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E:\Metafizika\Calk\"/>
    </mc:Choice>
  </mc:AlternateContent>
  <xr:revisionPtr revIDLastSave="0" documentId="13_ncr:1_{6DBECD99-E20C-4F3E-B068-92D69B383D92}" xr6:coauthVersionLast="47" xr6:coauthVersionMax="47" xr10:uidLastSave="{00000000-0000-0000-0000-000000000000}"/>
  <bookViews>
    <workbookView xWindow="-120" yWindow="-120" windowWidth="29040" windowHeight="15840" firstSheet="9" activeTab="11" xr2:uid="{460297E0-19D5-4CAB-A1E9-625BF91CFF58}"/>
  </bookViews>
  <sheets>
    <sheet name="Спр отношение элементов в сезон" sheetId="7" r:id="rId1"/>
    <sheet name="Спр 5 элементов" sheetId="9" r:id="rId2"/>
    <sheet name="Спр 10 НС" sheetId="14" r:id="rId3"/>
    <sheet name="Спр 12 Земных ветвей" sheetId="8" r:id="rId4"/>
    <sheet name="Спр круга Усин" sheetId="6" r:id="rId5"/>
    <sheet name="Спр дворцов" sheetId="5" r:id="rId6"/>
    <sheet name="Спр звезд" sheetId="4" r:id="rId7"/>
    <sheet name="Спр духов" sheetId="3" r:id="rId8"/>
    <sheet name="Спр Фаза Ци" sheetId="11" r:id="rId9"/>
    <sheet name="Спр НС" sheetId="10" r:id="rId10"/>
    <sheet name="Спр ворот" sheetId="2" r:id="rId11"/>
    <sheet name="Rule" sheetId="12" r:id="rId12"/>
    <sheet name="Settings" sheetId="16" r:id="rId13"/>
    <sheet name="Справочник" sheetId="15" r:id="rId14"/>
    <sheet name="Лист1" sheetId="18" r:id="rId15"/>
    <sheet name="Шаблон для ввода" sheetId="21" r:id="rId16"/>
    <sheet name="Соотношение дворцов" sheetId="19" r:id="rId17"/>
    <sheet name="Символические звезды" sheetId="20" r:id="rId18"/>
  </sheets>
  <definedNames>
    <definedName name="_xlnm._FilterDatabase" localSheetId="11" hidden="1">Rule!$A$1:$BO$7420</definedName>
    <definedName name="_xlnm._FilterDatabase" localSheetId="17" hidden="1">'Символические звезды'!$A$2:$T$593</definedName>
    <definedName name="_xlnm._FilterDatabase" localSheetId="16" hidden="1">'Соотношение дворцов'!$I$15:$M$79</definedName>
    <definedName name="_xlnm._FilterDatabase" localSheetId="15" hidden="1">'Шаблон для ввода'!$A$113:$CX$1113</definedName>
    <definedName name="ExternalData_1" localSheetId="10" hidden="1">'Спр ворот'!$A$1:$H$9</definedName>
    <definedName name="ExternalData_2" localSheetId="7" hidden="1">'Спр духов'!$A$1:$G$9</definedName>
    <definedName name="ExternalData_2" localSheetId="9" hidden="1">'Спр НС'!$A$1:$F$11</definedName>
    <definedName name="ExternalData_3" localSheetId="6" hidden="1">'Спр звезд'!$A$1:$G$10</definedName>
    <definedName name="ExternalData_3" localSheetId="8" hidden="1">'Спр Фаза Ци'!$A$1:$G$121</definedName>
    <definedName name="ExternalData_4" localSheetId="5" hidden="1">'Спр дворцов'!$A$1:$G$9</definedName>
    <definedName name="ExternalData_5" localSheetId="4" hidden="1">'Спр круга Усин'!$A$1:$H$26</definedName>
    <definedName name="ExternalData_6" localSheetId="3" hidden="1">'Спр 12 Земных ветвей'!$A$1:$I$13</definedName>
    <definedName name="ExternalData_6" localSheetId="0" hidden="1">'Спр отношение элементов в сезон'!$A$1:$P$601</definedName>
    <definedName name="ExternalData_7" localSheetId="2" hidden="1">'Спр 10 НС'!$A$1:$F$11</definedName>
    <definedName name="ExternalData_7" localSheetId="1" hidden="1">'Спр 5 элементов'!$A$1:$C$6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325" i="12" l="1"/>
  <c r="O4325" i="12" s="1"/>
  <c r="Q4325" i="12" s="1"/>
  <c r="P4326" i="12"/>
  <c r="O4326" i="12" s="1"/>
  <c r="Q4326" i="12" s="1"/>
  <c r="P4327" i="12"/>
  <c r="P4328" i="12"/>
  <c r="P4329" i="12"/>
  <c r="O4330" i="12"/>
  <c r="Q4330" i="12" s="1"/>
  <c r="P4330" i="12"/>
  <c r="P4331" i="12"/>
  <c r="P4332" i="12"/>
  <c r="P4333" i="12"/>
  <c r="O4333" i="12" s="1"/>
  <c r="Q4333" i="12"/>
  <c r="P4334" i="12"/>
  <c r="O4334" i="12" s="1"/>
  <c r="Q4334" i="12" s="1"/>
  <c r="P4335" i="12"/>
  <c r="O4335" i="12" s="1"/>
  <c r="Q4335" i="12" s="1"/>
  <c r="O4336" i="12"/>
  <c r="Q4336" i="12" s="1"/>
  <c r="P4336" i="12"/>
  <c r="P4337" i="12"/>
  <c r="O4337" i="12" s="1"/>
  <c r="Q4337" i="12" s="1"/>
  <c r="O4338" i="12"/>
  <c r="Q4338" i="12" s="1"/>
  <c r="P4338" i="12"/>
  <c r="O4339" i="12"/>
  <c r="Q4339" i="12" s="1"/>
  <c r="P4339" i="12"/>
  <c r="P4340" i="12"/>
  <c r="P4341" i="12"/>
  <c r="O4341" i="12" s="1"/>
  <c r="Q4341" i="12" s="1"/>
  <c r="P4342" i="12"/>
  <c r="O4342" i="12" s="1"/>
  <c r="Q4342" i="12" s="1"/>
  <c r="P4343" i="12"/>
  <c r="P4344" i="12"/>
  <c r="O4344" i="12" s="1"/>
  <c r="Q4344" i="12" s="1"/>
  <c r="P4345" i="12"/>
  <c r="O4345" i="12" s="1"/>
  <c r="Q4345" i="12" s="1"/>
  <c r="P4346" i="12"/>
  <c r="P4347" i="12"/>
  <c r="P4348" i="12"/>
  <c r="P4349" i="12"/>
  <c r="O4349" i="12" s="1"/>
  <c r="Q4349" i="12" s="1"/>
  <c r="P4350" i="12"/>
  <c r="P4351" i="12"/>
  <c r="P4352" i="12"/>
  <c r="P4353" i="12"/>
  <c r="O4386" i="12" s="1"/>
  <c r="Q4386" i="12" s="1"/>
  <c r="P4354" i="12"/>
  <c r="P4355" i="12"/>
  <c r="P4356" i="12"/>
  <c r="P4357" i="12"/>
  <c r="P4358" i="12"/>
  <c r="P4359" i="12"/>
  <c r="P4360" i="12"/>
  <c r="O4360" i="12" s="1"/>
  <c r="Q4360" i="12" s="1"/>
  <c r="P4361" i="12"/>
  <c r="O4361" i="12" s="1"/>
  <c r="Q4361" i="12" s="1"/>
  <c r="P4362" i="12"/>
  <c r="P4363" i="12"/>
  <c r="P4364" i="12"/>
  <c r="P4365" i="12"/>
  <c r="P4366" i="12"/>
  <c r="P4367" i="12"/>
  <c r="O4367" i="12" s="1"/>
  <c r="Q4367" i="12" s="1"/>
  <c r="P4368" i="12"/>
  <c r="O4368" i="12" s="1"/>
  <c r="Q4368" i="12" s="1"/>
  <c r="P4369" i="12"/>
  <c r="O4369" i="12" s="1"/>
  <c r="Q4369" i="12" s="1"/>
  <c r="P4370" i="12"/>
  <c r="O4371" i="12"/>
  <c r="Q4371" i="12" s="1"/>
  <c r="P4371" i="12"/>
  <c r="P4372" i="12"/>
  <c r="P4373" i="12"/>
  <c r="O4373" i="12" s="1"/>
  <c r="Q4373" i="12" s="1"/>
  <c r="P4374" i="12"/>
  <c r="O4374" i="12" s="1"/>
  <c r="Q4374" i="12" s="1"/>
  <c r="P4375" i="12"/>
  <c r="P4376" i="12"/>
  <c r="O4376" i="12" s="1"/>
  <c r="Q4376" i="12" s="1"/>
  <c r="P4377" i="12"/>
  <c r="O4377" i="12" s="1"/>
  <c r="Q4377" i="12" s="1"/>
  <c r="P4378" i="12"/>
  <c r="P4379" i="12"/>
  <c r="P4380" i="12"/>
  <c r="P4381" i="12"/>
  <c r="O4381" i="12" s="1"/>
  <c r="Q4381" i="12" s="1"/>
  <c r="P4382" i="12"/>
  <c r="P4383" i="12"/>
  <c r="P4384" i="12"/>
  <c r="O4384" i="12" s="1"/>
  <c r="Q4384" i="12" s="1"/>
  <c r="P4385" i="12"/>
  <c r="O4450" i="12" s="1"/>
  <c r="Q4450" i="12" s="1"/>
  <c r="P4386" i="12"/>
  <c r="P4387" i="12"/>
  <c r="P4388" i="12"/>
  <c r="P4389" i="12"/>
  <c r="P4390" i="12"/>
  <c r="P4391" i="12"/>
  <c r="P4392" i="12"/>
  <c r="O4392" i="12" s="1"/>
  <c r="Q4392" i="12" s="1"/>
  <c r="P4393" i="12"/>
  <c r="O4393" i="12" s="1"/>
  <c r="Q4393" i="12" s="1"/>
  <c r="P4394" i="12"/>
  <c r="P4395" i="12"/>
  <c r="P4396" i="12"/>
  <c r="P4397" i="12"/>
  <c r="P4398" i="12"/>
  <c r="O4398" i="12" s="1"/>
  <c r="Q4398" i="12" s="1"/>
  <c r="P4399" i="12"/>
  <c r="O4399" i="12" s="1"/>
  <c r="Q4399" i="12" s="1"/>
  <c r="P4400" i="12"/>
  <c r="O4400" i="12" s="1"/>
  <c r="Q4400" i="12" s="1"/>
  <c r="P4401" i="12"/>
  <c r="O4401" i="12" s="1"/>
  <c r="Q4401" i="12" s="1"/>
  <c r="P4402" i="12"/>
  <c r="O4403" i="12"/>
  <c r="Q4403" i="12" s="1"/>
  <c r="P4403" i="12"/>
  <c r="P4404" i="12"/>
  <c r="P4405" i="12"/>
  <c r="O4405" i="12" s="1"/>
  <c r="Q4405" i="12" s="1"/>
  <c r="P4406" i="12"/>
  <c r="O4406" i="12" s="1"/>
  <c r="Q4406" i="12" s="1"/>
  <c r="P4407" i="12"/>
  <c r="P4408" i="12"/>
  <c r="O4408" i="12" s="1"/>
  <c r="Q4408" i="12" s="1"/>
  <c r="P4409" i="12"/>
  <c r="O4409" i="12" s="1"/>
  <c r="Q4409" i="12" s="1"/>
  <c r="P4410" i="12"/>
  <c r="P4411" i="12"/>
  <c r="P4412" i="12"/>
  <c r="P4413" i="12"/>
  <c r="O4413" i="12" s="1"/>
  <c r="Q4413" i="12" s="1"/>
  <c r="P4414" i="12"/>
  <c r="O4414" i="12" s="1"/>
  <c r="Q4414" i="12" s="1"/>
  <c r="P4415" i="12"/>
  <c r="P4416" i="12"/>
  <c r="O4416" i="12" s="1"/>
  <c r="Q4416" i="12" s="1"/>
  <c r="P4417" i="12"/>
  <c r="P4418" i="12"/>
  <c r="P4419" i="12"/>
  <c r="P4420" i="12"/>
  <c r="P4421" i="12"/>
  <c r="O4421" i="12" s="1"/>
  <c r="Q4421" i="12" s="1"/>
  <c r="P4422" i="12"/>
  <c r="P4423" i="12"/>
  <c r="P4424" i="12"/>
  <c r="O4424" i="12" s="1"/>
  <c r="Q4424" i="12" s="1"/>
  <c r="P4425" i="12"/>
  <c r="O4425" i="12" s="1"/>
  <c r="Q4425" i="12" s="1"/>
  <c r="P4426" i="12"/>
  <c r="P4427" i="12"/>
  <c r="P4428" i="12"/>
  <c r="P4429" i="12"/>
  <c r="P4430" i="12"/>
  <c r="P4431" i="12"/>
  <c r="O4431" i="12" s="1"/>
  <c r="Q4431" i="12" s="1"/>
  <c r="P4432" i="12"/>
  <c r="O4432" i="12" s="1"/>
  <c r="Q4432" i="12" s="1"/>
  <c r="P4433" i="12"/>
  <c r="O4433" i="12" s="1"/>
  <c r="Q4433" i="12" s="1"/>
  <c r="P4434" i="12"/>
  <c r="O4435" i="12"/>
  <c r="Q4435" i="12" s="1"/>
  <c r="P4435" i="12"/>
  <c r="P4436" i="12"/>
  <c r="P4437" i="12"/>
  <c r="O4437" i="12" s="1"/>
  <c r="Q4437" i="12" s="1"/>
  <c r="P4438" i="12"/>
  <c r="O4438" i="12" s="1"/>
  <c r="Q4438" i="12" s="1"/>
  <c r="P4439" i="12"/>
  <c r="P4440" i="12"/>
  <c r="O4440" i="12" s="1"/>
  <c r="Q4440" i="12" s="1"/>
  <c r="P4441" i="12"/>
  <c r="O4441" i="12" s="1"/>
  <c r="Q4441" i="12" s="1"/>
  <c r="P4442" i="12"/>
  <c r="O4443" i="12"/>
  <c r="Q4443" i="12" s="1"/>
  <c r="P4443" i="12"/>
  <c r="P4444" i="12"/>
  <c r="P4445" i="12"/>
  <c r="O4445" i="12" s="1"/>
  <c r="Q4445" i="12" s="1"/>
  <c r="P4446" i="12"/>
  <c r="O4446" i="12" s="1"/>
  <c r="Q4446" i="12" s="1"/>
  <c r="P4447" i="12"/>
  <c r="P4448" i="12"/>
  <c r="O4448" i="12" s="1"/>
  <c r="Q4448" i="12" s="1"/>
  <c r="P4449" i="12"/>
  <c r="P4450" i="12"/>
  <c r="P4451" i="12"/>
  <c r="P4452" i="12"/>
  <c r="P4453" i="12"/>
  <c r="O4453" i="12" s="1"/>
  <c r="Q4453" i="12" s="1"/>
  <c r="P4454" i="12"/>
  <c r="P4455" i="12"/>
  <c r="P4456" i="12"/>
  <c r="O4456" i="12" s="1"/>
  <c r="Q4456" i="12" s="1"/>
  <c r="P4457" i="12"/>
  <c r="O4457" i="12" s="1"/>
  <c r="Q4457" i="12" s="1"/>
  <c r="P4458" i="12"/>
  <c r="P4459" i="12"/>
  <c r="P4460" i="12"/>
  <c r="P4461" i="12"/>
  <c r="P4462" i="12"/>
  <c r="P4463" i="12"/>
  <c r="O4463" i="12" s="1"/>
  <c r="Q4463" i="12" s="1"/>
  <c r="P4464" i="12"/>
  <c r="O4464" i="12" s="1"/>
  <c r="Q4464" i="12" s="1"/>
  <c r="P4465" i="12"/>
  <c r="O4465" i="12" s="1"/>
  <c r="Q4465" i="12" s="1"/>
  <c r="P4466" i="12"/>
  <c r="O4467" i="12"/>
  <c r="Q4467" i="12" s="1"/>
  <c r="P4467" i="12"/>
  <c r="P4468" i="12"/>
  <c r="P4469" i="12"/>
  <c r="O4469" i="12" s="1"/>
  <c r="Q4469" i="12" s="1"/>
  <c r="P4470" i="12"/>
  <c r="P4471" i="12"/>
  <c r="P4472" i="12"/>
  <c r="P4473" i="12"/>
  <c r="P4474" i="12"/>
  <c r="P4475" i="12"/>
  <c r="P4476" i="12"/>
  <c r="P4477" i="12"/>
  <c r="O4477" i="12" s="1"/>
  <c r="Q4477" i="12" s="1"/>
  <c r="P4478" i="12"/>
  <c r="P4479" i="12"/>
  <c r="P4480" i="12"/>
  <c r="P4481" i="12"/>
  <c r="P4482" i="12"/>
  <c r="P4483" i="12"/>
  <c r="P4484" i="12"/>
  <c r="P4485" i="12"/>
  <c r="O4485" i="12" s="1"/>
  <c r="Q4485" i="12" s="1"/>
  <c r="P4486" i="12"/>
  <c r="P4487" i="12"/>
  <c r="P4488" i="12"/>
  <c r="P4489" i="12"/>
  <c r="P4490" i="12"/>
  <c r="P4491" i="12"/>
  <c r="P4492" i="12"/>
  <c r="P4493" i="12"/>
  <c r="P4494" i="12"/>
  <c r="P4495" i="12"/>
  <c r="P4496" i="12"/>
  <c r="O4496" i="12" s="1"/>
  <c r="Q4496" i="12" s="1"/>
  <c r="P4497" i="12"/>
  <c r="P4498" i="12"/>
  <c r="P4499" i="12"/>
  <c r="P4500" i="12"/>
  <c r="P4501" i="12"/>
  <c r="P4502" i="12"/>
  <c r="O4502" i="12" s="1"/>
  <c r="Q4502" i="12" s="1"/>
  <c r="P4503" i="12"/>
  <c r="P4504" i="12"/>
  <c r="P4505" i="12"/>
  <c r="P4506" i="12"/>
  <c r="P4507" i="12"/>
  <c r="P4508" i="12"/>
  <c r="P4509" i="12"/>
  <c r="P4510" i="12"/>
  <c r="P4511" i="12"/>
  <c r="P4512" i="12"/>
  <c r="P4513" i="12"/>
  <c r="P4514" i="12"/>
  <c r="P4515" i="12"/>
  <c r="P4516" i="12"/>
  <c r="P4517" i="12"/>
  <c r="P4518" i="12"/>
  <c r="P4519" i="12"/>
  <c r="P4520" i="12"/>
  <c r="P4521" i="12"/>
  <c r="P4522" i="12"/>
  <c r="P4523" i="12"/>
  <c r="P4524" i="12"/>
  <c r="P4525" i="12"/>
  <c r="P4526" i="12"/>
  <c r="P4527" i="12"/>
  <c r="P4528" i="12"/>
  <c r="O4528" i="12" s="1"/>
  <c r="Q4528" i="12" s="1"/>
  <c r="P4529" i="12"/>
  <c r="P4530" i="12"/>
  <c r="P4531" i="12"/>
  <c r="P4532" i="12"/>
  <c r="P4533" i="12"/>
  <c r="P4534" i="12"/>
  <c r="P4535" i="12"/>
  <c r="P4536" i="12"/>
  <c r="P4537" i="12"/>
  <c r="P4538" i="12"/>
  <c r="P4539" i="12"/>
  <c r="P4540" i="12"/>
  <c r="P4541" i="12"/>
  <c r="P4542" i="12"/>
  <c r="P4543" i="12"/>
  <c r="P4544" i="12"/>
  <c r="P4545" i="12"/>
  <c r="P4546" i="12"/>
  <c r="P4547" i="12"/>
  <c r="P4548" i="12"/>
  <c r="P4549" i="12"/>
  <c r="O4549" i="12" s="1"/>
  <c r="Q4549" i="12" s="1"/>
  <c r="P4550" i="12"/>
  <c r="P4551" i="12"/>
  <c r="P4552" i="12"/>
  <c r="P4553" i="12"/>
  <c r="P4554" i="12"/>
  <c r="P4555" i="12"/>
  <c r="P4556" i="12"/>
  <c r="P4557" i="12"/>
  <c r="P4558" i="12"/>
  <c r="P4559" i="12"/>
  <c r="P4560" i="12"/>
  <c r="O4560" i="12" s="1"/>
  <c r="Q4560" i="12" s="1"/>
  <c r="P4561" i="12"/>
  <c r="P4562" i="12"/>
  <c r="O4563" i="12"/>
  <c r="Q4563" i="12" s="1"/>
  <c r="P4563" i="12"/>
  <c r="P4564" i="12"/>
  <c r="P4565" i="12"/>
  <c r="P4566" i="12"/>
  <c r="O4566" i="12" s="1"/>
  <c r="Q4566" i="12" s="1"/>
  <c r="P4567" i="12"/>
  <c r="P4568" i="12"/>
  <c r="P4569" i="12"/>
  <c r="O4569" i="12" s="1"/>
  <c r="Q4569" i="12" s="1"/>
  <c r="P4570" i="12"/>
  <c r="P4571" i="12"/>
  <c r="P4572" i="12"/>
  <c r="P4573" i="12"/>
  <c r="P4574" i="12"/>
  <c r="P4575" i="12"/>
  <c r="O4575" i="12" s="1"/>
  <c r="Q4575" i="12" s="1"/>
  <c r="P4576" i="12"/>
  <c r="P4577" i="12"/>
  <c r="P4578" i="12"/>
  <c r="P4579" i="12"/>
  <c r="P4580" i="12"/>
  <c r="P4581" i="12"/>
  <c r="O4581" i="12" s="1"/>
  <c r="Q4581" i="12" s="1"/>
  <c r="P4582" i="12"/>
  <c r="P4583" i="12"/>
  <c r="P4584" i="12"/>
  <c r="P4585" i="12"/>
  <c r="P4586" i="12"/>
  <c r="P4587" i="12"/>
  <c r="P4588" i="12"/>
  <c r="P4589" i="12"/>
  <c r="P4590" i="12"/>
  <c r="P4591" i="12"/>
  <c r="P4592" i="12"/>
  <c r="O4592" i="12" s="1"/>
  <c r="Q4592" i="12" s="1"/>
  <c r="P4593" i="12"/>
  <c r="P4594" i="12"/>
  <c r="P4595" i="12"/>
  <c r="P4596" i="12"/>
  <c r="P4597" i="12"/>
  <c r="P4598" i="12"/>
  <c r="O4598" i="12" s="1"/>
  <c r="Q4598" i="12" s="1"/>
  <c r="P4599" i="12"/>
  <c r="P4600" i="12"/>
  <c r="P4601" i="12"/>
  <c r="P4602" i="12"/>
  <c r="P4603" i="12"/>
  <c r="P4604" i="12"/>
  <c r="P4605" i="12"/>
  <c r="O4605" i="12" s="1"/>
  <c r="Q4605" i="12" s="1"/>
  <c r="P4606" i="12"/>
  <c r="P4607" i="12"/>
  <c r="O4607" i="12" s="1"/>
  <c r="Q4607" i="12" s="1"/>
  <c r="P4608" i="12"/>
  <c r="P4609" i="12"/>
  <c r="O4609" i="12" s="1"/>
  <c r="Q4609" i="12" s="1"/>
  <c r="P4610" i="12"/>
  <c r="P4611" i="12"/>
  <c r="P4612" i="12"/>
  <c r="P4613" i="12"/>
  <c r="O4613" i="12" s="1"/>
  <c r="Q4613" i="12" s="1"/>
  <c r="P4614" i="12"/>
  <c r="P4615" i="12"/>
  <c r="O4615" i="12" s="1"/>
  <c r="Q4615" i="12" s="1"/>
  <c r="P4616" i="12"/>
  <c r="P4617" i="12"/>
  <c r="P4618" i="12"/>
  <c r="O4619" i="12"/>
  <c r="P4619" i="12"/>
  <c r="Q4619" i="12"/>
  <c r="P4620" i="12"/>
  <c r="P4621" i="12"/>
  <c r="O4621" i="12" s="1"/>
  <c r="Q4621" i="12" s="1"/>
  <c r="P4622" i="12"/>
  <c r="P4623" i="12"/>
  <c r="P4624" i="12"/>
  <c r="O4624" i="12" s="1"/>
  <c r="Q4624" i="12" s="1"/>
  <c r="P4625" i="12"/>
  <c r="P4626" i="12"/>
  <c r="P4627" i="12"/>
  <c r="P4628" i="12"/>
  <c r="P4629" i="12"/>
  <c r="O4629" i="12" s="1"/>
  <c r="Q4629" i="12" s="1"/>
  <c r="P4630" i="12"/>
  <c r="O4630" i="12" s="1"/>
  <c r="Q4630" i="12" s="1"/>
  <c r="P4631" i="12"/>
  <c r="P4632" i="12"/>
  <c r="O4632" i="12" s="1"/>
  <c r="Q4632" i="12" s="1"/>
  <c r="P4633" i="12"/>
  <c r="P4634" i="12"/>
  <c r="O4635" i="12"/>
  <c r="Q4635" i="12" s="1"/>
  <c r="P4635" i="12"/>
  <c r="O4636" i="12"/>
  <c r="Q4636" i="12" s="1"/>
  <c r="P4636" i="12"/>
  <c r="P4637" i="12"/>
  <c r="O4637" i="12" s="1"/>
  <c r="Q4637" i="12" s="1"/>
  <c r="P4638" i="12"/>
  <c r="O4638" i="12" s="1"/>
  <c r="Q4638" i="12" s="1"/>
  <c r="P4639" i="12"/>
  <c r="O4640" i="12"/>
  <c r="Q4640" i="12" s="1"/>
  <c r="P4640" i="12"/>
  <c r="P4641" i="12"/>
  <c r="O4641" i="12" s="1"/>
  <c r="Q4641" i="12" s="1"/>
  <c r="P4642" i="12"/>
  <c r="O4643" i="12"/>
  <c r="Q4643" i="12" s="1"/>
  <c r="P4643" i="12"/>
  <c r="P4644" i="12"/>
  <c r="P4645" i="12"/>
  <c r="O4645" i="12" s="1"/>
  <c r="Q4645" i="12" s="1"/>
  <c r="P4646" i="12"/>
  <c r="P4647" i="12"/>
  <c r="O4648" i="12"/>
  <c r="Q4648" i="12" s="1"/>
  <c r="P4648" i="12"/>
  <c r="P4649" i="12"/>
  <c r="O4649" i="12" s="1"/>
  <c r="Q4649" i="12" s="1"/>
  <c r="P4650" i="12"/>
  <c r="P4651" i="12"/>
  <c r="O4651" i="12" s="1"/>
  <c r="Q4651" i="12" s="1"/>
  <c r="P4652" i="12"/>
  <c r="P4653" i="12"/>
  <c r="O4653" i="12" s="1"/>
  <c r="Q4653" i="12" s="1"/>
  <c r="O4654" i="12"/>
  <c r="Q4654" i="12" s="1"/>
  <c r="P4654" i="12"/>
  <c r="P4655" i="12"/>
  <c r="P4656" i="12"/>
  <c r="O4656" i="12" s="1"/>
  <c r="Q4656" i="12" s="1"/>
  <c r="O4657" i="12"/>
  <c r="Q4657" i="12" s="1"/>
  <c r="P4657" i="12"/>
  <c r="O4658" i="12"/>
  <c r="Q4658" i="12" s="1"/>
  <c r="P4658" i="12"/>
  <c r="P4659" i="12"/>
  <c r="P4660" i="12"/>
  <c r="O4661" i="12"/>
  <c r="Q4661" i="12" s="1"/>
  <c r="P4661" i="12"/>
  <c r="P4662" i="12"/>
  <c r="P4663" i="12"/>
  <c r="P4664" i="12"/>
  <c r="P4665" i="12"/>
  <c r="O4666" i="12"/>
  <c r="Q4666" i="12" s="1"/>
  <c r="P4666" i="12"/>
  <c r="P4667" i="12"/>
  <c r="P4668" i="12"/>
  <c r="P4669" i="12"/>
  <c r="P4670" i="12"/>
  <c r="O4670" i="12" s="1"/>
  <c r="Q4670" i="12" s="1"/>
  <c r="P4671" i="12"/>
  <c r="O4671" i="12" s="1"/>
  <c r="Q4671" i="12" s="1"/>
  <c r="P4672" i="12"/>
  <c r="P4673" i="12"/>
  <c r="O4673" i="12" s="1"/>
  <c r="Q4673" i="12" s="1"/>
  <c r="P4674" i="12"/>
  <c r="P4675" i="12"/>
  <c r="P4676" i="12"/>
  <c r="O4677" i="12"/>
  <c r="Q4677" i="12" s="1"/>
  <c r="P4677" i="12"/>
  <c r="P4678" i="12"/>
  <c r="O4678" i="12" s="1"/>
  <c r="Q4678" i="12" s="1"/>
  <c r="P4679" i="12"/>
  <c r="O4680" i="12"/>
  <c r="Q4680" i="12" s="1"/>
  <c r="P4680" i="12"/>
  <c r="P4681" i="12"/>
  <c r="O4681" i="12" s="1"/>
  <c r="Q4681" i="12" s="1"/>
  <c r="P4682" i="12"/>
  <c r="O4682" i="12" s="1"/>
  <c r="Q4682" i="12" s="1"/>
  <c r="O4683" i="12"/>
  <c r="Q4683" i="12" s="1"/>
  <c r="P4683" i="12"/>
  <c r="P4684" i="12"/>
  <c r="O4685" i="12"/>
  <c r="P4685" i="12"/>
  <c r="Q4685" i="12"/>
  <c r="P4686" i="12"/>
  <c r="O4686" i="12" s="1"/>
  <c r="Q4686" i="12" s="1"/>
  <c r="P4687" i="12"/>
  <c r="O4688" i="12"/>
  <c r="P4688" i="12"/>
  <c r="Q4688" i="12"/>
  <c r="P4689" i="12"/>
  <c r="O4689" i="12" s="1"/>
  <c r="Q4689" i="12" s="1"/>
  <c r="P4690" i="12"/>
  <c r="O4690" i="12" s="1"/>
  <c r="Q4690" i="12" s="1"/>
  <c r="O4691" i="12"/>
  <c r="P4691" i="12"/>
  <c r="Q4691" i="12"/>
  <c r="P4692" i="12"/>
  <c r="O4693" i="12"/>
  <c r="P4693" i="12"/>
  <c r="Q4693" i="12"/>
  <c r="P4694" i="12"/>
  <c r="P4695" i="12"/>
  <c r="P4696" i="12"/>
  <c r="P4697" i="12"/>
  <c r="O4697" i="12" s="1"/>
  <c r="Q4697" i="12" s="1"/>
  <c r="P4698" i="12"/>
  <c r="O4698" i="12" s="1"/>
  <c r="Q4698" i="12" s="1"/>
  <c r="O4699" i="12"/>
  <c r="Q4699" i="12" s="1"/>
  <c r="P4699" i="12"/>
  <c r="P4700" i="12"/>
  <c r="P4701" i="12"/>
  <c r="P4702" i="12"/>
  <c r="O4702" i="12" s="1"/>
  <c r="Q4702" i="12" s="1"/>
  <c r="P4703" i="12"/>
  <c r="O4703" i="12" s="1"/>
  <c r="Q4703" i="12" s="1"/>
  <c r="P4704" i="12"/>
  <c r="P4705" i="12"/>
  <c r="P4706" i="12"/>
  <c r="P4707" i="12"/>
  <c r="P4708" i="12"/>
  <c r="P4709" i="12"/>
  <c r="P4710" i="12"/>
  <c r="P4711" i="12"/>
  <c r="O4711" i="12" s="1"/>
  <c r="Q4711" i="12" s="1"/>
  <c r="P4712" i="12"/>
  <c r="P4713" i="12"/>
  <c r="O4713" i="12" s="1"/>
  <c r="Q4713" i="12" s="1"/>
  <c r="P4714" i="12"/>
  <c r="O4715" i="12"/>
  <c r="P4715" i="12"/>
  <c r="Q4715" i="12"/>
  <c r="P4716" i="12"/>
  <c r="O4717" i="12"/>
  <c r="Q4717" i="12" s="1"/>
  <c r="P4717" i="12"/>
  <c r="P4718" i="12"/>
  <c r="P4719" i="12"/>
  <c r="O4719" i="12" s="1"/>
  <c r="Q4719" i="12" s="1"/>
  <c r="P4720" i="12"/>
  <c r="P4721" i="12"/>
  <c r="O4721" i="12" s="1"/>
  <c r="Q4721" i="12" s="1"/>
  <c r="P4722" i="12"/>
  <c r="O4722" i="12" s="1"/>
  <c r="Q4722" i="12" s="1"/>
  <c r="O4723" i="12"/>
  <c r="Q4723" i="12" s="1"/>
  <c r="P4723" i="12"/>
  <c r="P4724" i="12"/>
  <c r="O4725" i="12"/>
  <c r="P4725" i="12"/>
  <c r="Q4725" i="12"/>
  <c r="P4726" i="12"/>
  <c r="O4726" i="12" s="1"/>
  <c r="Q4726" i="12" s="1"/>
  <c r="P4727" i="12"/>
  <c r="O4727" i="12" s="1"/>
  <c r="Q4727" i="12" s="1"/>
  <c r="P4728" i="12"/>
  <c r="P4729" i="12"/>
  <c r="O4729" i="12" s="1"/>
  <c r="Q4729" i="12" s="1"/>
  <c r="P4730" i="12"/>
  <c r="O4731" i="12"/>
  <c r="Q4731" i="12" s="1"/>
  <c r="P4731" i="12"/>
  <c r="P4732" i="12"/>
  <c r="O4733" i="12"/>
  <c r="P4733" i="12"/>
  <c r="Q4733" i="12"/>
  <c r="P4734" i="12"/>
  <c r="P4735" i="12"/>
  <c r="O4735" i="12" s="1"/>
  <c r="Q4735" i="12" s="1"/>
  <c r="O4736" i="12"/>
  <c r="Q4736" i="12" s="1"/>
  <c r="P4736" i="12"/>
  <c r="P4737" i="12"/>
  <c r="P4738" i="12"/>
  <c r="O4739" i="12"/>
  <c r="P4739" i="12"/>
  <c r="Q4739" i="12"/>
  <c r="P4740" i="12"/>
  <c r="O4741" i="12"/>
  <c r="Q4741" i="12" s="1"/>
  <c r="P4741" i="12"/>
  <c r="P4742" i="12"/>
  <c r="P4743" i="12"/>
  <c r="O4743" i="12" s="1"/>
  <c r="Q4743" i="12" s="1"/>
  <c r="P4744" i="12"/>
  <c r="P4745" i="12"/>
  <c r="O4745" i="12" s="1"/>
  <c r="Q4745" i="12" s="1"/>
  <c r="P4746" i="12"/>
  <c r="O4747" i="12"/>
  <c r="P4747" i="12"/>
  <c r="Q4747" i="12"/>
  <c r="P4748" i="12"/>
  <c r="O4749" i="12"/>
  <c r="Q4749" i="12" s="1"/>
  <c r="P4749" i="12"/>
  <c r="P4750" i="12"/>
  <c r="P4751" i="12"/>
  <c r="O4751" i="12" s="1"/>
  <c r="Q4751" i="12" s="1"/>
  <c r="P4752" i="12"/>
  <c r="P4753" i="12"/>
  <c r="O4753" i="12" s="1"/>
  <c r="Q4753" i="12" s="1"/>
  <c r="P4754" i="12"/>
  <c r="O4754" i="12" s="1"/>
  <c r="Q4754" i="12" s="1"/>
  <c r="O4755" i="12"/>
  <c r="Q4755" i="12" s="1"/>
  <c r="P4755" i="12"/>
  <c r="P4756" i="12"/>
  <c r="O4757" i="12"/>
  <c r="P4757" i="12"/>
  <c r="Q4757" i="12"/>
  <c r="P4758" i="12"/>
  <c r="O4758" i="12" s="1"/>
  <c r="Q4758" i="12" s="1"/>
  <c r="P4759" i="12"/>
  <c r="O4759" i="12" s="1"/>
  <c r="Q4759" i="12" s="1"/>
  <c r="P4760" i="12"/>
  <c r="P4761" i="12"/>
  <c r="O4761" i="12" s="1"/>
  <c r="Q4761" i="12" s="1"/>
  <c r="P4762" i="12"/>
  <c r="O4763" i="12"/>
  <c r="Q4763" i="12" s="1"/>
  <c r="P4763" i="12"/>
  <c r="P4764" i="12"/>
  <c r="O4765" i="12"/>
  <c r="P4765" i="12"/>
  <c r="Q4765" i="12"/>
  <c r="P4766" i="12"/>
  <c r="P4767" i="12"/>
  <c r="O4767" i="12" s="1"/>
  <c r="Q4767" i="12" s="1"/>
  <c r="O4768" i="12"/>
  <c r="Q4768" i="12" s="1"/>
  <c r="P4768" i="12"/>
  <c r="P4769" i="12"/>
  <c r="P4770" i="12"/>
  <c r="O4771" i="12"/>
  <c r="P4771" i="12"/>
  <c r="Q4771" i="12"/>
  <c r="P4772" i="12"/>
  <c r="O4773" i="12"/>
  <c r="Q4773" i="12" s="1"/>
  <c r="P4773" i="12"/>
  <c r="P4774" i="12"/>
  <c r="P4775" i="12"/>
  <c r="O4775" i="12" s="1"/>
  <c r="Q4775" i="12" s="1"/>
  <c r="P4776" i="12"/>
  <c r="P4777" i="12"/>
  <c r="O4777" i="12" s="1"/>
  <c r="Q4777" i="12" s="1"/>
  <c r="P4778" i="12"/>
  <c r="O4779" i="12"/>
  <c r="P4779" i="12"/>
  <c r="Q4779" i="12"/>
  <c r="P4780" i="12"/>
  <c r="O4781" i="12"/>
  <c r="Q4781" i="12" s="1"/>
  <c r="P4781" i="12"/>
  <c r="P4782" i="12"/>
  <c r="P4783" i="12"/>
  <c r="O4783" i="12" s="1"/>
  <c r="Q4783" i="12" s="1"/>
  <c r="P4784" i="12"/>
  <c r="P4785" i="12"/>
  <c r="O4785" i="12" s="1"/>
  <c r="Q4785" i="12" s="1"/>
  <c r="P4786" i="12"/>
  <c r="O4787" i="12"/>
  <c r="Q4787" i="12" s="1"/>
  <c r="P4787" i="12"/>
  <c r="P4788" i="12"/>
  <c r="O4789" i="12"/>
  <c r="P4789" i="12"/>
  <c r="Q4789" i="12"/>
  <c r="P4790" i="12"/>
  <c r="O4790" i="12" s="1"/>
  <c r="Q4790" i="12" s="1"/>
  <c r="P4791" i="12"/>
  <c r="O4791" i="12" s="1"/>
  <c r="Q4791" i="12" s="1"/>
  <c r="P4792" i="12"/>
  <c r="P4793" i="12"/>
  <c r="O4793" i="12" s="1"/>
  <c r="Q4793" i="12" s="1"/>
  <c r="P4794" i="12"/>
  <c r="O4795" i="12"/>
  <c r="Q4795" i="12" s="1"/>
  <c r="P4795" i="12"/>
  <c r="P4796" i="12"/>
  <c r="O4797" i="12"/>
  <c r="P4797" i="12"/>
  <c r="Q4797" i="12"/>
  <c r="P4798" i="12"/>
  <c r="P4799" i="12"/>
  <c r="O4799" i="12" s="1"/>
  <c r="Q4799" i="12" s="1"/>
  <c r="P4800" i="12"/>
  <c r="P4801" i="12"/>
  <c r="P4802" i="12"/>
  <c r="O4803" i="12"/>
  <c r="P4803" i="12"/>
  <c r="Q4803" i="12"/>
  <c r="P4804" i="12"/>
  <c r="O4805" i="12"/>
  <c r="Q4805" i="12" s="1"/>
  <c r="P4805" i="12"/>
  <c r="P4806" i="12"/>
  <c r="P4807" i="12"/>
  <c r="O4807" i="12" s="1"/>
  <c r="Q4807" i="12" s="1"/>
  <c r="P4808" i="12"/>
  <c r="P4809" i="12"/>
  <c r="O4809" i="12" s="1"/>
  <c r="Q4809" i="12" s="1"/>
  <c r="P4810" i="12"/>
  <c r="O4811" i="12"/>
  <c r="Q4811" i="12" s="1"/>
  <c r="P4811" i="12"/>
  <c r="P4812" i="12"/>
  <c r="O4813" i="12"/>
  <c r="Q4813" i="12" s="1"/>
  <c r="P4813" i="12"/>
  <c r="P4814" i="12"/>
  <c r="P4815" i="12"/>
  <c r="O4815" i="12" s="1"/>
  <c r="Q4815" i="12" s="1"/>
  <c r="P4816" i="12"/>
  <c r="P4817" i="12"/>
  <c r="O4817" i="12" s="1"/>
  <c r="Q4817" i="12" s="1"/>
  <c r="P4818" i="12"/>
  <c r="O4819" i="12"/>
  <c r="P4819" i="12"/>
  <c r="Q4819" i="12"/>
  <c r="P4820" i="12"/>
  <c r="O4821" i="12"/>
  <c r="P4821" i="12"/>
  <c r="Q4821" i="12"/>
  <c r="P4822" i="12"/>
  <c r="P4823" i="12"/>
  <c r="O4823" i="12" s="1"/>
  <c r="Q4823" i="12" s="1"/>
  <c r="P4824" i="12"/>
  <c r="P4825" i="12"/>
  <c r="O4825" i="12" s="1"/>
  <c r="Q4825" i="12" s="1"/>
  <c r="P4826" i="12"/>
  <c r="O4827" i="12"/>
  <c r="Q4827" i="12" s="1"/>
  <c r="P4827" i="12"/>
  <c r="P4828" i="12"/>
  <c r="O4829" i="12"/>
  <c r="Q4829" i="12" s="1"/>
  <c r="P4829" i="12"/>
  <c r="P4830" i="12"/>
  <c r="P4831" i="12"/>
  <c r="O4831" i="12" s="1"/>
  <c r="Q4831" i="12" s="1"/>
  <c r="P4832" i="12"/>
  <c r="P4833" i="12"/>
  <c r="O4833" i="12" s="1"/>
  <c r="Q4833" i="12" s="1"/>
  <c r="P4834" i="12"/>
  <c r="O4835" i="12"/>
  <c r="P4835" i="12"/>
  <c r="Q4835" i="12"/>
  <c r="P4836" i="12"/>
  <c r="O4837" i="12"/>
  <c r="P4837" i="12"/>
  <c r="Q4837" i="12"/>
  <c r="P4838" i="12"/>
  <c r="P4839" i="12"/>
  <c r="O4839" i="12" s="1"/>
  <c r="Q4839" i="12" s="1"/>
  <c r="P4840" i="12"/>
  <c r="P4841" i="12"/>
  <c r="O4841" i="12" s="1"/>
  <c r="Q4841" i="12" s="1"/>
  <c r="P4842" i="12"/>
  <c r="O4843" i="12"/>
  <c r="Q4843" i="12" s="1"/>
  <c r="P4843" i="12"/>
  <c r="P4844" i="12"/>
  <c r="O4845" i="12"/>
  <c r="Q4845" i="12" s="1"/>
  <c r="P4845" i="12"/>
  <c r="P4846" i="12"/>
  <c r="P4847" i="12"/>
  <c r="O4847" i="12" s="1"/>
  <c r="Q4847" i="12" s="1"/>
  <c r="P4848" i="12"/>
  <c r="P4849" i="12"/>
  <c r="O4849" i="12" s="1"/>
  <c r="Q4849" i="12" s="1"/>
  <c r="P4850" i="12"/>
  <c r="O4851" i="12"/>
  <c r="P4851" i="12"/>
  <c r="Q4851" i="12"/>
  <c r="P4852" i="12"/>
  <c r="O4853" i="12"/>
  <c r="P4853" i="12"/>
  <c r="Q4853" i="12"/>
  <c r="P4854" i="12"/>
  <c r="P4855" i="12"/>
  <c r="O4855" i="12" s="1"/>
  <c r="Q4855" i="12" s="1"/>
  <c r="P4856" i="12"/>
  <c r="P4857" i="12"/>
  <c r="O4857" i="12" s="1"/>
  <c r="Q4857" i="12" s="1"/>
  <c r="P4858" i="12"/>
  <c r="O4859" i="12"/>
  <c r="Q4859" i="12" s="1"/>
  <c r="P4859" i="12"/>
  <c r="P4860" i="12"/>
  <c r="O4861" i="12"/>
  <c r="Q4861" i="12" s="1"/>
  <c r="P4861" i="12"/>
  <c r="P4862" i="12"/>
  <c r="P4863" i="12"/>
  <c r="O4863" i="12" s="1"/>
  <c r="Q4863" i="12" s="1"/>
  <c r="P4864" i="12"/>
  <c r="P4865" i="12"/>
  <c r="O4865" i="12" s="1"/>
  <c r="Q4865" i="12" s="1"/>
  <c r="P4866" i="12"/>
  <c r="O4867" i="12"/>
  <c r="P4867" i="12"/>
  <c r="Q4867" i="12"/>
  <c r="P4868" i="12"/>
  <c r="O4869" i="12"/>
  <c r="P4869" i="12"/>
  <c r="Q4869" i="12"/>
  <c r="P4870" i="12"/>
  <c r="P4871" i="12"/>
  <c r="O4871" i="12" s="1"/>
  <c r="Q4871" i="12" s="1"/>
  <c r="P4872" i="12"/>
  <c r="P4873" i="12"/>
  <c r="O4873" i="12" s="1"/>
  <c r="Q4873" i="12" s="1"/>
  <c r="P4874" i="12"/>
  <c r="O4875" i="12"/>
  <c r="Q4875" i="12" s="1"/>
  <c r="P4875" i="12"/>
  <c r="P4876" i="12"/>
  <c r="O4877" i="12"/>
  <c r="Q4877" i="12" s="1"/>
  <c r="P4877" i="12"/>
  <c r="P4878" i="12"/>
  <c r="P4879" i="12"/>
  <c r="O4879" i="12" s="1"/>
  <c r="Q4879" i="12" s="1"/>
  <c r="P4880" i="12"/>
  <c r="P4881" i="12"/>
  <c r="O4881" i="12" s="1"/>
  <c r="Q4881" i="12" s="1"/>
  <c r="P4882" i="12"/>
  <c r="O4883" i="12"/>
  <c r="P4883" i="12"/>
  <c r="Q4883" i="12"/>
  <c r="P4884" i="12"/>
  <c r="O4885" i="12"/>
  <c r="P4885" i="12"/>
  <c r="Q4885" i="12"/>
  <c r="P4886" i="12"/>
  <c r="P4887" i="12"/>
  <c r="O4888" i="12"/>
  <c r="Q4888" i="12" s="1"/>
  <c r="P4888" i="12"/>
  <c r="P4889" i="12"/>
  <c r="O4890" i="12"/>
  <c r="Q4890" i="12" s="1"/>
  <c r="P4890" i="12"/>
  <c r="O4891" i="12"/>
  <c r="P4891" i="12"/>
  <c r="Q4891" i="12"/>
  <c r="P4892" i="12"/>
  <c r="P4893" i="12"/>
  <c r="P4894" i="12"/>
  <c r="O4894" i="12" s="1"/>
  <c r="Q4894" i="12" s="1"/>
  <c r="P4895" i="12"/>
  <c r="P4896" i="12"/>
  <c r="P4897" i="12"/>
  <c r="P4898" i="12"/>
  <c r="P4899" i="12"/>
  <c r="P4900" i="12"/>
  <c r="P4901" i="12"/>
  <c r="O4901" i="12" s="1"/>
  <c r="Q4901" i="12" s="1"/>
  <c r="P4902" i="12"/>
  <c r="O4902" i="12" s="1"/>
  <c r="Q4902" i="12" s="1"/>
  <c r="P4903" i="12"/>
  <c r="O4903" i="12" s="1"/>
  <c r="Q4903" i="12" s="1"/>
  <c r="P4904" i="12"/>
  <c r="O4904" i="12" s="1"/>
  <c r="Q4904" i="12" s="1"/>
  <c r="P4905" i="12"/>
  <c r="O4905" i="12" s="1"/>
  <c r="Q4905" i="12" s="1"/>
  <c r="P4906" i="12"/>
  <c r="O4906" i="12" s="1"/>
  <c r="Q4906" i="12" s="1"/>
  <c r="P4907" i="12"/>
  <c r="O4907" i="12" s="1"/>
  <c r="Q4907" i="12" s="1"/>
  <c r="P4908" i="12"/>
  <c r="O4909" i="12"/>
  <c r="Q4909" i="12" s="1"/>
  <c r="P4909" i="12"/>
  <c r="P4910" i="12"/>
  <c r="O4910" i="12" s="1"/>
  <c r="Q4910" i="12" s="1"/>
  <c r="P4911" i="12"/>
  <c r="P4912" i="12"/>
  <c r="O4913" i="12"/>
  <c r="Q4913" i="12" s="1"/>
  <c r="P4913" i="12"/>
  <c r="P4914" i="12"/>
  <c r="O4914" i="12" s="1"/>
  <c r="Q4914" i="12" s="1"/>
  <c r="P4915" i="12"/>
  <c r="P4916" i="12"/>
  <c r="P4917" i="12"/>
  <c r="P4918" i="12"/>
  <c r="P4919" i="12"/>
  <c r="O4919" i="12" s="1"/>
  <c r="Q4919" i="12" s="1"/>
  <c r="P4920" i="12"/>
  <c r="O4921" i="12"/>
  <c r="Q4921" i="12" s="1"/>
  <c r="P4921" i="12"/>
  <c r="P4922" i="12"/>
  <c r="O4923" i="12"/>
  <c r="Q4923" i="12" s="1"/>
  <c r="P4923" i="12"/>
  <c r="P4924" i="12"/>
  <c r="O4925" i="12"/>
  <c r="Q4925" i="12" s="1"/>
  <c r="P4925" i="12"/>
  <c r="P4926" i="12"/>
  <c r="O4926" i="12" s="1"/>
  <c r="Q4926" i="12" s="1"/>
  <c r="P4927" i="12"/>
  <c r="O4927" i="12" s="1"/>
  <c r="Q4927" i="12" s="1"/>
  <c r="P4928" i="12"/>
  <c r="P4929" i="12"/>
  <c r="O4929" i="12" s="1"/>
  <c r="Q4929" i="12" s="1"/>
  <c r="P4930" i="12"/>
  <c r="P4931" i="12"/>
  <c r="P4932" i="12"/>
  <c r="P4933" i="12"/>
  <c r="P4934" i="12"/>
  <c r="P4935" i="12"/>
  <c r="P4936" i="12"/>
  <c r="P4937" i="12"/>
  <c r="P4938" i="12"/>
  <c r="P4939" i="12"/>
  <c r="P4940" i="12"/>
  <c r="P4941" i="12"/>
  <c r="O4941" i="12" s="1"/>
  <c r="Q4941" i="12" s="1"/>
  <c r="O4942" i="12"/>
  <c r="Q4942" i="12" s="1"/>
  <c r="P4942" i="12"/>
  <c r="P4943" i="12"/>
  <c r="P4944" i="12"/>
  <c r="O4945" i="12"/>
  <c r="Q4945" i="12" s="1"/>
  <c r="P4945" i="12"/>
  <c r="P4946" i="12"/>
  <c r="P4947" i="12"/>
  <c r="O4948" i="12"/>
  <c r="Q4948" i="12" s="1"/>
  <c r="P4948" i="12"/>
  <c r="P4949" i="12"/>
  <c r="P4950" i="12"/>
  <c r="O4950" i="12" s="1"/>
  <c r="Q4950" i="12" s="1"/>
  <c r="P4951" i="12"/>
  <c r="P4952" i="12"/>
  <c r="O4952" i="12" s="1"/>
  <c r="Q4952" i="12" s="1"/>
  <c r="P4953" i="12"/>
  <c r="O4954" i="12"/>
  <c r="Q4954" i="12" s="1"/>
  <c r="P4954" i="12"/>
  <c r="O4955" i="12"/>
  <c r="Q4955" i="12" s="1"/>
  <c r="P4955" i="12"/>
  <c r="P4956" i="12"/>
  <c r="P4957" i="12"/>
  <c r="P4958" i="12"/>
  <c r="O4985" i="12" s="1"/>
  <c r="Q4985" i="12" s="1"/>
  <c r="P4959" i="12"/>
  <c r="P4960" i="12"/>
  <c r="P4961" i="12"/>
  <c r="O4961" i="12" s="1"/>
  <c r="Q4961" i="12" s="1"/>
  <c r="P4962" i="12"/>
  <c r="O4963" i="12"/>
  <c r="Q4963" i="12" s="1"/>
  <c r="P4963" i="12"/>
  <c r="P4964" i="12"/>
  <c r="P4965" i="12"/>
  <c r="P4966" i="12"/>
  <c r="P4967" i="12"/>
  <c r="P4968" i="12"/>
  <c r="P4969" i="12"/>
  <c r="P4970" i="12"/>
  <c r="O4970" i="12" s="1"/>
  <c r="Q4970" i="12" s="1"/>
  <c r="O4971" i="12"/>
  <c r="Q4971" i="12" s="1"/>
  <c r="P4971" i="12"/>
  <c r="P4972" i="12"/>
  <c r="P4973" i="12"/>
  <c r="P4974" i="12"/>
  <c r="P4975" i="12"/>
  <c r="P4976" i="12"/>
  <c r="P4977" i="12"/>
  <c r="O4977" i="12" s="1"/>
  <c r="Q4977" i="12" s="1"/>
  <c r="P4978" i="12"/>
  <c r="P4979" i="12"/>
  <c r="O4980" i="12"/>
  <c r="Q4980" i="12" s="1"/>
  <c r="P4980" i="12"/>
  <c r="P4981" i="12"/>
  <c r="P4982" i="12"/>
  <c r="P4983" i="12"/>
  <c r="O4983" i="12" s="1"/>
  <c r="Q4983" i="12" s="1"/>
  <c r="P4984" i="12"/>
  <c r="O4984" i="12" s="1"/>
  <c r="Q4984" i="12" s="1"/>
  <c r="P4985" i="12"/>
  <c r="P4986" i="12"/>
  <c r="P4987" i="12"/>
  <c r="O5022" i="12" s="1"/>
  <c r="Q5022" i="12" s="1"/>
  <c r="P4988" i="12"/>
  <c r="P4989" i="12"/>
  <c r="P4990" i="12"/>
  <c r="P4991" i="12"/>
  <c r="O4991" i="12" s="1"/>
  <c r="Q4991" i="12" s="1"/>
  <c r="P4992" i="12"/>
  <c r="P4993" i="12"/>
  <c r="O4993" i="12" s="1"/>
  <c r="Q4993" i="12" s="1"/>
  <c r="P4994" i="12"/>
  <c r="P4995" i="12"/>
  <c r="P4996" i="12"/>
  <c r="P4997" i="12"/>
  <c r="P4998" i="12"/>
  <c r="P4999" i="12"/>
  <c r="P5000" i="12"/>
  <c r="P5001" i="12"/>
  <c r="P5002" i="12"/>
  <c r="P5003" i="12"/>
  <c r="P5004" i="12"/>
  <c r="P5005" i="12"/>
  <c r="O5005" i="12" s="1"/>
  <c r="Q5005" i="12" s="1"/>
  <c r="P5006" i="12"/>
  <c r="P5007" i="12"/>
  <c r="P5008" i="12"/>
  <c r="O5009" i="12"/>
  <c r="Q5009" i="12" s="1"/>
  <c r="P5009" i="12"/>
  <c r="O5010" i="12"/>
  <c r="Q5010" i="12" s="1"/>
  <c r="P5010" i="12"/>
  <c r="P5011" i="12"/>
  <c r="O5011" i="12" s="1"/>
  <c r="Q5011" i="12" s="1"/>
  <c r="P5012" i="12"/>
  <c r="P5013" i="12"/>
  <c r="O5013" i="12" s="1"/>
  <c r="Q5013" i="12" s="1"/>
  <c r="P5014" i="12"/>
  <c r="P5015" i="12"/>
  <c r="P5016" i="12"/>
  <c r="P5017" i="12"/>
  <c r="P5018" i="12"/>
  <c r="P5019" i="12"/>
  <c r="O5020" i="12"/>
  <c r="Q5020" i="12" s="1"/>
  <c r="P5020" i="12"/>
  <c r="P5021" i="12"/>
  <c r="P5022" i="12"/>
  <c r="P5023" i="12"/>
  <c r="P5024" i="12"/>
  <c r="P5025" i="12"/>
  <c r="P5026" i="12"/>
  <c r="P5027" i="12"/>
  <c r="O5028" i="12"/>
  <c r="Q5028" i="12" s="1"/>
  <c r="P5028" i="12"/>
  <c r="P5029" i="12"/>
  <c r="O5029" i="12" s="1"/>
  <c r="Q5029" i="12" s="1"/>
  <c r="P5030" i="12"/>
  <c r="P5031" i="12"/>
  <c r="O5031" i="12" s="1"/>
  <c r="Q5031" i="12" s="1"/>
  <c r="P5032" i="12"/>
  <c r="P5033" i="12"/>
  <c r="P5034" i="12"/>
  <c r="P5035" i="12"/>
  <c r="O5035" i="12" s="1"/>
  <c r="Q5035" i="12" s="1"/>
  <c r="P5036" i="12"/>
  <c r="P5037" i="12"/>
  <c r="P5038" i="12"/>
  <c r="P5039" i="12"/>
  <c r="P5040" i="12"/>
  <c r="P5041" i="12"/>
  <c r="P5042" i="12"/>
  <c r="O5043" i="12"/>
  <c r="P5043" i="12"/>
  <c r="Q5043" i="12"/>
  <c r="P5044" i="12"/>
  <c r="P5045" i="12"/>
  <c r="O5046" i="12"/>
  <c r="Q5046" i="12" s="1"/>
  <c r="P5046" i="12"/>
  <c r="P5047" i="12"/>
  <c r="P5048" i="12"/>
  <c r="P5049" i="12"/>
  <c r="P5050" i="12"/>
  <c r="P5051" i="12"/>
  <c r="P5052" i="12"/>
  <c r="P5053" i="12"/>
  <c r="P5054" i="12"/>
  <c r="P5055" i="12"/>
  <c r="P5056" i="12"/>
  <c r="O5057" i="12"/>
  <c r="Q5057" i="12" s="1"/>
  <c r="P5057" i="12"/>
  <c r="O5058" i="12"/>
  <c r="Q5058" i="12" s="1"/>
  <c r="P5058" i="12"/>
  <c r="P5059" i="12"/>
  <c r="P5060" i="12"/>
  <c r="P5061" i="12"/>
  <c r="P5062" i="12"/>
  <c r="P5063" i="12"/>
  <c r="O5064" i="12"/>
  <c r="Q5064" i="12" s="1"/>
  <c r="P5064" i="12"/>
  <c r="O5065" i="12"/>
  <c r="Q5065" i="12" s="1"/>
  <c r="P5065" i="12"/>
  <c r="P5066" i="12"/>
  <c r="O5066" i="12" s="1"/>
  <c r="Q5066" i="12" s="1"/>
  <c r="P5067" i="12"/>
  <c r="O5098" i="12" s="1"/>
  <c r="Q5098" i="12" s="1"/>
  <c r="P5068" i="12"/>
  <c r="P5069" i="12"/>
  <c r="O5069" i="12" s="1"/>
  <c r="Q5069" i="12" s="1"/>
  <c r="P5070" i="12"/>
  <c r="P5071" i="12"/>
  <c r="P5072" i="12"/>
  <c r="O5072" i="12" s="1"/>
  <c r="Q5072" i="12" s="1"/>
  <c r="P5073" i="12"/>
  <c r="P5074" i="12"/>
  <c r="P5075" i="12"/>
  <c r="O5075" i="12" s="1"/>
  <c r="Q5075" i="12" s="1"/>
  <c r="P5076" i="12"/>
  <c r="P5077" i="12"/>
  <c r="O5077" i="12" s="1"/>
  <c r="Q5077" i="12" s="1"/>
  <c r="P5078" i="12"/>
  <c r="P5079" i="12"/>
  <c r="P5080" i="12"/>
  <c r="P5081" i="12"/>
  <c r="P5082" i="12"/>
  <c r="P5083" i="12"/>
  <c r="O5083" i="12" s="1"/>
  <c r="Q5083" i="12" s="1"/>
  <c r="P5084" i="12"/>
  <c r="P5085" i="12"/>
  <c r="P5086" i="12"/>
  <c r="P5087" i="12"/>
  <c r="P5088" i="12"/>
  <c r="P5089" i="12"/>
  <c r="P5090" i="12"/>
  <c r="P5091" i="12"/>
  <c r="P5092" i="12"/>
  <c r="P5093" i="12"/>
  <c r="P5094" i="12"/>
  <c r="P5095" i="12"/>
  <c r="O5095" i="12" s="1"/>
  <c r="Q5095" i="12" s="1"/>
  <c r="P5096" i="12"/>
  <c r="P5097" i="12"/>
  <c r="P5098" i="12"/>
  <c r="P5099" i="12"/>
  <c r="P5100" i="12"/>
  <c r="O5101" i="12"/>
  <c r="Q5101" i="12" s="1"/>
  <c r="P5101" i="12"/>
  <c r="P5102" i="12"/>
  <c r="P5103" i="12"/>
  <c r="P5104" i="12"/>
  <c r="O5105" i="12"/>
  <c r="Q5105" i="12" s="1"/>
  <c r="P5105" i="12"/>
  <c r="P5106" i="12"/>
  <c r="O5106" i="12" s="1"/>
  <c r="Q5106" i="12" s="1"/>
  <c r="P5107" i="12"/>
  <c r="P5108" i="12"/>
  <c r="O5109" i="12"/>
  <c r="Q5109" i="12" s="1"/>
  <c r="P5109" i="12"/>
  <c r="P5110" i="12"/>
  <c r="P5111" i="12"/>
  <c r="P5112" i="12"/>
  <c r="P5113" i="12"/>
  <c r="O5114" i="12"/>
  <c r="Q5114" i="12" s="1"/>
  <c r="P5114" i="12"/>
  <c r="P5115" i="12"/>
  <c r="P5116" i="12"/>
  <c r="P5117" i="12"/>
  <c r="O5118" i="12"/>
  <c r="Q5118" i="12" s="1"/>
  <c r="P5118" i="12"/>
  <c r="P5119" i="12"/>
  <c r="P5120" i="12"/>
  <c r="O5120" i="12" s="1"/>
  <c r="Q5120" i="12" s="1"/>
  <c r="P5121" i="12"/>
  <c r="O5121" i="12" s="1"/>
  <c r="Q5121" i="12" s="1"/>
  <c r="P5122" i="12"/>
  <c r="P5123" i="12"/>
  <c r="P5124" i="12"/>
  <c r="P5125" i="12"/>
  <c r="P5126" i="12"/>
  <c r="P5127" i="12"/>
  <c r="P5128" i="12"/>
  <c r="P5129" i="12"/>
  <c r="P5130" i="12"/>
  <c r="O5130" i="12" s="1"/>
  <c r="Q5130" i="12" s="1"/>
  <c r="P5131" i="12"/>
  <c r="O5131" i="12" s="1"/>
  <c r="Q5131" i="12" s="1"/>
  <c r="P5132" i="12"/>
  <c r="P5133" i="12"/>
  <c r="P5134" i="12"/>
  <c r="P5135" i="12"/>
  <c r="P5136" i="12"/>
  <c r="O5136" i="12" s="1"/>
  <c r="Q5136" i="12" s="1"/>
  <c r="P5137" i="12"/>
  <c r="P5138" i="12"/>
  <c r="O5139" i="12"/>
  <c r="Q5139" i="12" s="1"/>
  <c r="P5139" i="12"/>
  <c r="P5140" i="12"/>
  <c r="P5141" i="12"/>
  <c r="P5142" i="12"/>
  <c r="P5143" i="12"/>
  <c r="P5144" i="12"/>
  <c r="O5145" i="12"/>
  <c r="Q5145" i="12" s="1"/>
  <c r="P5145" i="12"/>
  <c r="O5146" i="12"/>
  <c r="Q5146" i="12" s="1"/>
  <c r="P5146" i="12"/>
  <c r="P5147" i="12"/>
  <c r="P5148" i="12"/>
  <c r="P5149" i="12"/>
  <c r="O5149" i="12" s="1"/>
  <c r="Q5149" i="12" s="1"/>
  <c r="P5150" i="12"/>
  <c r="P5151" i="12"/>
  <c r="P5152" i="12"/>
  <c r="P5153" i="12"/>
  <c r="P5154" i="12"/>
  <c r="O5154" i="12" s="1"/>
  <c r="Q5154" i="12" s="1"/>
  <c r="P5155" i="12"/>
  <c r="P5156" i="12"/>
  <c r="P5157" i="12"/>
  <c r="O5158" i="12"/>
  <c r="Q5158" i="12" s="1"/>
  <c r="P5158" i="12"/>
  <c r="P5159" i="12"/>
  <c r="P5160" i="12"/>
  <c r="P5161" i="12"/>
  <c r="P5162" i="12"/>
  <c r="O5162" i="12" s="1"/>
  <c r="Q5162" i="12" s="1"/>
  <c r="P5163" i="12"/>
  <c r="P5164" i="12"/>
  <c r="P5165" i="12"/>
  <c r="P5166" i="12"/>
  <c r="P5167" i="12"/>
  <c r="O5167" i="12" s="1"/>
  <c r="Q5167" i="12" s="1"/>
  <c r="P5168" i="12"/>
  <c r="P5169" i="12"/>
  <c r="P5170" i="12"/>
  <c r="P5171" i="12"/>
  <c r="P5172" i="12"/>
  <c r="P5173" i="12"/>
  <c r="P5174" i="12"/>
  <c r="O5174" i="12" s="1"/>
  <c r="Q5174" i="12" s="1"/>
  <c r="P5175" i="12"/>
  <c r="P5176" i="12"/>
  <c r="P5177" i="12"/>
  <c r="O5177" i="12" s="1"/>
  <c r="Q5177" i="12" s="1"/>
  <c r="P5178" i="12"/>
  <c r="P5179" i="12"/>
  <c r="O5179" i="12" s="1"/>
  <c r="Q5179" i="12" s="1"/>
  <c r="P5180" i="12"/>
  <c r="O5181" i="12"/>
  <c r="Q5181" i="12" s="1"/>
  <c r="P5181" i="12"/>
  <c r="P5182" i="12"/>
  <c r="P5183" i="12"/>
  <c r="P5184" i="12"/>
  <c r="P5185" i="12"/>
  <c r="P5186" i="12"/>
  <c r="O5186" i="12" s="1"/>
  <c r="Q5186" i="12" s="1"/>
  <c r="P5187" i="12"/>
  <c r="P5188" i="12"/>
  <c r="P5189" i="12"/>
  <c r="P5190" i="12"/>
  <c r="P5191" i="12"/>
  <c r="P5192" i="12"/>
  <c r="P5193" i="12"/>
  <c r="O5193" i="12" s="1"/>
  <c r="Q5193" i="12" s="1"/>
  <c r="P5194" i="12"/>
  <c r="P5195" i="12"/>
  <c r="P5196" i="12"/>
  <c r="P5197" i="12"/>
  <c r="P5198" i="12"/>
  <c r="P5199" i="12"/>
  <c r="P5200" i="12"/>
  <c r="P5201" i="12"/>
  <c r="O5202" i="12"/>
  <c r="Q5202" i="12" s="1"/>
  <c r="P5202" i="12"/>
  <c r="P5203" i="12"/>
  <c r="P5204" i="12"/>
  <c r="P5205" i="12"/>
  <c r="P5206" i="12"/>
  <c r="O5206" i="12" s="1"/>
  <c r="Q5206" i="12" s="1"/>
  <c r="P5207" i="12"/>
  <c r="P5208" i="12"/>
  <c r="O5208" i="12" s="1"/>
  <c r="Q5208" i="12" s="1"/>
  <c r="P5209" i="12"/>
  <c r="O5209" i="12" s="1"/>
  <c r="Q5209" i="12" s="1"/>
  <c r="P5210" i="12"/>
  <c r="P5211" i="12"/>
  <c r="P5212" i="12"/>
  <c r="P5213" i="12"/>
  <c r="P5214" i="12"/>
  <c r="P5215" i="12"/>
  <c r="P5216" i="12"/>
  <c r="P5217" i="12"/>
  <c r="P5218" i="12"/>
  <c r="P5219" i="12"/>
  <c r="O5219" i="12" s="1"/>
  <c r="Q5219" i="12" s="1"/>
  <c r="P5220" i="12"/>
  <c r="P5221" i="12"/>
  <c r="O5222" i="12"/>
  <c r="Q5222" i="12" s="1"/>
  <c r="P5222" i="12"/>
  <c r="P5223" i="12"/>
  <c r="P5224" i="12"/>
  <c r="O5225" i="12"/>
  <c r="Q5225" i="12" s="1"/>
  <c r="P5225" i="12"/>
  <c r="P5226" i="12"/>
  <c r="P5227" i="12"/>
  <c r="P5228" i="12"/>
  <c r="P5229" i="12"/>
  <c r="O5229" i="12" s="1"/>
  <c r="Q5229" i="12" s="1"/>
  <c r="P5230" i="12"/>
  <c r="P5231" i="12"/>
  <c r="O5231" i="12" s="1"/>
  <c r="Q5231" i="12" s="1"/>
  <c r="O5232" i="12"/>
  <c r="Q5232" i="12" s="1"/>
  <c r="P5232" i="12"/>
  <c r="P5233" i="12"/>
  <c r="P5234" i="12"/>
  <c r="P5235" i="12"/>
  <c r="O5235" i="12" s="1"/>
  <c r="Q5235" i="12" s="1"/>
  <c r="P5236" i="12"/>
  <c r="P5237" i="12"/>
  <c r="O5237" i="12" s="1"/>
  <c r="Q5237" i="12" s="1"/>
  <c r="P5238" i="12"/>
  <c r="P5239" i="12"/>
  <c r="P5240" i="12"/>
  <c r="P5241" i="12"/>
  <c r="P5242" i="12"/>
  <c r="O5242" i="12" s="1"/>
  <c r="Q5242" i="12" s="1"/>
  <c r="P5243" i="12"/>
  <c r="P5244" i="12"/>
  <c r="P5245" i="12"/>
  <c r="P5246" i="12"/>
  <c r="P5247" i="12"/>
  <c r="P5248" i="12"/>
  <c r="P5249" i="12"/>
  <c r="O5249" i="12" s="1"/>
  <c r="Q5249" i="12" s="1"/>
  <c r="P5250" i="12"/>
  <c r="P5251" i="12"/>
  <c r="O5251" i="12" s="1"/>
  <c r="Q5251" i="12" s="1"/>
  <c r="O5252" i="12"/>
  <c r="Q5252" i="12" s="1"/>
  <c r="P5252" i="12"/>
  <c r="P5253" i="12"/>
  <c r="O5254" i="12"/>
  <c r="Q5254" i="12" s="1"/>
  <c r="P5254" i="12"/>
  <c r="P5255" i="12"/>
  <c r="O5256" i="12"/>
  <c r="Q5256" i="12" s="1"/>
  <c r="P5256" i="12"/>
  <c r="O5257" i="12"/>
  <c r="Q5257" i="12" s="1"/>
  <c r="P5257" i="12"/>
  <c r="O5258" i="12"/>
  <c r="Q5258" i="12" s="1"/>
  <c r="P5258" i="12"/>
  <c r="P5259" i="12"/>
  <c r="O5260" i="12"/>
  <c r="Q5260" i="12" s="1"/>
  <c r="P5260" i="12"/>
  <c r="P5261" i="12"/>
  <c r="O5261" i="12" s="1"/>
  <c r="Q5261" i="12"/>
  <c r="P5262" i="12"/>
  <c r="P5263" i="12"/>
  <c r="O5264" i="12"/>
  <c r="Q5264" i="12" s="1"/>
  <c r="P5264" i="12"/>
  <c r="P5265" i="12"/>
  <c r="P5266" i="12"/>
  <c r="O5266" i="12" s="1"/>
  <c r="Q5266" i="12"/>
  <c r="P5267" i="12"/>
  <c r="O5267" i="12" s="1"/>
  <c r="Q5267" i="12" s="1"/>
  <c r="P5268" i="12"/>
  <c r="P5269" i="12"/>
  <c r="O5269" i="12" s="1"/>
  <c r="Q5269" i="12"/>
  <c r="P5270" i="12"/>
  <c r="P5271" i="12"/>
  <c r="O5272" i="12"/>
  <c r="Q5272" i="12" s="1"/>
  <c r="P5272" i="12"/>
  <c r="P5273" i="12"/>
  <c r="O5274" i="12"/>
  <c r="Q5274" i="12" s="1"/>
  <c r="P5274" i="12"/>
  <c r="P5275" i="12"/>
  <c r="O5276" i="12"/>
  <c r="Q5276" i="12" s="1"/>
  <c r="P5276" i="12"/>
  <c r="P5277" i="12"/>
  <c r="P5278" i="12"/>
  <c r="O5278" i="12" s="1"/>
  <c r="Q5278" i="12" s="1"/>
  <c r="P5279" i="12"/>
  <c r="P5280" i="12"/>
  <c r="O5280" i="12" s="1"/>
  <c r="Q5280" i="12" s="1"/>
  <c r="P5281" i="12"/>
  <c r="O5282" i="12"/>
  <c r="Q5282" i="12" s="1"/>
  <c r="P5282" i="12"/>
  <c r="P5283" i="12"/>
  <c r="P5284" i="12"/>
  <c r="P5285" i="12"/>
  <c r="P5286" i="12"/>
  <c r="O5286" i="12" s="1"/>
  <c r="Q5286" i="12" s="1"/>
  <c r="P5287" i="12"/>
  <c r="P5288" i="12"/>
  <c r="P5289" i="12"/>
  <c r="P5290" i="12"/>
  <c r="O5290" i="12" s="1"/>
  <c r="Q5290" i="12" s="1"/>
  <c r="P5291" i="12"/>
  <c r="P5292" i="12"/>
  <c r="P5293" i="12"/>
  <c r="O5293" i="12" s="1"/>
  <c r="Q5293" i="12" s="1"/>
  <c r="P5294" i="12"/>
  <c r="P5295" i="12"/>
  <c r="O5295" i="12" s="1"/>
  <c r="Q5295" i="12" s="1"/>
  <c r="P5296" i="12"/>
  <c r="O5296" i="12" s="1"/>
  <c r="Q5296" i="12" s="1"/>
  <c r="P5297" i="12"/>
  <c r="P5298" i="12"/>
  <c r="O5298" i="12" s="1"/>
  <c r="Q5298" i="12" s="1"/>
  <c r="P5299" i="12"/>
  <c r="O5299" i="12" s="1"/>
  <c r="Q5299" i="12" s="1"/>
  <c r="P5300" i="12"/>
  <c r="O5301" i="12"/>
  <c r="Q5301" i="12" s="1"/>
  <c r="P5301" i="12"/>
  <c r="P5302" i="12"/>
  <c r="P5303" i="12"/>
  <c r="P5304" i="12"/>
  <c r="O5305" i="12"/>
  <c r="Q5305" i="12" s="1"/>
  <c r="P5305" i="12"/>
  <c r="P5306" i="12"/>
  <c r="O5307" i="12"/>
  <c r="Q5307" i="12" s="1"/>
  <c r="P5307" i="12"/>
  <c r="P5308" i="12"/>
  <c r="P5309" i="12"/>
  <c r="O5309" i="12" s="1"/>
  <c r="Q5309" i="12" s="1"/>
  <c r="P5310" i="12"/>
  <c r="P5311" i="12"/>
  <c r="P5312" i="12"/>
  <c r="P5313" i="12"/>
  <c r="O5313" i="12" s="1"/>
  <c r="Q5313" i="12" s="1"/>
  <c r="P5314" i="12"/>
  <c r="P5315" i="12"/>
  <c r="O5315" i="12" s="1"/>
  <c r="Q5315" i="12" s="1"/>
  <c r="P5316" i="12"/>
  <c r="P5317" i="12"/>
  <c r="O5317" i="12" s="1"/>
  <c r="Q5317" i="12" s="1"/>
  <c r="P5318" i="12"/>
  <c r="P5319" i="12"/>
  <c r="P5320" i="12"/>
  <c r="P5321" i="12"/>
  <c r="P5322" i="12"/>
  <c r="P5323" i="12"/>
  <c r="O5323" i="12" s="1"/>
  <c r="Q5323" i="12" s="1"/>
  <c r="P5324" i="12"/>
  <c r="P5325" i="12"/>
  <c r="O5325" i="12" s="1"/>
  <c r="Q5325" i="12" s="1"/>
  <c r="P5326" i="12"/>
  <c r="P5327" i="12"/>
  <c r="P5328" i="12"/>
  <c r="O5328" i="12" s="1"/>
  <c r="Q5328" i="12" s="1"/>
  <c r="P5329" i="12"/>
  <c r="P5330" i="12"/>
  <c r="P5331" i="12"/>
  <c r="P5332" i="12"/>
  <c r="O5333" i="12"/>
  <c r="Q5333" i="12" s="1"/>
  <c r="P5333" i="12"/>
  <c r="P5334" i="12"/>
  <c r="P5335" i="12"/>
  <c r="P5336" i="12"/>
  <c r="P5337" i="12"/>
  <c r="O5338" i="12"/>
  <c r="Q5338" i="12" s="1"/>
  <c r="P5338" i="12"/>
  <c r="P5339" i="12"/>
  <c r="P5340" i="12"/>
  <c r="P5341" i="12"/>
  <c r="O5341" i="12" s="1"/>
  <c r="Q5341" i="12" s="1"/>
  <c r="P5342" i="12"/>
  <c r="P5343" i="12"/>
  <c r="P5344" i="12"/>
  <c r="P5345" i="12"/>
  <c r="O5345" i="12" s="1"/>
  <c r="Q5345" i="12" s="1"/>
  <c r="P5346" i="12"/>
  <c r="P5347" i="12"/>
  <c r="P5348" i="12"/>
  <c r="P5349" i="12"/>
  <c r="O5349" i="12" s="1"/>
  <c r="Q5349" i="12" s="1"/>
  <c r="P5350" i="12"/>
  <c r="P5351" i="12"/>
  <c r="P5352" i="12"/>
  <c r="P5353" i="12"/>
  <c r="P5354" i="12"/>
  <c r="P5355" i="12"/>
  <c r="O5355" i="12" s="1"/>
  <c r="Q5355" i="12" s="1"/>
  <c r="P5356" i="12"/>
  <c r="P5357" i="12"/>
  <c r="P5358" i="12"/>
  <c r="P5359" i="12"/>
  <c r="P5360" i="12"/>
  <c r="O5363" i="12" s="1"/>
  <c r="Q5363" i="12" s="1"/>
  <c r="P5361" i="12"/>
  <c r="P5362" i="12"/>
  <c r="P5363" i="12"/>
  <c r="P5364" i="12"/>
  <c r="O5365" i="12"/>
  <c r="Q5365" i="12" s="1"/>
  <c r="P5365" i="12"/>
  <c r="P5366" i="12"/>
  <c r="P5367" i="12"/>
  <c r="P5368" i="12"/>
  <c r="P5369" i="12"/>
  <c r="O5370" i="12"/>
  <c r="Q5370" i="12" s="1"/>
  <c r="P5370" i="12"/>
  <c r="P5371" i="12"/>
  <c r="P5372" i="12"/>
  <c r="P5373" i="12"/>
  <c r="O5373" i="12" s="1"/>
  <c r="Q5373" i="12" s="1"/>
  <c r="P5374" i="12"/>
  <c r="P5375" i="12"/>
  <c r="P5376" i="12"/>
  <c r="P5377" i="12"/>
  <c r="O5377" i="12" s="1"/>
  <c r="Q5377" i="12" s="1"/>
  <c r="P5378" i="12"/>
  <c r="P5379" i="12"/>
  <c r="P5380" i="12"/>
  <c r="P5381" i="12"/>
  <c r="O5381" i="12" s="1"/>
  <c r="Q5381" i="12" s="1"/>
  <c r="P5382" i="12"/>
  <c r="P5383" i="12"/>
  <c r="P5384" i="12"/>
  <c r="P5385" i="12"/>
  <c r="P5386" i="12"/>
  <c r="P5387" i="12"/>
  <c r="O5387" i="12" s="1"/>
  <c r="Q5387" i="12" s="1"/>
  <c r="P5388" i="12"/>
  <c r="P5389" i="12"/>
  <c r="P5390" i="12"/>
  <c r="P5391" i="12"/>
  <c r="P5392" i="12"/>
  <c r="O5392" i="12" s="1"/>
  <c r="Q5392" i="12" s="1"/>
  <c r="P5393" i="12"/>
  <c r="P5394" i="12"/>
  <c r="P5395" i="12"/>
  <c r="P5396" i="12"/>
  <c r="O5397" i="12"/>
  <c r="Q5397" i="12" s="1"/>
  <c r="P5397" i="12"/>
  <c r="P5398" i="12"/>
  <c r="P5399" i="12"/>
  <c r="P5400" i="12"/>
  <c r="P5401" i="12"/>
  <c r="O5402" i="12"/>
  <c r="Q5402" i="12" s="1"/>
  <c r="P5402" i="12"/>
  <c r="P5403" i="12"/>
  <c r="P5404" i="12"/>
  <c r="P5405" i="12"/>
  <c r="O5405" i="12" s="1"/>
  <c r="Q5405" i="12" s="1"/>
  <c r="P5406" i="12"/>
  <c r="P5407" i="12"/>
  <c r="P5408" i="12"/>
  <c r="P5409" i="12"/>
  <c r="O5409" i="12" s="1"/>
  <c r="Q5409" i="12" s="1"/>
  <c r="P5410" i="12"/>
  <c r="O5410" i="12" s="1"/>
  <c r="Q5410" i="12" s="1"/>
  <c r="P5411" i="12"/>
  <c r="P5412" i="12"/>
  <c r="O5413" i="12"/>
  <c r="Q5413" i="12" s="1"/>
  <c r="P5413" i="12"/>
  <c r="P5414" i="12"/>
  <c r="P5415" i="12"/>
  <c r="P5416" i="12"/>
  <c r="O5416" i="12" s="1"/>
  <c r="Q5416" i="12" s="1"/>
  <c r="P5417" i="12"/>
  <c r="P5418" i="12"/>
  <c r="P5419" i="12"/>
  <c r="P5420" i="12"/>
  <c r="P5421" i="12"/>
  <c r="O5421" i="12" s="1"/>
  <c r="Q5421" i="12" s="1"/>
  <c r="O5422" i="12"/>
  <c r="Q5422" i="12" s="1"/>
  <c r="P5422" i="12"/>
  <c r="P5423" i="12"/>
  <c r="P5424" i="12"/>
  <c r="P5425" i="12"/>
  <c r="P5426" i="12"/>
  <c r="O5426" i="12" s="1"/>
  <c r="Q5426" i="12" s="1"/>
  <c r="P5427" i="12"/>
  <c r="O5427" i="12" s="1"/>
  <c r="Q5427" i="12" s="1"/>
  <c r="P5428" i="12"/>
  <c r="P5429" i="12"/>
  <c r="O5430" i="12"/>
  <c r="Q5430" i="12" s="1"/>
  <c r="P5430" i="12"/>
  <c r="P5431" i="12"/>
  <c r="P5432" i="12"/>
  <c r="O5433" i="12"/>
  <c r="Q5433" i="12" s="1"/>
  <c r="P5433" i="12"/>
  <c r="P5434" i="12"/>
  <c r="P5435" i="12"/>
  <c r="O5436" i="12"/>
  <c r="Q5436" i="12" s="1"/>
  <c r="P5436" i="12"/>
  <c r="P5437" i="12"/>
  <c r="P5438" i="12"/>
  <c r="P5439" i="12"/>
  <c r="P5440" i="12"/>
  <c r="P5441" i="12"/>
  <c r="O5442" i="12"/>
  <c r="Q5442" i="12" s="1"/>
  <c r="P5442" i="12"/>
  <c r="P5443" i="12"/>
  <c r="P5444" i="12"/>
  <c r="P5445" i="12"/>
  <c r="O5445" i="12" s="1"/>
  <c r="Q5445" i="12" s="1"/>
  <c r="P5446" i="12"/>
  <c r="O5446" i="12" s="1"/>
  <c r="Q5446" i="12" s="1"/>
  <c r="P5447" i="12"/>
  <c r="P5448" i="12"/>
  <c r="O5448" i="12" s="1"/>
  <c r="Q5448" i="12" s="1"/>
  <c r="P5449" i="12"/>
  <c r="P5450" i="12"/>
  <c r="P5451" i="12"/>
  <c r="O5451" i="12" s="1"/>
  <c r="Q5451" i="12" s="1"/>
  <c r="P5452" i="12"/>
  <c r="P5453" i="12"/>
  <c r="P5454" i="12"/>
  <c r="P5455" i="12"/>
  <c r="O5455" i="12" s="1"/>
  <c r="Q5455" i="12" s="1"/>
  <c r="P5456" i="12"/>
  <c r="P5457" i="12"/>
  <c r="P5458" i="12"/>
  <c r="O5458" i="12" s="1"/>
  <c r="Q5458" i="12" s="1"/>
  <c r="P5459" i="12"/>
  <c r="P5460" i="12"/>
  <c r="P5461" i="12"/>
  <c r="P5462" i="12"/>
  <c r="O5462" i="12" s="1"/>
  <c r="Q5462" i="12" s="1"/>
  <c r="P5463" i="12"/>
  <c r="O5464" i="12"/>
  <c r="Q5464" i="12" s="1"/>
  <c r="P5464" i="12"/>
  <c r="P5465" i="12"/>
  <c r="P5466" i="12"/>
  <c r="O5467" i="12"/>
  <c r="Q5467" i="12" s="1"/>
  <c r="P5467" i="12"/>
  <c r="P5468" i="12"/>
  <c r="P5469" i="12"/>
  <c r="O5470" i="12"/>
  <c r="Q5470" i="12" s="1"/>
  <c r="P5470" i="12"/>
  <c r="P5471" i="12"/>
  <c r="P5472" i="12"/>
  <c r="P5473" i="12"/>
  <c r="O5473" i="12" s="1"/>
  <c r="Q5473" i="12" s="1"/>
  <c r="P5474" i="12"/>
  <c r="P5475" i="12"/>
  <c r="O5475" i="12" s="1"/>
  <c r="Q5475" i="12" s="1"/>
  <c r="P5476" i="12"/>
  <c r="P5477" i="12"/>
  <c r="O5477" i="12" s="1"/>
  <c r="Q5477" i="12" s="1"/>
  <c r="P5478" i="12"/>
  <c r="O5478" i="12" s="1"/>
  <c r="Q5478" i="12" s="1"/>
  <c r="P5479" i="12"/>
  <c r="O5480" i="12"/>
  <c r="Q5480" i="12" s="1"/>
  <c r="P5480" i="12"/>
  <c r="O5481" i="12"/>
  <c r="Q5481" i="12" s="1"/>
  <c r="P5481" i="12"/>
  <c r="P5482" i="12"/>
  <c r="P5483" i="12"/>
  <c r="O5483" i="12" s="1"/>
  <c r="Q5483" i="12" s="1"/>
  <c r="P5484" i="12"/>
  <c r="O5485" i="12"/>
  <c r="Q5485" i="12" s="1"/>
  <c r="P5485" i="12"/>
  <c r="P5486" i="12"/>
  <c r="P5487" i="12"/>
  <c r="P5488" i="12"/>
  <c r="P5489" i="12"/>
  <c r="P5490" i="12"/>
  <c r="O5491" i="12"/>
  <c r="Q5491" i="12" s="1"/>
  <c r="P5491" i="12"/>
  <c r="P5492" i="12"/>
  <c r="P5493" i="12"/>
  <c r="P5494" i="12"/>
  <c r="O5494" i="12" s="1"/>
  <c r="Q5494" i="12" s="1"/>
  <c r="P5495" i="12"/>
  <c r="O5496" i="12"/>
  <c r="Q5496" i="12" s="1"/>
  <c r="P5496" i="12"/>
  <c r="P5497" i="12"/>
  <c r="O5497" i="12" s="1"/>
  <c r="Q5497" i="12" s="1"/>
  <c r="P5498" i="12"/>
  <c r="O5499" i="12"/>
  <c r="Q5499" i="12" s="1"/>
  <c r="P5499" i="12"/>
  <c r="P5500" i="12"/>
  <c r="P5501" i="12"/>
  <c r="O5502" i="12"/>
  <c r="Q5502" i="12" s="1"/>
  <c r="P5502" i="12"/>
  <c r="P5503" i="12"/>
  <c r="P5504" i="12"/>
  <c r="P5505" i="12"/>
  <c r="O5505" i="12" s="1"/>
  <c r="Q5505" i="12" s="1"/>
  <c r="P5506" i="12"/>
  <c r="P5507" i="12"/>
  <c r="P5508" i="12"/>
  <c r="P5509" i="12"/>
  <c r="P5510" i="12"/>
  <c r="P5511" i="12"/>
  <c r="O5511" i="12" s="1"/>
  <c r="Q5511" i="12" s="1"/>
  <c r="P5512" i="12"/>
  <c r="P5513" i="12"/>
  <c r="P5514" i="12"/>
  <c r="P5515" i="12"/>
  <c r="P5516" i="12"/>
  <c r="P5517" i="12"/>
  <c r="P5518" i="12"/>
  <c r="P5519" i="12"/>
  <c r="P5520" i="12"/>
  <c r="P5521" i="12"/>
  <c r="P5522" i="12"/>
  <c r="O5522" i="12" s="1"/>
  <c r="Q5522" i="12" s="1"/>
  <c r="P5523" i="12"/>
  <c r="P5524" i="12"/>
  <c r="P5525" i="12"/>
  <c r="P5526" i="12"/>
  <c r="P5527" i="12"/>
  <c r="O5528" i="12"/>
  <c r="Q5528" i="12" s="1"/>
  <c r="P5528" i="12"/>
  <c r="P5529" i="12"/>
  <c r="P5530" i="12"/>
  <c r="P5531" i="12"/>
  <c r="P5532" i="12"/>
  <c r="P5533" i="12"/>
  <c r="O5534" i="12"/>
  <c r="Q5534" i="12" s="1"/>
  <c r="P5534" i="12"/>
  <c r="P5535" i="12"/>
  <c r="P5536" i="12"/>
  <c r="P5537" i="12"/>
  <c r="P5538" i="12"/>
  <c r="P5539" i="12"/>
  <c r="P5540" i="12"/>
  <c r="P5541" i="12"/>
  <c r="O5541" i="12" s="1"/>
  <c r="Q5541" i="12" s="1"/>
  <c r="P5542" i="12"/>
  <c r="P5543" i="12"/>
  <c r="P5544" i="12"/>
  <c r="P5545" i="12"/>
  <c r="P5546" i="12"/>
  <c r="O5547" i="12"/>
  <c r="Q5547" i="12" s="1"/>
  <c r="P5547" i="12"/>
  <c r="O5548" i="12"/>
  <c r="Q5548" i="12" s="1"/>
  <c r="P5548" i="12"/>
  <c r="P5549" i="12"/>
  <c r="P5550" i="12"/>
  <c r="P5551" i="12"/>
  <c r="P5552" i="12"/>
  <c r="O5553" i="12"/>
  <c r="Q5553" i="12" s="1"/>
  <c r="P5553" i="12"/>
  <c r="O5554" i="12"/>
  <c r="Q5554" i="12" s="1"/>
  <c r="P5554" i="12"/>
  <c r="P5555" i="12"/>
  <c r="O5556" i="12"/>
  <c r="P5556" i="12"/>
  <c r="Q5556" i="12"/>
  <c r="P5557" i="12"/>
  <c r="P5558" i="12"/>
  <c r="P5559" i="12"/>
  <c r="P5560" i="12"/>
  <c r="P5561" i="12"/>
  <c r="O5562" i="12"/>
  <c r="Q5562" i="12" s="1"/>
  <c r="P5562" i="12"/>
  <c r="P5563" i="12"/>
  <c r="P5564" i="12"/>
  <c r="P5565" i="12"/>
  <c r="O5566" i="12"/>
  <c r="Q5566" i="12" s="1"/>
  <c r="P5566" i="12"/>
  <c r="P5567" i="12"/>
  <c r="P5568" i="12"/>
  <c r="O5585" i="12" s="1"/>
  <c r="Q5585" i="12" s="1"/>
  <c r="P5569" i="12"/>
  <c r="O5569" i="12" s="1"/>
  <c r="Q5569" i="12" s="1"/>
  <c r="P5570" i="12"/>
  <c r="P5571" i="12"/>
  <c r="P5572" i="12"/>
  <c r="P5573" i="12"/>
  <c r="O5574" i="12"/>
  <c r="Q5574" i="12" s="1"/>
  <c r="P5574" i="12"/>
  <c r="P5575" i="12"/>
  <c r="P5576" i="12"/>
  <c r="O5577" i="12"/>
  <c r="Q5577" i="12" s="1"/>
  <c r="P5577" i="12"/>
  <c r="O5578" i="12"/>
  <c r="Q5578" i="12" s="1"/>
  <c r="P5578" i="12"/>
  <c r="O5579" i="12"/>
  <c r="Q5579" i="12" s="1"/>
  <c r="P5579" i="12"/>
  <c r="P5580" i="12"/>
  <c r="P5581" i="12"/>
  <c r="O5582" i="12"/>
  <c r="Q5582" i="12" s="1"/>
  <c r="P5582" i="12"/>
  <c r="P5583" i="12"/>
  <c r="P5584" i="12"/>
  <c r="P5585" i="12"/>
  <c r="P5586" i="12"/>
  <c r="P5587" i="12"/>
  <c r="O5588" i="12"/>
  <c r="Q5588" i="12" s="1"/>
  <c r="P5588" i="12"/>
  <c r="P5589" i="12"/>
  <c r="P5590" i="12"/>
  <c r="P5591" i="12"/>
  <c r="P5592" i="12"/>
  <c r="P5593" i="12"/>
  <c r="P5594" i="12"/>
  <c r="P5595" i="12"/>
  <c r="P5596" i="12"/>
  <c r="P5597" i="12"/>
  <c r="O5598" i="12"/>
  <c r="Q5598" i="12" s="1"/>
  <c r="P5598" i="12"/>
  <c r="P5599" i="12"/>
  <c r="O5599" i="12" s="1"/>
  <c r="Q5599" i="12" s="1"/>
  <c r="P5600" i="12"/>
  <c r="O5600" i="12" s="1"/>
  <c r="Q5600" i="12" s="1"/>
  <c r="O5601" i="12"/>
  <c r="Q5601" i="12" s="1"/>
  <c r="P5601" i="12"/>
  <c r="P5602" i="12"/>
  <c r="O5602" i="12" s="1"/>
  <c r="Q5602" i="12"/>
  <c r="P5603" i="12"/>
  <c r="P5604" i="12"/>
  <c r="O5605" i="12"/>
  <c r="Q5605" i="12" s="1"/>
  <c r="P5605" i="12"/>
  <c r="P5606" i="12"/>
  <c r="P5607" i="12"/>
  <c r="O5607" i="12" s="1"/>
  <c r="Q5607" i="12" s="1"/>
  <c r="P5608" i="12"/>
  <c r="O5608" i="12" s="1"/>
  <c r="Q5608" i="12" s="1"/>
  <c r="P5609" i="12"/>
  <c r="P5610" i="12"/>
  <c r="P5611" i="12"/>
  <c r="O5611" i="12" s="1"/>
  <c r="Q5611" i="12" s="1"/>
  <c r="O5612" i="12"/>
  <c r="Q5612" i="12" s="1"/>
  <c r="P5612" i="12"/>
  <c r="P5613" i="12"/>
  <c r="P5614" i="12"/>
  <c r="P5615" i="12"/>
  <c r="P5616" i="12"/>
  <c r="O5617" i="12"/>
  <c r="Q5617" i="12" s="1"/>
  <c r="P5617" i="12"/>
  <c r="O5618" i="12"/>
  <c r="Q5618" i="12" s="1"/>
  <c r="P5618" i="12"/>
  <c r="O5619" i="12"/>
  <c r="Q5619" i="12" s="1"/>
  <c r="P5619" i="12"/>
  <c r="O5620" i="12"/>
  <c r="P5620" i="12"/>
  <c r="Q5620" i="12"/>
  <c r="P5621" i="12"/>
  <c r="P5622" i="12"/>
  <c r="O5622" i="12" s="1"/>
  <c r="Q5622" i="12" s="1"/>
  <c r="P5623" i="12"/>
  <c r="P5624" i="12"/>
  <c r="O5624" i="12" s="1"/>
  <c r="Q5624" i="12" s="1"/>
  <c r="P5625" i="12"/>
  <c r="O5625" i="12" s="1"/>
  <c r="Q5625" i="12" s="1"/>
  <c r="P5626" i="12"/>
  <c r="P5627" i="12"/>
  <c r="O5627" i="12" s="1"/>
  <c r="Q5627" i="12" s="1"/>
  <c r="P5628" i="12"/>
  <c r="P5629" i="12"/>
  <c r="O5645" i="12" s="1"/>
  <c r="Q5645" i="12" s="1"/>
  <c r="P5630" i="12"/>
  <c r="P5631" i="12"/>
  <c r="P5632" i="12"/>
  <c r="O5633" i="12"/>
  <c r="Q5633" i="12" s="1"/>
  <c r="P5633" i="12"/>
  <c r="P5634" i="12"/>
  <c r="P5635" i="12"/>
  <c r="O5636" i="12"/>
  <c r="P5636" i="12"/>
  <c r="Q5636" i="12"/>
  <c r="P5637" i="12"/>
  <c r="O5638" i="12"/>
  <c r="Q5638" i="12" s="1"/>
  <c r="P5638" i="12"/>
  <c r="P5639" i="12"/>
  <c r="O5639" i="12" s="1"/>
  <c r="Q5639" i="12" s="1"/>
  <c r="P5640" i="12"/>
  <c r="O5640" i="12" s="1"/>
  <c r="Q5640" i="12" s="1"/>
  <c r="P5641" i="12"/>
  <c r="P5642" i="12"/>
  <c r="P5643" i="12"/>
  <c r="P5644" i="12"/>
  <c r="P5645" i="12"/>
  <c r="O5646" i="12"/>
  <c r="Q5646" i="12" s="1"/>
  <c r="P5646" i="12"/>
  <c r="P5647" i="12"/>
  <c r="O5648" i="12"/>
  <c r="Q5648" i="12" s="1"/>
  <c r="P5648" i="12"/>
  <c r="P5649" i="12"/>
  <c r="O5649" i="12" s="1"/>
  <c r="Q5649" i="12" s="1"/>
  <c r="P5650" i="12"/>
  <c r="P5651" i="12"/>
  <c r="O5651" i="12" s="1"/>
  <c r="Q5651" i="12" s="1"/>
  <c r="P5652" i="12"/>
  <c r="P5653" i="12"/>
  <c r="P5654" i="12"/>
  <c r="P5655" i="12"/>
  <c r="P5656" i="12"/>
  <c r="P5657" i="12"/>
  <c r="O5657" i="12" s="1"/>
  <c r="Q5657" i="12" s="1"/>
  <c r="P5658" i="12"/>
  <c r="P5659" i="12"/>
  <c r="O5660" i="12"/>
  <c r="Q5660" i="12" s="1"/>
  <c r="P5660" i="12"/>
  <c r="P5661" i="12"/>
  <c r="O5662" i="12"/>
  <c r="Q5662" i="12" s="1"/>
  <c r="P5662" i="12"/>
  <c r="O5663" i="12"/>
  <c r="Q5663" i="12" s="1"/>
  <c r="P5663" i="12"/>
  <c r="O5664" i="12"/>
  <c r="P5664" i="12"/>
  <c r="Q5664" i="12"/>
  <c r="O5665" i="12"/>
  <c r="P5665" i="12"/>
  <c r="Q5665" i="12"/>
  <c r="P5666" i="12"/>
  <c r="O5666" i="12" s="1"/>
  <c r="Q5666" i="12" s="1"/>
  <c r="P5667" i="12"/>
  <c r="O5668" i="12"/>
  <c r="P5668" i="12"/>
  <c r="Q5668" i="12"/>
  <c r="P5669" i="12"/>
  <c r="O5669" i="12" s="1"/>
  <c r="Q5669" i="12" s="1"/>
  <c r="O5670" i="12"/>
  <c r="Q5670" i="12" s="1"/>
  <c r="P5670" i="12"/>
  <c r="O5671" i="12"/>
  <c r="P5671" i="12"/>
  <c r="Q5671" i="12"/>
  <c r="P5672" i="12"/>
  <c r="P5673" i="12"/>
  <c r="O5674" i="12"/>
  <c r="Q5674" i="12" s="1"/>
  <c r="P5674" i="12"/>
  <c r="P5675" i="12"/>
  <c r="P5676" i="12"/>
  <c r="O5676" i="12" s="1"/>
  <c r="Q5676" i="12" s="1"/>
  <c r="P5677" i="12"/>
  <c r="P5678" i="12"/>
  <c r="O5678" i="12" s="1"/>
  <c r="Q5678" i="12" s="1"/>
  <c r="P5679" i="12"/>
  <c r="P5680" i="12"/>
  <c r="P5681" i="12"/>
  <c r="O5681" i="12" s="1"/>
  <c r="Q5681" i="12" s="1"/>
  <c r="P5682" i="12"/>
  <c r="O5682" i="12" s="1"/>
  <c r="Q5682" i="12" s="1"/>
  <c r="P5683" i="12"/>
  <c r="O5684" i="12"/>
  <c r="Q5684" i="12" s="1"/>
  <c r="P5684" i="12"/>
  <c r="O5685" i="12"/>
  <c r="Q5685" i="12" s="1"/>
  <c r="P5685" i="12"/>
  <c r="P5686" i="12"/>
  <c r="O5686" i="12" s="1"/>
  <c r="Q5686" i="12" s="1"/>
  <c r="P5687" i="12"/>
  <c r="P5688" i="12"/>
  <c r="P5689" i="12"/>
  <c r="O5689" i="12" s="1"/>
  <c r="Q5689" i="12" s="1"/>
  <c r="P5690" i="12"/>
  <c r="P5691" i="12"/>
  <c r="O5691" i="12" s="1"/>
  <c r="Q5691" i="12" s="1"/>
  <c r="P5692" i="12"/>
  <c r="O5692" i="12" s="1"/>
  <c r="Q5692" i="12" s="1"/>
  <c r="P5693" i="12"/>
  <c r="O5694" i="12"/>
  <c r="Q5694" i="12" s="1"/>
  <c r="P5694" i="12"/>
  <c r="P5695" i="12"/>
  <c r="P5696" i="12"/>
  <c r="O5696" i="12" s="1"/>
  <c r="Q5696" i="12" s="1"/>
  <c r="O5697" i="12"/>
  <c r="Q5697" i="12" s="1"/>
  <c r="P5697" i="12"/>
  <c r="O5698" i="12"/>
  <c r="Q5698" i="12" s="1"/>
  <c r="P5698" i="12"/>
  <c r="P5699" i="12"/>
  <c r="O5700" i="12"/>
  <c r="Q5700" i="12" s="1"/>
  <c r="P5700" i="12"/>
  <c r="O5701" i="12"/>
  <c r="Q5701" i="12" s="1"/>
  <c r="P5701" i="12"/>
  <c r="O5702" i="12"/>
  <c r="P5702" i="12"/>
  <c r="Q5702" i="12"/>
  <c r="P5703" i="12"/>
  <c r="O5703" i="12" s="1"/>
  <c r="Q5703" i="12" s="1"/>
  <c r="P5704" i="12"/>
  <c r="O5705" i="12"/>
  <c r="P5705" i="12"/>
  <c r="Q5705" i="12"/>
  <c r="P5706" i="12"/>
  <c r="O5706" i="12" s="1"/>
  <c r="Q5706" i="12" s="1"/>
  <c r="O5707" i="12"/>
  <c r="Q5707" i="12" s="1"/>
  <c r="P5707" i="12"/>
  <c r="O5708" i="12"/>
  <c r="Q5708" i="12" s="1"/>
  <c r="P5708" i="12"/>
  <c r="P5709" i="12"/>
  <c r="P5710" i="12"/>
  <c r="O5710" i="12" s="1"/>
  <c r="Q5710" i="12" s="1"/>
  <c r="P5711" i="12"/>
  <c r="O5711" i="12" s="1"/>
  <c r="Q5711" i="12" s="1"/>
  <c r="P5712" i="12"/>
  <c r="P5713" i="12"/>
  <c r="O5713" i="12" s="1"/>
  <c r="Q5713" i="12" s="1"/>
  <c r="P5714" i="12"/>
  <c r="O5714" i="12" s="1"/>
  <c r="Q5714" i="12" s="1"/>
  <c r="P5715" i="12"/>
  <c r="O5715" i="12" s="1"/>
  <c r="Q5715" i="12" s="1"/>
  <c r="P5716" i="12"/>
  <c r="O5716" i="12" s="1"/>
  <c r="Q5716" i="12" s="1"/>
  <c r="P5717" i="12"/>
  <c r="P5718" i="12"/>
  <c r="O5718" i="12" s="1"/>
  <c r="Q5718" i="12" s="1"/>
  <c r="P5719" i="12"/>
  <c r="P5720" i="12"/>
  <c r="O5720" i="12" s="1"/>
  <c r="Q5720" i="12" s="1"/>
  <c r="P5721" i="12"/>
  <c r="O5721" i="12" s="1"/>
  <c r="Q5721" i="12" s="1"/>
  <c r="P5722" i="12"/>
  <c r="O5722" i="12" s="1"/>
  <c r="Q5722" i="12" s="1"/>
  <c r="P5723" i="12"/>
  <c r="O5723" i="12" s="1"/>
  <c r="Q5723" i="12" s="1"/>
  <c r="P5724" i="12"/>
  <c r="O5724" i="12" s="1"/>
  <c r="Q5724" i="12" s="1"/>
  <c r="P5725" i="12"/>
  <c r="O5726" i="12"/>
  <c r="Q5726" i="12" s="1"/>
  <c r="P5726" i="12"/>
  <c r="P5727" i="12"/>
  <c r="P5728" i="12"/>
  <c r="O5728" i="12" s="1"/>
  <c r="Q5728" i="12" s="1"/>
  <c r="O5729" i="12"/>
  <c r="Q5729" i="12" s="1"/>
  <c r="P5729" i="12"/>
  <c r="P5730" i="12"/>
  <c r="P5731" i="12"/>
  <c r="O5732" i="12"/>
  <c r="Q5732" i="12" s="1"/>
  <c r="P5732" i="12"/>
  <c r="O5733" i="12"/>
  <c r="Q5733" i="12" s="1"/>
  <c r="P5733" i="12"/>
  <c r="O5734" i="12"/>
  <c r="P5734" i="12"/>
  <c r="Q5734" i="12"/>
  <c r="P5735" i="12"/>
  <c r="O5735" i="12" s="1"/>
  <c r="Q5735" i="12" s="1"/>
  <c r="P5736" i="12"/>
  <c r="O5737" i="12"/>
  <c r="P5737" i="12"/>
  <c r="Q5737" i="12"/>
  <c r="P5738" i="12"/>
  <c r="O5738" i="12" s="1"/>
  <c r="Q5738" i="12" s="1"/>
  <c r="O5739" i="12"/>
  <c r="Q5739" i="12" s="1"/>
  <c r="P5739" i="12"/>
  <c r="O5740" i="12"/>
  <c r="Q5740" i="12" s="1"/>
  <c r="P5740" i="12"/>
  <c r="P5741" i="12"/>
  <c r="P5742" i="12"/>
  <c r="O5742" i="12" s="1"/>
  <c r="Q5742" i="12" s="1"/>
  <c r="P5743" i="12"/>
  <c r="O5743" i="12" s="1"/>
  <c r="Q5743" i="12" s="1"/>
  <c r="P5744" i="12"/>
  <c r="P5745" i="12"/>
  <c r="O5745" i="12" s="1"/>
  <c r="Q5745" i="12" s="1"/>
  <c r="P5746" i="12"/>
  <c r="O5746" i="12" s="1"/>
  <c r="Q5746" i="12" s="1"/>
  <c r="P5747" i="12"/>
  <c r="O5747" i="12" s="1"/>
  <c r="Q5747" i="12" s="1"/>
  <c r="P5748" i="12"/>
  <c r="O5748" i="12" s="1"/>
  <c r="Q5748" i="12" s="1"/>
  <c r="P5749" i="12"/>
  <c r="P5750" i="12"/>
  <c r="O5750" i="12" s="1"/>
  <c r="Q5750" i="12" s="1"/>
  <c r="P5751" i="12"/>
  <c r="P5752" i="12"/>
  <c r="P5753" i="12"/>
  <c r="O5753" i="12" s="1"/>
  <c r="Q5753" i="12" s="1"/>
  <c r="P5754" i="12"/>
  <c r="O5754" i="12" s="1"/>
  <c r="Q5754" i="12" s="1"/>
  <c r="P5755" i="12"/>
  <c r="O5755" i="12" s="1"/>
  <c r="Q5755" i="12" s="1"/>
  <c r="P5756" i="12"/>
  <c r="O5756" i="12" s="1"/>
  <c r="Q5756" i="12" s="1"/>
  <c r="P5757" i="12"/>
  <c r="O5758" i="12"/>
  <c r="Q5758" i="12" s="1"/>
  <c r="P5758" i="12"/>
  <c r="P5759" i="12"/>
  <c r="P5760" i="12"/>
  <c r="O5760" i="12" s="1"/>
  <c r="Q5760" i="12" s="1"/>
  <c r="O5761" i="12"/>
  <c r="Q5761" i="12" s="1"/>
  <c r="P5761" i="12"/>
  <c r="O5762" i="12"/>
  <c r="Q5762" i="12" s="1"/>
  <c r="P5762" i="12"/>
  <c r="P5763" i="12"/>
  <c r="O5764" i="12"/>
  <c r="Q5764" i="12" s="1"/>
  <c r="P5764" i="12"/>
  <c r="O5765" i="12"/>
  <c r="Q5765" i="12" s="1"/>
  <c r="P5765" i="12"/>
  <c r="O5766" i="12"/>
  <c r="P5766" i="12"/>
  <c r="Q5766" i="12"/>
  <c r="P5767" i="12"/>
  <c r="O5767" i="12" s="1"/>
  <c r="Q5767" i="12" s="1"/>
  <c r="P5768" i="12"/>
  <c r="O5769" i="12"/>
  <c r="P5769" i="12"/>
  <c r="Q5769" i="12"/>
  <c r="P5770" i="12"/>
  <c r="O5770" i="12" s="1"/>
  <c r="Q5770" i="12" s="1"/>
  <c r="O5771" i="12"/>
  <c r="Q5771" i="12" s="1"/>
  <c r="P5771" i="12"/>
  <c r="O5772" i="12"/>
  <c r="Q5772" i="12" s="1"/>
  <c r="P5772" i="12"/>
  <c r="P5773" i="12"/>
  <c r="P5774" i="12"/>
  <c r="O5774" i="12" s="1"/>
  <c r="Q5774" i="12" s="1"/>
  <c r="P5775" i="12"/>
  <c r="P5776" i="12"/>
  <c r="P5777" i="12"/>
  <c r="O5777" i="12" s="1"/>
  <c r="Q5777" i="12" s="1"/>
  <c r="P5778" i="12"/>
  <c r="P5779" i="12"/>
  <c r="O5779" i="12" s="1"/>
  <c r="Q5779" i="12" s="1"/>
  <c r="P5780" i="12"/>
  <c r="O5780" i="12" s="1"/>
  <c r="Q5780" i="12" s="1"/>
  <c r="P5781" i="12"/>
  <c r="P5782" i="12"/>
  <c r="O5782" i="12" s="1"/>
  <c r="Q5782" i="12" s="1"/>
  <c r="P5783" i="12"/>
  <c r="O5783" i="12" s="1"/>
  <c r="Q5783" i="12" s="1"/>
  <c r="P5784" i="12"/>
  <c r="P5785" i="12"/>
  <c r="P5786" i="12"/>
  <c r="P5787" i="12"/>
  <c r="O5787" i="12" s="1"/>
  <c r="Q5787" i="12" s="1"/>
  <c r="P5788" i="12"/>
  <c r="P5789" i="12"/>
  <c r="P5790" i="12"/>
  <c r="P5791" i="12"/>
  <c r="P5792" i="12"/>
  <c r="O5792" i="12" s="1"/>
  <c r="Q5792" i="12" s="1"/>
  <c r="O5793" i="12"/>
  <c r="Q5793" i="12" s="1"/>
  <c r="P5793" i="12"/>
  <c r="P5794" i="12"/>
  <c r="P5795" i="12"/>
  <c r="O5795" i="12" s="1"/>
  <c r="Q5795" i="12" s="1"/>
  <c r="P5796" i="12"/>
  <c r="O5797" i="12"/>
  <c r="Q5797" i="12" s="1"/>
  <c r="P5797" i="12"/>
  <c r="P5798" i="12"/>
  <c r="P5799" i="12"/>
  <c r="O5799" i="12" s="1"/>
  <c r="Q5799" i="12" s="1"/>
  <c r="P5800" i="12"/>
  <c r="O5801" i="12"/>
  <c r="Q5801" i="12" s="1"/>
  <c r="P5801" i="12"/>
  <c r="P5802" i="12"/>
  <c r="P5803" i="12"/>
  <c r="O5804" i="12"/>
  <c r="P5804" i="12"/>
  <c r="Q5804" i="12"/>
  <c r="P5805" i="12"/>
  <c r="P5806" i="12"/>
  <c r="P5807" i="12"/>
  <c r="O5807" i="12" s="1"/>
  <c r="Q5807" i="12" s="1"/>
  <c r="P5808" i="12"/>
  <c r="P5809" i="12"/>
  <c r="O5809" i="12" s="1"/>
  <c r="Q5809" i="12" s="1"/>
  <c r="P5810" i="12"/>
  <c r="P5811" i="12"/>
  <c r="P5812" i="12"/>
  <c r="O5812" i="12" s="1"/>
  <c r="Q5812" i="12" s="1"/>
  <c r="P5813" i="12"/>
  <c r="P5814" i="12"/>
  <c r="O5814" i="12" s="1"/>
  <c r="Q5814" i="12" s="1"/>
  <c r="P5815" i="12"/>
  <c r="P5816" i="12"/>
  <c r="P5817" i="12"/>
  <c r="P5818" i="12"/>
  <c r="P5819" i="12"/>
  <c r="O5819" i="12" s="1"/>
  <c r="Q5819" i="12" s="1"/>
  <c r="P5820" i="12"/>
  <c r="P5821" i="12"/>
  <c r="O5822" i="12"/>
  <c r="Q5822" i="12" s="1"/>
  <c r="P5822" i="12"/>
  <c r="P5823" i="12"/>
  <c r="P5824" i="12"/>
  <c r="O5825" i="12"/>
  <c r="Q5825" i="12" s="1"/>
  <c r="P5825" i="12"/>
  <c r="P5826" i="12"/>
  <c r="P5827" i="12"/>
  <c r="P5828" i="12"/>
  <c r="P5829" i="12"/>
  <c r="P5830" i="12"/>
  <c r="P5831" i="12"/>
  <c r="P5832" i="12"/>
  <c r="P5833" i="12"/>
  <c r="P5834" i="12"/>
  <c r="O5835" i="12"/>
  <c r="Q5835" i="12" s="1"/>
  <c r="P5835" i="12"/>
  <c r="O5836" i="12"/>
  <c r="Q5836" i="12" s="1"/>
  <c r="P5836" i="12"/>
  <c r="P5837" i="12"/>
  <c r="P5838" i="12"/>
  <c r="P5839" i="12"/>
  <c r="O5839" i="12" s="1"/>
  <c r="Q5839" i="12" s="1"/>
  <c r="P5840" i="12"/>
  <c r="P5841" i="12"/>
  <c r="P5842" i="12"/>
  <c r="P5843" i="12"/>
  <c r="P5844" i="12"/>
  <c r="O5844" i="12" s="1"/>
  <c r="Q5844" i="12" s="1"/>
  <c r="P5845" i="12"/>
  <c r="P5846" i="12"/>
  <c r="P5847" i="12"/>
  <c r="O5847" i="12" s="1"/>
  <c r="Q5847" i="12" s="1"/>
  <c r="P5848" i="12"/>
  <c r="P5849" i="12"/>
  <c r="P5850" i="12"/>
  <c r="O5850" i="12" s="1"/>
  <c r="Q5850" i="12" s="1"/>
  <c r="P5851" i="12"/>
  <c r="O5851" i="12" s="1"/>
  <c r="Q5851" i="12" s="1"/>
  <c r="P5852" i="12"/>
  <c r="P5853" i="12"/>
  <c r="P5854" i="12"/>
  <c r="P5855" i="12"/>
  <c r="P5856" i="12"/>
  <c r="O5856" i="12" s="1"/>
  <c r="Q5856" i="12" s="1"/>
  <c r="O5857" i="12"/>
  <c r="Q5857" i="12" s="1"/>
  <c r="P5857" i="12"/>
  <c r="P5858" i="12"/>
  <c r="P5859" i="12"/>
  <c r="O5859" i="12" s="1"/>
  <c r="Q5859" i="12" s="1"/>
  <c r="P5860" i="12"/>
  <c r="O5861" i="12"/>
  <c r="Q5861" i="12" s="1"/>
  <c r="P5861" i="12"/>
  <c r="P5862" i="12"/>
  <c r="P5863" i="12"/>
  <c r="O5863" i="12" s="1"/>
  <c r="Q5863" i="12" s="1"/>
  <c r="P5864" i="12"/>
  <c r="O5865" i="12"/>
  <c r="Q5865" i="12" s="1"/>
  <c r="P5865" i="12"/>
  <c r="P5866" i="12"/>
  <c r="P5867" i="12"/>
  <c r="O5868" i="12"/>
  <c r="P5868" i="12"/>
  <c r="Q5868" i="12"/>
  <c r="P5869" i="12"/>
  <c r="P5870" i="12"/>
  <c r="P5871" i="12"/>
  <c r="O5871" i="12" s="1"/>
  <c r="Q5871" i="12" s="1"/>
  <c r="P5872" i="12"/>
  <c r="P5873" i="12"/>
  <c r="O5873" i="12" s="1"/>
  <c r="Q5873" i="12" s="1"/>
  <c r="P5874" i="12"/>
  <c r="P5875" i="12"/>
  <c r="P5876" i="12"/>
  <c r="O5876" i="12" s="1"/>
  <c r="Q5876" i="12" s="1"/>
  <c r="P5877" i="12"/>
  <c r="P5878" i="12"/>
  <c r="O5878" i="12" s="1"/>
  <c r="Q5878" i="12" s="1"/>
  <c r="P5879" i="12"/>
  <c r="P5880" i="12"/>
  <c r="P5881" i="12"/>
  <c r="P5882" i="12"/>
  <c r="P5883" i="12"/>
  <c r="O5883" i="12" s="1"/>
  <c r="Q5883" i="12" s="1"/>
  <c r="P5884" i="12"/>
  <c r="P5885" i="12"/>
  <c r="O5886" i="12"/>
  <c r="Q5886" i="12" s="1"/>
  <c r="P5886" i="12"/>
  <c r="P5887" i="12"/>
  <c r="P5888" i="12"/>
  <c r="O5889" i="12"/>
  <c r="Q5889" i="12" s="1"/>
  <c r="P5889" i="12"/>
  <c r="P5890" i="12"/>
  <c r="P5891" i="12"/>
  <c r="P5892" i="12"/>
  <c r="P5893" i="12"/>
  <c r="P5894" i="12"/>
  <c r="P5895" i="12"/>
  <c r="P5896" i="12"/>
  <c r="P5897" i="12"/>
  <c r="P5898" i="12"/>
  <c r="O5899" i="12"/>
  <c r="Q5899" i="12" s="1"/>
  <c r="P5899" i="12"/>
  <c r="O5900" i="12"/>
  <c r="Q5900" i="12" s="1"/>
  <c r="P5900" i="12"/>
  <c r="P5901" i="12"/>
  <c r="P5902" i="12"/>
  <c r="P5903" i="12"/>
  <c r="O5903" i="12" s="1"/>
  <c r="Q5903" i="12" s="1"/>
  <c r="P5904" i="12"/>
  <c r="P5905" i="12"/>
  <c r="P5906" i="12"/>
  <c r="P5907" i="12"/>
  <c r="P5908" i="12"/>
  <c r="O5908" i="12" s="1"/>
  <c r="Q5908" i="12" s="1"/>
  <c r="P5909" i="12"/>
  <c r="P5910" i="12"/>
  <c r="O5910" i="12" s="1"/>
  <c r="Q5910" i="12" s="1"/>
  <c r="P5911" i="12"/>
  <c r="O5911" i="12" s="1"/>
  <c r="Q5911" i="12" s="1"/>
  <c r="P5912" i="12"/>
  <c r="P5913" i="12"/>
  <c r="P5914" i="12"/>
  <c r="O5914" i="12" s="1"/>
  <c r="Q5914" i="12" s="1"/>
  <c r="P5915" i="12"/>
  <c r="P5916" i="12"/>
  <c r="P5917" i="12"/>
  <c r="P5918" i="12"/>
  <c r="P5919" i="12"/>
  <c r="P5920" i="12"/>
  <c r="O5920" i="12" s="1"/>
  <c r="Q5920" i="12" s="1"/>
  <c r="P5921" i="12"/>
  <c r="P5922" i="12"/>
  <c r="P5923" i="12"/>
  <c r="P5924" i="12"/>
  <c r="O5925" i="12"/>
  <c r="Q5925" i="12" s="1"/>
  <c r="P5925" i="12"/>
  <c r="P5926" i="12"/>
  <c r="P5927" i="12"/>
  <c r="O5927" i="12" s="1"/>
  <c r="Q5927" i="12" s="1"/>
  <c r="P5928" i="12"/>
  <c r="O5929" i="12"/>
  <c r="Q5929" i="12" s="1"/>
  <c r="P5929" i="12"/>
  <c r="P5930" i="12"/>
  <c r="P5931" i="12"/>
  <c r="P5932" i="12"/>
  <c r="P5933" i="12"/>
  <c r="P5934" i="12"/>
  <c r="P5935" i="12"/>
  <c r="O5935" i="12" s="1"/>
  <c r="Q5935" i="12" s="1"/>
  <c r="P5936" i="12"/>
  <c r="P5937" i="12"/>
  <c r="O5937" i="12" s="1"/>
  <c r="Q5937" i="12" s="1"/>
  <c r="P5938" i="12"/>
  <c r="P5939" i="12"/>
  <c r="P5940" i="12"/>
  <c r="O5940" i="12" s="1"/>
  <c r="Q5940" i="12" s="1"/>
  <c r="P5941" i="12"/>
  <c r="P5942" i="12"/>
  <c r="O5942" i="12" s="1"/>
  <c r="Q5942" i="12" s="1"/>
  <c r="P5943" i="12"/>
  <c r="P5944" i="12"/>
  <c r="P5945" i="12"/>
  <c r="P5946" i="12"/>
  <c r="P5947" i="12"/>
  <c r="P5948" i="12"/>
  <c r="P5949" i="12"/>
  <c r="O5950" i="12"/>
  <c r="Q5950" i="12" s="1"/>
  <c r="P5950" i="12"/>
  <c r="P5951" i="12"/>
  <c r="P5952" i="12"/>
  <c r="O5953" i="12"/>
  <c r="Q5953" i="12" s="1"/>
  <c r="P5953" i="12"/>
  <c r="P5954" i="12"/>
  <c r="P5955" i="12"/>
  <c r="P5956" i="12"/>
  <c r="P5957" i="12"/>
  <c r="P5958" i="12"/>
  <c r="P5959" i="12"/>
  <c r="P5960" i="12"/>
  <c r="P5961" i="12"/>
  <c r="P5962" i="12"/>
  <c r="O5963" i="12"/>
  <c r="Q5963" i="12" s="1"/>
  <c r="P5963" i="12"/>
  <c r="P5964" i="12"/>
  <c r="P5965" i="12"/>
  <c r="P5966" i="12"/>
  <c r="P5967" i="12"/>
  <c r="O5967" i="12" s="1"/>
  <c r="Q5967" i="12" s="1"/>
  <c r="P5968" i="12"/>
  <c r="P5969" i="12"/>
  <c r="P5970" i="12"/>
  <c r="P5971" i="12"/>
  <c r="P5972" i="12"/>
  <c r="O5972" i="12" s="1"/>
  <c r="Q5972" i="12" s="1"/>
  <c r="P5973" i="12"/>
  <c r="P5974" i="12"/>
  <c r="O5974" i="12" s="1"/>
  <c r="Q5974" i="12" s="1"/>
  <c r="P5975" i="12"/>
  <c r="O5975" i="12" s="1"/>
  <c r="Q5975" i="12" s="1"/>
  <c r="P5976" i="12"/>
  <c r="P5977" i="12"/>
  <c r="P5978" i="12"/>
  <c r="O5978" i="12" s="1"/>
  <c r="Q5978" i="12" s="1"/>
  <c r="P5979" i="12"/>
  <c r="P5980" i="12"/>
  <c r="P5981" i="12"/>
  <c r="P5982" i="12"/>
  <c r="P5983" i="12"/>
  <c r="P5984" i="12"/>
  <c r="O5984" i="12" s="1"/>
  <c r="Q5984" i="12" s="1"/>
  <c r="P5985" i="12"/>
  <c r="P5986" i="12"/>
  <c r="P5987" i="12"/>
  <c r="P5988" i="12"/>
  <c r="O5989" i="12"/>
  <c r="Q5989" i="12" s="1"/>
  <c r="P5989" i="12"/>
  <c r="P5990" i="12"/>
  <c r="P5991" i="12"/>
  <c r="P5992" i="12"/>
  <c r="O5993" i="12"/>
  <c r="Q5993" i="12" s="1"/>
  <c r="P5993" i="12"/>
  <c r="P5994" i="12"/>
  <c r="P5995" i="12"/>
  <c r="P5996" i="12"/>
  <c r="P5997" i="12"/>
  <c r="P5998" i="12"/>
  <c r="P5999" i="12"/>
  <c r="O5999" i="12" s="1"/>
  <c r="Q5999" i="12" s="1"/>
  <c r="P6000" i="12"/>
  <c r="P6001" i="12"/>
  <c r="O6001" i="12" s="1"/>
  <c r="Q6001" i="12" s="1"/>
  <c r="P6002" i="12"/>
  <c r="P6003" i="12"/>
  <c r="P6004" i="12"/>
  <c r="O6004" i="12" s="1"/>
  <c r="Q6004" i="12" s="1"/>
  <c r="P6005" i="12"/>
  <c r="P6006" i="12"/>
  <c r="O6006" i="12" s="1"/>
  <c r="Q6006" i="12" s="1"/>
  <c r="P6007" i="12"/>
  <c r="P6008" i="12"/>
  <c r="P6009" i="12"/>
  <c r="P6010" i="12"/>
  <c r="P6011" i="12"/>
  <c r="P6012" i="12"/>
  <c r="P6013" i="12"/>
  <c r="O6014" i="12"/>
  <c r="Q6014" i="12" s="1"/>
  <c r="P6014" i="12"/>
  <c r="P6015" i="12"/>
  <c r="P6016" i="12"/>
  <c r="P6017" i="12"/>
  <c r="P6018" i="12"/>
  <c r="P6019" i="12"/>
  <c r="P6020" i="12"/>
  <c r="P6021" i="12"/>
  <c r="P6022" i="12"/>
  <c r="P6023" i="12"/>
  <c r="P6024" i="12"/>
  <c r="P6025" i="12"/>
  <c r="P6026" i="12"/>
  <c r="O6027" i="12"/>
  <c r="Q6027" i="12" s="1"/>
  <c r="P6027" i="12"/>
  <c r="P6028" i="12"/>
  <c r="P6029" i="12"/>
  <c r="P6030" i="12"/>
  <c r="P6031" i="12"/>
  <c r="P6032" i="12"/>
  <c r="P6033" i="12"/>
  <c r="P6034" i="12"/>
  <c r="P6035" i="12"/>
  <c r="P6036" i="12"/>
  <c r="P6037" i="12"/>
  <c r="P6038" i="12"/>
  <c r="O6038" i="12" s="1"/>
  <c r="Q6038" i="12" s="1"/>
  <c r="P6039" i="12"/>
  <c r="O6039" i="12" s="1"/>
  <c r="Q6039" i="12" s="1"/>
  <c r="P6040" i="12"/>
  <c r="P6041" i="12"/>
  <c r="P6042" i="12"/>
  <c r="O6042" i="12" s="1"/>
  <c r="Q6042" i="12" s="1"/>
  <c r="P6043" i="12"/>
  <c r="P6044" i="12"/>
  <c r="P6045" i="12"/>
  <c r="P6046" i="12"/>
  <c r="P6047" i="12"/>
  <c r="P6048" i="12"/>
  <c r="O6048" i="12" s="1"/>
  <c r="Q6048" i="12" s="1"/>
  <c r="P6049" i="12"/>
  <c r="P6050" i="12"/>
  <c r="P6051" i="12"/>
  <c r="P6052" i="12"/>
  <c r="O6053" i="12"/>
  <c r="Q6053" i="12" s="1"/>
  <c r="P6053" i="12"/>
  <c r="P6054" i="12"/>
  <c r="P6055" i="12"/>
  <c r="P6056" i="12"/>
  <c r="O6057" i="12"/>
  <c r="Q6057" i="12" s="1"/>
  <c r="P6057" i="12"/>
  <c r="P6058" i="12"/>
  <c r="P6059" i="12"/>
  <c r="P6060" i="12"/>
  <c r="P6061" i="12"/>
  <c r="P6062" i="12"/>
  <c r="P6063" i="12"/>
  <c r="O6063" i="12" s="1"/>
  <c r="Q6063" i="12" s="1"/>
  <c r="P6064" i="12"/>
  <c r="P6065" i="12"/>
  <c r="O6065" i="12" s="1"/>
  <c r="Q6065" i="12" s="1"/>
  <c r="P6066" i="12"/>
  <c r="P6067" i="12"/>
  <c r="P6068" i="12"/>
  <c r="O6068" i="12" s="1"/>
  <c r="Q6068" i="12" s="1"/>
  <c r="P6069" i="12"/>
  <c r="P6070" i="12"/>
  <c r="O6070" i="12" s="1"/>
  <c r="Q6070" i="12" s="1"/>
  <c r="P6071" i="12"/>
  <c r="P6072" i="12"/>
  <c r="P6073" i="12"/>
  <c r="P6074" i="12"/>
  <c r="P6075" i="12"/>
  <c r="P6076" i="12"/>
  <c r="P6077" i="12"/>
  <c r="O6078" i="12"/>
  <c r="Q6078" i="12" s="1"/>
  <c r="P6078" i="12"/>
  <c r="P6079" i="12"/>
  <c r="P6080" i="12"/>
  <c r="P6081" i="12"/>
  <c r="O6082" i="12"/>
  <c r="Q6082" i="12" s="1"/>
  <c r="P6082" i="12"/>
  <c r="P6083" i="12"/>
  <c r="P6084" i="12"/>
  <c r="P6085" i="12"/>
  <c r="P6086" i="12"/>
  <c r="P6087" i="12"/>
  <c r="P6088" i="12"/>
  <c r="O6089" i="12"/>
  <c r="Q6089" i="12" s="1"/>
  <c r="P6089" i="12"/>
  <c r="P6090" i="12"/>
  <c r="P6091" i="12"/>
  <c r="P6092" i="12"/>
  <c r="P6093" i="12"/>
  <c r="P6094" i="12"/>
  <c r="P6095" i="12"/>
  <c r="P6096" i="12"/>
  <c r="P6097" i="12"/>
  <c r="P6098" i="12"/>
  <c r="P6099" i="12"/>
  <c r="O6099" i="12" s="1"/>
  <c r="Q6099" i="12" s="1"/>
  <c r="P6100" i="12"/>
  <c r="P6101" i="12"/>
  <c r="P6102" i="12"/>
  <c r="P6103" i="12"/>
  <c r="P6104" i="12"/>
  <c r="O6104" i="12" s="1"/>
  <c r="Q6104" i="12" s="1"/>
  <c r="P6105" i="12"/>
  <c r="P6106" i="12"/>
  <c r="P6107" i="12"/>
  <c r="O6107" i="12" s="1"/>
  <c r="Q6107" i="12" s="1"/>
  <c r="P6108" i="12"/>
  <c r="P6109" i="12"/>
  <c r="P6110" i="12"/>
  <c r="P6111" i="12"/>
  <c r="P6112" i="12"/>
  <c r="P6113" i="12"/>
  <c r="P6114" i="12"/>
  <c r="P6115" i="12"/>
  <c r="O6116" i="12"/>
  <c r="Q6116" i="12" s="1"/>
  <c r="P6116" i="12"/>
  <c r="P6117" i="12"/>
  <c r="P6118" i="12"/>
  <c r="P6119" i="12"/>
  <c r="O6119" i="12" s="1"/>
  <c r="Q6119" i="12" s="1"/>
  <c r="P6120" i="12"/>
  <c r="O6121" i="12"/>
  <c r="Q6121" i="12" s="1"/>
  <c r="P6121" i="12"/>
  <c r="P6122" i="12"/>
  <c r="O6123" i="12"/>
  <c r="Q6123" i="12" s="1"/>
  <c r="P6123" i="12"/>
  <c r="P6124" i="12"/>
  <c r="P6125" i="12"/>
  <c r="P6126" i="12"/>
  <c r="P6127" i="12"/>
  <c r="P6128" i="12"/>
  <c r="P6129" i="12"/>
  <c r="P6130" i="12"/>
  <c r="P6131" i="12"/>
  <c r="O6131" i="12" s="1"/>
  <c r="Q6131" i="12" s="1"/>
  <c r="P6132" i="12"/>
  <c r="P6133" i="12"/>
  <c r="P6134" i="12"/>
  <c r="P6135" i="12"/>
  <c r="P6136" i="12"/>
  <c r="O6136" i="12" s="1"/>
  <c r="Q6136" i="12" s="1"/>
  <c r="P6137" i="12"/>
  <c r="P6138" i="12"/>
  <c r="P6139" i="12"/>
  <c r="P6140" i="12"/>
  <c r="P6141" i="12"/>
  <c r="O6142" i="12"/>
  <c r="Q6142" i="12" s="1"/>
  <c r="P6142" i="12"/>
  <c r="P6143" i="12"/>
  <c r="P6144" i="12"/>
  <c r="P6145" i="12"/>
  <c r="O6146" i="12"/>
  <c r="Q6146" i="12" s="1"/>
  <c r="P6146" i="12"/>
  <c r="P6147" i="12"/>
  <c r="P6148" i="12"/>
  <c r="P6149" i="12"/>
  <c r="P6150" i="12"/>
  <c r="P6151" i="12"/>
  <c r="P6152" i="12"/>
  <c r="O6153" i="12"/>
  <c r="Q6153" i="12" s="1"/>
  <c r="P6153" i="12"/>
  <c r="P6154" i="12"/>
  <c r="O6155" i="12"/>
  <c r="Q6155" i="12" s="1"/>
  <c r="P6155" i="12"/>
  <c r="P6156" i="12"/>
  <c r="P6157" i="12"/>
  <c r="P6158" i="12"/>
  <c r="O6158" i="12" s="1"/>
  <c r="Q6158" i="12" s="1"/>
  <c r="P6159" i="12"/>
  <c r="P6160" i="12"/>
  <c r="P6161" i="12"/>
  <c r="P6162" i="12"/>
  <c r="P6163" i="12"/>
  <c r="P6164" i="12"/>
  <c r="P6165" i="12"/>
  <c r="P6166" i="12"/>
  <c r="P6167" i="12"/>
  <c r="P6168" i="12"/>
  <c r="P6169" i="12"/>
  <c r="P6170" i="12"/>
  <c r="P6171" i="12"/>
  <c r="P6172" i="12"/>
  <c r="O6172" i="12" s="1"/>
  <c r="Q6172" i="12" s="1"/>
  <c r="P6173" i="12"/>
  <c r="P6174" i="12"/>
  <c r="O6175" i="12"/>
  <c r="Q6175" i="12" s="1"/>
  <c r="P6175" i="12"/>
  <c r="P6176" i="12"/>
  <c r="O6177" i="12"/>
  <c r="Q6177" i="12" s="1"/>
  <c r="P6177" i="12"/>
  <c r="P6178" i="12"/>
  <c r="P6179" i="12"/>
  <c r="O6179" i="12" s="1"/>
  <c r="Q6179" i="12" s="1"/>
  <c r="P6180" i="12"/>
  <c r="O6181" i="12"/>
  <c r="Q6181" i="12" s="1"/>
  <c r="P6181" i="12"/>
  <c r="P6182" i="12"/>
  <c r="P6183" i="12"/>
  <c r="O6183" i="12" s="1"/>
  <c r="Q6183" i="12" s="1"/>
  <c r="P6184" i="12"/>
  <c r="P6185" i="12"/>
  <c r="P6186" i="12"/>
  <c r="O6186" i="12" s="1"/>
  <c r="Q6186" i="12" s="1"/>
  <c r="P6187" i="12"/>
  <c r="P6188" i="12"/>
  <c r="P6189" i="12"/>
  <c r="P6190" i="12"/>
  <c r="O6190" i="12" s="1"/>
  <c r="Q6190" i="12" s="1"/>
  <c r="P6191" i="12"/>
  <c r="O6191" i="12" s="1"/>
  <c r="Q6191" i="12" s="1"/>
  <c r="P6192" i="12"/>
  <c r="P6193" i="12"/>
  <c r="P6194" i="12"/>
  <c r="P6195" i="12"/>
  <c r="P6196" i="12"/>
  <c r="P6197" i="12"/>
  <c r="P6198" i="12"/>
  <c r="O6199" i="12"/>
  <c r="Q6199" i="12" s="1"/>
  <c r="P6199" i="12"/>
  <c r="P6200" i="12"/>
  <c r="O6200" i="12" s="1"/>
  <c r="Q6200" i="12" s="1"/>
  <c r="P6201" i="12"/>
  <c r="O6215" i="12" s="1"/>
  <c r="Q6215" i="12" s="1"/>
  <c r="O6202" i="12"/>
  <c r="Q6202" i="12" s="1"/>
  <c r="P6202" i="12"/>
  <c r="P6203" i="12"/>
  <c r="O6204" i="12"/>
  <c r="Q6204" i="12" s="1"/>
  <c r="P6204" i="12"/>
  <c r="O6205" i="12"/>
  <c r="Q6205" i="12" s="1"/>
  <c r="P6205" i="12"/>
  <c r="O6206" i="12"/>
  <c r="Q6206" i="12" s="1"/>
  <c r="P6206" i="12"/>
  <c r="P6207" i="12"/>
  <c r="P6208" i="12"/>
  <c r="O6208" i="12" s="1"/>
  <c r="Q6208" i="12" s="1"/>
  <c r="P6209" i="12"/>
  <c r="O6209" i="12" s="1"/>
  <c r="Q6209" i="12" s="1"/>
  <c r="P6210" i="12"/>
  <c r="O6211" i="12"/>
  <c r="Q6211" i="12" s="1"/>
  <c r="P6211" i="12"/>
  <c r="P6212" i="12"/>
  <c r="O6230" i="12" s="1"/>
  <c r="Q6230" i="12" s="1"/>
  <c r="P6213" i="12"/>
  <c r="P6214" i="12"/>
  <c r="P6215" i="12"/>
  <c r="P6216" i="12"/>
  <c r="P6217" i="12"/>
  <c r="P6218" i="12"/>
  <c r="O6218" i="12" s="1"/>
  <c r="Q6218" i="12" s="1"/>
  <c r="P6219" i="12"/>
  <c r="P6220" i="12"/>
  <c r="P6221" i="12"/>
  <c r="P6222" i="12"/>
  <c r="P6223" i="12"/>
  <c r="O6223" i="12" s="1"/>
  <c r="Q6223" i="12" s="1"/>
  <c r="P6224" i="12"/>
  <c r="P6225" i="12"/>
  <c r="O6225" i="12" s="1"/>
  <c r="Q6225" i="12" s="1"/>
  <c r="P6226" i="12"/>
  <c r="P6227" i="12"/>
  <c r="O6227" i="12" s="1"/>
  <c r="Q6227" i="12" s="1"/>
  <c r="P6228" i="12"/>
  <c r="P6229" i="12"/>
  <c r="P6230" i="12"/>
  <c r="O6231" i="12"/>
  <c r="Q6231" i="12" s="1"/>
  <c r="P6231" i="12"/>
  <c r="P6232" i="12"/>
  <c r="O6232" i="12" s="1"/>
  <c r="Q6232" i="12" s="1"/>
  <c r="P6233" i="12"/>
  <c r="P6234" i="12"/>
  <c r="P6235" i="12"/>
  <c r="O6235" i="12" s="1"/>
  <c r="Q6235" i="12" s="1"/>
  <c r="P6236" i="12"/>
  <c r="O6236" i="12" s="1"/>
  <c r="Q6236" i="12" s="1"/>
  <c r="P6237" i="12"/>
  <c r="P6238" i="12"/>
  <c r="P6239" i="12"/>
  <c r="P6240" i="12"/>
  <c r="O6240" i="12" s="1"/>
  <c r="Q6240" i="12" s="1"/>
  <c r="P6241" i="12"/>
  <c r="P6242" i="12"/>
  <c r="P6243" i="12"/>
  <c r="O6244" i="12"/>
  <c r="Q6244" i="12" s="1"/>
  <c r="P6244" i="12"/>
  <c r="P6245" i="12"/>
  <c r="O6246" i="12"/>
  <c r="Q6246" i="12" s="1"/>
  <c r="P6246" i="12"/>
  <c r="P6247" i="12"/>
  <c r="P6248" i="12"/>
  <c r="P6249" i="12"/>
  <c r="P6250" i="12"/>
  <c r="O6250" i="12" s="1"/>
  <c r="Q6250" i="12" s="1"/>
  <c r="P6251" i="12"/>
  <c r="P6252" i="12"/>
  <c r="P6253" i="12"/>
  <c r="O6254" i="12"/>
  <c r="P6254" i="12"/>
  <c r="Q6254" i="12"/>
  <c r="P6255" i="12"/>
  <c r="O6255" i="12" s="1"/>
  <c r="Q6255" i="12" s="1"/>
  <c r="P6256" i="12"/>
  <c r="P6257" i="12"/>
  <c r="P6258" i="12"/>
  <c r="O6258" i="12" s="1"/>
  <c r="Q6258" i="12" s="1"/>
  <c r="P6259" i="12"/>
  <c r="O6259" i="12" s="1"/>
  <c r="Q6259" i="12" s="1"/>
  <c r="O6260" i="12"/>
  <c r="Q6260" i="12" s="1"/>
  <c r="P6260" i="12"/>
  <c r="P6261" i="12"/>
  <c r="O6262" i="12"/>
  <c r="Q6262" i="12" s="1"/>
  <c r="P6262" i="12"/>
  <c r="O6263" i="12"/>
  <c r="Q6263" i="12" s="1"/>
  <c r="P6263" i="12"/>
  <c r="P6264" i="12"/>
  <c r="P6265" i="12"/>
  <c r="O6265" i="12" s="1"/>
  <c r="Q6265" i="12" s="1"/>
  <c r="P6266" i="12"/>
  <c r="O6266" i="12" s="1"/>
  <c r="Q6266" i="12" s="1"/>
  <c r="P6267" i="12"/>
  <c r="P6268" i="12"/>
  <c r="O6268" i="12" s="1"/>
  <c r="Q6268" i="12" s="1"/>
  <c r="P6269" i="12"/>
  <c r="P6270" i="12"/>
  <c r="O6281" i="12" s="1"/>
  <c r="Q6281" i="12" s="1"/>
  <c r="P6271" i="12"/>
  <c r="P6272" i="12"/>
  <c r="P6273" i="12"/>
  <c r="P6274" i="12"/>
  <c r="P6275" i="12"/>
  <c r="O6275" i="12" s="1"/>
  <c r="Q6275" i="12" s="1"/>
  <c r="O6276" i="12"/>
  <c r="Q6276" i="12" s="1"/>
  <c r="P6276" i="12"/>
  <c r="P6277" i="12"/>
  <c r="O6278" i="12"/>
  <c r="Q6278" i="12" s="1"/>
  <c r="P6278" i="12"/>
  <c r="P6279" i="12"/>
  <c r="O6279" i="12" s="1"/>
  <c r="Q6279" i="12" s="1"/>
  <c r="P6280" i="12"/>
  <c r="P6281" i="12"/>
  <c r="P6282" i="12"/>
  <c r="P6283" i="12"/>
  <c r="O6283" i="12" s="1"/>
  <c r="Q6283" i="12" s="1"/>
  <c r="P6284" i="12"/>
  <c r="P6285" i="12"/>
  <c r="P6286" i="12"/>
  <c r="P6287" i="12"/>
  <c r="P6288" i="12"/>
  <c r="O6289" i="12"/>
  <c r="Q6289" i="12" s="1"/>
  <c r="P6289" i="12"/>
  <c r="P6290" i="12"/>
  <c r="O6291" i="12"/>
  <c r="Q6291" i="12" s="1"/>
  <c r="P6291" i="12"/>
  <c r="P6292" i="12"/>
  <c r="O6292" i="12" s="1"/>
  <c r="Q6292" i="12" s="1"/>
  <c r="P6293" i="12"/>
  <c r="P6294" i="12"/>
  <c r="O6294" i="12" s="1"/>
  <c r="Q6294" i="12" s="1"/>
  <c r="P6295" i="12"/>
  <c r="P6296" i="12"/>
  <c r="P6297" i="12"/>
  <c r="O6297" i="12" s="1"/>
  <c r="Q6297" i="12" s="1"/>
  <c r="P6298" i="12"/>
  <c r="P6299" i="12"/>
  <c r="O6299" i="12" s="1"/>
  <c r="Q6299" i="12" s="1"/>
  <c r="P6300" i="12"/>
  <c r="P6301" i="12"/>
  <c r="P6302" i="12"/>
  <c r="O6302" i="12" s="1"/>
  <c r="Q6302" i="12" s="1"/>
  <c r="P6303" i="12"/>
  <c r="P6304" i="12"/>
  <c r="P6305" i="12"/>
  <c r="O6305" i="12" s="1"/>
  <c r="Q6305" i="12" s="1"/>
  <c r="O6306" i="12"/>
  <c r="Q6306" i="12" s="1"/>
  <c r="P6306" i="12"/>
  <c r="P6307" i="12"/>
  <c r="P6308" i="12"/>
  <c r="P6309" i="12"/>
  <c r="P6310" i="12"/>
  <c r="P6311" i="12"/>
  <c r="P6312" i="12"/>
  <c r="O6312" i="12" s="1"/>
  <c r="Q6312" i="12"/>
  <c r="P6313" i="12"/>
  <c r="P6314" i="12"/>
  <c r="O6315" i="12"/>
  <c r="Q6315" i="12" s="1"/>
  <c r="P6315" i="12"/>
  <c r="P6316" i="12"/>
  <c r="O6316" i="12" s="1"/>
  <c r="Q6316" i="12" s="1"/>
  <c r="P6317" i="12"/>
  <c r="O6318" i="12"/>
  <c r="Q6318" i="12" s="1"/>
  <c r="P6318" i="12"/>
  <c r="P6319" i="12"/>
  <c r="O6319" i="12" s="1"/>
  <c r="Q6319" i="12" s="1"/>
  <c r="P6320" i="12"/>
  <c r="P6321" i="12"/>
  <c r="O6340" i="12" s="1"/>
  <c r="Q6340" i="12" s="1"/>
  <c r="P6322" i="12"/>
  <c r="O6322" i="12" s="1"/>
  <c r="Q6322" i="12" s="1"/>
  <c r="O6323" i="12"/>
  <c r="Q6323" i="12" s="1"/>
  <c r="P6323" i="12"/>
  <c r="P6324" i="12"/>
  <c r="O6325" i="12"/>
  <c r="Q6325" i="12" s="1"/>
  <c r="P6325" i="12"/>
  <c r="P6326" i="12"/>
  <c r="O6326" i="12" s="1"/>
  <c r="Q6326" i="12" s="1"/>
  <c r="P6327" i="12"/>
  <c r="P6328" i="12"/>
  <c r="O6328" i="12" s="1"/>
  <c r="Q6328" i="12" s="1"/>
  <c r="P6329" i="12"/>
  <c r="P6330" i="12"/>
  <c r="P6331" i="12"/>
  <c r="P6332" i="12"/>
  <c r="O6333" i="12"/>
  <c r="Q6333" i="12" s="1"/>
  <c r="P6333" i="12"/>
  <c r="P6334" i="12"/>
  <c r="O6335" i="12"/>
  <c r="Q6335" i="12" s="1"/>
  <c r="P6335" i="12"/>
  <c r="P6336" i="12"/>
  <c r="P6337" i="12"/>
  <c r="O6337" i="12" s="1"/>
  <c r="Q6337" i="12" s="1"/>
  <c r="P6338" i="12"/>
  <c r="O6373" i="12" s="1"/>
  <c r="Q6373" i="12" s="1"/>
  <c r="P6339" i="12"/>
  <c r="P6340" i="12"/>
  <c r="P6341" i="12"/>
  <c r="P6342" i="12"/>
  <c r="O6343" i="12"/>
  <c r="Q6343" i="12" s="1"/>
  <c r="P6343" i="12"/>
  <c r="P6344" i="12"/>
  <c r="P6345" i="12"/>
  <c r="O6345" i="12" s="1"/>
  <c r="Q6345" i="12" s="1"/>
  <c r="P6346" i="12"/>
  <c r="P6347" i="12"/>
  <c r="P6348" i="12"/>
  <c r="P6349" i="12"/>
  <c r="P6350" i="12"/>
  <c r="P6351" i="12"/>
  <c r="P6352" i="12"/>
  <c r="O6353" i="12"/>
  <c r="Q6353" i="12" s="1"/>
  <c r="P6353" i="12"/>
  <c r="P6354" i="12"/>
  <c r="O6354" i="12" s="1"/>
  <c r="Q6354" i="12" s="1"/>
  <c r="P6355" i="12"/>
  <c r="P6356" i="12"/>
  <c r="O6356" i="12" s="1"/>
  <c r="Q6356" i="12" s="1"/>
  <c r="P6357" i="12"/>
  <c r="P6358" i="12"/>
  <c r="P6359" i="12"/>
  <c r="P6360" i="12"/>
  <c r="P6361" i="12"/>
  <c r="P6362" i="12"/>
  <c r="P6363" i="12"/>
  <c r="O6363" i="12" s="1"/>
  <c r="Q6363" i="12" s="1"/>
  <c r="P6364" i="12"/>
  <c r="P6365" i="12"/>
  <c r="P6366" i="12"/>
  <c r="O6366" i="12" s="1"/>
  <c r="Q6366" i="12" s="1"/>
  <c r="O6367" i="12"/>
  <c r="Q6367" i="12" s="1"/>
  <c r="P6367" i="12"/>
  <c r="P6368" i="12"/>
  <c r="P6369" i="12"/>
  <c r="O6369" i="12" s="1"/>
  <c r="Q6369" i="12" s="1"/>
  <c r="P6370" i="12"/>
  <c r="O6370" i="12" s="1"/>
  <c r="Q6370" i="12" s="1"/>
  <c r="P6371" i="12"/>
  <c r="O6372" i="12"/>
  <c r="Q6372" i="12" s="1"/>
  <c r="P6372" i="12"/>
  <c r="P6373" i="12"/>
  <c r="P6374" i="12"/>
  <c r="P6375" i="12"/>
  <c r="P6376" i="12"/>
  <c r="P6377" i="12"/>
  <c r="O6377" i="12" s="1"/>
  <c r="Q6377" i="12" s="1"/>
  <c r="P6378" i="12"/>
  <c r="O6379" i="12"/>
  <c r="Q6379" i="12" s="1"/>
  <c r="P6379" i="12"/>
  <c r="P6380" i="12"/>
  <c r="O6380" i="12" s="1"/>
  <c r="Q6380" i="12"/>
  <c r="P6381" i="12"/>
  <c r="O6382" i="12"/>
  <c r="Q6382" i="12" s="1"/>
  <c r="P6382" i="12"/>
  <c r="P6383" i="12"/>
  <c r="O6383" i="12" s="1"/>
  <c r="Q6383" i="12" s="1"/>
  <c r="P6384" i="12"/>
  <c r="P6385" i="12"/>
  <c r="O6387" i="12" s="1"/>
  <c r="Q6387" i="12" s="1"/>
  <c r="P6386" i="12"/>
  <c r="O6386" i="12" s="1"/>
  <c r="Q6386" i="12" s="1"/>
  <c r="P6387" i="12"/>
  <c r="P6388" i="12"/>
  <c r="O6389" i="12"/>
  <c r="Q6389" i="12" s="1"/>
  <c r="P6389" i="12"/>
  <c r="P6390" i="12"/>
  <c r="O6390" i="12" s="1"/>
  <c r="Q6390" i="12" s="1"/>
  <c r="P6391" i="12"/>
  <c r="P6392" i="12"/>
  <c r="O6392" i="12" s="1"/>
  <c r="Q6392" i="12" s="1"/>
  <c r="P6393" i="12"/>
  <c r="P6394" i="12"/>
  <c r="P6395" i="12"/>
  <c r="P6396" i="12"/>
  <c r="O6397" i="12"/>
  <c r="Q6397" i="12" s="1"/>
  <c r="P6397" i="12"/>
  <c r="P6398" i="12"/>
  <c r="O6399" i="12"/>
  <c r="Q6399" i="12" s="1"/>
  <c r="P6399" i="12"/>
  <c r="P6400" i="12"/>
  <c r="P6401" i="12"/>
  <c r="O6401" i="12" s="1"/>
  <c r="Q6401" i="12" s="1"/>
  <c r="P6402" i="12"/>
  <c r="P6403" i="12"/>
  <c r="P6404" i="12"/>
  <c r="P6405" i="12"/>
  <c r="P6406" i="12"/>
  <c r="P6407" i="12"/>
  <c r="P6408" i="12"/>
  <c r="P6409" i="12"/>
  <c r="O6409" i="12" s="1"/>
  <c r="Q6409" i="12" s="1"/>
  <c r="P6410" i="12"/>
  <c r="P6411" i="12"/>
  <c r="P6412" i="12"/>
  <c r="P6413" i="12"/>
  <c r="P6414" i="12"/>
  <c r="O6415" i="12"/>
  <c r="P6415" i="12"/>
  <c r="Q6415" i="12"/>
  <c r="P6416" i="12"/>
  <c r="P6417" i="12"/>
  <c r="O6417" i="12" s="1"/>
  <c r="Q6417" i="12" s="1"/>
  <c r="P6418" i="12"/>
  <c r="O6418" i="12" s="1"/>
  <c r="Q6418" i="12" s="1"/>
  <c r="P6419" i="12"/>
  <c r="P6420" i="12"/>
  <c r="O6420" i="12" s="1"/>
  <c r="Q6420" i="12" s="1"/>
  <c r="O6421" i="12"/>
  <c r="Q6421" i="12" s="1"/>
  <c r="P6421" i="12"/>
  <c r="P6422" i="12"/>
  <c r="P6423" i="12"/>
  <c r="P6424" i="12"/>
  <c r="O6424" i="12" s="1"/>
  <c r="Q6424" i="12" s="1"/>
  <c r="P6425" i="12"/>
  <c r="O6425" i="12" s="1"/>
  <c r="Q6425" i="12" s="1"/>
  <c r="O6426" i="12"/>
  <c r="Q6426" i="12" s="1"/>
  <c r="P6426" i="12"/>
  <c r="P6427" i="12"/>
  <c r="O6427" i="12" s="1"/>
  <c r="Q6427" i="12" s="1"/>
  <c r="P6428" i="12"/>
  <c r="P6429" i="12"/>
  <c r="P6430" i="12"/>
  <c r="O6430" i="12" s="1"/>
  <c r="Q6430" i="12" s="1"/>
  <c r="O6431" i="12"/>
  <c r="Q6431" i="12" s="1"/>
  <c r="P6431" i="12"/>
  <c r="P6432" i="12"/>
  <c r="P6433" i="12"/>
  <c r="O6433" i="12" s="1"/>
  <c r="Q6433" i="12" s="1"/>
  <c r="P6434" i="12"/>
  <c r="P6435" i="12"/>
  <c r="O6436" i="12"/>
  <c r="Q6436" i="12" s="1"/>
  <c r="P6436" i="12"/>
  <c r="P6437" i="12"/>
  <c r="P6438" i="12"/>
  <c r="P6439" i="12"/>
  <c r="P6440" i="12"/>
  <c r="P6441" i="12"/>
  <c r="O6441" i="12" s="1"/>
  <c r="Q6441" i="12" s="1"/>
  <c r="P6442" i="12"/>
  <c r="O6443" i="12"/>
  <c r="Q6443" i="12" s="1"/>
  <c r="P6443" i="12"/>
  <c r="P6444" i="12"/>
  <c r="P6445" i="12"/>
  <c r="O6446" i="12"/>
  <c r="Q6446" i="12" s="1"/>
  <c r="P6446" i="12"/>
  <c r="P6447" i="12"/>
  <c r="O6447" i="12" s="1"/>
  <c r="Q6447" i="12" s="1"/>
  <c r="P6448" i="12"/>
  <c r="P6449" i="12"/>
  <c r="P6450" i="12"/>
  <c r="O6450" i="12" s="1"/>
  <c r="Q6450" i="12" s="1"/>
  <c r="P6451" i="12"/>
  <c r="P6452" i="12"/>
  <c r="O6453" i="12"/>
  <c r="Q6453" i="12" s="1"/>
  <c r="P6453" i="12"/>
  <c r="P6454" i="12"/>
  <c r="P6455" i="12"/>
  <c r="P6456" i="12"/>
  <c r="P6457" i="12"/>
  <c r="P6458" i="12"/>
  <c r="P6459" i="12"/>
  <c r="P6460" i="12"/>
  <c r="P6461" i="12"/>
  <c r="P6462" i="12"/>
  <c r="O6463" i="12"/>
  <c r="Q6463" i="12" s="1"/>
  <c r="P6463" i="12"/>
  <c r="P6464" i="12"/>
  <c r="P6465" i="12"/>
  <c r="O6465" i="12" s="1"/>
  <c r="Q6465" i="12" s="1"/>
  <c r="P6466" i="12"/>
  <c r="P6467" i="12"/>
  <c r="P6468" i="12"/>
  <c r="P6469" i="12"/>
  <c r="P6470" i="12"/>
  <c r="P6471" i="12"/>
  <c r="P6472" i="12"/>
  <c r="O6472" i="12" s="1"/>
  <c r="Q6472" i="12" s="1"/>
  <c r="P6473" i="12"/>
  <c r="P6474" i="12"/>
  <c r="O6475" i="12"/>
  <c r="Q6475" i="12" s="1"/>
  <c r="P6475" i="12"/>
  <c r="P6476" i="12"/>
  <c r="P6477" i="12"/>
  <c r="P6478" i="12"/>
  <c r="O6479" i="12"/>
  <c r="Q6479" i="12" s="1"/>
  <c r="P6479" i="12"/>
  <c r="P6480" i="12"/>
  <c r="P6481" i="12"/>
  <c r="P6482" i="12"/>
  <c r="O6482" i="12" s="1"/>
  <c r="Q6482" i="12" s="1"/>
  <c r="P6483" i="12"/>
  <c r="P6484" i="12"/>
  <c r="O6485" i="12"/>
  <c r="Q6485" i="12" s="1"/>
  <c r="P6485" i="12"/>
  <c r="P6486" i="12"/>
  <c r="P6487" i="12"/>
  <c r="P6488" i="12"/>
  <c r="P6489" i="12"/>
  <c r="O6490" i="12"/>
  <c r="Q6490" i="12" s="1"/>
  <c r="P6490" i="12"/>
  <c r="P6491" i="12"/>
  <c r="P6492" i="12"/>
  <c r="P6493" i="12"/>
  <c r="P6494" i="12"/>
  <c r="O6495" i="12"/>
  <c r="Q6495" i="12" s="1"/>
  <c r="P6495" i="12"/>
  <c r="P6496" i="12"/>
  <c r="P6497" i="12"/>
  <c r="O6497" i="12" s="1"/>
  <c r="Q6497" i="12" s="1"/>
  <c r="P6498" i="12"/>
  <c r="P6499" i="12"/>
  <c r="O6500" i="12"/>
  <c r="Q6500" i="12" s="1"/>
  <c r="P6500" i="12"/>
  <c r="P6501" i="12"/>
  <c r="P6502" i="12"/>
  <c r="P6503" i="12"/>
  <c r="P6504" i="12"/>
  <c r="P6505" i="12"/>
  <c r="O6505" i="12" s="1"/>
  <c r="Q6505" i="12" s="1"/>
  <c r="P6506" i="12"/>
  <c r="P6507" i="12"/>
  <c r="P6508" i="12"/>
  <c r="P6509" i="12"/>
  <c r="O6510" i="12"/>
  <c r="Q6510" i="12" s="1"/>
  <c r="P6510" i="12"/>
  <c r="P6511" i="12"/>
  <c r="P6512" i="12"/>
  <c r="P6513" i="12"/>
  <c r="P6514" i="12"/>
  <c r="O6515" i="12"/>
  <c r="Q6515" i="12" s="1"/>
  <c r="P6515" i="12"/>
  <c r="P6516" i="12"/>
  <c r="P6517" i="12"/>
  <c r="P6518" i="12"/>
  <c r="P6519" i="12"/>
  <c r="P6520" i="12"/>
  <c r="P6521" i="12"/>
  <c r="P6522" i="12"/>
  <c r="P6523" i="12"/>
  <c r="P6524" i="12"/>
  <c r="P6525" i="12"/>
  <c r="P6526" i="12"/>
  <c r="P6527" i="12"/>
  <c r="P6528" i="12"/>
  <c r="P6529" i="12"/>
  <c r="P6530" i="12"/>
  <c r="P6531" i="12"/>
  <c r="P6532" i="12"/>
  <c r="O6533" i="12"/>
  <c r="Q6533" i="12" s="1"/>
  <c r="P6533" i="12"/>
  <c r="P6534" i="12"/>
  <c r="P6535" i="12"/>
  <c r="P6536" i="12"/>
  <c r="P6537" i="12"/>
  <c r="P6538" i="12"/>
  <c r="P6539" i="12"/>
  <c r="P6540" i="12"/>
  <c r="P6541" i="12"/>
  <c r="O6542" i="12"/>
  <c r="Q6542" i="12" s="1"/>
  <c r="P6542" i="12"/>
  <c r="P6543" i="12"/>
  <c r="P6544" i="12"/>
  <c r="P6545" i="12"/>
  <c r="P6546" i="12"/>
  <c r="O6546" i="12" s="1"/>
  <c r="Q6546" i="12" s="1"/>
  <c r="P6547" i="12"/>
  <c r="P6548" i="12"/>
  <c r="P6549" i="12"/>
  <c r="P6550" i="12"/>
  <c r="P6551" i="12"/>
  <c r="P6552" i="12"/>
  <c r="P6553" i="12"/>
  <c r="P6554" i="12"/>
  <c r="P6555" i="12"/>
  <c r="P6556" i="12"/>
  <c r="P6557" i="12"/>
  <c r="P6558" i="12"/>
  <c r="P6559" i="12"/>
  <c r="P6560" i="12"/>
  <c r="P6561" i="12"/>
  <c r="P6562" i="12"/>
  <c r="O6562" i="12" s="1"/>
  <c r="Q6562" i="12" s="1"/>
  <c r="P6563" i="12"/>
  <c r="P6564" i="12"/>
  <c r="P6565" i="12"/>
  <c r="P6566" i="12"/>
  <c r="P6567" i="12"/>
  <c r="P6568" i="12"/>
  <c r="P6569" i="12"/>
  <c r="P6570" i="12"/>
  <c r="P6571" i="12"/>
  <c r="P6572" i="12"/>
  <c r="P6573" i="12"/>
  <c r="P6574" i="12"/>
  <c r="P6575" i="12"/>
  <c r="O6575" i="12" s="1"/>
  <c r="Q6575" i="12" s="1"/>
  <c r="P6576" i="12"/>
  <c r="P6577" i="12"/>
  <c r="P6578" i="12"/>
  <c r="P6579" i="12"/>
  <c r="O6580" i="12"/>
  <c r="Q6580" i="12" s="1"/>
  <c r="P6580" i="12"/>
  <c r="P6581" i="12"/>
  <c r="P6582" i="12"/>
  <c r="P6583" i="12"/>
  <c r="P6584" i="12"/>
  <c r="P6585" i="12"/>
  <c r="P6586" i="12"/>
  <c r="P6587" i="12"/>
  <c r="P6588" i="12"/>
  <c r="O6589" i="12"/>
  <c r="Q6589" i="12" s="1"/>
  <c r="P6589" i="12"/>
  <c r="P6590" i="12"/>
  <c r="P6591" i="12"/>
  <c r="P6592" i="12"/>
  <c r="P6593" i="12"/>
  <c r="P6594" i="12"/>
  <c r="P6595" i="12"/>
  <c r="P6596" i="12"/>
  <c r="P6597" i="12"/>
  <c r="P6598" i="12"/>
  <c r="P6599" i="12"/>
  <c r="P6600" i="12"/>
  <c r="P6601" i="12"/>
  <c r="P6602" i="12"/>
  <c r="P6603" i="12"/>
  <c r="P6604" i="12"/>
  <c r="P6605" i="12"/>
  <c r="P6606" i="12"/>
  <c r="O6607" i="12"/>
  <c r="Q6607" i="12" s="1"/>
  <c r="P6607" i="12"/>
  <c r="P6608" i="12"/>
  <c r="P6609" i="12"/>
  <c r="O6609" i="12" s="1"/>
  <c r="Q6609" i="12" s="1"/>
  <c r="P6610" i="12"/>
  <c r="P6611" i="12"/>
  <c r="P6612" i="12"/>
  <c r="O6612" i="12" s="1"/>
  <c r="Q6612" i="12" s="1"/>
  <c r="P6613" i="12"/>
  <c r="P6614" i="12"/>
  <c r="P6615" i="12"/>
  <c r="P6616" i="12"/>
  <c r="P6617" i="12"/>
  <c r="P6618" i="12"/>
  <c r="P6619" i="12"/>
  <c r="P6620" i="12"/>
  <c r="P6621" i="12"/>
  <c r="P6622" i="12"/>
  <c r="O6622" i="12" s="1"/>
  <c r="Q6622" i="12" s="1"/>
  <c r="P6623" i="12"/>
  <c r="P6624" i="12"/>
  <c r="P6625" i="12"/>
  <c r="P6626" i="12"/>
  <c r="P6627" i="12"/>
  <c r="P6628" i="12"/>
  <c r="O6628" i="12" s="1"/>
  <c r="Q6628" i="12" s="1"/>
  <c r="P6629" i="12"/>
  <c r="P6630" i="12"/>
  <c r="O6630" i="12" s="1"/>
  <c r="Q6630" i="12" s="1"/>
  <c r="P6631" i="12"/>
  <c r="P6632" i="12"/>
  <c r="P6633" i="12"/>
  <c r="O6634" i="12"/>
  <c r="Q6634" i="12" s="1"/>
  <c r="P6634" i="12"/>
  <c r="O6635" i="12"/>
  <c r="Q6635" i="12" s="1"/>
  <c r="P6635" i="12"/>
  <c r="P6636" i="12"/>
  <c r="P6637" i="12"/>
  <c r="P6638" i="12"/>
  <c r="O6638" i="12" s="1"/>
  <c r="Q6638" i="12" s="1"/>
  <c r="P6639" i="12"/>
  <c r="O6639" i="12" s="1"/>
  <c r="Q6639" i="12" s="1"/>
  <c r="P6640" i="12"/>
  <c r="P6641" i="12"/>
  <c r="O6641" i="12" s="1"/>
  <c r="Q6641" i="12" s="1"/>
  <c r="P6642" i="12"/>
  <c r="O6642" i="12" s="1"/>
  <c r="Q6642" i="12" s="1"/>
  <c r="P6643" i="12"/>
  <c r="P6644" i="12"/>
  <c r="P6645" i="12"/>
  <c r="P6646" i="12"/>
  <c r="P6647" i="12"/>
  <c r="P6648" i="12"/>
  <c r="P6649" i="12"/>
  <c r="P6650" i="12"/>
  <c r="P6651" i="12"/>
  <c r="O6651" i="12" s="1"/>
  <c r="Q6651" i="12" s="1"/>
  <c r="P6652" i="12"/>
  <c r="O6652" i="12" s="1"/>
  <c r="Q6652" i="12" s="1"/>
  <c r="O6653" i="12"/>
  <c r="Q6653" i="12" s="1"/>
  <c r="P6653" i="12"/>
  <c r="P6654" i="12"/>
  <c r="O6654" i="12" s="1"/>
  <c r="Q6654" i="12" s="1"/>
  <c r="P6655" i="12"/>
  <c r="O6655" i="12" s="1"/>
  <c r="Q6655" i="12" s="1"/>
  <c r="P6656" i="12"/>
  <c r="P6657" i="12"/>
  <c r="O6657" i="12" s="1"/>
  <c r="Q6657" i="12" s="1"/>
  <c r="O6658" i="12"/>
  <c r="Q6658" i="12" s="1"/>
  <c r="P6658" i="12"/>
  <c r="O6659" i="12"/>
  <c r="Q6659" i="12" s="1"/>
  <c r="P6659" i="12"/>
  <c r="P6660" i="12"/>
  <c r="O6660" i="12" s="1"/>
  <c r="Q6660" i="12" s="1"/>
  <c r="P6661" i="12"/>
  <c r="P6662" i="12"/>
  <c r="O6662" i="12" s="1"/>
  <c r="Q6662" i="12" s="1"/>
  <c r="O6663" i="12"/>
  <c r="Q6663" i="12" s="1"/>
  <c r="P6663" i="12"/>
  <c r="P6664" i="12"/>
  <c r="P6665" i="12"/>
  <c r="P6666" i="12"/>
  <c r="P6667" i="12"/>
  <c r="O6667" i="12" s="1"/>
  <c r="Q6667" i="12" s="1"/>
  <c r="P6668" i="12"/>
  <c r="O6669" i="12"/>
  <c r="Q6669" i="12" s="1"/>
  <c r="P6669" i="12"/>
  <c r="P6670" i="12"/>
  <c r="O6670" i="12" s="1"/>
  <c r="Q6670" i="12" s="1"/>
  <c r="P6671" i="12"/>
  <c r="O6671" i="12" s="1"/>
  <c r="Q6671" i="12" s="1"/>
  <c r="P6672" i="12"/>
  <c r="P6673" i="12"/>
  <c r="P6674" i="12"/>
  <c r="P6675" i="12"/>
  <c r="P6676" i="12"/>
  <c r="O6676" i="12" s="1"/>
  <c r="Q6676" i="12" s="1"/>
  <c r="P6677" i="12"/>
  <c r="P6678" i="12"/>
  <c r="O6678" i="12" s="1"/>
  <c r="Q6678" i="12" s="1"/>
  <c r="P6679" i="12"/>
  <c r="P6680" i="12"/>
  <c r="P6681" i="12"/>
  <c r="O6681" i="12" s="1"/>
  <c r="Q6681" i="12" s="1"/>
  <c r="P6682" i="12"/>
  <c r="P6683" i="12"/>
  <c r="O6683" i="12" s="1"/>
  <c r="Q6683" i="12" s="1"/>
  <c r="P6684" i="12"/>
  <c r="P6685" i="12"/>
  <c r="P6686" i="12"/>
  <c r="P6687" i="12"/>
  <c r="P6688" i="12"/>
  <c r="P6689" i="12"/>
  <c r="P6690" i="12"/>
  <c r="P6691" i="12"/>
  <c r="P6692" i="12"/>
  <c r="O6692" i="12" s="1"/>
  <c r="Q6692" i="12" s="1"/>
  <c r="P6693" i="12"/>
  <c r="P6694" i="12"/>
  <c r="P6695" i="12"/>
  <c r="P6696" i="12"/>
  <c r="P6697" i="12"/>
  <c r="P6698" i="12"/>
  <c r="P6699" i="12"/>
  <c r="P6700" i="12"/>
  <c r="O6700" i="12" s="1"/>
  <c r="Q6700" i="12" s="1"/>
  <c r="P6701" i="12"/>
  <c r="P6702" i="12"/>
  <c r="O6702" i="12" s="1"/>
  <c r="Q6702" i="12" s="1"/>
  <c r="P6703" i="12"/>
  <c r="P6704" i="12"/>
  <c r="P6705" i="12"/>
  <c r="P6706" i="12"/>
  <c r="O6707" i="12"/>
  <c r="Q6707" i="12" s="1"/>
  <c r="P6707" i="12"/>
  <c r="P6708" i="12"/>
  <c r="P6709" i="12"/>
  <c r="P6710" i="12"/>
  <c r="P6711" i="12"/>
  <c r="P6712" i="12"/>
  <c r="P6713" i="12"/>
  <c r="P6714" i="12"/>
  <c r="P6715" i="12"/>
  <c r="O6718" i="12" s="1"/>
  <c r="Q6718" i="12" s="1"/>
  <c r="P6716" i="12"/>
  <c r="P6717" i="12"/>
  <c r="P6718" i="12"/>
  <c r="P6719" i="12"/>
  <c r="P6720" i="12"/>
  <c r="P6721" i="12"/>
  <c r="O6721" i="12" s="1"/>
  <c r="Q6721" i="12" s="1"/>
  <c r="P6722" i="12"/>
  <c r="O6723" i="12"/>
  <c r="Q6723" i="12" s="1"/>
  <c r="P6723" i="12"/>
  <c r="P6724" i="12"/>
  <c r="O6724" i="12" s="1"/>
  <c r="Q6724" i="12" s="1"/>
  <c r="P6725" i="12"/>
  <c r="P6726" i="12"/>
  <c r="P6727" i="12"/>
  <c r="P6728" i="12"/>
  <c r="P6729" i="12"/>
  <c r="P6730" i="12"/>
  <c r="P6731" i="12"/>
  <c r="P6732" i="12"/>
  <c r="O6733" i="12"/>
  <c r="Q6733" i="12" s="1"/>
  <c r="P6733" i="12"/>
  <c r="P6734" i="12"/>
  <c r="P6735" i="12"/>
  <c r="O6735" i="12" s="1"/>
  <c r="Q6735" i="12" s="1"/>
  <c r="P6736" i="12"/>
  <c r="P6737" i="12"/>
  <c r="O6738" i="12"/>
  <c r="Q6738" i="12" s="1"/>
  <c r="P6738" i="12"/>
  <c r="O6739" i="12"/>
  <c r="Q6739" i="12" s="1"/>
  <c r="P6739" i="12"/>
  <c r="O6740" i="12"/>
  <c r="Q6740" i="12" s="1"/>
  <c r="P6740" i="12"/>
  <c r="P6741" i="12"/>
  <c r="P6742" i="12"/>
  <c r="P6743" i="12"/>
  <c r="P6744" i="12"/>
  <c r="P6745" i="12"/>
  <c r="O6745" i="12" s="1"/>
  <c r="Q6745" i="12" s="1"/>
  <c r="O6746" i="12"/>
  <c r="Q6746" i="12" s="1"/>
  <c r="P6746" i="12"/>
  <c r="P6747" i="12"/>
  <c r="P6748" i="12"/>
  <c r="O6749" i="12"/>
  <c r="Q6749" i="12" s="1"/>
  <c r="P6749" i="12"/>
  <c r="P6750" i="12"/>
  <c r="P6751" i="12"/>
  <c r="O6751" i="12" s="1"/>
  <c r="Q6751" i="12" s="1"/>
  <c r="P6752" i="12"/>
  <c r="P6753" i="12"/>
  <c r="O6753" i="12" s="1"/>
  <c r="Q6753" i="12" s="1"/>
  <c r="P6754" i="12"/>
  <c r="O6755" i="12"/>
  <c r="Q6755" i="12" s="1"/>
  <c r="P6755" i="12"/>
  <c r="O6756" i="12"/>
  <c r="Q6756" i="12" s="1"/>
  <c r="P6756" i="12"/>
  <c r="O6757" i="12"/>
  <c r="Q6757" i="12" s="1"/>
  <c r="P6757" i="12"/>
  <c r="P6758" i="12"/>
  <c r="P6759" i="12"/>
  <c r="P6760" i="12"/>
  <c r="P6761" i="12"/>
  <c r="O6762" i="12"/>
  <c r="Q6762" i="12" s="1"/>
  <c r="P6762" i="12"/>
  <c r="P6763" i="12"/>
  <c r="P6764" i="12"/>
  <c r="P6765" i="12"/>
  <c r="P6766" i="12"/>
  <c r="P6767" i="12"/>
  <c r="P6768" i="12"/>
  <c r="P6769" i="12"/>
  <c r="O6769" i="12" s="1"/>
  <c r="Q6769" i="12" s="1"/>
  <c r="P6770" i="12"/>
  <c r="O6771" i="12"/>
  <c r="Q6771" i="12" s="1"/>
  <c r="P6771" i="12"/>
  <c r="P6772" i="12"/>
  <c r="P6773" i="12"/>
  <c r="P6774" i="12"/>
  <c r="P6775" i="12"/>
  <c r="P6776" i="12"/>
  <c r="P6777" i="12"/>
  <c r="O6777" i="12" s="1"/>
  <c r="Q6777" i="12" s="1"/>
  <c r="P6778" i="12"/>
  <c r="O6778" i="12" s="1"/>
  <c r="Q6778" i="12" s="1"/>
  <c r="P6779" i="12"/>
  <c r="O6779" i="12" s="1"/>
  <c r="Q6779" i="12" s="1"/>
  <c r="P6780" i="12"/>
  <c r="P6781" i="12"/>
  <c r="P6782" i="12"/>
  <c r="O6783" i="12"/>
  <c r="Q6783" i="12" s="1"/>
  <c r="P6783" i="12"/>
  <c r="P6784" i="12"/>
  <c r="P6785" i="12"/>
  <c r="P6786" i="12"/>
  <c r="O6788" i="12" s="1"/>
  <c r="Q6788" i="12" s="1"/>
  <c r="P6787" i="12"/>
  <c r="O6787" i="12" s="1"/>
  <c r="Q6787" i="12" s="1"/>
  <c r="P6788" i="12"/>
  <c r="P6789" i="12"/>
  <c r="P6790" i="12"/>
  <c r="O6790" i="12" s="1"/>
  <c r="Q6790" i="12" s="1"/>
  <c r="P6791" i="12"/>
  <c r="P6792" i="12"/>
  <c r="O6792" i="12" s="1"/>
  <c r="Q6792" i="12" s="1"/>
  <c r="P6793" i="12"/>
  <c r="P6794" i="12"/>
  <c r="P6795" i="12"/>
  <c r="P6796" i="12"/>
  <c r="O6797" i="12"/>
  <c r="Q6797" i="12" s="1"/>
  <c r="P6797" i="12"/>
  <c r="P6798" i="12"/>
  <c r="P6799" i="12"/>
  <c r="P6800" i="12"/>
  <c r="O6801" i="12"/>
  <c r="Q6801" i="12" s="1"/>
  <c r="P6801" i="12"/>
  <c r="P6802" i="12"/>
  <c r="P6803" i="12"/>
  <c r="P6804" i="12"/>
  <c r="O6804" i="12" s="1"/>
  <c r="Q6804" i="12" s="1"/>
  <c r="O6805" i="12"/>
  <c r="Q6805" i="12" s="1"/>
  <c r="P6805" i="12"/>
  <c r="P6806" i="12"/>
  <c r="P6807" i="12"/>
  <c r="O6807" i="12" s="1"/>
  <c r="Q6807" i="12" s="1"/>
  <c r="P6808" i="12"/>
  <c r="P6809" i="12"/>
  <c r="P6810" i="12"/>
  <c r="P6811" i="12"/>
  <c r="P6812" i="12"/>
  <c r="O6813" i="12"/>
  <c r="Q6813" i="12" s="1"/>
  <c r="P6813" i="12"/>
  <c r="O6814" i="12"/>
  <c r="Q6814" i="12" s="1"/>
  <c r="P6814" i="12"/>
  <c r="O6815" i="12"/>
  <c r="Q6815" i="12" s="1"/>
  <c r="P6815" i="12"/>
  <c r="P6816" i="12"/>
  <c r="O6816" i="12" s="1"/>
  <c r="Q6816" i="12" s="1"/>
  <c r="O6817" i="12"/>
  <c r="Q6817" i="12" s="1"/>
  <c r="P6817" i="12"/>
  <c r="P6818" i="12"/>
  <c r="O6818" i="12" s="1"/>
  <c r="Q6818" i="12" s="1"/>
  <c r="P6819" i="12"/>
  <c r="P6820" i="12"/>
  <c r="P6821" i="12"/>
  <c r="P6822" i="12"/>
  <c r="P6823" i="12"/>
  <c r="P6824" i="12"/>
  <c r="P6825" i="12"/>
  <c r="O6825" i="12" s="1"/>
  <c r="Q6825" i="12"/>
  <c r="P6826" i="12"/>
  <c r="O6827" i="12"/>
  <c r="Q6827" i="12" s="1"/>
  <c r="P6827" i="12"/>
  <c r="P6828" i="12"/>
  <c r="P6829" i="12"/>
  <c r="P6830" i="12"/>
  <c r="O6831" i="12"/>
  <c r="Q6831" i="12" s="1"/>
  <c r="P6831" i="12"/>
  <c r="P6832" i="12"/>
  <c r="P6833" i="12"/>
  <c r="P6834" i="12"/>
  <c r="O6869" i="12" s="1"/>
  <c r="Q6869" i="12" s="1"/>
  <c r="P6835" i="12"/>
  <c r="P6836" i="12"/>
  <c r="P6837" i="12"/>
  <c r="P6838" i="12"/>
  <c r="P6839" i="12"/>
  <c r="P6840" i="12"/>
  <c r="P6841" i="12"/>
  <c r="P6842" i="12"/>
  <c r="O6843" i="12"/>
  <c r="Q6843" i="12" s="1"/>
  <c r="P6843" i="12"/>
  <c r="P6844" i="12"/>
  <c r="P6845" i="12"/>
  <c r="P6846" i="12"/>
  <c r="P6847" i="12"/>
  <c r="O6847" i="12" s="1"/>
  <c r="Q6847" i="12" s="1"/>
  <c r="P6848" i="12"/>
  <c r="P6849" i="12"/>
  <c r="P6850" i="12"/>
  <c r="O6850" i="12" s="1"/>
  <c r="Q6850" i="12" s="1"/>
  <c r="O6851" i="12"/>
  <c r="Q6851" i="12" s="1"/>
  <c r="P6851" i="12"/>
  <c r="P6852" i="12"/>
  <c r="P6853" i="12"/>
  <c r="O6854" i="12"/>
  <c r="Q6854" i="12" s="1"/>
  <c r="P6854" i="12"/>
  <c r="P6855" i="12"/>
  <c r="P6856" i="12"/>
  <c r="O6857" i="12"/>
  <c r="Q6857" i="12" s="1"/>
  <c r="P6857" i="12"/>
  <c r="P6858" i="12"/>
  <c r="P6859" i="12"/>
  <c r="O6860" i="12"/>
  <c r="Q6860" i="12" s="1"/>
  <c r="P6860" i="12"/>
  <c r="P6861" i="12"/>
  <c r="P6862" i="12"/>
  <c r="O6883" i="12" s="1"/>
  <c r="Q6883" i="12" s="1"/>
  <c r="P6863" i="12"/>
  <c r="O6863" i="12" s="1"/>
  <c r="Q6863" i="12" s="1"/>
  <c r="P6864" i="12"/>
  <c r="P6865" i="12"/>
  <c r="O6865" i="12" s="1"/>
  <c r="Q6865" i="12" s="1"/>
  <c r="P6866" i="12"/>
  <c r="O6866" i="12" s="1"/>
  <c r="Q6866" i="12" s="1"/>
  <c r="P6867" i="12"/>
  <c r="P6868" i="12"/>
  <c r="O6868" i="12" s="1"/>
  <c r="Q6868" i="12" s="1"/>
  <c r="P6869" i="12"/>
  <c r="P6870" i="12"/>
  <c r="P6871" i="12"/>
  <c r="O6871" i="12" s="1"/>
  <c r="Q6871" i="12" s="1"/>
  <c r="P6872" i="12"/>
  <c r="P6873" i="12"/>
  <c r="P6874" i="12"/>
  <c r="O6874" i="12" s="1"/>
  <c r="Q6874" i="12" s="1"/>
  <c r="P6875" i="12"/>
  <c r="O6875" i="12" s="1"/>
  <c r="Q6875" i="12" s="1"/>
  <c r="P6876" i="12"/>
  <c r="P6877" i="12"/>
  <c r="P6878" i="12"/>
  <c r="P6879" i="12"/>
  <c r="O6896" i="12" s="1"/>
  <c r="Q6896" i="12" s="1"/>
  <c r="P6880" i="12"/>
  <c r="P6881" i="12"/>
  <c r="O6881" i="12" s="1"/>
  <c r="Q6881" i="12" s="1"/>
  <c r="P6882" i="12"/>
  <c r="O6882" i="12" s="1"/>
  <c r="Q6882" i="12" s="1"/>
  <c r="P6883" i="12"/>
  <c r="P6884" i="12"/>
  <c r="P6885" i="12"/>
  <c r="O6885" i="12" s="1"/>
  <c r="Q6885" i="12" s="1"/>
  <c r="P6886" i="12"/>
  <c r="P6887" i="12"/>
  <c r="P6888" i="12"/>
  <c r="O6888" i="12" s="1"/>
  <c r="Q6888" i="12" s="1"/>
  <c r="P6889" i="12"/>
  <c r="P6890" i="12"/>
  <c r="O6890" i="12" s="1"/>
  <c r="Q6890" i="12" s="1"/>
  <c r="P6891" i="12"/>
  <c r="P6892" i="12"/>
  <c r="P6893" i="12"/>
  <c r="O6893" i="12" s="1"/>
  <c r="Q6893" i="12" s="1"/>
  <c r="P6894" i="12"/>
  <c r="P6895" i="12"/>
  <c r="P6896" i="12"/>
  <c r="P6897" i="12"/>
  <c r="O6897" i="12" s="1"/>
  <c r="Q6897" i="12" s="1"/>
  <c r="P6898" i="12"/>
  <c r="O6899" i="12"/>
  <c r="Q6899" i="12" s="1"/>
  <c r="P6899" i="12"/>
  <c r="P6900" i="12"/>
  <c r="P6901" i="12"/>
  <c r="O6902" i="12"/>
  <c r="Q6902" i="12" s="1"/>
  <c r="P6902" i="12"/>
  <c r="P6903" i="12"/>
  <c r="P6904" i="12"/>
  <c r="O6904" i="12" s="1"/>
  <c r="Q6904" i="12" s="1"/>
  <c r="P6905" i="12"/>
  <c r="O6912" i="12" s="1"/>
  <c r="Q6912" i="12" s="1"/>
  <c r="P6906" i="12"/>
  <c r="P6907" i="12"/>
  <c r="P6908" i="12"/>
  <c r="P6909" i="12"/>
  <c r="P6910" i="12"/>
  <c r="O6910" i="12" s="1"/>
  <c r="Q6910" i="12" s="1"/>
  <c r="P6911" i="12"/>
  <c r="P6912" i="12"/>
  <c r="P6913" i="12"/>
  <c r="O6913" i="12" s="1"/>
  <c r="Q6913" i="12" s="1"/>
  <c r="P6914" i="12"/>
  <c r="O6914" i="12" s="1"/>
  <c r="Q6914" i="12" s="1"/>
  <c r="O6915" i="12"/>
  <c r="Q6915" i="12" s="1"/>
  <c r="P6915" i="12"/>
  <c r="P6916" i="12"/>
  <c r="P6917" i="12"/>
  <c r="O6917" i="12" s="1"/>
  <c r="Q6917" i="12" s="1"/>
  <c r="P6918" i="12"/>
  <c r="P6919" i="12"/>
  <c r="P6920" i="12"/>
  <c r="O6920" i="12" s="1"/>
  <c r="Q6920" i="12" s="1"/>
  <c r="P6921" i="12"/>
  <c r="O6921" i="12" s="1"/>
  <c r="Q6921" i="12" s="1"/>
  <c r="P6922" i="12"/>
  <c r="O6922" i="12" s="1"/>
  <c r="Q6922" i="12" s="1"/>
  <c r="P6923" i="12"/>
  <c r="P6924" i="12"/>
  <c r="P6925" i="12"/>
  <c r="O6925" i="12" s="1"/>
  <c r="Q6925" i="12" s="1"/>
  <c r="P6926" i="12"/>
  <c r="P6927" i="12"/>
  <c r="O6928" i="12"/>
  <c r="Q6928" i="12" s="1"/>
  <c r="P6928" i="12"/>
  <c r="P6929" i="12"/>
  <c r="O6929" i="12" s="1"/>
  <c r="Q6929" i="12" s="1"/>
  <c r="P6930" i="12"/>
  <c r="P6931" i="12"/>
  <c r="O6931" i="12" s="1"/>
  <c r="Q6931" i="12" s="1"/>
  <c r="P6932" i="12"/>
  <c r="P6933" i="12"/>
  <c r="P6934" i="12"/>
  <c r="O6934" i="12" s="1"/>
  <c r="Q6934" i="12" s="1"/>
  <c r="P6935" i="12"/>
  <c r="P6936" i="12"/>
  <c r="O6936" i="12" s="1"/>
  <c r="Q6936" i="12" s="1"/>
  <c r="O6937" i="12"/>
  <c r="Q6937" i="12" s="1"/>
  <c r="P6937" i="12"/>
  <c r="P6938" i="12"/>
  <c r="P6939" i="12"/>
  <c r="O6939" i="12" s="1"/>
  <c r="Q6939" i="12" s="1"/>
  <c r="O6940" i="12"/>
  <c r="Q6940" i="12" s="1"/>
  <c r="P6940" i="12"/>
  <c r="P6941" i="12"/>
  <c r="P6942" i="12"/>
  <c r="O6942" i="12" s="1"/>
  <c r="Q6942" i="12" s="1"/>
  <c r="O6943" i="12"/>
  <c r="Q6943" i="12" s="1"/>
  <c r="P6943" i="12"/>
  <c r="P6944" i="12"/>
  <c r="O6944" i="12" s="1"/>
  <c r="Q6944" i="12" s="1"/>
  <c r="P6945" i="12"/>
  <c r="O6945" i="12" s="1"/>
  <c r="Q6945" i="12" s="1"/>
  <c r="P6946" i="12"/>
  <c r="P6947" i="12"/>
  <c r="O6947" i="12" s="1"/>
  <c r="Q6947" i="12" s="1"/>
  <c r="P6948" i="12"/>
  <c r="O6948" i="12" s="1"/>
  <c r="Q6948" i="12" s="1"/>
  <c r="O6949" i="12"/>
  <c r="Q6949" i="12" s="1"/>
  <c r="P6949" i="12"/>
  <c r="P6950" i="12"/>
  <c r="O6950" i="12" s="1"/>
  <c r="Q6950" i="12" s="1"/>
  <c r="P6951" i="12"/>
  <c r="P6952" i="12"/>
  <c r="O6952" i="12" s="1"/>
  <c r="Q6952" i="12" s="1"/>
  <c r="P6953" i="12"/>
  <c r="P6954" i="12"/>
  <c r="P6955" i="12"/>
  <c r="O6955" i="12" s="1"/>
  <c r="Q6955" i="12" s="1"/>
  <c r="P6956" i="12"/>
  <c r="P6957" i="12"/>
  <c r="O6957" i="12" s="1"/>
  <c r="Q6957" i="12" s="1"/>
  <c r="P6958" i="12"/>
  <c r="O6958" i="12" s="1"/>
  <c r="Q6958" i="12" s="1"/>
  <c r="O6959" i="12"/>
  <c r="Q6959" i="12" s="1"/>
  <c r="P6959" i="12"/>
  <c r="P6960" i="12"/>
  <c r="O6960" i="12" s="1"/>
  <c r="Q6960" i="12" s="1"/>
  <c r="P6961" i="12"/>
  <c r="P6962" i="12"/>
  <c r="P6963" i="12"/>
  <c r="O6963" i="12" s="1"/>
  <c r="Q6963" i="12" s="1"/>
  <c r="P6964" i="12"/>
  <c r="P6965" i="12"/>
  <c r="P6966" i="12"/>
  <c r="O6966" i="12" s="1"/>
  <c r="Q6966" i="12" s="1"/>
  <c r="P6967" i="12"/>
  <c r="P6968" i="12"/>
  <c r="O6968" i="12" s="1"/>
  <c r="Q6968" i="12" s="1"/>
  <c r="O6969" i="12"/>
  <c r="Q6969" i="12" s="1"/>
  <c r="P6969" i="12"/>
  <c r="P6970" i="12"/>
  <c r="P6971" i="12"/>
  <c r="O6971" i="12" s="1"/>
  <c r="Q6971" i="12" s="1"/>
  <c r="O6972" i="12"/>
  <c r="Q6972" i="12" s="1"/>
  <c r="P6972" i="12"/>
  <c r="P6973" i="12"/>
  <c r="P6974" i="12"/>
  <c r="O6974" i="12" s="1"/>
  <c r="Q6974" i="12" s="1"/>
  <c r="O6975" i="12"/>
  <c r="Q6975" i="12" s="1"/>
  <c r="P6975" i="12"/>
  <c r="P6976" i="12"/>
  <c r="O6976" i="12" s="1"/>
  <c r="Q6976" i="12" s="1"/>
  <c r="P6977" i="12"/>
  <c r="O6977" i="12" s="1"/>
  <c r="Q6977" i="12" s="1"/>
  <c r="P6978" i="12"/>
  <c r="P6979" i="12"/>
  <c r="O6979" i="12" s="1"/>
  <c r="Q6979" i="12" s="1"/>
  <c r="P6980" i="12"/>
  <c r="O6980" i="12" s="1"/>
  <c r="Q6980" i="12" s="1"/>
  <c r="O6981" i="12"/>
  <c r="Q6981" i="12" s="1"/>
  <c r="P6981" i="12"/>
  <c r="P6982" i="12"/>
  <c r="O6982" i="12" s="1"/>
  <c r="Q6982" i="12" s="1"/>
  <c r="P6983" i="12"/>
  <c r="P6984" i="12"/>
  <c r="O6984" i="12" s="1"/>
  <c r="Q6984" i="12" s="1"/>
  <c r="P6985" i="12"/>
  <c r="P6986" i="12"/>
  <c r="P6987" i="12"/>
  <c r="O6987" i="12" s="1"/>
  <c r="Q6987" i="12" s="1"/>
  <c r="P6988" i="12"/>
  <c r="P6989" i="12"/>
  <c r="O6989" i="12" s="1"/>
  <c r="Q6989" i="12" s="1"/>
  <c r="P6990" i="12"/>
  <c r="O6990" i="12" s="1"/>
  <c r="Q6990" i="12" s="1"/>
  <c r="O6991" i="12"/>
  <c r="Q6991" i="12" s="1"/>
  <c r="P6991" i="12"/>
  <c r="P6992" i="12"/>
  <c r="O6992" i="12" s="1"/>
  <c r="Q6992" i="12" s="1"/>
  <c r="P6993" i="12"/>
  <c r="P6994" i="12"/>
  <c r="P6995" i="12"/>
  <c r="O6995" i="12" s="1"/>
  <c r="Q6995" i="12" s="1"/>
  <c r="P6996" i="12"/>
  <c r="P6997" i="12"/>
  <c r="P6998" i="12"/>
  <c r="O6998" i="12" s="1"/>
  <c r="Q6998" i="12" s="1"/>
  <c r="P6999" i="12"/>
  <c r="P7000" i="12"/>
  <c r="O7000" i="12" s="1"/>
  <c r="Q7000" i="12" s="1"/>
  <c r="O7001" i="12"/>
  <c r="Q7001" i="12" s="1"/>
  <c r="P7001" i="12"/>
  <c r="P7002" i="12"/>
  <c r="P7003" i="12"/>
  <c r="O7003" i="12" s="1"/>
  <c r="Q7003" i="12" s="1"/>
  <c r="O7004" i="12"/>
  <c r="Q7004" i="12" s="1"/>
  <c r="P7004" i="12"/>
  <c r="P7005" i="12"/>
  <c r="P7006" i="12"/>
  <c r="O7006" i="12" s="1"/>
  <c r="Q7006" i="12" s="1"/>
  <c r="O7007" i="12"/>
  <c r="Q7007" i="12" s="1"/>
  <c r="P7007" i="12"/>
  <c r="P7008" i="12"/>
  <c r="O7008" i="12" s="1"/>
  <c r="Q7008" i="12" s="1"/>
  <c r="P7009" i="12"/>
  <c r="O7009" i="12" s="1"/>
  <c r="Q7009" i="12" s="1"/>
  <c r="P7010" i="12"/>
  <c r="P7011" i="12"/>
  <c r="O7011" i="12" s="1"/>
  <c r="Q7011" i="12" s="1"/>
  <c r="P7012" i="12"/>
  <c r="O7012" i="12" s="1"/>
  <c r="Q7012" i="12" s="1"/>
  <c r="O7013" i="12"/>
  <c r="Q7013" i="12" s="1"/>
  <c r="P7013" i="12"/>
  <c r="P7014" i="12"/>
  <c r="O7014" i="12" s="1"/>
  <c r="Q7014" i="12" s="1"/>
  <c r="P7015" i="12"/>
  <c r="P7016" i="12"/>
  <c r="O7016" i="12" s="1"/>
  <c r="Q7016" i="12" s="1"/>
  <c r="P7017" i="12"/>
  <c r="P7018" i="12"/>
  <c r="P7019" i="12"/>
  <c r="O7019" i="12" s="1"/>
  <c r="Q7019" i="12" s="1"/>
  <c r="P7020" i="12"/>
  <c r="P7021" i="12"/>
  <c r="O7021" i="12" s="1"/>
  <c r="Q7021" i="12" s="1"/>
  <c r="P7022" i="12"/>
  <c r="O7022" i="12" s="1"/>
  <c r="Q7022" i="12" s="1"/>
  <c r="O7023" i="12"/>
  <c r="Q7023" i="12" s="1"/>
  <c r="P7023" i="12"/>
  <c r="P7024" i="12"/>
  <c r="O7024" i="12" s="1"/>
  <c r="Q7024" i="12" s="1"/>
  <c r="P7025" i="12"/>
  <c r="P7026" i="12"/>
  <c r="P7027" i="12"/>
  <c r="O7027" i="12" s="1"/>
  <c r="Q7027" i="12" s="1"/>
  <c r="P7028" i="12"/>
  <c r="P7029" i="12"/>
  <c r="P7030" i="12"/>
  <c r="O7030" i="12" s="1"/>
  <c r="Q7030" i="12" s="1"/>
  <c r="P7031" i="12"/>
  <c r="P7032" i="12"/>
  <c r="O7032" i="12" s="1"/>
  <c r="Q7032" i="12" s="1"/>
  <c r="O7033" i="12"/>
  <c r="Q7033" i="12" s="1"/>
  <c r="P7033" i="12"/>
  <c r="P7034" i="12"/>
  <c r="P7035" i="12"/>
  <c r="O7035" i="12" s="1"/>
  <c r="Q7035" i="12" s="1"/>
  <c r="O7036" i="12"/>
  <c r="Q7036" i="12" s="1"/>
  <c r="P7036" i="12"/>
  <c r="P7037" i="12"/>
  <c r="P7038" i="12"/>
  <c r="O7038" i="12" s="1"/>
  <c r="Q7038" i="12" s="1"/>
  <c r="O7039" i="12"/>
  <c r="Q7039" i="12" s="1"/>
  <c r="P7039" i="12"/>
  <c r="P7040" i="12"/>
  <c r="O7040" i="12" s="1"/>
  <c r="Q7040" i="12" s="1"/>
  <c r="P7041" i="12"/>
  <c r="O7041" i="12" s="1"/>
  <c r="Q7041" i="12" s="1"/>
  <c r="P7042" i="12"/>
  <c r="P7043" i="12"/>
  <c r="O7043" i="12" s="1"/>
  <c r="Q7043" i="12" s="1"/>
  <c r="P7044" i="12"/>
  <c r="O7044" i="12" s="1"/>
  <c r="Q7044" i="12" s="1"/>
  <c r="O7045" i="12"/>
  <c r="Q7045" i="12" s="1"/>
  <c r="P7045" i="12"/>
  <c r="P7046" i="12"/>
  <c r="O7046" i="12" s="1"/>
  <c r="Q7046" i="12" s="1"/>
  <c r="P7047" i="12"/>
  <c r="P7048" i="12"/>
  <c r="O7048" i="12" s="1"/>
  <c r="Q7048" i="12" s="1"/>
  <c r="P7049" i="12"/>
  <c r="P7050" i="12"/>
  <c r="P7051" i="12"/>
  <c r="O7051" i="12" s="1"/>
  <c r="Q7051" i="12" s="1"/>
  <c r="O7052" i="12"/>
  <c r="Q7052" i="12" s="1"/>
  <c r="P7052" i="12"/>
  <c r="P7053" i="12"/>
  <c r="O7053" i="12" s="1"/>
  <c r="Q7053" i="12" s="1"/>
  <c r="P7054" i="12"/>
  <c r="O7054" i="12" s="1"/>
  <c r="Q7054" i="12" s="1"/>
  <c r="O7055" i="12"/>
  <c r="Q7055" i="12" s="1"/>
  <c r="P7055" i="12"/>
  <c r="P7056" i="12"/>
  <c r="O7056" i="12" s="1"/>
  <c r="Q7056" i="12" s="1"/>
  <c r="P7057" i="12"/>
  <c r="P7058" i="12"/>
  <c r="P7059" i="12"/>
  <c r="O7059" i="12" s="1"/>
  <c r="Q7059" i="12" s="1"/>
  <c r="P7060" i="12"/>
  <c r="O7061" i="12"/>
  <c r="Q7061" i="12" s="1"/>
  <c r="P7061" i="12"/>
  <c r="P7062" i="12"/>
  <c r="O7062" i="12" s="1"/>
  <c r="Q7062" i="12" s="1"/>
  <c r="P7063" i="12"/>
  <c r="P7064" i="12"/>
  <c r="O7064" i="12" s="1"/>
  <c r="Q7064" i="12" s="1"/>
  <c r="O7065" i="12"/>
  <c r="Q7065" i="12" s="1"/>
  <c r="P7065" i="12"/>
  <c r="P7066" i="12"/>
  <c r="P7067" i="12"/>
  <c r="O7067" i="12" s="1"/>
  <c r="Q7067" i="12" s="1"/>
  <c r="O7068" i="12"/>
  <c r="Q7068" i="12" s="1"/>
  <c r="P7068" i="12"/>
  <c r="P7069" i="12"/>
  <c r="P7070" i="12"/>
  <c r="O7070" i="12" s="1"/>
  <c r="Q7070" i="12" s="1"/>
  <c r="O7071" i="12"/>
  <c r="Q7071" i="12" s="1"/>
  <c r="P7071" i="12"/>
  <c r="P7072" i="12"/>
  <c r="O7072" i="12" s="1"/>
  <c r="Q7072" i="12" s="1"/>
  <c r="P7073" i="12"/>
  <c r="O7073" i="12" s="1"/>
  <c r="Q7073" i="12" s="1"/>
  <c r="P7074" i="12"/>
  <c r="P7075" i="12"/>
  <c r="O7075" i="12" s="1"/>
  <c r="Q7075" i="12" s="1"/>
  <c r="P7076" i="12"/>
  <c r="O7076" i="12" s="1"/>
  <c r="Q7076" i="12" s="1"/>
  <c r="O7077" i="12"/>
  <c r="Q7077" i="12" s="1"/>
  <c r="P7077" i="12"/>
  <c r="P7078" i="12"/>
  <c r="O7078" i="12" s="1"/>
  <c r="Q7078" i="12" s="1"/>
  <c r="P7079" i="12"/>
  <c r="P7080" i="12"/>
  <c r="O7080" i="12" s="1"/>
  <c r="Q7080" i="12" s="1"/>
  <c r="O7081" i="12"/>
  <c r="Q7081" i="12" s="1"/>
  <c r="P7081" i="12"/>
  <c r="P7082" i="12"/>
  <c r="P7083" i="12"/>
  <c r="O7083" i="12" s="1"/>
  <c r="Q7083" i="12" s="1"/>
  <c r="O7084" i="12"/>
  <c r="Q7084" i="12" s="1"/>
  <c r="P7084" i="12"/>
  <c r="P7085" i="12"/>
  <c r="O7085" i="12" s="1"/>
  <c r="Q7085" i="12" s="1"/>
  <c r="P7086" i="12"/>
  <c r="O7086" i="12" s="1"/>
  <c r="Q7086" i="12" s="1"/>
  <c r="O7087" i="12"/>
  <c r="Q7087" i="12" s="1"/>
  <c r="P7087" i="12"/>
  <c r="P7088" i="12"/>
  <c r="O7088" i="12" s="1"/>
  <c r="Q7088" i="12" s="1"/>
  <c r="P7089" i="12"/>
  <c r="P7090" i="12"/>
  <c r="P7091" i="12"/>
  <c r="O7091" i="12" s="1"/>
  <c r="Q7091" i="12" s="1"/>
  <c r="P7092" i="12"/>
  <c r="O7093" i="12"/>
  <c r="Q7093" i="12" s="1"/>
  <c r="P7093" i="12"/>
  <c r="P7094" i="12"/>
  <c r="O7094" i="12" s="1"/>
  <c r="Q7094" i="12" s="1"/>
  <c r="O7095" i="12"/>
  <c r="P7095" i="12"/>
  <c r="Q7095" i="12"/>
  <c r="P7096" i="12"/>
  <c r="O7096" i="12" s="1"/>
  <c r="Q7096" i="12" s="1"/>
  <c r="O7097" i="12"/>
  <c r="Q7097" i="12" s="1"/>
  <c r="P7097" i="12"/>
  <c r="P7098" i="12"/>
  <c r="P7099" i="12"/>
  <c r="O7099" i="12" s="1"/>
  <c r="Q7099" i="12" s="1"/>
  <c r="O7100" i="12"/>
  <c r="Q7100" i="12" s="1"/>
  <c r="P7100" i="12"/>
  <c r="O7101" i="12"/>
  <c r="Q7101" i="12" s="1"/>
  <c r="P7101" i="12"/>
  <c r="P7102" i="12"/>
  <c r="O7102" i="12" s="1"/>
  <c r="Q7102" i="12" s="1"/>
  <c r="O7103" i="12"/>
  <c r="Q7103" i="12" s="1"/>
  <c r="P7103" i="12"/>
  <c r="P7104" i="12"/>
  <c r="O7104" i="12" s="1"/>
  <c r="Q7104" i="12" s="1"/>
  <c r="P7105" i="12"/>
  <c r="O7105" i="12" s="1"/>
  <c r="Q7105" i="12" s="1"/>
  <c r="P7106" i="12"/>
  <c r="P7107" i="12"/>
  <c r="O7107" i="12" s="1"/>
  <c r="Q7107" i="12" s="1"/>
  <c r="P7108" i="12"/>
  <c r="O7108" i="12" s="1"/>
  <c r="Q7108" i="12" s="1"/>
  <c r="O7109" i="12"/>
  <c r="Q7109" i="12" s="1"/>
  <c r="P7109" i="12"/>
  <c r="P7110" i="12"/>
  <c r="O7110" i="12" s="1"/>
  <c r="Q7110" i="12" s="1"/>
  <c r="P7111" i="12"/>
  <c r="P7112" i="12"/>
  <c r="O7112" i="12" s="1"/>
  <c r="Q7112" i="12" s="1"/>
  <c r="O7113" i="12"/>
  <c r="Q7113" i="12" s="1"/>
  <c r="P7113" i="12"/>
  <c r="P7114" i="12"/>
  <c r="P7115" i="12"/>
  <c r="O7115" i="12" s="1"/>
  <c r="Q7115" i="12" s="1"/>
  <c r="O7116" i="12"/>
  <c r="Q7116" i="12" s="1"/>
  <c r="P7116" i="12"/>
  <c r="P7117" i="12"/>
  <c r="O7117" i="12" s="1"/>
  <c r="Q7117" i="12" s="1"/>
  <c r="P7118" i="12"/>
  <c r="O7118" i="12" s="1"/>
  <c r="Q7118" i="12" s="1"/>
  <c r="O7119" i="12"/>
  <c r="Q7119" i="12" s="1"/>
  <c r="P7119" i="12"/>
  <c r="P7120" i="12"/>
  <c r="O7120" i="12" s="1"/>
  <c r="Q7120" i="12" s="1"/>
  <c r="O7121" i="12"/>
  <c r="P7121" i="12"/>
  <c r="Q7121" i="12"/>
  <c r="P7122" i="12"/>
  <c r="P7123" i="12"/>
  <c r="O7123" i="12" s="1"/>
  <c r="Q7123" i="12" s="1"/>
  <c r="O7124" i="12"/>
  <c r="Q7124" i="12" s="1"/>
  <c r="P7124" i="12"/>
  <c r="O7125" i="12"/>
  <c r="Q7125" i="12" s="1"/>
  <c r="P7125" i="12"/>
  <c r="P7126" i="12"/>
  <c r="O7126" i="12" s="1"/>
  <c r="Q7126" i="12" s="1"/>
  <c r="O7127" i="12"/>
  <c r="Q7127" i="12" s="1"/>
  <c r="P7127" i="12"/>
  <c r="P7128" i="12"/>
  <c r="O7128" i="12" s="1"/>
  <c r="Q7128" i="12" s="1"/>
  <c r="O7129" i="12"/>
  <c r="Q7129" i="12" s="1"/>
  <c r="P7129" i="12"/>
  <c r="P7130" i="12"/>
  <c r="P7131" i="12"/>
  <c r="O7131" i="12" s="1"/>
  <c r="Q7131" i="12" s="1"/>
  <c r="O7132" i="12"/>
  <c r="Q7132" i="12" s="1"/>
  <c r="P7132" i="12"/>
  <c r="O7133" i="12"/>
  <c r="Q7133" i="12" s="1"/>
  <c r="P7133" i="12"/>
  <c r="P7134" i="12"/>
  <c r="O7134" i="12" s="1"/>
  <c r="Q7134" i="12" s="1"/>
  <c r="O7135" i="12"/>
  <c r="Q7135" i="12" s="1"/>
  <c r="P7135" i="12"/>
  <c r="P7136" i="12"/>
  <c r="O7136" i="12" s="1"/>
  <c r="Q7136" i="12" s="1"/>
  <c r="P7137" i="12"/>
  <c r="O7137" i="12" s="1"/>
  <c r="Q7137" i="12" s="1"/>
  <c r="P7138" i="12"/>
  <c r="P7139" i="12"/>
  <c r="O7139" i="12" s="1"/>
  <c r="Q7139" i="12" s="1"/>
  <c r="P7140" i="12"/>
  <c r="O7140" i="12" s="1"/>
  <c r="Q7140" i="12" s="1"/>
  <c r="O7141" i="12"/>
  <c r="Q7141" i="12" s="1"/>
  <c r="P7141" i="12"/>
  <c r="P7142" i="12"/>
  <c r="O7142" i="12" s="1"/>
  <c r="Q7142" i="12" s="1"/>
  <c r="P7143" i="12"/>
  <c r="P7144" i="12"/>
  <c r="O7144" i="12" s="1"/>
  <c r="Q7144" i="12" s="1"/>
  <c r="O7145" i="12"/>
  <c r="Q7145" i="12" s="1"/>
  <c r="P7145" i="12"/>
  <c r="P7146" i="12"/>
  <c r="P7147" i="12"/>
  <c r="O7147" i="12" s="1"/>
  <c r="Q7147" i="12" s="1"/>
  <c r="O7148" i="12"/>
  <c r="Q7148" i="12" s="1"/>
  <c r="P7148" i="12"/>
  <c r="P7149" i="12"/>
  <c r="O7149" i="12" s="1"/>
  <c r="Q7149" i="12" s="1"/>
  <c r="P7150" i="12"/>
  <c r="O7150" i="12" s="1"/>
  <c r="Q7150" i="12" s="1"/>
  <c r="O7151" i="12"/>
  <c r="Q7151" i="12" s="1"/>
  <c r="P7151" i="12"/>
  <c r="P7152" i="12"/>
  <c r="O7152" i="12" s="1"/>
  <c r="Q7152" i="12" s="1"/>
  <c r="O7153" i="12"/>
  <c r="P7153" i="12"/>
  <c r="Q7153" i="12"/>
  <c r="P7154" i="12"/>
  <c r="P7155" i="12"/>
  <c r="O7155" i="12" s="1"/>
  <c r="Q7155" i="12" s="1"/>
  <c r="O7156" i="12"/>
  <c r="Q7156" i="12" s="1"/>
  <c r="P7156" i="12"/>
  <c r="O7157" i="12"/>
  <c r="Q7157" i="12" s="1"/>
  <c r="P7157" i="12"/>
  <c r="P7158" i="12"/>
  <c r="O7158" i="12" s="1"/>
  <c r="Q7158" i="12" s="1"/>
  <c r="O7159" i="12"/>
  <c r="Q7159" i="12" s="1"/>
  <c r="P7159" i="12"/>
  <c r="P7160" i="12"/>
  <c r="O7160" i="12" s="1"/>
  <c r="Q7160" i="12" s="1"/>
  <c r="O7161" i="12"/>
  <c r="P7161" i="12"/>
  <c r="Q7161" i="12"/>
  <c r="P7162" i="12"/>
  <c r="P7163" i="12"/>
  <c r="O7163" i="12" s="1"/>
  <c r="Q7163" i="12" s="1"/>
  <c r="O7164" i="12"/>
  <c r="Q7164" i="12" s="1"/>
  <c r="P7164" i="12"/>
  <c r="O7165" i="12"/>
  <c r="Q7165" i="12" s="1"/>
  <c r="P7165" i="12"/>
  <c r="P7166" i="12"/>
  <c r="O7166" i="12" s="1"/>
  <c r="Q7166" i="12" s="1"/>
  <c r="O7167" i="12"/>
  <c r="P7167" i="12"/>
  <c r="Q7167" i="12"/>
  <c r="P7168" i="12"/>
  <c r="O7193" i="12" s="1"/>
  <c r="Q7193" i="12" s="1"/>
  <c r="P7169" i="12"/>
  <c r="O7169" i="12" s="1"/>
  <c r="Q7169" i="12" s="1"/>
  <c r="P7170" i="12"/>
  <c r="P7171" i="12"/>
  <c r="O7171" i="12" s="1"/>
  <c r="Q7171" i="12" s="1"/>
  <c r="P7172" i="12"/>
  <c r="O7172" i="12" s="1"/>
  <c r="Q7172" i="12" s="1"/>
  <c r="P7173" i="12"/>
  <c r="P7174" i="12"/>
  <c r="O7174" i="12" s="1"/>
  <c r="Q7174" i="12" s="1"/>
  <c r="P7175" i="12"/>
  <c r="P7176" i="12"/>
  <c r="O7176" i="12" s="1"/>
  <c r="Q7176" i="12" s="1"/>
  <c r="O7177" i="12"/>
  <c r="Q7177" i="12" s="1"/>
  <c r="P7177" i="12"/>
  <c r="P7178" i="12"/>
  <c r="P7179" i="12"/>
  <c r="O7179" i="12" s="1"/>
  <c r="Q7179" i="12" s="1"/>
  <c r="O7180" i="12"/>
  <c r="Q7180" i="12" s="1"/>
  <c r="P7180" i="12"/>
  <c r="P7181" i="12"/>
  <c r="O7181" i="12" s="1"/>
  <c r="Q7181" i="12" s="1"/>
  <c r="P7182" i="12"/>
  <c r="O7182" i="12" s="1"/>
  <c r="Q7182" i="12" s="1"/>
  <c r="O7183" i="12"/>
  <c r="Q7183" i="12" s="1"/>
  <c r="P7183" i="12"/>
  <c r="P7184" i="12"/>
  <c r="O7184" i="12" s="1"/>
  <c r="Q7184" i="12" s="1"/>
  <c r="O7185" i="12"/>
  <c r="P7185" i="12"/>
  <c r="Q7185" i="12"/>
  <c r="P7186" i="12"/>
  <c r="P7187" i="12"/>
  <c r="O7187" i="12" s="1"/>
  <c r="Q7187" i="12" s="1"/>
  <c r="O7188" i="12"/>
  <c r="Q7188" i="12" s="1"/>
  <c r="P7188" i="12"/>
  <c r="O7189" i="12"/>
  <c r="Q7189" i="12" s="1"/>
  <c r="P7189" i="12"/>
  <c r="P7190" i="12"/>
  <c r="O7190" i="12" s="1"/>
  <c r="Q7190" i="12" s="1"/>
  <c r="O7191" i="12"/>
  <c r="Q7191" i="12" s="1"/>
  <c r="P7191" i="12"/>
  <c r="P7192" i="12"/>
  <c r="O7192" i="12" s="1"/>
  <c r="Q7192" i="12" s="1"/>
  <c r="P7193" i="12"/>
  <c r="P7194" i="12"/>
  <c r="P7195" i="12"/>
  <c r="O7195" i="12" s="1"/>
  <c r="Q7195" i="12" s="1"/>
  <c r="P7196" i="12"/>
  <c r="O7197" i="12"/>
  <c r="Q7197" i="12" s="1"/>
  <c r="P7197" i="12"/>
  <c r="P7198" i="12"/>
  <c r="O7198" i="12" s="1"/>
  <c r="Q7198" i="12" s="1"/>
  <c r="P7199" i="12"/>
  <c r="P7200" i="12"/>
  <c r="O7225" i="12" s="1"/>
  <c r="Q7225" i="12" s="1"/>
  <c r="P7201" i="12"/>
  <c r="O7201" i="12" s="1"/>
  <c r="Q7201" i="12" s="1"/>
  <c r="P7202" i="12"/>
  <c r="P7203" i="12"/>
  <c r="O7203" i="12" s="1"/>
  <c r="Q7203" i="12" s="1"/>
  <c r="P7204" i="12"/>
  <c r="O7204" i="12" s="1"/>
  <c r="Q7204" i="12" s="1"/>
  <c r="P7205" i="12"/>
  <c r="P7206" i="12"/>
  <c r="O7206" i="12" s="1"/>
  <c r="Q7206" i="12" s="1"/>
  <c r="P7207" i="12"/>
  <c r="P7208" i="12"/>
  <c r="O7208" i="12" s="1"/>
  <c r="Q7208" i="12" s="1"/>
  <c r="O7209" i="12"/>
  <c r="Q7209" i="12" s="1"/>
  <c r="P7209" i="12"/>
  <c r="P7210" i="12"/>
  <c r="P7211" i="12"/>
  <c r="O7211" i="12" s="1"/>
  <c r="Q7211" i="12" s="1"/>
  <c r="O7212" i="12"/>
  <c r="Q7212" i="12" s="1"/>
  <c r="P7212" i="12"/>
  <c r="P7213" i="12"/>
  <c r="O7213" i="12" s="1"/>
  <c r="Q7213" i="12" s="1"/>
  <c r="P7214" i="12"/>
  <c r="O7214" i="12" s="1"/>
  <c r="Q7214" i="12" s="1"/>
  <c r="O7215" i="12"/>
  <c r="Q7215" i="12" s="1"/>
  <c r="P7215" i="12"/>
  <c r="P7216" i="12"/>
  <c r="O7216" i="12" s="1"/>
  <c r="Q7216" i="12" s="1"/>
  <c r="O7217" i="12"/>
  <c r="P7217" i="12"/>
  <c r="Q7217" i="12"/>
  <c r="P7218" i="12"/>
  <c r="P7219" i="12"/>
  <c r="O7219" i="12" s="1"/>
  <c r="Q7219" i="12" s="1"/>
  <c r="O7220" i="12"/>
  <c r="Q7220" i="12" s="1"/>
  <c r="P7220" i="12"/>
  <c r="O7221" i="12"/>
  <c r="Q7221" i="12" s="1"/>
  <c r="P7221" i="12"/>
  <c r="P7222" i="12"/>
  <c r="O7222" i="12" s="1"/>
  <c r="Q7222" i="12" s="1"/>
  <c r="O7223" i="12"/>
  <c r="Q7223" i="12" s="1"/>
  <c r="P7223" i="12"/>
  <c r="P7224" i="12"/>
  <c r="O7224" i="12" s="1"/>
  <c r="Q7224" i="12" s="1"/>
  <c r="P7225" i="12"/>
  <c r="P7226" i="12"/>
  <c r="P7227" i="12"/>
  <c r="O7227" i="12" s="1"/>
  <c r="Q7227" i="12" s="1"/>
  <c r="P7228" i="12"/>
  <c r="O7229" i="12"/>
  <c r="Q7229" i="12" s="1"/>
  <c r="P7229" i="12"/>
  <c r="P7230" i="12"/>
  <c r="O7230" i="12" s="1"/>
  <c r="Q7230" i="12" s="1"/>
  <c r="P7231" i="12"/>
  <c r="P7232" i="12"/>
  <c r="O7289" i="12" s="1"/>
  <c r="Q7289" i="12" s="1"/>
  <c r="P7233" i="12"/>
  <c r="O7233" i="12" s="1"/>
  <c r="Q7233" i="12" s="1"/>
  <c r="P7234" i="12"/>
  <c r="P7235" i="12"/>
  <c r="O7235" i="12" s="1"/>
  <c r="Q7235" i="12" s="1"/>
  <c r="P7236" i="12"/>
  <c r="O7236" i="12" s="1"/>
  <c r="Q7236" i="12" s="1"/>
  <c r="P7237" i="12"/>
  <c r="P7238" i="12"/>
  <c r="O7238" i="12" s="1"/>
  <c r="Q7238" i="12" s="1"/>
  <c r="P7239" i="12"/>
  <c r="P7240" i="12"/>
  <c r="O7240" i="12" s="1"/>
  <c r="Q7240" i="12" s="1"/>
  <c r="O7241" i="12"/>
  <c r="Q7241" i="12" s="1"/>
  <c r="P7241" i="12"/>
  <c r="P7242" i="12"/>
  <c r="P7243" i="12"/>
  <c r="O7243" i="12" s="1"/>
  <c r="Q7243" i="12" s="1"/>
  <c r="O7244" i="12"/>
  <c r="Q7244" i="12" s="1"/>
  <c r="P7244" i="12"/>
  <c r="P7245" i="12"/>
  <c r="O7245" i="12" s="1"/>
  <c r="Q7245" i="12" s="1"/>
  <c r="P7246" i="12"/>
  <c r="O7246" i="12" s="1"/>
  <c r="Q7246" i="12" s="1"/>
  <c r="O7247" i="12"/>
  <c r="Q7247" i="12" s="1"/>
  <c r="P7247" i="12"/>
  <c r="P7248" i="12"/>
  <c r="O7248" i="12" s="1"/>
  <c r="Q7248" i="12" s="1"/>
  <c r="O7249" i="12"/>
  <c r="P7249" i="12"/>
  <c r="Q7249" i="12"/>
  <c r="P7250" i="12"/>
  <c r="P7251" i="12"/>
  <c r="O7251" i="12" s="1"/>
  <c r="Q7251" i="12" s="1"/>
  <c r="O7252" i="12"/>
  <c r="Q7252" i="12" s="1"/>
  <c r="P7252" i="12"/>
  <c r="O7253" i="12"/>
  <c r="Q7253" i="12" s="1"/>
  <c r="P7253" i="12"/>
  <c r="P7254" i="12"/>
  <c r="O7254" i="12" s="1"/>
  <c r="Q7254" i="12" s="1"/>
  <c r="O7255" i="12"/>
  <c r="Q7255" i="12" s="1"/>
  <c r="P7255" i="12"/>
  <c r="P7256" i="12"/>
  <c r="O7256" i="12" s="1"/>
  <c r="Q7256" i="12" s="1"/>
  <c r="P7257" i="12"/>
  <c r="P7258" i="12"/>
  <c r="P7259" i="12"/>
  <c r="O7259" i="12" s="1"/>
  <c r="Q7259" i="12" s="1"/>
  <c r="P7260" i="12"/>
  <c r="O7261" i="12"/>
  <c r="Q7261" i="12" s="1"/>
  <c r="P7261" i="12"/>
  <c r="P7262" i="12"/>
  <c r="O7262" i="12" s="1"/>
  <c r="Q7262" i="12" s="1"/>
  <c r="P7263" i="12"/>
  <c r="P7264" i="12"/>
  <c r="O7353" i="12" s="1"/>
  <c r="Q7353" i="12" s="1"/>
  <c r="P7265" i="12"/>
  <c r="O7265" i="12" s="1"/>
  <c r="Q7265" i="12" s="1"/>
  <c r="P7266" i="12"/>
  <c r="P7267" i="12"/>
  <c r="O7267" i="12" s="1"/>
  <c r="Q7267" i="12" s="1"/>
  <c r="P7268" i="12"/>
  <c r="O7268" i="12" s="1"/>
  <c r="Q7268" i="12" s="1"/>
  <c r="P7269" i="12"/>
  <c r="P7270" i="12"/>
  <c r="O7270" i="12" s="1"/>
  <c r="Q7270" i="12" s="1"/>
  <c r="P7271" i="12"/>
  <c r="P7272" i="12"/>
  <c r="O7272" i="12" s="1"/>
  <c r="Q7272" i="12" s="1"/>
  <c r="O7273" i="12"/>
  <c r="Q7273" i="12" s="1"/>
  <c r="P7273" i="12"/>
  <c r="P7274" i="12"/>
  <c r="P7275" i="12"/>
  <c r="O7275" i="12" s="1"/>
  <c r="Q7275" i="12" s="1"/>
  <c r="O7276" i="12"/>
  <c r="Q7276" i="12" s="1"/>
  <c r="P7276" i="12"/>
  <c r="P7277" i="12"/>
  <c r="O7277" i="12" s="1"/>
  <c r="Q7277" i="12" s="1"/>
  <c r="P7278" i="12"/>
  <c r="O7278" i="12" s="1"/>
  <c r="Q7278" i="12" s="1"/>
  <c r="O7279" i="12"/>
  <c r="Q7279" i="12" s="1"/>
  <c r="P7279" i="12"/>
  <c r="P7280" i="12"/>
  <c r="O7280" i="12" s="1"/>
  <c r="Q7280" i="12" s="1"/>
  <c r="O7281" i="12"/>
  <c r="P7281" i="12"/>
  <c r="Q7281" i="12"/>
  <c r="P7282" i="12"/>
  <c r="P7283" i="12"/>
  <c r="O7283" i="12" s="1"/>
  <c r="Q7283" i="12" s="1"/>
  <c r="O7284" i="12"/>
  <c r="Q7284" i="12" s="1"/>
  <c r="P7284" i="12"/>
  <c r="O7285" i="12"/>
  <c r="Q7285" i="12" s="1"/>
  <c r="P7285" i="12"/>
  <c r="P7286" i="12"/>
  <c r="O7286" i="12" s="1"/>
  <c r="Q7286" i="12" s="1"/>
  <c r="O7287" i="12"/>
  <c r="P7287" i="12"/>
  <c r="Q7287" i="12"/>
  <c r="P7288" i="12"/>
  <c r="O7288" i="12" s="1"/>
  <c r="Q7288" i="12" s="1"/>
  <c r="P7289" i="12"/>
  <c r="P7290" i="12"/>
  <c r="P7291" i="12"/>
  <c r="O7291" i="12" s="1"/>
  <c r="Q7291" i="12" s="1"/>
  <c r="P7292" i="12"/>
  <c r="O7293" i="12"/>
  <c r="Q7293" i="12" s="1"/>
  <c r="P7293" i="12"/>
  <c r="P7294" i="12"/>
  <c r="O7294" i="12" s="1"/>
  <c r="Q7294" i="12" s="1"/>
  <c r="P7295" i="12"/>
  <c r="P7296" i="12"/>
  <c r="O7414" i="12" s="1"/>
  <c r="Q7414" i="12" s="1"/>
  <c r="P7297" i="12"/>
  <c r="O7297" i="12" s="1"/>
  <c r="Q7297" i="12" s="1"/>
  <c r="P7298" i="12"/>
  <c r="P7299" i="12"/>
  <c r="O7299" i="12" s="1"/>
  <c r="Q7299" i="12" s="1"/>
  <c r="P7300" i="12"/>
  <c r="O7300" i="12" s="1"/>
  <c r="Q7300" i="12" s="1"/>
  <c r="P7301" i="12"/>
  <c r="P7302" i="12"/>
  <c r="O7302" i="12" s="1"/>
  <c r="Q7302" i="12" s="1"/>
  <c r="P7303" i="12"/>
  <c r="P7304" i="12"/>
  <c r="O7304" i="12" s="1"/>
  <c r="Q7304" i="12" s="1"/>
  <c r="O7305" i="12"/>
  <c r="Q7305" i="12" s="1"/>
  <c r="P7305" i="12"/>
  <c r="P7306" i="12"/>
  <c r="P7307" i="12"/>
  <c r="O7307" i="12" s="1"/>
  <c r="Q7307" i="12" s="1"/>
  <c r="O7308" i="12"/>
  <c r="Q7308" i="12" s="1"/>
  <c r="P7308" i="12"/>
  <c r="P7309" i="12"/>
  <c r="O7309" i="12" s="1"/>
  <c r="Q7309" i="12" s="1"/>
  <c r="P7310" i="12"/>
  <c r="O7310" i="12" s="1"/>
  <c r="Q7310" i="12" s="1"/>
  <c r="O7311" i="12"/>
  <c r="Q7311" i="12" s="1"/>
  <c r="P7311" i="12"/>
  <c r="P7312" i="12"/>
  <c r="O7312" i="12" s="1"/>
  <c r="Q7312" i="12" s="1"/>
  <c r="O7313" i="12"/>
  <c r="P7313" i="12"/>
  <c r="Q7313" i="12"/>
  <c r="P7314" i="12"/>
  <c r="P7315" i="12"/>
  <c r="O7315" i="12" s="1"/>
  <c r="Q7315" i="12" s="1"/>
  <c r="O7316" i="12"/>
  <c r="Q7316" i="12" s="1"/>
  <c r="P7316" i="12"/>
  <c r="O7317" i="12"/>
  <c r="Q7317" i="12" s="1"/>
  <c r="P7317" i="12"/>
  <c r="P7318" i="12"/>
  <c r="O7318" i="12" s="1"/>
  <c r="Q7318" i="12" s="1"/>
  <c r="O7319" i="12"/>
  <c r="P7319" i="12"/>
  <c r="Q7319" i="12"/>
  <c r="P7320" i="12"/>
  <c r="O7320" i="12" s="1"/>
  <c r="Q7320" i="12" s="1"/>
  <c r="P7321" i="12"/>
  <c r="P7322" i="12"/>
  <c r="P7323" i="12"/>
  <c r="O7323" i="12" s="1"/>
  <c r="Q7323" i="12" s="1"/>
  <c r="P7324" i="12"/>
  <c r="O7325" i="12"/>
  <c r="P7325" i="12"/>
  <c r="Q7325" i="12"/>
  <c r="P7326" i="12"/>
  <c r="O7326" i="12" s="1"/>
  <c r="Q7326" i="12" s="1"/>
  <c r="P7327" i="12"/>
  <c r="P7328" i="12"/>
  <c r="O7357" i="12" s="1"/>
  <c r="Q7357" i="12" s="1"/>
  <c r="P7329" i="12"/>
  <c r="O7329" i="12" s="1"/>
  <c r="Q7329" i="12" s="1"/>
  <c r="P7330" i="12"/>
  <c r="P7331" i="12"/>
  <c r="O7331" i="12" s="1"/>
  <c r="Q7331" i="12" s="1"/>
  <c r="P7332" i="12"/>
  <c r="O7332" i="12" s="1"/>
  <c r="Q7332" i="12" s="1"/>
  <c r="P7333" i="12"/>
  <c r="P7334" i="12"/>
  <c r="O7334" i="12" s="1"/>
  <c r="Q7334" i="12" s="1"/>
  <c r="P7335" i="12"/>
  <c r="P7336" i="12"/>
  <c r="O7336" i="12" s="1"/>
  <c r="Q7336" i="12" s="1"/>
  <c r="O7337" i="12"/>
  <c r="Q7337" i="12" s="1"/>
  <c r="P7337" i="12"/>
  <c r="P7338" i="12"/>
  <c r="P7339" i="12"/>
  <c r="O7339" i="12" s="1"/>
  <c r="Q7339" i="12" s="1"/>
  <c r="O7340" i="12"/>
  <c r="Q7340" i="12" s="1"/>
  <c r="P7340" i="12"/>
  <c r="P7341" i="12"/>
  <c r="O7341" i="12" s="1"/>
  <c r="Q7341" i="12" s="1"/>
  <c r="P7342" i="12"/>
  <c r="O7342" i="12" s="1"/>
  <c r="Q7342" i="12" s="1"/>
  <c r="O7343" i="12"/>
  <c r="Q7343" i="12" s="1"/>
  <c r="P7343" i="12"/>
  <c r="P7344" i="12"/>
  <c r="O7344" i="12" s="1"/>
  <c r="Q7344" i="12" s="1"/>
  <c r="P7345" i="12"/>
  <c r="P7346" i="12"/>
  <c r="P7347" i="12"/>
  <c r="O7347" i="12" s="1"/>
  <c r="Q7347" i="12" s="1"/>
  <c r="P7348" i="12"/>
  <c r="O7349" i="12"/>
  <c r="Q7349" i="12" s="1"/>
  <c r="P7349" i="12"/>
  <c r="P7350" i="12"/>
  <c r="O7350" i="12" s="1"/>
  <c r="Q7350" i="12" s="1"/>
  <c r="P7351" i="12"/>
  <c r="P7352" i="12"/>
  <c r="O7352" i="12" s="1"/>
  <c r="Q7352" i="12" s="1"/>
  <c r="P7353" i="12"/>
  <c r="P7354" i="12"/>
  <c r="P7355" i="12"/>
  <c r="O7355" i="12" s="1"/>
  <c r="Q7355" i="12" s="1"/>
  <c r="P7356" i="12"/>
  <c r="P7357" i="12"/>
  <c r="P7358" i="12"/>
  <c r="O7358" i="12" s="1"/>
  <c r="Q7358" i="12" s="1"/>
  <c r="P7359" i="12"/>
  <c r="P7360" i="12"/>
  <c r="O7409" i="12" s="1"/>
  <c r="Q7409" i="12" s="1"/>
  <c r="P7361" i="12"/>
  <c r="O7361" i="12" s="1"/>
  <c r="Q7361" i="12" s="1"/>
  <c r="P7362" i="12"/>
  <c r="P7363" i="12"/>
  <c r="O7363" i="12" s="1"/>
  <c r="Q7363" i="12" s="1"/>
  <c r="P7364" i="12"/>
  <c r="O7364" i="12" s="1"/>
  <c r="Q7364" i="12" s="1"/>
  <c r="P7365" i="12"/>
  <c r="P7366" i="12"/>
  <c r="O7366" i="12" s="1"/>
  <c r="Q7366" i="12" s="1"/>
  <c r="P7367" i="12"/>
  <c r="P7368" i="12"/>
  <c r="O7368" i="12" s="1"/>
  <c r="Q7368" i="12" s="1"/>
  <c r="O7369" i="12"/>
  <c r="Q7369" i="12" s="1"/>
  <c r="P7369" i="12"/>
  <c r="P7370" i="12"/>
  <c r="P7371" i="12"/>
  <c r="O7371" i="12" s="1"/>
  <c r="Q7371" i="12" s="1"/>
  <c r="O7372" i="12"/>
  <c r="Q7372" i="12" s="1"/>
  <c r="P7372" i="12"/>
  <c r="P7373" i="12"/>
  <c r="O7373" i="12" s="1"/>
  <c r="Q7373" i="12" s="1"/>
  <c r="P7374" i="12"/>
  <c r="O7374" i="12" s="1"/>
  <c r="Q7374" i="12" s="1"/>
  <c r="O7375" i="12"/>
  <c r="Q7375" i="12" s="1"/>
  <c r="P7375" i="12"/>
  <c r="P7376" i="12"/>
  <c r="O7376" i="12" s="1"/>
  <c r="Q7376" i="12" s="1"/>
  <c r="P7377" i="12"/>
  <c r="P7378" i="12"/>
  <c r="P7379" i="12"/>
  <c r="O7379" i="12" s="1"/>
  <c r="Q7379" i="12" s="1"/>
  <c r="P7380" i="12"/>
  <c r="O7381" i="12"/>
  <c r="Q7381" i="12" s="1"/>
  <c r="P7381" i="12"/>
  <c r="P7382" i="12"/>
  <c r="O7382" i="12" s="1"/>
  <c r="Q7382" i="12" s="1"/>
  <c r="P7383" i="12"/>
  <c r="P7384" i="12"/>
  <c r="O7384" i="12" s="1"/>
  <c r="Q7384" i="12" s="1"/>
  <c r="P7385" i="12"/>
  <c r="P7386" i="12"/>
  <c r="P7387" i="12"/>
  <c r="O7387" i="12" s="1"/>
  <c r="Q7387" i="12" s="1"/>
  <c r="P7388" i="12"/>
  <c r="P7389" i="12"/>
  <c r="P7390" i="12"/>
  <c r="O7390" i="12" s="1"/>
  <c r="Q7390" i="12" s="1"/>
  <c r="P7391" i="12"/>
  <c r="P7392" i="12"/>
  <c r="O7392" i="12" s="1"/>
  <c r="Q7392" i="12" s="1"/>
  <c r="P7393" i="12"/>
  <c r="O7393" i="12" s="1"/>
  <c r="Q7393" i="12" s="1"/>
  <c r="P7394" i="12"/>
  <c r="P7395" i="12"/>
  <c r="O7395" i="12" s="1"/>
  <c r="Q7395" i="12" s="1"/>
  <c r="P7396" i="12"/>
  <c r="O7396" i="12" s="1"/>
  <c r="Q7396" i="12" s="1"/>
  <c r="P7397" i="12"/>
  <c r="P7398" i="12"/>
  <c r="O7398" i="12" s="1"/>
  <c r="Q7398" i="12" s="1"/>
  <c r="P7399" i="12"/>
  <c r="P7400" i="12"/>
  <c r="O7400" i="12" s="1"/>
  <c r="Q7400" i="12" s="1"/>
  <c r="O7401" i="12"/>
  <c r="Q7401" i="12" s="1"/>
  <c r="P7401" i="12"/>
  <c r="P7402" i="12"/>
  <c r="P7403" i="12"/>
  <c r="O7403" i="12" s="1"/>
  <c r="Q7403" i="12" s="1"/>
  <c r="O7404" i="12"/>
  <c r="Q7404" i="12" s="1"/>
  <c r="P7404" i="12"/>
  <c r="P7405" i="12"/>
  <c r="O7405" i="12" s="1"/>
  <c r="Q7405" i="12" s="1"/>
  <c r="P7406" i="12"/>
  <c r="O7406" i="12" s="1"/>
  <c r="Q7406" i="12" s="1"/>
  <c r="O7407" i="12"/>
  <c r="Q7407" i="12" s="1"/>
  <c r="P7407" i="12"/>
  <c r="P7408" i="12"/>
  <c r="O7408" i="12" s="1"/>
  <c r="Q7408" i="12" s="1"/>
  <c r="P7409" i="12"/>
  <c r="P7410" i="12"/>
  <c r="P7411" i="12"/>
  <c r="O7411" i="12" s="1"/>
  <c r="Q7411" i="12" s="1"/>
  <c r="P7412" i="12"/>
  <c r="P7413" i="12"/>
  <c r="O7413" i="12" s="1"/>
  <c r="Q7413" i="12" s="1"/>
  <c r="P7414" i="12"/>
  <c r="P7415" i="12"/>
  <c r="O7415" i="12" s="1"/>
  <c r="Q7415" i="12" s="1"/>
  <c r="P7416" i="12"/>
  <c r="O7416" i="12" s="1"/>
  <c r="Q7416" i="12" s="1"/>
  <c r="P7417" i="12"/>
  <c r="O7417" i="12" s="1"/>
  <c r="Q7417" i="12" s="1"/>
  <c r="O7418" i="12"/>
  <c r="Q7418" i="12" s="1"/>
  <c r="P7418" i="12"/>
  <c r="P7419" i="12"/>
  <c r="O7419" i="12" s="1"/>
  <c r="Q7419" i="12" s="1"/>
  <c r="P7420" i="12"/>
  <c r="C4325" i="12"/>
  <c r="D4325" i="12"/>
  <c r="E4325" i="12"/>
  <c r="F4325" i="12"/>
  <c r="G4325" i="12"/>
  <c r="H4325" i="12"/>
  <c r="C4326" i="12"/>
  <c r="D4326" i="12"/>
  <c r="E4326" i="12"/>
  <c r="F4326" i="12"/>
  <c r="G4326" i="12"/>
  <c r="H4326" i="12"/>
  <c r="C4327" i="12"/>
  <c r="D4327" i="12"/>
  <c r="E4327" i="12"/>
  <c r="F4327" i="12"/>
  <c r="G4327" i="12"/>
  <c r="H4327" i="12"/>
  <c r="C4328" i="12"/>
  <c r="D4328" i="12"/>
  <c r="E4328" i="12"/>
  <c r="F4328" i="12"/>
  <c r="G4328" i="12"/>
  <c r="H4328" i="12"/>
  <c r="C4329" i="12"/>
  <c r="D4329" i="12"/>
  <c r="E4329" i="12"/>
  <c r="F4329" i="12"/>
  <c r="G4329" i="12"/>
  <c r="H4329" i="12"/>
  <c r="C4330" i="12"/>
  <c r="D4330" i="12"/>
  <c r="E4330" i="12"/>
  <c r="F4330" i="12"/>
  <c r="G4330" i="12"/>
  <c r="H4330" i="12"/>
  <c r="C4331" i="12"/>
  <c r="D4331" i="12"/>
  <c r="E4331" i="12"/>
  <c r="F4331" i="12"/>
  <c r="G4331" i="12"/>
  <c r="H4331" i="12"/>
  <c r="C4332" i="12"/>
  <c r="D4332" i="12"/>
  <c r="E4332" i="12"/>
  <c r="F4332" i="12"/>
  <c r="G4332" i="12"/>
  <c r="H4332" i="12"/>
  <c r="C4333" i="12"/>
  <c r="D4333" i="12"/>
  <c r="E4333" i="12"/>
  <c r="F4333" i="12"/>
  <c r="G4333" i="12"/>
  <c r="H4333" i="12"/>
  <c r="C4334" i="12"/>
  <c r="D4334" i="12"/>
  <c r="E4334" i="12"/>
  <c r="F4334" i="12"/>
  <c r="G4334" i="12"/>
  <c r="H4334" i="12"/>
  <c r="C4335" i="12"/>
  <c r="D4335" i="12"/>
  <c r="E4335" i="12"/>
  <c r="F4335" i="12"/>
  <c r="G4335" i="12"/>
  <c r="H4335" i="12"/>
  <c r="C4336" i="12"/>
  <c r="D4336" i="12"/>
  <c r="E4336" i="12"/>
  <c r="F4336" i="12"/>
  <c r="G4336" i="12"/>
  <c r="H4336" i="12"/>
  <c r="C4337" i="12"/>
  <c r="D4337" i="12"/>
  <c r="E4337" i="12"/>
  <c r="F4337" i="12"/>
  <c r="G4337" i="12"/>
  <c r="H4337" i="12"/>
  <c r="C4338" i="12"/>
  <c r="D4338" i="12"/>
  <c r="E4338" i="12"/>
  <c r="F4338" i="12"/>
  <c r="G4338" i="12"/>
  <c r="H4338" i="12"/>
  <c r="C4339" i="12"/>
  <c r="D4339" i="12"/>
  <c r="E4339" i="12"/>
  <c r="F4339" i="12"/>
  <c r="G4339" i="12"/>
  <c r="H4339" i="12"/>
  <c r="C4340" i="12"/>
  <c r="D4340" i="12"/>
  <c r="E4340" i="12"/>
  <c r="F4340" i="12"/>
  <c r="G4340" i="12"/>
  <c r="H4340" i="12"/>
  <c r="C4341" i="12"/>
  <c r="D4341" i="12"/>
  <c r="E4341" i="12"/>
  <c r="F4341" i="12"/>
  <c r="G4341" i="12"/>
  <c r="H4341" i="12"/>
  <c r="C4342" i="12"/>
  <c r="D4342" i="12"/>
  <c r="E4342" i="12"/>
  <c r="F4342" i="12"/>
  <c r="G4342" i="12"/>
  <c r="H4342" i="12"/>
  <c r="C4343" i="12"/>
  <c r="D4343" i="12"/>
  <c r="E4343" i="12"/>
  <c r="F4343" i="12"/>
  <c r="G4343" i="12"/>
  <c r="H4343" i="12"/>
  <c r="C4344" i="12"/>
  <c r="D4344" i="12"/>
  <c r="E4344" i="12"/>
  <c r="F4344" i="12"/>
  <c r="G4344" i="12"/>
  <c r="H4344" i="12"/>
  <c r="C4345" i="12"/>
  <c r="D4345" i="12"/>
  <c r="E4345" i="12"/>
  <c r="F4345" i="12"/>
  <c r="G4345" i="12"/>
  <c r="H4345" i="12"/>
  <c r="C4346" i="12"/>
  <c r="D4346" i="12"/>
  <c r="E4346" i="12"/>
  <c r="F4346" i="12"/>
  <c r="G4346" i="12"/>
  <c r="H4346" i="12"/>
  <c r="C4347" i="12"/>
  <c r="D4347" i="12"/>
  <c r="E4347" i="12"/>
  <c r="F4347" i="12"/>
  <c r="G4347" i="12"/>
  <c r="H4347" i="12"/>
  <c r="C4348" i="12"/>
  <c r="D4348" i="12"/>
  <c r="E4348" i="12"/>
  <c r="F4348" i="12"/>
  <c r="G4348" i="12"/>
  <c r="H4348" i="12"/>
  <c r="C4349" i="12"/>
  <c r="D4349" i="12"/>
  <c r="E4349" i="12"/>
  <c r="F4349" i="12"/>
  <c r="G4349" i="12"/>
  <c r="H4349" i="12"/>
  <c r="C4350" i="12"/>
  <c r="D4350" i="12"/>
  <c r="E4350" i="12"/>
  <c r="F4350" i="12"/>
  <c r="G4350" i="12"/>
  <c r="H4350" i="12"/>
  <c r="C4351" i="12"/>
  <c r="D4351" i="12"/>
  <c r="E4351" i="12"/>
  <c r="F4351" i="12"/>
  <c r="G4351" i="12"/>
  <c r="H4351" i="12"/>
  <c r="C4352" i="12"/>
  <c r="D4352" i="12"/>
  <c r="E4352" i="12"/>
  <c r="F4352" i="12"/>
  <c r="G4352" i="12"/>
  <c r="H4352" i="12"/>
  <c r="C4353" i="12"/>
  <c r="D4353" i="12"/>
  <c r="E4353" i="12"/>
  <c r="F4353" i="12"/>
  <c r="G4353" i="12"/>
  <c r="H4353" i="12"/>
  <c r="C4354" i="12"/>
  <c r="D4354" i="12"/>
  <c r="E4354" i="12"/>
  <c r="F4354" i="12"/>
  <c r="G4354" i="12"/>
  <c r="H4354" i="12"/>
  <c r="C4355" i="12"/>
  <c r="D4355" i="12"/>
  <c r="E4355" i="12"/>
  <c r="F4355" i="12"/>
  <c r="G4355" i="12"/>
  <c r="H4355" i="12"/>
  <c r="C4356" i="12"/>
  <c r="D4356" i="12"/>
  <c r="E4356" i="12"/>
  <c r="F4356" i="12"/>
  <c r="G4356" i="12"/>
  <c r="H4356" i="12"/>
  <c r="C4357" i="12"/>
  <c r="D4357" i="12"/>
  <c r="E4357" i="12"/>
  <c r="F4357" i="12"/>
  <c r="G4357" i="12"/>
  <c r="H4357" i="12"/>
  <c r="C4358" i="12"/>
  <c r="D4358" i="12"/>
  <c r="E4358" i="12"/>
  <c r="F4358" i="12"/>
  <c r="G4358" i="12"/>
  <c r="H4358" i="12"/>
  <c r="C4359" i="12"/>
  <c r="D4359" i="12"/>
  <c r="E4359" i="12"/>
  <c r="F4359" i="12"/>
  <c r="G4359" i="12"/>
  <c r="H4359" i="12"/>
  <c r="C4360" i="12"/>
  <c r="D4360" i="12"/>
  <c r="E4360" i="12"/>
  <c r="F4360" i="12"/>
  <c r="G4360" i="12"/>
  <c r="H4360" i="12"/>
  <c r="C4361" i="12"/>
  <c r="D4361" i="12"/>
  <c r="E4361" i="12"/>
  <c r="F4361" i="12"/>
  <c r="G4361" i="12"/>
  <c r="H4361" i="12"/>
  <c r="C4362" i="12"/>
  <c r="D4362" i="12"/>
  <c r="E4362" i="12"/>
  <c r="F4362" i="12"/>
  <c r="G4362" i="12"/>
  <c r="H4362" i="12"/>
  <c r="C4363" i="12"/>
  <c r="D4363" i="12"/>
  <c r="E4363" i="12"/>
  <c r="F4363" i="12"/>
  <c r="G4363" i="12"/>
  <c r="H4363" i="12"/>
  <c r="C4364" i="12"/>
  <c r="D4364" i="12"/>
  <c r="E4364" i="12"/>
  <c r="F4364" i="12"/>
  <c r="G4364" i="12"/>
  <c r="H4364" i="12"/>
  <c r="C4365" i="12"/>
  <c r="D4365" i="12"/>
  <c r="E4365" i="12"/>
  <c r="F4365" i="12"/>
  <c r="G4365" i="12"/>
  <c r="H4365" i="12"/>
  <c r="C4366" i="12"/>
  <c r="D4366" i="12"/>
  <c r="E4366" i="12"/>
  <c r="F4366" i="12"/>
  <c r="G4366" i="12"/>
  <c r="H4366" i="12"/>
  <c r="C4367" i="12"/>
  <c r="D4367" i="12"/>
  <c r="E4367" i="12"/>
  <c r="F4367" i="12"/>
  <c r="G4367" i="12"/>
  <c r="H4367" i="12"/>
  <c r="C4368" i="12"/>
  <c r="D4368" i="12"/>
  <c r="E4368" i="12"/>
  <c r="F4368" i="12"/>
  <c r="G4368" i="12"/>
  <c r="H4368" i="12"/>
  <c r="C4369" i="12"/>
  <c r="D4369" i="12"/>
  <c r="E4369" i="12"/>
  <c r="F4369" i="12"/>
  <c r="G4369" i="12"/>
  <c r="H4369" i="12"/>
  <c r="C4370" i="12"/>
  <c r="D4370" i="12"/>
  <c r="E4370" i="12"/>
  <c r="F4370" i="12"/>
  <c r="G4370" i="12"/>
  <c r="H4370" i="12"/>
  <c r="C4371" i="12"/>
  <c r="D4371" i="12"/>
  <c r="E4371" i="12"/>
  <c r="F4371" i="12"/>
  <c r="G4371" i="12"/>
  <c r="H4371" i="12"/>
  <c r="C4372" i="12"/>
  <c r="D4372" i="12"/>
  <c r="E4372" i="12"/>
  <c r="F4372" i="12"/>
  <c r="G4372" i="12"/>
  <c r="H4372" i="12"/>
  <c r="C4373" i="12"/>
  <c r="D4373" i="12"/>
  <c r="E4373" i="12"/>
  <c r="F4373" i="12"/>
  <c r="G4373" i="12"/>
  <c r="H4373" i="12"/>
  <c r="C4374" i="12"/>
  <c r="D4374" i="12"/>
  <c r="E4374" i="12"/>
  <c r="F4374" i="12"/>
  <c r="G4374" i="12"/>
  <c r="H4374" i="12"/>
  <c r="C4375" i="12"/>
  <c r="D4375" i="12"/>
  <c r="E4375" i="12"/>
  <c r="F4375" i="12"/>
  <c r="G4375" i="12"/>
  <c r="H4375" i="12"/>
  <c r="C4376" i="12"/>
  <c r="D4376" i="12"/>
  <c r="E4376" i="12"/>
  <c r="F4376" i="12"/>
  <c r="G4376" i="12"/>
  <c r="H4376" i="12"/>
  <c r="C4377" i="12"/>
  <c r="D4377" i="12"/>
  <c r="E4377" i="12"/>
  <c r="F4377" i="12"/>
  <c r="G4377" i="12"/>
  <c r="H4377" i="12"/>
  <c r="C4378" i="12"/>
  <c r="D4378" i="12"/>
  <c r="E4378" i="12"/>
  <c r="F4378" i="12"/>
  <c r="G4378" i="12"/>
  <c r="H4378" i="12"/>
  <c r="C4379" i="12"/>
  <c r="D4379" i="12"/>
  <c r="E4379" i="12"/>
  <c r="F4379" i="12"/>
  <c r="G4379" i="12"/>
  <c r="H4379" i="12"/>
  <c r="C4380" i="12"/>
  <c r="D4380" i="12"/>
  <c r="E4380" i="12"/>
  <c r="F4380" i="12"/>
  <c r="G4380" i="12"/>
  <c r="H4380" i="12"/>
  <c r="C4381" i="12"/>
  <c r="D4381" i="12"/>
  <c r="E4381" i="12"/>
  <c r="F4381" i="12"/>
  <c r="G4381" i="12"/>
  <c r="H4381" i="12"/>
  <c r="C4382" i="12"/>
  <c r="D4382" i="12"/>
  <c r="E4382" i="12"/>
  <c r="F4382" i="12"/>
  <c r="G4382" i="12"/>
  <c r="H4382" i="12"/>
  <c r="C4383" i="12"/>
  <c r="D4383" i="12"/>
  <c r="E4383" i="12"/>
  <c r="F4383" i="12"/>
  <c r="G4383" i="12"/>
  <c r="H4383" i="12"/>
  <c r="C4384" i="12"/>
  <c r="D4384" i="12"/>
  <c r="E4384" i="12"/>
  <c r="F4384" i="12"/>
  <c r="G4384" i="12"/>
  <c r="H4384" i="12"/>
  <c r="C4385" i="12"/>
  <c r="D4385" i="12"/>
  <c r="E4385" i="12"/>
  <c r="F4385" i="12"/>
  <c r="G4385" i="12"/>
  <c r="H4385" i="12"/>
  <c r="C4386" i="12"/>
  <c r="D4386" i="12"/>
  <c r="E4386" i="12"/>
  <c r="F4386" i="12"/>
  <c r="G4386" i="12"/>
  <c r="H4386" i="12"/>
  <c r="C4387" i="12"/>
  <c r="D4387" i="12"/>
  <c r="E4387" i="12"/>
  <c r="F4387" i="12"/>
  <c r="G4387" i="12"/>
  <c r="H4387" i="12"/>
  <c r="C4388" i="12"/>
  <c r="D4388" i="12"/>
  <c r="E4388" i="12"/>
  <c r="F4388" i="12"/>
  <c r="G4388" i="12"/>
  <c r="H4388" i="12"/>
  <c r="C4389" i="12"/>
  <c r="D4389" i="12"/>
  <c r="E4389" i="12"/>
  <c r="F4389" i="12"/>
  <c r="G4389" i="12"/>
  <c r="H4389" i="12"/>
  <c r="C4390" i="12"/>
  <c r="D4390" i="12"/>
  <c r="E4390" i="12"/>
  <c r="F4390" i="12"/>
  <c r="G4390" i="12"/>
  <c r="H4390" i="12"/>
  <c r="C4391" i="12"/>
  <c r="D4391" i="12"/>
  <c r="E4391" i="12"/>
  <c r="F4391" i="12"/>
  <c r="G4391" i="12"/>
  <c r="H4391" i="12"/>
  <c r="C4392" i="12"/>
  <c r="D4392" i="12"/>
  <c r="E4392" i="12"/>
  <c r="F4392" i="12"/>
  <c r="G4392" i="12"/>
  <c r="H4392" i="12"/>
  <c r="C4393" i="12"/>
  <c r="D4393" i="12"/>
  <c r="E4393" i="12"/>
  <c r="F4393" i="12"/>
  <c r="G4393" i="12"/>
  <c r="H4393" i="12"/>
  <c r="C4394" i="12"/>
  <c r="D4394" i="12"/>
  <c r="E4394" i="12"/>
  <c r="F4394" i="12"/>
  <c r="G4394" i="12"/>
  <c r="H4394" i="12"/>
  <c r="C4395" i="12"/>
  <c r="D4395" i="12"/>
  <c r="E4395" i="12"/>
  <c r="F4395" i="12"/>
  <c r="G4395" i="12"/>
  <c r="H4395" i="12"/>
  <c r="C4396" i="12"/>
  <c r="D4396" i="12"/>
  <c r="E4396" i="12"/>
  <c r="F4396" i="12"/>
  <c r="G4396" i="12"/>
  <c r="H4396" i="12"/>
  <c r="C4397" i="12"/>
  <c r="D4397" i="12"/>
  <c r="E4397" i="12"/>
  <c r="F4397" i="12"/>
  <c r="G4397" i="12"/>
  <c r="H4397" i="12"/>
  <c r="C4398" i="12"/>
  <c r="D4398" i="12"/>
  <c r="E4398" i="12"/>
  <c r="F4398" i="12"/>
  <c r="G4398" i="12"/>
  <c r="H4398" i="12"/>
  <c r="C4399" i="12"/>
  <c r="D4399" i="12"/>
  <c r="E4399" i="12"/>
  <c r="F4399" i="12"/>
  <c r="G4399" i="12"/>
  <c r="H4399" i="12"/>
  <c r="C4400" i="12"/>
  <c r="D4400" i="12"/>
  <c r="E4400" i="12"/>
  <c r="F4400" i="12"/>
  <c r="G4400" i="12"/>
  <c r="H4400" i="12"/>
  <c r="C4401" i="12"/>
  <c r="D4401" i="12"/>
  <c r="E4401" i="12"/>
  <c r="F4401" i="12"/>
  <c r="G4401" i="12"/>
  <c r="H4401" i="12"/>
  <c r="C4402" i="12"/>
  <c r="D4402" i="12"/>
  <c r="E4402" i="12"/>
  <c r="F4402" i="12"/>
  <c r="G4402" i="12"/>
  <c r="H4402" i="12"/>
  <c r="C4403" i="12"/>
  <c r="D4403" i="12"/>
  <c r="E4403" i="12"/>
  <c r="F4403" i="12"/>
  <c r="G4403" i="12"/>
  <c r="H4403" i="12"/>
  <c r="C4404" i="12"/>
  <c r="D4404" i="12"/>
  <c r="E4404" i="12"/>
  <c r="F4404" i="12"/>
  <c r="G4404" i="12"/>
  <c r="H4404" i="12"/>
  <c r="C4405" i="12"/>
  <c r="D4405" i="12"/>
  <c r="E4405" i="12"/>
  <c r="F4405" i="12"/>
  <c r="G4405" i="12"/>
  <c r="H4405" i="12"/>
  <c r="C4406" i="12"/>
  <c r="D4406" i="12"/>
  <c r="E4406" i="12"/>
  <c r="F4406" i="12"/>
  <c r="G4406" i="12"/>
  <c r="H4406" i="12"/>
  <c r="C4407" i="12"/>
  <c r="D4407" i="12"/>
  <c r="E4407" i="12"/>
  <c r="F4407" i="12"/>
  <c r="G4407" i="12"/>
  <c r="H4407" i="12"/>
  <c r="C4408" i="12"/>
  <c r="D4408" i="12"/>
  <c r="E4408" i="12"/>
  <c r="F4408" i="12"/>
  <c r="G4408" i="12"/>
  <c r="H4408" i="12"/>
  <c r="C4409" i="12"/>
  <c r="D4409" i="12"/>
  <c r="E4409" i="12"/>
  <c r="F4409" i="12"/>
  <c r="G4409" i="12"/>
  <c r="H4409" i="12"/>
  <c r="C4410" i="12"/>
  <c r="D4410" i="12"/>
  <c r="E4410" i="12"/>
  <c r="F4410" i="12"/>
  <c r="G4410" i="12"/>
  <c r="H4410" i="12"/>
  <c r="C4411" i="12"/>
  <c r="D4411" i="12"/>
  <c r="E4411" i="12"/>
  <c r="F4411" i="12"/>
  <c r="G4411" i="12"/>
  <c r="H4411" i="12"/>
  <c r="C4412" i="12"/>
  <c r="D4412" i="12"/>
  <c r="E4412" i="12"/>
  <c r="F4412" i="12"/>
  <c r="G4412" i="12"/>
  <c r="H4412" i="12"/>
  <c r="C4413" i="12"/>
  <c r="D4413" i="12"/>
  <c r="E4413" i="12"/>
  <c r="F4413" i="12"/>
  <c r="G4413" i="12"/>
  <c r="H4413" i="12"/>
  <c r="C4414" i="12"/>
  <c r="D4414" i="12"/>
  <c r="E4414" i="12"/>
  <c r="F4414" i="12"/>
  <c r="G4414" i="12"/>
  <c r="H4414" i="12"/>
  <c r="C4415" i="12"/>
  <c r="D4415" i="12"/>
  <c r="E4415" i="12"/>
  <c r="F4415" i="12"/>
  <c r="G4415" i="12"/>
  <c r="H4415" i="12"/>
  <c r="C4416" i="12"/>
  <c r="D4416" i="12"/>
  <c r="E4416" i="12"/>
  <c r="F4416" i="12"/>
  <c r="G4416" i="12"/>
  <c r="H4416" i="12"/>
  <c r="C4417" i="12"/>
  <c r="D4417" i="12"/>
  <c r="E4417" i="12"/>
  <c r="F4417" i="12"/>
  <c r="G4417" i="12"/>
  <c r="H4417" i="12"/>
  <c r="C4418" i="12"/>
  <c r="D4418" i="12"/>
  <c r="E4418" i="12"/>
  <c r="F4418" i="12"/>
  <c r="G4418" i="12"/>
  <c r="H4418" i="12"/>
  <c r="C4419" i="12"/>
  <c r="D4419" i="12"/>
  <c r="E4419" i="12"/>
  <c r="F4419" i="12"/>
  <c r="G4419" i="12"/>
  <c r="H4419" i="12"/>
  <c r="C4420" i="12"/>
  <c r="D4420" i="12"/>
  <c r="E4420" i="12"/>
  <c r="F4420" i="12"/>
  <c r="G4420" i="12"/>
  <c r="H4420" i="12"/>
  <c r="C4421" i="12"/>
  <c r="D4421" i="12"/>
  <c r="E4421" i="12"/>
  <c r="F4421" i="12"/>
  <c r="G4421" i="12"/>
  <c r="H4421" i="12"/>
  <c r="C4422" i="12"/>
  <c r="D4422" i="12"/>
  <c r="E4422" i="12"/>
  <c r="F4422" i="12"/>
  <c r="G4422" i="12"/>
  <c r="H4422" i="12"/>
  <c r="C4423" i="12"/>
  <c r="D4423" i="12"/>
  <c r="E4423" i="12"/>
  <c r="F4423" i="12"/>
  <c r="G4423" i="12"/>
  <c r="H4423" i="12"/>
  <c r="C4424" i="12"/>
  <c r="D4424" i="12"/>
  <c r="E4424" i="12"/>
  <c r="F4424" i="12"/>
  <c r="G4424" i="12"/>
  <c r="H4424" i="12"/>
  <c r="C4425" i="12"/>
  <c r="D4425" i="12"/>
  <c r="E4425" i="12"/>
  <c r="F4425" i="12"/>
  <c r="G4425" i="12"/>
  <c r="H4425" i="12"/>
  <c r="C4426" i="12"/>
  <c r="D4426" i="12"/>
  <c r="E4426" i="12"/>
  <c r="F4426" i="12"/>
  <c r="G4426" i="12"/>
  <c r="H4426" i="12"/>
  <c r="C4427" i="12"/>
  <c r="D4427" i="12"/>
  <c r="E4427" i="12"/>
  <c r="F4427" i="12"/>
  <c r="G4427" i="12"/>
  <c r="H4427" i="12"/>
  <c r="C4428" i="12"/>
  <c r="D4428" i="12"/>
  <c r="E4428" i="12"/>
  <c r="F4428" i="12"/>
  <c r="G4428" i="12"/>
  <c r="H4428" i="12"/>
  <c r="C4429" i="12"/>
  <c r="D4429" i="12"/>
  <c r="E4429" i="12"/>
  <c r="F4429" i="12"/>
  <c r="G4429" i="12"/>
  <c r="H4429" i="12"/>
  <c r="C4430" i="12"/>
  <c r="D4430" i="12"/>
  <c r="E4430" i="12"/>
  <c r="F4430" i="12"/>
  <c r="G4430" i="12"/>
  <c r="H4430" i="12"/>
  <c r="C4431" i="12"/>
  <c r="D4431" i="12"/>
  <c r="E4431" i="12"/>
  <c r="F4431" i="12"/>
  <c r="G4431" i="12"/>
  <c r="H4431" i="12"/>
  <c r="C4432" i="12"/>
  <c r="D4432" i="12"/>
  <c r="E4432" i="12"/>
  <c r="F4432" i="12"/>
  <c r="G4432" i="12"/>
  <c r="H4432" i="12"/>
  <c r="C4433" i="12"/>
  <c r="D4433" i="12"/>
  <c r="E4433" i="12"/>
  <c r="F4433" i="12"/>
  <c r="G4433" i="12"/>
  <c r="H4433" i="12"/>
  <c r="C4434" i="12"/>
  <c r="D4434" i="12"/>
  <c r="E4434" i="12"/>
  <c r="F4434" i="12"/>
  <c r="G4434" i="12"/>
  <c r="H4434" i="12"/>
  <c r="C4435" i="12"/>
  <c r="D4435" i="12"/>
  <c r="E4435" i="12"/>
  <c r="F4435" i="12"/>
  <c r="G4435" i="12"/>
  <c r="H4435" i="12"/>
  <c r="C4436" i="12"/>
  <c r="D4436" i="12"/>
  <c r="E4436" i="12"/>
  <c r="F4436" i="12"/>
  <c r="G4436" i="12"/>
  <c r="H4436" i="12"/>
  <c r="C4437" i="12"/>
  <c r="D4437" i="12"/>
  <c r="E4437" i="12"/>
  <c r="F4437" i="12"/>
  <c r="G4437" i="12"/>
  <c r="H4437" i="12"/>
  <c r="C4438" i="12"/>
  <c r="D4438" i="12"/>
  <c r="E4438" i="12"/>
  <c r="F4438" i="12"/>
  <c r="G4438" i="12"/>
  <c r="H4438" i="12"/>
  <c r="C4439" i="12"/>
  <c r="D4439" i="12"/>
  <c r="E4439" i="12"/>
  <c r="F4439" i="12"/>
  <c r="G4439" i="12"/>
  <c r="H4439" i="12"/>
  <c r="C4440" i="12"/>
  <c r="D4440" i="12"/>
  <c r="E4440" i="12"/>
  <c r="F4440" i="12"/>
  <c r="G4440" i="12"/>
  <c r="H4440" i="12"/>
  <c r="C4441" i="12"/>
  <c r="D4441" i="12"/>
  <c r="E4441" i="12"/>
  <c r="F4441" i="12"/>
  <c r="G4441" i="12"/>
  <c r="H4441" i="12"/>
  <c r="C4442" i="12"/>
  <c r="D4442" i="12"/>
  <c r="E4442" i="12"/>
  <c r="F4442" i="12"/>
  <c r="G4442" i="12"/>
  <c r="H4442" i="12"/>
  <c r="C4443" i="12"/>
  <c r="D4443" i="12"/>
  <c r="E4443" i="12"/>
  <c r="F4443" i="12"/>
  <c r="G4443" i="12"/>
  <c r="H4443" i="12"/>
  <c r="C4444" i="12"/>
  <c r="D4444" i="12"/>
  <c r="E4444" i="12"/>
  <c r="F4444" i="12"/>
  <c r="G4444" i="12"/>
  <c r="H4444" i="12"/>
  <c r="C4445" i="12"/>
  <c r="D4445" i="12"/>
  <c r="E4445" i="12"/>
  <c r="F4445" i="12"/>
  <c r="G4445" i="12"/>
  <c r="H4445" i="12"/>
  <c r="C4446" i="12"/>
  <c r="D4446" i="12"/>
  <c r="E4446" i="12"/>
  <c r="F4446" i="12"/>
  <c r="G4446" i="12"/>
  <c r="H4446" i="12"/>
  <c r="C4447" i="12"/>
  <c r="D4447" i="12"/>
  <c r="E4447" i="12"/>
  <c r="F4447" i="12"/>
  <c r="G4447" i="12"/>
  <c r="H4447" i="12"/>
  <c r="C4448" i="12"/>
  <c r="D4448" i="12"/>
  <c r="E4448" i="12"/>
  <c r="F4448" i="12"/>
  <c r="G4448" i="12"/>
  <c r="H4448" i="12"/>
  <c r="C4449" i="12"/>
  <c r="D4449" i="12"/>
  <c r="E4449" i="12"/>
  <c r="F4449" i="12"/>
  <c r="G4449" i="12"/>
  <c r="H4449" i="12"/>
  <c r="C4450" i="12"/>
  <c r="D4450" i="12"/>
  <c r="E4450" i="12"/>
  <c r="F4450" i="12"/>
  <c r="G4450" i="12"/>
  <c r="H4450" i="12"/>
  <c r="C4451" i="12"/>
  <c r="D4451" i="12"/>
  <c r="E4451" i="12"/>
  <c r="F4451" i="12"/>
  <c r="G4451" i="12"/>
  <c r="H4451" i="12"/>
  <c r="C4452" i="12"/>
  <c r="D4452" i="12"/>
  <c r="E4452" i="12"/>
  <c r="F4452" i="12"/>
  <c r="G4452" i="12"/>
  <c r="H4452" i="12"/>
  <c r="C4453" i="12"/>
  <c r="D4453" i="12"/>
  <c r="E4453" i="12"/>
  <c r="F4453" i="12"/>
  <c r="G4453" i="12"/>
  <c r="H4453" i="12"/>
  <c r="C4454" i="12"/>
  <c r="D4454" i="12"/>
  <c r="E4454" i="12"/>
  <c r="F4454" i="12"/>
  <c r="G4454" i="12"/>
  <c r="H4454" i="12"/>
  <c r="C4455" i="12"/>
  <c r="D4455" i="12"/>
  <c r="E4455" i="12"/>
  <c r="F4455" i="12"/>
  <c r="G4455" i="12"/>
  <c r="H4455" i="12"/>
  <c r="C4456" i="12"/>
  <c r="D4456" i="12"/>
  <c r="E4456" i="12"/>
  <c r="F4456" i="12"/>
  <c r="G4456" i="12"/>
  <c r="H4456" i="12"/>
  <c r="C4457" i="12"/>
  <c r="D4457" i="12"/>
  <c r="E4457" i="12"/>
  <c r="F4457" i="12"/>
  <c r="G4457" i="12"/>
  <c r="H4457" i="12"/>
  <c r="C4458" i="12"/>
  <c r="D4458" i="12"/>
  <c r="E4458" i="12"/>
  <c r="F4458" i="12"/>
  <c r="G4458" i="12"/>
  <c r="H4458" i="12"/>
  <c r="C4459" i="12"/>
  <c r="D4459" i="12"/>
  <c r="E4459" i="12"/>
  <c r="F4459" i="12"/>
  <c r="G4459" i="12"/>
  <c r="H4459" i="12"/>
  <c r="C4460" i="12"/>
  <c r="D4460" i="12"/>
  <c r="E4460" i="12"/>
  <c r="F4460" i="12"/>
  <c r="G4460" i="12"/>
  <c r="H4460" i="12"/>
  <c r="C4461" i="12"/>
  <c r="D4461" i="12"/>
  <c r="E4461" i="12"/>
  <c r="F4461" i="12"/>
  <c r="G4461" i="12"/>
  <c r="H4461" i="12"/>
  <c r="C4462" i="12"/>
  <c r="D4462" i="12"/>
  <c r="E4462" i="12"/>
  <c r="F4462" i="12"/>
  <c r="G4462" i="12"/>
  <c r="H4462" i="12"/>
  <c r="C4463" i="12"/>
  <c r="D4463" i="12"/>
  <c r="E4463" i="12"/>
  <c r="F4463" i="12"/>
  <c r="G4463" i="12"/>
  <c r="H4463" i="12"/>
  <c r="C4464" i="12"/>
  <c r="D4464" i="12"/>
  <c r="E4464" i="12"/>
  <c r="F4464" i="12"/>
  <c r="G4464" i="12"/>
  <c r="H4464" i="12"/>
  <c r="C4465" i="12"/>
  <c r="D4465" i="12"/>
  <c r="E4465" i="12"/>
  <c r="F4465" i="12"/>
  <c r="G4465" i="12"/>
  <c r="H4465" i="12"/>
  <c r="C4466" i="12"/>
  <c r="D4466" i="12"/>
  <c r="E4466" i="12"/>
  <c r="F4466" i="12"/>
  <c r="G4466" i="12"/>
  <c r="H4466" i="12"/>
  <c r="C4467" i="12"/>
  <c r="D4467" i="12"/>
  <c r="E4467" i="12"/>
  <c r="F4467" i="12"/>
  <c r="G4467" i="12"/>
  <c r="H4467" i="12"/>
  <c r="C4468" i="12"/>
  <c r="D4468" i="12"/>
  <c r="E4468" i="12"/>
  <c r="F4468" i="12"/>
  <c r="G4468" i="12"/>
  <c r="H4468" i="12"/>
  <c r="C4469" i="12"/>
  <c r="D4469" i="12"/>
  <c r="E4469" i="12"/>
  <c r="F4469" i="12"/>
  <c r="G4469" i="12"/>
  <c r="H4469" i="12"/>
  <c r="C4470" i="12"/>
  <c r="D4470" i="12"/>
  <c r="E4470" i="12"/>
  <c r="F4470" i="12"/>
  <c r="G4470" i="12"/>
  <c r="H4470" i="12"/>
  <c r="C4471" i="12"/>
  <c r="D4471" i="12"/>
  <c r="E4471" i="12"/>
  <c r="F4471" i="12"/>
  <c r="G4471" i="12"/>
  <c r="H4471" i="12"/>
  <c r="C4472" i="12"/>
  <c r="D4472" i="12"/>
  <c r="E4472" i="12"/>
  <c r="F4472" i="12"/>
  <c r="G4472" i="12"/>
  <c r="H4472" i="12"/>
  <c r="C4473" i="12"/>
  <c r="D4473" i="12"/>
  <c r="E4473" i="12"/>
  <c r="F4473" i="12"/>
  <c r="G4473" i="12"/>
  <c r="H4473" i="12"/>
  <c r="C4474" i="12"/>
  <c r="D4474" i="12"/>
  <c r="E4474" i="12"/>
  <c r="F4474" i="12"/>
  <c r="G4474" i="12"/>
  <c r="H4474" i="12"/>
  <c r="C4475" i="12"/>
  <c r="D4475" i="12"/>
  <c r="E4475" i="12"/>
  <c r="F4475" i="12"/>
  <c r="G4475" i="12"/>
  <c r="H4475" i="12"/>
  <c r="C4476" i="12"/>
  <c r="D4476" i="12"/>
  <c r="E4476" i="12"/>
  <c r="F4476" i="12"/>
  <c r="G4476" i="12"/>
  <c r="H4476" i="12"/>
  <c r="C4477" i="12"/>
  <c r="D4477" i="12"/>
  <c r="E4477" i="12"/>
  <c r="F4477" i="12"/>
  <c r="G4477" i="12"/>
  <c r="H4477" i="12"/>
  <c r="C4478" i="12"/>
  <c r="D4478" i="12"/>
  <c r="E4478" i="12"/>
  <c r="F4478" i="12"/>
  <c r="G4478" i="12"/>
  <c r="H4478" i="12"/>
  <c r="C4479" i="12"/>
  <c r="D4479" i="12"/>
  <c r="E4479" i="12"/>
  <c r="F4479" i="12"/>
  <c r="G4479" i="12"/>
  <c r="H4479" i="12"/>
  <c r="C4480" i="12"/>
  <c r="D4480" i="12"/>
  <c r="E4480" i="12"/>
  <c r="F4480" i="12"/>
  <c r="G4480" i="12"/>
  <c r="H4480" i="12"/>
  <c r="C4481" i="12"/>
  <c r="D4481" i="12"/>
  <c r="E4481" i="12"/>
  <c r="F4481" i="12"/>
  <c r="G4481" i="12"/>
  <c r="H4481" i="12"/>
  <c r="C4482" i="12"/>
  <c r="D4482" i="12"/>
  <c r="E4482" i="12"/>
  <c r="F4482" i="12"/>
  <c r="G4482" i="12"/>
  <c r="H4482" i="12"/>
  <c r="C4483" i="12"/>
  <c r="D4483" i="12"/>
  <c r="E4483" i="12"/>
  <c r="F4483" i="12"/>
  <c r="G4483" i="12"/>
  <c r="H4483" i="12"/>
  <c r="C4484" i="12"/>
  <c r="D4484" i="12"/>
  <c r="E4484" i="12"/>
  <c r="F4484" i="12"/>
  <c r="G4484" i="12"/>
  <c r="H4484" i="12"/>
  <c r="C4485" i="12"/>
  <c r="D4485" i="12"/>
  <c r="E4485" i="12"/>
  <c r="F4485" i="12"/>
  <c r="G4485" i="12"/>
  <c r="H4485" i="12"/>
  <c r="C4486" i="12"/>
  <c r="D4486" i="12"/>
  <c r="E4486" i="12"/>
  <c r="F4486" i="12"/>
  <c r="G4486" i="12"/>
  <c r="H4486" i="12"/>
  <c r="C4487" i="12"/>
  <c r="D4487" i="12"/>
  <c r="E4487" i="12"/>
  <c r="F4487" i="12"/>
  <c r="G4487" i="12"/>
  <c r="H4487" i="12"/>
  <c r="C4488" i="12"/>
  <c r="D4488" i="12"/>
  <c r="E4488" i="12"/>
  <c r="F4488" i="12"/>
  <c r="G4488" i="12"/>
  <c r="H4488" i="12"/>
  <c r="C4489" i="12"/>
  <c r="D4489" i="12"/>
  <c r="E4489" i="12"/>
  <c r="F4489" i="12"/>
  <c r="G4489" i="12"/>
  <c r="H4489" i="12"/>
  <c r="C4490" i="12"/>
  <c r="D4490" i="12"/>
  <c r="E4490" i="12"/>
  <c r="F4490" i="12"/>
  <c r="G4490" i="12"/>
  <c r="H4490" i="12"/>
  <c r="C4491" i="12"/>
  <c r="D4491" i="12"/>
  <c r="E4491" i="12"/>
  <c r="F4491" i="12"/>
  <c r="G4491" i="12"/>
  <c r="H4491" i="12"/>
  <c r="C4492" i="12"/>
  <c r="D4492" i="12"/>
  <c r="E4492" i="12"/>
  <c r="F4492" i="12"/>
  <c r="G4492" i="12"/>
  <c r="H4492" i="12"/>
  <c r="C4493" i="12"/>
  <c r="D4493" i="12"/>
  <c r="E4493" i="12"/>
  <c r="F4493" i="12"/>
  <c r="G4493" i="12"/>
  <c r="H4493" i="12"/>
  <c r="C4494" i="12"/>
  <c r="D4494" i="12"/>
  <c r="E4494" i="12"/>
  <c r="F4494" i="12"/>
  <c r="G4494" i="12"/>
  <c r="H4494" i="12"/>
  <c r="C4495" i="12"/>
  <c r="D4495" i="12"/>
  <c r="E4495" i="12"/>
  <c r="F4495" i="12"/>
  <c r="G4495" i="12"/>
  <c r="H4495" i="12"/>
  <c r="C4496" i="12"/>
  <c r="D4496" i="12"/>
  <c r="E4496" i="12"/>
  <c r="F4496" i="12"/>
  <c r="G4496" i="12"/>
  <c r="H4496" i="12"/>
  <c r="C4497" i="12"/>
  <c r="D4497" i="12"/>
  <c r="E4497" i="12"/>
  <c r="F4497" i="12"/>
  <c r="G4497" i="12"/>
  <c r="H4497" i="12"/>
  <c r="C4498" i="12"/>
  <c r="D4498" i="12"/>
  <c r="E4498" i="12"/>
  <c r="F4498" i="12"/>
  <c r="G4498" i="12"/>
  <c r="H4498" i="12"/>
  <c r="C4499" i="12"/>
  <c r="D4499" i="12"/>
  <c r="E4499" i="12"/>
  <c r="F4499" i="12"/>
  <c r="G4499" i="12"/>
  <c r="H4499" i="12"/>
  <c r="C4500" i="12"/>
  <c r="D4500" i="12"/>
  <c r="E4500" i="12"/>
  <c r="F4500" i="12"/>
  <c r="G4500" i="12"/>
  <c r="H4500" i="12"/>
  <c r="C4501" i="12"/>
  <c r="D4501" i="12"/>
  <c r="E4501" i="12"/>
  <c r="F4501" i="12"/>
  <c r="G4501" i="12"/>
  <c r="H4501" i="12"/>
  <c r="C4502" i="12"/>
  <c r="D4502" i="12"/>
  <c r="E4502" i="12"/>
  <c r="F4502" i="12"/>
  <c r="G4502" i="12"/>
  <c r="H4502" i="12"/>
  <c r="C4503" i="12"/>
  <c r="D4503" i="12"/>
  <c r="E4503" i="12"/>
  <c r="F4503" i="12"/>
  <c r="G4503" i="12"/>
  <c r="H4503" i="12"/>
  <c r="C4504" i="12"/>
  <c r="D4504" i="12"/>
  <c r="E4504" i="12"/>
  <c r="F4504" i="12"/>
  <c r="G4504" i="12"/>
  <c r="H4504" i="12"/>
  <c r="C4505" i="12"/>
  <c r="D4505" i="12"/>
  <c r="E4505" i="12"/>
  <c r="F4505" i="12"/>
  <c r="G4505" i="12"/>
  <c r="H4505" i="12"/>
  <c r="C4506" i="12"/>
  <c r="D4506" i="12"/>
  <c r="E4506" i="12"/>
  <c r="F4506" i="12"/>
  <c r="G4506" i="12"/>
  <c r="H4506" i="12"/>
  <c r="C4507" i="12"/>
  <c r="D4507" i="12"/>
  <c r="E4507" i="12"/>
  <c r="F4507" i="12"/>
  <c r="G4507" i="12"/>
  <c r="H4507" i="12"/>
  <c r="C4508" i="12"/>
  <c r="D4508" i="12"/>
  <c r="E4508" i="12"/>
  <c r="F4508" i="12"/>
  <c r="G4508" i="12"/>
  <c r="H4508" i="12"/>
  <c r="C4509" i="12"/>
  <c r="D4509" i="12"/>
  <c r="E4509" i="12"/>
  <c r="F4509" i="12"/>
  <c r="G4509" i="12"/>
  <c r="H4509" i="12"/>
  <c r="C4510" i="12"/>
  <c r="D4510" i="12"/>
  <c r="E4510" i="12"/>
  <c r="F4510" i="12"/>
  <c r="G4510" i="12"/>
  <c r="H4510" i="12"/>
  <c r="C4511" i="12"/>
  <c r="D4511" i="12"/>
  <c r="E4511" i="12"/>
  <c r="F4511" i="12"/>
  <c r="G4511" i="12"/>
  <c r="H4511" i="12"/>
  <c r="C4512" i="12"/>
  <c r="D4512" i="12"/>
  <c r="E4512" i="12"/>
  <c r="F4512" i="12"/>
  <c r="G4512" i="12"/>
  <c r="H4512" i="12"/>
  <c r="C4513" i="12"/>
  <c r="D4513" i="12"/>
  <c r="E4513" i="12"/>
  <c r="F4513" i="12"/>
  <c r="G4513" i="12"/>
  <c r="H4513" i="12"/>
  <c r="C4514" i="12"/>
  <c r="D4514" i="12"/>
  <c r="E4514" i="12"/>
  <c r="F4514" i="12"/>
  <c r="G4514" i="12"/>
  <c r="H4514" i="12"/>
  <c r="C4515" i="12"/>
  <c r="D4515" i="12"/>
  <c r="E4515" i="12"/>
  <c r="F4515" i="12"/>
  <c r="G4515" i="12"/>
  <c r="H4515" i="12"/>
  <c r="C4516" i="12"/>
  <c r="D4516" i="12"/>
  <c r="E4516" i="12"/>
  <c r="F4516" i="12"/>
  <c r="G4516" i="12"/>
  <c r="H4516" i="12"/>
  <c r="C4517" i="12"/>
  <c r="D4517" i="12"/>
  <c r="E4517" i="12"/>
  <c r="F4517" i="12"/>
  <c r="G4517" i="12"/>
  <c r="H4517" i="12"/>
  <c r="C4518" i="12"/>
  <c r="D4518" i="12"/>
  <c r="E4518" i="12"/>
  <c r="F4518" i="12"/>
  <c r="G4518" i="12"/>
  <c r="H4518" i="12"/>
  <c r="C4519" i="12"/>
  <c r="D4519" i="12"/>
  <c r="E4519" i="12"/>
  <c r="F4519" i="12"/>
  <c r="G4519" i="12"/>
  <c r="H4519" i="12"/>
  <c r="C4520" i="12"/>
  <c r="D4520" i="12"/>
  <c r="E4520" i="12"/>
  <c r="F4520" i="12"/>
  <c r="G4520" i="12"/>
  <c r="H4520" i="12"/>
  <c r="C4521" i="12"/>
  <c r="D4521" i="12"/>
  <c r="E4521" i="12"/>
  <c r="F4521" i="12"/>
  <c r="G4521" i="12"/>
  <c r="H4521" i="12"/>
  <c r="C4522" i="12"/>
  <c r="D4522" i="12"/>
  <c r="E4522" i="12"/>
  <c r="F4522" i="12"/>
  <c r="G4522" i="12"/>
  <c r="H4522" i="12"/>
  <c r="C4523" i="12"/>
  <c r="D4523" i="12"/>
  <c r="E4523" i="12"/>
  <c r="F4523" i="12"/>
  <c r="G4523" i="12"/>
  <c r="H4523" i="12"/>
  <c r="C4524" i="12"/>
  <c r="D4524" i="12"/>
  <c r="E4524" i="12"/>
  <c r="F4524" i="12"/>
  <c r="G4524" i="12"/>
  <c r="H4524" i="12"/>
  <c r="C4525" i="12"/>
  <c r="D4525" i="12"/>
  <c r="E4525" i="12"/>
  <c r="F4525" i="12"/>
  <c r="G4525" i="12"/>
  <c r="H4525" i="12"/>
  <c r="C4526" i="12"/>
  <c r="D4526" i="12"/>
  <c r="E4526" i="12"/>
  <c r="F4526" i="12"/>
  <c r="G4526" i="12"/>
  <c r="H4526" i="12"/>
  <c r="C4527" i="12"/>
  <c r="D4527" i="12"/>
  <c r="E4527" i="12"/>
  <c r="F4527" i="12"/>
  <c r="G4527" i="12"/>
  <c r="H4527" i="12"/>
  <c r="C4528" i="12"/>
  <c r="D4528" i="12"/>
  <c r="E4528" i="12"/>
  <c r="F4528" i="12"/>
  <c r="G4528" i="12"/>
  <c r="H4528" i="12"/>
  <c r="C4529" i="12"/>
  <c r="D4529" i="12"/>
  <c r="E4529" i="12"/>
  <c r="F4529" i="12"/>
  <c r="G4529" i="12"/>
  <c r="H4529" i="12"/>
  <c r="C4530" i="12"/>
  <c r="D4530" i="12"/>
  <c r="E4530" i="12"/>
  <c r="F4530" i="12"/>
  <c r="G4530" i="12"/>
  <c r="H4530" i="12"/>
  <c r="C4531" i="12"/>
  <c r="D4531" i="12"/>
  <c r="E4531" i="12"/>
  <c r="F4531" i="12"/>
  <c r="G4531" i="12"/>
  <c r="H4531" i="12"/>
  <c r="C4532" i="12"/>
  <c r="D4532" i="12"/>
  <c r="E4532" i="12"/>
  <c r="F4532" i="12"/>
  <c r="G4532" i="12"/>
  <c r="H4532" i="12"/>
  <c r="C4533" i="12"/>
  <c r="D4533" i="12"/>
  <c r="E4533" i="12"/>
  <c r="F4533" i="12"/>
  <c r="G4533" i="12"/>
  <c r="H4533" i="12"/>
  <c r="C4534" i="12"/>
  <c r="D4534" i="12"/>
  <c r="E4534" i="12"/>
  <c r="F4534" i="12"/>
  <c r="G4534" i="12"/>
  <c r="H4534" i="12"/>
  <c r="C4535" i="12"/>
  <c r="D4535" i="12"/>
  <c r="E4535" i="12"/>
  <c r="F4535" i="12"/>
  <c r="G4535" i="12"/>
  <c r="H4535" i="12"/>
  <c r="C4536" i="12"/>
  <c r="D4536" i="12"/>
  <c r="E4536" i="12"/>
  <c r="F4536" i="12"/>
  <c r="G4536" i="12"/>
  <c r="H4536" i="12"/>
  <c r="C4537" i="12"/>
  <c r="D4537" i="12"/>
  <c r="E4537" i="12"/>
  <c r="F4537" i="12"/>
  <c r="G4537" i="12"/>
  <c r="H4537" i="12"/>
  <c r="C4538" i="12"/>
  <c r="D4538" i="12"/>
  <c r="E4538" i="12"/>
  <c r="F4538" i="12"/>
  <c r="G4538" i="12"/>
  <c r="H4538" i="12"/>
  <c r="C4539" i="12"/>
  <c r="D4539" i="12"/>
  <c r="E4539" i="12"/>
  <c r="F4539" i="12"/>
  <c r="G4539" i="12"/>
  <c r="H4539" i="12"/>
  <c r="C4540" i="12"/>
  <c r="D4540" i="12"/>
  <c r="E4540" i="12"/>
  <c r="F4540" i="12"/>
  <c r="G4540" i="12"/>
  <c r="H4540" i="12"/>
  <c r="C4541" i="12"/>
  <c r="D4541" i="12"/>
  <c r="E4541" i="12"/>
  <c r="F4541" i="12"/>
  <c r="G4541" i="12"/>
  <c r="H4541" i="12"/>
  <c r="C4542" i="12"/>
  <c r="D4542" i="12"/>
  <c r="E4542" i="12"/>
  <c r="F4542" i="12"/>
  <c r="G4542" i="12"/>
  <c r="H4542" i="12"/>
  <c r="C4543" i="12"/>
  <c r="D4543" i="12"/>
  <c r="E4543" i="12"/>
  <c r="F4543" i="12"/>
  <c r="G4543" i="12"/>
  <c r="H4543" i="12"/>
  <c r="C4544" i="12"/>
  <c r="D4544" i="12"/>
  <c r="E4544" i="12"/>
  <c r="F4544" i="12"/>
  <c r="G4544" i="12"/>
  <c r="H4544" i="12"/>
  <c r="C4545" i="12"/>
  <c r="D4545" i="12"/>
  <c r="E4545" i="12"/>
  <c r="F4545" i="12"/>
  <c r="G4545" i="12"/>
  <c r="H4545" i="12"/>
  <c r="C4546" i="12"/>
  <c r="D4546" i="12"/>
  <c r="E4546" i="12"/>
  <c r="F4546" i="12"/>
  <c r="G4546" i="12"/>
  <c r="H4546" i="12"/>
  <c r="C4547" i="12"/>
  <c r="D4547" i="12"/>
  <c r="E4547" i="12"/>
  <c r="F4547" i="12"/>
  <c r="G4547" i="12"/>
  <c r="H4547" i="12"/>
  <c r="C4548" i="12"/>
  <c r="D4548" i="12"/>
  <c r="E4548" i="12"/>
  <c r="F4548" i="12"/>
  <c r="G4548" i="12"/>
  <c r="H4548" i="12"/>
  <c r="C4549" i="12"/>
  <c r="D4549" i="12"/>
  <c r="E4549" i="12"/>
  <c r="F4549" i="12"/>
  <c r="G4549" i="12"/>
  <c r="H4549" i="12"/>
  <c r="C4550" i="12"/>
  <c r="D4550" i="12"/>
  <c r="E4550" i="12"/>
  <c r="F4550" i="12"/>
  <c r="G4550" i="12"/>
  <c r="H4550" i="12"/>
  <c r="C4551" i="12"/>
  <c r="D4551" i="12"/>
  <c r="E4551" i="12"/>
  <c r="F4551" i="12"/>
  <c r="G4551" i="12"/>
  <c r="H4551" i="12"/>
  <c r="C4552" i="12"/>
  <c r="D4552" i="12"/>
  <c r="E4552" i="12"/>
  <c r="F4552" i="12"/>
  <c r="G4552" i="12"/>
  <c r="H4552" i="12"/>
  <c r="C4553" i="12"/>
  <c r="D4553" i="12"/>
  <c r="E4553" i="12"/>
  <c r="F4553" i="12"/>
  <c r="G4553" i="12"/>
  <c r="H4553" i="12"/>
  <c r="C4554" i="12"/>
  <c r="D4554" i="12"/>
  <c r="E4554" i="12"/>
  <c r="F4554" i="12"/>
  <c r="G4554" i="12"/>
  <c r="H4554" i="12"/>
  <c r="C4555" i="12"/>
  <c r="D4555" i="12"/>
  <c r="E4555" i="12"/>
  <c r="F4555" i="12"/>
  <c r="G4555" i="12"/>
  <c r="H4555" i="12"/>
  <c r="C4556" i="12"/>
  <c r="D4556" i="12"/>
  <c r="E4556" i="12"/>
  <c r="F4556" i="12"/>
  <c r="G4556" i="12"/>
  <c r="H4556" i="12"/>
  <c r="C4557" i="12"/>
  <c r="D4557" i="12"/>
  <c r="E4557" i="12"/>
  <c r="F4557" i="12"/>
  <c r="G4557" i="12"/>
  <c r="H4557" i="12"/>
  <c r="C4558" i="12"/>
  <c r="D4558" i="12"/>
  <c r="E4558" i="12"/>
  <c r="F4558" i="12"/>
  <c r="G4558" i="12"/>
  <c r="H4558" i="12"/>
  <c r="C4559" i="12"/>
  <c r="D4559" i="12"/>
  <c r="E4559" i="12"/>
  <c r="F4559" i="12"/>
  <c r="G4559" i="12"/>
  <c r="H4559" i="12"/>
  <c r="C4560" i="12"/>
  <c r="D4560" i="12"/>
  <c r="E4560" i="12"/>
  <c r="F4560" i="12"/>
  <c r="G4560" i="12"/>
  <c r="H4560" i="12"/>
  <c r="C4561" i="12"/>
  <c r="D4561" i="12"/>
  <c r="E4561" i="12"/>
  <c r="F4561" i="12"/>
  <c r="G4561" i="12"/>
  <c r="H4561" i="12"/>
  <c r="C4562" i="12"/>
  <c r="D4562" i="12"/>
  <c r="E4562" i="12"/>
  <c r="F4562" i="12"/>
  <c r="G4562" i="12"/>
  <c r="H4562" i="12"/>
  <c r="C4563" i="12"/>
  <c r="D4563" i="12"/>
  <c r="E4563" i="12"/>
  <c r="F4563" i="12"/>
  <c r="G4563" i="12"/>
  <c r="H4563" i="12"/>
  <c r="C4564" i="12"/>
  <c r="D4564" i="12"/>
  <c r="E4564" i="12"/>
  <c r="F4564" i="12"/>
  <c r="G4564" i="12"/>
  <c r="H4564" i="12"/>
  <c r="C4565" i="12"/>
  <c r="D4565" i="12"/>
  <c r="E4565" i="12"/>
  <c r="F4565" i="12"/>
  <c r="G4565" i="12"/>
  <c r="H4565" i="12"/>
  <c r="C4566" i="12"/>
  <c r="D4566" i="12"/>
  <c r="E4566" i="12"/>
  <c r="F4566" i="12"/>
  <c r="G4566" i="12"/>
  <c r="H4566" i="12"/>
  <c r="C4567" i="12"/>
  <c r="D4567" i="12"/>
  <c r="E4567" i="12"/>
  <c r="F4567" i="12"/>
  <c r="G4567" i="12"/>
  <c r="H4567" i="12"/>
  <c r="C4568" i="12"/>
  <c r="D4568" i="12"/>
  <c r="E4568" i="12"/>
  <c r="F4568" i="12"/>
  <c r="G4568" i="12"/>
  <c r="H4568" i="12"/>
  <c r="C4569" i="12"/>
  <c r="D4569" i="12"/>
  <c r="E4569" i="12"/>
  <c r="F4569" i="12"/>
  <c r="G4569" i="12"/>
  <c r="H4569" i="12"/>
  <c r="C4570" i="12"/>
  <c r="D4570" i="12"/>
  <c r="E4570" i="12"/>
  <c r="F4570" i="12"/>
  <c r="G4570" i="12"/>
  <c r="H4570" i="12"/>
  <c r="C4571" i="12"/>
  <c r="D4571" i="12"/>
  <c r="E4571" i="12"/>
  <c r="F4571" i="12"/>
  <c r="G4571" i="12"/>
  <c r="H4571" i="12"/>
  <c r="C4572" i="12"/>
  <c r="D4572" i="12"/>
  <c r="E4572" i="12"/>
  <c r="F4572" i="12"/>
  <c r="G4572" i="12"/>
  <c r="H4572" i="12"/>
  <c r="C4573" i="12"/>
  <c r="D4573" i="12"/>
  <c r="E4573" i="12"/>
  <c r="F4573" i="12"/>
  <c r="G4573" i="12"/>
  <c r="H4573" i="12"/>
  <c r="C4574" i="12"/>
  <c r="D4574" i="12"/>
  <c r="E4574" i="12"/>
  <c r="F4574" i="12"/>
  <c r="G4574" i="12"/>
  <c r="H4574" i="12"/>
  <c r="C4575" i="12"/>
  <c r="D4575" i="12"/>
  <c r="E4575" i="12"/>
  <c r="F4575" i="12"/>
  <c r="G4575" i="12"/>
  <c r="H4575" i="12"/>
  <c r="C4576" i="12"/>
  <c r="D4576" i="12"/>
  <c r="E4576" i="12"/>
  <c r="F4576" i="12"/>
  <c r="G4576" i="12"/>
  <c r="H4576" i="12"/>
  <c r="C4577" i="12"/>
  <c r="D4577" i="12"/>
  <c r="E4577" i="12"/>
  <c r="F4577" i="12"/>
  <c r="G4577" i="12"/>
  <c r="H4577" i="12"/>
  <c r="C4578" i="12"/>
  <c r="D4578" i="12"/>
  <c r="E4578" i="12"/>
  <c r="F4578" i="12"/>
  <c r="G4578" i="12"/>
  <c r="H4578" i="12"/>
  <c r="C4579" i="12"/>
  <c r="D4579" i="12"/>
  <c r="E4579" i="12"/>
  <c r="F4579" i="12"/>
  <c r="G4579" i="12"/>
  <c r="H4579" i="12"/>
  <c r="C4580" i="12"/>
  <c r="D4580" i="12"/>
  <c r="E4580" i="12"/>
  <c r="F4580" i="12"/>
  <c r="G4580" i="12"/>
  <c r="H4580" i="12"/>
  <c r="C4581" i="12"/>
  <c r="D4581" i="12"/>
  <c r="E4581" i="12"/>
  <c r="F4581" i="12"/>
  <c r="G4581" i="12"/>
  <c r="H4581" i="12"/>
  <c r="C4582" i="12"/>
  <c r="D4582" i="12"/>
  <c r="E4582" i="12"/>
  <c r="F4582" i="12"/>
  <c r="G4582" i="12"/>
  <c r="H4582" i="12"/>
  <c r="C4583" i="12"/>
  <c r="D4583" i="12"/>
  <c r="E4583" i="12"/>
  <c r="F4583" i="12"/>
  <c r="G4583" i="12"/>
  <c r="H4583" i="12"/>
  <c r="C4584" i="12"/>
  <c r="D4584" i="12"/>
  <c r="E4584" i="12"/>
  <c r="F4584" i="12"/>
  <c r="G4584" i="12"/>
  <c r="H4584" i="12"/>
  <c r="C4585" i="12"/>
  <c r="D4585" i="12"/>
  <c r="E4585" i="12"/>
  <c r="F4585" i="12"/>
  <c r="G4585" i="12"/>
  <c r="H4585" i="12"/>
  <c r="C4586" i="12"/>
  <c r="D4586" i="12"/>
  <c r="E4586" i="12"/>
  <c r="F4586" i="12"/>
  <c r="G4586" i="12"/>
  <c r="H4586" i="12"/>
  <c r="C4587" i="12"/>
  <c r="D4587" i="12"/>
  <c r="E4587" i="12"/>
  <c r="F4587" i="12"/>
  <c r="G4587" i="12"/>
  <c r="H4587" i="12"/>
  <c r="C4588" i="12"/>
  <c r="D4588" i="12"/>
  <c r="E4588" i="12"/>
  <c r="F4588" i="12"/>
  <c r="G4588" i="12"/>
  <c r="H4588" i="12"/>
  <c r="C4589" i="12"/>
  <c r="D4589" i="12"/>
  <c r="E4589" i="12"/>
  <c r="F4589" i="12"/>
  <c r="G4589" i="12"/>
  <c r="H4589" i="12"/>
  <c r="C4590" i="12"/>
  <c r="D4590" i="12"/>
  <c r="E4590" i="12"/>
  <c r="F4590" i="12"/>
  <c r="G4590" i="12"/>
  <c r="H4590" i="12"/>
  <c r="C4591" i="12"/>
  <c r="D4591" i="12"/>
  <c r="E4591" i="12"/>
  <c r="F4591" i="12"/>
  <c r="G4591" i="12"/>
  <c r="H4591" i="12"/>
  <c r="C4592" i="12"/>
  <c r="D4592" i="12"/>
  <c r="E4592" i="12"/>
  <c r="F4592" i="12"/>
  <c r="G4592" i="12"/>
  <c r="H4592" i="12"/>
  <c r="C4593" i="12"/>
  <c r="D4593" i="12"/>
  <c r="E4593" i="12"/>
  <c r="F4593" i="12"/>
  <c r="G4593" i="12"/>
  <c r="H4593" i="12"/>
  <c r="C4594" i="12"/>
  <c r="D4594" i="12"/>
  <c r="E4594" i="12"/>
  <c r="F4594" i="12"/>
  <c r="G4594" i="12"/>
  <c r="H4594" i="12"/>
  <c r="C4595" i="12"/>
  <c r="D4595" i="12"/>
  <c r="E4595" i="12"/>
  <c r="F4595" i="12"/>
  <c r="G4595" i="12"/>
  <c r="H4595" i="12"/>
  <c r="C4596" i="12"/>
  <c r="D4596" i="12"/>
  <c r="E4596" i="12"/>
  <c r="F4596" i="12"/>
  <c r="G4596" i="12"/>
  <c r="H4596" i="12"/>
  <c r="C4597" i="12"/>
  <c r="D4597" i="12"/>
  <c r="E4597" i="12"/>
  <c r="F4597" i="12"/>
  <c r="G4597" i="12"/>
  <c r="H4597" i="12"/>
  <c r="C4598" i="12"/>
  <c r="D4598" i="12"/>
  <c r="E4598" i="12"/>
  <c r="F4598" i="12"/>
  <c r="G4598" i="12"/>
  <c r="H4598" i="12"/>
  <c r="C4599" i="12"/>
  <c r="D4599" i="12"/>
  <c r="E4599" i="12"/>
  <c r="F4599" i="12"/>
  <c r="G4599" i="12"/>
  <c r="H4599" i="12"/>
  <c r="C4600" i="12"/>
  <c r="D4600" i="12"/>
  <c r="E4600" i="12"/>
  <c r="F4600" i="12"/>
  <c r="G4600" i="12"/>
  <c r="H4600" i="12"/>
  <c r="C4601" i="12"/>
  <c r="D4601" i="12"/>
  <c r="E4601" i="12"/>
  <c r="F4601" i="12"/>
  <c r="G4601" i="12"/>
  <c r="H4601" i="12"/>
  <c r="C4602" i="12"/>
  <c r="D4602" i="12"/>
  <c r="E4602" i="12"/>
  <c r="F4602" i="12"/>
  <c r="G4602" i="12"/>
  <c r="H4602" i="12"/>
  <c r="C4603" i="12"/>
  <c r="D4603" i="12"/>
  <c r="E4603" i="12"/>
  <c r="F4603" i="12"/>
  <c r="G4603" i="12"/>
  <c r="H4603" i="12"/>
  <c r="C4604" i="12"/>
  <c r="D4604" i="12"/>
  <c r="E4604" i="12"/>
  <c r="F4604" i="12"/>
  <c r="G4604" i="12"/>
  <c r="H4604" i="12"/>
  <c r="C4605" i="12"/>
  <c r="D4605" i="12"/>
  <c r="E4605" i="12"/>
  <c r="F4605" i="12"/>
  <c r="G4605" i="12"/>
  <c r="H4605" i="12"/>
  <c r="C4606" i="12"/>
  <c r="D4606" i="12"/>
  <c r="E4606" i="12"/>
  <c r="F4606" i="12"/>
  <c r="G4606" i="12"/>
  <c r="H4606" i="12"/>
  <c r="C4607" i="12"/>
  <c r="D4607" i="12"/>
  <c r="E4607" i="12"/>
  <c r="F4607" i="12"/>
  <c r="G4607" i="12"/>
  <c r="H4607" i="12"/>
  <c r="C4608" i="12"/>
  <c r="D4608" i="12"/>
  <c r="E4608" i="12"/>
  <c r="F4608" i="12"/>
  <c r="G4608" i="12"/>
  <c r="H4608" i="12"/>
  <c r="C4609" i="12"/>
  <c r="D4609" i="12"/>
  <c r="E4609" i="12"/>
  <c r="F4609" i="12"/>
  <c r="G4609" i="12"/>
  <c r="H4609" i="12"/>
  <c r="C4610" i="12"/>
  <c r="D4610" i="12"/>
  <c r="E4610" i="12"/>
  <c r="F4610" i="12"/>
  <c r="G4610" i="12"/>
  <c r="H4610" i="12"/>
  <c r="C4611" i="12"/>
  <c r="D4611" i="12"/>
  <c r="E4611" i="12"/>
  <c r="F4611" i="12"/>
  <c r="G4611" i="12"/>
  <c r="H4611" i="12"/>
  <c r="C4612" i="12"/>
  <c r="D4612" i="12"/>
  <c r="E4612" i="12"/>
  <c r="F4612" i="12"/>
  <c r="G4612" i="12"/>
  <c r="H4612" i="12"/>
  <c r="C4613" i="12"/>
  <c r="D4613" i="12"/>
  <c r="E4613" i="12"/>
  <c r="F4613" i="12"/>
  <c r="G4613" i="12"/>
  <c r="H4613" i="12"/>
  <c r="C4614" i="12"/>
  <c r="D4614" i="12"/>
  <c r="E4614" i="12"/>
  <c r="F4614" i="12"/>
  <c r="G4614" i="12"/>
  <c r="H4614" i="12"/>
  <c r="C4615" i="12"/>
  <c r="D4615" i="12"/>
  <c r="E4615" i="12"/>
  <c r="F4615" i="12"/>
  <c r="G4615" i="12"/>
  <c r="H4615" i="12"/>
  <c r="C4616" i="12"/>
  <c r="D4616" i="12"/>
  <c r="E4616" i="12"/>
  <c r="F4616" i="12"/>
  <c r="G4616" i="12"/>
  <c r="H4616" i="12"/>
  <c r="C4617" i="12"/>
  <c r="D4617" i="12"/>
  <c r="E4617" i="12"/>
  <c r="F4617" i="12"/>
  <c r="G4617" i="12"/>
  <c r="H4617" i="12"/>
  <c r="C4618" i="12"/>
  <c r="D4618" i="12"/>
  <c r="E4618" i="12"/>
  <c r="F4618" i="12"/>
  <c r="G4618" i="12"/>
  <c r="H4618" i="12"/>
  <c r="C4619" i="12"/>
  <c r="D4619" i="12"/>
  <c r="E4619" i="12"/>
  <c r="F4619" i="12"/>
  <c r="G4619" i="12"/>
  <c r="H4619" i="12"/>
  <c r="C4620" i="12"/>
  <c r="D4620" i="12"/>
  <c r="E4620" i="12"/>
  <c r="F4620" i="12"/>
  <c r="G4620" i="12"/>
  <c r="H4620" i="12"/>
  <c r="C4621" i="12"/>
  <c r="D4621" i="12"/>
  <c r="E4621" i="12"/>
  <c r="F4621" i="12"/>
  <c r="G4621" i="12"/>
  <c r="H4621" i="12"/>
  <c r="C4622" i="12"/>
  <c r="D4622" i="12"/>
  <c r="E4622" i="12"/>
  <c r="F4622" i="12"/>
  <c r="G4622" i="12"/>
  <c r="H4622" i="12"/>
  <c r="C4623" i="12"/>
  <c r="D4623" i="12"/>
  <c r="E4623" i="12"/>
  <c r="F4623" i="12"/>
  <c r="G4623" i="12"/>
  <c r="H4623" i="12"/>
  <c r="C4624" i="12"/>
  <c r="D4624" i="12"/>
  <c r="E4624" i="12"/>
  <c r="F4624" i="12"/>
  <c r="G4624" i="12"/>
  <c r="H4624" i="12"/>
  <c r="C4625" i="12"/>
  <c r="D4625" i="12"/>
  <c r="E4625" i="12"/>
  <c r="F4625" i="12"/>
  <c r="G4625" i="12"/>
  <c r="H4625" i="12"/>
  <c r="C4626" i="12"/>
  <c r="D4626" i="12"/>
  <c r="E4626" i="12"/>
  <c r="F4626" i="12"/>
  <c r="G4626" i="12"/>
  <c r="H4626" i="12"/>
  <c r="C4627" i="12"/>
  <c r="D4627" i="12"/>
  <c r="E4627" i="12"/>
  <c r="F4627" i="12"/>
  <c r="G4627" i="12"/>
  <c r="H4627" i="12"/>
  <c r="C4628" i="12"/>
  <c r="D4628" i="12"/>
  <c r="E4628" i="12"/>
  <c r="F4628" i="12"/>
  <c r="G4628" i="12"/>
  <c r="H4628" i="12"/>
  <c r="C4629" i="12"/>
  <c r="D4629" i="12"/>
  <c r="E4629" i="12"/>
  <c r="F4629" i="12"/>
  <c r="G4629" i="12"/>
  <c r="H4629" i="12"/>
  <c r="C4630" i="12"/>
  <c r="D4630" i="12"/>
  <c r="E4630" i="12"/>
  <c r="F4630" i="12"/>
  <c r="G4630" i="12"/>
  <c r="H4630" i="12"/>
  <c r="C4631" i="12"/>
  <c r="D4631" i="12"/>
  <c r="E4631" i="12"/>
  <c r="F4631" i="12"/>
  <c r="G4631" i="12"/>
  <c r="H4631" i="12"/>
  <c r="C4632" i="12"/>
  <c r="D4632" i="12"/>
  <c r="E4632" i="12"/>
  <c r="F4632" i="12"/>
  <c r="G4632" i="12"/>
  <c r="H4632" i="12"/>
  <c r="C4633" i="12"/>
  <c r="D4633" i="12"/>
  <c r="E4633" i="12"/>
  <c r="F4633" i="12"/>
  <c r="G4633" i="12"/>
  <c r="H4633" i="12"/>
  <c r="C4634" i="12"/>
  <c r="D4634" i="12"/>
  <c r="E4634" i="12"/>
  <c r="F4634" i="12"/>
  <c r="G4634" i="12"/>
  <c r="H4634" i="12"/>
  <c r="C4635" i="12"/>
  <c r="D4635" i="12"/>
  <c r="E4635" i="12"/>
  <c r="F4635" i="12"/>
  <c r="G4635" i="12"/>
  <c r="H4635" i="12"/>
  <c r="C4636" i="12"/>
  <c r="D4636" i="12"/>
  <c r="E4636" i="12"/>
  <c r="F4636" i="12"/>
  <c r="G4636" i="12"/>
  <c r="H4636" i="12"/>
  <c r="C4637" i="12"/>
  <c r="D4637" i="12"/>
  <c r="E4637" i="12"/>
  <c r="F4637" i="12"/>
  <c r="G4637" i="12"/>
  <c r="H4637" i="12"/>
  <c r="C4638" i="12"/>
  <c r="D4638" i="12"/>
  <c r="E4638" i="12"/>
  <c r="F4638" i="12"/>
  <c r="G4638" i="12"/>
  <c r="H4638" i="12"/>
  <c r="C4639" i="12"/>
  <c r="D4639" i="12"/>
  <c r="E4639" i="12"/>
  <c r="F4639" i="12"/>
  <c r="G4639" i="12"/>
  <c r="H4639" i="12"/>
  <c r="C4640" i="12"/>
  <c r="D4640" i="12"/>
  <c r="E4640" i="12"/>
  <c r="F4640" i="12"/>
  <c r="G4640" i="12"/>
  <c r="H4640" i="12"/>
  <c r="C4641" i="12"/>
  <c r="D4641" i="12"/>
  <c r="E4641" i="12"/>
  <c r="F4641" i="12"/>
  <c r="G4641" i="12"/>
  <c r="H4641" i="12"/>
  <c r="C4642" i="12"/>
  <c r="D4642" i="12"/>
  <c r="E4642" i="12"/>
  <c r="F4642" i="12"/>
  <c r="G4642" i="12"/>
  <c r="H4642" i="12"/>
  <c r="C4643" i="12"/>
  <c r="D4643" i="12"/>
  <c r="E4643" i="12"/>
  <c r="F4643" i="12"/>
  <c r="G4643" i="12"/>
  <c r="H4643" i="12"/>
  <c r="C4644" i="12"/>
  <c r="D4644" i="12"/>
  <c r="E4644" i="12"/>
  <c r="F4644" i="12"/>
  <c r="G4644" i="12"/>
  <c r="H4644" i="12"/>
  <c r="C4645" i="12"/>
  <c r="D4645" i="12"/>
  <c r="E4645" i="12"/>
  <c r="F4645" i="12"/>
  <c r="G4645" i="12"/>
  <c r="H4645" i="12"/>
  <c r="C4646" i="12"/>
  <c r="D4646" i="12"/>
  <c r="E4646" i="12"/>
  <c r="F4646" i="12"/>
  <c r="G4646" i="12"/>
  <c r="H4646" i="12"/>
  <c r="C4647" i="12"/>
  <c r="D4647" i="12"/>
  <c r="E4647" i="12"/>
  <c r="F4647" i="12"/>
  <c r="G4647" i="12"/>
  <c r="H4647" i="12"/>
  <c r="C4648" i="12"/>
  <c r="D4648" i="12"/>
  <c r="E4648" i="12"/>
  <c r="F4648" i="12"/>
  <c r="G4648" i="12"/>
  <c r="H4648" i="12"/>
  <c r="C4649" i="12"/>
  <c r="D4649" i="12"/>
  <c r="E4649" i="12"/>
  <c r="F4649" i="12"/>
  <c r="G4649" i="12"/>
  <c r="H4649" i="12"/>
  <c r="C4650" i="12"/>
  <c r="D4650" i="12"/>
  <c r="E4650" i="12"/>
  <c r="F4650" i="12"/>
  <c r="G4650" i="12"/>
  <c r="H4650" i="12"/>
  <c r="C4651" i="12"/>
  <c r="D4651" i="12"/>
  <c r="E4651" i="12"/>
  <c r="F4651" i="12"/>
  <c r="G4651" i="12"/>
  <c r="H4651" i="12"/>
  <c r="C4652" i="12"/>
  <c r="D4652" i="12"/>
  <c r="E4652" i="12"/>
  <c r="F4652" i="12"/>
  <c r="G4652" i="12"/>
  <c r="H4652" i="12"/>
  <c r="C4653" i="12"/>
  <c r="D4653" i="12"/>
  <c r="E4653" i="12"/>
  <c r="F4653" i="12"/>
  <c r="G4653" i="12"/>
  <c r="H4653" i="12"/>
  <c r="C4654" i="12"/>
  <c r="D4654" i="12"/>
  <c r="E4654" i="12"/>
  <c r="F4654" i="12"/>
  <c r="G4654" i="12"/>
  <c r="H4654" i="12"/>
  <c r="C4655" i="12"/>
  <c r="D4655" i="12"/>
  <c r="E4655" i="12"/>
  <c r="F4655" i="12"/>
  <c r="G4655" i="12"/>
  <c r="H4655" i="12"/>
  <c r="C4656" i="12"/>
  <c r="D4656" i="12"/>
  <c r="E4656" i="12"/>
  <c r="F4656" i="12"/>
  <c r="G4656" i="12"/>
  <c r="H4656" i="12"/>
  <c r="C4657" i="12"/>
  <c r="D4657" i="12"/>
  <c r="E4657" i="12"/>
  <c r="F4657" i="12"/>
  <c r="G4657" i="12"/>
  <c r="H4657" i="12"/>
  <c r="C4658" i="12"/>
  <c r="D4658" i="12"/>
  <c r="E4658" i="12"/>
  <c r="F4658" i="12"/>
  <c r="G4658" i="12"/>
  <c r="H4658" i="12"/>
  <c r="C4659" i="12"/>
  <c r="D4659" i="12"/>
  <c r="E4659" i="12"/>
  <c r="F4659" i="12"/>
  <c r="G4659" i="12"/>
  <c r="H4659" i="12"/>
  <c r="C4660" i="12"/>
  <c r="D4660" i="12"/>
  <c r="E4660" i="12"/>
  <c r="F4660" i="12"/>
  <c r="G4660" i="12"/>
  <c r="H4660" i="12"/>
  <c r="C4661" i="12"/>
  <c r="D4661" i="12"/>
  <c r="E4661" i="12"/>
  <c r="F4661" i="12"/>
  <c r="G4661" i="12"/>
  <c r="H4661" i="12"/>
  <c r="C4662" i="12"/>
  <c r="D4662" i="12"/>
  <c r="E4662" i="12"/>
  <c r="F4662" i="12"/>
  <c r="G4662" i="12"/>
  <c r="H4662" i="12"/>
  <c r="C4663" i="12"/>
  <c r="D4663" i="12"/>
  <c r="E4663" i="12"/>
  <c r="F4663" i="12"/>
  <c r="G4663" i="12"/>
  <c r="H4663" i="12"/>
  <c r="C4664" i="12"/>
  <c r="D4664" i="12"/>
  <c r="E4664" i="12"/>
  <c r="F4664" i="12"/>
  <c r="G4664" i="12"/>
  <c r="H4664" i="12"/>
  <c r="C4665" i="12"/>
  <c r="D4665" i="12"/>
  <c r="E4665" i="12"/>
  <c r="F4665" i="12"/>
  <c r="G4665" i="12"/>
  <c r="H4665" i="12"/>
  <c r="C4666" i="12"/>
  <c r="D4666" i="12"/>
  <c r="E4666" i="12"/>
  <c r="F4666" i="12"/>
  <c r="G4666" i="12"/>
  <c r="H4666" i="12"/>
  <c r="C4667" i="12"/>
  <c r="D4667" i="12"/>
  <c r="E4667" i="12"/>
  <c r="F4667" i="12"/>
  <c r="G4667" i="12"/>
  <c r="H4667" i="12"/>
  <c r="C4668" i="12"/>
  <c r="D4668" i="12"/>
  <c r="E4668" i="12"/>
  <c r="F4668" i="12"/>
  <c r="G4668" i="12"/>
  <c r="H4668" i="12"/>
  <c r="C4669" i="12"/>
  <c r="D4669" i="12"/>
  <c r="E4669" i="12"/>
  <c r="F4669" i="12"/>
  <c r="G4669" i="12"/>
  <c r="H4669" i="12"/>
  <c r="C4670" i="12"/>
  <c r="D4670" i="12"/>
  <c r="E4670" i="12"/>
  <c r="F4670" i="12"/>
  <c r="G4670" i="12"/>
  <c r="H4670" i="12"/>
  <c r="C4671" i="12"/>
  <c r="D4671" i="12"/>
  <c r="E4671" i="12"/>
  <c r="F4671" i="12"/>
  <c r="G4671" i="12"/>
  <c r="H4671" i="12"/>
  <c r="C4672" i="12"/>
  <c r="D4672" i="12"/>
  <c r="E4672" i="12"/>
  <c r="F4672" i="12"/>
  <c r="G4672" i="12"/>
  <c r="H4672" i="12"/>
  <c r="C4673" i="12"/>
  <c r="D4673" i="12"/>
  <c r="E4673" i="12"/>
  <c r="F4673" i="12"/>
  <c r="G4673" i="12"/>
  <c r="H4673" i="12"/>
  <c r="C4674" i="12"/>
  <c r="D4674" i="12"/>
  <c r="E4674" i="12"/>
  <c r="F4674" i="12"/>
  <c r="G4674" i="12"/>
  <c r="H4674" i="12"/>
  <c r="C4675" i="12"/>
  <c r="D4675" i="12"/>
  <c r="E4675" i="12"/>
  <c r="F4675" i="12"/>
  <c r="G4675" i="12"/>
  <c r="H4675" i="12"/>
  <c r="C4676" i="12"/>
  <c r="D4676" i="12"/>
  <c r="E4676" i="12"/>
  <c r="F4676" i="12"/>
  <c r="G4676" i="12"/>
  <c r="H4676" i="12"/>
  <c r="C4677" i="12"/>
  <c r="D4677" i="12"/>
  <c r="E4677" i="12"/>
  <c r="F4677" i="12"/>
  <c r="G4677" i="12"/>
  <c r="H4677" i="12"/>
  <c r="C4678" i="12"/>
  <c r="D4678" i="12"/>
  <c r="E4678" i="12"/>
  <c r="F4678" i="12"/>
  <c r="G4678" i="12"/>
  <c r="H4678" i="12"/>
  <c r="C4679" i="12"/>
  <c r="D4679" i="12"/>
  <c r="E4679" i="12"/>
  <c r="F4679" i="12"/>
  <c r="G4679" i="12"/>
  <c r="H4679" i="12"/>
  <c r="C4680" i="12"/>
  <c r="D4680" i="12"/>
  <c r="E4680" i="12"/>
  <c r="F4680" i="12"/>
  <c r="G4680" i="12"/>
  <c r="H4680" i="12"/>
  <c r="C4681" i="12"/>
  <c r="D4681" i="12"/>
  <c r="E4681" i="12"/>
  <c r="F4681" i="12"/>
  <c r="G4681" i="12"/>
  <c r="H4681" i="12"/>
  <c r="C4682" i="12"/>
  <c r="D4682" i="12"/>
  <c r="E4682" i="12"/>
  <c r="F4682" i="12"/>
  <c r="G4682" i="12"/>
  <c r="H4682" i="12"/>
  <c r="C4683" i="12"/>
  <c r="D4683" i="12"/>
  <c r="E4683" i="12"/>
  <c r="F4683" i="12"/>
  <c r="G4683" i="12"/>
  <c r="H4683" i="12"/>
  <c r="C4684" i="12"/>
  <c r="D4684" i="12"/>
  <c r="E4684" i="12"/>
  <c r="F4684" i="12"/>
  <c r="G4684" i="12"/>
  <c r="H4684" i="12"/>
  <c r="C4685" i="12"/>
  <c r="D4685" i="12"/>
  <c r="E4685" i="12"/>
  <c r="F4685" i="12"/>
  <c r="G4685" i="12"/>
  <c r="H4685" i="12"/>
  <c r="C4686" i="12"/>
  <c r="D4686" i="12"/>
  <c r="E4686" i="12"/>
  <c r="F4686" i="12"/>
  <c r="G4686" i="12"/>
  <c r="H4686" i="12"/>
  <c r="C4687" i="12"/>
  <c r="D4687" i="12"/>
  <c r="E4687" i="12"/>
  <c r="F4687" i="12"/>
  <c r="G4687" i="12"/>
  <c r="H4687" i="12"/>
  <c r="C4688" i="12"/>
  <c r="D4688" i="12"/>
  <c r="E4688" i="12"/>
  <c r="F4688" i="12"/>
  <c r="G4688" i="12"/>
  <c r="H4688" i="12"/>
  <c r="C4689" i="12"/>
  <c r="D4689" i="12"/>
  <c r="E4689" i="12"/>
  <c r="F4689" i="12"/>
  <c r="G4689" i="12"/>
  <c r="H4689" i="12"/>
  <c r="C4690" i="12"/>
  <c r="D4690" i="12"/>
  <c r="E4690" i="12"/>
  <c r="F4690" i="12"/>
  <c r="G4690" i="12"/>
  <c r="H4690" i="12"/>
  <c r="C4691" i="12"/>
  <c r="D4691" i="12"/>
  <c r="E4691" i="12"/>
  <c r="F4691" i="12"/>
  <c r="G4691" i="12"/>
  <c r="H4691" i="12"/>
  <c r="C4692" i="12"/>
  <c r="D4692" i="12"/>
  <c r="E4692" i="12"/>
  <c r="F4692" i="12"/>
  <c r="G4692" i="12"/>
  <c r="H4692" i="12"/>
  <c r="C4693" i="12"/>
  <c r="D4693" i="12"/>
  <c r="E4693" i="12"/>
  <c r="F4693" i="12"/>
  <c r="G4693" i="12"/>
  <c r="H4693" i="12"/>
  <c r="C4694" i="12"/>
  <c r="D4694" i="12"/>
  <c r="E4694" i="12"/>
  <c r="F4694" i="12"/>
  <c r="G4694" i="12"/>
  <c r="H4694" i="12"/>
  <c r="C4695" i="12"/>
  <c r="D4695" i="12"/>
  <c r="E4695" i="12"/>
  <c r="F4695" i="12"/>
  <c r="G4695" i="12"/>
  <c r="H4695" i="12"/>
  <c r="C4696" i="12"/>
  <c r="D4696" i="12"/>
  <c r="E4696" i="12"/>
  <c r="F4696" i="12"/>
  <c r="G4696" i="12"/>
  <c r="H4696" i="12"/>
  <c r="C4697" i="12"/>
  <c r="D4697" i="12"/>
  <c r="E4697" i="12"/>
  <c r="F4697" i="12"/>
  <c r="G4697" i="12"/>
  <c r="H4697" i="12"/>
  <c r="C4698" i="12"/>
  <c r="D4698" i="12"/>
  <c r="E4698" i="12"/>
  <c r="F4698" i="12"/>
  <c r="G4698" i="12"/>
  <c r="H4698" i="12"/>
  <c r="C4699" i="12"/>
  <c r="D4699" i="12"/>
  <c r="E4699" i="12"/>
  <c r="F4699" i="12"/>
  <c r="G4699" i="12"/>
  <c r="H4699" i="12"/>
  <c r="C4700" i="12"/>
  <c r="D4700" i="12"/>
  <c r="E4700" i="12"/>
  <c r="F4700" i="12"/>
  <c r="G4700" i="12"/>
  <c r="H4700" i="12"/>
  <c r="C4701" i="12"/>
  <c r="D4701" i="12"/>
  <c r="E4701" i="12"/>
  <c r="F4701" i="12"/>
  <c r="G4701" i="12"/>
  <c r="H4701" i="12"/>
  <c r="C4702" i="12"/>
  <c r="D4702" i="12"/>
  <c r="E4702" i="12"/>
  <c r="F4702" i="12"/>
  <c r="G4702" i="12"/>
  <c r="H4702" i="12"/>
  <c r="C4703" i="12"/>
  <c r="D4703" i="12"/>
  <c r="E4703" i="12"/>
  <c r="F4703" i="12"/>
  <c r="G4703" i="12"/>
  <c r="H4703" i="12"/>
  <c r="C4704" i="12"/>
  <c r="D4704" i="12"/>
  <c r="E4704" i="12"/>
  <c r="F4704" i="12"/>
  <c r="G4704" i="12"/>
  <c r="H4704" i="12"/>
  <c r="C4705" i="12"/>
  <c r="D4705" i="12"/>
  <c r="E4705" i="12"/>
  <c r="F4705" i="12"/>
  <c r="G4705" i="12"/>
  <c r="H4705" i="12"/>
  <c r="C4706" i="12"/>
  <c r="D4706" i="12"/>
  <c r="E4706" i="12"/>
  <c r="F4706" i="12"/>
  <c r="G4706" i="12"/>
  <c r="H4706" i="12"/>
  <c r="C4707" i="12"/>
  <c r="D4707" i="12"/>
  <c r="E4707" i="12"/>
  <c r="F4707" i="12"/>
  <c r="G4707" i="12"/>
  <c r="H4707" i="12"/>
  <c r="C4708" i="12"/>
  <c r="D4708" i="12"/>
  <c r="E4708" i="12"/>
  <c r="F4708" i="12"/>
  <c r="G4708" i="12"/>
  <c r="H4708" i="12"/>
  <c r="C4709" i="12"/>
  <c r="D4709" i="12"/>
  <c r="E4709" i="12"/>
  <c r="F4709" i="12"/>
  <c r="G4709" i="12"/>
  <c r="H4709" i="12"/>
  <c r="C4710" i="12"/>
  <c r="D4710" i="12"/>
  <c r="E4710" i="12"/>
  <c r="F4710" i="12"/>
  <c r="G4710" i="12"/>
  <c r="H4710" i="12"/>
  <c r="C4711" i="12"/>
  <c r="D4711" i="12"/>
  <c r="E4711" i="12"/>
  <c r="F4711" i="12"/>
  <c r="G4711" i="12"/>
  <c r="H4711" i="12"/>
  <c r="C4712" i="12"/>
  <c r="D4712" i="12"/>
  <c r="E4712" i="12"/>
  <c r="F4712" i="12"/>
  <c r="G4712" i="12"/>
  <c r="H4712" i="12"/>
  <c r="C4713" i="12"/>
  <c r="D4713" i="12"/>
  <c r="E4713" i="12"/>
  <c r="F4713" i="12"/>
  <c r="G4713" i="12"/>
  <c r="H4713" i="12"/>
  <c r="C4714" i="12"/>
  <c r="D4714" i="12"/>
  <c r="E4714" i="12"/>
  <c r="F4714" i="12"/>
  <c r="G4714" i="12"/>
  <c r="H4714" i="12"/>
  <c r="C4715" i="12"/>
  <c r="D4715" i="12"/>
  <c r="E4715" i="12"/>
  <c r="F4715" i="12"/>
  <c r="G4715" i="12"/>
  <c r="H4715" i="12"/>
  <c r="C4716" i="12"/>
  <c r="D4716" i="12"/>
  <c r="E4716" i="12"/>
  <c r="F4716" i="12"/>
  <c r="G4716" i="12"/>
  <c r="H4716" i="12"/>
  <c r="C4717" i="12"/>
  <c r="D4717" i="12"/>
  <c r="E4717" i="12"/>
  <c r="F4717" i="12"/>
  <c r="G4717" i="12"/>
  <c r="H4717" i="12"/>
  <c r="C4718" i="12"/>
  <c r="D4718" i="12"/>
  <c r="E4718" i="12"/>
  <c r="F4718" i="12"/>
  <c r="G4718" i="12"/>
  <c r="H4718" i="12"/>
  <c r="C4719" i="12"/>
  <c r="D4719" i="12"/>
  <c r="E4719" i="12"/>
  <c r="F4719" i="12"/>
  <c r="G4719" i="12"/>
  <c r="H4719" i="12"/>
  <c r="C4720" i="12"/>
  <c r="D4720" i="12"/>
  <c r="E4720" i="12"/>
  <c r="F4720" i="12"/>
  <c r="G4720" i="12"/>
  <c r="H4720" i="12"/>
  <c r="C4721" i="12"/>
  <c r="D4721" i="12"/>
  <c r="E4721" i="12"/>
  <c r="F4721" i="12"/>
  <c r="G4721" i="12"/>
  <c r="H4721" i="12"/>
  <c r="C4722" i="12"/>
  <c r="D4722" i="12"/>
  <c r="E4722" i="12"/>
  <c r="F4722" i="12"/>
  <c r="G4722" i="12"/>
  <c r="H4722" i="12"/>
  <c r="C4723" i="12"/>
  <c r="D4723" i="12"/>
  <c r="E4723" i="12"/>
  <c r="F4723" i="12"/>
  <c r="G4723" i="12"/>
  <c r="H4723" i="12"/>
  <c r="C4724" i="12"/>
  <c r="D4724" i="12"/>
  <c r="E4724" i="12"/>
  <c r="F4724" i="12"/>
  <c r="G4724" i="12"/>
  <c r="H4724" i="12"/>
  <c r="C4725" i="12"/>
  <c r="D4725" i="12"/>
  <c r="E4725" i="12"/>
  <c r="F4725" i="12"/>
  <c r="G4725" i="12"/>
  <c r="H4725" i="12"/>
  <c r="C4726" i="12"/>
  <c r="D4726" i="12"/>
  <c r="E4726" i="12"/>
  <c r="F4726" i="12"/>
  <c r="G4726" i="12"/>
  <c r="H4726" i="12"/>
  <c r="C4727" i="12"/>
  <c r="D4727" i="12"/>
  <c r="E4727" i="12"/>
  <c r="F4727" i="12"/>
  <c r="G4727" i="12"/>
  <c r="H4727" i="12"/>
  <c r="C4728" i="12"/>
  <c r="D4728" i="12"/>
  <c r="E4728" i="12"/>
  <c r="F4728" i="12"/>
  <c r="G4728" i="12"/>
  <c r="H4728" i="12"/>
  <c r="C4729" i="12"/>
  <c r="D4729" i="12"/>
  <c r="E4729" i="12"/>
  <c r="F4729" i="12"/>
  <c r="G4729" i="12"/>
  <c r="H4729" i="12"/>
  <c r="C4730" i="12"/>
  <c r="D4730" i="12"/>
  <c r="E4730" i="12"/>
  <c r="F4730" i="12"/>
  <c r="G4730" i="12"/>
  <c r="H4730" i="12"/>
  <c r="C4731" i="12"/>
  <c r="D4731" i="12"/>
  <c r="E4731" i="12"/>
  <c r="F4731" i="12"/>
  <c r="G4731" i="12"/>
  <c r="H4731" i="12"/>
  <c r="C4732" i="12"/>
  <c r="D4732" i="12"/>
  <c r="E4732" i="12"/>
  <c r="F4732" i="12"/>
  <c r="G4732" i="12"/>
  <c r="H4732" i="12"/>
  <c r="C4733" i="12"/>
  <c r="D4733" i="12"/>
  <c r="E4733" i="12"/>
  <c r="F4733" i="12"/>
  <c r="G4733" i="12"/>
  <c r="H4733" i="12"/>
  <c r="C4734" i="12"/>
  <c r="D4734" i="12"/>
  <c r="E4734" i="12"/>
  <c r="F4734" i="12"/>
  <c r="G4734" i="12"/>
  <c r="H4734" i="12"/>
  <c r="C4735" i="12"/>
  <c r="D4735" i="12"/>
  <c r="E4735" i="12"/>
  <c r="F4735" i="12"/>
  <c r="G4735" i="12"/>
  <c r="H4735" i="12"/>
  <c r="C4736" i="12"/>
  <c r="D4736" i="12"/>
  <c r="E4736" i="12"/>
  <c r="F4736" i="12"/>
  <c r="G4736" i="12"/>
  <c r="H4736" i="12"/>
  <c r="C4737" i="12"/>
  <c r="D4737" i="12"/>
  <c r="E4737" i="12"/>
  <c r="F4737" i="12"/>
  <c r="G4737" i="12"/>
  <c r="H4737" i="12"/>
  <c r="C4738" i="12"/>
  <c r="D4738" i="12"/>
  <c r="E4738" i="12"/>
  <c r="F4738" i="12"/>
  <c r="G4738" i="12"/>
  <c r="H4738" i="12"/>
  <c r="C4739" i="12"/>
  <c r="D4739" i="12"/>
  <c r="E4739" i="12"/>
  <c r="F4739" i="12"/>
  <c r="G4739" i="12"/>
  <c r="H4739" i="12"/>
  <c r="C4740" i="12"/>
  <c r="D4740" i="12"/>
  <c r="E4740" i="12"/>
  <c r="F4740" i="12"/>
  <c r="G4740" i="12"/>
  <c r="H4740" i="12"/>
  <c r="C4741" i="12"/>
  <c r="D4741" i="12"/>
  <c r="E4741" i="12"/>
  <c r="F4741" i="12"/>
  <c r="G4741" i="12"/>
  <c r="H4741" i="12"/>
  <c r="C4742" i="12"/>
  <c r="D4742" i="12"/>
  <c r="E4742" i="12"/>
  <c r="F4742" i="12"/>
  <c r="G4742" i="12"/>
  <c r="H4742" i="12"/>
  <c r="C4743" i="12"/>
  <c r="D4743" i="12"/>
  <c r="E4743" i="12"/>
  <c r="F4743" i="12"/>
  <c r="G4743" i="12"/>
  <c r="H4743" i="12"/>
  <c r="C4744" i="12"/>
  <c r="D4744" i="12"/>
  <c r="E4744" i="12"/>
  <c r="F4744" i="12"/>
  <c r="G4744" i="12"/>
  <c r="H4744" i="12"/>
  <c r="C4745" i="12"/>
  <c r="D4745" i="12"/>
  <c r="E4745" i="12"/>
  <c r="F4745" i="12"/>
  <c r="G4745" i="12"/>
  <c r="H4745" i="12"/>
  <c r="C4746" i="12"/>
  <c r="D4746" i="12"/>
  <c r="E4746" i="12"/>
  <c r="F4746" i="12"/>
  <c r="G4746" i="12"/>
  <c r="H4746" i="12"/>
  <c r="C4747" i="12"/>
  <c r="D4747" i="12"/>
  <c r="E4747" i="12"/>
  <c r="F4747" i="12"/>
  <c r="G4747" i="12"/>
  <c r="H4747" i="12"/>
  <c r="C4748" i="12"/>
  <c r="D4748" i="12"/>
  <c r="E4748" i="12"/>
  <c r="F4748" i="12"/>
  <c r="G4748" i="12"/>
  <c r="H4748" i="12"/>
  <c r="C4749" i="12"/>
  <c r="D4749" i="12"/>
  <c r="E4749" i="12"/>
  <c r="F4749" i="12"/>
  <c r="G4749" i="12"/>
  <c r="H4749" i="12"/>
  <c r="C4750" i="12"/>
  <c r="D4750" i="12"/>
  <c r="E4750" i="12"/>
  <c r="F4750" i="12"/>
  <c r="G4750" i="12"/>
  <c r="H4750" i="12"/>
  <c r="C4751" i="12"/>
  <c r="D4751" i="12"/>
  <c r="E4751" i="12"/>
  <c r="F4751" i="12"/>
  <c r="G4751" i="12"/>
  <c r="H4751" i="12"/>
  <c r="C4752" i="12"/>
  <c r="D4752" i="12"/>
  <c r="E4752" i="12"/>
  <c r="F4752" i="12"/>
  <c r="G4752" i="12"/>
  <c r="H4752" i="12"/>
  <c r="C4753" i="12"/>
  <c r="D4753" i="12"/>
  <c r="E4753" i="12"/>
  <c r="F4753" i="12"/>
  <c r="G4753" i="12"/>
  <c r="H4753" i="12"/>
  <c r="C4754" i="12"/>
  <c r="D4754" i="12"/>
  <c r="E4754" i="12"/>
  <c r="F4754" i="12"/>
  <c r="G4754" i="12"/>
  <c r="H4754" i="12"/>
  <c r="C4755" i="12"/>
  <c r="D4755" i="12"/>
  <c r="E4755" i="12"/>
  <c r="F4755" i="12"/>
  <c r="G4755" i="12"/>
  <c r="H4755" i="12"/>
  <c r="C4756" i="12"/>
  <c r="D4756" i="12"/>
  <c r="E4756" i="12"/>
  <c r="F4756" i="12"/>
  <c r="G4756" i="12"/>
  <c r="H4756" i="12"/>
  <c r="C4757" i="12"/>
  <c r="D4757" i="12"/>
  <c r="E4757" i="12"/>
  <c r="F4757" i="12"/>
  <c r="G4757" i="12"/>
  <c r="H4757" i="12"/>
  <c r="C4758" i="12"/>
  <c r="D4758" i="12"/>
  <c r="E4758" i="12"/>
  <c r="F4758" i="12"/>
  <c r="G4758" i="12"/>
  <c r="H4758" i="12"/>
  <c r="C4759" i="12"/>
  <c r="D4759" i="12"/>
  <c r="E4759" i="12"/>
  <c r="F4759" i="12"/>
  <c r="G4759" i="12"/>
  <c r="H4759" i="12"/>
  <c r="C4760" i="12"/>
  <c r="D4760" i="12"/>
  <c r="E4760" i="12"/>
  <c r="F4760" i="12"/>
  <c r="G4760" i="12"/>
  <c r="H4760" i="12"/>
  <c r="C4761" i="12"/>
  <c r="D4761" i="12"/>
  <c r="E4761" i="12"/>
  <c r="F4761" i="12"/>
  <c r="G4761" i="12"/>
  <c r="H4761" i="12"/>
  <c r="C4762" i="12"/>
  <c r="D4762" i="12"/>
  <c r="E4762" i="12"/>
  <c r="F4762" i="12"/>
  <c r="G4762" i="12"/>
  <c r="H4762" i="12"/>
  <c r="C4763" i="12"/>
  <c r="D4763" i="12"/>
  <c r="E4763" i="12"/>
  <c r="F4763" i="12"/>
  <c r="G4763" i="12"/>
  <c r="H4763" i="12"/>
  <c r="C4764" i="12"/>
  <c r="D4764" i="12"/>
  <c r="E4764" i="12"/>
  <c r="F4764" i="12"/>
  <c r="G4764" i="12"/>
  <c r="H4764" i="12"/>
  <c r="C4765" i="12"/>
  <c r="D4765" i="12"/>
  <c r="E4765" i="12"/>
  <c r="F4765" i="12"/>
  <c r="G4765" i="12"/>
  <c r="H4765" i="12"/>
  <c r="C4766" i="12"/>
  <c r="D4766" i="12"/>
  <c r="E4766" i="12"/>
  <c r="F4766" i="12"/>
  <c r="G4766" i="12"/>
  <c r="H4766" i="12"/>
  <c r="C4767" i="12"/>
  <c r="D4767" i="12"/>
  <c r="E4767" i="12"/>
  <c r="F4767" i="12"/>
  <c r="G4767" i="12"/>
  <c r="H4767" i="12"/>
  <c r="C4768" i="12"/>
  <c r="D4768" i="12"/>
  <c r="E4768" i="12"/>
  <c r="F4768" i="12"/>
  <c r="G4768" i="12"/>
  <c r="H4768" i="12"/>
  <c r="C4769" i="12"/>
  <c r="D4769" i="12"/>
  <c r="E4769" i="12"/>
  <c r="F4769" i="12"/>
  <c r="G4769" i="12"/>
  <c r="H4769" i="12"/>
  <c r="C4770" i="12"/>
  <c r="D4770" i="12"/>
  <c r="E4770" i="12"/>
  <c r="F4770" i="12"/>
  <c r="G4770" i="12"/>
  <c r="H4770" i="12"/>
  <c r="C4771" i="12"/>
  <c r="D4771" i="12"/>
  <c r="E4771" i="12"/>
  <c r="F4771" i="12"/>
  <c r="G4771" i="12"/>
  <c r="H4771" i="12"/>
  <c r="C4772" i="12"/>
  <c r="D4772" i="12"/>
  <c r="E4772" i="12"/>
  <c r="F4772" i="12"/>
  <c r="G4772" i="12"/>
  <c r="H4772" i="12"/>
  <c r="C4773" i="12"/>
  <c r="D4773" i="12"/>
  <c r="E4773" i="12"/>
  <c r="F4773" i="12"/>
  <c r="G4773" i="12"/>
  <c r="H4773" i="12"/>
  <c r="C4774" i="12"/>
  <c r="D4774" i="12"/>
  <c r="E4774" i="12"/>
  <c r="F4774" i="12"/>
  <c r="G4774" i="12"/>
  <c r="H4774" i="12"/>
  <c r="C4775" i="12"/>
  <c r="D4775" i="12"/>
  <c r="E4775" i="12"/>
  <c r="F4775" i="12"/>
  <c r="G4775" i="12"/>
  <c r="H4775" i="12"/>
  <c r="C4776" i="12"/>
  <c r="D4776" i="12"/>
  <c r="E4776" i="12"/>
  <c r="F4776" i="12"/>
  <c r="G4776" i="12"/>
  <c r="H4776" i="12"/>
  <c r="C4777" i="12"/>
  <c r="D4777" i="12"/>
  <c r="E4777" i="12"/>
  <c r="F4777" i="12"/>
  <c r="G4777" i="12"/>
  <c r="H4777" i="12"/>
  <c r="C4778" i="12"/>
  <c r="D4778" i="12"/>
  <c r="E4778" i="12"/>
  <c r="F4778" i="12"/>
  <c r="G4778" i="12"/>
  <c r="H4778" i="12"/>
  <c r="C4779" i="12"/>
  <c r="D4779" i="12"/>
  <c r="E4779" i="12"/>
  <c r="F4779" i="12"/>
  <c r="G4779" i="12"/>
  <c r="H4779" i="12"/>
  <c r="C4780" i="12"/>
  <c r="D4780" i="12"/>
  <c r="E4780" i="12"/>
  <c r="F4780" i="12"/>
  <c r="G4780" i="12"/>
  <c r="H4780" i="12"/>
  <c r="C4781" i="12"/>
  <c r="D4781" i="12"/>
  <c r="E4781" i="12"/>
  <c r="F4781" i="12"/>
  <c r="G4781" i="12"/>
  <c r="H4781" i="12"/>
  <c r="C4782" i="12"/>
  <c r="D4782" i="12"/>
  <c r="E4782" i="12"/>
  <c r="F4782" i="12"/>
  <c r="G4782" i="12"/>
  <c r="H4782" i="12"/>
  <c r="C4783" i="12"/>
  <c r="D4783" i="12"/>
  <c r="E4783" i="12"/>
  <c r="F4783" i="12"/>
  <c r="G4783" i="12"/>
  <c r="H4783" i="12"/>
  <c r="C4784" i="12"/>
  <c r="D4784" i="12"/>
  <c r="E4784" i="12"/>
  <c r="F4784" i="12"/>
  <c r="G4784" i="12"/>
  <c r="H4784" i="12"/>
  <c r="C4785" i="12"/>
  <c r="D4785" i="12"/>
  <c r="E4785" i="12"/>
  <c r="F4785" i="12"/>
  <c r="G4785" i="12"/>
  <c r="H4785" i="12"/>
  <c r="C4786" i="12"/>
  <c r="D4786" i="12"/>
  <c r="E4786" i="12"/>
  <c r="F4786" i="12"/>
  <c r="G4786" i="12"/>
  <c r="H4786" i="12"/>
  <c r="C4787" i="12"/>
  <c r="D4787" i="12"/>
  <c r="E4787" i="12"/>
  <c r="F4787" i="12"/>
  <c r="G4787" i="12"/>
  <c r="H4787" i="12"/>
  <c r="C4788" i="12"/>
  <c r="D4788" i="12"/>
  <c r="E4788" i="12"/>
  <c r="F4788" i="12"/>
  <c r="G4788" i="12"/>
  <c r="H4788" i="12"/>
  <c r="C4789" i="12"/>
  <c r="D4789" i="12"/>
  <c r="E4789" i="12"/>
  <c r="F4789" i="12"/>
  <c r="G4789" i="12"/>
  <c r="H4789" i="12"/>
  <c r="C4790" i="12"/>
  <c r="D4790" i="12"/>
  <c r="E4790" i="12"/>
  <c r="F4790" i="12"/>
  <c r="G4790" i="12"/>
  <c r="H4790" i="12"/>
  <c r="C4791" i="12"/>
  <c r="D4791" i="12"/>
  <c r="E4791" i="12"/>
  <c r="F4791" i="12"/>
  <c r="G4791" i="12"/>
  <c r="H4791" i="12"/>
  <c r="C4792" i="12"/>
  <c r="D4792" i="12"/>
  <c r="E4792" i="12"/>
  <c r="F4792" i="12"/>
  <c r="G4792" i="12"/>
  <c r="H4792" i="12"/>
  <c r="C4793" i="12"/>
  <c r="D4793" i="12"/>
  <c r="E4793" i="12"/>
  <c r="F4793" i="12"/>
  <c r="G4793" i="12"/>
  <c r="H4793" i="12"/>
  <c r="C4794" i="12"/>
  <c r="D4794" i="12"/>
  <c r="E4794" i="12"/>
  <c r="F4794" i="12"/>
  <c r="G4794" i="12"/>
  <c r="H4794" i="12"/>
  <c r="C4795" i="12"/>
  <c r="D4795" i="12"/>
  <c r="E4795" i="12"/>
  <c r="F4795" i="12"/>
  <c r="G4795" i="12"/>
  <c r="H4795" i="12"/>
  <c r="C4796" i="12"/>
  <c r="D4796" i="12"/>
  <c r="E4796" i="12"/>
  <c r="F4796" i="12"/>
  <c r="G4796" i="12"/>
  <c r="H4796" i="12"/>
  <c r="C4797" i="12"/>
  <c r="D4797" i="12"/>
  <c r="E4797" i="12"/>
  <c r="F4797" i="12"/>
  <c r="G4797" i="12"/>
  <c r="H4797" i="12"/>
  <c r="C4798" i="12"/>
  <c r="D4798" i="12"/>
  <c r="E4798" i="12"/>
  <c r="F4798" i="12"/>
  <c r="G4798" i="12"/>
  <c r="H4798" i="12"/>
  <c r="C4799" i="12"/>
  <c r="D4799" i="12"/>
  <c r="E4799" i="12"/>
  <c r="F4799" i="12"/>
  <c r="G4799" i="12"/>
  <c r="H4799" i="12"/>
  <c r="C4800" i="12"/>
  <c r="D4800" i="12"/>
  <c r="E4800" i="12"/>
  <c r="F4800" i="12"/>
  <c r="G4800" i="12"/>
  <c r="H4800" i="12"/>
  <c r="C4801" i="12"/>
  <c r="D4801" i="12"/>
  <c r="E4801" i="12"/>
  <c r="F4801" i="12"/>
  <c r="G4801" i="12"/>
  <c r="H4801" i="12"/>
  <c r="C4802" i="12"/>
  <c r="D4802" i="12"/>
  <c r="E4802" i="12"/>
  <c r="F4802" i="12"/>
  <c r="G4802" i="12"/>
  <c r="H4802" i="12"/>
  <c r="C4803" i="12"/>
  <c r="D4803" i="12"/>
  <c r="E4803" i="12"/>
  <c r="F4803" i="12"/>
  <c r="G4803" i="12"/>
  <c r="H4803" i="12"/>
  <c r="C4804" i="12"/>
  <c r="D4804" i="12"/>
  <c r="E4804" i="12"/>
  <c r="F4804" i="12"/>
  <c r="G4804" i="12"/>
  <c r="H4804" i="12"/>
  <c r="C4805" i="12"/>
  <c r="D4805" i="12"/>
  <c r="E4805" i="12"/>
  <c r="F4805" i="12"/>
  <c r="G4805" i="12"/>
  <c r="H4805" i="12"/>
  <c r="C4806" i="12"/>
  <c r="D4806" i="12"/>
  <c r="E4806" i="12"/>
  <c r="F4806" i="12"/>
  <c r="G4806" i="12"/>
  <c r="H4806" i="12"/>
  <c r="C4807" i="12"/>
  <c r="D4807" i="12"/>
  <c r="E4807" i="12"/>
  <c r="F4807" i="12"/>
  <c r="G4807" i="12"/>
  <c r="H4807" i="12"/>
  <c r="C4808" i="12"/>
  <c r="D4808" i="12"/>
  <c r="E4808" i="12"/>
  <c r="F4808" i="12"/>
  <c r="G4808" i="12"/>
  <c r="H4808" i="12"/>
  <c r="C4809" i="12"/>
  <c r="D4809" i="12"/>
  <c r="E4809" i="12"/>
  <c r="F4809" i="12"/>
  <c r="G4809" i="12"/>
  <c r="H4809" i="12"/>
  <c r="C4810" i="12"/>
  <c r="D4810" i="12"/>
  <c r="E4810" i="12"/>
  <c r="F4810" i="12"/>
  <c r="G4810" i="12"/>
  <c r="H4810" i="12"/>
  <c r="C4811" i="12"/>
  <c r="D4811" i="12"/>
  <c r="E4811" i="12"/>
  <c r="F4811" i="12"/>
  <c r="G4811" i="12"/>
  <c r="H4811" i="12"/>
  <c r="C4812" i="12"/>
  <c r="D4812" i="12"/>
  <c r="E4812" i="12"/>
  <c r="F4812" i="12"/>
  <c r="G4812" i="12"/>
  <c r="H4812" i="12"/>
  <c r="C4813" i="12"/>
  <c r="D4813" i="12"/>
  <c r="E4813" i="12"/>
  <c r="F4813" i="12"/>
  <c r="G4813" i="12"/>
  <c r="H4813" i="12"/>
  <c r="C4814" i="12"/>
  <c r="D4814" i="12"/>
  <c r="E4814" i="12"/>
  <c r="F4814" i="12"/>
  <c r="G4814" i="12"/>
  <c r="H4814" i="12"/>
  <c r="C4815" i="12"/>
  <c r="D4815" i="12"/>
  <c r="E4815" i="12"/>
  <c r="F4815" i="12"/>
  <c r="G4815" i="12"/>
  <c r="H4815" i="12"/>
  <c r="C4816" i="12"/>
  <c r="D4816" i="12"/>
  <c r="E4816" i="12"/>
  <c r="F4816" i="12"/>
  <c r="G4816" i="12"/>
  <c r="H4816" i="12"/>
  <c r="C4817" i="12"/>
  <c r="D4817" i="12"/>
  <c r="E4817" i="12"/>
  <c r="F4817" i="12"/>
  <c r="G4817" i="12"/>
  <c r="H4817" i="12"/>
  <c r="C4818" i="12"/>
  <c r="D4818" i="12"/>
  <c r="E4818" i="12"/>
  <c r="F4818" i="12"/>
  <c r="G4818" i="12"/>
  <c r="H4818" i="12"/>
  <c r="C4819" i="12"/>
  <c r="D4819" i="12"/>
  <c r="E4819" i="12"/>
  <c r="F4819" i="12"/>
  <c r="G4819" i="12"/>
  <c r="H4819" i="12"/>
  <c r="C4820" i="12"/>
  <c r="D4820" i="12"/>
  <c r="E4820" i="12"/>
  <c r="F4820" i="12"/>
  <c r="G4820" i="12"/>
  <c r="H4820" i="12"/>
  <c r="C4821" i="12"/>
  <c r="D4821" i="12"/>
  <c r="E4821" i="12"/>
  <c r="F4821" i="12"/>
  <c r="G4821" i="12"/>
  <c r="H4821" i="12"/>
  <c r="C4822" i="12"/>
  <c r="D4822" i="12"/>
  <c r="E4822" i="12"/>
  <c r="F4822" i="12"/>
  <c r="G4822" i="12"/>
  <c r="H4822" i="12"/>
  <c r="C4823" i="12"/>
  <c r="D4823" i="12"/>
  <c r="E4823" i="12"/>
  <c r="F4823" i="12"/>
  <c r="G4823" i="12"/>
  <c r="H4823" i="12"/>
  <c r="C4824" i="12"/>
  <c r="D4824" i="12"/>
  <c r="E4824" i="12"/>
  <c r="F4824" i="12"/>
  <c r="G4824" i="12"/>
  <c r="H4824" i="12"/>
  <c r="C4825" i="12"/>
  <c r="D4825" i="12"/>
  <c r="E4825" i="12"/>
  <c r="F4825" i="12"/>
  <c r="G4825" i="12"/>
  <c r="H4825" i="12"/>
  <c r="C4826" i="12"/>
  <c r="D4826" i="12"/>
  <c r="E4826" i="12"/>
  <c r="F4826" i="12"/>
  <c r="G4826" i="12"/>
  <c r="H4826" i="12"/>
  <c r="C4827" i="12"/>
  <c r="D4827" i="12"/>
  <c r="E4827" i="12"/>
  <c r="F4827" i="12"/>
  <c r="G4827" i="12"/>
  <c r="H4827" i="12"/>
  <c r="C4828" i="12"/>
  <c r="D4828" i="12"/>
  <c r="E4828" i="12"/>
  <c r="F4828" i="12"/>
  <c r="G4828" i="12"/>
  <c r="H4828" i="12"/>
  <c r="C4829" i="12"/>
  <c r="D4829" i="12"/>
  <c r="E4829" i="12"/>
  <c r="F4829" i="12"/>
  <c r="G4829" i="12"/>
  <c r="H4829" i="12"/>
  <c r="C4830" i="12"/>
  <c r="D4830" i="12"/>
  <c r="E4830" i="12"/>
  <c r="F4830" i="12"/>
  <c r="G4830" i="12"/>
  <c r="H4830" i="12"/>
  <c r="C4831" i="12"/>
  <c r="D4831" i="12"/>
  <c r="E4831" i="12"/>
  <c r="F4831" i="12"/>
  <c r="G4831" i="12"/>
  <c r="H4831" i="12"/>
  <c r="C4832" i="12"/>
  <c r="D4832" i="12"/>
  <c r="E4832" i="12"/>
  <c r="F4832" i="12"/>
  <c r="G4832" i="12"/>
  <c r="H4832" i="12"/>
  <c r="C4833" i="12"/>
  <c r="D4833" i="12"/>
  <c r="E4833" i="12"/>
  <c r="F4833" i="12"/>
  <c r="G4833" i="12"/>
  <c r="H4833" i="12"/>
  <c r="C4834" i="12"/>
  <c r="D4834" i="12"/>
  <c r="E4834" i="12"/>
  <c r="F4834" i="12"/>
  <c r="G4834" i="12"/>
  <c r="H4834" i="12"/>
  <c r="C4835" i="12"/>
  <c r="D4835" i="12"/>
  <c r="E4835" i="12"/>
  <c r="F4835" i="12"/>
  <c r="G4835" i="12"/>
  <c r="H4835" i="12"/>
  <c r="C4836" i="12"/>
  <c r="D4836" i="12"/>
  <c r="E4836" i="12"/>
  <c r="F4836" i="12"/>
  <c r="G4836" i="12"/>
  <c r="H4836" i="12"/>
  <c r="C4837" i="12"/>
  <c r="D4837" i="12"/>
  <c r="E4837" i="12"/>
  <c r="F4837" i="12"/>
  <c r="G4837" i="12"/>
  <c r="H4837" i="12"/>
  <c r="C4838" i="12"/>
  <c r="D4838" i="12"/>
  <c r="E4838" i="12"/>
  <c r="F4838" i="12"/>
  <c r="G4838" i="12"/>
  <c r="H4838" i="12"/>
  <c r="C4839" i="12"/>
  <c r="D4839" i="12"/>
  <c r="E4839" i="12"/>
  <c r="F4839" i="12"/>
  <c r="G4839" i="12"/>
  <c r="H4839" i="12"/>
  <c r="C4840" i="12"/>
  <c r="D4840" i="12"/>
  <c r="E4840" i="12"/>
  <c r="F4840" i="12"/>
  <c r="G4840" i="12"/>
  <c r="H4840" i="12"/>
  <c r="C4841" i="12"/>
  <c r="D4841" i="12"/>
  <c r="E4841" i="12"/>
  <c r="F4841" i="12"/>
  <c r="G4841" i="12"/>
  <c r="H4841" i="12"/>
  <c r="C4842" i="12"/>
  <c r="D4842" i="12"/>
  <c r="E4842" i="12"/>
  <c r="F4842" i="12"/>
  <c r="G4842" i="12"/>
  <c r="H4842" i="12"/>
  <c r="C4843" i="12"/>
  <c r="D4843" i="12"/>
  <c r="E4843" i="12"/>
  <c r="F4843" i="12"/>
  <c r="G4843" i="12"/>
  <c r="H4843" i="12"/>
  <c r="C4844" i="12"/>
  <c r="D4844" i="12"/>
  <c r="E4844" i="12"/>
  <c r="F4844" i="12"/>
  <c r="G4844" i="12"/>
  <c r="H4844" i="12"/>
  <c r="C4845" i="12"/>
  <c r="D4845" i="12"/>
  <c r="E4845" i="12"/>
  <c r="F4845" i="12"/>
  <c r="G4845" i="12"/>
  <c r="H4845" i="12"/>
  <c r="C4846" i="12"/>
  <c r="D4846" i="12"/>
  <c r="E4846" i="12"/>
  <c r="F4846" i="12"/>
  <c r="G4846" i="12"/>
  <c r="H4846" i="12"/>
  <c r="C4847" i="12"/>
  <c r="D4847" i="12"/>
  <c r="E4847" i="12"/>
  <c r="F4847" i="12"/>
  <c r="G4847" i="12"/>
  <c r="H4847" i="12"/>
  <c r="C4848" i="12"/>
  <c r="D4848" i="12"/>
  <c r="E4848" i="12"/>
  <c r="F4848" i="12"/>
  <c r="G4848" i="12"/>
  <c r="H4848" i="12"/>
  <c r="C4849" i="12"/>
  <c r="D4849" i="12"/>
  <c r="E4849" i="12"/>
  <c r="F4849" i="12"/>
  <c r="G4849" i="12"/>
  <c r="H4849" i="12"/>
  <c r="C4850" i="12"/>
  <c r="D4850" i="12"/>
  <c r="E4850" i="12"/>
  <c r="F4850" i="12"/>
  <c r="G4850" i="12"/>
  <c r="H4850" i="12"/>
  <c r="C4851" i="12"/>
  <c r="D4851" i="12"/>
  <c r="E4851" i="12"/>
  <c r="F4851" i="12"/>
  <c r="G4851" i="12"/>
  <c r="H4851" i="12"/>
  <c r="C4852" i="12"/>
  <c r="D4852" i="12"/>
  <c r="E4852" i="12"/>
  <c r="F4852" i="12"/>
  <c r="G4852" i="12"/>
  <c r="H4852" i="12"/>
  <c r="C4853" i="12"/>
  <c r="D4853" i="12"/>
  <c r="E4853" i="12"/>
  <c r="F4853" i="12"/>
  <c r="G4853" i="12"/>
  <c r="H4853" i="12"/>
  <c r="C4854" i="12"/>
  <c r="D4854" i="12"/>
  <c r="E4854" i="12"/>
  <c r="F4854" i="12"/>
  <c r="G4854" i="12"/>
  <c r="H4854" i="12"/>
  <c r="C4855" i="12"/>
  <c r="D4855" i="12"/>
  <c r="E4855" i="12"/>
  <c r="F4855" i="12"/>
  <c r="G4855" i="12"/>
  <c r="H4855" i="12"/>
  <c r="C4856" i="12"/>
  <c r="D4856" i="12"/>
  <c r="E4856" i="12"/>
  <c r="F4856" i="12"/>
  <c r="G4856" i="12"/>
  <c r="H4856" i="12"/>
  <c r="C4857" i="12"/>
  <c r="D4857" i="12"/>
  <c r="E4857" i="12"/>
  <c r="F4857" i="12"/>
  <c r="G4857" i="12"/>
  <c r="H4857" i="12"/>
  <c r="C4858" i="12"/>
  <c r="D4858" i="12"/>
  <c r="E4858" i="12"/>
  <c r="F4858" i="12"/>
  <c r="G4858" i="12"/>
  <c r="H4858" i="12"/>
  <c r="C4859" i="12"/>
  <c r="D4859" i="12"/>
  <c r="E4859" i="12"/>
  <c r="F4859" i="12"/>
  <c r="G4859" i="12"/>
  <c r="H4859" i="12"/>
  <c r="C4860" i="12"/>
  <c r="D4860" i="12"/>
  <c r="E4860" i="12"/>
  <c r="F4860" i="12"/>
  <c r="G4860" i="12"/>
  <c r="H4860" i="12"/>
  <c r="C4861" i="12"/>
  <c r="D4861" i="12"/>
  <c r="E4861" i="12"/>
  <c r="F4861" i="12"/>
  <c r="G4861" i="12"/>
  <c r="H4861" i="12"/>
  <c r="C4862" i="12"/>
  <c r="D4862" i="12"/>
  <c r="E4862" i="12"/>
  <c r="F4862" i="12"/>
  <c r="G4862" i="12"/>
  <c r="H4862" i="12"/>
  <c r="C4863" i="12"/>
  <c r="D4863" i="12"/>
  <c r="E4863" i="12"/>
  <c r="F4863" i="12"/>
  <c r="G4863" i="12"/>
  <c r="H4863" i="12"/>
  <c r="C4864" i="12"/>
  <c r="D4864" i="12"/>
  <c r="E4864" i="12"/>
  <c r="F4864" i="12"/>
  <c r="G4864" i="12"/>
  <c r="H4864" i="12"/>
  <c r="C4865" i="12"/>
  <c r="D4865" i="12"/>
  <c r="E4865" i="12"/>
  <c r="F4865" i="12"/>
  <c r="G4865" i="12"/>
  <c r="H4865" i="12"/>
  <c r="C4866" i="12"/>
  <c r="D4866" i="12"/>
  <c r="E4866" i="12"/>
  <c r="F4866" i="12"/>
  <c r="G4866" i="12"/>
  <c r="H4866" i="12"/>
  <c r="C4867" i="12"/>
  <c r="D4867" i="12"/>
  <c r="E4867" i="12"/>
  <c r="F4867" i="12"/>
  <c r="G4867" i="12"/>
  <c r="H4867" i="12"/>
  <c r="C4868" i="12"/>
  <c r="D4868" i="12"/>
  <c r="E4868" i="12"/>
  <c r="F4868" i="12"/>
  <c r="G4868" i="12"/>
  <c r="H4868" i="12"/>
  <c r="C4869" i="12"/>
  <c r="D4869" i="12"/>
  <c r="E4869" i="12"/>
  <c r="F4869" i="12"/>
  <c r="G4869" i="12"/>
  <c r="H4869" i="12"/>
  <c r="C4870" i="12"/>
  <c r="D4870" i="12"/>
  <c r="E4870" i="12"/>
  <c r="F4870" i="12"/>
  <c r="G4870" i="12"/>
  <c r="H4870" i="12"/>
  <c r="C4871" i="12"/>
  <c r="D4871" i="12"/>
  <c r="E4871" i="12"/>
  <c r="F4871" i="12"/>
  <c r="G4871" i="12"/>
  <c r="H4871" i="12"/>
  <c r="C4872" i="12"/>
  <c r="D4872" i="12"/>
  <c r="E4872" i="12"/>
  <c r="F4872" i="12"/>
  <c r="G4872" i="12"/>
  <c r="H4872" i="12"/>
  <c r="C4873" i="12"/>
  <c r="D4873" i="12"/>
  <c r="E4873" i="12"/>
  <c r="F4873" i="12"/>
  <c r="G4873" i="12"/>
  <c r="H4873" i="12"/>
  <c r="C4874" i="12"/>
  <c r="D4874" i="12"/>
  <c r="E4874" i="12"/>
  <c r="F4874" i="12"/>
  <c r="G4874" i="12"/>
  <c r="H4874" i="12"/>
  <c r="C4875" i="12"/>
  <c r="D4875" i="12"/>
  <c r="E4875" i="12"/>
  <c r="F4875" i="12"/>
  <c r="G4875" i="12"/>
  <c r="H4875" i="12"/>
  <c r="C4876" i="12"/>
  <c r="D4876" i="12"/>
  <c r="E4876" i="12"/>
  <c r="F4876" i="12"/>
  <c r="G4876" i="12"/>
  <c r="H4876" i="12"/>
  <c r="C4877" i="12"/>
  <c r="D4877" i="12"/>
  <c r="E4877" i="12"/>
  <c r="F4877" i="12"/>
  <c r="G4877" i="12"/>
  <c r="H4877" i="12"/>
  <c r="C4878" i="12"/>
  <c r="D4878" i="12"/>
  <c r="E4878" i="12"/>
  <c r="F4878" i="12"/>
  <c r="G4878" i="12"/>
  <c r="H4878" i="12"/>
  <c r="C4879" i="12"/>
  <c r="D4879" i="12"/>
  <c r="E4879" i="12"/>
  <c r="F4879" i="12"/>
  <c r="G4879" i="12"/>
  <c r="H4879" i="12"/>
  <c r="C4880" i="12"/>
  <c r="D4880" i="12"/>
  <c r="E4880" i="12"/>
  <c r="F4880" i="12"/>
  <c r="G4880" i="12"/>
  <c r="H4880" i="12"/>
  <c r="C4881" i="12"/>
  <c r="D4881" i="12"/>
  <c r="E4881" i="12"/>
  <c r="F4881" i="12"/>
  <c r="G4881" i="12"/>
  <c r="H4881" i="12"/>
  <c r="C4882" i="12"/>
  <c r="D4882" i="12"/>
  <c r="E4882" i="12"/>
  <c r="F4882" i="12"/>
  <c r="G4882" i="12"/>
  <c r="H4882" i="12"/>
  <c r="C4883" i="12"/>
  <c r="D4883" i="12"/>
  <c r="E4883" i="12"/>
  <c r="F4883" i="12"/>
  <c r="G4883" i="12"/>
  <c r="H4883" i="12"/>
  <c r="C4884" i="12"/>
  <c r="D4884" i="12"/>
  <c r="E4884" i="12"/>
  <c r="F4884" i="12"/>
  <c r="G4884" i="12"/>
  <c r="H4884" i="12"/>
  <c r="C4885" i="12"/>
  <c r="D4885" i="12"/>
  <c r="E4885" i="12"/>
  <c r="F4885" i="12"/>
  <c r="G4885" i="12"/>
  <c r="H4885" i="12"/>
  <c r="C4886" i="12"/>
  <c r="D4886" i="12"/>
  <c r="E4886" i="12"/>
  <c r="F4886" i="12"/>
  <c r="G4886" i="12"/>
  <c r="H4886" i="12"/>
  <c r="C4887" i="12"/>
  <c r="D4887" i="12"/>
  <c r="E4887" i="12"/>
  <c r="F4887" i="12"/>
  <c r="G4887" i="12"/>
  <c r="H4887" i="12"/>
  <c r="C4888" i="12"/>
  <c r="D4888" i="12"/>
  <c r="E4888" i="12"/>
  <c r="F4888" i="12"/>
  <c r="G4888" i="12"/>
  <c r="H4888" i="12"/>
  <c r="C4889" i="12"/>
  <c r="D4889" i="12"/>
  <c r="E4889" i="12"/>
  <c r="F4889" i="12"/>
  <c r="G4889" i="12"/>
  <c r="H4889" i="12"/>
  <c r="C4890" i="12"/>
  <c r="D4890" i="12"/>
  <c r="E4890" i="12"/>
  <c r="F4890" i="12"/>
  <c r="G4890" i="12"/>
  <c r="H4890" i="12"/>
  <c r="C4891" i="12"/>
  <c r="D4891" i="12"/>
  <c r="E4891" i="12"/>
  <c r="F4891" i="12"/>
  <c r="G4891" i="12"/>
  <c r="H4891" i="12"/>
  <c r="C4892" i="12"/>
  <c r="D4892" i="12"/>
  <c r="E4892" i="12"/>
  <c r="F4892" i="12"/>
  <c r="G4892" i="12"/>
  <c r="H4892" i="12"/>
  <c r="C4893" i="12"/>
  <c r="D4893" i="12"/>
  <c r="E4893" i="12"/>
  <c r="F4893" i="12"/>
  <c r="G4893" i="12"/>
  <c r="H4893" i="12"/>
  <c r="C4894" i="12"/>
  <c r="D4894" i="12"/>
  <c r="E4894" i="12"/>
  <c r="F4894" i="12"/>
  <c r="G4894" i="12"/>
  <c r="H4894" i="12"/>
  <c r="C4895" i="12"/>
  <c r="D4895" i="12"/>
  <c r="E4895" i="12"/>
  <c r="F4895" i="12"/>
  <c r="G4895" i="12"/>
  <c r="H4895" i="12"/>
  <c r="C4896" i="12"/>
  <c r="D4896" i="12"/>
  <c r="E4896" i="12"/>
  <c r="F4896" i="12"/>
  <c r="G4896" i="12"/>
  <c r="H4896" i="12"/>
  <c r="C4897" i="12"/>
  <c r="D4897" i="12"/>
  <c r="E4897" i="12"/>
  <c r="F4897" i="12"/>
  <c r="G4897" i="12"/>
  <c r="H4897" i="12"/>
  <c r="C4898" i="12"/>
  <c r="D4898" i="12"/>
  <c r="E4898" i="12"/>
  <c r="F4898" i="12"/>
  <c r="G4898" i="12"/>
  <c r="H4898" i="12"/>
  <c r="C4899" i="12"/>
  <c r="D4899" i="12"/>
  <c r="E4899" i="12"/>
  <c r="F4899" i="12"/>
  <c r="G4899" i="12"/>
  <c r="H4899" i="12"/>
  <c r="C4900" i="12"/>
  <c r="D4900" i="12"/>
  <c r="E4900" i="12"/>
  <c r="F4900" i="12"/>
  <c r="G4900" i="12"/>
  <c r="H4900" i="12"/>
  <c r="C4901" i="12"/>
  <c r="D4901" i="12"/>
  <c r="E4901" i="12"/>
  <c r="F4901" i="12"/>
  <c r="G4901" i="12"/>
  <c r="H4901" i="12"/>
  <c r="C4902" i="12"/>
  <c r="D4902" i="12"/>
  <c r="E4902" i="12"/>
  <c r="F4902" i="12"/>
  <c r="G4902" i="12"/>
  <c r="H4902" i="12"/>
  <c r="C4903" i="12"/>
  <c r="D4903" i="12"/>
  <c r="E4903" i="12"/>
  <c r="F4903" i="12"/>
  <c r="G4903" i="12"/>
  <c r="H4903" i="12"/>
  <c r="C4904" i="12"/>
  <c r="D4904" i="12"/>
  <c r="E4904" i="12"/>
  <c r="F4904" i="12"/>
  <c r="G4904" i="12"/>
  <c r="H4904" i="12"/>
  <c r="C4905" i="12"/>
  <c r="D4905" i="12"/>
  <c r="E4905" i="12"/>
  <c r="F4905" i="12"/>
  <c r="G4905" i="12"/>
  <c r="H4905" i="12"/>
  <c r="C4906" i="12"/>
  <c r="D4906" i="12"/>
  <c r="E4906" i="12"/>
  <c r="F4906" i="12"/>
  <c r="G4906" i="12"/>
  <c r="H4906" i="12"/>
  <c r="C4907" i="12"/>
  <c r="D4907" i="12"/>
  <c r="E4907" i="12"/>
  <c r="F4907" i="12"/>
  <c r="G4907" i="12"/>
  <c r="H4907" i="12"/>
  <c r="C4908" i="12"/>
  <c r="D4908" i="12"/>
  <c r="E4908" i="12"/>
  <c r="F4908" i="12"/>
  <c r="G4908" i="12"/>
  <c r="H4908" i="12"/>
  <c r="C4909" i="12"/>
  <c r="D4909" i="12"/>
  <c r="E4909" i="12"/>
  <c r="F4909" i="12"/>
  <c r="G4909" i="12"/>
  <c r="H4909" i="12"/>
  <c r="C4910" i="12"/>
  <c r="D4910" i="12"/>
  <c r="E4910" i="12"/>
  <c r="F4910" i="12"/>
  <c r="G4910" i="12"/>
  <c r="H4910" i="12"/>
  <c r="C4911" i="12"/>
  <c r="D4911" i="12"/>
  <c r="E4911" i="12"/>
  <c r="F4911" i="12"/>
  <c r="G4911" i="12"/>
  <c r="H4911" i="12"/>
  <c r="C4912" i="12"/>
  <c r="D4912" i="12"/>
  <c r="E4912" i="12"/>
  <c r="F4912" i="12"/>
  <c r="G4912" i="12"/>
  <c r="H4912" i="12"/>
  <c r="C4913" i="12"/>
  <c r="D4913" i="12"/>
  <c r="E4913" i="12"/>
  <c r="F4913" i="12"/>
  <c r="G4913" i="12"/>
  <c r="H4913" i="12"/>
  <c r="C4914" i="12"/>
  <c r="D4914" i="12"/>
  <c r="E4914" i="12"/>
  <c r="F4914" i="12"/>
  <c r="G4914" i="12"/>
  <c r="H4914" i="12"/>
  <c r="C4915" i="12"/>
  <c r="D4915" i="12"/>
  <c r="E4915" i="12"/>
  <c r="F4915" i="12"/>
  <c r="G4915" i="12"/>
  <c r="H4915" i="12"/>
  <c r="C4916" i="12"/>
  <c r="D4916" i="12"/>
  <c r="E4916" i="12"/>
  <c r="F4916" i="12"/>
  <c r="G4916" i="12"/>
  <c r="H4916" i="12"/>
  <c r="C4917" i="12"/>
  <c r="D4917" i="12"/>
  <c r="E4917" i="12"/>
  <c r="F4917" i="12"/>
  <c r="G4917" i="12"/>
  <c r="H4917" i="12"/>
  <c r="C4918" i="12"/>
  <c r="D4918" i="12"/>
  <c r="E4918" i="12"/>
  <c r="F4918" i="12"/>
  <c r="G4918" i="12"/>
  <c r="H4918" i="12"/>
  <c r="C4919" i="12"/>
  <c r="D4919" i="12"/>
  <c r="E4919" i="12"/>
  <c r="F4919" i="12"/>
  <c r="G4919" i="12"/>
  <c r="H4919" i="12"/>
  <c r="C4920" i="12"/>
  <c r="D4920" i="12"/>
  <c r="E4920" i="12"/>
  <c r="F4920" i="12"/>
  <c r="G4920" i="12"/>
  <c r="H4920" i="12"/>
  <c r="C4921" i="12"/>
  <c r="D4921" i="12"/>
  <c r="E4921" i="12"/>
  <c r="F4921" i="12"/>
  <c r="G4921" i="12"/>
  <c r="H4921" i="12"/>
  <c r="C4922" i="12"/>
  <c r="D4922" i="12"/>
  <c r="E4922" i="12"/>
  <c r="F4922" i="12"/>
  <c r="G4922" i="12"/>
  <c r="H4922" i="12"/>
  <c r="C4923" i="12"/>
  <c r="D4923" i="12"/>
  <c r="E4923" i="12"/>
  <c r="F4923" i="12"/>
  <c r="G4923" i="12"/>
  <c r="H4923" i="12"/>
  <c r="C4924" i="12"/>
  <c r="D4924" i="12"/>
  <c r="E4924" i="12"/>
  <c r="F4924" i="12"/>
  <c r="G4924" i="12"/>
  <c r="H4924" i="12"/>
  <c r="C4925" i="12"/>
  <c r="D4925" i="12"/>
  <c r="E4925" i="12"/>
  <c r="F4925" i="12"/>
  <c r="G4925" i="12"/>
  <c r="H4925" i="12"/>
  <c r="C4926" i="12"/>
  <c r="D4926" i="12"/>
  <c r="E4926" i="12"/>
  <c r="F4926" i="12"/>
  <c r="G4926" i="12"/>
  <c r="H4926" i="12"/>
  <c r="C4927" i="12"/>
  <c r="D4927" i="12"/>
  <c r="E4927" i="12"/>
  <c r="F4927" i="12"/>
  <c r="G4927" i="12"/>
  <c r="H4927" i="12"/>
  <c r="C4928" i="12"/>
  <c r="D4928" i="12"/>
  <c r="E4928" i="12"/>
  <c r="F4928" i="12"/>
  <c r="G4928" i="12"/>
  <c r="H4928" i="12"/>
  <c r="C4929" i="12"/>
  <c r="D4929" i="12"/>
  <c r="E4929" i="12"/>
  <c r="F4929" i="12"/>
  <c r="G4929" i="12"/>
  <c r="H4929" i="12"/>
  <c r="C4930" i="12"/>
  <c r="D4930" i="12"/>
  <c r="E4930" i="12"/>
  <c r="F4930" i="12"/>
  <c r="G4930" i="12"/>
  <c r="H4930" i="12"/>
  <c r="C4931" i="12"/>
  <c r="D4931" i="12"/>
  <c r="E4931" i="12"/>
  <c r="F4931" i="12"/>
  <c r="G4931" i="12"/>
  <c r="H4931" i="12"/>
  <c r="C4932" i="12"/>
  <c r="D4932" i="12"/>
  <c r="E4932" i="12"/>
  <c r="F4932" i="12"/>
  <c r="G4932" i="12"/>
  <c r="H4932" i="12"/>
  <c r="C4933" i="12"/>
  <c r="D4933" i="12"/>
  <c r="E4933" i="12"/>
  <c r="F4933" i="12"/>
  <c r="G4933" i="12"/>
  <c r="H4933" i="12"/>
  <c r="C4934" i="12"/>
  <c r="D4934" i="12"/>
  <c r="E4934" i="12"/>
  <c r="F4934" i="12"/>
  <c r="G4934" i="12"/>
  <c r="H4934" i="12"/>
  <c r="C4935" i="12"/>
  <c r="D4935" i="12"/>
  <c r="E4935" i="12"/>
  <c r="F4935" i="12"/>
  <c r="G4935" i="12"/>
  <c r="H4935" i="12"/>
  <c r="C4936" i="12"/>
  <c r="D4936" i="12"/>
  <c r="E4936" i="12"/>
  <c r="F4936" i="12"/>
  <c r="G4936" i="12"/>
  <c r="H4936" i="12"/>
  <c r="C4937" i="12"/>
  <c r="D4937" i="12"/>
  <c r="E4937" i="12"/>
  <c r="F4937" i="12"/>
  <c r="G4937" i="12"/>
  <c r="H4937" i="12"/>
  <c r="C4938" i="12"/>
  <c r="D4938" i="12"/>
  <c r="E4938" i="12"/>
  <c r="F4938" i="12"/>
  <c r="G4938" i="12"/>
  <c r="H4938" i="12"/>
  <c r="C4939" i="12"/>
  <c r="D4939" i="12"/>
  <c r="E4939" i="12"/>
  <c r="F4939" i="12"/>
  <c r="G4939" i="12"/>
  <c r="H4939" i="12"/>
  <c r="C4940" i="12"/>
  <c r="D4940" i="12"/>
  <c r="E4940" i="12"/>
  <c r="F4940" i="12"/>
  <c r="G4940" i="12"/>
  <c r="H4940" i="12"/>
  <c r="C4941" i="12"/>
  <c r="D4941" i="12"/>
  <c r="E4941" i="12"/>
  <c r="F4941" i="12"/>
  <c r="G4941" i="12"/>
  <c r="H4941" i="12"/>
  <c r="C4942" i="12"/>
  <c r="D4942" i="12"/>
  <c r="E4942" i="12"/>
  <c r="F4942" i="12"/>
  <c r="G4942" i="12"/>
  <c r="H4942" i="12"/>
  <c r="C4943" i="12"/>
  <c r="D4943" i="12"/>
  <c r="E4943" i="12"/>
  <c r="F4943" i="12"/>
  <c r="G4943" i="12"/>
  <c r="H4943" i="12"/>
  <c r="C4944" i="12"/>
  <c r="D4944" i="12"/>
  <c r="E4944" i="12"/>
  <c r="F4944" i="12"/>
  <c r="G4944" i="12"/>
  <c r="H4944" i="12"/>
  <c r="C4945" i="12"/>
  <c r="D4945" i="12"/>
  <c r="E4945" i="12"/>
  <c r="F4945" i="12"/>
  <c r="G4945" i="12"/>
  <c r="H4945" i="12"/>
  <c r="C4946" i="12"/>
  <c r="D4946" i="12"/>
  <c r="E4946" i="12"/>
  <c r="F4946" i="12"/>
  <c r="G4946" i="12"/>
  <c r="H4946" i="12"/>
  <c r="C4947" i="12"/>
  <c r="D4947" i="12"/>
  <c r="E4947" i="12"/>
  <c r="F4947" i="12"/>
  <c r="G4947" i="12"/>
  <c r="H4947" i="12"/>
  <c r="C4948" i="12"/>
  <c r="D4948" i="12"/>
  <c r="E4948" i="12"/>
  <c r="F4948" i="12"/>
  <c r="G4948" i="12"/>
  <c r="H4948" i="12"/>
  <c r="C4949" i="12"/>
  <c r="D4949" i="12"/>
  <c r="E4949" i="12"/>
  <c r="F4949" i="12"/>
  <c r="G4949" i="12"/>
  <c r="H4949" i="12"/>
  <c r="C4950" i="12"/>
  <c r="D4950" i="12"/>
  <c r="E4950" i="12"/>
  <c r="F4950" i="12"/>
  <c r="G4950" i="12"/>
  <c r="H4950" i="12"/>
  <c r="C4951" i="12"/>
  <c r="D4951" i="12"/>
  <c r="E4951" i="12"/>
  <c r="F4951" i="12"/>
  <c r="G4951" i="12"/>
  <c r="H4951" i="12"/>
  <c r="C4952" i="12"/>
  <c r="D4952" i="12"/>
  <c r="E4952" i="12"/>
  <c r="F4952" i="12"/>
  <c r="G4952" i="12"/>
  <c r="H4952" i="12"/>
  <c r="C4953" i="12"/>
  <c r="D4953" i="12"/>
  <c r="E4953" i="12"/>
  <c r="F4953" i="12"/>
  <c r="G4953" i="12"/>
  <c r="H4953" i="12"/>
  <c r="C4954" i="12"/>
  <c r="D4954" i="12"/>
  <c r="E4954" i="12"/>
  <c r="F4954" i="12"/>
  <c r="G4954" i="12"/>
  <c r="H4954" i="12"/>
  <c r="C4955" i="12"/>
  <c r="D4955" i="12"/>
  <c r="E4955" i="12"/>
  <c r="F4955" i="12"/>
  <c r="G4955" i="12"/>
  <c r="H4955" i="12"/>
  <c r="C4956" i="12"/>
  <c r="D4956" i="12"/>
  <c r="E4956" i="12"/>
  <c r="F4956" i="12"/>
  <c r="G4956" i="12"/>
  <c r="H4956" i="12"/>
  <c r="C4957" i="12"/>
  <c r="D4957" i="12"/>
  <c r="E4957" i="12"/>
  <c r="F4957" i="12"/>
  <c r="G4957" i="12"/>
  <c r="H4957" i="12"/>
  <c r="C4958" i="12"/>
  <c r="D4958" i="12"/>
  <c r="E4958" i="12"/>
  <c r="F4958" i="12"/>
  <c r="G4958" i="12"/>
  <c r="H4958" i="12"/>
  <c r="C4959" i="12"/>
  <c r="D4959" i="12"/>
  <c r="E4959" i="12"/>
  <c r="F4959" i="12"/>
  <c r="G4959" i="12"/>
  <c r="H4959" i="12"/>
  <c r="C4960" i="12"/>
  <c r="D4960" i="12"/>
  <c r="E4960" i="12"/>
  <c r="F4960" i="12"/>
  <c r="G4960" i="12"/>
  <c r="H4960" i="12"/>
  <c r="C4961" i="12"/>
  <c r="D4961" i="12"/>
  <c r="E4961" i="12"/>
  <c r="F4961" i="12"/>
  <c r="G4961" i="12"/>
  <c r="H4961" i="12"/>
  <c r="C4962" i="12"/>
  <c r="D4962" i="12"/>
  <c r="E4962" i="12"/>
  <c r="F4962" i="12"/>
  <c r="G4962" i="12"/>
  <c r="H4962" i="12"/>
  <c r="C4963" i="12"/>
  <c r="D4963" i="12"/>
  <c r="E4963" i="12"/>
  <c r="F4963" i="12"/>
  <c r="G4963" i="12"/>
  <c r="H4963" i="12"/>
  <c r="C4964" i="12"/>
  <c r="D4964" i="12"/>
  <c r="E4964" i="12"/>
  <c r="F4964" i="12"/>
  <c r="G4964" i="12"/>
  <c r="H4964" i="12"/>
  <c r="C4965" i="12"/>
  <c r="D4965" i="12"/>
  <c r="E4965" i="12"/>
  <c r="F4965" i="12"/>
  <c r="G4965" i="12"/>
  <c r="H4965" i="12"/>
  <c r="C4966" i="12"/>
  <c r="D4966" i="12"/>
  <c r="E4966" i="12"/>
  <c r="F4966" i="12"/>
  <c r="G4966" i="12"/>
  <c r="H4966" i="12"/>
  <c r="C4967" i="12"/>
  <c r="D4967" i="12"/>
  <c r="E4967" i="12"/>
  <c r="F4967" i="12"/>
  <c r="G4967" i="12"/>
  <c r="H4967" i="12"/>
  <c r="C4968" i="12"/>
  <c r="D4968" i="12"/>
  <c r="E4968" i="12"/>
  <c r="F4968" i="12"/>
  <c r="G4968" i="12"/>
  <c r="H4968" i="12"/>
  <c r="C4969" i="12"/>
  <c r="D4969" i="12"/>
  <c r="E4969" i="12"/>
  <c r="F4969" i="12"/>
  <c r="G4969" i="12"/>
  <c r="H4969" i="12"/>
  <c r="C4970" i="12"/>
  <c r="D4970" i="12"/>
  <c r="E4970" i="12"/>
  <c r="F4970" i="12"/>
  <c r="G4970" i="12"/>
  <c r="H4970" i="12"/>
  <c r="C4971" i="12"/>
  <c r="D4971" i="12"/>
  <c r="E4971" i="12"/>
  <c r="F4971" i="12"/>
  <c r="G4971" i="12"/>
  <c r="H4971" i="12"/>
  <c r="C4972" i="12"/>
  <c r="D4972" i="12"/>
  <c r="E4972" i="12"/>
  <c r="F4972" i="12"/>
  <c r="G4972" i="12"/>
  <c r="H4972" i="12"/>
  <c r="C4973" i="12"/>
  <c r="D4973" i="12"/>
  <c r="E4973" i="12"/>
  <c r="F4973" i="12"/>
  <c r="G4973" i="12"/>
  <c r="H4973" i="12"/>
  <c r="C4974" i="12"/>
  <c r="D4974" i="12"/>
  <c r="E4974" i="12"/>
  <c r="F4974" i="12"/>
  <c r="G4974" i="12"/>
  <c r="H4974" i="12"/>
  <c r="C4975" i="12"/>
  <c r="D4975" i="12"/>
  <c r="E4975" i="12"/>
  <c r="F4975" i="12"/>
  <c r="G4975" i="12"/>
  <c r="H4975" i="12"/>
  <c r="C4976" i="12"/>
  <c r="D4976" i="12"/>
  <c r="E4976" i="12"/>
  <c r="F4976" i="12"/>
  <c r="G4976" i="12"/>
  <c r="H4976" i="12"/>
  <c r="C4977" i="12"/>
  <c r="D4977" i="12"/>
  <c r="E4977" i="12"/>
  <c r="F4977" i="12"/>
  <c r="G4977" i="12"/>
  <c r="H4977" i="12"/>
  <c r="C4978" i="12"/>
  <c r="D4978" i="12"/>
  <c r="E4978" i="12"/>
  <c r="F4978" i="12"/>
  <c r="G4978" i="12"/>
  <c r="H4978" i="12"/>
  <c r="C4979" i="12"/>
  <c r="D4979" i="12"/>
  <c r="E4979" i="12"/>
  <c r="F4979" i="12"/>
  <c r="G4979" i="12"/>
  <c r="H4979" i="12"/>
  <c r="C4980" i="12"/>
  <c r="D4980" i="12"/>
  <c r="E4980" i="12"/>
  <c r="F4980" i="12"/>
  <c r="G4980" i="12"/>
  <c r="H4980" i="12"/>
  <c r="C4981" i="12"/>
  <c r="D4981" i="12"/>
  <c r="E4981" i="12"/>
  <c r="F4981" i="12"/>
  <c r="G4981" i="12"/>
  <c r="H4981" i="12"/>
  <c r="C4982" i="12"/>
  <c r="D4982" i="12"/>
  <c r="E4982" i="12"/>
  <c r="F4982" i="12"/>
  <c r="G4982" i="12"/>
  <c r="H4982" i="12"/>
  <c r="C4983" i="12"/>
  <c r="D4983" i="12"/>
  <c r="E4983" i="12"/>
  <c r="F4983" i="12"/>
  <c r="G4983" i="12"/>
  <c r="H4983" i="12"/>
  <c r="C4984" i="12"/>
  <c r="D4984" i="12"/>
  <c r="E4984" i="12"/>
  <c r="F4984" i="12"/>
  <c r="G4984" i="12"/>
  <c r="H4984" i="12"/>
  <c r="C4985" i="12"/>
  <c r="D4985" i="12"/>
  <c r="E4985" i="12"/>
  <c r="F4985" i="12"/>
  <c r="G4985" i="12"/>
  <c r="H4985" i="12"/>
  <c r="C4986" i="12"/>
  <c r="D4986" i="12"/>
  <c r="E4986" i="12"/>
  <c r="F4986" i="12"/>
  <c r="G4986" i="12"/>
  <c r="H4986" i="12"/>
  <c r="C4987" i="12"/>
  <c r="D4987" i="12"/>
  <c r="E4987" i="12"/>
  <c r="F4987" i="12"/>
  <c r="G4987" i="12"/>
  <c r="H4987" i="12"/>
  <c r="C4988" i="12"/>
  <c r="D4988" i="12"/>
  <c r="E4988" i="12"/>
  <c r="F4988" i="12"/>
  <c r="G4988" i="12"/>
  <c r="H4988" i="12"/>
  <c r="C4989" i="12"/>
  <c r="D4989" i="12"/>
  <c r="E4989" i="12"/>
  <c r="F4989" i="12"/>
  <c r="G4989" i="12"/>
  <c r="H4989" i="12"/>
  <c r="C4990" i="12"/>
  <c r="D4990" i="12"/>
  <c r="E4990" i="12"/>
  <c r="F4990" i="12"/>
  <c r="G4990" i="12"/>
  <c r="H4990" i="12"/>
  <c r="C4991" i="12"/>
  <c r="D4991" i="12"/>
  <c r="E4991" i="12"/>
  <c r="F4991" i="12"/>
  <c r="G4991" i="12"/>
  <c r="H4991" i="12"/>
  <c r="C4992" i="12"/>
  <c r="D4992" i="12"/>
  <c r="E4992" i="12"/>
  <c r="F4992" i="12"/>
  <c r="G4992" i="12"/>
  <c r="H4992" i="12"/>
  <c r="C4993" i="12"/>
  <c r="D4993" i="12"/>
  <c r="E4993" i="12"/>
  <c r="F4993" i="12"/>
  <c r="G4993" i="12"/>
  <c r="H4993" i="12"/>
  <c r="C4994" i="12"/>
  <c r="D4994" i="12"/>
  <c r="E4994" i="12"/>
  <c r="F4994" i="12"/>
  <c r="G4994" i="12"/>
  <c r="H4994" i="12"/>
  <c r="C4995" i="12"/>
  <c r="D4995" i="12"/>
  <c r="E4995" i="12"/>
  <c r="F4995" i="12"/>
  <c r="G4995" i="12"/>
  <c r="H4995" i="12"/>
  <c r="C4996" i="12"/>
  <c r="D4996" i="12"/>
  <c r="E4996" i="12"/>
  <c r="F4996" i="12"/>
  <c r="G4996" i="12"/>
  <c r="H4996" i="12"/>
  <c r="C4997" i="12"/>
  <c r="D4997" i="12"/>
  <c r="E4997" i="12"/>
  <c r="F4997" i="12"/>
  <c r="G4997" i="12"/>
  <c r="H4997" i="12"/>
  <c r="C4998" i="12"/>
  <c r="D4998" i="12"/>
  <c r="E4998" i="12"/>
  <c r="F4998" i="12"/>
  <c r="G4998" i="12"/>
  <c r="H4998" i="12"/>
  <c r="C4999" i="12"/>
  <c r="D4999" i="12"/>
  <c r="E4999" i="12"/>
  <c r="F4999" i="12"/>
  <c r="G4999" i="12"/>
  <c r="H4999" i="12"/>
  <c r="C5000" i="12"/>
  <c r="D5000" i="12"/>
  <c r="E5000" i="12"/>
  <c r="F5000" i="12"/>
  <c r="G5000" i="12"/>
  <c r="H5000" i="12"/>
  <c r="C5001" i="12"/>
  <c r="D5001" i="12"/>
  <c r="E5001" i="12"/>
  <c r="F5001" i="12"/>
  <c r="G5001" i="12"/>
  <c r="H5001" i="12"/>
  <c r="C5002" i="12"/>
  <c r="D5002" i="12"/>
  <c r="E5002" i="12"/>
  <c r="F5002" i="12"/>
  <c r="G5002" i="12"/>
  <c r="H5002" i="12"/>
  <c r="C5003" i="12"/>
  <c r="D5003" i="12"/>
  <c r="E5003" i="12"/>
  <c r="F5003" i="12"/>
  <c r="G5003" i="12"/>
  <c r="H5003" i="12"/>
  <c r="C5004" i="12"/>
  <c r="D5004" i="12"/>
  <c r="E5004" i="12"/>
  <c r="F5004" i="12"/>
  <c r="G5004" i="12"/>
  <c r="H5004" i="12"/>
  <c r="C5005" i="12"/>
  <c r="D5005" i="12"/>
  <c r="E5005" i="12"/>
  <c r="F5005" i="12"/>
  <c r="G5005" i="12"/>
  <c r="H5005" i="12"/>
  <c r="C5006" i="12"/>
  <c r="D5006" i="12"/>
  <c r="E5006" i="12"/>
  <c r="F5006" i="12"/>
  <c r="G5006" i="12"/>
  <c r="H5006" i="12"/>
  <c r="C5007" i="12"/>
  <c r="D5007" i="12"/>
  <c r="E5007" i="12"/>
  <c r="F5007" i="12"/>
  <c r="G5007" i="12"/>
  <c r="H5007" i="12"/>
  <c r="C5008" i="12"/>
  <c r="D5008" i="12"/>
  <c r="E5008" i="12"/>
  <c r="F5008" i="12"/>
  <c r="G5008" i="12"/>
  <c r="H5008" i="12"/>
  <c r="C5009" i="12"/>
  <c r="D5009" i="12"/>
  <c r="E5009" i="12"/>
  <c r="F5009" i="12"/>
  <c r="G5009" i="12"/>
  <c r="H5009" i="12"/>
  <c r="C5010" i="12"/>
  <c r="D5010" i="12"/>
  <c r="E5010" i="12"/>
  <c r="F5010" i="12"/>
  <c r="G5010" i="12"/>
  <c r="H5010" i="12"/>
  <c r="C5011" i="12"/>
  <c r="D5011" i="12"/>
  <c r="E5011" i="12"/>
  <c r="F5011" i="12"/>
  <c r="G5011" i="12"/>
  <c r="H5011" i="12"/>
  <c r="C5012" i="12"/>
  <c r="D5012" i="12"/>
  <c r="E5012" i="12"/>
  <c r="F5012" i="12"/>
  <c r="G5012" i="12"/>
  <c r="H5012" i="12"/>
  <c r="C5013" i="12"/>
  <c r="D5013" i="12"/>
  <c r="E5013" i="12"/>
  <c r="F5013" i="12"/>
  <c r="G5013" i="12"/>
  <c r="H5013" i="12"/>
  <c r="C5014" i="12"/>
  <c r="D5014" i="12"/>
  <c r="E5014" i="12"/>
  <c r="F5014" i="12"/>
  <c r="G5014" i="12"/>
  <c r="H5014" i="12"/>
  <c r="C5015" i="12"/>
  <c r="D5015" i="12"/>
  <c r="E5015" i="12"/>
  <c r="F5015" i="12"/>
  <c r="G5015" i="12"/>
  <c r="H5015" i="12"/>
  <c r="C5016" i="12"/>
  <c r="D5016" i="12"/>
  <c r="E5016" i="12"/>
  <c r="F5016" i="12"/>
  <c r="G5016" i="12"/>
  <c r="H5016" i="12"/>
  <c r="C5017" i="12"/>
  <c r="D5017" i="12"/>
  <c r="E5017" i="12"/>
  <c r="F5017" i="12"/>
  <c r="G5017" i="12"/>
  <c r="H5017" i="12"/>
  <c r="C5018" i="12"/>
  <c r="D5018" i="12"/>
  <c r="E5018" i="12"/>
  <c r="F5018" i="12"/>
  <c r="G5018" i="12"/>
  <c r="H5018" i="12"/>
  <c r="C5019" i="12"/>
  <c r="D5019" i="12"/>
  <c r="E5019" i="12"/>
  <c r="F5019" i="12"/>
  <c r="G5019" i="12"/>
  <c r="H5019" i="12"/>
  <c r="C5020" i="12"/>
  <c r="D5020" i="12"/>
  <c r="E5020" i="12"/>
  <c r="F5020" i="12"/>
  <c r="G5020" i="12"/>
  <c r="H5020" i="12"/>
  <c r="C5021" i="12"/>
  <c r="D5021" i="12"/>
  <c r="E5021" i="12"/>
  <c r="F5021" i="12"/>
  <c r="G5021" i="12"/>
  <c r="H5021" i="12"/>
  <c r="C5022" i="12"/>
  <c r="D5022" i="12"/>
  <c r="E5022" i="12"/>
  <c r="F5022" i="12"/>
  <c r="G5022" i="12"/>
  <c r="H5022" i="12"/>
  <c r="C5023" i="12"/>
  <c r="D5023" i="12"/>
  <c r="E5023" i="12"/>
  <c r="F5023" i="12"/>
  <c r="G5023" i="12"/>
  <c r="H5023" i="12"/>
  <c r="C5024" i="12"/>
  <c r="D5024" i="12"/>
  <c r="E5024" i="12"/>
  <c r="F5024" i="12"/>
  <c r="G5024" i="12"/>
  <c r="H5024" i="12"/>
  <c r="C5025" i="12"/>
  <c r="D5025" i="12"/>
  <c r="E5025" i="12"/>
  <c r="F5025" i="12"/>
  <c r="G5025" i="12"/>
  <c r="H5025" i="12"/>
  <c r="C5026" i="12"/>
  <c r="D5026" i="12"/>
  <c r="E5026" i="12"/>
  <c r="F5026" i="12"/>
  <c r="G5026" i="12"/>
  <c r="H5026" i="12"/>
  <c r="C5027" i="12"/>
  <c r="D5027" i="12"/>
  <c r="E5027" i="12"/>
  <c r="F5027" i="12"/>
  <c r="G5027" i="12"/>
  <c r="H5027" i="12"/>
  <c r="C5028" i="12"/>
  <c r="D5028" i="12"/>
  <c r="E5028" i="12"/>
  <c r="F5028" i="12"/>
  <c r="G5028" i="12"/>
  <c r="H5028" i="12"/>
  <c r="C5029" i="12"/>
  <c r="D5029" i="12"/>
  <c r="E5029" i="12"/>
  <c r="F5029" i="12"/>
  <c r="G5029" i="12"/>
  <c r="H5029" i="12"/>
  <c r="C5030" i="12"/>
  <c r="D5030" i="12"/>
  <c r="E5030" i="12"/>
  <c r="F5030" i="12"/>
  <c r="G5030" i="12"/>
  <c r="H5030" i="12"/>
  <c r="C5031" i="12"/>
  <c r="D5031" i="12"/>
  <c r="E5031" i="12"/>
  <c r="F5031" i="12"/>
  <c r="G5031" i="12"/>
  <c r="H5031" i="12"/>
  <c r="C5032" i="12"/>
  <c r="D5032" i="12"/>
  <c r="E5032" i="12"/>
  <c r="F5032" i="12"/>
  <c r="G5032" i="12"/>
  <c r="H5032" i="12"/>
  <c r="C5033" i="12"/>
  <c r="D5033" i="12"/>
  <c r="E5033" i="12"/>
  <c r="F5033" i="12"/>
  <c r="G5033" i="12"/>
  <c r="H5033" i="12"/>
  <c r="C5034" i="12"/>
  <c r="D5034" i="12"/>
  <c r="E5034" i="12"/>
  <c r="F5034" i="12"/>
  <c r="G5034" i="12"/>
  <c r="H5034" i="12"/>
  <c r="C5035" i="12"/>
  <c r="D5035" i="12"/>
  <c r="E5035" i="12"/>
  <c r="F5035" i="12"/>
  <c r="G5035" i="12"/>
  <c r="H5035" i="12"/>
  <c r="C5036" i="12"/>
  <c r="D5036" i="12"/>
  <c r="E5036" i="12"/>
  <c r="F5036" i="12"/>
  <c r="G5036" i="12"/>
  <c r="H5036" i="12"/>
  <c r="C5037" i="12"/>
  <c r="D5037" i="12"/>
  <c r="E5037" i="12"/>
  <c r="F5037" i="12"/>
  <c r="G5037" i="12"/>
  <c r="H5037" i="12"/>
  <c r="C5038" i="12"/>
  <c r="D5038" i="12"/>
  <c r="E5038" i="12"/>
  <c r="F5038" i="12"/>
  <c r="G5038" i="12"/>
  <c r="H5038" i="12"/>
  <c r="C5039" i="12"/>
  <c r="D5039" i="12"/>
  <c r="E5039" i="12"/>
  <c r="F5039" i="12"/>
  <c r="G5039" i="12"/>
  <c r="H5039" i="12"/>
  <c r="C5040" i="12"/>
  <c r="D5040" i="12"/>
  <c r="E5040" i="12"/>
  <c r="F5040" i="12"/>
  <c r="G5040" i="12"/>
  <c r="H5040" i="12"/>
  <c r="C5041" i="12"/>
  <c r="D5041" i="12"/>
  <c r="E5041" i="12"/>
  <c r="F5041" i="12"/>
  <c r="G5041" i="12"/>
  <c r="H5041" i="12"/>
  <c r="C5042" i="12"/>
  <c r="D5042" i="12"/>
  <c r="E5042" i="12"/>
  <c r="F5042" i="12"/>
  <c r="G5042" i="12"/>
  <c r="H5042" i="12"/>
  <c r="C5043" i="12"/>
  <c r="D5043" i="12"/>
  <c r="E5043" i="12"/>
  <c r="F5043" i="12"/>
  <c r="G5043" i="12"/>
  <c r="H5043" i="12"/>
  <c r="C5044" i="12"/>
  <c r="D5044" i="12"/>
  <c r="E5044" i="12"/>
  <c r="F5044" i="12"/>
  <c r="G5044" i="12"/>
  <c r="H5044" i="12"/>
  <c r="C5045" i="12"/>
  <c r="D5045" i="12"/>
  <c r="E5045" i="12"/>
  <c r="F5045" i="12"/>
  <c r="G5045" i="12"/>
  <c r="H5045" i="12"/>
  <c r="C5046" i="12"/>
  <c r="D5046" i="12"/>
  <c r="E5046" i="12"/>
  <c r="F5046" i="12"/>
  <c r="G5046" i="12"/>
  <c r="H5046" i="12"/>
  <c r="C5047" i="12"/>
  <c r="D5047" i="12"/>
  <c r="E5047" i="12"/>
  <c r="F5047" i="12"/>
  <c r="G5047" i="12"/>
  <c r="H5047" i="12"/>
  <c r="C5048" i="12"/>
  <c r="D5048" i="12"/>
  <c r="E5048" i="12"/>
  <c r="F5048" i="12"/>
  <c r="G5048" i="12"/>
  <c r="H5048" i="12"/>
  <c r="C5049" i="12"/>
  <c r="D5049" i="12"/>
  <c r="E5049" i="12"/>
  <c r="F5049" i="12"/>
  <c r="G5049" i="12"/>
  <c r="H5049" i="12"/>
  <c r="C5050" i="12"/>
  <c r="D5050" i="12"/>
  <c r="E5050" i="12"/>
  <c r="F5050" i="12"/>
  <c r="G5050" i="12"/>
  <c r="H5050" i="12"/>
  <c r="C5051" i="12"/>
  <c r="D5051" i="12"/>
  <c r="E5051" i="12"/>
  <c r="F5051" i="12"/>
  <c r="G5051" i="12"/>
  <c r="H5051" i="12"/>
  <c r="C5052" i="12"/>
  <c r="D5052" i="12"/>
  <c r="E5052" i="12"/>
  <c r="F5052" i="12"/>
  <c r="G5052" i="12"/>
  <c r="H5052" i="12"/>
  <c r="C5053" i="12"/>
  <c r="D5053" i="12"/>
  <c r="E5053" i="12"/>
  <c r="F5053" i="12"/>
  <c r="G5053" i="12"/>
  <c r="H5053" i="12"/>
  <c r="C5054" i="12"/>
  <c r="D5054" i="12"/>
  <c r="E5054" i="12"/>
  <c r="F5054" i="12"/>
  <c r="G5054" i="12"/>
  <c r="H5054" i="12"/>
  <c r="C5055" i="12"/>
  <c r="D5055" i="12"/>
  <c r="E5055" i="12"/>
  <c r="F5055" i="12"/>
  <c r="G5055" i="12"/>
  <c r="H5055" i="12"/>
  <c r="C5056" i="12"/>
  <c r="D5056" i="12"/>
  <c r="E5056" i="12"/>
  <c r="F5056" i="12"/>
  <c r="G5056" i="12"/>
  <c r="H5056" i="12"/>
  <c r="C5057" i="12"/>
  <c r="D5057" i="12"/>
  <c r="E5057" i="12"/>
  <c r="F5057" i="12"/>
  <c r="G5057" i="12"/>
  <c r="H5057" i="12"/>
  <c r="C5058" i="12"/>
  <c r="D5058" i="12"/>
  <c r="E5058" i="12"/>
  <c r="F5058" i="12"/>
  <c r="G5058" i="12"/>
  <c r="H5058" i="12"/>
  <c r="C5059" i="12"/>
  <c r="D5059" i="12"/>
  <c r="E5059" i="12"/>
  <c r="F5059" i="12"/>
  <c r="G5059" i="12"/>
  <c r="H5059" i="12"/>
  <c r="C5060" i="12"/>
  <c r="D5060" i="12"/>
  <c r="E5060" i="12"/>
  <c r="F5060" i="12"/>
  <c r="G5060" i="12"/>
  <c r="H5060" i="12"/>
  <c r="C5061" i="12"/>
  <c r="D5061" i="12"/>
  <c r="E5061" i="12"/>
  <c r="F5061" i="12"/>
  <c r="G5061" i="12"/>
  <c r="H5061" i="12"/>
  <c r="C5062" i="12"/>
  <c r="D5062" i="12"/>
  <c r="E5062" i="12"/>
  <c r="F5062" i="12"/>
  <c r="G5062" i="12"/>
  <c r="H5062" i="12"/>
  <c r="C5063" i="12"/>
  <c r="D5063" i="12"/>
  <c r="E5063" i="12"/>
  <c r="F5063" i="12"/>
  <c r="G5063" i="12"/>
  <c r="H5063" i="12"/>
  <c r="C5064" i="12"/>
  <c r="D5064" i="12"/>
  <c r="E5064" i="12"/>
  <c r="F5064" i="12"/>
  <c r="G5064" i="12"/>
  <c r="H5064" i="12"/>
  <c r="C5065" i="12"/>
  <c r="D5065" i="12"/>
  <c r="E5065" i="12"/>
  <c r="F5065" i="12"/>
  <c r="G5065" i="12"/>
  <c r="H5065" i="12"/>
  <c r="C5066" i="12"/>
  <c r="D5066" i="12"/>
  <c r="E5066" i="12"/>
  <c r="F5066" i="12"/>
  <c r="G5066" i="12"/>
  <c r="H5066" i="12"/>
  <c r="C5067" i="12"/>
  <c r="D5067" i="12"/>
  <c r="E5067" i="12"/>
  <c r="F5067" i="12"/>
  <c r="G5067" i="12"/>
  <c r="H5067" i="12"/>
  <c r="C5068" i="12"/>
  <c r="D5068" i="12"/>
  <c r="E5068" i="12"/>
  <c r="F5068" i="12"/>
  <c r="G5068" i="12"/>
  <c r="H5068" i="12"/>
  <c r="C5069" i="12"/>
  <c r="D5069" i="12"/>
  <c r="E5069" i="12"/>
  <c r="F5069" i="12"/>
  <c r="G5069" i="12"/>
  <c r="H5069" i="12"/>
  <c r="C5070" i="12"/>
  <c r="D5070" i="12"/>
  <c r="E5070" i="12"/>
  <c r="F5070" i="12"/>
  <c r="G5070" i="12"/>
  <c r="H5070" i="12"/>
  <c r="C5071" i="12"/>
  <c r="D5071" i="12"/>
  <c r="E5071" i="12"/>
  <c r="F5071" i="12"/>
  <c r="G5071" i="12"/>
  <c r="H5071" i="12"/>
  <c r="C5072" i="12"/>
  <c r="D5072" i="12"/>
  <c r="E5072" i="12"/>
  <c r="F5072" i="12"/>
  <c r="G5072" i="12"/>
  <c r="H5072" i="12"/>
  <c r="C5073" i="12"/>
  <c r="D5073" i="12"/>
  <c r="E5073" i="12"/>
  <c r="F5073" i="12"/>
  <c r="G5073" i="12"/>
  <c r="H5073" i="12"/>
  <c r="C5074" i="12"/>
  <c r="D5074" i="12"/>
  <c r="E5074" i="12"/>
  <c r="F5074" i="12"/>
  <c r="G5074" i="12"/>
  <c r="H5074" i="12"/>
  <c r="C5075" i="12"/>
  <c r="D5075" i="12"/>
  <c r="E5075" i="12"/>
  <c r="F5075" i="12"/>
  <c r="G5075" i="12"/>
  <c r="H5075" i="12"/>
  <c r="C5076" i="12"/>
  <c r="D5076" i="12"/>
  <c r="E5076" i="12"/>
  <c r="F5076" i="12"/>
  <c r="G5076" i="12"/>
  <c r="H5076" i="12"/>
  <c r="C5077" i="12"/>
  <c r="D5077" i="12"/>
  <c r="E5077" i="12"/>
  <c r="F5077" i="12"/>
  <c r="G5077" i="12"/>
  <c r="H5077" i="12"/>
  <c r="C5078" i="12"/>
  <c r="D5078" i="12"/>
  <c r="E5078" i="12"/>
  <c r="F5078" i="12"/>
  <c r="G5078" i="12"/>
  <c r="H5078" i="12"/>
  <c r="C5079" i="12"/>
  <c r="D5079" i="12"/>
  <c r="E5079" i="12"/>
  <c r="F5079" i="12"/>
  <c r="G5079" i="12"/>
  <c r="H5079" i="12"/>
  <c r="C5080" i="12"/>
  <c r="D5080" i="12"/>
  <c r="E5080" i="12"/>
  <c r="F5080" i="12"/>
  <c r="G5080" i="12"/>
  <c r="H5080" i="12"/>
  <c r="C5081" i="12"/>
  <c r="D5081" i="12"/>
  <c r="E5081" i="12"/>
  <c r="F5081" i="12"/>
  <c r="G5081" i="12"/>
  <c r="H5081" i="12"/>
  <c r="C5082" i="12"/>
  <c r="D5082" i="12"/>
  <c r="E5082" i="12"/>
  <c r="F5082" i="12"/>
  <c r="G5082" i="12"/>
  <c r="H5082" i="12"/>
  <c r="C5083" i="12"/>
  <c r="D5083" i="12"/>
  <c r="E5083" i="12"/>
  <c r="F5083" i="12"/>
  <c r="G5083" i="12"/>
  <c r="H5083" i="12"/>
  <c r="C5084" i="12"/>
  <c r="D5084" i="12"/>
  <c r="E5084" i="12"/>
  <c r="F5084" i="12"/>
  <c r="G5084" i="12"/>
  <c r="H5084" i="12"/>
  <c r="C5085" i="12"/>
  <c r="D5085" i="12"/>
  <c r="E5085" i="12"/>
  <c r="F5085" i="12"/>
  <c r="G5085" i="12"/>
  <c r="H5085" i="12"/>
  <c r="C5086" i="12"/>
  <c r="D5086" i="12"/>
  <c r="E5086" i="12"/>
  <c r="F5086" i="12"/>
  <c r="G5086" i="12"/>
  <c r="H5086" i="12"/>
  <c r="C5087" i="12"/>
  <c r="D5087" i="12"/>
  <c r="E5087" i="12"/>
  <c r="F5087" i="12"/>
  <c r="G5087" i="12"/>
  <c r="H5087" i="12"/>
  <c r="C5088" i="12"/>
  <c r="D5088" i="12"/>
  <c r="E5088" i="12"/>
  <c r="F5088" i="12"/>
  <c r="G5088" i="12"/>
  <c r="H5088" i="12"/>
  <c r="C5089" i="12"/>
  <c r="D5089" i="12"/>
  <c r="E5089" i="12"/>
  <c r="F5089" i="12"/>
  <c r="G5089" i="12"/>
  <c r="H5089" i="12"/>
  <c r="C5090" i="12"/>
  <c r="D5090" i="12"/>
  <c r="E5090" i="12"/>
  <c r="F5090" i="12"/>
  <c r="G5090" i="12"/>
  <c r="H5090" i="12"/>
  <c r="C5091" i="12"/>
  <c r="D5091" i="12"/>
  <c r="E5091" i="12"/>
  <c r="F5091" i="12"/>
  <c r="G5091" i="12"/>
  <c r="H5091" i="12"/>
  <c r="C5092" i="12"/>
  <c r="D5092" i="12"/>
  <c r="E5092" i="12"/>
  <c r="F5092" i="12"/>
  <c r="G5092" i="12"/>
  <c r="H5092" i="12"/>
  <c r="C5093" i="12"/>
  <c r="D5093" i="12"/>
  <c r="E5093" i="12"/>
  <c r="F5093" i="12"/>
  <c r="G5093" i="12"/>
  <c r="H5093" i="12"/>
  <c r="C5094" i="12"/>
  <c r="D5094" i="12"/>
  <c r="E5094" i="12"/>
  <c r="F5094" i="12"/>
  <c r="G5094" i="12"/>
  <c r="H5094" i="12"/>
  <c r="C5095" i="12"/>
  <c r="D5095" i="12"/>
  <c r="E5095" i="12"/>
  <c r="F5095" i="12"/>
  <c r="G5095" i="12"/>
  <c r="H5095" i="12"/>
  <c r="C5096" i="12"/>
  <c r="D5096" i="12"/>
  <c r="E5096" i="12"/>
  <c r="F5096" i="12"/>
  <c r="G5096" i="12"/>
  <c r="H5096" i="12"/>
  <c r="C5097" i="12"/>
  <c r="D5097" i="12"/>
  <c r="E5097" i="12"/>
  <c r="F5097" i="12"/>
  <c r="G5097" i="12"/>
  <c r="H5097" i="12"/>
  <c r="C5098" i="12"/>
  <c r="D5098" i="12"/>
  <c r="E5098" i="12"/>
  <c r="F5098" i="12"/>
  <c r="G5098" i="12"/>
  <c r="H5098" i="12"/>
  <c r="C5099" i="12"/>
  <c r="D5099" i="12"/>
  <c r="E5099" i="12"/>
  <c r="F5099" i="12"/>
  <c r="G5099" i="12"/>
  <c r="H5099" i="12"/>
  <c r="C5100" i="12"/>
  <c r="D5100" i="12"/>
  <c r="E5100" i="12"/>
  <c r="F5100" i="12"/>
  <c r="G5100" i="12"/>
  <c r="H5100" i="12"/>
  <c r="C5101" i="12"/>
  <c r="D5101" i="12"/>
  <c r="E5101" i="12"/>
  <c r="F5101" i="12"/>
  <c r="G5101" i="12"/>
  <c r="H5101" i="12"/>
  <c r="C5102" i="12"/>
  <c r="D5102" i="12"/>
  <c r="E5102" i="12"/>
  <c r="F5102" i="12"/>
  <c r="G5102" i="12"/>
  <c r="H5102" i="12"/>
  <c r="C5103" i="12"/>
  <c r="D5103" i="12"/>
  <c r="E5103" i="12"/>
  <c r="F5103" i="12"/>
  <c r="G5103" i="12"/>
  <c r="H5103" i="12"/>
  <c r="C5104" i="12"/>
  <c r="D5104" i="12"/>
  <c r="E5104" i="12"/>
  <c r="F5104" i="12"/>
  <c r="G5104" i="12"/>
  <c r="H5104" i="12"/>
  <c r="C5105" i="12"/>
  <c r="D5105" i="12"/>
  <c r="E5105" i="12"/>
  <c r="F5105" i="12"/>
  <c r="G5105" i="12"/>
  <c r="H5105" i="12"/>
  <c r="C5106" i="12"/>
  <c r="D5106" i="12"/>
  <c r="E5106" i="12"/>
  <c r="F5106" i="12"/>
  <c r="G5106" i="12"/>
  <c r="H5106" i="12"/>
  <c r="C5107" i="12"/>
  <c r="D5107" i="12"/>
  <c r="E5107" i="12"/>
  <c r="F5107" i="12"/>
  <c r="G5107" i="12"/>
  <c r="H5107" i="12"/>
  <c r="C5108" i="12"/>
  <c r="D5108" i="12"/>
  <c r="E5108" i="12"/>
  <c r="F5108" i="12"/>
  <c r="G5108" i="12"/>
  <c r="H5108" i="12"/>
  <c r="C5109" i="12"/>
  <c r="D5109" i="12"/>
  <c r="E5109" i="12"/>
  <c r="F5109" i="12"/>
  <c r="G5109" i="12"/>
  <c r="H5109" i="12"/>
  <c r="C5110" i="12"/>
  <c r="D5110" i="12"/>
  <c r="E5110" i="12"/>
  <c r="F5110" i="12"/>
  <c r="G5110" i="12"/>
  <c r="H5110" i="12"/>
  <c r="C5111" i="12"/>
  <c r="D5111" i="12"/>
  <c r="E5111" i="12"/>
  <c r="F5111" i="12"/>
  <c r="G5111" i="12"/>
  <c r="H5111" i="12"/>
  <c r="C5112" i="12"/>
  <c r="D5112" i="12"/>
  <c r="E5112" i="12"/>
  <c r="F5112" i="12"/>
  <c r="G5112" i="12"/>
  <c r="H5112" i="12"/>
  <c r="C5113" i="12"/>
  <c r="D5113" i="12"/>
  <c r="E5113" i="12"/>
  <c r="F5113" i="12"/>
  <c r="G5113" i="12"/>
  <c r="H5113" i="12"/>
  <c r="C5114" i="12"/>
  <c r="D5114" i="12"/>
  <c r="E5114" i="12"/>
  <c r="F5114" i="12"/>
  <c r="G5114" i="12"/>
  <c r="H5114" i="12"/>
  <c r="C5115" i="12"/>
  <c r="D5115" i="12"/>
  <c r="E5115" i="12"/>
  <c r="F5115" i="12"/>
  <c r="G5115" i="12"/>
  <c r="H5115" i="12"/>
  <c r="C5116" i="12"/>
  <c r="D5116" i="12"/>
  <c r="E5116" i="12"/>
  <c r="F5116" i="12"/>
  <c r="G5116" i="12"/>
  <c r="H5116" i="12"/>
  <c r="C5117" i="12"/>
  <c r="D5117" i="12"/>
  <c r="E5117" i="12"/>
  <c r="F5117" i="12"/>
  <c r="G5117" i="12"/>
  <c r="H5117" i="12"/>
  <c r="C5118" i="12"/>
  <c r="D5118" i="12"/>
  <c r="E5118" i="12"/>
  <c r="F5118" i="12"/>
  <c r="G5118" i="12"/>
  <c r="H5118" i="12"/>
  <c r="C5119" i="12"/>
  <c r="D5119" i="12"/>
  <c r="E5119" i="12"/>
  <c r="F5119" i="12"/>
  <c r="G5119" i="12"/>
  <c r="H5119" i="12"/>
  <c r="C5120" i="12"/>
  <c r="D5120" i="12"/>
  <c r="E5120" i="12"/>
  <c r="F5120" i="12"/>
  <c r="G5120" i="12"/>
  <c r="H5120" i="12"/>
  <c r="C5121" i="12"/>
  <c r="D5121" i="12"/>
  <c r="E5121" i="12"/>
  <c r="F5121" i="12"/>
  <c r="G5121" i="12"/>
  <c r="H5121" i="12"/>
  <c r="C5122" i="12"/>
  <c r="D5122" i="12"/>
  <c r="E5122" i="12"/>
  <c r="F5122" i="12"/>
  <c r="G5122" i="12"/>
  <c r="H5122" i="12"/>
  <c r="C5123" i="12"/>
  <c r="D5123" i="12"/>
  <c r="E5123" i="12"/>
  <c r="F5123" i="12"/>
  <c r="G5123" i="12"/>
  <c r="H5123" i="12"/>
  <c r="C5124" i="12"/>
  <c r="D5124" i="12"/>
  <c r="E5124" i="12"/>
  <c r="F5124" i="12"/>
  <c r="G5124" i="12"/>
  <c r="H5124" i="12"/>
  <c r="C5125" i="12"/>
  <c r="D5125" i="12"/>
  <c r="E5125" i="12"/>
  <c r="F5125" i="12"/>
  <c r="G5125" i="12"/>
  <c r="H5125" i="12"/>
  <c r="C5126" i="12"/>
  <c r="D5126" i="12"/>
  <c r="E5126" i="12"/>
  <c r="F5126" i="12"/>
  <c r="G5126" i="12"/>
  <c r="H5126" i="12"/>
  <c r="C5127" i="12"/>
  <c r="D5127" i="12"/>
  <c r="E5127" i="12"/>
  <c r="F5127" i="12"/>
  <c r="G5127" i="12"/>
  <c r="H5127" i="12"/>
  <c r="C5128" i="12"/>
  <c r="D5128" i="12"/>
  <c r="E5128" i="12"/>
  <c r="F5128" i="12"/>
  <c r="G5128" i="12"/>
  <c r="H5128" i="12"/>
  <c r="C5129" i="12"/>
  <c r="D5129" i="12"/>
  <c r="E5129" i="12"/>
  <c r="F5129" i="12"/>
  <c r="G5129" i="12"/>
  <c r="H5129" i="12"/>
  <c r="C5130" i="12"/>
  <c r="D5130" i="12"/>
  <c r="E5130" i="12"/>
  <c r="F5130" i="12"/>
  <c r="G5130" i="12"/>
  <c r="H5130" i="12"/>
  <c r="C5131" i="12"/>
  <c r="D5131" i="12"/>
  <c r="E5131" i="12"/>
  <c r="F5131" i="12"/>
  <c r="G5131" i="12"/>
  <c r="H5131" i="12"/>
  <c r="C5132" i="12"/>
  <c r="D5132" i="12"/>
  <c r="E5132" i="12"/>
  <c r="F5132" i="12"/>
  <c r="G5132" i="12"/>
  <c r="H5132" i="12"/>
  <c r="C5133" i="12"/>
  <c r="D5133" i="12"/>
  <c r="E5133" i="12"/>
  <c r="F5133" i="12"/>
  <c r="G5133" i="12"/>
  <c r="H5133" i="12"/>
  <c r="C5134" i="12"/>
  <c r="D5134" i="12"/>
  <c r="E5134" i="12"/>
  <c r="F5134" i="12"/>
  <c r="G5134" i="12"/>
  <c r="H5134" i="12"/>
  <c r="C5135" i="12"/>
  <c r="D5135" i="12"/>
  <c r="E5135" i="12"/>
  <c r="F5135" i="12"/>
  <c r="G5135" i="12"/>
  <c r="H5135" i="12"/>
  <c r="C5136" i="12"/>
  <c r="D5136" i="12"/>
  <c r="E5136" i="12"/>
  <c r="F5136" i="12"/>
  <c r="G5136" i="12"/>
  <c r="H5136" i="12"/>
  <c r="C5137" i="12"/>
  <c r="D5137" i="12"/>
  <c r="E5137" i="12"/>
  <c r="F5137" i="12"/>
  <c r="G5137" i="12"/>
  <c r="H5137" i="12"/>
  <c r="C5138" i="12"/>
  <c r="D5138" i="12"/>
  <c r="E5138" i="12"/>
  <c r="F5138" i="12"/>
  <c r="G5138" i="12"/>
  <c r="H5138" i="12"/>
  <c r="C5139" i="12"/>
  <c r="D5139" i="12"/>
  <c r="E5139" i="12"/>
  <c r="F5139" i="12"/>
  <c r="G5139" i="12"/>
  <c r="H5139" i="12"/>
  <c r="C5140" i="12"/>
  <c r="D5140" i="12"/>
  <c r="E5140" i="12"/>
  <c r="F5140" i="12"/>
  <c r="G5140" i="12"/>
  <c r="H5140" i="12"/>
  <c r="C5141" i="12"/>
  <c r="D5141" i="12"/>
  <c r="E5141" i="12"/>
  <c r="F5141" i="12"/>
  <c r="G5141" i="12"/>
  <c r="H5141" i="12"/>
  <c r="C5142" i="12"/>
  <c r="D5142" i="12"/>
  <c r="E5142" i="12"/>
  <c r="F5142" i="12"/>
  <c r="G5142" i="12"/>
  <c r="H5142" i="12"/>
  <c r="C5143" i="12"/>
  <c r="D5143" i="12"/>
  <c r="E5143" i="12"/>
  <c r="F5143" i="12"/>
  <c r="G5143" i="12"/>
  <c r="H5143" i="12"/>
  <c r="C5144" i="12"/>
  <c r="D5144" i="12"/>
  <c r="E5144" i="12"/>
  <c r="F5144" i="12"/>
  <c r="G5144" i="12"/>
  <c r="H5144" i="12"/>
  <c r="C5145" i="12"/>
  <c r="D5145" i="12"/>
  <c r="E5145" i="12"/>
  <c r="F5145" i="12"/>
  <c r="G5145" i="12"/>
  <c r="H5145" i="12"/>
  <c r="C5146" i="12"/>
  <c r="D5146" i="12"/>
  <c r="E5146" i="12"/>
  <c r="F5146" i="12"/>
  <c r="G5146" i="12"/>
  <c r="H5146" i="12"/>
  <c r="C5147" i="12"/>
  <c r="D5147" i="12"/>
  <c r="E5147" i="12"/>
  <c r="F5147" i="12"/>
  <c r="G5147" i="12"/>
  <c r="H5147" i="12"/>
  <c r="C5148" i="12"/>
  <c r="D5148" i="12"/>
  <c r="E5148" i="12"/>
  <c r="F5148" i="12"/>
  <c r="G5148" i="12"/>
  <c r="H5148" i="12"/>
  <c r="C5149" i="12"/>
  <c r="D5149" i="12"/>
  <c r="E5149" i="12"/>
  <c r="F5149" i="12"/>
  <c r="G5149" i="12"/>
  <c r="H5149" i="12"/>
  <c r="C5150" i="12"/>
  <c r="D5150" i="12"/>
  <c r="E5150" i="12"/>
  <c r="F5150" i="12"/>
  <c r="G5150" i="12"/>
  <c r="H5150" i="12"/>
  <c r="C5151" i="12"/>
  <c r="D5151" i="12"/>
  <c r="E5151" i="12"/>
  <c r="F5151" i="12"/>
  <c r="G5151" i="12"/>
  <c r="H5151" i="12"/>
  <c r="C5152" i="12"/>
  <c r="D5152" i="12"/>
  <c r="E5152" i="12"/>
  <c r="F5152" i="12"/>
  <c r="G5152" i="12"/>
  <c r="H5152" i="12"/>
  <c r="C5153" i="12"/>
  <c r="D5153" i="12"/>
  <c r="E5153" i="12"/>
  <c r="F5153" i="12"/>
  <c r="G5153" i="12"/>
  <c r="H5153" i="12"/>
  <c r="C5154" i="12"/>
  <c r="D5154" i="12"/>
  <c r="E5154" i="12"/>
  <c r="F5154" i="12"/>
  <c r="G5154" i="12"/>
  <c r="H5154" i="12"/>
  <c r="C5155" i="12"/>
  <c r="D5155" i="12"/>
  <c r="E5155" i="12"/>
  <c r="F5155" i="12"/>
  <c r="G5155" i="12"/>
  <c r="H5155" i="12"/>
  <c r="C5156" i="12"/>
  <c r="D5156" i="12"/>
  <c r="E5156" i="12"/>
  <c r="F5156" i="12"/>
  <c r="G5156" i="12"/>
  <c r="H5156" i="12"/>
  <c r="C5157" i="12"/>
  <c r="D5157" i="12"/>
  <c r="E5157" i="12"/>
  <c r="F5157" i="12"/>
  <c r="G5157" i="12"/>
  <c r="H5157" i="12"/>
  <c r="C5158" i="12"/>
  <c r="D5158" i="12"/>
  <c r="E5158" i="12"/>
  <c r="F5158" i="12"/>
  <c r="G5158" i="12"/>
  <c r="H5158" i="12"/>
  <c r="C5159" i="12"/>
  <c r="D5159" i="12"/>
  <c r="E5159" i="12"/>
  <c r="F5159" i="12"/>
  <c r="G5159" i="12"/>
  <c r="H5159" i="12"/>
  <c r="C5160" i="12"/>
  <c r="D5160" i="12"/>
  <c r="E5160" i="12"/>
  <c r="F5160" i="12"/>
  <c r="G5160" i="12"/>
  <c r="H5160" i="12"/>
  <c r="C5161" i="12"/>
  <c r="D5161" i="12"/>
  <c r="E5161" i="12"/>
  <c r="F5161" i="12"/>
  <c r="G5161" i="12"/>
  <c r="H5161" i="12"/>
  <c r="C5162" i="12"/>
  <c r="D5162" i="12"/>
  <c r="E5162" i="12"/>
  <c r="F5162" i="12"/>
  <c r="G5162" i="12"/>
  <c r="H5162" i="12"/>
  <c r="C5163" i="12"/>
  <c r="D5163" i="12"/>
  <c r="E5163" i="12"/>
  <c r="F5163" i="12"/>
  <c r="G5163" i="12"/>
  <c r="H5163" i="12"/>
  <c r="C5164" i="12"/>
  <c r="D5164" i="12"/>
  <c r="E5164" i="12"/>
  <c r="F5164" i="12"/>
  <c r="G5164" i="12"/>
  <c r="H5164" i="12"/>
  <c r="C5165" i="12"/>
  <c r="D5165" i="12"/>
  <c r="E5165" i="12"/>
  <c r="F5165" i="12"/>
  <c r="G5165" i="12"/>
  <c r="H5165" i="12"/>
  <c r="C5166" i="12"/>
  <c r="D5166" i="12"/>
  <c r="E5166" i="12"/>
  <c r="F5166" i="12"/>
  <c r="G5166" i="12"/>
  <c r="H5166" i="12"/>
  <c r="C5167" i="12"/>
  <c r="D5167" i="12"/>
  <c r="E5167" i="12"/>
  <c r="F5167" i="12"/>
  <c r="G5167" i="12"/>
  <c r="H5167" i="12"/>
  <c r="C5168" i="12"/>
  <c r="D5168" i="12"/>
  <c r="E5168" i="12"/>
  <c r="F5168" i="12"/>
  <c r="G5168" i="12"/>
  <c r="H5168" i="12"/>
  <c r="C5169" i="12"/>
  <c r="D5169" i="12"/>
  <c r="E5169" i="12"/>
  <c r="F5169" i="12"/>
  <c r="G5169" i="12"/>
  <c r="H5169" i="12"/>
  <c r="C5170" i="12"/>
  <c r="D5170" i="12"/>
  <c r="E5170" i="12"/>
  <c r="F5170" i="12"/>
  <c r="G5170" i="12"/>
  <c r="H5170" i="12"/>
  <c r="C5171" i="12"/>
  <c r="D5171" i="12"/>
  <c r="E5171" i="12"/>
  <c r="F5171" i="12"/>
  <c r="G5171" i="12"/>
  <c r="H5171" i="12"/>
  <c r="C5172" i="12"/>
  <c r="D5172" i="12"/>
  <c r="E5172" i="12"/>
  <c r="F5172" i="12"/>
  <c r="G5172" i="12"/>
  <c r="H5172" i="12"/>
  <c r="C5173" i="12"/>
  <c r="D5173" i="12"/>
  <c r="E5173" i="12"/>
  <c r="F5173" i="12"/>
  <c r="G5173" i="12"/>
  <c r="H5173" i="12"/>
  <c r="C5174" i="12"/>
  <c r="D5174" i="12"/>
  <c r="E5174" i="12"/>
  <c r="F5174" i="12"/>
  <c r="G5174" i="12"/>
  <c r="H5174" i="12"/>
  <c r="C5175" i="12"/>
  <c r="D5175" i="12"/>
  <c r="E5175" i="12"/>
  <c r="F5175" i="12"/>
  <c r="G5175" i="12"/>
  <c r="H5175" i="12"/>
  <c r="C5176" i="12"/>
  <c r="D5176" i="12"/>
  <c r="E5176" i="12"/>
  <c r="F5176" i="12"/>
  <c r="G5176" i="12"/>
  <c r="H5176" i="12"/>
  <c r="C5177" i="12"/>
  <c r="D5177" i="12"/>
  <c r="E5177" i="12"/>
  <c r="F5177" i="12"/>
  <c r="G5177" i="12"/>
  <c r="H5177" i="12"/>
  <c r="C5178" i="12"/>
  <c r="D5178" i="12"/>
  <c r="E5178" i="12"/>
  <c r="F5178" i="12"/>
  <c r="G5178" i="12"/>
  <c r="H5178" i="12"/>
  <c r="C5179" i="12"/>
  <c r="D5179" i="12"/>
  <c r="E5179" i="12"/>
  <c r="F5179" i="12"/>
  <c r="G5179" i="12"/>
  <c r="H5179" i="12"/>
  <c r="C5180" i="12"/>
  <c r="D5180" i="12"/>
  <c r="E5180" i="12"/>
  <c r="F5180" i="12"/>
  <c r="G5180" i="12"/>
  <c r="H5180" i="12"/>
  <c r="C5181" i="12"/>
  <c r="D5181" i="12"/>
  <c r="E5181" i="12"/>
  <c r="F5181" i="12"/>
  <c r="G5181" i="12"/>
  <c r="H5181" i="12"/>
  <c r="C5182" i="12"/>
  <c r="D5182" i="12"/>
  <c r="E5182" i="12"/>
  <c r="F5182" i="12"/>
  <c r="G5182" i="12"/>
  <c r="H5182" i="12"/>
  <c r="C5183" i="12"/>
  <c r="D5183" i="12"/>
  <c r="E5183" i="12"/>
  <c r="F5183" i="12"/>
  <c r="G5183" i="12"/>
  <c r="H5183" i="12"/>
  <c r="C5184" i="12"/>
  <c r="D5184" i="12"/>
  <c r="E5184" i="12"/>
  <c r="F5184" i="12"/>
  <c r="G5184" i="12"/>
  <c r="H5184" i="12"/>
  <c r="C5185" i="12"/>
  <c r="D5185" i="12"/>
  <c r="E5185" i="12"/>
  <c r="F5185" i="12"/>
  <c r="G5185" i="12"/>
  <c r="H5185" i="12"/>
  <c r="C5186" i="12"/>
  <c r="D5186" i="12"/>
  <c r="E5186" i="12"/>
  <c r="F5186" i="12"/>
  <c r="G5186" i="12"/>
  <c r="H5186" i="12"/>
  <c r="C5187" i="12"/>
  <c r="D5187" i="12"/>
  <c r="E5187" i="12"/>
  <c r="F5187" i="12"/>
  <c r="G5187" i="12"/>
  <c r="H5187" i="12"/>
  <c r="C5188" i="12"/>
  <c r="D5188" i="12"/>
  <c r="E5188" i="12"/>
  <c r="F5188" i="12"/>
  <c r="G5188" i="12"/>
  <c r="H5188" i="12"/>
  <c r="C5189" i="12"/>
  <c r="D5189" i="12"/>
  <c r="E5189" i="12"/>
  <c r="F5189" i="12"/>
  <c r="G5189" i="12"/>
  <c r="H5189" i="12"/>
  <c r="C5190" i="12"/>
  <c r="D5190" i="12"/>
  <c r="E5190" i="12"/>
  <c r="F5190" i="12"/>
  <c r="G5190" i="12"/>
  <c r="H5190" i="12"/>
  <c r="C5191" i="12"/>
  <c r="D5191" i="12"/>
  <c r="E5191" i="12"/>
  <c r="F5191" i="12"/>
  <c r="G5191" i="12"/>
  <c r="H5191" i="12"/>
  <c r="C5192" i="12"/>
  <c r="D5192" i="12"/>
  <c r="E5192" i="12"/>
  <c r="F5192" i="12"/>
  <c r="G5192" i="12"/>
  <c r="H5192" i="12"/>
  <c r="C5193" i="12"/>
  <c r="D5193" i="12"/>
  <c r="E5193" i="12"/>
  <c r="F5193" i="12"/>
  <c r="G5193" i="12"/>
  <c r="H5193" i="12"/>
  <c r="C5194" i="12"/>
  <c r="D5194" i="12"/>
  <c r="E5194" i="12"/>
  <c r="F5194" i="12"/>
  <c r="G5194" i="12"/>
  <c r="H5194" i="12"/>
  <c r="C5195" i="12"/>
  <c r="D5195" i="12"/>
  <c r="E5195" i="12"/>
  <c r="F5195" i="12"/>
  <c r="G5195" i="12"/>
  <c r="H5195" i="12"/>
  <c r="C5196" i="12"/>
  <c r="D5196" i="12"/>
  <c r="E5196" i="12"/>
  <c r="F5196" i="12"/>
  <c r="G5196" i="12"/>
  <c r="H5196" i="12"/>
  <c r="C5197" i="12"/>
  <c r="D5197" i="12"/>
  <c r="E5197" i="12"/>
  <c r="F5197" i="12"/>
  <c r="G5197" i="12"/>
  <c r="H5197" i="12"/>
  <c r="C5198" i="12"/>
  <c r="D5198" i="12"/>
  <c r="E5198" i="12"/>
  <c r="F5198" i="12"/>
  <c r="G5198" i="12"/>
  <c r="H5198" i="12"/>
  <c r="C5199" i="12"/>
  <c r="D5199" i="12"/>
  <c r="E5199" i="12"/>
  <c r="F5199" i="12"/>
  <c r="G5199" i="12"/>
  <c r="H5199" i="12"/>
  <c r="C5200" i="12"/>
  <c r="D5200" i="12"/>
  <c r="E5200" i="12"/>
  <c r="F5200" i="12"/>
  <c r="G5200" i="12"/>
  <c r="H5200" i="12"/>
  <c r="C5201" i="12"/>
  <c r="D5201" i="12"/>
  <c r="E5201" i="12"/>
  <c r="F5201" i="12"/>
  <c r="G5201" i="12"/>
  <c r="H5201" i="12"/>
  <c r="C5202" i="12"/>
  <c r="D5202" i="12"/>
  <c r="E5202" i="12"/>
  <c r="F5202" i="12"/>
  <c r="G5202" i="12"/>
  <c r="H5202" i="12"/>
  <c r="C5203" i="12"/>
  <c r="D5203" i="12"/>
  <c r="E5203" i="12"/>
  <c r="F5203" i="12"/>
  <c r="G5203" i="12"/>
  <c r="H5203" i="12"/>
  <c r="C5204" i="12"/>
  <c r="D5204" i="12"/>
  <c r="E5204" i="12"/>
  <c r="F5204" i="12"/>
  <c r="G5204" i="12"/>
  <c r="H5204" i="12"/>
  <c r="C5205" i="12"/>
  <c r="D5205" i="12"/>
  <c r="E5205" i="12"/>
  <c r="F5205" i="12"/>
  <c r="G5205" i="12"/>
  <c r="H5205" i="12"/>
  <c r="C5206" i="12"/>
  <c r="D5206" i="12"/>
  <c r="E5206" i="12"/>
  <c r="F5206" i="12"/>
  <c r="G5206" i="12"/>
  <c r="H5206" i="12"/>
  <c r="C5207" i="12"/>
  <c r="D5207" i="12"/>
  <c r="E5207" i="12"/>
  <c r="F5207" i="12"/>
  <c r="G5207" i="12"/>
  <c r="H5207" i="12"/>
  <c r="C5208" i="12"/>
  <c r="D5208" i="12"/>
  <c r="E5208" i="12"/>
  <c r="F5208" i="12"/>
  <c r="G5208" i="12"/>
  <c r="H5208" i="12"/>
  <c r="C5209" i="12"/>
  <c r="D5209" i="12"/>
  <c r="E5209" i="12"/>
  <c r="F5209" i="12"/>
  <c r="G5209" i="12"/>
  <c r="H5209" i="12"/>
  <c r="C5210" i="12"/>
  <c r="D5210" i="12"/>
  <c r="E5210" i="12"/>
  <c r="F5210" i="12"/>
  <c r="G5210" i="12"/>
  <c r="H5210" i="12"/>
  <c r="C5211" i="12"/>
  <c r="D5211" i="12"/>
  <c r="E5211" i="12"/>
  <c r="F5211" i="12"/>
  <c r="G5211" i="12"/>
  <c r="H5211" i="12"/>
  <c r="C5212" i="12"/>
  <c r="D5212" i="12"/>
  <c r="E5212" i="12"/>
  <c r="F5212" i="12"/>
  <c r="G5212" i="12"/>
  <c r="H5212" i="12"/>
  <c r="C5213" i="12"/>
  <c r="D5213" i="12"/>
  <c r="E5213" i="12"/>
  <c r="F5213" i="12"/>
  <c r="G5213" i="12"/>
  <c r="H5213" i="12"/>
  <c r="C5214" i="12"/>
  <c r="D5214" i="12"/>
  <c r="E5214" i="12"/>
  <c r="F5214" i="12"/>
  <c r="G5214" i="12"/>
  <c r="H5214" i="12"/>
  <c r="C5215" i="12"/>
  <c r="D5215" i="12"/>
  <c r="E5215" i="12"/>
  <c r="F5215" i="12"/>
  <c r="G5215" i="12"/>
  <c r="H5215" i="12"/>
  <c r="C5216" i="12"/>
  <c r="D5216" i="12"/>
  <c r="E5216" i="12"/>
  <c r="F5216" i="12"/>
  <c r="G5216" i="12"/>
  <c r="H5216" i="12"/>
  <c r="C5217" i="12"/>
  <c r="D5217" i="12"/>
  <c r="E5217" i="12"/>
  <c r="F5217" i="12"/>
  <c r="G5217" i="12"/>
  <c r="H5217" i="12"/>
  <c r="C5218" i="12"/>
  <c r="D5218" i="12"/>
  <c r="E5218" i="12"/>
  <c r="F5218" i="12"/>
  <c r="G5218" i="12"/>
  <c r="H5218" i="12"/>
  <c r="C5219" i="12"/>
  <c r="D5219" i="12"/>
  <c r="E5219" i="12"/>
  <c r="F5219" i="12"/>
  <c r="G5219" i="12"/>
  <c r="H5219" i="12"/>
  <c r="C5220" i="12"/>
  <c r="D5220" i="12"/>
  <c r="E5220" i="12"/>
  <c r="F5220" i="12"/>
  <c r="G5220" i="12"/>
  <c r="H5220" i="12"/>
  <c r="C5221" i="12"/>
  <c r="D5221" i="12"/>
  <c r="E5221" i="12"/>
  <c r="F5221" i="12"/>
  <c r="G5221" i="12"/>
  <c r="H5221" i="12"/>
  <c r="C5222" i="12"/>
  <c r="D5222" i="12"/>
  <c r="E5222" i="12"/>
  <c r="F5222" i="12"/>
  <c r="G5222" i="12"/>
  <c r="H5222" i="12"/>
  <c r="C5223" i="12"/>
  <c r="D5223" i="12"/>
  <c r="E5223" i="12"/>
  <c r="F5223" i="12"/>
  <c r="G5223" i="12"/>
  <c r="H5223" i="12"/>
  <c r="C5224" i="12"/>
  <c r="D5224" i="12"/>
  <c r="E5224" i="12"/>
  <c r="F5224" i="12"/>
  <c r="G5224" i="12"/>
  <c r="H5224" i="12"/>
  <c r="C5225" i="12"/>
  <c r="D5225" i="12"/>
  <c r="E5225" i="12"/>
  <c r="F5225" i="12"/>
  <c r="G5225" i="12"/>
  <c r="H5225" i="12"/>
  <c r="C5226" i="12"/>
  <c r="D5226" i="12"/>
  <c r="E5226" i="12"/>
  <c r="F5226" i="12"/>
  <c r="G5226" i="12"/>
  <c r="H5226" i="12"/>
  <c r="C5227" i="12"/>
  <c r="D5227" i="12"/>
  <c r="E5227" i="12"/>
  <c r="F5227" i="12"/>
  <c r="G5227" i="12"/>
  <c r="H5227" i="12"/>
  <c r="C5228" i="12"/>
  <c r="D5228" i="12"/>
  <c r="E5228" i="12"/>
  <c r="F5228" i="12"/>
  <c r="G5228" i="12"/>
  <c r="H5228" i="12"/>
  <c r="C5229" i="12"/>
  <c r="D5229" i="12"/>
  <c r="E5229" i="12"/>
  <c r="F5229" i="12"/>
  <c r="G5229" i="12"/>
  <c r="H5229" i="12"/>
  <c r="C5230" i="12"/>
  <c r="D5230" i="12"/>
  <c r="E5230" i="12"/>
  <c r="F5230" i="12"/>
  <c r="G5230" i="12"/>
  <c r="H5230" i="12"/>
  <c r="C5231" i="12"/>
  <c r="D5231" i="12"/>
  <c r="E5231" i="12"/>
  <c r="F5231" i="12"/>
  <c r="G5231" i="12"/>
  <c r="H5231" i="12"/>
  <c r="C5232" i="12"/>
  <c r="D5232" i="12"/>
  <c r="E5232" i="12"/>
  <c r="F5232" i="12"/>
  <c r="G5232" i="12"/>
  <c r="H5232" i="12"/>
  <c r="C5233" i="12"/>
  <c r="D5233" i="12"/>
  <c r="E5233" i="12"/>
  <c r="F5233" i="12"/>
  <c r="G5233" i="12"/>
  <c r="H5233" i="12"/>
  <c r="C5234" i="12"/>
  <c r="D5234" i="12"/>
  <c r="E5234" i="12"/>
  <c r="F5234" i="12"/>
  <c r="G5234" i="12"/>
  <c r="H5234" i="12"/>
  <c r="C5235" i="12"/>
  <c r="D5235" i="12"/>
  <c r="E5235" i="12"/>
  <c r="F5235" i="12"/>
  <c r="G5235" i="12"/>
  <c r="H5235" i="12"/>
  <c r="C5236" i="12"/>
  <c r="D5236" i="12"/>
  <c r="E5236" i="12"/>
  <c r="F5236" i="12"/>
  <c r="G5236" i="12"/>
  <c r="H5236" i="12"/>
  <c r="C5237" i="12"/>
  <c r="D5237" i="12"/>
  <c r="E5237" i="12"/>
  <c r="F5237" i="12"/>
  <c r="G5237" i="12"/>
  <c r="H5237" i="12"/>
  <c r="C5238" i="12"/>
  <c r="D5238" i="12"/>
  <c r="E5238" i="12"/>
  <c r="F5238" i="12"/>
  <c r="G5238" i="12"/>
  <c r="H5238" i="12"/>
  <c r="C5239" i="12"/>
  <c r="D5239" i="12"/>
  <c r="E5239" i="12"/>
  <c r="F5239" i="12"/>
  <c r="G5239" i="12"/>
  <c r="H5239" i="12"/>
  <c r="C5240" i="12"/>
  <c r="D5240" i="12"/>
  <c r="E5240" i="12"/>
  <c r="F5240" i="12"/>
  <c r="G5240" i="12"/>
  <c r="H5240" i="12"/>
  <c r="C5241" i="12"/>
  <c r="D5241" i="12"/>
  <c r="E5241" i="12"/>
  <c r="F5241" i="12"/>
  <c r="G5241" i="12"/>
  <c r="H5241" i="12"/>
  <c r="C5242" i="12"/>
  <c r="D5242" i="12"/>
  <c r="E5242" i="12"/>
  <c r="F5242" i="12"/>
  <c r="G5242" i="12"/>
  <c r="H5242" i="12"/>
  <c r="C5243" i="12"/>
  <c r="D5243" i="12"/>
  <c r="E5243" i="12"/>
  <c r="F5243" i="12"/>
  <c r="G5243" i="12"/>
  <c r="H5243" i="12"/>
  <c r="C5244" i="12"/>
  <c r="D5244" i="12"/>
  <c r="E5244" i="12"/>
  <c r="F5244" i="12"/>
  <c r="G5244" i="12"/>
  <c r="H5244" i="12"/>
  <c r="C5245" i="12"/>
  <c r="D5245" i="12"/>
  <c r="E5245" i="12"/>
  <c r="F5245" i="12"/>
  <c r="G5245" i="12"/>
  <c r="H5245" i="12"/>
  <c r="C5246" i="12"/>
  <c r="D5246" i="12"/>
  <c r="E5246" i="12"/>
  <c r="F5246" i="12"/>
  <c r="G5246" i="12"/>
  <c r="H5246" i="12"/>
  <c r="C5247" i="12"/>
  <c r="D5247" i="12"/>
  <c r="E5247" i="12"/>
  <c r="F5247" i="12"/>
  <c r="G5247" i="12"/>
  <c r="H5247" i="12"/>
  <c r="C5248" i="12"/>
  <c r="D5248" i="12"/>
  <c r="E5248" i="12"/>
  <c r="F5248" i="12"/>
  <c r="G5248" i="12"/>
  <c r="H5248" i="12"/>
  <c r="C5249" i="12"/>
  <c r="D5249" i="12"/>
  <c r="E5249" i="12"/>
  <c r="F5249" i="12"/>
  <c r="G5249" i="12"/>
  <c r="H5249" i="12"/>
  <c r="C5250" i="12"/>
  <c r="D5250" i="12"/>
  <c r="E5250" i="12"/>
  <c r="F5250" i="12"/>
  <c r="G5250" i="12"/>
  <c r="H5250" i="12"/>
  <c r="C5251" i="12"/>
  <c r="D5251" i="12"/>
  <c r="E5251" i="12"/>
  <c r="F5251" i="12"/>
  <c r="G5251" i="12"/>
  <c r="H5251" i="12"/>
  <c r="C5252" i="12"/>
  <c r="D5252" i="12"/>
  <c r="E5252" i="12"/>
  <c r="F5252" i="12"/>
  <c r="G5252" i="12"/>
  <c r="H5252" i="12"/>
  <c r="C5253" i="12"/>
  <c r="D5253" i="12"/>
  <c r="E5253" i="12"/>
  <c r="F5253" i="12"/>
  <c r="G5253" i="12"/>
  <c r="H5253" i="12"/>
  <c r="C5254" i="12"/>
  <c r="D5254" i="12"/>
  <c r="E5254" i="12"/>
  <c r="F5254" i="12"/>
  <c r="G5254" i="12"/>
  <c r="H5254" i="12"/>
  <c r="C5255" i="12"/>
  <c r="D5255" i="12"/>
  <c r="E5255" i="12"/>
  <c r="F5255" i="12"/>
  <c r="G5255" i="12"/>
  <c r="H5255" i="12"/>
  <c r="C5256" i="12"/>
  <c r="D5256" i="12"/>
  <c r="E5256" i="12"/>
  <c r="F5256" i="12"/>
  <c r="G5256" i="12"/>
  <c r="H5256" i="12"/>
  <c r="C5257" i="12"/>
  <c r="D5257" i="12"/>
  <c r="E5257" i="12"/>
  <c r="F5257" i="12"/>
  <c r="G5257" i="12"/>
  <c r="H5257" i="12"/>
  <c r="C5258" i="12"/>
  <c r="D5258" i="12"/>
  <c r="E5258" i="12"/>
  <c r="F5258" i="12"/>
  <c r="G5258" i="12"/>
  <c r="H5258" i="12"/>
  <c r="C5259" i="12"/>
  <c r="D5259" i="12"/>
  <c r="E5259" i="12"/>
  <c r="F5259" i="12"/>
  <c r="G5259" i="12"/>
  <c r="H5259" i="12"/>
  <c r="C5260" i="12"/>
  <c r="D5260" i="12"/>
  <c r="E5260" i="12"/>
  <c r="F5260" i="12"/>
  <c r="G5260" i="12"/>
  <c r="H5260" i="12"/>
  <c r="C5261" i="12"/>
  <c r="D5261" i="12"/>
  <c r="E5261" i="12"/>
  <c r="F5261" i="12"/>
  <c r="G5261" i="12"/>
  <c r="H5261" i="12"/>
  <c r="C5262" i="12"/>
  <c r="D5262" i="12"/>
  <c r="E5262" i="12"/>
  <c r="F5262" i="12"/>
  <c r="G5262" i="12"/>
  <c r="H5262" i="12"/>
  <c r="C5263" i="12"/>
  <c r="D5263" i="12"/>
  <c r="E5263" i="12"/>
  <c r="F5263" i="12"/>
  <c r="G5263" i="12"/>
  <c r="H5263" i="12"/>
  <c r="C5264" i="12"/>
  <c r="D5264" i="12"/>
  <c r="E5264" i="12"/>
  <c r="F5264" i="12"/>
  <c r="G5264" i="12"/>
  <c r="H5264" i="12"/>
  <c r="C5265" i="12"/>
  <c r="D5265" i="12"/>
  <c r="E5265" i="12"/>
  <c r="F5265" i="12"/>
  <c r="G5265" i="12"/>
  <c r="H5265" i="12"/>
  <c r="C5266" i="12"/>
  <c r="D5266" i="12"/>
  <c r="E5266" i="12"/>
  <c r="F5266" i="12"/>
  <c r="G5266" i="12"/>
  <c r="H5266" i="12"/>
  <c r="C5267" i="12"/>
  <c r="D5267" i="12"/>
  <c r="E5267" i="12"/>
  <c r="F5267" i="12"/>
  <c r="G5267" i="12"/>
  <c r="H5267" i="12"/>
  <c r="C5268" i="12"/>
  <c r="D5268" i="12"/>
  <c r="E5268" i="12"/>
  <c r="F5268" i="12"/>
  <c r="G5268" i="12"/>
  <c r="H5268" i="12"/>
  <c r="C5269" i="12"/>
  <c r="D5269" i="12"/>
  <c r="E5269" i="12"/>
  <c r="F5269" i="12"/>
  <c r="G5269" i="12"/>
  <c r="H5269" i="12"/>
  <c r="C5270" i="12"/>
  <c r="D5270" i="12"/>
  <c r="E5270" i="12"/>
  <c r="F5270" i="12"/>
  <c r="G5270" i="12"/>
  <c r="H5270" i="12"/>
  <c r="C5271" i="12"/>
  <c r="D5271" i="12"/>
  <c r="E5271" i="12"/>
  <c r="F5271" i="12"/>
  <c r="G5271" i="12"/>
  <c r="H5271" i="12"/>
  <c r="C5272" i="12"/>
  <c r="D5272" i="12"/>
  <c r="E5272" i="12"/>
  <c r="F5272" i="12"/>
  <c r="G5272" i="12"/>
  <c r="H5272" i="12"/>
  <c r="C5273" i="12"/>
  <c r="D5273" i="12"/>
  <c r="E5273" i="12"/>
  <c r="F5273" i="12"/>
  <c r="G5273" i="12"/>
  <c r="H5273" i="12"/>
  <c r="C5274" i="12"/>
  <c r="D5274" i="12"/>
  <c r="E5274" i="12"/>
  <c r="F5274" i="12"/>
  <c r="G5274" i="12"/>
  <c r="H5274" i="12"/>
  <c r="C5275" i="12"/>
  <c r="D5275" i="12"/>
  <c r="E5275" i="12"/>
  <c r="F5275" i="12"/>
  <c r="G5275" i="12"/>
  <c r="H5275" i="12"/>
  <c r="C5276" i="12"/>
  <c r="D5276" i="12"/>
  <c r="E5276" i="12"/>
  <c r="F5276" i="12"/>
  <c r="G5276" i="12"/>
  <c r="H5276" i="12"/>
  <c r="C5277" i="12"/>
  <c r="D5277" i="12"/>
  <c r="E5277" i="12"/>
  <c r="F5277" i="12"/>
  <c r="G5277" i="12"/>
  <c r="H5277" i="12"/>
  <c r="C5278" i="12"/>
  <c r="D5278" i="12"/>
  <c r="E5278" i="12"/>
  <c r="F5278" i="12"/>
  <c r="G5278" i="12"/>
  <c r="H5278" i="12"/>
  <c r="C5279" i="12"/>
  <c r="D5279" i="12"/>
  <c r="E5279" i="12"/>
  <c r="F5279" i="12"/>
  <c r="G5279" i="12"/>
  <c r="H5279" i="12"/>
  <c r="C5280" i="12"/>
  <c r="D5280" i="12"/>
  <c r="E5280" i="12"/>
  <c r="F5280" i="12"/>
  <c r="G5280" i="12"/>
  <c r="H5280" i="12"/>
  <c r="C5281" i="12"/>
  <c r="D5281" i="12"/>
  <c r="E5281" i="12"/>
  <c r="F5281" i="12"/>
  <c r="G5281" i="12"/>
  <c r="H5281" i="12"/>
  <c r="C5282" i="12"/>
  <c r="D5282" i="12"/>
  <c r="E5282" i="12"/>
  <c r="F5282" i="12"/>
  <c r="G5282" i="12"/>
  <c r="H5282" i="12"/>
  <c r="C5283" i="12"/>
  <c r="D5283" i="12"/>
  <c r="E5283" i="12"/>
  <c r="F5283" i="12"/>
  <c r="G5283" i="12"/>
  <c r="H5283" i="12"/>
  <c r="C5284" i="12"/>
  <c r="D5284" i="12"/>
  <c r="E5284" i="12"/>
  <c r="F5284" i="12"/>
  <c r="G5284" i="12"/>
  <c r="H5284" i="12"/>
  <c r="C5285" i="12"/>
  <c r="D5285" i="12"/>
  <c r="E5285" i="12"/>
  <c r="F5285" i="12"/>
  <c r="G5285" i="12"/>
  <c r="H5285" i="12"/>
  <c r="C5286" i="12"/>
  <c r="D5286" i="12"/>
  <c r="E5286" i="12"/>
  <c r="F5286" i="12"/>
  <c r="G5286" i="12"/>
  <c r="H5286" i="12"/>
  <c r="C5287" i="12"/>
  <c r="D5287" i="12"/>
  <c r="E5287" i="12"/>
  <c r="F5287" i="12"/>
  <c r="G5287" i="12"/>
  <c r="H5287" i="12"/>
  <c r="C5288" i="12"/>
  <c r="D5288" i="12"/>
  <c r="E5288" i="12"/>
  <c r="F5288" i="12"/>
  <c r="G5288" i="12"/>
  <c r="H5288" i="12"/>
  <c r="C5289" i="12"/>
  <c r="D5289" i="12"/>
  <c r="E5289" i="12"/>
  <c r="F5289" i="12"/>
  <c r="G5289" i="12"/>
  <c r="H5289" i="12"/>
  <c r="C5290" i="12"/>
  <c r="D5290" i="12"/>
  <c r="E5290" i="12"/>
  <c r="F5290" i="12"/>
  <c r="G5290" i="12"/>
  <c r="H5290" i="12"/>
  <c r="C5291" i="12"/>
  <c r="D5291" i="12"/>
  <c r="E5291" i="12"/>
  <c r="F5291" i="12"/>
  <c r="G5291" i="12"/>
  <c r="H5291" i="12"/>
  <c r="C5292" i="12"/>
  <c r="D5292" i="12"/>
  <c r="E5292" i="12"/>
  <c r="F5292" i="12"/>
  <c r="G5292" i="12"/>
  <c r="H5292" i="12"/>
  <c r="C5293" i="12"/>
  <c r="D5293" i="12"/>
  <c r="E5293" i="12"/>
  <c r="F5293" i="12"/>
  <c r="G5293" i="12"/>
  <c r="H5293" i="12"/>
  <c r="C5294" i="12"/>
  <c r="D5294" i="12"/>
  <c r="E5294" i="12"/>
  <c r="F5294" i="12"/>
  <c r="G5294" i="12"/>
  <c r="H5294" i="12"/>
  <c r="C5295" i="12"/>
  <c r="D5295" i="12"/>
  <c r="E5295" i="12"/>
  <c r="F5295" i="12"/>
  <c r="G5295" i="12"/>
  <c r="H5295" i="12"/>
  <c r="C5296" i="12"/>
  <c r="D5296" i="12"/>
  <c r="E5296" i="12"/>
  <c r="F5296" i="12"/>
  <c r="G5296" i="12"/>
  <c r="H5296" i="12"/>
  <c r="C5297" i="12"/>
  <c r="D5297" i="12"/>
  <c r="E5297" i="12"/>
  <c r="F5297" i="12"/>
  <c r="G5297" i="12"/>
  <c r="H5297" i="12"/>
  <c r="C5298" i="12"/>
  <c r="D5298" i="12"/>
  <c r="E5298" i="12"/>
  <c r="F5298" i="12"/>
  <c r="G5298" i="12"/>
  <c r="H5298" i="12"/>
  <c r="C5299" i="12"/>
  <c r="D5299" i="12"/>
  <c r="E5299" i="12"/>
  <c r="F5299" i="12"/>
  <c r="G5299" i="12"/>
  <c r="H5299" i="12"/>
  <c r="C5300" i="12"/>
  <c r="D5300" i="12"/>
  <c r="E5300" i="12"/>
  <c r="F5300" i="12"/>
  <c r="G5300" i="12"/>
  <c r="H5300" i="12"/>
  <c r="C5301" i="12"/>
  <c r="D5301" i="12"/>
  <c r="E5301" i="12"/>
  <c r="F5301" i="12"/>
  <c r="G5301" i="12"/>
  <c r="H5301" i="12"/>
  <c r="C5302" i="12"/>
  <c r="D5302" i="12"/>
  <c r="E5302" i="12"/>
  <c r="F5302" i="12"/>
  <c r="G5302" i="12"/>
  <c r="H5302" i="12"/>
  <c r="C5303" i="12"/>
  <c r="D5303" i="12"/>
  <c r="E5303" i="12"/>
  <c r="F5303" i="12"/>
  <c r="G5303" i="12"/>
  <c r="H5303" i="12"/>
  <c r="C5304" i="12"/>
  <c r="D5304" i="12"/>
  <c r="E5304" i="12"/>
  <c r="F5304" i="12"/>
  <c r="G5304" i="12"/>
  <c r="H5304" i="12"/>
  <c r="C5305" i="12"/>
  <c r="D5305" i="12"/>
  <c r="E5305" i="12"/>
  <c r="F5305" i="12"/>
  <c r="G5305" i="12"/>
  <c r="H5305" i="12"/>
  <c r="C5306" i="12"/>
  <c r="D5306" i="12"/>
  <c r="E5306" i="12"/>
  <c r="F5306" i="12"/>
  <c r="G5306" i="12"/>
  <c r="H5306" i="12"/>
  <c r="C5307" i="12"/>
  <c r="D5307" i="12"/>
  <c r="E5307" i="12"/>
  <c r="F5307" i="12"/>
  <c r="G5307" i="12"/>
  <c r="H5307" i="12"/>
  <c r="C5308" i="12"/>
  <c r="D5308" i="12"/>
  <c r="E5308" i="12"/>
  <c r="F5308" i="12"/>
  <c r="G5308" i="12"/>
  <c r="H5308" i="12"/>
  <c r="C5309" i="12"/>
  <c r="D5309" i="12"/>
  <c r="E5309" i="12"/>
  <c r="F5309" i="12"/>
  <c r="G5309" i="12"/>
  <c r="H5309" i="12"/>
  <c r="C5310" i="12"/>
  <c r="D5310" i="12"/>
  <c r="E5310" i="12"/>
  <c r="F5310" i="12"/>
  <c r="G5310" i="12"/>
  <c r="H5310" i="12"/>
  <c r="C5311" i="12"/>
  <c r="D5311" i="12"/>
  <c r="E5311" i="12"/>
  <c r="F5311" i="12"/>
  <c r="G5311" i="12"/>
  <c r="H5311" i="12"/>
  <c r="C5312" i="12"/>
  <c r="D5312" i="12"/>
  <c r="E5312" i="12"/>
  <c r="F5312" i="12"/>
  <c r="G5312" i="12"/>
  <c r="H5312" i="12"/>
  <c r="C5313" i="12"/>
  <c r="D5313" i="12"/>
  <c r="E5313" i="12"/>
  <c r="F5313" i="12"/>
  <c r="G5313" i="12"/>
  <c r="H5313" i="12"/>
  <c r="C5314" i="12"/>
  <c r="D5314" i="12"/>
  <c r="E5314" i="12"/>
  <c r="F5314" i="12"/>
  <c r="G5314" i="12"/>
  <c r="H5314" i="12"/>
  <c r="C5315" i="12"/>
  <c r="D5315" i="12"/>
  <c r="E5315" i="12"/>
  <c r="F5315" i="12"/>
  <c r="G5315" i="12"/>
  <c r="H5315" i="12"/>
  <c r="C5316" i="12"/>
  <c r="D5316" i="12"/>
  <c r="E5316" i="12"/>
  <c r="F5316" i="12"/>
  <c r="G5316" i="12"/>
  <c r="H5316" i="12"/>
  <c r="C5317" i="12"/>
  <c r="D5317" i="12"/>
  <c r="E5317" i="12"/>
  <c r="F5317" i="12"/>
  <c r="G5317" i="12"/>
  <c r="H5317" i="12"/>
  <c r="C5318" i="12"/>
  <c r="D5318" i="12"/>
  <c r="E5318" i="12"/>
  <c r="F5318" i="12"/>
  <c r="G5318" i="12"/>
  <c r="H5318" i="12"/>
  <c r="C5319" i="12"/>
  <c r="D5319" i="12"/>
  <c r="E5319" i="12"/>
  <c r="F5319" i="12"/>
  <c r="G5319" i="12"/>
  <c r="H5319" i="12"/>
  <c r="C5320" i="12"/>
  <c r="D5320" i="12"/>
  <c r="E5320" i="12"/>
  <c r="F5320" i="12"/>
  <c r="G5320" i="12"/>
  <c r="H5320" i="12"/>
  <c r="C5321" i="12"/>
  <c r="D5321" i="12"/>
  <c r="E5321" i="12"/>
  <c r="F5321" i="12"/>
  <c r="G5321" i="12"/>
  <c r="H5321" i="12"/>
  <c r="C5322" i="12"/>
  <c r="D5322" i="12"/>
  <c r="E5322" i="12"/>
  <c r="F5322" i="12"/>
  <c r="G5322" i="12"/>
  <c r="H5322" i="12"/>
  <c r="C5323" i="12"/>
  <c r="D5323" i="12"/>
  <c r="E5323" i="12"/>
  <c r="F5323" i="12"/>
  <c r="G5323" i="12"/>
  <c r="H5323" i="12"/>
  <c r="C5324" i="12"/>
  <c r="D5324" i="12"/>
  <c r="E5324" i="12"/>
  <c r="F5324" i="12"/>
  <c r="G5324" i="12"/>
  <c r="H5324" i="12"/>
  <c r="C5325" i="12"/>
  <c r="D5325" i="12"/>
  <c r="E5325" i="12"/>
  <c r="F5325" i="12"/>
  <c r="G5325" i="12"/>
  <c r="H5325" i="12"/>
  <c r="C5326" i="12"/>
  <c r="D5326" i="12"/>
  <c r="E5326" i="12"/>
  <c r="F5326" i="12"/>
  <c r="G5326" i="12"/>
  <c r="H5326" i="12"/>
  <c r="C5327" i="12"/>
  <c r="D5327" i="12"/>
  <c r="E5327" i="12"/>
  <c r="F5327" i="12"/>
  <c r="G5327" i="12"/>
  <c r="H5327" i="12"/>
  <c r="C5328" i="12"/>
  <c r="D5328" i="12"/>
  <c r="E5328" i="12"/>
  <c r="F5328" i="12"/>
  <c r="G5328" i="12"/>
  <c r="H5328" i="12"/>
  <c r="C5329" i="12"/>
  <c r="D5329" i="12"/>
  <c r="E5329" i="12"/>
  <c r="F5329" i="12"/>
  <c r="G5329" i="12"/>
  <c r="H5329" i="12"/>
  <c r="C5330" i="12"/>
  <c r="D5330" i="12"/>
  <c r="E5330" i="12"/>
  <c r="F5330" i="12"/>
  <c r="G5330" i="12"/>
  <c r="H5330" i="12"/>
  <c r="C5331" i="12"/>
  <c r="D5331" i="12"/>
  <c r="E5331" i="12"/>
  <c r="F5331" i="12"/>
  <c r="G5331" i="12"/>
  <c r="H5331" i="12"/>
  <c r="C5332" i="12"/>
  <c r="D5332" i="12"/>
  <c r="E5332" i="12"/>
  <c r="F5332" i="12"/>
  <c r="G5332" i="12"/>
  <c r="H5332" i="12"/>
  <c r="C5333" i="12"/>
  <c r="D5333" i="12"/>
  <c r="E5333" i="12"/>
  <c r="F5333" i="12"/>
  <c r="G5333" i="12"/>
  <c r="H5333" i="12"/>
  <c r="C5334" i="12"/>
  <c r="D5334" i="12"/>
  <c r="E5334" i="12"/>
  <c r="F5334" i="12"/>
  <c r="G5334" i="12"/>
  <c r="H5334" i="12"/>
  <c r="C5335" i="12"/>
  <c r="D5335" i="12"/>
  <c r="E5335" i="12"/>
  <c r="F5335" i="12"/>
  <c r="G5335" i="12"/>
  <c r="H5335" i="12"/>
  <c r="C5336" i="12"/>
  <c r="D5336" i="12"/>
  <c r="E5336" i="12"/>
  <c r="F5336" i="12"/>
  <c r="G5336" i="12"/>
  <c r="H5336" i="12"/>
  <c r="C5337" i="12"/>
  <c r="D5337" i="12"/>
  <c r="E5337" i="12"/>
  <c r="F5337" i="12"/>
  <c r="G5337" i="12"/>
  <c r="H5337" i="12"/>
  <c r="C5338" i="12"/>
  <c r="D5338" i="12"/>
  <c r="E5338" i="12"/>
  <c r="F5338" i="12"/>
  <c r="G5338" i="12"/>
  <c r="H5338" i="12"/>
  <c r="C5339" i="12"/>
  <c r="D5339" i="12"/>
  <c r="E5339" i="12"/>
  <c r="F5339" i="12"/>
  <c r="G5339" i="12"/>
  <c r="H5339" i="12"/>
  <c r="C5340" i="12"/>
  <c r="D5340" i="12"/>
  <c r="E5340" i="12"/>
  <c r="F5340" i="12"/>
  <c r="G5340" i="12"/>
  <c r="H5340" i="12"/>
  <c r="C5341" i="12"/>
  <c r="D5341" i="12"/>
  <c r="E5341" i="12"/>
  <c r="F5341" i="12"/>
  <c r="G5341" i="12"/>
  <c r="H5341" i="12"/>
  <c r="C5342" i="12"/>
  <c r="D5342" i="12"/>
  <c r="E5342" i="12"/>
  <c r="F5342" i="12"/>
  <c r="G5342" i="12"/>
  <c r="H5342" i="12"/>
  <c r="C5343" i="12"/>
  <c r="D5343" i="12"/>
  <c r="E5343" i="12"/>
  <c r="F5343" i="12"/>
  <c r="G5343" i="12"/>
  <c r="H5343" i="12"/>
  <c r="C5344" i="12"/>
  <c r="D5344" i="12"/>
  <c r="E5344" i="12"/>
  <c r="F5344" i="12"/>
  <c r="G5344" i="12"/>
  <c r="H5344" i="12"/>
  <c r="C5345" i="12"/>
  <c r="D5345" i="12"/>
  <c r="E5345" i="12"/>
  <c r="F5345" i="12"/>
  <c r="G5345" i="12"/>
  <c r="H5345" i="12"/>
  <c r="C5346" i="12"/>
  <c r="D5346" i="12"/>
  <c r="E5346" i="12"/>
  <c r="F5346" i="12"/>
  <c r="G5346" i="12"/>
  <c r="H5346" i="12"/>
  <c r="C5347" i="12"/>
  <c r="D5347" i="12"/>
  <c r="E5347" i="12"/>
  <c r="F5347" i="12"/>
  <c r="G5347" i="12"/>
  <c r="H5347" i="12"/>
  <c r="C5348" i="12"/>
  <c r="D5348" i="12"/>
  <c r="E5348" i="12"/>
  <c r="F5348" i="12"/>
  <c r="G5348" i="12"/>
  <c r="H5348" i="12"/>
  <c r="C5349" i="12"/>
  <c r="D5349" i="12"/>
  <c r="E5349" i="12"/>
  <c r="F5349" i="12"/>
  <c r="G5349" i="12"/>
  <c r="H5349" i="12"/>
  <c r="C5350" i="12"/>
  <c r="D5350" i="12"/>
  <c r="E5350" i="12"/>
  <c r="F5350" i="12"/>
  <c r="G5350" i="12"/>
  <c r="H5350" i="12"/>
  <c r="C5351" i="12"/>
  <c r="D5351" i="12"/>
  <c r="E5351" i="12"/>
  <c r="F5351" i="12"/>
  <c r="G5351" i="12"/>
  <c r="H5351" i="12"/>
  <c r="C5352" i="12"/>
  <c r="D5352" i="12"/>
  <c r="E5352" i="12"/>
  <c r="F5352" i="12"/>
  <c r="G5352" i="12"/>
  <c r="H5352" i="12"/>
  <c r="C5353" i="12"/>
  <c r="D5353" i="12"/>
  <c r="E5353" i="12"/>
  <c r="F5353" i="12"/>
  <c r="G5353" i="12"/>
  <c r="H5353" i="12"/>
  <c r="C5354" i="12"/>
  <c r="D5354" i="12"/>
  <c r="E5354" i="12"/>
  <c r="F5354" i="12"/>
  <c r="G5354" i="12"/>
  <c r="H5354" i="12"/>
  <c r="C5355" i="12"/>
  <c r="D5355" i="12"/>
  <c r="E5355" i="12"/>
  <c r="F5355" i="12"/>
  <c r="G5355" i="12"/>
  <c r="H5355" i="12"/>
  <c r="C5356" i="12"/>
  <c r="D5356" i="12"/>
  <c r="E5356" i="12"/>
  <c r="F5356" i="12"/>
  <c r="G5356" i="12"/>
  <c r="H5356" i="12"/>
  <c r="C5357" i="12"/>
  <c r="D5357" i="12"/>
  <c r="E5357" i="12"/>
  <c r="F5357" i="12"/>
  <c r="G5357" i="12"/>
  <c r="H5357" i="12"/>
  <c r="C5358" i="12"/>
  <c r="D5358" i="12"/>
  <c r="E5358" i="12"/>
  <c r="F5358" i="12"/>
  <c r="G5358" i="12"/>
  <c r="H5358" i="12"/>
  <c r="C5359" i="12"/>
  <c r="D5359" i="12"/>
  <c r="E5359" i="12"/>
  <c r="F5359" i="12"/>
  <c r="G5359" i="12"/>
  <c r="H5359" i="12"/>
  <c r="C5360" i="12"/>
  <c r="D5360" i="12"/>
  <c r="E5360" i="12"/>
  <c r="F5360" i="12"/>
  <c r="G5360" i="12"/>
  <c r="H5360" i="12"/>
  <c r="C5361" i="12"/>
  <c r="D5361" i="12"/>
  <c r="E5361" i="12"/>
  <c r="F5361" i="12"/>
  <c r="G5361" i="12"/>
  <c r="H5361" i="12"/>
  <c r="C5362" i="12"/>
  <c r="D5362" i="12"/>
  <c r="E5362" i="12"/>
  <c r="F5362" i="12"/>
  <c r="G5362" i="12"/>
  <c r="H5362" i="12"/>
  <c r="C5363" i="12"/>
  <c r="D5363" i="12"/>
  <c r="E5363" i="12"/>
  <c r="F5363" i="12"/>
  <c r="G5363" i="12"/>
  <c r="H5363" i="12"/>
  <c r="C5364" i="12"/>
  <c r="D5364" i="12"/>
  <c r="E5364" i="12"/>
  <c r="F5364" i="12"/>
  <c r="G5364" i="12"/>
  <c r="H5364" i="12"/>
  <c r="C5365" i="12"/>
  <c r="D5365" i="12"/>
  <c r="E5365" i="12"/>
  <c r="F5365" i="12"/>
  <c r="G5365" i="12"/>
  <c r="H5365" i="12"/>
  <c r="C5366" i="12"/>
  <c r="D5366" i="12"/>
  <c r="E5366" i="12"/>
  <c r="F5366" i="12"/>
  <c r="G5366" i="12"/>
  <c r="H5366" i="12"/>
  <c r="C5367" i="12"/>
  <c r="D5367" i="12"/>
  <c r="E5367" i="12"/>
  <c r="F5367" i="12"/>
  <c r="G5367" i="12"/>
  <c r="H5367" i="12"/>
  <c r="C5368" i="12"/>
  <c r="D5368" i="12"/>
  <c r="E5368" i="12"/>
  <c r="F5368" i="12"/>
  <c r="G5368" i="12"/>
  <c r="H5368" i="12"/>
  <c r="C5369" i="12"/>
  <c r="D5369" i="12"/>
  <c r="E5369" i="12"/>
  <c r="F5369" i="12"/>
  <c r="G5369" i="12"/>
  <c r="H5369" i="12"/>
  <c r="C5370" i="12"/>
  <c r="D5370" i="12"/>
  <c r="E5370" i="12"/>
  <c r="F5370" i="12"/>
  <c r="G5370" i="12"/>
  <c r="H5370" i="12"/>
  <c r="C5371" i="12"/>
  <c r="D5371" i="12"/>
  <c r="E5371" i="12"/>
  <c r="F5371" i="12"/>
  <c r="G5371" i="12"/>
  <c r="H5371" i="12"/>
  <c r="C5372" i="12"/>
  <c r="D5372" i="12"/>
  <c r="E5372" i="12"/>
  <c r="F5372" i="12"/>
  <c r="G5372" i="12"/>
  <c r="H5372" i="12"/>
  <c r="C5373" i="12"/>
  <c r="D5373" i="12"/>
  <c r="E5373" i="12"/>
  <c r="F5373" i="12"/>
  <c r="G5373" i="12"/>
  <c r="H5373" i="12"/>
  <c r="C5374" i="12"/>
  <c r="D5374" i="12"/>
  <c r="E5374" i="12"/>
  <c r="F5374" i="12"/>
  <c r="G5374" i="12"/>
  <c r="H5374" i="12"/>
  <c r="C5375" i="12"/>
  <c r="D5375" i="12"/>
  <c r="E5375" i="12"/>
  <c r="F5375" i="12"/>
  <c r="G5375" i="12"/>
  <c r="H5375" i="12"/>
  <c r="C5376" i="12"/>
  <c r="D5376" i="12"/>
  <c r="E5376" i="12"/>
  <c r="F5376" i="12"/>
  <c r="G5376" i="12"/>
  <c r="H5376" i="12"/>
  <c r="C5377" i="12"/>
  <c r="D5377" i="12"/>
  <c r="E5377" i="12"/>
  <c r="F5377" i="12"/>
  <c r="G5377" i="12"/>
  <c r="H5377" i="12"/>
  <c r="C5378" i="12"/>
  <c r="D5378" i="12"/>
  <c r="E5378" i="12"/>
  <c r="F5378" i="12"/>
  <c r="G5378" i="12"/>
  <c r="H5378" i="12"/>
  <c r="C5379" i="12"/>
  <c r="D5379" i="12"/>
  <c r="E5379" i="12"/>
  <c r="F5379" i="12"/>
  <c r="G5379" i="12"/>
  <c r="H5379" i="12"/>
  <c r="C5380" i="12"/>
  <c r="D5380" i="12"/>
  <c r="E5380" i="12"/>
  <c r="F5380" i="12"/>
  <c r="G5380" i="12"/>
  <c r="H5380" i="12"/>
  <c r="C5381" i="12"/>
  <c r="D5381" i="12"/>
  <c r="E5381" i="12"/>
  <c r="F5381" i="12"/>
  <c r="G5381" i="12"/>
  <c r="H5381" i="12"/>
  <c r="C5382" i="12"/>
  <c r="D5382" i="12"/>
  <c r="E5382" i="12"/>
  <c r="F5382" i="12"/>
  <c r="G5382" i="12"/>
  <c r="H5382" i="12"/>
  <c r="C5383" i="12"/>
  <c r="D5383" i="12"/>
  <c r="E5383" i="12"/>
  <c r="F5383" i="12"/>
  <c r="G5383" i="12"/>
  <c r="H5383" i="12"/>
  <c r="C5384" i="12"/>
  <c r="D5384" i="12"/>
  <c r="E5384" i="12"/>
  <c r="F5384" i="12"/>
  <c r="G5384" i="12"/>
  <c r="H5384" i="12"/>
  <c r="C5385" i="12"/>
  <c r="D5385" i="12"/>
  <c r="E5385" i="12"/>
  <c r="F5385" i="12"/>
  <c r="G5385" i="12"/>
  <c r="H5385" i="12"/>
  <c r="C5386" i="12"/>
  <c r="D5386" i="12"/>
  <c r="E5386" i="12"/>
  <c r="F5386" i="12"/>
  <c r="G5386" i="12"/>
  <c r="H5386" i="12"/>
  <c r="C5387" i="12"/>
  <c r="D5387" i="12"/>
  <c r="E5387" i="12"/>
  <c r="F5387" i="12"/>
  <c r="G5387" i="12"/>
  <c r="H5387" i="12"/>
  <c r="C5388" i="12"/>
  <c r="D5388" i="12"/>
  <c r="E5388" i="12"/>
  <c r="F5388" i="12"/>
  <c r="G5388" i="12"/>
  <c r="H5388" i="12"/>
  <c r="C5389" i="12"/>
  <c r="D5389" i="12"/>
  <c r="E5389" i="12"/>
  <c r="F5389" i="12"/>
  <c r="G5389" i="12"/>
  <c r="H5389" i="12"/>
  <c r="C5390" i="12"/>
  <c r="D5390" i="12"/>
  <c r="E5390" i="12"/>
  <c r="F5390" i="12"/>
  <c r="G5390" i="12"/>
  <c r="H5390" i="12"/>
  <c r="C5391" i="12"/>
  <c r="D5391" i="12"/>
  <c r="E5391" i="12"/>
  <c r="F5391" i="12"/>
  <c r="G5391" i="12"/>
  <c r="H5391" i="12"/>
  <c r="C5392" i="12"/>
  <c r="D5392" i="12"/>
  <c r="E5392" i="12"/>
  <c r="F5392" i="12"/>
  <c r="G5392" i="12"/>
  <c r="H5392" i="12"/>
  <c r="C5393" i="12"/>
  <c r="D5393" i="12"/>
  <c r="E5393" i="12"/>
  <c r="F5393" i="12"/>
  <c r="G5393" i="12"/>
  <c r="H5393" i="12"/>
  <c r="C5394" i="12"/>
  <c r="D5394" i="12"/>
  <c r="E5394" i="12"/>
  <c r="F5394" i="12"/>
  <c r="G5394" i="12"/>
  <c r="H5394" i="12"/>
  <c r="C5395" i="12"/>
  <c r="D5395" i="12"/>
  <c r="E5395" i="12"/>
  <c r="F5395" i="12"/>
  <c r="G5395" i="12"/>
  <c r="H5395" i="12"/>
  <c r="C5396" i="12"/>
  <c r="D5396" i="12"/>
  <c r="E5396" i="12"/>
  <c r="F5396" i="12"/>
  <c r="G5396" i="12"/>
  <c r="H5396" i="12"/>
  <c r="C5397" i="12"/>
  <c r="D5397" i="12"/>
  <c r="E5397" i="12"/>
  <c r="F5397" i="12"/>
  <c r="G5397" i="12"/>
  <c r="H5397" i="12"/>
  <c r="C5398" i="12"/>
  <c r="D5398" i="12"/>
  <c r="E5398" i="12"/>
  <c r="F5398" i="12"/>
  <c r="G5398" i="12"/>
  <c r="H5398" i="12"/>
  <c r="C5399" i="12"/>
  <c r="D5399" i="12"/>
  <c r="E5399" i="12"/>
  <c r="F5399" i="12"/>
  <c r="G5399" i="12"/>
  <c r="H5399" i="12"/>
  <c r="C5400" i="12"/>
  <c r="D5400" i="12"/>
  <c r="E5400" i="12"/>
  <c r="F5400" i="12"/>
  <c r="G5400" i="12"/>
  <c r="H5400" i="12"/>
  <c r="C5401" i="12"/>
  <c r="D5401" i="12"/>
  <c r="E5401" i="12"/>
  <c r="F5401" i="12"/>
  <c r="G5401" i="12"/>
  <c r="H5401" i="12"/>
  <c r="C5402" i="12"/>
  <c r="D5402" i="12"/>
  <c r="E5402" i="12"/>
  <c r="F5402" i="12"/>
  <c r="G5402" i="12"/>
  <c r="H5402" i="12"/>
  <c r="C5403" i="12"/>
  <c r="D5403" i="12"/>
  <c r="E5403" i="12"/>
  <c r="F5403" i="12"/>
  <c r="G5403" i="12"/>
  <c r="H5403" i="12"/>
  <c r="C5404" i="12"/>
  <c r="D5404" i="12"/>
  <c r="E5404" i="12"/>
  <c r="F5404" i="12"/>
  <c r="G5404" i="12"/>
  <c r="H5404" i="12"/>
  <c r="C5405" i="12"/>
  <c r="D5405" i="12"/>
  <c r="E5405" i="12"/>
  <c r="F5405" i="12"/>
  <c r="G5405" i="12"/>
  <c r="H5405" i="12"/>
  <c r="C5406" i="12"/>
  <c r="D5406" i="12"/>
  <c r="E5406" i="12"/>
  <c r="F5406" i="12"/>
  <c r="G5406" i="12"/>
  <c r="H5406" i="12"/>
  <c r="C5407" i="12"/>
  <c r="D5407" i="12"/>
  <c r="E5407" i="12"/>
  <c r="F5407" i="12"/>
  <c r="G5407" i="12"/>
  <c r="H5407" i="12"/>
  <c r="C5408" i="12"/>
  <c r="D5408" i="12"/>
  <c r="E5408" i="12"/>
  <c r="F5408" i="12"/>
  <c r="G5408" i="12"/>
  <c r="H5408" i="12"/>
  <c r="C5409" i="12"/>
  <c r="D5409" i="12"/>
  <c r="E5409" i="12"/>
  <c r="F5409" i="12"/>
  <c r="G5409" i="12"/>
  <c r="H5409" i="12"/>
  <c r="C5410" i="12"/>
  <c r="D5410" i="12"/>
  <c r="E5410" i="12"/>
  <c r="F5410" i="12"/>
  <c r="G5410" i="12"/>
  <c r="H5410" i="12"/>
  <c r="C5411" i="12"/>
  <c r="D5411" i="12"/>
  <c r="E5411" i="12"/>
  <c r="F5411" i="12"/>
  <c r="G5411" i="12"/>
  <c r="H5411" i="12"/>
  <c r="C5412" i="12"/>
  <c r="D5412" i="12"/>
  <c r="E5412" i="12"/>
  <c r="F5412" i="12"/>
  <c r="G5412" i="12"/>
  <c r="H5412" i="12"/>
  <c r="C5413" i="12"/>
  <c r="D5413" i="12"/>
  <c r="E5413" i="12"/>
  <c r="F5413" i="12"/>
  <c r="G5413" i="12"/>
  <c r="H5413" i="12"/>
  <c r="C5414" i="12"/>
  <c r="D5414" i="12"/>
  <c r="E5414" i="12"/>
  <c r="F5414" i="12"/>
  <c r="G5414" i="12"/>
  <c r="H5414" i="12"/>
  <c r="C5415" i="12"/>
  <c r="D5415" i="12"/>
  <c r="E5415" i="12"/>
  <c r="F5415" i="12"/>
  <c r="G5415" i="12"/>
  <c r="H5415" i="12"/>
  <c r="C5416" i="12"/>
  <c r="D5416" i="12"/>
  <c r="E5416" i="12"/>
  <c r="F5416" i="12"/>
  <c r="G5416" i="12"/>
  <c r="H5416" i="12"/>
  <c r="C5417" i="12"/>
  <c r="D5417" i="12"/>
  <c r="E5417" i="12"/>
  <c r="F5417" i="12"/>
  <c r="G5417" i="12"/>
  <c r="H5417" i="12"/>
  <c r="C5418" i="12"/>
  <c r="D5418" i="12"/>
  <c r="E5418" i="12"/>
  <c r="F5418" i="12"/>
  <c r="G5418" i="12"/>
  <c r="H5418" i="12"/>
  <c r="C5419" i="12"/>
  <c r="D5419" i="12"/>
  <c r="E5419" i="12"/>
  <c r="F5419" i="12"/>
  <c r="G5419" i="12"/>
  <c r="H5419" i="12"/>
  <c r="C5420" i="12"/>
  <c r="D5420" i="12"/>
  <c r="E5420" i="12"/>
  <c r="F5420" i="12"/>
  <c r="G5420" i="12"/>
  <c r="H5420" i="12"/>
  <c r="C5421" i="12"/>
  <c r="D5421" i="12"/>
  <c r="E5421" i="12"/>
  <c r="F5421" i="12"/>
  <c r="G5421" i="12"/>
  <c r="H5421" i="12"/>
  <c r="C5422" i="12"/>
  <c r="D5422" i="12"/>
  <c r="E5422" i="12"/>
  <c r="F5422" i="12"/>
  <c r="G5422" i="12"/>
  <c r="H5422" i="12"/>
  <c r="C5423" i="12"/>
  <c r="D5423" i="12"/>
  <c r="E5423" i="12"/>
  <c r="F5423" i="12"/>
  <c r="G5423" i="12"/>
  <c r="H5423" i="12"/>
  <c r="C5424" i="12"/>
  <c r="D5424" i="12"/>
  <c r="E5424" i="12"/>
  <c r="F5424" i="12"/>
  <c r="G5424" i="12"/>
  <c r="H5424" i="12"/>
  <c r="C5425" i="12"/>
  <c r="D5425" i="12"/>
  <c r="E5425" i="12"/>
  <c r="F5425" i="12"/>
  <c r="G5425" i="12"/>
  <c r="H5425" i="12"/>
  <c r="C5426" i="12"/>
  <c r="D5426" i="12"/>
  <c r="E5426" i="12"/>
  <c r="F5426" i="12"/>
  <c r="G5426" i="12"/>
  <c r="H5426" i="12"/>
  <c r="C5427" i="12"/>
  <c r="D5427" i="12"/>
  <c r="E5427" i="12"/>
  <c r="F5427" i="12"/>
  <c r="G5427" i="12"/>
  <c r="H5427" i="12"/>
  <c r="C5428" i="12"/>
  <c r="D5428" i="12"/>
  <c r="E5428" i="12"/>
  <c r="F5428" i="12"/>
  <c r="G5428" i="12"/>
  <c r="H5428" i="12"/>
  <c r="C5429" i="12"/>
  <c r="D5429" i="12"/>
  <c r="E5429" i="12"/>
  <c r="F5429" i="12"/>
  <c r="G5429" i="12"/>
  <c r="H5429" i="12"/>
  <c r="C5430" i="12"/>
  <c r="D5430" i="12"/>
  <c r="E5430" i="12"/>
  <c r="F5430" i="12"/>
  <c r="G5430" i="12"/>
  <c r="H5430" i="12"/>
  <c r="C5431" i="12"/>
  <c r="D5431" i="12"/>
  <c r="E5431" i="12"/>
  <c r="F5431" i="12"/>
  <c r="G5431" i="12"/>
  <c r="H5431" i="12"/>
  <c r="C5432" i="12"/>
  <c r="D5432" i="12"/>
  <c r="E5432" i="12"/>
  <c r="F5432" i="12"/>
  <c r="G5432" i="12"/>
  <c r="H5432" i="12"/>
  <c r="C5433" i="12"/>
  <c r="D5433" i="12"/>
  <c r="E5433" i="12"/>
  <c r="F5433" i="12"/>
  <c r="G5433" i="12"/>
  <c r="H5433" i="12"/>
  <c r="C5434" i="12"/>
  <c r="D5434" i="12"/>
  <c r="E5434" i="12"/>
  <c r="F5434" i="12"/>
  <c r="G5434" i="12"/>
  <c r="H5434" i="12"/>
  <c r="C5435" i="12"/>
  <c r="D5435" i="12"/>
  <c r="E5435" i="12"/>
  <c r="F5435" i="12"/>
  <c r="G5435" i="12"/>
  <c r="H5435" i="12"/>
  <c r="C5436" i="12"/>
  <c r="D5436" i="12"/>
  <c r="E5436" i="12"/>
  <c r="F5436" i="12"/>
  <c r="G5436" i="12"/>
  <c r="H5436" i="12"/>
  <c r="C5437" i="12"/>
  <c r="D5437" i="12"/>
  <c r="E5437" i="12"/>
  <c r="F5437" i="12"/>
  <c r="G5437" i="12"/>
  <c r="H5437" i="12"/>
  <c r="C5438" i="12"/>
  <c r="D5438" i="12"/>
  <c r="E5438" i="12"/>
  <c r="F5438" i="12"/>
  <c r="G5438" i="12"/>
  <c r="H5438" i="12"/>
  <c r="C5439" i="12"/>
  <c r="D5439" i="12"/>
  <c r="E5439" i="12"/>
  <c r="F5439" i="12"/>
  <c r="G5439" i="12"/>
  <c r="H5439" i="12"/>
  <c r="C5440" i="12"/>
  <c r="D5440" i="12"/>
  <c r="E5440" i="12"/>
  <c r="F5440" i="12"/>
  <c r="G5440" i="12"/>
  <c r="H5440" i="12"/>
  <c r="C5441" i="12"/>
  <c r="D5441" i="12"/>
  <c r="E5441" i="12"/>
  <c r="F5441" i="12"/>
  <c r="G5441" i="12"/>
  <c r="H5441" i="12"/>
  <c r="C5442" i="12"/>
  <c r="D5442" i="12"/>
  <c r="E5442" i="12"/>
  <c r="F5442" i="12"/>
  <c r="G5442" i="12"/>
  <c r="H5442" i="12"/>
  <c r="C5443" i="12"/>
  <c r="D5443" i="12"/>
  <c r="E5443" i="12"/>
  <c r="F5443" i="12"/>
  <c r="G5443" i="12"/>
  <c r="H5443" i="12"/>
  <c r="C5444" i="12"/>
  <c r="D5444" i="12"/>
  <c r="E5444" i="12"/>
  <c r="F5444" i="12"/>
  <c r="G5444" i="12"/>
  <c r="H5444" i="12"/>
  <c r="C5445" i="12"/>
  <c r="D5445" i="12"/>
  <c r="E5445" i="12"/>
  <c r="F5445" i="12"/>
  <c r="G5445" i="12"/>
  <c r="H5445" i="12"/>
  <c r="C5446" i="12"/>
  <c r="D5446" i="12"/>
  <c r="E5446" i="12"/>
  <c r="F5446" i="12"/>
  <c r="G5446" i="12"/>
  <c r="H5446" i="12"/>
  <c r="C5447" i="12"/>
  <c r="D5447" i="12"/>
  <c r="E5447" i="12"/>
  <c r="F5447" i="12"/>
  <c r="G5447" i="12"/>
  <c r="H5447" i="12"/>
  <c r="C5448" i="12"/>
  <c r="D5448" i="12"/>
  <c r="E5448" i="12"/>
  <c r="F5448" i="12"/>
  <c r="G5448" i="12"/>
  <c r="H5448" i="12"/>
  <c r="C5449" i="12"/>
  <c r="D5449" i="12"/>
  <c r="E5449" i="12"/>
  <c r="F5449" i="12"/>
  <c r="G5449" i="12"/>
  <c r="H5449" i="12"/>
  <c r="C5450" i="12"/>
  <c r="D5450" i="12"/>
  <c r="E5450" i="12"/>
  <c r="F5450" i="12"/>
  <c r="G5450" i="12"/>
  <c r="H5450" i="12"/>
  <c r="C5451" i="12"/>
  <c r="D5451" i="12"/>
  <c r="E5451" i="12"/>
  <c r="F5451" i="12"/>
  <c r="G5451" i="12"/>
  <c r="H5451" i="12"/>
  <c r="C5452" i="12"/>
  <c r="D5452" i="12"/>
  <c r="E5452" i="12"/>
  <c r="F5452" i="12"/>
  <c r="G5452" i="12"/>
  <c r="H5452" i="12"/>
  <c r="C5453" i="12"/>
  <c r="D5453" i="12"/>
  <c r="E5453" i="12"/>
  <c r="F5453" i="12"/>
  <c r="G5453" i="12"/>
  <c r="H5453" i="12"/>
  <c r="C5454" i="12"/>
  <c r="D5454" i="12"/>
  <c r="E5454" i="12"/>
  <c r="F5454" i="12"/>
  <c r="G5454" i="12"/>
  <c r="H5454" i="12"/>
  <c r="C5455" i="12"/>
  <c r="D5455" i="12"/>
  <c r="E5455" i="12"/>
  <c r="F5455" i="12"/>
  <c r="G5455" i="12"/>
  <c r="H5455" i="12"/>
  <c r="C5456" i="12"/>
  <c r="D5456" i="12"/>
  <c r="E5456" i="12"/>
  <c r="F5456" i="12"/>
  <c r="G5456" i="12"/>
  <c r="H5456" i="12"/>
  <c r="C5457" i="12"/>
  <c r="D5457" i="12"/>
  <c r="E5457" i="12"/>
  <c r="F5457" i="12"/>
  <c r="G5457" i="12"/>
  <c r="H5457" i="12"/>
  <c r="C5458" i="12"/>
  <c r="D5458" i="12"/>
  <c r="E5458" i="12"/>
  <c r="F5458" i="12"/>
  <c r="G5458" i="12"/>
  <c r="H5458" i="12"/>
  <c r="C5459" i="12"/>
  <c r="D5459" i="12"/>
  <c r="E5459" i="12"/>
  <c r="F5459" i="12"/>
  <c r="G5459" i="12"/>
  <c r="H5459" i="12"/>
  <c r="C5460" i="12"/>
  <c r="D5460" i="12"/>
  <c r="E5460" i="12"/>
  <c r="F5460" i="12"/>
  <c r="G5460" i="12"/>
  <c r="H5460" i="12"/>
  <c r="C5461" i="12"/>
  <c r="D5461" i="12"/>
  <c r="E5461" i="12"/>
  <c r="F5461" i="12"/>
  <c r="G5461" i="12"/>
  <c r="H5461" i="12"/>
  <c r="C5462" i="12"/>
  <c r="D5462" i="12"/>
  <c r="E5462" i="12"/>
  <c r="F5462" i="12"/>
  <c r="G5462" i="12"/>
  <c r="H5462" i="12"/>
  <c r="C5463" i="12"/>
  <c r="D5463" i="12"/>
  <c r="E5463" i="12"/>
  <c r="F5463" i="12"/>
  <c r="G5463" i="12"/>
  <c r="H5463" i="12"/>
  <c r="C5464" i="12"/>
  <c r="D5464" i="12"/>
  <c r="E5464" i="12"/>
  <c r="F5464" i="12"/>
  <c r="G5464" i="12"/>
  <c r="H5464" i="12"/>
  <c r="C5465" i="12"/>
  <c r="D5465" i="12"/>
  <c r="E5465" i="12"/>
  <c r="F5465" i="12"/>
  <c r="G5465" i="12"/>
  <c r="H5465" i="12"/>
  <c r="C5466" i="12"/>
  <c r="D5466" i="12"/>
  <c r="E5466" i="12"/>
  <c r="F5466" i="12"/>
  <c r="G5466" i="12"/>
  <c r="H5466" i="12"/>
  <c r="C5467" i="12"/>
  <c r="D5467" i="12"/>
  <c r="E5467" i="12"/>
  <c r="F5467" i="12"/>
  <c r="G5467" i="12"/>
  <c r="H5467" i="12"/>
  <c r="C5468" i="12"/>
  <c r="D5468" i="12"/>
  <c r="E5468" i="12"/>
  <c r="F5468" i="12"/>
  <c r="G5468" i="12"/>
  <c r="H5468" i="12"/>
  <c r="C5469" i="12"/>
  <c r="D5469" i="12"/>
  <c r="E5469" i="12"/>
  <c r="F5469" i="12"/>
  <c r="G5469" i="12"/>
  <c r="H5469" i="12"/>
  <c r="C5470" i="12"/>
  <c r="D5470" i="12"/>
  <c r="E5470" i="12"/>
  <c r="F5470" i="12"/>
  <c r="G5470" i="12"/>
  <c r="H5470" i="12"/>
  <c r="C5471" i="12"/>
  <c r="D5471" i="12"/>
  <c r="E5471" i="12"/>
  <c r="F5471" i="12"/>
  <c r="G5471" i="12"/>
  <c r="H5471" i="12"/>
  <c r="C5472" i="12"/>
  <c r="D5472" i="12"/>
  <c r="E5472" i="12"/>
  <c r="F5472" i="12"/>
  <c r="G5472" i="12"/>
  <c r="H5472" i="12"/>
  <c r="C5473" i="12"/>
  <c r="D5473" i="12"/>
  <c r="E5473" i="12"/>
  <c r="F5473" i="12"/>
  <c r="G5473" i="12"/>
  <c r="H5473" i="12"/>
  <c r="C5474" i="12"/>
  <c r="D5474" i="12"/>
  <c r="E5474" i="12"/>
  <c r="F5474" i="12"/>
  <c r="G5474" i="12"/>
  <c r="H5474" i="12"/>
  <c r="C5475" i="12"/>
  <c r="D5475" i="12"/>
  <c r="E5475" i="12"/>
  <c r="F5475" i="12"/>
  <c r="G5475" i="12"/>
  <c r="H5475" i="12"/>
  <c r="C5476" i="12"/>
  <c r="D5476" i="12"/>
  <c r="E5476" i="12"/>
  <c r="F5476" i="12"/>
  <c r="G5476" i="12"/>
  <c r="H5476" i="12"/>
  <c r="C5477" i="12"/>
  <c r="D5477" i="12"/>
  <c r="E5477" i="12"/>
  <c r="F5477" i="12"/>
  <c r="G5477" i="12"/>
  <c r="H5477" i="12"/>
  <c r="C5478" i="12"/>
  <c r="D5478" i="12"/>
  <c r="E5478" i="12"/>
  <c r="F5478" i="12"/>
  <c r="G5478" i="12"/>
  <c r="H5478" i="12"/>
  <c r="C5479" i="12"/>
  <c r="D5479" i="12"/>
  <c r="E5479" i="12"/>
  <c r="F5479" i="12"/>
  <c r="G5479" i="12"/>
  <c r="H5479" i="12"/>
  <c r="C5480" i="12"/>
  <c r="D5480" i="12"/>
  <c r="E5480" i="12"/>
  <c r="F5480" i="12"/>
  <c r="G5480" i="12"/>
  <c r="H5480" i="12"/>
  <c r="C5481" i="12"/>
  <c r="D5481" i="12"/>
  <c r="E5481" i="12"/>
  <c r="F5481" i="12"/>
  <c r="G5481" i="12"/>
  <c r="H5481" i="12"/>
  <c r="C5482" i="12"/>
  <c r="D5482" i="12"/>
  <c r="E5482" i="12"/>
  <c r="F5482" i="12"/>
  <c r="G5482" i="12"/>
  <c r="H5482" i="12"/>
  <c r="C5483" i="12"/>
  <c r="D5483" i="12"/>
  <c r="E5483" i="12"/>
  <c r="F5483" i="12"/>
  <c r="G5483" i="12"/>
  <c r="H5483" i="12"/>
  <c r="C5484" i="12"/>
  <c r="D5484" i="12"/>
  <c r="E5484" i="12"/>
  <c r="F5484" i="12"/>
  <c r="G5484" i="12"/>
  <c r="H5484" i="12"/>
  <c r="C5485" i="12"/>
  <c r="D5485" i="12"/>
  <c r="E5485" i="12"/>
  <c r="F5485" i="12"/>
  <c r="G5485" i="12"/>
  <c r="H5485" i="12"/>
  <c r="C5486" i="12"/>
  <c r="D5486" i="12"/>
  <c r="E5486" i="12"/>
  <c r="F5486" i="12"/>
  <c r="G5486" i="12"/>
  <c r="H5486" i="12"/>
  <c r="C5487" i="12"/>
  <c r="D5487" i="12"/>
  <c r="E5487" i="12"/>
  <c r="F5487" i="12"/>
  <c r="G5487" i="12"/>
  <c r="H5487" i="12"/>
  <c r="C5488" i="12"/>
  <c r="D5488" i="12"/>
  <c r="E5488" i="12"/>
  <c r="F5488" i="12"/>
  <c r="G5488" i="12"/>
  <c r="H5488" i="12"/>
  <c r="C5489" i="12"/>
  <c r="D5489" i="12"/>
  <c r="E5489" i="12"/>
  <c r="F5489" i="12"/>
  <c r="G5489" i="12"/>
  <c r="H5489" i="12"/>
  <c r="C5490" i="12"/>
  <c r="D5490" i="12"/>
  <c r="E5490" i="12"/>
  <c r="F5490" i="12"/>
  <c r="G5490" i="12"/>
  <c r="H5490" i="12"/>
  <c r="C5491" i="12"/>
  <c r="D5491" i="12"/>
  <c r="E5491" i="12"/>
  <c r="F5491" i="12"/>
  <c r="G5491" i="12"/>
  <c r="H5491" i="12"/>
  <c r="C5492" i="12"/>
  <c r="D5492" i="12"/>
  <c r="E5492" i="12"/>
  <c r="F5492" i="12"/>
  <c r="G5492" i="12"/>
  <c r="H5492" i="12"/>
  <c r="C5493" i="12"/>
  <c r="D5493" i="12"/>
  <c r="E5493" i="12"/>
  <c r="F5493" i="12"/>
  <c r="G5493" i="12"/>
  <c r="H5493" i="12"/>
  <c r="C5494" i="12"/>
  <c r="D5494" i="12"/>
  <c r="E5494" i="12"/>
  <c r="F5494" i="12"/>
  <c r="G5494" i="12"/>
  <c r="H5494" i="12"/>
  <c r="C5495" i="12"/>
  <c r="D5495" i="12"/>
  <c r="E5495" i="12"/>
  <c r="F5495" i="12"/>
  <c r="G5495" i="12"/>
  <c r="H5495" i="12"/>
  <c r="C5496" i="12"/>
  <c r="D5496" i="12"/>
  <c r="E5496" i="12"/>
  <c r="F5496" i="12"/>
  <c r="G5496" i="12"/>
  <c r="H5496" i="12"/>
  <c r="C5497" i="12"/>
  <c r="D5497" i="12"/>
  <c r="E5497" i="12"/>
  <c r="F5497" i="12"/>
  <c r="G5497" i="12"/>
  <c r="H5497" i="12"/>
  <c r="C5498" i="12"/>
  <c r="D5498" i="12"/>
  <c r="E5498" i="12"/>
  <c r="F5498" i="12"/>
  <c r="G5498" i="12"/>
  <c r="H5498" i="12"/>
  <c r="C5499" i="12"/>
  <c r="D5499" i="12"/>
  <c r="E5499" i="12"/>
  <c r="F5499" i="12"/>
  <c r="G5499" i="12"/>
  <c r="H5499" i="12"/>
  <c r="C5500" i="12"/>
  <c r="D5500" i="12"/>
  <c r="E5500" i="12"/>
  <c r="F5500" i="12"/>
  <c r="G5500" i="12"/>
  <c r="H5500" i="12"/>
  <c r="C5501" i="12"/>
  <c r="D5501" i="12"/>
  <c r="E5501" i="12"/>
  <c r="F5501" i="12"/>
  <c r="G5501" i="12"/>
  <c r="H5501" i="12"/>
  <c r="C5502" i="12"/>
  <c r="D5502" i="12"/>
  <c r="E5502" i="12"/>
  <c r="F5502" i="12"/>
  <c r="G5502" i="12"/>
  <c r="H5502" i="12"/>
  <c r="C5503" i="12"/>
  <c r="D5503" i="12"/>
  <c r="E5503" i="12"/>
  <c r="F5503" i="12"/>
  <c r="G5503" i="12"/>
  <c r="H5503" i="12"/>
  <c r="C5504" i="12"/>
  <c r="D5504" i="12"/>
  <c r="E5504" i="12"/>
  <c r="F5504" i="12"/>
  <c r="G5504" i="12"/>
  <c r="H5504" i="12"/>
  <c r="C5505" i="12"/>
  <c r="D5505" i="12"/>
  <c r="E5505" i="12"/>
  <c r="F5505" i="12"/>
  <c r="G5505" i="12"/>
  <c r="H5505" i="12"/>
  <c r="C5506" i="12"/>
  <c r="D5506" i="12"/>
  <c r="E5506" i="12"/>
  <c r="F5506" i="12"/>
  <c r="G5506" i="12"/>
  <c r="H5506" i="12"/>
  <c r="C5507" i="12"/>
  <c r="D5507" i="12"/>
  <c r="E5507" i="12"/>
  <c r="F5507" i="12"/>
  <c r="G5507" i="12"/>
  <c r="H5507" i="12"/>
  <c r="C5508" i="12"/>
  <c r="D5508" i="12"/>
  <c r="E5508" i="12"/>
  <c r="F5508" i="12"/>
  <c r="G5508" i="12"/>
  <c r="H5508" i="12"/>
  <c r="C5509" i="12"/>
  <c r="D5509" i="12"/>
  <c r="E5509" i="12"/>
  <c r="F5509" i="12"/>
  <c r="G5509" i="12"/>
  <c r="H5509" i="12"/>
  <c r="C5510" i="12"/>
  <c r="D5510" i="12"/>
  <c r="E5510" i="12"/>
  <c r="F5510" i="12"/>
  <c r="G5510" i="12"/>
  <c r="H5510" i="12"/>
  <c r="C5511" i="12"/>
  <c r="D5511" i="12"/>
  <c r="E5511" i="12"/>
  <c r="F5511" i="12"/>
  <c r="G5511" i="12"/>
  <c r="H5511" i="12"/>
  <c r="C5512" i="12"/>
  <c r="D5512" i="12"/>
  <c r="E5512" i="12"/>
  <c r="F5512" i="12"/>
  <c r="G5512" i="12"/>
  <c r="H5512" i="12"/>
  <c r="C5513" i="12"/>
  <c r="D5513" i="12"/>
  <c r="E5513" i="12"/>
  <c r="F5513" i="12"/>
  <c r="G5513" i="12"/>
  <c r="H5513" i="12"/>
  <c r="C5514" i="12"/>
  <c r="D5514" i="12"/>
  <c r="E5514" i="12"/>
  <c r="F5514" i="12"/>
  <c r="G5514" i="12"/>
  <c r="H5514" i="12"/>
  <c r="C5515" i="12"/>
  <c r="D5515" i="12"/>
  <c r="E5515" i="12"/>
  <c r="F5515" i="12"/>
  <c r="G5515" i="12"/>
  <c r="H5515" i="12"/>
  <c r="C5516" i="12"/>
  <c r="D5516" i="12"/>
  <c r="E5516" i="12"/>
  <c r="F5516" i="12"/>
  <c r="G5516" i="12"/>
  <c r="H5516" i="12"/>
  <c r="C5517" i="12"/>
  <c r="D5517" i="12"/>
  <c r="E5517" i="12"/>
  <c r="F5517" i="12"/>
  <c r="G5517" i="12"/>
  <c r="H5517" i="12"/>
  <c r="C5518" i="12"/>
  <c r="D5518" i="12"/>
  <c r="E5518" i="12"/>
  <c r="F5518" i="12"/>
  <c r="G5518" i="12"/>
  <c r="H5518" i="12"/>
  <c r="C5519" i="12"/>
  <c r="D5519" i="12"/>
  <c r="E5519" i="12"/>
  <c r="F5519" i="12"/>
  <c r="G5519" i="12"/>
  <c r="H5519" i="12"/>
  <c r="C5520" i="12"/>
  <c r="D5520" i="12"/>
  <c r="E5520" i="12"/>
  <c r="F5520" i="12"/>
  <c r="G5520" i="12"/>
  <c r="H5520" i="12"/>
  <c r="C5521" i="12"/>
  <c r="D5521" i="12"/>
  <c r="E5521" i="12"/>
  <c r="F5521" i="12"/>
  <c r="G5521" i="12"/>
  <c r="H5521" i="12"/>
  <c r="C5522" i="12"/>
  <c r="D5522" i="12"/>
  <c r="E5522" i="12"/>
  <c r="F5522" i="12"/>
  <c r="G5522" i="12"/>
  <c r="H5522" i="12"/>
  <c r="C5523" i="12"/>
  <c r="D5523" i="12"/>
  <c r="E5523" i="12"/>
  <c r="F5523" i="12"/>
  <c r="G5523" i="12"/>
  <c r="H5523" i="12"/>
  <c r="C5524" i="12"/>
  <c r="D5524" i="12"/>
  <c r="E5524" i="12"/>
  <c r="F5524" i="12"/>
  <c r="G5524" i="12"/>
  <c r="H5524" i="12"/>
  <c r="C5525" i="12"/>
  <c r="D5525" i="12"/>
  <c r="E5525" i="12"/>
  <c r="F5525" i="12"/>
  <c r="G5525" i="12"/>
  <c r="H5525" i="12"/>
  <c r="C5526" i="12"/>
  <c r="D5526" i="12"/>
  <c r="E5526" i="12"/>
  <c r="F5526" i="12"/>
  <c r="G5526" i="12"/>
  <c r="H5526" i="12"/>
  <c r="C5527" i="12"/>
  <c r="D5527" i="12"/>
  <c r="E5527" i="12"/>
  <c r="F5527" i="12"/>
  <c r="G5527" i="12"/>
  <c r="H5527" i="12"/>
  <c r="C5528" i="12"/>
  <c r="D5528" i="12"/>
  <c r="E5528" i="12"/>
  <c r="F5528" i="12"/>
  <c r="G5528" i="12"/>
  <c r="H5528" i="12"/>
  <c r="C5529" i="12"/>
  <c r="D5529" i="12"/>
  <c r="E5529" i="12"/>
  <c r="F5529" i="12"/>
  <c r="G5529" i="12"/>
  <c r="H5529" i="12"/>
  <c r="C5530" i="12"/>
  <c r="D5530" i="12"/>
  <c r="E5530" i="12"/>
  <c r="F5530" i="12"/>
  <c r="G5530" i="12"/>
  <c r="H5530" i="12"/>
  <c r="C5531" i="12"/>
  <c r="D5531" i="12"/>
  <c r="E5531" i="12"/>
  <c r="F5531" i="12"/>
  <c r="G5531" i="12"/>
  <c r="H5531" i="12"/>
  <c r="C5532" i="12"/>
  <c r="D5532" i="12"/>
  <c r="E5532" i="12"/>
  <c r="F5532" i="12"/>
  <c r="G5532" i="12"/>
  <c r="H5532" i="12"/>
  <c r="C5533" i="12"/>
  <c r="D5533" i="12"/>
  <c r="E5533" i="12"/>
  <c r="F5533" i="12"/>
  <c r="G5533" i="12"/>
  <c r="H5533" i="12"/>
  <c r="C5534" i="12"/>
  <c r="D5534" i="12"/>
  <c r="E5534" i="12"/>
  <c r="F5534" i="12"/>
  <c r="G5534" i="12"/>
  <c r="H5534" i="12"/>
  <c r="C5535" i="12"/>
  <c r="D5535" i="12"/>
  <c r="E5535" i="12"/>
  <c r="F5535" i="12"/>
  <c r="G5535" i="12"/>
  <c r="H5535" i="12"/>
  <c r="C5536" i="12"/>
  <c r="D5536" i="12"/>
  <c r="E5536" i="12"/>
  <c r="F5536" i="12"/>
  <c r="G5536" i="12"/>
  <c r="H5536" i="12"/>
  <c r="C5537" i="12"/>
  <c r="D5537" i="12"/>
  <c r="E5537" i="12"/>
  <c r="F5537" i="12"/>
  <c r="G5537" i="12"/>
  <c r="H5537" i="12"/>
  <c r="C5538" i="12"/>
  <c r="D5538" i="12"/>
  <c r="E5538" i="12"/>
  <c r="F5538" i="12"/>
  <c r="G5538" i="12"/>
  <c r="H5538" i="12"/>
  <c r="C5539" i="12"/>
  <c r="D5539" i="12"/>
  <c r="E5539" i="12"/>
  <c r="F5539" i="12"/>
  <c r="G5539" i="12"/>
  <c r="H5539" i="12"/>
  <c r="C5540" i="12"/>
  <c r="D5540" i="12"/>
  <c r="E5540" i="12"/>
  <c r="F5540" i="12"/>
  <c r="G5540" i="12"/>
  <c r="H5540" i="12"/>
  <c r="C5541" i="12"/>
  <c r="D5541" i="12"/>
  <c r="E5541" i="12"/>
  <c r="F5541" i="12"/>
  <c r="G5541" i="12"/>
  <c r="H5541" i="12"/>
  <c r="C5542" i="12"/>
  <c r="D5542" i="12"/>
  <c r="E5542" i="12"/>
  <c r="F5542" i="12"/>
  <c r="G5542" i="12"/>
  <c r="H5542" i="12"/>
  <c r="C5543" i="12"/>
  <c r="D5543" i="12"/>
  <c r="E5543" i="12"/>
  <c r="F5543" i="12"/>
  <c r="G5543" i="12"/>
  <c r="H5543" i="12"/>
  <c r="C5544" i="12"/>
  <c r="D5544" i="12"/>
  <c r="E5544" i="12"/>
  <c r="F5544" i="12"/>
  <c r="G5544" i="12"/>
  <c r="H5544" i="12"/>
  <c r="C5545" i="12"/>
  <c r="D5545" i="12"/>
  <c r="E5545" i="12"/>
  <c r="F5545" i="12"/>
  <c r="G5545" i="12"/>
  <c r="H5545" i="12"/>
  <c r="C5546" i="12"/>
  <c r="D5546" i="12"/>
  <c r="E5546" i="12"/>
  <c r="F5546" i="12"/>
  <c r="G5546" i="12"/>
  <c r="H5546" i="12"/>
  <c r="C5547" i="12"/>
  <c r="D5547" i="12"/>
  <c r="E5547" i="12"/>
  <c r="F5547" i="12"/>
  <c r="G5547" i="12"/>
  <c r="H5547" i="12"/>
  <c r="C5548" i="12"/>
  <c r="D5548" i="12"/>
  <c r="E5548" i="12"/>
  <c r="F5548" i="12"/>
  <c r="G5548" i="12"/>
  <c r="H5548" i="12"/>
  <c r="C5549" i="12"/>
  <c r="D5549" i="12"/>
  <c r="E5549" i="12"/>
  <c r="F5549" i="12"/>
  <c r="G5549" i="12"/>
  <c r="H5549" i="12"/>
  <c r="C5550" i="12"/>
  <c r="D5550" i="12"/>
  <c r="E5550" i="12"/>
  <c r="F5550" i="12"/>
  <c r="G5550" i="12"/>
  <c r="H5550" i="12"/>
  <c r="C5551" i="12"/>
  <c r="D5551" i="12"/>
  <c r="E5551" i="12"/>
  <c r="F5551" i="12"/>
  <c r="G5551" i="12"/>
  <c r="H5551" i="12"/>
  <c r="C5552" i="12"/>
  <c r="D5552" i="12"/>
  <c r="E5552" i="12"/>
  <c r="F5552" i="12"/>
  <c r="G5552" i="12"/>
  <c r="H5552" i="12"/>
  <c r="C5553" i="12"/>
  <c r="D5553" i="12"/>
  <c r="E5553" i="12"/>
  <c r="F5553" i="12"/>
  <c r="G5553" i="12"/>
  <c r="H5553" i="12"/>
  <c r="C5554" i="12"/>
  <c r="D5554" i="12"/>
  <c r="E5554" i="12"/>
  <c r="F5554" i="12"/>
  <c r="G5554" i="12"/>
  <c r="H5554" i="12"/>
  <c r="C5555" i="12"/>
  <c r="D5555" i="12"/>
  <c r="E5555" i="12"/>
  <c r="F5555" i="12"/>
  <c r="G5555" i="12"/>
  <c r="H5555" i="12"/>
  <c r="C5556" i="12"/>
  <c r="D5556" i="12"/>
  <c r="E5556" i="12"/>
  <c r="F5556" i="12"/>
  <c r="G5556" i="12"/>
  <c r="H5556" i="12"/>
  <c r="C5557" i="12"/>
  <c r="D5557" i="12"/>
  <c r="E5557" i="12"/>
  <c r="F5557" i="12"/>
  <c r="G5557" i="12"/>
  <c r="H5557" i="12"/>
  <c r="C5558" i="12"/>
  <c r="D5558" i="12"/>
  <c r="E5558" i="12"/>
  <c r="F5558" i="12"/>
  <c r="G5558" i="12"/>
  <c r="H5558" i="12"/>
  <c r="C5559" i="12"/>
  <c r="D5559" i="12"/>
  <c r="E5559" i="12"/>
  <c r="F5559" i="12"/>
  <c r="G5559" i="12"/>
  <c r="H5559" i="12"/>
  <c r="C5560" i="12"/>
  <c r="D5560" i="12"/>
  <c r="E5560" i="12"/>
  <c r="F5560" i="12"/>
  <c r="G5560" i="12"/>
  <c r="H5560" i="12"/>
  <c r="C5561" i="12"/>
  <c r="D5561" i="12"/>
  <c r="E5561" i="12"/>
  <c r="F5561" i="12"/>
  <c r="G5561" i="12"/>
  <c r="H5561" i="12"/>
  <c r="C5562" i="12"/>
  <c r="D5562" i="12"/>
  <c r="E5562" i="12"/>
  <c r="F5562" i="12"/>
  <c r="G5562" i="12"/>
  <c r="H5562" i="12"/>
  <c r="C5563" i="12"/>
  <c r="D5563" i="12"/>
  <c r="E5563" i="12"/>
  <c r="F5563" i="12"/>
  <c r="G5563" i="12"/>
  <c r="H5563" i="12"/>
  <c r="C5564" i="12"/>
  <c r="D5564" i="12"/>
  <c r="E5564" i="12"/>
  <c r="F5564" i="12"/>
  <c r="G5564" i="12"/>
  <c r="H5564" i="12"/>
  <c r="C5565" i="12"/>
  <c r="D5565" i="12"/>
  <c r="E5565" i="12"/>
  <c r="F5565" i="12"/>
  <c r="G5565" i="12"/>
  <c r="H5565" i="12"/>
  <c r="C5566" i="12"/>
  <c r="D5566" i="12"/>
  <c r="E5566" i="12"/>
  <c r="F5566" i="12"/>
  <c r="G5566" i="12"/>
  <c r="H5566" i="12"/>
  <c r="C5567" i="12"/>
  <c r="D5567" i="12"/>
  <c r="E5567" i="12"/>
  <c r="F5567" i="12"/>
  <c r="G5567" i="12"/>
  <c r="H5567" i="12"/>
  <c r="C5568" i="12"/>
  <c r="D5568" i="12"/>
  <c r="E5568" i="12"/>
  <c r="F5568" i="12"/>
  <c r="G5568" i="12"/>
  <c r="H5568" i="12"/>
  <c r="C5569" i="12"/>
  <c r="D5569" i="12"/>
  <c r="E5569" i="12"/>
  <c r="F5569" i="12"/>
  <c r="G5569" i="12"/>
  <c r="H5569" i="12"/>
  <c r="C5570" i="12"/>
  <c r="D5570" i="12"/>
  <c r="E5570" i="12"/>
  <c r="F5570" i="12"/>
  <c r="G5570" i="12"/>
  <c r="H5570" i="12"/>
  <c r="C5571" i="12"/>
  <c r="D5571" i="12"/>
  <c r="E5571" i="12"/>
  <c r="F5571" i="12"/>
  <c r="G5571" i="12"/>
  <c r="H5571" i="12"/>
  <c r="C5572" i="12"/>
  <c r="D5572" i="12"/>
  <c r="E5572" i="12"/>
  <c r="F5572" i="12"/>
  <c r="G5572" i="12"/>
  <c r="H5572" i="12"/>
  <c r="C5573" i="12"/>
  <c r="D5573" i="12"/>
  <c r="E5573" i="12"/>
  <c r="F5573" i="12"/>
  <c r="G5573" i="12"/>
  <c r="H5573" i="12"/>
  <c r="C5574" i="12"/>
  <c r="D5574" i="12"/>
  <c r="E5574" i="12"/>
  <c r="F5574" i="12"/>
  <c r="G5574" i="12"/>
  <c r="H5574" i="12"/>
  <c r="C5575" i="12"/>
  <c r="D5575" i="12"/>
  <c r="E5575" i="12"/>
  <c r="F5575" i="12"/>
  <c r="G5575" i="12"/>
  <c r="H5575" i="12"/>
  <c r="C5576" i="12"/>
  <c r="D5576" i="12"/>
  <c r="E5576" i="12"/>
  <c r="F5576" i="12"/>
  <c r="G5576" i="12"/>
  <c r="H5576" i="12"/>
  <c r="C5577" i="12"/>
  <c r="D5577" i="12"/>
  <c r="E5577" i="12"/>
  <c r="F5577" i="12"/>
  <c r="G5577" i="12"/>
  <c r="H5577" i="12"/>
  <c r="C5578" i="12"/>
  <c r="D5578" i="12"/>
  <c r="E5578" i="12"/>
  <c r="F5578" i="12"/>
  <c r="G5578" i="12"/>
  <c r="H5578" i="12"/>
  <c r="C5579" i="12"/>
  <c r="D5579" i="12"/>
  <c r="E5579" i="12"/>
  <c r="F5579" i="12"/>
  <c r="G5579" i="12"/>
  <c r="H5579" i="12"/>
  <c r="C5580" i="12"/>
  <c r="D5580" i="12"/>
  <c r="E5580" i="12"/>
  <c r="F5580" i="12"/>
  <c r="G5580" i="12"/>
  <c r="H5580" i="12"/>
  <c r="C5581" i="12"/>
  <c r="D5581" i="12"/>
  <c r="E5581" i="12"/>
  <c r="F5581" i="12"/>
  <c r="G5581" i="12"/>
  <c r="H5581" i="12"/>
  <c r="C5582" i="12"/>
  <c r="D5582" i="12"/>
  <c r="E5582" i="12"/>
  <c r="F5582" i="12"/>
  <c r="G5582" i="12"/>
  <c r="H5582" i="12"/>
  <c r="C5583" i="12"/>
  <c r="D5583" i="12"/>
  <c r="E5583" i="12"/>
  <c r="F5583" i="12"/>
  <c r="G5583" i="12"/>
  <c r="H5583" i="12"/>
  <c r="C5584" i="12"/>
  <c r="D5584" i="12"/>
  <c r="E5584" i="12"/>
  <c r="F5584" i="12"/>
  <c r="G5584" i="12"/>
  <c r="H5584" i="12"/>
  <c r="C5585" i="12"/>
  <c r="D5585" i="12"/>
  <c r="E5585" i="12"/>
  <c r="F5585" i="12"/>
  <c r="G5585" i="12"/>
  <c r="H5585" i="12"/>
  <c r="C5586" i="12"/>
  <c r="D5586" i="12"/>
  <c r="E5586" i="12"/>
  <c r="F5586" i="12"/>
  <c r="G5586" i="12"/>
  <c r="H5586" i="12"/>
  <c r="C5587" i="12"/>
  <c r="D5587" i="12"/>
  <c r="E5587" i="12"/>
  <c r="F5587" i="12"/>
  <c r="G5587" i="12"/>
  <c r="H5587" i="12"/>
  <c r="C5588" i="12"/>
  <c r="D5588" i="12"/>
  <c r="E5588" i="12"/>
  <c r="F5588" i="12"/>
  <c r="G5588" i="12"/>
  <c r="H5588" i="12"/>
  <c r="C5589" i="12"/>
  <c r="D5589" i="12"/>
  <c r="E5589" i="12"/>
  <c r="F5589" i="12"/>
  <c r="G5589" i="12"/>
  <c r="H5589" i="12"/>
  <c r="C5590" i="12"/>
  <c r="D5590" i="12"/>
  <c r="E5590" i="12"/>
  <c r="F5590" i="12"/>
  <c r="G5590" i="12"/>
  <c r="H5590" i="12"/>
  <c r="C5591" i="12"/>
  <c r="D5591" i="12"/>
  <c r="E5591" i="12"/>
  <c r="F5591" i="12"/>
  <c r="G5591" i="12"/>
  <c r="H5591" i="12"/>
  <c r="C5592" i="12"/>
  <c r="D5592" i="12"/>
  <c r="E5592" i="12"/>
  <c r="F5592" i="12"/>
  <c r="G5592" i="12"/>
  <c r="H5592" i="12"/>
  <c r="C5593" i="12"/>
  <c r="D5593" i="12"/>
  <c r="E5593" i="12"/>
  <c r="F5593" i="12"/>
  <c r="G5593" i="12"/>
  <c r="H5593" i="12"/>
  <c r="C5594" i="12"/>
  <c r="D5594" i="12"/>
  <c r="E5594" i="12"/>
  <c r="F5594" i="12"/>
  <c r="G5594" i="12"/>
  <c r="H5594" i="12"/>
  <c r="C5595" i="12"/>
  <c r="D5595" i="12"/>
  <c r="E5595" i="12"/>
  <c r="F5595" i="12"/>
  <c r="G5595" i="12"/>
  <c r="H5595" i="12"/>
  <c r="C5596" i="12"/>
  <c r="D5596" i="12"/>
  <c r="E5596" i="12"/>
  <c r="F5596" i="12"/>
  <c r="G5596" i="12"/>
  <c r="H5596" i="12"/>
  <c r="C5597" i="12"/>
  <c r="D5597" i="12"/>
  <c r="E5597" i="12"/>
  <c r="F5597" i="12"/>
  <c r="G5597" i="12"/>
  <c r="H5597" i="12"/>
  <c r="C5598" i="12"/>
  <c r="D5598" i="12"/>
  <c r="E5598" i="12"/>
  <c r="F5598" i="12"/>
  <c r="G5598" i="12"/>
  <c r="H5598" i="12"/>
  <c r="C5599" i="12"/>
  <c r="D5599" i="12"/>
  <c r="E5599" i="12"/>
  <c r="F5599" i="12"/>
  <c r="G5599" i="12"/>
  <c r="H5599" i="12"/>
  <c r="C5600" i="12"/>
  <c r="D5600" i="12"/>
  <c r="E5600" i="12"/>
  <c r="F5600" i="12"/>
  <c r="G5600" i="12"/>
  <c r="H5600" i="12"/>
  <c r="C5601" i="12"/>
  <c r="D5601" i="12"/>
  <c r="E5601" i="12"/>
  <c r="F5601" i="12"/>
  <c r="G5601" i="12"/>
  <c r="H5601" i="12"/>
  <c r="C5602" i="12"/>
  <c r="D5602" i="12"/>
  <c r="E5602" i="12"/>
  <c r="F5602" i="12"/>
  <c r="G5602" i="12"/>
  <c r="H5602" i="12"/>
  <c r="C5603" i="12"/>
  <c r="D5603" i="12"/>
  <c r="E5603" i="12"/>
  <c r="F5603" i="12"/>
  <c r="G5603" i="12"/>
  <c r="H5603" i="12"/>
  <c r="C5604" i="12"/>
  <c r="D5604" i="12"/>
  <c r="E5604" i="12"/>
  <c r="F5604" i="12"/>
  <c r="G5604" i="12"/>
  <c r="H5604" i="12"/>
  <c r="C5605" i="12"/>
  <c r="D5605" i="12"/>
  <c r="E5605" i="12"/>
  <c r="F5605" i="12"/>
  <c r="G5605" i="12"/>
  <c r="H5605" i="12"/>
  <c r="C5606" i="12"/>
  <c r="D5606" i="12"/>
  <c r="E5606" i="12"/>
  <c r="F5606" i="12"/>
  <c r="G5606" i="12"/>
  <c r="H5606" i="12"/>
  <c r="C5607" i="12"/>
  <c r="D5607" i="12"/>
  <c r="E5607" i="12"/>
  <c r="F5607" i="12"/>
  <c r="G5607" i="12"/>
  <c r="H5607" i="12"/>
  <c r="C5608" i="12"/>
  <c r="D5608" i="12"/>
  <c r="E5608" i="12"/>
  <c r="F5608" i="12"/>
  <c r="G5608" i="12"/>
  <c r="H5608" i="12"/>
  <c r="C5609" i="12"/>
  <c r="D5609" i="12"/>
  <c r="E5609" i="12"/>
  <c r="F5609" i="12"/>
  <c r="G5609" i="12"/>
  <c r="H5609" i="12"/>
  <c r="C5610" i="12"/>
  <c r="D5610" i="12"/>
  <c r="E5610" i="12"/>
  <c r="F5610" i="12"/>
  <c r="G5610" i="12"/>
  <c r="H5610" i="12"/>
  <c r="C5611" i="12"/>
  <c r="D5611" i="12"/>
  <c r="E5611" i="12"/>
  <c r="F5611" i="12"/>
  <c r="G5611" i="12"/>
  <c r="H5611" i="12"/>
  <c r="C5612" i="12"/>
  <c r="D5612" i="12"/>
  <c r="E5612" i="12"/>
  <c r="F5612" i="12"/>
  <c r="G5612" i="12"/>
  <c r="H5612" i="12"/>
  <c r="C5613" i="12"/>
  <c r="D5613" i="12"/>
  <c r="E5613" i="12"/>
  <c r="F5613" i="12"/>
  <c r="G5613" i="12"/>
  <c r="H5613" i="12"/>
  <c r="C5614" i="12"/>
  <c r="D5614" i="12"/>
  <c r="E5614" i="12"/>
  <c r="F5614" i="12"/>
  <c r="G5614" i="12"/>
  <c r="H5614" i="12"/>
  <c r="C5615" i="12"/>
  <c r="D5615" i="12"/>
  <c r="E5615" i="12"/>
  <c r="F5615" i="12"/>
  <c r="G5615" i="12"/>
  <c r="H5615" i="12"/>
  <c r="C5616" i="12"/>
  <c r="D5616" i="12"/>
  <c r="E5616" i="12"/>
  <c r="F5616" i="12"/>
  <c r="G5616" i="12"/>
  <c r="H5616" i="12"/>
  <c r="C5617" i="12"/>
  <c r="D5617" i="12"/>
  <c r="E5617" i="12"/>
  <c r="F5617" i="12"/>
  <c r="G5617" i="12"/>
  <c r="H5617" i="12"/>
  <c r="C5618" i="12"/>
  <c r="D5618" i="12"/>
  <c r="E5618" i="12"/>
  <c r="F5618" i="12"/>
  <c r="G5618" i="12"/>
  <c r="H5618" i="12"/>
  <c r="C5619" i="12"/>
  <c r="D5619" i="12"/>
  <c r="E5619" i="12"/>
  <c r="F5619" i="12"/>
  <c r="G5619" i="12"/>
  <c r="H5619" i="12"/>
  <c r="C5620" i="12"/>
  <c r="D5620" i="12"/>
  <c r="E5620" i="12"/>
  <c r="F5620" i="12"/>
  <c r="G5620" i="12"/>
  <c r="H5620" i="12"/>
  <c r="C5621" i="12"/>
  <c r="D5621" i="12"/>
  <c r="E5621" i="12"/>
  <c r="F5621" i="12"/>
  <c r="G5621" i="12"/>
  <c r="H5621" i="12"/>
  <c r="C5622" i="12"/>
  <c r="D5622" i="12"/>
  <c r="E5622" i="12"/>
  <c r="F5622" i="12"/>
  <c r="G5622" i="12"/>
  <c r="H5622" i="12"/>
  <c r="C5623" i="12"/>
  <c r="D5623" i="12"/>
  <c r="E5623" i="12"/>
  <c r="F5623" i="12"/>
  <c r="G5623" i="12"/>
  <c r="H5623" i="12"/>
  <c r="C5624" i="12"/>
  <c r="D5624" i="12"/>
  <c r="E5624" i="12"/>
  <c r="F5624" i="12"/>
  <c r="G5624" i="12"/>
  <c r="H5624" i="12"/>
  <c r="C5625" i="12"/>
  <c r="D5625" i="12"/>
  <c r="E5625" i="12"/>
  <c r="F5625" i="12"/>
  <c r="G5625" i="12"/>
  <c r="H5625" i="12"/>
  <c r="C5626" i="12"/>
  <c r="D5626" i="12"/>
  <c r="E5626" i="12"/>
  <c r="F5626" i="12"/>
  <c r="G5626" i="12"/>
  <c r="H5626" i="12"/>
  <c r="C5627" i="12"/>
  <c r="D5627" i="12"/>
  <c r="E5627" i="12"/>
  <c r="F5627" i="12"/>
  <c r="G5627" i="12"/>
  <c r="H5627" i="12"/>
  <c r="C5628" i="12"/>
  <c r="D5628" i="12"/>
  <c r="E5628" i="12"/>
  <c r="F5628" i="12"/>
  <c r="G5628" i="12"/>
  <c r="H5628" i="12"/>
  <c r="C5629" i="12"/>
  <c r="D5629" i="12"/>
  <c r="E5629" i="12"/>
  <c r="F5629" i="12"/>
  <c r="G5629" i="12"/>
  <c r="H5629" i="12"/>
  <c r="C5630" i="12"/>
  <c r="D5630" i="12"/>
  <c r="E5630" i="12"/>
  <c r="F5630" i="12"/>
  <c r="G5630" i="12"/>
  <c r="H5630" i="12"/>
  <c r="C5631" i="12"/>
  <c r="D5631" i="12"/>
  <c r="E5631" i="12"/>
  <c r="F5631" i="12"/>
  <c r="G5631" i="12"/>
  <c r="H5631" i="12"/>
  <c r="C5632" i="12"/>
  <c r="D5632" i="12"/>
  <c r="E5632" i="12"/>
  <c r="F5632" i="12"/>
  <c r="G5632" i="12"/>
  <c r="H5632" i="12"/>
  <c r="C5633" i="12"/>
  <c r="D5633" i="12"/>
  <c r="E5633" i="12"/>
  <c r="F5633" i="12"/>
  <c r="G5633" i="12"/>
  <c r="H5633" i="12"/>
  <c r="C5634" i="12"/>
  <c r="D5634" i="12"/>
  <c r="E5634" i="12"/>
  <c r="F5634" i="12"/>
  <c r="G5634" i="12"/>
  <c r="H5634" i="12"/>
  <c r="C5635" i="12"/>
  <c r="D5635" i="12"/>
  <c r="E5635" i="12"/>
  <c r="F5635" i="12"/>
  <c r="G5635" i="12"/>
  <c r="H5635" i="12"/>
  <c r="C5636" i="12"/>
  <c r="D5636" i="12"/>
  <c r="E5636" i="12"/>
  <c r="F5636" i="12"/>
  <c r="G5636" i="12"/>
  <c r="H5636" i="12"/>
  <c r="C5637" i="12"/>
  <c r="D5637" i="12"/>
  <c r="E5637" i="12"/>
  <c r="F5637" i="12"/>
  <c r="G5637" i="12"/>
  <c r="H5637" i="12"/>
  <c r="C5638" i="12"/>
  <c r="D5638" i="12"/>
  <c r="E5638" i="12"/>
  <c r="F5638" i="12"/>
  <c r="G5638" i="12"/>
  <c r="H5638" i="12"/>
  <c r="C5639" i="12"/>
  <c r="D5639" i="12"/>
  <c r="E5639" i="12"/>
  <c r="F5639" i="12"/>
  <c r="G5639" i="12"/>
  <c r="H5639" i="12"/>
  <c r="C5640" i="12"/>
  <c r="D5640" i="12"/>
  <c r="E5640" i="12"/>
  <c r="F5640" i="12"/>
  <c r="G5640" i="12"/>
  <c r="H5640" i="12"/>
  <c r="C5641" i="12"/>
  <c r="D5641" i="12"/>
  <c r="E5641" i="12"/>
  <c r="F5641" i="12"/>
  <c r="G5641" i="12"/>
  <c r="H5641" i="12"/>
  <c r="C5642" i="12"/>
  <c r="D5642" i="12"/>
  <c r="E5642" i="12"/>
  <c r="F5642" i="12"/>
  <c r="G5642" i="12"/>
  <c r="H5642" i="12"/>
  <c r="C5643" i="12"/>
  <c r="D5643" i="12"/>
  <c r="E5643" i="12"/>
  <c r="F5643" i="12"/>
  <c r="G5643" i="12"/>
  <c r="H5643" i="12"/>
  <c r="C5644" i="12"/>
  <c r="D5644" i="12"/>
  <c r="E5644" i="12"/>
  <c r="F5644" i="12"/>
  <c r="G5644" i="12"/>
  <c r="H5644" i="12"/>
  <c r="C5645" i="12"/>
  <c r="D5645" i="12"/>
  <c r="E5645" i="12"/>
  <c r="F5645" i="12"/>
  <c r="G5645" i="12"/>
  <c r="H5645" i="12"/>
  <c r="C5646" i="12"/>
  <c r="D5646" i="12"/>
  <c r="E5646" i="12"/>
  <c r="F5646" i="12"/>
  <c r="G5646" i="12"/>
  <c r="H5646" i="12"/>
  <c r="C5647" i="12"/>
  <c r="D5647" i="12"/>
  <c r="E5647" i="12"/>
  <c r="F5647" i="12"/>
  <c r="G5647" i="12"/>
  <c r="H5647" i="12"/>
  <c r="C5648" i="12"/>
  <c r="D5648" i="12"/>
  <c r="E5648" i="12"/>
  <c r="F5648" i="12"/>
  <c r="G5648" i="12"/>
  <c r="H5648" i="12"/>
  <c r="C5649" i="12"/>
  <c r="D5649" i="12"/>
  <c r="E5649" i="12"/>
  <c r="F5649" i="12"/>
  <c r="G5649" i="12"/>
  <c r="H5649" i="12"/>
  <c r="C5650" i="12"/>
  <c r="D5650" i="12"/>
  <c r="E5650" i="12"/>
  <c r="F5650" i="12"/>
  <c r="G5650" i="12"/>
  <c r="H5650" i="12"/>
  <c r="C5651" i="12"/>
  <c r="D5651" i="12"/>
  <c r="E5651" i="12"/>
  <c r="F5651" i="12"/>
  <c r="G5651" i="12"/>
  <c r="H5651" i="12"/>
  <c r="C5652" i="12"/>
  <c r="D5652" i="12"/>
  <c r="E5652" i="12"/>
  <c r="F5652" i="12"/>
  <c r="G5652" i="12"/>
  <c r="H5652" i="12"/>
  <c r="C5653" i="12"/>
  <c r="D5653" i="12"/>
  <c r="E5653" i="12"/>
  <c r="F5653" i="12"/>
  <c r="G5653" i="12"/>
  <c r="H5653" i="12"/>
  <c r="C5654" i="12"/>
  <c r="D5654" i="12"/>
  <c r="E5654" i="12"/>
  <c r="F5654" i="12"/>
  <c r="G5654" i="12"/>
  <c r="H5654" i="12"/>
  <c r="C5655" i="12"/>
  <c r="D5655" i="12"/>
  <c r="E5655" i="12"/>
  <c r="F5655" i="12"/>
  <c r="G5655" i="12"/>
  <c r="H5655" i="12"/>
  <c r="C5656" i="12"/>
  <c r="D5656" i="12"/>
  <c r="E5656" i="12"/>
  <c r="F5656" i="12"/>
  <c r="G5656" i="12"/>
  <c r="H5656" i="12"/>
  <c r="C5657" i="12"/>
  <c r="D5657" i="12"/>
  <c r="E5657" i="12"/>
  <c r="F5657" i="12"/>
  <c r="G5657" i="12"/>
  <c r="H5657" i="12"/>
  <c r="C5658" i="12"/>
  <c r="D5658" i="12"/>
  <c r="E5658" i="12"/>
  <c r="F5658" i="12"/>
  <c r="G5658" i="12"/>
  <c r="H5658" i="12"/>
  <c r="C5659" i="12"/>
  <c r="D5659" i="12"/>
  <c r="E5659" i="12"/>
  <c r="F5659" i="12"/>
  <c r="G5659" i="12"/>
  <c r="H5659" i="12"/>
  <c r="C5660" i="12"/>
  <c r="D5660" i="12"/>
  <c r="E5660" i="12"/>
  <c r="F5660" i="12"/>
  <c r="G5660" i="12"/>
  <c r="H5660" i="12"/>
  <c r="C5661" i="12"/>
  <c r="D5661" i="12"/>
  <c r="E5661" i="12"/>
  <c r="F5661" i="12"/>
  <c r="G5661" i="12"/>
  <c r="H5661" i="12"/>
  <c r="C5662" i="12"/>
  <c r="D5662" i="12"/>
  <c r="E5662" i="12"/>
  <c r="F5662" i="12"/>
  <c r="G5662" i="12"/>
  <c r="H5662" i="12"/>
  <c r="C5663" i="12"/>
  <c r="D5663" i="12"/>
  <c r="E5663" i="12"/>
  <c r="F5663" i="12"/>
  <c r="G5663" i="12"/>
  <c r="H5663" i="12"/>
  <c r="C5664" i="12"/>
  <c r="D5664" i="12"/>
  <c r="E5664" i="12"/>
  <c r="F5664" i="12"/>
  <c r="G5664" i="12"/>
  <c r="H5664" i="12"/>
  <c r="C5665" i="12"/>
  <c r="D5665" i="12"/>
  <c r="E5665" i="12"/>
  <c r="F5665" i="12"/>
  <c r="G5665" i="12"/>
  <c r="H5665" i="12"/>
  <c r="C5666" i="12"/>
  <c r="D5666" i="12"/>
  <c r="E5666" i="12"/>
  <c r="F5666" i="12"/>
  <c r="G5666" i="12"/>
  <c r="H5666" i="12"/>
  <c r="C5667" i="12"/>
  <c r="D5667" i="12"/>
  <c r="E5667" i="12"/>
  <c r="F5667" i="12"/>
  <c r="G5667" i="12"/>
  <c r="H5667" i="12"/>
  <c r="C5668" i="12"/>
  <c r="D5668" i="12"/>
  <c r="E5668" i="12"/>
  <c r="F5668" i="12"/>
  <c r="G5668" i="12"/>
  <c r="H5668" i="12"/>
  <c r="C5669" i="12"/>
  <c r="D5669" i="12"/>
  <c r="E5669" i="12"/>
  <c r="F5669" i="12"/>
  <c r="G5669" i="12"/>
  <c r="H5669" i="12"/>
  <c r="C5670" i="12"/>
  <c r="D5670" i="12"/>
  <c r="E5670" i="12"/>
  <c r="F5670" i="12"/>
  <c r="G5670" i="12"/>
  <c r="H5670" i="12"/>
  <c r="C5671" i="12"/>
  <c r="D5671" i="12"/>
  <c r="E5671" i="12"/>
  <c r="F5671" i="12"/>
  <c r="G5671" i="12"/>
  <c r="H5671" i="12"/>
  <c r="C5672" i="12"/>
  <c r="D5672" i="12"/>
  <c r="E5672" i="12"/>
  <c r="F5672" i="12"/>
  <c r="G5672" i="12"/>
  <c r="H5672" i="12"/>
  <c r="C5673" i="12"/>
  <c r="D5673" i="12"/>
  <c r="E5673" i="12"/>
  <c r="F5673" i="12"/>
  <c r="G5673" i="12"/>
  <c r="H5673" i="12"/>
  <c r="C5674" i="12"/>
  <c r="D5674" i="12"/>
  <c r="E5674" i="12"/>
  <c r="F5674" i="12"/>
  <c r="G5674" i="12"/>
  <c r="H5674" i="12"/>
  <c r="C5675" i="12"/>
  <c r="D5675" i="12"/>
  <c r="E5675" i="12"/>
  <c r="F5675" i="12"/>
  <c r="G5675" i="12"/>
  <c r="H5675" i="12"/>
  <c r="C5676" i="12"/>
  <c r="D5676" i="12"/>
  <c r="E5676" i="12"/>
  <c r="F5676" i="12"/>
  <c r="G5676" i="12"/>
  <c r="H5676" i="12"/>
  <c r="C5677" i="12"/>
  <c r="D5677" i="12"/>
  <c r="E5677" i="12"/>
  <c r="F5677" i="12"/>
  <c r="G5677" i="12"/>
  <c r="H5677" i="12"/>
  <c r="C5678" i="12"/>
  <c r="D5678" i="12"/>
  <c r="E5678" i="12"/>
  <c r="F5678" i="12"/>
  <c r="G5678" i="12"/>
  <c r="H5678" i="12"/>
  <c r="C5679" i="12"/>
  <c r="D5679" i="12"/>
  <c r="E5679" i="12"/>
  <c r="F5679" i="12"/>
  <c r="G5679" i="12"/>
  <c r="H5679" i="12"/>
  <c r="C5680" i="12"/>
  <c r="D5680" i="12"/>
  <c r="E5680" i="12"/>
  <c r="F5680" i="12"/>
  <c r="G5680" i="12"/>
  <c r="H5680" i="12"/>
  <c r="C5681" i="12"/>
  <c r="D5681" i="12"/>
  <c r="E5681" i="12"/>
  <c r="F5681" i="12"/>
  <c r="G5681" i="12"/>
  <c r="H5681" i="12"/>
  <c r="C5682" i="12"/>
  <c r="D5682" i="12"/>
  <c r="E5682" i="12"/>
  <c r="F5682" i="12"/>
  <c r="G5682" i="12"/>
  <c r="H5682" i="12"/>
  <c r="C5683" i="12"/>
  <c r="D5683" i="12"/>
  <c r="E5683" i="12"/>
  <c r="F5683" i="12"/>
  <c r="G5683" i="12"/>
  <c r="H5683" i="12"/>
  <c r="C5684" i="12"/>
  <c r="D5684" i="12"/>
  <c r="E5684" i="12"/>
  <c r="F5684" i="12"/>
  <c r="G5684" i="12"/>
  <c r="H5684" i="12"/>
  <c r="C5685" i="12"/>
  <c r="D5685" i="12"/>
  <c r="E5685" i="12"/>
  <c r="F5685" i="12"/>
  <c r="G5685" i="12"/>
  <c r="H5685" i="12"/>
  <c r="C5686" i="12"/>
  <c r="D5686" i="12"/>
  <c r="E5686" i="12"/>
  <c r="F5686" i="12"/>
  <c r="G5686" i="12"/>
  <c r="H5686" i="12"/>
  <c r="C5687" i="12"/>
  <c r="D5687" i="12"/>
  <c r="E5687" i="12"/>
  <c r="F5687" i="12"/>
  <c r="G5687" i="12"/>
  <c r="H5687" i="12"/>
  <c r="C5688" i="12"/>
  <c r="D5688" i="12"/>
  <c r="E5688" i="12"/>
  <c r="F5688" i="12"/>
  <c r="G5688" i="12"/>
  <c r="H5688" i="12"/>
  <c r="C5689" i="12"/>
  <c r="D5689" i="12"/>
  <c r="E5689" i="12"/>
  <c r="F5689" i="12"/>
  <c r="G5689" i="12"/>
  <c r="H5689" i="12"/>
  <c r="C5690" i="12"/>
  <c r="D5690" i="12"/>
  <c r="E5690" i="12"/>
  <c r="F5690" i="12"/>
  <c r="G5690" i="12"/>
  <c r="H5690" i="12"/>
  <c r="C5691" i="12"/>
  <c r="D5691" i="12"/>
  <c r="E5691" i="12"/>
  <c r="F5691" i="12"/>
  <c r="G5691" i="12"/>
  <c r="H5691" i="12"/>
  <c r="C5692" i="12"/>
  <c r="D5692" i="12"/>
  <c r="E5692" i="12"/>
  <c r="F5692" i="12"/>
  <c r="G5692" i="12"/>
  <c r="H5692" i="12"/>
  <c r="C5693" i="12"/>
  <c r="D5693" i="12"/>
  <c r="E5693" i="12"/>
  <c r="F5693" i="12"/>
  <c r="G5693" i="12"/>
  <c r="H5693" i="12"/>
  <c r="C5694" i="12"/>
  <c r="D5694" i="12"/>
  <c r="E5694" i="12"/>
  <c r="F5694" i="12"/>
  <c r="G5694" i="12"/>
  <c r="H5694" i="12"/>
  <c r="C5695" i="12"/>
  <c r="D5695" i="12"/>
  <c r="E5695" i="12"/>
  <c r="F5695" i="12"/>
  <c r="G5695" i="12"/>
  <c r="H5695" i="12"/>
  <c r="C5696" i="12"/>
  <c r="D5696" i="12"/>
  <c r="E5696" i="12"/>
  <c r="F5696" i="12"/>
  <c r="G5696" i="12"/>
  <c r="H5696" i="12"/>
  <c r="C5697" i="12"/>
  <c r="D5697" i="12"/>
  <c r="E5697" i="12"/>
  <c r="F5697" i="12"/>
  <c r="G5697" i="12"/>
  <c r="H5697" i="12"/>
  <c r="C5698" i="12"/>
  <c r="D5698" i="12"/>
  <c r="E5698" i="12"/>
  <c r="F5698" i="12"/>
  <c r="G5698" i="12"/>
  <c r="H5698" i="12"/>
  <c r="C5699" i="12"/>
  <c r="D5699" i="12"/>
  <c r="E5699" i="12"/>
  <c r="F5699" i="12"/>
  <c r="G5699" i="12"/>
  <c r="H5699" i="12"/>
  <c r="C5700" i="12"/>
  <c r="D5700" i="12"/>
  <c r="E5700" i="12"/>
  <c r="F5700" i="12"/>
  <c r="G5700" i="12"/>
  <c r="H5700" i="12"/>
  <c r="C5701" i="12"/>
  <c r="D5701" i="12"/>
  <c r="E5701" i="12"/>
  <c r="F5701" i="12"/>
  <c r="G5701" i="12"/>
  <c r="H5701" i="12"/>
  <c r="C5702" i="12"/>
  <c r="D5702" i="12"/>
  <c r="E5702" i="12"/>
  <c r="F5702" i="12"/>
  <c r="G5702" i="12"/>
  <c r="H5702" i="12"/>
  <c r="C5703" i="12"/>
  <c r="D5703" i="12"/>
  <c r="E5703" i="12"/>
  <c r="F5703" i="12"/>
  <c r="G5703" i="12"/>
  <c r="H5703" i="12"/>
  <c r="C5704" i="12"/>
  <c r="D5704" i="12"/>
  <c r="E5704" i="12"/>
  <c r="F5704" i="12"/>
  <c r="G5704" i="12"/>
  <c r="H5704" i="12"/>
  <c r="C5705" i="12"/>
  <c r="D5705" i="12"/>
  <c r="E5705" i="12"/>
  <c r="F5705" i="12"/>
  <c r="G5705" i="12"/>
  <c r="H5705" i="12"/>
  <c r="C5706" i="12"/>
  <c r="D5706" i="12"/>
  <c r="E5706" i="12"/>
  <c r="F5706" i="12"/>
  <c r="G5706" i="12"/>
  <c r="H5706" i="12"/>
  <c r="C5707" i="12"/>
  <c r="D5707" i="12"/>
  <c r="E5707" i="12"/>
  <c r="F5707" i="12"/>
  <c r="G5707" i="12"/>
  <c r="H5707" i="12"/>
  <c r="C5708" i="12"/>
  <c r="D5708" i="12"/>
  <c r="E5708" i="12"/>
  <c r="F5708" i="12"/>
  <c r="G5708" i="12"/>
  <c r="H5708" i="12"/>
  <c r="C5709" i="12"/>
  <c r="D5709" i="12"/>
  <c r="E5709" i="12"/>
  <c r="F5709" i="12"/>
  <c r="G5709" i="12"/>
  <c r="H5709" i="12"/>
  <c r="C5710" i="12"/>
  <c r="D5710" i="12"/>
  <c r="E5710" i="12"/>
  <c r="F5710" i="12"/>
  <c r="G5710" i="12"/>
  <c r="H5710" i="12"/>
  <c r="C5711" i="12"/>
  <c r="D5711" i="12"/>
  <c r="E5711" i="12"/>
  <c r="F5711" i="12"/>
  <c r="G5711" i="12"/>
  <c r="H5711" i="12"/>
  <c r="C5712" i="12"/>
  <c r="D5712" i="12"/>
  <c r="E5712" i="12"/>
  <c r="F5712" i="12"/>
  <c r="G5712" i="12"/>
  <c r="H5712" i="12"/>
  <c r="C5713" i="12"/>
  <c r="D5713" i="12"/>
  <c r="E5713" i="12"/>
  <c r="F5713" i="12"/>
  <c r="G5713" i="12"/>
  <c r="H5713" i="12"/>
  <c r="C5714" i="12"/>
  <c r="D5714" i="12"/>
  <c r="E5714" i="12"/>
  <c r="F5714" i="12"/>
  <c r="G5714" i="12"/>
  <c r="H5714" i="12"/>
  <c r="C5715" i="12"/>
  <c r="D5715" i="12"/>
  <c r="E5715" i="12"/>
  <c r="F5715" i="12"/>
  <c r="G5715" i="12"/>
  <c r="H5715" i="12"/>
  <c r="C5716" i="12"/>
  <c r="D5716" i="12"/>
  <c r="E5716" i="12"/>
  <c r="F5716" i="12"/>
  <c r="G5716" i="12"/>
  <c r="H5716" i="12"/>
  <c r="C5717" i="12"/>
  <c r="D5717" i="12"/>
  <c r="E5717" i="12"/>
  <c r="F5717" i="12"/>
  <c r="G5717" i="12"/>
  <c r="H5717" i="12"/>
  <c r="C5718" i="12"/>
  <c r="D5718" i="12"/>
  <c r="E5718" i="12"/>
  <c r="F5718" i="12"/>
  <c r="G5718" i="12"/>
  <c r="H5718" i="12"/>
  <c r="C5719" i="12"/>
  <c r="D5719" i="12"/>
  <c r="E5719" i="12"/>
  <c r="F5719" i="12"/>
  <c r="G5719" i="12"/>
  <c r="H5719" i="12"/>
  <c r="C5720" i="12"/>
  <c r="D5720" i="12"/>
  <c r="E5720" i="12"/>
  <c r="F5720" i="12"/>
  <c r="G5720" i="12"/>
  <c r="H5720" i="12"/>
  <c r="C5721" i="12"/>
  <c r="D5721" i="12"/>
  <c r="E5721" i="12"/>
  <c r="F5721" i="12"/>
  <c r="G5721" i="12"/>
  <c r="H5721" i="12"/>
  <c r="C5722" i="12"/>
  <c r="D5722" i="12"/>
  <c r="E5722" i="12"/>
  <c r="F5722" i="12"/>
  <c r="G5722" i="12"/>
  <c r="H5722" i="12"/>
  <c r="C5723" i="12"/>
  <c r="D5723" i="12"/>
  <c r="E5723" i="12"/>
  <c r="F5723" i="12"/>
  <c r="G5723" i="12"/>
  <c r="H5723" i="12"/>
  <c r="C5724" i="12"/>
  <c r="D5724" i="12"/>
  <c r="E5724" i="12"/>
  <c r="F5724" i="12"/>
  <c r="G5724" i="12"/>
  <c r="H5724" i="12"/>
  <c r="C5725" i="12"/>
  <c r="D5725" i="12"/>
  <c r="E5725" i="12"/>
  <c r="F5725" i="12"/>
  <c r="G5725" i="12"/>
  <c r="H5725" i="12"/>
  <c r="C5726" i="12"/>
  <c r="D5726" i="12"/>
  <c r="E5726" i="12"/>
  <c r="F5726" i="12"/>
  <c r="G5726" i="12"/>
  <c r="H5726" i="12"/>
  <c r="C5727" i="12"/>
  <c r="D5727" i="12"/>
  <c r="E5727" i="12"/>
  <c r="F5727" i="12"/>
  <c r="G5727" i="12"/>
  <c r="H5727" i="12"/>
  <c r="C5728" i="12"/>
  <c r="D5728" i="12"/>
  <c r="E5728" i="12"/>
  <c r="F5728" i="12"/>
  <c r="G5728" i="12"/>
  <c r="H5728" i="12"/>
  <c r="C5729" i="12"/>
  <c r="D5729" i="12"/>
  <c r="E5729" i="12"/>
  <c r="F5729" i="12"/>
  <c r="G5729" i="12"/>
  <c r="H5729" i="12"/>
  <c r="C5730" i="12"/>
  <c r="D5730" i="12"/>
  <c r="E5730" i="12"/>
  <c r="F5730" i="12"/>
  <c r="G5730" i="12"/>
  <c r="H5730" i="12"/>
  <c r="C5731" i="12"/>
  <c r="D5731" i="12"/>
  <c r="E5731" i="12"/>
  <c r="F5731" i="12"/>
  <c r="G5731" i="12"/>
  <c r="H5731" i="12"/>
  <c r="C5732" i="12"/>
  <c r="D5732" i="12"/>
  <c r="E5732" i="12"/>
  <c r="F5732" i="12"/>
  <c r="G5732" i="12"/>
  <c r="H5732" i="12"/>
  <c r="C5733" i="12"/>
  <c r="D5733" i="12"/>
  <c r="E5733" i="12"/>
  <c r="F5733" i="12"/>
  <c r="G5733" i="12"/>
  <c r="H5733" i="12"/>
  <c r="C5734" i="12"/>
  <c r="D5734" i="12"/>
  <c r="E5734" i="12"/>
  <c r="F5734" i="12"/>
  <c r="G5734" i="12"/>
  <c r="H5734" i="12"/>
  <c r="C5735" i="12"/>
  <c r="D5735" i="12"/>
  <c r="E5735" i="12"/>
  <c r="F5735" i="12"/>
  <c r="G5735" i="12"/>
  <c r="H5735" i="12"/>
  <c r="C5736" i="12"/>
  <c r="D5736" i="12"/>
  <c r="E5736" i="12"/>
  <c r="F5736" i="12"/>
  <c r="G5736" i="12"/>
  <c r="H5736" i="12"/>
  <c r="C5737" i="12"/>
  <c r="D5737" i="12"/>
  <c r="E5737" i="12"/>
  <c r="F5737" i="12"/>
  <c r="G5737" i="12"/>
  <c r="H5737" i="12"/>
  <c r="C5738" i="12"/>
  <c r="D5738" i="12"/>
  <c r="E5738" i="12"/>
  <c r="F5738" i="12"/>
  <c r="G5738" i="12"/>
  <c r="H5738" i="12"/>
  <c r="C5739" i="12"/>
  <c r="D5739" i="12"/>
  <c r="E5739" i="12"/>
  <c r="F5739" i="12"/>
  <c r="G5739" i="12"/>
  <c r="H5739" i="12"/>
  <c r="C5740" i="12"/>
  <c r="D5740" i="12"/>
  <c r="E5740" i="12"/>
  <c r="F5740" i="12"/>
  <c r="G5740" i="12"/>
  <c r="H5740" i="12"/>
  <c r="C5741" i="12"/>
  <c r="D5741" i="12"/>
  <c r="E5741" i="12"/>
  <c r="F5741" i="12"/>
  <c r="G5741" i="12"/>
  <c r="H5741" i="12"/>
  <c r="C5742" i="12"/>
  <c r="D5742" i="12"/>
  <c r="E5742" i="12"/>
  <c r="F5742" i="12"/>
  <c r="G5742" i="12"/>
  <c r="H5742" i="12"/>
  <c r="C5743" i="12"/>
  <c r="D5743" i="12"/>
  <c r="E5743" i="12"/>
  <c r="F5743" i="12"/>
  <c r="G5743" i="12"/>
  <c r="H5743" i="12"/>
  <c r="C5744" i="12"/>
  <c r="D5744" i="12"/>
  <c r="E5744" i="12"/>
  <c r="F5744" i="12"/>
  <c r="G5744" i="12"/>
  <c r="H5744" i="12"/>
  <c r="C5745" i="12"/>
  <c r="D5745" i="12"/>
  <c r="E5745" i="12"/>
  <c r="F5745" i="12"/>
  <c r="G5745" i="12"/>
  <c r="H5745" i="12"/>
  <c r="C5746" i="12"/>
  <c r="D5746" i="12"/>
  <c r="E5746" i="12"/>
  <c r="F5746" i="12"/>
  <c r="G5746" i="12"/>
  <c r="H5746" i="12"/>
  <c r="C5747" i="12"/>
  <c r="D5747" i="12"/>
  <c r="E5747" i="12"/>
  <c r="F5747" i="12"/>
  <c r="G5747" i="12"/>
  <c r="H5747" i="12"/>
  <c r="C5748" i="12"/>
  <c r="D5748" i="12"/>
  <c r="E5748" i="12"/>
  <c r="F5748" i="12"/>
  <c r="G5748" i="12"/>
  <c r="H5748" i="12"/>
  <c r="C5749" i="12"/>
  <c r="D5749" i="12"/>
  <c r="E5749" i="12"/>
  <c r="F5749" i="12"/>
  <c r="G5749" i="12"/>
  <c r="H5749" i="12"/>
  <c r="C5750" i="12"/>
  <c r="D5750" i="12"/>
  <c r="E5750" i="12"/>
  <c r="F5750" i="12"/>
  <c r="G5750" i="12"/>
  <c r="H5750" i="12"/>
  <c r="C5751" i="12"/>
  <c r="D5751" i="12"/>
  <c r="E5751" i="12"/>
  <c r="F5751" i="12"/>
  <c r="G5751" i="12"/>
  <c r="H5751" i="12"/>
  <c r="C5752" i="12"/>
  <c r="D5752" i="12"/>
  <c r="E5752" i="12"/>
  <c r="F5752" i="12"/>
  <c r="G5752" i="12"/>
  <c r="H5752" i="12"/>
  <c r="C5753" i="12"/>
  <c r="D5753" i="12"/>
  <c r="E5753" i="12"/>
  <c r="F5753" i="12"/>
  <c r="G5753" i="12"/>
  <c r="H5753" i="12"/>
  <c r="C5754" i="12"/>
  <c r="D5754" i="12"/>
  <c r="E5754" i="12"/>
  <c r="F5754" i="12"/>
  <c r="G5754" i="12"/>
  <c r="H5754" i="12"/>
  <c r="C5755" i="12"/>
  <c r="D5755" i="12"/>
  <c r="E5755" i="12"/>
  <c r="F5755" i="12"/>
  <c r="G5755" i="12"/>
  <c r="H5755" i="12"/>
  <c r="C5756" i="12"/>
  <c r="D5756" i="12"/>
  <c r="E5756" i="12"/>
  <c r="F5756" i="12"/>
  <c r="G5756" i="12"/>
  <c r="H5756" i="12"/>
  <c r="C5757" i="12"/>
  <c r="D5757" i="12"/>
  <c r="E5757" i="12"/>
  <c r="F5757" i="12"/>
  <c r="G5757" i="12"/>
  <c r="H5757" i="12"/>
  <c r="C5758" i="12"/>
  <c r="D5758" i="12"/>
  <c r="E5758" i="12"/>
  <c r="F5758" i="12"/>
  <c r="G5758" i="12"/>
  <c r="H5758" i="12"/>
  <c r="C5759" i="12"/>
  <c r="D5759" i="12"/>
  <c r="E5759" i="12"/>
  <c r="F5759" i="12"/>
  <c r="G5759" i="12"/>
  <c r="H5759" i="12"/>
  <c r="C5760" i="12"/>
  <c r="D5760" i="12"/>
  <c r="E5760" i="12"/>
  <c r="F5760" i="12"/>
  <c r="G5760" i="12"/>
  <c r="H5760" i="12"/>
  <c r="C5761" i="12"/>
  <c r="D5761" i="12"/>
  <c r="E5761" i="12"/>
  <c r="F5761" i="12"/>
  <c r="G5761" i="12"/>
  <c r="H5761" i="12"/>
  <c r="C5762" i="12"/>
  <c r="D5762" i="12"/>
  <c r="E5762" i="12"/>
  <c r="F5762" i="12"/>
  <c r="G5762" i="12"/>
  <c r="H5762" i="12"/>
  <c r="C5763" i="12"/>
  <c r="D5763" i="12"/>
  <c r="E5763" i="12"/>
  <c r="F5763" i="12"/>
  <c r="G5763" i="12"/>
  <c r="H5763" i="12"/>
  <c r="C5764" i="12"/>
  <c r="D5764" i="12"/>
  <c r="E5764" i="12"/>
  <c r="F5764" i="12"/>
  <c r="G5764" i="12"/>
  <c r="H5764" i="12"/>
  <c r="C5765" i="12"/>
  <c r="D5765" i="12"/>
  <c r="E5765" i="12"/>
  <c r="F5765" i="12"/>
  <c r="G5765" i="12"/>
  <c r="H5765" i="12"/>
  <c r="C5766" i="12"/>
  <c r="D5766" i="12"/>
  <c r="E5766" i="12"/>
  <c r="F5766" i="12"/>
  <c r="G5766" i="12"/>
  <c r="H5766" i="12"/>
  <c r="C5767" i="12"/>
  <c r="D5767" i="12"/>
  <c r="E5767" i="12"/>
  <c r="F5767" i="12"/>
  <c r="G5767" i="12"/>
  <c r="H5767" i="12"/>
  <c r="C5768" i="12"/>
  <c r="D5768" i="12"/>
  <c r="E5768" i="12"/>
  <c r="F5768" i="12"/>
  <c r="G5768" i="12"/>
  <c r="H5768" i="12"/>
  <c r="C5769" i="12"/>
  <c r="D5769" i="12"/>
  <c r="E5769" i="12"/>
  <c r="F5769" i="12"/>
  <c r="G5769" i="12"/>
  <c r="H5769" i="12"/>
  <c r="C5770" i="12"/>
  <c r="D5770" i="12"/>
  <c r="E5770" i="12"/>
  <c r="F5770" i="12"/>
  <c r="G5770" i="12"/>
  <c r="H5770" i="12"/>
  <c r="C5771" i="12"/>
  <c r="D5771" i="12"/>
  <c r="E5771" i="12"/>
  <c r="F5771" i="12"/>
  <c r="G5771" i="12"/>
  <c r="H5771" i="12"/>
  <c r="C5772" i="12"/>
  <c r="D5772" i="12"/>
  <c r="E5772" i="12"/>
  <c r="F5772" i="12"/>
  <c r="G5772" i="12"/>
  <c r="H5772" i="12"/>
  <c r="C5773" i="12"/>
  <c r="D5773" i="12"/>
  <c r="E5773" i="12"/>
  <c r="F5773" i="12"/>
  <c r="G5773" i="12"/>
  <c r="H5773" i="12"/>
  <c r="C5774" i="12"/>
  <c r="D5774" i="12"/>
  <c r="E5774" i="12"/>
  <c r="F5774" i="12"/>
  <c r="G5774" i="12"/>
  <c r="H5774" i="12"/>
  <c r="C5775" i="12"/>
  <c r="D5775" i="12"/>
  <c r="E5775" i="12"/>
  <c r="F5775" i="12"/>
  <c r="G5775" i="12"/>
  <c r="H5775" i="12"/>
  <c r="C5776" i="12"/>
  <c r="D5776" i="12"/>
  <c r="E5776" i="12"/>
  <c r="F5776" i="12"/>
  <c r="G5776" i="12"/>
  <c r="H5776" i="12"/>
  <c r="C5777" i="12"/>
  <c r="D5777" i="12"/>
  <c r="E5777" i="12"/>
  <c r="F5777" i="12"/>
  <c r="G5777" i="12"/>
  <c r="H5777" i="12"/>
  <c r="C5778" i="12"/>
  <c r="D5778" i="12"/>
  <c r="E5778" i="12"/>
  <c r="F5778" i="12"/>
  <c r="G5778" i="12"/>
  <c r="H5778" i="12"/>
  <c r="C5779" i="12"/>
  <c r="D5779" i="12"/>
  <c r="E5779" i="12"/>
  <c r="F5779" i="12"/>
  <c r="G5779" i="12"/>
  <c r="H5779" i="12"/>
  <c r="C5780" i="12"/>
  <c r="D5780" i="12"/>
  <c r="E5780" i="12"/>
  <c r="F5780" i="12"/>
  <c r="G5780" i="12"/>
  <c r="H5780" i="12"/>
  <c r="C5781" i="12"/>
  <c r="D5781" i="12"/>
  <c r="E5781" i="12"/>
  <c r="F5781" i="12"/>
  <c r="G5781" i="12"/>
  <c r="H5781" i="12"/>
  <c r="C5782" i="12"/>
  <c r="D5782" i="12"/>
  <c r="E5782" i="12"/>
  <c r="F5782" i="12"/>
  <c r="G5782" i="12"/>
  <c r="H5782" i="12"/>
  <c r="C5783" i="12"/>
  <c r="D5783" i="12"/>
  <c r="E5783" i="12"/>
  <c r="F5783" i="12"/>
  <c r="G5783" i="12"/>
  <c r="H5783" i="12"/>
  <c r="C5784" i="12"/>
  <c r="D5784" i="12"/>
  <c r="E5784" i="12"/>
  <c r="F5784" i="12"/>
  <c r="G5784" i="12"/>
  <c r="H5784" i="12"/>
  <c r="C5785" i="12"/>
  <c r="D5785" i="12"/>
  <c r="E5785" i="12"/>
  <c r="F5785" i="12"/>
  <c r="G5785" i="12"/>
  <c r="H5785" i="12"/>
  <c r="C5786" i="12"/>
  <c r="D5786" i="12"/>
  <c r="E5786" i="12"/>
  <c r="F5786" i="12"/>
  <c r="G5786" i="12"/>
  <c r="H5786" i="12"/>
  <c r="C5787" i="12"/>
  <c r="D5787" i="12"/>
  <c r="E5787" i="12"/>
  <c r="F5787" i="12"/>
  <c r="G5787" i="12"/>
  <c r="H5787" i="12"/>
  <c r="C5788" i="12"/>
  <c r="D5788" i="12"/>
  <c r="E5788" i="12"/>
  <c r="F5788" i="12"/>
  <c r="G5788" i="12"/>
  <c r="H5788" i="12"/>
  <c r="C5789" i="12"/>
  <c r="D5789" i="12"/>
  <c r="E5789" i="12"/>
  <c r="F5789" i="12"/>
  <c r="G5789" i="12"/>
  <c r="H5789" i="12"/>
  <c r="C5790" i="12"/>
  <c r="D5790" i="12"/>
  <c r="E5790" i="12"/>
  <c r="F5790" i="12"/>
  <c r="G5790" i="12"/>
  <c r="H5790" i="12"/>
  <c r="C5791" i="12"/>
  <c r="D5791" i="12"/>
  <c r="E5791" i="12"/>
  <c r="F5791" i="12"/>
  <c r="G5791" i="12"/>
  <c r="H5791" i="12"/>
  <c r="C5792" i="12"/>
  <c r="D5792" i="12"/>
  <c r="E5792" i="12"/>
  <c r="F5792" i="12"/>
  <c r="G5792" i="12"/>
  <c r="H5792" i="12"/>
  <c r="C5793" i="12"/>
  <c r="D5793" i="12"/>
  <c r="E5793" i="12"/>
  <c r="F5793" i="12"/>
  <c r="G5793" i="12"/>
  <c r="H5793" i="12"/>
  <c r="C5794" i="12"/>
  <c r="D5794" i="12"/>
  <c r="E5794" i="12"/>
  <c r="F5794" i="12"/>
  <c r="G5794" i="12"/>
  <c r="H5794" i="12"/>
  <c r="C5795" i="12"/>
  <c r="D5795" i="12"/>
  <c r="E5795" i="12"/>
  <c r="F5795" i="12"/>
  <c r="G5795" i="12"/>
  <c r="H5795" i="12"/>
  <c r="C5796" i="12"/>
  <c r="D5796" i="12"/>
  <c r="E5796" i="12"/>
  <c r="F5796" i="12"/>
  <c r="G5796" i="12"/>
  <c r="H5796" i="12"/>
  <c r="C5797" i="12"/>
  <c r="D5797" i="12"/>
  <c r="E5797" i="12"/>
  <c r="F5797" i="12"/>
  <c r="G5797" i="12"/>
  <c r="H5797" i="12"/>
  <c r="C5798" i="12"/>
  <c r="D5798" i="12"/>
  <c r="E5798" i="12"/>
  <c r="F5798" i="12"/>
  <c r="G5798" i="12"/>
  <c r="H5798" i="12"/>
  <c r="C5799" i="12"/>
  <c r="D5799" i="12"/>
  <c r="E5799" i="12"/>
  <c r="F5799" i="12"/>
  <c r="G5799" i="12"/>
  <c r="H5799" i="12"/>
  <c r="C5800" i="12"/>
  <c r="D5800" i="12"/>
  <c r="E5800" i="12"/>
  <c r="F5800" i="12"/>
  <c r="G5800" i="12"/>
  <c r="H5800" i="12"/>
  <c r="C5801" i="12"/>
  <c r="D5801" i="12"/>
  <c r="E5801" i="12"/>
  <c r="F5801" i="12"/>
  <c r="G5801" i="12"/>
  <c r="H5801" i="12"/>
  <c r="C5802" i="12"/>
  <c r="D5802" i="12"/>
  <c r="E5802" i="12"/>
  <c r="F5802" i="12"/>
  <c r="G5802" i="12"/>
  <c r="H5802" i="12"/>
  <c r="C5803" i="12"/>
  <c r="D5803" i="12"/>
  <c r="E5803" i="12"/>
  <c r="F5803" i="12"/>
  <c r="G5803" i="12"/>
  <c r="H5803" i="12"/>
  <c r="C5804" i="12"/>
  <c r="D5804" i="12"/>
  <c r="E5804" i="12"/>
  <c r="F5804" i="12"/>
  <c r="G5804" i="12"/>
  <c r="H5804" i="12"/>
  <c r="C5805" i="12"/>
  <c r="D5805" i="12"/>
  <c r="E5805" i="12"/>
  <c r="F5805" i="12"/>
  <c r="G5805" i="12"/>
  <c r="H5805" i="12"/>
  <c r="C5806" i="12"/>
  <c r="D5806" i="12"/>
  <c r="E5806" i="12"/>
  <c r="F5806" i="12"/>
  <c r="G5806" i="12"/>
  <c r="H5806" i="12"/>
  <c r="C5807" i="12"/>
  <c r="D5807" i="12"/>
  <c r="E5807" i="12"/>
  <c r="F5807" i="12"/>
  <c r="G5807" i="12"/>
  <c r="H5807" i="12"/>
  <c r="C5808" i="12"/>
  <c r="D5808" i="12"/>
  <c r="E5808" i="12"/>
  <c r="F5808" i="12"/>
  <c r="G5808" i="12"/>
  <c r="H5808" i="12"/>
  <c r="C5809" i="12"/>
  <c r="D5809" i="12"/>
  <c r="E5809" i="12"/>
  <c r="F5809" i="12"/>
  <c r="G5809" i="12"/>
  <c r="H5809" i="12"/>
  <c r="C5810" i="12"/>
  <c r="D5810" i="12"/>
  <c r="E5810" i="12"/>
  <c r="F5810" i="12"/>
  <c r="G5810" i="12"/>
  <c r="H5810" i="12"/>
  <c r="C5811" i="12"/>
  <c r="D5811" i="12"/>
  <c r="E5811" i="12"/>
  <c r="F5811" i="12"/>
  <c r="G5811" i="12"/>
  <c r="H5811" i="12"/>
  <c r="C5812" i="12"/>
  <c r="D5812" i="12"/>
  <c r="E5812" i="12"/>
  <c r="F5812" i="12"/>
  <c r="G5812" i="12"/>
  <c r="H5812" i="12"/>
  <c r="C5813" i="12"/>
  <c r="D5813" i="12"/>
  <c r="E5813" i="12"/>
  <c r="F5813" i="12"/>
  <c r="G5813" i="12"/>
  <c r="H5813" i="12"/>
  <c r="C5814" i="12"/>
  <c r="D5814" i="12"/>
  <c r="E5814" i="12"/>
  <c r="F5814" i="12"/>
  <c r="G5814" i="12"/>
  <c r="H5814" i="12"/>
  <c r="C5815" i="12"/>
  <c r="D5815" i="12"/>
  <c r="E5815" i="12"/>
  <c r="F5815" i="12"/>
  <c r="G5815" i="12"/>
  <c r="H5815" i="12"/>
  <c r="C5816" i="12"/>
  <c r="D5816" i="12"/>
  <c r="E5816" i="12"/>
  <c r="F5816" i="12"/>
  <c r="G5816" i="12"/>
  <c r="H5816" i="12"/>
  <c r="C5817" i="12"/>
  <c r="D5817" i="12"/>
  <c r="E5817" i="12"/>
  <c r="F5817" i="12"/>
  <c r="G5817" i="12"/>
  <c r="H5817" i="12"/>
  <c r="C5818" i="12"/>
  <c r="D5818" i="12"/>
  <c r="E5818" i="12"/>
  <c r="F5818" i="12"/>
  <c r="G5818" i="12"/>
  <c r="H5818" i="12"/>
  <c r="C5819" i="12"/>
  <c r="D5819" i="12"/>
  <c r="E5819" i="12"/>
  <c r="F5819" i="12"/>
  <c r="G5819" i="12"/>
  <c r="H5819" i="12"/>
  <c r="C5820" i="12"/>
  <c r="D5820" i="12"/>
  <c r="E5820" i="12"/>
  <c r="F5820" i="12"/>
  <c r="G5820" i="12"/>
  <c r="H5820" i="12"/>
  <c r="C5821" i="12"/>
  <c r="D5821" i="12"/>
  <c r="E5821" i="12"/>
  <c r="F5821" i="12"/>
  <c r="G5821" i="12"/>
  <c r="H5821" i="12"/>
  <c r="C5822" i="12"/>
  <c r="D5822" i="12"/>
  <c r="E5822" i="12"/>
  <c r="F5822" i="12"/>
  <c r="G5822" i="12"/>
  <c r="H5822" i="12"/>
  <c r="C5823" i="12"/>
  <c r="D5823" i="12"/>
  <c r="E5823" i="12"/>
  <c r="F5823" i="12"/>
  <c r="G5823" i="12"/>
  <c r="H5823" i="12"/>
  <c r="C5824" i="12"/>
  <c r="D5824" i="12"/>
  <c r="E5824" i="12"/>
  <c r="F5824" i="12"/>
  <c r="G5824" i="12"/>
  <c r="H5824" i="12"/>
  <c r="C5825" i="12"/>
  <c r="D5825" i="12"/>
  <c r="E5825" i="12"/>
  <c r="F5825" i="12"/>
  <c r="G5825" i="12"/>
  <c r="H5825" i="12"/>
  <c r="C5826" i="12"/>
  <c r="D5826" i="12"/>
  <c r="E5826" i="12"/>
  <c r="F5826" i="12"/>
  <c r="G5826" i="12"/>
  <c r="H5826" i="12"/>
  <c r="C5827" i="12"/>
  <c r="D5827" i="12"/>
  <c r="E5827" i="12"/>
  <c r="F5827" i="12"/>
  <c r="G5827" i="12"/>
  <c r="H5827" i="12"/>
  <c r="C5828" i="12"/>
  <c r="D5828" i="12"/>
  <c r="E5828" i="12"/>
  <c r="F5828" i="12"/>
  <c r="G5828" i="12"/>
  <c r="H5828" i="12"/>
  <c r="C5829" i="12"/>
  <c r="D5829" i="12"/>
  <c r="E5829" i="12"/>
  <c r="F5829" i="12"/>
  <c r="G5829" i="12"/>
  <c r="H5829" i="12"/>
  <c r="C5830" i="12"/>
  <c r="D5830" i="12"/>
  <c r="E5830" i="12"/>
  <c r="F5830" i="12"/>
  <c r="G5830" i="12"/>
  <c r="H5830" i="12"/>
  <c r="C5831" i="12"/>
  <c r="D5831" i="12"/>
  <c r="E5831" i="12"/>
  <c r="F5831" i="12"/>
  <c r="G5831" i="12"/>
  <c r="H5831" i="12"/>
  <c r="C5832" i="12"/>
  <c r="D5832" i="12"/>
  <c r="E5832" i="12"/>
  <c r="F5832" i="12"/>
  <c r="G5832" i="12"/>
  <c r="H5832" i="12"/>
  <c r="C5833" i="12"/>
  <c r="D5833" i="12"/>
  <c r="E5833" i="12"/>
  <c r="F5833" i="12"/>
  <c r="G5833" i="12"/>
  <c r="H5833" i="12"/>
  <c r="C5834" i="12"/>
  <c r="D5834" i="12"/>
  <c r="E5834" i="12"/>
  <c r="F5834" i="12"/>
  <c r="G5834" i="12"/>
  <c r="H5834" i="12"/>
  <c r="C5835" i="12"/>
  <c r="D5835" i="12"/>
  <c r="E5835" i="12"/>
  <c r="F5835" i="12"/>
  <c r="G5835" i="12"/>
  <c r="H5835" i="12"/>
  <c r="C5836" i="12"/>
  <c r="D5836" i="12"/>
  <c r="E5836" i="12"/>
  <c r="F5836" i="12"/>
  <c r="G5836" i="12"/>
  <c r="H5836" i="12"/>
  <c r="C5837" i="12"/>
  <c r="D5837" i="12"/>
  <c r="E5837" i="12"/>
  <c r="F5837" i="12"/>
  <c r="G5837" i="12"/>
  <c r="H5837" i="12"/>
  <c r="C5838" i="12"/>
  <c r="D5838" i="12"/>
  <c r="E5838" i="12"/>
  <c r="F5838" i="12"/>
  <c r="G5838" i="12"/>
  <c r="H5838" i="12"/>
  <c r="C5839" i="12"/>
  <c r="D5839" i="12"/>
  <c r="E5839" i="12"/>
  <c r="F5839" i="12"/>
  <c r="G5839" i="12"/>
  <c r="H5839" i="12"/>
  <c r="C5840" i="12"/>
  <c r="D5840" i="12"/>
  <c r="E5840" i="12"/>
  <c r="F5840" i="12"/>
  <c r="G5840" i="12"/>
  <c r="H5840" i="12"/>
  <c r="C5841" i="12"/>
  <c r="D5841" i="12"/>
  <c r="E5841" i="12"/>
  <c r="F5841" i="12"/>
  <c r="G5841" i="12"/>
  <c r="H5841" i="12"/>
  <c r="C5842" i="12"/>
  <c r="D5842" i="12"/>
  <c r="E5842" i="12"/>
  <c r="F5842" i="12"/>
  <c r="G5842" i="12"/>
  <c r="H5842" i="12"/>
  <c r="C5843" i="12"/>
  <c r="D5843" i="12"/>
  <c r="E5843" i="12"/>
  <c r="F5843" i="12"/>
  <c r="G5843" i="12"/>
  <c r="H5843" i="12"/>
  <c r="C5844" i="12"/>
  <c r="D5844" i="12"/>
  <c r="E5844" i="12"/>
  <c r="F5844" i="12"/>
  <c r="G5844" i="12"/>
  <c r="H5844" i="12"/>
  <c r="C5845" i="12"/>
  <c r="D5845" i="12"/>
  <c r="E5845" i="12"/>
  <c r="F5845" i="12"/>
  <c r="G5845" i="12"/>
  <c r="H5845" i="12"/>
  <c r="C5846" i="12"/>
  <c r="D5846" i="12"/>
  <c r="E5846" i="12"/>
  <c r="F5846" i="12"/>
  <c r="G5846" i="12"/>
  <c r="H5846" i="12"/>
  <c r="C5847" i="12"/>
  <c r="D5847" i="12"/>
  <c r="E5847" i="12"/>
  <c r="F5847" i="12"/>
  <c r="G5847" i="12"/>
  <c r="H5847" i="12"/>
  <c r="C5848" i="12"/>
  <c r="D5848" i="12"/>
  <c r="E5848" i="12"/>
  <c r="F5848" i="12"/>
  <c r="G5848" i="12"/>
  <c r="H5848" i="12"/>
  <c r="C5849" i="12"/>
  <c r="D5849" i="12"/>
  <c r="E5849" i="12"/>
  <c r="F5849" i="12"/>
  <c r="G5849" i="12"/>
  <c r="H5849" i="12"/>
  <c r="C5850" i="12"/>
  <c r="D5850" i="12"/>
  <c r="E5850" i="12"/>
  <c r="F5850" i="12"/>
  <c r="G5850" i="12"/>
  <c r="H5850" i="12"/>
  <c r="C5851" i="12"/>
  <c r="D5851" i="12"/>
  <c r="E5851" i="12"/>
  <c r="F5851" i="12"/>
  <c r="G5851" i="12"/>
  <c r="H5851" i="12"/>
  <c r="C5852" i="12"/>
  <c r="D5852" i="12"/>
  <c r="E5852" i="12"/>
  <c r="F5852" i="12"/>
  <c r="G5852" i="12"/>
  <c r="H5852" i="12"/>
  <c r="C5853" i="12"/>
  <c r="D5853" i="12"/>
  <c r="E5853" i="12"/>
  <c r="F5853" i="12"/>
  <c r="G5853" i="12"/>
  <c r="H5853" i="12"/>
  <c r="C5854" i="12"/>
  <c r="D5854" i="12"/>
  <c r="E5854" i="12"/>
  <c r="F5854" i="12"/>
  <c r="G5854" i="12"/>
  <c r="H5854" i="12"/>
  <c r="C5855" i="12"/>
  <c r="D5855" i="12"/>
  <c r="E5855" i="12"/>
  <c r="F5855" i="12"/>
  <c r="G5855" i="12"/>
  <c r="H5855" i="12"/>
  <c r="C5856" i="12"/>
  <c r="D5856" i="12"/>
  <c r="E5856" i="12"/>
  <c r="F5856" i="12"/>
  <c r="G5856" i="12"/>
  <c r="H5856" i="12"/>
  <c r="C5857" i="12"/>
  <c r="D5857" i="12"/>
  <c r="E5857" i="12"/>
  <c r="F5857" i="12"/>
  <c r="G5857" i="12"/>
  <c r="H5857" i="12"/>
  <c r="C5858" i="12"/>
  <c r="D5858" i="12"/>
  <c r="E5858" i="12"/>
  <c r="F5858" i="12"/>
  <c r="G5858" i="12"/>
  <c r="H5858" i="12"/>
  <c r="C5859" i="12"/>
  <c r="D5859" i="12"/>
  <c r="E5859" i="12"/>
  <c r="F5859" i="12"/>
  <c r="G5859" i="12"/>
  <c r="H5859" i="12"/>
  <c r="C5860" i="12"/>
  <c r="D5860" i="12"/>
  <c r="E5860" i="12"/>
  <c r="F5860" i="12"/>
  <c r="G5860" i="12"/>
  <c r="H5860" i="12"/>
  <c r="C5861" i="12"/>
  <c r="D5861" i="12"/>
  <c r="E5861" i="12"/>
  <c r="F5861" i="12"/>
  <c r="G5861" i="12"/>
  <c r="H5861" i="12"/>
  <c r="C5862" i="12"/>
  <c r="D5862" i="12"/>
  <c r="E5862" i="12"/>
  <c r="F5862" i="12"/>
  <c r="G5862" i="12"/>
  <c r="H5862" i="12"/>
  <c r="C5863" i="12"/>
  <c r="D5863" i="12"/>
  <c r="E5863" i="12"/>
  <c r="F5863" i="12"/>
  <c r="G5863" i="12"/>
  <c r="H5863" i="12"/>
  <c r="C5864" i="12"/>
  <c r="D5864" i="12"/>
  <c r="E5864" i="12"/>
  <c r="F5864" i="12"/>
  <c r="G5864" i="12"/>
  <c r="H5864" i="12"/>
  <c r="C5865" i="12"/>
  <c r="D5865" i="12"/>
  <c r="E5865" i="12"/>
  <c r="F5865" i="12"/>
  <c r="G5865" i="12"/>
  <c r="H5865" i="12"/>
  <c r="C5866" i="12"/>
  <c r="D5866" i="12"/>
  <c r="E5866" i="12"/>
  <c r="F5866" i="12"/>
  <c r="G5866" i="12"/>
  <c r="H5866" i="12"/>
  <c r="C5867" i="12"/>
  <c r="D5867" i="12"/>
  <c r="E5867" i="12"/>
  <c r="F5867" i="12"/>
  <c r="G5867" i="12"/>
  <c r="H5867" i="12"/>
  <c r="C5868" i="12"/>
  <c r="D5868" i="12"/>
  <c r="E5868" i="12"/>
  <c r="F5868" i="12"/>
  <c r="G5868" i="12"/>
  <c r="H5868" i="12"/>
  <c r="C5869" i="12"/>
  <c r="D5869" i="12"/>
  <c r="E5869" i="12"/>
  <c r="F5869" i="12"/>
  <c r="G5869" i="12"/>
  <c r="H5869" i="12"/>
  <c r="C5870" i="12"/>
  <c r="D5870" i="12"/>
  <c r="E5870" i="12"/>
  <c r="F5870" i="12"/>
  <c r="G5870" i="12"/>
  <c r="H5870" i="12"/>
  <c r="C5871" i="12"/>
  <c r="D5871" i="12"/>
  <c r="E5871" i="12"/>
  <c r="F5871" i="12"/>
  <c r="G5871" i="12"/>
  <c r="H5871" i="12"/>
  <c r="C5872" i="12"/>
  <c r="D5872" i="12"/>
  <c r="E5872" i="12"/>
  <c r="F5872" i="12"/>
  <c r="G5872" i="12"/>
  <c r="H5872" i="12"/>
  <c r="C5873" i="12"/>
  <c r="D5873" i="12"/>
  <c r="E5873" i="12"/>
  <c r="F5873" i="12"/>
  <c r="G5873" i="12"/>
  <c r="H5873" i="12"/>
  <c r="C5874" i="12"/>
  <c r="D5874" i="12"/>
  <c r="E5874" i="12"/>
  <c r="F5874" i="12"/>
  <c r="G5874" i="12"/>
  <c r="H5874" i="12"/>
  <c r="C5875" i="12"/>
  <c r="D5875" i="12"/>
  <c r="E5875" i="12"/>
  <c r="F5875" i="12"/>
  <c r="G5875" i="12"/>
  <c r="H5875" i="12"/>
  <c r="C5876" i="12"/>
  <c r="D5876" i="12"/>
  <c r="E5876" i="12"/>
  <c r="F5876" i="12"/>
  <c r="G5876" i="12"/>
  <c r="H5876" i="12"/>
  <c r="C5877" i="12"/>
  <c r="D5877" i="12"/>
  <c r="E5877" i="12"/>
  <c r="F5877" i="12"/>
  <c r="G5877" i="12"/>
  <c r="H5877" i="12"/>
  <c r="C5878" i="12"/>
  <c r="D5878" i="12"/>
  <c r="E5878" i="12"/>
  <c r="F5878" i="12"/>
  <c r="G5878" i="12"/>
  <c r="H5878" i="12"/>
  <c r="C5879" i="12"/>
  <c r="D5879" i="12"/>
  <c r="E5879" i="12"/>
  <c r="F5879" i="12"/>
  <c r="G5879" i="12"/>
  <c r="H5879" i="12"/>
  <c r="C5880" i="12"/>
  <c r="D5880" i="12"/>
  <c r="E5880" i="12"/>
  <c r="F5880" i="12"/>
  <c r="G5880" i="12"/>
  <c r="H5880" i="12"/>
  <c r="C5881" i="12"/>
  <c r="D5881" i="12"/>
  <c r="E5881" i="12"/>
  <c r="F5881" i="12"/>
  <c r="G5881" i="12"/>
  <c r="H5881" i="12"/>
  <c r="C5882" i="12"/>
  <c r="D5882" i="12"/>
  <c r="E5882" i="12"/>
  <c r="F5882" i="12"/>
  <c r="G5882" i="12"/>
  <c r="H5882" i="12"/>
  <c r="C5883" i="12"/>
  <c r="D5883" i="12"/>
  <c r="E5883" i="12"/>
  <c r="F5883" i="12"/>
  <c r="G5883" i="12"/>
  <c r="H5883" i="12"/>
  <c r="C5884" i="12"/>
  <c r="D5884" i="12"/>
  <c r="E5884" i="12"/>
  <c r="F5884" i="12"/>
  <c r="G5884" i="12"/>
  <c r="H5884" i="12"/>
  <c r="C5885" i="12"/>
  <c r="D5885" i="12"/>
  <c r="E5885" i="12"/>
  <c r="F5885" i="12"/>
  <c r="G5885" i="12"/>
  <c r="H5885" i="12"/>
  <c r="C5886" i="12"/>
  <c r="D5886" i="12"/>
  <c r="E5886" i="12"/>
  <c r="F5886" i="12"/>
  <c r="G5886" i="12"/>
  <c r="H5886" i="12"/>
  <c r="C5887" i="12"/>
  <c r="D5887" i="12"/>
  <c r="E5887" i="12"/>
  <c r="F5887" i="12"/>
  <c r="G5887" i="12"/>
  <c r="H5887" i="12"/>
  <c r="C5888" i="12"/>
  <c r="D5888" i="12"/>
  <c r="E5888" i="12"/>
  <c r="F5888" i="12"/>
  <c r="G5888" i="12"/>
  <c r="H5888" i="12"/>
  <c r="C5889" i="12"/>
  <c r="D5889" i="12"/>
  <c r="E5889" i="12"/>
  <c r="F5889" i="12"/>
  <c r="G5889" i="12"/>
  <c r="H5889" i="12"/>
  <c r="C5890" i="12"/>
  <c r="D5890" i="12"/>
  <c r="E5890" i="12"/>
  <c r="F5890" i="12"/>
  <c r="G5890" i="12"/>
  <c r="H5890" i="12"/>
  <c r="C5891" i="12"/>
  <c r="D5891" i="12"/>
  <c r="E5891" i="12"/>
  <c r="F5891" i="12"/>
  <c r="G5891" i="12"/>
  <c r="H5891" i="12"/>
  <c r="C5892" i="12"/>
  <c r="D5892" i="12"/>
  <c r="E5892" i="12"/>
  <c r="F5892" i="12"/>
  <c r="G5892" i="12"/>
  <c r="H5892" i="12"/>
  <c r="C5893" i="12"/>
  <c r="D5893" i="12"/>
  <c r="E5893" i="12"/>
  <c r="F5893" i="12"/>
  <c r="G5893" i="12"/>
  <c r="H5893" i="12"/>
  <c r="C5894" i="12"/>
  <c r="D5894" i="12"/>
  <c r="E5894" i="12"/>
  <c r="F5894" i="12"/>
  <c r="G5894" i="12"/>
  <c r="H5894" i="12"/>
  <c r="C5895" i="12"/>
  <c r="D5895" i="12"/>
  <c r="E5895" i="12"/>
  <c r="F5895" i="12"/>
  <c r="G5895" i="12"/>
  <c r="H5895" i="12"/>
  <c r="C5896" i="12"/>
  <c r="D5896" i="12"/>
  <c r="E5896" i="12"/>
  <c r="F5896" i="12"/>
  <c r="G5896" i="12"/>
  <c r="H5896" i="12"/>
  <c r="C5897" i="12"/>
  <c r="D5897" i="12"/>
  <c r="E5897" i="12"/>
  <c r="F5897" i="12"/>
  <c r="G5897" i="12"/>
  <c r="H5897" i="12"/>
  <c r="C5898" i="12"/>
  <c r="D5898" i="12"/>
  <c r="E5898" i="12"/>
  <c r="F5898" i="12"/>
  <c r="G5898" i="12"/>
  <c r="H5898" i="12"/>
  <c r="C5899" i="12"/>
  <c r="D5899" i="12"/>
  <c r="E5899" i="12"/>
  <c r="F5899" i="12"/>
  <c r="G5899" i="12"/>
  <c r="H5899" i="12"/>
  <c r="C5900" i="12"/>
  <c r="D5900" i="12"/>
  <c r="E5900" i="12"/>
  <c r="F5900" i="12"/>
  <c r="G5900" i="12"/>
  <c r="H5900" i="12"/>
  <c r="C5901" i="12"/>
  <c r="D5901" i="12"/>
  <c r="E5901" i="12"/>
  <c r="F5901" i="12"/>
  <c r="G5901" i="12"/>
  <c r="H5901" i="12"/>
  <c r="C5902" i="12"/>
  <c r="D5902" i="12"/>
  <c r="E5902" i="12"/>
  <c r="F5902" i="12"/>
  <c r="G5902" i="12"/>
  <c r="H5902" i="12"/>
  <c r="C5903" i="12"/>
  <c r="D5903" i="12"/>
  <c r="E5903" i="12"/>
  <c r="F5903" i="12"/>
  <c r="G5903" i="12"/>
  <c r="H5903" i="12"/>
  <c r="C5904" i="12"/>
  <c r="D5904" i="12"/>
  <c r="E5904" i="12"/>
  <c r="F5904" i="12"/>
  <c r="G5904" i="12"/>
  <c r="H5904" i="12"/>
  <c r="C5905" i="12"/>
  <c r="D5905" i="12"/>
  <c r="E5905" i="12"/>
  <c r="F5905" i="12"/>
  <c r="G5905" i="12"/>
  <c r="H5905" i="12"/>
  <c r="C5906" i="12"/>
  <c r="D5906" i="12"/>
  <c r="E5906" i="12"/>
  <c r="F5906" i="12"/>
  <c r="G5906" i="12"/>
  <c r="H5906" i="12"/>
  <c r="C5907" i="12"/>
  <c r="D5907" i="12"/>
  <c r="E5907" i="12"/>
  <c r="F5907" i="12"/>
  <c r="G5907" i="12"/>
  <c r="H5907" i="12"/>
  <c r="C5908" i="12"/>
  <c r="D5908" i="12"/>
  <c r="E5908" i="12"/>
  <c r="F5908" i="12"/>
  <c r="G5908" i="12"/>
  <c r="H5908" i="12"/>
  <c r="C5909" i="12"/>
  <c r="D5909" i="12"/>
  <c r="E5909" i="12"/>
  <c r="F5909" i="12"/>
  <c r="G5909" i="12"/>
  <c r="H5909" i="12"/>
  <c r="C5910" i="12"/>
  <c r="D5910" i="12"/>
  <c r="E5910" i="12"/>
  <c r="F5910" i="12"/>
  <c r="G5910" i="12"/>
  <c r="H5910" i="12"/>
  <c r="C5911" i="12"/>
  <c r="D5911" i="12"/>
  <c r="E5911" i="12"/>
  <c r="F5911" i="12"/>
  <c r="G5911" i="12"/>
  <c r="H5911" i="12"/>
  <c r="C5912" i="12"/>
  <c r="D5912" i="12"/>
  <c r="E5912" i="12"/>
  <c r="F5912" i="12"/>
  <c r="G5912" i="12"/>
  <c r="H5912" i="12"/>
  <c r="C5913" i="12"/>
  <c r="D5913" i="12"/>
  <c r="E5913" i="12"/>
  <c r="F5913" i="12"/>
  <c r="G5913" i="12"/>
  <c r="H5913" i="12"/>
  <c r="C5914" i="12"/>
  <c r="D5914" i="12"/>
  <c r="E5914" i="12"/>
  <c r="F5914" i="12"/>
  <c r="G5914" i="12"/>
  <c r="H5914" i="12"/>
  <c r="C5915" i="12"/>
  <c r="D5915" i="12"/>
  <c r="E5915" i="12"/>
  <c r="F5915" i="12"/>
  <c r="G5915" i="12"/>
  <c r="H5915" i="12"/>
  <c r="C5916" i="12"/>
  <c r="D5916" i="12"/>
  <c r="E5916" i="12"/>
  <c r="F5916" i="12"/>
  <c r="G5916" i="12"/>
  <c r="H5916" i="12"/>
  <c r="C5917" i="12"/>
  <c r="D5917" i="12"/>
  <c r="E5917" i="12"/>
  <c r="F5917" i="12"/>
  <c r="G5917" i="12"/>
  <c r="H5917" i="12"/>
  <c r="C5918" i="12"/>
  <c r="D5918" i="12"/>
  <c r="E5918" i="12"/>
  <c r="F5918" i="12"/>
  <c r="G5918" i="12"/>
  <c r="H5918" i="12"/>
  <c r="C5919" i="12"/>
  <c r="D5919" i="12"/>
  <c r="E5919" i="12"/>
  <c r="F5919" i="12"/>
  <c r="G5919" i="12"/>
  <c r="H5919" i="12"/>
  <c r="C5920" i="12"/>
  <c r="D5920" i="12"/>
  <c r="E5920" i="12"/>
  <c r="F5920" i="12"/>
  <c r="G5920" i="12"/>
  <c r="H5920" i="12"/>
  <c r="C5921" i="12"/>
  <c r="D5921" i="12"/>
  <c r="E5921" i="12"/>
  <c r="F5921" i="12"/>
  <c r="G5921" i="12"/>
  <c r="H5921" i="12"/>
  <c r="C5922" i="12"/>
  <c r="D5922" i="12"/>
  <c r="E5922" i="12"/>
  <c r="F5922" i="12"/>
  <c r="G5922" i="12"/>
  <c r="H5922" i="12"/>
  <c r="C5923" i="12"/>
  <c r="D5923" i="12"/>
  <c r="E5923" i="12"/>
  <c r="F5923" i="12"/>
  <c r="G5923" i="12"/>
  <c r="H5923" i="12"/>
  <c r="C5924" i="12"/>
  <c r="D5924" i="12"/>
  <c r="E5924" i="12"/>
  <c r="F5924" i="12"/>
  <c r="G5924" i="12"/>
  <c r="H5924" i="12"/>
  <c r="C5925" i="12"/>
  <c r="D5925" i="12"/>
  <c r="E5925" i="12"/>
  <c r="F5925" i="12"/>
  <c r="G5925" i="12"/>
  <c r="H5925" i="12"/>
  <c r="C5926" i="12"/>
  <c r="D5926" i="12"/>
  <c r="E5926" i="12"/>
  <c r="F5926" i="12"/>
  <c r="G5926" i="12"/>
  <c r="H5926" i="12"/>
  <c r="C5927" i="12"/>
  <c r="D5927" i="12"/>
  <c r="E5927" i="12"/>
  <c r="F5927" i="12"/>
  <c r="G5927" i="12"/>
  <c r="H5927" i="12"/>
  <c r="C5928" i="12"/>
  <c r="D5928" i="12"/>
  <c r="E5928" i="12"/>
  <c r="F5928" i="12"/>
  <c r="G5928" i="12"/>
  <c r="H5928" i="12"/>
  <c r="C5929" i="12"/>
  <c r="D5929" i="12"/>
  <c r="E5929" i="12"/>
  <c r="F5929" i="12"/>
  <c r="G5929" i="12"/>
  <c r="H5929" i="12"/>
  <c r="C5930" i="12"/>
  <c r="D5930" i="12"/>
  <c r="E5930" i="12"/>
  <c r="F5930" i="12"/>
  <c r="G5930" i="12"/>
  <c r="H5930" i="12"/>
  <c r="C5931" i="12"/>
  <c r="D5931" i="12"/>
  <c r="E5931" i="12"/>
  <c r="F5931" i="12"/>
  <c r="G5931" i="12"/>
  <c r="H5931" i="12"/>
  <c r="C5932" i="12"/>
  <c r="D5932" i="12"/>
  <c r="E5932" i="12"/>
  <c r="F5932" i="12"/>
  <c r="G5932" i="12"/>
  <c r="H5932" i="12"/>
  <c r="C5933" i="12"/>
  <c r="D5933" i="12"/>
  <c r="E5933" i="12"/>
  <c r="F5933" i="12"/>
  <c r="G5933" i="12"/>
  <c r="H5933" i="12"/>
  <c r="C5934" i="12"/>
  <c r="D5934" i="12"/>
  <c r="E5934" i="12"/>
  <c r="F5934" i="12"/>
  <c r="G5934" i="12"/>
  <c r="H5934" i="12"/>
  <c r="C5935" i="12"/>
  <c r="D5935" i="12"/>
  <c r="E5935" i="12"/>
  <c r="F5935" i="12"/>
  <c r="G5935" i="12"/>
  <c r="H5935" i="12"/>
  <c r="C5936" i="12"/>
  <c r="D5936" i="12"/>
  <c r="E5936" i="12"/>
  <c r="F5936" i="12"/>
  <c r="G5936" i="12"/>
  <c r="H5936" i="12"/>
  <c r="C5937" i="12"/>
  <c r="D5937" i="12"/>
  <c r="E5937" i="12"/>
  <c r="F5937" i="12"/>
  <c r="G5937" i="12"/>
  <c r="H5937" i="12"/>
  <c r="C5938" i="12"/>
  <c r="D5938" i="12"/>
  <c r="E5938" i="12"/>
  <c r="F5938" i="12"/>
  <c r="G5938" i="12"/>
  <c r="H5938" i="12"/>
  <c r="C5939" i="12"/>
  <c r="D5939" i="12"/>
  <c r="E5939" i="12"/>
  <c r="F5939" i="12"/>
  <c r="G5939" i="12"/>
  <c r="H5939" i="12"/>
  <c r="C5940" i="12"/>
  <c r="D5940" i="12"/>
  <c r="E5940" i="12"/>
  <c r="F5940" i="12"/>
  <c r="G5940" i="12"/>
  <c r="H5940" i="12"/>
  <c r="C5941" i="12"/>
  <c r="D5941" i="12"/>
  <c r="E5941" i="12"/>
  <c r="F5941" i="12"/>
  <c r="G5941" i="12"/>
  <c r="H5941" i="12"/>
  <c r="C5942" i="12"/>
  <c r="D5942" i="12"/>
  <c r="E5942" i="12"/>
  <c r="F5942" i="12"/>
  <c r="G5942" i="12"/>
  <c r="H5942" i="12"/>
  <c r="C5943" i="12"/>
  <c r="D5943" i="12"/>
  <c r="E5943" i="12"/>
  <c r="F5943" i="12"/>
  <c r="G5943" i="12"/>
  <c r="H5943" i="12"/>
  <c r="C5944" i="12"/>
  <c r="D5944" i="12"/>
  <c r="E5944" i="12"/>
  <c r="F5944" i="12"/>
  <c r="G5944" i="12"/>
  <c r="H5944" i="12"/>
  <c r="C5945" i="12"/>
  <c r="D5945" i="12"/>
  <c r="E5945" i="12"/>
  <c r="F5945" i="12"/>
  <c r="G5945" i="12"/>
  <c r="H5945" i="12"/>
  <c r="C5946" i="12"/>
  <c r="D5946" i="12"/>
  <c r="E5946" i="12"/>
  <c r="F5946" i="12"/>
  <c r="G5946" i="12"/>
  <c r="H5946" i="12"/>
  <c r="C5947" i="12"/>
  <c r="D5947" i="12"/>
  <c r="E5947" i="12"/>
  <c r="F5947" i="12"/>
  <c r="G5947" i="12"/>
  <c r="H5947" i="12"/>
  <c r="C5948" i="12"/>
  <c r="D5948" i="12"/>
  <c r="E5948" i="12"/>
  <c r="F5948" i="12"/>
  <c r="G5948" i="12"/>
  <c r="H5948" i="12"/>
  <c r="C5949" i="12"/>
  <c r="D5949" i="12"/>
  <c r="E5949" i="12"/>
  <c r="F5949" i="12"/>
  <c r="G5949" i="12"/>
  <c r="H5949" i="12"/>
  <c r="C5950" i="12"/>
  <c r="D5950" i="12"/>
  <c r="E5950" i="12"/>
  <c r="F5950" i="12"/>
  <c r="G5950" i="12"/>
  <c r="H5950" i="12"/>
  <c r="C5951" i="12"/>
  <c r="D5951" i="12"/>
  <c r="E5951" i="12"/>
  <c r="F5951" i="12"/>
  <c r="G5951" i="12"/>
  <c r="H5951" i="12"/>
  <c r="C5952" i="12"/>
  <c r="D5952" i="12"/>
  <c r="E5952" i="12"/>
  <c r="F5952" i="12"/>
  <c r="G5952" i="12"/>
  <c r="H5952" i="12"/>
  <c r="C5953" i="12"/>
  <c r="D5953" i="12"/>
  <c r="E5953" i="12"/>
  <c r="F5953" i="12"/>
  <c r="G5953" i="12"/>
  <c r="H5953" i="12"/>
  <c r="C5954" i="12"/>
  <c r="D5954" i="12"/>
  <c r="E5954" i="12"/>
  <c r="F5954" i="12"/>
  <c r="G5954" i="12"/>
  <c r="H5954" i="12"/>
  <c r="C5955" i="12"/>
  <c r="D5955" i="12"/>
  <c r="E5955" i="12"/>
  <c r="F5955" i="12"/>
  <c r="G5955" i="12"/>
  <c r="H5955" i="12"/>
  <c r="C5956" i="12"/>
  <c r="D5956" i="12"/>
  <c r="E5956" i="12"/>
  <c r="F5956" i="12"/>
  <c r="G5956" i="12"/>
  <c r="H5956" i="12"/>
  <c r="C5957" i="12"/>
  <c r="D5957" i="12"/>
  <c r="E5957" i="12"/>
  <c r="F5957" i="12"/>
  <c r="G5957" i="12"/>
  <c r="H5957" i="12"/>
  <c r="C5958" i="12"/>
  <c r="D5958" i="12"/>
  <c r="E5958" i="12"/>
  <c r="F5958" i="12"/>
  <c r="G5958" i="12"/>
  <c r="H5958" i="12"/>
  <c r="C5959" i="12"/>
  <c r="D5959" i="12"/>
  <c r="E5959" i="12"/>
  <c r="F5959" i="12"/>
  <c r="G5959" i="12"/>
  <c r="H5959" i="12"/>
  <c r="C5960" i="12"/>
  <c r="D5960" i="12"/>
  <c r="E5960" i="12"/>
  <c r="F5960" i="12"/>
  <c r="G5960" i="12"/>
  <c r="H5960" i="12"/>
  <c r="C5961" i="12"/>
  <c r="D5961" i="12"/>
  <c r="E5961" i="12"/>
  <c r="F5961" i="12"/>
  <c r="G5961" i="12"/>
  <c r="H5961" i="12"/>
  <c r="C5962" i="12"/>
  <c r="D5962" i="12"/>
  <c r="E5962" i="12"/>
  <c r="F5962" i="12"/>
  <c r="G5962" i="12"/>
  <c r="H5962" i="12"/>
  <c r="C5963" i="12"/>
  <c r="D5963" i="12"/>
  <c r="E5963" i="12"/>
  <c r="F5963" i="12"/>
  <c r="G5963" i="12"/>
  <c r="H5963" i="12"/>
  <c r="C5964" i="12"/>
  <c r="D5964" i="12"/>
  <c r="E5964" i="12"/>
  <c r="F5964" i="12"/>
  <c r="G5964" i="12"/>
  <c r="H5964" i="12"/>
  <c r="C5965" i="12"/>
  <c r="D5965" i="12"/>
  <c r="E5965" i="12"/>
  <c r="F5965" i="12"/>
  <c r="G5965" i="12"/>
  <c r="H5965" i="12"/>
  <c r="C5966" i="12"/>
  <c r="D5966" i="12"/>
  <c r="E5966" i="12"/>
  <c r="F5966" i="12"/>
  <c r="G5966" i="12"/>
  <c r="H5966" i="12"/>
  <c r="C5967" i="12"/>
  <c r="D5967" i="12"/>
  <c r="E5967" i="12"/>
  <c r="F5967" i="12"/>
  <c r="G5967" i="12"/>
  <c r="H5967" i="12"/>
  <c r="C5968" i="12"/>
  <c r="D5968" i="12"/>
  <c r="E5968" i="12"/>
  <c r="F5968" i="12"/>
  <c r="G5968" i="12"/>
  <c r="H5968" i="12"/>
  <c r="C5969" i="12"/>
  <c r="D5969" i="12"/>
  <c r="E5969" i="12"/>
  <c r="F5969" i="12"/>
  <c r="G5969" i="12"/>
  <c r="H5969" i="12"/>
  <c r="C5970" i="12"/>
  <c r="D5970" i="12"/>
  <c r="E5970" i="12"/>
  <c r="F5970" i="12"/>
  <c r="G5970" i="12"/>
  <c r="H5970" i="12"/>
  <c r="C5971" i="12"/>
  <c r="D5971" i="12"/>
  <c r="E5971" i="12"/>
  <c r="F5971" i="12"/>
  <c r="G5971" i="12"/>
  <c r="H5971" i="12"/>
  <c r="C5972" i="12"/>
  <c r="D5972" i="12"/>
  <c r="E5972" i="12"/>
  <c r="F5972" i="12"/>
  <c r="G5972" i="12"/>
  <c r="H5972" i="12"/>
  <c r="C5973" i="12"/>
  <c r="D5973" i="12"/>
  <c r="E5973" i="12"/>
  <c r="F5973" i="12"/>
  <c r="G5973" i="12"/>
  <c r="H5973" i="12"/>
  <c r="C5974" i="12"/>
  <c r="D5974" i="12"/>
  <c r="E5974" i="12"/>
  <c r="F5974" i="12"/>
  <c r="G5974" i="12"/>
  <c r="H5974" i="12"/>
  <c r="C5975" i="12"/>
  <c r="D5975" i="12"/>
  <c r="E5975" i="12"/>
  <c r="F5975" i="12"/>
  <c r="G5975" i="12"/>
  <c r="H5975" i="12"/>
  <c r="C5976" i="12"/>
  <c r="D5976" i="12"/>
  <c r="E5976" i="12"/>
  <c r="F5976" i="12"/>
  <c r="G5976" i="12"/>
  <c r="H5976" i="12"/>
  <c r="C5977" i="12"/>
  <c r="D5977" i="12"/>
  <c r="E5977" i="12"/>
  <c r="F5977" i="12"/>
  <c r="G5977" i="12"/>
  <c r="H5977" i="12"/>
  <c r="C5978" i="12"/>
  <c r="D5978" i="12"/>
  <c r="E5978" i="12"/>
  <c r="F5978" i="12"/>
  <c r="G5978" i="12"/>
  <c r="H5978" i="12"/>
  <c r="C5979" i="12"/>
  <c r="D5979" i="12"/>
  <c r="E5979" i="12"/>
  <c r="F5979" i="12"/>
  <c r="G5979" i="12"/>
  <c r="H5979" i="12"/>
  <c r="C5980" i="12"/>
  <c r="D5980" i="12"/>
  <c r="E5980" i="12"/>
  <c r="F5980" i="12"/>
  <c r="G5980" i="12"/>
  <c r="H5980" i="12"/>
  <c r="C5981" i="12"/>
  <c r="D5981" i="12"/>
  <c r="E5981" i="12"/>
  <c r="F5981" i="12"/>
  <c r="G5981" i="12"/>
  <c r="H5981" i="12"/>
  <c r="C5982" i="12"/>
  <c r="D5982" i="12"/>
  <c r="E5982" i="12"/>
  <c r="F5982" i="12"/>
  <c r="G5982" i="12"/>
  <c r="H5982" i="12"/>
  <c r="C5983" i="12"/>
  <c r="D5983" i="12"/>
  <c r="E5983" i="12"/>
  <c r="F5983" i="12"/>
  <c r="G5983" i="12"/>
  <c r="H5983" i="12"/>
  <c r="C5984" i="12"/>
  <c r="D5984" i="12"/>
  <c r="E5984" i="12"/>
  <c r="F5984" i="12"/>
  <c r="G5984" i="12"/>
  <c r="H5984" i="12"/>
  <c r="C5985" i="12"/>
  <c r="D5985" i="12"/>
  <c r="E5985" i="12"/>
  <c r="F5985" i="12"/>
  <c r="G5985" i="12"/>
  <c r="H5985" i="12"/>
  <c r="C5986" i="12"/>
  <c r="D5986" i="12"/>
  <c r="E5986" i="12"/>
  <c r="F5986" i="12"/>
  <c r="G5986" i="12"/>
  <c r="H5986" i="12"/>
  <c r="C5987" i="12"/>
  <c r="D5987" i="12"/>
  <c r="E5987" i="12"/>
  <c r="F5987" i="12"/>
  <c r="G5987" i="12"/>
  <c r="H5987" i="12"/>
  <c r="C5988" i="12"/>
  <c r="D5988" i="12"/>
  <c r="E5988" i="12"/>
  <c r="F5988" i="12"/>
  <c r="G5988" i="12"/>
  <c r="H5988" i="12"/>
  <c r="C5989" i="12"/>
  <c r="D5989" i="12"/>
  <c r="E5989" i="12"/>
  <c r="F5989" i="12"/>
  <c r="G5989" i="12"/>
  <c r="H5989" i="12"/>
  <c r="C5990" i="12"/>
  <c r="D5990" i="12"/>
  <c r="E5990" i="12"/>
  <c r="F5990" i="12"/>
  <c r="G5990" i="12"/>
  <c r="H5990" i="12"/>
  <c r="C5991" i="12"/>
  <c r="D5991" i="12"/>
  <c r="E5991" i="12"/>
  <c r="F5991" i="12"/>
  <c r="G5991" i="12"/>
  <c r="H5991" i="12"/>
  <c r="C5992" i="12"/>
  <c r="D5992" i="12"/>
  <c r="E5992" i="12"/>
  <c r="F5992" i="12"/>
  <c r="G5992" i="12"/>
  <c r="H5992" i="12"/>
  <c r="C5993" i="12"/>
  <c r="D5993" i="12"/>
  <c r="E5993" i="12"/>
  <c r="F5993" i="12"/>
  <c r="G5993" i="12"/>
  <c r="H5993" i="12"/>
  <c r="C5994" i="12"/>
  <c r="D5994" i="12"/>
  <c r="E5994" i="12"/>
  <c r="F5994" i="12"/>
  <c r="G5994" i="12"/>
  <c r="H5994" i="12"/>
  <c r="C5995" i="12"/>
  <c r="D5995" i="12"/>
  <c r="E5995" i="12"/>
  <c r="F5995" i="12"/>
  <c r="G5995" i="12"/>
  <c r="H5995" i="12"/>
  <c r="C5996" i="12"/>
  <c r="D5996" i="12"/>
  <c r="E5996" i="12"/>
  <c r="F5996" i="12"/>
  <c r="G5996" i="12"/>
  <c r="H5996" i="12"/>
  <c r="C5997" i="12"/>
  <c r="D5997" i="12"/>
  <c r="E5997" i="12"/>
  <c r="F5997" i="12"/>
  <c r="G5997" i="12"/>
  <c r="H5997" i="12"/>
  <c r="C5998" i="12"/>
  <c r="D5998" i="12"/>
  <c r="E5998" i="12"/>
  <c r="F5998" i="12"/>
  <c r="G5998" i="12"/>
  <c r="H5998" i="12"/>
  <c r="C5999" i="12"/>
  <c r="D5999" i="12"/>
  <c r="E5999" i="12"/>
  <c r="F5999" i="12"/>
  <c r="G5999" i="12"/>
  <c r="H5999" i="12"/>
  <c r="C6000" i="12"/>
  <c r="D6000" i="12"/>
  <c r="E6000" i="12"/>
  <c r="F6000" i="12"/>
  <c r="G6000" i="12"/>
  <c r="H6000" i="12"/>
  <c r="C6001" i="12"/>
  <c r="D6001" i="12"/>
  <c r="E6001" i="12"/>
  <c r="F6001" i="12"/>
  <c r="G6001" i="12"/>
  <c r="H6001" i="12"/>
  <c r="C6002" i="12"/>
  <c r="D6002" i="12"/>
  <c r="E6002" i="12"/>
  <c r="F6002" i="12"/>
  <c r="G6002" i="12"/>
  <c r="H6002" i="12"/>
  <c r="C6003" i="12"/>
  <c r="D6003" i="12"/>
  <c r="E6003" i="12"/>
  <c r="F6003" i="12"/>
  <c r="G6003" i="12"/>
  <c r="H6003" i="12"/>
  <c r="C6004" i="12"/>
  <c r="D6004" i="12"/>
  <c r="E6004" i="12"/>
  <c r="F6004" i="12"/>
  <c r="G6004" i="12"/>
  <c r="H6004" i="12"/>
  <c r="C6005" i="12"/>
  <c r="D6005" i="12"/>
  <c r="E6005" i="12"/>
  <c r="F6005" i="12"/>
  <c r="G6005" i="12"/>
  <c r="H6005" i="12"/>
  <c r="C6006" i="12"/>
  <c r="D6006" i="12"/>
  <c r="E6006" i="12"/>
  <c r="F6006" i="12"/>
  <c r="G6006" i="12"/>
  <c r="H6006" i="12"/>
  <c r="C6007" i="12"/>
  <c r="D6007" i="12"/>
  <c r="E6007" i="12"/>
  <c r="F6007" i="12"/>
  <c r="G6007" i="12"/>
  <c r="H6007" i="12"/>
  <c r="C6008" i="12"/>
  <c r="D6008" i="12"/>
  <c r="E6008" i="12"/>
  <c r="F6008" i="12"/>
  <c r="G6008" i="12"/>
  <c r="H6008" i="12"/>
  <c r="C6009" i="12"/>
  <c r="D6009" i="12"/>
  <c r="E6009" i="12"/>
  <c r="F6009" i="12"/>
  <c r="G6009" i="12"/>
  <c r="H6009" i="12"/>
  <c r="C6010" i="12"/>
  <c r="D6010" i="12"/>
  <c r="E6010" i="12"/>
  <c r="F6010" i="12"/>
  <c r="G6010" i="12"/>
  <c r="H6010" i="12"/>
  <c r="C6011" i="12"/>
  <c r="D6011" i="12"/>
  <c r="E6011" i="12"/>
  <c r="F6011" i="12"/>
  <c r="G6011" i="12"/>
  <c r="H6011" i="12"/>
  <c r="C6012" i="12"/>
  <c r="D6012" i="12"/>
  <c r="E6012" i="12"/>
  <c r="F6012" i="12"/>
  <c r="G6012" i="12"/>
  <c r="H6012" i="12"/>
  <c r="C6013" i="12"/>
  <c r="D6013" i="12"/>
  <c r="E6013" i="12"/>
  <c r="F6013" i="12"/>
  <c r="G6013" i="12"/>
  <c r="H6013" i="12"/>
  <c r="C6014" i="12"/>
  <c r="D6014" i="12"/>
  <c r="E6014" i="12"/>
  <c r="F6014" i="12"/>
  <c r="G6014" i="12"/>
  <c r="H6014" i="12"/>
  <c r="C6015" i="12"/>
  <c r="D6015" i="12"/>
  <c r="E6015" i="12"/>
  <c r="F6015" i="12"/>
  <c r="G6015" i="12"/>
  <c r="H6015" i="12"/>
  <c r="C6016" i="12"/>
  <c r="D6016" i="12"/>
  <c r="E6016" i="12"/>
  <c r="F6016" i="12"/>
  <c r="G6016" i="12"/>
  <c r="H6016" i="12"/>
  <c r="C6017" i="12"/>
  <c r="D6017" i="12"/>
  <c r="E6017" i="12"/>
  <c r="F6017" i="12"/>
  <c r="G6017" i="12"/>
  <c r="H6017" i="12"/>
  <c r="C6018" i="12"/>
  <c r="D6018" i="12"/>
  <c r="E6018" i="12"/>
  <c r="F6018" i="12"/>
  <c r="G6018" i="12"/>
  <c r="H6018" i="12"/>
  <c r="C6019" i="12"/>
  <c r="D6019" i="12"/>
  <c r="E6019" i="12"/>
  <c r="F6019" i="12"/>
  <c r="G6019" i="12"/>
  <c r="H6019" i="12"/>
  <c r="C6020" i="12"/>
  <c r="D6020" i="12"/>
  <c r="E6020" i="12"/>
  <c r="F6020" i="12"/>
  <c r="G6020" i="12"/>
  <c r="H6020" i="12"/>
  <c r="C6021" i="12"/>
  <c r="D6021" i="12"/>
  <c r="E6021" i="12"/>
  <c r="F6021" i="12"/>
  <c r="G6021" i="12"/>
  <c r="H6021" i="12"/>
  <c r="C6022" i="12"/>
  <c r="D6022" i="12"/>
  <c r="E6022" i="12"/>
  <c r="F6022" i="12"/>
  <c r="G6022" i="12"/>
  <c r="H6022" i="12"/>
  <c r="C6023" i="12"/>
  <c r="D6023" i="12"/>
  <c r="E6023" i="12"/>
  <c r="F6023" i="12"/>
  <c r="G6023" i="12"/>
  <c r="H6023" i="12"/>
  <c r="C6024" i="12"/>
  <c r="D6024" i="12"/>
  <c r="E6024" i="12"/>
  <c r="F6024" i="12"/>
  <c r="G6024" i="12"/>
  <c r="H6024" i="12"/>
  <c r="C6025" i="12"/>
  <c r="D6025" i="12"/>
  <c r="E6025" i="12"/>
  <c r="F6025" i="12"/>
  <c r="G6025" i="12"/>
  <c r="H6025" i="12"/>
  <c r="C6026" i="12"/>
  <c r="D6026" i="12"/>
  <c r="E6026" i="12"/>
  <c r="F6026" i="12"/>
  <c r="G6026" i="12"/>
  <c r="H6026" i="12"/>
  <c r="C6027" i="12"/>
  <c r="D6027" i="12"/>
  <c r="E6027" i="12"/>
  <c r="F6027" i="12"/>
  <c r="G6027" i="12"/>
  <c r="H6027" i="12"/>
  <c r="C6028" i="12"/>
  <c r="D6028" i="12"/>
  <c r="E6028" i="12"/>
  <c r="F6028" i="12"/>
  <c r="G6028" i="12"/>
  <c r="H6028" i="12"/>
  <c r="C6029" i="12"/>
  <c r="D6029" i="12"/>
  <c r="E6029" i="12"/>
  <c r="F6029" i="12"/>
  <c r="G6029" i="12"/>
  <c r="H6029" i="12"/>
  <c r="C6030" i="12"/>
  <c r="D6030" i="12"/>
  <c r="E6030" i="12"/>
  <c r="F6030" i="12"/>
  <c r="G6030" i="12"/>
  <c r="H6030" i="12"/>
  <c r="C6031" i="12"/>
  <c r="D6031" i="12"/>
  <c r="E6031" i="12"/>
  <c r="F6031" i="12"/>
  <c r="G6031" i="12"/>
  <c r="H6031" i="12"/>
  <c r="C6032" i="12"/>
  <c r="D6032" i="12"/>
  <c r="E6032" i="12"/>
  <c r="F6032" i="12"/>
  <c r="G6032" i="12"/>
  <c r="H6032" i="12"/>
  <c r="C6033" i="12"/>
  <c r="D6033" i="12"/>
  <c r="E6033" i="12"/>
  <c r="F6033" i="12"/>
  <c r="G6033" i="12"/>
  <c r="H6033" i="12"/>
  <c r="C6034" i="12"/>
  <c r="D6034" i="12"/>
  <c r="E6034" i="12"/>
  <c r="F6034" i="12"/>
  <c r="G6034" i="12"/>
  <c r="H6034" i="12"/>
  <c r="C6035" i="12"/>
  <c r="D6035" i="12"/>
  <c r="E6035" i="12"/>
  <c r="F6035" i="12"/>
  <c r="G6035" i="12"/>
  <c r="H6035" i="12"/>
  <c r="C6036" i="12"/>
  <c r="D6036" i="12"/>
  <c r="E6036" i="12"/>
  <c r="F6036" i="12"/>
  <c r="G6036" i="12"/>
  <c r="H6036" i="12"/>
  <c r="C6037" i="12"/>
  <c r="D6037" i="12"/>
  <c r="E6037" i="12"/>
  <c r="F6037" i="12"/>
  <c r="G6037" i="12"/>
  <c r="H6037" i="12"/>
  <c r="C6038" i="12"/>
  <c r="D6038" i="12"/>
  <c r="E6038" i="12"/>
  <c r="F6038" i="12"/>
  <c r="G6038" i="12"/>
  <c r="H6038" i="12"/>
  <c r="C6039" i="12"/>
  <c r="D6039" i="12"/>
  <c r="E6039" i="12"/>
  <c r="F6039" i="12"/>
  <c r="G6039" i="12"/>
  <c r="H6039" i="12"/>
  <c r="C6040" i="12"/>
  <c r="D6040" i="12"/>
  <c r="E6040" i="12"/>
  <c r="F6040" i="12"/>
  <c r="G6040" i="12"/>
  <c r="H6040" i="12"/>
  <c r="C6041" i="12"/>
  <c r="D6041" i="12"/>
  <c r="E6041" i="12"/>
  <c r="F6041" i="12"/>
  <c r="G6041" i="12"/>
  <c r="H6041" i="12"/>
  <c r="C6042" i="12"/>
  <c r="D6042" i="12"/>
  <c r="E6042" i="12"/>
  <c r="F6042" i="12"/>
  <c r="G6042" i="12"/>
  <c r="H6042" i="12"/>
  <c r="C6043" i="12"/>
  <c r="D6043" i="12"/>
  <c r="E6043" i="12"/>
  <c r="F6043" i="12"/>
  <c r="G6043" i="12"/>
  <c r="H6043" i="12"/>
  <c r="C6044" i="12"/>
  <c r="D6044" i="12"/>
  <c r="E6044" i="12"/>
  <c r="F6044" i="12"/>
  <c r="G6044" i="12"/>
  <c r="H6044" i="12"/>
  <c r="C6045" i="12"/>
  <c r="D6045" i="12"/>
  <c r="E6045" i="12"/>
  <c r="F6045" i="12"/>
  <c r="G6045" i="12"/>
  <c r="H6045" i="12"/>
  <c r="C6046" i="12"/>
  <c r="D6046" i="12"/>
  <c r="E6046" i="12"/>
  <c r="F6046" i="12"/>
  <c r="G6046" i="12"/>
  <c r="H6046" i="12"/>
  <c r="C6047" i="12"/>
  <c r="D6047" i="12"/>
  <c r="E6047" i="12"/>
  <c r="F6047" i="12"/>
  <c r="G6047" i="12"/>
  <c r="H6047" i="12"/>
  <c r="C6048" i="12"/>
  <c r="D6048" i="12"/>
  <c r="E6048" i="12"/>
  <c r="F6048" i="12"/>
  <c r="G6048" i="12"/>
  <c r="H6048" i="12"/>
  <c r="C6049" i="12"/>
  <c r="D6049" i="12"/>
  <c r="E6049" i="12"/>
  <c r="F6049" i="12"/>
  <c r="G6049" i="12"/>
  <c r="H6049" i="12"/>
  <c r="C6050" i="12"/>
  <c r="D6050" i="12"/>
  <c r="E6050" i="12"/>
  <c r="F6050" i="12"/>
  <c r="G6050" i="12"/>
  <c r="H6050" i="12"/>
  <c r="C6051" i="12"/>
  <c r="D6051" i="12"/>
  <c r="E6051" i="12"/>
  <c r="F6051" i="12"/>
  <c r="G6051" i="12"/>
  <c r="H6051" i="12"/>
  <c r="C6052" i="12"/>
  <c r="D6052" i="12"/>
  <c r="E6052" i="12"/>
  <c r="F6052" i="12"/>
  <c r="G6052" i="12"/>
  <c r="H6052" i="12"/>
  <c r="C6053" i="12"/>
  <c r="D6053" i="12"/>
  <c r="E6053" i="12"/>
  <c r="F6053" i="12"/>
  <c r="G6053" i="12"/>
  <c r="H6053" i="12"/>
  <c r="C6054" i="12"/>
  <c r="D6054" i="12"/>
  <c r="E6054" i="12"/>
  <c r="F6054" i="12"/>
  <c r="G6054" i="12"/>
  <c r="H6054" i="12"/>
  <c r="C6055" i="12"/>
  <c r="D6055" i="12"/>
  <c r="E6055" i="12"/>
  <c r="F6055" i="12"/>
  <c r="G6055" i="12"/>
  <c r="H6055" i="12"/>
  <c r="C6056" i="12"/>
  <c r="D6056" i="12"/>
  <c r="E6056" i="12"/>
  <c r="F6056" i="12"/>
  <c r="G6056" i="12"/>
  <c r="H6056" i="12"/>
  <c r="C6057" i="12"/>
  <c r="D6057" i="12"/>
  <c r="E6057" i="12"/>
  <c r="F6057" i="12"/>
  <c r="G6057" i="12"/>
  <c r="H6057" i="12"/>
  <c r="C6058" i="12"/>
  <c r="D6058" i="12"/>
  <c r="E6058" i="12"/>
  <c r="F6058" i="12"/>
  <c r="G6058" i="12"/>
  <c r="H6058" i="12"/>
  <c r="C6059" i="12"/>
  <c r="D6059" i="12"/>
  <c r="E6059" i="12"/>
  <c r="F6059" i="12"/>
  <c r="G6059" i="12"/>
  <c r="H6059" i="12"/>
  <c r="C6060" i="12"/>
  <c r="D6060" i="12"/>
  <c r="E6060" i="12"/>
  <c r="F6060" i="12"/>
  <c r="G6060" i="12"/>
  <c r="H6060" i="12"/>
  <c r="C6061" i="12"/>
  <c r="D6061" i="12"/>
  <c r="E6061" i="12"/>
  <c r="F6061" i="12"/>
  <c r="G6061" i="12"/>
  <c r="H6061" i="12"/>
  <c r="C6062" i="12"/>
  <c r="D6062" i="12"/>
  <c r="E6062" i="12"/>
  <c r="F6062" i="12"/>
  <c r="G6062" i="12"/>
  <c r="H6062" i="12"/>
  <c r="C6063" i="12"/>
  <c r="D6063" i="12"/>
  <c r="E6063" i="12"/>
  <c r="F6063" i="12"/>
  <c r="G6063" i="12"/>
  <c r="H6063" i="12"/>
  <c r="C6064" i="12"/>
  <c r="D6064" i="12"/>
  <c r="E6064" i="12"/>
  <c r="F6064" i="12"/>
  <c r="G6064" i="12"/>
  <c r="H6064" i="12"/>
  <c r="C6065" i="12"/>
  <c r="D6065" i="12"/>
  <c r="E6065" i="12"/>
  <c r="F6065" i="12"/>
  <c r="G6065" i="12"/>
  <c r="H6065" i="12"/>
  <c r="C6066" i="12"/>
  <c r="D6066" i="12"/>
  <c r="E6066" i="12"/>
  <c r="F6066" i="12"/>
  <c r="G6066" i="12"/>
  <c r="H6066" i="12"/>
  <c r="C6067" i="12"/>
  <c r="D6067" i="12"/>
  <c r="E6067" i="12"/>
  <c r="F6067" i="12"/>
  <c r="G6067" i="12"/>
  <c r="H6067" i="12"/>
  <c r="C6068" i="12"/>
  <c r="D6068" i="12"/>
  <c r="E6068" i="12"/>
  <c r="F6068" i="12"/>
  <c r="G6068" i="12"/>
  <c r="H6068" i="12"/>
  <c r="C6069" i="12"/>
  <c r="D6069" i="12"/>
  <c r="E6069" i="12"/>
  <c r="F6069" i="12"/>
  <c r="G6069" i="12"/>
  <c r="H6069" i="12"/>
  <c r="C6070" i="12"/>
  <c r="D6070" i="12"/>
  <c r="E6070" i="12"/>
  <c r="F6070" i="12"/>
  <c r="G6070" i="12"/>
  <c r="H6070" i="12"/>
  <c r="C6071" i="12"/>
  <c r="D6071" i="12"/>
  <c r="E6071" i="12"/>
  <c r="F6071" i="12"/>
  <c r="G6071" i="12"/>
  <c r="H6071" i="12"/>
  <c r="C6072" i="12"/>
  <c r="D6072" i="12"/>
  <c r="E6072" i="12"/>
  <c r="F6072" i="12"/>
  <c r="G6072" i="12"/>
  <c r="H6072" i="12"/>
  <c r="C6073" i="12"/>
  <c r="D6073" i="12"/>
  <c r="E6073" i="12"/>
  <c r="F6073" i="12"/>
  <c r="G6073" i="12"/>
  <c r="H6073" i="12"/>
  <c r="C6074" i="12"/>
  <c r="D6074" i="12"/>
  <c r="E6074" i="12"/>
  <c r="F6074" i="12"/>
  <c r="G6074" i="12"/>
  <c r="H6074" i="12"/>
  <c r="C6075" i="12"/>
  <c r="D6075" i="12"/>
  <c r="E6075" i="12"/>
  <c r="F6075" i="12"/>
  <c r="G6075" i="12"/>
  <c r="H6075" i="12"/>
  <c r="C6076" i="12"/>
  <c r="D6076" i="12"/>
  <c r="E6076" i="12"/>
  <c r="F6076" i="12"/>
  <c r="G6076" i="12"/>
  <c r="H6076" i="12"/>
  <c r="C6077" i="12"/>
  <c r="D6077" i="12"/>
  <c r="E6077" i="12"/>
  <c r="F6077" i="12"/>
  <c r="G6077" i="12"/>
  <c r="H6077" i="12"/>
  <c r="C6078" i="12"/>
  <c r="D6078" i="12"/>
  <c r="E6078" i="12"/>
  <c r="F6078" i="12"/>
  <c r="G6078" i="12"/>
  <c r="H6078" i="12"/>
  <c r="C6079" i="12"/>
  <c r="D6079" i="12"/>
  <c r="E6079" i="12"/>
  <c r="F6079" i="12"/>
  <c r="G6079" i="12"/>
  <c r="H6079" i="12"/>
  <c r="C6080" i="12"/>
  <c r="D6080" i="12"/>
  <c r="E6080" i="12"/>
  <c r="F6080" i="12"/>
  <c r="G6080" i="12"/>
  <c r="H6080" i="12"/>
  <c r="C6081" i="12"/>
  <c r="D6081" i="12"/>
  <c r="E6081" i="12"/>
  <c r="F6081" i="12"/>
  <c r="G6081" i="12"/>
  <c r="H6081" i="12"/>
  <c r="C6082" i="12"/>
  <c r="D6082" i="12"/>
  <c r="E6082" i="12"/>
  <c r="F6082" i="12"/>
  <c r="G6082" i="12"/>
  <c r="H6082" i="12"/>
  <c r="C6083" i="12"/>
  <c r="D6083" i="12"/>
  <c r="E6083" i="12"/>
  <c r="F6083" i="12"/>
  <c r="G6083" i="12"/>
  <c r="H6083" i="12"/>
  <c r="C6084" i="12"/>
  <c r="D6084" i="12"/>
  <c r="E6084" i="12"/>
  <c r="F6084" i="12"/>
  <c r="G6084" i="12"/>
  <c r="H6084" i="12"/>
  <c r="C6085" i="12"/>
  <c r="D6085" i="12"/>
  <c r="E6085" i="12"/>
  <c r="F6085" i="12"/>
  <c r="G6085" i="12"/>
  <c r="H6085" i="12"/>
  <c r="C6086" i="12"/>
  <c r="D6086" i="12"/>
  <c r="E6086" i="12"/>
  <c r="F6086" i="12"/>
  <c r="G6086" i="12"/>
  <c r="H6086" i="12"/>
  <c r="C6087" i="12"/>
  <c r="D6087" i="12"/>
  <c r="E6087" i="12"/>
  <c r="F6087" i="12"/>
  <c r="G6087" i="12"/>
  <c r="H6087" i="12"/>
  <c r="C6088" i="12"/>
  <c r="D6088" i="12"/>
  <c r="E6088" i="12"/>
  <c r="F6088" i="12"/>
  <c r="G6088" i="12"/>
  <c r="H6088" i="12"/>
  <c r="C6089" i="12"/>
  <c r="D6089" i="12"/>
  <c r="E6089" i="12"/>
  <c r="F6089" i="12"/>
  <c r="G6089" i="12"/>
  <c r="H6089" i="12"/>
  <c r="C6090" i="12"/>
  <c r="D6090" i="12"/>
  <c r="E6090" i="12"/>
  <c r="F6090" i="12"/>
  <c r="G6090" i="12"/>
  <c r="H6090" i="12"/>
  <c r="C6091" i="12"/>
  <c r="D6091" i="12"/>
  <c r="E6091" i="12"/>
  <c r="F6091" i="12"/>
  <c r="G6091" i="12"/>
  <c r="H6091" i="12"/>
  <c r="C6092" i="12"/>
  <c r="D6092" i="12"/>
  <c r="E6092" i="12"/>
  <c r="F6092" i="12"/>
  <c r="G6092" i="12"/>
  <c r="H6092" i="12"/>
  <c r="C6093" i="12"/>
  <c r="D6093" i="12"/>
  <c r="E6093" i="12"/>
  <c r="F6093" i="12"/>
  <c r="G6093" i="12"/>
  <c r="H6093" i="12"/>
  <c r="C6094" i="12"/>
  <c r="D6094" i="12"/>
  <c r="E6094" i="12"/>
  <c r="F6094" i="12"/>
  <c r="G6094" i="12"/>
  <c r="H6094" i="12"/>
  <c r="C6095" i="12"/>
  <c r="D6095" i="12"/>
  <c r="E6095" i="12"/>
  <c r="F6095" i="12"/>
  <c r="G6095" i="12"/>
  <c r="H6095" i="12"/>
  <c r="C6096" i="12"/>
  <c r="D6096" i="12"/>
  <c r="E6096" i="12"/>
  <c r="F6096" i="12"/>
  <c r="G6096" i="12"/>
  <c r="H6096" i="12"/>
  <c r="C6097" i="12"/>
  <c r="D6097" i="12"/>
  <c r="E6097" i="12"/>
  <c r="F6097" i="12"/>
  <c r="G6097" i="12"/>
  <c r="H6097" i="12"/>
  <c r="C6098" i="12"/>
  <c r="D6098" i="12"/>
  <c r="E6098" i="12"/>
  <c r="F6098" i="12"/>
  <c r="G6098" i="12"/>
  <c r="H6098" i="12"/>
  <c r="C6099" i="12"/>
  <c r="D6099" i="12"/>
  <c r="E6099" i="12"/>
  <c r="F6099" i="12"/>
  <c r="G6099" i="12"/>
  <c r="H6099" i="12"/>
  <c r="C6100" i="12"/>
  <c r="D6100" i="12"/>
  <c r="E6100" i="12"/>
  <c r="F6100" i="12"/>
  <c r="G6100" i="12"/>
  <c r="H6100" i="12"/>
  <c r="C6101" i="12"/>
  <c r="D6101" i="12"/>
  <c r="E6101" i="12"/>
  <c r="F6101" i="12"/>
  <c r="G6101" i="12"/>
  <c r="H6101" i="12"/>
  <c r="C6102" i="12"/>
  <c r="D6102" i="12"/>
  <c r="E6102" i="12"/>
  <c r="F6102" i="12"/>
  <c r="G6102" i="12"/>
  <c r="H6102" i="12"/>
  <c r="C6103" i="12"/>
  <c r="D6103" i="12"/>
  <c r="E6103" i="12"/>
  <c r="F6103" i="12"/>
  <c r="G6103" i="12"/>
  <c r="H6103" i="12"/>
  <c r="C6104" i="12"/>
  <c r="D6104" i="12"/>
  <c r="E6104" i="12"/>
  <c r="F6104" i="12"/>
  <c r="G6104" i="12"/>
  <c r="H6104" i="12"/>
  <c r="C6105" i="12"/>
  <c r="D6105" i="12"/>
  <c r="E6105" i="12"/>
  <c r="F6105" i="12"/>
  <c r="G6105" i="12"/>
  <c r="H6105" i="12"/>
  <c r="C6106" i="12"/>
  <c r="D6106" i="12"/>
  <c r="E6106" i="12"/>
  <c r="F6106" i="12"/>
  <c r="G6106" i="12"/>
  <c r="H6106" i="12"/>
  <c r="C6107" i="12"/>
  <c r="D6107" i="12"/>
  <c r="E6107" i="12"/>
  <c r="F6107" i="12"/>
  <c r="G6107" i="12"/>
  <c r="H6107" i="12"/>
  <c r="C6108" i="12"/>
  <c r="D6108" i="12"/>
  <c r="E6108" i="12"/>
  <c r="F6108" i="12"/>
  <c r="G6108" i="12"/>
  <c r="H6108" i="12"/>
  <c r="C6109" i="12"/>
  <c r="D6109" i="12"/>
  <c r="E6109" i="12"/>
  <c r="F6109" i="12"/>
  <c r="G6109" i="12"/>
  <c r="H6109" i="12"/>
  <c r="C6110" i="12"/>
  <c r="D6110" i="12"/>
  <c r="E6110" i="12"/>
  <c r="F6110" i="12"/>
  <c r="G6110" i="12"/>
  <c r="H6110" i="12"/>
  <c r="C6111" i="12"/>
  <c r="D6111" i="12"/>
  <c r="E6111" i="12"/>
  <c r="F6111" i="12"/>
  <c r="G6111" i="12"/>
  <c r="H6111" i="12"/>
  <c r="C6112" i="12"/>
  <c r="D6112" i="12"/>
  <c r="E6112" i="12"/>
  <c r="F6112" i="12"/>
  <c r="G6112" i="12"/>
  <c r="H6112" i="12"/>
  <c r="C6113" i="12"/>
  <c r="D6113" i="12"/>
  <c r="E6113" i="12"/>
  <c r="F6113" i="12"/>
  <c r="G6113" i="12"/>
  <c r="H6113" i="12"/>
  <c r="C6114" i="12"/>
  <c r="D6114" i="12"/>
  <c r="E6114" i="12"/>
  <c r="F6114" i="12"/>
  <c r="G6114" i="12"/>
  <c r="H6114" i="12"/>
  <c r="C6115" i="12"/>
  <c r="D6115" i="12"/>
  <c r="E6115" i="12"/>
  <c r="F6115" i="12"/>
  <c r="G6115" i="12"/>
  <c r="H6115" i="12"/>
  <c r="C6116" i="12"/>
  <c r="D6116" i="12"/>
  <c r="E6116" i="12"/>
  <c r="F6116" i="12"/>
  <c r="G6116" i="12"/>
  <c r="H6116" i="12"/>
  <c r="C6117" i="12"/>
  <c r="D6117" i="12"/>
  <c r="E6117" i="12"/>
  <c r="F6117" i="12"/>
  <c r="G6117" i="12"/>
  <c r="H6117" i="12"/>
  <c r="C6118" i="12"/>
  <c r="D6118" i="12"/>
  <c r="E6118" i="12"/>
  <c r="F6118" i="12"/>
  <c r="G6118" i="12"/>
  <c r="H6118" i="12"/>
  <c r="C6119" i="12"/>
  <c r="D6119" i="12"/>
  <c r="E6119" i="12"/>
  <c r="F6119" i="12"/>
  <c r="G6119" i="12"/>
  <c r="H6119" i="12"/>
  <c r="C6120" i="12"/>
  <c r="D6120" i="12"/>
  <c r="E6120" i="12"/>
  <c r="F6120" i="12"/>
  <c r="G6120" i="12"/>
  <c r="H6120" i="12"/>
  <c r="C6121" i="12"/>
  <c r="D6121" i="12"/>
  <c r="E6121" i="12"/>
  <c r="F6121" i="12"/>
  <c r="G6121" i="12"/>
  <c r="H6121" i="12"/>
  <c r="C6122" i="12"/>
  <c r="D6122" i="12"/>
  <c r="E6122" i="12"/>
  <c r="F6122" i="12"/>
  <c r="G6122" i="12"/>
  <c r="H6122" i="12"/>
  <c r="C6123" i="12"/>
  <c r="D6123" i="12"/>
  <c r="E6123" i="12"/>
  <c r="F6123" i="12"/>
  <c r="G6123" i="12"/>
  <c r="H6123" i="12"/>
  <c r="C6124" i="12"/>
  <c r="D6124" i="12"/>
  <c r="E6124" i="12"/>
  <c r="F6124" i="12"/>
  <c r="G6124" i="12"/>
  <c r="H6124" i="12"/>
  <c r="C6125" i="12"/>
  <c r="D6125" i="12"/>
  <c r="E6125" i="12"/>
  <c r="F6125" i="12"/>
  <c r="G6125" i="12"/>
  <c r="H6125" i="12"/>
  <c r="C6126" i="12"/>
  <c r="D6126" i="12"/>
  <c r="E6126" i="12"/>
  <c r="F6126" i="12"/>
  <c r="G6126" i="12"/>
  <c r="H6126" i="12"/>
  <c r="C6127" i="12"/>
  <c r="D6127" i="12"/>
  <c r="E6127" i="12"/>
  <c r="F6127" i="12"/>
  <c r="G6127" i="12"/>
  <c r="H6127" i="12"/>
  <c r="C6128" i="12"/>
  <c r="D6128" i="12"/>
  <c r="E6128" i="12"/>
  <c r="F6128" i="12"/>
  <c r="G6128" i="12"/>
  <c r="H6128" i="12"/>
  <c r="C6129" i="12"/>
  <c r="D6129" i="12"/>
  <c r="E6129" i="12"/>
  <c r="F6129" i="12"/>
  <c r="G6129" i="12"/>
  <c r="H6129" i="12"/>
  <c r="C6130" i="12"/>
  <c r="D6130" i="12"/>
  <c r="E6130" i="12"/>
  <c r="F6130" i="12"/>
  <c r="G6130" i="12"/>
  <c r="H6130" i="12"/>
  <c r="C6131" i="12"/>
  <c r="D6131" i="12"/>
  <c r="E6131" i="12"/>
  <c r="F6131" i="12"/>
  <c r="G6131" i="12"/>
  <c r="H6131" i="12"/>
  <c r="C6132" i="12"/>
  <c r="D6132" i="12"/>
  <c r="E6132" i="12"/>
  <c r="F6132" i="12"/>
  <c r="G6132" i="12"/>
  <c r="H6132" i="12"/>
  <c r="C6133" i="12"/>
  <c r="D6133" i="12"/>
  <c r="E6133" i="12"/>
  <c r="F6133" i="12"/>
  <c r="G6133" i="12"/>
  <c r="H6133" i="12"/>
  <c r="C6134" i="12"/>
  <c r="D6134" i="12"/>
  <c r="E6134" i="12"/>
  <c r="F6134" i="12"/>
  <c r="G6134" i="12"/>
  <c r="H6134" i="12"/>
  <c r="C6135" i="12"/>
  <c r="D6135" i="12"/>
  <c r="E6135" i="12"/>
  <c r="F6135" i="12"/>
  <c r="G6135" i="12"/>
  <c r="H6135" i="12"/>
  <c r="C6136" i="12"/>
  <c r="D6136" i="12"/>
  <c r="E6136" i="12"/>
  <c r="F6136" i="12"/>
  <c r="G6136" i="12"/>
  <c r="H6136" i="12"/>
  <c r="C6137" i="12"/>
  <c r="D6137" i="12"/>
  <c r="E6137" i="12"/>
  <c r="F6137" i="12"/>
  <c r="G6137" i="12"/>
  <c r="H6137" i="12"/>
  <c r="C6138" i="12"/>
  <c r="D6138" i="12"/>
  <c r="E6138" i="12"/>
  <c r="F6138" i="12"/>
  <c r="G6138" i="12"/>
  <c r="H6138" i="12"/>
  <c r="C6139" i="12"/>
  <c r="D6139" i="12"/>
  <c r="E6139" i="12"/>
  <c r="F6139" i="12"/>
  <c r="G6139" i="12"/>
  <c r="H6139" i="12"/>
  <c r="C6140" i="12"/>
  <c r="D6140" i="12"/>
  <c r="E6140" i="12"/>
  <c r="F6140" i="12"/>
  <c r="G6140" i="12"/>
  <c r="H6140" i="12"/>
  <c r="C6141" i="12"/>
  <c r="D6141" i="12"/>
  <c r="E6141" i="12"/>
  <c r="F6141" i="12"/>
  <c r="G6141" i="12"/>
  <c r="H6141" i="12"/>
  <c r="C6142" i="12"/>
  <c r="D6142" i="12"/>
  <c r="E6142" i="12"/>
  <c r="F6142" i="12"/>
  <c r="G6142" i="12"/>
  <c r="H6142" i="12"/>
  <c r="C6143" i="12"/>
  <c r="D6143" i="12"/>
  <c r="E6143" i="12"/>
  <c r="F6143" i="12"/>
  <c r="G6143" i="12"/>
  <c r="H6143" i="12"/>
  <c r="C6144" i="12"/>
  <c r="D6144" i="12"/>
  <c r="E6144" i="12"/>
  <c r="F6144" i="12"/>
  <c r="G6144" i="12"/>
  <c r="H6144" i="12"/>
  <c r="C6145" i="12"/>
  <c r="D6145" i="12"/>
  <c r="E6145" i="12"/>
  <c r="F6145" i="12"/>
  <c r="G6145" i="12"/>
  <c r="H6145" i="12"/>
  <c r="C6146" i="12"/>
  <c r="D6146" i="12"/>
  <c r="E6146" i="12"/>
  <c r="F6146" i="12"/>
  <c r="G6146" i="12"/>
  <c r="H6146" i="12"/>
  <c r="C6147" i="12"/>
  <c r="D6147" i="12"/>
  <c r="E6147" i="12"/>
  <c r="F6147" i="12"/>
  <c r="G6147" i="12"/>
  <c r="H6147" i="12"/>
  <c r="C6148" i="12"/>
  <c r="D6148" i="12"/>
  <c r="E6148" i="12"/>
  <c r="F6148" i="12"/>
  <c r="G6148" i="12"/>
  <c r="H6148" i="12"/>
  <c r="C6149" i="12"/>
  <c r="D6149" i="12"/>
  <c r="E6149" i="12"/>
  <c r="F6149" i="12"/>
  <c r="G6149" i="12"/>
  <c r="H6149" i="12"/>
  <c r="C6150" i="12"/>
  <c r="D6150" i="12"/>
  <c r="E6150" i="12"/>
  <c r="F6150" i="12"/>
  <c r="G6150" i="12"/>
  <c r="H6150" i="12"/>
  <c r="C6151" i="12"/>
  <c r="D6151" i="12"/>
  <c r="E6151" i="12"/>
  <c r="F6151" i="12"/>
  <c r="G6151" i="12"/>
  <c r="H6151" i="12"/>
  <c r="C6152" i="12"/>
  <c r="D6152" i="12"/>
  <c r="E6152" i="12"/>
  <c r="F6152" i="12"/>
  <c r="G6152" i="12"/>
  <c r="H6152" i="12"/>
  <c r="C6153" i="12"/>
  <c r="D6153" i="12"/>
  <c r="E6153" i="12"/>
  <c r="F6153" i="12"/>
  <c r="G6153" i="12"/>
  <c r="H6153" i="12"/>
  <c r="C6154" i="12"/>
  <c r="D6154" i="12"/>
  <c r="E6154" i="12"/>
  <c r="F6154" i="12"/>
  <c r="G6154" i="12"/>
  <c r="H6154" i="12"/>
  <c r="C6155" i="12"/>
  <c r="D6155" i="12"/>
  <c r="E6155" i="12"/>
  <c r="F6155" i="12"/>
  <c r="G6155" i="12"/>
  <c r="H6155" i="12"/>
  <c r="C6156" i="12"/>
  <c r="D6156" i="12"/>
  <c r="E6156" i="12"/>
  <c r="F6156" i="12"/>
  <c r="G6156" i="12"/>
  <c r="H6156" i="12"/>
  <c r="C6157" i="12"/>
  <c r="D6157" i="12"/>
  <c r="E6157" i="12"/>
  <c r="F6157" i="12"/>
  <c r="G6157" i="12"/>
  <c r="H6157" i="12"/>
  <c r="C6158" i="12"/>
  <c r="D6158" i="12"/>
  <c r="E6158" i="12"/>
  <c r="F6158" i="12"/>
  <c r="G6158" i="12"/>
  <c r="H6158" i="12"/>
  <c r="C6159" i="12"/>
  <c r="D6159" i="12"/>
  <c r="E6159" i="12"/>
  <c r="F6159" i="12"/>
  <c r="G6159" i="12"/>
  <c r="H6159" i="12"/>
  <c r="C6160" i="12"/>
  <c r="D6160" i="12"/>
  <c r="E6160" i="12"/>
  <c r="F6160" i="12"/>
  <c r="G6160" i="12"/>
  <c r="H6160" i="12"/>
  <c r="C6161" i="12"/>
  <c r="D6161" i="12"/>
  <c r="E6161" i="12"/>
  <c r="F6161" i="12"/>
  <c r="G6161" i="12"/>
  <c r="H6161" i="12"/>
  <c r="C6162" i="12"/>
  <c r="D6162" i="12"/>
  <c r="E6162" i="12"/>
  <c r="F6162" i="12"/>
  <c r="G6162" i="12"/>
  <c r="H6162" i="12"/>
  <c r="C6163" i="12"/>
  <c r="D6163" i="12"/>
  <c r="E6163" i="12"/>
  <c r="F6163" i="12"/>
  <c r="G6163" i="12"/>
  <c r="H6163" i="12"/>
  <c r="C6164" i="12"/>
  <c r="D6164" i="12"/>
  <c r="E6164" i="12"/>
  <c r="F6164" i="12"/>
  <c r="G6164" i="12"/>
  <c r="H6164" i="12"/>
  <c r="C6165" i="12"/>
  <c r="D6165" i="12"/>
  <c r="E6165" i="12"/>
  <c r="F6165" i="12"/>
  <c r="G6165" i="12"/>
  <c r="H6165" i="12"/>
  <c r="C6166" i="12"/>
  <c r="D6166" i="12"/>
  <c r="E6166" i="12"/>
  <c r="F6166" i="12"/>
  <c r="G6166" i="12"/>
  <c r="H6166" i="12"/>
  <c r="C6167" i="12"/>
  <c r="D6167" i="12"/>
  <c r="E6167" i="12"/>
  <c r="F6167" i="12"/>
  <c r="G6167" i="12"/>
  <c r="H6167" i="12"/>
  <c r="C6168" i="12"/>
  <c r="D6168" i="12"/>
  <c r="E6168" i="12"/>
  <c r="F6168" i="12"/>
  <c r="G6168" i="12"/>
  <c r="H6168" i="12"/>
  <c r="C6169" i="12"/>
  <c r="D6169" i="12"/>
  <c r="E6169" i="12"/>
  <c r="F6169" i="12"/>
  <c r="G6169" i="12"/>
  <c r="H6169" i="12"/>
  <c r="C6170" i="12"/>
  <c r="D6170" i="12"/>
  <c r="E6170" i="12"/>
  <c r="F6170" i="12"/>
  <c r="G6170" i="12"/>
  <c r="H6170" i="12"/>
  <c r="C6171" i="12"/>
  <c r="D6171" i="12"/>
  <c r="E6171" i="12"/>
  <c r="F6171" i="12"/>
  <c r="G6171" i="12"/>
  <c r="H6171" i="12"/>
  <c r="C6172" i="12"/>
  <c r="D6172" i="12"/>
  <c r="E6172" i="12"/>
  <c r="F6172" i="12"/>
  <c r="G6172" i="12"/>
  <c r="H6172" i="12"/>
  <c r="C6173" i="12"/>
  <c r="D6173" i="12"/>
  <c r="E6173" i="12"/>
  <c r="F6173" i="12"/>
  <c r="G6173" i="12"/>
  <c r="H6173" i="12"/>
  <c r="C6174" i="12"/>
  <c r="D6174" i="12"/>
  <c r="E6174" i="12"/>
  <c r="F6174" i="12"/>
  <c r="G6174" i="12"/>
  <c r="H6174" i="12"/>
  <c r="C6175" i="12"/>
  <c r="D6175" i="12"/>
  <c r="E6175" i="12"/>
  <c r="F6175" i="12"/>
  <c r="G6175" i="12"/>
  <c r="H6175" i="12"/>
  <c r="C6176" i="12"/>
  <c r="D6176" i="12"/>
  <c r="E6176" i="12"/>
  <c r="F6176" i="12"/>
  <c r="G6176" i="12"/>
  <c r="H6176" i="12"/>
  <c r="C6177" i="12"/>
  <c r="D6177" i="12"/>
  <c r="E6177" i="12"/>
  <c r="F6177" i="12"/>
  <c r="G6177" i="12"/>
  <c r="H6177" i="12"/>
  <c r="C6178" i="12"/>
  <c r="D6178" i="12"/>
  <c r="E6178" i="12"/>
  <c r="F6178" i="12"/>
  <c r="G6178" i="12"/>
  <c r="H6178" i="12"/>
  <c r="C6179" i="12"/>
  <c r="D6179" i="12"/>
  <c r="E6179" i="12"/>
  <c r="F6179" i="12"/>
  <c r="G6179" i="12"/>
  <c r="H6179" i="12"/>
  <c r="C6180" i="12"/>
  <c r="D6180" i="12"/>
  <c r="E6180" i="12"/>
  <c r="F6180" i="12"/>
  <c r="G6180" i="12"/>
  <c r="H6180" i="12"/>
  <c r="C6181" i="12"/>
  <c r="D6181" i="12"/>
  <c r="E6181" i="12"/>
  <c r="F6181" i="12"/>
  <c r="G6181" i="12"/>
  <c r="H6181" i="12"/>
  <c r="C6182" i="12"/>
  <c r="D6182" i="12"/>
  <c r="E6182" i="12"/>
  <c r="F6182" i="12"/>
  <c r="G6182" i="12"/>
  <c r="H6182" i="12"/>
  <c r="C6183" i="12"/>
  <c r="D6183" i="12"/>
  <c r="E6183" i="12"/>
  <c r="F6183" i="12"/>
  <c r="G6183" i="12"/>
  <c r="H6183" i="12"/>
  <c r="C6184" i="12"/>
  <c r="D6184" i="12"/>
  <c r="E6184" i="12"/>
  <c r="F6184" i="12"/>
  <c r="G6184" i="12"/>
  <c r="H6184" i="12"/>
  <c r="C6185" i="12"/>
  <c r="D6185" i="12"/>
  <c r="E6185" i="12"/>
  <c r="F6185" i="12"/>
  <c r="G6185" i="12"/>
  <c r="H6185" i="12"/>
  <c r="C6186" i="12"/>
  <c r="D6186" i="12"/>
  <c r="E6186" i="12"/>
  <c r="F6186" i="12"/>
  <c r="G6186" i="12"/>
  <c r="H6186" i="12"/>
  <c r="C6187" i="12"/>
  <c r="D6187" i="12"/>
  <c r="E6187" i="12"/>
  <c r="F6187" i="12"/>
  <c r="G6187" i="12"/>
  <c r="H6187" i="12"/>
  <c r="C6188" i="12"/>
  <c r="D6188" i="12"/>
  <c r="E6188" i="12"/>
  <c r="F6188" i="12"/>
  <c r="G6188" i="12"/>
  <c r="H6188" i="12"/>
  <c r="C6189" i="12"/>
  <c r="D6189" i="12"/>
  <c r="E6189" i="12"/>
  <c r="F6189" i="12"/>
  <c r="G6189" i="12"/>
  <c r="H6189" i="12"/>
  <c r="C6190" i="12"/>
  <c r="D6190" i="12"/>
  <c r="E6190" i="12"/>
  <c r="F6190" i="12"/>
  <c r="G6190" i="12"/>
  <c r="H6190" i="12"/>
  <c r="C6191" i="12"/>
  <c r="D6191" i="12"/>
  <c r="E6191" i="12"/>
  <c r="F6191" i="12"/>
  <c r="G6191" i="12"/>
  <c r="H6191" i="12"/>
  <c r="C6192" i="12"/>
  <c r="D6192" i="12"/>
  <c r="E6192" i="12"/>
  <c r="F6192" i="12"/>
  <c r="G6192" i="12"/>
  <c r="H6192" i="12"/>
  <c r="C6193" i="12"/>
  <c r="D6193" i="12"/>
  <c r="E6193" i="12"/>
  <c r="F6193" i="12"/>
  <c r="G6193" i="12"/>
  <c r="H6193" i="12"/>
  <c r="C6194" i="12"/>
  <c r="D6194" i="12"/>
  <c r="E6194" i="12"/>
  <c r="F6194" i="12"/>
  <c r="G6194" i="12"/>
  <c r="H6194" i="12"/>
  <c r="C6195" i="12"/>
  <c r="D6195" i="12"/>
  <c r="E6195" i="12"/>
  <c r="F6195" i="12"/>
  <c r="G6195" i="12"/>
  <c r="H6195" i="12"/>
  <c r="C6196" i="12"/>
  <c r="D6196" i="12"/>
  <c r="E6196" i="12"/>
  <c r="F6196" i="12"/>
  <c r="G6196" i="12"/>
  <c r="H6196" i="12"/>
  <c r="C6197" i="12"/>
  <c r="D6197" i="12"/>
  <c r="E6197" i="12"/>
  <c r="F6197" i="12"/>
  <c r="G6197" i="12"/>
  <c r="H6197" i="12"/>
  <c r="C6198" i="12"/>
  <c r="D6198" i="12"/>
  <c r="E6198" i="12"/>
  <c r="F6198" i="12"/>
  <c r="G6198" i="12"/>
  <c r="H6198" i="12"/>
  <c r="C6199" i="12"/>
  <c r="D6199" i="12"/>
  <c r="E6199" i="12"/>
  <c r="F6199" i="12"/>
  <c r="G6199" i="12"/>
  <c r="H6199" i="12"/>
  <c r="C6200" i="12"/>
  <c r="D6200" i="12"/>
  <c r="E6200" i="12"/>
  <c r="F6200" i="12"/>
  <c r="G6200" i="12"/>
  <c r="H6200" i="12"/>
  <c r="C6201" i="12"/>
  <c r="D6201" i="12"/>
  <c r="E6201" i="12"/>
  <c r="F6201" i="12"/>
  <c r="G6201" i="12"/>
  <c r="H6201" i="12"/>
  <c r="C6202" i="12"/>
  <c r="D6202" i="12"/>
  <c r="E6202" i="12"/>
  <c r="F6202" i="12"/>
  <c r="G6202" i="12"/>
  <c r="H6202" i="12"/>
  <c r="C6203" i="12"/>
  <c r="D6203" i="12"/>
  <c r="E6203" i="12"/>
  <c r="F6203" i="12"/>
  <c r="G6203" i="12"/>
  <c r="H6203" i="12"/>
  <c r="C6204" i="12"/>
  <c r="D6204" i="12"/>
  <c r="E6204" i="12"/>
  <c r="F6204" i="12"/>
  <c r="G6204" i="12"/>
  <c r="H6204" i="12"/>
  <c r="C6205" i="12"/>
  <c r="D6205" i="12"/>
  <c r="E6205" i="12"/>
  <c r="F6205" i="12"/>
  <c r="G6205" i="12"/>
  <c r="H6205" i="12"/>
  <c r="C6206" i="12"/>
  <c r="D6206" i="12"/>
  <c r="E6206" i="12"/>
  <c r="F6206" i="12"/>
  <c r="G6206" i="12"/>
  <c r="H6206" i="12"/>
  <c r="C6207" i="12"/>
  <c r="D6207" i="12"/>
  <c r="E6207" i="12"/>
  <c r="F6207" i="12"/>
  <c r="G6207" i="12"/>
  <c r="H6207" i="12"/>
  <c r="C6208" i="12"/>
  <c r="D6208" i="12"/>
  <c r="E6208" i="12"/>
  <c r="F6208" i="12"/>
  <c r="G6208" i="12"/>
  <c r="H6208" i="12"/>
  <c r="C6209" i="12"/>
  <c r="D6209" i="12"/>
  <c r="E6209" i="12"/>
  <c r="F6209" i="12"/>
  <c r="G6209" i="12"/>
  <c r="H6209" i="12"/>
  <c r="C6210" i="12"/>
  <c r="D6210" i="12"/>
  <c r="E6210" i="12"/>
  <c r="F6210" i="12"/>
  <c r="G6210" i="12"/>
  <c r="H6210" i="12"/>
  <c r="C6211" i="12"/>
  <c r="D6211" i="12"/>
  <c r="E6211" i="12"/>
  <c r="F6211" i="12"/>
  <c r="G6211" i="12"/>
  <c r="H6211" i="12"/>
  <c r="C6212" i="12"/>
  <c r="D6212" i="12"/>
  <c r="E6212" i="12"/>
  <c r="F6212" i="12"/>
  <c r="G6212" i="12"/>
  <c r="H6212" i="12"/>
  <c r="C6213" i="12"/>
  <c r="D6213" i="12"/>
  <c r="E6213" i="12"/>
  <c r="F6213" i="12"/>
  <c r="G6213" i="12"/>
  <c r="H6213" i="12"/>
  <c r="C6214" i="12"/>
  <c r="D6214" i="12"/>
  <c r="E6214" i="12"/>
  <c r="F6214" i="12"/>
  <c r="G6214" i="12"/>
  <c r="H6214" i="12"/>
  <c r="C6215" i="12"/>
  <c r="D6215" i="12"/>
  <c r="E6215" i="12"/>
  <c r="F6215" i="12"/>
  <c r="G6215" i="12"/>
  <c r="H6215" i="12"/>
  <c r="C6216" i="12"/>
  <c r="D6216" i="12"/>
  <c r="E6216" i="12"/>
  <c r="F6216" i="12"/>
  <c r="G6216" i="12"/>
  <c r="H6216" i="12"/>
  <c r="C6217" i="12"/>
  <c r="D6217" i="12"/>
  <c r="E6217" i="12"/>
  <c r="F6217" i="12"/>
  <c r="G6217" i="12"/>
  <c r="H6217" i="12"/>
  <c r="C6218" i="12"/>
  <c r="D6218" i="12"/>
  <c r="E6218" i="12"/>
  <c r="F6218" i="12"/>
  <c r="G6218" i="12"/>
  <c r="H6218" i="12"/>
  <c r="C6219" i="12"/>
  <c r="D6219" i="12"/>
  <c r="E6219" i="12"/>
  <c r="F6219" i="12"/>
  <c r="G6219" i="12"/>
  <c r="H6219" i="12"/>
  <c r="C6220" i="12"/>
  <c r="D6220" i="12"/>
  <c r="E6220" i="12"/>
  <c r="F6220" i="12"/>
  <c r="G6220" i="12"/>
  <c r="H6220" i="12"/>
  <c r="C6221" i="12"/>
  <c r="D6221" i="12"/>
  <c r="E6221" i="12"/>
  <c r="F6221" i="12"/>
  <c r="G6221" i="12"/>
  <c r="H6221" i="12"/>
  <c r="C6222" i="12"/>
  <c r="D6222" i="12"/>
  <c r="E6222" i="12"/>
  <c r="F6222" i="12"/>
  <c r="G6222" i="12"/>
  <c r="H6222" i="12"/>
  <c r="C6223" i="12"/>
  <c r="D6223" i="12"/>
  <c r="E6223" i="12"/>
  <c r="F6223" i="12"/>
  <c r="G6223" i="12"/>
  <c r="H6223" i="12"/>
  <c r="C6224" i="12"/>
  <c r="D6224" i="12"/>
  <c r="E6224" i="12"/>
  <c r="F6224" i="12"/>
  <c r="G6224" i="12"/>
  <c r="H6224" i="12"/>
  <c r="C6225" i="12"/>
  <c r="D6225" i="12"/>
  <c r="E6225" i="12"/>
  <c r="F6225" i="12"/>
  <c r="G6225" i="12"/>
  <c r="H6225" i="12"/>
  <c r="C6226" i="12"/>
  <c r="D6226" i="12"/>
  <c r="E6226" i="12"/>
  <c r="F6226" i="12"/>
  <c r="G6226" i="12"/>
  <c r="H6226" i="12"/>
  <c r="C6227" i="12"/>
  <c r="D6227" i="12"/>
  <c r="E6227" i="12"/>
  <c r="F6227" i="12"/>
  <c r="G6227" i="12"/>
  <c r="H6227" i="12"/>
  <c r="C6228" i="12"/>
  <c r="D6228" i="12"/>
  <c r="E6228" i="12"/>
  <c r="F6228" i="12"/>
  <c r="G6228" i="12"/>
  <c r="H6228" i="12"/>
  <c r="C6229" i="12"/>
  <c r="D6229" i="12"/>
  <c r="E6229" i="12"/>
  <c r="F6229" i="12"/>
  <c r="G6229" i="12"/>
  <c r="H6229" i="12"/>
  <c r="C6230" i="12"/>
  <c r="D6230" i="12"/>
  <c r="E6230" i="12"/>
  <c r="F6230" i="12"/>
  <c r="G6230" i="12"/>
  <c r="H6230" i="12"/>
  <c r="C6231" i="12"/>
  <c r="D6231" i="12"/>
  <c r="E6231" i="12"/>
  <c r="F6231" i="12"/>
  <c r="G6231" i="12"/>
  <c r="H6231" i="12"/>
  <c r="C6232" i="12"/>
  <c r="D6232" i="12"/>
  <c r="E6232" i="12"/>
  <c r="F6232" i="12"/>
  <c r="G6232" i="12"/>
  <c r="H6232" i="12"/>
  <c r="C6233" i="12"/>
  <c r="D6233" i="12"/>
  <c r="E6233" i="12"/>
  <c r="F6233" i="12"/>
  <c r="G6233" i="12"/>
  <c r="H6233" i="12"/>
  <c r="C6234" i="12"/>
  <c r="D6234" i="12"/>
  <c r="E6234" i="12"/>
  <c r="F6234" i="12"/>
  <c r="G6234" i="12"/>
  <c r="H6234" i="12"/>
  <c r="C6235" i="12"/>
  <c r="D6235" i="12"/>
  <c r="E6235" i="12"/>
  <c r="F6235" i="12"/>
  <c r="G6235" i="12"/>
  <c r="H6235" i="12"/>
  <c r="C6236" i="12"/>
  <c r="D6236" i="12"/>
  <c r="E6236" i="12"/>
  <c r="F6236" i="12"/>
  <c r="G6236" i="12"/>
  <c r="H6236" i="12"/>
  <c r="C6237" i="12"/>
  <c r="D6237" i="12"/>
  <c r="E6237" i="12"/>
  <c r="F6237" i="12"/>
  <c r="G6237" i="12"/>
  <c r="H6237" i="12"/>
  <c r="C6238" i="12"/>
  <c r="D6238" i="12"/>
  <c r="E6238" i="12"/>
  <c r="F6238" i="12"/>
  <c r="G6238" i="12"/>
  <c r="H6238" i="12"/>
  <c r="C6239" i="12"/>
  <c r="D6239" i="12"/>
  <c r="E6239" i="12"/>
  <c r="F6239" i="12"/>
  <c r="G6239" i="12"/>
  <c r="H6239" i="12"/>
  <c r="C6240" i="12"/>
  <c r="D6240" i="12"/>
  <c r="E6240" i="12"/>
  <c r="F6240" i="12"/>
  <c r="G6240" i="12"/>
  <c r="H6240" i="12"/>
  <c r="C6241" i="12"/>
  <c r="D6241" i="12"/>
  <c r="E6241" i="12"/>
  <c r="F6241" i="12"/>
  <c r="G6241" i="12"/>
  <c r="H6241" i="12"/>
  <c r="C6242" i="12"/>
  <c r="D6242" i="12"/>
  <c r="E6242" i="12"/>
  <c r="F6242" i="12"/>
  <c r="G6242" i="12"/>
  <c r="H6242" i="12"/>
  <c r="C6243" i="12"/>
  <c r="D6243" i="12"/>
  <c r="E6243" i="12"/>
  <c r="F6243" i="12"/>
  <c r="G6243" i="12"/>
  <c r="H6243" i="12"/>
  <c r="C6244" i="12"/>
  <c r="D6244" i="12"/>
  <c r="E6244" i="12"/>
  <c r="F6244" i="12"/>
  <c r="G6244" i="12"/>
  <c r="H6244" i="12"/>
  <c r="C6245" i="12"/>
  <c r="D6245" i="12"/>
  <c r="E6245" i="12"/>
  <c r="F6245" i="12"/>
  <c r="G6245" i="12"/>
  <c r="H6245" i="12"/>
  <c r="C6246" i="12"/>
  <c r="D6246" i="12"/>
  <c r="E6246" i="12"/>
  <c r="F6246" i="12"/>
  <c r="G6246" i="12"/>
  <c r="H6246" i="12"/>
  <c r="C6247" i="12"/>
  <c r="D6247" i="12"/>
  <c r="E6247" i="12"/>
  <c r="F6247" i="12"/>
  <c r="G6247" i="12"/>
  <c r="H6247" i="12"/>
  <c r="C6248" i="12"/>
  <c r="D6248" i="12"/>
  <c r="E6248" i="12"/>
  <c r="F6248" i="12"/>
  <c r="G6248" i="12"/>
  <c r="H6248" i="12"/>
  <c r="C6249" i="12"/>
  <c r="D6249" i="12"/>
  <c r="E6249" i="12"/>
  <c r="F6249" i="12"/>
  <c r="G6249" i="12"/>
  <c r="H6249" i="12"/>
  <c r="C6250" i="12"/>
  <c r="D6250" i="12"/>
  <c r="E6250" i="12"/>
  <c r="F6250" i="12"/>
  <c r="G6250" i="12"/>
  <c r="H6250" i="12"/>
  <c r="C6251" i="12"/>
  <c r="D6251" i="12"/>
  <c r="E6251" i="12"/>
  <c r="F6251" i="12"/>
  <c r="G6251" i="12"/>
  <c r="H6251" i="12"/>
  <c r="C6252" i="12"/>
  <c r="D6252" i="12"/>
  <c r="E6252" i="12"/>
  <c r="F6252" i="12"/>
  <c r="G6252" i="12"/>
  <c r="H6252" i="12"/>
  <c r="C6253" i="12"/>
  <c r="D6253" i="12"/>
  <c r="E6253" i="12"/>
  <c r="F6253" i="12"/>
  <c r="G6253" i="12"/>
  <c r="H6253" i="12"/>
  <c r="C6254" i="12"/>
  <c r="D6254" i="12"/>
  <c r="E6254" i="12"/>
  <c r="F6254" i="12"/>
  <c r="G6254" i="12"/>
  <c r="H6254" i="12"/>
  <c r="C6255" i="12"/>
  <c r="D6255" i="12"/>
  <c r="E6255" i="12"/>
  <c r="F6255" i="12"/>
  <c r="G6255" i="12"/>
  <c r="H6255" i="12"/>
  <c r="C6256" i="12"/>
  <c r="D6256" i="12"/>
  <c r="E6256" i="12"/>
  <c r="F6256" i="12"/>
  <c r="G6256" i="12"/>
  <c r="H6256" i="12"/>
  <c r="C6257" i="12"/>
  <c r="D6257" i="12"/>
  <c r="E6257" i="12"/>
  <c r="F6257" i="12"/>
  <c r="G6257" i="12"/>
  <c r="H6257" i="12"/>
  <c r="C6258" i="12"/>
  <c r="D6258" i="12"/>
  <c r="E6258" i="12"/>
  <c r="F6258" i="12"/>
  <c r="G6258" i="12"/>
  <c r="H6258" i="12"/>
  <c r="C6259" i="12"/>
  <c r="D6259" i="12"/>
  <c r="E6259" i="12"/>
  <c r="F6259" i="12"/>
  <c r="G6259" i="12"/>
  <c r="H6259" i="12"/>
  <c r="C6260" i="12"/>
  <c r="D6260" i="12"/>
  <c r="E6260" i="12"/>
  <c r="F6260" i="12"/>
  <c r="G6260" i="12"/>
  <c r="H6260" i="12"/>
  <c r="C6261" i="12"/>
  <c r="D6261" i="12"/>
  <c r="E6261" i="12"/>
  <c r="F6261" i="12"/>
  <c r="G6261" i="12"/>
  <c r="H6261" i="12"/>
  <c r="C6262" i="12"/>
  <c r="D6262" i="12"/>
  <c r="E6262" i="12"/>
  <c r="F6262" i="12"/>
  <c r="G6262" i="12"/>
  <c r="H6262" i="12"/>
  <c r="C6263" i="12"/>
  <c r="D6263" i="12"/>
  <c r="E6263" i="12"/>
  <c r="F6263" i="12"/>
  <c r="G6263" i="12"/>
  <c r="H6263" i="12"/>
  <c r="C6264" i="12"/>
  <c r="D6264" i="12"/>
  <c r="E6264" i="12"/>
  <c r="F6264" i="12"/>
  <c r="G6264" i="12"/>
  <c r="H6264" i="12"/>
  <c r="C6265" i="12"/>
  <c r="D6265" i="12"/>
  <c r="E6265" i="12"/>
  <c r="F6265" i="12"/>
  <c r="G6265" i="12"/>
  <c r="H6265" i="12"/>
  <c r="C6266" i="12"/>
  <c r="D6266" i="12"/>
  <c r="E6266" i="12"/>
  <c r="F6266" i="12"/>
  <c r="G6266" i="12"/>
  <c r="H6266" i="12"/>
  <c r="C6267" i="12"/>
  <c r="D6267" i="12"/>
  <c r="E6267" i="12"/>
  <c r="F6267" i="12"/>
  <c r="G6267" i="12"/>
  <c r="H6267" i="12"/>
  <c r="C6268" i="12"/>
  <c r="D6268" i="12"/>
  <c r="E6268" i="12"/>
  <c r="F6268" i="12"/>
  <c r="G6268" i="12"/>
  <c r="H6268" i="12"/>
  <c r="C6269" i="12"/>
  <c r="D6269" i="12"/>
  <c r="E6269" i="12"/>
  <c r="F6269" i="12"/>
  <c r="G6269" i="12"/>
  <c r="H6269" i="12"/>
  <c r="C6270" i="12"/>
  <c r="D6270" i="12"/>
  <c r="E6270" i="12"/>
  <c r="F6270" i="12"/>
  <c r="G6270" i="12"/>
  <c r="H6270" i="12"/>
  <c r="C6271" i="12"/>
  <c r="D6271" i="12"/>
  <c r="E6271" i="12"/>
  <c r="F6271" i="12"/>
  <c r="G6271" i="12"/>
  <c r="H6271" i="12"/>
  <c r="C6272" i="12"/>
  <c r="D6272" i="12"/>
  <c r="E6272" i="12"/>
  <c r="F6272" i="12"/>
  <c r="G6272" i="12"/>
  <c r="H6272" i="12"/>
  <c r="C6273" i="12"/>
  <c r="D6273" i="12"/>
  <c r="E6273" i="12"/>
  <c r="F6273" i="12"/>
  <c r="G6273" i="12"/>
  <c r="H6273" i="12"/>
  <c r="C6274" i="12"/>
  <c r="D6274" i="12"/>
  <c r="E6274" i="12"/>
  <c r="F6274" i="12"/>
  <c r="G6274" i="12"/>
  <c r="H6274" i="12"/>
  <c r="C6275" i="12"/>
  <c r="D6275" i="12"/>
  <c r="E6275" i="12"/>
  <c r="F6275" i="12"/>
  <c r="G6275" i="12"/>
  <c r="H6275" i="12"/>
  <c r="C6276" i="12"/>
  <c r="D6276" i="12"/>
  <c r="E6276" i="12"/>
  <c r="F6276" i="12"/>
  <c r="G6276" i="12"/>
  <c r="H6276" i="12"/>
  <c r="C6277" i="12"/>
  <c r="D6277" i="12"/>
  <c r="E6277" i="12"/>
  <c r="F6277" i="12"/>
  <c r="G6277" i="12"/>
  <c r="H6277" i="12"/>
  <c r="C6278" i="12"/>
  <c r="D6278" i="12"/>
  <c r="E6278" i="12"/>
  <c r="F6278" i="12"/>
  <c r="G6278" i="12"/>
  <c r="H6278" i="12"/>
  <c r="C6279" i="12"/>
  <c r="D6279" i="12"/>
  <c r="E6279" i="12"/>
  <c r="F6279" i="12"/>
  <c r="G6279" i="12"/>
  <c r="H6279" i="12"/>
  <c r="C6280" i="12"/>
  <c r="D6280" i="12"/>
  <c r="E6280" i="12"/>
  <c r="F6280" i="12"/>
  <c r="G6280" i="12"/>
  <c r="H6280" i="12"/>
  <c r="C6281" i="12"/>
  <c r="D6281" i="12"/>
  <c r="E6281" i="12"/>
  <c r="F6281" i="12"/>
  <c r="G6281" i="12"/>
  <c r="H6281" i="12"/>
  <c r="C6282" i="12"/>
  <c r="D6282" i="12"/>
  <c r="E6282" i="12"/>
  <c r="F6282" i="12"/>
  <c r="G6282" i="12"/>
  <c r="H6282" i="12"/>
  <c r="C6283" i="12"/>
  <c r="D6283" i="12"/>
  <c r="E6283" i="12"/>
  <c r="F6283" i="12"/>
  <c r="G6283" i="12"/>
  <c r="H6283" i="12"/>
  <c r="C6284" i="12"/>
  <c r="D6284" i="12"/>
  <c r="E6284" i="12"/>
  <c r="F6284" i="12"/>
  <c r="G6284" i="12"/>
  <c r="H6284" i="12"/>
  <c r="C6285" i="12"/>
  <c r="D6285" i="12"/>
  <c r="E6285" i="12"/>
  <c r="F6285" i="12"/>
  <c r="G6285" i="12"/>
  <c r="H6285" i="12"/>
  <c r="C6286" i="12"/>
  <c r="D6286" i="12"/>
  <c r="E6286" i="12"/>
  <c r="F6286" i="12"/>
  <c r="G6286" i="12"/>
  <c r="H6286" i="12"/>
  <c r="C6287" i="12"/>
  <c r="D6287" i="12"/>
  <c r="E6287" i="12"/>
  <c r="F6287" i="12"/>
  <c r="G6287" i="12"/>
  <c r="H6287" i="12"/>
  <c r="C6288" i="12"/>
  <c r="D6288" i="12"/>
  <c r="E6288" i="12"/>
  <c r="F6288" i="12"/>
  <c r="G6288" i="12"/>
  <c r="H6288" i="12"/>
  <c r="C6289" i="12"/>
  <c r="D6289" i="12"/>
  <c r="E6289" i="12"/>
  <c r="F6289" i="12"/>
  <c r="G6289" i="12"/>
  <c r="H6289" i="12"/>
  <c r="C6290" i="12"/>
  <c r="D6290" i="12"/>
  <c r="E6290" i="12"/>
  <c r="F6290" i="12"/>
  <c r="G6290" i="12"/>
  <c r="H6290" i="12"/>
  <c r="C6291" i="12"/>
  <c r="D6291" i="12"/>
  <c r="E6291" i="12"/>
  <c r="F6291" i="12"/>
  <c r="G6291" i="12"/>
  <c r="H6291" i="12"/>
  <c r="C6292" i="12"/>
  <c r="D6292" i="12"/>
  <c r="E6292" i="12"/>
  <c r="F6292" i="12"/>
  <c r="G6292" i="12"/>
  <c r="H6292" i="12"/>
  <c r="C6293" i="12"/>
  <c r="D6293" i="12"/>
  <c r="E6293" i="12"/>
  <c r="F6293" i="12"/>
  <c r="G6293" i="12"/>
  <c r="H6293" i="12"/>
  <c r="C6294" i="12"/>
  <c r="D6294" i="12"/>
  <c r="E6294" i="12"/>
  <c r="F6294" i="12"/>
  <c r="G6294" i="12"/>
  <c r="H6294" i="12"/>
  <c r="C6295" i="12"/>
  <c r="D6295" i="12"/>
  <c r="E6295" i="12"/>
  <c r="F6295" i="12"/>
  <c r="G6295" i="12"/>
  <c r="H6295" i="12"/>
  <c r="C6296" i="12"/>
  <c r="D6296" i="12"/>
  <c r="E6296" i="12"/>
  <c r="F6296" i="12"/>
  <c r="G6296" i="12"/>
  <c r="H6296" i="12"/>
  <c r="C6297" i="12"/>
  <c r="D6297" i="12"/>
  <c r="E6297" i="12"/>
  <c r="F6297" i="12"/>
  <c r="G6297" i="12"/>
  <c r="H6297" i="12"/>
  <c r="C6298" i="12"/>
  <c r="D6298" i="12"/>
  <c r="E6298" i="12"/>
  <c r="F6298" i="12"/>
  <c r="G6298" i="12"/>
  <c r="H6298" i="12"/>
  <c r="C6299" i="12"/>
  <c r="D6299" i="12"/>
  <c r="E6299" i="12"/>
  <c r="F6299" i="12"/>
  <c r="G6299" i="12"/>
  <c r="H6299" i="12"/>
  <c r="C6300" i="12"/>
  <c r="D6300" i="12"/>
  <c r="E6300" i="12"/>
  <c r="F6300" i="12"/>
  <c r="G6300" i="12"/>
  <c r="H6300" i="12"/>
  <c r="C6301" i="12"/>
  <c r="D6301" i="12"/>
  <c r="E6301" i="12"/>
  <c r="F6301" i="12"/>
  <c r="G6301" i="12"/>
  <c r="H6301" i="12"/>
  <c r="C6302" i="12"/>
  <c r="D6302" i="12"/>
  <c r="E6302" i="12"/>
  <c r="F6302" i="12"/>
  <c r="G6302" i="12"/>
  <c r="H6302" i="12"/>
  <c r="C6303" i="12"/>
  <c r="D6303" i="12"/>
  <c r="E6303" i="12"/>
  <c r="F6303" i="12"/>
  <c r="G6303" i="12"/>
  <c r="H6303" i="12"/>
  <c r="C6304" i="12"/>
  <c r="D6304" i="12"/>
  <c r="E6304" i="12"/>
  <c r="F6304" i="12"/>
  <c r="G6304" i="12"/>
  <c r="H6304" i="12"/>
  <c r="C6305" i="12"/>
  <c r="D6305" i="12"/>
  <c r="E6305" i="12"/>
  <c r="F6305" i="12"/>
  <c r="G6305" i="12"/>
  <c r="H6305" i="12"/>
  <c r="C6306" i="12"/>
  <c r="D6306" i="12"/>
  <c r="E6306" i="12"/>
  <c r="F6306" i="12"/>
  <c r="G6306" i="12"/>
  <c r="H6306" i="12"/>
  <c r="C6307" i="12"/>
  <c r="D6307" i="12"/>
  <c r="E6307" i="12"/>
  <c r="F6307" i="12"/>
  <c r="G6307" i="12"/>
  <c r="H6307" i="12"/>
  <c r="C6308" i="12"/>
  <c r="D6308" i="12"/>
  <c r="E6308" i="12"/>
  <c r="F6308" i="12"/>
  <c r="G6308" i="12"/>
  <c r="H6308" i="12"/>
  <c r="C6309" i="12"/>
  <c r="D6309" i="12"/>
  <c r="E6309" i="12"/>
  <c r="F6309" i="12"/>
  <c r="G6309" i="12"/>
  <c r="H6309" i="12"/>
  <c r="C6310" i="12"/>
  <c r="D6310" i="12"/>
  <c r="E6310" i="12"/>
  <c r="F6310" i="12"/>
  <c r="G6310" i="12"/>
  <c r="H6310" i="12"/>
  <c r="C6311" i="12"/>
  <c r="D6311" i="12"/>
  <c r="E6311" i="12"/>
  <c r="F6311" i="12"/>
  <c r="G6311" i="12"/>
  <c r="H6311" i="12"/>
  <c r="C6312" i="12"/>
  <c r="D6312" i="12"/>
  <c r="E6312" i="12"/>
  <c r="F6312" i="12"/>
  <c r="G6312" i="12"/>
  <c r="H6312" i="12"/>
  <c r="C6313" i="12"/>
  <c r="D6313" i="12"/>
  <c r="E6313" i="12"/>
  <c r="F6313" i="12"/>
  <c r="G6313" i="12"/>
  <c r="H6313" i="12"/>
  <c r="C6314" i="12"/>
  <c r="D6314" i="12"/>
  <c r="E6314" i="12"/>
  <c r="F6314" i="12"/>
  <c r="G6314" i="12"/>
  <c r="H6314" i="12"/>
  <c r="C6315" i="12"/>
  <c r="D6315" i="12"/>
  <c r="E6315" i="12"/>
  <c r="F6315" i="12"/>
  <c r="G6315" i="12"/>
  <c r="H6315" i="12"/>
  <c r="C6316" i="12"/>
  <c r="D6316" i="12"/>
  <c r="E6316" i="12"/>
  <c r="F6316" i="12"/>
  <c r="G6316" i="12"/>
  <c r="H6316" i="12"/>
  <c r="C6317" i="12"/>
  <c r="D6317" i="12"/>
  <c r="E6317" i="12"/>
  <c r="F6317" i="12"/>
  <c r="G6317" i="12"/>
  <c r="H6317" i="12"/>
  <c r="C6318" i="12"/>
  <c r="D6318" i="12"/>
  <c r="E6318" i="12"/>
  <c r="F6318" i="12"/>
  <c r="G6318" i="12"/>
  <c r="H6318" i="12"/>
  <c r="C6319" i="12"/>
  <c r="D6319" i="12"/>
  <c r="E6319" i="12"/>
  <c r="F6319" i="12"/>
  <c r="G6319" i="12"/>
  <c r="H6319" i="12"/>
  <c r="C6320" i="12"/>
  <c r="D6320" i="12"/>
  <c r="E6320" i="12"/>
  <c r="F6320" i="12"/>
  <c r="G6320" i="12"/>
  <c r="H6320" i="12"/>
  <c r="C6321" i="12"/>
  <c r="D6321" i="12"/>
  <c r="E6321" i="12"/>
  <c r="F6321" i="12"/>
  <c r="G6321" i="12"/>
  <c r="H6321" i="12"/>
  <c r="C6322" i="12"/>
  <c r="D6322" i="12"/>
  <c r="E6322" i="12"/>
  <c r="F6322" i="12"/>
  <c r="G6322" i="12"/>
  <c r="H6322" i="12"/>
  <c r="C6323" i="12"/>
  <c r="D6323" i="12"/>
  <c r="E6323" i="12"/>
  <c r="F6323" i="12"/>
  <c r="G6323" i="12"/>
  <c r="H6323" i="12"/>
  <c r="C6324" i="12"/>
  <c r="D6324" i="12"/>
  <c r="E6324" i="12"/>
  <c r="F6324" i="12"/>
  <c r="G6324" i="12"/>
  <c r="H6324" i="12"/>
  <c r="C6325" i="12"/>
  <c r="D6325" i="12"/>
  <c r="E6325" i="12"/>
  <c r="F6325" i="12"/>
  <c r="G6325" i="12"/>
  <c r="H6325" i="12"/>
  <c r="C6326" i="12"/>
  <c r="D6326" i="12"/>
  <c r="E6326" i="12"/>
  <c r="F6326" i="12"/>
  <c r="G6326" i="12"/>
  <c r="H6326" i="12"/>
  <c r="C6327" i="12"/>
  <c r="D6327" i="12"/>
  <c r="E6327" i="12"/>
  <c r="F6327" i="12"/>
  <c r="G6327" i="12"/>
  <c r="H6327" i="12"/>
  <c r="C6328" i="12"/>
  <c r="D6328" i="12"/>
  <c r="E6328" i="12"/>
  <c r="F6328" i="12"/>
  <c r="G6328" i="12"/>
  <c r="H6328" i="12"/>
  <c r="C6329" i="12"/>
  <c r="D6329" i="12"/>
  <c r="E6329" i="12"/>
  <c r="F6329" i="12"/>
  <c r="G6329" i="12"/>
  <c r="H6329" i="12"/>
  <c r="C6330" i="12"/>
  <c r="D6330" i="12"/>
  <c r="E6330" i="12"/>
  <c r="F6330" i="12"/>
  <c r="G6330" i="12"/>
  <c r="H6330" i="12"/>
  <c r="C6331" i="12"/>
  <c r="D6331" i="12"/>
  <c r="E6331" i="12"/>
  <c r="F6331" i="12"/>
  <c r="G6331" i="12"/>
  <c r="H6331" i="12"/>
  <c r="C6332" i="12"/>
  <c r="D6332" i="12"/>
  <c r="E6332" i="12"/>
  <c r="F6332" i="12"/>
  <c r="G6332" i="12"/>
  <c r="H6332" i="12"/>
  <c r="C6333" i="12"/>
  <c r="D6333" i="12"/>
  <c r="E6333" i="12"/>
  <c r="F6333" i="12"/>
  <c r="G6333" i="12"/>
  <c r="H6333" i="12"/>
  <c r="C6334" i="12"/>
  <c r="D6334" i="12"/>
  <c r="E6334" i="12"/>
  <c r="F6334" i="12"/>
  <c r="G6334" i="12"/>
  <c r="H6334" i="12"/>
  <c r="C6335" i="12"/>
  <c r="D6335" i="12"/>
  <c r="E6335" i="12"/>
  <c r="F6335" i="12"/>
  <c r="G6335" i="12"/>
  <c r="H6335" i="12"/>
  <c r="C6336" i="12"/>
  <c r="D6336" i="12"/>
  <c r="E6336" i="12"/>
  <c r="F6336" i="12"/>
  <c r="G6336" i="12"/>
  <c r="H6336" i="12"/>
  <c r="C6337" i="12"/>
  <c r="D6337" i="12"/>
  <c r="E6337" i="12"/>
  <c r="F6337" i="12"/>
  <c r="G6337" i="12"/>
  <c r="H6337" i="12"/>
  <c r="C6338" i="12"/>
  <c r="D6338" i="12"/>
  <c r="E6338" i="12"/>
  <c r="F6338" i="12"/>
  <c r="G6338" i="12"/>
  <c r="H6338" i="12"/>
  <c r="C6339" i="12"/>
  <c r="D6339" i="12"/>
  <c r="E6339" i="12"/>
  <c r="F6339" i="12"/>
  <c r="G6339" i="12"/>
  <c r="H6339" i="12"/>
  <c r="C6340" i="12"/>
  <c r="D6340" i="12"/>
  <c r="E6340" i="12"/>
  <c r="F6340" i="12"/>
  <c r="G6340" i="12"/>
  <c r="H6340" i="12"/>
  <c r="C6341" i="12"/>
  <c r="D6341" i="12"/>
  <c r="E6341" i="12"/>
  <c r="F6341" i="12"/>
  <c r="G6341" i="12"/>
  <c r="H6341" i="12"/>
  <c r="C6342" i="12"/>
  <c r="D6342" i="12"/>
  <c r="E6342" i="12"/>
  <c r="F6342" i="12"/>
  <c r="G6342" i="12"/>
  <c r="H6342" i="12"/>
  <c r="C6343" i="12"/>
  <c r="D6343" i="12"/>
  <c r="E6343" i="12"/>
  <c r="F6343" i="12"/>
  <c r="G6343" i="12"/>
  <c r="H6343" i="12"/>
  <c r="C6344" i="12"/>
  <c r="D6344" i="12"/>
  <c r="E6344" i="12"/>
  <c r="F6344" i="12"/>
  <c r="G6344" i="12"/>
  <c r="H6344" i="12"/>
  <c r="C6345" i="12"/>
  <c r="D6345" i="12"/>
  <c r="E6345" i="12"/>
  <c r="F6345" i="12"/>
  <c r="G6345" i="12"/>
  <c r="H6345" i="12"/>
  <c r="C6346" i="12"/>
  <c r="D6346" i="12"/>
  <c r="E6346" i="12"/>
  <c r="F6346" i="12"/>
  <c r="G6346" i="12"/>
  <c r="H6346" i="12"/>
  <c r="C6347" i="12"/>
  <c r="D6347" i="12"/>
  <c r="E6347" i="12"/>
  <c r="F6347" i="12"/>
  <c r="G6347" i="12"/>
  <c r="H6347" i="12"/>
  <c r="C6348" i="12"/>
  <c r="D6348" i="12"/>
  <c r="E6348" i="12"/>
  <c r="F6348" i="12"/>
  <c r="G6348" i="12"/>
  <c r="H6348" i="12"/>
  <c r="C6349" i="12"/>
  <c r="D6349" i="12"/>
  <c r="E6349" i="12"/>
  <c r="F6349" i="12"/>
  <c r="G6349" i="12"/>
  <c r="H6349" i="12"/>
  <c r="C6350" i="12"/>
  <c r="D6350" i="12"/>
  <c r="E6350" i="12"/>
  <c r="F6350" i="12"/>
  <c r="G6350" i="12"/>
  <c r="H6350" i="12"/>
  <c r="C6351" i="12"/>
  <c r="D6351" i="12"/>
  <c r="E6351" i="12"/>
  <c r="F6351" i="12"/>
  <c r="G6351" i="12"/>
  <c r="H6351" i="12"/>
  <c r="C6352" i="12"/>
  <c r="D6352" i="12"/>
  <c r="E6352" i="12"/>
  <c r="F6352" i="12"/>
  <c r="G6352" i="12"/>
  <c r="H6352" i="12"/>
  <c r="C6353" i="12"/>
  <c r="D6353" i="12"/>
  <c r="E6353" i="12"/>
  <c r="F6353" i="12"/>
  <c r="G6353" i="12"/>
  <c r="H6353" i="12"/>
  <c r="C6354" i="12"/>
  <c r="D6354" i="12"/>
  <c r="E6354" i="12"/>
  <c r="F6354" i="12"/>
  <c r="G6354" i="12"/>
  <c r="H6354" i="12"/>
  <c r="C6355" i="12"/>
  <c r="D6355" i="12"/>
  <c r="E6355" i="12"/>
  <c r="F6355" i="12"/>
  <c r="G6355" i="12"/>
  <c r="H6355" i="12"/>
  <c r="C6356" i="12"/>
  <c r="D6356" i="12"/>
  <c r="E6356" i="12"/>
  <c r="F6356" i="12"/>
  <c r="G6356" i="12"/>
  <c r="H6356" i="12"/>
  <c r="C6357" i="12"/>
  <c r="D6357" i="12"/>
  <c r="E6357" i="12"/>
  <c r="F6357" i="12"/>
  <c r="G6357" i="12"/>
  <c r="H6357" i="12"/>
  <c r="C6358" i="12"/>
  <c r="D6358" i="12"/>
  <c r="E6358" i="12"/>
  <c r="F6358" i="12"/>
  <c r="G6358" i="12"/>
  <c r="H6358" i="12"/>
  <c r="C6359" i="12"/>
  <c r="D6359" i="12"/>
  <c r="E6359" i="12"/>
  <c r="F6359" i="12"/>
  <c r="G6359" i="12"/>
  <c r="H6359" i="12"/>
  <c r="C6360" i="12"/>
  <c r="D6360" i="12"/>
  <c r="E6360" i="12"/>
  <c r="F6360" i="12"/>
  <c r="G6360" i="12"/>
  <c r="H6360" i="12"/>
  <c r="C6361" i="12"/>
  <c r="D6361" i="12"/>
  <c r="E6361" i="12"/>
  <c r="F6361" i="12"/>
  <c r="G6361" i="12"/>
  <c r="H6361" i="12"/>
  <c r="C6362" i="12"/>
  <c r="D6362" i="12"/>
  <c r="E6362" i="12"/>
  <c r="F6362" i="12"/>
  <c r="G6362" i="12"/>
  <c r="H6362" i="12"/>
  <c r="C6363" i="12"/>
  <c r="D6363" i="12"/>
  <c r="E6363" i="12"/>
  <c r="F6363" i="12"/>
  <c r="G6363" i="12"/>
  <c r="H6363" i="12"/>
  <c r="C6364" i="12"/>
  <c r="D6364" i="12"/>
  <c r="E6364" i="12"/>
  <c r="F6364" i="12"/>
  <c r="G6364" i="12"/>
  <c r="H6364" i="12"/>
  <c r="C6365" i="12"/>
  <c r="D6365" i="12"/>
  <c r="E6365" i="12"/>
  <c r="F6365" i="12"/>
  <c r="G6365" i="12"/>
  <c r="H6365" i="12"/>
  <c r="C6366" i="12"/>
  <c r="D6366" i="12"/>
  <c r="E6366" i="12"/>
  <c r="F6366" i="12"/>
  <c r="G6366" i="12"/>
  <c r="H6366" i="12"/>
  <c r="C6367" i="12"/>
  <c r="D6367" i="12"/>
  <c r="E6367" i="12"/>
  <c r="F6367" i="12"/>
  <c r="G6367" i="12"/>
  <c r="H6367" i="12"/>
  <c r="C6368" i="12"/>
  <c r="D6368" i="12"/>
  <c r="E6368" i="12"/>
  <c r="F6368" i="12"/>
  <c r="G6368" i="12"/>
  <c r="H6368" i="12"/>
  <c r="C6369" i="12"/>
  <c r="D6369" i="12"/>
  <c r="E6369" i="12"/>
  <c r="F6369" i="12"/>
  <c r="G6369" i="12"/>
  <c r="H6369" i="12"/>
  <c r="C6370" i="12"/>
  <c r="D6370" i="12"/>
  <c r="E6370" i="12"/>
  <c r="F6370" i="12"/>
  <c r="G6370" i="12"/>
  <c r="H6370" i="12"/>
  <c r="C6371" i="12"/>
  <c r="D6371" i="12"/>
  <c r="E6371" i="12"/>
  <c r="F6371" i="12"/>
  <c r="G6371" i="12"/>
  <c r="H6371" i="12"/>
  <c r="C6372" i="12"/>
  <c r="D6372" i="12"/>
  <c r="E6372" i="12"/>
  <c r="F6372" i="12"/>
  <c r="G6372" i="12"/>
  <c r="H6372" i="12"/>
  <c r="C6373" i="12"/>
  <c r="D6373" i="12"/>
  <c r="E6373" i="12"/>
  <c r="F6373" i="12"/>
  <c r="G6373" i="12"/>
  <c r="H6373" i="12"/>
  <c r="C6374" i="12"/>
  <c r="D6374" i="12"/>
  <c r="E6374" i="12"/>
  <c r="F6374" i="12"/>
  <c r="G6374" i="12"/>
  <c r="H6374" i="12"/>
  <c r="C6375" i="12"/>
  <c r="D6375" i="12"/>
  <c r="E6375" i="12"/>
  <c r="F6375" i="12"/>
  <c r="G6375" i="12"/>
  <c r="H6375" i="12"/>
  <c r="C6376" i="12"/>
  <c r="D6376" i="12"/>
  <c r="E6376" i="12"/>
  <c r="F6376" i="12"/>
  <c r="G6376" i="12"/>
  <c r="H6376" i="12"/>
  <c r="C6377" i="12"/>
  <c r="D6377" i="12"/>
  <c r="E6377" i="12"/>
  <c r="F6377" i="12"/>
  <c r="G6377" i="12"/>
  <c r="H6377" i="12"/>
  <c r="C6378" i="12"/>
  <c r="D6378" i="12"/>
  <c r="E6378" i="12"/>
  <c r="F6378" i="12"/>
  <c r="G6378" i="12"/>
  <c r="H6378" i="12"/>
  <c r="C6379" i="12"/>
  <c r="D6379" i="12"/>
  <c r="E6379" i="12"/>
  <c r="F6379" i="12"/>
  <c r="G6379" i="12"/>
  <c r="H6379" i="12"/>
  <c r="C6380" i="12"/>
  <c r="D6380" i="12"/>
  <c r="E6380" i="12"/>
  <c r="F6380" i="12"/>
  <c r="G6380" i="12"/>
  <c r="H6380" i="12"/>
  <c r="C6381" i="12"/>
  <c r="D6381" i="12"/>
  <c r="E6381" i="12"/>
  <c r="F6381" i="12"/>
  <c r="G6381" i="12"/>
  <c r="H6381" i="12"/>
  <c r="C6382" i="12"/>
  <c r="D6382" i="12"/>
  <c r="E6382" i="12"/>
  <c r="F6382" i="12"/>
  <c r="G6382" i="12"/>
  <c r="H6382" i="12"/>
  <c r="C6383" i="12"/>
  <c r="D6383" i="12"/>
  <c r="E6383" i="12"/>
  <c r="F6383" i="12"/>
  <c r="G6383" i="12"/>
  <c r="H6383" i="12"/>
  <c r="C6384" i="12"/>
  <c r="D6384" i="12"/>
  <c r="E6384" i="12"/>
  <c r="F6384" i="12"/>
  <c r="G6384" i="12"/>
  <c r="H6384" i="12"/>
  <c r="C6385" i="12"/>
  <c r="D6385" i="12"/>
  <c r="E6385" i="12"/>
  <c r="F6385" i="12"/>
  <c r="G6385" i="12"/>
  <c r="H6385" i="12"/>
  <c r="C6386" i="12"/>
  <c r="D6386" i="12"/>
  <c r="E6386" i="12"/>
  <c r="F6386" i="12"/>
  <c r="G6386" i="12"/>
  <c r="H6386" i="12"/>
  <c r="C6387" i="12"/>
  <c r="D6387" i="12"/>
  <c r="E6387" i="12"/>
  <c r="F6387" i="12"/>
  <c r="G6387" i="12"/>
  <c r="H6387" i="12"/>
  <c r="C6388" i="12"/>
  <c r="D6388" i="12"/>
  <c r="E6388" i="12"/>
  <c r="F6388" i="12"/>
  <c r="G6388" i="12"/>
  <c r="H6388" i="12"/>
  <c r="C6389" i="12"/>
  <c r="D6389" i="12"/>
  <c r="E6389" i="12"/>
  <c r="F6389" i="12"/>
  <c r="G6389" i="12"/>
  <c r="H6389" i="12"/>
  <c r="C6390" i="12"/>
  <c r="D6390" i="12"/>
  <c r="E6390" i="12"/>
  <c r="F6390" i="12"/>
  <c r="G6390" i="12"/>
  <c r="H6390" i="12"/>
  <c r="C6391" i="12"/>
  <c r="D6391" i="12"/>
  <c r="E6391" i="12"/>
  <c r="F6391" i="12"/>
  <c r="G6391" i="12"/>
  <c r="H6391" i="12"/>
  <c r="C6392" i="12"/>
  <c r="D6392" i="12"/>
  <c r="E6392" i="12"/>
  <c r="F6392" i="12"/>
  <c r="G6392" i="12"/>
  <c r="H6392" i="12"/>
  <c r="C6393" i="12"/>
  <c r="D6393" i="12"/>
  <c r="E6393" i="12"/>
  <c r="F6393" i="12"/>
  <c r="G6393" i="12"/>
  <c r="H6393" i="12"/>
  <c r="C6394" i="12"/>
  <c r="D6394" i="12"/>
  <c r="E6394" i="12"/>
  <c r="F6394" i="12"/>
  <c r="G6394" i="12"/>
  <c r="H6394" i="12"/>
  <c r="C6395" i="12"/>
  <c r="D6395" i="12"/>
  <c r="E6395" i="12"/>
  <c r="F6395" i="12"/>
  <c r="G6395" i="12"/>
  <c r="H6395" i="12"/>
  <c r="C6396" i="12"/>
  <c r="D6396" i="12"/>
  <c r="E6396" i="12"/>
  <c r="F6396" i="12"/>
  <c r="G6396" i="12"/>
  <c r="H6396" i="12"/>
  <c r="C6397" i="12"/>
  <c r="D6397" i="12"/>
  <c r="E6397" i="12"/>
  <c r="F6397" i="12"/>
  <c r="G6397" i="12"/>
  <c r="H6397" i="12"/>
  <c r="C6398" i="12"/>
  <c r="D6398" i="12"/>
  <c r="E6398" i="12"/>
  <c r="F6398" i="12"/>
  <c r="G6398" i="12"/>
  <c r="H6398" i="12"/>
  <c r="C6399" i="12"/>
  <c r="D6399" i="12"/>
  <c r="E6399" i="12"/>
  <c r="F6399" i="12"/>
  <c r="G6399" i="12"/>
  <c r="H6399" i="12"/>
  <c r="C6400" i="12"/>
  <c r="D6400" i="12"/>
  <c r="E6400" i="12"/>
  <c r="F6400" i="12"/>
  <c r="G6400" i="12"/>
  <c r="H6400" i="12"/>
  <c r="C6401" i="12"/>
  <c r="D6401" i="12"/>
  <c r="E6401" i="12"/>
  <c r="F6401" i="12"/>
  <c r="G6401" i="12"/>
  <c r="H6401" i="12"/>
  <c r="C6402" i="12"/>
  <c r="D6402" i="12"/>
  <c r="E6402" i="12"/>
  <c r="F6402" i="12"/>
  <c r="G6402" i="12"/>
  <c r="H6402" i="12"/>
  <c r="C6403" i="12"/>
  <c r="D6403" i="12"/>
  <c r="E6403" i="12"/>
  <c r="F6403" i="12"/>
  <c r="G6403" i="12"/>
  <c r="H6403" i="12"/>
  <c r="C6404" i="12"/>
  <c r="D6404" i="12"/>
  <c r="E6404" i="12"/>
  <c r="F6404" i="12"/>
  <c r="G6404" i="12"/>
  <c r="H6404" i="12"/>
  <c r="C6405" i="12"/>
  <c r="D6405" i="12"/>
  <c r="E6405" i="12"/>
  <c r="F6405" i="12"/>
  <c r="G6405" i="12"/>
  <c r="H6405" i="12"/>
  <c r="C6406" i="12"/>
  <c r="D6406" i="12"/>
  <c r="E6406" i="12"/>
  <c r="F6406" i="12"/>
  <c r="G6406" i="12"/>
  <c r="H6406" i="12"/>
  <c r="C6407" i="12"/>
  <c r="D6407" i="12"/>
  <c r="E6407" i="12"/>
  <c r="F6407" i="12"/>
  <c r="G6407" i="12"/>
  <c r="H6407" i="12"/>
  <c r="C6408" i="12"/>
  <c r="D6408" i="12"/>
  <c r="E6408" i="12"/>
  <c r="F6408" i="12"/>
  <c r="G6408" i="12"/>
  <c r="H6408" i="12"/>
  <c r="C6409" i="12"/>
  <c r="D6409" i="12"/>
  <c r="E6409" i="12"/>
  <c r="F6409" i="12"/>
  <c r="G6409" i="12"/>
  <c r="H6409" i="12"/>
  <c r="C6410" i="12"/>
  <c r="D6410" i="12"/>
  <c r="E6410" i="12"/>
  <c r="F6410" i="12"/>
  <c r="G6410" i="12"/>
  <c r="H6410" i="12"/>
  <c r="C6411" i="12"/>
  <c r="D6411" i="12"/>
  <c r="E6411" i="12"/>
  <c r="F6411" i="12"/>
  <c r="G6411" i="12"/>
  <c r="H6411" i="12"/>
  <c r="C6412" i="12"/>
  <c r="D6412" i="12"/>
  <c r="E6412" i="12"/>
  <c r="F6412" i="12"/>
  <c r="G6412" i="12"/>
  <c r="H6412" i="12"/>
  <c r="C6413" i="12"/>
  <c r="D6413" i="12"/>
  <c r="E6413" i="12"/>
  <c r="F6413" i="12"/>
  <c r="G6413" i="12"/>
  <c r="H6413" i="12"/>
  <c r="C6414" i="12"/>
  <c r="D6414" i="12"/>
  <c r="E6414" i="12"/>
  <c r="F6414" i="12"/>
  <c r="G6414" i="12"/>
  <c r="H6414" i="12"/>
  <c r="C6415" i="12"/>
  <c r="D6415" i="12"/>
  <c r="E6415" i="12"/>
  <c r="F6415" i="12"/>
  <c r="G6415" i="12"/>
  <c r="H6415" i="12"/>
  <c r="C6416" i="12"/>
  <c r="D6416" i="12"/>
  <c r="E6416" i="12"/>
  <c r="F6416" i="12"/>
  <c r="G6416" i="12"/>
  <c r="H6416" i="12"/>
  <c r="C6417" i="12"/>
  <c r="D6417" i="12"/>
  <c r="E6417" i="12"/>
  <c r="F6417" i="12"/>
  <c r="G6417" i="12"/>
  <c r="H6417" i="12"/>
  <c r="C6418" i="12"/>
  <c r="D6418" i="12"/>
  <c r="E6418" i="12"/>
  <c r="F6418" i="12"/>
  <c r="G6418" i="12"/>
  <c r="H6418" i="12"/>
  <c r="C6419" i="12"/>
  <c r="D6419" i="12"/>
  <c r="E6419" i="12"/>
  <c r="F6419" i="12"/>
  <c r="G6419" i="12"/>
  <c r="H6419" i="12"/>
  <c r="C6420" i="12"/>
  <c r="D6420" i="12"/>
  <c r="E6420" i="12"/>
  <c r="F6420" i="12"/>
  <c r="G6420" i="12"/>
  <c r="H6420" i="12"/>
  <c r="C6421" i="12"/>
  <c r="D6421" i="12"/>
  <c r="E6421" i="12"/>
  <c r="F6421" i="12"/>
  <c r="G6421" i="12"/>
  <c r="H6421" i="12"/>
  <c r="C6422" i="12"/>
  <c r="D6422" i="12"/>
  <c r="E6422" i="12"/>
  <c r="F6422" i="12"/>
  <c r="G6422" i="12"/>
  <c r="H6422" i="12"/>
  <c r="C6423" i="12"/>
  <c r="D6423" i="12"/>
  <c r="E6423" i="12"/>
  <c r="F6423" i="12"/>
  <c r="G6423" i="12"/>
  <c r="H6423" i="12"/>
  <c r="C6424" i="12"/>
  <c r="D6424" i="12"/>
  <c r="E6424" i="12"/>
  <c r="F6424" i="12"/>
  <c r="G6424" i="12"/>
  <c r="H6424" i="12"/>
  <c r="C6425" i="12"/>
  <c r="D6425" i="12"/>
  <c r="E6425" i="12"/>
  <c r="F6425" i="12"/>
  <c r="G6425" i="12"/>
  <c r="H6425" i="12"/>
  <c r="C6426" i="12"/>
  <c r="D6426" i="12"/>
  <c r="E6426" i="12"/>
  <c r="F6426" i="12"/>
  <c r="G6426" i="12"/>
  <c r="H6426" i="12"/>
  <c r="C6427" i="12"/>
  <c r="D6427" i="12"/>
  <c r="E6427" i="12"/>
  <c r="F6427" i="12"/>
  <c r="G6427" i="12"/>
  <c r="H6427" i="12"/>
  <c r="C6428" i="12"/>
  <c r="D6428" i="12"/>
  <c r="E6428" i="12"/>
  <c r="F6428" i="12"/>
  <c r="G6428" i="12"/>
  <c r="H6428" i="12"/>
  <c r="C6429" i="12"/>
  <c r="D6429" i="12"/>
  <c r="E6429" i="12"/>
  <c r="F6429" i="12"/>
  <c r="G6429" i="12"/>
  <c r="H6429" i="12"/>
  <c r="C6430" i="12"/>
  <c r="D6430" i="12"/>
  <c r="E6430" i="12"/>
  <c r="F6430" i="12"/>
  <c r="G6430" i="12"/>
  <c r="H6430" i="12"/>
  <c r="C6431" i="12"/>
  <c r="D6431" i="12"/>
  <c r="E6431" i="12"/>
  <c r="F6431" i="12"/>
  <c r="G6431" i="12"/>
  <c r="H6431" i="12"/>
  <c r="C6432" i="12"/>
  <c r="D6432" i="12"/>
  <c r="E6432" i="12"/>
  <c r="F6432" i="12"/>
  <c r="G6432" i="12"/>
  <c r="H6432" i="12"/>
  <c r="C6433" i="12"/>
  <c r="D6433" i="12"/>
  <c r="E6433" i="12"/>
  <c r="F6433" i="12"/>
  <c r="G6433" i="12"/>
  <c r="H6433" i="12"/>
  <c r="C6434" i="12"/>
  <c r="D6434" i="12"/>
  <c r="E6434" i="12"/>
  <c r="F6434" i="12"/>
  <c r="G6434" i="12"/>
  <c r="H6434" i="12"/>
  <c r="C6435" i="12"/>
  <c r="D6435" i="12"/>
  <c r="E6435" i="12"/>
  <c r="F6435" i="12"/>
  <c r="G6435" i="12"/>
  <c r="H6435" i="12"/>
  <c r="C6436" i="12"/>
  <c r="D6436" i="12"/>
  <c r="E6436" i="12"/>
  <c r="F6436" i="12"/>
  <c r="G6436" i="12"/>
  <c r="H6436" i="12"/>
  <c r="C6437" i="12"/>
  <c r="D6437" i="12"/>
  <c r="E6437" i="12"/>
  <c r="F6437" i="12"/>
  <c r="G6437" i="12"/>
  <c r="H6437" i="12"/>
  <c r="C6438" i="12"/>
  <c r="D6438" i="12"/>
  <c r="E6438" i="12"/>
  <c r="F6438" i="12"/>
  <c r="G6438" i="12"/>
  <c r="H6438" i="12"/>
  <c r="C6439" i="12"/>
  <c r="D6439" i="12"/>
  <c r="E6439" i="12"/>
  <c r="F6439" i="12"/>
  <c r="G6439" i="12"/>
  <c r="H6439" i="12"/>
  <c r="C6440" i="12"/>
  <c r="D6440" i="12"/>
  <c r="E6440" i="12"/>
  <c r="F6440" i="12"/>
  <c r="G6440" i="12"/>
  <c r="H6440" i="12"/>
  <c r="C6441" i="12"/>
  <c r="D6441" i="12"/>
  <c r="E6441" i="12"/>
  <c r="F6441" i="12"/>
  <c r="G6441" i="12"/>
  <c r="H6441" i="12"/>
  <c r="C6442" i="12"/>
  <c r="D6442" i="12"/>
  <c r="E6442" i="12"/>
  <c r="F6442" i="12"/>
  <c r="G6442" i="12"/>
  <c r="H6442" i="12"/>
  <c r="C6443" i="12"/>
  <c r="D6443" i="12"/>
  <c r="E6443" i="12"/>
  <c r="F6443" i="12"/>
  <c r="G6443" i="12"/>
  <c r="H6443" i="12"/>
  <c r="C6444" i="12"/>
  <c r="D6444" i="12"/>
  <c r="E6444" i="12"/>
  <c r="F6444" i="12"/>
  <c r="G6444" i="12"/>
  <c r="H6444" i="12"/>
  <c r="C6445" i="12"/>
  <c r="D6445" i="12"/>
  <c r="E6445" i="12"/>
  <c r="F6445" i="12"/>
  <c r="G6445" i="12"/>
  <c r="H6445" i="12"/>
  <c r="C6446" i="12"/>
  <c r="D6446" i="12"/>
  <c r="E6446" i="12"/>
  <c r="F6446" i="12"/>
  <c r="G6446" i="12"/>
  <c r="H6446" i="12"/>
  <c r="C6447" i="12"/>
  <c r="D6447" i="12"/>
  <c r="E6447" i="12"/>
  <c r="F6447" i="12"/>
  <c r="G6447" i="12"/>
  <c r="H6447" i="12"/>
  <c r="C6448" i="12"/>
  <c r="D6448" i="12"/>
  <c r="E6448" i="12"/>
  <c r="F6448" i="12"/>
  <c r="G6448" i="12"/>
  <c r="H6448" i="12"/>
  <c r="C6449" i="12"/>
  <c r="D6449" i="12"/>
  <c r="E6449" i="12"/>
  <c r="F6449" i="12"/>
  <c r="G6449" i="12"/>
  <c r="H6449" i="12"/>
  <c r="C6450" i="12"/>
  <c r="D6450" i="12"/>
  <c r="E6450" i="12"/>
  <c r="F6450" i="12"/>
  <c r="G6450" i="12"/>
  <c r="H6450" i="12"/>
  <c r="C6451" i="12"/>
  <c r="D6451" i="12"/>
  <c r="E6451" i="12"/>
  <c r="F6451" i="12"/>
  <c r="G6451" i="12"/>
  <c r="H6451" i="12"/>
  <c r="C6452" i="12"/>
  <c r="D6452" i="12"/>
  <c r="E6452" i="12"/>
  <c r="F6452" i="12"/>
  <c r="G6452" i="12"/>
  <c r="H6452" i="12"/>
  <c r="C6453" i="12"/>
  <c r="D6453" i="12"/>
  <c r="E6453" i="12"/>
  <c r="F6453" i="12"/>
  <c r="G6453" i="12"/>
  <c r="H6453" i="12"/>
  <c r="C6454" i="12"/>
  <c r="D6454" i="12"/>
  <c r="E6454" i="12"/>
  <c r="F6454" i="12"/>
  <c r="G6454" i="12"/>
  <c r="H6454" i="12"/>
  <c r="C6455" i="12"/>
  <c r="D6455" i="12"/>
  <c r="E6455" i="12"/>
  <c r="F6455" i="12"/>
  <c r="G6455" i="12"/>
  <c r="H6455" i="12"/>
  <c r="C6456" i="12"/>
  <c r="D6456" i="12"/>
  <c r="E6456" i="12"/>
  <c r="F6456" i="12"/>
  <c r="G6456" i="12"/>
  <c r="H6456" i="12"/>
  <c r="C6457" i="12"/>
  <c r="D6457" i="12"/>
  <c r="E6457" i="12"/>
  <c r="F6457" i="12"/>
  <c r="G6457" i="12"/>
  <c r="H6457" i="12"/>
  <c r="C6458" i="12"/>
  <c r="D6458" i="12"/>
  <c r="E6458" i="12"/>
  <c r="F6458" i="12"/>
  <c r="G6458" i="12"/>
  <c r="H6458" i="12"/>
  <c r="C6459" i="12"/>
  <c r="D6459" i="12"/>
  <c r="E6459" i="12"/>
  <c r="F6459" i="12"/>
  <c r="G6459" i="12"/>
  <c r="H6459" i="12"/>
  <c r="C6460" i="12"/>
  <c r="D6460" i="12"/>
  <c r="E6460" i="12"/>
  <c r="F6460" i="12"/>
  <c r="G6460" i="12"/>
  <c r="H6460" i="12"/>
  <c r="C6461" i="12"/>
  <c r="D6461" i="12"/>
  <c r="E6461" i="12"/>
  <c r="F6461" i="12"/>
  <c r="G6461" i="12"/>
  <c r="H6461" i="12"/>
  <c r="C6462" i="12"/>
  <c r="D6462" i="12"/>
  <c r="E6462" i="12"/>
  <c r="F6462" i="12"/>
  <c r="G6462" i="12"/>
  <c r="H6462" i="12"/>
  <c r="C6463" i="12"/>
  <c r="D6463" i="12"/>
  <c r="E6463" i="12"/>
  <c r="F6463" i="12"/>
  <c r="G6463" i="12"/>
  <c r="H6463" i="12"/>
  <c r="C6464" i="12"/>
  <c r="D6464" i="12"/>
  <c r="E6464" i="12"/>
  <c r="F6464" i="12"/>
  <c r="G6464" i="12"/>
  <c r="H6464" i="12"/>
  <c r="C6465" i="12"/>
  <c r="D6465" i="12"/>
  <c r="E6465" i="12"/>
  <c r="F6465" i="12"/>
  <c r="G6465" i="12"/>
  <c r="H6465" i="12"/>
  <c r="C6466" i="12"/>
  <c r="D6466" i="12"/>
  <c r="E6466" i="12"/>
  <c r="F6466" i="12"/>
  <c r="G6466" i="12"/>
  <c r="H6466" i="12"/>
  <c r="C6467" i="12"/>
  <c r="D6467" i="12"/>
  <c r="E6467" i="12"/>
  <c r="F6467" i="12"/>
  <c r="G6467" i="12"/>
  <c r="H6467" i="12"/>
  <c r="C6468" i="12"/>
  <c r="D6468" i="12"/>
  <c r="E6468" i="12"/>
  <c r="F6468" i="12"/>
  <c r="G6468" i="12"/>
  <c r="H6468" i="12"/>
  <c r="C6469" i="12"/>
  <c r="D6469" i="12"/>
  <c r="E6469" i="12"/>
  <c r="F6469" i="12"/>
  <c r="G6469" i="12"/>
  <c r="H6469" i="12"/>
  <c r="C6470" i="12"/>
  <c r="D6470" i="12"/>
  <c r="E6470" i="12"/>
  <c r="F6470" i="12"/>
  <c r="G6470" i="12"/>
  <c r="H6470" i="12"/>
  <c r="C6471" i="12"/>
  <c r="D6471" i="12"/>
  <c r="E6471" i="12"/>
  <c r="F6471" i="12"/>
  <c r="G6471" i="12"/>
  <c r="H6471" i="12"/>
  <c r="C6472" i="12"/>
  <c r="D6472" i="12"/>
  <c r="E6472" i="12"/>
  <c r="F6472" i="12"/>
  <c r="G6472" i="12"/>
  <c r="H6472" i="12"/>
  <c r="C6473" i="12"/>
  <c r="D6473" i="12"/>
  <c r="E6473" i="12"/>
  <c r="F6473" i="12"/>
  <c r="G6473" i="12"/>
  <c r="H6473" i="12"/>
  <c r="C6474" i="12"/>
  <c r="D6474" i="12"/>
  <c r="E6474" i="12"/>
  <c r="F6474" i="12"/>
  <c r="G6474" i="12"/>
  <c r="H6474" i="12"/>
  <c r="C6475" i="12"/>
  <c r="D6475" i="12"/>
  <c r="E6475" i="12"/>
  <c r="F6475" i="12"/>
  <c r="G6475" i="12"/>
  <c r="H6475" i="12"/>
  <c r="C6476" i="12"/>
  <c r="D6476" i="12"/>
  <c r="E6476" i="12"/>
  <c r="F6476" i="12"/>
  <c r="G6476" i="12"/>
  <c r="H6476" i="12"/>
  <c r="C6477" i="12"/>
  <c r="D6477" i="12"/>
  <c r="E6477" i="12"/>
  <c r="F6477" i="12"/>
  <c r="G6477" i="12"/>
  <c r="H6477" i="12"/>
  <c r="C6478" i="12"/>
  <c r="D6478" i="12"/>
  <c r="E6478" i="12"/>
  <c r="F6478" i="12"/>
  <c r="G6478" i="12"/>
  <c r="H6478" i="12"/>
  <c r="C6479" i="12"/>
  <c r="D6479" i="12"/>
  <c r="E6479" i="12"/>
  <c r="F6479" i="12"/>
  <c r="G6479" i="12"/>
  <c r="H6479" i="12"/>
  <c r="C6480" i="12"/>
  <c r="D6480" i="12"/>
  <c r="E6480" i="12"/>
  <c r="F6480" i="12"/>
  <c r="G6480" i="12"/>
  <c r="H6480" i="12"/>
  <c r="C6481" i="12"/>
  <c r="D6481" i="12"/>
  <c r="E6481" i="12"/>
  <c r="F6481" i="12"/>
  <c r="G6481" i="12"/>
  <c r="H6481" i="12"/>
  <c r="C6482" i="12"/>
  <c r="D6482" i="12"/>
  <c r="E6482" i="12"/>
  <c r="F6482" i="12"/>
  <c r="G6482" i="12"/>
  <c r="H6482" i="12"/>
  <c r="C6483" i="12"/>
  <c r="D6483" i="12"/>
  <c r="E6483" i="12"/>
  <c r="F6483" i="12"/>
  <c r="G6483" i="12"/>
  <c r="H6483" i="12"/>
  <c r="C6484" i="12"/>
  <c r="D6484" i="12"/>
  <c r="E6484" i="12"/>
  <c r="F6484" i="12"/>
  <c r="G6484" i="12"/>
  <c r="H6484" i="12"/>
  <c r="C6485" i="12"/>
  <c r="D6485" i="12"/>
  <c r="E6485" i="12"/>
  <c r="F6485" i="12"/>
  <c r="G6485" i="12"/>
  <c r="H6485" i="12"/>
  <c r="C6486" i="12"/>
  <c r="D6486" i="12"/>
  <c r="E6486" i="12"/>
  <c r="F6486" i="12"/>
  <c r="G6486" i="12"/>
  <c r="H6486" i="12"/>
  <c r="C6487" i="12"/>
  <c r="D6487" i="12"/>
  <c r="E6487" i="12"/>
  <c r="F6487" i="12"/>
  <c r="G6487" i="12"/>
  <c r="H6487" i="12"/>
  <c r="C6488" i="12"/>
  <c r="D6488" i="12"/>
  <c r="E6488" i="12"/>
  <c r="F6488" i="12"/>
  <c r="G6488" i="12"/>
  <c r="H6488" i="12"/>
  <c r="C6489" i="12"/>
  <c r="D6489" i="12"/>
  <c r="E6489" i="12"/>
  <c r="F6489" i="12"/>
  <c r="G6489" i="12"/>
  <c r="H6489" i="12"/>
  <c r="C6490" i="12"/>
  <c r="D6490" i="12"/>
  <c r="E6490" i="12"/>
  <c r="F6490" i="12"/>
  <c r="G6490" i="12"/>
  <c r="H6490" i="12"/>
  <c r="C6491" i="12"/>
  <c r="D6491" i="12"/>
  <c r="E6491" i="12"/>
  <c r="F6491" i="12"/>
  <c r="G6491" i="12"/>
  <c r="H6491" i="12"/>
  <c r="C6492" i="12"/>
  <c r="D6492" i="12"/>
  <c r="E6492" i="12"/>
  <c r="F6492" i="12"/>
  <c r="G6492" i="12"/>
  <c r="H6492" i="12"/>
  <c r="C6493" i="12"/>
  <c r="D6493" i="12"/>
  <c r="E6493" i="12"/>
  <c r="F6493" i="12"/>
  <c r="G6493" i="12"/>
  <c r="H6493" i="12"/>
  <c r="C6494" i="12"/>
  <c r="D6494" i="12"/>
  <c r="E6494" i="12"/>
  <c r="F6494" i="12"/>
  <c r="G6494" i="12"/>
  <c r="H6494" i="12"/>
  <c r="C6495" i="12"/>
  <c r="D6495" i="12"/>
  <c r="E6495" i="12"/>
  <c r="F6495" i="12"/>
  <c r="G6495" i="12"/>
  <c r="H6495" i="12"/>
  <c r="C6496" i="12"/>
  <c r="D6496" i="12"/>
  <c r="E6496" i="12"/>
  <c r="F6496" i="12"/>
  <c r="G6496" i="12"/>
  <c r="H6496" i="12"/>
  <c r="C6497" i="12"/>
  <c r="D6497" i="12"/>
  <c r="E6497" i="12"/>
  <c r="F6497" i="12"/>
  <c r="G6497" i="12"/>
  <c r="H6497" i="12"/>
  <c r="C6498" i="12"/>
  <c r="D6498" i="12"/>
  <c r="E6498" i="12"/>
  <c r="F6498" i="12"/>
  <c r="G6498" i="12"/>
  <c r="H6498" i="12"/>
  <c r="C6499" i="12"/>
  <c r="D6499" i="12"/>
  <c r="E6499" i="12"/>
  <c r="F6499" i="12"/>
  <c r="G6499" i="12"/>
  <c r="H6499" i="12"/>
  <c r="C6500" i="12"/>
  <c r="D6500" i="12"/>
  <c r="E6500" i="12"/>
  <c r="F6500" i="12"/>
  <c r="G6500" i="12"/>
  <c r="H6500" i="12"/>
  <c r="C6501" i="12"/>
  <c r="D6501" i="12"/>
  <c r="E6501" i="12"/>
  <c r="F6501" i="12"/>
  <c r="G6501" i="12"/>
  <c r="H6501" i="12"/>
  <c r="C6502" i="12"/>
  <c r="D6502" i="12"/>
  <c r="E6502" i="12"/>
  <c r="F6502" i="12"/>
  <c r="G6502" i="12"/>
  <c r="H6502" i="12"/>
  <c r="C6503" i="12"/>
  <c r="D6503" i="12"/>
  <c r="E6503" i="12"/>
  <c r="F6503" i="12"/>
  <c r="G6503" i="12"/>
  <c r="H6503" i="12"/>
  <c r="C6504" i="12"/>
  <c r="D6504" i="12"/>
  <c r="E6504" i="12"/>
  <c r="F6504" i="12"/>
  <c r="G6504" i="12"/>
  <c r="H6504" i="12"/>
  <c r="C6505" i="12"/>
  <c r="D6505" i="12"/>
  <c r="E6505" i="12"/>
  <c r="F6505" i="12"/>
  <c r="G6505" i="12"/>
  <c r="H6505" i="12"/>
  <c r="C6506" i="12"/>
  <c r="D6506" i="12"/>
  <c r="E6506" i="12"/>
  <c r="F6506" i="12"/>
  <c r="G6506" i="12"/>
  <c r="H6506" i="12"/>
  <c r="C6507" i="12"/>
  <c r="D6507" i="12"/>
  <c r="E6507" i="12"/>
  <c r="F6507" i="12"/>
  <c r="G6507" i="12"/>
  <c r="H6507" i="12"/>
  <c r="C6508" i="12"/>
  <c r="D6508" i="12"/>
  <c r="E6508" i="12"/>
  <c r="F6508" i="12"/>
  <c r="G6508" i="12"/>
  <c r="H6508" i="12"/>
  <c r="C6509" i="12"/>
  <c r="D6509" i="12"/>
  <c r="E6509" i="12"/>
  <c r="F6509" i="12"/>
  <c r="G6509" i="12"/>
  <c r="H6509" i="12"/>
  <c r="C6510" i="12"/>
  <c r="D6510" i="12"/>
  <c r="E6510" i="12"/>
  <c r="F6510" i="12"/>
  <c r="G6510" i="12"/>
  <c r="H6510" i="12"/>
  <c r="C6511" i="12"/>
  <c r="D6511" i="12"/>
  <c r="E6511" i="12"/>
  <c r="F6511" i="12"/>
  <c r="G6511" i="12"/>
  <c r="H6511" i="12"/>
  <c r="C6512" i="12"/>
  <c r="D6512" i="12"/>
  <c r="E6512" i="12"/>
  <c r="F6512" i="12"/>
  <c r="G6512" i="12"/>
  <c r="H6512" i="12"/>
  <c r="C6513" i="12"/>
  <c r="D6513" i="12"/>
  <c r="E6513" i="12"/>
  <c r="F6513" i="12"/>
  <c r="G6513" i="12"/>
  <c r="H6513" i="12"/>
  <c r="C6514" i="12"/>
  <c r="D6514" i="12"/>
  <c r="E6514" i="12"/>
  <c r="F6514" i="12"/>
  <c r="G6514" i="12"/>
  <c r="H6514" i="12"/>
  <c r="C6515" i="12"/>
  <c r="D6515" i="12"/>
  <c r="E6515" i="12"/>
  <c r="F6515" i="12"/>
  <c r="G6515" i="12"/>
  <c r="H6515" i="12"/>
  <c r="C6516" i="12"/>
  <c r="D6516" i="12"/>
  <c r="E6516" i="12"/>
  <c r="F6516" i="12"/>
  <c r="G6516" i="12"/>
  <c r="H6516" i="12"/>
  <c r="C6517" i="12"/>
  <c r="D6517" i="12"/>
  <c r="E6517" i="12"/>
  <c r="F6517" i="12"/>
  <c r="G6517" i="12"/>
  <c r="H6517" i="12"/>
  <c r="C6518" i="12"/>
  <c r="D6518" i="12"/>
  <c r="E6518" i="12"/>
  <c r="F6518" i="12"/>
  <c r="G6518" i="12"/>
  <c r="H6518" i="12"/>
  <c r="C6519" i="12"/>
  <c r="D6519" i="12"/>
  <c r="E6519" i="12"/>
  <c r="F6519" i="12"/>
  <c r="G6519" i="12"/>
  <c r="H6519" i="12"/>
  <c r="C6520" i="12"/>
  <c r="D6520" i="12"/>
  <c r="E6520" i="12"/>
  <c r="F6520" i="12"/>
  <c r="G6520" i="12"/>
  <c r="H6520" i="12"/>
  <c r="C6521" i="12"/>
  <c r="D6521" i="12"/>
  <c r="E6521" i="12"/>
  <c r="F6521" i="12"/>
  <c r="G6521" i="12"/>
  <c r="H6521" i="12"/>
  <c r="C6522" i="12"/>
  <c r="D6522" i="12"/>
  <c r="E6522" i="12"/>
  <c r="F6522" i="12"/>
  <c r="G6522" i="12"/>
  <c r="H6522" i="12"/>
  <c r="C6523" i="12"/>
  <c r="D6523" i="12"/>
  <c r="E6523" i="12"/>
  <c r="F6523" i="12"/>
  <c r="G6523" i="12"/>
  <c r="H6523" i="12"/>
  <c r="C6524" i="12"/>
  <c r="D6524" i="12"/>
  <c r="E6524" i="12"/>
  <c r="F6524" i="12"/>
  <c r="G6524" i="12"/>
  <c r="H6524" i="12"/>
  <c r="C6525" i="12"/>
  <c r="D6525" i="12"/>
  <c r="E6525" i="12"/>
  <c r="F6525" i="12"/>
  <c r="G6525" i="12"/>
  <c r="H6525" i="12"/>
  <c r="C6526" i="12"/>
  <c r="D6526" i="12"/>
  <c r="E6526" i="12"/>
  <c r="F6526" i="12"/>
  <c r="G6526" i="12"/>
  <c r="H6526" i="12"/>
  <c r="C6527" i="12"/>
  <c r="D6527" i="12"/>
  <c r="E6527" i="12"/>
  <c r="F6527" i="12"/>
  <c r="G6527" i="12"/>
  <c r="H6527" i="12"/>
  <c r="C6528" i="12"/>
  <c r="D6528" i="12"/>
  <c r="E6528" i="12"/>
  <c r="F6528" i="12"/>
  <c r="G6528" i="12"/>
  <c r="H6528" i="12"/>
  <c r="C6529" i="12"/>
  <c r="D6529" i="12"/>
  <c r="E6529" i="12"/>
  <c r="F6529" i="12"/>
  <c r="G6529" i="12"/>
  <c r="H6529" i="12"/>
  <c r="C6530" i="12"/>
  <c r="D6530" i="12"/>
  <c r="E6530" i="12"/>
  <c r="F6530" i="12"/>
  <c r="G6530" i="12"/>
  <c r="H6530" i="12"/>
  <c r="C6531" i="12"/>
  <c r="D6531" i="12"/>
  <c r="E6531" i="12"/>
  <c r="F6531" i="12"/>
  <c r="G6531" i="12"/>
  <c r="H6531" i="12"/>
  <c r="C6532" i="12"/>
  <c r="D6532" i="12"/>
  <c r="E6532" i="12"/>
  <c r="F6532" i="12"/>
  <c r="G6532" i="12"/>
  <c r="H6532" i="12"/>
  <c r="C6533" i="12"/>
  <c r="D6533" i="12"/>
  <c r="E6533" i="12"/>
  <c r="F6533" i="12"/>
  <c r="G6533" i="12"/>
  <c r="H6533" i="12"/>
  <c r="C6534" i="12"/>
  <c r="D6534" i="12"/>
  <c r="E6534" i="12"/>
  <c r="F6534" i="12"/>
  <c r="G6534" i="12"/>
  <c r="H6534" i="12"/>
  <c r="C6535" i="12"/>
  <c r="D6535" i="12"/>
  <c r="E6535" i="12"/>
  <c r="F6535" i="12"/>
  <c r="G6535" i="12"/>
  <c r="H6535" i="12"/>
  <c r="C6536" i="12"/>
  <c r="D6536" i="12"/>
  <c r="E6536" i="12"/>
  <c r="F6536" i="12"/>
  <c r="G6536" i="12"/>
  <c r="H6536" i="12"/>
  <c r="C6537" i="12"/>
  <c r="D6537" i="12"/>
  <c r="E6537" i="12"/>
  <c r="F6537" i="12"/>
  <c r="G6537" i="12"/>
  <c r="H6537" i="12"/>
  <c r="C6538" i="12"/>
  <c r="D6538" i="12"/>
  <c r="E6538" i="12"/>
  <c r="F6538" i="12"/>
  <c r="G6538" i="12"/>
  <c r="H6538" i="12"/>
  <c r="C6539" i="12"/>
  <c r="D6539" i="12"/>
  <c r="E6539" i="12"/>
  <c r="F6539" i="12"/>
  <c r="G6539" i="12"/>
  <c r="H6539" i="12"/>
  <c r="C6540" i="12"/>
  <c r="D6540" i="12"/>
  <c r="E6540" i="12"/>
  <c r="F6540" i="12"/>
  <c r="G6540" i="12"/>
  <c r="H6540" i="12"/>
  <c r="C6541" i="12"/>
  <c r="D6541" i="12"/>
  <c r="E6541" i="12"/>
  <c r="F6541" i="12"/>
  <c r="G6541" i="12"/>
  <c r="H6541" i="12"/>
  <c r="C6542" i="12"/>
  <c r="D6542" i="12"/>
  <c r="E6542" i="12"/>
  <c r="F6542" i="12"/>
  <c r="G6542" i="12"/>
  <c r="H6542" i="12"/>
  <c r="C6543" i="12"/>
  <c r="D6543" i="12"/>
  <c r="E6543" i="12"/>
  <c r="F6543" i="12"/>
  <c r="G6543" i="12"/>
  <c r="H6543" i="12"/>
  <c r="C6544" i="12"/>
  <c r="D6544" i="12"/>
  <c r="E6544" i="12"/>
  <c r="F6544" i="12"/>
  <c r="G6544" i="12"/>
  <c r="H6544" i="12"/>
  <c r="C6545" i="12"/>
  <c r="D6545" i="12"/>
  <c r="E6545" i="12"/>
  <c r="F6545" i="12"/>
  <c r="G6545" i="12"/>
  <c r="H6545" i="12"/>
  <c r="C6546" i="12"/>
  <c r="D6546" i="12"/>
  <c r="E6546" i="12"/>
  <c r="F6546" i="12"/>
  <c r="G6546" i="12"/>
  <c r="H6546" i="12"/>
  <c r="C6547" i="12"/>
  <c r="D6547" i="12"/>
  <c r="E6547" i="12"/>
  <c r="F6547" i="12"/>
  <c r="G6547" i="12"/>
  <c r="H6547" i="12"/>
  <c r="C6548" i="12"/>
  <c r="D6548" i="12"/>
  <c r="E6548" i="12"/>
  <c r="F6548" i="12"/>
  <c r="G6548" i="12"/>
  <c r="H6548" i="12"/>
  <c r="C6549" i="12"/>
  <c r="D6549" i="12"/>
  <c r="E6549" i="12"/>
  <c r="F6549" i="12"/>
  <c r="G6549" i="12"/>
  <c r="H6549" i="12"/>
  <c r="C6550" i="12"/>
  <c r="D6550" i="12"/>
  <c r="E6550" i="12"/>
  <c r="F6550" i="12"/>
  <c r="G6550" i="12"/>
  <c r="H6550" i="12"/>
  <c r="C6551" i="12"/>
  <c r="D6551" i="12"/>
  <c r="E6551" i="12"/>
  <c r="F6551" i="12"/>
  <c r="G6551" i="12"/>
  <c r="H6551" i="12"/>
  <c r="C6552" i="12"/>
  <c r="D6552" i="12"/>
  <c r="E6552" i="12"/>
  <c r="F6552" i="12"/>
  <c r="G6552" i="12"/>
  <c r="H6552" i="12"/>
  <c r="C6553" i="12"/>
  <c r="D6553" i="12"/>
  <c r="E6553" i="12"/>
  <c r="F6553" i="12"/>
  <c r="G6553" i="12"/>
  <c r="H6553" i="12"/>
  <c r="C6554" i="12"/>
  <c r="D6554" i="12"/>
  <c r="E6554" i="12"/>
  <c r="F6554" i="12"/>
  <c r="G6554" i="12"/>
  <c r="H6554" i="12"/>
  <c r="C6555" i="12"/>
  <c r="D6555" i="12"/>
  <c r="E6555" i="12"/>
  <c r="F6555" i="12"/>
  <c r="G6555" i="12"/>
  <c r="H6555" i="12"/>
  <c r="C6556" i="12"/>
  <c r="D6556" i="12"/>
  <c r="E6556" i="12"/>
  <c r="F6556" i="12"/>
  <c r="G6556" i="12"/>
  <c r="H6556" i="12"/>
  <c r="C6557" i="12"/>
  <c r="D6557" i="12"/>
  <c r="E6557" i="12"/>
  <c r="F6557" i="12"/>
  <c r="G6557" i="12"/>
  <c r="H6557" i="12"/>
  <c r="C6558" i="12"/>
  <c r="D6558" i="12"/>
  <c r="E6558" i="12"/>
  <c r="F6558" i="12"/>
  <c r="G6558" i="12"/>
  <c r="H6558" i="12"/>
  <c r="C6559" i="12"/>
  <c r="D6559" i="12"/>
  <c r="E6559" i="12"/>
  <c r="F6559" i="12"/>
  <c r="G6559" i="12"/>
  <c r="H6559" i="12"/>
  <c r="C6560" i="12"/>
  <c r="D6560" i="12"/>
  <c r="E6560" i="12"/>
  <c r="F6560" i="12"/>
  <c r="G6560" i="12"/>
  <c r="H6560" i="12"/>
  <c r="C6561" i="12"/>
  <c r="D6561" i="12"/>
  <c r="E6561" i="12"/>
  <c r="F6561" i="12"/>
  <c r="G6561" i="12"/>
  <c r="H6561" i="12"/>
  <c r="C6562" i="12"/>
  <c r="D6562" i="12"/>
  <c r="E6562" i="12"/>
  <c r="F6562" i="12"/>
  <c r="G6562" i="12"/>
  <c r="H6562" i="12"/>
  <c r="C6563" i="12"/>
  <c r="D6563" i="12"/>
  <c r="E6563" i="12"/>
  <c r="F6563" i="12"/>
  <c r="G6563" i="12"/>
  <c r="H6563" i="12"/>
  <c r="C6564" i="12"/>
  <c r="D6564" i="12"/>
  <c r="E6564" i="12"/>
  <c r="F6564" i="12"/>
  <c r="G6564" i="12"/>
  <c r="H6564" i="12"/>
  <c r="C6565" i="12"/>
  <c r="D6565" i="12"/>
  <c r="E6565" i="12"/>
  <c r="F6565" i="12"/>
  <c r="G6565" i="12"/>
  <c r="H6565" i="12"/>
  <c r="C6566" i="12"/>
  <c r="D6566" i="12"/>
  <c r="E6566" i="12"/>
  <c r="F6566" i="12"/>
  <c r="G6566" i="12"/>
  <c r="H6566" i="12"/>
  <c r="C6567" i="12"/>
  <c r="D6567" i="12"/>
  <c r="E6567" i="12"/>
  <c r="F6567" i="12"/>
  <c r="G6567" i="12"/>
  <c r="H6567" i="12"/>
  <c r="C6568" i="12"/>
  <c r="D6568" i="12"/>
  <c r="E6568" i="12"/>
  <c r="F6568" i="12"/>
  <c r="G6568" i="12"/>
  <c r="H6568" i="12"/>
  <c r="C6569" i="12"/>
  <c r="D6569" i="12"/>
  <c r="E6569" i="12"/>
  <c r="F6569" i="12"/>
  <c r="G6569" i="12"/>
  <c r="H6569" i="12"/>
  <c r="C6570" i="12"/>
  <c r="D6570" i="12"/>
  <c r="E6570" i="12"/>
  <c r="F6570" i="12"/>
  <c r="G6570" i="12"/>
  <c r="H6570" i="12"/>
  <c r="C6571" i="12"/>
  <c r="D6571" i="12"/>
  <c r="E6571" i="12"/>
  <c r="F6571" i="12"/>
  <c r="G6571" i="12"/>
  <c r="H6571" i="12"/>
  <c r="C6572" i="12"/>
  <c r="D6572" i="12"/>
  <c r="E6572" i="12"/>
  <c r="F6572" i="12"/>
  <c r="G6572" i="12"/>
  <c r="H6572" i="12"/>
  <c r="C6573" i="12"/>
  <c r="D6573" i="12"/>
  <c r="E6573" i="12"/>
  <c r="F6573" i="12"/>
  <c r="G6573" i="12"/>
  <c r="H6573" i="12"/>
  <c r="C6574" i="12"/>
  <c r="D6574" i="12"/>
  <c r="E6574" i="12"/>
  <c r="F6574" i="12"/>
  <c r="G6574" i="12"/>
  <c r="H6574" i="12"/>
  <c r="C6575" i="12"/>
  <c r="D6575" i="12"/>
  <c r="E6575" i="12"/>
  <c r="F6575" i="12"/>
  <c r="G6575" i="12"/>
  <c r="H6575" i="12"/>
  <c r="C6576" i="12"/>
  <c r="D6576" i="12"/>
  <c r="E6576" i="12"/>
  <c r="F6576" i="12"/>
  <c r="G6576" i="12"/>
  <c r="H6576" i="12"/>
  <c r="C6577" i="12"/>
  <c r="D6577" i="12"/>
  <c r="E6577" i="12"/>
  <c r="F6577" i="12"/>
  <c r="G6577" i="12"/>
  <c r="H6577" i="12"/>
  <c r="C6578" i="12"/>
  <c r="D6578" i="12"/>
  <c r="E6578" i="12"/>
  <c r="F6578" i="12"/>
  <c r="G6578" i="12"/>
  <c r="H6578" i="12"/>
  <c r="C6579" i="12"/>
  <c r="D6579" i="12"/>
  <c r="E6579" i="12"/>
  <c r="F6579" i="12"/>
  <c r="G6579" i="12"/>
  <c r="H6579" i="12"/>
  <c r="C6580" i="12"/>
  <c r="D6580" i="12"/>
  <c r="E6580" i="12"/>
  <c r="F6580" i="12"/>
  <c r="G6580" i="12"/>
  <c r="H6580" i="12"/>
  <c r="C6581" i="12"/>
  <c r="D6581" i="12"/>
  <c r="E6581" i="12"/>
  <c r="F6581" i="12"/>
  <c r="G6581" i="12"/>
  <c r="H6581" i="12"/>
  <c r="C6582" i="12"/>
  <c r="D6582" i="12"/>
  <c r="E6582" i="12"/>
  <c r="F6582" i="12"/>
  <c r="G6582" i="12"/>
  <c r="H6582" i="12"/>
  <c r="C6583" i="12"/>
  <c r="D6583" i="12"/>
  <c r="E6583" i="12"/>
  <c r="F6583" i="12"/>
  <c r="G6583" i="12"/>
  <c r="H6583" i="12"/>
  <c r="C6584" i="12"/>
  <c r="D6584" i="12"/>
  <c r="E6584" i="12"/>
  <c r="F6584" i="12"/>
  <c r="G6584" i="12"/>
  <c r="H6584" i="12"/>
  <c r="C6585" i="12"/>
  <c r="D6585" i="12"/>
  <c r="E6585" i="12"/>
  <c r="F6585" i="12"/>
  <c r="G6585" i="12"/>
  <c r="H6585" i="12"/>
  <c r="C6586" i="12"/>
  <c r="D6586" i="12"/>
  <c r="E6586" i="12"/>
  <c r="F6586" i="12"/>
  <c r="G6586" i="12"/>
  <c r="H6586" i="12"/>
  <c r="C6587" i="12"/>
  <c r="D6587" i="12"/>
  <c r="E6587" i="12"/>
  <c r="F6587" i="12"/>
  <c r="G6587" i="12"/>
  <c r="H6587" i="12"/>
  <c r="C6588" i="12"/>
  <c r="D6588" i="12"/>
  <c r="E6588" i="12"/>
  <c r="F6588" i="12"/>
  <c r="G6588" i="12"/>
  <c r="H6588" i="12"/>
  <c r="C6589" i="12"/>
  <c r="D6589" i="12"/>
  <c r="E6589" i="12"/>
  <c r="F6589" i="12"/>
  <c r="G6589" i="12"/>
  <c r="H6589" i="12"/>
  <c r="C6590" i="12"/>
  <c r="D6590" i="12"/>
  <c r="E6590" i="12"/>
  <c r="F6590" i="12"/>
  <c r="G6590" i="12"/>
  <c r="H6590" i="12"/>
  <c r="C6591" i="12"/>
  <c r="D6591" i="12"/>
  <c r="E6591" i="12"/>
  <c r="F6591" i="12"/>
  <c r="G6591" i="12"/>
  <c r="H6591" i="12"/>
  <c r="C6592" i="12"/>
  <c r="D6592" i="12"/>
  <c r="E6592" i="12"/>
  <c r="F6592" i="12"/>
  <c r="G6592" i="12"/>
  <c r="H6592" i="12"/>
  <c r="C6593" i="12"/>
  <c r="D6593" i="12"/>
  <c r="E6593" i="12"/>
  <c r="F6593" i="12"/>
  <c r="G6593" i="12"/>
  <c r="H6593" i="12"/>
  <c r="C6594" i="12"/>
  <c r="D6594" i="12"/>
  <c r="E6594" i="12"/>
  <c r="F6594" i="12"/>
  <c r="G6594" i="12"/>
  <c r="H6594" i="12"/>
  <c r="C6595" i="12"/>
  <c r="D6595" i="12"/>
  <c r="E6595" i="12"/>
  <c r="F6595" i="12"/>
  <c r="G6595" i="12"/>
  <c r="H6595" i="12"/>
  <c r="C6596" i="12"/>
  <c r="D6596" i="12"/>
  <c r="E6596" i="12"/>
  <c r="F6596" i="12"/>
  <c r="G6596" i="12"/>
  <c r="H6596" i="12"/>
  <c r="C6597" i="12"/>
  <c r="D6597" i="12"/>
  <c r="E6597" i="12"/>
  <c r="F6597" i="12"/>
  <c r="G6597" i="12"/>
  <c r="H6597" i="12"/>
  <c r="C6598" i="12"/>
  <c r="D6598" i="12"/>
  <c r="E6598" i="12"/>
  <c r="F6598" i="12"/>
  <c r="G6598" i="12"/>
  <c r="H6598" i="12"/>
  <c r="C6599" i="12"/>
  <c r="D6599" i="12"/>
  <c r="E6599" i="12"/>
  <c r="F6599" i="12"/>
  <c r="G6599" i="12"/>
  <c r="H6599" i="12"/>
  <c r="C6600" i="12"/>
  <c r="D6600" i="12"/>
  <c r="E6600" i="12"/>
  <c r="F6600" i="12"/>
  <c r="G6600" i="12"/>
  <c r="H6600" i="12"/>
  <c r="C6601" i="12"/>
  <c r="D6601" i="12"/>
  <c r="E6601" i="12"/>
  <c r="F6601" i="12"/>
  <c r="G6601" i="12"/>
  <c r="H6601" i="12"/>
  <c r="C6602" i="12"/>
  <c r="D6602" i="12"/>
  <c r="E6602" i="12"/>
  <c r="F6602" i="12"/>
  <c r="G6602" i="12"/>
  <c r="H6602" i="12"/>
  <c r="C6603" i="12"/>
  <c r="D6603" i="12"/>
  <c r="E6603" i="12"/>
  <c r="F6603" i="12"/>
  <c r="G6603" i="12"/>
  <c r="H6603" i="12"/>
  <c r="C6604" i="12"/>
  <c r="D6604" i="12"/>
  <c r="E6604" i="12"/>
  <c r="F6604" i="12"/>
  <c r="G6604" i="12"/>
  <c r="H6604" i="12"/>
  <c r="C6605" i="12"/>
  <c r="D6605" i="12"/>
  <c r="E6605" i="12"/>
  <c r="F6605" i="12"/>
  <c r="G6605" i="12"/>
  <c r="H6605" i="12"/>
  <c r="C6606" i="12"/>
  <c r="D6606" i="12"/>
  <c r="E6606" i="12"/>
  <c r="F6606" i="12"/>
  <c r="G6606" i="12"/>
  <c r="H6606" i="12"/>
  <c r="C6607" i="12"/>
  <c r="D6607" i="12"/>
  <c r="E6607" i="12"/>
  <c r="F6607" i="12"/>
  <c r="G6607" i="12"/>
  <c r="H6607" i="12"/>
  <c r="C6608" i="12"/>
  <c r="D6608" i="12"/>
  <c r="E6608" i="12"/>
  <c r="F6608" i="12"/>
  <c r="G6608" i="12"/>
  <c r="H6608" i="12"/>
  <c r="C6609" i="12"/>
  <c r="D6609" i="12"/>
  <c r="E6609" i="12"/>
  <c r="F6609" i="12"/>
  <c r="G6609" i="12"/>
  <c r="H6609" i="12"/>
  <c r="C6610" i="12"/>
  <c r="D6610" i="12"/>
  <c r="E6610" i="12"/>
  <c r="F6610" i="12"/>
  <c r="G6610" i="12"/>
  <c r="H6610" i="12"/>
  <c r="C6611" i="12"/>
  <c r="D6611" i="12"/>
  <c r="E6611" i="12"/>
  <c r="F6611" i="12"/>
  <c r="G6611" i="12"/>
  <c r="H6611" i="12"/>
  <c r="C6612" i="12"/>
  <c r="D6612" i="12"/>
  <c r="E6612" i="12"/>
  <c r="F6612" i="12"/>
  <c r="G6612" i="12"/>
  <c r="H6612" i="12"/>
  <c r="C6613" i="12"/>
  <c r="D6613" i="12"/>
  <c r="E6613" i="12"/>
  <c r="F6613" i="12"/>
  <c r="G6613" i="12"/>
  <c r="H6613" i="12"/>
  <c r="C6614" i="12"/>
  <c r="D6614" i="12"/>
  <c r="E6614" i="12"/>
  <c r="F6614" i="12"/>
  <c r="G6614" i="12"/>
  <c r="H6614" i="12"/>
  <c r="C6615" i="12"/>
  <c r="D6615" i="12"/>
  <c r="E6615" i="12"/>
  <c r="F6615" i="12"/>
  <c r="G6615" i="12"/>
  <c r="H6615" i="12"/>
  <c r="C6616" i="12"/>
  <c r="D6616" i="12"/>
  <c r="E6616" i="12"/>
  <c r="F6616" i="12"/>
  <c r="G6616" i="12"/>
  <c r="H6616" i="12"/>
  <c r="C6617" i="12"/>
  <c r="D6617" i="12"/>
  <c r="E6617" i="12"/>
  <c r="F6617" i="12"/>
  <c r="G6617" i="12"/>
  <c r="H6617" i="12"/>
  <c r="C6618" i="12"/>
  <c r="D6618" i="12"/>
  <c r="E6618" i="12"/>
  <c r="F6618" i="12"/>
  <c r="G6618" i="12"/>
  <c r="H6618" i="12"/>
  <c r="C6619" i="12"/>
  <c r="D6619" i="12"/>
  <c r="E6619" i="12"/>
  <c r="F6619" i="12"/>
  <c r="G6619" i="12"/>
  <c r="H6619" i="12"/>
  <c r="C6620" i="12"/>
  <c r="D6620" i="12"/>
  <c r="E6620" i="12"/>
  <c r="F6620" i="12"/>
  <c r="G6620" i="12"/>
  <c r="H6620" i="12"/>
  <c r="C6621" i="12"/>
  <c r="D6621" i="12"/>
  <c r="E6621" i="12"/>
  <c r="F6621" i="12"/>
  <c r="G6621" i="12"/>
  <c r="H6621" i="12"/>
  <c r="C6622" i="12"/>
  <c r="D6622" i="12"/>
  <c r="E6622" i="12"/>
  <c r="F6622" i="12"/>
  <c r="G6622" i="12"/>
  <c r="H6622" i="12"/>
  <c r="C6623" i="12"/>
  <c r="D6623" i="12"/>
  <c r="E6623" i="12"/>
  <c r="F6623" i="12"/>
  <c r="G6623" i="12"/>
  <c r="H6623" i="12"/>
  <c r="C6624" i="12"/>
  <c r="D6624" i="12"/>
  <c r="E6624" i="12"/>
  <c r="F6624" i="12"/>
  <c r="G6624" i="12"/>
  <c r="H6624" i="12"/>
  <c r="C6625" i="12"/>
  <c r="D6625" i="12"/>
  <c r="E6625" i="12"/>
  <c r="F6625" i="12"/>
  <c r="G6625" i="12"/>
  <c r="H6625" i="12"/>
  <c r="C6626" i="12"/>
  <c r="D6626" i="12"/>
  <c r="E6626" i="12"/>
  <c r="F6626" i="12"/>
  <c r="G6626" i="12"/>
  <c r="H6626" i="12"/>
  <c r="C6627" i="12"/>
  <c r="D6627" i="12"/>
  <c r="E6627" i="12"/>
  <c r="F6627" i="12"/>
  <c r="G6627" i="12"/>
  <c r="H6627" i="12"/>
  <c r="C6628" i="12"/>
  <c r="D6628" i="12"/>
  <c r="E6628" i="12"/>
  <c r="F6628" i="12"/>
  <c r="G6628" i="12"/>
  <c r="H6628" i="12"/>
  <c r="C6629" i="12"/>
  <c r="D6629" i="12"/>
  <c r="E6629" i="12"/>
  <c r="F6629" i="12"/>
  <c r="G6629" i="12"/>
  <c r="H6629" i="12"/>
  <c r="C6630" i="12"/>
  <c r="D6630" i="12"/>
  <c r="E6630" i="12"/>
  <c r="F6630" i="12"/>
  <c r="G6630" i="12"/>
  <c r="H6630" i="12"/>
  <c r="C6631" i="12"/>
  <c r="D6631" i="12"/>
  <c r="E6631" i="12"/>
  <c r="F6631" i="12"/>
  <c r="G6631" i="12"/>
  <c r="H6631" i="12"/>
  <c r="C6632" i="12"/>
  <c r="D6632" i="12"/>
  <c r="E6632" i="12"/>
  <c r="F6632" i="12"/>
  <c r="G6632" i="12"/>
  <c r="H6632" i="12"/>
  <c r="C6633" i="12"/>
  <c r="D6633" i="12"/>
  <c r="E6633" i="12"/>
  <c r="F6633" i="12"/>
  <c r="G6633" i="12"/>
  <c r="H6633" i="12"/>
  <c r="C6634" i="12"/>
  <c r="D6634" i="12"/>
  <c r="E6634" i="12"/>
  <c r="F6634" i="12"/>
  <c r="G6634" i="12"/>
  <c r="H6634" i="12"/>
  <c r="C6635" i="12"/>
  <c r="D6635" i="12"/>
  <c r="E6635" i="12"/>
  <c r="F6635" i="12"/>
  <c r="G6635" i="12"/>
  <c r="H6635" i="12"/>
  <c r="C6636" i="12"/>
  <c r="D6636" i="12"/>
  <c r="E6636" i="12"/>
  <c r="F6636" i="12"/>
  <c r="G6636" i="12"/>
  <c r="H6636" i="12"/>
  <c r="C6637" i="12"/>
  <c r="D6637" i="12"/>
  <c r="E6637" i="12"/>
  <c r="F6637" i="12"/>
  <c r="G6637" i="12"/>
  <c r="H6637" i="12"/>
  <c r="C6638" i="12"/>
  <c r="D6638" i="12"/>
  <c r="E6638" i="12"/>
  <c r="F6638" i="12"/>
  <c r="G6638" i="12"/>
  <c r="H6638" i="12"/>
  <c r="C6639" i="12"/>
  <c r="D6639" i="12"/>
  <c r="E6639" i="12"/>
  <c r="F6639" i="12"/>
  <c r="G6639" i="12"/>
  <c r="H6639" i="12"/>
  <c r="C6640" i="12"/>
  <c r="D6640" i="12"/>
  <c r="E6640" i="12"/>
  <c r="F6640" i="12"/>
  <c r="G6640" i="12"/>
  <c r="H6640" i="12"/>
  <c r="C6641" i="12"/>
  <c r="D6641" i="12"/>
  <c r="E6641" i="12"/>
  <c r="F6641" i="12"/>
  <c r="G6641" i="12"/>
  <c r="H6641" i="12"/>
  <c r="C6642" i="12"/>
  <c r="D6642" i="12"/>
  <c r="E6642" i="12"/>
  <c r="F6642" i="12"/>
  <c r="G6642" i="12"/>
  <c r="H6642" i="12"/>
  <c r="C6643" i="12"/>
  <c r="D6643" i="12"/>
  <c r="E6643" i="12"/>
  <c r="F6643" i="12"/>
  <c r="G6643" i="12"/>
  <c r="H6643" i="12"/>
  <c r="C6644" i="12"/>
  <c r="D6644" i="12"/>
  <c r="E6644" i="12"/>
  <c r="F6644" i="12"/>
  <c r="G6644" i="12"/>
  <c r="H6644" i="12"/>
  <c r="C6645" i="12"/>
  <c r="D6645" i="12"/>
  <c r="E6645" i="12"/>
  <c r="F6645" i="12"/>
  <c r="G6645" i="12"/>
  <c r="H6645" i="12"/>
  <c r="C6646" i="12"/>
  <c r="D6646" i="12"/>
  <c r="E6646" i="12"/>
  <c r="F6646" i="12"/>
  <c r="G6646" i="12"/>
  <c r="H6646" i="12"/>
  <c r="C6647" i="12"/>
  <c r="D6647" i="12"/>
  <c r="E6647" i="12"/>
  <c r="F6647" i="12"/>
  <c r="G6647" i="12"/>
  <c r="H6647" i="12"/>
  <c r="C6648" i="12"/>
  <c r="D6648" i="12"/>
  <c r="E6648" i="12"/>
  <c r="F6648" i="12"/>
  <c r="G6648" i="12"/>
  <c r="H6648" i="12"/>
  <c r="C6649" i="12"/>
  <c r="D6649" i="12"/>
  <c r="E6649" i="12"/>
  <c r="F6649" i="12"/>
  <c r="G6649" i="12"/>
  <c r="H6649" i="12"/>
  <c r="C6650" i="12"/>
  <c r="D6650" i="12"/>
  <c r="E6650" i="12"/>
  <c r="F6650" i="12"/>
  <c r="G6650" i="12"/>
  <c r="H6650" i="12"/>
  <c r="C6651" i="12"/>
  <c r="D6651" i="12"/>
  <c r="E6651" i="12"/>
  <c r="F6651" i="12"/>
  <c r="G6651" i="12"/>
  <c r="H6651" i="12"/>
  <c r="C6652" i="12"/>
  <c r="D6652" i="12"/>
  <c r="E6652" i="12"/>
  <c r="F6652" i="12"/>
  <c r="G6652" i="12"/>
  <c r="H6652" i="12"/>
  <c r="C6653" i="12"/>
  <c r="D6653" i="12"/>
  <c r="E6653" i="12"/>
  <c r="F6653" i="12"/>
  <c r="G6653" i="12"/>
  <c r="H6653" i="12"/>
  <c r="C6654" i="12"/>
  <c r="D6654" i="12"/>
  <c r="E6654" i="12"/>
  <c r="F6654" i="12"/>
  <c r="G6654" i="12"/>
  <c r="H6654" i="12"/>
  <c r="C6655" i="12"/>
  <c r="D6655" i="12"/>
  <c r="E6655" i="12"/>
  <c r="F6655" i="12"/>
  <c r="G6655" i="12"/>
  <c r="H6655" i="12"/>
  <c r="C6656" i="12"/>
  <c r="D6656" i="12"/>
  <c r="E6656" i="12"/>
  <c r="F6656" i="12"/>
  <c r="G6656" i="12"/>
  <c r="H6656" i="12"/>
  <c r="C6657" i="12"/>
  <c r="D6657" i="12"/>
  <c r="E6657" i="12"/>
  <c r="F6657" i="12"/>
  <c r="G6657" i="12"/>
  <c r="H6657" i="12"/>
  <c r="C6658" i="12"/>
  <c r="D6658" i="12"/>
  <c r="E6658" i="12"/>
  <c r="F6658" i="12"/>
  <c r="G6658" i="12"/>
  <c r="H6658" i="12"/>
  <c r="C6659" i="12"/>
  <c r="D6659" i="12"/>
  <c r="E6659" i="12"/>
  <c r="F6659" i="12"/>
  <c r="G6659" i="12"/>
  <c r="H6659" i="12"/>
  <c r="C6660" i="12"/>
  <c r="D6660" i="12"/>
  <c r="E6660" i="12"/>
  <c r="F6660" i="12"/>
  <c r="G6660" i="12"/>
  <c r="H6660" i="12"/>
  <c r="C6661" i="12"/>
  <c r="D6661" i="12"/>
  <c r="E6661" i="12"/>
  <c r="F6661" i="12"/>
  <c r="G6661" i="12"/>
  <c r="H6661" i="12"/>
  <c r="C6662" i="12"/>
  <c r="D6662" i="12"/>
  <c r="E6662" i="12"/>
  <c r="F6662" i="12"/>
  <c r="G6662" i="12"/>
  <c r="H6662" i="12"/>
  <c r="C6663" i="12"/>
  <c r="D6663" i="12"/>
  <c r="E6663" i="12"/>
  <c r="F6663" i="12"/>
  <c r="G6663" i="12"/>
  <c r="H6663" i="12"/>
  <c r="C6664" i="12"/>
  <c r="D6664" i="12"/>
  <c r="E6664" i="12"/>
  <c r="F6664" i="12"/>
  <c r="G6664" i="12"/>
  <c r="H6664" i="12"/>
  <c r="C6665" i="12"/>
  <c r="D6665" i="12"/>
  <c r="E6665" i="12"/>
  <c r="F6665" i="12"/>
  <c r="G6665" i="12"/>
  <c r="H6665" i="12"/>
  <c r="C6666" i="12"/>
  <c r="D6666" i="12"/>
  <c r="E6666" i="12"/>
  <c r="F6666" i="12"/>
  <c r="G6666" i="12"/>
  <c r="H6666" i="12"/>
  <c r="C6667" i="12"/>
  <c r="D6667" i="12"/>
  <c r="E6667" i="12"/>
  <c r="F6667" i="12"/>
  <c r="G6667" i="12"/>
  <c r="H6667" i="12"/>
  <c r="C6668" i="12"/>
  <c r="D6668" i="12"/>
  <c r="E6668" i="12"/>
  <c r="F6668" i="12"/>
  <c r="G6668" i="12"/>
  <c r="H6668" i="12"/>
  <c r="C6669" i="12"/>
  <c r="D6669" i="12"/>
  <c r="E6669" i="12"/>
  <c r="F6669" i="12"/>
  <c r="G6669" i="12"/>
  <c r="H6669" i="12"/>
  <c r="C6670" i="12"/>
  <c r="D6670" i="12"/>
  <c r="E6670" i="12"/>
  <c r="F6670" i="12"/>
  <c r="G6670" i="12"/>
  <c r="H6670" i="12"/>
  <c r="C6671" i="12"/>
  <c r="D6671" i="12"/>
  <c r="E6671" i="12"/>
  <c r="F6671" i="12"/>
  <c r="G6671" i="12"/>
  <c r="H6671" i="12"/>
  <c r="C6672" i="12"/>
  <c r="D6672" i="12"/>
  <c r="E6672" i="12"/>
  <c r="F6672" i="12"/>
  <c r="G6672" i="12"/>
  <c r="H6672" i="12"/>
  <c r="C6673" i="12"/>
  <c r="D6673" i="12"/>
  <c r="E6673" i="12"/>
  <c r="F6673" i="12"/>
  <c r="G6673" i="12"/>
  <c r="H6673" i="12"/>
  <c r="C6674" i="12"/>
  <c r="D6674" i="12"/>
  <c r="E6674" i="12"/>
  <c r="F6674" i="12"/>
  <c r="G6674" i="12"/>
  <c r="H6674" i="12"/>
  <c r="C6675" i="12"/>
  <c r="D6675" i="12"/>
  <c r="E6675" i="12"/>
  <c r="F6675" i="12"/>
  <c r="G6675" i="12"/>
  <c r="H6675" i="12"/>
  <c r="C6676" i="12"/>
  <c r="D6676" i="12"/>
  <c r="E6676" i="12"/>
  <c r="F6676" i="12"/>
  <c r="G6676" i="12"/>
  <c r="H6676" i="12"/>
  <c r="C6677" i="12"/>
  <c r="D6677" i="12"/>
  <c r="E6677" i="12"/>
  <c r="F6677" i="12"/>
  <c r="G6677" i="12"/>
  <c r="H6677" i="12"/>
  <c r="C6678" i="12"/>
  <c r="D6678" i="12"/>
  <c r="E6678" i="12"/>
  <c r="F6678" i="12"/>
  <c r="G6678" i="12"/>
  <c r="H6678" i="12"/>
  <c r="C6679" i="12"/>
  <c r="D6679" i="12"/>
  <c r="E6679" i="12"/>
  <c r="F6679" i="12"/>
  <c r="G6679" i="12"/>
  <c r="H6679" i="12"/>
  <c r="C6680" i="12"/>
  <c r="D6680" i="12"/>
  <c r="E6680" i="12"/>
  <c r="F6680" i="12"/>
  <c r="G6680" i="12"/>
  <c r="H6680" i="12"/>
  <c r="C6681" i="12"/>
  <c r="D6681" i="12"/>
  <c r="E6681" i="12"/>
  <c r="F6681" i="12"/>
  <c r="G6681" i="12"/>
  <c r="H6681" i="12"/>
  <c r="C6682" i="12"/>
  <c r="D6682" i="12"/>
  <c r="E6682" i="12"/>
  <c r="F6682" i="12"/>
  <c r="G6682" i="12"/>
  <c r="H6682" i="12"/>
  <c r="C6683" i="12"/>
  <c r="D6683" i="12"/>
  <c r="E6683" i="12"/>
  <c r="F6683" i="12"/>
  <c r="G6683" i="12"/>
  <c r="H6683" i="12"/>
  <c r="C6684" i="12"/>
  <c r="D6684" i="12"/>
  <c r="E6684" i="12"/>
  <c r="F6684" i="12"/>
  <c r="G6684" i="12"/>
  <c r="H6684" i="12"/>
  <c r="C6685" i="12"/>
  <c r="D6685" i="12"/>
  <c r="E6685" i="12"/>
  <c r="F6685" i="12"/>
  <c r="G6685" i="12"/>
  <c r="H6685" i="12"/>
  <c r="C6686" i="12"/>
  <c r="D6686" i="12"/>
  <c r="E6686" i="12"/>
  <c r="F6686" i="12"/>
  <c r="G6686" i="12"/>
  <c r="H6686" i="12"/>
  <c r="C6687" i="12"/>
  <c r="D6687" i="12"/>
  <c r="E6687" i="12"/>
  <c r="F6687" i="12"/>
  <c r="G6687" i="12"/>
  <c r="H6687" i="12"/>
  <c r="C6688" i="12"/>
  <c r="D6688" i="12"/>
  <c r="E6688" i="12"/>
  <c r="F6688" i="12"/>
  <c r="G6688" i="12"/>
  <c r="H6688" i="12"/>
  <c r="C6689" i="12"/>
  <c r="D6689" i="12"/>
  <c r="E6689" i="12"/>
  <c r="F6689" i="12"/>
  <c r="G6689" i="12"/>
  <c r="H6689" i="12"/>
  <c r="C6690" i="12"/>
  <c r="D6690" i="12"/>
  <c r="E6690" i="12"/>
  <c r="F6690" i="12"/>
  <c r="G6690" i="12"/>
  <c r="H6690" i="12"/>
  <c r="C6691" i="12"/>
  <c r="D6691" i="12"/>
  <c r="E6691" i="12"/>
  <c r="F6691" i="12"/>
  <c r="G6691" i="12"/>
  <c r="H6691" i="12"/>
  <c r="C6692" i="12"/>
  <c r="D6692" i="12"/>
  <c r="E6692" i="12"/>
  <c r="F6692" i="12"/>
  <c r="G6692" i="12"/>
  <c r="H6692" i="12"/>
  <c r="C6693" i="12"/>
  <c r="D6693" i="12"/>
  <c r="E6693" i="12"/>
  <c r="F6693" i="12"/>
  <c r="G6693" i="12"/>
  <c r="H6693" i="12"/>
  <c r="C6694" i="12"/>
  <c r="D6694" i="12"/>
  <c r="E6694" i="12"/>
  <c r="F6694" i="12"/>
  <c r="G6694" i="12"/>
  <c r="H6694" i="12"/>
  <c r="C6695" i="12"/>
  <c r="D6695" i="12"/>
  <c r="E6695" i="12"/>
  <c r="F6695" i="12"/>
  <c r="G6695" i="12"/>
  <c r="H6695" i="12"/>
  <c r="C6696" i="12"/>
  <c r="D6696" i="12"/>
  <c r="E6696" i="12"/>
  <c r="F6696" i="12"/>
  <c r="G6696" i="12"/>
  <c r="H6696" i="12"/>
  <c r="C6697" i="12"/>
  <c r="D6697" i="12"/>
  <c r="E6697" i="12"/>
  <c r="F6697" i="12"/>
  <c r="G6697" i="12"/>
  <c r="H6697" i="12"/>
  <c r="C6698" i="12"/>
  <c r="D6698" i="12"/>
  <c r="E6698" i="12"/>
  <c r="F6698" i="12"/>
  <c r="G6698" i="12"/>
  <c r="H6698" i="12"/>
  <c r="C6699" i="12"/>
  <c r="D6699" i="12"/>
  <c r="E6699" i="12"/>
  <c r="F6699" i="12"/>
  <c r="G6699" i="12"/>
  <c r="H6699" i="12"/>
  <c r="C6700" i="12"/>
  <c r="D6700" i="12"/>
  <c r="E6700" i="12"/>
  <c r="F6700" i="12"/>
  <c r="G6700" i="12"/>
  <c r="H6700" i="12"/>
  <c r="C6701" i="12"/>
  <c r="D6701" i="12"/>
  <c r="E6701" i="12"/>
  <c r="F6701" i="12"/>
  <c r="G6701" i="12"/>
  <c r="H6701" i="12"/>
  <c r="C6702" i="12"/>
  <c r="D6702" i="12"/>
  <c r="E6702" i="12"/>
  <c r="F6702" i="12"/>
  <c r="G6702" i="12"/>
  <c r="H6702" i="12"/>
  <c r="C6703" i="12"/>
  <c r="D6703" i="12"/>
  <c r="E6703" i="12"/>
  <c r="F6703" i="12"/>
  <c r="G6703" i="12"/>
  <c r="H6703" i="12"/>
  <c r="C6704" i="12"/>
  <c r="D6704" i="12"/>
  <c r="E6704" i="12"/>
  <c r="F6704" i="12"/>
  <c r="G6704" i="12"/>
  <c r="H6704" i="12"/>
  <c r="C6705" i="12"/>
  <c r="D6705" i="12"/>
  <c r="E6705" i="12"/>
  <c r="F6705" i="12"/>
  <c r="G6705" i="12"/>
  <c r="H6705" i="12"/>
  <c r="C6706" i="12"/>
  <c r="D6706" i="12"/>
  <c r="E6706" i="12"/>
  <c r="F6706" i="12"/>
  <c r="G6706" i="12"/>
  <c r="H6706" i="12"/>
  <c r="C6707" i="12"/>
  <c r="D6707" i="12"/>
  <c r="E6707" i="12"/>
  <c r="F6707" i="12"/>
  <c r="G6707" i="12"/>
  <c r="H6707" i="12"/>
  <c r="C6708" i="12"/>
  <c r="D6708" i="12"/>
  <c r="E6708" i="12"/>
  <c r="F6708" i="12"/>
  <c r="G6708" i="12"/>
  <c r="H6708" i="12"/>
  <c r="C6709" i="12"/>
  <c r="D6709" i="12"/>
  <c r="E6709" i="12"/>
  <c r="F6709" i="12"/>
  <c r="G6709" i="12"/>
  <c r="H6709" i="12"/>
  <c r="C6710" i="12"/>
  <c r="D6710" i="12"/>
  <c r="E6710" i="12"/>
  <c r="F6710" i="12"/>
  <c r="G6710" i="12"/>
  <c r="H6710" i="12"/>
  <c r="C6711" i="12"/>
  <c r="D6711" i="12"/>
  <c r="E6711" i="12"/>
  <c r="F6711" i="12"/>
  <c r="G6711" i="12"/>
  <c r="H6711" i="12"/>
  <c r="C6712" i="12"/>
  <c r="D6712" i="12"/>
  <c r="E6712" i="12"/>
  <c r="F6712" i="12"/>
  <c r="G6712" i="12"/>
  <c r="H6712" i="12"/>
  <c r="C6713" i="12"/>
  <c r="D6713" i="12"/>
  <c r="E6713" i="12"/>
  <c r="F6713" i="12"/>
  <c r="G6713" i="12"/>
  <c r="H6713" i="12"/>
  <c r="C6714" i="12"/>
  <c r="D6714" i="12"/>
  <c r="E6714" i="12"/>
  <c r="F6714" i="12"/>
  <c r="G6714" i="12"/>
  <c r="H6714" i="12"/>
  <c r="C6715" i="12"/>
  <c r="D6715" i="12"/>
  <c r="E6715" i="12"/>
  <c r="F6715" i="12"/>
  <c r="G6715" i="12"/>
  <c r="H6715" i="12"/>
  <c r="C6716" i="12"/>
  <c r="D6716" i="12"/>
  <c r="E6716" i="12"/>
  <c r="F6716" i="12"/>
  <c r="G6716" i="12"/>
  <c r="H6716" i="12"/>
  <c r="C6717" i="12"/>
  <c r="D6717" i="12"/>
  <c r="E6717" i="12"/>
  <c r="F6717" i="12"/>
  <c r="G6717" i="12"/>
  <c r="H6717" i="12"/>
  <c r="C6718" i="12"/>
  <c r="D6718" i="12"/>
  <c r="E6718" i="12"/>
  <c r="F6718" i="12"/>
  <c r="G6718" i="12"/>
  <c r="H6718" i="12"/>
  <c r="C6719" i="12"/>
  <c r="D6719" i="12"/>
  <c r="E6719" i="12"/>
  <c r="F6719" i="12"/>
  <c r="G6719" i="12"/>
  <c r="H6719" i="12"/>
  <c r="C6720" i="12"/>
  <c r="D6720" i="12"/>
  <c r="E6720" i="12"/>
  <c r="F6720" i="12"/>
  <c r="G6720" i="12"/>
  <c r="H6720" i="12"/>
  <c r="C6721" i="12"/>
  <c r="D6721" i="12"/>
  <c r="E6721" i="12"/>
  <c r="F6721" i="12"/>
  <c r="G6721" i="12"/>
  <c r="H6721" i="12"/>
  <c r="C6722" i="12"/>
  <c r="D6722" i="12"/>
  <c r="E6722" i="12"/>
  <c r="F6722" i="12"/>
  <c r="G6722" i="12"/>
  <c r="H6722" i="12"/>
  <c r="C6723" i="12"/>
  <c r="D6723" i="12"/>
  <c r="E6723" i="12"/>
  <c r="F6723" i="12"/>
  <c r="G6723" i="12"/>
  <c r="H6723" i="12"/>
  <c r="C6724" i="12"/>
  <c r="D6724" i="12"/>
  <c r="E6724" i="12"/>
  <c r="F6724" i="12"/>
  <c r="G6724" i="12"/>
  <c r="H6724" i="12"/>
  <c r="C6725" i="12"/>
  <c r="D6725" i="12"/>
  <c r="E6725" i="12"/>
  <c r="F6725" i="12"/>
  <c r="G6725" i="12"/>
  <c r="H6725" i="12"/>
  <c r="C6726" i="12"/>
  <c r="D6726" i="12"/>
  <c r="E6726" i="12"/>
  <c r="F6726" i="12"/>
  <c r="G6726" i="12"/>
  <c r="H6726" i="12"/>
  <c r="C6727" i="12"/>
  <c r="D6727" i="12"/>
  <c r="E6727" i="12"/>
  <c r="F6727" i="12"/>
  <c r="G6727" i="12"/>
  <c r="H6727" i="12"/>
  <c r="C6728" i="12"/>
  <c r="D6728" i="12"/>
  <c r="E6728" i="12"/>
  <c r="F6728" i="12"/>
  <c r="G6728" i="12"/>
  <c r="H6728" i="12"/>
  <c r="C6729" i="12"/>
  <c r="D6729" i="12"/>
  <c r="E6729" i="12"/>
  <c r="F6729" i="12"/>
  <c r="G6729" i="12"/>
  <c r="H6729" i="12"/>
  <c r="C6730" i="12"/>
  <c r="D6730" i="12"/>
  <c r="E6730" i="12"/>
  <c r="F6730" i="12"/>
  <c r="G6730" i="12"/>
  <c r="H6730" i="12"/>
  <c r="C6731" i="12"/>
  <c r="D6731" i="12"/>
  <c r="E6731" i="12"/>
  <c r="F6731" i="12"/>
  <c r="G6731" i="12"/>
  <c r="H6731" i="12"/>
  <c r="C6732" i="12"/>
  <c r="D6732" i="12"/>
  <c r="E6732" i="12"/>
  <c r="F6732" i="12"/>
  <c r="G6732" i="12"/>
  <c r="H6732" i="12"/>
  <c r="C6733" i="12"/>
  <c r="D6733" i="12"/>
  <c r="E6733" i="12"/>
  <c r="F6733" i="12"/>
  <c r="G6733" i="12"/>
  <c r="H6733" i="12"/>
  <c r="C6734" i="12"/>
  <c r="D6734" i="12"/>
  <c r="E6734" i="12"/>
  <c r="F6734" i="12"/>
  <c r="G6734" i="12"/>
  <c r="H6734" i="12"/>
  <c r="C6735" i="12"/>
  <c r="D6735" i="12"/>
  <c r="E6735" i="12"/>
  <c r="F6735" i="12"/>
  <c r="G6735" i="12"/>
  <c r="H6735" i="12"/>
  <c r="C6736" i="12"/>
  <c r="D6736" i="12"/>
  <c r="E6736" i="12"/>
  <c r="F6736" i="12"/>
  <c r="G6736" i="12"/>
  <c r="H6736" i="12"/>
  <c r="C6737" i="12"/>
  <c r="D6737" i="12"/>
  <c r="E6737" i="12"/>
  <c r="F6737" i="12"/>
  <c r="G6737" i="12"/>
  <c r="H6737" i="12"/>
  <c r="C6738" i="12"/>
  <c r="D6738" i="12"/>
  <c r="E6738" i="12"/>
  <c r="F6738" i="12"/>
  <c r="G6738" i="12"/>
  <c r="H6738" i="12"/>
  <c r="C6739" i="12"/>
  <c r="D6739" i="12"/>
  <c r="E6739" i="12"/>
  <c r="F6739" i="12"/>
  <c r="G6739" i="12"/>
  <c r="H6739" i="12"/>
  <c r="C6740" i="12"/>
  <c r="D6740" i="12"/>
  <c r="E6740" i="12"/>
  <c r="F6740" i="12"/>
  <c r="G6740" i="12"/>
  <c r="H6740" i="12"/>
  <c r="C6741" i="12"/>
  <c r="D6741" i="12"/>
  <c r="E6741" i="12"/>
  <c r="F6741" i="12"/>
  <c r="G6741" i="12"/>
  <c r="H6741" i="12"/>
  <c r="C6742" i="12"/>
  <c r="D6742" i="12"/>
  <c r="E6742" i="12"/>
  <c r="F6742" i="12"/>
  <c r="G6742" i="12"/>
  <c r="H6742" i="12"/>
  <c r="C6743" i="12"/>
  <c r="D6743" i="12"/>
  <c r="E6743" i="12"/>
  <c r="F6743" i="12"/>
  <c r="G6743" i="12"/>
  <c r="H6743" i="12"/>
  <c r="C6744" i="12"/>
  <c r="D6744" i="12"/>
  <c r="E6744" i="12"/>
  <c r="F6744" i="12"/>
  <c r="G6744" i="12"/>
  <c r="H6744" i="12"/>
  <c r="C6745" i="12"/>
  <c r="D6745" i="12"/>
  <c r="E6745" i="12"/>
  <c r="F6745" i="12"/>
  <c r="G6745" i="12"/>
  <c r="H6745" i="12"/>
  <c r="C6746" i="12"/>
  <c r="D6746" i="12"/>
  <c r="E6746" i="12"/>
  <c r="F6746" i="12"/>
  <c r="G6746" i="12"/>
  <c r="H6746" i="12"/>
  <c r="C6747" i="12"/>
  <c r="D6747" i="12"/>
  <c r="E6747" i="12"/>
  <c r="F6747" i="12"/>
  <c r="G6747" i="12"/>
  <c r="H6747" i="12"/>
  <c r="C6748" i="12"/>
  <c r="D6748" i="12"/>
  <c r="E6748" i="12"/>
  <c r="F6748" i="12"/>
  <c r="G6748" i="12"/>
  <c r="H6748" i="12"/>
  <c r="C6749" i="12"/>
  <c r="D6749" i="12"/>
  <c r="E6749" i="12"/>
  <c r="F6749" i="12"/>
  <c r="G6749" i="12"/>
  <c r="H6749" i="12"/>
  <c r="C6750" i="12"/>
  <c r="D6750" i="12"/>
  <c r="E6750" i="12"/>
  <c r="F6750" i="12"/>
  <c r="G6750" i="12"/>
  <c r="H6750" i="12"/>
  <c r="C6751" i="12"/>
  <c r="D6751" i="12"/>
  <c r="E6751" i="12"/>
  <c r="F6751" i="12"/>
  <c r="G6751" i="12"/>
  <c r="H6751" i="12"/>
  <c r="C6752" i="12"/>
  <c r="D6752" i="12"/>
  <c r="E6752" i="12"/>
  <c r="F6752" i="12"/>
  <c r="G6752" i="12"/>
  <c r="H6752" i="12"/>
  <c r="C6753" i="12"/>
  <c r="D6753" i="12"/>
  <c r="E6753" i="12"/>
  <c r="F6753" i="12"/>
  <c r="G6753" i="12"/>
  <c r="H6753" i="12"/>
  <c r="C6754" i="12"/>
  <c r="D6754" i="12"/>
  <c r="E6754" i="12"/>
  <c r="F6754" i="12"/>
  <c r="G6754" i="12"/>
  <c r="H6754" i="12"/>
  <c r="C6755" i="12"/>
  <c r="D6755" i="12"/>
  <c r="E6755" i="12"/>
  <c r="F6755" i="12"/>
  <c r="G6755" i="12"/>
  <c r="H6755" i="12"/>
  <c r="C6756" i="12"/>
  <c r="D6756" i="12"/>
  <c r="E6756" i="12"/>
  <c r="F6756" i="12"/>
  <c r="G6756" i="12"/>
  <c r="H6756" i="12"/>
  <c r="C6757" i="12"/>
  <c r="D6757" i="12"/>
  <c r="E6757" i="12"/>
  <c r="F6757" i="12"/>
  <c r="G6757" i="12"/>
  <c r="H6757" i="12"/>
  <c r="C6758" i="12"/>
  <c r="D6758" i="12"/>
  <c r="E6758" i="12"/>
  <c r="F6758" i="12"/>
  <c r="G6758" i="12"/>
  <c r="H6758" i="12"/>
  <c r="C6759" i="12"/>
  <c r="D6759" i="12"/>
  <c r="E6759" i="12"/>
  <c r="F6759" i="12"/>
  <c r="G6759" i="12"/>
  <c r="H6759" i="12"/>
  <c r="C6760" i="12"/>
  <c r="D6760" i="12"/>
  <c r="E6760" i="12"/>
  <c r="F6760" i="12"/>
  <c r="G6760" i="12"/>
  <c r="H6760" i="12"/>
  <c r="C6761" i="12"/>
  <c r="D6761" i="12"/>
  <c r="E6761" i="12"/>
  <c r="F6761" i="12"/>
  <c r="G6761" i="12"/>
  <c r="H6761" i="12"/>
  <c r="C6762" i="12"/>
  <c r="D6762" i="12"/>
  <c r="E6762" i="12"/>
  <c r="F6762" i="12"/>
  <c r="G6762" i="12"/>
  <c r="H6762" i="12"/>
  <c r="C6763" i="12"/>
  <c r="D6763" i="12"/>
  <c r="E6763" i="12"/>
  <c r="F6763" i="12"/>
  <c r="G6763" i="12"/>
  <c r="H6763" i="12"/>
  <c r="C6764" i="12"/>
  <c r="D6764" i="12"/>
  <c r="E6764" i="12"/>
  <c r="F6764" i="12"/>
  <c r="G6764" i="12"/>
  <c r="H6764" i="12"/>
  <c r="C6765" i="12"/>
  <c r="D6765" i="12"/>
  <c r="E6765" i="12"/>
  <c r="F6765" i="12"/>
  <c r="G6765" i="12"/>
  <c r="H6765" i="12"/>
  <c r="C6766" i="12"/>
  <c r="D6766" i="12"/>
  <c r="E6766" i="12"/>
  <c r="F6766" i="12"/>
  <c r="G6766" i="12"/>
  <c r="H6766" i="12"/>
  <c r="C6767" i="12"/>
  <c r="D6767" i="12"/>
  <c r="E6767" i="12"/>
  <c r="F6767" i="12"/>
  <c r="G6767" i="12"/>
  <c r="H6767" i="12"/>
  <c r="C6768" i="12"/>
  <c r="D6768" i="12"/>
  <c r="E6768" i="12"/>
  <c r="F6768" i="12"/>
  <c r="G6768" i="12"/>
  <c r="H6768" i="12"/>
  <c r="C6769" i="12"/>
  <c r="D6769" i="12"/>
  <c r="E6769" i="12"/>
  <c r="F6769" i="12"/>
  <c r="G6769" i="12"/>
  <c r="H6769" i="12"/>
  <c r="C6770" i="12"/>
  <c r="D6770" i="12"/>
  <c r="E6770" i="12"/>
  <c r="F6770" i="12"/>
  <c r="G6770" i="12"/>
  <c r="H6770" i="12"/>
  <c r="C6771" i="12"/>
  <c r="D6771" i="12"/>
  <c r="E6771" i="12"/>
  <c r="F6771" i="12"/>
  <c r="G6771" i="12"/>
  <c r="H6771" i="12"/>
  <c r="C6772" i="12"/>
  <c r="D6772" i="12"/>
  <c r="E6772" i="12"/>
  <c r="F6772" i="12"/>
  <c r="G6772" i="12"/>
  <c r="H6772" i="12"/>
  <c r="C6773" i="12"/>
  <c r="D6773" i="12"/>
  <c r="E6773" i="12"/>
  <c r="F6773" i="12"/>
  <c r="G6773" i="12"/>
  <c r="H6773" i="12"/>
  <c r="C6774" i="12"/>
  <c r="D6774" i="12"/>
  <c r="E6774" i="12"/>
  <c r="F6774" i="12"/>
  <c r="G6774" i="12"/>
  <c r="H6774" i="12"/>
  <c r="C6775" i="12"/>
  <c r="D6775" i="12"/>
  <c r="E6775" i="12"/>
  <c r="F6775" i="12"/>
  <c r="G6775" i="12"/>
  <c r="H6775" i="12"/>
  <c r="C6776" i="12"/>
  <c r="D6776" i="12"/>
  <c r="E6776" i="12"/>
  <c r="F6776" i="12"/>
  <c r="G6776" i="12"/>
  <c r="H6776" i="12"/>
  <c r="C6777" i="12"/>
  <c r="D6777" i="12"/>
  <c r="E6777" i="12"/>
  <c r="F6777" i="12"/>
  <c r="G6777" i="12"/>
  <c r="H6777" i="12"/>
  <c r="C6778" i="12"/>
  <c r="D6778" i="12"/>
  <c r="E6778" i="12"/>
  <c r="F6778" i="12"/>
  <c r="G6778" i="12"/>
  <c r="H6778" i="12"/>
  <c r="C6779" i="12"/>
  <c r="D6779" i="12"/>
  <c r="E6779" i="12"/>
  <c r="F6779" i="12"/>
  <c r="G6779" i="12"/>
  <c r="H6779" i="12"/>
  <c r="C6780" i="12"/>
  <c r="D6780" i="12"/>
  <c r="E6780" i="12"/>
  <c r="F6780" i="12"/>
  <c r="G6780" i="12"/>
  <c r="H6780" i="12"/>
  <c r="C6781" i="12"/>
  <c r="D6781" i="12"/>
  <c r="E6781" i="12"/>
  <c r="F6781" i="12"/>
  <c r="G6781" i="12"/>
  <c r="H6781" i="12"/>
  <c r="C6782" i="12"/>
  <c r="D6782" i="12"/>
  <c r="E6782" i="12"/>
  <c r="F6782" i="12"/>
  <c r="G6782" i="12"/>
  <c r="H6782" i="12"/>
  <c r="C6783" i="12"/>
  <c r="D6783" i="12"/>
  <c r="E6783" i="12"/>
  <c r="F6783" i="12"/>
  <c r="G6783" i="12"/>
  <c r="H6783" i="12"/>
  <c r="C6784" i="12"/>
  <c r="D6784" i="12"/>
  <c r="E6784" i="12"/>
  <c r="F6784" i="12"/>
  <c r="G6784" i="12"/>
  <c r="H6784" i="12"/>
  <c r="C6785" i="12"/>
  <c r="D6785" i="12"/>
  <c r="E6785" i="12"/>
  <c r="F6785" i="12"/>
  <c r="G6785" i="12"/>
  <c r="H6785" i="12"/>
  <c r="C6786" i="12"/>
  <c r="D6786" i="12"/>
  <c r="E6786" i="12"/>
  <c r="F6786" i="12"/>
  <c r="G6786" i="12"/>
  <c r="H6786" i="12"/>
  <c r="C6787" i="12"/>
  <c r="D6787" i="12"/>
  <c r="E6787" i="12"/>
  <c r="F6787" i="12"/>
  <c r="G6787" i="12"/>
  <c r="H6787" i="12"/>
  <c r="C6788" i="12"/>
  <c r="D6788" i="12"/>
  <c r="E6788" i="12"/>
  <c r="F6788" i="12"/>
  <c r="G6788" i="12"/>
  <c r="H6788" i="12"/>
  <c r="C6789" i="12"/>
  <c r="D6789" i="12"/>
  <c r="E6789" i="12"/>
  <c r="F6789" i="12"/>
  <c r="G6789" i="12"/>
  <c r="H6789" i="12"/>
  <c r="C6790" i="12"/>
  <c r="D6790" i="12"/>
  <c r="E6790" i="12"/>
  <c r="F6790" i="12"/>
  <c r="G6790" i="12"/>
  <c r="H6790" i="12"/>
  <c r="C6791" i="12"/>
  <c r="D6791" i="12"/>
  <c r="E6791" i="12"/>
  <c r="F6791" i="12"/>
  <c r="G6791" i="12"/>
  <c r="H6791" i="12"/>
  <c r="C6792" i="12"/>
  <c r="D6792" i="12"/>
  <c r="E6792" i="12"/>
  <c r="F6792" i="12"/>
  <c r="G6792" i="12"/>
  <c r="H6792" i="12"/>
  <c r="C6793" i="12"/>
  <c r="D6793" i="12"/>
  <c r="E6793" i="12"/>
  <c r="F6793" i="12"/>
  <c r="G6793" i="12"/>
  <c r="H6793" i="12"/>
  <c r="C6794" i="12"/>
  <c r="D6794" i="12"/>
  <c r="E6794" i="12"/>
  <c r="F6794" i="12"/>
  <c r="G6794" i="12"/>
  <c r="H6794" i="12"/>
  <c r="C6795" i="12"/>
  <c r="D6795" i="12"/>
  <c r="E6795" i="12"/>
  <c r="F6795" i="12"/>
  <c r="G6795" i="12"/>
  <c r="H6795" i="12"/>
  <c r="C6796" i="12"/>
  <c r="D6796" i="12"/>
  <c r="E6796" i="12"/>
  <c r="F6796" i="12"/>
  <c r="G6796" i="12"/>
  <c r="H6796" i="12"/>
  <c r="C6797" i="12"/>
  <c r="D6797" i="12"/>
  <c r="E6797" i="12"/>
  <c r="F6797" i="12"/>
  <c r="G6797" i="12"/>
  <c r="H6797" i="12"/>
  <c r="C6798" i="12"/>
  <c r="D6798" i="12"/>
  <c r="E6798" i="12"/>
  <c r="F6798" i="12"/>
  <c r="G6798" i="12"/>
  <c r="H6798" i="12"/>
  <c r="C6799" i="12"/>
  <c r="D6799" i="12"/>
  <c r="E6799" i="12"/>
  <c r="F6799" i="12"/>
  <c r="G6799" i="12"/>
  <c r="H6799" i="12"/>
  <c r="C6800" i="12"/>
  <c r="D6800" i="12"/>
  <c r="E6800" i="12"/>
  <c r="F6800" i="12"/>
  <c r="G6800" i="12"/>
  <c r="H6800" i="12"/>
  <c r="C6801" i="12"/>
  <c r="D6801" i="12"/>
  <c r="E6801" i="12"/>
  <c r="F6801" i="12"/>
  <c r="G6801" i="12"/>
  <c r="H6801" i="12"/>
  <c r="C6802" i="12"/>
  <c r="D6802" i="12"/>
  <c r="E6802" i="12"/>
  <c r="F6802" i="12"/>
  <c r="G6802" i="12"/>
  <c r="H6802" i="12"/>
  <c r="C6803" i="12"/>
  <c r="D6803" i="12"/>
  <c r="E6803" i="12"/>
  <c r="F6803" i="12"/>
  <c r="G6803" i="12"/>
  <c r="H6803" i="12"/>
  <c r="C6804" i="12"/>
  <c r="D6804" i="12"/>
  <c r="E6804" i="12"/>
  <c r="F6804" i="12"/>
  <c r="G6804" i="12"/>
  <c r="H6804" i="12"/>
  <c r="C6805" i="12"/>
  <c r="D6805" i="12"/>
  <c r="E6805" i="12"/>
  <c r="F6805" i="12"/>
  <c r="G6805" i="12"/>
  <c r="H6805" i="12"/>
  <c r="C6806" i="12"/>
  <c r="D6806" i="12"/>
  <c r="E6806" i="12"/>
  <c r="F6806" i="12"/>
  <c r="G6806" i="12"/>
  <c r="H6806" i="12"/>
  <c r="C6807" i="12"/>
  <c r="D6807" i="12"/>
  <c r="E6807" i="12"/>
  <c r="F6807" i="12"/>
  <c r="G6807" i="12"/>
  <c r="H6807" i="12"/>
  <c r="C6808" i="12"/>
  <c r="D6808" i="12"/>
  <c r="E6808" i="12"/>
  <c r="F6808" i="12"/>
  <c r="G6808" i="12"/>
  <c r="H6808" i="12"/>
  <c r="C6809" i="12"/>
  <c r="D6809" i="12"/>
  <c r="E6809" i="12"/>
  <c r="F6809" i="12"/>
  <c r="G6809" i="12"/>
  <c r="H6809" i="12"/>
  <c r="C6810" i="12"/>
  <c r="D6810" i="12"/>
  <c r="E6810" i="12"/>
  <c r="F6810" i="12"/>
  <c r="G6810" i="12"/>
  <c r="H6810" i="12"/>
  <c r="C6811" i="12"/>
  <c r="D6811" i="12"/>
  <c r="E6811" i="12"/>
  <c r="F6811" i="12"/>
  <c r="G6811" i="12"/>
  <c r="H6811" i="12"/>
  <c r="C6812" i="12"/>
  <c r="D6812" i="12"/>
  <c r="E6812" i="12"/>
  <c r="F6812" i="12"/>
  <c r="G6812" i="12"/>
  <c r="H6812" i="12"/>
  <c r="C6813" i="12"/>
  <c r="D6813" i="12"/>
  <c r="E6813" i="12"/>
  <c r="F6813" i="12"/>
  <c r="G6813" i="12"/>
  <c r="H6813" i="12"/>
  <c r="C6814" i="12"/>
  <c r="D6814" i="12"/>
  <c r="E6814" i="12"/>
  <c r="F6814" i="12"/>
  <c r="G6814" i="12"/>
  <c r="H6814" i="12"/>
  <c r="C6815" i="12"/>
  <c r="D6815" i="12"/>
  <c r="E6815" i="12"/>
  <c r="F6815" i="12"/>
  <c r="G6815" i="12"/>
  <c r="H6815" i="12"/>
  <c r="C6816" i="12"/>
  <c r="D6816" i="12"/>
  <c r="E6816" i="12"/>
  <c r="F6816" i="12"/>
  <c r="G6816" i="12"/>
  <c r="H6816" i="12"/>
  <c r="C6817" i="12"/>
  <c r="D6817" i="12"/>
  <c r="E6817" i="12"/>
  <c r="F6817" i="12"/>
  <c r="G6817" i="12"/>
  <c r="H6817" i="12"/>
  <c r="C6818" i="12"/>
  <c r="D6818" i="12"/>
  <c r="E6818" i="12"/>
  <c r="F6818" i="12"/>
  <c r="G6818" i="12"/>
  <c r="H6818" i="12"/>
  <c r="C6819" i="12"/>
  <c r="D6819" i="12"/>
  <c r="E6819" i="12"/>
  <c r="F6819" i="12"/>
  <c r="G6819" i="12"/>
  <c r="H6819" i="12"/>
  <c r="C6820" i="12"/>
  <c r="D6820" i="12"/>
  <c r="E6820" i="12"/>
  <c r="F6820" i="12"/>
  <c r="G6820" i="12"/>
  <c r="H6820" i="12"/>
  <c r="C6821" i="12"/>
  <c r="D6821" i="12"/>
  <c r="E6821" i="12"/>
  <c r="F6821" i="12"/>
  <c r="G6821" i="12"/>
  <c r="H6821" i="12"/>
  <c r="C6822" i="12"/>
  <c r="D6822" i="12"/>
  <c r="E6822" i="12"/>
  <c r="F6822" i="12"/>
  <c r="G6822" i="12"/>
  <c r="H6822" i="12"/>
  <c r="C6823" i="12"/>
  <c r="D6823" i="12"/>
  <c r="E6823" i="12"/>
  <c r="F6823" i="12"/>
  <c r="G6823" i="12"/>
  <c r="H6823" i="12"/>
  <c r="C6824" i="12"/>
  <c r="D6824" i="12"/>
  <c r="E6824" i="12"/>
  <c r="F6824" i="12"/>
  <c r="G6824" i="12"/>
  <c r="H6824" i="12"/>
  <c r="C6825" i="12"/>
  <c r="D6825" i="12"/>
  <c r="E6825" i="12"/>
  <c r="F6825" i="12"/>
  <c r="G6825" i="12"/>
  <c r="H6825" i="12"/>
  <c r="C6826" i="12"/>
  <c r="D6826" i="12"/>
  <c r="E6826" i="12"/>
  <c r="F6826" i="12"/>
  <c r="G6826" i="12"/>
  <c r="H6826" i="12"/>
  <c r="C6827" i="12"/>
  <c r="D6827" i="12"/>
  <c r="E6827" i="12"/>
  <c r="F6827" i="12"/>
  <c r="G6827" i="12"/>
  <c r="H6827" i="12"/>
  <c r="C6828" i="12"/>
  <c r="D6828" i="12"/>
  <c r="E6828" i="12"/>
  <c r="F6828" i="12"/>
  <c r="G6828" i="12"/>
  <c r="H6828" i="12"/>
  <c r="C6829" i="12"/>
  <c r="D6829" i="12"/>
  <c r="E6829" i="12"/>
  <c r="F6829" i="12"/>
  <c r="G6829" i="12"/>
  <c r="H6829" i="12"/>
  <c r="C6830" i="12"/>
  <c r="D6830" i="12"/>
  <c r="E6830" i="12"/>
  <c r="F6830" i="12"/>
  <c r="G6830" i="12"/>
  <c r="H6830" i="12"/>
  <c r="C6831" i="12"/>
  <c r="D6831" i="12"/>
  <c r="E6831" i="12"/>
  <c r="F6831" i="12"/>
  <c r="G6831" i="12"/>
  <c r="H6831" i="12"/>
  <c r="C6832" i="12"/>
  <c r="D6832" i="12"/>
  <c r="E6832" i="12"/>
  <c r="F6832" i="12"/>
  <c r="G6832" i="12"/>
  <c r="H6832" i="12"/>
  <c r="C6833" i="12"/>
  <c r="D6833" i="12"/>
  <c r="E6833" i="12"/>
  <c r="F6833" i="12"/>
  <c r="G6833" i="12"/>
  <c r="H6833" i="12"/>
  <c r="C6834" i="12"/>
  <c r="D6834" i="12"/>
  <c r="E6834" i="12"/>
  <c r="F6834" i="12"/>
  <c r="G6834" i="12"/>
  <c r="H6834" i="12"/>
  <c r="C6835" i="12"/>
  <c r="D6835" i="12"/>
  <c r="E6835" i="12"/>
  <c r="F6835" i="12"/>
  <c r="G6835" i="12"/>
  <c r="H6835" i="12"/>
  <c r="C6836" i="12"/>
  <c r="D6836" i="12"/>
  <c r="E6836" i="12"/>
  <c r="F6836" i="12"/>
  <c r="G6836" i="12"/>
  <c r="H6836" i="12"/>
  <c r="C6837" i="12"/>
  <c r="D6837" i="12"/>
  <c r="E6837" i="12"/>
  <c r="F6837" i="12"/>
  <c r="G6837" i="12"/>
  <c r="H6837" i="12"/>
  <c r="C6838" i="12"/>
  <c r="D6838" i="12"/>
  <c r="E6838" i="12"/>
  <c r="F6838" i="12"/>
  <c r="G6838" i="12"/>
  <c r="H6838" i="12"/>
  <c r="C6839" i="12"/>
  <c r="D6839" i="12"/>
  <c r="E6839" i="12"/>
  <c r="F6839" i="12"/>
  <c r="G6839" i="12"/>
  <c r="H6839" i="12"/>
  <c r="C6840" i="12"/>
  <c r="D6840" i="12"/>
  <c r="E6840" i="12"/>
  <c r="F6840" i="12"/>
  <c r="G6840" i="12"/>
  <c r="H6840" i="12"/>
  <c r="C6841" i="12"/>
  <c r="D6841" i="12"/>
  <c r="E6841" i="12"/>
  <c r="F6841" i="12"/>
  <c r="G6841" i="12"/>
  <c r="H6841" i="12"/>
  <c r="C6842" i="12"/>
  <c r="D6842" i="12"/>
  <c r="E6842" i="12"/>
  <c r="F6842" i="12"/>
  <c r="G6842" i="12"/>
  <c r="H6842" i="12"/>
  <c r="C6843" i="12"/>
  <c r="D6843" i="12"/>
  <c r="E6843" i="12"/>
  <c r="F6843" i="12"/>
  <c r="G6843" i="12"/>
  <c r="H6843" i="12"/>
  <c r="C6844" i="12"/>
  <c r="D6844" i="12"/>
  <c r="E6844" i="12"/>
  <c r="F6844" i="12"/>
  <c r="G6844" i="12"/>
  <c r="H6844" i="12"/>
  <c r="C6845" i="12"/>
  <c r="D6845" i="12"/>
  <c r="E6845" i="12"/>
  <c r="F6845" i="12"/>
  <c r="G6845" i="12"/>
  <c r="H6845" i="12"/>
  <c r="C6846" i="12"/>
  <c r="D6846" i="12"/>
  <c r="E6846" i="12"/>
  <c r="F6846" i="12"/>
  <c r="G6846" i="12"/>
  <c r="H6846" i="12"/>
  <c r="C6847" i="12"/>
  <c r="D6847" i="12"/>
  <c r="E6847" i="12"/>
  <c r="F6847" i="12"/>
  <c r="G6847" i="12"/>
  <c r="H6847" i="12"/>
  <c r="C6848" i="12"/>
  <c r="D6848" i="12"/>
  <c r="E6848" i="12"/>
  <c r="F6848" i="12"/>
  <c r="G6848" i="12"/>
  <c r="H6848" i="12"/>
  <c r="C6849" i="12"/>
  <c r="D6849" i="12"/>
  <c r="E6849" i="12"/>
  <c r="F6849" i="12"/>
  <c r="G6849" i="12"/>
  <c r="H6849" i="12"/>
  <c r="C6850" i="12"/>
  <c r="D6850" i="12"/>
  <c r="E6850" i="12"/>
  <c r="F6850" i="12"/>
  <c r="G6850" i="12"/>
  <c r="H6850" i="12"/>
  <c r="C6851" i="12"/>
  <c r="D6851" i="12"/>
  <c r="E6851" i="12"/>
  <c r="F6851" i="12"/>
  <c r="G6851" i="12"/>
  <c r="H6851" i="12"/>
  <c r="C6852" i="12"/>
  <c r="D6852" i="12"/>
  <c r="E6852" i="12"/>
  <c r="F6852" i="12"/>
  <c r="G6852" i="12"/>
  <c r="H6852" i="12"/>
  <c r="C6853" i="12"/>
  <c r="D6853" i="12"/>
  <c r="E6853" i="12"/>
  <c r="F6853" i="12"/>
  <c r="G6853" i="12"/>
  <c r="H6853" i="12"/>
  <c r="C6854" i="12"/>
  <c r="D6854" i="12"/>
  <c r="E6854" i="12"/>
  <c r="F6854" i="12"/>
  <c r="G6854" i="12"/>
  <c r="H6854" i="12"/>
  <c r="C6855" i="12"/>
  <c r="D6855" i="12"/>
  <c r="E6855" i="12"/>
  <c r="F6855" i="12"/>
  <c r="G6855" i="12"/>
  <c r="H6855" i="12"/>
  <c r="C6856" i="12"/>
  <c r="D6856" i="12"/>
  <c r="E6856" i="12"/>
  <c r="F6856" i="12"/>
  <c r="G6856" i="12"/>
  <c r="H6856" i="12"/>
  <c r="C6857" i="12"/>
  <c r="D6857" i="12"/>
  <c r="E6857" i="12"/>
  <c r="F6857" i="12"/>
  <c r="G6857" i="12"/>
  <c r="H6857" i="12"/>
  <c r="C6858" i="12"/>
  <c r="D6858" i="12"/>
  <c r="E6858" i="12"/>
  <c r="F6858" i="12"/>
  <c r="G6858" i="12"/>
  <c r="H6858" i="12"/>
  <c r="C6859" i="12"/>
  <c r="D6859" i="12"/>
  <c r="E6859" i="12"/>
  <c r="F6859" i="12"/>
  <c r="G6859" i="12"/>
  <c r="H6859" i="12"/>
  <c r="C6860" i="12"/>
  <c r="D6860" i="12"/>
  <c r="E6860" i="12"/>
  <c r="F6860" i="12"/>
  <c r="G6860" i="12"/>
  <c r="H6860" i="12"/>
  <c r="C6861" i="12"/>
  <c r="D6861" i="12"/>
  <c r="E6861" i="12"/>
  <c r="F6861" i="12"/>
  <c r="G6861" i="12"/>
  <c r="H6861" i="12"/>
  <c r="C6862" i="12"/>
  <c r="D6862" i="12"/>
  <c r="E6862" i="12"/>
  <c r="F6862" i="12"/>
  <c r="G6862" i="12"/>
  <c r="H6862" i="12"/>
  <c r="C6863" i="12"/>
  <c r="D6863" i="12"/>
  <c r="E6863" i="12"/>
  <c r="F6863" i="12"/>
  <c r="G6863" i="12"/>
  <c r="H6863" i="12"/>
  <c r="C6864" i="12"/>
  <c r="D6864" i="12"/>
  <c r="E6864" i="12"/>
  <c r="F6864" i="12"/>
  <c r="G6864" i="12"/>
  <c r="H6864" i="12"/>
  <c r="C6865" i="12"/>
  <c r="D6865" i="12"/>
  <c r="E6865" i="12"/>
  <c r="F6865" i="12"/>
  <c r="G6865" i="12"/>
  <c r="H6865" i="12"/>
  <c r="C6866" i="12"/>
  <c r="D6866" i="12"/>
  <c r="E6866" i="12"/>
  <c r="F6866" i="12"/>
  <c r="G6866" i="12"/>
  <c r="H6866" i="12"/>
  <c r="C6867" i="12"/>
  <c r="D6867" i="12"/>
  <c r="E6867" i="12"/>
  <c r="F6867" i="12"/>
  <c r="G6867" i="12"/>
  <c r="H6867" i="12"/>
  <c r="C6868" i="12"/>
  <c r="D6868" i="12"/>
  <c r="E6868" i="12"/>
  <c r="F6868" i="12"/>
  <c r="G6868" i="12"/>
  <c r="H6868" i="12"/>
  <c r="C6869" i="12"/>
  <c r="D6869" i="12"/>
  <c r="E6869" i="12"/>
  <c r="F6869" i="12"/>
  <c r="G6869" i="12"/>
  <c r="H6869" i="12"/>
  <c r="C6870" i="12"/>
  <c r="D6870" i="12"/>
  <c r="E6870" i="12"/>
  <c r="F6870" i="12"/>
  <c r="G6870" i="12"/>
  <c r="H6870" i="12"/>
  <c r="C6871" i="12"/>
  <c r="D6871" i="12"/>
  <c r="E6871" i="12"/>
  <c r="F6871" i="12"/>
  <c r="G6871" i="12"/>
  <c r="H6871" i="12"/>
  <c r="C6872" i="12"/>
  <c r="D6872" i="12"/>
  <c r="E6872" i="12"/>
  <c r="F6872" i="12"/>
  <c r="G6872" i="12"/>
  <c r="H6872" i="12"/>
  <c r="C6873" i="12"/>
  <c r="D6873" i="12"/>
  <c r="E6873" i="12"/>
  <c r="F6873" i="12"/>
  <c r="G6873" i="12"/>
  <c r="H6873" i="12"/>
  <c r="C6874" i="12"/>
  <c r="D6874" i="12"/>
  <c r="E6874" i="12"/>
  <c r="F6874" i="12"/>
  <c r="G6874" i="12"/>
  <c r="H6874" i="12"/>
  <c r="C6875" i="12"/>
  <c r="D6875" i="12"/>
  <c r="E6875" i="12"/>
  <c r="F6875" i="12"/>
  <c r="G6875" i="12"/>
  <c r="H6875" i="12"/>
  <c r="C6876" i="12"/>
  <c r="D6876" i="12"/>
  <c r="E6876" i="12"/>
  <c r="F6876" i="12"/>
  <c r="G6876" i="12"/>
  <c r="H6876" i="12"/>
  <c r="C6877" i="12"/>
  <c r="D6877" i="12"/>
  <c r="E6877" i="12"/>
  <c r="F6877" i="12"/>
  <c r="G6877" i="12"/>
  <c r="H6877" i="12"/>
  <c r="C6878" i="12"/>
  <c r="D6878" i="12"/>
  <c r="E6878" i="12"/>
  <c r="F6878" i="12"/>
  <c r="G6878" i="12"/>
  <c r="H6878" i="12"/>
  <c r="C6879" i="12"/>
  <c r="D6879" i="12"/>
  <c r="E6879" i="12"/>
  <c r="F6879" i="12"/>
  <c r="G6879" i="12"/>
  <c r="H6879" i="12"/>
  <c r="C6880" i="12"/>
  <c r="D6880" i="12"/>
  <c r="E6880" i="12"/>
  <c r="F6880" i="12"/>
  <c r="G6880" i="12"/>
  <c r="H6880" i="12"/>
  <c r="C6881" i="12"/>
  <c r="D6881" i="12"/>
  <c r="E6881" i="12"/>
  <c r="F6881" i="12"/>
  <c r="G6881" i="12"/>
  <c r="H6881" i="12"/>
  <c r="C6882" i="12"/>
  <c r="D6882" i="12"/>
  <c r="E6882" i="12"/>
  <c r="F6882" i="12"/>
  <c r="G6882" i="12"/>
  <c r="H6882" i="12"/>
  <c r="C6883" i="12"/>
  <c r="D6883" i="12"/>
  <c r="E6883" i="12"/>
  <c r="F6883" i="12"/>
  <c r="G6883" i="12"/>
  <c r="H6883" i="12"/>
  <c r="C6884" i="12"/>
  <c r="D6884" i="12"/>
  <c r="E6884" i="12"/>
  <c r="F6884" i="12"/>
  <c r="G6884" i="12"/>
  <c r="H6884" i="12"/>
  <c r="C6885" i="12"/>
  <c r="D6885" i="12"/>
  <c r="E6885" i="12"/>
  <c r="F6885" i="12"/>
  <c r="G6885" i="12"/>
  <c r="H6885" i="12"/>
  <c r="C6886" i="12"/>
  <c r="D6886" i="12"/>
  <c r="E6886" i="12"/>
  <c r="F6886" i="12"/>
  <c r="G6886" i="12"/>
  <c r="H6886" i="12"/>
  <c r="C6887" i="12"/>
  <c r="D6887" i="12"/>
  <c r="E6887" i="12"/>
  <c r="F6887" i="12"/>
  <c r="G6887" i="12"/>
  <c r="H6887" i="12"/>
  <c r="C6888" i="12"/>
  <c r="D6888" i="12"/>
  <c r="E6888" i="12"/>
  <c r="F6888" i="12"/>
  <c r="G6888" i="12"/>
  <c r="H6888" i="12"/>
  <c r="C6889" i="12"/>
  <c r="D6889" i="12"/>
  <c r="E6889" i="12"/>
  <c r="F6889" i="12"/>
  <c r="G6889" i="12"/>
  <c r="H6889" i="12"/>
  <c r="C6890" i="12"/>
  <c r="D6890" i="12"/>
  <c r="E6890" i="12"/>
  <c r="F6890" i="12"/>
  <c r="G6890" i="12"/>
  <c r="H6890" i="12"/>
  <c r="C6891" i="12"/>
  <c r="D6891" i="12"/>
  <c r="E6891" i="12"/>
  <c r="F6891" i="12"/>
  <c r="G6891" i="12"/>
  <c r="H6891" i="12"/>
  <c r="C6892" i="12"/>
  <c r="D6892" i="12"/>
  <c r="E6892" i="12"/>
  <c r="F6892" i="12"/>
  <c r="G6892" i="12"/>
  <c r="H6892" i="12"/>
  <c r="C6893" i="12"/>
  <c r="D6893" i="12"/>
  <c r="E6893" i="12"/>
  <c r="F6893" i="12"/>
  <c r="G6893" i="12"/>
  <c r="H6893" i="12"/>
  <c r="C6894" i="12"/>
  <c r="D6894" i="12"/>
  <c r="E6894" i="12"/>
  <c r="F6894" i="12"/>
  <c r="G6894" i="12"/>
  <c r="H6894" i="12"/>
  <c r="C6895" i="12"/>
  <c r="D6895" i="12"/>
  <c r="E6895" i="12"/>
  <c r="F6895" i="12"/>
  <c r="G6895" i="12"/>
  <c r="H6895" i="12"/>
  <c r="C6896" i="12"/>
  <c r="D6896" i="12"/>
  <c r="E6896" i="12"/>
  <c r="F6896" i="12"/>
  <c r="G6896" i="12"/>
  <c r="H6896" i="12"/>
  <c r="C6897" i="12"/>
  <c r="D6897" i="12"/>
  <c r="E6897" i="12"/>
  <c r="F6897" i="12"/>
  <c r="G6897" i="12"/>
  <c r="H6897" i="12"/>
  <c r="C6898" i="12"/>
  <c r="D6898" i="12"/>
  <c r="E6898" i="12"/>
  <c r="F6898" i="12"/>
  <c r="G6898" i="12"/>
  <c r="H6898" i="12"/>
  <c r="C6899" i="12"/>
  <c r="D6899" i="12"/>
  <c r="E6899" i="12"/>
  <c r="F6899" i="12"/>
  <c r="G6899" i="12"/>
  <c r="H6899" i="12"/>
  <c r="C6900" i="12"/>
  <c r="D6900" i="12"/>
  <c r="E6900" i="12"/>
  <c r="F6900" i="12"/>
  <c r="G6900" i="12"/>
  <c r="H6900" i="12"/>
  <c r="C6901" i="12"/>
  <c r="D6901" i="12"/>
  <c r="E6901" i="12"/>
  <c r="F6901" i="12"/>
  <c r="G6901" i="12"/>
  <c r="H6901" i="12"/>
  <c r="C6902" i="12"/>
  <c r="D6902" i="12"/>
  <c r="E6902" i="12"/>
  <c r="F6902" i="12"/>
  <c r="G6902" i="12"/>
  <c r="H6902" i="12"/>
  <c r="C6903" i="12"/>
  <c r="D6903" i="12"/>
  <c r="E6903" i="12"/>
  <c r="F6903" i="12"/>
  <c r="G6903" i="12"/>
  <c r="H6903" i="12"/>
  <c r="C6904" i="12"/>
  <c r="D6904" i="12"/>
  <c r="E6904" i="12"/>
  <c r="F6904" i="12"/>
  <c r="G6904" i="12"/>
  <c r="H6904" i="12"/>
  <c r="C6905" i="12"/>
  <c r="D6905" i="12"/>
  <c r="E6905" i="12"/>
  <c r="F6905" i="12"/>
  <c r="G6905" i="12"/>
  <c r="H6905" i="12"/>
  <c r="C6906" i="12"/>
  <c r="D6906" i="12"/>
  <c r="E6906" i="12"/>
  <c r="F6906" i="12"/>
  <c r="G6906" i="12"/>
  <c r="H6906" i="12"/>
  <c r="C6907" i="12"/>
  <c r="D6907" i="12"/>
  <c r="E6907" i="12"/>
  <c r="F6907" i="12"/>
  <c r="G6907" i="12"/>
  <c r="H6907" i="12"/>
  <c r="C6908" i="12"/>
  <c r="D6908" i="12"/>
  <c r="E6908" i="12"/>
  <c r="F6908" i="12"/>
  <c r="G6908" i="12"/>
  <c r="H6908" i="12"/>
  <c r="C6909" i="12"/>
  <c r="D6909" i="12"/>
  <c r="E6909" i="12"/>
  <c r="F6909" i="12"/>
  <c r="G6909" i="12"/>
  <c r="H6909" i="12"/>
  <c r="C6910" i="12"/>
  <c r="D6910" i="12"/>
  <c r="E6910" i="12"/>
  <c r="F6910" i="12"/>
  <c r="G6910" i="12"/>
  <c r="H6910" i="12"/>
  <c r="C6911" i="12"/>
  <c r="D6911" i="12"/>
  <c r="E6911" i="12"/>
  <c r="F6911" i="12"/>
  <c r="G6911" i="12"/>
  <c r="H6911" i="12"/>
  <c r="C6912" i="12"/>
  <c r="D6912" i="12"/>
  <c r="E6912" i="12"/>
  <c r="F6912" i="12"/>
  <c r="G6912" i="12"/>
  <c r="H6912" i="12"/>
  <c r="C6913" i="12"/>
  <c r="D6913" i="12"/>
  <c r="E6913" i="12"/>
  <c r="F6913" i="12"/>
  <c r="G6913" i="12"/>
  <c r="H6913" i="12"/>
  <c r="C6914" i="12"/>
  <c r="D6914" i="12"/>
  <c r="E6914" i="12"/>
  <c r="F6914" i="12"/>
  <c r="G6914" i="12"/>
  <c r="H6914" i="12"/>
  <c r="C6915" i="12"/>
  <c r="D6915" i="12"/>
  <c r="E6915" i="12"/>
  <c r="F6915" i="12"/>
  <c r="G6915" i="12"/>
  <c r="H6915" i="12"/>
  <c r="C6916" i="12"/>
  <c r="D6916" i="12"/>
  <c r="E6916" i="12"/>
  <c r="F6916" i="12"/>
  <c r="G6916" i="12"/>
  <c r="H6916" i="12"/>
  <c r="C6917" i="12"/>
  <c r="D6917" i="12"/>
  <c r="E6917" i="12"/>
  <c r="F6917" i="12"/>
  <c r="G6917" i="12"/>
  <c r="H6917" i="12"/>
  <c r="C6918" i="12"/>
  <c r="D6918" i="12"/>
  <c r="E6918" i="12"/>
  <c r="F6918" i="12"/>
  <c r="G6918" i="12"/>
  <c r="H6918" i="12"/>
  <c r="C6919" i="12"/>
  <c r="D6919" i="12"/>
  <c r="E6919" i="12"/>
  <c r="F6919" i="12"/>
  <c r="G6919" i="12"/>
  <c r="H6919" i="12"/>
  <c r="C6920" i="12"/>
  <c r="D6920" i="12"/>
  <c r="E6920" i="12"/>
  <c r="F6920" i="12"/>
  <c r="G6920" i="12"/>
  <c r="H6920" i="12"/>
  <c r="C6921" i="12"/>
  <c r="D6921" i="12"/>
  <c r="E6921" i="12"/>
  <c r="F6921" i="12"/>
  <c r="G6921" i="12"/>
  <c r="H6921" i="12"/>
  <c r="C6922" i="12"/>
  <c r="D6922" i="12"/>
  <c r="E6922" i="12"/>
  <c r="F6922" i="12"/>
  <c r="G6922" i="12"/>
  <c r="H6922" i="12"/>
  <c r="C6923" i="12"/>
  <c r="D6923" i="12"/>
  <c r="E6923" i="12"/>
  <c r="F6923" i="12"/>
  <c r="G6923" i="12"/>
  <c r="H6923" i="12"/>
  <c r="C6924" i="12"/>
  <c r="D6924" i="12"/>
  <c r="E6924" i="12"/>
  <c r="F6924" i="12"/>
  <c r="G6924" i="12"/>
  <c r="H6924" i="12"/>
  <c r="C6925" i="12"/>
  <c r="D6925" i="12"/>
  <c r="E6925" i="12"/>
  <c r="F6925" i="12"/>
  <c r="G6925" i="12"/>
  <c r="H6925" i="12"/>
  <c r="C6926" i="12"/>
  <c r="D6926" i="12"/>
  <c r="E6926" i="12"/>
  <c r="F6926" i="12"/>
  <c r="G6926" i="12"/>
  <c r="H6926" i="12"/>
  <c r="C6927" i="12"/>
  <c r="D6927" i="12"/>
  <c r="E6927" i="12"/>
  <c r="F6927" i="12"/>
  <c r="G6927" i="12"/>
  <c r="H6927" i="12"/>
  <c r="C6928" i="12"/>
  <c r="D6928" i="12"/>
  <c r="E6928" i="12"/>
  <c r="F6928" i="12"/>
  <c r="G6928" i="12"/>
  <c r="H6928" i="12"/>
  <c r="C6929" i="12"/>
  <c r="D6929" i="12"/>
  <c r="E6929" i="12"/>
  <c r="F6929" i="12"/>
  <c r="G6929" i="12"/>
  <c r="H6929" i="12"/>
  <c r="C6930" i="12"/>
  <c r="D6930" i="12"/>
  <c r="E6930" i="12"/>
  <c r="F6930" i="12"/>
  <c r="G6930" i="12"/>
  <c r="H6930" i="12"/>
  <c r="C6931" i="12"/>
  <c r="D6931" i="12"/>
  <c r="E6931" i="12"/>
  <c r="F6931" i="12"/>
  <c r="G6931" i="12"/>
  <c r="H6931" i="12"/>
  <c r="C6932" i="12"/>
  <c r="D6932" i="12"/>
  <c r="E6932" i="12"/>
  <c r="F6932" i="12"/>
  <c r="G6932" i="12"/>
  <c r="H6932" i="12"/>
  <c r="C6933" i="12"/>
  <c r="D6933" i="12"/>
  <c r="E6933" i="12"/>
  <c r="F6933" i="12"/>
  <c r="G6933" i="12"/>
  <c r="H6933" i="12"/>
  <c r="C6934" i="12"/>
  <c r="D6934" i="12"/>
  <c r="E6934" i="12"/>
  <c r="F6934" i="12"/>
  <c r="G6934" i="12"/>
  <c r="H6934" i="12"/>
  <c r="C6935" i="12"/>
  <c r="D6935" i="12"/>
  <c r="E6935" i="12"/>
  <c r="F6935" i="12"/>
  <c r="G6935" i="12"/>
  <c r="H6935" i="12"/>
  <c r="C6936" i="12"/>
  <c r="D6936" i="12"/>
  <c r="E6936" i="12"/>
  <c r="F6936" i="12"/>
  <c r="G6936" i="12"/>
  <c r="H6936" i="12"/>
  <c r="C6937" i="12"/>
  <c r="D6937" i="12"/>
  <c r="E6937" i="12"/>
  <c r="F6937" i="12"/>
  <c r="G6937" i="12"/>
  <c r="H6937" i="12"/>
  <c r="C6938" i="12"/>
  <c r="D6938" i="12"/>
  <c r="E6938" i="12"/>
  <c r="F6938" i="12"/>
  <c r="G6938" i="12"/>
  <c r="H6938" i="12"/>
  <c r="C6939" i="12"/>
  <c r="D6939" i="12"/>
  <c r="E6939" i="12"/>
  <c r="F6939" i="12"/>
  <c r="G6939" i="12"/>
  <c r="H6939" i="12"/>
  <c r="C6940" i="12"/>
  <c r="D6940" i="12"/>
  <c r="E6940" i="12"/>
  <c r="F6940" i="12"/>
  <c r="G6940" i="12"/>
  <c r="H6940" i="12"/>
  <c r="C6941" i="12"/>
  <c r="D6941" i="12"/>
  <c r="E6941" i="12"/>
  <c r="F6941" i="12"/>
  <c r="G6941" i="12"/>
  <c r="H6941" i="12"/>
  <c r="C6942" i="12"/>
  <c r="D6942" i="12"/>
  <c r="E6942" i="12"/>
  <c r="F6942" i="12"/>
  <c r="G6942" i="12"/>
  <c r="H6942" i="12"/>
  <c r="C6943" i="12"/>
  <c r="D6943" i="12"/>
  <c r="E6943" i="12"/>
  <c r="F6943" i="12"/>
  <c r="G6943" i="12"/>
  <c r="H6943" i="12"/>
  <c r="C6944" i="12"/>
  <c r="D6944" i="12"/>
  <c r="E6944" i="12"/>
  <c r="F6944" i="12"/>
  <c r="G6944" i="12"/>
  <c r="H6944" i="12"/>
  <c r="C6945" i="12"/>
  <c r="D6945" i="12"/>
  <c r="E6945" i="12"/>
  <c r="F6945" i="12"/>
  <c r="G6945" i="12"/>
  <c r="H6945" i="12"/>
  <c r="C6946" i="12"/>
  <c r="D6946" i="12"/>
  <c r="E6946" i="12"/>
  <c r="F6946" i="12"/>
  <c r="G6946" i="12"/>
  <c r="H6946" i="12"/>
  <c r="C6947" i="12"/>
  <c r="D6947" i="12"/>
  <c r="E6947" i="12"/>
  <c r="F6947" i="12"/>
  <c r="G6947" i="12"/>
  <c r="H6947" i="12"/>
  <c r="C6948" i="12"/>
  <c r="D6948" i="12"/>
  <c r="E6948" i="12"/>
  <c r="F6948" i="12"/>
  <c r="G6948" i="12"/>
  <c r="H6948" i="12"/>
  <c r="C6949" i="12"/>
  <c r="D6949" i="12"/>
  <c r="E6949" i="12"/>
  <c r="F6949" i="12"/>
  <c r="G6949" i="12"/>
  <c r="H6949" i="12"/>
  <c r="C6950" i="12"/>
  <c r="D6950" i="12"/>
  <c r="E6950" i="12"/>
  <c r="F6950" i="12"/>
  <c r="G6950" i="12"/>
  <c r="H6950" i="12"/>
  <c r="C6951" i="12"/>
  <c r="D6951" i="12"/>
  <c r="E6951" i="12"/>
  <c r="F6951" i="12"/>
  <c r="G6951" i="12"/>
  <c r="H6951" i="12"/>
  <c r="C6952" i="12"/>
  <c r="D6952" i="12"/>
  <c r="E6952" i="12"/>
  <c r="F6952" i="12"/>
  <c r="G6952" i="12"/>
  <c r="H6952" i="12"/>
  <c r="C6953" i="12"/>
  <c r="D6953" i="12"/>
  <c r="E6953" i="12"/>
  <c r="F6953" i="12"/>
  <c r="G6953" i="12"/>
  <c r="H6953" i="12"/>
  <c r="C6954" i="12"/>
  <c r="D6954" i="12"/>
  <c r="E6954" i="12"/>
  <c r="F6954" i="12"/>
  <c r="G6954" i="12"/>
  <c r="H6954" i="12"/>
  <c r="C6955" i="12"/>
  <c r="D6955" i="12"/>
  <c r="E6955" i="12"/>
  <c r="F6955" i="12"/>
  <c r="G6955" i="12"/>
  <c r="H6955" i="12"/>
  <c r="C6956" i="12"/>
  <c r="D6956" i="12"/>
  <c r="E6956" i="12"/>
  <c r="F6956" i="12"/>
  <c r="G6956" i="12"/>
  <c r="H6956" i="12"/>
  <c r="C6957" i="12"/>
  <c r="D6957" i="12"/>
  <c r="E6957" i="12"/>
  <c r="F6957" i="12"/>
  <c r="G6957" i="12"/>
  <c r="H6957" i="12"/>
  <c r="C6958" i="12"/>
  <c r="D6958" i="12"/>
  <c r="E6958" i="12"/>
  <c r="F6958" i="12"/>
  <c r="G6958" i="12"/>
  <c r="H6958" i="12"/>
  <c r="C6959" i="12"/>
  <c r="D6959" i="12"/>
  <c r="E6959" i="12"/>
  <c r="F6959" i="12"/>
  <c r="G6959" i="12"/>
  <c r="H6959" i="12"/>
  <c r="C6960" i="12"/>
  <c r="D6960" i="12"/>
  <c r="E6960" i="12"/>
  <c r="F6960" i="12"/>
  <c r="G6960" i="12"/>
  <c r="H6960" i="12"/>
  <c r="C6961" i="12"/>
  <c r="D6961" i="12"/>
  <c r="E6961" i="12"/>
  <c r="F6961" i="12"/>
  <c r="G6961" i="12"/>
  <c r="H6961" i="12"/>
  <c r="C6962" i="12"/>
  <c r="D6962" i="12"/>
  <c r="E6962" i="12"/>
  <c r="F6962" i="12"/>
  <c r="G6962" i="12"/>
  <c r="H6962" i="12"/>
  <c r="C6963" i="12"/>
  <c r="D6963" i="12"/>
  <c r="E6963" i="12"/>
  <c r="F6963" i="12"/>
  <c r="G6963" i="12"/>
  <c r="H6963" i="12"/>
  <c r="C6964" i="12"/>
  <c r="D6964" i="12"/>
  <c r="E6964" i="12"/>
  <c r="F6964" i="12"/>
  <c r="G6964" i="12"/>
  <c r="H6964" i="12"/>
  <c r="C6965" i="12"/>
  <c r="D6965" i="12"/>
  <c r="E6965" i="12"/>
  <c r="F6965" i="12"/>
  <c r="G6965" i="12"/>
  <c r="H6965" i="12"/>
  <c r="C6966" i="12"/>
  <c r="D6966" i="12"/>
  <c r="E6966" i="12"/>
  <c r="F6966" i="12"/>
  <c r="G6966" i="12"/>
  <c r="H6966" i="12"/>
  <c r="C6967" i="12"/>
  <c r="D6967" i="12"/>
  <c r="E6967" i="12"/>
  <c r="F6967" i="12"/>
  <c r="G6967" i="12"/>
  <c r="H6967" i="12"/>
  <c r="C6968" i="12"/>
  <c r="D6968" i="12"/>
  <c r="E6968" i="12"/>
  <c r="F6968" i="12"/>
  <c r="G6968" i="12"/>
  <c r="H6968" i="12"/>
  <c r="C6969" i="12"/>
  <c r="D6969" i="12"/>
  <c r="E6969" i="12"/>
  <c r="F6969" i="12"/>
  <c r="G6969" i="12"/>
  <c r="H6969" i="12"/>
  <c r="C6970" i="12"/>
  <c r="D6970" i="12"/>
  <c r="E6970" i="12"/>
  <c r="F6970" i="12"/>
  <c r="G6970" i="12"/>
  <c r="H6970" i="12"/>
  <c r="C6971" i="12"/>
  <c r="D6971" i="12"/>
  <c r="E6971" i="12"/>
  <c r="F6971" i="12"/>
  <c r="G6971" i="12"/>
  <c r="H6971" i="12"/>
  <c r="C6972" i="12"/>
  <c r="D6972" i="12"/>
  <c r="E6972" i="12"/>
  <c r="F6972" i="12"/>
  <c r="G6972" i="12"/>
  <c r="H6972" i="12"/>
  <c r="C6973" i="12"/>
  <c r="D6973" i="12"/>
  <c r="E6973" i="12"/>
  <c r="F6973" i="12"/>
  <c r="G6973" i="12"/>
  <c r="H6973" i="12"/>
  <c r="C6974" i="12"/>
  <c r="D6974" i="12"/>
  <c r="E6974" i="12"/>
  <c r="F6974" i="12"/>
  <c r="G6974" i="12"/>
  <c r="H6974" i="12"/>
  <c r="C6975" i="12"/>
  <c r="D6975" i="12"/>
  <c r="E6975" i="12"/>
  <c r="F6975" i="12"/>
  <c r="G6975" i="12"/>
  <c r="H6975" i="12"/>
  <c r="C6976" i="12"/>
  <c r="D6976" i="12"/>
  <c r="E6976" i="12"/>
  <c r="F6976" i="12"/>
  <c r="G6976" i="12"/>
  <c r="H6976" i="12"/>
  <c r="C6977" i="12"/>
  <c r="D6977" i="12"/>
  <c r="E6977" i="12"/>
  <c r="F6977" i="12"/>
  <c r="G6977" i="12"/>
  <c r="H6977" i="12"/>
  <c r="C6978" i="12"/>
  <c r="D6978" i="12"/>
  <c r="E6978" i="12"/>
  <c r="F6978" i="12"/>
  <c r="G6978" i="12"/>
  <c r="H6978" i="12"/>
  <c r="C6979" i="12"/>
  <c r="D6979" i="12"/>
  <c r="E6979" i="12"/>
  <c r="F6979" i="12"/>
  <c r="G6979" i="12"/>
  <c r="H6979" i="12"/>
  <c r="C6980" i="12"/>
  <c r="D6980" i="12"/>
  <c r="E6980" i="12"/>
  <c r="F6980" i="12"/>
  <c r="G6980" i="12"/>
  <c r="H6980" i="12"/>
  <c r="C6981" i="12"/>
  <c r="D6981" i="12"/>
  <c r="E6981" i="12"/>
  <c r="F6981" i="12"/>
  <c r="G6981" i="12"/>
  <c r="H6981" i="12"/>
  <c r="C6982" i="12"/>
  <c r="D6982" i="12"/>
  <c r="E6982" i="12"/>
  <c r="F6982" i="12"/>
  <c r="G6982" i="12"/>
  <c r="H6982" i="12"/>
  <c r="C6983" i="12"/>
  <c r="D6983" i="12"/>
  <c r="E6983" i="12"/>
  <c r="F6983" i="12"/>
  <c r="G6983" i="12"/>
  <c r="H6983" i="12"/>
  <c r="C6984" i="12"/>
  <c r="D6984" i="12"/>
  <c r="E6984" i="12"/>
  <c r="F6984" i="12"/>
  <c r="G6984" i="12"/>
  <c r="H6984" i="12"/>
  <c r="C6985" i="12"/>
  <c r="D6985" i="12"/>
  <c r="E6985" i="12"/>
  <c r="F6985" i="12"/>
  <c r="G6985" i="12"/>
  <c r="H6985" i="12"/>
  <c r="C6986" i="12"/>
  <c r="D6986" i="12"/>
  <c r="E6986" i="12"/>
  <c r="F6986" i="12"/>
  <c r="G6986" i="12"/>
  <c r="H6986" i="12"/>
  <c r="C6987" i="12"/>
  <c r="D6987" i="12"/>
  <c r="E6987" i="12"/>
  <c r="F6987" i="12"/>
  <c r="G6987" i="12"/>
  <c r="H6987" i="12"/>
  <c r="C6988" i="12"/>
  <c r="D6988" i="12"/>
  <c r="E6988" i="12"/>
  <c r="F6988" i="12"/>
  <c r="G6988" i="12"/>
  <c r="H6988" i="12"/>
  <c r="C6989" i="12"/>
  <c r="D6989" i="12"/>
  <c r="E6989" i="12"/>
  <c r="F6989" i="12"/>
  <c r="G6989" i="12"/>
  <c r="H6989" i="12"/>
  <c r="C6990" i="12"/>
  <c r="D6990" i="12"/>
  <c r="E6990" i="12"/>
  <c r="F6990" i="12"/>
  <c r="G6990" i="12"/>
  <c r="H6990" i="12"/>
  <c r="C6991" i="12"/>
  <c r="D6991" i="12"/>
  <c r="E6991" i="12"/>
  <c r="F6991" i="12"/>
  <c r="G6991" i="12"/>
  <c r="H6991" i="12"/>
  <c r="C6992" i="12"/>
  <c r="D6992" i="12"/>
  <c r="E6992" i="12"/>
  <c r="F6992" i="12"/>
  <c r="G6992" i="12"/>
  <c r="H6992" i="12"/>
  <c r="C6993" i="12"/>
  <c r="D6993" i="12"/>
  <c r="E6993" i="12"/>
  <c r="F6993" i="12"/>
  <c r="G6993" i="12"/>
  <c r="H6993" i="12"/>
  <c r="C6994" i="12"/>
  <c r="D6994" i="12"/>
  <c r="E6994" i="12"/>
  <c r="F6994" i="12"/>
  <c r="G6994" i="12"/>
  <c r="H6994" i="12"/>
  <c r="C6995" i="12"/>
  <c r="D6995" i="12"/>
  <c r="E6995" i="12"/>
  <c r="F6995" i="12"/>
  <c r="G6995" i="12"/>
  <c r="H6995" i="12"/>
  <c r="C6996" i="12"/>
  <c r="D6996" i="12"/>
  <c r="E6996" i="12"/>
  <c r="F6996" i="12"/>
  <c r="G6996" i="12"/>
  <c r="H6996" i="12"/>
  <c r="C6997" i="12"/>
  <c r="D6997" i="12"/>
  <c r="E6997" i="12"/>
  <c r="F6997" i="12"/>
  <c r="G6997" i="12"/>
  <c r="H6997" i="12"/>
  <c r="C6998" i="12"/>
  <c r="D6998" i="12"/>
  <c r="E6998" i="12"/>
  <c r="F6998" i="12"/>
  <c r="G6998" i="12"/>
  <c r="H6998" i="12"/>
  <c r="C6999" i="12"/>
  <c r="D6999" i="12"/>
  <c r="E6999" i="12"/>
  <c r="F6999" i="12"/>
  <c r="G6999" i="12"/>
  <c r="H6999" i="12"/>
  <c r="C7000" i="12"/>
  <c r="D7000" i="12"/>
  <c r="E7000" i="12"/>
  <c r="F7000" i="12"/>
  <c r="G7000" i="12"/>
  <c r="H7000" i="12"/>
  <c r="C7001" i="12"/>
  <c r="D7001" i="12"/>
  <c r="E7001" i="12"/>
  <c r="F7001" i="12"/>
  <c r="G7001" i="12"/>
  <c r="H7001" i="12"/>
  <c r="C7002" i="12"/>
  <c r="D7002" i="12"/>
  <c r="E7002" i="12"/>
  <c r="F7002" i="12"/>
  <c r="G7002" i="12"/>
  <c r="H7002" i="12"/>
  <c r="C7003" i="12"/>
  <c r="D7003" i="12"/>
  <c r="E7003" i="12"/>
  <c r="F7003" i="12"/>
  <c r="G7003" i="12"/>
  <c r="H7003" i="12"/>
  <c r="C7004" i="12"/>
  <c r="D7004" i="12"/>
  <c r="E7004" i="12"/>
  <c r="F7004" i="12"/>
  <c r="G7004" i="12"/>
  <c r="H7004" i="12"/>
  <c r="C7005" i="12"/>
  <c r="D7005" i="12"/>
  <c r="E7005" i="12"/>
  <c r="F7005" i="12"/>
  <c r="G7005" i="12"/>
  <c r="H7005" i="12"/>
  <c r="C7006" i="12"/>
  <c r="D7006" i="12"/>
  <c r="E7006" i="12"/>
  <c r="F7006" i="12"/>
  <c r="G7006" i="12"/>
  <c r="H7006" i="12"/>
  <c r="C7007" i="12"/>
  <c r="D7007" i="12"/>
  <c r="E7007" i="12"/>
  <c r="F7007" i="12"/>
  <c r="G7007" i="12"/>
  <c r="H7007" i="12"/>
  <c r="C7008" i="12"/>
  <c r="D7008" i="12"/>
  <c r="E7008" i="12"/>
  <c r="F7008" i="12"/>
  <c r="G7008" i="12"/>
  <c r="H7008" i="12"/>
  <c r="C7009" i="12"/>
  <c r="D7009" i="12"/>
  <c r="E7009" i="12"/>
  <c r="F7009" i="12"/>
  <c r="G7009" i="12"/>
  <c r="H7009" i="12"/>
  <c r="C7010" i="12"/>
  <c r="D7010" i="12"/>
  <c r="E7010" i="12"/>
  <c r="F7010" i="12"/>
  <c r="G7010" i="12"/>
  <c r="H7010" i="12"/>
  <c r="C7011" i="12"/>
  <c r="D7011" i="12"/>
  <c r="E7011" i="12"/>
  <c r="F7011" i="12"/>
  <c r="G7011" i="12"/>
  <c r="H7011" i="12"/>
  <c r="C7012" i="12"/>
  <c r="D7012" i="12"/>
  <c r="E7012" i="12"/>
  <c r="F7012" i="12"/>
  <c r="G7012" i="12"/>
  <c r="H7012" i="12"/>
  <c r="C7013" i="12"/>
  <c r="D7013" i="12"/>
  <c r="E7013" i="12"/>
  <c r="F7013" i="12"/>
  <c r="G7013" i="12"/>
  <c r="H7013" i="12"/>
  <c r="C7014" i="12"/>
  <c r="D7014" i="12"/>
  <c r="E7014" i="12"/>
  <c r="F7014" i="12"/>
  <c r="G7014" i="12"/>
  <c r="H7014" i="12"/>
  <c r="C7015" i="12"/>
  <c r="D7015" i="12"/>
  <c r="E7015" i="12"/>
  <c r="F7015" i="12"/>
  <c r="G7015" i="12"/>
  <c r="H7015" i="12"/>
  <c r="C7016" i="12"/>
  <c r="D7016" i="12"/>
  <c r="E7016" i="12"/>
  <c r="F7016" i="12"/>
  <c r="G7016" i="12"/>
  <c r="H7016" i="12"/>
  <c r="C7017" i="12"/>
  <c r="D7017" i="12"/>
  <c r="E7017" i="12"/>
  <c r="F7017" i="12"/>
  <c r="G7017" i="12"/>
  <c r="H7017" i="12"/>
  <c r="C7018" i="12"/>
  <c r="D7018" i="12"/>
  <c r="E7018" i="12"/>
  <c r="F7018" i="12"/>
  <c r="G7018" i="12"/>
  <c r="H7018" i="12"/>
  <c r="C7019" i="12"/>
  <c r="D7019" i="12"/>
  <c r="E7019" i="12"/>
  <c r="F7019" i="12"/>
  <c r="G7019" i="12"/>
  <c r="H7019" i="12"/>
  <c r="C7020" i="12"/>
  <c r="D7020" i="12"/>
  <c r="E7020" i="12"/>
  <c r="F7020" i="12"/>
  <c r="G7020" i="12"/>
  <c r="H7020" i="12"/>
  <c r="C7021" i="12"/>
  <c r="D7021" i="12"/>
  <c r="E7021" i="12"/>
  <c r="F7021" i="12"/>
  <c r="G7021" i="12"/>
  <c r="H7021" i="12"/>
  <c r="C7022" i="12"/>
  <c r="D7022" i="12"/>
  <c r="E7022" i="12"/>
  <c r="F7022" i="12"/>
  <c r="G7022" i="12"/>
  <c r="H7022" i="12"/>
  <c r="C7023" i="12"/>
  <c r="D7023" i="12"/>
  <c r="E7023" i="12"/>
  <c r="F7023" i="12"/>
  <c r="G7023" i="12"/>
  <c r="H7023" i="12"/>
  <c r="C7024" i="12"/>
  <c r="D7024" i="12"/>
  <c r="E7024" i="12"/>
  <c r="F7024" i="12"/>
  <c r="G7024" i="12"/>
  <c r="H7024" i="12"/>
  <c r="C7025" i="12"/>
  <c r="D7025" i="12"/>
  <c r="E7025" i="12"/>
  <c r="F7025" i="12"/>
  <c r="G7025" i="12"/>
  <c r="H7025" i="12"/>
  <c r="C7026" i="12"/>
  <c r="D7026" i="12"/>
  <c r="E7026" i="12"/>
  <c r="F7026" i="12"/>
  <c r="G7026" i="12"/>
  <c r="H7026" i="12"/>
  <c r="C7027" i="12"/>
  <c r="D7027" i="12"/>
  <c r="E7027" i="12"/>
  <c r="F7027" i="12"/>
  <c r="G7027" i="12"/>
  <c r="H7027" i="12"/>
  <c r="C7028" i="12"/>
  <c r="D7028" i="12"/>
  <c r="E7028" i="12"/>
  <c r="F7028" i="12"/>
  <c r="G7028" i="12"/>
  <c r="H7028" i="12"/>
  <c r="C7029" i="12"/>
  <c r="D7029" i="12"/>
  <c r="E7029" i="12"/>
  <c r="F7029" i="12"/>
  <c r="G7029" i="12"/>
  <c r="H7029" i="12"/>
  <c r="C7030" i="12"/>
  <c r="D7030" i="12"/>
  <c r="E7030" i="12"/>
  <c r="F7030" i="12"/>
  <c r="G7030" i="12"/>
  <c r="H7030" i="12"/>
  <c r="C7031" i="12"/>
  <c r="D7031" i="12"/>
  <c r="E7031" i="12"/>
  <c r="F7031" i="12"/>
  <c r="G7031" i="12"/>
  <c r="H7031" i="12"/>
  <c r="C7032" i="12"/>
  <c r="D7032" i="12"/>
  <c r="E7032" i="12"/>
  <c r="F7032" i="12"/>
  <c r="G7032" i="12"/>
  <c r="H7032" i="12"/>
  <c r="C7033" i="12"/>
  <c r="D7033" i="12"/>
  <c r="E7033" i="12"/>
  <c r="F7033" i="12"/>
  <c r="G7033" i="12"/>
  <c r="H7033" i="12"/>
  <c r="C7034" i="12"/>
  <c r="D7034" i="12"/>
  <c r="E7034" i="12"/>
  <c r="F7034" i="12"/>
  <c r="G7034" i="12"/>
  <c r="H7034" i="12"/>
  <c r="C7035" i="12"/>
  <c r="D7035" i="12"/>
  <c r="E7035" i="12"/>
  <c r="F7035" i="12"/>
  <c r="G7035" i="12"/>
  <c r="H7035" i="12"/>
  <c r="C7036" i="12"/>
  <c r="D7036" i="12"/>
  <c r="E7036" i="12"/>
  <c r="F7036" i="12"/>
  <c r="G7036" i="12"/>
  <c r="H7036" i="12"/>
  <c r="C7037" i="12"/>
  <c r="D7037" i="12"/>
  <c r="E7037" i="12"/>
  <c r="F7037" i="12"/>
  <c r="G7037" i="12"/>
  <c r="H7037" i="12"/>
  <c r="C7038" i="12"/>
  <c r="D7038" i="12"/>
  <c r="E7038" i="12"/>
  <c r="F7038" i="12"/>
  <c r="G7038" i="12"/>
  <c r="H7038" i="12"/>
  <c r="C7039" i="12"/>
  <c r="D7039" i="12"/>
  <c r="E7039" i="12"/>
  <c r="F7039" i="12"/>
  <c r="G7039" i="12"/>
  <c r="H7039" i="12"/>
  <c r="C7040" i="12"/>
  <c r="D7040" i="12"/>
  <c r="E7040" i="12"/>
  <c r="F7040" i="12"/>
  <c r="G7040" i="12"/>
  <c r="H7040" i="12"/>
  <c r="C7041" i="12"/>
  <c r="D7041" i="12"/>
  <c r="E7041" i="12"/>
  <c r="F7041" i="12"/>
  <c r="G7041" i="12"/>
  <c r="H7041" i="12"/>
  <c r="C7042" i="12"/>
  <c r="D7042" i="12"/>
  <c r="E7042" i="12"/>
  <c r="F7042" i="12"/>
  <c r="G7042" i="12"/>
  <c r="H7042" i="12"/>
  <c r="C7043" i="12"/>
  <c r="D7043" i="12"/>
  <c r="E7043" i="12"/>
  <c r="F7043" i="12"/>
  <c r="G7043" i="12"/>
  <c r="H7043" i="12"/>
  <c r="C7044" i="12"/>
  <c r="D7044" i="12"/>
  <c r="E7044" i="12"/>
  <c r="F7044" i="12"/>
  <c r="G7044" i="12"/>
  <c r="H7044" i="12"/>
  <c r="C7045" i="12"/>
  <c r="D7045" i="12"/>
  <c r="E7045" i="12"/>
  <c r="F7045" i="12"/>
  <c r="G7045" i="12"/>
  <c r="H7045" i="12"/>
  <c r="C7046" i="12"/>
  <c r="D7046" i="12"/>
  <c r="E7046" i="12"/>
  <c r="F7046" i="12"/>
  <c r="G7046" i="12"/>
  <c r="H7046" i="12"/>
  <c r="C7047" i="12"/>
  <c r="D7047" i="12"/>
  <c r="E7047" i="12"/>
  <c r="F7047" i="12"/>
  <c r="G7047" i="12"/>
  <c r="H7047" i="12"/>
  <c r="C7048" i="12"/>
  <c r="D7048" i="12"/>
  <c r="E7048" i="12"/>
  <c r="F7048" i="12"/>
  <c r="G7048" i="12"/>
  <c r="H7048" i="12"/>
  <c r="C7049" i="12"/>
  <c r="D7049" i="12"/>
  <c r="E7049" i="12"/>
  <c r="F7049" i="12"/>
  <c r="G7049" i="12"/>
  <c r="H7049" i="12"/>
  <c r="C7050" i="12"/>
  <c r="D7050" i="12"/>
  <c r="E7050" i="12"/>
  <c r="F7050" i="12"/>
  <c r="G7050" i="12"/>
  <c r="H7050" i="12"/>
  <c r="C7051" i="12"/>
  <c r="D7051" i="12"/>
  <c r="E7051" i="12"/>
  <c r="F7051" i="12"/>
  <c r="G7051" i="12"/>
  <c r="H7051" i="12"/>
  <c r="C7052" i="12"/>
  <c r="D7052" i="12"/>
  <c r="E7052" i="12"/>
  <c r="F7052" i="12"/>
  <c r="G7052" i="12"/>
  <c r="H7052" i="12"/>
  <c r="C7053" i="12"/>
  <c r="D7053" i="12"/>
  <c r="E7053" i="12"/>
  <c r="F7053" i="12"/>
  <c r="G7053" i="12"/>
  <c r="H7053" i="12"/>
  <c r="C7054" i="12"/>
  <c r="D7054" i="12"/>
  <c r="E7054" i="12"/>
  <c r="F7054" i="12"/>
  <c r="G7054" i="12"/>
  <c r="H7054" i="12"/>
  <c r="C7055" i="12"/>
  <c r="D7055" i="12"/>
  <c r="E7055" i="12"/>
  <c r="F7055" i="12"/>
  <c r="G7055" i="12"/>
  <c r="H7055" i="12"/>
  <c r="C7056" i="12"/>
  <c r="D7056" i="12"/>
  <c r="E7056" i="12"/>
  <c r="F7056" i="12"/>
  <c r="G7056" i="12"/>
  <c r="H7056" i="12"/>
  <c r="C7057" i="12"/>
  <c r="D7057" i="12"/>
  <c r="E7057" i="12"/>
  <c r="F7057" i="12"/>
  <c r="G7057" i="12"/>
  <c r="H7057" i="12"/>
  <c r="C7058" i="12"/>
  <c r="D7058" i="12"/>
  <c r="E7058" i="12"/>
  <c r="F7058" i="12"/>
  <c r="G7058" i="12"/>
  <c r="H7058" i="12"/>
  <c r="C7059" i="12"/>
  <c r="D7059" i="12"/>
  <c r="E7059" i="12"/>
  <c r="F7059" i="12"/>
  <c r="G7059" i="12"/>
  <c r="H7059" i="12"/>
  <c r="C7060" i="12"/>
  <c r="D7060" i="12"/>
  <c r="E7060" i="12"/>
  <c r="F7060" i="12"/>
  <c r="G7060" i="12"/>
  <c r="H7060" i="12"/>
  <c r="C7061" i="12"/>
  <c r="D7061" i="12"/>
  <c r="E7061" i="12"/>
  <c r="F7061" i="12"/>
  <c r="G7061" i="12"/>
  <c r="H7061" i="12"/>
  <c r="C7062" i="12"/>
  <c r="D7062" i="12"/>
  <c r="E7062" i="12"/>
  <c r="F7062" i="12"/>
  <c r="G7062" i="12"/>
  <c r="H7062" i="12"/>
  <c r="C7063" i="12"/>
  <c r="D7063" i="12"/>
  <c r="E7063" i="12"/>
  <c r="F7063" i="12"/>
  <c r="G7063" i="12"/>
  <c r="H7063" i="12"/>
  <c r="C7064" i="12"/>
  <c r="D7064" i="12"/>
  <c r="E7064" i="12"/>
  <c r="F7064" i="12"/>
  <c r="G7064" i="12"/>
  <c r="H7064" i="12"/>
  <c r="C7065" i="12"/>
  <c r="D7065" i="12"/>
  <c r="E7065" i="12"/>
  <c r="F7065" i="12"/>
  <c r="G7065" i="12"/>
  <c r="H7065" i="12"/>
  <c r="C7066" i="12"/>
  <c r="D7066" i="12"/>
  <c r="E7066" i="12"/>
  <c r="F7066" i="12"/>
  <c r="G7066" i="12"/>
  <c r="H7066" i="12"/>
  <c r="C7067" i="12"/>
  <c r="D7067" i="12"/>
  <c r="E7067" i="12"/>
  <c r="F7067" i="12"/>
  <c r="G7067" i="12"/>
  <c r="H7067" i="12"/>
  <c r="C7068" i="12"/>
  <c r="D7068" i="12"/>
  <c r="E7068" i="12"/>
  <c r="F7068" i="12"/>
  <c r="G7068" i="12"/>
  <c r="H7068" i="12"/>
  <c r="C7069" i="12"/>
  <c r="D7069" i="12"/>
  <c r="E7069" i="12"/>
  <c r="F7069" i="12"/>
  <c r="G7069" i="12"/>
  <c r="H7069" i="12"/>
  <c r="C7070" i="12"/>
  <c r="D7070" i="12"/>
  <c r="E7070" i="12"/>
  <c r="F7070" i="12"/>
  <c r="G7070" i="12"/>
  <c r="H7070" i="12"/>
  <c r="C7071" i="12"/>
  <c r="D7071" i="12"/>
  <c r="E7071" i="12"/>
  <c r="F7071" i="12"/>
  <c r="G7071" i="12"/>
  <c r="H7071" i="12"/>
  <c r="C7072" i="12"/>
  <c r="D7072" i="12"/>
  <c r="E7072" i="12"/>
  <c r="F7072" i="12"/>
  <c r="G7072" i="12"/>
  <c r="H7072" i="12"/>
  <c r="C7073" i="12"/>
  <c r="D7073" i="12"/>
  <c r="E7073" i="12"/>
  <c r="F7073" i="12"/>
  <c r="G7073" i="12"/>
  <c r="H7073" i="12"/>
  <c r="C7074" i="12"/>
  <c r="D7074" i="12"/>
  <c r="E7074" i="12"/>
  <c r="F7074" i="12"/>
  <c r="G7074" i="12"/>
  <c r="H7074" i="12"/>
  <c r="C7075" i="12"/>
  <c r="D7075" i="12"/>
  <c r="E7075" i="12"/>
  <c r="F7075" i="12"/>
  <c r="G7075" i="12"/>
  <c r="H7075" i="12"/>
  <c r="C7076" i="12"/>
  <c r="D7076" i="12"/>
  <c r="E7076" i="12"/>
  <c r="F7076" i="12"/>
  <c r="G7076" i="12"/>
  <c r="H7076" i="12"/>
  <c r="C7077" i="12"/>
  <c r="D7077" i="12"/>
  <c r="E7077" i="12"/>
  <c r="F7077" i="12"/>
  <c r="G7077" i="12"/>
  <c r="H7077" i="12"/>
  <c r="C7078" i="12"/>
  <c r="D7078" i="12"/>
  <c r="E7078" i="12"/>
  <c r="F7078" i="12"/>
  <c r="G7078" i="12"/>
  <c r="H7078" i="12"/>
  <c r="C7079" i="12"/>
  <c r="D7079" i="12"/>
  <c r="E7079" i="12"/>
  <c r="F7079" i="12"/>
  <c r="G7079" i="12"/>
  <c r="H7079" i="12"/>
  <c r="C7080" i="12"/>
  <c r="D7080" i="12"/>
  <c r="E7080" i="12"/>
  <c r="F7080" i="12"/>
  <c r="G7080" i="12"/>
  <c r="H7080" i="12"/>
  <c r="C7081" i="12"/>
  <c r="D7081" i="12"/>
  <c r="E7081" i="12"/>
  <c r="F7081" i="12"/>
  <c r="G7081" i="12"/>
  <c r="H7081" i="12"/>
  <c r="C7082" i="12"/>
  <c r="D7082" i="12"/>
  <c r="E7082" i="12"/>
  <c r="F7082" i="12"/>
  <c r="G7082" i="12"/>
  <c r="H7082" i="12"/>
  <c r="C7083" i="12"/>
  <c r="D7083" i="12"/>
  <c r="E7083" i="12"/>
  <c r="F7083" i="12"/>
  <c r="G7083" i="12"/>
  <c r="H7083" i="12"/>
  <c r="C7084" i="12"/>
  <c r="D7084" i="12"/>
  <c r="E7084" i="12"/>
  <c r="F7084" i="12"/>
  <c r="G7084" i="12"/>
  <c r="H7084" i="12"/>
  <c r="C7085" i="12"/>
  <c r="D7085" i="12"/>
  <c r="E7085" i="12"/>
  <c r="F7085" i="12"/>
  <c r="G7085" i="12"/>
  <c r="H7085" i="12"/>
  <c r="C7086" i="12"/>
  <c r="D7086" i="12"/>
  <c r="E7086" i="12"/>
  <c r="F7086" i="12"/>
  <c r="G7086" i="12"/>
  <c r="H7086" i="12"/>
  <c r="C7087" i="12"/>
  <c r="D7087" i="12"/>
  <c r="E7087" i="12"/>
  <c r="F7087" i="12"/>
  <c r="G7087" i="12"/>
  <c r="H7087" i="12"/>
  <c r="C7088" i="12"/>
  <c r="D7088" i="12"/>
  <c r="E7088" i="12"/>
  <c r="F7088" i="12"/>
  <c r="G7088" i="12"/>
  <c r="H7088" i="12"/>
  <c r="C7089" i="12"/>
  <c r="D7089" i="12"/>
  <c r="E7089" i="12"/>
  <c r="F7089" i="12"/>
  <c r="G7089" i="12"/>
  <c r="H7089" i="12"/>
  <c r="C7090" i="12"/>
  <c r="D7090" i="12"/>
  <c r="E7090" i="12"/>
  <c r="F7090" i="12"/>
  <c r="G7090" i="12"/>
  <c r="H7090" i="12"/>
  <c r="C7091" i="12"/>
  <c r="D7091" i="12"/>
  <c r="E7091" i="12"/>
  <c r="F7091" i="12"/>
  <c r="G7091" i="12"/>
  <c r="H7091" i="12"/>
  <c r="C7092" i="12"/>
  <c r="D7092" i="12"/>
  <c r="E7092" i="12"/>
  <c r="F7092" i="12"/>
  <c r="G7092" i="12"/>
  <c r="H7092" i="12"/>
  <c r="C7093" i="12"/>
  <c r="D7093" i="12"/>
  <c r="E7093" i="12"/>
  <c r="F7093" i="12"/>
  <c r="G7093" i="12"/>
  <c r="H7093" i="12"/>
  <c r="C7094" i="12"/>
  <c r="D7094" i="12"/>
  <c r="E7094" i="12"/>
  <c r="F7094" i="12"/>
  <c r="G7094" i="12"/>
  <c r="H7094" i="12"/>
  <c r="C7095" i="12"/>
  <c r="D7095" i="12"/>
  <c r="E7095" i="12"/>
  <c r="F7095" i="12"/>
  <c r="G7095" i="12"/>
  <c r="H7095" i="12"/>
  <c r="C7096" i="12"/>
  <c r="D7096" i="12"/>
  <c r="E7096" i="12"/>
  <c r="F7096" i="12"/>
  <c r="G7096" i="12"/>
  <c r="H7096" i="12"/>
  <c r="C7097" i="12"/>
  <c r="D7097" i="12"/>
  <c r="E7097" i="12"/>
  <c r="F7097" i="12"/>
  <c r="G7097" i="12"/>
  <c r="H7097" i="12"/>
  <c r="C7098" i="12"/>
  <c r="D7098" i="12"/>
  <c r="E7098" i="12"/>
  <c r="F7098" i="12"/>
  <c r="G7098" i="12"/>
  <c r="H7098" i="12"/>
  <c r="C7099" i="12"/>
  <c r="D7099" i="12"/>
  <c r="E7099" i="12"/>
  <c r="F7099" i="12"/>
  <c r="G7099" i="12"/>
  <c r="H7099" i="12"/>
  <c r="C7100" i="12"/>
  <c r="D7100" i="12"/>
  <c r="E7100" i="12"/>
  <c r="F7100" i="12"/>
  <c r="G7100" i="12"/>
  <c r="H7100" i="12"/>
  <c r="C7101" i="12"/>
  <c r="D7101" i="12"/>
  <c r="E7101" i="12"/>
  <c r="F7101" i="12"/>
  <c r="G7101" i="12"/>
  <c r="H7101" i="12"/>
  <c r="C7102" i="12"/>
  <c r="D7102" i="12"/>
  <c r="E7102" i="12"/>
  <c r="F7102" i="12"/>
  <c r="G7102" i="12"/>
  <c r="H7102" i="12"/>
  <c r="C7103" i="12"/>
  <c r="D7103" i="12"/>
  <c r="E7103" i="12"/>
  <c r="F7103" i="12"/>
  <c r="G7103" i="12"/>
  <c r="H7103" i="12"/>
  <c r="C7104" i="12"/>
  <c r="D7104" i="12"/>
  <c r="E7104" i="12"/>
  <c r="F7104" i="12"/>
  <c r="G7104" i="12"/>
  <c r="H7104" i="12"/>
  <c r="C7105" i="12"/>
  <c r="D7105" i="12"/>
  <c r="E7105" i="12"/>
  <c r="F7105" i="12"/>
  <c r="G7105" i="12"/>
  <c r="H7105" i="12"/>
  <c r="C7106" i="12"/>
  <c r="D7106" i="12"/>
  <c r="E7106" i="12"/>
  <c r="F7106" i="12"/>
  <c r="G7106" i="12"/>
  <c r="H7106" i="12"/>
  <c r="C7107" i="12"/>
  <c r="D7107" i="12"/>
  <c r="E7107" i="12"/>
  <c r="F7107" i="12"/>
  <c r="G7107" i="12"/>
  <c r="H7107" i="12"/>
  <c r="C7108" i="12"/>
  <c r="D7108" i="12"/>
  <c r="E7108" i="12"/>
  <c r="F7108" i="12"/>
  <c r="G7108" i="12"/>
  <c r="H7108" i="12"/>
  <c r="C7109" i="12"/>
  <c r="D7109" i="12"/>
  <c r="E7109" i="12"/>
  <c r="F7109" i="12"/>
  <c r="G7109" i="12"/>
  <c r="H7109" i="12"/>
  <c r="C7110" i="12"/>
  <c r="D7110" i="12"/>
  <c r="E7110" i="12"/>
  <c r="F7110" i="12"/>
  <c r="G7110" i="12"/>
  <c r="H7110" i="12"/>
  <c r="C7111" i="12"/>
  <c r="D7111" i="12"/>
  <c r="E7111" i="12"/>
  <c r="F7111" i="12"/>
  <c r="G7111" i="12"/>
  <c r="H7111" i="12"/>
  <c r="C7112" i="12"/>
  <c r="D7112" i="12"/>
  <c r="E7112" i="12"/>
  <c r="F7112" i="12"/>
  <c r="G7112" i="12"/>
  <c r="H7112" i="12"/>
  <c r="C7113" i="12"/>
  <c r="D7113" i="12"/>
  <c r="E7113" i="12"/>
  <c r="F7113" i="12"/>
  <c r="G7113" i="12"/>
  <c r="H7113" i="12"/>
  <c r="C7114" i="12"/>
  <c r="D7114" i="12"/>
  <c r="E7114" i="12"/>
  <c r="F7114" i="12"/>
  <c r="G7114" i="12"/>
  <c r="H7114" i="12"/>
  <c r="C7115" i="12"/>
  <c r="D7115" i="12"/>
  <c r="E7115" i="12"/>
  <c r="F7115" i="12"/>
  <c r="G7115" i="12"/>
  <c r="H7115" i="12"/>
  <c r="C7116" i="12"/>
  <c r="D7116" i="12"/>
  <c r="E7116" i="12"/>
  <c r="F7116" i="12"/>
  <c r="G7116" i="12"/>
  <c r="H7116" i="12"/>
  <c r="C7117" i="12"/>
  <c r="D7117" i="12"/>
  <c r="E7117" i="12"/>
  <c r="F7117" i="12"/>
  <c r="G7117" i="12"/>
  <c r="H7117" i="12"/>
  <c r="C7118" i="12"/>
  <c r="D7118" i="12"/>
  <c r="E7118" i="12"/>
  <c r="F7118" i="12"/>
  <c r="G7118" i="12"/>
  <c r="H7118" i="12"/>
  <c r="C7119" i="12"/>
  <c r="D7119" i="12"/>
  <c r="E7119" i="12"/>
  <c r="F7119" i="12"/>
  <c r="G7119" i="12"/>
  <c r="H7119" i="12"/>
  <c r="C7120" i="12"/>
  <c r="D7120" i="12"/>
  <c r="E7120" i="12"/>
  <c r="F7120" i="12"/>
  <c r="G7120" i="12"/>
  <c r="H7120" i="12"/>
  <c r="C7121" i="12"/>
  <c r="D7121" i="12"/>
  <c r="E7121" i="12"/>
  <c r="F7121" i="12"/>
  <c r="G7121" i="12"/>
  <c r="H7121" i="12"/>
  <c r="C7122" i="12"/>
  <c r="D7122" i="12"/>
  <c r="E7122" i="12"/>
  <c r="F7122" i="12"/>
  <c r="G7122" i="12"/>
  <c r="H7122" i="12"/>
  <c r="C7123" i="12"/>
  <c r="D7123" i="12"/>
  <c r="E7123" i="12"/>
  <c r="F7123" i="12"/>
  <c r="G7123" i="12"/>
  <c r="H7123" i="12"/>
  <c r="C7124" i="12"/>
  <c r="D7124" i="12"/>
  <c r="E7124" i="12"/>
  <c r="F7124" i="12"/>
  <c r="G7124" i="12"/>
  <c r="H7124" i="12"/>
  <c r="C7125" i="12"/>
  <c r="D7125" i="12"/>
  <c r="E7125" i="12"/>
  <c r="F7125" i="12"/>
  <c r="G7125" i="12"/>
  <c r="H7125" i="12"/>
  <c r="C7126" i="12"/>
  <c r="D7126" i="12"/>
  <c r="E7126" i="12"/>
  <c r="F7126" i="12"/>
  <c r="G7126" i="12"/>
  <c r="H7126" i="12"/>
  <c r="C7127" i="12"/>
  <c r="D7127" i="12"/>
  <c r="E7127" i="12"/>
  <c r="F7127" i="12"/>
  <c r="G7127" i="12"/>
  <c r="H7127" i="12"/>
  <c r="C7128" i="12"/>
  <c r="D7128" i="12"/>
  <c r="E7128" i="12"/>
  <c r="F7128" i="12"/>
  <c r="G7128" i="12"/>
  <c r="H7128" i="12"/>
  <c r="C7129" i="12"/>
  <c r="D7129" i="12"/>
  <c r="E7129" i="12"/>
  <c r="F7129" i="12"/>
  <c r="G7129" i="12"/>
  <c r="H7129" i="12"/>
  <c r="C7130" i="12"/>
  <c r="D7130" i="12"/>
  <c r="E7130" i="12"/>
  <c r="F7130" i="12"/>
  <c r="G7130" i="12"/>
  <c r="H7130" i="12"/>
  <c r="C7131" i="12"/>
  <c r="D7131" i="12"/>
  <c r="E7131" i="12"/>
  <c r="F7131" i="12"/>
  <c r="G7131" i="12"/>
  <c r="H7131" i="12"/>
  <c r="C7132" i="12"/>
  <c r="D7132" i="12"/>
  <c r="E7132" i="12"/>
  <c r="F7132" i="12"/>
  <c r="G7132" i="12"/>
  <c r="H7132" i="12"/>
  <c r="C7133" i="12"/>
  <c r="D7133" i="12"/>
  <c r="E7133" i="12"/>
  <c r="F7133" i="12"/>
  <c r="G7133" i="12"/>
  <c r="H7133" i="12"/>
  <c r="C7134" i="12"/>
  <c r="D7134" i="12"/>
  <c r="E7134" i="12"/>
  <c r="F7134" i="12"/>
  <c r="G7134" i="12"/>
  <c r="H7134" i="12"/>
  <c r="C7135" i="12"/>
  <c r="D7135" i="12"/>
  <c r="E7135" i="12"/>
  <c r="F7135" i="12"/>
  <c r="G7135" i="12"/>
  <c r="H7135" i="12"/>
  <c r="C7136" i="12"/>
  <c r="D7136" i="12"/>
  <c r="E7136" i="12"/>
  <c r="F7136" i="12"/>
  <c r="G7136" i="12"/>
  <c r="H7136" i="12"/>
  <c r="C7137" i="12"/>
  <c r="D7137" i="12"/>
  <c r="E7137" i="12"/>
  <c r="F7137" i="12"/>
  <c r="G7137" i="12"/>
  <c r="H7137" i="12"/>
  <c r="C7138" i="12"/>
  <c r="D7138" i="12"/>
  <c r="E7138" i="12"/>
  <c r="F7138" i="12"/>
  <c r="G7138" i="12"/>
  <c r="H7138" i="12"/>
  <c r="C7139" i="12"/>
  <c r="D7139" i="12"/>
  <c r="E7139" i="12"/>
  <c r="F7139" i="12"/>
  <c r="G7139" i="12"/>
  <c r="H7139" i="12"/>
  <c r="C7140" i="12"/>
  <c r="D7140" i="12"/>
  <c r="E7140" i="12"/>
  <c r="F7140" i="12"/>
  <c r="G7140" i="12"/>
  <c r="H7140" i="12"/>
  <c r="C7141" i="12"/>
  <c r="D7141" i="12"/>
  <c r="E7141" i="12"/>
  <c r="F7141" i="12"/>
  <c r="G7141" i="12"/>
  <c r="H7141" i="12"/>
  <c r="C7142" i="12"/>
  <c r="D7142" i="12"/>
  <c r="E7142" i="12"/>
  <c r="F7142" i="12"/>
  <c r="G7142" i="12"/>
  <c r="H7142" i="12"/>
  <c r="C7143" i="12"/>
  <c r="D7143" i="12"/>
  <c r="E7143" i="12"/>
  <c r="F7143" i="12"/>
  <c r="G7143" i="12"/>
  <c r="H7143" i="12"/>
  <c r="C7144" i="12"/>
  <c r="D7144" i="12"/>
  <c r="E7144" i="12"/>
  <c r="F7144" i="12"/>
  <c r="G7144" i="12"/>
  <c r="H7144" i="12"/>
  <c r="C7145" i="12"/>
  <c r="D7145" i="12"/>
  <c r="E7145" i="12"/>
  <c r="F7145" i="12"/>
  <c r="G7145" i="12"/>
  <c r="H7145" i="12"/>
  <c r="C7146" i="12"/>
  <c r="D7146" i="12"/>
  <c r="E7146" i="12"/>
  <c r="F7146" i="12"/>
  <c r="G7146" i="12"/>
  <c r="H7146" i="12"/>
  <c r="C7147" i="12"/>
  <c r="D7147" i="12"/>
  <c r="E7147" i="12"/>
  <c r="F7147" i="12"/>
  <c r="G7147" i="12"/>
  <c r="H7147" i="12"/>
  <c r="C7148" i="12"/>
  <c r="D7148" i="12"/>
  <c r="E7148" i="12"/>
  <c r="F7148" i="12"/>
  <c r="G7148" i="12"/>
  <c r="H7148" i="12"/>
  <c r="C7149" i="12"/>
  <c r="D7149" i="12"/>
  <c r="E7149" i="12"/>
  <c r="F7149" i="12"/>
  <c r="G7149" i="12"/>
  <c r="H7149" i="12"/>
  <c r="C7150" i="12"/>
  <c r="D7150" i="12"/>
  <c r="E7150" i="12"/>
  <c r="F7150" i="12"/>
  <c r="G7150" i="12"/>
  <c r="H7150" i="12"/>
  <c r="C7151" i="12"/>
  <c r="D7151" i="12"/>
  <c r="E7151" i="12"/>
  <c r="F7151" i="12"/>
  <c r="G7151" i="12"/>
  <c r="H7151" i="12"/>
  <c r="C7152" i="12"/>
  <c r="D7152" i="12"/>
  <c r="E7152" i="12"/>
  <c r="F7152" i="12"/>
  <c r="G7152" i="12"/>
  <c r="H7152" i="12"/>
  <c r="C7153" i="12"/>
  <c r="D7153" i="12"/>
  <c r="E7153" i="12"/>
  <c r="F7153" i="12"/>
  <c r="G7153" i="12"/>
  <c r="H7153" i="12"/>
  <c r="C7154" i="12"/>
  <c r="D7154" i="12"/>
  <c r="E7154" i="12"/>
  <c r="F7154" i="12"/>
  <c r="G7154" i="12"/>
  <c r="H7154" i="12"/>
  <c r="C7155" i="12"/>
  <c r="D7155" i="12"/>
  <c r="E7155" i="12"/>
  <c r="F7155" i="12"/>
  <c r="G7155" i="12"/>
  <c r="H7155" i="12"/>
  <c r="C7156" i="12"/>
  <c r="D7156" i="12"/>
  <c r="E7156" i="12"/>
  <c r="F7156" i="12"/>
  <c r="G7156" i="12"/>
  <c r="H7156" i="12"/>
  <c r="C7157" i="12"/>
  <c r="D7157" i="12"/>
  <c r="E7157" i="12"/>
  <c r="F7157" i="12"/>
  <c r="G7157" i="12"/>
  <c r="H7157" i="12"/>
  <c r="C7158" i="12"/>
  <c r="D7158" i="12"/>
  <c r="E7158" i="12"/>
  <c r="F7158" i="12"/>
  <c r="G7158" i="12"/>
  <c r="H7158" i="12"/>
  <c r="C7159" i="12"/>
  <c r="D7159" i="12"/>
  <c r="E7159" i="12"/>
  <c r="F7159" i="12"/>
  <c r="G7159" i="12"/>
  <c r="H7159" i="12"/>
  <c r="C7160" i="12"/>
  <c r="D7160" i="12"/>
  <c r="E7160" i="12"/>
  <c r="F7160" i="12"/>
  <c r="G7160" i="12"/>
  <c r="H7160" i="12"/>
  <c r="C7161" i="12"/>
  <c r="D7161" i="12"/>
  <c r="E7161" i="12"/>
  <c r="F7161" i="12"/>
  <c r="G7161" i="12"/>
  <c r="H7161" i="12"/>
  <c r="C7162" i="12"/>
  <c r="D7162" i="12"/>
  <c r="E7162" i="12"/>
  <c r="F7162" i="12"/>
  <c r="G7162" i="12"/>
  <c r="H7162" i="12"/>
  <c r="C7163" i="12"/>
  <c r="D7163" i="12"/>
  <c r="E7163" i="12"/>
  <c r="F7163" i="12"/>
  <c r="G7163" i="12"/>
  <c r="H7163" i="12"/>
  <c r="C7164" i="12"/>
  <c r="D7164" i="12"/>
  <c r="E7164" i="12"/>
  <c r="F7164" i="12"/>
  <c r="G7164" i="12"/>
  <c r="H7164" i="12"/>
  <c r="C7165" i="12"/>
  <c r="D7165" i="12"/>
  <c r="E7165" i="12"/>
  <c r="F7165" i="12"/>
  <c r="G7165" i="12"/>
  <c r="H7165" i="12"/>
  <c r="C7166" i="12"/>
  <c r="D7166" i="12"/>
  <c r="E7166" i="12"/>
  <c r="F7166" i="12"/>
  <c r="G7166" i="12"/>
  <c r="H7166" i="12"/>
  <c r="C7167" i="12"/>
  <c r="D7167" i="12"/>
  <c r="E7167" i="12"/>
  <c r="F7167" i="12"/>
  <c r="G7167" i="12"/>
  <c r="H7167" i="12"/>
  <c r="C7168" i="12"/>
  <c r="D7168" i="12"/>
  <c r="E7168" i="12"/>
  <c r="F7168" i="12"/>
  <c r="G7168" i="12"/>
  <c r="H7168" i="12"/>
  <c r="C7169" i="12"/>
  <c r="D7169" i="12"/>
  <c r="E7169" i="12"/>
  <c r="F7169" i="12"/>
  <c r="G7169" i="12"/>
  <c r="H7169" i="12"/>
  <c r="C7170" i="12"/>
  <c r="D7170" i="12"/>
  <c r="E7170" i="12"/>
  <c r="F7170" i="12"/>
  <c r="G7170" i="12"/>
  <c r="H7170" i="12"/>
  <c r="C7171" i="12"/>
  <c r="D7171" i="12"/>
  <c r="E7171" i="12"/>
  <c r="F7171" i="12"/>
  <c r="G7171" i="12"/>
  <c r="H7171" i="12"/>
  <c r="C7172" i="12"/>
  <c r="D7172" i="12"/>
  <c r="E7172" i="12"/>
  <c r="F7172" i="12"/>
  <c r="G7172" i="12"/>
  <c r="H7172" i="12"/>
  <c r="C7173" i="12"/>
  <c r="D7173" i="12"/>
  <c r="E7173" i="12"/>
  <c r="F7173" i="12"/>
  <c r="G7173" i="12"/>
  <c r="H7173" i="12"/>
  <c r="C7174" i="12"/>
  <c r="D7174" i="12"/>
  <c r="E7174" i="12"/>
  <c r="F7174" i="12"/>
  <c r="G7174" i="12"/>
  <c r="H7174" i="12"/>
  <c r="C7175" i="12"/>
  <c r="D7175" i="12"/>
  <c r="E7175" i="12"/>
  <c r="F7175" i="12"/>
  <c r="G7175" i="12"/>
  <c r="H7175" i="12"/>
  <c r="C7176" i="12"/>
  <c r="D7176" i="12"/>
  <c r="E7176" i="12"/>
  <c r="F7176" i="12"/>
  <c r="G7176" i="12"/>
  <c r="H7176" i="12"/>
  <c r="C7177" i="12"/>
  <c r="D7177" i="12"/>
  <c r="E7177" i="12"/>
  <c r="F7177" i="12"/>
  <c r="G7177" i="12"/>
  <c r="H7177" i="12"/>
  <c r="C7178" i="12"/>
  <c r="D7178" i="12"/>
  <c r="E7178" i="12"/>
  <c r="F7178" i="12"/>
  <c r="G7178" i="12"/>
  <c r="H7178" i="12"/>
  <c r="C7179" i="12"/>
  <c r="D7179" i="12"/>
  <c r="E7179" i="12"/>
  <c r="F7179" i="12"/>
  <c r="G7179" i="12"/>
  <c r="H7179" i="12"/>
  <c r="C7180" i="12"/>
  <c r="D7180" i="12"/>
  <c r="E7180" i="12"/>
  <c r="F7180" i="12"/>
  <c r="G7180" i="12"/>
  <c r="H7180" i="12"/>
  <c r="C7181" i="12"/>
  <c r="D7181" i="12"/>
  <c r="E7181" i="12"/>
  <c r="F7181" i="12"/>
  <c r="G7181" i="12"/>
  <c r="H7181" i="12"/>
  <c r="C7182" i="12"/>
  <c r="D7182" i="12"/>
  <c r="E7182" i="12"/>
  <c r="F7182" i="12"/>
  <c r="G7182" i="12"/>
  <c r="H7182" i="12"/>
  <c r="C7183" i="12"/>
  <c r="D7183" i="12"/>
  <c r="E7183" i="12"/>
  <c r="F7183" i="12"/>
  <c r="G7183" i="12"/>
  <c r="H7183" i="12"/>
  <c r="C7184" i="12"/>
  <c r="D7184" i="12"/>
  <c r="E7184" i="12"/>
  <c r="F7184" i="12"/>
  <c r="G7184" i="12"/>
  <c r="H7184" i="12"/>
  <c r="C7185" i="12"/>
  <c r="D7185" i="12"/>
  <c r="E7185" i="12"/>
  <c r="F7185" i="12"/>
  <c r="G7185" i="12"/>
  <c r="H7185" i="12"/>
  <c r="C7186" i="12"/>
  <c r="D7186" i="12"/>
  <c r="E7186" i="12"/>
  <c r="F7186" i="12"/>
  <c r="G7186" i="12"/>
  <c r="H7186" i="12"/>
  <c r="C7187" i="12"/>
  <c r="D7187" i="12"/>
  <c r="E7187" i="12"/>
  <c r="F7187" i="12"/>
  <c r="G7187" i="12"/>
  <c r="H7187" i="12"/>
  <c r="C7188" i="12"/>
  <c r="D7188" i="12"/>
  <c r="E7188" i="12"/>
  <c r="F7188" i="12"/>
  <c r="G7188" i="12"/>
  <c r="H7188" i="12"/>
  <c r="C7189" i="12"/>
  <c r="D7189" i="12"/>
  <c r="E7189" i="12"/>
  <c r="F7189" i="12"/>
  <c r="G7189" i="12"/>
  <c r="H7189" i="12"/>
  <c r="C7190" i="12"/>
  <c r="D7190" i="12"/>
  <c r="E7190" i="12"/>
  <c r="F7190" i="12"/>
  <c r="G7190" i="12"/>
  <c r="H7190" i="12"/>
  <c r="C7191" i="12"/>
  <c r="D7191" i="12"/>
  <c r="E7191" i="12"/>
  <c r="F7191" i="12"/>
  <c r="G7191" i="12"/>
  <c r="H7191" i="12"/>
  <c r="C7192" i="12"/>
  <c r="D7192" i="12"/>
  <c r="E7192" i="12"/>
  <c r="F7192" i="12"/>
  <c r="G7192" i="12"/>
  <c r="H7192" i="12"/>
  <c r="C7193" i="12"/>
  <c r="D7193" i="12"/>
  <c r="E7193" i="12"/>
  <c r="F7193" i="12"/>
  <c r="G7193" i="12"/>
  <c r="H7193" i="12"/>
  <c r="C7194" i="12"/>
  <c r="D7194" i="12"/>
  <c r="E7194" i="12"/>
  <c r="F7194" i="12"/>
  <c r="G7194" i="12"/>
  <c r="H7194" i="12"/>
  <c r="C7195" i="12"/>
  <c r="D7195" i="12"/>
  <c r="E7195" i="12"/>
  <c r="F7195" i="12"/>
  <c r="G7195" i="12"/>
  <c r="H7195" i="12"/>
  <c r="C7196" i="12"/>
  <c r="D7196" i="12"/>
  <c r="E7196" i="12"/>
  <c r="F7196" i="12"/>
  <c r="G7196" i="12"/>
  <c r="H7196" i="12"/>
  <c r="C7197" i="12"/>
  <c r="D7197" i="12"/>
  <c r="E7197" i="12"/>
  <c r="F7197" i="12"/>
  <c r="G7197" i="12"/>
  <c r="H7197" i="12"/>
  <c r="C7198" i="12"/>
  <c r="D7198" i="12"/>
  <c r="E7198" i="12"/>
  <c r="F7198" i="12"/>
  <c r="G7198" i="12"/>
  <c r="H7198" i="12"/>
  <c r="C7199" i="12"/>
  <c r="D7199" i="12"/>
  <c r="E7199" i="12"/>
  <c r="F7199" i="12"/>
  <c r="G7199" i="12"/>
  <c r="H7199" i="12"/>
  <c r="C7200" i="12"/>
  <c r="D7200" i="12"/>
  <c r="E7200" i="12"/>
  <c r="F7200" i="12"/>
  <c r="G7200" i="12"/>
  <c r="H7200" i="12"/>
  <c r="C7201" i="12"/>
  <c r="D7201" i="12"/>
  <c r="E7201" i="12"/>
  <c r="F7201" i="12"/>
  <c r="G7201" i="12"/>
  <c r="H7201" i="12"/>
  <c r="C7202" i="12"/>
  <c r="D7202" i="12"/>
  <c r="E7202" i="12"/>
  <c r="F7202" i="12"/>
  <c r="G7202" i="12"/>
  <c r="H7202" i="12"/>
  <c r="C7203" i="12"/>
  <c r="D7203" i="12"/>
  <c r="E7203" i="12"/>
  <c r="F7203" i="12"/>
  <c r="G7203" i="12"/>
  <c r="H7203" i="12"/>
  <c r="C7204" i="12"/>
  <c r="D7204" i="12"/>
  <c r="E7204" i="12"/>
  <c r="F7204" i="12"/>
  <c r="G7204" i="12"/>
  <c r="H7204" i="12"/>
  <c r="C7205" i="12"/>
  <c r="D7205" i="12"/>
  <c r="E7205" i="12"/>
  <c r="F7205" i="12"/>
  <c r="G7205" i="12"/>
  <c r="H7205" i="12"/>
  <c r="C7206" i="12"/>
  <c r="D7206" i="12"/>
  <c r="E7206" i="12"/>
  <c r="F7206" i="12"/>
  <c r="G7206" i="12"/>
  <c r="H7206" i="12"/>
  <c r="C7207" i="12"/>
  <c r="D7207" i="12"/>
  <c r="E7207" i="12"/>
  <c r="F7207" i="12"/>
  <c r="G7207" i="12"/>
  <c r="H7207" i="12"/>
  <c r="C7208" i="12"/>
  <c r="D7208" i="12"/>
  <c r="E7208" i="12"/>
  <c r="F7208" i="12"/>
  <c r="G7208" i="12"/>
  <c r="H7208" i="12"/>
  <c r="C7209" i="12"/>
  <c r="D7209" i="12"/>
  <c r="E7209" i="12"/>
  <c r="F7209" i="12"/>
  <c r="G7209" i="12"/>
  <c r="H7209" i="12"/>
  <c r="C7210" i="12"/>
  <c r="D7210" i="12"/>
  <c r="E7210" i="12"/>
  <c r="F7210" i="12"/>
  <c r="G7210" i="12"/>
  <c r="H7210" i="12"/>
  <c r="C7211" i="12"/>
  <c r="D7211" i="12"/>
  <c r="E7211" i="12"/>
  <c r="F7211" i="12"/>
  <c r="G7211" i="12"/>
  <c r="H7211" i="12"/>
  <c r="C7212" i="12"/>
  <c r="D7212" i="12"/>
  <c r="E7212" i="12"/>
  <c r="F7212" i="12"/>
  <c r="G7212" i="12"/>
  <c r="H7212" i="12"/>
  <c r="C7213" i="12"/>
  <c r="D7213" i="12"/>
  <c r="E7213" i="12"/>
  <c r="F7213" i="12"/>
  <c r="G7213" i="12"/>
  <c r="H7213" i="12"/>
  <c r="C7214" i="12"/>
  <c r="D7214" i="12"/>
  <c r="E7214" i="12"/>
  <c r="F7214" i="12"/>
  <c r="G7214" i="12"/>
  <c r="H7214" i="12"/>
  <c r="C7215" i="12"/>
  <c r="D7215" i="12"/>
  <c r="E7215" i="12"/>
  <c r="F7215" i="12"/>
  <c r="G7215" i="12"/>
  <c r="H7215" i="12"/>
  <c r="C7216" i="12"/>
  <c r="D7216" i="12"/>
  <c r="E7216" i="12"/>
  <c r="F7216" i="12"/>
  <c r="G7216" i="12"/>
  <c r="H7216" i="12"/>
  <c r="C7217" i="12"/>
  <c r="D7217" i="12"/>
  <c r="E7217" i="12"/>
  <c r="F7217" i="12"/>
  <c r="G7217" i="12"/>
  <c r="H7217" i="12"/>
  <c r="C7218" i="12"/>
  <c r="D7218" i="12"/>
  <c r="E7218" i="12"/>
  <c r="F7218" i="12"/>
  <c r="G7218" i="12"/>
  <c r="H7218" i="12"/>
  <c r="C7219" i="12"/>
  <c r="D7219" i="12"/>
  <c r="E7219" i="12"/>
  <c r="F7219" i="12"/>
  <c r="G7219" i="12"/>
  <c r="H7219" i="12"/>
  <c r="C7220" i="12"/>
  <c r="D7220" i="12"/>
  <c r="E7220" i="12"/>
  <c r="F7220" i="12"/>
  <c r="G7220" i="12"/>
  <c r="H7220" i="12"/>
  <c r="C7221" i="12"/>
  <c r="D7221" i="12"/>
  <c r="E7221" i="12"/>
  <c r="F7221" i="12"/>
  <c r="G7221" i="12"/>
  <c r="H7221" i="12"/>
  <c r="C7222" i="12"/>
  <c r="D7222" i="12"/>
  <c r="E7222" i="12"/>
  <c r="F7222" i="12"/>
  <c r="G7222" i="12"/>
  <c r="H7222" i="12"/>
  <c r="C7223" i="12"/>
  <c r="D7223" i="12"/>
  <c r="E7223" i="12"/>
  <c r="F7223" i="12"/>
  <c r="G7223" i="12"/>
  <c r="H7223" i="12"/>
  <c r="C7224" i="12"/>
  <c r="D7224" i="12"/>
  <c r="E7224" i="12"/>
  <c r="F7224" i="12"/>
  <c r="G7224" i="12"/>
  <c r="H7224" i="12"/>
  <c r="C7225" i="12"/>
  <c r="D7225" i="12"/>
  <c r="E7225" i="12"/>
  <c r="F7225" i="12"/>
  <c r="G7225" i="12"/>
  <c r="H7225" i="12"/>
  <c r="C7226" i="12"/>
  <c r="D7226" i="12"/>
  <c r="E7226" i="12"/>
  <c r="F7226" i="12"/>
  <c r="G7226" i="12"/>
  <c r="H7226" i="12"/>
  <c r="C7227" i="12"/>
  <c r="D7227" i="12"/>
  <c r="E7227" i="12"/>
  <c r="F7227" i="12"/>
  <c r="G7227" i="12"/>
  <c r="H7227" i="12"/>
  <c r="C7228" i="12"/>
  <c r="D7228" i="12"/>
  <c r="E7228" i="12"/>
  <c r="F7228" i="12"/>
  <c r="G7228" i="12"/>
  <c r="H7228" i="12"/>
  <c r="C7229" i="12"/>
  <c r="D7229" i="12"/>
  <c r="E7229" i="12"/>
  <c r="F7229" i="12"/>
  <c r="G7229" i="12"/>
  <c r="H7229" i="12"/>
  <c r="C7230" i="12"/>
  <c r="D7230" i="12"/>
  <c r="E7230" i="12"/>
  <c r="F7230" i="12"/>
  <c r="G7230" i="12"/>
  <c r="H7230" i="12"/>
  <c r="C7231" i="12"/>
  <c r="D7231" i="12"/>
  <c r="E7231" i="12"/>
  <c r="F7231" i="12"/>
  <c r="G7231" i="12"/>
  <c r="H7231" i="12"/>
  <c r="C7232" i="12"/>
  <c r="D7232" i="12"/>
  <c r="E7232" i="12"/>
  <c r="F7232" i="12"/>
  <c r="G7232" i="12"/>
  <c r="H7232" i="12"/>
  <c r="C7233" i="12"/>
  <c r="D7233" i="12"/>
  <c r="E7233" i="12"/>
  <c r="F7233" i="12"/>
  <c r="G7233" i="12"/>
  <c r="H7233" i="12"/>
  <c r="C7234" i="12"/>
  <c r="D7234" i="12"/>
  <c r="E7234" i="12"/>
  <c r="F7234" i="12"/>
  <c r="G7234" i="12"/>
  <c r="H7234" i="12"/>
  <c r="C7235" i="12"/>
  <c r="D7235" i="12"/>
  <c r="E7235" i="12"/>
  <c r="F7235" i="12"/>
  <c r="G7235" i="12"/>
  <c r="H7235" i="12"/>
  <c r="C7236" i="12"/>
  <c r="D7236" i="12"/>
  <c r="E7236" i="12"/>
  <c r="F7236" i="12"/>
  <c r="G7236" i="12"/>
  <c r="H7236" i="12"/>
  <c r="C7237" i="12"/>
  <c r="D7237" i="12"/>
  <c r="E7237" i="12"/>
  <c r="F7237" i="12"/>
  <c r="G7237" i="12"/>
  <c r="H7237" i="12"/>
  <c r="C7238" i="12"/>
  <c r="D7238" i="12"/>
  <c r="E7238" i="12"/>
  <c r="F7238" i="12"/>
  <c r="G7238" i="12"/>
  <c r="H7238" i="12"/>
  <c r="C7239" i="12"/>
  <c r="D7239" i="12"/>
  <c r="E7239" i="12"/>
  <c r="F7239" i="12"/>
  <c r="G7239" i="12"/>
  <c r="H7239" i="12"/>
  <c r="C7240" i="12"/>
  <c r="D7240" i="12"/>
  <c r="E7240" i="12"/>
  <c r="F7240" i="12"/>
  <c r="G7240" i="12"/>
  <c r="H7240" i="12"/>
  <c r="C7241" i="12"/>
  <c r="D7241" i="12"/>
  <c r="E7241" i="12"/>
  <c r="F7241" i="12"/>
  <c r="G7241" i="12"/>
  <c r="H7241" i="12"/>
  <c r="C7242" i="12"/>
  <c r="D7242" i="12"/>
  <c r="E7242" i="12"/>
  <c r="F7242" i="12"/>
  <c r="G7242" i="12"/>
  <c r="H7242" i="12"/>
  <c r="C7243" i="12"/>
  <c r="D7243" i="12"/>
  <c r="E7243" i="12"/>
  <c r="F7243" i="12"/>
  <c r="G7243" i="12"/>
  <c r="H7243" i="12"/>
  <c r="C7244" i="12"/>
  <c r="D7244" i="12"/>
  <c r="E7244" i="12"/>
  <c r="F7244" i="12"/>
  <c r="G7244" i="12"/>
  <c r="H7244" i="12"/>
  <c r="C7245" i="12"/>
  <c r="D7245" i="12"/>
  <c r="E7245" i="12"/>
  <c r="F7245" i="12"/>
  <c r="G7245" i="12"/>
  <c r="H7245" i="12"/>
  <c r="C7246" i="12"/>
  <c r="D7246" i="12"/>
  <c r="E7246" i="12"/>
  <c r="F7246" i="12"/>
  <c r="G7246" i="12"/>
  <c r="H7246" i="12"/>
  <c r="C7247" i="12"/>
  <c r="D7247" i="12"/>
  <c r="E7247" i="12"/>
  <c r="F7247" i="12"/>
  <c r="G7247" i="12"/>
  <c r="H7247" i="12"/>
  <c r="C7248" i="12"/>
  <c r="D7248" i="12"/>
  <c r="E7248" i="12"/>
  <c r="F7248" i="12"/>
  <c r="G7248" i="12"/>
  <c r="H7248" i="12"/>
  <c r="C7249" i="12"/>
  <c r="D7249" i="12"/>
  <c r="E7249" i="12"/>
  <c r="F7249" i="12"/>
  <c r="G7249" i="12"/>
  <c r="H7249" i="12"/>
  <c r="C7250" i="12"/>
  <c r="D7250" i="12"/>
  <c r="E7250" i="12"/>
  <c r="F7250" i="12"/>
  <c r="G7250" i="12"/>
  <c r="H7250" i="12"/>
  <c r="C7251" i="12"/>
  <c r="D7251" i="12"/>
  <c r="E7251" i="12"/>
  <c r="F7251" i="12"/>
  <c r="G7251" i="12"/>
  <c r="H7251" i="12"/>
  <c r="C7252" i="12"/>
  <c r="D7252" i="12"/>
  <c r="E7252" i="12"/>
  <c r="F7252" i="12"/>
  <c r="G7252" i="12"/>
  <c r="H7252" i="12"/>
  <c r="C7253" i="12"/>
  <c r="D7253" i="12"/>
  <c r="E7253" i="12"/>
  <c r="F7253" i="12"/>
  <c r="G7253" i="12"/>
  <c r="H7253" i="12"/>
  <c r="C7254" i="12"/>
  <c r="D7254" i="12"/>
  <c r="E7254" i="12"/>
  <c r="F7254" i="12"/>
  <c r="G7254" i="12"/>
  <c r="H7254" i="12"/>
  <c r="C7255" i="12"/>
  <c r="D7255" i="12"/>
  <c r="E7255" i="12"/>
  <c r="F7255" i="12"/>
  <c r="G7255" i="12"/>
  <c r="H7255" i="12"/>
  <c r="C7256" i="12"/>
  <c r="D7256" i="12"/>
  <c r="E7256" i="12"/>
  <c r="F7256" i="12"/>
  <c r="G7256" i="12"/>
  <c r="H7256" i="12"/>
  <c r="C7257" i="12"/>
  <c r="D7257" i="12"/>
  <c r="E7257" i="12"/>
  <c r="F7257" i="12"/>
  <c r="G7257" i="12"/>
  <c r="H7257" i="12"/>
  <c r="C7258" i="12"/>
  <c r="D7258" i="12"/>
  <c r="E7258" i="12"/>
  <c r="F7258" i="12"/>
  <c r="G7258" i="12"/>
  <c r="H7258" i="12"/>
  <c r="C7259" i="12"/>
  <c r="D7259" i="12"/>
  <c r="E7259" i="12"/>
  <c r="F7259" i="12"/>
  <c r="G7259" i="12"/>
  <c r="H7259" i="12"/>
  <c r="C7260" i="12"/>
  <c r="D7260" i="12"/>
  <c r="E7260" i="12"/>
  <c r="F7260" i="12"/>
  <c r="G7260" i="12"/>
  <c r="H7260" i="12"/>
  <c r="C7261" i="12"/>
  <c r="D7261" i="12"/>
  <c r="E7261" i="12"/>
  <c r="F7261" i="12"/>
  <c r="G7261" i="12"/>
  <c r="H7261" i="12"/>
  <c r="C7262" i="12"/>
  <c r="D7262" i="12"/>
  <c r="E7262" i="12"/>
  <c r="F7262" i="12"/>
  <c r="G7262" i="12"/>
  <c r="H7262" i="12"/>
  <c r="C7263" i="12"/>
  <c r="D7263" i="12"/>
  <c r="E7263" i="12"/>
  <c r="F7263" i="12"/>
  <c r="G7263" i="12"/>
  <c r="H7263" i="12"/>
  <c r="C7264" i="12"/>
  <c r="D7264" i="12"/>
  <c r="E7264" i="12"/>
  <c r="F7264" i="12"/>
  <c r="G7264" i="12"/>
  <c r="H7264" i="12"/>
  <c r="C7265" i="12"/>
  <c r="D7265" i="12"/>
  <c r="E7265" i="12"/>
  <c r="F7265" i="12"/>
  <c r="G7265" i="12"/>
  <c r="H7265" i="12"/>
  <c r="C7266" i="12"/>
  <c r="D7266" i="12"/>
  <c r="E7266" i="12"/>
  <c r="F7266" i="12"/>
  <c r="G7266" i="12"/>
  <c r="H7266" i="12"/>
  <c r="C7267" i="12"/>
  <c r="D7267" i="12"/>
  <c r="E7267" i="12"/>
  <c r="F7267" i="12"/>
  <c r="G7267" i="12"/>
  <c r="H7267" i="12"/>
  <c r="C7268" i="12"/>
  <c r="D7268" i="12"/>
  <c r="E7268" i="12"/>
  <c r="F7268" i="12"/>
  <c r="G7268" i="12"/>
  <c r="H7268" i="12"/>
  <c r="C7269" i="12"/>
  <c r="D7269" i="12"/>
  <c r="E7269" i="12"/>
  <c r="F7269" i="12"/>
  <c r="G7269" i="12"/>
  <c r="H7269" i="12"/>
  <c r="C7270" i="12"/>
  <c r="D7270" i="12"/>
  <c r="E7270" i="12"/>
  <c r="F7270" i="12"/>
  <c r="G7270" i="12"/>
  <c r="H7270" i="12"/>
  <c r="C7271" i="12"/>
  <c r="D7271" i="12"/>
  <c r="E7271" i="12"/>
  <c r="F7271" i="12"/>
  <c r="G7271" i="12"/>
  <c r="H7271" i="12"/>
  <c r="C7272" i="12"/>
  <c r="D7272" i="12"/>
  <c r="E7272" i="12"/>
  <c r="F7272" i="12"/>
  <c r="G7272" i="12"/>
  <c r="H7272" i="12"/>
  <c r="C7273" i="12"/>
  <c r="D7273" i="12"/>
  <c r="E7273" i="12"/>
  <c r="F7273" i="12"/>
  <c r="G7273" i="12"/>
  <c r="H7273" i="12"/>
  <c r="C7274" i="12"/>
  <c r="D7274" i="12"/>
  <c r="E7274" i="12"/>
  <c r="F7274" i="12"/>
  <c r="G7274" i="12"/>
  <c r="H7274" i="12"/>
  <c r="C7275" i="12"/>
  <c r="D7275" i="12"/>
  <c r="E7275" i="12"/>
  <c r="F7275" i="12"/>
  <c r="G7275" i="12"/>
  <c r="H7275" i="12"/>
  <c r="C7276" i="12"/>
  <c r="D7276" i="12"/>
  <c r="E7276" i="12"/>
  <c r="F7276" i="12"/>
  <c r="G7276" i="12"/>
  <c r="H7276" i="12"/>
  <c r="C7277" i="12"/>
  <c r="D7277" i="12"/>
  <c r="E7277" i="12"/>
  <c r="F7277" i="12"/>
  <c r="G7277" i="12"/>
  <c r="H7277" i="12"/>
  <c r="C7278" i="12"/>
  <c r="D7278" i="12"/>
  <c r="E7278" i="12"/>
  <c r="F7278" i="12"/>
  <c r="G7278" i="12"/>
  <c r="H7278" i="12"/>
  <c r="C7279" i="12"/>
  <c r="D7279" i="12"/>
  <c r="E7279" i="12"/>
  <c r="F7279" i="12"/>
  <c r="G7279" i="12"/>
  <c r="H7279" i="12"/>
  <c r="C7280" i="12"/>
  <c r="D7280" i="12"/>
  <c r="E7280" i="12"/>
  <c r="F7280" i="12"/>
  <c r="G7280" i="12"/>
  <c r="H7280" i="12"/>
  <c r="C7281" i="12"/>
  <c r="D7281" i="12"/>
  <c r="E7281" i="12"/>
  <c r="F7281" i="12"/>
  <c r="G7281" i="12"/>
  <c r="H7281" i="12"/>
  <c r="C7282" i="12"/>
  <c r="D7282" i="12"/>
  <c r="E7282" i="12"/>
  <c r="F7282" i="12"/>
  <c r="G7282" i="12"/>
  <c r="H7282" i="12"/>
  <c r="C7283" i="12"/>
  <c r="D7283" i="12"/>
  <c r="E7283" i="12"/>
  <c r="F7283" i="12"/>
  <c r="G7283" i="12"/>
  <c r="H7283" i="12"/>
  <c r="C7284" i="12"/>
  <c r="D7284" i="12"/>
  <c r="E7284" i="12"/>
  <c r="F7284" i="12"/>
  <c r="G7284" i="12"/>
  <c r="H7284" i="12"/>
  <c r="C7285" i="12"/>
  <c r="D7285" i="12"/>
  <c r="E7285" i="12"/>
  <c r="F7285" i="12"/>
  <c r="G7285" i="12"/>
  <c r="H7285" i="12"/>
  <c r="C7286" i="12"/>
  <c r="D7286" i="12"/>
  <c r="E7286" i="12"/>
  <c r="F7286" i="12"/>
  <c r="G7286" i="12"/>
  <c r="H7286" i="12"/>
  <c r="C7287" i="12"/>
  <c r="D7287" i="12"/>
  <c r="E7287" i="12"/>
  <c r="F7287" i="12"/>
  <c r="G7287" i="12"/>
  <c r="H7287" i="12"/>
  <c r="C7288" i="12"/>
  <c r="D7288" i="12"/>
  <c r="E7288" i="12"/>
  <c r="F7288" i="12"/>
  <c r="G7288" i="12"/>
  <c r="H7288" i="12"/>
  <c r="C7289" i="12"/>
  <c r="D7289" i="12"/>
  <c r="E7289" i="12"/>
  <c r="F7289" i="12"/>
  <c r="G7289" i="12"/>
  <c r="H7289" i="12"/>
  <c r="C7290" i="12"/>
  <c r="D7290" i="12"/>
  <c r="E7290" i="12"/>
  <c r="F7290" i="12"/>
  <c r="G7290" i="12"/>
  <c r="H7290" i="12"/>
  <c r="C7291" i="12"/>
  <c r="D7291" i="12"/>
  <c r="E7291" i="12"/>
  <c r="F7291" i="12"/>
  <c r="G7291" i="12"/>
  <c r="H7291" i="12"/>
  <c r="C7292" i="12"/>
  <c r="D7292" i="12"/>
  <c r="E7292" i="12"/>
  <c r="F7292" i="12"/>
  <c r="G7292" i="12"/>
  <c r="H7292" i="12"/>
  <c r="C7293" i="12"/>
  <c r="D7293" i="12"/>
  <c r="E7293" i="12"/>
  <c r="F7293" i="12"/>
  <c r="G7293" i="12"/>
  <c r="H7293" i="12"/>
  <c r="C7294" i="12"/>
  <c r="D7294" i="12"/>
  <c r="E7294" i="12"/>
  <c r="F7294" i="12"/>
  <c r="G7294" i="12"/>
  <c r="H7294" i="12"/>
  <c r="C7295" i="12"/>
  <c r="D7295" i="12"/>
  <c r="E7295" i="12"/>
  <c r="F7295" i="12"/>
  <c r="G7295" i="12"/>
  <c r="H7295" i="12"/>
  <c r="C7296" i="12"/>
  <c r="D7296" i="12"/>
  <c r="E7296" i="12"/>
  <c r="F7296" i="12"/>
  <c r="G7296" i="12"/>
  <c r="H7296" i="12"/>
  <c r="C7297" i="12"/>
  <c r="D7297" i="12"/>
  <c r="E7297" i="12"/>
  <c r="F7297" i="12"/>
  <c r="G7297" i="12"/>
  <c r="H7297" i="12"/>
  <c r="C7298" i="12"/>
  <c r="D7298" i="12"/>
  <c r="E7298" i="12"/>
  <c r="F7298" i="12"/>
  <c r="G7298" i="12"/>
  <c r="H7298" i="12"/>
  <c r="C7299" i="12"/>
  <c r="D7299" i="12"/>
  <c r="E7299" i="12"/>
  <c r="F7299" i="12"/>
  <c r="G7299" i="12"/>
  <c r="H7299" i="12"/>
  <c r="C7300" i="12"/>
  <c r="D7300" i="12"/>
  <c r="E7300" i="12"/>
  <c r="F7300" i="12"/>
  <c r="G7300" i="12"/>
  <c r="H7300" i="12"/>
  <c r="C7301" i="12"/>
  <c r="D7301" i="12"/>
  <c r="E7301" i="12"/>
  <c r="F7301" i="12"/>
  <c r="G7301" i="12"/>
  <c r="H7301" i="12"/>
  <c r="C7302" i="12"/>
  <c r="D7302" i="12"/>
  <c r="E7302" i="12"/>
  <c r="F7302" i="12"/>
  <c r="G7302" i="12"/>
  <c r="H7302" i="12"/>
  <c r="C7303" i="12"/>
  <c r="D7303" i="12"/>
  <c r="E7303" i="12"/>
  <c r="F7303" i="12"/>
  <c r="G7303" i="12"/>
  <c r="H7303" i="12"/>
  <c r="C7304" i="12"/>
  <c r="D7304" i="12"/>
  <c r="E7304" i="12"/>
  <c r="F7304" i="12"/>
  <c r="G7304" i="12"/>
  <c r="H7304" i="12"/>
  <c r="C7305" i="12"/>
  <c r="D7305" i="12"/>
  <c r="E7305" i="12"/>
  <c r="F7305" i="12"/>
  <c r="G7305" i="12"/>
  <c r="H7305" i="12"/>
  <c r="C7306" i="12"/>
  <c r="D7306" i="12"/>
  <c r="E7306" i="12"/>
  <c r="F7306" i="12"/>
  <c r="G7306" i="12"/>
  <c r="H7306" i="12"/>
  <c r="C7307" i="12"/>
  <c r="D7307" i="12"/>
  <c r="E7307" i="12"/>
  <c r="F7307" i="12"/>
  <c r="G7307" i="12"/>
  <c r="H7307" i="12"/>
  <c r="C7308" i="12"/>
  <c r="D7308" i="12"/>
  <c r="E7308" i="12"/>
  <c r="F7308" i="12"/>
  <c r="G7308" i="12"/>
  <c r="H7308" i="12"/>
  <c r="C7309" i="12"/>
  <c r="D7309" i="12"/>
  <c r="E7309" i="12"/>
  <c r="F7309" i="12"/>
  <c r="G7309" i="12"/>
  <c r="H7309" i="12"/>
  <c r="C7310" i="12"/>
  <c r="D7310" i="12"/>
  <c r="E7310" i="12"/>
  <c r="F7310" i="12"/>
  <c r="G7310" i="12"/>
  <c r="H7310" i="12"/>
  <c r="C7311" i="12"/>
  <c r="D7311" i="12"/>
  <c r="E7311" i="12"/>
  <c r="F7311" i="12"/>
  <c r="G7311" i="12"/>
  <c r="H7311" i="12"/>
  <c r="C7312" i="12"/>
  <c r="D7312" i="12"/>
  <c r="E7312" i="12"/>
  <c r="F7312" i="12"/>
  <c r="G7312" i="12"/>
  <c r="H7312" i="12"/>
  <c r="C7313" i="12"/>
  <c r="D7313" i="12"/>
  <c r="E7313" i="12"/>
  <c r="F7313" i="12"/>
  <c r="G7313" i="12"/>
  <c r="H7313" i="12"/>
  <c r="C7314" i="12"/>
  <c r="D7314" i="12"/>
  <c r="E7314" i="12"/>
  <c r="F7314" i="12"/>
  <c r="G7314" i="12"/>
  <c r="H7314" i="12"/>
  <c r="C7315" i="12"/>
  <c r="D7315" i="12"/>
  <c r="E7315" i="12"/>
  <c r="F7315" i="12"/>
  <c r="G7315" i="12"/>
  <c r="H7315" i="12"/>
  <c r="C7316" i="12"/>
  <c r="D7316" i="12"/>
  <c r="E7316" i="12"/>
  <c r="F7316" i="12"/>
  <c r="G7316" i="12"/>
  <c r="H7316" i="12"/>
  <c r="C7317" i="12"/>
  <c r="D7317" i="12"/>
  <c r="E7317" i="12"/>
  <c r="F7317" i="12"/>
  <c r="G7317" i="12"/>
  <c r="H7317" i="12"/>
  <c r="C7318" i="12"/>
  <c r="D7318" i="12"/>
  <c r="E7318" i="12"/>
  <c r="F7318" i="12"/>
  <c r="G7318" i="12"/>
  <c r="H7318" i="12"/>
  <c r="C7319" i="12"/>
  <c r="D7319" i="12"/>
  <c r="E7319" i="12"/>
  <c r="F7319" i="12"/>
  <c r="G7319" i="12"/>
  <c r="H7319" i="12"/>
  <c r="C7320" i="12"/>
  <c r="D7320" i="12"/>
  <c r="E7320" i="12"/>
  <c r="F7320" i="12"/>
  <c r="G7320" i="12"/>
  <c r="H7320" i="12"/>
  <c r="C7321" i="12"/>
  <c r="D7321" i="12"/>
  <c r="E7321" i="12"/>
  <c r="F7321" i="12"/>
  <c r="G7321" i="12"/>
  <c r="H7321" i="12"/>
  <c r="C7322" i="12"/>
  <c r="D7322" i="12"/>
  <c r="E7322" i="12"/>
  <c r="F7322" i="12"/>
  <c r="G7322" i="12"/>
  <c r="H7322" i="12"/>
  <c r="C7323" i="12"/>
  <c r="D7323" i="12"/>
  <c r="E7323" i="12"/>
  <c r="F7323" i="12"/>
  <c r="G7323" i="12"/>
  <c r="H7323" i="12"/>
  <c r="C7324" i="12"/>
  <c r="D7324" i="12"/>
  <c r="E7324" i="12"/>
  <c r="F7324" i="12"/>
  <c r="G7324" i="12"/>
  <c r="H7324" i="12"/>
  <c r="C7325" i="12"/>
  <c r="D7325" i="12"/>
  <c r="E7325" i="12"/>
  <c r="F7325" i="12"/>
  <c r="G7325" i="12"/>
  <c r="H7325" i="12"/>
  <c r="C7326" i="12"/>
  <c r="D7326" i="12"/>
  <c r="E7326" i="12"/>
  <c r="F7326" i="12"/>
  <c r="G7326" i="12"/>
  <c r="H7326" i="12"/>
  <c r="C7327" i="12"/>
  <c r="D7327" i="12"/>
  <c r="E7327" i="12"/>
  <c r="F7327" i="12"/>
  <c r="G7327" i="12"/>
  <c r="H7327" i="12"/>
  <c r="C7328" i="12"/>
  <c r="D7328" i="12"/>
  <c r="E7328" i="12"/>
  <c r="F7328" i="12"/>
  <c r="G7328" i="12"/>
  <c r="H7328" i="12"/>
  <c r="C7329" i="12"/>
  <c r="D7329" i="12"/>
  <c r="E7329" i="12"/>
  <c r="F7329" i="12"/>
  <c r="G7329" i="12"/>
  <c r="H7329" i="12"/>
  <c r="C7330" i="12"/>
  <c r="D7330" i="12"/>
  <c r="E7330" i="12"/>
  <c r="F7330" i="12"/>
  <c r="G7330" i="12"/>
  <c r="H7330" i="12"/>
  <c r="C7331" i="12"/>
  <c r="D7331" i="12"/>
  <c r="E7331" i="12"/>
  <c r="F7331" i="12"/>
  <c r="G7331" i="12"/>
  <c r="H7331" i="12"/>
  <c r="C7332" i="12"/>
  <c r="D7332" i="12"/>
  <c r="E7332" i="12"/>
  <c r="F7332" i="12"/>
  <c r="G7332" i="12"/>
  <c r="H7332" i="12"/>
  <c r="C7333" i="12"/>
  <c r="D7333" i="12"/>
  <c r="E7333" i="12"/>
  <c r="F7333" i="12"/>
  <c r="G7333" i="12"/>
  <c r="H7333" i="12"/>
  <c r="C7334" i="12"/>
  <c r="D7334" i="12"/>
  <c r="E7334" i="12"/>
  <c r="F7334" i="12"/>
  <c r="G7334" i="12"/>
  <c r="H7334" i="12"/>
  <c r="C7335" i="12"/>
  <c r="D7335" i="12"/>
  <c r="E7335" i="12"/>
  <c r="F7335" i="12"/>
  <c r="G7335" i="12"/>
  <c r="H7335" i="12"/>
  <c r="C7336" i="12"/>
  <c r="D7336" i="12"/>
  <c r="E7336" i="12"/>
  <c r="F7336" i="12"/>
  <c r="G7336" i="12"/>
  <c r="H7336" i="12"/>
  <c r="C7337" i="12"/>
  <c r="D7337" i="12"/>
  <c r="E7337" i="12"/>
  <c r="F7337" i="12"/>
  <c r="G7337" i="12"/>
  <c r="H7337" i="12"/>
  <c r="C7338" i="12"/>
  <c r="D7338" i="12"/>
  <c r="E7338" i="12"/>
  <c r="F7338" i="12"/>
  <c r="G7338" i="12"/>
  <c r="H7338" i="12"/>
  <c r="C7339" i="12"/>
  <c r="D7339" i="12"/>
  <c r="E7339" i="12"/>
  <c r="F7339" i="12"/>
  <c r="G7339" i="12"/>
  <c r="H7339" i="12"/>
  <c r="C7340" i="12"/>
  <c r="D7340" i="12"/>
  <c r="E7340" i="12"/>
  <c r="F7340" i="12"/>
  <c r="G7340" i="12"/>
  <c r="H7340" i="12"/>
  <c r="C7341" i="12"/>
  <c r="D7341" i="12"/>
  <c r="E7341" i="12"/>
  <c r="F7341" i="12"/>
  <c r="G7341" i="12"/>
  <c r="H7341" i="12"/>
  <c r="C7342" i="12"/>
  <c r="D7342" i="12"/>
  <c r="E7342" i="12"/>
  <c r="F7342" i="12"/>
  <c r="G7342" i="12"/>
  <c r="H7342" i="12"/>
  <c r="C7343" i="12"/>
  <c r="D7343" i="12"/>
  <c r="E7343" i="12"/>
  <c r="F7343" i="12"/>
  <c r="G7343" i="12"/>
  <c r="H7343" i="12"/>
  <c r="C7344" i="12"/>
  <c r="D7344" i="12"/>
  <c r="E7344" i="12"/>
  <c r="F7344" i="12"/>
  <c r="G7344" i="12"/>
  <c r="H7344" i="12"/>
  <c r="C7345" i="12"/>
  <c r="D7345" i="12"/>
  <c r="E7345" i="12"/>
  <c r="F7345" i="12"/>
  <c r="G7345" i="12"/>
  <c r="H7345" i="12"/>
  <c r="C7346" i="12"/>
  <c r="D7346" i="12"/>
  <c r="E7346" i="12"/>
  <c r="F7346" i="12"/>
  <c r="G7346" i="12"/>
  <c r="H7346" i="12"/>
  <c r="C7347" i="12"/>
  <c r="D7347" i="12"/>
  <c r="E7347" i="12"/>
  <c r="F7347" i="12"/>
  <c r="G7347" i="12"/>
  <c r="H7347" i="12"/>
  <c r="C7348" i="12"/>
  <c r="D7348" i="12"/>
  <c r="E7348" i="12"/>
  <c r="F7348" i="12"/>
  <c r="G7348" i="12"/>
  <c r="H7348" i="12"/>
  <c r="C7349" i="12"/>
  <c r="D7349" i="12"/>
  <c r="E7349" i="12"/>
  <c r="F7349" i="12"/>
  <c r="G7349" i="12"/>
  <c r="H7349" i="12"/>
  <c r="C7350" i="12"/>
  <c r="D7350" i="12"/>
  <c r="E7350" i="12"/>
  <c r="F7350" i="12"/>
  <c r="G7350" i="12"/>
  <c r="H7350" i="12"/>
  <c r="C7351" i="12"/>
  <c r="D7351" i="12"/>
  <c r="E7351" i="12"/>
  <c r="F7351" i="12"/>
  <c r="G7351" i="12"/>
  <c r="H7351" i="12"/>
  <c r="C7352" i="12"/>
  <c r="D7352" i="12"/>
  <c r="E7352" i="12"/>
  <c r="F7352" i="12"/>
  <c r="G7352" i="12"/>
  <c r="H7352" i="12"/>
  <c r="C7353" i="12"/>
  <c r="D7353" i="12"/>
  <c r="E7353" i="12"/>
  <c r="F7353" i="12"/>
  <c r="G7353" i="12"/>
  <c r="H7353" i="12"/>
  <c r="C7354" i="12"/>
  <c r="D7354" i="12"/>
  <c r="E7354" i="12"/>
  <c r="F7354" i="12"/>
  <c r="G7354" i="12"/>
  <c r="H7354" i="12"/>
  <c r="C7355" i="12"/>
  <c r="D7355" i="12"/>
  <c r="E7355" i="12"/>
  <c r="F7355" i="12"/>
  <c r="G7355" i="12"/>
  <c r="H7355" i="12"/>
  <c r="C7356" i="12"/>
  <c r="D7356" i="12"/>
  <c r="E7356" i="12"/>
  <c r="F7356" i="12"/>
  <c r="G7356" i="12"/>
  <c r="H7356" i="12"/>
  <c r="C7357" i="12"/>
  <c r="D7357" i="12"/>
  <c r="E7357" i="12"/>
  <c r="F7357" i="12"/>
  <c r="G7357" i="12"/>
  <c r="H7357" i="12"/>
  <c r="C7358" i="12"/>
  <c r="D7358" i="12"/>
  <c r="E7358" i="12"/>
  <c r="F7358" i="12"/>
  <c r="G7358" i="12"/>
  <c r="H7358" i="12"/>
  <c r="C7359" i="12"/>
  <c r="D7359" i="12"/>
  <c r="E7359" i="12"/>
  <c r="F7359" i="12"/>
  <c r="G7359" i="12"/>
  <c r="H7359" i="12"/>
  <c r="C7360" i="12"/>
  <c r="D7360" i="12"/>
  <c r="E7360" i="12"/>
  <c r="F7360" i="12"/>
  <c r="G7360" i="12"/>
  <c r="H7360" i="12"/>
  <c r="C7361" i="12"/>
  <c r="D7361" i="12"/>
  <c r="E7361" i="12"/>
  <c r="F7361" i="12"/>
  <c r="G7361" i="12"/>
  <c r="H7361" i="12"/>
  <c r="C7362" i="12"/>
  <c r="D7362" i="12"/>
  <c r="E7362" i="12"/>
  <c r="F7362" i="12"/>
  <c r="G7362" i="12"/>
  <c r="H7362" i="12"/>
  <c r="C7363" i="12"/>
  <c r="D7363" i="12"/>
  <c r="E7363" i="12"/>
  <c r="F7363" i="12"/>
  <c r="G7363" i="12"/>
  <c r="H7363" i="12"/>
  <c r="C7364" i="12"/>
  <c r="D7364" i="12"/>
  <c r="E7364" i="12"/>
  <c r="F7364" i="12"/>
  <c r="G7364" i="12"/>
  <c r="H7364" i="12"/>
  <c r="C7365" i="12"/>
  <c r="D7365" i="12"/>
  <c r="E7365" i="12"/>
  <c r="F7365" i="12"/>
  <c r="G7365" i="12"/>
  <c r="H7365" i="12"/>
  <c r="C7366" i="12"/>
  <c r="D7366" i="12"/>
  <c r="E7366" i="12"/>
  <c r="F7366" i="12"/>
  <c r="G7366" i="12"/>
  <c r="H7366" i="12"/>
  <c r="C7367" i="12"/>
  <c r="D7367" i="12"/>
  <c r="E7367" i="12"/>
  <c r="F7367" i="12"/>
  <c r="G7367" i="12"/>
  <c r="H7367" i="12"/>
  <c r="C7368" i="12"/>
  <c r="D7368" i="12"/>
  <c r="E7368" i="12"/>
  <c r="F7368" i="12"/>
  <c r="G7368" i="12"/>
  <c r="H7368" i="12"/>
  <c r="C7369" i="12"/>
  <c r="D7369" i="12"/>
  <c r="E7369" i="12"/>
  <c r="F7369" i="12"/>
  <c r="G7369" i="12"/>
  <c r="H7369" i="12"/>
  <c r="C7370" i="12"/>
  <c r="D7370" i="12"/>
  <c r="E7370" i="12"/>
  <c r="F7370" i="12"/>
  <c r="G7370" i="12"/>
  <c r="H7370" i="12"/>
  <c r="C7371" i="12"/>
  <c r="D7371" i="12"/>
  <c r="E7371" i="12"/>
  <c r="F7371" i="12"/>
  <c r="G7371" i="12"/>
  <c r="H7371" i="12"/>
  <c r="C7372" i="12"/>
  <c r="D7372" i="12"/>
  <c r="E7372" i="12"/>
  <c r="F7372" i="12"/>
  <c r="G7372" i="12"/>
  <c r="H7372" i="12"/>
  <c r="C7373" i="12"/>
  <c r="D7373" i="12"/>
  <c r="E7373" i="12"/>
  <c r="F7373" i="12"/>
  <c r="G7373" i="12"/>
  <c r="H7373" i="12"/>
  <c r="C7374" i="12"/>
  <c r="D7374" i="12"/>
  <c r="E7374" i="12"/>
  <c r="F7374" i="12"/>
  <c r="G7374" i="12"/>
  <c r="H7374" i="12"/>
  <c r="C7375" i="12"/>
  <c r="D7375" i="12"/>
  <c r="E7375" i="12"/>
  <c r="F7375" i="12"/>
  <c r="G7375" i="12"/>
  <c r="H7375" i="12"/>
  <c r="C7376" i="12"/>
  <c r="D7376" i="12"/>
  <c r="E7376" i="12"/>
  <c r="F7376" i="12"/>
  <c r="G7376" i="12"/>
  <c r="H7376" i="12"/>
  <c r="C7377" i="12"/>
  <c r="D7377" i="12"/>
  <c r="E7377" i="12"/>
  <c r="F7377" i="12"/>
  <c r="G7377" i="12"/>
  <c r="H7377" i="12"/>
  <c r="C7378" i="12"/>
  <c r="D7378" i="12"/>
  <c r="E7378" i="12"/>
  <c r="F7378" i="12"/>
  <c r="G7378" i="12"/>
  <c r="H7378" i="12"/>
  <c r="C7379" i="12"/>
  <c r="D7379" i="12"/>
  <c r="E7379" i="12"/>
  <c r="F7379" i="12"/>
  <c r="G7379" i="12"/>
  <c r="H7379" i="12"/>
  <c r="C7380" i="12"/>
  <c r="D7380" i="12"/>
  <c r="E7380" i="12"/>
  <c r="F7380" i="12"/>
  <c r="G7380" i="12"/>
  <c r="H7380" i="12"/>
  <c r="C7381" i="12"/>
  <c r="D7381" i="12"/>
  <c r="E7381" i="12"/>
  <c r="F7381" i="12"/>
  <c r="G7381" i="12"/>
  <c r="H7381" i="12"/>
  <c r="C7382" i="12"/>
  <c r="D7382" i="12"/>
  <c r="E7382" i="12"/>
  <c r="F7382" i="12"/>
  <c r="G7382" i="12"/>
  <c r="H7382" i="12"/>
  <c r="C7383" i="12"/>
  <c r="D7383" i="12"/>
  <c r="E7383" i="12"/>
  <c r="F7383" i="12"/>
  <c r="G7383" i="12"/>
  <c r="H7383" i="12"/>
  <c r="C7384" i="12"/>
  <c r="D7384" i="12"/>
  <c r="E7384" i="12"/>
  <c r="F7384" i="12"/>
  <c r="G7384" i="12"/>
  <c r="H7384" i="12"/>
  <c r="C7385" i="12"/>
  <c r="D7385" i="12"/>
  <c r="E7385" i="12"/>
  <c r="F7385" i="12"/>
  <c r="G7385" i="12"/>
  <c r="H7385" i="12"/>
  <c r="C7386" i="12"/>
  <c r="D7386" i="12"/>
  <c r="E7386" i="12"/>
  <c r="F7386" i="12"/>
  <c r="G7386" i="12"/>
  <c r="H7386" i="12"/>
  <c r="C7387" i="12"/>
  <c r="D7387" i="12"/>
  <c r="E7387" i="12"/>
  <c r="F7387" i="12"/>
  <c r="G7387" i="12"/>
  <c r="H7387" i="12"/>
  <c r="C7388" i="12"/>
  <c r="D7388" i="12"/>
  <c r="E7388" i="12"/>
  <c r="F7388" i="12"/>
  <c r="G7388" i="12"/>
  <c r="H7388" i="12"/>
  <c r="C7389" i="12"/>
  <c r="D7389" i="12"/>
  <c r="E7389" i="12"/>
  <c r="F7389" i="12"/>
  <c r="G7389" i="12"/>
  <c r="H7389" i="12"/>
  <c r="C7390" i="12"/>
  <c r="D7390" i="12"/>
  <c r="E7390" i="12"/>
  <c r="F7390" i="12"/>
  <c r="G7390" i="12"/>
  <c r="H7390" i="12"/>
  <c r="C7391" i="12"/>
  <c r="D7391" i="12"/>
  <c r="E7391" i="12"/>
  <c r="F7391" i="12"/>
  <c r="G7391" i="12"/>
  <c r="H7391" i="12"/>
  <c r="C7392" i="12"/>
  <c r="D7392" i="12"/>
  <c r="E7392" i="12"/>
  <c r="F7392" i="12"/>
  <c r="G7392" i="12"/>
  <c r="H7392" i="12"/>
  <c r="C7393" i="12"/>
  <c r="D7393" i="12"/>
  <c r="E7393" i="12"/>
  <c r="F7393" i="12"/>
  <c r="G7393" i="12"/>
  <c r="H7393" i="12"/>
  <c r="C7394" i="12"/>
  <c r="D7394" i="12"/>
  <c r="E7394" i="12"/>
  <c r="F7394" i="12"/>
  <c r="G7394" i="12"/>
  <c r="H7394" i="12"/>
  <c r="C7395" i="12"/>
  <c r="D7395" i="12"/>
  <c r="E7395" i="12"/>
  <c r="F7395" i="12"/>
  <c r="G7395" i="12"/>
  <c r="H7395" i="12"/>
  <c r="C7396" i="12"/>
  <c r="D7396" i="12"/>
  <c r="E7396" i="12"/>
  <c r="F7396" i="12"/>
  <c r="G7396" i="12"/>
  <c r="H7396" i="12"/>
  <c r="C7397" i="12"/>
  <c r="D7397" i="12"/>
  <c r="E7397" i="12"/>
  <c r="F7397" i="12"/>
  <c r="G7397" i="12"/>
  <c r="H7397" i="12"/>
  <c r="C7398" i="12"/>
  <c r="D7398" i="12"/>
  <c r="E7398" i="12"/>
  <c r="F7398" i="12"/>
  <c r="G7398" i="12"/>
  <c r="H7398" i="12"/>
  <c r="C7399" i="12"/>
  <c r="D7399" i="12"/>
  <c r="E7399" i="12"/>
  <c r="F7399" i="12"/>
  <c r="G7399" i="12"/>
  <c r="H7399" i="12"/>
  <c r="C7400" i="12"/>
  <c r="D7400" i="12"/>
  <c r="E7400" i="12"/>
  <c r="F7400" i="12"/>
  <c r="G7400" i="12"/>
  <c r="H7400" i="12"/>
  <c r="C7401" i="12"/>
  <c r="D7401" i="12"/>
  <c r="E7401" i="12"/>
  <c r="F7401" i="12"/>
  <c r="G7401" i="12"/>
  <c r="H7401" i="12"/>
  <c r="C7402" i="12"/>
  <c r="D7402" i="12"/>
  <c r="E7402" i="12"/>
  <c r="F7402" i="12"/>
  <c r="G7402" i="12"/>
  <c r="H7402" i="12"/>
  <c r="C7403" i="12"/>
  <c r="D7403" i="12"/>
  <c r="E7403" i="12"/>
  <c r="F7403" i="12"/>
  <c r="G7403" i="12"/>
  <c r="H7403" i="12"/>
  <c r="C7404" i="12"/>
  <c r="D7404" i="12"/>
  <c r="E7404" i="12"/>
  <c r="F7404" i="12"/>
  <c r="G7404" i="12"/>
  <c r="H7404" i="12"/>
  <c r="C7405" i="12"/>
  <c r="D7405" i="12"/>
  <c r="E7405" i="12"/>
  <c r="F7405" i="12"/>
  <c r="G7405" i="12"/>
  <c r="H7405" i="12"/>
  <c r="C7406" i="12"/>
  <c r="D7406" i="12"/>
  <c r="E7406" i="12"/>
  <c r="F7406" i="12"/>
  <c r="G7406" i="12"/>
  <c r="H7406" i="12"/>
  <c r="C7407" i="12"/>
  <c r="D7407" i="12"/>
  <c r="E7407" i="12"/>
  <c r="F7407" i="12"/>
  <c r="G7407" i="12"/>
  <c r="H7407" i="12"/>
  <c r="C7408" i="12"/>
  <c r="D7408" i="12"/>
  <c r="E7408" i="12"/>
  <c r="F7408" i="12"/>
  <c r="G7408" i="12"/>
  <c r="H7408" i="12"/>
  <c r="C7409" i="12"/>
  <c r="D7409" i="12"/>
  <c r="E7409" i="12"/>
  <c r="F7409" i="12"/>
  <c r="G7409" i="12"/>
  <c r="H7409" i="12"/>
  <c r="C7410" i="12"/>
  <c r="D7410" i="12"/>
  <c r="E7410" i="12"/>
  <c r="F7410" i="12"/>
  <c r="G7410" i="12"/>
  <c r="H7410" i="12"/>
  <c r="C7411" i="12"/>
  <c r="D7411" i="12"/>
  <c r="E7411" i="12"/>
  <c r="F7411" i="12"/>
  <c r="G7411" i="12"/>
  <c r="H7411" i="12"/>
  <c r="C7412" i="12"/>
  <c r="D7412" i="12"/>
  <c r="E7412" i="12"/>
  <c r="F7412" i="12"/>
  <c r="G7412" i="12"/>
  <c r="H7412" i="12"/>
  <c r="C7413" i="12"/>
  <c r="D7413" i="12"/>
  <c r="E7413" i="12"/>
  <c r="F7413" i="12"/>
  <c r="G7413" i="12"/>
  <c r="H7413" i="12"/>
  <c r="C7414" i="12"/>
  <c r="D7414" i="12"/>
  <c r="E7414" i="12"/>
  <c r="F7414" i="12"/>
  <c r="G7414" i="12"/>
  <c r="H7414" i="12"/>
  <c r="C7415" i="12"/>
  <c r="D7415" i="12"/>
  <c r="E7415" i="12"/>
  <c r="F7415" i="12"/>
  <c r="G7415" i="12"/>
  <c r="H7415" i="12"/>
  <c r="C7416" i="12"/>
  <c r="D7416" i="12"/>
  <c r="E7416" i="12"/>
  <c r="F7416" i="12"/>
  <c r="G7416" i="12"/>
  <c r="H7416" i="12"/>
  <c r="C7417" i="12"/>
  <c r="D7417" i="12"/>
  <c r="E7417" i="12"/>
  <c r="F7417" i="12"/>
  <c r="G7417" i="12"/>
  <c r="H7417" i="12"/>
  <c r="C7418" i="12"/>
  <c r="D7418" i="12"/>
  <c r="E7418" i="12"/>
  <c r="F7418" i="12"/>
  <c r="G7418" i="12"/>
  <c r="H7418" i="12"/>
  <c r="C7419" i="12"/>
  <c r="D7419" i="12"/>
  <c r="E7419" i="12"/>
  <c r="F7419" i="12"/>
  <c r="G7419" i="12"/>
  <c r="H7419" i="12"/>
  <c r="C7420" i="12"/>
  <c r="D7420" i="12"/>
  <c r="E7420" i="12"/>
  <c r="F7420" i="12"/>
  <c r="G7420" i="12"/>
  <c r="H7420" i="12"/>
  <c r="AP1113" i="21"/>
  <c r="BX1113" i="21" s="1"/>
  <c r="AR1113" i="21"/>
  <c r="BY1113" i="21" s="1"/>
  <c r="BR1113" i="21"/>
  <c r="BS1113" i="21"/>
  <c r="BT1113" i="21"/>
  <c r="BU1113" i="21"/>
  <c r="P3749" i="12"/>
  <c r="P3750" i="12"/>
  <c r="P3751" i="12"/>
  <c r="P3752" i="12"/>
  <c r="P3753" i="12"/>
  <c r="P3754" i="12"/>
  <c r="P3755" i="12"/>
  <c r="P3756" i="12"/>
  <c r="P3757" i="12"/>
  <c r="P3758" i="12"/>
  <c r="P3759" i="12"/>
  <c r="P3760" i="12"/>
  <c r="P3761" i="12"/>
  <c r="P3762" i="12"/>
  <c r="P3763" i="12"/>
  <c r="P3764" i="12"/>
  <c r="P3765" i="12"/>
  <c r="P3766" i="12"/>
  <c r="P3767" i="12"/>
  <c r="P3768" i="12"/>
  <c r="P3769" i="12"/>
  <c r="P3770" i="12"/>
  <c r="P3771" i="12"/>
  <c r="P3772" i="12"/>
  <c r="P3773" i="12"/>
  <c r="P3774" i="12"/>
  <c r="P3775" i="12"/>
  <c r="P3776" i="12"/>
  <c r="P3777" i="12"/>
  <c r="P3778" i="12"/>
  <c r="P3779" i="12"/>
  <c r="P3780" i="12"/>
  <c r="P3781" i="12"/>
  <c r="P3782" i="12"/>
  <c r="P3783" i="12"/>
  <c r="P3784" i="12"/>
  <c r="P3785" i="12"/>
  <c r="P3786" i="12"/>
  <c r="P3787" i="12"/>
  <c r="P3788" i="12"/>
  <c r="P3789" i="12"/>
  <c r="P3790" i="12"/>
  <c r="P3791" i="12"/>
  <c r="P3792" i="12"/>
  <c r="P3793" i="12"/>
  <c r="P3794" i="12"/>
  <c r="P3795" i="12"/>
  <c r="P3796" i="12"/>
  <c r="P3797" i="12"/>
  <c r="P3798" i="12"/>
  <c r="P3799" i="12"/>
  <c r="P3800" i="12"/>
  <c r="P3801" i="12"/>
  <c r="P3802" i="12"/>
  <c r="P3803" i="12"/>
  <c r="P3804" i="12"/>
  <c r="P3805" i="12"/>
  <c r="P3806" i="12"/>
  <c r="P3807" i="12"/>
  <c r="P3808" i="12"/>
  <c r="P3809" i="12"/>
  <c r="P3810" i="12"/>
  <c r="P3811" i="12"/>
  <c r="P3812" i="12"/>
  <c r="P3813" i="12"/>
  <c r="P3814" i="12"/>
  <c r="P3815" i="12"/>
  <c r="P3816" i="12"/>
  <c r="P3817" i="12"/>
  <c r="P3818" i="12"/>
  <c r="P3819" i="12"/>
  <c r="P3820" i="12"/>
  <c r="P3821" i="12"/>
  <c r="P3822" i="12"/>
  <c r="P3823" i="12"/>
  <c r="P3824" i="12"/>
  <c r="P3825" i="12"/>
  <c r="P3826" i="12"/>
  <c r="P3827" i="12"/>
  <c r="P3828" i="12"/>
  <c r="P3829" i="12"/>
  <c r="P3830" i="12"/>
  <c r="P3831" i="12"/>
  <c r="P3832" i="12"/>
  <c r="P3833" i="12"/>
  <c r="P3834" i="12"/>
  <c r="P3835" i="12"/>
  <c r="P3836" i="12"/>
  <c r="P3837" i="12"/>
  <c r="P3838" i="12"/>
  <c r="P3839" i="12"/>
  <c r="P3840" i="12"/>
  <c r="P3841" i="12"/>
  <c r="P3842" i="12"/>
  <c r="P3843" i="12"/>
  <c r="P3844" i="12"/>
  <c r="P3845" i="12"/>
  <c r="P3846" i="12"/>
  <c r="P3847" i="12"/>
  <c r="P3848" i="12"/>
  <c r="P3849" i="12"/>
  <c r="P3850" i="12"/>
  <c r="P3851" i="12"/>
  <c r="P3852" i="12"/>
  <c r="P3853" i="12"/>
  <c r="P3854" i="12"/>
  <c r="P3855" i="12"/>
  <c r="P3856" i="12"/>
  <c r="P3857" i="12"/>
  <c r="P3858" i="12"/>
  <c r="P3859" i="12"/>
  <c r="P3860" i="12"/>
  <c r="P3861" i="12"/>
  <c r="P3862" i="12"/>
  <c r="P3863" i="12"/>
  <c r="P3864" i="12"/>
  <c r="P3865" i="12"/>
  <c r="P3866" i="12"/>
  <c r="P3867" i="12"/>
  <c r="P3868" i="12"/>
  <c r="P3869" i="12"/>
  <c r="P3870" i="12"/>
  <c r="P3871" i="12"/>
  <c r="P3872" i="12"/>
  <c r="P3873" i="12"/>
  <c r="P3874" i="12"/>
  <c r="P3875" i="12"/>
  <c r="P3876" i="12"/>
  <c r="P3877" i="12"/>
  <c r="P3878" i="12"/>
  <c r="P3879" i="12"/>
  <c r="P3880" i="12"/>
  <c r="P3881" i="12"/>
  <c r="P3882" i="12"/>
  <c r="P3883" i="12"/>
  <c r="P3884" i="12"/>
  <c r="P3885" i="12"/>
  <c r="P3886" i="12"/>
  <c r="P3887" i="12"/>
  <c r="P3888" i="12"/>
  <c r="P3889" i="12"/>
  <c r="P3890" i="12"/>
  <c r="P3891" i="12"/>
  <c r="P3892" i="12"/>
  <c r="P3893" i="12"/>
  <c r="P3894" i="12"/>
  <c r="P3895" i="12"/>
  <c r="P3896" i="12"/>
  <c r="P3897" i="12"/>
  <c r="P3898" i="12"/>
  <c r="P3899" i="12"/>
  <c r="P3900" i="12"/>
  <c r="P3901" i="12"/>
  <c r="P3902" i="12"/>
  <c r="P3903" i="12"/>
  <c r="P3904" i="12"/>
  <c r="P3905" i="12"/>
  <c r="P3906" i="12"/>
  <c r="P3907" i="12"/>
  <c r="P3908" i="12"/>
  <c r="P3909" i="12"/>
  <c r="P3910" i="12"/>
  <c r="P3911" i="12"/>
  <c r="P3912" i="12"/>
  <c r="P3913" i="12"/>
  <c r="P3914" i="12"/>
  <c r="P3915" i="12"/>
  <c r="P3916" i="12"/>
  <c r="P3917" i="12"/>
  <c r="P3918" i="12"/>
  <c r="P3919" i="12"/>
  <c r="P3920" i="12"/>
  <c r="P3921" i="12"/>
  <c r="P3922" i="12"/>
  <c r="P3923" i="12"/>
  <c r="P3924" i="12"/>
  <c r="P3925" i="12"/>
  <c r="P3926" i="12"/>
  <c r="P3927" i="12"/>
  <c r="P3928" i="12"/>
  <c r="P3929" i="12"/>
  <c r="P3930" i="12"/>
  <c r="P3931" i="12"/>
  <c r="P3932" i="12"/>
  <c r="P3933" i="12"/>
  <c r="P3934" i="12"/>
  <c r="P3935" i="12"/>
  <c r="P3936" i="12"/>
  <c r="P3937" i="12"/>
  <c r="P3938" i="12"/>
  <c r="P3939" i="12"/>
  <c r="P3940" i="12"/>
  <c r="P3941" i="12"/>
  <c r="P3942" i="12"/>
  <c r="P3943" i="12"/>
  <c r="P3944" i="12"/>
  <c r="P3945" i="12"/>
  <c r="P3946" i="12"/>
  <c r="P3947" i="12"/>
  <c r="P3948" i="12"/>
  <c r="P3949" i="12"/>
  <c r="P3950" i="12"/>
  <c r="P3951" i="12"/>
  <c r="P3952" i="12"/>
  <c r="P3953" i="12"/>
  <c r="P3954" i="12"/>
  <c r="P3955" i="12"/>
  <c r="P3956" i="12"/>
  <c r="P3957" i="12"/>
  <c r="P3958" i="12"/>
  <c r="P3959" i="12"/>
  <c r="P3960" i="12"/>
  <c r="P3961" i="12"/>
  <c r="P3962" i="12"/>
  <c r="P3963" i="12"/>
  <c r="P3964" i="12"/>
  <c r="P3965" i="12"/>
  <c r="P3966" i="12"/>
  <c r="P3967" i="12"/>
  <c r="P3968" i="12"/>
  <c r="P3969" i="12"/>
  <c r="P3970" i="12"/>
  <c r="P3971" i="12"/>
  <c r="P3972" i="12"/>
  <c r="P3973" i="12"/>
  <c r="P3974" i="12"/>
  <c r="P3975" i="12"/>
  <c r="P3976" i="12"/>
  <c r="P3977" i="12"/>
  <c r="P3978" i="12"/>
  <c r="P3979" i="12"/>
  <c r="P3980" i="12"/>
  <c r="P3981" i="12"/>
  <c r="P3982" i="12"/>
  <c r="P3983" i="12"/>
  <c r="P3984" i="12"/>
  <c r="P3985" i="12"/>
  <c r="P3986" i="12"/>
  <c r="P3987" i="12"/>
  <c r="P3988" i="12"/>
  <c r="P3989" i="12"/>
  <c r="P3990" i="12"/>
  <c r="P3991" i="12"/>
  <c r="P3992" i="12"/>
  <c r="P3993" i="12"/>
  <c r="P3994" i="12"/>
  <c r="P3995" i="12"/>
  <c r="P3996" i="12"/>
  <c r="P3997" i="12"/>
  <c r="P3998" i="12"/>
  <c r="P3999" i="12"/>
  <c r="P4000" i="12"/>
  <c r="P4001" i="12"/>
  <c r="P4002" i="12"/>
  <c r="P4003" i="12"/>
  <c r="P4004" i="12"/>
  <c r="P4005" i="12"/>
  <c r="P4006" i="12"/>
  <c r="P4007" i="12"/>
  <c r="P4008" i="12"/>
  <c r="P4009" i="12"/>
  <c r="P4010" i="12"/>
  <c r="P4011" i="12"/>
  <c r="P4012" i="12"/>
  <c r="P4013" i="12"/>
  <c r="P4014" i="12"/>
  <c r="P4015" i="12"/>
  <c r="P4016" i="12"/>
  <c r="P4017" i="12"/>
  <c r="P4018" i="12"/>
  <c r="P4019" i="12"/>
  <c r="P4020" i="12"/>
  <c r="P4021" i="12"/>
  <c r="P4022" i="12"/>
  <c r="P4023" i="12"/>
  <c r="P4024" i="12"/>
  <c r="P4025" i="12"/>
  <c r="P4026" i="12"/>
  <c r="P4027" i="12"/>
  <c r="P4028" i="12"/>
  <c r="P4029" i="12"/>
  <c r="P4030" i="12"/>
  <c r="P4031" i="12"/>
  <c r="P4032" i="12"/>
  <c r="P4033" i="12"/>
  <c r="P4034" i="12"/>
  <c r="P4035" i="12"/>
  <c r="P4036" i="12"/>
  <c r="P4037" i="12"/>
  <c r="P4038" i="12"/>
  <c r="P4039" i="12"/>
  <c r="P4040" i="12"/>
  <c r="P4041" i="12"/>
  <c r="P4042" i="12"/>
  <c r="P4043" i="12"/>
  <c r="P4044" i="12"/>
  <c r="P4045" i="12"/>
  <c r="P4046" i="12"/>
  <c r="P4047" i="12"/>
  <c r="P4048" i="12"/>
  <c r="P4049" i="12"/>
  <c r="P4050" i="12"/>
  <c r="P4051" i="12"/>
  <c r="P4052" i="12"/>
  <c r="P4053" i="12"/>
  <c r="P4054" i="12"/>
  <c r="P4055" i="12"/>
  <c r="P4056" i="12"/>
  <c r="P4057" i="12"/>
  <c r="P4058" i="12"/>
  <c r="P4059" i="12"/>
  <c r="P4060" i="12"/>
  <c r="P4061" i="12"/>
  <c r="P4062" i="12"/>
  <c r="P4063" i="12"/>
  <c r="P4064" i="12"/>
  <c r="P4065" i="12"/>
  <c r="P4066" i="12"/>
  <c r="P4067" i="12"/>
  <c r="P4068" i="12"/>
  <c r="P4069" i="12"/>
  <c r="P4070" i="12"/>
  <c r="P4071" i="12"/>
  <c r="P4072" i="12"/>
  <c r="P4073" i="12"/>
  <c r="P4074" i="12"/>
  <c r="P4075" i="12"/>
  <c r="P4076" i="12"/>
  <c r="P4077" i="12"/>
  <c r="P4078" i="12"/>
  <c r="P4079" i="12"/>
  <c r="P4080" i="12"/>
  <c r="P4081" i="12"/>
  <c r="P4082" i="12"/>
  <c r="P4083" i="12"/>
  <c r="P4084" i="12"/>
  <c r="P4085" i="12"/>
  <c r="P4086" i="12"/>
  <c r="P4087" i="12"/>
  <c r="P4088" i="12"/>
  <c r="P4089" i="12"/>
  <c r="P4090" i="12"/>
  <c r="P4091" i="12"/>
  <c r="P4092" i="12"/>
  <c r="P4093" i="12"/>
  <c r="P4094" i="12"/>
  <c r="P4095" i="12"/>
  <c r="P4096" i="12"/>
  <c r="P4097" i="12"/>
  <c r="P4098" i="12"/>
  <c r="P4099" i="12"/>
  <c r="P4100" i="12"/>
  <c r="P4101" i="12"/>
  <c r="P4102" i="12"/>
  <c r="P4103" i="12"/>
  <c r="P4104" i="12"/>
  <c r="P4105" i="12"/>
  <c r="P4106" i="12"/>
  <c r="P4107" i="12"/>
  <c r="P4108" i="12"/>
  <c r="P4109" i="12"/>
  <c r="P4110" i="12"/>
  <c r="P4111" i="12"/>
  <c r="P4112" i="12"/>
  <c r="P4113" i="12"/>
  <c r="P4114" i="12"/>
  <c r="P4115" i="12"/>
  <c r="P4116" i="12"/>
  <c r="P4117" i="12"/>
  <c r="P4118" i="12"/>
  <c r="P4119" i="12"/>
  <c r="P4120" i="12"/>
  <c r="P4121" i="12"/>
  <c r="P4122" i="12"/>
  <c r="P4123" i="12"/>
  <c r="P4124" i="12"/>
  <c r="P4125" i="12"/>
  <c r="P4126" i="12"/>
  <c r="P4127" i="12"/>
  <c r="P4128" i="12"/>
  <c r="P4129" i="12"/>
  <c r="P4130" i="12"/>
  <c r="P4131" i="12"/>
  <c r="P4132" i="12"/>
  <c r="P4133" i="12"/>
  <c r="P4134" i="12"/>
  <c r="P4135" i="12"/>
  <c r="P4136" i="12"/>
  <c r="P4137" i="12"/>
  <c r="P4138" i="12"/>
  <c r="P4139" i="12"/>
  <c r="P4140" i="12"/>
  <c r="P4141" i="12"/>
  <c r="P4142" i="12"/>
  <c r="P4143" i="12"/>
  <c r="P4144" i="12"/>
  <c r="P4145" i="12"/>
  <c r="P4146" i="12"/>
  <c r="P4147" i="12"/>
  <c r="P4148" i="12"/>
  <c r="P4149" i="12"/>
  <c r="P4150" i="12"/>
  <c r="P4151" i="12"/>
  <c r="P4152" i="12"/>
  <c r="P4153" i="12"/>
  <c r="P4154" i="12"/>
  <c r="P4155" i="12"/>
  <c r="P4156" i="12"/>
  <c r="P4157" i="12"/>
  <c r="P4158" i="12"/>
  <c r="P4159" i="12"/>
  <c r="P4160" i="12"/>
  <c r="P4161" i="12"/>
  <c r="P4162" i="12"/>
  <c r="P4163" i="12"/>
  <c r="P4164" i="12"/>
  <c r="P4165" i="12"/>
  <c r="P4166" i="12"/>
  <c r="P4167" i="12"/>
  <c r="P4168" i="12"/>
  <c r="P4169" i="12"/>
  <c r="P4170" i="12"/>
  <c r="P4171" i="12"/>
  <c r="P4172" i="12"/>
  <c r="P4173" i="12"/>
  <c r="P4174" i="12"/>
  <c r="P4175" i="12"/>
  <c r="P4176" i="12"/>
  <c r="P4177" i="12"/>
  <c r="P4178" i="12"/>
  <c r="P4179" i="12"/>
  <c r="P4180" i="12"/>
  <c r="P4181" i="12"/>
  <c r="P4182" i="12"/>
  <c r="P4183" i="12"/>
  <c r="P4184" i="12"/>
  <c r="P4185" i="12"/>
  <c r="P4186" i="12"/>
  <c r="P4187" i="12"/>
  <c r="P4188" i="12"/>
  <c r="P4189" i="12"/>
  <c r="P4190" i="12"/>
  <c r="P4191" i="12"/>
  <c r="P4192" i="12"/>
  <c r="P4193" i="12"/>
  <c r="P4194" i="12"/>
  <c r="P4195" i="12"/>
  <c r="P4196" i="12"/>
  <c r="P4197" i="12"/>
  <c r="P4198" i="12"/>
  <c r="P4199" i="12"/>
  <c r="P4200" i="12"/>
  <c r="P4201" i="12"/>
  <c r="P4202" i="12"/>
  <c r="P4203" i="12"/>
  <c r="P4204" i="12"/>
  <c r="P4205" i="12"/>
  <c r="P4206" i="12"/>
  <c r="P4207" i="12"/>
  <c r="P4208" i="12"/>
  <c r="P4209" i="12"/>
  <c r="P4210" i="12"/>
  <c r="P4211" i="12"/>
  <c r="P4212" i="12"/>
  <c r="P4213" i="12"/>
  <c r="P4214" i="12"/>
  <c r="P4215" i="12"/>
  <c r="P4216" i="12"/>
  <c r="P4217" i="12"/>
  <c r="P4218" i="12"/>
  <c r="P4219" i="12"/>
  <c r="P4220" i="12"/>
  <c r="P4221" i="12"/>
  <c r="P4222" i="12"/>
  <c r="P4223" i="12"/>
  <c r="P4224" i="12"/>
  <c r="P4225" i="12"/>
  <c r="P4226" i="12"/>
  <c r="P4227" i="12"/>
  <c r="P4228" i="12"/>
  <c r="P4229" i="12"/>
  <c r="P4230" i="12"/>
  <c r="P4231" i="12"/>
  <c r="P4232" i="12"/>
  <c r="P4233" i="12"/>
  <c r="P4234" i="12"/>
  <c r="P4235" i="12"/>
  <c r="P4236" i="12"/>
  <c r="P4237" i="12"/>
  <c r="P4238" i="12"/>
  <c r="P4239" i="12"/>
  <c r="P4240" i="12"/>
  <c r="P4241" i="12"/>
  <c r="P4242" i="12"/>
  <c r="P4243" i="12"/>
  <c r="P4244" i="12"/>
  <c r="P4245" i="12"/>
  <c r="P4246" i="12"/>
  <c r="P4247" i="12"/>
  <c r="P4248" i="12"/>
  <c r="P4249" i="12"/>
  <c r="P4250" i="12"/>
  <c r="P4251" i="12"/>
  <c r="P4252" i="12"/>
  <c r="P4253" i="12"/>
  <c r="P4254" i="12"/>
  <c r="P4255" i="12"/>
  <c r="P4256" i="12"/>
  <c r="P4257" i="12"/>
  <c r="P4258" i="12"/>
  <c r="P4259" i="12"/>
  <c r="P4260" i="12"/>
  <c r="P4261" i="12"/>
  <c r="P4262" i="12"/>
  <c r="P4263" i="12"/>
  <c r="P4264" i="12"/>
  <c r="P4265" i="12"/>
  <c r="P4266" i="12"/>
  <c r="P4267" i="12"/>
  <c r="P4268" i="12"/>
  <c r="P4269" i="12"/>
  <c r="P4270" i="12"/>
  <c r="P4271" i="12"/>
  <c r="P4272" i="12"/>
  <c r="P4273" i="12"/>
  <c r="P4274" i="12"/>
  <c r="P4275" i="12"/>
  <c r="P4276" i="12"/>
  <c r="P4277" i="12"/>
  <c r="P4278" i="12"/>
  <c r="P4279" i="12"/>
  <c r="P4280" i="12"/>
  <c r="P4281" i="12"/>
  <c r="P4282" i="12"/>
  <c r="P4283" i="12"/>
  <c r="P4284" i="12"/>
  <c r="P4285" i="12"/>
  <c r="P4286" i="12"/>
  <c r="P4287" i="12"/>
  <c r="P4288" i="12"/>
  <c r="P4289" i="12"/>
  <c r="P4290" i="12"/>
  <c r="P4291" i="12"/>
  <c r="P4292" i="12"/>
  <c r="P4293" i="12"/>
  <c r="P4294" i="12"/>
  <c r="P4295" i="12"/>
  <c r="P4296" i="12"/>
  <c r="P4297" i="12"/>
  <c r="P4298" i="12"/>
  <c r="P4299" i="12"/>
  <c r="P4300" i="12"/>
  <c r="P4301" i="12"/>
  <c r="P4302" i="12"/>
  <c r="P4303" i="12"/>
  <c r="P4304" i="12"/>
  <c r="P4305" i="12"/>
  <c r="P4306" i="12"/>
  <c r="P4307" i="12"/>
  <c r="P4308" i="12"/>
  <c r="P4309" i="12"/>
  <c r="P4310" i="12"/>
  <c r="P4311" i="12"/>
  <c r="P4312" i="12"/>
  <c r="P4313" i="12"/>
  <c r="P4314" i="12"/>
  <c r="P4315" i="12"/>
  <c r="P4316" i="12"/>
  <c r="P4317" i="12"/>
  <c r="P4318" i="12"/>
  <c r="P4319" i="12"/>
  <c r="P4320" i="12"/>
  <c r="P4321" i="12"/>
  <c r="P4322" i="12"/>
  <c r="P4323" i="12"/>
  <c r="P4324" i="12"/>
  <c r="C3749" i="12"/>
  <c r="D3749" i="12"/>
  <c r="E3749" i="12"/>
  <c r="F3749" i="12"/>
  <c r="G3749" i="12"/>
  <c r="H3749" i="12"/>
  <c r="C3750" i="12"/>
  <c r="D3750" i="12"/>
  <c r="E3750" i="12"/>
  <c r="F3750" i="12"/>
  <c r="G3750" i="12"/>
  <c r="H3750" i="12"/>
  <c r="C3751" i="12"/>
  <c r="D3751" i="12"/>
  <c r="E3751" i="12"/>
  <c r="F3751" i="12"/>
  <c r="G3751" i="12"/>
  <c r="H3751" i="12"/>
  <c r="C3752" i="12"/>
  <c r="D3752" i="12"/>
  <c r="E3752" i="12"/>
  <c r="F3752" i="12"/>
  <c r="G3752" i="12"/>
  <c r="H3752" i="12"/>
  <c r="C3753" i="12"/>
  <c r="D3753" i="12"/>
  <c r="E3753" i="12"/>
  <c r="F3753" i="12"/>
  <c r="G3753" i="12"/>
  <c r="H3753" i="12"/>
  <c r="C3754" i="12"/>
  <c r="D3754" i="12"/>
  <c r="E3754" i="12"/>
  <c r="F3754" i="12"/>
  <c r="G3754" i="12"/>
  <c r="H3754" i="12"/>
  <c r="C3755" i="12"/>
  <c r="D3755" i="12"/>
  <c r="E3755" i="12"/>
  <c r="F3755" i="12"/>
  <c r="G3755" i="12"/>
  <c r="H3755" i="12"/>
  <c r="C3756" i="12"/>
  <c r="D3756" i="12"/>
  <c r="E3756" i="12"/>
  <c r="F3756" i="12"/>
  <c r="G3756" i="12"/>
  <c r="H3756" i="12"/>
  <c r="C3757" i="12"/>
  <c r="D3757" i="12"/>
  <c r="E3757" i="12"/>
  <c r="F3757" i="12"/>
  <c r="G3757" i="12"/>
  <c r="H3757" i="12"/>
  <c r="C3758" i="12"/>
  <c r="D3758" i="12"/>
  <c r="E3758" i="12"/>
  <c r="F3758" i="12"/>
  <c r="G3758" i="12"/>
  <c r="H3758" i="12"/>
  <c r="C3759" i="12"/>
  <c r="D3759" i="12"/>
  <c r="E3759" i="12"/>
  <c r="F3759" i="12"/>
  <c r="G3759" i="12"/>
  <c r="H3759" i="12"/>
  <c r="C3760" i="12"/>
  <c r="D3760" i="12"/>
  <c r="E3760" i="12"/>
  <c r="F3760" i="12"/>
  <c r="G3760" i="12"/>
  <c r="H3760" i="12"/>
  <c r="C3761" i="12"/>
  <c r="D3761" i="12"/>
  <c r="E3761" i="12"/>
  <c r="F3761" i="12"/>
  <c r="G3761" i="12"/>
  <c r="H3761" i="12"/>
  <c r="C3762" i="12"/>
  <c r="D3762" i="12"/>
  <c r="E3762" i="12"/>
  <c r="F3762" i="12"/>
  <c r="G3762" i="12"/>
  <c r="H3762" i="12"/>
  <c r="C3763" i="12"/>
  <c r="D3763" i="12"/>
  <c r="E3763" i="12"/>
  <c r="F3763" i="12"/>
  <c r="G3763" i="12"/>
  <c r="H3763" i="12"/>
  <c r="C3764" i="12"/>
  <c r="D3764" i="12"/>
  <c r="E3764" i="12"/>
  <c r="F3764" i="12"/>
  <c r="G3764" i="12"/>
  <c r="H3764" i="12"/>
  <c r="C3765" i="12"/>
  <c r="D3765" i="12"/>
  <c r="E3765" i="12"/>
  <c r="F3765" i="12"/>
  <c r="G3765" i="12"/>
  <c r="H3765" i="12"/>
  <c r="C3766" i="12"/>
  <c r="D3766" i="12"/>
  <c r="E3766" i="12"/>
  <c r="F3766" i="12"/>
  <c r="G3766" i="12"/>
  <c r="H3766" i="12"/>
  <c r="C3767" i="12"/>
  <c r="D3767" i="12"/>
  <c r="E3767" i="12"/>
  <c r="F3767" i="12"/>
  <c r="G3767" i="12"/>
  <c r="H3767" i="12"/>
  <c r="C3768" i="12"/>
  <c r="D3768" i="12"/>
  <c r="E3768" i="12"/>
  <c r="F3768" i="12"/>
  <c r="G3768" i="12"/>
  <c r="H3768" i="12"/>
  <c r="C3769" i="12"/>
  <c r="D3769" i="12"/>
  <c r="E3769" i="12"/>
  <c r="F3769" i="12"/>
  <c r="G3769" i="12"/>
  <c r="H3769" i="12"/>
  <c r="C3770" i="12"/>
  <c r="D3770" i="12"/>
  <c r="E3770" i="12"/>
  <c r="F3770" i="12"/>
  <c r="G3770" i="12"/>
  <c r="H3770" i="12"/>
  <c r="C3771" i="12"/>
  <c r="D3771" i="12"/>
  <c r="E3771" i="12"/>
  <c r="F3771" i="12"/>
  <c r="G3771" i="12"/>
  <c r="H3771" i="12"/>
  <c r="C3772" i="12"/>
  <c r="D3772" i="12"/>
  <c r="E3772" i="12"/>
  <c r="F3772" i="12"/>
  <c r="G3772" i="12"/>
  <c r="H3772" i="12"/>
  <c r="C3773" i="12"/>
  <c r="D3773" i="12"/>
  <c r="E3773" i="12"/>
  <c r="F3773" i="12"/>
  <c r="G3773" i="12"/>
  <c r="H3773" i="12"/>
  <c r="C3774" i="12"/>
  <c r="D3774" i="12"/>
  <c r="E3774" i="12"/>
  <c r="F3774" i="12"/>
  <c r="G3774" i="12"/>
  <c r="H3774" i="12"/>
  <c r="C3775" i="12"/>
  <c r="D3775" i="12"/>
  <c r="E3775" i="12"/>
  <c r="F3775" i="12"/>
  <c r="G3775" i="12"/>
  <c r="H3775" i="12"/>
  <c r="C3776" i="12"/>
  <c r="D3776" i="12"/>
  <c r="E3776" i="12"/>
  <c r="F3776" i="12"/>
  <c r="G3776" i="12"/>
  <c r="H3776" i="12"/>
  <c r="C3777" i="12"/>
  <c r="D3777" i="12"/>
  <c r="E3777" i="12"/>
  <c r="F3777" i="12"/>
  <c r="G3777" i="12"/>
  <c r="H3777" i="12"/>
  <c r="C3778" i="12"/>
  <c r="D3778" i="12"/>
  <c r="E3778" i="12"/>
  <c r="F3778" i="12"/>
  <c r="G3778" i="12"/>
  <c r="H3778" i="12"/>
  <c r="C3779" i="12"/>
  <c r="D3779" i="12"/>
  <c r="E3779" i="12"/>
  <c r="F3779" i="12"/>
  <c r="G3779" i="12"/>
  <c r="H3779" i="12"/>
  <c r="C3780" i="12"/>
  <c r="D3780" i="12"/>
  <c r="E3780" i="12"/>
  <c r="F3780" i="12"/>
  <c r="G3780" i="12"/>
  <c r="H3780" i="12"/>
  <c r="C3781" i="12"/>
  <c r="D3781" i="12"/>
  <c r="E3781" i="12"/>
  <c r="F3781" i="12"/>
  <c r="G3781" i="12"/>
  <c r="H3781" i="12"/>
  <c r="C3782" i="12"/>
  <c r="D3782" i="12"/>
  <c r="E3782" i="12"/>
  <c r="F3782" i="12"/>
  <c r="G3782" i="12"/>
  <c r="H3782" i="12"/>
  <c r="C3783" i="12"/>
  <c r="D3783" i="12"/>
  <c r="E3783" i="12"/>
  <c r="F3783" i="12"/>
  <c r="G3783" i="12"/>
  <c r="H3783" i="12"/>
  <c r="C3784" i="12"/>
  <c r="D3784" i="12"/>
  <c r="E3784" i="12"/>
  <c r="F3784" i="12"/>
  <c r="G3784" i="12"/>
  <c r="H3784" i="12"/>
  <c r="C3785" i="12"/>
  <c r="D3785" i="12"/>
  <c r="E3785" i="12"/>
  <c r="F3785" i="12"/>
  <c r="G3785" i="12"/>
  <c r="H3785" i="12"/>
  <c r="C3786" i="12"/>
  <c r="D3786" i="12"/>
  <c r="E3786" i="12"/>
  <c r="F3786" i="12"/>
  <c r="G3786" i="12"/>
  <c r="H3786" i="12"/>
  <c r="C3787" i="12"/>
  <c r="D3787" i="12"/>
  <c r="E3787" i="12"/>
  <c r="F3787" i="12"/>
  <c r="G3787" i="12"/>
  <c r="H3787" i="12"/>
  <c r="C3788" i="12"/>
  <c r="D3788" i="12"/>
  <c r="E3788" i="12"/>
  <c r="F3788" i="12"/>
  <c r="G3788" i="12"/>
  <c r="H3788" i="12"/>
  <c r="C3789" i="12"/>
  <c r="D3789" i="12"/>
  <c r="E3789" i="12"/>
  <c r="F3789" i="12"/>
  <c r="G3789" i="12"/>
  <c r="H3789" i="12"/>
  <c r="C3790" i="12"/>
  <c r="D3790" i="12"/>
  <c r="E3790" i="12"/>
  <c r="F3790" i="12"/>
  <c r="G3790" i="12"/>
  <c r="H3790" i="12"/>
  <c r="C3791" i="12"/>
  <c r="D3791" i="12"/>
  <c r="E3791" i="12"/>
  <c r="F3791" i="12"/>
  <c r="G3791" i="12"/>
  <c r="H3791" i="12"/>
  <c r="C3792" i="12"/>
  <c r="D3792" i="12"/>
  <c r="E3792" i="12"/>
  <c r="F3792" i="12"/>
  <c r="G3792" i="12"/>
  <c r="H3792" i="12"/>
  <c r="C3793" i="12"/>
  <c r="D3793" i="12"/>
  <c r="E3793" i="12"/>
  <c r="F3793" i="12"/>
  <c r="G3793" i="12"/>
  <c r="H3793" i="12"/>
  <c r="C3794" i="12"/>
  <c r="D3794" i="12"/>
  <c r="E3794" i="12"/>
  <c r="F3794" i="12"/>
  <c r="G3794" i="12"/>
  <c r="H3794" i="12"/>
  <c r="C3795" i="12"/>
  <c r="D3795" i="12"/>
  <c r="E3795" i="12"/>
  <c r="F3795" i="12"/>
  <c r="G3795" i="12"/>
  <c r="H3795" i="12"/>
  <c r="C3796" i="12"/>
  <c r="D3796" i="12"/>
  <c r="E3796" i="12"/>
  <c r="F3796" i="12"/>
  <c r="G3796" i="12"/>
  <c r="H3796" i="12"/>
  <c r="C3797" i="12"/>
  <c r="D3797" i="12"/>
  <c r="E3797" i="12"/>
  <c r="F3797" i="12"/>
  <c r="G3797" i="12"/>
  <c r="H3797" i="12"/>
  <c r="C3798" i="12"/>
  <c r="D3798" i="12"/>
  <c r="E3798" i="12"/>
  <c r="F3798" i="12"/>
  <c r="G3798" i="12"/>
  <c r="H3798" i="12"/>
  <c r="C3799" i="12"/>
  <c r="D3799" i="12"/>
  <c r="E3799" i="12"/>
  <c r="F3799" i="12"/>
  <c r="G3799" i="12"/>
  <c r="H3799" i="12"/>
  <c r="C3800" i="12"/>
  <c r="D3800" i="12"/>
  <c r="E3800" i="12"/>
  <c r="F3800" i="12"/>
  <c r="G3800" i="12"/>
  <c r="H3800" i="12"/>
  <c r="C3801" i="12"/>
  <c r="D3801" i="12"/>
  <c r="E3801" i="12"/>
  <c r="F3801" i="12"/>
  <c r="G3801" i="12"/>
  <c r="H3801" i="12"/>
  <c r="C3802" i="12"/>
  <c r="D3802" i="12"/>
  <c r="E3802" i="12"/>
  <c r="F3802" i="12"/>
  <c r="G3802" i="12"/>
  <c r="H3802" i="12"/>
  <c r="C3803" i="12"/>
  <c r="D3803" i="12"/>
  <c r="E3803" i="12"/>
  <c r="F3803" i="12"/>
  <c r="G3803" i="12"/>
  <c r="H3803" i="12"/>
  <c r="C3804" i="12"/>
  <c r="D3804" i="12"/>
  <c r="E3804" i="12"/>
  <c r="F3804" i="12"/>
  <c r="G3804" i="12"/>
  <c r="H3804" i="12"/>
  <c r="C3805" i="12"/>
  <c r="D3805" i="12"/>
  <c r="E3805" i="12"/>
  <c r="F3805" i="12"/>
  <c r="G3805" i="12"/>
  <c r="H3805" i="12"/>
  <c r="C3806" i="12"/>
  <c r="D3806" i="12"/>
  <c r="E3806" i="12"/>
  <c r="F3806" i="12"/>
  <c r="G3806" i="12"/>
  <c r="H3806" i="12"/>
  <c r="C3807" i="12"/>
  <c r="D3807" i="12"/>
  <c r="E3807" i="12"/>
  <c r="F3807" i="12"/>
  <c r="G3807" i="12"/>
  <c r="H3807" i="12"/>
  <c r="C3808" i="12"/>
  <c r="D3808" i="12"/>
  <c r="E3808" i="12"/>
  <c r="F3808" i="12"/>
  <c r="G3808" i="12"/>
  <c r="H3808" i="12"/>
  <c r="C3809" i="12"/>
  <c r="D3809" i="12"/>
  <c r="E3809" i="12"/>
  <c r="F3809" i="12"/>
  <c r="G3809" i="12"/>
  <c r="H3809" i="12"/>
  <c r="C3810" i="12"/>
  <c r="D3810" i="12"/>
  <c r="E3810" i="12"/>
  <c r="F3810" i="12"/>
  <c r="G3810" i="12"/>
  <c r="H3810" i="12"/>
  <c r="C3811" i="12"/>
  <c r="D3811" i="12"/>
  <c r="E3811" i="12"/>
  <c r="F3811" i="12"/>
  <c r="G3811" i="12"/>
  <c r="H3811" i="12"/>
  <c r="C3812" i="12"/>
  <c r="D3812" i="12"/>
  <c r="E3812" i="12"/>
  <c r="F3812" i="12"/>
  <c r="G3812" i="12"/>
  <c r="H3812" i="12"/>
  <c r="C3813" i="12"/>
  <c r="D3813" i="12"/>
  <c r="E3813" i="12"/>
  <c r="F3813" i="12"/>
  <c r="G3813" i="12"/>
  <c r="H3813" i="12"/>
  <c r="C3814" i="12"/>
  <c r="D3814" i="12"/>
  <c r="E3814" i="12"/>
  <c r="F3814" i="12"/>
  <c r="G3814" i="12"/>
  <c r="H3814" i="12"/>
  <c r="C3815" i="12"/>
  <c r="D3815" i="12"/>
  <c r="E3815" i="12"/>
  <c r="F3815" i="12"/>
  <c r="G3815" i="12"/>
  <c r="H3815" i="12"/>
  <c r="C3816" i="12"/>
  <c r="D3816" i="12"/>
  <c r="E3816" i="12"/>
  <c r="F3816" i="12"/>
  <c r="G3816" i="12"/>
  <c r="H3816" i="12"/>
  <c r="C3817" i="12"/>
  <c r="D3817" i="12"/>
  <c r="E3817" i="12"/>
  <c r="F3817" i="12"/>
  <c r="G3817" i="12"/>
  <c r="H3817" i="12"/>
  <c r="C3818" i="12"/>
  <c r="D3818" i="12"/>
  <c r="E3818" i="12"/>
  <c r="F3818" i="12"/>
  <c r="G3818" i="12"/>
  <c r="H3818" i="12"/>
  <c r="C3819" i="12"/>
  <c r="D3819" i="12"/>
  <c r="E3819" i="12"/>
  <c r="F3819" i="12"/>
  <c r="G3819" i="12"/>
  <c r="H3819" i="12"/>
  <c r="C3820" i="12"/>
  <c r="D3820" i="12"/>
  <c r="E3820" i="12"/>
  <c r="F3820" i="12"/>
  <c r="G3820" i="12"/>
  <c r="H3820" i="12"/>
  <c r="C3821" i="12"/>
  <c r="D3821" i="12"/>
  <c r="E3821" i="12"/>
  <c r="F3821" i="12"/>
  <c r="G3821" i="12"/>
  <c r="H3821" i="12"/>
  <c r="C3822" i="12"/>
  <c r="D3822" i="12"/>
  <c r="E3822" i="12"/>
  <c r="F3822" i="12"/>
  <c r="G3822" i="12"/>
  <c r="H3822" i="12"/>
  <c r="C3823" i="12"/>
  <c r="D3823" i="12"/>
  <c r="E3823" i="12"/>
  <c r="F3823" i="12"/>
  <c r="G3823" i="12"/>
  <c r="H3823" i="12"/>
  <c r="C3824" i="12"/>
  <c r="D3824" i="12"/>
  <c r="E3824" i="12"/>
  <c r="F3824" i="12"/>
  <c r="G3824" i="12"/>
  <c r="H3824" i="12"/>
  <c r="C3825" i="12"/>
  <c r="D3825" i="12"/>
  <c r="E3825" i="12"/>
  <c r="F3825" i="12"/>
  <c r="G3825" i="12"/>
  <c r="H3825" i="12"/>
  <c r="C3826" i="12"/>
  <c r="D3826" i="12"/>
  <c r="E3826" i="12"/>
  <c r="F3826" i="12"/>
  <c r="G3826" i="12"/>
  <c r="H3826" i="12"/>
  <c r="C3827" i="12"/>
  <c r="D3827" i="12"/>
  <c r="E3827" i="12"/>
  <c r="F3827" i="12"/>
  <c r="G3827" i="12"/>
  <c r="H3827" i="12"/>
  <c r="C3828" i="12"/>
  <c r="D3828" i="12"/>
  <c r="E3828" i="12"/>
  <c r="F3828" i="12"/>
  <c r="G3828" i="12"/>
  <c r="H3828" i="12"/>
  <c r="C3829" i="12"/>
  <c r="D3829" i="12"/>
  <c r="E3829" i="12"/>
  <c r="F3829" i="12"/>
  <c r="G3829" i="12"/>
  <c r="H3829" i="12"/>
  <c r="C3830" i="12"/>
  <c r="D3830" i="12"/>
  <c r="E3830" i="12"/>
  <c r="F3830" i="12"/>
  <c r="G3830" i="12"/>
  <c r="H3830" i="12"/>
  <c r="C3831" i="12"/>
  <c r="D3831" i="12"/>
  <c r="E3831" i="12"/>
  <c r="F3831" i="12"/>
  <c r="G3831" i="12"/>
  <c r="H3831" i="12"/>
  <c r="C3832" i="12"/>
  <c r="D3832" i="12"/>
  <c r="E3832" i="12"/>
  <c r="F3832" i="12"/>
  <c r="G3832" i="12"/>
  <c r="H3832" i="12"/>
  <c r="C3833" i="12"/>
  <c r="D3833" i="12"/>
  <c r="E3833" i="12"/>
  <c r="F3833" i="12"/>
  <c r="G3833" i="12"/>
  <c r="H3833" i="12"/>
  <c r="C3834" i="12"/>
  <c r="D3834" i="12"/>
  <c r="E3834" i="12"/>
  <c r="F3834" i="12"/>
  <c r="G3834" i="12"/>
  <c r="H3834" i="12"/>
  <c r="C3835" i="12"/>
  <c r="D3835" i="12"/>
  <c r="E3835" i="12"/>
  <c r="F3835" i="12"/>
  <c r="G3835" i="12"/>
  <c r="H3835" i="12"/>
  <c r="C3836" i="12"/>
  <c r="D3836" i="12"/>
  <c r="E3836" i="12"/>
  <c r="F3836" i="12"/>
  <c r="G3836" i="12"/>
  <c r="H3836" i="12"/>
  <c r="C3837" i="12"/>
  <c r="D3837" i="12"/>
  <c r="E3837" i="12"/>
  <c r="F3837" i="12"/>
  <c r="G3837" i="12"/>
  <c r="H3837" i="12"/>
  <c r="C3838" i="12"/>
  <c r="D3838" i="12"/>
  <c r="E3838" i="12"/>
  <c r="F3838" i="12"/>
  <c r="G3838" i="12"/>
  <c r="H3838" i="12"/>
  <c r="C3839" i="12"/>
  <c r="D3839" i="12"/>
  <c r="E3839" i="12"/>
  <c r="F3839" i="12"/>
  <c r="G3839" i="12"/>
  <c r="H3839" i="12"/>
  <c r="C3840" i="12"/>
  <c r="D3840" i="12"/>
  <c r="E3840" i="12"/>
  <c r="F3840" i="12"/>
  <c r="G3840" i="12"/>
  <c r="H3840" i="12"/>
  <c r="C3841" i="12"/>
  <c r="D3841" i="12"/>
  <c r="E3841" i="12"/>
  <c r="F3841" i="12"/>
  <c r="G3841" i="12"/>
  <c r="H3841" i="12"/>
  <c r="C3842" i="12"/>
  <c r="D3842" i="12"/>
  <c r="E3842" i="12"/>
  <c r="F3842" i="12"/>
  <c r="G3842" i="12"/>
  <c r="H3842" i="12"/>
  <c r="C3843" i="12"/>
  <c r="D3843" i="12"/>
  <c r="E3843" i="12"/>
  <c r="F3843" i="12"/>
  <c r="G3843" i="12"/>
  <c r="H3843" i="12"/>
  <c r="C3844" i="12"/>
  <c r="D3844" i="12"/>
  <c r="E3844" i="12"/>
  <c r="F3844" i="12"/>
  <c r="G3844" i="12"/>
  <c r="H3844" i="12"/>
  <c r="C3845" i="12"/>
  <c r="D3845" i="12"/>
  <c r="E3845" i="12"/>
  <c r="F3845" i="12"/>
  <c r="G3845" i="12"/>
  <c r="H3845" i="12"/>
  <c r="C3846" i="12"/>
  <c r="D3846" i="12"/>
  <c r="E3846" i="12"/>
  <c r="F3846" i="12"/>
  <c r="G3846" i="12"/>
  <c r="H3846" i="12"/>
  <c r="C3847" i="12"/>
  <c r="D3847" i="12"/>
  <c r="E3847" i="12"/>
  <c r="F3847" i="12"/>
  <c r="G3847" i="12"/>
  <c r="H3847" i="12"/>
  <c r="C3848" i="12"/>
  <c r="D3848" i="12"/>
  <c r="E3848" i="12"/>
  <c r="F3848" i="12"/>
  <c r="G3848" i="12"/>
  <c r="H3848" i="12"/>
  <c r="C3849" i="12"/>
  <c r="D3849" i="12"/>
  <c r="E3849" i="12"/>
  <c r="F3849" i="12"/>
  <c r="G3849" i="12"/>
  <c r="H3849" i="12"/>
  <c r="C3850" i="12"/>
  <c r="D3850" i="12"/>
  <c r="E3850" i="12"/>
  <c r="F3850" i="12"/>
  <c r="G3850" i="12"/>
  <c r="H3850" i="12"/>
  <c r="C3851" i="12"/>
  <c r="D3851" i="12"/>
  <c r="E3851" i="12"/>
  <c r="F3851" i="12"/>
  <c r="G3851" i="12"/>
  <c r="H3851" i="12"/>
  <c r="C3852" i="12"/>
  <c r="D3852" i="12"/>
  <c r="E3852" i="12"/>
  <c r="F3852" i="12"/>
  <c r="G3852" i="12"/>
  <c r="H3852" i="12"/>
  <c r="C3853" i="12"/>
  <c r="D3853" i="12"/>
  <c r="E3853" i="12"/>
  <c r="F3853" i="12"/>
  <c r="G3853" i="12"/>
  <c r="H3853" i="12"/>
  <c r="C3854" i="12"/>
  <c r="D3854" i="12"/>
  <c r="E3854" i="12"/>
  <c r="F3854" i="12"/>
  <c r="G3854" i="12"/>
  <c r="H3854" i="12"/>
  <c r="C3855" i="12"/>
  <c r="D3855" i="12"/>
  <c r="E3855" i="12"/>
  <c r="F3855" i="12"/>
  <c r="G3855" i="12"/>
  <c r="H3855" i="12"/>
  <c r="C3856" i="12"/>
  <c r="D3856" i="12"/>
  <c r="E3856" i="12"/>
  <c r="F3856" i="12"/>
  <c r="G3856" i="12"/>
  <c r="H3856" i="12"/>
  <c r="C3857" i="12"/>
  <c r="D3857" i="12"/>
  <c r="E3857" i="12"/>
  <c r="F3857" i="12"/>
  <c r="G3857" i="12"/>
  <c r="H3857" i="12"/>
  <c r="C3858" i="12"/>
  <c r="D3858" i="12"/>
  <c r="E3858" i="12"/>
  <c r="F3858" i="12"/>
  <c r="G3858" i="12"/>
  <c r="H3858" i="12"/>
  <c r="C3859" i="12"/>
  <c r="D3859" i="12"/>
  <c r="E3859" i="12"/>
  <c r="F3859" i="12"/>
  <c r="G3859" i="12"/>
  <c r="H3859" i="12"/>
  <c r="C3860" i="12"/>
  <c r="D3860" i="12"/>
  <c r="E3860" i="12"/>
  <c r="F3860" i="12"/>
  <c r="G3860" i="12"/>
  <c r="H3860" i="12"/>
  <c r="C3861" i="12"/>
  <c r="D3861" i="12"/>
  <c r="E3861" i="12"/>
  <c r="F3861" i="12"/>
  <c r="G3861" i="12"/>
  <c r="H3861" i="12"/>
  <c r="C3862" i="12"/>
  <c r="D3862" i="12"/>
  <c r="E3862" i="12"/>
  <c r="F3862" i="12"/>
  <c r="G3862" i="12"/>
  <c r="H3862" i="12"/>
  <c r="C3863" i="12"/>
  <c r="D3863" i="12"/>
  <c r="E3863" i="12"/>
  <c r="F3863" i="12"/>
  <c r="G3863" i="12"/>
  <c r="H3863" i="12"/>
  <c r="C3864" i="12"/>
  <c r="D3864" i="12"/>
  <c r="E3864" i="12"/>
  <c r="F3864" i="12"/>
  <c r="G3864" i="12"/>
  <c r="H3864" i="12"/>
  <c r="C3865" i="12"/>
  <c r="D3865" i="12"/>
  <c r="E3865" i="12"/>
  <c r="F3865" i="12"/>
  <c r="G3865" i="12"/>
  <c r="H3865" i="12"/>
  <c r="C3866" i="12"/>
  <c r="D3866" i="12"/>
  <c r="E3866" i="12"/>
  <c r="F3866" i="12"/>
  <c r="G3866" i="12"/>
  <c r="H3866" i="12"/>
  <c r="C3867" i="12"/>
  <c r="D3867" i="12"/>
  <c r="E3867" i="12"/>
  <c r="F3867" i="12"/>
  <c r="G3867" i="12"/>
  <c r="H3867" i="12"/>
  <c r="C3868" i="12"/>
  <c r="D3868" i="12"/>
  <c r="E3868" i="12"/>
  <c r="F3868" i="12"/>
  <c r="G3868" i="12"/>
  <c r="H3868" i="12"/>
  <c r="C3869" i="12"/>
  <c r="D3869" i="12"/>
  <c r="E3869" i="12"/>
  <c r="F3869" i="12"/>
  <c r="G3869" i="12"/>
  <c r="H3869" i="12"/>
  <c r="C3870" i="12"/>
  <c r="D3870" i="12"/>
  <c r="E3870" i="12"/>
  <c r="F3870" i="12"/>
  <c r="G3870" i="12"/>
  <c r="H3870" i="12"/>
  <c r="C3871" i="12"/>
  <c r="D3871" i="12"/>
  <c r="E3871" i="12"/>
  <c r="F3871" i="12"/>
  <c r="G3871" i="12"/>
  <c r="H3871" i="12"/>
  <c r="C3872" i="12"/>
  <c r="D3872" i="12"/>
  <c r="E3872" i="12"/>
  <c r="F3872" i="12"/>
  <c r="G3872" i="12"/>
  <c r="H3872" i="12"/>
  <c r="C3873" i="12"/>
  <c r="D3873" i="12"/>
  <c r="E3873" i="12"/>
  <c r="F3873" i="12"/>
  <c r="G3873" i="12"/>
  <c r="H3873" i="12"/>
  <c r="C3874" i="12"/>
  <c r="D3874" i="12"/>
  <c r="E3874" i="12"/>
  <c r="F3874" i="12"/>
  <c r="G3874" i="12"/>
  <c r="H3874" i="12"/>
  <c r="C3875" i="12"/>
  <c r="D3875" i="12"/>
  <c r="E3875" i="12"/>
  <c r="F3875" i="12"/>
  <c r="G3875" i="12"/>
  <c r="H3875" i="12"/>
  <c r="C3876" i="12"/>
  <c r="D3876" i="12"/>
  <c r="E3876" i="12"/>
  <c r="F3876" i="12"/>
  <c r="G3876" i="12"/>
  <c r="H3876" i="12"/>
  <c r="C3877" i="12"/>
  <c r="D3877" i="12"/>
  <c r="E3877" i="12"/>
  <c r="F3877" i="12"/>
  <c r="G3877" i="12"/>
  <c r="H3877" i="12"/>
  <c r="C3878" i="12"/>
  <c r="D3878" i="12"/>
  <c r="E3878" i="12"/>
  <c r="F3878" i="12"/>
  <c r="G3878" i="12"/>
  <c r="H3878" i="12"/>
  <c r="C3879" i="12"/>
  <c r="D3879" i="12"/>
  <c r="E3879" i="12"/>
  <c r="F3879" i="12"/>
  <c r="G3879" i="12"/>
  <c r="H3879" i="12"/>
  <c r="C3880" i="12"/>
  <c r="D3880" i="12"/>
  <c r="E3880" i="12"/>
  <c r="F3880" i="12"/>
  <c r="G3880" i="12"/>
  <c r="H3880" i="12"/>
  <c r="C3881" i="12"/>
  <c r="D3881" i="12"/>
  <c r="E3881" i="12"/>
  <c r="F3881" i="12"/>
  <c r="G3881" i="12"/>
  <c r="H3881" i="12"/>
  <c r="C3882" i="12"/>
  <c r="D3882" i="12"/>
  <c r="E3882" i="12"/>
  <c r="F3882" i="12"/>
  <c r="G3882" i="12"/>
  <c r="H3882" i="12"/>
  <c r="C3883" i="12"/>
  <c r="D3883" i="12"/>
  <c r="E3883" i="12"/>
  <c r="F3883" i="12"/>
  <c r="G3883" i="12"/>
  <c r="H3883" i="12"/>
  <c r="C3884" i="12"/>
  <c r="D3884" i="12"/>
  <c r="E3884" i="12"/>
  <c r="F3884" i="12"/>
  <c r="G3884" i="12"/>
  <c r="H3884" i="12"/>
  <c r="C3885" i="12"/>
  <c r="D3885" i="12"/>
  <c r="E3885" i="12"/>
  <c r="F3885" i="12"/>
  <c r="G3885" i="12"/>
  <c r="H3885" i="12"/>
  <c r="C3886" i="12"/>
  <c r="D3886" i="12"/>
  <c r="E3886" i="12"/>
  <c r="F3886" i="12"/>
  <c r="G3886" i="12"/>
  <c r="H3886" i="12"/>
  <c r="C3887" i="12"/>
  <c r="D3887" i="12"/>
  <c r="E3887" i="12"/>
  <c r="F3887" i="12"/>
  <c r="G3887" i="12"/>
  <c r="H3887" i="12"/>
  <c r="C3888" i="12"/>
  <c r="D3888" i="12"/>
  <c r="E3888" i="12"/>
  <c r="F3888" i="12"/>
  <c r="G3888" i="12"/>
  <c r="H3888" i="12"/>
  <c r="C3889" i="12"/>
  <c r="D3889" i="12"/>
  <c r="E3889" i="12"/>
  <c r="F3889" i="12"/>
  <c r="G3889" i="12"/>
  <c r="H3889" i="12"/>
  <c r="C3890" i="12"/>
  <c r="D3890" i="12"/>
  <c r="E3890" i="12"/>
  <c r="F3890" i="12"/>
  <c r="G3890" i="12"/>
  <c r="H3890" i="12"/>
  <c r="C3891" i="12"/>
  <c r="D3891" i="12"/>
  <c r="E3891" i="12"/>
  <c r="F3891" i="12"/>
  <c r="G3891" i="12"/>
  <c r="H3891" i="12"/>
  <c r="C3892" i="12"/>
  <c r="D3892" i="12"/>
  <c r="E3892" i="12"/>
  <c r="F3892" i="12"/>
  <c r="G3892" i="12"/>
  <c r="H3892" i="12"/>
  <c r="C3893" i="12"/>
  <c r="D3893" i="12"/>
  <c r="E3893" i="12"/>
  <c r="F3893" i="12"/>
  <c r="G3893" i="12"/>
  <c r="H3893" i="12"/>
  <c r="C3894" i="12"/>
  <c r="D3894" i="12"/>
  <c r="E3894" i="12"/>
  <c r="F3894" i="12"/>
  <c r="G3894" i="12"/>
  <c r="H3894" i="12"/>
  <c r="C3895" i="12"/>
  <c r="D3895" i="12"/>
  <c r="E3895" i="12"/>
  <c r="F3895" i="12"/>
  <c r="G3895" i="12"/>
  <c r="H3895" i="12"/>
  <c r="C3896" i="12"/>
  <c r="D3896" i="12"/>
  <c r="E3896" i="12"/>
  <c r="F3896" i="12"/>
  <c r="G3896" i="12"/>
  <c r="H3896" i="12"/>
  <c r="C3897" i="12"/>
  <c r="D3897" i="12"/>
  <c r="E3897" i="12"/>
  <c r="F3897" i="12"/>
  <c r="G3897" i="12"/>
  <c r="H3897" i="12"/>
  <c r="C3898" i="12"/>
  <c r="D3898" i="12"/>
  <c r="E3898" i="12"/>
  <c r="F3898" i="12"/>
  <c r="G3898" i="12"/>
  <c r="H3898" i="12"/>
  <c r="C3899" i="12"/>
  <c r="D3899" i="12"/>
  <c r="E3899" i="12"/>
  <c r="F3899" i="12"/>
  <c r="G3899" i="12"/>
  <c r="H3899" i="12"/>
  <c r="C3900" i="12"/>
  <c r="D3900" i="12"/>
  <c r="E3900" i="12"/>
  <c r="F3900" i="12"/>
  <c r="G3900" i="12"/>
  <c r="H3900" i="12"/>
  <c r="C3901" i="12"/>
  <c r="D3901" i="12"/>
  <c r="E3901" i="12"/>
  <c r="F3901" i="12"/>
  <c r="G3901" i="12"/>
  <c r="H3901" i="12"/>
  <c r="C3902" i="12"/>
  <c r="D3902" i="12"/>
  <c r="E3902" i="12"/>
  <c r="F3902" i="12"/>
  <c r="G3902" i="12"/>
  <c r="H3902" i="12"/>
  <c r="C3903" i="12"/>
  <c r="D3903" i="12"/>
  <c r="E3903" i="12"/>
  <c r="F3903" i="12"/>
  <c r="G3903" i="12"/>
  <c r="H3903" i="12"/>
  <c r="C3904" i="12"/>
  <c r="D3904" i="12"/>
  <c r="E3904" i="12"/>
  <c r="F3904" i="12"/>
  <c r="G3904" i="12"/>
  <c r="H3904" i="12"/>
  <c r="C3905" i="12"/>
  <c r="D3905" i="12"/>
  <c r="E3905" i="12"/>
  <c r="F3905" i="12"/>
  <c r="G3905" i="12"/>
  <c r="H3905" i="12"/>
  <c r="C3906" i="12"/>
  <c r="D3906" i="12"/>
  <c r="E3906" i="12"/>
  <c r="F3906" i="12"/>
  <c r="G3906" i="12"/>
  <c r="H3906" i="12"/>
  <c r="C3907" i="12"/>
  <c r="D3907" i="12"/>
  <c r="E3907" i="12"/>
  <c r="F3907" i="12"/>
  <c r="G3907" i="12"/>
  <c r="H3907" i="12"/>
  <c r="C3908" i="12"/>
  <c r="D3908" i="12"/>
  <c r="E3908" i="12"/>
  <c r="F3908" i="12"/>
  <c r="G3908" i="12"/>
  <c r="H3908" i="12"/>
  <c r="C3909" i="12"/>
  <c r="D3909" i="12"/>
  <c r="E3909" i="12"/>
  <c r="F3909" i="12"/>
  <c r="G3909" i="12"/>
  <c r="H3909" i="12"/>
  <c r="C3910" i="12"/>
  <c r="D3910" i="12"/>
  <c r="E3910" i="12"/>
  <c r="F3910" i="12"/>
  <c r="G3910" i="12"/>
  <c r="H3910" i="12"/>
  <c r="C3911" i="12"/>
  <c r="D3911" i="12"/>
  <c r="E3911" i="12"/>
  <c r="F3911" i="12"/>
  <c r="G3911" i="12"/>
  <c r="H3911" i="12"/>
  <c r="C3912" i="12"/>
  <c r="D3912" i="12"/>
  <c r="E3912" i="12"/>
  <c r="F3912" i="12"/>
  <c r="G3912" i="12"/>
  <c r="H3912" i="12"/>
  <c r="C3913" i="12"/>
  <c r="D3913" i="12"/>
  <c r="E3913" i="12"/>
  <c r="F3913" i="12"/>
  <c r="G3913" i="12"/>
  <c r="H3913" i="12"/>
  <c r="C3914" i="12"/>
  <c r="D3914" i="12"/>
  <c r="E3914" i="12"/>
  <c r="F3914" i="12"/>
  <c r="G3914" i="12"/>
  <c r="H3914" i="12"/>
  <c r="C3915" i="12"/>
  <c r="D3915" i="12"/>
  <c r="E3915" i="12"/>
  <c r="F3915" i="12"/>
  <c r="G3915" i="12"/>
  <c r="H3915" i="12"/>
  <c r="C3916" i="12"/>
  <c r="D3916" i="12"/>
  <c r="E3916" i="12"/>
  <c r="F3916" i="12"/>
  <c r="G3916" i="12"/>
  <c r="H3916" i="12"/>
  <c r="C3917" i="12"/>
  <c r="D3917" i="12"/>
  <c r="E3917" i="12"/>
  <c r="F3917" i="12"/>
  <c r="G3917" i="12"/>
  <c r="H3917" i="12"/>
  <c r="C3918" i="12"/>
  <c r="D3918" i="12"/>
  <c r="E3918" i="12"/>
  <c r="F3918" i="12"/>
  <c r="G3918" i="12"/>
  <c r="H3918" i="12"/>
  <c r="C3919" i="12"/>
  <c r="D3919" i="12"/>
  <c r="E3919" i="12"/>
  <c r="F3919" i="12"/>
  <c r="G3919" i="12"/>
  <c r="H3919" i="12"/>
  <c r="C3920" i="12"/>
  <c r="D3920" i="12"/>
  <c r="E3920" i="12"/>
  <c r="F3920" i="12"/>
  <c r="G3920" i="12"/>
  <c r="H3920" i="12"/>
  <c r="C3921" i="12"/>
  <c r="D3921" i="12"/>
  <c r="E3921" i="12"/>
  <c r="F3921" i="12"/>
  <c r="G3921" i="12"/>
  <c r="H3921" i="12"/>
  <c r="C3922" i="12"/>
  <c r="D3922" i="12"/>
  <c r="E3922" i="12"/>
  <c r="F3922" i="12"/>
  <c r="G3922" i="12"/>
  <c r="H3922" i="12"/>
  <c r="C3923" i="12"/>
  <c r="D3923" i="12"/>
  <c r="E3923" i="12"/>
  <c r="F3923" i="12"/>
  <c r="G3923" i="12"/>
  <c r="H3923" i="12"/>
  <c r="C3924" i="12"/>
  <c r="D3924" i="12"/>
  <c r="E3924" i="12"/>
  <c r="F3924" i="12"/>
  <c r="G3924" i="12"/>
  <c r="H3924" i="12"/>
  <c r="C3925" i="12"/>
  <c r="D3925" i="12"/>
  <c r="E3925" i="12"/>
  <c r="F3925" i="12"/>
  <c r="G3925" i="12"/>
  <c r="H3925" i="12"/>
  <c r="C3926" i="12"/>
  <c r="D3926" i="12"/>
  <c r="E3926" i="12"/>
  <c r="F3926" i="12"/>
  <c r="G3926" i="12"/>
  <c r="H3926" i="12"/>
  <c r="C3927" i="12"/>
  <c r="D3927" i="12"/>
  <c r="E3927" i="12"/>
  <c r="F3927" i="12"/>
  <c r="G3927" i="12"/>
  <c r="H3927" i="12"/>
  <c r="C3928" i="12"/>
  <c r="D3928" i="12"/>
  <c r="E3928" i="12"/>
  <c r="F3928" i="12"/>
  <c r="G3928" i="12"/>
  <c r="H3928" i="12"/>
  <c r="C3929" i="12"/>
  <c r="D3929" i="12"/>
  <c r="E3929" i="12"/>
  <c r="F3929" i="12"/>
  <c r="G3929" i="12"/>
  <c r="H3929" i="12"/>
  <c r="C3930" i="12"/>
  <c r="D3930" i="12"/>
  <c r="E3930" i="12"/>
  <c r="F3930" i="12"/>
  <c r="G3930" i="12"/>
  <c r="H3930" i="12"/>
  <c r="C3931" i="12"/>
  <c r="D3931" i="12"/>
  <c r="E3931" i="12"/>
  <c r="F3931" i="12"/>
  <c r="G3931" i="12"/>
  <c r="H3931" i="12"/>
  <c r="C3932" i="12"/>
  <c r="D3932" i="12"/>
  <c r="E3932" i="12"/>
  <c r="F3932" i="12"/>
  <c r="G3932" i="12"/>
  <c r="H3932" i="12"/>
  <c r="C3933" i="12"/>
  <c r="D3933" i="12"/>
  <c r="E3933" i="12"/>
  <c r="F3933" i="12"/>
  <c r="G3933" i="12"/>
  <c r="H3933" i="12"/>
  <c r="C3934" i="12"/>
  <c r="D3934" i="12"/>
  <c r="E3934" i="12"/>
  <c r="F3934" i="12"/>
  <c r="G3934" i="12"/>
  <c r="H3934" i="12"/>
  <c r="C3935" i="12"/>
  <c r="D3935" i="12"/>
  <c r="E3935" i="12"/>
  <c r="F3935" i="12"/>
  <c r="G3935" i="12"/>
  <c r="H3935" i="12"/>
  <c r="C3936" i="12"/>
  <c r="D3936" i="12"/>
  <c r="E3936" i="12"/>
  <c r="F3936" i="12"/>
  <c r="G3936" i="12"/>
  <c r="H3936" i="12"/>
  <c r="C3937" i="12"/>
  <c r="D3937" i="12"/>
  <c r="E3937" i="12"/>
  <c r="F3937" i="12"/>
  <c r="G3937" i="12"/>
  <c r="H3937" i="12"/>
  <c r="C3938" i="12"/>
  <c r="D3938" i="12"/>
  <c r="E3938" i="12"/>
  <c r="F3938" i="12"/>
  <c r="G3938" i="12"/>
  <c r="H3938" i="12"/>
  <c r="C3939" i="12"/>
  <c r="D3939" i="12"/>
  <c r="E3939" i="12"/>
  <c r="F3939" i="12"/>
  <c r="G3939" i="12"/>
  <c r="H3939" i="12"/>
  <c r="C3940" i="12"/>
  <c r="D3940" i="12"/>
  <c r="E3940" i="12"/>
  <c r="F3940" i="12"/>
  <c r="G3940" i="12"/>
  <c r="H3940" i="12"/>
  <c r="C3941" i="12"/>
  <c r="D3941" i="12"/>
  <c r="E3941" i="12"/>
  <c r="F3941" i="12"/>
  <c r="G3941" i="12"/>
  <c r="H3941" i="12"/>
  <c r="C3942" i="12"/>
  <c r="D3942" i="12"/>
  <c r="E3942" i="12"/>
  <c r="F3942" i="12"/>
  <c r="G3942" i="12"/>
  <c r="H3942" i="12"/>
  <c r="C3943" i="12"/>
  <c r="D3943" i="12"/>
  <c r="E3943" i="12"/>
  <c r="F3943" i="12"/>
  <c r="G3943" i="12"/>
  <c r="H3943" i="12"/>
  <c r="C3944" i="12"/>
  <c r="D3944" i="12"/>
  <c r="E3944" i="12"/>
  <c r="F3944" i="12"/>
  <c r="G3944" i="12"/>
  <c r="H3944" i="12"/>
  <c r="C3945" i="12"/>
  <c r="D3945" i="12"/>
  <c r="E3945" i="12"/>
  <c r="F3945" i="12"/>
  <c r="G3945" i="12"/>
  <c r="H3945" i="12"/>
  <c r="C3946" i="12"/>
  <c r="D3946" i="12"/>
  <c r="E3946" i="12"/>
  <c r="F3946" i="12"/>
  <c r="G3946" i="12"/>
  <c r="H3946" i="12"/>
  <c r="C3947" i="12"/>
  <c r="D3947" i="12"/>
  <c r="E3947" i="12"/>
  <c r="F3947" i="12"/>
  <c r="G3947" i="12"/>
  <c r="H3947" i="12"/>
  <c r="C3948" i="12"/>
  <c r="D3948" i="12"/>
  <c r="E3948" i="12"/>
  <c r="F3948" i="12"/>
  <c r="G3948" i="12"/>
  <c r="H3948" i="12"/>
  <c r="C3949" i="12"/>
  <c r="D3949" i="12"/>
  <c r="E3949" i="12"/>
  <c r="F3949" i="12"/>
  <c r="G3949" i="12"/>
  <c r="H3949" i="12"/>
  <c r="C3950" i="12"/>
  <c r="D3950" i="12"/>
  <c r="E3950" i="12"/>
  <c r="F3950" i="12"/>
  <c r="G3950" i="12"/>
  <c r="H3950" i="12"/>
  <c r="C3951" i="12"/>
  <c r="D3951" i="12"/>
  <c r="E3951" i="12"/>
  <c r="F3951" i="12"/>
  <c r="G3951" i="12"/>
  <c r="H3951" i="12"/>
  <c r="C3952" i="12"/>
  <c r="D3952" i="12"/>
  <c r="E3952" i="12"/>
  <c r="F3952" i="12"/>
  <c r="G3952" i="12"/>
  <c r="H3952" i="12"/>
  <c r="C3953" i="12"/>
  <c r="D3953" i="12"/>
  <c r="E3953" i="12"/>
  <c r="F3953" i="12"/>
  <c r="G3953" i="12"/>
  <c r="H3953" i="12"/>
  <c r="C3954" i="12"/>
  <c r="D3954" i="12"/>
  <c r="E3954" i="12"/>
  <c r="F3954" i="12"/>
  <c r="G3954" i="12"/>
  <c r="H3954" i="12"/>
  <c r="C3955" i="12"/>
  <c r="D3955" i="12"/>
  <c r="E3955" i="12"/>
  <c r="F3955" i="12"/>
  <c r="G3955" i="12"/>
  <c r="H3955" i="12"/>
  <c r="C3956" i="12"/>
  <c r="D3956" i="12"/>
  <c r="E3956" i="12"/>
  <c r="F3956" i="12"/>
  <c r="G3956" i="12"/>
  <c r="H3956" i="12"/>
  <c r="C3957" i="12"/>
  <c r="D3957" i="12"/>
  <c r="E3957" i="12"/>
  <c r="F3957" i="12"/>
  <c r="G3957" i="12"/>
  <c r="H3957" i="12"/>
  <c r="C3958" i="12"/>
  <c r="D3958" i="12"/>
  <c r="E3958" i="12"/>
  <c r="F3958" i="12"/>
  <c r="G3958" i="12"/>
  <c r="H3958" i="12"/>
  <c r="C3959" i="12"/>
  <c r="D3959" i="12"/>
  <c r="E3959" i="12"/>
  <c r="F3959" i="12"/>
  <c r="G3959" i="12"/>
  <c r="H3959" i="12"/>
  <c r="C3960" i="12"/>
  <c r="D3960" i="12"/>
  <c r="E3960" i="12"/>
  <c r="F3960" i="12"/>
  <c r="G3960" i="12"/>
  <c r="H3960" i="12"/>
  <c r="C3961" i="12"/>
  <c r="D3961" i="12"/>
  <c r="E3961" i="12"/>
  <c r="F3961" i="12"/>
  <c r="G3961" i="12"/>
  <c r="H3961" i="12"/>
  <c r="C3962" i="12"/>
  <c r="D3962" i="12"/>
  <c r="E3962" i="12"/>
  <c r="F3962" i="12"/>
  <c r="G3962" i="12"/>
  <c r="H3962" i="12"/>
  <c r="C3963" i="12"/>
  <c r="D3963" i="12"/>
  <c r="E3963" i="12"/>
  <c r="F3963" i="12"/>
  <c r="G3963" i="12"/>
  <c r="H3963" i="12"/>
  <c r="C3964" i="12"/>
  <c r="D3964" i="12"/>
  <c r="E3964" i="12"/>
  <c r="F3964" i="12"/>
  <c r="G3964" i="12"/>
  <c r="H3964" i="12"/>
  <c r="C3965" i="12"/>
  <c r="D3965" i="12"/>
  <c r="E3965" i="12"/>
  <c r="F3965" i="12"/>
  <c r="G3965" i="12"/>
  <c r="H3965" i="12"/>
  <c r="C3966" i="12"/>
  <c r="D3966" i="12"/>
  <c r="E3966" i="12"/>
  <c r="F3966" i="12"/>
  <c r="G3966" i="12"/>
  <c r="H3966" i="12"/>
  <c r="C3967" i="12"/>
  <c r="D3967" i="12"/>
  <c r="E3967" i="12"/>
  <c r="F3967" i="12"/>
  <c r="G3967" i="12"/>
  <c r="H3967" i="12"/>
  <c r="C3968" i="12"/>
  <c r="D3968" i="12"/>
  <c r="E3968" i="12"/>
  <c r="F3968" i="12"/>
  <c r="G3968" i="12"/>
  <c r="H3968" i="12"/>
  <c r="C3969" i="12"/>
  <c r="D3969" i="12"/>
  <c r="E3969" i="12"/>
  <c r="F3969" i="12"/>
  <c r="G3969" i="12"/>
  <c r="H3969" i="12"/>
  <c r="C3970" i="12"/>
  <c r="D3970" i="12"/>
  <c r="E3970" i="12"/>
  <c r="F3970" i="12"/>
  <c r="G3970" i="12"/>
  <c r="H3970" i="12"/>
  <c r="C3971" i="12"/>
  <c r="D3971" i="12"/>
  <c r="E3971" i="12"/>
  <c r="F3971" i="12"/>
  <c r="G3971" i="12"/>
  <c r="H3971" i="12"/>
  <c r="C3972" i="12"/>
  <c r="D3972" i="12"/>
  <c r="E3972" i="12"/>
  <c r="F3972" i="12"/>
  <c r="G3972" i="12"/>
  <c r="H3972" i="12"/>
  <c r="C3973" i="12"/>
  <c r="D3973" i="12"/>
  <c r="E3973" i="12"/>
  <c r="F3973" i="12"/>
  <c r="G3973" i="12"/>
  <c r="H3973" i="12"/>
  <c r="C3974" i="12"/>
  <c r="D3974" i="12"/>
  <c r="E3974" i="12"/>
  <c r="F3974" i="12"/>
  <c r="G3974" i="12"/>
  <c r="H3974" i="12"/>
  <c r="C3975" i="12"/>
  <c r="D3975" i="12"/>
  <c r="E3975" i="12"/>
  <c r="F3975" i="12"/>
  <c r="G3975" i="12"/>
  <c r="H3975" i="12"/>
  <c r="C3976" i="12"/>
  <c r="D3976" i="12"/>
  <c r="E3976" i="12"/>
  <c r="F3976" i="12"/>
  <c r="G3976" i="12"/>
  <c r="H3976" i="12"/>
  <c r="C3977" i="12"/>
  <c r="D3977" i="12"/>
  <c r="E3977" i="12"/>
  <c r="F3977" i="12"/>
  <c r="G3977" i="12"/>
  <c r="H3977" i="12"/>
  <c r="C3978" i="12"/>
  <c r="D3978" i="12"/>
  <c r="E3978" i="12"/>
  <c r="F3978" i="12"/>
  <c r="G3978" i="12"/>
  <c r="H3978" i="12"/>
  <c r="C3979" i="12"/>
  <c r="D3979" i="12"/>
  <c r="E3979" i="12"/>
  <c r="F3979" i="12"/>
  <c r="G3979" i="12"/>
  <c r="H3979" i="12"/>
  <c r="C3980" i="12"/>
  <c r="D3980" i="12"/>
  <c r="E3980" i="12"/>
  <c r="F3980" i="12"/>
  <c r="G3980" i="12"/>
  <c r="H3980" i="12"/>
  <c r="C3981" i="12"/>
  <c r="D3981" i="12"/>
  <c r="E3981" i="12"/>
  <c r="F3981" i="12"/>
  <c r="G3981" i="12"/>
  <c r="H3981" i="12"/>
  <c r="C3982" i="12"/>
  <c r="D3982" i="12"/>
  <c r="E3982" i="12"/>
  <c r="F3982" i="12"/>
  <c r="G3982" i="12"/>
  <c r="H3982" i="12"/>
  <c r="C3983" i="12"/>
  <c r="D3983" i="12"/>
  <c r="E3983" i="12"/>
  <c r="F3983" i="12"/>
  <c r="G3983" i="12"/>
  <c r="H3983" i="12"/>
  <c r="C3984" i="12"/>
  <c r="D3984" i="12"/>
  <c r="E3984" i="12"/>
  <c r="F3984" i="12"/>
  <c r="G3984" i="12"/>
  <c r="H3984" i="12"/>
  <c r="C3985" i="12"/>
  <c r="D3985" i="12"/>
  <c r="E3985" i="12"/>
  <c r="F3985" i="12"/>
  <c r="G3985" i="12"/>
  <c r="H3985" i="12"/>
  <c r="C3986" i="12"/>
  <c r="D3986" i="12"/>
  <c r="E3986" i="12"/>
  <c r="F3986" i="12"/>
  <c r="G3986" i="12"/>
  <c r="H3986" i="12"/>
  <c r="C3987" i="12"/>
  <c r="D3987" i="12"/>
  <c r="E3987" i="12"/>
  <c r="F3987" i="12"/>
  <c r="G3987" i="12"/>
  <c r="H3987" i="12"/>
  <c r="C3988" i="12"/>
  <c r="D3988" i="12"/>
  <c r="E3988" i="12"/>
  <c r="F3988" i="12"/>
  <c r="G3988" i="12"/>
  <c r="H3988" i="12"/>
  <c r="C3989" i="12"/>
  <c r="D3989" i="12"/>
  <c r="E3989" i="12"/>
  <c r="F3989" i="12"/>
  <c r="G3989" i="12"/>
  <c r="H3989" i="12"/>
  <c r="C3990" i="12"/>
  <c r="D3990" i="12"/>
  <c r="E3990" i="12"/>
  <c r="F3990" i="12"/>
  <c r="G3990" i="12"/>
  <c r="H3990" i="12"/>
  <c r="C3991" i="12"/>
  <c r="D3991" i="12"/>
  <c r="E3991" i="12"/>
  <c r="F3991" i="12"/>
  <c r="G3991" i="12"/>
  <c r="H3991" i="12"/>
  <c r="C3992" i="12"/>
  <c r="D3992" i="12"/>
  <c r="E3992" i="12"/>
  <c r="F3992" i="12"/>
  <c r="G3992" i="12"/>
  <c r="H3992" i="12"/>
  <c r="C3993" i="12"/>
  <c r="D3993" i="12"/>
  <c r="E3993" i="12"/>
  <c r="F3993" i="12"/>
  <c r="G3993" i="12"/>
  <c r="H3993" i="12"/>
  <c r="C3994" i="12"/>
  <c r="D3994" i="12"/>
  <c r="E3994" i="12"/>
  <c r="F3994" i="12"/>
  <c r="G3994" i="12"/>
  <c r="H3994" i="12"/>
  <c r="C3995" i="12"/>
  <c r="D3995" i="12"/>
  <c r="E3995" i="12"/>
  <c r="F3995" i="12"/>
  <c r="G3995" i="12"/>
  <c r="H3995" i="12"/>
  <c r="C3996" i="12"/>
  <c r="D3996" i="12"/>
  <c r="E3996" i="12"/>
  <c r="F3996" i="12"/>
  <c r="G3996" i="12"/>
  <c r="H3996" i="12"/>
  <c r="C3997" i="12"/>
  <c r="D3997" i="12"/>
  <c r="E3997" i="12"/>
  <c r="F3997" i="12"/>
  <c r="G3997" i="12"/>
  <c r="H3997" i="12"/>
  <c r="C3998" i="12"/>
  <c r="D3998" i="12"/>
  <c r="E3998" i="12"/>
  <c r="F3998" i="12"/>
  <c r="G3998" i="12"/>
  <c r="H3998" i="12"/>
  <c r="C3999" i="12"/>
  <c r="D3999" i="12"/>
  <c r="E3999" i="12"/>
  <c r="F3999" i="12"/>
  <c r="G3999" i="12"/>
  <c r="H3999" i="12"/>
  <c r="C4000" i="12"/>
  <c r="D4000" i="12"/>
  <c r="E4000" i="12"/>
  <c r="F4000" i="12"/>
  <c r="G4000" i="12"/>
  <c r="H4000" i="12"/>
  <c r="C4001" i="12"/>
  <c r="D4001" i="12"/>
  <c r="E4001" i="12"/>
  <c r="F4001" i="12"/>
  <c r="G4001" i="12"/>
  <c r="H4001" i="12"/>
  <c r="C4002" i="12"/>
  <c r="D4002" i="12"/>
  <c r="E4002" i="12"/>
  <c r="F4002" i="12"/>
  <c r="G4002" i="12"/>
  <c r="H4002" i="12"/>
  <c r="C4003" i="12"/>
  <c r="D4003" i="12"/>
  <c r="E4003" i="12"/>
  <c r="F4003" i="12"/>
  <c r="G4003" i="12"/>
  <c r="H4003" i="12"/>
  <c r="C4004" i="12"/>
  <c r="D4004" i="12"/>
  <c r="E4004" i="12"/>
  <c r="F4004" i="12"/>
  <c r="G4004" i="12"/>
  <c r="H4004" i="12"/>
  <c r="C4005" i="12"/>
  <c r="D4005" i="12"/>
  <c r="E4005" i="12"/>
  <c r="F4005" i="12"/>
  <c r="G4005" i="12"/>
  <c r="H4005" i="12"/>
  <c r="C4006" i="12"/>
  <c r="D4006" i="12"/>
  <c r="E4006" i="12"/>
  <c r="F4006" i="12"/>
  <c r="G4006" i="12"/>
  <c r="H4006" i="12"/>
  <c r="C4007" i="12"/>
  <c r="D4007" i="12"/>
  <c r="E4007" i="12"/>
  <c r="F4007" i="12"/>
  <c r="G4007" i="12"/>
  <c r="H4007" i="12"/>
  <c r="C4008" i="12"/>
  <c r="D4008" i="12"/>
  <c r="E4008" i="12"/>
  <c r="F4008" i="12"/>
  <c r="G4008" i="12"/>
  <c r="H4008" i="12"/>
  <c r="C4009" i="12"/>
  <c r="D4009" i="12"/>
  <c r="E4009" i="12"/>
  <c r="F4009" i="12"/>
  <c r="G4009" i="12"/>
  <c r="H4009" i="12"/>
  <c r="C4010" i="12"/>
  <c r="D4010" i="12"/>
  <c r="E4010" i="12"/>
  <c r="F4010" i="12"/>
  <c r="G4010" i="12"/>
  <c r="H4010" i="12"/>
  <c r="C4011" i="12"/>
  <c r="D4011" i="12"/>
  <c r="E4011" i="12"/>
  <c r="F4011" i="12"/>
  <c r="G4011" i="12"/>
  <c r="H4011" i="12"/>
  <c r="C4012" i="12"/>
  <c r="D4012" i="12"/>
  <c r="E4012" i="12"/>
  <c r="F4012" i="12"/>
  <c r="G4012" i="12"/>
  <c r="H4012" i="12"/>
  <c r="C4013" i="12"/>
  <c r="D4013" i="12"/>
  <c r="E4013" i="12"/>
  <c r="F4013" i="12"/>
  <c r="G4013" i="12"/>
  <c r="H4013" i="12"/>
  <c r="C4014" i="12"/>
  <c r="D4014" i="12"/>
  <c r="E4014" i="12"/>
  <c r="F4014" i="12"/>
  <c r="G4014" i="12"/>
  <c r="H4014" i="12"/>
  <c r="C4015" i="12"/>
  <c r="D4015" i="12"/>
  <c r="E4015" i="12"/>
  <c r="F4015" i="12"/>
  <c r="G4015" i="12"/>
  <c r="H4015" i="12"/>
  <c r="C4016" i="12"/>
  <c r="D4016" i="12"/>
  <c r="E4016" i="12"/>
  <c r="F4016" i="12"/>
  <c r="G4016" i="12"/>
  <c r="H4016" i="12"/>
  <c r="C4017" i="12"/>
  <c r="D4017" i="12"/>
  <c r="E4017" i="12"/>
  <c r="F4017" i="12"/>
  <c r="G4017" i="12"/>
  <c r="H4017" i="12"/>
  <c r="C4018" i="12"/>
  <c r="D4018" i="12"/>
  <c r="E4018" i="12"/>
  <c r="F4018" i="12"/>
  <c r="G4018" i="12"/>
  <c r="H4018" i="12"/>
  <c r="C4019" i="12"/>
  <c r="D4019" i="12"/>
  <c r="E4019" i="12"/>
  <c r="F4019" i="12"/>
  <c r="G4019" i="12"/>
  <c r="H4019" i="12"/>
  <c r="C4020" i="12"/>
  <c r="D4020" i="12"/>
  <c r="E4020" i="12"/>
  <c r="F4020" i="12"/>
  <c r="G4020" i="12"/>
  <c r="H4020" i="12"/>
  <c r="C4021" i="12"/>
  <c r="D4021" i="12"/>
  <c r="E4021" i="12"/>
  <c r="F4021" i="12"/>
  <c r="G4021" i="12"/>
  <c r="H4021" i="12"/>
  <c r="C4022" i="12"/>
  <c r="D4022" i="12"/>
  <c r="E4022" i="12"/>
  <c r="F4022" i="12"/>
  <c r="G4022" i="12"/>
  <c r="H4022" i="12"/>
  <c r="C4023" i="12"/>
  <c r="D4023" i="12"/>
  <c r="E4023" i="12"/>
  <c r="F4023" i="12"/>
  <c r="G4023" i="12"/>
  <c r="H4023" i="12"/>
  <c r="C4024" i="12"/>
  <c r="D4024" i="12"/>
  <c r="E4024" i="12"/>
  <c r="F4024" i="12"/>
  <c r="G4024" i="12"/>
  <c r="H4024" i="12"/>
  <c r="C4025" i="12"/>
  <c r="D4025" i="12"/>
  <c r="E4025" i="12"/>
  <c r="F4025" i="12"/>
  <c r="G4025" i="12"/>
  <c r="H4025" i="12"/>
  <c r="C4026" i="12"/>
  <c r="D4026" i="12"/>
  <c r="E4026" i="12"/>
  <c r="F4026" i="12"/>
  <c r="G4026" i="12"/>
  <c r="H4026" i="12"/>
  <c r="C4027" i="12"/>
  <c r="D4027" i="12"/>
  <c r="E4027" i="12"/>
  <c r="F4027" i="12"/>
  <c r="G4027" i="12"/>
  <c r="H4027" i="12"/>
  <c r="C4028" i="12"/>
  <c r="D4028" i="12"/>
  <c r="E4028" i="12"/>
  <c r="F4028" i="12"/>
  <c r="G4028" i="12"/>
  <c r="H4028" i="12"/>
  <c r="C4029" i="12"/>
  <c r="D4029" i="12"/>
  <c r="E4029" i="12"/>
  <c r="F4029" i="12"/>
  <c r="G4029" i="12"/>
  <c r="H4029" i="12"/>
  <c r="C4030" i="12"/>
  <c r="D4030" i="12"/>
  <c r="E4030" i="12"/>
  <c r="F4030" i="12"/>
  <c r="G4030" i="12"/>
  <c r="H4030" i="12"/>
  <c r="C4031" i="12"/>
  <c r="D4031" i="12"/>
  <c r="E4031" i="12"/>
  <c r="F4031" i="12"/>
  <c r="G4031" i="12"/>
  <c r="H4031" i="12"/>
  <c r="C4032" i="12"/>
  <c r="D4032" i="12"/>
  <c r="E4032" i="12"/>
  <c r="F4032" i="12"/>
  <c r="G4032" i="12"/>
  <c r="H4032" i="12"/>
  <c r="C4033" i="12"/>
  <c r="D4033" i="12"/>
  <c r="E4033" i="12"/>
  <c r="F4033" i="12"/>
  <c r="G4033" i="12"/>
  <c r="H4033" i="12"/>
  <c r="C4034" i="12"/>
  <c r="D4034" i="12"/>
  <c r="E4034" i="12"/>
  <c r="F4034" i="12"/>
  <c r="G4034" i="12"/>
  <c r="H4034" i="12"/>
  <c r="C4035" i="12"/>
  <c r="D4035" i="12"/>
  <c r="E4035" i="12"/>
  <c r="F4035" i="12"/>
  <c r="G4035" i="12"/>
  <c r="H4035" i="12"/>
  <c r="C4036" i="12"/>
  <c r="D4036" i="12"/>
  <c r="E4036" i="12"/>
  <c r="F4036" i="12"/>
  <c r="G4036" i="12"/>
  <c r="H4036" i="12"/>
  <c r="C4037" i="12"/>
  <c r="D4037" i="12"/>
  <c r="E4037" i="12"/>
  <c r="F4037" i="12"/>
  <c r="G4037" i="12"/>
  <c r="H4037" i="12"/>
  <c r="C4038" i="12"/>
  <c r="D4038" i="12"/>
  <c r="E4038" i="12"/>
  <c r="F4038" i="12"/>
  <c r="G4038" i="12"/>
  <c r="H4038" i="12"/>
  <c r="C4039" i="12"/>
  <c r="D4039" i="12"/>
  <c r="E4039" i="12"/>
  <c r="F4039" i="12"/>
  <c r="G4039" i="12"/>
  <c r="H4039" i="12"/>
  <c r="C4040" i="12"/>
  <c r="D4040" i="12"/>
  <c r="E4040" i="12"/>
  <c r="F4040" i="12"/>
  <c r="G4040" i="12"/>
  <c r="H4040" i="12"/>
  <c r="C4041" i="12"/>
  <c r="D4041" i="12"/>
  <c r="E4041" i="12"/>
  <c r="F4041" i="12"/>
  <c r="G4041" i="12"/>
  <c r="H4041" i="12"/>
  <c r="C4042" i="12"/>
  <c r="D4042" i="12"/>
  <c r="E4042" i="12"/>
  <c r="F4042" i="12"/>
  <c r="G4042" i="12"/>
  <c r="H4042" i="12"/>
  <c r="C4043" i="12"/>
  <c r="D4043" i="12"/>
  <c r="E4043" i="12"/>
  <c r="F4043" i="12"/>
  <c r="G4043" i="12"/>
  <c r="H4043" i="12"/>
  <c r="C4044" i="12"/>
  <c r="D4044" i="12"/>
  <c r="E4044" i="12"/>
  <c r="F4044" i="12"/>
  <c r="G4044" i="12"/>
  <c r="H4044" i="12"/>
  <c r="C4045" i="12"/>
  <c r="D4045" i="12"/>
  <c r="E4045" i="12"/>
  <c r="F4045" i="12"/>
  <c r="G4045" i="12"/>
  <c r="H4045" i="12"/>
  <c r="C4046" i="12"/>
  <c r="D4046" i="12"/>
  <c r="E4046" i="12"/>
  <c r="F4046" i="12"/>
  <c r="G4046" i="12"/>
  <c r="H4046" i="12"/>
  <c r="C4047" i="12"/>
  <c r="D4047" i="12"/>
  <c r="E4047" i="12"/>
  <c r="F4047" i="12"/>
  <c r="G4047" i="12"/>
  <c r="H4047" i="12"/>
  <c r="C4048" i="12"/>
  <c r="D4048" i="12"/>
  <c r="E4048" i="12"/>
  <c r="F4048" i="12"/>
  <c r="G4048" i="12"/>
  <c r="H4048" i="12"/>
  <c r="C4049" i="12"/>
  <c r="D4049" i="12"/>
  <c r="E4049" i="12"/>
  <c r="F4049" i="12"/>
  <c r="G4049" i="12"/>
  <c r="H4049" i="12"/>
  <c r="C4050" i="12"/>
  <c r="D4050" i="12"/>
  <c r="E4050" i="12"/>
  <c r="F4050" i="12"/>
  <c r="G4050" i="12"/>
  <c r="H4050" i="12"/>
  <c r="C4051" i="12"/>
  <c r="D4051" i="12"/>
  <c r="E4051" i="12"/>
  <c r="F4051" i="12"/>
  <c r="G4051" i="12"/>
  <c r="H4051" i="12"/>
  <c r="C4052" i="12"/>
  <c r="D4052" i="12"/>
  <c r="E4052" i="12"/>
  <c r="F4052" i="12"/>
  <c r="G4052" i="12"/>
  <c r="H4052" i="12"/>
  <c r="C4053" i="12"/>
  <c r="D4053" i="12"/>
  <c r="E4053" i="12"/>
  <c r="F4053" i="12"/>
  <c r="G4053" i="12"/>
  <c r="H4053" i="12"/>
  <c r="C4054" i="12"/>
  <c r="D4054" i="12"/>
  <c r="E4054" i="12"/>
  <c r="F4054" i="12"/>
  <c r="G4054" i="12"/>
  <c r="H4054" i="12"/>
  <c r="C4055" i="12"/>
  <c r="D4055" i="12"/>
  <c r="E4055" i="12"/>
  <c r="F4055" i="12"/>
  <c r="G4055" i="12"/>
  <c r="H4055" i="12"/>
  <c r="C4056" i="12"/>
  <c r="D4056" i="12"/>
  <c r="E4056" i="12"/>
  <c r="F4056" i="12"/>
  <c r="G4056" i="12"/>
  <c r="H4056" i="12"/>
  <c r="C4057" i="12"/>
  <c r="D4057" i="12"/>
  <c r="E4057" i="12"/>
  <c r="F4057" i="12"/>
  <c r="G4057" i="12"/>
  <c r="H4057" i="12"/>
  <c r="C4058" i="12"/>
  <c r="D4058" i="12"/>
  <c r="E4058" i="12"/>
  <c r="F4058" i="12"/>
  <c r="G4058" i="12"/>
  <c r="H4058" i="12"/>
  <c r="C4059" i="12"/>
  <c r="D4059" i="12"/>
  <c r="E4059" i="12"/>
  <c r="F4059" i="12"/>
  <c r="G4059" i="12"/>
  <c r="H4059" i="12"/>
  <c r="C4060" i="12"/>
  <c r="D4060" i="12"/>
  <c r="E4060" i="12"/>
  <c r="F4060" i="12"/>
  <c r="G4060" i="12"/>
  <c r="H4060" i="12"/>
  <c r="C4061" i="12"/>
  <c r="D4061" i="12"/>
  <c r="E4061" i="12"/>
  <c r="F4061" i="12"/>
  <c r="G4061" i="12"/>
  <c r="H4061" i="12"/>
  <c r="C4062" i="12"/>
  <c r="D4062" i="12"/>
  <c r="E4062" i="12"/>
  <c r="F4062" i="12"/>
  <c r="G4062" i="12"/>
  <c r="H4062" i="12"/>
  <c r="C4063" i="12"/>
  <c r="D4063" i="12"/>
  <c r="E4063" i="12"/>
  <c r="F4063" i="12"/>
  <c r="G4063" i="12"/>
  <c r="H4063" i="12"/>
  <c r="C4064" i="12"/>
  <c r="D4064" i="12"/>
  <c r="E4064" i="12"/>
  <c r="F4064" i="12"/>
  <c r="G4064" i="12"/>
  <c r="H4064" i="12"/>
  <c r="C4065" i="12"/>
  <c r="D4065" i="12"/>
  <c r="E4065" i="12"/>
  <c r="F4065" i="12"/>
  <c r="G4065" i="12"/>
  <c r="H4065" i="12"/>
  <c r="C4066" i="12"/>
  <c r="D4066" i="12"/>
  <c r="E4066" i="12"/>
  <c r="F4066" i="12"/>
  <c r="G4066" i="12"/>
  <c r="H4066" i="12"/>
  <c r="C4067" i="12"/>
  <c r="D4067" i="12"/>
  <c r="E4067" i="12"/>
  <c r="F4067" i="12"/>
  <c r="G4067" i="12"/>
  <c r="H4067" i="12"/>
  <c r="C4068" i="12"/>
  <c r="D4068" i="12"/>
  <c r="E4068" i="12"/>
  <c r="F4068" i="12"/>
  <c r="G4068" i="12"/>
  <c r="H4068" i="12"/>
  <c r="C4069" i="12"/>
  <c r="D4069" i="12"/>
  <c r="E4069" i="12"/>
  <c r="F4069" i="12"/>
  <c r="G4069" i="12"/>
  <c r="H4069" i="12"/>
  <c r="C4070" i="12"/>
  <c r="D4070" i="12"/>
  <c r="E4070" i="12"/>
  <c r="F4070" i="12"/>
  <c r="G4070" i="12"/>
  <c r="H4070" i="12"/>
  <c r="C4071" i="12"/>
  <c r="D4071" i="12"/>
  <c r="E4071" i="12"/>
  <c r="F4071" i="12"/>
  <c r="G4071" i="12"/>
  <c r="H4071" i="12"/>
  <c r="C4072" i="12"/>
  <c r="D4072" i="12"/>
  <c r="E4072" i="12"/>
  <c r="F4072" i="12"/>
  <c r="G4072" i="12"/>
  <c r="H4072" i="12"/>
  <c r="C4073" i="12"/>
  <c r="D4073" i="12"/>
  <c r="E4073" i="12"/>
  <c r="F4073" i="12"/>
  <c r="G4073" i="12"/>
  <c r="H4073" i="12"/>
  <c r="C4074" i="12"/>
  <c r="D4074" i="12"/>
  <c r="E4074" i="12"/>
  <c r="F4074" i="12"/>
  <c r="G4074" i="12"/>
  <c r="H4074" i="12"/>
  <c r="C4075" i="12"/>
  <c r="D4075" i="12"/>
  <c r="E4075" i="12"/>
  <c r="F4075" i="12"/>
  <c r="G4075" i="12"/>
  <c r="H4075" i="12"/>
  <c r="C4076" i="12"/>
  <c r="D4076" i="12"/>
  <c r="E4076" i="12"/>
  <c r="F4076" i="12"/>
  <c r="G4076" i="12"/>
  <c r="H4076" i="12"/>
  <c r="C4077" i="12"/>
  <c r="D4077" i="12"/>
  <c r="E4077" i="12"/>
  <c r="F4077" i="12"/>
  <c r="G4077" i="12"/>
  <c r="H4077" i="12"/>
  <c r="C4078" i="12"/>
  <c r="D4078" i="12"/>
  <c r="E4078" i="12"/>
  <c r="F4078" i="12"/>
  <c r="G4078" i="12"/>
  <c r="H4078" i="12"/>
  <c r="C4079" i="12"/>
  <c r="D4079" i="12"/>
  <c r="E4079" i="12"/>
  <c r="F4079" i="12"/>
  <c r="G4079" i="12"/>
  <c r="H4079" i="12"/>
  <c r="C4080" i="12"/>
  <c r="D4080" i="12"/>
  <c r="E4080" i="12"/>
  <c r="F4080" i="12"/>
  <c r="G4080" i="12"/>
  <c r="H4080" i="12"/>
  <c r="C4081" i="12"/>
  <c r="D4081" i="12"/>
  <c r="E4081" i="12"/>
  <c r="F4081" i="12"/>
  <c r="G4081" i="12"/>
  <c r="H4081" i="12"/>
  <c r="C4082" i="12"/>
  <c r="D4082" i="12"/>
  <c r="E4082" i="12"/>
  <c r="F4082" i="12"/>
  <c r="G4082" i="12"/>
  <c r="H4082" i="12"/>
  <c r="C4083" i="12"/>
  <c r="D4083" i="12"/>
  <c r="E4083" i="12"/>
  <c r="F4083" i="12"/>
  <c r="G4083" i="12"/>
  <c r="H4083" i="12"/>
  <c r="C4084" i="12"/>
  <c r="D4084" i="12"/>
  <c r="E4084" i="12"/>
  <c r="F4084" i="12"/>
  <c r="G4084" i="12"/>
  <c r="H4084" i="12"/>
  <c r="C4085" i="12"/>
  <c r="D4085" i="12"/>
  <c r="E4085" i="12"/>
  <c r="F4085" i="12"/>
  <c r="G4085" i="12"/>
  <c r="H4085" i="12"/>
  <c r="C4086" i="12"/>
  <c r="D4086" i="12"/>
  <c r="E4086" i="12"/>
  <c r="F4086" i="12"/>
  <c r="G4086" i="12"/>
  <c r="H4086" i="12"/>
  <c r="C4087" i="12"/>
  <c r="D4087" i="12"/>
  <c r="E4087" i="12"/>
  <c r="F4087" i="12"/>
  <c r="G4087" i="12"/>
  <c r="H4087" i="12"/>
  <c r="C4088" i="12"/>
  <c r="D4088" i="12"/>
  <c r="E4088" i="12"/>
  <c r="F4088" i="12"/>
  <c r="G4088" i="12"/>
  <c r="H4088" i="12"/>
  <c r="C4089" i="12"/>
  <c r="D4089" i="12"/>
  <c r="E4089" i="12"/>
  <c r="F4089" i="12"/>
  <c r="G4089" i="12"/>
  <c r="H4089" i="12"/>
  <c r="C4090" i="12"/>
  <c r="D4090" i="12"/>
  <c r="E4090" i="12"/>
  <c r="F4090" i="12"/>
  <c r="G4090" i="12"/>
  <c r="H4090" i="12"/>
  <c r="C4091" i="12"/>
  <c r="D4091" i="12"/>
  <c r="E4091" i="12"/>
  <c r="F4091" i="12"/>
  <c r="G4091" i="12"/>
  <c r="H4091" i="12"/>
  <c r="C4092" i="12"/>
  <c r="D4092" i="12"/>
  <c r="E4092" i="12"/>
  <c r="F4092" i="12"/>
  <c r="G4092" i="12"/>
  <c r="H4092" i="12"/>
  <c r="C4093" i="12"/>
  <c r="D4093" i="12"/>
  <c r="E4093" i="12"/>
  <c r="F4093" i="12"/>
  <c r="G4093" i="12"/>
  <c r="H4093" i="12"/>
  <c r="C4094" i="12"/>
  <c r="D4094" i="12"/>
  <c r="E4094" i="12"/>
  <c r="F4094" i="12"/>
  <c r="G4094" i="12"/>
  <c r="H4094" i="12"/>
  <c r="C4095" i="12"/>
  <c r="D4095" i="12"/>
  <c r="E4095" i="12"/>
  <c r="F4095" i="12"/>
  <c r="G4095" i="12"/>
  <c r="H4095" i="12"/>
  <c r="C4096" i="12"/>
  <c r="D4096" i="12"/>
  <c r="E4096" i="12"/>
  <c r="F4096" i="12"/>
  <c r="G4096" i="12"/>
  <c r="H4096" i="12"/>
  <c r="C4097" i="12"/>
  <c r="D4097" i="12"/>
  <c r="E4097" i="12"/>
  <c r="F4097" i="12"/>
  <c r="G4097" i="12"/>
  <c r="H4097" i="12"/>
  <c r="C4098" i="12"/>
  <c r="D4098" i="12"/>
  <c r="E4098" i="12"/>
  <c r="F4098" i="12"/>
  <c r="G4098" i="12"/>
  <c r="H4098" i="12"/>
  <c r="C4099" i="12"/>
  <c r="D4099" i="12"/>
  <c r="E4099" i="12"/>
  <c r="F4099" i="12"/>
  <c r="G4099" i="12"/>
  <c r="H4099" i="12"/>
  <c r="C4100" i="12"/>
  <c r="D4100" i="12"/>
  <c r="E4100" i="12"/>
  <c r="F4100" i="12"/>
  <c r="G4100" i="12"/>
  <c r="H4100" i="12"/>
  <c r="C4101" i="12"/>
  <c r="D4101" i="12"/>
  <c r="E4101" i="12"/>
  <c r="F4101" i="12"/>
  <c r="G4101" i="12"/>
  <c r="H4101" i="12"/>
  <c r="C4102" i="12"/>
  <c r="D4102" i="12"/>
  <c r="E4102" i="12"/>
  <c r="F4102" i="12"/>
  <c r="G4102" i="12"/>
  <c r="H4102" i="12"/>
  <c r="C4103" i="12"/>
  <c r="D4103" i="12"/>
  <c r="E4103" i="12"/>
  <c r="F4103" i="12"/>
  <c r="G4103" i="12"/>
  <c r="H4103" i="12"/>
  <c r="C4104" i="12"/>
  <c r="D4104" i="12"/>
  <c r="E4104" i="12"/>
  <c r="F4104" i="12"/>
  <c r="G4104" i="12"/>
  <c r="H4104" i="12"/>
  <c r="C4105" i="12"/>
  <c r="D4105" i="12"/>
  <c r="E4105" i="12"/>
  <c r="F4105" i="12"/>
  <c r="G4105" i="12"/>
  <c r="H4105" i="12"/>
  <c r="C4106" i="12"/>
  <c r="D4106" i="12"/>
  <c r="E4106" i="12"/>
  <c r="F4106" i="12"/>
  <c r="G4106" i="12"/>
  <c r="H4106" i="12"/>
  <c r="C4107" i="12"/>
  <c r="D4107" i="12"/>
  <c r="E4107" i="12"/>
  <c r="F4107" i="12"/>
  <c r="G4107" i="12"/>
  <c r="H4107" i="12"/>
  <c r="C4108" i="12"/>
  <c r="D4108" i="12"/>
  <c r="E4108" i="12"/>
  <c r="F4108" i="12"/>
  <c r="G4108" i="12"/>
  <c r="H4108" i="12"/>
  <c r="C4109" i="12"/>
  <c r="D4109" i="12"/>
  <c r="E4109" i="12"/>
  <c r="F4109" i="12"/>
  <c r="G4109" i="12"/>
  <c r="H4109" i="12"/>
  <c r="C4110" i="12"/>
  <c r="D4110" i="12"/>
  <c r="E4110" i="12"/>
  <c r="F4110" i="12"/>
  <c r="G4110" i="12"/>
  <c r="H4110" i="12"/>
  <c r="C4111" i="12"/>
  <c r="D4111" i="12"/>
  <c r="E4111" i="12"/>
  <c r="F4111" i="12"/>
  <c r="G4111" i="12"/>
  <c r="H4111" i="12"/>
  <c r="C4112" i="12"/>
  <c r="D4112" i="12"/>
  <c r="E4112" i="12"/>
  <c r="F4112" i="12"/>
  <c r="G4112" i="12"/>
  <c r="H4112" i="12"/>
  <c r="C4113" i="12"/>
  <c r="D4113" i="12"/>
  <c r="E4113" i="12"/>
  <c r="F4113" i="12"/>
  <c r="G4113" i="12"/>
  <c r="H4113" i="12"/>
  <c r="C4114" i="12"/>
  <c r="D4114" i="12"/>
  <c r="E4114" i="12"/>
  <c r="F4114" i="12"/>
  <c r="G4114" i="12"/>
  <c r="H4114" i="12"/>
  <c r="C4115" i="12"/>
  <c r="D4115" i="12"/>
  <c r="E4115" i="12"/>
  <c r="F4115" i="12"/>
  <c r="G4115" i="12"/>
  <c r="H4115" i="12"/>
  <c r="C4116" i="12"/>
  <c r="D4116" i="12"/>
  <c r="E4116" i="12"/>
  <c r="F4116" i="12"/>
  <c r="G4116" i="12"/>
  <c r="H4116" i="12"/>
  <c r="C4117" i="12"/>
  <c r="D4117" i="12"/>
  <c r="E4117" i="12"/>
  <c r="F4117" i="12"/>
  <c r="G4117" i="12"/>
  <c r="H4117" i="12"/>
  <c r="C4118" i="12"/>
  <c r="D4118" i="12"/>
  <c r="E4118" i="12"/>
  <c r="F4118" i="12"/>
  <c r="G4118" i="12"/>
  <c r="H4118" i="12"/>
  <c r="C4119" i="12"/>
  <c r="D4119" i="12"/>
  <c r="E4119" i="12"/>
  <c r="F4119" i="12"/>
  <c r="G4119" i="12"/>
  <c r="H4119" i="12"/>
  <c r="C4120" i="12"/>
  <c r="D4120" i="12"/>
  <c r="E4120" i="12"/>
  <c r="F4120" i="12"/>
  <c r="G4120" i="12"/>
  <c r="H4120" i="12"/>
  <c r="C4121" i="12"/>
  <c r="D4121" i="12"/>
  <c r="E4121" i="12"/>
  <c r="F4121" i="12"/>
  <c r="G4121" i="12"/>
  <c r="H4121" i="12"/>
  <c r="C4122" i="12"/>
  <c r="D4122" i="12"/>
  <c r="E4122" i="12"/>
  <c r="F4122" i="12"/>
  <c r="G4122" i="12"/>
  <c r="H4122" i="12"/>
  <c r="C4123" i="12"/>
  <c r="D4123" i="12"/>
  <c r="E4123" i="12"/>
  <c r="F4123" i="12"/>
  <c r="G4123" i="12"/>
  <c r="H4123" i="12"/>
  <c r="C4124" i="12"/>
  <c r="D4124" i="12"/>
  <c r="E4124" i="12"/>
  <c r="F4124" i="12"/>
  <c r="G4124" i="12"/>
  <c r="H4124" i="12"/>
  <c r="C4125" i="12"/>
  <c r="D4125" i="12"/>
  <c r="E4125" i="12"/>
  <c r="F4125" i="12"/>
  <c r="G4125" i="12"/>
  <c r="H4125" i="12"/>
  <c r="C4126" i="12"/>
  <c r="D4126" i="12"/>
  <c r="E4126" i="12"/>
  <c r="F4126" i="12"/>
  <c r="G4126" i="12"/>
  <c r="H4126" i="12"/>
  <c r="C4127" i="12"/>
  <c r="D4127" i="12"/>
  <c r="E4127" i="12"/>
  <c r="F4127" i="12"/>
  <c r="G4127" i="12"/>
  <c r="H4127" i="12"/>
  <c r="C4128" i="12"/>
  <c r="D4128" i="12"/>
  <c r="E4128" i="12"/>
  <c r="F4128" i="12"/>
  <c r="G4128" i="12"/>
  <c r="H4128" i="12"/>
  <c r="C4129" i="12"/>
  <c r="D4129" i="12"/>
  <c r="E4129" i="12"/>
  <c r="F4129" i="12"/>
  <c r="G4129" i="12"/>
  <c r="H4129" i="12"/>
  <c r="C4130" i="12"/>
  <c r="D4130" i="12"/>
  <c r="E4130" i="12"/>
  <c r="F4130" i="12"/>
  <c r="G4130" i="12"/>
  <c r="H4130" i="12"/>
  <c r="C4131" i="12"/>
  <c r="D4131" i="12"/>
  <c r="E4131" i="12"/>
  <c r="F4131" i="12"/>
  <c r="G4131" i="12"/>
  <c r="H4131" i="12"/>
  <c r="C4132" i="12"/>
  <c r="D4132" i="12"/>
  <c r="E4132" i="12"/>
  <c r="F4132" i="12"/>
  <c r="G4132" i="12"/>
  <c r="H4132" i="12"/>
  <c r="C4133" i="12"/>
  <c r="D4133" i="12"/>
  <c r="E4133" i="12"/>
  <c r="F4133" i="12"/>
  <c r="G4133" i="12"/>
  <c r="H4133" i="12"/>
  <c r="C4134" i="12"/>
  <c r="D4134" i="12"/>
  <c r="E4134" i="12"/>
  <c r="F4134" i="12"/>
  <c r="G4134" i="12"/>
  <c r="H4134" i="12"/>
  <c r="C4135" i="12"/>
  <c r="D4135" i="12"/>
  <c r="E4135" i="12"/>
  <c r="F4135" i="12"/>
  <c r="G4135" i="12"/>
  <c r="H4135" i="12"/>
  <c r="C4136" i="12"/>
  <c r="D4136" i="12"/>
  <c r="E4136" i="12"/>
  <c r="F4136" i="12"/>
  <c r="G4136" i="12"/>
  <c r="H4136" i="12"/>
  <c r="C4137" i="12"/>
  <c r="D4137" i="12"/>
  <c r="E4137" i="12"/>
  <c r="F4137" i="12"/>
  <c r="G4137" i="12"/>
  <c r="H4137" i="12"/>
  <c r="C4138" i="12"/>
  <c r="D4138" i="12"/>
  <c r="E4138" i="12"/>
  <c r="F4138" i="12"/>
  <c r="G4138" i="12"/>
  <c r="H4138" i="12"/>
  <c r="C4139" i="12"/>
  <c r="D4139" i="12"/>
  <c r="E4139" i="12"/>
  <c r="F4139" i="12"/>
  <c r="G4139" i="12"/>
  <c r="H4139" i="12"/>
  <c r="C4140" i="12"/>
  <c r="D4140" i="12"/>
  <c r="E4140" i="12"/>
  <c r="F4140" i="12"/>
  <c r="G4140" i="12"/>
  <c r="H4140" i="12"/>
  <c r="C4141" i="12"/>
  <c r="D4141" i="12"/>
  <c r="E4141" i="12"/>
  <c r="F4141" i="12"/>
  <c r="G4141" i="12"/>
  <c r="H4141" i="12"/>
  <c r="C4142" i="12"/>
  <c r="D4142" i="12"/>
  <c r="E4142" i="12"/>
  <c r="F4142" i="12"/>
  <c r="G4142" i="12"/>
  <c r="H4142" i="12"/>
  <c r="C4143" i="12"/>
  <c r="D4143" i="12"/>
  <c r="E4143" i="12"/>
  <c r="F4143" i="12"/>
  <c r="G4143" i="12"/>
  <c r="H4143" i="12"/>
  <c r="C4144" i="12"/>
  <c r="D4144" i="12"/>
  <c r="E4144" i="12"/>
  <c r="F4144" i="12"/>
  <c r="G4144" i="12"/>
  <c r="H4144" i="12"/>
  <c r="C4145" i="12"/>
  <c r="D4145" i="12"/>
  <c r="E4145" i="12"/>
  <c r="F4145" i="12"/>
  <c r="G4145" i="12"/>
  <c r="H4145" i="12"/>
  <c r="C4146" i="12"/>
  <c r="D4146" i="12"/>
  <c r="E4146" i="12"/>
  <c r="F4146" i="12"/>
  <c r="G4146" i="12"/>
  <c r="H4146" i="12"/>
  <c r="C4147" i="12"/>
  <c r="D4147" i="12"/>
  <c r="E4147" i="12"/>
  <c r="F4147" i="12"/>
  <c r="G4147" i="12"/>
  <c r="H4147" i="12"/>
  <c r="C4148" i="12"/>
  <c r="D4148" i="12"/>
  <c r="E4148" i="12"/>
  <c r="F4148" i="12"/>
  <c r="G4148" i="12"/>
  <c r="H4148" i="12"/>
  <c r="C4149" i="12"/>
  <c r="D4149" i="12"/>
  <c r="E4149" i="12"/>
  <c r="F4149" i="12"/>
  <c r="G4149" i="12"/>
  <c r="H4149" i="12"/>
  <c r="C4150" i="12"/>
  <c r="D4150" i="12"/>
  <c r="E4150" i="12"/>
  <c r="F4150" i="12"/>
  <c r="G4150" i="12"/>
  <c r="H4150" i="12"/>
  <c r="C4151" i="12"/>
  <c r="D4151" i="12"/>
  <c r="E4151" i="12"/>
  <c r="F4151" i="12"/>
  <c r="G4151" i="12"/>
  <c r="H4151" i="12"/>
  <c r="C4152" i="12"/>
  <c r="D4152" i="12"/>
  <c r="E4152" i="12"/>
  <c r="F4152" i="12"/>
  <c r="G4152" i="12"/>
  <c r="H4152" i="12"/>
  <c r="C4153" i="12"/>
  <c r="D4153" i="12"/>
  <c r="E4153" i="12"/>
  <c r="F4153" i="12"/>
  <c r="G4153" i="12"/>
  <c r="H4153" i="12"/>
  <c r="C4154" i="12"/>
  <c r="D4154" i="12"/>
  <c r="E4154" i="12"/>
  <c r="F4154" i="12"/>
  <c r="G4154" i="12"/>
  <c r="H4154" i="12"/>
  <c r="C4155" i="12"/>
  <c r="D4155" i="12"/>
  <c r="E4155" i="12"/>
  <c r="F4155" i="12"/>
  <c r="G4155" i="12"/>
  <c r="H4155" i="12"/>
  <c r="C4156" i="12"/>
  <c r="D4156" i="12"/>
  <c r="E4156" i="12"/>
  <c r="F4156" i="12"/>
  <c r="G4156" i="12"/>
  <c r="H4156" i="12"/>
  <c r="C4157" i="12"/>
  <c r="D4157" i="12"/>
  <c r="E4157" i="12"/>
  <c r="F4157" i="12"/>
  <c r="G4157" i="12"/>
  <c r="H4157" i="12"/>
  <c r="C4158" i="12"/>
  <c r="D4158" i="12"/>
  <c r="E4158" i="12"/>
  <c r="F4158" i="12"/>
  <c r="G4158" i="12"/>
  <c r="H4158" i="12"/>
  <c r="C4159" i="12"/>
  <c r="D4159" i="12"/>
  <c r="E4159" i="12"/>
  <c r="F4159" i="12"/>
  <c r="G4159" i="12"/>
  <c r="H4159" i="12"/>
  <c r="C4160" i="12"/>
  <c r="D4160" i="12"/>
  <c r="E4160" i="12"/>
  <c r="F4160" i="12"/>
  <c r="G4160" i="12"/>
  <c r="H4160" i="12"/>
  <c r="C4161" i="12"/>
  <c r="D4161" i="12"/>
  <c r="E4161" i="12"/>
  <c r="F4161" i="12"/>
  <c r="G4161" i="12"/>
  <c r="H4161" i="12"/>
  <c r="C4162" i="12"/>
  <c r="D4162" i="12"/>
  <c r="E4162" i="12"/>
  <c r="F4162" i="12"/>
  <c r="G4162" i="12"/>
  <c r="H4162" i="12"/>
  <c r="C4163" i="12"/>
  <c r="D4163" i="12"/>
  <c r="E4163" i="12"/>
  <c r="F4163" i="12"/>
  <c r="G4163" i="12"/>
  <c r="H4163" i="12"/>
  <c r="C4164" i="12"/>
  <c r="D4164" i="12"/>
  <c r="E4164" i="12"/>
  <c r="F4164" i="12"/>
  <c r="G4164" i="12"/>
  <c r="H4164" i="12"/>
  <c r="C4165" i="12"/>
  <c r="D4165" i="12"/>
  <c r="E4165" i="12"/>
  <c r="F4165" i="12"/>
  <c r="G4165" i="12"/>
  <c r="H4165" i="12"/>
  <c r="C4166" i="12"/>
  <c r="D4166" i="12"/>
  <c r="E4166" i="12"/>
  <c r="F4166" i="12"/>
  <c r="G4166" i="12"/>
  <c r="H4166" i="12"/>
  <c r="C4167" i="12"/>
  <c r="D4167" i="12"/>
  <c r="E4167" i="12"/>
  <c r="F4167" i="12"/>
  <c r="G4167" i="12"/>
  <c r="H4167" i="12"/>
  <c r="C4168" i="12"/>
  <c r="D4168" i="12"/>
  <c r="E4168" i="12"/>
  <c r="F4168" i="12"/>
  <c r="G4168" i="12"/>
  <c r="H4168" i="12"/>
  <c r="C4169" i="12"/>
  <c r="D4169" i="12"/>
  <c r="E4169" i="12"/>
  <c r="F4169" i="12"/>
  <c r="G4169" i="12"/>
  <c r="H4169" i="12"/>
  <c r="C4170" i="12"/>
  <c r="D4170" i="12"/>
  <c r="E4170" i="12"/>
  <c r="F4170" i="12"/>
  <c r="G4170" i="12"/>
  <c r="H4170" i="12"/>
  <c r="C4171" i="12"/>
  <c r="D4171" i="12"/>
  <c r="E4171" i="12"/>
  <c r="F4171" i="12"/>
  <c r="G4171" i="12"/>
  <c r="H4171" i="12"/>
  <c r="C4172" i="12"/>
  <c r="D4172" i="12"/>
  <c r="E4172" i="12"/>
  <c r="F4172" i="12"/>
  <c r="G4172" i="12"/>
  <c r="H4172" i="12"/>
  <c r="C4173" i="12"/>
  <c r="D4173" i="12"/>
  <c r="E4173" i="12"/>
  <c r="F4173" i="12"/>
  <c r="G4173" i="12"/>
  <c r="H4173" i="12"/>
  <c r="C4174" i="12"/>
  <c r="D4174" i="12"/>
  <c r="E4174" i="12"/>
  <c r="F4174" i="12"/>
  <c r="G4174" i="12"/>
  <c r="H4174" i="12"/>
  <c r="C4175" i="12"/>
  <c r="D4175" i="12"/>
  <c r="E4175" i="12"/>
  <c r="F4175" i="12"/>
  <c r="G4175" i="12"/>
  <c r="H4175" i="12"/>
  <c r="C4176" i="12"/>
  <c r="D4176" i="12"/>
  <c r="E4176" i="12"/>
  <c r="F4176" i="12"/>
  <c r="G4176" i="12"/>
  <c r="H4176" i="12"/>
  <c r="C4177" i="12"/>
  <c r="D4177" i="12"/>
  <c r="E4177" i="12"/>
  <c r="F4177" i="12"/>
  <c r="G4177" i="12"/>
  <c r="H4177" i="12"/>
  <c r="C4178" i="12"/>
  <c r="D4178" i="12"/>
  <c r="E4178" i="12"/>
  <c r="F4178" i="12"/>
  <c r="G4178" i="12"/>
  <c r="H4178" i="12"/>
  <c r="C4179" i="12"/>
  <c r="D4179" i="12"/>
  <c r="E4179" i="12"/>
  <c r="F4179" i="12"/>
  <c r="G4179" i="12"/>
  <c r="H4179" i="12"/>
  <c r="C4180" i="12"/>
  <c r="D4180" i="12"/>
  <c r="E4180" i="12"/>
  <c r="F4180" i="12"/>
  <c r="G4180" i="12"/>
  <c r="H4180" i="12"/>
  <c r="C4181" i="12"/>
  <c r="D4181" i="12"/>
  <c r="E4181" i="12"/>
  <c r="F4181" i="12"/>
  <c r="G4181" i="12"/>
  <c r="H4181" i="12"/>
  <c r="C4182" i="12"/>
  <c r="D4182" i="12"/>
  <c r="E4182" i="12"/>
  <c r="F4182" i="12"/>
  <c r="G4182" i="12"/>
  <c r="H4182" i="12"/>
  <c r="C4183" i="12"/>
  <c r="D4183" i="12"/>
  <c r="E4183" i="12"/>
  <c r="F4183" i="12"/>
  <c r="G4183" i="12"/>
  <c r="H4183" i="12"/>
  <c r="C4184" i="12"/>
  <c r="D4184" i="12"/>
  <c r="E4184" i="12"/>
  <c r="F4184" i="12"/>
  <c r="G4184" i="12"/>
  <c r="H4184" i="12"/>
  <c r="C4185" i="12"/>
  <c r="D4185" i="12"/>
  <c r="E4185" i="12"/>
  <c r="F4185" i="12"/>
  <c r="G4185" i="12"/>
  <c r="H4185" i="12"/>
  <c r="C4186" i="12"/>
  <c r="D4186" i="12"/>
  <c r="E4186" i="12"/>
  <c r="F4186" i="12"/>
  <c r="G4186" i="12"/>
  <c r="H4186" i="12"/>
  <c r="C4187" i="12"/>
  <c r="D4187" i="12"/>
  <c r="E4187" i="12"/>
  <c r="F4187" i="12"/>
  <c r="G4187" i="12"/>
  <c r="H4187" i="12"/>
  <c r="C4188" i="12"/>
  <c r="D4188" i="12"/>
  <c r="E4188" i="12"/>
  <c r="F4188" i="12"/>
  <c r="G4188" i="12"/>
  <c r="H4188" i="12"/>
  <c r="C4189" i="12"/>
  <c r="D4189" i="12"/>
  <c r="E4189" i="12"/>
  <c r="F4189" i="12"/>
  <c r="G4189" i="12"/>
  <c r="H4189" i="12"/>
  <c r="C4190" i="12"/>
  <c r="D4190" i="12"/>
  <c r="E4190" i="12"/>
  <c r="F4190" i="12"/>
  <c r="G4190" i="12"/>
  <c r="H4190" i="12"/>
  <c r="C4191" i="12"/>
  <c r="D4191" i="12"/>
  <c r="E4191" i="12"/>
  <c r="F4191" i="12"/>
  <c r="G4191" i="12"/>
  <c r="H4191" i="12"/>
  <c r="C4192" i="12"/>
  <c r="D4192" i="12"/>
  <c r="E4192" i="12"/>
  <c r="F4192" i="12"/>
  <c r="G4192" i="12"/>
  <c r="H4192" i="12"/>
  <c r="C4193" i="12"/>
  <c r="D4193" i="12"/>
  <c r="E4193" i="12"/>
  <c r="F4193" i="12"/>
  <c r="G4193" i="12"/>
  <c r="H4193" i="12"/>
  <c r="C4194" i="12"/>
  <c r="D4194" i="12"/>
  <c r="E4194" i="12"/>
  <c r="F4194" i="12"/>
  <c r="G4194" i="12"/>
  <c r="H4194" i="12"/>
  <c r="C4195" i="12"/>
  <c r="D4195" i="12"/>
  <c r="E4195" i="12"/>
  <c r="F4195" i="12"/>
  <c r="G4195" i="12"/>
  <c r="H4195" i="12"/>
  <c r="C4196" i="12"/>
  <c r="D4196" i="12"/>
  <c r="E4196" i="12"/>
  <c r="F4196" i="12"/>
  <c r="G4196" i="12"/>
  <c r="H4196" i="12"/>
  <c r="C4197" i="12"/>
  <c r="D4197" i="12"/>
  <c r="E4197" i="12"/>
  <c r="F4197" i="12"/>
  <c r="G4197" i="12"/>
  <c r="H4197" i="12"/>
  <c r="C4198" i="12"/>
  <c r="D4198" i="12"/>
  <c r="E4198" i="12"/>
  <c r="F4198" i="12"/>
  <c r="G4198" i="12"/>
  <c r="H4198" i="12"/>
  <c r="C4199" i="12"/>
  <c r="D4199" i="12"/>
  <c r="E4199" i="12"/>
  <c r="F4199" i="12"/>
  <c r="G4199" i="12"/>
  <c r="H4199" i="12"/>
  <c r="C4200" i="12"/>
  <c r="D4200" i="12"/>
  <c r="E4200" i="12"/>
  <c r="F4200" i="12"/>
  <c r="G4200" i="12"/>
  <c r="H4200" i="12"/>
  <c r="C4201" i="12"/>
  <c r="D4201" i="12"/>
  <c r="E4201" i="12"/>
  <c r="F4201" i="12"/>
  <c r="G4201" i="12"/>
  <c r="H4201" i="12"/>
  <c r="C4202" i="12"/>
  <c r="D4202" i="12"/>
  <c r="E4202" i="12"/>
  <c r="F4202" i="12"/>
  <c r="G4202" i="12"/>
  <c r="H4202" i="12"/>
  <c r="C4203" i="12"/>
  <c r="D4203" i="12"/>
  <c r="E4203" i="12"/>
  <c r="F4203" i="12"/>
  <c r="G4203" i="12"/>
  <c r="H4203" i="12"/>
  <c r="C4204" i="12"/>
  <c r="D4204" i="12"/>
  <c r="E4204" i="12"/>
  <c r="F4204" i="12"/>
  <c r="G4204" i="12"/>
  <c r="H4204" i="12"/>
  <c r="C4205" i="12"/>
  <c r="D4205" i="12"/>
  <c r="E4205" i="12"/>
  <c r="F4205" i="12"/>
  <c r="G4205" i="12"/>
  <c r="H4205" i="12"/>
  <c r="C4206" i="12"/>
  <c r="D4206" i="12"/>
  <c r="E4206" i="12"/>
  <c r="F4206" i="12"/>
  <c r="G4206" i="12"/>
  <c r="H4206" i="12"/>
  <c r="C4207" i="12"/>
  <c r="D4207" i="12"/>
  <c r="E4207" i="12"/>
  <c r="F4207" i="12"/>
  <c r="G4207" i="12"/>
  <c r="H4207" i="12"/>
  <c r="C4208" i="12"/>
  <c r="D4208" i="12"/>
  <c r="E4208" i="12"/>
  <c r="F4208" i="12"/>
  <c r="G4208" i="12"/>
  <c r="H4208" i="12"/>
  <c r="C4209" i="12"/>
  <c r="D4209" i="12"/>
  <c r="E4209" i="12"/>
  <c r="F4209" i="12"/>
  <c r="G4209" i="12"/>
  <c r="H4209" i="12"/>
  <c r="C4210" i="12"/>
  <c r="D4210" i="12"/>
  <c r="E4210" i="12"/>
  <c r="F4210" i="12"/>
  <c r="G4210" i="12"/>
  <c r="H4210" i="12"/>
  <c r="C4211" i="12"/>
  <c r="D4211" i="12"/>
  <c r="E4211" i="12"/>
  <c r="F4211" i="12"/>
  <c r="G4211" i="12"/>
  <c r="H4211" i="12"/>
  <c r="C4212" i="12"/>
  <c r="D4212" i="12"/>
  <c r="E4212" i="12"/>
  <c r="F4212" i="12"/>
  <c r="G4212" i="12"/>
  <c r="H4212" i="12"/>
  <c r="C4213" i="12"/>
  <c r="D4213" i="12"/>
  <c r="E4213" i="12"/>
  <c r="F4213" i="12"/>
  <c r="G4213" i="12"/>
  <c r="H4213" i="12"/>
  <c r="C4214" i="12"/>
  <c r="D4214" i="12"/>
  <c r="E4214" i="12"/>
  <c r="F4214" i="12"/>
  <c r="G4214" i="12"/>
  <c r="H4214" i="12"/>
  <c r="C4215" i="12"/>
  <c r="D4215" i="12"/>
  <c r="E4215" i="12"/>
  <c r="F4215" i="12"/>
  <c r="G4215" i="12"/>
  <c r="H4215" i="12"/>
  <c r="C4216" i="12"/>
  <c r="D4216" i="12"/>
  <c r="E4216" i="12"/>
  <c r="F4216" i="12"/>
  <c r="G4216" i="12"/>
  <c r="H4216" i="12"/>
  <c r="C4217" i="12"/>
  <c r="D4217" i="12"/>
  <c r="E4217" i="12"/>
  <c r="F4217" i="12"/>
  <c r="G4217" i="12"/>
  <c r="H4217" i="12"/>
  <c r="C4218" i="12"/>
  <c r="D4218" i="12"/>
  <c r="E4218" i="12"/>
  <c r="F4218" i="12"/>
  <c r="G4218" i="12"/>
  <c r="H4218" i="12"/>
  <c r="C4219" i="12"/>
  <c r="D4219" i="12"/>
  <c r="E4219" i="12"/>
  <c r="F4219" i="12"/>
  <c r="G4219" i="12"/>
  <c r="H4219" i="12"/>
  <c r="C4220" i="12"/>
  <c r="D4220" i="12"/>
  <c r="E4220" i="12"/>
  <c r="F4220" i="12"/>
  <c r="G4220" i="12"/>
  <c r="H4220" i="12"/>
  <c r="C4221" i="12"/>
  <c r="D4221" i="12"/>
  <c r="E4221" i="12"/>
  <c r="F4221" i="12"/>
  <c r="G4221" i="12"/>
  <c r="H4221" i="12"/>
  <c r="C4222" i="12"/>
  <c r="D4222" i="12"/>
  <c r="E4222" i="12"/>
  <c r="F4222" i="12"/>
  <c r="G4222" i="12"/>
  <c r="H4222" i="12"/>
  <c r="C4223" i="12"/>
  <c r="D4223" i="12"/>
  <c r="E4223" i="12"/>
  <c r="F4223" i="12"/>
  <c r="G4223" i="12"/>
  <c r="H4223" i="12"/>
  <c r="C4224" i="12"/>
  <c r="D4224" i="12"/>
  <c r="E4224" i="12"/>
  <c r="F4224" i="12"/>
  <c r="G4224" i="12"/>
  <c r="H4224" i="12"/>
  <c r="C4225" i="12"/>
  <c r="D4225" i="12"/>
  <c r="E4225" i="12"/>
  <c r="F4225" i="12"/>
  <c r="G4225" i="12"/>
  <c r="H4225" i="12"/>
  <c r="C4226" i="12"/>
  <c r="D4226" i="12"/>
  <c r="E4226" i="12"/>
  <c r="F4226" i="12"/>
  <c r="G4226" i="12"/>
  <c r="H4226" i="12"/>
  <c r="C4227" i="12"/>
  <c r="D4227" i="12"/>
  <c r="E4227" i="12"/>
  <c r="F4227" i="12"/>
  <c r="G4227" i="12"/>
  <c r="H4227" i="12"/>
  <c r="C4228" i="12"/>
  <c r="D4228" i="12"/>
  <c r="E4228" i="12"/>
  <c r="F4228" i="12"/>
  <c r="G4228" i="12"/>
  <c r="H4228" i="12"/>
  <c r="C4229" i="12"/>
  <c r="D4229" i="12"/>
  <c r="E4229" i="12"/>
  <c r="F4229" i="12"/>
  <c r="G4229" i="12"/>
  <c r="H4229" i="12"/>
  <c r="C4230" i="12"/>
  <c r="D4230" i="12"/>
  <c r="E4230" i="12"/>
  <c r="F4230" i="12"/>
  <c r="G4230" i="12"/>
  <c r="H4230" i="12"/>
  <c r="C4231" i="12"/>
  <c r="D4231" i="12"/>
  <c r="E4231" i="12"/>
  <c r="F4231" i="12"/>
  <c r="G4231" i="12"/>
  <c r="H4231" i="12"/>
  <c r="C4232" i="12"/>
  <c r="D4232" i="12"/>
  <c r="E4232" i="12"/>
  <c r="F4232" i="12"/>
  <c r="G4232" i="12"/>
  <c r="H4232" i="12"/>
  <c r="C4233" i="12"/>
  <c r="D4233" i="12"/>
  <c r="E4233" i="12"/>
  <c r="F4233" i="12"/>
  <c r="G4233" i="12"/>
  <c r="H4233" i="12"/>
  <c r="C4234" i="12"/>
  <c r="D4234" i="12"/>
  <c r="E4234" i="12"/>
  <c r="F4234" i="12"/>
  <c r="G4234" i="12"/>
  <c r="H4234" i="12"/>
  <c r="C4235" i="12"/>
  <c r="D4235" i="12"/>
  <c r="E4235" i="12"/>
  <c r="F4235" i="12"/>
  <c r="G4235" i="12"/>
  <c r="H4235" i="12"/>
  <c r="C4236" i="12"/>
  <c r="D4236" i="12"/>
  <c r="E4236" i="12"/>
  <c r="F4236" i="12"/>
  <c r="G4236" i="12"/>
  <c r="H4236" i="12"/>
  <c r="C4237" i="12"/>
  <c r="D4237" i="12"/>
  <c r="E4237" i="12"/>
  <c r="F4237" i="12"/>
  <c r="G4237" i="12"/>
  <c r="H4237" i="12"/>
  <c r="C4238" i="12"/>
  <c r="D4238" i="12"/>
  <c r="E4238" i="12"/>
  <c r="F4238" i="12"/>
  <c r="G4238" i="12"/>
  <c r="H4238" i="12"/>
  <c r="C4239" i="12"/>
  <c r="D4239" i="12"/>
  <c r="E4239" i="12"/>
  <c r="F4239" i="12"/>
  <c r="G4239" i="12"/>
  <c r="H4239" i="12"/>
  <c r="C4240" i="12"/>
  <c r="D4240" i="12"/>
  <c r="E4240" i="12"/>
  <c r="F4240" i="12"/>
  <c r="G4240" i="12"/>
  <c r="H4240" i="12"/>
  <c r="C4241" i="12"/>
  <c r="D4241" i="12"/>
  <c r="E4241" i="12"/>
  <c r="F4241" i="12"/>
  <c r="G4241" i="12"/>
  <c r="H4241" i="12"/>
  <c r="C4242" i="12"/>
  <c r="D4242" i="12"/>
  <c r="E4242" i="12"/>
  <c r="F4242" i="12"/>
  <c r="G4242" i="12"/>
  <c r="H4242" i="12"/>
  <c r="C4243" i="12"/>
  <c r="D4243" i="12"/>
  <c r="E4243" i="12"/>
  <c r="F4243" i="12"/>
  <c r="G4243" i="12"/>
  <c r="H4243" i="12"/>
  <c r="C4244" i="12"/>
  <c r="D4244" i="12"/>
  <c r="E4244" i="12"/>
  <c r="F4244" i="12"/>
  <c r="G4244" i="12"/>
  <c r="H4244" i="12"/>
  <c r="C4245" i="12"/>
  <c r="D4245" i="12"/>
  <c r="E4245" i="12"/>
  <c r="F4245" i="12"/>
  <c r="G4245" i="12"/>
  <c r="H4245" i="12"/>
  <c r="C4246" i="12"/>
  <c r="D4246" i="12"/>
  <c r="E4246" i="12"/>
  <c r="F4246" i="12"/>
  <c r="G4246" i="12"/>
  <c r="H4246" i="12"/>
  <c r="C4247" i="12"/>
  <c r="D4247" i="12"/>
  <c r="E4247" i="12"/>
  <c r="F4247" i="12"/>
  <c r="G4247" i="12"/>
  <c r="H4247" i="12"/>
  <c r="C4248" i="12"/>
  <c r="D4248" i="12"/>
  <c r="E4248" i="12"/>
  <c r="F4248" i="12"/>
  <c r="G4248" i="12"/>
  <c r="H4248" i="12"/>
  <c r="C4249" i="12"/>
  <c r="D4249" i="12"/>
  <c r="E4249" i="12"/>
  <c r="F4249" i="12"/>
  <c r="G4249" i="12"/>
  <c r="H4249" i="12"/>
  <c r="C4250" i="12"/>
  <c r="D4250" i="12"/>
  <c r="E4250" i="12"/>
  <c r="F4250" i="12"/>
  <c r="G4250" i="12"/>
  <c r="H4250" i="12"/>
  <c r="C4251" i="12"/>
  <c r="D4251" i="12"/>
  <c r="E4251" i="12"/>
  <c r="F4251" i="12"/>
  <c r="G4251" i="12"/>
  <c r="H4251" i="12"/>
  <c r="C4252" i="12"/>
  <c r="D4252" i="12"/>
  <c r="E4252" i="12"/>
  <c r="F4252" i="12"/>
  <c r="G4252" i="12"/>
  <c r="H4252" i="12"/>
  <c r="C4253" i="12"/>
  <c r="D4253" i="12"/>
  <c r="E4253" i="12"/>
  <c r="F4253" i="12"/>
  <c r="G4253" i="12"/>
  <c r="H4253" i="12"/>
  <c r="C4254" i="12"/>
  <c r="D4254" i="12"/>
  <c r="E4254" i="12"/>
  <c r="F4254" i="12"/>
  <c r="G4254" i="12"/>
  <c r="H4254" i="12"/>
  <c r="C4255" i="12"/>
  <c r="D4255" i="12"/>
  <c r="E4255" i="12"/>
  <c r="F4255" i="12"/>
  <c r="G4255" i="12"/>
  <c r="H4255" i="12"/>
  <c r="C4256" i="12"/>
  <c r="D4256" i="12"/>
  <c r="E4256" i="12"/>
  <c r="F4256" i="12"/>
  <c r="G4256" i="12"/>
  <c r="H4256" i="12"/>
  <c r="C4257" i="12"/>
  <c r="D4257" i="12"/>
  <c r="E4257" i="12"/>
  <c r="F4257" i="12"/>
  <c r="G4257" i="12"/>
  <c r="H4257" i="12"/>
  <c r="C4258" i="12"/>
  <c r="D4258" i="12"/>
  <c r="E4258" i="12"/>
  <c r="F4258" i="12"/>
  <c r="G4258" i="12"/>
  <c r="H4258" i="12"/>
  <c r="C4259" i="12"/>
  <c r="D4259" i="12"/>
  <c r="E4259" i="12"/>
  <c r="F4259" i="12"/>
  <c r="G4259" i="12"/>
  <c r="H4259" i="12"/>
  <c r="C4260" i="12"/>
  <c r="D4260" i="12"/>
  <c r="E4260" i="12"/>
  <c r="F4260" i="12"/>
  <c r="G4260" i="12"/>
  <c r="H4260" i="12"/>
  <c r="C4261" i="12"/>
  <c r="D4261" i="12"/>
  <c r="E4261" i="12"/>
  <c r="F4261" i="12"/>
  <c r="G4261" i="12"/>
  <c r="H4261" i="12"/>
  <c r="C4262" i="12"/>
  <c r="D4262" i="12"/>
  <c r="E4262" i="12"/>
  <c r="F4262" i="12"/>
  <c r="G4262" i="12"/>
  <c r="H4262" i="12"/>
  <c r="C4263" i="12"/>
  <c r="D4263" i="12"/>
  <c r="E4263" i="12"/>
  <c r="F4263" i="12"/>
  <c r="G4263" i="12"/>
  <c r="H4263" i="12"/>
  <c r="C4264" i="12"/>
  <c r="D4264" i="12"/>
  <c r="E4264" i="12"/>
  <c r="F4264" i="12"/>
  <c r="G4264" i="12"/>
  <c r="H4264" i="12"/>
  <c r="C4265" i="12"/>
  <c r="D4265" i="12"/>
  <c r="E4265" i="12"/>
  <c r="F4265" i="12"/>
  <c r="G4265" i="12"/>
  <c r="H4265" i="12"/>
  <c r="C4266" i="12"/>
  <c r="D4266" i="12"/>
  <c r="E4266" i="12"/>
  <c r="F4266" i="12"/>
  <c r="G4266" i="12"/>
  <c r="H4266" i="12"/>
  <c r="C4267" i="12"/>
  <c r="D4267" i="12"/>
  <c r="E4267" i="12"/>
  <c r="F4267" i="12"/>
  <c r="G4267" i="12"/>
  <c r="H4267" i="12"/>
  <c r="C4268" i="12"/>
  <c r="D4268" i="12"/>
  <c r="E4268" i="12"/>
  <c r="F4268" i="12"/>
  <c r="G4268" i="12"/>
  <c r="H4268" i="12"/>
  <c r="C4269" i="12"/>
  <c r="D4269" i="12"/>
  <c r="E4269" i="12"/>
  <c r="F4269" i="12"/>
  <c r="G4269" i="12"/>
  <c r="H4269" i="12"/>
  <c r="C4270" i="12"/>
  <c r="D4270" i="12"/>
  <c r="E4270" i="12"/>
  <c r="F4270" i="12"/>
  <c r="G4270" i="12"/>
  <c r="H4270" i="12"/>
  <c r="C4271" i="12"/>
  <c r="D4271" i="12"/>
  <c r="E4271" i="12"/>
  <c r="F4271" i="12"/>
  <c r="G4271" i="12"/>
  <c r="H4271" i="12"/>
  <c r="C4272" i="12"/>
  <c r="D4272" i="12"/>
  <c r="E4272" i="12"/>
  <c r="F4272" i="12"/>
  <c r="G4272" i="12"/>
  <c r="H4272" i="12"/>
  <c r="C4273" i="12"/>
  <c r="D4273" i="12"/>
  <c r="E4273" i="12"/>
  <c r="F4273" i="12"/>
  <c r="G4273" i="12"/>
  <c r="H4273" i="12"/>
  <c r="C4274" i="12"/>
  <c r="D4274" i="12"/>
  <c r="E4274" i="12"/>
  <c r="F4274" i="12"/>
  <c r="G4274" i="12"/>
  <c r="H4274" i="12"/>
  <c r="C4275" i="12"/>
  <c r="D4275" i="12"/>
  <c r="E4275" i="12"/>
  <c r="F4275" i="12"/>
  <c r="G4275" i="12"/>
  <c r="H4275" i="12"/>
  <c r="C4276" i="12"/>
  <c r="D4276" i="12"/>
  <c r="E4276" i="12"/>
  <c r="F4276" i="12"/>
  <c r="G4276" i="12"/>
  <c r="H4276" i="12"/>
  <c r="C4277" i="12"/>
  <c r="D4277" i="12"/>
  <c r="E4277" i="12"/>
  <c r="F4277" i="12"/>
  <c r="G4277" i="12"/>
  <c r="H4277" i="12"/>
  <c r="C4278" i="12"/>
  <c r="D4278" i="12"/>
  <c r="E4278" i="12"/>
  <c r="F4278" i="12"/>
  <c r="G4278" i="12"/>
  <c r="H4278" i="12"/>
  <c r="C4279" i="12"/>
  <c r="D4279" i="12"/>
  <c r="E4279" i="12"/>
  <c r="F4279" i="12"/>
  <c r="G4279" i="12"/>
  <c r="H4279" i="12"/>
  <c r="C4280" i="12"/>
  <c r="D4280" i="12"/>
  <c r="E4280" i="12"/>
  <c r="F4280" i="12"/>
  <c r="G4280" i="12"/>
  <c r="H4280" i="12"/>
  <c r="C4281" i="12"/>
  <c r="D4281" i="12"/>
  <c r="E4281" i="12"/>
  <c r="F4281" i="12"/>
  <c r="G4281" i="12"/>
  <c r="H4281" i="12"/>
  <c r="C4282" i="12"/>
  <c r="D4282" i="12"/>
  <c r="E4282" i="12"/>
  <c r="F4282" i="12"/>
  <c r="G4282" i="12"/>
  <c r="H4282" i="12"/>
  <c r="C4283" i="12"/>
  <c r="D4283" i="12"/>
  <c r="E4283" i="12"/>
  <c r="F4283" i="12"/>
  <c r="G4283" i="12"/>
  <c r="H4283" i="12"/>
  <c r="C4284" i="12"/>
  <c r="D4284" i="12"/>
  <c r="E4284" i="12"/>
  <c r="F4284" i="12"/>
  <c r="G4284" i="12"/>
  <c r="H4284" i="12"/>
  <c r="C4285" i="12"/>
  <c r="D4285" i="12"/>
  <c r="E4285" i="12"/>
  <c r="F4285" i="12"/>
  <c r="G4285" i="12"/>
  <c r="H4285" i="12"/>
  <c r="C4286" i="12"/>
  <c r="D4286" i="12"/>
  <c r="E4286" i="12"/>
  <c r="F4286" i="12"/>
  <c r="G4286" i="12"/>
  <c r="H4286" i="12"/>
  <c r="C4287" i="12"/>
  <c r="D4287" i="12"/>
  <c r="E4287" i="12"/>
  <c r="F4287" i="12"/>
  <c r="G4287" i="12"/>
  <c r="H4287" i="12"/>
  <c r="C4288" i="12"/>
  <c r="D4288" i="12"/>
  <c r="E4288" i="12"/>
  <c r="F4288" i="12"/>
  <c r="G4288" i="12"/>
  <c r="H4288" i="12"/>
  <c r="C4289" i="12"/>
  <c r="D4289" i="12"/>
  <c r="E4289" i="12"/>
  <c r="F4289" i="12"/>
  <c r="G4289" i="12"/>
  <c r="H4289" i="12"/>
  <c r="C4290" i="12"/>
  <c r="D4290" i="12"/>
  <c r="E4290" i="12"/>
  <c r="F4290" i="12"/>
  <c r="G4290" i="12"/>
  <c r="H4290" i="12"/>
  <c r="C4291" i="12"/>
  <c r="D4291" i="12"/>
  <c r="E4291" i="12"/>
  <c r="F4291" i="12"/>
  <c r="G4291" i="12"/>
  <c r="H4291" i="12"/>
  <c r="C4292" i="12"/>
  <c r="D4292" i="12"/>
  <c r="E4292" i="12"/>
  <c r="F4292" i="12"/>
  <c r="G4292" i="12"/>
  <c r="H4292" i="12"/>
  <c r="C4293" i="12"/>
  <c r="D4293" i="12"/>
  <c r="E4293" i="12"/>
  <c r="F4293" i="12"/>
  <c r="G4293" i="12"/>
  <c r="H4293" i="12"/>
  <c r="C4294" i="12"/>
  <c r="D4294" i="12"/>
  <c r="E4294" i="12"/>
  <c r="F4294" i="12"/>
  <c r="G4294" i="12"/>
  <c r="H4294" i="12"/>
  <c r="C4295" i="12"/>
  <c r="D4295" i="12"/>
  <c r="E4295" i="12"/>
  <c r="F4295" i="12"/>
  <c r="G4295" i="12"/>
  <c r="H4295" i="12"/>
  <c r="C4296" i="12"/>
  <c r="D4296" i="12"/>
  <c r="E4296" i="12"/>
  <c r="F4296" i="12"/>
  <c r="G4296" i="12"/>
  <c r="H4296" i="12"/>
  <c r="C4297" i="12"/>
  <c r="D4297" i="12"/>
  <c r="E4297" i="12"/>
  <c r="F4297" i="12"/>
  <c r="G4297" i="12"/>
  <c r="H4297" i="12"/>
  <c r="C4298" i="12"/>
  <c r="D4298" i="12"/>
  <c r="E4298" i="12"/>
  <c r="F4298" i="12"/>
  <c r="G4298" i="12"/>
  <c r="H4298" i="12"/>
  <c r="C4299" i="12"/>
  <c r="D4299" i="12"/>
  <c r="E4299" i="12"/>
  <c r="F4299" i="12"/>
  <c r="G4299" i="12"/>
  <c r="H4299" i="12"/>
  <c r="C4300" i="12"/>
  <c r="D4300" i="12"/>
  <c r="E4300" i="12"/>
  <c r="F4300" i="12"/>
  <c r="G4300" i="12"/>
  <c r="H4300" i="12"/>
  <c r="C4301" i="12"/>
  <c r="D4301" i="12"/>
  <c r="E4301" i="12"/>
  <c r="F4301" i="12"/>
  <c r="G4301" i="12"/>
  <c r="H4301" i="12"/>
  <c r="C4302" i="12"/>
  <c r="D4302" i="12"/>
  <c r="E4302" i="12"/>
  <c r="F4302" i="12"/>
  <c r="G4302" i="12"/>
  <c r="H4302" i="12"/>
  <c r="C4303" i="12"/>
  <c r="D4303" i="12"/>
  <c r="E4303" i="12"/>
  <c r="F4303" i="12"/>
  <c r="G4303" i="12"/>
  <c r="H4303" i="12"/>
  <c r="C4304" i="12"/>
  <c r="D4304" i="12"/>
  <c r="E4304" i="12"/>
  <c r="F4304" i="12"/>
  <c r="G4304" i="12"/>
  <c r="H4304" i="12"/>
  <c r="C4305" i="12"/>
  <c r="D4305" i="12"/>
  <c r="E4305" i="12"/>
  <c r="F4305" i="12"/>
  <c r="G4305" i="12"/>
  <c r="H4305" i="12"/>
  <c r="C4306" i="12"/>
  <c r="D4306" i="12"/>
  <c r="E4306" i="12"/>
  <c r="F4306" i="12"/>
  <c r="G4306" i="12"/>
  <c r="H4306" i="12"/>
  <c r="C4307" i="12"/>
  <c r="D4307" i="12"/>
  <c r="E4307" i="12"/>
  <c r="F4307" i="12"/>
  <c r="G4307" i="12"/>
  <c r="H4307" i="12"/>
  <c r="C4308" i="12"/>
  <c r="D4308" i="12"/>
  <c r="E4308" i="12"/>
  <c r="F4308" i="12"/>
  <c r="G4308" i="12"/>
  <c r="H4308" i="12"/>
  <c r="C4309" i="12"/>
  <c r="D4309" i="12"/>
  <c r="E4309" i="12"/>
  <c r="F4309" i="12"/>
  <c r="G4309" i="12"/>
  <c r="H4309" i="12"/>
  <c r="C4310" i="12"/>
  <c r="D4310" i="12"/>
  <c r="E4310" i="12"/>
  <c r="F4310" i="12"/>
  <c r="G4310" i="12"/>
  <c r="H4310" i="12"/>
  <c r="C4311" i="12"/>
  <c r="D4311" i="12"/>
  <c r="E4311" i="12"/>
  <c r="F4311" i="12"/>
  <c r="G4311" i="12"/>
  <c r="H4311" i="12"/>
  <c r="C4312" i="12"/>
  <c r="D4312" i="12"/>
  <c r="E4312" i="12"/>
  <c r="F4312" i="12"/>
  <c r="G4312" i="12"/>
  <c r="H4312" i="12"/>
  <c r="C4313" i="12"/>
  <c r="D4313" i="12"/>
  <c r="E4313" i="12"/>
  <c r="F4313" i="12"/>
  <c r="G4313" i="12"/>
  <c r="H4313" i="12"/>
  <c r="C4314" i="12"/>
  <c r="D4314" i="12"/>
  <c r="E4314" i="12"/>
  <c r="F4314" i="12"/>
  <c r="G4314" i="12"/>
  <c r="H4314" i="12"/>
  <c r="C4315" i="12"/>
  <c r="D4315" i="12"/>
  <c r="E4315" i="12"/>
  <c r="F4315" i="12"/>
  <c r="G4315" i="12"/>
  <c r="H4315" i="12"/>
  <c r="C4316" i="12"/>
  <c r="D4316" i="12"/>
  <c r="E4316" i="12"/>
  <c r="F4316" i="12"/>
  <c r="G4316" i="12"/>
  <c r="H4316" i="12"/>
  <c r="C4317" i="12"/>
  <c r="D4317" i="12"/>
  <c r="E4317" i="12"/>
  <c r="F4317" i="12"/>
  <c r="G4317" i="12"/>
  <c r="H4317" i="12"/>
  <c r="C4318" i="12"/>
  <c r="D4318" i="12"/>
  <c r="E4318" i="12"/>
  <c r="F4318" i="12"/>
  <c r="G4318" i="12"/>
  <c r="H4318" i="12"/>
  <c r="C4319" i="12"/>
  <c r="D4319" i="12"/>
  <c r="E4319" i="12"/>
  <c r="F4319" i="12"/>
  <c r="G4319" i="12"/>
  <c r="H4319" i="12"/>
  <c r="C4320" i="12"/>
  <c r="D4320" i="12"/>
  <c r="E4320" i="12"/>
  <c r="F4320" i="12"/>
  <c r="G4320" i="12"/>
  <c r="H4320" i="12"/>
  <c r="C4321" i="12"/>
  <c r="D4321" i="12"/>
  <c r="E4321" i="12"/>
  <c r="F4321" i="12"/>
  <c r="G4321" i="12"/>
  <c r="H4321" i="12"/>
  <c r="C4322" i="12"/>
  <c r="D4322" i="12"/>
  <c r="E4322" i="12"/>
  <c r="F4322" i="12"/>
  <c r="G4322" i="12"/>
  <c r="H4322" i="12"/>
  <c r="C4323" i="12"/>
  <c r="D4323" i="12"/>
  <c r="E4323" i="12"/>
  <c r="F4323" i="12"/>
  <c r="G4323" i="12"/>
  <c r="H4323" i="12"/>
  <c r="C4324" i="12"/>
  <c r="D4324" i="12"/>
  <c r="E4324" i="12"/>
  <c r="F4324" i="12"/>
  <c r="G4324" i="12"/>
  <c r="H4324" i="12"/>
  <c r="P3150" i="12"/>
  <c r="P3151" i="12"/>
  <c r="P3152" i="12"/>
  <c r="P3153" i="12"/>
  <c r="P3154" i="12"/>
  <c r="P3155" i="12"/>
  <c r="P3156" i="12"/>
  <c r="P3157" i="12"/>
  <c r="P3158" i="12"/>
  <c r="P3159" i="12"/>
  <c r="P3160" i="12"/>
  <c r="P3161" i="12"/>
  <c r="P3162" i="12"/>
  <c r="P3163" i="12"/>
  <c r="P3164" i="12"/>
  <c r="P3165" i="12"/>
  <c r="P3166" i="12"/>
  <c r="P3167" i="12"/>
  <c r="P3168" i="12"/>
  <c r="P3169" i="12"/>
  <c r="P3170" i="12"/>
  <c r="P3171" i="12"/>
  <c r="P3172" i="12"/>
  <c r="P3173" i="12"/>
  <c r="P3174" i="12"/>
  <c r="P3175" i="12"/>
  <c r="P3176" i="12"/>
  <c r="P3177" i="12"/>
  <c r="P3178" i="12"/>
  <c r="P3179" i="12"/>
  <c r="P3180" i="12"/>
  <c r="P3181" i="12"/>
  <c r="P3182" i="12"/>
  <c r="P3183" i="12"/>
  <c r="P3184" i="12"/>
  <c r="P3185" i="12"/>
  <c r="P3186" i="12"/>
  <c r="P3187" i="12"/>
  <c r="P3188" i="12"/>
  <c r="P3189" i="12"/>
  <c r="P3190" i="12"/>
  <c r="P3191" i="12"/>
  <c r="P3192" i="12"/>
  <c r="P3193" i="12"/>
  <c r="P3194" i="12"/>
  <c r="P3195" i="12"/>
  <c r="P3196" i="12"/>
  <c r="P3197" i="12"/>
  <c r="P3198" i="12"/>
  <c r="P3199" i="12"/>
  <c r="P3200" i="12"/>
  <c r="P3201" i="12"/>
  <c r="P3202" i="12"/>
  <c r="P3203" i="12"/>
  <c r="P3204" i="12"/>
  <c r="P3205" i="12"/>
  <c r="P3206" i="12"/>
  <c r="P3207" i="12"/>
  <c r="P3208" i="12"/>
  <c r="P3209" i="12"/>
  <c r="P3210" i="12"/>
  <c r="P3211" i="12"/>
  <c r="P3212" i="12"/>
  <c r="P3213" i="12"/>
  <c r="P3214" i="12"/>
  <c r="P3215" i="12"/>
  <c r="P3216" i="12"/>
  <c r="P3217" i="12"/>
  <c r="P3218" i="12"/>
  <c r="P3219" i="12"/>
  <c r="P3220" i="12"/>
  <c r="P3221" i="12"/>
  <c r="P3222" i="12"/>
  <c r="P3223" i="12"/>
  <c r="P3224" i="12"/>
  <c r="P3225" i="12"/>
  <c r="P3226" i="12"/>
  <c r="P3227" i="12"/>
  <c r="P3228" i="12"/>
  <c r="P3229" i="12"/>
  <c r="P3230" i="12"/>
  <c r="P3231" i="12"/>
  <c r="P3232" i="12"/>
  <c r="P3233" i="12"/>
  <c r="P3234" i="12"/>
  <c r="P3235" i="12"/>
  <c r="P3236" i="12"/>
  <c r="P3237" i="12"/>
  <c r="P3238" i="12"/>
  <c r="P3239" i="12"/>
  <c r="P3240" i="12"/>
  <c r="P3241" i="12"/>
  <c r="P3242" i="12"/>
  <c r="P3243" i="12"/>
  <c r="P3244" i="12"/>
  <c r="P3245" i="12"/>
  <c r="P3246" i="12"/>
  <c r="P3247" i="12"/>
  <c r="P3248" i="12"/>
  <c r="P3249" i="12"/>
  <c r="P3250" i="12"/>
  <c r="P3251" i="12"/>
  <c r="P3252" i="12"/>
  <c r="P3253" i="12"/>
  <c r="P3254" i="12"/>
  <c r="P3255" i="12"/>
  <c r="P3256" i="12"/>
  <c r="P3257" i="12"/>
  <c r="P3258" i="12"/>
  <c r="P3259" i="12"/>
  <c r="P3260" i="12"/>
  <c r="P3261" i="12"/>
  <c r="P3262" i="12"/>
  <c r="P3263" i="12"/>
  <c r="P3264" i="12"/>
  <c r="P3265" i="12"/>
  <c r="P3266" i="12"/>
  <c r="P3267" i="12"/>
  <c r="P3268" i="12"/>
  <c r="P3269" i="12"/>
  <c r="P3270" i="12"/>
  <c r="P3271" i="12"/>
  <c r="P3272" i="12"/>
  <c r="P3273" i="12"/>
  <c r="P3274" i="12"/>
  <c r="P3275" i="12"/>
  <c r="P3276" i="12"/>
  <c r="P3277" i="12"/>
  <c r="P3278" i="12"/>
  <c r="P3279" i="12"/>
  <c r="P3280" i="12"/>
  <c r="P3281" i="12"/>
  <c r="P3282" i="12"/>
  <c r="P3283" i="12"/>
  <c r="P3284" i="12"/>
  <c r="P3285" i="12"/>
  <c r="P3286" i="12"/>
  <c r="P3287" i="12"/>
  <c r="P3288" i="12"/>
  <c r="P3289" i="12"/>
  <c r="P3290" i="12"/>
  <c r="P3291" i="12"/>
  <c r="P3292" i="12"/>
  <c r="P3293" i="12"/>
  <c r="P3294" i="12"/>
  <c r="P3295" i="12"/>
  <c r="P3296" i="12"/>
  <c r="P3297" i="12"/>
  <c r="P3298" i="12"/>
  <c r="P3299" i="12"/>
  <c r="P3300" i="12"/>
  <c r="P3301" i="12"/>
  <c r="P3302" i="12"/>
  <c r="P3303" i="12"/>
  <c r="P3304" i="12"/>
  <c r="P3305" i="12"/>
  <c r="P3306" i="12"/>
  <c r="P3307" i="12"/>
  <c r="P3308" i="12"/>
  <c r="P3309" i="12"/>
  <c r="P3310" i="12"/>
  <c r="P3311" i="12"/>
  <c r="P3312" i="12"/>
  <c r="P3313" i="12"/>
  <c r="P3314" i="12"/>
  <c r="P3315" i="12"/>
  <c r="P3316" i="12"/>
  <c r="P3317" i="12"/>
  <c r="P3318" i="12"/>
  <c r="P3319" i="12"/>
  <c r="P3320" i="12"/>
  <c r="P3321" i="12"/>
  <c r="P3322" i="12"/>
  <c r="P3323" i="12"/>
  <c r="P3324" i="12"/>
  <c r="P3325" i="12"/>
  <c r="P3326" i="12"/>
  <c r="P3327" i="12"/>
  <c r="P3328" i="12"/>
  <c r="P3329" i="12"/>
  <c r="P3330" i="12"/>
  <c r="P3331" i="12"/>
  <c r="P3332" i="12"/>
  <c r="P3333" i="12"/>
  <c r="P3334" i="12"/>
  <c r="P3335" i="12"/>
  <c r="P3336" i="12"/>
  <c r="P3337" i="12"/>
  <c r="P3338" i="12"/>
  <c r="P3339" i="12"/>
  <c r="P3340" i="12"/>
  <c r="P3341" i="12"/>
  <c r="P3342" i="12"/>
  <c r="P3343" i="12"/>
  <c r="P3344" i="12"/>
  <c r="P3345" i="12"/>
  <c r="P3346" i="12"/>
  <c r="P3347" i="12"/>
  <c r="P3348" i="12"/>
  <c r="P3349" i="12"/>
  <c r="P3350" i="12"/>
  <c r="P3351" i="12"/>
  <c r="P3352" i="12"/>
  <c r="P3353" i="12"/>
  <c r="P3354" i="12"/>
  <c r="P3355" i="12"/>
  <c r="P3356" i="12"/>
  <c r="P3357" i="12"/>
  <c r="P3358" i="12"/>
  <c r="P3359" i="12"/>
  <c r="P3360" i="12"/>
  <c r="P3361" i="12"/>
  <c r="P3362" i="12"/>
  <c r="P3363" i="12"/>
  <c r="P3364" i="12"/>
  <c r="P3365" i="12"/>
  <c r="P3366" i="12"/>
  <c r="P3367" i="12"/>
  <c r="P3368" i="12"/>
  <c r="P3369" i="12"/>
  <c r="P3370" i="12"/>
  <c r="P3371" i="12"/>
  <c r="P3372" i="12"/>
  <c r="P3373" i="12"/>
  <c r="P3374" i="12"/>
  <c r="P3375" i="12"/>
  <c r="P3376" i="12"/>
  <c r="P3377" i="12"/>
  <c r="P3378" i="12"/>
  <c r="P3379" i="12"/>
  <c r="P3380" i="12"/>
  <c r="P3381" i="12"/>
  <c r="P3382" i="12"/>
  <c r="P3383" i="12"/>
  <c r="P3384" i="12"/>
  <c r="P3385" i="12"/>
  <c r="P3386" i="12"/>
  <c r="P3387" i="12"/>
  <c r="P3388" i="12"/>
  <c r="P3389" i="12"/>
  <c r="P3390" i="12"/>
  <c r="P3391" i="12"/>
  <c r="P3392" i="12"/>
  <c r="P3393" i="12"/>
  <c r="P3394" i="12"/>
  <c r="P3395" i="12"/>
  <c r="P3396" i="12"/>
  <c r="P3397" i="12"/>
  <c r="P3398" i="12"/>
  <c r="P3399" i="12"/>
  <c r="P3400" i="12"/>
  <c r="P3401" i="12"/>
  <c r="P3402" i="12"/>
  <c r="P3403" i="12"/>
  <c r="P3404" i="12"/>
  <c r="P3405" i="12"/>
  <c r="P3406" i="12"/>
  <c r="P3407" i="12"/>
  <c r="P3408" i="12"/>
  <c r="P3409" i="12"/>
  <c r="P3410" i="12"/>
  <c r="P3411" i="12"/>
  <c r="P3412" i="12"/>
  <c r="P3413" i="12"/>
  <c r="P3414" i="12"/>
  <c r="P3415" i="12"/>
  <c r="P3416" i="12"/>
  <c r="P3417" i="12"/>
  <c r="P3418" i="12"/>
  <c r="P3419" i="12"/>
  <c r="P3420" i="12"/>
  <c r="P3421" i="12"/>
  <c r="P3422" i="12"/>
  <c r="P3423" i="12"/>
  <c r="P3424" i="12"/>
  <c r="P3425" i="12"/>
  <c r="P3426" i="12"/>
  <c r="P3427" i="12"/>
  <c r="P3428" i="12"/>
  <c r="P3429" i="12"/>
  <c r="P3430" i="12"/>
  <c r="P3431" i="12"/>
  <c r="P3432" i="12"/>
  <c r="P3433" i="12"/>
  <c r="P3434" i="12"/>
  <c r="P3435" i="12"/>
  <c r="P3436" i="12"/>
  <c r="P3437" i="12"/>
  <c r="P3438" i="12"/>
  <c r="P3439" i="12"/>
  <c r="P3440" i="12"/>
  <c r="P3441" i="12"/>
  <c r="P3442" i="12"/>
  <c r="P3443" i="12"/>
  <c r="P3444" i="12"/>
  <c r="P3445" i="12"/>
  <c r="P3446" i="12"/>
  <c r="P3447" i="12"/>
  <c r="P3448" i="12"/>
  <c r="P3449" i="12"/>
  <c r="P3450" i="12"/>
  <c r="P3451" i="12"/>
  <c r="P3452" i="12"/>
  <c r="P3453" i="12"/>
  <c r="P3454" i="12"/>
  <c r="P3455" i="12"/>
  <c r="P3456" i="12"/>
  <c r="P3457" i="12"/>
  <c r="P3458" i="12"/>
  <c r="P3459" i="12"/>
  <c r="P3460" i="12"/>
  <c r="P3461" i="12"/>
  <c r="P3462" i="12"/>
  <c r="P3463" i="12"/>
  <c r="P3464" i="12"/>
  <c r="P3465" i="12"/>
  <c r="P3466" i="12"/>
  <c r="P3467" i="12"/>
  <c r="P3468" i="12"/>
  <c r="P3469" i="12"/>
  <c r="P3470" i="12"/>
  <c r="P3471" i="12"/>
  <c r="P3472" i="12"/>
  <c r="P3473" i="12"/>
  <c r="P3474" i="12"/>
  <c r="P3475" i="12"/>
  <c r="P3476" i="12"/>
  <c r="P3477" i="12"/>
  <c r="P3478" i="12"/>
  <c r="P3479" i="12"/>
  <c r="P3480" i="12"/>
  <c r="P3481" i="12"/>
  <c r="P3482" i="12"/>
  <c r="P3483" i="12"/>
  <c r="P3484" i="12"/>
  <c r="P3485" i="12"/>
  <c r="P3486" i="12"/>
  <c r="P3487" i="12"/>
  <c r="P3488" i="12"/>
  <c r="P3489" i="12"/>
  <c r="P3490" i="12"/>
  <c r="P3491" i="12"/>
  <c r="P3492" i="12"/>
  <c r="P3493" i="12"/>
  <c r="P3494" i="12"/>
  <c r="P3495" i="12"/>
  <c r="P3496" i="12"/>
  <c r="P3497" i="12"/>
  <c r="P3498" i="12"/>
  <c r="P3499" i="12"/>
  <c r="P3500" i="12"/>
  <c r="P3501" i="12"/>
  <c r="P3502" i="12"/>
  <c r="P3503" i="12"/>
  <c r="P3504" i="12"/>
  <c r="P3505" i="12"/>
  <c r="P3506" i="12"/>
  <c r="P3507" i="12"/>
  <c r="P3508" i="12"/>
  <c r="P3509" i="12"/>
  <c r="P3510" i="12"/>
  <c r="P3511" i="12"/>
  <c r="P3512" i="12"/>
  <c r="P3513" i="12"/>
  <c r="P3514" i="12"/>
  <c r="P3515" i="12"/>
  <c r="P3516" i="12"/>
  <c r="P3517" i="12"/>
  <c r="P3518" i="12"/>
  <c r="P3519" i="12"/>
  <c r="P3520" i="12"/>
  <c r="P3521" i="12"/>
  <c r="P3522" i="12"/>
  <c r="P3523" i="12"/>
  <c r="P3524" i="12"/>
  <c r="P3525" i="12"/>
  <c r="P3526" i="12"/>
  <c r="P3527" i="12"/>
  <c r="P3528" i="12"/>
  <c r="P3529" i="12"/>
  <c r="P3530" i="12"/>
  <c r="P3531" i="12"/>
  <c r="P3532" i="12"/>
  <c r="P3533" i="12"/>
  <c r="P3534" i="12"/>
  <c r="P3535" i="12"/>
  <c r="P3536" i="12"/>
  <c r="P3537" i="12"/>
  <c r="P3538" i="12"/>
  <c r="P3539" i="12"/>
  <c r="P3540" i="12"/>
  <c r="P3541" i="12"/>
  <c r="P3542" i="12"/>
  <c r="P3543" i="12"/>
  <c r="P3544" i="12"/>
  <c r="P3545" i="12"/>
  <c r="P3546" i="12"/>
  <c r="P3547" i="12"/>
  <c r="P3548" i="12"/>
  <c r="P3549" i="12"/>
  <c r="P3550" i="12"/>
  <c r="P3551" i="12"/>
  <c r="P3552" i="12"/>
  <c r="P3553" i="12"/>
  <c r="P3554" i="12"/>
  <c r="P3555" i="12"/>
  <c r="P3556" i="12"/>
  <c r="P3557" i="12"/>
  <c r="P3558" i="12"/>
  <c r="P3559" i="12"/>
  <c r="P3560" i="12"/>
  <c r="P3561" i="12"/>
  <c r="P3562" i="12"/>
  <c r="P3563" i="12"/>
  <c r="P3564" i="12"/>
  <c r="P3565" i="12"/>
  <c r="P3566" i="12"/>
  <c r="P3567" i="12"/>
  <c r="P3568" i="12"/>
  <c r="P3569" i="12"/>
  <c r="P3570" i="12"/>
  <c r="P3571" i="12"/>
  <c r="P3572" i="12"/>
  <c r="P3573" i="12"/>
  <c r="P3574" i="12"/>
  <c r="P3575" i="12"/>
  <c r="P3576" i="12"/>
  <c r="P3577" i="12"/>
  <c r="P3578" i="12"/>
  <c r="P3579" i="12"/>
  <c r="P3580" i="12"/>
  <c r="P3581" i="12"/>
  <c r="P3582" i="12"/>
  <c r="P3583" i="12"/>
  <c r="P3584" i="12"/>
  <c r="P3585" i="12"/>
  <c r="P3586" i="12"/>
  <c r="P3587" i="12"/>
  <c r="P3588" i="12"/>
  <c r="P3589" i="12"/>
  <c r="P3590" i="12"/>
  <c r="P3591" i="12"/>
  <c r="P3592" i="12"/>
  <c r="P3593" i="12"/>
  <c r="P3594" i="12"/>
  <c r="P3595" i="12"/>
  <c r="P3596" i="12"/>
  <c r="P3597" i="12"/>
  <c r="P3598" i="12"/>
  <c r="P3599" i="12"/>
  <c r="P3600" i="12"/>
  <c r="P3601" i="12"/>
  <c r="P3602" i="12"/>
  <c r="P3603" i="12"/>
  <c r="P3604" i="12"/>
  <c r="P3605" i="12"/>
  <c r="P3606" i="12"/>
  <c r="P3607" i="12"/>
  <c r="P3608" i="12"/>
  <c r="P3609" i="12"/>
  <c r="P3610" i="12"/>
  <c r="P3611" i="12"/>
  <c r="P3612" i="12"/>
  <c r="P3613" i="12"/>
  <c r="P3614" i="12"/>
  <c r="P3615" i="12"/>
  <c r="P3616" i="12"/>
  <c r="P3617" i="12"/>
  <c r="P3618" i="12"/>
  <c r="P3619" i="12"/>
  <c r="P3620" i="12"/>
  <c r="P3621" i="12"/>
  <c r="P3622" i="12"/>
  <c r="P3623" i="12"/>
  <c r="P3624" i="12"/>
  <c r="P3625" i="12"/>
  <c r="P3626" i="12"/>
  <c r="P3627" i="12"/>
  <c r="P3628" i="12"/>
  <c r="P3629" i="12"/>
  <c r="P3630" i="12"/>
  <c r="P3631" i="12"/>
  <c r="P3632" i="12"/>
  <c r="P3633" i="12"/>
  <c r="P3634" i="12"/>
  <c r="P3635" i="12"/>
  <c r="P3636" i="12"/>
  <c r="P3637" i="12"/>
  <c r="P3638" i="12"/>
  <c r="P3639" i="12"/>
  <c r="P3640" i="12"/>
  <c r="P3641" i="12"/>
  <c r="P3642" i="12"/>
  <c r="P3643" i="12"/>
  <c r="P3644" i="12"/>
  <c r="P3645" i="12"/>
  <c r="P3646" i="12"/>
  <c r="P3647" i="12"/>
  <c r="P3648" i="12"/>
  <c r="P3649" i="12"/>
  <c r="P3650" i="12"/>
  <c r="P3651" i="12"/>
  <c r="P3652" i="12"/>
  <c r="P3653" i="12"/>
  <c r="P3654" i="12"/>
  <c r="P3655" i="12"/>
  <c r="P3656" i="12"/>
  <c r="P3657" i="12"/>
  <c r="P3658" i="12"/>
  <c r="P3659" i="12"/>
  <c r="P3660" i="12"/>
  <c r="P3661" i="12"/>
  <c r="P3662" i="12"/>
  <c r="P3663" i="12"/>
  <c r="P3664" i="12"/>
  <c r="P3665" i="12"/>
  <c r="P3666" i="12"/>
  <c r="P3667" i="12"/>
  <c r="P3668" i="12"/>
  <c r="P3669" i="12"/>
  <c r="P3670" i="12"/>
  <c r="P3671" i="12"/>
  <c r="P3672" i="12"/>
  <c r="P3673" i="12"/>
  <c r="P3674" i="12"/>
  <c r="P3675" i="12"/>
  <c r="P3676" i="12"/>
  <c r="P3677" i="12"/>
  <c r="P3678" i="12"/>
  <c r="P3679" i="12"/>
  <c r="P3680" i="12"/>
  <c r="P3681" i="12"/>
  <c r="P3682" i="12"/>
  <c r="P3683" i="12"/>
  <c r="P3684" i="12"/>
  <c r="P3685" i="12"/>
  <c r="P3686" i="12"/>
  <c r="P3687" i="12"/>
  <c r="P3688" i="12"/>
  <c r="P3689" i="12"/>
  <c r="P3690" i="12"/>
  <c r="P3691" i="12"/>
  <c r="P3692" i="12"/>
  <c r="P3693" i="12"/>
  <c r="P3694" i="12"/>
  <c r="P3695" i="12"/>
  <c r="P3696" i="12"/>
  <c r="P3697" i="12"/>
  <c r="P3698" i="12"/>
  <c r="P3699" i="12"/>
  <c r="P3700" i="12"/>
  <c r="P3701" i="12"/>
  <c r="P3702" i="12"/>
  <c r="P3703" i="12"/>
  <c r="P3704" i="12"/>
  <c r="P3705" i="12"/>
  <c r="P3706" i="12"/>
  <c r="P3707" i="12"/>
  <c r="P3708" i="12"/>
  <c r="P3709" i="12"/>
  <c r="P3710" i="12"/>
  <c r="P3711" i="12"/>
  <c r="P3712" i="12"/>
  <c r="P3713" i="12"/>
  <c r="P3714" i="12"/>
  <c r="P3715" i="12"/>
  <c r="P3716" i="12"/>
  <c r="P3717" i="12"/>
  <c r="P3718" i="12"/>
  <c r="P3719" i="12"/>
  <c r="P3720" i="12"/>
  <c r="P3721" i="12"/>
  <c r="P3722" i="12"/>
  <c r="P3723" i="12"/>
  <c r="P3724" i="12"/>
  <c r="P3725" i="12"/>
  <c r="P3726" i="12"/>
  <c r="P3727" i="12"/>
  <c r="P3728" i="12"/>
  <c r="P3729" i="12"/>
  <c r="P3730" i="12"/>
  <c r="P3731" i="12"/>
  <c r="P3732" i="12"/>
  <c r="P3733" i="12"/>
  <c r="P3734" i="12"/>
  <c r="P3735" i="12"/>
  <c r="P3736" i="12"/>
  <c r="P3737" i="12"/>
  <c r="P3738" i="12"/>
  <c r="P3739" i="12"/>
  <c r="P3740" i="12"/>
  <c r="P3741" i="12"/>
  <c r="P3742" i="12"/>
  <c r="P3743" i="12"/>
  <c r="P3744" i="12"/>
  <c r="P3745" i="12"/>
  <c r="P3746" i="12"/>
  <c r="P3747" i="12"/>
  <c r="P3748" i="12"/>
  <c r="C3150" i="12"/>
  <c r="D3150" i="12"/>
  <c r="E3150" i="12"/>
  <c r="F3150" i="12"/>
  <c r="G3150" i="12"/>
  <c r="H3150" i="12"/>
  <c r="C3151" i="12"/>
  <c r="D3151" i="12"/>
  <c r="E3151" i="12"/>
  <c r="F3151" i="12"/>
  <c r="G3151" i="12"/>
  <c r="H3151" i="12"/>
  <c r="C3152" i="12"/>
  <c r="D3152" i="12"/>
  <c r="E3152" i="12"/>
  <c r="F3152" i="12"/>
  <c r="G3152" i="12"/>
  <c r="H3152" i="12"/>
  <c r="C3153" i="12"/>
  <c r="D3153" i="12"/>
  <c r="E3153" i="12"/>
  <c r="F3153" i="12"/>
  <c r="G3153" i="12"/>
  <c r="H3153" i="12"/>
  <c r="C3154" i="12"/>
  <c r="D3154" i="12"/>
  <c r="E3154" i="12"/>
  <c r="F3154" i="12"/>
  <c r="G3154" i="12"/>
  <c r="H3154" i="12"/>
  <c r="C3155" i="12"/>
  <c r="D3155" i="12"/>
  <c r="E3155" i="12"/>
  <c r="F3155" i="12"/>
  <c r="G3155" i="12"/>
  <c r="H3155" i="12"/>
  <c r="C3156" i="12"/>
  <c r="D3156" i="12"/>
  <c r="E3156" i="12"/>
  <c r="F3156" i="12"/>
  <c r="G3156" i="12"/>
  <c r="H3156" i="12"/>
  <c r="C3157" i="12"/>
  <c r="D3157" i="12"/>
  <c r="E3157" i="12"/>
  <c r="F3157" i="12"/>
  <c r="G3157" i="12"/>
  <c r="H3157" i="12"/>
  <c r="C3158" i="12"/>
  <c r="D3158" i="12"/>
  <c r="E3158" i="12"/>
  <c r="F3158" i="12"/>
  <c r="G3158" i="12"/>
  <c r="H3158" i="12"/>
  <c r="C3159" i="12"/>
  <c r="D3159" i="12"/>
  <c r="E3159" i="12"/>
  <c r="F3159" i="12"/>
  <c r="G3159" i="12"/>
  <c r="H3159" i="12"/>
  <c r="C3160" i="12"/>
  <c r="D3160" i="12"/>
  <c r="E3160" i="12"/>
  <c r="F3160" i="12"/>
  <c r="G3160" i="12"/>
  <c r="H3160" i="12"/>
  <c r="C3161" i="12"/>
  <c r="D3161" i="12"/>
  <c r="E3161" i="12"/>
  <c r="F3161" i="12"/>
  <c r="G3161" i="12"/>
  <c r="H3161" i="12"/>
  <c r="C3162" i="12"/>
  <c r="D3162" i="12"/>
  <c r="E3162" i="12"/>
  <c r="F3162" i="12"/>
  <c r="G3162" i="12"/>
  <c r="H3162" i="12"/>
  <c r="C3163" i="12"/>
  <c r="D3163" i="12"/>
  <c r="E3163" i="12"/>
  <c r="F3163" i="12"/>
  <c r="G3163" i="12"/>
  <c r="H3163" i="12"/>
  <c r="C3164" i="12"/>
  <c r="D3164" i="12"/>
  <c r="E3164" i="12"/>
  <c r="F3164" i="12"/>
  <c r="G3164" i="12"/>
  <c r="H3164" i="12"/>
  <c r="C3165" i="12"/>
  <c r="D3165" i="12"/>
  <c r="E3165" i="12"/>
  <c r="F3165" i="12"/>
  <c r="G3165" i="12"/>
  <c r="H3165" i="12"/>
  <c r="C3166" i="12"/>
  <c r="D3166" i="12"/>
  <c r="E3166" i="12"/>
  <c r="F3166" i="12"/>
  <c r="G3166" i="12"/>
  <c r="H3166" i="12"/>
  <c r="C3167" i="12"/>
  <c r="D3167" i="12"/>
  <c r="E3167" i="12"/>
  <c r="F3167" i="12"/>
  <c r="G3167" i="12"/>
  <c r="H3167" i="12"/>
  <c r="C3168" i="12"/>
  <c r="D3168" i="12"/>
  <c r="E3168" i="12"/>
  <c r="F3168" i="12"/>
  <c r="G3168" i="12"/>
  <c r="H3168" i="12"/>
  <c r="C3169" i="12"/>
  <c r="D3169" i="12"/>
  <c r="E3169" i="12"/>
  <c r="F3169" i="12"/>
  <c r="G3169" i="12"/>
  <c r="H3169" i="12"/>
  <c r="C3170" i="12"/>
  <c r="D3170" i="12"/>
  <c r="E3170" i="12"/>
  <c r="F3170" i="12"/>
  <c r="G3170" i="12"/>
  <c r="H3170" i="12"/>
  <c r="C3171" i="12"/>
  <c r="D3171" i="12"/>
  <c r="E3171" i="12"/>
  <c r="F3171" i="12"/>
  <c r="G3171" i="12"/>
  <c r="H3171" i="12"/>
  <c r="C3172" i="12"/>
  <c r="D3172" i="12"/>
  <c r="E3172" i="12"/>
  <c r="F3172" i="12"/>
  <c r="G3172" i="12"/>
  <c r="H3172" i="12"/>
  <c r="C3173" i="12"/>
  <c r="D3173" i="12"/>
  <c r="E3173" i="12"/>
  <c r="F3173" i="12"/>
  <c r="G3173" i="12"/>
  <c r="H3173" i="12"/>
  <c r="C3174" i="12"/>
  <c r="D3174" i="12"/>
  <c r="E3174" i="12"/>
  <c r="F3174" i="12"/>
  <c r="G3174" i="12"/>
  <c r="H3174" i="12"/>
  <c r="C3175" i="12"/>
  <c r="D3175" i="12"/>
  <c r="E3175" i="12"/>
  <c r="F3175" i="12"/>
  <c r="G3175" i="12"/>
  <c r="H3175" i="12"/>
  <c r="C3176" i="12"/>
  <c r="D3176" i="12"/>
  <c r="E3176" i="12"/>
  <c r="F3176" i="12"/>
  <c r="G3176" i="12"/>
  <c r="H3176" i="12"/>
  <c r="C3177" i="12"/>
  <c r="D3177" i="12"/>
  <c r="E3177" i="12"/>
  <c r="F3177" i="12"/>
  <c r="G3177" i="12"/>
  <c r="H3177" i="12"/>
  <c r="C3178" i="12"/>
  <c r="D3178" i="12"/>
  <c r="E3178" i="12"/>
  <c r="F3178" i="12"/>
  <c r="G3178" i="12"/>
  <c r="H3178" i="12"/>
  <c r="C3179" i="12"/>
  <c r="D3179" i="12"/>
  <c r="E3179" i="12"/>
  <c r="F3179" i="12"/>
  <c r="G3179" i="12"/>
  <c r="H3179" i="12"/>
  <c r="C3180" i="12"/>
  <c r="D3180" i="12"/>
  <c r="E3180" i="12"/>
  <c r="F3180" i="12"/>
  <c r="G3180" i="12"/>
  <c r="H3180" i="12"/>
  <c r="C3181" i="12"/>
  <c r="D3181" i="12"/>
  <c r="E3181" i="12"/>
  <c r="F3181" i="12"/>
  <c r="G3181" i="12"/>
  <c r="H3181" i="12"/>
  <c r="C3182" i="12"/>
  <c r="D3182" i="12"/>
  <c r="E3182" i="12"/>
  <c r="F3182" i="12"/>
  <c r="G3182" i="12"/>
  <c r="H3182" i="12"/>
  <c r="C3183" i="12"/>
  <c r="D3183" i="12"/>
  <c r="E3183" i="12"/>
  <c r="F3183" i="12"/>
  <c r="G3183" i="12"/>
  <c r="H3183" i="12"/>
  <c r="C3184" i="12"/>
  <c r="D3184" i="12"/>
  <c r="E3184" i="12"/>
  <c r="F3184" i="12"/>
  <c r="G3184" i="12"/>
  <c r="H3184" i="12"/>
  <c r="C3185" i="12"/>
  <c r="D3185" i="12"/>
  <c r="E3185" i="12"/>
  <c r="F3185" i="12"/>
  <c r="G3185" i="12"/>
  <c r="H3185" i="12"/>
  <c r="C3186" i="12"/>
  <c r="D3186" i="12"/>
  <c r="E3186" i="12"/>
  <c r="F3186" i="12"/>
  <c r="G3186" i="12"/>
  <c r="H3186" i="12"/>
  <c r="C3187" i="12"/>
  <c r="D3187" i="12"/>
  <c r="E3187" i="12"/>
  <c r="F3187" i="12"/>
  <c r="G3187" i="12"/>
  <c r="H3187" i="12"/>
  <c r="C3188" i="12"/>
  <c r="D3188" i="12"/>
  <c r="E3188" i="12"/>
  <c r="F3188" i="12"/>
  <c r="G3188" i="12"/>
  <c r="H3188" i="12"/>
  <c r="C3189" i="12"/>
  <c r="D3189" i="12"/>
  <c r="E3189" i="12"/>
  <c r="F3189" i="12"/>
  <c r="G3189" i="12"/>
  <c r="H3189" i="12"/>
  <c r="C3190" i="12"/>
  <c r="D3190" i="12"/>
  <c r="E3190" i="12"/>
  <c r="F3190" i="12"/>
  <c r="G3190" i="12"/>
  <c r="H3190" i="12"/>
  <c r="C3191" i="12"/>
  <c r="D3191" i="12"/>
  <c r="E3191" i="12"/>
  <c r="F3191" i="12"/>
  <c r="G3191" i="12"/>
  <c r="H3191" i="12"/>
  <c r="C3192" i="12"/>
  <c r="D3192" i="12"/>
  <c r="E3192" i="12"/>
  <c r="F3192" i="12"/>
  <c r="G3192" i="12"/>
  <c r="H3192" i="12"/>
  <c r="C3193" i="12"/>
  <c r="D3193" i="12"/>
  <c r="E3193" i="12"/>
  <c r="F3193" i="12"/>
  <c r="G3193" i="12"/>
  <c r="H3193" i="12"/>
  <c r="C3194" i="12"/>
  <c r="D3194" i="12"/>
  <c r="E3194" i="12"/>
  <c r="F3194" i="12"/>
  <c r="G3194" i="12"/>
  <c r="H3194" i="12"/>
  <c r="C3195" i="12"/>
  <c r="D3195" i="12"/>
  <c r="E3195" i="12"/>
  <c r="F3195" i="12"/>
  <c r="G3195" i="12"/>
  <c r="H3195" i="12"/>
  <c r="C3196" i="12"/>
  <c r="D3196" i="12"/>
  <c r="E3196" i="12"/>
  <c r="F3196" i="12"/>
  <c r="G3196" i="12"/>
  <c r="H3196" i="12"/>
  <c r="C3197" i="12"/>
  <c r="D3197" i="12"/>
  <c r="E3197" i="12"/>
  <c r="F3197" i="12"/>
  <c r="G3197" i="12"/>
  <c r="H3197" i="12"/>
  <c r="C3198" i="12"/>
  <c r="D3198" i="12"/>
  <c r="E3198" i="12"/>
  <c r="F3198" i="12"/>
  <c r="G3198" i="12"/>
  <c r="H3198" i="12"/>
  <c r="C3199" i="12"/>
  <c r="D3199" i="12"/>
  <c r="E3199" i="12"/>
  <c r="F3199" i="12"/>
  <c r="G3199" i="12"/>
  <c r="H3199" i="12"/>
  <c r="C3200" i="12"/>
  <c r="D3200" i="12"/>
  <c r="E3200" i="12"/>
  <c r="F3200" i="12"/>
  <c r="G3200" i="12"/>
  <c r="H3200" i="12"/>
  <c r="C3201" i="12"/>
  <c r="D3201" i="12"/>
  <c r="E3201" i="12"/>
  <c r="F3201" i="12"/>
  <c r="G3201" i="12"/>
  <c r="H3201" i="12"/>
  <c r="C3202" i="12"/>
  <c r="D3202" i="12"/>
  <c r="E3202" i="12"/>
  <c r="F3202" i="12"/>
  <c r="G3202" i="12"/>
  <c r="H3202" i="12"/>
  <c r="C3203" i="12"/>
  <c r="D3203" i="12"/>
  <c r="E3203" i="12"/>
  <c r="F3203" i="12"/>
  <c r="G3203" i="12"/>
  <c r="H3203" i="12"/>
  <c r="C3204" i="12"/>
  <c r="D3204" i="12"/>
  <c r="E3204" i="12"/>
  <c r="F3204" i="12"/>
  <c r="G3204" i="12"/>
  <c r="H3204" i="12"/>
  <c r="C3205" i="12"/>
  <c r="D3205" i="12"/>
  <c r="E3205" i="12"/>
  <c r="F3205" i="12"/>
  <c r="G3205" i="12"/>
  <c r="H3205" i="12"/>
  <c r="C3206" i="12"/>
  <c r="D3206" i="12"/>
  <c r="E3206" i="12"/>
  <c r="F3206" i="12"/>
  <c r="G3206" i="12"/>
  <c r="H3206" i="12"/>
  <c r="C3207" i="12"/>
  <c r="D3207" i="12"/>
  <c r="E3207" i="12"/>
  <c r="F3207" i="12"/>
  <c r="G3207" i="12"/>
  <c r="H3207" i="12"/>
  <c r="C3208" i="12"/>
  <c r="D3208" i="12"/>
  <c r="E3208" i="12"/>
  <c r="F3208" i="12"/>
  <c r="G3208" i="12"/>
  <c r="H3208" i="12"/>
  <c r="C3209" i="12"/>
  <c r="D3209" i="12"/>
  <c r="E3209" i="12"/>
  <c r="F3209" i="12"/>
  <c r="G3209" i="12"/>
  <c r="H3209" i="12"/>
  <c r="C3210" i="12"/>
  <c r="D3210" i="12"/>
  <c r="E3210" i="12"/>
  <c r="F3210" i="12"/>
  <c r="G3210" i="12"/>
  <c r="H3210" i="12"/>
  <c r="C3211" i="12"/>
  <c r="D3211" i="12"/>
  <c r="E3211" i="12"/>
  <c r="F3211" i="12"/>
  <c r="G3211" i="12"/>
  <c r="H3211" i="12"/>
  <c r="C3212" i="12"/>
  <c r="D3212" i="12"/>
  <c r="E3212" i="12"/>
  <c r="F3212" i="12"/>
  <c r="G3212" i="12"/>
  <c r="H3212" i="12"/>
  <c r="C3213" i="12"/>
  <c r="D3213" i="12"/>
  <c r="E3213" i="12"/>
  <c r="F3213" i="12"/>
  <c r="G3213" i="12"/>
  <c r="H3213" i="12"/>
  <c r="C3214" i="12"/>
  <c r="D3214" i="12"/>
  <c r="E3214" i="12"/>
  <c r="F3214" i="12"/>
  <c r="G3214" i="12"/>
  <c r="H3214" i="12"/>
  <c r="C3215" i="12"/>
  <c r="D3215" i="12"/>
  <c r="E3215" i="12"/>
  <c r="F3215" i="12"/>
  <c r="G3215" i="12"/>
  <c r="H3215" i="12"/>
  <c r="C3216" i="12"/>
  <c r="D3216" i="12"/>
  <c r="E3216" i="12"/>
  <c r="F3216" i="12"/>
  <c r="G3216" i="12"/>
  <c r="H3216" i="12"/>
  <c r="C3217" i="12"/>
  <c r="D3217" i="12"/>
  <c r="E3217" i="12"/>
  <c r="F3217" i="12"/>
  <c r="G3217" i="12"/>
  <c r="H3217" i="12"/>
  <c r="C3218" i="12"/>
  <c r="D3218" i="12"/>
  <c r="E3218" i="12"/>
  <c r="F3218" i="12"/>
  <c r="G3218" i="12"/>
  <c r="H3218" i="12"/>
  <c r="C3219" i="12"/>
  <c r="D3219" i="12"/>
  <c r="E3219" i="12"/>
  <c r="F3219" i="12"/>
  <c r="G3219" i="12"/>
  <c r="H3219" i="12"/>
  <c r="C3220" i="12"/>
  <c r="D3220" i="12"/>
  <c r="E3220" i="12"/>
  <c r="F3220" i="12"/>
  <c r="G3220" i="12"/>
  <c r="H3220" i="12"/>
  <c r="C3221" i="12"/>
  <c r="D3221" i="12"/>
  <c r="E3221" i="12"/>
  <c r="F3221" i="12"/>
  <c r="G3221" i="12"/>
  <c r="H3221" i="12"/>
  <c r="C3222" i="12"/>
  <c r="D3222" i="12"/>
  <c r="E3222" i="12"/>
  <c r="F3222" i="12"/>
  <c r="G3222" i="12"/>
  <c r="H3222" i="12"/>
  <c r="C3223" i="12"/>
  <c r="D3223" i="12"/>
  <c r="E3223" i="12"/>
  <c r="F3223" i="12"/>
  <c r="G3223" i="12"/>
  <c r="H3223" i="12"/>
  <c r="C3224" i="12"/>
  <c r="D3224" i="12"/>
  <c r="E3224" i="12"/>
  <c r="F3224" i="12"/>
  <c r="G3224" i="12"/>
  <c r="H3224" i="12"/>
  <c r="C3225" i="12"/>
  <c r="D3225" i="12"/>
  <c r="E3225" i="12"/>
  <c r="F3225" i="12"/>
  <c r="G3225" i="12"/>
  <c r="H3225" i="12"/>
  <c r="C3226" i="12"/>
  <c r="D3226" i="12"/>
  <c r="E3226" i="12"/>
  <c r="F3226" i="12"/>
  <c r="G3226" i="12"/>
  <c r="H3226" i="12"/>
  <c r="C3227" i="12"/>
  <c r="D3227" i="12"/>
  <c r="E3227" i="12"/>
  <c r="F3227" i="12"/>
  <c r="G3227" i="12"/>
  <c r="H3227" i="12"/>
  <c r="C3228" i="12"/>
  <c r="D3228" i="12"/>
  <c r="E3228" i="12"/>
  <c r="F3228" i="12"/>
  <c r="G3228" i="12"/>
  <c r="H3228" i="12"/>
  <c r="C3229" i="12"/>
  <c r="D3229" i="12"/>
  <c r="E3229" i="12"/>
  <c r="F3229" i="12"/>
  <c r="G3229" i="12"/>
  <c r="H3229" i="12"/>
  <c r="C3230" i="12"/>
  <c r="D3230" i="12"/>
  <c r="E3230" i="12"/>
  <c r="F3230" i="12"/>
  <c r="G3230" i="12"/>
  <c r="H3230" i="12"/>
  <c r="C3231" i="12"/>
  <c r="D3231" i="12"/>
  <c r="E3231" i="12"/>
  <c r="F3231" i="12"/>
  <c r="G3231" i="12"/>
  <c r="H3231" i="12"/>
  <c r="C3232" i="12"/>
  <c r="D3232" i="12"/>
  <c r="E3232" i="12"/>
  <c r="F3232" i="12"/>
  <c r="G3232" i="12"/>
  <c r="H3232" i="12"/>
  <c r="C3233" i="12"/>
  <c r="D3233" i="12"/>
  <c r="E3233" i="12"/>
  <c r="F3233" i="12"/>
  <c r="G3233" i="12"/>
  <c r="H3233" i="12"/>
  <c r="C3234" i="12"/>
  <c r="D3234" i="12"/>
  <c r="E3234" i="12"/>
  <c r="F3234" i="12"/>
  <c r="G3234" i="12"/>
  <c r="H3234" i="12"/>
  <c r="C3235" i="12"/>
  <c r="D3235" i="12"/>
  <c r="E3235" i="12"/>
  <c r="F3235" i="12"/>
  <c r="G3235" i="12"/>
  <c r="H3235" i="12"/>
  <c r="C3236" i="12"/>
  <c r="D3236" i="12"/>
  <c r="E3236" i="12"/>
  <c r="F3236" i="12"/>
  <c r="G3236" i="12"/>
  <c r="H3236" i="12"/>
  <c r="C3237" i="12"/>
  <c r="D3237" i="12"/>
  <c r="E3237" i="12"/>
  <c r="F3237" i="12"/>
  <c r="G3237" i="12"/>
  <c r="H3237" i="12"/>
  <c r="C3238" i="12"/>
  <c r="D3238" i="12"/>
  <c r="E3238" i="12"/>
  <c r="F3238" i="12"/>
  <c r="G3238" i="12"/>
  <c r="H3238" i="12"/>
  <c r="C3239" i="12"/>
  <c r="D3239" i="12"/>
  <c r="E3239" i="12"/>
  <c r="F3239" i="12"/>
  <c r="G3239" i="12"/>
  <c r="H3239" i="12"/>
  <c r="C3240" i="12"/>
  <c r="D3240" i="12"/>
  <c r="E3240" i="12"/>
  <c r="F3240" i="12"/>
  <c r="G3240" i="12"/>
  <c r="H3240" i="12"/>
  <c r="C3241" i="12"/>
  <c r="D3241" i="12"/>
  <c r="E3241" i="12"/>
  <c r="F3241" i="12"/>
  <c r="G3241" i="12"/>
  <c r="H3241" i="12"/>
  <c r="C3242" i="12"/>
  <c r="D3242" i="12"/>
  <c r="E3242" i="12"/>
  <c r="F3242" i="12"/>
  <c r="G3242" i="12"/>
  <c r="H3242" i="12"/>
  <c r="C3243" i="12"/>
  <c r="D3243" i="12"/>
  <c r="E3243" i="12"/>
  <c r="F3243" i="12"/>
  <c r="G3243" i="12"/>
  <c r="H3243" i="12"/>
  <c r="C3244" i="12"/>
  <c r="D3244" i="12"/>
  <c r="E3244" i="12"/>
  <c r="F3244" i="12"/>
  <c r="G3244" i="12"/>
  <c r="H3244" i="12"/>
  <c r="C3245" i="12"/>
  <c r="D3245" i="12"/>
  <c r="E3245" i="12"/>
  <c r="F3245" i="12"/>
  <c r="G3245" i="12"/>
  <c r="H3245" i="12"/>
  <c r="C3246" i="12"/>
  <c r="D3246" i="12"/>
  <c r="E3246" i="12"/>
  <c r="F3246" i="12"/>
  <c r="G3246" i="12"/>
  <c r="H3246" i="12"/>
  <c r="C3247" i="12"/>
  <c r="D3247" i="12"/>
  <c r="E3247" i="12"/>
  <c r="F3247" i="12"/>
  <c r="G3247" i="12"/>
  <c r="H3247" i="12"/>
  <c r="C3248" i="12"/>
  <c r="D3248" i="12"/>
  <c r="E3248" i="12"/>
  <c r="F3248" i="12"/>
  <c r="G3248" i="12"/>
  <c r="H3248" i="12"/>
  <c r="C3249" i="12"/>
  <c r="D3249" i="12"/>
  <c r="E3249" i="12"/>
  <c r="F3249" i="12"/>
  <c r="G3249" i="12"/>
  <c r="H3249" i="12"/>
  <c r="C3250" i="12"/>
  <c r="D3250" i="12"/>
  <c r="E3250" i="12"/>
  <c r="F3250" i="12"/>
  <c r="G3250" i="12"/>
  <c r="H3250" i="12"/>
  <c r="C3251" i="12"/>
  <c r="D3251" i="12"/>
  <c r="E3251" i="12"/>
  <c r="F3251" i="12"/>
  <c r="G3251" i="12"/>
  <c r="H3251" i="12"/>
  <c r="C3252" i="12"/>
  <c r="D3252" i="12"/>
  <c r="E3252" i="12"/>
  <c r="F3252" i="12"/>
  <c r="G3252" i="12"/>
  <c r="H3252" i="12"/>
  <c r="C3253" i="12"/>
  <c r="D3253" i="12"/>
  <c r="E3253" i="12"/>
  <c r="F3253" i="12"/>
  <c r="G3253" i="12"/>
  <c r="H3253" i="12"/>
  <c r="C3254" i="12"/>
  <c r="D3254" i="12"/>
  <c r="E3254" i="12"/>
  <c r="F3254" i="12"/>
  <c r="G3254" i="12"/>
  <c r="H3254" i="12"/>
  <c r="C3255" i="12"/>
  <c r="D3255" i="12"/>
  <c r="E3255" i="12"/>
  <c r="F3255" i="12"/>
  <c r="G3255" i="12"/>
  <c r="H3255" i="12"/>
  <c r="C3256" i="12"/>
  <c r="D3256" i="12"/>
  <c r="E3256" i="12"/>
  <c r="F3256" i="12"/>
  <c r="G3256" i="12"/>
  <c r="H3256" i="12"/>
  <c r="C3257" i="12"/>
  <c r="D3257" i="12"/>
  <c r="E3257" i="12"/>
  <c r="F3257" i="12"/>
  <c r="G3257" i="12"/>
  <c r="H3257" i="12"/>
  <c r="C3258" i="12"/>
  <c r="D3258" i="12"/>
  <c r="E3258" i="12"/>
  <c r="F3258" i="12"/>
  <c r="G3258" i="12"/>
  <c r="H3258" i="12"/>
  <c r="C3259" i="12"/>
  <c r="D3259" i="12"/>
  <c r="E3259" i="12"/>
  <c r="F3259" i="12"/>
  <c r="G3259" i="12"/>
  <c r="H3259" i="12"/>
  <c r="C3260" i="12"/>
  <c r="D3260" i="12"/>
  <c r="E3260" i="12"/>
  <c r="F3260" i="12"/>
  <c r="G3260" i="12"/>
  <c r="H3260" i="12"/>
  <c r="C3261" i="12"/>
  <c r="D3261" i="12"/>
  <c r="E3261" i="12"/>
  <c r="F3261" i="12"/>
  <c r="G3261" i="12"/>
  <c r="H3261" i="12"/>
  <c r="C3262" i="12"/>
  <c r="D3262" i="12"/>
  <c r="E3262" i="12"/>
  <c r="F3262" i="12"/>
  <c r="G3262" i="12"/>
  <c r="H3262" i="12"/>
  <c r="C3263" i="12"/>
  <c r="D3263" i="12"/>
  <c r="E3263" i="12"/>
  <c r="F3263" i="12"/>
  <c r="G3263" i="12"/>
  <c r="H3263" i="12"/>
  <c r="C3264" i="12"/>
  <c r="D3264" i="12"/>
  <c r="E3264" i="12"/>
  <c r="F3264" i="12"/>
  <c r="G3264" i="12"/>
  <c r="H3264" i="12"/>
  <c r="C3265" i="12"/>
  <c r="D3265" i="12"/>
  <c r="E3265" i="12"/>
  <c r="F3265" i="12"/>
  <c r="G3265" i="12"/>
  <c r="H3265" i="12"/>
  <c r="C3266" i="12"/>
  <c r="D3266" i="12"/>
  <c r="E3266" i="12"/>
  <c r="F3266" i="12"/>
  <c r="G3266" i="12"/>
  <c r="H3266" i="12"/>
  <c r="C3267" i="12"/>
  <c r="D3267" i="12"/>
  <c r="E3267" i="12"/>
  <c r="F3267" i="12"/>
  <c r="G3267" i="12"/>
  <c r="H3267" i="12"/>
  <c r="C3268" i="12"/>
  <c r="D3268" i="12"/>
  <c r="E3268" i="12"/>
  <c r="F3268" i="12"/>
  <c r="G3268" i="12"/>
  <c r="H3268" i="12"/>
  <c r="C3269" i="12"/>
  <c r="D3269" i="12"/>
  <c r="E3269" i="12"/>
  <c r="F3269" i="12"/>
  <c r="G3269" i="12"/>
  <c r="H3269" i="12"/>
  <c r="C3270" i="12"/>
  <c r="D3270" i="12"/>
  <c r="E3270" i="12"/>
  <c r="F3270" i="12"/>
  <c r="G3270" i="12"/>
  <c r="H3270" i="12"/>
  <c r="C3271" i="12"/>
  <c r="D3271" i="12"/>
  <c r="E3271" i="12"/>
  <c r="F3271" i="12"/>
  <c r="G3271" i="12"/>
  <c r="H3271" i="12"/>
  <c r="C3272" i="12"/>
  <c r="D3272" i="12"/>
  <c r="E3272" i="12"/>
  <c r="F3272" i="12"/>
  <c r="G3272" i="12"/>
  <c r="H3272" i="12"/>
  <c r="C3273" i="12"/>
  <c r="D3273" i="12"/>
  <c r="E3273" i="12"/>
  <c r="F3273" i="12"/>
  <c r="G3273" i="12"/>
  <c r="H3273" i="12"/>
  <c r="C3274" i="12"/>
  <c r="D3274" i="12"/>
  <c r="E3274" i="12"/>
  <c r="F3274" i="12"/>
  <c r="G3274" i="12"/>
  <c r="H3274" i="12"/>
  <c r="C3275" i="12"/>
  <c r="D3275" i="12"/>
  <c r="E3275" i="12"/>
  <c r="F3275" i="12"/>
  <c r="G3275" i="12"/>
  <c r="H3275" i="12"/>
  <c r="C3276" i="12"/>
  <c r="D3276" i="12"/>
  <c r="E3276" i="12"/>
  <c r="F3276" i="12"/>
  <c r="G3276" i="12"/>
  <c r="H3276" i="12"/>
  <c r="C3277" i="12"/>
  <c r="D3277" i="12"/>
  <c r="E3277" i="12"/>
  <c r="F3277" i="12"/>
  <c r="G3277" i="12"/>
  <c r="H3277" i="12"/>
  <c r="C3278" i="12"/>
  <c r="D3278" i="12"/>
  <c r="E3278" i="12"/>
  <c r="F3278" i="12"/>
  <c r="G3278" i="12"/>
  <c r="H3278" i="12"/>
  <c r="C3279" i="12"/>
  <c r="D3279" i="12"/>
  <c r="E3279" i="12"/>
  <c r="F3279" i="12"/>
  <c r="G3279" i="12"/>
  <c r="H3279" i="12"/>
  <c r="C3280" i="12"/>
  <c r="D3280" i="12"/>
  <c r="E3280" i="12"/>
  <c r="F3280" i="12"/>
  <c r="G3280" i="12"/>
  <c r="H3280" i="12"/>
  <c r="C3281" i="12"/>
  <c r="D3281" i="12"/>
  <c r="E3281" i="12"/>
  <c r="F3281" i="12"/>
  <c r="G3281" i="12"/>
  <c r="H3281" i="12"/>
  <c r="C3282" i="12"/>
  <c r="D3282" i="12"/>
  <c r="E3282" i="12"/>
  <c r="F3282" i="12"/>
  <c r="G3282" i="12"/>
  <c r="H3282" i="12"/>
  <c r="C3283" i="12"/>
  <c r="D3283" i="12"/>
  <c r="E3283" i="12"/>
  <c r="F3283" i="12"/>
  <c r="G3283" i="12"/>
  <c r="H3283" i="12"/>
  <c r="C3284" i="12"/>
  <c r="D3284" i="12"/>
  <c r="E3284" i="12"/>
  <c r="F3284" i="12"/>
  <c r="G3284" i="12"/>
  <c r="H3284" i="12"/>
  <c r="C3285" i="12"/>
  <c r="D3285" i="12"/>
  <c r="E3285" i="12"/>
  <c r="F3285" i="12"/>
  <c r="G3285" i="12"/>
  <c r="H3285" i="12"/>
  <c r="C3286" i="12"/>
  <c r="D3286" i="12"/>
  <c r="E3286" i="12"/>
  <c r="F3286" i="12"/>
  <c r="G3286" i="12"/>
  <c r="H3286" i="12"/>
  <c r="C3287" i="12"/>
  <c r="D3287" i="12"/>
  <c r="E3287" i="12"/>
  <c r="F3287" i="12"/>
  <c r="G3287" i="12"/>
  <c r="H3287" i="12"/>
  <c r="C3288" i="12"/>
  <c r="D3288" i="12"/>
  <c r="E3288" i="12"/>
  <c r="F3288" i="12"/>
  <c r="G3288" i="12"/>
  <c r="H3288" i="12"/>
  <c r="C3289" i="12"/>
  <c r="D3289" i="12"/>
  <c r="E3289" i="12"/>
  <c r="F3289" i="12"/>
  <c r="G3289" i="12"/>
  <c r="H3289" i="12"/>
  <c r="C3290" i="12"/>
  <c r="D3290" i="12"/>
  <c r="E3290" i="12"/>
  <c r="F3290" i="12"/>
  <c r="G3290" i="12"/>
  <c r="H3290" i="12"/>
  <c r="C3291" i="12"/>
  <c r="D3291" i="12"/>
  <c r="E3291" i="12"/>
  <c r="F3291" i="12"/>
  <c r="G3291" i="12"/>
  <c r="H3291" i="12"/>
  <c r="C3292" i="12"/>
  <c r="D3292" i="12"/>
  <c r="E3292" i="12"/>
  <c r="F3292" i="12"/>
  <c r="G3292" i="12"/>
  <c r="H3292" i="12"/>
  <c r="C3293" i="12"/>
  <c r="D3293" i="12"/>
  <c r="E3293" i="12"/>
  <c r="F3293" i="12"/>
  <c r="G3293" i="12"/>
  <c r="H3293" i="12"/>
  <c r="C3294" i="12"/>
  <c r="D3294" i="12"/>
  <c r="E3294" i="12"/>
  <c r="F3294" i="12"/>
  <c r="G3294" i="12"/>
  <c r="H3294" i="12"/>
  <c r="C3295" i="12"/>
  <c r="D3295" i="12"/>
  <c r="E3295" i="12"/>
  <c r="F3295" i="12"/>
  <c r="G3295" i="12"/>
  <c r="H3295" i="12"/>
  <c r="C3296" i="12"/>
  <c r="D3296" i="12"/>
  <c r="E3296" i="12"/>
  <c r="F3296" i="12"/>
  <c r="G3296" i="12"/>
  <c r="H3296" i="12"/>
  <c r="C3297" i="12"/>
  <c r="D3297" i="12"/>
  <c r="E3297" i="12"/>
  <c r="F3297" i="12"/>
  <c r="G3297" i="12"/>
  <c r="H3297" i="12"/>
  <c r="C3298" i="12"/>
  <c r="D3298" i="12"/>
  <c r="E3298" i="12"/>
  <c r="F3298" i="12"/>
  <c r="G3298" i="12"/>
  <c r="H3298" i="12"/>
  <c r="C3299" i="12"/>
  <c r="D3299" i="12"/>
  <c r="E3299" i="12"/>
  <c r="F3299" i="12"/>
  <c r="G3299" i="12"/>
  <c r="H3299" i="12"/>
  <c r="C3300" i="12"/>
  <c r="D3300" i="12"/>
  <c r="E3300" i="12"/>
  <c r="F3300" i="12"/>
  <c r="G3300" i="12"/>
  <c r="H3300" i="12"/>
  <c r="C3301" i="12"/>
  <c r="D3301" i="12"/>
  <c r="E3301" i="12"/>
  <c r="F3301" i="12"/>
  <c r="G3301" i="12"/>
  <c r="H3301" i="12"/>
  <c r="C3302" i="12"/>
  <c r="D3302" i="12"/>
  <c r="E3302" i="12"/>
  <c r="F3302" i="12"/>
  <c r="G3302" i="12"/>
  <c r="H3302" i="12"/>
  <c r="C3303" i="12"/>
  <c r="D3303" i="12"/>
  <c r="E3303" i="12"/>
  <c r="F3303" i="12"/>
  <c r="G3303" i="12"/>
  <c r="H3303" i="12"/>
  <c r="C3304" i="12"/>
  <c r="D3304" i="12"/>
  <c r="E3304" i="12"/>
  <c r="F3304" i="12"/>
  <c r="G3304" i="12"/>
  <c r="H3304" i="12"/>
  <c r="C3305" i="12"/>
  <c r="D3305" i="12"/>
  <c r="E3305" i="12"/>
  <c r="F3305" i="12"/>
  <c r="G3305" i="12"/>
  <c r="H3305" i="12"/>
  <c r="C3306" i="12"/>
  <c r="D3306" i="12"/>
  <c r="E3306" i="12"/>
  <c r="F3306" i="12"/>
  <c r="G3306" i="12"/>
  <c r="H3306" i="12"/>
  <c r="C3307" i="12"/>
  <c r="D3307" i="12"/>
  <c r="E3307" i="12"/>
  <c r="F3307" i="12"/>
  <c r="G3307" i="12"/>
  <c r="H3307" i="12"/>
  <c r="C3308" i="12"/>
  <c r="D3308" i="12"/>
  <c r="E3308" i="12"/>
  <c r="F3308" i="12"/>
  <c r="G3308" i="12"/>
  <c r="H3308" i="12"/>
  <c r="C3309" i="12"/>
  <c r="D3309" i="12"/>
  <c r="E3309" i="12"/>
  <c r="F3309" i="12"/>
  <c r="G3309" i="12"/>
  <c r="H3309" i="12"/>
  <c r="C3310" i="12"/>
  <c r="D3310" i="12"/>
  <c r="E3310" i="12"/>
  <c r="F3310" i="12"/>
  <c r="G3310" i="12"/>
  <c r="H3310" i="12"/>
  <c r="C3311" i="12"/>
  <c r="D3311" i="12"/>
  <c r="E3311" i="12"/>
  <c r="F3311" i="12"/>
  <c r="G3311" i="12"/>
  <c r="H3311" i="12"/>
  <c r="C3312" i="12"/>
  <c r="D3312" i="12"/>
  <c r="E3312" i="12"/>
  <c r="F3312" i="12"/>
  <c r="G3312" i="12"/>
  <c r="H3312" i="12"/>
  <c r="C3313" i="12"/>
  <c r="D3313" i="12"/>
  <c r="E3313" i="12"/>
  <c r="F3313" i="12"/>
  <c r="G3313" i="12"/>
  <c r="H3313" i="12"/>
  <c r="C3314" i="12"/>
  <c r="D3314" i="12"/>
  <c r="E3314" i="12"/>
  <c r="F3314" i="12"/>
  <c r="G3314" i="12"/>
  <c r="H3314" i="12"/>
  <c r="C3315" i="12"/>
  <c r="D3315" i="12"/>
  <c r="E3315" i="12"/>
  <c r="F3315" i="12"/>
  <c r="G3315" i="12"/>
  <c r="H3315" i="12"/>
  <c r="C3316" i="12"/>
  <c r="D3316" i="12"/>
  <c r="E3316" i="12"/>
  <c r="F3316" i="12"/>
  <c r="G3316" i="12"/>
  <c r="H3316" i="12"/>
  <c r="C3317" i="12"/>
  <c r="D3317" i="12"/>
  <c r="E3317" i="12"/>
  <c r="F3317" i="12"/>
  <c r="G3317" i="12"/>
  <c r="H3317" i="12"/>
  <c r="C3318" i="12"/>
  <c r="D3318" i="12"/>
  <c r="E3318" i="12"/>
  <c r="F3318" i="12"/>
  <c r="G3318" i="12"/>
  <c r="H3318" i="12"/>
  <c r="C3319" i="12"/>
  <c r="D3319" i="12"/>
  <c r="E3319" i="12"/>
  <c r="F3319" i="12"/>
  <c r="G3319" i="12"/>
  <c r="H3319" i="12"/>
  <c r="C3320" i="12"/>
  <c r="D3320" i="12"/>
  <c r="E3320" i="12"/>
  <c r="F3320" i="12"/>
  <c r="G3320" i="12"/>
  <c r="H3320" i="12"/>
  <c r="C3321" i="12"/>
  <c r="D3321" i="12"/>
  <c r="E3321" i="12"/>
  <c r="F3321" i="12"/>
  <c r="G3321" i="12"/>
  <c r="H3321" i="12"/>
  <c r="C3322" i="12"/>
  <c r="D3322" i="12"/>
  <c r="E3322" i="12"/>
  <c r="F3322" i="12"/>
  <c r="G3322" i="12"/>
  <c r="H3322" i="12"/>
  <c r="C3323" i="12"/>
  <c r="D3323" i="12"/>
  <c r="E3323" i="12"/>
  <c r="F3323" i="12"/>
  <c r="G3323" i="12"/>
  <c r="H3323" i="12"/>
  <c r="C3324" i="12"/>
  <c r="D3324" i="12"/>
  <c r="E3324" i="12"/>
  <c r="F3324" i="12"/>
  <c r="G3324" i="12"/>
  <c r="H3324" i="12"/>
  <c r="C3325" i="12"/>
  <c r="D3325" i="12"/>
  <c r="E3325" i="12"/>
  <c r="F3325" i="12"/>
  <c r="G3325" i="12"/>
  <c r="H3325" i="12"/>
  <c r="C3326" i="12"/>
  <c r="D3326" i="12"/>
  <c r="E3326" i="12"/>
  <c r="F3326" i="12"/>
  <c r="G3326" i="12"/>
  <c r="H3326" i="12"/>
  <c r="C3327" i="12"/>
  <c r="D3327" i="12"/>
  <c r="E3327" i="12"/>
  <c r="F3327" i="12"/>
  <c r="G3327" i="12"/>
  <c r="H3327" i="12"/>
  <c r="C3328" i="12"/>
  <c r="D3328" i="12"/>
  <c r="E3328" i="12"/>
  <c r="F3328" i="12"/>
  <c r="G3328" i="12"/>
  <c r="H3328" i="12"/>
  <c r="C3329" i="12"/>
  <c r="D3329" i="12"/>
  <c r="E3329" i="12"/>
  <c r="F3329" i="12"/>
  <c r="G3329" i="12"/>
  <c r="H3329" i="12"/>
  <c r="C3330" i="12"/>
  <c r="D3330" i="12"/>
  <c r="E3330" i="12"/>
  <c r="F3330" i="12"/>
  <c r="G3330" i="12"/>
  <c r="H3330" i="12"/>
  <c r="C3331" i="12"/>
  <c r="D3331" i="12"/>
  <c r="E3331" i="12"/>
  <c r="F3331" i="12"/>
  <c r="G3331" i="12"/>
  <c r="H3331" i="12"/>
  <c r="C3332" i="12"/>
  <c r="D3332" i="12"/>
  <c r="E3332" i="12"/>
  <c r="F3332" i="12"/>
  <c r="G3332" i="12"/>
  <c r="H3332" i="12"/>
  <c r="C3333" i="12"/>
  <c r="D3333" i="12"/>
  <c r="E3333" i="12"/>
  <c r="F3333" i="12"/>
  <c r="G3333" i="12"/>
  <c r="H3333" i="12"/>
  <c r="C3334" i="12"/>
  <c r="D3334" i="12"/>
  <c r="E3334" i="12"/>
  <c r="F3334" i="12"/>
  <c r="G3334" i="12"/>
  <c r="H3334" i="12"/>
  <c r="C3335" i="12"/>
  <c r="D3335" i="12"/>
  <c r="E3335" i="12"/>
  <c r="F3335" i="12"/>
  <c r="G3335" i="12"/>
  <c r="H3335" i="12"/>
  <c r="C3336" i="12"/>
  <c r="D3336" i="12"/>
  <c r="E3336" i="12"/>
  <c r="F3336" i="12"/>
  <c r="G3336" i="12"/>
  <c r="H3336" i="12"/>
  <c r="C3337" i="12"/>
  <c r="D3337" i="12"/>
  <c r="E3337" i="12"/>
  <c r="F3337" i="12"/>
  <c r="G3337" i="12"/>
  <c r="H3337" i="12"/>
  <c r="C3338" i="12"/>
  <c r="D3338" i="12"/>
  <c r="E3338" i="12"/>
  <c r="F3338" i="12"/>
  <c r="G3338" i="12"/>
  <c r="H3338" i="12"/>
  <c r="C3339" i="12"/>
  <c r="D3339" i="12"/>
  <c r="E3339" i="12"/>
  <c r="F3339" i="12"/>
  <c r="G3339" i="12"/>
  <c r="H3339" i="12"/>
  <c r="C3340" i="12"/>
  <c r="D3340" i="12"/>
  <c r="E3340" i="12"/>
  <c r="F3340" i="12"/>
  <c r="G3340" i="12"/>
  <c r="H3340" i="12"/>
  <c r="C3341" i="12"/>
  <c r="D3341" i="12"/>
  <c r="E3341" i="12"/>
  <c r="F3341" i="12"/>
  <c r="G3341" i="12"/>
  <c r="H3341" i="12"/>
  <c r="C3342" i="12"/>
  <c r="D3342" i="12"/>
  <c r="E3342" i="12"/>
  <c r="F3342" i="12"/>
  <c r="G3342" i="12"/>
  <c r="H3342" i="12"/>
  <c r="C3343" i="12"/>
  <c r="D3343" i="12"/>
  <c r="E3343" i="12"/>
  <c r="F3343" i="12"/>
  <c r="G3343" i="12"/>
  <c r="H3343" i="12"/>
  <c r="C3344" i="12"/>
  <c r="D3344" i="12"/>
  <c r="E3344" i="12"/>
  <c r="F3344" i="12"/>
  <c r="G3344" i="12"/>
  <c r="H3344" i="12"/>
  <c r="C3345" i="12"/>
  <c r="D3345" i="12"/>
  <c r="E3345" i="12"/>
  <c r="F3345" i="12"/>
  <c r="G3345" i="12"/>
  <c r="H3345" i="12"/>
  <c r="C3346" i="12"/>
  <c r="D3346" i="12"/>
  <c r="E3346" i="12"/>
  <c r="F3346" i="12"/>
  <c r="G3346" i="12"/>
  <c r="H3346" i="12"/>
  <c r="C3347" i="12"/>
  <c r="D3347" i="12"/>
  <c r="E3347" i="12"/>
  <c r="F3347" i="12"/>
  <c r="G3347" i="12"/>
  <c r="H3347" i="12"/>
  <c r="C3348" i="12"/>
  <c r="D3348" i="12"/>
  <c r="E3348" i="12"/>
  <c r="F3348" i="12"/>
  <c r="G3348" i="12"/>
  <c r="H3348" i="12"/>
  <c r="C3349" i="12"/>
  <c r="D3349" i="12"/>
  <c r="E3349" i="12"/>
  <c r="F3349" i="12"/>
  <c r="G3349" i="12"/>
  <c r="H3349" i="12"/>
  <c r="C3350" i="12"/>
  <c r="D3350" i="12"/>
  <c r="E3350" i="12"/>
  <c r="F3350" i="12"/>
  <c r="G3350" i="12"/>
  <c r="H3350" i="12"/>
  <c r="C3351" i="12"/>
  <c r="D3351" i="12"/>
  <c r="E3351" i="12"/>
  <c r="F3351" i="12"/>
  <c r="G3351" i="12"/>
  <c r="H3351" i="12"/>
  <c r="C3352" i="12"/>
  <c r="D3352" i="12"/>
  <c r="E3352" i="12"/>
  <c r="F3352" i="12"/>
  <c r="G3352" i="12"/>
  <c r="H3352" i="12"/>
  <c r="C3353" i="12"/>
  <c r="D3353" i="12"/>
  <c r="E3353" i="12"/>
  <c r="F3353" i="12"/>
  <c r="G3353" i="12"/>
  <c r="H3353" i="12"/>
  <c r="C3354" i="12"/>
  <c r="D3354" i="12"/>
  <c r="E3354" i="12"/>
  <c r="F3354" i="12"/>
  <c r="G3354" i="12"/>
  <c r="H3354" i="12"/>
  <c r="C3355" i="12"/>
  <c r="D3355" i="12"/>
  <c r="E3355" i="12"/>
  <c r="F3355" i="12"/>
  <c r="G3355" i="12"/>
  <c r="H3355" i="12"/>
  <c r="C3356" i="12"/>
  <c r="D3356" i="12"/>
  <c r="E3356" i="12"/>
  <c r="F3356" i="12"/>
  <c r="G3356" i="12"/>
  <c r="H3356" i="12"/>
  <c r="C3357" i="12"/>
  <c r="D3357" i="12"/>
  <c r="E3357" i="12"/>
  <c r="F3357" i="12"/>
  <c r="G3357" i="12"/>
  <c r="H3357" i="12"/>
  <c r="C3358" i="12"/>
  <c r="D3358" i="12"/>
  <c r="E3358" i="12"/>
  <c r="F3358" i="12"/>
  <c r="G3358" i="12"/>
  <c r="H3358" i="12"/>
  <c r="C3359" i="12"/>
  <c r="D3359" i="12"/>
  <c r="E3359" i="12"/>
  <c r="F3359" i="12"/>
  <c r="G3359" i="12"/>
  <c r="H3359" i="12"/>
  <c r="C3360" i="12"/>
  <c r="D3360" i="12"/>
  <c r="E3360" i="12"/>
  <c r="F3360" i="12"/>
  <c r="G3360" i="12"/>
  <c r="H3360" i="12"/>
  <c r="C3361" i="12"/>
  <c r="D3361" i="12"/>
  <c r="E3361" i="12"/>
  <c r="F3361" i="12"/>
  <c r="G3361" i="12"/>
  <c r="H3361" i="12"/>
  <c r="C3362" i="12"/>
  <c r="D3362" i="12"/>
  <c r="E3362" i="12"/>
  <c r="F3362" i="12"/>
  <c r="G3362" i="12"/>
  <c r="H3362" i="12"/>
  <c r="C3363" i="12"/>
  <c r="D3363" i="12"/>
  <c r="E3363" i="12"/>
  <c r="F3363" i="12"/>
  <c r="G3363" i="12"/>
  <c r="H3363" i="12"/>
  <c r="C3364" i="12"/>
  <c r="D3364" i="12"/>
  <c r="E3364" i="12"/>
  <c r="F3364" i="12"/>
  <c r="G3364" i="12"/>
  <c r="H3364" i="12"/>
  <c r="C3365" i="12"/>
  <c r="D3365" i="12"/>
  <c r="E3365" i="12"/>
  <c r="F3365" i="12"/>
  <c r="G3365" i="12"/>
  <c r="H3365" i="12"/>
  <c r="C3366" i="12"/>
  <c r="D3366" i="12"/>
  <c r="E3366" i="12"/>
  <c r="F3366" i="12"/>
  <c r="G3366" i="12"/>
  <c r="H3366" i="12"/>
  <c r="C3367" i="12"/>
  <c r="D3367" i="12"/>
  <c r="E3367" i="12"/>
  <c r="F3367" i="12"/>
  <c r="G3367" i="12"/>
  <c r="H3367" i="12"/>
  <c r="C3368" i="12"/>
  <c r="D3368" i="12"/>
  <c r="E3368" i="12"/>
  <c r="F3368" i="12"/>
  <c r="G3368" i="12"/>
  <c r="H3368" i="12"/>
  <c r="C3369" i="12"/>
  <c r="D3369" i="12"/>
  <c r="E3369" i="12"/>
  <c r="F3369" i="12"/>
  <c r="G3369" i="12"/>
  <c r="H3369" i="12"/>
  <c r="C3370" i="12"/>
  <c r="D3370" i="12"/>
  <c r="E3370" i="12"/>
  <c r="F3370" i="12"/>
  <c r="G3370" i="12"/>
  <c r="H3370" i="12"/>
  <c r="C3371" i="12"/>
  <c r="D3371" i="12"/>
  <c r="E3371" i="12"/>
  <c r="F3371" i="12"/>
  <c r="G3371" i="12"/>
  <c r="H3371" i="12"/>
  <c r="C3372" i="12"/>
  <c r="D3372" i="12"/>
  <c r="E3372" i="12"/>
  <c r="F3372" i="12"/>
  <c r="G3372" i="12"/>
  <c r="H3372" i="12"/>
  <c r="C3373" i="12"/>
  <c r="D3373" i="12"/>
  <c r="E3373" i="12"/>
  <c r="F3373" i="12"/>
  <c r="G3373" i="12"/>
  <c r="H3373" i="12"/>
  <c r="C3374" i="12"/>
  <c r="D3374" i="12"/>
  <c r="E3374" i="12"/>
  <c r="F3374" i="12"/>
  <c r="G3374" i="12"/>
  <c r="H3374" i="12"/>
  <c r="C3375" i="12"/>
  <c r="D3375" i="12"/>
  <c r="E3375" i="12"/>
  <c r="F3375" i="12"/>
  <c r="G3375" i="12"/>
  <c r="H3375" i="12"/>
  <c r="C3376" i="12"/>
  <c r="D3376" i="12"/>
  <c r="E3376" i="12"/>
  <c r="F3376" i="12"/>
  <c r="G3376" i="12"/>
  <c r="H3376" i="12"/>
  <c r="C3377" i="12"/>
  <c r="D3377" i="12"/>
  <c r="E3377" i="12"/>
  <c r="F3377" i="12"/>
  <c r="G3377" i="12"/>
  <c r="H3377" i="12"/>
  <c r="C3378" i="12"/>
  <c r="D3378" i="12"/>
  <c r="E3378" i="12"/>
  <c r="F3378" i="12"/>
  <c r="G3378" i="12"/>
  <c r="H3378" i="12"/>
  <c r="C3379" i="12"/>
  <c r="D3379" i="12"/>
  <c r="E3379" i="12"/>
  <c r="F3379" i="12"/>
  <c r="G3379" i="12"/>
  <c r="H3379" i="12"/>
  <c r="C3380" i="12"/>
  <c r="D3380" i="12"/>
  <c r="E3380" i="12"/>
  <c r="F3380" i="12"/>
  <c r="G3380" i="12"/>
  <c r="H3380" i="12"/>
  <c r="C3381" i="12"/>
  <c r="D3381" i="12"/>
  <c r="E3381" i="12"/>
  <c r="F3381" i="12"/>
  <c r="G3381" i="12"/>
  <c r="H3381" i="12"/>
  <c r="C3382" i="12"/>
  <c r="D3382" i="12"/>
  <c r="E3382" i="12"/>
  <c r="F3382" i="12"/>
  <c r="G3382" i="12"/>
  <c r="H3382" i="12"/>
  <c r="C3383" i="12"/>
  <c r="D3383" i="12"/>
  <c r="E3383" i="12"/>
  <c r="F3383" i="12"/>
  <c r="G3383" i="12"/>
  <c r="H3383" i="12"/>
  <c r="C3384" i="12"/>
  <c r="D3384" i="12"/>
  <c r="E3384" i="12"/>
  <c r="F3384" i="12"/>
  <c r="G3384" i="12"/>
  <c r="H3384" i="12"/>
  <c r="C3385" i="12"/>
  <c r="D3385" i="12"/>
  <c r="E3385" i="12"/>
  <c r="F3385" i="12"/>
  <c r="G3385" i="12"/>
  <c r="H3385" i="12"/>
  <c r="C3386" i="12"/>
  <c r="D3386" i="12"/>
  <c r="E3386" i="12"/>
  <c r="F3386" i="12"/>
  <c r="G3386" i="12"/>
  <c r="H3386" i="12"/>
  <c r="C3387" i="12"/>
  <c r="D3387" i="12"/>
  <c r="E3387" i="12"/>
  <c r="F3387" i="12"/>
  <c r="G3387" i="12"/>
  <c r="H3387" i="12"/>
  <c r="C3388" i="12"/>
  <c r="D3388" i="12"/>
  <c r="E3388" i="12"/>
  <c r="F3388" i="12"/>
  <c r="G3388" i="12"/>
  <c r="H3388" i="12"/>
  <c r="C3389" i="12"/>
  <c r="D3389" i="12"/>
  <c r="E3389" i="12"/>
  <c r="F3389" i="12"/>
  <c r="G3389" i="12"/>
  <c r="H3389" i="12"/>
  <c r="C3390" i="12"/>
  <c r="D3390" i="12"/>
  <c r="E3390" i="12"/>
  <c r="F3390" i="12"/>
  <c r="G3390" i="12"/>
  <c r="H3390" i="12"/>
  <c r="C3391" i="12"/>
  <c r="D3391" i="12"/>
  <c r="E3391" i="12"/>
  <c r="F3391" i="12"/>
  <c r="G3391" i="12"/>
  <c r="H3391" i="12"/>
  <c r="C3392" i="12"/>
  <c r="D3392" i="12"/>
  <c r="E3392" i="12"/>
  <c r="F3392" i="12"/>
  <c r="G3392" i="12"/>
  <c r="H3392" i="12"/>
  <c r="C3393" i="12"/>
  <c r="D3393" i="12"/>
  <c r="E3393" i="12"/>
  <c r="F3393" i="12"/>
  <c r="G3393" i="12"/>
  <c r="H3393" i="12"/>
  <c r="C3394" i="12"/>
  <c r="D3394" i="12"/>
  <c r="E3394" i="12"/>
  <c r="F3394" i="12"/>
  <c r="G3394" i="12"/>
  <c r="H3394" i="12"/>
  <c r="C3395" i="12"/>
  <c r="D3395" i="12"/>
  <c r="E3395" i="12"/>
  <c r="F3395" i="12"/>
  <c r="G3395" i="12"/>
  <c r="H3395" i="12"/>
  <c r="C3396" i="12"/>
  <c r="D3396" i="12"/>
  <c r="E3396" i="12"/>
  <c r="F3396" i="12"/>
  <c r="G3396" i="12"/>
  <c r="H3396" i="12"/>
  <c r="C3397" i="12"/>
  <c r="D3397" i="12"/>
  <c r="E3397" i="12"/>
  <c r="F3397" i="12"/>
  <c r="G3397" i="12"/>
  <c r="H3397" i="12"/>
  <c r="C3398" i="12"/>
  <c r="D3398" i="12"/>
  <c r="E3398" i="12"/>
  <c r="F3398" i="12"/>
  <c r="G3398" i="12"/>
  <c r="H3398" i="12"/>
  <c r="C3399" i="12"/>
  <c r="D3399" i="12"/>
  <c r="E3399" i="12"/>
  <c r="F3399" i="12"/>
  <c r="G3399" i="12"/>
  <c r="H3399" i="12"/>
  <c r="C3400" i="12"/>
  <c r="D3400" i="12"/>
  <c r="E3400" i="12"/>
  <c r="F3400" i="12"/>
  <c r="G3400" i="12"/>
  <c r="H3400" i="12"/>
  <c r="C3401" i="12"/>
  <c r="D3401" i="12"/>
  <c r="E3401" i="12"/>
  <c r="F3401" i="12"/>
  <c r="G3401" i="12"/>
  <c r="H3401" i="12"/>
  <c r="C3402" i="12"/>
  <c r="D3402" i="12"/>
  <c r="E3402" i="12"/>
  <c r="F3402" i="12"/>
  <c r="G3402" i="12"/>
  <c r="H3402" i="12"/>
  <c r="C3403" i="12"/>
  <c r="D3403" i="12"/>
  <c r="E3403" i="12"/>
  <c r="F3403" i="12"/>
  <c r="G3403" i="12"/>
  <c r="H3403" i="12"/>
  <c r="C3404" i="12"/>
  <c r="D3404" i="12"/>
  <c r="E3404" i="12"/>
  <c r="F3404" i="12"/>
  <c r="G3404" i="12"/>
  <c r="H3404" i="12"/>
  <c r="C3405" i="12"/>
  <c r="D3405" i="12"/>
  <c r="E3405" i="12"/>
  <c r="F3405" i="12"/>
  <c r="G3405" i="12"/>
  <c r="H3405" i="12"/>
  <c r="C3406" i="12"/>
  <c r="D3406" i="12"/>
  <c r="E3406" i="12"/>
  <c r="F3406" i="12"/>
  <c r="G3406" i="12"/>
  <c r="H3406" i="12"/>
  <c r="C3407" i="12"/>
  <c r="D3407" i="12"/>
  <c r="E3407" i="12"/>
  <c r="F3407" i="12"/>
  <c r="G3407" i="12"/>
  <c r="H3407" i="12"/>
  <c r="C3408" i="12"/>
  <c r="D3408" i="12"/>
  <c r="E3408" i="12"/>
  <c r="F3408" i="12"/>
  <c r="G3408" i="12"/>
  <c r="H3408" i="12"/>
  <c r="C3409" i="12"/>
  <c r="D3409" i="12"/>
  <c r="E3409" i="12"/>
  <c r="F3409" i="12"/>
  <c r="G3409" i="12"/>
  <c r="H3409" i="12"/>
  <c r="C3410" i="12"/>
  <c r="D3410" i="12"/>
  <c r="E3410" i="12"/>
  <c r="F3410" i="12"/>
  <c r="G3410" i="12"/>
  <c r="H3410" i="12"/>
  <c r="C3411" i="12"/>
  <c r="D3411" i="12"/>
  <c r="E3411" i="12"/>
  <c r="F3411" i="12"/>
  <c r="G3411" i="12"/>
  <c r="H3411" i="12"/>
  <c r="C3412" i="12"/>
  <c r="D3412" i="12"/>
  <c r="E3412" i="12"/>
  <c r="F3412" i="12"/>
  <c r="G3412" i="12"/>
  <c r="H3412" i="12"/>
  <c r="C3413" i="12"/>
  <c r="D3413" i="12"/>
  <c r="E3413" i="12"/>
  <c r="F3413" i="12"/>
  <c r="G3413" i="12"/>
  <c r="H3413" i="12"/>
  <c r="C3414" i="12"/>
  <c r="D3414" i="12"/>
  <c r="E3414" i="12"/>
  <c r="F3414" i="12"/>
  <c r="G3414" i="12"/>
  <c r="H3414" i="12"/>
  <c r="C3415" i="12"/>
  <c r="D3415" i="12"/>
  <c r="E3415" i="12"/>
  <c r="F3415" i="12"/>
  <c r="G3415" i="12"/>
  <c r="H3415" i="12"/>
  <c r="C3416" i="12"/>
  <c r="D3416" i="12"/>
  <c r="E3416" i="12"/>
  <c r="F3416" i="12"/>
  <c r="G3416" i="12"/>
  <c r="H3416" i="12"/>
  <c r="C3417" i="12"/>
  <c r="D3417" i="12"/>
  <c r="E3417" i="12"/>
  <c r="F3417" i="12"/>
  <c r="G3417" i="12"/>
  <c r="H3417" i="12"/>
  <c r="C3418" i="12"/>
  <c r="D3418" i="12"/>
  <c r="E3418" i="12"/>
  <c r="F3418" i="12"/>
  <c r="G3418" i="12"/>
  <c r="H3418" i="12"/>
  <c r="C3419" i="12"/>
  <c r="D3419" i="12"/>
  <c r="E3419" i="12"/>
  <c r="F3419" i="12"/>
  <c r="G3419" i="12"/>
  <c r="H3419" i="12"/>
  <c r="C3420" i="12"/>
  <c r="D3420" i="12"/>
  <c r="E3420" i="12"/>
  <c r="F3420" i="12"/>
  <c r="G3420" i="12"/>
  <c r="H3420" i="12"/>
  <c r="C3421" i="12"/>
  <c r="D3421" i="12"/>
  <c r="E3421" i="12"/>
  <c r="F3421" i="12"/>
  <c r="G3421" i="12"/>
  <c r="H3421" i="12"/>
  <c r="C3422" i="12"/>
  <c r="D3422" i="12"/>
  <c r="E3422" i="12"/>
  <c r="F3422" i="12"/>
  <c r="G3422" i="12"/>
  <c r="H3422" i="12"/>
  <c r="C3423" i="12"/>
  <c r="D3423" i="12"/>
  <c r="E3423" i="12"/>
  <c r="F3423" i="12"/>
  <c r="G3423" i="12"/>
  <c r="H3423" i="12"/>
  <c r="C3424" i="12"/>
  <c r="D3424" i="12"/>
  <c r="E3424" i="12"/>
  <c r="F3424" i="12"/>
  <c r="G3424" i="12"/>
  <c r="H3424" i="12"/>
  <c r="C3425" i="12"/>
  <c r="D3425" i="12"/>
  <c r="E3425" i="12"/>
  <c r="F3425" i="12"/>
  <c r="G3425" i="12"/>
  <c r="H3425" i="12"/>
  <c r="C3426" i="12"/>
  <c r="D3426" i="12"/>
  <c r="E3426" i="12"/>
  <c r="F3426" i="12"/>
  <c r="G3426" i="12"/>
  <c r="H3426" i="12"/>
  <c r="C3427" i="12"/>
  <c r="D3427" i="12"/>
  <c r="E3427" i="12"/>
  <c r="F3427" i="12"/>
  <c r="G3427" i="12"/>
  <c r="H3427" i="12"/>
  <c r="C3428" i="12"/>
  <c r="D3428" i="12"/>
  <c r="E3428" i="12"/>
  <c r="F3428" i="12"/>
  <c r="G3428" i="12"/>
  <c r="H3428" i="12"/>
  <c r="C3429" i="12"/>
  <c r="D3429" i="12"/>
  <c r="E3429" i="12"/>
  <c r="F3429" i="12"/>
  <c r="G3429" i="12"/>
  <c r="H3429" i="12"/>
  <c r="C3430" i="12"/>
  <c r="D3430" i="12"/>
  <c r="E3430" i="12"/>
  <c r="F3430" i="12"/>
  <c r="G3430" i="12"/>
  <c r="H3430" i="12"/>
  <c r="C3431" i="12"/>
  <c r="D3431" i="12"/>
  <c r="E3431" i="12"/>
  <c r="F3431" i="12"/>
  <c r="G3431" i="12"/>
  <c r="H3431" i="12"/>
  <c r="C3432" i="12"/>
  <c r="D3432" i="12"/>
  <c r="E3432" i="12"/>
  <c r="F3432" i="12"/>
  <c r="G3432" i="12"/>
  <c r="H3432" i="12"/>
  <c r="C3433" i="12"/>
  <c r="D3433" i="12"/>
  <c r="E3433" i="12"/>
  <c r="F3433" i="12"/>
  <c r="G3433" i="12"/>
  <c r="H3433" i="12"/>
  <c r="C3434" i="12"/>
  <c r="D3434" i="12"/>
  <c r="E3434" i="12"/>
  <c r="F3434" i="12"/>
  <c r="G3434" i="12"/>
  <c r="H3434" i="12"/>
  <c r="C3435" i="12"/>
  <c r="D3435" i="12"/>
  <c r="E3435" i="12"/>
  <c r="F3435" i="12"/>
  <c r="G3435" i="12"/>
  <c r="H3435" i="12"/>
  <c r="C3436" i="12"/>
  <c r="D3436" i="12"/>
  <c r="E3436" i="12"/>
  <c r="F3436" i="12"/>
  <c r="G3436" i="12"/>
  <c r="H3436" i="12"/>
  <c r="C3437" i="12"/>
  <c r="D3437" i="12"/>
  <c r="E3437" i="12"/>
  <c r="F3437" i="12"/>
  <c r="G3437" i="12"/>
  <c r="H3437" i="12"/>
  <c r="C3438" i="12"/>
  <c r="D3438" i="12"/>
  <c r="E3438" i="12"/>
  <c r="F3438" i="12"/>
  <c r="G3438" i="12"/>
  <c r="H3438" i="12"/>
  <c r="C3439" i="12"/>
  <c r="D3439" i="12"/>
  <c r="E3439" i="12"/>
  <c r="F3439" i="12"/>
  <c r="G3439" i="12"/>
  <c r="H3439" i="12"/>
  <c r="C3440" i="12"/>
  <c r="D3440" i="12"/>
  <c r="E3440" i="12"/>
  <c r="F3440" i="12"/>
  <c r="G3440" i="12"/>
  <c r="H3440" i="12"/>
  <c r="C3441" i="12"/>
  <c r="D3441" i="12"/>
  <c r="E3441" i="12"/>
  <c r="F3441" i="12"/>
  <c r="G3441" i="12"/>
  <c r="H3441" i="12"/>
  <c r="C3442" i="12"/>
  <c r="D3442" i="12"/>
  <c r="E3442" i="12"/>
  <c r="F3442" i="12"/>
  <c r="G3442" i="12"/>
  <c r="H3442" i="12"/>
  <c r="C3443" i="12"/>
  <c r="D3443" i="12"/>
  <c r="E3443" i="12"/>
  <c r="F3443" i="12"/>
  <c r="G3443" i="12"/>
  <c r="H3443" i="12"/>
  <c r="C3444" i="12"/>
  <c r="D3444" i="12"/>
  <c r="E3444" i="12"/>
  <c r="F3444" i="12"/>
  <c r="G3444" i="12"/>
  <c r="H3444" i="12"/>
  <c r="C3445" i="12"/>
  <c r="D3445" i="12"/>
  <c r="E3445" i="12"/>
  <c r="F3445" i="12"/>
  <c r="G3445" i="12"/>
  <c r="H3445" i="12"/>
  <c r="C3446" i="12"/>
  <c r="D3446" i="12"/>
  <c r="E3446" i="12"/>
  <c r="F3446" i="12"/>
  <c r="G3446" i="12"/>
  <c r="H3446" i="12"/>
  <c r="C3447" i="12"/>
  <c r="D3447" i="12"/>
  <c r="E3447" i="12"/>
  <c r="F3447" i="12"/>
  <c r="G3447" i="12"/>
  <c r="H3447" i="12"/>
  <c r="C3448" i="12"/>
  <c r="D3448" i="12"/>
  <c r="E3448" i="12"/>
  <c r="F3448" i="12"/>
  <c r="G3448" i="12"/>
  <c r="H3448" i="12"/>
  <c r="C3449" i="12"/>
  <c r="D3449" i="12"/>
  <c r="E3449" i="12"/>
  <c r="F3449" i="12"/>
  <c r="G3449" i="12"/>
  <c r="H3449" i="12"/>
  <c r="C3450" i="12"/>
  <c r="D3450" i="12"/>
  <c r="E3450" i="12"/>
  <c r="F3450" i="12"/>
  <c r="G3450" i="12"/>
  <c r="H3450" i="12"/>
  <c r="C3451" i="12"/>
  <c r="D3451" i="12"/>
  <c r="E3451" i="12"/>
  <c r="F3451" i="12"/>
  <c r="G3451" i="12"/>
  <c r="H3451" i="12"/>
  <c r="C3452" i="12"/>
  <c r="D3452" i="12"/>
  <c r="E3452" i="12"/>
  <c r="F3452" i="12"/>
  <c r="G3452" i="12"/>
  <c r="H3452" i="12"/>
  <c r="C3453" i="12"/>
  <c r="D3453" i="12"/>
  <c r="E3453" i="12"/>
  <c r="F3453" i="12"/>
  <c r="G3453" i="12"/>
  <c r="H3453" i="12"/>
  <c r="C3454" i="12"/>
  <c r="D3454" i="12"/>
  <c r="E3454" i="12"/>
  <c r="F3454" i="12"/>
  <c r="G3454" i="12"/>
  <c r="H3454" i="12"/>
  <c r="C3455" i="12"/>
  <c r="D3455" i="12"/>
  <c r="E3455" i="12"/>
  <c r="F3455" i="12"/>
  <c r="G3455" i="12"/>
  <c r="H3455" i="12"/>
  <c r="C3456" i="12"/>
  <c r="D3456" i="12"/>
  <c r="E3456" i="12"/>
  <c r="F3456" i="12"/>
  <c r="G3456" i="12"/>
  <c r="H3456" i="12"/>
  <c r="C3457" i="12"/>
  <c r="D3457" i="12"/>
  <c r="E3457" i="12"/>
  <c r="F3457" i="12"/>
  <c r="G3457" i="12"/>
  <c r="H3457" i="12"/>
  <c r="C3458" i="12"/>
  <c r="D3458" i="12"/>
  <c r="E3458" i="12"/>
  <c r="F3458" i="12"/>
  <c r="G3458" i="12"/>
  <c r="H3458" i="12"/>
  <c r="C3459" i="12"/>
  <c r="D3459" i="12"/>
  <c r="E3459" i="12"/>
  <c r="F3459" i="12"/>
  <c r="G3459" i="12"/>
  <c r="H3459" i="12"/>
  <c r="C3460" i="12"/>
  <c r="D3460" i="12"/>
  <c r="E3460" i="12"/>
  <c r="F3460" i="12"/>
  <c r="G3460" i="12"/>
  <c r="H3460" i="12"/>
  <c r="C3461" i="12"/>
  <c r="D3461" i="12"/>
  <c r="E3461" i="12"/>
  <c r="F3461" i="12"/>
  <c r="G3461" i="12"/>
  <c r="H3461" i="12"/>
  <c r="C3462" i="12"/>
  <c r="D3462" i="12"/>
  <c r="E3462" i="12"/>
  <c r="F3462" i="12"/>
  <c r="G3462" i="12"/>
  <c r="H3462" i="12"/>
  <c r="C3463" i="12"/>
  <c r="D3463" i="12"/>
  <c r="E3463" i="12"/>
  <c r="F3463" i="12"/>
  <c r="G3463" i="12"/>
  <c r="H3463" i="12"/>
  <c r="C3464" i="12"/>
  <c r="D3464" i="12"/>
  <c r="E3464" i="12"/>
  <c r="F3464" i="12"/>
  <c r="G3464" i="12"/>
  <c r="H3464" i="12"/>
  <c r="C3465" i="12"/>
  <c r="D3465" i="12"/>
  <c r="E3465" i="12"/>
  <c r="F3465" i="12"/>
  <c r="G3465" i="12"/>
  <c r="H3465" i="12"/>
  <c r="C3466" i="12"/>
  <c r="D3466" i="12"/>
  <c r="E3466" i="12"/>
  <c r="F3466" i="12"/>
  <c r="G3466" i="12"/>
  <c r="H3466" i="12"/>
  <c r="C3467" i="12"/>
  <c r="D3467" i="12"/>
  <c r="E3467" i="12"/>
  <c r="F3467" i="12"/>
  <c r="G3467" i="12"/>
  <c r="H3467" i="12"/>
  <c r="C3468" i="12"/>
  <c r="D3468" i="12"/>
  <c r="E3468" i="12"/>
  <c r="F3468" i="12"/>
  <c r="G3468" i="12"/>
  <c r="H3468" i="12"/>
  <c r="C3469" i="12"/>
  <c r="D3469" i="12"/>
  <c r="E3469" i="12"/>
  <c r="F3469" i="12"/>
  <c r="G3469" i="12"/>
  <c r="H3469" i="12"/>
  <c r="C3470" i="12"/>
  <c r="D3470" i="12"/>
  <c r="E3470" i="12"/>
  <c r="F3470" i="12"/>
  <c r="G3470" i="12"/>
  <c r="H3470" i="12"/>
  <c r="C3471" i="12"/>
  <c r="D3471" i="12"/>
  <c r="E3471" i="12"/>
  <c r="F3471" i="12"/>
  <c r="G3471" i="12"/>
  <c r="H3471" i="12"/>
  <c r="C3472" i="12"/>
  <c r="D3472" i="12"/>
  <c r="E3472" i="12"/>
  <c r="F3472" i="12"/>
  <c r="G3472" i="12"/>
  <c r="H3472" i="12"/>
  <c r="C3473" i="12"/>
  <c r="D3473" i="12"/>
  <c r="E3473" i="12"/>
  <c r="F3473" i="12"/>
  <c r="G3473" i="12"/>
  <c r="H3473" i="12"/>
  <c r="C3474" i="12"/>
  <c r="D3474" i="12"/>
  <c r="E3474" i="12"/>
  <c r="F3474" i="12"/>
  <c r="G3474" i="12"/>
  <c r="H3474" i="12"/>
  <c r="C3475" i="12"/>
  <c r="D3475" i="12"/>
  <c r="E3475" i="12"/>
  <c r="F3475" i="12"/>
  <c r="G3475" i="12"/>
  <c r="H3475" i="12"/>
  <c r="C3476" i="12"/>
  <c r="D3476" i="12"/>
  <c r="E3476" i="12"/>
  <c r="F3476" i="12"/>
  <c r="G3476" i="12"/>
  <c r="H3476" i="12"/>
  <c r="C3477" i="12"/>
  <c r="D3477" i="12"/>
  <c r="E3477" i="12"/>
  <c r="F3477" i="12"/>
  <c r="G3477" i="12"/>
  <c r="H3477" i="12"/>
  <c r="C3478" i="12"/>
  <c r="D3478" i="12"/>
  <c r="E3478" i="12"/>
  <c r="F3478" i="12"/>
  <c r="G3478" i="12"/>
  <c r="H3478" i="12"/>
  <c r="C3479" i="12"/>
  <c r="D3479" i="12"/>
  <c r="E3479" i="12"/>
  <c r="F3479" i="12"/>
  <c r="G3479" i="12"/>
  <c r="H3479" i="12"/>
  <c r="C3480" i="12"/>
  <c r="D3480" i="12"/>
  <c r="E3480" i="12"/>
  <c r="F3480" i="12"/>
  <c r="G3480" i="12"/>
  <c r="H3480" i="12"/>
  <c r="C3481" i="12"/>
  <c r="D3481" i="12"/>
  <c r="E3481" i="12"/>
  <c r="F3481" i="12"/>
  <c r="G3481" i="12"/>
  <c r="H3481" i="12"/>
  <c r="C3482" i="12"/>
  <c r="D3482" i="12"/>
  <c r="E3482" i="12"/>
  <c r="F3482" i="12"/>
  <c r="G3482" i="12"/>
  <c r="H3482" i="12"/>
  <c r="C3483" i="12"/>
  <c r="D3483" i="12"/>
  <c r="E3483" i="12"/>
  <c r="F3483" i="12"/>
  <c r="G3483" i="12"/>
  <c r="H3483" i="12"/>
  <c r="C3484" i="12"/>
  <c r="D3484" i="12"/>
  <c r="E3484" i="12"/>
  <c r="F3484" i="12"/>
  <c r="G3484" i="12"/>
  <c r="H3484" i="12"/>
  <c r="C3485" i="12"/>
  <c r="D3485" i="12"/>
  <c r="E3485" i="12"/>
  <c r="F3485" i="12"/>
  <c r="G3485" i="12"/>
  <c r="H3485" i="12"/>
  <c r="C3486" i="12"/>
  <c r="D3486" i="12"/>
  <c r="E3486" i="12"/>
  <c r="F3486" i="12"/>
  <c r="G3486" i="12"/>
  <c r="H3486" i="12"/>
  <c r="C3487" i="12"/>
  <c r="D3487" i="12"/>
  <c r="E3487" i="12"/>
  <c r="F3487" i="12"/>
  <c r="G3487" i="12"/>
  <c r="H3487" i="12"/>
  <c r="C3488" i="12"/>
  <c r="D3488" i="12"/>
  <c r="E3488" i="12"/>
  <c r="F3488" i="12"/>
  <c r="G3488" i="12"/>
  <c r="H3488" i="12"/>
  <c r="C3489" i="12"/>
  <c r="D3489" i="12"/>
  <c r="E3489" i="12"/>
  <c r="F3489" i="12"/>
  <c r="G3489" i="12"/>
  <c r="H3489" i="12"/>
  <c r="C3490" i="12"/>
  <c r="D3490" i="12"/>
  <c r="E3490" i="12"/>
  <c r="F3490" i="12"/>
  <c r="G3490" i="12"/>
  <c r="H3490" i="12"/>
  <c r="C3491" i="12"/>
  <c r="D3491" i="12"/>
  <c r="E3491" i="12"/>
  <c r="F3491" i="12"/>
  <c r="G3491" i="12"/>
  <c r="H3491" i="12"/>
  <c r="C3492" i="12"/>
  <c r="D3492" i="12"/>
  <c r="E3492" i="12"/>
  <c r="F3492" i="12"/>
  <c r="G3492" i="12"/>
  <c r="H3492" i="12"/>
  <c r="C3493" i="12"/>
  <c r="D3493" i="12"/>
  <c r="E3493" i="12"/>
  <c r="F3493" i="12"/>
  <c r="G3493" i="12"/>
  <c r="H3493" i="12"/>
  <c r="C3494" i="12"/>
  <c r="D3494" i="12"/>
  <c r="E3494" i="12"/>
  <c r="F3494" i="12"/>
  <c r="G3494" i="12"/>
  <c r="H3494" i="12"/>
  <c r="C3495" i="12"/>
  <c r="D3495" i="12"/>
  <c r="E3495" i="12"/>
  <c r="F3495" i="12"/>
  <c r="G3495" i="12"/>
  <c r="H3495" i="12"/>
  <c r="C3496" i="12"/>
  <c r="D3496" i="12"/>
  <c r="E3496" i="12"/>
  <c r="F3496" i="12"/>
  <c r="G3496" i="12"/>
  <c r="H3496" i="12"/>
  <c r="C3497" i="12"/>
  <c r="D3497" i="12"/>
  <c r="E3497" i="12"/>
  <c r="F3497" i="12"/>
  <c r="G3497" i="12"/>
  <c r="H3497" i="12"/>
  <c r="C3498" i="12"/>
  <c r="D3498" i="12"/>
  <c r="E3498" i="12"/>
  <c r="F3498" i="12"/>
  <c r="G3498" i="12"/>
  <c r="H3498" i="12"/>
  <c r="C3499" i="12"/>
  <c r="D3499" i="12"/>
  <c r="E3499" i="12"/>
  <c r="F3499" i="12"/>
  <c r="G3499" i="12"/>
  <c r="H3499" i="12"/>
  <c r="C3500" i="12"/>
  <c r="D3500" i="12"/>
  <c r="E3500" i="12"/>
  <c r="F3500" i="12"/>
  <c r="G3500" i="12"/>
  <c r="H3500" i="12"/>
  <c r="C3501" i="12"/>
  <c r="D3501" i="12"/>
  <c r="E3501" i="12"/>
  <c r="F3501" i="12"/>
  <c r="G3501" i="12"/>
  <c r="H3501" i="12"/>
  <c r="C3502" i="12"/>
  <c r="D3502" i="12"/>
  <c r="E3502" i="12"/>
  <c r="F3502" i="12"/>
  <c r="G3502" i="12"/>
  <c r="H3502" i="12"/>
  <c r="C3503" i="12"/>
  <c r="D3503" i="12"/>
  <c r="E3503" i="12"/>
  <c r="F3503" i="12"/>
  <c r="G3503" i="12"/>
  <c r="H3503" i="12"/>
  <c r="C3504" i="12"/>
  <c r="D3504" i="12"/>
  <c r="E3504" i="12"/>
  <c r="F3504" i="12"/>
  <c r="G3504" i="12"/>
  <c r="H3504" i="12"/>
  <c r="C3505" i="12"/>
  <c r="D3505" i="12"/>
  <c r="E3505" i="12"/>
  <c r="F3505" i="12"/>
  <c r="G3505" i="12"/>
  <c r="H3505" i="12"/>
  <c r="C3506" i="12"/>
  <c r="D3506" i="12"/>
  <c r="E3506" i="12"/>
  <c r="F3506" i="12"/>
  <c r="G3506" i="12"/>
  <c r="H3506" i="12"/>
  <c r="C3507" i="12"/>
  <c r="D3507" i="12"/>
  <c r="E3507" i="12"/>
  <c r="F3507" i="12"/>
  <c r="G3507" i="12"/>
  <c r="H3507" i="12"/>
  <c r="C3508" i="12"/>
  <c r="D3508" i="12"/>
  <c r="E3508" i="12"/>
  <c r="F3508" i="12"/>
  <c r="G3508" i="12"/>
  <c r="H3508" i="12"/>
  <c r="C3509" i="12"/>
  <c r="D3509" i="12"/>
  <c r="E3509" i="12"/>
  <c r="F3509" i="12"/>
  <c r="G3509" i="12"/>
  <c r="H3509" i="12"/>
  <c r="C3510" i="12"/>
  <c r="D3510" i="12"/>
  <c r="E3510" i="12"/>
  <c r="F3510" i="12"/>
  <c r="G3510" i="12"/>
  <c r="H3510" i="12"/>
  <c r="C3511" i="12"/>
  <c r="D3511" i="12"/>
  <c r="E3511" i="12"/>
  <c r="F3511" i="12"/>
  <c r="G3511" i="12"/>
  <c r="H3511" i="12"/>
  <c r="C3512" i="12"/>
  <c r="D3512" i="12"/>
  <c r="E3512" i="12"/>
  <c r="F3512" i="12"/>
  <c r="G3512" i="12"/>
  <c r="H3512" i="12"/>
  <c r="C3513" i="12"/>
  <c r="D3513" i="12"/>
  <c r="E3513" i="12"/>
  <c r="F3513" i="12"/>
  <c r="G3513" i="12"/>
  <c r="H3513" i="12"/>
  <c r="C3514" i="12"/>
  <c r="D3514" i="12"/>
  <c r="E3514" i="12"/>
  <c r="F3514" i="12"/>
  <c r="G3514" i="12"/>
  <c r="H3514" i="12"/>
  <c r="C3515" i="12"/>
  <c r="D3515" i="12"/>
  <c r="E3515" i="12"/>
  <c r="F3515" i="12"/>
  <c r="G3515" i="12"/>
  <c r="H3515" i="12"/>
  <c r="C3516" i="12"/>
  <c r="D3516" i="12"/>
  <c r="E3516" i="12"/>
  <c r="F3516" i="12"/>
  <c r="G3516" i="12"/>
  <c r="H3516" i="12"/>
  <c r="C3517" i="12"/>
  <c r="D3517" i="12"/>
  <c r="E3517" i="12"/>
  <c r="F3517" i="12"/>
  <c r="G3517" i="12"/>
  <c r="H3517" i="12"/>
  <c r="C3518" i="12"/>
  <c r="D3518" i="12"/>
  <c r="E3518" i="12"/>
  <c r="F3518" i="12"/>
  <c r="G3518" i="12"/>
  <c r="H3518" i="12"/>
  <c r="C3519" i="12"/>
  <c r="D3519" i="12"/>
  <c r="E3519" i="12"/>
  <c r="F3519" i="12"/>
  <c r="G3519" i="12"/>
  <c r="H3519" i="12"/>
  <c r="C3520" i="12"/>
  <c r="D3520" i="12"/>
  <c r="E3520" i="12"/>
  <c r="F3520" i="12"/>
  <c r="G3520" i="12"/>
  <c r="H3520" i="12"/>
  <c r="C3521" i="12"/>
  <c r="D3521" i="12"/>
  <c r="E3521" i="12"/>
  <c r="F3521" i="12"/>
  <c r="G3521" i="12"/>
  <c r="H3521" i="12"/>
  <c r="C3522" i="12"/>
  <c r="D3522" i="12"/>
  <c r="E3522" i="12"/>
  <c r="F3522" i="12"/>
  <c r="G3522" i="12"/>
  <c r="H3522" i="12"/>
  <c r="C3523" i="12"/>
  <c r="D3523" i="12"/>
  <c r="E3523" i="12"/>
  <c r="F3523" i="12"/>
  <c r="G3523" i="12"/>
  <c r="H3523" i="12"/>
  <c r="C3524" i="12"/>
  <c r="D3524" i="12"/>
  <c r="E3524" i="12"/>
  <c r="F3524" i="12"/>
  <c r="G3524" i="12"/>
  <c r="H3524" i="12"/>
  <c r="C3525" i="12"/>
  <c r="D3525" i="12"/>
  <c r="E3525" i="12"/>
  <c r="F3525" i="12"/>
  <c r="G3525" i="12"/>
  <c r="H3525" i="12"/>
  <c r="C3526" i="12"/>
  <c r="D3526" i="12"/>
  <c r="E3526" i="12"/>
  <c r="F3526" i="12"/>
  <c r="G3526" i="12"/>
  <c r="H3526" i="12"/>
  <c r="C3527" i="12"/>
  <c r="D3527" i="12"/>
  <c r="E3527" i="12"/>
  <c r="F3527" i="12"/>
  <c r="G3527" i="12"/>
  <c r="H3527" i="12"/>
  <c r="C3528" i="12"/>
  <c r="D3528" i="12"/>
  <c r="E3528" i="12"/>
  <c r="F3528" i="12"/>
  <c r="G3528" i="12"/>
  <c r="H3528" i="12"/>
  <c r="C3529" i="12"/>
  <c r="D3529" i="12"/>
  <c r="E3529" i="12"/>
  <c r="F3529" i="12"/>
  <c r="G3529" i="12"/>
  <c r="H3529" i="12"/>
  <c r="C3530" i="12"/>
  <c r="D3530" i="12"/>
  <c r="E3530" i="12"/>
  <c r="F3530" i="12"/>
  <c r="G3530" i="12"/>
  <c r="H3530" i="12"/>
  <c r="C3531" i="12"/>
  <c r="D3531" i="12"/>
  <c r="E3531" i="12"/>
  <c r="F3531" i="12"/>
  <c r="G3531" i="12"/>
  <c r="H3531" i="12"/>
  <c r="C3532" i="12"/>
  <c r="D3532" i="12"/>
  <c r="E3532" i="12"/>
  <c r="F3532" i="12"/>
  <c r="G3532" i="12"/>
  <c r="H3532" i="12"/>
  <c r="C3533" i="12"/>
  <c r="D3533" i="12"/>
  <c r="E3533" i="12"/>
  <c r="F3533" i="12"/>
  <c r="G3533" i="12"/>
  <c r="H3533" i="12"/>
  <c r="C3534" i="12"/>
  <c r="D3534" i="12"/>
  <c r="E3534" i="12"/>
  <c r="F3534" i="12"/>
  <c r="G3534" i="12"/>
  <c r="H3534" i="12"/>
  <c r="C3535" i="12"/>
  <c r="D3535" i="12"/>
  <c r="E3535" i="12"/>
  <c r="F3535" i="12"/>
  <c r="G3535" i="12"/>
  <c r="H3535" i="12"/>
  <c r="C3536" i="12"/>
  <c r="D3536" i="12"/>
  <c r="E3536" i="12"/>
  <c r="F3536" i="12"/>
  <c r="G3536" i="12"/>
  <c r="H3536" i="12"/>
  <c r="C3537" i="12"/>
  <c r="D3537" i="12"/>
  <c r="E3537" i="12"/>
  <c r="F3537" i="12"/>
  <c r="G3537" i="12"/>
  <c r="H3537" i="12"/>
  <c r="C3538" i="12"/>
  <c r="D3538" i="12"/>
  <c r="E3538" i="12"/>
  <c r="F3538" i="12"/>
  <c r="G3538" i="12"/>
  <c r="H3538" i="12"/>
  <c r="C3539" i="12"/>
  <c r="D3539" i="12"/>
  <c r="E3539" i="12"/>
  <c r="F3539" i="12"/>
  <c r="G3539" i="12"/>
  <c r="H3539" i="12"/>
  <c r="C3540" i="12"/>
  <c r="D3540" i="12"/>
  <c r="E3540" i="12"/>
  <c r="F3540" i="12"/>
  <c r="G3540" i="12"/>
  <c r="H3540" i="12"/>
  <c r="C3541" i="12"/>
  <c r="D3541" i="12"/>
  <c r="E3541" i="12"/>
  <c r="F3541" i="12"/>
  <c r="G3541" i="12"/>
  <c r="H3541" i="12"/>
  <c r="C3542" i="12"/>
  <c r="D3542" i="12"/>
  <c r="E3542" i="12"/>
  <c r="F3542" i="12"/>
  <c r="G3542" i="12"/>
  <c r="H3542" i="12"/>
  <c r="C3543" i="12"/>
  <c r="D3543" i="12"/>
  <c r="E3543" i="12"/>
  <c r="F3543" i="12"/>
  <c r="G3543" i="12"/>
  <c r="H3543" i="12"/>
  <c r="C3544" i="12"/>
  <c r="D3544" i="12"/>
  <c r="E3544" i="12"/>
  <c r="F3544" i="12"/>
  <c r="G3544" i="12"/>
  <c r="H3544" i="12"/>
  <c r="C3545" i="12"/>
  <c r="D3545" i="12"/>
  <c r="E3545" i="12"/>
  <c r="F3545" i="12"/>
  <c r="G3545" i="12"/>
  <c r="H3545" i="12"/>
  <c r="C3546" i="12"/>
  <c r="D3546" i="12"/>
  <c r="E3546" i="12"/>
  <c r="F3546" i="12"/>
  <c r="G3546" i="12"/>
  <c r="H3546" i="12"/>
  <c r="C3547" i="12"/>
  <c r="D3547" i="12"/>
  <c r="E3547" i="12"/>
  <c r="F3547" i="12"/>
  <c r="G3547" i="12"/>
  <c r="H3547" i="12"/>
  <c r="C3548" i="12"/>
  <c r="D3548" i="12"/>
  <c r="E3548" i="12"/>
  <c r="F3548" i="12"/>
  <c r="G3548" i="12"/>
  <c r="H3548" i="12"/>
  <c r="C3549" i="12"/>
  <c r="D3549" i="12"/>
  <c r="E3549" i="12"/>
  <c r="F3549" i="12"/>
  <c r="G3549" i="12"/>
  <c r="H3549" i="12"/>
  <c r="C3550" i="12"/>
  <c r="D3550" i="12"/>
  <c r="E3550" i="12"/>
  <c r="F3550" i="12"/>
  <c r="G3550" i="12"/>
  <c r="H3550" i="12"/>
  <c r="C3551" i="12"/>
  <c r="D3551" i="12"/>
  <c r="E3551" i="12"/>
  <c r="F3551" i="12"/>
  <c r="G3551" i="12"/>
  <c r="H3551" i="12"/>
  <c r="C3552" i="12"/>
  <c r="D3552" i="12"/>
  <c r="E3552" i="12"/>
  <c r="F3552" i="12"/>
  <c r="G3552" i="12"/>
  <c r="H3552" i="12"/>
  <c r="C3553" i="12"/>
  <c r="D3553" i="12"/>
  <c r="E3553" i="12"/>
  <c r="F3553" i="12"/>
  <c r="G3553" i="12"/>
  <c r="H3553" i="12"/>
  <c r="C3554" i="12"/>
  <c r="D3554" i="12"/>
  <c r="E3554" i="12"/>
  <c r="F3554" i="12"/>
  <c r="G3554" i="12"/>
  <c r="H3554" i="12"/>
  <c r="C3555" i="12"/>
  <c r="D3555" i="12"/>
  <c r="E3555" i="12"/>
  <c r="F3555" i="12"/>
  <c r="G3555" i="12"/>
  <c r="H3555" i="12"/>
  <c r="C3556" i="12"/>
  <c r="D3556" i="12"/>
  <c r="E3556" i="12"/>
  <c r="F3556" i="12"/>
  <c r="G3556" i="12"/>
  <c r="H3556" i="12"/>
  <c r="C3557" i="12"/>
  <c r="D3557" i="12"/>
  <c r="E3557" i="12"/>
  <c r="F3557" i="12"/>
  <c r="G3557" i="12"/>
  <c r="H3557" i="12"/>
  <c r="C3558" i="12"/>
  <c r="D3558" i="12"/>
  <c r="E3558" i="12"/>
  <c r="F3558" i="12"/>
  <c r="G3558" i="12"/>
  <c r="H3558" i="12"/>
  <c r="C3559" i="12"/>
  <c r="D3559" i="12"/>
  <c r="E3559" i="12"/>
  <c r="F3559" i="12"/>
  <c r="G3559" i="12"/>
  <c r="H3559" i="12"/>
  <c r="C3560" i="12"/>
  <c r="D3560" i="12"/>
  <c r="E3560" i="12"/>
  <c r="F3560" i="12"/>
  <c r="G3560" i="12"/>
  <c r="H3560" i="12"/>
  <c r="C3561" i="12"/>
  <c r="D3561" i="12"/>
  <c r="E3561" i="12"/>
  <c r="F3561" i="12"/>
  <c r="G3561" i="12"/>
  <c r="H3561" i="12"/>
  <c r="C3562" i="12"/>
  <c r="D3562" i="12"/>
  <c r="E3562" i="12"/>
  <c r="F3562" i="12"/>
  <c r="G3562" i="12"/>
  <c r="H3562" i="12"/>
  <c r="C3563" i="12"/>
  <c r="D3563" i="12"/>
  <c r="E3563" i="12"/>
  <c r="F3563" i="12"/>
  <c r="G3563" i="12"/>
  <c r="H3563" i="12"/>
  <c r="C3564" i="12"/>
  <c r="D3564" i="12"/>
  <c r="E3564" i="12"/>
  <c r="F3564" i="12"/>
  <c r="G3564" i="12"/>
  <c r="H3564" i="12"/>
  <c r="C3565" i="12"/>
  <c r="D3565" i="12"/>
  <c r="E3565" i="12"/>
  <c r="F3565" i="12"/>
  <c r="G3565" i="12"/>
  <c r="H3565" i="12"/>
  <c r="C3566" i="12"/>
  <c r="D3566" i="12"/>
  <c r="E3566" i="12"/>
  <c r="F3566" i="12"/>
  <c r="G3566" i="12"/>
  <c r="H3566" i="12"/>
  <c r="C3567" i="12"/>
  <c r="D3567" i="12"/>
  <c r="E3567" i="12"/>
  <c r="F3567" i="12"/>
  <c r="G3567" i="12"/>
  <c r="H3567" i="12"/>
  <c r="C3568" i="12"/>
  <c r="D3568" i="12"/>
  <c r="E3568" i="12"/>
  <c r="F3568" i="12"/>
  <c r="G3568" i="12"/>
  <c r="H3568" i="12"/>
  <c r="C3569" i="12"/>
  <c r="D3569" i="12"/>
  <c r="E3569" i="12"/>
  <c r="F3569" i="12"/>
  <c r="G3569" i="12"/>
  <c r="H3569" i="12"/>
  <c r="C3570" i="12"/>
  <c r="D3570" i="12"/>
  <c r="E3570" i="12"/>
  <c r="F3570" i="12"/>
  <c r="G3570" i="12"/>
  <c r="H3570" i="12"/>
  <c r="C3571" i="12"/>
  <c r="D3571" i="12"/>
  <c r="E3571" i="12"/>
  <c r="F3571" i="12"/>
  <c r="G3571" i="12"/>
  <c r="H3571" i="12"/>
  <c r="C3572" i="12"/>
  <c r="D3572" i="12"/>
  <c r="E3572" i="12"/>
  <c r="F3572" i="12"/>
  <c r="G3572" i="12"/>
  <c r="H3572" i="12"/>
  <c r="C3573" i="12"/>
  <c r="D3573" i="12"/>
  <c r="E3573" i="12"/>
  <c r="F3573" i="12"/>
  <c r="G3573" i="12"/>
  <c r="H3573" i="12"/>
  <c r="C3574" i="12"/>
  <c r="D3574" i="12"/>
  <c r="E3574" i="12"/>
  <c r="F3574" i="12"/>
  <c r="G3574" i="12"/>
  <c r="H3574" i="12"/>
  <c r="C3575" i="12"/>
  <c r="D3575" i="12"/>
  <c r="E3575" i="12"/>
  <c r="F3575" i="12"/>
  <c r="G3575" i="12"/>
  <c r="H3575" i="12"/>
  <c r="C3576" i="12"/>
  <c r="D3576" i="12"/>
  <c r="E3576" i="12"/>
  <c r="F3576" i="12"/>
  <c r="G3576" i="12"/>
  <c r="H3576" i="12"/>
  <c r="C3577" i="12"/>
  <c r="D3577" i="12"/>
  <c r="E3577" i="12"/>
  <c r="F3577" i="12"/>
  <c r="G3577" i="12"/>
  <c r="H3577" i="12"/>
  <c r="C3578" i="12"/>
  <c r="D3578" i="12"/>
  <c r="E3578" i="12"/>
  <c r="F3578" i="12"/>
  <c r="G3578" i="12"/>
  <c r="H3578" i="12"/>
  <c r="C3579" i="12"/>
  <c r="D3579" i="12"/>
  <c r="E3579" i="12"/>
  <c r="F3579" i="12"/>
  <c r="G3579" i="12"/>
  <c r="H3579" i="12"/>
  <c r="C3580" i="12"/>
  <c r="D3580" i="12"/>
  <c r="E3580" i="12"/>
  <c r="F3580" i="12"/>
  <c r="G3580" i="12"/>
  <c r="H3580" i="12"/>
  <c r="C3581" i="12"/>
  <c r="D3581" i="12"/>
  <c r="E3581" i="12"/>
  <c r="F3581" i="12"/>
  <c r="G3581" i="12"/>
  <c r="H3581" i="12"/>
  <c r="C3582" i="12"/>
  <c r="D3582" i="12"/>
  <c r="E3582" i="12"/>
  <c r="F3582" i="12"/>
  <c r="G3582" i="12"/>
  <c r="H3582" i="12"/>
  <c r="C3583" i="12"/>
  <c r="D3583" i="12"/>
  <c r="E3583" i="12"/>
  <c r="F3583" i="12"/>
  <c r="G3583" i="12"/>
  <c r="H3583" i="12"/>
  <c r="C3584" i="12"/>
  <c r="D3584" i="12"/>
  <c r="E3584" i="12"/>
  <c r="F3584" i="12"/>
  <c r="G3584" i="12"/>
  <c r="H3584" i="12"/>
  <c r="C3585" i="12"/>
  <c r="D3585" i="12"/>
  <c r="E3585" i="12"/>
  <c r="F3585" i="12"/>
  <c r="G3585" i="12"/>
  <c r="H3585" i="12"/>
  <c r="C3586" i="12"/>
  <c r="D3586" i="12"/>
  <c r="E3586" i="12"/>
  <c r="F3586" i="12"/>
  <c r="G3586" i="12"/>
  <c r="H3586" i="12"/>
  <c r="C3587" i="12"/>
  <c r="D3587" i="12"/>
  <c r="E3587" i="12"/>
  <c r="F3587" i="12"/>
  <c r="G3587" i="12"/>
  <c r="H3587" i="12"/>
  <c r="C3588" i="12"/>
  <c r="D3588" i="12"/>
  <c r="E3588" i="12"/>
  <c r="F3588" i="12"/>
  <c r="G3588" i="12"/>
  <c r="H3588" i="12"/>
  <c r="C3589" i="12"/>
  <c r="D3589" i="12"/>
  <c r="E3589" i="12"/>
  <c r="F3589" i="12"/>
  <c r="G3589" i="12"/>
  <c r="H3589" i="12"/>
  <c r="C3590" i="12"/>
  <c r="D3590" i="12"/>
  <c r="E3590" i="12"/>
  <c r="F3590" i="12"/>
  <c r="G3590" i="12"/>
  <c r="H3590" i="12"/>
  <c r="C3591" i="12"/>
  <c r="D3591" i="12"/>
  <c r="E3591" i="12"/>
  <c r="F3591" i="12"/>
  <c r="G3591" i="12"/>
  <c r="H3591" i="12"/>
  <c r="C3592" i="12"/>
  <c r="D3592" i="12"/>
  <c r="E3592" i="12"/>
  <c r="F3592" i="12"/>
  <c r="G3592" i="12"/>
  <c r="H3592" i="12"/>
  <c r="C3593" i="12"/>
  <c r="D3593" i="12"/>
  <c r="E3593" i="12"/>
  <c r="F3593" i="12"/>
  <c r="G3593" i="12"/>
  <c r="H3593" i="12"/>
  <c r="C3594" i="12"/>
  <c r="D3594" i="12"/>
  <c r="E3594" i="12"/>
  <c r="F3594" i="12"/>
  <c r="G3594" i="12"/>
  <c r="H3594" i="12"/>
  <c r="C3595" i="12"/>
  <c r="D3595" i="12"/>
  <c r="E3595" i="12"/>
  <c r="F3595" i="12"/>
  <c r="G3595" i="12"/>
  <c r="H3595" i="12"/>
  <c r="C3596" i="12"/>
  <c r="D3596" i="12"/>
  <c r="E3596" i="12"/>
  <c r="F3596" i="12"/>
  <c r="G3596" i="12"/>
  <c r="H3596" i="12"/>
  <c r="C3597" i="12"/>
  <c r="D3597" i="12"/>
  <c r="E3597" i="12"/>
  <c r="F3597" i="12"/>
  <c r="G3597" i="12"/>
  <c r="H3597" i="12"/>
  <c r="C3598" i="12"/>
  <c r="D3598" i="12"/>
  <c r="E3598" i="12"/>
  <c r="F3598" i="12"/>
  <c r="G3598" i="12"/>
  <c r="H3598" i="12"/>
  <c r="C3599" i="12"/>
  <c r="D3599" i="12"/>
  <c r="E3599" i="12"/>
  <c r="F3599" i="12"/>
  <c r="G3599" i="12"/>
  <c r="H3599" i="12"/>
  <c r="C3600" i="12"/>
  <c r="D3600" i="12"/>
  <c r="E3600" i="12"/>
  <c r="F3600" i="12"/>
  <c r="G3600" i="12"/>
  <c r="H3600" i="12"/>
  <c r="C3601" i="12"/>
  <c r="D3601" i="12"/>
  <c r="E3601" i="12"/>
  <c r="F3601" i="12"/>
  <c r="G3601" i="12"/>
  <c r="H3601" i="12"/>
  <c r="C3602" i="12"/>
  <c r="D3602" i="12"/>
  <c r="E3602" i="12"/>
  <c r="F3602" i="12"/>
  <c r="G3602" i="12"/>
  <c r="H3602" i="12"/>
  <c r="C3603" i="12"/>
  <c r="D3603" i="12"/>
  <c r="E3603" i="12"/>
  <c r="F3603" i="12"/>
  <c r="G3603" i="12"/>
  <c r="H3603" i="12"/>
  <c r="C3604" i="12"/>
  <c r="D3604" i="12"/>
  <c r="E3604" i="12"/>
  <c r="F3604" i="12"/>
  <c r="G3604" i="12"/>
  <c r="H3604" i="12"/>
  <c r="C3605" i="12"/>
  <c r="D3605" i="12"/>
  <c r="E3605" i="12"/>
  <c r="F3605" i="12"/>
  <c r="G3605" i="12"/>
  <c r="H3605" i="12"/>
  <c r="C3606" i="12"/>
  <c r="D3606" i="12"/>
  <c r="E3606" i="12"/>
  <c r="F3606" i="12"/>
  <c r="G3606" i="12"/>
  <c r="H3606" i="12"/>
  <c r="C3607" i="12"/>
  <c r="D3607" i="12"/>
  <c r="E3607" i="12"/>
  <c r="F3607" i="12"/>
  <c r="G3607" i="12"/>
  <c r="H3607" i="12"/>
  <c r="C3608" i="12"/>
  <c r="D3608" i="12"/>
  <c r="E3608" i="12"/>
  <c r="F3608" i="12"/>
  <c r="G3608" i="12"/>
  <c r="H3608" i="12"/>
  <c r="C3609" i="12"/>
  <c r="D3609" i="12"/>
  <c r="E3609" i="12"/>
  <c r="F3609" i="12"/>
  <c r="G3609" i="12"/>
  <c r="H3609" i="12"/>
  <c r="C3610" i="12"/>
  <c r="D3610" i="12"/>
  <c r="E3610" i="12"/>
  <c r="F3610" i="12"/>
  <c r="G3610" i="12"/>
  <c r="H3610" i="12"/>
  <c r="C3611" i="12"/>
  <c r="D3611" i="12"/>
  <c r="E3611" i="12"/>
  <c r="F3611" i="12"/>
  <c r="G3611" i="12"/>
  <c r="H3611" i="12"/>
  <c r="C3612" i="12"/>
  <c r="D3612" i="12"/>
  <c r="E3612" i="12"/>
  <c r="F3612" i="12"/>
  <c r="G3612" i="12"/>
  <c r="H3612" i="12"/>
  <c r="C3613" i="12"/>
  <c r="D3613" i="12"/>
  <c r="E3613" i="12"/>
  <c r="F3613" i="12"/>
  <c r="G3613" i="12"/>
  <c r="H3613" i="12"/>
  <c r="C3614" i="12"/>
  <c r="D3614" i="12"/>
  <c r="E3614" i="12"/>
  <c r="F3614" i="12"/>
  <c r="G3614" i="12"/>
  <c r="H3614" i="12"/>
  <c r="C3615" i="12"/>
  <c r="D3615" i="12"/>
  <c r="E3615" i="12"/>
  <c r="F3615" i="12"/>
  <c r="G3615" i="12"/>
  <c r="H3615" i="12"/>
  <c r="C3616" i="12"/>
  <c r="D3616" i="12"/>
  <c r="E3616" i="12"/>
  <c r="F3616" i="12"/>
  <c r="G3616" i="12"/>
  <c r="H3616" i="12"/>
  <c r="C3617" i="12"/>
  <c r="D3617" i="12"/>
  <c r="E3617" i="12"/>
  <c r="F3617" i="12"/>
  <c r="G3617" i="12"/>
  <c r="H3617" i="12"/>
  <c r="C3618" i="12"/>
  <c r="D3618" i="12"/>
  <c r="E3618" i="12"/>
  <c r="F3618" i="12"/>
  <c r="G3618" i="12"/>
  <c r="H3618" i="12"/>
  <c r="C3619" i="12"/>
  <c r="D3619" i="12"/>
  <c r="E3619" i="12"/>
  <c r="F3619" i="12"/>
  <c r="G3619" i="12"/>
  <c r="H3619" i="12"/>
  <c r="C3620" i="12"/>
  <c r="D3620" i="12"/>
  <c r="E3620" i="12"/>
  <c r="F3620" i="12"/>
  <c r="G3620" i="12"/>
  <c r="H3620" i="12"/>
  <c r="C3621" i="12"/>
  <c r="D3621" i="12"/>
  <c r="E3621" i="12"/>
  <c r="F3621" i="12"/>
  <c r="G3621" i="12"/>
  <c r="H3621" i="12"/>
  <c r="C3622" i="12"/>
  <c r="D3622" i="12"/>
  <c r="E3622" i="12"/>
  <c r="F3622" i="12"/>
  <c r="G3622" i="12"/>
  <c r="H3622" i="12"/>
  <c r="C3623" i="12"/>
  <c r="D3623" i="12"/>
  <c r="E3623" i="12"/>
  <c r="F3623" i="12"/>
  <c r="G3623" i="12"/>
  <c r="H3623" i="12"/>
  <c r="C3624" i="12"/>
  <c r="D3624" i="12"/>
  <c r="E3624" i="12"/>
  <c r="F3624" i="12"/>
  <c r="G3624" i="12"/>
  <c r="H3624" i="12"/>
  <c r="C3625" i="12"/>
  <c r="D3625" i="12"/>
  <c r="E3625" i="12"/>
  <c r="F3625" i="12"/>
  <c r="G3625" i="12"/>
  <c r="H3625" i="12"/>
  <c r="C3626" i="12"/>
  <c r="D3626" i="12"/>
  <c r="E3626" i="12"/>
  <c r="F3626" i="12"/>
  <c r="G3626" i="12"/>
  <c r="H3626" i="12"/>
  <c r="C3627" i="12"/>
  <c r="D3627" i="12"/>
  <c r="E3627" i="12"/>
  <c r="F3627" i="12"/>
  <c r="G3627" i="12"/>
  <c r="H3627" i="12"/>
  <c r="C3628" i="12"/>
  <c r="D3628" i="12"/>
  <c r="E3628" i="12"/>
  <c r="F3628" i="12"/>
  <c r="G3628" i="12"/>
  <c r="H3628" i="12"/>
  <c r="C3629" i="12"/>
  <c r="D3629" i="12"/>
  <c r="E3629" i="12"/>
  <c r="F3629" i="12"/>
  <c r="G3629" i="12"/>
  <c r="H3629" i="12"/>
  <c r="C3630" i="12"/>
  <c r="D3630" i="12"/>
  <c r="E3630" i="12"/>
  <c r="F3630" i="12"/>
  <c r="G3630" i="12"/>
  <c r="H3630" i="12"/>
  <c r="C3631" i="12"/>
  <c r="D3631" i="12"/>
  <c r="E3631" i="12"/>
  <c r="F3631" i="12"/>
  <c r="G3631" i="12"/>
  <c r="H3631" i="12"/>
  <c r="C3632" i="12"/>
  <c r="D3632" i="12"/>
  <c r="E3632" i="12"/>
  <c r="F3632" i="12"/>
  <c r="G3632" i="12"/>
  <c r="H3632" i="12"/>
  <c r="C3633" i="12"/>
  <c r="D3633" i="12"/>
  <c r="E3633" i="12"/>
  <c r="F3633" i="12"/>
  <c r="G3633" i="12"/>
  <c r="H3633" i="12"/>
  <c r="C3634" i="12"/>
  <c r="D3634" i="12"/>
  <c r="E3634" i="12"/>
  <c r="F3634" i="12"/>
  <c r="G3634" i="12"/>
  <c r="H3634" i="12"/>
  <c r="C3635" i="12"/>
  <c r="D3635" i="12"/>
  <c r="E3635" i="12"/>
  <c r="F3635" i="12"/>
  <c r="G3635" i="12"/>
  <c r="H3635" i="12"/>
  <c r="C3636" i="12"/>
  <c r="D3636" i="12"/>
  <c r="E3636" i="12"/>
  <c r="F3636" i="12"/>
  <c r="G3636" i="12"/>
  <c r="H3636" i="12"/>
  <c r="C3637" i="12"/>
  <c r="D3637" i="12"/>
  <c r="E3637" i="12"/>
  <c r="F3637" i="12"/>
  <c r="G3637" i="12"/>
  <c r="H3637" i="12"/>
  <c r="C3638" i="12"/>
  <c r="D3638" i="12"/>
  <c r="E3638" i="12"/>
  <c r="F3638" i="12"/>
  <c r="G3638" i="12"/>
  <c r="H3638" i="12"/>
  <c r="C3639" i="12"/>
  <c r="D3639" i="12"/>
  <c r="E3639" i="12"/>
  <c r="F3639" i="12"/>
  <c r="G3639" i="12"/>
  <c r="H3639" i="12"/>
  <c r="C3640" i="12"/>
  <c r="D3640" i="12"/>
  <c r="E3640" i="12"/>
  <c r="F3640" i="12"/>
  <c r="G3640" i="12"/>
  <c r="H3640" i="12"/>
  <c r="C3641" i="12"/>
  <c r="D3641" i="12"/>
  <c r="E3641" i="12"/>
  <c r="F3641" i="12"/>
  <c r="G3641" i="12"/>
  <c r="H3641" i="12"/>
  <c r="C3642" i="12"/>
  <c r="D3642" i="12"/>
  <c r="E3642" i="12"/>
  <c r="F3642" i="12"/>
  <c r="G3642" i="12"/>
  <c r="H3642" i="12"/>
  <c r="C3643" i="12"/>
  <c r="D3643" i="12"/>
  <c r="E3643" i="12"/>
  <c r="F3643" i="12"/>
  <c r="G3643" i="12"/>
  <c r="H3643" i="12"/>
  <c r="C3644" i="12"/>
  <c r="D3644" i="12"/>
  <c r="E3644" i="12"/>
  <c r="F3644" i="12"/>
  <c r="G3644" i="12"/>
  <c r="H3644" i="12"/>
  <c r="C3645" i="12"/>
  <c r="D3645" i="12"/>
  <c r="E3645" i="12"/>
  <c r="F3645" i="12"/>
  <c r="G3645" i="12"/>
  <c r="H3645" i="12"/>
  <c r="C3646" i="12"/>
  <c r="D3646" i="12"/>
  <c r="E3646" i="12"/>
  <c r="F3646" i="12"/>
  <c r="G3646" i="12"/>
  <c r="H3646" i="12"/>
  <c r="C3647" i="12"/>
  <c r="D3647" i="12"/>
  <c r="E3647" i="12"/>
  <c r="F3647" i="12"/>
  <c r="G3647" i="12"/>
  <c r="H3647" i="12"/>
  <c r="C3648" i="12"/>
  <c r="D3648" i="12"/>
  <c r="E3648" i="12"/>
  <c r="F3648" i="12"/>
  <c r="G3648" i="12"/>
  <c r="H3648" i="12"/>
  <c r="C3649" i="12"/>
  <c r="D3649" i="12"/>
  <c r="E3649" i="12"/>
  <c r="F3649" i="12"/>
  <c r="G3649" i="12"/>
  <c r="H3649" i="12"/>
  <c r="C3650" i="12"/>
  <c r="D3650" i="12"/>
  <c r="E3650" i="12"/>
  <c r="F3650" i="12"/>
  <c r="G3650" i="12"/>
  <c r="H3650" i="12"/>
  <c r="C3651" i="12"/>
  <c r="D3651" i="12"/>
  <c r="E3651" i="12"/>
  <c r="F3651" i="12"/>
  <c r="G3651" i="12"/>
  <c r="H3651" i="12"/>
  <c r="C3652" i="12"/>
  <c r="D3652" i="12"/>
  <c r="E3652" i="12"/>
  <c r="F3652" i="12"/>
  <c r="G3652" i="12"/>
  <c r="H3652" i="12"/>
  <c r="C3653" i="12"/>
  <c r="D3653" i="12"/>
  <c r="E3653" i="12"/>
  <c r="F3653" i="12"/>
  <c r="G3653" i="12"/>
  <c r="H3653" i="12"/>
  <c r="C3654" i="12"/>
  <c r="D3654" i="12"/>
  <c r="E3654" i="12"/>
  <c r="F3654" i="12"/>
  <c r="G3654" i="12"/>
  <c r="H3654" i="12"/>
  <c r="C3655" i="12"/>
  <c r="D3655" i="12"/>
  <c r="E3655" i="12"/>
  <c r="F3655" i="12"/>
  <c r="G3655" i="12"/>
  <c r="H3655" i="12"/>
  <c r="C3656" i="12"/>
  <c r="D3656" i="12"/>
  <c r="E3656" i="12"/>
  <c r="F3656" i="12"/>
  <c r="G3656" i="12"/>
  <c r="H3656" i="12"/>
  <c r="C3657" i="12"/>
  <c r="D3657" i="12"/>
  <c r="E3657" i="12"/>
  <c r="F3657" i="12"/>
  <c r="G3657" i="12"/>
  <c r="H3657" i="12"/>
  <c r="C3658" i="12"/>
  <c r="D3658" i="12"/>
  <c r="E3658" i="12"/>
  <c r="F3658" i="12"/>
  <c r="G3658" i="12"/>
  <c r="H3658" i="12"/>
  <c r="C3659" i="12"/>
  <c r="D3659" i="12"/>
  <c r="E3659" i="12"/>
  <c r="F3659" i="12"/>
  <c r="G3659" i="12"/>
  <c r="H3659" i="12"/>
  <c r="C3660" i="12"/>
  <c r="D3660" i="12"/>
  <c r="E3660" i="12"/>
  <c r="F3660" i="12"/>
  <c r="G3660" i="12"/>
  <c r="H3660" i="12"/>
  <c r="C3661" i="12"/>
  <c r="D3661" i="12"/>
  <c r="E3661" i="12"/>
  <c r="F3661" i="12"/>
  <c r="G3661" i="12"/>
  <c r="H3661" i="12"/>
  <c r="C3662" i="12"/>
  <c r="D3662" i="12"/>
  <c r="E3662" i="12"/>
  <c r="F3662" i="12"/>
  <c r="G3662" i="12"/>
  <c r="H3662" i="12"/>
  <c r="C3663" i="12"/>
  <c r="D3663" i="12"/>
  <c r="E3663" i="12"/>
  <c r="F3663" i="12"/>
  <c r="G3663" i="12"/>
  <c r="H3663" i="12"/>
  <c r="C3664" i="12"/>
  <c r="D3664" i="12"/>
  <c r="E3664" i="12"/>
  <c r="F3664" i="12"/>
  <c r="G3664" i="12"/>
  <c r="H3664" i="12"/>
  <c r="C3665" i="12"/>
  <c r="D3665" i="12"/>
  <c r="E3665" i="12"/>
  <c r="F3665" i="12"/>
  <c r="G3665" i="12"/>
  <c r="H3665" i="12"/>
  <c r="C3666" i="12"/>
  <c r="D3666" i="12"/>
  <c r="E3666" i="12"/>
  <c r="F3666" i="12"/>
  <c r="G3666" i="12"/>
  <c r="H3666" i="12"/>
  <c r="C3667" i="12"/>
  <c r="D3667" i="12"/>
  <c r="E3667" i="12"/>
  <c r="F3667" i="12"/>
  <c r="G3667" i="12"/>
  <c r="H3667" i="12"/>
  <c r="C3668" i="12"/>
  <c r="D3668" i="12"/>
  <c r="E3668" i="12"/>
  <c r="F3668" i="12"/>
  <c r="G3668" i="12"/>
  <c r="H3668" i="12"/>
  <c r="C3669" i="12"/>
  <c r="D3669" i="12"/>
  <c r="E3669" i="12"/>
  <c r="F3669" i="12"/>
  <c r="G3669" i="12"/>
  <c r="H3669" i="12"/>
  <c r="C3670" i="12"/>
  <c r="D3670" i="12"/>
  <c r="E3670" i="12"/>
  <c r="F3670" i="12"/>
  <c r="G3670" i="12"/>
  <c r="H3670" i="12"/>
  <c r="C3671" i="12"/>
  <c r="D3671" i="12"/>
  <c r="E3671" i="12"/>
  <c r="F3671" i="12"/>
  <c r="G3671" i="12"/>
  <c r="H3671" i="12"/>
  <c r="C3672" i="12"/>
  <c r="D3672" i="12"/>
  <c r="E3672" i="12"/>
  <c r="F3672" i="12"/>
  <c r="G3672" i="12"/>
  <c r="H3672" i="12"/>
  <c r="C3673" i="12"/>
  <c r="D3673" i="12"/>
  <c r="E3673" i="12"/>
  <c r="F3673" i="12"/>
  <c r="G3673" i="12"/>
  <c r="H3673" i="12"/>
  <c r="C3674" i="12"/>
  <c r="D3674" i="12"/>
  <c r="E3674" i="12"/>
  <c r="F3674" i="12"/>
  <c r="G3674" i="12"/>
  <c r="H3674" i="12"/>
  <c r="C3675" i="12"/>
  <c r="D3675" i="12"/>
  <c r="E3675" i="12"/>
  <c r="F3675" i="12"/>
  <c r="G3675" i="12"/>
  <c r="H3675" i="12"/>
  <c r="C3676" i="12"/>
  <c r="D3676" i="12"/>
  <c r="E3676" i="12"/>
  <c r="F3676" i="12"/>
  <c r="G3676" i="12"/>
  <c r="H3676" i="12"/>
  <c r="C3677" i="12"/>
  <c r="D3677" i="12"/>
  <c r="E3677" i="12"/>
  <c r="F3677" i="12"/>
  <c r="G3677" i="12"/>
  <c r="H3677" i="12"/>
  <c r="C3678" i="12"/>
  <c r="D3678" i="12"/>
  <c r="E3678" i="12"/>
  <c r="F3678" i="12"/>
  <c r="G3678" i="12"/>
  <c r="H3678" i="12"/>
  <c r="C3679" i="12"/>
  <c r="D3679" i="12"/>
  <c r="E3679" i="12"/>
  <c r="F3679" i="12"/>
  <c r="G3679" i="12"/>
  <c r="H3679" i="12"/>
  <c r="C3680" i="12"/>
  <c r="D3680" i="12"/>
  <c r="E3680" i="12"/>
  <c r="F3680" i="12"/>
  <c r="G3680" i="12"/>
  <c r="H3680" i="12"/>
  <c r="C3681" i="12"/>
  <c r="D3681" i="12"/>
  <c r="E3681" i="12"/>
  <c r="F3681" i="12"/>
  <c r="G3681" i="12"/>
  <c r="H3681" i="12"/>
  <c r="C3682" i="12"/>
  <c r="D3682" i="12"/>
  <c r="E3682" i="12"/>
  <c r="F3682" i="12"/>
  <c r="G3682" i="12"/>
  <c r="H3682" i="12"/>
  <c r="C3683" i="12"/>
  <c r="D3683" i="12"/>
  <c r="E3683" i="12"/>
  <c r="F3683" i="12"/>
  <c r="G3683" i="12"/>
  <c r="H3683" i="12"/>
  <c r="C3684" i="12"/>
  <c r="D3684" i="12"/>
  <c r="E3684" i="12"/>
  <c r="F3684" i="12"/>
  <c r="G3684" i="12"/>
  <c r="H3684" i="12"/>
  <c r="C3685" i="12"/>
  <c r="D3685" i="12"/>
  <c r="E3685" i="12"/>
  <c r="F3685" i="12"/>
  <c r="G3685" i="12"/>
  <c r="H3685" i="12"/>
  <c r="C3686" i="12"/>
  <c r="D3686" i="12"/>
  <c r="E3686" i="12"/>
  <c r="F3686" i="12"/>
  <c r="G3686" i="12"/>
  <c r="H3686" i="12"/>
  <c r="C3687" i="12"/>
  <c r="D3687" i="12"/>
  <c r="E3687" i="12"/>
  <c r="F3687" i="12"/>
  <c r="G3687" i="12"/>
  <c r="H3687" i="12"/>
  <c r="C3688" i="12"/>
  <c r="D3688" i="12"/>
  <c r="E3688" i="12"/>
  <c r="F3688" i="12"/>
  <c r="G3688" i="12"/>
  <c r="H3688" i="12"/>
  <c r="C3689" i="12"/>
  <c r="D3689" i="12"/>
  <c r="E3689" i="12"/>
  <c r="F3689" i="12"/>
  <c r="G3689" i="12"/>
  <c r="H3689" i="12"/>
  <c r="C3690" i="12"/>
  <c r="D3690" i="12"/>
  <c r="E3690" i="12"/>
  <c r="F3690" i="12"/>
  <c r="G3690" i="12"/>
  <c r="H3690" i="12"/>
  <c r="C3691" i="12"/>
  <c r="D3691" i="12"/>
  <c r="E3691" i="12"/>
  <c r="F3691" i="12"/>
  <c r="G3691" i="12"/>
  <c r="H3691" i="12"/>
  <c r="C3692" i="12"/>
  <c r="D3692" i="12"/>
  <c r="E3692" i="12"/>
  <c r="F3692" i="12"/>
  <c r="G3692" i="12"/>
  <c r="H3692" i="12"/>
  <c r="C3693" i="12"/>
  <c r="D3693" i="12"/>
  <c r="E3693" i="12"/>
  <c r="F3693" i="12"/>
  <c r="G3693" i="12"/>
  <c r="H3693" i="12"/>
  <c r="C3694" i="12"/>
  <c r="D3694" i="12"/>
  <c r="E3694" i="12"/>
  <c r="F3694" i="12"/>
  <c r="G3694" i="12"/>
  <c r="H3694" i="12"/>
  <c r="C3695" i="12"/>
  <c r="D3695" i="12"/>
  <c r="E3695" i="12"/>
  <c r="F3695" i="12"/>
  <c r="G3695" i="12"/>
  <c r="H3695" i="12"/>
  <c r="C3696" i="12"/>
  <c r="D3696" i="12"/>
  <c r="E3696" i="12"/>
  <c r="F3696" i="12"/>
  <c r="G3696" i="12"/>
  <c r="H3696" i="12"/>
  <c r="C3697" i="12"/>
  <c r="D3697" i="12"/>
  <c r="E3697" i="12"/>
  <c r="F3697" i="12"/>
  <c r="G3697" i="12"/>
  <c r="H3697" i="12"/>
  <c r="C3698" i="12"/>
  <c r="D3698" i="12"/>
  <c r="E3698" i="12"/>
  <c r="F3698" i="12"/>
  <c r="G3698" i="12"/>
  <c r="H3698" i="12"/>
  <c r="C3699" i="12"/>
  <c r="D3699" i="12"/>
  <c r="E3699" i="12"/>
  <c r="F3699" i="12"/>
  <c r="G3699" i="12"/>
  <c r="H3699" i="12"/>
  <c r="C3700" i="12"/>
  <c r="D3700" i="12"/>
  <c r="E3700" i="12"/>
  <c r="F3700" i="12"/>
  <c r="G3700" i="12"/>
  <c r="H3700" i="12"/>
  <c r="C3701" i="12"/>
  <c r="D3701" i="12"/>
  <c r="E3701" i="12"/>
  <c r="F3701" i="12"/>
  <c r="G3701" i="12"/>
  <c r="H3701" i="12"/>
  <c r="C3702" i="12"/>
  <c r="D3702" i="12"/>
  <c r="E3702" i="12"/>
  <c r="F3702" i="12"/>
  <c r="G3702" i="12"/>
  <c r="H3702" i="12"/>
  <c r="C3703" i="12"/>
  <c r="D3703" i="12"/>
  <c r="E3703" i="12"/>
  <c r="F3703" i="12"/>
  <c r="G3703" i="12"/>
  <c r="H3703" i="12"/>
  <c r="C3704" i="12"/>
  <c r="D3704" i="12"/>
  <c r="E3704" i="12"/>
  <c r="F3704" i="12"/>
  <c r="G3704" i="12"/>
  <c r="H3704" i="12"/>
  <c r="C3705" i="12"/>
  <c r="D3705" i="12"/>
  <c r="E3705" i="12"/>
  <c r="F3705" i="12"/>
  <c r="G3705" i="12"/>
  <c r="H3705" i="12"/>
  <c r="C3706" i="12"/>
  <c r="D3706" i="12"/>
  <c r="E3706" i="12"/>
  <c r="F3706" i="12"/>
  <c r="G3706" i="12"/>
  <c r="H3706" i="12"/>
  <c r="C3707" i="12"/>
  <c r="D3707" i="12"/>
  <c r="E3707" i="12"/>
  <c r="F3707" i="12"/>
  <c r="G3707" i="12"/>
  <c r="H3707" i="12"/>
  <c r="C3708" i="12"/>
  <c r="D3708" i="12"/>
  <c r="E3708" i="12"/>
  <c r="F3708" i="12"/>
  <c r="G3708" i="12"/>
  <c r="H3708" i="12"/>
  <c r="C3709" i="12"/>
  <c r="D3709" i="12"/>
  <c r="E3709" i="12"/>
  <c r="F3709" i="12"/>
  <c r="G3709" i="12"/>
  <c r="H3709" i="12"/>
  <c r="C3710" i="12"/>
  <c r="D3710" i="12"/>
  <c r="E3710" i="12"/>
  <c r="F3710" i="12"/>
  <c r="G3710" i="12"/>
  <c r="H3710" i="12"/>
  <c r="C3711" i="12"/>
  <c r="D3711" i="12"/>
  <c r="E3711" i="12"/>
  <c r="F3711" i="12"/>
  <c r="G3711" i="12"/>
  <c r="H3711" i="12"/>
  <c r="C3712" i="12"/>
  <c r="D3712" i="12"/>
  <c r="E3712" i="12"/>
  <c r="F3712" i="12"/>
  <c r="G3712" i="12"/>
  <c r="H3712" i="12"/>
  <c r="C3713" i="12"/>
  <c r="D3713" i="12"/>
  <c r="E3713" i="12"/>
  <c r="F3713" i="12"/>
  <c r="G3713" i="12"/>
  <c r="H3713" i="12"/>
  <c r="C3714" i="12"/>
  <c r="D3714" i="12"/>
  <c r="E3714" i="12"/>
  <c r="F3714" i="12"/>
  <c r="G3714" i="12"/>
  <c r="H3714" i="12"/>
  <c r="C3715" i="12"/>
  <c r="D3715" i="12"/>
  <c r="E3715" i="12"/>
  <c r="F3715" i="12"/>
  <c r="G3715" i="12"/>
  <c r="H3715" i="12"/>
  <c r="C3716" i="12"/>
  <c r="D3716" i="12"/>
  <c r="E3716" i="12"/>
  <c r="F3716" i="12"/>
  <c r="G3716" i="12"/>
  <c r="H3716" i="12"/>
  <c r="C3717" i="12"/>
  <c r="D3717" i="12"/>
  <c r="E3717" i="12"/>
  <c r="F3717" i="12"/>
  <c r="G3717" i="12"/>
  <c r="H3717" i="12"/>
  <c r="C3718" i="12"/>
  <c r="D3718" i="12"/>
  <c r="E3718" i="12"/>
  <c r="F3718" i="12"/>
  <c r="G3718" i="12"/>
  <c r="H3718" i="12"/>
  <c r="C3719" i="12"/>
  <c r="D3719" i="12"/>
  <c r="E3719" i="12"/>
  <c r="F3719" i="12"/>
  <c r="G3719" i="12"/>
  <c r="H3719" i="12"/>
  <c r="C3720" i="12"/>
  <c r="D3720" i="12"/>
  <c r="E3720" i="12"/>
  <c r="F3720" i="12"/>
  <c r="G3720" i="12"/>
  <c r="H3720" i="12"/>
  <c r="C3721" i="12"/>
  <c r="D3721" i="12"/>
  <c r="E3721" i="12"/>
  <c r="F3721" i="12"/>
  <c r="G3721" i="12"/>
  <c r="H3721" i="12"/>
  <c r="C3722" i="12"/>
  <c r="D3722" i="12"/>
  <c r="E3722" i="12"/>
  <c r="F3722" i="12"/>
  <c r="G3722" i="12"/>
  <c r="H3722" i="12"/>
  <c r="C3723" i="12"/>
  <c r="D3723" i="12"/>
  <c r="E3723" i="12"/>
  <c r="F3723" i="12"/>
  <c r="G3723" i="12"/>
  <c r="H3723" i="12"/>
  <c r="C3724" i="12"/>
  <c r="D3724" i="12"/>
  <c r="E3724" i="12"/>
  <c r="F3724" i="12"/>
  <c r="G3724" i="12"/>
  <c r="H3724" i="12"/>
  <c r="C3725" i="12"/>
  <c r="D3725" i="12"/>
  <c r="E3725" i="12"/>
  <c r="F3725" i="12"/>
  <c r="G3725" i="12"/>
  <c r="H3725" i="12"/>
  <c r="C3726" i="12"/>
  <c r="D3726" i="12"/>
  <c r="E3726" i="12"/>
  <c r="F3726" i="12"/>
  <c r="G3726" i="12"/>
  <c r="H3726" i="12"/>
  <c r="C3727" i="12"/>
  <c r="D3727" i="12"/>
  <c r="E3727" i="12"/>
  <c r="F3727" i="12"/>
  <c r="G3727" i="12"/>
  <c r="H3727" i="12"/>
  <c r="C3728" i="12"/>
  <c r="D3728" i="12"/>
  <c r="E3728" i="12"/>
  <c r="F3728" i="12"/>
  <c r="G3728" i="12"/>
  <c r="H3728" i="12"/>
  <c r="C3729" i="12"/>
  <c r="D3729" i="12"/>
  <c r="E3729" i="12"/>
  <c r="F3729" i="12"/>
  <c r="G3729" i="12"/>
  <c r="H3729" i="12"/>
  <c r="C3730" i="12"/>
  <c r="D3730" i="12"/>
  <c r="E3730" i="12"/>
  <c r="F3730" i="12"/>
  <c r="G3730" i="12"/>
  <c r="H3730" i="12"/>
  <c r="C3731" i="12"/>
  <c r="D3731" i="12"/>
  <c r="E3731" i="12"/>
  <c r="F3731" i="12"/>
  <c r="G3731" i="12"/>
  <c r="H3731" i="12"/>
  <c r="C3732" i="12"/>
  <c r="D3732" i="12"/>
  <c r="E3732" i="12"/>
  <c r="F3732" i="12"/>
  <c r="G3732" i="12"/>
  <c r="H3732" i="12"/>
  <c r="C3733" i="12"/>
  <c r="D3733" i="12"/>
  <c r="E3733" i="12"/>
  <c r="F3733" i="12"/>
  <c r="G3733" i="12"/>
  <c r="H3733" i="12"/>
  <c r="C3734" i="12"/>
  <c r="D3734" i="12"/>
  <c r="E3734" i="12"/>
  <c r="F3734" i="12"/>
  <c r="G3734" i="12"/>
  <c r="H3734" i="12"/>
  <c r="C3735" i="12"/>
  <c r="D3735" i="12"/>
  <c r="E3735" i="12"/>
  <c r="F3735" i="12"/>
  <c r="G3735" i="12"/>
  <c r="H3735" i="12"/>
  <c r="C3736" i="12"/>
  <c r="D3736" i="12"/>
  <c r="E3736" i="12"/>
  <c r="F3736" i="12"/>
  <c r="G3736" i="12"/>
  <c r="H3736" i="12"/>
  <c r="C3737" i="12"/>
  <c r="D3737" i="12"/>
  <c r="E3737" i="12"/>
  <c r="F3737" i="12"/>
  <c r="G3737" i="12"/>
  <c r="H3737" i="12"/>
  <c r="C3738" i="12"/>
  <c r="D3738" i="12"/>
  <c r="E3738" i="12"/>
  <c r="F3738" i="12"/>
  <c r="G3738" i="12"/>
  <c r="H3738" i="12"/>
  <c r="C3739" i="12"/>
  <c r="D3739" i="12"/>
  <c r="E3739" i="12"/>
  <c r="F3739" i="12"/>
  <c r="G3739" i="12"/>
  <c r="H3739" i="12"/>
  <c r="C3740" i="12"/>
  <c r="D3740" i="12"/>
  <c r="E3740" i="12"/>
  <c r="F3740" i="12"/>
  <c r="G3740" i="12"/>
  <c r="H3740" i="12"/>
  <c r="C3741" i="12"/>
  <c r="D3741" i="12"/>
  <c r="E3741" i="12"/>
  <c r="F3741" i="12"/>
  <c r="G3741" i="12"/>
  <c r="H3741" i="12"/>
  <c r="C3742" i="12"/>
  <c r="D3742" i="12"/>
  <c r="E3742" i="12"/>
  <c r="F3742" i="12"/>
  <c r="G3742" i="12"/>
  <c r="H3742" i="12"/>
  <c r="C3743" i="12"/>
  <c r="D3743" i="12"/>
  <c r="E3743" i="12"/>
  <c r="F3743" i="12"/>
  <c r="G3743" i="12"/>
  <c r="H3743" i="12"/>
  <c r="C3744" i="12"/>
  <c r="D3744" i="12"/>
  <c r="E3744" i="12"/>
  <c r="F3744" i="12"/>
  <c r="G3744" i="12"/>
  <c r="H3744" i="12"/>
  <c r="C3745" i="12"/>
  <c r="D3745" i="12"/>
  <c r="E3745" i="12"/>
  <c r="F3745" i="12"/>
  <c r="G3745" i="12"/>
  <c r="H3745" i="12"/>
  <c r="C3746" i="12"/>
  <c r="D3746" i="12"/>
  <c r="E3746" i="12"/>
  <c r="F3746" i="12"/>
  <c r="G3746" i="12"/>
  <c r="H3746" i="12"/>
  <c r="C3747" i="12"/>
  <c r="D3747" i="12"/>
  <c r="E3747" i="12"/>
  <c r="F3747" i="12"/>
  <c r="G3747" i="12"/>
  <c r="H3747" i="12"/>
  <c r="C3748" i="12"/>
  <c r="D3748" i="12"/>
  <c r="E3748" i="12"/>
  <c r="F3748" i="12"/>
  <c r="G3748" i="12"/>
  <c r="H3748" i="12"/>
  <c r="P3149" i="12"/>
  <c r="C3149" i="12"/>
  <c r="D3149" i="12"/>
  <c r="E3149" i="12"/>
  <c r="F3149" i="12"/>
  <c r="G3149" i="12"/>
  <c r="H3149" i="12"/>
  <c r="BR1014" i="21"/>
  <c r="BS1014" i="21"/>
  <c r="BT1014" i="21"/>
  <c r="BU1014" i="21"/>
  <c r="BV1014" i="21"/>
  <c r="BW1014" i="21"/>
  <c r="AK413" i="21"/>
  <c r="AK412" i="21"/>
  <c r="AK411" i="21"/>
  <c r="AK410" i="21"/>
  <c r="AK409" i="21"/>
  <c r="AK408" i="21"/>
  <c r="AK407" i="21"/>
  <c r="AK406" i="21"/>
  <c r="AK405" i="21"/>
  <c r="AK404" i="21"/>
  <c r="AK403" i="21"/>
  <c r="AK402" i="21"/>
  <c r="AK401" i="21"/>
  <c r="AK400" i="21"/>
  <c r="AK399" i="21"/>
  <c r="AK398" i="21"/>
  <c r="AK397" i="21"/>
  <c r="AK396" i="21"/>
  <c r="AK395" i="21"/>
  <c r="AK394" i="21"/>
  <c r="AK393" i="21"/>
  <c r="AK392" i="21"/>
  <c r="AK391" i="21"/>
  <c r="AK390" i="21"/>
  <c r="AK389" i="21"/>
  <c r="AK388" i="21"/>
  <c r="AK387" i="21"/>
  <c r="AK386" i="21"/>
  <c r="AK385" i="21"/>
  <c r="AK384" i="21"/>
  <c r="AK383" i="21"/>
  <c r="AK382" i="21"/>
  <c r="AK381" i="21"/>
  <c r="AK380" i="21"/>
  <c r="AK379" i="21"/>
  <c r="AK378" i="21"/>
  <c r="AK377" i="21"/>
  <c r="AK376" i="21"/>
  <c r="AK375" i="21"/>
  <c r="AK374" i="21"/>
  <c r="AK373" i="21"/>
  <c r="AK372" i="21"/>
  <c r="AK371" i="21"/>
  <c r="AK370" i="21"/>
  <c r="AK369" i="21"/>
  <c r="AK368" i="21"/>
  <c r="AK367" i="21"/>
  <c r="AK366" i="21"/>
  <c r="AK365" i="21"/>
  <c r="AK364" i="21"/>
  <c r="AK363" i="21"/>
  <c r="AK362" i="21"/>
  <c r="AK361" i="21"/>
  <c r="AK360" i="21"/>
  <c r="AK359" i="21"/>
  <c r="AK358" i="21"/>
  <c r="AK357" i="21"/>
  <c r="AK356" i="21"/>
  <c r="AK355" i="21"/>
  <c r="AK354" i="21"/>
  <c r="AK353" i="21"/>
  <c r="AK352" i="21"/>
  <c r="AK351" i="21"/>
  <c r="AK350" i="21"/>
  <c r="AK349" i="21"/>
  <c r="AK348" i="21"/>
  <c r="AK347" i="21"/>
  <c r="AK346" i="21"/>
  <c r="AK345" i="21"/>
  <c r="AK344" i="21"/>
  <c r="AK343" i="21"/>
  <c r="AK342" i="21"/>
  <c r="AK341" i="21"/>
  <c r="AK340" i="21"/>
  <c r="AK339" i="21"/>
  <c r="AK338" i="21"/>
  <c r="AK337" i="21"/>
  <c r="AK336" i="21"/>
  <c r="AK335" i="21"/>
  <c r="AK334" i="21"/>
  <c r="AK333" i="21"/>
  <c r="AK332" i="21"/>
  <c r="AK331" i="21"/>
  <c r="AK330" i="21"/>
  <c r="AK329" i="21"/>
  <c r="AK328" i="21"/>
  <c r="AK327" i="21"/>
  <c r="AK326" i="21"/>
  <c r="AK325" i="21"/>
  <c r="AK324" i="21"/>
  <c r="AK323" i="21"/>
  <c r="AK322" i="21"/>
  <c r="AK321" i="21"/>
  <c r="AK320" i="21"/>
  <c r="AK319" i="21"/>
  <c r="AK318" i="21"/>
  <c r="AK317" i="21"/>
  <c r="AK316" i="21"/>
  <c r="AK315" i="21"/>
  <c r="AK314" i="21"/>
  <c r="U413" i="21"/>
  <c r="U412" i="21"/>
  <c r="U411" i="21"/>
  <c r="U410" i="21"/>
  <c r="U409" i="21"/>
  <c r="U408" i="21"/>
  <c r="U407" i="21"/>
  <c r="U406" i="21"/>
  <c r="U405" i="21"/>
  <c r="U404" i="21"/>
  <c r="U403" i="21"/>
  <c r="U402" i="21"/>
  <c r="U401" i="21"/>
  <c r="U400" i="21"/>
  <c r="U399" i="21"/>
  <c r="U398" i="21"/>
  <c r="U397" i="21"/>
  <c r="U396" i="21"/>
  <c r="U395" i="21"/>
  <c r="U394" i="21"/>
  <c r="U393" i="21"/>
  <c r="U392" i="21"/>
  <c r="U391" i="21"/>
  <c r="U390" i="21"/>
  <c r="U389" i="21"/>
  <c r="U388" i="21"/>
  <c r="U387" i="21"/>
  <c r="U386" i="21"/>
  <c r="U385" i="21"/>
  <c r="U384" i="21"/>
  <c r="U383" i="21"/>
  <c r="U382" i="21"/>
  <c r="U381" i="21"/>
  <c r="U380" i="21"/>
  <c r="U379" i="21"/>
  <c r="U378" i="21"/>
  <c r="U377" i="21"/>
  <c r="U376" i="21"/>
  <c r="U375" i="21"/>
  <c r="U374" i="21"/>
  <c r="U373" i="21"/>
  <c r="U372" i="21"/>
  <c r="U371" i="21"/>
  <c r="U370" i="21"/>
  <c r="U369" i="21"/>
  <c r="U368" i="21"/>
  <c r="U367" i="21"/>
  <c r="U366" i="21"/>
  <c r="U365" i="21"/>
  <c r="U364" i="21"/>
  <c r="U363" i="21"/>
  <c r="U362" i="21"/>
  <c r="U361" i="21"/>
  <c r="U360" i="21"/>
  <c r="U359" i="21"/>
  <c r="U358" i="21"/>
  <c r="U357" i="21"/>
  <c r="U356" i="21"/>
  <c r="U355" i="21"/>
  <c r="U354" i="21"/>
  <c r="U353" i="21"/>
  <c r="U352" i="21"/>
  <c r="U351" i="21"/>
  <c r="U350" i="21"/>
  <c r="U349" i="21"/>
  <c r="U348" i="21"/>
  <c r="U347" i="21"/>
  <c r="U346" i="21"/>
  <c r="U345" i="21"/>
  <c r="U344" i="21"/>
  <c r="U343" i="21"/>
  <c r="U342" i="21"/>
  <c r="U341" i="21"/>
  <c r="U340" i="21"/>
  <c r="U339" i="21"/>
  <c r="U338" i="21"/>
  <c r="U337" i="21"/>
  <c r="U336" i="21"/>
  <c r="U335" i="21"/>
  <c r="U334" i="21"/>
  <c r="U333" i="21"/>
  <c r="U332" i="21"/>
  <c r="U331" i="21"/>
  <c r="U330" i="21"/>
  <c r="U329" i="21"/>
  <c r="U328" i="21"/>
  <c r="U327" i="21"/>
  <c r="U326" i="21"/>
  <c r="U325" i="21"/>
  <c r="U324" i="21"/>
  <c r="U323" i="21"/>
  <c r="U322" i="21"/>
  <c r="U321" i="21"/>
  <c r="U320" i="21"/>
  <c r="U319" i="21"/>
  <c r="U318" i="21"/>
  <c r="U317" i="21"/>
  <c r="U316" i="21"/>
  <c r="U315" i="21"/>
  <c r="U314" i="21"/>
  <c r="O7420" i="12" l="1"/>
  <c r="Q7420" i="12" s="1"/>
  <c r="O7377" i="12"/>
  <c r="Q7377" i="12" s="1"/>
  <c r="O7391" i="12"/>
  <c r="Q7391" i="12" s="1"/>
  <c r="O7359" i="12"/>
  <c r="Q7359" i="12" s="1"/>
  <c r="O7327" i="12"/>
  <c r="Q7327" i="12" s="1"/>
  <c r="O7295" i="12"/>
  <c r="Q7295" i="12" s="1"/>
  <c r="O7263" i="12"/>
  <c r="Q7263" i="12" s="1"/>
  <c r="O7231" i="12"/>
  <c r="Q7231" i="12" s="1"/>
  <c r="O7199" i="12"/>
  <c r="Q7199" i="12" s="1"/>
  <c r="O7338" i="12"/>
  <c r="Q7338" i="12" s="1"/>
  <c r="O7367" i="12"/>
  <c r="Q7367" i="12" s="1"/>
  <c r="O7303" i="12"/>
  <c r="Q7303" i="12" s="1"/>
  <c r="O7271" i="12"/>
  <c r="Q7271" i="12" s="1"/>
  <c r="O7239" i="12"/>
  <c r="Q7239" i="12" s="1"/>
  <c r="O7207" i="12"/>
  <c r="Q7207" i="12" s="1"/>
  <c r="O7175" i="12"/>
  <c r="Q7175" i="12" s="1"/>
  <c r="O7143" i="12"/>
  <c r="Q7143" i="12" s="1"/>
  <c r="O7111" i="12"/>
  <c r="Q7111" i="12" s="1"/>
  <c r="O7079" i="12"/>
  <c r="Q7079" i="12" s="1"/>
  <c r="O7047" i="12"/>
  <c r="Q7047" i="12" s="1"/>
  <c r="O7015" i="12"/>
  <c r="Q7015" i="12" s="1"/>
  <c r="O6983" i="12"/>
  <c r="Q6983" i="12" s="1"/>
  <c r="O6951" i="12"/>
  <c r="Q6951" i="12" s="1"/>
  <c r="O6927" i="12"/>
  <c r="Q6927" i="12" s="1"/>
  <c r="O6911" i="12"/>
  <c r="Q6911" i="12" s="1"/>
  <c r="O6905" i="12"/>
  <c r="Q6905" i="12" s="1"/>
  <c r="O6895" i="12"/>
  <c r="Q6895" i="12" s="1"/>
  <c r="O6879" i="12"/>
  <c r="Q6879" i="12" s="1"/>
  <c r="O6846" i="12"/>
  <c r="Q6846" i="12" s="1"/>
  <c r="O6838" i="12"/>
  <c r="Q6838" i="12" s="1"/>
  <c r="O6834" i="12"/>
  <c r="Q6834" i="12" s="1"/>
  <c r="O6809" i="12"/>
  <c r="Q6809" i="12" s="1"/>
  <c r="O6796" i="12"/>
  <c r="Q6796" i="12" s="1"/>
  <c r="O6772" i="12"/>
  <c r="Q6772" i="12" s="1"/>
  <c r="O6775" i="12"/>
  <c r="Q6775" i="12" s="1"/>
  <c r="O6835" i="12"/>
  <c r="Q6835" i="12" s="1"/>
  <c r="O6773" i="12"/>
  <c r="Q6773" i="12" s="1"/>
  <c r="O6763" i="12"/>
  <c r="Q6763" i="12" s="1"/>
  <c r="O6924" i="12"/>
  <c r="Q6924" i="12" s="1"/>
  <c r="O7412" i="12"/>
  <c r="Q7412" i="12" s="1"/>
  <c r="O7348" i="12"/>
  <c r="Q7348" i="12" s="1"/>
  <c r="O7397" i="12"/>
  <c r="Q7397" i="12" s="1"/>
  <c r="O7365" i="12"/>
  <c r="Q7365" i="12" s="1"/>
  <c r="O7333" i="12"/>
  <c r="Q7333" i="12" s="1"/>
  <c r="O7301" i="12"/>
  <c r="Q7301" i="12" s="1"/>
  <c r="O7269" i="12"/>
  <c r="Q7269" i="12" s="1"/>
  <c r="O7237" i="12"/>
  <c r="Q7237" i="12" s="1"/>
  <c r="O7205" i="12"/>
  <c r="Q7205" i="12" s="1"/>
  <c r="O7173" i="12"/>
  <c r="Q7173" i="12" s="1"/>
  <c r="O7402" i="12"/>
  <c r="Q7402" i="12" s="1"/>
  <c r="O7306" i="12"/>
  <c r="Q7306" i="12" s="1"/>
  <c r="O7399" i="12"/>
  <c r="Q7399" i="12" s="1"/>
  <c r="O7335" i="12"/>
  <c r="Q7335" i="12" s="1"/>
  <c r="O7410" i="12"/>
  <c r="Q7410" i="12" s="1"/>
  <c r="O7378" i="12"/>
  <c r="Q7378" i="12" s="1"/>
  <c r="O7346" i="12"/>
  <c r="Q7346" i="12" s="1"/>
  <c r="O7314" i="12"/>
  <c r="Q7314" i="12" s="1"/>
  <c r="O7282" i="12"/>
  <c r="Q7282" i="12" s="1"/>
  <c r="O7250" i="12"/>
  <c r="Q7250" i="12" s="1"/>
  <c r="O7218" i="12"/>
  <c r="Q7218" i="12" s="1"/>
  <c r="O7186" i="12"/>
  <c r="Q7186" i="12" s="1"/>
  <c r="O7154" i="12"/>
  <c r="Q7154" i="12" s="1"/>
  <c r="O7122" i="12"/>
  <c r="Q7122" i="12" s="1"/>
  <c r="O7090" i="12"/>
  <c r="Q7090" i="12" s="1"/>
  <c r="O7058" i="12"/>
  <c r="Q7058" i="12" s="1"/>
  <c r="O7026" i="12"/>
  <c r="Q7026" i="12" s="1"/>
  <c r="O6994" i="12"/>
  <c r="Q6994" i="12" s="1"/>
  <c r="O6962" i="12"/>
  <c r="Q6962" i="12" s="1"/>
  <c r="O6930" i="12"/>
  <c r="Q6930" i="12" s="1"/>
  <c r="O6908" i="12"/>
  <c r="Q6908" i="12" s="1"/>
  <c r="O6898" i="12"/>
  <c r="Q6898" i="12" s="1"/>
  <c r="O6862" i="12"/>
  <c r="Q6862" i="12" s="1"/>
  <c r="O6849" i="12"/>
  <c r="Q6849" i="12" s="1"/>
  <c r="O6842" i="12"/>
  <c r="Q6842" i="12" s="1"/>
  <c r="O6833" i="12"/>
  <c r="Q6833" i="12" s="1"/>
  <c r="O6821" i="12"/>
  <c r="Q6821" i="12" s="1"/>
  <c r="O6808" i="12"/>
  <c r="Q6808" i="12" s="1"/>
  <c r="O6791" i="12"/>
  <c r="Q6791" i="12" s="1"/>
  <c r="O6786" i="12"/>
  <c r="Q6786" i="12" s="1"/>
  <c r="O6782" i="12"/>
  <c r="Q6782" i="12" s="1"/>
  <c r="O7049" i="12"/>
  <c r="Q7049" i="12" s="1"/>
  <c r="O7020" i="12"/>
  <c r="Q7020" i="12" s="1"/>
  <c r="O7017" i="12"/>
  <c r="Q7017" i="12" s="1"/>
  <c r="O6997" i="12"/>
  <c r="Q6997" i="12" s="1"/>
  <c r="O6988" i="12"/>
  <c r="Q6988" i="12" s="1"/>
  <c r="O6985" i="12"/>
  <c r="Q6985" i="12" s="1"/>
  <c r="O6965" i="12"/>
  <c r="Q6965" i="12" s="1"/>
  <c r="O6956" i="12"/>
  <c r="Q6956" i="12" s="1"/>
  <c r="O6953" i="12"/>
  <c r="Q6953" i="12" s="1"/>
  <c r="O6933" i="12"/>
  <c r="Q6933" i="12" s="1"/>
  <c r="O6926" i="12"/>
  <c r="Q6926" i="12" s="1"/>
  <c r="O6923" i="12"/>
  <c r="Q6923" i="12" s="1"/>
  <c r="O6901" i="12"/>
  <c r="Q6901" i="12" s="1"/>
  <c r="O6894" i="12"/>
  <c r="Q6894" i="12" s="1"/>
  <c r="O6891" i="12"/>
  <c r="Q6891" i="12" s="1"/>
  <c r="O6878" i="12"/>
  <c r="Q6878" i="12" s="1"/>
  <c r="O6859" i="12"/>
  <c r="Q6859" i="12" s="1"/>
  <c r="O6853" i="12"/>
  <c r="Q6853" i="12" s="1"/>
  <c r="O6845" i="12"/>
  <c r="Q6845" i="12" s="1"/>
  <c r="O6828" i="12"/>
  <c r="Q6828" i="12" s="1"/>
  <c r="O6820" i="12"/>
  <c r="Q6820" i="12" s="1"/>
  <c r="O6795" i="12"/>
  <c r="Q6795" i="12" s="1"/>
  <c r="O7029" i="12"/>
  <c r="Q7029" i="12" s="1"/>
  <c r="O7386" i="12"/>
  <c r="Q7386" i="12" s="1"/>
  <c r="O7360" i="12"/>
  <c r="Q7360" i="12" s="1"/>
  <c r="O7354" i="12"/>
  <c r="Q7354" i="12" s="1"/>
  <c r="O7328" i="12"/>
  <c r="Q7328" i="12" s="1"/>
  <c r="O7322" i="12"/>
  <c r="Q7322" i="12" s="1"/>
  <c r="O7296" i="12"/>
  <c r="Q7296" i="12" s="1"/>
  <c r="O7290" i="12"/>
  <c r="Q7290" i="12" s="1"/>
  <c r="O7264" i="12"/>
  <c r="Q7264" i="12" s="1"/>
  <c r="O7258" i="12"/>
  <c r="Q7258" i="12" s="1"/>
  <c r="O7232" i="12"/>
  <c r="Q7232" i="12" s="1"/>
  <c r="O7226" i="12"/>
  <c r="Q7226" i="12" s="1"/>
  <c r="O7200" i="12"/>
  <c r="Q7200" i="12" s="1"/>
  <c r="O7194" i="12"/>
  <c r="Q7194" i="12" s="1"/>
  <c r="O7168" i="12"/>
  <c r="Q7168" i="12" s="1"/>
  <c r="O7162" i="12"/>
  <c r="Q7162" i="12" s="1"/>
  <c r="O7130" i="12"/>
  <c r="Q7130" i="12" s="1"/>
  <c r="O7098" i="12"/>
  <c r="Q7098" i="12" s="1"/>
  <c r="O7066" i="12"/>
  <c r="Q7066" i="12" s="1"/>
  <c r="O7034" i="12"/>
  <c r="Q7034" i="12" s="1"/>
  <c r="O7002" i="12"/>
  <c r="Q7002" i="12" s="1"/>
  <c r="O6970" i="12"/>
  <c r="Q6970" i="12" s="1"/>
  <c r="O6938" i="12"/>
  <c r="Q6938" i="12" s="1"/>
  <c r="O6919" i="12"/>
  <c r="Q6919" i="12" s="1"/>
  <c r="O6916" i="12"/>
  <c r="Q6916" i="12" s="1"/>
  <c r="O6887" i="12"/>
  <c r="Q6887" i="12" s="1"/>
  <c r="O6884" i="12"/>
  <c r="Q6884" i="12" s="1"/>
  <c r="O6848" i="12"/>
  <c r="Q6848" i="12" s="1"/>
  <c r="O6841" i="12"/>
  <c r="Q6841" i="12" s="1"/>
  <c r="O6837" i="12"/>
  <c r="Q6837" i="12" s="1"/>
  <c r="O6803" i="12"/>
  <c r="Q6803" i="12" s="1"/>
  <c r="O6799" i="12"/>
  <c r="Q6799" i="12" s="1"/>
  <c r="O6785" i="12"/>
  <c r="Q6785" i="12" s="1"/>
  <c r="O6767" i="12"/>
  <c r="Q6767" i="12" s="1"/>
  <c r="O7380" i="12"/>
  <c r="Q7380" i="12" s="1"/>
  <c r="O7089" i="12"/>
  <c r="Q7089" i="12" s="1"/>
  <c r="O7063" i="12"/>
  <c r="Q7063" i="12" s="1"/>
  <c r="O7057" i="12"/>
  <c r="Q7057" i="12" s="1"/>
  <c r="O7031" i="12"/>
  <c r="Q7031" i="12" s="1"/>
  <c r="O7028" i="12"/>
  <c r="Q7028" i="12" s="1"/>
  <c r="O7025" i="12"/>
  <c r="Q7025" i="12" s="1"/>
  <c r="O7005" i="12"/>
  <c r="Q7005" i="12" s="1"/>
  <c r="O6999" i="12"/>
  <c r="Q6999" i="12" s="1"/>
  <c r="O6996" i="12"/>
  <c r="Q6996" i="12" s="1"/>
  <c r="O6993" i="12"/>
  <c r="Q6993" i="12" s="1"/>
  <c r="O6973" i="12"/>
  <c r="Q6973" i="12" s="1"/>
  <c r="O6967" i="12"/>
  <c r="Q6967" i="12" s="1"/>
  <c r="O6964" i="12"/>
  <c r="Q6964" i="12" s="1"/>
  <c r="O6961" i="12"/>
  <c r="Q6961" i="12" s="1"/>
  <c r="O6941" i="12"/>
  <c r="Q6941" i="12" s="1"/>
  <c r="O6935" i="12"/>
  <c r="Q6935" i="12" s="1"/>
  <c r="O6932" i="12"/>
  <c r="Q6932" i="12" s="1"/>
  <c r="O6907" i="12"/>
  <c r="Q6907" i="12" s="1"/>
  <c r="O6903" i="12"/>
  <c r="Q6903" i="12" s="1"/>
  <c r="O6900" i="12"/>
  <c r="Q6900" i="12" s="1"/>
  <c r="O6873" i="12"/>
  <c r="Q6873" i="12" s="1"/>
  <c r="O6867" i="12"/>
  <c r="Q6867" i="12" s="1"/>
  <c r="O6861" i="12"/>
  <c r="Q6861" i="12" s="1"/>
  <c r="O6858" i="12"/>
  <c r="Q6858" i="12" s="1"/>
  <c r="O6855" i="12"/>
  <c r="Q6855" i="12" s="1"/>
  <c r="O6852" i="12"/>
  <c r="Q6852" i="12" s="1"/>
  <c r="O6844" i="12"/>
  <c r="Q6844" i="12" s="1"/>
  <c r="O6836" i="12"/>
  <c r="Q6836" i="12" s="1"/>
  <c r="O6819" i="12"/>
  <c r="Q6819" i="12" s="1"/>
  <c r="O6806" i="12"/>
  <c r="Q6806" i="12" s="1"/>
  <c r="O6794" i="12"/>
  <c r="Q6794" i="12" s="1"/>
  <c r="O7383" i="12"/>
  <c r="Q7383" i="12" s="1"/>
  <c r="O7345" i="12"/>
  <c r="Q7345" i="12" s="1"/>
  <c r="O7092" i="12"/>
  <c r="Q7092" i="12" s="1"/>
  <c r="O7069" i="12"/>
  <c r="Q7069" i="12" s="1"/>
  <c r="O7060" i="12"/>
  <c r="Q7060" i="12" s="1"/>
  <c r="O7037" i="12"/>
  <c r="Q7037" i="12" s="1"/>
  <c r="O7394" i="12"/>
  <c r="Q7394" i="12" s="1"/>
  <c r="O7362" i="12"/>
  <c r="Q7362" i="12" s="1"/>
  <c r="O7330" i="12"/>
  <c r="Q7330" i="12" s="1"/>
  <c r="O7298" i="12"/>
  <c r="Q7298" i="12" s="1"/>
  <c r="O7266" i="12"/>
  <c r="Q7266" i="12" s="1"/>
  <c r="O7234" i="12"/>
  <c r="Q7234" i="12" s="1"/>
  <c r="O7202" i="12"/>
  <c r="Q7202" i="12" s="1"/>
  <c r="O7170" i="12"/>
  <c r="Q7170" i="12" s="1"/>
  <c r="O7138" i="12"/>
  <c r="Q7138" i="12" s="1"/>
  <c r="O7106" i="12"/>
  <c r="Q7106" i="12" s="1"/>
  <c r="O7074" i="12"/>
  <c r="Q7074" i="12" s="1"/>
  <c r="O7042" i="12"/>
  <c r="Q7042" i="12" s="1"/>
  <c r="O7010" i="12"/>
  <c r="Q7010" i="12" s="1"/>
  <c r="O6978" i="12"/>
  <c r="Q6978" i="12" s="1"/>
  <c r="O6946" i="12"/>
  <c r="Q6946" i="12" s="1"/>
  <c r="O6918" i="12"/>
  <c r="Q6918" i="12" s="1"/>
  <c r="O6886" i="12"/>
  <c r="Q6886" i="12" s="1"/>
  <c r="O6840" i="12"/>
  <c r="Q6840" i="12" s="1"/>
  <c r="O6811" i="12"/>
  <c r="Q6811" i="12" s="1"/>
  <c r="O6802" i="12"/>
  <c r="Q6802" i="12" s="1"/>
  <c r="O6798" i="12"/>
  <c r="Q6798" i="12" s="1"/>
  <c r="O6793" i="12"/>
  <c r="Q6793" i="12" s="1"/>
  <c r="O7389" i="12"/>
  <c r="Q7389" i="12" s="1"/>
  <c r="O7351" i="12"/>
  <c r="Q7351" i="12" s="1"/>
  <c r="O7388" i="12"/>
  <c r="Q7388" i="12" s="1"/>
  <c r="O7356" i="12"/>
  <c r="Q7356" i="12" s="1"/>
  <c r="O7324" i="12"/>
  <c r="Q7324" i="12" s="1"/>
  <c r="O7292" i="12"/>
  <c r="Q7292" i="12" s="1"/>
  <c r="O7260" i="12"/>
  <c r="Q7260" i="12" s="1"/>
  <c r="O7228" i="12"/>
  <c r="Q7228" i="12" s="1"/>
  <c r="O7196" i="12"/>
  <c r="Q7196" i="12" s="1"/>
  <c r="O6909" i="12"/>
  <c r="Q6909" i="12" s="1"/>
  <c r="O6906" i="12"/>
  <c r="Q6906" i="12" s="1"/>
  <c r="O6889" i="12"/>
  <c r="Q6889" i="12" s="1"/>
  <c r="O6876" i="12"/>
  <c r="Q6876" i="12" s="1"/>
  <c r="O6872" i="12"/>
  <c r="Q6872" i="12" s="1"/>
  <c r="O6839" i="12"/>
  <c r="Q6839" i="12" s="1"/>
  <c r="O6830" i="12"/>
  <c r="Q6830" i="12" s="1"/>
  <c r="O6822" i="12"/>
  <c r="Q6822" i="12" s="1"/>
  <c r="O6810" i="12"/>
  <c r="Q6810" i="12" s="1"/>
  <c r="O7385" i="12"/>
  <c r="Q7385" i="12" s="1"/>
  <c r="O7321" i="12"/>
  <c r="Q7321" i="12" s="1"/>
  <c r="O7257" i="12"/>
  <c r="Q7257" i="12" s="1"/>
  <c r="O7370" i="12"/>
  <c r="Q7370" i="12" s="1"/>
  <c r="O7274" i="12"/>
  <c r="Q7274" i="12" s="1"/>
  <c r="O7242" i="12"/>
  <c r="Q7242" i="12" s="1"/>
  <c r="O7210" i="12"/>
  <c r="Q7210" i="12" s="1"/>
  <c r="O7178" i="12"/>
  <c r="Q7178" i="12" s="1"/>
  <c r="O7146" i="12"/>
  <c r="Q7146" i="12" s="1"/>
  <c r="O7114" i="12"/>
  <c r="Q7114" i="12" s="1"/>
  <c r="O7082" i="12"/>
  <c r="Q7082" i="12" s="1"/>
  <c r="O7050" i="12"/>
  <c r="Q7050" i="12" s="1"/>
  <c r="O7018" i="12"/>
  <c r="Q7018" i="12" s="1"/>
  <c r="O6986" i="12"/>
  <c r="Q6986" i="12" s="1"/>
  <c r="O6954" i="12"/>
  <c r="Q6954" i="12" s="1"/>
  <c r="O6781" i="12"/>
  <c r="Q6781" i="12" s="1"/>
  <c r="O6734" i="12"/>
  <c r="Q6734" i="12" s="1"/>
  <c r="O6726" i="12"/>
  <c r="Q6726" i="12" s="1"/>
  <c r="O6722" i="12"/>
  <c r="Q6722" i="12" s="1"/>
  <c r="O6708" i="12"/>
  <c r="Q6708" i="12" s="1"/>
  <c r="O6685" i="12"/>
  <c r="Q6685" i="12" s="1"/>
  <c r="O6593" i="12"/>
  <c r="Q6593" i="12" s="1"/>
  <c r="O6701" i="12"/>
  <c r="Q6701" i="12" s="1"/>
  <c r="O6644" i="12"/>
  <c r="Q6644" i="12" s="1"/>
  <c r="O6626" i="12"/>
  <c r="Q6626" i="12" s="1"/>
  <c r="O6730" i="12"/>
  <c r="Q6730" i="12" s="1"/>
  <c r="O6892" i="12"/>
  <c r="Q6892" i="12" s="1"/>
  <c r="O6880" i="12"/>
  <c r="Q6880" i="12" s="1"/>
  <c r="O6877" i="12"/>
  <c r="Q6877" i="12" s="1"/>
  <c r="O6870" i="12"/>
  <c r="Q6870" i="12" s="1"/>
  <c r="O6824" i="12"/>
  <c r="Q6824" i="12" s="1"/>
  <c r="O6780" i="12"/>
  <c r="Q6780" i="12" s="1"/>
  <c r="O6717" i="12"/>
  <c r="Q6717" i="12" s="1"/>
  <c r="O6698" i="12"/>
  <c r="Q6698" i="12" s="1"/>
  <c r="O6689" i="12"/>
  <c r="Q6689" i="12" s="1"/>
  <c r="O6675" i="12"/>
  <c r="Q6675" i="12" s="1"/>
  <c r="O6776" i="12"/>
  <c r="Q6776" i="12" s="1"/>
  <c r="O6770" i="12"/>
  <c r="Q6770" i="12" s="1"/>
  <c r="O6766" i="12"/>
  <c r="Q6766" i="12" s="1"/>
  <c r="O6759" i="12"/>
  <c r="Q6759" i="12" s="1"/>
  <c r="O6748" i="12"/>
  <c r="Q6748" i="12" s="1"/>
  <c r="O6737" i="12"/>
  <c r="Q6737" i="12" s="1"/>
  <c r="O6725" i="12"/>
  <c r="Q6725" i="12" s="1"/>
  <c r="O6716" i="12"/>
  <c r="Q6716" i="12" s="1"/>
  <c r="O6703" i="12"/>
  <c r="Q6703" i="12" s="1"/>
  <c r="O6679" i="12"/>
  <c r="Q6679" i="12" s="1"/>
  <c r="O6674" i="12"/>
  <c r="Q6674" i="12" s="1"/>
  <c r="O6829" i="12"/>
  <c r="Q6829" i="12" s="1"/>
  <c r="O6826" i="12"/>
  <c r="Q6826" i="12" s="1"/>
  <c r="O6823" i="12"/>
  <c r="Q6823" i="12" s="1"/>
  <c r="O6789" i="12"/>
  <c r="Q6789" i="12" s="1"/>
  <c r="O6758" i="12"/>
  <c r="Q6758" i="12" s="1"/>
  <c r="O6747" i="12"/>
  <c r="Q6747" i="12" s="1"/>
  <c r="O6728" i="12"/>
  <c r="Q6728" i="12" s="1"/>
  <c r="O6719" i="12"/>
  <c r="Q6719" i="12" s="1"/>
  <c r="O6715" i="12"/>
  <c r="Q6715" i="12" s="1"/>
  <c r="O6711" i="12"/>
  <c r="Q6711" i="12" s="1"/>
  <c r="O6687" i="12"/>
  <c r="Q6687" i="12" s="1"/>
  <c r="O6673" i="12"/>
  <c r="Q6673" i="12" s="1"/>
  <c r="O6668" i="12"/>
  <c r="Q6668" i="12" s="1"/>
  <c r="O6765" i="12"/>
  <c r="Q6765" i="12" s="1"/>
  <c r="O6754" i="12"/>
  <c r="Q6754" i="12" s="1"/>
  <c r="O6750" i="12"/>
  <c r="Q6750" i="12" s="1"/>
  <c r="O6743" i="12"/>
  <c r="Q6743" i="12" s="1"/>
  <c r="O6732" i="12"/>
  <c r="Q6732" i="12" s="1"/>
  <c r="O6710" i="12"/>
  <c r="Q6710" i="12" s="1"/>
  <c r="O6706" i="12"/>
  <c r="Q6706" i="12" s="1"/>
  <c r="O6686" i="12"/>
  <c r="Q6686" i="12" s="1"/>
  <c r="O6764" i="12"/>
  <c r="Q6764" i="12" s="1"/>
  <c r="O6856" i="12"/>
  <c r="Q6856" i="12" s="1"/>
  <c r="O6812" i="12"/>
  <c r="Q6812" i="12" s="1"/>
  <c r="O6784" i="12"/>
  <c r="Q6784" i="12" s="1"/>
  <c r="O6774" i="12"/>
  <c r="Q6774" i="12" s="1"/>
  <c r="O6760" i="12"/>
  <c r="Q6760" i="12" s="1"/>
  <c r="O6742" i="12"/>
  <c r="Q6742" i="12" s="1"/>
  <c r="O6731" i="12"/>
  <c r="Q6731" i="12" s="1"/>
  <c r="O6727" i="12"/>
  <c r="Q6727" i="12" s="1"/>
  <c r="O6705" i="12"/>
  <c r="Q6705" i="12" s="1"/>
  <c r="O6699" i="12"/>
  <c r="Q6699" i="12" s="1"/>
  <c r="O6695" i="12"/>
  <c r="Q6695" i="12" s="1"/>
  <c r="O6690" i="12"/>
  <c r="Q6690" i="12" s="1"/>
  <c r="O6645" i="12"/>
  <c r="Q6645" i="12" s="1"/>
  <c r="O6538" i="12"/>
  <c r="Q6538" i="12" s="1"/>
  <c r="O6713" i="12"/>
  <c r="Q6713" i="12" s="1"/>
  <c r="O6696" i="12"/>
  <c r="Q6696" i="12" s="1"/>
  <c r="O6693" i="12"/>
  <c r="Q6693" i="12" s="1"/>
  <c r="O6666" i="12"/>
  <c r="Q6666" i="12" s="1"/>
  <c r="O6649" i="12"/>
  <c r="Q6649" i="12" s="1"/>
  <c r="O6623" i="12"/>
  <c r="Q6623" i="12" s="1"/>
  <c r="O6610" i="12"/>
  <c r="Q6610" i="12" s="1"/>
  <c r="O6603" i="12"/>
  <c r="Q6603" i="12" s="1"/>
  <c r="O6584" i="12"/>
  <c r="Q6584" i="12" s="1"/>
  <c r="O6570" i="12"/>
  <c r="Q6570" i="12" s="1"/>
  <c r="O6537" i="12"/>
  <c r="Q6537" i="12" s="1"/>
  <c r="O6514" i="12"/>
  <c r="Q6514" i="12" s="1"/>
  <c r="O6494" i="12"/>
  <c r="Q6494" i="12" s="1"/>
  <c r="O6489" i="12"/>
  <c r="Q6489" i="12" s="1"/>
  <c r="O6484" i="12"/>
  <c r="Q6484" i="12" s="1"/>
  <c r="O6619" i="12"/>
  <c r="Q6619" i="12" s="1"/>
  <c r="O6606" i="12"/>
  <c r="Q6606" i="12" s="1"/>
  <c r="O6597" i="12"/>
  <c r="Q6597" i="12" s="1"/>
  <c r="O6579" i="12"/>
  <c r="Q6579" i="12" s="1"/>
  <c r="O6574" i="12"/>
  <c r="Q6574" i="12" s="1"/>
  <c r="O6569" i="12"/>
  <c r="Q6569" i="12" s="1"/>
  <c r="O6555" i="12"/>
  <c r="Q6555" i="12" s="1"/>
  <c r="O6545" i="12"/>
  <c r="Q6545" i="12" s="1"/>
  <c r="O6536" i="12"/>
  <c r="Q6536" i="12" s="1"/>
  <c r="O6532" i="12"/>
  <c r="Q6532" i="12" s="1"/>
  <c r="O6527" i="12"/>
  <c r="Q6527" i="12" s="1"/>
  <c r="O6523" i="12"/>
  <c r="Q6523" i="12" s="1"/>
  <c r="O6518" i="12"/>
  <c r="Q6518" i="12" s="1"/>
  <c r="O6513" i="12"/>
  <c r="Q6513" i="12" s="1"/>
  <c r="O6498" i="12"/>
  <c r="Q6498" i="12" s="1"/>
  <c r="O6488" i="12"/>
  <c r="Q6488" i="12" s="1"/>
  <c r="O6478" i="12"/>
  <c r="Q6478" i="12" s="1"/>
  <c r="O6473" i="12"/>
  <c r="Q6473" i="12" s="1"/>
  <c r="O6466" i="12"/>
  <c r="Q6466" i="12" s="1"/>
  <c r="O6729" i="12"/>
  <c r="Q6729" i="12" s="1"/>
  <c r="O6712" i="12"/>
  <c r="Q6712" i="12" s="1"/>
  <c r="O6709" i="12"/>
  <c r="Q6709" i="12" s="1"/>
  <c r="O6682" i="12"/>
  <c r="Q6682" i="12" s="1"/>
  <c r="O6665" i="12"/>
  <c r="Q6665" i="12" s="1"/>
  <c r="O6648" i="12"/>
  <c r="Q6648" i="12" s="1"/>
  <c r="O6637" i="12"/>
  <c r="Q6637" i="12" s="1"/>
  <c r="O6601" i="12"/>
  <c r="Q6601" i="12" s="1"/>
  <c r="O6578" i="12"/>
  <c r="Q6578" i="12" s="1"/>
  <c r="O6564" i="12"/>
  <c r="Q6564" i="12" s="1"/>
  <c r="O6633" i="12"/>
  <c r="Q6633" i="12" s="1"/>
  <c r="O6625" i="12"/>
  <c r="Q6625" i="12" s="1"/>
  <c r="O6618" i="12"/>
  <c r="Q6618" i="12" s="1"/>
  <c r="O6600" i="12"/>
  <c r="Q6600" i="12" s="1"/>
  <c r="O6596" i="12"/>
  <c r="Q6596" i="12" s="1"/>
  <c r="O6591" i="12"/>
  <c r="Q6591" i="12" s="1"/>
  <c r="O6587" i="12"/>
  <c r="Q6587" i="12" s="1"/>
  <c r="O6582" i="12"/>
  <c r="Q6582" i="12" s="1"/>
  <c r="O6577" i="12"/>
  <c r="Q6577" i="12" s="1"/>
  <c r="O6559" i="12"/>
  <c r="Q6559" i="12" s="1"/>
  <c r="O6554" i="12"/>
  <c r="Q6554" i="12" s="1"/>
  <c r="O6535" i="12"/>
  <c r="Q6535" i="12" s="1"/>
  <c r="O6526" i="12"/>
  <c r="Q6526" i="12" s="1"/>
  <c r="O6522" i="12"/>
  <c r="Q6522" i="12" s="1"/>
  <c r="O6517" i="12"/>
  <c r="Q6517" i="12" s="1"/>
  <c r="O6481" i="12"/>
  <c r="Q6481" i="12" s="1"/>
  <c r="O6664" i="12"/>
  <c r="Q6664" i="12" s="1"/>
  <c r="O6661" i="12"/>
  <c r="Q6661" i="12" s="1"/>
  <c r="O6647" i="12"/>
  <c r="Q6647" i="12" s="1"/>
  <c r="O6636" i="12"/>
  <c r="Q6636" i="12" s="1"/>
  <c r="O6629" i="12"/>
  <c r="Q6629" i="12" s="1"/>
  <c r="O6617" i="12"/>
  <c r="Q6617" i="12" s="1"/>
  <c r="O6613" i="12"/>
  <c r="Q6613" i="12" s="1"/>
  <c r="O6572" i="12"/>
  <c r="Q6572" i="12" s="1"/>
  <c r="O6558" i="12"/>
  <c r="Q6558" i="12" s="1"/>
  <c r="O6553" i="12"/>
  <c r="Q6553" i="12" s="1"/>
  <c r="O6549" i="12"/>
  <c r="Q6549" i="12" s="1"/>
  <c r="O6530" i="12"/>
  <c r="Q6530" i="12" s="1"/>
  <c r="O6507" i="12"/>
  <c r="Q6507" i="12" s="1"/>
  <c r="O6501" i="12"/>
  <c r="Q6501" i="12" s="1"/>
  <c r="O6694" i="12"/>
  <c r="Q6694" i="12" s="1"/>
  <c r="O6691" i="12"/>
  <c r="Q6691" i="12" s="1"/>
  <c r="O6684" i="12"/>
  <c r="Q6684" i="12" s="1"/>
  <c r="O6632" i="12"/>
  <c r="Q6632" i="12" s="1"/>
  <c r="O6616" i="12"/>
  <c r="Q6616" i="12" s="1"/>
  <c r="O6599" i="12"/>
  <c r="Q6599" i="12" s="1"/>
  <c r="O6590" i="12"/>
  <c r="Q6590" i="12" s="1"/>
  <c r="O6586" i="12"/>
  <c r="Q6586" i="12" s="1"/>
  <c r="O6581" i="12"/>
  <c r="Q6581" i="12" s="1"/>
  <c r="O6552" i="12"/>
  <c r="Q6552" i="12" s="1"/>
  <c r="O6548" i="12"/>
  <c r="Q6548" i="12" s="1"/>
  <c r="O6543" i="12"/>
  <c r="Q6543" i="12" s="1"/>
  <c r="O6529" i="12"/>
  <c r="Q6529" i="12" s="1"/>
  <c r="O6525" i="12"/>
  <c r="Q6525" i="12" s="1"/>
  <c r="O6516" i="12"/>
  <c r="Q6516" i="12" s="1"/>
  <c r="O6511" i="12"/>
  <c r="Q6511" i="12" s="1"/>
  <c r="O6491" i="12"/>
  <c r="Q6491" i="12" s="1"/>
  <c r="O6456" i="12"/>
  <c r="Q6456" i="12" s="1"/>
  <c r="O6602" i="12"/>
  <c r="Q6602" i="12" s="1"/>
  <c r="O6468" i="12"/>
  <c r="Q6468" i="12" s="1"/>
  <c r="O6627" i="12"/>
  <c r="Q6627" i="12" s="1"/>
  <c r="O6469" i="12"/>
  <c r="Q6469" i="12" s="1"/>
  <c r="O6631" i="12"/>
  <c r="Q6631" i="12" s="1"/>
  <c r="O6615" i="12"/>
  <c r="Q6615" i="12" s="1"/>
  <c r="O6565" i="12"/>
  <c r="Q6565" i="12" s="1"/>
  <c r="O6864" i="12"/>
  <c r="Q6864" i="12" s="1"/>
  <c r="O6832" i="12"/>
  <c r="Q6832" i="12" s="1"/>
  <c r="O6800" i="12"/>
  <c r="Q6800" i="12" s="1"/>
  <c r="O6761" i="12"/>
  <c r="Q6761" i="12" s="1"/>
  <c r="O6744" i="12"/>
  <c r="Q6744" i="12" s="1"/>
  <c r="O6741" i="12"/>
  <c r="Q6741" i="12" s="1"/>
  <c r="O6714" i="12"/>
  <c r="Q6714" i="12" s="1"/>
  <c r="O6697" i="12"/>
  <c r="Q6697" i="12" s="1"/>
  <c r="O6680" i="12"/>
  <c r="Q6680" i="12" s="1"/>
  <c r="O6677" i="12"/>
  <c r="Q6677" i="12" s="1"/>
  <c r="O6650" i="12"/>
  <c r="Q6650" i="12" s="1"/>
  <c r="O6646" i="12"/>
  <c r="Q6646" i="12" s="1"/>
  <c r="O6643" i="12"/>
  <c r="Q6643" i="12" s="1"/>
  <c r="O6594" i="12"/>
  <c r="Q6594" i="12" s="1"/>
  <c r="O6571" i="12"/>
  <c r="Q6571" i="12" s="1"/>
  <c r="O6561" i="12"/>
  <c r="Q6561" i="12" s="1"/>
  <c r="O6539" i="12"/>
  <c r="Q6539" i="12" s="1"/>
  <c r="O6520" i="12"/>
  <c r="Q6520" i="12" s="1"/>
  <c r="O6506" i="12"/>
  <c r="Q6506" i="12" s="1"/>
  <c r="O6605" i="12"/>
  <c r="Q6605" i="12" s="1"/>
  <c r="O6598" i="12"/>
  <c r="Q6598" i="12" s="1"/>
  <c r="O6595" i="12"/>
  <c r="Q6595" i="12" s="1"/>
  <c r="O6588" i="12"/>
  <c r="Q6588" i="12" s="1"/>
  <c r="O6551" i="12"/>
  <c r="Q6551" i="12" s="1"/>
  <c r="O6541" i="12"/>
  <c r="Q6541" i="12" s="1"/>
  <c r="O6534" i="12"/>
  <c r="Q6534" i="12" s="1"/>
  <c r="O6531" i="12"/>
  <c r="Q6531" i="12" s="1"/>
  <c r="O6524" i="12"/>
  <c r="Q6524" i="12" s="1"/>
  <c r="O6487" i="12"/>
  <c r="Q6487" i="12" s="1"/>
  <c r="O6477" i="12"/>
  <c r="Q6477" i="12" s="1"/>
  <c r="O6470" i="12"/>
  <c r="Q6470" i="12" s="1"/>
  <c r="O6467" i="12"/>
  <c r="Q6467" i="12" s="1"/>
  <c r="O6460" i="12"/>
  <c r="Q6460" i="12" s="1"/>
  <c r="O6423" i="12"/>
  <c r="Q6423" i="12" s="1"/>
  <c r="O6413" i="12"/>
  <c r="Q6413" i="12" s="1"/>
  <c r="O6406" i="12"/>
  <c r="Q6406" i="12" s="1"/>
  <c r="O6403" i="12"/>
  <c r="Q6403" i="12" s="1"/>
  <c r="O6396" i="12"/>
  <c r="Q6396" i="12" s="1"/>
  <c r="O6359" i="12"/>
  <c r="Q6359" i="12" s="1"/>
  <c r="O6349" i="12"/>
  <c r="Q6349" i="12" s="1"/>
  <c r="O6342" i="12"/>
  <c r="Q6342" i="12" s="1"/>
  <c r="O6339" i="12"/>
  <c r="Q6339" i="12" s="1"/>
  <c r="O6332" i="12"/>
  <c r="Q6332" i="12" s="1"/>
  <c r="O6286" i="12"/>
  <c r="Q6286" i="12" s="1"/>
  <c r="O6282" i="12"/>
  <c r="Q6282" i="12" s="1"/>
  <c r="O6241" i="12"/>
  <c r="Q6241" i="12" s="1"/>
  <c r="O6237" i="12"/>
  <c r="Q6237" i="12" s="1"/>
  <c r="O6228" i="12"/>
  <c r="Q6228" i="12" s="1"/>
  <c r="O6214" i="12"/>
  <c r="Q6214" i="12" s="1"/>
  <c r="O6210" i="12"/>
  <c r="Q6210" i="12" s="1"/>
  <c r="O6201" i="12"/>
  <c r="Q6201" i="12" s="1"/>
  <c r="O6196" i="12"/>
  <c r="Q6196" i="12" s="1"/>
  <c r="O6176" i="12"/>
  <c r="Q6176" i="12" s="1"/>
  <c r="O6164" i="12"/>
  <c r="Q6164" i="12" s="1"/>
  <c r="O6362" i="12"/>
  <c r="Q6362" i="12" s="1"/>
  <c r="O6308" i="12"/>
  <c r="Q6308" i="12" s="1"/>
  <c r="O6221" i="12"/>
  <c r="Q6221" i="12" s="1"/>
  <c r="O6195" i="12"/>
  <c r="Q6195" i="12" s="1"/>
  <c r="O6185" i="12"/>
  <c r="Q6185" i="12" s="1"/>
  <c r="O6170" i="12"/>
  <c r="Q6170" i="12" s="1"/>
  <c r="O6163" i="12"/>
  <c r="Q6163" i="12" s="1"/>
  <c r="O6621" i="12"/>
  <c r="Q6621" i="12" s="1"/>
  <c r="O6614" i="12"/>
  <c r="Q6614" i="12" s="1"/>
  <c r="O6611" i="12"/>
  <c r="Q6611" i="12" s="1"/>
  <c r="O6604" i="12"/>
  <c r="Q6604" i="12" s="1"/>
  <c r="O6567" i="12"/>
  <c r="Q6567" i="12" s="1"/>
  <c r="O6557" i="12"/>
  <c r="Q6557" i="12" s="1"/>
  <c r="O6550" i="12"/>
  <c r="Q6550" i="12" s="1"/>
  <c r="O6547" i="12"/>
  <c r="Q6547" i="12" s="1"/>
  <c r="O6540" i="12"/>
  <c r="Q6540" i="12" s="1"/>
  <c r="O6503" i="12"/>
  <c r="Q6503" i="12" s="1"/>
  <c r="O6493" i="12"/>
  <c r="Q6493" i="12" s="1"/>
  <c r="O6486" i="12"/>
  <c r="Q6486" i="12" s="1"/>
  <c r="O6483" i="12"/>
  <c r="Q6483" i="12" s="1"/>
  <c r="O6476" i="12"/>
  <c r="Q6476" i="12" s="1"/>
  <c r="O6449" i="12"/>
  <c r="Q6449" i="12" s="1"/>
  <c r="O6439" i="12"/>
  <c r="Q6439" i="12" s="1"/>
  <c r="O6429" i="12"/>
  <c r="Q6429" i="12" s="1"/>
  <c r="O6422" i="12"/>
  <c r="Q6422" i="12" s="1"/>
  <c r="O6419" i="12"/>
  <c r="Q6419" i="12" s="1"/>
  <c r="O6412" i="12"/>
  <c r="Q6412" i="12" s="1"/>
  <c r="O6402" i="12"/>
  <c r="Q6402" i="12" s="1"/>
  <c r="O6385" i="12"/>
  <c r="Q6385" i="12" s="1"/>
  <c r="O6375" i="12"/>
  <c r="Q6375" i="12" s="1"/>
  <c r="O6365" i="12"/>
  <c r="Q6365" i="12" s="1"/>
  <c r="O6358" i="12"/>
  <c r="Q6358" i="12" s="1"/>
  <c r="O6355" i="12"/>
  <c r="Q6355" i="12" s="1"/>
  <c r="O6348" i="12"/>
  <c r="Q6348" i="12" s="1"/>
  <c r="O6338" i="12"/>
  <c r="Q6338" i="12" s="1"/>
  <c r="O6321" i="12"/>
  <c r="Q6321" i="12" s="1"/>
  <c r="O6311" i="12"/>
  <c r="Q6311" i="12" s="1"/>
  <c r="O6301" i="12"/>
  <c r="Q6301" i="12" s="1"/>
  <c r="O6274" i="12"/>
  <c r="Q6274" i="12" s="1"/>
  <c r="O6270" i="12"/>
  <c r="Q6270" i="12" s="1"/>
  <c r="O6257" i="12"/>
  <c r="Q6257" i="12" s="1"/>
  <c r="O6249" i="12"/>
  <c r="Q6249" i="12" s="1"/>
  <c r="O6226" i="12"/>
  <c r="Q6226" i="12" s="1"/>
  <c r="O6217" i="12"/>
  <c r="Q6217" i="12" s="1"/>
  <c r="O6194" i="12"/>
  <c r="Q6194" i="12" s="1"/>
  <c r="O6180" i="12"/>
  <c r="Q6180" i="12" s="1"/>
  <c r="O6462" i="12"/>
  <c r="Q6462" i="12" s="1"/>
  <c r="O6459" i="12"/>
  <c r="Q6459" i="12" s="1"/>
  <c r="O6452" i="12"/>
  <c r="Q6452" i="12" s="1"/>
  <c r="O6442" i="12"/>
  <c r="Q6442" i="12" s="1"/>
  <c r="O6408" i="12"/>
  <c r="Q6408" i="12" s="1"/>
  <c r="O6405" i="12"/>
  <c r="Q6405" i="12" s="1"/>
  <c r="O6398" i="12"/>
  <c r="Q6398" i="12" s="1"/>
  <c r="O6395" i="12"/>
  <c r="Q6395" i="12" s="1"/>
  <c r="O6388" i="12"/>
  <c r="Q6388" i="12" s="1"/>
  <c r="O6378" i="12"/>
  <c r="Q6378" i="12" s="1"/>
  <c r="O6361" i="12"/>
  <c r="Q6361" i="12" s="1"/>
  <c r="O6351" i="12"/>
  <c r="Q6351" i="12" s="1"/>
  <c r="O6344" i="12"/>
  <c r="Q6344" i="12" s="1"/>
  <c r="O6341" i="12"/>
  <c r="Q6341" i="12" s="1"/>
  <c r="O6334" i="12"/>
  <c r="Q6334" i="12" s="1"/>
  <c r="O6331" i="12"/>
  <c r="Q6331" i="12" s="1"/>
  <c r="O6324" i="12"/>
  <c r="Q6324" i="12" s="1"/>
  <c r="O6314" i="12"/>
  <c r="Q6314" i="12" s="1"/>
  <c r="O6296" i="12"/>
  <c r="Q6296" i="12" s="1"/>
  <c r="O6277" i="12"/>
  <c r="Q6277" i="12" s="1"/>
  <c r="O6169" i="12"/>
  <c r="Q6169" i="12" s="1"/>
  <c r="O6620" i="12"/>
  <c r="Q6620" i="12" s="1"/>
  <c r="O6583" i="12"/>
  <c r="Q6583" i="12" s="1"/>
  <c r="O6573" i="12"/>
  <c r="Q6573" i="12" s="1"/>
  <c r="O6566" i="12"/>
  <c r="Q6566" i="12" s="1"/>
  <c r="O6563" i="12"/>
  <c r="Q6563" i="12" s="1"/>
  <c r="O6556" i="12"/>
  <c r="Q6556" i="12" s="1"/>
  <c r="O6519" i="12"/>
  <c r="Q6519" i="12" s="1"/>
  <c r="O6509" i="12"/>
  <c r="Q6509" i="12" s="1"/>
  <c r="O6502" i="12"/>
  <c r="Q6502" i="12" s="1"/>
  <c r="O6499" i="12"/>
  <c r="Q6499" i="12" s="1"/>
  <c r="O6492" i="12"/>
  <c r="Q6492" i="12" s="1"/>
  <c r="O6455" i="12"/>
  <c r="Q6455" i="12" s="1"/>
  <c r="O6445" i="12"/>
  <c r="Q6445" i="12" s="1"/>
  <c r="O6438" i="12"/>
  <c r="Q6438" i="12" s="1"/>
  <c r="O6435" i="12"/>
  <c r="Q6435" i="12" s="1"/>
  <c r="O6428" i="12"/>
  <c r="Q6428" i="12" s="1"/>
  <c r="O6391" i="12"/>
  <c r="Q6391" i="12" s="1"/>
  <c r="O6381" i="12"/>
  <c r="Q6381" i="12" s="1"/>
  <c r="O6374" i="12"/>
  <c r="Q6374" i="12" s="1"/>
  <c r="O6371" i="12"/>
  <c r="Q6371" i="12" s="1"/>
  <c r="O6364" i="12"/>
  <c r="Q6364" i="12" s="1"/>
  <c r="O6327" i="12"/>
  <c r="Q6327" i="12" s="1"/>
  <c r="O6317" i="12"/>
  <c r="Q6317" i="12" s="1"/>
  <c r="O6310" i="12"/>
  <c r="Q6310" i="12" s="1"/>
  <c r="O6307" i="12"/>
  <c r="Q6307" i="12" s="1"/>
  <c r="O6300" i="12"/>
  <c r="Q6300" i="12" s="1"/>
  <c r="O6280" i="12"/>
  <c r="Q6280" i="12" s="1"/>
  <c r="O6273" i="12"/>
  <c r="Q6273" i="12" s="1"/>
  <c r="O6269" i="12"/>
  <c r="Q6269" i="12" s="1"/>
  <c r="O6247" i="12"/>
  <c r="Q6247" i="12" s="1"/>
  <c r="O6220" i="12"/>
  <c r="Q6220" i="12" s="1"/>
  <c r="O6212" i="12"/>
  <c r="Q6212" i="12" s="1"/>
  <c r="O6203" i="12"/>
  <c r="Q6203" i="12" s="1"/>
  <c r="O6193" i="12"/>
  <c r="Q6193" i="12" s="1"/>
  <c r="O6126" i="12"/>
  <c r="Q6126" i="12" s="1"/>
  <c r="O6178" i="12"/>
  <c r="Q6178" i="12" s="1"/>
  <c r="O6188" i="12"/>
  <c r="Q6188" i="12" s="1"/>
  <c r="O6207" i="12"/>
  <c r="Q6207" i="12" s="1"/>
  <c r="O6245" i="12"/>
  <c r="Q6245" i="12" s="1"/>
  <c r="O6138" i="12"/>
  <c r="Q6138" i="12" s="1"/>
  <c r="O6143" i="12"/>
  <c r="Q6143" i="12" s="1"/>
  <c r="O6147" i="12"/>
  <c r="Q6147" i="12" s="1"/>
  <c r="O6148" i="12"/>
  <c r="Q6148" i="12" s="1"/>
  <c r="O6173" i="12"/>
  <c r="Q6173" i="12" s="1"/>
  <c r="O6141" i="12"/>
  <c r="Q6141" i="12" s="1"/>
  <c r="O6145" i="12"/>
  <c r="Q6145" i="12" s="1"/>
  <c r="O6149" i="12"/>
  <c r="Q6149" i="12" s="1"/>
  <c r="O6458" i="12"/>
  <c r="Q6458" i="12" s="1"/>
  <c r="O6414" i="12"/>
  <c r="Q6414" i="12" s="1"/>
  <c r="O6411" i="12"/>
  <c r="Q6411" i="12" s="1"/>
  <c r="O6404" i="12"/>
  <c r="Q6404" i="12" s="1"/>
  <c r="O6394" i="12"/>
  <c r="Q6394" i="12" s="1"/>
  <c r="O6360" i="12"/>
  <c r="Q6360" i="12" s="1"/>
  <c r="O6357" i="12"/>
  <c r="Q6357" i="12" s="1"/>
  <c r="O6350" i="12"/>
  <c r="Q6350" i="12" s="1"/>
  <c r="O6347" i="12"/>
  <c r="Q6347" i="12" s="1"/>
  <c r="O6330" i="12"/>
  <c r="Q6330" i="12" s="1"/>
  <c r="O6313" i="12"/>
  <c r="Q6313" i="12" s="1"/>
  <c r="O6303" i="12"/>
  <c r="Q6303" i="12" s="1"/>
  <c r="O6295" i="12"/>
  <c r="Q6295" i="12" s="1"/>
  <c r="O6287" i="12"/>
  <c r="Q6287" i="12" s="1"/>
  <c r="O6284" i="12"/>
  <c r="Q6284" i="12" s="1"/>
  <c r="O6272" i="12"/>
  <c r="Q6272" i="12" s="1"/>
  <c r="O6264" i="12"/>
  <c r="Q6264" i="12" s="1"/>
  <c r="O6252" i="12"/>
  <c r="Q6252" i="12" s="1"/>
  <c r="O6243" i="12"/>
  <c r="Q6243" i="12" s="1"/>
  <c r="O6234" i="12"/>
  <c r="Q6234" i="12" s="1"/>
  <c r="O6224" i="12"/>
  <c r="Q6224" i="12" s="1"/>
  <c r="O6198" i="12"/>
  <c r="Q6198" i="12" s="1"/>
  <c r="O6192" i="12"/>
  <c r="Q6192" i="12" s="1"/>
  <c r="O6187" i="12"/>
  <c r="Q6187" i="12" s="1"/>
  <c r="O6167" i="12"/>
  <c r="Q6167" i="12" s="1"/>
  <c r="O6508" i="12"/>
  <c r="Q6508" i="12" s="1"/>
  <c r="O6471" i="12"/>
  <c r="Q6471" i="12" s="1"/>
  <c r="O6461" i="12"/>
  <c r="Q6461" i="12" s="1"/>
  <c r="O6454" i="12"/>
  <c r="Q6454" i="12" s="1"/>
  <c r="O6451" i="12"/>
  <c r="Q6451" i="12" s="1"/>
  <c r="O6444" i="12"/>
  <c r="Q6444" i="12" s="1"/>
  <c r="O6434" i="12"/>
  <c r="Q6434" i="12" s="1"/>
  <c r="O6407" i="12"/>
  <c r="Q6407" i="12" s="1"/>
  <c r="O6251" i="12"/>
  <c r="Q6251" i="12" s="1"/>
  <c r="O6238" i="12"/>
  <c r="Q6238" i="12" s="1"/>
  <c r="O6166" i="12"/>
  <c r="Q6166" i="12" s="1"/>
  <c r="O6585" i="12"/>
  <c r="Q6585" i="12" s="1"/>
  <c r="O6568" i="12"/>
  <c r="Q6568" i="12" s="1"/>
  <c r="O6521" i="12"/>
  <c r="Q6521" i="12" s="1"/>
  <c r="O6504" i="12"/>
  <c r="Q6504" i="12" s="1"/>
  <c r="O6474" i="12"/>
  <c r="Q6474" i="12" s="1"/>
  <c r="O6457" i="12"/>
  <c r="Q6457" i="12" s="1"/>
  <c r="O6440" i="12"/>
  <c r="Q6440" i="12" s="1"/>
  <c r="O6437" i="12"/>
  <c r="Q6437" i="12" s="1"/>
  <c r="O6410" i="12"/>
  <c r="Q6410" i="12" s="1"/>
  <c r="O6393" i="12"/>
  <c r="Q6393" i="12" s="1"/>
  <c r="O6376" i="12"/>
  <c r="Q6376" i="12" s="1"/>
  <c r="O6346" i="12"/>
  <c r="Q6346" i="12" s="1"/>
  <c r="O6329" i="12"/>
  <c r="Q6329" i="12" s="1"/>
  <c r="O6309" i="12"/>
  <c r="Q6309" i="12" s="1"/>
  <c r="O6298" i="12"/>
  <c r="Q6298" i="12" s="1"/>
  <c r="O6290" i="12"/>
  <c r="Q6290" i="12" s="1"/>
  <c r="O6271" i="12"/>
  <c r="Q6271" i="12" s="1"/>
  <c r="O6242" i="12"/>
  <c r="Q6242" i="12" s="1"/>
  <c r="O6233" i="12"/>
  <c r="Q6233" i="12" s="1"/>
  <c r="O6222" i="12"/>
  <c r="Q6222" i="12" s="1"/>
  <c r="O6752" i="12"/>
  <c r="Q6752" i="12" s="1"/>
  <c r="O6720" i="12"/>
  <c r="Q6720" i="12" s="1"/>
  <c r="O6688" i="12"/>
  <c r="Q6688" i="12" s="1"/>
  <c r="O6656" i="12"/>
  <c r="Q6656" i="12" s="1"/>
  <c r="O6624" i="12"/>
  <c r="Q6624" i="12" s="1"/>
  <c r="O6592" i="12"/>
  <c r="Q6592" i="12" s="1"/>
  <c r="O6560" i="12"/>
  <c r="Q6560" i="12" s="1"/>
  <c r="O6528" i="12"/>
  <c r="Q6528" i="12" s="1"/>
  <c r="O6496" i="12"/>
  <c r="Q6496" i="12" s="1"/>
  <c r="O6464" i="12"/>
  <c r="Q6464" i="12" s="1"/>
  <c r="O6432" i="12"/>
  <c r="Q6432" i="12" s="1"/>
  <c r="O6400" i="12"/>
  <c r="Q6400" i="12" s="1"/>
  <c r="O6368" i="12"/>
  <c r="Q6368" i="12" s="1"/>
  <c r="O6336" i="12"/>
  <c r="Q6336" i="12" s="1"/>
  <c r="O6304" i="12"/>
  <c r="Q6304" i="12" s="1"/>
  <c r="O6288" i="12"/>
  <c r="Q6288" i="12" s="1"/>
  <c r="O6285" i="12"/>
  <c r="Q6285" i="12" s="1"/>
  <c r="O6256" i="12"/>
  <c r="Q6256" i="12" s="1"/>
  <c r="O6253" i="12"/>
  <c r="Q6253" i="12" s="1"/>
  <c r="O6219" i="12"/>
  <c r="Q6219" i="12" s="1"/>
  <c r="O6213" i="12"/>
  <c r="Q6213" i="12" s="1"/>
  <c r="O6174" i="12"/>
  <c r="Q6174" i="12" s="1"/>
  <c r="O6156" i="12"/>
  <c r="Q6156" i="12" s="1"/>
  <c r="O6130" i="12"/>
  <c r="Q6130" i="12" s="1"/>
  <c r="O6122" i="12"/>
  <c r="Q6122" i="12" s="1"/>
  <c r="O6092" i="12"/>
  <c r="Q6092" i="12" s="1"/>
  <c r="O6041" i="12"/>
  <c r="Q6041" i="12" s="1"/>
  <c r="O6035" i="12"/>
  <c r="Q6035" i="12" s="1"/>
  <c r="O6030" i="12"/>
  <c r="Q6030" i="12" s="1"/>
  <c r="O6026" i="12"/>
  <c r="Q6026" i="12" s="1"/>
  <c r="O6018" i="12"/>
  <c r="Q6018" i="12" s="1"/>
  <c r="O5977" i="12"/>
  <c r="Q5977" i="12" s="1"/>
  <c r="O5971" i="12"/>
  <c r="Q5971" i="12" s="1"/>
  <c r="O5966" i="12"/>
  <c r="Q5966" i="12" s="1"/>
  <c r="O5962" i="12"/>
  <c r="Q5962" i="12" s="1"/>
  <c r="O5954" i="12"/>
  <c r="Q5954" i="12" s="1"/>
  <c r="O5913" i="12"/>
  <c r="Q5913" i="12" s="1"/>
  <c r="O5907" i="12"/>
  <c r="Q5907" i="12" s="1"/>
  <c r="O5902" i="12"/>
  <c r="Q5902" i="12" s="1"/>
  <c r="O5898" i="12"/>
  <c r="Q5898" i="12" s="1"/>
  <c r="O5890" i="12"/>
  <c r="Q5890" i="12" s="1"/>
  <c r="O5849" i="12"/>
  <c r="Q5849" i="12" s="1"/>
  <c r="O5843" i="12"/>
  <c r="Q5843" i="12" s="1"/>
  <c r="O5838" i="12"/>
  <c r="Q5838" i="12" s="1"/>
  <c r="O5834" i="12"/>
  <c r="Q5834" i="12" s="1"/>
  <c r="O5826" i="12"/>
  <c r="Q5826" i="12" s="1"/>
  <c r="O5785" i="12"/>
  <c r="Q5785" i="12" s="1"/>
  <c r="O5778" i="12"/>
  <c r="Q5778" i="12" s="1"/>
  <c r="O6159" i="12"/>
  <c r="Q6159" i="12" s="1"/>
  <c r="O6135" i="12"/>
  <c r="Q6135" i="12" s="1"/>
  <c r="O6115" i="12"/>
  <c r="Q6115" i="12" s="1"/>
  <c r="O6111" i="12"/>
  <c r="Q6111" i="12" s="1"/>
  <c r="O6106" i="12"/>
  <c r="Q6106" i="12" s="1"/>
  <c r="O6100" i="12"/>
  <c r="Q6100" i="12" s="1"/>
  <c r="O6095" i="12"/>
  <c r="Q6095" i="12" s="1"/>
  <c r="O6085" i="12"/>
  <c r="Q6085" i="12" s="1"/>
  <c r="O6081" i="12"/>
  <c r="Q6081" i="12" s="1"/>
  <c r="O6076" i="12"/>
  <c r="Q6076" i="12" s="1"/>
  <c r="O6060" i="12"/>
  <c r="Q6060" i="12" s="1"/>
  <c r="O6052" i="12"/>
  <c r="Q6052" i="12" s="1"/>
  <c r="O6047" i="12"/>
  <c r="Q6047" i="12" s="1"/>
  <c r="O6040" i="12"/>
  <c r="Q6040" i="12" s="1"/>
  <c r="O6034" i="12"/>
  <c r="Q6034" i="12" s="1"/>
  <c r="O6022" i="12"/>
  <c r="Q6022" i="12" s="1"/>
  <c r="O6012" i="12"/>
  <c r="Q6012" i="12" s="1"/>
  <c r="O5996" i="12"/>
  <c r="Q5996" i="12" s="1"/>
  <c r="O5988" i="12"/>
  <c r="Q5988" i="12" s="1"/>
  <c r="O5983" i="12"/>
  <c r="Q5983" i="12" s="1"/>
  <c r="O5976" i="12"/>
  <c r="Q5976" i="12" s="1"/>
  <c r="O5970" i="12"/>
  <c r="Q5970" i="12" s="1"/>
  <c r="O5958" i="12"/>
  <c r="Q5958" i="12" s="1"/>
  <c r="O5948" i="12"/>
  <c r="Q5948" i="12" s="1"/>
  <c r="O5932" i="12"/>
  <c r="Q5932" i="12" s="1"/>
  <c r="O5924" i="12"/>
  <c r="Q5924" i="12" s="1"/>
  <c r="O5919" i="12"/>
  <c r="Q5919" i="12" s="1"/>
  <c r="O5912" i="12"/>
  <c r="Q5912" i="12" s="1"/>
  <c r="O5906" i="12"/>
  <c r="Q5906" i="12" s="1"/>
  <c r="O5894" i="12"/>
  <c r="Q5894" i="12" s="1"/>
  <c r="O5884" i="12"/>
  <c r="Q5884" i="12" s="1"/>
  <c r="O5860" i="12"/>
  <c r="Q5860" i="12" s="1"/>
  <c r="O5855" i="12"/>
  <c r="Q5855" i="12" s="1"/>
  <c r="O5848" i="12"/>
  <c r="Q5848" i="12" s="1"/>
  <c r="O5842" i="12"/>
  <c r="Q5842" i="12" s="1"/>
  <c r="O5830" i="12"/>
  <c r="Q5830" i="12" s="1"/>
  <c r="O5820" i="12"/>
  <c r="Q5820" i="12" s="1"/>
  <c r="O5796" i="12"/>
  <c r="Q5796" i="12" s="1"/>
  <c r="O5791" i="12"/>
  <c r="Q5791" i="12" s="1"/>
  <c r="O5784" i="12"/>
  <c r="Q5784" i="12" s="1"/>
  <c r="O6197" i="12"/>
  <c r="Q6197" i="12" s="1"/>
  <c r="O6168" i="12"/>
  <c r="Q6168" i="12" s="1"/>
  <c r="O6144" i="12"/>
  <c r="Q6144" i="12" s="1"/>
  <c r="O6140" i="12"/>
  <c r="Q6140" i="12" s="1"/>
  <c r="O6134" i="12"/>
  <c r="Q6134" i="12" s="1"/>
  <c r="O6129" i="12"/>
  <c r="Q6129" i="12" s="1"/>
  <c r="O6118" i="12"/>
  <c r="Q6118" i="12" s="1"/>
  <c r="O6105" i="12"/>
  <c r="Q6105" i="12" s="1"/>
  <c r="O6080" i="12"/>
  <c r="Q6080" i="12" s="1"/>
  <c r="O6075" i="12"/>
  <c r="Q6075" i="12" s="1"/>
  <c r="O6055" i="12"/>
  <c r="Q6055" i="12" s="1"/>
  <c r="O6051" i="12"/>
  <c r="Q6051" i="12" s="1"/>
  <c r="O6017" i="12"/>
  <c r="Q6017" i="12" s="1"/>
  <c r="O6011" i="12"/>
  <c r="Q6011" i="12" s="1"/>
  <c r="O5991" i="12"/>
  <c r="Q5991" i="12" s="1"/>
  <c r="O5987" i="12"/>
  <c r="Q5987" i="12" s="1"/>
  <c r="O5947" i="12"/>
  <c r="Q5947" i="12" s="1"/>
  <c r="O5923" i="12"/>
  <c r="Q5923" i="12" s="1"/>
  <c r="O6229" i="12"/>
  <c r="Q6229" i="12" s="1"/>
  <c r="O5909" i="12"/>
  <c r="Q5909" i="12" s="1"/>
  <c r="O6151" i="12"/>
  <c r="Q6151" i="12" s="1"/>
  <c r="O6139" i="12"/>
  <c r="Q6139" i="12" s="1"/>
  <c r="O6114" i="12"/>
  <c r="Q6114" i="12" s="1"/>
  <c r="O6110" i="12"/>
  <c r="Q6110" i="12" s="1"/>
  <c r="O6094" i="12"/>
  <c r="Q6094" i="12" s="1"/>
  <c r="O6091" i="12"/>
  <c r="Q6091" i="12" s="1"/>
  <c r="O6087" i="12"/>
  <c r="Q6087" i="12" s="1"/>
  <c r="O6084" i="12"/>
  <c r="Q6084" i="12" s="1"/>
  <c r="O6074" i="12"/>
  <c r="Q6074" i="12" s="1"/>
  <c r="O6059" i="12"/>
  <c r="Q6059" i="12" s="1"/>
  <c r="O6046" i="12"/>
  <c r="Q6046" i="12" s="1"/>
  <c r="O6033" i="12"/>
  <c r="Q6033" i="12" s="1"/>
  <c r="O6025" i="12"/>
  <c r="Q6025" i="12" s="1"/>
  <c r="O6021" i="12"/>
  <c r="Q6021" i="12" s="1"/>
  <c r="O6016" i="12"/>
  <c r="Q6016" i="12" s="1"/>
  <c r="O6010" i="12"/>
  <c r="Q6010" i="12" s="1"/>
  <c r="O5995" i="12"/>
  <c r="Q5995" i="12" s="1"/>
  <c r="O5982" i="12"/>
  <c r="Q5982" i="12" s="1"/>
  <c r="O5969" i="12"/>
  <c r="Q5969" i="12" s="1"/>
  <c r="O5961" i="12"/>
  <c r="Q5961" i="12" s="1"/>
  <c r="O5957" i="12"/>
  <c r="Q5957" i="12" s="1"/>
  <c r="O5952" i="12"/>
  <c r="Q5952" i="12" s="1"/>
  <c r="O5946" i="12"/>
  <c r="Q5946" i="12" s="1"/>
  <c r="O5931" i="12"/>
  <c r="Q5931" i="12" s="1"/>
  <c r="O5918" i="12"/>
  <c r="Q5918" i="12" s="1"/>
  <c r="O5905" i="12"/>
  <c r="Q5905" i="12" s="1"/>
  <c r="O5897" i="12"/>
  <c r="Q5897" i="12" s="1"/>
  <c r="O5893" i="12"/>
  <c r="Q5893" i="12" s="1"/>
  <c r="O5888" i="12"/>
  <c r="Q5888" i="12" s="1"/>
  <c r="O5882" i="12"/>
  <c r="Q5882" i="12" s="1"/>
  <c r="O5867" i="12"/>
  <c r="Q5867" i="12" s="1"/>
  <c r="O5854" i="12"/>
  <c r="Q5854" i="12" s="1"/>
  <c r="O5846" i="12"/>
  <c r="Q5846" i="12" s="1"/>
  <c r="O5841" i="12"/>
  <c r="Q5841" i="12" s="1"/>
  <c r="O5833" i="12"/>
  <c r="Q5833" i="12" s="1"/>
  <c r="O5829" i="12"/>
  <c r="Q5829" i="12" s="1"/>
  <c r="O5824" i="12"/>
  <c r="Q5824" i="12" s="1"/>
  <c r="O5818" i="12"/>
  <c r="Q5818" i="12" s="1"/>
  <c r="O5803" i="12"/>
  <c r="Q5803" i="12" s="1"/>
  <c r="O5790" i="12"/>
  <c r="Q5790" i="12" s="1"/>
  <c r="O5965" i="12"/>
  <c r="Q5965" i="12" s="1"/>
  <c r="O6768" i="12"/>
  <c r="Q6768" i="12" s="1"/>
  <c r="O6736" i="12"/>
  <c r="Q6736" i="12" s="1"/>
  <c r="O6704" i="12"/>
  <c r="Q6704" i="12" s="1"/>
  <c r="O6672" i="12"/>
  <c r="Q6672" i="12" s="1"/>
  <c r="O6640" i="12"/>
  <c r="Q6640" i="12" s="1"/>
  <c r="O6608" i="12"/>
  <c r="Q6608" i="12" s="1"/>
  <c r="O6576" i="12"/>
  <c r="Q6576" i="12" s="1"/>
  <c r="O6544" i="12"/>
  <c r="Q6544" i="12" s="1"/>
  <c r="O6512" i="12"/>
  <c r="Q6512" i="12" s="1"/>
  <c r="O6480" i="12"/>
  <c r="Q6480" i="12" s="1"/>
  <c r="O6448" i="12"/>
  <c r="Q6448" i="12" s="1"/>
  <c r="O6416" i="12"/>
  <c r="Q6416" i="12" s="1"/>
  <c r="O6384" i="12"/>
  <c r="Q6384" i="12" s="1"/>
  <c r="O6352" i="12"/>
  <c r="Q6352" i="12" s="1"/>
  <c r="O6320" i="12"/>
  <c r="Q6320" i="12" s="1"/>
  <c r="O6239" i="12"/>
  <c r="Q6239" i="12" s="1"/>
  <c r="O6182" i="12"/>
  <c r="Q6182" i="12" s="1"/>
  <c r="O6162" i="12"/>
  <c r="Q6162" i="12" s="1"/>
  <c r="O6154" i="12"/>
  <c r="Q6154" i="12" s="1"/>
  <c r="O6124" i="12"/>
  <c r="Q6124" i="12" s="1"/>
  <c r="O6098" i="12"/>
  <c r="Q6098" i="12" s="1"/>
  <c r="O6090" i="12"/>
  <c r="Q6090" i="12" s="1"/>
  <c r="O6073" i="12"/>
  <c r="Q6073" i="12" s="1"/>
  <c r="O6067" i="12"/>
  <c r="Q6067" i="12" s="1"/>
  <c r="O6062" i="12"/>
  <c r="Q6062" i="12" s="1"/>
  <c r="O6058" i="12"/>
  <c r="Q6058" i="12" s="1"/>
  <c r="O6050" i="12"/>
  <c r="Q6050" i="12" s="1"/>
  <c r="O6009" i="12"/>
  <c r="Q6009" i="12" s="1"/>
  <c r="O6003" i="12"/>
  <c r="Q6003" i="12" s="1"/>
  <c r="O5998" i="12"/>
  <c r="Q5998" i="12" s="1"/>
  <c r="O5994" i="12"/>
  <c r="Q5994" i="12" s="1"/>
  <c r="O5986" i="12"/>
  <c r="Q5986" i="12" s="1"/>
  <c r="O5945" i="12"/>
  <c r="Q5945" i="12" s="1"/>
  <c r="O5939" i="12"/>
  <c r="Q5939" i="12" s="1"/>
  <c r="O5934" i="12"/>
  <c r="Q5934" i="12" s="1"/>
  <c r="O5930" i="12"/>
  <c r="Q5930" i="12" s="1"/>
  <c r="O5922" i="12"/>
  <c r="Q5922" i="12" s="1"/>
  <c r="O5881" i="12"/>
  <c r="Q5881" i="12" s="1"/>
  <c r="O5875" i="12"/>
  <c r="Q5875" i="12" s="1"/>
  <c r="O5870" i="12"/>
  <c r="Q5870" i="12" s="1"/>
  <c r="O5866" i="12"/>
  <c r="Q5866" i="12" s="1"/>
  <c r="O5858" i="12"/>
  <c r="Q5858" i="12" s="1"/>
  <c r="O5817" i="12"/>
  <c r="Q5817" i="12" s="1"/>
  <c r="O5811" i="12"/>
  <c r="Q5811" i="12" s="1"/>
  <c r="O5806" i="12"/>
  <c r="Q5806" i="12" s="1"/>
  <c r="O5802" i="12"/>
  <c r="Q5802" i="12" s="1"/>
  <c r="O5794" i="12"/>
  <c r="Q5794" i="12" s="1"/>
  <c r="O5775" i="12"/>
  <c r="Q5775" i="12" s="1"/>
  <c r="O6261" i="12"/>
  <c r="Q6261" i="12" s="1"/>
  <c r="O6293" i="12"/>
  <c r="Q6293" i="12" s="1"/>
  <c r="O6157" i="12"/>
  <c r="Q6157" i="12" s="1"/>
  <c r="O6189" i="12"/>
  <c r="Q6189" i="12" s="1"/>
  <c r="O6045" i="12"/>
  <c r="Q6045" i="12" s="1"/>
  <c r="O6077" i="12"/>
  <c r="Q6077" i="12" s="1"/>
  <c r="O6171" i="12"/>
  <c r="Q6171" i="12" s="1"/>
  <c r="O6132" i="12"/>
  <c r="Q6132" i="12" s="1"/>
  <c r="O6127" i="12"/>
  <c r="Q6127" i="12" s="1"/>
  <c r="O6117" i="12"/>
  <c r="Q6117" i="12" s="1"/>
  <c r="O6113" i="12"/>
  <c r="Q6113" i="12" s="1"/>
  <c r="O6109" i="12"/>
  <c r="Q6109" i="12" s="1"/>
  <c r="O6103" i="12"/>
  <c r="Q6103" i="12" s="1"/>
  <c r="O6083" i="12"/>
  <c r="Q6083" i="12" s="1"/>
  <c r="O6079" i="12"/>
  <c r="Q6079" i="12" s="1"/>
  <c r="O6072" i="12"/>
  <c r="Q6072" i="12" s="1"/>
  <c r="O6066" i="12"/>
  <c r="Q6066" i="12" s="1"/>
  <c r="O6054" i="12"/>
  <c r="Q6054" i="12" s="1"/>
  <c r="O6044" i="12"/>
  <c r="Q6044" i="12" s="1"/>
  <c r="O6028" i="12"/>
  <c r="Q6028" i="12" s="1"/>
  <c r="O6020" i="12"/>
  <c r="Q6020" i="12" s="1"/>
  <c r="O6015" i="12"/>
  <c r="Q6015" i="12" s="1"/>
  <c r="O6008" i="12"/>
  <c r="Q6008" i="12" s="1"/>
  <c r="O6002" i="12"/>
  <c r="Q6002" i="12" s="1"/>
  <c r="O5990" i="12"/>
  <c r="Q5990" i="12" s="1"/>
  <c r="O5980" i="12"/>
  <c r="Q5980" i="12" s="1"/>
  <c r="O5964" i="12"/>
  <c r="Q5964" i="12" s="1"/>
  <c r="O5956" i="12"/>
  <c r="Q5956" i="12" s="1"/>
  <c r="O5951" i="12"/>
  <c r="Q5951" i="12" s="1"/>
  <c r="O5944" i="12"/>
  <c r="Q5944" i="12" s="1"/>
  <c r="O5938" i="12"/>
  <c r="Q5938" i="12" s="1"/>
  <c r="O5926" i="12"/>
  <c r="Q5926" i="12" s="1"/>
  <c r="O5916" i="12"/>
  <c r="Q5916" i="12" s="1"/>
  <c r="O5892" i="12"/>
  <c r="Q5892" i="12" s="1"/>
  <c r="O5887" i="12"/>
  <c r="Q5887" i="12" s="1"/>
  <c r="O5880" i="12"/>
  <c r="Q5880" i="12" s="1"/>
  <c r="O5874" i="12"/>
  <c r="Q5874" i="12" s="1"/>
  <c r="O5862" i="12"/>
  <c r="Q5862" i="12" s="1"/>
  <c r="O5852" i="12"/>
  <c r="Q5852" i="12" s="1"/>
  <c r="O5828" i="12"/>
  <c r="Q5828" i="12" s="1"/>
  <c r="O5823" i="12"/>
  <c r="Q5823" i="12" s="1"/>
  <c r="O5816" i="12"/>
  <c r="Q5816" i="12" s="1"/>
  <c r="O5810" i="12"/>
  <c r="Q5810" i="12" s="1"/>
  <c r="O5798" i="12"/>
  <c r="Q5798" i="12" s="1"/>
  <c r="O5788" i="12"/>
  <c r="Q5788" i="12" s="1"/>
  <c r="O5997" i="12"/>
  <c r="Q5997" i="12" s="1"/>
  <c r="O6267" i="12"/>
  <c r="Q6267" i="12" s="1"/>
  <c r="O6161" i="12"/>
  <c r="Q6161" i="12" s="1"/>
  <c r="O6150" i="12"/>
  <c r="Q6150" i="12" s="1"/>
  <c r="O6137" i="12"/>
  <c r="Q6137" i="12" s="1"/>
  <c r="O6112" i="12"/>
  <c r="Q6112" i="12" s="1"/>
  <c r="O6108" i="12"/>
  <c r="Q6108" i="12" s="1"/>
  <c r="O6102" i="12"/>
  <c r="Q6102" i="12" s="1"/>
  <c r="O6097" i="12"/>
  <c r="Q6097" i="12" s="1"/>
  <c r="O6086" i="12"/>
  <c r="Q6086" i="12" s="1"/>
  <c r="O6071" i="12"/>
  <c r="Q6071" i="12" s="1"/>
  <c r="O6049" i="12"/>
  <c r="Q6049" i="12" s="1"/>
  <c r="O6043" i="12"/>
  <c r="Q6043" i="12" s="1"/>
  <c r="O6036" i="12"/>
  <c r="Q6036" i="12" s="1"/>
  <c r="O6031" i="12"/>
  <c r="Q6031" i="12" s="1"/>
  <c r="O6023" i="12"/>
  <c r="Q6023" i="12" s="1"/>
  <c r="O6019" i="12"/>
  <c r="Q6019" i="12" s="1"/>
  <c r="O6007" i="12"/>
  <c r="Q6007" i="12" s="1"/>
  <c r="O5985" i="12"/>
  <c r="Q5985" i="12" s="1"/>
  <c r="O5979" i="12"/>
  <c r="Q5979" i="12" s="1"/>
  <c r="O5959" i="12"/>
  <c r="Q5959" i="12" s="1"/>
  <c r="O5955" i="12"/>
  <c r="Q5955" i="12" s="1"/>
  <c r="O5943" i="12"/>
  <c r="Q5943" i="12" s="1"/>
  <c r="O5921" i="12"/>
  <c r="Q5921" i="12" s="1"/>
  <c r="O5915" i="12"/>
  <c r="Q5915" i="12" s="1"/>
  <c r="O5895" i="12"/>
  <c r="Q5895" i="12" s="1"/>
  <c r="O5891" i="12"/>
  <c r="Q5891" i="12" s="1"/>
  <c r="O5879" i="12"/>
  <c r="Q5879" i="12" s="1"/>
  <c r="O5831" i="12"/>
  <c r="Q5831" i="12" s="1"/>
  <c r="O5827" i="12"/>
  <c r="Q5827" i="12" s="1"/>
  <c r="O5815" i="12"/>
  <c r="Q5815" i="12" s="1"/>
  <c r="O5941" i="12"/>
  <c r="Q5941" i="12" s="1"/>
  <c r="O5786" i="12"/>
  <c r="Q5786" i="12" s="1"/>
  <c r="O5973" i="12"/>
  <c r="Q5973" i="12" s="1"/>
  <c r="O6013" i="12"/>
  <c r="Q6013" i="12" s="1"/>
  <c r="O5981" i="12"/>
  <c r="Q5981" i="12" s="1"/>
  <c r="O5949" i="12"/>
  <c r="Q5949" i="12" s="1"/>
  <c r="O5917" i="12"/>
  <c r="Q5917" i="12" s="1"/>
  <c r="O5885" i="12"/>
  <c r="Q5885" i="12" s="1"/>
  <c r="O5853" i="12"/>
  <c r="Q5853" i="12" s="1"/>
  <c r="O5821" i="12"/>
  <c r="Q5821" i="12" s="1"/>
  <c r="O5789" i="12"/>
  <c r="Q5789" i="12" s="1"/>
  <c r="O5763" i="12"/>
  <c r="Q5763" i="12" s="1"/>
  <c r="O5757" i="12"/>
  <c r="Q5757" i="12" s="1"/>
  <c r="O5751" i="12"/>
  <c r="Q5751" i="12" s="1"/>
  <c r="O5731" i="12"/>
  <c r="Q5731" i="12" s="1"/>
  <c r="O5725" i="12"/>
  <c r="Q5725" i="12" s="1"/>
  <c r="O5719" i="12"/>
  <c r="Q5719" i="12" s="1"/>
  <c r="O5699" i="12"/>
  <c r="Q5699" i="12" s="1"/>
  <c r="O5693" i="12"/>
  <c r="Q5693" i="12" s="1"/>
  <c r="O5690" i="12"/>
  <c r="Q5690" i="12" s="1"/>
  <c r="O5687" i="12"/>
  <c r="Q5687" i="12" s="1"/>
  <c r="O5677" i="12"/>
  <c r="Q5677" i="12" s="1"/>
  <c r="O5655" i="12"/>
  <c r="Q5655" i="12" s="1"/>
  <c r="O5616" i="12"/>
  <c r="Q5616" i="12" s="1"/>
  <c r="O5613" i="12"/>
  <c r="Q5613" i="12" s="1"/>
  <c r="O5609" i="12"/>
  <c r="Q5609" i="12" s="1"/>
  <c r="O5576" i="12"/>
  <c r="Q5576" i="12" s="1"/>
  <c r="O6248" i="12"/>
  <c r="Q6248" i="12" s="1"/>
  <c r="O6216" i="12"/>
  <c r="Q6216" i="12" s="1"/>
  <c r="O6184" i="12"/>
  <c r="Q6184" i="12" s="1"/>
  <c r="O6152" i="12"/>
  <c r="Q6152" i="12" s="1"/>
  <c r="O6120" i="12"/>
  <c r="Q6120" i="12" s="1"/>
  <c r="O6088" i="12"/>
  <c r="Q6088" i="12" s="1"/>
  <c r="O6056" i="12"/>
  <c r="Q6056" i="12" s="1"/>
  <c r="O6024" i="12"/>
  <c r="Q6024" i="12" s="1"/>
  <c r="O5992" i="12"/>
  <c r="Q5992" i="12" s="1"/>
  <c r="O5960" i="12"/>
  <c r="Q5960" i="12" s="1"/>
  <c r="O5928" i="12"/>
  <c r="Q5928" i="12" s="1"/>
  <c r="O5896" i="12"/>
  <c r="Q5896" i="12" s="1"/>
  <c r="O5864" i="12"/>
  <c r="Q5864" i="12" s="1"/>
  <c r="O5832" i="12"/>
  <c r="Q5832" i="12" s="1"/>
  <c r="O5800" i="12"/>
  <c r="Q5800" i="12" s="1"/>
  <c r="O5768" i="12"/>
  <c r="Q5768" i="12" s="1"/>
  <c r="O5736" i="12"/>
  <c r="Q5736" i="12" s="1"/>
  <c r="O5704" i="12"/>
  <c r="Q5704" i="12" s="1"/>
  <c r="O5683" i="12"/>
  <c r="Q5683" i="12" s="1"/>
  <c r="O5680" i="12"/>
  <c r="Q5680" i="12" s="1"/>
  <c r="O5673" i="12"/>
  <c r="Q5673" i="12" s="1"/>
  <c r="O5641" i="12"/>
  <c r="Q5641" i="12" s="1"/>
  <c r="O5634" i="12"/>
  <c r="Q5634" i="12" s="1"/>
  <c r="O5604" i="12"/>
  <c r="Q5604" i="12" s="1"/>
  <c r="O5759" i="12"/>
  <c r="Q5759" i="12" s="1"/>
  <c r="O5730" i="12"/>
  <c r="Q5730" i="12" s="1"/>
  <c r="O5727" i="12"/>
  <c r="Q5727" i="12" s="1"/>
  <c r="O5695" i="12"/>
  <c r="Q5695" i="12" s="1"/>
  <c r="O5661" i="12"/>
  <c r="Q5661" i="12" s="1"/>
  <c r="O5658" i="12"/>
  <c r="Q5658" i="12" s="1"/>
  <c r="O5654" i="12"/>
  <c r="Q5654" i="12" s="1"/>
  <c r="O5644" i="12"/>
  <c r="Q5644" i="12" s="1"/>
  <c r="O5637" i="12"/>
  <c r="Q5637" i="12" s="1"/>
  <c r="O5630" i="12"/>
  <c r="Q5630" i="12" s="1"/>
  <c r="O5626" i="12"/>
  <c r="Q5626" i="12" s="1"/>
  <c r="O5621" i="12"/>
  <c r="Q5621" i="12" s="1"/>
  <c r="O5603" i="12"/>
  <c r="Q5603" i="12" s="1"/>
  <c r="O5594" i="12"/>
  <c r="Q5594" i="12" s="1"/>
  <c r="O6160" i="12"/>
  <c r="Q6160" i="12" s="1"/>
  <c r="O6128" i="12"/>
  <c r="Q6128" i="12" s="1"/>
  <c r="O6096" i="12"/>
  <c r="Q6096" i="12" s="1"/>
  <c r="O6064" i="12"/>
  <c r="Q6064" i="12" s="1"/>
  <c r="O6032" i="12"/>
  <c r="Q6032" i="12" s="1"/>
  <c r="O6000" i="12"/>
  <c r="Q6000" i="12" s="1"/>
  <c r="O5968" i="12"/>
  <c r="Q5968" i="12" s="1"/>
  <c r="O5936" i="12"/>
  <c r="Q5936" i="12" s="1"/>
  <c r="O5904" i="12"/>
  <c r="Q5904" i="12" s="1"/>
  <c r="O5872" i="12"/>
  <c r="Q5872" i="12" s="1"/>
  <c r="O5840" i="12"/>
  <c r="Q5840" i="12" s="1"/>
  <c r="O5808" i="12"/>
  <c r="Q5808" i="12" s="1"/>
  <c r="O5776" i="12"/>
  <c r="Q5776" i="12" s="1"/>
  <c r="O5744" i="12"/>
  <c r="Q5744" i="12" s="1"/>
  <c r="O5712" i="12"/>
  <c r="Q5712" i="12" s="1"/>
  <c r="O5679" i="12"/>
  <c r="Q5679" i="12" s="1"/>
  <c r="O6125" i="12"/>
  <c r="Q6125" i="12" s="1"/>
  <c r="O6093" i="12"/>
  <c r="Q6093" i="12" s="1"/>
  <c r="O6061" i="12"/>
  <c r="Q6061" i="12" s="1"/>
  <c r="O6029" i="12"/>
  <c r="Q6029" i="12" s="1"/>
  <c r="O5933" i="12"/>
  <c r="Q5933" i="12" s="1"/>
  <c r="O5901" i="12"/>
  <c r="Q5901" i="12" s="1"/>
  <c r="O5869" i="12"/>
  <c r="Q5869" i="12" s="1"/>
  <c r="O5837" i="12"/>
  <c r="Q5837" i="12" s="1"/>
  <c r="O5805" i="12"/>
  <c r="Q5805" i="12" s="1"/>
  <c r="O5773" i="12"/>
  <c r="Q5773" i="12" s="1"/>
  <c r="O5741" i="12"/>
  <c r="Q5741" i="12" s="1"/>
  <c r="O5709" i="12"/>
  <c r="Q5709" i="12" s="1"/>
  <c r="O5675" i="12"/>
  <c r="Q5675" i="12" s="1"/>
  <c r="O5672" i="12"/>
  <c r="Q5672" i="12" s="1"/>
  <c r="O5653" i="12"/>
  <c r="Q5653" i="12" s="1"/>
  <c r="O5650" i="12"/>
  <c r="Q5650" i="12" s="1"/>
  <c r="O5643" i="12"/>
  <c r="Q5643" i="12" s="1"/>
  <c r="O5629" i="12"/>
  <c r="Q5629" i="12" s="1"/>
  <c r="O5568" i="12"/>
  <c r="Q5568" i="12" s="1"/>
  <c r="O5587" i="12"/>
  <c r="Q5587" i="12" s="1"/>
  <c r="O5752" i="12"/>
  <c r="Q5752" i="12" s="1"/>
  <c r="O5632" i="12"/>
  <c r="Q5632" i="12" s="1"/>
  <c r="O5614" i="12"/>
  <c r="Q5614" i="12" s="1"/>
  <c r="O6165" i="12"/>
  <c r="Q6165" i="12" s="1"/>
  <c r="O6133" i="12"/>
  <c r="Q6133" i="12" s="1"/>
  <c r="O6101" i="12"/>
  <c r="Q6101" i="12" s="1"/>
  <c r="O6069" i="12"/>
  <c r="Q6069" i="12" s="1"/>
  <c r="O6037" i="12"/>
  <c r="Q6037" i="12" s="1"/>
  <c r="O6005" i="12"/>
  <c r="Q6005" i="12" s="1"/>
  <c r="O5877" i="12"/>
  <c r="Q5877" i="12" s="1"/>
  <c r="O5845" i="12"/>
  <c r="Q5845" i="12" s="1"/>
  <c r="O5813" i="12"/>
  <c r="Q5813" i="12" s="1"/>
  <c r="O5781" i="12"/>
  <c r="Q5781" i="12" s="1"/>
  <c r="O5749" i="12"/>
  <c r="Q5749" i="12" s="1"/>
  <c r="O5717" i="12"/>
  <c r="Q5717" i="12" s="1"/>
  <c r="O5688" i="12"/>
  <c r="Q5688" i="12" s="1"/>
  <c r="O5656" i="12"/>
  <c r="Q5656" i="12" s="1"/>
  <c r="O5610" i="12"/>
  <c r="Q5610" i="12" s="1"/>
  <c r="O5573" i="12"/>
  <c r="Q5573" i="12" s="1"/>
  <c r="O5659" i="12"/>
  <c r="Q5659" i="12" s="1"/>
  <c r="O5652" i="12"/>
  <c r="Q5652" i="12" s="1"/>
  <c r="O5642" i="12"/>
  <c r="Q5642" i="12" s="1"/>
  <c r="O5635" i="12"/>
  <c r="Q5635" i="12" s="1"/>
  <c r="O5631" i="12"/>
  <c r="Q5631" i="12" s="1"/>
  <c r="O5590" i="12"/>
  <c r="Q5590" i="12" s="1"/>
  <c r="O5584" i="12"/>
  <c r="Q5584" i="12" s="1"/>
  <c r="O5581" i="12"/>
  <c r="Q5581" i="12" s="1"/>
  <c r="O5560" i="12"/>
  <c r="Q5560" i="12" s="1"/>
  <c r="O5550" i="12"/>
  <c r="Q5550" i="12" s="1"/>
  <c r="O5538" i="12"/>
  <c r="Q5538" i="12" s="1"/>
  <c r="O5533" i="12"/>
  <c r="Q5533" i="12" s="1"/>
  <c r="O5515" i="12"/>
  <c r="Q5515" i="12" s="1"/>
  <c r="O5510" i="12"/>
  <c r="Q5510" i="12" s="1"/>
  <c r="O5490" i="12"/>
  <c r="Q5490" i="12" s="1"/>
  <c r="O5459" i="12"/>
  <c r="Q5459" i="12" s="1"/>
  <c r="O5447" i="12"/>
  <c r="Q5447" i="12" s="1"/>
  <c r="O5418" i="12"/>
  <c r="Q5418" i="12" s="1"/>
  <c r="O5453" i="12"/>
  <c r="Q5453" i="12" s="1"/>
  <c r="O5456" i="12"/>
  <c r="Q5456" i="12" s="1"/>
  <c r="O5424" i="12"/>
  <c r="Q5424" i="12" s="1"/>
  <c r="O5549" i="12"/>
  <c r="Q5549" i="12" s="1"/>
  <c r="O5552" i="12"/>
  <c r="Q5552" i="12" s="1"/>
  <c r="O5596" i="12"/>
  <c r="Q5596" i="12" s="1"/>
  <c r="O5628" i="12"/>
  <c r="Q5628" i="12" s="1"/>
  <c r="O5532" i="12"/>
  <c r="Q5532" i="12" s="1"/>
  <c r="O5546" i="12"/>
  <c r="Q5546" i="12" s="1"/>
  <c r="O5542" i="12"/>
  <c r="Q5542" i="12" s="1"/>
  <c r="O5526" i="12"/>
  <c r="Q5526" i="12" s="1"/>
  <c r="O5509" i="12"/>
  <c r="Q5509" i="12" s="1"/>
  <c r="O5597" i="12"/>
  <c r="Q5597" i="12" s="1"/>
  <c r="O5593" i="12"/>
  <c r="Q5593" i="12" s="1"/>
  <c r="O5589" i="12"/>
  <c r="Q5589" i="12" s="1"/>
  <c r="O5563" i="12"/>
  <c r="Q5563" i="12" s="1"/>
  <c r="O5537" i="12"/>
  <c r="Q5537" i="12" s="1"/>
  <c r="O5520" i="12"/>
  <c r="Q5520" i="12" s="1"/>
  <c r="O5514" i="12"/>
  <c r="Q5514" i="12" s="1"/>
  <c r="O5667" i="12"/>
  <c r="Q5667" i="12" s="1"/>
  <c r="O5606" i="12"/>
  <c r="Q5606" i="12" s="1"/>
  <c r="O5586" i="12"/>
  <c r="Q5586" i="12" s="1"/>
  <c r="O5580" i="12"/>
  <c r="Q5580" i="12" s="1"/>
  <c r="O5572" i="12"/>
  <c r="Q5572" i="12" s="1"/>
  <c r="O5567" i="12"/>
  <c r="Q5567" i="12" s="1"/>
  <c r="O5545" i="12"/>
  <c r="Q5545" i="12" s="1"/>
  <c r="O5536" i="12"/>
  <c r="Q5536" i="12" s="1"/>
  <c r="O5531" i="12"/>
  <c r="Q5531" i="12" s="1"/>
  <c r="O5525" i="12"/>
  <c r="Q5525" i="12" s="1"/>
  <c r="O5519" i="12"/>
  <c r="Q5519" i="12" s="1"/>
  <c r="O5488" i="12"/>
  <c r="Q5488" i="12" s="1"/>
  <c r="O5482" i="12"/>
  <c r="Q5482" i="12" s="1"/>
  <c r="O5592" i="12"/>
  <c r="Q5592" i="12" s="1"/>
  <c r="O5575" i="12"/>
  <c r="Q5575" i="12" s="1"/>
  <c r="O5571" i="12"/>
  <c r="Q5571" i="12" s="1"/>
  <c r="O5558" i="12"/>
  <c r="Q5558" i="12" s="1"/>
  <c r="O5555" i="12"/>
  <c r="Q5555" i="12" s="1"/>
  <c r="O5513" i="12"/>
  <c r="Q5513" i="12" s="1"/>
  <c r="O5508" i="12"/>
  <c r="Q5508" i="12" s="1"/>
  <c r="O5493" i="12"/>
  <c r="Q5493" i="12" s="1"/>
  <c r="O5487" i="12"/>
  <c r="Q5487" i="12" s="1"/>
  <c r="O5465" i="12"/>
  <c r="Q5465" i="12" s="1"/>
  <c r="O5461" i="12"/>
  <c r="Q5461" i="12" s="1"/>
  <c r="O5544" i="12"/>
  <c r="Q5544" i="12" s="1"/>
  <c r="O5540" i="12"/>
  <c r="Q5540" i="12" s="1"/>
  <c r="O5535" i="12"/>
  <c r="Q5535" i="12" s="1"/>
  <c r="O5529" i="12"/>
  <c r="Q5529" i="12" s="1"/>
  <c r="O5595" i="12"/>
  <c r="Q5595" i="12" s="1"/>
  <c r="O5570" i="12"/>
  <c r="Q5570" i="12" s="1"/>
  <c r="O5565" i="12"/>
  <c r="Q5565" i="12" s="1"/>
  <c r="O5561" i="12"/>
  <c r="Q5561" i="12" s="1"/>
  <c r="O5557" i="12"/>
  <c r="Q5557" i="12" s="1"/>
  <c r="O5539" i="12"/>
  <c r="Q5539" i="12" s="1"/>
  <c r="O5523" i="12"/>
  <c r="Q5523" i="12" s="1"/>
  <c r="O5517" i="12"/>
  <c r="Q5517" i="12" s="1"/>
  <c r="O5512" i="12"/>
  <c r="Q5512" i="12" s="1"/>
  <c r="O5506" i="12"/>
  <c r="Q5506" i="12" s="1"/>
  <c r="O5501" i="12"/>
  <c r="Q5501" i="12" s="1"/>
  <c r="O5474" i="12"/>
  <c r="Q5474" i="12" s="1"/>
  <c r="O5449" i="12"/>
  <c r="Q5449" i="12" s="1"/>
  <c r="O5623" i="12"/>
  <c r="Q5623" i="12" s="1"/>
  <c r="O5591" i="12"/>
  <c r="Q5591" i="12" s="1"/>
  <c r="O5559" i="12"/>
  <c r="Q5559" i="12" s="1"/>
  <c r="O5530" i="12"/>
  <c r="Q5530" i="12" s="1"/>
  <c r="O5524" i="12"/>
  <c r="Q5524" i="12" s="1"/>
  <c r="O5521" i="12"/>
  <c r="Q5521" i="12" s="1"/>
  <c r="O5518" i="12"/>
  <c r="Q5518" i="12" s="1"/>
  <c r="O5484" i="12"/>
  <c r="Q5484" i="12" s="1"/>
  <c r="O5438" i="12"/>
  <c r="Q5438" i="12" s="1"/>
  <c r="O5435" i="12"/>
  <c r="Q5435" i="12" s="1"/>
  <c r="O5432" i="12"/>
  <c r="Q5432" i="12" s="1"/>
  <c r="O5429" i="12"/>
  <c r="Q5429" i="12" s="1"/>
  <c r="O5385" i="12"/>
  <c r="Q5385" i="12" s="1"/>
  <c r="O5372" i="12"/>
  <c r="Q5372" i="12" s="1"/>
  <c r="O5361" i="12"/>
  <c r="Q5361" i="12" s="1"/>
  <c r="O5350" i="12"/>
  <c r="Q5350" i="12" s="1"/>
  <c r="O5346" i="12"/>
  <c r="Q5346" i="12" s="1"/>
  <c r="O5321" i="12"/>
  <c r="Q5321" i="12" s="1"/>
  <c r="O5308" i="12"/>
  <c r="Q5308" i="12" s="1"/>
  <c r="O5304" i="12"/>
  <c r="Q5304" i="12" s="1"/>
  <c r="O5300" i="12"/>
  <c r="Q5300" i="12" s="1"/>
  <c r="O5294" i="12"/>
  <c r="Q5294" i="12" s="1"/>
  <c r="O5275" i="12"/>
  <c r="Q5275" i="12" s="1"/>
  <c r="O5270" i="12"/>
  <c r="Q5270" i="12" s="1"/>
  <c r="O5265" i="12"/>
  <c r="Q5265" i="12" s="1"/>
  <c r="O5248" i="12"/>
  <c r="Q5248" i="12" s="1"/>
  <c r="O5241" i="12"/>
  <c r="Q5241" i="12" s="1"/>
  <c r="O5356" i="12"/>
  <c r="Q5356" i="12" s="1"/>
  <c r="O5395" i="12"/>
  <c r="Q5395" i="12" s="1"/>
  <c r="O5390" i="12"/>
  <c r="Q5390" i="12" s="1"/>
  <c r="O5384" i="12"/>
  <c r="Q5384" i="12" s="1"/>
  <c r="O5379" i="12"/>
  <c r="Q5379" i="12" s="1"/>
  <c r="O5331" i="12"/>
  <c r="Q5331" i="12" s="1"/>
  <c r="O5326" i="12"/>
  <c r="Q5326" i="12" s="1"/>
  <c r="O5320" i="12"/>
  <c r="Q5320" i="12" s="1"/>
  <c r="O5220" i="12"/>
  <c r="Q5220" i="12" s="1"/>
  <c r="O5213" i="12"/>
  <c r="Q5213" i="12" s="1"/>
  <c r="O5388" i="12"/>
  <c r="Q5388" i="12" s="1"/>
  <c r="O5420" i="12"/>
  <c r="Q5420" i="12" s="1"/>
  <c r="O5227" i="12"/>
  <c r="Q5227" i="12" s="1"/>
  <c r="O5412" i="12"/>
  <c r="Q5412" i="12" s="1"/>
  <c r="O5444" i="12"/>
  <c r="Q5444" i="12" s="1"/>
  <c r="O5216" i="12"/>
  <c r="Q5216" i="12" s="1"/>
  <c r="O5205" i="12"/>
  <c r="Q5205" i="12" s="1"/>
  <c r="O5504" i="12"/>
  <c r="Q5504" i="12" s="1"/>
  <c r="O5498" i="12"/>
  <c r="Q5498" i="12" s="1"/>
  <c r="O5492" i="12"/>
  <c r="Q5492" i="12" s="1"/>
  <c r="O5489" i="12"/>
  <c r="Q5489" i="12" s="1"/>
  <c r="O5486" i="12"/>
  <c r="Q5486" i="12" s="1"/>
  <c r="O5452" i="12"/>
  <c r="Q5452" i="12" s="1"/>
  <c r="O5441" i="12"/>
  <c r="Q5441" i="12" s="1"/>
  <c r="O5437" i="12"/>
  <c r="Q5437" i="12" s="1"/>
  <c r="O5425" i="12"/>
  <c r="Q5425" i="12" s="1"/>
  <c r="O5417" i="12"/>
  <c r="Q5417" i="12" s="1"/>
  <c r="O5398" i="12"/>
  <c r="Q5398" i="12" s="1"/>
  <c r="O5394" i="12"/>
  <c r="Q5394" i="12" s="1"/>
  <c r="O5368" i="12"/>
  <c r="Q5368" i="12" s="1"/>
  <c r="O5360" i="12"/>
  <c r="Q5360" i="12" s="1"/>
  <c r="O5334" i="12"/>
  <c r="Q5334" i="12" s="1"/>
  <c r="O5330" i="12"/>
  <c r="Q5330" i="12" s="1"/>
  <c r="O5246" i="12"/>
  <c r="Q5246" i="12" s="1"/>
  <c r="O5240" i="12"/>
  <c r="Q5240" i="12" s="1"/>
  <c r="O5564" i="12"/>
  <c r="Q5564" i="12" s="1"/>
  <c r="O5507" i="12"/>
  <c r="Q5507" i="12" s="1"/>
  <c r="O5479" i="12"/>
  <c r="Q5479" i="12" s="1"/>
  <c r="O5476" i="12"/>
  <c r="Q5476" i="12" s="1"/>
  <c r="O5469" i="12"/>
  <c r="Q5469" i="12" s="1"/>
  <c r="O5434" i="12"/>
  <c r="Q5434" i="12" s="1"/>
  <c r="O5428" i="12"/>
  <c r="Q5428" i="12" s="1"/>
  <c r="O5408" i="12"/>
  <c r="Q5408" i="12" s="1"/>
  <c r="O5401" i="12"/>
  <c r="Q5401" i="12" s="1"/>
  <c r="O5389" i="12"/>
  <c r="Q5389" i="12" s="1"/>
  <c r="O5383" i="12"/>
  <c r="Q5383" i="12" s="1"/>
  <c r="O5374" i="12"/>
  <c r="Q5374" i="12" s="1"/>
  <c r="O5371" i="12"/>
  <c r="Q5371" i="12" s="1"/>
  <c r="O5364" i="12"/>
  <c r="Q5364" i="12" s="1"/>
  <c r="O5359" i="12"/>
  <c r="Q5359" i="12" s="1"/>
  <c r="O5354" i="12"/>
  <c r="Q5354" i="12" s="1"/>
  <c r="O5344" i="12"/>
  <c r="Q5344" i="12" s="1"/>
  <c r="O5337" i="12"/>
  <c r="Q5337" i="12" s="1"/>
  <c r="O5310" i="12"/>
  <c r="Q5310" i="12" s="1"/>
  <c r="O5291" i="12"/>
  <c r="Q5291" i="12" s="1"/>
  <c r="O5285" i="12"/>
  <c r="Q5285" i="12" s="1"/>
  <c r="O5281" i="12"/>
  <c r="Q5281" i="12" s="1"/>
  <c r="O5277" i="12"/>
  <c r="Q5277" i="12" s="1"/>
  <c r="O5263" i="12"/>
  <c r="Q5263" i="12" s="1"/>
  <c r="O5259" i="12"/>
  <c r="Q5259" i="12" s="1"/>
  <c r="O5245" i="12"/>
  <c r="Q5245" i="12" s="1"/>
  <c r="O5234" i="12"/>
  <c r="Q5234" i="12" s="1"/>
  <c r="O5543" i="12"/>
  <c r="Q5543" i="12" s="1"/>
  <c r="O5503" i="12"/>
  <c r="Q5503" i="12" s="1"/>
  <c r="O5500" i="12"/>
  <c r="Q5500" i="12" s="1"/>
  <c r="O5472" i="12"/>
  <c r="Q5472" i="12" s="1"/>
  <c r="O5466" i="12"/>
  <c r="Q5466" i="12" s="1"/>
  <c r="O5460" i="12"/>
  <c r="Q5460" i="12" s="1"/>
  <c r="O5457" i="12"/>
  <c r="Q5457" i="12" s="1"/>
  <c r="O5454" i="12"/>
  <c r="Q5454" i="12" s="1"/>
  <c r="O5440" i="12"/>
  <c r="Q5440" i="12" s="1"/>
  <c r="O5404" i="12"/>
  <c r="Q5404" i="12" s="1"/>
  <c r="O5393" i="12"/>
  <c r="Q5393" i="12" s="1"/>
  <c r="O5382" i="12"/>
  <c r="Q5382" i="12" s="1"/>
  <c r="O5378" i="12"/>
  <c r="Q5378" i="12" s="1"/>
  <c r="O5353" i="12"/>
  <c r="Q5353" i="12" s="1"/>
  <c r="O5340" i="12"/>
  <c r="Q5340" i="12" s="1"/>
  <c r="O5329" i="12"/>
  <c r="Q5329" i="12" s="1"/>
  <c r="O5318" i="12"/>
  <c r="Q5318" i="12" s="1"/>
  <c r="O5314" i="12"/>
  <c r="Q5314" i="12" s="1"/>
  <c r="O5306" i="12"/>
  <c r="Q5306" i="12" s="1"/>
  <c r="O5302" i="12"/>
  <c r="Q5302" i="12" s="1"/>
  <c r="O5297" i="12"/>
  <c r="Q5297" i="12" s="1"/>
  <c r="O5273" i="12"/>
  <c r="Q5273" i="12" s="1"/>
  <c r="O5250" i="12"/>
  <c r="Q5250" i="12" s="1"/>
  <c r="O5238" i="12"/>
  <c r="Q5238" i="12" s="1"/>
  <c r="O5228" i="12"/>
  <c r="Q5228" i="12" s="1"/>
  <c r="O5411" i="12"/>
  <c r="Q5411" i="12" s="1"/>
  <c r="O5358" i="12"/>
  <c r="Q5358" i="12" s="1"/>
  <c r="O5352" i="12"/>
  <c r="Q5352" i="12" s="1"/>
  <c r="O5347" i="12"/>
  <c r="Q5347" i="12" s="1"/>
  <c r="O5243" i="12"/>
  <c r="Q5243" i="12" s="1"/>
  <c r="O5647" i="12"/>
  <c r="Q5647" i="12" s="1"/>
  <c r="O5615" i="12"/>
  <c r="Q5615" i="12" s="1"/>
  <c r="O5583" i="12"/>
  <c r="Q5583" i="12" s="1"/>
  <c r="O5551" i="12"/>
  <c r="Q5551" i="12" s="1"/>
  <c r="O5516" i="12"/>
  <c r="Q5516" i="12" s="1"/>
  <c r="O5471" i="12"/>
  <c r="Q5471" i="12" s="1"/>
  <c r="O5468" i="12"/>
  <c r="Q5468" i="12" s="1"/>
  <c r="O5443" i="12"/>
  <c r="Q5443" i="12" s="1"/>
  <c r="O5439" i="12"/>
  <c r="Q5439" i="12" s="1"/>
  <c r="O5423" i="12"/>
  <c r="Q5423" i="12" s="1"/>
  <c r="O5415" i="12"/>
  <c r="Q5415" i="12" s="1"/>
  <c r="O5400" i="12"/>
  <c r="Q5400" i="12" s="1"/>
  <c r="O5366" i="12"/>
  <c r="Q5366" i="12" s="1"/>
  <c r="O5362" i="12"/>
  <c r="Q5362" i="12" s="1"/>
  <c r="O5336" i="12"/>
  <c r="Q5336" i="12" s="1"/>
  <c r="O5289" i="12"/>
  <c r="Q5289" i="12" s="1"/>
  <c r="O5450" i="12"/>
  <c r="Q5450" i="12" s="1"/>
  <c r="O5419" i="12"/>
  <c r="Q5419" i="12" s="1"/>
  <c r="O5414" i="12"/>
  <c r="Q5414" i="12" s="1"/>
  <c r="O5406" i="12"/>
  <c r="Q5406" i="12" s="1"/>
  <c r="O5403" i="12"/>
  <c r="Q5403" i="12" s="1"/>
  <c r="O5396" i="12"/>
  <c r="Q5396" i="12" s="1"/>
  <c r="O5391" i="12"/>
  <c r="Q5391" i="12" s="1"/>
  <c r="O5386" i="12"/>
  <c r="Q5386" i="12" s="1"/>
  <c r="O5376" i="12"/>
  <c r="Q5376" i="12" s="1"/>
  <c r="O5369" i="12"/>
  <c r="Q5369" i="12" s="1"/>
  <c r="O5357" i="12"/>
  <c r="Q5357" i="12" s="1"/>
  <c r="O5351" i="12"/>
  <c r="Q5351" i="12" s="1"/>
  <c r="O5342" i="12"/>
  <c r="Q5342" i="12" s="1"/>
  <c r="O5339" i="12"/>
  <c r="Q5339" i="12" s="1"/>
  <c r="O5332" i="12"/>
  <c r="Q5332" i="12" s="1"/>
  <c r="O5327" i="12"/>
  <c r="Q5327" i="12" s="1"/>
  <c r="O5322" i="12"/>
  <c r="Q5322" i="12" s="1"/>
  <c r="O5312" i="12"/>
  <c r="Q5312" i="12" s="1"/>
  <c r="O5288" i="12"/>
  <c r="Q5288" i="12" s="1"/>
  <c r="O5283" i="12"/>
  <c r="Q5283" i="12" s="1"/>
  <c r="O5253" i="12"/>
  <c r="Q5253" i="12" s="1"/>
  <c r="O5226" i="12"/>
  <c r="Q5226" i="12" s="1"/>
  <c r="O5527" i="12"/>
  <c r="Q5527" i="12" s="1"/>
  <c r="O5495" i="12"/>
  <c r="Q5495" i="12" s="1"/>
  <c r="O5463" i="12"/>
  <c r="Q5463" i="12" s="1"/>
  <c r="O5431" i="12"/>
  <c r="Q5431" i="12" s="1"/>
  <c r="O5399" i="12"/>
  <c r="Q5399" i="12" s="1"/>
  <c r="O5367" i="12"/>
  <c r="Q5367" i="12" s="1"/>
  <c r="O5335" i="12"/>
  <c r="Q5335" i="12" s="1"/>
  <c r="O5303" i="12"/>
  <c r="Q5303" i="12" s="1"/>
  <c r="O5271" i="12"/>
  <c r="Q5271" i="12" s="1"/>
  <c r="O5255" i="12"/>
  <c r="Q5255" i="12" s="1"/>
  <c r="O5239" i="12"/>
  <c r="Q5239" i="12" s="1"/>
  <c r="O5217" i="12"/>
  <c r="Q5217" i="12" s="1"/>
  <c r="O5210" i="12"/>
  <c r="Q5210" i="12" s="1"/>
  <c r="O5198" i="12"/>
  <c r="Q5198" i="12" s="1"/>
  <c r="O5188" i="12"/>
  <c r="Q5188" i="12" s="1"/>
  <c r="O5150" i="12"/>
  <c r="Q5150" i="12" s="1"/>
  <c r="O5110" i="12"/>
  <c r="Q5110" i="12" s="1"/>
  <c r="O5107" i="12"/>
  <c r="Q5107" i="12" s="1"/>
  <c r="O5133" i="12"/>
  <c r="Q5133" i="12" s="1"/>
  <c r="O5128" i="12"/>
  <c r="Q5128" i="12" s="1"/>
  <c r="O5123" i="12"/>
  <c r="Q5123" i="12" s="1"/>
  <c r="O5407" i="12"/>
  <c r="Q5407" i="12" s="1"/>
  <c r="O5375" i="12"/>
  <c r="Q5375" i="12" s="1"/>
  <c r="O5343" i="12"/>
  <c r="Q5343" i="12" s="1"/>
  <c r="O5311" i="12"/>
  <c r="Q5311" i="12" s="1"/>
  <c r="O5279" i="12"/>
  <c r="Q5279" i="12" s="1"/>
  <c r="O5201" i="12"/>
  <c r="Q5201" i="12" s="1"/>
  <c r="O5197" i="12"/>
  <c r="Q5197" i="12" s="1"/>
  <c r="O5194" i="12"/>
  <c r="Q5194" i="12" s="1"/>
  <c r="O5190" i="12"/>
  <c r="Q5190" i="12" s="1"/>
  <c r="O5184" i="12"/>
  <c r="Q5184" i="12" s="1"/>
  <c r="O5176" i="12"/>
  <c r="Q5176" i="12" s="1"/>
  <c r="O5171" i="12"/>
  <c r="Q5171" i="12" s="1"/>
  <c r="O5166" i="12"/>
  <c r="Q5166" i="12" s="1"/>
  <c r="O5157" i="12"/>
  <c r="Q5157" i="12" s="1"/>
  <c r="O5153" i="12"/>
  <c r="Q5153" i="12" s="1"/>
  <c r="O5142" i="12"/>
  <c r="Q5142" i="12" s="1"/>
  <c r="O5138" i="12"/>
  <c r="Q5138" i="12" s="1"/>
  <c r="O5122" i="12"/>
  <c r="Q5122" i="12" s="1"/>
  <c r="O5113" i="12"/>
  <c r="Q5113" i="12" s="1"/>
  <c r="O5096" i="12"/>
  <c r="Q5096" i="12" s="1"/>
  <c r="O5187" i="12"/>
  <c r="Q5187" i="12" s="1"/>
  <c r="O5183" i="12"/>
  <c r="Q5183" i="12" s="1"/>
  <c r="O5180" i="12"/>
  <c r="Q5180" i="12" s="1"/>
  <c r="O5175" i="12"/>
  <c r="Q5175" i="12" s="1"/>
  <c r="O5161" i="12"/>
  <c r="Q5161" i="12" s="1"/>
  <c r="O5089" i="12"/>
  <c r="Q5089" i="12" s="1"/>
  <c r="O5084" i="12"/>
  <c r="Q5084" i="12" s="1"/>
  <c r="O5078" i="12"/>
  <c r="Q5078" i="12" s="1"/>
  <c r="O5319" i="12"/>
  <c r="Q5319" i="12" s="1"/>
  <c r="O5287" i="12"/>
  <c r="Q5287" i="12" s="1"/>
  <c r="O5247" i="12"/>
  <c r="Q5247" i="12" s="1"/>
  <c r="O5244" i="12"/>
  <c r="Q5244" i="12" s="1"/>
  <c r="O5215" i="12"/>
  <c r="Q5215" i="12" s="1"/>
  <c r="O5212" i="12"/>
  <c r="Q5212" i="12" s="1"/>
  <c r="O5200" i="12"/>
  <c r="Q5200" i="12" s="1"/>
  <c r="O5170" i="12"/>
  <c r="Q5170" i="12" s="1"/>
  <c r="O5165" i="12"/>
  <c r="Q5165" i="12" s="1"/>
  <c r="O5152" i="12"/>
  <c r="Q5152" i="12" s="1"/>
  <c r="O5148" i="12"/>
  <c r="Q5148" i="12" s="1"/>
  <c r="O5126" i="12"/>
  <c r="Q5126" i="12" s="1"/>
  <c r="O5082" i="12"/>
  <c r="Q5082" i="12" s="1"/>
  <c r="O5380" i="12"/>
  <c r="Q5380" i="12" s="1"/>
  <c r="O5348" i="12"/>
  <c r="Q5348" i="12" s="1"/>
  <c r="O5316" i="12"/>
  <c r="Q5316" i="12" s="1"/>
  <c r="O5284" i="12"/>
  <c r="Q5284" i="12" s="1"/>
  <c r="O5262" i="12"/>
  <c r="Q5262" i="12" s="1"/>
  <c r="O5230" i="12"/>
  <c r="Q5230" i="12" s="1"/>
  <c r="O5189" i="12"/>
  <c r="Q5189" i="12" s="1"/>
  <c r="O5169" i="12"/>
  <c r="Q5169" i="12" s="1"/>
  <c r="O5160" i="12"/>
  <c r="Q5160" i="12" s="1"/>
  <c r="O5156" i="12"/>
  <c r="Q5156" i="12" s="1"/>
  <c r="O5151" i="12"/>
  <c r="Q5151" i="12" s="1"/>
  <c r="O5141" i="12"/>
  <c r="Q5141" i="12" s="1"/>
  <c r="O5125" i="12"/>
  <c r="Q5125" i="12" s="1"/>
  <c r="O5112" i="12"/>
  <c r="Q5112" i="12" s="1"/>
  <c r="O5108" i="12"/>
  <c r="Q5108" i="12" s="1"/>
  <c r="O5093" i="12"/>
  <c r="Q5093" i="12" s="1"/>
  <c r="O5233" i="12"/>
  <c r="Q5233" i="12" s="1"/>
  <c r="O5224" i="12"/>
  <c r="Q5224" i="12" s="1"/>
  <c r="O5221" i="12"/>
  <c r="Q5221" i="12" s="1"/>
  <c r="O5218" i="12"/>
  <c r="Q5218" i="12" s="1"/>
  <c r="O5211" i="12"/>
  <c r="Q5211" i="12" s="1"/>
  <c r="O5207" i="12"/>
  <c r="Q5207" i="12" s="1"/>
  <c r="O5203" i="12"/>
  <c r="Q5203" i="12" s="1"/>
  <c r="O5199" i="12"/>
  <c r="Q5199" i="12" s="1"/>
  <c r="O5192" i="12"/>
  <c r="Q5192" i="12" s="1"/>
  <c r="O5182" i="12"/>
  <c r="Q5182" i="12" s="1"/>
  <c r="O5178" i="12"/>
  <c r="Q5178" i="12" s="1"/>
  <c r="O5159" i="12"/>
  <c r="Q5159" i="12" s="1"/>
  <c r="O5144" i="12"/>
  <c r="Q5144" i="12" s="1"/>
  <c r="O5135" i="12"/>
  <c r="Q5135" i="12" s="1"/>
  <c r="O5104" i="12"/>
  <c r="Q5104" i="12" s="1"/>
  <c r="O5134" i="12"/>
  <c r="Q5134" i="12" s="1"/>
  <c r="O5137" i="12"/>
  <c r="Q5137" i="12" s="1"/>
  <c r="O5097" i="12"/>
  <c r="Q5097" i="12" s="1"/>
  <c r="O5067" i="12"/>
  <c r="Q5067" i="12" s="1"/>
  <c r="O5268" i="12"/>
  <c r="Q5268" i="12" s="1"/>
  <c r="O5196" i="12"/>
  <c r="Q5196" i="12" s="1"/>
  <c r="O5102" i="12"/>
  <c r="Q5102" i="12" s="1"/>
  <c r="O5100" i="12"/>
  <c r="Q5100" i="12" s="1"/>
  <c r="O5324" i="12"/>
  <c r="Q5324" i="12" s="1"/>
  <c r="O5292" i="12"/>
  <c r="Q5292" i="12" s="1"/>
  <c r="O5214" i="12"/>
  <c r="Q5214" i="12" s="1"/>
  <c r="O5195" i="12"/>
  <c r="Q5195" i="12" s="1"/>
  <c r="O5185" i="12"/>
  <c r="Q5185" i="12" s="1"/>
  <c r="O5173" i="12"/>
  <c r="Q5173" i="12" s="1"/>
  <c r="O5168" i="12"/>
  <c r="Q5168" i="12" s="1"/>
  <c r="O5163" i="12"/>
  <c r="Q5163" i="12" s="1"/>
  <c r="O5147" i="12"/>
  <c r="Q5147" i="12" s="1"/>
  <c r="O5140" i="12"/>
  <c r="Q5140" i="12" s="1"/>
  <c r="O5129" i="12"/>
  <c r="Q5129" i="12" s="1"/>
  <c r="O5115" i="12"/>
  <c r="Q5115" i="12" s="1"/>
  <c r="O5092" i="12"/>
  <c r="Q5092" i="12" s="1"/>
  <c r="O5223" i="12"/>
  <c r="Q5223" i="12" s="1"/>
  <c r="O5191" i="12"/>
  <c r="Q5191" i="12" s="1"/>
  <c r="O5155" i="12"/>
  <c r="Q5155" i="12" s="1"/>
  <c r="O5127" i="12"/>
  <c r="Q5127" i="12" s="1"/>
  <c r="O5124" i="12"/>
  <c r="Q5124" i="12" s="1"/>
  <c r="O5117" i="12"/>
  <c r="Q5117" i="12" s="1"/>
  <c r="O5051" i="12"/>
  <c r="Q5051" i="12" s="1"/>
  <c r="O5032" i="12"/>
  <c r="Q5032" i="12" s="1"/>
  <c r="O5025" i="12"/>
  <c r="Q5025" i="12" s="1"/>
  <c r="O5014" i="12"/>
  <c r="Q5014" i="12" s="1"/>
  <c r="O5004" i="12"/>
  <c r="Q5004" i="12" s="1"/>
  <c r="O4996" i="12"/>
  <c r="Q4996" i="12" s="1"/>
  <c r="O4976" i="12"/>
  <c r="Q4976" i="12" s="1"/>
  <c r="O4967" i="12"/>
  <c r="Q4967" i="12" s="1"/>
  <c r="O4960" i="12"/>
  <c r="Q4960" i="12" s="1"/>
  <c r="O4947" i="12"/>
  <c r="Q4947" i="12" s="1"/>
  <c r="O4943" i="12"/>
  <c r="Q4943" i="12" s="1"/>
  <c r="O4931" i="12"/>
  <c r="Q4931" i="12" s="1"/>
  <c r="O4922" i="12"/>
  <c r="Q4922" i="12" s="1"/>
  <c r="O5099" i="12"/>
  <c r="Q5099" i="12" s="1"/>
  <c r="O5088" i="12"/>
  <c r="Q5088" i="12" s="1"/>
  <c r="O5081" i="12"/>
  <c r="Q5081" i="12" s="1"/>
  <c r="O5062" i="12"/>
  <c r="Q5062" i="12" s="1"/>
  <c r="O5044" i="12"/>
  <c r="Q5044" i="12" s="1"/>
  <c r="O5041" i="12"/>
  <c r="Q5041" i="12" s="1"/>
  <c r="O5038" i="12"/>
  <c r="Q5038" i="12" s="1"/>
  <c r="O5024" i="12"/>
  <c r="Q5024" i="12" s="1"/>
  <c r="O5017" i="12"/>
  <c r="Q5017" i="12" s="1"/>
  <c r="O5003" i="12"/>
  <c r="Q5003" i="12" s="1"/>
  <c r="O4999" i="12"/>
  <c r="Q4999" i="12" s="1"/>
  <c r="O4992" i="12"/>
  <c r="Q4992" i="12" s="1"/>
  <c r="O4979" i="12"/>
  <c r="Q4979" i="12" s="1"/>
  <c r="O4975" i="12"/>
  <c r="Q4975" i="12" s="1"/>
  <c r="O4959" i="12"/>
  <c r="Q4959" i="12" s="1"/>
  <c r="O4951" i="12"/>
  <c r="Q4951" i="12" s="1"/>
  <c r="O4939" i="12"/>
  <c r="Q4939" i="12" s="1"/>
  <c r="O4930" i="12"/>
  <c r="Q4930" i="12" s="1"/>
  <c r="O5054" i="12"/>
  <c r="Q5054" i="12" s="1"/>
  <c r="O5164" i="12"/>
  <c r="Q5164" i="12" s="1"/>
  <c r="O5119" i="12"/>
  <c r="Q5119" i="12" s="1"/>
  <c r="O5116" i="12"/>
  <c r="Q5116" i="12" s="1"/>
  <c r="O5091" i="12"/>
  <c r="Q5091" i="12" s="1"/>
  <c r="O5087" i="12"/>
  <c r="Q5087" i="12" s="1"/>
  <c r="O5080" i="12"/>
  <c r="Q5080" i="12" s="1"/>
  <c r="O5074" i="12"/>
  <c r="Q5074" i="12" s="1"/>
  <c r="O5068" i="12"/>
  <c r="Q5068" i="12" s="1"/>
  <c r="O5061" i="12"/>
  <c r="Q5061" i="12" s="1"/>
  <c r="O5053" i="12"/>
  <c r="Q5053" i="12" s="1"/>
  <c r="O5050" i="12"/>
  <c r="Q5050" i="12" s="1"/>
  <c r="O5027" i="12"/>
  <c r="Q5027" i="12" s="1"/>
  <c r="O5016" i="12"/>
  <c r="Q5016" i="12" s="1"/>
  <c r="O5006" i="12"/>
  <c r="Q5006" i="12" s="1"/>
  <c r="O4995" i="12"/>
  <c r="Q4995" i="12" s="1"/>
  <c r="O4987" i="12"/>
  <c r="Q4987" i="12" s="1"/>
  <c r="O4982" i="12"/>
  <c r="Q4982" i="12" s="1"/>
  <c r="O4974" i="12"/>
  <c r="Q4974" i="12" s="1"/>
  <c r="O4962" i="12"/>
  <c r="Q4962" i="12" s="1"/>
  <c r="O4958" i="12"/>
  <c r="Q4958" i="12" s="1"/>
  <c r="O4938" i="12"/>
  <c r="Q4938" i="12" s="1"/>
  <c r="O4920" i="12"/>
  <c r="Q4920" i="12" s="1"/>
  <c r="O5040" i="12"/>
  <c r="Q5040" i="12" s="1"/>
  <c r="O5037" i="12"/>
  <c r="Q5037" i="12" s="1"/>
  <c r="O5034" i="12"/>
  <c r="Q5034" i="12" s="1"/>
  <c r="O5019" i="12"/>
  <c r="Q5019" i="12" s="1"/>
  <c r="O5002" i="12"/>
  <c r="Q5002" i="12" s="1"/>
  <c r="O4994" i="12"/>
  <c r="Q4994" i="12" s="1"/>
  <c r="O4990" i="12"/>
  <c r="Q4990" i="12" s="1"/>
  <c r="O4937" i="12"/>
  <c r="Q4937" i="12" s="1"/>
  <c r="O4933" i="12"/>
  <c r="Q4933" i="12" s="1"/>
  <c r="O5236" i="12"/>
  <c r="Q5236" i="12" s="1"/>
  <c r="O5204" i="12"/>
  <c r="Q5204" i="12" s="1"/>
  <c r="O5172" i="12"/>
  <c r="Q5172" i="12" s="1"/>
  <c r="O5132" i="12"/>
  <c r="Q5132" i="12" s="1"/>
  <c r="O5094" i="12"/>
  <c r="Q5094" i="12" s="1"/>
  <c r="O5076" i="12"/>
  <c r="Q5076" i="12" s="1"/>
  <c r="O5073" i="12"/>
  <c r="Q5073" i="12" s="1"/>
  <c r="O5070" i="12"/>
  <c r="Q5070" i="12" s="1"/>
  <c r="O5056" i="12"/>
  <c r="Q5056" i="12" s="1"/>
  <c r="O5049" i="12"/>
  <c r="Q5049" i="12" s="1"/>
  <c r="O5030" i="12"/>
  <c r="Q5030" i="12" s="1"/>
  <c r="O5012" i="12"/>
  <c r="Q5012" i="12" s="1"/>
  <c r="O4986" i="12"/>
  <c r="Q4986" i="12" s="1"/>
  <c r="O4973" i="12"/>
  <c r="Q4973" i="12" s="1"/>
  <c r="O4969" i="12"/>
  <c r="Q4969" i="12" s="1"/>
  <c r="O4965" i="12"/>
  <c r="Q4965" i="12" s="1"/>
  <c r="O4949" i="12"/>
  <c r="Q4949" i="12" s="1"/>
  <c r="O4936" i="12"/>
  <c r="Q4936" i="12" s="1"/>
  <c r="O4928" i="12"/>
  <c r="Q4928" i="12" s="1"/>
  <c r="O5090" i="12"/>
  <c r="Q5090" i="12" s="1"/>
  <c r="O5086" i="12"/>
  <c r="Q5086" i="12" s="1"/>
  <c r="O5063" i="12"/>
  <c r="Q5063" i="12" s="1"/>
  <c r="O5060" i="12"/>
  <c r="Q5060" i="12" s="1"/>
  <c r="O5052" i="12"/>
  <c r="Q5052" i="12" s="1"/>
  <c r="O5045" i="12"/>
  <c r="Q5045" i="12" s="1"/>
  <c r="O5033" i="12"/>
  <c r="Q5033" i="12" s="1"/>
  <c r="O5026" i="12"/>
  <c r="Q5026" i="12" s="1"/>
  <c r="O5008" i="12"/>
  <c r="Q5008" i="12" s="1"/>
  <c r="O5001" i="12"/>
  <c r="Q5001" i="12" s="1"/>
  <c r="O4997" i="12"/>
  <c r="Q4997" i="12" s="1"/>
  <c r="O4981" i="12"/>
  <c r="Q4981" i="12" s="1"/>
  <c r="O4968" i="12"/>
  <c r="Q4968" i="12" s="1"/>
  <c r="O4957" i="12"/>
  <c r="Q4957" i="12" s="1"/>
  <c r="O4953" i="12"/>
  <c r="Q4953" i="12" s="1"/>
  <c r="O4917" i="12"/>
  <c r="Q4917" i="12" s="1"/>
  <c r="O5085" i="12"/>
  <c r="Q5085" i="12" s="1"/>
  <c r="O5059" i="12"/>
  <c r="Q5059" i="12" s="1"/>
  <c r="O5055" i="12"/>
  <c r="Q5055" i="12" s="1"/>
  <c r="O5048" i="12"/>
  <c r="Q5048" i="12" s="1"/>
  <c r="O5042" i="12"/>
  <c r="Q5042" i="12" s="1"/>
  <c r="O5036" i="12"/>
  <c r="Q5036" i="12" s="1"/>
  <c r="O5021" i="12"/>
  <c r="Q5021" i="12" s="1"/>
  <c r="O5018" i="12"/>
  <c r="Q5018" i="12" s="1"/>
  <c r="O5000" i="12"/>
  <c r="Q5000" i="12" s="1"/>
  <c r="O4989" i="12"/>
  <c r="Q4989" i="12" s="1"/>
  <c r="O4964" i="12"/>
  <c r="Q4964" i="12" s="1"/>
  <c r="O4944" i="12"/>
  <c r="Q4944" i="12" s="1"/>
  <c r="O4897" i="12"/>
  <c r="Q4897" i="12" s="1"/>
  <c r="O4988" i="12"/>
  <c r="Q4988" i="12" s="1"/>
  <c r="O4724" i="12"/>
  <c r="Q4724" i="12" s="1"/>
  <c r="O5103" i="12"/>
  <c r="Q5103" i="12" s="1"/>
  <c r="O5071" i="12"/>
  <c r="Q5071" i="12" s="1"/>
  <c r="O5039" i="12"/>
  <c r="Q5039" i="12" s="1"/>
  <c r="O5007" i="12"/>
  <c r="Q5007" i="12" s="1"/>
  <c r="O4998" i="12"/>
  <c r="Q4998" i="12" s="1"/>
  <c r="O4966" i="12"/>
  <c r="Q4966" i="12" s="1"/>
  <c r="O4934" i="12"/>
  <c r="Q4934" i="12" s="1"/>
  <c r="O4912" i="12"/>
  <c r="Q4912" i="12" s="1"/>
  <c r="O4893" i="12"/>
  <c r="Q4893" i="12" s="1"/>
  <c r="O4889" i="12"/>
  <c r="Q4889" i="12" s="1"/>
  <c r="O4872" i="12"/>
  <c r="Q4872" i="12" s="1"/>
  <c r="O4862" i="12"/>
  <c r="Q4862" i="12" s="1"/>
  <c r="O4858" i="12"/>
  <c r="Q4858" i="12" s="1"/>
  <c r="O4840" i="12"/>
  <c r="Q4840" i="12" s="1"/>
  <c r="O4830" i="12"/>
  <c r="Q4830" i="12" s="1"/>
  <c r="O4826" i="12"/>
  <c r="Q4826" i="12" s="1"/>
  <c r="O4808" i="12"/>
  <c r="Q4808" i="12" s="1"/>
  <c r="O4798" i="12"/>
  <c r="Q4798" i="12" s="1"/>
  <c r="O4794" i="12"/>
  <c r="Q4794" i="12" s="1"/>
  <c r="O4776" i="12"/>
  <c r="Q4776" i="12" s="1"/>
  <c r="O4766" i="12"/>
  <c r="Q4766" i="12" s="1"/>
  <c r="O4762" i="12"/>
  <c r="Q4762" i="12" s="1"/>
  <c r="O4744" i="12"/>
  <c r="Q4744" i="12" s="1"/>
  <c r="O4734" i="12"/>
  <c r="Q4734" i="12" s="1"/>
  <c r="O4730" i="12"/>
  <c r="Q4730" i="12" s="1"/>
  <c r="O4712" i="12"/>
  <c r="Q4712" i="12" s="1"/>
  <c r="O4918" i="12"/>
  <c r="Q4918" i="12" s="1"/>
  <c r="O4915" i="12"/>
  <c r="Q4915" i="12" s="1"/>
  <c r="O4707" i="12"/>
  <c r="Q4707" i="12" s="1"/>
  <c r="O5143" i="12"/>
  <c r="Q5143" i="12" s="1"/>
  <c r="O5111" i="12"/>
  <c r="Q5111" i="12" s="1"/>
  <c r="O5079" i="12"/>
  <c r="Q5079" i="12" s="1"/>
  <c r="O5047" i="12"/>
  <c r="Q5047" i="12" s="1"/>
  <c r="O5015" i="12"/>
  <c r="Q5015" i="12" s="1"/>
  <c r="O4911" i="12"/>
  <c r="Q4911" i="12" s="1"/>
  <c r="O4896" i="12"/>
  <c r="Q4896" i="12" s="1"/>
  <c r="O4880" i="12"/>
  <c r="Q4880" i="12" s="1"/>
  <c r="O4870" i="12"/>
  <c r="Q4870" i="12" s="1"/>
  <c r="O4866" i="12"/>
  <c r="Q4866" i="12" s="1"/>
  <c r="O4848" i="12"/>
  <c r="Q4848" i="12" s="1"/>
  <c r="O4838" i="12"/>
  <c r="Q4838" i="12" s="1"/>
  <c r="O4834" i="12"/>
  <c r="Q4834" i="12" s="1"/>
  <c r="O4816" i="12"/>
  <c r="Q4816" i="12" s="1"/>
  <c r="O4806" i="12"/>
  <c r="Q4806" i="12" s="1"/>
  <c r="O4802" i="12"/>
  <c r="Q4802" i="12" s="1"/>
  <c r="O4784" i="12"/>
  <c r="Q4784" i="12" s="1"/>
  <c r="O4774" i="12"/>
  <c r="Q4774" i="12" s="1"/>
  <c r="O4770" i="12"/>
  <c r="Q4770" i="12" s="1"/>
  <c r="O4752" i="12"/>
  <c r="Q4752" i="12" s="1"/>
  <c r="O4742" i="12"/>
  <c r="Q4742" i="12" s="1"/>
  <c r="O4738" i="12"/>
  <c r="Q4738" i="12" s="1"/>
  <c r="O4720" i="12"/>
  <c r="Q4720" i="12" s="1"/>
  <c r="O4710" i="12"/>
  <c r="Q4710" i="12" s="1"/>
  <c r="O4706" i="12"/>
  <c r="Q4706" i="12" s="1"/>
  <c r="O4788" i="12"/>
  <c r="Q4788" i="12" s="1"/>
  <c r="O4801" i="12"/>
  <c r="Q4801" i="12" s="1"/>
  <c r="O4769" i="12"/>
  <c r="Q4769" i="12" s="1"/>
  <c r="O4737" i="12"/>
  <c r="Q4737" i="12" s="1"/>
  <c r="O4705" i="12"/>
  <c r="Q4705" i="12" s="1"/>
  <c r="O4820" i="12"/>
  <c r="Q4820" i="12" s="1"/>
  <c r="O4852" i="12"/>
  <c r="Q4852" i="12" s="1"/>
  <c r="O4884" i="12"/>
  <c r="Q4884" i="12" s="1"/>
  <c r="O4701" i="12"/>
  <c r="Q4701" i="12" s="1"/>
  <c r="O4704" i="12"/>
  <c r="Q4704" i="12" s="1"/>
  <c r="O4940" i="12"/>
  <c r="Q4940" i="12" s="1"/>
  <c r="O4972" i="12"/>
  <c r="Q4972" i="12" s="1"/>
  <c r="O4696" i="12"/>
  <c r="Q4696" i="12" s="1"/>
  <c r="O4868" i="12"/>
  <c r="Q4868" i="12" s="1"/>
  <c r="O4900" i="12"/>
  <c r="Q4900" i="12" s="1"/>
  <c r="O4694" i="12"/>
  <c r="Q4694" i="12" s="1"/>
  <c r="O4860" i="12"/>
  <c r="Q4860" i="12" s="1"/>
  <c r="O4892" i="12"/>
  <c r="Q4892" i="12" s="1"/>
  <c r="O5023" i="12"/>
  <c r="Q5023" i="12" s="1"/>
  <c r="O4978" i="12"/>
  <c r="Q4978" i="12" s="1"/>
  <c r="O4956" i="12"/>
  <c r="Q4956" i="12" s="1"/>
  <c r="O4946" i="12"/>
  <c r="Q4946" i="12" s="1"/>
  <c r="O4924" i="12"/>
  <c r="Q4924" i="12" s="1"/>
  <c r="O4899" i="12"/>
  <c r="Q4899" i="12" s="1"/>
  <c r="O4895" i="12"/>
  <c r="Q4895" i="12" s="1"/>
  <c r="O4887" i="12"/>
  <c r="Q4887" i="12" s="1"/>
  <c r="O4878" i="12"/>
  <c r="Q4878" i="12" s="1"/>
  <c r="O4874" i="12"/>
  <c r="Q4874" i="12" s="1"/>
  <c r="O4856" i="12"/>
  <c r="Q4856" i="12" s="1"/>
  <c r="O4846" i="12"/>
  <c r="Q4846" i="12" s="1"/>
  <c r="O4842" i="12"/>
  <c r="Q4842" i="12" s="1"/>
  <c r="O4824" i="12"/>
  <c r="Q4824" i="12" s="1"/>
  <c r="O4814" i="12"/>
  <c r="Q4814" i="12" s="1"/>
  <c r="O4810" i="12"/>
  <c r="Q4810" i="12" s="1"/>
  <c r="O4792" i="12"/>
  <c r="Q4792" i="12" s="1"/>
  <c r="O4782" i="12"/>
  <c r="Q4782" i="12" s="1"/>
  <c r="O4778" i="12"/>
  <c r="Q4778" i="12" s="1"/>
  <c r="O4760" i="12"/>
  <c r="Q4760" i="12" s="1"/>
  <c r="O4750" i="12"/>
  <c r="Q4750" i="12" s="1"/>
  <c r="O4746" i="12"/>
  <c r="Q4746" i="12" s="1"/>
  <c r="O4728" i="12"/>
  <c r="Q4728" i="12" s="1"/>
  <c r="O4718" i="12"/>
  <c r="Q4718" i="12" s="1"/>
  <c r="O4714" i="12"/>
  <c r="Q4714" i="12" s="1"/>
  <c r="O4709" i="12"/>
  <c r="Q4709" i="12" s="1"/>
  <c r="O4935" i="12"/>
  <c r="Q4935" i="12" s="1"/>
  <c r="O4932" i="12"/>
  <c r="Q4932" i="12" s="1"/>
  <c r="O4916" i="12"/>
  <c r="Q4916" i="12" s="1"/>
  <c r="O4898" i="12"/>
  <c r="Q4898" i="12" s="1"/>
  <c r="O4886" i="12"/>
  <c r="Q4886" i="12" s="1"/>
  <c r="O4882" i="12"/>
  <c r="Q4882" i="12" s="1"/>
  <c r="O4864" i="12"/>
  <c r="Q4864" i="12" s="1"/>
  <c r="O4854" i="12"/>
  <c r="Q4854" i="12" s="1"/>
  <c r="O4850" i="12"/>
  <c r="Q4850" i="12" s="1"/>
  <c r="O4832" i="12"/>
  <c r="Q4832" i="12" s="1"/>
  <c r="O4822" i="12"/>
  <c r="Q4822" i="12" s="1"/>
  <c r="O4818" i="12"/>
  <c r="Q4818" i="12" s="1"/>
  <c r="O4800" i="12"/>
  <c r="Q4800" i="12" s="1"/>
  <c r="O4786" i="12"/>
  <c r="Q4786" i="12" s="1"/>
  <c r="O4623" i="12"/>
  <c r="Q4623" i="12" s="1"/>
  <c r="O4617" i="12"/>
  <c r="Q4617" i="12" s="1"/>
  <c r="O4611" i="12"/>
  <c r="Q4611" i="12" s="1"/>
  <c r="O4828" i="12"/>
  <c r="Q4828" i="12" s="1"/>
  <c r="O4796" i="12"/>
  <c r="Q4796" i="12" s="1"/>
  <c r="O4764" i="12"/>
  <c r="Q4764" i="12" s="1"/>
  <c r="O4732" i="12"/>
  <c r="Q4732" i="12" s="1"/>
  <c r="O4700" i="12"/>
  <c r="Q4700" i="12" s="1"/>
  <c r="O4674" i="12"/>
  <c r="Q4674" i="12" s="1"/>
  <c r="O4667" i="12"/>
  <c r="Q4667" i="12" s="1"/>
  <c r="O4664" i="12"/>
  <c r="Q4664" i="12" s="1"/>
  <c r="O4639" i="12"/>
  <c r="Q4639" i="12" s="1"/>
  <c r="O4679" i="12"/>
  <c r="Q4679" i="12" s="1"/>
  <c r="O4603" i="12"/>
  <c r="Q4603" i="12" s="1"/>
  <c r="O4836" i="12"/>
  <c r="Q4836" i="12" s="1"/>
  <c r="O4804" i="12"/>
  <c r="Q4804" i="12" s="1"/>
  <c r="O4772" i="12"/>
  <c r="Q4772" i="12" s="1"/>
  <c r="O4740" i="12"/>
  <c r="Q4740" i="12" s="1"/>
  <c r="O4708" i="12"/>
  <c r="Q4708" i="12" s="1"/>
  <c r="O4676" i="12"/>
  <c r="Q4676" i="12" s="1"/>
  <c r="O4663" i="12"/>
  <c r="Q4663" i="12" s="1"/>
  <c r="O4660" i="12"/>
  <c r="Q4660" i="12" s="1"/>
  <c r="O4633" i="12"/>
  <c r="Q4633" i="12" s="1"/>
  <c r="O4687" i="12"/>
  <c r="Q4687" i="12" s="1"/>
  <c r="O4601" i="12"/>
  <c r="Q4601" i="12" s="1"/>
  <c r="O4595" i="12"/>
  <c r="Q4595" i="12" s="1"/>
  <c r="O4534" i="12"/>
  <c r="Q4534" i="12" s="1"/>
  <c r="O4587" i="12"/>
  <c r="Q4587" i="12" s="1"/>
  <c r="O4642" i="12"/>
  <c r="Q4642" i="12" s="1"/>
  <c r="O4650" i="12"/>
  <c r="Q4650" i="12" s="1"/>
  <c r="O4908" i="12"/>
  <c r="Q4908" i="12" s="1"/>
  <c r="O4876" i="12"/>
  <c r="Q4876" i="12" s="1"/>
  <c r="O4844" i="12"/>
  <c r="Q4844" i="12" s="1"/>
  <c r="O4812" i="12"/>
  <c r="Q4812" i="12" s="1"/>
  <c r="O4780" i="12"/>
  <c r="Q4780" i="12" s="1"/>
  <c r="O4748" i="12"/>
  <c r="Q4748" i="12" s="1"/>
  <c r="O4716" i="12"/>
  <c r="Q4716" i="12" s="1"/>
  <c r="O4684" i="12"/>
  <c r="Q4684" i="12" s="1"/>
  <c r="O4669" i="12"/>
  <c r="Q4669" i="12" s="1"/>
  <c r="O4662" i="12"/>
  <c r="Q4662" i="12" s="1"/>
  <c r="O4695" i="12"/>
  <c r="Q4695" i="12" s="1"/>
  <c r="O4675" i="12"/>
  <c r="Q4675" i="12" s="1"/>
  <c r="O4672" i="12"/>
  <c r="Q4672" i="12" s="1"/>
  <c r="O4665" i="12"/>
  <c r="Q4665" i="12" s="1"/>
  <c r="O4659" i="12"/>
  <c r="Q4659" i="12" s="1"/>
  <c r="O4599" i="12"/>
  <c r="Q4599" i="12" s="1"/>
  <c r="O4756" i="12"/>
  <c r="Q4756" i="12" s="1"/>
  <c r="O4692" i="12"/>
  <c r="Q4692" i="12" s="1"/>
  <c r="O4668" i="12"/>
  <c r="Q4668" i="12" s="1"/>
  <c r="O4646" i="12"/>
  <c r="Q4646" i="12" s="1"/>
  <c r="O4597" i="12"/>
  <c r="Q4597" i="12" s="1"/>
  <c r="O4591" i="12"/>
  <c r="Q4591" i="12" s="1"/>
  <c r="O4585" i="12"/>
  <c r="Q4585" i="12" s="1"/>
  <c r="O4579" i="12"/>
  <c r="Q4579" i="12" s="1"/>
  <c r="O4565" i="12"/>
  <c r="Q4565" i="12" s="1"/>
  <c r="O4559" i="12"/>
  <c r="Q4559" i="12" s="1"/>
  <c r="O4553" i="12"/>
  <c r="Q4553" i="12" s="1"/>
  <c r="O4547" i="12"/>
  <c r="Q4547" i="12" s="1"/>
  <c r="O4533" i="12"/>
  <c r="Q4533" i="12" s="1"/>
  <c r="O4527" i="12"/>
  <c r="Q4527" i="12" s="1"/>
  <c r="O4521" i="12"/>
  <c r="Q4521" i="12" s="1"/>
  <c r="O4515" i="12"/>
  <c r="Q4515" i="12" s="1"/>
  <c r="O4501" i="12"/>
  <c r="Q4501" i="12" s="1"/>
  <c r="O4495" i="12"/>
  <c r="Q4495" i="12" s="1"/>
  <c r="O4489" i="12"/>
  <c r="Q4489" i="12" s="1"/>
  <c r="O4481" i="12"/>
  <c r="Q4481" i="12" s="1"/>
  <c r="O4473" i="12"/>
  <c r="Q4473" i="12" s="1"/>
  <c r="O4622" i="12"/>
  <c r="Q4622" i="12" s="1"/>
  <c r="O4616" i="12"/>
  <c r="Q4616" i="12" s="1"/>
  <c r="O4590" i="12"/>
  <c r="Q4590" i="12" s="1"/>
  <c r="O4584" i="12"/>
  <c r="Q4584" i="12" s="1"/>
  <c r="O4558" i="12"/>
  <c r="Q4558" i="12" s="1"/>
  <c r="O4552" i="12"/>
  <c r="Q4552" i="12" s="1"/>
  <c r="O4526" i="12"/>
  <c r="Q4526" i="12" s="1"/>
  <c r="O4520" i="12"/>
  <c r="Q4520" i="12" s="1"/>
  <c r="O4494" i="12"/>
  <c r="Q4494" i="12" s="1"/>
  <c r="O4488" i="12"/>
  <c r="Q4488" i="12" s="1"/>
  <c r="O4480" i="12"/>
  <c r="Q4480" i="12" s="1"/>
  <c r="O4472" i="12"/>
  <c r="Q4472" i="12" s="1"/>
  <c r="O4628" i="12"/>
  <c r="Q4628" i="12" s="1"/>
  <c r="O4589" i="12"/>
  <c r="Q4589" i="12" s="1"/>
  <c r="O4583" i="12"/>
  <c r="Q4583" i="12" s="1"/>
  <c r="O4577" i="12"/>
  <c r="Q4577" i="12" s="1"/>
  <c r="O4571" i="12"/>
  <c r="Q4571" i="12" s="1"/>
  <c r="O4557" i="12"/>
  <c r="Q4557" i="12" s="1"/>
  <c r="O4551" i="12"/>
  <c r="Q4551" i="12" s="1"/>
  <c r="O4545" i="12"/>
  <c r="Q4545" i="12" s="1"/>
  <c r="O4539" i="12"/>
  <c r="Q4539" i="12" s="1"/>
  <c r="O4525" i="12"/>
  <c r="Q4525" i="12" s="1"/>
  <c r="O4519" i="12"/>
  <c r="Q4519" i="12" s="1"/>
  <c r="O4513" i="12"/>
  <c r="Q4513" i="12" s="1"/>
  <c r="O4507" i="12"/>
  <c r="Q4507" i="12" s="1"/>
  <c r="O4493" i="12"/>
  <c r="Q4493" i="12" s="1"/>
  <c r="O4631" i="12"/>
  <c r="Q4631" i="12" s="1"/>
  <c r="O4627" i="12"/>
  <c r="Q4627" i="12" s="1"/>
  <c r="O4614" i="12"/>
  <c r="Q4614" i="12" s="1"/>
  <c r="O4608" i="12"/>
  <c r="Q4608" i="12" s="1"/>
  <c r="O4582" i="12"/>
  <c r="Q4582" i="12" s="1"/>
  <c r="O4576" i="12"/>
  <c r="Q4576" i="12" s="1"/>
  <c r="O4550" i="12"/>
  <c r="Q4550" i="12" s="1"/>
  <c r="O4544" i="12"/>
  <c r="Q4544" i="12" s="1"/>
  <c r="O4518" i="12"/>
  <c r="Q4518" i="12" s="1"/>
  <c r="O4512" i="12"/>
  <c r="Q4512" i="12" s="1"/>
  <c r="O4478" i="12"/>
  <c r="Q4478" i="12" s="1"/>
  <c r="O4470" i="12"/>
  <c r="Q4470" i="12" s="1"/>
  <c r="O4610" i="12"/>
  <c r="Q4610" i="12" s="1"/>
  <c r="O4620" i="12"/>
  <c r="Q4620" i="12" s="1"/>
  <c r="O4475" i="12"/>
  <c r="Q4475" i="12" s="1"/>
  <c r="O4652" i="12"/>
  <c r="Q4652" i="12" s="1"/>
  <c r="O4483" i="12"/>
  <c r="Q4483" i="12" s="1"/>
  <c r="O4594" i="12"/>
  <c r="Q4594" i="12" s="1"/>
  <c r="O4604" i="12"/>
  <c r="Q4604" i="12" s="1"/>
  <c r="O4626" i="12"/>
  <c r="Q4626" i="12" s="1"/>
  <c r="O4644" i="12"/>
  <c r="Q4644" i="12" s="1"/>
  <c r="O4514" i="12"/>
  <c r="Q4514" i="12" s="1"/>
  <c r="O4543" i="12"/>
  <c r="Q4543" i="12" s="1"/>
  <c r="O4537" i="12"/>
  <c r="Q4537" i="12" s="1"/>
  <c r="O4531" i="12"/>
  <c r="Q4531" i="12" s="1"/>
  <c r="O4517" i="12"/>
  <c r="Q4517" i="12" s="1"/>
  <c r="O4511" i="12"/>
  <c r="Q4511" i="12" s="1"/>
  <c r="O4505" i="12"/>
  <c r="Q4505" i="12" s="1"/>
  <c r="O4499" i="12"/>
  <c r="Q4499" i="12" s="1"/>
  <c r="O4625" i="12"/>
  <c r="Q4625" i="12" s="1"/>
  <c r="O4606" i="12"/>
  <c r="Q4606" i="12" s="1"/>
  <c r="O4600" i="12"/>
  <c r="Q4600" i="12" s="1"/>
  <c r="O4574" i="12"/>
  <c r="Q4574" i="12" s="1"/>
  <c r="O4568" i="12"/>
  <c r="Q4568" i="12" s="1"/>
  <c r="O4542" i="12"/>
  <c r="Q4542" i="12" s="1"/>
  <c r="O4536" i="12"/>
  <c r="Q4536" i="12" s="1"/>
  <c r="O4510" i="12"/>
  <c r="Q4510" i="12" s="1"/>
  <c r="O4504" i="12"/>
  <c r="Q4504" i="12" s="1"/>
  <c r="O4593" i="12"/>
  <c r="Q4593" i="12" s="1"/>
  <c r="O4573" i="12"/>
  <c r="Q4573" i="12" s="1"/>
  <c r="O4567" i="12"/>
  <c r="Q4567" i="12" s="1"/>
  <c r="O4561" i="12"/>
  <c r="Q4561" i="12" s="1"/>
  <c r="O4555" i="12"/>
  <c r="Q4555" i="12" s="1"/>
  <c r="O4541" i="12"/>
  <c r="Q4541" i="12" s="1"/>
  <c r="O4535" i="12"/>
  <c r="Q4535" i="12" s="1"/>
  <c r="O4529" i="12"/>
  <c r="Q4529" i="12" s="1"/>
  <c r="O4523" i="12"/>
  <c r="Q4523" i="12" s="1"/>
  <c r="O4509" i="12"/>
  <c r="Q4509" i="12" s="1"/>
  <c r="O4503" i="12"/>
  <c r="Q4503" i="12" s="1"/>
  <c r="O4497" i="12"/>
  <c r="Q4497" i="12" s="1"/>
  <c r="O4491" i="12"/>
  <c r="Q4491" i="12" s="1"/>
  <c r="O4647" i="12"/>
  <c r="Q4647" i="12" s="1"/>
  <c r="O4634" i="12"/>
  <c r="Q4634" i="12" s="1"/>
  <c r="O4612" i="12"/>
  <c r="Q4612" i="12" s="1"/>
  <c r="O4602" i="12"/>
  <c r="Q4602" i="12" s="1"/>
  <c r="O4580" i="12"/>
  <c r="Q4580" i="12" s="1"/>
  <c r="O4570" i="12"/>
  <c r="Q4570" i="12" s="1"/>
  <c r="O4548" i="12"/>
  <c r="Q4548" i="12" s="1"/>
  <c r="O4538" i="12"/>
  <c r="Q4538" i="12" s="1"/>
  <c r="O4516" i="12"/>
  <c r="Q4516" i="12" s="1"/>
  <c r="O4506" i="12"/>
  <c r="Q4506" i="12" s="1"/>
  <c r="O4484" i="12"/>
  <c r="Q4484" i="12" s="1"/>
  <c r="O4474" i="12"/>
  <c r="Q4474" i="12" s="1"/>
  <c r="O4452" i="12"/>
  <c r="Q4452" i="12" s="1"/>
  <c r="O4449" i="12"/>
  <c r="Q4449" i="12" s="1"/>
  <c r="O4442" i="12"/>
  <c r="Q4442" i="12" s="1"/>
  <c r="O4420" i="12"/>
  <c r="Q4420" i="12" s="1"/>
  <c r="O4417" i="12"/>
  <c r="Q4417" i="12" s="1"/>
  <c r="O4410" i="12"/>
  <c r="Q4410" i="12" s="1"/>
  <c r="O4388" i="12"/>
  <c r="Q4388" i="12" s="1"/>
  <c r="O4385" i="12"/>
  <c r="Q4385" i="12" s="1"/>
  <c r="O4378" i="12"/>
  <c r="Q4378" i="12" s="1"/>
  <c r="O4356" i="12"/>
  <c r="Q4356" i="12" s="1"/>
  <c r="O4353" i="12"/>
  <c r="Q4353" i="12" s="1"/>
  <c r="O4346" i="12"/>
  <c r="Q4346" i="12" s="1"/>
  <c r="O4487" i="12"/>
  <c r="Q4487" i="12" s="1"/>
  <c r="O4462" i="12"/>
  <c r="Q4462" i="12" s="1"/>
  <c r="O4459" i="12"/>
  <c r="Q4459" i="12" s="1"/>
  <c r="O4455" i="12"/>
  <c r="Q4455" i="12" s="1"/>
  <c r="O4430" i="12"/>
  <c r="Q4430" i="12" s="1"/>
  <c r="O4427" i="12"/>
  <c r="Q4427" i="12" s="1"/>
  <c r="O4423" i="12"/>
  <c r="Q4423" i="12" s="1"/>
  <c r="O4395" i="12"/>
  <c r="Q4395" i="12" s="1"/>
  <c r="O4391" i="12"/>
  <c r="Q4391" i="12" s="1"/>
  <c r="O4366" i="12"/>
  <c r="Q4366" i="12" s="1"/>
  <c r="O4363" i="12"/>
  <c r="Q4363" i="12" s="1"/>
  <c r="O4359" i="12"/>
  <c r="Q4359" i="12" s="1"/>
  <c r="O4572" i="12"/>
  <c r="Q4572" i="12" s="1"/>
  <c r="O4562" i="12"/>
  <c r="Q4562" i="12" s="1"/>
  <c r="O4540" i="12"/>
  <c r="Q4540" i="12" s="1"/>
  <c r="O4530" i="12"/>
  <c r="Q4530" i="12" s="1"/>
  <c r="O4508" i="12"/>
  <c r="Q4508" i="12" s="1"/>
  <c r="O4498" i="12"/>
  <c r="Q4498" i="12" s="1"/>
  <c r="O4476" i="12"/>
  <c r="Q4476" i="12" s="1"/>
  <c r="O4466" i="12"/>
  <c r="Q4466" i="12" s="1"/>
  <c r="O4444" i="12"/>
  <c r="Q4444" i="12" s="1"/>
  <c r="O4434" i="12"/>
  <c r="Q4434" i="12" s="1"/>
  <c r="O4412" i="12"/>
  <c r="Q4412" i="12" s="1"/>
  <c r="O4402" i="12"/>
  <c r="Q4402" i="12" s="1"/>
  <c r="O4380" i="12"/>
  <c r="Q4380" i="12" s="1"/>
  <c r="O4370" i="12"/>
  <c r="Q4370" i="12" s="1"/>
  <c r="O4352" i="12"/>
  <c r="Q4352" i="12" s="1"/>
  <c r="O4348" i="12"/>
  <c r="Q4348" i="12" s="1"/>
  <c r="O4486" i="12"/>
  <c r="Q4486" i="12" s="1"/>
  <c r="O4479" i="12"/>
  <c r="Q4479" i="12" s="1"/>
  <c r="O4461" i="12"/>
  <c r="Q4461" i="12" s="1"/>
  <c r="O4454" i="12"/>
  <c r="Q4454" i="12" s="1"/>
  <c r="O4451" i="12"/>
  <c r="Q4451" i="12" s="1"/>
  <c r="O4447" i="12"/>
  <c r="Q4447" i="12" s="1"/>
  <c r="O4429" i="12"/>
  <c r="Q4429" i="12" s="1"/>
  <c r="O4422" i="12"/>
  <c r="Q4422" i="12" s="1"/>
  <c r="O4419" i="12"/>
  <c r="Q4419" i="12" s="1"/>
  <c r="O4415" i="12"/>
  <c r="Q4415" i="12" s="1"/>
  <c r="O4397" i="12"/>
  <c r="Q4397" i="12" s="1"/>
  <c r="O4390" i="12"/>
  <c r="Q4390" i="12" s="1"/>
  <c r="O4387" i="12"/>
  <c r="Q4387" i="12" s="1"/>
  <c r="O4383" i="12"/>
  <c r="Q4383" i="12" s="1"/>
  <c r="O4365" i="12"/>
  <c r="Q4365" i="12" s="1"/>
  <c r="O4358" i="12"/>
  <c r="Q4358" i="12" s="1"/>
  <c r="O4355" i="12"/>
  <c r="Q4355" i="12" s="1"/>
  <c r="O4351" i="12"/>
  <c r="Q4351" i="12" s="1"/>
  <c r="O4655" i="12"/>
  <c r="Q4655" i="12" s="1"/>
  <c r="O4618" i="12"/>
  <c r="Q4618" i="12" s="1"/>
  <c r="O4596" i="12"/>
  <c r="Q4596" i="12" s="1"/>
  <c r="O4586" i="12"/>
  <c r="Q4586" i="12" s="1"/>
  <c r="O4564" i="12"/>
  <c r="Q4564" i="12" s="1"/>
  <c r="O4554" i="12"/>
  <c r="Q4554" i="12" s="1"/>
  <c r="O4532" i="12"/>
  <c r="Q4532" i="12" s="1"/>
  <c r="O4522" i="12"/>
  <c r="Q4522" i="12" s="1"/>
  <c r="O4500" i="12"/>
  <c r="Q4500" i="12" s="1"/>
  <c r="O4490" i="12"/>
  <c r="Q4490" i="12" s="1"/>
  <c r="O4468" i="12"/>
  <c r="Q4468" i="12" s="1"/>
  <c r="O4458" i="12"/>
  <c r="Q4458" i="12" s="1"/>
  <c r="O4436" i="12"/>
  <c r="Q4436" i="12" s="1"/>
  <c r="O4426" i="12"/>
  <c r="Q4426" i="12" s="1"/>
  <c r="O4404" i="12"/>
  <c r="Q4404" i="12" s="1"/>
  <c r="O4394" i="12"/>
  <c r="Q4394" i="12" s="1"/>
  <c r="O4372" i="12"/>
  <c r="Q4372" i="12" s="1"/>
  <c r="O4362" i="12"/>
  <c r="Q4362" i="12" s="1"/>
  <c r="O4340" i="12"/>
  <c r="Q4340" i="12" s="1"/>
  <c r="O4471" i="12"/>
  <c r="Q4471" i="12" s="1"/>
  <c r="O4439" i="12"/>
  <c r="Q4439" i="12" s="1"/>
  <c r="O4411" i="12"/>
  <c r="Q4411" i="12" s="1"/>
  <c r="O4407" i="12"/>
  <c r="Q4407" i="12" s="1"/>
  <c r="O4389" i="12"/>
  <c r="Q4389" i="12" s="1"/>
  <c r="O4382" i="12"/>
  <c r="Q4382" i="12" s="1"/>
  <c r="O4379" i="12"/>
  <c r="Q4379" i="12" s="1"/>
  <c r="O4375" i="12"/>
  <c r="Q4375" i="12" s="1"/>
  <c r="O4357" i="12"/>
  <c r="Q4357" i="12" s="1"/>
  <c r="O4350" i="12"/>
  <c r="Q4350" i="12" s="1"/>
  <c r="O4347" i="12"/>
  <c r="Q4347" i="12" s="1"/>
  <c r="O4343" i="12"/>
  <c r="Q4343" i="12" s="1"/>
  <c r="O4328" i="12"/>
  <c r="Q4328" i="12" s="1"/>
  <c r="O4331" i="12"/>
  <c r="Q4331" i="12" s="1"/>
  <c r="O4329" i="12"/>
  <c r="Q4329" i="12" s="1"/>
  <c r="O4332" i="12"/>
  <c r="Q4332" i="12" s="1"/>
  <c r="O4327" i="12"/>
  <c r="Q4327" i="12" s="1"/>
  <c r="O4588" i="12"/>
  <c r="Q4588" i="12" s="1"/>
  <c r="O4578" i="12"/>
  <c r="Q4578" i="12" s="1"/>
  <c r="O4556" i="12"/>
  <c r="Q4556" i="12" s="1"/>
  <c r="O4546" i="12"/>
  <c r="Q4546" i="12" s="1"/>
  <c r="O4524" i="12"/>
  <c r="Q4524" i="12" s="1"/>
  <c r="O4492" i="12"/>
  <c r="Q4492" i="12" s="1"/>
  <c r="O4482" i="12"/>
  <c r="Q4482" i="12" s="1"/>
  <c r="O4460" i="12"/>
  <c r="Q4460" i="12" s="1"/>
  <c r="O4428" i="12"/>
  <c r="Q4428" i="12" s="1"/>
  <c r="O4418" i="12"/>
  <c r="Q4418" i="12" s="1"/>
  <c r="O4396" i="12"/>
  <c r="Q4396" i="12" s="1"/>
  <c r="O4364" i="12"/>
  <c r="Q4364" i="12" s="1"/>
  <c r="O4354" i="12"/>
  <c r="Q4354" i="12" s="1"/>
  <c r="B4710" i="12"/>
  <c r="B6046" i="12"/>
  <c r="B5942" i="12"/>
  <c r="B5814" i="12"/>
  <c r="B7392" i="12"/>
  <c r="B6777" i="12"/>
  <c r="B6769" i="12"/>
  <c r="B6761" i="12"/>
  <c r="B6753" i="12"/>
  <c r="B6497" i="12"/>
  <c r="B5431" i="12"/>
  <c r="B4863" i="12"/>
  <c r="B4855" i="12"/>
  <c r="B4847" i="12"/>
  <c r="B4607" i="12"/>
  <c r="B4599" i="12"/>
  <c r="B4591" i="12"/>
  <c r="B5192" i="12"/>
  <c r="B5188" i="12"/>
  <c r="B7375" i="12"/>
  <c r="B7247" i="12"/>
  <c r="B7223" i="12"/>
  <c r="B7183" i="12"/>
  <c r="B7159" i="12"/>
  <c r="B7115" i="12"/>
  <c r="B6721" i="12"/>
  <c r="B6529" i="12"/>
  <c r="B4978" i="12"/>
  <c r="B4582" i="12"/>
  <c r="B4446" i="12"/>
  <c r="B4398" i="12"/>
  <c r="B4382" i="12"/>
  <c r="B4374" i="12"/>
  <c r="B7415" i="12"/>
  <c r="B7027" i="12"/>
  <c r="B7359" i="12"/>
  <c r="B7287" i="12"/>
  <c r="B4454" i="12"/>
  <c r="B7033" i="12"/>
  <c r="B6488" i="12"/>
  <c r="B6881" i="12"/>
  <c r="B5233" i="12"/>
  <c r="B4522" i="12"/>
  <c r="B5441" i="12"/>
  <c r="B4390" i="12"/>
  <c r="B4334" i="12"/>
  <c r="B7383" i="12"/>
  <c r="B7351" i="12"/>
  <c r="B7325" i="12"/>
  <c r="B7321" i="12"/>
  <c r="B7317" i="12"/>
  <c r="B7313" i="12"/>
  <c r="B7311" i="12"/>
  <c r="B7109" i="12"/>
  <c r="B6673" i="12"/>
  <c r="B6671" i="12"/>
  <c r="B6649" i="12"/>
  <c r="B6641" i="12"/>
  <c r="B6633" i="12"/>
  <c r="B6432" i="12"/>
  <c r="B5087" i="12"/>
  <c r="B5079" i="12"/>
  <c r="B5071" i="12"/>
  <c r="B5041" i="12"/>
  <c r="B5025" i="12"/>
  <c r="B4940" i="12"/>
  <c r="B4878" i="12"/>
  <c r="B4870" i="12"/>
  <c r="B4862" i="12"/>
  <c r="B4854" i="12"/>
  <c r="B4838" i="12"/>
  <c r="B4750" i="12"/>
  <c r="B4742" i="12"/>
  <c r="B4734" i="12"/>
  <c r="B4726" i="12"/>
  <c r="B7319" i="12"/>
  <c r="B7189" i="12"/>
  <c r="B7185" i="12"/>
  <c r="B6913" i="12"/>
  <c r="B6852" i="12"/>
  <c r="B6849" i="12"/>
  <c r="B6793" i="12"/>
  <c r="B5806" i="12"/>
  <c r="B5750" i="12"/>
  <c r="B5602" i="12"/>
  <c r="B5562" i="12"/>
  <c r="B5229" i="12"/>
  <c r="B5221" i="12"/>
  <c r="B5217" i="12"/>
  <c r="B5161" i="12"/>
  <c r="B5153" i="12"/>
  <c r="B4622" i="12"/>
  <c r="B4614" i="12"/>
  <c r="B4606" i="12"/>
  <c r="B4598" i="12"/>
  <c r="B7399" i="12"/>
  <c r="B7328" i="12"/>
  <c r="B7327" i="12"/>
  <c r="B7255" i="12"/>
  <c r="B6594" i="12"/>
  <c r="B6337" i="12"/>
  <c r="B6331" i="12"/>
  <c r="B6289" i="12"/>
  <c r="B6149" i="12"/>
  <c r="B6093" i="12"/>
  <c r="B6085" i="12"/>
  <c r="B4939" i="12"/>
  <c r="B4931" i="12"/>
  <c r="B4923" i="12"/>
  <c r="B4915" i="12"/>
  <c r="B4899" i="12"/>
  <c r="B4821" i="12"/>
  <c r="B4819" i="12"/>
  <c r="B4813" i="12"/>
  <c r="B4811" i="12"/>
  <c r="B4809" i="12"/>
  <c r="B4803" i="12"/>
  <c r="B4795" i="12"/>
  <c r="B4787" i="12"/>
  <c r="B4771" i="12"/>
  <c r="B4494" i="12"/>
  <c r="B4486" i="12"/>
  <c r="B4478" i="12"/>
  <c r="B4470" i="12"/>
  <c r="B7411" i="12"/>
  <c r="B7407" i="12"/>
  <c r="B7367" i="12"/>
  <c r="B7335" i="12"/>
  <c r="B7295" i="12"/>
  <c r="B7264" i="12"/>
  <c r="B7200" i="12"/>
  <c r="B7128" i="12"/>
  <c r="B7091" i="12"/>
  <c r="B6955" i="12"/>
  <c r="B6496" i="12"/>
  <c r="B6464" i="12"/>
  <c r="B6424" i="12"/>
  <c r="B6392" i="12"/>
  <c r="B6352" i="12"/>
  <c r="B5981" i="12"/>
  <c r="B5685" i="12"/>
  <c r="B5513" i="12"/>
  <c r="B5497" i="12"/>
  <c r="B5489" i="12"/>
  <c r="B5481" i="12"/>
  <c r="B4822" i="12"/>
  <c r="B4774" i="12"/>
  <c r="B4718" i="12"/>
  <c r="B4691" i="12"/>
  <c r="B4683" i="12"/>
  <c r="B4675" i="12"/>
  <c r="B4667" i="12"/>
  <c r="B4659" i="12"/>
  <c r="B4643" i="12"/>
  <c r="B4366" i="12"/>
  <c r="B4358" i="12"/>
  <c r="B4350" i="12"/>
  <c r="B7167" i="12"/>
  <c r="B7059" i="12"/>
  <c r="B6261" i="12"/>
  <c r="B6260" i="12"/>
  <c r="B6102" i="12"/>
  <c r="B6028" i="12"/>
  <c r="B6024" i="12"/>
  <c r="B6022" i="12"/>
  <c r="B6020" i="12"/>
  <c r="B6016" i="12"/>
  <c r="B6014" i="12"/>
  <c r="B6006" i="12"/>
  <c r="B5998" i="12"/>
  <c r="B5900" i="12"/>
  <c r="B5896" i="12"/>
  <c r="B5894" i="12"/>
  <c r="B5892" i="12"/>
  <c r="B5888" i="12"/>
  <c r="B5886" i="12"/>
  <c r="B5409" i="12"/>
  <c r="B5395" i="12"/>
  <c r="B5345" i="12"/>
  <c r="B5323" i="12"/>
  <c r="B5281" i="12"/>
  <c r="B5279" i="12"/>
  <c r="B5249" i="12"/>
  <c r="B5247" i="12"/>
  <c r="B4830" i="12"/>
  <c r="B4782" i="12"/>
  <c r="B4766" i="12"/>
  <c r="B4590" i="12"/>
  <c r="B4565" i="12"/>
  <c r="B4563" i="12"/>
  <c r="B4557" i="12"/>
  <c r="B4555" i="12"/>
  <c r="B4553" i="12"/>
  <c r="B4547" i="12"/>
  <c r="B4539" i="12"/>
  <c r="B4531" i="12"/>
  <c r="B4515" i="12"/>
  <c r="B7279" i="12"/>
  <c r="B7239" i="12"/>
  <c r="B7099" i="12"/>
  <c r="B7073" i="12"/>
  <c r="B7067" i="12"/>
  <c r="B6971" i="12"/>
  <c r="B6738" i="12"/>
  <c r="B6730" i="12"/>
  <c r="B6578" i="12"/>
  <c r="B6109" i="12"/>
  <c r="B6033" i="12"/>
  <c r="B6030" i="12"/>
  <c r="B5929" i="12"/>
  <c r="B5921" i="12"/>
  <c r="B5905" i="12"/>
  <c r="B5902" i="12"/>
  <c r="B5734" i="12"/>
  <c r="B5726" i="12"/>
  <c r="B5517" i="12"/>
  <c r="B5297" i="12"/>
  <c r="B5145" i="12"/>
  <c r="B5137" i="12"/>
  <c r="B5129" i="12"/>
  <c r="B5121" i="12"/>
  <c r="B5113" i="12"/>
  <c r="B5097" i="12"/>
  <c r="B5017" i="12"/>
  <c r="B5009" i="12"/>
  <c r="B5001" i="12"/>
  <c r="B4995" i="12"/>
  <c r="B4702" i="12"/>
  <c r="B4654" i="12"/>
  <c r="B4646" i="12"/>
  <c r="B4638" i="12"/>
  <c r="B4630" i="12"/>
  <c r="B4566" i="12"/>
  <c r="B4462" i="12"/>
  <c r="B4437" i="12"/>
  <c r="B4435" i="12"/>
  <c r="B4429" i="12"/>
  <c r="B4427" i="12"/>
  <c r="B4425" i="12"/>
  <c r="B4421" i="12"/>
  <c r="B4419" i="12"/>
  <c r="B4417" i="12"/>
  <c r="B4411" i="12"/>
  <c r="B4403" i="12"/>
  <c r="B4387" i="12"/>
  <c r="B7024" i="12"/>
  <c r="B6977" i="12"/>
  <c r="B6937" i="12"/>
  <c r="B6935" i="12"/>
  <c r="B6927" i="12"/>
  <c r="B6907" i="12"/>
  <c r="B6654" i="12"/>
  <c r="B6650" i="12"/>
  <c r="B6610" i="12"/>
  <c r="B6552" i="12"/>
  <c r="B6457" i="12"/>
  <c r="B6453" i="12"/>
  <c r="B6449" i="12"/>
  <c r="B6445" i="12"/>
  <c r="B6441" i="12"/>
  <c r="B6187" i="12"/>
  <c r="B6133" i="12"/>
  <c r="B6123" i="12"/>
  <c r="B6115" i="12"/>
  <c r="B6043" i="12"/>
  <c r="B5949" i="12"/>
  <c r="B7001" i="12"/>
  <c r="B6795" i="12"/>
  <c r="B3891" i="12"/>
  <c r="B3887" i="12"/>
  <c r="B7263" i="12"/>
  <c r="B7191" i="12"/>
  <c r="B6480" i="12"/>
  <c r="B6440" i="12"/>
  <c r="B6345" i="12"/>
  <c r="B6223" i="12"/>
  <c r="B6195" i="12"/>
  <c r="B6143" i="12"/>
  <c r="B6087" i="12"/>
  <c r="B6079" i="12"/>
  <c r="B5975" i="12"/>
  <c r="B5612" i="12"/>
  <c r="B5475" i="12"/>
  <c r="B5467" i="12"/>
  <c r="B5318" i="12"/>
  <c r="B5311" i="12"/>
  <c r="B5262" i="12"/>
  <c r="B5089" i="12"/>
  <c r="B4906" i="12"/>
  <c r="B4471" i="12"/>
  <c r="B4463" i="12"/>
  <c r="B4330" i="12"/>
  <c r="B4216" i="12"/>
  <c r="B4214" i="12"/>
  <c r="B4206" i="12"/>
  <c r="B7347" i="12"/>
  <c r="B7343" i="12"/>
  <c r="B7303" i="12"/>
  <c r="B7271" i="12"/>
  <c r="B7231" i="12"/>
  <c r="B7199" i="12"/>
  <c r="B7041" i="12"/>
  <c r="B6848" i="12"/>
  <c r="B6785" i="12"/>
  <c r="B6619" i="12"/>
  <c r="B6546" i="12"/>
  <c r="B6400" i="12"/>
  <c r="B6376" i="12"/>
  <c r="B6256" i="12"/>
  <c r="B6229" i="12"/>
  <c r="B6157" i="12"/>
  <c r="B5667" i="12"/>
  <c r="B5659" i="12"/>
  <c r="B5651" i="12"/>
  <c r="B5387" i="12"/>
  <c r="B5371" i="12"/>
  <c r="B5369" i="12"/>
  <c r="B5367" i="12"/>
  <c r="B5126" i="12"/>
  <c r="B5122" i="12"/>
  <c r="B5118" i="12"/>
  <c r="B5114" i="12"/>
  <c r="B5106" i="12"/>
  <c r="B4343" i="12"/>
  <c r="B7207" i="12"/>
  <c r="B6401" i="12"/>
  <c r="B6361" i="12"/>
  <c r="B6321" i="12"/>
  <c r="B5692" i="12"/>
  <c r="B4956" i="12"/>
  <c r="B4950" i="12"/>
  <c r="B4902" i="12"/>
  <c r="B4846" i="12"/>
  <c r="B7381" i="12"/>
  <c r="B7377" i="12"/>
  <c r="B7215" i="12"/>
  <c r="B7175" i="12"/>
  <c r="B7136" i="12"/>
  <c r="B6945" i="12"/>
  <c r="B6809" i="12"/>
  <c r="B6688" i="12"/>
  <c r="B6567" i="12"/>
  <c r="B6512" i="12"/>
  <c r="B6297" i="12"/>
  <c r="B6278" i="12"/>
  <c r="B6270" i="12"/>
  <c r="B6265" i="12"/>
  <c r="B6173" i="12"/>
  <c r="B5708" i="12"/>
  <c r="B5644" i="12"/>
  <c r="B5207" i="12"/>
  <c r="B4962" i="12"/>
  <c r="B4910" i="12"/>
  <c r="B4828" i="12"/>
  <c r="B4693" i="12"/>
  <c r="B4685" i="12"/>
  <c r="B4681" i="12"/>
  <c r="B3870" i="12"/>
  <c r="B7151" i="12"/>
  <c r="B7002" i="12"/>
  <c r="B6873" i="12"/>
  <c r="B6857" i="12"/>
  <c r="B6817" i="12"/>
  <c r="B6708" i="12"/>
  <c r="B6700" i="12"/>
  <c r="B6681" i="12"/>
  <c r="B6281" i="12"/>
  <c r="B5938" i="12"/>
  <c r="B5850" i="12"/>
  <c r="B5842" i="12"/>
  <c r="B5742" i="12"/>
  <c r="B5377" i="12"/>
  <c r="B4700" i="12"/>
  <c r="B4694" i="12"/>
  <c r="B4394" i="12"/>
  <c r="B7391" i="12"/>
  <c r="B7017" i="12"/>
  <c r="B7011" i="12"/>
  <c r="B6963" i="12"/>
  <c r="B6898" i="12"/>
  <c r="B6894" i="12"/>
  <c r="B6891" i="12"/>
  <c r="B6750" i="12"/>
  <c r="B6745" i="12"/>
  <c r="B6729" i="12"/>
  <c r="B6657" i="12"/>
  <c r="B6314" i="12"/>
  <c r="B6306" i="12"/>
  <c r="B6298" i="12"/>
  <c r="B6239" i="12"/>
  <c r="B6190" i="12"/>
  <c r="B6126" i="12"/>
  <c r="B4150" i="12"/>
  <c r="B7253" i="12"/>
  <c r="B7249" i="12"/>
  <c r="B7120" i="12"/>
  <c r="B7023" i="12"/>
  <c r="B7019" i="12"/>
  <c r="B7003" i="12"/>
  <c r="B6717" i="12"/>
  <c r="B6701" i="12"/>
  <c r="B6689" i="12"/>
  <c r="B6665" i="12"/>
  <c r="B6174" i="12"/>
  <c r="B6142" i="12"/>
  <c r="B6138" i="12"/>
  <c r="B6110" i="12"/>
  <c r="B6078" i="12"/>
  <c r="B6074" i="12"/>
  <c r="B6062" i="12"/>
  <c r="B6038" i="12"/>
  <c r="B5974" i="12"/>
  <c r="B5934" i="12"/>
  <c r="B5838" i="12"/>
  <c r="B5795" i="12"/>
  <c r="B5774" i="12"/>
  <c r="B5570" i="12"/>
  <c r="B5209" i="12"/>
  <c r="B5169" i="12"/>
  <c r="B5105" i="12"/>
  <c r="B4735" i="12"/>
  <c r="B4727" i="12"/>
  <c r="B4719" i="12"/>
  <c r="B4574" i="12"/>
  <c r="B4526" i="12"/>
  <c r="B4518" i="12"/>
  <c r="B4510" i="12"/>
  <c r="B4438" i="12"/>
  <c r="B4342" i="12"/>
  <c r="B3988" i="12"/>
  <c r="B3980" i="12"/>
  <c r="B3972" i="12"/>
  <c r="B7416" i="12"/>
  <c r="B7352" i="12"/>
  <c r="B7307" i="12"/>
  <c r="B7288" i="12"/>
  <c r="B7243" i="12"/>
  <c r="B7224" i="12"/>
  <c r="B7179" i="12"/>
  <c r="B7160" i="12"/>
  <c r="B7141" i="12"/>
  <c r="B7137" i="12"/>
  <c r="B7408" i="12"/>
  <c r="B7344" i="12"/>
  <c r="B7299" i="12"/>
  <c r="B7280" i="12"/>
  <c r="B7235" i="12"/>
  <c r="B7216" i="12"/>
  <c r="B7171" i="12"/>
  <c r="B7152" i="12"/>
  <c r="B7138" i="12"/>
  <c r="B7105" i="12"/>
  <c r="B7090" i="12"/>
  <c r="B7086" i="12"/>
  <c r="B7082" i="12"/>
  <c r="B7078" i="12"/>
  <c r="B7074" i="12"/>
  <c r="B7037" i="12"/>
  <c r="B7028" i="12"/>
  <c r="B7015" i="12"/>
  <c r="B7009" i="12"/>
  <c r="B6994" i="12"/>
  <c r="B6990" i="12"/>
  <c r="B6899" i="12"/>
  <c r="B6897" i="12"/>
  <c r="B6890" i="12"/>
  <c r="B6886" i="12"/>
  <c r="B6882" i="12"/>
  <c r="B6870" i="12"/>
  <c r="B6869" i="12"/>
  <c r="B6816" i="12"/>
  <c r="B6801" i="12"/>
  <c r="B6778" i="12"/>
  <c r="B6754" i="12"/>
  <c r="B6742" i="12"/>
  <c r="B6741" i="12"/>
  <c r="B6684" i="12"/>
  <c r="B7400" i="12"/>
  <c r="B7336" i="12"/>
  <c r="B7272" i="12"/>
  <c r="B7261" i="12"/>
  <c r="B7257" i="12"/>
  <c r="B7208" i="12"/>
  <c r="B7197" i="12"/>
  <c r="B7193" i="12"/>
  <c r="B7144" i="12"/>
  <c r="B7097" i="12"/>
  <c r="B7066" i="12"/>
  <c r="B7035" i="12"/>
  <c r="B7029" i="12"/>
  <c r="B6993" i="12"/>
  <c r="B6940" i="12"/>
  <c r="B6932" i="12"/>
  <c r="B6905" i="12"/>
  <c r="B6883" i="12"/>
  <c r="B6829" i="12"/>
  <c r="B6812" i="12"/>
  <c r="B6771" i="12"/>
  <c r="B6763" i="12"/>
  <c r="B6755" i="12"/>
  <c r="B6725" i="12"/>
  <c r="B6664" i="12"/>
  <c r="B6647" i="12"/>
  <c r="B6631" i="12"/>
  <c r="B6416" i="12"/>
  <c r="B7088" i="12"/>
  <c r="B7087" i="12"/>
  <c r="B7000" i="12"/>
  <c r="B6983" i="12"/>
  <c r="B6970" i="12"/>
  <c r="B6933" i="12"/>
  <c r="B6917" i="12"/>
  <c r="B6866" i="12"/>
  <c r="B6858" i="12"/>
  <c r="B6792" i="12"/>
  <c r="B6775" i="12"/>
  <c r="B6759" i="12"/>
  <c r="B4310" i="12"/>
  <c r="B4222" i="12"/>
  <c r="B3960" i="12"/>
  <c r="B7403" i="12"/>
  <c r="B7384" i="12"/>
  <c r="B7373" i="12"/>
  <c r="B7369" i="12"/>
  <c r="B7339" i="12"/>
  <c r="B7320" i="12"/>
  <c r="B7275" i="12"/>
  <c r="B7256" i="12"/>
  <c r="B7211" i="12"/>
  <c r="B7192" i="12"/>
  <c r="B7147" i="12"/>
  <c r="B7101" i="12"/>
  <c r="B7092" i="12"/>
  <c r="B7065" i="12"/>
  <c r="B7064" i="12"/>
  <c r="B7063" i="12"/>
  <c r="B7049" i="12"/>
  <c r="B6962" i="12"/>
  <c r="B6958" i="12"/>
  <c r="B6939" i="12"/>
  <c r="B6923" i="12"/>
  <c r="B6859" i="12"/>
  <c r="B6814" i="12"/>
  <c r="B6805" i="12"/>
  <c r="B6797" i="12"/>
  <c r="B6788" i="12"/>
  <c r="B6784" i="12"/>
  <c r="B6776" i="12"/>
  <c r="B6677" i="12"/>
  <c r="B6644" i="12"/>
  <c r="B6636" i="12"/>
  <c r="B6628" i="12"/>
  <c r="B6576" i="12"/>
  <c r="B6527" i="12"/>
  <c r="B6425" i="12"/>
  <c r="B6353" i="12"/>
  <c r="B6329" i="12"/>
  <c r="B6217" i="12"/>
  <c r="B6141" i="12"/>
  <c r="B6077" i="12"/>
  <c r="B5965" i="12"/>
  <c r="B4246" i="12"/>
  <c r="B4062" i="12"/>
  <c r="B4006" i="12"/>
  <c r="B3902" i="12"/>
  <c r="B7395" i="12"/>
  <c r="B7376" i="12"/>
  <c r="B7365" i="12"/>
  <c r="B7361" i="12"/>
  <c r="B7331" i="12"/>
  <c r="B7312" i="12"/>
  <c r="B7267" i="12"/>
  <c r="B7248" i="12"/>
  <c r="B7203" i="12"/>
  <c r="B7184" i="12"/>
  <c r="B7142" i="12"/>
  <c r="B7140" i="12"/>
  <c r="B7135" i="12"/>
  <c r="B7131" i="12"/>
  <c r="B7068" i="12"/>
  <c r="B7056" i="12"/>
  <c r="B6996" i="12"/>
  <c r="B6969" i="12"/>
  <c r="B6968" i="12"/>
  <c r="B6967" i="12"/>
  <c r="B6961" i="12"/>
  <c r="B6954" i="12"/>
  <c r="B6950" i="12"/>
  <c r="B6946" i="12"/>
  <c r="B6901" i="12"/>
  <c r="B6880" i="12"/>
  <c r="B6865" i="12"/>
  <c r="B6842" i="12"/>
  <c r="B6818" i="12"/>
  <c r="B6806" i="12"/>
  <c r="B6764" i="12"/>
  <c r="B6752" i="12"/>
  <c r="B6737" i="12"/>
  <c r="B6735" i="12"/>
  <c r="B6714" i="12"/>
  <c r="B6690" i="12"/>
  <c r="B6661" i="12"/>
  <c r="B6584" i="12"/>
  <c r="B6560" i="12"/>
  <c r="B6257" i="12"/>
  <c r="B6101" i="12"/>
  <c r="B5997" i="12"/>
  <c r="B3926" i="12"/>
  <c r="B3861" i="12"/>
  <c r="B3857" i="12"/>
  <c r="B3853" i="12"/>
  <c r="B3849" i="12"/>
  <c r="B3845" i="12"/>
  <c r="B3841" i="12"/>
  <c r="B3837" i="12"/>
  <c r="B3833" i="12"/>
  <c r="B3797" i="12"/>
  <c r="B3793" i="12"/>
  <c r="B3789" i="12"/>
  <c r="B3785" i="12"/>
  <c r="B3781" i="12"/>
  <c r="B3777" i="12"/>
  <c r="B3773" i="12"/>
  <c r="B3772" i="12"/>
  <c r="B3769" i="12"/>
  <c r="B3764" i="12"/>
  <c r="B3758" i="12"/>
  <c r="B7417" i="12"/>
  <c r="B7387" i="12"/>
  <c r="B7368" i="12"/>
  <c r="B7357" i="12"/>
  <c r="B7353" i="12"/>
  <c r="B7304" i="12"/>
  <c r="B7293" i="12"/>
  <c r="B7289" i="12"/>
  <c r="B7240" i="12"/>
  <c r="B7229" i="12"/>
  <c r="B7225" i="12"/>
  <c r="B7176" i="12"/>
  <c r="B7165" i="12"/>
  <c r="B7161" i="12"/>
  <c r="B7134" i="12"/>
  <c r="B7127" i="12"/>
  <c r="B7123" i="12"/>
  <c r="B7114" i="12"/>
  <c r="B7110" i="12"/>
  <c r="B7069" i="12"/>
  <c r="B7026" i="12"/>
  <c r="B7022" i="12"/>
  <c r="B6981" i="12"/>
  <c r="B6972" i="12"/>
  <c r="B6947" i="12"/>
  <c r="B6938" i="12"/>
  <c r="B6876" i="12"/>
  <c r="B6835" i="12"/>
  <c r="B6827" i="12"/>
  <c r="B6819" i="12"/>
  <c r="B6748" i="12"/>
  <c r="B6707" i="12"/>
  <c r="B6699" i="12"/>
  <c r="B6691" i="12"/>
  <c r="B6678" i="12"/>
  <c r="B6674" i="12"/>
  <c r="B6670" i="12"/>
  <c r="B6666" i="12"/>
  <c r="B6653" i="12"/>
  <c r="B6637" i="12"/>
  <c r="B6625" i="12"/>
  <c r="B6609" i="12"/>
  <c r="B6601" i="12"/>
  <c r="B6553" i="12"/>
  <c r="B6520" i="12"/>
  <c r="B6094" i="12"/>
  <c r="B5870" i="12"/>
  <c r="B4300" i="12"/>
  <c r="B4292" i="12"/>
  <c r="B4284" i="12"/>
  <c r="B4276" i="12"/>
  <c r="B4268" i="12"/>
  <c r="B4266" i="12"/>
  <c r="B4262" i="12"/>
  <c r="B7360" i="12"/>
  <c r="B7345" i="12"/>
  <c r="B7296" i="12"/>
  <c r="B7285" i="12"/>
  <c r="B7281" i="12"/>
  <c r="B7232" i="12"/>
  <c r="B7221" i="12"/>
  <c r="B7217" i="12"/>
  <c r="B7168" i="12"/>
  <c r="B7157" i="12"/>
  <c r="B7153" i="12"/>
  <c r="B7124" i="12"/>
  <c r="B6995" i="12"/>
  <c r="B6987" i="12"/>
  <c r="B6973" i="12"/>
  <c r="B6964" i="12"/>
  <c r="B6951" i="12"/>
  <c r="B6921" i="12"/>
  <c r="B6915" i="12"/>
  <c r="B6856" i="12"/>
  <c r="B6841" i="12"/>
  <c r="B6839" i="12"/>
  <c r="B6833" i="12"/>
  <c r="B6825" i="12"/>
  <c r="B6802" i="12"/>
  <c r="B6794" i="12"/>
  <c r="B6765" i="12"/>
  <c r="B6728" i="12"/>
  <c r="B6713" i="12"/>
  <c r="B6711" i="12"/>
  <c r="B6705" i="12"/>
  <c r="B6697" i="12"/>
  <c r="B6695" i="12"/>
  <c r="B6622" i="12"/>
  <c r="B6606" i="12"/>
  <c r="B6504" i="12"/>
  <c r="B6166" i="12"/>
  <c r="B5878" i="12"/>
  <c r="B5530" i="12"/>
  <c r="B6751" i="12"/>
  <c r="B6731" i="12"/>
  <c r="B6718" i="12"/>
  <c r="B6694" i="12"/>
  <c r="B6660" i="12"/>
  <c r="B6656" i="12"/>
  <c r="B6648" i="12"/>
  <c r="B6608" i="12"/>
  <c r="B6582" i="12"/>
  <c r="B6528" i="12"/>
  <c r="B6472" i="12"/>
  <c r="B6290" i="12"/>
  <c r="B6246" i="12"/>
  <c r="B6105" i="12"/>
  <c r="B6050" i="12"/>
  <c r="B6035" i="12"/>
  <c r="B6029" i="12"/>
  <c r="B6025" i="12"/>
  <c r="B6021" i="12"/>
  <c r="B5992" i="12"/>
  <c r="B5990" i="12"/>
  <c r="B5988" i="12"/>
  <c r="B5984" i="12"/>
  <c r="B5982" i="12"/>
  <c r="B5973" i="12"/>
  <c r="B5939" i="12"/>
  <c r="B5933" i="12"/>
  <c r="B5925" i="12"/>
  <c r="B5917" i="12"/>
  <c r="B5914" i="12"/>
  <c r="B5909" i="12"/>
  <c r="B5906" i="12"/>
  <c r="B5897" i="12"/>
  <c r="B5831" i="12"/>
  <c r="B5823" i="12"/>
  <c r="B5815" i="12"/>
  <c r="B5746" i="12"/>
  <c r="B5674" i="12"/>
  <c r="B5668" i="12"/>
  <c r="B5658" i="12"/>
  <c r="B5650" i="12"/>
  <c r="B5596" i="12"/>
  <c r="B5574" i="12"/>
  <c r="B5561" i="12"/>
  <c r="B5557" i="12"/>
  <c r="B5553" i="12"/>
  <c r="B5549" i="12"/>
  <c r="B5545" i="12"/>
  <c r="B5537" i="12"/>
  <c r="B5533" i="12"/>
  <c r="B5385" i="12"/>
  <c r="B5033" i="12"/>
  <c r="B6611" i="12"/>
  <c r="B6598" i="12"/>
  <c r="B6574" i="12"/>
  <c r="B6522" i="12"/>
  <c r="B6509" i="12"/>
  <c r="B6505" i="12"/>
  <c r="B6458" i="12"/>
  <c r="B6456" i="12"/>
  <c r="B6450" i="12"/>
  <c r="B6448" i="12"/>
  <c r="B6384" i="12"/>
  <c r="B6340" i="12"/>
  <c r="B6328" i="12"/>
  <c r="B6315" i="12"/>
  <c r="B6313" i="12"/>
  <c r="B6311" i="12"/>
  <c r="B6307" i="12"/>
  <c r="B6305" i="12"/>
  <c r="B6254" i="12"/>
  <c r="B6237" i="12"/>
  <c r="B6222" i="12"/>
  <c r="B6207" i="12"/>
  <c r="B6186" i="12"/>
  <c r="B6182" i="12"/>
  <c r="B6171" i="12"/>
  <c r="B6165" i="12"/>
  <c r="B6156" i="12"/>
  <c r="B6152" i="12"/>
  <c r="B6150" i="12"/>
  <c r="B6114" i="12"/>
  <c r="B6107" i="12"/>
  <c r="B6097" i="12"/>
  <c r="B6092" i="12"/>
  <c r="B6088" i="12"/>
  <c r="B6086" i="12"/>
  <c r="B6069" i="12"/>
  <c r="B6042" i="12"/>
  <c r="B6027" i="12"/>
  <c r="B6019" i="12"/>
  <c r="B6011" i="12"/>
  <c r="B5985" i="12"/>
  <c r="B5957" i="12"/>
  <c r="B5951" i="12"/>
  <c r="B5923" i="12"/>
  <c r="B5862" i="12"/>
  <c r="B5854" i="12"/>
  <c r="B5846" i="12"/>
  <c r="B5807" i="12"/>
  <c r="B5741" i="12"/>
  <c r="B5737" i="12"/>
  <c r="B5733" i="12"/>
  <c r="B5730" i="12"/>
  <c r="B5725" i="12"/>
  <c r="B5722" i="12"/>
  <c r="B5721" i="12"/>
  <c r="B5717" i="12"/>
  <c r="B5713" i="12"/>
  <c r="B5709" i="12"/>
  <c r="B5666" i="12"/>
  <c r="B5620" i="12"/>
  <c r="B5584" i="12"/>
  <c r="B5566" i="12"/>
  <c r="B5420" i="12"/>
  <c r="B5416" i="12"/>
  <c r="B5412" i="12"/>
  <c r="B5400" i="12"/>
  <c r="B5331" i="12"/>
  <c r="B5243" i="12"/>
  <c r="B5230" i="12"/>
  <c r="B6616" i="12"/>
  <c r="B6612" i="12"/>
  <c r="B6577" i="12"/>
  <c r="B6566" i="12"/>
  <c r="B6556" i="12"/>
  <c r="B6537" i="12"/>
  <c r="B6514" i="12"/>
  <c r="B6479" i="12"/>
  <c r="B6471" i="12"/>
  <c r="B6467" i="12"/>
  <c r="B6465" i="12"/>
  <c r="B6393" i="12"/>
  <c r="B6370" i="12"/>
  <c r="B6362" i="12"/>
  <c r="B6342" i="12"/>
  <c r="B6334" i="12"/>
  <c r="B6333" i="12"/>
  <c r="B6325" i="12"/>
  <c r="B6324" i="12"/>
  <c r="B6320" i="12"/>
  <c r="B6243" i="12"/>
  <c r="B6191" i="12"/>
  <c r="B6163" i="12"/>
  <c r="B6099" i="12"/>
  <c r="B6061" i="12"/>
  <c r="B6055" i="12"/>
  <c r="B6053" i="12"/>
  <c r="B6047" i="12"/>
  <c r="B5994" i="12"/>
  <c r="B5966" i="12"/>
  <c r="B5943" i="12"/>
  <c r="B5874" i="12"/>
  <c r="B5865" i="12"/>
  <c r="B5841" i="12"/>
  <c r="B5836" i="12"/>
  <c r="B5832" i="12"/>
  <c r="B5830" i="12"/>
  <c r="B5828" i="12"/>
  <c r="B5824" i="12"/>
  <c r="B5822" i="12"/>
  <c r="B5731" i="12"/>
  <c r="B5714" i="12"/>
  <c r="B5701" i="12"/>
  <c r="B5697" i="12"/>
  <c r="B5693" i="12"/>
  <c r="B5634" i="12"/>
  <c r="B5604" i="12"/>
  <c r="B5595" i="12"/>
  <c r="B5587" i="12"/>
  <c r="B5579" i="12"/>
  <c r="B5571" i="12"/>
  <c r="B5550" i="12"/>
  <c r="B5523" i="12"/>
  <c r="B5499" i="12"/>
  <c r="B5487" i="12"/>
  <c r="B5483" i="12"/>
  <c r="B5479" i="12"/>
  <c r="B5469" i="12"/>
  <c r="B5183" i="12"/>
  <c r="B6383" i="12"/>
  <c r="B6354" i="12"/>
  <c r="B6212" i="12"/>
  <c r="B6206" i="12"/>
  <c r="B6196" i="12"/>
  <c r="B6181" i="12"/>
  <c r="B6147" i="12"/>
  <c r="B6134" i="12"/>
  <c r="B6125" i="12"/>
  <c r="B6119" i="12"/>
  <c r="B6117" i="12"/>
  <c r="B6111" i="12"/>
  <c r="B6106" i="12"/>
  <c r="B6091" i="12"/>
  <c r="B6083" i="12"/>
  <c r="B6070" i="12"/>
  <c r="B6045" i="12"/>
  <c r="B5969" i="12"/>
  <c r="B5960" i="12"/>
  <c r="B5958" i="12"/>
  <c r="B5956" i="12"/>
  <c r="B5952" i="12"/>
  <c r="B5950" i="12"/>
  <c r="B5935" i="12"/>
  <c r="B5869" i="12"/>
  <c r="B5861" i="12"/>
  <c r="B5853" i="12"/>
  <c r="B5845" i="12"/>
  <c r="B5833" i="12"/>
  <c r="B5767" i="12"/>
  <c r="B5759" i="12"/>
  <c r="B5751" i="12"/>
  <c r="B5594" i="12"/>
  <c r="B5588" i="12"/>
  <c r="B5586" i="12"/>
  <c r="B5580" i="12"/>
  <c r="B5572" i="12"/>
  <c r="B5563" i="12"/>
  <c r="B5559" i="12"/>
  <c r="B5524" i="12"/>
  <c r="B5519" i="12"/>
  <c r="B5421" i="12"/>
  <c r="B5405" i="12"/>
  <c r="B4894" i="12"/>
  <c r="B4886" i="12"/>
  <c r="B6724" i="12"/>
  <c r="B6720" i="12"/>
  <c r="B6712" i="12"/>
  <c r="B6687" i="12"/>
  <c r="B6667" i="12"/>
  <c r="B6530" i="12"/>
  <c r="B6489" i="12"/>
  <c r="B6476" i="12"/>
  <c r="B6433" i="12"/>
  <c r="B6413" i="12"/>
  <c r="B6409" i="12"/>
  <c r="B6375" i="12"/>
  <c r="B6371" i="12"/>
  <c r="B6369" i="12"/>
  <c r="B6318" i="12"/>
  <c r="B6288" i="12"/>
  <c r="B6273" i="12"/>
  <c r="B6267" i="12"/>
  <c r="B6250" i="12"/>
  <c r="B6240" i="12"/>
  <c r="B6230" i="12"/>
  <c r="B6213" i="12"/>
  <c r="B6137" i="12"/>
  <c r="B6073" i="12"/>
  <c r="B6065" i="12"/>
  <c r="B6060" i="12"/>
  <c r="B6056" i="12"/>
  <c r="B6054" i="12"/>
  <c r="B6037" i="12"/>
  <c r="B5953" i="12"/>
  <c r="B5859" i="12"/>
  <c r="B5798" i="12"/>
  <c r="B5790" i="12"/>
  <c r="B5782" i="12"/>
  <c r="B5776" i="12"/>
  <c r="B5743" i="12"/>
  <c r="B5637" i="12"/>
  <c r="B5633" i="12"/>
  <c r="B5629" i="12"/>
  <c r="B5625" i="12"/>
  <c r="B5621" i="12"/>
  <c r="B5578" i="12"/>
  <c r="B5507" i="12"/>
  <c r="B5446" i="12"/>
  <c r="B5296" i="12"/>
  <c r="B5288" i="12"/>
  <c r="B5284" i="12"/>
  <c r="B5280" i="12"/>
  <c r="B4758" i="12"/>
  <c r="B6604" i="12"/>
  <c r="B6600" i="12"/>
  <c r="B6587" i="12"/>
  <c r="B6585" i="12"/>
  <c r="B6570" i="12"/>
  <c r="B6444" i="12"/>
  <c r="B6431" i="12"/>
  <c r="B6418" i="12"/>
  <c r="B6235" i="12"/>
  <c r="B6214" i="12"/>
  <c r="B6211" i="12"/>
  <c r="B6139" i="12"/>
  <c r="B6129" i="12"/>
  <c r="B6124" i="12"/>
  <c r="B6120" i="12"/>
  <c r="B6118" i="12"/>
  <c r="B6082" i="12"/>
  <c r="B6075" i="12"/>
  <c r="B6067" i="12"/>
  <c r="B6023" i="12"/>
  <c r="B6015" i="12"/>
  <c r="B6007" i="12"/>
  <c r="B6005" i="12"/>
  <c r="B5962" i="12"/>
  <c r="B5895" i="12"/>
  <c r="B5887" i="12"/>
  <c r="B5879" i="12"/>
  <c r="B5810" i="12"/>
  <c r="B5801" i="12"/>
  <c r="B5777" i="12"/>
  <c r="B5772" i="12"/>
  <c r="B5768" i="12"/>
  <c r="B5766" i="12"/>
  <c r="B5764" i="12"/>
  <c r="B5760" i="12"/>
  <c r="B5758" i="12"/>
  <c r="B5712" i="12"/>
  <c r="B5703" i="12"/>
  <c r="B5700" i="12"/>
  <c r="B5676" i="12"/>
  <c r="B5662" i="12"/>
  <c r="B5660" i="12"/>
  <c r="B5646" i="12"/>
  <c r="B5605" i="12"/>
  <c r="B5548" i="12"/>
  <c r="B5540" i="12"/>
  <c r="B5532" i="12"/>
  <c r="B5357" i="12"/>
  <c r="B5341" i="12"/>
  <c r="B6643" i="12"/>
  <c r="B6635" i="12"/>
  <c r="B6627" i="12"/>
  <c r="B6618" i="12"/>
  <c r="B6614" i="12"/>
  <c r="B6408" i="12"/>
  <c r="B6276" i="12"/>
  <c r="B6269" i="12"/>
  <c r="B6268" i="12"/>
  <c r="B6264" i="12"/>
  <c r="B6251" i="12"/>
  <c r="B6249" i="12"/>
  <c r="B6247" i="12"/>
  <c r="B6203" i="12"/>
  <c r="B6199" i="12"/>
  <c r="B6159" i="12"/>
  <c r="B6131" i="12"/>
  <c r="B6059" i="12"/>
  <c r="B6051" i="12"/>
  <c r="B6041" i="12"/>
  <c r="B5989" i="12"/>
  <c r="B5983" i="12"/>
  <c r="B5926" i="12"/>
  <c r="B5918" i="12"/>
  <c r="B5912" i="12"/>
  <c r="B5910" i="12"/>
  <c r="B5871" i="12"/>
  <c r="B5805" i="12"/>
  <c r="B5797" i="12"/>
  <c r="B5794" i="12"/>
  <c r="B5789" i="12"/>
  <c r="B5786" i="12"/>
  <c r="B5781" i="12"/>
  <c r="B5778" i="12"/>
  <c r="B5769" i="12"/>
  <c r="B5704" i="12"/>
  <c r="B5696" i="12"/>
  <c r="B5687" i="12"/>
  <c r="B5679" i="12"/>
  <c r="B5664" i="12"/>
  <c r="B5648" i="12"/>
  <c r="B5638" i="12"/>
  <c r="B5630" i="12"/>
  <c r="B5628" i="12"/>
  <c r="B5554" i="12"/>
  <c r="B5546" i="12"/>
  <c r="B5538" i="12"/>
  <c r="B5473" i="12"/>
  <c r="B5459" i="12"/>
  <c r="B5451" i="12"/>
  <c r="B5382" i="12"/>
  <c r="B5293" i="12"/>
  <c r="B5265" i="12"/>
  <c r="B4502" i="12"/>
  <c r="B5506" i="12"/>
  <c r="B5503" i="12"/>
  <c r="B5490" i="12"/>
  <c r="B5455" i="12"/>
  <c r="B5447" i="12"/>
  <c r="B5370" i="12"/>
  <c r="B5335" i="12"/>
  <c r="B5327" i="12"/>
  <c r="B5319" i="12"/>
  <c r="B5259" i="12"/>
  <c r="B5242" i="12"/>
  <c r="B5238" i="12"/>
  <c r="B5234" i="12"/>
  <c r="B5215" i="12"/>
  <c r="B5199" i="12"/>
  <c r="B5191" i="12"/>
  <c r="B5139" i="12"/>
  <c r="B5131" i="12"/>
  <c r="B5123" i="12"/>
  <c r="B5115" i="12"/>
  <c r="B5107" i="12"/>
  <c r="B5102" i="12"/>
  <c r="B5098" i="12"/>
  <c r="B5085" i="12"/>
  <c r="B5045" i="12"/>
  <c r="B5032" i="12"/>
  <c r="B5028" i="12"/>
  <c r="B4987" i="12"/>
  <c r="B4983" i="12"/>
  <c r="B4979" i="12"/>
  <c r="B4948" i="12"/>
  <c r="B4932" i="12"/>
  <c r="B4924" i="12"/>
  <c r="B4907" i="12"/>
  <c r="B4872" i="12"/>
  <c r="B4864" i="12"/>
  <c r="B4856" i="12"/>
  <c r="B4848" i="12"/>
  <c r="B4839" i="12"/>
  <c r="B4820" i="12"/>
  <c r="B4812" i="12"/>
  <c r="B4779" i="12"/>
  <c r="B4770" i="12"/>
  <c r="B4744" i="12"/>
  <c r="B4736" i="12"/>
  <c r="B4728" i="12"/>
  <c r="B4720" i="12"/>
  <c r="B4711" i="12"/>
  <c r="B4692" i="12"/>
  <c r="B4684" i="12"/>
  <c r="B4651" i="12"/>
  <c r="B4642" i="12"/>
  <c r="B4616" i="12"/>
  <c r="B4608" i="12"/>
  <c r="B4600" i="12"/>
  <c r="B4592" i="12"/>
  <c r="B4583" i="12"/>
  <c r="B4523" i="12"/>
  <c r="B4514" i="12"/>
  <c r="B4488" i="12"/>
  <c r="B4480" i="12"/>
  <c r="B4472" i="12"/>
  <c r="B4464" i="12"/>
  <c r="B4455" i="12"/>
  <c r="B4397" i="12"/>
  <c r="B4395" i="12"/>
  <c r="B4360" i="12"/>
  <c r="B4352" i="12"/>
  <c r="B4344" i="12"/>
  <c r="B4335" i="12"/>
  <c r="B4328" i="12"/>
  <c r="B5037" i="12"/>
  <c r="B5024" i="12"/>
  <c r="B5020" i="12"/>
  <c r="B5016" i="12"/>
  <c r="B5008" i="12"/>
  <c r="B4901" i="12"/>
  <c r="B4890" i="12"/>
  <c r="B4773" i="12"/>
  <c r="B4762" i="12"/>
  <c r="B4645" i="12"/>
  <c r="B4634" i="12"/>
  <c r="B4517" i="12"/>
  <c r="B4506" i="12"/>
  <c r="B4492" i="12"/>
  <c r="B4476" i="12"/>
  <c r="B4378" i="12"/>
  <c r="B4364" i="12"/>
  <c r="B5443" i="12"/>
  <c r="B5439" i="12"/>
  <c r="B5401" i="12"/>
  <c r="B5392" i="12"/>
  <c r="B5339" i="12"/>
  <c r="B5315" i="12"/>
  <c r="B5303" i="12"/>
  <c r="B5301" i="12"/>
  <c r="B5175" i="12"/>
  <c r="B5173" i="12"/>
  <c r="B5160" i="12"/>
  <c r="B5156" i="12"/>
  <c r="B5062" i="12"/>
  <c r="B5058" i="12"/>
  <c r="B5054" i="12"/>
  <c r="B5050" i="12"/>
  <c r="B5042" i="12"/>
  <c r="B5015" i="12"/>
  <c r="B5007" i="12"/>
  <c r="B4893" i="12"/>
  <c r="B4891" i="12"/>
  <c r="B4889" i="12"/>
  <c r="B4882" i="12"/>
  <c r="B4874" i="12"/>
  <c r="B4765" i="12"/>
  <c r="B4763" i="12"/>
  <c r="B4761" i="12"/>
  <c r="B4754" i="12"/>
  <c r="B4746" i="12"/>
  <c r="B4637" i="12"/>
  <c r="B4635" i="12"/>
  <c r="B4633" i="12"/>
  <c r="B4626" i="12"/>
  <c r="B4618" i="12"/>
  <c r="B4509" i="12"/>
  <c r="B4507" i="12"/>
  <c r="B4505" i="12"/>
  <c r="B4498" i="12"/>
  <c r="B4490" i="12"/>
  <c r="B4381" i="12"/>
  <c r="B4379" i="12"/>
  <c r="B4377" i="12"/>
  <c r="B4370" i="12"/>
  <c r="B4346" i="12"/>
  <c r="B4340" i="12"/>
  <c r="B5285" i="12"/>
  <c r="B5198" i="12"/>
  <c r="B5165" i="12"/>
  <c r="B5159" i="12"/>
  <c r="B5152" i="12"/>
  <c r="B5148" i="12"/>
  <c r="B5144" i="12"/>
  <c r="B5136" i="12"/>
  <c r="B5075" i="12"/>
  <c r="B5067" i="12"/>
  <c r="B5059" i="12"/>
  <c r="B5051" i="12"/>
  <c r="B5043" i="12"/>
  <c r="B5038" i="12"/>
  <c r="B5034" i="12"/>
  <c r="B5021" i="12"/>
  <c r="B4935" i="12"/>
  <c r="B4919" i="12"/>
  <c r="B4911" i="12"/>
  <c r="B4892" i="12"/>
  <c r="B4885" i="12"/>
  <c r="B4883" i="12"/>
  <c r="B4877" i="12"/>
  <c r="B4875" i="12"/>
  <c r="B4873" i="12"/>
  <c r="B4867" i="12"/>
  <c r="B4859" i="12"/>
  <c r="B4851" i="12"/>
  <c r="B4842" i="12"/>
  <c r="B4799" i="12"/>
  <c r="B4791" i="12"/>
  <c r="B4783" i="12"/>
  <c r="B4764" i="12"/>
  <c r="B4757" i="12"/>
  <c r="B4755" i="12"/>
  <c r="B4749" i="12"/>
  <c r="B4747" i="12"/>
  <c r="B4745" i="12"/>
  <c r="B4739" i="12"/>
  <c r="B4731" i="12"/>
  <c r="B4723" i="12"/>
  <c r="B4714" i="12"/>
  <c r="B4671" i="12"/>
  <c r="B4663" i="12"/>
  <c r="B4655" i="12"/>
  <c r="B4636" i="12"/>
  <c r="B4629" i="12"/>
  <c r="B4627" i="12"/>
  <c r="B4621" i="12"/>
  <c r="B4619" i="12"/>
  <c r="B4617" i="12"/>
  <c r="B4611" i="12"/>
  <c r="B4603" i="12"/>
  <c r="B4595" i="12"/>
  <c r="B4586" i="12"/>
  <c r="B4543" i="12"/>
  <c r="B4535" i="12"/>
  <c r="B4527" i="12"/>
  <c r="B4501" i="12"/>
  <c r="B4499" i="12"/>
  <c r="B4493" i="12"/>
  <c r="B4491" i="12"/>
  <c r="B4489" i="12"/>
  <c r="B4483" i="12"/>
  <c r="B4475" i="12"/>
  <c r="B4467" i="12"/>
  <c r="B4458" i="12"/>
  <c r="B4407" i="12"/>
  <c r="B4399" i="12"/>
  <c r="B4373" i="12"/>
  <c r="B4371" i="12"/>
  <c r="B4369" i="12"/>
  <c r="B4365" i="12"/>
  <c r="B4363" i="12"/>
  <c r="B4357" i="12"/>
  <c r="B4355" i="12"/>
  <c r="B4353" i="12"/>
  <c r="B4347" i="12"/>
  <c r="B5434" i="12"/>
  <c r="B5391" i="12"/>
  <c r="B5383" i="12"/>
  <c r="B5306" i="12"/>
  <c r="B5302" i="12"/>
  <c r="B5298" i="12"/>
  <c r="B5271" i="12"/>
  <c r="B5255" i="12"/>
  <c r="B5195" i="12"/>
  <c r="B5178" i="12"/>
  <c r="B5174" i="12"/>
  <c r="B5170" i="12"/>
  <c r="B5143" i="12"/>
  <c r="B5135" i="12"/>
  <c r="B5081" i="12"/>
  <c r="B5073" i="12"/>
  <c r="B5065" i="12"/>
  <c r="B5057" i="12"/>
  <c r="B5049" i="12"/>
  <c r="B4990" i="12"/>
  <c r="B4970" i="12"/>
  <c r="B4942" i="12"/>
  <c r="B4928" i="12"/>
  <c r="B4920" i="12"/>
  <c r="B4912" i="12"/>
  <c r="B4903" i="12"/>
  <c r="B4884" i="12"/>
  <c r="B4876" i="12"/>
  <c r="B4860" i="12"/>
  <c r="B4843" i="12"/>
  <c r="B4808" i="12"/>
  <c r="B4800" i="12"/>
  <c r="B4792" i="12"/>
  <c r="B4784" i="12"/>
  <c r="B4775" i="12"/>
  <c r="B4756" i="12"/>
  <c r="B4748" i="12"/>
  <c r="B4715" i="12"/>
  <c r="B4706" i="12"/>
  <c r="B4680" i="12"/>
  <c r="B4672" i="12"/>
  <c r="B4664" i="12"/>
  <c r="B4656" i="12"/>
  <c r="B4647" i="12"/>
  <c r="B4628" i="12"/>
  <c r="B4620" i="12"/>
  <c r="B4587" i="12"/>
  <c r="B4578" i="12"/>
  <c r="B4552" i="12"/>
  <c r="B4544" i="12"/>
  <c r="B4536" i="12"/>
  <c r="B4528" i="12"/>
  <c r="B4519" i="12"/>
  <c r="B4459" i="12"/>
  <c r="B4450" i="12"/>
  <c r="B4424" i="12"/>
  <c r="B4416" i="12"/>
  <c r="B4408" i="12"/>
  <c r="B4339" i="12"/>
  <c r="B5505" i="12"/>
  <c r="B5476" i="12"/>
  <c r="B5464" i="12"/>
  <c r="B5449" i="12"/>
  <c r="B5435" i="12"/>
  <c r="B5433" i="12"/>
  <c r="B5356" i="12"/>
  <c r="B5352" i="12"/>
  <c r="B5348" i="12"/>
  <c r="B5336" i="12"/>
  <c r="B5321" i="12"/>
  <c r="B5313" i="12"/>
  <c r="B5201" i="12"/>
  <c r="B5185" i="12"/>
  <c r="B5179" i="12"/>
  <c r="B5166" i="12"/>
  <c r="B5162" i="12"/>
  <c r="B5149" i="12"/>
  <c r="B5109" i="12"/>
  <c r="B5096" i="12"/>
  <c r="B5092" i="12"/>
  <c r="B4998" i="12"/>
  <c r="B4994" i="12"/>
  <c r="B4986" i="12"/>
  <c r="B4982" i="12"/>
  <c r="B4977" i="12"/>
  <c r="B4974" i="12"/>
  <c r="B4918" i="12"/>
  <c r="B4837" i="12"/>
  <c r="B4835" i="12"/>
  <c r="B4826" i="12"/>
  <c r="B4814" i="12"/>
  <c r="B4806" i="12"/>
  <c r="B4798" i="12"/>
  <c r="B4790" i="12"/>
  <c r="B4709" i="12"/>
  <c r="B4707" i="12"/>
  <c r="B4698" i="12"/>
  <c r="B4686" i="12"/>
  <c r="B4678" i="12"/>
  <c r="B4670" i="12"/>
  <c r="B4662" i="12"/>
  <c r="B4581" i="12"/>
  <c r="B4579" i="12"/>
  <c r="B4570" i="12"/>
  <c r="B4558" i="12"/>
  <c r="B4556" i="12"/>
  <c r="B4550" i="12"/>
  <c r="B4542" i="12"/>
  <c r="B4540" i="12"/>
  <c r="B4534" i="12"/>
  <c r="B4453" i="12"/>
  <c r="B4451" i="12"/>
  <c r="B4442" i="12"/>
  <c r="B4430" i="12"/>
  <c r="B4428" i="12"/>
  <c r="B4422" i="12"/>
  <c r="B4414" i="12"/>
  <c r="B4412" i="12"/>
  <c r="B4406" i="12"/>
  <c r="B4404" i="12"/>
  <c r="B4333" i="12"/>
  <c r="B4331" i="12"/>
  <c r="B5511" i="12"/>
  <c r="B5495" i="12"/>
  <c r="B5485" i="12"/>
  <c r="B5465" i="12"/>
  <c r="B5456" i="12"/>
  <c r="B5403" i="12"/>
  <c r="B5379" i="12"/>
  <c r="B5375" i="12"/>
  <c r="B5337" i="12"/>
  <c r="B5328" i="12"/>
  <c r="B5239" i="12"/>
  <c r="B5237" i="12"/>
  <c r="B5231" i="12"/>
  <c r="B5225" i="12"/>
  <c r="B5223" i="12"/>
  <c r="B5216" i="12"/>
  <c r="B5208" i="12"/>
  <c r="B5101" i="12"/>
  <c r="B5088" i="12"/>
  <c r="B5084" i="12"/>
  <c r="B5080" i="12"/>
  <c r="B5072" i="12"/>
  <c r="B5011" i="12"/>
  <c r="B5003" i="12"/>
  <c r="B4966" i="12"/>
  <c r="B4961" i="12"/>
  <c r="B4958" i="12"/>
  <c r="B4947" i="12"/>
  <c r="B4829" i="12"/>
  <c r="B4827" i="12"/>
  <c r="B4825" i="12"/>
  <c r="B4818" i="12"/>
  <c r="B4810" i="12"/>
  <c r="B4701" i="12"/>
  <c r="B4699" i="12"/>
  <c r="B4697" i="12"/>
  <c r="B4690" i="12"/>
  <c r="B4682" i="12"/>
  <c r="B4573" i="12"/>
  <c r="B4571" i="12"/>
  <c r="B4569" i="12"/>
  <c r="B4562" i="12"/>
  <c r="B4554" i="12"/>
  <c r="B4445" i="12"/>
  <c r="B4443" i="12"/>
  <c r="B4441" i="12"/>
  <c r="B4434" i="12"/>
  <c r="B4418" i="12"/>
  <c r="B4327" i="12"/>
  <c r="B4302" i="12"/>
  <c r="B4254" i="12"/>
  <c r="B4198" i="12"/>
  <c r="B4190" i="12"/>
  <c r="B7413" i="12"/>
  <c r="B7409" i="12"/>
  <c r="B7379" i="12"/>
  <c r="B7349" i="12"/>
  <c r="B4134" i="12"/>
  <c r="B4126" i="12"/>
  <c r="B4118" i="12"/>
  <c r="B4046" i="12"/>
  <c r="B4030" i="12"/>
  <c r="B7405" i="12"/>
  <c r="B7401" i="12"/>
  <c r="B7371" i="12"/>
  <c r="B4002" i="12"/>
  <c r="B3994" i="12"/>
  <c r="B3990" i="12"/>
  <c r="B7397" i="12"/>
  <c r="B7393" i="12"/>
  <c r="B7363" i="12"/>
  <c r="B3862" i="12"/>
  <c r="B3814" i="12"/>
  <c r="B3806" i="12"/>
  <c r="B7419" i="12"/>
  <c r="B7389" i="12"/>
  <c r="B7385" i="12"/>
  <c r="B4054" i="12"/>
  <c r="B4078" i="12"/>
  <c r="B6860" i="12"/>
  <c r="B6847" i="12"/>
  <c r="B6826" i="12"/>
  <c r="B6796" i="12"/>
  <c r="B6783" i="12"/>
  <c r="B6762" i="12"/>
  <c r="B6749" i="12"/>
  <c r="B6732" i="12"/>
  <c r="B6719" i="12"/>
  <c r="B6698" i="12"/>
  <c r="B6685" i="12"/>
  <c r="B6668" i="12"/>
  <c r="B6655" i="12"/>
  <c r="B6638" i="12"/>
  <c r="B6634" i="12"/>
  <c r="B6630" i="12"/>
  <c r="B6626" i="12"/>
  <c r="B6617" i="12"/>
  <c r="B6613" i="12"/>
  <c r="B6595" i="12"/>
  <c r="B3966" i="12"/>
  <c r="B3958" i="12"/>
  <c r="B3894" i="12"/>
  <c r="B3886" i="12"/>
  <c r="B7410" i="12"/>
  <c r="B7398" i="12"/>
  <c r="B7396" i="12"/>
  <c r="B7378" i="12"/>
  <c r="B7366" i="12"/>
  <c r="B7364" i="12"/>
  <c r="B7346" i="12"/>
  <c r="B7334" i="12"/>
  <c r="B7332" i="12"/>
  <c r="B7314" i="12"/>
  <c r="B7302" i="12"/>
  <c r="B7300" i="12"/>
  <c r="B7282" i="12"/>
  <c r="B7270" i="12"/>
  <c r="B7268" i="12"/>
  <c r="B7250" i="12"/>
  <c r="B7238" i="12"/>
  <c r="B7236" i="12"/>
  <c r="B7218" i="12"/>
  <c r="B7206" i="12"/>
  <c r="B7204" i="12"/>
  <c r="B7186" i="12"/>
  <c r="B7174" i="12"/>
  <c r="B7172" i="12"/>
  <c r="B7154" i="12"/>
  <c r="B7132" i="12"/>
  <c r="B7355" i="12"/>
  <c r="B7341" i="12"/>
  <c r="B7337" i="12"/>
  <c r="B7323" i="12"/>
  <c r="B7309" i="12"/>
  <c r="B7305" i="12"/>
  <c r="B7291" i="12"/>
  <c r="B7277" i="12"/>
  <c r="B7273" i="12"/>
  <c r="B7259" i="12"/>
  <c r="B7245" i="12"/>
  <c r="B7241" i="12"/>
  <c r="B7227" i="12"/>
  <c r="B7213" i="12"/>
  <c r="B7209" i="12"/>
  <c r="B7195" i="12"/>
  <c r="B7181" i="12"/>
  <c r="B7177" i="12"/>
  <c r="B7163" i="12"/>
  <c r="B7149" i="12"/>
  <c r="B7145" i="12"/>
  <c r="B7126" i="12"/>
  <c r="B7119" i="12"/>
  <c r="B7106" i="12"/>
  <c r="B7058" i="12"/>
  <c r="B7054" i="12"/>
  <c r="B7050" i="12"/>
  <c r="B7046" i="12"/>
  <c r="B7042" i="12"/>
  <c r="B6960" i="12"/>
  <c r="B6959" i="12"/>
  <c r="B6953" i="12"/>
  <c r="B6908" i="12"/>
  <c r="B6904" i="12"/>
  <c r="B6896" i="12"/>
  <c r="B6895" i="12"/>
  <c r="B6889" i="12"/>
  <c r="B6874" i="12"/>
  <c r="B6861" i="12"/>
  <c r="B6840" i="12"/>
  <c r="B6810" i="12"/>
  <c r="B6767" i="12"/>
  <c r="B6746" i="12"/>
  <c r="B6734" i="12"/>
  <c r="B6733" i="12"/>
  <c r="B6716" i="12"/>
  <c r="B6703" i="12"/>
  <c r="B6686" i="12"/>
  <c r="B6682" i="12"/>
  <c r="B6669" i="12"/>
  <c r="B6652" i="12"/>
  <c r="B6639" i="12"/>
  <c r="B6579" i="12"/>
  <c r="B6554" i="12"/>
  <c r="B6545" i="12"/>
  <c r="B6541" i="12"/>
  <c r="B7420" i="12"/>
  <c r="B7402" i="12"/>
  <c r="B7390" i="12"/>
  <c r="B7388" i="12"/>
  <c r="B7370" i="12"/>
  <c r="B7358" i="12"/>
  <c r="B7356" i="12"/>
  <c r="B7338" i="12"/>
  <c r="B7326" i="12"/>
  <c r="B7324" i="12"/>
  <c r="B7306" i="12"/>
  <c r="B7294" i="12"/>
  <c r="B7292" i="12"/>
  <c r="B7274" i="12"/>
  <c r="B7262" i="12"/>
  <c r="B7260" i="12"/>
  <c r="B7242" i="12"/>
  <c r="B7230" i="12"/>
  <c r="B7228" i="12"/>
  <c r="B7210" i="12"/>
  <c r="B7198" i="12"/>
  <c r="B7196" i="12"/>
  <c r="B7178" i="12"/>
  <c r="B7166" i="12"/>
  <c r="B7164" i="12"/>
  <c r="B7146" i="12"/>
  <c r="B7107" i="12"/>
  <c r="B7077" i="12"/>
  <c r="B7057" i="12"/>
  <c r="B7051" i="12"/>
  <c r="B7043" i="12"/>
  <c r="B6875" i="12"/>
  <c r="B6832" i="12"/>
  <c r="B6811" i="12"/>
  <c r="B6768" i="12"/>
  <c r="B6747" i="12"/>
  <c r="B6726" i="12"/>
  <c r="B6704" i="12"/>
  <c r="B6683" i="12"/>
  <c r="B6640" i="12"/>
  <c r="B6632" i="12"/>
  <c r="B7333" i="12"/>
  <c r="B7329" i="12"/>
  <c r="B7315" i="12"/>
  <c r="B7301" i="12"/>
  <c r="B7297" i="12"/>
  <c r="B7283" i="12"/>
  <c r="B7269" i="12"/>
  <c r="B7265" i="12"/>
  <c r="B7251" i="12"/>
  <c r="B7237" i="12"/>
  <c r="B7233" i="12"/>
  <c r="B7219" i="12"/>
  <c r="B7205" i="12"/>
  <c r="B7201" i="12"/>
  <c r="B7187" i="12"/>
  <c r="B7173" i="12"/>
  <c r="B7169" i="12"/>
  <c r="B7155" i="12"/>
  <c r="B7133" i="12"/>
  <c r="B7129" i="12"/>
  <c r="B7113" i="12"/>
  <c r="B7098" i="12"/>
  <c r="B7055" i="12"/>
  <c r="B7047" i="12"/>
  <c r="B7034" i="12"/>
  <c r="B7013" i="12"/>
  <c r="B7004" i="12"/>
  <c r="B6999" i="12"/>
  <c r="B6986" i="12"/>
  <c r="B6982" i="12"/>
  <c r="B6978" i="12"/>
  <c r="B6930" i="12"/>
  <c r="B6926" i="12"/>
  <c r="B6900" i="12"/>
  <c r="B6867" i="12"/>
  <c r="B6824" i="12"/>
  <c r="B6803" i="12"/>
  <c r="B6760" i="12"/>
  <c r="B6739" i="12"/>
  <c r="B6696" i="12"/>
  <c r="B6675" i="12"/>
  <c r="B6624" i="12"/>
  <c r="B3977" i="12"/>
  <c r="B3752" i="12"/>
  <c r="B3750" i="12"/>
  <c r="B7414" i="12"/>
  <c r="B7412" i="12"/>
  <c r="B7394" i="12"/>
  <c r="B7382" i="12"/>
  <c r="B7380" i="12"/>
  <c r="B7362" i="12"/>
  <c r="B7350" i="12"/>
  <c r="B7348" i="12"/>
  <c r="B7330" i="12"/>
  <c r="B7318" i="12"/>
  <c r="B7316" i="12"/>
  <c r="B7298" i="12"/>
  <c r="B7286" i="12"/>
  <c r="B7284" i="12"/>
  <c r="B7266" i="12"/>
  <c r="B7254" i="12"/>
  <c r="B7252" i="12"/>
  <c r="B7234" i="12"/>
  <c r="B7222" i="12"/>
  <c r="B7220" i="12"/>
  <c r="B7202" i="12"/>
  <c r="B7190" i="12"/>
  <c r="B7188" i="12"/>
  <c r="B7170" i="12"/>
  <c r="B7158" i="12"/>
  <c r="B7156" i="12"/>
  <c r="B7130" i="12"/>
  <c r="B7125" i="12"/>
  <c r="B7121" i="12"/>
  <c r="B7117" i="12"/>
  <c r="B7060" i="12"/>
  <c r="B7005" i="12"/>
  <c r="B6992" i="12"/>
  <c r="B6991" i="12"/>
  <c r="B6985" i="12"/>
  <c r="B6979" i="12"/>
  <c r="B6931" i="12"/>
  <c r="B6929" i="12"/>
  <c r="B6922" i="12"/>
  <c r="B6918" i="12"/>
  <c r="B6914" i="12"/>
  <c r="B6850" i="12"/>
  <c r="B6838" i="12"/>
  <c r="B6820" i="12"/>
  <c r="B6786" i="12"/>
  <c r="B6774" i="12"/>
  <c r="B6773" i="12"/>
  <c r="B6756" i="12"/>
  <c r="B6743" i="12"/>
  <c r="B6722" i="12"/>
  <c r="B6709" i="12"/>
  <c r="B6692" i="12"/>
  <c r="B6679" i="12"/>
  <c r="B6662" i="12"/>
  <c r="B6658" i="12"/>
  <c r="B6645" i="12"/>
  <c r="B6620" i="12"/>
  <c r="B6602" i="12"/>
  <c r="B6593" i="12"/>
  <c r="B6590" i="12"/>
  <c r="B6517" i="12"/>
  <c r="B6513" i="12"/>
  <c r="B7122" i="12"/>
  <c r="B6949" i="12"/>
  <c r="B6936" i="12"/>
  <c r="B6928" i="12"/>
  <c r="B6885" i="12"/>
  <c r="B6872" i="12"/>
  <c r="B6851" i="12"/>
  <c r="B6830" i="12"/>
  <c r="B6821" i="12"/>
  <c r="B6808" i="12"/>
  <c r="B6787" i="12"/>
  <c r="B6766" i="12"/>
  <c r="B6744" i="12"/>
  <c r="B6723" i="12"/>
  <c r="B6710" i="12"/>
  <c r="B6680" i="12"/>
  <c r="B6659" i="12"/>
  <c r="B4132" i="12"/>
  <c r="B3802" i="12"/>
  <c r="B3798" i="12"/>
  <c r="B7418" i="12"/>
  <c r="B7406" i="12"/>
  <c r="B7404" i="12"/>
  <c r="B7386" i="12"/>
  <c r="B7374" i="12"/>
  <c r="B7372" i="12"/>
  <c r="B7354" i="12"/>
  <c r="B7342" i="12"/>
  <c r="B7340" i="12"/>
  <c r="B7322" i="12"/>
  <c r="B7310" i="12"/>
  <c r="B7308" i="12"/>
  <c r="B7290" i="12"/>
  <c r="B7278" i="12"/>
  <c r="B7276" i="12"/>
  <c r="B7258" i="12"/>
  <c r="B7246" i="12"/>
  <c r="B7244" i="12"/>
  <c r="B7226" i="12"/>
  <c r="B7214" i="12"/>
  <c r="B7212" i="12"/>
  <c r="B7194" i="12"/>
  <c r="B7182" i="12"/>
  <c r="B7180" i="12"/>
  <c r="B7162" i="12"/>
  <c r="B7150" i="12"/>
  <c r="B7148" i="12"/>
  <c r="B7143" i="12"/>
  <c r="B7139" i="12"/>
  <c r="B7100" i="12"/>
  <c r="B7096" i="12"/>
  <c r="B7089" i="12"/>
  <c r="B7083" i="12"/>
  <c r="B7081" i="12"/>
  <c r="B7075" i="12"/>
  <c r="B7045" i="12"/>
  <c r="B7036" i="12"/>
  <c r="B7032" i="12"/>
  <c r="B7031" i="12"/>
  <c r="B7025" i="12"/>
  <c r="B7018" i="12"/>
  <c r="B7014" i="12"/>
  <c r="B7010" i="12"/>
  <c r="B6997" i="12"/>
  <c r="B6941" i="12"/>
  <c r="B6919" i="12"/>
  <c r="B6906" i="12"/>
  <c r="B6864" i="12"/>
  <c r="B6843" i="12"/>
  <c r="B6834" i="12"/>
  <c r="B6800" i="12"/>
  <c r="B6779" i="12"/>
  <c r="B6770" i="12"/>
  <c r="B6758" i="12"/>
  <c r="B6757" i="12"/>
  <c r="B6740" i="12"/>
  <c r="B6736" i="12"/>
  <c r="B6727" i="12"/>
  <c r="B6715" i="12"/>
  <c r="B6706" i="12"/>
  <c r="B6702" i="12"/>
  <c r="B6693" i="12"/>
  <c r="B6676" i="12"/>
  <c r="B6672" i="12"/>
  <c r="B6663" i="12"/>
  <c r="B6651" i="12"/>
  <c r="B6569" i="12"/>
  <c r="B6561" i="12"/>
  <c r="B5272" i="12"/>
  <c r="B5200" i="12"/>
  <c r="B5995" i="12"/>
  <c r="B5963" i="12"/>
  <c r="B5915" i="12"/>
  <c r="B5851" i="12"/>
  <c r="B5787" i="12"/>
  <c r="B5723" i="12"/>
  <c r="B5560" i="12"/>
  <c r="B5457" i="12"/>
  <c r="B5423" i="12"/>
  <c r="B5419" i="12"/>
  <c r="B5393" i="12"/>
  <c r="B5359" i="12"/>
  <c r="B5355" i="12"/>
  <c r="B5329" i="12"/>
  <c r="B5307" i="12"/>
  <c r="B5273" i="12"/>
  <c r="B6646" i="12"/>
  <c r="B6642" i="12"/>
  <c r="B6629" i="12"/>
  <c r="B6603" i="12"/>
  <c r="B6568" i="12"/>
  <c r="B6544" i="12"/>
  <c r="B6511" i="12"/>
  <c r="B6485" i="12"/>
  <c r="B6481" i="12"/>
  <c r="B6463" i="12"/>
  <c r="B6415" i="12"/>
  <c r="B6380" i="12"/>
  <c r="B6346" i="12"/>
  <c r="B6312" i="12"/>
  <c r="B6282" i="12"/>
  <c r="B6248" i="12"/>
  <c r="B6245" i="12"/>
  <c r="B6215" i="12"/>
  <c r="B6205" i="12"/>
  <c r="B6197" i="12"/>
  <c r="B6012" i="12"/>
  <c r="B5999" i="12"/>
  <c r="B5980" i="12"/>
  <c r="B5967" i="12"/>
  <c r="B5948" i="12"/>
  <c r="B5927" i="12"/>
  <c r="B5901" i="12"/>
  <c r="B5884" i="12"/>
  <c r="B5863" i="12"/>
  <c r="B5837" i="12"/>
  <c r="B5820" i="12"/>
  <c r="B5799" i="12"/>
  <c r="B5773" i="12"/>
  <c r="B5735" i="12"/>
  <c r="B5698" i="12"/>
  <c r="B5681" i="12"/>
  <c r="B5677" i="12"/>
  <c r="B5652" i="12"/>
  <c r="B5643" i="12"/>
  <c r="B5635" i="12"/>
  <c r="B5632" i="12"/>
  <c r="B5601" i="12"/>
  <c r="B5597" i="12"/>
  <c r="B5564" i="12"/>
  <c r="B5555" i="12"/>
  <c r="B5552" i="12"/>
  <c r="B5551" i="12"/>
  <c r="B5542" i="12"/>
  <c r="B5529" i="12"/>
  <c r="B5525" i="12"/>
  <c r="B5516" i="12"/>
  <c r="B5491" i="12"/>
  <c r="B5471" i="12"/>
  <c r="B5463" i="12"/>
  <c r="B5410" i="12"/>
  <c r="B5407" i="12"/>
  <c r="B5399" i="12"/>
  <c r="B5346" i="12"/>
  <c r="B5343" i="12"/>
  <c r="B5294" i="12"/>
  <c r="B5264" i="12"/>
  <c r="B5256" i="12"/>
  <c r="B5252" i="12"/>
  <c r="B5248" i="12"/>
  <c r="B6586" i="12"/>
  <c r="B6538" i="12"/>
  <c r="B6536" i="12"/>
  <c r="B6503" i="12"/>
  <c r="B6499" i="12"/>
  <c r="B6490" i="12"/>
  <c r="B6477" i="12"/>
  <c r="B6473" i="12"/>
  <c r="B6407" i="12"/>
  <c r="B6403" i="12"/>
  <c r="B6394" i="12"/>
  <c r="B6389" i="12"/>
  <c r="B6385" i="12"/>
  <c r="B6368" i="12"/>
  <c r="B6359" i="12"/>
  <c r="B6355" i="12"/>
  <c r="B6338" i="12"/>
  <c r="B6309" i="12"/>
  <c r="B6304" i="12"/>
  <c r="B6295" i="12"/>
  <c r="B6291" i="12"/>
  <c r="B6274" i="12"/>
  <c r="B6219" i="12"/>
  <c r="B6198" i="12"/>
  <c r="B6170" i="12"/>
  <c r="B6135" i="12"/>
  <c r="B6103" i="12"/>
  <c r="B6071" i="12"/>
  <c r="B6039" i="12"/>
  <c r="B6013" i="12"/>
  <c r="B5919" i="12"/>
  <c r="B5893" i="12"/>
  <c r="B5855" i="12"/>
  <c r="B5829" i="12"/>
  <c r="B5791" i="12"/>
  <c r="B5765" i="12"/>
  <c r="B5762" i="12"/>
  <c r="B5748" i="12"/>
  <c r="B5744" i="12"/>
  <c r="B5727" i="12"/>
  <c r="B5716" i="12"/>
  <c r="B5690" i="12"/>
  <c r="B5682" i="12"/>
  <c r="B5669" i="12"/>
  <c r="B5642" i="12"/>
  <c r="B5636" i="12"/>
  <c r="B5616" i="12"/>
  <c r="B5606" i="12"/>
  <c r="B5593" i="12"/>
  <c r="B5589" i="12"/>
  <c r="B5556" i="12"/>
  <c r="B5547" i="12"/>
  <c r="B5543" i="12"/>
  <c r="B5534" i="12"/>
  <c r="B5500" i="12"/>
  <c r="B5474" i="12"/>
  <c r="B5466" i="12"/>
  <c r="B5411" i="12"/>
  <c r="B5402" i="12"/>
  <c r="B5347" i="12"/>
  <c r="B5338" i="12"/>
  <c r="B5291" i="12"/>
  <c r="B5269" i="12"/>
  <c r="B5263" i="12"/>
  <c r="B5257" i="12"/>
  <c r="B5023" i="12"/>
  <c r="B6521" i="12"/>
  <c r="B6508" i="12"/>
  <c r="B6482" i="12"/>
  <c r="B6447" i="12"/>
  <c r="B6412" i="12"/>
  <c r="B6381" i="12"/>
  <c r="B6377" i="12"/>
  <c r="B6364" i="12"/>
  <c r="B6360" i="12"/>
  <c r="B6351" i="12"/>
  <c r="B6330" i="12"/>
  <c r="B6300" i="12"/>
  <c r="B6296" i="12"/>
  <c r="B6287" i="12"/>
  <c r="B6266" i="12"/>
  <c r="B6236" i="12"/>
  <c r="B6232" i="12"/>
  <c r="B6189" i="12"/>
  <c r="B6180" i="12"/>
  <c r="B6176" i="12"/>
  <c r="B6158" i="12"/>
  <c r="B5991" i="12"/>
  <c r="B5959" i="12"/>
  <c r="B5911" i="12"/>
  <c r="B5885" i="12"/>
  <c r="B5847" i="12"/>
  <c r="B5821" i="12"/>
  <c r="B5783" i="12"/>
  <c r="B5757" i="12"/>
  <c r="B5753" i="12"/>
  <c r="B5719" i="12"/>
  <c r="B5665" i="12"/>
  <c r="B5661" i="12"/>
  <c r="B5627" i="12"/>
  <c r="B5619" i="12"/>
  <c r="B5598" i="12"/>
  <c r="B5577" i="12"/>
  <c r="B5539" i="12"/>
  <c r="B5458" i="12"/>
  <c r="B5394" i="12"/>
  <c r="B5330" i="12"/>
  <c r="B5304" i="12"/>
  <c r="B5274" i="12"/>
  <c r="B5261" i="12"/>
  <c r="B6495" i="12"/>
  <c r="B6439" i="12"/>
  <c r="B6435" i="12"/>
  <c r="B6426" i="12"/>
  <c r="B6421" i="12"/>
  <c r="B6417" i="12"/>
  <c r="B6399" i="12"/>
  <c r="B6386" i="12"/>
  <c r="B6322" i="12"/>
  <c r="B6258" i="12"/>
  <c r="B6224" i="12"/>
  <c r="B6136" i="12"/>
  <c r="B6127" i="12"/>
  <c r="B6104" i="12"/>
  <c r="B6095" i="12"/>
  <c r="B6072" i="12"/>
  <c r="B6063" i="12"/>
  <c r="B6040" i="12"/>
  <c r="B6031" i="12"/>
  <c r="B6001" i="12"/>
  <c r="B5979" i="12"/>
  <c r="B5947" i="12"/>
  <c r="B5941" i="12"/>
  <c r="B5920" i="12"/>
  <c r="B5903" i="12"/>
  <c r="B5883" i="12"/>
  <c r="B5877" i="12"/>
  <c r="B5856" i="12"/>
  <c r="B5839" i="12"/>
  <c r="B5819" i="12"/>
  <c r="B5813" i="12"/>
  <c r="B5792" i="12"/>
  <c r="B5775" i="12"/>
  <c r="B5755" i="12"/>
  <c r="B5749" i="12"/>
  <c r="B5745" i="12"/>
  <c r="B5728" i="12"/>
  <c r="B5684" i="12"/>
  <c r="B5670" i="12"/>
  <c r="B5657" i="12"/>
  <c r="B5653" i="12"/>
  <c r="B5626" i="12"/>
  <c r="B5618" i="12"/>
  <c r="B5611" i="12"/>
  <c r="B5603" i="12"/>
  <c r="B5600" i="12"/>
  <c r="B5569" i="12"/>
  <c r="B5565" i="12"/>
  <c r="B5531" i="12"/>
  <c r="B5528" i="12"/>
  <c r="B5501" i="12"/>
  <c r="B5484" i="12"/>
  <c r="B5454" i="12"/>
  <c r="B5390" i="12"/>
  <c r="B5326" i="12"/>
  <c r="B5232" i="12"/>
  <c r="B5224" i="12"/>
  <c r="B5220" i="12"/>
  <c r="B5151" i="12"/>
  <c r="B6592" i="12"/>
  <c r="B6562" i="12"/>
  <c r="B6358" i="12"/>
  <c r="B6344" i="12"/>
  <c r="B6294" i="12"/>
  <c r="B6285" i="12"/>
  <c r="B6280" i="12"/>
  <c r="B6002" i="12"/>
  <c r="B5970" i="12"/>
  <c r="B5930" i="12"/>
  <c r="B5688" i="12"/>
  <c r="B5680" i="12"/>
  <c r="B5610" i="12"/>
  <c r="B6349" i="12"/>
  <c r="B6336" i="12"/>
  <c r="B6272" i="12"/>
  <c r="B5803" i="12"/>
  <c r="B5785" i="12"/>
  <c r="B5739" i="12"/>
  <c r="B5576" i="12"/>
  <c r="B5575" i="12"/>
  <c r="B5425" i="12"/>
  <c r="B5417" i="12"/>
  <c r="B5415" i="12"/>
  <c r="B5361" i="12"/>
  <c r="B5353" i="12"/>
  <c r="B5351" i="12"/>
  <c r="B5295" i="12"/>
  <c r="B5289" i="12"/>
  <c r="B5287" i="12"/>
  <c r="B5095" i="12"/>
  <c r="B5031" i="12"/>
  <c r="B4972" i="12"/>
  <c r="B4900" i="12"/>
  <c r="B4836" i="12"/>
  <c r="B4772" i="12"/>
  <c r="B4708" i="12"/>
  <c r="B4644" i="12"/>
  <c r="B4426" i="12"/>
  <c r="B4362" i="12"/>
  <c r="B4326" i="12"/>
  <c r="B4866" i="12"/>
  <c r="B4802" i="12"/>
  <c r="B4738" i="12"/>
  <c r="B4674" i="12"/>
  <c r="B4610" i="12"/>
  <c r="B4546" i="12"/>
  <c r="B4482" i="12"/>
  <c r="B4400" i="12"/>
  <c r="B4391" i="12"/>
  <c r="B4361" i="12"/>
  <c r="B4354" i="12"/>
  <c r="B4348" i="12"/>
  <c r="B4336" i="12"/>
  <c r="B5227" i="12"/>
  <c r="B5205" i="12"/>
  <c r="B5193" i="12"/>
  <c r="B5184" i="12"/>
  <c r="B5163" i="12"/>
  <c r="B5154" i="12"/>
  <c r="B5128" i="12"/>
  <c r="B5124" i="12"/>
  <c r="B5099" i="12"/>
  <c r="B5090" i="12"/>
  <c r="B5064" i="12"/>
  <c r="B5035" i="12"/>
  <c r="B5026" i="12"/>
  <c r="B5000" i="12"/>
  <c r="B4996" i="12"/>
  <c r="B4980" i="12"/>
  <c r="B4967" i="12"/>
  <c r="B4963" i="12"/>
  <c r="B4941" i="12"/>
  <c r="B4938" i="12"/>
  <c r="B4930" i="12"/>
  <c r="B4922" i="12"/>
  <c r="B4904" i="12"/>
  <c r="B4895" i="12"/>
  <c r="B4869" i="12"/>
  <c r="B4865" i="12"/>
  <c r="B4858" i="12"/>
  <c r="B4840" i="12"/>
  <c r="B4831" i="12"/>
  <c r="B4805" i="12"/>
  <c r="B4801" i="12"/>
  <c r="B4794" i="12"/>
  <c r="B4776" i="12"/>
  <c r="B4767" i="12"/>
  <c r="B4741" i="12"/>
  <c r="B4737" i="12"/>
  <c r="B4730" i="12"/>
  <c r="B4712" i="12"/>
  <c r="B4703" i="12"/>
  <c r="B4677" i="12"/>
  <c r="B4673" i="12"/>
  <c r="B4666" i="12"/>
  <c r="B4648" i="12"/>
  <c r="B4639" i="12"/>
  <c r="B4613" i="12"/>
  <c r="B4609" i="12"/>
  <c r="B4602" i="12"/>
  <c r="B4584" i="12"/>
  <c r="B4575" i="12"/>
  <c r="B4549" i="12"/>
  <c r="B4545" i="12"/>
  <c r="B4538" i="12"/>
  <c r="B4532" i="12"/>
  <c r="B4520" i="12"/>
  <c r="B4511" i="12"/>
  <c r="B4485" i="12"/>
  <c r="B4481" i="12"/>
  <c r="B4474" i="12"/>
  <c r="B4468" i="12"/>
  <c r="B4456" i="12"/>
  <c r="B4447" i="12"/>
  <c r="B4410" i="12"/>
  <c r="B4392" i="12"/>
  <c r="B4383" i="12"/>
  <c r="B5253" i="12"/>
  <c r="B5240" i="12"/>
  <c r="B5210" i="12"/>
  <c r="B5197" i="12"/>
  <c r="B5189" i="12"/>
  <c r="B5176" i="12"/>
  <c r="B5155" i="12"/>
  <c r="B5146" i="12"/>
  <c r="B5127" i="12"/>
  <c r="B5120" i="12"/>
  <c r="B5091" i="12"/>
  <c r="B5082" i="12"/>
  <c r="B5063" i="12"/>
  <c r="B5056" i="12"/>
  <c r="B5027" i="12"/>
  <c r="B5018" i="12"/>
  <c r="B4964" i="12"/>
  <c r="B4951" i="12"/>
  <c r="B4933" i="12"/>
  <c r="B4925" i="12"/>
  <c r="B4914" i="12"/>
  <c r="B4896" i="12"/>
  <c r="B4887" i="12"/>
  <c r="B4868" i="12"/>
  <c r="B4861" i="12"/>
  <c r="B4850" i="12"/>
  <c r="B4832" i="12"/>
  <c r="B4823" i="12"/>
  <c r="B4804" i="12"/>
  <c r="B4797" i="12"/>
  <c r="B4786" i="12"/>
  <c r="B4768" i="12"/>
  <c r="B4759" i="12"/>
  <c r="B4740" i="12"/>
  <c r="B4733" i="12"/>
  <c r="B4722" i="12"/>
  <c r="B4704" i="12"/>
  <c r="B4695" i="12"/>
  <c r="B4676" i="12"/>
  <c r="B4669" i="12"/>
  <c r="B4658" i="12"/>
  <c r="B4640" i="12"/>
  <c r="B4631" i="12"/>
  <c r="B4612" i="12"/>
  <c r="B4605" i="12"/>
  <c r="B4594" i="12"/>
  <c r="B4576" i="12"/>
  <c r="B4567" i="12"/>
  <c r="B4541" i="12"/>
  <c r="B4530" i="12"/>
  <c r="B4524" i="12"/>
  <c r="B4512" i="12"/>
  <c r="B4503" i="12"/>
  <c r="B4477" i="12"/>
  <c r="B4466" i="12"/>
  <c r="B4460" i="12"/>
  <c r="B4448" i="12"/>
  <c r="B4439" i="12"/>
  <c r="B4413" i="12"/>
  <c r="B4402" i="12"/>
  <c r="B4396" i="12"/>
  <c r="B4384" i="12"/>
  <c r="B4375" i="12"/>
  <c r="B4349" i="12"/>
  <c r="B4338" i="12"/>
  <c r="B4325" i="12"/>
  <c r="B5305" i="12"/>
  <c r="B5275" i="12"/>
  <c r="B5270" i="12"/>
  <c r="B5266" i="12"/>
  <c r="B5241" i="12"/>
  <c r="B5211" i="12"/>
  <c r="B5206" i="12"/>
  <c r="B5202" i="12"/>
  <c r="B5177" i="12"/>
  <c r="B5147" i="12"/>
  <c r="B5142" i="12"/>
  <c r="B5138" i="12"/>
  <c r="B5119" i="12"/>
  <c r="B5112" i="12"/>
  <c r="B5108" i="12"/>
  <c r="B5083" i="12"/>
  <c r="B5078" i="12"/>
  <c r="B5074" i="12"/>
  <c r="B5055" i="12"/>
  <c r="B5048" i="12"/>
  <c r="B5044" i="12"/>
  <c r="B5019" i="12"/>
  <c r="B5014" i="12"/>
  <c r="B5010" i="12"/>
  <c r="B4934" i="12"/>
  <c r="B4926" i="12"/>
  <c r="B4917" i="12"/>
  <c r="B4913" i="12"/>
  <c r="B4888" i="12"/>
  <c r="B4879" i="12"/>
  <c r="B4853" i="12"/>
  <c r="B4849" i="12"/>
  <c r="B4824" i="12"/>
  <c r="B4815" i="12"/>
  <c r="B4796" i="12"/>
  <c r="B4789" i="12"/>
  <c r="B4785" i="12"/>
  <c r="B4778" i="12"/>
  <c r="B4760" i="12"/>
  <c r="B4751" i="12"/>
  <c r="B4732" i="12"/>
  <c r="B4725" i="12"/>
  <c r="B4721" i="12"/>
  <c r="B4696" i="12"/>
  <c r="B4687" i="12"/>
  <c r="B4668" i="12"/>
  <c r="B4661" i="12"/>
  <c r="B4657" i="12"/>
  <c r="B4650" i="12"/>
  <c r="B4632" i="12"/>
  <c r="B4623" i="12"/>
  <c r="B4604" i="12"/>
  <c r="B4597" i="12"/>
  <c r="B4593" i="12"/>
  <c r="B4568" i="12"/>
  <c r="B4559" i="12"/>
  <c r="B4533" i="12"/>
  <c r="B4529" i="12"/>
  <c r="B4504" i="12"/>
  <c r="B4495" i="12"/>
  <c r="B4469" i="12"/>
  <c r="B4465" i="12"/>
  <c r="B4440" i="12"/>
  <c r="B4431" i="12"/>
  <c r="B4405" i="12"/>
  <c r="B4401" i="12"/>
  <c r="B4376" i="12"/>
  <c r="B4367" i="12"/>
  <c r="B4341" i="12"/>
  <c r="B5168" i="12"/>
  <c r="B5164" i="12"/>
  <c r="B5130" i="12"/>
  <c r="B5117" i="12"/>
  <c r="B5111" i="12"/>
  <c r="B5104" i="12"/>
  <c r="B5100" i="12"/>
  <c r="B5066" i="12"/>
  <c r="B5053" i="12"/>
  <c r="B5047" i="12"/>
  <c r="B5040" i="12"/>
  <c r="B5036" i="12"/>
  <c r="B5002" i="12"/>
  <c r="B4943" i="12"/>
  <c r="B4916" i="12"/>
  <c r="B4909" i="12"/>
  <c r="B4898" i="12"/>
  <c r="B4880" i="12"/>
  <c r="B4871" i="12"/>
  <c r="B4852" i="12"/>
  <c r="B4845" i="12"/>
  <c r="B4834" i="12"/>
  <c r="B4816" i="12"/>
  <c r="B4807" i="12"/>
  <c r="B4788" i="12"/>
  <c r="B4781" i="12"/>
  <c r="B4752" i="12"/>
  <c r="B4743" i="12"/>
  <c r="B4724" i="12"/>
  <c r="B4717" i="12"/>
  <c r="B4688" i="12"/>
  <c r="B4679" i="12"/>
  <c r="B4660" i="12"/>
  <c r="B4653" i="12"/>
  <c r="B4624" i="12"/>
  <c r="B4615" i="12"/>
  <c r="B4596" i="12"/>
  <c r="B4589" i="12"/>
  <c r="B4560" i="12"/>
  <c r="B4551" i="12"/>
  <c r="B4525" i="12"/>
  <c r="B4496" i="12"/>
  <c r="B4487" i="12"/>
  <c r="B4461" i="12"/>
  <c r="B4432" i="12"/>
  <c r="B4423" i="12"/>
  <c r="B4386" i="12"/>
  <c r="B4368" i="12"/>
  <c r="B4359" i="12"/>
  <c r="B5167" i="12"/>
  <c r="B5103" i="12"/>
  <c r="B5039" i="12"/>
  <c r="B4988" i="12"/>
  <c r="B4954" i="12"/>
  <c r="B4908" i="12"/>
  <c r="B4844" i="12"/>
  <c r="B4780" i="12"/>
  <c r="B4716" i="12"/>
  <c r="B4652" i="12"/>
  <c r="B4588" i="12"/>
  <c r="B4479" i="12"/>
  <c r="B4415" i="12"/>
  <c r="B4389" i="12"/>
  <c r="B4385" i="12"/>
  <c r="B4351" i="12"/>
  <c r="B4329" i="12"/>
  <c r="B6903" i="12"/>
  <c r="B6863" i="12"/>
  <c r="B6799" i="12"/>
  <c r="B6909" i="12"/>
  <c r="B6877" i="12"/>
  <c r="B6868" i="12"/>
  <c r="B6855" i="12"/>
  <c r="B6822" i="12"/>
  <c r="B6813" i="12"/>
  <c r="B6804" i="12"/>
  <c r="B6791" i="12"/>
  <c r="B7116" i="12"/>
  <c r="B7112" i="12"/>
  <c r="B7111" i="12"/>
  <c r="B7093" i="12"/>
  <c r="B7079" i="12"/>
  <c r="B7061" i="12"/>
  <c r="B6965" i="12"/>
  <c r="B7102" i="12"/>
  <c r="B7084" i="12"/>
  <c r="B7080" i="12"/>
  <c r="B7070" i="12"/>
  <c r="B7052" i="12"/>
  <c r="B7048" i="12"/>
  <c r="B7038" i="12"/>
  <c r="B7020" i="12"/>
  <c r="B7016" i="12"/>
  <c r="B7006" i="12"/>
  <c r="B6988" i="12"/>
  <c r="B6984" i="12"/>
  <c r="B6974" i="12"/>
  <c r="B6956" i="12"/>
  <c r="B6952" i="12"/>
  <c r="B6942" i="12"/>
  <c r="B6924" i="12"/>
  <c r="B6920" i="12"/>
  <c r="B6910" i="12"/>
  <c r="B6892" i="12"/>
  <c r="B6888" i="12"/>
  <c r="B6887" i="12"/>
  <c r="B6878" i="12"/>
  <c r="B6862" i="12"/>
  <c r="B6853" i="12"/>
  <c r="B6844" i="12"/>
  <c r="B6831" i="12"/>
  <c r="B6798" i="12"/>
  <c r="B6789" i="12"/>
  <c r="B6780" i="12"/>
  <c r="B7103" i="12"/>
  <c r="B7085" i="12"/>
  <c r="B7053" i="12"/>
  <c r="B7021" i="12"/>
  <c r="B6989" i="12"/>
  <c r="B6957" i="12"/>
  <c r="B6925" i="12"/>
  <c r="B6893" i="12"/>
  <c r="B6854" i="12"/>
  <c r="B6845" i="12"/>
  <c r="B6836" i="12"/>
  <c r="B6823" i="12"/>
  <c r="B6790" i="12"/>
  <c r="B6781" i="12"/>
  <c r="B6772" i="12"/>
  <c r="B7118" i="12"/>
  <c r="B7108" i="12"/>
  <c r="B7104" i="12"/>
  <c r="B7094" i="12"/>
  <c r="B7076" i="12"/>
  <c r="B7072" i="12"/>
  <c r="B7071" i="12"/>
  <c r="B7062" i="12"/>
  <c r="B7044" i="12"/>
  <c r="B7040" i="12"/>
  <c r="B7039" i="12"/>
  <c r="B7030" i="12"/>
  <c r="B7012" i="12"/>
  <c r="B7008" i="12"/>
  <c r="B7007" i="12"/>
  <c r="B6998" i="12"/>
  <c r="B6980" i="12"/>
  <c r="B6976" i="12"/>
  <c r="B6975" i="12"/>
  <c r="B6966" i="12"/>
  <c r="B6948" i="12"/>
  <c r="B6944" i="12"/>
  <c r="B6943" i="12"/>
  <c r="B6934" i="12"/>
  <c r="B6916" i="12"/>
  <c r="B6912" i="12"/>
  <c r="B6911" i="12"/>
  <c r="B6902" i="12"/>
  <c r="B6884" i="12"/>
  <c r="B6879" i="12"/>
  <c r="B6846" i="12"/>
  <c r="B6837" i="12"/>
  <c r="B6828" i="12"/>
  <c r="B6815" i="12"/>
  <c r="B6782" i="12"/>
  <c r="B7095" i="12"/>
  <c r="B6871" i="12"/>
  <c r="B6807" i="12"/>
  <c r="B6607" i="12"/>
  <c r="B6589" i="12"/>
  <c r="B6583" i="12"/>
  <c r="B6572" i="12"/>
  <c r="B6558" i="12"/>
  <c r="B6551" i="12"/>
  <c r="B6547" i="12"/>
  <c r="B6532" i="12"/>
  <c r="B6510" i="12"/>
  <c r="B6478" i="12"/>
  <c r="B6446" i="12"/>
  <c r="B6414" i="12"/>
  <c r="B6382" i="12"/>
  <c r="B6367" i="12"/>
  <c r="B6363" i="12"/>
  <c r="B6326" i="12"/>
  <c r="B6317" i="12"/>
  <c r="B6316" i="12"/>
  <c r="B6303" i="12"/>
  <c r="B6299" i="12"/>
  <c r="B6262" i="12"/>
  <c r="B6253" i="12"/>
  <c r="B6252" i="12"/>
  <c r="B6231" i="12"/>
  <c r="B6621" i="12"/>
  <c r="B6596" i="12"/>
  <c r="B6557" i="12"/>
  <c r="B6534" i="12"/>
  <c r="B6523" i="12"/>
  <c r="B6500" i="12"/>
  <c r="B6491" i="12"/>
  <c r="B6468" i="12"/>
  <c r="B6459" i="12"/>
  <c r="B6436" i="12"/>
  <c r="B6427" i="12"/>
  <c r="B6404" i="12"/>
  <c r="B6395" i="12"/>
  <c r="B6372" i="12"/>
  <c r="B6308" i="12"/>
  <c r="B6615" i="12"/>
  <c r="B6573" i="12"/>
  <c r="B6563" i="12"/>
  <c r="B6548" i="12"/>
  <c r="B6533" i="12"/>
  <c r="B6502" i="12"/>
  <c r="B6470" i="12"/>
  <c r="B6438" i="12"/>
  <c r="B6406" i="12"/>
  <c r="B6374" i="12"/>
  <c r="B6347" i="12"/>
  <c r="B6310" i="12"/>
  <c r="B6301" i="12"/>
  <c r="B6283" i="12"/>
  <c r="B6233" i="12"/>
  <c r="B6597" i="12"/>
  <c r="B6591" i="12"/>
  <c r="B6580" i="12"/>
  <c r="B6550" i="12"/>
  <c r="B6543" i="12"/>
  <c r="B6539" i="12"/>
  <c r="B6524" i="12"/>
  <c r="B6519" i="12"/>
  <c r="B6515" i="12"/>
  <c r="B6506" i="12"/>
  <c r="B6501" i="12"/>
  <c r="B6492" i="12"/>
  <c r="B6487" i="12"/>
  <c r="B6483" i="12"/>
  <c r="B6474" i="12"/>
  <c r="B6469" i="12"/>
  <c r="B6460" i="12"/>
  <c r="B6455" i="12"/>
  <c r="B6451" i="12"/>
  <c r="B6442" i="12"/>
  <c r="B6437" i="12"/>
  <c r="B6428" i="12"/>
  <c r="B6423" i="12"/>
  <c r="B6419" i="12"/>
  <c r="B6410" i="12"/>
  <c r="B6405" i="12"/>
  <c r="B6396" i="12"/>
  <c r="B6391" i="12"/>
  <c r="B6387" i="12"/>
  <c r="B6378" i="12"/>
  <c r="B6373" i="12"/>
  <c r="B6366" i="12"/>
  <c r="B6356" i="12"/>
  <c r="B6343" i="12"/>
  <c r="B6339" i="12"/>
  <c r="B6302" i="12"/>
  <c r="B6293" i="12"/>
  <c r="B6292" i="12"/>
  <c r="B6279" i="12"/>
  <c r="B6275" i="12"/>
  <c r="B6623" i="12"/>
  <c r="B6564" i="12"/>
  <c r="B6549" i="12"/>
  <c r="B6526" i="12"/>
  <c r="B6494" i="12"/>
  <c r="B6462" i="12"/>
  <c r="B6430" i="12"/>
  <c r="B6398" i="12"/>
  <c r="B6365" i="12"/>
  <c r="B6357" i="12"/>
  <c r="B6348" i="12"/>
  <c r="B6335" i="12"/>
  <c r="B6284" i="12"/>
  <c r="B6271" i="12"/>
  <c r="B6241" i="12"/>
  <c r="B6179" i="12"/>
  <c r="B6605" i="12"/>
  <c r="B6581" i="12"/>
  <c r="B6575" i="12"/>
  <c r="B6559" i="12"/>
  <c r="B6555" i="12"/>
  <c r="B6540" i="12"/>
  <c r="B6525" i="12"/>
  <c r="B6516" i="12"/>
  <c r="B6507" i="12"/>
  <c r="B6498" i="12"/>
  <c r="B6493" i="12"/>
  <c r="B6484" i="12"/>
  <c r="B6475" i="12"/>
  <c r="B6466" i="12"/>
  <c r="B6461" i="12"/>
  <c r="B6452" i="12"/>
  <c r="B6443" i="12"/>
  <c r="B6434" i="12"/>
  <c r="B6429" i="12"/>
  <c r="B6420" i="12"/>
  <c r="B6411" i="12"/>
  <c r="B6402" i="12"/>
  <c r="B6397" i="12"/>
  <c r="B6388" i="12"/>
  <c r="B6379" i="12"/>
  <c r="B6350" i="12"/>
  <c r="B6327" i="12"/>
  <c r="B6323" i="12"/>
  <c r="B6286" i="12"/>
  <c r="B6277" i="12"/>
  <c r="B6263" i="12"/>
  <c r="B6259" i="12"/>
  <c r="B6225" i="12"/>
  <c r="B6221" i="12"/>
  <c r="B6599" i="12"/>
  <c r="B6588" i="12"/>
  <c r="B6571" i="12"/>
  <c r="B6565" i="12"/>
  <c r="B6542" i="12"/>
  <c r="B6535" i="12"/>
  <c r="B6531" i="12"/>
  <c r="B6518" i="12"/>
  <c r="B6486" i="12"/>
  <c r="B6454" i="12"/>
  <c r="B6422" i="12"/>
  <c r="B6390" i="12"/>
  <c r="B6341" i="12"/>
  <c r="B6332" i="12"/>
  <c r="B6319" i="12"/>
  <c r="B6255" i="12"/>
  <c r="B6238" i="12"/>
  <c r="B6227" i="12"/>
  <c r="B6218" i="12"/>
  <c r="B6177" i="12"/>
  <c r="B6167" i="12"/>
  <c r="B6153" i="12"/>
  <c r="B6121" i="12"/>
  <c r="B6089" i="12"/>
  <c r="B6057" i="12"/>
  <c r="B6017" i="12"/>
  <c r="B6008" i="12"/>
  <c r="B5986" i="12"/>
  <c r="B5976" i="12"/>
  <c r="B5954" i="12"/>
  <c r="B5944" i="12"/>
  <c r="B5907" i="12"/>
  <c r="B5898" i="12"/>
  <c r="B5889" i="12"/>
  <c r="B5880" i="12"/>
  <c r="B5843" i="12"/>
  <c r="B5834" i="12"/>
  <c r="B5825" i="12"/>
  <c r="B5816" i="12"/>
  <c r="B5779" i="12"/>
  <c r="B5770" i="12"/>
  <c r="B5756" i="12"/>
  <c r="B5752" i="12"/>
  <c r="B5706" i="12"/>
  <c r="B6244" i="12"/>
  <c r="B6208" i="12"/>
  <c r="B6202" i="12"/>
  <c r="B6192" i="12"/>
  <c r="B6172" i="12"/>
  <c r="B6162" i="12"/>
  <c r="B6155" i="12"/>
  <c r="B6148" i="12"/>
  <c r="B6144" i="12"/>
  <c r="B6130" i="12"/>
  <c r="B6116" i="12"/>
  <c r="B6112" i="12"/>
  <c r="B6098" i="12"/>
  <c r="B6084" i="12"/>
  <c r="B6080" i="12"/>
  <c r="B6066" i="12"/>
  <c r="B6052" i="12"/>
  <c r="B6048" i="12"/>
  <c r="B6034" i="12"/>
  <c r="B6009" i="12"/>
  <c r="B5987" i="12"/>
  <c r="B5977" i="12"/>
  <c r="B5955" i="12"/>
  <c r="B5945" i="12"/>
  <c r="B5940" i="12"/>
  <c r="B5936" i="12"/>
  <c r="B5899" i="12"/>
  <c r="B5890" i="12"/>
  <c r="B5881" i="12"/>
  <c r="B5876" i="12"/>
  <c r="B5872" i="12"/>
  <c r="B5835" i="12"/>
  <c r="B5826" i="12"/>
  <c r="B5817" i="12"/>
  <c r="B5812" i="12"/>
  <c r="B5808" i="12"/>
  <c r="B5771" i="12"/>
  <c r="B5761" i="12"/>
  <c r="B6226" i="12"/>
  <c r="B6209" i="12"/>
  <c r="B6193" i="12"/>
  <c r="B6183" i="12"/>
  <c r="B6168" i="12"/>
  <c r="B6145" i="12"/>
  <c r="B6113" i="12"/>
  <c r="B6081" i="12"/>
  <c r="B6049" i="12"/>
  <c r="B6026" i="12"/>
  <c r="B6010" i="12"/>
  <c r="B6004" i="12"/>
  <c r="B6000" i="12"/>
  <c r="B5978" i="12"/>
  <c r="B5972" i="12"/>
  <c r="B5968" i="12"/>
  <c r="B5946" i="12"/>
  <c r="B5937" i="12"/>
  <c r="B5932" i="12"/>
  <c r="B5928" i="12"/>
  <c r="B5891" i="12"/>
  <c r="B5882" i="12"/>
  <c r="B5873" i="12"/>
  <c r="B5868" i="12"/>
  <c r="B5864" i="12"/>
  <c r="B5827" i="12"/>
  <c r="B5818" i="12"/>
  <c r="B5809" i="12"/>
  <c r="B5804" i="12"/>
  <c r="B5800" i="12"/>
  <c r="B5763" i="12"/>
  <c r="B5754" i="12"/>
  <c r="B5740" i="12"/>
  <c r="B5736" i="12"/>
  <c r="B6220" i="12"/>
  <c r="B6188" i="12"/>
  <c r="B6178" i="12"/>
  <c r="B6169" i="12"/>
  <c r="B6154" i="12"/>
  <c r="B6140" i="12"/>
  <c r="B6122" i="12"/>
  <c r="B6108" i="12"/>
  <c r="B6090" i="12"/>
  <c r="B6076" i="12"/>
  <c r="B6058" i="12"/>
  <c r="B6044" i="12"/>
  <c r="B6018" i="12"/>
  <c r="B5924" i="12"/>
  <c r="B5860" i="12"/>
  <c r="B5796" i="12"/>
  <c r="B5732" i="12"/>
  <c r="B6234" i="12"/>
  <c r="B6204" i="12"/>
  <c r="B6184" i="12"/>
  <c r="B6164" i="12"/>
  <c r="B5996" i="12"/>
  <c r="B5964" i="12"/>
  <c r="B5916" i="12"/>
  <c r="B5875" i="12"/>
  <c r="B5866" i="12"/>
  <c r="B5857" i="12"/>
  <c r="B5852" i="12"/>
  <c r="B5848" i="12"/>
  <c r="B5811" i="12"/>
  <c r="B5802" i="12"/>
  <c r="B5793" i="12"/>
  <c r="B5788" i="12"/>
  <c r="B5784" i="12"/>
  <c r="B5747" i="12"/>
  <c r="B5738" i="12"/>
  <c r="B5724" i="12"/>
  <c r="B5720" i="12"/>
  <c r="B6228" i="12"/>
  <c r="B6216" i="12"/>
  <c r="B6210" i="12"/>
  <c r="B6200" i="12"/>
  <c r="B6194" i="12"/>
  <c r="B6185" i="12"/>
  <c r="B6175" i="12"/>
  <c r="B6160" i="12"/>
  <c r="B6151" i="12"/>
  <c r="B6146" i="12"/>
  <c r="B6132" i="12"/>
  <c r="B6128" i="12"/>
  <c r="B6100" i="12"/>
  <c r="B6096" i="12"/>
  <c r="B6068" i="12"/>
  <c r="B6064" i="12"/>
  <c r="B6036" i="12"/>
  <c r="B6032" i="12"/>
  <c r="B6003" i="12"/>
  <c r="B5993" i="12"/>
  <c r="B5971" i="12"/>
  <c r="B5961" i="12"/>
  <c r="B5931" i="12"/>
  <c r="B5922" i="12"/>
  <c r="B5913" i="12"/>
  <c r="B5908" i="12"/>
  <c r="B5904" i="12"/>
  <c r="B5867" i="12"/>
  <c r="B5858" i="12"/>
  <c r="B5849" i="12"/>
  <c r="B5844" i="12"/>
  <c r="B5840" i="12"/>
  <c r="B5780" i="12"/>
  <c r="B5729" i="12"/>
  <c r="B6242" i="12"/>
  <c r="B6201" i="12"/>
  <c r="B6161" i="12"/>
  <c r="B5663" i="12"/>
  <c r="B5631" i="12"/>
  <c r="B5599" i="12"/>
  <c r="B5654" i="12"/>
  <c r="B5649" i="12"/>
  <c r="B5645" i="12"/>
  <c r="B5622" i="12"/>
  <c r="B5617" i="12"/>
  <c r="B5613" i="12"/>
  <c r="B5590" i="12"/>
  <c r="B5585" i="12"/>
  <c r="B5581" i="12"/>
  <c r="B5544" i="12"/>
  <c r="B5508" i="12"/>
  <c r="B5427" i="12"/>
  <c r="B5363" i="12"/>
  <c r="B5715" i="12"/>
  <c r="B5710" i="12"/>
  <c r="B5699" i="12"/>
  <c r="B5694" i="12"/>
  <c r="B5683" i="12"/>
  <c r="B5678" i="12"/>
  <c r="B5656" i="12"/>
  <c r="B5655" i="12"/>
  <c r="B5624" i="12"/>
  <c r="B5623" i="12"/>
  <c r="B5592" i="12"/>
  <c r="B5591" i="12"/>
  <c r="B5573" i="12"/>
  <c r="B5536" i="12"/>
  <c r="B5535" i="12"/>
  <c r="B5526" i="12"/>
  <c r="B5711" i="12"/>
  <c r="B5705" i="12"/>
  <c r="B5695" i="12"/>
  <c r="B5689" i="12"/>
  <c r="B5673" i="12"/>
  <c r="B5641" i="12"/>
  <c r="B5614" i="12"/>
  <c r="B5609" i="12"/>
  <c r="B5582" i="12"/>
  <c r="B5527" i="12"/>
  <c r="B5515" i="12"/>
  <c r="B5492" i="12"/>
  <c r="B5647" i="12"/>
  <c r="B5615" i="12"/>
  <c r="B5583" i="12"/>
  <c r="B5718" i="12"/>
  <c r="B5707" i="12"/>
  <c r="B5702" i="12"/>
  <c r="B5691" i="12"/>
  <c r="B5686" i="12"/>
  <c r="B5675" i="12"/>
  <c r="B5672" i="12"/>
  <c r="B5671" i="12"/>
  <c r="B5640" i="12"/>
  <c r="B5639" i="12"/>
  <c r="B5608" i="12"/>
  <c r="B5607" i="12"/>
  <c r="B5568" i="12"/>
  <c r="B5567" i="12"/>
  <c r="B5558" i="12"/>
  <c r="B5541" i="12"/>
  <c r="B5521" i="12"/>
  <c r="B5518" i="12"/>
  <c r="B5512" i="12"/>
  <c r="B5496" i="12"/>
  <c r="B5480" i="12"/>
  <c r="B5460" i="12"/>
  <c r="B5450" i="12"/>
  <c r="B5445" i="12"/>
  <c r="B5440" i="12"/>
  <c r="B5430" i="12"/>
  <c r="B5396" i="12"/>
  <c r="B5386" i="12"/>
  <c r="B5381" i="12"/>
  <c r="B5376" i="12"/>
  <c r="B5366" i="12"/>
  <c r="B5332" i="12"/>
  <c r="B5322" i="12"/>
  <c r="B5317" i="12"/>
  <c r="B5312" i="12"/>
  <c r="B5299" i="12"/>
  <c r="B5267" i="12"/>
  <c r="B5235" i="12"/>
  <c r="B5203" i="12"/>
  <c r="B5171" i="12"/>
  <c r="B5157" i="12"/>
  <c r="B5140" i="12"/>
  <c r="B5110" i="12"/>
  <c r="B5093" i="12"/>
  <c r="B5076" i="12"/>
  <c r="B5046" i="12"/>
  <c r="B5029" i="12"/>
  <c r="B5012" i="12"/>
  <c r="B5502" i="12"/>
  <c r="B5486" i="12"/>
  <c r="B5470" i="12"/>
  <c r="B5436" i="12"/>
  <c r="B5426" i="12"/>
  <c r="B5406" i="12"/>
  <c r="B5372" i="12"/>
  <c r="B5362" i="12"/>
  <c r="B5342" i="12"/>
  <c r="B5308" i="12"/>
  <c r="B5290" i="12"/>
  <c r="B5276" i="12"/>
  <c r="B5258" i="12"/>
  <c r="B5244" i="12"/>
  <c r="B5226" i="12"/>
  <c r="B5212" i="12"/>
  <c r="B5194" i="12"/>
  <c r="B5180" i="12"/>
  <c r="B5132" i="12"/>
  <c r="B5068" i="12"/>
  <c r="B5004" i="12"/>
  <c r="B5461" i="12"/>
  <c r="B5397" i="12"/>
  <c r="B5333" i="12"/>
  <c r="B5158" i="12"/>
  <c r="B5141" i="12"/>
  <c r="B5094" i="12"/>
  <c r="B5077" i="12"/>
  <c r="B5060" i="12"/>
  <c r="B5030" i="12"/>
  <c r="B5013" i="12"/>
  <c r="B4992" i="12"/>
  <c r="B4971" i="12"/>
  <c r="B5520" i="12"/>
  <c r="B5514" i="12"/>
  <c r="B5509" i="12"/>
  <c r="B5498" i="12"/>
  <c r="B5493" i="12"/>
  <c r="B5482" i="12"/>
  <c r="B5477" i="12"/>
  <c r="B5452" i="12"/>
  <c r="B5442" i="12"/>
  <c r="B5437" i="12"/>
  <c r="B5432" i="12"/>
  <c r="B5422" i="12"/>
  <c r="B5388" i="12"/>
  <c r="B5378" i="12"/>
  <c r="B5373" i="12"/>
  <c r="B5368" i="12"/>
  <c r="B5358" i="12"/>
  <c r="B5324" i="12"/>
  <c r="B5314" i="12"/>
  <c r="B5309" i="12"/>
  <c r="B5300" i="12"/>
  <c r="B5286" i="12"/>
  <c r="B5282" i="12"/>
  <c r="B5277" i="12"/>
  <c r="B5268" i="12"/>
  <c r="B5254" i="12"/>
  <c r="B5250" i="12"/>
  <c r="B5245" i="12"/>
  <c r="B5236" i="12"/>
  <c r="B5222" i="12"/>
  <c r="B5218" i="12"/>
  <c r="B5213" i="12"/>
  <c r="B5204" i="12"/>
  <c r="B5190" i="12"/>
  <c r="B5186" i="12"/>
  <c r="B5181" i="12"/>
  <c r="B5172" i="12"/>
  <c r="B5150" i="12"/>
  <c r="B5133" i="12"/>
  <c r="B5116" i="12"/>
  <c r="B5086" i="12"/>
  <c r="B5069" i="12"/>
  <c r="B5052" i="12"/>
  <c r="B5022" i="12"/>
  <c r="B5005" i="12"/>
  <c r="B4955" i="12"/>
  <c r="B5504" i="12"/>
  <c r="B5488" i="12"/>
  <c r="B5472" i="12"/>
  <c r="B5462" i="12"/>
  <c r="B5428" i="12"/>
  <c r="B5418" i="12"/>
  <c r="B5413" i="12"/>
  <c r="B5408" i="12"/>
  <c r="B5398" i="12"/>
  <c r="B5364" i="12"/>
  <c r="B5354" i="12"/>
  <c r="B5349" i="12"/>
  <c r="B5344" i="12"/>
  <c r="B5334" i="12"/>
  <c r="B5283" i="12"/>
  <c r="B5251" i="12"/>
  <c r="B5219" i="12"/>
  <c r="B5187" i="12"/>
  <c r="B5125" i="12"/>
  <c r="B5061" i="12"/>
  <c r="B5510" i="12"/>
  <c r="B5494" i="12"/>
  <c r="B5478" i="12"/>
  <c r="B5468" i="12"/>
  <c r="B5453" i="12"/>
  <c r="B5448" i="12"/>
  <c r="B5438" i="12"/>
  <c r="B5404" i="12"/>
  <c r="B5389" i="12"/>
  <c r="B5384" i="12"/>
  <c r="B5374" i="12"/>
  <c r="B5340" i="12"/>
  <c r="B5325" i="12"/>
  <c r="B5320" i="12"/>
  <c r="B5310" i="12"/>
  <c r="B5292" i="12"/>
  <c r="B5278" i="12"/>
  <c r="B5260" i="12"/>
  <c r="B5246" i="12"/>
  <c r="B5228" i="12"/>
  <c r="B5214" i="12"/>
  <c r="B5196" i="12"/>
  <c r="B5182" i="12"/>
  <c r="B5134" i="12"/>
  <c r="B5070" i="12"/>
  <c r="B5006" i="12"/>
  <c r="B5522" i="12"/>
  <c r="B5444" i="12"/>
  <c r="B5429" i="12"/>
  <c r="B5424" i="12"/>
  <c r="B5414" i="12"/>
  <c r="B5380" i="12"/>
  <c r="B5365" i="12"/>
  <c r="B5360" i="12"/>
  <c r="B5350" i="12"/>
  <c r="B5316" i="12"/>
  <c r="B4989" i="12"/>
  <c r="B4984" i="12"/>
  <c r="B4973" i="12"/>
  <c r="B4968" i="12"/>
  <c r="B4957" i="12"/>
  <c r="B4952" i="12"/>
  <c r="B4937" i="12"/>
  <c r="B4881" i="12"/>
  <c r="B4817" i="12"/>
  <c r="B4753" i="12"/>
  <c r="B4689" i="12"/>
  <c r="B4625" i="12"/>
  <c r="B4561" i="12"/>
  <c r="B4548" i="12"/>
  <c r="B4497" i="12"/>
  <c r="B4484" i="12"/>
  <c r="B4433" i="12"/>
  <c r="B4420" i="12"/>
  <c r="B4356" i="12"/>
  <c r="B4929" i="12"/>
  <c r="B4997" i="12"/>
  <c r="B4991" i="12"/>
  <c r="B4985" i="12"/>
  <c r="B4975" i="12"/>
  <c r="B4969" i="12"/>
  <c r="B4959" i="12"/>
  <c r="B4953" i="12"/>
  <c r="B4944" i="12"/>
  <c r="B4921" i="12"/>
  <c r="B4857" i="12"/>
  <c r="B4793" i="12"/>
  <c r="B4729" i="12"/>
  <c r="B4665" i="12"/>
  <c r="B4601" i="12"/>
  <c r="B4537" i="12"/>
  <c r="B4473" i="12"/>
  <c r="B4409" i="12"/>
  <c r="B4345" i="12"/>
  <c r="B4332" i="12"/>
  <c r="B4981" i="12"/>
  <c r="B4976" i="12"/>
  <c r="B4965" i="12"/>
  <c r="B4960" i="12"/>
  <c r="B4949" i="12"/>
  <c r="B4580" i="12"/>
  <c r="B4516" i="12"/>
  <c r="B4452" i="12"/>
  <c r="B4388" i="12"/>
  <c r="B4337" i="12"/>
  <c r="B4946" i="12"/>
  <c r="B4936" i="12"/>
  <c r="B4905" i="12"/>
  <c r="B4841" i="12"/>
  <c r="B4777" i="12"/>
  <c r="B4713" i="12"/>
  <c r="B4649" i="12"/>
  <c r="B4585" i="12"/>
  <c r="B4572" i="12"/>
  <c r="B4521" i="12"/>
  <c r="B4508" i="12"/>
  <c r="B4457" i="12"/>
  <c r="B4444" i="12"/>
  <c r="B4393" i="12"/>
  <c r="B4380" i="12"/>
  <c r="B4999" i="12"/>
  <c r="B4993" i="12"/>
  <c r="B4945" i="12"/>
  <c r="B4927" i="12"/>
  <c r="B4897" i="12"/>
  <c r="B4833" i="12"/>
  <c r="B4769" i="12"/>
  <c r="B4705" i="12"/>
  <c r="B4641" i="12"/>
  <c r="B4577" i="12"/>
  <c r="B4564" i="12"/>
  <c r="B4513" i="12"/>
  <c r="B4500" i="12"/>
  <c r="B4449" i="12"/>
  <c r="B4436" i="12"/>
  <c r="B4372" i="12"/>
  <c r="B4260" i="12"/>
  <c r="B4171" i="12"/>
  <c r="B4167" i="12"/>
  <c r="B4163" i="12"/>
  <c r="B4159" i="12"/>
  <c r="B4124" i="12"/>
  <c r="B4122" i="12"/>
  <c r="B4117" i="12"/>
  <c r="B4113" i="12"/>
  <c r="B4109" i="12"/>
  <c r="B4105" i="12"/>
  <c r="B4101" i="12"/>
  <c r="B4097" i="12"/>
  <c r="B4093" i="12"/>
  <c r="B4089" i="12"/>
  <c r="B4038" i="12"/>
  <c r="B3964" i="12"/>
  <c r="B3949" i="12"/>
  <c r="B4318" i="12"/>
  <c r="B4252" i="12"/>
  <c r="B4250" i="12"/>
  <c r="B4245" i="12"/>
  <c r="B4241" i="12"/>
  <c r="B4237" i="12"/>
  <c r="B4233" i="12"/>
  <c r="B4229" i="12"/>
  <c r="B4225" i="12"/>
  <c r="B4182" i="12"/>
  <c r="B4174" i="12"/>
  <c r="B4166" i="12"/>
  <c r="B4158" i="12"/>
  <c r="B4147" i="12"/>
  <c r="B4143" i="12"/>
  <c r="B4139" i="12"/>
  <c r="B4135" i="12"/>
  <c r="B4116" i="12"/>
  <c r="B4108" i="12"/>
  <c r="B4100" i="12"/>
  <c r="B4092" i="12"/>
  <c r="B4084" i="12"/>
  <c r="B4022" i="12"/>
  <c r="B4014" i="12"/>
  <c r="B4003" i="12"/>
  <c r="B3999" i="12"/>
  <c r="B3995" i="12"/>
  <c r="B3991" i="12"/>
  <c r="B3956" i="12"/>
  <c r="B3948" i="12"/>
  <c r="B3940" i="12"/>
  <c r="B3932" i="12"/>
  <c r="B3925" i="12"/>
  <c r="B3878" i="12"/>
  <c r="B4304" i="12"/>
  <c r="B4283" i="12"/>
  <c r="B4279" i="12"/>
  <c r="B4275" i="12"/>
  <c r="B4271" i="12"/>
  <c r="B4267" i="12"/>
  <c r="B4263" i="12"/>
  <c r="B4244" i="12"/>
  <c r="B4242" i="12"/>
  <c r="B4236" i="12"/>
  <c r="B4228" i="12"/>
  <c r="B4205" i="12"/>
  <c r="B4201" i="12"/>
  <c r="B4144" i="12"/>
  <c r="B4142" i="12"/>
  <c r="B4076" i="12"/>
  <c r="B4068" i="12"/>
  <c r="B4061" i="12"/>
  <c r="B4057" i="12"/>
  <c r="B3998" i="12"/>
  <c r="B3938" i="12"/>
  <c r="B3924" i="12"/>
  <c r="B3835" i="12"/>
  <c r="B3831" i="12"/>
  <c r="B3827" i="12"/>
  <c r="B3823" i="12"/>
  <c r="B3819" i="12"/>
  <c r="B3815" i="12"/>
  <c r="B4296" i="12"/>
  <c r="B4294" i="12"/>
  <c r="B4288" i="12"/>
  <c r="B4286" i="12"/>
  <c r="B4280" i="12"/>
  <c r="B4278" i="12"/>
  <c r="B4270" i="12"/>
  <c r="B4220" i="12"/>
  <c r="B4212" i="12"/>
  <c r="B4204" i="12"/>
  <c r="B4060" i="12"/>
  <c r="B4052" i="12"/>
  <c r="B4050" i="12"/>
  <c r="B4045" i="12"/>
  <c r="B4041" i="12"/>
  <c r="B4037" i="12"/>
  <c r="B4033" i="12"/>
  <c r="B3984" i="12"/>
  <c r="B3982" i="12"/>
  <c r="B3974" i="12"/>
  <c r="B3860" i="12"/>
  <c r="B3856" i="12"/>
  <c r="B3854" i="12"/>
  <c r="B3852" i="12"/>
  <c r="B3848" i="12"/>
  <c r="B3846" i="12"/>
  <c r="B3844" i="12"/>
  <c r="B3840" i="12"/>
  <c r="B3838" i="12"/>
  <c r="B3836" i="12"/>
  <c r="B3832" i="12"/>
  <c r="B3830" i="12"/>
  <c r="B3822" i="12"/>
  <c r="B4321" i="12"/>
  <c r="B4317" i="12"/>
  <c r="B4313" i="12"/>
  <c r="B4196" i="12"/>
  <c r="B4189" i="12"/>
  <c r="B4185" i="12"/>
  <c r="B4044" i="12"/>
  <c r="B4036" i="12"/>
  <c r="B3955" i="12"/>
  <c r="B3951" i="12"/>
  <c r="B3947" i="12"/>
  <c r="B3943" i="12"/>
  <c r="B3898" i="12"/>
  <c r="B3885" i="12"/>
  <c r="B4324" i="12"/>
  <c r="B4316" i="12"/>
  <c r="B4314" i="12"/>
  <c r="B4188" i="12"/>
  <c r="B4180" i="12"/>
  <c r="B4172" i="12"/>
  <c r="B4170" i="12"/>
  <c r="B4164" i="12"/>
  <c r="B4162" i="12"/>
  <c r="B4156" i="12"/>
  <c r="B4110" i="12"/>
  <c r="B4102" i="12"/>
  <c r="B4094" i="12"/>
  <c r="B4086" i="12"/>
  <c r="B4042" i="12"/>
  <c r="B4028" i="12"/>
  <c r="B4020" i="12"/>
  <c r="B4012" i="12"/>
  <c r="B3952" i="12"/>
  <c r="B3950" i="12"/>
  <c r="B3942" i="12"/>
  <c r="B3934" i="12"/>
  <c r="B3915" i="12"/>
  <c r="B3911" i="12"/>
  <c r="B3907" i="12"/>
  <c r="B3903" i="12"/>
  <c r="B3763" i="12"/>
  <c r="B3759" i="12"/>
  <c r="B4308" i="12"/>
  <c r="B4301" i="12"/>
  <c r="B4297" i="12"/>
  <c r="B4238" i="12"/>
  <c r="B4230" i="12"/>
  <c r="B4203" i="12"/>
  <c r="B4199" i="12"/>
  <c r="B4148" i="12"/>
  <c r="B4140" i="12"/>
  <c r="B4072" i="12"/>
  <c r="B4070" i="12"/>
  <c r="B4059" i="12"/>
  <c r="B4055" i="12"/>
  <c r="B4004" i="12"/>
  <c r="B3996" i="12"/>
  <c r="B3989" i="12"/>
  <c r="B3981" i="12"/>
  <c r="B3953" i="12"/>
  <c r="B3918" i="12"/>
  <c r="B3910" i="12"/>
  <c r="B3908" i="12"/>
  <c r="B3904" i="12"/>
  <c r="B3874" i="12"/>
  <c r="B3790" i="12"/>
  <c r="B3782" i="12"/>
  <c r="B3774" i="12"/>
  <c r="B3766" i="12"/>
  <c r="CE1113" i="21"/>
  <c r="B4305" i="12"/>
  <c r="B4194" i="12"/>
  <c r="B4128" i="12"/>
  <c r="B4066" i="12"/>
  <c r="B4024" i="12"/>
  <c r="B4008" i="12"/>
  <c r="B3921" i="12"/>
  <c r="B3917" i="12"/>
  <c r="B3913" i="12"/>
  <c r="B3900" i="12"/>
  <c r="B3896" i="12"/>
  <c r="B3961" i="12"/>
  <c r="B3869" i="12"/>
  <c r="B3865" i="12"/>
  <c r="B4309" i="12"/>
  <c r="B4131" i="12"/>
  <c r="B4127" i="12"/>
  <c r="B4019" i="12"/>
  <c r="B4015" i="12"/>
  <c r="B4011" i="12"/>
  <c r="B4007" i="12"/>
  <c r="B3986" i="12"/>
  <c r="B3929" i="12"/>
  <c r="B3899" i="12"/>
  <c r="B3895" i="12"/>
  <c r="B3882" i="12"/>
  <c r="B4232" i="12"/>
  <c r="B4224" i="12"/>
  <c r="B4211" i="12"/>
  <c r="B4207" i="12"/>
  <c r="B4186" i="12"/>
  <c r="B4181" i="12"/>
  <c r="B4177" i="12"/>
  <c r="B4173" i="12"/>
  <c r="B4169" i="12"/>
  <c r="B4165" i="12"/>
  <c r="B4161" i="12"/>
  <c r="B4058" i="12"/>
  <c r="B4025" i="12"/>
  <c r="B4017" i="12"/>
  <c r="B4000" i="12"/>
  <c r="B3962" i="12"/>
  <c r="B3883" i="12"/>
  <c r="B3879" i="12"/>
  <c r="B3866" i="12"/>
  <c r="B3810" i="12"/>
  <c r="B3805" i="12"/>
  <c r="B3801" i="12"/>
  <c r="B3796" i="12"/>
  <c r="B3792" i="12"/>
  <c r="B3788" i="12"/>
  <c r="B3784" i="12"/>
  <c r="B3780" i="12"/>
  <c r="B3776" i="12"/>
  <c r="B3768" i="12"/>
  <c r="B3760" i="12"/>
  <c r="B3755" i="12"/>
  <c r="B3751" i="12"/>
  <c r="B4320" i="12"/>
  <c r="B4258" i="12"/>
  <c r="B4253" i="12"/>
  <c r="B4249" i="12"/>
  <c r="B4200" i="12"/>
  <c r="B4138" i="12"/>
  <c r="B4104" i="12"/>
  <c r="B4096" i="12"/>
  <c r="B4088" i="12"/>
  <c r="B4080" i="12"/>
  <c r="B4075" i="12"/>
  <c r="B4071" i="12"/>
  <c r="B4067" i="12"/>
  <c r="B4063" i="12"/>
  <c r="B4029" i="12"/>
  <c r="B3968" i="12"/>
  <c r="B3930" i="12"/>
  <c r="B3794" i="12"/>
  <c r="B3786" i="12"/>
  <c r="B3778" i="12"/>
  <c r="B3770" i="12"/>
  <c r="B4272" i="12"/>
  <c r="B4210" i="12"/>
  <c r="B4176" i="12"/>
  <c r="B4152" i="12"/>
  <c r="B4114" i="12"/>
  <c r="B3820" i="12"/>
  <c r="B3816" i="12"/>
  <c r="B4315" i="12"/>
  <c r="B4219" i="12"/>
  <c r="B4215" i="12"/>
  <c r="B4009" i="12"/>
  <c r="B3771" i="12"/>
  <c r="B3767" i="12"/>
  <c r="B4311" i="12"/>
  <c r="B4261" i="12"/>
  <c r="B4257" i="12"/>
  <c r="B4091" i="12"/>
  <c r="B4087" i="12"/>
  <c r="B4299" i="12"/>
  <c r="B4295" i="12"/>
  <c r="B4291" i="12"/>
  <c r="B4287" i="12"/>
  <c r="B4195" i="12"/>
  <c r="B4191" i="12"/>
  <c r="B4133" i="12"/>
  <c r="B4129" i="12"/>
  <c r="B3765" i="12"/>
  <c r="B3761" i="12"/>
  <c r="B4157" i="12"/>
  <c r="B4153" i="12"/>
  <c r="B4026" i="12"/>
  <c r="B3979" i="12"/>
  <c r="B3971" i="12"/>
  <c r="B3967" i="12"/>
  <c r="B3954" i="12"/>
  <c r="B3905" i="12"/>
  <c r="B3825" i="12"/>
  <c r="B4323" i="12"/>
  <c r="B4319" i="12"/>
  <c r="B4298" i="12"/>
  <c r="B4290" i="12"/>
  <c r="B4285" i="12"/>
  <c r="B4281" i="12"/>
  <c r="B4256" i="12"/>
  <c r="B4251" i="12"/>
  <c r="B4247" i="12"/>
  <c r="B4146" i="12"/>
  <c r="B4141" i="12"/>
  <c r="B4137" i="12"/>
  <c r="B4112" i="12"/>
  <c r="B4107" i="12"/>
  <c r="B4103" i="12"/>
  <c r="B4099" i="12"/>
  <c r="B4095" i="12"/>
  <c r="B4074" i="12"/>
  <c r="B4069" i="12"/>
  <c r="B4065" i="12"/>
  <c r="B4040" i="12"/>
  <c r="B4032" i="12"/>
  <c r="B4027" i="12"/>
  <c r="B4023" i="12"/>
  <c r="B4010" i="12"/>
  <c r="B3997" i="12"/>
  <c r="B3969" i="12"/>
  <c r="B3889" i="12"/>
  <c r="B3884" i="12"/>
  <c r="B3880" i="12"/>
  <c r="B3875" i="12"/>
  <c r="B3871" i="12"/>
  <c r="B3858" i="12"/>
  <c r="B3787" i="12"/>
  <c r="B3783" i="12"/>
  <c r="B3779" i="12"/>
  <c r="B3775" i="12"/>
  <c r="B3749" i="12"/>
  <c r="B4274" i="12"/>
  <c r="B4269" i="12"/>
  <c r="B4265" i="12"/>
  <c r="B4240" i="12"/>
  <c r="B4235" i="12"/>
  <c r="B4231" i="12"/>
  <c r="B4227" i="12"/>
  <c r="B4223" i="12"/>
  <c r="B4202" i="12"/>
  <c r="B4197" i="12"/>
  <c r="B4193" i="12"/>
  <c r="B4168" i="12"/>
  <c r="B4160" i="12"/>
  <c r="B4155" i="12"/>
  <c r="B4151" i="12"/>
  <c r="B4130" i="12"/>
  <c r="B4125" i="12"/>
  <c r="B4121" i="12"/>
  <c r="B4083" i="12"/>
  <c r="B4079" i="12"/>
  <c r="B4053" i="12"/>
  <c r="B4049" i="12"/>
  <c r="B4016" i="12"/>
  <c r="B3973" i="12"/>
  <c r="B3944" i="12"/>
  <c r="B3939" i="12"/>
  <c r="B3935" i="12"/>
  <c r="B3922" i="12"/>
  <c r="B3851" i="12"/>
  <c r="B3847" i="12"/>
  <c r="B3843" i="12"/>
  <c r="B3839" i="12"/>
  <c r="B4322" i="12"/>
  <c r="B4208" i="12"/>
  <c r="B4178" i="12"/>
  <c r="B4136" i="12"/>
  <c r="B4106" i="12"/>
  <c r="B4098" i="12"/>
  <c r="B4064" i="12"/>
  <c r="B3920" i="12"/>
  <c r="B3916" i="12"/>
  <c r="B3912" i="12"/>
  <c r="B3828" i="12"/>
  <c r="B3824" i="12"/>
  <c r="B4123" i="12"/>
  <c r="B4119" i="12"/>
  <c r="B4013" i="12"/>
  <c r="B3993" i="12"/>
  <c r="B3975" i="12"/>
  <c r="B3941" i="12"/>
  <c r="B3909" i="12"/>
  <c r="B3834" i="12"/>
  <c r="B3829" i="12"/>
  <c r="B3811" i="12"/>
  <c r="B3807" i="12"/>
  <c r="B4306" i="12"/>
  <c r="B4293" i="12"/>
  <c r="B4289" i="12"/>
  <c r="B4264" i="12"/>
  <c r="B4259" i="12"/>
  <c r="B4255" i="12"/>
  <c r="B4234" i="12"/>
  <c r="B4226" i="12"/>
  <c r="B4221" i="12"/>
  <c r="B4217" i="12"/>
  <c r="B4192" i="12"/>
  <c r="B4187" i="12"/>
  <c r="B4183" i="12"/>
  <c r="B4082" i="12"/>
  <c r="B4077" i="12"/>
  <c r="B4073" i="12"/>
  <c r="B4048" i="12"/>
  <c r="B4043" i="12"/>
  <c r="B4039" i="12"/>
  <c r="B4035" i="12"/>
  <c r="B4031" i="12"/>
  <c r="B4018" i="12"/>
  <c r="B4005" i="12"/>
  <c r="B3985" i="12"/>
  <c r="B3976" i="12"/>
  <c r="B3963" i="12"/>
  <c r="B3959" i="12"/>
  <c r="B3946" i="12"/>
  <c r="B3933" i="12"/>
  <c r="B3897" i="12"/>
  <c r="B3892" i="12"/>
  <c r="B3888" i="12"/>
  <c r="B3978" i="12"/>
  <c r="B3965" i="12"/>
  <c r="B3945" i="12"/>
  <c r="B3936" i="12"/>
  <c r="B3931" i="12"/>
  <c r="B3927" i="12"/>
  <c r="B3914" i="12"/>
  <c r="B3901" i="12"/>
  <c r="B3890" i="12"/>
  <c r="B3881" i="12"/>
  <c r="B3876" i="12"/>
  <c r="B3872" i="12"/>
  <c r="B3867" i="12"/>
  <c r="B3863" i="12"/>
  <c r="B3850" i="12"/>
  <c r="B3826" i="12"/>
  <c r="B3821" i="12"/>
  <c r="B3817" i="12"/>
  <c r="B3812" i="12"/>
  <c r="B3808" i="12"/>
  <c r="B3803" i="12"/>
  <c r="B3799" i="12"/>
  <c r="B3762" i="12"/>
  <c r="B3757" i="12"/>
  <c r="B3756" i="12"/>
  <c r="B3753" i="12"/>
  <c r="B4312" i="12"/>
  <c r="B4307" i="12"/>
  <c r="B4303" i="12"/>
  <c r="B4282" i="12"/>
  <c r="B4277" i="12"/>
  <c r="B4273" i="12"/>
  <c r="B4248" i="12"/>
  <c r="B4243" i="12"/>
  <c r="B4239" i="12"/>
  <c r="B4218" i="12"/>
  <c r="B4213" i="12"/>
  <c r="B4209" i="12"/>
  <c r="B4184" i="12"/>
  <c r="B4179" i="12"/>
  <c r="B4175" i="12"/>
  <c r="B4154" i="12"/>
  <c r="B4149" i="12"/>
  <c r="B4145" i="12"/>
  <c r="B4120" i="12"/>
  <c r="B4115" i="12"/>
  <c r="B4111" i="12"/>
  <c r="B4090" i="12"/>
  <c r="B4085" i="12"/>
  <c r="B4081" i="12"/>
  <c r="B4056" i="12"/>
  <c r="B4051" i="12"/>
  <c r="B4047" i="12"/>
  <c r="B4034" i="12"/>
  <c r="B4021" i="12"/>
  <c r="B4001" i="12"/>
  <c r="B3992" i="12"/>
  <c r="B3987" i="12"/>
  <c r="B3983" i="12"/>
  <c r="B3970" i="12"/>
  <c r="B3957" i="12"/>
  <c r="B3937" i="12"/>
  <c r="B3928" i="12"/>
  <c r="B3923" i="12"/>
  <c r="B3919" i="12"/>
  <c r="B3906" i="12"/>
  <c r="B3893" i="12"/>
  <c r="B3877" i="12"/>
  <c r="B3873" i="12"/>
  <c r="B3868" i="12"/>
  <c r="B3864" i="12"/>
  <c r="B3859" i="12"/>
  <c r="B3855" i="12"/>
  <c r="B3842" i="12"/>
  <c r="B3818" i="12"/>
  <c r="B3813" i="12"/>
  <c r="B3809" i="12"/>
  <c r="B3804" i="12"/>
  <c r="B3800" i="12"/>
  <c r="B3795" i="12"/>
  <c r="B3791" i="12"/>
  <c r="B3754" i="12"/>
  <c r="B3715" i="12"/>
  <c r="B3287" i="12"/>
  <c r="B3279" i="12"/>
  <c r="B3519" i="12"/>
  <c r="B3747" i="12"/>
  <c r="B3575" i="12"/>
  <c r="B3567" i="12"/>
  <c r="B3559" i="12"/>
  <c r="B3335" i="12"/>
  <c r="B3347" i="12"/>
  <c r="B3343" i="12"/>
  <c r="B3183" i="12"/>
  <c r="B3175" i="12"/>
  <c r="B3167" i="12"/>
  <c r="B3159" i="12"/>
  <c r="B3583" i="12"/>
  <c r="B3727" i="12"/>
  <c r="B3724" i="12"/>
  <c r="B3479" i="12"/>
  <c r="B3223" i="12"/>
  <c r="B3205" i="12"/>
  <c r="B3203" i="12"/>
  <c r="B3643" i="12"/>
  <c r="B3619" i="12"/>
  <c r="B3263" i="12"/>
  <c r="B3255" i="12"/>
  <c r="B3191" i="12"/>
  <c r="B3380" i="12"/>
  <c r="B3376" i="12"/>
  <c r="B3364" i="12"/>
  <c r="B3599" i="12"/>
  <c r="B3427" i="12"/>
  <c r="B3415" i="12"/>
  <c r="B3360" i="12"/>
  <c r="B3352" i="12"/>
  <c r="B3151" i="12"/>
  <c r="B3236" i="12"/>
  <c r="B3232" i="12"/>
  <c r="B3224" i="12"/>
  <c r="B3650" i="12"/>
  <c r="B3542" i="12"/>
  <c r="B3538" i="12"/>
  <c r="B3451" i="12"/>
  <c r="B3654" i="12"/>
  <c r="B3743" i="12"/>
  <c r="B3719" i="12"/>
  <c r="B3663" i="12"/>
  <c r="B3462" i="12"/>
  <c r="B3458" i="12"/>
  <c r="B3455" i="12"/>
  <c r="B3310" i="12"/>
  <c r="B3306" i="12"/>
  <c r="B3215" i="12"/>
  <c r="B3679" i="12"/>
  <c r="B3647" i="12"/>
  <c r="B3543" i="12"/>
  <c r="B3405" i="12"/>
  <c r="B3397" i="12"/>
  <c r="B3671" i="12"/>
  <c r="B3606" i="12"/>
  <c r="B3602" i="12"/>
  <c r="B3511" i="12"/>
  <c r="B3503" i="12"/>
  <c r="B3495" i="12"/>
  <c r="B3487" i="12"/>
  <c r="B3393" i="12"/>
  <c r="B3300" i="12"/>
  <c r="B3296" i="12"/>
  <c r="B3288" i="12"/>
  <c r="B3207" i="12"/>
  <c r="B3199" i="12"/>
  <c r="B3735" i="12"/>
  <c r="B3723" i="12"/>
  <c r="B3700" i="12"/>
  <c r="B3696" i="12"/>
  <c r="B3739" i="12"/>
  <c r="B3731" i="12"/>
  <c r="B3742" i="12"/>
  <c r="B3738" i="12"/>
  <c r="B3705" i="12"/>
  <c r="B3701" i="12"/>
  <c r="B3697" i="12"/>
  <c r="B3693" i="12"/>
  <c r="B3689" i="12"/>
  <c r="B3681" i="12"/>
  <c r="B3672" i="12"/>
  <c r="B3615" i="12"/>
  <c r="B3607" i="12"/>
  <c r="B3535" i="12"/>
  <c r="B3551" i="12"/>
  <c r="B3390" i="12"/>
  <c r="B3374" i="12"/>
  <c r="B3370" i="12"/>
  <c r="B3271" i="12"/>
  <c r="B3695" i="12"/>
  <c r="B3687" i="12"/>
  <c r="B3683" i="12"/>
  <c r="B3592" i="12"/>
  <c r="B3471" i="12"/>
  <c r="B3351" i="12"/>
  <c r="B3722" i="12"/>
  <c r="B3748" i="12"/>
  <c r="B3694" i="12"/>
  <c r="B3667" i="12"/>
  <c r="B3655" i="12"/>
  <c r="B3637" i="12"/>
  <c r="B3633" i="12"/>
  <c r="B3629" i="12"/>
  <c r="B3625" i="12"/>
  <c r="B3407" i="12"/>
  <c r="B3391" i="12"/>
  <c r="B3246" i="12"/>
  <c r="B3242" i="12"/>
  <c r="B3670" i="12"/>
  <c r="B3666" i="12"/>
  <c r="B3639" i="12"/>
  <c r="B3631" i="12"/>
  <c r="B3623" i="12"/>
  <c r="B3464" i="12"/>
  <c r="B3327" i="12"/>
  <c r="B3319" i="12"/>
  <c r="B3198" i="12"/>
  <c r="B3526" i="12"/>
  <c r="B3522" i="12"/>
  <c r="B3515" i="12"/>
  <c r="B3491" i="12"/>
  <c r="B3457" i="12"/>
  <c r="B3444" i="12"/>
  <c r="B3440" i="12"/>
  <c r="B3428" i="12"/>
  <c r="B3424" i="12"/>
  <c r="B3416" i="12"/>
  <c r="B3381" i="12"/>
  <c r="B3365" i="12"/>
  <c r="B3357" i="12"/>
  <c r="B3350" i="12"/>
  <c r="B3346" i="12"/>
  <c r="B3313" i="12"/>
  <c r="B3305" i="12"/>
  <c r="B3297" i="12"/>
  <c r="B3289" i="12"/>
  <c r="B3253" i="12"/>
  <c r="B3229" i="12"/>
  <c r="B3172" i="12"/>
  <c r="B3168" i="12"/>
  <c r="B3164" i="12"/>
  <c r="B3160" i="12"/>
  <c r="B3684" i="12"/>
  <c r="B3680" i="12"/>
  <c r="B3646" i="12"/>
  <c r="B3630" i="12"/>
  <c r="B3626" i="12"/>
  <c r="B3589" i="12"/>
  <c r="B3585" i="12"/>
  <c r="B3572" i="12"/>
  <c r="B3568" i="12"/>
  <c r="B3556" i="12"/>
  <c r="B3552" i="12"/>
  <c r="B3518" i="12"/>
  <c r="B3502" i="12"/>
  <c r="B3498" i="12"/>
  <c r="B3475" i="12"/>
  <c r="B3463" i="12"/>
  <c r="B3441" i="12"/>
  <c r="B3433" i="12"/>
  <c r="B3425" i="12"/>
  <c r="B3417" i="12"/>
  <c r="B3334" i="12"/>
  <c r="B3330" i="12"/>
  <c r="B3311" i="12"/>
  <c r="B3303" i="12"/>
  <c r="B3295" i="12"/>
  <c r="B3272" i="12"/>
  <c r="B3177" i="12"/>
  <c r="B3173" i="12"/>
  <c r="B3169" i="12"/>
  <c r="B3165" i="12"/>
  <c r="B3161" i="12"/>
  <c r="B3603" i="12"/>
  <c r="B3591" i="12"/>
  <c r="B3573" i="12"/>
  <c r="B3569" i="12"/>
  <c r="B3565" i="12"/>
  <c r="B3561" i="12"/>
  <c r="B3553" i="12"/>
  <c r="B3544" i="12"/>
  <c r="B3509" i="12"/>
  <c r="B3493" i="12"/>
  <c r="B3485" i="12"/>
  <c r="B3478" i="12"/>
  <c r="B3474" i="12"/>
  <c r="B3447" i="12"/>
  <c r="B3439" i="12"/>
  <c r="B3431" i="12"/>
  <c r="B3423" i="12"/>
  <c r="B3400" i="12"/>
  <c r="B3341" i="12"/>
  <c r="B3339" i="12"/>
  <c r="B3333" i="12"/>
  <c r="B3326" i="12"/>
  <c r="B3265" i="12"/>
  <c r="B3213" i="12"/>
  <c r="B3206" i="12"/>
  <c r="B3202" i="12"/>
  <c r="B3194" i="12"/>
  <c r="B3171" i="12"/>
  <c r="B3656" i="12"/>
  <c r="B3590" i="12"/>
  <c r="B3586" i="12"/>
  <c r="B3579" i="12"/>
  <c r="B3555" i="12"/>
  <c r="B3528" i="12"/>
  <c r="B3469" i="12"/>
  <c r="B3461" i="12"/>
  <c r="B3454" i="12"/>
  <c r="B3438" i="12"/>
  <c r="B3434" i="12"/>
  <c r="B3411" i="12"/>
  <c r="B3399" i="12"/>
  <c r="B3377" i="12"/>
  <c r="B3369" i="12"/>
  <c r="B3361" i="12"/>
  <c r="B3353" i="12"/>
  <c r="B3317" i="12"/>
  <c r="B3301" i="12"/>
  <c r="B3293" i="12"/>
  <c r="B3286" i="12"/>
  <c r="B3241" i="12"/>
  <c r="B3233" i="12"/>
  <c r="B3225" i="12"/>
  <c r="B3195" i="12"/>
  <c r="B3190" i="12"/>
  <c r="B3186" i="12"/>
  <c r="B3182" i="12"/>
  <c r="B3178" i="12"/>
  <c r="B3690" i="12"/>
  <c r="B3653" i="12"/>
  <c r="B3649" i="12"/>
  <c r="B3636" i="12"/>
  <c r="B3632" i="12"/>
  <c r="B3620" i="12"/>
  <c r="B3616" i="12"/>
  <c r="B3582" i="12"/>
  <c r="B3566" i="12"/>
  <c r="B3562" i="12"/>
  <c r="B3525" i="12"/>
  <c r="B3521" i="12"/>
  <c r="B3508" i="12"/>
  <c r="B3504" i="12"/>
  <c r="B3492" i="12"/>
  <c r="B3488" i="12"/>
  <c r="B3480" i="12"/>
  <c r="B3445" i="12"/>
  <c r="B3429" i="12"/>
  <c r="B3421" i="12"/>
  <c r="B3414" i="12"/>
  <c r="B3410" i="12"/>
  <c r="B3383" i="12"/>
  <c r="B3375" i="12"/>
  <c r="B3367" i="12"/>
  <c r="B3359" i="12"/>
  <c r="B3336" i="12"/>
  <c r="B3270" i="12"/>
  <c r="B3266" i="12"/>
  <c r="B3247" i="12"/>
  <c r="B3239" i="12"/>
  <c r="B3231" i="12"/>
  <c r="B3208" i="12"/>
  <c r="B3189" i="12"/>
  <c r="B3158" i="12"/>
  <c r="B3154" i="12"/>
  <c r="B3617" i="12"/>
  <c r="B3608" i="12"/>
  <c r="B3539" i="12"/>
  <c r="B3527" i="12"/>
  <c r="B3505" i="12"/>
  <c r="B3497" i="12"/>
  <c r="B3489" i="12"/>
  <c r="B3481" i="12"/>
  <c r="B3398" i="12"/>
  <c r="B3394" i="12"/>
  <c r="B3387" i="12"/>
  <c r="B3363" i="12"/>
  <c r="B3329" i="12"/>
  <c r="B3277" i="12"/>
  <c r="B3275" i="12"/>
  <c r="B3269" i="12"/>
  <c r="B3262" i="12"/>
  <c r="B3703" i="12"/>
  <c r="B3635" i="12"/>
  <c r="B3732" i="12"/>
  <c r="B3728" i="12"/>
  <c r="B3714" i="12"/>
  <c r="B3710" i="12"/>
  <c r="B3706" i="12"/>
  <c r="B3691" i="12"/>
  <c r="B3673" i="12"/>
  <c r="B3664" i="12"/>
  <c r="B3638" i="12"/>
  <c r="B3627" i="12"/>
  <c r="B3609" i="12"/>
  <c r="B3600" i="12"/>
  <c r="B3574" i="12"/>
  <c r="B3563" i="12"/>
  <c r="B3545" i="12"/>
  <c r="B3536" i="12"/>
  <c r="B3510" i="12"/>
  <c r="B3499" i="12"/>
  <c r="B3472" i="12"/>
  <c r="B3453" i="12"/>
  <c r="B3446" i="12"/>
  <c r="B3435" i="12"/>
  <c r="B3408" i="12"/>
  <c r="B3389" i="12"/>
  <c r="B3382" i="12"/>
  <c r="B3371" i="12"/>
  <c r="B3344" i="12"/>
  <c r="B3325" i="12"/>
  <c r="B3318" i="12"/>
  <c r="B3280" i="12"/>
  <c r="B3261" i="12"/>
  <c r="B3254" i="12"/>
  <c r="B3216" i="12"/>
  <c r="B3197" i="12"/>
  <c r="B3179" i="12"/>
  <c r="B3156" i="12"/>
  <c r="B3152" i="12"/>
  <c r="B3707" i="12"/>
  <c r="B3507" i="12"/>
  <c r="B3443" i="12"/>
  <c r="B3741" i="12"/>
  <c r="B3537" i="12"/>
  <c r="B3473" i="12"/>
  <c r="B3409" i="12"/>
  <c r="B3345" i="12"/>
  <c r="B3315" i="12"/>
  <c r="B3281" i="12"/>
  <c r="B3251" i="12"/>
  <c r="B3217" i="12"/>
  <c r="B3187" i="12"/>
  <c r="B3157" i="12"/>
  <c r="B3153" i="12"/>
  <c r="B3711" i="12"/>
  <c r="B3699" i="12"/>
  <c r="B3733" i="12"/>
  <c r="B3729" i="12"/>
  <c r="B3601" i="12"/>
  <c r="B3725" i="12"/>
  <c r="B3720" i="12"/>
  <c r="B3686" i="12"/>
  <c r="B3675" i="12"/>
  <c r="B3657" i="12"/>
  <c r="B3648" i="12"/>
  <c r="B3622" i="12"/>
  <c r="B3611" i="12"/>
  <c r="B3593" i="12"/>
  <c r="B3584" i="12"/>
  <c r="B3558" i="12"/>
  <c r="B3547" i="12"/>
  <c r="B3529" i="12"/>
  <c r="B3520" i="12"/>
  <c r="B3501" i="12"/>
  <c r="B3494" i="12"/>
  <c r="B3483" i="12"/>
  <c r="B3465" i="12"/>
  <c r="B3456" i="12"/>
  <c r="B3437" i="12"/>
  <c r="B3430" i="12"/>
  <c r="B3419" i="12"/>
  <c r="B3401" i="12"/>
  <c r="B3392" i="12"/>
  <c r="B3373" i="12"/>
  <c r="B3366" i="12"/>
  <c r="B3355" i="12"/>
  <c r="B3337" i="12"/>
  <c r="B3328" i="12"/>
  <c r="B3309" i="12"/>
  <c r="B3302" i="12"/>
  <c r="B3273" i="12"/>
  <c r="B3264" i="12"/>
  <c r="B3245" i="12"/>
  <c r="B3238" i="12"/>
  <c r="B3209" i="12"/>
  <c r="B3204" i="12"/>
  <c r="B3200" i="12"/>
  <c r="B3181" i="12"/>
  <c r="B3174" i="12"/>
  <c r="B3170" i="12"/>
  <c r="B3163" i="12"/>
  <c r="B3379" i="12"/>
  <c r="B3644" i="12"/>
  <c r="B3640" i="12"/>
  <c r="B3614" i="12"/>
  <c r="B3580" i="12"/>
  <c r="B3576" i="12"/>
  <c r="B3550" i="12"/>
  <c r="B3516" i="12"/>
  <c r="B3512" i="12"/>
  <c r="B3486" i="12"/>
  <c r="B3452" i="12"/>
  <c r="B3448" i="12"/>
  <c r="B3422" i="12"/>
  <c r="B3388" i="12"/>
  <c r="B3384" i="12"/>
  <c r="B3358" i="12"/>
  <c r="B3324" i="12"/>
  <c r="B3320" i="12"/>
  <c r="B3294" i="12"/>
  <c r="B3260" i="12"/>
  <c r="B3256" i="12"/>
  <c r="B3237" i="12"/>
  <c r="B3230" i="12"/>
  <c r="B3201" i="12"/>
  <c r="B3196" i="12"/>
  <c r="B3192" i="12"/>
  <c r="B3166" i="12"/>
  <c r="B3162" i="12"/>
  <c r="B3155" i="12"/>
  <c r="B3737" i="12"/>
  <c r="B3678" i="12"/>
  <c r="B3659" i="12"/>
  <c r="B3645" i="12"/>
  <c r="B3641" i="12"/>
  <c r="B3595" i="12"/>
  <c r="B3581" i="12"/>
  <c r="B3577" i="12"/>
  <c r="B3531" i="12"/>
  <c r="B3517" i="12"/>
  <c r="B3513" i="12"/>
  <c r="B3467" i="12"/>
  <c r="B3449" i="12"/>
  <c r="B3403" i="12"/>
  <c r="B3385" i="12"/>
  <c r="B3321" i="12"/>
  <c r="B3316" i="12"/>
  <c r="B3312" i="12"/>
  <c r="B3291" i="12"/>
  <c r="B3282" i="12"/>
  <c r="B3257" i="12"/>
  <c r="B3252" i="12"/>
  <c r="B3248" i="12"/>
  <c r="B3227" i="12"/>
  <c r="B3222" i="12"/>
  <c r="B3218" i="12"/>
  <c r="B3211" i="12"/>
  <c r="B3193" i="12"/>
  <c r="B3188" i="12"/>
  <c r="B3184" i="12"/>
  <c r="B3571" i="12"/>
  <c r="B3665" i="12"/>
  <c r="B3726" i="12"/>
  <c r="B3692" i="12"/>
  <c r="B3688" i="12"/>
  <c r="B3662" i="12"/>
  <c r="B3658" i="12"/>
  <c r="B3651" i="12"/>
  <c r="B3628" i="12"/>
  <c r="B3624" i="12"/>
  <c r="B3598" i="12"/>
  <c r="B3594" i="12"/>
  <c r="B3587" i="12"/>
  <c r="B3564" i="12"/>
  <c r="B3560" i="12"/>
  <c r="B3534" i="12"/>
  <c r="B3530" i="12"/>
  <c r="B3523" i="12"/>
  <c r="B3500" i="12"/>
  <c r="B3496" i="12"/>
  <c r="B3477" i="12"/>
  <c r="B3470" i="12"/>
  <c r="B3466" i="12"/>
  <c r="B3459" i="12"/>
  <c r="B3436" i="12"/>
  <c r="B3432" i="12"/>
  <c r="B3413" i="12"/>
  <c r="B3406" i="12"/>
  <c r="B3402" i="12"/>
  <c r="B3395" i="12"/>
  <c r="B3372" i="12"/>
  <c r="B3368" i="12"/>
  <c r="B3349" i="12"/>
  <c r="B3342" i="12"/>
  <c r="B3338" i="12"/>
  <c r="B3308" i="12"/>
  <c r="B3304" i="12"/>
  <c r="B3285" i="12"/>
  <c r="B3283" i="12"/>
  <c r="B3278" i="12"/>
  <c r="B3274" i="12"/>
  <c r="B3249" i="12"/>
  <c r="B3244" i="12"/>
  <c r="B3240" i="12"/>
  <c r="B3221" i="12"/>
  <c r="B3219" i="12"/>
  <c r="B3214" i="12"/>
  <c r="B3210" i="12"/>
  <c r="B3185" i="12"/>
  <c r="B3180" i="12"/>
  <c r="B3176" i="12"/>
  <c r="B3150" i="12"/>
  <c r="B3744" i="12"/>
  <c r="B3734" i="12"/>
  <c r="B3721" i="12"/>
  <c r="B3716" i="12"/>
  <c r="B3702" i="12"/>
  <c r="B3685" i="12"/>
  <c r="B3676" i="12"/>
  <c r="B3642" i="12"/>
  <c r="B3621" i="12"/>
  <c r="B3612" i="12"/>
  <c r="B3578" i="12"/>
  <c r="B3557" i="12"/>
  <c r="B3548" i="12"/>
  <c r="B3514" i="12"/>
  <c r="B3484" i="12"/>
  <c r="B3450" i="12"/>
  <c r="B3420" i="12"/>
  <c r="B3386" i="12"/>
  <c r="B3356" i="12"/>
  <c r="B3331" i="12"/>
  <c r="B3322" i="12"/>
  <c r="B3292" i="12"/>
  <c r="B3267" i="12"/>
  <c r="B3258" i="12"/>
  <c r="B3228" i="12"/>
  <c r="B3745" i="12"/>
  <c r="B3730" i="12"/>
  <c r="B3717" i="12"/>
  <c r="B3712" i="12"/>
  <c r="B3698" i="12"/>
  <c r="B3677" i="12"/>
  <c r="B3668" i="12"/>
  <c r="B3634" i="12"/>
  <c r="B3613" i="12"/>
  <c r="B3604" i="12"/>
  <c r="B3570" i="12"/>
  <c r="B3549" i="12"/>
  <c r="B3540" i="12"/>
  <c r="B3506" i="12"/>
  <c r="B3476" i="12"/>
  <c r="B3442" i="12"/>
  <c r="B3412" i="12"/>
  <c r="B3378" i="12"/>
  <c r="B3348" i="12"/>
  <c r="B3323" i="12"/>
  <c r="B3314" i="12"/>
  <c r="B3284" i="12"/>
  <c r="B3259" i="12"/>
  <c r="B3250" i="12"/>
  <c r="B3220" i="12"/>
  <c r="B3740" i="12"/>
  <c r="B3713" i="12"/>
  <c r="B3708" i="12"/>
  <c r="B3669" i="12"/>
  <c r="B3660" i="12"/>
  <c r="B3605" i="12"/>
  <c r="B3596" i="12"/>
  <c r="B3541" i="12"/>
  <c r="B3532" i="12"/>
  <c r="B3468" i="12"/>
  <c r="B3404" i="12"/>
  <c r="B3340" i="12"/>
  <c r="B3276" i="12"/>
  <c r="B3212" i="12"/>
  <c r="B3709" i="12"/>
  <c r="B3704" i="12"/>
  <c r="B3682" i="12"/>
  <c r="B3661" i="12"/>
  <c r="B3652" i="12"/>
  <c r="B3618" i="12"/>
  <c r="B3597" i="12"/>
  <c r="B3588" i="12"/>
  <c r="B3554" i="12"/>
  <c r="B3533" i="12"/>
  <c r="B3524" i="12"/>
  <c r="B3490" i="12"/>
  <c r="B3460" i="12"/>
  <c r="B3426" i="12"/>
  <c r="B3396" i="12"/>
  <c r="B3362" i="12"/>
  <c r="B3332" i="12"/>
  <c r="B3307" i="12"/>
  <c r="B3298" i="12"/>
  <c r="B3268" i="12"/>
  <c r="B3243" i="12"/>
  <c r="B3234" i="12"/>
  <c r="B3736" i="12"/>
  <c r="B3746" i="12"/>
  <c r="B3718" i="12"/>
  <c r="B3674" i="12"/>
  <c r="B3610" i="12"/>
  <c r="B3546" i="12"/>
  <c r="B3482" i="12"/>
  <c r="B3418" i="12"/>
  <c r="B3354" i="12"/>
  <c r="B3299" i="12"/>
  <c r="B3290" i="12"/>
  <c r="B3235" i="12"/>
  <c r="B3226" i="12"/>
  <c r="B3149" i="12"/>
  <c r="AR1015" i="21"/>
  <c r="AR1016" i="21"/>
  <c r="BY1016" i="21" s="1"/>
  <c r="AR1017" i="21"/>
  <c r="BY1017" i="21" s="1"/>
  <c r="AR1018" i="21"/>
  <c r="AR1019" i="21"/>
  <c r="AR1020" i="21"/>
  <c r="BY1020" i="21" s="1"/>
  <c r="AR1021" i="21"/>
  <c r="AR1022" i="21"/>
  <c r="BY1022" i="21" s="1"/>
  <c r="AR1023" i="21"/>
  <c r="AR1024" i="21"/>
  <c r="BY1024" i="21" s="1"/>
  <c r="AR1025" i="21"/>
  <c r="BY1025" i="21" s="1"/>
  <c r="AR1026" i="21"/>
  <c r="AR1027" i="21"/>
  <c r="BY1027" i="21" s="1"/>
  <c r="AR1028" i="21"/>
  <c r="BY1028" i="21" s="1"/>
  <c r="AR1029" i="21"/>
  <c r="AR1030" i="21"/>
  <c r="BY1030" i="21" s="1"/>
  <c r="AR1031" i="21"/>
  <c r="AR1032" i="21"/>
  <c r="BY1032" i="21" s="1"/>
  <c r="AR1033" i="21"/>
  <c r="BY1033" i="21" s="1"/>
  <c r="AR1034" i="21"/>
  <c r="AR1035" i="21"/>
  <c r="BY1035" i="21" s="1"/>
  <c r="AR1036" i="21"/>
  <c r="BY1036" i="21" s="1"/>
  <c r="AR1037" i="21"/>
  <c r="AR1038" i="21"/>
  <c r="BY1038" i="21" s="1"/>
  <c r="AR1039" i="21"/>
  <c r="AR1040" i="21"/>
  <c r="BY1040" i="21" s="1"/>
  <c r="AR1041" i="21"/>
  <c r="BY1041" i="21" s="1"/>
  <c r="AR1042" i="21"/>
  <c r="AR1043" i="21"/>
  <c r="BY1043" i="21" s="1"/>
  <c r="AR1044" i="21"/>
  <c r="BY1044" i="21" s="1"/>
  <c r="AR1045" i="21"/>
  <c r="AR1046" i="21"/>
  <c r="BY1046" i="21" s="1"/>
  <c r="AR1047" i="21"/>
  <c r="AR1048" i="21"/>
  <c r="BY1048" i="21" s="1"/>
  <c r="AR1049" i="21"/>
  <c r="BY1049" i="21" s="1"/>
  <c r="AR1050" i="21"/>
  <c r="AR1051" i="21"/>
  <c r="BY1051" i="21" s="1"/>
  <c r="AR1052" i="21"/>
  <c r="BY1052" i="21" s="1"/>
  <c r="AR1053" i="21"/>
  <c r="AR1054" i="21"/>
  <c r="BY1054" i="21" s="1"/>
  <c r="AR1055" i="21"/>
  <c r="AR1056" i="21"/>
  <c r="BY1056" i="21" s="1"/>
  <c r="AR1057" i="21"/>
  <c r="BY1057" i="21" s="1"/>
  <c r="AR1058" i="21"/>
  <c r="AR1059" i="21"/>
  <c r="BY1059" i="21" s="1"/>
  <c r="AR1060" i="21"/>
  <c r="BY1060" i="21" s="1"/>
  <c r="AR1061" i="21"/>
  <c r="AR1062" i="21"/>
  <c r="BY1062" i="21" s="1"/>
  <c r="AR1063" i="21"/>
  <c r="AR1064" i="21"/>
  <c r="BY1064" i="21" s="1"/>
  <c r="AR1065" i="21"/>
  <c r="BY1065" i="21" s="1"/>
  <c r="AR1066" i="21"/>
  <c r="AR1067" i="21"/>
  <c r="BY1067" i="21" s="1"/>
  <c r="AR1068" i="21"/>
  <c r="BY1068" i="21" s="1"/>
  <c r="AR1069" i="21"/>
  <c r="AR1070" i="21"/>
  <c r="BY1070" i="21" s="1"/>
  <c r="AR1071" i="21"/>
  <c r="AR1072" i="21"/>
  <c r="BY1072" i="21" s="1"/>
  <c r="AR1073" i="21"/>
  <c r="BY1073" i="21" s="1"/>
  <c r="AR1074" i="21"/>
  <c r="AR1075" i="21"/>
  <c r="BY1075" i="21" s="1"/>
  <c r="AR1076" i="21"/>
  <c r="BY1076" i="21" s="1"/>
  <c r="AR1077" i="21"/>
  <c r="AR1078" i="21"/>
  <c r="BY1078" i="21" s="1"/>
  <c r="AR1079" i="21"/>
  <c r="AR1080" i="21"/>
  <c r="BY1080" i="21" s="1"/>
  <c r="AR1081" i="21"/>
  <c r="BY1081" i="21" s="1"/>
  <c r="AR1082" i="21"/>
  <c r="AR1083" i="21"/>
  <c r="BY1083" i="21" s="1"/>
  <c r="AR1084" i="21"/>
  <c r="BY1084" i="21" s="1"/>
  <c r="AR1085" i="21"/>
  <c r="AR1086" i="21"/>
  <c r="BY1086" i="21" s="1"/>
  <c r="AR1087" i="21"/>
  <c r="AR1088" i="21"/>
  <c r="BY1088" i="21" s="1"/>
  <c r="AR1089" i="21"/>
  <c r="BY1089" i="21" s="1"/>
  <c r="AR1090" i="21"/>
  <c r="AR1091" i="21"/>
  <c r="BY1091" i="21" s="1"/>
  <c r="AR1092" i="21"/>
  <c r="BY1092" i="21" s="1"/>
  <c r="AR1093" i="21"/>
  <c r="AR1094" i="21"/>
  <c r="BY1094" i="21" s="1"/>
  <c r="AR1095" i="21"/>
  <c r="AR1096" i="21"/>
  <c r="BY1096" i="21" s="1"/>
  <c r="AR1097" i="21"/>
  <c r="BY1097" i="21" s="1"/>
  <c r="AR1098" i="21"/>
  <c r="AR1099" i="21"/>
  <c r="BY1099" i="21" s="1"/>
  <c r="AR1100" i="21"/>
  <c r="BY1100" i="21" s="1"/>
  <c r="AR1101" i="21"/>
  <c r="AR1102" i="21"/>
  <c r="BY1102" i="21" s="1"/>
  <c r="AR1103" i="21"/>
  <c r="AR1104" i="21"/>
  <c r="BY1104" i="21" s="1"/>
  <c r="AR1105" i="21"/>
  <c r="BY1105" i="21" s="1"/>
  <c r="AR1106" i="21"/>
  <c r="AR1107" i="21"/>
  <c r="BY1107" i="21" s="1"/>
  <c r="AR1108" i="21"/>
  <c r="BY1108" i="21" s="1"/>
  <c r="AR1109" i="21"/>
  <c r="AR1110" i="21"/>
  <c r="BY1110" i="21" s="1"/>
  <c r="AR1111" i="21"/>
  <c r="AR1112" i="21"/>
  <c r="BY1112" i="21" s="1"/>
  <c r="AP1015" i="21"/>
  <c r="AP1016" i="21"/>
  <c r="AP1017" i="21"/>
  <c r="AP1018" i="21"/>
  <c r="CA1018" i="21" s="1"/>
  <c r="AP1019" i="21"/>
  <c r="AP1020" i="21"/>
  <c r="AP1021" i="21"/>
  <c r="CA1021" i="21" s="1"/>
  <c r="AP1022" i="21"/>
  <c r="BX1022" i="21" s="1"/>
  <c r="AP1023" i="21"/>
  <c r="AP1024" i="21"/>
  <c r="AP1025" i="21"/>
  <c r="AP1026" i="21"/>
  <c r="AP1027" i="21"/>
  <c r="AP1028" i="21"/>
  <c r="AP1029" i="21"/>
  <c r="AP1030" i="21"/>
  <c r="AP1031" i="21"/>
  <c r="AP1032" i="21"/>
  <c r="AP1033" i="21"/>
  <c r="AP1034" i="21"/>
  <c r="AP1035" i="21"/>
  <c r="AP1036" i="21"/>
  <c r="AP1037" i="21"/>
  <c r="BX1037" i="21" s="1"/>
  <c r="AP1038" i="21"/>
  <c r="AP1039" i="21"/>
  <c r="AP1040" i="21"/>
  <c r="AP1041" i="21"/>
  <c r="AP1042" i="21"/>
  <c r="AP1043" i="21"/>
  <c r="AP1044" i="21"/>
  <c r="AP1045" i="21"/>
  <c r="AP1046" i="21"/>
  <c r="AP1047" i="21"/>
  <c r="AP1048" i="21"/>
  <c r="AP1049" i="21"/>
  <c r="AP1050" i="21"/>
  <c r="AP1051" i="21"/>
  <c r="AP1052" i="21"/>
  <c r="AP1053" i="21"/>
  <c r="AP1054" i="21"/>
  <c r="AP1055" i="21"/>
  <c r="AP1056" i="21"/>
  <c r="AP1057" i="21"/>
  <c r="AP1058" i="21"/>
  <c r="AP1059" i="21"/>
  <c r="AP1060" i="21"/>
  <c r="AP1061" i="21"/>
  <c r="BX1061" i="21" s="1"/>
  <c r="AP1062" i="21"/>
  <c r="AP1063" i="21"/>
  <c r="AP1064" i="21"/>
  <c r="AP1065" i="21"/>
  <c r="AP1066" i="21"/>
  <c r="AP1067" i="21"/>
  <c r="AP1068" i="21"/>
  <c r="AP1069" i="21"/>
  <c r="AP1070" i="21"/>
  <c r="AP1071" i="21"/>
  <c r="AP1072" i="21"/>
  <c r="AP1073" i="21"/>
  <c r="AP1074" i="21"/>
  <c r="AP1075" i="21"/>
  <c r="AP1076" i="21"/>
  <c r="AP1077" i="21"/>
  <c r="AP1078" i="21"/>
  <c r="AP1079" i="21"/>
  <c r="AP1080" i="21"/>
  <c r="AP1081" i="21"/>
  <c r="AP1082" i="21"/>
  <c r="AP1083" i="21"/>
  <c r="AP1084" i="21"/>
  <c r="AP1085" i="21"/>
  <c r="AP1086" i="21"/>
  <c r="AP1087" i="21"/>
  <c r="AP1088" i="21"/>
  <c r="AP1089" i="21"/>
  <c r="AP1090" i="21"/>
  <c r="AP1091" i="21"/>
  <c r="AP1092" i="21"/>
  <c r="AP1093" i="21"/>
  <c r="AP1094" i="21"/>
  <c r="AP1095" i="21"/>
  <c r="AP1096" i="21"/>
  <c r="AP1097" i="21"/>
  <c r="AP1098" i="21"/>
  <c r="AP1099" i="21"/>
  <c r="AP1100" i="21"/>
  <c r="AP1101" i="21"/>
  <c r="AP1102" i="21"/>
  <c r="AP1103" i="21"/>
  <c r="AP1104" i="21"/>
  <c r="AP1105" i="21"/>
  <c r="AP1106" i="21"/>
  <c r="AP1107" i="21"/>
  <c r="AP1108" i="21"/>
  <c r="AP1109" i="21"/>
  <c r="AP1110" i="21"/>
  <c r="AP1111" i="21"/>
  <c r="AP1112" i="21"/>
  <c r="AR1014" i="21"/>
  <c r="BY1014" i="21" s="1"/>
  <c r="AP1014" i="21"/>
  <c r="BT115" i="21"/>
  <c r="BU115" i="21"/>
  <c r="BV115" i="21"/>
  <c r="BW115" i="21"/>
  <c r="BX115" i="21"/>
  <c r="BY115" i="21"/>
  <c r="CB115" i="21"/>
  <c r="CC115" i="21"/>
  <c r="CD115" i="21"/>
  <c r="CE115" i="21"/>
  <c r="BT116" i="21"/>
  <c r="BU116" i="21"/>
  <c r="BV116" i="21"/>
  <c r="BW116" i="21"/>
  <c r="BX116" i="21"/>
  <c r="BY116" i="21"/>
  <c r="CB116" i="21"/>
  <c r="CC116" i="21"/>
  <c r="CD116" i="21"/>
  <c r="CE116" i="21"/>
  <c r="BT117" i="21"/>
  <c r="BU117" i="21"/>
  <c r="BV117" i="21"/>
  <c r="BW117" i="21"/>
  <c r="BX117" i="21"/>
  <c r="BY117" i="21"/>
  <c r="CB117" i="21"/>
  <c r="CC117" i="21"/>
  <c r="CD117" i="21"/>
  <c r="CE117" i="21"/>
  <c r="BT118" i="21"/>
  <c r="BU118" i="21"/>
  <c r="BV118" i="21"/>
  <c r="BW118" i="21"/>
  <c r="BX118" i="21"/>
  <c r="BY118" i="21"/>
  <c r="CB118" i="21"/>
  <c r="CC118" i="21"/>
  <c r="CD118" i="21"/>
  <c r="CE118" i="21"/>
  <c r="BT119" i="21"/>
  <c r="BU119" i="21"/>
  <c r="BV119" i="21"/>
  <c r="BW119" i="21"/>
  <c r="BX119" i="21"/>
  <c r="BY119" i="21"/>
  <c r="CB119" i="21"/>
  <c r="CC119" i="21"/>
  <c r="CD119" i="21"/>
  <c r="CE119" i="21"/>
  <c r="BT120" i="21"/>
  <c r="BU120" i="21"/>
  <c r="BV120" i="21"/>
  <c r="BW120" i="21"/>
  <c r="BX120" i="21"/>
  <c r="BY120" i="21"/>
  <c r="CB120" i="21"/>
  <c r="CC120" i="21"/>
  <c r="CD120" i="21"/>
  <c r="CE120" i="21"/>
  <c r="BT121" i="21"/>
  <c r="BU121" i="21"/>
  <c r="BV121" i="21"/>
  <c r="BW121" i="21"/>
  <c r="BX121" i="21"/>
  <c r="BY121" i="21"/>
  <c r="CB121" i="21"/>
  <c r="CC121" i="21"/>
  <c r="CD121" i="21"/>
  <c r="CE121" i="21"/>
  <c r="BT122" i="21"/>
  <c r="BU122" i="21"/>
  <c r="BV122" i="21"/>
  <c r="BW122" i="21"/>
  <c r="BX122" i="21"/>
  <c r="BY122" i="21"/>
  <c r="CB122" i="21"/>
  <c r="CC122" i="21"/>
  <c r="CD122" i="21"/>
  <c r="CE122" i="21"/>
  <c r="BT123" i="21"/>
  <c r="BU123" i="21"/>
  <c r="BV123" i="21"/>
  <c r="BW123" i="21"/>
  <c r="BX123" i="21"/>
  <c r="BY123" i="21"/>
  <c r="CB123" i="21"/>
  <c r="CC123" i="21"/>
  <c r="CD123" i="21"/>
  <c r="CE123" i="21"/>
  <c r="BT124" i="21"/>
  <c r="BU124" i="21"/>
  <c r="BV124" i="21"/>
  <c r="BW124" i="21"/>
  <c r="BX124" i="21"/>
  <c r="BY124" i="21"/>
  <c r="CB124" i="21"/>
  <c r="CC124" i="21"/>
  <c r="CD124" i="21"/>
  <c r="CE124" i="21"/>
  <c r="BT125" i="21"/>
  <c r="BU125" i="21"/>
  <c r="BV125" i="21"/>
  <c r="BW125" i="21"/>
  <c r="BX125" i="21"/>
  <c r="BY125" i="21"/>
  <c r="CB125" i="21"/>
  <c r="CC125" i="21"/>
  <c r="CD125" i="21"/>
  <c r="CE125" i="21"/>
  <c r="BT126" i="21"/>
  <c r="BU126" i="21"/>
  <c r="BV126" i="21"/>
  <c r="BW126" i="21"/>
  <c r="BX126" i="21"/>
  <c r="BY126" i="21"/>
  <c r="CB126" i="21"/>
  <c r="CC126" i="21"/>
  <c r="CD126" i="21"/>
  <c r="CE126" i="21"/>
  <c r="BT127" i="21"/>
  <c r="BU127" i="21"/>
  <c r="BV127" i="21"/>
  <c r="BW127" i="21"/>
  <c r="BX127" i="21"/>
  <c r="BY127" i="21"/>
  <c r="CB127" i="21"/>
  <c r="CC127" i="21"/>
  <c r="CD127" i="21"/>
  <c r="CE127" i="21"/>
  <c r="BT128" i="21"/>
  <c r="BU128" i="21"/>
  <c r="BV128" i="21"/>
  <c r="BW128" i="21"/>
  <c r="BX128" i="21"/>
  <c r="BY128" i="21"/>
  <c r="CB128" i="21"/>
  <c r="CC128" i="21"/>
  <c r="CD128" i="21"/>
  <c r="CE128" i="21"/>
  <c r="BT129" i="21"/>
  <c r="BU129" i="21"/>
  <c r="BV129" i="21"/>
  <c r="BW129" i="21"/>
  <c r="BX129" i="21"/>
  <c r="BY129" i="21"/>
  <c r="CB129" i="21"/>
  <c r="CC129" i="21"/>
  <c r="CD129" i="21"/>
  <c r="CE129" i="21"/>
  <c r="BT130" i="21"/>
  <c r="BU130" i="21"/>
  <c r="BV130" i="21"/>
  <c r="BW130" i="21"/>
  <c r="BX130" i="21"/>
  <c r="BY130" i="21"/>
  <c r="CB130" i="21"/>
  <c r="CC130" i="21"/>
  <c r="CD130" i="21"/>
  <c r="CE130" i="21"/>
  <c r="BT131" i="21"/>
  <c r="BU131" i="21"/>
  <c r="BV131" i="21"/>
  <c r="BW131" i="21"/>
  <c r="BX131" i="21"/>
  <c r="BY131" i="21"/>
  <c r="CB131" i="21"/>
  <c r="CC131" i="21"/>
  <c r="CD131" i="21"/>
  <c r="CE131" i="21"/>
  <c r="BT132" i="21"/>
  <c r="BU132" i="21"/>
  <c r="BV132" i="21"/>
  <c r="BW132" i="21"/>
  <c r="BX132" i="21"/>
  <c r="BY132" i="21"/>
  <c r="CB132" i="21"/>
  <c r="CC132" i="21"/>
  <c r="CD132" i="21"/>
  <c r="CE132" i="21"/>
  <c r="BT133" i="21"/>
  <c r="BU133" i="21"/>
  <c r="BV133" i="21"/>
  <c r="BW133" i="21"/>
  <c r="BX133" i="21"/>
  <c r="BY133" i="21"/>
  <c r="CB133" i="21"/>
  <c r="CC133" i="21"/>
  <c r="CD133" i="21"/>
  <c r="CE133" i="21"/>
  <c r="BT134" i="21"/>
  <c r="BU134" i="21"/>
  <c r="BV134" i="21"/>
  <c r="BW134" i="21"/>
  <c r="BX134" i="21"/>
  <c r="BY134" i="21"/>
  <c r="CB134" i="21"/>
  <c r="CC134" i="21"/>
  <c r="CD134" i="21"/>
  <c r="CE134" i="21"/>
  <c r="BT135" i="21"/>
  <c r="BU135" i="21"/>
  <c r="BV135" i="21"/>
  <c r="BW135" i="21"/>
  <c r="BX135" i="21"/>
  <c r="BY135" i="21"/>
  <c r="CB135" i="21"/>
  <c r="CC135" i="21"/>
  <c r="CD135" i="21"/>
  <c r="CE135" i="21"/>
  <c r="BT136" i="21"/>
  <c r="BU136" i="21"/>
  <c r="BV136" i="21"/>
  <c r="BW136" i="21"/>
  <c r="BX136" i="21"/>
  <c r="BY136" i="21"/>
  <c r="CB136" i="21"/>
  <c r="CC136" i="21"/>
  <c r="CD136" i="21"/>
  <c r="CE136" i="21"/>
  <c r="BT137" i="21"/>
  <c r="BU137" i="21"/>
  <c r="BV137" i="21"/>
  <c r="BW137" i="21"/>
  <c r="BX137" i="21"/>
  <c r="BY137" i="21"/>
  <c r="CB137" i="21"/>
  <c r="CC137" i="21"/>
  <c r="CD137" i="21"/>
  <c r="CE137" i="21"/>
  <c r="BT138" i="21"/>
  <c r="BU138" i="21"/>
  <c r="BV138" i="21"/>
  <c r="BW138" i="21"/>
  <c r="BX138" i="21"/>
  <c r="BY138" i="21"/>
  <c r="CB138" i="21"/>
  <c r="CC138" i="21"/>
  <c r="CD138" i="21"/>
  <c r="CE138" i="21"/>
  <c r="BT139" i="21"/>
  <c r="BU139" i="21"/>
  <c r="BV139" i="21"/>
  <c r="BW139" i="21"/>
  <c r="BX139" i="21"/>
  <c r="BY139" i="21"/>
  <c r="CB139" i="21"/>
  <c r="CC139" i="21"/>
  <c r="CD139" i="21"/>
  <c r="CE139" i="21"/>
  <c r="BT140" i="21"/>
  <c r="BU140" i="21"/>
  <c r="BV140" i="21"/>
  <c r="BW140" i="21"/>
  <c r="BX140" i="21"/>
  <c r="BY140" i="21"/>
  <c r="CB140" i="21"/>
  <c r="CC140" i="21"/>
  <c r="CD140" i="21"/>
  <c r="CE140" i="21"/>
  <c r="BT141" i="21"/>
  <c r="BU141" i="21"/>
  <c r="BV141" i="21"/>
  <c r="BW141" i="21"/>
  <c r="BX141" i="21"/>
  <c r="BY141" i="21"/>
  <c r="CB141" i="21"/>
  <c r="CC141" i="21"/>
  <c r="CD141" i="21"/>
  <c r="CE141" i="21"/>
  <c r="BT142" i="21"/>
  <c r="BU142" i="21"/>
  <c r="BV142" i="21"/>
  <c r="BW142" i="21"/>
  <c r="BX142" i="21"/>
  <c r="BY142" i="21"/>
  <c r="CB142" i="21"/>
  <c r="CC142" i="21"/>
  <c r="CD142" i="21"/>
  <c r="CE142" i="21"/>
  <c r="BT143" i="21"/>
  <c r="BU143" i="21"/>
  <c r="BV143" i="21"/>
  <c r="BW143" i="21"/>
  <c r="BX143" i="21"/>
  <c r="BY143" i="21"/>
  <c r="CB143" i="21"/>
  <c r="CC143" i="21"/>
  <c r="CD143" i="21"/>
  <c r="CE143" i="21"/>
  <c r="BT144" i="21"/>
  <c r="BU144" i="21"/>
  <c r="BV144" i="21"/>
  <c r="BW144" i="21"/>
  <c r="BX144" i="21"/>
  <c r="BY144" i="21"/>
  <c r="CB144" i="21"/>
  <c r="CC144" i="21"/>
  <c r="CD144" i="21"/>
  <c r="CE144" i="21"/>
  <c r="BT145" i="21"/>
  <c r="BU145" i="21"/>
  <c r="BV145" i="21"/>
  <c r="BW145" i="21"/>
  <c r="BX145" i="21"/>
  <c r="BY145" i="21"/>
  <c r="CB145" i="21"/>
  <c r="CC145" i="21"/>
  <c r="CD145" i="21"/>
  <c r="CE145" i="21"/>
  <c r="BT146" i="21"/>
  <c r="BU146" i="21"/>
  <c r="BV146" i="21"/>
  <c r="BW146" i="21"/>
  <c r="BX146" i="21"/>
  <c r="BY146" i="21"/>
  <c r="CB146" i="21"/>
  <c r="CC146" i="21"/>
  <c r="CD146" i="21"/>
  <c r="CE146" i="21"/>
  <c r="BT147" i="21"/>
  <c r="BU147" i="21"/>
  <c r="BV147" i="21"/>
  <c r="BW147" i="21"/>
  <c r="BX147" i="21"/>
  <c r="BY147" i="21"/>
  <c r="CB147" i="21"/>
  <c r="CC147" i="21"/>
  <c r="CD147" i="21"/>
  <c r="CE147" i="21"/>
  <c r="BT148" i="21"/>
  <c r="BU148" i="21"/>
  <c r="BV148" i="21"/>
  <c r="BW148" i="21"/>
  <c r="BX148" i="21"/>
  <c r="BY148" i="21"/>
  <c r="CB148" i="21"/>
  <c r="CC148" i="21"/>
  <c r="CD148" i="21"/>
  <c r="CE148" i="21"/>
  <c r="BT149" i="21"/>
  <c r="BU149" i="21"/>
  <c r="BV149" i="21"/>
  <c r="BW149" i="21"/>
  <c r="BX149" i="21"/>
  <c r="BY149" i="21"/>
  <c r="CB149" i="21"/>
  <c r="CC149" i="21"/>
  <c r="CD149" i="21"/>
  <c r="CE149" i="21"/>
  <c r="BT150" i="21"/>
  <c r="BU150" i="21"/>
  <c r="BV150" i="21"/>
  <c r="BW150" i="21"/>
  <c r="BX150" i="21"/>
  <c r="BY150" i="21"/>
  <c r="CB150" i="21"/>
  <c r="CC150" i="21"/>
  <c r="CD150" i="21"/>
  <c r="CE150" i="21"/>
  <c r="BT151" i="21"/>
  <c r="BU151" i="21"/>
  <c r="BV151" i="21"/>
  <c r="BW151" i="21"/>
  <c r="BX151" i="21"/>
  <c r="BY151" i="21"/>
  <c r="CB151" i="21"/>
  <c r="CC151" i="21"/>
  <c r="CD151" i="21"/>
  <c r="CE151" i="21"/>
  <c r="BT152" i="21"/>
  <c r="BU152" i="21"/>
  <c r="BV152" i="21"/>
  <c r="BW152" i="21"/>
  <c r="BX152" i="21"/>
  <c r="BY152" i="21"/>
  <c r="CB152" i="21"/>
  <c r="CC152" i="21"/>
  <c r="CD152" i="21"/>
  <c r="CE152" i="21"/>
  <c r="BT153" i="21"/>
  <c r="BU153" i="21"/>
  <c r="BV153" i="21"/>
  <c r="BW153" i="21"/>
  <c r="BX153" i="21"/>
  <c r="BY153" i="21"/>
  <c r="CB153" i="21"/>
  <c r="CC153" i="21"/>
  <c r="CD153" i="21"/>
  <c r="CE153" i="21"/>
  <c r="BT154" i="21"/>
  <c r="BU154" i="21"/>
  <c r="BV154" i="21"/>
  <c r="BW154" i="21"/>
  <c r="BX154" i="21"/>
  <c r="BY154" i="21"/>
  <c r="CB154" i="21"/>
  <c r="CC154" i="21"/>
  <c r="CD154" i="21"/>
  <c r="CE154" i="21"/>
  <c r="BT155" i="21"/>
  <c r="BU155" i="21"/>
  <c r="BV155" i="21"/>
  <c r="BW155" i="21"/>
  <c r="BX155" i="21"/>
  <c r="BY155" i="21"/>
  <c r="CB155" i="21"/>
  <c r="CC155" i="21"/>
  <c r="CD155" i="21"/>
  <c r="CE155" i="21"/>
  <c r="BT156" i="21"/>
  <c r="BU156" i="21"/>
  <c r="BV156" i="21"/>
  <c r="BW156" i="21"/>
  <c r="BX156" i="21"/>
  <c r="BY156" i="21"/>
  <c r="CB156" i="21"/>
  <c r="CC156" i="21"/>
  <c r="CD156" i="21"/>
  <c r="CE156" i="21"/>
  <c r="BT157" i="21"/>
  <c r="BU157" i="21"/>
  <c r="BV157" i="21"/>
  <c r="BW157" i="21"/>
  <c r="BX157" i="21"/>
  <c r="BY157" i="21"/>
  <c r="CB157" i="21"/>
  <c r="CC157" i="21"/>
  <c r="CD157" i="21"/>
  <c r="CE157" i="21"/>
  <c r="BT158" i="21"/>
  <c r="BU158" i="21"/>
  <c r="BV158" i="21"/>
  <c r="BW158" i="21"/>
  <c r="BX158" i="21"/>
  <c r="BY158" i="21"/>
  <c r="CB158" i="21"/>
  <c r="CC158" i="21"/>
  <c r="CD158" i="21"/>
  <c r="CE158" i="21"/>
  <c r="BT159" i="21"/>
  <c r="BU159" i="21"/>
  <c r="BV159" i="21"/>
  <c r="BW159" i="21"/>
  <c r="BX159" i="21"/>
  <c r="BY159" i="21"/>
  <c r="CB159" i="21"/>
  <c r="CC159" i="21"/>
  <c r="CD159" i="21"/>
  <c r="CE159" i="21"/>
  <c r="BT160" i="21"/>
  <c r="BU160" i="21"/>
  <c r="BV160" i="21"/>
  <c r="BW160" i="21"/>
  <c r="BX160" i="21"/>
  <c r="BY160" i="21"/>
  <c r="CB160" i="21"/>
  <c r="CC160" i="21"/>
  <c r="CD160" i="21"/>
  <c r="CE160" i="21"/>
  <c r="BT161" i="21"/>
  <c r="BU161" i="21"/>
  <c r="BV161" i="21"/>
  <c r="BW161" i="21"/>
  <c r="BX161" i="21"/>
  <c r="BY161" i="21"/>
  <c r="CB161" i="21"/>
  <c r="CC161" i="21"/>
  <c r="CD161" i="21"/>
  <c r="CE161" i="21"/>
  <c r="BT162" i="21"/>
  <c r="BU162" i="21"/>
  <c r="BV162" i="21"/>
  <c r="BW162" i="21"/>
  <c r="BX162" i="21"/>
  <c r="BY162" i="21"/>
  <c r="CB162" i="21"/>
  <c r="CC162" i="21"/>
  <c r="CD162" i="21"/>
  <c r="CE162" i="21"/>
  <c r="BT163" i="21"/>
  <c r="BU163" i="21"/>
  <c r="BV163" i="21"/>
  <c r="BW163" i="21"/>
  <c r="BX163" i="21"/>
  <c r="BY163" i="21"/>
  <c r="CB163" i="21"/>
  <c r="CC163" i="21"/>
  <c r="CD163" i="21"/>
  <c r="CE163" i="21"/>
  <c r="BT164" i="21"/>
  <c r="BU164" i="21"/>
  <c r="BV164" i="21"/>
  <c r="BW164" i="21"/>
  <c r="BX164" i="21"/>
  <c r="BY164" i="21"/>
  <c r="CB164" i="21"/>
  <c r="CC164" i="21"/>
  <c r="CD164" i="21"/>
  <c r="CE164" i="21"/>
  <c r="BT165" i="21"/>
  <c r="BU165" i="21"/>
  <c r="BV165" i="21"/>
  <c r="BW165" i="21"/>
  <c r="BX165" i="21"/>
  <c r="BY165" i="21"/>
  <c r="CB165" i="21"/>
  <c r="CC165" i="21"/>
  <c r="CD165" i="21"/>
  <c r="CE165" i="21"/>
  <c r="BT166" i="21"/>
  <c r="BU166" i="21"/>
  <c r="BV166" i="21"/>
  <c r="BW166" i="21"/>
  <c r="BX166" i="21"/>
  <c r="BY166" i="21"/>
  <c r="CB166" i="21"/>
  <c r="CC166" i="21"/>
  <c r="CD166" i="21"/>
  <c r="CE166" i="21"/>
  <c r="BT167" i="21"/>
  <c r="BU167" i="21"/>
  <c r="BV167" i="21"/>
  <c r="BW167" i="21"/>
  <c r="BX167" i="21"/>
  <c r="BY167" i="21"/>
  <c r="CB167" i="21"/>
  <c r="CC167" i="21"/>
  <c r="CD167" i="21"/>
  <c r="CE167" i="21"/>
  <c r="BT168" i="21"/>
  <c r="BU168" i="21"/>
  <c r="BV168" i="21"/>
  <c r="BW168" i="21"/>
  <c r="BX168" i="21"/>
  <c r="BY168" i="21"/>
  <c r="CB168" i="21"/>
  <c r="CC168" i="21"/>
  <c r="CD168" i="21"/>
  <c r="CE168" i="21"/>
  <c r="BT169" i="21"/>
  <c r="BU169" i="21"/>
  <c r="BV169" i="21"/>
  <c r="BW169" i="21"/>
  <c r="BX169" i="21"/>
  <c r="BY169" i="21"/>
  <c r="CB169" i="21"/>
  <c r="CC169" i="21"/>
  <c r="CD169" i="21"/>
  <c r="CE169" i="21"/>
  <c r="BT170" i="21"/>
  <c r="BU170" i="21"/>
  <c r="BV170" i="21"/>
  <c r="BW170" i="21"/>
  <c r="BX170" i="21"/>
  <c r="BY170" i="21"/>
  <c r="CB170" i="21"/>
  <c r="CC170" i="21"/>
  <c r="CD170" i="21"/>
  <c r="CE170" i="21"/>
  <c r="BT171" i="21"/>
  <c r="BU171" i="21"/>
  <c r="BV171" i="21"/>
  <c r="BW171" i="21"/>
  <c r="BX171" i="21"/>
  <c r="BY171" i="21"/>
  <c r="CB171" i="21"/>
  <c r="CC171" i="21"/>
  <c r="CD171" i="21"/>
  <c r="CE171" i="21"/>
  <c r="BT172" i="21"/>
  <c r="BU172" i="21"/>
  <c r="BV172" i="21"/>
  <c r="BW172" i="21"/>
  <c r="BX172" i="21"/>
  <c r="BY172" i="21"/>
  <c r="CB172" i="21"/>
  <c r="CC172" i="21"/>
  <c r="CD172" i="21"/>
  <c r="CE172" i="21"/>
  <c r="BT173" i="21"/>
  <c r="BU173" i="21"/>
  <c r="BV173" i="21"/>
  <c r="BW173" i="21"/>
  <c r="BX173" i="21"/>
  <c r="BY173" i="21"/>
  <c r="CB173" i="21"/>
  <c r="CC173" i="21"/>
  <c r="CD173" i="21"/>
  <c r="CE173" i="21"/>
  <c r="BT174" i="21"/>
  <c r="BU174" i="21"/>
  <c r="BV174" i="21"/>
  <c r="BW174" i="21"/>
  <c r="BX174" i="21"/>
  <c r="BY174" i="21"/>
  <c r="CB174" i="21"/>
  <c r="CC174" i="21"/>
  <c r="CD174" i="21"/>
  <c r="CE174" i="21"/>
  <c r="BT175" i="21"/>
  <c r="BU175" i="21"/>
  <c r="BV175" i="21"/>
  <c r="BW175" i="21"/>
  <c r="BX175" i="21"/>
  <c r="BY175" i="21"/>
  <c r="CB175" i="21"/>
  <c r="CC175" i="21"/>
  <c r="CD175" i="21"/>
  <c r="CE175" i="21"/>
  <c r="BT176" i="21"/>
  <c r="BU176" i="21"/>
  <c r="BV176" i="21"/>
  <c r="BW176" i="21"/>
  <c r="BX176" i="21"/>
  <c r="BY176" i="21"/>
  <c r="CB176" i="21"/>
  <c r="CC176" i="21"/>
  <c r="CD176" i="21"/>
  <c r="CE176" i="21"/>
  <c r="BT177" i="21"/>
  <c r="BU177" i="21"/>
  <c r="BV177" i="21"/>
  <c r="BW177" i="21"/>
  <c r="BX177" i="21"/>
  <c r="BY177" i="21"/>
  <c r="CB177" i="21"/>
  <c r="CC177" i="21"/>
  <c r="CD177" i="21"/>
  <c r="CE177" i="21"/>
  <c r="BT178" i="21"/>
  <c r="BU178" i="21"/>
  <c r="BV178" i="21"/>
  <c r="BW178" i="21"/>
  <c r="BX178" i="21"/>
  <c r="BY178" i="21"/>
  <c r="CB178" i="21"/>
  <c r="CC178" i="21"/>
  <c r="CD178" i="21"/>
  <c r="CE178" i="21"/>
  <c r="BT179" i="21"/>
  <c r="BU179" i="21"/>
  <c r="BV179" i="21"/>
  <c r="BW179" i="21"/>
  <c r="BX179" i="21"/>
  <c r="BY179" i="21"/>
  <c r="CB179" i="21"/>
  <c r="CC179" i="21"/>
  <c r="CD179" i="21"/>
  <c r="CE179" i="21"/>
  <c r="BT180" i="21"/>
  <c r="BU180" i="21"/>
  <c r="BV180" i="21"/>
  <c r="BW180" i="21"/>
  <c r="BX180" i="21"/>
  <c r="BY180" i="21"/>
  <c r="CB180" i="21"/>
  <c r="CC180" i="21"/>
  <c r="CD180" i="21"/>
  <c r="CE180" i="21"/>
  <c r="BT181" i="21"/>
  <c r="BU181" i="21"/>
  <c r="BV181" i="21"/>
  <c r="BW181" i="21"/>
  <c r="BX181" i="21"/>
  <c r="BY181" i="21"/>
  <c r="CB181" i="21"/>
  <c r="CC181" i="21"/>
  <c r="CD181" i="21"/>
  <c r="CE181" i="21"/>
  <c r="BT182" i="21"/>
  <c r="BU182" i="21"/>
  <c r="BV182" i="21"/>
  <c r="BW182" i="21"/>
  <c r="BX182" i="21"/>
  <c r="BY182" i="21"/>
  <c r="CB182" i="21"/>
  <c r="CC182" i="21"/>
  <c r="CD182" i="21"/>
  <c r="CE182" i="21"/>
  <c r="BT183" i="21"/>
  <c r="BU183" i="21"/>
  <c r="BV183" i="21"/>
  <c r="BW183" i="21"/>
  <c r="BX183" i="21"/>
  <c r="BY183" i="21"/>
  <c r="CB183" i="21"/>
  <c r="CC183" i="21"/>
  <c r="CD183" i="21"/>
  <c r="CE183" i="21"/>
  <c r="BT184" i="21"/>
  <c r="BU184" i="21"/>
  <c r="BV184" i="21"/>
  <c r="BW184" i="21"/>
  <c r="BX184" i="21"/>
  <c r="BY184" i="21"/>
  <c r="CB184" i="21"/>
  <c r="CC184" i="21"/>
  <c r="CD184" i="21"/>
  <c r="CE184" i="21"/>
  <c r="BT185" i="21"/>
  <c r="BU185" i="21"/>
  <c r="BV185" i="21"/>
  <c r="BW185" i="21"/>
  <c r="BX185" i="21"/>
  <c r="BY185" i="21"/>
  <c r="CB185" i="21"/>
  <c r="CC185" i="21"/>
  <c r="CD185" i="21"/>
  <c r="CE185" i="21"/>
  <c r="BT186" i="21"/>
  <c r="BU186" i="21"/>
  <c r="BV186" i="21"/>
  <c r="BW186" i="21"/>
  <c r="BX186" i="21"/>
  <c r="BY186" i="21"/>
  <c r="CB186" i="21"/>
  <c r="CC186" i="21"/>
  <c r="CD186" i="21"/>
  <c r="CE186" i="21"/>
  <c r="BT187" i="21"/>
  <c r="BU187" i="21"/>
  <c r="BV187" i="21"/>
  <c r="BW187" i="21"/>
  <c r="BX187" i="21"/>
  <c r="BY187" i="21"/>
  <c r="CB187" i="21"/>
  <c r="CC187" i="21"/>
  <c r="CD187" i="21"/>
  <c r="CE187" i="21"/>
  <c r="BT188" i="21"/>
  <c r="BU188" i="21"/>
  <c r="BV188" i="21"/>
  <c r="BW188" i="21"/>
  <c r="BX188" i="21"/>
  <c r="BY188" i="21"/>
  <c r="CB188" i="21"/>
  <c r="CC188" i="21"/>
  <c r="CD188" i="21"/>
  <c r="CE188" i="21"/>
  <c r="BT189" i="21"/>
  <c r="BU189" i="21"/>
  <c r="BV189" i="21"/>
  <c r="BW189" i="21"/>
  <c r="BX189" i="21"/>
  <c r="BY189" i="21"/>
  <c r="CB189" i="21"/>
  <c r="CC189" i="21"/>
  <c r="CD189" i="21"/>
  <c r="CE189" i="21"/>
  <c r="BT190" i="21"/>
  <c r="BU190" i="21"/>
  <c r="BV190" i="21"/>
  <c r="BW190" i="21"/>
  <c r="BX190" i="21"/>
  <c r="BY190" i="21"/>
  <c r="CB190" i="21"/>
  <c r="CC190" i="21"/>
  <c r="CD190" i="21"/>
  <c r="CE190" i="21"/>
  <c r="BT191" i="21"/>
  <c r="BU191" i="21"/>
  <c r="BV191" i="21"/>
  <c r="BW191" i="21"/>
  <c r="BX191" i="21"/>
  <c r="BY191" i="21"/>
  <c r="CB191" i="21"/>
  <c r="CC191" i="21"/>
  <c r="CD191" i="21"/>
  <c r="CE191" i="21"/>
  <c r="BT192" i="21"/>
  <c r="BU192" i="21"/>
  <c r="BV192" i="21"/>
  <c r="BW192" i="21"/>
  <c r="BX192" i="21"/>
  <c r="BY192" i="21"/>
  <c r="CB192" i="21"/>
  <c r="CC192" i="21"/>
  <c r="CD192" i="21"/>
  <c r="CE192" i="21"/>
  <c r="BT193" i="21"/>
  <c r="BU193" i="21"/>
  <c r="BV193" i="21"/>
  <c r="BW193" i="21"/>
  <c r="BX193" i="21"/>
  <c r="BY193" i="21"/>
  <c r="CB193" i="21"/>
  <c r="CC193" i="21"/>
  <c r="CD193" i="21"/>
  <c r="CE193" i="21"/>
  <c r="BT194" i="21"/>
  <c r="BU194" i="21"/>
  <c r="BV194" i="21"/>
  <c r="BW194" i="21"/>
  <c r="BX194" i="21"/>
  <c r="BY194" i="21"/>
  <c r="CB194" i="21"/>
  <c r="CC194" i="21"/>
  <c r="CD194" i="21"/>
  <c r="CE194" i="21"/>
  <c r="BT195" i="21"/>
  <c r="BU195" i="21"/>
  <c r="BV195" i="21"/>
  <c r="BW195" i="21"/>
  <c r="BX195" i="21"/>
  <c r="BY195" i="21"/>
  <c r="CB195" i="21"/>
  <c r="CC195" i="21"/>
  <c r="CD195" i="21"/>
  <c r="CE195" i="21"/>
  <c r="BT196" i="21"/>
  <c r="BU196" i="21"/>
  <c r="BV196" i="21"/>
  <c r="BW196" i="21"/>
  <c r="BX196" i="21"/>
  <c r="BY196" i="21"/>
  <c r="CB196" i="21"/>
  <c r="CC196" i="21"/>
  <c r="CD196" i="21"/>
  <c r="CE196" i="21"/>
  <c r="BT197" i="21"/>
  <c r="BU197" i="21"/>
  <c r="BV197" i="21"/>
  <c r="BW197" i="21"/>
  <c r="BX197" i="21"/>
  <c r="BY197" i="21"/>
  <c r="CB197" i="21"/>
  <c r="CC197" i="21"/>
  <c r="CD197" i="21"/>
  <c r="CE197" i="21"/>
  <c r="BT198" i="21"/>
  <c r="BU198" i="21"/>
  <c r="BV198" i="21"/>
  <c r="BW198" i="21"/>
  <c r="BX198" i="21"/>
  <c r="BY198" i="21"/>
  <c r="CB198" i="21"/>
  <c r="CC198" i="21"/>
  <c r="CD198" i="21"/>
  <c r="CE198" i="21"/>
  <c r="BT199" i="21"/>
  <c r="BU199" i="21"/>
  <c r="BV199" i="21"/>
  <c r="BW199" i="21"/>
  <c r="BX199" i="21"/>
  <c r="BY199" i="21"/>
  <c r="CB199" i="21"/>
  <c r="CC199" i="21"/>
  <c r="CD199" i="21"/>
  <c r="CE199" i="21"/>
  <c r="BT200" i="21"/>
  <c r="BU200" i="21"/>
  <c r="BV200" i="21"/>
  <c r="BW200" i="21"/>
  <c r="BX200" i="21"/>
  <c r="BY200" i="21"/>
  <c r="CB200" i="21"/>
  <c r="CC200" i="21"/>
  <c r="CD200" i="21"/>
  <c r="CE200" i="21"/>
  <c r="BT201" i="21"/>
  <c r="BU201" i="21"/>
  <c r="BV201" i="21"/>
  <c r="BW201" i="21"/>
  <c r="BX201" i="21"/>
  <c r="BY201" i="21"/>
  <c r="CB201" i="21"/>
  <c r="CC201" i="21"/>
  <c r="CD201" i="21"/>
  <c r="CE201" i="21"/>
  <c r="BT202" i="21"/>
  <c r="BU202" i="21"/>
  <c r="BV202" i="21"/>
  <c r="BW202" i="21"/>
  <c r="BX202" i="21"/>
  <c r="BY202" i="21"/>
  <c r="CB202" i="21"/>
  <c r="CC202" i="21"/>
  <c r="CD202" i="21"/>
  <c r="CE202" i="21"/>
  <c r="BT203" i="21"/>
  <c r="BU203" i="21"/>
  <c r="BV203" i="21"/>
  <c r="BW203" i="21"/>
  <c r="BX203" i="21"/>
  <c r="BY203" i="21"/>
  <c r="CB203" i="21"/>
  <c r="CC203" i="21"/>
  <c r="CD203" i="21"/>
  <c r="CE203" i="21"/>
  <c r="BT204" i="21"/>
  <c r="BU204" i="21"/>
  <c r="BV204" i="21"/>
  <c r="BW204" i="21"/>
  <c r="BX204" i="21"/>
  <c r="BY204" i="21"/>
  <c r="CB204" i="21"/>
  <c r="CC204" i="21"/>
  <c r="CD204" i="21"/>
  <c r="CE204" i="21"/>
  <c r="BT205" i="21"/>
  <c r="BU205" i="21"/>
  <c r="BV205" i="21"/>
  <c r="BW205" i="21"/>
  <c r="BX205" i="21"/>
  <c r="BY205" i="21"/>
  <c r="CB205" i="21"/>
  <c r="CC205" i="21"/>
  <c r="CD205" i="21"/>
  <c r="CE205" i="21"/>
  <c r="BT206" i="21"/>
  <c r="BU206" i="21"/>
  <c r="BV206" i="21"/>
  <c r="BW206" i="21"/>
  <c r="BX206" i="21"/>
  <c r="BY206" i="21"/>
  <c r="CB206" i="21"/>
  <c r="CC206" i="21"/>
  <c r="CD206" i="21"/>
  <c r="CE206" i="21"/>
  <c r="BT207" i="21"/>
  <c r="BU207" i="21"/>
  <c r="BV207" i="21"/>
  <c r="BW207" i="21"/>
  <c r="BX207" i="21"/>
  <c r="BY207" i="21"/>
  <c r="CB207" i="21"/>
  <c r="CC207" i="21"/>
  <c r="CD207" i="21"/>
  <c r="CE207" i="21"/>
  <c r="BT208" i="21"/>
  <c r="BU208" i="21"/>
  <c r="BV208" i="21"/>
  <c r="BW208" i="21"/>
  <c r="BX208" i="21"/>
  <c r="BY208" i="21"/>
  <c r="CB208" i="21"/>
  <c r="CC208" i="21"/>
  <c r="CD208" i="21"/>
  <c r="CE208" i="21"/>
  <c r="BT209" i="21"/>
  <c r="BU209" i="21"/>
  <c r="BV209" i="21"/>
  <c r="BW209" i="21"/>
  <c r="BX209" i="21"/>
  <c r="BY209" i="21"/>
  <c r="CB209" i="21"/>
  <c r="CC209" i="21"/>
  <c r="CD209" i="21"/>
  <c r="CE209" i="21"/>
  <c r="BT210" i="21"/>
  <c r="BU210" i="21"/>
  <c r="BV210" i="21"/>
  <c r="BW210" i="21"/>
  <c r="BX210" i="21"/>
  <c r="BY210" i="21"/>
  <c r="CB210" i="21"/>
  <c r="CC210" i="21"/>
  <c r="CD210" i="21"/>
  <c r="CE210" i="21"/>
  <c r="BT211" i="21"/>
  <c r="BU211" i="21"/>
  <c r="BV211" i="21"/>
  <c r="BW211" i="21"/>
  <c r="BX211" i="21"/>
  <c r="BY211" i="21"/>
  <c r="CB211" i="21"/>
  <c r="CC211" i="21"/>
  <c r="CD211" i="21"/>
  <c r="CE211" i="21"/>
  <c r="BT212" i="21"/>
  <c r="BU212" i="21"/>
  <c r="BV212" i="21"/>
  <c r="BW212" i="21"/>
  <c r="BX212" i="21"/>
  <c r="BY212" i="21"/>
  <c r="CB212" i="21"/>
  <c r="CC212" i="21"/>
  <c r="CD212" i="21"/>
  <c r="CE212" i="21"/>
  <c r="BT213" i="21"/>
  <c r="BU213" i="21"/>
  <c r="BV213" i="21"/>
  <c r="BW213" i="21"/>
  <c r="BX213" i="21"/>
  <c r="BY213" i="21"/>
  <c r="CB213" i="21"/>
  <c r="CC213" i="21"/>
  <c r="CD213" i="21"/>
  <c r="CE213" i="21"/>
  <c r="BV214" i="21"/>
  <c r="BW214" i="21"/>
  <c r="BX214" i="21"/>
  <c r="BY214" i="21"/>
  <c r="CC214" i="21"/>
  <c r="CD214" i="21"/>
  <c r="CE214" i="21"/>
  <c r="BV215" i="21"/>
  <c r="BW215" i="21"/>
  <c r="BX215" i="21"/>
  <c r="BY215" i="21"/>
  <c r="CC215" i="21"/>
  <c r="CD215" i="21"/>
  <c r="CE215" i="21"/>
  <c r="BV216" i="21"/>
  <c r="BW216" i="21"/>
  <c r="BX216" i="21"/>
  <c r="BY216" i="21"/>
  <c r="CC216" i="21"/>
  <c r="CD216" i="21"/>
  <c r="CE216" i="21"/>
  <c r="BV217" i="21"/>
  <c r="BW217" i="21"/>
  <c r="BX217" i="21"/>
  <c r="BY217" i="21"/>
  <c r="CC217" i="21"/>
  <c r="CD217" i="21"/>
  <c r="CE217" i="21"/>
  <c r="BV218" i="21"/>
  <c r="BW218" i="21"/>
  <c r="BX218" i="21"/>
  <c r="BY218" i="21"/>
  <c r="CC218" i="21"/>
  <c r="CD218" i="21"/>
  <c r="CE218" i="21"/>
  <c r="BV219" i="21"/>
  <c r="BW219" i="21"/>
  <c r="BX219" i="21"/>
  <c r="BY219" i="21"/>
  <c r="CC219" i="21"/>
  <c r="CD219" i="21"/>
  <c r="CE219" i="21"/>
  <c r="BV220" i="21"/>
  <c r="BW220" i="21"/>
  <c r="BX220" i="21"/>
  <c r="BY220" i="21"/>
  <c r="CC220" i="21"/>
  <c r="CD220" i="21"/>
  <c r="CE220" i="21"/>
  <c r="BV221" i="21"/>
  <c r="BW221" i="21"/>
  <c r="BX221" i="21"/>
  <c r="BY221" i="21"/>
  <c r="CC221" i="21"/>
  <c r="CD221" i="21"/>
  <c r="CE221" i="21"/>
  <c r="BV222" i="21"/>
  <c r="BW222" i="21"/>
  <c r="BX222" i="21"/>
  <c r="BY222" i="21"/>
  <c r="CC222" i="21"/>
  <c r="CD222" i="21"/>
  <c r="CE222" i="21"/>
  <c r="BV223" i="21"/>
  <c r="BW223" i="21"/>
  <c r="BX223" i="21"/>
  <c r="BY223" i="21"/>
  <c r="CC223" i="21"/>
  <c r="CD223" i="21"/>
  <c r="CE223" i="21"/>
  <c r="BV224" i="21"/>
  <c r="BW224" i="21"/>
  <c r="BX224" i="21"/>
  <c r="BY224" i="21"/>
  <c r="CC224" i="21"/>
  <c r="CD224" i="21"/>
  <c r="CE224" i="21"/>
  <c r="BV225" i="21"/>
  <c r="BW225" i="21"/>
  <c r="BX225" i="21"/>
  <c r="BY225" i="21"/>
  <c r="CC225" i="21"/>
  <c r="CD225" i="21"/>
  <c r="CE225" i="21"/>
  <c r="BV226" i="21"/>
  <c r="BW226" i="21"/>
  <c r="BX226" i="21"/>
  <c r="BY226" i="21"/>
  <c r="CC226" i="21"/>
  <c r="CD226" i="21"/>
  <c r="CE226" i="21"/>
  <c r="BV227" i="21"/>
  <c r="BW227" i="21"/>
  <c r="BX227" i="21"/>
  <c r="BY227" i="21"/>
  <c r="CC227" i="21"/>
  <c r="CD227" i="21"/>
  <c r="CE227" i="21"/>
  <c r="BV228" i="21"/>
  <c r="BW228" i="21"/>
  <c r="BX228" i="21"/>
  <c r="BY228" i="21"/>
  <c r="CC228" i="21"/>
  <c r="CD228" i="21"/>
  <c r="CE228" i="21"/>
  <c r="BV229" i="21"/>
  <c r="BW229" i="21"/>
  <c r="BX229" i="21"/>
  <c r="BY229" i="21"/>
  <c r="CC229" i="21"/>
  <c r="CD229" i="21"/>
  <c r="CE229" i="21"/>
  <c r="BV230" i="21"/>
  <c r="BW230" i="21"/>
  <c r="BX230" i="21"/>
  <c r="BY230" i="21"/>
  <c r="CC230" i="21"/>
  <c r="CD230" i="21"/>
  <c r="CE230" i="21"/>
  <c r="BV231" i="21"/>
  <c r="BW231" i="21"/>
  <c r="BX231" i="21"/>
  <c r="BY231" i="21"/>
  <c r="CC231" i="21"/>
  <c r="CD231" i="21"/>
  <c r="CE231" i="21"/>
  <c r="BV232" i="21"/>
  <c r="BW232" i="21"/>
  <c r="BX232" i="21"/>
  <c r="BY232" i="21"/>
  <c r="CC232" i="21"/>
  <c r="CD232" i="21"/>
  <c r="CE232" i="21"/>
  <c r="BV233" i="21"/>
  <c r="BW233" i="21"/>
  <c r="BX233" i="21"/>
  <c r="BY233" i="21"/>
  <c r="CC233" i="21"/>
  <c r="CD233" i="21"/>
  <c r="CE233" i="21"/>
  <c r="BV234" i="21"/>
  <c r="BW234" i="21"/>
  <c r="BX234" i="21"/>
  <c r="BY234" i="21"/>
  <c r="CC234" i="21"/>
  <c r="CD234" i="21"/>
  <c r="CE234" i="21"/>
  <c r="BV235" i="21"/>
  <c r="BW235" i="21"/>
  <c r="BX235" i="21"/>
  <c r="BY235" i="21"/>
  <c r="CC235" i="21"/>
  <c r="CD235" i="21"/>
  <c r="CE235" i="21"/>
  <c r="BV236" i="21"/>
  <c r="BW236" i="21"/>
  <c r="BX236" i="21"/>
  <c r="BY236" i="21"/>
  <c r="CC236" i="21"/>
  <c r="CD236" i="21"/>
  <c r="CE236" i="21"/>
  <c r="BV237" i="21"/>
  <c r="BW237" i="21"/>
  <c r="BX237" i="21"/>
  <c r="BY237" i="21"/>
  <c r="CC237" i="21"/>
  <c r="CD237" i="21"/>
  <c r="CE237" i="21"/>
  <c r="BV238" i="21"/>
  <c r="BW238" i="21"/>
  <c r="BX238" i="21"/>
  <c r="BY238" i="21"/>
  <c r="CC238" i="21"/>
  <c r="CD238" i="21"/>
  <c r="CE238" i="21"/>
  <c r="BV239" i="21"/>
  <c r="BW239" i="21"/>
  <c r="BX239" i="21"/>
  <c r="BY239" i="21"/>
  <c r="CC239" i="21"/>
  <c r="CD239" i="21"/>
  <c r="CE239" i="21"/>
  <c r="BV240" i="21"/>
  <c r="BW240" i="21"/>
  <c r="BX240" i="21"/>
  <c r="BY240" i="21"/>
  <c r="CC240" i="21"/>
  <c r="CD240" i="21"/>
  <c r="CE240" i="21"/>
  <c r="BV241" i="21"/>
  <c r="BW241" i="21"/>
  <c r="BX241" i="21"/>
  <c r="BY241" i="21"/>
  <c r="CC241" i="21"/>
  <c r="CD241" i="21"/>
  <c r="CE241" i="21"/>
  <c r="BV242" i="21"/>
  <c r="BW242" i="21"/>
  <c r="BX242" i="21"/>
  <c r="BY242" i="21"/>
  <c r="CC242" i="21"/>
  <c r="CD242" i="21"/>
  <c r="CE242" i="21"/>
  <c r="BV243" i="21"/>
  <c r="BW243" i="21"/>
  <c r="BX243" i="21"/>
  <c r="BY243" i="21"/>
  <c r="CC243" i="21"/>
  <c r="CD243" i="21"/>
  <c r="CE243" i="21"/>
  <c r="BV244" i="21"/>
  <c r="BW244" i="21"/>
  <c r="BX244" i="21"/>
  <c r="BY244" i="21"/>
  <c r="CC244" i="21"/>
  <c r="CD244" i="21"/>
  <c r="CE244" i="21"/>
  <c r="BV245" i="21"/>
  <c r="BW245" i="21"/>
  <c r="BX245" i="21"/>
  <c r="BY245" i="21"/>
  <c r="CC245" i="21"/>
  <c r="CD245" i="21"/>
  <c r="CE245" i="21"/>
  <c r="BV246" i="21"/>
  <c r="BW246" i="21"/>
  <c r="BX246" i="21"/>
  <c r="BY246" i="21"/>
  <c r="CC246" i="21"/>
  <c r="CD246" i="21"/>
  <c r="CE246" i="21"/>
  <c r="BV247" i="21"/>
  <c r="BW247" i="21"/>
  <c r="BX247" i="21"/>
  <c r="BY247" i="21"/>
  <c r="CC247" i="21"/>
  <c r="CD247" i="21"/>
  <c r="CE247" i="21"/>
  <c r="BV248" i="21"/>
  <c r="BW248" i="21"/>
  <c r="BX248" i="21"/>
  <c r="BY248" i="21"/>
  <c r="CC248" i="21"/>
  <c r="CD248" i="21"/>
  <c r="CE248" i="21"/>
  <c r="BV249" i="21"/>
  <c r="BW249" i="21"/>
  <c r="BX249" i="21"/>
  <c r="BY249" i="21"/>
  <c r="CC249" i="21"/>
  <c r="CD249" i="21"/>
  <c r="CE249" i="21"/>
  <c r="BV250" i="21"/>
  <c r="BW250" i="21"/>
  <c r="BX250" i="21"/>
  <c r="BY250" i="21"/>
  <c r="CC250" i="21"/>
  <c r="CD250" i="21"/>
  <c r="CE250" i="21"/>
  <c r="BV251" i="21"/>
  <c r="BW251" i="21"/>
  <c r="BX251" i="21"/>
  <c r="BY251" i="21"/>
  <c r="CC251" i="21"/>
  <c r="CD251" i="21"/>
  <c r="CE251" i="21"/>
  <c r="BV252" i="21"/>
  <c r="BW252" i="21"/>
  <c r="BX252" i="21"/>
  <c r="BY252" i="21"/>
  <c r="CC252" i="21"/>
  <c r="CD252" i="21"/>
  <c r="CE252" i="21"/>
  <c r="BV253" i="21"/>
  <c r="BW253" i="21"/>
  <c r="BX253" i="21"/>
  <c r="BY253" i="21"/>
  <c r="CC253" i="21"/>
  <c r="CD253" i="21"/>
  <c r="CE253" i="21"/>
  <c r="BV254" i="21"/>
  <c r="BW254" i="21"/>
  <c r="BX254" i="21"/>
  <c r="BY254" i="21"/>
  <c r="CC254" i="21"/>
  <c r="CD254" i="21"/>
  <c r="CE254" i="21"/>
  <c r="BV255" i="21"/>
  <c r="BW255" i="21"/>
  <c r="BX255" i="21"/>
  <c r="BY255" i="21"/>
  <c r="CC255" i="21"/>
  <c r="CD255" i="21"/>
  <c r="CE255" i="21"/>
  <c r="BV256" i="21"/>
  <c r="BW256" i="21"/>
  <c r="BX256" i="21"/>
  <c r="BY256" i="21"/>
  <c r="CC256" i="21"/>
  <c r="CD256" i="21"/>
  <c r="CE256" i="21"/>
  <c r="BV257" i="21"/>
  <c r="BW257" i="21"/>
  <c r="BX257" i="21"/>
  <c r="BY257" i="21"/>
  <c r="CC257" i="21"/>
  <c r="CD257" i="21"/>
  <c r="CE257" i="21"/>
  <c r="BV258" i="21"/>
  <c r="BW258" i="21"/>
  <c r="BX258" i="21"/>
  <c r="BY258" i="21"/>
  <c r="CC258" i="21"/>
  <c r="CD258" i="21"/>
  <c r="CE258" i="21"/>
  <c r="BV259" i="21"/>
  <c r="BW259" i="21"/>
  <c r="BX259" i="21"/>
  <c r="BY259" i="21"/>
  <c r="CC259" i="21"/>
  <c r="CD259" i="21"/>
  <c r="CE259" i="21"/>
  <c r="BV260" i="21"/>
  <c r="BW260" i="21"/>
  <c r="BX260" i="21"/>
  <c r="BY260" i="21"/>
  <c r="CC260" i="21"/>
  <c r="CD260" i="21"/>
  <c r="CE260" i="21"/>
  <c r="BV261" i="21"/>
  <c r="BW261" i="21"/>
  <c r="BX261" i="21"/>
  <c r="BY261" i="21"/>
  <c r="CC261" i="21"/>
  <c r="CD261" i="21"/>
  <c r="CE261" i="21"/>
  <c r="BV262" i="21"/>
  <c r="BW262" i="21"/>
  <c r="BX262" i="21"/>
  <c r="BY262" i="21"/>
  <c r="CC262" i="21"/>
  <c r="CD262" i="21"/>
  <c r="CE262" i="21"/>
  <c r="BV263" i="21"/>
  <c r="BW263" i="21"/>
  <c r="BX263" i="21"/>
  <c r="BY263" i="21"/>
  <c r="CC263" i="21"/>
  <c r="CD263" i="21"/>
  <c r="CE263" i="21"/>
  <c r="BV264" i="21"/>
  <c r="BW264" i="21"/>
  <c r="BX264" i="21"/>
  <c r="BY264" i="21"/>
  <c r="CC264" i="21"/>
  <c r="CD264" i="21"/>
  <c r="CE264" i="21"/>
  <c r="BV265" i="21"/>
  <c r="BW265" i="21"/>
  <c r="BX265" i="21"/>
  <c r="BY265" i="21"/>
  <c r="CC265" i="21"/>
  <c r="CD265" i="21"/>
  <c r="CE265" i="21"/>
  <c r="BV266" i="21"/>
  <c r="BW266" i="21"/>
  <c r="BX266" i="21"/>
  <c r="BY266" i="21"/>
  <c r="CC266" i="21"/>
  <c r="CD266" i="21"/>
  <c r="CE266" i="21"/>
  <c r="BV267" i="21"/>
  <c r="BW267" i="21"/>
  <c r="BX267" i="21"/>
  <c r="BY267" i="21"/>
  <c r="CC267" i="21"/>
  <c r="CD267" i="21"/>
  <c r="CE267" i="21"/>
  <c r="BV268" i="21"/>
  <c r="BW268" i="21"/>
  <c r="BX268" i="21"/>
  <c r="BY268" i="21"/>
  <c r="CC268" i="21"/>
  <c r="CD268" i="21"/>
  <c r="CE268" i="21"/>
  <c r="BV269" i="21"/>
  <c r="BW269" i="21"/>
  <c r="BX269" i="21"/>
  <c r="BY269" i="21"/>
  <c r="CC269" i="21"/>
  <c r="CD269" i="21"/>
  <c r="CE269" i="21"/>
  <c r="BV270" i="21"/>
  <c r="BW270" i="21"/>
  <c r="BX270" i="21"/>
  <c r="BY270" i="21"/>
  <c r="CC270" i="21"/>
  <c r="CD270" i="21"/>
  <c r="CE270" i="21"/>
  <c r="BV271" i="21"/>
  <c r="BW271" i="21"/>
  <c r="BX271" i="21"/>
  <c r="BY271" i="21"/>
  <c r="CC271" i="21"/>
  <c r="CD271" i="21"/>
  <c r="CE271" i="21"/>
  <c r="BV272" i="21"/>
  <c r="BW272" i="21"/>
  <c r="BX272" i="21"/>
  <c r="BY272" i="21"/>
  <c r="CC272" i="21"/>
  <c r="CD272" i="21"/>
  <c r="CE272" i="21"/>
  <c r="BV273" i="21"/>
  <c r="BW273" i="21"/>
  <c r="BX273" i="21"/>
  <c r="BY273" i="21"/>
  <c r="CC273" i="21"/>
  <c r="CD273" i="21"/>
  <c r="CE273" i="21"/>
  <c r="BV274" i="21"/>
  <c r="BW274" i="21"/>
  <c r="BX274" i="21"/>
  <c r="BY274" i="21"/>
  <c r="CC274" i="21"/>
  <c r="CD274" i="21"/>
  <c r="CE274" i="21"/>
  <c r="BV275" i="21"/>
  <c r="BW275" i="21"/>
  <c r="BX275" i="21"/>
  <c r="BY275" i="21"/>
  <c r="CC275" i="21"/>
  <c r="CD275" i="21"/>
  <c r="CE275" i="21"/>
  <c r="BV276" i="21"/>
  <c r="BW276" i="21"/>
  <c r="BX276" i="21"/>
  <c r="BY276" i="21"/>
  <c r="CC276" i="21"/>
  <c r="CD276" i="21"/>
  <c r="CE276" i="21"/>
  <c r="BV277" i="21"/>
  <c r="BW277" i="21"/>
  <c r="BX277" i="21"/>
  <c r="BY277" i="21"/>
  <c r="CC277" i="21"/>
  <c r="CD277" i="21"/>
  <c r="CE277" i="21"/>
  <c r="BV278" i="21"/>
  <c r="BW278" i="21"/>
  <c r="BX278" i="21"/>
  <c r="BY278" i="21"/>
  <c r="CC278" i="21"/>
  <c r="CD278" i="21"/>
  <c r="CE278" i="21"/>
  <c r="BV279" i="21"/>
  <c r="BW279" i="21"/>
  <c r="BX279" i="21"/>
  <c r="BY279" i="21"/>
  <c r="CC279" i="21"/>
  <c r="CD279" i="21"/>
  <c r="CE279" i="21"/>
  <c r="BV280" i="21"/>
  <c r="BW280" i="21"/>
  <c r="BX280" i="21"/>
  <c r="BY280" i="21"/>
  <c r="CC280" i="21"/>
  <c r="CD280" i="21"/>
  <c r="CE280" i="21"/>
  <c r="BV281" i="21"/>
  <c r="BW281" i="21"/>
  <c r="BX281" i="21"/>
  <c r="BY281" i="21"/>
  <c r="CC281" i="21"/>
  <c r="CD281" i="21"/>
  <c r="CE281" i="21"/>
  <c r="BV282" i="21"/>
  <c r="BW282" i="21"/>
  <c r="BX282" i="21"/>
  <c r="BY282" i="21"/>
  <c r="CC282" i="21"/>
  <c r="CD282" i="21"/>
  <c r="CE282" i="21"/>
  <c r="BV283" i="21"/>
  <c r="BW283" i="21"/>
  <c r="BX283" i="21"/>
  <c r="BY283" i="21"/>
  <c r="CC283" i="21"/>
  <c r="CD283" i="21"/>
  <c r="CE283" i="21"/>
  <c r="BV284" i="21"/>
  <c r="BW284" i="21"/>
  <c r="BX284" i="21"/>
  <c r="BY284" i="21"/>
  <c r="CC284" i="21"/>
  <c r="CD284" i="21"/>
  <c r="CE284" i="21"/>
  <c r="BV285" i="21"/>
  <c r="BW285" i="21"/>
  <c r="BX285" i="21"/>
  <c r="BY285" i="21"/>
  <c r="CC285" i="21"/>
  <c r="CD285" i="21"/>
  <c r="CE285" i="21"/>
  <c r="BV286" i="21"/>
  <c r="BW286" i="21"/>
  <c r="BX286" i="21"/>
  <c r="BY286" i="21"/>
  <c r="CC286" i="21"/>
  <c r="CD286" i="21"/>
  <c r="CE286" i="21"/>
  <c r="BV287" i="21"/>
  <c r="BW287" i="21"/>
  <c r="BX287" i="21"/>
  <c r="BY287" i="21"/>
  <c r="CC287" i="21"/>
  <c r="CD287" i="21"/>
  <c r="CE287" i="21"/>
  <c r="BV288" i="21"/>
  <c r="BW288" i="21"/>
  <c r="BX288" i="21"/>
  <c r="BY288" i="21"/>
  <c r="CC288" i="21"/>
  <c r="CD288" i="21"/>
  <c r="CE288" i="21"/>
  <c r="BV289" i="21"/>
  <c r="BW289" i="21"/>
  <c r="BX289" i="21"/>
  <c r="BY289" i="21"/>
  <c r="CC289" i="21"/>
  <c r="CD289" i="21"/>
  <c r="CE289" i="21"/>
  <c r="BV290" i="21"/>
  <c r="BW290" i="21"/>
  <c r="BX290" i="21"/>
  <c r="BY290" i="21"/>
  <c r="CC290" i="21"/>
  <c r="CD290" i="21"/>
  <c r="CE290" i="21"/>
  <c r="BV291" i="21"/>
  <c r="BW291" i="21"/>
  <c r="BX291" i="21"/>
  <c r="BY291" i="21"/>
  <c r="CC291" i="21"/>
  <c r="CD291" i="21"/>
  <c r="CE291" i="21"/>
  <c r="BV292" i="21"/>
  <c r="BW292" i="21"/>
  <c r="BX292" i="21"/>
  <c r="BY292" i="21"/>
  <c r="CC292" i="21"/>
  <c r="CD292" i="21"/>
  <c r="CE292" i="21"/>
  <c r="BV293" i="21"/>
  <c r="BW293" i="21"/>
  <c r="BX293" i="21"/>
  <c r="BY293" i="21"/>
  <c r="CC293" i="21"/>
  <c r="CD293" i="21"/>
  <c r="CE293" i="21"/>
  <c r="BV294" i="21"/>
  <c r="BW294" i="21"/>
  <c r="BX294" i="21"/>
  <c r="BY294" i="21"/>
  <c r="CC294" i="21"/>
  <c r="CD294" i="21"/>
  <c r="CE294" i="21"/>
  <c r="BV295" i="21"/>
  <c r="BW295" i="21"/>
  <c r="BX295" i="21"/>
  <c r="BY295" i="21"/>
  <c r="CC295" i="21"/>
  <c r="CD295" i="21"/>
  <c r="CE295" i="21"/>
  <c r="BV296" i="21"/>
  <c r="BW296" i="21"/>
  <c r="BX296" i="21"/>
  <c r="BY296" i="21"/>
  <c r="CC296" i="21"/>
  <c r="CD296" i="21"/>
  <c r="CE296" i="21"/>
  <c r="BV297" i="21"/>
  <c r="BW297" i="21"/>
  <c r="BX297" i="21"/>
  <c r="BY297" i="21"/>
  <c r="CC297" i="21"/>
  <c r="CD297" i="21"/>
  <c r="CE297" i="21"/>
  <c r="BV298" i="21"/>
  <c r="BW298" i="21"/>
  <c r="BX298" i="21"/>
  <c r="BY298" i="21"/>
  <c r="CC298" i="21"/>
  <c r="CD298" i="21"/>
  <c r="CE298" i="21"/>
  <c r="BV299" i="21"/>
  <c r="BW299" i="21"/>
  <c r="BX299" i="21"/>
  <c r="BY299" i="21"/>
  <c r="CC299" i="21"/>
  <c r="CD299" i="21"/>
  <c r="CE299" i="21"/>
  <c r="BV300" i="21"/>
  <c r="BW300" i="21"/>
  <c r="BX300" i="21"/>
  <c r="BY300" i="21"/>
  <c r="CC300" i="21"/>
  <c r="CD300" i="21"/>
  <c r="CE300" i="21"/>
  <c r="BV301" i="21"/>
  <c r="BW301" i="21"/>
  <c r="BX301" i="21"/>
  <c r="BY301" i="21"/>
  <c r="CC301" i="21"/>
  <c r="CD301" i="21"/>
  <c r="CE301" i="21"/>
  <c r="BV302" i="21"/>
  <c r="BW302" i="21"/>
  <c r="BX302" i="21"/>
  <c r="BY302" i="21"/>
  <c r="CC302" i="21"/>
  <c r="CD302" i="21"/>
  <c r="CE302" i="21"/>
  <c r="BV303" i="21"/>
  <c r="BW303" i="21"/>
  <c r="BX303" i="21"/>
  <c r="BY303" i="21"/>
  <c r="CC303" i="21"/>
  <c r="CD303" i="21"/>
  <c r="CE303" i="21"/>
  <c r="BV304" i="21"/>
  <c r="BW304" i="21"/>
  <c r="BX304" i="21"/>
  <c r="BY304" i="21"/>
  <c r="CC304" i="21"/>
  <c r="CD304" i="21"/>
  <c r="CE304" i="21"/>
  <c r="BV305" i="21"/>
  <c r="BW305" i="21"/>
  <c r="BX305" i="21"/>
  <c r="BY305" i="21"/>
  <c r="CC305" i="21"/>
  <c r="CD305" i="21"/>
  <c r="CE305" i="21"/>
  <c r="BV306" i="21"/>
  <c r="BW306" i="21"/>
  <c r="BX306" i="21"/>
  <c r="BY306" i="21"/>
  <c r="CC306" i="21"/>
  <c r="CD306" i="21"/>
  <c r="CE306" i="21"/>
  <c r="BV307" i="21"/>
  <c r="BW307" i="21"/>
  <c r="BX307" i="21"/>
  <c r="BY307" i="21"/>
  <c r="CC307" i="21"/>
  <c r="CD307" i="21"/>
  <c r="CE307" i="21"/>
  <c r="BV308" i="21"/>
  <c r="BW308" i="21"/>
  <c r="BX308" i="21"/>
  <c r="BY308" i="21"/>
  <c r="CC308" i="21"/>
  <c r="CD308" i="21"/>
  <c r="CE308" i="21"/>
  <c r="BV309" i="21"/>
  <c r="BW309" i="21"/>
  <c r="BX309" i="21"/>
  <c r="BY309" i="21"/>
  <c r="CC309" i="21"/>
  <c r="CD309" i="21"/>
  <c r="CE309" i="21"/>
  <c r="BV310" i="21"/>
  <c r="BW310" i="21"/>
  <c r="BX310" i="21"/>
  <c r="BY310" i="21"/>
  <c r="CC310" i="21"/>
  <c r="CD310" i="21"/>
  <c r="CE310" i="21"/>
  <c r="BV311" i="21"/>
  <c r="BW311" i="21"/>
  <c r="BX311" i="21"/>
  <c r="BY311" i="21"/>
  <c r="CC311" i="21"/>
  <c r="CD311" i="21"/>
  <c r="CE311" i="21"/>
  <c r="BV312" i="21"/>
  <c r="BW312" i="21"/>
  <c r="BX312" i="21"/>
  <c r="BY312" i="21"/>
  <c r="CC312" i="21"/>
  <c r="CD312" i="21"/>
  <c r="CE312" i="21"/>
  <c r="BV313" i="21"/>
  <c r="BW313" i="21"/>
  <c r="BX313" i="21"/>
  <c r="BY313" i="21"/>
  <c r="CC313" i="21"/>
  <c r="CD313" i="21"/>
  <c r="CE313" i="21"/>
  <c r="BT314" i="21"/>
  <c r="BU314" i="21"/>
  <c r="BW314" i="21"/>
  <c r="BX314" i="21"/>
  <c r="BY314" i="21"/>
  <c r="CD314" i="21"/>
  <c r="CE314" i="21"/>
  <c r="BT315" i="21"/>
  <c r="BU315" i="21"/>
  <c r="BW315" i="21"/>
  <c r="BX315" i="21"/>
  <c r="BY315" i="21"/>
  <c r="CD315" i="21"/>
  <c r="CE315" i="21"/>
  <c r="BT316" i="21"/>
  <c r="BU316" i="21"/>
  <c r="BW316" i="21"/>
  <c r="BX316" i="21"/>
  <c r="BY316" i="21"/>
  <c r="CD316" i="21"/>
  <c r="CE316" i="21"/>
  <c r="BT317" i="21"/>
  <c r="BU317" i="21"/>
  <c r="BW317" i="21"/>
  <c r="BX317" i="21"/>
  <c r="BY317" i="21"/>
  <c r="CD317" i="21"/>
  <c r="CE317" i="21"/>
  <c r="BT318" i="21"/>
  <c r="BU318" i="21"/>
  <c r="BW318" i="21"/>
  <c r="BX318" i="21"/>
  <c r="BY318" i="21"/>
  <c r="CD318" i="21"/>
  <c r="CE318" i="21"/>
  <c r="BT319" i="21"/>
  <c r="BU319" i="21"/>
  <c r="BW319" i="21"/>
  <c r="BX319" i="21"/>
  <c r="BY319" i="21"/>
  <c r="CD319" i="21"/>
  <c r="CE319" i="21"/>
  <c r="BT320" i="21"/>
  <c r="BU320" i="21"/>
  <c r="BW320" i="21"/>
  <c r="BX320" i="21"/>
  <c r="BY320" i="21"/>
  <c r="CD320" i="21"/>
  <c r="CE320" i="21"/>
  <c r="BT321" i="21"/>
  <c r="BU321" i="21"/>
  <c r="BW321" i="21"/>
  <c r="BX321" i="21"/>
  <c r="BY321" i="21"/>
  <c r="CD321" i="21"/>
  <c r="CE321" i="21"/>
  <c r="BT322" i="21"/>
  <c r="BU322" i="21"/>
  <c r="BW322" i="21"/>
  <c r="BX322" i="21"/>
  <c r="BY322" i="21"/>
  <c r="CD322" i="21"/>
  <c r="CE322" i="21"/>
  <c r="BT323" i="21"/>
  <c r="BU323" i="21"/>
  <c r="BW323" i="21"/>
  <c r="BX323" i="21"/>
  <c r="BY323" i="21"/>
  <c r="CD323" i="21"/>
  <c r="CE323" i="21"/>
  <c r="BT324" i="21"/>
  <c r="BU324" i="21"/>
  <c r="BW324" i="21"/>
  <c r="BX324" i="21"/>
  <c r="BY324" i="21"/>
  <c r="CD324" i="21"/>
  <c r="CE324" i="21"/>
  <c r="BT325" i="21"/>
  <c r="BU325" i="21"/>
  <c r="BW325" i="21"/>
  <c r="BX325" i="21"/>
  <c r="BY325" i="21"/>
  <c r="CD325" i="21"/>
  <c r="CE325" i="21"/>
  <c r="BT326" i="21"/>
  <c r="BU326" i="21"/>
  <c r="BW326" i="21"/>
  <c r="BX326" i="21"/>
  <c r="BY326" i="21"/>
  <c r="CD326" i="21"/>
  <c r="CE326" i="21"/>
  <c r="BT327" i="21"/>
  <c r="BU327" i="21"/>
  <c r="BW327" i="21"/>
  <c r="BX327" i="21"/>
  <c r="BY327" i="21"/>
  <c r="CD327" i="21"/>
  <c r="CE327" i="21"/>
  <c r="BT328" i="21"/>
  <c r="BU328" i="21"/>
  <c r="BW328" i="21"/>
  <c r="BX328" i="21"/>
  <c r="BY328" i="21"/>
  <c r="CD328" i="21"/>
  <c r="CE328" i="21"/>
  <c r="BT329" i="21"/>
  <c r="BU329" i="21"/>
  <c r="BW329" i="21"/>
  <c r="BX329" i="21"/>
  <c r="BY329" i="21"/>
  <c r="CD329" i="21"/>
  <c r="CE329" i="21"/>
  <c r="BT330" i="21"/>
  <c r="BU330" i="21"/>
  <c r="BW330" i="21"/>
  <c r="BX330" i="21"/>
  <c r="BY330" i="21"/>
  <c r="CD330" i="21"/>
  <c r="CE330" i="21"/>
  <c r="BT331" i="21"/>
  <c r="BU331" i="21"/>
  <c r="BW331" i="21"/>
  <c r="BX331" i="21"/>
  <c r="BY331" i="21"/>
  <c r="CD331" i="21"/>
  <c r="CE331" i="21"/>
  <c r="BT332" i="21"/>
  <c r="BU332" i="21"/>
  <c r="BW332" i="21"/>
  <c r="BX332" i="21"/>
  <c r="BY332" i="21"/>
  <c r="CD332" i="21"/>
  <c r="CE332" i="21"/>
  <c r="BT333" i="21"/>
  <c r="BU333" i="21"/>
  <c r="BW333" i="21"/>
  <c r="BX333" i="21"/>
  <c r="BY333" i="21"/>
  <c r="CD333" i="21"/>
  <c r="CE333" i="21"/>
  <c r="BT334" i="21"/>
  <c r="BU334" i="21"/>
  <c r="BW334" i="21"/>
  <c r="BX334" i="21"/>
  <c r="BY334" i="21"/>
  <c r="CD334" i="21"/>
  <c r="CE334" i="21"/>
  <c r="BT335" i="21"/>
  <c r="BU335" i="21"/>
  <c r="BW335" i="21"/>
  <c r="BX335" i="21"/>
  <c r="BY335" i="21"/>
  <c r="CD335" i="21"/>
  <c r="CE335" i="21"/>
  <c r="BT336" i="21"/>
  <c r="BU336" i="21"/>
  <c r="BW336" i="21"/>
  <c r="BX336" i="21"/>
  <c r="BY336" i="21"/>
  <c r="CD336" i="21"/>
  <c r="CE336" i="21"/>
  <c r="BT337" i="21"/>
  <c r="BU337" i="21"/>
  <c r="BW337" i="21"/>
  <c r="BX337" i="21"/>
  <c r="BY337" i="21"/>
  <c r="CD337" i="21"/>
  <c r="CE337" i="21"/>
  <c r="BT338" i="21"/>
  <c r="BU338" i="21"/>
  <c r="BW338" i="21"/>
  <c r="BX338" i="21"/>
  <c r="BY338" i="21"/>
  <c r="CD338" i="21"/>
  <c r="CE338" i="21"/>
  <c r="BT339" i="21"/>
  <c r="BU339" i="21"/>
  <c r="BW339" i="21"/>
  <c r="BX339" i="21"/>
  <c r="BY339" i="21"/>
  <c r="CD339" i="21"/>
  <c r="CE339" i="21"/>
  <c r="BT340" i="21"/>
  <c r="BU340" i="21"/>
  <c r="BW340" i="21"/>
  <c r="BX340" i="21"/>
  <c r="BY340" i="21"/>
  <c r="CD340" i="21"/>
  <c r="CE340" i="21"/>
  <c r="BT341" i="21"/>
  <c r="BU341" i="21"/>
  <c r="BW341" i="21"/>
  <c r="BX341" i="21"/>
  <c r="BY341" i="21"/>
  <c r="CD341" i="21"/>
  <c r="CE341" i="21"/>
  <c r="BT342" i="21"/>
  <c r="BU342" i="21"/>
  <c r="BW342" i="21"/>
  <c r="BX342" i="21"/>
  <c r="BY342" i="21"/>
  <c r="CD342" i="21"/>
  <c r="CE342" i="21"/>
  <c r="BT343" i="21"/>
  <c r="BU343" i="21"/>
  <c r="BW343" i="21"/>
  <c r="BX343" i="21"/>
  <c r="BY343" i="21"/>
  <c r="CD343" i="21"/>
  <c r="CE343" i="21"/>
  <c r="BT344" i="21"/>
  <c r="BU344" i="21"/>
  <c r="BW344" i="21"/>
  <c r="BX344" i="21"/>
  <c r="BY344" i="21"/>
  <c r="CD344" i="21"/>
  <c r="CE344" i="21"/>
  <c r="BT345" i="21"/>
  <c r="BU345" i="21"/>
  <c r="BW345" i="21"/>
  <c r="BX345" i="21"/>
  <c r="BY345" i="21"/>
  <c r="CD345" i="21"/>
  <c r="CE345" i="21"/>
  <c r="BT346" i="21"/>
  <c r="BU346" i="21"/>
  <c r="BW346" i="21"/>
  <c r="BX346" i="21"/>
  <c r="BY346" i="21"/>
  <c r="CD346" i="21"/>
  <c r="CE346" i="21"/>
  <c r="BT347" i="21"/>
  <c r="BU347" i="21"/>
  <c r="BW347" i="21"/>
  <c r="BX347" i="21"/>
  <c r="BY347" i="21"/>
  <c r="CD347" i="21"/>
  <c r="CE347" i="21"/>
  <c r="BT348" i="21"/>
  <c r="BU348" i="21"/>
  <c r="BW348" i="21"/>
  <c r="BX348" i="21"/>
  <c r="BY348" i="21"/>
  <c r="CD348" i="21"/>
  <c r="CE348" i="21"/>
  <c r="BT349" i="21"/>
  <c r="BU349" i="21"/>
  <c r="BW349" i="21"/>
  <c r="BX349" i="21"/>
  <c r="BY349" i="21"/>
  <c r="CD349" i="21"/>
  <c r="CE349" i="21"/>
  <c r="BT350" i="21"/>
  <c r="BU350" i="21"/>
  <c r="BW350" i="21"/>
  <c r="BX350" i="21"/>
  <c r="BY350" i="21"/>
  <c r="CD350" i="21"/>
  <c r="CE350" i="21"/>
  <c r="BT351" i="21"/>
  <c r="BU351" i="21"/>
  <c r="BW351" i="21"/>
  <c r="BX351" i="21"/>
  <c r="BY351" i="21"/>
  <c r="CD351" i="21"/>
  <c r="CE351" i="21"/>
  <c r="BT352" i="21"/>
  <c r="BU352" i="21"/>
  <c r="BW352" i="21"/>
  <c r="BX352" i="21"/>
  <c r="BY352" i="21"/>
  <c r="CD352" i="21"/>
  <c r="CE352" i="21"/>
  <c r="BT353" i="21"/>
  <c r="BU353" i="21"/>
  <c r="BW353" i="21"/>
  <c r="BX353" i="21"/>
  <c r="BY353" i="21"/>
  <c r="CD353" i="21"/>
  <c r="CE353" i="21"/>
  <c r="BT354" i="21"/>
  <c r="BU354" i="21"/>
  <c r="BW354" i="21"/>
  <c r="BX354" i="21"/>
  <c r="BY354" i="21"/>
  <c r="CD354" i="21"/>
  <c r="CE354" i="21"/>
  <c r="BT355" i="21"/>
  <c r="BU355" i="21"/>
  <c r="BW355" i="21"/>
  <c r="BX355" i="21"/>
  <c r="BY355" i="21"/>
  <c r="CD355" i="21"/>
  <c r="CE355" i="21"/>
  <c r="BT356" i="21"/>
  <c r="BU356" i="21"/>
  <c r="BW356" i="21"/>
  <c r="BX356" i="21"/>
  <c r="BY356" i="21"/>
  <c r="CD356" i="21"/>
  <c r="CE356" i="21"/>
  <c r="BT357" i="21"/>
  <c r="BU357" i="21"/>
  <c r="BW357" i="21"/>
  <c r="BX357" i="21"/>
  <c r="BY357" i="21"/>
  <c r="CD357" i="21"/>
  <c r="CE357" i="21"/>
  <c r="BT358" i="21"/>
  <c r="BU358" i="21"/>
  <c r="BW358" i="21"/>
  <c r="BX358" i="21"/>
  <c r="BY358" i="21"/>
  <c r="CD358" i="21"/>
  <c r="CE358" i="21"/>
  <c r="BT359" i="21"/>
  <c r="BU359" i="21"/>
  <c r="BW359" i="21"/>
  <c r="BX359" i="21"/>
  <c r="BY359" i="21"/>
  <c r="CD359" i="21"/>
  <c r="CE359" i="21"/>
  <c r="BT360" i="21"/>
  <c r="BU360" i="21"/>
  <c r="BW360" i="21"/>
  <c r="BX360" i="21"/>
  <c r="BY360" i="21"/>
  <c r="CD360" i="21"/>
  <c r="CE360" i="21"/>
  <c r="BT361" i="21"/>
  <c r="BU361" i="21"/>
  <c r="BW361" i="21"/>
  <c r="BX361" i="21"/>
  <c r="BY361" i="21"/>
  <c r="CD361" i="21"/>
  <c r="CE361" i="21"/>
  <c r="BT362" i="21"/>
  <c r="BU362" i="21"/>
  <c r="BW362" i="21"/>
  <c r="BX362" i="21"/>
  <c r="BY362" i="21"/>
  <c r="CD362" i="21"/>
  <c r="CE362" i="21"/>
  <c r="BT363" i="21"/>
  <c r="BU363" i="21"/>
  <c r="BW363" i="21"/>
  <c r="BX363" i="21"/>
  <c r="BY363" i="21"/>
  <c r="CD363" i="21"/>
  <c r="CE363" i="21"/>
  <c r="BT364" i="21"/>
  <c r="BU364" i="21"/>
  <c r="BW364" i="21"/>
  <c r="BX364" i="21"/>
  <c r="BY364" i="21"/>
  <c r="CD364" i="21"/>
  <c r="CE364" i="21"/>
  <c r="BT365" i="21"/>
  <c r="BU365" i="21"/>
  <c r="BW365" i="21"/>
  <c r="BX365" i="21"/>
  <c r="BY365" i="21"/>
  <c r="CD365" i="21"/>
  <c r="CE365" i="21"/>
  <c r="BT366" i="21"/>
  <c r="BU366" i="21"/>
  <c r="BW366" i="21"/>
  <c r="BX366" i="21"/>
  <c r="BY366" i="21"/>
  <c r="CD366" i="21"/>
  <c r="CE366" i="21"/>
  <c r="BT367" i="21"/>
  <c r="BU367" i="21"/>
  <c r="BW367" i="21"/>
  <c r="BX367" i="21"/>
  <c r="BY367" i="21"/>
  <c r="CD367" i="21"/>
  <c r="CE367" i="21"/>
  <c r="BT368" i="21"/>
  <c r="BU368" i="21"/>
  <c r="BW368" i="21"/>
  <c r="BX368" i="21"/>
  <c r="BY368" i="21"/>
  <c r="CD368" i="21"/>
  <c r="CE368" i="21"/>
  <c r="BT369" i="21"/>
  <c r="BU369" i="21"/>
  <c r="BW369" i="21"/>
  <c r="BX369" i="21"/>
  <c r="BY369" i="21"/>
  <c r="CD369" i="21"/>
  <c r="CE369" i="21"/>
  <c r="BT370" i="21"/>
  <c r="BU370" i="21"/>
  <c r="BW370" i="21"/>
  <c r="BX370" i="21"/>
  <c r="BY370" i="21"/>
  <c r="CD370" i="21"/>
  <c r="CE370" i="21"/>
  <c r="BT371" i="21"/>
  <c r="BU371" i="21"/>
  <c r="BW371" i="21"/>
  <c r="BX371" i="21"/>
  <c r="BY371" i="21"/>
  <c r="CD371" i="21"/>
  <c r="CE371" i="21"/>
  <c r="BT372" i="21"/>
  <c r="BU372" i="21"/>
  <c r="BW372" i="21"/>
  <c r="BX372" i="21"/>
  <c r="BY372" i="21"/>
  <c r="CD372" i="21"/>
  <c r="CE372" i="21"/>
  <c r="BT373" i="21"/>
  <c r="BU373" i="21"/>
  <c r="BW373" i="21"/>
  <c r="BX373" i="21"/>
  <c r="BY373" i="21"/>
  <c r="CD373" i="21"/>
  <c r="CE373" i="21"/>
  <c r="BT374" i="21"/>
  <c r="BU374" i="21"/>
  <c r="BW374" i="21"/>
  <c r="BX374" i="21"/>
  <c r="BY374" i="21"/>
  <c r="CD374" i="21"/>
  <c r="CE374" i="21"/>
  <c r="BT375" i="21"/>
  <c r="BU375" i="21"/>
  <c r="BW375" i="21"/>
  <c r="BX375" i="21"/>
  <c r="BY375" i="21"/>
  <c r="CD375" i="21"/>
  <c r="CE375" i="21"/>
  <c r="BT376" i="21"/>
  <c r="BU376" i="21"/>
  <c r="BW376" i="21"/>
  <c r="BX376" i="21"/>
  <c r="BY376" i="21"/>
  <c r="CD376" i="21"/>
  <c r="CE376" i="21"/>
  <c r="BT377" i="21"/>
  <c r="BU377" i="21"/>
  <c r="BW377" i="21"/>
  <c r="BX377" i="21"/>
  <c r="BY377" i="21"/>
  <c r="CD377" i="21"/>
  <c r="CE377" i="21"/>
  <c r="BT378" i="21"/>
  <c r="BU378" i="21"/>
  <c r="BW378" i="21"/>
  <c r="BX378" i="21"/>
  <c r="BY378" i="21"/>
  <c r="CD378" i="21"/>
  <c r="CE378" i="21"/>
  <c r="BT379" i="21"/>
  <c r="BU379" i="21"/>
  <c r="BW379" i="21"/>
  <c r="BX379" i="21"/>
  <c r="BY379" i="21"/>
  <c r="CD379" i="21"/>
  <c r="CE379" i="21"/>
  <c r="BT380" i="21"/>
  <c r="BU380" i="21"/>
  <c r="BW380" i="21"/>
  <c r="BX380" i="21"/>
  <c r="BY380" i="21"/>
  <c r="CD380" i="21"/>
  <c r="CE380" i="21"/>
  <c r="BT381" i="21"/>
  <c r="BU381" i="21"/>
  <c r="BW381" i="21"/>
  <c r="BX381" i="21"/>
  <c r="BY381" i="21"/>
  <c r="CD381" i="21"/>
  <c r="CE381" i="21"/>
  <c r="BT382" i="21"/>
  <c r="BU382" i="21"/>
  <c r="BW382" i="21"/>
  <c r="BX382" i="21"/>
  <c r="BY382" i="21"/>
  <c r="CD382" i="21"/>
  <c r="CE382" i="21"/>
  <c r="BT383" i="21"/>
  <c r="BU383" i="21"/>
  <c r="BW383" i="21"/>
  <c r="BX383" i="21"/>
  <c r="BY383" i="21"/>
  <c r="CD383" i="21"/>
  <c r="CE383" i="21"/>
  <c r="BT384" i="21"/>
  <c r="BU384" i="21"/>
  <c r="BW384" i="21"/>
  <c r="BX384" i="21"/>
  <c r="BY384" i="21"/>
  <c r="CD384" i="21"/>
  <c r="CE384" i="21"/>
  <c r="BT385" i="21"/>
  <c r="BU385" i="21"/>
  <c r="BW385" i="21"/>
  <c r="BX385" i="21"/>
  <c r="BY385" i="21"/>
  <c r="CD385" i="21"/>
  <c r="CE385" i="21"/>
  <c r="BT386" i="21"/>
  <c r="BU386" i="21"/>
  <c r="BW386" i="21"/>
  <c r="BX386" i="21"/>
  <c r="BY386" i="21"/>
  <c r="CD386" i="21"/>
  <c r="CE386" i="21"/>
  <c r="BT387" i="21"/>
  <c r="BU387" i="21"/>
  <c r="BW387" i="21"/>
  <c r="BX387" i="21"/>
  <c r="BY387" i="21"/>
  <c r="CD387" i="21"/>
  <c r="CE387" i="21"/>
  <c r="BT388" i="21"/>
  <c r="BU388" i="21"/>
  <c r="BW388" i="21"/>
  <c r="BX388" i="21"/>
  <c r="BY388" i="21"/>
  <c r="CD388" i="21"/>
  <c r="CE388" i="21"/>
  <c r="BT389" i="21"/>
  <c r="BU389" i="21"/>
  <c r="BW389" i="21"/>
  <c r="BX389" i="21"/>
  <c r="BY389" i="21"/>
  <c r="CD389" i="21"/>
  <c r="CE389" i="21"/>
  <c r="BT390" i="21"/>
  <c r="BU390" i="21"/>
  <c r="BW390" i="21"/>
  <c r="BX390" i="21"/>
  <c r="BY390" i="21"/>
  <c r="CD390" i="21"/>
  <c r="CE390" i="21"/>
  <c r="BT391" i="21"/>
  <c r="BU391" i="21"/>
  <c r="BW391" i="21"/>
  <c r="BX391" i="21"/>
  <c r="BY391" i="21"/>
  <c r="CD391" i="21"/>
  <c r="CE391" i="21"/>
  <c r="BT392" i="21"/>
  <c r="BU392" i="21"/>
  <c r="BW392" i="21"/>
  <c r="BX392" i="21"/>
  <c r="BY392" i="21"/>
  <c r="CD392" i="21"/>
  <c r="CE392" i="21"/>
  <c r="BT393" i="21"/>
  <c r="BU393" i="21"/>
  <c r="BW393" i="21"/>
  <c r="BX393" i="21"/>
  <c r="BY393" i="21"/>
  <c r="CD393" i="21"/>
  <c r="CE393" i="21"/>
  <c r="BT394" i="21"/>
  <c r="BU394" i="21"/>
  <c r="BW394" i="21"/>
  <c r="BX394" i="21"/>
  <c r="BY394" i="21"/>
  <c r="CD394" i="21"/>
  <c r="CE394" i="21"/>
  <c r="BT395" i="21"/>
  <c r="BU395" i="21"/>
  <c r="BW395" i="21"/>
  <c r="BX395" i="21"/>
  <c r="BY395" i="21"/>
  <c r="CD395" i="21"/>
  <c r="CE395" i="21"/>
  <c r="BT396" i="21"/>
  <c r="BU396" i="21"/>
  <c r="BW396" i="21"/>
  <c r="BX396" i="21"/>
  <c r="BY396" i="21"/>
  <c r="CD396" i="21"/>
  <c r="CE396" i="21"/>
  <c r="BT397" i="21"/>
  <c r="BU397" i="21"/>
  <c r="BW397" i="21"/>
  <c r="BX397" i="21"/>
  <c r="BY397" i="21"/>
  <c r="CD397" i="21"/>
  <c r="CE397" i="21"/>
  <c r="BT398" i="21"/>
  <c r="BU398" i="21"/>
  <c r="BW398" i="21"/>
  <c r="BX398" i="21"/>
  <c r="BY398" i="21"/>
  <c r="CD398" i="21"/>
  <c r="CE398" i="21"/>
  <c r="BT399" i="21"/>
  <c r="BU399" i="21"/>
  <c r="BW399" i="21"/>
  <c r="BX399" i="21"/>
  <c r="BY399" i="21"/>
  <c r="CD399" i="21"/>
  <c r="CE399" i="21"/>
  <c r="BT400" i="21"/>
  <c r="BU400" i="21"/>
  <c r="BW400" i="21"/>
  <c r="BX400" i="21"/>
  <c r="BY400" i="21"/>
  <c r="CD400" i="21"/>
  <c r="CE400" i="21"/>
  <c r="BT401" i="21"/>
  <c r="BU401" i="21"/>
  <c r="BW401" i="21"/>
  <c r="BX401" i="21"/>
  <c r="BY401" i="21"/>
  <c r="CD401" i="21"/>
  <c r="CE401" i="21"/>
  <c r="BT402" i="21"/>
  <c r="BU402" i="21"/>
  <c r="BW402" i="21"/>
  <c r="BX402" i="21"/>
  <c r="BY402" i="21"/>
  <c r="CD402" i="21"/>
  <c r="CE402" i="21"/>
  <c r="BT403" i="21"/>
  <c r="BU403" i="21"/>
  <c r="BW403" i="21"/>
  <c r="BX403" i="21"/>
  <c r="BY403" i="21"/>
  <c r="CD403" i="21"/>
  <c r="CE403" i="21"/>
  <c r="BT404" i="21"/>
  <c r="BU404" i="21"/>
  <c r="BW404" i="21"/>
  <c r="BX404" i="21"/>
  <c r="BY404" i="21"/>
  <c r="CD404" i="21"/>
  <c r="CE404" i="21"/>
  <c r="BT405" i="21"/>
  <c r="BU405" i="21"/>
  <c r="BW405" i="21"/>
  <c r="BX405" i="21"/>
  <c r="BY405" i="21"/>
  <c r="CD405" i="21"/>
  <c r="CE405" i="21"/>
  <c r="BT406" i="21"/>
  <c r="BU406" i="21"/>
  <c r="BW406" i="21"/>
  <c r="BX406" i="21"/>
  <c r="BY406" i="21"/>
  <c r="CD406" i="21"/>
  <c r="CE406" i="21"/>
  <c r="BT407" i="21"/>
  <c r="BU407" i="21"/>
  <c r="BW407" i="21"/>
  <c r="BX407" i="21"/>
  <c r="BY407" i="21"/>
  <c r="CD407" i="21"/>
  <c r="CE407" i="21"/>
  <c r="BT408" i="21"/>
  <c r="BU408" i="21"/>
  <c r="BW408" i="21"/>
  <c r="BX408" i="21"/>
  <c r="BY408" i="21"/>
  <c r="CD408" i="21"/>
  <c r="CE408" i="21"/>
  <c r="BT409" i="21"/>
  <c r="BU409" i="21"/>
  <c r="BW409" i="21"/>
  <c r="BX409" i="21"/>
  <c r="BY409" i="21"/>
  <c r="CD409" i="21"/>
  <c r="CE409" i="21"/>
  <c r="BT410" i="21"/>
  <c r="BU410" i="21"/>
  <c r="BW410" i="21"/>
  <c r="BX410" i="21"/>
  <c r="BY410" i="21"/>
  <c r="CD410" i="21"/>
  <c r="CE410" i="21"/>
  <c r="BT411" i="21"/>
  <c r="BU411" i="21"/>
  <c r="BW411" i="21"/>
  <c r="BX411" i="21"/>
  <c r="BY411" i="21"/>
  <c r="CD411" i="21"/>
  <c r="CE411" i="21"/>
  <c r="BT412" i="21"/>
  <c r="BU412" i="21"/>
  <c r="BW412" i="21"/>
  <c r="BX412" i="21"/>
  <c r="BY412" i="21"/>
  <c r="CD412" i="21"/>
  <c r="CE412" i="21"/>
  <c r="BT413" i="21"/>
  <c r="BU413" i="21"/>
  <c r="BW413" i="21"/>
  <c r="BX413" i="21"/>
  <c r="BY413" i="21"/>
  <c r="CD413" i="21"/>
  <c r="CE413" i="21"/>
  <c r="BT414" i="21"/>
  <c r="BU414" i="21"/>
  <c r="BV414" i="21"/>
  <c r="BW414" i="21"/>
  <c r="BT415" i="21"/>
  <c r="BU415" i="21"/>
  <c r="BV415" i="21"/>
  <c r="BW415" i="21"/>
  <c r="BT416" i="21"/>
  <c r="BU416" i="21"/>
  <c r="BV416" i="21"/>
  <c r="BW416" i="21"/>
  <c r="BT417" i="21"/>
  <c r="BU417" i="21"/>
  <c r="BV417" i="21"/>
  <c r="BW417" i="21"/>
  <c r="BT418" i="21"/>
  <c r="BU418" i="21"/>
  <c r="BV418" i="21"/>
  <c r="BW418" i="21"/>
  <c r="BT419" i="21"/>
  <c r="BU419" i="21"/>
  <c r="BV419" i="21"/>
  <c r="BW419" i="21"/>
  <c r="BT420" i="21"/>
  <c r="BU420" i="21"/>
  <c r="BV420" i="21"/>
  <c r="BW420" i="21"/>
  <c r="BT421" i="21"/>
  <c r="BU421" i="21"/>
  <c r="BV421" i="21"/>
  <c r="BW421" i="21"/>
  <c r="BT422" i="21"/>
  <c r="BU422" i="21"/>
  <c r="BV422" i="21"/>
  <c r="BW422" i="21"/>
  <c r="BT423" i="21"/>
  <c r="BU423" i="21"/>
  <c r="BV423" i="21"/>
  <c r="BW423" i="21"/>
  <c r="BT424" i="21"/>
  <c r="BU424" i="21"/>
  <c r="BV424" i="21"/>
  <c r="BW424" i="21"/>
  <c r="BT425" i="21"/>
  <c r="BU425" i="21"/>
  <c r="BV425" i="21"/>
  <c r="BW425" i="21"/>
  <c r="BT426" i="21"/>
  <c r="BU426" i="21"/>
  <c r="BV426" i="21"/>
  <c r="BW426" i="21"/>
  <c r="BT427" i="21"/>
  <c r="BU427" i="21"/>
  <c r="BV427" i="21"/>
  <c r="BW427" i="21"/>
  <c r="BT428" i="21"/>
  <c r="BU428" i="21"/>
  <c r="BV428" i="21"/>
  <c r="BW428" i="21"/>
  <c r="BT429" i="21"/>
  <c r="BU429" i="21"/>
  <c r="BV429" i="21"/>
  <c r="BW429" i="21"/>
  <c r="BT430" i="21"/>
  <c r="BU430" i="21"/>
  <c r="BV430" i="21"/>
  <c r="BW430" i="21"/>
  <c r="BT431" i="21"/>
  <c r="BU431" i="21"/>
  <c r="BV431" i="21"/>
  <c r="BW431" i="21"/>
  <c r="BT432" i="21"/>
  <c r="BU432" i="21"/>
  <c r="BV432" i="21"/>
  <c r="BW432" i="21"/>
  <c r="BT433" i="21"/>
  <c r="BU433" i="21"/>
  <c r="BV433" i="21"/>
  <c r="BW433" i="21"/>
  <c r="BT434" i="21"/>
  <c r="BU434" i="21"/>
  <c r="BV434" i="21"/>
  <c r="BW434" i="21"/>
  <c r="BT435" i="21"/>
  <c r="BU435" i="21"/>
  <c r="BV435" i="21"/>
  <c r="BW435" i="21"/>
  <c r="BT436" i="21"/>
  <c r="BU436" i="21"/>
  <c r="BV436" i="21"/>
  <c r="BW436" i="21"/>
  <c r="BT437" i="21"/>
  <c r="BU437" i="21"/>
  <c r="BV437" i="21"/>
  <c r="BW437" i="21"/>
  <c r="BT438" i="21"/>
  <c r="BU438" i="21"/>
  <c r="BV438" i="21"/>
  <c r="BW438" i="21"/>
  <c r="BT439" i="21"/>
  <c r="BU439" i="21"/>
  <c r="BV439" i="21"/>
  <c r="BW439" i="21"/>
  <c r="BT440" i="21"/>
  <c r="BU440" i="21"/>
  <c r="BV440" i="21"/>
  <c r="BW440" i="21"/>
  <c r="BT441" i="21"/>
  <c r="BU441" i="21"/>
  <c r="BV441" i="21"/>
  <c r="BW441" i="21"/>
  <c r="BT442" i="21"/>
  <c r="BU442" i="21"/>
  <c r="BV442" i="21"/>
  <c r="BW442" i="21"/>
  <c r="BT443" i="21"/>
  <c r="BU443" i="21"/>
  <c r="BV443" i="21"/>
  <c r="BW443" i="21"/>
  <c r="BT444" i="21"/>
  <c r="BU444" i="21"/>
  <c r="BV444" i="21"/>
  <c r="BW444" i="21"/>
  <c r="BT445" i="21"/>
  <c r="BU445" i="21"/>
  <c r="BV445" i="21"/>
  <c r="BW445" i="21"/>
  <c r="BT446" i="21"/>
  <c r="BU446" i="21"/>
  <c r="BV446" i="21"/>
  <c r="BW446" i="21"/>
  <c r="BT447" i="21"/>
  <c r="BU447" i="21"/>
  <c r="BV447" i="21"/>
  <c r="BW447" i="21"/>
  <c r="BT448" i="21"/>
  <c r="BU448" i="21"/>
  <c r="BV448" i="21"/>
  <c r="BW448" i="21"/>
  <c r="BT449" i="21"/>
  <c r="BU449" i="21"/>
  <c r="BV449" i="21"/>
  <c r="BW449" i="21"/>
  <c r="BT450" i="21"/>
  <c r="BU450" i="21"/>
  <c r="BV450" i="21"/>
  <c r="BW450" i="21"/>
  <c r="BT451" i="21"/>
  <c r="BU451" i="21"/>
  <c r="BV451" i="21"/>
  <c r="BW451" i="21"/>
  <c r="BT452" i="21"/>
  <c r="BU452" i="21"/>
  <c r="BV452" i="21"/>
  <c r="BW452" i="21"/>
  <c r="BT453" i="21"/>
  <c r="BU453" i="21"/>
  <c r="BV453" i="21"/>
  <c r="BW453" i="21"/>
  <c r="BT454" i="21"/>
  <c r="BU454" i="21"/>
  <c r="BV454" i="21"/>
  <c r="BW454" i="21"/>
  <c r="BT455" i="21"/>
  <c r="BU455" i="21"/>
  <c r="BV455" i="21"/>
  <c r="BW455" i="21"/>
  <c r="BT456" i="21"/>
  <c r="BU456" i="21"/>
  <c r="BV456" i="21"/>
  <c r="BW456" i="21"/>
  <c r="BT457" i="21"/>
  <c r="BU457" i="21"/>
  <c r="BV457" i="21"/>
  <c r="BW457" i="21"/>
  <c r="BT458" i="21"/>
  <c r="BU458" i="21"/>
  <c r="BV458" i="21"/>
  <c r="BW458" i="21"/>
  <c r="BT459" i="21"/>
  <c r="BU459" i="21"/>
  <c r="BV459" i="21"/>
  <c r="BW459" i="21"/>
  <c r="BT460" i="21"/>
  <c r="BU460" i="21"/>
  <c r="BV460" i="21"/>
  <c r="BW460" i="21"/>
  <c r="BT461" i="21"/>
  <c r="BU461" i="21"/>
  <c r="BV461" i="21"/>
  <c r="BW461" i="21"/>
  <c r="BT462" i="21"/>
  <c r="BU462" i="21"/>
  <c r="BV462" i="21"/>
  <c r="BW462" i="21"/>
  <c r="BT463" i="21"/>
  <c r="BU463" i="21"/>
  <c r="BV463" i="21"/>
  <c r="BW463" i="21"/>
  <c r="BT464" i="21"/>
  <c r="BU464" i="21"/>
  <c r="BV464" i="21"/>
  <c r="BW464" i="21"/>
  <c r="BT465" i="21"/>
  <c r="BU465" i="21"/>
  <c r="BV465" i="21"/>
  <c r="BW465" i="21"/>
  <c r="BT466" i="21"/>
  <c r="BU466" i="21"/>
  <c r="BV466" i="21"/>
  <c r="BW466" i="21"/>
  <c r="BT467" i="21"/>
  <c r="BU467" i="21"/>
  <c r="BV467" i="21"/>
  <c r="BW467" i="21"/>
  <c r="BT468" i="21"/>
  <c r="BU468" i="21"/>
  <c r="BV468" i="21"/>
  <c r="BW468" i="21"/>
  <c r="BT469" i="21"/>
  <c r="BU469" i="21"/>
  <c r="BV469" i="21"/>
  <c r="BW469" i="21"/>
  <c r="BT470" i="21"/>
  <c r="BU470" i="21"/>
  <c r="BV470" i="21"/>
  <c r="BW470" i="21"/>
  <c r="BT471" i="21"/>
  <c r="BU471" i="21"/>
  <c r="BV471" i="21"/>
  <c r="BW471" i="21"/>
  <c r="BT472" i="21"/>
  <c r="BU472" i="21"/>
  <c r="BV472" i="21"/>
  <c r="BW472" i="21"/>
  <c r="BT473" i="21"/>
  <c r="BU473" i="21"/>
  <c r="BV473" i="21"/>
  <c r="BW473" i="21"/>
  <c r="BT474" i="21"/>
  <c r="BU474" i="21"/>
  <c r="BV474" i="21"/>
  <c r="BW474" i="21"/>
  <c r="BT475" i="21"/>
  <c r="BU475" i="21"/>
  <c r="BV475" i="21"/>
  <c r="BW475" i="21"/>
  <c r="BT476" i="21"/>
  <c r="BU476" i="21"/>
  <c r="BV476" i="21"/>
  <c r="BW476" i="21"/>
  <c r="BT477" i="21"/>
  <c r="BU477" i="21"/>
  <c r="BV477" i="21"/>
  <c r="BW477" i="21"/>
  <c r="BT478" i="21"/>
  <c r="BU478" i="21"/>
  <c r="BV478" i="21"/>
  <c r="BW478" i="21"/>
  <c r="BT479" i="21"/>
  <c r="BU479" i="21"/>
  <c r="BV479" i="21"/>
  <c r="BW479" i="21"/>
  <c r="BT480" i="21"/>
  <c r="BU480" i="21"/>
  <c r="BV480" i="21"/>
  <c r="BW480" i="21"/>
  <c r="BT481" i="21"/>
  <c r="BU481" i="21"/>
  <c r="BV481" i="21"/>
  <c r="BW481" i="21"/>
  <c r="BT482" i="21"/>
  <c r="BU482" i="21"/>
  <c r="BV482" i="21"/>
  <c r="BW482" i="21"/>
  <c r="BT483" i="21"/>
  <c r="BU483" i="21"/>
  <c r="BV483" i="21"/>
  <c r="BW483" i="21"/>
  <c r="BT484" i="21"/>
  <c r="BU484" i="21"/>
  <c r="BV484" i="21"/>
  <c r="BW484" i="21"/>
  <c r="BT485" i="21"/>
  <c r="BU485" i="21"/>
  <c r="BV485" i="21"/>
  <c r="BW485" i="21"/>
  <c r="BT486" i="21"/>
  <c r="BU486" i="21"/>
  <c r="BV486" i="21"/>
  <c r="BW486" i="21"/>
  <c r="BT487" i="21"/>
  <c r="BU487" i="21"/>
  <c r="BV487" i="21"/>
  <c r="BW487" i="21"/>
  <c r="BT488" i="21"/>
  <c r="BU488" i="21"/>
  <c r="BV488" i="21"/>
  <c r="BW488" i="21"/>
  <c r="BT489" i="21"/>
  <c r="BU489" i="21"/>
  <c r="BV489" i="21"/>
  <c r="BW489" i="21"/>
  <c r="BT490" i="21"/>
  <c r="BU490" i="21"/>
  <c r="BV490" i="21"/>
  <c r="BW490" i="21"/>
  <c r="BT491" i="21"/>
  <c r="BU491" i="21"/>
  <c r="BV491" i="21"/>
  <c r="BW491" i="21"/>
  <c r="BT492" i="21"/>
  <c r="BU492" i="21"/>
  <c r="BV492" i="21"/>
  <c r="BW492" i="21"/>
  <c r="BT493" i="21"/>
  <c r="BU493" i="21"/>
  <c r="BV493" i="21"/>
  <c r="BW493" i="21"/>
  <c r="BT494" i="21"/>
  <c r="BU494" i="21"/>
  <c r="BV494" i="21"/>
  <c r="BW494" i="21"/>
  <c r="BT495" i="21"/>
  <c r="BU495" i="21"/>
  <c r="BV495" i="21"/>
  <c r="BW495" i="21"/>
  <c r="BT496" i="21"/>
  <c r="BU496" i="21"/>
  <c r="BV496" i="21"/>
  <c r="BW496" i="21"/>
  <c r="BT497" i="21"/>
  <c r="BU497" i="21"/>
  <c r="BV497" i="21"/>
  <c r="BW497" i="21"/>
  <c r="BT498" i="21"/>
  <c r="BU498" i="21"/>
  <c r="BV498" i="21"/>
  <c r="BW498" i="21"/>
  <c r="BT499" i="21"/>
  <c r="BU499" i="21"/>
  <c r="BV499" i="21"/>
  <c r="BW499" i="21"/>
  <c r="BT500" i="21"/>
  <c r="BU500" i="21"/>
  <c r="BV500" i="21"/>
  <c r="BW500" i="21"/>
  <c r="BT501" i="21"/>
  <c r="BU501" i="21"/>
  <c r="BV501" i="21"/>
  <c r="BW501" i="21"/>
  <c r="BT502" i="21"/>
  <c r="BU502" i="21"/>
  <c r="BV502" i="21"/>
  <c r="BW502" i="21"/>
  <c r="BT503" i="21"/>
  <c r="BU503" i="21"/>
  <c r="BV503" i="21"/>
  <c r="BW503" i="21"/>
  <c r="BT504" i="21"/>
  <c r="BU504" i="21"/>
  <c r="BV504" i="21"/>
  <c r="BW504" i="21"/>
  <c r="BT505" i="21"/>
  <c r="BU505" i="21"/>
  <c r="BV505" i="21"/>
  <c r="BW505" i="21"/>
  <c r="BT506" i="21"/>
  <c r="BU506" i="21"/>
  <c r="BV506" i="21"/>
  <c r="BW506" i="21"/>
  <c r="BT507" i="21"/>
  <c r="BU507" i="21"/>
  <c r="BV507" i="21"/>
  <c r="BW507" i="21"/>
  <c r="BT508" i="21"/>
  <c r="BU508" i="21"/>
  <c r="BV508" i="21"/>
  <c r="BW508" i="21"/>
  <c r="BT509" i="21"/>
  <c r="BU509" i="21"/>
  <c r="BV509" i="21"/>
  <c r="BW509" i="21"/>
  <c r="BT510" i="21"/>
  <c r="BU510" i="21"/>
  <c r="BV510" i="21"/>
  <c r="BW510" i="21"/>
  <c r="BT511" i="21"/>
  <c r="BU511" i="21"/>
  <c r="BV511" i="21"/>
  <c r="BW511" i="21"/>
  <c r="BT512" i="21"/>
  <c r="BU512" i="21"/>
  <c r="BV512" i="21"/>
  <c r="BW512" i="21"/>
  <c r="BT513" i="21"/>
  <c r="BU513" i="21"/>
  <c r="BV513" i="21"/>
  <c r="BW513" i="21"/>
  <c r="BR514" i="21"/>
  <c r="BS514" i="21"/>
  <c r="BV514" i="21"/>
  <c r="BW514" i="21"/>
  <c r="BX514" i="21"/>
  <c r="BY514" i="21"/>
  <c r="CC514" i="21"/>
  <c r="CD514" i="21"/>
  <c r="CE514" i="21"/>
  <c r="BR515" i="21"/>
  <c r="BS515" i="21"/>
  <c r="BV515" i="21"/>
  <c r="BW515" i="21"/>
  <c r="BX515" i="21"/>
  <c r="BY515" i="21"/>
  <c r="CC515" i="21"/>
  <c r="CD515" i="21"/>
  <c r="CE515" i="21"/>
  <c r="BR516" i="21"/>
  <c r="BS516" i="21"/>
  <c r="BV516" i="21"/>
  <c r="BW516" i="21"/>
  <c r="BX516" i="21"/>
  <c r="BY516" i="21"/>
  <c r="CC516" i="21"/>
  <c r="CD516" i="21"/>
  <c r="CE516" i="21"/>
  <c r="BR517" i="21"/>
  <c r="BS517" i="21"/>
  <c r="BV517" i="21"/>
  <c r="BW517" i="21"/>
  <c r="BX517" i="21"/>
  <c r="BY517" i="21"/>
  <c r="CC517" i="21"/>
  <c r="CD517" i="21"/>
  <c r="CE517" i="21"/>
  <c r="BR518" i="21"/>
  <c r="BS518" i="21"/>
  <c r="BV518" i="21"/>
  <c r="BW518" i="21"/>
  <c r="BX518" i="21"/>
  <c r="BY518" i="21"/>
  <c r="CC518" i="21"/>
  <c r="CD518" i="21"/>
  <c r="CE518" i="21"/>
  <c r="BR519" i="21"/>
  <c r="BS519" i="21"/>
  <c r="BV519" i="21"/>
  <c r="BW519" i="21"/>
  <c r="BX519" i="21"/>
  <c r="BY519" i="21"/>
  <c r="CC519" i="21"/>
  <c r="CD519" i="21"/>
  <c r="CE519" i="21"/>
  <c r="BR520" i="21"/>
  <c r="BS520" i="21"/>
  <c r="BV520" i="21"/>
  <c r="BW520" i="21"/>
  <c r="BX520" i="21"/>
  <c r="BY520" i="21"/>
  <c r="CC520" i="21"/>
  <c r="CD520" i="21"/>
  <c r="CE520" i="21"/>
  <c r="BR521" i="21"/>
  <c r="BS521" i="21"/>
  <c r="BV521" i="21"/>
  <c r="BW521" i="21"/>
  <c r="BX521" i="21"/>
  <c r="BY521" i="21"/>
  <c r="CC521" i="21"/>
  <c r="CD521" i="21"/>
  <c r="CE521" i="21"/>
  <c r="BR522" i="21"/>
  <c r="BS522" i="21"/>
  <c r="BV522" i="21"/>
  <c r="BW522" i="21"/>
  <c r="BX522" i="21"/>
  <c r="BY522" i="21"/>
  <c r="CC522" i="21"/>
  <c r="CD522" i="21"/>
  <c r="CE522" i="21"/>
  <c r="BR523" i="21"/>
  <c r="BS523" i="21"/>
  <c r="BV523" i="21"/>
  <c r="BW523" i="21"/>
  <c r="BX523" i="21"/>
  <c r="BY523" i="21"/>
  <c r="CC523" i="21"/>
  <c r="CD523" i="21"/>
  <c r="CE523" i="21"/>
  <c r="BR524" i="21"/>
  <c r="BS524" i="21"/>
  <c r="BV524" i="21"/>
  <c r="BW524" i="21"/>
  <c r="BX524" i="21"/>
  <c r="BY524" i="21"/>
  <c r="CC524" i="21"/>
  <c r="CD524" i="21"/>
  <c r="CE524" i="21"/>
  <c r="BR525" i="21"/>
  <c r="BS525" i="21"/>
  <c r="BV525" i="21"/>
  <c r="BW525" i="21"/>
  <c r="BX525" i="21"/>
  <c r="BY525" i="21"/>
  <c r="CC525" i="21"/>
  <c r="CD525" i="21"/>
  <c r="CE525" i="21"/>
  <c r="BR526" i="21"/>
  <c r="BS526" i="21"/>
  <c r="BV526" i="21"/>
  <c r="BW526" i="21"/>
  <c r="BX526" i="21"/>
  <c r="BY526" i="21"/>
  <c r="CC526" i="21"/>
  <c r="CD526" i="21"/>
  <c r="CE526" i="21"/>
  <c r="BR527" i="21"/>
  <c r="BS527" i="21"/>
  <c r="BV527" i="21"/>
  <c r="BW527" i="21"/>
  <c r="BX527" i="21"/>
  <c r="BY527" i="21"/>
  <c r="CC527" i="21"/>
  <c r="CD527" i="21"/>
  <c r="CE527" i="21"/>
  <c r="BR528" i="21"/>
  <c r="BS528" i="21"/>
  <c r="BV528" i="21"/>
  <c r="BW528" i="21"/>
  <c r="BX528" i="21"/>
  <c r="BY528" i="21"/>
  <c r="CC528" i="21"/>
  <c r="CD528" i="21"/>
  <c r="CE528" i="21"/>
  <c r="BR529" i="21"/>
  <c r="BS529" i="21"/>
  <c r="BV529" i="21"/>
  <c r="BW529" i="21"/>
  <c r="BX529" i="21"/>
  <c r="BY529" i="21"/>
  <c r="CC529" i="21"/>
  <c r="CD529" i="21"/>
  <c r="CE529" i="21"/>
  <c r="BR530" i="21"/>
  <c r="BS530" i="21"/>
  <c r="BV530" i="21"/>
  <c r="BW530" i="21"/>
  <c r="BX530" i="21"/>
  <c r="BY530" i="21"/>
  <c r="CC530" i="21"/>
  <c r="CD530" i="21"/>
  <c r="CE530" i="21"/>
  <c r="BR531" i="21"/>
  <c r="BS531" i="21"/>
  <c r="BV531" i="21"/>
  <c r="BW531" i="21"/>
  <c r="BX531" i="21"/>
  <c r="BY531" i="21"/>
  <c r="CC531" i="21"/>
  <c r="CD531" i="21"/>
  <c r="CE531" i="21"/>
  <c r="BR532" i="21"/>
  <c r="BS532" i="21"/>
  <c r="BV532" i="21"/>
  <c r="BW532" i="21"/>
  <c r="BX532" i="21"/>
  <c r="BY532" i="21"/>
  <c r="CC532" i="21"/>
  <c r="CD532" i="21"/>
  <c r="CE532" i="21"/>
  <c r="BR533" i="21"/>
  <c r="BS533" i="21"/>
  <c r="BV533" i="21"/>
  <c r="BW533" i="21"/>
  <c r="BX533" i="21"/>
  <c r="BY533" i="21"/>
  <c r="CC533" i="21"/>
  <c r="CD533" i="21"/>
  <c r="CE533" i="21"/>
  <c r="BR534" i="21"/>
  <c r="BS534" i="21"/>
  <c r="BV534" i="21"/>
  <c r="BW534" i="21"/>
  <c r="BX534" i="21"/>
  <c r="BY534" i="21"/>
  <c r="CC534" i="21"/>
  <c r="CD534" i="21"/>
  <c r="CE534" i="21"/>
  <c r="BR535" i="21"/>
  <c r="BS535" i="21"/>
  <c r="BV535" i="21"/>
  <c r="BW535" i="21"/>
  <c r="BX535" i="21"/>
  <c r="BY535" i="21"/>
  <c r="CC535" i="21"/>
  <c r="CD535" i="21"/>
  <c r="CE535" i="21"/>
  <c r="BR536" i="21"/>
  <c r="BS536" i="21"/>
  <c r="BV536" i="21"/>
  <c r="BW536" i="21"/>
  <c r="BX536" i="21"/>
  <c r="BY536" i="21"/>
  <c r="CC536" i="21"/>
  <c r="CD536" i="21"/>
  <c r="CE536" i="21"/>
  <c r="BR537" i="21"/>
  <c r="BS537" i="21"/>
  <c r="BV537" i="21"/>
  <c r="BW537" i="21"/>
  <c r="BX537" i="21"/>
  <c r="BY537" i="21"/>
  <c r="CC537" i="21"/>
  <c r="CD537" i="21"/>
  <c r="CE537" i="21"/>
  <c r="BR538" i="21"/>
  <c r="BS538" i="21"/>
  <c r="BV538" i="21"/>
  <c r="BW538" i="21"/>
  <c r="BX538" i="21"/>
  <c r="BY538" i="21"/>
  <c r="CC538" i="21"/>
  <c r="CD538" i="21"/>
  <c r="CE538" i="21"/>
  <c r="BR539" i="21"/>
  <c r="BS539" i="21"/>
  <c r="BV539" i="21"/>
  <c r="BW539" i="21"/>
  <c r="BX539" i="21"/>
  <c r="BY539" i="21"/>
  <c r="CC539" i="21"/>
  <c r="CD539" i="21"/>
  <c r="CE539" i="21"/>
  <c r="BR540" i="21"/>
  <c r="BS540" i="21"/>
  <c r="BV540" i="21"/>
  <c r="BW540" i="21"/>
  <c r="BX540" i="21"/>
  <c r="BY540" i="21"/>
  <c r="CC540" i="21"/>
  <c r="CD540" i="21"/>
  <c r="CE540" i="21"/>
  <c r="BR541" i="21"/>
  <c r="BS541" i="21"/>
  <c r="BV541" i="21"/>
  <c r="BW541" i="21"/>
  <c r="BX541" i="21"/>
  <c r="BY541" i="21"/>
  <c r="CC541" i="21"/>
  <c r="CD541" i="21"/>
  <c r="CE541" i="21"/>
  <c r="BR542" i="21"/>
  <c r="BS542" i="21"/>
  <c r="BV542" i="21"/>
  <c r="BW542" i="21"/>
  <c r="BX542" i="21"/>
  <c r="BY542" i="21"/>
  <c r="CC542" i="21"/>
  <c r="CD542" i="21"/>
  <c r="CE542" i="21"/>
  <c r="BR543" i="21"/>
  <c r="BS543" i="21"/>
  <c r="BV543" i="21"/>
  <c r="BW543" i="21"/>
  <c r="BX543" i="21"/>
  <c r="BY543" i="21"/>
  <c r="CC543" i="21"/>
  <c r="CD543" i="21"/>
  <c r="CE543" i="21"/>
  <c r="BR544" i="21"/>
  <c r="BS544" i="21"/>
  <c r="BV544" i="21"/>
  <c r="BW544" i="21"/>
  <c r="BX544" i="21"/>
  <c r="BY544" i="21"/>
  <c r="CC544" i="21"/>
  <c r="CD544" i="21"/>
  <c r="CE544" i="21"/>
  <c r="BR545" i="21"/>
  <c r="BS545" i="21"/>
  <c r="BV545" i="21"/>
  <c r="BW545" i="21"/>
  <c r="BX545" i="21"/>
  <c r="BY545" i="21"/>
  <c r="CC545" i="21"/>
  <c r="CD545" i="21"/>
  <c r="CE545" i="21"/>
  <c r="BR546" i="21"/>
  <c r="BS546" i="21"/>
  <c r="BV546" i="21"/>
  <c r="BW546" i="21"/>
  <c r="BX546" i="21"/>
  <c r="BY546" i="21"/>
  <c r="CC546" i="21"/>
  <c r="CD546" i="21"/>
  <c r="CE546" i="21"/>
  <c r="BR547" i="21"/>
  <c r="BS547" i="21"/>
  <c r="BV547" i="21"/>
  <c r="BW547" i="21"/>
  <c r="BX547" i="21"/>
  <c r="BY547" i="21"/>
  <c r="CC547" i="21"/>
  <c r="CD547" i="21"/>
  <c r="CE547" i="21"/>
  <c r="BR548" i="21"/>
  <c r="BS548" i="21"/>
  <c r="BV548" i="21"/>
  <c r="BW548" i="21"/>
  <c r="BX548" i="21"/>
  <c r="BY548" i="21"/>
  <c r="CC548" i="21"/>
  <c r="CD548" i="21"/>
  <c r="CE548" i="21"/>
  <c r="BR549" i="21"/>
  <c r="BS549" i="21"/>
  <c r="BV549" i="21"/>
  <c r="BW549" i="21"/>
  <c r="BX549" i="21"/>
  <c r="BY549" i="21"/>
  <c r="CC549" i="21"/>
  <c r="CD549" i="21"/>
  <c r="CE549" i="21"/>
  <c r="BR550" i="21"/>
  <c r="BS550" i="21"/>
  <c r="BV550" i="21"/>
  <c r="BW550" i="21"/>
  <c r="BX550" i="21"/>
  <c r="BY550" i="21"/>
  <c r="CC550" i="21"/>
  <c r="CD550" i="21"/>
  <c r="CE550" i="21"/>
  <c r="BR551" i="21"/>
  <c r="BS551" i="21"/>
  <c r="BV551" i="21"/>
  <c r="BW551" i="21"/>
  <c r="BX551" i="21"/>
  <c r="BY551" i="21"/>
  <c r="CC551" i="21"/>
  <c r="CD551" i="21"/>
  <c r="CE551" i="21"/>
  <c r="BR552" i="21"/>
  <c r="BS552" i="21"/>
  <c r="BV552" i="21"/>
  <c r="BW552" i="21"/>
  <c r="BX552" i="21"/>
  <c r="BY552" i="21"/>
  <c r="CC552" i="21"/>
  <c r="CD552" i="21"/>
  <c r="CE552" i="21"/>
  <c r="BR553" i="21"/>
  <c r="BS553" i="21"/>
  <c r="BV553" i="21"/>
  <c r="BW553" i="21"/>
  <c r="BX553" i="21"/>
  <c r="BY553" i="21"/>
  <c r="CC553" i="21"/>
  <c r="CD553" i="21"/>
  <c r="CE553" i="21"/>
  <c r="BR554" i="21"/>
  <c r="BS554" i="21"/>
  <c r="BV554" i="21"/>
  <c r="BW554" i="21"/>
  <c r="BX554" i="21"/>
  <c r="BY554" i="21"/>
  <c r="CC554" i="21"/>
  <c r="CD554" i="21"/>
  <c r="CE554" i="21"/>
  <c r="BR555" i="21"/>
  <c r="BS555" i="21"/>
  <c r="BV555" i="21"/>
  <c r="BW555" i="21"/>
  <c r="BX555" i="21"/>
  <c r="BY555" i="21"/>
  <c r="CC555" i="21"/>
  <c r="CD555" i="21"/>
  <c r="CE555" i="21"/>
  <c r="BR556" i="21"/>
  <c r="BS556" i="21"/>
  <c r="BV556" i="21"/>
  <c r="BW556" i="21"/>
  <c r="BX556" i="21"/>
  <c r="BY556" i="21"/>
  <c r="CC556" i="21"/>
  <c r="CD556" i="21"/>
  <c r="CE556" i="21"/>
  <c r="BR557" i="21"/>
  <c r="BS557" i="21"/>
  <c r="BV557" i="21"/>
  <c r="BW557" i="21"/>
  <c r="BX557" i="21"/>
  <c r="BY557" i="21"/>
  <c r="CC557" i="21"/>
  <c r="CD557" i="21"/>
  <c r="CE557" i="21"/>
  <c r="BR558" i="21"/>
  <c r="BS558" i="21"/>
  <c r="BV558" i="21"/>
  <c r="BW558" i="21"/>
  <c r="BX558" i="21"/>
  <c r="BY558" i="21"/>
  <c r="CC558" i="21"/>
  <c r="CD558" i="21"/>
  <c r="CE558" i="21"/>
  <c r="BR559" i="21"/>
  <c r="BS559" i="21"/>
  <c r="BV559" i="21"/>
  <c r="BW559" i="21"/>
  <c r="BX559" i="21"/>
  <c r="BY559" i="21"/>
  <c r="CC559" i="21"/>
  <c r="CD559" i="21"/>
  <c r="CE559" i="21"/>
  <c r="BR560" i="21"/>
  <c r="BS560" i="21"/>
  <c r="BV560" i="21"/>
  <c r="BW560" i="21"/>
  <c r="BX560" i="21"/>
  <c r="BY560" i="21"/>
  <c r="CC560" i="21"/>
  <c r="CD560" i="21"/>
  <c r="CE560" i="21"/>
  <c r="BR561" i="21"/>
  <c r="BS561" i="21"/>
  <c r="BV561" i="21"/>
  <c r="BW561" i="21"/>
  <c r="BX561" i="21"/>
  <c r="BY561" i="21"/>
  <c r="CC561" i="21"/>
  <c r="CD561" i="21"/>
  <c r="CE561" i="21"/>
  <c r="BR562" i="21"/>
  <c r="BS562" i="21"/>
  <c r="BV562" i="21"/>
  <c r="BW562" i="21"/>
  <c r="BX562" i="21"/>
  <c r="BY562" i="21"/>
  <c r="CC562" i="21"/>
  <c r="CD562" i="21"/>
  <c r="CE562" i="21"/>
  <c r="BR563" i="21"/>
  <c r="BS563" i="21"/>
  <c r="BV563" i="21"/>
  <c r="BW563" i="21"/>
  <c r="BX563" i="21"/>
  <c r="BY563" i="21"/>
  <c r="CC563" i="21"/>
  <c r="CD563" i="21"/>
  <c r="CE563" i="21"/>
  <c r="BR564" i="21"/>
  <c r="BS564" i="21"/>
  <c r="BV564" i="21"/>
  <c r="BW564" i="21"/>
  <c r="BX564" i="21"/>
  <c r="BY564" i="21"/>
  <c r="CC564" i="21"/>
  <c r="CD564" i="21"/>
  <c r="CE564" i="21"/>
  <c r="BR565" i="21"/>
  <c r="BS565" i="21"/>
  <c r="BV565" i="21"/>
  <c r="BW565" i="21"/>
  <c r="BX565" i="21"/>
  <c r="BY565" i="21"/>
  <c r="CC565" i="21"/>
  <c r="CD565" i="21"/>
  <c r="CE565" i="21"/>
  <c r="BR566" i="21"/>
  <c r="BS566" i="21"/>
  <c r="BV566" i="21"/>
  <c r="BW566" i="21"/>
  <c r="BX566" i="21"/>
  <c r="BY566" i="21"/>
  <c r="CC566" i="21"/>
  <c r="CD566" i="21"/>
  <c r="CE566" i="21"/>
  <c r="BR567" i="21"/>
  <c r="BS567" i="21"/>
  <c r="BV567" i="21"/>
  <c r="BW567" i="21"/>
  <c r="BX567" i="21"/>
  <c r="BY567" i="21"/>
  <c r="CC567" i="21"/>
  <c r="CD567" i="21"/>
  <c r="CE567" i="21"/>
  <c r="BR568" i="21"/>
  <c r="BS568" i="21"/>
  <c r="BV568" i="21"/>
  <c r="BW568" i="21"/>
  <c r="BX568" i="21"/>
  <c r="BY568" i="21"/>
  <c r="CC568" i="21"/>
  <c r="CD568" i="21"/>
  <c r="CE568" i="21"/>
  <c r="BR569" i="21"/>
  <c r="BS569" i="21"/>
  <c r="BV569" i="21"/>
  <c r="BW569" i="21"/>
  <c r="BX569" i="21"/>
  <c r="BY569" i="21"/>
  <c r="CC569" i="21"/>
  <c r="CD569" i="21"/>
  <c r="CE569" i="21"/>
  <c r="BR570" i="21"/>
  <c r="BS570" i="21"/>
  <c r="BV570" i="21"/>
  <c r="BW570" i="21"/>
  <c r="BX570" i="21"/>
  <c r="BY570" i="21"/>
  <c r="CC570" i="21"/>
  <c r="CD570" i="21"/>
  <c r="CE570" i="21"/>
  <c r="BR571" i="21"/>
  <c r="BS571" i="21"/>
  <c r="BV571" i="21"/>
  <c r="BW571" i="21"/>
  <c r="BX571" i="21"/>
  <c r="BY571" i="21"/>
  <c r="CC571" i="21"/>
  <c r="CD571" i="21"/>
  <c r="CE571" i="21"/>
  <c r="BR572" i="21"/>
  <c r="BS572" i="21"/>
  <c r="BV572" i="21"/>
  <c r="BW572" i="21"/>
  <c r="BX572" i="21"/>
  <c r="BY572" i="21"/>
  <c r="CC572" i="21"/>
  <c r="CD572" i="21"/>
  <c r="CE572" i="21"/>
  <c r="BR573" i="21"/>
  <c r="BS573" i="21"/>
  <c r="BV573" i="21"/>
  <c r="BW573" i="21"/>
  <c r="BX573" i="21"/>
  <c r="BY573" i="21"/>
  <c r="CC573" i="21"/>
  <c r="CD573" i="21"/>
  <c r="CE573" i="21"/>
  <c r="BR574" i="21"/>
  <c r="BS574" i="21"/>
  <c r="BV574" i="21"/>
  <c r="BW574" i="21"/>
  <c r="BX574" i="21"/>
  <c r="BY574" i="21"/>
  <c r="CC574" i="21"/>
  <c r="CD574" i="21"/>
  <c r="CE574" i="21"/>
  <c r="BR575" i="21"/>
  <c r="BS575" i="21"/>
  <c r="BV575" i="21"/>
  <c r="BW575" i="21"/>
  <c r="BX575" i="21"/>
  <c r="BY575" i="21"/>
  <c r="CC575" i="21"/>
  <c r="CD575" i="21"/>
  <c r="CE575" i="21"/>
  <c r="BR576" i="21"/>
  <c r="BS576" i="21"/>
  <c r="BV576" i="21"/>
  <c r="BW576" i="21"/>
  <c r="BX576" i="21"/>
  <c r="BY576" i="21"/>
  <c r="CC576" i="21"/>
  <c r="CD576" i="21"/>
  <c r="CE576" i="21"/>
  <c r="BR577" i="21"/>
  <c r="BS577" i="21"/>
  <c r="BV577" i="21"/>
  <c r="BW577" i="21"/>
  <c r="BX577" i="21"/>
  <c r="BY577" i="21"/>
  <c r="CC577" i="21"/>
  <c r="CD577" i="21"/>
  <c r="CE577" i="21"/>
  <c r="BR578" i="21"/>
  <c r="BS578" i="21"/>
  <c r="BV578" i="21"/>
  <c r="BW578" i="21"/>
  <c r="BX578" i="21"/>
  <c r="BY578" i="21"/>
  <c r="CC578" i="21"/>
  <c r="CD578" i="21"/>
  <c r="CE578" i="21"/>
  <c r="BR579" i="21"/>
  <c r="BS579" i="21"/>
  <c r="BV579" i="21"/>
  <c r="BW579" i="21"/>
  <c r="BX579" i="21"/>
  <c r="BY579" i="21"/>
  <c r="CC579" i="21"/>
  <c r="CD579" i="21"/>
  <c r="CE579" i="21"/>
  <c r="BR580" i="21"/>
  <c r="BS580" i="21"/>
  <c r="BV580" i="21"/>
  <c r="BW580" i="21"/>
  <c r="BX580" i="21"/>
  <c r="BY580" i="21"/>
  <c r="CC580" i="21"/>
  <c r="CD580" i="21"/>
  <c r="CE580" i="21"/>
  <c r="BR581" i="21"/>
  <c r="BS581" i="21"/>
  <c r="BV581" i="21"/>
  <c r="BW581" i="21"/>
  <c r="BX581" i="21"/>
  <c r="BY581" i="21"/>
  <c r="CC581" i="21"/>
  <c r="CD581" i="21"/>
  <c r="CE581" i="21"/>
  <c r="BR582" i="21"/>
  <c r="BS582" i="21"/>
  <c r="BV582" i="21"/>
  <c r="BW582" i="21"/>
  <c r="BX582" i="21"/>
  <c r="BY582" i="21"/>
  <c r="CC582" i="21"/>
  <c r="CD582" i="21"/>
  <c r="CE582" i="21"/>
  <c r="BR583" i="21"/>
  <c r="BS583" i="21"/>
  <c r="BV583" i="21"/>
  <c r="BW583" i="21"/>
  <c r="BX583" i="21"/>
  <c r="BY583" i="21"/>
  <c r="CC583" i="21"/>
  <c r="CD583" i="21"/>
  <c r="CE583" i="21"/>
  <c r="BR584" i="21"/>
  <c r="BS584" i="21"/>
  <c r="BV584" i="21"/>
  <c r="BW584" i="21"/>
  <c r="BX584" i="21"/>
  <c r="BY584" i="21"/>
  <c r="CC584" i="21"/>
  <c r="CD584" i="21"/>
  <c r="CE584" i="21"/>
  <c r="BR585" i="21"/>
  <c r="BS585" i="21"/>
  <c r="BV585" i="21"/>
  <c r="BW585" i="21"/>
  <c r="BX585" i="21"/>
  <c r="BY585" i="21"/>
  <c r="CC585" i="21"/>
  <c r="CD585" i="21"/>
  <c r="CE585" i="21"/>
  <c r="BR586" i="21"/>
  <c r="BS586" i="21"/>
  <c r="BV586" i="21"/>
  <c r="BW586" i="21"/>
  <c r="BX586" i="21"/>
  <c r="BY586" i="21"/>
  <c r="CC586" i="21"/>
  <c r="CD586" i="21"/>
  <c r="CE586" i="21"/>
  <c r="BR587" i="21"/>
  <c r="BS587" i="21"/>
  <c r="BV587" i="21"/>
  <c r="BW587" i="21"/>
  <c r="BX587" i="21"/>
  <c r="BY587" i="21"/>
  <c r="CC587" i="21"/>
  <c r="CD587" i="21"/>
  <c r="CE587" i="21"/>
  <c r="BR588" i="21"/>
  <c r="BS588" i="21"/>
  <c r="BV588" i="21"/>
  <c r="BW588" i="21"/>
  <c r="BX588" i="21"/>
  <c r="BY588" i="21"/>
  <c r="CC588" i="21"/>
  <c r="CD588" i="21"/>
  <c r="CE588" i="21"/>
  <c r="BR589" i="21"/>
  <c r="BS589" i="21"/>
  <c r="BV589" i="21"/>
  <c r="BW589" i="21"/>
  <c r="BX589" i="21"/>
  <c r="BY589" i="21"/>
  <c r="CC589" i="21"/>
  <c r="CD589" i="21"/>
  <c r="CE589" i="21"/>
  <c r="BR590" i="21"/>
  <c r="BS590" i="21"/>
  <c r="BV590" i="21"/>
  <c r="BW590" i="21"/>
  <c r="BX590" i="21"/>
  <c r="BY590" i="21"/>
  <c r="CC590" i="21"/>
  <c r="CD590" i="21"/>
  <c r="CE590" i="21"/>
  <c r="BR591" i="21"/>
  <c r="BS591" i="21"/>
  <c r="BV591" i="21"/>
  <c r="BW591" i="21"/>
  <c r="BX591" i="21"/>
  <c r="BY591" i="21"/>
  <c r="CC591" i="21"/>
  <c r="CD591" i="21"/>
  <c r="CE591" i="21"/>
  <c r="BR592" i="21"/>
  <c r="BS592" i="21"/>
  <c r="BV592" i="21"/>
  <c r="BW592" i="21"/>
  <c r="BX592" i="21"/>
  <c r="BY592" i="21"/>
  <c r="CC592" i="21"/>
  <c r="CD592" i="21"/>
  <c r="CE592" i="21"/>
  <c r="BR593" i="21"/>
  <c r="BS593" i="21"/>
  <c r="BV593" i="21"/>
  <c r="BW593" i="21"/>
  <c r="BX593" i="21"/>
  <c r="BY593" i="21"/>
  <c r="CC593" i="21"/>
  <c r="CD593" i="21"/>
  <c r="CE593" i="21"/>
  <c r="BR594" i="21"/>
  <c r="BS594" i="21"/>
  <c r="BV594" i="21"/>
  <c r="BW594" i="21"/>
  <c r="BX594" i="21"/>
  <c r="BY594" i="21"/>
  <c r="CC594" i="21"/>
  <c r="CD594" i="21"/>
  <c r="CE594" i="21"/>
  <c r="BR595" i="21"/>
  <c r="BS595" i="21"/>
  <c r="BV595" i="21"/>
  <c r="BW595" i="21"/>
  <c r="BX595" i="21"/>
  <c r="BY595" i="21"/>
  <c r="CC595" i="21"/>
  <c r="CD595" i="21"/>
  <c r="CE595" i="21"/>
  <c r="BR596" i="21"/>
  <c r="BS596" i="21"/>
  <c r="BV596" i="21"/>
  <c r="BW596" i="21"/>
  <c r="BX596" i="21"/>
  <c r="BY596" i="21"/>
  <c r="CC596" i="21"/>
  <c r="CD596" i="21"/>
  <c r="CE596" i="21"/>
  <c r="BR597" i="21"/>
  <c r="BS597" i="21"/>
  <c r="BV597" i="21"/>
  <c r="BW597" i="21"/>
  <c r="BX597" i="21"/>
  <c r="BY597" i="21"/>
  <c r="CC597" i="21"/>
  <c r="CD597" i="21"/>
  <c r="CE597" i="21"/>
  <c r="BR598" i="21"/>
  <c r="BS598" i="21"/>
  <c r="BV598" i="21"/>
  <c r="BW598" i="21"/>
  <c r="BX598" i="21"/>
  <c r="BY598" i="21"/>
  <c r="CC598" i="21"/>
  <c r="CD598" i="21"/>
  <c r="CE598" i="21"/>
  <c r="BR599" i="21"/>
  <c r="BS599" i="21"/>
  <c r="BV599" i="21"/>
  <c r="BW599" i="21"/>
  <c r="BX599" i="21"/>
  <c r="BY599" i="21"/>
  <c r="CC599" i="21"/>
  <c r="CD599" i="21"/>
  <c r="CE599" i="21"/>
  <c r="BR600" i="21"/>
  <c r="BS600" i="21"/>
  <c r="BV600" i="21"/>
  <c r="BW600" i="21"/>
  <c r="BX600" i="21"/>
  <c r="BY600" i="21"/>
  <c r="CC600" i="21"/>
  <c r="CD600" i="21"/>
  <c r="CE600" i="21"/>
  <c r="BR601" i="21"/>
  <c r="BS601" i="21"/>
  <c r="BV601" i="21"/>
  <c r="BW601" i="21"/>
  <c r="BX601" i="21"/>
  <c r="BY601" i="21"/>
  <c r="CC601" i="21"/>
  <c r="CD601" i="21"/>
  <c r="CE601" i="21"/>
  <c r="BR602" i="21"/>
  <c r="BS602" i="21"/>
  <c r="BV602" i="21"/>
  <c r="BW602" i="21"/>
  <c r="BX602" i="21"/>
  <c r="BY602" i="21"/>
  <c r="CC602" i="21"/>
  <c r="CD602" i="21"/>
  <c r="CE602" i="21"/>
  <c r="BR603" i="21"/>
  <c r="BS603" i="21"/>
  <c r="BV603" i="21"/>
  <c r="BW603" i="21"/>
  <c r="BX603" i="21"/>
  <c r="BY603" i="21"/>
  <c r="CC603" i="21"/>
  <c r="CD603" i="21"/>
  <c r="CE603" i="21"/>
  <c r="BR604" i="21"/>
  <c r="BS604" i="21"/>
  <c r="BV604" i="21"/>
  <c r="BW604" i="21"/>
  <c r="BX604" i="21"/>
  <c r="BY604" i="21"/>
  <c r="CC604" i="21"/>
  <c r="CD604" i="21"/>
  <c r="CE604" i="21"/>
  <c r="BR605" i="21"/>
  <c r="BS605" i="21"/>
  <c r="BV605" i="21"/>
  <c r="BW605" i="21"/>
  <c r="BX605" i="21"/>
  <c r="BY605" i="21"/>
  <c r="CC605" i="21"/>
  <c r="CD605" i="21"/>
  <c r="CE605" i="21"/>
  <c r="BR606" i="21"/>
  <c r="BS606" i="21"/>
  <c r="BV606" i="21"/>
  <c r="BW606" i="21"/>
  <c r="BX606" i="21"/>
  <c r="BY606" i="21"/>
  <c r="CC606" i="21"/>
  <c r="CD606" i="21"/>
  <c r="CE606" i="21"/>
  <c r="BR607" i="21"/>
  <c r="BS607" i="21"/>
  <c r="BV607" i="21"/>
  <c r="BW607" i="21"/>
  <c r="BX607" i="21"/>
  <c r="BY607" i="21"/>
  <c r="CC607" i="21"/>
  <c r="CD607" i="21"/>
  <c r="CE607" i="21"/>
  <c r="BR608" i="21"/>
  <c r="BS608" i="21"/>
  <c r="BV608" i="21"/>
  <c r="BW608" i="21"/>
  <c r="BX608" i="21"/>
  <c r="BY608" i="21"/>
  <c r="CC608" i="21"/>
  <c r="CD608" i="21"/>
  <c r="CE608" i="21"/>
  <c r="BR609" i="21"/>
  <c r="BS609" i="21"/>
  <c r="BV609" i="21"/>
  <c r="BW609" i="21"/>
  <c r="BX609" i="21"/>
  <c r="BY609" i="21"/>
  <c r="CC609" i="21"/>
  <c r="CD609" i="21"/>
  <c r="CE609" i="21"/>
  <c r="BR610" i="21"/>
  <c r="BS610" i="21"/>
  <c r="BV610" i="21"/>
  <c r="BW610" i="21"/>
  <c r="BX610" i="21"/>
  <c r="BY610" i="21"/>
  <c r="CC610" i="21"/>
  <c r="CD610" i="21"/>
  <c r="CE610" i="21"/>
  <c r="BR611" i="21"/>
  <c r="BS611" i="21"/>
  <c r="BV611" i="21"/>
  <c r="BW611" i="21"/>
  <c r="BX611" i="21"/>
  <c r="BY611" i="21"/>
  <c r="CC611" i="21"/>
  <c r="CD611" i="21"/>
  <c r="CE611" i="21"/>
  <c r="BR612" i="21"/>
  <c r="BS612" i="21"/>
  <c r="BV612" i="21"/>
  <c r="BW612" i="21"/>
  <c r="BX612" i="21"/>
  <c r="BY612" i="21"/>
  <c r="CC612" i="21"/>
  <c r="CD612" i="21"/>
  <c r="CE612" i="21"/>
  <c r="BR613" i="21"/>
  <c r="BS613" i="21"/>
  <c r="BV613" i="21"/>
  <c r="BW613" i="21"/>
  <c r="BX613" i="21"/>
  <c r="BY613" i="21"/>
  <c r="CC613" i="21"/>
  <c r="CD613" i="21"/>
  <c r="CE613" i="21"/>
  <c r="BR614" i="21"/>
  <c r="BS614" i="21"/>
  <c r="BX614" i="21"/>
  <c r="BY614" i="21"/>
  <c r="CE614" i="21"/>
  <c r="BR615" i="21"/>
  <c r="BS615" i="21"/>
  <c r="BX615" i="21"/>
  <c r="BY615" i="21"/>
  <c r="CE615" i="21"/>
  <c r="BR616" i="21"/>
  <c r="BS616" i="21"/>
  <c r="BX616" i="21"/>
  <c r="BY616" i="21"/>
  <c r="CE616" i="21"/>
  <c r="BR617" i="21"/>
  <c r="BS617" i="21"/>
  <c r="BX617" i="21"/>
  <c r="BY617" i="21"/>
  <c r="CE617" i="21"/>
  <c r="BR618" i="21"/>
  <c r="BS618" i="21"/>
  <c r="BX618" i="21"/>
  <c r="BY618" i="21"/>
  <c r="CE618" i="21"/>
  <c r="BR619" i="21"/>
  <c r="BS619" i="21"/>
  <c r="BX619" i="21"/>
  <c r="BY619" i="21"/>
  <c r="CE619" i="21"/>
  <c r="BR620" i="21"/>
  <c r="BS620" i="21"/>
  <c r="BX620" i="21"/>
  <c r="BY620" i="21"/>
  <c r="CE620" i="21"/>
  <c r="BR621" i="21"/>
  <c r="BS621" i="21"/>
  <c r="BX621" i="21"/>
  <c r="BY621" i="21"/>
  <c r="CE621" i="21"/>
  <c r="BR622" i="21"/>
  <c r="BS622" i="21"/>
  <c r="BX622" i="21"/>
  <c r="BY622" i="21"/>
  <c r="CE622" i="21"/>
  <c r="BR623" i="21"/>
  <c r="BS623" i="21"/>
  <c r="BX623" i="21"/>
  <c r="BY623" i="21"/>
  <c r="CE623" i="21"/>
  <c r="BR624" i="21"/>
  <c r="BS624" i="21"/>
  <c r="BX624" i="21"/>
  <c r="BY624" i="21"/>
  <c r="CE624" i="21"/>
  <c r="BR625" i="21"/>
  <c r="BS625" i="21"/>
  <c r="BX625" i="21"/>
  <c r="BY625" i="21"/>
  <c r="CE625" i="21"/>
  <c r="BR626" i="21"/>
  <c r="BS626" i="21"/>
  <c r="BX626" i="21"/>
  <c r="BY626" i="21"/>
  <c r="CE626" i="21"/>
  <c r="BR627" i="21"/>
  <c r="BS627" i="21"/>
  <c r="BX627" i="21"/>
  <c r="BY627" i="21"/>
  <c r="CE627" i="21"/>
  <c r="BR628" i="21"/>
  <c r="BS628" i="21"/>
  <c r="BX628" i="21"/>
  <c r="BY628" i="21"/>
  <c r="CE628" i="21"/>
  <c r="BR629" i="21"/>
  <c r="BS629" i="21"/>
  <c r="BX629" i="21"/>
  <c r="BY629" i="21"/>
  <c r="CE629" i="21"/>
  <c r="BR630" i="21"/>
  <c r="BS630" i="21"/>
  <c r="BX630" i="21"/>
  <c r="BY630" i="21"/>
  <c r="CE630" i="21"/>
  <c r="BR631" i="21"/>
  <c r="BS631" i="21"/>
  <c r="BX631" i="21"/>
  <c r="BY631" i="21"/>
  <c r="CE631" i="21"/>
  <c r="BR632" i="21"/>
  <c r="BS632" i="21"/>
  <c r="BX632" i="21"/>
  <c r="BY632" i="21"/>
  <c r="CE632" i="21"/>
  <c r="BR633" i="21"/>
  <c r="BS633" i="21"/>
  <c r="BX633" i="21"/>
  <c r="BY633" i="21"/>
  <c r="CE633" i="21"/>
  <c r="BR634" i="21"/>
  <c r="BS634" i="21"/>
  <c r="BX634" i="21"/>
  <c r="BY634" i="21"/>
  <c r="CE634" i="21"/>
  <c r="BR635" i="21"/>
  <c r="BS635" i="21"/>
  <c r="BX635" i="21"/>
  <c r="BY635" i="21"/>
  <c r="CE635" i="21"/>
  <c r="BR636" i="21"/>
  <c r="BS636" i="21"/>
  <c r="BX636" i="21"/>
  <c r="BY636" i="21"/>
  <c r="CE636" i="21"/>
  <c r="BR637" i="21"/>
  <c r="BS637" i="21"/>
  <c r="BX637" i="21"/>
  <c r="BY637" i="21"/>
  <c r="CE637" i="21"/>
  <c r="BR638" i="21"/>
  <c r="BS638" i="21"/>
  <c r="BX638" i="21"/>
  <c r="BY638" i="21"/>
  <c r="CE638" i="21"/>
  <c r="BR639" i="21"/>
  <c r="BS639" i="21"/>
  <c r="BX639" i="21"/>
  <c r="BY639" i="21"/>
  <c r="CE639" i="21"/>
  <c r="BR640" i="21"/>
  <c r="BS640" i="21"/>
  <c r="BX640" i="21"/>
  <c r="BY640" i="21"/>
  <c r="CE640" i="21"/>
  <c r="BR641" i="21"/>
  <c r="BS641" i="21"/>
  <c r="BX641" i="21"/>
  <c r="BY641" i="21"/>
  <c r="CE641" i="21"/>
  <c r="BR642" i="21"/>
  <c r="BS642" i="21"/>
  <c r="BX642" i="21"/>
  <c r="BY642" i="21"/>
  <c r="CE642" i="21"/>
  <c r="BR643" i="21"/>
  <c r="BS643" i="21"/>
  <c r="BX643" i="21"/>
  <c r="BY643" i="21"/>
  <c r="CE643" i="21"/>
  <c r="BR644" i="21"/>
  <c r="BS644" i="21"/>
  <c r="BX644" i="21"/>
  <c r="BY644" i="21"/>
  <c r="CE644" i="21"/>
  <c r="BR645" i="21"/>
  <c r="BS645" i="21"/>
  <c r="BX645" i="21"/>
  <c r="BY645" i="21"/>
  <c r="CE645" i="21"/>
  <c r="BR646" i="21"/>
  <c r="BS646" i="21"/>
  <c r="BX646" i="21"/>
  <c r="BY646" i="21"/>
  <c r="CE646" i="21"/>
  <c r="BR647" i="21"/>
  <c r="BS647" i="21"/>
  <c r="BX647" i="21"/>
  <c r="BY647" i="21"/>
  <c r="CE647" i="21"/>
  <c r="BR648" i="21"/>
  <c r="BS648" i="21"/>
  <c r="BX648" i="21"/>
  <c r="BY648" i="21"/>
  <c r="CE648" i="21"/>
  <c r="BR649" i="21"/>
  <c r="BS649" i="21"/>
  <c r="BX649" i="21"/>
  <c r="BY649" i="21"/>
  <c r="CE649" i="21"/>
  <c r="BR650" i="21"/>
  <c r="BS650" i="21"/>
  <c r="BX650" i="21"/>
  <c r="BY650" i="21"/>
  <c r="CE650" i="21"/>
  <c r="BR651" i="21"/>
  <c r="BS651" i="21"/>
  <c r="BX651" i="21"/>
  <c r="BY651" i="21"/>
  <c r="CE651" i="21"/>
  <c r="BR652" i="21"/>
  <c r="BS652" i="21"/>
  <c r="BX652" i="21"/>
  <c r="BY652" i="21"/>
  <c r="CE652" i="21"/>
  <c r="BR653" i="21"/>
  <c r="BS653" i="21"/>
  <c r="BX653" i="21"/>
  <c r="BY653" i="21"/>
  <c r="CE653" i="21"/>
  <c r="BR654" i="21"/>
  <c r="BS654" i="21"/>
  <c r="BX654" i="21"/>
  <c r="BY654" i="21"/>
  <c r="CE654" i="21"/>
  <c r="BR655" i="21"/>
  <c r="BS655" i="21"/>
  <c r="BX655" i="21"/>
  <c r="BY655" i="21"/>
  <c r="CE655" i="21"/>
  <c r="BR656" i="21"/>
  <c r="BS656" i="21"/>
  <c r="BX656" i="21"/>
  <c r="BY656" i="21"/>
  <c r="CE656" i="21"/>
  <c r="BR657" i="21"/>
  <c r="BS657" i="21"/>
  <c r="BX657" i="21"/>
  <c r="BY657" i="21"/>
  <c r="CE657" i="21"/>
  <c r="BR658" i="21"/>
  <c r="BS658" i="21"/>
  <c r="BX658" i="21"/>
  <c r="BY658" i="21"/>
  <c r="CE658" i="21"/>
  <c r="BR659" i="21"/>
  <c r="BS659" i="21"/>
  <c r="BX659" i="21"/>
  <c r="BY659" i="21"/>
  <c r="CE659" i="21"/>
  <c r="BR660" i="21"/>
  <c r="BS660" i="21"/>
  <c r="BX660" i="21"/>
  <c r="BY660" i="21"/>
  <c r="CE660" i="21"/>
  <c r="BR661" i="21"/>
  <c r="BS661" i="21"/>
  <c r="BX661" i="21"/>
  <c r="BY661" i="21"/>
  <c r="CE661" i="21"/>
  <c r="BR662" i="21"/>
  <c r="BS662" i="21"/>
  <c r="BX662" i="21"/>
  <c r="BY662" i="21"/>
  <c r="CE662" i="21"/>
  <c r="BR663" i="21"/>
  <c r="BS663" i="21"/>
  <c r="BX663" i="21"/>
  <c r="BY663" i="21"/>
  <c r="CE663" i="21"/>
  <c r="BR664" i="21"/>
  <c r="BS664" i="21"/>
  <c r="BX664" i="21"/>
  <c r="BY664" i="21"/>
  <c r="CE664" i="21"/>
  <c r="BR665" i="21"/>
  <c r="BS665" i="21"/>
  <c r="BX665" i="21"/>
  <c r="BY665" i="21"/>
  <c r="CE665" i="21"/>
  <c r="BR666" i="21"/>
  <c r="BS666" i="21"/>
  <c r="BX666" i="21"/>
  <c r="BY666" i="21"/>
  <c r="CE666" i="21"/>
  <c r="BR667" i="21"/>
  <c r="BS667" i="21"/>
  <c r="BX667" i="21"/>
  <c r="BY667" i="21"/>
  <c r="CE667" i="21"/>
  <c r="BR668" i="21"/>
  <c r="BS668" i="21"/>
  <c r="BX668" i="21"/>
  <c r="BY668" i="21"/>
  <c r="CE668" i="21"/>
  <c r="BR669" i="21"/>
  <c r="BS669" i="21"/>
  <c r="BX669" i="21"/>
  <c r="BY669" i="21"/>
  <c r="CE669" i="21"/>
  <c r="BR670" i="21"/>
  <c r="BS670" i="21"/>
  <c r="BX670" i="21"/>
  <c r="BY670" i="21"/>
  <c r="CE670" i="21"/>
  <c r="BR671" i="21"/>
  <c r="BS671" i="21"/>
  <c r="BX671" i="21"/>
  <c r="BY671" i="21"/>
  <c r="CE671" i="21"/>
  <c r="BR672" i="21"/>
  <c r="BS672" i="21"/>
  <c r="BX672" i="21"/>
  <c r="BY672" i="21"/>
  <c r="CE672" i="21"/>
  <c r="BR673" i="21"/>
  <c r="BS673" i="21"/>
  <c r="BX673" i="21"/>
  <c r="BY673" i="21"/>
  <c r="CE673" i="21"/>
  <c r="BR674" i="21"/>
  <c r="BS674" i="21"/>
  <c r="BX674" i="21"/>
  <c r="BY674" i="21"/>
  <c r="CE674" i="21"/>
  <c r="BR675" i="21"/>
  <c r="BS675" i="21"/>
  <c r="BX675" i="21"/>
  <c r="BY675" i="21"/>
  <c r="CE675" i="21"/>
  <c r="BR676" i="21"/>
  <c r="BS676" i="21"/>
  <c r="BX676" i="21"/>
  <c r="BY676" i="21"/>
  <c r="CE676" i="21"/>
  <c r="BR677" i="21"/>
  <c r="BS677" i="21"/>
  <c r="BX677" i="21"/>
  <c r="BY677" i="21"/>
  <c r="CE677" i="21"/>
  <c r="BR678" i="21"/>
  <c r="BS678" i="21"/>
  <c r="BX678" i="21"/>
  <c r="BY678" i="21"/>
  <c r="CE678" i="21"/>
  <c r="BR679" i="21"/>
  <c r="BS679" i="21"/>
  <c r="BX679" i="21"/>
  <c r="BY679" i="21"/>
  <c r="CE679" i="21"/>
  <c r="BR680" i="21"/>
  <c r="BS680" i="21"/>
  <c r="BX680" i="21"/>
  <c r="BY680" i="21"/>
  <c r="CE680" i="21"/>
  <c r="BR681" i="21"/>
  <c r="BS681" i="21"/>
  <c r="BX681" i="21"/>
  <c r="BY681" i="21"/>
  <c r="CE681" i="21"/>
  <c r="BR682" i="21"/>
  <c r="BS682" i="21"/>
  <c r="BX682" i="21"/>
  <c r="BY682" i="21"/>
  <c r="CE682" i="21"/>
  <c r="BR683" i="21"/>
  <c r="BS683" i="21"/>
  <c r="BX683" i="21"/>
  <c r="BY683" i="21"/>
  <c r="CE683" i="21"/>
  <c r="BR684" i="21"/>
  <c r="BS684" i="21"/>
  <c r="BX684" i="21"/>
  <c r="BY684" i="21"/>
  <c r="CE684" i="21"/>
  <c r="BR685" i="21"/>
  <c r="BS685" i="21"/>
  <c r="BX685" i="21"/>
  <c r="BY685" i="21"/>
  <c r="CE685" i="21"/>
  <c r="BR686" i="21"/>
  <c r="BS686" i="21"/>
  <c r="BX686" i="21"/>
  <c r="BY686" i="21"/>
  <c r="CE686" i="21"/>
  <c r="BR687" i="21"/>
  <c r="BS687" i="21"/>
  <c r="BX687" i="21"/>
  <c r="BY687" i="21"/>
  <c r="CE687" i="21"/>
  <c r="BR688" i="21"/>
  <c r="BS688" i="21"/>
  <c r="BX688" i="21"/>
  <c r="BY688" i="21"/>
  <c r="CE688" i="21"/>
  <c r="BR689" i="21"/>
  <c r="BS689" i="21"/>
  <c r="BX689" i="21"/>
  <c r="BY689" i="21"/>
  <c r="CE689" i="21"/>
  <c r="BR690" i="21"/>
  <c r="BS690" i="21"/>
  <c r="BX690" i="21"/>
  <c r="BY690" i="21"/>
  <c r="CE690" i="21"/>
  <c r="BR691" i="21"/>
  <c r="BS691" i="21"/>
  <c r="BX691" i="21"/>
  <c r="BY691" i="21"/>
  <c r="CE691" i="21"/>
  <c r="BR692" i="21"/>
  <c r="BS692" i="21"/>
  <c r="BX692" i="21"/>
  <c r="BY692" i="21"/>
  <c r="CE692" i="21"/>
  <c r="BR693" i="21"/>
  <c r="BS693" i="21"/>
  <c r="BX693" i="21"/>
  <c r="BY693" i="21"/>
  <c r="CE693" i="21"/>
  <c r="BR694" i="21"/>
  <c r="BS694" i="21"/>
  <c r="BX694" i="21"/>
  <c r="BY694" i="21"/>
  <c r="CE694" i="21"/>
  <c r="BR695" i="21"/>
  <c r="BS695" i="21"/>
  <c r="BX695" i="21"/>
  <c r="BY695" i="21"/>
  <c r="CE695" i="21"/>
  <c r="BR696" i="21"/>
  <c r="BS696" i="21"/>
  <c r="BX696" i="21"/>
  <c r="BY696" i="21"/>
  <c r="CE696" i="21"/>
  <c r="BR697" i="21"/>
  <c r="BS697" i="21"/>
  <c r="BX697" i="21"/>
  <c r="BY697" i="21"/>
  <c r="CE697" i="21"/>
  <c r="BR698" i="21"/>
  <c r="BS698" i="21"/>
  <c r="BX698" i="21"/>
  <c r="BY698" i="21"/>
  <c r="CE698" i="21"/>
  <c r="BR699" i="21"/>
  <c r="BS699" i="21"/>
  <c r="BX699" i="21"/>
  <c r="BY699" i="21"/>
  <c r="CE699" i="21"/>
  <c r="BR700" i="21"/>
  <c r="BS700" i="21"/>
  <c r="BX700" i="21"/>
  <c r="BY700" i="21"/>
  <c r="CE700" i="21"/>
  <c r="BR701" i="21"/>
  <c r="BS701" i="21"/>
  <c r="BX701" i="21"/>
  <c r="BY701" i="21"/>
  <c r="CE701" i="21"/>
  <c r="BR702" i="21"/>
  <c r="BS702" i="21"/>
  <c r="BX702" i="21"/>
  <c r="BY702" i="21"/>
  <c r="CE702" i="21"/>
  <c r="BR703" i="21"/>
  <c r="BS703" i="21"/>
  <c r="BX703" i="21"/>
  <c r="BY703" i="21"/>
  <c r="CE703" i="21"/>
  <c r="BR704" i="21"/>
  <c r="BS704" i="21"/>
  <c r="BX704" i="21"/>
  <c r="BY704" i="21"/>
  <c r="CE704" i="21"/>
  <c r="BR705" i="21"/>
  <c r="BS705" i="21"/>
  <c r="BX705" i="21"/>
  <c r="BY705" i="21"/>
  <c r="CE705" i="21"/>
  <c r="BR706" i="21"/>
  <c r="BS706" i="21"/>
  <c r="BX706" i="21"/>
  <c r="BY706" i="21"/>
  <c r="CE706" i="21"/>
  <c r="BR707" i="21"/>
  <c r="BS707" i="21"/>
  <c r="BX707" i="21"/>
  <c r="BY707" i="21"/>
  <c r="CE707" i="21"/>
  <c r="BR708" i="21"/>
  <c r="BS708" i="21"/>
  <c r="BX708" i="21"/>
  <c r="BY708" i="21"/>
  <c r="CE708" i="21"/>
  <c r="BR709" i="21"/>
  <c r="BS709" i="21"/>
  <c r="BX709" i="21"/>
  <c r="BY709" i="21"/>
  <c r="CE709" i="21"/>
  <c r="BR710" i="21"/>
  <c r="BS710" i="21"/>
  <c r="BX710" i="21"/>
  <c r="BY710" i="21"/>
  <c r="CE710" i="21"/>
  <c r="BR711" i="21"/>
  <c r="BS711" i="21"/>
  <c r="BX711" i="21"/>
  <c r="BY711" i="21"/>
  <c r="CE711" i="21"/>
  <c r="BR712" i="21"/>
  <c r="BS712" i="21"/>
  <c r="BX712" i="21"/>
  <c r="BY712" i="21"/>
  <c r="CE712" i="21"/>
  <c r="BR713" i="21"/>
  <c r="BS713" i="21"/>
  <c r="BX713" i="21"/>
  <c r="BY713" i="21"/>
  <c r="CE713" i="21"/>
  <c r="BR714" i="21"/>
  <c r="BS714" i="21"/>
  <c r="BV714" i="21"/>
  <c r="BW714" i="21"/>
  <c r="BR715" i="21"/>
  <c r="BS715" i="21"/>
  <c r="BV715" i="21"/>
  <c r="BW715" i="21"/>
  <c r="BR716" i="21"/>
  <c r="BS716" i="21"/>
  <c r="BV716" i="21"/>
  <c r="BW716" i="21"/>
  <c r="BR717" i="21"/>
  <c r="BS717" i="21"/>
  <c r="BV717" i="21"/>
  <c r="BW717" i="21"/>
  <c r="BR718" i="21"/>
  <c r="BS718" i="21"/>
  <c r="BV718" i="21"/>
  <c r="BW718" i="21"/>
  <c r="BR719" i="21"/>
  <c r="BS719" i="21"/>
  <c r="BV719" i="21"/>
  <c r="BW719" i="21"/>
  <c r="BR720" i="21"/>
  <c r="BS720" i="21"/>
  <c r="BV720" i="21"/>
  <c r="BW720" i="21"/>
  <c r="BR721" i="21"/>
  <c r="BS721" i="21"/>
  <c r="BV721" i="21"/>
  <c r="BW721" i="21"/>
  <c r="BR722" i="21"/>
  <c r="BS722" i="21"/>
  <c r="BV722" i="21"/>
  <c r="BW722" i="21"/>
  <c r="BR723" i="21"/>
  <c r="BS723" i="21"/>
  <c r="BV723" i="21"/>
  <c r="BW723" i="21"/>
  <c r="BR724" i="21"/>
  <c r="BS724" i="21"/>
  <c r="BV724" i="21"/>
  <c r="BW724" i="21"/>
  <c r="BR725" i="21"/>
  <c r="BS725" i="21"/>
  <c r="BV725" i="21"/>
  <c r="BW725" i="21"/>
  <c r="BR726" i="21"/>
  <c r="BS726" i="21"/>
  <c r="BV726" i="21"/>
  <c r="BW726" i="21"/>
  <c r="BR727" i="21"/>
  <c r="BS727" i="21"/>
  <c r="BV727" i="21"/>
  <c r="BW727" i="21"/>
  <c r="BR728" i="21"/>
  <c r="BS728" i="21"/>
  <c r="BV728" i="21"/>
  <c r="BW728" i="21"/>
  <c r="BR729" i="21"/>
  <c r="BS729" i="21"/>
  <c r="BV729" i="21"/>
  <c r="BW729" i="21"/>
  <c r="BR730" i="21"/>
  <c r="BS730" i="21"/>
  <c r="BV730" i="21"/>
  <c r="BW730" i="21"/>
  <c r="BR731" i="21"/>
  <c r="BS731" i="21"/>
  <c r="BV731" i="21"/>
  <c r="BW731" i="21"/>
  <c r="BR732" i="21"/>
  <c r="BS732" i="21"/>
  <c r="BV732" i="21"/>
  <c r="BW732" i="21"/>
  <c r="BR733" i="21"/>
  <c r="BS733" i="21"/>
  <c r="BV733" i="21"/>
  <c r="BW733" i="21"/>
  <c r="BR734" i="21"/>
  <c r="BS734" i="21"/>
  <c r="BV734" i="21"/>
  <c r="BW734" i="21"/>
  <c r="BR735" i="21"/>
  <c r="BS735" i="21"/>
  <c r="BV735" i="21"/>
  <c r="BW735" i="21"/>
  <c r="BR736" i="21"/>
  <c r="BS736" i="21"/>
  <c r="BV736" i="21"/>
  <c r="BW736" i="21"/>
  <c r="BR737" i="21"/>
  <c r="BS737" i="21"/>
  <c r="BV737" i="21"/>
  <c r="BW737" i="21"/>
  <c r="BR738" i="21"/>
  <c r="BS738" i="21"/>
  <c r="BV738" i="21"/>
  <c r="BW738" i="21"/>
  <c r="BR739" i="21"/>
  <c r="BS739" i="21"/>
  <c r="BV739" i="21"/>
  <c r="BW739" i="21"/>
  <c r="BR740" i="21"/>
  <c r="BS740" i="21"/>
  <c r="BV740" i="21"/>
  <c r="BW740" i="21"/>
  <c r="BR741" i="21"/>
  <c r="BS741" i="21"/>
  <c r="BV741" i="21"/>
  <c r="BW741" i="21"/>
  <c r="BR742" i="21"/>
  <c r="BS742" i="21"/>
  <c r="BV742" i="21"/>
  <c r="BW742" i="21"/>
  <c r="BR743" i="21"/>
  <c r="BS743" i="21"/>
  <c r="BV743" i="21"/>
  <c r="BW743" i="21"/>
  <c r="BR744" i="21"/>
  <c r="BS744" i="21"/>
  <c r="BV744" i="21"/>
  <c r="BW744" i="21"/>
  <c r="BR745" i="21"/>
  <c r="BS745" i="21"/>
  <c r="BV745" i="21"/>
  <c r="BW745" i="21"/>
  <c r="BR746" i="21"/>
  <c r="BS746" i="21"/>
  <c r="BV746" i="21"/>
  <c r="BW746" i="21"/>
  <c r="BR747" i="21"/>
  <c r="BS747" i="21"/>
  <c r="BV747" i="21"/>
  <c r="BW747" i="21"/>
  <c r="BR748" i="21"/>
  <c r="BS748" i="21"/>
  <c r="BV748" i="21"/>
  <c r="BW748" i="21"/>
  <c r="BR749" i="21"/>
  <c r="BS749" i="21"/>
  <c r="BV749" i="21"/>
  <c r="BW749" i="21"/>
  <c r="BR750" i="21"/>
  <c r="BS750" i="21"/>
  <c r="BV750" i="21"/>
  <c r="BW750" i="21"/>
  <c r="BR751" i="21"/>
  <c r="BS751" i="21"/>
  <c r="BV751" i="21"/>
  <c r="BW751" i="21"/>
  <c r="BR752" i="21"/>
  <c r="BS752" i="21"/>
  <c r="BV752" i="21"/>
  <c r="BW752" i="21"/>
  <c r="BR753" i="21"/>
  <c r="BS753" i="21"/>
  <c r="BV753" i="21"/>
  <c r="BW753" i="21"/>
  <c r="BR754" i="21"/>
  <c r="BS754" i="21"/>
  <c r="BV754" i="21"/>
  <c r="BW754" i="21"/>
  <c r="BR755" i="21"/>
  <c r="BS755" i="21"/>
  <c r="BV755" i="21"/>
  <c r="BW755" i="21"/>
  <c r="BR756" i="21"/>
  <c r="BS756" i="21"/>
  <c r="BV756" i="21"/>
  <c r="BW756" i="21"/>
  <c r="BR757" i="21"/>
  <c r="BS757" i="21"/>
  <c r="BV757" i="21"/>
  <c r="BW757" i="21"/>
  <c r="BR758" i="21"/>
  <c r="BS758" i="21"/>
  <c r="BV758" i="21"/>
  <c r="BW758" i="21"/>
  <c r="BR759" i="21"/>
  <c r="BS759" i="21"/>
  <c r="BV759" i="21"/>
  <c r="BW759" i="21"/>
  <c r="BR760" i="21"/>
  <c r="BS760" i="21"/>
  <c r="BV760" i="21"/>
  <c r="BW760" i="21"/>
  <c r="BR761" i="21"/>
  <c r="BS761" i="21"/>
  <c r="BV761" i="21"/>
  <c r="BW761" i="21"/>
  <c r="BR762" i="21"/>
  <c r="BS762" i="21"/>
  <c r="BV762" i="21"/>
  <c r="BW762" i="21"/>
  <c r="BR763" i="21"/>
  <c r="BS763" i="21"/>
  <c r="BV763" i="21"/>
  <c r="BW763" i="21"/>
  <c r="BR764" i="21"/>
  <c r="BS764" i="21"/>
  <c r="BV764" i="21"/>
  <c r="BW764" i="21"/>
  <c r="BR765" i="21"/>
  <c r="BS765" i="21"/>
  <c r="BV765" i="21"/>
  <c r="BW765" i="21"/>
  <c r="BR766" i="21"/>
  <c r="BS766" i="21"/>
  <c r="BV766" i="21"/>
  <c r="BW766" i="21"/>
  <c r="BR767" i="21"/>
  <c r="BS767" i="21"/>
  <c r="BV767" i="21"/>
  <c r="BW767" i="21"/>
  <c r="BR768" i="21"/>
  <c r="BS768" i="21"/>
  <c r="BV768" i="21"/>
  <c r="BW768" i="21"/>
  <c r="BR769" i="21"/>
  <c r="BS769" i="21"/>
  <c r="BV769" i="21"/>
  <c r="BW769" i="21"/>
  <c r="BR770" i="21"/>
  <c r="BS770" i="21"/>
  <c r="BV770" i="21"/>
  <c r="BW770" i="21"/>
  <c r="BR771" i="21"/>
  <c r="BS771" i="21"/>
  <c r="BV771" i="21"/>
  <c r="BW771" i="21"/>
  <c r="BR772" i="21"/>
  <c r="BS772" i="21"/>
  <c r="BV772" i="21"/>
  <c r="BW772" i="21"/>
  <c r="BR773" i="21"/>
  <c r="BS773" i="21"/>
  <c r="BV773" i="21"/>
  <c r="BW773" i="21"/>
  <c r="BR774" i="21"/>
  <c r="BS774" i="21"/>
  <c r="BV774" i="21"/>
  <c r="BW774" i="21"/>
  <c r="BR775" i="21"/>
  <c r="BS775" i="21"/>
  <c r="BV775" i="21"/>
  <c r="BW775" i="21"/>
  <c r="BR776" i="21"/>
  <c r="BS776" i="21"/>
  <c r="BV776" i="21"/>
  <c r="BW776" i="21"/>
  <c r="BR777" i="21"/>
  <c r="BS777" i="21"/>
  <c r="BV777" i="21"/>
  <c r="BW777" i="21"/>
  <c r="BR778" i="21"/>
  <c r="BS778" i="21"/>
  <c r="BV778" i="21"/>
  <c r="BW778" i="21"/>
  <c r="BR779" i="21"/>
  <c r="BS779" i="21"/>
  <c r="BV779" i="21"/>
  <c r="BW779" i="21"/>
  <c r="BR780" i="21"/>
  <c r="BS780" i="21"/>
  <c r="BV780" i="21"/>
  <c r="BW780" i="21"/>
  <c r="BR781" i="21"/>
  <c r="BS781" i="21"/>
  <c r="BV781" i="21"/>
  <c r="BW781" i="21"/>
  <c r="BR782" i="21"/>
  <c r="BS782" i="21"/>
  <c r="BV782" i="21"/>
  <c r="BW782" i="21"/>
  <c r="BR783" i="21"/>
  <c r="BS783" i="21"/>
  <c r="BV783" i="21"/>
  <c r="BW783" i="21"/>
  <c r="BR784" i="21"/>
  <c r="BS784" i="21"/>
  <c r="BV784" i="21"/>
  <c r="BW784" i="21"/>
  <c r="BR785" i="21"/>
  <c r="BS785" i="21"/>
  <c r="BV785" i="21"/>
  <c r="BW785" i="21"/>
  <c r="BR786" i="21"/>
  <c r="BS786" i="21"/>
  <c r="BV786" i="21"/>
  <c r="BW786" i="21"/>
  <c r="BR787" i="21"/>
  <c r="BS787" i="21"/>
  <c r="BV787" i="21"/>
  <c r="BW787" i="21"/>
  <c r="BR788" i="21"/>
  <c r="BS788" i="21"/>
  <c r="BV788" i="21"/>
  <c r="BW788" i="21"/>
  <c r="BR789" i="21"/>
  <c r="BS789" i="21"/>
  <c r="BV789" i="21"/>
  <c r="BW789" i="21"/>
  <c r="BR790" i="21"/>
  <c r="BS790" i="21"/>
  <c r="BV790" i="21"/>
  <c r="BW790" i="21"/>
  <c r="BR791" i="21"/>
  <c r="BS791" i="21"/>
  <c r="BV791" i="21"/>
  <c r="BW791" i="21"/>
  <c r="BR792" i="21"/>
  <c r="BS792" i="21"/>
  <c r="BV792" i="21"/>
  <c r="BW792" i="21"/>
  <c r="BR793" i="21"/>
  <c r="BS793" i="21"/>
  <c r="BV793" i="21"/>
  <c r="BW793" i="21"/>
  <c r="BR794" i="21"/>
  <c r="BS794" i="21"/>
  <c r="BV794" i="21"/>
  <c r="BW794" i="21"/>
  <c r="BR795" i="21"/>
  <c r="BS795" i="21"/>
  <c r="BV795" i="21"/>
  <c r="BW795" i="21"/>
  <c r="BR796" i="21"/>
  <c r="BS796" i="21"/>
  <c r="BV796" i="21"/>
  <c r="BW796" i="21"/>
  <c r="BR797" i="21"/>
  <c r="BS797" i="21"/>
  <c r="BV797" i="21"/>
  <c r="BW797" i="21"/>
  <c r="BR798" i="21"/>
  <c r="BS798" i="21"/>
  <c r="BV798" i="21"/>
  <c r="BW798" i="21"/>
  <c r="BR799" i="21"/>
  <c r="BS799" i="21"/>
  <c r="BV799" i="21"/>
  <c r="BW799" i="21"/>
  <c r="BR800" i="21"/>
  <c r="BS800" i="21"/>
  <c r="BV800" i="21"/>
  <c r="BW800" i="21"/>
  <c r="BR801" i="21"/>
  <c r="BS801" i="21"/>
  <c r="BV801" i="21"/>
  <c r="BW801" i="21"/>
  <c r="BR802" i="21"/>
  <c r="BS802" i="21"/>
  <c r="BV802" i="21"/>
  <c r="BW802" i="21"/>
  <c r="BR803" i="21"/>
  <c r="BS803" i="21"/>
  <c r="BV803" i="21"/>
  <c r="BW803" i="21"/>
  <c r="BR804" i="21"/>
  <c r="BS804" i="21"/>
  <c r="BV804" i="21"/>
  <c r="BW804" i="21"/>
  <c r="BR805" i="21"/>
  <c r="BS805" i="21"/>
  <c r="BV805" i="21"/>
  <c r="BW805" i="21"/>
  <c r="BR806" i="21"/>
  <c r="BS806" i="21"/>
  <c r="BV806" i="21"/>
  <c r="BW806" i="21"/>
  <c r="BR807" i="21"/>
  <c r="BS807" i="21"/>
  <c r="BV807" i="21"/>
  <c r="BW807" i="21"/>
  <c r="BR808" i="21"/>
  <c r="BS808" i="21"/>
  <c r="BV808" i="21"/>
  <c r="BW808" i="21"/>
  <c r="BR809" i="21"/>
  <c r="BS809" i="21"/>
  <c r="BV809" i="21"/>
  <c r="BW809" i="21"/>
  <c r="BR810" i="21"/>
  <c r="BS810" i="21"/>
  <c r="BV810" i="21"/>
  <c r="BW810" i="21"/>
  <c r="BR811" i="21"/>
  <c r="BS811" i="21"/>
  <c r="BV811" i="21"/>
  <c r="BW811" i="21"/>
  <c r="BR812" i="21"/>
  <c r="BS812" i="21"/>
  <c r="BV812" i="21"/>
  <c r="BW812" i="21"/>
  <c r="BR813" i="21"/>
  <c r="BS813" i="21"/>
  <c r="BV813" i="21"/>
  <c r="BW813" i="21"/>
  <c r="BR814" i="21"/>
  <c r="BS814" i="21"/>
  <c r="BT814" i="21"/>
  <c r="BU814" i="21"/>
  <c r="BX814" i="21"/>
  <c r="BY814" i="21"/>
  <c r="CE814" i="21"/>
  <c r="BR815" i="21"/>
  <c r="BS815" i="21"/>
  <c r="BT815" i="21"/>
  <c r="BU815" i="21"/>
  <c r="BX815" i="21"/>
  <c r="BY815" i="21"/>
  <c r="CE815" i="21"/>
  <c r="BR816" i="21"/>
  <c r="BS816" i="21"/>
  <c r="BT816" i="21"/>
  <c r="BU816" i="21"/>
  <c r="BX816" i="21"/>
  <c r="BY816" i="21"/>
  <c r="CE816" i="21"/>
  <c r="BR817" i="21"/>
  <c r="BS817" i="21"/>
  <c r="BT817" i="21"/>
  <c r="BU817" i="21"/>
  <c r="BX817" i="21"/>
  <c r="BY817" i="21"/>
  <c r="CE817" i="21"/>
  <c r="BR818" i="21"/>
  <c r="BS818" i="21"/>
  <c r="BT818" i="21"/>
  <c r="BU818" i="21"/>
  <c r="BX818" i="21"/>
  <c r="BY818" i="21"/>
  <c r="CE818" i="21"/>
  <c r="BR819" i="21"/>
  <c r="BS819" i="21"/>
  <c r="BT819" i="21"/>
  <c r="BU819" i="21"/>
  <c r="BX819" i="21"/>
  <c r="BY819" i="21"/>
  <c r="CE819" i="21"/>
  <c r="BR820" i="21"/>
  <c r="BS820" i="21"/>
  <c r="BT820" i="21"/>
  <c r="BU820" i="21"/>
  <c r="BX820" i="21"/>
  <c r="BY820" i="21"/>
  <c r="CE820" i="21"/>
  <c r="BR821" i="21"/>
  <c r="BS821" i="21"/>
  <c r="BT821" i="21"/>
  <c r="BU821" i="21"/>
  <c r="BX821" i="21"/>
  <c r="BY821" i="21"/>
  <c r="CE821" i="21"/>
  <c r="BR822" i="21"/>
  <c r="BS822" i="21"/>
  <c r="BT822" i="21"/>
  <c r="BU822" i="21"/>
  <c r="BX822" i="21"/>
  <c r="BY822" i="21"/>
  <c r="CE822" i="21"/>
  <c r="BR823" i="21"/>
  <c r="BS823" i="21"/>
  <c r="BT823" i="21"/>
  <c r="BU823" i="21"/>
  <c r="BX823" i="21"/>
  <c r="BY823" i="21"/>
  <c r="CE823" i="21"/>
  <c r="BR824" i="21"/>
  <c r="BS824" i="21"/>
  <c r="BT824" i="21"/>
  <c r="BU824" i="21"/>
  <c r="BX824" i="21"/>
  <c r="BY824" i="21"/>
  <c r="CE824" i="21"/>
  <c r="BR825" i="21"/>
  <c r="BS825" i="21"/>
  <c r="BT825" i="21"/>
  <c r="BU825" i="21"/>
  <c r="BX825" i="21"/>
  <c r="BY825" i="21"/>
  <c r="CE825" i="21"/>
  <c r="BR826" i="21"/>
  <c r="BS826" i="21"/>
  <c r="BT826" i="21"/>
  <c r="BU826" i="21"/>
  <c r="BX826" i="21"/>
  <c r="BY826" i="21"/>
  <c r="CE826" i="21"/>
  <c r="BR827" i="21"/>
  <c r="BS827" i="21"/>
  <c r="BT827" i="21"/>
  <c r="BU827" i="21"/>
  <c r="BX827" i="21"/>
  <c r="BY827" i="21"/>
  <c r="CE827" i="21"/>
  <c r="BR828" i="21"/>
  <c r="BS828" i="21"/>
  <c r="BT828" i="21"/>
  <c r="BU828" i="21"/>
  <c r="BX828" i="21"/>
  <c r="BY828" i="21"/>
  <c r="CE828" i="21"/>
  <c r="BR829" i="21"/>
  <c r="BS829" i="21"/>
  <c r="BT829" i="21"/>
  <c r="BU829" i="21"/>
  <c r="BX829" i="21"/>
  <c r="BY829" i="21"/>
  <c r="CE829" i="21"/>
  <c r="BR830" i="21"/>
  <c r="BS830" i="21"/>
  <c r="BT830" i="21"/>
  <c r="BU830" i="21"/>
  <c r="BX830" i="21"/>
  <c r="BY830" i="21"/>
  <c r="CE830" i="21"/>
  <c r="BR831" i="21"/>
  <c r="BS831" i="21"/>
  <c r="BT831" i="21"/>
  <c r="BU831" i="21"/>
  <c r="BX831" i="21"/>
  <c r="BY831" i="21"/>
  <c r="CE831" i="21"/>
  <c r="BR832" i="21"/>
  <c r="BS832" i="21"/>
  <c r="BT832" i="21"/>
  <c r="BU832" i="21"/>
  <c r="BX832" i="21"/>
  <c r="BY832" i="21"/>
  <c r="CE832" i="21"/>
  <c r="BR833" i="21"/>
  <c r="BS833" i="21"/>
  <c r="BT833" i="21"/>
  <c r="BU833" i="21"/>
  <c r="BX833" i="21"/>
  <c r="BY833" i="21"/>
  <c r="CE833" i="21"/>
  <c r="BR834" i="21"/>
  <c r="BS834" i="21"/>
  <c r="BT834" i="21"/>
  <c r="BU834" i="21"/>
  <c r="BX834" i="21"/>
  <c r="BY834" i="21"/>
  <c r="CE834" i="21"/>
  <c r="BR835" i="21"/>
  <c r="BS835" i="21"/>
  <c r="BT835" i="21"/>
  <c r="BU835" i="21"/>
  <c r="BX835" i="21"/>
  <c r="BY835" i="21"/>
  <c r="CE835" i="21"/>
  <c r="BR836" i="21"/>
  <c r="BS836" i="21"/>
  <c r="BT836" i="21"/>
  <c r="BU836" i="21"/>
  <c r="BX836" i="21"/>
  <c r="BY836" i="21"/>
  <c r="CE836" i="21"/>
  <c r="BR837" i="21"/>
  <c r="BS837" i="21"/>
  <c r="BT837" i="21"/>
  <c r="BU837" i="21"/>
  <c r="BX837" i="21"/>
  <c r="BY837" i="21"/>
  <c r="CE837" i="21"/>
  <c r="BR838" i="21"/>
  <c r="BS838" i="21"/>
  <c r="BT838" i="21"/>
  <c r="BU838" i="21"/>
  <c r="BX838" i="21"/>
  <c r="BY838" i="21"/>
  <c r="CE838" i="21"/>
  <c r="BR839" i="21"/>
  <c r="BS839" i="21"/>
  <c r="BT839" i="21"/>
  <c r="BU839" i="21"/>
  <c r="BX839" i="21"/>
  <c r="BY839" i="21"/>
  <c r="CE839" i="21"/>
  <c r="BR840" i="21"/>
  <c r="BS840" i="21"/>
  <c r="BT840" i="21"/>
  <c r="BU840" i="21"/>
  <c r="BX840" i="21"/>
  <c r="BY840" i="21"/>
  <c r="CE840" i="21"/>
  <c r="BR841" i="21"/>
  <c r="BS841" i="21"/>
  <c r="BT841" i="21"/>
  <c r="BU841" i="21"/>
  <c r="BX841" i="21"/>
  <c r="BY841" i="21"/>
  <c r="CE841" i="21"/>
  <c r="BR842" i="21"/>
  <c r="BS842" i="21"/>
  <c r="BT842" i="21"/>
  <c r="BU842" i="21"/>
  <c r="BX842" i="21"/>
  <c r="BY842" i="21"/>
  <c r="CE842" i="21"/>
  <c r="BR843" i="21"/>
  <c r="BS843" i="21"/>
  <c r="BT843" i="21"/>
  <c r="BU843" i="21"/>
  <c r="BX843" i="21"/>
  <c r="BY843" i="21"/>
  <c r="CE843" i="21"/>
  <c r="BR844" i="21"/>
  <c r="BS844" i="21"/>
  <c r="BT844" i="21"/>
  <c r="BU844" i="21"/>
  <c r="BX844" i="21"/>
  <c r="BY844" i="21"/>
  <c r="CE844" i="21"/>
  <c r="BR845" i="21"/>
  <c r="BS845" i="21"/>
  <c r="BT845" i="21"/>
  <c r="BU845" i="21"/>
  <c r="BX845" i="21"/>
  <c r="BY845" i="21"/>
  <c r="CE845" i="21"/>
  <c r="BR846" i="21"/>
  <c r="BS846" i="21"/>
  <c r="BT846" i="21"/>
  <c r="BU846" i="21"/>
  <c r="BX846" i="21"/>
  <c r="BY846" i="21"/>
  <c r="CE846" i="21"/>
  <c r="BR847" i="21"/>
  <c r="BS847" i="21"/>
  <c r="BT847" i="21"/>
  <c r="BU847" i="21"/>
  <c r="BX847" i="21"/>
  <c r="BY847" i="21"/>
  <c r="CE847" i="21"/>
  <c r="BR848" i="21"/>
  <c r="BS848" i="21"/>
  <c r="BT848" i="21"/>
  <c r="BU848" i="21"/>
  <c r="BX848" i="21"/>
  <c r="BY848" i="21"/>
  <c r="CE848" i="21"/>
  <c r="BR849" i="21"/>
  <c r="BS849" i="21"/>
  <c r="BT849" i="21"/>
  <c r="BU849" i="21"/>
  <c r="BX849" i="21"/>
  <c r="BY849" i="21"/>
  <c r="CE849" i="21"/>
  <c r="BR850" i="21"/>
  <c r="BS850" i="21"/>
  <c r="BT850" i="21"/>
  <c r="BU850" i="21"/>
  <c r="BX850" i="21"/>
  <c r="BY850" i="21"/>
  <c r="CE850" i="21"/>
  <c r="BR851" i="21"/>
  <c r="BS851" i="21"/>
  <c r="BT851" i="21"/>
  <c r="BU851" i="21"/>
  <c r="BX851" i="21"/>
  <c r="BY851" i="21"/>
  <c r="CE851" i="21"/>
  <c r="BR852" i="21"/>
  <c r="BS852" i="21"/>
  <c r="BT852" i="21"/>
  <c r="BU852" i="21"/>
  <c r="BX852" i="21"/>
  <c r="BY852" i="21"/>
  <c r="CE852" i="21"/>
  <c r="BR853" i="21"/>
  <c r="BS853" i="21"/>
  <c r="BT853" i="21"/>
  <c r="BU853" i="21"/>
  <c r="BX853" i="21"/>
  <c r="BY853" i="21"/>
  <c r="CE853" i="21"/>
  <c r="BR854" i="21"/>
  <c r="BS854" i="21"/>
  <c r="BT854" i="21"/>
  <c r="BU854" i="21"/>
  <c r="BX854" i="21"/>
  <c r="BY854" i="21"/>
  <c r="CE854" i="21"/>
  <c r="BR855" i="21"/>
  <c r="BS855" i="21"/>
  <c r="BT855" i="21"/>
  <c r="BU855" i="21"/>
  <c r="BX855" i="21"/>
  <c r="BY855" i="21"/>
  <c r="CE855" i="21"/>
  <c r="BR856" i="21"/>
  <c r="BS856" i="21"/>
  <c r="BT856" i="21"/>
  <c r="BU856" i="21"/>
  <c r="BX856" i="21"/>
  <c r="BY856" i="21"/>
  <c r="CE856" i="21"/>
  <c r="BR857" i="21"/>
  <c r="BS857" i="21"/>
  <c r="BT857" i="21"/>
  <c r="BU857" i="21"/>
  <c r="BX857" i="21"/>
  <c r="BY857" i="21"/>
  <c r="CE857" i="21"/>
  <c r="BR858" i="21"/>
  <c r="BS858" i="21"/>
  <c r="BT858" i="21"/>
  <c r="BU858" i="21"/>
  <c r="BX858" i="21"/>
  <c r="BY858" i="21"/>
  <c r="CE858" i="21"/>
  <c r="BR859" i="21"/>
  <c r="BS859" i="21"/>
  <c r="BT859" i="21"/>
  <c r="BU859" i="21"/>
  <c r="BX859" i="21"/>
  <c r="BY859" i="21"/>
  <c r="CE859" i="21"/>
  <c r="BR860" i="21"/>
  <c r="BS860" i="21"/>
  <c r="BT860" i="21"/>
  <c r="BU860" i="21"/>
  <c r="BX860" i="21"/>
  <c r="BY860" i="21"/>
  <c r="CE860" i="21"/>
  <c r="BR861" i="21"/>
  <c r="BS861" i="21"/>
  <c r="BT861" i="21"/>
  <c r="BU861" i="21"/>
  <c r="BX861" i="21"/>
  <c r="BY861" i="21"/>
  <c r="CE861" i="21"/>
  <c r="BR862" i="21"/>
  <c r="BS862" i="21"/>
  <c r="BT862" i="21"/>
  <c r="BU862" i="21"/>
  <c r="BX862" i="21"/>
  <c r="BY862" i="21"/>
  <c r="CE862" i="21"/>
  <c r="BR863" i="21"/>
  <c r="BS863" i="21"/>
  <c r="BT863" i="21"/>
  <c r="BU863" i="21"/>
  <c r="BX863" i="21"/>
  <c r="BY863" i="21"/>
  <c r="CE863" i="21"/>
  <c r="BR864" i="21"/>
  <c r="BS864" i="21"/>
  <c r="BT864" i="21"/>
  <c r="BU864" i="21"/>
  <c r="BX864" i="21"/>
  <c r="BY864" i="21"/>
  <c r="CE864" i="21"/>
  <c r="BR865" i="21"/>
  <c r="BS865" i="21"/>
  <c r="BT865" i="21"/>
  <c r="BU865" i="21"/>
  <c r="BX865" i="21"/>
  <c r="BY865" i="21"/>
  <c r="CE865" i="21"/>
  <c r="BR866" i="21"/>
  <c r="BS866" i="21"/>
  <c r="BT866" i="21"/>
  <c r="BU866" i="21"/>
  <c r="BX866" i="21"/>
  <c r="BY866" i="21"/>
  <c r="CE866" i="21"/>
  <c r="BR867" i="21"/>
  <c r="BS867" i="21"/>
  <c r="BT867" i="21"/>
  <c r="BU867" i="21"/>
  <c r="BX867" i="21"/>
  <c r="BY867" i="21"/>
  <c r="CE867" i="21"/>
  <c r="BR868" i="21"/>
  <c r="BS868" i="21"/>
  <c r="BT868" i="21"/>
  <c r="BU868" i="21"/>
  <c r="BX868" i="21"/>
  <c r="BY868" i="21"/>
  <c r="CE868" i="21"/>
  <c r="BR869" i="21"/>
  <c r="BS869" i="21"/>
  <c r="BT869" i="21"/>
  <c r="BU869" i="21"/>
  <c r="BX869" i="21"/>
  <c r="BY869" i="21"/>
  <c r="CE869" i="21"/>
  <c r="BR870" i="21"/>
  <c r="BS870" i="21"/>
  <c r="BT870" i="21"/>
  <c r="BU870" i="21"/>
  <c r="BX870" i="21"/>
  <c r="BY870" i="21"/>
  <c r="CE870" i="21"/>
  <c r="BR871" i="21"/>
  <c r="BS871" i="21"/>
  <c r="BT871" i="21"/>
  <c r="BU871" i="21"/>
  <c r="BX871" i="21"/>
  <c r="BY871" i="21"/>
  <c r="CE871" i="21"/>
  <c r="BR872" i="21"/>
  <c r="BS872" i="21"/>
  <c r="BT872" i="21"/>
  <c r="BU872" i="21"/>
  <c r="BX872" i="21"/>
  <c r="BY872" i="21"/>
  <c r="CE872" i="21"/>
  <c r="BR873" i="21"/>
  <c r="BS873" i="21"/>
  <c r="BT873" i="21"/>
  <c r="BU873" i="21"/>
  <c r="BX873" i="21"/>
  <c r="BY873" i="21"/>
  <c r="CE873" i="21"/>
  <c r="BR874" i="21"/>
  <c r="BS874" i="21"/>
  <c r="BT874" i="21"/>
  <c r="BU874" i="21"/>
  <c r="BX874" i="21"/>
  <c r="BY874" i="21"/>
  <c r="CE874" i="21"/>
  <c r="BR875" i="21"/>
  <c r="BS875" i="21"/>
  <c r="BT875" i="21"/>
  <c r="BU875" i="21"/>
  <c r="BX875" i="21"/>
  <c r="BY875" i="21"/>
  <c r="CE875" i="21"/>
  <c r="BR876" i="21"/>
  <c r="BS876" i="21"/>
  <c r="BT876" i="21"/>
  <c r="BU876" i="21"/>
  <c r="BX876" i="21"/>
  <c r="BY876" i="21"/>
  <c r="CE876" i="21"/>
  <c r="BR877" i="21"/>
  <c r="BS877" i="21"/>
  <c r="BT877" i="21"/>
  <c r="BU877" i="21"/>
  <c r="BX877" i="21"/>
  <c r="BY877" i="21"/>
  <c r="CE877" i="21"/>
  <c r="BR878" i="21"/>
  <c r="BS878" i="21"/>
  <c r="BT878" i="21"/>
  <c r="BU878" i="21"/>
  <c r="BX878" i="21"/>
  <c r="BY878" i="21"/>
  <c r="CE878" i="21"/>
  <c r="BR879" i="21"/>
  <c r="BS879" i="21"/>
  <c r="BT879" i="21"/>
  <c r="BU879" i="21"/>
  <c r="BX879" i="21"/>
  <c r="BY879" i="21"/>
  <c r="CE879" i="21"/>
  <c r="BR880" i="21"/>
  <c r="BS880" i="21"/>
  <c r="BT880" i="21"/>
  <c r="BU880" i="21"/>
  <c r="BX880" i="21"/>
  <c r="BY880" i="21"/>
  <c r="CE880" i="21"/>
  <c r="BR881" i="21"/>
  <c r="BS881" i="21"/>
  <c r="BT881" i="21"/>
  <c r="BU881" i="21"/>
  <c r="BX881" i="21"/>
  <c r="BY881" i="21"/>
  <c r="CE881" i="21"/>
  <c r="BR882" i="21"/>
  <c r="BS882" i="21"/>
  <c r="BT882" i="21"/>
  <c r="BU882" i="21"/>
  <c r="BX882" i="21"/>
  <c r="BY882" i="21"/>
  <c r="CE882" i="21"/>
  <c r="BR883" i="21"/>
  <c r="BS883" i="21"/>
  <c r="BT883" i="21"/>
  <c r="BU883" i="21"/>
  <c r="BX883" i="21"/>
  <c r="BY883" i="21"/>
  <c r="CE883" i="21"/>
  <c r="BR884" i="21"/>
  <c r="BS884" i="21"/>
  <c r="BT884" i="21"/>
  <c r="BU884" i="21"/>
  <c r="BX884" i="21"/>
  <c r="BY884" i="21"/>
  <c r="CE884" i="21"/>
  <c r="BR885" i="21"/>
  <c r="BS885" i="21"/>
  <c r="BT885" i="21"/>
  <c r="BU885" i="21"/>
  <c r="BX885" i="21"/>
  <c r="BY885" i="21"/>
  <c r="CE885" i="21"/>
  <c r="BR886" i="21"/>
  <c r="BS886" i="21"/>
  <c r="BT886" i="21"/>
  <c r="BU886" i="21"/>
  <c r="BX886" i="21"/>
  <c r="BY886" i="21"/>
  <c r="CE886" i="21"/>
  <c r="BR887" i="21"/>
  <c r="BS887" i="21"/>
  <c r="BT887" i="21"/>
  <c r="BU887" i="21"/>
  <c r="BX887" i="21"/>
  <c r="BY887" i="21"/>
  <c r="CE887" i="21"/>
  <c r="BR888" i="21"/>
  <c r="BS888" i="21"/>
  <c r="BT888" i="21"/>
  <c r="BU888" i="21"/>
  <c r="BX888" i="21"/>
  <c r="BY888" i="21"/>
  <c r="CE888" i="21"/>
  <c r="BR889" i="21"/>
  <c r="BS889" i="21"/>
  <c r="BT889" i="21"/>
  <c r="BU889" i="21"/>
  <c r="BX889" i="21"/>
  <c r="BY889" i="21"/>
  <c r="CE889" i="21"/>
  <c r="BR890" i="21"/>
  <c r="BS890" i="21"/>
  <c r="BT890" i="21"/>
  <c r="BU890" i="21"/>
  <c r="BX890" i="21"/>
  <c r="BY890" i="21"/>
  <c r="CE890" i="21"/>
  <c r="BR891" i="21"/>
  <c r="BS891" i="21"/>
  <c r="BT891" i="21"/>
  <c r="BU891" i="21"/>
  <c r="BX891" i="21"/>
  <c r="BY891" i="21"/>
  <c r="CE891" i="21"/>
  <c r="BR892" i="21"/>
  <c r="BS892" i="21"/>
  <c r="BT892" i="21"/>
  <c r="BU892" i="21"/>
  <c r="BX892" i="21"/>
  <c r="BY892" i="21"/>
  <c r="CE892" i="21"/>
  <c r="BR893" i="21"/>
  <c r="BS893" i="21"/>
  <c r="BT893" i="21"/>
  <c r="BU893" i="21"/>
  <c r="BX893" i="21"/>
  <c r="BY893" i="21"/>
  <c r="CE893" i="21"/>
  <c r="BR894" i="21"/>
  <c r="BS894" i="21"/>
  <c r="BT894" i="21"/>
  <c r="BU894" i="21"/>
  <c r="BX894" i="21"/>
  <c r="BY894" i="21"/>
  <c r="CE894" i="21"/>
  <c r="BR895" i="21"/>
  <c r="BS895" i="21"/>
  <c r="BT895" i="21"/>
  <c r="BU895" i="21"/>
  <c r="BX895" i="21"/>
  <c r="BY895" i="21"/>
  <c r="CE895" i="21"/>
  <c r="BR896" i="21"/>
  <c r="BS896" i="21"/>
  <c r="BT896" i="21"/>
  <c r="BU896" i="21"/>
  <c r="BX896" i="21"/>
  <c r="BY896" i="21"/>
  <c r="CE896" i="21"/>
  <c r="BR897" i="21"/>
  <c r="BS897" i="21"/>
  <c r="BT897" i="21"/>
  <c r="BU897" i="21"/>
  <c r="BX897" i="21"/>
  <c r="BY897" i="21"/>
  <c r="CE897" i="21"/>
  <c r="BR898" i="21"/>
  <c r="BS898" i="21"/>
  <c r="BT898" i="21"/>
  <c r="BU898" i="21"/>
  <c r="BX898" i="21"/>
  <c r="BY898" i="21"/>
  <c r="CE898" i="21"/>
  <c r="BR899" i="21"/>
  <c r="BS899" i="21"/>
  <c r="BT899" i="21"/>
  <c r="BU899" i="21"/>
  <c r="BX899" i="21"/>
  <c r="BY899" i="21"/>
  <c r="CE899" i="21"/>
  <c r="BR900" i="21"/>
  <c r="BS900" i="21"/>
  <c r="BT900" i="21"/>
  <c r="BU900" i="21"/>
  <c r="BX900" i="21"/>
  <c r="BY900" i="21"/>
  <c r="CE900" i="21"/>
  <c r="BR901" i="21"/>
  <c r="BS901" i="21"/>
  <c r="BT901" i="21"/>
  <c r="BU901" i="21"/>
  <c r="BX901" i="21"/>
  <c r="BY901" i="21"/>
  <c r="CE901" i="21"/>
  <c r="BR902" i="21"/>
  <c r="BS902" i="21"/>
  <c r="BT902" i="21"/>
  <c r="BU902" i="21"/>
  <c r="BX902" i="21"/>
  <c r="BY902" i="21"/>
  <c r="CE902" i="21"/>
  <c r="BR903" i="21"/>
  <c r="BS903" i="21"/>
  <c r="BT903" i="21"/>
  <c r="BU903" i="21"/>
  <c r="BX903" i="21"/>
  <c r="BY903" i="21"/>
  <c r="CE903" i="21"/>
  <c r="BR904" i="21"/>
  <c r="BS904" i="21"/>
  <c r="BT904" i="21"/>
  <c r="BU904" i="21"/>
  <c r="BX904" i="21"/>
  <c r="BY904" i="21"/>
  <c r="CE904" i="21"/>
  <c r="BR905" i="21"/>
  <c r="BS905" i="21"/>
  <c r="BT905" i="21"/>
  <c r="BU905" i="21"/>
  <c r="BX905" i="21"/>
  <c r="BY905" i="21"/>
  <c r="CE905" i="21"/>
  <c r="BR906" i="21"/>
  <c r="BS906" i="21"/>
  <c r="BT906" i="21"/>
  <c r="BU906" i="21"/>
  <c r="BX906" i="21"/>
  <c r="BY906" i="21"/>
  <c r="CE906" i="21"/>
  <c r="BR907" i="21"/>
  <c r="BS907" i="21"/>
  <c r="BT907" i="21"/>
  <c r="BU907" i="21"/>
  <c r="BX907" i="21"/>
  <c r="BY907" i="21"/>
  <c r="CE907" i="21"/>
  <c r="BR908" i="21"/>
  <c r="BS908" i="21"/>
  <c r="BT908" i="21"/>
  <c r="BU908" i="21"/>
  <c r="BX908" i="21"/>
  <c r="BY908" i="21"/>
  <c r="CE908" i="21"/>
  <c r="BR909" i="21"/>
  <c r="BS909" i="21"/>
  <c r="BT909" i="21"/>
  <c r="BU909" i="21"/>
  <c r="BX909" i="21"/>
  <c r="BY909" i="21"/>
  <c r="CE909" i="21"/>
  <c r="BR910" i="21"/>
  <c r="BS910" i="21"/>
  <c r="BT910" i="21"/>
  <c r="BU910" i="21"/>
  <c r="BX910" i="21"/>
  <c r="BY910" i="21"/>
  <c r="CE910" i="21"/>
  <c r="BR911" i="21"/>
  <c r="BS911" i="21"/>
  <c r="BT911" i="21"/>
  <c r="BU911" i="21"/>
  <c r="BX911" i="21"/>
  <c r="BY911" i="21"/>
  <c r="CE911" i="21"/>
  <c r="BR912" i="21"/>
  <c r="BS912" i="21"/>
  <c r="BT912" i="21"/>
  <c r="BU912" i="21"/>
  <c r="BX912" i="21"/>
  <c r="BY912" i="21"/>
  <c r="CE912" i="21"/>
  <c r="BR913" i="21"/>
  <c r="BS913" i="21"/>
  <c r="BT913" i="21"/>
  <c r="BU913" i="21"/>
  <c r="BX913" i="21"/>
  <c r="BY913" i="21"/>
  <c r="CE913" i="21"/>
  <c r="BR914" i="21"/>
  <c r="BS914" i="21"/>
  <c r="BT914" i="21"/>
  <c r="BU914" i="21"/>
  <c r="BR915" i="21"/>
  <c r="BS915" i="21"/>
  <c r="BT915" i="21"/>
  <c r="BU915" i="21"/>
  <c r="BR916" i="21"/>
  <c r="BS916" i="21"/>
  <c r="BT916" i="21"/>
  <c r="BU916" i="21"/>
  <c r="BR917" i="21"/>
  <c r="BS917" i="21"/>
  <c r="BT917" i="21"/>
  <c r="BU917" i="21"/>
  <c r="BR918" i="21"/>
  <c r="BS918" i="21"/>
  <c r="BT918" i="21"/>
  <c r="BU918" i="21"/>
  <c r="BR919" i="21"/>
  <c r="BS919" i="21"/>
  <c r="BT919" i="21"/>
  <c r="BU919" i="21"/>
  <c r="BR920" i="21"/>
  <c r="BS920" i="21"/>
  <c r="BT920" i="21"/>
  <c r="BU920" i="21"/>
  <c r="BR921" i="21"/>
  <c r="BS921" i="21"/>
  <c r="BT921" i="21"/>
  <c r="BU921" i="21"/>
  <c r="BR922" i="21"/>
  <c r="BS922" i="21"/>
  <c r="BT922" i="21"/>
  <c r="BU922" i="21"/>
  <c r="BR923" i="21"/>
  <c r="BS923" i="21"/>
  <c r="BT923" i="21"/>
  <c r="BU923" i="21"/>
  <c r="BR924" i="21"/>
  <c r="BS924" i="21"/>
  <c r="BT924" i="21"/>
  <c r="BU924" i="21"/>
  <c r="BR925" i="21"/>
  <c r="BS925" i="21"/>
  <c r="BT925" i="21"/>
  <c r="BU925" i="21"/>
  <c r="BR926" i="21"/>
  <c r="BS926" i="21"/>
  <c r="BT926" i="21"/>
  <c r="BU926" i="21"/>
  <c r="BR927" i="21"/>
  <c r="BS927" i="21"/>
  <c r="BT927" i="21"/>
  <c r="BU927" i="21"/>
  <c r="BR928" i="21"/>
  <c r="BS928" i="21"/>
  <c r="BT928" i="21"/>
  <c r="BU928" i="21"/>
  <c r="BR929" i="21"/>
  <c r="BS929" i="21"/>
  <c r="BT929" i="21"/>
  <c r="BU929" i="21"/>
  <c r="BR930" i="21"/>
  <c r="BS930" i="21"/>
  <c r="BT930" i="21"/>
  <c r="BU930" i="21"/>
  <c r="BR931" i="21"/>
  <c r="BS931" i="21"/>
  <c r="BT931" i="21"/>
  <c r="BU931" i="21"/>
  <c r="BR932" i="21"/>
  <c r="BS932" i="21"/>
  <c r="BT932" i="21"/>
  <c r="BU932" i="21"/>
  <c r="BR933" i="21"/>
  <c r="BS933" i="21"/>
  <c r="BT933" i="21"/>
  <c r="BU933" i="21"/>
  <c r="BR934" i="21"/>
  <c r="BS934" i="21"/>
  <c r="BT934" i="21"/>
  <c r="BU934" i="21"/>
  <c r="BR935" i="21"/>
  <c r="BS935" i="21"/>
  <c r="BT935" i="21"/>
  <c r="BU935" i="21"/>
  <c r="BR936" i="21"/>
  <c r="BS936" i="21"/>
  <c r="BT936" i="21"/>
  <c r="BU936" i="21"/>
  <c r="BR937" i="21"/>
  <c r="BS937" i="21"/>
  <c r="BT937" i="21"/>
  <c r="BU937" i="21"/>
  <c r="BR938" i="21"/>
  <c r="BS938" i="21"/>
  <c r="BT938" i="21"/>
  <c r="BU938" i="21"/>
  <c r="BR939" i="21"/>
  <c r="BS939" i="21"/>
  <c r="BT939" i="21"/>
  <c r="BU939" i="21"/>
  <c r="BR940" i="21"/>
  <c r="BS940" i="21"/>
  <c r="BT940" i="21"/>
  <c r="BU940" i="21"/>
  <c r="BR941" i="21"/>
  <c r="BS941" i="21"/>
  <c r="BT941" i="21"/>
  <c r="BU941" i="21"/>
  <c r="BR942" i="21"/>
  <c r="BS942" i="21"/>
  <c r="BT942" i="21"/>
  <c r="BU942" i="21"/>
  <c r="BR943" i="21"/>
  <c r="BS943" i="21"/>
  <c r="BT943" i="21"/>
  <c r="BU943" i="21"/>
  <c r="BR944" i="21"/>
  <c r="BS944" i="21"/>
  <c r="BT944" i="21"/>
  <c r="BU944" i="21"/>
  <c r="BR945" i="21"/>
  <c r="BS945" i="21"/>
  <c r="BT945" i="21"/>
  <c r="BU945" i="21"/>
  <c r="BR946" i="21"/>
  <c r="BS946" i="21"/>
  <c r="BT946" i="21"/>
  <c r="BU946" i="21"/>
  <c r="BR947" i="21"/>
  <c r="BS947" i="21"/>
  <c r="BT947" i="21"/>
  <c r="BU947" i="21"/>
  <c r="BR948" i="21"/>
  <c r="BS948" i="21"/>
  <c r="BT948" i="21"/>
  <c r="BU948" i="21"/>
  <c r="BR949" i="21"/>
  <c r="BS949" i="21"/>
  <c r="BT949" i="21"/>
  <c r="BU949" i="21"/>
  <c r="BR950" i="21"/>
  <c r="BS950" i="21"/>
  <c r="BT950" i="21"/>
  <c r="BU950" i="21"/>
  <c r="BR951" i="21"/>
  <c r="BS951" i="21"/>
  <c r="BT951" i="21"/>
  <c r="BU951" i="21"/>
  <c r="BR952" i="21"/>
  <c r="BS952" i="21"/>
  <c r="BT952" i="21"/>
  <c r="BU952" i="21"/>
  <c r="BR953" i="21"/>
  <c r="BS953" i="21"/>
  <c r="BT953" i="21"/>
  <c r="BU953" i="21"/>
  <c r="BR954" i="21"/>
  <c r="BS954" i="21"/>
  <c r="BT954" i="21"/>
  <c r="BU954" i="21"/>
  <c r="BR955" i="21"/>
  <c r="BS955" i="21"/>
  <c r="BT955" i="21"/>
  <c r="BU955" i="21"/>
  <c r="BR956" i="21"/>
  <c r="BS956" i="21"/>
  <c r="BT956" i="21"/>
  <c r="BU956" i="21"/>
  <c r="BR957" i="21"/>
  <c r="BS957" i="21"/>
  <c r="BT957" i="21"/>
  <c r="BU957" i="21"/>
  <c r="BR958" i="21"/>
  <c r="BS958" i="21"/>
  <c r="BT958" i="21"/>
  <c r="BU958" i="21"/>
  <c r="BR959" i="21"/>
  <c r="BS959" i="21"/>
  <c r="BT959" i="21"/>
  <c r="BU959" i="21"/>
  <c r="BR960" i="21"/>
  <c r="BS960" i="21"/>
  <c r="BT960" i="21"/>
  <c r="BU960" i="21"/>
  <c r="BR961" i="21"/>
  <c r="BS961" i="21"/>
  <c r="BT961" i="21"/>
  <c r="BU961" i="21"/>
  <c r="BR962" i="21"/>
  <c r="BS962" i="21"/>
  <c r="BT962" i="21"/>
  <c r="BU962" i="21"/>
  <c r="BR963" i="21"/>
  <c r="BS963" i="21"/>
  <c r="BT963" i="21"/>
  <c r="BU963" i="21"/>
  <c r="BR964" i="21"/>
  <c r="BS964" i="21"/>
  <c r="BT964" i="21"/>
  <c r="BU964" i="21"/>
  <c r="BR965" i="21"/>
  <c r="BS965" i="21"/>
  <c r="BT965" i="21"/>
  <c r="BU965" i="21"/>
  <c r="BR966" i="21"/>
  <c r="BS966" i="21"/>
  <c r="BT966" i="21"/>
  <c r="BU966" i="21"/>
  <c r="BR967" i="21"/>
  <c r="BS967" i="21"/>
  <c r="BT967" i="21"/>
  <c r="BU967" i="21"/>
  <c r="BR968" i="21"/>
  <c r="BS968" i="21"/>
  <c r="BT968" i="21"/>
  <c r="BU968" i="21"/>
  <c r="BR969" i="21"/>
  <c r="BS969" i="21"/>
  <c r="BT969" i="21"/>
  <c r="BU969" i="21"/>
  <c r="BR970" i="21"/>
  <c r="BS970" i="21"/>
  <c r="BT970" i="21"/>
  <c r="BU970" i="21"/>
  <c r="BR971" i="21"/>
  <c r="BS971" i="21"/>
  <c r="BT971" i="21"/>
  <c r="BU971" i="21"/>
  <c r="BR972" i="21"/>
  <c r="BS972" i="21"/>
  <c r="BT972" i="21"/>
  <c r="BU972" i="21"/>
  <c r="BR973" i="21"/>
  <c r="BS973" i="21"/>
  <c r="BT973" i="21"/>
  <c r="BU973" i="21"/>
  <c r="BR974" i="21"/>
  <c r="BS974" i="21"/>
  <c r="BT974" i="21"/>
  <c r="BU974" i="21"/>
  <c r="BR975" i="21"/>
  <c r="BS975" i="21"/>
  <c r="BT975" i="21"/>
  <c r="BU975" i="21"/>
  <c r="BR976" i="21"/>
  <c r="BS976" i="21"/>
  <c r="BT976" i="21"/>
  <c r="BU976" i="21"/>
  <c r="BR977" i="21"/>
  <c r="BS977" i="21"/>
  <c r="BT977" i="21"/>
  <c r="BU977" i="21"/>
  <c r="BR978" i="21"/>
  <c r="BS978" i="21"/>
  <c r="BT978" i="21"/>
  <c r="BU978" i="21"/>
  <c r="BR979" i="21"/>
  <c r="BS979" i="21"/>
  <c r="BT979" i="21"/>
  <c r="BU979" i="21"/>
  <c r="BR980" i="21"/>
  <c r="BS980" i="21"/>
  <c r="BT980" i="21"/>
  <c r="BU980" i="21"/>
  <c r="BR981" i="21"/>
  <c r="BS981" i="21"/>
  <c r="BT981" i="21"/>
  <c r="BU981" i="21"/>
  <c r="BR982" i="21"/>
  <c r="BS982" i="21"/>
  <c r="BT982" i="21"/>
  <c r="BU982" i="21"/>
  <c r="BR983" i="21"/>
  <c r="BS983" i="21"/>
  <c r="BT983" i="21"/>
  <c r="BU983" i="21"/>
  <c r="BR984" i="21"/>
  <c r="BS984" i="21"/>
  <c r="BT984" i="21"/>
  <c r="BU984" i="21"/>
  <c r="BR985" i="21"/>
  <c r="BS985" i="21"/>
  <c r="BT985" i="21"/>
  <c r="BU985" i="21"/>
  <c r="BR986" i="21"/>
  <c r="BS986" i="21"/>
  <c r="BT986" i="21"/>
  <c r="BU986" i="21"/>
  <c r="BR987" i="21"/>
  <c r="BS987" i="21"/>
  <c r="BT987" i="21"/>
  <c r="BU987" i="21"/>
  <c r="BR988" i="21"/>
  <c r="BS988" i="21"/>
  <c r="BT988" i="21"/>
  <c r="BU988" i="21"/>
  <c r="BR989" i="21"/>
  <c r="BS989" i="21"/>
  <c r="BT989" i="21"/>
  <c r="BU989" i="21"/>
  <c r="BR990" i="21"/>
  <c r="BS990" i="21"/>
  <c r="BT990" i="21"/>
  <c r="BU990" i="21"/>
  <c r="BR991" i="21"/>
  <c r="BS991" i="21"/>
  <c r="BT991" i="21"/>
  <c r="BU991" i="21"/>
  <c r="BR992" i="21"/>
  <c r="BS992" i="21"/>
  <c r="BT992" i="21"/>
  <c r="BU992" i="21"/>
  <c r="BR993" i="21"/>
  <c r="BS993" i="21"/>
  <c r="BT993" i="21"/>
  <c r="BU993" i="21"/>
  <c r="BR994" i="21"/>
  <c r="BS994" i="21"/>
  <c r="BT994" i="21"/>
  <c r="BU994" i="21"/>
  <c r="BR995" i="21"/>
  <c r="BS995" i="21"/>
  <c r="BT995" i="21"/>
  <c r="BU995" i="21"/>
  <c r="BR996" i="21"/>
  <c r="BS996" i="21"/>
  <c r="BT996" i="21"/>
  <c r="BU996" i="21"/>
  <c r="BR997" i="21"/>
  <c r="BS997" i="21"/>
  <c r="BT997" i="21"/>
  <c r="BU997" i="21"/>
  <c r="BR998" i="21"/>
  <c r="BS998" i="21"/>
  <c r="BT998" i="21"/>
  <c r="BU998" i="21"/>
  <c r="BR999" i="21"/>
  <c r="BS999" i="21"/>
  <c r="BT999" i="21"/>
  <c r="BU999" i="21"/>
  <c r="BR1000" i="21"/>
  <c r="BS1000" i="21"/>
  <c r="BT1000" i="21"/>
  <c r="BU1000" i="21"/>
  <c r="BR1001" i="21"/>
  <c r="BS1001" i="21"/>
  <c r="BT1001" i="21"/>
  <c r="BU1001" i="21"/>
  <c r="BR1002" i="21"/>
  <c r="BS1002" i="21"/>
  <c r="BT1002" i="21"/>
  <c r="BU1002" i="21"/>
  <c r="BR1003" i="21"/>
  <c r="BS1003" i="21"/>
  <c r="BT1003" i="21"/>
  <c r="BU1003" i="21"/>
  <c r="BR1004" i="21"/>
  <c r="BS1004" i="21"/>
  <c r="BT1004" i="21"/>
  <c r="BU1004" i="21"/>
  <c r="BR1005" i="21"/>
  <c r="BS1005" i="21"/>
  <c r="BT1005" i="21"/>
  <c r="BU1005" i="21"/>
  <c r="BR1006" i="21"/>
  <c r="BS1006" i="21"/>
  <c r="BT1006" i="21"/>
  <c r="BU1006" i="21"/>
  <c r="BR1007" i="21"/>
  <c r="BS1007" i="21"/>
  <c r="BT1007" i="21"/>
  <c r="BU1007" i="21"/>
  <c r="BR1008" i="21"/>
  <c r="BS1008" i="21"/>
  <c r="BT1008" i="21"/>
  <c r="BU1008" i="21"/>
  <c r="BR1009" i="21"/>
  <c r="BS1009" i="21"/>
  <c r="BT1009" i="21"/>
  <c r="BU1009" i="21"/>
  <c r="BR1010" i="21"/>
  <c r="BS1010" i="21"/>
  <c r="BT1010" i="21"/>
  <c r="BU1010" i="21"/>
  <c r="BR1011" i="21"/>
  <c r="BS1011" i="21"/>
  <c r="BT1011" i="21"/>
  <c r="BU1011" i="21"/>
  <c r="BR1012" i="21"/>
  <c r="BS1012" i="21"/>
  <c r="BT1012" i="21"/>
  <c r="BU1012" i="21"/>
  <c r="BR1013" i="21"/>
  <c r="BS1013" i="21"/>
  <c r="BT1013" i="21"/>
  <c r="BU1013" i="21"/>
  <c r="BR1015" i="21"/>
  <c r="BS1015" i="21"/>
  <c r="BT1015" i="21"/>
  <c r="BU1015" i="21"/>
  <c r="BV1015" i="21"/>
  <c r="BW1015" i="21"/>
  <c r="BY1015" i="21"/>
  <c r="BR1016" i="21"/>
  <c r="BS1016" i="21"/>
  <c r="BT1016" i="21"/>
  <c r="BU1016" i="21"/>
  <c r="BV1016" i="21"/>
  <c r="BW1016" i="21"/>
  <c r="BR1017" i="21"/>
  <c r="BS1017" i="21"/>
  <c r="BT1017" i="21"/>
  <c r="BU1017" i="21"/>
  <c r="BV1017" i="21"/>
  <c r="BW1017" i="21"/>
  <c r="BR1018" i="21"/>
  <c r="BS1018" i="21"/>
  <c r="BT1018" i="21"/>
  <c r="BU1018" i="21"/>
  <c r="BV1018" i="21"/>
  <c r="BW1018" i="21"/>
  <c r="BY1018" i="21"/>
  <c r="BR1019" i="21"/>
  <c r="BS1019" i="21"/>
  <c r="BT1019" i="21"/>
  <c r="BU1019" i="21"/>
  <c r="BV1019" i="21"/>
  <c r="BW1019" i="21"/>
  <c r="BX1019" i="21"/>
  <c r="BR1020" i="21"/>
  <c r="BS1020" i="21"/>
  <c r="BT1020" i="21"/>
  <c r="BU1020" i="21"/>
  <c r="BV1020" i="21"/>
  <c r="BW1020" i="21"/>
  <c r="BR1021" i="21"/>
  <c r="BS1021" i="21"/>
  <c r="BT1021" i="21"/>
  <c r="BU1021" i="21"/>
  <c r="BV1021" i="21"/>
  <c r="BW1021" i="21"/>
  <c r="BX1021" i="21"/>
  <c r="BY1021" i="21"/>
  <c r="CE1021" i="21"/>
  <c r="BR1022" i="21"/>
  <c r="BS1022" i="21"/>
  <c r="BT1022" i="21"/>
  <c r="BU1022" i="21"/>
  <c r="BV1022" i="21"/>
  <c r="BW1022" i="21"/>
  <c r="BR1023" i="21"/>
  <c r="BS1023" i="21"/>
  <c r="BT1023" i="21"/>
  <c r="BU1023" i="21"/>
  <c r="BV1023" i="21"/>
  <c r="BW1023" i="21"/>
  <c r="BY1023" i="21"/>
  <c r="BR1024" i="21"/>
  <c r="BS1024" i="21"/>
  <c r="BT1024" i="21"/>
  <c r="BU1024" i="21"/>
  <c r="BV1024" i="21"/>
  <c r="BW1024" i="21"/>
  <c r="BR1025" i="21"/>
  <c r="BS1025" i="21"/>
  <c r="BT1025" i="21"/>
  <c r="BU1025" i="21"/>
  <c r="BR1026" i="21"/>
  <c r="BS1026" i="21"/>
  <c r="BT1026" i="21"/>
  <c r="BU1026" i="21"/>
  <c r="BR1027" i="21"/>
  <c r="BS1027" i="21"/>
  <c r="BT1027" i="21"/>
  <c r="BU1027" i="21"/>
  <c r="BR1028" i="21"/>
  <c r="BS1028" i="21"/>
  <c r="BT1028" i="21"/>
  <c r="BU1028" i="21"/>
  <c r="BR1029" i="21"/>
  <c r="BS1029" i="21"/>
  <c r="BT1029" i="21"/>
  <c r="BU1029" i="21"/>
  <c r="BR1030" i="21"/>
  <c r="BS1030" i="21"/>
  <c r="BT1030" i="21"/>
  <c r="BU1030" i="21"/>
  <c r="BR1031" i="21"/>
  <c r="BS1031" i="21"/>
  <c r="BT1031" i="21"/>
  <c r="BU1031" i="21"/>
  <c r="BR1032" i="21"/>
  <c r="BS1032" i="21"/>
  <c r="BT1032" i="21"/>
  <c r="BU1032" i="21"/>
  <c r="BR1033" i="21"/>
  <c r="BS1033" i="21"/>
  <c r="BT1033" i="21"/>
  <c r="BU1033" i="21"/>
  <c r="BR1034" i="21"/>
  <c r="BS1034" i="21"/>
  <c r="BT1034" i="21"/>
  <c r="BU1034" i="21"/>
  <c r="BR1035" i="21"/>
  <c r="BS1035" i="21"/>
  <c r="BT1035" i="21"/>
  <c r="BU1035" i="21"/>
  <c r="BR1036" i="21"/>
  <c r="BS1036" i="21"/>
  <c r="BT1036" i="21"/>
  <c r="BU1036" i="21"/>
  <c r="BR1037" i="21"/>
  <c r="BS1037" i="21"/>
  <c r="BT1037" i="21"/>
  <c r="BU1037" i="21"/>
  <c r="BR1038" i="21"/>
  <c r="BS1038" i="21"/>
  <c r="BT1038" i="21"/>
  <c r="BU1038" i="21"/>
  <c r="BR1039" i="21"/>
  <c r="BS1039" i="21"/>
  <c r="BT1039" i="21"/>
  <c r="BU1039" i="21"/>
  <c r="BR1040" i="21"/>
  <c r="BS1040" i="21"/>
  <c r="BT1040" i="21"/>
  <c r="BU1040" i="21"/>
  <c r="BR1041" i="21"/>
  <c r="BS1041" i="21"/>
  <c r="BT1041" i="21"/>
  <c r="BU1041" i="21"/>
  <c r="BR1042" i="21"/>
  <c r="BS1042" i="21"/>
  <c r="BT1042" i="21"/>
  <c r="BU1042" i="21"/>
  <c r="BR1043" i="21"/>
  <c r="BS1043" i="21"/>
  <c r="BT1043" i="21"/>
  <c r="BU1043" i="21"/>
  <c r="BR1044" i="21"/>
  <c r="BS1044" i="21"/>
  <c r="BT1044" i="21"/>
  <c r="BU1044" i="21"/>
  <c r="BR1045" i="21"/>
  <c r="BS1045" i="21"/>
  <c r="BT1045" i="21"/>
  <c r="BU1045" i="21"/>
  <c r="BR1046" i="21"/>
  <c r="BS1046" i="21"/>
  <c r="BT1046" i="21"/>
  <c r="BU1046" i="21"/>
  <c r="BR1047" i="21"/>
  <c r="BS1047" i="21"/>
  <c r="BT1047" i="21"/>
  <c r="BU1047" i="21"/>
  <c r="BR1048" i="21"/>
  <c r="BS1048" i="21"/>
  <c r="BT1048" i="21"/>
  <c r="BU1048" i="21"/>
  <c r="BR1049" i="21"/>
  <c r="BS1049" i="21"/>
  <c r="BT1049" i="21"/>
  <c r="BU1049" i="21"/>
  <c r="BR1050" i="21"/>
  <c r="BS1050" i="21"/>
  <c r="BT1050" i="21"/>
  <c r="BU1050" i="21"/>
  <c r="BR1051" i="21"/>
  <c r="BS1051" i="21"/>
  <c r="BT1051" i="21"/>
  <c r="BU1051" i="21"/>
  <c r="BR1052" i="21"/>
  <c r="BS1052" i="21"/>
  <c r="BT1052" i="21"/>
  <c r="BU1052" i="21"/>
  <c r="BR1053" i="21"/>
  <c r="BS1053" i="21"/>
  <c r="BT1053" i="21"/>
  <c r="BU1053" i="21"/>
  <c r="BR1054" i="21"/>
  <c r="BS1054" i="21"/>
  <c r="BT1054" i="21"/>
  <c r="BU1054" i="21"/>
  <c r="BR1055" i="21"/>
  <c r="BS1055" i="21"/>
  <c r="BT1055" i="21"/>
  <c r="BU1055" i="21"/>
  <c r="BR1056" i="21"/>
  <c r="BS1056" i="21"/>
  <c r="BT1056" i="21"/>
  <c r="BU1056" i="21"/>
  <c r="BR1057" i="21"/>
  <c r="BS1057" i="21"/>
  <c r="BT1057" i="21"/>
  <c r="BU1057" i="21"/>
  <c r="BR1058" i="21"/>
  <c r="BS1058" i="21"/>
  <c r="BT1058" i="21"/>
  <c r="BU1058" i="21"/>
  <c r="BR1059" i="21"/>
  <c r="BS1059" i="21"/>
  <c r="BT1059" i="21"/>
  <c r="BU1059" i="21"/>
  <c r="BR1060" i="21"/>
  <c r="BS1060" i="21"/>
  <c r="BT1060" i="21"/>
  <c r="BU1060" i="21"/>
  <c r="BR1061" i="21"/>
  <c r="BS1061" i="21"/>
  <c r="BT1061" i="21"/>
  <c r="BU1061" i="21"/>
  <c r="BR1062" i="21"/>
  <c r="BS1062" i="21"/>
  <c r="BT1062" i="21"/>
  <c r="BU1062" i="21"/>
  <c r="BR1063" i="21"/>
  <c r="BS1063" i="21"/>
  <c r="BT1063" i="21"/>
  <c r="BU1063" i="21"/>
  <c r="BR1064" i="21"/>
  <c r="BS1064" i="21"/>
  <c r="BT1064" i="21"/>
  <c r="BU1064" i="21"/>
  <c r="BR1065" i="21"/>
  <c r="BS1065" i="21"/>
  <c r="BT1065" i="21"/>
  <c r="BU1065" i="21"/>
  <c r="BR1066" i="21"/>
  <c r="BS1066" i="21"/>
  <c r="BT1066" i="21"/>
  <c r="BU1066" i="21"/>
  <c r="BR1067" i="21"/>
  <c r="BS1067" i="21"/>
  <c r="BT1067" i="21"/>
  <c r="BU1067" i="21"/>
  <c r="BR1068" i="21"/>
  <c r="BS1068" i="21"/>
  <c r="BT1068" i="21"/>
  <c r="BU1068" i="21"/>
  <c r="BR1069" i="21"/>
  <c r="BS1069" i="21"/>
  <c r="BT1069" i="21"/>
  <c r="BU1069" i="21"/>
  <c r="BR1070" i="21"/>
  <c r="BS1070" i="21"/>
  <c r="BT1070" i="21"/>
  <c r="BU1070" i="21"/>
  <c r="BR1071" i="21"/>
  <c r="BS1071" i="21"/>
  <c r="BT1071" i="21"/>
  <c r="BU1071" i="21"/>
  <c r="BR1072" i="21"/>
  <c r="BS1072" i="21"/>
  <c r="BT1072" i="21"/>
  <c r="BU1072" i="21"/>
  <c r="BR1073" i="21"/>
  <c r="BS1073" i="21"/>
  <c r="BT1073" i="21"/>
  <c r="BU1073" i="21"/>
  <c r="BR1074" i="21"/>
  <c r="BS1074" i="21"/>
  <c r="BT1074" i="21"/>
  <c r="BU1074" i="21"/>
  <c r="BR1075" i="21"/>
  <c r="BS1075" i="21"/>
  <c r="BT1075" i="21"/>
  <c r="BU1075" i="21"/>
  <c r="BR1076" i="21"/>
  <c r="BS1076" i="21"/>
  <c r="BT1076" i="21"/>
  <c r="BU1076" i="21"/>
  <c r="BR1077" i="21"/>
  <c r="BS1077" i="21"/>
  <c r="BT1077" i="21"/>
  <c r="BU1077" i="21"/>
  <c r="BR1078" i="21"/>
  <c r="BS1078" i="21"/>
  <c r="BT1078" i="21"/>
  <c r="BU1078" i="21"/>
  <c r="BR1079" i="21"/>
  <c r="BS1079" i="21"/>
  <c r="BT1079" i="21"/>
  <c r="BU1079" i="21"/>
  <c r="BR1080" i="21"/>
  <c r="BS1080" i="21"/>
  <c r="BT1080" i="21"/>
  <c r="BU1080" i="21"/>
  <c r="BR1081" i="21"/>
  <c r="BS1081" i="21"/>
  <c r="BT1081" i="21"/>
  <c r="BU1081" i="21"/>
  <c r="BR1082" i="21"/>
  <c r="BS1082" i="21"/>
  <c r="BT1082" i="21"/>
  <c r="BU1082" i="21"/>
  <c r="BR1083" i="21"/>
  <c r="BS1083" i="21"/>
  <c r="BT1083" i="21"/>
  <c r="BU1083" i="21"/>
  <c r="BR1084" i="21"/>
  <c r="BS1084" i="21"/>
  <c r="BT1084" i="21"/>
  <c r="BU1084" i="21"/>
  <c r="BR1085" i="21"/>
  <c r="BS1085" i="21"/>
  <c r="BT1085" i="21"/>
  <c r="BU1085" i="21"/>
  <c r="BR1086" i="21"/>
  <c r="BS1086" i="21"/>
  <c r="BT1086" i="21"/>
  <c r="BU1086" i="21"/>
  <c r="BR1087" i="21"/>
  <c r="BS1087" i="21"/>
  <c r="BT1087" i="21"/>
  <c r="BU1087" i="21"/>
  <c r="BR1088" i="21"/>
  <c r="BS1088" i="21"/>
  <c r="BT1088" i="21"/>
  <c r="BU1088" i="21"/>
  <c r="BR1089" i="21"/>
  <c r="BS1089" i="21"/>
  <c r="BT1089" i="21"/>
  <c r="BU1089" i="21"/>
  <c r="BR1090" i="21"/>
  <c r="BS1090" i="21"/>
  <c r="BT1090" i="21"/>
  <c r="BU1090" i="21"/>
  <c r="BR1091" i="21"/>
  <c r="BS1091" i="21"/>
  <c r="BT1091" i="21"/>
  <c r="BU1091" i="21"/>
  <c r="BR1092" i="21"/>
  <c r="BS1092" i="21"/>
  <c r="BT1092" i="21"/>
  <c r="BU1092" i="21"/>
  <c r="BR1093" i="21"/>
  <c r="BS1093" i="21"/>
  <c r="BT1093" i="21"/>
  <c r="BU1093" i="21"/>
  <c r="BR1094" i="21"/>
  <c r="BS1094" i="21"/>
  <c r="BT1094" i="21"/>
  <c r="BU1094" i="21"/>
  <c r="BR1095" i="21"/>
  <c r="BS1095" i="21"/>
  <c r="BT1095" i="21"/>
  <c r="BU1095" i="21"/>
  <c r="BR1096" i="21"/>
  <c r="BS1096" i="21"/>
  <c r="BT1096" i="21"/>
  <c r="BU1096" i="21"/>
  <c r="BR1097" i="21"/>
  <c r="BS1097" i="21"/>
  <c r="BT1097" i="21"/>
  <c r="BU1097" i="21"/>
  <c r="BR1098" i="21"/>
  <c r="BS1098" i="21"/>
  <c r="BT1098" i="21"/>
  <c r="BU1098" i="21"/>
  <c r="BR1099" i="21"/>
  <c r="BS1099" i="21"/>
  <c r="BT1099" i="21"/>
  <c r="BU1099" i="21"/>
  <c r="BR1100" i="21"/>
  <c r="BS1100" i="21"/>
  <c r="BT1100" i="21"/>
  <c r="BU1100" i="21"/>
  <c r="BR1101" i="21"/>
  <c r="BS1101" i="21"/>
  <c r="BT1101" i="21"/>
  <c r="BU1101" i="21"/>
  <c r="BR1102" i="21"/>
  <c r="BS1102" i="21"/>
  <c r="BT1102" i="21"/>
  <c r="BU1102" i="21"/>
  <c r="BR1103" i="21"/>
  <c r="BS1103" i="21"/>
  <c r="BT1103" i="21"/>
  <c r="BU1103" i="21"/>
  <c r="BR1104" i="21"/>
  <c r="BS1104" i="21"/>
  <c r="BT1104" i="21"/>
  <c r="BU1104" i="21"/>
  <c r="BR1105" i="21"/>
  <c r="BS1105" i="21"/>
  <c r="BT1105" i="21"/>
  <c r="BU1105" i="21"/>
  <c r="BR1106" i="21"/>
  <c r="BS1106" i="21"/>
  <c r="BT1106" i="21"/>
  <c r="BU1106" i="21"/>
  <c r="BR1107" i="21"/>
  <c r="BS1107" i="21"/>
  <c r="BT1107" i="21"/>
  <c r="BU1107" i="21"/>
  <c r="BR1108" i="21"/>
  <c r="BS1108" i="21"/>
  <c r="BT1108" i="21"/>
  <c r="BU1108" i="21"/>
  <c r="BR1109" i="21"/>
  <c r="BS1109" i="21"/>
  <c r="BT1109" i="21"/>
  <c r="BU1109" i="21"/>
  <c r="BR1110" i="21"/>
  <c r="BS1110" i="21"/>
  <c r="BT1110" i="21"/>
  <c r="BU1110" i="21"/>
  <c r="BR1111" i="21"/>
  <c r="BS1111" i="21"/>
  <c r="BT1111" i="21"/>
  <c r="BU1111" i="21"/>
  <c r="BR1112" i="21"/>
  <c r="BS1112" i="21"/>
  <c r="BT1112" i="21"/>
  <c r="BU1112" i="21"/>
  <c r="AK913" i="21"/>
  <c r="BW913" i="21" s="1"/>
  <c r="AK912" i="21"/>
  <c r="AK911" i="21"/>
  <c r="CD911" i="21" s="1"/>
  <c r="AK910" i="21"/>
  <c r="AK909" i="21"/>
  <c r="AK908" i="21"/>
  <c r="BW908" i="21" s="1"/>
  <c r="AK907" i="21"/>
  <c r="AK906" i="21"/>
  <c r="CD906" i="21" s="1"/>
  <c r="AK905" i="21"/>
  <c r="BW905" i="21" s="1"/>
  <c r="AK904" i="21"/>
  <c r="AK903" i="21"/>
  <c r="CD903" i="21" s="1"/>
  <c r="AK902" i="21"/>
  <c r="AK901" i="21"/>
  <c r="AK900" i="21"/>
  <c r="BW900" i="21" s="1"/>
  <c r="AK899" i="21"/>
  <c r="AK898" i="21"/>
  <c r="CD898" i="21" s="1"/>
  <c r="AK897" i="21"/>
  <c r="BW897" i="21" s="1"/>
  <c r="AK896" i="21"/>
  <c r="AK895" i="21"/>
  <c r="CD895" i="21" s="1"/>
  <c r="AK894" i="21"/>
  <c r="AK893" i="21"/>
  <c r="AK892" i="21"/>
  <c r="BW892" i="21" s="1"/>
  <c r="AK891" i="21"/>
  <c r="AK890" i="21"/>
  <c r="CD890" i="21" s="1"/>
  <c r="AK889" i="21"/>
  <c r="BW889" i="21" s="1"/>
  <c r="AK888" i="21"/>
  <c r="AK887" i="21"/>
  <c r="CD887" i="21" s="1"/>
  <c r="AK886" i="21"/>
  <c r="AK885" i="21"/>
  <c r="AK884" i="21"/>
  <c r="BW884" i="21" s="1"/>
  <c r="AK883" i="21"/>
  <c r="AK882" i="21"/>
  <c r="CD882" i="21" s="1"/>
  <c r="AK881" i="21"/>
  <c r="BW881" i="21" s="1"/>
  <c r="AK880" i="21"/>
  <c r="AK879" i="21"/>
  <c r="CD879" i="21" s="1"/>
  <c r="AK878" i="21"/>
  <c r="AK877" i="21"/>
  <c r="AK876" i="21"/>
  <c r="BW876" i="21" s="1"/>
  <c r="AK875" i="21"/>
  <c r="AK874" i="21"/>
  <c r="CD874" i="21" s="1"/>
  <c r="AK873" i="21"/>
  <c r="BW873" i="21" s="1"/>
  <c r="AK872" i="21"/>
  <c r="AK871" i="21"/>
  <c r="CD871" i="21" s="1"/>
  <c r="AK870" i="21"/>
  <c r="AK869" i="21"/>
  <c r="AK868" i="21"/>
  <c r="BW868" i="21" s="1"/>
  <c r="AK867" i="21"/>
  <c r="AK866" i="21"/>
  <c r="CD866" i="21" s="1"/>
  <c r="AK865" i="21"/>
  <c r="BW865" i="21" s="1"/>
  <c r="AK864" i="21"/>
  <c r="AK863" i="21"/>
  <c r="CD863" i="21" s="1"/>
  <c r="AK862" i="21"/>
  <c r="AK861" i="21"/>
  <c r="AK860" i="21"/>
  <c r="BW860" i="21" s="1"/>
  <c r="AK859" i="21"/>
  <c r="AK858" i="21"/>
  <c r="CD858" i="21" s="1"/>
  <c r="AK857" i="21"/>
  <c r="BW857" i="21" s="1"/>
  <c r="AK856" i="21"/>
  <c r="AK855" i="21"/>
  <c r="CD855" i="21" s="1"/>
  <c r="AK854" i="21"/>
  <c r="AK853" i="21"/>
  <c r="AK852" i="21"/>
  <c r="BW852" i="21" s="1"/>
  <c r="AK851" i="21"/>
  <c r="AK850" i="21"/>
  <c r="CD850" i="21" s="1"/>
  <c r="AK849" i="21"/>
  <c r="BW849" i="21" s="1"/>
  <c r="AK848" i="21"/>
  <c r="AK847" i="21"/>
  <c r="CD847" i="21" s="1"/>
  <c r="AK846" i="21"/>
  <c r="AK845" i="21"/>
  <c r="AK844" i="21"/>
  <c r="BW844" i="21" s="1"/>
  <c r="AK843" i="21"/>
  <c r="AK842" i="21"/>
  <c r="CD842" i="21" s="1"/>
  <c r="AK841" i="21"/>
  <c r="BW841" i="21" s="1"/>
  <c r="AK840" i="21"/>
  <c r="AK839" i="21"/>
  <c r="BW839" i="21" s="1"/>
  <c r="AK838" i="21"/>
  <c r="AK837" i="21"/>
  <c r="CD837" i="21" s="1"/>
  <c r="AK836" i="21"/>
  <c r="AK835" i="21"/>
  <c r="BW835" i="21" s="1"/>
  <c r="AK834" i="21"/>
  <c r="AK833" i="21"/>
  <c r="AK832" i="21"/>
  <c r="CD832" i="21" s="1"/>
  <c r="AK831" i="21"/>
  <c r="AK830" i="21"/>
  <c r="AK829" i="21"/>
  <c r="AK828" i="21"/>
  <c r="AK827" i="21"/>
  <c r="AK826" i="21"/>
  <c r="AK825" i="21"/>
  <c r="AK824" i="21"/>
  <c r="AK823" i="21"/>
  <c r="BW823" i="21" s="1"/>
  <c r="AK822" i="21"/>
  <c r="AK821" i="21"/>
  <c r="AK820" i="21"/>
  <c r="AK819" i="21"/>
  <c r="AK818" i="21"/>
  <c r="CD818" i="21" s="1"/>
  <c r="AK817" i="21"/>
  <c r="AK816" i="21"/>
  <c r="AK815" i="21"/>
  <c r="AI913" i="21"/>
  <c r="AI912" i="21"/>
  <c r="AI911" i="21"/>
  <c r="BV911" i="21" s="1"/>
  <c r="AI910" i="21"/>
  <c r="AI909" i="21"/>
  <c r="AI908" i="21"/>
  <c r="AI907" i="21"/>
  <c r="AI906" i="21"/>
  <c r="AI905" i="21"/>
  <c r="AI904" i="21"/>
  <c r="AI903" i="21"/>
  <c r="AI902" i="21"/>
  <c r="AI901" i="21"/>
  <c r="AI900" i="21"/>
  <c r="AI899" i="21"/>
  <c r="AI898" i="21"/>
  <c r="AI897" i="21"/>
  <c r="AI896" i="21"/>
  <c r="AI895" i="21"/>
  <c r="AI894" i="21"/>
  <c r="AI893" i="21"/>
  <c r="AI892" i="21"/>
  <c r="AI891" i="21"/>
  <c r="AI890" i="21"/>
  <c r="AI889" i="21"/>
  <c r="AI888" i="21"/>
  <c r="AI887" i="21"/>
  <c r="AI886" i="21"/>
  <c r="AI885" i="21"/>
  <c r="AI884" i="21"/>
  <c r="AI883" i="21"/>
  <c r="AI882" i="21"/>
  <c r="AI881" i="21"/>
  <c r="AI880" i="21"/>
  <c r="AI879" i="21"/>
  <c r="AI878" i="21"/>
  <c r="AI877" i="21"/>
  <c r="AI876" i="21"/>
  <c r="AI875" i="21"/>
  <c r="AI874" i="21"/>
  <c r="AI873" i="21"/>
  <c r="AI872" i="21"/>
  <c r="AI871" i="21"/>
  <c r="AI870" i="21"/>
  <c r="AI869" i="21"/>
  <c r="AI868" i="21"/>
  <c r="AI867" i="21"/>
  <c r="AI866" i="21"/>
  <c r="AI865" i="21"/>
  <c r="AI864" i="21"/>
  <c r="AI863" i="21"/>
  <c r="AI862" i="21"/>
  <c r="AI861" i="21"/>
  <c r="AI860" i="21"/>
  <c r="AI859" i="21"/>
  <c r="AI858" i="21"/>
  <c r="AI857" i="21"/>
  <c r="AI856" i="21"/>
  <c r="AI855" i="21"/>
  <c r="AI854" i="21"/>
  <c r="AI853" i="21"/>
  <c r="AI852" i="21"/>
  <c r="AI851" i="21"/>
  <c r="AI850" i="21"/>
  <c r="AI849" i="21"/>
  <c r="AI848" i="21"/>
  <c r="AI847" i="21"/>
  <c r="AI846" i="21"/>
  <c r="AI845" i="21"/>
  <c r="AI844" i="21"/>
  <c r="AI843" i="21"/>
  <c r="AI842" i="21"/>
  <c r="AI841" i="21"/>
  <c r="AI840" i="21"/>
  <c r="AI839" i="21"/>
  <c r="AI838" i="21"/>
  <c r="AI837" i="21"/>
  <c r="AI836" i="21"/>
  <c r="AI835" i="21"/>
  <c r="AI834" i="21"/>
  <c r="AI833" i="21"/>
  <c r="AI832" i="21"/>
  <c r="AI831" i="21"/>
  <c r="AI830" i="21"/>
  <c r="AI829" i="21"/>
  <c r="AI828" i="21"/>
  <c r="AI827" i="21"/>
  <c r="AI826" i="21"/>
  <c r="AI825" i="21"/>
  <c r="AI824" i="21"/>
  <c r="AI823" i="21"/>
  <c r="AI822" i="21"/>
  <c r="AI821" i="21"/>
  <c r="AI820" i="21"/>
  <c r="AI819" i="21"/>
  <c r="AI818" i="21"/>
  <c r="AI817" i="21"/>
  <c r="AI816" i="21"/>
  <c r="AI815" i="21"/>
  <c r="AK814" i="21"/>
  <c r="AI814" i="21"/>
  <c r="BW1112" i="21"/>
  <c r="BY1111" i="21"/>
  <c r="BW1111" i="21"/>
  <c r="BW1110" i="21"/>
  <c r="BY1109" i="21"/>
  <c r="BX1108" i="21"/>
  <c r="BW1108" i="21"/>
  <c r="BW1107" i="21"/>
  <c r="BV1107" i="21"/>
  <c r="BY1106" i="21"/>
  <c r="BW1105" i="21"/>
  <c r="BV1105" i="21"/>
  <c r="BW1104" i="21"/>
  <c r="BY1103" i="21"/>
  <c r="BV1102" i="21"/>
  <c r="BY1101" i="21"/>
  <c r="BX1101" i="21"/>
  <c r="BV1101" i="21"/>
  <c r="BX1099" i="21"/>
  <c r="BW1099" i="21"/>
  <c r="BV1099" i="21"/>
  <c r="BY1098" i="21"/>
  <c r="BV1098" i="21"/>
  <c r="BW1096" i="21"/>
  <c r="BY1095" i="21"/>
  <c r="BV1095" i="21"/>
  <c r="BW1094" i="21"/>
  <c r="BY1093" i="21"/>
  <c r="BV1093" i="21"/>
  <c r="BW1092" i="21"/>
  <c r="BV1092" i="21"/>
  <c r="BW1091" i="21"/>
  <c r="BV1091" i="21"/>
  <c r="BY1090" i="21"/>
  <c r="BV1088" i="21"/>
  <c r="BY1087" i="21"/>
  <c r="BV1087" i="21"/>
  <c r="BV1086" i="21"/>
  <c r="BY1085" i="21"/>
  <c r="BX1085" i="21"/>
  <c r="BW1084" i="21"/>
  <c r="BX1083" i="21"/>
  <c r="BY1082" i="21"/>
  <c r="BW1081" i="21"/>
  <c r="BY1079" i="21"/>
  <c r="BY1077" i="21"/>
  <c r="BY1074" i="21"/>
  <c r="BY1071" i="21"/>
  <c r="BY1069" i="21"/>
  <c r="BX1069" i="21"/>
  <c r="BY1066" i="21"/>
  <c r="BY1063" i="21"/>
  <c r="BY1061" i="21"/>
  <c r="BX1059" i="21"/>
  <c r="BY1058" i="21"/>
  <c r="BW1058" i="21"/>
  <c r="BY1055" i="21"/>
  <c r="BY1053" i="21"/>
  <c r="BY1050" i="21"/>
  <c r="BY1047" i="21"/>
  <c r="BV1046" i="21"/>
  <c r="BY1045" i="21"/>
  <c r="BY1042" i="21"/>
  <c r="BY1039" i="21"/>
  <c r="BY1037" i="21"/>
  <c r="BV1035" i="21"/>
  <c r="BY1034" i="21"/>
  <c r="BY1031" i="21"/>
  <c r="BY1029" i="21"/>
  <c r="BY1026" i="21"/>
  <c r="BV1026" i="21"/>
  <c r="AD515" i="21"/>
  <c r="BU515" i="21" s="1"/>
  <c r="AD516" i="21"/>
  <c r="BU516" i="21" s="1"/>
  <c r="AD517" i="21"/>
  <c r="BU517" i="21" s="1"/>
  <c r="AD518" i="21"/>
  <c r="BU518" i="21" s="1"/>
  <c r="AD519" i="21"/>
  <c r="BU519" i="21" s="1"/>
  <c r="AD520" i="21"/>
  <c r="BU520" i="21" s="1"/>
  <c r="AD521" i="21"/>
  <c r="BU521" i="21" s="1"/>
  <c r="AD522" i="21"/>
  <c r="BU522" i="21" s="1"/>
  <c r="AD523" i="21"/>
  <c r="BU523" i="21" s="1"/>
  <c r="AD524" i="21"/>
  <c r="BU524" i="21" s="1"/>
  <c r="AD525" i="21"/>
  <c r="BU525" i="21" s="1"/>
  <c r="AD526" i="21"/>
  <c r="BU526" i="21" s="1"/>
  <c r="AD527" i="21"/>
  <c r="BU527" i="21" s="1"/>
  <c r="AD528" i="21"/>
  <c r="BU528" i="21" s="1"/>
  <c r="AD529" i="21"/>
  <c r="BU529" i="21" s="1"/>
  <c r="AD530" i="21"/>
  <c r="BU530" i="21" s="1"/>
  <c r="AD531" i="21"/>
  <c r="BU531" i="21" s="1"/>
  <c r="AD532" i="21"/>
  <c r="BU532" i="21" s="1"/>
  <c r="AD533" i="21"/>
  <c r="BU533" i="21" s="1"/>
  <c r="AD534" i="21"/>
  <c r="BU534" i="21" s="1"/>
  <c r="AD535" i="21"/>
  <c r="BU535" i="21" s="1"/>
  <c r="AD536" i="21"/>
  <c r="BU536" i="21" s="1"/>
  <c r="AD537" i="21"/>
  <c r="BU537" i="21" s="1"/>
  <c r="AD538" i="21"/>
  <c r="BU538" i="21" s="1"/>
  <c r="AD539" i="21"/>
  <c r="BU539" i="21" s="1"/>
  <c r="AD540" i="21"/>
  <c r="BU540" i="21" s="1"/>
  <c r="AD541" i="21"/>
  <c r="BU541" i="21" s="1"/>
  <c r="AD542" i="21"/>
  <c r="BU542" i="21" s="1"/>
  <c r="AD543" i="21"/>
  <c r="BU543" i="21" s="1"/>
  <c r="AD544" i="21"/>
  <c r="BU544" i="21" s="1"/>
  <c r="AD545" i="21"/>
  <c r="BU545" i="21" s="1"/>
  <c r="AD546" i="21"/>
  <c r="BU546" i="21" s="1"/>
  <c r="AD547" i="21"/>
  <c r="BU547" i="21" s="1"/>
  <c r="AD548" i="21"/>
  <c r="BU548" i="21" s="1"/>
  <c r="AD549" i="21"/>
  <c r="BU549" i="21" s="1"/>
  <c r="AD550" i="21"/>
  <c r="BU550" i="21" s="1"/>
  <c r="AD551" i="21"/>
  <c r="BU551" i="21" s="1"/>
  <c r="AD552" i="21"/>
  <c r="BU552" i="21" s="1"/>
  <c r="AD553" i="21"/>
  <c r="BU553" i="21" s="1"/>
  <c r="AD554" i="21"/>
  <c r="BU554" i="21" s="1"/>
  <c r="AD555" i="21"/>
  <c r="BU555" i="21" s="1"/>
  <c r="AD556" i="21"/>
  <c r="BU556" i="21" s="1"/>
  <c r="AD557" i="21"/>
  <c r="BU557" i="21" s="1"/>
  <c r="AD558" i="21"/>
  <c r="BU558" i="21" s="1"/>
  <c r="AD559" i="21"/>
  <c r="BU559" i="21" s="1"/>
  <c r="AD560" i="21"/>
  <c r="BU560" i="21" s="1"/>
  <c r="AD561" i="21"/>
  <c r="BU561" i="21" s="1"/>
  <c r="AD562" i="21"/>
  <c r="BU562" i="21" s="1"/>
  <c r="AD563" i="21"/>
  <c r="BU563" i="21" s="1"/>
  <c r="AD564" i="21"/>
  <c r="BU564" i="21" s="1"/>
  <c r="AD565" i="21"/>
  <c r="BU565" i="21" s="1"/>
  <c r="AD566" i="21"/>
  <c r="BU566" i="21" s="1"/>
  <c r="AD567" i="21"/>
  <c r="BU567" i="21" s="1"/>
  <c r="AD568" i="21"/>
  <c r="BU568" i="21" s="1"/>
  <c r="AD569" i="21"/>
  <c r="BU569" i="21" s="1"/>
  <c r="AD570" i="21"/>
  <c r="BU570" i="21" s="1"/>
  <c r="AD571" i="21"/>
  <c r="BU571" i="21" s="1"/>
  <c r="AD572" i="21"/>
  <c r="BU572" i="21" s="1"/>
  <c r="AD573" i="21"/>
  <c r="BU573" i="21" s="1"/>
  <c r="AD574" i="21"/>
  <c r="BU574" i="21" s="1"/>
  <c r="AD575" i="21"/>
  <c r="BU575" i="21" s="1"/>
  <c r="AD576" i="21"/>
  <c r="BU576" i="21" s="1"/>
  <c r="AD577" i="21"/>
  <c r="BU577" i="21" s="1"/>
  <c r="AD578" i="21"/>
  <c r="BU578" i="21" s="1"/>
  <c r="AD579" i="21"/>
  <c r="BU579" i="21" s="1"/>
  <c r="AD580" i="21"/>
  <c r="BU580" i="21" s="1"/>
  <c r="AD581" i="21"/>
  <c r="BU581" i="21" s="1"/>
  <c r="AD582" i="21"/>
  <c r="BU582" i="21" s="1"/>
  <c r="AD583" i="21"/>
  <c r="BU583" i="21" s="1"/>
  <c r="AD584" i="21"/>
  <c r="BU584" i="21" s="1"/>
  <c r="AD585" i="21"/>
  <c r="BU585" i="21" s="1"/>
  <c r="AD586" i="21"/>
  <c r="BU586" i="21" s="1"/>
  <c r="AD587" i="21"/>
  <c r="BU587" i="21" s="1"/>
  <c r="AD588" i="21"/>
  <c r="BU588" i="21" s="1"/>
  <c r="AD589" i="21"/>
  <c r="BU589" i="21" s="1"/>
  <c r="AD590" i="21"/>
  <c r="BU590" i="21" s="1"/>
  <c r="AD591" i="21"/>
  <c r="BU591" i="21" s="1"/>
  <c r="AD592" i="21"/>
  <c r="BU592" i="21" s="1"/>
  <c r="AD593" i="21"/>
  <c r="BU593" i="21" s="1"/>
  <c r="AD594" i="21"/>
  <c r="BU594" i="21" s="1"/>
  <c r="AD595" i="21"/>
  <c r="BU595" i="21" s="1"/>
  <c r="AD596" i="21"/>
  <c r="BU596" i="21" s="1"/>
  <c r="AD597" i="21"/>
  <c r="BU597" i="21" s="1"/>
  <c r="AD598" i="21"/>
  <c r="BU598" i="21" s="1"/>
  <c r="AD599" i="21"/>
  <c r="BU599" i="21" s="1"/>
  <c r="AD600" i="21"/>
  <c r="BU600" i="21" s="1"/>
  <c r="AD601" i="21"/>
  <c r="BU601" i="21" s="1"/>
  <c r="AD602" i="21"/>
  <c r="BU602" i="21" s="1"/>
  <c r="AD603" i="21"/>
  <c r="BU603" i="21" s="1"/>
  <c r="AD604" i="21"/>
  <c r="BU604" i="21" s="1"/>
  <c r="AD605" i="21"/>
  <c r="BU605" i="21" s="1"/>
  <c r="AD606" i="21"/>
  <c r="BU606" i="21" s="1"/>
  <c r="AD607" i="21"/>
  <c r="BU607" i="21" s="1"/>
  <c r="AD608" i="21"/>
  <c r="BU608" i="21" s="1"/>
  <c r="AD609" i="21"/>
  <c r="BU609" i="21" s="1"/>
  <c r="AD610" i="21"/>
  <c r="BU610" i="21" s="1"/>
  <c r="AD611" i="21"/>
  <c r="BU611" i="21" s="1"/>
  <c r="AD612" i="21"/>
  <c r="BU612" i="21" s="1"/>
  <c r="AD613" i="21"/>
  <c r="BU613" i="21" s="1"/>
  <c r="AB515" i="21"/>
  <c r="AB516" i="21"/>
  <c r="AB517" i="21"/>
  <c r="AB518" i="21"/>
  <c r="AB519" i="21"/>
  <c r="AB520" i="21"/>
  <c r="AB521" i="21"/>
  <c r="AB522" i="21"/>
  <c r="AB523" i="21"/>
  <c r="AB524" i="21"/>
  <c r="AB525" i="21"/>
  <c r="AB526" i="21"/>
  <c r="AB527" i="21"/>
  <c r="AB528" i="21"/>
  <c r="AB529" i="21"/>
  <c r="AB530" i="21"/>
  <c r="AB531" i="21"/>
  <c r="AB532" i="21"/>
  <c r="AB533" i="21"/>
  <c r="AB534" i="21"/>
  <c r="AB535" i="21"/>
  <c r="AB536" i="21"/>
  <c r="AB537" i="21"/>
  <c r="AB538" i="21"/>
  <c r="AB539" i="21"/>
  <c r="AB540" i="21"/>
  <c r="AB541" i="21"/>
  <c r="AB542" i="21"/>
  <c r="AB543" i="21"/>
  <c r="AB544" i="21"/>
  <c r="AB545" i="21"/>
  <c r="AB546" i="21"/>
  <c r="AB547" i="21"/>
  <c r="AB548" i="21"/>
  <c r="AB549" i="21"/>
  <c r="AB550" i="21"/>
  <c r="AB551" i="21"/>
  <c r="AB552" i="21"/>
  <c r="AB553" i="21"/>
  <c r="AB554" i="21"/>
  <c r="AB555" i="21"/>
  <c r="AB556" i="21"/>
  <c r="AB557" i="21"/>
  <c r="AB558" i="21"/>
  <c r="AB559" i="21"/>
  <c r="AB560" i="21"/>
  <c r="AB561" i="21"/>
  <c r="AB562" i="21"/>
  <c r="AB563" i="21"/>
  <c r="AB564" i="21"/>
  <c r="AB565" i="21"/>
  <c r="AB566" i="21"/>
  <c r="AB567" i="21"/>
  <c r="AB568" i="21"/>
  <c r="AB569" i="21"/>
  <c r="AB570" i="21"/>
  <c r="AB571" i="21"/>
  <c r="AB572" i="21"/>
  <c r="AB573" i="21"/>
  <c r="AB574" i="21"/>
  <c r="AB575" i="21"/>
  <c r="AB576" i="21"/>
  <c r="AB577" i="21"/>
  <c r="AB578" i="21"/>
  <c r="AB579" i="21"/>
  <c r="AB580" i="21"/>
  <c r="AB581" i="21"/>
  <c r="AB582" i="21"/>
  <c r="AB583" i="21"/>
  <c r="AB584" i="21"/>
  <c r="AB585" i="21"/>
  <c r="AB586" i="21"/>
  <c r="AB587" i="21"/>
  <c r="AB588" i="21"/>
  <c r="AB589" i="21"/>
  <c r="AB590" i="21"/>
  <c r="AB591" i="21"/>
  <c r="AB592" i="21"/>
  <c r="AB593" i="21"/>
  <c r="AB594" i="21"/>
  <c r="AB595" i="21"/>
  <c r="AB596" i="21"/>
  <c r="AB597" i="21"/>
  <c r="AB598" i="21"/>
  <c r="AB599" i="21"/>
  <c r="AB600" i="21"/>
  <c r="AB601" i="21"/>
  <c r="AB602" i="21"/>
  <c r="AB603" i="21"/>
  <c r="AB604" i="21"/>
  <c r="AB605" i="21"/>
  <c r="AB606" i="21"/>
  <c r="AB607" i="21"/>
  <c r="AB608" i="21"/>
  <c r="AB609" i="21"/>
  <c r="AB610" i="21"/>
  <c r="AB611" i="21"/>
  <c r="AB612" i="21"/>
  <c r="AB613" i="21"/>
  <c r="AB514" i="21"/>
  <c r="AC613" i="21"/>
  <c r="AC612" i="21"/>
  <c r="AC611" i="21"/>
  <c r="AC610" i="21"/>
  <c r="AC609" i="21"/>
  <c r="AC608" i="21"/>
  <c r="AC607" i="21"/>
  <c r="AC606" i="21"/>
  <c r="AC605" i="21"/>
  <c r="AC604" i="21"/>
  <c r="AC603" i="21"/>
  <c r="AC602" i="21"/>
  <c r="AC601" i="21"/>
  <c r="AC600" i="21"/>
  <c r="AC599" i="21"/>
  <c r="AC598" i="21"/>
  <c r="AC597" i="21"/>
  <c r="AC596" i="21"/>
  <c r="AC595" i="21"/>
  <c r="AC594" i="21"/>
  <c r="AC593" i="21"/>
  <c r="AC592" i="21"/>
  <c r="AC591" i="21"/>
  <c r="AC590" i="21"/>
  <c r="AC589" i="21"/>
  <c r="AC588" i="21"/>
  <c r="AC587" i="21"/>
  <c r="AC586" i="21"/>
  <c r="AC585" i="21"/>
  <c r="AC584" i="21"/>
  <c r="AC583" i="21"/>
  <c r="AC582" i="21"/>
  <c r="AC581" i="21"/>
  <c r="AC580" i="21"/>
  <c r="AC579" i="21"/>
  <c r="AC578" i="21"/>
  <c r="AC577" i="21"/>
  <c r="AC576" i="21"/>
  <c r="AC575" i="21"/>
  <c r="AC574" i="21"/>
  <c r="AC573" i="21"/>
  <c r="AC572" i="21"/>
  <c r="AC571" i="21"/>
  <c r="AC570" i="21"/>
  <c r="AC569" i="21"/>
  <c r="AC568" i="21"/>
  <c r="AC567" i="21"/>
  <c r="AC566" i="21"/>
  <c r="AC565" i="21"/>
  <c r="AC564" i="21"/>
  <c r="AC563" i="21"/>
  <c r="AC562" i="21"/>
  <c r="AC561" i="21"/>
  <c r="AC560" i="21"/>
  <c r="AC559" i="21"/>
  <c r="AC558" i="21"/>
  <c r="AC557" i="21"/>
  <c r="AC556" i="21"/>
  <c r="AC555" i="21"/>
  <c r="AC554" i="21"/>
  <c r="AC553" i="21"/>
  <c r="AC552" i="21"/>
  <c r="AC551" i="21"/>
  <c r="AC550" i="21"/>
  <c r="AC549" i="21"/>
  <c r="AC548" i="21"/>
  <c r="AC547" i="21"/>
  <c r="AC546" i="21"/>
  <c r="AC545" i="21"/>
  <c r="AC544" i="21"/>
  <c r="AC543" i="21"/>
  <c r="AC542" i="21"/>
  <c r="AC541" i="21"/>
  <c r="AC540" i="21"/>
  <c r="AC539" i="21"/>
  <c r="AC538" i="21"/>
  <c r="AC537" i="21"/>
  <c r="AC536" i="21"/>
  <c r="AC535" i="21"/>
  <c r="AC534" i="21"/>
  <c r="AC533" i="21"/>
  <c r="AC532" i="21"/>
  <c r="AC531" i="21"/>
  <c r="AC530" i="21"/>
  <c r="AC529" i="21"/>
  <c r="AC528" i="21"/>
  <c r="AC527" i="21"/>
  <c r="AC526" i="21"/>
  <c r="AC525" i="21"/>
  <c r="AC524" i="21"/>
  <c r="AC523" i="21"/>
  <c r="AC522" i="21"/>
  <c r="AC521" i="21"/>
  <c r="AC520" i="21"/>
  <c r="AC519" i="21"/>
  <c r="AC518" i="21"/>
  <c r="AC517" i="21"/>
  <c r="AC516" i="21"/>
  <c r="AC515" i="21"/>
  <c r="AD514" i="21"/>
  <c r="BU514" i="21" s="1"/>
  <c r="AR414" i="21"/>
  <c r="BY414" i="21" s="1"/>
  <c r="AP414" i="21"/>
  <c r="AP415" i="21"/>
  <c r="AP416" i="21"/>
  <c r="AP417" i="21"/>
  <c r="AP418" i="21"/>
  <c r="AP419" i="21"/>
  <c r="AP420" i="21"/>
  <c r="AP421" i="21"/>
  <c r="AP422" i="21"/>
  <c r="AP423" i="21"/>
  <c r="AP424" i="21"/>
  <c r="AP425" i="21"/>
  <c r="AP426" i="21"/>
  <c r="AP427" i="21"/>
  <c r="AP428" i="21"/>
  <c r="AP429" i="21"/>
  <c r="AP430" i="21"/>
  <c r="AP431" i="21"/>
  <c r="AP432" i="21"/>
  <c r="AP433" i="21"/>
  <c r="AP434" i="21"/>
  <c r="AP435" i="21"/>
  <c r="AP436" i="21"/>
  <c r="AP437" i="21"/>
  <c r="AP438" i="21"/>
  <c r="AP439" i="21"/>
  <c r="AP440" i="21"/>
  <c r="AP441" i="21"/>
  <c r="AP442" i="21"/>
  <c r="AP443" i="21"/>
  <c r="AP444" i="21"/>
  <c r="AP445" i="21"/>
  <c r="AP446" i="21"/>
  <c r="AP447" i="21"/>
  <c r="AP448" i="21"/>
  <c r="AP449" i="21"/>
  <c r="AP450" i="21"/>
  <c r="AP451" i="21"/>
  <c r="AP452" i="21"/>
  <c r="AP453" i="21"/>
  <c r="AP454" i="21"/>
  <c r="AP455" i="21"/>
  <c r="AP456" i="21"/>
  <c r="AP457" i="21"/>
  <c r="AP458" i="21"/>
  <c r="AP459" i="21"/>
  <c r="AP460" i="21"/>
  <c r="AP461" i="21"/>
  <c r="AP462" i="21"/>
  <c r="AP463" i="21"/>
  <c r="AP464" i="21"/>
  <c r="AP465" i="21"/>
  <c r="AP466" i="21"/>
  <c r="AP467" i="21"/>
  <c r="AP468" i="21"/>
  <c r="AP469" i="21"/>
  <c r="AP470" i="21"/>
  <c r="AP471" i="21"/>
  <c r="AP472" i="21"/>
  <c r="AP473" i="21"/>
  <c r="AP474" i="21"/>
  <c r="AP475" i="21"/>
  <c r="AP476" i="21"/>
  <c r="AP477" i="21"/>
  <c r="AP478" i="21"/>
  <c r="AP479" i="21"/>
  <c r="AP480" i="21"/>
  <c r="AP481" i="21"/>
  <c r="AP482" i="21"/>
  <c r="AP483" i="21"/>
  <c r="AP484" i="21"/>
  <c r="AP485" i="21"/>
  <c r="AP486" i="21"/>
  <c r="AP487" i="21"/>
  <c r="AP488" i="21"/>
  <c r="AP489" i="21"/>
  <c r="AP490" i="21"/>
  <c r="AP491" i="21"/>
  <c r="AP492" i="21"/>
  <c r="AP493" i="21"/>
  <c r="AP494" i="21"/>
  <c r="AP495" i="21"/>
  <c r="AP496" i="21"/>
  <c r="AP497" i="21"/>
  <c r="AP498" i="21"/>
  <c r="AP499" i="21"/>
  <c r="AP500" i="21"/>
  <c r="AP501" i="21"/>
  <c r="AP502" i="21"/>
  <c r="AP503" i="21"/>
  <c r="AP504" i="21"/>
  <c r="AP505" i="21"/>
  <c r="AP506" i="21"/>
  <c r="AP507" i="21"/>
  <c r="AP508" i="21"/>
  <c r="AP509" i="21"/>
  <c r="AP510" i="21"/>
  <c r="AP511" i="21"/>
  <c r="AP512" i="21"/>
  <c r="AP513" i="21"/>
  <c r="W414" i="21"/>
  <c r="U414" i="21"/>
  <c r="BP3" i="21"/>
  <c r="U228" i="21"/>
  <c r="U229" i="21"/>
  <c r="U230" i="21"/>
  <c r="U231" i="21"/>
  <c r="U232" i="21"/>
  <c r="U233" i="21"/>
  <c r="U234" i="21"/>
  <c r="U235" i="21"/>
  <c r="U236" i="21"/>
  <c r="U237" i="21"/>
  <c r="U238" i="21"/>
  <c r="U239" i="21"/>
  <c r="U240" i="21"/>
  <c r="U241" i="21"/>
  <c r="U242" i="21"/>
  <c r="U243" i="21"/>
  <c r="U244" i="21"/>
  <c r="U245" i="21"/>
  <c r="U246" i="21"/>
  <c r="U247" i="21"/>
  <c r="U248" i="21"/>
  <c r="U249" i="21"/>
  <c r="U250" i="21"/>
  <c r="U251" i="21"/>
  <c r="U252" i="21"/>
  <c r="U253" i="21"/>
  <c r="U254" i="21"/>
  <c r="U255" i="21"/>
  <c r="U256" i="21"/>
  <c r="U257" i="21"/>
  <c r="U258" i="21"/>
  <c r="U259" i="21"/>
  <c r="U260" i="21"/>
  <c r="U261" i="21"/>
  <c r="U262" i="21"/>
  <c r="U263" i="21"/>
  <c r="U264" i="21"/>
  <c r="U265" i="21"/>
  <c r="U266" i="21"/>
  <c r="U267" i="21"/>
  <c r="U268" i="21"/>
  <c r="U269" i="21"/>
  <c r="U270" i="21"/>
  <c r="U271" i="21"/>
  <c r="U272" i="21"/>
  <c r="U273" i="21"/>
  <c r="U274" i="21"/>
  <c r="U275" i="21"/>
  <c r="U276" i="21"/>
  <c r="U277" i="21"/>
  <c r="U278" i="21"/>
  <c r="U279" i="21"/>
  <c r="U280" i="21"/>
  <c r="U281" i="21"/>
  <c r="U282" i="21"/>
  <c r="U283" i="21"/>
  <c r="U284" i="21"/>
  <c r="U285" i="21"/>
  <c r="U286" i="21"/>
  <c r="U287" i="21"/>
  <c r="U288" i="21"/>
  <c r="U289" i="21"/>
  <c r="U290" i="21"/>
  <c r="U291" i="21"/>
  <c r="U292" i="21"/>
  <c r="U293" i="21"/>
  <c r="U294" i="21"/>
  <c r="U295" i="21"/>
  <c r="U296" i="21"/>
  <c r="U297" i="21"/>
  <c r="U298" i="21"/>
  <c r="U299" i="21"/>
  <c r="U300" i="21"/>
  <c r="U301" i="21"/>
  <c r="U302" i="21"/>
  <c r="U303" i="21"/>
  <c r="U304" i="21"/>
  <c r="U305" i="21"/>
  <c r="U306" i="21"/>
  <c r="U307" i="21"/>
  <c r="U308" i="21"/>
  <c r="U309" i="21"/>
  <c r="U310" i="21"/>
  <c r="U311" i="21"/>
  <c r="U312" i="21"/>
  <c r="U313" i="21"/>
  <c r="BV863" i="21" l="1"/>
  <c r="BV871" i="21"/>
  <c r="BV879" i="21"/>
  <c r="BV887" i="21"/>
  <c r="BV895" i="21"/>
  <c r="BV903" i="21"/>
  <c r="CA1020" i="21"/>
  <c r="CB894" i="21"/>
  <c r="CB910" i="21"/>
  <c r="BX1071" i="21"/>
  <c r="BX1055" i="21"/>
  <c r="BX1023" i="21"/>
  <c r="CD1015" i="21"/>
  <c r="BX1102" i="21"/>
  <c r="BX1086" i="21"/>
  <c r="BX1070" i="21"/>
  <c r="BV852" i="21"/>
  <c r="R852" i="21" s="1"/>
  <c r="BV868" i="21"/>
  <c r="BV884" i="21"/>
  <c r="BV900" i="21"/>
  <c r="BX1098" i="21"/>
  <c r="BX1082" i="21"/>
  <c r="CD1018" i="21"/>
  <c r="BX1096" i="21"/>
  <c r="CE1024" i="21"/>
  <c r="BR414" i="21"/>
  <c r="BX1072" i="21"/>
  <c r="BX1105" i="21"/>
  <c r="R1105" i="21" s="1"/>
  <c r="BX1089" i="21"/>
  <c r="BX1081" i="21"/>
  <c r="BX1057" i="21"/>
  <c r="BX1024" i="21"/>
  <c r="R1024" i="21" s="1"/>
  <c r="BX1040" i="21"/>
  <c r="CD1016" i="21"/>
  <c r="CC1016" i="21"/>
  <c r="BX1032" i="21"/>
  <c r="CA830" i="21"/>
  <c r="CB846" i="21"/>
  <c r="CB862" i="21"/>
  <c r="CB878" i="21"/>
  <c r="BX1016" i="21"/>
  <c r="BV847" i="21"/>
  <c r="BX1049" i="21"/>
  <c r="CD1021" i="21"/>
  <c r="CC1021" i="21"/>
  <c r="CB1021" i="21"/>
  <c r="CE1023" i="21"/>
  <c r="CB1017" i="21"/>
  <c r="CE1019" i="21"/>
  <c r="CC1023" i="21"/>
  <c r="CD1019" i="21"/>
  <c r="CA1017" i="21"/>
  <c r="CA1024" i="21"/>
  <c r="BX1017" i="21"/>
  <c r="R1017" i="21" s="1"/>
  <c r="CC1015" i="21"/>
  <c r="CA1015" i="21"/>
  <c r="CB1019" i="21"/>
  <c r="CA1019" i="21"/>
  <c r="BW882" i="21"/>
  <c r="CD1023" i="21"/>
  <c r="CC1019" i="21"/>
  <c r="CE1016" i="21"/>
  <c r="CB1015" i="21"/>
  <c r="CD1024" i="21"/>
  <c r="CA1023" i="21"/>
  <c r="BY1019" i="21"/>
  <c r="CE1017" i="21"/>
  <c r="CB1016" i="21"/>
  <c r="BX1015" i="21"/>
  <c r="R1015" i="21" s="1"/>
  <c r="CD897" i="21"/>
  <c r="CA851" i="21"/>
  <c r="CA867" i="21"/>
  <c r="CA883" i="21"/>
  <c r="CA899" i="21"/>
  <c r="CC1024" i="21"/>
  <c r="CD1017" i="21"/>
  <c r="CA1016" i="21"/>
  <c r="CB1023" i="21"/>
  <c r="CB1024" i="21"/>
  <c r="CC1017" i="21"/>
  <c r="CE1015" i="21"/>
  <c r="CC1018" i="21"/>
  <c r="CC910" i="21"/>
  <c r="CB1018" i="21"/>
  <c r="BX1018" i="21"/>
  <c r="CG1018" i="21" s="1"/>
  <c r="A1018" i="21" s="1"/>
  <c r="BN1018" i="21" s="1"/>
  <c r="CE1018" i="21"/>
  <c r="CA825" i="21"/>
  <c r="BX1020" i="21"/>
  <c r="R1020" i="21" s="1"/>
  <c r="CD860" i="21"/>
  <c r="CD849" i="21"/>
  <c r="CB830" i="21"/>
  <c r="CD913" i="21"/>
  <c r="BW898" i="21"/>
  <c r="CC862" i="21"/>
  <c r="CE1020" i="21"/>
  <c r="CD876" i="21"/>
  <c r="BW850" i="21"/>
  <c r="CD1020" i="21"/>
  <c r="CC878" i="21"/>
  <c r="CD865" i="21"/>
  <c r="CC1020" i="21"/>
  <c r="CD892" i="21"/>
  <c r="CB1020" i="21"/>
  <c r="CC894" i="21"/>
  <c r="CD881" i="21"/>
  <c r="BW866" i="21"/>
  <c r="CD844" i="21"/>
  <c r="CD908" i="21"/>
  <c r="CC846" i="21"/>
  <c r="BX509" i="21"/>
  <c r="BX493" i="21"/>
  <c r="BX485" i="21"/>
  <c r="BX469" i="21"/>
  <c r="BX453" i="21"/>
  <c r="BX437" i="21"/>
  <c r="BT611" i="21"/>
  <c r="CG611" i="21" s="1"/>
  <c r="CB611" i="21"/>
  <c r="CA611" i="21"/>
  <c r="BT595" i="21"/>
  <c r="CG595" i="21" s="1"/>
  <c r="CB595" i="21"/>
  <c r="CA595" i="21"/>
  <c r="BT587" i="21"/>
  <c r="CA587" i="21"/>
  <c r="CB587" i="21"/>
  <c r="BT571" i="21"/>
  <c r="CG571" i="21" s="1"/>
  <c r="CA571" i="21"/>
  <c r="CB571" i="21"/>
  <c r="BT555" i="21"/>
  <c r="CG555" i="21" s="1"/>
  <c r="CA555" i="21"/>
  <c r="CB555" i="21"/>
  <c r="BT539" i="21"/>
  <c r="CG539" i="21" s="1"/>
  <c r="CA539" i="21"/>
  <c r="CB539" i="21"/>
  <c r="BT523" i="21"/>
  <c r="CG523" i="21" s="1"/>
  <c r="CA523" i="21"/>
  <c r="CB523" i="21"/>
  <c r="CA824" i="21"/>
  <c r="CB824" i="21"/>
  <c r="CC824" i="21"/>
  <c r="BV824" i="21"/>
  <c r="CC840" i="21"/>
  <c r="BV840" i="21"/>
  <c r="CA840" i="21"/>
  <c r="CB840" i="21"/>
  <c r="BV848" i="21"/>
  <c r="CB848" i="21"/>
  <c r="CC848" i="21"/>
  <c r="BV864" i="21"/>
  <c r="CB864" i="21"/>
  <c r="CC864" i="21"/>
  <c r="BV880" i="21"/>
  <c r="CB880" i="21"/>
  <c r="CC880" i="21"/>
  <c r="BV888" i="21"/>
  <c r="CB888" i="21"/>
  <c r="CC888" i="21"/>
  <c r="BV904" i="21"/>
  <c r="CB904" i="21"/>
  <c r="CC904" i="21"/>
  <c r="CD821" i="21"/>
  <c r="BW821" i="21"/>
  <c r="CD853" i="21"/>
  <c r="BW853" i="21"/>
  <c r="CD869" i="21"/>
  <c r="BW869" i="21"/>
  <c r="CD877" i="21"/>
  <c r="BW877" i="21"/>
  <c r="CD893" i="21"/>
  <c r="BW893" i="21"/>
  <c r="CD901" i="21"/>
  <c r="BW901" i="21"/>
  <c r="BV855" i="21"/>
  <c r="CC823" i="21"/>
  <c r="BX501" i="21"/>
  <c r="BX477" i="21"/>
  <c r="BX461" i="21"/>
  <c r="BX429" i="21"/>
  <c r="BX421" i="21"/>
  <c r="BT603" i="21"/>
  <c r="CG603" i="21" s="1"/>
  <c r="CA603" i="21"/>
  <c r="CB603" i="21"/>
  <c r="BT579" i="21"/>
  <c r="CG579" i="21" s="1"/>
  <c r="CA579" i="21"/>
  <c r="CB579" i="21"/>
  <c r="BT563" i="21"/>
  <c r="CG563" i="21" s="1"/>
  <c r="CA563" i="21"/>
  <c r="CB563" i="21"/>
  <c r="BT547" i="21"/>
  <c r="CA547" i="21"/>
  <c r="CB547" i="21"/>
  <c r="BT531" i="21"/>
  <c r="CG531" i="21" s="1"/>
  <c r="CA531" i="21"/>
  <c r="CB531" i="21"/>
  <c r="CA515" i="21"/>
  <c r="BT515" i="21"/>
  <c r="CG515" i="21" s="1"/>
  <c r="CB515" i="21"/>
  <c r="CA816" i="21"/>
  <c r="CB816" i="21"/>
  <c r="CC816" i="21"/>
  <c r="BV816" i="21"/>
  <c r="CA832" i="21"/>
  <c r="CB832" i="21"/>
  <c r="CC832" i="21"/>
  <c r="BV832" i="21"/>
  <c r="BV856" i="21"/>
  <c r="CB856" i="21"/>
  <c r="CC856" i="21"/>
  <c r="BV872" i="21"/>
  <c r="CB872" i="21"/>
  <c r="CC872" i="21"/>
  <c r="BV896" i="21"/>
  <c r="CB896" i="21"/>
  <c r="CC896" i="21"/>
  <c r="BV912" i="21"/>
  <c r="CB912" i="21"/>
  <c r="CC912" i="21"/>
  <c r="CD829" i="21"/>
  <c r="BW829" i="21"/>
  <c r="CD845" i="21"/>
  <c r="BW845" i="21"/>
  <c r="CD861" i="21"/>
  <c r="BW861" i="21"/>
  <c r="CD885" i="21"/>
  <c r="BW885" i="21"/>
  <c r="CD909" i="21"/>
  <c r="BW909" i="21"/>
  <c r="BX508" i="21"/>
  <c r="BX500" i="21"/>
  <c r="BX492" i="21"/>
  <c r="BX484" i="21"/>
  <c r="BX476" i="21"/>
  <c r="BX468" i="21"/>
  <c r="BX460" i="21"/>
  <c r="BX452" i="21"/>
  <c r="BX436" i="21"/>
  <c r="BX428" i="21"/>
  <c r="BX420" i="21"/>
  <c r="CA610" i="21"/>
  <c r="CB610" i="21"/>
  <c r="BT610" i="21"/>
  <c r="CG610" i="21" s="1"/>
  <c r="CA602" i="21"/>
  <c r="CB602" i="21"/>
  <c r="BT602" i="21"/>
  <c r="CG602" i="21" s="1"/>
  <c r="CA594" i="21"/>
  <c r="CB594" i="21"/>
  <c r="BT594" i="21"/>
  <c r="CG594" i="21" s="1"/>
  <c r="CA586" i="21"/>
  <c r="CB586" i="21"/>
  <c r="BT586" i="21"/>
  <c r="CG586" i="21" s="1"/>
  <c r="CA578" i="21"/>
  <c r="CB578" i="21"/>
  <c r="BT578" i="21"/>
  <c r="CG578" i="21" s="1"/>
  <c r="CA570" i="21"/>
  <c r="CB570" i="21"/>
  <c r="BT570" i="21"/>
  <c r="CG570" i="21" s="1"/>
  <c r="CA562" i="21"/>
  <c r="CB562" i="21"/>
  <c r="BT562" i="21"/>
  <c r="CA554" i="21"/>
  <c r="CB554" i="21"/>
  <c r="BT554" i="21"/>
  <c r="CG554" i="21" s="1"/>
  <c r="CA546" i="21"/>
  <c r="CB546" i="21"/>
  <c r="BT546" i="21"/>
  <c r="CG546" i="21" s="1"/>
  <c r="CA538" i="21"/>
  <c r="CB538" i="21"/>
  <c r="BT538" i="21"/>
  <c r="CG538" i="21" s="1"/>
  <c r="CA530" i="21"/>
  <c r="CB530" i="21"/>
  <c r="BT530" i="21"/>
  <c r="CG530" i="21" s="1"/>
  <c r="CA522" i="21"/>
  <c r="CB522" i="21"/>
  <c r="BT522" i="21"/>
  <c r="CG522" i="21" s="1"/>
  <c r="BV817" i="21"/>
  <c r="CA817" i="21"/>
  <c r="BV825" i="21"/>
  <c r="CB825" i="21"/>
  <c r="CC825" i="21"/>
  <c r="BV833" i="21"/>
  <c r="CB833" i="21"/>
  <c r="CC833" i="21"/>
  <c r="CA833" i="21"/>
  <c r="CA841" i="21"/>
  <c r="CB841" i="21"/>
  <c r="BV841" i="21"/>
  <c r="CG841" i="21" s="1"/>
  <c r="A841" i="21" s="1"/>
  <c r="BN841" i="21" s="1"/>
  <c r="CA849" i="21"/>
  <c r="CB849" i="21"/>
  <c r="BV849" i="21"/>
  <c r="R849" i="21" s="1"/>
  <c r="CA857" i="21"/>
  <c r="CB857" i="21"/>
  <c r="BV857" i="21"/>
  <c r="CG857" i="21" s="1"/>
  <c r="A857" i="21" s="1"/>
  <c r="BN857" i="21" s="1"/>
  <c r="CA865" i="21"/>
  <c r="CB865" i="21"/>
  <c r="BV865" i="21"/>
  <c r="R865" i="21" s="1"/>
  <c r="CA873" i="21"/>
  <c r="CB873" i="21"/>
  <c r="BV873" i="21"/>
  <c r="R873" i="21" s="1"/>
  <c r="CA881" i="21"/>
  <c r="CB881" i="21"/>
  <c r="BV881" i="21"/>
  <c r="R881" i="21" s="1"/>
  <c r="CA889" i="21"/>
  <c r="CB889" i="21"/>
  <c r="BV889" i="21"/>
  <c r="R889" i="21" s="1"/>
  <c r="CA897" i="21"/>
  <c r="CB897" i="21"/>
  <c r="BV897" i="21"/>
  <c r="CA905" i="21"/>
  <c r="CB905" i="21"/>
  <c r="BV905" i="21"/>
  <c r="R905" i="21" s="1"/>
  <c r="CA913" i="21"/>
  <c r="CB913" i="21"/>
  <c r="BV913" i="21"/>
  <c r="R913" i="21" s="1"/>
  <c r="CD822" i="21"/>
  <c r="BW822" i="21"/>
  <c r="CD830" i="21"/>
  <c r="BW830" i="21"/>
  <c r="CD838" i="21"/>
  <c r="BW838" i="21"/>
  <c r="BW846" i="21"/>
  <c r="CD846" i="21"/>
  <c r="BW854" i="21"/>
  <c r="CD854" i="21"/>
  <c r="BW862" i="21"/>
  <c r="CD862" i="21"/>
  <c r="BW870" i="21"/>
  <c r="CD870" i="21"/>
  <c r="BW878" i="21"/>
  <c r="CD878" i="21"/>
  <c r="BW886" i="21"/>
  <c r="CD886" i="21"/>
  <c r="BW894" i="21"/>
  <c r="CD894" i="21"/>
  <c r="BW902" i="21"/>
  <c r="CD902" i="21"/>
  <c r="BW910" i="21"/>
  <c r="CD910" i="21"/>
  <c r="CC913" i="21"/>
  <c r="CA912" i="21"/>
  <c r="CC897" i="21"/>
  <c r="CA896" i="21"/>
  <c r="CC881" i="21"/>
  <c r="CA880" i="21"/>
  <c r="CC865" i="21"/>
  <c r="CA864" i="21"/>
  <c r="CC849" i="21"/>
  <c r="CA848" i="21"/>
  <c r="BX491" i="21"/>
  <c r="BX467" i="21"/>
  <c r="BX435" i="21"/>
  <c r="CA585" i="21"/>
  <c r="BT585" i="21"/>
  <c r="CG585" i="21" s="1"/>
  <c r="CB585" i="21"/>
  <c r="CA561" i="21"/>
  <c r="BT561" i="21"/>
  <c r="CG561" i="21" s="1"/>
  <c r="CB561" i="21"/>
  <c r="CA834" i="21"/>
  <c r="CB834" i="21"/>
  <c r="CC834" i="21"/>
  <c r="BV834" i="21"/>
  <c r="CB866" i="21"/>
  <c r="CC866" i="21"/>
  <c r="BV866" i="21"/>
  <c r="R866" i="21" s="1"/>
  <c r="CA866" i="21"/>
  <c r="CB882" i="21"/>
  <c r="CC882" i="21"/>
  <c r="BV882" i="21"/>
  <c r="R882" i="21" s="1"/>
  <c r="CA882" i="21"/>
  <c r="BW815" i="21"/>
  <c r="CD815" i="21"/>
  <c r="BS414" i="21"/>
  <c r="CA414" i="21"/>
  <c r="BX506" i="21"/>
  <c r="BX498" i="21"/>
  <c r="BX490" i="21"/>
  <c r="BX482" i="21"/>
  <c r="BX474" i="21"/>
  <c r="BX466" i="21"/>
  <c r="BX458" i="21"/>
  <c r="BX450" i="21"/>
  <c r="BX434" i="21"/>
  <c r="BX426" i="21"/>
  <c r="BX418" i="21"/>
  <c r="CB608" i="21"/>
  <c r="BT608" i="21"/>
  <c r="CG608" i="21" s="1"/>
  <c r="CA608" i="21"/>
  <c r="CB600" i="21"/>
  <c r="BT600" i="21"/>
  <c r="CG600" i="21" s="1"/>
  <c r="CA600" i="21"/>
  <c r="CB592" i="21"/>
  <c r="BT592" i="21"/>
  <c r="CG592" i="21" s="1"/>
  <c r="CA592" i="21"/>
  <c r="CB584" i="21"/>
  <c r="BT584" i="21"/>
  <c r="CG584" i="21" s="1"/>
  <c r="CA584" i="21"/>
  <c r="CB576" i="21"/>
  <c r="BT576" i="21"/>
  <c r="CG576" i="21" s="1"/>
  <c r="CA576" i="21"/>
  <c r="CB568" i="21"/>
  <c r="BT568" i="21"/>
  <c r="CG568" i="21" s="1"/>
  <c r="CA568" i="21"/>
  <c r="CB560" i="21"/>
  <c r="BT560" i="21"/>
  <c r="CG560" i="21" s="1"/>
  <c r="CA560" i="21"/>
  <c r="CB552" i="21"/>
  <c r="BT552" i="21"/>
  <c r="CG552" i="21" s="1"/>
  <c r="CA552" i="21"/>
  <c r="CB544" i="21"/>
  <c r="BT544" i="21"/>
  <c r="CG544" i="21" s="1"/>
  <c r="CA544" i="21"/>
  <c r="CB536" i="21"/>
  <c r="BT536" i="21"/>
  <c r="CG536" i="21" s="1"/>
  <c r="CA536" i="21"/>
  <c r="CB528" i="21"/>
  <c r="BT528" i="21"/>
  <c r="CG528" i="21" s="1"/>
  <c r="CA528" i="21"/>
  <c r="CB520" i="21"/>
  <c r="BT520" i="21"/>
  <c r="CG520" i="21" s="1"/>
  <c r="CA520" i="21"/>
  <c r="CB819" i="21"/>
  <c r="CC819" i="21"/>
  <c r="BV819" i="21"/>
  <c r="CA819" i="21"/>
  <c r="CB827" i="21"/>
  <c r="CC827" i="21"/>
  <c r="BV827" i="21"/>
  <c r="CA827" i="21"/>
  <c r="CB835" i="21"/>
  <c r="CC835" i="21"/>
  <c r="BV835" i="21"/>
  <c r="R835" i="21" s="1"/>
  <c r="CA835" i="21"/>
  <c r="BV843" i="21"/>
  <c r="CC843" i="21"/>
  <c r="BV851" i="21"/>
  <c r="CC851" i="21"/>
  <c r="BV859" i="21"/>
  <c r="CC859" i="21"/>
  <c r="BV867" i="21"/>
  <c r="CC867" i="21"/>
  <c r="BV875" i="21"/>
  <c r="CC875" i="21"/>
  <c r="BV883" i="21"/>
  <c r="CC883" i="21"/>
  <c r="BV891" i="21"/>
  <c r="CC891" i="21"/>
  <c r="BV899" i="21"/>
  <c r="CC899" i="21"/>
  <c r="BV907" i="21"/>
  <c r="CC907" i="21"/>
  <c r="CD816" i="21"/>
  <c r="BW816" i="21"/>
  <c r="CD824" i="21"/>
  <c r="BW824" i="21"/>
  <c r="CD840" i="21"/>
  <c r="BW840" i="21"/>
  <c r="CD848" i="21"/>
  <c r="BW848" i="21"/>
  <c r="CD856" i="21"/>
  <c r="BW856" i="21"/>
  <c r="CD864" i="21"/>
  <c r="BW864" i="21"/>
  <c r="CG864" i="21" s="1"/>
  <c r="A864" i="21" s="1"/>
  <c r="BN864" i="21" s="1"/>
  <c r="CD872" i="21"/>
  <c r="BW872" i="21"/>
  <c r="CD880" i="21"/>
  <c r="BW880" i="21"/>
  <c r="CD888" i="21"/>
  <c r="BW888" i="21"/>
  <c r="CD896" i="21"/>
  <c r="BW896" i="21"/>
  <c r="CD904" i="21"/>
  <c r="BW904" i="21"/>
  <c r="CD912" i="21"/>
  <c r="BW912" i="21"/>
  <c r="BW911" i="21"/>
  <c r="CG911" i="21" s="1"/>
  <c r="A911" i="21" s="1"/>
  <c r="BN911" i="21" s="1"/>
  <c r="CB907" i="21"/>
  <c r="BW895" i="21"/>
  <c r="CG895" i="21" s="1"/>
  <c r="A895" i="21" s="1"/>
  <c r="BN895" i="21" s="1"/>
  <c r="CB891" i="21"/>
  <c r="BW879" i="21"/>
  <c r="R879" i="21" s="1"/>
  <c r="CB875" i="21"/>
  <c r="BW863" i="21"/>
  <c r="R863" i="21" s="1"/>
  <c r="CB859" i="21"/>
  <c r="BW847" i="21"/>
  <c r="R847" i="21" s="1"/>
  <c r="CB843" i="21"/>
  <c r="BX507" i="21"/>
  <c r="BX483" i="21"/>
  <c r="BX451" i="21"/>
  <c r="BX427" i="21"/>
  <c r="CA609" i="21"/>
  <c r="BT609" i="21"/>
  <c r="CG609" i="21" s="1"/>
  <c r="CB609" i="21"/>
  <c r="CA577" i="21"/>
  <c r="BT577" i="21"/>
  <c r="CG577" i="21" s="1"/>
  <c r="CB577" i="21"/>
  <c r="CA553" i="21"/>
  <c r="BT553" i="21"/>
  <c r="CG553" i="21" s="1"/>
  <c r="CB553" i="21"/>
  <c r="CA529" i="21"/>
  <c r="BT529" i="21"/>
  <c r="CG529" i="21" s="1"/>
  <c r="CB529" i="21"/>
  <c r="CA521" i="21"/>
  <c r="BT521" i="21"/>
  <c r="CG521" i="21" s="1"/>
  <c r="CB521" i="21"/>
  <c r="CA826" i="21"/>
  <c r="CB826" i="21"/>
  <c r="CC826" i="21"/>
  <c r="CB858" i="21"/>
  <c r="CC858" i="21"/>
  <c r="BV858" i="21"/>
  <c r="CA858" i="21"/>
  <c r="BW831" i="21"/>
  <c r="CD831" i="21"/>
  <c r="BV826" i="21"/>
  <c r="BX513" i="21"/>
  <c r="BX505" i="21"/>
  <c r="BX497" i="21"/>
  <c r="BX489" i="21"/>
  <c r="BX481" i="21"/>
  <c r="BX473" i="21"/>
  <c r="BX465" i="21"/>
  <c r="BX457" i="21"/>
  <c r="BX433" i="21"/>
  <c r="BX425" i="21"/>
  <c r="BX417" i="21"/>
  <c r="CA607" i="21"/>
  <c r="CB607" i="21"/>
  <c r="BT607" i="21"/>
  <c r="CG607" i="21" s="1"/>
  <c r="CA599" i="21"/>
  <c r="CB599" i="21"/>
  <c r="BT599" i="21"/>
  <c r="CG599" i="21" s="1"/>
  <c r="CA591" i="21"/>
  <c r="CB591" i="21"/>
  <c r="BT591" i="21"/>
  <c r="CG591" i="21" s="1"/>
  <c r="CA583" i="21"/>
  <c r="CB583" i="21"/>
  <c r="BT583" i="21"/>
  <c r="CG583" i="21" s="1"/>
  <c r="CA575" i="21"/>
  <c r="CB575" i="21"/>
  <c r="BT575" i="21"/>
  <c r="CG575" i="21" s="1"/>
  <c r="CA567" i="21"/>
  <c r="CB567" i="21"/>
  <c r="BT567" i="21"/>
  <c r="CG567" i="21" s="1"/>
  <c r="CA559" i="21"/>
  <c r="CB559" i="21"/>
  <c r="BT559" i="21"/>
  <c r="CG559" i="21" s="1"/>
  <c r="CA551" i="21"/>
  <c r="CB551" i="21"/>
  <c r="BT551" i="21"/>
  <c r="CG551" i="21" s="1"/>
  <c r="CA543" i="21"/>
  <c r="CB543" i="21"/>
  <c r="BT543" i="21"/>
  <c r="CG543" i="21" s="1"/>
  <c r="CA535" i="21"/>
  <c r="CB535" i="21"/>
  <c r="BT535" i="21"/>
  <c r="CG535" i="21" s="1"/>
  <c r="CA527" i="21"/>
  <c r="CB527" i="21"/>
  <c r="BT527" i="21"/>
  <c r="CG527" i="21" s="1"/>
  <c r="CA519" i="21"/>
  <c r="CB519" i="21"/>
  <c r="BT519" i="21"/>
  <c r="CG519" i="21" s="1"/>
  <c r="BV820" i="21"/>
  <c r="CA820" i="21"/>
  <c r="CC820" i="21"/>
  <c r="CB820" i="21"/>
  <c r="BV828" i="21"/>
  <c r="CA828" i="21"/>
  <c r="CB828" i="21"/>
  <c r="CC828" i="21"/>
  <c r="BV836" i="21"/>
  <c r="CA836" i="21"/>
  <c r="CA844" i="21"/>
  <c r="CB844" i="21"/>
  <c r="CC844" i="21"/>
  <c r="CA852" i="21"/>
  <c r="CB852" i="21"/>
  <c r="CC852" i="21"/>
  <c r="CA860" i="21"/>
  <c r="CB860" i="21"/>
  <c r="CC860" i="21"/>
  <c r="CA868" i="21"/>
  <c r="CB868" i="21"/>
  <c r="CC868" i="21"/>
  <c r="CA876" i="21"/>
  <c r="CB876" i="21"/>
  <c r="CC876" i="21"/>
  <c r="CA884" i="21"/>
  <c r="CB884" i="21"/>
  <c r="CC884" i="21"/>
  <c r="CA892" i="21"/>
  <c r="CB892" i="21"/>
  <c r="CC892" i="21"/>
  <c r="CA900" i="21"/>
  <c r="CB900" i="21"/>
  <c r="CC900" i="21"/>
  <c r="CA908" i="21"/>
  <c r="CB908" i="21"/>
  <c r="CC908" i="21"/>
  <c r="CD817" i="21"/>
  <c r="BW817" i="21"/>
  <c r="CD825" i="21"/>
  <c r="BW825" i="21"/>
  <c r="CD833" i="21"/>
  <c r="BW833" i="21"/>
  <c r="CA907" i="21"/>
  <c r="CD905" i="21"/>
  <c r="CA891" i="21"/>
  <c r="CD889" i="21"/>
  <c r="CA875" i="21"/>
  <c r="CD873" i="21"/>
  <c r="CA859" i="21"/>
  <c r="CD857" i="21"/>
  <c r="CA843" i="21"/>
  <c r="CD841" i="21"/>
  <c r="CD839" i="21"/>
  <c r="CC836" i="21"/>
  <c r="CC817" i="21"/>
  <c r="BX499" i="21"/>
  <c r="BX459" i="21"/>
  <c r="BX419" i="21"/>
  <c r="CA593" i="21"/>
  <c r="BT593" i="21"/>
  <c r="CG593" i="21" s="1"/>
  <c r="CB593" i="21"/>
  <c r="CA545" i="21"/>
  <c r="BT545" i="21"/>
  <c r="CG545" i="21" s="1"/>
  <c r="CB545" i="21"/>
  <c r="CB850" i="21"/>
  <c r="CC850" i="21"/>
  <c r="BV850" i="21"/>
  <c r="CA850" i="21"/>
  <c r="CB898" i="21"/>
  <c r="CC898" i="21"/>
  <c r="BV898" i="21"/>
  <c r="CA898" i="21"/>
  <c r="BX512" i="21"/>
  <c r="BX504" i="21"/>
  <c r="BX496" i="21"/>
  <c r="BX488" i="21"/>
  <c r="BX480" i="21"/>
  <c r="BX472" i="21"/>
  <c r="BX464" i="21"/>
  <c r="BX456" i="21"/>
  <c r="BX432" i="21"/>
  <c r="BX424" i="21"/>
  <c r="BX416" i="21"/>
  <c r="CA514" i="21"/>
  <c r="CB514" i="21"/>
  <c r="BT514" i="21"/>
  <c r="CG514" i="21" s="1"/>
  <c r="CA606" i="21"/>
  <c r="BT606" i="21"/>
  <c r="CG606" i="21" s="1"/>
  <c r="CB606" i="21"/>
  <c r="CB598" i="21"/>
  <c r="BT598" i="21"/>
  <c r="CA598" i="21"/>
  <c r="CA590" i="21"/>
  <c r="BT590" i="21"/>
  <c r="CG590" i="21" s="1"/>
  <c r="CB590" i="21"/>
  <c r="CB582" i="21"/>
  <c r="CA582" i="21"/>
  <c r="BT582" i="21"/>
  <c r="CG582" i="21" s="1"/>
  <c r="CB574" i="21"/>
  <c r="CA574" i="21"/>
  <c r="BT574" i="21"/>
  <c r="CG574" i="21" s="1"/>
  <c r="CB566" i="21"/>
  <c r="CA566" i="21"/>
  <c r="BT566" i="21"/>
  <c r="CG566" i="21" s="1"/>
  <c r="CB558" i="21"/>
  <c r="CA558" i="21"/>
  <c r="BT558" i="21"/>
  <c r="CG558" i="21" s="1"/>
  <c r="CB550" i="21"/>
  <c r="CA550" i="21"/>
  <c r="BT550" i="21"/>
  <c r="CG550" i="21" s="1"/>
  <c r="CB542" i="21"/>
  <c r="CA542" i="21"/>
  <c r="BT542" i="21"/>
  <c r="CG542" i="21" s="1"/>
  <c r="CB534" i="21"/>
  <c r="CA534" i="21"/>
  <c r="BT534" i="21"/>
  <c r="CG534" i="21" s="1"/>
  <c r="CB526" i="21"/>
  <c r="CA526" i="21"/>
  <c r="BT526" i="21"/>
  <c r="CG526" i="21" s="1"/>
  <c r="CB518" i="21"/>
  <c r="CA518" i="21"/>
  <c r="BT518" i="21"/>
  <c r="CG518" i="21" s="1"/>
  <c r="CC814" i="21"/>
  <c r="BV814" i="21"/>
  <c r="CA814" i="21"/>
  <c r="CB814" i="21"/>
  <c r="CA821" i="21"/>
  <c r="CB821" i="21"/>
  <c r="CC821" i="21"/>
  <c r="BV821" i="21"/>
  <c r="R821" i="21" s="1"/>
  <c r="CA829" i="21"/>
  <c r="CB829" i="21"/>
  <c r="CC829" i="21"/>
  <c r="BV829" i="21"/>
  <c r="R829" i="21" s="1"/>
  <c r="CA837" i="21"/>
  <c r="CC837" i="21"/>
  <c r="CB837" i="21"/>
  <c r="CC845" i="21"/>
  <c r="BV845" i="21"/>
  <c r="CA845" i="21"/>
  <c r="CB845" i="21"/>
  <c r="CC853" i="21"/>
  <c r="BV853" i="21"/>
  <c r="CA853" i="21"/>
  <c r="CB853" i="21"/>
  <c r="CC861" i="21"/>
  <c r="BV861" i="21"/>
  <c r="CA861" i="21"/>
  <c r="CB861" i="21"/>
  <c r="CC869" i="21"/>
  <c r="BV869" i="21"/>
  <c r="CA869" i="21"/>
  <c r="CB869" i="21"/>
  <c r="CC877" i="21"/>
  <c r="BV877" i="21"/>
  <c r="CA877" i="21"/>
  <c r="CB877" i="21"/>
  <c r="CC885" i="21"/>
  <c r="BV885" i="21"/>
  <c r="CA885" i="21"/>
  <c r="CB885" i="21"/>
  <c r="CC893" i="21"/>
  <c r="BV893" i="21"/>
  <c r="CA893" i="21"/>
  <c r="CB893" i="21"/>
  <c r="CC901" i="21"/>
  <c r="BV901" i="21"/>
  <c r="CA901" i="21"/>
  <c r="CB901" i="21"/>
  <c r="CC909" i="21"/>
  <c r="BV909" i="21"/>
  <c r="CA909" i="21"/>
  <c r="CB909" i="21"/>
  <c r="CD826" i="21"/>
  <c r="BW826" i="21"/>
  <c r="BW834" i="21"/>
  <c r="CD834" i="21"/>
  <c r="BV908" i="21"/>
  <c r="CG908" i="21" s="1"/>
  <c r="A908" i="21" s="1"/>
  <c r="BN908" i="21" s="1"/>
  <c r="CC905" i="21"/>
  <c r="CA904" i="21"/>
  <c r="BV892" i="21"/>
  <c r="R892" i="21" s="1"/>
  <c r="CC889" i="21"/>
  <c r="CA888" i="21"/>
  <c r="BV876" i="21"/>
  <c r="R876" i="21" s="1"/>
  <c r="CC873" i="21"/>
  <c r="CA872" i="21"/>
  <c r="BV860" i="21"/>
  <c r="CC857" i="21"/>
  <c r="CA856" i="21"/>
  <c r="BV844" i="21"/>
  <c r="R844" i="21" s="1"/>
  <c r="CC841" i="21"/>
  <c r="BW837" i="21"/>
  <c r="CB836" i="21"/>
  <c r="CD835" i="21"/>
  <c r="BW832" i="21"/>
  <c r="CB817" i="21"/>
  <c r="BX475" i="21"/>
  <c r="CA601" i="21"/>
  <c r="CB601" i="21"/>
  <c r="BT601" i="21"/>
  <c r="CG601" i="21" s="1"/>
  <c r="CA569" i="21"/>
  <c r="BT569" i="21"/>
  <c r="CG569" i="21" s="1"/>
  <c r="CB569" i="21"/>
  <c r="CA537" i="21"/>
  <c r="BT537" i="21"/>
  <c r="CG537" i="21" s="1"/>
  <c r="CB537" i="21"/>
  <c r="CA818" i="21"/>
  <c r="CB818" i="21"/>
  <c r="CC818" i="21"/>
  <c r="BV818" i="21"/>
  <c r="CB842" i="21"/>
  <c r="CC842" i="21"/>
  <c r="BV842" i="21"/>
  <c r="CA842" i="21"/>
  <c r="CB874" i="21"/>
  <c r="CC874" i="21"/>
  <c r="BV874" i="21"/>
  <c r="CA874" i="21"/>
  <c r="CB890" i="21"/>
  <c r="CC890" i="21"/>
  <c r="BV890" i="21"/>
  <c r="CA890" i="21"/>
  <c r="CB906" i="21"/>
  <c r="CC906" i="21"/>
  <c r="BV906" i="21"/>
  <c r="CA906" i="21"/>
  <c r="BX511" i="21"/>
  <c r="BX503" i="21"/>
  <c r="BX495" i="21"/>
  <c r="BX487" i="21"/>
  <c r="BX479" i="21"/>
  <c r="BX471" i="21"/>
  <c r="BX463" i="21"/>
  <c r="BX455" i="21"/>
  <c r="BX431" i="21"/>
  <c r="BX423" i="21"/>
  <c r="BX415" i="21"/>
  <c r="CA613" i="21"/>
  <c r="CB613" i="21"/>
  <c r="BT613" i="21"/>
  <c r="CG613" i="21" s="1"/>
  <c r="CA605" i="21"/>
  <c r="CB605" i="21"/>
  <c r="BT605" i="21"/>
  <c r="CA597" i="21"/>
  <c r="CB597" i="21"/>
  <c r="BT597" i="21"/>
  <c r="CA589" i="21"/>
  <c r="CB589" i="21"/>
  <c r="BT589" i="21"/>
  <c r="CG589" i="21" s="1"/>
  <c r="CA581" i="21"/>
  <c r="CB581" i="21"/>
  <c r="BT581" i="21"/>
  <c r="CG581" i="21" s="1"/>
  <c r="CA573" i="21"/>
  <c r="CB573" i="21"/>
  <c r="BT573" i="21"/>
  <c r="CG573" i="21" s="1"/>
  <c r="CA565" i="21"/>
  <c r="CB565" i="21"/>
  <c r="BT565" i="21"/>
  <c r="CG565" i="21" s="1"/>
  <c r="CA557" i="21"/>
  <c r="CB557" i="21"/>
  <c r="BT557" i="21"/>
  <c r="CG557" i="21" s="1"/>
  <c r="CA549" i="21"/>
  <c r="CB549" i="21"/>
  <c r="BT549" i="21"/>
  <c r="CG549" i="21" s="1"/>
  <c r="CA541" i="21"/>
  <c r="CB541" i="21"/>
  <c r="BT541" i="21"/>
  <c r="CG541" i="21" s="1"/>
  <c r="CA533" i="21"/>
  <c r="CB533" i="21"/>
  <c r="BT533" i="21"/>
  <c r="CG533" i="21" s="1"/>
  <c r="CA525" i="21"/>
  <c r="CB525" i="21"/>
  <c r="BT525" i="21"/>
  <c r="CG525" i="21" s="1"/>
  <c r="CA517" i="21"/>
  <c r="CB517" i="21"/>
  <c r="BT517" i="21"/>
  <c r="CG517" i="21" s="1"/>
  <c r="CD814" i="21"/>
  <c r="BW814" i="21"/>
  <c r="CC822" i="21"/>
  <c r="BV822" i="21"/>
  <c r="R822" i="21" s="1"/>
  <c r="CA822" i="21"/>
  <c r="CB822" i="21"/>
  <c r="CC830" i="21"/>
  <c r="BV830" i="21"/>
  <c r="CC838" i="21"/>
  <c r="CA838" i="21"/>
  <c r="CB838" i="21"/>
  <c r="BV838" i="21"/>
  <c r="CA846" i="21"/>
  <c r="BV846" i="21"/>
  <c r="CA854" i="21"/>
  <c r="BV854" i="21"/>
  <c r="CA862" i="21"/>
  <c r="BV862" i="21"/>
  <c r="CA870" i="21"/>
  <c r="BV870" i="21"/>
  <c r="CA878" i="21"/>
  <c r="BV878" i="21"/>
  <c r="CA886" i="21"/>
  <c r="BV886" i="21"/>
  <c r="CA894" i="21"/>
  <c r="BV894" i="21"/>
  <c r="R894" i="21" s="1"/>
  <c r="CA902" i="21"/>
  <c r="BV902" i="21"/>
  <c r="CA910" i="21"/>
  <c r="BV910" i="21"/>
  <c r="CD819" i="21"/>
  <c r="BW819" i="21"/>
  <c r="CD827" i="21"/>
  <c r="BW827" i="21"/>
  <c r="BW843" i="21"/>
  <c r="CD843" i="21"/>
  <c r="BW851" i="21"/>
  <c r="CD851" i="21"/>
  <c r="BW859" i="21"/>
  <c r="CD859" i="21"/>
  <c r="BW867" i="21"/>
  <c r="CD867" i="21"/>
  <c r="BW875" i="21"/>
  <c r="CD875" i="21"/>
  <c r="BW883" i="21"/>
  <c r="CD883" i="21"/>
  <c r="BW891" i="21"/>
  <c r="CD891" i="21"/>
  <c r="BW899" i="21"/>
  <c r="CD899" i="21"/>
  <c r="BW907" i="21"/>
  <c r="CD907" i="21"/>
  <c r="BW906" i="21"/>
  <c r="CC902" i="21"/>
  <c r="CD900" i="21"/>
  <c r="BW890" i="21"/>
  <c r="CC886" i="21"/>
  <c r="CD884" i="21"/>
  <c r="BW874" i="21"/>
  <c r="CC870" i="21"/>
  <c r="CD868" i="21"/>
  <c r="BW858" i="21"/>
  <c r="CC854" i="21"/>
  <c r="CD852" i="21"/>
  <c r="BW842" i="21"/>
  <c r="BV837" i="21"/>
  <c r="BW818" i="21"/>
  <c r="BX510" i="21"/>
  <c r="BX502" i="21"/>
  <c r="BX494" i="21"/>
  <c r="BX486" i="21"/>
  <c r="BX478" i="21"/>
  <c r="BX470" i="21"/>
  <c r="BX462" i="21"/>
  <c r="BX454" i="21"/>
  <c r="BX430" i="21"/>
  <c r="BX422" i="21"/>
  <c r="CB414" i="21"/>
  <c r="CD414" i="21"/>
  <c r="CC414" i="21"/>
  <c r="CE414" i="21"/>
  <c r="BX414" i="21"/>
  <c r="CG414" i="21" s="1"/>
  <c r="CA612" i="21"/>
  <c r="CB612" i="21"/>
  <c r="BT612" i="21"/>
  <c r="CG612" i="21" s="1"/>
  <c r="CA604" i="21"/>
  <c r="CB604" i="21"/>
  <c r="BT604" i="21"/>
  <c r="CA596" i="21"/>
  <c r="CB596" i="21"/>
  <c r="BT596" i="21"/>
  <c r="CG596" i="21" s="1"/>
  <c r="CA588" i="21"/>
  <c r="CB588" i="21"/>
  <c r="BT588" i="21"/>
  <c r="CG588" i="21" s="1"/>
  <c r="CA580" i="21"/>
  <c r="CB580" i="21"/>
  <c r="BT580" i="21"/>
  <c r="CG580" i="21" s="1"/>
  <c r="CA572" i="21"/>
  <c r="CB572" i="21"/>
  <c r="BT572" i="21"/>
  <c r="CG572" i="21" s="1"/>
  <c r="CA564" i="21"/>
  <c r="CB564" i="21"/>
  <c r="BT564" i="21"/>
  <c r="CG564" i="21" s="1"/>
  <c r="CA556" i="21"/>
  <c r="CB556" i="21"/>
  <c r="BT556" i="21"/>
  <c r="CG556" i="21" s="1"/>
  <c r="CA548" i="21"/>
  <c r="CB548" i="21"/>
  <c r="BT548" i="21"/>
  <c r="CG548" i="21" s="1"/>
  <c r="CA540" i="21"/>
  <c r="CB540" i="21"/>
  <c r="BT540" i="21"/>
  <c r="CG540" i="21" s="1"/>
  <c r="CA532" i="21"/>
  <c r="CB532" i="21"/>
  <c r="BT532" i="21"/>
  <c r="CG532" i="21" s="1"/>
  <c r="CA524" i="21"/>
  <c r="CB524" i="21"/>
  <c r="BT524" i="21"/>
  <c r="CG524" i="21" s="1"/>
  <c r="CA516" i="21"/>
  <c r="CB516" i="21"/>
  <c r="BT516" i="21"/>
  <c r="CG516" i="21" s="1"/>
  <c r="CA815" i="21"/>
  <c r="CB815" i="21"/>
  <c r="CC815" i="21"/>
  <c r="BV815" i="21"/>
  <c r="R815" i="21" s="1"/>
  <c r="CA823" i="21"/>
  <c r="CB823" i="21"/>
  <c r="BV823" i="21"/>
  <c r="R823" i="21" s="1"/>
  <c r="CA831" i="21"/>
  <c r="CB831" i="21"/>
  <c r="BV831" i="21"/>
  <c r="CC831" i="21"/>
  <c r="CA839" i="21"/>
  <c r="CB839" i="21"/>
  <c r="BV839" i="21"/>
  <c r="R839" i="21" s="1"/>
  <c r="CC839" i="21"/>
  <c r="CA847" i="21"/>
  <c r="CB847" i="21"/>
  <c r="CC847" i="21"/>
  <c r="CA855" i="21"/>
  <c r="CB855" i="21"/>
  <c r="CC855" i="21"/>
  <c r="CA863" i="21"/>
  <c r="CB863" i="21"/>
  <c r="CC863" i="21"/>
  <c r="CA871" i="21"/>
  <c r="CB871" i="21"/>
  <c r="CC871" i="21"/>
  <c r="CA879" i="21"/>
  <c r="CB879" i="21"/>
  <c r="CC879" i="21"/>
  <c r="CA887" i="21"/>
  <c r="CB887" i="21"/>
  <c r="CC887" i="21"/>
  <c r="CA895" i="21"/>
  <c r="CB895" i="21"/>
  <c r="CC895" i="21"/>
  <c r="CA903" i="21"/>
  <c r="CB903" i="21"/>
  <c r="CC903" i="21"/>
  <c r="CA911" i="21"/>
  <c r="CB911" i="21"/>
  <c r="CC911" i="21"/>
  <c r="BW820" i="21"/>
  <c r="CD820" i="21"/>
  <c r="BW828" i="21"/>
  <c r="CD828" i="21"/>
  <c r="BW836" i="21"/>
  <c r="CD836" i="21"/>
  <c r="BW903" i="21"/>
  <c r="CB902" i="21"/>
  <c r="CB899" i="21"/>
  <c r="BW887" i="21"/>
  <c r="CG887" i="21" s="1"/>
  <c r="A887" i="21" s="1"/>
  <c r="BN887" i="21" s="1"/>
  <c r="CB886" i="21"/>
  <c r="CB883" i="21"/>
  <c r="BW871" i="21"/>
  <c r="R871" i="21" s="1"/>
  <c r="CB870" i="21"/>
  <c r="CB867" i="21"/>
  <c r="BW855" i="21"/>
  <c r="R855" i="21" s="1"/>
  <c r="CB854" i="21"/>
  <c r="CB851" i="21"/>
  <c r="CD823" i="21"/>
  <c r="CA1014" i="21"/>
  <c r="CB1014" i="21"/>
  <c r="CC1014" i="21"/>
  <c r="CD1014" i="21"/>
  <c r="CE1014" i="21"/>
  <c r="BX1014" i="21"/>
  <c r="CE1022" i="21"/>
  <c r="CD1022" i="21"/>
  <c r="CC1022" i="21"/>
  <c r="CB1022" i="21"/>
  <c r="CA1022" i="21"/>
  <c r="R1022" i="21"/>
  <c r="R1099" i="21"/>
  <c r="R1023" i="21"/>
  <c r="R1021" i="21"/>
  <c r="R1016" i="21"/>
  <c r="R1019" i="21"/>
  <c r="CE1076" i="21"/>
  <c r="CE1100" i="21"/>
  <c r="CE1106" i="21"/>
  <c r="R832" i="21"/>
  <c r="CB1094" i="21"/>
  <c r="CB1110" i="21"/>
  <c r="CD1058" i="21"/>
  <c r="BW1029" i="21"/>
  <c r="BV1047" i="21"/>
  <c r="CD1059" i="21"/>
  <c r="BW1063" i="21"/>
  <c r="BV1067" i="21"/>
  <c r="BV1075" i="21"/>
  <c r="CD1079" i="21"/>
  <c r="CD1083" i="21"/>
  <c r="CD1085" i="21"/>
  <c r="CD1087" i="21"/>
  <c r="CD1089" i="21"/>
  <c r="CD1093" i="21"/>
  <c r="CD1095" i="21"/>
  <c r="CD1097" i="21"/>
  <c r="CD1101" i="21"/>
  <c r="CD1103" i="21"/>
  <c r="CD1109" i="21"/>
  <c r="CB1036" i="21"/>
  <c r="BV1044" i="21"/>
  <c r="BV1052" i="21"/>
  <c r="CC1058" i="21"/>
  <c r="CA1062" i="21"/>
  <c r="BV1068" i="21"/>
  <c r="BV1070" i="21"/>
  <c r="BV1076" i="21"/>
  <c r="CA1078" i="21"/>
  <c r="CA1100" i="21"/>
  <c r="CC1110" i="21"/>
  <c r="CA1112" i="21"/>
  <c r="BW1068" i="21"/>
  <c r="BW1078" i="21"/>
  <c r="R897" i="21"/>
  <c r="CB1112" i="21"/>
  <c r="CE1070" i="21"/>
  <c r="CC1079" i="21"/>
  <c r="CB1095" i="21"/>
  <c r="CB1101" i="21"/>
  <c r="CA1111" i="21"/>
  <c r="CC1098" i="21"/>
  <c r="R900" i="21"/>
  <c r="R884" i="21"/>
  <c r="R860" i="21"/>
  <c r="CG598" i="21"/>
  <c r="CE1063" i="21"/>
  <c r="CE1097" i="21"/>
  <c r="CE1103" i="21"/>
  <c r="CE1109" i="21"/>
  <c r="CD1111" i="21"/>
  <c r="BV1111" i="21"/>
  <c r="BX1103" i="21"/>
  <c r="CD1099" i="21"/>
  <c r="CE1098" i="21"/>
  <c r="BW1097" i="21"/>
  <c r="R868" i="21"/>
  <c r="CB1093" i="21"/>
  <c r="CB1085" i="21"/>
  <c r="CB1098" i="21"/>
  <c r="CE1086" i="21"/>
  <c r="CD1034" i="21"/>
  <c r="CD1102" i="21"/>
  <c r="CE1108" i="21"/>
  <c r="BX1100" i="21"/>
  <c r="BX1076" i="21"/>
  <c r="CD1110" i="21"/>
  <c r="BW1102" i="21"/>
  <c r="CE1096" i="21"/>
  <c r="CB1087" i="21"/>
  <c r="CC1062" i="21"/>
  <c r="CC1109" i="21"/>
  <c r="CA1027" i="21"/>
  <c r="CB1045" i="21"/>
  <c r="BV1065" i="21"/>
  <c r="CB1067" i="21"/>
  <c r="CA1071" i="21"/>
  <c r="CA1073" i="21"/>
  <c r="CB1075" i="21"/>
  <c r="BV1079" i="21"/>
  <c r="CA1081" i="21"/>
  <c r="BW1109" i="21"/>
  <c r="CD1096" i="21"/>
  <c r="CE1072" i="21"/>
  <c r="CG1019" i="21"/>
  <c r="A1019" i="21" s="1"/>
  <c r="BN1019" i="21" s="1"/>
  <c r="CD1025" i="21"/>
  <c r="BW1025" i="21"/>
  <c r="BW1037" i="21"/>
  <c r="CD1037" i="21"/>
  <c r="CD1049" i="21"/>
  <c r="BW1049" i="21"/>
  <c r="BW1061" i="21"/>
  <c r="CD1061" i="21"/>
  <c r="CD1077" i="21"/>
  <c r="BW1077" i="21"/>
  <c r="CE1025" i="21"/>
  <c r="BX1025" i="21"/>
  <c r="CE1027" i="21"/>
  <c r="BX1027" i="21"/>
  <c r="BX1029" i="21"/>
  <c r="CE1029" i="21"/>
  <c r="CE1031" i="21"/>
  <c r="BX1031" i="21"/>
  <c r="CE1033" i="21"/>
  <c r="BX1033" i="21"/>
  <c r="BX1035" i="21"/>
  <c r="CE1035" i="21"/>
  <c r="CE1039" i="21"/>
  <c r="BX1041" i="21"/>
  <c r="CE1041" i="21"/>
  <c r="BX1043" i="21"/>
  <c r="CE1043" i="21"/>
  <c r="CE1045" i="21"/>
  <c r="BX1045" i="21"/>
  <c r="CE1047" i="21"/>
  <c r="BX1047" i="21"/>
  <c r="CE1051" i="21"/>
  <c r="BX1051" i="21"/>
  <c r="CE1053" i="21"/>
  <c r="BX1053" i="21"/>
  <c r="CE1065" i="21"/>
  <c r="BX1065" i="21"/>
  <c r="CE1067" i="21"/>
  <c r="BX1067" i="21"/>
  <c r="CE1073" i="21"/>
  <c r="BX1073" i="21"/>
  <c r="CE1075" i="21"/>
  <c r="BX1075" i="21"/>
  <c r="CE1077" i="21"/>
  <c r="BX1077" i="21"/>
  <c r="BX1079" i="21"/>
  <c r="CE1079" i="21"/>
  <c r="CE1087" i="21"/>
  <c r="BX1087" i="21"/>
  <c r="CD1091" i="21"/>
  <c r="CE1091" i="21"/>
  <c r="BX1091" i="21"/>
  <c r="CG1091" i="21" s="1"/>
  <c r="CE1093" i="21"/>
  <c r="CC1093" i="21"/>
  <c r="BX1093" i="21"/>
  <c r="CC1095" i="21"/>
  <c r="BX1095" i="21"/>
  <c r="CE1107" i="21"/>
  <c r="BX1107" i="21"/>
  <c r="CG1107" i="21" s="1"/>
  <c r="CA1107" i="21"/>
  <c r="BX1111" i="21"/>
  <c r="CA1109" i="21"/>
  <c r="CA1101" i="21"/>
  <c r="CB1097" i="21"/>
  <c r="CE1095" i="21"/>
  <c r="CA1093" i="21"/>
  <c r="CA1085" i="21"/>
  <c r="CB1077" i="21"/>
  <c r="CE1071" i="21"/>
  <c r="CD1063" i="21"/>
  <c r="CE1055" i="21"/>
  <c r="CD1029" i="21"/>
  <c r="BW1043" i="21"/>
  <c r="CD1043" i="21"/>
  <c r="CD1071" i="21"/>
  <c r="BW1071" i="21"/>
  <c r="CB1071" i="21"/>
  <c r="CA1063" i="21"/>
  <c r="BX1039" i="21"/>
  <c r="CA1026" i="21"/>
  <c r="CB1026" i="21"/>
  <c r="CC1026" i="21"/>
  <c r="BV1028" i="21"/>
  <c r="CB1028" i="21"/>
  <c r="CC1028" i="21"/>
  <c r="CC1030" i="21"/>
  <c r="BV1030" i="21"/>
  <c r="CB1030" i="21"/>
  <c r="CA1030" i="21"/>
  <c r="CA1032" i="21"/>
  <c r="CB1032" i="21"/>
  <c r="CC1032" i="21"/>
  <c r="BV1032" i="21"/>
  <c r="CA1034" i="21"/>
  <c r="BV1034" i="21"/>
  <c r="CC1034" i="21"/>
  <c r="CB1034" i="21"/>
  <c r="CC1036" i="21"/>
  <c r="BV1036" i="21"/>
  <c r="CA1036" i="21"/>
  <c r="CA1038" i="21"/>
  <c r="CB1038" i="21"/>
  <c r="CC1038" i="21"/>
  <c r="BV1038" i="21"/>
  <c r="CA1040" i="21"/>
  <c r="CC1040" i="21"/>
  <c r="BV1040" i="21"/>
  <c r="CB1040" i="21"/>
  <c r="BV1042" i="21"/>
  <c r="CC1042" i="21"/>
  <c r="CA1042" i="21"/>
  <c r="CA1044" i="21"/>
  <c r="CB1044" i="21"/>
  <c r="CC1044" i="21"/>
  <c r="CA1046" i="21"/>
  <c r="CB1046" i="21"/>
  <c r="CC1046" i="21"/>
  <c r="BV1048" i="21"/>
  <c r="CC1048" i="21"/>
  <c r="CB1050" i="21"/>
  <c r="CC1050" i="21"/>
  <c r="BV1050" i="21"/>
  <c r="CA1050" i="21"/>
  <c r="CA1052" i="21"/>
  <c r="CB1052" i="21"/>
  <c r="CC1052" i="21"/>
  <c r="BV1054" i="21"/>
  <c r="CA1054" i="21"/>
  <c r="CC1054" i="21"/>
  <c r="CB1056" i="21"/>
  <c r="CC1056" i="21"/>
  <c r="BV1056" i="21"/>
  <c r="CB1058" i="21"/>
  <c r="BV1058" i="21"/>
  <c r="CA1058" i="21"/>
  <c r="CB1060" i="21"/>
  <c r="CC1060" i="21"/>
  <c r="CB1062" i="21"/>
  <c r="BV1062" i="21"/>
  <c r="CC1064" i="21"/>
  <c r="CB1064" i="21"/>
  <c r="CA1066" i="21"/>
  <c r="CC1066" i="21"/>
  <c r="CA1068" i="21"/>
  <c r="CC1068" i="21"/>
  <c r="CA1070" i="21"/>
  <c r="CB1070" i="21"/>
  <c r="CC1070" i="21"/>
  <c r="CB1072" i="21"/>
  <c r="CA1072" i="21"/>
  <c r="CC1072" i="21"/>
  <c r="CA1074" i="21"/>
  <c r="CC1074" i="21"/>
  <c r="CA1076" i="21"/>
  <c r="CC1076" i="21"/>
  <c r="CB1078" i="21"/>
  <c r="CC1078" i="21"/>
  <c r="CB1080" i="21"/>
  <c r="CC1080" i="21"/>
  <c r="CB1082" i="21"/>
  <c r="CC1082" i="21"/>
  <c r="BV1084" i="21"/>
  <c r="CB1084" i="21"/>
  <c r="CC1084" i="21"/>
  <c r="CB1086" i="21"/>
  <c r="CA1086" i="21"/>
  <c r="CC1086" i="21"/>
  <c r="CA1088" i="21"/>
  <c r="CC1088" i="21"/>
  <c r="BV1090" i="21"/>
  <c r="CB1090" i="21"/>
  <c r="CC1090" i="21"/>
  <c r="CC1092" i="21"/>
  <c r="CB1092" i="21"/>
  <c r="CA1094" i="21"/>
  <c r="CC1094" i="21"/>
  <c r="CA1096" i="21"/>
  <c r="CB1096" i="21"/>
  <c r="CC1096" i="21"/>
  <c r="CB1100" i="21"/>
  <c r="BV1100" i="21"/>
  <c r="CA1102" i="21"/>
  <c r="CB1102" i="21"/>
  <c r="CC1102" i="21"/>
  <c r="BV1104" i="21"/>
  <c r="CA1104" i="21"/>
  <c r="CB1106" i="21"/>
  <c r="BV1106" i="21"/>
  <c r="CB1108" i="21"/>
  <c r="CC1108" i="21"/>
  <c r="BV1110" i="21"/>
  <c r="CA1110" i="21"/>
  <c r="CC1112" i="21"/>
  <c r="BV1112" i="21"/>
  <c r="BX1109" i="21"/>
  <c r="CA1108" i="21"/>
  <c r="CD1107" i="21"/>
  <c r="CC1106" i="21"/>
  <c r="CE1105" i="21"/>
  <c r="CA1098" i="21"/>
  <c r="BX1097" i="21"/>
  <c r="CA1095" i="21"/>
  <c r="BV1094" i="21"/>
  <c r="CE1089" i="21"/>
  <c r="CB1088" i="21"/>
  <c r="CA1087" i="21"/>
  <c r="CE1081" i="21"/>
  <c r="CA1080" i="21"/>
  <c r="CB1079" i="21"/>
  <c r="BV1078" i="21"/>
  <c r="CA1064" i="21"/>
  <c r="BX1063" i="21"/>
  <c r="CB1042" i="21"/>
  <c r="CE1037" i="21"/>
  <c r="CD1027" i="21"/>
  <c r="BW1027" i="21"/>
  <c r="CD1041" i="21"/>
  <c r="BW1041" i="21"/>
  <c r="CD1069" i="21"/>
  <c r="BW1069" i="21"/>
  <c r="CB1069" i="21"/>
  <c r="CE1059" i="21"/>
  <c r="CD1026" i="21"/>
  <c r="BW1026" i="21"/>
  <c r="BW1028" i="21"/>
  <c r="CD1028" i="21"/>
  <c r="CD1030" i="21"/>
  <c r="BW1030" i="21"/>
  <c r="BW1032" i="21"/>
  <c r="CD1032" i="21"/>
  <c r="BW1034" i="21"/>
  <c r="CD1036" i="21"/>
  <c r="BW1036" i="21"/>
  <c r="CD1038" i="21"/>
  <c r="BW1038" i="21"/>
  <c r="BW1040" i="21"/>
  <c r="CD1040" i="21"/>
  <c r="CD1042" i="21"/>
  <c r="BW1042" i="21"/>
  <c r="CD1044" i="21"/>
  <c r="BW1044" i="21"/>
  <c r="CD1046" i="21"/>
  <c r="BW1046" i="21"/>
  <c r="CD1048" i="21"/>
  <c r="BW1048" i="21"/>
  <c r="CD1050" i="21"/>
  <c r="BW1050" i="21"/>
  <c r="BW1052" i="21"/>
  <c r="CD1052" i="21"/>
  <c r="BW1054" i="21"/>
  <c r="CD1054" i="21"/>
  <c r="CD1056" i="21"/>
  <c r="BW1056" i="21"/>
  <c r="CD1060" i="21"/>
  <c r="BW1060" i="21"/>
  <c r="CD1062" i="21"/>
  <c r="BW1062" i="21"/>
  <c r="BW1064" i="21"/>
  <c r="CD1064" i="21"/>
  <c r="CD1066" i="21"/>
  <c r="CD1068" i="21"/>
  <c r="CD1070" i="21"/>
  <c r="BW1070" i="21"/>
  <c r="BW1072" i="21"/>
  <c r="CD1072" i="21"/>
  <c r="CD1074" i="21"/>
  <c r="BW1076" i="21"/>
  <c r="CD1076" i="21"/>
  <c r="CD1078" i="21"/>
  <c r="CD1080" i="21"/>
  <c r="BW1082" i="21"/>
  <c r="CD1082" i="21"/>
  <c r="CD1084" i="21"/>
  <c r="BW1086" i="21"/>
  <c r="CD1086" i="21"/>
  <c r="CD1088" i="21"/>
  <c r="CD1090" i="21"/>
  <c r="CD1092" i="21"/>
  <c r="CD1094" i="21"/>
  <c r="CD1098" i="21"/>
  <c r="BW1098" i="21"/>
  <c r="CG1098" i="21" s="1"/>
  <c r="CD1100" i="21"/>
  <c r="BW1100" i="21"/>
  <c r="CD1106" i="21"/>
  <c r="BW1106" i="21"/>
  <c r="CD1108" i="21"/>
  <c r="CC1107" i="21"/>
  <c r="CA1106" i="21"/>
  <c r="CD1105" i="21"/>
  <c r="BV1096" i="21"/>
  <c r="CA1089" i="21"/>
  <c r="BW1088" i="21"/>
  <c r="CE1082" i="21"/>
  <c r="BW1080" i="21"/>
  <c r="CB1073" i="21"/>
  <c r="BV1072" i="21"/>
  <c r="R1072" i="21" s="1"/>
  <c r="CC1065" i="21"/>
  <c r="BV1064" i="21"/>
  <c r="CA1060" i="21"/>
  <c r="BW1059" i="21"/>
  <c r="CA1056" i="21"/>
  <c r="CB1048" i="21"/>
  <c r="CE1032" i="21"/>
  <c r="CD1035" i="21"/>
  <c r="BW1035" i="21"/>
  <c r="CD1047" i="21"/>
  <c r="BW1047" i="21"/>
  <c r="CD1055" i="21"/>
  <c r="BW1055" i="21"/>
  <c r="CD1073" i="21"/>
  <c r="BW1073" i="21"/>
  <c r="BV1077" i="21"/>
  <c r="BX1080" i="21"/>
  <c r="CE1080" i="21"/>
  <c r="CE1084" i="21"/>
  <c r="BX1084" i="21"/>
  <c r="BX1088" i="21"/>
  <c r="CE1088" i="21"/>
  <c r="CE1090" i="21"/>
  <c r="BX1090" i="21"/>
  <c r="BX1092" i="21"/>
  <c r="CG1092" i="21" s="1"/>
  <c r="CE1092" i="21"/>
  <c r="BX1094" i="21"/>
  <c r="CG1094" i="21" s="1"/>
  <c r="CE1094" i="21"/>
  <c r="CE1104" i="21"/>
  <c r="BX1104" i="21"/>
  <c r="CE1110" i="21"/>
  <c r="BX1110" i="21"/>
  <c r="CE1112" i="21"/>
  <c r="BX1112" i="21"/>
  <c r="CB1107" i="21"/>
  <c r="CD1104" i="21"/>
  <c r="CC1103" i="21"/>
  <c r="CE1102" i="21"/>
  <c r="CA1090" i="21"/>
  <c r="CE1083" i="21"/>
  <c r="CA1082" i="21"/>
  <c r="BV1080" i="21"/>
  <c r="CB1074" i="21"/>
  <c r="CB1066" i="21"/>
  <c r="CB1065" i="21"/>
  <c r="BV1060" i="21"/>
  <c r="CA1048" i="21"/>
  <c r="CE1040" i="21"/>
  <c r="CD1033" i="21"/>
  <c r="BW1033" i="21"/>
  <c r="CD1045" i="21"/>
  <c r="BW1045" i="21"/>
  <c r="CD1053" i="21"/>
  <c r="BW1053" i="21"/>
  <c r="BW1065" i="21"/>
  <c r="CD1065" i="21"/>
  <c r="CD1075" i="21"/>
  <c r="BW1075" i="21"/>
  <c r="CC1055" i="21"/>
  <c r="BX1026" i="21"/>
  <c r="CE1026" i="21"/>
  <c r="CE1028" i="21"/>
  <c r="BX1028" i="21"/>
  <c r="CE1030" i="21"/>
  <c r="BX1030" i="21"/>
  <c r="BX1034" i="21"/>
  <c r="CE1034" i="21"/>
  <c r="CE1036" i="21"/>
  <c r="BX1036" i="21"/>
  <c r="CE1038" i="21"/>
  <c r="BX1038" i="21"/>
  <c r="CE1042" i="21"/>
  <c r="BX1042" i="21"/>
  <c r="CE1044" i="21"/>
  <c r="BX1044" i="21"/>
  <c r="BX1046" i="21"/>
  <c r="CE1046" i="21"/>
  <c r="CE1048" i="21"/>
  <c r="BX1048" i="21"/>
  <c r="CE1050" i="21"/>
  <c r="BX1050" i="21"/>
  <c r="BX1052" i="21"/>
  <c r="CE1052" i="21"/>
  <c r="CE1054" i="21"/>
  <c r="BX1054" i="21"/>
  <c r="CE1056" i="21"/>
  <c r="BX1056" i="21"/>
  <c r="BX1058" i="21"/>
  <c r="CE1058" i="21"/>
  <c r="BX1060" i="21"/>
  <c r="CE1060" i="21"/>
  <c r="CE1062" i="21"/>
  <c r="BX1062" i="21"/>
  <c r="BX1064" i="21"/>
  <c r="CE1064" i="21"/>
  <c r="BX1066" i="21"/>
  <c r="CE1066" i="21"/>
  <c r="BX1068" i="21"/>
  <c r="CE1068" i="21"/>
  <c r="BX1074" i="21"/>
  <c r="CE1074" i="21"/>
  <c r="BX1078" i="21"/>
  <c r="CE1078" i="21"/>
  <c r="BV1108" i="21"/>
  <c r="CG1108" i="21" s="1"/>
  <c r="BX1106" i="21"/>
  <c r="CC1104" i="21"/>
  <c r="CA1103" i="21"/>
  <c r="CE1101" i="21"/>
  <c r="CC1091" i="21"/>
  <c r="BW1090" i="21"/>
  <c r="CA1083" i="21"/>
  <c r="BV1082" i="21"/>
  <c r="BW1074" i="21"/>
  <c r="BW1066" i="21"/>
  <c r="CE1061" i="21"/>
  <c r="CA1028" i="21"/>
  <c r="BW1031" i="21"/>
  <c r="CD1031" i="21"/>
  <c r="CD1039" i="21"/>
  <c r="BW1039" i="21"/>
  <c r="CD1051" i="21"/>
  <c r="BW1051" i="21"/>
  <c r="BW1057" i="21"/>
  <c r="CD1057" i="21"/>
  <c r="CD1067" i="21"/>
  <c r="BW1067" i="21"/>
  <c r="CC1077" i="21"/>
  <c r="BV1041" i="21"/>
  <c r="BV1025" i="21"/>
  <c r="CB1025" i="21"/>
  <c r="CC1025" i="21"/>
  <c r="CA1025" i="21"/>
  <c r="CB1027" i="21"/>
  <c r="CC1027" i="21"/>
  <c r="BV1027" i="21"/>
  <c r="CA1029" i="21"/>
  <c r="CB1029" i="21"/>
  <c r="CC1029" i="21"/>
  <c r="BV1029" i="21"/>
  <c r="BV1031" i="21"/>
  <c r="CA1031" i="21"/>
  <c r="CB1031" i="21"/>
  <c r="CC1031" i="21"/>
  <c r="CC1033" i="21"/>
  <c r="BV1033" i="21"/>
  <c r="CA1033" i="21"/>
  <c r="CB1033" i="21"/>
  <c r="CA1035" i="21"/>
  <c r="CB1035" i="21"/>
  <c r="CC1035" i="21"/>
  <c r="CA1037" i="21"/>
  <c r="CC1037" i="21"/>
  <c r="BV1037" i="21"/>
  <c r="CB1037" i="21"/>
  <c r="CC1039" i="21"/>
  <c r="BV1039" i="21"/>
  <c r="CA1039" i="21"/>
  <c r="CB1039" i="21"/>
  <c r="CA1041" i="21"/>
  <c r="CB1041" i="21"/>
  <c r="CC1041" i="21"/>
  <c r="CA1043" i="21"/>
  <c r="BV1043" i="21"/>
  <c r="CB1043" i="21"/>
  <c r="CC1043" i="21"/>
  <c r="BV1045" i="21"/>
  <c r="CC1045" i="21"/>
  <c r="CA1045" i="21"/>
  <c r="CA1047" i="21"/>
  <c r="CB1047" i="21"/>
  <c r="CC1047" i="21"/>
  <c r="CA1049" i="21"/>
  <c r="CB1049" i="21"/>
  <c r="BV1049" i="21"/>
  <c r="CC1049" i="21"/>
  <c r="BV1051" i="21"/>
  <c r="CA1051" i="21"/>
  <c r="CB1051" i="21"/>
  <c r="CC1051" i="21"/>
  <c r="CB1053" i="21"/>
  <c r="CC1053" i="21"/>
  <c r="BV1053" i="21"/>
  <c r="CA1053" i="21"/>
  <c r="CA1055" i="21"/>
  <c r="CB1055" i="21"/>
  <c r="BV1055" i="21"/>
  <c r="BV1057" i="21"/>
  <c r="CB1057" i="21"/>
  <c r="CA1057" i="21"/>
  <c r="CC1057" i="21"/>
  <c r="CA1059" i="21"/>
  <c r="CB1059" i="21"/>
  <c r="CC1059" i="21"/>
  <c r="BV1059" i="21"/>
  <c r="CB1061" i="21"/>
  <c r="BV1061" i="21"/>
  <c r="CA1061" i="21"/>
  <c r="CC1061" i="21"/>
  <c r="BV1063" i="21"/>
  <c r="CB1063" i="21"/>
  <c r="CC1063" i="21"/>
  <c r="CA1065" i="21"/>
  <c r="CC1067" i="21"/>
  <c r="CA1069" i="21"/>
  <c r="CC1069" i="21"/>
  <c r="BV1069" i="21"/>
  <c r="CC1071" i="21"/>
  <c r="BV1071" i="21"/>
  <c r="BV1073" i="21"/>
  <c r="CC1073" i="21"/>
  <c r="CC1075" i="21"/>
  <c r="CA1077" i="21"/>
  <c r="CA1079" i="21"/>
  <c r="CB1081" i="21"/>
  <c r="CC1081" i="21"/>
  <c r="BV1081" i="21"/>
  <c r="CC1085" i="21"/>
  <c r="CA1091" i="21"/>
  <c r="CA1097" i="21"/>
  <c r="CA1099" i="21"/>
  <c r="CB1103" i="21"/>
  <c r="CA1105" i="21"/>
  <c r="CB1109" i="21"/>
  <c r="CB1111" i="21"/>
  <c r="CD1112" i="21"/>
  <c r="CE1111" i="21"/>
  <c r="CB1104" i="21"/>
  <c r="CC1101" i="21"/>
  <c r="CC1100" i="21"/>
  <c r="CE1099" i="21"/>
  <c r="CA1092" i="21"/>
  <c r="CB1091" i="21"/>
  <c r="CE1085" i="21"/>
  <c r="CA1084" i="21"/>
  <c r="CB1076" i="21"/>
  <c r="CA1075" i="21"/>
  <c r="BV1074" i="21"/>
  <c r="CE1069" i="21"/>
  <c r="CB1068" i="21"/>
  <c r="CA1067" i="21"/>
  <c r="BV1066" i="21"/>
  <c r="CE1057" i="21"/>
  <c r="CB1054" i="21"/>
  <c r="CE1049" i="21"/>
  <c r="CC1105" i="21"/>
  <c r="BW1103" i="21"/>
  <c r="CC1099" i="21"/>
  <c r="CG1099" i="21"/>
  <c r="BV1097" i="21"/>
  <c r="CB1083" i="21"/>
  <c r="CB1089" i="21"/>
  <c r="CC1111" i="21"/>
  <c r="BV1109" i="21"/>
  <c r="CB1105" i="21"/>
  <c r="CG1105" i="21"/>
  <c r="BV1103" i="21"/>
  <c r="CB1099" i="21"/>
  <c r="BW1089" i="21"/>
  <c r="BW1085" i="21"/>
  <c r="BW1083" i="21"/>
  <c r="CD1081" i="21"/>
  <c r="BW1101" i="21"/>
  <c r="CG1101" i="21" s="1"/>
  <c r="CC1097" i="21"/>
  <c r="BW1095" i="21"/>
  <c r="BW1093" i="21"/>
  <c r="BV1089" i="21"/>
  <c r="BW1087" i="21"/>
  <c r="BV1085" i="21"/>
  <c r="BV1083" i="21"/>
  <c r="BW1079" i="21"/>
  <c r="CG884" i="21"/>
  <c r="A884" i="21" s="1"/>
  <c r="BN884" i="21" s="1"/>
  <c r="CC1089" i="21"/>
  <c r="CC1087" i="21"/>
  <c r="CC1083" i="21"/>
  <c r="CG1022" i="21"/>
  <c r="A1022" i="21" s="1"/>
  <c r="BN1022" i="21" s="1"/>
  <c r="CG1016" i="21"/>
  <c r="A1016" i="21" s="1"/>
  <c r="BN1016" i="21" s="1"/>
  <c r="CG1023" i="21"/>
  <c r="A1023" i="21" s="1"/>
  <c r="BN1023" i="21" s="1"/>
  <c r="CG1021" i="21"/>
  <c r="A1021" i="21" s="1"/>
  <c r="BN1021" i="21" s="1"/>
  <c r="CG888" i="21"/>
  <c r="A888" i="21" s="1"/>
  <c r="BN888" i="21" s="1"/>
  <c r="R909" i="21"/>
  <c r="CG868" i="21"/>
  <c r="A868" i="21" s="1"/>
  <c r="BN868" i="21" s="1"/>
  <c r="CG900" i="21"/>
  <c r="A900" i="21" s="1"/>
  <c r="BN900" i="21" s="1"/>
  <c r="CG897" i="21"/>
  <c r="A897" i="21" s="1"/>
  <c r="BN897" i="21" s="1"/>
  <c r="CG860" i="21"/>
  <c r="A860" i="21" s="1"/>
  <c r="BN860" i="21" s="1"/>
  <c r="CG587" i="21"/>
  <c r="CG547" i="21"/>
  <c r="CG604" i="21"/>
  <c r="CG562" i="21"/>
  <c r="CG839" i="21"/>
  <c r="A839" i="21" s="1"/>
  <c r="BN839" i="21" s="1"/>
  <c r="CG866" i="21"/>
  <c r="A866" i="21" s="1"/>
  <c r="BN866" i="21" s="1"/>
  <c r="R888" i="21"/>
  <c r="CG909" i="21"/>
  <c r="A909" i="21" s="1"/>
  <c r="BN909" i="21" s="1"/>
  <c r="CG605" i="21"/>
  <c r="CG597" i="21"/>
  <c r="CE114" i="21"/>
  <c r="CD114" i="21"/>
  <c r="CC114" i="21"/>
  <c r="CB114" i="21"/>
  <c r="BY114" i="21"/>
  <c r="BX114" i="21"/>
  <c r="BW114" i="21"/>
  <c r="BV114" i="21"/>
  <c r="BU114" i="21"/>
  <c r="BT114" i="21"/>
  <c r="W213" i="21"/>
  <c r="W212" i="21"/>
  <c r="W211" i="21"/>
  <c r="W210" i="21"/>
  <c r="W209" i="21"/>
  <c r="W208" i="21"/>
  <c r="W207" i="21"/>
  <c r="W206" i="21"/>
  <c r="W205" i="21"/>
  <c r="W204" i="21"/>
  <c r="W203" i="21"/>
  <c r="W202" i="21"/>
  <c r="AK1113" i="21" s="1"/>
  <c r="W201" i="21"/>
  <c r="W200" i="21"/>
  <c r="W199" i="21"/>
  <c r="W198" i="21"/>
  <c r="W197" i="21"/>
  <c r="W196" i="21"/>
  <c r="W195" i="21"/>
  <c r="W194" i="21"/>
  <c r="W193" i="21"/>
  <c r="W192" i="21"/>
  <c r="W191" i="21"/>
  <c r="W190" i="21"/>
  <c r="W189" i="21"/>
  <c r="W188" i="21"/>
  <c r="W187" i="21"/>
  <c r="W186" i="21"/>
  <c r="W185" i="21"/>
  <c r="W184" i="21"/>
  <c r="W183" i="21"/>
  <c r="W182" i="21"/>
  <c r="W181" i="21"/>
  <c r="W180" i="21"/>
  <c r="W179" i="21"/>
  <c r="W178" i="21"/>
  <c r="W177" i="21"/>
  <c r="W176" i="21"/>
  <c r="W175" i="21"/>
  <c r="W174" i="21"/>
  <c r="W173" i="21"/>
  <c r="W172" i="21"/>
  <c r="W171" i="21"/>
  <c r="W170" i="21"/>
  <c r="W169" i="21"/>
  <c r="W168" i="21"/>
  <c r="W167" i="21"/>
  <c r="W166" i="21"/>
  <c r="W165" i="21"/>
  <c r="W164" i="21"/>
  <c r="W163" i="21"/>
  <c r="W162" i="21"/>
  <c r="W161" i="21"/>
  <c r="W160" i="21"/>
  <c r="W159" i="21"/>
  <c r="W158" i="21"/>
  <c r="W157" i="21"/>
  <c r="W156" i="21"/>
  <c r="W155" i="21"/>
  <c r="W154" i="21"/>
  <c r="W153" i="21"/>
  <c r="W152" i="21"/>
  <c r="W151" i="21"/>
  <c r="W150" i="21"/>
  <c r="W149" i="21"/>
  <c r="W148" i="21"/>
  <c r="W147" i="21"/>
  <c r="W146" i="21"/>
  <c r="W145" i="21"/>
  <c r="W144" i="21"/>
  <c r="W143" i="21"/>
  <c r="W142" i="21"/>
  <c r="W141" i="21"/>
  <c r="W140" i="21"/>
  <c r="W139" i="21"/>
  <c r="W138" i="21"/>
  <c r="W137" i="21"/>
  <c r="W136" i="21"/>
  <c r="W135" i="21"/>
  <c r="W134" i="21"/>
  <c r="W133" i="21"/>
  <c r="W132" i="21"/>
  <c r="W131" i="21"/>
  <c r="W130" i="21"/>
  <c r="W129" i="21"/>
  <c r="W128" i="21"/>
  <c r="W127" i="21"/>
  <c r="W126" i="21"/>
  <c r="W125" i="21"/>
  <c r="W124" i="21"/>
  <c r="W123" i="21"/>
  <c r="W122" i="21"/>
  <c r="W121" i="21"/>
  <c r="W120" i="21"/>
  <c r="W119" i="21"/>
  <c r="W118" i="21"/>
  <c r="W117" i="21"/>
  <c r="W116" i="21"/>
  <c r="W115" i="21"/>
  <c r="U213" i="21"/>
  <c r="BR213" i="21" s="1"/>
  <c r="U212" i="21"/>
  <c r="BR212" i="21" s="1"/>
  <c r="U211" i="21"/>
  <c r="U210" i="21"/>
  <c r="U209" i="21"/>
  <c r="U208" i="21"/>
  <c r="BR208" i="21" s="1"/>
  <c r="U207" i="21"/>
  <c r="U206" i="21"/>
  <c r="BR206" i="21" s="1"/>
  <c r="U205" i="21"/>
  <c r="U204" i="21"/>
  <c r="BR204" i="21" s="1"/>
  <c r="U203" i="21"/>
  <c r="U202" i="21"/>
  <c r="AI1113" i="21" s="1"/>
  <c r="U201" i="21"/>
  <c r="U200" i="21"/>
  <c r="BR200" i="21" s="1"/>
  <c r="U199" i="21"/>
  <c r="U198" i="21"/>
  <c r="BR198" i="21" s="1"/>
  <c r="U197" i="21"/>
  <c r="U196" i="21"/>
  <c r="BR196" i="21" s="1"/>
  <c r="U195" i="21"/>
  <c r="U194" i="21"/>
  <c r="U193" i="21"/>
  <c r="U192" i="21"/>
  <c r="BR192" i="21" s="1"/>
  <c r="U191" i="21"/>
  <c r="U190" i="21"/>
  <c r="BR190" i="21" s="1"/>
  <c r="U189" i="21"/>
  <c r="U188" i="21"/>
  <c r="BR188" i="21" s="1"/>
  <c r="U187" i="21"/>
  <c r="U186" i="21"/>
  <c r="U185" i="21"/>
  <c r="U184" i="21"/>
  <c r="BR184" i="21" s="1"/>
  <c r="U183" i="21"/>
  <c r="U182" i="21"/>
  <c r="BR182" i="21" s="1"/>
  <c r="U181" i="21"/>
  <c r="U180" i="21"/>
  <c r="BR180" i="21" s="1"/>
  <c r="U179" i="21"/>
  <c r="U178" i="21"/>
  <c r="U177" i="21"/>
  <c r="U176" i="21"/>
  <c r="BR176" i="21" s="1"/>
  <c r="U175" i="21"/>
  <c r="U174" i="21"/>
  <c r="BR174" i="21" s="1"/>
  <c r="U173" i="21"/>
  <c r="U172" i="21"/>
  <c r="BR172" i="21" s="1"/>
  <c r="U171" i="21"/>
  <c r="U170" i="21"/>
  <c r="U169" i="21"/>
  <c r="U168" i="21"/>
  <c r="BR168" i="21" s="1"/>
  <c r="U167" i="21"/>
  <c r="U166" i="21"/>
  <c r="U165" i="21"/>
  <c r="U164" i="21"/>
  <c r="BR164" i="21" s="1"/>
  <c r="U163" i="21"/>
  <c r="U162" i="21"/>
  <c r="U161" i="21"/>
  <c r="U160" i="21"/>
  <c r="BR160" i="21" s="1"/>
  <c r="U159" i="21"/>
  <c r="U158" i="21"/>
  <c r="U157" i="21"/>
  <c r="U156" i="21"/>
  <c r="U155" i="21"/>
  <c r="U154" i="21"/>
  <c r="U153" i="21"/>
  <c r="U152" i="21"/>
  <c r="U151" i="21"/>
  <c r="U150" i="21"/>
  <c r="U149" i="21"/>
  <c r="U148" i="21"/>
  <c r="U147" i="21"/>
  <c r="U146" i="21"/>
  <c r="U145" i="21"/>
  <c r="U144" i="21"/>
  <c r="U143" i="21"/>
  <c r="U142" i="21"/>
  <c r="U141" i="21"/>
  <c r="U140" i="21"/>
  <c r="U139" i="21"/>
  <c r="U138" i="21"/>
  <c r="U137" i="21"/>
  <c r="U136" i="21"/>
  <c r="U135" i="21"/>
  <c r="U134" i="21"/>
  <c r="U133" i="21"/>
  <c r="U132" i="21"/>
  <c r="U131" i="21"/>
  <c r="U130" i="21"/>
  <c r="U129" i="21"/>
  <c r="U128" i="21"/>
  <c r="U127" i="21"/>
  <c r="U126" i="21"/>
  <c r="U125" i="21"/>
  <c r="U124" i="21"/>
  <c r="BR124" i="21" s="1"/>
  <c r="U123" i="21"/>
  <c r="U122" i="21"/>
  <c r="U121" i="21"/>
  <c r="U120" i="21"/>
  <c r="U119" i="21"/>
  <c r="U118" i="21"/>
  <c r="U117" i="21"/>
  <c r="U116" i="21"/>
  <c r="U115" i="21"/>
  <c r="W114" i="21"/>
  <c r="BS114" i="21" s="1"/>
  <c r="U114" i="21"/>
  <c r="W214" i="21"/>
  <c r="W215" i="21"/>
  <c r="W216" i="21"/>
  <c r="W217" i="21"/>
  <c r="W218" i="21"/>
  <c r="W219" i="21"/>
  <c r="W220" i="21"/>
  <c r="W221" i="21"/>
  <c r="W222" i="21"/>
  <c r="AD214" i="21"/>
  <c r="BU214" i="21" s="1"/>
  <c r="AD215" i="21"/>
  <c r="BU215" i="21" s="1"/>
  <c r="AD216" i="21"/>
  <c r="BU216" i="21" s="1"/>
  <c r="AD217" i="21"/>
  <c r="BU217" i="21" s="1"/>
  <c r="AD218" i="21"/>
  <c r="BU218" i="21" s="1"/>
  <c r="AD219" i="21"/>
  <c r="BU219" i="21" s="1"/>
  <c r="AD220" i="21"/>
  <c r="BU220" i="21" s="1"/>
  <c r="AD221" i="21"/>
  <c r="BU221" i="21" s="1"/>
  <c r="AD222" i="21"/>
  <c r="BU222" i="21" s="1"/>
  <c r="CG1086" i="21" l="1"/>
  <c r="R903" i="21"/>
  <c r="R899" i="21"/>
  <c r="CG856" i="21"/>
  <c r="A856" i="21" s="1"/>
  <c r="BN856" i="21" s="1"/>
  <c r="CG1024" i="21"/>
  <c r="A1024" i="21" s="1"/>
  <c r="BN1024" i="21" s="1"/>
  <c r="R1109" i="21"/>
  <c r="CG903" i="21"/>
  <c r="A903" i="21" s="1"/>
  <c r="BN903" i="21" s="1"/>
  <c r="CG1081" i="21"/>
  <c r="A1081" i="21" s="1"/>
  <c r="BN1081" i="21" s="1"/>
  <c r="R1110" i="21"/>
  <c r="R1102" i="21"/>
  <c r="CB1113" i="21"/>
  <c r="CC1113" i="21"/>
  <c r="CA1113" i="21"/>
  <c r="BV1113" i="21"/>
  <c r="R1112" i="21"/>
  <c r="R856" i="21"/>
  <c r="CD1113" i="21"/>
  <c r="BW1113" i="21"/>
  <c r="R1111" i="21"/>
  <c r="R1106" i="21"/>
  <c r="BR117" i="21"/>
  <c r="BR173" i="21"/>
  <c r="BR181" i="21"/>
  <c r="BR189" i="21"/>
  <c r="BR197" i="21"/>
  <c r="BR205" i="21"/>
  <c r="CG905" i="21"/>
  <c r="A905" i="21" s="1"/>
  <c r="BN905" i="21" s="1"/>
  <c r="CG899" i="21"/>
  <c r="A899" i="21" s="1"/>
  <c r="BN899" i="21" s="1"/>
  <c r="CG867" i="21"/>
  <c r="A867" i="21" s="1"/>
  <c r="BN867" i="21" s="1"/>
  <c r="R841" i="21"/>
  <c r="R1018" i="21"/>
  <c r="R819" i="21"/>
  <c r="R1107" i="21"/>
  <c r="BR175" i="21"/>
  <c r="BR183" i="21"/>
  <c r="BR191" i="21"/>
  <c r="BR199" i="21"/>
  <c r="BR207" i="21"/>
  <c r="CG835" i="21"/>
  <c r="A835" i="21" s="1"/>
  <c r="BN835" i="21" s="1"/>
  <c r="CG1015" i="21"/>
  <c r="A1015" i="21" s="1"/>
  <c r="BN1015" i="21" s="1"/>
  <c r="CG852" i="21"/>
  <c r="A852" i="21" s="1"/>
  <c r="BN852" i="21" s="1"/>
  <c r="CG829" i="21"/>
  <c r="A829" i="21" s="1"/>
  <c r="BN829" i="21" s="1"/>
  <c r="CG844" i="21"/>
  <c r="A844" i="21" s="1"/>
  <c r="BN844" i="21" s="1"/>
  <c r="BR177" i="21"/>
  <c r="BR185" i="21"/>
  <c r="BR193" i="21"/>
  <c r="BR201" i="21"/>
  <c r="BR209" i="21"/>
  <c r="CG879" i="21"/>
  <c r="A879" i="21" s="1"/>
  <c r="BN879" i="21" s="1"/>
  <c r="R1108" i="21"/>
  <c r="CG902" i="21"/>
  <c r="A902" i="21" s="1"/>
  <c r="BN902" i="21" s="1"/>
  <c r="CG870" i="21"/>
  <c r="A870" i="21" s="1"/>
  <c r="BN870" i="21" s="1"/>
  <c r="R831" i="21"/>
  <c r="CG869" i="21"/>
  <c r="A869" i="21" s="1"/>
  <c r="BN869" i="21" s="1"/>
  <c r="R898" i="21"/>
  <c r="R904" i="21"/>
  <c r="BR170" i="21"/>
  <c r="BR194" i="21"/>
  <c r="BR162" i="21"/>
  <c r="BR178" i="21"/>
  <c r="BR186" i="21"/>
  <c r="BR210" i="21"/>
  <c r="BR163" i="21"/>
  <c r="BR171" i="21"/>
  <c r="BR179" i="21"/>
  <c r="BR187" i="21"/>
  <c r="BR195" i="21"/>
  <c r="BR203" i="21"/>
  <c r="BR211" i="21"/>
  <c r="BR118" i="21"/>
  <c r="CG859" i="21"/>
  <c r="A859" i="21" s="1"/>
  <c r="BN859" i="21" s="1"/>
  <c r="CG817" i="21"/>
  <c r="A817" i="21" s="1"/>
  <c r="BN817" i="21" s="1"/>
  <c r="BR121" i="21"/>
  <c r="BR115" i="21"/>
  <c r="BR123" i="21"/>
  <c r="R858" i="21"/>
  <c r="R817" i="21"/>
  <c r="CG845" i="21"/>
  <c r="A845" i="21" s="1"/>
  <c r="BN845" i="21" s="1"/>
  <c r="R824" i="21"/>
  <c r="CG881" i="21"/>
  <c r="A881" i="21" s="1"/>
  <c r="BN881" i="21" s="1"/>
  <c r="R890" i="21"/>
  <c r="CG892" i="21"/>
  <c r="A892" i="21" s="1"/>
  <c r="BN892" i="21" s="1"/>
  <c r="R840" i="21"/>
  <c r="CG882" i="21"/>
  <c r="A882" i="21" s="1"/>
  <c r="BN882" i="21" s="1"/>
  <c r="CG1017" i="21"/>
  <c r="A1017" i="21" s="1"/>
  <c r="BN1017" i="21" s="1"/>
  <c r="CG912" i="21"/>
  <c r="A912" i="21" s="1"/>
  <c r="BN912" i="21" s="1"/>
  <c r="CG838" i="21"/>
  <c r="A838" i="21" s="1"/>
  <c r="BN838" i="21" s="1"/>
  <c r="CG883" i="21"/>
  <c r="A883" i="21" s="1"/>
  <c r="BN883" i="21" s="1"/>
  <c r="CG816" i="21"/>
  <c r="A816" i="21" s="1"/>
  <c r="BN816" i="21" s="1"/>
  <c r="CG886" i="21"/>
  <c r="A886" i="21" s="1"/>
  <c r="BN886" i="21" s="1"/>
  <c r="CG843" i="21"/>
  <c r="A843" i="21" s="1"/>
  <c r="BN843" i="21" s="1"/>
  <c r="CG889" i="21"/>
  <c r="A889" i="21" s="1"/>
  <c r="BN889" i="21" s="1"/>
  <c r="R912" i="21"/>
  <c r="CG885" i="21"/>
  <c r="A885" i="21" s="1"/>
  <c r="BN885" i="21" s="1"/>
  <c r="CG913" i="21"/>
  <c r="A913" i="21" s="1"/>
  <c r="R906" i="21"/>
  <c r="CG874" i="21"/>
  <c r="A874" i="21" s="1"/>
  <c r="BN874" i="21" s="1"/>
  <c r="CG872" i="21"/>
  <c r="A872" i="21" s="1"/>
  <c r="BN872" i="21" s="1"/>
  <c r="R886" i="21"/>
  <c r="CG865" i="21"/>
  <c r="A865" i="21" s="1"/>
  <c r="BN865" i="21" s="1"/>
  <c r="CG904" i="21"/>
  <c r="A904" i="21" s="1"/>
  <c r="BN904" i="21" s="1"/>
  <c r="CG823" i="21"/>
  <c r="A823" i="21" s="1"/>
  <c r="BN823" i="21" s="1"/>
  <c r="CG898" i="21"/>
  <c r="A898" i="21" s="1"/>
  <c r="BN898" i="21" s="1"/>
  <c r="CG906" i="21"/>
  <c r="A906" i="21" s="1"/>
  <c r="BN906" i="21" s="1"/>
  <c r="CG849" i="21"/>
  <c r="A849" i="21" s="1"/>
  <c r="BN849" i="21" s="1"/>
  <c r="R874" i="21"/>
  <c r="R885" i="21"/>
  <c r="R872" i="21"/>
  <c r="R816" i="21"/>
  <c r="R887" i="21"/>
  <c r="CG815" i="21"/>
  <c r="A815" i="21" s="1"/>
  <c r="BN815" i="21" s="1"/>
  <c r="CG814" i="21"/>
  <c r="A814" i="21" s="1"/>
  <c r="BN814" i="21" s="1"/>
  <c r="CG891" i="21"/>
  <c r="A891" i="21" s="1"/>
  <c r="BN891" i="21" s="1"/>
  <c r="CG894" i="21"/>
  <c r="A894" i="21" s="1"/>
  <c r="BN894" i="21" s="1"/>
  <c r="CG862" i="21"/>
  <c r="A862" i="21" s="1"/>
  <c r="BN862" i="21" s="1"/>
  <c r="R896" i="21"/>
  <c r="CG901" i="21"/>
  <c r="A901" i="21" s="1"/>
  <c r="BN901" i="21" s="1"/>
  <c r="CG1020" i="21"/>
  <c r="A1020" i="21" s="1"/>
  <c r="BN1020" i="21" s="1"/>
  <c r="R883" i="21"/>
  <c r="CG851" i="21"/>
  <c r="A851" i="21" s="1"/>
  <c r="BN851" i="21" s="1"/>
  <c r="R827" i="21"/>
  <c r="CG893" i="21"/>
  <c r="A893" i="21" s="1"/>
  <c r="BN893" i="21" s="1"/>
  <c r="R848" i="21"/>
  <c r="CG850" i="21"/>
  <c r="A850" i="21" s="1"/>
  <c r="BN850" i="21" s="1"/>
  <c r="CG896" i="21"/>
  <c r="A896" i="21" s="1"/>
  <c r="BN896" i="21" s="1"/>
  <c r="R891" i="21"/>
  <c r="R859" i="21"/>
  <c r="CG890" i="21"/>
  <c r="A890" i="21" s="1"/>
  <c r="BN890" i="21" s="1"/>
  <c r="CG1070" i="21"/>
  <c r="A1070" i="21" s="1"/>
  <c r="BN1070" i="21" s="1"/>
  <c r="R857" i="21"/>
  <c r="R895" i="21"/>
  <c r="R862" i="21"/>
  <c r="R828" i="21"/>
  <c r="CG854" i="21"/>
  <c r="A854" i="21" s="1"/>
  <c r="BN854" i="21" s="1"/>
  <c r="R814" i="21"/>
  <c r="CG871" i="21"/>
  <c r="A871" i="21" s="1"/>
  <c r="BN871" i="21" s="1"/>
  <c r="R901" i="21"/>
  <c r="R853" i="21"/>
  <c r="CG819" i="21"/>
  <c r="A819" i="21" s="1"/>
  <c r="BN819" i="21" s="1"/>
  <c r="CG821" i="21"/>
  <c r="A821" i="21" s="1"/>
  <c r="BN821" i="21" s="1"/>
  <c r="CG827" i="21"/>
  <c r="A827" i="21" s="1"/>
  <c r="BN827" i="21" s="1"/>
  <c r="R908" i="21"/>
  <c r="R851" i="21"/>
  <c r="R893" i="21"/>
  <c r="R911" i="21"/>
  <c r="R907" i="21"/>
  <c r="R875" i="21"/>
  <c r="R880" i="21"/>
  <c r="CG818" i="21"/>
  <c r="A818" i="21" s="1"/>
  <c r="BN818" i="21" s="1"/>
  <c r="CG840" i="21"/>
  <c r="A840" i="21" s="1"/>
  <c r="BN840" i="21" s="1"/>
  <c r="CG828" i="21"/>
  <c r="A828" i="21" s="1"/>
  <c r="BN828" i="21" s="1"/>
  <c r="R1055" i="21"/>
  <c r="CG842" i="21"/>
  <c r="A842" i="21" s="1"/>
  <c r="BN842" i="21" s="1"/>
  <c r="CG832" i="21"/>
  <c r="A832" i="21" s="1"/>
  <c r="BN832" i="21" s="1"/>
  <c r="CG855" i="21"/>
  <c r="A855" i="21" s="1"/>
  <c r="BN855" i="21" s="1"/>
  <c r="R864" i="21"/>
  <c r="CG824" i="21"/>
  <c r="A824" i="21" s="1"/>
  <c r="BN824" i="21" s="1"/>
  <c r="CG847" i="21"/>
  <c r="A847" i="21" s="1"/>
  <c r="BN847" i="21" s="1"/>
  <c r="CG848" i="21"/>
  <c r="A848" i="21" s="1"/>
  <c r="BN848" i="21" s="1"/>
  <c r="R854" i="21"/>
  <c r="CG873" i="21"/>
  <c r="A873" i="21" s="1"/>
  <c r="BN873" i="21" s="1"/>
  <c r="R850" i="21"/>
  <c r="R910" i="21"/>
  <c r="CG878" i="21"/>
  <c r="A878" i="21" s="1"/>
  <c r="BN878" i="21" s="1"/>
  <c r="CG877" i="21"/>
  <c r="A877" i="21" s="1"/>
  <c r="BN877" i="21" s="1"/>
  <c r="CG861" i="21"/>
  <c r="A861" i="21" s="1"/>
  <c r="BN861" i="21" s="1"/>
  <c r="R902" i="21"/>
  <c r="CG830" i="21"/>
  <c r="A830" i="21" s="1"/>
  <c r="BN830" i="21" s="1"/>
  <c r="R845" i="21"/>
  <c r="R861" i="21"/>
  <c r="CG853" i="21"/>
  <c r="A853" i="21" s="1"/>
  <c r="BN853" i="21" s="1"/>
  <c r="CG1049" i="21"/>
  <c r="A1049" i="21" s="1"/>
  <c r="BN1049" i="21" s="1"/>
  <c r="R869" i="21"/>
  <c r="R842" i="21"/>
  <c r="R830" i="21"/>
  <c r="R867" i="21"/>
  <c r="R818" i="21"/>
  <c r="CG831" i="21"/>
  <c r="A831" i="21" s="1"/>
  <c r="BN831" i="21" s="1"/>
  <c r="CG1035" i="21"/>
  <c r="A1035" i="21" s="1"/>
  <c r="BN1035" i="21" s="1"/>
  <c r="R838" i="21"/>
  <c r="R837" i="21"/>
  <c r="CG825" i="21"/>
  <c r="A825" i="21" s="1"/>
  <c r="BN825" i="21" s="1"/>
  <c r="R836" i="21"/>
  <c r="R820" i="21"/>
  <c r="R826" i="21"/>
  <c r="R843" i="21"/>
  <c r="R834" i="21"/>
  <c r="R846" i="21"/>
  <c r="CG833" i="21"/>
  <c r="A833" i="21" s="1"/>
  <c r="BN833" i="21" s="1"/>
  <c r="R878" i="21"/>
  <c r="R870" i="21"/>
  <c r="CG875" i="21"/>
  <c r="A875" i="21" s="1"/>
  <c r="BN875" i="21" s="1"/>
  <c r="R877" i="21"/>
  <c r="CG863" i="21"/>
  <c r="A863" i="21" s="1"/>
  <c r="BN863" i="21" s="1"/>
  <c r="CG822" i="21"/>
  <c r="A822" i="21" s="1"/>
  <c r="BN822" i="21" s="1"/>
  <c r="CG834" i="21"/>
  <c r="A834" i="21" s="1"/>
  <c r="BN834" i="21" s="1"/>
  <c r="CG820" i="21"/>
  <c r="A820" i="21" s="1"/>
  <c r="BN820" i="21" s="1"/>
  <c r="R833" i="21"/>
  <c r="CG907" i="21"/>
  <c r="A907" i="21" s="1"/>
  <c r="BN907" i="21" s="1"/>
  <c r="CG880" i="21"/>
  <c r="A880" i="21" s="1"/>
  <c r="BN880" i="21" s="1"/>
  <c r="CG910" i="21"/>
  <c r="A910" i="21" s="1"/>
  <c r="BN910" i="21" s="1"/>
  <c r="CG826" i="21"/>
  <c r="A826" i="21" s="1"/>
  <c r="BN826" i="21" s="1"/>
  <c r="CG858" i="21"/>
  <c r="A858" i="21" s="1"/>
  <c r="BN858" i="21" s="1"/>
  <c r="BR161" i="21"/>
  <c r="BR169" i="21"/>
  <c r="CG836" i="21"/>
  <c r="A836" i="21" s="1"/>
  <c r="BN836" i="21" s="1"/>
  <c r="CG1102" i="21"/>
  <c r="A1102" i="21" s="1"/>
  <c r="BN1102" i="21" s="1"/>
  <c r="CG846" i="21"/>
  <c r="A846" i="21" s="1"/>
  <c r="BN846" i="21" s="1"/>
  <c r="R825" i="21"/>
  <c r="CG876" i="21"/>
  <c r="A876" i="21" s="1"/>
  <c r="BN876" i="21" s="1"/>
  <c r="CG837" i="21"/>
  <c r="A837" i="21" s="1"/>
  <c r="BN837" i="21" s="1"/>
  <c r="CA198" i="21"/>
  <c r="BS198" i="21"/>
  <c r="CG198" i="21" s="1"/>
  <c r="A198" i="21" s="1"/>
  <c r="BN198" i="21" s="1"/>
  <c r="BR138" i="21"/>
  <c r="CA119" i="21"/>
  <c r="BS119" i="21"/>
  <c r="CA127" i="21"/>
  <c r="BS127" i="21"/>
  <c r="CA135" i="21"/>
  <c r="BS135" i="21"/>
  <c r="CA143" i="21"/>
  <c r="BS143" i="21"/>
  <c r="CA151" i="21"/>
  <c r="BS151" i="21"/>
  <c r="CA159" i="21"/>
  <c r="BS159" i="21"/>
  <c r="CA167" i="21"/>
  <c r="BS167" i="21"/>
  <c r="CA175" i="21"/>
  <c r="BS175" i="21"/>
  <c r="CG175" i="21" s="1"/>
  <c r="CA183" i="21"/>
  <c r="BS183" i="21"/>
  <c r="CA191" i="21"/>
  <c r="BS191" i="21"/>
  <c r="CA199" i="21"/>
  <c r="BS199" i="21"/>
  <c r="CA207" i="21"/>
  <c r="BS207" i="21"/>
  <c r="CG207" i="21" s="1"/>
  <c r="BR137" i="21"/>
  <c r="CA134" i="21"/>
  <c r="BS134" i="21"/>
  <c r="CA182" i="21"/>
  <c r="BS182" i="21"/>
  <c r="CG182" i="21" s="1"/>
  <c r="A182" i="21" s="1"/>
  <c r="BN182" i="21" s="1"/>
  <c r="BR202" i="21"/>
  <c r="CA160" i="21"/>
  <c r="BS160" i="21"/>
  <c r="CG160" i="21" s="1"/>
  <c r="BS200" i="21"/>
  <c r="CG200" i="21" s="1"/>
  <c r="CA200" i="21"/>
  <c r="BR145" i="21"/>
  <c r="CA150" i="21"/>
  <c r="BS150" i="21"/>
  <c r="BR122" i="21"/>
  <c r="BR146" i="21"/>
  <c r="BR155" i="21"/>
  <c r="BS136" i="21"/>
  <c r="CA136" i="21"/>
  <c r="CA176" i="21"/>
  <c r="BS176" i="21"/>
  <c r="CG176" i="21" s="1"/>
  <c r="CA137" i="21"/>
  <c r="BS137" i="21"/>
  <c r="CA169" i="21"/>
  <c r="BS169" i="21"/>
  <c r="CA193" i="21"/>
  <c r="BS193" i="21"/>
  <c r="CG193" i="21" s="1"/>
  <c r="CA209" i="21"/>
  <c r="BS209" i="21"/>
  <c r="CG1014" i="21"/>
  <c r="A1014" i="21" s="1"/>
  <c r="BN1014" i="21" s="1"/>
  <c r="R1014" i="21"/>
  <c r="BR153" i="21"/>
  <c r="CA158" i="21"/>
  <c r="BS158" i="21"/>
  <c r="BR147" i="21"/>
  <c r="R147" i="21" s="1"/>
  <c r="CA128" i="21"/>
  <c r="BS128" i="21"/>
  <c r="CA168" i="21"/>
  <c r="BS168" i="21"/>
  <c r="CG168" i="21" s="1"/>
  <c r="BR148" i="21"/>
  <c r="CA129" i="21"/>
  <c r="BS129" i="21"/>
  <c r="CA145" i="21"/>
  <c r="BS145" i="21"/>
  <c r="CA161" i="21"/>
  <c r="BS161" i="21"/>
  <c r="CA177" i="21"/>
  <c r="BS177" i="21"/>
  <c r="CA185" i="21"/>
  <c r="BS185" i="21"/>
  <c r="CA201" i="21"/>
  <c r="BS201" i="21"/>
  <c r="BR125" i="21"/>
  <c r="BR133" i="21"/>
  <c r="BR141" i="21"/>
  <c r="BR149" i="21"/>
  <c r="BR157" i="21"/>
  <c r="BR165" i="21"/>
  <c r="CA122" i="21"/>
  <c r="BS122" i="21"/>
  <c r="CA130" i="21"/>
  <c r="BS130" i="21"/>
  <c r="CA138" i="21"/>
  <c r="BS138" i="21"/>
  <c r="CA146" i="21"/>
  <c r="BS146" i="21"/>
  <c r="CA154" i="21"/>
  <c r="BS154" i="21"/>
  <c r="CA162" i="21"/>
  <c r="BS162" i="21"/>
  <c r="CG162" i="21" s="1"/>
  <c r="CA170" i="21"/>
  <c r="BS170" i="21"/>
  <c r="CA178" i="21"/>
  <c r="BS178" i="21"/>
  <c r="CA186" i="21"/>
  <c r="BS186" i="21"/>
  <c r="CA194" i="21"/>
  <c r="BS194" i="21"/>
  <c r="CG194" i="21" s="1"/>
  <c r="A194" i="21" s="1"/>
  <c r="BN194" i="21" s="1"/>
  <c r="CA202" i="21"/>
  <c r="BS202" i="21"/>
  <c r="CA210" i="21"/>
  <c r="BS210" i="21"/>
  <c r="BR129" i="21"/>
  <c r="CA142" i="21"/>
  <c r="BS142" i="21"/>
  <c r="CA190" i="21"/>
  <c r="BS190" i="21"/>
  <c r="CG190" i="21" s="1"/>
  <c r="A190" i="21" s="1"/>
  <c r="BN190" i="21" s="1"/>
  <c r="BR130" i="21"/>
  <c r="BR154" i="21"/>
  <c r="BR139" i="21"/>
  <c r="CA120" i="21"/>
  <c r="BS120" i="21"/>
  <c r="BS152" i="21"/>
  <c r="CA152" i="21"/>
  <c r="CA192" i="21"/>
  <c r="BS192" i="21"/>
  <c r="CG192" i="21" s="1"/>
  <c r="BR116" i="21"/>
  <c r="BR140" i="21"/>
  <c r="CA153" i="21"/>
  <c r="BS153" i="21"/>
  <c r="BR134" i="21"/>
  <c r="BR150" i="21"/>
  <c r="CA131" i="21"/>
  <c r="BS131" i="21"/>
  <c r="CA163" i="21"/>
  <c r="BS163" i="21"/>
  <c r="CG163" i="21" s="1"/>
  <c r="CA187" i="21"/>
  <c r="BS187" i="21"/>
  <c r="CG187" i="21" s="1"/>
  <c r="CA203" i="21"/>
  <c r="BS203" i="21"/>
  <c r="CA118" i="21"/>
  <c r="BS118" i="21"/>
  <c r="CA166" i="21"/>
  <c r="BS166" i="21"/>
  <c r="CA206" i="21"/>
  <c r="BS206" i="21"/>
  <c r="CG206" i="21" s="1"/>
  <c r="A206" i="21" s="1"/>
  <c r="BN206" i="21" s="1"/>
  <c r="BR131" i="21"/>
  <c r="CA144" i="21"/>
  <c r="BS144" i="21"/>
  <c r="CA184" i="21"/>
  <c r="BS184" i="21"/>
  <c r="CG184" i="21" s="1"/>
  <c r="CA208" i="21"/>
  <c r="BS208" i="21"/>
  <c r="CG208" i="21" s="1"/>
  <c r="BR132" i="21"/>
  <c r="BR156" i="21"/>
  <c r="CA121" i="21"/>
  <c r="BS121" i="21"/>
  <c r="BR126" i="21"/>
  <c r="BR142" i="21"/>
  <c r="BR158" i="21"/>
  <c r="BR166" i="21"/>
  <c r="BS115" i="21"/>
  <c r="CG115" i="21" s="1"/>
  <c r="CA115" i="21"/>
  <c r="CA123" i="21"/>
  <c r="BS123" i="21"/>
  <c r="CG123" i="21" s="1"/>
  <c r="CA139" i="21"/>
  <c r="BS139" i="21"/>
  <c r="CA147" i="21"/>
  <c r="BS147" i="21"/>
  <c r="CA155" i="21"/>
  <c r="BS155" i="21"/>
  <c r="CA171" i="21"/>
  <c r="BS171" i="21"/>
  <c r="CA179" i="21"/>
  <c r="BS179" i="21"/>
  <c r="CA195" i="21"/>
  <c r="BS195" i="21"/>
  <c r="CG195" i="21" s="1"/>
  <c r="CA211" i="21"/>
  <c r="BS211" i="21"/>
  <c r="BR119" i="21"/>
  <c r="BR127" i="21"/>
  <c r="BR135" i="21"/>
  <c r="BR143" i="21"/>
  <c r="BR151" i="21"/>
  <c r="BR159" i="21"/>
  <c r="BR167" i="21"/>
  <c r="CA116" i="21"/>
  <c r="BS116" i="21"/>
  <c r="BS124" i="21"/>
  <c r="CG124" i="21" s="1"/>
  <c r="CA124" i="21"/>
  <c r="BS132" i="21"/>
  <c r="CA132" i="21"/>
  <c r="BS140" i="21"/>
  <c r="CA140" i="21"/>
  <c r="BS148" i="21"/>
  <c r="CA148" i="21"/>
  <c r="BS156" i="21"/>
  <c r="CA156" i="21"/>
  <c r="BS164" i="21"/>
  <c r="CG164" i="21" s="1"/>
  <c r="CA164" i="21"/>
  <c r="BS172" i="21"/>
  <c r="CG172" i="21" s="1"/>
  <c r="CA172" i="21"/>
  <c r="BS180" i="21"/>
  <c r="CG180" i="21" s="1"/>
  <c r="CA180" i="21"/>
  <c r="BS188" i="21"/>
  <c r="CG188" i="21" s="1"/>
  <c r="CA188" i="21"/>
  <c r="BS196" i="21"/>
  <c r="CG196" i="21" s="1"/>
  <c r="CA196" i="21"/>
  <c r="BS204" i="21"/>
  <c r="CG204" i="21" s="1"/>
  <c r="CA204" i="21"/>
  <c r="BS212" i="21"/>
  <c r="CG212" i="21" s="1"/>
  <c r="CA212" i="21"/>
  <c r="CA126" i="21"/>
  <c r="BS126" i="21"/>
  <c r="CA174" i="21"/>
  <c r="BS174" i="21"/>
  <c r="CG174" i="21" s="1"/>
  <c r="A174" i="21" s="1"/>
  <c r="BN174" i="21" s="1"/>
  <c r="BR120" i="21"/>
  <c r="BR128" i="21"/>
  <c r="BR136" i="21"/>
  <c r="BR144" i="21"/>
  <c r="BR152" i="21"/>
  <c r="BS117" i="21"/>
  <c r="CG117" i="21" s="1"/>
  <c r="CA117" i="21"/>
  <c r="BS125" i="21"/>
  <c r="CA125" i="21"/>
  <c r="BS133" i="21"/>
  <c r="CA133" i="21"/>
  <c r="BS141" i="21"/>
  <c r="CA141" i="21"/>
  <c r="BS149" i="21"/>
  <c r="CA149" i="21"/>
  <c r="BS157" i="21"/>
  <c r="CA157" i="21"/>
  <c r="BS165" i="21"/>
  <c r="CA165" i="21"/>
  <c r="BS173" i="21"/>
  <c r="CG173" i="21" s="1"/>
  <c r="CA173" i="21"/>
  <c r="BS181" i="21"/>
  <c r="CA181" i="21"/>
  <c r="BS189" i="21"/>
  <c r="CA189" i="21"/>
  <c r="BS197" i="21"/>
  <c r="CG197" i="21" s="1"/>
  <c r="CA197" i="21"/>
  <c r="BS205" i="21"/>
  <c r="CG205" i="21" s="1"/>
  <c r="A205" i="21" s="1"/>
  <c r="BN205" i="21" s="1"/>
  <c r="CA205" i="21"/>
  <c r="BS213" i="21"/>
  <c r="CG213" i="21" s="1"/>
  <c r="A213" i="21" s="1"/>
  <c r="BN213" i="21" s="1"/>
  <c r="CA213" i="21"/>
  <c r="R1061" i="21"/>
  <c r="R1089" i="21"/>
  <c r="R1087" i="21"/>
  <c r="R1095" i="21"/>
  <c r="R1051" i="21"/>
  <c r="R1082" i="21"/>
  <c r="R1097" i="21"/>
  <c r="R1043" i="21"/>
  <c r="R1077" i="21"/>
  <c r="R1033" i="21"/>
  <c r="R1088" i="21"/>
  <c r="R1071" i="21"/>
  <c r="R1079" i="21"/>
  <c r="R1074" i="21"/>
  <c r="R1069" i="21"/>
  <c r="R1045" i="21"/>
  <c r="R1083" i="21"/>
  <c r="R1041" i="21"/>
  <c r="R1059" i="21"/>
  <c r="R1092" i="21"/>
  <c r="R1027" i="21"/>
  <c r="R1078" i="21"/>
  <c r="R1090" i="21"/>
  <c r="R1084" i="21"/>
  <c r="R1103" i="21"/>
  <c r="R1076" i="21"/>
  <c r="R1075" i="21"/>
  <c r="R1085" i="21"/>
  <c r="R1094" i="21"/>
  <c r="R1100" i="21"/>
  <c r="R1093" i="21"/>
  <c r="R1091" i="21"/>
  <c r="R1037" i="21"/>
  <c r="R1056" i="21"/>
  <c r="R1047" i="21"/>
  <c r="R1098" i="21"/>
  <c r="R1046" i="21"/>
  <c r="R1062" i="21"/>
  <c r="CG1040" i="21"/>
  <c r="A1040" i="21" s="1"/>
  <c r="BN1040" i="21" s="1"/>
  <c r="R1036" i="21"/>
  <c r="R1028" i="21"/>
  <c r="R1052" i="21"/>
  <c r="R1063" i="21"/>
  <c r="R1080" i="21"/>
  <c r="CG1096" i="21"/>
  <c r="A1096" i="21" s="1"/>
  <c r="BN1096" i="21" s="1"/>
  <c r="R1096" i="21"/>
  <c r="R1081" i="21"/>
  <c r="R1053" i="21"/>
  <c r="R1104" i="21"/>
  <c r="R1101" i="21"/>
  <c r="R1086" i="21"/>
  <c r="R1039" i="21"/>
  <c r="R1031" i="21"/>
  <c r="R1032" i="21"/>
  <c r="R1040" i="21"/>
  <c r="R1073" i="21"/>
  <c r="R1025" i="21"/>
  <c r="R1064" i="21"/>
  <c r="R1050" i="21"/>
  <c r="R1044" i="21"/>
  <c r="R1026" i="21"/>
  <c r="R1038" i="21"/>
  <c r="R1054" i="21"/>
  <c r="R1030" i="21"/>
  <c r="R1070" i="21"/>
  <c r="R1067" i="21"/>
  <c r="R1057" i="21"/>
  <c r="R1029" i="21"/>
  <c r="R1060" i="21"/>
  <c r="R1048" i="21"/>
  <c r="R1065" i="21"/>
  <c r="R1068" i="21"/>
  <c r="R1034" i="21"/>
  <c r="R1049" i="21"/>
  <c r="R1066" i="21"/>
  <c r="R1058" i="21"/>
  <c r="R1035" i="21"/>
  <c r="R1042" i="21"/>
  <c r="CG1029" i="21"/>
  <c r="A1029" i="21" s="1"/>
  <c r="BN1029" i="21" s="1"/>
  <c r="CG1093" i="21"/>
  <c r="A1093" i="21" s="1"/>
  <c r="BN1093" i="21" s="1"/>
  <c r="CG1052" i="21"/>
  <c r="A1052" i="21" s="1"/>
  <c r="BN1052" i="21" s="1"/>
  <c r="CG1067" i="21"/>
  <c r="A1067" i="21" s="1"/>
  <c r="BN1067" i="21" s="1"/>
  <c r="CG1062" i="21"/>
  <c r="A1062" i="21" s="1"/>
  <c r="BN1062" i="21" s="1"/>
  <c r="CG1036" i="21"/>
  <c r="A1036" i="21" s="1"/>
  <c r="BN1036" i="21" s="1"/>
  <c r="CG1079" i="21"/>
  <c r="A1079" i="21" s="1"/>
  <c r="BN1079" i="21" s="1"/>
  <c r="CG1032" i="21"/>
  <c r="A1032" i="21" s="1"/>
  <c r="BN1032" i="21" s="1"/>
  <c r="CG1047" i="21"/>
  <c r="A1047" i="21" s="1"/>
  <c r="BN1047" i="21" s="1"/>
  <c r="CG1071" i="21"/>
  <c r="A1071" i="21" s="1"/>
  <c r="BN1071" i="21" s="1"/>
  <c r="CG1083" i="21"/>
  <c r="A1083" i="21" s="1"/>
  <c r="BN1083" i="21" s="1"/>
  <c r="CG1069" i="21"/>
  <c r="A1069" i="21" s="1"/>
  <c r="BN1069" i="21" s="1"/>
  <c r="CG1056" i="21"/>
  <c r="A1056" i="21" s="1"/>
  <c r="BN1056" i="21" s="1"/>
  <c r="CG1058" i="21"/>
  <c r="A1058" i="21" s="1"/>
  <c r="BN1058" i="21" s="1"/>
  <c r="CG1037" i="21"/>
  <c r="A1037" i="21" s="1"/>
  <c r="BN1037" i="21" s="1"/>
  <c r="CG1039" i="21"/>
  <c r="A1039" i="21" s="1"/>
  <c r="BN1039" i="21" s="1"/>
  <c r="CG1028" i="21"/>
  <c r="A1028" i="21" s="1"/>
  <c r="BN1028" i="21" s="1"/>
  <c r="CG1043" i="21"/>
  <c r="A1043" i="21" s="1"/>
  <c r="BN1043" i="21" s="1"/>
  <c r="CG1085" i="21"/>
  <c r="A1085" i="21" s="1"/>
  <c r="BN1085" i="21" s="1"/>
  <c r="CG1031" i="21"/>
  <c r="A1031" i="21" s="1"/>
  <c r="BN1031" i="21" s="1"/>
  <c r="CG1059" i="21"/>
  <c r="A1059" i="21" s="1"/>
  <c r="BN1059" i="21" s="1"/>
  <c r="CG1063" i="21"/>
  <c r="A1063" i="21" s="1"/>
  <c r="BN1063" i="21" s="1"/>
  <c r="CG1053" i="21"/>
  <c r="A1053" i="21" s="1"/>
  <c r="BN1053" i="21" s="1"/>
  <c r="CG1066" i="21"/>
  <c r="A1066" i="21" s="1"/>
  <c r="BN1066" i="21" s="1"/>
  <c r="CG1068" i="21"/>
  <c r="A1068" i="21" s="1"/>
  <c r="BN1068" i="21" s="1"/>
  <c r="CG1027" i="21"/>
  <c r="A1027" i="21" s="1"/>
  <c r="BN1027" i="21" s="1"/>
  <c r="CG1061" i="21"/>
  <c r="A1061" i="21" s="1"/>
  <c r="BN1061" i="21" s="1"/>
  <c r="CG1089" i="21"/>
  <c r="A1089" i="21" s="1"/>
  <c r="BN1089" i="21" s="1"/>
  <c r="CG1076" i="21"/>
  <c r="A1076" i="21" s="1"/>
  <c r="BN1076" i="21" s="1"/>
  <c r="CG1045" i="21"/>
  <c r="A1045" i="21" s="1"/>
  <c r="BN1045" i="21" s="1"/>
  <c r="CG1103" i="21"/>
  <c r="A1103" i="21" s="1"/>
  <c r="BN1103" i="21" s="1"/>
  <c r="CG1057" i="21"/>
  <c r="A1057" i="21" s="1"/>
  <c r="BN1057" i="21" s="1"/>
  <c r="CG1065" i="21"/>
  <c r="A1065" i="21" s="1"/>
  <c r="BN1065" i="21" s="1"/>
  <c r="CG1073" i="21"/>
  <c r="A1073" i="21" s="1"/>
  <c r="BN1073" i="21" s="1"/>
  <c r="CG1042" i="21"/>
  <c r="A1042" i="21" s="1"/>
  <c r="BN1042" i="21" s="1"/>
  <c r="CG1034" i="21"/>
  <c r="A1034" i="21" s="1"/>
  <c r="BN1034" i="21" s="1"/>
  <c r="CG1110" i="21"/>
  <c r="A1110" i="21" s="1"/>
  <c r="BN1110" i="21" s="1"/>
  <c r="CG1054" i="21"/>
  <c r="A1054" i="21" s="1"/>
  <c r="BN1054" i="21" s="1"/>
  <c r="CG1030" i="21"/>
  <c r="A1030" i="21" s="1"/>
  <c r="BN1030" i="21" s="1"/>
  <c r="CG1060" i="21"/>
  <c r="A1060" i="21" s="1"/>
  <c r="BN1060" i="21" s="1"/>
  <c r="CG1106" i="21"/>
  <c r="A1106" i="21" s="1"/>
  <c r="BN1106" i="21" s="1"/>
  <c r="CG1048" i="21"/>
  <c r="A1048" i="21" s="1"/>
  <c r="BN1048" i="21" s="1"/>
  <c r="CG1100" i="21"/>
  <c r="A1100" i="21" s="1"/>
  <c r="BN1100" i="21" s="1"/>
  <c r="CG1111" i="21"/>
  <c r="A1111" i="21" s="1"/>
  <c r="BN1111" i="21" s="1"/>
  <c r="CG1025" i="21"/>
  <c r="A1025" i="21" s="1"/>
  <c r="BN1025" i="21" s="1"/>
  <c r="CG1074" i="21"/>
  <c r="A1074" i="21" s="1"/>
  <c r="BN1074" i="21" s="1"/>
  <c r="CG1087" i="21"/>
  <c r="A1087" i="21" s="1"/>
  <c r="BN1087" i="21" s="1"/>
  <c r="CG1097" i="21"/>
  <c r="A1097" i="21" s="1"/>
  <c r="BN1097" i="21" s="1"/>
  <c r="CG1075" i="21"/>
  <c r="A1075" i="21" s="1"/>
  <c r="BN1075" i="21" s="1"/>
  <c r="CG1046" i="21"/>
  <c r="A1046" i="21" s="1"/>
  <c r="BN1046" i="21" s="1"/>
  <c r="CG1051" i="21"/>
  <c r="A1051" i="21" s="1"/>
  <c r="BN1051" i="21" s="1"/>
  <c r="CG1109" i="21"/>
  <c r="A1109" i="21" s="1"/>
  <c r="BN1109" i="21" s="1"/>
  <c r="CG1082" i="21"/>
  <c r="A1082" i="21" s="1"/>
  <c r="BN1082" i="21" s="1"/>
  <c r="CG1078" i="21"/>
  <c r="A1078" i="21" s="1"/>
  <c r="BN1078" i="21" s="1"/>
  <c r="CG1112" i="21"/>
  <c r="A1112" i="21" s="1"/>
  <c r="BN1112" i="21" s="1"/>
  <c r="CG1090" i="21"/>
  <c r="A1090" i="21" s="1"/>
  <c r="BN1090" i="21" s="1"/>
  <c r="CG1084" i="21"/>
  <c r="A1084" i="21" s="1"/>
  <c r="BN1084" i="21" s="1"/>
  <c r="CG1095" i="21"/>
  <c r="A1095" i="21" s="1"/>
  <c r="BN1095" i="21" s="1"/>
  <c r="CG1055" i="21"/>
  <c r="A1055" i="21" s="1"/>
  <c r="BN1055" i="21" s="1"/>
  <c r="CG1104" i="21"/>
  <c r="A1104" i="21" s="1"/>
  <c r="BN1104" i="21" s="1"/>
  <c r="CG1080" i="21"/>
  <c r="A1080" i="21" s="1"/>
  <c r="BN1080" i="21" s="1"/>
  <c r="CG1038" i="21"/>
  <c r="A1038" i="21" s="1"/>
  <c r="BN1038" i="21" s="1"/>
  <c r="CG1050" i="21"/>
  <c r="A1050" i="21" s="1"/>
  <c r="BN1050" i="21" s="1"/>
  <c r="CG1077" i="21"/>
  <c r="A1077" i="21" s="1"/>
  <c r="BN1077" i="21" s="1"/>
  <c r="CG1033" i="21"/>
  <c r="A1033" i="21" s="1"/>
  <c r="BN1033" i="21" s="1"/>
  <c r="CG1041" i="21"/>
  <c r="A1041" i="21" s="1"/>
  <c r="BN1041" i="21" s="1"/>
  <c r="CG1088" i="21"/>
  <c r="A1088" i="21" s="1"/>
  <c r="BN1088" i="21" s="1"/>
  <c r="CG1044" i="21"/>
  <c r="A1044" i="21" s="1"/>
  <c r="BN1044" i="21" s="1"/>
  <c r="CG1064" i="21"/>
  <c r="A1064" i="21" s="1"/>
  <c r="BN1064" i="21" s="1"/>
  <c r="CG1072" i="21"/>
  <c r="A1072" i="21" s="1"/>
  <c r="BN1072" i="21" s="1"/>
  <c r="CG1026" i="21"/>
  <c r="A1026" i="21" s="1"/>
  <c r="BN1026" i="21" s="1"/>
  <c r="A1098" i="21"/>
  <c r="BN1098" i="21" s="1"/>
  <c r="A1108" i="21"/>
  <c r="BN1108" i="21" s="1"/>
  <c r="A1101" i="21"/>
  <c r="BN1101" i="21" s="1"/>
  <c r="A1105" i="21"/>
  <c r="BN1105" i="21" s="1"/>
  <c r="A1091" i="21"/>
  <c r="BN1091" i="21" s="1"/>
  <c r="A1086" i="21"/>
  <c r="BN1086" i="21" s="1"/>
  <c r="A1099" i="21"/>
  <c r="BN1099" i="21" s="1"/>
  <c r="A1094" i="21"/>
  <c r="BN1094" i="21" s="1"/>
  <c r="A1092" i="21"/>
  <c r="BN1092" i="21" s="1"/>
  <c r="A1107" i="21"/>
  <c r="BN1107" i="21" s="1"/>
  <c r="R611" i="21"/>
  <c r="R607" i="21"/>
  <c r="R603" i="21"/>
  <c r="R599" i="21"/>
  <c r="R595" i="21"/>
  <c r="R591" i="21"/>
  <c r="R587" i="21"/>
  <c r="R583" i="21"/>
  <c r="R579" i="21"/>
  <c r="R575" i="21"/>
  <c r="R571" i="21"/>
  <c r="R567" i="21"/>
  <c r="R563" i="21"/>
  <c r="R559" i="21"/>
  <c r="R555" i="21"/>
  <c r="R551" i="21"/>
  <c r="R547" i="21"/>
  <c r="R543" i="21"/>
  <c r="R539" i="21"/>
  <c r="R535" i="21"/>
  <c r="R531" i="21"/>
  <c r="R527" i="21"/>
  <c r="R523" i="21"/>
  <c r="R519" i="21"/>
  <c r="R515" i="21"/>
  <c r="R608" i="21"/>
  <c r="R604" i="21"/>
  <c r="R600" i="21"/>
  <c r="R596" i="21"/>
  <c r="R592" i="21"/>
  <c r="R588" i="21"/>
  <c r="R584" i="21"/>
  <c r="R580" i="21"/>
  <c r="R576" i="21"/>
  <c r="R572" i="21"/>
  <c r="R568" i="21"/>
  <c r="R564" i="21"/>
  <c r="R560" i="21"/>
  <c r="R556" i="21"/>
  <c r="R552" i="21"/>
  <c r="R548" i="21"/>
  <c r="R544" i="21"/>
  <c r="R540" i="21"/>
  <c r="R536" i="21"/>
  <c r="R532" i="21"/>
  <c r="R528" i="21"/>
  <c r="R524" i="21"/>
  <c r="R520" i="21"/>
  <c r="R516" i="21"/>
  <c r="R612" i="21"/>
  <c r="R613" i="21"/>
  <c r="R605" i="21"/>
  <c r="R601" i="21"/>
  <c r="R597" i="21"/>
  <c r="R593" i="21"/>
  <c r="R589" i="21"/>
  <c r="R585" i="21"/>
  <c r="R581" i="21"/>
  <c r="R577" i="21"/>
  <c r="R573" i="21"/>
  <c r="R569" i="21"/>
  <c r="R565" i="21"/>
  <c r="R561" i="21"/>
  <c r="R557" i="21"/>
  <c r="R553" i="21"/>
  <c r="R549" i="21"/>
  <c r="R545" i="21"/>
  <c r="R541" i="21"/>
  <c r="R537" i="21"/>
  <c r="R533" i="21"/>
  <c r="R529" i="21"/>
  <c r="R525" i="21"/>
  <c r="R521" i="21"/>
  <c r="R517" i="21"/>
  <c r="R609" i="21"/>
  <c r="R610" i="21"/>
  <c r="R606" i="21"/>
  <c r="R602" i="21"/>
  <c r="R598" i="21"/>
  <c r="R594" i="21"/>
  <c r="R590" i="21"/>
  <c r="R586" i="21"/>
  <c r="R582" i="21"/>
  <c r="R578" i="21"/>
  <c r="R574" i="21"/>
  <c r="R570" i="21"/>
  <c r="R566" i="21"/>
  <c r="R562" i="21"/>
  <c r="R558" i="21"/>
  <c r="R554" i="21"/>
  <c r="R550" i="21"/>
  <c r="R546" i="21"/>
  <c r="R542" i="21"/>
  <c r="R538" i="21"/>
  <c r="R534" i="21"/>
  <c r="R530" i="21"/>
  <c r="R526" i="21"/>
  <c r="R522" i="21"/>
  <c r="R518" i="21"/>
  <c r="BR114" i="21"/>
  <c r="CG114" i="21" s="1"/>
  <c r="A114" i="21" s="1"/>
  <c r="BN114" i="21" s="1"/>
  <c r="CA114" i="21"/>
  <c r="A207" i="21"/>
  <c r="BN207" i="21" s="1"/>
  <c r="A608" i="21"/>
  <c r="A600" i="21"/>
  <c r="A596" i="21"/>
  <c r="A592" i="21"/>
  <c r="A588" i="21"/>
  <c r="A584" i="21"/>
  <c r="A580" i="21"/>
  <c r="A576" i="21"/>
  <c r="A572" i="21"/>
  <c r="A568" i="21"/>
  <c r="A564" i="21"/>
  <c r="A560" i="21"/>
  <c r="A556" i="21"/>
  <c r="A552" i="21"/>
  <c r="A548" i="21"/>
  <c r="A544" i="21"/>
  <c r="A540" i="21"/>
  <c r="A536" i="21"/>
  <c r="A532" i="21"/>
  <c r="A528" i="21"/>
  <c r="A524" i="21"/>
  <c r="A520" i="21"/>
  <c r="A516" i="21"/>
  <c r="A612" i="21"/>
  <c r="A604" i="21"/>
  <c r="A609" i="21"/>
  <c r="A605" i="21"/>
  <c r="A601" i="21"/>
  <c r="A597" i="21"/>
  <c r="A593" i="21"/>
  <c r="A589" i="21"/>
  <c r="A585" i="21"/>
  <c r="A581" i="21"/>
  <c r="A577" i="21"/>
  <c r="A573" i="21"/>
  <c r="A569" i="21"/>
  <c r="A565" i="21"/>
  <c r="A561" i="21"/>
  <c r="A557" i="21"/>
  <c r="A553" i="21"/>
  <c r="A549" i="21"/>
  <c r="A545" i="21"/>
  <c r="A541" i="21"/>
  <c r="A537" i="21"/>
  <c r="A533" i="21"/>
  <c r="A529" i="21"/>
  <c r="A525" i="21"/>
  <c r="A521" i="21"/>
  <c r="A517" i="21"/>
  <c r="A613" i="21"/>
  <c r="A610" i="21"/>
  <c r="A606" i="21"/>
  <c r="A602" i="21"/>
  <c r="A598" i="21"/>
  <c r="A594" i="21"/>
  <c r="A590" i="21"/>
  <c r="A586" i="21"/>
  <c r="A582" i="21"/>
  <c r="A578" i="21"/>
  <c r="A574" i="21"/>
  <c r="A570" i="21"/>
  <c r="A566" i="21"/>
  <c r="A562" i="21"/>
  <c r="A558" i="21"/>
  <c r="A554" i="21"/>
  <c r="A550" i="21"/>
  <c r="A546" i="21"/>
  <c r="A542" i="21"/>
  <c r="A538" i="21"/>
  <c r="A534" i="21"/>
  <c r="A530" i="21"/>
  <c r="A526" i="21"/>
  <c r="A522" i="21"/>
  <c r="A518" i="21"/>
  <c r="A607" i="21"/>
  <c r="A599" i="21"/>
  <c r="A595" i="21"/>
  <c r="A591" i="21"/>
  <c r="A587" i="21"/>
  <c r="A583" i="21"/>
  <c r="A579" i="21"/>
  <c r="A575" i="21"/>
  <c r="A571" i="21"/>
  <c r="A567" i="21"/>
  <c r="A563" i="21"/>
  <c r="A559" i="21"/>
  <c r="A555" i="21"/>
  <c r="A551" i="21"/>
  <c r="A547" i="21"/>
  <c r="A543" i="21"/>
  <c r="A539" i="21"/>
  <c r="A535" i="21"/>
  <c r="A531" i="21"/>
  <c r="A527" i="21"/>
  <c r="A523" i="21"/>
  <c r="A519" i="21"/>
  <c r="A515" i="21"/>
  <c r="A611" i="21"/>
  <c r="A603" i="21"/>
  <c r="A514" i="21"/>
  <c r="W413" i="21"/>
  <c r="AI413" i="21"/>
  <c r="BR413" i="21" s="1"/>
  <c r="W315" i="21"/>
  <c r="W316" i="21"/>
  <c r="W317" i="21"/>
  <c r="W318" i="21"/>
  <c r="W319" i="21"/>
  <c r="W320" i="21"/>
  <c r="W321" i="21"/>
  <c r="W322" i="21"/>
  <c r="W323" i="21"/>
  <c r="W324" i="21"/>
  <c r="W325" i="21"/>
  <c r="W326" i="21"/>
  <c r="W327" i="21"/>
  <c r="W328" i="21"/>
  <c r="W329" i="21"/>
  <c r="W330" i="21"/>
  <c r="W331" i="21"/>
  <c r="W332" i="21"/>
  <c r="W333" i="21"/>
  <c r="W334" i="21"/>
  <c r="W335" i="21"/>
  <c r="W336" i="21"/>
  <c r="W337" i="21"/>
  <c r="W338" i="21"/>
  <c r="W339" i="21"/>
  <c r="W340" i="21"/>
  <c r="W341" i="21"/>
  <c r="W342" i="21"/>
  <c r="W343" i="21"/>
  <c r="W344" i="21"/>
  <c r="W345" i="21"/>
  <c r="W346" i="21"/>
  <c r="W347" i="21"/>
  <c r="W348" i="21"/>
  <c r="W349" i="21"/>
  <c r="W350" i="21"/>
  <c r="W351" i="21"/>
  <c r="W352" i="21"/>
  <c r="W353" i="21"/>
  <c r="W354" i="21"/>
  <c r="W355" i="21"/>
  <c r="W356" i="21"/>
  <c r="W357" i="21"/>
  <c r="W358" i="21"/>
  <c r="W359" i="21"/>
  <c r="W360" i="21"/>
  <c r="W361" i="21"/>
  <c r="W362" i="21"/>
  <c r="W363" i="21"/>
  <c r="W364" i="21"/>
  <c r="W365" i="21"/>
  <c r="W366" i="21"/>
  <c r="W367" i="21"/>
  <c r="W368" i="21"/>
  <c r="W369" i="21"/>
  <c r="W370" i="21"/>
  <c r="W371" i="21"/>
  <c r="W372" i="21"/>
  <c r="W373" i="21"/>
  <c r="W374" i="21"/>
  <c r="W375" i="21"/>
  <c r="W376" i="21"/>
  <c r="W377" i="21"/>
  <c r="W378" i="21"/>
  <c r="W379" i="21"/>
  <c r="W380" i="21"/>
  <c r="W381" i="21"/>
  <c r="W382" i="21"/>
  <c r="W383" i="21"/>
  <c r="W384" i="21"/>
  <c r="W385" i="21"/>
  <c r="W386" i="21"/>
  <c r="W387" i="21"/>
  <c r="W388" i="21"/>
  <c r="W389" i="21"/>
  <c r="W390" i="21"/>
  <c r="W391" i="21"/>
  <c r="W392" i="21"/>
  <c r="W393" i="21"/>
  <c r="W394" i="21"/>
  <c r="W395" i="21"/>
  <c r="W396" i="21"/>
  <c r="W397" i="21"/>
  <c r="W398" i="21"/>
  <c r="W399" i="21"/>
  <c r="W400" i="21"/>
  <c r="W401" i="21"/>
  <c r="W402" i="21"/>
  <c r="W403" i="21"/>
  <c r="W404" i="21"/>
  <c r="W405" i="21"/>
  <c r="W406" i="21"/>
  <c r="W407" i="21"/>
  <c r="W408" i="21"/>
  <c r="W409" i="21"/>
  <c r="W410" i="21"/>
  <c r="W411" i="21"/>
  <c r="W412" i="21"/>
  <c r="W415" i="21"/>
  <c r="W416" i="21"/>
  <c r="W417" i="21"/>
  <c r="W418" i="21"/>
  <c r="W419" i="21"/>
  <c r="W420" i="21"/>
  <c r="W421" i="21"/>
  <c r="W422" i="21"/>
  <c r="W423" i="21"/>
  <c r="W424" i="21"/>
  <c r="W425" i="21"/>
  <c r="W426" i="21"/>
  <c r="W427" i="21"/>
  <c r="W428" i="21"/>
  <c r="W429" i="21"/>
  <c r="W430" i="21"/>
  <c r="W431" i="21"/>
  <c r="W432" i="21"/>
  <c r="W433" i="21"/>
  <c r="W434" i="21"/>
  <c r="W435" i="21"/>
  <c r="W436" i="21"/>
  <c r="W437" i="21"/>
  <c r="W438" i="21"/>
  <c r="W439" i="21"/>
  <c r="W440" i="21"/>
  <c r="W441" i="21"/>
  <c r="W442" i="21"/>
  <c r="W443" i="21"/>
  <c r="W444" i="21"/>
  <c r="W445" i="21"/>
  <c r="W446" i="21"/>
  <c r="W447" i="21"/>
  <c r="W448" i="21"/>
  <c r="W449" i="21"/>
  <c r="W450" i="21"/>
  <c r="W451" i="21"/>
  <c r="W452" i="21"/>
  <c r="W453" i="21"/>
  <c r="W454" i="21"/>
  <c r="W455" i="21"/>
  <c r="W456" i="21"/>
  <c r="W457" i="21"/>
  <c r="W458" i="21"/>
  <c r="W459" i="21"/>
  <c r="W460" i="21"/>
  <c r="W461" i="21"/>
  <c r="W462" i="21"/>
  <c r="W463" i="21"/>
  <c r="W464" i="21"/>
  <c r="W465" i="21"/>
  <c r="W466" i="21"/>
  <c r="W467" i="21"/>
  <c r="W468" i="21"/>
  <c r="W469" i="21"/>
  <c r="W470" i="21"/>
  <c r="W471" i="21"/>
  <c r="W472" i="21"/>
  <c r="W473" i="21"/>
  <c r="W474" i="21"/>
  <c r="W475" i="21"/>
  <c r="W476" i="21"/>
  <c r="W477" i="21"/>
  <c r="W478" i="21"/>
  <c r="W479" i="21"/>
  <c r="W480" i="21"/>
  <c r="W481" i="21"/>
  <c r="W482" i="21"/>
  <c r="W483" i="21"/>
  <c r="W484" i="21"/>
  <c r="W485" i="21"/>
  <c r="W486" i="21"/>
  <c r="W487" i="21"/>
  <c r="W488" i="21"/>
  <c r="W489" i="21"/>
  <c r="W490" i="21"/>
  <c r="W491" i="21"/>
  <c r="W492" i="21"/>
  <c r="W493" i="21"/>
  <c r="W494" i="21"/>
  <c r="W495" i="21"/>
  <c r="W496" i="21"/>
  <c r="W497" i="21"/>
  <c r="W498" i="21"/>
  <c r="W499" i="21"/>
  <c r="W500" i="21"/>
  <c r="W501" i="21"/>
  <c r="W502" i="21"/>
  <c r="W503" i="21"/>
  <c r="W504" i="21"/>
  <c r="W505" i="21"/>
  <c r="W506" i="21"/>
  <c r="W507" i="21"/>
  <c r="W508" i="21"/>
  <c r="W509" i="21"/>
  <c r="W510" i="21"/>
  <c r="W511" i="21"/>
  <c r="W512" i="21"/>
  <c r="W513" i="21"/>
  <c r="W314" i="21"/>
  <c r="AI412" i="21"/>
  <c r="BR412" i="21" s="1"/>
  <c r="AI411" i="21"/>
  <c r="AI410" i="21"/>
  <c r="AI409" i="21"/>
  <c r="BR409" i="21" s="1"/>
  <c r="AI408" i="21"/>
  <c r="AI407" i="21"/>
  <c r="AI406" i="21"/>
  <c r="AI405" i="21"/>
  <c r="BR405" i="21" s="1"/>
  <c r="AI404" i="21"/>
  <c r="AI403" i="21"/>
  <c r="AI402" i="21"/>
  <c r="AI401" i="21"/>
  <c r="BR401" i="21" s="1"/>
  <c r="AI400" i="21"/>
  <c r="AI399" i="21"/>
  <c r="AI398" i="21"/>
  <c r="AI397" i="21"/>
  <c r="BR397" i="21" s="1"/>
  <c r="AI396" i="21"/>
  <c r="AI395" i="21"/>
  <c r="AI394" i="21"/>
  <c r="AI393" i="21"/>
  <c r="BR393" i="21" s="1"/>
  <c r="AI392" i="21"/>
  <c r="AI391" i="21"/>
  <c r="AI390" i="21"/>
  <c r="AI389" i="21"/>
  <c r="BR389" i="21" s="1"/>
  <c r="AI388" i="21"/>
  <c r="AI387" i="21"/>
  <c r="AI386" i="21"/>
  <c r="AI385" i="21"/>
  <c r="BR385" i="21" s="1"/>
  <c r="AI384" i="21"/>
  <c r="AI383" i="21"/>
  <c r="AI382" i="21"/>
  <c r="AI381" i="21"/>
  <c r="BR381" i="21" s="1"/>
  <c r="AI380" i="21"/>
  <c r="AI379" i="21"/>
  <c r="AI378" i="21"/>
  <c r="AI377" i="21"/>
  <c r="BR377" i="21" s="1"/>
  <c r="AI376" i="21"/>
  <c r="AI375" i="21"/>
  <c r="AI374" i="21"/>
  <c r="AI373" i="21"/>
  <c r="BR373" i="21" s="1"/>
  <c r="AI372" i="21"/>
  <c r="AI371" i="21"/>
  <c r="AI370" i="21"/>
  <c r="AI369" i="21"/>
  <c r="AI368" i="21"/>
  <c r="AI367" i="21"/>
  <c r="AI366" i="21"/>
  <c r="AI365" i="21"/>
  <c r="AI364" i="21"/>
  <c r="AI363" i="21"/>
  <c r="AI362" i="21"/>
  <c r="AI361" i="21"/>
  <c r="AI360" i="21"/>
  <c r="AI359" i="21"/>
  <c r="AI358" i="21"/>
  <c r="AI357" i="21"/>
  <c r="AI356" i="21"/>
  <c r="AI355" i="21"/>
  <c r="AI354" i="21"/>
  <c r="AI353" i="21"/>
  <c r="AI352" i="21"/>
  <c r="AI351" i="21"/>
  <c r="AI350" i="21"/>
  <c r="AI349" i="21"/>
  <c r="AI348" i="21"/>
  <c r="AI347" i="21"/>
  <c r="AI346" i="21"/>
  <c r="AI345" i="21"/>
  <c r="AI344" i="21"/>
  <c r="AI343" i="21"/>
  <c r="AI342" i="21"/>
  <c r="AI341" i="21"/>
  <c r="AI340" i="21"/>
  <c r="AI339" i="21"/>
  <c r="AI338" i="21"/>
  <c r="AI337" i="21"/>
  <c r="AI336" i="21"/>
  <c r="AI335" i="21"/>
  <c r="AI334" i="21"/>
  <c r="AI333" i="21"/>
  <c r="AI332" i="21"/>
  <c r="AI331" i="21"/>
  <c r="AI330" i="21"/>
  <c r="AI329" i="21"/>
  <c r="BR329" i="21" s="1"/>
  <c r="AI328" i="21"/>
  <c r="AI327" i="21"/>
  <c r="AI326" i="21"/>
  <c r="AI325" i="21"/>
  <c r="AI324" i="21"/>
  <c r="AI323" i="21"/>
  <c r="AI322" i="21"/>
  <c r="AI321" i="21"/>
  <c r="BR321" i="21" s="1"/>
  <c r="AI320" i="21"/>
  <c r="AI319" i="21"/>
  <c r="AI318" i="21"/>
  <c r="AI317" i="21"/>
  <c r="AI316" i="21"/>
  <c r="AI315" i="21"/>
  <c r="AI1007" i="21"/>
  <c r="AK1007" i="21"/>
  <c r="AP1007" i="21"/>
  <c r="AR1007" i="21"/>
  <c r="BY1007" i="21" s="1"/>
  <c r="AI1008" i="21"/>
  <c r="AK1008" i="21"/>
  <c r="AP1008" i="21"/>
  <c r="AR1008" i="21"/>
  <c r="BY1008" i="21" s="1"/>
  <c r="AI1009" i="21"/>
  <c r="AK1009" i="21"/>
  <c r="AP1009" i="21"/>
  <c r="AR1009" i="21"/>
  <c r="BY1009" i="21" s="1"/>
  <c r="AI1010" i="21"/>
  <c r="AK1010" i="21"/>
  <c r="AP1010" i="21"/>
  <c r="AR1010" i="21"/>
  <c r="BY1010" i="21" s="1"/>
  <c r="AI1011" i="21"/>
  <c r="AK1011" i="21"/>
  <c r="AP1011" i="21"/>
  <c r="AR1011" i="21"/>
  <c r="BY1011" i="21" s="1"/>
  <c r="AI1012" i="21"/>
  <c r="AK1012" i="21"/>
  <c r="AP1012" i="21"/>
  <c r="AR1012" i="21"/>
  <c r="BY1012" i="21" s="1"/>
  <c r="AI1013" i="21"/>
  <c r="AK1013" i="21"/>
  <c r="AP1013" i="21"/>
  <c r="AR1013" i="21"/>
  <c r="BY1013" i="21" s="1"/>
  <c r="AI915" i="21"/>
  <c r="AK915" i="21"/>
  <c r="AP915" i="21"/>
  <c r="AR915" i="21"/>
  <c r="BY915" i="21" s="1"/>
  <c r="AI916" i="21"/>
  <c r="AK916" i="21"/>
  <c r="AP916" i="21"/>
  <c r="AR916" i="21"/>
  <c r="BY916" i="21" s="1"/>
  <c r="AI917" i="21"/>
  <c r="AK917" i="21"/>
  <c r="AP917" i="21"/>
  <c r="AR917" i="21"/>
  <c r="BY917" i="21" s="1"/>
  <c r="AI918" i="21"/>
  <c r="AK918" i="21"/>
  <c r="AP918" i="21"/>
  <c r="AR918" i="21"/>
  <c r="BY918" i="21" s="1"/>
  <c r="AI919" i="21"/>
  <c r="AK919" i="21"/>
  <c r="AP919" i="21"/>
  <c r="AR919" i="21"/>
  <c r="BY919" i="21" s="1"/>
  <c r="AI920" i="21"/>
  <c r="AK920" i="21"/>
  <c r="AP920" i="21"/>
  <c r="AR920" i="21"/>
  <c r="BY920" i="21" s="1"/>
  <c r="AI921" i="21"/>
  <c r="AK921" i="21"/>
  <c r="AP921" i="21"/>
  <c r="AR921" i="21"/>
  <c r="BY921" i="21" s="1"/>
  <c r="AI922" i="21"/>
  <c r="AK922" i="21"/>
  <c r="AP922" i="21"/>
  <c r="AR922" i="21"/>
  <c r="BY922" i="21" s="1"/>
  <c r="AI923" i="21"/>
  <c r="AK923" i="21"/>
  <c r="AP923" i="21"/>
  <c r="AR923" i="21"/>
  <c r="BY923" i="21" s="1"/>
  <c r="AI924" i="21"/>
  <c r="AK924" i="21"/>
  <c r="AP924" i="21"/>
  <c r="AR924" i="21"/>
  <c r="BY924" i="21" s="1"/>
  <c r="AI925" i="21"/>
  <c r="AK925" i="21"/>
  <c r="AP925" i="21"/>
  <c r="AR925" i="21"/>
  <c r="BY925" i="21" s="1"/>
  <c r="AI926" i="21"/>
  <c r="AK926" i="21"/>
  <c r="AP926" i="21"/>
  <c r="AR926" i="21"/>
  <c r="BY926" i="21" s="1"/>
  <c r="AI927" i="21"/>
  <c r="AK927" i="21"/>
  <c r="AP927" i="21"/>
  <c r="AR927" i="21"/>
  <c r="BY927" i="21" s="1"/>
  <c r="AI928" i="21"/>
  <c r="AK928" i="21"/>
  <c r="AP928" i="21"/>
  <c r="AR928" i="21"/>
  <c r="BY928" i="21" s="1"/>
  <c r="AI929" i="21"/>
  <c r="AK929" i="21"/>
  <c r="AP929" i="21"/>
  <c r="AR929" i="21"/>
  <c r="BY929" i="21" s="1"/>
  <c r="AI930" i="21"/>
  <c r="AK930" i="21"/>
  <c r="AP930" i="21"/>
  <c r="AR930" i="21"/>
  <c r="BY930" i="21" s="1"/>
  <c r="AI931" i="21"/>
  <c r="AK931" i="21"/>
  <c r="AP931" i="21"/>
  <c r="AR931" i="21"/>
  <c r="BY931" i="21" s="1"/>
  <c r="AI932" i="21"/>
  <c r="AK932" i="21"/>
  <c r="AP932" i="21"/>
  <c r="AR932" i="21"/>
  <c r="BY932" i="21" s="1"/>
  <c r="AI933" i="21"/>
  <c r="AK933" i="21"/>
  <c r="AP933" i="21"/>
  <c r="AR933" i="21"/>
  <c r="BY933" i="21" s="1"/>
  <c r="AI934" i="21"/>
  <c r="AK934" i="21"/>
  <c r="AP934" i="21"/>
  <c r="AR934" i="21"/>
  <c r="BY934" i="21" s="1"/>
  <c r="AI935" i="21"/>
  <c r="AK935" i="21"/>
  <c r="AP935" i="21"/>
  <c r="AR935" i="21"/>
  <c r="BY935" i="21" s="1"/>
  <c r="AI936" i="21"/>
  <c r="AK936" i="21"/>
  <c r="AP936" i="21"/>
  <c r="AR936" i="21"/>
  <c r="BY936" i="21" s="1"/>
  <c r="AI937" i="21"/>
  <c r="AK937" i="21"/>
  <c r="AP937" i="21"/>
  <c r="AR937" i="21"/>
  <c r="BY937" i="21" s="1"/>
  <c r="AI938" i="21"/>
  <c r="AK938" i="21"/>
  <c r="AP938" i="21"/>
  <c r="AR938" i="21"/>
  <c r="BY938" i="21" s="1"/>
  <c r="AI939" i="21"/>
  <c r="AK939" i="21"/>
  <c r="AP939" i="21"/>
  <c r="AR939" i="21"/>
  <c r="BY939" i="21" s="1"/>
  <c r="AI940" i="21"/>
  <c r="AK940" i="21"/>
  <c r="AP940" i="21"/>
  <c r="AR940" i="21"/>
  <c r="BY940" i="21" s="1"/>
  <c r="AI941" i="21"/>
  <c r="AK941" i="21"/>
  <c r="AP941" i="21"/>
  <c r="AR941" i="21"/>
  <c r="BY941" i="21" s="1"/>
  <c r="AI942" i="21"/>
  <c r="AK942" i="21"/>
  <c r="AP942" i="21"/>
  <c r="AR942" i="21"/>
  <c r="BY942" i="21" s="1"/>
  <c r="AI943" i="21"/>
  <c r="AK943" i="21"/>
  <c r="AP943" i="21"/>
  <c r="AR943" i="21"/>
  <c r="BY943" i="21" s="1"/>
  <c r="AI944" i="21"/>
  <c r="AK944" i="21"/>
  <c r="AP944" i="21"/>
  <c r="AR944" i="21"/>
  <c r="BY944" i="21" s="1"/>
  <c r="AI945" i="21"/>
  <c r="AK945" i="21"/>
  <c r="AP945" i="21"/>
  <c r="AR945" i="21"/>
  <c r="BY945" i="21" s="1"/>
  <c r="AI946" i="21"/>
  <c r="AK946" i="21"/>
  <c r="AP946" i="21"/>
  <c r="AR946" i="21"/>
  <c r="BY946" i="21" s="1"/>
  <c r="AI947" i="21"/>
  <c r="AK947" i="21"/>
  <c r="AP947" i="21"/>
  <c r="AR947" i="21"/>
  <c r="BY947" i="21" s="1"/>
  <c r="AI948" i="21"/>
  <c r="AK948" i="21"/>
  <c r="AP948" i="21"/>
  <c r="AR948" i="21"/>
  <c r="BY948" i="21" s="1"/>
  <c r="AI949" i="21"/>
  <c r="AK949" i="21"/>
  <c r="AP949" i="21"/>
  <c r="AR949" i="21"/>
  <c r="BY949" i="21" s="1"/>
  <c r="AI950" i="21"/>
  <c r="AK950" i="21"/>
  <c r="AP950" i="21"/>
  <c r="AR950" i="21"/>
  <c r="BY950" i="21" s="1"/>
  <c r="AI951" i="21"/>
  <c r="AK951" i="21"/>
  <c r="AP951" i="21"/>
  <c r="AR951" i="21"/>
  <c r="BY951" i="21" s="1"/>
  <c r="AI952" i="21"/>
  <c r="AK952" i="21"/>
  <c r="AP952" i="21"/>
  <c r="AR952" i="21"/>
  <c r="BY952" i="21" s="1"/>
  <c r="AI953" i="21"/>
  <c r="AK953" i="21"/>
  <c r="AP953" i="21"/>
  <c r="AR953" i="21"/>
  <c r="BY953" i="21" s="1"/>
  <c r="AI954" i="21"/>
  <c r="AK954" i="21"/>
  <c r="AP954" i="21"/>
  <c r="AR954" i="21"/>
  <c r="BY954" i="21" s="1"/>
  <c r="AI955" i="21"/>
  <c r="AK955" i="21"/>
  <c r="AP955" i="21"/>
  <c r="AR955" i="21"/>
  <c r="BY955" i="21" s="1"/>
  <c r="AI956" i="21"/>
  <c r="AK956" i="21"/>
  <c r="AP956" i="21"/>
  <c r="AR956" i="21"/>
  <c r="BY956" i="21" s="1"/>
  <c r="AI957" i="21"/>
  <c r="AK957" i="21"/>
  <c r="AP957" i="21"/>
  <c r="AR957" i="21"/>
  <c r="BY957" i="21" s="1"/>
  <c r="AI958" i="21"/>
  <c r="AK958" i="21"/>
  <c r="AP958" i="21"/>
  <c r="AR958" i="21"/>
  <c r="BY958" i="21" s="1"/>
  <c r="AI959" i="21"/>
  <c r="AK959" i="21"/>
  <c r="AP959" i="21"/>
  <c r="AR959" i="21"/>
  <c r="BY959" i="21" s="1"/>
  <c r="AI960" i="21"/>
  <c r="AK960" i="21"/>
  <c r="AP960" i="21"/>
  <c r="AR960" i="21"/>
  <c r="BY960" i="21" s="1"/>
  <c r="AI961" i="21"/>
  <c r="AK961" i="21"/>
  <c r="AP961" i="21"/>
  <c r="AR961" i="21"/>
  <c r="BY961" i="21" s="1"/>
  <c r="AI962" i="21"/>
  <c r="AK962" i="21"/>
  <c r="AP962" i="21"/>
  <c r="AR962" i="21"/>
  <c r="BY962" i="21" s="1"/>
  <c r="AI963" i="21"/>
  <c r="AK963" i="21"/>
  <c r="AP963" i="21"/>
  <c r="AR963" i="21"/>
  <c r="BY963" i="21" s="1"/>
  <c r="AI964" i="21"/>
  <c r="AK964" i="21"/>
  <c r="AP964" i="21"/>
  <c r="AR964" i="21"/>
  <c r="BY964" i="21" s="1"/>
  <c r="AI965" i="21"/>
  <c r="AK965" i="21"/>
  <c r="AP965" i="21"/>
  <c r="AR965" i="21"/>
  <c r="BY965" i="21" s="1"/>
  <c r="AI966" i="21"/>
  <c r="AK966" i="21"/>
  <c r="AP966" i="21"/>
  <c r="AR966" i="21"/>
  <c r="BY966" i="21" s="1"/>
  <c r="AI967" i="21"/>
  <c r="AK967" i="21"/>
  <c r="AP967" i="21"/>
  <c r="AR967" i="21"/>
  <c r="BY967" i="21" s="1"/>
  <c r="AI968" i="21"/>
  <c r="AK968" i="21"/>
  <c r="AP968" i="21"/>
  <c r="AR968" i="21"/>
  <c r="BY968" i="21" s="1"/>
  <c r="AI969" i="21"/>
  <c r="AK969" i="21"/>
  <c r="AP969" i="21"/>
  <c r="AR969" i="21"/>
  <c r="BY969" i="21" s="1"/>
  <c r="AI970" i="21"/>
  <c r="AK970" i="21"/>
  <c r="AP970" i="21"/>
  <c r="AR970" i="21"/>
  <c r="BY970" i="21" s="1"/>
  <c r="AI971" i="21"/>
  <c r="AK971" i="21"/>
  <c r="AP971" i="21"/>
  <c r="AR971" i="21"/>
  <c r="BY971" i="21" s="1"/>
  <c r="AI972" i="21"/>
  <c r="AK972" i="21"/>
  <c r="AP972" i="21"/>
  <c r="AR972" i="21"/>
  <c r="BY972" i="21" s="1"/>
  <c r="AI973" i="21"/>
  <c r="AK973" i="21"/>
  <c r="AP973" i="21"/>
  <c r="AR973" i="21"/>
  <c r="BY973" i="21" s="1"/>
  <c r="AI974" i="21"/>
  <c r="AK974" i="21"/>
  <c r="AP974" i="21"/>
  <c r="AR974" i="21"/>
  <c r="BY974" i="21" s="1"/>
  <c r="AI975" i="21"/>
  <c r="AK975" i="21"/>
  <c r="AP975" i="21"/>
  <c r="AR975" i="21"/>
  <c r="BY975" i="21" s="1"/>
  <c r="AI976" i="21"/>
  <c r="AK976" i="21"/>
  <c r="AP976" i="21"/>
  <c r="AR976" i="21"/>
  <c r="BY976" i="21" s="1"/>
  <c r="AI977" i="21"/>
  <c r="AK977" i="21"/>
  <c r="AP977" i="21"/>
  <c r="AR977" i="21"/>
  <c r="BY977" i="21" s="1"/>
  <c r="AI978" i="21"/>
  <c r="AK978" i="21"/>
  <c r="AP978" i="21"/>
  <c r="AR978" i="21"/>
  <c r="BY978" i="21" s="1"/>
  <c r="AI979" i="21"/>
  <c r="AK979" i="21"/>
  <c r="AP979" i="21"/>
  <c r="AR979" i="21"/>
  <c r="BY979" i="21" s="1"/>
  <c r="AI980" i="21"/>
  <c r="AK980" i="21"/>
  <c r="AP980" i="21"/>
  <c r="AR980" i="21"/>
  <c r="BY980" i="21" s="1"/>
  <c r="AI981" i="21"/>
  <c r="AK981" i="21"/>
  <c r="AP981" i="21"/>
  <c r="AR981" i="21"/>
  <c r="BY981" i="21" s="1"/>
  <c r="AI982" i="21"/>
  <c r="AK982" i="21"/>
  <c r="AP982" i="21"/>
  <c r="AR982" i="21"/>
  <c r="BY982" i="21" s="1"/>
  <c r="AI983" i="21"/>
  <c r="AK983" i="21"/>
  <c r="AP983" i="21"/>
  <c r="AR983" i="21"/>
  <c r="BY983" i="21" s="1"/>
  <c r="AI984" i="21"/>
  <c r="AK984" i="21"/>
  <c r="AP984" i="21"/>
  <c r="AR984" i="21"/>
  <c r="BY984" i="21" s="1"/>
  <c r="AI985" i="21"/>
  <c r="AK985" i="21"/>
  <c r="AP985" i="21"/>
  <c r="AR985" i="21"/>
  <c r="BY985" i="21" s="1"/>
  <c r="AI986" i="21"/>
  <c r="AK986" i="21"/>
  <c r="AP986" i="21"/>
  <c r="AR986" i="21"/>
  <c r="BY986" i="21" s="1"/>
  <c r="AI987" i="21"/>
  <c r="AK987" i="21"/>
  <c r="AP987" i="21"/>
  <c r="AR987" i="21"/>
  <c r="BY987" i="21" s="1"/>
  <c r="AI988" i="21"/>
  <c r="AK988" i="21"/>
  <c r="AP988" i="21"/>
  <c r="AR988" i="21"/>
  <c r="BY988" i="21" s="1"/>
  <c r="AI989" i="21"/>
  <c r="AK989" i="21"/>
  <c r="AP989" i="21"/>
  <c r="AR989" i="21"/>
  <c r="BY989" i="21" s="1"/>
  <c r="AI990" i="21"/>
  <c r="AK990" i="21"/>
  <c r="AP990" i="21"/>
  <c r="AR990" i="21"/>
  <c r="BY990" i="21" s="1"/>
  <c r="AI991" i="21"/>
  <c r="AK991" i="21"/>
  <c r="AP991" i="21"/>
  <c r="AR991" i="21"/>
  <c r="BY991" i="21" s="1"/>
  <c r="AI992" i="21"/>
  <c r="AK992" i="21"/>
  <c r="AP992" i="21"/>
  <c r="AR992" i="21"/>
  <c r="BY992" i="21" s="1"/>
  <c r="AI993" i="21"/>
  <c r="AK993" i="21"/>
  <c r="AP993" i="21"/>
  <c r="AR993" i="21"/>
  <c r="BY993" i="21" s="1"/>
  <c r="AI994" i="21"/>
  <c r="AK994" i="21"/>
  <c r="AP994" i="21"/>
  <c r="AR994" i="21"/>
  <c r="BY994" i="21" s="1"/>
  <c r="AI995" i="21"/>
  <c r="AK995" i="21"/>
  <c r="AP995" i="21"/>
  <c r="AR995" i="21"/>
  <c r="BY995" i="21" s="1"/>
  <c r="AI996" i="21"/>
  <c r="AK996" i="21"/>
  <c r="AP996" i="21"/>
  <c r="AR996" i="21"/>
  <c r="BY996" i="21" s="1"/>
  <c r="AI997" i="21"/>
  <c r="AK997" i="21"/>
  <c r="AP997" i="21"/>
  <c r="AR997" i="21"/>
  <c r="BY997" i="21" s="1"/>
  <c r="AI998" i="21"/>
  <c r="AK998" i="21"/>
  <c r="AP998" i="21"/>
  <c r="AR998" i="21"/>
  <c r="BY998" i="21" s="1"/>
  <c r="AI999" i="21"/>
  <c r="AK999" i="21"/>
  <c r="AP999" i="21"/>
  <c r="AR999" i="21"/>
  <c r="BY999" i="21" s="1"/>
  <c r="AI1000" i="21"/>
  <c r="AK1000" i="21"/>
  <c r="AP1000" i="21"/>
  <c r="AR1000" i="21"/>
  <c r="BY1000" i="21" s="1"/>
  <c r="AI1001" i="21"/>
  <c r="AK1001" i="21"/>
  <c r="AP1001" i="21"/>
  <c r="AR1001" i="21"/>
  <c r="BY1001" i="21" s="1"/>
  <c r="AI1002" i="21"/>
  <c r="AK1002" i="21"/>
  <c r="AP1002" i="21"/>
  <c r="AR1002" i="21"/>
  <c r="BY1002" i="21" s="1"/>
  <c r="AI1003" i="21"/>
  <c r="AK1003" i="21"/>
  <c r="AP1003" i="21"/>
  <c r="AR1003" i="21"/>
  <c r="BY1003" i="21" s="1"/>
  <c r="AI1004" i="21"/>
  <c r="AK1004" i="21"/>
  <c r="AP1004" i="21"/>
  <c r="AR1004" i="21"/>
  <c r="BY1004" i="21" s="1"/>
  <c r="AI1005" i="21"/>
  <c r="AK1005" i="21"/>
  <c r="AP1005" i="21"/>
  <c r="AR1005" i="21"/>
  <c r="BY1005" i="21" s="1"/>
  <c r="AI1006" i="21"/>
  <c r="AK1006" i="21"/>
  <c r="AP1006" i="21"/>
  <c r="AR1006" i="21"/>
  <c r="BY1006" i="21" s="1"/>
  <c r="AI314" i="21"/>
  <c r="AB214" i="21"/>
  <c r="CA214" i="21" s="1"/>
  <c r="AR914" i="21"/>
  <c r="BY914" i="21" s="1"/>
  <c r="AR714" i="21"/>
  <c r="BY714" i="21" s="1"/>
  <c r="AP914" i="21"/>
  <c r="AP714" i="21"/>
  <c r="AK914" i="21"/>
  <c r="AD714" i="21"/>
  <c r="AI914" i="21"/>
  <c r="AB714" i="21"/>
  <c r="AB812" i="21"/>
  <c r="AD812" i="21"/>
  <c r="AP812" i="21"/>
  <c r="AR812" i="21"/>
  <c r="BY812" i="21" s="1"/>
  <c r="AB813" i="21"/>
  <c r="AD813" i="21"/>
  <c r="BU813" i="21" s="1"/>
  <c r="AP813" i="21"/>
  <c r="AR813" i="21"/>
  <c r="BY813" i="21" s="1"/>
  <c r="AB805" i="21"/>
  <c r="AD805" i="21"/>
  <c r="AP805" i="21"/>
  <c r="AR805" i="21"/>
  <c r="BY805" i="21" s="1"/>
  <c r="AB806" i="21"/>
  <c r="AD806" i="21"/>
  <c r="AP806" i="21"/>
  <c r="AR806" i="21"/>
  <c r="BY806" i="21" s="1"/>
  <c r="AB807" i="21"/>
  <c r="AD807" i="21"/>
  <c r="AP807" i="21"/>
  <c r="AR807" i="21"/>
  <c r="BY807" i="21" s="1"/>
  <c r="AB808" i="21"/>
  <c r="AD808" i="21"/>
  <c r="AP808" i="21"/>
  <c r="AR808" i="21"/>
  <c r="BY808" i="21" s="1"/>
  <c r="AB809" i="21"/>
  <c r="AD809" i="21"/>
  <c r="AP809" i="21"/>
  <c r="AR809" i="21"/>
  <c r="BY809" i="21" s="1"/>
  <c r="AB810" i="21"/>
  <c r="AD810" i="21"/>
  <c r="AP810" i="21"/>
  <c r="AR810" i="21"/>
  <c r="BY810" i="21" s="1"/>
  <c r="AB811" i="21"/>
  <c r="AD811" i="21"/>
  <c r="AP811" i="21"/>
  <c r="AR811" i="21"/>
  <c r="BY811" i="21" s="1"/>
  <c r="AB715" i="21"/>
  <c r="AD715" i="21"/>
  <c r="AP715" i="21"/>
  <c r="AR715" i="21"/>
  <c r="BY715" i="21" s="1"/>
  <c r="AB716" i="21"/>
  <c r="AD716" i="21"/>
  <c r="AP716" i="21"/>
  <c r="AR716" i="21"/>
  <c r="BY716" i="21" s="1"/>
  <c r="AB717" i="21"/>
  <c r="AD717" i="21"/>
  <c r="AP717" i="21"/>
  <c r="AR717" i="21"/>
  <c r="BY717" i="21" s="1"/>
  <c r="AB718" i="21"/>
  <c r="AD718" i="21"/>
  <c r="AP718" i="21"/>
  <c r="AR718" i="21"/>
  <c r="BY718" i="21" s="1"/>
  <c r="AB719" i="21"/>
  <c r="AD719" i="21"/>
  <c r="AP719" i="21"/>
  <c r="AR719" i="21"/>
  <c r="BY719" i="21" s="1"/>
  <c r="AB720" i="21"/>
  <c r="AD720" i="21"/>
  <c r="AP720" i="21"/>
  <c r="AR720" i="21"/>
  <c r="BY720" i="21" s="1"/>
  <c r="AB721" i="21"/>
  <c r="AD721" i="21"/>
  <c r="AP721" i="21"/>
  <c r="AR721" i="21"/>
  <c r="BY721" i="21" s="1"/>
  <c r="AB722" i="21"/>
  <c r="AD722" i="21"/>
  <c r="AP722" i="21"/>
  <c r="AR722" i="21"/>
  <c r="BY722" i="21" s="1"/>
  <c r="AB723" i="21"/>
  <c r="AD723" i="21"/>
  <c r="AP723" i="21"/>
  <c r="AR723" i="21"/>
  <c r="BY723" i="21" s="1"/>
  <c r="AB724" i="21"/>
  <c r="AD724" i="21"/>
  <c r="AP724" i="21"/>
  <c r="AR724" i="21"/>
  <c r="BY724" i="21" s="1"/>
  <c r="AB725" i="21"/>
  <c r="AD725" i="21"/>
  <c r="AP725" i="21"/>
  <c r="AR725" i="21"/>
  <c r="BY725" i="21" s="1"/>
  <c r="AB726" i="21"/>
  <c r="AD726" i="21"/>
  <c r="AP726" i="21"/>
  <c r="AR726" i="21"/>
  <c r="BY726" i="21" s="1"/>
  <c r="AB727" i="21"/>
  <c r="AD727" i="21"/>
  <c r="AP727" i="21"/>
  <c r="AR727" i="21"/>
  <c r="BY727" i="21" s="1"/>
  <c r="AB728" i="21"/>
  <c r="AD728" i="21"/>
  <c r="AP728" i="21"/>
  <c r="AR728" i="21"/>
  <c r="BY728" i="21" s="1"/>
  <c r="AB729" i="21"/>
  <c r="AD729" i="21"/>
  <c r="AP729" i="21"/>
  <c r="AR729" i="21"/>
  <c r="BY729" i="21" s="1"/>
  <c r="AB730" i="21"/>
  <c r="AD730" i="21"/>
  <c r="AP730" i="21"/>
  <c r="AR730" i="21"/>
  <c r="BY730" i="21" s="1"/>
  <c r="AB731" i="21"/>
  <c r="AD731" i="21"/>
  <c r="AP731" i="21"/>
  <c r="AR731" i="21"/>
  <c r="BY731" i="21" s="1"/>
  <c r="AB732" i="21"/>
  <c r="AD732" i="21"/>
  <c r="AP732" i="21"/>
  <c r="AR732" i="21"/>
  <c r="BY732" i="21" s="1"/>
  <c r="AB733" i="21"/>
  <c r="AD733" i="21"/>
  <c r="AP733" i="21"/>
  <c r="AR733" i="21"/>
  <c r="BY733" i="21" s="1"/>
  <c r="AB734" i="21"/>
  <c r="AD734" i="21"/>
  <c r="AP734" i="21"/>
  <c r="AR734" i="21"/>
  <c r="BY734" i="21" s="1"/>
  <c r="AB735" i="21"/>
  <c r="AD735" i="21"/>
  <c r="AP735" i="21"/>
  <c r="AR735" i="21"/>
  <c r="BY735" i="21" s="1"/>
  <c r="AB736" i="21"/>
  <c r="AD736" i="21"/>
  <c r="AP736" i="21"/>
  <c r="AR736" i="21"/>
  <c r="BY736" i="21" s="1"/>
  <c r="AB737" i="21"/>
  <c r="AD737" i="21"/>
  <c r="AP737" i="21"/>
  <c r="AR737" i="21"/>
  <c r="BY737" i="21" s="1"/>
  <c r="AB738" i="21"/>
  <c r="AD738" i="21"/>
  <c r="AP738" i="21"/>
  <c r="AR738" i="21"/>
  <c r="BY738" i="21" s="1"/>
  <c r="AB739" i="21"/>
  <c r="AD739" i="21"/>
  <c r="AP739" i="21"/>
  <c r="AR739" i="21"/>
  <c r="BY739" i="21" s="1"/>
  <c r="AB740" i="21"/>
  <c r="AD740" i="21"/>
  <c r="AP740" i="21"/>
  <c r="AR740" i="21"/>
  <c r="BY740" i="21" s="1"/>
  <c r="AB741" i="21"/>
  <c r="AD741" i="21"/>
  <c r="AP741" i="21"/>
  <c r="AR741" i="21"/>
  <c r="BY741" i="21" s="1"/>
  <c r="AB742" i="21"/>
  <c r="AD742" i="21"/>
  <c r="AP742" i="21"/>
  <c r="AR742" i="21"/>
  <c r="BY742" i="21" s="1"/>
  <c r="AB743" i="21"/>
  <c r="AD743" i="21"/>
  <c r="AP743" i="21"/>
  <c r="AR743" i="21"/>
  <c r="BY743" i="21" s="1"/>
  <c r="AB744" i="21"/>
  <c r="AD744" i="21"/>
  <c r="AP744" i="21"/>
  <c r="AR744" i="21"/>
  <c r="BY744" i="21" s="1"/>
  <c r="AB745" i="21"/>
  <c r="AD745" i="21"/>
  <c r="AP745" i="21"/>
  <c r="AR745" i="21"/>
  <c r="BY745" i="21" s="1"/>
  <c r="AB746" i="21"/>
  <c r="AD746" i="21"/>
  <c r="AP746" i="21"/>
  <c r="AR746" i="21"/>
  <c r="BY746" i="21" s="1"/>
  <c r="AB747" i="21"/>
  <c r="AD747" i="21"/>
  <c r="AP747" i="21"/>
  <c r="AR747" i="21"/>
  <c r="BY747" i="21" s="1"/>
  <c r="AB748" i="21"/>
  <c r="AD748" i="21"/>
  <c r="AP748" i="21"/>
  <c r="AR748" i="21"/>
  <c r="BY748" i="21" s="1"/>
  <c r="AB749" i="21"/>
  <c r="AD749" i="21"/>
  <c r="AP749" i="21"/>
  <c r="AR749" i="21"/>
  <c r="BY749" i="21" s="1"/>
  <c r="AB750" i="21"/>
  <c r="AD750" i="21"/>
  <c r="AP750" i="21"/>
  <c r="AR750" i="21"/>
  <c r="BY750" i="21" s="1"/>
  <c r="AB751" i="21"/>
  <c r="AD751" i="21"/>
  <c r="AP751" i="21"/>
  <c r="AR751" i="21"/>
  <c r="BY751" i="21" s="1"/>
  <c r="AB752" i="21"/>
  <c r="AD752" i="21"/>
  <c r="AP752" i="21"/>
  <c r="AR752" i="21"/>
  <c r="BY752" i="21" s="1"/>
  <c r="AB753" i="21"/>
  <c r="AD753" i="21"/>
  <c r="AP753" i="21"/>
  <c r="AR753" i="21"/>
  <c r="BY753" i="21" s="1"/>
  <c r="AB754" i="21"/>
  <c r="AD754" i="21"/>
  <c r="AP754" i="21"/>
  <c r="AR754" i="21"/>
  <c r="BY754" i="21" s="1"/>
  <c r="AB755" i="21"/>
  <c r="AD755" i="21"/>
  <c r="AP755" i="21"/>
  <c r="AR755" i="21"/>
  <c r="BY755" i="21" s="1"/>
  <c r="AB756" i="21"/>
  <c r="AD756" i="21"/>
  <c r="AP756" i="21"/>
  <c r="AR756" i="21"/>
  <c r="BY756" i="21" s="1"/>
  <c r="AB757" i="21"/>
  <c r="AD757" i="21"/>
  <c r="AP757" i="21"/>
  <c r="AR757" i="21"/>
  <c r="BY757" i="21" s="1"/>
  <c r="AB758" i="21"/>
  <c r="AD758" i="21"/>
  <c r="AP758" i="21"/>
  <c r="AR758" i="21"/>
  <c r="BY758" i="21" s="1"/>
  <c r="AB759" i="21"/>
  <c r="AD759" i="21"/>
  <c r="AP759" i="21"/>
  <c r="AR759" i="21"/>
  <c r="BY759" i="21" s="1"/>
  <c r="AB760" i="21"/>
  <c r="AD760" i="21"/>
  <c r="AP760" i="21"/>
  <c r="AR760" i="21"/>
  <c r="BY760" i="21" s="1"/>
  <c r="AB761" i="21"/>
  <c r="AD761" i="21"/>
  <c r="AP761" i="21"/>
  <c r="AR761" i="21"/>
  <c r="BY761" i="21" s="1"/>
  <c r="AB762" i="21"/>
  <c r="AD762" i="21"/>
  <c r="AP762" i="21"/>
  <c r="AR762" i="21"/>
  <c r="BY762" i="21" s="1"/>
  <c r="AB763" i="21"/>
  <c r="AD763" i="21"/>
  <c r="AP763" i="21"/>
  <c r="AR763" i="21"/>
  <c r="BY763" i="21" s="1"/>
  <c r="AB764" i="21"/>
  <c r="AD764" i="21"/>
  <c r="AP764" i="21"/>
  <c r="AR764" i="21"/>
  <c r="BY764" i="21" s="1"/>
  <c r="AB765" i="21"/>
  <c r="AD765" i="21"/>
  <c r="AP765" i="21"/>
  <c r="AR765" i="21"/>
  <c r="BY765" i="21" s="1"/>
  <c r="AB766" i="21"/>
  <c r="AD766" i="21"/>
  <c r="AP766" i="21"/>
  <c r="AR766" i="21"/>
  <c r="BY766" i="21" s="1"/>
  <c r="AB767" i="21"/>
  <c r="AD767" i="21"/>
  <c r="AP767" i="21"/>
  <c r="AR767" i="21"/>
  <c r="BY767" i="21" s="1"/>
  <c r="AB768" i="21"/>
  <c r="AD768" i="21"/>
  <c r="AP768" i="21"/>
  <c r="AR768" i="21"/>
  <c r="BY768" i="21" s="1"/>
  <c r="AB769" i="21"/>
  <c r="AD769" i="21"/>
  <c r="AP769" i="21"/>
  <c r="AR769" i="21"/>
  <c r="BY769" i="21" s="1"/>
  <c r="AB770" i="21"/>
  <c r="AD770" i="21"/>
  <c r="AP770" i="21"/>
  <c r="AR770" i="21"/>
  <c r="BY770" i="21" s="1"/>
  <c r="AB771" i="21"/>
  <c r="AD771" i="21"/>
  <c r="AP771" i="21"/>
  <c r="AR771" i="21"/>
  <c r="BY771" i="21" s="1"/>
  <c r="AB772" i="21"/>
  <c r="AD772" i="21"/>
  <c r="AP772" i="21"/>
  <c r="AR772" i="21"/>
  <c r="BY772" i="21" s="1"/>
  <c r="AB773" i="21"/>
  <c r="AD773" i="21"/>
  <c r="AP773" i="21"/>
  <c r="AR773" i="21"/>
  <c r="BY773" i="21" s="1"/>
  <c r="AB774" i="21"/>
  <c r="AD774" i="21"/>
  <c r="AP774" i="21"/>
  <c r="AR774" i="21"/>
  <c r="BY774" i="21" s="1"/>
  <c r="AB775" i="21"/>
  <c r="AD775" i="21"/>
  <c r="AP775" i="21"/>
  <c r="AR775" i="21"/>
  <c r="BY775" i="21" s="1"/>
  <c r="AB776" i="21"/>
  <c r="AD776" i="21"/>
  <c r="AP776" i="21"/>
  <c r="AR776" i="21"/>
  <c r="BY776" i="21" s="1"/>
  <c r="AB777" i="21"/>
  <c r="AD777" i="21"/>
  <c r="AP777" i="21"/>
  <c r="AR777" i="21"/>
  <c r="BY777" i="21" s="1"/>
  <c r="AB778" i="21"/>
  <c r="AD778" i="21"/>
  <c r="AP778" i="21"/>
  <c r="AR778" i="21"/>
  <c r="BY778" i="21" s="1"/>
  <c r="AB779" i="21"/>
  <c r="AD779" i="21"/>
  <c r="AP779" i="21"/>
  <c r="AR779" i="21"/>
  <c r="BY779" i="21" s="1"/>
  <c r="AB780" i="21"/>
  <c r="AD780" i="21"/>
  <c r="AP780" i="21"/>
  <c r="AR780" i="21"/>
  <c r="BY780" i="21" s="1"/>
  <c r="AB781" i="21"/>
  <c r="AD781" i="21"/>
  <c r="AP781" i="21"/>
  <c r="AR781" i="21"/>
  <c r="BY781" i="21" s="1"/>
  <c r="AB782" i="21"/>
  <c r="AD782" i="21"/>
  <c r="AP782" i="21"/>
  <c r="AR782" i="21"/>
  <c r="BY782" i="21" s="1"/>
  <c r="AB783" i="21"/>
  <c r="AD783" i="21"/>
  <c r="AP783" i="21"/>
  <c r="AR783" i="21"/>
  <c r="BY783" i="21" s="1"/>
  <c r="AB784" i="21"/>
  <c r="AD784" i="21"/>
  <c r="AP784" i="21"/>
  <c r="AR784" i="21"/>
  <c r="BY784" i="21" s="1"/>
  <c r="AB785" i="21"/>
  <c r="AD785" i="21"/>
  <c r="AP785" i="21"/>
  <c r="AR785" i="21"/>
  <c r="BY785" i="21" s="1"/>
  <c r="AB786" i="21"/>
  <c r="AD786" i="21"/>
  <c r="AP786" i="21"/>
  <c r="AR786" i="21"/>
  <c r="BY786" i="21" s="1"/>
  <c r="AB787" i="21"/>
  <c r="AD787" i="21"/>
  <c r="AP787" i="21"/>
  <c r="AR787" i="21"/>
  <c r="BY787" i="21" s="1"/>
  <c r="AB788" i="21"/>
  <c r="AD788" i="21"/>
  <c r="AP788" i="21"/>
  <c r="AR788" i="21"/>
  <c r="BY788" i="21" s="1"/>
  <c r="AB789" i="21"/>
  <c r="AD789" i="21"/>
  <c r="AP789" i="21"/>
  <c r="AR789" i="21"/>
  <c r="BY789" i="21" s="1"/>
  <c r="AB790" i="21"/>
  <c r="AD790" i="21"/>
  <c r="AP790" i="21"/>
  <c r="AR790" i="21"/>
  <c r="BY790" i="21" s="1"/>
  <c r="AB791" i="21"/>
  <c r="AD791" i="21"/>
  <c r="AP791" i="21"/>
  <c r="AR791" i="21"/>
  <c r="BY791" i="21" s="1"/>
  <c r="AB792" i="21"/>
  <c r="AD792" i="21"/>
  <c r="AP792" i="21"/>
  <c r="AR792" i="21"/>
  <c r="BY792" i="21" s="1"/>
  <c r="AB793" i="21"/>
  <c r="AD793" i="21"/>
  <c r="AP793" i="21"/>
  <c r="AR793" i="21"/>
  <c r="BY793" i="21" s="1"/>
  <c r="AB794" i="21"/>
  <c r="AD794" i="21"/>
  <c r="AP794" i="21"/>
  <c r="AR794" i="21"/>
  <c r="BY794" i="21" s="1"/>
  <c r="AB795" i="21"/>
  <c r="AD795" i="21"/>
  <c r="AP795" i="21"/>
  <c r="AR795" i="21"/>
  <c r="BY795" i="21" s="1"/>
  <c r="AB796" i="21"/>
  <c r="AD796" i="21"/>
  <c r="AP796" i="21"/>
  <c r="AR796" i="21"/>
  <c r="BY796" i="21" s="1"/>
  <c r="AB797" i="21"/>
  <c r="AD797" i="21"/>
  <c r="AP797" i="21"/>
  <c r="AR797" i="21"/>
  <c r="BY797" i="21" s="1"/>
  <c r="AB798" i="21"/>
  <c r="AD798" i="21"/>
  <c r="AP798" i="21"/>
  <c r="AR798" i="21"/>
  <c r="BY798" i="21" s="1"/>
  <c r="AB799" i="21"/>
  <c r="AD799" i="21"/>
  <c r="AP799" i="21"/>
  <c r="AR799" i="21"/>
  <c r="BY799" i="21" s="1"/>
  <c r="AB800" i="21"/>
  <c r="AD800" i="21"/>
  <c r="AP800" i="21"/>
  <c r="AR800" i="21"/>
  <c r="BY800" i="21" s="1"/>
  <c r="AB801" i="21"/>
  <c r="AD801" i="21"/>
  <c r="AP801" i="21"/>
  <c r="AR801" i="21"/>
  <c r="BY801" i="21" s="1"/>
  <c r="AB802" i="21"/>
  <c r="AD802" i="21"/>
  <c r="AP802" i="21"/>
  <c r="AR802" i="21"/>
  <c r="BY802" i="21" s="1"/>
  <c r="AB803" i="21"/>
  <c r="AD803" i="21"/>
  <c r="AP803" i="21"/>
  <c r="AR803" i="21"/>
  <c r="BY803" i="21" s="1"/>
  <c r="AB804" i="21"/>
  <c r="AD804" i="21"/>
  <c r="AP804" i="21"/>
  <c r="AR804" i="21"/>
  <c r="BY804" i="21" s="1"/>
  <c r="AK614" i="21"/>
  <c r="AI614" i="21"/>
  <c r="AD614" i="21"/>
  <c r="AB614" i="21"/>
  <c r="AB615" i="21"/>
  <c r="AD615" i="21"/>
  <c r="AI615" i="21"/>
  <c r="AK615" i="21"/>
  <c r="AB616" i="21"/>
  <c r="AD616" i="21"/>
  <c r="AI616" i="21"/>
  <c r="AK616" i="21"/>
  <c r="AB617" i="21"/>
  <c r="AD617" i="21"/>
  <c r="AI617" i="21"/>
  <c r="AK617" i="21"/>
  <c r="AB618" i="21"/>
  <c r="AD618" i="21"/>
  <c r="AI618" i="21"/>
  <c r="AK618" i="21"/>
  <c r="AB619" i="21"/>
  <c r="AD619" i="21"/>
  <c r="AI619" i="21"/>
  <c r="AK619" i="21"/>
  <c r="AB620" i="21"/>
  <c r="AD620" i="21"/>
  <c r="AI620" i="21"/>
  <c r="AK620" i="21"/>
  <c r="AB621" i="21"/>
  <c r="AD621" i="21"/>
  <c r="AI621" i="21"/>
  <c r="AK621" i="21"/>
  <c r="AB622" i="21"/>
  <c r="AD622" i="21"/>
  <c r="AI622" i="21"/>
  <c r="AK622" i="21"/>
  <c r="AB623" i="21"/>
  <c r="AD623" i="21"/>
  <c r="AI623" i="21"/>
  <c r="AK623" i="21"/>
  <c r="AB624" i="21"/>
  <c r="AD624" i="21"/>
  <c r="AI624" i="21"/>
  <c r="AK624" i="21"/>
  <c r="AB625" i="21"/>
  <c r="AD625" i="21"/>
  <c r="AI625" i="21"/>
  <c r="AK625" i="21"/>
  <c r="AB626" i="21"/>
  <c r="AD626" i="21"/>
  <c r="AI626" i="21"/>
  <c r="AK626" i="21"/>
  <c r="AB627" i="21"/>
  <c r="AD627" i="21"/>
  <c r="AI627" i="21"/>
  <c r="AK627" i="21"/>
  <c r="AB628" i="21"/>
  <c r="AD628" i="21"/>
  <c r="AI628" i="21"/>
  <c r="AK628" i="21"/>
  <c r="AB629" i="21"/>
  <c r="AD629" i="21"/>
  <c r="AI629" i="21"/>
  <c r="AK629" i="21"/>
  <c r="AB630" i="21"/>
  <c r="AD630" i="21"/>
  <c r="AI630" i="21"/>
  <c r="AK630" i="21"/>
  <c r="AB631" i="21"/>
  <c r="AD631" i="21"/>
  <c r="AI631" i="21"/>
  <c r="AK631" i="21"/>
  <c r="AB632" i="21"/>
  <c r="AD632" i="21"/>
  <c r="AI632" i="21"/>
  <c r="AK632" i="21"/>
  <c r="AB633" i="21"/>
  <c r="AD633" i="21"/>
  <c r="AI633" i="21"/>
  <c r="AK633" i="21"/>
  <c r="AB634" i="21"/>
  <c r="AD634" i="21"/>
  <c r="AI634" i="21"/>
  <c r="AK634" i="21"/>
  <c r="AB635" i="21"/>
  <c r="AD635" i="21"/>
  <c r="AI635" i="21"/>
  <c r="AK635" i="21"/>
  <c r="AB636" i="21"/>
  <c r="AD636" i="21"/>
  <c r="AI636" i="21"/>
  <c r="AK636" i="21"/>
  <c r="AB637" i="21"/>
  <c r="AD637" i="21"/>
  <c r="AI637" i="21"/>
  <c r="AK637" i="21"/>
  <c r="AB638" i="21"/>
  <c r="AD638" i="21"/>
  <c r="AI638" i="21"/>
  <c r="AK638" i="21"/>
  <c r="AB639" i="21"/>
  <c r="AD639" i="21"/>
  <c r="BU639" i="21" s="1"/>
  <c r="AI639" i="21"/>
  <c r="AK639" i="21"/>
  <c r="AB640" i="21"/>
  <c r="AD640" i="21"/>
  <c r="AI640" i="21"/>
  <c r="AK640" i="21"/>
  <c r="AB641" i="21"/>
  <c r="AD641" i="21"/>
  <c r="BU641" i="21" s="1"/>
  <c r="AI641" i="21"/>
  <c r="AK641" i="21"/>
  <c r="AB642" i="21"/>
  <c r="AD642" i="21"/>
  <c r="AI642" i="21"/>
  <c r="AK642" i="21"/>
  <c r="AB643" i="21"/>
  <c r="AD643" i="21"/>
  <c r="BU643" i="21" s="1"/>
  <c r="AI643" i="21"/>
  <c r="AK643" i="21"/>
  <c r="AB644" i="21"/>
  <c r="AD644" i="21"/>
  <c r="AI644" i="21"/>
  <c r="AK644" i="21"/>
  <c r="AB645" i="21"/>
  <c r="AD645" i="21"/>
  <c r="BU645" i="21" s="1"/>
  <c r="AI645" i="21"/>
  <c r="AK645" i="21"/>
  <c r="AB646" i="21"/>
  <c r="AD646" i="21"/>
  <c r="AI646" i="21"/>
  <c r="AK646" i="21"/>
  <c r="AB647" i="21"/>
  <c r="AD647" i="21"/>
  <c r="BU647" i="21" s="1"/>
  <c r="AI647" i="21"/>
  <c r="AK647" i="21"/>
  <c r="AB648" i="21"/>
  <c r="AD648" i="21"/>
  <c r="AI648" i="21"/>
  <c r="AK648" i="21"/>
  <c r="AB649" i="21"/>
  <c r="AD649" i="21"/>
  <c r="BU649" i="21" s="1"/>
  <c r="AI649" i="21"/>
  <c r="AK649" i="21"/>
  <c r="AB650" i="21"/>
  <c r="AD650" i="21"/>
  <c r="AI650" i="21"/>
  <c r="AK650" i="21"/>
  <c r="AB651" i="21"/>
  <c r="AD651" i="21"/>
  <c r="BU651" i="21" s="1"/>
  <c r="AI651" i="21"/>
  <c r="AK651" i="21"/>
  <c r="AB652" i="21"/>
  <c r="AD652" i="21"/>
  <c r="AI652" i="21"/>
  <c r="AK652" i="21"/>
  <c r="AB653" i="21"/>
  <c r="AD653" i="21"/>
  <c r="BU653" i="21" s="1"/>
  <c r="AI653" i="21"/>
  <c r="AK653" i="21"/>
  <c r="AB654" i="21"/>
  <c r="AD654" i="21"/>
  <c r="AI654" i="21"/>
  <c r="AK654" i="21"/>
  <c r="AB655" i="21"/>
  <c r="AD655" i="21"/>
  <c r="BU655" i="21" s="1"/>
  <c r="AI655" i="21"/>
  <c r="AK655" i="21"/>
  <c r="AB656" i="21"/>
  <c r="AD656" i="21"/>
  <c r="AI656" i="21"/>
  <c r="AK656" i="21"/>
  <c r="AB657" i="21"/>
  <c r="AD657" i="21"/>
  <c r="BU657" i="21" s="1"/>
  <c r="AI657" i="21"/>
  <c r="AK657" i="21"/>
  <c r="AB658" i="21"/>
  <c r="AD658" i="21"/>
  <c r="AI658" i="21"/>
  <c r="AK658" i="21"/>
  <c r="AB659" i="21"/>
  <c r="AD659" i="21"/>
  <c r="BU659" i="21" s="1"/>
  <c r="AI659" i="21"/>
  <c r="AK659" i="21"/>
  <c r="AB660" i="21"/>
  <c r="AD660" i="21"/>
  <c r="AI660" i="21"/>
  <c r="AK660" i="21"/>
  <c r="AB661" i="21"/>
  <c r="AD661" i="21"/>
  <c r="BU661" i="21" s="1"/>
  <c r="AI661" i="21"/>
  <c r="AK661" i="21"/>
  <c r="AB662" i="21"/>
  <c r="AD662" i="21"/>
  <c r="AI662" i="21"/>
  <c r="AK662" i="21"/>
  <c r="AB663" i="21"/>
  <c r="AD663" i="21"/>
  <c r="BU663" i="21" s="1"/>
  <c r="AI663" i="21"/>
  <c r="AK663" i="21"/>
  <c r="AB664" i="21"/>
  <c r="AD664" i="21"/>
  <c r="AI664" i="21"/>
  <c r="AK664" i="21"/>
  <c r="AB665" i="21"/>
  <c r="AD665" i="21"/>
  <c r="BU665" i="21" s="1"/>
  <c r="AI665" i="21"/>
  <c r="AK665" i="21"/>
  <c r="AB666" i="21"/>
  <c r="AD666" i="21"/>
  <c r="AI666" i="21"/>
  <c r="AK666" i="21"/>
  <c r="AB667" i="21"/>
  <c r="AD667" i="21"/>
  <c r="BU667" i="21" s="1"/>
  <c r="AI667" i="21"/>
  <c r="AK667" i="21"/>
  <c r="AB668" i="21"/>
  <c r="AD668" i="21"/>
  <c r="AI668" i="21"/>
  <c r="AK668" i="21"/>
  <c r="AB669" i="21"/>
  <c r="AD669" i="21"/>
  <c r="BU669" i="21" s="1"/>
  <c r="AI669" i="21"/>
  <c r="AK669" i="21"/>
  <c r="AB670" i="21"/>
  <c r="AD670" i="21"/>
  <c r="AI670" i="21"/>
  <c r="AK670" i="21"/>
  <c r="AB671" i="21"/>
  <c r="AD671" i="21"/>
  <c r="BU671" i="21" s="1"/>
  <c r="AI671" i="21"/>
  <c r="AK671" i="21"/>
  <c r="AB672" i="21"/>
  <c r="AD672" i="21"/>
  <c r="AI672" i="21"/>
  <c r="AK672" i="21"/>
  <c r="AB673" i="21"/>
  <c r="AD673" i="21"/>
  <c r="BU673" i="21" s="1"/>
  <c r="AI673" i="21"/>
  <c r="AK673" i="21"/>
  <c r="AB674" i="21"/>
  <c r="AD674" i="21"/>
  <c r="AI674" i="21"/>
  <c r="AK674" i="21"/>
  <c r="AB675" i="21"/>
  <c r="AD675" i="21"/>
  <c r="BU675" i="21" s="1"/>
  <c r="AI675" i="21"/>
  <c r="AK675" i="21"/>
  <c r="AB676" i="21"/>
  <c r="AD676" i="21"/>
  <c r="AI676" i="21"/>
  <c r="AK676" i="21"/>
  <c r="AB677" i="21"/>
  <c r="AD677" i="21"/>
  <c r="BU677" i="21" s="1"/>
  <c r="AI677" i="21"/>
  <c r="AK677" i="21"/>
  <c r="AB678" i="21"/>
  <c r="AD678" i="21"/>
  <c r="AI678" i="21"/>
  <c r="AK678" i="21"/>
  <c r="AB679" i="21"/>
  <c r="AD679" i="21"/>
  <c r="BU679" i="21" s="1"/>
  <c r="AI679" i="21"/>
  <c r="AK679" i="21"/>
  <c r="AB680" i="21"/>
  <c r="AD680" i="21"/>
  <c r="AI680" i="21"/>
  <c r="AK680" i="21"/>
  <c r="AB681" i="21"/>
  <c r="AD681" i="21"/>
  <c r="BU681" i="21" s="1"/>
  <c r="AI681" i="21"/>
  <c r="AK681" i="21"/>
  <c r="AB682" i="21"/>
  <c r="AD682" i="21"/>
  <c r="AI682" i="21"/>
  <c r="AK682" i="21"/>
  <c r="AB683" i="21"/>
  <c r="AD683" i="21"/>
  <c r="BU683" i="21" s="1"/>
  <c r="AI683" i="21"/>
  <c r="AK683" i="21"/>
  <c r="AB684" i="21"/>
  <c r="AD684" i="21"/>
  <c r="AI684" i="21"/>
  <c r="AK684" i="21"/>
  <c r="AB685" i="21"/>
  <c r="AD685" i="21"/>
  <c r="BU685" i="21" s="1"/>
  <c r="AI685" i="21"/>
  <c r="AK685" i="21"/>
  <c r="AB686" i="21"/>
  <c r="AD686" i="21"/>
  <c r="AI686" i="21"/>
  <c r="AK686" i="21"/>
  <c r="AB687" i="21"/>
  <c r="AD687" i="21"/>
  <c r="BU687" i="21" s="1"/>
  <c r="AI687" i="21"/>
  <c r="AK687" i="21"/>
  <c r="AB688" i="21"/>
  <c r="AD688" i="21"/>
  <c r="AI688" i="21"/>
  <c r="AK688" i="21"/>
  <c r="AB689" i="21"/>
  <c r="AD689" i="21"/>
  <c r="BU689" i="21" s="1"/>
  <c r="AI689" i="21"/>
  <c r="AK689" i="21"/>
  <c r="AB690" i="21"/>
  <c r="AD690" i="21"/>
  <c r="AI690" i="21"/>
  <c r="AK690" i="21"/>
  <c r="AB691" i="21"/>
  <c r="AD691" i="21"/>
  <c r="BU691" i="21" s="1"/>
  <c r="AI691" i="21"/>
  <c r="AK691" i="21"/>
  <c r="AB692" i="21"/>
  <c r="AD692" i="21"/>
  <c r="AI692" i="21"/>
  <c r="AK692" i="21"/>
  <c r="AB693" i="21"/>
  <c r="AD693" i="21"/>
  <c r="BU693" i="21" s="1"/>
  <c r="AI693" i="21"/>
  <c r="AK693" i="21"/>
  <c r="AB694" i="21"/>
  <c r="AD694" i="21"/>
  <c r="AI694" i="21"/>
  <c r="AK694" i="21"/>
  <c r="AB695" i="21"/>
  <c r="AD695" i="21"/>
  <c r="BU695" i="21" s="1"/>
  <c r="AI695" i="21"/>
  <c r="AK695" i="21"/>
  <c r="AB696" i="21"/>
  <c r="AD696" i="21"/>
  <c r="AI696" i="21"/>
  <c r="AK696" i="21"/>
  <c r="AB697" i="21"/>
  <c r="AD697" i="21"/>
  <c r="BU697" i="21" s="1"/>
  <c r="AI697" i="21"/>
  <c r="AK697" i="21"/>
  <c r="AB698" i="21"/>
  <c r="AD698" i="21"/>
  <c r="AI698" i="21"/>
  <c r="AK698" i="21"/>
  <c r="AB699" i="21"/>
  <c r="AD699" i="21"/>
  <c r="BU699" i="21" s="1"/>
  <c r="AI699" i="21"/>
  <c r="AK699" i="21"/>
  <c r="AB700" i="21"/>
  <c r="AD700" i="21"/>
  <c r="AI700" i="21"/>
  <c r="AK700" i="21"/>
  <c r="AB701" i="21"/>
  <c r="AD701" i="21"/>
  <c r="BU701" i="21" s="1"/>
  <c r="AI701" i="21"/>
  <c r="AK701" i="21"/>
  <c r="AB702" i="21"/>
  <c r="AD702" i="21"/>
  <c r="AI702" i="21"/>
  <c r="AK702" i="21"/>
  <c r="AB703" i="21"/>
  <c r="AD703" i="21"/>
  <c r="BU703" i="21" s="1"/>
  <c r="AI703" i="21"/>
  <c r="AK703" i="21"/>
  <c r="AB704" i="21"/>
  <c r="AD704" i="21"/>
  <c r="AI704" i="21"/>
  <c r="AK704" i="21"/>
  <c r="AB705" i="21"/>
  <c r="AD705" i="21"/>
  <c r="BU705" i="21" s="1"/>
  <c r="AI705" i="21"/>
  <c r="AK705" i="21"/>
  <c r="AB706" i="21"/>
  <c r="AD706" i="21"/>
  <c r="AI706" i="21"/>
  <c r="AK706" i="21"/>
  <c r="AB707" i="21"/>
  <c r="AD707" i="21"/>
  <c r="BU707" i="21" s="1"/>
  <c r="AI707" i="21"/>
  <c r="AK707" i="21"/>
  <c r="AB708" i="21"/>
  <c r="AD708" i="21"/>
  <c r="AI708" i="21"/>
  <c r="AK708" i="21"/>
  <c r="AB709" i="21"/>
  <c r="AD709" i="21"/>
  <c r="BU709" i="21" s="1"/>
  <c r="AI709" i="21"/>
  <c r="AK709" i="21"/>
  <c r="AB710" i="21"/>
  <c r="AD710" i="21"/>
  <c r="AI710" i="21"/>
  <c r="AK710" i="21"/>
  <c r="AB711" i="21"/>
  <c r="AD711" i="21"/>
  <c r="BU711" i="21" s="1"/>
  <c r="AI711" i="21"/>
  <c r="AK711" i="21"/>
  <c r="AB712" i="21"/>
  <c r="AD712" i="21"/>
  <c r="AI712" i="21"/>
  <c r="AK712" i="21"/>
  <c r="AB713" i="21"/>
  <c r="AD713" i="21"/>
  <c r="BU713" i="21" s="1"/>
  <c r="AI713" i="21"/>
  <c r="AK713" i="21"/>
  <c r="CG181" i="21" l="1"/>
  <c r="CG189" i="21"/>
  <c r="CG209" i="21"/>
  <c r="A209" i="21" s="1"/>
  <c r="BN209" i="21" s="1"/>
  <c r="CG159" i="21"/>
  <c r="CG183" i="21"/>
  <c r="A183" i="21" s="1"/>
  <c r="BN183" i="21" s="1"/>
  <c r="BU635" i="21"/>
  <c r="BU637" i="21"/>
  <c r="BU633" i="21"/>
  <c r="BR372" i="21"/>
  <c r="BR380" i="21"/>
  <c r="BR388" i="21"/>
  <c r="BR396" i="21"/>
  <c r="BR404" i="21"/>
  <c r="CG179" i="21"/>
  <c r="A179" i="21" s="1"/>
  <c r="BN179" i="21" s="1"/>
  <c r="CG170" i="21"/>
  <c r="CG121" i="21"/>
  <c r="A121" i="21" s="1"/>
  <c r="BN121" i="21" s="1"/>
  <c r="CG185" i="21"/>
  <c r="CG199" i="21"/>
  <c r="CG211" i="21"/>
  <c r="CG186" i="21"/>
  <c r="A186" i="21" s="1"/>
  <c r="BN186" i="21" s="1"/>
  <c r="CG201" i="21"/>
  <c r="A201" i="21" s="1"/>
  <c r="BN201" i="21" s="1"/>
  <c r="BU631" i="21"/>
  <c r="BU629" i="21"/>
  <c r="BU627" i="21"/>
  <c r="BU625" i="21"/>
  <c r="BU623" i="21"/>
  <c r="BU621" i="21"/>
  <c r="BU619" i="21"/>
  <c r="BU617" i="21"/>
  <c r="BU615" i="21"/>
  <c r="BU804" i="21"/>
  <c r="BU802" i="21"/>
  <c r="BU800" i="21"/>
  <c r="BU798" i="21"/>
  <c r="BU796" i="21"/>
  <c r="BU794" i="21"/>
  <c r="BU792" i="21"/>
  <c r="BU790" i="21"/>
  <c r="BU788" i="21"/>
  <c r="BU786" i="21"/>
  <c r="BU784" i="21"/>
  <c r="BU782" i="21"/>
  <c r="BU780" i="21"/>
  <c r="BU778" i="21"/>
  <c r="BU776" i="21"/>
  <c r="BU774" i="21"/>
  <c r="BU772" i="21"/>
  <c r="BU770" i="21"/>
  <c r="BU768" i="21"/>
  <c r="BU766" i="21"/>
  <c r="BU764" i="21"/>
  <c r="BU762" i="21"/>
  <c r="BU760" i="21"/>
  <c r="BU758" i="21"/>
  <c r="BU756" i="21"/>
  <c r="BU754" i="21"/>
  <c r="BU752" i="21"/>
  <c r="BU750" i="21"/>
  <c r="BU748" i="21"/>
  <c r="BU746" i="21"/>
  <c r="BU744" i="21"/>
  <c r="BU742" i="21"/>
  <c r="BU740" i="21"/>
  <c r="BU738" i="21"/>
  <c r="BU736" i="21"/>
  <c r="BU734" i="21"/>
  <c r="BU732" i="21"/>
  <c r="BU730" i="21"/>
  <c r="BU728" i="21"/>
  <c r="BU726" i="21"/>
  <c r="BU724" i="21"/>
  <c r="BU722" i="21"/>
  <c r="BU720" i="21"/>
  <c r="BU718" i="21"/>
  <c r="BU716" i="21"/>
  <c r="BU811" i="21"/>
  <c r="BU809" i="21"/>
  <c r="BU807" i="21"/>
  <c r="BU805" i="21"/>
  <c r="BU812" i="21"/>
  <c r="BR315" i="21"/>
  <c r="BR323" i="21"/>
  <c r="BR371" i="21"/>
  <c r="BR379" i="21"/>
  <c r="BR387" i="21"/>
  <c r="BR395" i="21"/>
  <c r="BR403" i="21"/>
  <c r="BR411" i="21"/>
  <c r="R1113" i="21"/>
  <c r="CG1113" i="21"/>
  <c r="A1113" i="21" s="1"/>
  <c r="BN1113" i="21" s="1"/>
  <c r="BR314" i="21"/>
  <c r="BR374" i="21"/>
  <c r="BR382" i="21"/>
  <c r="BR390" i="21"/>
  <c r="BR398" i="21"/>
  <c r="BR406" i="21"/>
  <c r="BR343" i="21"/>
  <c r="CG203" i="21"/>
  <c r="A203" i="21" s="1"/>
  <c r="BN203" i="21" s="1"/>
  <c r="BU810" i="21"/>
  <c r="CG191" i="21"/>
  <c r="A191" i="21" s="1"/>
  <c r="BN191" i="21" s="1"/>
  <c r="BR320" i="21"/>
  <c r="BR328" i="21"/>
  <c r="BR376" i="21"/>
  <c r="BR384" i="21"/>
  <c r="BR392" i="21"/>
  <c r="BR400" i="21"/>
  <c r="BR408" i="21"/>
  <c r="BU712" i="21"/>
  <c r="BU710" i="21"/>
  <c r="BR322" i="21"/>
  <c r="BR370" i="21"/>
  <c r="BR378" i="21"/>
  <c r="BR386" i="21"/>
  <c r="BR394" i="21"/>
  <c r="BR402" i="21"/>
  <c r="BR410" i="21"/>
  <c r="CG178" i="21"/>
  <c r="A178" i="21" s="1"/>
  <c r="BN178" i="21" s="1"/>
  <c r="CG177" i="21"/>
  <c r="A177" i="21" s="1"/>
  <c r="BN177" i="21" s="1"/>
  <c r="CG171" i="21"/>
  <c r="A171" i="21" s="1"/>
  <c r="BN171" i="21" s="1"/>
  <c r="CG119" i="21"/>
  <c r="A119" i="21" s="1"/>
  <c r="BN119" i="21" s="1"/>
  <c r="R183" i="21"/>
  <c r="R177" i="21"/>
  <c r="CG118" i="21"/>
  <c r="A118" i="21" s="1"/>
  <c r="BN118" i="21" s="1"/>
  <c r="BR319" i="21"/>
  <c r="BR335" i="21"/>
  <c r="BR375" i="21"/>
  <c r="BR383" i="21"/>
  <c r="BR399" i="21"/>
  <c r="BR407" i="21"/>
  <c r="BR391" i="21"/>
  <c r="CG210" i="21"/>
  <c r="A210" i="21" s="1"/>
  <c r="BN210" i="21" s="1"/>
  <c r="CG134" i="21"/>
  <c r="A134" i="21" s="1"/>
  <c r="BN134" i="21" s="1"/>
  <c r="BR316" i="21"/>
  <c r="BR324" i="21"/>
  <c r="BR332" i="21"/>
  <c r="CG143" i="21"/>
  <c r="A143" i="21" s="1"/>
  <c r="BN143" i="21" s="1"/>
  <c r="BR317" i="21"/>
  <c r="BR325" i="21"/>
  <c r="BR318" i="21"/>
  <c r="BR326" i="21"/>
  <c r="BR334" i="21"/>
  <c r="CG151" i="21"/>
  <c r="A151" i="21" s="1"/>
  <c r="BN151" i="21" s="1"/>
  <c r="R166" i="21"/>
  <c r="BU708" i="21"/>
  <c r="BU700" i="21"/>
  <c r="BU692" i="21"/>
  <c r="BU684" i="21"/>
  <c r="BU674" i="21"/>
  <c r="BU664" i="21"/>
  <c r="BU656" i="21"/>
  <c r="BU650" i="21"/>
  <c r="BU642" i="21"/>
  <c r="BU634" i="21"/>
  <c r="BU628" i="21"/>
  <c r="BU622" i="21"/>
  <c r="BU616" i="21"/>
  <c r="BU797" i="21"/>
  <c r="BU793" i="21"/>
  <c r="BU789" i="21"/>
  <c r="BU785" i="21"/>
  <c r="BU781" i="21"/>
  <c r="BU777" i="21"/>
  <c r="BU773" i="21"/>
  <c r="BU769" i="21"/>
  <c r="BU765" i="21"/>
  <c r="BU761" i="21"/>
  <c r="BU757" i="21"/>
  <c r="BU753" i="21"/>
  <c r="BU749" i="21"/>
  <c r="BU745" i="21"/>
  <c r="BU743" i="21"/>
  <c r="BU739" i="21"/>
  <c r="BU737" i="21"/>
  <c r="BU735" i="21"/>
  <c r="BU733" i="21"/>
  <c r="BU731" i="21"/>
  <c r="BU729" i="21"/>
  <c r="BU727" i="21"/>
  <c r="BU725" i="21"/>
  <c r="BU721" i="21"/>
  <c r="BU719" i="21"/>
  <c r="BU717" i="21"/>
  <c r="BU715" i="21"/>
  <c r="BU808" i="21"/>
  <c r="BU806" i="21"/>
  <c r="BU704" i="21"/>
  <c r="BU696" i="21"/>
  <c r="BU688" i="21"/>
  <c r="BU680" i="21"/>
  <c r="BU672" i="21"/>
  <c r="BU666" i="21"/>
  <c r="BU660" i="21"/>
  <c r="BU652" i="21"/>
  <c r="BU644" i="21"/>
  <c r="BU640" i="21"/>
  <c r="BU632" i="21"/>
  <c r="BU626" i="21"/>
  <c r="BU620" i="21"/>
  <c r="BU618" i="21"/>
  <c r="BU803" i="21"/>
  <c r="BU795" i="21"/>
  <c r="BU791" i="21"/>
  <c r="BU787" i="21"/>
  <c r="BU783" i="21"/>
  <c r="BU779" i="21"/>
  <c r="BU775" i="21"/>
  <c r="BU771" i="21"/>
  <c r="BU767" i="21"/>
  <c r="BU763" i="21"/>
  <c r="BU759" i="21"/>
  <c r="BU755" i="21"/>
  <c r="BU751" i="21"/>
  <c r="BU747" i="21"/>
  <c r="BU741" i="21"/>
  <c r="BU723" i="21"/>
  <c r="BU706" i="21"/>
  <c r="BU698" i="21"/>
  <c r="BU690" i="21"/>
  <c r="BU682" i="21"/>
  <c r="BU676" i="21"/>
  <c r="BU670" i="21"/>
  <c r="BU662" i="21"/>
  <c r="BU654" i="21"/>
  <c r="BU646" i="21"/>
  <c r="BU638" i="21"/>
  <c r="BU630" i="21"/>
  <c r="BU624" i="21"/>
  <c r="BU799" i="21"/>
  <c r="R142" i="21"/>
  <c r="BU702" i="21"/>
  <c r="BU694" i="21"/>
  <c r="BU686" i="21"/>
  <c r="BU678" i="21"/>
  <c r="BU668" i="21"/>
  <c r="BU658" i="21"/>
  <c r="BU648" i="21"/>
  <c r="BU636" i="21"/>
  <c r="BU801" i="21"/>
  <c r="R208" i="21"/>
  <c r="R204" i="21"/>
  <c r="CG127" i="21"/>
  <c r="A127" i="21" s="1"/>
  <c r="BN127" i="21" s="1"/>
  <c r="R211" i="21"/>
  <c r="CG167" i="21"/>
  <c r="A167" i="21" s="1"/>
  <c r="BN167" i="21" s="1"/>
  <c r="CG135" i="21"/>
  <c r="A135" i="21" s="1"/>
  <c r="BN135" i="21" s="1"/>
  <c r="CG152" i="21"/>
  <c r="A152" i="21" s="1"/>
  <c r="BN152" i="21" s="1"/>
  <c r="CG144" i="21"/>
  <c r="A144" i="21" s="1"/>
  <c r="BN144" i="21" s="1"/>
  <c r="CG130" i="21"/>
  <c r="A130" i="21" s="1"/>
  <c r="BN130" i="21" s="1"/>
  <c r="R206" i="21"/>
  <c r="CG161" i="21"/>
  <c r="A161" i="21" s="1"/>
  <c r="BN161" i="21" s="1"/>
  <c r="BR348" i="21"/>
  <c r="CG131" i="21"/>
  <c r="A131" i="21" s="1"/>
  <c r="BN131" i="21" s="1"/>
  <c r="R118" i="21"/>
  <c r="CG140" i="21"/>
  <c r="A140" i="21" s="1"/>
  <c r="BN140" i="21" s="1"/>
  <c r="CG142" i="21"/>
  <c r="A142" i="21" s="1"/>
  <c r="BN142" i="21" s="1"/>
  <c r="R158" i="21"/>
  <c r="CG169" i="21"/>
  <c r="A169" i="21" s="1"/>
  <c r="BN169" i="21" s="1"/>
  <c r="CG137" i="21"/>
  <c r="A137" i="21" s="1"/>
  <c r="BN137" i="21" s="1"/>
  <c r="BR352" i="21"/>
  <c r="CG136" i="21"/>
  <c r="A136" i="21" s="1"/>
  <c r="BN136" i="21" s="1"/>
  <c r="CG126" i="21"/>
  <c r="A126" i="21" s="1"/>
  <c r="BN126" i="21" s="1"/>
  <c r="BR351" i="21"/>
  <c r="CG141" i="21"/>
  <c r="A141" i="21" s="1"/>
  <c r="BN141" i="21" s="1"/>
  <c r="BR366" i="21"/>
  <c r="BR358" i="21"/>
  <c r="BR350" i="21"/>
  <c r="BR342" i="21"/>
  <c r="BR349" i="21"/>
  <c r="BR341" i="21"/>
  <c r="CG166" i="21"/>
  <c r="A166" i="21" s="1"/>
  <c r="BN166" i="21" s="1"/>
  <c r="BR364" i="21"/>
  <c r="BR356" i="21"/>
  <c r="CG129" i="21"/>
  <c r="A129" i="21" s="1"/>
  <c r="BN129" i="21" s="1"/>
  <c r="BR363" i="21"/>
  <c r="BR347" i="21"/>
  <c r="BR339" i="21"/>
  <c r="BR331" i="21"/>
  <c r="CB379" i="21"/>
  <c r="CC379" i="21"/>
  <c r="BV379" i="21"/>
  <c r="BS338" i="21"/>
  <c r="CA338" i="21"/>
  <c r="BT705" i="21"/>
  <c r="CB705" i="21"/>
  <c r="CA705" i="21"/>
  <c r="BT697" i="21"/>
  <c r="CB697" i="21"/>
  <c r="CA697" i="21"/>
  <c r="BT689" i="21"/>
  <c r="CB689" i="21"/>
  <c r="CA689" i="21"/>
  <c r="CA683" i="21"/>
  <c r="CB683" i="21"/>
  <c r="BT683" i="21"/>
  <c r="CA677" i="21"/>
  <c r="CB677" i="21"/>
  <c r="BT677" i="21"/>
  <c r="BT673" i="21"/>
  <c r="CA673" i="21"/>
  <c r="CB673" i="21"/>
  <c r="CA669" i="21"/>
  <c r="CB669" i="21"/>
  <c r="BT669" i="21"/>
  <c r="BT663" i="21"/>
  <c r="CA663" i="21"/>
  <c r="CB663" i="21"/>
  <c r="BT657" i="21"/>
  <c r="CA657" i="21"/>
  <c r="CB657" i="21"/>
  <c r="CA653" i="21"/>
  <c r="CB653" i="21"/>
  <c r="BT653" i="21"/>
  <c r="CA651" i="21"/>
  <c r="CB651" i="21"/>
  <c r="BT651" i="21"/>
  <c r="BT647" i="21"/>
  <c r="CA647" i="21"/>
  <c r="CB647" i="21"/>
  <c r="CA645" i="21"/>
  <c r="CB645" i="21"/>
  <c r="BT645" i="21"/>
  <c r="CA643" i="21"/>
  <c r="CB643" i="21"/>
  <c r="BT643" i="21"/>
  <c r="BT641" i="21"/>
  <c r="CA641" i="21"/>
  <c r="CB641" i="21"/>
  <c r="BT639" i="21"/>
  <c r="CA639" i="21"/>
  <c r="CB639" i="21"/>
  <c r="CA637" i="21"/>
  <c r="CB637" i="21"/>
  <c r="BT637" i="21"/>
  <c r="CA635" i="21"/>
  <c r="CB635" i="21"/>
  <c r="BT635" i="21"/>
  <c r="BT633" i="21"/>
  <c r="CA633" i="21"/>
  <c r="CB633" i="21"/>
  <c r="BT631" i="21"/>
  <c r="CA631" i="21"/>
  <c r="CB631" i="21"/>
  <c r="CA629" i="21"/>
  <c r="CB629" i="21"/>
  <c r="BT629" i="21"/>
  <c r="CA627" i="21"/>
  <c r="CB627" i="21"/>
  <c r="BT627" i="21"/>
  <c r="BT625" i="21"/>
  <c r="CA625" i="21"/>
  <c r="CB625" i="21"/>
  <c r="BT623" i="21"/>
  <c r="CA623" i="21"/>
  <c r="CB623" i="21"/>
  <c r="CA621" i="21"/>
  <c r="CB621" i="21"/>
  <c r="BT621" i="21"/>
  <c r="CA619" i="21"/>
  <c r="CB619" i="21"/>
  <c r="BT619" i="21"/>
  <c r="CA617" i="21"/>
  <c r="BT617" i="21"/>
  <c r="CB617" i="21"/>
  <c r="CA615" i="21"/>
  <c r="CB615" i="21"/>
  <c r="BT615" i="21"/>
  <c r="CA804" i="21"/>
  <c r="BT804" i="21"/>
  <c r="CB804" i="21"/>
  <c r="CA802" i="21"/>
  <c r="CB802" i="21"/>
  <c r="BT802" i="21"/>
  <c r="CA800" i="21"/>
  <c r="CB800" i="21"/>
  <c r="BT800" i="21"/>
  <c r="BT798" i="21"/>
  <c r="CA798" i="21"/>
  <c r="CB798" i="21"/>
  <c r="CA796" i="21"/>
  <c r="CB796" i="21"/>
  <c r="BT796" i="21"/>
  <c r="CA794" i="21"/>
  <c r="CB794" i="21"/>
  <c r="BT794" i="21"/>
  <c r="CA792" i="21"/>
  <c r="CB792" i="21"/>
  <c r="BT792" i="21"/>
  <c r="BT790" i="21"/>
  <c r="CA790" i="21"/>
  <c r="CB790" i="21"/>
  <c r="CA788" i="21"/>
  <c r="BT788" i="21"/>
  <c r="CB788" i="21"/>
  <c r="CA786" i="21"/>
  <c r="CB786" i="21"/>
  <c r="BT786" i="21"/>
  <c r="CA784" i="21"/>
  <c r="CB784" i="21"/>
  <c r="BT784" i="21"/>
  <c r="BT782" i="21"/>
  <c r="CA782" i="21"/>
  <c r="CB782" i="21"/>
  <c r="CA780" i="21"/>
  <c r="BT780" i="21"/>
  <c r="CB780" i="21"/>
  <c r="CA778" i="21"/>
  <c r="CB778" i="21"/>
  <c r="BT778" i="21"/>
  <c r="CA776" i="21"/>
  <c r="CB776" i="21"/>
  <c r="BT776" i="21"/>
  <c r="BT774" i="21"/>
  <c r="CA774" i="21"/>
  <c r="CB774" i="21"/>
  <c r="CA772" i="21"/>
  <c r="BT772" i="21"/>
  <c r="CB772" i="21"/>
  <c r="CA770" i="21"/>
  <c r="CB770" i="21"/>
  <c r="BT770" i="21"/>
  <c r="CA768" i="21"/>
  <c r="CB768" i="21"/>
  <c r="BT768" i="21"/>
  <c r="BT766" i="21"/>
  <c r="CA766" i="21"/>
  <c r="CB766" i="21"/>
  <c r="CA764" i="21"/>
  <c r="BT764" i="21"/>
  <c r="CB764" i="21"/>
  <c r="CA762" i="21"/>
  <c r="CB762" i="21"/>
  <c r="BT762" i="21"/>
  <c r="CA760" i="21"/>
  <c r="CB760" i="21"/>
  <c r="BT760" i="21"/>
  <c r="BT758" i="21"/>
  <c r="CA758" i="21"/>
  <c r="CB758" i="21"/>
  <c r="CA756" i="21"/>
  <c r="BT756" i="21"/>
  <c r="CB756" i="21"/>
  <c r="CA754" i="21"/>
  <c r="CB754" i="21"/>
  <c r="BT754" i="21"/>
  <c r="CA752" i="21"/>
  <c r="BT752" i="21"/>
  <c r="CB752" i="21"/>
  <c r="BT750" i="21"/>
  <c r="CA750" i="21"/>
  <c r="CB750" i="21"/>
  <c r="BT748" i="21"/>
  <c r="CA748" i="21"/>
  <c r="CB748" i="21"/>
  <c r="CA746" i="21"/>
  <c r="BT746" i="21"/>
  <c r="CB746" i="21"/>
  <c r="CA744" i="21"/>
  <c r="BT744" i="21"/>
  <c r="CB744" i="21"/>
  <c r="BT742" i="21"/>
  <c r="CA742" i="21"/>
  <c r="CB742" i="21"/>
  <c r="BT740" i="21"/>
  <c r="CA740" i="21"/>
  <c r="CB740" i="21"/>
  <c r="BT738" i="21"/>
  <c r="CA738" i="21"/>
  <c r="CB738" i="21"/>
  <c r="CA736" i="21"/>
  <c r="CB736" i="21"/>
  <c r="BT736" i="21"/>
  <c r="BT734" i="21"/>
  <c r="CA734" i="21"/>
  <c r="CB734" i="21"/>
  <c r="BT732" i="21"/>
  <c r="CA732" i="21"/>
  <c r="CB732" i="21"/>
  <c r="CA730" i="21"/>
  <c r="CB730" i="21"/>
  <c r="BT730" i="21"/>
  <c r="CA728" i="21"/>
  <c r="BT728" i="21"/>
  <c r="CB728" i="21"/>
  <c r="BT726" i="21"/>
  <c r="CA726" i="21"/>
  <c r="CB726" i="21"/>
  <c r="BT724" i="21"/>
  <c r="CA724" i="21"/>
  <c r="CB724" i="21"/>
  <c r="CA722" i="21"/>
  <c r="BT722" i="21"/>
  <c r="CB722" i="21"/>
  <c r="CA720" i="21"/>
  <c r="BT720" i="21"/>
  <c r="CB720" i="21"/>
  <c r="BT718" i="21"/>
  <c r="CA718" i="21"/>
  <c r="CB718" i="21"/>
  <c r="BT716" i="21"/>
  <c r="CA716" i="21"/>
  <c r="CB716" i="21"/>
  <c r="CB811" i="21"/>
  <c r="BT811" i="21"/>
  <c r="CA811" i="21"/>
  <c r="CA809" i="21"/>
  <c r="CB809" i="21"/>
  <c r="BT809" i="21"/>
  <c r="CA807" i="21"/>
  <c r="CB807" i="21"/>
  <c r="BT807" i="21"/>
  <c r="CA805" i="21"/>
  <c r="CB805" i="21"/>
  <c r="BT805" i="21"/>
  <c r="CA812" i="21"/>
  <c r="CB812" i="21"/>
  <c r="BT812" i="21"/>
  <c r="CE1005" i="21"/>
  <c r="BX1005" i="21"/>
  <c r="CE1003" i="21"/>
  <c r="BX1003" i="21"/>
  <c r="BX1001" i="21"/>
  <c r="CE1001" i="21"/>
  <c r="CE999" i="21"/>
  <c r="BX999" i="21"/>
  <c r="CE997" i="21"/>
  <c r="BX997" i="21"/>
  <c r="CE995" i="21"/>
  <c r="BX995" i="21"/>
  <c r="BX993" i="21"/>
  <c r="CE993" i="21"/>
  <c r="CE991" i="21"/>
  <c r="BX991" i="21"/>
  <c r="CE989" i="21"/>
  <c r="BX989" i="21"/>
  <c r="CE987" i="21"/>
  <c r="BX987" i="21"/>
  <c r="BX985" i="21"/>
  <c r="CE985" i="21"/>
  <c r="CE983" i="21"/>
  <c r="BX983" i="21"/>
  <c r="CE981" i="21"/>
  <c r="BX981" i="21"/>
  <c r="CE979" i="21"/>
  <c r="BX979" i="21"/>
  <c r="BX977" i="21"/>
  <c r="CE977" i="21"/>
  <c r="CE975" i="21"/>
  <c r="BX975" i="21"/>
  <c r="CE973" i="21"/>
  <c r="BX973" i="21"/>
  <c r="CE971" i="21"/>
  <c r="BX971" i="21"/>
  <c r="BX969" i="21"/>
  <c r="CE969" i="21"/>
  <c r="BX967" i="21"/>
  <c r="CE967" i="21"/>
  <c r="BX965" i="21"/>
  <c r="CE965" i="21"/>
  <c r="CE963" i="21"/>
  <c r="BX963" i="21"/>
  <c r="BX961" i="21"/>
  <c r="CE961" i="21"/>
  <c r="CE959" i="21"/>
  <c r="BX959" i="21"/>
  <c r="BX957" i="21"/>
  <c r="CE957" i="21"/>
  <c r="CE955" i="21"/>
  <c r="BX955" i="21"/>
  <c r="BX953" i="21"/>
  <c r="CE953" i="21"/>
  <c r="BX951" i="21"/>
  <c r="CE951" i="21"/>
  <c r="CE949" i="21"/>
  <c r="BX949" i="21"/>
  <c r="CE947" i="21"/>
  <c r="BX947" i="21"/>
  <c r="BX945" i="21"/>
  <c r="CE945" i="21"/>
  <c r="BX943" i="21"/>
  <c r="CE943" i="21"/>
  <c r="CE941" i="21"/>
  <c r="BX941" i="21"/>
  <c r="CE939" i="21"/>
  <c r="BX939" i="21"/>
  <c r="BX937" i="21"/>
  <c r="CE937" i="21"/>
  <c r="CE935" i="21"/>
  <c r="BX935" i="21"/>
  <c r="CE933" i="21"/>
  <c r="BX933" i="21"/>
  <c r="CE931" i="21"/>
  <c r="BX931" i="21"/>
  <c r="BX929" i="21"/>
  <c r="CE929" i="21"/>
  <c r="CE927" i="21"/>
  <c r="BX927" i="21"/>
  <c r="CE925" i="21"/>
  <c r="BX925" i="21"/>
  <c r="CE923" i="21"/>
  <c r="BX923" i="21"/>
  <c r="BX921" i="21"/>
  <c r="CE921" i="21"/>
  <c r="BX919" i="21"/>
  <c r="CE919" i="21"/>
  <c r="CE917" i="21"/>
  <c r="BX917" i="21"/>
  <c r="CE915" i="21"/>
  <c r="BX915" i="21"/>
  <c r="BX1012" i="21"/>
  <c r="CE1012" i="21"/>
  <c r="CE1010" i="21"/>
  <c r="BX1010" i="21"/>
  <c r="CE1008" i="21"/>
  <c r="BX1008" i="21"/>
  <c r="BV316" i="21"/>
  <c r="CB316" i="21"/>
  <c r="CC316" i="21"/>
  <c r="BV324" i="21"/>
  <c r="CB324" i="21"/>
  <c r="CC324" i="21"/>
  <c r="BV332" i="21"/>
  <c r="CB332" i="21"/>
  <c r="CC332" i="21"/>
  <c r="BV340" i="21"/>
  <c r="CB340" i="21"/>
  <c r="CC340" i="21"/>
  <c r="BV348" i="21"/>
  <c r="CB348" i="21"/>
  <c r="CC348" i="21"/>
  <c r="BV356" i="21"/>
  <c r="CB356" i="21"/>
  <c r="CC356" i="21"/>
  <c r="BV364" i="21"/>
  <c r="CB364" i="21"/>
  <c r="CC364" i="21"/>
  <c r="BV372" i="21"/>
  <c r="CB372" i="21"/>
  <c r="CC372" i="21"/>
  <c r="CB380" i="21"/>
  <c r="CC380" i="21"/>
  <c r="BV380" i="21"/>
  <c r="CB388" i="21"/>
  <c r="CC388" i="21"/>
  <c r="BV388" i="21"/>
  <c r="CB396" i="21"/>
  <c r="CC396" i="21"/>
  <c r="BV396" i="21"/>
  <c r="CC404" i="21"/>
  <c r="BV404" i="21"/>
  <c r="CB404" i="21"/>
  <c r="CC412" i="21"/>
  <c r="BV412" i="21"/>
  <c r="CB412" i="21"/>
  <c r="CA409" i="21"/>
  <c r="BS409" i="21"/>
  <c r="CA401" i="21"/>
  <c r="BS401" i="21"/>
  <c r="CA393" i="21"/>
  <c r="BS393" i="21"/>
  <c r="CA385" i="21"/>
  <c r="BS385" i="21"/>
  <c r="CA377" i="21"/>
  <c r="BS377" i="21"/>
  <c r="CA369" i="21"/>
  <c r="BS369" i="21"/>
  <c r="CA361" i="21"/>
  <c r="BS361" i="21"/>
  <c r="CA353" i="21"/>
  <c r="BS353" i="21"/>
  <c r="CA345" i="21"/>
  <c r="BS345" i="21"/>
  <c r="CA337" i="21"/>
  <c r="BS337" i="21"/>
  <c r="CA329" i="21"/>
  <c r="BS329" i="21"/>
  <c r="CA321" i="21"/>
  <c r="BS321" i="21"/>
  <c r="CA413" i="21"/>
  <c r="BS413" i="21"/>
  <c r="CG150" i="21"/>
  <c r="A150" i="21" s="1"/>
  <c r="BN150" i="21" s="1"/>
  <c r="CG202" i="21"/>
  <c r="A202" i="21" s="1"/>
  <c r="BN202" i="21" s="1"/>
  <c r="CG138" i="21"/>
  <c r="A138" i="21" s="1"/>
  <c r="BN138" i="21" s="1"/>
  <c r="CB331" i="21"/>
  <c r="CC331" i="21"/>
  <c r="BV331" i="21"/>
  <c r="CC387" i="21"/>
  <c r="BV387" i="21"/>
  <c r="CB387" i="21"/>
  <c r="BS370" i="21"/>
  <c r="CA370" i="21"/>
  <c r="BS330" i="21"/>
  <c r="CA330" i="21"/>
  <c r="CB713" i="21"/>
  <c r="CA713" i="21"/>
  <c r="BT713" i="21"/>
  <c r="CB709" i="21"/>
  <c r="CA709" i="21"/>
  <c r="BT709" i="21"/>
  <c r="CB701" i="21"/>
  <c r="CA701" i="21"/>
  <c r="BT701" i="21"/>
  <c r="CA695" i="21"/>
  <c r="CB695" i="21"/>
  <c r="BT695" i="21"/>
  <c r="CA691" i="21"/>
  <c r="CB691" i="21"/>
  <c r="BT691" i="21"/>
  <c r="CB685" i="21"/>
  <c r="CA685" i="21"/>
  <c r="BT685" i="21"/>
  <c r="BT681" i="21"/>
  <c r="CB681" i="21"/>
  <c r="CA681" i="21"/>
  <c r="BT679" i="21"/>
  <c r="CA679" i="21"/>
  <c r="CB679" i="21"/>
  <c r="CA675" i="21"/>
  <c r="CB675" i="21"/>
  <c r="BT675" i="21"/>
  <c r="BT671" i="21"/>
  <c r="CA671" i="21"/>
  <c r="CB671" i="21"/>
  <c r="CA667" i="21"/>
  <c r="CB667" i="21"/>
  <c r="BT667" i="21"/>
  <c r="BT665" i="21"/>
  <c r="CA665" i="21"/>
  <c r="CB665" i="21"/>
  <c r="CA661" i="21"/>
  <c r="CB661" i="21"/>
  <c r="BT661" i="21"/>
  <c r="CA659" i="21"/>
  <c r="CB659" i="21"/>
  <c r="BT659" i="21"/>
  <c r="BT655" i="21"/>
  <c r="CA655" i="21"/>
  <c r="CB655" i="21"/>
  <c r="BT649" i="21"/>
  <c r="CA649" i="21"/>
  <c r="CB649" i="21"/>
  <c r="CD712" i="21"/>
  <c r="BW712" i="21"/>
  <c r="BW710" i="21"/>
  <c r="CD710" i="21"/>
  <c r="CD708" i="21"/>
  <c r="BW708" i="21"/>
  <c r="BW706" i="21"/>
  <c r="CD706" i="21"/>
  <c r="BW704" i="21"/>
  <c r="CD704" i="21"/>
  <c r="BW702" i="21"/>
  <c r="CD702" i="21"/>
  <c r="CD700" i="21"/>
  <c r="BW700" i="21"/>
  <c r="BW698" i="21"/>
  <c r="CD698" i="21"/>
  <c r="BW696" i="21"/>
  <c r="CD696" i="21"/>
  <c r="BW694" i="21"/>
  <c r="CD694" i="21"/>
  <c r="CD692" i="21"/>
  <c r="BW692" i="21"/>
  <c r="BW690" i="21"/>
  <c r="CD690" i="21"/>
  <c r="BW688" i="21"/>
  <c r="CD688" i="21"/>
  <c r="BW686" i="21"/>
  <c r="CD686" i="21"/>
  <c r="CD684" i="21"/>
  <c r="BW684" i="21"/>
  <c r="BW682" i="21"/>
  <c r="CD682" i="21"/>
  <c r="BW680" i="21"/>
  <c r="CD680" i="21"/>
  <c r="CD678" i="21"/>
  <c r="BW678" i="21"/>
  <c r="CD676" i="21"/>
  <c r="BW676" i="21"/>
  <c r="BW674" i="21"/>
  <c r="CD674" i="21"/>
  <c r="BW672" i="21"/>
  <c r="CD672" i="21"/>
  <c r="CD670" i="21"/>
  <c r="BW670" i="21"/>
  <c r="CD668" i="21"/>
  <c r="BW668" i="21"/>
  <c r="BW666" i="21"/>
  <c r="CD666" i="21"/>
  <c r="BW664" i="21"/>
  <c r="CD664" i="21"/>
  <c r="CD662" i="21"/>
  <c r="BW662" i="21"/>
  <c r="CD660" i="21"/>
  <c r="BW660" i="21"/>
  <c r="BW658" i="21"/>
  <c r="CD658" i="21"/>
  <c r="BW656" i="21"/>
  <c r="CD656" i="21"/>
  <c r="CD654" i="21"/>
  <c r="BW654" i="21"/>
  <c r="CD652" i="21"/>
  <c r="BW652" i="21"/>
  <c r="BW650" i="21"/>
  <c r="CD650" i="21"/>
  <c r="BW648" i="21"/>
  <c r="CD648" i="21"/>
  <c r="CD646" i="21"/>
  <c r="BW646" i="21"/>
  <c r="CD644" i="21"/>
  <c r="BW644" i="21"/>
  <c r="BW642" i="21"/>
  <c r="CD642" i="21"/>
  <c r="BW640" i="21"/>
  <c r="CD640" i="21"/>
  <c r="CD638" i="21"/>
  <c r="BW638" i="21"/>
  <c r="CD636" i="21"/>
  <c r="BW636" i="21"/>
  <c r="BW634" i="21"/>
  <c r="CD634" i="21"/>
  <c r="BW632" i="21"/>
  <c r="CD632" i="21"/>
  <c r="CD630" i="21"/>
  <c r="BW630" i="21"/>
  <c r="CD628" i="21"/>
  <c r="BW628" i="21"/>
  <c r="BW626" i="21"/>
  <c r="CD626" i="21"/>
  <c r="BW624" i="21"/>
  <c r="CD624" i="21"/>
  <c r="CD622" i="21"/>
  <c r="BW622" i="21"/>
  <c r="CD620" i="21"/>
  <c r="BW620" i="21"/>
  <c r="CD618" i="21"/>
  <c r="BW618" i="21"/>
  <c r="CD616" i="21"/>
  <c r="BW616" i="21"/>
  <c r="BT614" i="21"/>
  <c r="CB614" i="21"/>
  <c r="CA614" i="21"/>
  <c r="CA714" i="21"/>
  <c r="CB714" i="21"/>
  <c r="BT714" i="21"/>
  <c r="CB214" i="21"/>
  <c r="BT214" i="21"/>
  <c r="CD1005" i="21"/>
  <c r="BW1005" i="21"/>
  <c r="CD1003" i="21"/>
  <c r="BW1003" i="21"/>
  <c r="BW1001" i="21"/>
  <c r="CD1001" i="21"/>
  <c r="CD999" i="21"/>
  <c r="BW999" i="21"/>
  <c r="CD997" i="21"/>
  <c r="BW997" i="21"/>
  <c r="CD995" i="21"/>
  <c r="BW995" i="21"/>
  <c r="BW993" i="21"/>
  <c r="CD993" i="21"/>
  <c r="CD991" i="21"/>
  <c r="BW991" i="21"/>
  <c r="CD989" i="21"/>
  <c r="BW989" i="21"/>
  <c r="CD987" i="21"/>
  <c r="BW987" i="21"/>
  <c r="BW985" i="21"/>
  <c r="CD985" i="21"/>
  <c r="CD983" i="21"/>
  <c r="BW983" i="21"/>
  <c r="CD981" i="21"/>
  <c r="BW981" i="21"/>
  <c r="CD979" i="21"/>
  <c r="BW979" i="21"/>
  <c r="BW977" i="21"/>
  <c r="CD977" i="21"/>
  <c r="CD975" i="21"/>
  <c r="BW975" i="21"/>
  <c r="CD973" i="21"/>
  <c r="BW973" i="21"/>
  <c r="BW971" i="21"/>
  <c r="CD971" i="21"/>
  <c r="BW969" i="21"/>
  <c r="CD969" i="21"/>
  <c r="CD967" i="21"/>
  <c r="BW967" i="21"/>
  <c r="CD965" i="21"/>
  <c r="BW965" i="21"/>
  <c r="BW963" i="21"/>
  <c r="CD963" i="21"/>
  <c r="BW961" i="21"/>
  <c r="CD961" i="21"/>
  <c r="CD959" i="21"/>
  <c r="BW959" i="21"/>
  <c r="CD957" i="21"/>
  <c r="BW957" i="21"/>
  <c r="BW955" i="21"/>
  <c r="CD955" i="21"/>
  <c r="BW953" i="21"/>
  <c r="CD953" i="21"/>
  <c r="CD951" i="21"/>
  <c r="BW951" i="21"/>
  <c r="CD949" i="21"/>
  <c r="BW949" i="21"/>
  <c r="BW947" i="21"/>
  <c r="CD947" i="21"/>
  <c r="BW945" i="21"/>
  <c r="CD945" i="21"/>
  <c r="CD943" i="21"/>
  <c r="BW943" i="21"/>
  <c r="CD941" i="21"/>
  <c r="BW941" i="21"/>
  <c r="BW939" i="21"/>
  <c r="CD939" i="21"/>
  <c r="BW937" i="21"/>
  <c r="CD937" i="21"/>
  <c r="CD935" i="21"/>
  <c r="BW935" i="21"/>
  <c r="CD933" i="21"/>
  <c r="BW933" i="21"/>
  <c r="BW931" i="21"/>
  <c r="CD931" i="21"/>
  <c r="BW929" i="21"/>
  <c r="CD929" i="21"/>
  <c r="CD927" i="21"/>
  <c r="BW927" i="21"/>
  <c r="CD925" i="21"/>
  <c r="BW925" i="21"/>
  <c r="BW923" i="21"/>
  <c r="CD923" i="21"/>
  <c r="BW921" i="21"/>
  <c r="CD921" i="21"/>
  <c r="CD919" i="21"/>
  <c r="BW919" i="21"/>
  <c r="CD917" i="21"/>
  <c r="BW917" i="21"/>
  <c r="BW915" i="21"/>
  <c r="CD915" i="21"/>
  <c r="CD1012" i="21"/>
  <c r="BW1012" i="21"/>
  <c r="BW1010" i="21"/>
  <c r="CD1010" i="21"/>
  <c r="CD1008" i="21"/>
  <c r="BW1008" i="21"/>
  <c r="CB317" i="21"/>
  <c r="CC317" i="21"/>
  <c r="BV317" i="21"/>
  <c r="CB325" i="21"/>
  <c r="CC325" i="21"/>
  <c r="BV325" i="21"/>
  <c r="CB333" i="21"/>
  <c r="CC333" i="21"/>
  <c r="BV333" i="21"/>
  <c r="CB341" i="21"/>
  <c r="CC341" i="21"/>
  <c r="BV341" i="21"/>
  <c r="CB349" i="21"/>
  <c r="CC349" i="21"/>
  <c r="BV349" i="21"/>
  <c r="CB357" i="21"/>
  <c r="CC357" i="21"/>
  <c r="BV357" i="21"/>
  <c r="CB365" i="21"/>
  <c r="CC365" i="21"/>
  <c r="BV365" i="21"/>
  <c r="CB373" i="21"/>
  <c r="CC373" i="21"/>
  <c r="BV373" i="21"/>
  <c r="CB381" i="21"/>
  <c r="CC381" i="21"/>
  <c r="BV381" i="21"/>
  <c r="CC389" i="21"/>
  <c r="BV389" i="21"/>
  <c r="CB389" i="21"/>
  <c r="CC397" i="21"/>
  <c r="BV397" i="21"/>
  <c r="CB397" i="21"/>
  <c r="CC405" i="21"/>
  <c r="BV405" i="21"/>
  <c r="CB405" i="21"/>
  <c r="CA314" i="21"/>
  <c r="BS314" i="21"/>
  <c r="CA408" i="21"/>
  <c r="BS408" i="21"/>
  <c r="CA400" i="21"/>
  <c r="BS400" i="21"/>
  <c r="CA392" i="21"/>
  <c r="BS392" i="21"/>
  <c r="CA384" i="21"/>
  <c r="BS384" i="21"/>
  <c r="BS376" i="21"/>
  <c r="CA376" i="21"/>
  <c r="BS368" i="21"/>
  <c r="CA368" i="21"/>
  <c r="BS360" i="21"/>
  <c r="CA360" i="21"/>
  <c r="BS352" i="21"/>
  <c r="CA352" i="21"/>
  <c r="BS344" i="21"/>
  <c r="CA344" i="21"/>
  <c r="BS336" i="21"/>
  <c r="CA336" i="21"/>
  <c r="BS328" i="21"/>
  <c r="CA328" i="21"/>
  <c r="CA320" i="21"/>
  <c r="BS320" i="21"/>
  <c r="BR338" i="21"/>
  <c r="CG158" i="21"/>
  <c r="A158" i="21" s="1"/>
  <c r="BN158" i="21" s="1"/>
  <c r="BR361" i="21"/>
  <c r="CG116" i="21"/>
  <c r="A116" i="21" s="1"/>
  <c r="BN116" i="21" s="1"/>
  <c r="CG139" i="21"/>
  <c r="A139" i="21" s="1"/>
  <c r="BN139" i="21" s="1"/>
  <c r="CG133" i="21"/>
  <c r="A133" i="21" s="1"/>
  <c r="BN133" i="21" s="1"/>
  <c r="CG147" i="21"/>
  <c r="A147" i="21" s="1"/>
  <c r="BN147" i="21" s="1"/>
  <c r="CG153" i="21"/>
  <c r="A153" i="21" s="1"/>
  <c r="BN153" i="21" s="1"/>
  <c r="CG155" i="21"/>
  <c r="A155" i="21" s="1"/>
  <c r="BN155" i="21" s="1"/>
  <c r="CG145" i="21"/>
  <c r="A145" i="21" s="1"/>
  <c r="BN145" i="21" s="1"/>
  <c r="CB323" i="21"/>
  <c r="CC323" i="21"/>
  <c r="BV323" i="21"/>
  <c r="CB355" i="21"/>
  <c r="CC355" i="21"/>
  <c r="BV355" i="21"/>
  <c r="CA394" i="21"/>
  <c r="BS394" i="21"/>
  <c r="BS354" i="21"/>
  <c r="CA354" i="21"/>
  <c r="BT711" i="21"/>
  <c r="CA711" i="21"/>
  <c r="CB711" i="21"/>
  <c r="CA707" i="21"/>
  <c r="CB707" i="21"/>
  <c r="BT707" i="21"/>
  <c r="CA703" i="21"/>
  <c r="CB703" i="21"/>
  <c r="BT703" i="21"/>
  <c r="CA699" i="21"/>
  <c r="CB699" i="21"/>
  <c r="BT699" i="21"/>
  <c r="CB693" i="21"/>
  <c r="CA693" i="21"/>
  <c r="BT693" i="21"/>
  <c r="CA687" i="21"/>
  <c r="CB687" i="21"/>
  <c r="BT687" i="21"/>
  <c r="CC712" i="21"/>
  <c r="BV712" i="21"/>
  <c r="CC710" i="21"/>
  <c r="BV710" i="21"/>
  <c r="BV708" i="21"/>
  <c r="CC708" i="21"/>
  <c r="BV706" i="21"/>
  <c r="CC706" i="21"/>
  <c r="CC704" i="21"/>
  <c r="BV704" i="21"/>
  <c r="CC702" i="21"/>
  <c r="BV702" i="21"/>
  <c r="BV700" i="21"/>
  <c r="CC700" i="21"/>
  <c r="BV698" i="21"/>
  <c r="CC698" i="21"/>
  <c r="CC696" i="21"/>
  <c r="BV696" i="21"/>
  <c r="CC694" i="21"/>
  <c r="BV694" i="21"/>
  <c r="BV692" i="21"/>
  <c r="CC692" i="21"/>
  <c r="BV690" i="21"/>
  <c r="CC690" i="21"/>
  <c r="CC688" i="21"/>
  <c r="BV688" i="21"/>
  <c r="CC686" i="21"/>
  <c r="BV686" i="21"/>
  <c r="BV684" i="21"/>
  <c r="CC684" i="21"/>
  <c r="BV682" i="21"/>
  <c r="CC682" i="21"/>
  <c r="CC680" i="21"/>
  <c r="BV680" i="21"/>
  <c r="CC678" i="21"/>
  <c r="BV678" i="21"/>
  <c r="BV676" i="21"/>
  <c r="CC676" i="21"/>
  <c r="BV674" i="21"/>
  <c r="CC674" i="21"/>
  <c r="CC672" i="21"/>
  <c r="BV672" i="21"/>
  <c r="CC670" i="21"/>
  <c r="BV670" i="21"/>
  <c r="BV668" i="21"/>
  <c r="CC668" i="21"/>
  <c r="BV666" i="21"/>
  <c r="CC666" i="21"/>
  <c r="CC664" i="21"/>
  <c r="BV664" i="21"/>
  <c r="CC662" i="21"/>
  <c r="BV662" i="21"/>
  <c r="BV660" i="21"/>
  <c r="CC660" i="21"/>
  <c r="BV658" i="21"/>
  <c r="CC658" i="21"/>
  <c r="CC656" i="21"/>
  <c r="BV656" i="21"/>
  <c r="CC654" i="21"/>
  <c r="BV654" i="21"/>
  <c r="BV652" i="21"/>
  <c r="CC652" i="21"/>
  <c r="BV650" i="21"/>
  <c r="CC650" i="21"/>
  <c r="CC648" i="21"/>
  <c r="BV648" i="21"/>
  <c r="CC646" i="21"/>
  <c r="BV646" i="21"/>
  <c r="BV644" i="21"/>
  <c r="CC644" i="21"/>
  <c r="BV642" i="21"/>
  <c r="CC642" i="21"/>
  <c r="CC640" i="21"/>
  <c r="BV640" i="21"/>
  <c r="CC638" i="21"/>
  <c r="BV638" i="21"/>
  <c r="BV636" i="21"/>
  <c r="CC636" i="21"/>
  <c r="BV634" i="21"/>
  <c r="CC634" i="21"/>
  <c r="CC632" i="21"/>
  <c r="BV632" i="21"/>
  <c r="CC630" i="21"/>
  <c r="BV630" i="21"/>
  <c r="BV628" i="21"/>
  <c r="CC628" i="21"/>
  <c r="BV626" i="21"/>
  <c r="CC626" i="21"/>
  <c r="CC624" i="21"/>
  <c r="BV624" i="21"/>
  <c r="CC622" i="21"/>
  <c r="BV622" i="21"/>
  <c r="BV620" i="21"/>
  <c r="CC620" i="21"/>
  <c r="CC618" i="21"/>
  <c r="BV618" i="21"/>
  <c r="CC616" i="21"/>
  <c r="BV616" i="21"/>
  <c r="BU614" i="21"/>
  <c r="CC803" i="21"/>
  <c r="CD803" i="21"/>
  <c r="CE803" i="21"/>
  <c r="BX803" i="21"/>
  <c r="CD801" i="21"/>
  <c r="CE801" i="21"/>
  <c r="BX801" i="21"/>
  <c r="CC801" i="21"/>
  <c r="BX799" i="21"/>
  <c r="CC799" i="21"/>
  <c r="CD799" i="21"/>
  <c r="CE799" i="21"/>
  <c r="CC797" i="21"/>
  <c r="CD797" i="21"/>
  <c r="BX797" i="21"/>
  <c r="CE797" i="21"/>
  <c r="CC795" i="21"/>
  <c r="CD795" i="21"/>
  <c r="CE795" i="21"/>
  <c r="BX795" i="21"/>
  <c r="CD793" i="21"/>
  <c r="CE793" i="21"/>
  <c r="BX793" i="21"/>
  <c r="CC793" i="21"/>
  <c r="BX791" i="21"/>
  <c r="CD791" i="21"/>
  <c r="CC791" i="21"/>
  <c r="CE791" i="21"/>
  <c r="CC789" i="21"/>
  <c r="CD789" i="21"/>
  <c r="BX789" i="21"/>
  <c r="CE789" i="21"/>
  <c r="CC787" i="21"/>
  <c r="CD787" i="21"/>
  <c r="CE787" i="21"/>
  <c r="BX787" i="21"/>
  <c r="CD785" i="21"/>
  <c r="CE785" i="21"/>
  <c r="BX785" i="21"/>
  <c r="CC785" i="21"/>
  <c r="BX783" i="21"/>
  <c r="CD783" i="21"/>
  <c r="CE783" i="21"/>
  <c r="CC783" i="21"/>
  <c r="CC781" i="21"/>
  <c r="CD781" i="21"/>
  <c r="BX781" i="21"/>
  <c r="CE781" i="21"/>
  <c r="CC779" i="21"/>
  <c r="CD779" i="21"/>
  <c r="CE779" i="21"/>
  <c r="BX779" i="21"/>
  <c r="CD777" i="21"/>
  <c r="CE777" i="21"/>
  <c r="BX777" i="21"/>
  <c r="CC777" i="21"/>
  <c r="BX775" i="21"/>
  <c r="CD775" i="21"/>
  <c r="CE775" i="21"/>
  <c r="CC775" i="21"/>
  <c r="CC773" i="21"/>
  <c r="CD773" i="21"/>
  <c r="BX773" i="21"/>
  <c r="CE773" i="21"/>
  <c r="CC771" i="21"/>
  <c r="CD771" i="21"/>
  <c r="CE771" i="21"/>
  <c r="BX771" i="21"/>
  <c r="CD769" i="21"/>
  <c r="CE769" i="21"/>
  <c r="BX769" i="21"/>
  <c r="CC769" i="21"/>
  <c r="BX767" i="21"/>
  <c r="CD767" i="21"/>
  <c r="CC767" i="21"/>
  <c r="CE767" i="21"/>
  <c r="CC765" i="21"/>
  <c r="CD765" i="21"/>
  <c r="BX765" i="21"/>
  <c r="CE765" i="21"/>
  <c r="CC763" i="21"/>
  <c r="CD763" i="21"/>
  <c r="CE763" i="21"/>
  <c r="BX763" i="21"/>
  <c r="CD761" i="21"/>
  <c r="CE761" i="21"/>
  <c r="BX761" i="21"/>
  <c r="CC761" i="21"/>
  <c r="BX759" i="21"/>
  <c r="CD759" i="21"/>
  <c r="CC759" i="21"/>
  <c r="CE759" i="21"/>
  <c r="CC757" i="21"/>
  <c r="CD757" i="21"/>
  <c r="BX757" i="21"/>
  <c r="CE757" i="21"/>
  <c r="CC755" i="21"/>
  <c r="CD755" i="21"/>
  <c r="CE755" i="21"/>
  <c r="BX755" i="21"/>
  <c r="CD753" i="21"/>
  <c r="CC753" i="21"/>
  <c r="CE753" i="21"/>
  <c r="BX753" i="21"/>
  <c r="CD751" i="21"/>
  <c r="BX751" i="21"/>
  <c r="CC751" i="21"/>
  <c r="CE751" i="21"/>
  <c r="CE749" i="21"/>
  <c r="BX749" i="21"/>
  <c r="CC749" i="21"/>
  <c r="CD749" i="21"/>
  <c r="CC747" i="21"/>
  <c r="CD747" i="21"/>
  <c r="CE747" i="21"/>
  <c r="BX747" i="21"/>
  <c r="CD745" i="21"/>
  <c r="BX745" i="21"/>
  <c r="CC745" i="21"/>
  <c r="CE745" i="21"/>
  <c r="CD743" i="21"/>
  <c r="BX743" i="21"/>
  <c r="CC743" i="21"/>
  <c r="CE743" i="21"/>
  <c r="CC741" i="21"/>
  <c r="CD741" i="21"/>
  <c r="CE741" i="21"/>
  <c r="BX741" i="21"/>
  <c r="BX739" i="21"/>
  <c r="CC739" i="21"/>
  <c r="CD739" i="21"/>
  <c r="CE739" i="21"/>
  <c r="CD737" i="21"/>
  <c r="BX737" i="21"/>
  <c r="CE737" i="21"/>
  <c r="CC737" i="21"/>
  <c r="CD735" i="21"/>
  <c r="CC735" i="21"/>
  <c r="CE735" i="21"/>
  <c r="BX735" i="21"/>
  <c r="CC733" i="21"/>
  <c r="CD733" i="21"/>
  <c r="CE733" i="21"/>
  <c r="BX733" i="21"/>
  <c r="CD731" i="21"/>
  <c r="BX731" i="21"/>
  <c r="CC731" i="21"/>
  <c r="CE731" i="21"/>
  <c r="CD729" i="21"/>
  <c r="BX729" i="21"/>
  <c r="CC729" i="21"/>
  <c r="CE729" i="21"/>
  <c r="CD727" i="21"/>
  <c r="CC727" i="21"/>
  <c r="CE727" i="21"/>
  <c r="BX727" i="21"/>
  <c r="BX725" i="21"/>
  <c r="CC725" i="21"/>
  <c r="CE725" i="21"/>
  <c r="CD725" i="21"/>
  <c r="CD723" i="21"/>
  <c r="CC723" i="21"/>
  <c r="CE723" i="21"/>
  <c r="BX723" i="21"/>
  <c r="CD721" i="21"/>
  <c r="BX721" i="21"/>
  <c r="CC721" i="21"/>
  <c r="CE721" i="21"/>
  <c r="CD719" i="21"/>
  <c r="BX719" i="21"/>
  <c r="CC719" i="21"/>
  <c r="CE719" i="21"/>
  <c r="CD717" i="21"/>
  <c r="CE717" i="21"/>
  <c r="BX717" i="21"/>
  <c r="CC717" i="21"/>
  <c r="CD715" i="21"/>
  <c r="BX715" i="21"/>
  <c r="CC715" i="21"/>
  <c r="CE715" i="21"/>
  <c r="BX810" i="21"/>
  <c r="CC810" i="21"/>
  <c r="CD810" i="21"/>
  <c r="CE810" i="21"/>
  <c r="CC808" i="21"/>
  <c r="CD808" i="21"/>
  <c r="CE808" i="21"/>
  <c r="BX808" i="21"/>
  <c r="CC806" i="21"/>
  <c r="CD806" i="21"/>
  <c r="CE806" i="21"/>
  <c r="BX806" i="21"/>
  <c r="CC813" i="21"/>
  <c r="CD813" i="21"/>
  <c r="BX813" i="21"/>
  <c r="CE813" i="21"/>
  <c r="CB914" i="21"/>
  <c r="CC914" i="21"/>
  <c r="BV914" i="21"/>
  <c r="CA914" i="21"/>
  <c r="CB314" i="21"/>
  <c r="BV314" i="21"/>
  <c r="CC314" i="21"/>
  <c r="CB1005" i="21"/>
  <c r="CC1005" i="21"/>
  <c r="BV1005" i="21"/>
  <c r="CA1005" i="21"/>
  <c r="BV1003" i="21"/>
  <c r="CA1003" i="21"/>
  <c r="CB1003" i="21"/>
  <c r="CC1003" i="21"/>
  <c r="CC1001" i="21"/>
  <c r="CA1001" i="21"/>
  <c r="CB1001" i="21"/>
  <c r="BV1001" i="21"/>
  <c r="CA999" i="21"/>
  <c r="CB999" i="21"/>
  <c r="CC999" i="21"/>
  <c r="BV999" i="21"/>
  <c r="CB997" i="21"/>
  <c r="CC997" i="21"/>
  <c r="BV997" i="21"/>
  <c r="CA997" i="21"/>
  <c r="BV995" i="21"/>
  <c r="CA995" i="21"/>
  <c r="CB995" i="21"/>
  <c r="CC995" i="21"/>
  <c r="CA993" i="21"/>
  <c r="CB993" i="21"/>
  <c r="CC993" i="21"/>
  <c r="BV993" i="21"/>
  <c r="CA991" i="21"/>
  <c r="CB991" i="21"/>
  <c r="BV991" i="21"/>
  <c r="CC991" i="21"/>
  <c r="CB989" i="21"/>
  <c r="CC989" i="21"/>
  <c r="BV989" i="21"/>
  <c r="CA989" i="21"/>
  <c r="BV987" i="21"/>
  <c r="CA987" i="21"/>
  <c r="CB987" i="21"/>
  <c r="CC987" i="21"/>
  <c r="CC985" i="21"/>
  <c r="CA985" i="21"/>
  <c r="CB985" i="21"/>
  <c r="BV985" i="21"/>
  <c r="CA983" i="21"/>
  <c r="CB983" i="21"/>
  <c r="BV983" i="21"/>
  <c r="CC983" i="21"/>
  <c r="CB981" i="21"/>
  <c r="CC981" i="21"/>
  <c r="BV981" i="21"/>
  <c r="CA981" i="21"/>
  <c r="BV979" i="21"/>
  <c r="CA979" i="21"/>
  <c r="CB979" i="21"/>
  <c r="CC979" i="21"/>
  <c r="CA977" i="21"/>
  <c r="CB977" i="21"/>
  <c r="CC977" i="21"/>
  <c r="BV977" i="21"/>
  <c r="CA975" i="21"/>
  <c r="CB975" i="21"/>
  <c r="CC975" i="21"/>
  <c r="BV975" i="21"/>
  <c r="CB973" i="21"/>
  <c r="CC973" i="21"/>
  <c r="BV973" i="21"/>
  <c r="CA973" i="21"/>
  <c r="BV971" i="21"/>
  <c r="CC971" i="21"/>
  <c r="CA971" i="21"/>
  <c r="CB971" i="21"/>
  <c r="CB969" i="21"/>
  <c r="BV969" i="21"/>
  <c r="CA969" i="21"/>
  <c r="CC969" i="21"/>
  <c r="CA967" i="21"/>
  <c r="CB967" i="21"/>
  <c r="BV967" i="21"/>
  <c r="CC967" i="21"/>
  <c r="CC965" i="21"/>
  <c r="CB965" i="21"/>
  <c r="CA965" i="21"/>
  <c r="BV965" i="21"/>
  <c r="BV963" i="21"/>
  <c r="CB963" i="21"/>
  <c r="CC963" i="21"/>
  <c r="CA963" i="21"/>
  <c r="CB961" i="21"/>
  <c r="BV961" i="21"/>
  <c r="CA961" i="21"/>
  <c r="CC961" i="21"/>
  <c r="CA959" i="21"/>
  <c r="CB959" i="21"/>
  <c r="BV959" i="21"/>
  <c r="CC959" i="21"/>
  <c r="CC957" i="21"/>
  <c r="CB957" i="21"/>
  <c r="BV957" i="21"/>
  <c r="CA957" i="21"/>
  <c r="BV955" i="21"/>
  <c r="CA955" i="21"/>
  <c r="CC955" i="21"/>
  <c r="CB955" i="21"/>
  <c r="CA953" i="21"/>
  <c r="CB953" i="21"/>
  <c r="BV953" i="21"/>
  <c r="CC953" i="21"/>
  <c r="CA951" i="21"/>
  <c r="CB951" i="21"/>
  <c r="CC951" i="21"/>
  <c r="BV951" i="21"/>
  <c r="CC949" i="21"/>
  <c r="BV949" i="21"/>
  <c r="CB949" i="21"/>
  <c r="CA949" i="21"/>
  <c r="BV947" i="21"/>
  <c r="CC947" i="21"/>
  <c r="CA947" i="21"/>
  <c r="CB947" i="21"/>
  <c r="CA945" i="21"/>
  <c r="CB945" i="21"/>
  <c r="CC945" i="21"/>
  <c r="BV945" i="21"/>
  <c r="CA943" i="21"/>
  <c r="CB943" i="21"/>
  <c r="CC943" i="21"/>
  <c r="BV943" i="21"/>
  <c r="CC941" i="21"/>
  <c r="BV941" i="21"/>
  <c r="CB941" i="21"/>
  <c r="CA941" i="21"/>
  <c r="BV939" i="21"/>
  <c r="CA939" i="21"/>
  <c r="CC939" i="21"/>
  <c r="CB939" i="21"/>
  <c r="CA937" i="21"/>
  <c r="CB937" i="21"/>
  <c r="CC937" i="21"/>
  <c r="BV937" i="21"/>
  <c r="CA935" i="21"/>
  <c r="CB935" i="21"/>
  <c r="CC935" i="21"/>
  <c r="BV935" i="21"/>
  <c r="CC933" i="21"/>
  <c r="BV933" i="21"/>
  <c r="CB933" i="21"/>
  <c r="CA933" i="21"/>
  <c r="BV931" i="21"/>
  <c r="CA931" i="21"/>
  <c r="CB931" i="21"/>
  <c r="CC931" i="21"/>
  <c r="CA929" i="21"/>
  <c r="CB929" i="21"/>
  <c r="BV929" i="21"/>
  <c r="CC929" i="21"/>
  <c r="CA927" i="21"/>
  <c r="CB927" i="21"/>
  <c r="CC927" i="21"/>
  <c r="BV927" i="21"/>
  <c r="CC925" i="21"/>
  <c r="BV925" i="21"/>
  <c r="CB925" i="21"/>
  <c r="CA925" i="21"/>
  <c r="BV923" i="21"/>
  <c r="CA923" i="21"/>
  <c r="CB923" i="21"/>
  <c r="CC923" i="21"/>
  <c r="CA921" i="21"/>
  <c r="CB921" i="21"/>
  <c r="BV921" i="21"/>
  <c r="CC921" i="21"/>
  <c r="CA919" i="21"/>
  <c r="CB919" i="21"/>
  <c r="CC919" i="21"/>
  <c r="BV919" i="21"/>
  <c r="CC917" i="21"/>
  <c r="BV917" i="21"/>
  <c r="CA917" i="21"/>
  <c r="CB917" i="21"/>
  <c r="BV915" i="21"/>
  <c r="CC915" i="21"/>
  <c r="CA915" i="21"/>
  <c r="CB915" i="21"/>
  <c r="CA1012" i="21"/>
  <c r="CB1012" i="21"/>
  <c r="CC1012" i="21"/>
  <c r="BV1012" i="21"/>
  <c r="CA1010" i="21"/>
  <c r="CB1010" i="21"/>
  <c r="CC1010" i="21"/>
  <c r="BV1010" i="21"/>
  <c r="CC1008" i="21"/>
  <c r="BV1008" i="21"/>
  <c r="CA1008" i="21"/>
  <c r="CB1008" i="21"/>
  <c r="CB318" i="21"/>
  <c r="CC318" i="21"/>
  <c r="BV318" i="21"/>
  <c r="BV326" i="21"/>
  <c r="CB326" i="21"/>
  <c r="CC326" i="21"/>
  <c r="BV334" i="21"/>
  <c r="CB334" i="21"/>
  <c r="CC334" i="21"/>
  <c r="BV342" i="21"/>
  <c r="CB342" i="21"/>
  <c r="CC342" i="21"/>
  <c r="BV350" i="21"/>
  <c r="CB350" i="21"/>
  <c r="CC350" i="21"/>
  <c r="BV358" i="21"/>
  <c r="CB358" i="21"/>
  <c r="CC358" i="21"/>
  <c r="BV366" i="21"/>
  <c r="CB366" i="21"/>
  <c r="CC366" i="21"/>
  <c r="BV374" i="21"/>
  <c r="CB374" i="21"/>
  <c r="CC374" i="21"/>
  <c r="CB382" i="21"/>
  <c r="BV382" i="21"/>
  <c r="CC382" i="21"/>
  <c r="CB390" i="21"/>
  <c r="CC390" i="21"/>
  <c r="BV390" i="21"/>
  <c r="CB398" i="21"/>
  <c r="CC398" i="21"/>
  <c r="BV398" i="21"/>
  <c r="CC406" i="21"/>
  <c r="BV406" i="21"/>
  <c r="CB406" i="21"/>
  <c r="BS513" i="21"/>
  <c r="CA407" i="21"/>
  <c r="BS407" i="21"/>
  <c r="CA399" i="21"/>
  <c r="BS399" i="21"/>
  <c r="CA391" i="21"/>
  <c r="BS391" i="21"/>
  <c r="BS383" i="21"/>
  <c r="CA383" i="21"/>
  <c r="CA375" i="21"/>
  <c r="BS375" i="21"/>
  <c r="CA367" i="21"/>
  <c r="BS367" i="21"/>
  <c r="CA359" i="21"/>
  <c r="BS359" i="21"/>
  <c r="CA351" i="21"/>
  <c r="BS351" i="21"/>
  <c r="CA343" i="21"/>
  <c r="BS343" i="21"/>
  <c r="CA335" i="21"/>
  <c r="BS335" i="21"/>
  <c r="CA327" i="21"/>
  <c r="BS327" i="21"/>
  <c r="CA319" i="21"/>
  <c r="BS319" i="21"/>
  <c r="CG128" i="21"/>
  <c r="A128" i="21" s="1"/>
  <c r="BN128" i="21" s="1"/>
  <c r="BR369" i="21"/>
  <c r="BR327" i="21"/>
  <c r="CG165" i="21"/>
  <c r="A165" i="21" s="1"/>
  <c r="BN165" i="21" s="1"/>
  <c r="BR344" i="21"/>
  <c r="CB371" i="21"/>
  <c r="CC371" i="21"/>
  <c r="BV371" i="21"/>
  <c r="CC411" i="21"/>
  <c r="BV411" i="21"/>
  <c r="CB411" i="21"/>
  <c r="CA410" i="21"/>
  <c r="BS410" i="21"/>
  <c r="BS362" i="21"/>
  <c r="CA362" i="21"/>
  <c r="CC413" i="21"/>
  <c r="BV413" i="21"/>
  <c r="CB413" i="21"/>
  <c r="BV614" i="21"/>
  <c r="CC614" i="21"/>
  <c r="BU714" i="21"/>
  <c r="BV319" i="21"/>
  <c r="CC319" i="21"/>
  <c r="CB319" i="21"/>
  <c r="CB327" i="21"/>
  <c r="CC327" i="21"/>
  <c r="BV327" i="21"/>
  <c r="CB335" i="21"/>
  <c r="CC335" i="21"/>
  <c r="BV335" i="21"/>
  <c r="CB343" i="21"/>
  <c r="CC343" i="21"/>
  <c r="BV343" i="21"/>
  <c r="CB351" i="21"/>
  <c r="CC351" i="21"/>
  <c r="BV351" i="21"/>
  <c r="CB359" i="21"/>
  <c r="CC359" i="21"/>
  <c r="BV359" i="21"/>
  <c r="CB367" i="21"/>
  <c r="CC367" i="21"/>
  <c r="BV367" i="21"/>
  <c r="CB375" i="21"/>
  <c r="CC375" i="21"/>
  <c r="BV375" i="21"/>
  <c r="CC383" i="21"/>
  <c r="BV383" i="21"/>
  <c r="CB383" i="21"/>
  <c r="CC391" i="21"/>
  <c r="BV391" i="21"/>
  <c r="CB391" i="21"/>
  <c r="CC399" i="21"/>
  <c r="BV399" i="21"/>
  <c r="CB399" i="21"/>
  <c r="CC407" i="21"/>
  <c r="BV407" i="21"/>
  <c r="CB407" i="21"/>
  <c r="CA406" i="21"/>
  <c r="BS406" i="21"/>
  <c r="CA398" i="21"/>
  <c r="BS398" i="21"/>
  <c r="CA390" i="21"/>
  <c r="BS390" i="21"/>
  <c r="BS382" i="21"/>
  <c r="CA382" i="21"/>
  <c r="BS374" i="21"/>
  <c r="CA374" i="21"/>
  <c r="BS366" i="21"/>
  <c r="CA366" i="21"/>
  <c r="BS358" i="21"/>
  <c r="CA358" i="21"/>
  <c r="BS350" i="21"/>
  <c r="CA350" i="21"/>
  <c r="BS342" i="21"/>
  <c r="CA342" i="21"/>
  <c r="BS334" i="21"/>
  <c r="CA334" i="21"/>
  <c r="BS326" i="21"/>
  <c r="CA326" i="21"/>
  <c r="BS318" i="21"/>
  <c r="CA318" i="21"/>
  <c r="BR362" i="21"/>
  <c r="BR330" i="21"/>
  <c r="BR345" i="21"/>
  <c r="CG157" i="21"/>
  <c r="A157" i="21" s="1"/>
  <c r="BN157" i="21" s="1"/>
  <c r="CG125" i="21"/>
  <c r="A125" i="21" s="1"/>
  <c r="BN125" i="21" s="1"/>
  <c r="CG148" i="21"/>
  <c r="A148" i="21" s="1"/>
  <c r="BN148" i="21" s="1"/>
  <c r="CG146" i="21"/>
  <c r="A146" i="21" s="1"/>
  <c r="BN146" i="21" s="1"/>
  <c r="CB339" i="21"/>
  <c r="CC339" i="21"/>
  <c r="BV339" i="21"/>
  <c r="CC395" i="21"/>
  <c r="BV395" i="21"/>
  <c r="CB395" i="21"/>
  <c r="CA386" i="21"/>
  <c r="BS386" i="21"/>
  <c r="CA322" i="21"/>
  <c r="BS322" i="21"/>
  <c r="CA712" i="21"/>
  <c r="BT712" i="21"/>
  <c r="CB712" i="21"/>
  <c r="BT710" i="21"/>
  <c r="CA710" i="21"/>
  <c r="CB710" i="21"/>
  <c r="BT708" i="21"/>
  <c r="CB708" i="21"/>
  <c r="CA708" i="21"/>
  <c r="CA706" i="21"/>
  <c r="BT706" i="21"/>
  <c r="CB706" i="21"/>
  <c r="CA704" i="21"/>
  <c r="BT704" i="21"/>
  <c r="CB704" i="21"/>
  <c r="CB702" i="21"/>
  <c r="BT702" i="21"/>
  <c r="CA702" i="21"/>
  <c r="BT700" i="21"/>
  <c r="CB700" i="21"/>
  <c r="CA700" i="21"/>
  <c r="CA698" i="21"/>
  <c r="BT698" i="21"/>
  <c r="CB698" i="21"/>
  <c r="CA696" i="21"/>
  <c r="BT696" i="21"/>
  <c r="CB696" i="21"/>
  <c r="CB694" i="21"/>
  <c r="BT694" i="21"/>
  <c r="CA694" i="21"/>
  <c r="BT692" i="21"/>
  <c r="CB692" i="21"/>
  <c r="CA692" i="21"/>
  <c r="CA690" i="21"/>
  <c r="BT690" i="21"/>
  <c r="CB690" i="21"/>
  <c r="CA688" i="21"/>
  <c r="BT688" i="21"/>
  <c r="CB688" i="21"/>
  <c r="CB686" i="21"/>
  <c r="BT686" i="21"/>
  <c r="CA686" i="21"/>
  <c r="BT684" i="21"/>
  <c r="CB684" i="21"/>
  <c r="CA684" i="21"/>
  <c r="CA682" i="21"/>
  <c r="BT682" i="21"/>
  <c r="CB682" i="21"/>
  <c r="CA680" i="21"/>
  <c r="CB680" i="21"/>
  <c r="BT680" i="21"/>
  <c r="CB678" i="21"/>
  <c r="BT678" i="21"/>
  <c r="CA678" i="21"/>
  <c r="BT676" i="21"/>
  <c r="CA676" i="21"/>
  <c r="CB676" i="21"/>
  <c r="CA674" i="21"/>
  <c r="BT674" i="21"/>
  <c r="CB674" i="21"/>
  <c r="CA672" i="21"/>
  <c r="CB672" i="21"/>
  <c r="BT672" i="21"/>
  <c r="CB670" i="21"/>
  <c r="BT670" i="21"/>
  <c r="CA670" i="21"/>
  <c r="CB668" i="21"/>
  <c r="BT668" i="21"/>
  <c r="CA668" i="21"/>
  <c r="CA666" i="21"/>
  <c r="BT666" i="21"/>
  <c r="CB666" i="21"/>
  <c r="CA664" i="21"/>
  <c r="CB664" i="21"/>
  <c r="BT664" i="21"/>
  <c r="CB662" i="21"/>
  <c r="BT662" i="21"/>
  <c r="CA662" i="21"/>
  <c r="CB660" i="21"/>
  <c r="BT660" i="21"/>
  <c r="CA660" i="21"/>
  <c r="CA658" i="21"/>
  <c r="BT658" i="21"/>
  <c r="CB658" i="21"/>
  <c r="CA656" i="21"/>
  <c r="CB656" i="21"/>
  <c r="BT656" i="21"/>
  <c r="CB654" i="21"/>
  <c r="BT654" i="21"/>
  <c r="CA654" i="21"/>
  <c r="CB652" i="21"/>
  <c r="BT652" i="21"/>
  <c r="CA652" i="21"/>
  <c r="CA650" i="21"/>
  <c r="BT650" i="21"/>
  <c r="CB650" i="21"/>
  <c r="CA648" i="21"/>
  <c r="CB648" i="21"/>
  <c r="BT648" i="21"/>
  <c r="CB646" i="21"/>
  <c r="BT646" i="21"/>
  <c r="CA646" i="21"/>
  <c r="CB644" i="21"/>
  <c r="BT644" i="21"/>
  <c r="CA644" i="21"/>
  <c r="CA642" i="21"/>
  <c r="BT642" i="21"/>
  <c r="CB642" i="21"/>
  <c r="CA640" i="21"/>
  <c r="CB640" i="21"/>
  <c r="BT640" i="21"/>
  <c r="CB638" i="21"/>
  <c r="BT638" i="21"/>
  <c r="CA638" i="21"/>
  <c r="CB636" i="21"/>
  <c r="BT636" i="21"/>
  <c r="CA636" i="21"/>
  <c r="CA634" i="21"/>
  <c r="BT634" i="21"/>
  <c r="CB634" i="21"/>
  <c r="CA632" i="21"/>
  <c r="CB632" i="21"/>
  <c r="BT632" i="21"/>
  <c r="CB630" i="21"/>
  <c r="BT630" i="21"/>
  <c r="CA630" i="21"/>
  <c r="CB628" i="21"/>
  <c r="BT628" i="21"/>
  <c r="CA628" i="21"/>
  <c r="CA626" i="21"/>
  <c r="BT626" i="21"/>
  <c r="CB626" i="21"/>
  <c r="CA624" i="21"/>
  <c r="CB624" i="21"/>
  <c r="BT624" i="21"/>
  <c r="CB622" i="21"/>
  <c r="BT622" i="21"/>
  <c r="CA622" i="21"/>
  <c r="CB620" i="21"/>
  <c r="BT620" i="21"/>
  <c r="CA620" i="21"/>
  <c r="CA618" i="21"/>
  <c r="CB618" i="21"/>
  <c r="BT618" i="21"/>
  <c r="CB616" i="21"/>
  <c r="BT616" i="21"/>
  <c r="CA616" i="21"/>
  <c r="CD614" i="21"/>
  <c r="BW614" i="21"/>
  <c r="CB803" i="21"/>
  <c r="BT803" i="21"/>
  <c r="CA803" i="21"/>
  <c r="CB801" i="21"/>
  <c r="CA801" i="21"/>
  <c r="BT801" i="21"/>
  <c r="CA799" i="21"/>
  <c r="CB799" i="21"/>
  <c r="BT799" i="21"/>
  <c r="CA797" i="21"/>
  <c r="CB797" i="21"/>
  <c r="BT797" i="21"/>
  <c r="CB795" i="21"/>
  <c r="BT795" i="21"/>
  <c r="CA795" i="21"/>
  <c r="CB793" i="21"/>
  <c r="BT793" i="21"/>
  <c r="CA793" i="21"/>
  <c r="CA791" i="21"/>
  <c r="CB791" i="21"/>
  <c r="BT791" i="21"/>
  <c r="CA789" i="21"/>
  <c r="CB789" i="21"/>
  <c r="BT789" i="21"/>
  <c r="CB787" i="21"/>
  <c r="BT787" i="21"/>
  <c r="CA787" i="21"/>
  <c r="CB785" i="21"/>
  <c r="BT785" i="21"/>
  <c r="CA785" i="21"/>
  <c r="CA783" i="21"/>
  <c r="CB783" i="21"/>
  <c r="BT783" i="21"/>
  <c r="CA781" i="21"/>
  <c r="CB781" i="21"/>
  <c r="BT781" i="21"/>
  <c r="CB779" i="21"/>
  <c r="BT779" i="21"/>
  <c r="CA779" i="21"/>
  <c r="CB777" i="21"/>
  <c r="CA777" i="21"/>
  <c r="BT777" i="21"/>
  <c r="CA775" i="21"/>
  <c r="CB775" i="21"/>
  <c r="BT775" i="21"/>
  <c r="CA773" i="21"/>
  <c r="CB773" i="21"/>
  <c r="BT773" i="21"/>
  <c r="CB771" i="21"/>
  <c r="BT771" i="21"/>
  <c r="CA771" i="21"/>
  <c r="CB769" i="21"/>
  <c r="CA769" i="21"/>
  <c r="BT769" i="21"/>
  <c r="CA767" i="21"/>
  <c r="CB767" i="21"/>
  <c r="BT767" i="21"/>
  <c r="CA765" i="21"/>
  <c r="CB765" i="21"/>
  <c r="BT765" i="21"/>
  <c r="CB763" i="21"/>
  <c r="BT763" i="21"/>
  <c r="CA763" i="21"/>
  <c r="CB761" i="21"/>
  <c r="BT761" i="21"/>
  <c r="CA761" i="21"/>
  <c r="CA759" i="21"/>
  <c r="CB759" i="21"/>
  <c r="BT759" i="21"/>
  <c r="CA757" i="21"/>
  <c r="CB757" i="21"/>
  <c r="BT757" i="21"/>
  <c r="CB755" i="21"/>
  <c r="BT755" i="21"/>
  <c r="CA755" i="21"/>
  <c r="CB753" i="21"/>
  <c r="CA753" i="21"/>
  <c r="BT753" i="21"/>
  <c r="CA751" i="21"/>
  <c r="CB751" i="21"/>
  <c r="BT751" i="21"/>
  <c r="CA749" i="21"/>
  <c r="BT749" i="21"/>
  <c r="CB749" i="21"/>
  <c r="CB747" i="21"/>
  <c r="BT747" i="21"/>
  <c r="CA747" i="21"/>
  <c r="CB745" i="21"/>
  <c r="CA745" i="21"/>
  <c r="BT745" i="21"/>
  <c r="CA743" i="21"/>
  <c r="BT743" i="21"/>
  <c r="CB743" i="21"/>
  <c r="BT741" i="21"/>
  <c r="CA741" i="21"/>
  <c r="CB741" i="21"/>
  <c r="CB739" i="21"/>
  <c r="CA739" i="21"/>
  <c r="BT739" i="21"/>
  <c r="CB737" i="21"/>
  <c r="CA737" i="21"/>
  <c r="BT737" i="21"/>
  <c r="BT735" i="21"/>
  <c r="CA735" i="21"/>
  <c r="CB735" i="21"/>
  <c r="CA733" i="21"/>
  <c r="CB733" i="21"/>
  <c r="BT733" i="21"/>
  <c r="CB731" i="21"/>
  <c r="BT731" i="21"/>
  <c r="CA731" i="21"/>
  <c r="CB729" i="21"/>
  <c r="CA729" i="21"/>
  <c r="BT729" i="21"/>
  <c r="BT727" i="21"/>
  <c r="CA727" i="21"/>
  <c r="CB727" i="21"/>
  <c r="CB725" i="21"/>
  <c r="CA725" i="21"/>
  <c r="BT725" i="21"/>
  <c r="CB723" i="21"/>
  <c r="CA723" i="21"/>
  <c r="BT723" i="21"/>
  <c r="CB721" i="21"/>
  <c r="BT721" i="21"/>
  <c r="CA721" i="21"/>
  <c r="CA719" i="21"/>
  <c r="CB719" i="21"/>
  <c r="BT719" i="21"/>
  <c r="CB717" i="21"/>
  <c r="BT717" i="21"/>
  <c r="CA717" i="21"/>
  <c r="CB715" i="21"/>
  <c r="CA715" i="21"/>
  <c r="BT715" i="21"/>
  <c r="CA810" i="21"/>
  <c r="CB810" i="21"/>
  <c r="BT810" i="21"/>
  <c r="CA808" i="21"/>
  <c r="CB808" i="21"/>
  <c r="BT808" i="21"/>
  <c r="BT806" i="21"/>
  <c r="CB806" i="21"/>
  <c r="CA806" i="21"/>
  <c r="CA813" i="21"/>
  <c r="CB813" i="21"/>
  <c r="BT813" i="21"/>
  <c r="CD914" i="21"/>
  <c r="BW914" i="21"/>
  <c r="CE1006" i="21"/>
  <c r="BX1006" i="21"/>
  <c r="BX1004" i="21"/>
  <c r="CE1004" i="21"/>
  <c r="CE1002" i="21"/>
  <c r="BX1002" i="21"/>
  <c r="CE1000" i="21"/>
  <c r="BX1000" i="21"/>
  <c r="CE998" i="21"/>
  <c r="BX998" i="21"/>
  <c r="BX996" i="21"/>
  <c r="CE996" i="21"/>
  <c r="CE994" i="21"/>
  <c r="BX994" i="21"/>
  <c r="CE992" i="21"/>
  <c r="BX992" i="21"/>
  <c r="CE990" i="21"/>
  <c r="BX990" i="21"/>
  <c r="BX988" i="21"/>
  <c r="CE988" i="21"/>
  <c r="CE986" i="21"/>
  <c r="BX986" i="21"/>
  <c r="CE984" i="21"/>
  <c r="BX984" i="21"/>
  <c r="CE982" i="21"/>
  <c r="BX982" i="21"/>
  <c r="BX980" i="21"/>
  <c r="CE980" i="21"/>
  <c r="CE978" i="21"/>
  <c r="BX978" i="21"/>
  <c r="CE976" i="21"/>
  <c r="BX976" i="21"/>
  <c r="CE974" i="21"/>
  <c r="BX974" i="21"/>
  <c r="BX972" i="21"/>
  <c r="CE972" i="21"/>
  <c r="CE970" i="21"/>
  <c r="BX970" i="21"/>
  <c r="CE968" i="21"/>
  <c r="BX968" i="21"/>
  <c r="BX966" i="21"/>
  <c r="CE966" i="21"/>
  <c r="BX964" i="21"/>
  <c r="CE964" i="21"/>
  <c r="CE962" i="21"/>
  <c r="BX962" i="21"/>
  <c r="CE960" i="21"/>
  <c r="BX960" i="21"/>
  <c r="BX958" i="21"/>
  <c r="CE958" i="21"/>
  <c r="BX956" i="21"/>
  <c r="CE956" i="21"/>
  <c r="CE954" i="21"/>
  <c r="BX954" i="21"/>
  <c r="CE952" i="21"/>
  <c r="BX952" i="21"/>
  <c r="BX950" i="21"/>
  <c r="CE950" i="21"/>
  <c r="BX948" i="21"/>
  <c r="CE948" i="21"/>
  <c r="CE946" i="21"/>
  <c r="BX946" i="21"/>
  <c r="CE944" i="21"/>
  <c r="BX944" i="21"/>
  <c r="BX942" i="21"/>
  <c r="CE942" i="21"/>
  <c r="BX940" i="21"/>
  <c r="CE940" i="21"/>
  <c r="CE938" i="21"/>
  <c r="BX938" i="21"/>
  <c r="CE936" i="21"/>
  <c r="BX936" i="21"/>
  <c r="BX934" i="21"/>
  <c r="CE934" i="21"/>
  <c r="BX932" i="21"/>
  <c r="CE932" i="21"/>
  <c r="CE930" i="21"/>
  <c r="BX930" i="21"/>
  <c r="CE928" i="21"/>
  <c r="BX928" i="21"/>
  <c r="BX926" i="21"/>
  <c r="CE926" i="21"/>
  <c r="BX924" i="21"/>
  <c r="CE924" i="21"/>
  <c r="CE922" i="21"/>
  <c r="BX922" i="21"/>
  <c r="CE920" i="21"/>
  <c r="BX920" i="21"/>
  <c r="BX918" i="21"/>
  <c r="CE918" i="21"/>
  <c r="BX916" i="21"/>
  <c r="CE916" i="21"/>
  <c r="BX1013" i="21"/>
  <c r="CE1013" i="21"/>
  <c r="CE1011" i="21"/>
  <c r="BX1011" i="21"/>
  <c r="BX1009" i="21"/>
  <c r="CE1009" i="21"/>
  <c r="CE1007" i="21"/>
  <c r="BX1007" i="21"/>
  <c r="CB320" i="21"/>
  <c r="CC320" i="21"/>
  <c r="BV320" i="21"/>
  <c r="BV328" i="21"/>
  <c r="CB328" i="21"/>
  <c r="CC328" i="21"/>
  <c r="BV336" i="21"/>
  <c r="CB336" i="21"/>
  <c r="CC336" i="21"/>
  <c r="BV344" i="21"/>
  <c r="CB344" i="21"/>
  <c r="CC344" i="21"/>
  <c r="BV352" i="21"/>
  <c r="CB352" i="21"/>
  <c r="CC352" i="21"/>
  <c r="BV360" i="21"/>
  <c r="CB360" i="21"/>
  <c r="CC360" i="21"/>
  <c r="BV368" i="21"/>
  <c r="CB368" i="21"/>
  <c r="CC368" i="21"/>
  <c r="BV376" i="21"/>
  <c r="CB376" i="21"/>
  <c r="CC376" i="21"/>
  <c r="CB384" i="21"/>
  <c r="CC384" i="21"/>
  <c r="BV384" i="21"/>
  <c r="CB392" i="21"/>
  <c r="CC392" i="21"/>
  <c r="BV392" i="21"/>
  <c r="CB400" i="21"/>
  <c r="CC400" i="21"/>
  <c r="BV400" i="21"/>
  <c r="CC408" i="21"/>
  <c r="BV408" i="21"/>
  <c r="CB408" i="21"/>
  <c r="CA405" i="21"/>
  <c r="BS405" i="21"/>
  <c r="CA397" i="21"/>
  <c r="BS397" i="21"/>
  <c r="CA389" i="21"/>
  <c r="BS389" i="21"/>
  <c r="CG389" i="21" s="1"/>
  <c r="BS381" i="21"/>
  <c r="CA381" i="21"/>
  <c r="CA373" i="21"/>
  <c r="BS373" i="21"/>
  <c r="CA365" i="21"/>
  <c r="BS365" i="21"/>
  <c r="CA357" i="21"/>
  <c r="BS357" i="21"/>
  <c r="CA349" i="21"/>
  <c r="BS349" i="21"/>
  <c r="CA341" i="21"/>
  <c r="BS341" i="21"/>
  <c r="CA333" i="21"/>
  <c r="BS333" i="21"/>
  <c r="CA325" i="21"/>
  <c r="BS325" i="21"/>
  <c r="CA317" i="21"/>
  <c r="BS317" i="21"/>
  <c r="CG120" i="21"/>
  <c r="A120" i="21" s="1"/>
  <c r="BN120" i="21" s="1"/>
  <c r="BR353" i="21"/>
  <c r="CG156" i="21"/>
  <c r="A156" i="21" s="1"/>
  <c r="BN156" i="21" s="1"/>
  <c r="BR368" i="21"/>
  <c r="BR336" i="21"/>
  <c r="BR359" i="21"/>
  <c r="BR357" i="21"/>
  <c r="CB347" i="21"/>
  <c r="CC347" i="21"/>
  <c r="BV347" i="21"/>
  <c r="CC403" i="21"/>
  <c r="BV403" i="21"/>
  <c r="CB403" i="21"/>
  <c r="BS378" i="21"/>
  <c r="CA378" i="21"/>
  <c r="BS346" i="21"/>
  <c r="CA346" i="21"/>
  <c r="CD713" i="21"/>
  <c r="BW713" i="21"/>
  <c r="BW709" i="21"/>
  <c r="CD709" i="21"/>
  <c r="CD705" i="21"/>
  <c r="BW705" i="21"/>
  <c r="BW701" i="21"/>
  <c r="CD701" i="21"/>
  <c r="CD697" i="21"/>
  <c r="BW697" i="21"/>
  <c r="CD691" i="21"/>
  <c r="BW691" i="21"/>
  <c r="BW687" i="21"/>
  <c r="CD687" i="21"/>
  <c r="CD683" i="21"/>
  <c r="BW683" i="21"/>
  <c r="BW679" i="21"/>
  <c r="CD679" i="21"/>
  <c r="BW677" i="21"/>
  <c r="CD677" i="21"/>
  <c r="CD675" i="21"/>
  <c r="BW675" i="21"/>
  <c r="BW671" i="21"/>
  <c r="CD671" i="21"/>
  <c r="BW669" i="21"/>
  <c r="CD669" i="21"/>
  <c r="CD667" i="21"/>
  <c r="BW667" i="21"/>
  <c r="CD665" i="21"/>
  <c r="BW665" i="21"/>
  <c r="BW663" i="21"/>
  <c r="CD663" i="21"/>
  <c r="BW661" i="21"/>
  <c r="CD661" i="21"/>
  <c r="CD659" i="21"/>
  <c r="BW659" i="21"/>
  <c r="CD657" i="21"/>
  <c r="BW657" i="21"/>
  <c r="BW655" i="21"/>
  <c r="CD655" i="21"/>
  <c r="BW653" i="21"/>
  <c r="CD653" i="21"/>
  <c r="CD651" i="21"/>
  <c r="BW651" i="21"/>
  <c r="CD649" i="21"/>
  <c r="BW649" i="21"/>
  <c r="BW647" i="21"/>
  <c r="CD647" i="21"/>
  <c r="BW645" i="21"/>
  <c r="CD645" i="21"/>
  <c r="CD643" i="21"/>
  <c r="BW643" i="21"/>
  <c r="CD641" i="21"/>
  <c r="BW641" i="21"/>
  <c r="BW639" i="21"/>
  <c r="CD639" i="21"/>
  <c r="BW637" i="21"/>
  <c r="CD637" i="21"/>
  <c r="CD635" i="21"/>
  <c r="BW635" i="21"/>
  <c r="CD633" i="21"/>
  <c r="BW633" i="21"/>
  <c r="BW631" i="21"/>
  <c r="CD631" i="21"/>
  <c r="BW629" i="21"/>
  <c r="CD629" i="21"/>
  <c r="CD627" i="21"/>
  <c r="BW627" i="21"/>
  <c r="CD625" i="21"/>
  <c r="BW625" i="21"/>
  <c r="BW623" i="21"/>
  <c r="CD623" i="21"/>
  <c r="BW621" i="21"/>
  <c r="CD621" i="21"/>
  <c r="CD619" i="21"/>
  <c r="BW619" i="21"/>
  <c r="BW617" i="21"/>
  <c r="CD617" i="21"/>
  <c r="CD615" i="21"/>
  <c r="BW615" i="21"/>
  <c r="BX714" i="21"/>
  <c r="CE714" i="21"/>
  <c r="CC714" i="21"/>
  <c r="CD714" i="21"/>
  <c r="BW1006" i="21"/>
  <c r="CD1006" i="21"/>
  <c r="CD1004" i="21"/>
  <c r="BW1004" i="21"/>
  <c r="CD1002" i="21"/>
  <c r="BW1002" i="21"/>
  <c r="CD1000" i="21"/>
  <c r="BW1000" i="21"/>
  <c r="BW998" i="21"/>
  <c r="CD998" i="21"/>
  <c r="CD996" i="21"/>
  <c r="BW996" i="21"/>
  <c r="CD994" i="21"/>
  <c r="BW994" i="21"/>
  <c r="CD992" i="21"/>
  <c r="BW992" i="21"/>
  <c r="BW990" i="21"/>
  <c r="CD990" i="21"/>
  <c r="CD988" i="21"/>
  <c r="BW988" i="21"/>
  <c r="CD986" i="21"/>
  <c r="BW986" i="21"/>
  <c r="CD984" i="21"/>
  <c r="BW984" i="21"/>
  <c r="BW982" i="21"/>
  <c r="CD982" i="21"/>
  <c r="CD980" i="21"/>
  <c r="BW980" i="21"/>
  <c r="CD978" i="21"/>
  <c r="BW978" i="21"/>
  <c r="CD976" i="21"/>
  <c r="BW976" i="21"/>
  <c r="BW974" i="21"/>
  <c r="CD974" i="21"/>
  <c r="BW972" i="21"/>
  <c r="CD972" i="21"/>
  <c r="BW970" i="21"/>
  <c r="CD970" i="21"/>
  <c r="CD968" i="21"/>
  <c r="BW968" i="21"/>
  <c r="BW966" i="21"/>
  <c r="CD966" i="21"/>
  <c r="CD964" i="21"/>
  <c r="BW964" i="21"/>
  <c r="CD962" i="21"/>
  <c r="BW962" i="21"/>
  <c r="CD960" i="21"/>
  <c r="BW960" i="21"/>
  <c r="BW958" i="21"/>
  <c r="CD958" i="21"/>
  <c r="CD956" i="21"/>
  <c r="BW956" i="21"/>
  <c r="BW954" i="21"/>
  <c r="CD954" i="21"/>
  <c r="CD952" i="21"/>
  <c r="BW952" i="21"/>
  <c r="BW950" i="21"/>
  <c r="CD950" i="21"/>
  <c r="BW948" i="21"/>
  <c r="CD948" i="21"/>
  <c r="CD946" i="21"/>
  <c r="BW946" i="21"/>
  <c r="CD944" i="21"/>
  <c r="BW944" i="21"/>
  <c r="BW942" i="21"/>
  <c r="CD942" i="21"/>
  <c r="BW940" i="21"/>
  <c r="CD940" i="21"/>
  <c r="CD938" i="21"/>
  <c r="BW938" i="21"/>
  <c r="CD936" i="21"/>
  <c r="BW936" i="21"/>
  <c r="BW934" i="21"/>
  <c r="CD934" i="21"/>
  <c r="BW932" i="21"/>
  <c r="CD932" i="21"/>
  <c r="CD930" i="21"/>
  <c r="BW930" i="21"/>
  <c r="CD928" i="21"/>
  <c r="BW928" i="21"/>
  <c r="BW926" i="21"/>
  <c r="CD926" i="21"/>
  <c r="BW924" i="21"/>
  <c r="CD924" i="21"/>
  <c r="CD922" i="21"/>
  <c r="BW922" i="21"/>
  <c r="CD920" i="21"/>
  <c r="BW920" i="21"/>
  <c r="BW918" i="21"/>
  <c r="CD918" i="21"/>
  <c r="BW916" i="21"/>
  <c r="CD916" i="21"/>
  <c r="CD1013" i="21"/>
  <c r="BW1013" i="21"/>
  <c r="CD1011" i="21"/>
  <c r="BW1011" i="21"/>
  <c r="BW1009" i="21"/>
  <c r="CD1009" i="21"/>
  <c r="CD1007" i="21"/>
  <c r="BW1007" i="21"/>
  <c r="CC321" i="21"/>
  <c r="BV321" i="21"/>
  <c r="CB321" i="21"/>
  <c r="CB329" i="21"/>
  <c r="CC329" i="21"/>
  <c r="BV329" i="21"/>
  <c r="CB337" i="21"/>
  <c r="CC337" i="21"/>
  <c r="BV337" i="21"/>
  <c r="CB345" i="21"/>
  <c r="CC345" i="21"/>
  <c r="BV345" i="21"/>
  <c r="CB353" i="21"/>
  <c r="CC353" i="21"/>
  <c r="BV353" i="21"/>
  <c r="CB361" i="21"/>
  <c r="CC361" i="21"/>
  <c r="BV361" i="21"/>
  <c r="CB369" i="21"/>
  <c r="CC369" i="21"/>
  <c r="BV369" i="21"/>
  <c r="CB377" i="21"/>
  <c r="CC377" i="21"/>
  <c r="BV377" i="21"/>
  <c r="CC385" i="21"/>
  <c r="BV385" i="21"/>
  <c r="CB385" i="21"/>
  <c r="CC393" i="21"/>
  <c r="BV393" i="21"/>
  <c r="CB393" i="21"/>
  <c r="CC401" i="21"/>
  <c r="BV401" i="21"/>
  <c r="CB401" i="21"/>
  <c r="CC409" i="21"/>
  <c r="BV409" i="21"/>
  <c r="CB409" i="21"/>
  <c r="CA412" i="21"/>
  <c r="BS412" i="21"/>
  <c r="CG412" i="21" s="1"/>
  <c r="CA404" i="21"/>
  <c r="BS404" i="21"/>
  <c r="CA396" i="21"/>
  <c r="BS396" i="21"/>
  <c r="CA388" i="21"/>
  <c r="BS388" i="21"/>
  <c r="CG388" i="21" s="1"/>
  <c r="BS380" i="21"/>
  <c r="CA380" i="21"/>
  <c r="BS372" i="21"/>
  <c r="CG372" i="21" s="1"/>
  <c r="CA372" i="21"/>
  <c r="BS364" i="21"/>
  <c r="CA364" i="21"/>
  <c r="BS356" i="21"/>
  <c r="CA356" i="21"/>
  <c r="BS348" i="21"/>
  <c r="CA348" i="21"/>
  <c r="BS340" i="21"/>
  <c r="CA340" i="21"/>
  <c r="BS332" i="21"/>
  <c r="CA332" i="21"/>
  <c r="BS324" i="21"/>
  <c r="CA324" i="21"/>
  <c r="BS316" i="21"/>
  <c r="CA316" i="21"/>
  <c r="R212" i="21"/>
  <c r="BR354" i="21"/>
  <c r="BR367" i="21"/>
  <c r="CG154" i="21"/>
  <c r="A154" i="21" s="1"/>
  <c r="BN154" i="21" s="1"/>
  <c r="CG149" i="21"/>
  <c r="A149" i="21" s="1"/>
  <c r="BN149" i="21" s="1"/>
  <c r="CG122" i="21"/>
  <c r="A122" i="21" s="1"/>
  <c r="BN122" i="21" s="1"/>
  <c r="CB315" i="21"/>
  <c r="CC315" i="21"/>
  <c r="BV315" i="21"/>
  <c r="CB363" i="21"/>
  <c r="CC363" i="21"/>
  <c r="BV363" i="21"/>
  <c r="CA402" i="21"/>
  <c r="BS402" i="21"/>
  <c r="BR355" i="21"/>
  <c r="BR346" i="21"/>
  <c r="BW711" i="21"/>
  <c r="CD711" i="21"/>
  <c r="CD707" i="21"/>
  <c r="BW707" i="21"/>
  <c r="BW703" i="21"/>
  <c r="CD703" i="21"/>
  <c r="CD699" i="21"/>
  <c r="BW699" i="21"/>
  <c r="BW695" i="21"/>
  <c r="CD695" i="21"/>
  <c r="BW693" i="21"/>
  <c r="CD693" i="21"/>
  <c r="CD689" i="21"/>
  <c r="BW689" i="21"/>
  <c r="BW685" i="21"/>
  <c r="CD685" i="21"/>
  <c r="CD681" i="21"/>
  <c r="BW681" i="21"/>
  <c r="CD673" i="21"/>
  <c r="BW673" i="21"/>
  <c r="CC713" i="21"/>
  <c r="BV713" i="21"/>
  <c r="BV711" i="21"/>
  <c r="CC711" i="21"/>
  <c r="CC709" i="21"/>
  <c r="BV709" i="21"/>
  <c r="CC707" i="21"/>
  <c r="BV707" i="21"/>
  <c r="CC705" i="21"/>
  <c r="BV705" i="21"/>
  <c r="BV703" i="21"/>
  <c r="CC703" i="21"/>
  <c r="CC701" i="21"/>
  <c r="BV701" i="21"/>
  <c r="CC699" i="21"/>
  <c r="BV699" i="21"/>
  <c r="CC697" i="21"/>
  <c r="BV697" i="21"/>
  <c r="BV695" i="21"/>
  <c r="CC695" i="21"/>
  <c r="CC693" i="21"/>
  <c r="BV693" i="21"/>
  <c r="CC691" i="21"/>
  <c r="BV691" i="21"/>
  <c r="CC689" i="21"/>
  <c r="BV689" i="21"/>
  <c r="BV687" i="21"/>
  <c r="CC687" i="21"/>
  <c r="CC685" i="21"/>
  <c r="BV685" i="21"/>
  <c r="CC683" i="21"/>
  <c r="BV683" i="21"/>
  <c r="CC681" i="21"/>
  <c r="BV681" i="21"/>
  <c r="BV679" i="21"/>
  <c r="CC679" i="21"/>
  <c r="BV677" i="21"/>
  <c r="CC677" i="21"/>
  <c r="CC675" i="21"/>
  <c r="BV675" i="21"/>
  <c r="CC673" i="21"/>
  <c r="BV673" i="21"/>
  <c r="BV671" i="21"/>
  <c r="CC671" i="21"/>
  <c r="BV669" i="21"/>
  <c r="CC669" i="21"/>
  <c r="CC667" i="21"/>
  <c r="BV667" i="21"/>
  <c r="CC665" i="21"/>
  <c r="BV665" i="21"/>
  <c r="BV663" i="21"/>
  <c r="CC663" i="21"/>
  <c r="BV661" i="21"/>
  <c r="CC661" i="21"/>
  <c r="CC659" i="21"/>
  <c r="BV659" i="21"/>
  <c r="CC657" i="21"/>
  <c r="BV657" i="21"/>
  <c r="BV655" i="21"/>
  <c r="CC655" i="21"/>
  <c r="BV653" i="21"/>
  <c r="CC653" i="21"/>
  <c r="CC651" i="21"/>
  <c r="BV651" i="21"/>
  <c r="CC649" i="21"/>
  <c r="BV649" i="21"/>
  <c r="BV647" i="21"/>
  <c r="CC647" i="21"/>
  <c r="BV645" i="21"/>
  <c r="CC645" i="21"/>
  <c r="CC643" i="21"/>
  <c r="BV643" i="21"/>
  <c r="CC641" i="21"/>
  <c r="BV641" i="21"/>
  <c r="BV639" i="21"/>
  <c r="CC639" i="21"/>
  <c r="BV637" i="21"/>
  <c r="CC637" i="21"/>
  <c r="CC635" i="21"/>
  <c r="BV635" i="21"/>
  <c r="CC633" i="21"/>
  <c r="BV633" i="21"/>
  <c r="BV631" i="21"/>
  <c r="CC631" i="21"/>
  <c r="BV629" i="21"/>
  <c r="CC629" i="21"/>
  <c r="CC627" i="21"/>
  <c r="BV627" i="21"/>
  <c r="CC625" i="21"/>
  <c r="BV625" i="21"/>
  <c r="BV623" i="21"/>
  <c r="CC623" i="21"/>
  <c r="BV621" i="21"/>
  <c r="CC621" i="21"/>
  <c r="BV619" i="21"/>
  <c r="CC619" i="21"/>
  <c r="BV617" i="21"/>
  <c r="CC617" i="21"/>
  <c r="CC615" i="21"/>
  <c r="BV615" i="21"/>
  <c r="CE804" i="21"/>
  <c r="BX804" i="21"/>
  <c r="CD804" i="21"/>
  <c r="CC804" i="21"/>
  <c r="BX802" i="21"/>
  <c r="CC802" i="21"/>
  <c r="CE802" i="21"/>
  <c r="CD802" i="21"/>
  <c r="CC800" i="21"/>
  <c r="CD800" i="21"/>
  <c r="CE800" i="21"/>
  <c r="BX800" i="21"/>
  <c r="CC798" i="21"/>
  <c r="CD798" i="21"/>
  <c r="CE798" i="21"/>
  <c r="BX798" i="21"/>
  <c r="CE796" i="21"/>
  <c r="BX796" i="21"/>
  <c r="CC796" i="21"/>
  <c r="CD796" i="21"/>
  <c r="BX794" i="21"/>
  <c r="CC794" i="21"/>
  <c r="CD794" i="21"/>
  <c r="CE794" i="21"/>
  <c r="CC792" i="21"/>
  <c r="CD792" i="21"/>
  <c r="CE792" i="21"/>
  <c r="BX792" i="21"/>
  <c r="CC790" i="21"/>
  <c r="CD790" i="21"/>
  <c r="CE790" i="21"/>
  <c r="BX790" i="21"/>
  <c r="CE788" i="21"/>
  <c r="BX788" i="21"/>
  <c r="CC788" i="21"/>
  <c r="CD788" i="21"/>
  <c r="BX786" i="21"/>
  <c r="CC786" i="21"/>
  <c r="CE786" i="21"/>
  <c r="CD786" i="21"/>
  <c r="CC784" i="21"/>
  <c r="CD784" i="21"/>
  <c r="CE784" i="21"/>
  <c r="BX784" i="21"/>
  <c r="CC782" i="21"/>
  <c r="CD782" i="21"/>
  <c r="CE782" i="21"/>
  <c r="BX782" i="21"/>
  <c r="CE780" i="21"/>
  <c r="BX780" i="21"/>
  <c r="CC780" i="21"/>
  <c r="CD780" i="21"/>
  <c r="BX778" i="21"/>
  <c r="CC778" i="21"/>
  <c r="CE778" i="21"/>
  <c r="CD778" i="21"/>
  <c r="CC776" i="21"/>
  <c r="CD776" i="21"/>
  <c r="CE776" i="21"/>
  <c r="BX776" i="21"/>
  <c r="CC774" i="21"/>
  <c r="CD774" i="21"/>
  <c r="CE774" i="21"/>
  <c r="BX774" i="21"/>
  <c r="CE772" i="21"/>
  <c r="BX772" i="21"/>
  <c r="CC772" i="21"/>
  <c r="CD772" i="21"/>
  <c r="BX770" i="21"/>
  <c r="CC770" i="21"/>
  <c r="CE770" i="21"/>
  <c r="CD770" i="21"/>
  <c r="CC768" i="21"/>
  <c r="CD768" i="21"/>
  <c r="CE768" i="21"/>
  <c r="BX768" i="21"/>
  <c r="CC766" i="21"/>
  <c r="CD766" i="21"/>
  <c r="CE766" i="21"/>
  <c r="BX766" i="21"/>
  <c r="CE764" i="21"/>
  <c r="BX764" i="21"/>
  <c r="CC764" i="21"/>
  <c r="CD764" i="21"/>
  <c r="BX762" i="21"/>
  <c r="CC762" i="21"/>
  <c r="CE762" i="21"/>
  <c r="CD762" i="21"/>
  <c r="CC760" i="21"/>
  <c r="CD760" i="21"/>
  <c r="CE760" i="21"/>
  <c r="BX760" i="21"/>
  <c r="CC758" i="21"/>
  <c r="CD758" i="21"/>
  <c r="CE758" i="21"/>
  <c r="BX758" i="21"/>
  <c r="CE756" i="21"/>
  <c r="BX756" i="21"/>
  <c r="CC756" i="21"/>
  <c r="CD756" i="21"/>
  <c r="BX754" i="21"/>
  <c r="CC754" i="21"/>
  <c r="CE754" i="21"/>
  <c r="CD754" i="21"/>
  <c r="BX752" i="21"/>
  <c r="CE752" i="21"/>
  <c r="CC752" i="21"/>
  <c r="CD752" i="21"/>
  <c r="CC750" i="21"/>
  <c r="CD750" i="21"/>
  <c r="CE750" i="21"/>
  <c r="BX750" i="21"/>
  <c r="CE748" i="21"/>
  <c r="CC748" i="21"/>
  <c r="BX748" i="21"/>
  <c r="CD748" i="21"/>
  <c r="BX746" i="21"/>
  <c r="CE746" i="21"/>
  <c r="CC746" i="21"/>
  <c r="CD746" i="21"/>
  <c r="BX744" i="21"/>
  <c r="CC744" i="21"/>
  <c r="CD744" i="21"/>
  <c r="CE744" i="21"/>
  <c r="CC742" i="21"/>
  <c r="BX742" i="21"/>
  <c r="CD742" i="21"/>
  <c r="CE742" i="21"/>
  <c r="CE740" i="21"/>
  <c r="CC740" i="21"/>
  <c r="BX740" i="21"/>
  <c r="CD740" i="21"/>
  <c r="BX738" i="21"/>
  <c r="CE738" i="21"/>
  <c r="CC738" i="21"/>
  <c r="CD738" i="21"/>
  <c r="BX736" i="21"/>
  <c r="CC736" i="21"/>
  <c r="CD736" i="21"/>
  <c r="CE736" i="21"/>
  <c r="CC734" i="21"/>
  <c r="BX734" i="21"/>
  <c r="CE734" i="21"/>
  <c r="CD734" i="21"/>
  <c r="CE732" i="21"/>
  <c r="BX732" i="21"/>
  <c r="CC732" i="21"/>
  <c r="CD732" i="21"/>
  <c r="BX730" i="21"/>
  <c r="CE730" i="21"/>
  <c r="CD730" i="21"/>
  <c r="CC730" i="21"/>
  <c r="CC728" i="21"/>
  <c r="BX728" i="21"/>
  <c r="CD728" i="21"/>
  <c r="CE728" i="21"/>
  <c r="CC726" i="21"/>
  <c r="CE726" i="21"/>
  <c r="BX726" i="21"/>
  <c r="CD726" i="21"/>
  <c r="CE724" i="21"/>
  <c r="BX724" i="21"/>
  <c r="CC724" i="21"/>
  <c r="CD724" i="21"/>
  <c r="BX722" i="21"/>
  <c r="CE722" i="21"/>
  <c r="CC722" i="21"/>
  <c r="CD722" i="21"/>
  <c r="CC720" i="21"/>
  <c r="BX720" i="21"/>
  <c r="CD720" i="21"/>
  <c r="CE720" i="21"/>
  <c r="CC718" i="21"/>
  <c r="CE718" i="21"/>
  <c r="CD718" i="21"/>
  <c r="BX718" i="21"/>
  <c r="CE716" i="21"/>
  <c r="BX716" i="21"/>
  <c r="CC716" i="21"/>
  <c r="CD716" i="21"/>
  <c r="CC811" i="21"/>
  <c r="CD811" i="21"/>
  <c r="CE811" i="21"/>
  <c r="BX811" i="21"/>
  <c r="CD809" i="21"/>
  <c r="CE809" i="21"/>
  <c r="BX809" i="21"/>
  <c r="CC809" i="21"/>
  <c r="BX807" i="21"/>
  <c r="CE807" i="21"/>
  <c r="CC807" i="21"/>
  <c r="CD807" i="21"/>
  <c r="CC805" i="21"/>
  <c r="CD805" i="21"/>
  <c r="CE805" i="21"/>
  <c r="BX805" i="21"/>
  <c r="CE812" i="21"/>
  <c r="BX812" i="21"/>
  <c r="CC812" i="21"/>
  <c r="CD812" i="21"/>
  <c r="CE914" i="21"/>
  <c r="BX914" i="21"/>
  <c r="BV1006" i="21"/>
  <c r="CB1006" i="21"/>
  <c r="CA1006" i="21"/>
  <c r="CC1006" i="21"/>
  <c r="CA1004" i="21"/>
  <c r="CB1004" i="21"/>
  <c r="CC1004" i="21"/>
  <c r="BV1004" i="21"/>
  <c r="CA1002" i="21"/>
  <c r="CB1002" i="21"/>
  <c r="CC1002" i="21"/>
  <c r="BV1002" i="21"/>
  <c r="CC1000" i="21"/>
  <c r="BV1000" i="21"/>
  <c r="CA1000" i="21"/>
  <c r="CB1000" i="21"/>
  <c r="BV998" i="21"/>
  <c r="CB998" i="21"/>
  <c r="CA998" i="21"/>
  <c r="CC998" i="21"/>
  <c r="CA996" i="21"/>
  <c r="CB996" i="21"/>
  <c r="CC996" i="21"/>
  <c r="BV996" i="21"/>
  <c r="CA994" i="21"/>
  <c r="CB994" i="21"/>
  <c r="CC994" i="21"/>
  <c r="BV994" i="21"/>
  <c r="CC992" i="21"/>
  <c r="BV992" i="21"/>
  <c r="CA992" i="21"/>
  <c r="CB992" i="21"/>
  <c r="BV990" i="21"/>
  <c r="CA990" i="21"/>
  <c r="CB990" i="21"/>
  <c r="CC990" i="21"/>
  <c r="CA988" i="21"/>
  <c r="CB988" i="21"/>
  <c r="CC988" i="21"/>
  <c r="BV988" i="21"/>
  <c r="CA986" i="21"/>
  <c r="CB986" i="21"/>
  <c r="CC986" i="21"/>
  <c r="BV986" i="21"/>
  <c r="CC984" i="21"/>
  <c r="BV984" i="21"/>
  <c r="CA984" i="21"/>
  <c r="CB984" i="21"/>
  <c r="BV982" i="21"/>
  <c r="CA982" i="21"/>
  <c r="CB982" i="21"/>
  <c r="CC982" i="21"/>
  <c r="CA980" i="21"/>
  <c r="CB980" i="21"/>
  <c r="CC980" i="21"/>
  <c r="BV980" i="21"/>
  <c r="CA978" i="21"/>
  <c r="CB978" i="21"/>
  <c r="CC978" i="21"/>
  <c r="BV978" i="21"/>
  <c r="CC976" i="21"/>
  <c r="BV976" i="21"/>
  <c r="CA976" i="21"/>
  <c r="CB976" i="21"/>
  <c r="BV974" i="21"/>
  <c r="CB974" i="21"/>
  <c r="CA974" i="21"/>
  <c r="CC974" i="21"/>
  <c r="CA972" i="21"/>
  <c r="CC972" i="21"/>
  <c r="BV972" i="21"/>
  <c r="CB972" i="21"/>
  <c r="CB970" i="21"/>
  <c r="CC970" i="21"/>
  <c r="BV970" i="21"/>
  <c r="CA970" i="21"/>
  <c r="BV968" i="21"/>
  <c r="CC968" i="21"/>
  <c r="CA968" i="21"/>
  <c r="CB968" i="21"/>
  <c r="CA966" i="21"/>
  <c r="BV966" i="21"/>
  <c r="CB966" i="21"/>
  <c r="CC966" i="21"/>
  <c r="CA964" i="21"/>
  <c r="CC964" i="21"/>
  <c r="CB964" i="21"/>
  <c r="BV964" i="21"/>
  <c r="CB962" i="21"/>
  <c r="CC962" i="21"/>
  <c r="BV962" i="21"/>
  <c r="CA962" i="21"/>
  <c r="BV960" i="21"/>
  <c r="CC960" i="21"/>
  <c r="CB960" i="21"/>
  <c r="CA960" i="21"/>
  <c r="CA958" i="21"/>
  <c r="BV958" i="21"/>
  <c r="CB958" i="21"/>
  <c r="CC958" i="21"/>
  <c r="CA956" i="21"/>
  <c r="CC956" i="21"/>
  <c r="BV956" i="21"/>
  <c r="CB956" i="21"/>
  <c r="CB954" i="21"/>
  <c r="CC954" i="21"/>
  <c r="BV954" i="21"/>
  <c r="CA954" i="21"/>
  <c r="BV952" i="21"/>
  <c r="CC952" i="21"/>
  <c r="CB952" i="21"/>
  <c r="CA952" i="21"/>
  <c r="CA950" i="21"/>
  <c r="BV950" i="21"/>
  <c r="CC950" i="21"/>
  <c r="CB950" i="21"/>
  <c r="CA948" i="21"/>
  <c r="CB948" i="21"/>
  <c r="CC948" i="21"/>
  <c r="BV948" i="21"/>
  <c r="CB946" i="21"/>
  <c r="CC946" i="21"/>
  <c r="BV946" i="21"/>
  <c r="CA946" i="21"/>
  <c r="BV944" i="21"/>
  <c r="CC944" i="21"/>
  <c r="CA944" i="21"/>
  <c r="CB944" i="21"/>
  <c r="CA942" i="21"/>
  <c r="BV942" i="21"/>
  <c r="CB942" i="21"/>
  <c r="CC942" i="21"/>
  <c r="CA940" i="21"/>
  <c r="CB940" i="21"/>
  <c r="CC940" i="21"/>
  <c r="BV940" i="21"/>
  <c r="CB938" i="21"/>
  <c r="CC938" i="21"/>
  <c r="BV938" i="21"/>
  <c r="CA938" i="21"/>
  <c r="BV936" i="21"/>
  <c r="CC936" i="21"/>
  <c r="CA936" i="21"/>
  <c r="CB936" i="21"/>
  <c r="CA934" i="21"/>
  <c r="BV934" i="21"/>
  <c r="CB934" i="21"/>
  <c r="CC934" i="21"/>
  <c r="CA932" i="21"/>
  <c r="CB932" i="21"/>
  <c r="CC932" i="21"/>
  <c r="BV932" i="21"/>
  <c r="CB930" i="21"/>
  <c r="CC930" i="21"/>
  <c r="BV930" i="21"/>
  <c r="CA930" i="21"/>
  <c r="BV928" i="21"/>
  <c r="CC928" i="21"/>
  <c r="CA928" i="21"/>
  <c r="CB928" i="21"/>
  <c r="CA926" i="21"/>
  <c r="BV926" i="21"/>
  <c r="CB926" i="21"/>
  <c r="CC926" i="21"/>
  <c r="CA924" i="21"/>
  <c r="CB924" i="21"/>
  <c r="CC924" i="21"/>
  <c r="BV924" i="21"/>
  <c r="CB922" i="21"/>
  <c r="CC922" i="21"/>
  <c r="BV922" i="21"/>
  <c r="CA922" i="21"/>
  <c r="BV920" i="21"/>
  <c r="CB920" i="21"/>
  <c r="CC920" i="21"/>
  <c r="CA920" i="21"/>
  <c r="CA918" i="21"/>
  <c r="BV918" i="21"/>
  <c r="CB918" i="21"/>
  <c r="CC918" i="21"/>
  <c r="CA916" i="21"/>
  <c r="CB916" i="21"/>
  <c r="CC916" i="21"/>
  <c r="BV916" i="21"/>
  <c r="CB1013" i="21"/>
  <c r="CC1013" i="21"/>
  <c r="BV1013" i="21"/>
  <c r="CA1013" i="21"/>
  <c r="BV1011" i="21"/>
  <c r="CA1011" i="21"/>
  <c r="CB1011" i="21"/>
  <c r="CC1011" i="21"/>
  <c r="CA1009" i="21"/>
  <c r="CC1009" i="21"/>
  <c r="CB1009" i="21"/>
  <c r="BV1009" i="21"/>
  <c r="CA1007" i="21"/>
  <c r="CB1007" i="21"/>
  <c r="CC1007" i="21"/>
  <c r="BV1007" i="21"/>
  <c r="CB322" i="21"/>
  <c r="BV322" i="21"/>
  <c r="CC322" i="21"/>
  <c r="BV330" i="21"/>
  <c r="CB330" i="21"/>
  <c r="CC330" i="21"/>
  <c r="BV338" i="21"/>
  <c r="CB338" i="21"/>
  <c r="CC338" i="21"/>
  <c r="BV346" i="21"/>
  <c r="CB346" i="21"/>
  <c r="CC346" i="21"/>
  <c r="BV354" i="21"/>
  <c r="CB354" i="21"/>
  <c r="CC354" i="21"/>
  <c r="BV362" i="21"/>
  <c r="CB362" i="21"/>
  <c r="CC362" i="21"/>
  <c r="BV370" i="21"/>
  <c r="CB370" i="21"/>
  <c r="CC370" i="21"/>
  <c r="CB378" i="21"/>
  <c r="BV378" i="21"/>
  <c r="CC378" i="21"/>
  <c r="CB386" i="21"/>
  <c r="CC386" i="21"/>
  <c r="BV386" i="21"/>
  <c r="CB394" i="21"/>
  <c r="CC394" i="21"/>
  <c r="BV394" i="21"/>
  <c r="CB402" i="21"/>
  <c r="CC402" i="21"/>
  <c r="BV402" i="21"/>
  <c r="CC410" i="21"/>
  <c r="BV410" i="21"/>
  <c r="CB410" i="21"/>
  <c r="CA411" i="21"/>
  <c r="BS411" i="21"/>
  <c r="CA403" i="21"/>
  <c r="BS403" i="21"/>
  <c r="CA395" i="21"/>
  <c r="BS395" i="21"/>
  <c r="CA387" i="21"/>
  <c r="BS387" i="21"/>
  <c r="BS379" i="21"/>
  <c r="CA379" i="21"/>
  <c r="CA371" i="21"/>
  <c r="BS371" i="21"/>
  <c r="CA363" i="21"/>
  <c r="BS363" i="21"/>
  <c r="CA355" i="21"/>
  <c r="BS355" i="21"/>
  <c r="CA347" i="21"/>
  <c r="BS347" i="21"/>
  <c r="CA339" i="21"/>
  <c r="BS339" i="21"/>
  <c r="CA331" i="21"/>
  <c r="BS331" i="21"/>
  <c r="CA323" i="21"/>
  <c r="BS323" i="21"/>
  <c r="CA315" i="21"/>
  <c r="BS315" i="21"/>
  <c r="BS214" i="21"/>
  <c r="BR337" i="21"/>
  <c r="CG132" i="21"/>
  <c r="A132" i="21" s="1"/>
  <c r="BN132" i="21" s="1"/>
  <c r="BR365" i="21"/>
  <c r="BR340" i="21"/>
  <c r="BR360" i="21"/>
  <c r="BR333" i="21"/>
  <c r="A192" i="21"/>
  <c r="BN192" i="21" s="1"/>
  <c r="R172" i="21"/>
  <c r="A115" i="21"/>
  <c r="BN115" i="21" s="1"/>
  <c r="R162" i="21"/>
  <c r="R126" i="21"/>
  <c r="R180" i="21"/>
  <c r="R134" i="21"/>
  <c r="R514" i="21"/>
  <c r="R114" i="21"/>
  <c r="A195" i="21"/>
  <c r="BN195" i="21" s="1"/>
  <c r="R190" i="21"/>
  <c r="R122" i="21"/>
  <c r="R179" i="21"/>
  <c r="R135" i="21"/>
  <c r="R171" i="21"/>
  <c r="R128" i="21"/>
  <c r="R157" i="21"/>
  <c r="R186" i="21"/>
  <c r="R143" i="21"/>
  <c r="R191" i="21"/>
  <c r="R127" i="21"/>
  <c r="A181" i="21"/>
  <c r="BN181" i="21" s="1"/>
  <c r="R160" i="21"/>
  <c r="A199" i="21"/>
  <c r="BN199" i="21" s="1"/>
  <c r="R150" i="21"/>
  <c r="R154" i="21"/>
  <c r="R182" i="21"/>
  <c r="A163" i="21"/>
  <c r="BN163" i="21" s="1"/>
  <c r="A184" i="21"/>
  <c r="BN184" i="21" s="1"/>
  <c r="R174" i="21"/>
  <c r="R197" i="21"/>
  <c r="R137" i="21"/>
  <c r="A159" i="21"/>
  <c r="BN159" i="21" s="1"/>
  <c r="R201" i="21"/>
  <c r="R155" i="21"/>
  <c r="A176" i="21"/>
  <c r="BN176" i="21" s="1"/>
  <c r="R199" i="21"/>
  <c r="A123" i="21"/>
  <c r="BN123" i="21" s="1"/>
  <c r="A187" i="21"/>
  <c r="BN187" i="21" s="1"/>
  <c r="R144" i="21"/>
  <c r="A196" i="21"/>
  <c r="BN196" i="21" s="1"/>
  <c r="R125" i="21"/>
  <c r="R140" i="21"/>
  <c r="R213" i="21"/>
  <c r="R173" i="21"/>
  <c r="R209" i="21"/>
  <c r="R141" i="21"/>
  <c r="A117" i="21"/>
  <c r="BN117" i="21" s="1"/>
  <c r="A193" i="21"/>
  <c r="BN193" i="21" s="1"/>
  <c r="R189" i="21"/>
  <c r="R168" i="21"/>
  <c r="R119" i="21"/>
  <c r="R170" i="21"/>
  <c r="R198" i="21"/>
  <c r="R138" i="21"/>
  <c r="R202" i="21"/>
  <c r="R124" i="21"/>
  <c r="R188" i="21"/>
  <c r="R178" i="21"/>
  <c r="R167" i="21"/>
  <c r="A200" i="21"/>
  <c r="BN200" i="21" s="1"/>
  <c r="R133" i="21"/>
  <c r="R148" i="21"/>
  <c r="R207" i="21"/>
  <c r="A175" i="21"/>
  <c r="BN175" i="21" s="1"/>
  <c r="R185" i="21"/>
  <c r="R145" i="21"/>
  <c r="R121" i="21"/>
  <c r="R193" i="21"/>
  <c r="R159" i="21"/>
  <c r="R151" i="21"/>
  <c r="R153" i="21"/>
  <c r="R169" i="21"/>
  <c r="R165" i="21"/>
  <c r="R161" i="21"/>
  <c r="A185" i="21"/>
  <c r="BN185" i="21" s="1"/>
  <c r="R175" i="21"/>
  <c r="R129" i="21"/>
  <c r="R123" i="21"/>
  <c r="R139" i="21"/>
  <c r="R163" i="21"/>
  <c r="R120" i="21"/>
  <c r="R176" i="21"/>
  <c r="R184" i="21"/>
  <c r="R149" i="21"/>
  <c r="R205" i="21"/>
  <c r="A180" i="21"/>
  <c r="BN180" i="21" s="1"/>
  <c r="R115" i="21"/>
  <c r="R136" i="21"/>
  <c r="R130" i="21"/>
  <c r="A168" i="21"/>
  <c r="BN168" i="21" s="1"/>
  <c r="R131" i="21"/>
  <c r="R194" i="21"/>
  <c r="R200" i="21"/>
  <c r="R210" i="21"/>
  <c r="A188" i="21"/>
  <c r="BN188" i="21" s="1"/>
  <c r="R116" i="21"/>
  <c r="R187" i="21"/>
  <c r="R132" i="21"/>
  <c r="R164" i="21"/>
  <c r="A164" i="21"/>
  <c r="BN164" i="21" s="1"/>
  <c r="A170" i="21"/>
  <c r="BN170" i="21" s="1"/>
  <c r="A208" i="21"/>
  <c r="BN208" i="21" s="1"/>
  <c r="A160" i="21"/>
  <c r="BN160" i="21" s="1"/>
  <c r="R192" i="21"/>
  <c r="A162" i="21"/>
  <c r="BN162" i="21" s="1"/>
  <c r="A197" i="21"/>
  <c r="BN197" i="21" s="1"/>
  <c r="R195" i="21"/>
  <c r="R146" i="21"/>
  <c r="R196" i="21"/>
  <c r="A211" i="21"/>
  <c r="BN211" i="21" s="1"/>
  <c r="A212" i="21"/>
  <c r="BN212" i="21" s="1"/>
  <c r="A172" i="21"/>
  <c r="BN172" i="21" s="1"/>
  <c r="A189" i="21"/>
  <c r="BN189" i="21" s="1"/>
  <c r="R152" i="21"/>
  <c r="R181" i="21"/>
  <c r="R203" i="21"/>
  <c r="R117" i="21"/>
  <c r="A204" i="21"/>
  <c r="BN204" i="21" s="1"/>
  <c r="A124" i="21"/>
  <c r="BN124" i="21" s="1"/>
  <c r="A173" i="21"/>
  <c r="BN173" i="21" s="1"/>
  <c r="R156" i="21"/>
  <c r="AR513" i="21"/>
  <c r="U513" i="21"/>
  <c r="BR513" i="21" s="1"/>
  <c r="AR512" i="21"/>
  <c r="CA512" i="21" s="1"/>
  <c r="U512" i="21"/>
  <c r="AR511" i="21"/>
  <c r="CA511" i="21" s="1"/>
  <c r="U511" i="21"/>
  <c r="AR510" i="21"/>
  <c r="CA510" i="21" s="1"/>
  <c r="U510" i="21"/>
  <c r="AR509" i="21"/>
  <c r="BS509" i="21" s="1"/>
  <c r="U509" i="21"/>
  <c r="AR508" i="21"/>
  <c r="BS508" i="21" s="1"/>
  <c r="U508" i="21"/>
  <c r="AR507" i="21"/>
  <c r="BS507" i="21" s="1"/>
  <c r="U507" i="21"/>
  <c r="AR506" i="21"/>
  <c r="CA506" i="21" s="1"/>
  <c r="U506" i="21"/>
  <c r="AR505" i="21"/>
  <c r="BS505" i="21" s="1"/>
  <c r="U505" i="21"/>
  <c r="AR504" i="21"/>
  <c r="BS504" i="21" s="1"/>
  <c r="U504" i="21"/>
  <c r="AR503" i="21"/>
  <c r="BS503" i="21" s="1"/>
  <c r="U503" i="21"/>
  <c r="AR502" i="21"/>
  <c r="BS502" i="21" s="1"/>
  <c r="U502" i="21"/>
  <c r="AR501" i="21"/>
  <c r="CA501" i="21" s="1"/>
  <c r="U501" i="21"/>
  <c r="AR500" i="21"/>
  <c r="CA500" i="21" s="1"/>
  <c r="U500" i="21"/>
  <c r="AR499" i="21"/>
  <c r="BS499" i="21" s="1"/>
  <c r="U499" i="21"/>
  <c r="AR498" i="21"/>
  <c r="BS498" i="21" s="1"/>
  <c r="U498" i="21"/>
  <c r="AR497" i="21"/>
  <c r="CA497" i="21" s="1"/>
  <c r="U497" i="21"/>
  <c r="AR496" i="21"/>
  <c r="BS496" i="21" s="1"/>
  <c r="U496" i="21"/>
  <c r="AR495" i="21"/>
  <c r="BS495" i="21" s="1"/>
  <c r="U495" i="21"/>
  <c r="AR494" i="21"/>
  <c r="BS494" i="21" s="1"/>
  <c r="U494" i="21"/>
  <c r="AR493" i="21"/>
  <c r="CA493" i="21" s="1"/>
  <c r="U493" i="21"/>
  <c r="AR492" i="21"/>
  <c r="BS492" i="21" s="1"/>
  <c r="U492" i="21"/>
  <c r="AR491" i="21"/>
  <c r="BS491" i="21" s="1"/>
  <c r="U491" i="21"/>
  <c r="AR490" i="21"/>
  <c r="CA490" i="21" s="1"/>
  <c r="U490" i="21"/>
  <c r="AR489" i="21"/>
  <c r="BS489" i="21" s="1"/>
  <c r="U489" i="21"/>
  <c r="AR488" i="21"/>
  <c r="BS488" i="21" s="1"/>
  <c r="U488" i="21"/>
  <c r="AR487" i="21"/>
  <c r="BS487" i="21" s="1"/>
  <c r="U487" i="21"/>
  <c r="AR486" i="21"/>
  <c r="CA486" i="21" s="1"/>
  <c r="U486" i="21"/>
  <c r="AR485" i="21"/>
  <c r="BS485" i="21" s="1"/>
  <c r="U485" i="21"/>
  <c r="AR484" i="21"/>
  <c r="BS484" i="21" s="1"/>
  <c r="U484" i="21"/>
  <c r="AR483" i="21"/>
  <c r="BS483" i="21" s="1"/>
  <c r="U483" i="21"/>
  <c r="AR482" i="21"/>
  <c r="CA482" i="21" s="1"/>
  <c r="U482" i="21"/>
  <c r="AR481" i="21"/>
  <c r="BS481" i="21" s="1"/>
  <c r="U481" i="21"/>
  <c r="AR480" i="21"/>
  <c r="CA480" i="21" s="1"/>
  <c r="U480" i="21"/>
  <c r="AR479" i="21"/>
  <c r="CA479" i="21" s="1"/>
  <c r="U479" i="21"/>
  <c r="AR478" i="21"/>
  <c r="CA478" i="21" s="1"/>
  <c r="U478" i="21"/>
  <c r="AR477" i="21"/>
  <c r="BS477" i="21" s="1"/>
  <c r="U477" i="21"/>
  <c r="AR476" i="21"/>
  <c r="BS476" i="21" s="1"/>
  <c r="U476" i="21"/>
  <c r="AR475" i="21"/>
  <c r="BS475" i="21" s="1"/>
  <c r="U475" i="21"/>
  <c r="AR474" i="21"/>
  <c r="CA474" i="21" s="1"/>
  <c r="U474" i="21"/>
  <c r="AR473" i="21"/>
  <c r="BS473" i="21" s="1"/>
  <c r="U473" i="21"/>
  <c r="AR472" i="21"/>
  <c r="BS472" i="21" s="1"/>
  <c r="U472" i="21"/>
  <c r="AR471" i="21"/>
  <c r="BS471" i="21" s="1"/>
  <c r="U471" i="21"/>
  <c r="AR470" i="21"/>
  <c r="CA470" i="21" s="1"/>
  <c r="U470" i="21"/>
  <c r="AR469" i="21"/>
  <c r="U469" i="21"/>
  <c r="AR468" i="21"/>
  <c r="CA468" i="21" s="1"/>
  <c r="U468" i="21"/>
  <c r="AR467" i="21"/>
  <c r="U467" i="21"/>
  <c r="AR466" i="21"/>
  <c r="U466" i="21"/>
  <c r="AR465" i="21"/>
  <c r="BS465" i="21" s="1"/>
  <c r="U465" i="21"/>
  <c r="AR464" i="21"/>
  <c r="U464" i="21"/>
  <c r="AR463" i="21"/>
  <c r="U463" i="21"/>
  <c r="AR462" i="21"/>
  <c r="BS462" i="21" s="1"/>
  <c r="U462" i="21"/>
  <c r="AR461" i="21"/>
  <c r="CA461" i="21" s="1"/>
  <c r="U461" i="21"/>
  <c r="AR460" i="21"/>
  <c r="BS460" i="21" s="1"/>
  <c r="U460" i="21"/>
  <c r="AR459" i="21"/>
  <c r="U459" i="21"/>
  <c r="AR458" i="21"/>
  <c r="BS458" i="21" s="1"/>
  <c r="U458" i="21"/>
  <c r="AR457" i="21"/>
  <c r="CA457" i="21" s="1"/>
  <c r="U457" i="21"/>
  <c r="AR456" i="21"/>
  <c r="BS456" i="21" s="1"/>
  <c r="U456" i="21"/>
  <c r="AR455" i="21"/>
  <c r="U455" i="21"/>
  <c r="AR454" i="21"/>
  <c r="BS454" i="21" s="1"/>
  <c r="U454" i="21"/>
  <c r="AR453" i="21"/>
  <c r="CA453" i="21" s="1"/>
  <c r="U453" i="21"/>
  <c r="AR452" i="21"/>
  <c r="U452" i="21"/>
  <c r="AR451" i="21"/>
  <c r="U451" i="21"/>
  <c r="AR450" i="21"/>
  <c r="CA450" i="21" s="1"/>
  <c r="U450" i="21"/>
  <c r="AR449" i="21"/>
  <c r="BS449" i="21" s="1"/>
  <c r="U449" i="21"/>
  <c r="AR448" i="21"/>
  <c r="CA448" i="21" s="1"/>
  <c r="U448" i="21"/>
  <c r="AR447" i="21"/>
  <c r="BS447" i="21" s="1"/>
  <c r="U447" i="21"/>
  <c r="AR446" i="21"/>
  <c r="CA446" i="21" s="1"/>
  <c r="U446" i="21"/>
  <c r="AR445" i="21"/>
  <c r="BS445" i="21" s="1"/>
  <c r="U445" i="21"/>
  <c r="AR444" i="21"/>
  <c r="BS444" i="21" s="1"/>
  <c r="U444" i="21"/>
  <c r="AR443" i="21"/>
  <c r="BS443" i="21" s="1"/>
  <c r="U443" i="21"/>
  <c r="AR442" i="21"/>
  <c r="CA442" i="21" s="1"/>
  <c r="U442" i="21"/>
  <c r="AR441" i="21"/>
  <c r="CA441" i="21" s="1"/>
  <c r="U441" i="21"/>
  <c r="AR440" i="21"/>
  <c r="BS440" i="21" s="1"/>
  <c r="U440" i="21"/>
  <c r="AR439" i="21"/>
  <c r="BS439" i="21" s="1"/>
  <c r="U439" i="21"/>
  <c r="AR438" i="21"/>
  <c r="BS438" i="21" s="1"/>
  <c r="U438" i="21"/>
  <c r="AR437" i="21"/>
  <c r="U437" i="21"/>
  <c r="AR436" i="21"/>
  <c r="U436" i="21"/>
  <c r="AR435" i="21"/>
  <c r="U435" i="21"/>
  <c r="AR434" i="21"/>
  <c r="U434" i="21"/>
  <c r="AR433" i="21"/>
  <c r="BS433" i="21" s="1"/>
  <c r="U433" i="21"/>
  <c r="AR432" i="21"/>
  <c r="U432" i="21"/>
  <c r="AR431" i="21"/>
  <c r="U431" i="21"/>
  <c r="AR430" i="21"/>
  <c r="CA430" i="21" s="1"/>
  <c r="U430" i="21"/>
  <c r="AR429" i="21"/>
  <c r="CA429" i="21" s="1"/>
  <c r="U429" i="21"/>
  <c r="AR428" i="21"/>
  <c r="U428" i="21"/>
  <c r="AR427" i="21"/>
  <c r="U427" i="21"/>
  <c r="AR426" i="21"/>
  <c r="BS426" i="21" s="1"/>
  <c r="U426" i="21"/>
  <c r="AR425" i="21"/>
  <c r="U425" i="21"/>
  <c r="AR424" i="21"/>
  <c r="CA424" i="21" s="1"/>
  <c r="U424" i="21"/>
  <c r="AR423" i="21"/>
  <c r="U423" i="21"/>
  <c r="AR422" i="21"/>
  <c r="CA422" i="21" s="1"/>
  <c r="U422" i="21"/>
  <c r="AR421" i="21"/>
  <c r="CA421" i="21" s="1"/>
  <c r="U421" i="21"/>
  <c r="AR420" i="21"/>
  <c r="BS420" i="21" s="1"/>
  <c r="U420" i="21"/>
  <c r="AR419" i="21"/>
  <c r="U419" i="21"/>
  <c r="AR418" i="21"/>
  <c r="BS418" i="21" s="1"/>
  <c r="U418" i="21"/>
  <c r="AR417" i="21"/>
  <c r="U417" i="21"/>
  <c r="AR416" i="21"/>
  <c r="BS416" i="21" s="1"/>
  <c r="U416" i="21"/>
  <c r="AR415" i="21"/>
  <c r="U415" i="21"/>
  <c r="AD313" i="21"/>
  <c r="BU313" i="21" s="1"/>
  <c r="AD312" i="21"/>
  <c r="BU312" i="21" s="1"/>
  <c r="AD311" i="21"/>
  <c r="BU311" i="21" s="1"/>
  <c r="AD310" i="21"/>
  <c r="BU310" i="21" s="1"/>
  <c r="AD309" i="21"/>
  <c r="BU309" i="21" s="1"/>
  <c r="AD308" i="21"/>
  <c r="BU308" i="21" s="1"/>
  <c r="AD307" i="21"/>
  <c r="BU307" i="21" s="1"/>
  <c r="AD306" i="21"/>
  <c r="BU306" i="21" s="1"/>
  <c r="AD305" i="21"/>
  <c r="BU305" i="21" s="1"/>
  <c r="AD304" i="21"/>
  <c r="BU304" i="21" s="1"/>
  <c r="AD303" i="21"/>
  <c r="BU303" i="21" s="1"/>
  <c r="AD302" i="21"/>
  <c r="BU302" i="21" s="1"/>
  <c r="AD301" i="21"/>
  <c r="BU301" i="21" s="1"/>
  <c r="AD300" i="21"/>
  <c r="BU300" i="21" s="1"/>
  <c r="AD299" i="21"/>
  <c r="BU299" i="21" s="1"/>
  <c r="AD298" i="21"/>
  <c r="BU298" i="21" s="1"/>
  <c r="AD297" i="21"/>
  <c r="BU297" i="21" s="1"/>
  <c r="AD296" i="21"/>
  <c r="BU296" i="21" s="1"/>
  <c r="AD295" i="21"/>
  <c r="BU295" i="21" s="1"/>
  <c r="AD294" i="21"/>
  <c r="BU294" i="21" s="1"/>
  <c r="AD293" i="21"/>
  <c r="BU293" i="21" s="1"/>
  <c r="AD292" i="21"/>
  <c r="BU292" i="21" s="1"/>
  <c r="AD291" i="21"/>
  <c r="BU291" i="21" s="1"/>
  <c r="AD290" i="21"/>
  <c r="BU290" i="21" s="1"/>
  <c r="AD289" i="21"/>
  <c r="BU289" i="21" s="1"/>
  <c r="AD288" i="21"/>
  <c r="BU288" i="21" s="1"/>
  <c r="AD287" i="21"/>
  <c r="BU287" i="21" s="1"/>
  <c r="AD286" i="21"/>
  <c r="BU286" i="21" s="1"/>
  <c r="AD285" i="21"/>
  <c r="BU285" i="21" s="1"/>
  <c r="AD284" i="21"/>
  <c r="BU284" i="21" s="1"/>
  <c r="AD283" i="21"/>
  <c r="BU283" i="21" s="1"/>
  <c r="AD282" i="21"/>
  <c r="BU282" i="21" s="1"/>
  <c r="AD281" i="21"/>
  <c r="BU281" i="21" s="1"/>
  <c r="AD280" i="21"/>
  <c r="BU280" i="21" s="1"/>
  <c r="AD279" i="21"/>
  <c r="BU279" i="21" s="1"/>
  <c r="AD278" i="21"/>
  <c r="BU278" i="21" s="1"/>
  <c r="AD277" i="21"/>
  <c r="BU277" i="21" s="1"/>
  <c r="AD276" i="21"/>
  <c r="BU276" i="21" s="1"/>
  <c r="AD275" i="21"/>
  <c r="BU275" i="21" s="1"/>
  <c r="AD274" i="21"/>
  <c r="BU274" i="21" s="1"/>
  <c r="AD273" i="21"/>
  <c r="BU273" i="21" s="1"/>
  <c r="AD272" i="21"/>
  <c r="BU272" i="21" s="1"/>
  <c r="AD271" i="21"/>
  <c r="BU271" i="21" s="1"/>
  <c r="AD270" i="21"/>
  <c r="BU270" i="21" s="1"/>
  <c r="AD269" i="21"/>
  <c r="BU269" i="21" s="1"/>
  <c r="AD268" i="21"/>
  <c r="BU268" i="21" s="1"/>
  <c r="AD267" i="21"/>
  <c r="BU267" i="21" s="1"/>
  <c r="AD266" i="21"/>
  <c r="BU266" i="21" s="1"/>
  <c r="AD265" i="21"/>
  <c r="BU265" i="21" s="1"/>
  <c r="AD264" i="21"/>
  <c r="BU264" i="21" s="1"/>
  <c r="AD263" i="21"/>
  <c r="BU263" i="21" s="1"/>
  <c r="AD262" i="21"/>
  <c r="BU262" i="21" s="1"/>
  <c r="AD261" i="21"/>
  <c r="BU261" i="21" s="1"/>
  <c r="AD260" i="21"/>
  <c r="BU260" i="21" s="1"/>
  <c r="AD259" i="21"/>
  <c r="BU259" i="21" s="1"/>
  <c r="AD258" i="21"/>
  <c r="BU258" i="21" s="1"/>
  <c r="AD257" i="21"/>
  <c r="BU257" i="21" s="1"/>
  <c r="AD256" i="21"/>
  <c r="BU256" i="21" s="1"/>
  <c r="AD255" i="21"/>
  <c r="BU255" i="21" s="1"/>
  <c r="AD254" i="21"/>
  <c r="BU254" i="21" s="1"/>
  <c r="AD253" i="21"/>
  <c r="BU253" i="21" s="1"/>
  <c r="AD252" i="21"/>
  <c r="BU252" i="21" s="1"/>
  <c r="AD251" i="21"/>
  <c r="BU251" i="21" s="1"/>
  <c r="AD250" i="21"/>
  <c r="BU250" i="21" s="1"/>
  <c r="AD249" i="21"/>
  <c r="BU249" i="21" s="1"/>
  <c r="AD248" i="21"/>
  <c r="BU248" i="21" s="1"/>
  <c r="AD247" i="21"/>
  <c r="BU247" i="21" s="1"/>
  <c r="AD246" i="21"/>
  <c r="BU246" i="21" s="1"/>
  <c r="AD245" i="21"/>
  <c r="BU245" i="21" s="1"/>
  <c r="AD244" i="21"/>
  <c r="BU244" i="21" s="1"/>
  <c r="AD243" i="21"/>
  <c r="BU243" i="21" s="1"/>
  <c r="AD242" i="21"/>
  <c r="BU242" i="21" s="1"/>
  <c r="AD241" i="21"/>
  <c r="BU241" i="21" s="1"/>
  <c r="AD240" i="21"/>
  <c r="BU240" i="21" s="1"/>
  <c r="AD239" i="21"/>
  <c r="BU239" i="21" s="1"/>
  <c r="AD238" i="21"/>
  <c r="BU238" i="21" s="1"/>
  <c r="AD237" i="21"/>
  <c r="BU237" i="21" s="1"/>
  <c r="AD236" i="21"/>
  <c r="BU236" i="21" s="1"/>
  <c r="AD235" i="21"/>
  <c r="BU235" i="21" s="1"/>
  <c r="AD234" i="21"/>
  <c r="BU234" i="21" s="1"/>
  <c r="AD233" i="21"/>
  <c r="BU233" i="21" s="1"/>
  <c r="AD232" i="21"/>
  <c r="BU232" i="21" s="1"/>
  <c r="AD231" i="21"/>
  <c r="BU231" i="21" s="1"/>
  <c r="AD230" i="21"/>
  <c r="BU230" i="21" s="1"/>
  <c r="AD229" i="21"/>
  <c r="BU229" i="21" s="1"/>
  <c r="AD228" i="21"/>
  <c r="BU228" i="21" s="1"/>
  <c r="AD227" i="21"/>
  <c r="BU227" i="21" s="1"/>
  <c r="AD226" i="21"/>
  <c r="BU226" i="21" s="1"/>
  <c r="AD225" i="21"/>
  <c r="BU225" i="21" s="1"/>
  <c r="AD224" i="21"/>
  <c r="BU224" i="21" s="1"/>
  <c r="AD223" i="21"/>
  <c r="BU223" i="21" s="1"/>
  <c r="AB215" i="21"/>
  <c r="AB216" i="21"/>
  <c r="AB217" i="21"/>
  <c r="AB218" i="21"/>
  <c r="AB219" i="21"/>
  <c r="AB220" i="21"/>
  <c r="AB221" i="21"/>
  <c r="AB222" i="21"/>
  <c r="AB223" i="21"/>
  <c r="AB224" i="21"/>
  <c r="AB225" i="21"/>
  <c r="AB226" i="21"/>
  <c r="AB227" i="21"/>
  <c r="AB228" i="21"/>
  <c r="AB229" i="21"/>
  <c r="AB230" i="21"/>
  <c r="AB231" i="21"/>
  <c r="AB232" i="21"/>
  <c r="AB233" i="21"/>
  <c r="AB234" i="21"/>
  <c r="AB235" i="21"/>
  <c r="AB236" i="21"/>
  <c r="AB237" i="21"/>
  <c r="AB238" i="21"/>
  <c r="AB239" i="21"/>
  <c r="AB240" i="21"/>
  <c r="AB241" i="21"/>
  <c r="AB242" i="21"/>
  <c r="AB243" i="21"/>
  <c r="AB244" i="21"/>
  <c r="AB245" i="21"/>
  <c r="AB246" i="21"/>
  <c r="AB247" i="21"/>
  <c r="AB248" i="21"/>
  <c r="AB249" i="21"/>
  <c r="AB250" i="21"/>
  <c r="AB251" i="21"/>
  <c r="AB252" i="21"/>
  <c r="AB253" i="21"/>
  <c r="AB254" i="21"/>
  <c r="AB255" i="21"/>
  <c r="AB256" i="21"/>
  <c r="AB257" i="21"/>
  <c r="AB258" i="21"/>
  <c r="AB259" i="21"/>
  <c r="AB260" i="21"/>
  <c r="AB261" i="21"/>
  <c r="AB262" i="21"/>
  <c r="AB263" i="21"/>
  <c r="AB264" i="21"/>
  <c r="AB265" i="21"/>
  <c r="AB266" i="21"/>
  <c r="AB267" i="21"/>
  <c r="AB268" i="21"/>
  <c r="AB269" i="21"/>
  <c r="AB270" i="21"/>
  <c r="AB271" i="21"/>
  <c r="AB272" i="21"/>
  <c r="AB273" i="21"/>
  <c r="AB274" i="21"/>
  <c r="AB275" i="21"/>
  <c r="AB276" i="21"/>
  <c r="AB277" i="21"/>
  <c r="AB278" i="21"/>
  <c r="AB279" i="21"/>
  <c r="AB280" i="21"/>
  <c r="AB281" i="21"/>
  <c r="AB282" i="21"/>
  <c r="AB283" i="21"/>
  <c r="AB284" i="21"/>
  <c r="AB285" i="21"/>
  <c r="AB286" i="21"/>
  <c r="AB287" i="21"/>
  <c r="AB288" i="21"/>
  <c r="AB289" i="21"/>
  <c r="AB290" i="21"/>
  <c r="AB291" i="21"/>
  <c r="AB292" i="21"/>
  <c r="AB293" i="21"/>
  <c r="AB294" i="21"/>
  <c r="AB295" i="21"/>
  <c r="AB296" i="21"/>
  <c r="AB297" i="21"/>
  <c r="AB298" i="21"/>
  <c r="AB299" i="21"/>
  <c r="AB300" i="21"/>
  <c r="AB301" i="21"/>
  <c r="AB302" i="21"/>
  <c r="AB303" i="21"/>
  <c r="AB304" i="21"/>
  <c r="AB305" i="21"/>
  <c r="AB306" i="21"/>
  <c r="AB307" i="21"/>
  <c r="AB308" i="21"/>
  <c r="AB309" i="21"/>
  <c r="AB310" i="21"/>
  <c r="AB311" i="21"/>
  <c r="AB312" i="21"/>
  <c r="AB313" i="21"/>
  <c r="BR313" i="21" s="1"/>
  <c r="U215" i="21"/>
  <c r="U216" i="21"/>
  <c r="U217" i="21"/>
  <c r="U218" i="21"/>
  <c r="U219" i="21"/>
  <c r="U220" i="21"/>
  <c r="U221" i="21"/>
  <c r="U222" i="21"/>
  <c r="U223" i="21"/>
  <c r="U224" i="21"/>
  <c r="U225" i="21"/>
  <c r="U226" i="21"/>
  <c r="U227" i="21"/>
  <c r="U214" i="21"/>
  <c r="BR214" i="21" s="1"/>
  <c r="W223" i="21"/>
  <c r="W224" i="21"/>
  <c r="W225" i="21"/>
  <c r="W226" i="21"/>
  <c r="W227" i="21"/>
  <c r="W228" i="21"/>
  <c r="W229" i="21"/>
  <c r="W230" i="21"/>
  <c r="W231" i="21"/>
  <c r="W232" i="21"/>
  <c r="W233" i="21"/>
  <c r="W234" i="21"/>
  <c r="W235" i="21"/>
  <c r="W236" i="21"/>
  <c r="W237" i="21"/>
  <c r="W238" i="21"/>
  <c r="W239" i="21"/>
  <c r="W240" i="21"/>
  <c r="W241" i="21"/>
  <c r="W242" i="21"/>
  <c r="W243" i="21"/>
  <c r="W244" i="21"/>
  <c r="W245" i="21"/>
  <c r="W246" i="21"/>
  <c r="W247" i="21"/>
  <c r="W248" i="21"/>
  <c r="W249" i="21"/>
  <c r="W250" i="21"/>
  <c r="W251" i="21"/>
  <c r="W252" i="21"/>
  <c r="W253" i="21"/>
  <c r="W254" i="21"/>
  <c r="W255" i="21"/>
  <c r="W256" i="21"/>
  <c r="W257" i="21"/>
  <c r="W258" i="21"/>
  <c r="W259" i="21"/>
  <c r="W260" i="21"/>
  <c r="W261" i="21"/>
  <c r="W262" i="21"/>
  <c r="W263" i="21"/>
  <c r="W264" i="21"/>
  <c r="W265" i="21"/>
  <c r="W266" i="21"/>
  <c r="W267" i="21"/>
  <c r="W268" i="21"/>
  <c r="W269" i="21"/>
  <c r="W270" i="21"/>
  <c r="W271" i="21"/>
  <c r="W272" i="21"/>
  <c r="W273" i="21"/>
  <c r="W274" i="21"/>
  <c r="W275" i="21"/>
  <c r="W276" i="21"/>
  <c r="W277" i="21"/>
  <c r="W278" i="21"/>
  <c r="W279" i="21"/>
  <c r="W280" i="21"/>
  <c r="W281" i="21"/>
  <c r="W282" i="21"/>
  <c r="W283" i="21"/>
  <c r="W284" i="21"/>
  <c r="W285" i="21"/>
  <c r="W286" i="21"/>
  <c r="W287" i="21"/>
  <c r="W288" i="21"/>
  <c r="W289" i="21"/>
  <c r="W290" i="21"/>
  <c r="W291" i="21"/>
  <c r="W292" i="21"/>
  <c r="W293" i="21"/>
  <c r="W294" i="21"/>
  <c r="W295" i="21"/>
  <c r="W296" i="21"/>
  <c r="W297" i="21"/>
  <c r="W298" i="21"/>
  <c r="W299" i="21"/>
  <c r="W300" i="21"/>
  <c r="W301" i="21"/>
  <c r="W302" i="21"/>
  <c r="W303" i="21"/>
  <c r="W304" i="21"/>
  <c r="W305" i="21"/>
  <c r="W306" i="21"/>
  <c r="W307" i="21"/>
  <c r="W308" i="21"/>
  <c r="W309" i="21"/>
  <c r="W310" i="21"/>
  <c r="W311" i="21"/>
  <c r="W312" i="21"/>
  <c r="W313" i="21"/>
  <c r="BR222" i="21" l="1"/>
  <c r="CG773" i="21"/>
  <c r="CG801" i="21"/>
  <c r="CG712" i="21"/>
  <c r="R802" i="21"/>
  <c r="CG785" i="21"/>
  <c r="A785" i="21" s="1"/>
  <c r="CG404" i="21"/>
  <c r="CG380" i="21"/>
  <c r="A380" i="21" s="1"/>
  <c r="R689" i="21"/>
  <c r="CG781" i="21"/>
  <c r="BR310" i="21"/>
  <c r="BR302" i="21"/>
  <c r="BR294" i="21"/>
  <c r="BR286" i="21"/>
  <c r="BR278" i="21"/>
  <c r="BR270" i="21"/>
  <c r="BR418" i="21"/>
  <c r="BR422" i="21"/>
  <c r="BR426" i="21"/>
  <c r="BR434" i="21"/>
  <c r="BR470" i="21"/>
  <c r="BR474" i="21"/>
  <c r="BR478" i="21"/>
  <c r="BR482" i="21"/>
  <c r="BR486" i="21"/>
  <c r="BR490" i="21"/>
  <c r="BR494" i="21"/>
  <c r="BR498" i="21"/>
  <c r="BR502" i="21"/>
  <c r="BR506" i="21"/>
  <c r="BR510" i="21"/>
  <c r="BR215" i="21"/>
  <c r="BR305" i="21"/>
  <c r="BR297" i="21"/>
  <c r="BR289" i="21"/>
  <c r="BR281" i="21"/>
  <c r="BR273" i="21"/>
  <c r="BR220" i="21"/>
  <c r="BR311" i="21"/>
  <c r="BR303" i="21"/>
  <c r="BR295" i="21"/>
  <c r="BR287" i="21"/>
  <c r="BR279" i="21"/>
  <c r="BR271" i="21"/>
  <c r="BR417" i="21"/>
  <c r="BR421" i="21"/>
  <c r="BR425" i="21"/>
  <c r="BR429" i="21"/>
  <c r="BR473" i="21"/>
  <c r="BR477" i="21"/>
  <c r="BR481" i="21"/>
  <c r="BR485" i="21"/>
  <c r="BR489" i="21"/>
  <c r="BR493" i="21"/>
  <c r="BR497" i="21"/>
  <c r="BR501" i="21"/>
  <c r="BR505" i="21"/>
  <c r="BR509" i="21"/>
  <c r="BS511" i="21"/>
  <c r="BS510" i="21"/>
  <c r="BR216" i="21"/>
  <c r="BR307" i="21"/>
  <c r="BR299" i="21"/>
  <c r="BR291" i="21"/>
  <c r="BR283" i="21"/>
  <c r="BR275" i="21"/>
  <c r="BR415" i="21"/>
  <c r="BR419" i="21"/>
  <c r="BR423" i="21"/>
  <c r="BR427" i="21"/>
  <c r="BR431" i="21"/>
  <c r="BR435" i="21"/>
  <c r="BR439" i="21"/>
  <c r="BR443" i="21"/>
  <c r="BR447" i="21"/>
  <c r="BR451" i="21"/>
  <c r="BR455" i="21"/>
  <c r="BR459" i="21"/>
  <c r="BR463" i="21"/>
  <c r="BR467" i="21"/>
  <c r="BR471" i="21"/>
  <c r="BR475" i="21"/>
  <c r="BR479" i="21"/>
  <c r="BR483" i="21"/>
  <c r="BR487" i="21"/>
  <c r="BR491" i="21"/>
  <c r="BR495" i="21"/>
  <c r="BR499" i="21"/>
  <c r="BR503" i="21"/>
  <c r="BR507" i="21"/>
  <c r="BR511" i="21"/>
  <c r="BR223" i="21"/>
  <c r="CG777" i="21"/>
  <c r="A777" i="21" s="1"/>
  <c r="BS512" i="21"/>
  <c r="BR416" i="21"/>
  <c r="BR420" i="21"/>
  <c r="BR424" i="21"/>
  <c r="BR428" i="21"/>
  <c r="BR432" i="21"/>
  <c r="BR472" i="21"/>
  <c r="BR476" i="21"/>
  <c r="BR480" i="21"/>
  <c r="BR484" i="21"/>
  <c r="BR488" i="21"/>
  <c r="BR492" i="21"/>
  <c r="BR496" i="21"/>
  <c r="BR500" i="21"/>
  <c r="BR504" i="21"/>
  <c r="BR508" i="21"/>
  <c r="BR512" i="21"/>
  <c r="CG324" i="21"/>
  <c r="A324" i="21" s="1"/>
  <c r="CG793" i="21"/>
  <c r="A793" i="21" s="1"/>
  <c r="BR312" i="21"/>
  <c r="BR304" i="21"/>
  <c r="BR296" i="21"/>
  <c r="BR288" i="21"/>
  <c r="BR280" i="21"/>
  <c r="BR272" i="21"/>
  <c r="BR309" i="21"/>
  <c r="BR301" i="21"/>
  <c r="BR293" i="21"/>
  <c r="BR285" i="21"/>
  <c r="BR277" i="21"/>
  <c r="BR229" i="21"/>
  <c r="BR308" i="21"/>
  <c r="BR300" i="21"/>
  <c r="BR292" i="21"/>
  <c r="BR284" i="21"/>
  <c r="BR276" i="21"/>
  <c r="BR306" i="21"/>
  <c r="BR298" i="21"/>
  <c r="BR290" i="21"/>
  <c r="BR282" i="21"/>
  <c r="BR274" i="21"/>
  <c r="R322" i="21"/>
  <c r="R629" i="21"/>
  <c r="R645" i="21"/>
  <c r="CG743" i="21"/>
  <c r="CG791" i="21"/>
  <c r="CG628" i="21"/>
  <c r="A628" i="21" s="1"/>
  <c r="CG644" i="21"/>
  <c r="A644" i="21" s="1"/>
  <c r="CG660" i="21"/>
  <c r="A660" i="21" s="1"/>
  <c r="CG365" i="21"/>
  <c r="A365" i="21" s="1"/>
  <c r="CG624" i="21"/>
  <c r="A624" i="21" s="1"/>
  <c r="CG640" i="21"/>
  <c r="A640" i="21" s="1"/>
  <c r="CG676" i="21"/>
  <c r="A676" i="21" s="1"/>
  <c r="CG692" i="21"/>
  <c r="A692" i="21" s="1"/>
  <c r="CG332" i="21"/>
  <c r="A332" i="21" s="1"/>
  <c r="CG751" i="21"/>
  <c r="A751" i="21" s="1"/>
  <c r="CG783" i="21"/>
  <c r="A783" i="21" s="1"/>
  <c r="CG799" i="21"/>
  <c r="A799" i="21" s="1"/>
  <c r="CG688" i="21"/>
  <c r="A688" i="21" s="1"/>
  <c r="CG704" i="21"/>
  <c r="A704" i="21" s="1"/>
  <c r="CG715" i="21"/>
  <c r="A715" i="21" s="1"/>
  <c r="CG652" i="21"/>
  <c r="A652" i="21" s="1"/>
  <c r="CG668" i="21"/>
  <c r="A668" i="21" s="1"/>
  <c r="R318" i="21"/>
  <c r="CG731" i="21"/>
  <c r="A731" i="21" s="1"/>
  <c r="CG684" i="21"/>
  <c r="A684" i="21" s="1"/>
  <c r="CG696" i="21"/>
  <c r="A696" i="21" s="1"/>
  <c r="R320" i="21"/>
  <c r="BR228" i="21"/>
  <c r="BR224" i="21"/>
  <c r="BR235" i="21"/>
  <c r="BR234" i="21"/>
  <c r="CG341" i="21"/>
  <c r="A341" i="21" s="1"/>
  <c r="BR232" i="21"/>
  <c r="R621" i="21"/>
  <c r="R637" i="21"/>
  <c r="CG326" i="21"/>
  <c r="A326" i="21" s="1"/>
  <c r="R627" i="21"/>
  <c r="R643" i="21"/>
  <c r="R691" i="21"/>
  <c r="R665" i="21"/>
  <c r="CG382" i="21"/>
  <c r="A382" i="21" s="1"/>
  <c r="R625" i="21"/>
  <c r="CG765" i="21"/>
  <c r="A765" i="21" s="1"/>
  <c r="CG797" i="21"/>
  <c r="A797" i="21" s="1"/>
  <c r="CG813" i="21"/>
  <c r="A813" i="21" s="1"/>
  <c r="CG719" i="21"/>
  <c r="A719" i="21" s="1"/>
  <c r="CG636" i="21"/>
  <c r="A636" i="21" s="1"/>
  <c r="CG775" i="21"/>
  <c r="A775" i="21" s="1"/>
  <c r="CG656" i="21"/>
  <c r="A656" i="21" s="1"/>
  <c r="CG672" i="21"/>
  <c r="A672" i="21" s="1"/>
  <c r="CG620" i="21"/>
  <c r="A620" i="21" s="1"/>
  <c r="CG680" i="21"/>
  <c r="A680" i="21" s="1"/>
  <c r="CG700" i="21"/>
  <c r="A700" i="21" s="1"/>
  <c r="CG708" i="21"/>
  <c r="A708" i="21" s="1"/>
  <c r="CG406" i="21"/>
  <c r="A406" i="21" s="1"/>
  <c r="R615" i="21"/>
  <c r="R702" i="21"/>
  <c r="R316" i="21"/>
  <c r="CG214" i="21"/>
  <c r="CG725" i="21"/>
  <c r="A725" i="21" s="1"/>
  <c r="CG789" i="21"/>
  <c r="A789" i="21" s="1"/>
  <c r="CG387" i="21"/>
  <c r="A387" i="21" s="1"/>
  <c r="CG395" i="21"/>
  <c r="A395" i="21" s="1"/>
  <c r="R409" i="21"/>
  <c r="R705" i="21"/>
  <c r="CG371" i="21"/>
  <c r="A371" i="21" s="1"/>
  <c r="CG405" i="21"/>
  <c r="A405" i="21" s="1"/>
  <c r="CG381" i="21"/>
  <c r="A381" i="21" s="1"/>
  <c r="R711" i="21"/>
  <c r="CG686" i="21"/>
  <c r="A686" i="21" s="1"/>
  <c r="CG702" i="21"/>
  <c r="A702" i="21" s="1"/>
  <c r="R713" i="21"/>
  <c r="CG694" i="21"/>
  <c r="A694" i="21" s="1"/>
  <c r="CG735" i="21"/>
  <c r="A735" i="21" s="1"/>
  <c r="CG710" i="21"/>
  <c r="A710" i="21" s="1"/>
  <c r="R810" i="21"/>
  <c r="BS493" i="21"/>
  <c r="BS478" i="21"/>
  <c r="BS506" i="21"/>
  <c r="BS501" i="21"/>
  <c r="BS486" i="21"/>
  <c r="R314" i="21"/>
  <c r="BS448" i="21"/>
  <c r="BS441" i="21"/>
  <c r="BS500" i="21"/>
  <c r="BS442" i="21"/>
  <c r="BS422" i="21"/>
  <c r="BS480" i="21"/>
  <c r="BS474" i="21"/>
  <c r="BS482" i="21"/>
  <c r="BS446" i="21"/>
  <c r="BS479" i="21"/>
  <c r="BS490" i="21"/>
  <c r="BS470" i="21"/>
  <c r="BS497" i="21"/>
  <c r="R319" i="21"/>
  <c r="CG337" i="21"/>
  <c r="A337" i="21" s="1"/>
  <c r="CG747" i="21"/>
  <c r="A747" i="21" s="1"/>
  <c r="CG763" i="21"/>
  <c r="A763" i="21" s="1"/>
  <c r="CG779" i="21"/>
  <c r="A779" i="21" s="1"/>
  <c r="CG795" i="21"/>
  <c r="A795" i="21" s="1"/>
  <c r="CG674" i="21"/>
  <c r="A674" i="21" s="1"/>
  <c r="CG690" i="21"/>
  <c r="A690" i="21" s="1"/>
  <c r="CG706" i="21"/>
  <c r="A706" i="21" s="1"/>
  <c r="CG318" i="21"/>
  <c r="A318" i="21" s="1"/>
  <c r="CG315" i="21"/>
  <c r="A315" i="21" s="1"/>
  <c r="CG316" i="21"/>
  <c r="A316" i="21" s="1"/>
  <c r="CG349" i="21"/>
  <c r="A349" i="21" s="1"/>
  <c r="CG808" i="21"/>
  <c r="A808" i="21" s="1"/>
  <c r="R659" i="21"/>
  <c r="R675" i="21"/>
  <c r="CG325" i="21"/>
  <c r="A325" i="21" s="1"/>
  <c r="CG723" i="21"/>
  <c r="A723" i="21" s="1"/>
  <c r="CG727" i="21"/>
  <c r="A727" i="21" s="1"/>
  <c r="CG618" i="21"/>
  <c r="A618" i="21" s="1"/>
  <c r="CG396" i="21"/>
  <c r="A396" i="21" s="1"/>
  <c r="CG336" i="21"/>
  <c r="A336" i="21" s="1"/>
  <c r="CG755" i="21"/>
  <c r="A755" i="21" s="1"/>
  <c r="CG771" i="21"/>
  <c r="A771" i="21" s="1"/>
  <c r="CG787" i="21"/>
  <c r="A787" i="21" s="1"/>
  <c r="CG803" i="21"/>
  <c r="A803" i="21" s="1"/>
  <c r="CG682" i="21"/>
  <c r="A682" i="21" s="1"/>
  <c r="CG698" i="21"/>
  <c r="A698" i="21" s="1"/>
  <c r="R681" i="21"/>
  <c r="R697" i="21"/>
  <c r="R695" i="21"/>
  <c r="R653" i="21"/>
  <c r="CG411" i="21"/>
  <c r="A411" i="21" s="1"/>
  <c r="CG810" i="21"/>
  <c r="A810" i="21" s="1"/>
  <c r="R635" i="21"/>
  <c r="R673" i="21"/>
  <c r="R679" i="21"/>
  <c r="BR221" i="21"/>
  <c r="CG339" i="21"/>
  <c r="CG403" i="21"/>
  <c r="A403" i="21" s="1"/>
  <c r="CG373" i="21"/>
  <c r="A373" i="21" s="1"/>
  <c r="R701" i="21"/>
  <c r="CG806" i="21"/>
  <c r="A806" i="21" s="1"/>
  <c r="CG741" i="21"/>
  <c r="A741" i="21" s="1"/>
  <c r="CG753" i="21"/>
  <c r="A753" i="21" s="1"/>
  <c r="CG350" i="21"/>
  <c r="A350" i="21" s="1"/>
  <c r="BR227" i="21"/>
  <c r="BR219" i="21"/>
  <c r="BR226" i="21"/>
  <c r="BR218" i="21"/>
  <c r="BR225" i="21"/>
  <c r="BR217" i="21"/>
  <c r="CG333" i="21"/>
  <c r="A333" i="21" s="1"/>
  <c r="CG379" i="21"/>
  <c r="A379" i="21" s="1"/>
  <c r="R738" i="21"/>
  <c r="CG357" i="21"/>
  <c r="A357" i="21" s="1"/>
  <c r="CG733" i="21"/>
  <c r="A733" i="21" s="1"/>
  <c r="R317" i="21"/>
  <c r="R321" i="21"/>
  <c r="R657" i="21"/>
  <c r="CG360" i="21"/>
  <c r="A360" i="21" s="1"/>
  <c r="CG323" i="21"/>
  <c r="A323" i="21" s="1"/>
  <c r="R651" i="21"/>
  <c r="CG359" i="21"/>
  <c r="A359" i="21" s="1"/>
  <c r="CG717" i="21"/>
  <c r="A717" i="21" s="1"/>
  <c r="CG739" i="21"/>
  <c r="A739" i="21" s="1"/>
  <c r="CG331" i="21"/>
  <c r="A331" i="21" s="1"/>
  <c r="CG363" i="21"/>
  <c r="A363" i="21" s="1"/>
  <c r="CG367" i="21"/>
  <c r="A367" i="21" s="1"/>
  <c r="CG364" i="21"/>
  <c r="A364" i="21" s="1"/>
  <c r="CG761" i="21"/>
  <c r="A761" i="21" s="1"/>
  <c r="CG767" i="21"/>
  <c r="A767" i="21" s="1"/>
  <c r="CG757" i="21"/>
  <c r="A757" i="21" s="1"/>
  <c r="CG342" i="21"/>
  <c r="A342" i="21" s="1"/>
  <c r="CG634" i="21"/>
  <c r="A634" i="21" s="1"/>
  <c r="CG666" i="21"/>
  <c r="A666" i="21" s="1"/>
  <c r="CG650" i="21"/>
  <c r="A650" i="21" s="1"/>
  <c r="R656" i="21"/>
  <c r="R663" i="21"/>
  <c r="CG769" i="21"/>
  <c r="A769" i="21" s="1"/>
  <c r="CG626" i="21"/>
  <c r="A626" i="21" s="1"/>
  <c r="CG632" i="21"/>
  <c r="A632" i="21" s="1"/>
  <c r="CG642" i="21"/>
  <c r="A642" i="21" s="1"/>
  <c r="CG648" i="21"/>
  <c r="A648" i="21" s="1"/>
  <c r="CG658" i="21"/>
  <c r="A658" i="21" s="1"/>
  <c r="CG664" i="21"/>
  <c r="A664" i="21" s="1"/>
  <c r="CG348" i="21"/>
  <c r="A348" i="21" s="1"/>
  <c r="CG317" i="21"/>
  <c r="A317" i="21" s="1"/>
  <c r="CG759" i="21"/>
  <c r="A759" i="21" s="1"/>
  <c r="CG616" i="21"/>
  <c r="A616" i="21" s="1"/>
  <c r="CG327" i="21"/>
  <c r="A327" i="21" s="1"/>
  <c r="BR430" i="21"/>
  <c r="BR438" i="21"/>
  <c r="BR442" i="21"/>
  <c r="BR446" i="21"/>
  <c r="BR450" i="21"/>
  <c r="BR454" i="21"/>
  <c r="BR458" i="21"/>
  <c r="BR462" i="21"/>
  <c r="BR466" i="21"/>
  <c r="CG340" i="21"/>
  <c r="A340" i="21" s="1"/>
  <c r="CG356" i="21"/>
  <c r="A356" i="21" s="1"/>
  <c r="CG630" i="21"/>
  <c r="A630" i="21" s="1"/>
  <c r="CG646" i="21"/>
  <c r="A646" i="21" s="1"/>
  <c r="CG662" i="21"/>
  <c r="A662" i="21" s="1"/>
  <c r="CG678" i="21"/>
  <c r="A678" i="21" s="1"/>
  <c r="CG343" i="21"/>
  <c r="A343" i="21" s="1"/>
  <c r="CA454" i="21"/>
  <c r="CG737" i="21"/>
  <c r="A737" i="21" s="1"/>
  <c r="CG351" i="21"/>
  <c r="A351" i="21" s="1"/>
  <c r="R323" i="21"/>
  <c r="CG721" i="21"/>
  <c r="A721" i="21" s="1"/>
  <c r="CG383" i="21"/>
  <c r="A383" i="21" s="1"/>
  <c r="BR436" i="21"/>
  <c r="BR440" i="21"/>
  <c r="BR444" i="21"/>
  <c r="BR448" i="21"/>
  <c r="BR452" i="21"/>
  <c r="BR456" i="21"/>
  <c r="BR460" i="21"/>
  <c r="BR464" i="21"/>
  <c r="BR468" i="21"/>
  <c r="CG346" i="21"/>
  <c r="A346" i="21" s="1"/>
  <c r="CG622" i="21"/>
  <c r="A622" i="21" s="1"/>
  <c r="CG638" i="21"/>
  <c r="A638" i="21" s="1"/>
  <c r="CG654" i="21"/>
  <c r="A654" i="21" s="1"/>
  <c r="CG670" i="21"/>
  <c r="A670" i="21" s="1"/>
  <c r="CG358" i="21"/>
  <c r="A358" i="21" s="1"/>
  <c r="CG352" i="21"/>
  <c r="A352" i="21" s="1"/>
  <c r="CG347" i="21"/>
  <c r="A347" i="21" s="1"/>
  <c r="CG397" i="21"/>
  <c r="A397" i="21" s="1"/>
  <c r="CG749" i="21"/>
  <c r="A749" i="21" s="1"/>
  <c r="R762" i="21"/>
  <c r="CG729" i="21"/>
  <c r="A729" i="21" s="1"/>
  <c r="CG745" i="21"/>
  <c r="A745" i="21" s="1"/>
  <c r="CG345" i="21"/>
  <c r="A345" i="21" s="1"/>
  <c r="CG334" i="21"/>
  <c r="A334" i="21" s="1"/>
  <c r="CG366" i="21"/>
  <c r="A366" i="21" s="1"/>
  <c r="CA293" i="21"/>
  <c r="BS293" i="21"/>
  <c r="BS245" i="21"/>
  <c r="CA245" i="21"/>
  <c r="BR245" i="21"/>
  <c r="CB310" i="21"/>
  <c r="BT310" i="21"/>
  <c r="CB270" i="21"/>
  <c r="BT270" i="21"/>
  <c r="CB254" i="21"/>
  <c r="BT254" i="21"/>
  <c r="CB222" i="21"/>
  <c r="BT222" i="21"/>
  <c r="CA222" i="21"/>
  <c r="BS222" i="21"/>
  <c r="BY417" i="21"/>
  <c r="CB417" i="21"/>
  <c r="CD417" i="21"/>
  <c r="CC417" i="21"/>
  <c r="CE417" i="21"/>
  <c r="BY449" i="21"/>
  <c r="CB449" i="21"/>
  <c r="CC449" i="21"/>
  <c r="CD449" i="21"/>
  <c r="CE449" i="21"/>
  <c r="BX449" i="21"/>
  <c r="BY481" i="21"/>
  <c r="CE481" i="21"/>
  <c r="CB481" i="21"/>
  <c r="CC481" i="21"/>
  <c r="CD481" i="21"/>
  <c r="BS300" i="21"/>
  <c r="CA300" i="21"/>
  <c r="CA260" i="21"/>
  <c r="BS260" i="21"/>
  <c r="BR260" i="21"/>
  <c r="CA244" i="21"/>
  <c r="BS244" i="21"/>
  <c r="BR244" i="21"/>
  <c r="CB301" i="21"/>
  <c r="BT301" i="21"/>
  <c r="CB269" i="21"/>
  <c r="BT269" i="21"/>
  <c r="CB237" i="21"/>
  <c r="BT237" i="21"/>
  <c r="BS306" i="21"/>
  <c r="CA306" i="21"/>
  <c r="CA266" i="21"/>
  <c r="BS266" i="21"/>
  <c r="BR266" i="21"/>
  <c r="CA250" i="21"/>
  <c r="BS250" i="21"/>
  <c r="BR250" i="21"/>
  <c r="CA226" i="21"/>
  <c r="BS226" i="21"/>
  <c r="BT283" i="21"/>
  <c r="CB283" i="21"/>
  <c r="CB259" i="21"/>
  <c r="BT259" i="21"/>
  <c r="CB235" i="21"/>
  <c r="BT235" i="21"/>
  <c r="CB219" i="21"/>
  <c r="BT219" i="21"/>
  <c r="CA219" i="21"/>
  <c r="BS219" i="21"/>
  <c r="CA313" i="21"/>
  <c r="BS313" i="21"/>
  <c r="CA305" i="21"/>
  <c r="BS305" i="21"/>
  <c r="CA297" i="21"/>
  <c r="BS297" i="21"/>
  <c r="CA289" i="21"/>
  <c r="BS289" i="21"/>
  <c r="CA281" i="21"/>
  <c r="BS281" i="21"/>
  <c r="BS273" i="21"/>
  <c r="CA273" i="21"/>
  <c r="BS265" i="21"/>
  <c r="CA265" i="21"/>
  <c r="BR265" i="21"/>
  <c r="BS257" i="21"/>
  <c r="CA257" i="21"/>
  <c r="BR257" i="21"/>
  <c r="BS249" i="21"/>
  <c r="CA249" i="21"/>
  <c r="BR249" i="21"/>
  <c r="BS241" i="21"/>
  <c r="CA241" i="21"/>
  <c r="BR241" i="21"/>
  <c r="BS233" i="21"/>
  <c r="CA233" i="21"/>
  <c r="BR233" i="21"/>
  <c r="BS225" i="21"/>
  <c r="CA225" i="21"/>
  <c r="CB306" i="21"/>
  <c r="BT306" i="21"/>
  <c r="CB298" i="21"/>
  <c r="BT298" i="21"/>
  <c r="CB290" i="21"/>
  <c r="BT290" i="21"/>
  <c r="CB282" i="21"/>
  <c r="BT282" i="21"/>
  <c r="CB274" i="21"/>
  <c r="BT274" i="21"/>
  <c r="CB266" i="21"/>
  <c r="BT266" i="21"/>
  <c r="CB258" i="21"/>
  <c r="BT258" i="21"/>
  <c r="CB250" i="21"/>
  <c r="BT250" i="21"/>
  <c r="CB242" i="21"/>
  <c r="BT242" i="21"/>
  <c r="CB234" i="21"/>
  <c r="BT234" i="21"/>
  <c r="CB226" i="21"/>
  <c r="BT226" i="21"/>
  <c r="CB218" i="21"/>
  <c r="BT218" i="21"/>
  <c r="CA218" i="21"/>
  <c r="BS218" i="21"/>
  <c r="BY415" i="21"/>
  <c r="CD415" i="21"/>
  <c r="CC415" i="21"/>
  <c r="CE415" i="21"/>
  <c r="CB415" i="21"/>
  <c r="BY419" i="21"/>
  <c r="CE419" i="21"/>
  <c r="CC419" i="21"/>
  <c r="CB419" i="21"/>
  <c r="CD419" i="21"/>
  <c r="BY423" i="21"/>
  <c r="CE423" i="21"/>
  <c r="CD423" i="21"/>
  <c r="CB423" i="21"/>
  <c r="CC423" i="21"/>
  <c r="BY427" i="21"/>
  <c r="CC427" i="21"/>
  <c r="CD427" i="21"/>
  <c r="CB427" i="21"/>
  <c r="CE427" i="21"/>
  <c r="BY431" i="21"/>
  <c r="CE431" i="21"/>
  <c r="CB431" i="21"/>
  <c r="CC431" i="21"/>
  <c r="CD431" i="21"/>
  <c r="BY435" i="21"/>
  <c r="CD435" i="21"/>
  <c r="CE435" i="21"/>
  <c r="CC435" i="21"/>
  <c r="CB435" i="21"/>
  <c r="BY439" i="21"/>
  <c r="BX439" i="21"/>
  <c r="CE439" i="21"/>
  <c r="CB439" i="21"/>
  <c r="CC439" i="21"/>
  <c r="CD439" i="21"/>
  <c r="BY443" i="21"/>
  <c r="CB443" i="21"/>
  <c r="CC443" i="21"/>
  <c r="BX443" i="21"/>
  <c r="CD443" i="21"/>
  <c r="CE443" i="21"/>
  <c r="BY447" i="21"/>
  <c r="CD447" i="21"/>
  <c r="CE447" i="21"/>
  <c r="BX447" i="21"/>
  <c r="CB447" i="21"/>
  <c r="CC447" i="21"/>
  <c r="BY451" i="21"/>
  <c r="CB451" i="21"/>
  <c r="CC451" i="21"/>
  <c r="CD451" i="21"/>
  <c r="CE451" i="21"/>
  <c r="BY455" i="21"/>
  <c r="CD455" i="21"/>
  <c r="CE455" i="21"/>
  <c r="CB455" i="21"/>
  <c r="CC455" i="21"/>
  <c r="BY459" i="21"/>
  <c r="CD459" i="21"/>
  <c r="CE459" i="21"/>
  <c r="CB459" i="21"/>
  <c r="CC459" i="21"/>
  <c r="BY463" i="21"/>
  <c r="CB463" i="21"/>
  <c r="CC463" i="21"/>
  <c r="CD463" i="21"/>
  <c r="CE463" i="21"/>
  <c r="BY467" i="21"/>
  <c r="CC467" i="21"/>
  <c r="CD467" i="21"/>
  <c r="CE467" i="21"/>
  <c r="CB467" i="21"/>
  <c r="BY471" i="21"/>
  <c r="R471" i="21" s="1"/>
  <c r="CD471" i="21"/>
  <c r="CE471" i="21"/>
  <c r="CB471" i="21"/>
  <c r="CC471" i="21"/>
  <c r="BY475" i="21"/>
  <c r="CG475" i="21" s="1"/>
  <c r="CD475" i="21"/>
  <c r="CE475" i="21"/>
  <c r="CB475" i="21"/>
  <c r="CC475" i="21"/>
  <c r="BY479" i="21"/>
  <c r="CC479" i="21"/>
  <c r="CD479" i="21"/>
  <c r="CE479" i="21"/>
  <c r="CB479" i="21"/>
  <c r="BY483" i="21"/>
  <c r="CE483" i="21"/>
  <c r="CB483" i="21"/>
  <c r="CC483" i="21"/>
  <c r="CD483" i="21"/>
  <c r="BY487" i="21"/>
  <c r="CG487" i="21" s="1"/>
  <c r="CE487" i="21"/>
  <c r="CB487" i="21"/>
  <c r="CC487" i="21"/>
  <c r="CD487" i="21"/>
  <c r="BY491" i="21"/>
  <c r="CB491" i="21"/>
  <c r="CC491" i="21"/>
  <c r="CE491" i="21"/>
  <c r="CD491" i="21"/>
  <c r="BY495" i="21"/>
  <c r="CG495" i="21" s="1"/>
  <c r="CD495" i="21"/>
  <c r="CE495" i="21"/>
  <c r="CC495" i="21"/>
  <c r="CB495" i="21"/>
  <c r="BY499" i="21"/>
  <c r="CB499" i="21"/>
  <c r="CC499" i="21"/>
  <c r="CD499" i="21"/>
  <c r="CE499" i="21"/>
  <c r="BY503" i="21"/>
  <c r="CG503" i="21" s="1"/>
  <c r="CD503" i="21"/>
  <c r="CE503" i="21"/>
  <c r="CC503" i="21"/>
  <c r="CB503" i="21"/>
  <c r="BY507" i="21"/>
  <c r="CG507" i="21" s="1"/>
  <c r="CE507" i="21"/>
  <c r="CC507" i="21"/>
  <c r="CD507" i="21"/>
  <c r="CB507" i="21"/>
  <c r="BY511" i="21"/>
  <c r="CG511" i="21" s="1"/>
  <c r="CE511" i="21"/>
  <c r="CC511" i="21"/>
  <c r="CB511" i="21"/>
  <c r="CD511" i="21"/>
  <c r="BS429" i="21"/>
  <c r="BS461" i="21"/>
  <c r="R918" i="21"/>
  <c r="CG918" i="21"/>
  <c r="A918" i="21" s="1"/>
  <c r="BN918" i="21" s="1"/>
  <c r="CG926" i="21"/>
  <c r="A926" i="21" s="1"/>
  <c r="BN926" i="21" s="1"/>
  <c r="R926" i="21"/>
  <c r="R934" i="21"/>
  <c r="CG934" i="21"/>
  <c r="A934" i="21" s="1"/>
  <c r="BN934" i="21" s="1"/>
  <c r="R942" i="21"/>
  <c r="CG942" i="21"/>
  <c r="A942" i="21" s="1"/>
  <c r="BN942" i="21" s="1"/>
  <c r="R950" i="21"/>
  <c r="CG950" i="21"/>
  <c r="A950" i="21" s="1"/>
  <c r="BN950" i="21" s="1"/>
  <c r="R958" i="21"/>
  <c r="CG958" i="21"/>
  <c r="A958" i="21" s="1"/>
  <c r="BN958" i="21" s="1"/>
  <c r="R966" i="21"/>
  <c r="CG966" i="21"/>
  <c r="A966" i="21" s="1"/>
  <c r="BN966" i="21" s="1"/>
  <c r="CG368" i="21"/>
  <c r="A368" i="21" s="1"/>
  <c r="BS431" i="21"/>
  <c r="CA463" i="21"/>
  <c r="CA495" i="21"/>
  <c r="CG322" i="21"/>
  <c r="A322" i="21" s="1"/>
  <c r="CG335" i="21"/>
  <c r="A335" i="21" s="1"/>
  <c r="CG399" i="21"/>
  <c r="A399" i="21" s="1"/>
  <c r="CA433" i="21"/>
  <c r="CA465" i="21"/>
  <c r="CG707" i="21"/>
  <c r="A707" i="21" s="1"/>
  <c r="CG408" i="21"/>
  <c r="A408" i="21" s="1"/>
  <c r="CG671" i="21"/>
  <c r="A671" i="21" s="1"/>
  <c r="CG695" i="21"/>
  <c r="A695" i="21" s="1"/>
  <c r="CG370" i="21"/>
  <c r="A370" i="21" s="1"/>
  <c r="CG321" i="21"/>
  <c r="A321" i="21" s="1"/>
  <c r="CG385" i="21"/>
  <c r="A385" i="21" s="1"/>
  <c r="BS419" i="21"/>
  <c r="BS451" i="21"/>
  <c r="CG796" i="21"/>
  <c r="A796" i="21" s="1"/>
  <c r="CG621" i="21"/>
  <c r="A621" i="21" s="1"/>
  <c r="CG625" i="21"/>
  <c r="A625" i="21" s="1"/>
  <c r="CG637" i="21"/>
  <c r="A637" i="21" s="1"/>
  <c r="CG641" i="21"/>
  <c r="A641" i="21" s="1"/>
  <c r="CA301" i="21"/>
  <c r="BS301" i="21"/>
  <c r="CG301" i="21" s="1"/>
  <c r="BS261" i="21"/>
  <c r="CA261" i="21"/>
  <c r="BR261" i="21"/>
  <c r="BT302" i="21"/>
  <c r="CB302" i="21"/>
  <c r="BY437" i="21"/>
  <c r="CE437" i="21"/>
  <c r="CC437" i="21"/>
  <c r="CB437" i="21"/>
  <c r="CD437" i="21"/>
  <c r="BY469" i="21"/>
  <c r="CD469" i="21"/>
  <c r="CE469" i="21"/>
  <c r="CB469" i="21"/>
  <c r="CC469" i="21"/>
  <c r="BY505" i="21"/>
  <c r="CB505" i="21"/>
  <c r="CE505" i="21"/>
  <c r="CC505" i="21"/>
  <c r="CD505" i="21"/>
  <c r="R984" i="21"/>
  <c r="CG984" i="21"/>
  <c r="A984" i="21" s="1"/>
  <c r="BN984" i="21" s="1"/>
  <c r="CA292" i="21"/>
  <c r="BS292" i="21"/>
  <c r="CA252" i="21"/>
  <c r="BS252" i="21"/>
  <c r="BR252" i="21"/>
  <c r="BT309" i="21"/>
  <c r="CB309" i="21"/>
  <c r="CB261" i="21"/>
  <c r="BT261" i="21"/>
  <c r="CA290" i="21"/>
  <c r="BS290" i="21"/>
  <c r="CA258" i="21"/>
  <c r="BS258" i="21"/>
  <c r="BR258" i="21"/>
  <c r="CA234" i="21"/>
  <c r="BS234" i="21"/>
  <c r="BT291" i="21"/>
  <c r="CB291" i="21"/>
  <c r="CA304" i="21"/>
  <c r="BS304" i="21"/>
  <c r="BS288" i="21"/>
  <c r="CA288" i="21"/>
  <c r="CA264" i="21"/>
  <c r="BS264" i="21"/>
  <c r="BR264" i="21"/>
  <c r="CA248" i="21"/>
  <c r="BS248" i="21"/>
  <c r="BR248" i="21"/>
  <c r="CA224" i="21"/>
  <c r="BS224" i="21"/>
  <c r="CB297" i="21"/>
  <c r="BT297" i="21"/>
  <c r="CB273" i="21"/>
  <c r="BT273" i="21"/>
  <c r="CB249" i="21"/>
  <c r="BT249" i="21"/>
  <c r="CB225" i="21"/>
  <c r="BT225" i="21"/>
  <c r="R974" i="21"/>
  <c r="CG974" i="21"/>
  <c r="A974" i="21" s="1"/>
  <c r="BN974" i="21" s="1"/>
  <c r="CG982" i="21"/>
  <c r="A982" i="21" s="1"/>
  <c r="BN982" i="21" s="1"/>
  <c r="R982" i="21"/>
  <c r="R990" i="21"/>
  <c r="CG990" i="21"/>
  <c r="A990" i="21" s="1"/>
  <c r="BN990" i="21" s="1"/>
  <c r="R998" i="21"/>
  <c r="CG998" i="21"/>
  <c r="A998" i="21" s="1"/>
  <c r="BN998" i="21" s="1"/>
  <c r="R1006" i="21"/>
  <c r="CG1006" i="21"/>
  <c r="A1006" i="21" s="1"/>
  <c r="BN1006" i="21" s="1"/>
  <c r="CA431" i="21"/>
  <c r="BS463" i="21"/>
  <c r="CG390" i="21"/>
  <c r="A390" i="21" s="1"/>
  <c r="R915" i="21"/>
  <c r="CG915" i="21"/>
  <c r="A915" i="21" s="1"/>
  <c r="BN915" i="21" s="1"/>
  <c r="R923" i="21"/>
  <c r="CG923" i="21"/>
  <c r="A923" i="21" s="1"/>
  <c r="BN923" i="21" s="1"/>
  <c r="R931" i="21"/>
  <c r="CG931" i="21"/>
  <c r="A931" i="21" s="1"/>
  <c r="BN931" i="21" s="1"/>
  <c r="CG939" i="21"/>
  <c r="A939" i="21" s="1"/>
  <c r="BN939" i="21" s="1"/>
  <c r="R939" i="21"/>
  <c r="R947" i="21"/>
  <c r="CG947" i="21"/>
  <c r="A947" i="21" s="1"/>
  <c r="BN947" i="21" s="1"/>
  <c r="R955" i="21"/>
  <c r="CG955" i="21"/>
  <c r="A955" i="21" s="1"/>
  <c r="BN955" i="21" s="1"/>
  <c r="R963" i="21"/>
  <c r="CG963" i="21"/>
  <c r="A963" i="21" s="1"/>
  <c r="BN963" i="21" s="1"/>
  <c r="R971" i="21"/>
  <c r="CG971" i="21"/>
  <c r="A971" i="21" s="1"/>
  <c r="BN971" i="21" s="1"/>
  <c r="R979" i="21"/>
  <c r="CG979" i="21"/>
  <c r="A979" i="21" s="1"/>
  <c r="BN979" i="21" s="1"/>
  <c r="R987" i="21"/>
  <c r="CG987" i="21"/>
  <c r="A987" i="21" s="1"/>
  <c r="BN987" i="21" s="1"/>
  <c r="R995" i="21"/>
  <c r="CG995" i="21"/>
  <c r="A995" i="21" s="1"/>
  <c r="BN995" i="21" s="1"/>
  <c r="CG1003" i="21"/>
  <c r="A1003" i="21" s="1"/>
  <c r="BN1003" i="21" s="1"/>
  <c r="R1003" i="21"/>
  <c r="CG338" i="21"/>
  <c r="CG376" i="21"/>
  <c r="A376" i="21" s="1"/>
  <c r="CG614" i="21"/>
  <c r="A614" i="21" s="1"/>
  <c r="CG655" i="21"/>
  <c r="A655" i="21" s="1"/>
  <c r="CG675" i="21"/>
  <c r="A675" i="21" s="1"/>
  <c r="CG681" i="21"/>
  <c r="A681" i="21" s="1"/>
  <c r="CG713" i="21"/>
  <c r="A713" i="21" s="1"/>
  <c r="CA419" i="21"/>
  <c r="CA451" i="21"/>
  <c r="CA483" i="21"/>
  <c r="CG812" i="21"/>
  <c r="A812" i="21" s="1"/>
  <c r="BN812" i="21" s="1"/>
  <c r="CG726" i="21"/>
  <c r="A726" i="21" s="1"/>
  <c r="CG742" i="21"/>
  <c r="A742" i="21" s="1"/>
  <c r="CG754" i="21"/>
  <c r="A754" i="21" s="1"/>
  <c r="CG758" i="21"/>
  <c r="A758" i="21" s="1"/>
  <c r="CG764" i="21"/>
  <c r="A764" i="21" s="1"/>
  <c r="CG770" i="21"/>
  <c r="CG774" i="21"/>
  <c r="A774" i="21" s="1"/>
  <c r="CG780" i="21"/>
  <c r="A780" i="21" s="1"/>
  <c r="CG786" i="21"/>
  <c r="A786" i="21" s="1"/>
  <c r="CG790" i="21"/>
  <c r="A790" i="21" s="1"/>
  <c r="CG802" i="21"/>
  <c r="A802" i="21" s="1"/>
  <c r="CG627" i="21"/>
  <c r="A627" i="21" s="1"/>
  <c r="CG631" i="21"/>
  <c r="A631" i="21" s="1"/>
  <c r="CG643" i="21"/>
  <c r="CG647" i="21"/>
  <c r="A647" i="21" s="1"/>
  <c r="CB262" i="21"/>
  <c r="BT262" i="21"/>
  <c r="CB246" i="21"/>
  <c r="BT246" i="21"/>
  <c r="BY421" i="21"/>
  <c r="CE421" i="21"/>
  <c r="CB421" i="21"/>
  <c r="CD421" i="21"/>
  <c r="CC421" i="21"/>
  <c r="BY445" i="21"/>
  <c r="CC445" i="21"/>
  <c r="CB445" i="21"/>
  <c r="BX445" i="21"/>
  <c r="CD445" i="21"/>
  <c r="CE445" i="21"/>
  <c r="BY473" i="21"/>
  <c r="CB473" i="21"/>
  <c r="CC473" i="21"/>
  <c r="CD473" i="21"/>
  <c r="CE473" i="21"/>
  <c r="BY493" i="21"/>
  <c r="CE493" i="21"/>
  <c r="CD493" i="21"/>
  <c r="CB493" i="21"/>
  <c r="CC493" i="21"/>
  <c r="BY513" i="21"/>
  <c r="CG513" i="21" s="1"/>
  <c r="CC513" i="21"/>
  <c r="CD513" i="21"/>
  <c r="CB513" i="21"/>
  <c r="CE513" i="21"/>
  <c r="R976" i="21"/>
  <c r="CG976" i="21"/>
  <c r="A976" i="21" s="1"/>
  <c r="BN976" i="21" s="1"/>
  <c r="BS308" i="21"/>
  <c r="CA308" i="21"/>
  <c r="CA268" i="21"/>
  <c r="BS268" i="21"/>
  <c r="BR268" i="21"/>
  <c r="CA236" i="21"/>
  <c r="BS236" i="21"/>
  <c r="BR236" i="21"/>
  <c r="CB293" i="21"/>
  <c r="BT293" i="21"/>
  <c r="CB245" i="21"/>
  <c r="BT245" i="21"/>
  <c r="CA274" i="21"/>
  <c r="BS274" i="21"/>
  <c r="BT299" i="21"/>
  <c r="CB299" i="21"/>
  <c r="CB267" i="21"/>
  <c r="BT267" i="21"/>
  <c r="CB243" i="21"/>
  <c r="BT243" i="21"/>
  <c r="CB227" i="21"/>
  <c r="BT227" i="21"/>
  <c r="BS296" i="21"/>
  <c r="CA296" i="21"/>
  <c r="CA272" i="21"/>
  <c r="BS272" i="21"/>
  <c r="CA256" i="21"/>
  <c r="BS256" i="21"/>
  <c r="BR256" i="21"/>
  <c r="CA240" i="21"/>
  <c r="BS240" i="21"/>
  <c r="BR240" i="21"/>
  <c r="CA232" i="21"/>
  <c r="BS232" i="21"/>
  <c r="BT313" i="21"/>
  <c r="CB313" i="21"/>
  <c r="BT289" i="21"/>
  <c r="CB289" i="21"/>
  <c r="CB257" i="21"/>
  <c r="BT257" i="21"/>
  <c r="CA311" i="21"/>
  <c r="BS311" i="21"/>
  <c r="CA303" i="21"/>
  <c r="BS303" i="21"/>
  <c r="CA295" i="21"/>
  <c r="BS295" i="21"/>
  <c r="CA287" i="21"/>
  <c r="BS287" i="21"/>
  <c r="CA279" i="21"/>
  <c r="BS279" i="21"/>
  <c r="CA271" i="21"/>
  <c r="BS271" i="21"/>
  <c r="CA263" i="21"/>
  <c r="BS263" i="21"/>
  <c r="BR263" i="21"/>
  <c r="CA255" i="21"/>
  <c r="BS255" i="21"/>
  <c r="BR255" i="21"/>
  <c r="CA247" i="21"/>
  <c r="BS247" i="21"/>
  <c r="BR247" i="21"/>
  <c r="CA239" i="21"/>
  <c r="BS239" i="21"/>
  <c r="BR239" i="21"/>
  <c r="CA231" i="21"/>
  <c r="BS231" i="21"/>
  <c r="BR231" i="21"/>
  <c r="CA223" i="21"/>
  <c r="BS223" i="21"/>
  <c r="CB312" i="21"/>
  <c r="BT312" i="21"/>
  <c r="CB304" i="21"/>
  <c r="BT304" i="21"/>
  <c r="CB296" i="21"/>
  <c r="BT296" i="21"/>
  <c r="CB288" i="21"/>
  <c r="BT288" i="21"/>
  <c r="CB280" i="21"/>
  <c r="BT280" i="21"/>
  <c r="BT272" i="21"/>
  <c r="CB272" i="21"/>
  <c r="BT264" i="21"/>
  <c r="CB264" i="21"/>
  <c r="BT256" i="21"/>
  <c r="CB256" i="21"/>
  <c r="BT248" i="21"/>
  <c r="CB248" i="21"/>
  <c r="BT240" i="21"/>
  <c r="CB240" i="21"/>
  <c r="BT232" i="21"/>
  <c r="CB232" i="21"/>
  <c r="BT224" i="21"/>
  <c r="CB224" i="21"/>
  <c r="BT216" i="21"/>
  <c r="CB216" i="21"/>
  <c r="CA216" i="21"/>
  <c r="BS216" i="21"/>
  <c r="BY416" i="21"/>
  <c r="CC416" i="21"/>
  <c r="CE416" i="21"/>
  <c r="CD416" i="21"/>
  <c r="CB416" i="21"/>
  <c r="BY420" i="21"/>
  <c r="CD420" i="21"/>
  <c r="CC420" i="21"/>
  <c r="CE420" i="21"/>
  <c r="CB420" i="21"/>
  <c r="BY424" i="21"/>
  <c r="CD424" i="21"/>
  <c r="CB424" i="21"/>
  <c r="CC424" i="21"/>
  <c r="CE424" i="21"/>
  <c r="BY428" i="21"/>
  <c r="CB428" i="21"/>
  <c r="CD428" i="21"/>
  <c r="CC428" i="21"/>
  <c r="CE428" i="21"/>
  <c r="BY432" i="21"/>
  <c r="CE432" i="21"/>
  <c r="CD432" i="21"/>
  <c r="CB432" i="21"/>
  <c r="CC432" i="21"/>
  <c r="BY436" i="21"/>
  <c r="CD436" i="21"/>
  <c r="CB436" i="21"/>
  <c r="CE436" i="21"/>
  <c r="CC436" i="21"/>
  <c r="BY440" i="21"/>
  <c r="CE440" i="21"/>
  <c r="BX440" i="21"/>
  <c r="CB440" i="21"/>
  <c r="CC440" i="21"/>
  <c r="CD440" i="21"/>
  <c r="BY444" i="21"/>
  <c r="CC444" i="21"/>
  <c r="CD444" i="21"/>
  <c r="CE444" i="21"/>
  <c r="CB444" i="21"/>
  <c r="BX444" i="21"/>
  <c r="BY448" i="21"/>
  <c r="BX448" i="21"/>
  <c r="CB448" i="21"/>
  <c r="CE448" i="21"/>
  <c r="CD448" i="21"/>
  <c r="CC448" i="21"/>
  <c r="BY452" i="21"/>
  <c r="CC452" i="21"/>
  <c r="CD452" i="21"/>
  <c r="CE452" i="21"/>
  <c r="CB452" i="21"/>
  <c r="BY456" i="21"/>
  <c r="CC456" i="21"/>
  <c r="CD456" i="21"/>
  <c r="CB456" i="21"/>
  <c r="CE456" i="21"/>
  <c r="BY460" i="21"/>
  <c r="CE460" i="21"/>
  <c r="CB460" i="21"/>
  <c r="CC460" i="21"/>
  <c r="CD460" i="21"/>
  <c r="BY464" i="21"/>
  <c r="CB464" i="21"/>
  <c r="CE464" i="21"/>
  <c r="CC464" i="21"/>
  <c r="CD464" i="21"/>
  <c r="BY468" i="21"/>
  <c r="CC468" i="21"/>
  <c r="CD468" i="21"/>
  <c r="CE468" i="21"/>
  <c r="CB468" i="21"/>
  <c r="BY472" i="21"/>
  <c r="CB472" i="21"/>
  <c r="CE472" i="21"/>
  <c r="CD472" i="21"/>
  <c r="CC472" i="21"/>
  <c r="BY476" i="21"/>
  <c r="CC476" i="21"/>
  <c r="CD476" i="21"/>
  <c r="CE476" i="21"/>
  <c r="CB476" i="21"/>
  <c r="BY480" i="21"/>
  <c r="CE480" i="21"/>
  <c r="CD480" i="21"/>
  <c r="CC480" i="21"/>
  <c r="CB480" i="21"/>
  <c r="BY484" i="21"/>
  <c r="CD484" i="21"/>
  <c r="CE484" i="21"/>
  <c r="CB484" i="21"/>
  <c r="CC484" i="21"/>
  <c r="BY488" i="21"/>
  <c r="CB488" i="21"/>
  <c r="CC488" i="21"/>
  <c r="CD488" i="21"/>
  <c r="CE488" i="21"/>
  <c r="BY492" i="21"/>
  <c r="CC492" i="21"/>
  <c r="CD492" i="21"/>
  <c r="CE492" i="21"/>
  <c r="CB492" i="21"/>
  <c r="BY496" i="21"/>
  <c r="CG496" i="21" s="1"/>
  <c r="CE496" i="21"/>
  <c r="CB496" i="21"/>
  <c r="CD496" i="21"/>
  <c r="CC496" i="21"/>
  <c r="BY500" i="21"/>
  <c r="CC500" i="21"/>
  <c r="CD500" i="21"/>
  <c r="CE500" i="21"/>
  <c r="CB500" i="21"/>
  <c r="BY504" i="21"/>
  <c r="CB504" i="21"/>
  <c r="CC504" i="21"/>
  <c r="CD504" i="21"/>
  <c r="CE504" i="21"/>
  <c r="BY508" i="21"/>
  <c r="CD508" i="21"/>
  <c r="CE508" i="21"/>
  <c r="CB508" i="21"/>
  <c r="CC508" i="21"/>
  <c r="BY512" i="21"/>
  <c r="CG512" i="21" s="1"/>
  <c r="CD512" i="21"/>
  <c r="CE512" i="21"/>
  <c r="CB512" i="21"/>
  <c r="CC512" i="21"/>
  <c r="BS437" i="21"/>
  <c r="BS469" i="21"/>
  <c r="R1007" i="21"/>
  <c r="CG1007" i="21"/>
  <c r="A1007" i="21" s="1"/>
  <c r="BN1007" i="21" s="1"/>
  <c r="R916" i="21"/>
  <c r="CG916" i="21"/>
  <c r="A916" i="21" s="1"/>
  <c r="BN916" i="21" s="1"/>
  <c r="R924" i="21"/>
  <c r="CG924" i="21"/>
  <c r="A924" i="21" s="1"/>
  <c r="BN924" i="21" s="1"/>
  <c r="R932" i="21"/>
  <c r="CG932" i="21"/>
  <c r="A932" i="21" s="1"/>
  <c r="BN932" i="21" s="1"/>
  <c r="R940" i="21"/>
  <c r="CG940" i="21"/>
  <c r="A940" i="21" s="1"/>
  <c r="BN940" i="21" s="1"/>
  <c r="R948" i="21"/>
  <c r="CG948" i="21"/>
  <c r="A948" i="21" s="1"/>
  <c r="BN948" i="21" s="1"/>
  <c r="R964" i="21"/>
  <c r="CG964" i="21"/>
  <c r="A964" i="21" s="1"/>
  <c r="BN964" i="21" s="1"/>
  <c r="R980" i="21"/>
  <c r="CG980" i="21"/>
  <c r="A980" i="21" s="1"/>
  <c r="BN980" i="21" s="1"/>
  <c r="R988" i="21"/>
  <c r="CG988" i="21"/>
  <c r="A988" i="21" s="1"/>
  <c r="BN988" i="21" s="1"/>
  <c r="CG996" i="21"/>
  <c r="A996" i="21" s="1"/>
  <c r="BN996" i="21" s="1"/>
  <c r="R996" i="21"/>
  <c r="R1004" i="21"/>
  <c r="CG1004" i="21"/>
  <c r="A1004" i="21" s="1"/>
  <c r="BN1004" i="21" s="1"/>
  <c r="CA460" i="21"/>
  <c r="CG378" i="21"/>
  <c r="A378" i="21" s="1"/>
  <c r="CG353" i="21"/>
  <c r="A353" i="21" s="1"/>
  <c r="CA471" i="21"/>
  <c r="CG386" i="21"/>
  <c r="A386" i="21" s="1"/>
  <c r="BS424" i="21"/>
  <c r="CA456" i="21"/>
  <c r="CA488" i="21"/>
  <c r="CG369" i="21"/>
  <c r="A369" i="21" s="1"/>
  <c r="CG375" i="21"/>
  <c r="A375" i="21" s="1"/>
  <c r="CG407" i="21"/>
  <c r="A407" i="21" s="1"/>
  <c r="CA473" i="21"/>
  <c r="R1012" i="21"/>
  <c r="CG1012" i="21"/>
  <c r="A1012" i="21" s="1"/>
  <c r="BN1012" i="21" s="1"/>
  <c r="CG937" i="21"/>
  <c r="A937" i="21" s="1"/>
  <c r="BN937" i="21" s="1"/>
  <c r="R937" i="21"/>
  <c r="CG945" i="21"/>
  <c r="A945" i="21" s="1"/>
  <c r="BN945" i="21" s="1"/>
  <c r="R945" i="21"/>
  <c r="R965" i="21"/>
  <c r="CG965" i="21"/>
  <c r="A965" i="21" s="1"/>
  <c r="BN965" i="21" s="1"/>
  <c r="R977" i="21"/>
  <c r="CG977" i="21"/>
  <c r="R985" i="21"/>
  <c r="CG985" i="21"/>
  <c r="A985" i="21" s="1"/>
  <c r="BN985" i="21" s="1"/>
  <c r="R993" i="21"/>
  <c r="CG993" i="21"/>
  <c r="A993" i="21" s="1"/>
  <c r="BN993" i="21" s="1"/>
  <c r="R1001" i="21"/>
  <c r="CG1001" i="21"/>
  <c r="A1001" i="21" s="1"/>
  <c r="BN1001" i="21" s="1"/>
  <c r="R914" i="21"/>
  <c r="CG914" i="21"/>
  <c r="A914" i="21" s="1"/>
  <c r="BN914" i="21" s="1"/>
  <c r="CG699" i="21"/>
  <c r="A699" i="21" s="1"/>
  <c r="CG320" i="21"/>
  <c r="A320" i="21" s="1"/>
  <c r="CG384" i="21"/>
  <c r="A384" i="21" s="1"/>
  <c r="CA418" i="21"/>
  <c r="BS450" i="21"/>
  <c r="CG314" i="21"/>
  <c r="A314" i="21" s="1"/>
  <c r="CG659" i="21"/>
  <c r="A659" i="21" s="1"/>
  <c r="CG665" i="21"/>
  <c r="A665" i="21" s="1"/>
  <c r="CG685" i="21"/>
  <c r="A685" i="21" s="1"/>
  <c r="CA444" i="21"/>
  <c r="CG329" i="21"/>
  <c r="A329" i="21" s="1"/>
  <c r="CG393" i="21"/>
  <c r="A393" i="21" s="1"/>
  <c r="BS427" i="21"/>
  <c r="BS459" i="21"/>
  <c r="CG809" i="21"/>
  <c r="A809" i="21" s="1"/>
  <c r="CG716" i="21"/>
  <c r="A716" i="21" s="1"/>
  <c r="CG722" i="21"/>
  <c r="A722" i="21" s="1"/>
  <c r="CG732" i="21"/>
  <c r="A732" i="21" s="1"/>
  <c r="CG748" i="21"/>
  <c r="A748" i="21" s="1"/>
  <c r="CG760" i="21"/>
  <c r="A760" i="21" s="1"/>
  <c r="CG776" i="21"/>
  <c r="A776" i="21" s="1"/>
  <c r="CG792" i="21"/>
  <c r="A792" i="21" s="1"/>
  <c r="CG651" i="21"/>
  <c r="A651" i="21" s="1"/>
  <c r="CG657" i="21"/>
  <c r="CG705" i="21"/>
  <c r="A705" i="21" s="1"/>
  <c r="BS269" i="21"/>
  <c r="CA269" i="21"/>
  <c r="BR269" i="21"/>
  <c r="BS229" i="21"/>
  <c r="CA229" i="21"/>
  <c r="CB278" i="21"/>
  <c r="BT278" i="21"/>
  <c r="CB230" i="21"/>
  <c r="BT230" i="21"/>
  <c r="BY425" i="21"/>
  <c r="CC425" i="21"/>
  <c r="CE425" i="21"/>
  <c r="CB425" i="21"/>
  <c r="CD425" i="21"/>
  <c r="BY453" i="21"/>
  <c r="CD453" i="21"/>
  <c r="CE453" i="21"/>
  <c r="CC453" i="21"/>
  <c r="CB453" i="21"/>
  <c r="BY477" i="21"/>
  <c r="CG477" i="21" s="1"/>
  <c r="A477" i="21" s="1"/>
  <c r="CD477" i="21"/>
  <c r="CE477" i="21"/>
  <c r="CC477" i="21"/>
  <c r="CB477" i="21"/>
  <c r="BY497" i="21"/>
  <c r="CC497" i="21"/>
  <c r="CD497" i="21"/>
  <c r="CE497" i="21"/>
  <c r="CB497" i="21"/>
  <c r="BY509" i="21"/>
  <c r="CG509" i="21" s="1"/>
  <c r="CE509" i="21"/>
  <c r="CB509" i="21"/>
  <c r="CC509" i="21"/>
  <c r="CD509" i="21"/>
  <c r="CA298" i="21"/>
  <c r="BS298" i="21"/>
  <c r="CB275" i="21"/>
  <c r="BT275" i="21"/>
  <c r="CA312" i="21"/>
  <c r="BS312" i="21"/>
  <c r="BS280" i="21"/>
  <c r="CA280" i="21"/>
  <c r="BT305" i="21"/>
  <c r="CB305" i="21"/>
  <c r="BT281" i="21"/>
  <c r="CB281" i="21"/>
  <c r="CB265" i="21"/>
  <c r="BT265" i="21"/>
  <c r="CB241" i="21"/>
  <c r="BT241" i="21"/>
  <c r="CB233" i="21"/>
  <c r="BT233" i="21"/>
  <c r="CB217" i="21"/>
  <c r="BT217" i="21"/>
  <c r="BS217" i="21"/>
  <c r="CA217" i="21"/>
  <c r="CA310" i="21"/>
  <c r="BS310" i="21"/>
  <c r="BS302" i="21"/>
  <c r="CA302" i="21"/>
  <c r="BS294" i="21"/>
  <c r="CA294" i="21"/>
  <c r="BS286" i="21"/>
  <c r="CA286" i="21"/>
  <c r="BS278" i="21"/>
  <c r="CA278" i="21"/>
  <c r="CA270" i="21"/>
  <c r="BS270" i="21"/>
  <c r="CA262" i="21"/>
  <c r="BS262" i="21"/>
  <c r="BR262" i="21"/>
  <c r="CA254" i="21"/>
  <c r="BS254" i="21"/>
  <c r="BR254" i="21"/>
  <c r="CA246" i="21"/>
  <c r="BS246" i="21"/>
  <c r="BR246" i="21"/>
  <c r="CA238" i="21"/>
  <c r="BS238" i="21"/>
  <c r="BR238" i="21"/>
  <c r="CA230" i="21"/>
  <c r="BS230" i="21"/>
  <c r="BR230" i="21"/>
  <c r="BT311" i="21"/>
  <c r="CB311" i="21"/>
  <c r="BT303" i="21"/>
  <c r="CB303" i="21"/>
  <c r="CB295" i="21"/>
  <c r="BT295" i="21"/>
  <c r="CB287" i="21"/>
  <c r="BT287" i="21"/>
  <c r="CB279" i="21"/>
  <c r="BT279" i="21"/>
  <c r="CB271" i="21"/>
  <c r="BT271" i="21"/>
  <c r="CB263" i="21"/>
  <c r="BT263" i="21"/>
  <c r="CB255" i="21"/>
  <c r="BT255" i="21"/>
  <c r="CB247" i="21"/>
  <c r="BT247" i="21"/>
  <c r="CB239" i="21"/>
  <c r="BT239" i="21"/>
  <c r="CB231" i="21"/>
  <c r="BT231" i="21"/>
  <c r="CB223" i="21"/>
  <c r="BT223" i="21"/>
  <c r="BT215" i="21"/>
  <c r="CB215" i="21"/>
  <c r="CA215" i="21"/>
  <c r="BS215" i="21"/>
  <c r="BR433" i="21"/>
  <c r="BR437" i="21"/>
  <c r="BR441" i="21"/>
  <c r="BR445" i="21"/>
  <c r="BR449" i="21"/>
  <c r="BR453" i="21"/>
  <c r="BR457" i="21"/>
  <c r="BR461" i="21"/>
  <c r="BR465" i="21"/>
  <c r="BR469" i="21"/>
  <c r="CA437" i="21"/>
  <c r="CA469" i="21"/>
  <c r="R956" i="21"/>
  <c r="CG956" i="21"/>
  <c r="A956" i="21" s="1"/>
  <c r="BN956" i="21" s="1"/>
  <c r="R972" i="21"/>
  <c r="CG972" i="21"/>
  <c r="A972" i="21" s="1"/>
  <c r="BN972" i="21" s="1"/>
  <c r="CA508" i="21"/>
  <c r="CA420" i="21"/>
  <c r="CA439" i="21"/>
  <c r="CA503" i="21"/>
  <c r="CG398" i="21"/>
  <c r="A398" i="21" s="1"/>
  <c r="CA432" i="21"/>
  <c r="BS464" i="21"/>
  <c r="CA505" i="21"/>
  <c r="R921" i="21"/>
  <c r="CG921" i="21"/>
  <c r="A921" i="21" s="1"/>
  <c r="BN921" i="21" s="1"/>
  <c r="R929" i="21"/>
  <c r="CG929" i="21"/>
  <c r="A929" i="21" s="1"/>
  <c r="BN929" i="21" s="1"/>
  <c r="R953" i="21"/>
  <c r="CG953" i="21"/>
  <c r="A953" i="21" s="1"/>
  <c r="BN953" i="21" s="1"/>
  <c r="R957" i="21"/>
  <c r="CG957" i="21"/>
  <c r="A957" i="21" s="1"/>
  <c r="BN957" i="21" s="1"/>
  <c r="R973" i="21"/>
  <c r="CG973" i="21"/>
  <c r="A973" i="21" s="1"/>
  <c r="BN973" i="21" s="1"/>
  <c r="R981" i="21"/>
  <c r="CG981" i="21"/>
  <c r="A981" i="21" s="1"/>
  <c r="BN981" i="21" s="1"/>
  <c r="R989" i="21"/>
  <c r="CG989" i="21"/>
  <c r="A989" i="21" s="1"/>
  <c r="BN989" i="21" s="1"/>
  <c r="R997" i="21"/>
  <c r="CG997" i="21"/>
  <c r="R1005" i="21"/>
  <c r="CG1005" i="21"/>
  <c r="A1005" i="21" s="1"/>
  <c r="BN1005" i="21" s="1"/>
  <c r="CG667" i="21"/>
  <c r="A667" i="21" s="1"/>
  <c r="CG701" i="21"/>
  <c r="A701" i="21" s="1"/>
  <c r="CA492" i="21"/>
  <c r="CA427" i="21"/>
  <c r="CA459" i="21"/>
  <c r="CA491" i="21"/>
  <c r="CG728" i="21"/>
  <c r="A728" i="21" s="1"/>
  <c r="CG738" i="21"/>
  <c r="A738" i="21" s="1"/>
  <c r="CG744" i="21"/>
  <c r="A744" i="21" s="1"/>
  <c r="CG617" i="21"/>
  <c r="A617" i="21" s="1"/>
  <c r="CG673" i="21"/>
  <c r="A673" i="21" s="1"/>
  <c r="CA277" i="21"/>
  <c r="BS277" i="21"/>
  <c r="BY441" i="21"/>
  <c r="CC441" i="21"/>
  <c r="CD441" i="21"/>
  <c r="CE441" i="21"/>
  <c r="BX441" i="21"/>
  <c r="CB441" i="21"/>
  <c r="BY489" i="21"/>
  <c r="CB489" i="21"/>
  <c r="CC489" i="21"/>
  <c r="CD489" i="21"/>
  <c r="CE489" i="21"/>
  <c r="R992" i="21"/>
  <c r="CG992" i="21"/>
  <c r="A992" i="21" s="1"/>
  <c r="BN992" i="21" s="1"/>
  <c r="R1000" i="21"/>
  <c r="CG1000" i="21"/>
  <c r="A1000" i="21" s="1"/>
  <c r="BN1000" i="21" s="1"/>
  <c r="BS415" i="21"/>
  <c r="CA447" i="21"/>
  <c r="CA428" i="21"/>
  <c r="BS432" i="21"/>
  <c r="CA464" i="21"/>
  <c r="CA496" i="21"/>
  <c r="CG319" i="21"/>
  <c r="A319" i="21" s="1"/>
  <c r="BS417" i="21"/>
  <c r="CA449" i="21"/>
  <c r="CA481" i="21"/>
  <c r="R1008" i="21"/>
  <c r="CG1008" i="21"/>
  <c r="A1008" i="21" s="1"/>
  <c r="BN1008" i="21" s="1"/>
  <c r="CG917" i="21"/>
  <c r="A917" i="21" s="1"/>
  <c r="BN917" i="21" s="1"/>
  <c r="R917" i="21"/>
  <c r="R925" i="21"/>
  <c r="CG925" i="21"/>
  <c r="A925" i="21" s="1"/>
  <c r="BN925" i="21" s="1"/>
  <c r="R933" i="21"/>
  <c r="CG933" i="21"/>
  <c r="R941" i="21"/>
  <c r="CG941" i="21"/>
  <c r="A941" i="21" s="1"/>
  <c r="BN941" i="21" s="1"/>
  <c r="R949" i="21"/>
  <c r="CG949" i="21"/>
  <c r="A949" i="21" s="1"/>
  <c r="BN949" i="21" s="1"/>
  <c r="R961" i="21"/>
  <c r="CG961" i="21"/>
  <c r="A961" i="21" s="1"/>
  <c r="BN961" i="21" s="1"/>
  <c r="R969" i="21"/>
  <c r="CG969" i="21"/>
  <c r="A969" i="21" s="1"/>
  <c r="BN969" i="21" s="1"/>
  <c r="CG687" i="21"/>
  <c r="A687" i="21" s="1"/>
  <c r="CG394" i="21"/>
  <c r="A394" i="21" s="1"/>
  <c r="CG392" i="21"/>
  <c r="A392" i="21" s="1"/>
  <c r="CA426" i="21"/>
  <c r="CA458" i="21"/>
  <c r="CG714" i="21"/>
  <c r="A714" i="21" s="1"/>
  <c r="CG401" i="21"/>
  <c r="A401" i="21" s="1"/>
  <c r="BS435" i="21"/>
  <c r="BS467" i="21"/>
  <c r="CG805" i="21"/>
  <c r="A805" i="21" s="1"/>
  <c r="CG629" i="21"/>
  <c r="A629" i="21" s="1"/>
  <c r="CG633" i="21"/>
  <c r="A633" i="21" s="1"/>
  <c r="CG645" i="21"/>
  <c r="A645" i="21" s="1"/>
  <c r="CG677" i="21"/>
  <c r="A677" i="21" s="1"/>
  <c r="CG689" i="21"/>
  <c r="A689" i="21" s="1"/>
  <c r="CA309" i="21"/>
  <c r="BS309" i="21"/>
  <c r="BS253" i="21"/>
  <c r="CA253" i="21"/>
  <c r="BR253" i="21"/>
  <c r="CB294" i="21"/>
  <c r="BT294" i="21"/>
  <c r="BY433" i="21"/>
  <c r="CE433" i="21"/>
  <c r="CC433" i="21"/>
  <c r="CD433" i="21"/>
  <c r="CB433" i="21"/>
  <c r="BY465" i="21"/>
  <c r="CC465" i="21"/>
  <c r="CD465" i="21"/>
  <c r="CE465" i="21"/>
  <c r="CB465" i="21"/>
  <c r="BY501" i="21"/>
  <c r="CB501" i="21"/>
  <c r="CD501" i="21"/>
  <c r="CC501" i="21"/>
  <c r="CE501" i="21"/>
  <c r="CB277" i="21"/>
  <c r="BT277" i="21"/>
  <c r="CB229" i="21"/>
  <c r="BT229" i="21"/>
  <c r="CA477" i="21"/>
  <c r="R920" i="21"/>
  <c r="CG920" i="21"/>
  <c r="A920" i="21" s="1"/>
  <c r="BN920" i="21" s="1"/>
  <c r="R928" i="21"/>
  <c r="CG928" i="21"/>
  <c r="A928" i="21" s="1"/>
  <c r="BN928" i="21" s="1"/>
  <c r="R936" i="21"/>
  <c r="CG936" i="21"/>
  <c r="R944" i="21"/>
  <c r="CG944" i="21"/>
  <c r="A944" i="21" s="1"/>
  <c r="BN944" i="21" s="1"/>
  <c r="CG952" i="21"/>
  <c r="A952" i="21" s="1"/>
  <c r="BN952" i="21" s="1"/>
  <c r="R952" i="21"/>
  <c r="CG960" i="21"/>
  <c r="A960" i="21" s="1"/>
  <c r="BN960" i="21" s="1"/>
  <c r="R960" i="21"/>
  <c r="R968" i="21"/>
  <c r="CG968" i="21"/>
  <c r="A968" i="21" s="1"/>
  <c r="BN968" i="21" s="1"/>
  <c r="CA415" i="21"/>
  <c r="BS428" i="21"/>
  <c r="CG330" i="21"/>
  <c r="A330" i="21" s="1"/>
  <c r="CA440" i="21"/>
  <c r="CG410" i="21"/>
  <c r="A410" i="21" s="1"/>
  <c r="CA417" i="21"/>
  <c r="CA513" i="21"/>
  <c r="CG703" i="21"/>
  <c r="CG711" i="21"/>
  <c r="A711" i="21" s="1"/>
  <c r="CG328" i="21"/>
  <c r="A328" i="21" s="1"/>
  <c r="CG661" i="21"/>
  <c r="A661" i="21" s="1"/>
  <c r="CG691" i="21"/>
  <c r="A691" i="21" s="1"/>
  <c r="CA435" i="21"/>
  <c r="CA467" i="21"/>
  <c r="CA499" i="21"/>
  <c r="CG718" i="21"/>
  <c r="A718" i="21" s="1"/>
  <c r="CG730" i="21"/>
  <c r="A730" i="21" s="1"/>
  <c r="CG734" i="21"/>
  <c r="A734" i="21" s="1"/>
  <c r="CG750" i="21"/>
  <c r="A750" i="21" s="1"/>
  <c r="BN750" i="21" s="1"/>
  <c r="CG756" i="21"/>
  <c r="A756" i="21" s="1"/>
  <c r="CG762" i="21"/>
  <c r="A762" i="21" s="1"/>
  <c r="CG766" i="21"/>
  <c r="A766" i="21" s="1"/>
  <c r="CG772" i="21"/>
  <c r="A772" i="21" s="1"/>
  <c r="CG778" i="21"/>
  <c r="CG782" i="21"/>
  <c r="A782" i="21" s="1"/>
  <c r="CG788" i="21"/>
  <c r="A788" i="21" s="1"/>
  <c r="CG794" i="21"/>
  <c r="A794" i="21" s="1"/>
  <c r="CG798" i="21"/>
  <c r="CG804" i="21"/>
  <c r="A804" i="21" s="1"/>
  <c r="CG619" i="21"/>
  <c r="A619" i="21" s="1"/>
  <c r="CG623" i="21"/>
  <c r="A623" i="21" s="1"/>
  <c r="CG635" i="21"/>
  <c r="A635" i="21" s="1"/>
  <c r="CG639" i="21"/>
  <c r="A639" i="21" s="1"/>
  <c r="CG653" i="21"/>
  <c r="A653" i="21" s="1"/>
  <c r="CG663" i="21"/>
  <c r="A663" i="21" s="1"/>
  <c r="CA436" i="21"/>
  <c r="CA285" i="21"/>
  <c r="BS285" i="21"/>
  <c r="BS237" i="21"/>
  <c r="CA237" i="21"/>
  <c r="BR237" i="21"/>
  <c r="CB286" i="21"/>
  <c r="BT286" i="21"/>
  <c r="CB238" i="21"/>
  <c r="BT238" i="21"/>
  <c r="BY429" i="21"/>
  <c r="CC429" i="21"/>
  <c r="CE429" i="21"/>
  <c r="CB429" i="21"/>
  <c r="CD429" i="21"/>
  <c r="BY461" i="21"/>
  <c r="CD461" i="21"/>
  <c r="CE461" i="21"/>
  <c r="CB461" i="21"/>
  <c r="CC461" i="21"/>
  <c r="BY485" i="21"/>
  <c r="CC485" i="21"/>
  <c r="CB485" i="21"/>
  <c r="CD485" i="21"/>
  <c r="CE485" i="21"/>
  <c r="CA284" i="21"/>
  <c r="BS284" i="21"/>
  <c r="CA228" i="21"/>
  <c r="BS228" i="21"/>
  <c r="CB285" i="21"/>
  <c r="BT285" i="21"/>
  <c r="CB253" i="21"/>
  <c r="BT253" i="21"/>
  <c r="CB221" i="21"/>
  <c r="BT221" i="21"/>
  <c r="CA221" i="21"/>
  <c r="BS221" i="21"/>
  <c r="CA445" i="21"/>
  <c r="CA509" i="21"/>
  <c r="R1011" i="21"/>
  <c r="CG1011" i="21"/>
  <c r="A1011" i="21" s="1"/>
  <c r="BN1011" i="21" s="1"/>
  <c r="BS307" i="21"/>
  <c r="CA307" i="21"/>
  <c r="BS299" i="21"/>
  <c r="CG299" i="21" s="1"/>
  <c r="CA299" i="21"/>
  <c r="CA291" i="21"/>
  <c r="BS291" i="21"/>
  <c r="CA283" i="21"/>
  <c r="BS283" i="21"/>
  <c r="CA275" i="21"/>
  <c r="BS275" i="21"/>
  <c r="CA267" i="21"/>
  <c r="BS267" i="21"/>
  <c r="BR267" i="21"/>
  <c r="CA259" i="21"/>
  <c r="BS259" i="21"/>
  <c r="BR259" i="21"/>
  <c r="CA251" i="21"/>
  <c r="BS251" i="21"/>
  <c r="BR251" i="21"/>
  <c r="CA243" i="21"/>
  <c r="BS243" i="21"/>
  <c r="BR243" i="21"/>
  <c r="CA235" i="21"/>
  <c r="BS235" i="21"/>
  <c r="CA227" i="21"/>
  <c r="BS227" i="21"/>
  <c r="CB308" i="21"/>
  <c r="BT308" i="21"/>
  <c r="CB300" i="21"/>
  <c r="BT300" i="21"/>
  <c r="CB292" i="21"/>
  <c r="BT292" i="21"/>
  <c r="CB284" i="21"/>
  <c r="BT284" i="21"/>
  <c r="BT276" i="21"/>
  <c r="CB276" i="21"/>
  <c r="BT268" i="21"/>
  <c r="CB268" i="21"/>
  <c r="BT260" i="21"/>
  <c r="CB260" i="21"/>
  <c r="BT252" i="21"/>
  <c r="CB252" i="21"/>
  <c r="BT244" i="21"/>
  <c r="CB244" i="21"/>
  <c r="BT236" i="21"/>
  <c r="CB236" i="21"/>
  <c r="BT228" i="21"/>
  <c r="CB228" i="21"/>
  <c r="BT220" i="21"/>
  <c r="CB220" i="21"/>
  <c r="CA220" i="21"/>
  <c r="BS220" i="21"/>
  <c r="BY418" i="21"/>
  <c r="CB418" i="21"/>
  <c r="CD418" i="21"/>
  <c r="CC418" i="21"/>
  <c r="CE418" i="21"/>
  <c r="BY422" i="21"/>
  <c r="CB422" i="21"/>
  <c r="CD422" i="21"/>
  <c r="CE422" i="21"/>
  <c r="CC422" i="21"/>
  <c r="BY426" i="21"/>
  <c r="CG426" i="21" s="1"/>
  <c r="CE426" i="21"/>
  <c r="CC426" i="21"/>
  <c r="CB426" i="21"/>
  <c r="CD426" i="21"/>
  <c r="BY430" i="21"/>
  <c r="CC430" i="21"/>
  <c r="CE430" i="21"/>
  <c r="CB430" i="21"/>
  <c r="CD430" i="21"/>
  <c r="BY434" i="21"/>
  <c r="CB434" i="21"/>
  <c r="CD434" i="21"/>
  <c r="CE434" i="21"/>
  <c r="CC434" i="21"/>
  <c r="BY438" i="21"/>
  <c r="CD438" i="21"/>
  <c r="CE438" i="21"/>
  <c r="BX438" i="21"/>
  <c r="CB438" i="21"/>
  <c r="CC438" i="21"/>
  <c r="BY442" i="21"/>
  <c r="CB442" i="21"/>
  <c r="CE442" i="21"/>
  <c r="BX442" i="21"/>
  <c r="CC442" i="21"/>
  <c r="CD442" i="21"/>
  <c r="BY446" i="21"/>
  <c r="CE446" i="21"/>
  <c r="CB446" i="21"/>
  <c r="CC446" i="21"/>
  <c r="BX446" i="21"/>
  <c r="CD446" i="21"/>
  <c r="BY450" i="21"/>
  <c r="CC450" i="21"/>
  <c r="CD450" i="21"/>
  <c r="CB450" i="21"/>
  <c r="CE450" i="21"/>
  <c r="BY454" i="21"/>
  <c r="CC454" i="21"/>
  <c r="CD454" i="21"/>
  <c r="CE454" i="21"/>
  <c r="CB454" i="21"/>
  <c r="BY458" i="21"/>
  <c r="CE458" i="21"/>
  <c r="CC458" i="21"/>
  <c r="CD458" i="21"/>
  <c r="CB458" i="21"/>
  <c r="BY462" i="21"/>
  <c r="CB462" i="21"/>
  <c r="CC462" i="21"/>
  <c r="CD462" i="21"/>
  <c r="CE462" i="21"/>
  <c r="BY466" i="21"/>
  <c r="CD466" i="21"/>
  <c r="CB466" i="21"/>
  <c r="CE466" i="21"/>
  <c r="CC466" i="21"/>
  <c r="BY470" i="21"/>
  <c r="CE470" i="21"/>
  <c r="CB470" i="21"/>
  <c r="CD470" i="21"/>
  <c r="CC470" i="21"/>
  <c r="BY474" i="21"/>
  <c r="CE474" i="21"/>
  <c r="CC474" i="21"/>
  <c r="CD474" i="21"/>
  <c r="CB474" i="21"/>
  <c r="BY478" i="21"/>
  <c r="CB478" i="21"/>
  <c r="CC478" i="21"/>
  <c r="CD478" i="21"/>
  <c r="CE478" i="21"/>
  <c r="BY482" i="21"/>
  <c r="CE482" i="21"/>
  <c r="CC482" i="21"/>
  <c r="CD482" i="21"/>
  <c r="CB482" i="21"/>
  <c r="BY486" i="21"/>
  <c r="CB486" i="21"/>
  <c r="CC486" i="21"/>
  <c r="CD486" i="21"/>
  <c r="CE486" i="21"/>
  <c r="BY490" i="21"/>
  <c r="CD490" i="21"/>
  <c r="CB490" i="21"/>
  <c r="CC490" i="21"/>
  <c r="CE490" i="21"/>
  <c r="BY494" i="21"/>
  <c r="CG494" i="21" s="1"/>
  <c r="CD494" i="21"/>
  <c r="CE494" i="21"/>
  <c r="CB494" i="21"/>
  <c r="CC494" i="21"/>
  <c r="BY498" i="21"/>
  <c r="CD498" i="21"/>
  <c r="CB498" i="21"/>
  <c r="CC498" i="21"/>
  <c r="CE498" i="21"/>
  <c r="BY502" i="21"/>
  <c r="CB502" i="21"/>
  <c r="CC502" i="21"/>
  <c r="CD502" i="21"/>
  <c r="CE502" i="21"/>
  <c r="BY506" i="21"/>
  <c r="CC506" i="21"/>
  <c r="CD506" i="21"/>
  <c r="CE506" i="21"/>
  <c r="CB506" i="21"/>
  <c r="BY510" i="21"/>
  <c r="CE510" i="21"/>
  <c r="CB510" i="21"/>
  <c r="CC510" i="21"/>
  <c r="CD510" i="21"/>
  <c r="R379" i="21"/>
  <c r="R315" i="21"/>
  <c r="BS421" i="21"/>
  <c r="BS453" i="21"/>
  <c r="R1009" i="21"/>
  <c r="CG1009" i="21"/>
  <c r="A1009" i="21" s="1"/>
  <c r="BN1009" i="21" s="1"/>
  <c r="R978" i="21"/>
  <c r="CG978" i="21"/>
  <c r="A978" i="21" s="1"/>
  <c r="BN978" i="21" s="1"/>
  <c r="R986" i="21"/>
  <c r="CG986" i="21"/>
  <c r="A986" i="21" s="1"/>
  <c r="BN986" i="21" s="1"/>
  <c r="CG994" i="21"/>
  <c r="A994" i="21" s="1"/>
  <c r="BN994" i="21" s="1"/>
  <c r="R994" i="21"/>
  <c r="R1002" i="21"/>
  <c r="CG1002" i="21"/>
  <c r="A1002" i="21" s="1"/>
  <c r="BN1002" i="21" s="1"/>
  <c r="CG355" i="21"/>
  <c r="A355" i="21" s="1"/>
  <c r="BS430" i="21"/>
  <c r="CA462" i="21"/>
  <c r="CA494" i="21"/>
  <c r="CA476" i="21"/>
  <c r="BS423" i="21"/>
  <c r="CA455" i="21"/>
  <c r="CA487" i="21"/>
  <c r="CG362" i="21"/>
  <c r="A362" i="21" s="1"/>
  <c r="CG374" i="21"/>
  <c r="A374" i="21" s="1"/>
  <c r="CA472" i="21"/>
  <c r="CA504" i="21"/>
  <c r="CG391" i="21"/>
  <c r="A391" i="21" s="1"/>
  <c r="BS425" i="21"/>
  <c r="CA489" i="21"/>
  <c r="R1010" i="21"/>
  <c r="CG1010" i="21"/>
  <c r="A1010" i="21" s="1"/>
  <c r="BN1010" i="21" s="1"/>
  <c r="R919" i="21"/>
  <c r="CG919" i="21"/>
  <c r="A919" i="21" s="1"/>
  <c r="BN919" i="21" s="1"/>
  <c r="R927" i="21"/>
  <c r="CG927" i="21"/>
  <c r="A927" i="21" s="1"/>
  <c r="BN927" i="21" s="1"/>
  <c r="R935" i="21"/>
  <c r="CG935" i="21"/>
  <c r="A935" i="21" s="1"/>
  <c r="BN935" i="21" s="1"/>
  <c r="CG943" i="21"/>
  <c r="A943" i="21" s="1"/>
  <c r="BN943" i="21" s="1"/>
  <c r="R943" i="21"/>
  <c r="R951" i="21"/>
  <c r="CG951" i="21"/>
  <c r="A951" i="21" s="1"/>
  <c r="BN951" i="21" s="1"/>
  <c r="R975" i="21"/>
  <c r="CG975" i="21"/>
  <c r="A975" i="21" s="1"/>
  <c r="BN975" i="21" s="1"/>
  <c r="R999" i="21"/>
  <c r="CG999" i="21"/>
  <c r="BS452" i="21"/>
  <c r="CG400" i="21"/>
  <c r="A400" i="21" s="1"/>
  <c r="CA434" i="21"/>
  <c r="BS466" i="21"/>
  <c r="CG649" i="21"/>
  <c r="A649" i="21" s="1"/>
  <c r="CG679" i="21"/>
  <c r="A679" i="21" s="1"/>
  <c r="CG709" i="21"/>
  <c r="A709" i="21" s="1"/>
  <c r="CG413" i="21"/>
  <c r="A413" i="21" s="1"/>
  <c r="CG377" i="21"/>
  <c r="A377" i="21" s="1"/>
  <c r="CG409" i="21"/>
  <c r="A409" i="21" s="1"/>
  <c r="CG811" i="21"/>
  <c r="A811" i="21" s="1"/>
  <c r="CG724" i="21"/>
  <c r="A724" i="21" s="1"/>
  <c r="CG736" i="21"/>
  <c r="A736" i="21" s="1"/>
  <c r="CG740" i="21"/>
  <c r="A740" i="21" s="1"/>
  <c r="CG746" i="21"/>
  <c r="A746" i="21" s="1"/>
  <c r="CG768" i="21"/>
  <c r="A768" i="21" s="1"/>
  <c r="CG784" i="21"/>
  <c r="A784" i="21" s="1"/>
  <c r="CG800" i="21"/>
  <c r="A800" i="21" s="1"/>
  <c r="CG669" i="21"/>
  <c r="A669" i="21" s="1"/>
  <c r="BS436" i="21"/>
  <c r="BY457" i="21"/>
  <c r="CB457" i="21"/>
  <c r="CC457" i="21"/>
  <c r="CD457" i="21"/>
  <c r="CE457" i="21"/>
  <c r="CA276" i="21"/>
  <c r="BS276" i="21"/>
  <c r="CA282" i="21"/>
  <c r="BS282" i="21"/>
  <c r="CA242" i="21"/>
  <c r="BS242" i="21"/>
  <c r="BR242" i="21"/>
  <c r="CB307" i="21"/>
  <c r="BT307" i="21"/>
  <c r="CB251" i="21"/>
  <c r="BT251" i="21"/>
  <c r="CA485" i="21"/>
  <c r="R1013" i="21"/>
  <c r="CG1013" i="21"/>
  <c r="A1013" i="21" s="1"/>
  <c r="R922" i="21"/>
  <c r="CG922" i="21"/>
  <c r="A922" i="21" s="1"/>
  <c r="BN922" i="21" s="1"/>
  <c r="R930" i="21"/>
  <c r="CG930" i="21"/>
  <c r="A930" i="21" s="1"/>
  <c r="BN930" i="21" s="1"/>
  <c r="R938" i="21"/>
  <c r="CG938" i="21"/>
  <c r="A938" i="21" s="1"/>
  <c r="BN938" i="21" s="1"/>
  <c r="R946" i="21"/>
  <c r="CG946" i="21"/>
  <c r="A946" i="21" s="1"/>
  <c r="BN946" i="21" s="1"/>
  <c r="R954" i="21"/>
  <c r="CG954" i="21"/>
  <c r="A954" i="21" s="1"/>
  <c r="BN954" i="21" s="1"/>
  <c r="R962" i="21"/>
  <c r="CG962" i="21"/>
  <c r="A962" i="21" s="1"/>
  <c r="BN962" i="21" s="1"/>
  <c r="R970" i="21"/>
  <c r="CG970" i="21"/>
  <c r="A970" i="21" s="1"/>
  <c r="BN970" i="21" s="1"/>
  <c r="CG402" i="21"/>
  <c r="A402" i="21" s="1"/>
  <c r="CG354" i="21"/>
  <c r="A354" i="21" s="1"/>
  <c r="CA438" i="21"/>
  <c r="CA502" i="21"/>
  <c r="CA423" i="21"/>
  <c r="BS455" i="21"/>
  <c r="CA484" i="21"/>
  <c r="CA416" i="21"/>
  <c r="BS468" i="21"/>
  <c r="CG344" i="21"/>
  <c r="A344" i="21" s="1"/>
  <c r="CA425" i="21"/>
  <c r="BS457" i="21"/>
  <c r="R959" i="21"/>
  <c r="CG959" i="21"/>
  <c r="A959" i="21" s="1"/>
  <c r="BN959" i="21" s="1"/>
  <c r="R967" i="21"/>
  <c r="CG967" i="21"/>
  <c r="A967" i="21" s="1"/>
  <c r="BN967" i="21" s="1"/>
  <c r="R983" i="21"/>
  <c r="CG983" i="21"/>
  <c r="A983" i="21" s="1"/>
  <c r="BN983" i="21" s="1"/>
  <c r="R991" i="21"/>
  <c r="CG991" i="21"/>
  <c r="A991" i="21" s="1"/>
  <c r="BN991" i="21" s="1"/>
  <c r="CG693" i="21"/>
  <c r="A693" i="21" s="1"/>
  <c r="CA452" i="21"/>
  <c r="CG361" i="21"/>
  <c r="A361" i="21" s="1"/>
  <c r="BS434" i="21"/>
  <c r="CA466" i="21"/>
  <c r="CA498" i="21"/>
  <c r="CA443" i="21"/>
  <c r="CA475" i="21"/>
  <c r="CA507" i="21"/>
  <c r="CG807" i="21"/>
  <c r="A807" i="21" s="1"/>
  <c r="CG720" i="21"/>
  <c r="A720" i="21" s="1"/>
  <c r="CG752" i="21"/>
  <c r="A752" i="21" s="1"/>
  <c r="CG615" i="21"/>
  <c r="A615" i="21" s="1"/>
  <c r="CG683" i="21"/>
  <c r="A683" i="21" s="1"/>
  <c r="CG697" i="21"/>
  <c r="A697" i="21" s="1"/>
  <c r="R624" i="21"/>
  <c r="R623" i="21"/>
  <c r="R655" i="21"/>
  <c r="R671" i="21"/>
  <c r="R687" i="21"/>
  <c r="R703" i="21"/>
  <c r="R630" i="21"/>
  <c r="R678" i="21"/>
  <c r="R668" i="21"/>
  <c r="R790" i="21"/>
  <c r="R616" i="21"/>
  <c r="R685" i="21"/>
  <c r="R644" i="21"/>
  <c r="R614" i="21"/>
  <c r="R806" i="21"/>
  <c r="R725" i="21"/>
  <c r="R741" i="21"/>
  <c r="R757" i="21"/>
  <c r="R773" i="21"/>
  <c r="R789" i="21"/>
  <c r="R649" i="21"/>
  <c r="R776" i="21"/>
  <c r="R639" i="21"/>
  <c r="R721" i="21"/>
  <c r="R737" i="21"/>
  <c r="R753" i="21"/>
  <c r="R769" i="21"/>
  <c r="R785" i="21"/>
  <c r="R801" i="21"/>
  <c r="R662" i="21"/>
  <c r="R661" i="21"/>
  <c r="R693" i="21"/>
  <c r="R683" i="21"/>
  <c r="R717" i="21"/>
  <c r="R733" i="21"/>
  <c r="R749" i="21"/>
  <c r="R765" i="21"/>
  <c r="R781" i="21"/>
  <c r="R797" i="21"/>
  <c r="R728" i="21"/>
  <c r="R811" i="21"/>
  <c r="R677" i="21"/>
  <c r="R709" i="21"/>
  <c r="R395" i="21"/>
  <c r="R714" i="21"/>
  <c r="R727" i="21"/>
  <c r="R743" i="21"/>
  <c r="R759" i="21"/>
  <c r="R775" i="21"/>
  <c r="R791" i="21"/>
  <c r="R619" i="21"/>
  <c r="R667" i="21"/>
  <c r="R699" i="21"/>
  <c r="R690" i="21"/>
  <c r="R813" i="21"/>
  <c r="R723" i="21"/>
  <c r="R739" i="21"/>
  <c r="R755" i="21"/>
  <c r="R771" i="21"/>
  <c r="R787" i="21"/>
  <c r="R803" i="21"/>
  <c r="R664" i="21"/>
  <c r="R696" i="21"/>
  <c r="R631" i="21"/>
  <c r="R647" i="21"/>
  <c r="R729" i="21"/>
  <c r="R745" i="21"/>
  <c r="R761" i="21"/>
  <c r="R777" i="21"/>
  <c r="R793" i="21"/>
  <c r="R669" i="21"/>
  <c r="R719" i="21"/>
  <c r="R735" i="21"/>
  <c r="R751" i="21"/>
  <c r="R767" i="21"/>
  <c r="R783" i="21"/>
  <c r="R799" i="21"/>
  <c r="R628" i="21"/>
  <c r="R707" i="21"/>
  <c r="R634" i="21"/>
  <c r="R650" i="21"/>
  <c r="R666" i="21"/>
  <c r="R682" i="21"/>
  <c r="R633" i="21"/>
  <c r="R808" i="21"/>
  <c r="R715" i="21"/>
  <c r="R731" i="21"/>
  <c r="R747" i="21"/>
  <c r="R763" i="21"/>
  <c r="R779" i="21"/>
  <c r="R795" i="21"/>
  <c r="R710" i="21"/>
  <c r="R756" i="21"/>
  <c r="R758" i="21"/>
  <c r="R734" i="21"/>
  <c r="R626" i="21"/>
  <c r="R642" i="21"/>
  <c r="R658" i="21"/>
  <c r="R674" i="21"/>
  <c r="R712" i="21"/>
  <c r="R760" i="21"/>
  <c r="R732" i="21"/>
  <c r="R740" i="21"/>
  <c r="R766" i="21"/>
  <c r="R632" i="21"/>
  <c r="R648" i="21"/>
  <c r="R680" i="21"/>
  <c r="R736" i="21"/>
  <c r="R794" i="21"/>
  <c r="R768" i="21"/>
  <c r="R726" i="21"/>
  <c r="R780" i="21"/>
  <c r="R807" i="21"/>
  <c r="R744" i="21"/>
  <c r="R798" i="21"/>
  <c r="R622" i="21"/>
  <c r="R638" i="21"/>
  <c r="R654" i="21"/>
  <c r="R670" i="21"/>
  <c r="R686" i="21"/>
  <c r="R708" i="21"/>
  <c r="R809" i="21"/>
  <c r="R804" i="21"/>
  <c r="R694" i="21"/>
  <c r="R641" i="21"/>
  <c r="R772" i="21"/>
  <c r="R660" i="21"/>
  <c r="R676" i="21"/>
  <c r="R692" i="21"/>
  <c r="R770" i="21"/>
  <c r="R746" i="21"/>
  <c r="R718" i="21"/>
  <c r="R748" i="21"/>
  <c r="R716" i="21"/>
  <c r="R752" i="21"/>
  <c r="R774" i="21"/>
  <c r="R618" i="21"/>
  <c r="R698" i="21"/>
  <c r="R812" i="21"/>
  <c r="R778" i="21"/>
  <c r="R742" i="21"/>
  <c r="R796" i="21"/>
  <c r="R724" i="21"/>
  <c r="R640" i="21"/>
  <c r="R672" i="21"/>
  <c r="R688" i="21"/>
  <c r="R704" i="21"/>
  <c r="R750" i="21"/>
  <c r="R722" i="21"/>
  <c r="R786" i="21"/>
  <c r="R646" i="21"/>
  <c r="R782" i="21"/>
  <c r="R754" i="21"/>
  <c r="R792" i="21"/>
  <c r="R805" i="21"/>
  <c r="R800" i="21"/>
  <c r="R730" i="21"/>
  <c r="R764" i="21"/>
  <c r="R784" i="21"/>
  <c r="R788" i="21"/>
  <c r="R620" i="21"/>
  <c r="R636" i="21"/>
  <c r="R652" i="21"/>
  <c r="R684" i="21"/>
  <c r="R700" i="21"/>
  <c r="R706" i="21"/>
  <c r="R720" i="21"/>
  <c r="R414" i="21"/>
  <c r="R617" i="21"/>
  <c r="R384" i="21"/>
  <c r="R411" i="21"/>
  <c r="R377" i="21"/>
  <c r="R389" i="21"/>
  <c r="R380" i="21"/>
  <c r="R412" i="21"/>
  <c r="R400" i="21"/>
  <c r="R381" i="21"/>
  <c r="R393" i="21"/>
  <c r="R387" i="21"/>
  <c r="R390" i="21"/>
  <c r="R413" i="21"/>
  <c r="R369" i="21"/>
  <c r="R338" i="21"/>
  <c r="R376" i="21"/>
  <c r="R394" i="21"/>
  <c r="R326" i="21"/>
  <c r="R378" i="21"/>
  <c r="R405" i="21"/>
  <c r="R363" i="21"/>
  <c r="R370" i="21"/>
  <c r="R402" i="21"/>
  <c r="R397" i="21"/>
  <c r="R391" i="21"/>
  <c r="R345" i="21"/>
  <c r="R327" i="21"/>
  <c r="R410" i="21"/>
  <c r="R373" i="21"/>
  <c r="R399" i="21"/>
  <c r="R403" i="21"/>
  <c r="R396" i="21"/>
  <c r="R392" i="21"/>
  <c r="R374" i="21"/>
  <c r="R406" i="21"/>
  <c r="R408" i="21"/>
  <c r="R398" i="21"/>
  <c r="R386" i="21"/>
  <c r="R375" i="21"/>
  <c r="R407" i="21"/>
  <c r="R335" i="21"/>
  <c r="R328" i="21"/>
  <c r="R388" i="21"/>
  <c r="R372" i="21"/>
  <c r="R404" i="21"/>
  <c r="R382" i="21"/>
  <c r="R401" i="21"/>
  <c r="R383" i="21"/>
  <c r="R385" i="21"/>
  <c r="R347" i="21"/>
  <c r="R368" i="21"/>
  <c r="R353" i="21"/>
  <c r="R366" i="21"/>
  <c r="R367" i="21"/>
  <c r="R339" i="21"/>
  <c r="R351" i="21"/>
  <c r="R337" i="21"/>
  <c r="R358" i="21"/>
  <c r="R359" i="21"/>
  <c r="R334" i="21"/>
  <c r="R355" i="21"/>
  <c r="R349" i="21"/>
  <c r="R362" i="21"/>
  <c r="R350" i="21"/>
  <c r="R329" i="21"/>
  <c r="R331" i="21"/>
  <c r="R341" i="21"/>
  <c r="R354" i="21"/>
  <c r="R344" i="21"/>
  <c r="R342" i="21"/>
  <c r="R324" i="21"/>
  <c r="R325" i="21"/>
  <c r="R333" i="21"/>
  <c r="R330" i="21"/>
  <c r="R343" i="21"/>
  <c r="R364" i="21"/>
  <c r="R360" i="21"/>
  <c r="R336" i="21"/>
  <c r="R365" i="21"/>
  <c r="R340" i="21"/>
  <c r="R361" i="21"/>
  <c r="R348" i="21"/>
  <c r="R356" i="21"/>
  <c r="R352" i="21"/>
  <c r="R346" i="21"/>
  <c r="R357" i="21"/>
  <c r="R371" i="21"/>
  <c r="R332" i="21"/>
  <c r="A643" i="21"/>
  <c r="A999" i="21"/>
  <c r="BN999" i="21" s="1"/>
  <c r="A414" i="21"/>
  <c r="A703" i="21"/>
  <c r="A936" i="21"/>
  <c r="BN936" i="21" s="1"/>
  <c r="A372" i="21"/>
  <c r="A404" i="21"/>
  <c r="A770" i="21"/>
  <c r="A389" i="21"/>
  <c r="A412" i="21"/>
  <c r="A657" i="21"/>
  <c r="A933" i="21"/>
  <c r="BN933" i="21" s="1"/>
  <c r="A338" i="21"/>
  <c r="A801" i="21"/>
  <c r="A388" i="21"/>
  <c r="A977" i="21"/>
  <c r="BN977" i="21" s="1"/>
  <c r="A997" i="21"/>
  <c r="BN997" i="21" s="1"/>
  <c r="A781" i="21"/>
  <c r="A712" i="21"/>
  <c r="A773" i="21"/>
  <c r="A778" i="21"/>
  <c r="A743" i="21"/>
  <c r="A791" i="21"/>
  <c r="A339" i="21"/>
  <c r="A798" i="21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16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CG491" i="21" l="1"/>
  <c r="CG482" i="21"/>
  <c r="CG462" i="21"/>
  <c r="A462" i="21" s="1"/>
  <c r="BN462" i="21" s="1"/>
  <c r="CG499" i="21"/>
  <c r="CG467" i="21"/>
  <c r="CG488" i="21"/>
  <c r="CG420" i="21"/>
  <c r="A420" i="21" s="1"/>
  <c r="CG492" i="21"/>
  <c r="A492" i="21" s="1"/>
  <c r="R504" i="21"/>
  <c r="CG437" i="21"/>
  <c r="CG280" i="21"/>
  <c r="A280" i="21" s="1"/>
  <c r="CG508" i="21"/>
  <c r="CG476" i="21"/>
  <c r="A476" i="21" s="1"/>
  <c r="CG498" i="21"/>
  <c r="A498" i="21" s="1"/>
  <c r="CG485" i="21"/>
  <c r="A485" i="21" s="1"/>
  <c r="CG456" i="21"/>
  <c r="A456" i="21" s="1"/>
  <c r="BN456" i="21" s="1"/>
  <c r="CG481" i="21"/>
  <c r="A481" i="21" s="1"/>
  <c r="CG510" i="21"/>
  <c r="CG478" i="21"/>
  <c r="A478" i="21" s="1"/>
  <c r="CG500" i="21"/>
  <c r="CG489" i="21"/>
  <c r="A489" i="21" s="1"/>
  <c r="BN489" i="21" s="1"/>
  <c r="CG483" i="21"/>
  <c r="A483" i="21" s="1"/>
  <c r="CG502" i="21"/>
  <c r="A502" i="21" s="1"/>
  <c r="CG470" i="21"/>
  <c r="A470" i="21" s="1"/>
  <c r="CG298" i="21"/>
  <c r="A298" i="21" s="1"/>
  <c r="CG235" i="21"/>
  <c r="A235" i="21" s="1"/>
  <c r="CG302" i="21"/>
  <c r="A302" i="21" s="1"/>
  <c r="CG504" i="21"/>
  <c r="A504" i="21" s="1"/>
  <c r="CG472" i="21"/>
  <c r="A472" i="21" s="1"/>
  <c r="CG505" i="21"/>
  <c r="A505" i="21" s="1"/>
  <c r="BN505" i="21" s="1"/>
  <c r="CG484" i="21"/>
  <c r="A484" i="21" s="1"/>
  <c r="CG416" i="21"/>
  <c r="A416" i="21" s="1"/>
  <c r="CG474" i="21"/>
  <c r="A474" i="21" s="1"/>
  <c r="CG418" i="21"/>
  <c r="CG309" i="21"/>
  <c r="A309" i="21" s="1"/>
  <c r="CG473" i="21"/>
  <c r="A473" i="21" s="1"/>
  <c r="CG454" i="21"/>
  <c r="A454" i="21" s="1"/>
  <c r="CG501" i="21"/>
  <c r="A501" i="21" s="1"/>
  <c r="CG480" i="21"/>
  <c r="A480" i="21" s="1"/>
  <c r="BN480" i="21" s="1"/>
  <c r="CG432" i="21"/>
  <c r="A432" i="21" s="1"/>
  <c r="BN432" i="21" s="1"/>
  <c r="CG421" i="21"/>
  <c r="A421" i="21" s="1"/>
  <c r="CG486" i="21"/>
  <c r="CG224" i="21"/>
  <c r="A224" i="21" s="1"/>
  <c r="CG471" i="21"/>
  <c r="A471" i="21" s="1"/>
  <c r="BN471" i="21" s="1"/>
  <c r="CG449" i="21"/>
  <c r="A449" i="21" s="1"/>
  <c r="BN449" i="21" s="1"/>
  <c r="CG455" i="21"/>
  <c r="A455" i="21" s="1"/>
  <c r="CG282" i="21"/>
  <c r="A282" i="21" s="1"/>
  <c r="CG493" i="21"/>
  <c r="A493" i="21" s="1"/>
  <c r="CG506" i="21"/>
  <c r="A506" i="21" s="1"/>
  <c r="BN506" i="21" s="1"/>
  <c r="CG460" i="21"/>
  <c r="CG419" i="21"/>
  <c r="A419" i="21" s="1"/>
  <c r="BN419" i="21" s="1"/>
  <c r="CG219" i="21"/>
  <c r="A219" i="21" s="1"/>
  <c r="CG422" i="21"/>
  <c r="A422" i="21" s="1"/>
  <c r="BN422" i="21" s="1"/>
  <c r="CG497" i="21"/>
  <c r="A497" i="21" s="1"/>
  <c r="R511" i="21"/>
  <c r="CG290" i="21"/>
  <c r="A290" i="21" s="1"/>
  <c r="CG490" i="21"/>
  <c r="A490" i="21" s="1"/>
  <c r="CG227" i="21"/>
  <c r="A227" i="21" s="1"/>
  <c r="CG275" i="21"/>
  <c r="A275" i="21" s="1"/>
  <c r="CG278" i="21"/>
  <c r="A278" i="21" s="1"/>
  <c r="CG276" i="21"/>
  <c r="A276" i="21" s="1"/>
  <c r="CG430" i="21"/>
  <c r="A430" i="21" s="1"/>
  <c r="CG451" i="21"/>
  <c r="A451" i="21" s="1"/>
  <c r="CG434" i="21"/>
  <c r="A434" i="21" s="1"/>
  <c r="BN434" i="21" s="1"/>
  <c r="CG452" i="21"/>
  <c r="A452" i="21" s="1"/>
  <c r="R484" i="21"/>
  <c r="CG425" i="21"/>
  <c r="A425" i="21" s="1"/>
  <c r="BN425" i="21" s="1"/>
  <c r="CG423" i="21"/>
  <c r="A423" i="21" s="1"/>
  <c r="CG415" i="21"/>
  <c r="A415" i="21" s="1"/>
  <c r="BN415" i="21" s="1"/>
  <c r="R470" i="21"/>
  <c r="CG429" i="21"/>
  <c r="A429" i="21" s="1"/>
  <c r="BN429" i="21" s="1"/>
  <c r="CG270" i="21"/>
  <c r="A270" i="21" s="1"/>
  <c r="CG459" i="21"/>
  <c r="A459" i="21" s="1"/>
  <c r="CG479" i="21"/>
  <c r="CG447" i="21"/>
  <c r="A447" i="21" s="1"/>
  <c r="CG443" i="21"/>
  <c r="A443" i="21" s="1"/>
  <c r="CG439" i="21"/>
  <c r="A439" i="21" s="1"/>
  <c r="CG218" i="21"/>
  <c r="A218" i="21" s="1"/>
  <c r="CG217" i="21"/>
  <c r="A217" i="21" s="1"/>
  <c r="CG469" i="21"/>
  <c r="A469" i="21" s="1"/>
  <c r="CG310" i="21"/>
  <c r="A310" i="21" s="1"/>
  <c r="CG312" i="21"/>
  <c r="CG424" i="21"/>
  <c r="A424" i="21" s="1"/>
  <c r="CG283" i="21"/>
  <c r="A283" i="21" s="1"/>
  <c r="CG303" i="21"/>
  <c r="A303" i="21" s="1"/>
  <c r="CG448" i="21"/>
  <c r="A448" i="21" s="1"/>
  <c r="CG291" i="21"/>
  <c r="A291" i="21" s="1"/>
  <c r="CG428" i="21"/>
  <c r="A428" i="21" s="1"/>
  <c r="BN428" i="21" s="1"/>
  <c r="CG435" i="21"/>
  <c r="A435" i="21" s="1"/>
  <c r="BN435" i="21" s="1"/>
  <c r="CG220" i="21"/>
  <c r="A220" i="21" s="1"/>
  <c r="CG216" i="21"/>
  <c r="A216" i="21" s="1"/>
  <c r="CG226" i="21"/>
  <c r="A226" i="21" s="1"/>
  <c r="CG222" i="21"/>
  <c r="A222" i="21" s="1"/>
  <c r="CG438" i="21"/>
  <c r="A438" i="21" s="1"/>
  <c r="CG450" i="21"/>
  <c r="A450" i="21" s="1"/>
  <c r="CG463" i="21"/>
  <c r="A463" i="21" s="1"/>
  <c r="CG445" i="21"/>
  <c r="A445" i="21" s="1"/>
  <c r="CG440" i="21"/>
  <c r="A440" i="21" s="1"/>
  <c r="CG234" i="21"/>
  <c r="A234" i="21" s="1"/>
  <c r="CG242" i="21"/>
  <c r="A242" i="21" s="1"/>
  <c r="CG223" i="21"/>
  <c r="A223" i="21" s="1"/>
  <c r="CG458" i="21"/>
  <c r="A458" i="21" s="1"/>
  <c r="CG427" i="21"/>
  <c r="A427" i="21" s="1"/>
  <c r="BN427" i="21" s="1"/>
  <c r="CG464" i="21"/>
  <c r="A464" i="21" s="1"/>
  <c r="CG444" i="21"/>
  <c r="A444" i="21" s="1"/>
  <c r="CG468" i="21"/>
  <c r="A468" i="21" s="1"/>
  <c r="CG436" i="21"/>
  <c r="A436" i="21" s="1"/>
  <c r="BN436" i="21" s="1"/>
  <c r="CG466" i="21"/>
  <c r="A466" i="21" s="1"/>
  <c r="BN466" i="21" s="1"/>
  <c r="CG417" i="21"/>
  <c r="A417" i="21" s="1"/>
  <c r="CG446" i="21"/>
  <c r="A446" i="21" s="1"/>
  <c r="CG258" i="21"/>
  <c r="A258" i="21" s="1"/>
  <c r="CG431" i="21"/>
  <c r="A431" i="21" s="1"/>
  <c r="BN431" i="21" s="1"/>
  <c r="CG225" i="21"/>
  <c r="A225" i="21" s="1"/>
  <c r="CG308" i="21"/>
  <c r="A308" i="21" s="1"/>
  <c r="CG306" i="21"/>
  <c r="A306" i="21" s="1"/>
  <c r="CG442" i="21"/>
  <c r="A442" i="21" s="1"/>
  <c r="CG221" i="21"/>
  <c r="A221" i="21" s="1"/>
  <c r="CG255" i="21"/>
  <c r="A255" i="21" s="1"/>
  <c r="CG311" i="21"/>
  <c r="A311" i="21" s="1"/>
  <c r="CG264" i="21"/>
  <c r="A264" i="21" s="1"/>
  <c r="CG277" i="21"/>
  <c r="A277" i="21" s="1"/>
  <c r="CG238" i="21"/>
  <c r="A238" i="21" s="1"/>
  <c r="CG215" i="21"/>
  <c r="A215" i="21" s="1"/>
  <c r="CG263" i="21"/>
  <c r="A263" i="21" s="1"/>
  <c r="CG297" i="21"/>
  <c r="A297" i="21" s="1"/>
  <c r="CG269" i="21"/>
  <c r="A269" i="21" s="1"/>
  <c r="CG271" i="21"/>
  <c r="A271" i="21" s="1"/>
  <c r="CG300" i="21"/>
  <c r="A300" i="21" s="1"/>
  <c r="CG251" i="21"/>
  <c r="A251" i="21" s="1"/>
  <c r="CG441" i="21"/>
  <c r="A441" i="21" s="1"/>
  <c r="BN441" i="21" s="1"/>
  <c r="CG262" i="21"/>
  <c r="A262" i="21" s="1"/>
  <c r="CG286" i="21"/>
  <c r="A286" i="21" s="1"/>
  <c r="CG231" i="21"/>
  <c r="A231" i="21" s="1"/>
  <c r="CG256" i="21"/>
  <c r="A256" i="21" s="1"/>
  <c r="CG236" i="21"/>
  <c r="A236" i="21" s="1"/>
  <c r="CG252" i="21"/>
  <c r="A252" i="21" s="1"/>
  <c r="CG261" i="21"/>
  <c r="A261" i="21" s="1"/>
  <c r="CG249" i="21"/>
  <c r="A249" i="21" s="1"/>
  <c r="CG244" i="21"/>
  <c r="A244" i="21" s="1"/>
  <c r="CG279" i="21"/>
  <c r="A279" i="21" s="1"/>
  <c r="CG305" i="21"/>
  <c r="A305" i="21" s="1"/>
  <c r="CG307" i="21"/>
  <c r="A307" i="21" s="1"/>
  <c r="CG237" i="21"/>
  <c r="A237" i="21" s="1"/>
  <c r="CG465" i="21"/>
  <c r="A465" i="21" s="1"/>
  <c r="CG433" i="21"/>
  <c r="A433" i="21" s="1"/>
  <c r="BN433" i="21" s="1"/>
  <c r="CG246" i="21"/>
  <c r="A246" i="21" s="1"/>
  <c r="CG294" i="21"/>
  <c r="A294" i="21" s="1"/>
  <c r="CG274" i="21"/>
  <c r="A274" i="21" s="1"/>
  <c r="CG233" i="21"/>
  <c r="A233" i="21" s="1"/>
  <c r="CG273" i="21"/>
  <c r="A273" i="21" s="1"/>
  <c r="CG250" i="21"/>
  <c r="A250" i="21" s="1"/>
  <c r="CG245" i="21"/>
  <c r="A245" i="21" s="1"/>
  <c r="BN245" i="21" s="1"/>
  <c r="CG259" i="21"/>
  <c r="A259" i="21" s="1"/>
  <c r="CG228" i="21"/>
  <c r="A228" i="21" s="1"/>
  <c r="CG461" i="21"/>
  <c r="A461" i="21" s="1"/>
  <c r="BN461" i="21" s="1"/>
  <c r="CG239" i="21"/>
  <c r="A239" i="21" s="1"/>
  <c r="CG287" i="21"/>
  <c r="A287" i="21" s="1"/>
  <c r="CG232" i="21"/>
  <c r="A232" i="21" s="1"/>
  <c r="CG272" i="21"/>
  <c r="A272" i="21" s="1"/>
  <c r="CG268" i="21"/>
  <c r="A268" i="21" s="1"/>
  <c r="CG292" i="21"/>
  <c r="A292" i="21" s="1"/>
  <c r="CG257" i="21"/>
  <c r="A257" i="21" s="1"/>
  <c r="CG281" i="21"/>
  <c r="A281" i="21" s="1"/>
  <c r="CG313" i="21"/>
  <c r="A313" i="21" s="1"/>
  <c r="CG260" i="21"/>
  <c r="A260" i="21" s="1"/>
  <c r="CG253" i="21"/>
  <c r="A253" i="21" s="1"/>
  <c r="CG457" i="21"/>
  <c r="A457" i="21" s="1"/>
  <c r="CG230" i="21"/>
  <c r="A230" i="21" s="1"/>
  <c r="CG243" i="21"/>
  <c r="A243" i="21" s="1"/>
  <c r="CG284" i="21"/>
  <c r="A284" i="21" s="1"/>
  <c r="CG285" i="21"/>
  <c r="A285" i="21" s="1"/>
  <c r="CG453" i="21"/>
  <c r="A453" i="21" s="1"/>
  <c r="CG254" i="21"/>
  <c r="A254" i="21" s="1"/>
  <c r="CG295" i="21"/>
  <c r="A295" i="21" s="1"/>
  <c r="CG240" i="21"/>
  <c r="A240" i="21" s="1"/>
  <c r="CG288" i="21"/>
  <c r="A288" i="21" s="1"/>
  <c r="CG241" i="21"/>
  <c r="A241" i="21" s="1"/>
  <c r="CG289" i="21"/>
  <c r="A289" i="21" s="1"/>
  <c r="CG266" i="21"/>
  <c r="A266" i="21" s="1"/>
  <c r="CG293" i="21"/>
  <c r="A293" i="21" s="1"/>
  <c r="CG267" i="21"/>
  <c r="A267" i="21" s="1"/>
  <c r="CG229" i="21"/>
  <c r="A229" i="21" s="1"/>
  <c r="CG247" i="21"/>
  <c r="A247" i="21" s="1"/>
  <c r="CG296" i="21"/>
  <c r="A296" i="21" s="1"/>
  <c r="CG248" i="21"/>
  <c r="A248" i="21" s="1"/>
  <c r="CG304" i="21"/>
  <c r="A304" i="21" s="1"/>
  <c r="CG265" i="21"/>
  <c r="A265" i="21" s="1"/>
  <c r="R512" i="21"/>
  <c r="R494" i="21"/>
  <c r="R479" i="21"/>
  <c r="R485" i="21"/>
  <c r="R480" i="21"/>
  <c r="R476" i="21"/>
  <c r="R508" i="21"/>
  <c r="R434" i="21"/>
  <c r="R420" i="21"/>
  <c r="R415" i="21"/>
  <c r="R491" i="21"/>
  <c r="R475" i="21"/>
  <c r="R486" i="21"/>
  <c r="R498" i="21"/>
  <c r="R500" i="21"/>
  <c r="R488" i="21"/>
  <c r="R497" i="21"/>
  <c r="R422" i="21"/>
  <c r="R495" i="21"/>
  <c r="R499" i="21"/>
  <c r="R496" i="21"/>
  <c r="R428" i="21"/>
  <c r="R489" i="21"/>
  <c r="R490" i="21"/>
  <c r="R506" i="21"/>
  <c r="R426" i="21"/>
  <c r="R448" i="21"/>
  <c r="R469" i="21"/>
  <c r="R459" i="21"/>
  <c r="R468" i="21"/>
  <c r="R461" i="21"/>
  <c r="R436" i="21"/>
  <c r="R443" i="21"/>
  <c r="R419" i="21"/>
  <c r="R425" i="21"/>
  <c r="R487" i="21"/>
  <c r="R474" i="21"/>
  <c r="R513" i="21"/>
  <c r="R441" i="21"/>
  <c r="R452" i="21"/>
  <c r="R453" i="21"/>
  <c r="R478" i="21"/>
  <c r="R493" i="21"/>
  <c r="R505" i="21"/>
  <c r="R482" i="21"/>
  <c r="R507" i="21"/>
  <c r="R429" i="21"/>
  <c r="R503" i="21"/>
  <c r="R417" i="21"/>
  <c r="R432" i="21"/>
  <c r="R483" i="21"/>
  <c r="R481" i="21"/>
  <c r="R421" i="21"/>
  <c r="R509" i="21"/>
  <c r="R502" i="21"/>
  <c r="R472" i="21"/>
  <c r="R473" i="21"/>
  <c r="R424" i="21"/>
  <c r="R423" i="21"/>
  <c r="R418" i="21"/>
  <c r="R492" i="21"/>
  <c r="R501" i="21"/>
  <c r="R510" i="21"/>
  <c r="R435" i="21"/>
  <c r="R416" i="21"/>
  <c r="R449" i="21"/>
  <c r="R440" i="21"/>
  <c r="R463" i="21"/>
  <c r="R451" i="21"/>
  <c r="R460" i="21"/>
  <c r="R466" i="21"/>
  <c r="R427" i="21"/>
  <c r="R477" i="21"/>
  <c r="R447" i="21"/>
  <c r="R455" i="21"/>
  <c r="R458" i="21"/>
  <c r="R439" i="21"/>
  <c r="R462" i="21"/>
  <c r="R464" i="21"/>
  <c r="R445" i="21"/>
  <c r="R454" i="21"/>
  <c r="R450" i="21"/>
  <c r="R456" i="21"/>
  <c r="R430" i="21"/>
  <c r="R446" i="21"/>
  <c r="R442" i="21"/>
  <c r="R465" i="21"/>
  <c r="R431" i="21"/>
  <c r="R438" i="21"/>
  <c r="R457" i="21"/>
  <c r="R437" i="21"/>
  <c r="R467" i="21"/>
  <c r="R444" i="21"/>
  <c r="R433" i="21"/>
  <c r="R242" i="21"/>
  <c r="R253" i="21"/>
  <c r="R264" i="21"/>
  <c r="R268" i="21"/>
  <c r="R217" i="21"/>
  <c r="R305" i="21"/>
  <c r="R307" i="21"/>
  <c r="R228" i="21"/>
  <c r="R286" i="21"/>
  <c r="R301" i="21"/>
  <c r="R279" i="21"/>
  <c r="R272" i="21"/>
  <c r="R261" i="21"/>
  <c r="R313" i="21"/>
  <c r="R298" i="21"/>
  <c r="R287" i="21"/>
  <c r="R280" i="21"/>
  <c r="R244" i="21"/>
  <c r="R309" i="21"/>
  <c r="R269" i="21"/>
  <c r="R241" i="21"/>
  <c r="R226" i="21"/>
  <c r="R235" i="21"/>
  <c r="R276" i="21"/>
  <c r="R229" i="21"/>
  <c r="R222" i="21"/>
  <c r="R215" i="21"/>
  <c r="R295" i="21"/>
  <c r="R288" i="21"/>
  <c r="R225" i="21"/>
  <c r="R233" i="21"/>
  <c r="R254" i="21"/>
  <c r="R250" i="21"/>
  <c r="R249" i="21"/>
  <c r="R274" i="21"/>
  <c r="R243" i="21"/>
  <c r="R284" i="21"/>
  <c r="R237" i="21"/>
  <c r="R238" i="21"/>
  <c r="R223" i="21"/>
  <c r="R303" i="21"/>
  <c r="BN525" i="21" s="1"/>
  <c r="R296" i="21"/>
  <c r="R282" i="21"/>
  <c r="R310" i="21"/>
  <c r="R227" i="21"/>
  <c r="R240" i="21"/>
  <c r="R262" i="21"/>
  <c r="R258" i="21"/>
  <c r="R273" i="21"/>
  <c r="R290" i="21"/>
  <c r="R275" i="21"/>
  <c r="R292" i="21"/>
  <c r="R245" i="21"/>
  <c r="R246" i="21"/>
  <c r="R231" i="21"/>
  <c r="R311" i="21"/>
  <c r="R304" i="21"/>
  <c r="R221" i="21"/>
  <c r="R230" i="21"/>
  <c r="R248" i="21"/>
  <c r="R251" i="21"/>
  <c r="R255" i="21"/>
  <c r="R266" i="21"/>
  <c r="R281" i="21"/>
  <c r="R306" i="21"/>
  <c r="R283" i="21"/>
  <c r="R300" i="21"/>
  <c r="R277" i="21"/>
  <c r="R278" i="21"/>
  <c r="R239" i="21"/>
  <c r="R216" i="21"/>
  <c r="R312" i="21"/>
  <c r="R259" i="21"/>
  <c r="R263" i="21"/>
  <c r="R257" i="21"/>
  <c r="R252" i="21"/>
  <c r="R289" i="21"/>
  <c r="R214" i="21"/>
  <c r="R218" i="21"/>
  <c r="R291" i="21"/>
  <c r="R308" i="21"/>
  <c r="R285" i="21"/>
  <c r="R294" i="21"/>
  <c r="R247" i="21"/>
  <c r="R224" i="21"/>
  <c r="R236" i="21"/>
  <c r="R267" i="21"/>
  <c r="R256" i="21"/>
  <c r="R265" i="21"/>
  <c r="R260" i="21"/>
  <c r="R297" i="21"/>
  <c r="R219" i="21"/>
  <c r="R234" i="21"/>
  <c r="R299" i="21"/>
  <c r="R220" i="21"/>
  <c r="R270" i="21"/>
  <c r="R293" i="21"/>
  <c r="R302" i="21"/>
  <c r="R271" i="21"/>
  <c r="R232" i="21"/>
  <c r="A503" i="21"/>
  <c r="A512" i="21"/>
  <c r="A511" i="21"/>
  <c r="BN511" i="21" s="1"/>
  <c r="A500" i="21"/>
  <c r="BN500" i="21" s="1"/>
  <c r="A499" i="21"/>
  <c r="A494" i="21"/>
  <c r="A479" i="21"/>
  <c r="BN479" i="21" s="1"/>
  <c r="A513" i="21"/>
  <c r="A491" i="21"/>
  <c r="A507" i="21"/>
  <c r="A509" i="21"/>
  <c r="A508" i="21"/>
  <c r="A301" i="21"/>
  <c r="A496" i="21"/>
  <c r="A426" i="21"/>
  <c r="BN426" i="21" s="1"/>
  <c r="A475" i="21"/>
  <c r="A486" i="21"/>
  <c r="BN486" i="21" s="1"/>
  <c r="A418" i="21"/>
  <c r="A487" i="21"/>
  <c r="A482" i="21"/>
  <c r="A488" i="21"/>
  <c r="BN488" i="21" s="1"/>
  <c r="A510" i="21"/>
  <c r="A495" i="21"/>
  <c r="A460" i="21"/>
  <c r="A467" i="21"/>
  <c r="BN467" i="21" s="1"/>
  <c r="A312" i="21"/>
  <c r="A437" i="21"/>
  <c r="A214" i="21"/>
  <c r="BN214" i="21" s="1"/>
  <c r="A299" i="21"/>
  <c r="BN544" i="21"/>
  <c r="BN538" i="21"/>
  <c r="BN539" i="21"/>
  <c r="BN545" i="21"/>
  <c r="BN543" i="21"/>
  <c r="BN546" i="21"/>
  <c r="BN573" i="21"/>
  <c r="BN595" i="21"/>
  <c r="BN518" i="21"/>
  <c r="BN591" i="21"/>
  <c r="BN537" i="21"/>
  <c r="BN533" i="21"/>
  <c r="BN411" i="21"/>
  <c r="BN343" i="21"/>
  <c r="BN369" i="21"/>
  <c r="BN361" i="21"/>
  <c r="BN395" i="21"/>
  <c r="BN329" i="21"/>
  <c r="BN356" i="21"/>
  <c r="BN320" i="21"/>
  <c r="BN394" i="21"/>
  <c r="BN341" i="21"/>
  <c r="BN319" i="21"/>
  <c r="BN357" i="21"/>
  <c r="BN368" i="21"/>
  <c r="BN375" i="21"/>
  <c r="BN345" i="21"/>
  <c r="BN386" i="21"/>
  <c r="BN314" i="21"/>
  <c r="BN316" i="21"/>
  <c r="BN407" i="21"/>
  <c r="BN322" i="21"/>
  <c r="BN378" i="21"/>
  <c r="BN315" i="21"/>
  <c r="BN317" i="21"/>
  <c r="BN377" i="21"/>
  <c r="BN324" i="21"/>
  <c r="BN318" i="21"/>
  <c r="BN404" i="21"/>
  <c r="BN351" i="21"/>
  <c r="BN323" i="21"/>
  <c r="BN325" i="21"/>
  <c r="BN321" i="21"/>
  <c r="BN403" i="21"/>
  <c r="BN360" i="21"/>
  <c r="BN326" i="21"/>
  <c r="BN338" i="21"/>
  <c r="BN348" i="21"/>
  <c r="C3137" i="12"/>
  <c r="D3137" i="12"/>
  <c r="E3137" i="12"/>
  <c r="F3137" i="12"/>
  <c r="C3138" i="12"/>
  <c r="D3138" i="12"/>
  <c r="E3138" i="12"/>
  <c r="F3138" i="12"/>
  <c r="C3139" i="12"/>
  <c r="D3139" i="12"/>
  <c r="E3139" i="12"/>
  <c r="F3139" i="12"/>
  <c r="C3140" i="12"/>
  <c r="D3140" i="12"/>
  <c r="E3140" i="12"/>
  <c r="F3140" i="12"/>
  <c r="C3141" i="12"/>
  <c r="D3141" i="12"/>
  <c r="E3141" i="12"/>
  <c r="F3141" i="12"/>
  <c r="C3142" i="12"/>
  <c r="D3142" i="12"/>
  <c r="E3142" i="12"/>
  <c r="F3142" i="12"/>
  <c r="C3143" i="12"/>
  <c r="D3143" i="12"/>
  <c r="E3143" i="12"/>
  <c r="F3143" i="12"/>
  <c r="C3144" i="12"/>
  <c r="D3144" i="12"/>
  <c r="E3144" i="12"/>
  <c r="F3144" i="12"/>
  <c r="C3145" i="12"/>
  <c r="D3145" i="12"/>
  <c r="E3145" i="12"/>
  <c r="F3145" i="12"/>
  <c r="C3146" i="12"/>
  <c r="D3146" i="12"/>
  <c r="E3146" i="12"/>
  <c r="F3146" i="12"/>
  <c r="C3147" i="12"/>
  <c r="D3147" i="12"/>
  <c r="E3147" i="12"/>
  <c r="F3147" i="12"/>
  <c r="C3148" i="12"/>
  <c r="D3148" i="12"/>
  <c r="E3148" i="12"/>
  <c r="F3148" i="12"/>
  <c r="C3123" i="12"/>
  <c r="D3123" i="12"/>
  <c r="E3123" i="12"/>
  <c r="F3123" i="12"/>
  <c r="C3124" i="12"/>
  <c r="D3124" i="12"/>
  <c r="E3124" i="12"/>
  <c r="F3124" i="12"/>
  <c r="C3125" i="12"/>
  <c r="D3125" i="12"/>
  <c r="E3125" i="12"/>
  <c r="F3125" i="12"/>
  <c r="C3126" i="12"/>
  <c r="D3126" i="12"/>
  <c r="E3126" i="12"/>
  <c r="F3126" i="12"/>
  <c r="C3127" i="12"/>
  <c r="D3127" i="12"/>
  <c r="E3127" i="12"/>
  <c r="F3127" i="12"/>
  <c r="C3128" i="12"/>
  <c r="D3128" i="12"/>
  <c r="E3128" i="12"/>
  <c r="F3128" i="12"/>
  <c r="C3129" i="12"/>
  <c r="D3129" i="12"/>
  <c r="E3129" i="12"/>
  <c r="F3129" i="12"/>
  <c r="C3130" i="12"/>
  <c r="D3130" i="12"/>
  <c r="E3130" i="12"/>
  <c r="F3130" i="12"/>
  <c r="C3131" i="12"/>
  <c r="D3131" i="12"/>
  <c r="E3131" i="12"/>
  <c r="F3131" i="12"/>
  <c r="C3132" i="12"/>
  <c r="D3132" i="12"/>
  <c r="E3132" i="12"/>
  <c r="F3132" i="12"/>
  <c r="C3133" i="12"/>
  <c r="D3133" i="12"/>
  <c r="E3133" i="12"/>
  <c r="F3133" i="12"/>
  <c r="C3134" i="12"/>
  <c r="D3134" i="12"/>
  <c r="E3134" i="12"/>
  <c r="F3134" i="12"/>
  <c r="C3135" i="12"/>
  <c r="D3135" i="12"/>
  <c r="E3135" i="12"/>
  <c r="F3135" i="12"/>
  <c r="C3136" i="12"/>
  <c r="D3136" i="12"/>
  <c r="E3136" i="12"/>
  <c r="F3136" i="12"/>
  <c r="C3099" i="12"/>
  <c r="D3099" i="12"/>
  <c r="E3099" i="12"/>
  <c r="F3099" i="12"/>
  <c r="C3100" i="12"/>
  <c r="D3100" i="12"/>
  <c r="E3100" i="12"/>
  <c r="F3100" i="12"/>
  <c r="C3101" i="12"/>
  <c r="D3101" i="12"/>
  <c r="E3101" i="12"/>
  <c r="F3101" i="12"/>
  <c r="C3102" i="12"/>
  <c r="D3102" i="12"/>
  <c r="E3102" i="12"/>
  <c r="F3102" i="12"/>
  <c r="C3103" i="12"/>
  <c r="D3103" i="12"/>
  <c r="E3103" i="12"/>
  <c r="F3103" i="12"/>
  <c r="C3104" i="12"/>
  <c r="D3104" i="12"/>
  <c r="E3104" i="12"/>
  <c r="F3104" i="12"/>
  <c r="C3105" i="12"/>
  <c r="D3105" i="12"/>
  <c r="E3105" i="12"/>
  <c r="F3105" i="12"/>
  <c r="C3106" i="12"/>
  <c r="D3106" i="12"/>
  <c r="E3106" i="12"/>
  <c r="F3106" i="12"/>
  <c r="C3107" i="12"/>
  <c r="D3107" i="12"/>
  <c r="E3107" i="12"/>
  <c r="F3107" i="12"/>
  <c r="C3108" i="12"/>
  <c r="D3108" i="12"/>
  <c r="E3108" i="12"/>
  <c r="F3108" i="12"/>
  <c r="C3109" i="12"/>
  <c r="D3109" i="12"/>
  <c r="E3109" i="12"/>
  <c r="F3109" i="12"/>
  <c r="C3110" i="12"/>
  <c r="D3110" i="12"/>
  <c r="E3110" i="12"/>
  <c r="F3110" i="12"/>
  <c r="C3111" i="12"/>
  <c r="D3111" i="12"/>
  <c r="E3111" i="12"/>
  <c r="F3111" i="12"/>
  <c r="C3112" i="12"/>
  <c r="D3112" i="12"/>
  <c r="E3112" i="12"/>
  <c r="F3112" i="12"/>
  <c r="C3113" i="12"/>
  <c r="D3113" i="12"/>
  <c r="E3113" i="12"/>
  <c r="F3113" i="12"/>
  <c r="C3114" i="12"/>
  <c r="D3114" i="12"/>
  <c r="E3114" i="12"/>
  <c r="F3114" i="12"/>
  <c r="C3115" i="12"/>
  <c r="D3115" i="12"/>
  <c r="E3115" i="12"/>
  <c r="F3115" i="12"/>
  <c r="C3116" i="12"/>
  <c r="D3116" i="12"/>
  <c r="E3116" i="12"/>
  <c r="F3116" i="12"/>
  <c r="C3117" i="12"/>
  <c r="D3117" i="12"/>
  <c r="E3117" i="12"/>
  <c r="F3117" i="12"/>
  <c r="C3118" i="12"/>
  <c r="D3118" i="12"/>
  <c r="E3118" i="12"/>
  <c r="F3118" i="12"/>
  <c r="C3119" i="12"/>
  <c r="D3119" i="12"/>
  <c r="E3119" i="12"/>
  <c r="F3119" i="12"/>
  <c r="C3120" i="12"/>
  <c r="D3120" i="12"/>
  <c r="E3120" i="12"/>
  <c r="F3120" i="12"/>
  <c r="C3121" i="12"/>
  <c r="D3121" i="12"/>
  <c r="E3121" i="12"/>
  <c r="F3121" i="12"/>
  <c r="C3122" i="12"/>
  <c r="D3122" i="12"/>
  <c r="E3122" i="12"/>
  <c r="F3122" i="12"/>
  <c r="C3075" i="12"/>
  <c r="D3075" i="12"/>
  <c r="E3075" i="12"/>
  <c r="F3075" i="12"/>
  <c r="C3076" i="12"/>
  <c r="D3076" i="12"/>
  <c r="E3076" i="12"/>
  <c r="F3076" i="12"/>
  <c r="C3077" i="12"/>
  <c r="D3077" i="12"/>
  <c r="E3077" i="12"/>
  <c r="F3077" i="12"/>
  <c r="C3078" i="12"/>
  <c r="D3078" i="12"/>
  <c r="E3078" i="12"/>
  <c r="F3078" i="12"/>
  <c r="C3079" i="12"/>
  <c r="D3079" i="12"/>
  <c r="E3079" i="12"/>
  <c r="F3079" i="12"/>
  <c r="C3080" i="12"/>
  <c r="D3080" i="12"/>
  <c r="E3080" i="12"/>
  <c r="F3080" i="12"/>
  <c r="C3081" i="12"/>
  <c r="D3081" i="12"/>
  <c r="E3081" i="12"/>
  <c r="F3081" i="12"/>
  <c r="C3082" i="12"/>
  <c r="D3082" i="12"/>
  <c r="E3082" i="12"/>
  <c r="F3082" i="12"/>
  <c r="C3083" i="12"/>
  <c r="D3083" i="12"/>
  <c r="E3083" i="12"/>
  <c r="F3083" i="12"/>
  <c r="C3084" i="12"/>
  <c r="D3084" i="12"/>
  <c r="E3084" i="12"/>
  <c r="F3084" i="12"/>
  <c r="C3085" i="12"/>
  <c r="D3085" i="12"/>
  <c r="E3085" i="12"/>
  <c r="F3085" i="12"/>
  <c r="C3086" i="12"/>
  <c r="D3086" i="12"/>
  <c r="E3086" i="12"/>
  <c r="F3086" i="12"/>
  <c r="C3087" i="12"/>
  <c r="D3087" i="12"/>
  <c r="E3087" i="12"/>
  <c r="F3087" i="12"/>
  <c r="C3088" i="12"/>
  <c r="D3088" i="12"/>
  <c r="E3088" i="12"/>
  <c r="F3088" i="12"/>
  <c r="C3089" i="12"/>
  <c r="D3089" i="12"/>
  <c r="E3089" i="12"/>
  <c r="F3089" i="12"/>
  <c r="C3090" i="12"/>
  <c r="D3090" i="12"/>
  <c r="E3090" i="12"/>
  <c r="F3090" i="12"/>
  <c r="C3091" i="12"/>
  <c r="D3091" i="12"/>
  <c r="E3091" i="12"/>
  <c r="F3091" i="12"/>
  <c r="C3092" i="12"/>
  <c r="D3092" i="12"/>
  <c r="E3092" i="12"/>
  <c r="F3092" i="12"/>
  <c r="C3093" i="12"/>
  <c r="D3093" i="12"/>
  <c r="E3093" i="12"/>
  <c r="F3093" i="12"/>
  <c r="C3094" i="12"/>
  <c r="D3094" i="12"/>
  <c r="E3094" i="12"/>
  <c r="F3094" i="12"/>
  <c r="C3095" i="12"/>
  <c r="D3095" i="12"/>
  <c r="E3095" i="12"/>
  <c r="F3095" i="12"/>
  <c r="C3096" i="12"/>
  <c r="D3096" i="12"/>
  <c r="E3096" i="12"/>
  <c r="F3096" i="12"/>
  <c r="C3097" i="12"/>
  <c r="D3097" i="12"/>
  <c r="E3097" i="12"/>
  <c r="F3097" i="12"/>
  <c r="C3098" i="12"/>
  <c r="D3098" i="12"/>
  <c r="E3098" i="12"/>
  <c r="F3098" i="12"/>
  <c r="C3051" i="12"/>
  <c r="D3051" i="12"/>
  <c r="E3051" i="12"/>
  <c r="F3051" i="12"/>
  <c r="C3052" i="12"/>
  <c r="D3052" i="12"/>
  <c r="E3052" i="12"/>
  <c r="F3052" i="12"/>
  <c r="C3053" i="12"/>
  <c r="D3053" i="12"/>
  <c r="E3053" i="12"/>
  <c r="F3053" i="12"/>
  <c r="C3054" i="12"/>
  <c r="D3054" i="12"/>
  <c r="E3054" i="12"/>
  <c r="F3054" i="12"/>
  <c r="C3055" i="12"/>
  <c r="D3055" i="12"/>
  <c r="E3055" i="12"/>
  <c r="F3055" i="12"/>
  <c r="C3056" i="12"/>
  <c r="D3056" i="12"/>
  <c r="E3056" i="12"/>
  <c r="F3056" i="12"/>
  <c r="C3057" i="12"/>
  <c r="D3057" i="12"/>
  <c r="E3057" i="12"/>
  <c r="F3057" i="12"/>
  <c r="C3058" i="12"/>
  <c r="D3058" i="12"/>
  <c r="E3058" i="12"/>
  <c r="F3058" i="12"/>
  <c r="C3059" i="12"/>
  <c r="D3059" i="12"/>
  <c r="E3059" i="12"/>
  <c r="F3059" i="12"/>
  <c r="C3060" i="12"/>
  <c r="D3060" i="12"/>
  <c r="E3060" i="12"/>
  <c r="F3060" i="12"/>
  <c r="C3061" i="12"/>
  <c r="D3061" i="12"/>
  <c r="E3061" i="12"/>
  <c r="F3061" i="12"/>
  <c r="C3062" i="12"/>
  <c r="D3062" i="12"/>
  <c r="E3062" i="12"/>
  <c r="F3062" i="12"/>
  <c r="C3063" i="12"/>
  <c r="D3063" i="12"/>
  <c r="E3063" i="12"/>
  <c r="F3063" i="12"/>
  <c r="C3064" i="12"/>
  <c r="D3064" i="12"/>
  <c r="E3064" i="12"/>
  <c r="F3064" i="12"/>
  <c r="C3065" i="12"/>
  <c r="D3065" i="12"/>
  <c r="E3065" i="12"/>
  <c r="F3065" i="12"/>
  <c r="C3066" i="12"/>
  <c r="D3066" i="12"/>
  <c r="E3066" i="12"/>
  <c r="F3066" i="12"/>
  <c r="C3067" i="12"/>
  <c r="D3067" i="12"/>
  <c r="E3067" i="12"/>
  <c r="F3067" i="12"/>
  <c r="C3068" i="12"/>
  <c r="D3068" i="12"/>
  <c r="E3068" i="12"/>
  <c r="F3068" i="12"/>
  <c r="C3069" i="12"/>
  <c r="D3069" i="12"/>
  <c r="E3069" i="12"/>
  <c r="F3069" i="12"/>
  <c r="C3070" i="12"/>
  <c r="D3070" i="12"/>
  <c r="E3070" i="12"/>
  <c r="F3070" i="12"/>
  <c r="C3071" i="12"/>
  <c r="D3071" i="12"/>
  <c r="E3071" i="12"/>
  <c r="F3071" i="12"/>
  <c r="C3072" i="12"/>
  <c r="D3072" i="12"/>
  <c r="E3072" i="12"/>
  <c r="F3072" i="12"/>
  <c r="C3073" i="12"/>
  <c r="D3073" i="12"/>
  <c r="E3073" i="12"/>
  <c r="F3073" i="12"/>
  <c r="C3074" i="12"/>
  <c r="D3074" i="12"/>
  <c r="E3074" i="12"/>
  <c r="F3074" i="12"/>
  <c r="C3040" i="12"/>
  <c r="D3040" i="12"/>
  <c r="E3040" i="12"/>
  <c r="F3040" i="12"/>
  <c r="R3040" i="12"/>
  <c r="C3041" i="12"/>
  <c r="D3041" i="12"/>
  <c r="E3041" i="12"/>
  <c r="F3041" i="12"/>
  <c r="R3041" i="12"/>
  <c r="C3042" i="12"/>
  <c r="D3042" i="12"/>
  <c r="E3042" i="12"/>
  <c r="F3042" i="12"/>
  <c r="R3042" i="12"/>
  <c r="C3043" i="12"/>
  <c r="D3043" i="12"/>
  <c r="E3043" i="12"/>
  <c r="F3043" i="12"/>
  <c r="R3043" i="12"/>
  <c r="C3044" i="12"/>
  <c r="D3044" i="12"/>
  <c r="E3044" i="12"/>
  <c r="F3044" i="12"/>
  <c r="R3044" i="12"/>
  <c r="C3045" i="12"/>
  <c r="D3045" i="12"/>
  <c r="E3045" i="12"/>
  <c r="F3045" i="12"/>
  <c r="R3045" i="12"/>
  <c r="C3046" i="12"/>
  <c r="D3046" i="12"/>
  <c r="E3046" i="12"/>
  <c r="F3046" i="12"/>
  <c r="R3046" i="12"/>
  <c r="C3047" i="12"/>
  <c r="D3047" i="12"/>
  <c r="E3047" i="12"/>
  <c r="F3047" i="12"/>
  <c r="R3047" i="12"/>
  <c r="C3048" i="12"/>
  <c r="D3048" i="12"/>
  <c r="E3048" i="12"/>
  <c r="F3048" i="12"/>
  <c r="R3048" i="12"/>
  <c r="C3049" i="12"/>
  <c r="D3049" i="12"/>
  <c r="E3049" i="12"/>
  <c r="F3049" i="12"/>
  <c r="R3049" i="12"/>
  <c r="C3050" i="12"/>
  <c r="D3050" i="12"/>
  <c r="E3050" i="12"/>
  <c r="F3050" i="12"/>
  <c r="R3050" i="12"/>
  <c r="C3039" i="12"/>
  <c r="D3039" i="12"/>
  <c r="E3039" i="12"/>
  <c r="F3039" i="12"/>
  <c r="R3039" i="12"/>
  <c r="C3028" i="12"/>
  <c r="D3028" i="12"/>
  <c r="E3028" i="12"/>
  <c r="F3028" i="12"/>
  <c r="R3028" i="12"/>
  <c r="C3029" i="12"/>
  <c r="D3029" i="12"/>
  <c r="E3029" i="12"/>
  <c r="F3029" i="12"/>
  <c r="R3029" i="12"/>
  <c r="C3030" i="12"/>
  <c r="D3030" i="12"/>
  <c r="E3030" i="12"/>
  <c r="F3030" i="12"/>
  <c r="R3030" i="12"/>
  <c r="C3031" i="12"/>
  <c r="D3031" i="12"/>
  <c r="E3031" i="12"/>
  <c r="F3031" i="12"/>
  <c r="R3031" i="12"/>
  <c r="C3032" i="12"/>
  <c r="D3032" i="12"/>
  <c r="E3032" i="12"/>
  <c r="F3032" i="12"/>
  <c r="R3032" i="12"/>
  <c r="C3033" i="12"/>
  <c r="D3033" i="12"/>
  <c r="E3033" i="12"/>
  <c r="F3033" i="12"/>
  <c r="R3033" i="12"/>
  <c r="C3034" i="12"/>
  <c r="D3034" i="12"/>
  <c r="E3034" i="12"/>
  <c r="F3034" i="12"/>
  <c r="R3034" i="12"/>
  <c r="C3035" i="12"/>
  <c r="D3035" i="12"/>
  <c r="E3035" i="12"/>
  <c r="F3035" i="12"/>
  <c r="R3035" i="12"/>
  <c r="C3036" i="12"/>
  <c r="D3036" i="12"/>
  <c r="E3036" i="12"/>
  <c r="F3036" i="12"/>
  <c r="R3036" i="12"/>
  <c r="C3037" i="12"/>
  <c r="D3037" i="12"/>
  <c r="E3037" i="12"/>
  <c r="F3037" i="12"/>
  <c r="R3037" i="12"/>
  <c r="C3038" i="12"/>
  <c r="D3038" i="12"/>
  <c r="E3038" i="12"/>
  <c r="F3038" i="12"/>
  <c r="R3038" i="12"/>
  <c r="R3027" i="12"/>
  <c r="P6" i="18"/>
  <c r="P5" i="18"/>
  <c r="P4" i="18"/>
  <c r="P3" i="18"/>
  <c r="P2" i="18"/>
  <c r="P1" i="18"/>
  <c r="M2" i="18"/>
  <c r="M1" i="18"/>
  <c r="C3027" i="12"/>
  <c r="D3027" i="12"/>
  <c r="E3027" i="12"/>
  <c r="F3027" i="12"/>
  <c r="F3026" i="12"/>
  <c r="E3026" i="12"/>
  <c r="D3026" i="12"/>
  <c r="C3026" i="12"/>
  <c r="F3025" i="12"/>
  <c r="E3025" i="12"/>
  <c r="D3025" i="12"/>
  <c r="C3025" i="12"/>
  <c r="F3024" i="12"/>
  <c r="E3024" i="12"/>
  <c r="D3024" i="12"/>
  <c r="C3024" i="12"/>
  <c r="F3023" i="12"/>
  <c r="E3023" i="12"/>
  <c r="D3023" i="12"/>
  <c r="C3023" i="12"/>
  <c r="F3022" i="12"/>
  <c r="E3022" i="12"/>
  <c r="D3022" i="12"/>
  <c r="C3022" i="12"/>
  <c r="F3021" i="12"/>
  <c r="E3021" i="12"/>
  <c r="D3021" i="12"/>
  <c r="C3021" i="12"/>
  <c r="F3020" i="12"/>
  <c r="E3020" i="12"/>
  <c r="D3020" i="12"/>
  <c r="C3020" i="12"/>
  <c r="F3019" i="12"/>
  <c r="E3019" i="12"/>
  <c r="D3019" i="12"/>
  <c r="C3019" i="12"/>
  <c r="F3018" i="12"/>
  <c r="E3018" i="12"/>
  <c r="D3018" i="12"/>
  <c r="C3018" i="12"/>
  <c r="F3017" i="12"/>
  <c r="E3017" i="12"/>
  <c r="D3017" i="12"/>
  <c r="C3017" i="12"/>
  <c r="F3016" i="12"/>
  <c r="E3016" i="12"/>
  <c r="D3016" i="12"/>
  <c r="C3016" i="12"/>
  <c r="F3015" i="12"/>
  <c r="E3015" i="12"/>
  <c r="D3015" i="12"/>
  <c r="C3015" i="12"/>
  <c r="F3014" i="12"/>
  <c r="E3014" i="12"/>
  <c r="D3014" i="12"/>
  <c r="C3014" i="12"/>
  <c r="F3013" i="12"/>
  <c r="E3013" i="12"/>
  <c r="D3013" i="12"/>
  <c r="C3013" i="12"/>
  <c r="F3012" i="12"/>
  <c r="E3012" i="12"/>
  <c r="D3012" i="12"/>
  <c r="C3012" i="12"/>
  <c r="F3011" i="12"/>
  <c r="E3011" i="12"/>
  <c r="D3011" i="12"/>
  <c r="C3011" i="12"/>
  <c r="F3010" i="12"/>
  <c r="E3010" i="12"/>
  <c r="D3010" i="12"/>
  <c r="C3010" i="12"/>
  <c r="F3009" i="12"/>
  <c r="E3009" i="12"/>
  <c r="D3009" i="12"/>
  <c r="C3009" i="12"/>
  <c r="F3008" i="12"/>
  <c r="E3008" i="12"/>
  <c r="D3008" i="12"/>
  <c r="C3008" i="12"/>
  <c r="F3007" i="12"/>
  <c r="E3007" i="12"/>
  <c r="D3007" i="12"/>
  <c r="C3007" i="12"/>
  <c r="C3006" i="12"/>
  <c r="D3006" i="12"/>
  <c r="E3006" i="12"/>
  <c r="F3006" i="12"/>
  <c r="F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3" i="12"/>
  <c r="F404" i="12"/>
  <c r="F405" i="12"/>
  <c r="F406" i="12"/>
  <c r="F407" i="12"/>
  <c r="F408" i="12"/>
  <c r="F409" i="12"/>
  <c r="F410" i="12"/>
  <c r="F411" i="12"/>
  <c r="F412" i="12"/>
  <c r="F413" i="12"/>
  <c r="F414" i="12"/>
  <c r="F415" i="12"/>
  <c r="F416" i="12"/>
  <c r="F417" i="12"/>
  <c r="F418" i="12"/>
  <c r="F419" i="12"/>
  <c r="F420" i="12"/>
  <c r="F421" i="12"/>
  <c r="F422" i="12"/>
  <c r="F423" i="12"/>
  <c r="F424" i="12"/>
  <c r="F425" i="12"/>
  <c r="F426" i="12"/>
  <c r="F427" i="12"/>
  <c r="F428" i="12"/>
  <c r="F429" i="12"/>
  <c r="F430" i="12"/>
  <c r="F431" i="12"/>
  <c r="F432" i="12"/>
  <c r="F433" i="12"/>
  <c r="F434" i="12"/>
  <c r="F435" i="12"/>
  <c r="F436" i="12"/>
  <c r="F437" i="12"/>
  <c r="F438" i="12"/>
  <c r="F439" i="12"/>
  <c r="F440" i="12"/>
  <c r="F441" i="12"/>
  <c r="F442" i="12"/>
  <c r="F443" i="12"/>
  <c r="F444" i="12"/>
  <c r="F445" i="12"/>
  <c r="F446" i="12"/>
  <c r="F447" i="12"/>
  <c r="F448" i="12"/>
  <c r="F449" i="12"/>
  <c r="F450" i="12"/>
  <c r="F451" i="12"/>
  <c r="F452" i="12"/>
  <c r="F453" i="12"/>
  <c r="F454" i="12"/>
  <c r="F455" i="12"/>
  <c r="F456" i="12"/>
  <c r="F457" i="12"/>
  <c r="F458" i="12"/>
  <c r="F459" i="12"/>
  <c r="F460" i="12"/>
  <c r="F461" i="12"/>
  <c r="F462" i="12"/>
  <c r="F463" i="12"/>
  <c r="F464" i="12"/>
  <c r="F465" i="12"/>
  <c r="F466" i="12"/>
  <c r="F467" i="12"/>
  <c r="F468" i="12"/>
  <c r="F469" i="12"/>
  <c r="F470" i="12"/>
  <c r="F471" i="12"/>
  <c r="F472" i="12"/>
  <c r="F473" i="12"/>
  <c r="F474" i="12"/>
  <c r="F475" i="12"/>
  <c r="F476" i="12"/>
  <c r="F477" i="12"/>
  <c r="F478" i="12"/>
  <c r="F479" i="12"/>
  <c r="F480" i="12"/>
  <c r="F481" i="12"/>
  <c r="F482" i="12"/>
  <c r="F483" i="12"/>
  <c r="F484" i="12"/>
  <c r="F485" i="12"/>
  <c r="F486" i="12"/>
  <c r="F487" i="12"/>
  <c r="F488" i="12"/>
  <c r="F489" i="12"/>
  <c r="F490" i="12"/>
  <c r="F491" i="12"/>
  <c r="F492" i="12"/>
  <c r="F493" i="12"/>
  <c r="F494" i="12"/>
  <c r="F495" i="12"/>
  <c r="F496" i="12"/>
  <c r="F497" i="12"/>
  <c r="F498" i="12"/>
  <c r="F499" i="12"/>
  <c r="F500" i="12"/>
  <c r="F501" i="12"/>
  <c r="F502" i="12"/>
  <c r="F503" i="12"/>
  <c r="F504" i="12"/>
  <c r="F505" i="12"/>
  <c r="F506" i="12"/>
  <c r="F507" i="12"/>
  <c r="F508" i="12"/>
  <c r="F509" i="12"/>
  <c r="F510" i="12"/>
  <c r="F511" i="12"/>
  <c r="F512" i="12"/>
  <c r="F513" i="12"/>
  <c r="F514" i="12"/>
  <c r="F515" i="12"/>
  <c r="F516" i="12"/>
  <c r="F517" i="12"/>
  <c r="F518" i="12"/>
  <c r="F519" i="12"/>
  <c r="F520" i="12"/>
  <c r="F521" i="12"/>
  <c r="F522" i="12"/>
  <c r="F523" i="12"/>
  <c r="F524" i="12"/>
  <c r="F525" i="12"/>
  <c r="F526" i="12"/>
  <c r="F527" i="12"/>
  <c r="F528" i="12"/>
  <c r="F529" i="12"/>
  <c r="F530" i="12"/>
  <c r="F531" i="12"/>
  <c r="F532" i="12"/>
  <c r="F533" i="12"/>
  <c r="F534" i="12"/>
  <c r="F535" i="12"/>
  <c r="F536" i="12"/>
  <c r="F537" i="12"/>
  <c r="F538" i="12"/>
  <c r="F539" i="12"/>
  <c r="F540" i="12"/>
  <c r="F541" i="12"/>
  <c r="F542" i="12"/>
  <c r="F543" i="12"/>
  <c r="F544" i="12"/>
  <c r="F545" i="12"/>
  <c r="F546" i="12"/>
  <c r="F547" i="12"/>
  <c r="F548" i="12"/>
  <c r="F549" i="12"/>
  <c r="F550" i="12"/>
  <c r="F551" i="12"/>
  <c r="F552" i="12"/>
  <c r="F553" i="12"/>
  <c r="F554" i="12"/>
  <c r="F555" i="12"/>
  <c r="F556" i="12"/>
  <c r="F557" i="12"/>
  <c r="F558" i="12"/>
  <c r="F559" i="12"/>
  <c r="F560" i="12"/>
  <c r="F561" i="12"/>
  <c r="F562" i="12"/>
  <c r="F563" i="12"/>
  <c r="F564" i="12"/>
  <c r="F565" i="12"/>
  <c r="F566" i="12"/>
  <c r="F567" i="12"/>
  <c r="F568" i="12"/>
  <c r="F569" i="12"/>
  <c r="F570" i="12"/>
  <c r="F571" i="12"/>
  <c r="F572" i="12"/>
  <c r="F573" i="12"/>
  <c r="F574" i="12"/>
  <c r="F575" i="12"/>
  <c r="F576" i="12"/>
  <c r="F577" i="12"/>
  <c r="F578" i="12"/>
  <c r="F579" i="12"/>
  <c r="F580" i="12"/>
  <c r="F581" i="12"/>
  <c r="F582" i="12"/>
  <c r="F583" i="12"/>
  <c r="F584" i="12"/>
  <c r="F585" i="12"/>
  <c r="F586" i="12"/>
  <c r="F587" i="12"/>
  <c r="F588" i="12"/>
  <c r="F589" i="12"/>
  <c r="F590" i="12"/>
  <c r="F591" i="12"/>
  <c r="F592" i="12"/>
  <c r="F593" i="12"/>
  <c r="F594" i="12"/>
  <c r="F595" i="12"/>
  <c r="F596" i="12"/>
  <c r="F597" i="12"/>
  <c r="F598" i="12"/>
  <c r="F599" i="12"/>
  <c r="F600" i="12"/>
  <c r="F601" i="12"/>
  <c r="F602" i="12"/>
  <c r="F603" i="12"/>
  <c r="F604" i="12"/>
  <c r="F605" i="12"/>
  <c r="F606" i="12"/>
  <c r="F607" i="12"/>
  <c r="F608" i="12"/>
  <c r="F609" i="12"/>
  <c r="F610" i="12"/>
  <c r="F611" i="12"/>
  <c r="F612" i="12"/>
  <c r="F613" i="12"/>
  <c r="F614" i="12"/>
  <c r="F615" i="12"/>
  <c r="F616" i="12"/>
  <c r="F617" i="12"/>
  <c r="F618" i="12"/>
  <c r="F619" i="12"/>
  <c r="F620" i="12"/>
  <c r="F621" i="12"/>
  <c r="F622" i="12"/>
  <c r="F623" i="12"/>
  <c r="F624" i="12"/>
  <c r="F625" i="12"/>
  <c r="F626" i="12"/>
  <c r="F627" i="12"/>
  <c r="F628" i="12"/>
  <c r="F629" i="12"/>
  <c r="F630" i="12"/>
  <c r="F631" i="12"/>
  <c r="F632" i="12"/>
  <c r="F633" i="12"/>
  <c r="F634" i="12"/>
  <c r="F635" i="12"/>
  <c r="F636" i="12"/>
  <c r="F637" i="12"/>
  <c r="F638" i="12"/>
  <c r="F639" i="12"/>
  <c r="F640" i="12"/>
  <c r="F641" i="12"/>
  <c r="F642" i="12"/>
  <c r="F643" i="12"/>
  <c r="F644" i="12"/>
  <c r="F645" i="12"/>
  <c r="F646" i="12"/>
  <c r="F647" i="12"/>
  <c r="F648" i="12"/>
  <c r="F649" i="12"/>
  <c r="F650" i="12"/>
  <c r="F651" i="12"/>
  <c r="F652" i="12"/>
  <c r="F653" i="12"/>
  <c r="F654" i="12"/>
  <c r="F655" i="12"/>
  <c r="F656" i="12"/>
  <c r="F657" i="12"/>
  <c r="F658" i="12"/>
  <c r="F659" i="12"/>
  <c r="F660" i="12"/>
  <c r="F661" i="12"/>
  <c r="F662" i="12"/>
  <c r="F663" i="12"/>
  <c r="F664" i="12"/>
  <c r="F665" i="12"/>
  <c r="F666" i="12"/>
  <c r="F667" i="12"/>
  <c r="F668" i="12"/>
  <c r="F669" i="12"/>
  <c r="F670" i="12"/>
  <c r="F671" i="12"/>
  <c r="F672" i="12"/>
  <c r="F673" i="12"/>
  <c r="F674" i="12"/>
  <c r="F675" i="12"/>
  <c r="F676" i="12"/>
  <c r="F677" i="12"/>
  <c r="F678" i="12"/>
  <c r="F679" i="12"/>
  <c r="F680" i="12"/>
  <c r="F681" i="12"/>
  <c r="F682" i="12"/>
  <c r="F683" i="12"/>
  <c r="F684" i="12"/>
  <c r="F685" i="12"/>
  <c r="F686" i="12"/>
  <c r="F687" i="12"/>
  <c r="F688" i="12"/>
  <c r="F689" i="12"/>
  <c r="F690" i="12"/>
  <c r="F691" i="12"/>
  <c r="F692" i="12"/>
  <c r="F693" i="12"/>
  <c r="F694" i="12"/>
  <c r="F695" i="12"/>
  <c r="F696" i="12"/>
  <c r="F697" i="12"/>
  <c r="F698" i="12"/>
  <c r="F699" i="12"/>
  <c r="F700" i="12"/>
  <c r="F701" i="12"/>
  <c r="F702" i="12"/>
  <c r="F703" i="12"/>
  <c r="F704" i="12"/>
  <c r="F705" i="12"/>
  <c r="F706" i="12"/>
  <c r="F707" i="12"/>
  <c r="F708" i="12"/>
  <c r="F709" i="12"/>
  <c r="F710" i="12"/>
  <c r="F711" i="12"/>
  <c r="F712" i="12"/>
  <c r="F713" i="12"/>
  <c r="F714" i="12"/>
  <c r="F715" i="12"/>
  <c r="F716" i="12"/>
  <c r="F717" i="12"/>
  <c r="F718" i="12"/>
  <c r="F719" i="12"/>
  <c r="F720" i="12"/>
  <c r="F721" i="12"/>
  <c r="F722" i="12"/>
  <c r="F723" i="12"/>
  <c r="F724" i="12"/>
  <c r="F725" i="12"/>
  <c r="F726" i="12"/>
  <c r="F727" i="12"/>
  <c r="F728" i="12"/>
  <c r="F729" i="12"/>
  <c r="F730" i="12"/>
  <c r="F731" i="12"/>
  <c r="F732" i="12"/>
  <c r="F733" i="12"/>
  <c r="F734" i="12"/>
  <c r="F735" i="12"/>
  <c r="F736" i="12"/>
  <c r="F737" i="12"/>
  <c r="F738" i="12"/>
  <c r="F739" i="12"/>
  <c r="F740" i="12"/>
  <c r="F741" i="12"/>
  <c r="F742" i="12"/>
  <c r="F743" i="12"/>
  <c r="F744" i="12"/>
  <c r="F745" i="12"/>
  <c r="F746" i="12"/>
  <c r="F747" i="12"/>
  <c r="F748" i="12"/>
  <c r="F749" i="12"/>
  <c r="F750" i="12"/>
  <c r="F751" i="12"/>
  <c r="F752" i="12"/>
  <c r="F753" i="12"/>
  <c r="F754" i="12"/>
  <c r="F755" i="12"/>
  <c r="F756" i="12"/>
  <c r="F757" i="12"/>
  <c r="F758" i="12"/>
  <c r="F759" i="12"/>
  <c r="F760" i="12"/>
  <c r="F761" i="12"/>
  <c r="F762" i="12"/>
  <c r="F763" i="12"/>
  <c r="F764" i="12"/>
  <c r="F765" i="12"/>
  <c r="F766" i="12"/>
  <c r="F767" i="12"/>
  <c r="F768" i="12"/>
  <c r="F769" i="12"/>
  <c r="F770" i="12"/>
  <c r="F771" i="12"/>
  <c r="F772" i="12"/>
  <c r="F773" i="12"/>
  <c r="F774" i="12"/>
  <c r="F775" i="12"/>
  <c r="F776" i="12"/>
  <c r="F777" i="12"/>
  <c r="F778" i="12"/>
  <c r="F779" i="12"/>
  <c r="F780" i="12"/>
  <c r="F781" i="12"/>
  <c r="F782" i="12"/>
  <c r="F783" i="12"/>
  <c r="F784" i="12"/>
  <c r="F785" i="12"/>
  <c r="F786" i="12"/>
  <c r="F787" i="12"/>
  <c r="F788" i="12"/>
  <c r="F789" i="12"/>
  <c r="F790" i="12"/>
  <c r="F791" i="12"/>
  <c r="F792" i="12"/>
  <c r="F793" i="12"/>
  <c r="F794" i="12"/>
  <c r="F795" i="12"/>
  <c r="F796" i="12"/>
  <c r="F797" i="12"/>
  <c r="F798" i="12"/>
  <c r="F799" i="12"/>
  <c r="F800" i="12"/>
  <c r="F801" i="12"/>
  <c r="F802" i="12"/>
  <c r="F803" i="12"/>
  <c r="F804" i="12"/>
  <c r="F805" i="12"/>
  <c r="F806" i="12"/>
  <c r="F807" i="12"/>
  <c r="F808" i="12"/>
  <c r="F809" i="12"/>
  <c r="F810" i="12"/>
  <c r="F811" i="12"/>
  <c r="F812" i="12"/>
  <c r="F813" i="12"/>
  <c r="F814" i="12"/>
  <c r="F815" i="12"/>
  <c r="F816" i="12"/>
  <c r="F817" i="12"/>
  <c r="F818" i="12"/>
  <c r="F819" i="12"/>
  <c r="F820" i="12"/>
  <c r="F821" i="12"/>
  <c r="F822" i="12"/>
  <c r="F823" i="12"/>
  <c r="F824" i="12"/>
  <c r="F825" i="12"/>
  <c r="F826" i="12"/>
  <c r="F827" i="12"/>
  <c r="F828" i="12"/>
  <c r="F829" i="12"/>
  <c r="F830" i="12"/>
  <c r="F831" i="12"/>
  <c r="F832" i="12"/>
  <c r="F833" i="12"/>
  <c r="F834" i="12"/>
  <c r="F835" i="12"/>
  <c r="F836" i="12"/>
  <c r="F837" i="12"/>
  <c r="F838" i="12"/>
  <c r="F839" i="12"/>
  <c r="F840" i="12"/>
  <c r="F841" i="12"/>
  <c r="F842" i="12"/>
  <c r="F843" i="12"/>
  <c r="F844" i="12"/>
  <c r="F845" i="12"/>
  <c r="F846" i="12"/>
  <c r="F847" i="12"/>
  <c r="F848" i="12"/>
  <c r="F849" i="12"/>
  <c r="F850" i="12"/>
  <c r="F851" i="12"/>
  <c r="F852" i="12"/>
  <c r="F853" i="12"/>
  <c r="F854" i="12"/>
  <c r="F855" i="12"/>
  <c r="F856" i="12"/>
  <c r="F857" i="12"/>
  <c r="F858" i="12"/>
  <c r="F859" i="12"/>
  <c r="F860" i="12"/>
  <c r="F861" i="12"/>
  <c r="F862" i="12"/>
  <c r="F863" i="12"/>
  <c r="F864" i="12"/>
  <c r="F865" i="12"/>
  <c r="F866" i="12"/>
  <c r="F867" i="12"/>
  <c r="F868" i="12"/>
  <c r="F869" i="12"/>
  <c r="F870" i="12"/>
  <c r="F871" i="12"/>
  <c r="F872" i="12"/>
  <c r="F873" i="12"/>
  <c r="F874" i="12"/>
  <c r="F875" i="12"/>
  <c r="F876" i="12"/>
  <c r="F877" i="12"/>
  <c r="F878" i="12"/>
  <c r="F879" i="12"/>
  <c r="F880" i="12"/>
  <c r="F881" i="12"/>
  <c r="F882" i="12"/>
  <c r="F883" i="12"/>
  <c r="F884" i="12"/>
  <c r="F885" i="12"/>
  <c r="F886" i="12"/>
  <c r="F887" i="12"/>
  <c r="F888" i="12"/>
  <c r="F889" i="12"/>
  <c r="F890" i="12"/>
  <c r="F891" i="12"/>
  <c r="F892" i="12"/>
  <c r="F893" i="12"/>
  <c r="F894" i="12"/>
  <c r="F895" i="12"/>
  <c r="F896" i="12"/>
  <c r="F897" i="12"/>
  <c r="F898" i="12"/>
  <c r="F899" i="12"/>
  <c r="F900" i="12"/>
  <c r="F901" i="12"/>
  <c r="F902" i="12"/>
  <c r="F903" i="12"/>
  <c r="F904" i="12"/>
  <c r="F905" i="12"/>
  <c r="F906" i="12"/>
  <c r="F907" i="12"/>
  <c r="F908" i="12"/>
  <c r="F909" i="12"/>
  <c r="F910" i="12"/>
  <c r="F911" i="12"/>
  <c r="F912" i="12"/>
  <c r="F913" i="12"/>
  <c r="F914" i="12"/>
  <c r="F915" i="12"/>
  <c r="F916" i="12"/>
  <c r="F917" i="12"/>
  <c r="F918" i="12"/>
  <c r="F919" i="12"/>
  <c r="F920" i="12"/>
  <c r="F921" i="12"/>
  <c r="F922" i="12"/>
  <c r="F923" i="12"/>
  <c r="F924" i="12"/>
  <c r="F925" i="12"/>
  <c r="F926" i="12"/>
  <c r="F927" i="12"/>
  <c r="F928" i="12"/>
  <c r="F929" i="12"/>
  <c r="F930" i="12"/>
  <c r="F931" i="12"/>
  <c r="F932" i="12"/>
  <c r="F933" i="12"/>
  <c r="F934" i="12"/>
  <c r="F935" i="12"/>
  <c r="F936" i="12"/>
  <c r="F937" i="12"/>
  <c r="F938" i="12"/>
  <c r="F939" i="12"/>
  <c r="F940" i="12"/>
  <c r="F941" i="12"/>
  <c r="F942" i="12"/>
  <c r="F943" i="12"/>
  <c r="F944" i="12"/>
  <c r="F945" i="12"/>
  <c r="F946" i="12"/>
  <c r="F947" i="12"/>
  <c r="F948" i="12"/>
  <c r="F949" i="12"/>
  <c r="F950" i="12"/>
  <c r="F951" i="12"/>
  <c r="F952" i="12"/>
  <c r="F953" i="12"/>
  <c r="F954" i="12"/>
  <c r="F955" i="12"/>
  <c r="F956" i="12"/>
  <c r="F957" i="12"/>
  <c r="F958" i="12"/>
  <c r="F959" i="12"/>
  <c r="F960" i="12"/>
  <c r="F961" i="12"/>
  <c r="F962" i="12"/>
  <c r="F963" i="12"/>
  <c r="F964" i="12"/>
  <c r="F965" i="12"/>
  <c r="F966" i="12"/>
  <c r="F967" i="12"/>
  <c r="F968" i="12"/>
  <c r="F969" i="12"/>
  <c r="F970" i="12"/>
  <c r="F971" i="12"/>
  <c r="F972" i="12"/>
  <c r="F973" i="12"/>
  <c r="F974" i="12"/>
  <c r="F975" i="12"/>
  <c r="F976" i="12"/>
  <c r="F977" i="12"/>
  <c r="F978" i="12"/>
  <c r="F979" i="12"/>
  <c r="F980" i="12"/>
  <c r="F981" i="12"/>
  <c r="F982" i="12"/>
  <c r="F983" i="12"/>
  <c r="F984" i="12"/>
  <c r="F985" i="12"/>
  <c r="F986" i="12"/>
  <c r="F987" i="12"/>
  <c r="F988" i="12"/>
  <c r="F989" i="12"/>
  <c r="F990" i="12"/>
  <c r="F991" i="12"/>
  <c r="F992" i="12"/>
  <c r="F993" i="12"/>
  <c r="F994" i="12"/>
  <c r="F995" i="12"/>
  <c r="F996" i="12"/>
  <c r="F997" i="12"/>
  <c r="F998" i="12"/>
  <c r="F999" i="12"/>
  <c r="F1000" i="12"/>
  <c r="F1001" i="12"/>
  <c r="F1002" i="12"/>
  <c r="F1003" i="12"/>
  <c r="F1004" i="12"/>
  <c r="F1005" i="12"/>
  <c r="F1006" i="12"/>
  <c r="F1007" i="12"/>
  <c r="F1008" i="12"/>
  <c r="F1009" i="12"/>
  <c r="F1010" i="12"/>
  <c r="F1011" i="12"/>
  <c r="F1012" i="12"/>
  <c r="F1013" i="12"/>
  <c r="F1014" i="12"/>
  <c r="F1015" i="12"/>
  <c r="F1016" i="12"/>
  <c r="F1017" i="12"/>
  <c r="F1018" i="12"/>
  <c r="F1019" i="12"/>
  <c r="F1020" i="12"/>
  <c r="F1021" i="12"/>
  <c r="F1022" i="12"/>
  <c r="F1023" i="12"/>
  <c r="F1024" i="12"/>
  <c r="F1025" i="12"/>
  <c r="F1026" i="12"/>
  <c r="F1027" i="12"/>
  <c r="F1028" i="12"/>
  <c r="F1029" i="12"/>
  <c r="F1030" i="12"/>
  <c r="F1031" i="12"/>
  <c r="F1032" i="12"/>
  <c r="F1033" i="12"/>
  <c r="F1034" i="12"/>
  <c r="F1035" i="12"/>
  <c r="F1036" i="12"/>
  <c r="F1037" i="12"/>
  <c r="F1038" i="12"/>
  <c r="F1039" i="12"/>
  <c r="F1040" i="12"/>
  <c r="F1041" i="12"/>
  <c r="F1042" i="12"/>
  <c r="F1043" i="12"/>
  <c r="F1044" i="12"/>
  <c r="F1045" i="12"/>
  <c r="F1046" i="12"/>
  <c r="F1047" i="12"/>
  <c r="F1048" i="12"/>
  <c r="F1049" i="12"/>
  <c r="F1050" i="12"/>
  <c r="F1051" i="12"/>
  <c r="F1052" i="12"/>
  <c r="F1053" i="12"/>
  <c r="F1054" i="12"/>
  <c r="F1055" i="12"/>
  <c r="F1056" i="12"/>
  <c r="F1057" i="12"/>
  <c r="F1058" i="12"/>
  <c r="F1059" i="12"/>
  <c r="F1060" i="12"/>
  <c r="F1061" i="12"/>
  <c r="F1062" i="12"/>
  <c r="F1063" i="12"/>
  <c r="F1064" i="12"/>
  <c r="F1065" i="12"/>
  <c r="F1066" i="12"/>
  <c r="F1067" i="12"/>
  <c r="F1068" i="12"/>
  <c r="F1069" i="12"/>
  <c r="F1070" i="12"/>
  <c r="F1071" i="12"/>
  <c r="F1072" i="12"/>
  <c r="F1073" i="12"/>
  <c r="F1074" i="12"/>
  <c r="F1075" i="12"/>
  <c r="F1076" i="12"/>
  <c r="F1077" i="12"/>
  <c r="F1078" i="12"/>
  <c r="F1079" i="12"/>
  <c r="F1080" i="12"/>
  <c r="F1081" i="12"/>
  <c r="F1082" i="12"/>
  <c r="F1083" i="12"/>
  <c r="F1084" i="12"/>
  <c r="F1085" i="12"/>
  <c r="F1086" i="12"/>
  <c r="F1087" i="12"/>
  <c r="F1088" i="12"/>
  <c r="F1089" i="12"/>
  <c r="F1090" i="12"/>
  <c r="F1091" i="12"/>
  <c r="F1092" i="12"/>
  <c r="F1093" i="12"/>
  <c r="F1094" i="12"/>
  <c r="F1095" i="12"/>
  <c r="F1096" i="12"/>
  <c r="F1097" i="12"/>
  <c r="F1098" i="12"/>
  <c r="F1099" i="12"/>
  <c r="F1100" i="12"/>
  <c r="F1101" i="12"/>
  <c r="F1102" i="12"/>
  <c r="F1103" i="12"/>
  <c r="F1104" i="12"/>
  <c r="F1105" i="12"/>
  <c r="F1106" i="12"/>
  <c r="F1107" i="12"/>
  <c r="F1108" i="12"/>
  <c r="F1109" i="12"/>
  <c r="F1110" i="12"/>
  <c r="F1111" i="12"/>
  <c r="F1112" i="12"/>
  <c r="F1113" i="12"/>
  <c r="F1114" i="12"/>
  <c r="F1115" i="12"/>
  <c r="F1116" i="12"/>
  <c r="F1117" i="12"/>
  <c r="F1118" i="12"/>
  <c r="F1119" i="12"/>
  <c r="F1120" i="12"/>
  <c r="F1121" i="12"/>
  <c r="F1122" i="12"/>
  <c r="F1123" i="12"/>
  <c r="F1124" i="12"/>
  <c r="F1125" i="12"/>
  <c r="F1126" i="12"/>
  <c r="F1127" i="12"/>
  <c r="F1128" i="12"/>
  <c r="F1129" i="12"/>
  <c r="F1130" i="12"/>
  <c r="F1131" i="12"/>
  <c r="F1132" i="12"/>
  <c r="F1133" i="12"/>
  <c r="F1134" i="12"/>
  <c r="F1135" i="12"/>
  <c r="F1136" i="12"/>
  <c r="F1137" i="12"/>
  <c r="F1138" i="12"/>
  <c r="F1139" i="12"/>
  <c r="F1140" i="12"/>
  <c r="F1141" i="12"/>
  <c r="F1142" i="12"/>
  <c r="F1143" i="12"/>
  <c r="F1144" i="12"/>
  <c r="F1145" i="12"/>
  <c r="F1146" i="12"/>
  <c r="F1147" i="12"/>
  <c r="F1148" i="12"/>
  <c r="F1149" i="12"/>
  <c r="F1150" i="12"/>
  <c r="F1151" i="12"/>
  <c r="F1152" i="12"/>
  <c r="F1153" i="12"/>
  <c r="F1154" i="12"/>
  <c r="F1155" i="12"/>
  <c r="F1156" i="12"/>
  <c r="F1157" i="12"/>
  <c r="F1158" i="12"/>
  <c r="F1159" i="12"/>
  <c r="F1160" i="12"/>
  <c r="F1161" i="12"/>
  <c r="F1162" i="12"/>
  <c r="F1163" i="12"/>
  <c r="F1164" i="12"/>
  <c r="F1165" i="12"/>
  <c r="F1166" i="12"/>
  <c r="F1167" i="12"/>
  <c r="F1168" i="12"/>
  <c r="F1169" i="12"/>
  <c r="F1170" i="12"/>
  <c r="F1171" i="12"/>
  <c r="F1172" i="12"/>
  <c r="F1173" i="12"/>
  <c r="F1174" i="12"/>
  <c r="F1175" i="12"/>
  <c r="F1176" i="12"/>
  <c r="F1177" i="12"/>
  <c r="F1178" i="12"/>
  <c r="F1179" i="12"/>
  <c r="F1180" i="12"/>
  <c r="F1181" i="12"/>
  <c r="F1182" i="12"/>
  <c r="F1183" i="12"/>
  <c r="F1184" i="12"/>
  <c r="F1185" i="12"/>
  <c r="F1186" i="12"/>
  <c r="F1187" i="12"/>
  <c r="F1188" i="12"/>
  <c r="F1189" i="12"/>
  <c r="F1190" i="12"/>
  <c r="F1191" i="12"/>
  <c r="F1192" i="12"/>
  <c r="F1193" i="12"/>
  <c r="F1194" i="12"/>
  <c r="F1195" i="12"/>
  <c r="F1196" i="12"/>
  <c r="F1197" i="12"/>
  <c r="F1198" i="12"/>
  <c r="F1199" i="12"/>
  <c r="F1200" i="12"/>
  <c r="F1201" i="12"/>
  <c r="F1202" i="12"/>
  <c r="F1203" i="12"/>
  <c r="F1204" i="12"/>
  <c r="F1205" i="12"/>
  <c r="F1206" i="12"/>
  <c r="F1207" i="12"/>
  <c r="F1208" i="12"/>
  <c r="F1209" i="12"/>
  <c r="F1210" i="12"/>
  <c r="F1211" i="12"/>
  <c r="F1212" i="12"/>
  <c r="F1213" i="12"/>
  <c r="F1214" i="12"/>
  <c r="F1215" i="12"/>
  <c r="F1216" i="12"/>
  <c r="F1217" i="12"/>
  <c r="F1218" i="12"/>
  <c r="F1219" i="12"/>
  <c r="F1220" i="12"/>
  <c r="F1221" i="12"/>
  <c r="F1222" i="12"/>
  <c r="F1223" i="12"/>
  <c r="F1224" i="12"/>
  <c r="F1225" i="12"/>
  <c r="F1226" i="12"/>
  <c r="F1227" i="12"/>
  <c r="F1228" i="12"/>
  <c r="F1229" i="12"/>
  <c r="F1230" i="12"/>
  <c r="F1231" i="12"/>
  <c r="F1232" i="12"/>
  <c r="F1233" i="12"/>
  <c r="F1234" i="12"/>
  <c r="F1235" i="12"/>
  <c r="F1236" i="12"/>
  <c r="F1237" i="12"/>
  <c r="F1238" i="12"/>
  <c r="F1239" i="12"/>
  <c r="F1240" i="12"/>
  <c r="F1241" i="12"/>
  <c r="F1242" i="12"/>
  <c r="F1243" i="12"/>
  <c r="F1244" i="12"/>
  <c r="F1245" i="12"/>
  <c r="F1246" i="12"/>
  <c r="F1247" i="12"/>
  <c r="F1248" i="12"/>
  <c r="F1249" i="12"/>
  <c r="F1250" i="12"/>
  <c r="F1251" i="12"/>
  <c r="F1252" i="12"/>
  <c r="F1253" i="12"/>
  <c r="F1254" i="12"/>
  <c r="F1255" i="12"/>
  <c r="F1256" i="12"/>
  <c r="F1257" i="12"/>
  <c r="F1258" i="12"/>
  <c r="F1259" i="12"/>
  <c r="F1260" i="12"/>
  <c r="F1261" i="12"/>
  <c r="F1262" i="12"/>
  <c r="F1263" i="12"/>
  <c r="F1264" i="12"/>
  <c r="F1265" i="12"/>
  <c r="F1266" i="12"/>
  <c r="F1267" i="12"/>
  <c r="F1268" i="12"/>
  <c r="F1269" i="12"/>
  <c r="F1270" i="12"/>
  <c r="F1271" i="12"/>
  <c r="F1272" i="12"/>
  <c r="F1273" i="12"/>
  <c r="F1274" i="12"/>
  <c r="F1275" i="12"/>
  <c r="F1276" i="12"/>
  <c r="F1277" i="12"/>
  <c r="F1278" i="12"/>
  <c r="F1279" i="12"/>
  <c r="F1280" i="12"/>
  <c r="F1281" i="12"/>
  <c r="F1282" i="12"/>
  <c r="F1283" i="12"/>
  <c r="F1284" i="12"/>
  <c r="F1285" i="12"/>
  <c r="F1286" i="12"/>
  <c r="F1287" i="12"/>
  <c r="F1288" i="12"/>
  <c r="F1289" i="12"/>
  <c r="F1290" i="12"/>
  <c r="F1291" i="12"/>
  <c r="F1292" i="12"/>
  <c r="F1293" i="12"/>
  <c r="F1294" i="12"/>
  <c r="F1295" i="12"/>
  <c r="F1296" i="12"/>
  <c r="F1297" i="12"/>
  <c r="F1298" i="12"/>
  <c r="F1299" i="12"/>
  <c r="F1300" i="12"/>
  <c r="F1301" i="12"/>
  <c r="F1302" i="12"/>
  <c r="F1303" i="12"/>
  <c r="F1304" i="12"/>
  <c r="F1305" i="12"/>
  <c r="F1306" i="12"/>
  <c r="F1307" i="12"/>
  <c r="F1308" i="12"/>
  <c r="F1309" i="12"/>
  <c r="F1310" i="12"/>
  <c r="F1311" i="12"/>
  <c r="F1312" i="12"/>
  <c r="F1313" i="12"/>
  <c r="F1314" i="12"/>
  <c r="F1315" i="12"/>
  <c r="F1316" i="12"/>
  <c r="F1317" i="12"/>
  <c r="F1318" i="12"/>
  <c r="F1319" i="12"/>
  <c r="F1320" i="12"/>
  <c r="F1321" i="12"/>
  <c r="F1322" i="12"/>
  <c r="F1323" i="12"/>
  <c r="F1324" i="12"/>
  <c r="F1325" i="12"/>
  <c r="F1326" i="12"/>
  <c r="F1327" i="12"/>
  <c r="F1328" i="12"/>
  <c r="F1329" i="12"/>
  <c r="F1330" i="12"/>
  <c r="F1331" i="12"/>
  <c r="F1332" i="12"/>
  <c r="F1333" i="12"/>
  <c r="F1334" i="12"/>
  <c r="F1335" i="12"/>
  <c r="F1336" i="12"/>
  <c r="F1337" i="12"/>
  <c r="F1338" i="12"/>
  <c r="F1339" i="12"/>
  <c r="F1340" i="12"/>
  <c r="F1341" i="12"/>
  <c r="F1342" i="12"/>
  <c r="F1343" i="12"/>
  <c r="F1344" i="12"/>
  <c r="F1345" i="12"/>
  <c r="F1346" i="12"/>
  <c r="F1347" i="12"/>
  <c r="F1348" i="12"/>
  <c r="F1349" i="12"/>
  <c r="F1350" i="12"/>
  <c r="F1351" i="12"/>
  <c r="F1352" i="12"/>
  <c r="F1353" i="12"/>
  <c r="F1354" i="12"/>
  <c r="F1355" i="12"/>
  <c r="F1356" i="12"/>
  <c r="F1357" i="12"/>
  <c r="F1358" i="12"/>
  <c r="F1359" i="12"/>
  <c r="F1360" i="12"/>
  <c r="F1361" i="12"/>
  <c r="F1362" i="12"/>
  <c r="F1363" i="12"/>
  <c r="F1364" i="12"/>
  <c r="F1365" i="12"/>
  <c r="F1366" i="12"/>
  <c r="F1367" i="12"/>
  <c r="F1368" i="12"/>
  <c r="F1369" i="12"/>
  <c r="F1370" i="12"/>
  <c r="F1371" i="12"/>
  <c r="F1372" i="12"/>
  <c r="F1373" i="12"/>
  <c r="F1374" i="12"/>
  <c r="F1375" i="12"/>
  <c r="F1376" i="12"/>
  <c r="F1377" i="12"/>
  <c r="F1378" i="12"/>
  <c r="F1379" i="12"/>
  <c r="F1380" i="12"/>
  <c r="F1381" i="12"/>
  <c r="F1382" i="12"/>
  <c r="F1383" i="12"/>
  <c r="F1384" i="12"/>
  <c r="F1385" i="12"/>
  <c r="F1386" i="12"/>
  <c r="F1387" i="12"/>
  <c r="F1388" i="12"/>
  <c r="F1389" i="12"/>
  <c r="F1390" i="12"/>
  <c r="F1391" i="12"/>
  <c r="F1392" i="12"/>
  <c r="F1393" i="12"/>
  <c r="F1394" i="12"/>
  <c r="F1395" i="12"/>
  <c r="F1396" i="12"/>
  <c r="F1397" i="12"/>
  <c r="F1398" i="12"/>
  <c r="F1399" i="12"/>
  <c r="F1400" i="12"/>
  <c r="F1401" i="12"/>
  <c r="F1402" i="12"/>
  <c r="F1403" i="12"/>
  <c r="F1404" i="12"/>
  <c r="F1405" i="12"/>
  <c r="F1406" i="12"/>
  <c r="F1407" i="12"/>
  <c r="F1408" i="12"/>
  <c r="F1409" i="12"/>
  <c r="F1410" i="12"/>
  <c r="F1411" i="12"/>
  <c r="F1412" i="12"/>
  <c r="F1413" i="12"/>
  <c r="F1414" i="12"/>
  <c r="F1415" i="12"/>
  <c r="F1416" i="12"/>
  <c r="F1417" i="12"/>
  <c r="F1418" i="12"/>
  <c r="F1419" i="12"/>
  <c r="F1420" i="12"/>
  <c r="F1421" i="12"/>
  <c r="F1422" i="12"/>
  <c r="F1423" i="12"/>
  <c r="F1424" i="12"/>
  <c r="F1425" i="12"/>
  <c r="F1426" i="12"/>
  <c r="F1427" i="12"/>
  <c r="F1428" i="12"/>
  <c r="F1429" i="12"/>
  <c r="F1430" i="12"/>
  <c r="F1431" i="12"/>
  <c r="F1432" i="12"/>
  <c r="F1433" i="12"/>
  <c r="F1434" i="12"/>
  <c r="F1435" i="12"/>
  <c r="F1436" i="12"/>
  <c r="F1437" i="12"/>
  <c r="F1438" i="12"/>
  <c r="F1439" i="12"/>
  <c r="F1440" i="12"/>
  <c r="F1441" i="12"/>
  <c r="F1442" i="12"/>
  <c r="F1443" i="12"/>
  <c r="F1444" i="12"/>
  <c r="F1445" i="12"/>
  <c r="F1446" i="12"/>
  <c r="F1447" i="12"/>
  <c r="F1448" i="12"/>
  <c r="F1449" i="12"/>
  <c r="F1450" i="12"/>
  <c r="F1451" i="12"/>
  <c r="F1452" i="12"/>
  <c r="F1453" i="12"/>
  <c r="F1454" i="12"/>
  <c r="F1455" i="12"/>
  <c r="F1456" i="12"/>
  <c r="F1457" i="12"/>
  <c r="F1458" i="12"/>
  <c r="F1459" i="12"/>
  <c r="F1460" i="12"/>
  <c r="F1461" i="12"/>
  <c r="F1462" i="12"/>
  <c r="F1463" i="12"/>
  <c r="F1464" i="12"/>
  <c r="F1465" i="12"/>
  <c r="F1466" i="12"/>
  <c r="F1467" i="12"/>
  <c r="F1468" i="12"/>
  <c r="F1469" i="12"/>
  <c r="F1470" i="12"/>
  <c r="F1471" i="12"/>
  <c r="F1472" i="12"/>
  <c r="F1473" i="12"/>
  <c r="F1474" i="12"/>
  <c r="F1475" i="12"/>
  <c r="F1476" i="12"/>
  <c r="F1477" i="12"/>
  <c r="F1478" i="12"/>
  <c r="F1479" i="12"/>
  <c r="F1480" i="12"/>
  <c r="F1481" i="12"/>
  <c r="F1482" i="12"/>
  <c r="F1483" i="12"/>
  <c r="F1484" i="12"/>
  <c r="F1485" i="12"/>
  <c r="F1486" i="12"/>
  <c r="F1487" i="12"/>
  <c r="F1488" i="12"/>
  <c r="F1489" i="12"/>
  <c r="F1490" i="12"/>
  <c r="F1491" i="12"/>
  <c r="F1492" i="12"/>
  <c r="F1493" i="12"/>
  <c r="F1494" i="12"/>
  <c r="F1495" i="12"/>
  <c r="F1496" i="12"/>
  <c r="F1497" i="12"/>
  <c r="F1498" i="12"/>
  <c r="F1499" i="12"/>
  <c r="F1500" i="12"/>
  <c r="F1501" i="12"/>
  <c r="F1502" i="12"/>
  <c r="F1503" i="12"/>
  <c r="F1504" i="12"/>
  <c r="F1505" i="12"/>
  <c r="F1506" i="12"/>
  <c r="F1507" i="12"/>
  <c r="F1508" i="12"/>
  <c r="F1509" i="12"/>
  <c r="F1510" i="12"/>
  <c r="F1511" i="12"/>
  <c r="F1512" i="12"/>
  <c r="F1513" i="12"/>
  <c r="F1514" i="12"/>
  <c r="F1515" i="12"/>
  <c r="F1516" i="12"/>
  <c r="F1517" i="12"/>
  <c r="F1518" i="12"/>
  <c r="F1519" i="12"/>
  <c r="F1520" i="12"/>
  <c r="F1521" i="12"/>
  <c r="F1522" i="12"/>
  <c r="F1523" i="12"/>
  <c r="F1524" i="12"/>
  <c r="F1525" i="12"/>
  <c r="F1526" i="12"/>
  <c r="F1527" i="12"/>
  <c r="F1528" i="12"/>
  <c r="F1529" i="12"/>
  <c r="F1530" i="12"/>
  <c r="F1531" i="12"/>
  <c r="F1532" i="12"/>
  <c r="F1533" i="12"/>
  <c r="F1534" i="12"/>
  <c r="F1535" i="12"/>
  <c r="F1536" i="12"/>
  <c r="F1537" i="12"/>
  <c r="F1538" i="12"/>
  <c r="F1539" i="12"/>
  <c r="F1540" i="12"/>
  <c r="F1541" i="12"/>
  <c r="F1542" i="12"/>
  <c r="F1543" i="12"/>
  <c r="F1544" i="12"/>
  <c r="F1545" i="12"/>
  <c r="F1546" i="12"/>
  <c r="F1547" i="12"/>
  <c r="F1548" i="12"/>
  <c r="F1549" i="12"/>
  <c r="F1550" i="12"/>
  <c r="F1551" i="12"/>
  <c r="F1552" i="12"/>
  <c r="F1553" i="12"/>
  <c r="F1554" i="12"/>
  <c r="F1555" i="12"/>
  <c r="F1556" i="12"/>
  <c r="F1557" i="12"/>
  <c r="F1558" i="12"/>
  <c r="F1559" i="12"/>
  <c r="F1560" i="12"/>
  <c r="F1561" i="12"/>
  <c r="F1562" i="12"/>
  <c r="F1563" i="12"/>
  <c r="F1564" i="12"/>
  <c r="F1565" i="12"/>
  <c r="F1566" i="12"/>
  <c r="F1567" i="12"/>
  <c r="F1568" i="12"/>
  <c r="F1569" i="12"/>
  <c r="F1570" i="12"/>
  <c r="F1571" i="12"/>
  <c r="F1572" i="12"/>
  <c r="F1573" i="12"/>
  <c r="F1574" i="12"/>
  <c r="F1575" i="12"/>
  <c r="F1576" i="12"/>
  <c r="F1577" i="12"/>
  <c r="F1578" i="12"/>
  <c r="F1579" i="12"/>
  <c r="F1580" i="12"/>
  <c r="F1581" i="12"/>
  <c r="F1582" i="12"/>
  <c r="F1583" i="12"/>
  <c r="F1584" i="12"/>
  <c r="F1585" i="12"/>
  <c r="F1586" i="12"/>
  <c r="F1587" i="12"/>
  <c r="F1588" i="12"/>
  <c r="F1589" i="12"/>
  <c r="F1590" i="12"/>
  <c r="F1591" i="12"/>
  <c r="F1592" i="12"/>
  <c r="F1593" i="12"/>
  <c r="F1594" i="12"/>
  <c r="F1595" i="12"/>
  <c r="F1596" i="12"/>
  <c r="F1597" i="12"/>
  <c r="F1598" i="12"/>
  <c r="F1599" i="12"/>
  <c r="F1600" i="12"/>
  <c r="F1601" i="12"/>
  <c r="F1602" i="12"/>
  <c r="F1603" i="12"/>
  <c r="F1604" i="12"/>
  <c r="F1605" i="12"/>
  <c r="F1606" i="12"/>
  <c r="F1607" i="12"/>
  <c r="F1608" i="12"/>
  <c r="F1609" i="12"/>
  <c r="F1610" i="12"/>
  <c r="F1611" i="12"/>
  <c r="F1612" i="12"/>
  <c r="F1613" i="12"/>
  <c r="F1614" i="12"/>
  <c r="F1615" i="12"/>
  <c r="F1616" i="12"/>
  <c r="F1617" i="12"/>
  <c r="F1618" i="12"/>
  <c r="F1619" i="12"/>
  <c r="F1620" i="12"/>
  <c r="F1621" i="12"/>
  <c r="F1622" i="12"/>
  <c r="F1623" i="12"/>
  <c r="F1624" i="12"/>
  <c r="F1625" i="12"/>
  <c r="F1626" i="12"/>
  <c r="F1627" i="12"/>
  <c r="F1628" i="12"/>
  <c r="F1629" i="12"/>
  <c r="F1630" i="12"/>
  <c r="F1631" i="12"/>
  <c r="F1632" i="12"/>
  <c r="F1633" i="12"/>
  <c r="F1634" i="12"/>
  <c r="F1635" i="12"/>
  <c r="F1636" i="12"/>
  <c r="F1637" i="12"/>
  <c r="F1638" i="12"/>
  <c r="F1639" i="12"/>
  <c r="F1640" i="12"/>
  <c r="F1641" i="12"/>
  <c r="F1642" i="12"/>
  <c r="F1643" i="12"/>
  <c r="F1644" i="12"/>
  <c r="F1645" i="12"/>
  <c r="F1646" i="12"/>
  <c r="F1647" i="12"/>
  <c r="F1648" i="12"/>
  <c r="F1649" i="12"/>
  <c r="F1650" i="12"/>
  <c r="F1651" i="12"/>
  <c r="F1652" i="12"/>
  <c r="F1653" i="12"/>
  <c r="F1654" i="12"/>
  <c r="F1655" i="12"/>
  <c r="F1656" i="12"/>
  <c r="F1657" i="12"/>
  <c r="F1658" i="12"/>
  <c r="F1659" i="12"/>
  <c r="F1660" i="12"/>
  <c r="F1661" i="12"/>
  <c r="F1662" i="12"/>
  <c r="F1663" i="12"/>
  <c r="F1664" i="12"/>
  <c r="F1665" i="12"/>
  <c r="F1666" i="12"/>
  <c r="F1667" i="12"/>
  <c r="F1668" i="12"/>
  <c r="F1669" i="12"/>
  <c r="F1670" i="12"/>
  <c r="F1671" i="12"/>
  <c r="F1672" i="12"/>
  <c r="F1673" i="12"/>
  <c r="F1674" i="12"/>
  <c r="F1675" i="12"/>
  <c r="F1676" i="12"/>
  <c r="F1677" i="12"/>
  <c r="F1678" i="12"/>
  <c r="F1679" i="12"/>
  <c r="F1680" i="12"/>
  <c r="F1681" i="12"/>
  <c r="F1682" i="12"/>
  <c r="F1683" i="12"/>
  <c r="F1684" i="12"/>
  <c r="F1685" i="12"/>
  <c r="F1686" i="12"/>
  <c r="F1687" i="12"/>
  <c r="F1688" i="12"/>
  <c r="F1689" i="12"/>
  <c r="F1690" i="12"/>
  <c r="F1691" i="12"/>
  <c r="F1692" i="12"/>
  <c r="F1693" i="12"/>
  <c r="F1694" i="12"/>
  <c r="F1695" i="12"/>
  <c r="F1696" i="12"/>
  <c r="F1697" i="12"/>
  <c r="F1698" i="12"/>
  <c r="F1699" i="12"/>
  <c r="F1700" i="12"/>
  <c r="F1701" i="12"/>
  <c r="F1702" i="12"/>
  <c r="F1703" i="12"/>
  <c r="F1704" i="12"/>
  <c r="F1705" i="12"/>
  <c r="F1706" i="12"/>
  <c r="F1707" i="12"/>
  <c r="F1708" i="12"/>
  <c r="F1709" i="12"/>
  <c r="F1710" i="12"/>
  <c r="F1711" i="12"/>
  <c r="F1712" i="12"/>
  <c r="F1713" i="12"/>
  <c r="F1714" i="12"/>
  <c r="F1715" i="12"/>
  <c r="F1716" i="12"/>
  <c r="F1717" i="12"/>
  <c r="F1718" i="12"/>
  <c r="F1719" i="12"/>
  <c r="F1720" i="12"/>
  <c r="F1721" i="12"/>
  <c r="F1722" i="12"/>
  <c r="F1723" i="12"/>
  <c r="F1724" i="12"/>
  <c r="F1725" i="12"/>
  <c r="F1726" i="12"/>
  <c r="F1727" i="12"/>
  <c r="F1728" i="12"/>
  <c r="F1729" i="12"/>
  <c r="F1730" i="12"/>
  <c r="F1731" i="12"/>
  <c r="F1732" i="12"/>
  <c r="F1733" i="12"/>
  <c r="F1734" i="12"/>
  <c r="F1735" i="12"/>
  <c r="F1736" i="12"/>
  <c r="F1737" i="12"/>
  <c r="F1738" i="12"/>
  <c r="F1739" i="12"/>
  <c r="F1740" i="12"/>
  <c r="F1741" i="12"/>
  <c r="F1742" i="12"/>
  <c r="F1743" i="12"/>
  <c r="F1744" i="12"/>
  <c r="F1745" i="12"/>
  <c r="F1746" i="12"/>
  <c r="F1747" i="12"/>
  <c r="F1748" i="12"/>
  <c r="F1749" i="12"/>
  <c r="F1750" i="12"/>
  <c r="F1751" i="12"/>
  <c r="F1752" i="12"/>
  <c r="F1753" i="12"/>
  <c r="F1754" i="12"/>
  <c r="F1755" i="12"/>
  <c r="F1756" i="12"/>
  <c r="F1757" i="12"/>
  <c r="F1758" i="12"/>
  <c r="F1759" i="12"/>
  <c r="F1760" i="12"/>
  <c r="F1761" i="12"/>
  <c r="F1762" i="12"/>
  <c r="F1763" i="12"/>
  <c r="F1764" i="12"/>
  <c r="F1765" i="12"/>
  <c r="F1766" i="12"/>
  <c r="F1767" i="12"/>
  <c r="F1768" i="12"/>
  <c r="F1769" i="12"/>
  <c r="F1770" i="12"/>
  <c r="F1771" i="12"/>
  <c r="F1772" i="12"/>
  <c r="F1773" i="12"/>
  <c r="F1774" i="12"/>
  <c r="F1775" i="12"/>
  <c r="F1776" i="12"/>
  <c r="F1777" i="12"/>
  <c r="F1778" i="12"/>
  <c r="F1779" i="12"/>
  <c r="F1780" i="12"/>
  <c r="F1781" i="12"/>
  <c r="F1782" i="12"/>
  <c r="F1783" i="12"/>
  <c r="F1784" i="12"/>
  <c r="F1785" i="12"/>
  <c r="F1786" i="12"/>
  <c r="F1787" i="12"/>
  <c r="F1788" i="12"/>
  <c r="F1789" i="12"/>
  <c r="F1790" i="12"/>
  <c r="F1791" i="12"/>
  <c r="F1792" i="12"/>
  <c r="F1793" i="12"/>
  <c r="F1794" i="12"/>
  <c r="F1795" i="12"/>
  <c r="F1796" i="12"/>
  <c r="F1797" i="12"/>
  <c r="F1798" i="12"/>
  <c r="F1799" i="12"/>
  <c r="F1800" i="12"/>
  <c r="F1801" i="12"/>
  <c r="F1802" i="12"/>
  <c r="F1803" i="12"/>
  <c r="F1804" i="12"/>
  <c r="F1805" i="12"/>
  <c r="F1806" i="12"/>
  <c r="F1807" i="12"/>
  <c r="F1808" i="12"/>
  <c r="F1809" i="12"/>
  <c r="F1810" i="12"/>
  <c r="F1811" i="12"/>
  <c r="F1812" i="12"/>
  <c r="F1813" i="12"/>
  <c r="F1814" i="12"/>
  <c r="F1815" i="12"/>
  <c r="F1816" i="12"/>
  <c r="F1817" i="12"/>
  <c r="F1818" i="12"/>
  <c r="F1819" i="12"/>
  <c r="F1820" i="12"/>
  <c r="F1821" i="12"/>
  <c r="F1822" i="12"/>
  <c r="F1823" i="12"/>
  <c r="F1824" i="12"/>
  <c r="F1825" i="12"/>
  <c r="F1826" i="12"/>
  <c r="F1827" i="12"/>
  <c r="F1828" i="12"/>
  <c r="F1829" i="12"/>
  <c r="F1830" i="12"/>
  <c r="F1831" i="12"/>
  <c r="F1832" i="12"/>
  <c r="F1833" i="12"/>
  <c r="F1834" i="12"/>
  <c r="F1835" i="12"/>
  <c r="F1836" i="12"/>
  <c r="F1837" i="12"/>
  <c r="F1838" i="12"/>
  <c r="F1839" i="12"/>
  <c r="F1840" i="12"/>
  <c r="F1841" i="12"/>
  <c r="F1842" i="12"/>
  <c r="F1843" i="12"/>
  <c r="F1844" i="12"/>
  <c r="F1845" i="12"/>
  <c r="F1846" i="12"/>
  <c r="F1847" i="12"/>
  <c r="F1848" i="12"/>
  <c r="F1849" i="12"/>
  <c r="F1850" i="12"/>
  <c r="F1851" i="12"/>
  <c r="F1852" i="12"/>
  <c r="F1853" i="12"/>
  <c r="F1854" i="12"/>
  <c r="F1855" i="12"/>
  <c r="F1856" i="12"/>
  <c r="F1857" i="12"/>
  <c r="F1858" i="12"/>
  <c r="F1859" i="12"/>
  <c r="F1860" i="12"/>
  <c r="F1861" i="12"/>
  <c r="F1862" i="12"/>
  <c r="F1863" i="12"/>
  <c r="F1864" i="12"/>
  <c r="F1865" i="12"/>
  <c r="F1866" i="12"/>
  <c r="F1867" i="12"/>
  <c r="F1868" i="12"/>
  <c r="F1869" i="12"/>
  <c r="F1870" i="12"/>
  <c r="F1871" i="12"/>
  <c r="F1872" i="12"/>
  <c r="F1873" i="12"/>
  <c r="F1874" i="12"/>
  <c r="F1875" i="12"/>
  <c r="F1876" i="12"/>
  <c r="F1877" i="12"/>
  <c r="F1878" i="12"/>
  <c r="F1879" i="12"/>
  <c r="F1880" i="12"/>
  <c r="F1881" i="12"/>
  <c r="F1882" i="12"/>
  <c r="F1883" i="12"/>
  <c r="F1884" i="12"/>
  <c r="F1885" i="12"/>
  <c r="F1886" i="12"/>
  <c r="F1887" i="12"/>
  <c r="F1888" i="12"/>
  <c r="F1889" i="12"/>
  <c r="F1890" i="12"/>
  <c r="F1891" i="12"/>
  <c r="F1892" i="12"/>
  <c r="F1893" i="12"/>
  <c r="F1894" i="12"/>
  <c r="F1895" i="12"/>
  <c r="F1896" i="12"/>
  <c r="F1897" i="12"/>
  <c r="F1898" i="12"/>
  <c r="F1899" i="12"/>
  <c r="F1900" i="12"/>
  <c r="F1901" i="12"/>
  <c r="F1902" i="12"/>
  <c r="F1903" i="12"/>
  <c r="F1904" i="12"/>
  <c r="F1905" i="12"/>
  <c r="F1906" i="12"/>
  <c r="F1907" i="12"/>
  <c r="F1908" i="12"/>
  <c r="F1909" i="12"/>
  <c r="F1910" i="12"/>
  <c r="F1911" i="12"/>
  <c r="F1912" i="12"/>
  <c r="F1913" i="12"/>
  <c r="F1914" i="12"/>
  <c r="F1915" i="12"/>
  <c r="F1916" i="12"/>
  <c r="F1917" i="12"/>
  <c r="F1918" i="12"/>
  <c r="F1919" i="12"/>
  <c r="F1920" i="12"/>
  <c r="F1921" i="12"/>
  <c r="F1922" i="12"/>
  <c r="F1923" i="12"/>
  <c r="F1924" i="12"/>
  <c r="F1925" i="12"/>
  <c r="F1926" i="12"/>
  <c r="F1927" i="12"/>
  <c r="F1928" i="12"/>
  <c r="F1929" i="12"/>
  <c r="F1930" i="12"/>
  <c r="F1931" i="12"/>
  <c r="F1932" i="12"/>
  <c r="F1933" i="12"/>
  <c r="F1934" i="12"/>
  <c r="F1935" i="12"/>
  <c r="F1936" i="12"/>
  <c r="F1937" i="12"/>
  <c r="F1938" i="12"/>
  <c r="F1939" i="12"/>
  <c r="F1940" i="12"/>
  <c r="F1941" i="12"/>
  <c r="F1942" i="12"/>
  <c r="F1943" i="12"/>
  <c r="F1944" i="12"/>
  <c r="F1945" i="12"/>
  <c r="F1946" i="12"/>
  <c r="F1947" i="12"/>
  <c r="F1948" i="12"/>
  <c r="F1949" i="12"/>
  <c r="F1950" i="12"/>
  <c r="F1951" i="12"/>
  <c r="F1952" i="12"/>
  <c r="F1953" i="12"/>
  <c r="F1954" i="12"/>
  <c r="F1955" i="12"/>
  <c r="F1956" i="12"/>
  <c r="F1957" i="12"/>
  <c r="F1958" i="12"/>
  <c r="F1959" i="12"/>
  <c r="F1960" i="12"/>
  <c r="F1961" i="12"/>
  <c r="F1962" i="12"/>
  <c r="F1963" i="12"/>
  <c r="F1964" i="12"/>
  <c r="F1965" i="12"/>
  <c r="F1966" i="12"/>
  <c r="F1967" i="12"/>
  <c r="F1968" i="12"/>
  <c r="F1969" i="12"/>
  <c r="F1970" i="12"/>
  <c r="F1971" i="12"/>
  <c r="F1972" i="12"/>
  <c r="F1973" i="12"/>
  <c r="F1974" i="12"/>
  <c r="F1975" i="12"/>
  <c r="F1976" i="12"/>
  <c r="F1977" i="12"/>
  <c r="F1978" i="12"/>
  <c r="F1979" i="12"/>
  <c r="F1980" i="12"/>
  <c r="F1981" i="12"/>
  <c r="F1982" i="12"/>
  <c r="F1983" i="12"/>
  <c r="F1984" i="12"/>
  <c r="F1985" i="12"/>
  <c r="F1986" i="12"/>
  <c r="F1987" i="12"/>
  <c r="F1988" i="12"/>
  <c r="F1989" i="12"/>
  <c r="F1990" i="12"/>
  <c r="F1991" i="12"/>
  <c r="F1992" i="12"/>
  <c r="F1993" i="12"/>
  <c r="F1994" i="12"/>
  <c r="F1995" i="12"/>
  <c r="F1996" i="12"/>
  <c r="F1997" i="12"/>
  <c r="F1998" i="12"/>
  <c r="F1999" i="12"/>
  <c r="F2000" i="12"/>
  <c r="F2001" i="12"/>
  <c r="F2002" i="12"/>
  <c r="F2003" i="12"/>
  <c r="F2004" i="12"/>
  <c r="F2005" i="12"/>
  <c r="F2006" i="12"/>
  <c r="F2007" i="12"/>
  <c r="F2008" i="12"/>
  <c r="F2009" i="12"/>
  <c r="F2010" i="12"/>
  <c r="F2011" i="12"/>
  <c r="F2012" i="12"/>
  <c r="F2013" i="12"/>
  <c r="F2014" i="12"/>
  <c r="F2015" i="12"/>
  <c r="F2016" i="12"/>
  <c r="F2017" i="12"/>
  <c r="F2018" i="12"/>
  <c r="F2019" i="12"/>
  <c r="F2020" i="12"/>
  <c r="F2021" i="12"/>
  <c r="F2022" i="12"/>
  <c r="F2023" i="12"/>
  <c r="F2024" i="12"/>
  <c r="F2025" i="12"/>
  <c r="F2026" i="12"/>
  <c r="F2027" i="12"/>
  <c r="F2028" i="12"/>
  <c r="F2029" i="12"/>
  <c r="F2030" i="12"/>
  <c r="F2031" i="12"/>
  <c r="F2032" i="12"/>
  <c r="F2033" i="12"/>
  <c r="F2034" i="12"/>
  <c r="F2035" i="12"/>
  <c r="F2036" i="12"/>
  <c r="F2037" i="12"/>
  <c r="F2038" i="12"/>
  <c r="F2039" i="12"/>
  <c r="F2040" i="12"/>
  <c r="F2041" i="12"/>
  <c r="F2042" i="12"/>
  <c r="F2043" i="12"/>
  <c r="F2044" i="12"/>
  <c r="F2045" i="12"/>
  <c r="F2046" i="12"/>
  <c r="F2047" i="12"/>
  <c r="F2048" i="12"/>
  <c r="F2049" i="12"/>
  <c r="F2050" i="12"/>
  <c r="F2051" i="12"/>
  <c r="F2052" i="12"/>
  <c r="F2053" i="12"/>
  <c r="F2054" i="12"/>
  <c r="F2055" i="12"/>
  <c r="F2056" i="12"/>
  <c r="F2057" i="12"/>
  <c r="F2058" i="12"/>
  <c r="F2059" i="12"/>
  <c r="F2060" i="12"/>
  <c r="F2061" i="12"/>
  <c r="F2062" i="12"/>
  <c r="F2063" i="12"/>
  <c r="F2064" i="12"/>
  <c r="F2065" i="12"/>
  <c r="F2066" i="12"/>
  <c r="F2067" i="12"/>
  <c r="F2068" i="12"/>
  <c r="F2069" i="12"/>
  <c r="F2070" i="12"/>
  <c r="F2071" i="12"/>
  <c r="F2072" i="12"/>
  <c r="F2073" i="12"/>
  <c r="F2074" i="12"/>
  <c r="F2075" i="12"/>
  <c r="F2076" i="12"/>
  <c r="F2077" i="12"/>
  <c r="F2078" i="12"/>
  <c r="F2079" i="12"/>
  <c r="F2080" i="12"/>
  <c r="F2081" i="12"/>
  <c r="F2082" i="12"/>
  <c r="F2083" i="12"/>
  <c r="F2084" i="12"/>
  <c r="F2085" i="12"/>
  <c r="F2086" i="12"/>
  <c r="F2087" i="12"/>
  <c r="F2088" i="12"/>
  <c r="F2089" i="12"/>
  <c r="F2090" i="12"/>
  <c r="F2091" i="12"/>
  <c r="F2092" i="12"/>
  <c r="F2093" i="12"/>
  <c r="F2094" i="12"/>
  <c r="F2095" i="12"/>
  <c r="F2096" i="12"/>
  <c r="F2097" i="12"/>
  <c r="F2098" i="12"/>
  <c r="F2099" i="12"/>
  <c r="F2100" i="12"/>
  <c r="F2101" i="12"/>
  <c r="F2102" i="12"/>
  <c r="F2103" i="12"/>
  <c r="F2104" i="12"/>
  <c r="F2105" i="12"/>
  <c r="F2106" i="12"/>
  <c r="F2107" i="12"/>
  <c r="F2108" i="12"/>
  <c r="F2109" i="12"/>
  <c r="F2110" i="12"/>
  <c r="F2111" i="12"/>
  <c r="F2112" i="12"/>
  <c r="F2113" i="12"/>
  <c r="F2114" i="12"/>
  <c r="F2115" i="12"/>
  <c r="F2116" i="12"/>
  <c r="F2117" i="12"/>
  <c r="F2118" i="12"/>
  <c r="F2119" i="12"/>
  <c r="F2120" i="12"/>
  <c r="F2121" i="12"/>
  <c r="F2122" i="12"/>
  <c r="F2123" i="12"/>
  <c r="F2124" i="12"/>
  <c r="F2125" i="12"/>
  <c r="F2126" i="12"/>
  <c r="F2127" i="12"/>
  <c r="F2128" i="12"/>
  <c r="F2129" i="12"/>
  <c r="F2130" i="12"/>
  <c r="F2131" i="12"/>
  <c r="F2132" i="12"/>
  <c r="F2133" i="12"/>
  <c r="F2134" i="12"/>
  <c r="F2135" i="12"/>
  <c r="F2136" i="12"/>
  <c r="F2137" i="12"/>
  <c r="F2138" i="12"/>
  <c r="F2139" i="12"/>
  <c r="F2140" i="12"/>
  <c r="F2141" i="12"/>
  <c r="F2142" i="12"/>
  <c r="F2143" i="12"/>
  <c r="F2144" i="12"/>
  <c r="F2145" i="12"/>
  <c r="F2146" i="12"/>
  <c r="F2147" i="12"/>
  <c r="F2148" i="12"/>
  <c r="F2149" i="12"/>
  <c r="F2150" i="12"/>
  <c r="F2151" i="12"/>
  <c r="F2152" i="12"/>
  <c r="F2153" i="12"/>
  <c r="F2154" i="12"/>
  <c r="F2155" i="12"/>
  <c r="F2156" i="12"/>
  <c r="F2157" i="12"/>
  <c r="F2158" i="12"/>
  <c r="F2159" i="12"/>
  <c r="F2160" i="12"/>
  <c r="F2161" i="12"/>
  <c r="F2162" i="12"/>
  <c r="F2163" i="12"/>
  <c r="F2164" i="12"/>
  <c r="F2165" i="12"/>
  <c r="F2166" i="12"/>
  <c r="F2167" i="12"/>
  <c r="F2168" i="12"/>
  <c r="F2169" i="12"/>
  <c r="F2170" i="12"/>
  <c r="F2171" i="12"/>
  <c r="F2172" i="12"/>
  <c r="F2173" i="12"/>
  <c r="F2174" i="12"/>
  <c r="F2175" i="12"/>
  <c r="F2176" i="12"/>
  <c r="F2177" i="12"/>
  <c r="F2178" i="12"/>
  <c r="F2179" i="12"/>
  <c r="F2180" i="12"/>
  <c r="F2181" i="12"/>
  <c r="F2182" i="12"/>
  <c r="F2183" i="12"/>
  <c r="F2184" i="12"/>
  <c r="F2185" i="12"/>
  <c r="F2186" i="12"/>
  <c r="F2187" i="12"/>
  <c r="F2188" i="12"/>
  <c r="F2189" i="12"/>
  <c r="F2190" i="12"/>
  <c r="F2191" i="12"/>
  <c r="F2192" i="12"/>
  <c r="F2193" i="12"/>
  <c r="F2194" i="12"/>
  <c r="F2195" i="12"/>
  <c r="F2196" i="12"/>
  <c r="F2197" i="12"/>
  <c r="F2198" i="12"/>
  <c r="F2199" i="12"/>
  <c r="F2200" i="12"/>
  <c r="F2201" i="12"/>
  <c r="F2202" i="12"/>
  <c r="F2203" i="12"/>
  <c r="F2204" i="12"/>
  <c r="F2205" i="12"/>
  <c r="F2206" i="12"/>
  <c r="F2207" i="12"/>
  <c r="F2208" i="12"/>
  <c r="F2209" i="12"/>
  <c r="F2210" i="12"/>
  <c r="F2211" i="12"/>
  <c r="F2212" i="12"/>
  <c r="F2213" i="12"/>
  <c r="F2214" i="12"/>
  <c r="F2215" i="12"/>
  <c r="F2216" i="12"/>
  <c r="F2217" i="12"/>
  <c r="F2218" i="12"/>
  <c r="F2219" i="12"/>
  <c r="F2220" i="12"/>
  <c r="F2221" i="12"/>
  <c r="F2222" i="12"/>
  <c r="F2223" i="12"/>
  <c r="F2224" i="12"/>
  <c r="F2225" i="12"/>
  <c r="F2226" i="12"/>
  <c r="F2227" i="12"/>
  <c r="F2228" i="12"/>
  <c r="F2229" i="12"/>
  <c r="F2230" i="12"/>
  <c r="F2231" i="12"/>
  <c r="F2232" i="12"/>
  <c r="F2233" i="12"/>
  <c r="F2234" i="12"/>
  <c r="F2235" i="12"/>
  <c r="F2236" i="12"/>
  <c r="F2237" i="12"/>
  <c r="F2238" i="12"/>
  <c r="F2239" i="12"/>
  <c r="F2240" i="12"/>
  <c r="F2241" i="12"/>
  <c r="F2242" i="12"/>
  <c r="F2243" i="12"/>
  <c r="F2244" i="12"/>
  <c r="F2245" i="12"/>
  <c r="F2246" i="12"/>
  <c r="F2247" i="12"/>
  <c r="F2248" i="12"/>
  <c r="F2249" i="12"/>
  <c r="F2250" i="12"/>
  <c r="F2251" i="12"/>
  <c r="F2252" i="12"/>
  <c r="F2253" i="12"/>
  <c r="F2254" i="12"/>
  <c r="F2255" i="12"/>
  <c r="F2256" i="12"/>
  <c r="F2257" i="12"/>
  <c r="F2258" i="12"/>
  <c r="F2259" i="12"/>
  <c r="F2260" i="12"/>
  <c r="F2261" i="12"/>
  <c r="F2262" i="12"/>
  <c r="F2263" i="12"/>
  <c r="F2264" i="12"/>
  <c r="F2265" i="12"/>
  <c r="F2266" i="12"/>
  <c r="F2267" i="12"/>
  <c r="F2268" i="12"/>
  <c r="F2269" i="12"/>
  <c r="F2270" i="12"/>
  <c r="F2271" i="12"/>
  <c r="F2272" i="12"/>
  <c r="F2273" i="12"/>
  <c r="F2274" i="12"/>
  <c r="F2275" i="12"/>
  <c r="F2276" i="12"/>
  <c r="F2277" i="12"/>
  <c r="F2278" i="12"/>
  <c r="F2279" i="12"/>
  <c r="F2280" i="12"/>
  <c r="F2281" i="12"/>
  <c r="F2282" i="12"/>
  <c r="F2283" i="12"/>
  <c r="F2284" i="12"/>
  <c r="F2285" i="12"/>
  <c r="F2286" i="12"/>
  <c r="F2287" i="12"/>
  <c r="F2288" i="12"/>
  <c r="F2289" i="12"/>
  <c r="F2290" i="12"/>
  <c r="F2291" i="12"/>
  <c r="F2292" i="12"/>
  <c r="F2293" i="12"/>
  <c r="F2294" i="12"/>
  <c r="F2295" i="12"/>
  <c r="F2296" i="12"/>
  <c r="F2297" i="12"/>
  <c r="F2298" i="12"/>
  <c r="F2299" i="12"/>
  <c r="F2300" i="12"/>
  <c r="F2301" i="12"/>
  <c r="F2302" i="12"/>
  <c r="F2303" i="12"/>
  <c r="F2304" i="12"/>
  <c r="F2305" i="12"/>
  <c r="F2306" i="12"/>
  <c r="F2307" i="12"/>
  <c r="F2308" i="12"/>
  <c r="F2309" i="12"/>
  <c r="F2310" i="12"/>
  <c r="F2311" i="12"/>
  <c r="F2312" i="12"/>
  <c r="F2313" i="12"/>
  <c r="F2314" i="12"/>
  <c r="F2315" i="12"/>
  <c r="F2316" i="12"/>
  <c r="F2317" i="12"/>
  <c r="F2318" i="12"/>
  <c r="F2319" i="12"/>
  <c r="F2320" i="12"/>
  <c r="F2321" i="12"/>
  <c r="F2322" i="12"/>
  <c r="F2323" i="12"/>
  <c r="F2324" i="12"/>
  <c r="F2325" i="12"/>
  <c r="F2326" i="12"/>
  <c r="F2327" i="12"/>
  <c r="F2328" i="12"/>
  <c r="F2329" i="12"/>
  <c r="F2330" i="12"/>
  <c r="F2331" i="12"/>
  <c r="F2332" i="12"/>
  <c r="F2333" i="12"/>
  <c r="F2334" i="12"/>
  <c r="F2335" i="12"/>
  <c r="F2336" i="12"/>
  <c r="F2337" i="12"/>
  <c r="F2338" i="12"/>
  <c r="F2339" i="12"/>
  <c r="F2340" i="12"/>
  <c r="F2341" i="12"/>
  <c r="F2342" i="12"/>
  <c r="F2343" i="12"/>
  <c r="F2344" i="12"/>
  <c r="F2345" i="12"/>
  <c r="F2346" i="12"/>
  <c r="F2347" i="12"/>
  <c r="F2348" i="12"/>
  <c r="F2349" i="12"/>
  <c r="F2350" i="12"/>
  <c r="F2351" i="12"/>
  <c r="F2352" i="12"/>
  <c r="F2353" i="12"/>
  <c r="F2354" i="12"/>
  <c r="F2355" i="12"/>
  <c r="F2356" i="12"/>
  <c r="F2357" i="12"/>
  <c r="F2358" i="12"/>
  <c r="F2359" i="12"/>
  <c r="F2360" i="12"/>
  <c r="F2361" i="12"/>
  <c r="F2362" i="12"/>
  <c r="F2363" i="12"/>
  <c r="F2364" i="12"/>
  <c r="F2365" i="12"/>
  <c r="F2366" i="12"/>
  <c r="F2367" i="12"/>
  <c r="F2368" i="12"/>
  <c r="F2369" i="12"/>
  <c r="F2370" i="12"/>
  <c r="F2371" i="12"/>
  <c r="F2372" i="12"/>
  <c r="F2373" i="12"/>
  <c r="F2374" i="12"/>
  <c r="F2375" i="12"/>
  <c r="F2376" i="12"/>
  <c r="F2377" i="12"/>
  <c r="F2378" i="12"/>
  <c r="F2379" i="12"/>
  <c r="F2380" i="12"/>
  <c r="F2381" i="12"/>
  <c r="F2382" i="12"/>
  <c r="F2383" i="12"/>
  <c r="F2384" i="12"/>
  <c r="F2385" i="12"/>
  <c r="F2386" i="12"/>
  <c r="F2387" i="12"/>
  <c r="F2388" i="12"/>
  <c r="F2389" i="12"/>
  <c r="F2390" i="12"/>
  <c r="F2391" i="12"/>
  <c r="F2392" i="12"/>
  <c r="F2393" i="12"/>
  <c r="F2394" i="12"/>
  <c r="F2395" i="12"/>
  <c r="F2396" i="12"/>
  <c r="F2397" i="12"/>
  <c r="F2398" i="12"/>
  <c r="F2399" i="12"/>
  <c r="F2400" i="12"/>
  <c r="F2401" i="12"/>
  <c r="F2402" i="12"/>
  <c r="F2403" i="12"/>
  <c r="F2404" i="12"/>
  <c r="F2405" i="12"/>
  <c r="F2406" i="12"/>
  <c r="F2407" i="12"/>
  <c r="F2408" i="12"/>
  <c r="F2409" i="12"/>
  <c r="F2410" i="12"/>
  <c r="F2411" i="12"/>
  <c r="F2412" i="12"/>
  <c r="F2413" i="12"/>
  <c r="F2414" i="12"/>
  <c r="F2415" i="12"/>
  <c r="F2416" i="12"/>
  <c r="F2417" i="12"/>
  <c r="F2418" i="12"/>
  <c r="F2419" i="12"/>
  <c r="F2420" i="12"/>
  <c r="F2421" i="12"/>
  <c r="F2422" i="12"/>
  <c r="F2423" i="12"/>
  <c r="F2424" i="12"/>
  <c r="F2425" i="12"/>
  <c r="F2426" i="12"/>
  <c r="F2427" i="12"/>
  <c r="F2428" i="12"/>
  <c r="F2429" i="12"/>
  <c r="F2430" i="12"/>
  <c r="F2431" i="12"/>
  <c r="F2432" i="12"/>
  <c r="F2433" i="12"/>
  <c r="F2434" i="12"/>
  <c r="F2435" i="12"/>
  <c r="F2436" i="12"/>
  <c r="F2437" i="12"/>
  <c r="F2438" i="12"/>
  <c r="F2439" i="12"/>
  <c r="F2440" i="12"/>
  <c r="F2441" i="12"/>
  <c r="F2442" i="12"/>
  <c r="F2443" i="12"/>
  <c r="F2444" i="12"/>
  <c r="F2445" i="12"/>
  <c r="F2446" i="12"/>
  <c r="F2447" i="12"/>
  <c r="F2448" i="12"/>
  <c r="F2449" i="12"/>
  <c r="F2450" i="12"/>
  <c r="F2451" i="12"/>
  <c r="F2452" i="12"/>
  <c r="F2453" i="12"/>
  <c r="F2454" i="12"/>
  <c r="F2455" i="12"/>
  <c r="F2456" i="12"/>
  <c r="F2457" i="12"/>
  <c r="F2458" i="12"/>
  <c r="F2459" i="12"/>
  <c r="F2460" i="12"/>
  <c r="F2461" i="12"/>
  <c r="F2462" i="12"/>
  <c r="F2463" i="12"/>
  <c r="F2464" i="12"/>
  <c r="F2465" i="12"/>
  <c r="F2466" i="12"/>
  <c r="F2467" i="12"/>
  <c r="F2468" i="12"/>
  <c r="F2469" i="12"/>
  <c r="F2470" i="12"/>
  <c r="F2471" i="12"/>
  <c r="F2472" i="12"/>
  <c r="F2473" i="12"/>
  <c r="F2474" i="12"/>
  <c r="F2475" i="12"/>
  <c r="F2476" i="12"/>
  <c r="F2477" i="12"/>
  <c r="F2478" i="12"/>
  <c r="F2479" i="12"/>
  <c r="F2480" i="12"/>
  <c r="F2481" i="12"/>
  <c r="F2482" i="12"/>
  <c r="F2483" i="12"/>
  <c r="F2484" i="12"/>
  <c r="F2485" i="12"/>
  <c r="F2486" i="12"/>
  <c r="F2487" i="12"/>
  <c r="F2488" i="12"/>
  <c r="F2489" i="12"/>
  <c r="F2490" i="12"/>
  <c r="F2491" i="12"/>
  <c r="F2492" i="12"/>
  <c r="F2493" i="12"/>
  <c r="F2494" i="12"/>
  <c r="F2495" i="12"/>
  <c r="F2496" i="12"/>
  <c r="F2497" i="12"/>
  <c r="F2498" i="12"/>
  <c r="F2499" i="12"/>
  <c r="F2500" i="12"/>
  <c r="F2501" i="12"/>
  <c r="F2502" i="12"/>
  <c r="F2503" i="12"/>
  <c r="F2504" i="12"/>
  <c r="F2505" i="12"/>
  <c r="F2506" i="12"/>
  <c r="F2507" i="12"/>
  <c r="F2508" i="12"/>
  <c r="F2509" i="12"/>
  <c r="F2510" i="12"/>
  <c r="F2511" i="12"/>
  <c r="F2512" i="12"/>
  <c r="F2513" i="12"/>
  <c r="F2514" i="12"/>
  <c r="F2515" i="12"/>
  <c r="F2516" i="12"/>
  <c r="F2517" i="12"/>
  <c r="F2518" i="12"/>
  <c r="F2519" i="12"/>
  <c r="F2520" i="12"/>
  <c r="F2521" i="12"/>
  <c r="F2522" i="12"/>
  <c r="F2523" i="12"/>
  <c r="F2524" i="12"/>
  <c r="F2525" i="12"/>
  <c r="F2526" i="12"/>
  <c r="F2527" i="12"/>
  <c r="F2528" i="12"/>
  <c r="F2529" i="12"/>
  <c r="F2530" i="12"/>
  <c r="F2531" i="12"/>
  <c r="F2532" i="12"/>
  <c r="F2533" i="12"/>
  <c r="F2534" i="12"/>
  <c r="F2535" i="12"/>
  <c r="F2536" i="12"/>
  <c r="F2537" i="12"/>
  <c r="F2538" i="12"/>
  <c r="F2539" i="12"/>
  <c r="F2540" i="12"/>
  <c r="F2541" i="12"/>
  <c r="F2542" i="12"/>
  <c r="F2543" i="12"/>
  <c r="F2544" i="12"/>
  <c r="F2545" i="12"/>
  <c r="F2546" i="12"/>
  <c r="F2547" i="12"/>
  <c r="F2548" i="12"/>
  <c r="F2549" i="12"/>
  <c r="F2550" i="12"/>
  <c r="F2551" i="12"/>
  <c r="F2552" i="12"/>
  <c r="F2553" i="12"/>
  <c r="F2554" i="12"/>
  <c r="F2555" i="12"/>
  <c r="F2556" i="12"/>
  <c r="F2557" i="12"/>
  <c r="F2558" i="12"/>
  <c r="F2559" i="12"/>
  <c r="F2560" i="12"/>
  <c r="F2561" i="12"/>
  <c r="F2562" i="12"/>
  <c r="F2563" i="12"/>
  <c r="F2564" i="12"/>
  <c r="F2565" i="12"/>
  <c r="F2566" i="12"/>
  <c r="F2567" i="12"/>
  <c r="F2568" i="12"/>
  <c r="F2569" i="12"/>
  <c r="F2570" i="12"/>
  <c r="F2571" i="12"/>
  <c r="F2572" i="12"/>
  <c r="F2573" i="12"/>
  <c r="F2574" i="12"/>
  <c r="F2575" i="12"/>
  <c r="F2576" i="12"/>
  <c r="F2577" i="12"/>
  <c r="F2578" i="12"/>
  <c r="F2579" i="12"/>
  <c r="F2580" i="12"/>
  <c r="F2581" i="12"/>
  <c r="F2582" i="12"/>
  <c r="F2583" i="12"/>
  <c r="F2584" i="12"/>
  <c r="F2585" i="12"/>
  <c r="F2586" i="12"/>
  <c r="F2587" i="12"/>
  <c r="F2588" i="12"/>
  <c r="F2589" i="12"/>
  <c r="F2590" i="12"/>
  <c r="F2591" i="12"/>
  <c r="F2592" i="12"/>
  <c r="F2593" i="12"/>
  <c r="F2594" i="12"/>
  <c r="F2595" i="12"/>
  <c r="F2596" i="12"/>
  <c r="F2597" i="12"/>
  <c r="F2598" i="12"/>
  <c r="F2599" i="12"/>
  <c r="F2600" i="12"/>
  <c r="F2601" i="12"/>
  <c r="F2602" i="12"/>
  <c r="F2603" i="12"/>
  <c r="F2604" i="12"/>
  <c r="F2605" i="12"/>
  <c r="F2606" i="12"/>
  <c r="F2607" i="12"/>
  <c r="F2608" i="12"/>
  <c r="F2609" i="12"/>
  <c r="F2610" i="12"/>
  <c r="F2611" i="12"/>
  <c r="F2612" i="12"/>
  <c r="F2613" i="12"/>
  <c r="F2614" i="12"/>
  <c r="F2615" i="12"/>
  <c r="F2616" i="12"/>
  <c r="F2617" i="12"/>
  <c r="F2618" i="12"/>
  <c r="F2619" i="12"/>
  <c r="F2620" i="12"/>
  <c r="F2621" i="12"/>
  <c r="F2622" i="12"/>
  <c r="F2623" i="12"/>
  <c r="F2624" i="12"/>
  <c r="F2625" i="12"/>
  <c r="F2626" i="12"/>
  <c r="F2627" i="12"/>
  <c r="F2628" i="12"/>
  <c r="F2629" i="12"/>
  <c r="F2630" i="12"/>
  <c r="F2631" i="12"/>
  <c r="F2632" i="12"/>
  <c r="F2633" i="12"/>
  <c r="F2634" i="12"/>
  <c r="F2635" i="12"/>
  <c r="F2636" i="12"/>
  <c r="F2637" i="12"/>
  <c r="F2638" i="12"/>
  <c r="F2639" i="12"/>
  <c r="F2640" i="12"/>
  <c r="F2641" i="12"/>
  <c r="F2642" i="12"/>
  <c r="F2643" i="12"/>
  <c r="F2644" i="12"/>
  <c r="F2645" i="12"/>
  <c r="F2646" i="12"/>
  <c r="F2647" i="12"/>
  <c r="F2648" i="12"/>
  <c r="F2649" i="12"/>
  <c r="F2650" i="12"/>
  <c r="F2651" i="12"/>
  <c r="F2652" i="12"/>
  <c r="F2653" i="12"/>
  <c r="F2654" i="12"/>
  <c r="F2655" i="12"/>
  <c r="F2656" i="12"/>
  <c r="F2657" i="12"/>
  <c r="F2658" i="12"/>
  <c r="F2659" i="12"/>
  <c r="F2660" i="12"/>
  <c r="F2661" i="12"/>
  <c r="F2662" i="12"/>
  <c r="F2663" i="12"/>
  <c r="F2664" i="12"/>
  <c r="F2665" i="12"/>
  <c r="F2666" i="12"/>
  <c r="F2667" i="12"/>
  <c r="F2668" i="12"/>
  <c r="F2669" i="12"/>
  <c r="F2670" i="12"/>
  <c r="F2671" i="12"/>
  <c r="F2672" i="12"/>
  <c r="F2673" i="12"/>
  <c r="F2674" i="12"/>
  <c r="F2675" i="12"/>
  <c r="F2676" i="12"/>
  <c r="F2677" i="12"/>
  <c r="F2678" i="12"/>
  <c r="F2679" i="12"/>
  <c r="F2680" i="12"/>
  <c r="F2681" i="12"/>
  <c r="F2682" i="12"/>
  <c r="F2683" i="12"/>
  <c r="F2684" i="12"/>
  <c r="F2685" i="12"/>
  <c r="F2686" i="12"/>
  <c r="F2687" i="12"/>
  <c r="F2688" i="12"/>
  <c r="F2689" i="12"/>
  <c r="F2690" i="12"/>
  <c r="F2691" i="12"/>
  <c r="F2692" i="12"/>
  <c r="F2693" i="12"/>
  <c r="F2694" i="12"/>
  <c r="F2695" i="12"/>
  <c r="F2696" i="12"/>
  <c r="F2697" i="12"/>
  <c r="F2698" i="12"/>
  <c r="F2699" i="12"/>
  <c r="F2700" i="12"/>
  <c r="F2701" i="12"/>
  <c r="F2702" i="12"/>
  <c r="F2703" i="12"/>
  <c r="F2704" i="12"/>
  <c r="F2705" i="12"/>
  <c r="F2706" i="12"/>
  <c r="F2707" i="12"/>
  <c r="F2708" i="12"/>
  <c r="F2709" i="12"/>
  <c r="F2710" i="12"/>
  <c r="F2711" i="12"/>
  <c r="F2712" i="12"/>
  <c r="F2713" i="12"/>
  <c r="F2714" i="12"/>
  <c r="F2715" i="12"/>
  <c r="F2716" i="12"/>
  <c r="F2717" i="12"/>
  <c r="F2718" i="12"/>
  <c r="F2719" i="12"/>
  <c r="F2720" i="12"/>
  <c r="F2721" i="12"/>
  <c r="F2722" i="12"/>
  <c r="F2723" i="12"/>
  <c r="F2724" i="12"/>
  <c r="F2725" i="12"/>
  <c r="F2726" i="12"/>
  <c r="F2727" i="12"/>
  <c r="F2728" i="12"/>
  <c r="F2729" i="12"/>
  <c r="F2730" i="12"/>
  <c r="F2731" i="12"/>
  <c r="F2732" i="12"/>
  <c r="F2733" i="12"/>
  <c r="F2734" i="12"/>
  <c r="F2735" i="12"/>
  <c r="F2736" i="12"/>
  <c r="F2737" i="12"/>
  <c r="F2738" i="12"/>
  <c r="F2739" i="12"/>
  <c r="F2740" i="12"/>
  <c r="F2741" i="12"/>
  <c r="F2742" i="12"/>
  <c r="F2743" i="12"/>
  <c r="F2744" i="12"/>
  <c r="F2745" i="12"/>
  <c r="F2746" i="12"/>
  <c r="F2747" i="12"/>
  <c r="F2748" i="12"/>
  <c r="F2749" i="12"/>
  <c r="F2750" i="12"/>
  <c r="F2751" i="12"/>
  <c r="F2752" i="12"/>
  <c r="F2753" i="12"/>
  <c r="F2754" i="12"/>
  <c r="F2755" i="12"/>
  <c r="F2756" i="12"/>
  <c r="F2757" i="12"/>
  <c r="F2758" i="12"/>
  <c r="F2759" i="12"/>
  <c r="F2760" i="12"/>
  <c r="F2761" i="12"/>
  <c r="F2762" i="12"/>
  <c r="F2763" i="12"/>
  <c r="F2764" i="12"/>
  <c r="F2765" i="12"/>
  <c r="F2766" i="12"/>
  <c r="F2767" i="12"/>
  <c r="F2768" i="12"/>
  <c r="F2769" i="12"/>
  <c r="F2770" i="12"/>
  <c r="F2771" i="12"/>
  <c r="F2772" i="12"/>
  <c r="F2773" i="12"/>
  <c r="F2774" i="12"/>
  <c r="F2775" i="12"/>
  <c r="F2776" i="12"/>
  <c r="F2777" i="12"/>
  <c r="F2778" i="12"/>
  <c r="F2779" i="12"/>
  <c r="F2780" i="12"/>
  <c r="F2781" i="12"/>
  <c r="F2782" i="12"/>
  <c r="F2783" i="12"/>
  <c r="F2784" i="12"/>
  <c r="F2785" i="12"/>
  <c r="F2786" i="12"/>
  <c r="F2787" i="12"/>
  <c r="F2788" i="12"/>
  <c r="F2789" i="12"/>
  <c r="F2790" i="12"/>
  <c r="F2791" i="12"/>
  <c r="F2792" i="12"/>
  <c r="F2793" i="12"/>
  <c r="F2794" i="12"/>
  <c r="F2795" i="12"/>
  <c r="F2796" i="12"/>
  <c r="F2797" i="12"/>
  <c r="F2798" i="12"/>
  <c r="F2799" i="12"/>
  <c r="F2800" i="12"/>
  <c r="F2801" i="12"/>
  <c r="F2802" i="12"/>
  <c r="F2803" i="12"/>
  <c r="F2804" i="12"/>
  <c r="F2805" i="12"/>
  <c r="F2806" i="12"/>
  <c r="F2807" i="12"/>
  <c r="F2808" i="12"/>
  <c r="F2809" i="12"/>
  <c r="F2810" i="12"/>
  <c r="F2811" i="12"/>
  <c r="F2812" i="12"/>
  <c r="F2813" i="12"/>
  <c r="F2814" i="12"/>
  <c r="F2815" i="12"/>
  <c r="F2816" i="12"/>
  <c r="F2817" i="12"/>
  <c r="F2818" i="12"/>
  <c r="F2819" i="12"/>
  <c r="F2820" i="12"/>
  <c r="F2821" i="12"/>
  <c r="F2822" i="12"/>
  <c r="F2823" i="12"/>
  <c r="F2824" i="12"/>
  <c r="F2825" i="12"/>
  <c r="F2826" i="12"/>
  <c r="F2827" i="12"/>
  <c r="F2828" i="12"/>
  <c r="F2829" i="12"/>
  <c r="F2830" i="12"/>
  <c r="F2831" i="12"/>
  <c r="F2832" i="12"/>
  <c r="F2833" i="12"/>
  <c r="F2834" i="12"/>
  <c r="F2835" i="12"/>
  <c r="F2836" i="12"/>
  <c r="F2837" i="12"/>
  <c r="F2838" i="12"/>
  <c r="F2839" i="12"/>
  <c r="F2840" i="12"/>
  <c r="F2841" i="12"/>
  <c r="F2842" i="12"/>
  <c r="F2843" i="12"/>
  <c r="F2844" i="12"/>
  <c r="F2845" i="12"/>
  <c r="F2846" i="12"/>
  <c r="F2847" i="12"/>
  <c r="F2848" i="12"/>
  <c r="F2849" i="12"/>
  <c r="F2850" i="12"/>
  <c r="F2851" i="12"/>
  <c r="F2852" i="12"/>
  <c r="F2853" i="12"/>
  <c r="F2854" i="12"/>
  <c r="F2855" i="12"/>
  <c r="F2856" i="12"/>
  <c r="F2857" i="12"/>
  <c r="F2858" i="12"/>
  <c r="F2859" i="12"/>
  <c r="F2860" i="12"/>
  <c r="F2861" i="12"/>
  <c r="F2862" i="12"/>
  <c r="F2863" i="12"/>
  <c r="F2864" i="12"/>
  <c r="F2865" i="12"/>
  <c r="F2866" i="12"/>
  <c r="F2867" i="12"/>
  <c r="F2868" i="12"/>
  <c r="F2869" i="12"/>
  <c r="F2870" i="12"/>
  <c r="F2871" i="12"/>
  <c r="F2872" i="12"/>
  <c r="F2873" i="12"/>
  <c r="F2874" i="12"/>
  <c r="F2875" i="12"/>
  <c r="F2876" i="12"/>
  <c r="F2877" i="12"/>
  <c r="F2878" i="12"/>
  <c r="F2879" i="12"/>
  <c r="F2880" i="12"/>
  <c r="F2881" i="12"/>
  <c r="F2882" i="12"/>
  <c r="F2883" i="12"/>
  <c r="F2884" i="12"/>
  <c r="F2885" i="12"/>
  <c r="F2886" i="12"/>
  <c r="F2887" i="12"/>
  <c r="F2888" i="12"/>
  <c r="F2889" i="12"/>
  <c r="F2890" i="12"/>
  <c r="F2891" i="12"/>
  <c r="F2892" i="12"/>
  <c r="F2893" i="12"/>
  <c r="F2894" i="12"/>
  <c r="F2895" i="12"/>
  <c r="F2896" i="12"/>
  <c r="F2897" i="12"/>
  <c r="F2898" i="12"/>
  <c r="F2899" i="12"/>
  <c r="F2900" i="12"/>
  <c r="F2901" i="12"/>
  <c r="F2902" i="12"/>
  <c r="F2903" i="12"/>
  <c r="F2904" i="12"/>
  <c r="F2905" i="12"/>
  <c r="F2906" i="12"/>
  <c r="F2907" i="12"/>
  <c r="F2908" i="12"/>
  <c r="F2909" i="12"/>
  <c r="F2910" i="12"/>
  <c r="F2911" i="12"/>
  <c r="F2912" i="12"/>
  <c r="F2913" i="12"/>
  <c r="F2914" i="12"/>
  <c r="F2915" i="12"/>
  <c r="F2916" i="12"/>
  <c r="F2917" i="12"/>
  <c r="F2918" i="12"/>
  <c r="F2919" i="12"/>
  <c r="F2920" i="12"/>
  <c r="F2921" i="12"/>
  <c r="F2922" i="12"/>
  <c r="F2923" i="12"/>
  <c r="F2924" i="12"/>
  <c r="F2925" i="12"/>
  <c r="F2926" i="12"/>
  <c r="F2927" i="12"/>
  <c r="F2928" i="12"/>
  <c r="F2929" i="12"/>
  <c r="F2930" i="12"/>
  <c r="F2931" i="12"/>
  <c r="F2932" i="12"/>
  <c r="F2933" i="12"/>
  <c r="F2934" i="12"/>
  <c r="F2935" i="12"/>
  <c r="F2936" i="12"/>
  <c r="F2937" i="12"/>
  <c r="F2938" i="12"/>
  <c r="F2939" i="12"/>
  <c r="F2940" i="12"/>
  <c r="F2941" i="12"/>
  <c r="F2942" i="12"/>
  <c r="F2943" i="12"/>
  <c r="F2944" i="12"/>
  <c r="F2945" i="12"/>
  <c r="F2946" i="12"/>
  <c r="F2947" i="12"/>
  <c r="F2948" i="12"/>
  <c r="F2949" i="12"/>
  <c r="F2950" i="12"/>
  <c r="F2951" i="12"/>
  <c r="F2952" i="12"/>
  <c r="F2953" i="12"/>
  <c r="F2954" i="12"/>
  <c r="F2955" i="12"/>
  <c r="F2956" i="12"/>
  <c r="F2957" i="12"/>
  <c r="F2958" i="12"/>
  <c r="F2959" i="12"/>
  <c r="F2960" i="12"/>
  <c r="F2961" i="12"/>
  <c r="F2962" i="12"/>
  <c r="F2963" i="12"/>
  <c r="F2964" i="12"/>
  <c r="F2965" i="12"/>
  <c r="F2966" i="12"/>
  <c r="F2967" i="12"/>
  <c r="F2968" i="12"/>
  <c r="F2969" i="12"/>
  <c r="F2970" i="12"/>
  <c r="F2971" i="12"/>
  <c r="F2972" i="12"/>
  <c r="F2973" i="12"/>
  <c r="F2974" i="12"/>
  <c r="F2975" i="12"/>
  <c r="F2976" i="12"/>
  <c r="F2977" i="12"/>
  <c r="F2978" i="12"/>
  <c r="F2979" i="12"/>
  <c r="F2980" i="12"/>
  <c r="F2981" i="12"/>
  <c r="F2982" i="12"/>
  <c r="F2983" i="12"/>
  <c r="F2984" i="12"/>
  <c r="F2985" i="12"/>
  <c r="F2986" i="12"/>
  <c r="F2987" i="12"/>
  <c r="F2988" i="12"/>
  <c r="F2989" i="12"/>
  <c r="F2990" i="12"/>
  <c r="F2991" i="12"/>
  <c r="F2992" i="12"/>
  <c r="F2993" i="12"/>
  <c r="F2994" i="12"/>
  <c r="F2995" i="12"/>
  <c r="F2996" i="12"/>
  <c r="F2997" i="12"/>
  <c r="F2998" i="12"/>
  <c r="F2999" i="12"/>
  <c r="F3000" i="12"/>
  <c r="F3001" i="12"/>
  <c r="F3002" i="12"/>
  <c r="F3003" i="12"/>
  <c r="F3004" i="12"/>
  <c r="F3005" i="12"/>
  <c r="C3005" i="12"/>
  <c r="D3005" i="12"/>
  <c r="E3005" i="12"/>
  <c r="E3004" i="12"/>
  <c r="D3004" i="12"/>
  <c r="C3004" i="12"/>
  <c r="E3003" i="12"/>
  <c r="D3003" i="12"/>
  <c r="C3003" i="12"/>
  <c r="E3002" i="12"/>
  <c r="D3002" i="12"/>
  <c r="C3002" i="12"/>
  <c r="E3001" i="12"/>
  <c r="D3001" i="12"/>
  <c r="C3001" i="12"/>
  <c r="E3000" i="12"/>
  <c r="D3000" i="12"/>
  <c r="C3000" i="12"/>
  <c r="E2999" i="12"/>
  <c r="D2999" i="12"/>
  <c r="C2999" i="12"/>
  <c r="E2998" i="12"/>
  <c r="D2998" i="12"/>
  <c r="C2998" i="12"/>
  <c r="E2997" i="12"/>
  <c r="D2997" i="12"/>
  <c r="C2997" i="12"/>
  <c r="E2996" i="12"/>
  <c r="D2996" i="12"/>
  <c r="C2996" i="12"/>
  <c r="C1230" i="12"/>
  <c r="D1230" i="12"/>
  <c r="E1230" i="12"/>
  <c r="C1231" i="12"/>
  <c r="D1231" i="12"/>
  <c r="E1231" i="12"/>
  <c r="C1232" i="12"/>
  <c r="D1232" i="12"/>
  <c r="E1232" i="12"/>
  <c r="C1233" i="12"/>
  <c r="D1233" i="12"/>
  <c r="E1233" i="12"/>
  <c r="C1234" i="12"/>
  <c r="D1234" i="12"/>
  <c r="E1234" i="12"/>
  <c r="E2995" i="12"/>
  <c r="D2995" i="12"/>
  <c r="C2995" i="12"/>
  <c r="E2994" i="12"/>
  <c r="D2994" i="12"/>
  <c r="C2994" i="12"/>
  <c r="E2993" i="12"/>
  <c r="D2993" i="12"/>
  <c r="C2993" i="12"/>
  <c r="E2992" i="12"/>
  <c r="D2992" i="12"/>
  <c r="C2992" i="12"/>
  <c r="E2991" i="12"/>
  <c r="D2991" i="12"/>
  <c r="C2991" i="12"/>
  <c r="E2990" i="12"/>
  <c r="D2990" i="12"/>
  <c r="C2990" i="12"/>
  <c r="E2989" i="12"/>
  <c r="D2989" i="12"/>
  <c r="C2989" i="12"/>
  <c r="E2988" i="12"/>
  <c r="D2988" i="12"/>
  <c r="C2988" i="12"/>
  <c r="E2987" i="12"/>
  <c r="D2987" i="12"/>
  <c r="C2987" i="12"/>
  <c r="E2986" i="12"/>
  <c r="D2986" i="12"/>
  <c r="C2986" i="12"/>
  <c r="E2985" i="12"/>
  <c r="D2985" i="12"/>
  <c r="C2985" i="12"/>
  <c r="E2984" i="12"/>
  <c r="D2984" i="12"/>
  <c r="C2984" i="12"/>
  <c r="E2983" i="12"/>
  <c r="D2983" i="12"/>
  <c r="C2983" i="12"/>
  <c r="E2982" i="12"/>
  <c r="D2982" i="12"/>
  <c r="C2982" i="12"/>
  <c r="E2981" i="12"/>
  <c r="D2981" i="12"/>
  <c r="C2981" i="12"/>
  <c r="E2980" i="12"/>
  <c r="D2980" i="12"/>
  <c r="C2980" i="12"/>
  <c r="E2979" i="12"/>
  <c r="D2979" i="12"/>
  <c r="C2979" i="12"/>
  <c r="E2978" i="12"/>
  <c r="D2978" i="12"/>
  <c r="C2978" i="12"/>
  <c r="E2977" i="12"/>
  <c r="D2977" i="12"/>
  <c r="C2977" i="12"/>
  <c r="E2976" i="12"/>
  <c r="D2976" i="12"/>
  <c r="C2976" i="12"/>
  <c r="E2975" i="12"/>
  <c r="D2975" i="12"/>
  <c r="C2975" i="12"/>
  <c r="E2974" i="12"/>
  <c r="D2974" i="12"/>
  <c r="C2974" i="12"/>
  <c r="E2973" i="12"/>
  <c r="D2973" i="12"/>
  <c r="C2973" i="12"/>
  <c r="E2972" i="12"/>
  <c r="D2972" i="12"/>
  <c r="C2972" i="12"/>
  <c r="E2971" i="12"/>
  <c r="D2971" i="12"/>
  <c r="C2971" i="12"/>
  <c r="E2970" i="12"/>
  <c r="D2970" i="12"/>
  <c r="C2970" i="12"/>
  <c r="E2969" i="12"/>
  <c r="D2969" i="12"/>
  <c r="C2969" i="12"/>
  <c r="E2968" i="12"/>
  <c r="D2968" i="12"/>
  <c r="C2968" i="12"/>
  <c r="E2967" i="12"/>
  <c r="D2967" i="12"/>
  <c r="C2967" i="12"/>
  <c r="E2966" i="12"/>
  <c r="D2966" i="12"/>
  <c r="C2966" i="12"/>
  <c r="E2965" i="12"/>
  <c r="D2965" i="12"/>
  <c r="C2965" i="12"/>
  <c r="E2964" i="12"/>
  <c r="D2964" i="12"/>
  <c r="C2964" i="12"/>
  <c r="E2963" i="12"/>
  <c r="D2963" i="12"/>
  <c r="C2963" i="12"/>
  <c r="E2962" i="12"/>
  <c r="D2962" i="12"/>
  <c r="C2962" i="12"/>
  <c r="E2961" i="12"/>
  <c r="D2961" i="12"/>
  <c r="C2961" i="12"/>
  <c r="E2960" i="12"/>
  <c r="D2960" i="12"/>
  <c r="C2960" i="12"/>
  <c r="E2959" i="12"/>
  <c r="D2959" i="12"/>
  <c r="C2959" i="12"/>
  <c r="E2958" i="12"/>
  <c r="D2958" i="12"/>
  <c r="C2958" i="12"/>
  <c r="E2957" i="12"/>
  <c r="D2957" i="12"/>
  <c r="C2957" i="12"/>
  <c r="E2956" i="12"/>
  <c r="D2956" i="12"/>
  <c r="C2956" i="12"/>
  <c r="E2955" i="12"/>
  <c r="D2955" i="12"/>
  <c r="C2955" i="12"/>
  <c r="E2954" i="12"/>
  <c r="D2954" i="12"/>
  <c r="C2954" i="12"/>
  <c r="E2953" i="12"/>
  <c r="D2953" i="12"/>
  <c r="C2953" i="12"/>
  <c r="E2952" i="12"/>
  <c r="D2952" i="12"/>
  <c r="C2952" i="12"/>
  <c r="E2951" i="12"/>
  <c r="D2951" i="12"/>
  <c r="C2951" i="12"/>
  <c r="E2950" i="12"/>
  <c r="D2950" i="12"/>
  <c r="C2950" i="12"/>
  <c r="E2949" i="12"/>
  <c r="D2949" i="12"/>
  <c r="C2949" i="12"/>
  <c r="E2948" i="12"/>
  <c r="D2948" i="12"/>
  <c r="C2948" i="12"/>
  <c r="E2947" i="12"/>
  <c r="D2947" i="12"/>
  <c r="C2947" i="12"/>
  <c r="E2946" i="12"/>
  <c r="D2946" i="12"/>
  <c r="C2946" i="12"/>
  <c r="E2945" i="12"/>
  <c r="D2945" i="12"/>
  <c r="C2945" i="12"/>
  <c r="E2944" i="12"/>
  <c r="D2944" i="12"/>
  <c r="C2944" i="12"/>
  <c r="E2943" i="12"/>
  <c r="D2943" i="12"/>
  <c r="C2943" i="12"/>
  <c r="E2942" i="12"/>
  <c r="D2942" i="12"/>
  <c r="C2942" i="12"/>
  <c r="E2941" i="12"/>
  <c r="D2941" i="12"/>
  <c r="C2941" i="12"/>
  <c r="E2940" i="12"/>
  <c r="D2940" i="12"/>
  <c r="C2940" i="12"/>
  <c r="E2939" i="12"/>
  <c r="D2939" i="12"/>
  <c r="C2939" i="12"/>
  <c r="E2938" i="12"/>
  <c r="D2938" i="12"/>
  <c r="C2938" i="12"/>
  <c r="E2937" i="12"/>
  <c r="D2937" i="12"/>
  <c r="C2937" i="12"/>
  <c r="E2936" i="12"/>
  <c r="D2936" i="12"/>
  <c r="C2936" i="12"/>
  <c r="E2935" i="12"/>
  <c r="D2935" i="12"/>
  <c r="C2935" i="12"/>
  <c r="E2934" i="12"/>
  <c r="D2934" i="12"/>
  <c r="C2934" i="12"/>
  <c r="E2933" i="12"/>
  <c r="D2933" i="12"/>
  <c r="C2933" i="12"/>
  <c r="E2932" i="12"/>
  <c r="D2932" i="12"/>
  <c r="C2932" i="12"/>
  <c r="E2931" i="12"/>
  <c r="D2931" i="12"/>
  <c r="C2931" i="12"/>
  <c r="E2930" i="12"/>
  <c r="D2930" i="12"/>
  <c r="C2930" i="12"/>
  <c r="E2929" i="12"/>
  <c r="D2929" i="12"/>
  <c r="C2929" i="12"/>
  <c r="E2928" i="12"/>
  <c r="D2928" i="12"/>
  <c r="C2928" i="12"/>
  <c r="E2927" i="12"/>
  <c r="D2927" i="12"/>
  <c r="C2927" i="12"/>
  <c r="E2926" i="12"/>
  <c r="D2926" i="12"/>
  <c r="C2926" i="12"/>
  <c r="E2925" i="12"/>
  <c r="D2925" i="12"/>
  <c r="C2925" i="12"/>
  <c r="E2924" i="12"/>
  <c r="D2924" i="12"/>
  <c r="C2924" i="12"/>
  <c r="E2923" i="12"/>
  <c r="D2923" i="12"/>
  <c r="C2923" i="12"/>
  <c r="E2922" i="12"/>
  <c r="D2922" i="12"/>
  <c r="C2922" i="12"/>
  <c r="E2921" i="12"/>
  <c r="D2921" i="12"/>
  <c r="C2921" i="12"/>
  <c r="E2920" i="12"/>
  <c r="D2920" i="12"/>
  <c r="C2920" i="12"/>
  <c r="E2919" i="12"/>
  <c r="D2919" i="12"/>
  <c r="C2919" i="12"/>
  <c r="E2918" i="12"/>
  <c r="D2918" i="12"/>
  <c r="C2918" i="12"/>
  <c r="E2917" i="12"/>
  <c r="D2917" i="12"/>
  <c r="C2917" i="12"/>
  <c r="E2916" i="12"/>
  <c r="D2916" i="12"/>
  <c r="C2916" i="12"/>
  <c r="E2915" i="12"/>
  <c r="D2915" i="12"/>
  <c r="C2915" i="12"/>
  <c r="E2914" i="12"/>
  <c r="D2914" i="12"/>
  <c r="C2914" i="12"/>
  <c r="E2913" i="12"/>
  <c r="D2913" i="12"/>
  <c r="C2913" i="12"/>
  <c r="E2912" i="12"/>
  <c r="D2912" i="12"/>
  <c r="C2912" i="12"/>
  <c r="E2911" i="12"/>
  <c r="D2911" i="12"/>
  <c r="C2911" i="12"/>
  <c r="E2910" i="12"/>
  <c r="D2910" i="12"/>
  <c r="C2910" i="12"/>
  <c r="E2909" i="12"/>
  <c r="D2909" i="12"/>
  <c r="C2909" i="12"/>
  <c r="E2908" i="12"/>
  <c r="D2908" i="12"/>
  <c r="C2908" i="12"/>
  <c r="E2907" i="12"/>
  <c r="D2907" i="12"/>
  <c r="C2907" i="12"/>
  <c r="E2906" i="12"/>
  <c r="D2906" i="12"/>
  <c r="C2906" i="12"/>
  <c r="E2905" i="12"/>
  <c r="D2905" i="12"/>
  <c r="C2905" i="12"/>
  <c r="E2904" i="12"/>
  <c r="D2904" i="12"/>
  <c r="C2904" i="12"/>
  <c r="E2903" i="12"/>
  <c r="D2903" i="12"/>
  <c r="C2903" i="12"/>
  <c r="E2902" i="12"/>
  <c r="D2902" i="12"/>
  <c r="C2902" i="12"/>
  <c r="E2901" i="12"/>
  <c r="D2901" i="12"/>
  <c r="C2901" i="12"/>
  <c r="E2900" i="12"/>
  <c r="D2900" i="12"/>
  <c r="C2900" i="12"/>
  <c r="E2899" i="12"/>
  <c r="D2899" i="12"/>
  <c r="C2899" i="12"/>
  <c r="E2898" i="12"/>
  <c r="D2898" i="12"/>
  <c r="C2898" i="12"/>
  <c r="E2897" i="12"/>
  <c r="D2897" i="12"/>
  <c r="C2897" i="12"/>
  <c r="E2896" i="12"/>
  <c r="D2896" i="12"/>
  <c r="C2896" i="12"/>
  <c r="E2895" i="12"/>
  <c r="D2895" i="12"/>
  <c r="C2895" i="12"/>
  <c r="E2894" i="12"/>
  <c r="D2894" i="12"/>
  <c r="C2894" i="12"/>
  <c r="E2893" i="12"/>
  <c r="D2893" i="12"/>
  <c r="C2893" i="12"/>
  <c r="E2892" i="12"/>
  <c r="D2892" i="12"/>
  <c r="C2892" i="12"/>
  <c r="E2891" i="12"/>
  <c r="D2891" i="12"/>
  <c r="C2891" i="12"/>
  <c r="E2890" i="12"/>
  <c r="D2890" i="12"/>
  <c r="C2890" i="12"/>
  <c r="E2889" i="12"/>
  <c r="D2889" i="12"/>
  <c r="C2889" i="12"/>
  <c r="E2888" i="12"/>
  <c r="D2888" i="12"/>
  <c r="C2888" i="12"/>
  <c r="E2887" i="12"/>
  <c r="D2887" i="12"/>
  <c r="C2887" i="12"/>
  <c r="E2886" i="12"/>
  <c r="D2886" i="12"/>
  <c r="C2886" i="12"/>
  <c r="E2885" i="12"/>
  <c r="D2885" i="12"/>
  <c r="C2885" i="12"/>
  <c r="E2884" i="12"/>
  <c r="D2884" i="12"/>
  <c r="C2884" i="12"/>
  <c r="E2883" i="12"/>
  <c r="D2883" i="12"/>
  <c r="C2883" i="12"/>
  <c r="E2882" i="12"/>
  <c r="D2882" i="12"/>
  <c r="C2882" i="12"/>
  <c r="E2881" i="12"/>
  <c r="D2881" i="12"/>
  <c r="C2881" i="12"/>
  <c r="E2880" i="12"/>
  <c r="D2880" i="12"/>
  <c r="C2880" i="12"/>
  <c r="E2879" i="12"/>
  <c r="D2879" i="12"/>
  <c r="C2879" i="12"/>
  <c r="E2878" i="12"/>
  <c r="D2878" i="12"/>
  <c r="C2878" i="12"/>
  <c r="E2877" i="12"/>
  <c r="D2877" i="12"/>
  <c r="C2877" i="12"/>
  <c r="E2876" i="12"/>
  <c r="D2876" i="12"/>
  <c r="C2876" i="12"/>
  <c r="E2875" i="12"/>
  <c r="D2875" i="12"/>
  <c r="C2875" i="12"/>
  <c r="E2874" i="12"/>
  <c r="D2874" i="12"/>
  <c r="C2874" i="12"/>
  <c r="E2873" i="12"/>
  <c r="D2873" i="12"/>
  <c r="C2873" i="12"/>
  <c r="E2872" i="12"/>
  <c r="D2872" i="12"/>
  <c r="C2872" i="12"/>
  <c r="E2871" i="12"/>
  <c r="D2871" i="12"/>
  <c r="C2871" i="12"/>
  <c r="E2870" i="12"/>
  <c r="D2870" i="12"/>
  <c r="C2870" i="12"/>
  <c r="E2869" i="12"/>
  <c r="D2869" i="12"/>
  <c r="C2869" i="12"/>
  <c r="E2868" i="12"/>
  <c r="D2868" i="12"/>
  <c r="C2868" i="12"/>
  <c r="E2867" i="12"/>
  <c r="D2867" i="12"/>
  <c r="C2867" i="12"/>
  <c r="E2866" i="12"/>
  <c r="D2866" i="12"/>
  <c r="C2866" i="12"/>
  <c r="E2865" i="12"/>
  <c r="D2865" i="12"/>
  <c r="C2865" i="12"/>
  <c r="E2864" i="12"/>
  <c r="D2864" i="12"/>
  <c r="C2864" i="12"/>
  <c r="E2863" i="12"/>
  <c r="D2863" i="12"/>
  <c r="C2863" i="12"/>
  <c r="E2862" i="12"/>
  <c r="D2862" i="12"/>
  <c r="C2862" i="12"/>
  <c r="E2861" i="12"/>
  <c r="D2861" i="12"/>
  <c r="C2861" i="12"/>
  <c r="E2860" i="12"/>
  <c r="D2860" i="12"/>
  <c r="C2860" i="12"/>
  <c r="E2859" i="12"/>
  <c r="D2859" i="12"/>
  <c r="C2859" i="12"/>
  <c r="E2858" i="12"/>
  <c r="D2858" i="12"/>
  <c r="C2858" i="12"/>
  <c r="E2857" i="12"/>
  <c r="D2857" i="12"/>
  <c r="C2857" i="12"/>
  <c r="E2856" i="12"/>
  <c r="D2856" i="12"/>
  <c r="C2856" i="12"/>
  <c r="E2855" i="12"/>
  <c r="D2855" i="12"/>
  <c r="C2855" i="12"/>
  <c r="E2854" i="12"/>
  <c r="D2854" i="12"/>
  <c r="C2854" i="12"/>
  <c r="E2853" i="12"/>
  <c r="D2853" i="12"/>
  <c r="C2853" i="12"/>
  <c r="E2852" i="12"/>
  <c r="D2852" i="12"/>
  <c r="C2852" i="12"/>
  <c r="E2851" i="12"/>
  <c r="D2851" i="12"/>
  <c r="C2851" i="12"/>
  <c r="E2850" i="12"/>
  <c r="D2850" i="12"/>
  <c r="C2850" i="12"/>
  <c r="E2849" i="12"/>
  <c r="D2849" i="12"/>
  <c r="C2849" i="12"/>
  <c r="E2848" i="12"/>
  <c r="D2848" i="12"/>
  <c r="C2848" i="12"/>
  <c r="E2847" i="12"/>
  <c r="D2847" i="12"/>
  <c r="C2847" i="12"/>
  <c r="E2846" i="12"/>
  <c r="D2846" i="12"/>
  <c r="C2846" i="12"/>
  <c r="E2845" i="12"/>
  <c r="D2845" i="12"/>
  <c r="C2845" i="12"/>
  <c r="E2844" i="12"/>
  <c r="D2844" i="12"/>
  <c r="C2844" i="12"/>
  <c r="E2843" i="12"/>
  <c r="D2843" i="12"/>
  <c r="C2843" i="12"/>
  <c r="C2842" i="12"/>
  <c r="D2842" i="12"/>
  <c r="E2842" i="12"/>
  <c r="C2840" i="12"/>
  <c r="D2840" i="12"/>
  <c r="E2840" i="12"/>
  <c r="C2841" i="12"/>
  <c r="D2841" i="12"/>
  <c r="E2841" i="12"/>
  <c r="C2839" i="12"/>
  <c r="D2839" i="12"/>
  <c r="E2839" i="12"/>
  <c r="C850" i="12"/>
  <c r="D850" i="12"/>
  <c r="E850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405" i="12"/>
  <c r="E406" i="12"/>
  <c r="E407" i="12"/>
  <c r="E408" i="12"/>
  <c r="E409" i="12"/>
  <c r="E410" i="12"/>
  <c r="E411" i="12"/>
  <c r="E412" i="12"/>
  <c r="E413" i="12"/>
  <c r="E414" i="12"/>
  <c r="E415" i="12"/>
  <c r="E416" i="12"/>
  <c r="E417" i="12"/>
  <c r="E418" i="12"/>
  <c r="E419" i="12"/>
  <c r="E420" i="12"/>
  <c r="E421" i="12"/>
  <c r="E422" i="12"/>
  <c r="E423" i="12"/>
  <c r="E424" i="12"/>
  <c r="E425" i="12"/>
  <c r="E426" i="12"/>
  <c r="E427" i="12"/>
  <c r="E428" i="12"/>
  <c r="E429" i="12"/>
  <c r="E430" i="12"/>
  <c r="E431" i="12"/>
  <c r="E432" i="12"/>
  <c r="E433" i="12"/>
  <c r="E434" i="12"/>
  <c r="E435" i="12"/>
  <c r="E436" i="12"/>
  <c r="E437" i="12"/>
  <c r="E438" i="12"/>
  <c r="E439" i="12"/>
  <c r="E440" i="12"/>
  <c r="E441" i="12"/>
  <c r="E442" i="12"/>
  <c r="E443" i="12"/>
  <c r="E444" i="12"/>
  <c r="E445" i="12"/>
  <c r="E446" i="12"/>
  <c r="E447" i="12"/>
  <c r="E448" i="12"/>
  <c r="E449" i="12"/>
  <c r="E450" i="12"/>
  <c r="E451" i="12"/>
  <c r="E452" i="12"/>
  <c r="E453" i="12"/>
  <c r="E454" i="12"/>
  <c r="E455" i="12"/>
  <c r="E456" i="12"/>
  <c r="E457" i="12"/>
  <c r="E458" i="12"/>
  <c r="E459" i="12"/>
  <c r="E460" i="12"/>
  <c r="E461" i="12"/>
  <c r="E462" i="12"/>
  <c r="E463" i="12"/>
  <c r="E464" i="12"/>
  <c r="E465" i="12"/>
  <c r="E466" i="12"/>
  <c r="E467" i="12"/>
  <c r="E468" i="12"/>
  <c r="E469" i="12"/>
  <c r="E470" i="12"/>
  <c r="E471" i="12"/>
  <c r="E472" i="12"/>
  <c r="E473" i="12"/>
  <c r="E474" i="12"/>
  <c r="E475" i="12"/>
  <c r="E476" i="12"/>
  <c r="E477" i="12"/>
  <c r="E478" i="12"/>
  <c r="E479" i="12"/>
  <c r="E480" i="12"/>
  <c r="E481" i="12"/>
  <c r="E482" i="12"/>
  <c r="E483" i="12"/>
  <c r="E484" i="12"/>
  <c r="E485" i="12"/>
  <c r="E486" i="12"/>
  <c r="E487" i="12"/>
  <c r="E488" i="12"/>
  <c r="E489" i="12"/>
  <c r="E490" i="12"/>
  <c r="E491" i="12"/>
  <c r="E492" i="12"/>
  <c r="E493" i="12"/>
  <c r="E494" i="12"/>
  <c r="E495" i="12"/>
  <c r="E496" i="12"/>
  <c r="E497" i="12"/>
  <c r="E498" i="12"/>
  <c r="E499" i="12"/>
  <c r="E500" i="12"/>
  <c r="E501" i="12"/>
  <c r="E502" i="12"/>
  <c r="E503" i="12"/>
  <c r="E504" i="12"/>
  <c r="E505" i="12"/>
  <c r="E506" i="12"/>
  <c r="E507" i="12"/>
  <c r="E508" i="12"/>
  <c r="E509" i="12"/>
  <c r="E510" i="12"/>
  <c r="E511" i="12"/>
  <c r="E512" i="12"/>
  <c r="E513" i="12"/>
  <c r="E514" i="12"/>
  <c r="E515" i="12"/>
  <c r="E516" i="12"/>
  <c r="E517" i="12"/>
  <c r="E518" i="12"/>
  <c r="E519" i="12"/>
  <c r="E520" i="12"/>
  <c r="E521" i="12"/>
  <c r="E522" i="12"/>
  <c r="E523" i="12"/>
  <c r="E524" i="12"/>
  <c r="E525" i="12"/>
  <c r="E526" i="12"/>
  <c r="E527" i="12"/>
  <c r="E528" i="12"/>
  <c r="E529" i="12"/>
  <c r="E530" i="12"/>
  <c r="E531" i="12"/>
  <c r="E532" i="12"/>
  <c r="E533" i="12"/>
  <c r="E534" i="12"/>
  <c r="E535" i="12"/>
  <c r="E536" i="12"/>
  <c r="E537" i="12"/>
  <c r="E538" i="12"/>
  <c r="E539" i="12"/>
  <c r="E540" i="12"/>
  <c r="E541" i="12"/>
  <c r="E542" i="12"/>
  <c r="E543" i="12"/>
  <c r="E544" i="12"/>
  <c r="E545" i="12"/>
  <c r="E546" i="12"/>
  <c r="E547" i="12"/>
  <c r="E548" i="12"/>
  <c r="E549" i="12"/>
  <c r="E550" i="12"/>
  <c r="E551" i="12"/>
  <c r="E552" i="12"/>
  <c r="E553" i="12"/>
  <c r="E554" i="12"/>
  <c r="E555" i="12"/>
  <c r="E556" i="12"/>
  <c r="E557" i="12"/>
  <c r="E558" i="12"/>
  <c r="E559" i="12"/>
  <c r="E560" i="12"/>
  <c r="E561" i="12"/>
  <c r="E562" i="12"/>
  <c r="E563" i="12"/>
  <c r="E564" i="12"/>
  <c r="E565" i="12"/>
  <c r="E566" i="12"/>
  <c r="E567" i="12"/>
  <c r="E568" i="12"/>
  <c r="E569" i="12"/>
  <c r="E570" i="12"/>
  <c r="E571" i="12"/>
  <c r="E572" i="12"/>
  <c r="E573" i="12"/>
  <c r="E574" i="12"/>
  <c r="E575" i="12"/>
  <c r="E576" i="12"/>
  <c r="E577" i="12"/>
  <c r="E578" i="12"/>
  <c r="E579" i="12"/>
  <c r="E580" i="12"/>
  <c r="E581" i="12"/>
  <c r="E582" i="12"/>
  <c r="E583" i="12"/>
  <c r="E584" i="12"/>
  <c r="E585" i="12"/>
  <c r="E586" i="12"/>
  <c r="E587" i="12"/>
  <c r="E588" i="12"/>
  <c r="E589" i="12"/>
  <c r="E590" i="12"/>
  <c r="E591" i="12"/>
  <c r="E592" i="12"/>
  <c r="E593" i="12"/>
  <c r="E594" i="12"/>
  <c r="E595" i="12"/>
  <c r="E596" i="12"/>
  <c r="E597" i="12"/>
  <c r="E598" i="12"/>
  <c r="E599" i="12"/>
  <c r="E600" i="12"/>
  <c r="E601" i="12"/>
  <c r="E602" i="12"/>
  <c r="E603" i="12"/>
  <c r="E604" i="12"/>
  <c r="E605" i="12"/>
  <c r="E606" i="12"/>
  <c r="E607" i="12"/>
  <c r="E608" i="12"/>
  <c r="E609" i="12"/>
  <c r="E610" i="12"/>
  <c r="E611" i="12"/>
  <c r="E612" i="12"/>
  <c r="E613" i="12"/>
  <c r="E614" i="12"/>
  <c r="E615" i="12"/>
  <c r="E616" i="12"/>
  <c r="E617" i="12"/>
  <c r="E618" i="12"/>
  <c r="E619" i="12"/>
  <c r="E620" i="12"/>
  <c r="E621" i="12"/>
  <c r="E622" i="12"/>
  <c r="E623" i="12"/>
  <c r="E624" i="12"/>
  <c r="E625" i="12"/>
  <c r="E626" i="12"/>
  <c r="E627" i="12"/>
  <c r="E628" i="12"/>
  <c r="E629" i="12"/>
  <c r="E630" i="12"/>
  <c r="E631" i="12"/>
  <c r="E632" i="12"/>
  <c r="E633" i="12"/>
  <c r="E634" i="12"/>
  <c r="E635" i="12"/>
  <c r="E636" i="12"/>
  <c r="E637" i="12"/>
  <c r="E638" i="12"/>
  <c r="E639" i="12"/>
  <c r="E640" i="12"/>
  <c r="E641" i="12"/>
  <c r="E642" i="12"/>
  <c r="E643" i="12"/>
  <c r="E644" i="12"/>
  <c r="E645" i="12"/>
  <c r="E646" i="12"/>
  <c r="E647" i="12"/>
  <c r="E648" i="12"/>
  <c r="E649" i="12"/>
  <c r="E650" i="12"/>
  <c r="E651" i="12"/>
  <c r="E652" i="12"/>
  <c r="E653" i="12"/>
  <c r="E654" i="12"/>
  <c r="E655" i="12"/>
  <c r="E656" i="12"/>
  <c r="E657" i="12"/>
  <c r="E658" i="12"/>
  <c r="E659" i="12"/>
  <c r="E660" i="12"/>
  <c r="E661" i="12"/>
  <c r="E662" i="12"/>
  <c r="E663" i="12"/>
  <c r="E664" i="12"/>
  <c r="E665" i="12"/>
  <c r="E666" i="12"/>
  <c r="E667" i="12"/>
  <c r="E668" i="12"/>
  <c r="E669" i="12"/>
  <c r="E670" i="12"/>
  <c r="E671" i="12"/>
  <c r="E672" i="12"/>
  <c r="E673" i="12"/>
  <c r="E674" i="12"/>
  <c r="E675" i="12"/>
  <c r="E676" i="12"/>
  <c r="E677" i="12"/>
  <c r="E678" i="12"/>
  <c r="E679" i="12"/>
  <c r="E680" i="12"/>
  <c r="E681" i="12"/>
  <c r="E682" i="12"/>
  <c r="E683" i="12"/>
  <c r="E684" i="12"/>
  <c r="E685" i="12"/>
  <c r="E686" i="12"/>
  <c r="E687" i="12"/>
  <c r="E688" i="12"/>
  <c r="E689" i="12"/>
  <c r="E690" i="12"/>
  <c r="E691" i="12"/>
  <c r="E692" i="12"/>
  <c r="E693" i="12"/>
  <c r="E694" i="12"/>
  <c r="E695" i="12"/>
  <c r="E696" i="12"/>
  <c r="E697" i="12"/>
  <c r="E698" i="12"/>
  <c r="E699" i="12"/>
  <c r="E700" i="12"/>
  <c r="E701" i="12"/>
  <c r="E702" i="12"/>
  <c r="E703" i="12"/>
  <c r="E704" i="12"/>
  <c r="E705" i="12"/>
  <c r="E706" i="12"/>
  <c r="E707" i="12"/>
  <c r="E708" i="12"/>
  <c r="E709" i="12"/>
  <c r="E710" i="12"/>
  <c r="E711" i="12"/>
  <c r="E712" i="12"/>
  <c r="E713" i="12"/>
  <c r="E714" i="12"/>
  <c r="E715" i="12"/>
  <c r="E716" i="12"/>
  <c r="E717" i="12"/>
  <c r="E718" i="12"/>
  <c r="E719" i="12"/>
  <c r="E720" i="12"/>
  <c r="E721" i="12"/>
  <c r="E722" i="12"/>
  <c r="E723" i="12"/>
  <c r="E724" i="12"/>
  <c r="E725" i="12"/>
  <c r="E726" i="12"/>
  <c r="E727" i="12"/>
  <c r="E728" i="12"/>
  <c r="E729" i="12"/>
  <c r="E730" i="12"/>
  <c r="E731" i="12"/>
  <c r="E732" i="12"/>
  <c r="E733" i="12"/>
  <c r="E734" i="12"/>
  <c r="E735" i="12"/>
  <c r="E736" i="12"/>
  <c r="E737" i="12"/>
  <c r="E738" i="12"/>
  <c r="E739" i="12"/>
  <c r="E740" i="12"/>
  <c r="E741" i="12"/>
  <c r="E742" i="12"/>
  <c r="E743" i="12"/>
  <c r="E744" i="12"/>
  <c r="E745" i="12"/>
  <c r="E746" i="12"/>
  <c r="E747" i="12"/>
  <c r="E748" i="12"/>
  <c r="E749" i="12"/>
  <c r="E750" i="12"/>
  <c r="E751" i="12"/>
  <c r="E752" i="12"/>
  <c r="E753" i="12"/>
  <c r="E754" i="12"/>
  <c r="E755" i="12"/>
  <c r="E756" i="12"/>
  <c r="E757" i="12"/>
  <c r="E758" i="12"/>
  <c r="E759" i="12"/>
  <c r="E760" i="12"/>
  <c r="E761" i="12"/>
  <c r="E762" i="12"/>
  <c r="E763" i="12"/>
  <c r="E764" i="12"/>
  <c r="E765" i="12"/>
  <c r="E766" i="12"/>
  <c r="E767" i="12"/>
  <c r="E768" i="12"/>
  <c r="E769" i="12"/>
  <c r="E770" i="12"/>
  <c r="E771" i="12"/>
  <c r="E772" i="12"/>
  <c r="E773" i="12"/>
  <c r="E774" i="12"/>
  <c r="E775" i="12"/>
  <c r="E776" i="12"/>
  <c r="E777" i="12"/>
  <c r="E778" i="12"/>
  <c r="E779" i="12"/>
  <c r="E780" i="12"/>
  <c r="E781" i="12"/>
  <c r="E782" i="12"/>
  <c r="E783" i="12"/>
  <c r="E784" i="12"/>
  <c r="E785" i="12"/>
  <c r="E786" i="12"/>
  <c r="E787" i="12"/>
  <c r="E788" i="12"/>
  <c r="E789" i="12"/>
  <c r="E790" i="12"/>
  <c r="E791" i="12"/>
  <c r="E792" i="12"/>
  <c r="E793" i="12"/>
  <c r="E794" i="12"/>
  <c r="E795" i="12"/>
  <c r="E796" i="12"/>
  <c r="E797" i="12"/>
  <c r="E798" i="12"/>
  <c r="E799" i="12"/>
  <c r="E800" i="12"/>
  <c r="E801" i="12"/>
  <c r="E802" i="12"/>
  <c r="E803" i="12"/>
  <c r="E804" i="12"/>
  <c r="E805" i="12"/>
  <c r="E806" i="12"/>
  <c r="E807" i="12"/>
  <c r="E808" i="12"/>
  <c r="E809" i="12"/>
  <c r="E810" i="12"/>
  <c r="E811" i="12"/>
  <c r="E812" i="12"/>
  <c r="E813" i="12"/>
  <c r="E814" i="12"/>
  <c r="E815" i="12"/>
  <c r="E816" i="12"/>
  <c r="E817" i="12"/>
  <c r="E818" i="12"/>
  <c r="E819" i="12"/>
  <c r="E820" i="12"/>
  <c r="E821" i="12"/>
  <c r="E822" i="12"/>
  <c r="E823" i="12"/>
  <c r="E824" i="12"/>
  <c r="E825" i="12"/>
  <c r="E826" i="12"/>
  <c r="E827" i="12"/>
  <c r="E828" i="12"/>
  <c r="E829" i="12"/>
  <c r="E830" i="12"/>
  <c r="E831" i="12"/>
  <c r="E832" i="12"/>
  <c r="E833" i="12"/>
  <c r="E834" i="12"/>
  <c r="E835" i="12"/>
  <c r="E836" i="12"/>
  <c r="E837" i="12"/>
  <c r="E838" i="12"/>
  <c r="E839" i="12"/>
  <c r="E840" i="12"/>
  <c r="E841" i="12"/>
  <c r="E842" i="12"/>
  <c r="E843" i="12"/>
  <c r="E844" i="12"/>
  <c r="E845" i="12"/>
  <c r="E846" i="12"/>
  <c r="E847" i="12"/>
  <c r="E848" i="12"/>
  <c r="E849" i="12"/>
  <c r="E851" i="12"/>
  <c r="E852" i="12"/>
  <c r="E853" i="12"/>
  <c r="E854" i="12"/>
  <c r="E855" i="12"/>
  <c r="E856" i="12"/>
  <c r="E857" i="12"/>
  <c r="E858" i="12"/>
  <c r="E859" i="12"/>
  <c r="E860" i="12"/>
  <c r="E861" i="12"/>
  <c r="E862" i="12"/>
  <c r="E863" i="12"/>
  <c r="E864" i="12"/>
  <c r="E865" i="12"/>
  <c r="E866" i="12"/>
  <c r="E867" i="12"/>
  <c r="E868" i="12"/>
  <c r="E869" i="12"/>
  <c r="E870" i="12"/>
  <c r="E871" i="12"/>
  <c r="E872" i="12"/>
  <c r="E873" i="12"/>
  <c r="E874" i="12"/>
  <c r="E875" i="12"/>
  <c r="E876" i="12"/>
  <c r="E877" i="12"/>
  <c r="E878" i="12"/>
  <c r="E879" i="12"/>
  <c r="E880" i="12"/>
  <c r="E881" i="12"/>
  <c r="E882" i="12"/>
  <c r="E883" i="12"/>
  <c r="E884" i="12"/>
  <c r="E885" i="12"/>
  <c r="E886" i="12"/>
  <c r="E887" i="12"/>
  <c r="E888" i="12"/>
  <c r="E889" i="12"/>
  <c r="E890" i="12"/>
  <c r="E891" i="12"/>
  <c r="E892" i="12"/>
  <c r="E893" i="12"/>
  <c r="E894" i="12"/>
  <c r="E895" i="12"/>
  <c r="E896" i="12"/>
  <c r="E897" i="12"/>
  <c r="E898" i="12"/>
  <c r="E899" i="12"/>
  <c r="E900" i="12"/>
  <c r="E901" i="12"/>
  <c r="E902" i="12"/>
  <c r="E903" i="12"/>
  <c r="E904" i="12"/>
  <c r="E905" i="12"/>
  <c r="E906" i="12"/>
  <c r="E907" i="12"/>
  <c r="E908" i="12"/>
  <c r="E909" i="12"/>
  <c r="E910" i="12"/>
  <c r="E911" i="12"/>
  <c r="E912" i="12"/>
  <c r="E913" i="12"/>
  <c r="E914" i="12"/>
  <c r="E915" i="12"/>
  <c r="E916" i="12"/>
  <c r="E917" i="12"/>
  <c r="E918" i="12"/>
  <c r="E919" i="12"/>
  <c r="E920" i="12"/>
  <c r="E921" i="12"/>
  <c r="E922" i="12"/>
  <c r="E923" i="12"/>
  <c r="E924" i="12"/>
  <c r="E925" i="12"/>
  <c r="E926" i="12"/>
  <c r="E927" i="12"/>
  <c r="E928" i="12"/>
  <c r="E929" i="12"/>
  <c r="E930" i="12"/>
  <c r="E931" i="12"/>
  <c r="E932" i="12"/>
  <c r="E933" i="12"/>
  <c r="E934" i="12"/>
  <c r="E935" i="12"/>
  <c r="E936" i="12"/>
  <c r="E937" i="12"/>
  <c r="E938" i="12"/>
  <c r="E939" i="12"/>
  <c r="E940" i="12"/>
  <c r="E941" i="12"/>
  <c r="E942" i="12"/>
  <c r="E943" i="12"/>
  <c r="E944" i="12"/>
  <c r="E945" i="12"/>
  <c r="E946" i="12"/>
  <c r="E947" i="12"/>
  <c r="E948" i="12"/>
  <c r="E949" i="12"/>
  <c r="E950" i="12"/>
  <c r="E951" i="12"/>
  <c r="E952" i="12"/>
  <c r="E953" i="12"/>
  <c r="E954" i="12"/>
  <c r="E955" i="12"/>
  <c r="E956" i="12"/>
  <c r="E957" i="12"/>
  <c r="E958" i="12"/>
  <c r="E959" i="12"/>
  <c r="E960" i="12"/>
  <c r="E961" i="12"/>
  <c r="E962" i="12"/>
  <c r="E963" i="12"/>
  <c r="E964" i="12"/>
  <c r="E965" i="12"/>
  <c r="E966" i="12"/>
  <c r="E967" i="12"/>
  <c r="E968" i="12"/>
  <c r="E969" i="12"/>
  <c r="E970" i="12"/>
  <c r="E971" i="12"/>
  <c r="E972" i="12"/>
  <c r="E973" i="12"/>
  <c r="E974" i="12"/>
  <c r="E975" i="12"/>
  <c r="E976" i="12"/>
  <c r="E977" i="12"/>
  <c r="E978" i="12"/>
  <c r="E979" i="12"/>
  <c r="E980" i="12"/>
  <c r="E981" i="12"/>
  <c r="E982" i="12"/>
  <c r="E983" i="12"/>
  <c r="E984" i="12"/>
  <c r="E985" i="12"/>
  <c r="E986" i="12"/>
  <c r="E987" i="12"/>
  <c r="E988" i="12"/>
  <c r="E989" i="12"/>
  <c r="E990" i="12"/>
  <c r="E991" i="12"/>
  <c r="E992" i="12"/>
  <c r="E993" i="12"/>
  <c r="E994" i="12"/>
  <c r="E995" i="12"/>
  <c r="E996" i="12"/>
  <c r="E997" i="12"/>
  <c r="E998" i="12"/>
  <c r="E999" i="12"/>
  <c r="E1000" i="12"/>
  <c r="E1001" i="12"/>
  <c r="E1002" i="12"/>
  <c r="E1003" i="12"/>
  <c r="E1004" i="12"/>
  <c r="E1005" i="12"/>
  <c r="E1006" i="12"/>
  <c r="E1007" i="12"/>
  <c r="E1008" i="12"/>
  <c r="E1009" i="12"/>
  <c r="E1010" i="12"/>
  <c r="E1011" i="12"/>
  <c r="E1012" i="12"/>
  <c r="E1013" i="12"/>
  <c r="E1014" i="12"/>
  <c r="E1015" i="12"/>
  <c r="E1016" i="12"/>
  <c r="E1017" i="12"/>
  <c r="E1018" i="12"/>
  <c r="E1019" i="12"/>
  <c r="E1020" i="12"/>
  <c r="E1021" i="12"/>
  <c r="E1022" i="12"/>
  <c r="E1023" i="12"/>
  <c r="E1024" i="12"/>
  <c r="E1025" i="12"/>
  <c r="E1026" i="12"/>
  <c r="E1027" i="12"/>
  <c r="E1028" i="12"/>
  <c r="E1029" i="12"/>
  <c r="E1030" i="12"/>
  <c r="E1031" i="12"/>
  <c r="E1032" i="12"/>
  <c r="E1033" i="12"/>
  <c r="E1034" i="12"/>
  <c r="E1035" i="12"/>
  <c r="E1036" i="12"/>
  <c r="E1037" i="12"/>
  <c r="E1038" i="12"/>
  <c r="E1039" i="12"/>
  <c r="E1040" i="12"/>
  <c r="E1041" i="12"/>
  <c r="E1042" i="12"/>
  <c r="E1043" i="12"/>
  <c r="E1044" i="12"/>
  <c r="E1045" i="12"/>
  <c r="E1046" i="12"/>
  <c r="E1047" i="12"/>
  <c r="E1048" i="12"/>
  <c r="E1049" i="12"/>
  <c r="E1050" i="12"/>
  <c r="E1051" i="12"/>
  <c r="E1052" i="12"/>
  <c r="E1053" i="12"/>
  <c r="E1054" i="12"/>
  <c r="E1055" i="12"/>
  <c r="E1056" i="12"/>
  <c r="E1057" i="12"/>
  <c r="E1058" i="12"/>
  <c r="E1059" i="12"/>
  <c r="E1060" i="12"/>
  <c r="E1061" i="12"/>
  <c r="E1062" i="12"/>
  <c r="E1063" i="12"/>
  <c r="E1064" i="12"/>
  <c r="E1065" i="12"/>
  <c r="E1066" i="12"/>
  <c r="E1067" i="12"/>
  <c r="E1068" i="12"/>
  <c r="E1069" i="12"/>
  <c r="E1070" i="12"/>
  <c r="E1071" i="12"/>
  <c r="E1072" i="12"/>
  <c r="E1073" i="12"/>
  <c r="E1074" i="12"/>
  <c r="E1075" i="12"/>
  <c r="E1076" i="12"/>
  <c r="E1077" i="12"/>
  <c r="E1078" i="12"/>
  <c r="E1079" i="12"/>
  <c r="E1080" i="12"/>
  <c r="E1081" i="12"/>
  <c r="E1082" i="12"/>
  <c r="E1083" i="12"/>
  <c r="E1084" i="12"/>
  <c r="E1085" i="12"/>
  <c r="E1086" i="12"/>
  <c r="E1087" i="12"/>
  <c r="E1088" i="12"/>
  <c r="E1089" i="12"/>
  <c r="E1090" i="12"/>
  <c r="E1091" i="12"/>
  <c r="E1092" i="12"/>
  <c r="E1093" i="12"/>
  <c r="E1094" i="12"/>
  <c r="E1095" i="12"/>
  <c r="E1096" i="12"/>
  <c r="E1097" i="12"/>
  <c r="E1098" i="12"/>
  <c r="E1099" i="12"/>
  <c r="E1100" i="12"/>
  <c r="E1101" i="12"/>
  <c r="E1102" i="12"/>
  <c r="E1103" i="12"/>
  <c r="E1104" i="12"/>
  <c r="E1105" i="12"/>
  <c r="E1106" i="12"/>
  <c r="E1107" i="12"/>
  <c r="E1108" i="12"/>
  <c r="E1109" i="12"/>
  <c r="E1110" i="12"/>
  <c r="E1111" i="12"/>
  <c r="E1112" i="12"/>
  <c r="E1113" i="12"/>
  <c r="E1114" i="12"/>
  <c r="E1115" i="12"/>
  <c r="E1116" i="12"/>
  <c r="E1117" i="12"/>
  <c r="E1118" i="12"/>
  <c r="E1119" i="12"/>
  <c r="E1120" i="12"/>
  <c r="E1121" i="12"/>
  <c r="E1122" i="12"/>
  <c r="E1123" i="12"/>
  <c r="E1124" i="12"/>
  <c r="E1125" i="12"/>
  <c r="E1126" i="12"/>
  <c r="E1127" i="12"/>
  <c r="E1128" i="12"/>
  <c r="E1129" i="12"/>
  <c r="E1130" i="12"/>
  <c r="E1131" i="12"/>
  <c r="E1132" i="12"/>
  <c r="E1133" i="12"/>
  <c r="E1134" i="12"/>
  <c r="E1135" i="12"/>
  <c r="E1136" i="12"/>
  <c r="E1137" i="12"/>
  <c r="E1138" i="12"/>
  <c r="E1139" i="12"/>
  <c r="E1140" i="12"/>
  <c r="E1141" i="12"/>
  <c r="E1142" i="12"/>
  <c r="E1143" i="12"/>
  <c r="E1144" i="12"/>
  <c r="E1145" i="12"/>
  <c r="E1146" i="12"/>
  <c r="E1147" i="12"/>
  <c r="E1148" i="12"/>
  <c r="E1149" i="12"/>
  <c r="E1150" i="12"/>
  <c r="E1151" i="12"/>
  <c r="E1152" i="12"/>
  <c r="E1153" i="12"/>
  <c r="E1154" i="12"/>
  <c r="E1155" i="12"/>
  <c r="E1156" i="12"/>
  <c r="E1157" i="12"/>
  <c r="E1158" i="12"/>
  <c r="E1159" i="12"/>
  <c r="E1160" i="12"/>
  <c r="E1161" i="12"/>
  <c r="E1162" i="12"/>
  <c r="E1163" i="12"/>
  <c r="E1164" i="12"/>
  <c r="E1165" i="12"/>
  <c r="E1166" i="12"/>
  <c r="E1167" i="12"/>
  <c r="E1168" i="12"/>
  <c r="E1169" i="12"/>
  <c r="E1170" i="12"/>
  <c r="E1171" i="12"/>
  <c r="E1172" i="12"/>
  <c r="E1173" i="12"/>
  <c r="E1174" i="12"/>
  <c r="E1175" i="12"/>
  <c r="E1176" i="12"/>
  <c r="E1177" i="12"/>
  <c r="E1178" i="12"/>
  <c r="E1179" i="12"/>
  <c r="E1180" i="12"/>
  <c r="E1181" i="12"/>
  <c r="E1182" i="12"/>
  <c r="E1183" i="12"/>
  <c r="E1184" i="12"/>
  <c r="E1185" i="12"/>
  <c r="E1186" i="12"/>
  <c r="E1187" i="12"/>
  <c r="E1188" i="12"/>
  <c r="E1189" i="12"/>
  <c r="E1190" i="12"/>
  <c r="E1191" i="12"/>
  <c r="E1192" i="12"/>
  <c r="E1193" i="12"/>
  <c r="E1194" i="12"/>
  <c r="E1195" i="12"/>
  <c r="E1196" i="12"/>
  <c r="E1197" i="12"/>
  <c r="E1198" i="12"/>
  <c r="E1199" i="12"/>
  <c r="E1200" i="12"/>
  <c r="E1201" i="12"/>
  <c r="E1202" i="12"/>
  <c r="E1203" i="12"/>
  <c r="E1204" i="12"/>
  <c r="E1205" i="12"/>
  <c r="E1206" i="12"/>
  <c r="E1207" i="12"/>
  <c r="E1208" i="12"/>
  <c r="E1209" i="12"/>
  <c r="E1210" i="12"/>
  <c r="E1211" i="12"/>
  <c r="E1212" i="12"/>
  <c r="E1213" i="12"/>
  <c r="E1214" i="12"/>
  <c r="E1215" i="12"/>
  <c r="E1216" i="12"/>
  <c r="E1217" i="12"/>
  <c r="E1218" i="12"/>
  <c r="E1219" i="12"/>
  <c r="E1220" i="12"/>
  <c r="E1221" i="12"/>
  <c r="E1222" i="12"/>
  <c r="E1223" i="12"/>
  <c r="E1224" i="12"/>
  <c r="E1225" i="12"/>
  <c r="E1226" i="12"/>
  <c r="E1227" i="12"/>
  <c r="E1228" i="12"/>
  <c r="E1229" i="12"/>
  <c r="E1235" i="12"/>
  <c r="E1236" i="12"/>
  <c r="E1237" i="12"/>
  <c r="E1238" i="12"/>
  <c r="E1239" i="12"/>
  <c r="E1240" i="12"/>
  <c r="E1241" i="12"/>
  <c r="E1242" i="12"/>
  <c r="E1243" i="12"/>
  <c r="E1244" i="12"/>
  <c r="E1245" i="12"/>
  <c r="E1246" i="12"/>
  <c r="E1247" i="12"/>
  <c r="E1248" i="12"/>
  <c r="E1249" i="12"/>
  <c r="E1250" i="12"/>
  <c r="E1251" i="12"/>
  <c r="E1252" i="12"/>
  <c r="E1253" i="12"/>
  <c r="E1254" i="12"/>
  <c r="E1255" i="12"/>
  <c r="E1256" i="12"/>
  <c r="E1257" i="12"/>
  <c r="E1258" i="12"/>
  <c r="E1259" i="12"/>
  <c r="E1260" i="12"/>
  <c r="E1261" i="12"/>
  <c r="E1262" i="12"/>
  <c r="E1263" i="12"/>
  <c r="E1264" i="12"/>
  <c r="E1265" i="12"/>
  <c r="E1266" i="12"/>
  <c r="E1267" i="12"/>
  <c r="E1268" i="12"/>
  <c r="E1269" i="12"/>
  <c r="E1270" i="12"/>
  <c r="E1271" i="12"/>
  <c r="E1272" i="12"/>
  <c r="E1273" i="12"/>
  <c r="E1274" i="12"/>
  <c r="E1275" i="12"/>
  <c r="E1276" i="12"/>
  <c r="E1277" i="12"/>
  <c r="E1278" i="12"/>
  <c r="E1279" i="12"/>
  <c r="E1280" i="12"/>
  <c r="E1281" i="12"/>
  <c r="E1282" i="12"/>
  <c r="E1283" i="12"/>
  <c r="E1284" i="12"/>
  <c r="E1285" i="12"/>
  <c r="E1286" i="12"/>
  <c r="E1287" i="12"/>
  <c r="E1288" i="12"/>
  <c r="E1289" i="12"/>
  <c r="E1290" i="12"/>
  <c r="E1291" i="12"/>
  <c r="E1292" i="12"/>
  <c r="E1293" i="12"/>
  <c r="E1294" i="12"/>
  <c r="E1295" i="12"/>
  <c r="E1296" i="12"/>
  <c r="E1297" i="12"/>
  <c r="E1298" i="12"/>
  <c r="E1299" i="12"/>
  <c r="E1300" i="12"/>
  <c r="E1301" i="12"/>
  <c r="E1302" i="12"/>
  <c r="E1303" i="12"/>
  <c r="E1304" i="12"/>
  <c r="E1305" i="12"/>
  <c r="E1306" i="12"/>
  <c r="E1307" i="12"/>
  <c r="E1308" i="12"/>
  <c r="E1309" i="12"/>
  <c r="E1310" i="12"/>
  <c r="E1311" i="12"/>
  <c r="E1312" i="12"/>
  <c r="E1313" i="12"/>
  <c r="E1314" i="12"/>
  <c r="E1315" i="12"/>
  <c r="E1316" i="12"/>
  <c r="E1317" i="12"/>
  <c r="E1318" i="12"/>
  <c r="E1319" i="12"/>
  <c r="E1320" i="12"/>
  <c r="E1321" i="12"/>
  <c r="E1322" i="12"/>
  <c r="E1323" i="12"/>
  <c r="E1324" i="12"/>
  <c r="E1325" i="12"/>
  <c r="E1326" i="12"/>
  <c r="E1327" i="12"/>
  <c r="E1328" i="12"/>
  <c r="E1329" i="12"/>
  <c r="E1330" i="12"/>
  <c r="E1331" i="12"/>
  <c r="E1332" i="12"/>
  <c r="E1333" i="12"/>
  <c r="E1334" i="12"/>
  <c r="E1335" i="12"/>
  <c r="E1336" i="12"/>
  <c r="E1337" i="12"/>
  <c r="E1338" i="12"/>
  <c r="E1339" i="12"/>
  <c r="E1340" i="12"/>
  <c r="E1341" i="12"/>
  <c r="E1342" i="12"/>
  <c r="E1343" i="12"/>
  <c r="E1344" i="12"/>
  <c r="E1345" i="12"/>
  <c r="E1346" i="12"/>
  <c r="E1347" i="12"/>
  <c r="E1348" i="12"/>
  <c r="E1349" i="12"/>
  <c r="E1350" i="12"/>
  <c r="E1351" i="12"/>
  <c r="E1352" i="12"/>
  <c r="E1353" i="12"/>
  <c r="E1354" i="12"/>
  <c r="E1355" i="12"/>
  <c r="E1356" i="12"/>
  <c r="E1357" i="12"/>
  <c r="E1358" i="12"/>
  <c r="E1359" i="12"/>
  <c r="E1360" i="12"/>
  <c r="E1361" i="12"/>
  <c r="E1362" i="12"/>
  <c r="E1363" i="12"/>
  <c r="E1364" i="12"/>
  <c r="E1365" i="12"/>
  <c r="E1366" i="12"/>
  <c r="E1367" i="12"/>
  <c r="E1368" i="12"/>
  <c r="E1369" i="12"/>
  <c r="E1370" i="12"/>
  <c r="E1371" i="12"/>
  <c r="E1372" i="12"/>
  <c r="E1373" i="12"/>
  <c r="E1374" i="12"/>
  <c r="E1375" i="12"/>
  <c r="E1376" i="12"/>
  <c r="E1377" i="12"/>
  <c r="E1378" i="12"/>
  <c r="E1379" i="12"/>
  <c r="E1380" i="12"/>
  <c r="E1381" i="12"/>
  <c r="E1382" i="12"/>
  <c r="E1383" i="12"/>
  <c r="E1384" i="12"/>
  <c r="E1385" i="12"/>
  <c r="E1386" i="12"/>
  <c r="E1387" i="12"/>
  <c r="E1388" i="12"/>
  <c r="E1389" i="12"/>
  <c r="E1390" i="12"/>
  <c r="E1391" i="12"/>
  <c r="E1392" i="12"/>
  <c r="E1393" i="12"/>
  <c r="E1394" i="12"/>
  <c r="E1395" i="12"/>
  <c r="E1396" i="12"/>
  <c r="E1397" i="12"/>
  <c r="E1398" i="12"/>
  <c r="E1399" i="12"/>
  <c r="E1400" i="12"/>
  <c r="E1401" i="12"/>
  <c r="E1402" i="12"/>
  <c r="E1403" i="12"/>
  <c r="E1404" i="12"/>
  <c r="E1405" i="12"/>
  <c r="E1406" i="12"/>
  <c r="E1407" i="12"/>
  <c r="E1408" i="12"/>
  <c r="E1409" i="12"/>
  <c r="E1410" i="12"/>
  <c r="E1411" i="12"/>
  <c r="E1412" i="12"/>
  <c r="E1413" i="12"/>
  <c r="E1414" i="12"/>
  <c r="E1415" i="12"/>
  <c r="E1416" i="12"/>
  <c r="E1417" i="12"/>
  <c r="E1418" i="12"/>
  <c r="E1419" i="12"/>
  <c r="E1420" i="12"/>
  <c r="E1421" i="12"/>
  <c r="E1422" i="12"/>
  <c r="E1423" i="12"/>
  <c r="E1424" i="12"/>
  <c r="E1425" i="12"/>
  <c r="E1426" i="12"/>
  <c r="E1427" i="12"/>
  <c r="E1428" i="12"/>
  <c r="E1429" i="12"/>
  <c r="E1430" i="12"/>
  <c r="E1431" i="12"/>
  <c r="E1432" i="12"/>
  <c r="E1433" i="12"/>
  <c r="E1434" i="12"/>
  <c r="E1435" i="12"/>
  <c r="E1436" i="12"/>
  <c r="E1437" i="12"/>
  <c r="E1438" i="12"/>
  <c r="E1439" i="12"/>
  <c r="E1440" i="12"/>
  <c r="E1441" i="12"/>
  <c r="E1442" i="12"/>
  <c r="E1443" i="12"/>
  <c r="E1444" i="12"/>
  <c r="E1445" i="12"/>
  <c r="E1446" i="12"/>
  <c r="E1447" i="12"/>
  <c r="E1448" i="12"/>
  <c r="E1449" i="12"/>
  <c r="E1450" i="12"/>
  <c r="E1451" i="12"/>
  <c r="E1452" i="12"/>
  <c r="E1453" i="12"/>
  <c r="E1454" i="12"/>
  <c r="E1455" i="12"/>
  <c r="E1456" i="12"/>
  <c r="E1457" i="12"/>
  <c r="E1458" i="12"/>
  <c r="E1459" i="12"/>
  <c r="E1460" i="12"/>
  <c r="E1461" i="12"/>
  <c r="E1462" i="12"/>
  <c r="E1463" i="12"/>
  <c r="E1464" i="12"/>
  <c r="E1465" i="12"/>
  <c r="E1466" i="12"/>
  <c r="E1467" i="12"/>
  <c r="E1468" i="12"/>
  <c r="E1469" i="12"/>
  <c r="E1470" i="12"/>
  <c r="E1471" i="12"/>
  <c r="E1472" i="12"/>
  <c r="E1473" i="12"/>
  <c r="E1474" i="12"/>
  <c r="E1475" i="12"/>
  <c r="E1476" i="12"/>
  <c r="E1477" i="12"/>
  <c r="E1478" i="12"/>
  <c r="E1479" i="12"/>
  <c r="E1480" i="12"/>
  <c r="E1481" i="12"/>
  <c r="E1482" i="12"/>
  <c r="E1483" i="12"/>
  <c r="E1484" i="12"/>
  <c r="E1485" i="12"/>
  <c r="E1486" i="12"/>
  <c r="E1487" i="12"/>
  <c r="E1488" i="12"/>
  <c r="E1489" i="12"/>
  <c r="E1490" i="12"/>
  <c r="E1491" i="12"/>
  <c r="E1492" i="12"/>
  <c r="E1493" i="12"/>
  <c r="E1494" i="12"/>
  <c r="E1495" i="12"/>
  <c r="E1496" i="12"/>
  <c r="E1497" i="12"/>
  <c r="E1498" i="12"/>
  <c r="E1499" i="12"/>
  <c r="E1500" i="12"/>
  <c r="E1501" i="12"/>
  <c r="E1502" i="12"/>
  <c r="E1503" i="12"/>
  <c r="E1504" i="12"/>
  <c r="E1505" i="12"/>
  <c r="E1506" i="12"/>
  <c r="E1507" i="12"/>
  <c r="E1508" i="12"/>
  <c r="E1509" i="12"/>
  <c r="E1510" i="12"/>
  <c r="E1511" i="12"/>
  <c r="E1512" i="12"/>
  <c r="E1513" i="12"/>
  <c r="E1514" i="12"/>
  <c r="E1515" i="12"/>
  <c r="E1516" i="12"/>
  <c r="E1517" i="12"/>
  <c r="E1518" i="12"/>
  <c r="E1519" i="12"/>
  <c r="E1520" i="12"/>
  <c r="E1521" i="12"/>
  <c r="E1522" i="12"/>
  <c r="E1523" i="12"/>
  <c r="E1524" i="12"/>
  <c r="E1525" i="12"/>
  <c r="E1526" i="12"/>
  <c r="E1527" i="12"/>
  <c r="E1528" i="12"/>
  <c r="E1529" i="12"/>
  <c r="E1530" i="12"/>
  <c r="E1531" i="12"/>
  <c r="E1532" i="12"/>
  <c r="E1533" i="12"/>
  <c r="E1534" i="12"/>
  <c r="E1535" i="12"/>
  <c r="E1536" i="12"/>
  <c r="E1537" i="12"/>
  <c r="E1538" i="12"/>
  <c r="E1539" i="12"/>
  <c r="E1540" i="12"/>
  <c r="E1541" i="12"/>
  <c r="E1542" i="12"/>
  <c r="E1543" i="12"/>
  <c r="E1544" i="12"/>
  <c r="E1545" i="12"/>
  <c r="E1546" i="12"/>
  <c r="E1547" i="12"/>
  <c r="E1548" i="12"/>
  <c r="E1549" i="12"/>
  <c r="E1550" i="12"/>
  <c r="E1551" i="12"/>
  <c r="E1552" i="12"/>
  <c r="E1553" i="12"/>
  <c r="E1554" i="12"/>
  <c r="E1555" i="12"/>
  <c r="E1556" i="12"/>
  <c r="E1557" i="12"/>
  <c r="E1558" i="12"/>
  <c r="E1559" i="12"/>
  <c r="E1560" i="12"/>
  <c r="E1561" i="12"/>
  <c r="E1562" i="12"/>
  <c r="E1563" i="12"/>
  <c r="E1564" i="12"/>
  <c r="E1565" i="12"/>
  <c r="E1566" i="12"/>
  <c r="E1567" i="12"/>
  <c r="E1568" i="12"/>
  <c r="E1569" i="12"/>
  <c r="E1570" i="12"/>
  <c r="E1571" i="12"/>
  <c r="E1572" i="12"/>
  <c r="E1573" i="12"/>
  <c r="E1574" i="12"/>
  <c r="E1575" i="12"/>
  <c r="E1576" i="12"/>
  <c r="E1577" i="12"/>
  <c r="E1578" i="12"/>
  <c r="E1579" i="12"/>
  <c r="E1580" i="12"/>
  <c r="E1581" i="12"/>
  <c r="E1582" i="12"/>
  <c r="E1583" i="12"/>
  <c r="E1584" i="12"/>
  <c r="E1585" i="12"/>
  <c r="E1586" i="12"/>
  <c r="E1587" i="12"/>
  <c r="E1588" i="12"/>
  <c r="E1589" i="12"/>
  <c r="E1590" i="12"/>
  <c r="E1591" i="12"/>
  <c r="E1592" i="12"/>
  <c r="E1593" i="12"/>
  <c r="E1594" i="12"/>
  <c r="E1595" i="12"/>
  <c r="E1596" i="12"/>
  <c r="E1597" i="12"/>
  <c r="E1598" i="12"/>
  <c r="E1599" i="12"/>
  <c r="E1600" i="12"/>
  <c r="E1601" i="12"/>
  <c r="E1602" i="12"/>
  <c r="E1603" i="12"/>
  <c r="E1604" i="12"/>
  <c r="E1605" i="12"/>
  <c r="E1606" i="12"/>
  <c r="E1607" i="12"/>
  <c r="E1608" i="12"/>
  <c r="E1609" i="12"/>
  <c r="E1610" i="12"/>
  <c r="E1611" i="12"/>
  <c r="E1612" i="12"/>
  <c r="E1613" i="12"/>
  <c r="E1614" i="12"/>
  <c r="E1615" i="12"/>
  <c r="E1616" i="12"/>
  <c r="E1617" i="12"/>
  <c r="E1618" i="12"/>
  <c r="E1619" i="12"/>
  <c r="E1620" i="12"/>
  <c r="E1621" i="12"/>
  <c r="E1622" i="12"/>
  <c r="E1623" i="12"/>
  <c r="E1624" i="12"/>
  <c r="E1625" i="12"/>
  <c r="E1626" i="12"/>
  <c r="E1627" i="12"/>
  <c r="E1628" i="12"/>
  <c r="E1629" i="12"/>
  <c r="E1630" i="12"/>
  <c r="E1631" i="12"/>
  <c r="E1632" i="12"/>
  <c r="E1633" i="12"/>
  <c r="E1634" i="12"/>
  <c r="E1635" i="12"/>
  <c r="E1636" i="12"/>
  <c r="E1637" i="12"/>
  <c r="E1638" i="12"/>
  <c r="E1639" i="12"/>
  <c r="E1640" i="12"/>
  <c r="E1641" i="12"/>
  <c r="E1642" i="12"/>
  <c r="E1643" i="12"/>
  <c r="E1644" i="12"/>
  <c r="E1645" i="12"/>
  <c r="E1646" i="12"/>
  <c r="E1647" i="12"/>
  <c r="E1648" i="12"/>
  <c r="E1649" i="12"/>
  <c r="E1650" i="12"/>
  <c r="E1651" i="12"/>
  <c r="E1652" i="12"/>
  <c r="E1653" i="12"/>
  <c r="E1654" i="12"/>
  <c r="E1655" i="12"/>
  <c r="E1656" i="12"/>
  <c r="E1657" i="12"/>
  <c r="E1658" i="12"/>
  <c r="E1659" i="12"/>
  <c r="E1660" i="12"/>
  <c r="E1661" i="12"/>
  <c r="E1662" i="12"/>
  <c r="E1663" i="12"/>
  <c r="E1664" i="12"/>
  <c r="E1665" i="12"/>
  <c r="E1666" i="12"/>
  <c r="E1667" i="12"/>
  <c r="E1668" i="12"/>
  <c r="E1669" i="12"/>
  <c r="E1670" i="12"/>
  <c r="E1671" i="12"/>
  <c r="E1672" i="12"/>
  <c r="E1673" i="12"/>
  <c r="E1674" i="12"/>
  <c r="E1675" i="12"/>
  <c r="E1676" i="12"/>
  <c r="E1677" i="12"/>
  <c r="E1678" i="12"/>
  <c r="E1679" i="12"/>
  <c r="E1680" i="12"/>
  <c r="E1681" i="12"/>
  <c r="E1682" i="12"/>
  <c r="E1683" i="12"/>
  <c r="E1684" i="12"/>
  <c r="E1685" i="12"/>
  <c r="E1686" i="12"/>
  <c r="E1687" i="12"/>
  <c r="E1688" i="12"/>
  <c r="E1689" i="12"/>
  <c r="E1690" i="12"/>
  <c r="E1691" i="12"/>
  <c r="E1692" i="12"/>
  <c r="E1693" i="12"/>
  <c r="E1694" i="12"/>
  <c r="E1695" i="12"/>
  <c r="E1696" i="12"/>
  <c r="E1697" i="12"/>
  <c r="E1698" i="12"/>
  <c r="E1699" i="12"/>
  <c r="E1700" i="12"/>
  <c r="E1701" i="12"/>
  <c r="E1702" i="12"/>
  <c r="E1703" i="12"/>
  <c r="E1704" i="12"/>
  <c r="E1705" i="12"/>
  <c r="E1706" i="12"/>
  <c r="E1707" i="12"/>
  <c r="E1708" i="12"/>
  <c r="E1709" i="12"/>
  <c r="E1710" i="12"/>
  <c r="E1711" i="12"/>
  <c r="E1712" i="12"/>
  <c r="E1713" i="12"/>
  <c r="E1714" i="12"/>
  <c r="E1715" i="12"/>
  <c r="E1716" i="12"/>
  <c r="E1717" i="12"/>
  <c r="E1718" i="12"/>
  <c r="E1719" i="12"/>
  <c r="E1720" i="12"/>
  <c r="E1721" i="12"/>
  <c r="E1722" i="12"/>
  <c r="E1723" i="12"/>
  <c r="E1724" i="12"/>
  <c r="E1725" i="12"/>
  <c r="E1726" i="12"/>
  <c r="E1727" i="12"/>
  <c r="E1728" i="12"/>
  <c r="E1729" i="12"/>
  <c r="E1730" i="12"/>
  <c r="E1731" i="12"/>
  <c r="E1732" i="12"/>
  <c r="E1733" i="12"/>
  <c r="E1734" i="12"/>
  <c r="E1735" i="12"/>
  <c r="E1736" i="12"/>
  <c r="E1737" i="12"/>
  <c r="E1738" i="12"/>
  <c r="E1739" i="12"/>
  <c r="E1740" i="12"/>
  <c r="E1741" i="12"/>
  <c r="E1742" i="12"/>
  <c r="E1743" i="12"/>
  <c r="E1744" i="12"/>
  <c r="E1745" i="12"/>
  <c r="E1746" i="12"/>
  <c r="E1747" i="12"/>
  <c r="E1748" i="12"/>
  <c r="E1749" i="12"/>
  <c r="E1750" i="12"/>
  <c r="E1751" i="12"/>
  <c r="E1752" i="12"/>
  <c r="E1753" i="12"/>
  <c r="E1754" i="12"/>
  <c r="E1755" i="12"/>
  <c r="E1756" i="12"/>
  <c r="E1757" i="12"/>
  <c r="E1758" i="12"/>
  <c r="E1759" i="12"/>
  <c r="E1760" i="12"/>
  <c r="E1761" i="12"/>
  <c r="E1762" i="12"/>
  <c r="E1763" i="12"/>
  <c r="E1764" i="12"/>
  <c r="E1765" i="12"/>
  <c r="E1766" i="12"/>
  <c r="E1767" i="12"/>
  <c r="E1768" i="12"/>
  <c r="E1769" i="12"/>
  <c r="E1770" i="12"/>
  <c r="E1771" i="12"/>
  <c r="E1772" i="12"/>
  <c r="E1773" i="12"/>
  <c r="E1774" i="12"/>
  <c r="E1775" i="12"/>
  <c r="E1776" i="12"/>
  <c r="E1777" i="12"/>
  <c r="E1778" i="12"/>
  <c r="E1779" i="12"/>
  <c r="E1780" i="12"/>
  <c r="E1781" i="12"/>
  <c r="E1782" i="12"/>
  <c r="E1783" i="12"/>
  <c r="E1784" i="12"/>
  <c r="E1785" i="12"/>
  <c r="E1786" i="12"/>
  <c r="E1787" i="12"/>
  <c r="E1788" i="12"/>
  <c r="E1789" i="12"/>
  <c r="E1790" i="12"/>
  <c r="E1791" i="12"/>
  <c r="E1792" i="12"/>
  <c r="E1793" i="12"/>
  <c r="E1794" i="12"/>
  <c r="E1795" i="12"/>
  <c r="E1796" i="12"/>
  <c r="E1797" i="12"/>
  <c r="E1798" i="12"/>
  <c r="E1799" i="12"/>
  <c r="E1800" i="12"/>
  <c r="E1801" i="12"/>
  <c r="E1802" i="12"/>
  <c r="E1803" i="12"/>
  <c r="E1804" i="12"/>
  <c r="E1805" i="12"/>
  <c r="E1806" i="12"/>
  <c r="E1807" i="12"/>
  <c r="E1808" i="12"/>
  <c r="E1809" i="12"/>
  <c r="E1810" i="12"/>
  <c r="E1811" i="12"/>
  <c r="E1812" i="12"/>
  <c r="E1813" i="12"/>
  <c r="E1814" i="12"/>
  <c r="E1815" i="12"/>
  <c r="E1816" i="12"/>
  <c r="E1817" i="12"/>
  <c r="E1818" i="12"/>
  <c r="E1819" i="12"/>
  <c r="E1820" i="12"/>
  <c r="E1821" i="12"/>
  <c r="E1822" i="12"/>
  <c r="E1823" i="12"/>
  <c r="E1824" i="12"/>
  <c r="E1825" i="12"/>
  <c r="E1826" i="12"/>
  <c r="E1827" i="12"/>
  <c r="E1828" i="12"/>
  <c r="E1829" i="12"/>
  <c r="E1830" i="12"/>
  <c r="E1831" i="12"/>
  <c r="E1832" i="12"/>
  <c r="E1833" i="12"/>
  <c r="E1834" i="12"/>
  <c r="E1835" i="12"/>
  <c r="E1836" i="12"/>
  <c r="E1837" i="12"/>
  <c r="E1838" i="12"/>
  <c r="E1839" i="12"/>
  <c r="E1840" i="12"/>
  <c r="E1841" i="12"/>
  <c r="E1842" i="12"/>
  <c r="E1843" i="12"/>
  <c r="E1844" i="12"/>
  <c r="E1845" i="12"/>
  <c r="E1846" i="12"/>
  <c r="E1847" i="12"/>
  <c r="E1848" i="12"/>
  <c r="E1849" i="12"/>
  <c r="E1850" i="12"/>
  <c r="E1851" i="12"/>
  <c r="E1852" i="12"/>
  <c r="E1853" i="12"/>
  <c r="E1854" i="12"/>
  <c r="E1855" i="12"/>
  <c r="E1856" i="12"/>
  <c r="E1857" i="12"/>
  <c r="E1858" i="12"/>
  <c r="E1859" i="12"/>
  <c r="E1860" i="12"/>
  <c r="E1861" i="12"/>
  <c r="E1862" i="12"/>
  <c r="E1863" i="12"/>
  <c r="E1864" i="12"/>
  <c r="E1865" i="12"/>
  <c r="E1866" i="12"/>
  <c r="E1867" i="12"/>
  <c r="E1868" i="12"/>
  <c r="E1869" i="12"/>
  <c r="E1870" i="12"/>
  <c r="E1871" i="12"/>
  <c r="E1872" i="12"/>
  <c r="E1873" i="12"/>
  <c r="E1874" i="12"/>
  <c r="E1875" i="12"/>
  <c r="E1876" i="12"/>
  <c r="E1877" i="12"/>
  <c r="E1878" i="12"/>
  <c r="E1879" i="12"/>
  <c r="E1880" i="12"/>
  <c r="E1881" i="12"/>
  <c r="E1882" i="12"/>
  <c r="E1883" i="12"/>
  <c r="E1884" i="12"/>
  <c r="E1885" i="12"/>
  <c r="E1886" i="12"/>
  <c r="E1887" i="12"/>
  <c r="E1888" i="12"/>
  <c r="E1889" i="12"/>
  <c r="E1890" i="12"/>
  <c r="E1891" i="12"/>
  <c r="E1892" i="12"/>
  <c r="E1893" i="12"/>
  <c r="E1894" i="12"/>
  <c r="E1895" i="12"/>
  <c r="E1896" i="12"/>
  <c r="E1897" i="12"/>
  <c r="E1898" i="12"/>
  <c r="E1899" i="12"/>
  <c r="E1900" i="12"/>
  <c r="E1901" i="12"/>
  <c r="E1902" i="12"/>
  <c r="E1903" i="12"/>
  <c r="E1904" i="12"/>
  <c r="E1905" i="12"/>
  <c r="E1906" i="12"/>
  <c r="E1907" i="12"/>
  <c r="E1908" i="12"/>
  <c r="E1909" i="12"/>
  <c r="E1910" i="12"/>
  <c r="E1911" i="12"/>
  <c r="E1912" i="12"/>
  <c r="E1913" i="12"/>
  <c r="E1914" i="12"/>
  <c r="E1915" i="12"/>
  <c r="E1916" i="12"/>
  <c r="E1917" i="12"/>
  <c r="E1918" i="12"/>
  <c r="E1919" i="12"/>
  <c r="E1920" i="12"/>
  <c r="E1921" i="12"/>
  <c r="E1922" i="12"/>
  <c r="E1923" i="12"/>
  <c r="E1924" i="12"/>
  <c r="E1925" i="12"/>
  <c r="E1926" i="12"/>
  <c r="E1927" i="12"/>
  <c r="E1928" i="12"/>
  <c r="E1929" i="12"/>
  <c r="E1930" i="12"/>
  <c r="E1931" i="12"/>
  <c r="E1932" i="12"/>
  <c r="E1933" i="12"/>
  <c r="E1934" i="12"/>
  <c r="E1935" i="12"/>
  <c r="E1936" i="12"/>
  <c r="E1937" i="12"/>
  <c r="E1938" i="12"/>
  <c r="E1939" i="12"/>
  <c r="E1940" i="12"/>
  <c r="E1941" i="12"/>
  <c r="E1942" i="12"/>
  <c r="E1943" i="12"/>
  <c r="E1944" i="12"/>
  <c r="E1945" i="12"/>
  <c r="E1946" i="12"/>
  <c r="E1947" i="12"/>
  <c r="E1948" i="12"/>
  <c r="E1949" i="12"/>
  <c r="E1950" i="12"/>
  <c r="E1951" i="12"/>
  <c r="E1952" i="12"/>
  <c r="E1953" i="12"/>
  <c r="E1954" i="12"/>
  <c r="E1955" i="12"/>
  <c r="E1956" i="12"/>
  <c r="E1957" i="12"/>
  <c r="E1958" i="12"/>
  <c r="E1959" i="12"/>
  <c r="E1960" i="12"/>
  <c r="E1961" i="12"/>
  <c r="E1962" i="12"/>
  <c r="E1963" i="12"/>
  <c r="E1964" i="12"/>
  <c r="E1965" i="12"/>
  <c r="E1966" i="12"/>
  <c r="E1967" i="12"/>
  <c r="E1968" i="12"/>
  <c r="E1969" i="12"/>
  <c r="E1970" i="12"/>
  <c r="E1971" i="12"/>
  <c r="E1972" i="12"/>
  <c r="E1973" i="12"/>
  <c r="E1974" i="12"/>
  <c r="E1975" i="12"/>
  <c r="E1976" i="12"/>
  <c r="E1977" i="12"/>
  <c r="E1978" i="12"/>
  <c r="E1979" i="12"/>
  <c r="E1980" i="12"/>
  <c r="E1981" i="12"/>
  <c r="E1982" i="12"/>
  <c r="E1983" i="12"/>
  <c r="E1984" i="12"/>
  <c r="E1985" i="12"/>
  <c r="E1986" i="12"/>
  <c r="E1987" i="12"/>
  <c r="E1988" i="12"/>
  <c r="E1989" i="12"/>
  <c r="E1990" i="12"/>
  <c r="E1991" i="12"/>
  <c r="E1992" i="12"/>
  <c r="E1993" i="12"/>
  <c r="E1994" i="12"/>
  <c r="E1995" i="12"/>
  <c r="E1996" i="12"/>
  <c r="E1997" i="12"/>
  <c r="E1998" i="12"/>
  <c r="E1999" i="12"/>
  <c r="E2000" i="12"/>
  <c r="E2001" i="12"/>
  <c r="E2002" i="12"/>
  <c r="E2003" i="12"/>
  <c r="E2004" i="12"/>
  <c r="E2005" i="12"/>
  <c r="E2006" i="12"/>
  <c r="E2007" i="12"/>
  <c r="E2008" i="12"/>
  <c r="E2009" i="12"/>
  <c r="E2010" i="12"/>
  <c r="E2011" i="12"/>
  <c r="E2012" i="12"/>
  <c r="E2013" i="12"/>
  <c r="E2014" i="12"/>
  <c r="E2015" i="12"/>
  <c r="E2016" i="12"/>
  <c r="E2017" i="12"/>
  <c r="E2018" i="12"/>
  <c r="E2019" i="12"/>
  <c r="E2020" i="12"/>
  <c r="E2021" i="12"/>
  <c r="E2022" i="12"/>
  <c r="E2023" i="12"/>
  <c r="E2024" i="12"/>
  <c r="E2025" i="12"/>
  <c r="E2026" i="12"/>
  <c r="E2027" i="12"/>
  <c r="E2028" i="12"/>
  <c r="E2029" i="12"/>
  <c r="E2030" i="12"/>
  <c r="E2031" i="12"/>
  <c r="E2032" i="12"/>
  <c r="E2033" i="12"/>
  <c r="E2034" i="12"/>
  <c r="E2035" i="12"/>
  <c r="E2036" i="12"/>
  <c r="E2037" i="12"/>
  <c r="E2038" i="12"/>
  <c r="E2039" i="12"/>
  <c r="E2040" i="12"/>
  <c r="E2041" i="12"/>
  <c r="E2042" i="12"/>
  <c r="E2043" i="12"/>
  <c r="E2044" i="12"/>
  <c r="E2045" i="12"/>
  <c r="E2046" i="12"/>
  <c r="E2047" i="12"/>
  <c r="E2048" i="12"/>
  <c r="E2049" i="12"/>
  <c r="E2050" i="12"/>
  <c r="E2051" i="12"/>
  <c r="E2052" i="12"/>
  <c r="E2053" i="12"/>
  <c r="E2054" i="12"/>
  <c r="E2055" i="12"/>
  <c r="E2056" i="12"/>
  <c r="E2057" i="12"/>
  <c r="E2058" i="12"/>
  <c r="E2059" i="12"/>
  <c r="E2060" i="12"/>
  <c r="E2061" i="12"/>
  <c r="E2062" i="12"/>
  <c r="E2063" i="12"/>
  <c r="E2064" i="12"/>
  <c r="E2065" i="12"/>
  <c r="E2066" i="12"/>
  <c r="E2067" i="12"/>
  <c r="E2068" i="12"/>
  <c r="E2069" i="12"/>
  <c r="E2070" i="12"/>
  <c r="E2071" i="12"/>
  <c r="E2072" i="12"/>
  <c r="E2073" i="12"/>
  <c r="E2074" i="12"/>
  <c r="E2075" i="12"/>
  <c r="E2076" i="12"/>
  <c r="E2077" i="12"/>
  <c r="E2078" i="12"/>
  <c r="E2079" i="12"/>
  <c r="E2080" i="12"/>
  <c r="E2081" i="12"/>
  <c r="E2082" i="12"/>
  <c r="E2083" i="12"/>
  <c r="E2084" i="12"/>
  <c r="E2085" i="12"/>
  <c r="E2086" i="12"/>
  <c r="E2087" i="12"/>
  <c r="E2088" i="12"/>
  <c r="E2089" i="12"/>
  <c r="E2090" i="12"/>
  <c r="E2091" i="12"/>
  <c r="E2092" i="12"/>
  <c r="E2093" i="12"/>
  <c r="E2094" i="12"/>
  <c r="E2095" i="12"/>
  <c r="E2096" i="12"/>
  <c r="E2097" i="12"/>
  <c r="E2098" i="12"/>
  <c r="E2099" i="12"/>
  <c r="E2100" i="12"/>
  <c r="E2101" i="12"/>
  <c r="E2102" i="12"/>
  <c r="E2103" i="12"/>
  <c r="E2104" i="12"/>
  <c r="E2105" i="12"/>
  <c r="E2106" i="12"/>
  <c r="E2107" i="12"/>
  <c r="E2108" i="12"/>
  <c r="E2109" i="12"/>
  <c r="E2110" i="12"/>
  <c r="E2111" i="12"/>
  <c r="E2112" i="12"/>
  <c r="E2113" i="12"/>
  <c r="E2114" i="12"/>
  <c r="E2115" i="12"/>
  <c r="E2116" i="12"/>
  <c r="E2117" i="12"/>
  <c r="E2118" i="12"/>
  <c r="E2119" i="12"/>
  <c r="E2120" i="12"/>
  <c r="E2121" i="12"/>
  <c r="E2122" i="12"/>
  <c r="E2123" i="12"/>
  <c r="E2124" i="12"/>
  <c r="E2125" i="12"/>
  <c r="E2126" i="12"/>
  <c r="E2127" i="12"/>
  <c r="E2128" i="12"/>
  <c r="E2129" i="12"/>
  <c r="E2130" i="12"/>
  <c r="E2131" i="12"/>
  <c r="E2132" i="12"/>
  <c r="E2133" i="12"/>
  <c r="E2134" i="12"/>
  <c r="E2135" i="12"/>
  <c r="E2136" i="12"/>
  <c r="E2137" i="12"/>
  <c r="E2138" i="12"/>
  <c r="E2139" i="12"/>
  <c r="E2140" i="12"/>
  <c r="E2141" i="12"/>
  <c r="E2142" i="12"/>
  <c r="E2143" i="12"/>
  <c r="E2144" i="12"/>
  <c r="E2145" i="12"/>
  <c r="E2146" i="12"/>
  <c r="E2147" i="12"/>
  <c r="E2148" i="12"/>
  <c r="E2149" i="12"/>
  <c r="E2150" i="12"/>
  <c r="E2151" i="12"/>
  <c r="E2152" i="12"/>
  <c r="E2153" i="12"/>
  <c r="E2154" i="12"/>
  <c r="E2155" i="12"/>
  <c r="E2156" i="12"/>
  <c r="E2157" i="12"/>
  <c r="E2158" i="12"/>
  <c r="E2159" i="12"/>
  <c r="E2160" i="12"/>
  <c r="E2161" i="12"/>
  <c r="E2162" i="12"/>
  <c r="E2163" i="12"/>
  <c r="E2164" i="12"/>
  <c r="E2165" i="12"/>
  <c r="E2166" i="12"/>
  <c r="E2167" i="12"/>
  <c r="E2168" i="12"/>
  <c r="E2169" i="12"/>
  <c r="E2170" i="12"/>
  <c r="E2171" i="12"/>
  <c r="E2172" i="12"/>
  <c r="E2173" i="12"/>
  <c r="E2174" i="12"/>
  <c r="E2175" i="12"/>
  <c r="E2176" i="12"/>
  <c r="E2177" i="12"/>
  <c r="E2178" i="12"/>
  <c r="E2179" i="12"/>
  <c r="E2180" i="12"/>
  <c r="E2181" i="12"/>
  <c r="E2182" i="12"/>
  <c r="E2183" i="12"/>
  <c r="E2184" i="12"/>
  <c r="E2185" i="12"/>
  <c r="E2186" i="12"/>
  <c r="E2187" i="12"/>
  <c r="E2188" i="12"/>
  <c r="E2189" i="12"/>
  <c r="E2190" i="12"/>
  <c r="E2191" i="12"/>
  <c r="E2192" i="12"/>
  <c r="E2193" i="12"/>
  <c r="E2194" i="12"/>
  <c r="E2195" i="12"/>
  <c r="E2196" i="12"/>
  <c r="E2197" i="12"/>
  <c r="E2198" i="12"/>
  <c r="E2199" i="12"/>
  <c r="E2200" i="12"/>
  <c r="E2201" i="12"/>
  <c r="E2202" i="12"/>
  <c r="E2203" i="12"/>
  <c r="E2204" i="12"/>
  <c r="E2205" i="12"/>
  <c r="E2206" i="12"/>
  <c r="E2207" i="12"/>
  <c r="E2208" i="12"/>
  <c r="E2209" i="12"/>
  <c r="E2210" i="12"/>
  <c r="E2211" i="12"/>
  <c r="E2212" i="12"/>
  <c r="E2213" i="12"/>
  <c r="E2214" i="12"/>
  <c r="E2215" i="12"/>
  <c r="E2216" i="12"/>
  <c r="E2217" i="12"/>
  <c r="E2218" i="12"/>
  <c r="E2219" i="12"/>
  <c r="E2220" i="12"/>
  <c r="E2221" i="12"/>
  <c r="E2222" i="12"/>
  <c r="E2223" i="12"/>
  <c r="E2224" i="12"/>
  <c r="E2225" i="12"/>
  <c r="E2226" i="12"/>
  <c r="E2227" i="12"/>
  <c r="E2228" i="12"/>
  <c r="E2229" i="12"/>
  <c r="E2230" i="12"/>
  <c r="E2231" i="12"/>
  <c r="E2232" i="12"/>
  <c r="E2233" i="12"/>
  <c r="E2234" i="12"/>
  <c r="E2235" i="12"/>
  <c r="E2236" i="12"/>
  <c r="E2237" i="12"/>
  <c r="E2238" i="12"/>
  <c r="E2239" i="12"/>
  <c r="E2240" i="12"/>
  <c r="E2241" i="12"/>
  <c r="E2242" i="12"/>
  <c r="E2243" i="12"/>
  <c r="E2244" i="12"/>
  <c r="E2245" i="12"/>
  <c r="E2246" i="12"/>
  <c r="E2247" i="12"/>
  <c r="E2248" i="12"/>
  <c r="E2249" i="12"/>
  <c r="E2250" i="12"/>
  <c r="E2251" i="12"/>
  <c r="E2252" i="12"/>
  <c r="E2253" i="12"/>
  <c r="E2254" i="12"/>
  <c r="E2255" i="12"/>
  <c r="E2256" i="12"/>
  <c r="E2257" i="12"/>
  <c r="E2258" i="12"/>
  <c r="E2259" i="12"/>
  <c r="E2260" i="12"/>
  <c r="E2261" i="12"/>
  <c r="E2262" i="12"/>
  <c r="E2263" i="12"/>
  <c r="E2264" i="12"/>
  <c r="E2265" i="12"/>
  <c r="E2266" i="12"/>
  <c r="E2267" i="12"/>
  <c r="E2268" i="12"/>
  <c r="E2269" i="12"/>
  <c r="E2270" i="12"/>
  <c r="E2271" i="12"/>
  <c r="E2272" i="12"/>
  <c r="E2273" i="12"/>
  <c r="E2274" i="12"/>
  <c r="E2275" i="12"/>
  <c r="E2276" i="12"/>
  <c r="E2277" i="12"/>
  <c r="E2278" i="12"/>
  <c r="E2279" i="12"/>
  <c r="E2280" i="12"/>
  <c r="E2281" i="12"/>
  <c r="E2282" i="12"/>
  <c r="E2283" i="12"/>
  <c r="E2284" i="12"/>
  <c r="E2285" i="12"/>
  <c r="E2286" i="12"/>
  <c r="E2287" i="12"/>
  <c r="E2288" i="12"/>
  <c r="E2289" i="12"/>
  <c r="E2290" i="12"/>
  <c r="E2291" i="12"/>
  <c r="E2292" i="12"/>
  <c r="E2293" i="12"/>
  <c r="E2294" i="12"/>
  <c r="E2295" i="12"/>
  <c r="E2296" i="12"/>
  <c r="E2297" i="12"/>
  <c r="E2298" i="12"/>
  <c r="E2299" i="12"/>
  <c r="E2300" i="12"/>
  <c r="E2301" i="12"/>
  <c r="E2302" i="12"/>
  <c r="E2303" i="12"/>
  <c r="E2304" i="12"/>
  <c r="E2305" i="12"/>
  <c r="E2306" i="12"/>
  <c r="E2307" i="12"/>
  <c r="E2308" i="12"/>
  <c r="E2309" i="12"/>
  <c r="E2310" i="12"/>
  <c r="E2311" i="12"/>
  <c r="E2312" i="12"/>
  <c r="E2313" i="12"/>
  <c r="E2314" i="12"/>
  <c r="E2315" i="12"/>
  <c r="E2316" i="12"/>
  <c r="E2317" i="12"/>
  <c r="E2318" i="12"/>
  <c r="E2319" i="12"/>
  <c r="E2320" i="12"/>
  <c r="E2321" i="12"/>
  <c r="E2322" i="12"/>
  <c r="E2323" i="12"/>
  <c r="E2324" i="12"/>
  <c r="E2325" i="12"/>
  <c r="E2326" i="12"/>
  <c r="E2327" i="12"/>
  <c r="E2328" i="12"/>
  <c r="E2329" i="12"/>
  <c r="E2330" i="12"/>
  <c r="E2331" i="12"/>
  <c r="E2332" i="12"/>
  <c r="E2333" i="12"/>
  <c r="E2334" i="12"/>
  <c r="E2335" i="12"/>
  <c r="E2336" i="12"/>
  <c r="E2337" i="12"/>
  <c r="E2338" i="12"/>
  <c r="E2339" i="12"/>
  <c r="E2340" i="12"/>
  <c r="E2341" i="12"/>
  <c r="E2342" i="12"/>
  <c r="E2343" i="12"/>
  <c r="E2344" i="12"/>
  <c r="E2345" i="12"/>
  <c r="E2346" i="12"/>
  <c r="E2347" i="12"/>
  <c r="E2348" i="12"/>
  <c r="E2349" i="12"/>
  <c r="E2350" i="12"/>
  <c r="E2351" i="12"/>
  <c r="E2352" i="12"/>
  <c r="E2353" i="12"/>
  <c r="E2354" i="12"/>
  <c r="E2355" i="12"/>
  <c r="E2356" i="12"/>
  <c r="E2357" i="12"/>
  <c r="E2358" i="12"/>
  <c r="E2359" i="12"/>
  <c r="E2360" i="12"/>
  <c r="E2361" i="12"/>
  <c r="E2362" i="12"/>
  <c r="E2363" i="12"/>
  <c r="E2364" i="12"/>
  <c r="E2365" i="12"/>
  <c r="E2366" i="12"/>
  <c r="E2367" i="12"/>
  <c r="E2368" i="12"/>
  <c r="E2369" i="12"/>
  <c r="E2370" i="12"/>
  <c r="E2371" i="12"/>
  <c r="E2372" i="12"/>
  <c r="E2373" i="12"/>
  <c r="E2374" i="12"/>
  <c r="E2375" i="12"/>
  <c r="E2376" i="12"/>
  <c r="E2377" i="12"/>
  <c r="E2378" i="12"/>
  <c r="E2379" i="12"/>
  <c r="E2380" i="12"/>
  <c r="E2381" i="12"/>
  <c r="E2382" i="12"/>
  <c r="E2383" i="12"/>
  <c r="E2384" i="12"/>
  <c r="E2385" i="12"/>
  <c r="E2386" i="12"/>
  <c r="E2387" i="12"/>
  <c r="E2388" i="12"/>
  <c r="E2389" i="12"/>
  <c r="E2390" i="12"/>
  <c r="E2391" i="12"/>
  <c r="E2392" i="12"/>
  <c r="E2393" i="12"/>
  <c r="E2394" i="12"/>
  <c r="E2395" i="12"/>
  <c r="E2396" i="12"/>
  <c r="E2397" i="12"/>
  <c r="E2398" i="12"/>
  <c r="E2399" i="12"/>
  <c r="E2400" i="12"/>
  <c r="E2401" i="12"/>
  <c r="E2402" i="12"/>
  <c r="E2403" i="12"/>
  <c r="E2404" i="12"/>
  <c r="E2405" i="12"/>
  <c r="E2406" i="12"/>
  <c r="E2407" i="12"/>
  <c r="E2408" i="12"/>
  <c r="E2409" i="12"/>
  <c r="E2410" i="12"/>
  <c r="E2411" i="12"/>
  <c r="E2412" i="12"/>
  <c r="E2413" i="12"/>
  <c r="E2414" i="12"/>
  <c r="E2415" i="12"/>
  <c r="E2416" i="12"/>
  <c r="E2417" i="12"/>
  <c r="E2418" i="12"/>
  <c r="E2419" i="12"/>
  <c r="E2420" i="12"/>
  <c r="E2421" i="12"/>
  <c r="E2422" i="12"/>
  <c r="E2423" i="12"/>
  <c r="E2424" i="12"/>
  <c r="E2425" i="12"/>
  <c r="E2426" i="12"/>
  <c r="E2427" i="12"/>
  <c r="E2428" i="12"/>
  <c r="E2429" i="12"/>
  <c r="E2430" i="12"/>
  <c r="E2431" i="12"/>
  <c r="E2432" i="12"/>
  <c r="E2433" i="12"/>
  <c r="E2434" i="12"/>
  <c r="E2435" i="12"/>
  <c r="E2436" i="12"/>
  <c r="E2437" i="12"/>
  <c r="E2438" i="12"/>
  <c r="E2439" i="12"/>
  <c r="E2440" i="12"/>
  <c r="E2441" i="12"/>
  <c r="E2442" i="12"/>
  <c r="E2443" i="12"/>
  <c r="E2444" i="12"/>
  <c r="E2445" i="12"/>
  <c r="E2446" i="12"/>
  <c r="E2447" i="12"/>
  <c r="E2448" i="12"/>
  <c r="E2449" i="12"/>
  <c r="E2450" i="12"/>
  <c r="E2451" i="12"/>
  <c r="E2452" i="12"/>
  <c r="E2453" i="12"/>
  <c r="E2454" i="12"/>
  <c r="E2455" i="12"/>
  <c r="E2456" i="12"/>
  <c r="E2457" i="12"/>
  <c r="E2458" i="12"/>
  <c r="E2459" i="12"/>
  <c r="E2460" i="12"/>
  <c r="E2461" i="12"/>
  <c r="E2462" i="12"/>
  <c r="E2463" i="12"/>
  <c r="E2464" i="12"/>
  <c r="E2465" i="12"/>
  <c r="E2466" i="12"/>
  <c r="E2467" i="12"/>
  <c r="E2468" i="12"/>
  <c r="E2469" i="12"/>
  <c r="E2470" i="12"/>
  <c r="E2471" i="12"/>
  <c r="E2472" i="12"/>
  <c r="E2473" i="12"/>
  <c r="E2474" i="12"/>
  <c r="E2475" i="12"/>
  <c r="E2476" i="12"/>
  <c r="E2477" i="12"/>
  <c r="E2478" i="12"/>
  <c r="E2479" i="12"/>
  <c r="E2480" i="12"/>
  <c r="E2481" i="12"/>
  <c r="E2482" i="12"/>
  <c r="E2483" i="12"/>
  <c r="E2484" i="12"/>
  <c r="E2485" i="12"/>
  <c r="E2486" i="12"/>
  <c r="E2487" i="12"/>
  <c r="E2488" i="12"/>
  <c r="E2489" i="12"/>
  <c r="E2490" i="12"/>
  <c r="E2491" i="12"/>
  <c r="E2492" i="12"/>
  <c r="E2493" i="12"/>
  <c r="E2494" i="12"/>
  <c r="E2495" i="12"/>
  <c r="E2496" i="12"/>
  <c r="E2497" i="12"/>
  <c r="E2498" i="12"/>
  <c r="E2499" i="12"/>
  <c r="E2500" i="12"/>
  <c r="E2501" i="12"/>
  <c r="E2502" i="12"/>
  <c r="E2503" i="12"/>
  <c r="E2504" i="12"/>
  <c r="E2505" i="12"/>
  <c r="E2506" i="12"/>
  <c r="E2507" i="12"/>
  <c r="E2508" i="12"/>
  <c r="E2509" i="12"/>
  <c r="E2510" i="12"/>
  <c r="E2511" i="12"/>
  <c r="E2512" i="12"/>
  <c r="E2513" i="12"/>
  <c r="E2514" i="12"/>
  <c r="E2515" i="12"/>
  <c r="E2516" i="12"/>
  <c r="E2517" i="12"/>
  <c r="E2518" i="12"/>
  <c r="E2519" i="12"/>
  <c r="E2520" i="12"/>
  <c r="E2521" i="12"/>
  <c r="E2522" i="12"/>
  <c r="E2523" i="12"/>
  <c r="E2524" i="12"/>
  <c r="E2525" i="12"/>
  <c r="E2526" i="12"/>
  <c r="E2527" i="12"/>
  <c r="E2528" i="12"/>
  <c r="E2529" i="12"/>
  <c r="E2530" i="12"/>
  <c r="E2531" i="12"/>
  <c r="E2532" i="12"/>
  <c r="E2533" i="12"/>
  <c r="E2534" i="12"/>
  <c r="E2535" i="12"/>
  <c r="E2536" i="12"/>
  <c r="E2537" i="12"/>
  <c r="E2538" i="12"/>
  <c r="E2539" i="12"/>
  <c r="E2540" i="12"/>
  <c r="E2541" i="12"/>
  <c r="E2542" i="12"/>
  <c r="E2543" i="12"/>
  <c r="E2544" i="12"/>
  <c r="E2545" i="12"/>
  <c r="E2546" i="12"/>
  <c r="E2547" i="12"/>
  <c r="E2548" i="12"/>
  <c r="E2549" i="12"/>
  <c r="E2550" i="12"/>
  <c r="E2551" i="12"/>
  <c r="E2552" i="12"/>
  <c r="E2553" i="12"/>
  <c r="E2554" i="12"/>
  <c r="E2555" i="12"/>
  <c r="E2556" i="12"/>
  <c r="E2557" i="12"/>
  <c r="E2558" i="12"/>
  <c r="E2559" i="12"/>
  <c r="E2560" i="12"/>
  <c r="E2561" i="12"/>
  <c r="E2562" i="12"/>
  <c r="E2563" i="12"/>
  <c r="E2564" i="12"/>
  <c r="E2565" i="12"/>
  <c r="E2566" i="12"/>
  <c r="E2567" i="12"/>
  <c r="E2568" i="12"/>
  <c r="E2569" i="12"/>
  <c r="E2570" i="12"/>
  <c r="E2571" i="12"/>
  <c r="E2572" i="12"/>
  <c r="E2573" i="12"/>
  <c r="E2574" i="12"/>
  <c r="E2575" i="12"/>
  <c r="E2576" i="12"/>
  <c r="E2577" i="12"/>
  <c r="E2578" i="12"/>
  <c r="E2579" i="12"/>
  <c r="E2580" i="12"/>
  <c r="E2581" i="12"/>
  <c r="E2582" i="12"/>
  <c r="E2583" i="12"/>
  <c r="E2584" i="12"/>
  <c r="E2585" i="12"/>
  <c r="E2586" i="12"/>
  <c r="E2587" i="12"/>
  <c r="E2588" i="12"/>
  <c r="E2589" i="12"/>
  <c r="E2590" i="12"/>
  <c r="E2591" i="12"/>
  <c r="E2592" i="12"/>
  <c r="E2593" i="12"/>
  <c r="E2594" i="12"/>
  <c r="E2595" i="12"/>
  <c r="E2596" i="12"/>
  <c r="E2597" i="12"/>
  <c r="E2598" i="12"/>
  <c r="E2599" i="12"/>
  <c r="E2600" i="12"/>
  <c r="E2601" i="12"/>
  <c r="E2602" i="12"/>
  <c r="E2603" i="12"/>
  <c r="E2604" i="12"/>
  <c r="E2605" i="12"/>
  <c r="E2606" i="12"/>
  <c r="E2607" i="12"/>
  <c r="E2608" i="12"/>
  <c r="E2609" i="12"/>
  <c r="E2610" i="12"/>
  <c r="E2611" i="12"/>
  <c r="E2612" i="12"/>
  <c r="E2613" i="12"/>
  <c r="E2614" i="12"/>
  <c r="E2615" i="12"/>
  <c r="E2616" i="12"/>
  <c r="E2617" i="12"/>
  <c r="E2618" i="12"/>
  <c r="E2619" i="12"/>
  <c r="E2620" i="12"/>
  <c r="E2621" i="12"/>
  <c r="E2622" i="12"/>
  <c r="E2623" i="12"/>
  <c r="E2624" i="12"/>
  <c r="E2625" i="12"/>
  <c r="E2626" i="12"/>
  <c r="E2627" i="12"/>
  <c r="E2628" i="12"/>
  <c r="E2629" i="12"/>
  <c r="E2630" i="12"/>
  <c r="E2631" i="12"/>
  <c r="E2632" i="12"/>
  <c r="E2633" i="12"/>
  <c r="E2634" i="12"/>
  <c r="E2635" i="12"/>
  <c r="E2636" i="12"/>
  <c r="E2637" i="12"/>
  <c r="E2638" i="12"/>
  <c r="E2639" i="12"/>
  <c r="E2640" i="12"/>
  <c r="E2641" i="12"/>
  <c r="E2642" i="12"/>
  <c r="E2643" i="12"/>
  <c r="E2644" i="12"/>
  <c r="E2645" i="12"/>
  <c r="E2646" i="12"/>
  <c r="E2647" i="12"/>
  <c r="E2648" i="12"/>
  <c r="E2649" i="12"/>
  <c r="E2650" i="12"/>
  <c r="E2651" i="12"/>
  <c r="E2652" i="12"/>
  <c r="E2653" i="12"/>
  <c r="E2654" i="12"/>
  <c r="E2655" i="12"/>
  <c r="E2656" i="12"/>
  <c r="E2657" i="12"/>
  <c r="E2658" i="12"/>
  <c r="E2659" i="12"/>
  <c r="E2660" i="12"/>
  <c r="E2661" i="12"/>
  <c r="E2662" i="12"/>
  <c r="E2663" i="12"/>
  <c r="E2664" i="12"/>
  <c r="E2665" i="12"/>
  <c r="E2666" i="12"/>
  <c r="E2667" i="12"/>
  <c r="E2668" i="12"/>
  <c r="E2669" i="12"/>
  <c r="E2670" i="12"/>
  <c r="E2671" i="12"/>
  <c r="E2672" i="12"/>
  <c r="E2673" i="12"/>
  <c r="E2674" i="12"/>
  <c r="E2675" i="12"/>
  <c r="E2676" i="12"/>
  <c r="E2677" i="12"/>
  <c r="E2678" i="12"/>
  <c r="E2679" i="12"/>
  <c r="E2680" i="12"/>
  <c r="E2681" i="12"/>
  <c r="E2682" i="12"/>
  <c r="E2683" i="12"/>
  <c r="E2684" i="12"/>
  <c r="E2685" i="12"/>
  <c r="E2686" i="12"/>
  <c r="E2687" i="12"/>
  <c r="E2688" i="12"/>
  <c r="E2689" i="12"/>
  <c r="E2690" i="12"/>
  <c r="E2691" i="12"/>
  <c r="E2692" i="12"/>
  <c r="E2693" i="12"/>
  <c r="E2694" i="12"/>
  <c r="E2695" i="12"/>
  <c r="E2696" i="12"/>
  <c r="E2697" i="12"/>
  <c r="E2698" i="12"/>
  <c r="E2699" i="12"/>
  <c r="E2700" i="12"/>
  <c r="E2701" i="12"/>
  <c r="E2702" i="12"/>
  <c r="E2703" i="12"/>
  <c r="E2704" i="12"/>
  <c r="E2705" i="12"/>
  <c r="E2706" i="12"/>
  <c r="E2707" i="12"/>
  <c r="E2708" i="12"/>
  <c r="E2709" i="12"/>
  <c r="E2710" i="12"/>
  <c r="E2711" i="12"/>
  <c r="E2712" i="12"/>
  <c r="E2713" i="12"/>
  <c r="E2714" i="12"/>
  <c r="E2715" i="12"/>
  <c r="E2716" i="12"/>
  <c r="E2717" i="12"/>
  <c r="E2718" i="12"/>
  <c r="E2719" i="12"/>
  <c r="E2720" i="12"/>
  <c r="E2721" i="12"/>
  <c r="E2722" i="12"/>
  <c r="E2723" i="12"/>
  <c r="E2724" i="12"/>
  <c r="E2725" i="12"/>
  <c r="E2726" i="12"/>
  <c r="E2727" i="12"/>
  <c r="E2728" i="12"/>
  <c r="E2729" i="12"/>
  <c r="E2730" i="12"/>
  <c r="E2731" i="12"/>
  <c r="E2732" i="12"/>
  <c r="E2733" i="12"/>
  <c r="E2734" i="12"/>
  <c r="E2735" i="12"/>
  <c r="E2736" i="12"/>
  <c r="E2737" i="12"/>
  <c r="E2738" i="12"/>
  <c r="E2739" i="12"/>
  <c r="E2740" i="12"/>
  <c r="E2741" i="12"/>
  <c r="E2742" i="12"/>
  <c r="E2743" i="12"/>
  <c r="E2744" i="12"/>
  <c r="E2745" i="12"/>
  <c r="E2746" i="12"/>
  <c r="E2747" i="12"/>
  <c r="E2748" i="12"/>
  <c r="E2749" i="12"/>
  <c r="E2750" i="12"/>
  <c r="E2751" i="12"/>
  <c r="E2752" i="12"/>
  <c r="E2753" i="12"/>
  <c r="E2754" i="12"/>
  <c r="E2755" i="12"/>
  <c r="E2756" i="12"/>
  <c r="E2757" i="12"/>
  <c r="E2758" i="12"/>
  <c r="E2759" i="12"/>
  <c r="E2760" i="12"/>
  <c r="E2761" i="12"/>
  <c r="E2762" i="12"/>
  <c r="E2763" i="12"/>
  <c r="E2764" i="12"/>
  <c r="E2765" i="12"/>
  <c r="E2766" i="12"/>
  <c r="E2767" i="12"/>
  <c r="E2768" i="12"/>
  <c r="E2769" i="12"/>
  <c r="E2770" i="12"/>
  <c r="E2771" i="12"/>
  <c r="E2772" i="12"/>
  <c r="E2773" i="12"/>
  <c r="E2774" i="12"/>
  <c r="E2775" i="12"/>
  <c r="E2776" i="12"/>
  <c r="E2777" i="12"/>
  <c r="E2778" i="12"/>
  <c r="E2779" i="12"/>
  <c r="E2780" i="12"/>
  <c r="E2781" i="12"/>
  <c r="E2782" i="12"/>
  <c r="E2783" i="12"/>
  <c r="E2784" i="12"/>
  <c r="E2785" i="12"/>
  <c r="E2786" i="12"/>
  <c r="E2787" i="12"/>
  <c r="E2788" i="12"/>
  <c r="E2789" i="12"/>
  <c r="E2790" i="12"/>
  <c r="E2791" i="12"/>
  <c r="E2792" i="12"/>
  <c r="E2793" i="12"/>
  <c r="E2794" i="12"/>
  <c r="E2795" i="12"/>
  <c r="E2796" i="12"/>
  <c r="E2797" i="12"/>
  <c r="E2798" i="12"/>
  <c r="E2799" i="12"/>
  <c r="E2800" i="12"/>
  <c r="E2801" i="12"/>
  <c r="E2802" i="12"/>
  <c r="E2803" i="12"/>
  <c r="E2804" i="12"/>
  <c r="E2805" i="12"/>
  <c r="E2806" i="12"/>
  <c r="E2807" i="12"/>
  <c r="E2808" i="12"/>
  <c r="E2809" i="12"/>
  <c r="E2810" i="12"/>
  <c r="E2811" i="12"/>
  <c r="E2812" i="12"/>
  <c r="E2813" i="12"/>
  <c r="E2814" i="12"/>
  <c r="E2815" i="12"/>
  <c r="E2816" i="12"/>
  <c r="E2817" i="12"/>
  <c r="E2818" i="12"/>
  <c r="E2819" i="12"/>
  <c r="E2820" i="12"/>
  <c r="E2821" i="12"/>
  <c r="E2822" i="12"/>
  <c r="E2823" i="12"/>
  <c r="E2824" i="12"/>
  <c r="E2825" i="12"/>
  <c r="E2826" i="12"/>
  <c r="E2827" i="12"/>
  <c r="E2828" i="12"/>
  <c r="E2829" i="12"/>
  <c r="E2830" i="12"/>
  <c r="E2831" i="12"/>
  <c r="E2832" i="12"/>
  <c r="E2833" i="12"/>
  <c r="E2834" i="12"/>
  <c r="E2835" i="12"/>
  <c r="E2836" i="12"/>
  <c r="E2837" i="12"/>
  <c r="E2838" i="12"/>
  <c r="E2" i="12"/>
  <c r="C2838" i="12"/>
  <c r="D2838" i="12"/>
  <c r="C3" i="12"/>
  <c r="D3" i="12"/>
  <c r="C4" i="12"/>
  <c r="D4" i="12"/>
  <c r="C5" i="12"/>
  <c r="D5" i="12"/>
  <c r="C6" i="12"/>
  <c r="D6" i="12"/>
  <c r="C7" i="12"/>
  <c r="D7" i="12"/>
  <c r="C8" i="12"/>
  <c r="D8" i="12"/>
  <c r="C9" i="12"/>
  <c r="D9" i="12"/>
  <c r="C10" i="12"/>
  <c r="D10" i="12"/>
  <c r="C11" i="12"/>
  <c r="D11" i="12"/>
  <c r="C12" i="12"/>
  <c r="D12" i="12"/>
  <c r="C13" i="12"/>
  <c r="D13" i="12"/>
  <c r="C14" i="12"/>
  <c r="D14" i="12"/>
  <c r="C15" i="12"/>
  <c r="D15" i="12"/>
  <c r="C16" i="12"/>
  <c r="D16" i="12"/>
  <c r="C17" i="12"/>
  <c r="D17" i="12"/>
  <c r="C18" i="12"/>
  <c r="D18" i="12"/>
  <c r="C19" i="12"/>
  <c r="D19" i="12"/>
  <c r="C20" i="12"/>
  <c r="D20" i="12"/>
  <c r="C21" i="12"/>
  <c r="D21" i="12"/>
  <c r="C22" i="12"/>
  <c r="D22" i="12"/>
  <c r="C23" i="12"/>
  <c r="D23" i="12"/>
  <c r="C24" i="12"/>
  <c r="D24" i="12"/>
  <c r="C25" i="12"/>
  <c r="D25" i="12"/>
  <c r="C26" i="12"/>
  <c r="D26" i="12"/>
  <c r="C27" i="12"/>
  <c r="D27" i="12"/>
  <c r="C28" i="12"/>
  <c r="D28" i="12"/>
  <c r="C29" i="12"/>
  <c r="D29" i="12"/>
  <c r="C30" i="12"/>
  <c r="D30" i="12"/>
  <c r="C31" i="12"/>
  <c r="D31" i="12"/>
  <c r="C32" i="12"/>
  <c r="D32" i="12"/>
  <c r="C33" i="12"/>
  <c r="D33" i="12"/>
  <c r="C34" i="12"/>
  <c r="D34" i="12"/>
  <c r="C35" i="12"/>
  <c r="D35" i="12"/>
  <c r="C36" i="12"/>
  <c r="D36" i="12"/>
  <c r="C37" i="12"/>
  <c r="D37" i="12"/>
  <c r="C38" i="12"/>
  <c r="D38" i="12"/>
  <c r="C39" i="12"/>
  <c r="D39" i="12"/>
  <c r="C40" i="12"/>
  <c r="D40" i="12"/>
  <c r="C41" i="12"/>
  <c r="D41" i="12"/>
  <c r="C42" i="12"/>
  <c r="D42" i="12"/>
  <c r="C43" i="12"/>
  <c r="D43" i="12"/>
  <c r="C44" i="12"/>
  <c r="D44" i="12"/>
  <c r="C45" i="12"/>
  <c r="D45" i="12"/>
  <c r="C46" i="12"/>
  <c r="D46" i="12"/>
  <c r="C47" i="12"/>
  <c r="D47" i="12"/>
  <c r="C48" i="12"/>
  <c r="D48" i="12"/>
  <c r="C49" i="12"/>
  <c r="D49" i="12"/>
  <c r="C50" i="12"/>
  <c r="D50" i="12"/>
  <c r="C51" i="12"/>
  <c r="D51" i="12"/>
  <c r="C52" i="12"/>
  <c r="D52" i="12"/>
  <c r="C53" i="12"/>
  <c r="D53" i="12"/>
  <c r="C54" i="12"/>
  <c r="D54" i="12"/>
  <c r="C55" i="12"/>
  <c r="D55" i="12"/>
  <c r="C56" i="12"/>
  <c r="D56" i="12"/>
  <c r="C57" i="12"/>
  <c r="D57" i="12"/>
  <c r="C58" i="12"/>
  <c r="D58" i="12"/>
  <c r="C59" i="12"/>
  <c r="D59" i="12"/>
  <c r="C60" i="12"/>
  <c r="D60" i="12"/>
  <c r="C61" i="12"/>
  <c r="D61" i="12"/>
  <c r="C62" i="12"/>
  <c r="D62" i="12"/>
  <c r="C63" i="12"/>
  <c r="D63" i="12"/>
  <c r="C64" i="12"/>
  <c r="D64" i="12"/>
  <c r="C65" i="12"/>
  <c r="D65" i="12"/>
  <c r="C66" i="12"/>
  <c r="D66" i="12"/>
  <c r="C67" i="12"/>
  <c r="D67" i="12"/>
  <c r="C68" i="12"/>
  <c r="D68" i="12"/>
  <c r="C69" i="12"/>
  <c r="D69" i="12"/>
  <c r="C70" i="12"/>
  <c r="D70" i="12"/>
  <c r="C71" i="12"/>
  <c r="D71" i="12"/>
  <c r="C72" i="12"/>
  <c r="D72" i="12"/>
  <c r="C73" i="12"/>
  <c r="D73" i="12"/>
  <c r="C74" i="12"/>
  <c r="D74" i="12"/>
  <c r="C75" i="12"/>
  <c r="D75" i="12"/>
  <c r="C76" i="12"/>
  <c r="D76" i="12"/>
  <c r="C77" i="12"/>
  <c r="D77" i="12"/>
  <c r="C78" i="12"/>
  <c r="D78" i="12"/>
  <c r="C79" i="12"/>
  <c r="D79" i="12"/>
  <c r="C80" i="12"/>
  <c r="D80" i="12"/>
  <c r="C81" i="12"/>
  <c r="D81" i="12"/>
  <c r="C82" i="12"/>
  <c r="D82" i="12"/>
  <c r="C83" i="12"/>
  <c r="D83" i="12"/>
  <c r="C84" i="12"/>
  <c r="D84" i="12"/>
  <c r="C85" i="12"/>
  <c r="D85" i="12"/>
  <c r="C86" i="12"/>
  <c r="D86" i="12"/>
  <c r="C87" i="12"/>
  <c r="D87" i="12"/>
  <c r="C88" i="12"/>
  <c r="D88" i="12"/>
  <c r="C89" i="12"/>
  <c r="D89" i="12"/>
  <c r="C90" i="12"/>
  <c r="D90" i="12"/>
  <c r="C91" i="12"/>
  <c r="D91" i="12"/>
  <c r="C92" i="12"/>
  <c r="D92" i="12"/>
  <c r="C93" i="12"/>
  <c r="D93" i="12"/>
  <c r="C94" i="12"/>
  <c r="D94" i="12"/>
  <c r="C95" i="12"/>
  <c r="D95" i="12"/>
  <c r="C96" i="12"/>
  <c r="D96" i="12"/>
  <c r="C97" i="12"/>
  <c r="D97" i="12"/>
  <c r="C98" i="12"/>
  <c r="D98" i="12"/>
  <c r="C99" i="12"/>
  <c r="D99" i="12"/>
  <c r="C100" i="12"/>
  <c r="D100" i="12"/>
  <c r="C101" i="12"/>
  <c r="D101" i="12"/>
  <c r="C102" i="12"/>
  <c r="D102" i="12"/>
  <c r="C103" i="12"/>
  <c r="D103" i="12"/>
  <c r="C104" i="12"/>
  <c r="D104" i="12"/>
  <c r="C105" i="12"/>
  <c r="D105" i="12"/>
  <c r="C106" i="12"/>
  <c r="D106" i="12"/>
  <c r="C107" i="12"/>
  <c r="D107" i="12"/>
  <c r="C108" i="12"/>
  <c r="D108" i="12"/>
  <c r="C109" i="12"/>
  <c r="D109" i="12"/>
  <c r="C110" i="12"/>
  <c r="D110" i="12"/>
  <c r="C111" i="12"/>
  <c r="D111" i="12"/>
  <c r="C112" i="12"/>
  <c r="D112" i="12"/>
  <c r="C113" i="12"/>
  <c r="D113" i="12"/>
  <c r="C114" i="12"/>
  <c r="D114" i="12"/>
  <c r="C115" i="12"/>
  <c r="D115" i="12"/>
  <c r="C116" i="12"/>
  <c r="D116" i="12"/>
  <c r="C117" i="12"/>
  <c r="D117" i="12"/>
  <c r="C118" i="12"/>
  <c r="D118" i="12"/>
  <c r="C119" i="12"/>
  <c r="D119" i="12"/>
  <c r="C120" i="12"/>
  <c r="D120" i="12"/>
  <c r="C121" i="12"/>
  <c r="D121" i="12"/>
  <c r="C122" i="12"/>
  <c r="D122" i="12"/>
  <c r="C123" i="12"/>
  <c r="D123" i="12"/>
  <c r="C124" i="12"/>
  <c r="D124" i="12"/>
  <c r="C125" i="12"/>
  <c r="D125" i="12"/>
  <c r="C126" i="12"/>
  <c r="D126" i="12"/>
  <c r="C127" i="12"/>
  <c r="D127" i="12"/>
  <c r="C128" i="12"/>
  <c r="D128" i="12"/>
  <c r="C129" i="12"/>
  <c r="D129" i="12"/>
  <c r="C130" i="12"/>
  <c r="D130" i="12"/>
  <c r="C131" i="12"/>
  <c r="D131" i="12"/>
  <c r="C132" i="12"/>
  <c r="D132" i="12"/>
  <c r="C133" i="12"/>
  <c r="D133" i="12"/>
  <c r="C134" i="12"/>
  <c r="D134" i="12"/>
  <c r="C135" i="12"/>
  <c r="D135" i="12"/>
  <c r="C136" i="12"/>
  <c r="D136" i="12"/>
  <c r="C137" i="12"/>
  <c r="D137" i="12"/>
  <c r="C138" i="12"/>
  <c r="D138" i="12"/>
  <c r="C139" i="12"/>
  <c r="D139" i="12"/>
  <c r="C140" i="12"/>
  <c r="D140" i="12"/>
  <c r="C141" i="12"/>
  <c r="D141" i="12"/>
  <c r="C142" i="12"/>
  <c r="D142" i="12"/>
  <c r="C143" i="12"/>
  <c r="D143" i="12"/>
  <c r="C144" i="12"/>
  <c r="D144" i="12"/>
  <c r="C145" i="12"/>
  <c r="D145" i="12"/>
  <c r="C146" i="12"/>
  <c r="D146" i="12"/>
  <c r="C147" i="12"/>
  <c r="D147" i="12"/>
  <c r="C148" i="12"/>
  <c r="D148" i="12"/>
  <c r="C149" i="12"/>
  <c r="D149" i="12"/>
  <c r="C150" i="12"/>
  <c r="D150" i="12"/>
  <c r="C151" i="12"/>
  <c r="D151" i="12"/>
  <c r="C152" i="12"/>
  <c r="D152" i="12"/>
  <c r="C153" i="12"/>
  <c r="D153" i="12"/>
  <c r="C154" i="12"/>
  <c r="D154" i="12"/>
  <c r="C155" i="12"/>
  <c r="D155" i="12"/>
  <c r="C156" i="12"/>
  <c r="D156" i="12"/>
  <c r="C157" i="12"/>
  <c r="D157" i="12"/>
  <c r="C158" i="12"/>
  <c r="D158" i="12"/>
  <c r="C159" i="12"/>
  <c r="D159" i="12"/>
  <c r="C160" i="12"/>
  <c r="D160" i="12"/>
  <c r="C161" i="12"/>
  <c r="D161" i="12"/>
  <c r="C162" i="12"/>
  <c r="D162" i="12"/>
  <c r="C163" i="12"/>
  <c r="D163" i="12"/>
  <c r="C164" i="12"/>
  <c r="D164" i="12"/>
  <c r="C165" i="12"/>
  <c r="D165" i="12"/>
  <c r="C166" i="12"/>
  <c r="D166" i="12"/>
  <c r="C167" i="12"/>
  <c r="D167" i="12"/>
  <c r="C168" i="12"/>
  <c r="D168" i="12"/>
  <c r="C169" i="12"/>
  <c r="D169" i="12"/>
  <c r="C170" i="12"/>
  <c r="D170" i="12"/>
  <c r="C171" i="12"/>
  <c r="D171" i="12"/>
  <c r="C172" i="12"/>
  <c r="D172" i="12"/>
  <c r="C173" i="12"/>
  <c r="D173" i="12"/>
  <c r="C174" i="12"/>
  <c r="D174" i="12"/>
  <c r="C175" i="12"/>
  <c r="D175" i="12"/>
  <c r="C176" i="12"/>
  <c r="D176" i="12"/>
  <c r="C177" i="12"/>
  <c r="D177" i="12"/>
  <c r="C178" i="12"/>
  <c r="D178" i="12"/>
  <c r="C179" i="12"/>
  <c r="D179" i="12"/>
  <c r="C180" i="12"/>
  <c r="D180" i="12"/>
  <c r="C181" i="12"/>
  <c r="D181" i="12"/>
  <c r="C182" i="12"/>
  <c r="D182" i="12"/>
  <c r="C183" i="12"/>
  <c r="D183" i="12"/>
  <c r="C184" i="12"/>
  <c r="D184" i="12"/>
  <c r="C185" i="12"/>
  <c r="D185" i="12"/>
  <c r="C186" i="12"/>
  <c r="D186" i="12"/>
  <c r="C187" i="12"/>
  <c r="D187" i="12"/>
  <c r="C188" i="12"/>
  <c r="D188" i="12"/>
  <c r="C189" i="12"/>
  <c r="D189" i="12"/>
  <c r="C190" i="12"/>
  <c r="D190" i="12"/>
  <c r="C191" i="12"/>
  <c r="D191" i="12"/>
  <c r="C192" i="12"/>
  <c r="D192" i="12"/>
  <c r="C193" i="12"/>
  <c r="D193" i="12"/>
  <c r="C194" i="12"/>
  <c r="D194" i="12"/>
  <c r="C195" i="12"/>
  <c r="D195" i="12"/>
  <c r="C196" i="12"/>
  <c r="D196" i="12"/>
  <c r="C197" i="12"/>
  <c r="D197" i="12"/>
  <c r="C198" i="12"/>
  <c r="D198" i="12"/>
  <c r="C199" i="12"/>
  <c r="D199" i="12"/>
  <c r="C200" i="12"/>
  <c r="D200" i="12"/>
  <c r="C201" i="12"/>
  <c r="D201" i="12"/>
  <c r="C202" i="12"/>
  <c r="D202" i="12"/>
  <c r="C203" i="12"/>
  <c r="D203" i="12"/>
  <c r="C204" i="12"/>
  <c r="D204" i="12"/>
  <c r="C205" i="12"/>
  <c r="D205" i="12"/>
  <c r="C206" i="12"/>
  <c r="D206" i="12"/>
  <c r="C207" i="12"/>
  <c r="D207" i="12"/>
  <c r="C208" i="12"/>
  <c r="D208" i="12"/>
  <c r="C209" i="12"/>
  <c r="D209" i="12"/>
  <c r="C210" i="12"/>
  <c r="D210" i="12"/>
  <c r="C211" i="12"/>
  <c r="D211" i="12"/>
  <c r="C212" i="12"/>
  <c r="D212" i="12"/>
  <c r="C213" i="12"/>
  <c r="D213" i="12"/>
  <c r="C214" i="12"/>
  <c r="D214" i="12"/>
  <c r="C215" i="12"/>
  <c r="D215" i="12"/>
  <c r="C216" i="12"/>
  <c r="D216" i="12"/>
  <c r="C217" i="12"/>
  <c r="D217" i="12"/>
  <c r="C218" i="12"/>
  <c r="D218" i="12"/>
  <c r="C219" i="12"/>
  <c r="D219" i="12"/>
  <c r="C220" i="12"/>
  <c r="D220" i="12"/>
  <c r="C221" i="12"/>
  <c r="D221" i="12"/>
  <c r="C222" i="12"/>
  <c r="D222" i="12"/>
  <c r="C223" i="12"/>
  <c r="D223" i="12"/>
  <c r="C224" i="12"/>
  <c r="D224" i="12"/>
  <c r="C225" i="12"/>
  <c r="D225" i="12"/>
  <c r="C226" i="12"/>
  <c r="D226" i="12"/>
  <c r="C227" i="12"/>
  <c r="D227" i="12"/>
  <c r="C228" i="12"/>
  <c r="D228" i="12"/>
  <c r="C229" i="12"/>
  <c r="D229" i="12"/>
  <c r="C230" i="12"/>
  <c r="D230" i="12"/>
  <c r="C231" i="12"/>
  <c r="D231" i="12"/>
  <c r="C232" i="12"/>
  <c r="D232" i="12"/>
  <c r="C233" i="12"/>
  <c r="D233" i="12"/>
  <c r="C234" i="12"/>
  <c r="D234" i="12"/>
  <c r="C235" i="12"/>
  <c r="D235" i="12"/>
  <c r="C236" i="12"/>
  <c r="D236" i="12"/>
  <c r="C237" i="12"/>
  <c r="D237" i="12"/>
  <c r="C238" i="12"/>
  <c r="D238" i="12"/>
  <c r="C239" i="12"/>
  <c r="D239" i="12"/>
  <c r="C240" i="12"/>
  <c r="D240" i="12"/>
  <c r="C241" i="12"/>
  <c r="D241" i="12"/>
  <c r="C242" i="12"/>
  <c r="D242" i="12"/>
  <c r="C243" i="12"/>
  <c r="D243" i="12"/>
  <c r="C244" i="12"/>
  <c r="D244" i="12"/>
  <c r="C245" i="12"/>
  <c r="D245" i="12"/>
  <c r="C246" i="12"/>
  <c r="D246" i="12"/>
  <c r="C247" i="12"/>
  <c r="D247" i="12"/>
  <c r="C248" i="12"/>
  <c r="D248" i="12"/>
  <c r="C249" i="12"/>
  <c r="D249" i="12"/>
  <c r="C250" i="12"/>
  <c r="D250" i="12"/>
  <c r="C251" i="12"/>
  <c r="D251" i="12"/>
  <c r="C252" i="12"/>
  <c r="D252" i="12"/>
  <c r="C253" i="12"/>
  <c r="D253" i="12"/>
  <c r="C254" i="12"/>
  <c r="D254" i="12"/>
  <c r="C255" i="12"/>
  <c r="D255" i="12"/>
  <c r="C256" i="12"/>
  <c r="D256" i="12"/>
  <c r="C257" i="12"/>
  <c r="D257" i="12"/>
  <c r="C258" i="12"/>
  <c r="D258" i="12"/>
  <c r="C259" i="12"/>
  <c r="D259" i="12"/>
  <c r="C260" i="12"/>
  <c r="D260" i="12"/>
  <c r="C261" i="12"/>
  <c r="D261" i="12"/>
  <c r="C262" i="12"/>
  <c r="D262" i="12"/>
  <c r="C263" i="12"/>
  <c r="D263" i="12"/>
  <c r="C264" i="12"/>
  <c r="D264" i="12"/>
  <c r="C265" i="12"/>
  <c r="D265" i="12"/>
  <c r="C266" i="12"/>
  <c r="D266" i="12"/>
  <c r="C267" i="12"/>
  <c r="D267" i="12"/>
  <c r="C268" i="12"/>
  <c r="D268" i="12"/>
  <c r="C269" i="12"/>
  <c r="D269" i="12"/>
  <c r="C270" i="12"/>
  <c r="D270" i="12"/>
  <c r="C271" i="12"/>
  <c r="D271" i="12"/>
  <c r="C272" i="12"/>
  <c r="D272" i="12"/>
  <c r="C273" i="12"/>
  <c r="D273" i="12"/>
  <c r="C274" i="12"/>
  <c r="D274" i="12"/>
  <c r="C275" i="12"/>
  <c r="D275" i="12"/>
  <c r="C276" i="12"/>
  <c r="D276" i="12"/>
  <c r="C277" i="12"/>
  <c r="D277" i="12"/>
  <c r="C278" i="12"/>
  <c r="D278" i="12"/>
  <c r="C279" i="12"/>
  <c r="D279" i="12"/>
  <c r="C280" i="12"/>
  <c r="D280" i="12"/>
  <c r="C281" i="12"/>
  <c r="D281" i="12"/>
  <c r="C282" i="12"/>
  <c r="D282" i="12"/>
  <c r="C283" i="12"/>
  <c r="D283" i="12"/>
  <c r="C284" i="12"/>
  <c r="D284" i="12"/>
  <c r="C285" i="12"/>
  <c r="D285" i="12"/>
  <c r="C286" i="12"/>
  <c r="D286" i="12"/>
  <c r="C287" i="12"/>
  <c r="D287" i="12"/>
  <c r="C288" i="12"/>
  <c r="D288" i="12"/>
  <c r="C289" i="12"/>
  <c r="D289" i="12"/>
  <c r="C290" i="12"/>
  <c r="D290" i="12"/>
  <c r="C291" i="12"/>
  <c r="D291" i="12"/>
  <c r="C292" i="12"/>
  <c r="D292" i="12"/>
  <c r="C293" i="12"/>
  <c r="D293" i="12"/>
  <c r="C294" i="12"/>
  <c r="D294" i="12"/>
  <c r="C295" i="12"/>
  <c r="D295" i="12"/>
  <c r="C296" i="12"/>
  <c r="D296" i="12"/>
  <c r="C297" i="12"/>
  <c r="D297" i="12"/>
  <c r="C298" i="12"/>
  <c r="D298" i="12"/>
  <c r="C299" i="12"/>
  <c r="D299" i="12"/>
  <c r="C300" i="12"/>
  <c r="D300" i="12"/>
  <c r="C301" i="12"/>
  <c r="D301" i="12"/>
  <c r="C302" i="12"/>
  <c r="D302" i="12"/>
  <c r="C303" i="12"/>
  <c r="D303" i="12"/>
  <c r="C304" i="12"/>
  <c r="D304" i="12"/>
  <c r="C305" i="12"/>
  <c r="D305" i="12"/>
  <c r="C306" i="12"/>
  <c r="D306" i="12"/>
  <c r="C307" i="12"/>
  <c r="D307" i="12"/>
  <c r="C308" i="12"/>
  <c r="D308" i="12"/>
  <c r="C309" i="12"/>
  <c r="D309" i="12"/>
  <c r="C310" i="12"/>
  <c r="D310" i="12"/>
  <c r="C311" i="12"/>
  <c r="D311" i="12"/>
  <c r="C312" i="12"/>
  <c r="D312" i="12"/>
  <c r="C313" i="12"/>
  <c r="D313" i="12"/>
  <c r="C314" i="12"/>
  <c r="D314" i="12"/>
  <c r="C315" i="12"/>
  <c r="D315" i="12"/>
  <c r="C316" i="12"/>
  <c r="D316" i="12"/>
  <c r="C317" i="12"/>
  <c r="D317" i="12"/>
  <c r="C318" i="12"/>
  <c r="D318" i="12"/>
  <c r="C319" i="12"/>
  <c r="D319" i="12"/>
  <c r="C320" i="12"/>
  <c r="D320" i="12"/>
  <c r="C321" i="12"/>
  <c r="D321" i="12"/>
  <c r="C322" i="12"/>
  <c r="D322" i="12"/>
  <c r="C323" i="12"/>
  <c r="D323" i="12"/>
  <c r="C324" i="12"/>
  <c r="D324" i="12"/>
  <c r="C325" i="12"/>
  <c r="D325" i="12"/>
  <c r="C326" i="12"/>
  <c r="D326" i="12"/>
  <c r="C327" i="12"/>
  <c r="D327" i="12"/>
  <c r="C328" i="12"/>
  <c r="D328" i="12"/>
  <c r="C329" i="12"/>
  <c r="D329" i="12"/>
  <c r="C330" i="12"/>
  <c r="D330" i="12"/>
  <c r="C331" i="12"/>
  <c r="D331" i="12"/>
  <c r="C332" i="12"/>
  <c r="D332" i="12"/>
  <c r="C333" i="12"/>
  <c r="D333" i="12"/>
  <c r="C334" i="12"/>
  <c r="D334" i="12"/>
  <c r="C335" i="12"/>
  <c r="D335" i="12"/>
  <c r="C336" i="12"/>
  <c r="D336" i="12"/>
  <c r="C337" i="12"/>
  <c r="D337" i="12"/>
  <c r="C338" i="12"/>
  <c r="D338" i="12"/>
  <c r="C339" i="12"/>
  <c r="D339" i="12"/>
  <c r="C340" i="12"/>
  <c r="D340" i="12"/>
  <c r="C341" i="12"/>
  <c r="D341" i="12"/>
  <c r="C342" i="12"/>
  <c r="D342" i="12"/>
  <c r="C343" i="12"/>
  <c r="D343" i="12"/>
  <c r="C344" i="12"/>
  <c r="D344" i="12"/>
  <c r="C345" i="12"/>
  <c r="D345" i="12"/>
  <c r="C346" i="12"/>
  <c r="D346" i="12"/>
  <c r="C347" i="12"/>
  <c r="D347" i="12"/>
  <c r="C348" i="12"/>
  <c r="D348" i="12"/>
  <c r="C349" i="12"/>
  <c r="D349" i="12"/>
  <c r="C350" i="12"/>
  <c r="D350" i="12"/>
  <c r="C351" i="12"/>
  <c r="D351" i="12"/>
  <c r="C352" i="12"/>
  <c r="D352" i="12"/>
  <c r="C353" i="12"/>
  <c r="D353" i="12"/>
  <c r="C354" i="12"/>
  <c r="D354" i="12"/>
  <c r="C355" i="12"/>
  <c r="D355" i="12"/>
  <c r="C356" i="12"/>
  <c r="D356" i="12"/>
  <c r="C357" i="12"/>
  <c r="D357" i="12"/>
  <c r="C358" i="12"/>
  <c r="D358" i="12"/>
  <c r="C359" i="12"/>
  <c r="D359" i="12"/>
  <c r="C360" i="12"/>
  <c r="D360" i="12"/>
  <c r="C361" i="12"/>
  <c r="D361" i="12"/>
  <c r="C362" i="12"/>
  <c r="D362" i="12"/>
  <c r="C363" i="12"/>
  <c r="D363" i="12"/>
  <c r="C364" i="12"/>
  <c r="D364" i="12"/>
  <c r="C365" i="12"/>
  <c r="D365" i="12"/>
  <c r="C366" i="12"/>
  <c r="D366" i="12"/>
  <c r="C367" i="12"/>
  <c r="D367" i="12"/>
  <c r="C368" i="12"/>
  <c r="D368" i="12"/>
  <c r="C369" i="12"/>
  <c r="D369" i="12"/>
  <c r="C370" i="12"/>
  <c r="D370" i="12"/>
  <c r="C371" i="12"/>
  <c r="D371" i="12"/>
  <c r="C372" i="12"/>
  <c r="D372" i="12"/>
  <c r="C373" i="12"/>
  <c r="D373" i="12"/>
  <c r="C374" i="12"/>
  <c r="D374" i="12"/>
  <c r="C375" i="12"/>
  <c r="D375" i="12"/>
  <c r="C376" i="12"/>
  <c r="D376" i="12"/>
  <c r="C377" i="12"/>
  <c r="D377" i="12"/>
  <c r="C378" i="12"/>
  <c r="D378" i="12"/>
  <c r="C379" i="12"/>
  <c r="D379" i="12"/>
  <c r="C380" i="12"/>
  <c r="D380" i="12"/>
  <c r="C381" i="12"/>
  <c r="D381" i="12"/>
  <c r="C382" i="12"/>
  <c r="D382" i="12"/>
  <c r="C383" i="12"/>
  <c r="D383" i="12"/>
  <c r="C384" i="12"/>
  <c r="D384" i="12"/>
  <c r="C385" i="12"/>
  <c r="D385" i="12"/>
  <c r="C386" i="12"/>
  <c r="D386" i="12"/>
  <c r="C387" i="12"/>
  <c r="D387" i="12"/>
  <c r="C388" i="12"/>
  <c r="D388" i="12"/>
  <c r="C389" i="12"/>
  <c r="D389" i="12"/>
  <c r="C390" i="12"/>
  <c r="D390" i="12"/>
  <c r="C391" i="12"/>
  <c r="D391" i="12"/>
  <c r="C392" i="12"/>
  <c r="D392" i="12"/>
  <c r="C393" i="12"/>
  <c r="D393" i="12"/>
  <c r="C394" i="12"/>
  <c r="D394" i="12"/>
  <c r="C395" i="12"/>
  <c r="D395" i="12"/>
  <c r="C396" i="12"/>
  <c r="D396" i="12"/>
  <c r="C397" i="12"/>
  <c r="D397" i="12"/>
  <c r="C398" i="12"/>
  <c r="D398" i="12"/>
  <c r="C399" i="12"/>
  <c r="D399" i="12"/>
  <c r="C400" i="12"/>
  <c r="D400" i="12"/>
  <c r="C401" i="12"/>
  <c r="D401" i="12"/>
  <c r="C402" i="12"/>
  <c r="D402" i="12"/>
  <c r="C403" i="12"/>
  <c r="D403" i="12"/>
  <c r="C404" i="12"/>
  <c r="D404" i="12"/>
  <c r="C405" i="12"/>
  <c r="D405" i="12"/>
  <c r="C406" i="12"/>
  <c r="D406" i="12"/>
  <c r="C407" i="12"/>
  <c r="D407" i="12"/>
  <c r="C408" i="12"/>
  <c r="D408" i="12"/>
  <c r="C409" i="12"/>
  <c r="D409" i="12"/>
  <c r="C410" i="12"/>
  <c r="D410" i="12"/>
  <c r="C411" i="12"/>
  <c r="D411" i="12"/>
  <c r="C412" i="12"/>
  <c r="D412" i="12"/>
  <c r="C413" i="12"/>
  <c r="D413" i="12"/>
  <c r="C414" i="12"/>
  <c r="D414" i="12"/>
  <c r="C415" i="12"/>
  <c r="D415" i="12"/>
  <c r="C416" i="12"/>
  <c r="D416" i="12"/>
  <c r="C417" i="12"/>
  <c r="D417" i="12"/>
  <c r="C418" i="12"/>
  <c r="D418" i="12"/>
  <c r="C419" i="12"/>
  <c r="D419" i="12"/>
  <c r="C420" i="12"/>
  <c r="D420" i="12"/>
  <c r="C421" i="12"/>
  <c r="D421" i="12"/>
  <c r="C422" i="12"/>
  <c r="D422" i="12"/>
  <c r="C423" i="12"/>
  <c r="D423" i="12"/>
  <c r="C424" i="12"/>
  <c r="D424" i="12"/>
  <c r="C425" i="12"/>
  <c r="D425" i="12"/>
  <c r="C426" i="12"/>
  <c r="D426" i="12"/>
  <c r="C427" i="12"/>
  <c r="D427" i="12"/>
  <c r="C428" i="12"/>
  <c r="D428" i="12"/>
  <c r="C429" i="12"/>
  <c r="D429" i="12"/>
  <c r="C430" i="12"/>
  <c r="D430" i="12"/>
  <c r="C431" i="12"/>
  <c r="D431" i="12"/>
  <c r="C432" i="12"/>
  <c r="D432" i="12"/>
  <c r="C433" i="12"/>
  <c r="D433" i="12"/>
  <c r="C434" i="12"/>
  <c r="D434" i="12"/>
  <c r="C435" i="12"/>
  <c r="D435" i="12"/>
  <c r="C436" i="12"/>
  <c r="D436" i="12"/>
  <c r="C437" i="12"/>
  <c r="D437" i="12"/>
  <c r="C438" i="12"/>
  <c r="D438" i="12"/>
  <c r="C439" i="12"/>
  <c r="D439" i="12"/>
  <c r="C440" i="12"/>
  <c r="D440" i="12"/>
  <c r="C441" i="12"/>
  <c r="D441" i="12"/>
  <c r="C442" i="12"/>
  <c r="D442" i="12"/>
  <c r="C443" i="12"/>
  <c r="D443" i="12"/>
  <c r="C444" i="12"/>
  <c r="D444" i="12"/>
  <c r="C445" i="12"/>
  <c r="D445" i="12"/>
  <c r="C446" i="12"/>
  <c r="D446" i="12"/>
  <c r="C447" i="12"/>
  <c r="D447" i="12"/>
  <c r="C448" i="12"/>
  <c r="D448" i="12"/>
  <c r="C449" i="12"/>
  <c r="D449" i="12"/>
  <c r="C450" i="12"/>
  <c r="D450" i="12"/>
  <c r="C451" i="12"/>
  <c r="D451" i="12"/>
  <c r="C452" i="12"/>
  <c r="D452" i="12"/>
  <c r="C453" i="12"/>
  <c r="D453" i="12"/>
  <c r="C454" i="12"/>
  <c r="D454" i="12"/>
  <c r="C455" i="12"/>
  <c r="D455" i="12"/>
  <c r="C456" i="12"/>
  <c r="D456" i="12"/>
  <c r="C457" i="12"/>
  <c r="D457" i="12"/>
  <c r="C458" i="12"/>
  <c r="D458" i="12"/>
  <c r="C459" i="12"/>
  <c r="D459" i="12"/>
  <c r="C460" i="12"/>
  <c r="D460" i="12"/>
  <c r="C461" i="12"/>
  <c r="D461" i="12"/>
  <c r="C462" i="12"/>
  <c r="D462" i="12"/>
  <c r="C463" i="12"/>
  <c r="D463" i="12"/>
  <c r="C464" i="12"/>
  <c r="D464" i="12"/>
  <c r="C465" i="12"/>
  <c r="D465" i="12"/>
  <c r="C466" i="12"/>
  <c r="D466" i="12"/>
  <c r="C467" i="12"/>
  <c r="D467" i="12"/>
  <c r="C468" i="12"/>
  <c r="D468" i="12"/>
  <c r="C469" i="12"/>
  <c r="D469" i="12"/>
  <c r="C470" i="12"/>
  <c r="D470" i="12"/>
  <c r="C471" i="12"/>
  <c r="D471" i="12"/>
  <c r="C472" i="12"/>
  <c r="D472" i="12"/>
  <c r="C473" i="12"/>
  <c r="D473" i="12"/>
  <c r="C474" i="12"/>
  <c r="D474" i="12"/>
  <c r="C475" i="12"/>
  <c r="D475" i="12"/>
  <c r="C476" i="12"/>
  <c r="D476" i="12"/>
  <c r="C477" i="12"/>
  <c r="D477" i="12"/>
  <c r="C478" i="12"/>
  <c r="D478" i="12"/>
  <c r="C479" i="12"/>
  <c r="D479" i="12"/>
  <c r="C480" i="12"/>
  <c r="D480" i="12"/>
  <c r="C481" i="12"/>
  <c r="D481" i="12"/>
  <c r="C482" i="12"/>
  <c r="D482" i="12"/>
  <c r="C483" i="12"/>
  <c r="D483" i="12"/>
  <c r="C484" i="12"/>
  <c r="D484" i="12"/>
  <c r="C485" i="12"/>
  <c r="D485" i="12"/>
  <c r="C486" i="12"/>
  <c r="D486" i="12"/>
  <c r="C487" i="12"/>
  <c r="D487" i="12"/>
  <c r="C488" i="12"/>
  <c r="D488" i="12"/>
  <c r="C489" i="12"/>
  <c r="D489" i="12"/>
  <c r="C490" i="12"/>
  <c r="D490" i="12"/>
  <c r="C491" i="12"/>
  <c r="D491" i="12"/>
  <c r="C492" i="12"/>
  <c r="D492" i="12"/>
  <c r="C493" i="12"/>
  <c r="D493" i="12"/>
  <c r="C494" i="12"/>
  <c r="D494" i="12"/>
  <c r="C495" i="12"/>
  <c r="D495" i="12"/>
  <c r="C496" i="12"/>
  <c r="D496" i="12"/>
  <c r="C497" i="12"/>
  <c r="D497" i="12"/>
  <c r="C498" i="12"/>
  <c r="D498" i="12"/>
  <c r="C499" i="12"/>
  <c r="D499" i="12"/>
  <c r="C500" i="12"/>
  <c r="D500" i="12"/>
  <c r="C501" i="12"/>
  <c r="D501" i="12"/>
  <c r="C502" i="12"/>
  <c r="D502" i="12"/>
  <c r="C503" i="12"/>
  <c r="D503" i="12"/>
  <c r="C504" i="12"/>
  <c r="D504" i="12"/>
  <c r="C505" i="12"/>
  <c r="D505" i="12"/>
  <c r="C506" i="12"/>
  <c r="D506" i="12"/>
  <c r="C507" i="12"/>
  <c r="D507" i="12"/>
  <c r="C508" i="12"/>
  <c r="D508" i="12"/>
  <c r="C509" i="12"/>
  <c r="D509" i="12"/>
  <c r="C510" i="12"/>
  <c r="D510" i="12"/>
  <c r="C511" i="12"/>
  <c r="D511" i="12"/>
  <c r="C512" i="12"/>
  <c r="D512" i="12"/>
  <c r="C513" i="12"/>
  <c r="D513" i="12"/>
  <c r="C514" i="12"/>
  <c r="D514" i="12"/>
  <c r="C515" i="12"/>
  <c r="D515" i="12"/>
  <c r="C516" i="12"/>
  <c r="D516" i="12"/>
  <c r="C517" i="12"/>
  <c r="D517" i="12"/>
  <c r="C518" i="12"/>
  <c r="D518" i="12"/>
  <c r="C519" i="12"/>
  <c r="D519" i="12"/>
  <c r="C520" i="12"/>
  <c r="D520" i="12"/>
  <c r="C521" i="12"/>
  <c r="D521" i="12"/>
  <c r="C522" i="12"/>
  <c r="D522" i="12"/>
  <c r="C523" i="12"/>
  <c r="D523" i="12"/>
  <c r="C524" i="12"/>
  <c r="D524" i="12"/>
  <c r="C525" i="12"/>
  <c r="D525" i="12"/>
  <c r="C526" i="12"/>
  <c r="D526" i="12"/>
  <c r="C527" i="12"/>
  <c r="D527" i="12"/>
  <c r="C528" i="12"/>
  <c r="D528" i="12"/>
  <c r="C529" i="12"/>
  <c r="D529" i="12"/>
  <c r="C530" i="12"/>
  <c r="D530" i="12"/>
  <c r="C531" i="12"/>
  <c r="D531" i="12"/>
  <c r="C532" i="12"/>
  <c r="D532" i="12"/>
  <c r="C533" i="12"/>
  <c r="D533" i="12"/>
  <c r="C534" i="12"/>
  <c r="D534" i="12"/>
  <c r="C535" i="12"/>
  <c r="D535" i="12"/>
  <c r="C536" i="12"/>
  <c r="D536" i="12"/>
  <c r="C537" i="12"/>
  <c r="D537" i="12"/>
  <c r="C538" i="12"/>
  <c r="D538" i="12"/>
  <c r="C539" i="12"/>
  <c r="D539" i="12"/>
  <c r="C540" i="12"/>
  <c r="D540" i="12"/>
  <c r="C541" i="12"/>
  <c r="D541" i="12"/>
  <c r="C542" i="12"/>
  <c r="D542" i="12"/>
  <c r="C543" i="12"/>
  <c r="D543" i="12"/>
  <c r="C544" i="12"/>
  <c r="D544" i="12"/>
  <c r="C545" i="12"/>
  <c r="D545" i="12"/>
  <c r="C546" i="12"/>
  <c r="D546" i="12"/>
  <c r="C547" i="12"/>
  <c r="D547" i="12"/>
  <c r="C548" i="12"/>
  <c r="D548" i="12"/>
  <c r="C549" i="12"/>
  <c r="D549" i="12"/>
  <c r="C550" i="12"/>
  <c r="D550" i="12"/>
  <c r="C551" i="12"/>
  <c r="D551" i="12"/>
  <c r="C552" i="12"/>
  <c r="D552" i="12"/>
  <c r="C553" i="12"/>
  <c r="D553" i="12"/>
  <c r="C554" i="12"/>
  <c r="D554" i="12"/>
  <c r="C555" i="12"/>
  <c r="D555" i="12"/>
  <c r="C556" i="12"/>
  <c r="D556" i="12"/>
  <c r="C557" i="12"/>
  <c r="D557" i="12"/>
  <c r="C558" i="12"/>
  <c r="D558" i="12"/>
  <c r="C559" i="12"/>
  <c r="D559" i="12"/>
  <c r="C560" i="12"/>
  <c r="D560" i="12"/>
  <c r="C561" i="12"/>
  <c r="D561" i="12"/>
  <c r="C562" i="12"/>
  <c r="D562" i="12"/>
  <c r="C563" i="12"/>
  <c r="D563" i="12"/>
  <c r="C564" i="12"/>
  <c r="D564" i="12"/>
  <c r="C565" i="12"/>
  <c r="D565" i="12"/>
  <c r="C566" i="12"/>
  <c r="D566" i="12"/>
  <c r="C567" i="12"/>
  <c r="D567" i="12"/>
  <c r="C568" i="12"/>
  <c r="D568" i="12"/>
  <c r="C569" i="12"/>
  <c r="D569" i="12"/>
  <c r="C570" i="12"/>
  <c r="D570" i="12"/>
  <c r="C571" i="12"/>
  <c r="D571" i="12"/>
  <c r="C572" i="12"/>
  <c r="D572" i="12"/>
  <c r="C573" i="12"/>
  <c r="D573" i="12"/>
  <c r="C574" i="12"/>
  <c r="D574" i="12"/>
  <c r="C575" i="12"/>
  <c r="D575" i="12"/>
  <c r="C576" i="12"/>
  <c r="D576" i="12"/>
  <c r="C577" i="12"/>
  <c r="D577" i="12"/>
  <c r="C578" i="12"/>
  <c r="D578" i="12"/>
  <c r="C579" i="12"/>
  <c r="D579" i="12"/>
  <c r="C580" i="12"/>
  <c r="D580" i="12"/>
  <c r="C581" i="12"/>
  <c r="D581" i="12"/>
  <c r="C582" i="12"/>
  <c r="D582" i="12"/>
  <c r="C583" i="12"/>
  <c r="D583" i="12"/>
  <c r="C584" i="12"/>
  <c r="D584" i="12"/>
  <c r="C585" i="12"/>
  <c r="D585" i="12"/>
  <c r="C586" i="12"/>
  <c r="D586" i="12"/>
  <c r="C587" i="12"/>
  <c r="D587" i="12"/>
  <c r="C588" i="12"/>
  <c r="D588" i="12"/>
  <c r="C589" i="12"/>
  <c r="D589" i="12"/>
  <c r="C590" i="12"/>
  <c r="D590" i="12"/>
  <c r="C591" i="12"/>
  <c r="D591" i="12"/>
  <c r="C592" i="12"/>
  <c r="D592" i="12"/>
  <c r="C593" i="12"/>
  <c r="D593" i="12"/>
  <c r="C594" i="12"/>
  <c r="D594" i="12"/>
  <c r="C595" i="12"/>
  <c r="D595" i="12"/>
  <c r="C596" i="12"/>
  <c r="D596" i="12"/>
  <c r="C597" i="12"/>
  <c r="D597" i="12"/>
  <c r="C598" i="12"/>
  <c r="D598" i="12"/>
  <c r="C599" i="12"/>
  <c r="D599" i="12"/>
  <c r="C600" i="12"/>
  <c r="D600" i="12"/>
  <c r="C601" i="12"/>
  <c r="D601" i="12"/>
  <c r="C602" i="12"/>
  <c r="D602" i="12"/>
  <c r="C603" i="12"/>
  <c r="D603" i="12"/>
  <c r="C604" i="12"/>
  <c r="D604" i="12"/>
  <c r="C605" i="12"/>
  <c r="D605" i="12"/>
  <c r="C606" i="12"/>
  <c r="D606" i="12"/>
  <c r="C607" i="12"/>
  <c r="D607" i="12"/>
  <c r="C608" i="12"/>
  <c r="D608" i="12"/>
  <c r="C609" i="12"/>
  <c r="D609" i="12"/>
  <c r="C610" i="12"/>
  <c r="D610" i="12"/>
  <c r="C611" i="12"/>
  <c r="D611" i="12"/>
  <c r="C612" i="12"/>
  <c r="D612" i="12"/>
  <c r="C613" i="12"/>
  <c r="D613" i="12"/>
  <c r="C614" i="12"/>
  <c r="D614" i="12"/>
  <c r="C615" i="12"/>
  <c r="D615" i="12"/>
  <c r="C616" i="12"/>
  <c r="D616" i="12"/>
  <c r="C617" i="12"/>
  <c r="D617" i="12"/>
  <c r="C618" i="12"/>
  <c r="D618" i="12"/>
  <c r="C619" i="12"/>
  <c r="D619" i="12"/>
  <c r="C620" i="12"/>
  <c r="D620" i="12"/>
  <c r="C621" i="12"/>
  <c r="D621" i="12"/>
  <c r="C622" i="12"/>
  <c r="D622" i="12"/>
  <c r="C623" i="12"/>
  <c r="D623" i="12"/>
  <c r="C624" i="12"/>
  <c r="D624" i="12"/>
  <c r="C625" i="12"/>
  <c r="D625" i="12"/>
  <c r="C626" i="12"/>
  <c r="D626" i="12"/>
  <c r="C627" i="12"/>
  <c r="D627" i="12"/>
  <c r="C628" i="12"/>
  <c r="D628" i="12"/>
  <c r="C629" i="12"/>
  <c r="D629" i="12"/>
  <c r="C630" i="12"/>
  <c r="D630" i="12"/>
  <c r="C631" i="12"/>
  <c r="D631" i="12"/>
  <c r="C632" i="12"/>
  <c r="D632" i="12"/>
  <c r="C633" i="12"/>
  <c r="D633" i="12"/>
  <c r="C634" i="12"/>
  <c r="D634" i="12"/>
  <c r="C635" i="12"/>
  <c r="D635" i="12"/>
  <c r="C636" i="12"/>
  <c r="D636" i="12"/>
  <c r="C637" i="12"/>
  <c r="D637" i="12"/>
  <c r="C638" i="12"/>
  <c r="D638" i="12"/>
  <c r="C639" i="12"/>
  <c r="D639" i="12"/>
  <c r="C640" i="12"/>
  <c r="D640" i="12"/>
  <c r="C641" i="12"/>
  <c r="D641" i="12"/>
  <c r="C642" i="12"/>
  <c r="D642" i="12"/>
  <c r="C643" i="12"/>
  <c r="D643" i="12"/>
  <c r="C644" i="12"/>
  <c r="D644" i="12"/>
  <c r="C645" i="12"/>
  <c r="D645" i="12"/>
  <c r="C646" i="12"/>
  <c r="D646" i="12"/>
  <c r="C647" i="12"/>
  <c r="D647" i="12"/>
  <c r="C648" i="12"/>
  <c r="D648" i="12"/>
  <c r="C649" i="12"/>
  <c r="D649" i="12"/>
  <c r="C650" i="12"/>
  <c r="D650" i="12"/>
  <c r="C651" i="12"/>
  <c r="D651" i="12"/>
  <c r="C652" i="12"/>
  <c r="D652" i="12"/>
  <c r="C653" i="12"/>
  <c r="D653" i="12"/>
  <c r="C654" i="12"/>
  <c r="D654" i="12"/>
  <c r="C655" i="12"/>
  <c r="D655" i="12"/>
  <c r="C656" i="12"/>
  <c r="D656" i="12"/>
  <c r="C657" i="12"/>
  <c r="D657" i="12"/>
  <c r="C658" i="12"/>
  <c r="D658" i="12"/>
  <c r="C659" i="12"/>
  <c r="D659" i="12"/>
  <c r="C660" i="12"/>
  <c r="D660" i="12"/>
  <c r="C661" i="12"/>
  <c r="D661" i="12"/>
  <c r="C662" i="12"/>
  <c r="D662" i="12"/>
  <c r="C663" i="12"/>
  <c r="D663" i="12"/>
  <c r="C664" i="12"/>
  <c r="D664" i="12"/>
  <c r="C665" i="12"/>
  <c r="D665" i="12"/>
  <c r="C666" i="12"/>
  <c r="D666" i="12"/>
  <c r="C667" i="12"/>
  <c r="D667" i="12"/>
  <c r="C668" i="12"/>
  <c r="D668" i="12"/>
  <c r="C669" i="12"/>
  <c r="D669" i="12"/>
  <c r="C670" i="12"/>
  <c r="D670" i="12"/>
  <c r="C671" i="12"/>
  <c r="D671" i="12"/>
  <c r="C672" i="12"/>
  <c r="D672" i="12"/>
  <c r="C673" i="12"/>
  <c r="D673" i="12"/>
  <c r="C674" i="12"/>
  <c r="D674" i="12"/>
  <c r="C675" i="12"/>
  <c r="D675" i="12"/>
  <c r="C676" i="12"/>
  <c r="D676" i="12"/>
  <c r="C677" i="12"/>
  <c r="D677" i="12"/>
  <c r="C678" i="12"/>
  <c r="D678" i="12"/>
  <c r="C679" i="12"/>
  <c r="D679" i="12"/>
  <c r="C680" i="12"/>
  <c r="D680" i="12"/>
  <c r="C681" i="12"/>
  <c r="D681" i="12"/>
  <c r="C682" i="12"/>
  <c r="D682" i="12"/>
  <c r="C683" i="12"/>
  <c r="D683" i="12"/>
  <c r="C684" i="12"/>
  <c r="D684" i="12"/>
  <c r="C685" i="12"/>
  <c r="D685" i="12"/>
  <c r="C686" i="12"/>
  <c r="D686" i="12"/>
  <c r="C687" i="12"/>
  <c r="D687" i="12"/>
  <c r="C688" i="12"/>
  <c r="D688" i="12"/>
  <c r="C689" i="12"/>
  <c r="D689" i="12"/>
  <c r="C690" i="12"/>
  <c r="D690" i="12"/>
  <c r="C691" i="12"/>
  <c r="D691" i="12"/>
  <c r="C692" i="12"/>
  <c r="D692" i="12"/>
  <c r="C693" i="12"/>
  <c r="D693" i="12"/>
  <c r="C694" i="12"/>
  <c r="D694" i="12"/>
  <c r="C695" i="12"/>
  <c r="D695" i="12"/>
  <c r="C696" i="12"/>
  <c r="D696" i="12"/>
  <c r="C697" i="12"/>
  <c r="D697" i="12"/>
  <c r="C698" i="12"/>
  <c r="D698" i="12"/>
  <c r="C699" i="12"/>
  <c r="D699" i="12"/>
  <c r="C700" i="12"/>
  <c r="D700" i="12"/>
  <c r="C701" i="12"/>
  <c r="D701" i="12"/>
  <c r="C702" i="12"/>
  <c r="D702" i="12"/>
  <c r="C703" i="12"/>
  <c r="D703" i="12"/>
  <c r="C704" i="12"/>
  <c r="D704" i="12"/>
  <c r="C705" i="12"/>
  <c r="D705" i="12"/>
  <c r="C706" i="12"/>
  <c r="D706" i="12"/>
  <c r="C707" i="12"/>
  <c r="D707" i="12"/>
  <c r="C708" i="12"/>
  <c r="D708" i="12"/>
  <c r="C709" i="12"/>
  <c r="D709" i="12"/>
  <c r="C710" i="12"/>
  <c r="D710" i="12"/>
  <c r="C711" i="12"/>
  <c r="D711" i="12"/>
  <c r="C712" i="12"/>
  <c r="D712" i="12"/>
  <c r="C713" i="12"/>
  <c r="D713" i="12"/>
  <c r="C714" i="12"/>
  <c r="D714" i="12"/>
  <c r="C715" i="12"/>
  <c r="D715" i="12"/>
  <c r="C716" i="12"/>
  <c r="D716" i="12"/>
  <c r="C717" i="12"/>
  <c r="D717" i="12"/>
  <c r="C718" i="12"/>
  <c r="D718" i="12"/>
  <c r="C719" i="12"/>
  <c r="D719" i="12"/>
  <c r="C720" i="12"/>
  <c r="D720" i="12"/>
  <c r="C721" i="12"/>
  <c r="D721" i="12"/>
  <c r="C722" i="12"/>
  <c r="D722" i="12"/>
  <c r="C723" i="12"/>
  <c r="D723" i="12"/>
  <c r="C724" i="12"/>
  <c r="D724" i="12"/>
  <c r="C725" i="12"/>
  <c r="D725" i="12"/>
  <c r="C726" i="12"/>
  <c r="D726" i="12"/>
  <c r="C727" i="12"/>
  <c r="D727" i="12"/>
  <c r="C728" i="12"/>
  <c r="D728" i="12"/>
  <c r="C729" i="12"/>
  <c r="D729" i="12"/>
  <c r="C730" i="12"/>
  <c r="D730" i="12"/>
  <c r="C731" i="12"/>
  <c r="D731" i="12"/>
  <c r="C732" i="12"/>
  <c r="D732" i="12"/>
  <c r="C733" i="12"/>
  <c r="D733" i="12"/>
  <c r="C734" i="12"/>
  <c r="D734" i="12"/>
  <c r="C735" i="12"/>
  <c r="D735" i="12"/>
  <c r="C736" i="12"/>
  <c r="D736" i="12"/>
  <c r="C737" i="12"/>
  <c r="D737" i="12"/>
  <c r="C738" i="12"/>
  <c r="D738" i="12"/>
  <c r="C739" i="12"/>
  <c r="D739" i="12"/>
  <c r="C740" i="12"/>
  <c r="D740" i="12"/>
  <c r="C741" i="12"/>
  <c r="D741" i="12"/>
  <c r="C742" i="12"/>
  <c r="D742" i="12"/>
  <c r="C743" i="12"/>
  <c r="D743" i="12"/>
  <c r="C744" i="12"/>
  <c r="D744" i="12"/>
  <c r="C745" i="12"/>
  <c r="D745" i="12"/>
  <c r="C746" i="12"/>
  <c r="D746" i="12"/>
  <c r="C747" i="12"/>
  <c r="D747" i="12"/>
  <c r="C748" i="12"/>
  <c r="D748" i="12"/>
  <c r="C749" i="12"/>
  <c r="D749" i="12"/>
  <c r="C750" i="12"/>
  <c r="D750" i="12"/>
  <c r="C751" i="12"/>
  <c r="D751" i="12"/>
  <c r="C752" i="12"/>
  <c r="D752" i="12"/>
  <c r="C753" i="12"/>
  <c r="D753" i="12"/>
  <c r="C754" i="12"/>
  <c r="D754" i="12"/>
  <c r="C755" i="12"/>
  <c r="D755" i="12"/>
  <c r="C756" i="12"/>
  <c r="D756" i="12"/>
  <c r="C757" i="12"/>
  <c r="D757" i="12"/>
  <c r="C758" i="12"/>
  <c r="D758" i="12"/>
  <c r="C759" i="12"/>
  <c r="D759" i="12"/>
  <c r="C760" i="12"/>
  <c r="D760" i="12"/>
  <c r="C761" i="12"/>
  <c r="D761" i="12"/>
  <c r="C762" i="12"/>
  <c r="D762" i="12"/>
  <c r="C763" i="12"/>
  <c r="D763" i="12"/>
  <c r="C764" i="12"/>
  <c r="D764" i="12"/>
  <c r="C765" i="12"/>
  <c r="D765" i="12"/>
  <c r="C766" i="12"/>
  <c r="D766" i="12"/>
  <c r="C767" i="12"/>
  <c r="D767" i="12"/>
  <c r="C768" i="12"/>
  <c r="D768" i="12"/>
  <c r="C769" i="12"/>
  <c r="D769" i="12"/>
  <c r="C770" i="12"/>
  <c r="D770" i="12"/>
  <c r="C771" i="12"/>
  <c r="D771" i="12"/>
  <c r="C772" i="12"/>
  <c r="D772" i="12"/>
  <c r="C773" i="12"/>
  <c r="D773" i="12"/>
  <c r="C774" i="12"/>
  <c r="D774" i="12"/>
  <c r="C775" i="12"/>
  <c r="D775" i="12"/>
  <c r="C776" i="12"/>
  <c r="D776" i="12"/>
  <c r="C777" i="12"/>
  <c r="D777" i="12"/>
  <c r="C778" i="12"/>
  <c r="D778" i="12"/>
  <c r="C779" i="12"/>
  <c r="D779" i="12"/>
  <c r="C780" i="12"/>
  <c r="D780" i="12"/>
  <c r="C781" i="12"/>
  <c r="D781" i="12"/>
  <c r="C782" i="12"/>
  <c r="D782" i="12"/>
  <c r="C783" i="12"/>
  <c r="D783" i="12"/>
  <c r="C784" i="12"/>
  <c r="D784" i="12"/>
  <c r="C785" i="12"/>
  <c r="D785" i="12"/>
  <c r="C786" i="12"/>
  <c r="D786" i="12"/>
  <c r="C787" i="12"/>
  <c r="D787" i="12"/>
  <c r="C788" i="12"/>
  <c r="D788" i="12"/>
  <c r="C789" i="12"/>
  <c r="D789" i="12"/>
  <c r="C790" i="12"/>
  <c r="D790" i="12"/>
  <c r="C791" i="12"/>
  <c r="D791" i="12"/>
  <c r="C792" i="12"/>
  <c r="D792" i="12"/>
  <c r="C793" i="12"/>
  <c r="D793" i="12"/>
  <c r="C794" i="12"/>
  <c r="D794" i="12"/>
  <c r="C795" i="12"/>
  <c r="D795" i="12"/>
  <c r="C796" i="12"/>
  <c r="D796" i="12"/>
  <c r="C797" i="12"/>
  <c r="D797" i="12"/>
  <c r="C798" i="12"/>
  <c r="D798" i="12"/>
  <c r="C799" i="12"/>
  <c r="D799" i="12"/>
  <c r="C800" i="12"/>
  <c r="D800" i="12"/>
  <c r="C801" i="12"/>
  <c r="D801" i="12"/>
  <c r="C802" i="12"/>
  <c r="D802" i="12"/>
  <c r="C803" i="12"/>
  <c r="D803" i="12"/>
  <c r="C804" i="12"/>
  <c r="D804" i="12"/>
  <c r="C805" i="12"/>
  <c r="D805" i="12"/>
  <c r="C806" i="12"/>
  <c r="D806" i="12"/>
  <c r="C807" i="12"/>
  <c r="D807" i="12"/>
  <c r="C808" i="12"/>
  <c r="D808" i="12"/>
  <c r="C809" i="12"/>
  <c r="D809" i="12"/>
  <c r="C810" i="12"/>
  <c r="D810" i="12"/>
  <c r="C811" i="12"/>
  <c r="D811" i="12"/>
  <c r="C812" i="12"/>
  <c r="D812" i="12"/>
  <c r="C813" i="12"/>
  <c r="D813" i="12"/>
  <c r="C814" i="12"/>
  <c r="D814" i="12"/>
  <c r="C815" i="12"/>
  <c r="D815" i="12"/>
  <c r="C816" i="12"/>
  <c r="D816" i="12"/>
  <c r="C817" i="12"/>
  <c r="D817" i="12"/>
  <c r="C818" i="12"/>
  <c r="D818" i="12"/>
  <c r="C819" i="12"/>
  <c r="D819" i="12"/>
  <c r="C820" i="12"/>
  <c r="D820" i="12"/>
  <c r="C821" i="12"/>
  <c r="D821" i="12"/>
  <c r="C822" i="12"/>
  <c r="D822" i="12"/>
  <c r="C823" i="12"/>
  <c r="D823" i="12"/>
  <c r="C824" i="12"/>
  <c r="D824" i="12"/>
  <c r="C825" i="12"/>
  <c r="D825" i="12"/>
  <c r="C826" i="12"/>
  <c r="D826" i="12"/>
  <c r="C827" i="12"/>
  <c r="D827" i="12"/>
  <c r="C828" i="12"/>
  <c r="D828" i="12"/>
  <c r="C829" i="12"/>
  <c r="D829" i="12"/>
  <c r="C830" i="12"/>
  <c r="D830" i="12"/>
  <c r="C831" i="12"/>
  <c r="D831" i="12"/>
  <c r="C832" i="12"/>
  <c r="D832" i="12"/>
  <c r="C833" i="12"/>
  <c r="D833" i="12"/>
  <c r="C834" i="12"/>
  <c r="D834" i="12"/>
  <c r="C835" i="12"/>
  <c r="D835" i="12"/>
  <c r="C836" i="12"/>
  <c r="D836" i="12"/>
  <c r="C837" i="12"/>
  <c r="D837" i="12"/>
  <c r="C838" i="12"/>
  <c r="D838" i="12"/>
  <c r="C839" i="12"/>
  <c r="D839" i="12"/>
  <c r="C840" i="12"/>
  <c r="D840" i="12"/>
  <c r="C841" i="12"/>
  <c r="D841" i="12"/>
  <c r="C842" i="12"/>
  <c r="D842" i="12"/>
  <c r="C843" i="12"/>
  <c r="D843" i="12"/>
  <c r="C844" i="12"/>
  <c r="D844" i="12"/>
  <c r="C845" i="12"/>
  <c r="D845" i="12"/>
  <c r="C846" i="12"/>
  <c r="D846" i="12"/>
  <c r="C847" i="12"/>
  <c r="D847" i="12"/>
  <c r="C848" i="12"/>
  <c r="D848" i="12"/>
  <c r="C849" i="12"/>
  <c r="D849" i="12"/>
  <c r="C851" i="12"/>
  <c r="D851" i="12"/>
  <c r="C852" i="12"/>
  <c r="D852" i="12"/>
  <c r="C853" i="12"/>
  <c r="D853" i="12"/>
  <c r="C854" i="12"/>
  <c r="D854" i="12"/>
  <c r="C855" i="12"/>
  <c r="D855" i="12"/>
  <c r="C856" i="12"/>
  <c r="D856" i="12"/>
  <c r="C857" i="12"/>
  <c r="D857" i="12"/>
  <c r="C858" i="12"/>
  <c r="D858" i="12"/>
  <c r="C859" i="12"/>
  <c r="D859" i="12"/>
  <c r="C860" i="12"/>
  <c r="D860" i="12"/>
  <c r="C861" i="12"/>
  <c r="D861" i="12"/>
  <c r="C862" i="12"/>
  <c r="D862" i="12"/>
  <c r="C863" i="12"/>
  <c r="D863" i="12"/>
  <c r="C864" i="12"/>
  <c r="D864" i="12"/>
  <c r="C865" i="12"/>
  <c r="D865" i="12"/>
  <c r="C866" i="12"/>
  <c r="D866" i="12"/>
  <c r="C867" i="12"/>
  <c r="D867" i="12"/>
  <c r="C868" i="12"/>
  <c r="D868" i="12"/>
  <c r="C869" i="12"/>
  <c r="D869" i="12"/>
  <c r="C870" i="12"/>
  <c r="D870" i="12"/>
  <c r="C871" i="12"/>
  <c r="D871" i="12"/>
  <c r="C872" i="12"/>
  <c r="D872" i="12"/>
  <c r="C873" i="12"/>
  <c r="D873" i="12"/>
  <c r="C874" i="12"/>
  <c r="D874" i="12"/>
  <c r="C875" i="12"/>
  <c r="D875" i="12"/>
  <c r="C876" i="12"/>
  <c r="D876" i="12"/>
  <c r="C877" i="12"/>
  <c r="D877" i="12"/>
  <c r="C878" i="12"/>
  <c r="D878" i="12"/>
  <c r="C879" i="12"/>
  <c r="D879" i="12"/>
  <c r="C880" i="12"/>
  <c r="D880" i="12"/>
  <c r="C881" i="12"/>
  <c r="D881" i="12"/>
  <c r="C882" i="12"/>
  <c r="D882" i="12"/>
  <c r="C883" i="12"/>
  <c r="D883" i="12"/>
  <c r="C884" i="12"/>
  <c r="D884" i="12"/>
  <c r="C885" i="12"/>
  <c r="D885" i="12"/>
  <c r="C886" i="12"/>
  <c r="D886" i="12"/>
  <c r="C887" i="12"/>
  <c r="D887" i="12"/>
  <c r="C888" i="12"/>
  <c r="D888" i="12"/>
  <c r="C889" i="12"/>
  <c r="D889" i="12"/>
  <c r="C890" i="12"/>
  <c r="D890" i="12"/>
  <c r="C891" i="12"/>
  <c r="D891" i="12"/>
  <c r="C892" i="12"/>
  <c r="D892" i="12"/>
  <c r="C893" i="12"/>
  <c r="D893" i="12"/>
  <c r="C894" i="12"/>
  <c r="D894" i="12"/>
  <c r="C895" i="12"/>
  <c r="D895" i="12"/>
  <c r="C896" i="12"/>
  <c r="D896" i="12"/>
  <c r="C897" i="12"/>
  <c r="D897" i="12"/>
  <c r="C898" i="12"/>
  <c r="D898" i="12"/>
  <c r="C899" i="12"/>
  <c r="D899" i="12"/>
  <c r="C900" i="12"/>
  <c r="D900" i="12"/>
  <c r="C901" i="12"/>
  <c r="D901" i="12"/>
  <c r="C902" i="12"/>
  <c r="D902" i="12"/>
  <c r="C903" i="12"/>
  <c r="D903" i="12"/>
  <c r="C904" i="12"/>
  <c r="D904" i="12"/>
  <c r="C905" i="12"/>
  <c r="D905" i="12"/>
  <c r="C906" i="12"/>
  <c r="D906" i="12"/>
  <c r="C907" i="12"/>
  <c r="D907" i="12"/>
  <c r="C908" i="12"/>
  <c r="D908" i="12"/>
  <c r="C909" i="12"/>
  <c r="D909" i="12"/>
  <c r="C910" i="12"/>
  <c r="D910" i="12"/>
  <c r="C911" i="12"/>
  <c r="D911" i="12"/>
  <c r="C912" i="12"/>
  <c r="D912" i="12"/>
  <c r="C913" i="12"/>
  <c r="D913" i="12"/>
  <c r="C914" i="12"/>
  <c r="D914" i="12"/>
  <c r="C915" i="12"/>
  <c r="D915" i="12"/>
  <c r="C916" i="12"/>
  <c r="D916" i="12"/>
  <c r="C917" i="12"/>
  <c r="D917" i="12"/>
  <c r="C918" i="12"/>
  <c r="D918" i="12"/>
  <c r="C919" i="12"/>
  <c r="D919" i="12"/>
  <c r="C920" i="12"/>
  <c r="D920" i="12"/>
  <c r="C921" i="12"/>
  <c r="D921" i="12"/>
  <c r="C922" i="12"/>
  <c r="D922" i="12"/>
  <c r="C923" i="12"/>
  <c r="D923" i="12"/>
  <c r="C924" i="12"/>
  <c r="D924" i="12"/>
  <c r="C925" i="12"/>
  <c r="D925" i="12"/>
  <c r="C926" i="12"/>
  <c r="D926" i="12"/>
  <c r="C927" i="12"/>
  <c r="D927" i="12"/>
  <c r="C928" i="12"/>
  <c r="D928" i="12"/>
  <c r="C929" i="12"/>
  <c r="D929" i="12"/>
  <c r="C930" i="12"/>
  <c r="D930" i="12"/>
  <c r="C931" i="12"/>
  <c r="D931" i="12"/>
  <c r="C932" i="12"/>
  <c r="D932" i="12"/>
  <c r="C933" i="12"/>
  <c r="D933" i="12"/>
  <c r="C934" i="12"/>
  <c r="D934" i="12"/>
  <c r="C935" i="12"/>
  <c r="D935" i="12"/>
  <c r="C936" i="12"/>
  <c r="D936" i="12"/>
  <c r="C937" i="12"/>
  <c r="D937" i="12"/>
  <c r="C938" i="12"/>
  <c r="D938" i="12"/>
  <c r="C939" i="12"/>
  <c r="D939" i="12"/>
  <c r="C940" i="12"/>
  <c r="D940" i="12"/>
  <c r="C941" i="12"/>
  <c r="D941" i="12"/>
  <c r="C942" i="12"/>
  <c r="D942" i="12"/>
  <c r="C943" i="12"/>
  <c r="D943" i="12"/>
  <c r="C944" i="12"/>
  <c r="D944" i="12"/>
  <c r="C945" i="12"/>
  <c r="D945" i="12"/>
  <c r="C946" i="12"/>
  <c r="D946" i="12"/>
  <c r="C947" i="12"/>
  <c r="D947" i="12"/>
  <c r="C948" i="12"/>
  <c r="D948" i="12"/>
  <c r="C949" i="12"/>
  <c r="D949" i="12"/>
  <c r="C950" i="12"/>
  <c r="D950" i="12"/>
  <c r="C951" i="12"/>
  <c r="D951" i="12"/>
  <c r="C952" i="12"/>
  <c r="D952" i="12"/>
  <c r="C953" i="12"/>
  <c r="D953" i="12"/>
  <c r="C954" i="12"/>
  <c r="D954" i="12"/>
  <c r="C955" i="12"/>
  <c r="D955" i="12"/>
  <c r="C956" i="12"/>
  <c r="D956" i="12"/>
  <c r="C957" i="12"/>
  <c r="D957" i="12"/>
  <c r="C958" i="12"/>
  <c r="D958" i="12"/>
  <c r="C959" i="12"/>
  <c r="D959" i="12"/>
  <c r="C960" i="12"/>
  <c r="D960" i="12"/>
  <c r="C961" i="12"/>
  <c r="D961" i="12"/>
  <c r="C962" i="12"/>
  <c r="D962" i="12"/>
  <c r="C963" i="12"/>
  <c r="D963" i="12"/>
  <c r="C964" i="12"/>
  <c r="D964" i="12"/>
  <c r="C965" i="12"/>
  <c r="D965" i="12"/>
  <c r="C966" i="12"/>
  <c r="D966" i="12"/>
  <c r="C967" i="12"/>
  <c r="D967" i="12"/>
  <c r="C968" i="12"/>
  <c r="D968" i="12"/>
  <c r="C969" i="12"/>
  <c r="D969" i="12"/>
  <c r="C970" i="12"/>
  <c r="D970" i="12"/>
  <c r="C971" i="12"/>
  <c r="D971" i="12"/>
  <c r="C972" i="12"/>
  <c r="D972" i="12"/>
  <c r="C973" i="12"/>
  <c r="D973" i="12"/>
  <c r="C974" i="12"/>
  <c r="D974" i="12"/>
  <c r="C975" i="12"/>
  <c r="D975" i="12"/>
  <c r="C976" i="12"/>
  <c r="D976" i="12"/>
  <c r="C977" i="12"/>
  <c r="D977" i="12"/>
  <c r="C978" i="12"/>
  <c r="D978" i="12"/>
  <c r="C979" i="12"/>
  <c r="D979" i="12"/>
  <c r="C980" i="12"/>
  <c r="D980" i="12"/>
  <c r="C981" i="12"/>
  <c r="D981" i="12"/>
  <c r="C982" i="12"/>
  <c r="D982" i="12"/>
  <c r="C983" i="12"/>
  <c r="D983" i="12"/>
  <c r="C984" i="12"/>
  <c r="D984" i="12"/>
  <c r="C985" i="12"/>
  <c r="D985" i="12"/>
  <c r="C986" i="12"/>
  <c r="D986" i="12"/>
  <c r="C987" i="12"/>
  <c r="D987" i="12"/>
  <c r="C988" i="12"/>
  <c r="D988" i="12"/>
  <c r="C989" i="12"/>
  <c r="D989" i="12"/>
  <c r="C990" i="12"/>
  <c r="D990" i="12"/>
  <c r="C991" i="12"/>
  <c r="D991" i="12"/>
  <c r="C992" i="12"/>
  <c r="D992" i="12"/>
  <c r="C993" i="12"/>
  <c r="D993" i="12"/>
  <c r="C994" i="12"/>
  <c r="D994" i="12"/>
  <c r="C995" i="12"/>
  <c r="D995" i="12"/>
  <c r="C996" i="12"/>
  <c r="D996" i="12"/>
  <c r="C997" i="12"/>
  <c r="D997" i="12"/>
  <c r="C998" i="12"/>
  <c r="D998" i="12"/>
  <c r="C999" i="12"/>
  <c r="D999" i="12"/>
  <c r="C1000" i="12"/>
  <c r="D1000" i="12"/>
  <c r="C1001" i="12"/>
  <c r="D1001" i="12"/>
  <c r="C1002" i="12"/>
  <c r="D1002" i="12"/>
  <c r="C1003" i="12"/>
  <c r="D1003" i="12"/>
  <c r="C1004" i="12"/>
  <c r="D1004" i="12"/>
  <c r="C1005" i="12"/>
  <c r="D1005" i="12"/>
  <c r="C1006" i="12"/>
  <c r="D1006" i="12"/>
  <c r="C1007" i="12"/>
  <c r="D1007" i="12"/>
  <c r="C1008" i="12"/>
  <c r="D1008" i="12"/>
  <c r="C1009" i="12"/>
  <c r="D1009" i="12"/>
  <c r="C1010" i="12"/>
  <c r="D1010" i="12"/>
  <c r="C1011" i="12"/>
  <c r="D1011" i="12"/>
  <c r="C1012" i="12"/>
  <c r="D1012" i="12"/>
  <c r="C1013" i="12"/>
  <c r="D1013" i="12"/>
  <c r="C1014" i="12"/>
  <c r="D1014" i="12"/>
  <c r="C1015" i="12"/>
  <c r="D1015" i="12"/>
  <c r="C1016" i="12"/>
  <c r="D1016" i="12"/>
  <c r="C1017" i="12"/>
  <c r="D1017" i="12"/>
  <c r="C1018" i="12"/>
  <c r="D1018" i="12"/>
  <c r="C1019" i="12"/>
  <c r="D1019" i="12"/>
  <c r="C1020" i="12"/>
  <c r="D1020" i="12"/>
  <c r="C1021" i="12"/>
  <c r="D1021" i="12"/>
  <c r="C1022" i="12"/>
  <c r="D1022" i="12"/>
  <c r="C1023" i="12"/>
  <c r="D1023" i="12"/>
  <c r="C1024" i="12"/>
  <c r="D1024" i="12"/>
  <c r="C1025" i="12"/>
  <c r="D1025" i="12"/>
  <c r="C1026" i="12"/>
  <c r="D1026" i="12"/>
  <c r="C1027" i="12"/>
  <c r="D1027" i="12"/>
  <c r="C1028" i="12"/>
  <c r="D1028" i="12"/>
  <c r="C1029" i="12"/>
  <c r="D1029" i="12"/>
  <c r="C1030" i="12"/>
  <c r="D1030" i="12"/>
  <c r="C1031" i="12"/>
  <c r="D1031" i="12"/>
  <c r="C1032" i="12"/>
  <c r="D1032" i="12"/>
  <c r="C1033" i="12"/>
  <c r="D1033" i="12"/>
  <c r="C1034" i="12"/>
  <c r="D1034" i="12"/>
  <c r="C1035" i="12"/>
  <c r="D1035" i="12"/>
  <c r="C1036" i="12"/>
  <c r="D1036" i="12"/>
  <c r="C1037" i="12"/>
  <c r="D1037" i="12"/>
  <c r="C1038" i="12"/>
  <c r="D1038" i="12"/>
  <c r="C1039" i="12"/>
  <c r="D1039" i="12"/>
  <c r="C1040" i="12"/>
  <c r="D1040" i="12"/>
  <c r="C1041" i="12"/>
  <c r="D1041" i="12"/>
  <c r="C1042" i="12"/>
  <c r="D1042" i="12"/>
  <c r="C1043" i="12"/>
  <c r="D1043" i="12"/>
  <c r="C1044" i="12"/>
  <c r="D1044" i="12"/>
  <c r="C1045" i="12"/>
  <c r="D1045" i="12"/>
  <c r="C1046" i="12"/>
  <c r="D1046" i="12"/>
  <c r="C1047" i="12"/>
  <c r="D1047" i="12"/>
  <c r="C1048" i="12"/>
  <c r="D1048" i="12"/>
  <c r="C1049" i="12"/>
  <c r="D1049" i="12"/>
  <c r="C1050" i="12"/>
  <c r="D1050" i="12"/>
  <c r="C1051" i="12"/>
  <c r="D1051" i="12"/>
  <c r="C1052" i="12"/>
  <c r="D1052" i="12"/>
  <c r="C1053" i="12"/>
  <c r="D1053" i="12"/>
  <c r="C1054" i="12"/>
  <c r="D1054" i="12"/>
  <c r="C1055" i="12"/>
  <c r="D1055" i="12"/>
  <c r="C1056" i="12"/>
  <c r="D1056" i="12"/>
  <c r="C1057" i="12"/>
  <c r="D1057" i="12"/>
  <c r="C1058" i="12"/>
  <c r="D1058" i="12"/>
  <c r="C1059" i="12"/>
  <c r="D1059" i="12"/>
  <c r="C1060" i="12"/>
  <c r="D1060" i="12"/>
  <c r="C1061" i="12"/>
  <c r="D1061" i="12"/>
  <c r="C1062" i="12"/>
  <c r="D1062" i="12"/>
  <c r="C1063" i="12"/>
  <c r="D1063" i="12"/>
  <c r="C1064" i="12"/>
  <c r="D1064" i="12"/>
  <c r="C1065" i="12"/>
  <c r="D1065" i="12"/>
  <c r="C1066" i="12"/>
  <c r="D1066" i="12"/>
  <c r="C1067" i="12"/>
  <c r="D1067" i="12"/>
  <c r="C1068" i="12"/>
  <c r="D1068" i="12"/>
  <c r="C1069" i="12"/>
  <c r="D1069" i="12"/>
  <c r="C1070" i="12"/>
  <c r="D1070" i="12"/>
  <c r="C1071" i="12"/>
  <c r="D1071" i="12"/>
  <c r="C1072" i="12"/>
  <c r="D1072" i="12"/>
  <c r="C1073" i="12"/>
  <c r="D1073" i="12"/>
  <c r="C1074" i="12"/>
  <c r="D1074" i="12"/>
  <c r="C1075" i="12"/>
  <c r="D1075" i="12"/>
  <c r="C1076" i="12"/>
  <c r="D1076" i="12"/>
  <c r="C1077" i="12"/>
  <c r="D1077" i="12"/>
  <c r="C1078" i="12"/>
  <c r="D1078" i="12"/>
  <c r="C1079" i="12"/>
  <c r="D1079" i="12"/>
  <c r="C1080" i="12"/>
  <c r="D1080" i="12"/>
  <c r="C1081" i="12"/>
  <c r="D1081" i="12"/>
  <c r="C1082" i="12"/>
  <c r="D1082" i="12"/>
  <c r="C1083" i="12"/>
  <c r="D1083" i="12"/>
  <c r="C1084" i="12"/>
  <c r="D1084" i="12"/>
  <c r="C1085" i="12"/>
  <c r="D1085" i="12"/>
  <c r="C1086" i="12"/>
  <c r="D1086" i="12"/>
  <c r="C1087" i="12"/>
  <c r="D1087" i="12"/>
  <c r="C1088" i="12"/>
  <c r="D1088" i="12"/>
  <c r="C1089" i="12"/>
  <c r="D1089" i="12"/>
  <c r="C1090" i="12"/>
  <c r="D1090" i="12"/>
  <c r="C1091" i="12"/>
  <c r="D1091" i="12"/>
  <c r="C1092" i="12"/>
  <c r="D1092" i="12"/>
  <c r="C1093" i="12"/>
  <c r="D1093" i="12"/>
  <c r="C1094" i="12"/>
  <c r="D1094" i="12"/>
  <c r="C1095" i="12"/>
  <c r="D1095" i="12"/>
  <c r="C1096" i="12"/>
  <c r="D1096" i="12"/>
  <c r="C1097" i="12"/>
  <c r="D1097" i="12"/>
  <c r="C1098" i="12"/>
  <c r="D1098" i="12"/>
  <c r="C1099" i="12"/>
  <c r="D1099" i="12"/>
  <c r="C1100" i="12"/>
  <c r="D1100" i="12"/>
  <c r="C1101" i="12"/>
  <c r="D1101" i="12"/>
  <c r="C1102" i="12"/>
  <c r="D1102" i="12"/>
  <c r="C1103" i="12"/>
  <c r="D1103" i="12"/>
  <c r="C1104" i="12"/>
  <c r="D1104" i="12"/>
  <c r="C1105" i="12"/>
  <c r="D1105" i="12"/>
  <c r="C1106" i="12"/>
  <c r="D1106" i="12"/>
  <c r="C1107" i="12"/>
  <c r="D1107" i="12"/>
  <c r="C1108" i="12"/>
  <c r="D1108" i="12"/>
  <c r="C1109" i="12"/>
  <c r="D1109" i="12"/>
  <c r="C1110" i="12"/>
  <c r="D1110" i="12"/>
  <c r="C1111" i="12"/>
  <c r="D1111" i="12"/>
  <c r="C1112" i="12"/>
  <c r="D1112" i="12"/>
  <c r="C1113" i="12"/>
  <c r="D1113" i="12"/>
  <c r="C1114" i="12"/>
  <c r="D1114" i="12"/>
  <c r="C1115" i="12"/>
  <c r="D1115" i="12"/>
  <c r="C1116" i="12"/>
  <c r="D1116" i="12"/>
  <c r="C1117" i="12"/>
  <c r="D1117" i="12"/>
  <c r="C1118" i="12"/>
  <c r="D1118" i="12"/>
  <c r="C1119" i="12"/>
  <c r="D1119" i="12"/>
  <c r="C1120" i="12"/>
  <c r="D1120" i="12"/>
  <c r="C1121" i="12"/>
  <c r="D1121" i="12"/>
  <c r="C1122" i="12"/>
  <c r="D1122" i="12"/>
  <c r="C1123" i="12"/>
  <c r="D1123" i="12"/>
  <c r="C1124" i="12"/>
  <c r="D1124" i="12"/>
  <c r="C1125" i="12"/>
  <c r="D1125" i="12"/>
  <c r="C1126" i="12"/>
  <c r="D1126" i="12"/>
  <c r="C1127" i="12"/>
  <c r="D1127" i="12"/>
  <c r="C1128" i="12"/>
  <c r="D1128" i="12"/>
  <c r="C1129" i="12"/>
  <c r="D1129" i="12"/>
  <c r="C1130" i="12"/>
  <c r="D1130" i="12"/>
  <c r="C1131" i="12"/>
  <c r="D1131" i="12"/>
  <c r="C1132" i="12"/>
  <c r="D1132" i="12"/>
  <c r="C1133" i="12"/>
  <c r="D1133" i="12"/>
  <c r="C1134" i="12"/>
  <c r="D1134" i="12"/>
  <c r="C1135" i="12"/>
  <c r="D1135" i="12"/>
  <c r="C1136" i="12"/>
  <c r="D1136" i="12"/>
  <c r="C1137" i="12"/>
  <c r="D1137" i="12"/>
  <c r="C1138" i="12"/>
  <c r="D1138" i="12"/>
  <c r="C1139" i="12"/>
  <c r="D1139" i="12"/>
  <c r="C1140" i="12"/>
  <c r="D1140" i="12"/>
  <c r="C1141" i="12"/>
  <c r="D1141" i="12"/>
  <c r="C1142" i="12"/>
  <c r="D1142" i="12"/>
  <c r="C1143" i="12"/>
  <c r="D1143" i="12"/>
  <c r="C1144" i="12"/>
  <c r="D1144" i="12"/>
  <c r="C1145" i="12"/>
  <c r="D1145" i="12"/>
  <c r="C1146" i="12"/>
  <c r="D1146" i="12"/>
  <c r="C1147" i="12"/>
  <c r="D1147" i="12"/>
  <c r="C1148" i="12"/>
  <c r="D1148" i="12"/>
  <c r="C1149" i="12"/>
  <c r="D1149" i="12"/>
  <c r="C1150" i="12"/>
  <c r="D1150" i="12"/>
  <c r="C1151" i="12"/>
  <c r="D1151" i="12"/>
  <c r="C1152" i="12"/>
  <c r="D1152" i="12"/>
  <c r="C1153" i="12"/>
  <c r="D1153" i="12"/>
  <c r="C1154" i="12"/>
  <c r="D1154" i="12"/>
  <c r="C1155" i="12"/>
  <c r="D1155" i="12"/>
  <c r="C1156" i="12"/>
  <c r="D1156" i="12"/>
  <c r="C1157" i="12"/>
  <c r="D1157" i="12"/>
  <c r="C1158" i="12"/>
  <c r="D1158" i="12"/>
  <c r="C1159" i="12"/>
  <c r="D1159" i="12"/>
  <c r="C1160" i="12"/>
  <c r="D1160" i="12"/>
  <c r="C1161" i="12"/>
  <c r="D1161" i="12"/>
  <c r="C1162" i="12"/>
  <c r="D1162" i="12"/>
  <c r="C1163" i="12"/>
  <c r="D1163" i="12"/>
  <c r="C1164" i="12"/>
  <c r="D1164" i="12"/>
  <c r="C1165" i="12"/>
  <c r="D1165" i="12"/>
  <c r="C1166" i="12"/>
  <c r="D1166" i="12"/>
  <c r="C1167" i="12"/>
  <c r="D1167" i="12"/>
  <c r="C1168" i="12"/>
  <c r="D1168" i="12"/>
  <c r="C1169" i="12"/>
  <c r="D1169" i="12"/>
  <c r="C1170" i="12"/>
  <c r="D1170" i="12"/>
  <c r="C1171" i="12"/>
  <c r="D1171" i="12"/>
  <c r="C1172" i="12"/>
  <c r="D1172" i="12"/>
  <c r="C1173" i="12"/>
  <c r="D1173" i="12"/>
  <c r="C1174" i="12"/>
  <c r="D1174" i="12"/>
  <c r="C1175" i="12"/>
  <c r="D1175" i="12"/>
  <c r="C1176" i="12"/>
  <c r="D1176" i="12"/>
  <c r="C1177" i="12"/>
  <c r="D1177" i="12"/>
  <c r="C1178" i="12"/>
  <c r="D1178" i="12"/>
  <c r="C1179" i="12"/>
  <c r="D1179" i="12"/>
  <c r="C1180" i="12"/>
  <c r="D1180" i="12"/>
  <c r="C1181" i="12"/>
  <c r="D1181" i="12"/>
  <c r="C1182" i="12"/>
  <c r="D1182" i="12"/>
  <c r="C1183" i="12"/>
  <c r="D1183" i="12"/>
  <c r="C1184" i="12"/>
  <c r="D1184" i="12"/>
  <c r="C1185" i="12"/>
  <c r="D1185" i="12"/>
  <c r="C1186" i="12"/>
  <c r="D1186" i="12"/>
  <c r="C1187" i="12"/>
  <c r="D1187" i="12"/>
  <c r="C1188" i="12"/>
  <c r="D1188" i="12"/>
  <c r="C1189" i="12"/>
  <c r="D1189" i="12"/>
  <c r="C1190" i="12"/>
  <c r="D1190" i="12"/>
  <c r="C1191" i="12"/>
  <c r="D1191" i="12"/>
  <c r="C1192" i="12"/>
  <c r="D1192" i="12"/>
  <c r="C1193" i="12"/>
  <c r="D1193" i="12"/>
  <c r="C1194" i="12"/>
  <c r="D1194" i="12"/>
  <c r="C1195" i="12"/>
  <c r="D1195" i="12"/>
  <c r="C1196" i="12"/>
  <c r="D1196" i="12"/>
  <c r="C1197" i="12"/>
  <c r="D1197" i="12"/>
  <c r="C1198" i="12"/>
  <c r="D1198" i="12"/>
  <c r="C1199" i="12"/>
  <c r="D1199" i="12"/>
  <c r="C1200" i="12"/>
  <c r="D1200" i="12"/>
  <c r="C1201" i="12"/>
  <c r="D1201" i="12"/>
  <c r="C1202" i="12"/>
  <c r="D1202" i="12"/>
  <c r="C1203" i="12"/>
  <c r="D1203" i="12"/>
  <c r="C1204" i="12"/>
  <c r="D1204" i="12"/>
  <c r="C1205" i="12"/>
  <c r="D1205" i="12"/>
  <c r="C1206" i="12"/>
  <c r="D1206" i="12"/>
  <c r="C1207" i="12"/>
  <c r="D1207" i="12"/>
  <c r="C1208" i="12"/>
  <c r="D1208" i="12"/>
  <c r="C1209" i="12"/>
  <c r="D1209" i="12"/>
  <c r="C1210" i="12"/>
  <c r="D1210" i="12"/>
  <c r="C1211" i="12"/>
  <c r="D1211" i="12"/>
  <c r="C1212" i="12"/>
  <c r="D1212" i="12"/>
  <c r="C1213" i="12"/>
  <c r="D1213" i="12"/>
  <c r="C1214" i="12"/>
  <c r="D1214" i="12"/>
  <c r="C1215" i="12"/>
  <c r="D1215" i="12"/>
  <c r="C1216" i="12"/>
  <c r="D1216" i="12"/>
  <c r="C1217" i="12"/>
  <c r="D1217" i="12"/>
  <c r="C1218" i="12"/>
  <c r="D1218" i="12"/>
  <c r="C1219" i="12"/>
  <c r="D1219" i="12"/>
  <c r="C1220" i="12"/>
  <c r="D1220" i="12"/>
  <c r="C1221" i="12"/>
  <c r="D1221" i="12"/>
  <c r="C1222" i="12"/>
  <c r="D1222" i="12"/>
  <c r="C1223" i="12"/>
  <c r="D1223" i="12"/>
  <c r="C1224" i="12"/>
  <c r="D1224" i="12"/>
  <c r="C1225" i="12"/>
  <c r="D1225" i="12"/>
  <c r="C1226" i="12"/>
  <c r="D1226" i="12"/>
  <c r="C1227" i="12"/>
  <c r="D1227" i="12"/>
  <c r="C1228" i="12"/>
  <c r="D1228" i="12"/>
  <c r="C1229" i="12"/>
  <c r="D1229" i="12"/>
  <c r="C1235" i="12"/>
  <c r="D1235" i="12"/>
  <c r="C1236" i="12"/>
  <c r="D1236" i="12"/>
  <c r="C1237" i="12"/>
  <c r="D1237" i="12"/>
  <c r="C1238" i="12"/>
  <c r="D1238" i="12"/>
  <c r="C1239" i="12"/>
  <c r="D1239" i="12"/>
  <c r="C1240" i="12"/>
  <c r="D1240" i="12"/>
  <c r="C1241" i="12"/>
  <c r="D1241" i="12"/>
  <c r="C1242" i="12"/>
  <c r="D1242" i="12"/>
  <c r="C1243" i="12"/>
  <c r="D1243" i="12"/>
  <c r="C1244" i="12"/>
  <c r="D1244" i="12"/>
  <c r="C1245" i="12"/>
  <c r="D1245" i="12"/>
  <c r="C1246" i="12"/>
  <c r="D1246" i="12"/>
  <c r="C1247" i="12"/>
  <c r="D1247" i="12"/>
  <c r="C1248" i="12"/>
  <c r="D1248" i="12"/>
  <c r="C1249" i="12"/>
  <c r="D1249" i="12"/>
  <c r="C1250" i="12"/>
  <c r="D1250" i="12"/>
  <c r="C1251" i="12"/>
  <c r="D1251" i="12"/>
  <c r="C1252" i="12"/>
  <c r="D1252" i="12"/>
  <c r="C1253" i="12"/>
  <c r="D1253" i="12"/>
  <c r="C1254" i="12"/>
  <c r="D1254" i="12"/>
  <c r="C1255" i="12"/>
  <c r="D1255" i="12"/>
  <c r="C1256" i="12"/>
  <c r="D1256" i="12"/>
  <c r="C1257" i="12"/>
  <c r="D1257" i="12"/>
  <c r="C1258" i="12"/>
  <c r="D1258" i="12"/>
  <c r="C1259" i="12"/>
  <c r="D1259" i="12"/>
  <c r="C1260" i="12"/>
  <c r="D1260" i="12"/>
  <c r="C1261" i="12"/>
  <c r="D1261" i="12"/>
  <c r="C1262" i="12"/>
  <c r="D1262" i="12"/>
  <c r="C1263" i="12"/>
  <c r="D1263" i="12"/>
  <c r="C1264" i="12"/>
  <c r="D1264" i="12"/>
  <c r="C1265" i="12"/>
  <c r="D1265" i="12"/>
  <c r="C1266" i="12"/>
  <c r="D1266" i="12"/>
  <c r="C1267" i="12"/>
  <c r="D1267" i="12"/>
  <c r="C1268" i="12"/>
  <c r="D1268" i="12"/>
  <c r="C1269" i="12"/>
  <c r="D1269" i="12"/>
  <c r="C1270" i="12"/>
  <c r="D1270" i="12"/>
  <c r="C1271" i="12"/>
  <c r="D1271" i="12"/>
  <c r="C1272" i="12"/>
  <c r="D1272" i="12"/>
  <c r="C1273" i="12"/>
  <c r="D1273" i="12"/>
  <c r="C1274" i="12"/>
  <c r="D1274" i="12"/>
  <c r="C1275" i="12"/>
  <c r="D1275" i="12"/>
  <c r="C1276" i="12"/>
  <c r="D1276" i="12"/>
  <c r="C1277" i="12"/>
  <c r="D1277" i="12"/>
  <c r="C1278" i="12"/>
  <c r="D1278" i="12"/>
  <c r="C1279" i="12"/>
  <c r="D1279" i="12"/>
  <c r="C1280" i="12"/>
  <c r="D1280" i="12"/>
  <c r="C1281" i="12"/>
  <c r="D1281" i="12"/>
  <c r="C1282" i="12"/>
  <c r="D1282" i="12"/>
  <c r="C1283" i="12"/>
  <c r="D1283" i="12"/>
  <c r="C1284" i="12"/>
  <c r="D1284" i="12"/>
  <c r="C1285" i="12"/>
  <c r="D1285" i="12"/>
  <c r="C1286" i="12"/>
  <c r="D1286" i="12"/>
  <c r="C1287" i="12"/>
  <c r="D1287" i="12"/>
  <c r="C1288" i="12"/>
  <c r="D1288" i="12"/>
  <c r="C1289" i="12"/>
  <c r="D1289" i="12"/>
  <c r="C1290" i="12"/>
  <c r="D1290" i="12"/>
  <c r="C1291" i="12"/>
  <c r="D1291" i="12"/>
  <c r="C1292" i="12"/>
  <c r="D1292" i="12"/>
  <c r="C1293" i="12"/>
  <c r="D1293" i="12"/>
  <c r="C1294" i="12"/>
  <c r="D1294" i="12"/>
  <c r="C1295" i="12"/>
  <c r="D1295" i="12"/>
  <c r="C1296" i="12"/>
  <c r="D1296" i="12"/>
  <c r="C1297" i="12"/>
  <c r="D1297" i="12"/>
  <c r="C1298" i="12"/>
  <c r="D1298" i="12"/>
  <c r="C1299" i="12"/>
  <c r="D1299" i="12"/>
  <c r="C1300" i="12"/>
  <c r="D1300" i="12"/>
  <c r="C1301" i="12"/>
  <c r="D1301" i="12"/>
  <c r="C1302" i="12"/>
  <c r="D1302" i="12"/>
  <c r="C1303" i="12"/>
  <c r="D1303" i="12"/>
  <c r="C1304" i="12"/>
  <c r="D1304" i="12"/>
  <c r="C1305" i="12"/>
  <c r="D1305" i="12"/>
  <c r="C1306" i="12"/>
  <c r="D1306" i="12"/>
  <c r="C1307" i="12"/>
  <c r="D1307" i="12"/>
  <c r="C1308" i="12"/>
  <c r="D1308" i="12"/>
  <c r="C1309" i="12"/>
  <c r="D1309" i="12"/>
  <c r="C1310" i="12"/>
  <c r="D1310" i="12"/>
  <c r="C1311" i="12"/>
  <c r="D1311" i="12"/>
  <c r="C1312" i="12"/>
  <c r="D1312" i="12"/>
  <c r="C1313" i="12"/>
  <c r="D1313" i="12"/>
  <c r="C1314" i="12"/>
  <c r="D1314" i="12"/>
  <c r="C1315" i="12"/>
  <c r="D1315" i="12"/>
  <c r="C1316" i="12"/>
  <c r="D1316" i="12"/>
  <c r="C1317" i="12"/>
  <c r="D1317" i="12"/>
  <c r="C1318" i="12"/>
  <c r="D1318" i="12"/>
  <c r="C1319" i="12"/>
  <c r="D1319" i="12"/>
  <c r="C1320" i="12"/>
  <c r="D1320" i="12"/>
  <c r="C1321" i="12"/>
  <c r="D1321" i="12"/>
  <c r="C1322" i="12"/>
  <c r="D1322" i="12"/>
  <c r="C1323" i="12"/>
  <c r="D1323" i="12"/>
  <c r="C1324" i="12"/>
  <c r="D1324" i="12"/>
  <c r="C1325" i="12"/>
  <c r="D1325" i="12"/>
  <c r="C1326" i="12"/>
  <c r="D1326" i="12"/>
  <c r="C1327" i="12"/>
  <c r="D1327" i="12"/>
  <c r="C1328" i="12"/>
  <c r="D1328" i="12"/>
  <c r="C1329" i="12"/>
  <c r="D1329" i="12"/>
  <c r="C1330" i="12"/>
  <c r="D1330" i="12"/>
  <c r="C1331" i="12"/>
  <c r="D1331" i="12"/>
  <c r="C1332" i="12"/>
  <c r="D1332" i="12"/>
  <c r="C1333" i="12"/>
  <c r="D1333" i="12"/>
  <c r="C1334" i="12"/>
  <c r="D1334" i="12"/>
  <c r="C1335" i="12"/>
  <c r="D1335" i="12"/>
  <c r="C1336" i="12"/>
  <c r="D1336" i="12"/>
  <c r="C1337" i="12"/>
  <c r="D1337" i="12"/>
  <c r="C1338" i="12"/>
  <c r="D1338" i="12"/>
  <c r="C1339" i="12"/>
  <c r="D1339" i="12"/>
  <c r="C1340" i="12"/>
  <c r="D1340" i="12"/>
  <c r="C1341" i="12"/>
  <c r="D1341" i="12"/>
  <c r="C1342" i="12"/>
  <c r="D1342" i="12"/>
  <c r="C1343" i="12"/>
  <c r="D1343" i="12"/>
  <c r="C1344" i="12"/>
  <c r="D1344" i="12"/>
  <c r="C1345" i="12"/>
  <c r="D1345" i="12"/>
  <c r="C1346" i="12"/>
  <c r="D1346" i="12"/>
  <c r="C1347" i="12"/>
  <c r="D1347" i="12"/>
  <c r="C1348" i="12"/>
  <c r="D1348" i="12"/>
  <c r="C1349" i="12"/>
  <c r="D1349" i="12"/>
  <c r="C1350" i="12"/>
  <c r="D1350" i="12"/>
  <c r="C1351" i="12"/>
  <c r="D1351" i="12"/>
  <c r="C1352" i="12"/>
  <c r="D1352" i="12"/>
  <c r="C1353" i="12"/>
  <c r="D1353" i="12"/>
  <c r="C1354" i="12"/>
  <c r="D1354" i="12"/>
  <c r="C1355" i="12"/>
  <c r="D1355" i="12"/>
  <c r="C1356" i="12"/>
  <c r="D1356" i="12"/>
  <c r="C1357" i="12"/>
  <c r="D1357" i="12"/>
  <c r="C1358" i="12"/>
  <c r="D1358" i="12"/>
  <c r="C1359" i="12"/>
  <c r="D1359" i="12"/>
  <c r="C1360" i="12"/>
  <c r="D1360" i="12"/>
  <c r="C1361" i="12"/>
  <c r="D1361" i="12"/>
  <c r="C1362" i="12"/>
  <c r="D1362" i="12"/>
  <c r="C1363" i="12"/>
  <c r="D1363" i="12"/>
  <c r="C1364" i="12"/>
  <c r="D1364" i="12"/>
  <c r="C1365" i="12"/>
  <c r="D1365" i="12"/>
  <c r="C1366" i="12"/>
  <c r="D1366" i="12"/>
  <c r="C1367" i="12"/>
  <c r="D1367" i="12"/>
  <c r="C1368" i="12"/>
  <c r="D1368" i="12"/>
  <c r="C1369" i="12"/>
  <c r="D1369" i="12"/>
  <c r="C1370" i="12"/>
  <c r="D1370" i="12"/>
  <c r="C1371" i="12"/>
  <c r="D1371" i="12"/>
  <c r="C1372" i="12"/>
  <c r="D1372" i="12"/>
  <c r="C1373" i="12"/>
  <c r="D1373" i="12"/>
  <c r="C1374" i="12"/>
  <c r="D1374" i="12"/>
  <c r="C1375" i="12"/>
  <c r="D1375" i="12"/>
  <c r="C1376" i="12"/>
  <c r="D1376" i="12"/>
  <c r="C1377" i="12"/>
  <c r="D1377" i="12"/>
  <c r="C1378" i="12"/>
  <c r="D1378" i="12"/>
  <c r="C1379" i="12"/>
  <c r="D1379" i="12"/>
  <c r="C1380" i="12"/>
  <c r="D1380" i="12"/>
  <c r="C1381" i="12"/>
  <c r="D1381" i="12"/>
  <c r="C1382" i="12"/>
  <c r="D1382" i="12"/>
  <c r="C1383" i="12"/>
  <c r="D1383" i="12"/>
  <c r="C1384" i="12"/>
  <c r="D1384" i="12"/>
  <c r="C1385" i="12"/>
  <c r="D1385" i="12"/>
  <c r="C1386" i="12"/>
  <c r="D1386" i="12"/>
  <c r="C1387" i="12"/>
  <c r="D1387" i="12"/>
  <c r="C1388" i="12"/>
  <c r="D1388" i="12"/>
  <c r="C1389" i="12"/>
  <c r="D1389" i="12"/>
  <c r="C1390" i="12"/>
  <c r="D1390" i="12"/>
  <c r="C1391" i="12"/>
  <c r="D1391" i="12"/>
  <c r="C1392" i="12"/>
  <c r="D1392" i="12"/>
  <c r="C1393" i="12"/>
  <c r="D1393" i="12"/>
  <c r="C1394" i="12"/>
  <c r="D1394" i="12"/>
  <c r="C1395" i="12"/>
  <c r="D1395" i="12"/>
  <c r="C1396" i="12"/>
  <c r="D1396" i="12"/>
  <c r="C1397" i="12"/>
  <c r="D1397" i="12"/>
  <c r="C1398" i="12"/>
  <c r="D1398" i="12"/>
  <c r="C1399" i="12"/>
  <c r="D1399" i="12"/>
  <c r="C1400" i="12"/>
  <c r="D1400" i="12"/>
  <c r="C1401" i="12"/>
  <c r="D1401" i="12"/>
  <c r="C1402" i="12"/>
  <c r="D1402" i="12"/>
  <c r="C1403" i="12"/>
  <c r="D1403" i="12"/>
  <c r="C1404" i="12"/>
  <c r="D1404" i="12"/>
  <c r="C1405" i="12"/>
  <c r="D1405" i="12"/>
  <c r="C1406" i="12"/>
  <c r="D1406" i="12"/>
  <c r="C1407" i="12"/>
  <c r="D1407" i="12"/>
  <c r="C1408" i="12"/>
  <c r="D1408" i="12"/>
  <c r="C1409" i="12"/>
  <c r="D1409" i="12"/>
  <c r="C1410" i="12"/>
  <c r="D1410" i="12"/>
  <c r="C1411" i="12"/>
  <c r="D1411" i="12"/>
  <c r="C1412" i="12"/>
  <c r="D1412" i="12"/>
  <c r="C1413" i="12"/>
  <c r="D1413" i="12"/>
  <c r="C1414" i="12"/>
  <c r="D1414" i="12"/>
  <c r="C1415" i="12"/>
  <c r="D1415" i="12"/>
  <c r="C1416" i="12"/>
  <c r="D1416" i="12"/>
  <c r="C1417" i="12"/>
  <c r="D1417" i="12"/>
  <c r="C1418" i="12"/>
  <c r="D1418" i="12"/>
  <c r="C1419" i="12"/>
  <c r="D1419" i="12"/>
  <c r="C1420" i="12"/>
  <c r="D1420" i="12"/>
  <c r="C1421" i="12"/>
  <c r="D1421" i="12"/>
  <c r="C1422" i="12"/>
  <c r="D1422" i="12"/>
  <c r="C1423" i="12"/>
  <c r="D1423" i="12"/>
  <c r="C1424" i="12"/>
  <c r="D1424" i="12"/>
  <c r="C1425" i="12"/>
  <c r="D1425" i="12"/>
  <c r="C1426" i="12"/>
  <c r="D1426" i="12"/>
  <c r="C1427" i="12"/>
  <c r="D1427" i="12"/>
  <c r="C1428" i="12"/>
  <c r="D1428" i="12"/>
  <c r="C1429" i="12"/>
  <c r="D1429" i="12"/>
  <c r="C1430" i="12"/>
  <c r="D1430" i="12"/>
  <c r="C1431" i="12"/>
  <c r="D1431" i="12"/>
  <c r="C1432" i="12"/>
  <c r="D1432" i="12"/>
  <c r="C1433" i="12"/>
  <c r="D1433" i="12"/>
  <c r="C1434" i="12"/>
  <c r="D1434" i="12"/>
  <c r="C1435" i="12"/>
  <c r="D1435" i="12"/>
  <c r="C1436" i="12"/>
  <c r="D1436" i="12"/>
  <c r="C1437" i="12"/>
  <c r="D1437" i="12"/>
  <c r="C1438" i="12"/>
  <c r="D1438" i="12"/>
  <c r="C1439" i="12"/>
  <c r="D1439" i="12"/>
  <c r="C1440" i="12"/>
  <c r="D1440" i="12"/>
  <c r="C1441" i="12"/>
  <c r="D1441" i="12"/>
  <c r="C1442" i="12"/>
  <c r="D1442" i="12"/>
  <c r="C1443" i="12"/>
  <c r="D1443" i="12"/>
  <c r="C1444" i="12"/>
  <c r="D1444" i="12"/>
  <c r="C1445" i="12"/>
  <c r="D1445" i="12"/>
  <c r="C1446" i="12"/>
  <c r="D1446" i="12"/>
  <c r="C1447" i="12"/>
  <c r="D1447" i="12"/>
  <c r="C1448" i="12"/>
  <c r="D1448" i="12"/>
  <c r="C1449" i="12"/>
  <c r="D1449" i="12"/>
  <c r="C1450" i="12"/>
  <c r="D1450" i="12"/>
  <c r="C1451" i="12"/>
  <c r="D1451" i="12"/>
  <c r="C1452" i="12"/>
  <c r="D1452" i="12"/>
  <c r="C1453" i="12"/>
  <c r="D1453" i="12"/>
  <c r="C1454" i="12"/>
  <c r="D1454" i="12"/>
  <c r="C1455" i="12"/>
  <c r="D1455" i="12"/>
  <c r="C1456" i="12"/>
  <c r="D1456" i="12"/>
  <c r="C1457" i="12"/>
  <c r="D1457" i="12"/>
  <c r="C1458" i="12"/>
  <c r="D1458" i="12"/>
  <c r="C1459" i="12"/>
  <c r="D1459" i="12"/>
  <c r="C1460" i="12"/>
  <c r="D1460" i="12"/>
  <c r="C1461" i="12"/>
  <c r="D1461" i="12"/>
  <c r="C1462" i="12"/>
  <c r="D1462" i="12"/>
  <c r="C1463" i="12"/>
  <c r="D1463" i="12"/>
  <c r="C1464" i="12"/>
  <c r="D1464" i="12"/>
  <c r="C1465" i="12"/>
  <c r="D1465" i="12"/>
  <c r="C1466" i="12"/>
  <c r="D1466" i="12"/>
  <c r="C1467" i="12"/>
  <c r="D1467" i="12"/>
  <c r="C1468" i="12"/>
  <c r="D1468" i="12"/>
  <c r="C1469" i="12"/>
  <c r="D1469" i="12"/>
  <c r="C1470" i="12"/>
  <c r="D1470" i="12"/>
  <c r="C1471" i="12"/>
  <c r="D1471" i="12"/>
  <c r="C1472" i="12"/>
  <c r="D1472" i="12"/>
  <c r="C1473" i="12"/>
  <c r="D1473" i="12"/>
  <c r="C1474" i="12"/>
  <c r="D1474" i="12"/>
  <c r="C1475" i="12"/>
  <c r="D1475" i="12"/>
  <c r="C1476" i="12"/>
  <c r="D1476" i="12"/>
  <c r="C1477" i="12"/>
  <c r="D1477" i="12"/>
  <c r="C1478" i="12"/>
  <c r="D1478" i="12"/>
  <c r="C1479" i="12"/>
  <c r="D1479" i="12"/>
  <c r="C1480" i="12"/>
  <c r="D1480" i="12"/>
  <c r="C1481" i="12"/>
  <c r="D1481" i="12"/>
  <c r="C1482" i="12"/>
  <c r="D1482" i="12"/>
  <c r="C1483" i="12"/>
  <c r="D1483" i="12"/>
  <c r="C1484" i="12"/>
  <c r="D1484" i="12"/>
  <c r="C1485" i="12"/>
  <c r="D1485" i="12"/>
  <c r="C1486" i="12"/>
  <c r="D1486" i="12"/>
  <c r="C1487" i="12"/>
  <c r="D1487" i="12"/>
  <c r="C1488" i="12"/>
  <c r="D1488" i="12"/>
  <c r="C1489" i="12"/>
  <c r="D1489" i="12"/>
  <c r="C1490" i="12"/>
  <c r="D1490" i="12"/>
  <c r="C1491" i="12"/>
  <c r="D1491" i="12"/>
  <c r="C1492" i="12"/>
  <c r="D1492" i="12"/>
  <c r="C1493" i="12"/>
  <c r="D1493" i="12"/>
  <c r="C1494" i="12"/>
  <c r="D1494" i="12"/>
  <c r="C1495" i="12"/>
  <c r="D1495" i="12"/>
  <c r="C1496" i="12"/>
  <c r="D1496" i="12"/>
  <c r="C1497" i="12"/>
  <c r="D1497" i="12"/>
  <c r="C1498" i="12"/>
  <c r="D1498" i="12"/>
  <c r="C1499" i="12"/>
  <c r="D1499" i="12"/>
  <c r="C1500" i="12"/>
  <c r="D1500" i="12"/>
  <c r="C1501" i="12"/>
  <c r="D1501" i="12"/>
  <c r="C1502" i="12"/>
  <c r="D1502" i="12"/>
  <c r="C1503" i="12"/>
  <c r="D1503" i="12"/>
  <c r="C1504" i="12"/>
  <c r="D1504" i="12"/>
  <c r="C1505" i="12"/>
  <c r="D1505" i="12"/>
  <c r="C1506" i="12"/>
  <c r="D1506" i="12"/>
  <c r="C1507" i="12"/>
  <c r="D1507" i="12"/>
  <c r="C1508" i="12"/>
  <c r="D1508" i="12"/>
  <c r="C1509" i="12"/>
  <c r="D1509" i="12"/>
  <c r="C1510" i="12"/>
  <c r="D1510" i="12"/>
  <c r="C1511" i="12"/>
  <c r="D1511" i="12"/>
  <c r="C1512" i="12"/>
  <c r="D1512" i="12"/>
  <c r="C1513" i="12"/>
  <c r="D1513" i="12"/>
  <c r="C1514" i="12"/>
  <c r="D1514" i="12"/>
  <c r="C1515" i="12"/>
  <c r="D1515" i="12"/>
  <c r="C1516" i="12"/>
  <c r="D1516" i="12"/>
  <c r="C1517" i="12"/>
  <c r="D1517" i="12"/>
  <c r="C1518" i="12"/>
  <c r="D1518" i="12"/>
  <c r="C1519" i="12"/>
  <c r="D1519" i="12"/>
  <c r="C1520" i="12"/>
  <c r="D1520" i="12"/>
  <c r="C1521" i="12"/>
  <c r="D1521" i="12"/>
  <c r="C1522" i="12"/>
  <c r="D1522" i="12"/>
  <c r="C1523" i="12"/>
  <c r="D1523" i="12"/>
  <c r="C1524" i="12"/>
  <c r="D1524" i="12"/>
  <c r="C1525" i="12"/>
  <c r="D1525" i="12"/>
  <c r="C1526" i="12"/>
  <c r="D1526" i="12"/>
  <c r="C1527" i="12"/>
  <c r="D1527" i="12"/>
  <c r="C1528" i="12"/>
  <c r="D1528" i="12"/>
  <c r="C1529" i="12"/>
  <c r="D1529" i="12"/>
  <c r="C1530" i="12"/>
  <c r="D1530" i="12"/>
  <c r="C1531" i="12"/>
  <c r="D1531" i="12"/>
  <c r="C1532" i="12"/>
  <c r="D1532" i="12"/>
  <c r="C1533" i="12"/>
  <c r="D1533" i="12"/>
  <c r="C1534" i="12"/>
  <c r="D1534" i="12"/>
  <c r="C1535" i="12"/>
  <c r="D1535" i="12"/>
  <c r="C1536" i="12"/>
  <c r="D1536" i="12"/>
  <c r="C1537" i="12"/>
  <c r="D1537" i="12"/>
  <c r="C1538" i="12"/>
  <c r="D1538" i="12"/>
  <c r="C1539" i="12"/>
  <c r="D1539" i="12"/>
  <c r="C1540" i="12"/>
  <c r="D1540" i="12"/>
  <c r="C1541" i="12"/>
  <c r="D1541" i="12"/>
  <c r="C1542" i="12"/>
  <c r="D1542" i="12"/>
  <c r="C1543" i="12"/>
  <c r="D1543" i="12"/>
  <c r="C1544" i="12"/>
  <c r="D1544" i="12"/>
  <c r="C1545" i="12"/>
  <c r="D1545" i="12"/>
  <c r="C1546" i="12"/>
  <c r="D1546" i="12"/>
  <c r="C1547" i="12"/>
  <c r="D1547" i="12"/>
  <c r="C1548" i="12"/>
  <c r="D1548" i="12"/>
  <c r="C1549" i="12"/>
  <c r="D1549" i="12"/>
  <c r="C1550" i="12"/>
  <c r="D1550" i="12"/>
  <c r="C1551" i="12"/>
  <c r="D1551" i="12"/>
  <c r="C1552" i="12"/>
  <c r="D1552" i="12"/>
  <c r="C1553" i="12"/>
  <c r="D1553" i="12"/>
  <c r="C1554" i="12"/>
  <c r="D1554" i="12"/>
  <c r="C1555" i="12"/>
  <c r="D1555" i="12"/>
  <c r="C1556" i="12"/>
  <c r="D1556" i="12"/>
  <c r="C1557" i="12"/>
  <c r="D1557" i="12"/>
  <c r="C1558" i="12"/>
  <c r="D1558" i="12"/>
  <c r="C1559" i="12"/>
  <c r="D1559" i="12"/>
  <c r="C1560" i="12"/>
  <c r="D1560" i="12"/>
  <c r="C1561" i="12"/>
  <c r="D1561" i="12"/>
  <c r="C1562" i="12"/>
  <c r="D1562" i="12"/>
  <c r="C1563" i="12"/>
  <c r="D1563" i="12"/>
  <c r="C1564" i="12"/>
  <c r="D1564" i="12"/>
  <c r="C1565" i="12"/>
  <c r="D1565" i="12"/>
  <c r="C1566" i="12"/>
  <c r="D1566" i="12"/>
  <c r="C1567" i="12"/>
  <c r="D1567" i="12"/>
  <c r="C1568" i="12"/>
  <c r="D1568" i="12"/>
  <c r="C1569" i="12"/>
  <c r="D1569" i="12"/>
  <c r="C1570" i="12"/>
  <c r="D1570" i="12"/>
  <c r="C1571" i="12"/>
  <c r="D1571" i="12"/>
  <c r="C1572" i="12"/>
  <c r="D1572" i="12"/>
  <c r="C1573" i="12"/>
  <c r="D1573" i="12"/>
  <c r="C1574" i="12"/>
  <c r="D1574" i="12"/>
  <c r="C1575" i="12"/>
  <c r="D1575" i="12"/>
  <c r="C1576" i="12"/>
  <c r="D1576" i="12"/>
  <c r="C1577" i="12"/>
  <c r="D1577" i="12"/>
  <c r="C1578" i="12"/>
  <c r="D1578" i="12"/>
  <c r="C1579" i="12"/>
  <c r="D1579" i="12"/>
  <c r="C1580" i="12"/>
  <c r="D1580" i="12"/>
  <c r="C1581" i="12"/>
  <c r="D1581" i="12"/>
  <c r="C1582" i="12"/>
  <c r="D1582" i="12"/>
  <c r="C1583" i="12"/>
  <c r="D1583" i="12"/>
  <c r="C1584" i="12"/>
  <c r="D1584" i="12"/>
  <c r="C1585" i="12"/>
  <c r="D1585" i="12"/>
  <c r="C1586" i="12"/>
  <c r="D1586" i="12"/>
  <c r="C1587" i="12"/>
  <c r="D1587" i="12"/>
  <c r="C1588" i="12"/>
  <c r="D1588" i="12"/>
  <c r="C1589" i="12"/>
  <c r="D1589" i="12"/>
  <c r="C1590" i="12"/>
  <c r="D1590" i="12"/>
  <c r="C1591" i="12"/>
  <c r="D1591" i="12"/>
  <c r="C1592" i="12"/>
  <c r="D1592" i="12"/>
  <c r="C1593" i="12"/>
  <c r="D1593" i="12"/>
  <c r="C1594" i="12"/>
  <c r="D1594" i="12"/>
  <c r="C1595" i="12"/>
  <c r="D1595" i="12"/>
  <c r="C1596" i="12"/>
  <c r="D1596" i="12"/>
  <c r="C1597" i="12"/>
  <c r="D1597" i="12"/>
  <c r="C1598" i="12"/>
  <c r="D1598" i="12"/>
  <c r="C1599" i="12"/>
  <c r="D1599" i="12"/>
  <c r="C1600" i="12"/>
  <c r="D1600" i="12"/>
  <c r="C1601" i="12"/>
  <c r="D1601" i="12"/>
  <c r="C1602" i="12"/>
  <c r="D1602" i="12"/>
  <c r="C1603" i="12"/>
  <c r="D1603" i="12"/>
  <c r="C1604" i="12"/>
  <c r="D1604" i="12"/>
  <c r="C1605" i="12"/>
  <c r="D1605" i="12"/>
  <c r="C1606" i="12"/>
  <c r="D1606" i="12"/>
  <c r="C1607" i="12"/>
  <c r="D1607" i="12"/>
  <c r="C1608" i="12"/>
  <c r="D1608" i="12"/>
  <c r="C1609" i="12"/>
  <c r="D1609" i="12"/>
  <c r="C1610" i="12"/>
  <c r="D1610" i="12"/>
  <c r="C1611" i="12"/>
  <c r="D1611" i="12"/>
  <c r="C1612" i="12"/>
  <c r="D1612" i="12"/>
  <c r="C1613" i="12"/>
  <c r="D1613" i="12"/>
  <c r="C1614" i="12"/>
  <c r="D1614" i="12"/>
  <c r="C1615" i="12"/>
  <c r="D1615" i="12"/>
  <c r="C1616" i="12"/>
  <c r="D1616" i="12"/>
  <c r="C1617" i="12"/>
  <c r="D1617" i="12"/>
  <c r="C1618" i="12"/>
  <c r="D1618" i="12"/>
  <c r="C1619" i="12"/>
  <c r="D1619" i="12"/>
  <c r="C1620" i="12"/>
  <c r="D1620" i="12"/>
  <c r="C1621" i="12"/>
  <c r="D1621" i="12"/>
  <c r="C1622" i="12"/>
  <c r="D1622" i="12"/>
  <c r="C1623" i="12"/>
  <c r="D1623" i="12"/>
  <c r="C1624" i="12"/>
  <c r="D1624" i="12"/>
  <c r="C1625" i="12"/>
  <c r="D1625" i="12"/>
  <c r="C1626" i="12"/>
  <c r="D1626" i="12"/>
  <c r="C1627" i="12"/>
  <c r="D1627" i="12"/>
  <c r="C1628" i="12"/>
  <c r="D1628" i="12"/>
  <c r="C1629" i="12"/>
  <c r="D1629" i="12"/>
  <c r="C1630" i="12"/>
  <c r="D1630" i="12"/>
  <c r="C1631" i="12"/>
  <c r="D1631" i="12"/>
  <c r="C1632" i="12"/>
  <c r="D1632" i="12"/>
  <c r="C1633" i="12"/>
  <c r="D1633" i="12"/>
  <c r="C1634" i="12"/>
  <c r="D1634" i="12"/>
  <c r="C1635" i="12"/>
  <c r="D1635" i="12"/>
  <c r="C1636" i="12"/>
  <c r="D1636" i="12"/>
  <c r="C1637" i="12"/>
  <c r="D1637" i="12"/>
  <c r="C1638" i="12"/>
  <c r="D1638" i="12"/>
  <c r="C1639" i="12"/>
  <c r="D1639" i="12"/>
  <c r="C1640" i="12"/>
  <c r="D1640" i="12"/>
  <c r="C1641" i="12"/>
  <c r="D1641" i="12"/>
  <c r="C1642" i="12"/>
  <c r="D1642" i="12"/>
  <c r="C1643" i="12"/>
  <c r="D1643" i="12"/>
  <c r="C1644" i="12"/>
  <c r="D1644" i="12"/>
  <c r="C1645" i="12"/>
  <c r="D1645" i="12"/>
  <c r="C1646" i="12"/>
  <c r="D1646" i="12"/>
  <c r="C1647" i="12"/>
  <c r="D1647" i="12"/>
  <c r="C1648" i="12"/>
  <c r="D1648" i="12"/>
  <c r="C1649" i="12"/>
  <c r="D1649" i="12"/>
  <c r="C1650" i="12"/>
  <c r="D1650" i="12"/>
  <c r="C1651" i="12"/>
  <c r="D1651" i="12"/>
  <c r="C1652" i="12"/>
  <c r="D1652" i="12"/>
  <c r="C1653" i="12"/>
  <c r="D1653" i="12"/>
  <c r="C1654" i="12"/>
  <c r="D1654" i="12"/>
  <c r="C1655" i="12"/>
  <c r="D1655" i="12"/>
  <c r="C1656" i="12"/>
  <c r="D1656" i="12"/>
  <c r="C1657" i="12"/>
  <c r="D1657" i="12"/>
  <c r="C1658" i="12"/>
  <c r="D1658" i="12"/>
  <c r="C1659" i="12"/>
  <c r="D1659" i="12"/>
  <c r="C1660" i="12"/>
  <c r="D1660" i="12"/>
  <c r="C1661" i="12"/>
  <c r="D1661" i="12"/>
  <c r="C1662" i="12"/>
  <c r="D1662" i="12"/>
  <c r="C1663" i="12"/>
  <c r="D1663" i="12"/>
  <c r="C1664" i="12"/>
  <c r="D1664" i="12"/>
  <c r="C1665" i="12"/>
  <c r="D1665" i="12"/>
  <c r="C1666" i="12"/>
  <c r="D1666" i="12"/>
  <c r="C1667" i="12"/>
  <c r="D1667" i="12"/>
  <c r="C1668" i="12"/>
  <c r="D1668" i="12"/>
  <c r="C1669" i="12"/>
  <c r="D1669" i="12"/>
  <c r="C1670" i="12"/>
  <c r="D1670" i="12"/>
  <c r="C1671" i="12"/>
  <c r="D1671" i="12"/>
  <c r="C1672" i="12"/>
  <c r="D1672" i="12"/>
  <c r="C1673" i="12"/>
  <c r="D1673" i="12"/>
  <c r="C1674" i="12"/>
  <c r="D1674" i="12"/>
  <c r="C1675" i="12"/>
  <c r="D1675" i="12"/>
  <c r="C1676" i="12"/>
  <c r="D1676" i="12"/>
  <c r="C1677" i="12"/>
  <c r="D1677" i="12"/>
  <c r="C1678" i="12"/>
  <c r="D1678" i="12"/>
  <c r="C1679" i="12"/>
  <c r="D1679" i="12"/>
  <c r="C1680" i="12"/>
  <c r="D1680" i="12"/>
  <c r="C1681" i="12"/>
  <c r="D1681" i="12"/>
  <c r="C1682" i="12"/>
  <c r="D1682" i="12"/>
  <c r="C1683" i="12"/>
  <c r="D1683" i="12"/>
  <c r="C1684" i="12"/>
  <c r="D1684" i="12"/>
  <c r="C1685" i="12"/>
  <c r="D1685" i="12"/>
  <c r="C1686" i="12"/>
  <c r="D1686" i="12"/>
  <c r="C1687" i="12"/>
  <c r="D1687" i="12"/>
  <c r="C1688" i="12"/>
  <c r="D1688" i="12"/>
  <c r="C1689" i="12"/>
  <c r="D1689" i="12"/>
  <c r="C1690" i="12"/>
  <c r="D1690" i="12"/>
  <c r="C1691" i="12"/>
  <c r="D1691" i="12"/>
  <c r="C1692" i="12"/>
  <c r="D1692" i="12"/>
  <c r="C1693" i="12"/>
  <c r="D1693" i="12"/>
  <c r="C1694" i="12"/>
  <c r="D1694" i="12"/>
  <c r="C1695" i="12"/>
  <c r="D1695" i="12"/>
  <c r="C1696" i="12"/>
  <c r="D1696" i="12"/>
  <c r="C1697" i="12"/>
  <c r="D1697" i="12"/>
  <c r="C1698" i="12"/>
  <c r="D1698" i="12"/>
  <c r="C1699" i="12"/>
  <c r="D1699" i="12"/>
  <c r="C1700" i="12"/>
  <c r="D1700" i="12"/>
  <c r="C1701" i="12"/>
  <c r="D1701" i="12"/>
  <c r="C1702" i="12"/>
  <c r="D1702" i="12"/>
  <c r="C1703" i="12"/>
  <c r="D1703" i="12"/>
  <c r="C1704" i="12"/>
  <c r="D1704" i="12"/>
  <c r="C1705" i="12"/>
  <c r="D1705" i="12"/>
  <c r="C1706" i="12"/>
  <c r="D1706" i="12"/>
  <c r="C1707" i="12"/>
  <c r="D1707" i="12"/>
  <c r="C1708" i="12"/>
  <c r="D1708" i="12"/>
  <c r="C1709" i="12"/>
  <c r="D1709" i="12"/>
  <c r="C1710" i="12"/>
  <c r="D1710" i="12"/>
  <c r="C1711" i="12"/>
  <c r="D1711" i="12"/>
  <c r="C1712" i="12"/>
  <c r="D1712" i="12"/>
  <c r="C1713" i="12"/>
  <c r="D1713" i="12"/>
  <c r="C1714" i="12"/>
  <c r="D1714" i="12"/>
  <c r="C1715" i="12"/>
  <c r="D1715" i="12"/>
  <c r="C1716" i="12"/>
  <c r="D1716" i="12"/>
  <c r="C1717" i="12"/>
  <c r="D1717" i="12"/>
  <c r="C1718" i="12"/>
  <c r="D1718" i="12"/>
  <c r="C1719" i="12"/>
  <c r="D1719" i="12"/>
  <c r="C1720" i="12"/>
  <c r="D1720" i="12"/>
  <c r="C1721" i="12"/>
  <c r="D1721" i="12"/>
  <c r="C1722" i="12"/>
  <c r="D1722" i="12"/>
  <c r="C1723" i="12"/>
  <c r="D1723" i="12"/>
  <c r="C1724" i="12"/>
  <c r="D1724" i="12"/>
  <c r="C1725" i="12"/>
  <c r="D1725" i="12"/>
  <c r="C1726" i="12"/>
  <c r="D1726" i="12"/>
  <c r="C1727" i="12"/>
  <c r="D1727" i="12"/>
  <c r="C1728" i="12"/>
  <c r="D1728" i="12"/>
  <c r="C1729" i="12"/>
  <c r="D1729" i="12"/>
  <c r="C1730" i="12"/>
  <c r="D1730" i="12"/>
  <c r="C1731" i="12"/>
  <c r="D1731" i="12"/>
  <c r="C1732" i="12"/>
  <c r="D1732" i="12"/>
  <c r="C1733" i="12"/>
  <c r="D1733" i="12"/>
  <c r="C1734" i="12"/>
  <c r="D1734" i="12"/>
  <c r="C1735" i="12"/>
  <c r="D1735" i="12"/>
  <c r="C1736" i="12"/>
  <c r="D1736" i="12"/>
  <c r="C1737" i="12"/>
  <c r="D1737" i="12"/>
  <c r="C1738" i="12"/>
  <c r="D1738" i="12"/>
  <c r="C1739" i="12"/>
  <c r="D1739" i="12"/>
  <c r="C1740" i="12"/>
  <c r="D1740" i="12"/>
  <c r="C1741" i="12"/>
  <c r="D1741" i="12"/>
  <c r="C1742" i="12"/>
  <c r="D1742" i="12"/>
  <c r="C1743" i="12"/>
  <c r="D1743" i="12"/>
  <c r="C1744" i="12"/>
  <c r="D1744" i="12"/>
  <c r="C1745" i="12"/>
  <c r="D1745" i="12"/>
  <c r="C1746" i="12"/>
  <c r="D1746" i="12"/>
  <c r="C1747" i="12"/>
  <c r="D1747" i="12"/>
  <c r="C1748" i="12"/>
  <c r="D1748" i="12"/>
  <c r="C1749" i="12"/>
  <c r="D1749" i="12"/>
  <c r="C1750" i="12"/>
  <c r="D1750" i="12"/>
  <c r="C1751" i="12"/>
  <c r="D1751" i="12"/>
  <c r="C1752" i="12"/>
  <c r="D1752" i="12"/>
  <c r="C1753" i="12"/>
  <c r="D1753" i="12"/>
  <c r="C1754" i="12"/>
  <c r="D1754" i="12"/>
  <c r="C1755" i="12"/>
  <c r="D1755" i="12"/>
  <c r="C1756" i="12"/>
  <c r="D1756" i="12"/>
  <c r="C1757" i="12"/>
  <c r="D1757" i="12"/>
  <c r="C1758" i="12"/>
  <c r="D1758" i="12"/>
  <c r="C1759" i="12"/>
  <c r="D1759" i="12"/>
  <c r="C1760" i="12"/>
  <c r="D1760" i="12"/>
  <c r="C1761" i="12"/>
  <c r="D1761" i="12"/>
  <c r="C1762" i="12"/>
  <c r="D1762" i="12"/>
  <c r="C1763" i="12"/>
  <c r="D1763" i="12"/>
  <c r="C1764" i="12"/>
  <c r="D1764" i="12"/>
  <c r="C1765" i="12"/>
  <c r="D1765" i="12"/>
  <c r="C1766" i="12"/>
  <c r="D1766" i="12"/>
  <c r="C1767" i="12"/>
  <c r="D1767" i="12"/>
  <c r="C1768" i="12"/>
  <c r="D1768" i="12"/>
  <c r="C1769" i="12"/>
  <c r="D1769" i="12"/>
  <c r="C1770" i="12"/>
  <c r="D1770" i="12"/>
  <c r="C1771" i="12"/>
  <c r="D1771" i="12"/>
  <c r="C1772" i="12"/>
  <c r="D1772" i="12"/>
  <c r="C1773" i="12"/>
  <c r="D1773" i="12"/>
  <c r="C1774" i="12"/>
  <c r="D1774" i="12"/>
  <c r="C1775" i="12"/>
  <c r="D1775" i="12"/>
  <c r="C1776" i="12"/>
  <c r="D1776" i="12"/>
  <c r="C1777" i="12"/>
  <c r="D1777" i="12"/>
  <c r="C1778" i="12"/>
  <c r="D1778" i="12"/>
  <c r="C1779" i="12"/>
  <c r="D1779" i="12"/>
  <c r="C1780" i="12"/>
  <c r="D1780" i="12"/>
  <c r="C1781" i="12"/>
  <c r="D1781" i="12"/>
  <c r="C1782" i="12"/>
  <c r="D1782" i="12"/>
  <c r="C1783" i="12"/>
  <c r="D1783" i="12"/>
  <c r="C1784" i="12"/>
  <c r="D1784" i="12"/>
  <c r="C1785" i="12"/>
  <c r="D1785" i="12"/>
  <c r="C1786" i="12"/>
  <c r="D1786" i="12"/>
  <c r="C1787" i="12"/>
  <c r="D1787" i="12"/>
  <c r="C1788" i="12"/>
  <c r="D1788" i="12"/>
  <c r="C1789" i="12"/>
  <c r="D1789" i="12"/>
  <c r="C1790" i="12"/>
  <c r="D1790" i="12"/>
  <c r="C1791" i="12"/>
  <c r="D1791" i="12"/>
  <c r="C1792" i="12"/>
  <c r="D1792" i="12"/>
  <c r="C1793" i="12"/>
  <c r="D1793" i="12"/>
  <c r="C1794" i="12"/>
  <c r="D1794" i="12"/>
  <c r="C1795" i="12"/>
  <c r="D1795" i="12"/>
  <c r="C1796" i="12"/>
  <c r="D1796" i="12"/>
  <c r="C1797" i="12"/>
  <c r="D1797" i="12"/>
  <c r="C1798" i="12"/>
  <c r="D1798" i="12"/>
  <c r="C1799" i="12"/>
  <c r="D1799" i="12"/>
  <c r="C1800" i="12"/>
  <c r="D1800" i="12"/>
  <c r="C1801" i="12"/>
  <c r="D1801" i="12"/>
  <c r="C1802" i="12"/>
  <c r="D1802" i="12"/>
  <c r="C1803" i="12"/>
  <c r="D1803" i="12"/>
  <c r="C1804" i="12"/>
  <c r="D1804" i="12"/>
  <c r="C1805" i="12"/>
  <c r="D1805" i="12"/>
  <c r="C1806" i="12"/>
  <c r="D1806" i="12"/>
  <c r="C1807" i="12"/>
  <c r="D1807" i="12"/>
  <c r="C1808" i="12"/>
  <c r="D1808" i="12"/>
  <c r="C1809" i="12"/>
  <c r="D1809" i="12"/>
  <c r="C1810" i="12"/>
  <c r="D1810" i="12"/>
  <c r="C1811" i="12"/>
  <c r="D1811" i="12"/>
  <c r="C1812" i="12"/>
  <c r="D1812" i="12"/>
  <c r="C1813" i="12"/>
  <c r="D1813" i="12"/>
  <c r="C1814" i="12"/>
  <c r="D1814" i="12"/>
  <c r="C1815" i="12"/>
  <c r="D1815" i="12"/>
  <c r="C1816" i="12"/>
  <c r="D1816" i="12"/>
  <c r="C1817" i="12"/>
  <c r="D1817" i="12"/>
  <c r="C1818" i="12"/>
  <c r="D1818" i="12"/>
  <c r="C1819" i="12"/>
  <c r="D1819" i="12"/>
  <c r="C1820" i="12"/>
  <c r="D1820" i="12"/>
  <c r="C1821" i="12"/>
  <c r="D1821" i="12"/>
  <c r="C1822" i="12"/>
  <c r="D1822" i="12"/>
  <c r="C1823" i="12"/>
  <c r="D1823" i="12"/>
  <c r="C1824" i="12"/>
  <c r="D1824" i="12"/>
  <c r="C1825" i="12"/>
  <c r="D1825" i="12"/>
  <c r="C1826" i="12"/>
  <c r="D1826" i="12"/>
  <c r="C1827" i="12"/>
  <c r="D1827" i="12"/>
  <c r="C1828" i="12"/>
  <c r="D1828" i="12"/>
  <c r="C1829" i="12"/>
  <c r="D1829" i="12"/>
  <c r="C1830" i="12"/>
  <c r="D1830" i="12"/>
  <c r="C1831" i="12"/>
  <c r="D1831" i="12"/>
  <c r="C1832" i="12"/>
  <c r="D1832" i="12"/>
  <c r="C1833" i="12"/>
  <c r="D1833" i="12"/>
  <c r="C1834" i="12"/>
  <c r="D1834" i="12"/>
  <c r="C1835" i="12"/>
  <c r="D1835" i="12"/>
  <c r="C1836" i="12"/>
  <c r="D1836" i="12"/>
  <c r="C1837" i="12"/>
  <c r="D1837" i="12"/>
  <c r="C1838" i="12"/>
  <c r="D1838" i="12"/>
  <c r="C1839" i="12"/>
  <c r="D1839" i="12"/>
  <c r="C1840" i="12"/>
  <c r="D1840" i="12"/>
  <c r="C1841" i="12"/>
  <c r="D1841" i="12"/>
  <c r="C1842" i="12"/>
  <c r="D1842" i="12"/>
  <c r="C1843" i="12"/>
  <c r="D1843" i="12"/>
  <c r="C1844" i="12"/>
  <c r="D1844" i="12"/>
  <c r="C1845" i="12"/>
  <c r="D1845" i="12"/>
  <c r="C1846" i="12"/>
  <c r="D1846" i="12"/>
  <c r="C1847" i="12"/>
  <c r="D1847" i="12"/>
  <c r="C1848" i="12"/>
  <c r="D1848" i="12"/>
  <c r="C1849" i="12"/>
  <c r="D1849" i="12"/>
  <c r="C1850" i="12"/>
  <c r="D1850" i="12"/>
  <c r="C1851" i="12"/>
  <c r="D1851" i="12"/>
  <c r="C1852" i="12"/>
  <c r="D1852" i="12"/>
  <c r="C1853" i="12"/>
  <c r="D1853" i="12"/>
  <c r="C1854" i="12"/>
  <c r="D1854" i="12"/>
  <c r="C1855" i="12"/>
  <c r="D1855" i="12"/>
  <c r="C1856" i="12"/>
  <c r="D1856" i="12"/>
  <c r="C1857" i="12"/>
  <c r="D1857" i="12"/>
  <c r="C1858" i="12"/>
  <c r="D1858" i="12"/>
  <c r="C1859" i="12"/>
  <c r="D1859" i="12"/>
  <c r="C1860" i="12"/>
  <c r="D1860" i="12"/>
  <c r="C1861" i="12"/>
  <c r="D1861" i="12"/>
  <c r="C1862" i="12"/>
  <c r="D1862" i="12"/>
  <c r="C1863" i="12"/>
  <c r="D1863" i="12"/>
  <c r="C1864" i="12"/>
  <c r="D1864" i="12"/>
  <c r="C1865" i="12"/>
  <c r="D1865" i="12"/>
  <c r="C1866" i="12"/>
  <c r="D1866" i="12"/>
  <c r="C1867" i="12"/>
  <c r="D1867" i="12"/>
  <c r="C1868" i="12"/>
  <c r="D1868" i="12"/>
  <c r="C1869" i="12"/>
  <c r="D1869" i="12"/>
  <c r="C1870" i="12"/>
  <c r="D1870" i="12"/>
  <c r="C1871" i="12"/>
  <c r="D1871" i="12"/>
  <c r="C1872" i="12"/>
  <c r="D1872" i="12"/>
  <c r="C1873" i="12"/>
  <c r="D1873" i="12"/>
  <c r="C1874" i="12"/>
  <c r="D1874" i="12"/>
  <c r="C1875" i="12"/>
  <c r="D1875" i="12"/>
  <c r="C1876" i="12"/>
  <c r="D1876" i="12"/>
  <c r="C1877" i="12"/>
  <c r="D1877" i="12"/>
  <c r="C1878" i="12"/>
  <c r="D1878" i="12"/>
  <c r="C1879" i="12"/>
  <c r="D1879" i="12"/>
  <c r="C1880" i="12"/>
  <c r="D1880" i="12"/>
  <c r="C1881" i="12"/>
  <c r="D1881" i="12"/>
  <c r="C1882" i="12"/>
  <c r="D1882" i="12"/>
  <c r="C1883" i="12"/>
  <c r="D1883" i="12"/>
  <c r="C1884" i="12"/>
  <c r="D1884" i="12"/>
  <c r="C1885" i="12"/>
  <c r="D1885" i="12"/>
  <c r="C1886" i="12"/>
  <c r="D1886" i="12"/>
  <c r="C1887" i="12"/>
  <c r="D1887" i="12"/>
  <c r="C1888" i="12"/>
  <c r="D1888" i="12"/>
  <c r="C1889" i="12"/>
  <c r="D1889" i="12"/>
  <c r="C1890" i="12"/>
  <c r="D1890" i="12"/>
  <c r="C1891" i="12"/>
  <c r="D1891" i="12"/>
  <c r="C1892" i="12"/>
  <c r="D1892" i="12"/>
  <c r="C1893" i="12"/>
  <c r="D1893" i="12"/>
  <c r="C1894" i="12"/>
  <c r="D1894" i="12"/>
  <c r="C1895" i="12"/>
  <c r="D1895" i="12"/>
  <c r="C1896" i="12"/>
  <c r="D1896" i="12"/>
  <c r="C1897" i="12"/>
  <c r="D1897" i="12"/>
  <c r="C1898" i="12"/>
  <c r="D1898" i="12"/>
  <c r="C1899" i="12"/>
  <c r="D1899" i="12"/>
  <c r="C1900" i="12"/>
  <c r="D1900" i="12"/>
  <c r="C1901" i="12"/>
  <c r="D1901" i="12"/>
  <c r="C1902" i="12"/>
  <c r="D1902" i="12"/>
  <c r="C1903" i="12"/>
  <c r="D1903" i="12"/>
  <c r="C1904" i="12"/>
  <c r="D1904" i="12"/>
  <c r="C1905" i="12"/>
  <c r="D1905" i="12"/>
  <c r="C1906" i="12"/>
  <c r="D1906" i="12"/>
  <c r="C1907" i="12"/>
  <c r="D1907" i="12"/>
  <c r="C1908" i="12"/>
  <c r="D1908" i="12"/>
  <c r="C1909" i="12"/>
  <c r="D1909" i="12"/>
  <c r="C1910" i="12"/>
  <c r="D1910" i="12"/>
  <c r="C1911" i="12"/>
  <c r="D1911" i="12"/>
  <c r="C1912" i="12"/>
  <c r="D1912" i="12"/>
  <c r="C1913" i="12"/>
  <c r="D1913" i="12"/>
  <c r="C1914" i="12"/>
  <c r="D1914" i="12"/>
  <c r="C1915" i="12"/>
  <c r="D1915" i="12"/>
  <c r="C1916" i="12"/>
  <c r="D1916" i="12"/>
  <c r="C1917" i="12"/>
  <c r="D1917" i="12"/>
  <c r="C1918" i="12"/>
  <c r="D1918" i="12"/>
  <c r="C1919" i="12"/>
  <c r="D1919" i="12"/>
  <c r="C1920" i="12"/>
  <c r="D1920" i="12"/>
  <c r="C1921" i="12"/>
  <c r="D1921" i="12"/>
  <c r="C1922" i="12"/>
  <c r="D1922" i="12"/>
  <c r="C1923" i="12"/>
  <c r="D1923" i="12"/>
  <c r="C1924" i="12"/>
  <c r="D1924" i="12"/>
  <c r="C1925" i="12"/>
  <c r="D1925" i="12"/>
  <c r="C1926" i="12"/>
  <c r="D1926" i="12"/>
  <c r="C1927" i="12"/>
  <c r="D1927" i="12"/>
  <c r="C1928" i="12"/>
  <c r="D1928" i="12"/>
  <c r="C1929" i="12"/>
  <c r="D1929" i="12"/>
  <c r="C1930" i="12"/>
  <c r="D1930" i="12"/>
  <c r="C1931" i="12"/>
  <c r="D1931" i="12"/>
  <c r="C1932" i="12"/>
  <c r="D1932" i="12"/>
  <c r="C1933" i="12"/>
  <c r="D1933" i="12"/>
  <c r="C1934" i="12"/>
  <c r="D1934" i="12"/>
  <c r="C1935" i="12"/>
  <c r="D1935" i="12"/>
  <c r="C1936" i="12"/>
  <c r="D1936" i="12"/>
  <c r="C1937" i="12"/>
  <c r="D1937" i="12"/>
  <c r="C1938" i="12"/>
  <c r="D1938" i="12"/>
  <c r="C1939" i="12"/>
  <c r="D1939" i="12"/>
  <c r="C1940" i="12"/>
  <c r="D1940" i="12"/>
  <c r="C1941" i="12"/>
  <c r="D1941" i="12"/>
  <c r="C1942" i="12"/>
  <c r="D1942" i="12"/>
  <c r="C1943" i="12"/>
  <c r="D1943" i="12"/>
  <c r="C1944" i="12"/>
  <c r="D1944" i="12"/>
  <c r="C1945" i="12"/>
  <c r="D1945" i="12"/>
  <c r="C1946" i="12"/>
  <c r="D1946" i="12"/>
  <c r="C1947" i="12"/>
  <c r="D1947" i="12"/>
  <c r="C1948" i="12"/>
  <c r="D1948" i="12"/>
  <c r="C1949" i="12"/>
  <c r="D1949" i="12"/>
  <c r="C1950" i="12"/>
  <c r="D1950" i="12"/>
  <c r="C1951" i="12"/>
  <c r="D1951" i="12"/>
  <c r="C1952" i="12"/>
  <c r="D1952" i="12"/>
  <c r="C1953" i="12"/>
  <c r="D1953" i="12"/>
  <c r="C1954" i="12"/>
  <c r="D1954" i="12"/>
  <c r="C1955" i="12"/>
  <c r="D1955" i="12"/>
  <c r="C1956" i="12"/>
  <c r="D1956" i="12"/>
  <c r="C1957" i="12"/>
  <c r="D1957" i="12"/>
  <c r="C1958" i="12"/>
  <c r="D1958" i="12"/>
  <c r="C1959" i="12"/>
  <c r="D1959" i="12"/>
  <c r="C1960" i="12"/>
  <c r="D1960" i="12"/>
  <c r="C1961" i="12"/>
  <c r="D1961" i="12"/>
  <c r="C1962" i="12"/>
  <c r="D1962" i="12"/>
  <c r="C1963" i="12"/>
  <c r="D1963" i="12"/>
  <c r="C1964" i="12"/>
  <c r="D1964" i="12"/>
  <c r="C1965" i="12"/>
  <c r="D1965" i="12"/>
  <c r="C1966" i="12"/>
  <c r="D1966" i="12"/>
  <c r="C1967" i="12"/>
  <c r="D1967" i="12"/>
  <c r="C1968" i="12"/>
  <c r="D1968" i="12"/>
  <c r="C1969" i="12"/>
  <c r="D1969" i="12"/>
  <c r="C1970" i="12"/>
  <c r="D1970" i="12"/>
  <c r="C1971" i="12"/>
  <c r="D1971" i="12"/>
  <c r="C1972" i="12"/>
  <c r="D1972" i="12"/>
  <c r="C1973" i="12"/>
  <c r="D1973" i="12"/>
  <c r="C1974" i="12"/>
  <c r="D1974" i="12"/>
  <c r="C1975" i="12"/>
  <c r="D1975" i="12"/>
  <c r="C1976" i="12"/>
  <c r="D1976" i="12"/>
  <c r="C1977" i="12"/>
  <c r="D1977" i="12"/>
  <c r="C1978" i="12"/>
  <c r="D1978" i="12"/>
  <c r="C1979" i="12"/>
  <c r="D1979" i="12"/>
  <c r="C1980" i="12"/>
  <c r="D1980" i="12"/>
  <c r="C1981" i="12"/>
  <c r="D1981" i="12"/>
  <c r="C1982" i="12"/>
  <c r="D1982" i="12"/>
  <c r="C1983" i="12"/>
  <c r="D1983" i="12"/>
  <c r="C1984" i="12"/>
  <c r="D1984" i="12"/>
  <c r="C1985" i="12"/>
  <c r="D1985" i="12"/>
  <c r="C1986" i="12"/>
  <c r="D1986" i="12"/>
  <c r="C1987" i="12"/>
  <c r="D1987" i="12"/>
  <c r="C1988" i="12"/>
  <c r="D1988" i="12"/>
  <c r="C1989" i="12"/>
  <c r="D1989" i="12"/>
  <c r="C1990" i="12"/>
  <c r="D1990" i="12"/>
  <c r="C1991" i="12"/>
  <c r="D1991" i="12"/>
  <c r="C1992" i="12"/>
  <c r="D1992" i="12"/>
  <c r="C1993" i="12"/>
  <c r="D1993" i="12"/>
  <c r="C1994" i="12"/>
  <c r="D1994" i="12"/>
  <c r="C1995" i="12"/>
  <c r="D1995" i="12"/>
  <c r="C1996" i="12"/>
  <c r="D1996" i="12"/>
  <c r="C1997" i="12"/>
  <c r="D1997" i="12"/>
  <c r="C1998" i="12"/>
  <c r="D1998" i="12"/>
  <c r="C1999" i="12"/>
  <c r="D1999" i="12"/>
  <c r="C2000" i="12"/>
  <c r="D2000" i="12"/>
  <c r="C2001" i="12"/>
  <c r="D2001" i="12"/>
  <c r="C2002" i="12"/>
  <c r="D2002" i="12"/>
  <c r="C2003" i="12"/>
  <c r="D2003" i="12"/>
  <c r="C2004" i="12"/>
  <c r="D2004" i="12"/>
  <c r="C2005" i="12"/>
  <c r="D2005" i="12"/>
  <c r="C2006" i="12"/>
  <c r="D2006" i="12"/>
  <c r="C2007" i="12"/>
  <c r="D2007" i="12"/>
  <c r="C2008" i="12"/>
  <c r="D2008" i="12"/>
  <c r="C2009" i="12"/>
  <c r="D2009" i="12"/>
  <c r="C2010" i="12"/>
  <c r="D2010" i="12"/>
  <c r="C2011" i="12"/>
  <c r="D2011" i="12"/>
  <c r="C2012" i="12"/>
  <c r="D2012" i="12"/>
  <c r="C2013" i="12"/>
  <c r="D2013" i="12"/>
  <c r="C2014" i="12"/>
  <c r="D2014" i="12"/>
  <c r="C2015" i="12"/>
  <c r="D2015" i="12"/>
  <c r="C2016" i="12"/>
  <c r="D2016" i="12"/>
  <c r="C2017" i="12"/>
  <c r="D2017" i="12"/>
  <c r="C2018" i="12"/>
  <c r="D2018" i="12"/>
  <c r="C2019" i="12"/>
  <c r="D2019" i="12"/>
  <c r="C2020" i="12"/>
  <c r="D2020" i="12"/>
  <c r="C2021" i="12"/>
  <c r="D2021" i="12"/>
  <c r="C2022" i="12"/>
  <c r="D2022" i="12"/>
  <c r="C2023" i="12"/>
  <c r="D2023" i="12"/>
  <c r="C2024" i="12"/>
  <c r="D2024" i="12"/>
  <c r="C2025" i="12"/>
  <c r="D2025" i="12"/>
  <c r="C2026" i="12"/>
  <c r="D2026" i="12"/>
  <c r="C2027" i="12"/>
  <c r="D2027" i="12"/>
  <c r="C2028" i="12"/>
  <c r="D2028" i="12"/>
  <c r="C2029" i="12"/>
  <c r="D2029" i="12"/>
  <c r="C2030" i="12"/>
  <c r="D2030" i="12"/>
  <c r="C2031" i="12"/>
  <c r="D2031" i="12"/>
  <c r="C2032" i="12"/>
  <c r="D2032" i="12"/>
  <c r="C2033" i="12"/>
  <c r="D2033" i="12"/>
  <c r="C2034" i="12"/>
  <c r="D2034" i="12"/>
  <c r="C2035" i="12"/>
  <c r="D2035" i="12"/>
  <c r="C2036" i="12"/>
  <c r="D2036" i="12"/>
  <c r="C2037" i="12"/>
  <c r="D2037" i="12"/>
  <c r="C2038" i="12"/>
  <c r="D2038" i="12"/>
  <c r="C2039" i="12"/>
  <c r="D2039" i="12"/>
  <c r="C2040" i="12"/>
  <c r="D2040" i="12"/>
  <c r="C2041" i="12"/>
  <c r="D2041" i="12"/>
  <c r="C2042" i="12"/>
  <c r="D2042" i="12"/>
  <c r="C2043" i="12"/>
  <c r="D2043" i="12"/>
  <c r="C2044" i="12"/>
  <c r="D2044" i="12"/>
  <c r="C2045" i="12"/>
  <c r="D2045" i="12"/>
  <c r="C2046" i="12"/>
  <c r="D2046" i="12"/>
  <c r="C2047" i="12"/>
  <c r="D2047" i="12"/>
  <c r="C2048" i="12"/>
  <c r="D2048" i="12"/>
  <c r="C2049" i="12"/>
  <c r="D2049" i="12"/>
  <c r="C2050" i="12"/>
  <c r="D2050" i="12"/>
  <c r="C2051" i="12"/>
  <c r="D2051" i="12"/>
  <c r="C2052" i="12"/>
  <c r="D2052" i="12"/>
  <c r="C2053" i="12"/>
  <c r="D2053" i="12"/>
  <c r="C2054" i="12"/>
  <c r="D2054" i="12"/>
  <c r="C2055" i="12"/>
  <c r="D2055" i="12"/>
  <c r="C2056" i="12"/>
  <c r="D2056" i="12"/>
  <c r="C2057" i="12"/>
  <c r="D2057" i="12"/>
  <c r="C2058" i="12"/>
  <c r="D2058" i="12"/>
  <c r="C2059" i="12"/>
  <c r="D2059" i="12"/>
  <c r="C2060" i="12"/>
  <c r="D2060" i="12"/>
  <c r="C2061" i="12"/>
  <c r="D2061" i="12"/>
  <c r="C2062" i="12"/>
  <c r="D2062" i="12"/>
  <c r="C2063" i="12"/>
  <c r="D2063" i="12"/>
  <c r="C2064" i="12"/>
  <c r="D2064" i="12"/>
  <c r="C2065" i="12"/>
  <c r="D2065" i="12"/>
  <c r="C2066" i="12"/>
  <c r="D2066" i="12"/>
  <c r="C2067" i="12"/>
  <c r="D2067" i="12"/>
  <c r="C2068" i="12"/>
  <c r="D2068" i="12"/>
  <c r="C2069" i="12"/>
  <c r="D2069" i="12"/>
  <c r="C2070" i="12"/>
  <c r="D2070" i="12"/>
  <c r="C2071" i="12"/>
  <c r="D2071" i="12"/>
  <c r="C2072" i="12"/>
  <c r="D2072" i="12"/>
  <c r="C2073" i="12"/>
  <c r="D2073" i="12"/>
  <c r="C2074" i="12"/>
  <c r="D2074" i="12"/>
  <c r="C2075" i="12"/>
  <c r="D2075" i="12"/>
  <c r="C2076" i="12"/>
  <c r="D2076" i="12"/>
  <c r="C2077" i="12"/>
  <c r="D2077" i="12"/>
  <c r="C2078" i="12"/>
  <c r="D2078" i="12"/>
  <c r="C2079" i="12"/>
  <c r="D2079" i="12"/>
  <c r="C2080" i="12"/>
  <c r="D2080" i="12"/>
  <c r="C2081" i="12"/>
  <c r="D2081" i="12"/>
  <c r="C2082" i="12"/>
  <c r="D2082" i="12"/>
  <c r="C2083" i="12"/>
  <c r="D2083" i="12"/>
  <c r="C2084" i="12"/>
  <c r="D2084" i="12"/>
  <c r="C2085" i="12"/>
  <c r="D2085" i="12"/>
  <c r="C2086" i="12"/>
  <c r="D2086" i="12"/>
  <c r="C2087" i="12"/>
  <c r="D2087" i="12"/>
  <c r="C2088" i="12"/>
  <c r="D2088" i="12"/>
  <c r="C2089" i="12"/>
  <c r="D2089" i="12"/>
  <c r="C2090" i="12"/>
  <c r="D2090" i="12"/>
  <c r="C2091" i="12"/>
  <c r="D2091" i="12"/>
  <c r="C2092" i="12"/>
  <c r="D2092" i="12"/>
  <c r="C2093" i="12"/>
  <c r="D2093" i="12"/>
  <c r="C2094" i="12"/>
  <c r="D2094" i="12"/>
  <c r="C2095" i="12"/>
  <c r="D2095" i="12"/>
  <c r="C2096" i="12"/>
  <c r="D2096" i="12"/>
  <c r="C2097" i="12"/>
  <c r="D2097" i="12"/>
  <c r="C2098" i="12"/>
  <c r="D2098" i="12"/>
  <c r="C2099" i="12"/>
  <c r="D2099" i="12"/>
  <c r="C2100" i="12"/>
  <c r="D2100" i="12"/>
  <c r="C2101" i="12"/>
  <c r="D2101" i="12"/>
  <c r="C2102" i="12"/>
  <c r="D2102" i="12"/>
  <c r="C2103" i="12"/>
  <c r="D2103" i="12"/>
  <c r="C2104" i="12"/>
  <c r="D2104" i="12"/>
  <c r="C2105" i="12"/>
  <c r="D2105" i="12"/>
  <c r="C2106" i="12"/>
  <c r="D2106" i="12"/>
  <c r="C2107" i="12"/>
  <c r="D2107" i="12"/>
  <c r="C2108" i="12"/>
  <c r="D2108" i="12"/>
  <c r="C2109" i="12"/>
  <c r="D2109" i="12"/>
  <c r="C2110" i="12"/>
  <c r="D2110" i="12"/>
  <c r="C2111" i="12"/>
  <c r="D2111" i="12"/>
  <c r="C2112" i="12"/>
  <c r="D2112" i="12"/>
  <c r="C2113" i="12"/>
  <c r="D2113" i="12"/>
  <c r="C2114" i="12"/>
  <c r="D2114" i="12"/>
  <c r="C2115" i="12"/>
  <c r="D2115" i="12"/>
  <c r="C2116" i="12"/>
  <c r="D2116" i="12"/>
  <c r="C2117" i="12"/>
  <c r="D2117" i="12"/>
  <c r="C2118" i="12"/>
  <c r="D2118" i="12"/>
  <c r="C2119" i="12"/>
  <c r="D2119" i="12"/>
  <c r="C2120" i="12"/>
  <c r="D2120" i="12"/>
  <c r="C2121" i="12"/>
  <c r="D2121" i="12"/>
  <c r="C2122" i="12"/>
  <c r="D2122" i="12"/>
  <c r="C2123" i="12"/>
  <c r="D2123" i="12"/>
  <c r="C2124" i="12"/>
  <c r="D2124" i="12"/>
  <c r="C2125" i="12"/>
  <c r="D2125" i="12"/>
  <c r="C2126" i="12"/>
  <c r="D2126" i="12"/>
  <c r="C2127" i="12"/>
  <c r="D2127" i="12"/>
  <c r="C2128" i="12"/>
  <c r="D2128" i="12"/>
  <c r="C2129" i="12"/>
  <c r="D2129" i="12"/>
  <c r="C2130" i="12"/>
  <c r="D2130" i="12"/>
  <c r="C2131" i="12"/>
  <c r="D2131" i="12"/>
  <c r="C2132" i="12"/>
  <c r="D2132" i="12"/>
  <c r="C2133" i="12"/>
  <c r="D2133" i="12"/>
  <c r="C2134" i="12"/>
  <c r="D2134" i="12"/>
  <c r="C2135" i="12"/>
  <c r="D2135" i="12"/>
  <c r="C2136" i="12"/>
  <c r="D2136" i="12"/>
  <c r="C2137" i="12"/>
  <c r="D2137" i="12"/>
  <c r="C2138" i="12"/>
  <c r="D2138" i="12"/>
  <c r="C2139" i="12"/>
  <c r="D2139" i="12"/>
  <c r="C2140" i="12"/>
  <c r="D2140" i="12"/>
  <c r="C2141" i="12"/>
  <c r="D2141" i="12"/>
  <c r="C2142" i="12"/>
  <c r="D2142" i="12"/>
  <c r="C2143" i="12"/>
  <c r="D2143" i="12"/>
  <c r="C2144" i="12"/>
  <c r="D2144" i="12"/>
  <c r="C2145" i="12"/>
  <c r="D2145" i="12"/>
  <c r="C2146" i="12"/>
  <c r="D2146" i="12"/>
  <c r="C2147" i="12"/>
  <c r="D2147" i="12"/>
  <c r="C2148" i="12"/>
  <c r="D2148" i="12"/>
  <c r="C2149" i="12"/>
  <c r="D2149" i="12"/>
  <c r="C2150" i="12"/>
  <c r="D2150" i="12"/>
  <c r="C2151" i="12"/>
  <c r="D2151" i="12"/>
  <c r="C2152" i="12"/>
  <c r="D2152" i="12"/>
  <c r="C2153" i="12"/>
  <c r="D2153" i="12"/>
  <c r="C2154" i="12"/>
  <c r="D2154" i="12"/>
  <c r="C2155" i="12"/>
  <c r="D2155" i="12"/>
  <c r="C2156" i="12"/>
  <c r="D2156" i="12"/>
  <c r="C2157" i="12"/>
  <c r="D2157" i="12"/>
  <c r="C2158" i="12"/>
  <c r="D2158" i="12"/>
  <c r="C2159" i="12"/>
  <c r="D2159" i="12"/>
  <c r="C2160" i="12"/>
  <c r="D2160" i="12"/>
  <c r="C2161" i="12"/>
  <c r="D2161" i="12"/>
  <c r="C2162" i="12"/>
  <c r="D2162" i="12"/>
  <c r="C2163" i="12"/>
  <c r="D2163" i="12"/>
  <c r="C2164" i="12"/>
  <c r="D2164" i="12"/>
  <c r="C2165" i="12"/>
  <c r="D2165" i="12"/>
  <c r="C2166" i="12"/>
  <c r="D2166" i="12"/>
  <c r="C2167" i="12"/>
  <c r="D2167" i="12"/>
  <c r="C2168" i="12"/>
  <c r="D2168" i="12"/>
  <c r="C2169" i="12"/>
  <c r="D2169" i="12"/>
  <c r="C2170" i="12"/>
  <c r="D2170" i="12"/>
  <c r="C2171" i="12"/>
  <c r="D2171" i="12"/>
  <c r="C2172" i="12"/>
  <c r="D2172" i="12"/>
  <c r="C2173" i="12"/>
  <c r="D2173" i="12"/>
  <c r="C2174" i="12"/>
  <c r="D2174" i="12"/>
  <c r="C2175" i="12"/>
  <c r="D2175" i="12"/>
  <c r="C2176" i="12"/>
  <c r="D2176" i="12"/>
  <c r="C2177" i="12"/>
  <c r="D2177" i="12"/>
  <c r="C2178" i="12"/>
  <c r="D2178" i="12"/>
  <c r="C2179" i="12"/>
  <c r="D2179" i="12"/>
  <c r="C2180" i="12"/>
  <c r="D2180" i="12"/>
  <c r="C2181" i="12"/>
  <c r="D2181" i="12"/>
  <c r="C2182" i="12"/>
  <c r="D2182" i="12"/>
  <c r="C2183" i="12"/>
  <c r="D2183" i="12"/>
  <c r="C2184" i="12"/>
  <c r="D2184" i="12"/>
  <c r="C2185" i="12"/>
  <c r="D2185" i="12"/>
  <c r="C2186" i="12"/>
  <c r="D2186" i="12"/>
  <c r="C2187" i="12"/>
  <c r="D2187" i="12"/>
  <c r="C2188" i="12"/>
  <c r="D2188" i="12"/>
  <c r="C2189" i="12"/>
  <c r="D2189" i="12"/>
  <c r="C2190" i="12"/>
  <c r="D2190" i="12"/>
  <c r="C2191" i="12"/>
  <c r="D2191" i="12"/>
  <c r="C2192" i="12"/>
  <c r="D2192" i="12"/>
  <c r="C2193" i="12"/>
  <c r="D2193" i="12"/>
  <c r="C2194" i="12"/>
  <c r="D2194" i="12"/>
  <c r="C2195" i="12"/>
  <c r="D2195" i="12"/>
  <c r="C2196" i="12"/>
  <c r="D2196" i="12"/>
  <c r="C2197" i="12"/>
  <c r="D2197" i="12"/>
  <c r="C2198" i="12"/>
  <c r="D2198" i="12"/>
  <c r="C2199" i="12"/>
  <c r="D2199" i="12"/>
  <c r="C2200" i="12"/>
  <c r="D2200" i="12"/>
  <c r="C2201" i="12"/>
  <c r="D2201" i="12"/>
  <c r="C2202" i="12"/>
  <c r="D2202" i="12"/>
  <c r="C2203" i="12"/>
  <c r="D2203" i="12"/>
  <c r="C2204" i="12"/>
  <c r="D2204" i="12"/>
  <c r="C2205" i="12"/>
  <c r="D2205" i="12"/>
  <c r="C2206" i="12"/>
  <c r="D2206" i="12"/>
  <c r="C2207" i="12"/>
  <c r="D2207" i="12"/>
  <c r="C2208" i="12"/>
  <c r="D2208" i="12"/>
  <c r="C2209" i="12"/>
  <c r="D2209" i="12"/>
  <c r="C2210" i="12"/>
  <c r="D2210" i="12"/>
  <c r="C2211" i="12"/>
  <c r="D2211" i="12"/>
  <c r="C2212" i="12"/>
  <c r="D2212" i="12"/>
  <c r="C2213" i="12"/>
  <c r="D2213" i="12"/>
  <c r="C2214" i="12"/>
  <c r="D2214" i="12"/>
  <c r="C2215" i="12"/>
  <c r="D2215" i="12"/>
  <c r="C2216" i="12"/>
  <c r="D2216" i="12"/>
  <c r="C2217" i="12"/>
  <c r="D2217" i="12"/>
  <c r="C2218" i="12"/>
  <c r="D2218" i="12"/>
  <c r="C2219" i="12"/>
  <c r="D2219" i="12"/>
  <c r="C2220" i="12"/>
  <c r="D2220" i="12"/>
  <c r="C2221" i="12"/>
  <c r="D2221" i="12"/>
  <c r="C2222" i="12"/>
  <c r="D2222" i="12"/>
  <c r="C2223" i="12"/>
  <c r="D2223" i="12"/>
  <c r="C2224" i="12"/>
  <c r="D2224" i="12"/>
  <c r="C2225" i="12"/>
  <c r="D2225" i="12"/>
  <c r="C2226" i="12"/>
  <c r="D2226" i="12"/>
  <c r="C2227" i="12"/>
  <c r="D2227" i="12"/>
  <c r="C2228" i="12"/>
  <c r="D2228" i="12"/>
  <c r="C2229" i="12"/>
  <c r="D2229" i="12"/>
  <c r="C2230" i="12"/>
  <c r="D2230" i="12"/>
  <c r="C2231" i="12"/>
  <c r="D2231" i="12"/>
  <c r="C2232" i="12"/>
  <c r="D2232" i="12"/>
  <c r="C2233" i="12"/>
  <c r="D2233" i="12"/>
  <c r="C2234" i="12"/>
  <c r="D2234" i="12"/>
  <c r="C2235" i="12"/>
  <c r="D2235" i="12"/>
  <c r="C2236" i="12"/>
  <c r="D2236" i="12"/>
  <c r="C2237" i="12"/>
  <c r="D2237" i="12"/>
  <c r="C2238" i="12"/>
  <c r="D2238" i="12"/>
  <c r="C2239" i="12"/>
  <c r="D2239" i="12"/>
  <c r="C2240" i="12"/>
  <c r="D2240" i="12"/>
  <c r="C2241" i="12"/>
  <c r="D2241" i="12"/>
  <c r="C2242" i="12"/>
  <c r="D2242" i="12"/>
  <c r="C2243" i="12"/>
  <c r="D2243" i="12"/>
  <c r="C2244" i="12"/>
  <c r="D2244" i="12"/>
  <c r="C2245" i="12"/>
  <c r="D2245" i="12"/>
  <c r="C2246" i="12"/>
  <c r="D2246" i="12"/>
  <c r="C2247" i="12"/>
  <c r="D2247" i="12"/>
  <c r="C2248" i="12"/>
  <c r="D2248" i="12"/>
  <c r="C2249" i="12"/>
  <c r="D2249" i="12"/>
  <c r="C2250" i="12"/>
  <c r="D2250" i="12"/>
  <c r="C2251" i="12"/>
  <c r="D2251" i="12"/>
  <c r="C2252" i="12"/>
  <c r="D2252" i="12"/>
  <c r="C2253" i="12"/>
  <c r="D2253" i="12"/>
  <c r="C2254" i="12"/>
  <c r="D2254" i="12"/>
  <c r="C2255" i="12"/>
  <c r="D2255" i="12"/>
  <c r="C2256" i="12"/>
  <c r="D2256" i="12"/>
  <c r="C2257" i="12"/>
  <c r="D2257" i="12"/>
  <c r="C2258" i="12"/>
  <c r="D2258" i="12"/>
  <c r="C2259" i="12"/>
  <c r="D2259" i="12"/>
  <c r="C2260" i="12"/>
  <c r="D2260" i="12"/>
  <c r="C2261" i="12"/>
  <c r="D2261" i="12"/>
  <c r="C2262" i="12"/>
  <c r="D2262" i="12"/>
  <c r="C2263" i="12"/>
  <c r="D2263" i="12"/>
  <c r="C2264" i="12"/>
  <c r="D2264" i="12"/>
  <c r="C2265" i="12"/>
  <c r="D2265" i="12"/>
  <c r="C2266" i="12"/>
  <c r="D2266" i="12"/>
  <c r="C2267" i="12"/>
  <c r="D2267" i="12"/>
  <c r="C2268" i="12"/>
  <c r="D2268" i="12"/>
  <c r="C2269" i="12"/>
  <c r="D2269" i="12"/>
  <c r="C2270" i="12"/>
  <c r="D2270" i="12"/>
  <c r="C2271" i="12"/>
  <c r="D2271" i="12"/>
  <c r="C2272" i="12"/>
  <c r="D2272" i="12"/>
  <c r="C2273" i="12"/>
  <c r="D2273" i="12"/>
  <c r="C2274" i="12"/>
  <c r="D2274" i="12"/>
  <c r="C2275" i="12"/>
  <c r="D2275" i="12"/>
  <c r="C2276" i="12"/>
  <c r="D2276" i="12"/>
  <c r="C2277" i="12"/>
  <c r="D2277" i="12"/>
  <c r="C2278" i="12"/>
  <c r="D2278" i="12"/>
  <c r="C2279" i="12"/>
  <c r="D2279" i="12"/>
  <c r="C2280" i="12"/>
  <c r="D2280" i="12"/>
  <c r="C2281" i="12"/>
  <c r="D2281" i="12"/>
  <c r="C2282" i="12"/>
  <c r="D2282" i="12"/>
  <c r="C2283" i="12"/>
  <c r="D2283" i="12"/>
  <c r="C2284" i="12"/>
  <c r="D2284" i="12"/>
  <c r="C2285" i="12"/>
  <c r="D2285" i="12"/>
  <c r="C2286" i="12"/>
  <c r="D2286" i="12"/>
  <c r="C2287" i="12"/>
  <c r="D2287" i="12"/>
  <c r="C2288" i="12"/>
  <c r="D2288" i="12"/>
  <c r="C2289" i="12"/>
  <c r="D2289" i="12"/>
  <c r="C2290" i="12"/>
  <c r="D2290" i="12"/>
  <c r="C2291" i="12"/>
  <c r="D2291" i="12"/>
  <c r="C2292" i="12"/>
  <c r="D2292" i="12"/>
  <c r="C2293" i="12"/>
  <c r="D2293" i="12"/>
  <c r="C2294" i="12"/>
  <c r="D2294" i="12"/>
  <c r="C2295" i="12"/>
  <c r="D2295" i="12"/>
  <c r="C2296" i="12"/>
  <c r="D2296" i="12"/>
  <c r="C2297" i="12"/>
  <c r="D2297" i="12"/>
  <c r="C2298" i="12"/>
  <c r="D2298" i="12"/>
  <c r="C2299" i="12"/>
  <c r="D2299" i="12"/>
  <c r="C2300" i="12"/>
  <c r="D2300" i="12"/>
  <c r="C2301" i="12"/>
  <c r="D2301" i="12"/>
  <c r="C2302" i="12"/>
  <c r="D2302" i="12"/>
  <c r="C2303" i="12"/>
  <c r="D2303" i="12"/>
  <c r="C2304" i="12"/>
  <c r="D2304" i="12"/>
  <c r="C2305" i="12"/>
  <c r="D2305" i="12"/>
  <c r="C2306" i="12"/>
  <c r="D2306" i="12"/>
  <c r="C2307" i="12"/>
  <c r="D2307" i="12"/>
  <c r="C2308" i="12"/>
  <c r="D2308" i="12"/>
  <c r="C2309" i="12"/>
  <c r="D2309" i="12"/>
  <c r="C2310" i="12"/>
  <c r="D2310" i="12"/>
  <c r="C2311" i="12"/>
  <c r="D2311" i="12"/>
  <c r="C2312" i="12"/>
  <c r="D2312" i="12"/>
  <c r="C2313" i="12"/>
  <c r="D2313" i="12"/>
  <c r="C2314" i="12"/>
  <c r="D2314" i="12"/>
  <c r="C2315" i="12"/>
  <c r="D2315" i="12"/>
  <c r="C2316" i="12"/>
  <c r="D2316" i="12"/>
  <c r="C2317" i="12"/>
  <c r="D2317" i="12"/>
  <c r="C2318" i="12"/>
  <c r="D2318" i="12"/>
  <c r="C2319" i="12"/>
  <c r="D2319" i="12"/>
  <c r="C2320" i="12"/>
  <c r="D2320" i="12"/>
  <c r="C2321" i="12"/>
  <c r="D2321" i="12"/>
  <c r="C2322" i="12"/>
  <c r="D2322" i="12"/>
  <c r="C2323" i="12"/>
  <c r="D2323" i="12"/>
  <c r="C2324" i="12"/>
  <c r="D2324" i="12"/>
  <c r="C2325" i="12"/>
  <c r="D2325" i="12"/>
  <c r="C2326" i="12"/>
  <c r="D2326" i="12"/>
  <c r="C2327" i="12"/>
  <c r="D2327" i="12"/>
  <c r="C2328" i="12"/>
  <c r="D2328" i="12"/>
  <c r="C2329" i="12"/>
  <c r="D2329" i="12"/>
  <c r="C2330" i="12"/>
  <c r="D2330" i="12"/>
  <c r="C2331" i="12"/>
  <c r="D2331" i="12"/>
  <c r="C2332" i="12"/>
  <c r="D2332" i="12"/>
  <c r="C2333" i="12"/>
  <c r="D2333" i="12"/>
  <c r="C2334" i="12"/>
  <c r="D2334" i="12"/>
  <c r="C2335" i="12"/>
  <c r="D2335" i="12"/>
  <c r="C2336" i="12"/>
  <c r="D2336" i="12"/>
  <c r="C2337" i="12"/>
  <c r="D2337" i="12"/>
  <c r="C2338" i="12"/>
  <c r="D2338" i="12"/>
  <c r="C2339" i="12"/>
  <c r="D2339" i="12"/>
  <c r="C2340" i="12"/>
  <c r="D2340" i="12"/>
  <c r="C2341" i="12"/>
  <c r="D2341" i="12"/>
  <c r="C2342" i="12"/>
  <c r="D2342" i="12"/>
  <c r="C2343" i="12"/>
  <c r="D2343" i="12"/>
  <c r="C2344" i="12"/>
  <c r="D2344" i="12"/>
  <c r="C2345" i="12"/>
  <c r="D2345" i="12"/>
  <c r="C2346" i="12"/>
  <c r="D2346" i="12"/>
  <c r="C2347" i="12"/>
  <c r="D2347" i="12"/>
  <c r="C2348" i="12"/>
  <c r="D2348" i="12"/>
  <c r="C2349" i="12"/>
  <c r="D2349" i="12"/>
  <c r="C2350" i="12"/>
  <c r="D2350" i="12"/>
  <c r="C2351" i="12"/>
  <c r="D2351" i="12"/>
  <c r="C2352" i="12"/>
  <c r="D2352" i="12"/>
  <c r="C2353" i="12"/>
  <c r="D2353" i="12"/>
  <c r="C2354" i="12"/>
  <c r="D2354" i="12"/>
  <c r="C2355" i="12"/>
  <c r="D2355" i="12"/>
  <c r="C2356" i="12"/>
  <c r="D2356" i="12"/>
  <c r="C2357" i="12"/>
  <c r="D2357" i="12"/>
  <c r="C2358" i="12"/>
  <c r="D2358" i="12"/>
  <c r="C2359" i="12"/>
  <c r="D2359" i="12"/>
  <c r="C2360" i="12"/>
  <c r="D2360" i="12"/>
  <c r="C2361" i="12"/>
  <c r="D2361" i="12"/>
  <c r="C2362" i="12"/>
  <c r="D2362" i="12"/>
  <c r="C2363" i="12"/>
  <c r="D2363" i="12"/>
  <c r="C2364" i="12"/>
  <c r="D2364" i="12"/>
  <c r="C2365" i="12"/>
  <c r="D2365" i="12"/>
  <c r="C2366" i="12"/>
  <c r="D2366" i="12"/>
  <c r="C2367" i="12"/>
  <c r="D2367" i="12"/>
  <c r="C2368" i="12"/>
  <c r="D2368" i="12"/>
  <c r="C2369" i="12"/>
  <c r="D2369" i="12"/>
  <c r="C2370" i="12"/>
  <c r="D2370" i="12"/>
  <c r="C2371" i="12"/>
  <c r="D2371" i="12"/>
  <c r="C2372" i="12"/>
  <c r="D2372" i="12"/>
  <c r="C2373" i="12"/>
  <c r="D2373" i="12"/>
  <c r="C2374" i="12"/>
  <c r="D2374" i="12"/>
  <c r="C2375" i="12"/>
  <c r="D2375" i="12"/>
  <c r="C2376" i="12"/>
  <c r="D2376" i="12"/>
  <c r="C2377" i="12"/>
  <c r="D2377" i="12"/>
  <c r="C2378" i="12"/>
  <c r="D2378" i="12"/>
  <c r="C2379" i="12"/>
  <c r="D2379" i="12"/>
  <c r="C2380" i="12"/>
  <c r="D2380" i="12"/>
  <c r="C2381" i="12"/>
  <c r="D2381" i="12"/>
  <c r="C2382" i="12"/>
  <c r="D2382" i="12"/>
  <c r="C2383" i="12"/>
  <c r="D2383" i="12"/>
  <c r="C2384" i="12"/>
  <c r="D2384" i="12"/>
  <c r="C2385" i="12"/>
  <c r="D2385" i="12"/>
  <c r="C2386" i="12"/>
  <c r="D2386" i="12"/>
  <c r="C2387" i="12"/>
  <c r="D2387" i="12"/>
  <c r="C2388" i="12"/>
  <c r="D2388" i="12"/>
  <c r="C2389" i="12"/>
  <c r="D2389" i="12"/>
  <c r="C2390" i="12"/>
  <c r="D2390" i="12"/>
  <c r="C2391" i="12"/>
  <c r="D2391" i="12"/>
  <c r="C2392" i="12"/>
  <c r="D2392" i="12"/>
  <c r="C2393" i="12"/>
  <c r="D2393" i="12"/>
  <c r="C2394" i="12"/>
  <c r="D2394" i="12"/>
  <c r="C2395" i="12"/>
  <c r="D2395" i="12"/>
  <c r="C2396" i="12"/>
  <c r="D2396" i="12"/>
  <c r="C2397" i="12"/>
  <c r="D2397" i="12"/>
  <c r="C2398" i="12"/>
  <c r="D2398" i="12"/>
  <c r="C2399" i="12"/>
  <c r="D2399" i="12"/>
  <c r="C2400" i="12"/>
  <c r="D2400" i="12"/>
  <c r="C2401" i="12"/>
  <c r="D2401" i="12"/>
  <c r="C2402" i="12"/>
  <c r="D2402" i="12"/>
  <c r="C2403" i="12"/>
  <c r="D2403" i="12"/>
  <c r="C2404" i="12"/>
  <c r="D2404" i="12"/>
  <c r="C2405" i="12"/>
  <c r="D2405" i="12"/>
  <c r="C2406" i="12"/>
  <c r="D2406" i="12"/>
  <c r="C2407" i="12"/>
  <c r="D2407" i="12"/>
  <c r="C2408" i="12"/>
  <c r="D2408" i="12"/>
  <c r="C2409" i="12"/>
  <c r="D2409" i="12"/>
  <c r="C2410" i="12"/>
  <c r="D2410" i="12"/>
  <c r="C2411" i="12"/>
  <c r="D2411" i="12"/>
  <c r="C2412" i="12"/>
  <c r="D2412" i="12"/>
  <c r="C2413" i="12"/>
  <c r="D2413" i="12"/>
  <c r="C2414" i="12"/>
  <c r="D2414" i="12"/>
  <c r="C2415" i="12"/>
  <c r="D2415" i="12"/>
  <c r="C2416" i="12"/>
  <c r="D2416" i="12"/>
  <c r="C2417" i="12"/>
  <c r="D2417" i="12"/>
  <c r="C2418" i="12"/>
  <c r="D2418" i="12"/>
  <c r="C2419" i="12"/>
  <c r="D2419" i="12"/>
  <c r="C2420" i="12"/>
  <c r="D2420" i="12"/>
  <c r="C2421" i="12"/>
  <c r="D2421" i="12"/>
  <c r="C2422" i="12"/>
  <c r="D2422" i="12"/>
  <c r="C2423" i="12"/>
  <c r="D2423" i="12"/>
  <c r="C2424" i="12"/>
  <c r="D2424" i="12"/>
  <c r="C2425" i="12"/>
  <c r="D2425" i="12"/>
  <c r="C2426" i="12"/>
  <c r="D2426" i="12"/>
  <c r="C2427" i="12"/>
  <c r="D2427" i="12"/>
  <c r="C2428" i="12"/>
  <c r="D2428" i="12"/>
  <c r="C2429" i="12"/>
  <c r="D2429" i="12"/>
  <c r="C2430" i="12"/>
  <c r="D2430" i="12"/>
  <c r="C2431" i="12"/>
  <c r="D2431" i="12"/>
  <c r="C2432" i="12"/>
  <c r="D2432" i="12"/>
  <c r="C2433" i="12"/>
  <c r="D2433" i="12"/>
  <c r="C2434" i="12"/>
  <c r="D2434" i="12"/>
  <c r="C2435" i="12"/>
  <c r="D2435" i="12"/>
  <c r="C2436" i="12"/>
  <c r="D2436" i="12"/>
  <c r="C2437" i="12"/>
  <c r="D2437" i="12"/>
  <c r="C2438" i="12"/>
  <c r="D2438" i="12"/>
  <c r="C2439" i="12"/>
  <c r="D2439" i="12"/>
  <c r="C2440" i="12"/>
  <c r="D2440" i="12"/>
  <c r="C2441" i="12"/>
  <c r="D2441" i="12"/>
  <c r="C2442" i="12"/>
  <c r="D2442" i="12"/>
  <c r="C2443" i="12"/>
  <c r="D2443" i="12"/>
  <c r="C2444" i="12"/>
  <c r="D2444" i="12"/>
  <c r="C2445" i="12"/>
  <c r="D2445" i="12"/>
  <c r="C2446" i="12"/>
  <c r="D2446" i="12"/>
  <c r="C2447" i="12"/>
  <c r="D2447" i="12"/>
  <c r="C2448" i="12"/>
  <c r="D2448" i="12"/>
  <c r="C2449" i="12"/>
  <c r="D2449" i="12"/>
  <c r="C2450" i="12"/>
  <c r="D2450" i="12"/>
  <c r="C2451" i="12"/>
  <c r="D2451" i="12"/>
  <c r="C2452" i="12"/>
  <c r="D2452" i="12"/>
  <c r="C2453" i="12"/>
  <c r="D2453" i="12"/>
  <c r="C2454" i="12"/>
  <c r="D2454" i="12"/>
  <c r="C2455" i="12"/>
  <c r="D2455" i="12"/>
  <c r="C2456" i="12"/>
  <c r="D2456" i="12"/>
  <c r="C2457" i="12"/>
  <c r="D2457" i="12"/>
  <c r="C2458" i="12"/>
  <c r="D2458" i="12"/>
  <c r="C2459" i="12"/>
  <c r="D2459" i="12"/>
  <c r="C2460" i="12"/>
  <c r="D2460" i="12"/>
  <c r="C2461" i="12"/>
  <c r="D2461" i="12"/>
  <c r="C2462" i="12"/>
  <c r="D2462" i="12"/>
  <c r="C2463" i="12"/>
  <c r="D2463" i="12"/>
  <c r="C2464" i="12"/>
  <c r="D2464" i="12"/>
  <c r="C2465" i="12"/>
  <c r="D2465" i="12"/>
  <c r="C2466" i="12"/>
  <c r="D2466" i="12"/>
  <c r="C2467" i="12"/>
  <c r="D2467" i="12"/>
  <c r="C2468" i="12"/>
  <c r="D2468" i="12"/>
  <c r="C2469" i="12"/>
  <c r="D2469" i="12"/>
  <c r="C2470" i="12"/>
  <c r="D2470" i="12"/>
  <c r="C2471" i="12"/>
  <c r="D2471" i="12"/>
  <c r="C2472" i="12"/>
  <c r="D2472" i="12"/>
  <c r="C2473" i="12"/>
  <c r="D2473" i="12"/>
  <c r="C2474" i="12"/>
  <c r="D2474" i="12"/>
  <c r="C2475" i="12"/>
  <c r="D2475" i="12"/>
  <c r="C2476" i="12"/>
  <c r="D2476" i="12"/>
  <c r="C2477" i="12"/>
  <c r="D2477" i="12"/>
  <c r="C2478" i="12"/>
  <c r="D2478" i="12"/>
  <c r="C2479" i="12"/>
  <c r="D2479" i="12"/>
  <c r="C2480" i="12"/>
  <c r="D2480" i="12"/>
  <c r="C2481" i="12"/>
  <c r="D2481" i="12"/>
  <c r="C2482" i="12"/>
  <c r="D2482" i="12"/>
  <c r="C2483" i="12"/>
  <c r="D2483" i="12"/>
  <c r="C2484" i="12"/>
  <c r="D2484" i="12"/>
  <c r="C2485" i="12"/>
  <c r="D2485" i="12"/>
  <c r="C2486" i="12"/>
  <c r="D2486" i="12"/>
  <c r="C2487" i="12"/>
  <c r="D2487" i="12"/>
  <c r="C2488" i="12"/>
  <c r="D2488" i="12"/>
  <c r="C2489" i="12"/>
  <c r="D2489" i="12"/>
  <c r="C2490" i="12"/>
  <c r="D2490" i="12"/>
  <c r="C2491" i="12"/>
  <c r="D2491" i="12"/>
  <c r="C2492" i="12"/>
  <c r="D2492" i="12"/>
  <c r="C2493" i="12"/>
  <c r="D2493" i="12"/>
  <c r="C2494" i="12"/>
  <c r="D2494" i="12"/>
  <c r="C2495" i="12"/>
  <c r="D2495" i="12"/>
  <c r="C2496" i="12"/>
  <c r="D2496" i="12"/>
  <c r="C2497" i="12"/>
  <c r="D2497" i="12"/>
  <c r="C2498" i="12"/>
  <c r="D2498" i="12"/>
  <c r="C2499" i="12"/>
  <c r="D2499" i="12"/>
  <c r="C2500" i="12"/>
  <c r="D2500" i="12"/>
  <c r="C2501" i="12"/>
  <c r="D2501" i="12"/>
  <c r="C2502" i="12"/>
  <c r="D2502" i="12"/>
  <c r="C2503" i="12"/>
  <c r="D2503" i="12"/>
  <c r="C2504" i="12"/>
  <c r="D2504" i="12"/>
  <c r="C2505" i="12"/>
  <c r="D2505" i="12"/>
  <c r="C2506" i="12"/>
  <c r="D2506" i="12"/>
  <c r="C2507" i="12"/>
  <c r="D2507" i="12"/>
  <c r="C2508" i="12"/>
  <c r="D2508" i="12"/>
  <c r="C2509" i="12"/>
  <c r="D2509" i="12"/>
  <c r="C2510" i="12"/>
  <c r="D2510" i="12"/>
  <c r="C2511" i="12"/>
  <c r="D2511" i="12"/>
  <c r="C2512" i="12"/>
  <c r="D2512" i="12"/>
  <c r="C2513" i="12"/>
  <c r="D2513" i="12"/>
  <c r="C2514" i="12"/>
  <c r="D2514" i="12"/>
  <c r="C2515" i="12"/>
  <c r="D2515" i="12"/>
  <c r="C2516" i="12"/>
  <c r="D2516" i="12"/>
  <c r="C2517" i="12"/>
  <c r="D2517" i="12"/>
  <c r="C2518" i="12"/>
  <c r="D2518" i="12"/>
  <c r="C2519" i="12"/>
  <c r="D2519" i="12"/>
  <c r="C2520" i="12"/>
  <c r="D2520" i="12"/>
  <c r="C2521" i="12"/>
  <c r="D2521" i="12"/>
  <c r="C2522" i="12"/>
  <c r="D2522" i="12"/>
  <c r="C2523" i="12"/>
  <c r="D2523" i="12"/>
  <c r="C2524" i="12"/>
  <c r="D2524" i="12"/>
  <c r="C2525" i="12"/>
  <c r="D2525" i="12"/>
  <c r="C2526" i="12"/>
  <c r="D2526" i="12"/>
  <c r="C2527" i="12"/>
  <c r="D2527" i="12"/>
  <c r="C2528" i="12"/>
  <c r="D2528" i="12"/>
  <c r="C2529" i="12"/>
  <c r="D2529" i="12"/>
  <c r="C2530" i="12"/>
  <c r="D2530" i="12"/>
  <c r="C2531" i="12"/>
  <c r="D2531" i="12"/>
  <c r="C2532" i="12"/>
  <c r="D2532" i="12"/>
  <c r="C2533" i="12"/>
  <c r="D2533" i="12"/>
  <c r="C2534" i="12"/>
  <c r="D2534" i="12"/>
  <c r="C2535" i="12"/>
  <c r="D2535" i="12"/>
  <c r="C2536" i="12"/>
  <c r="D2536" i="12"/>
  <c r="C2537" i="12"/>
  <c r="D2537" i="12"/>
  <c r="C2538" i="12"/>
  <c r="D2538" i="12"/>
  <c r="C2539" i="12"/>
  <c r="D2539" i="12"/>
  <c r="C2540" i="12"/>
  <c r="D2540" i="12"/>
  <c r="C2541" i="12"/>
  <c r="D2541" i="12"/>
  <c r="C2542" i="12"/>
  <c r="D2542" i="12"/>
  <c r="C2543" i="12"/>
  <c r="D2543" i="12"/>
  <c r="C2544" i="12"/>
  <c r="D2544" i="12"/>
  <c r="C2545" i="12"/>
  <c r="D2545" i="12"/>
  <c r="C2546" i="12"/>
  <c r="D2546" i="12"/>
  <c r="C2547" i="12"/>
  <c r="D2547" i="12"/>
  <c r="C2548" i="12"/>
  <c r="D2548" i="12"/>
  <c r="C2549" i="12"/>
  <c r="D2549" i="12"/>
  <c r="C2550" i="12"/>
  <c r="D2550" i="12"/>
  <c r="C2551" i="12"/>
  <c r="D2551" i="12"/>
  <c r="C2552" i="12"/>
  <c r="D2552" i="12"/>
  <c r="C2553" i="12"/>
  <c r="D2553" i="12"/>
  <c r="C2554" i="12"/>
  <c r="D2554" i="12"/>
  <c r="C2555" i="12"/>
  <c r="D2555" i="12"/>
  <c r="C2556" i="12"/>
  <c r="D2556" i="12"/>
  <c r="C2557" i="12"/>
  <c r="D2557" i="12"/>
  <c r="C2558" i="12"/>
  <c r="D2558" i="12"/>
  <c r="C2559" i="12"/>
  <c r="D2559" i="12"/>
  <c r="C2560" i="12"/>
  <c r="D2560" i="12"/>
  <c r="C2561" i="12"/>
  <c r="D2561" i="12"/>
  <c r="C2562" i="12"/>
  <c r="D2562" i="12"/>
  <c r="C2563" i="12"/>
  <c r="D2563" i="12"/>
  <c r="C2564" i="12"/>
  <c r="D2564" i="12"/>
  <c r="C2565" i="12"/>
  <c r="D2565" i="12"/>
  <c r="C2566" i="12"/>
  <c r="D2566" i="12"/>
  <c r="C2567" i="12"/>
  <c r="D2567" i="12"/>
  <c r="C2568" i="12"/>
  <c r="D2568" i="12"/>
  <c r="C2569" i="12"/>
  <c r="D2569" i="12"/>
  <c r="C2570" i="12"/>
  <c r="D2570" i="12"/>
  <c r="C2571" i="12"/>
  <c r="D2571" i="12"/>
  <c r="C2572" i="12"/>
  <c r="D2572" i="12"/>
  <c r="C2573" i="12"/>
  <c r="D2573" i="12"/>
  <c r="C2574" i="12"/>
  <c r="D2574" i="12"/>
  <c r="C2575" i="12"/>
  <c r="D2575" i="12"/>
  <c r="C2576" i="12"/>
  <c r="D2576" i="12"/>
  <c r="C2577" i="12"/>
  <c r="D2577" i="12"/>
  <c r="C2578" i="12"/>
  <c r="D2578" i="12"/>
  <c r="C2579" i="12"/>
  <c r="D2579" i="12"/>
  <c r="C2580" i="12"/>
  <c r="D2580" i="12"/>
  <c r="C2581" i="12"/>
  <c r="D2581" i="12"/>
  <c r="C2582" i="12"/>
  <c r="D2582" i="12"/>
  <c r="C2583" i="12"/>
  <c r="D2583" i="12"/>
  <c r="C2584" i="12"/>
  <c r="D2584" i="12"/>
  <c r="C2585" i="12"/>
  <c r="D2585" i="12"/>
  <c r="C2586" i="12"/>
  <c r="D2586" i="12"/>
  <c r="C2587" i="12"/>
  <c r="D2587" i="12"/>
  <c r="C2588" i="12"/>
  <c r="D2588" i="12"/>
  <c r="C2589" i="12"/>
  <c r="D2589" i="12"/>
  <c r="C2590" i="12"/>
  <c r="D2590" i="12"/>
  <c r="C2591" i="12"/>
  <c r="D2591" i="12"/>
  <c r="C2592" i="12"/>
  <c r="D2592" i="12"/>
  <c r="C2593" i="12"/>
  <c r="D2593" i="12"/>
  <c r="C2594" i="12"/>
  <c r="D2594" i="12"/>
  <c r="C2595" i="12"/>
  <c r="D2595" i="12"/>
  <c r="C2596" i="12"/>
  <c r="D2596" i="12"/>
  <c r="C2597" i="12"/>
  <c r="D2597" i="12"/>
  <c r="C2598" i="12"/>
  <c r="D2598" i="12"/>
  <c r="C2599" i="12"/>
  <c r="D2599" i="12"/>
  <c r="C2600" i="12"/>
  <c r="D2600" i="12"/>
  <c r="C2601" i="12"/>
  <c r="D2601" i="12"/>
  <c r="C2602" i="12"/>
  <c r="D2602" i="12"/>
  <c r="C2603" i="12"/>
  <c r="D2603" i="12"/>
  <c r="C2604" i="12"/>
  <c r="D2604" i="12"/>
  <c r="C2605" i="12"/>
  <c r="D2605" i="12"/>
  <c r="C2606" i="12"/>
  <c r="D2606" i="12"/>
  <c r="C2607" i="12"/>
  <c r="D2607" i="12"/>
  <c r="C2608" i="12"/>
  <c r="D2608" i="12"/>
  <c r="C2609" i="12"/>
  <c r="D2609" i="12"/>
  <c r="C2610" i="12"/>
  <c r="D2610" i="12"/>
  <c r="C2611" i="12"/>
  <c r="D2611" i="12"/>
  <c r="C2612" i="12"/>
  <c r="D2612" i="12"/>
  <c r="C2613" i="12"/>
  <c r="D2613" i="12"/>
  <c r="C2614" i="12"/>
  <c r="D2614" i="12"/>
  <c r="C2615" i="12"/>
  <c r="D2615" i="12"/>
  <c r="C2616" i="12"/>
  <c r="D2616" i="12"/>
  <c r="C2617" i="12"/>
  <c r="D2617" i="12"/>
  <c r="C2618" i="12"/>
  <c r="D2618" i="12"/>
  <c r="C2619" i="12"/>
  <c r="D2619" i="12"/>
  <c r="C2620" i="12"/>
  <c r="D2620" i="12"/>
  <c r="C2621" i="12"/>
  <c r="D2621" i="12"/>
  <c r="C2622" i="12"/>
  <c r="D2622" i="12"/>
  <c r="C2623" i="12"/>
  <c r="D2623" i="12"/>
  <c r="C2624" i="12"/>
  <c r="D2624" i="12"/>
  <c r="C2625" i="12"/>
  <c r="D2625" i="12"/>
  <c r="C2626" i="12"/>
  <c r="D2626" i="12"/>
  <c r="C2627" i="12"/>
  <c r="D2627" i="12"/>
  <c r="C2628" i="12"/>
  <c r="D2628" i="12"/>
  <c r="C2629" i="12"/>
  <c r="D2629" i="12"/>
  <c r="C2630" i="12"/>
  <c r="D2630" i="12"/>
  <c r="C2631" i="12"/>
  <c r="D2631" i="12"/>
  <c r="C2632" i="12"/>
  <c r="D2632" i="12"/>
  <c r="C2633" i="12"/>
  <c r="D2633" i="12"/>
  <c r="C2634" i="12"/>
  <c r="D2634" i="12"/>
  <c r="C2635" i="12"/>
  <c r="D2635" i="12"/>
  <c r="C2636" i="12"/>
  <c r="D2636" i="12"/>
  <c r="C2637" i="12"/>
  <c r="D2637" i="12"/>
  <c r="C2638" i="12"/>
  <c r="D2638" i="12"/>
  <c r="C2639" i="12"/>
  <c r="D2639" i="12"/>
  <c r="C2640" i="12"/>
  <c r="D2640" i="12"/>
  <c r="C2641" i="12"/>
  <c r="D2641" i="12"/>
  <c r="C2642" i="12"/>
  <c r="D2642" i="12"/>
  <c r="C2643" i="12"/>
  <c r="D2643" i="12"/>
  <c r="C2644" i="12"/>
  <c r="D2644" i="12"/>
  <c r="C2645" i="12"/>
  <c r="D2645" i="12"/>
  <c r="C2646" i="12"/>
  <c r="D2646" i="12"/>
  <c r="C2647" i="12"/>
  <c r="D2647" i="12"/>
  <c r="C2648" i="12"/>
  <c r="D2648" i="12"/>
  <c r="C2649" i="12"/>
  <c r="D2649" i="12"/>
  <c r="C2650" i="12"/>
  <c r="D2650" i="12"/>
  <c r="C2651" i="12"/>
  <c r="D2651" i="12"/>
  <c r="C2652" i="12"/>
  <c r="D2652" i="12"/>
  <c r="C2653" i="12"/>
  <c r="D2653" i="12"/>
  <c r="C2654" i="12"/>
  <c r="D2654" i="12"/>
  <c r="C2655" i="12"/>
  <c r="D2655" i="12"/>
  <c r="C2656" i="12"/>
  <c r="D2656" i="12"/>
  <c r="C2657" i="12"/>
  <c r="D2657" i="12"/>
  <c r="C2658" i="12"/>
  <c r="D2658" i="12"/>
  <c r="C2659" i="12"/>
  <c r="D2659" i="12"/>
  <c r="C2660" i="12"/>
  <c r="D2660" i="12"/>
  <c r="C2661" i="12"/>
  <c r="D2661" i="12"/>
  <c r="C2662" i="12"/>
  <c r="D2662" i="12"/>
  <c r="C2663" i="12"/>
  <c r="D2663" i="12"/>
  <c r="C2664" i="12"/>
  <c r="D2664" i="12"/>
  <c r="C2665" i="12"/>
  <c r="D2665" i="12"/>
  <c r="C2666" i="12"/>
  <c r="D2666" i="12"/>
  <c r="C2667" i="12"/>
  <c r="D2667" i="12"/>
  <c r="C2668" i="12"/>
  <c r="D2668" i="12"/>
  <c r="C2669" i="12"/>
  <c r="D2669" i="12"/>
  <c r="C2670" i="12"/>
  <c r="D2670" i="12"/>
  <c r="C2671" i="12"/>
  <c r="D2671" i="12"/>
  <c r="C2672" i="12"/>
  <c r="D2672" i="12"/>
  <c r="C2673" i="12"/>
  <c r="D2673" i="12"/>
  <c r="C2674" i="12"/>
  <c r="D2674" i="12"/>
  <c r="C2675" i="12"/>
  <c r="D2675" i="12"/>
  <c r="C2676" i="12"/>
  <c r="D2676" i="12"/>
  <c r="C2677" i="12"/>
  <c r="D2677" i="12"/>
  <c r="C2678" i="12"/>
  <c r="D2678" i="12"/>
  <c r="C2679" i="12"/>
  <c r="D2679" i="12"/>
  <c r="C2680" i="12"/>
  <c r="D2680" i="12"/>
  <c r="C2681" i="12"/>
  <c r="D2681" i="12"/>
  <c r="C2682" i="12"/>
  <c r="D2682" i="12"/>
  <c r="C2683" i="12"/>
  <c r="D2683" i="12"/>
  <c r="C2684" i="12"/>
  <c r="D2684" i="12"/>
  <c r="C2685" i="12"/>
  <c r="D2685" i="12"/>
  <c r="C2686" i="12"/>
  <c r="D2686" i="12"/>
  <c r="C2687" i="12"/>
  <c r="D2687" i="12"/>
  <c r="C2688" i="12"/>
  <c r="D2688" i="12"/>
  <c r="C2689" i="12"/>
  <c r="D2689" i="12"/>
  <c r="C2690" i="12"/>
  <c r="D2690" i="12"/>
  <c r="C2691" i="12"/>
  <c r="D2691" i="12"/>
  <c r="C2692" i="12"/>
  <c r="D2692" i="12"/>
  <c r="C2693" i="12"/>
  <c r="D2693" i="12"/>
  <c r="C2694" i="12"/>
  <c r="D2694" i="12"/>
  <c r="C2695" i="12"/>
  <c r="D2695" i="12"/>
  <c r="C2696" i="12"/>
  <c r="D2696" i="12"/>
  <c r="C2697" i="12"/>
  <c r="D2697" i="12"/>
  <c r="C2698" i="12"/>
  <c r="D2698" i="12"/>
  <c r="C2699" i="12"/>
  <c r="D2699" i="12"/>
  <c r="C2700" i="12"/>
  <c r="D2700" i="12"/>
  <c r="C2701" i="12"/>
  <c r="D2701" i="12"/>
  <c r="C2702" i="12"/>
  <c r="D2702" i="12"/>
  <c r="C2703" i="12"/>
  <c r="D2703" i="12"/>
  <c r="C2704" i="12"/>
  <c r="D2704" i="12"/>
  <c r="C2705" i="12"/>
  <c r="D2705" i="12"/>
  <c r="C2706" i="12"/>
  <c r="D2706" i="12"/>
  <c r="C2707" i="12"/>
  <c r="D2707" i="12"/>
  <c r="C2708" i="12"/>
  <c r="D2708" i="12"/>
  <c r="C2709" i="12"/>
  <c r="D2709" i="12"/>
  <c r="C2710" i="12"/>
  <c r="D2710" i="12"/>
  <c r="C2711" i="12"/>
  <c r="D2711" i="12"/>
  <c r="C2712" i="12"/>
  <c r="D2712" i="12"/>
  <c r="C2713" i="12"/>
  <c r="D2713" i="12"/>
  <c r="C2714" i="12"/>
  <c r="D2714" i="12"/>
  <c r="C2715" i="12"/>
  <c r="D2715" i="12"/>
  <c r="C2716" i="12"/>
  <c r="D2716" i="12"/>
  <c r="C2717" i="12"/>
  <c r="D2717" i="12"/>
  <c r="C2718" i="12"/>
  <c r="D2718" i="12"/>
  <c r="C2719" i="12"/>
  <c r="D2719" i="12"/>
  <c r="C2720" i="12"/>
  <c r="D2720" i="12"/>
  <c r="C2721" i="12"/>
  <c r="D2721" i="12"/>
  <c r="C2722" i="12"/>
  <c r="D2722" i="12"/>
  <c r="C2723" i="12"/>
  <c r="D2723" i="12"/>
  <c r="C2724" i="12"/>
  <c r="D2724" i="12"/>
  <c r="C2725" i="12"/>
  <c r="D2725" i="12"/>
  <c r="C2726" i="12"/>
  <c r="D2726" i="12"/>
  <c r="C2727" i="12"/>
  <c r="D2727" i="12"/>
  <c r="C2728" i="12"/>
  <c r="D2728" i="12"/>
  <c r="C2729" i="12"/>
  <c r="D2729" i="12"/>
  <c r="C2730" i="12"/>
  <c r="D2730" i="12"/>
  <c r="C2731" i="12"/>
  <c r="D2731" i="12"/>
  <c r="C2732" i="12"/>
  <c r="D2732" i="12"/>
  <c r="C2733" i="12"/>
  <c r="D2733" i="12"/>
  <c r="C2734" i="12"/>
  <c r="D2734" i="12"/>
  <c r="C2735" i="12"/>
  <c r="D2735" i="12"/>
  <c r="C2736" i="12"/>
  <c r="D2736" i="12"/>
  <c r="C2737" i="12"/>
  <c r="D2737" i="12"/>
  <c r="C2738" i="12"/>
  <c r="D2738" i="12"/>
  <c r="C2739" i="12"/>
  <c r="D2739" i="12"/>
  <c r="C2740" i="12"/>
  <c r="D2740" i="12"/>
  <c r="C2741" i="12"/>
  <c r="D2741" i="12"/>
  <c r="C2742" i="12"/>
  <c r="D2742" i="12"/>
  <c r="C2743" i="12"/>
  <c r="D2743" i="12"/>
  <c r="C2744" i="12"/>
  <c r="D2744" i="12"/>
  <c r="C2745" i="12"/>
  <c r="D2745" i="12"/>
  <c r="C2746" i="12"/>
  <c r="D2746" i="12"/>
  <c r="C2747" i="12"/>
  <c r="D2747" i="12"/>
  <c r="C2748" i="12"/>
  <c r="D2748" i="12"/>
  <c r="C2749" i="12"/>
  <c r="D2749" i="12"/>
  <c r="C2750" i="12"/>
  <c r="D2750" i="12"/>
  <c r="C2751" i="12"/>
  <c r="D2751" i="12"/>
  <c r="C2752" i="12"/>
  <c r="D2752" i="12"/>
  <c r="C2753" i="12"/>
  <c r="D2753" i="12"/>
  <c r="C2754" i="12"/>
  <c r="D2754" i="12"/>
  <c r="C2755" i="12"/>
  <c r="D2755" i="12"/>
  <c r="C2756" i="12"/>
  <c r="D2756" i="12"/>
  <c r="C2757" i="12"/>
  <c r="D2757" i="12"/>
  <c r="C2758" i="12"/>
  <c r="D2758" i="12"/>
  <c r="C2759" i="12"/>
  <c r="D2759" i="12"/>
  <c r="C2760" i="12"/>
  <c r="D2760" i="12"/>
  <c r="C2761" i="12"/>
  <c r="D2761" i="12"/>
  <c r="C2762" i="12"/>
  <c r="D2762" i="12"/>
  <c r="C2763" i="12"/>
  <c r="D2763" i="12"/>
  <c r="C2764" i="12"/>
  <c r="D2764" i="12"/>
  <c r="C2765" i="12"/>
  <c r="D2765" i="12"/>
  <c r="C2766" i="12"/>
  <c r="D2766" i="12"/>
  <c r="C2767" i="12"/>
  <c r="D2767" i="12"/>
  <c r="C2768" i="12"/>
  <c r="D2768" i="12"/>
  <c r="C2769" i="12"/>
  <c r="D2769" i="12"/>
  <c r="C2770" i="12"/>
  <c r="D2770" i="12"/>
  <c r="C2771" i="12"/>
  <c r="D2771" i="12"/>
  <c r="C2772" i="12"/>
  <c r="D2772" i="12"/>
  <c r="C2773" i="12"/>
  <c r="D2773" i="12"/>
  <c r="C2774" i="12"/>
  <c r="D2774" i="12"/>
  <c r="C2775" i="12"/>
  <c r="D2775" i="12"/>
  <c r="C2776" i="12"/>
  <c r="D2776" i="12"/>
  <c r="C2777" i="12"/>
  <c r="D2777" i="12"/>
  <c r="C2778" i="12"/>
  <c r="D2778" i="12"/>
  <c r="C2779" i="12"/>
  <c r="D2779" i="12"/>
  <c r="C2780" i="12"/>
  <c r="D2780" i="12"/>
  <c r="C2781" i="12"/>
  <c r="D2781" i="12"/>
  <c r="C2782" i="12"/>
  <c r="D2782" i="12"/>
  <c r="C2783" i="12"/>
  <c r="D2783" i="12"/>
  <c r="C2784" i="12"/>
  <c r="D2784" i="12"/>
  <c r="C2785" i="12"/>
  <c r="D2785" i="12"/>
  <c r="C2786" i="12"/>
  <c r="D2786" i="12"/>
  <c r="C2787" i="12"/>
  <c r="D2787" i="12"/>
  <c r="C2788" i="12"/>
  <c r="D2788" i="12"/>
  <c r="C2789" i="12"/>
  <c r="D2789" i="12"/>
  <c r="C2790" i="12"/>
  <c r="D2790" i="12"/>
  <c r="C2791" i="12"/>
  <c r="D2791" i="12"/>
  <c r="C2792" i="12"/>
  <c r="D2792" i="12"/>
  <c r="C2793" i="12"/>
  <c r="D2793" i="12"/>
  <c r="C2794" i="12"/>
  <c r="D2794" i="12"/>
  <c r="C2795" i="12"/>
  <c r="D2795" i="12"/>
  <c r="C2796" i="12"/>
  <c r="D2796" i="12"/>
  <c r="C2797" i="12"/>
  <c r="D2797" i="12"/>
  <c r="C2798" i="12"/>
  <c r="D2798" i="12"/>
  <c r="C2799" i="12"/>
  <c r="D2799" i="12"/>
  <c r="C2800" i="12"/>
  <c r="D2800" i="12"/>
  <c r="C2801" i="12"/>
  <c r="D2801" i="12"/>
  <c r="C2802" i="12"/>
  <c r="D2802" i="12"/>
  <c r="C2803" i="12"/>
  <c r="D2803" i="12"/>
  <c r="C2804" i="12"/>
  <c r="D2804" i="12"/>
  <c r="C2805" i="12"/>
  <c r="D2805" i="12"/>
  <c r="C2806" i="12"/>
  <c r="D2806" i="12"/>
  <c r="C2807" i="12"/>
  <c r="D2807" i="12"/>
  <c r="C2808" i="12"/>
  <c r="D2808" i="12"/>
  <c r="C2809" i="12"/>
  <c r="D2809" i="12"/>
  <c r="C2810" i="12"/>
  <c r="D2810" i="12"/>
  <c r="C2811" i="12"/>
  <c r="D2811" i="12"/>
  <c r="C2812" i="12"/>
  <c r="D2812" i="12"/>
  <c r="C2813" i="12"/>
  <c r="D2813" i="12"/>
  <c r="C2814" i="12"/>
  <c r="D2814" i="12"/>
  <c r="C2815" i="12"/>
  <c r="D2815" i="12"/>
  <c r="C2816" i="12"/>
  <c r="D2816" i="12"/>
  <c r="C2817" i="12"/>
  <c r="D2817" i="12"/>
  <c r="C2818" i="12"/>
  <c r="D2818" i="12"/>
  <c r="C2819" i="12"/>
  <c r="D2819" i="12"/>
  <c r="C2820" i="12"/>
  <c r="D2820" i="12"/>
  <c r="C2821" i="12"/>
  <c r="D2821" i="12"/>
  <c r="C2822" i="12"/>
  <c r="D2822" i="12"/>
  <c r="C2823" i="12"/>
  <c r="D2823" i="12"/>
  <c r="C2824" i="12"/>
  <c r="D2824" i="12"/>
  <c r="C2825" i="12"/>
  <c r="D2825" i="12"/>
  <c r="C2826" i="12"/>
  <c r="D2826" i="12"/>
  <c r="C2827" i="12"/>
  <c r="D2827" i="12"/>
  <c r="C2828" i="12"/>
  <c r="D2828" i="12"/>
  <c r="C2829" i="12"/>
  <c r="D2829" i="12"/>
  <c r="C2830" i="12"/>
  <c r="D2830" i="12"/>
  <c r="C2831" i="12"/>
  <c r="D2831" i="12"/>
  <c r="C2832" i="12"/>
  <c r="D2832" i="12"/>
  <c r="C2833" i="12"/>
  <c r="D2833" i="12"/>
  <c r="C2834" i="12"/>
  <c r="D2834" i="12"/>
  <c r="C2835" i="12"/>
  <c r="D2835" i="12"/>
  <c r="C2836" i="12"/>
  <c r="D2836" i="12"/>
  <c r="C2837" i="12"/>
  <c r="D2837" i="12"/>
  <c r="D2" i="12"/>
  <c r="C2" i="12"/>
  <c r="L3" i="16"/>
  <c r="M3" i="16" s="1"/>
  <c r="L43" i="16"/>
  <c r="M43" i="16" s="1"/>
  <c r="K2" i="16"/>
  <c r="L2" i="16" s="1"/>
  <c r="M2" i="16" s="1"/>
  <c r="K3" i="16"/>
  <c r="K4" i="16"/>
  <c r="L4" i="16" s="1"/>
  <c r="M4" i="16" s="1"/>
  <c r="K5" i="16"/>
  <c r="L5" i="16" s="1"/>
  <c r="M5" i="16" s="1"/>
  <c r="K6" i="16"/>
  <c r="L6" i="16" s="1"/>
  <c r="M6" i="16" s="1"/>
  <c r="K7" i="16"/>
  <c r="L7" i="16" s="1"/>
  <c r="M7" i="16" s="1"/>
  <c r="K8" i="16"/>
  <c r="L8" i="16" s="1"/>
  <c r="M8" i="16" s="1"/>
  <c r="K9" i="16"/>
  <c r="L9" i="16" s="1"/>
  <c r="M9" i="16" s="1"/>
  <c r="K10" i="16"/>
  <c r="L10" i="16" s="1"/>
  <c r="M10" i="16" s="1"/>
  <c r="K11" i="16"/>
  <c r="L11" i="16" s="1"/>
  <c r="M11" i="16" s="1"/>
  <c r="K12" i="16"/>
  <c r="L12" i="16" s="1"/>
  <c r="M12" i="16" s="1"/>
  <c r="K13" i="16"/>
  <c r="L13" i="16" s="1"/>
  <c r="M13" i="16" s="1"/>
  <c r="K14" i="16"/>
  <c r="L14" i="16" s="1"/>
  <c r="M14" i="16" s="1"/>
  <c r="K15" i="16"/>
  <c r="L15" i="16" s="1"/>
  <c r="M15" i="16" s="1"/>
  <c r="K16" i="16"/>
  <c r="L16" i="16" s="1"/>
  <c r="M16" i="16" s="1"/>
  <c r="K17" i="16"/>
  <c r="L17" i="16" s="1"/>
  <c r="M17" i="16" s="1"/>
  <c r="K18" i="16"/>
  <c r="L18" i="16" s="1"/>
  <c r="M18" i="16" s="1"/>
  <c r="K19" i="16"/>
  <c r="L19" i="16" s="1"/>
  <c r="M19" i="16" s="1"/>
  <c r="K20" i="16"/>
  <c r="L20" i="16" s="1"/>
  <c r="M20" i="16" s="1"/>
  <c r="K21" i="16"/>
  <c r="L21" i="16" s="1"/>
  <c r="M21" i="16" s="1"/>
  <c r="K22" i="16"/>
  <c r="L22" i="16" s="1"/>
  <c r="M22" i="16" s="1"/>
  <c r="K23" i="16"/>
  <c r="L23" i="16" s="1"/>
  <c r="M23" i="16" s="1"/>
  <c r="K24" i="16"/>
  <c r="L24" i="16" s="1"/>
  <c r="M24" i="16" s="1"/>
  <c r="K25" i="16"/>
  <c r="L25" i="16" s="1"/>
  <c r="M25" i="16" s="1"/>
  <c r="K26" i="16"/>
  <c r="L26" i="16" s="1"/>
  <c r="M26" i="16" s="1"/>
  <c r="K27" i="16"/>
  <c r="L27" i="16" s="1"/>
  <c r="M27" i="16" s="1"/>
  <c r="K28" i="16"/>
  <c r="L28" i="16" s="1"/>
  <c r="M28" i="16" s="1"/>
  <c r="K29" i="16"/>
  <c r="L29" i="16" s="1"/>
  <c r="M29" i="16" s="1"/>
  <c r="K30" i="16"/>
  <c r="L30" i="16" s="1"/>
  <c r="M30" i="16" s="1"/>
  <c r="K31" i="16"/>
  <c r="L31" i="16" s="1"/>
  <c r="M31" i="16" s="1"/>
  <c r="K32" i="16"/>
  <c r="L32" i="16" s="1"/>
  <c r="M32" i="16" s="1"/>
  <c r="K33" i="16"/>
  <c r="L33" i="16" s="1"/>
  <c r="M33" i="16" s="1"/>
  <c r="K34" i="16"/>
  <c r="L34" i="16" s="1"/>
  <c r="M34" i="16" s="1"/>
  <c r="K35" i="16"/>
  <c r="L35" i="16" s="1"/>
  <c r="M35" i="16" s="1"/>
  <c r="K36" i="16"/>
  <c r="L36" i="16" s="1"/>
  <c r="M36" i="16" s="1"/>
  <c r="K37" i="16"/>
  <c r="L37" i="16" s="1"/>
  <c r="M37" i="16" s="1"/>
  <c r="K38" i="16"/>
  <c r="L38" i="16" s="1"/>
  <c r="M38" i="16" s="1"/>
  <c r="K39" i="16"/>
  <c r="L39" i="16" s="1"/>
  <c r="M39" i="16" s="1"/>
  <c r="K40" i="16"/>
  <c r="L40" i="16" s="1"/>
  <c r="M40" i="16" s="1"/>
  <c r="K41" i="16"/>
  <c r="L41" i="16" s="1"/>
  <c r="M41" i="16" s="1"/>
  <c r="K42" i="16"/>
  <c r="L42" i="16" s="1"/>
  <c r="M42" i="16" s="1"/>
  <c r="K43" i="16"/>
  <c r="K44" i="16"/>
  <c r="L44" i="16" s="1"/>
  <c r="M44" i="16" s="1"/>
  <c r="K45" i="16"/>
  <c r="L45" i="16" s="1"/>
  <c r="M45" i="16" s="1"/>
  <c r="K46" i="16"/>
  <c r="L46" i="16" s="1"/>
  <c r="M46" i="16" s="1"/>
  <c r="K47" i="16"/>
  <c r="L47" i="16" s="1"/>
  <c r="M47" i="16" s="1"/>
  <c r="K48" i="16"/>
  <c r="L48" i="16" s="1"/>
  <c r="M48" i="16" s="1"/>
  <c r="K49" i="16"/>
  <c r="L49" i="16" s="1"/>
  <c r="M49" i="16" s="1"/>
  <c r="K50" i="16"/>
  <c r="L50" i="16" s="1"/>
  <c r="M50" i="16" s="1"/>
  <c r="K51" i="16"/>
  <c r="L51" i="16" s="1"/>
  <c r="M51" i="16" s="1"/>
  <c r="K52" i="16"/>
  <c r="L52" i="16" s="1"/>
  <c r="M52" i="16" s="1"/>
  <c r="K53" i="16"/>
  <c r="L53" i="16" s="1"/>
  <c r="M53" i="16" s="1"/>
  <c r="K54" i="16"/>
  <c r="L54" i="16" s="1"/>
  <c r="M54" i="16" s="1"/>
  <c r="K55" i="16"/>
  <c r="L55" i="16" s="1"/>
  <c r="M55" i="16" s="1"/>
  <c r="K56" i="16"/>
  <c r="L56" i="16" s="1"/>
  <c r="M56" i="16" s="1"/>
  <c r="K57" i="16"/>
  <c r="L57" i="16" s="1"/>
  <c r="M57" i="16" s="1"/>
  <c r="K58" i="16"/>
  <c r="L58" i="16" s="1"/>
  <c r="M58" i="16" s="1"/>
  <c r="K59" i="16"/>
  <c r="L59" i="16" s="1"/>
  <c r="M59" i="16" s="1"/>
  <c r="K60" i="16"/>
  <c r="L60" i="16" s="1"/>
  <c r="M60" i="16" s="1"/>
  <c r="K61" i="16"/>
  <c r="L61" i="16" s="1"/>
  <c r="M61" i="16" s="1"/>
  <c r="K62" i="16"/>
  <c r="L62" i="16" s="1"/>
  <c r="M62" i="16" s="1"/>
  <c r="K63" i="16"/>
  <c r="L63" i="16" s="1"/>
  <c r="M63" i="16" s="1"/>
  <c r="K64" i="16"/>
  <c r="L64" i="16" s="1"/>
  <c r="M64" i="16" s="1"/>
  <c r="K65" i="16"/>
  <c r="L65" i="16" s="1"/>
  <c r="M65" i="16" s="1"/>
  <c r="K66" i="16"/>
  <c r="L66" i="16" s="1"/>
  <c r="M66" i="16" s="1"/>
  <c r="K67" i="16"/>
  <c r="L67" i="16" s="1"/>
  <c r="M67" i="16" s="1"/>
  <c r="K68" i="16"/>
  <c r="L68" i="16" s="1"/>
  <c r="M68" i="16" s="1"/>
  <c r="K69" i="16"/>
  <c r="L69" i="16" s="1"/>
  <c r="M69" i="16" s="1"/>
  <c r="K70" i="16"/>
  <c r="L70" i="16" s="1"/>
  <c r="M70" i="16" s="1"/>
  <c r="K1" i="16"/>
  <c r="L1" i="16" s="1"/>
  <c r="M1" i="16" s="1"/>
  <c r="R3" i="5"/>
  <c r="R4" i="5"/>
  <c r="R5" i="5"/>
  <c r="R6" i="5"/>
  <c r="R7" i="5"/>
  <c r="R8" i="5"/>
  <c r="R9" i="5"/>
  <c r="R10" i="5"/>
  <c r="R11" i="5"/>
  <c r="R12" i="5"/>
  <c r="R13" i="5"/>
  <c r="R2" i="5"/>
  <c r="O3" i="5"/>
  <c r="O4" i="5"/>
  <c r="O5" i="5"/>
  <c r="O6" i="5"/>
  <c r="O7" i="5"/>
  <c r="O8" i="5"/>
  <c r="O9" i="5"/>
  <c r="O10" i="5"/>
  <c r="O11" i="5"/>
  <c r="O12" i="5"/>
  <c r="O13" i="5"/>
  <c r="O2" i="5"/>
  <c r="BN373" i="21" l="1"/>
  <c r="BN299" i="21"/>
  <c r="BN365" i="21"/>
  <c r="BN507" i="21"/>
  <c r="BN367" i="21"/>
  <c r="BN476" i="21"/>
  <c r="BN396" i="21"/>
  <c r="BN437" i="21"/>
  <c r="BN576" i="21"/>
  <c r="BN484" i="21"/>
  <c r="BN465" i="21"/>
  <c r="BN421" i="21"/>
  <c r="BN354" i="21"/>
  <c r="BN418" i="21"/>
  <c r="BN478" i="21"/>
  <c r="BN381" i="21"/>
  <c r="BN492" i="21"/>
  <c r="BN475" i="21"/>
  <c r="BN417" i="21"/>
  <c r="BN364" i="21"/>
  <c r="BN337" i="21"/>
  <c r="BN448" i="21"/>
  <c r="BN339" i="21"/>
  <c r="BN430" i="21"/>
  <c r="BN496" i="21"/>
  <c r="BN450" i="21"/>
  <c r="BN359" i="21"/>
  <c r="BN393" i="21"/>
  <c r="BN571" i="21"/>
  <c r="BN495" i="21"/>
  <c r="BN331" i="21"/>
  <c r="BN384" i="21"/>
  <c r="BN265" i="21"/>
  <c r="BN376" i="21"/>
  <c r="BN405" i="21"/>
  <c r="BN487" i="21"/>
  <c r="BN460" i="21"/>
  <c r="BN385" i="21"/>
  <c r="BN349" i="21"/>
  <c r="BN504" i="21"/>
  <c r="BN383" i="21"/>
  <c r="BN439" i="21"/>
  <c r="BN494" i="21"/>
  <c r="BN330" i="21"/>
  <c r="BN606" i="21"/>
  <c r="BN334" i="21"/>
  <c r="BN390" i="21"/>
  <c r="BN328" i="21"/>
  <c r="BN327" i="21"/>
  <c r="BN424" i="21"/>
  <c r="BN501" i="21"/>
  <c r="BN372" i="21"/>
  <c r="BN355" i="21"/>
  <c r="BN350" i="21"/>
  <c r="BN380" i="21"/>
  <c r="BN454" i="21"/>
  <c r="BN468" i="21"/>
  <c r="BN483" i="21"/>
  <c r="BN536" i="21"/>
  <c r="BN406" i="21"/>
  <c r="BN510" i="21"/>
  <c r="BN387" i="21"/>
  <c r="BN382" i="21"/>
  <c r="BN503" i="21"/>
  <c r="BN399" i="21"/>
  <c r="BN477" i="21"/>
  <c r="BN363" i="21"/>
  <c r="BN440" i="21"/>
  <c r="BN513" i="21"/>
  <c r="BN540" i="21"/>
  <c r="BN332" i="21"/>
  <c r="BN347" i="21"/>
  <c r="BN497" i="21"/>
  <c r="BN457" i="21"/>
  <c r="BN493" i="21"/>
  <c r="BN617" i="21"/>
  <c r="BN414" i="21"/>
  <c r="BN366" i="21"/>
  <c r="BN237" i="21"/>
  <c r="BN309" i="21"/>
  <c r="BN470" i="21"/>
  <c r="BN346" i="21"/>
  <c r="BN402" i="21"/>
  <c r="BN474" i="21"/>
  <c r="BN498" i="21"/>
  <c r="BN420" i="21"/>
  <c r="BN459" i="21"/>
  <c r="BN342" i="21"/>
  <c r="BN412" i="21"/>
  <c r="BN392" i="21"/>
  <c r="BN490" i="21"/>
  <c r="BN443" i="21"/>
  <c r="BN473" i="21"/>
  <c r="BN623" i="21"/>
  <c r="BN734" i="21"/>
  <c r="BN379" i="21"/>
  <c r="BN401" i="21"/>
  <c r="BN235" i="21"/>
  <c r="BN512" i="21"/>
  <c r="BN438" i="21"/>
  <c r="BN541" i="21"/>
  <c r="BN542" i="21"/>
  <c r="BN408" i="21"/>
  <c r="BN423" i="21"/>
  <c r="BN409" i="21"/>
  <c r="BN464" i="21"/>
  <c r="BN472" i="21"/>
  <c r="BN453" i="21"/>
  <c r="BN458" i="21"/>
  <c r="BN566" i="21"/>
  <c r="BN575" i="21"/>
  <c r="BN485" i="21"/>
  <c r="BN813" i="21"/>
  <c r="BN702" i="21"/>
  <c r="BN580" i="21"/>
  <c r="BN410" i="21"/>
  <c r="BN336" i="21"/>
  <c r="BN391" i="21"/>
  <c r="BN397" i="21"/>
  <c r="BN229" i="21"/>
  <c r="BN499" i="21"/>
  <c r="BN463" i="21"/>
  <c r="BN609" i="21"/>
  <c r="BN531" i="21"/>
  <c r="BN605" i="21"/>
  <c r="BN550" i="21"/>
  <c r="BN706" i="21"/>
  <c r="BN567" i="21"/>
  <c r="BN516" i="21"/>
  <c r="BN598" i="21"/>
  <c r="BN582" i="21"/>
  <c r="BN522" i="21"/>
  <c r="BN682" i="21"/>
  <c r="BN558" i="21"/>
  <c r="BN629" i="21"/>
  <c r="BN596" i="21"/>
  <c r="BN602" i="21"/>
  <c r="BN593" i="21"/>
  <c r="BN651" i="21"/>
  <c r="BN352" i="21"/>
  <c r="BN398" i="21"/>
  <c r="BN482" i="21"/>
  <c r="BN568" i="21"/>
  <c r="BN554" i="21"/>
  <c r="BN612" i="21"/>
  <c r="BN594" i="21"/>
  <c r="BN565" i="21"/>
  <c r="BN552" i="21"/>
  <c r="BN526" i="21"/>
  <c r="BN618" i="21"/>
  <c r="BN589" i="21"/>
  <c r="BN616" i="21"/>
  <c r="BN560" i="21"/>
  <c r="BN654" i="21"/>
  <c r="BN647" i="21"/>
  <c r="BN613" i="21"/>
  <c r="BN557" i="21"/>
  <c r="BN622" i="21"/>
  <c r="BN717" i="21"/>
  <c r="BN353" i="21"/>
  <c r="BN620" i="21"/>
  <c r="BN592" i="21"/>
  <c r="BN388" i="21"/>
  <c r="BN400" i="21"/>
  <c r="BN333" i="21"/>
  <c r="BN335" i="21"/>
  <c r="BN442" i="21"/>
  <c r="BN455" i="21"/>
  <c r="BN559" i="21"/>
  <c r="BN644" i="21"/>
  <c r="BN532" i="21"/>
  <c r="BN564" i="21"/>
  <c r="BN523" i="21"/>
  <c r="BN604" i="21"/>
  <c r="BN519" i="21"/>
  <c r="BN578" i="21"/>
  <c r="BN530" i="21"/>
  <c r="BN600" i="21"/>
  <c r="BN684" i="21"/>
  <c r="BN528" i="21"/>
  <c r="BN514" i="21"/>
  <c r="BN491" i="21"/>
  <c r="BN509" i="21"/>
  <c r="BN447" i="21"/>
  <c r="BN649" i="21"/>
  <c r="BN370" i="21"/>
  <c r="BN374" i="21"/>
  <c r="BN445" i="21"/>
  <c r="BN277" i="21"/>
  <c r="BN444" i="21"/>
  <c r="BN621" i="21"/>
  <c r="BN574" i="21"/>
  <c r="BN584" i="21"/>
  <c r="BN577" i="21"/>
  <c r="BN619" i="21"/>
  <c r="BN413" i="21"/>
  <c r="BN601" i="21"/>
  <c r="BN570" i="21"/>
  <c r="BN624" i="21"/>
  <c r="BN569" i="21"/>
  <c r="BN534" i="21"/>
  <c r="BN614" i="21"/>
  <c r="BN599" i="21"/>
  <c r="BN652" i="21"/>
  <c r="BN656" i="21"/>
  <c r="BN653" i="21"/>
  <c r="BN555" i="21"/>
  <c r="BN553" i="21"/>
  <c r="BN563" i="21"/>
  <c r="BN562" i="21"/>
  <c r="BN610" i="21"/>
  <c r="BN340" i="21"/>
  <c r="BN469" i="21"/>
  <c r="BN451" i="21"/>
  <c r="BN517" i="21"/>
  <c r="BN583" i="21"/>
  <c r="BN520" i="21"/>
  <c r="BN561" i="21"/>
  <c r="BN579" i="21"/>
  <c r="BN515" i="21"/>
  <c r="BN597" i="21"/>
  <c r="BN551" i="21"/>
  <c r="BN608" i="21"/>
  <c r="BN549" i="21"/>
  <c r="BN585" i="21"/>
  <c r="BN588" i="21"/>
  <c r="BN529" i="21"/>
  <c r="BN611" i="21"/>
  <c r="BN527" i="21"/>
  <c r="BN521" i="21"/>
  <c r="BN556" i="21"/>
  <c r="BN389" i="21"/>
  <c r="BN358" i="21"/>
  <c r="BN344" i="21"/>
  <c r="BN362" i="21"/>
  <c r="BN371" i="21"/>
  <c r="BN416" i="21"/>
  <c r="BN502" i="21"/>
  <c r="BN481" i="21"/>
  <c r="BN508" i="21"/>
  <c r="BN446" i="21"/>
  <c r="BN452" i="21"/>
  <c r="BN548" i="21"/>
  <c r="BN587" i="21"/>
  <c r="BN648" i="21"/>
  <c r="BN535" i="21"/>
  <c r="BN607" i="21"/>
  <c r="BN615" i="21"/>
  <c r="BN603" i="21"/>
  <c r="BN586" i="21"/>
  <c r="BN687" i="21"/>
  <c r="BN547" i="21"/>
  <c r="BN572" i="21"/>
  <c r="BN590" i="21"/>
  <c r="BN581" i="21"/>
  <c r="BN657" i="21"/>
  <c r="BN650" i="21"/>
  <c r="BN655" i="21"/>
  <c r="BN251" i="21"/>
  <c r="BN219" i="21"/>
  <c r="BN291" i="21"/>
  <c r="BN283" i="21"/>
  <c r="BN267" i="21"/>
  <c r="BN274" i="21"/>
  <c r="BN250" i="21"/>
  <c r="BN311" i="21"/>
  <c r="BN292" i="21"/>
  <c r="BN279" i="21"/>
  <c r="BN298" i="21"/>
  <c r="BN260" i="21"/>
  <c r="BN270" i="21"/>
  <c r="BN222" i="21"/>
  <c r="BN254" i="21"/>
  <c r="BN225" i="21"/>
  <c r="BN234" i="21"/>
  <c r="BN304" i="21"/>
  <c r="BN228" i="21"/>
  <c r="BN284" i="21"/>
  <c r="BN312" i="21"/>
  <c r="BN278" i="21"/>
  <c r="BN271" i="21"/>
  <c r="BN220" i="21"/>
  <c r="BN238" i="21"/>
  <c r="BN301" i="21"/>
  <c r="BN227" i="21"/>
  <c r="BN307" i="21"/>
  <c r="BN239" i="21"/>
  <c r="BN236" i="21"/>
  <c r="BN230" i="21"/>
  <c r="BN310" i="21"/>
  <c r="BN216" i="21"/>
  <c r="BN226" i="21"/>
  <c r="BN217" i="21"/>
  <c r="BN306" i="21"/>
  <c r="BN240" i="21"/>
  <c r="BN248" i="21"/>
  <c r="BN280" i="21"/>
  <c r="BN305" i="21"/>
  <c r="BN286" i="21"/>
  <c r="BN246" i="21"/>
  <c r="BN259" i="21"/>
  <c r="BN293" i="21"/>
  <c r="BN268" i="21"/>
  <c r="BN290" i="21"/>
  <c r="BN249" i="21"/>
  <c r="BN255" i="21"/>
  <c r="BN242" i="21"/>
  <c r="BN264" i="21"/>
  <c r="BN297" i="21"/>
  <c r="BN252" i="21"/>
  <c r="BN263" i="21"/>
  <c r="BN275" i="21"/>
  <c r="BN295" i="21"/>
  <c r="BN308" i="21"/>
  <c r="BN289" i="21"/>
  <c r="BN261" i="21"/>
  <c r="BN288" i="21"/>
  <c r="BN262" i="21"/>
  <c r="BN302" i="21"/>
  <c r="BN273" i="21"/>
  <c r="BN269" i="21"/>
  <c r="BN287" i="21"/>
  <c r="BN285" i="21"/>
  <c r="BN241" i="21"/>
  <c r="BN224" i="21"/>
  <c r="BN233" i="21"/>
  <c r="BN296" i="21"/>
  <c r="BN272" i="21"/>
  <c r="BN282" i="21"/>
  <c r="BN231" i="21"/>
  <c r="BN276" i="21"/>
  <c r="BN257" i="21"/>
  <c r="BN313" i="21"/>
  <c r="BN221" i="21"/>
  <c r="BN232" i="21"/>
  <c r="BN243" i="21"/>
  <c r="BN253" i="21"/>
  <c r="BN215" i="21"/>
  <c r="BN303" i="21"/>
  <c r="BN223" i="21"/>
  <c r="BN256" i="21"/>
  <c r="BN300" i="21"/>
  <c r="BN247" i="21"/>
  <c r="BN294" i="21"/>
  <c r="BN266" i="21"/>
  <c r="BN244" i="21"/>
  <c r="BN218" i="21"/>
  <c r="BN281" i="21"/>
  <c r="BN258" i="21"/>
  <c r="BN636" i="21" l="1"/>
  <c r="BN728" i="21"/>
  <c r="BN679" i="21"/>
  <c r="BN646" i="21"/>
  <c r="BN674" i="21"/>
  <c r="BN645" i="21"/>
  <c r="BN634" i="21"/>
  <c r="BN729" i="21"/>
  <c r="BN713" i="21"/>
  <c r="BN793" i="21"/>
  <c r="BN627" i="21"/>
  <c r="BN668" i="21"/>
  <c r="BN671" i="21"/>
  <c r="BN716" i="21"/>
  <c r="BN691" i="21"/>
  <c r="BN807" i="21"/>
  <c r="BN696" i="21"/>
  <c r="BN767" i="21"/>
  <c r="BN806" i="21"/>
  <c r="BN695" i="21"/>
  <c r="BN703" i="21"/>
  <c r="BN705" i="21"/>
  <c r="BN761" i="21"/>
  <c r="BN683" i="21"/>
  <c r="BN714" i="21"/>
  <c r="BN759" i="21"/>
  <c r="BN722" i="21"/>
  <c r="BN660" i="21"/>
  <c r="BN626" i="21"/>
  <c r="BN631" i="21"/>
  <c r="BN664" i="21"/>
  <c r="BN763" i="21"/>
  <c r="BN680" i="21"/>
  <c r="BN524" i="21"/>
  <c r="BN685" i="21"/>
  <c r="BN639" i="21"/>
  <c r="BN689" i="21"/>
  <c r="BN675" i="21"/>
  <c r="BN731" i="21"/>
  <c r="BN637" i="21"/>
  <c r="BN723" i="21"/>
  <c r="BN707" i="21"/>
  <c r="BN633" i="21"/>
  <c r="BN765" i="21"/>
  <c r="BN766" i="21"/>
  <c r="BN638" i="21"/>
  <c r="BN712" i="21"/>
  <c r="BN670" i="21"/>
  <c r="BN760" i="21"/>
  <c r="BN724" i="21"/>
  <c r="BN678" i="21"/>
  <c r="BN726" i="21"/>
  <c r="BN667" i="21"/>
  <c r="BN640" i="21"/>
  <c r="BN690" i="21"/>
  <c r="BN805" i="21"/>
  <c r="BN694" i="21"/>
  <c r="BN721" i="21"/>
  <c r="BN666" i="21"/>
  <c r="BN710" i="21"/>
  <c r="BN735" i="21"/>
  <c r="BN730" i="21"/>
  <c r="BN732" i="21"/>
  <c r="BN795" i="21"/>
  <c r="BN630" i="21"/>
  <c r="BN643" i="21"/>
  <c r="BN727" i="21"/>
  <c r="BN663" i="21"/>
  <c r="BN762" i="21"/>
  <c r="BN740" i="21"/>
  <c r="BN804" i="21"/>
  <c r="BN693" i="21"/>
  <c r="BN642" i="21"/>
  <c r="BN686" i="21"/>
  <c r="BN733" i="21"/>
  <c r="BN701" i="21"/>
  <c r="BN708" i="21"/>
  <c r="BN625" i="21"/>
  <c r="BN768" i="21"/>
  <c r="BN658" i="21"/>
  <c r="BN809" i="21"/>
  <c r="BN698" i="21"/>
  <c r="BN719" i="21"/>
  <c r="BN758" i="21"/>
  <c r="BN665" i="21"/>
  <c r="BN661" i="21"/>
  <c r="BN808" i="21"/>
  <c r="BN697" i="21"/>
  <c r="BN747" i="21"/>
  <c r="BN641" i="21"/>
  <c r="BN803" i="21"/>
  <c r="BN692" i="21"/>
  <c r="BN798" i="21"/>
  <c r="BN718" i="21"/>
  <c r="BN659" i="21"/>
  <c r="BN632" i="21"/>
  <c r="BN810" i="21"/>
  <c r="BN699" i="21"/>
  <c r="BN662" i="21"/>
  <c r="BN672" i="21"/>
  <c r="BN628" i="21"/>
  <c r="BN673" i="21"/>
  <c r="BN764" i="21"/>
  <c r="BN725" i="21"/>
  <c r="BN681" i="21"/>
  <c r="BN688" i="21"/>
  <c r="BN711" i="21"/>
  <c r="BN715" i="21"/>
  <c r="BN755" i="21"/>
  <c r="BN811" i="21"/>
  <c r="BN700" i="21"/>
  <c r="BN676" i="21"/>
  <c r="BN704" i="21"/>
  <c r="BN669" i="21"/>
  <c r="BN709" i="21"/>
  <c r="BN720" i="21"/>
  <c r="BN677" i="21"/>
  <c r="G533" i="12"/>
  <c r="G221" i="12"/>
  <c r="P3105" i="12"/>
  <c r="H3099" i="12"/>
  <c r="H3021" i="12"/>
  <c r="G3101" i="12"/>
  <c r="G182" i="12"/>
  <c r="P3023" i="12"/>
  <c r="P3086" i="12"/>
  <c r="G3082" i="12"/>
  <c r="G560" i="12"/>
  <c r="G553" i="12"/>
  <c r="G469" i="12"/>
  <c r="G148" i="12"/>
  <c r="G72" i="12"/>
  <c r="G455" i="12"/>
  <c r="G153" i="12"/>
  <c r="G728" i="12"/>
  <c r="G196" i="12"/>
  <c r="G3112" i="12"/>
  <c r="G584" i="12"/>
  <c r="G3071" i="12"/>
  <c r="G237" i="12"/>
  <c r="G23" i="12"/>
  <c r="G184" i="12"/>
  <c r="H3075" i="12"/>
  <c r="G860" i="12"/>
  <c r="H3098" i="12"/>
  <c r="G171" i="12"/>
  <c r="P3058" i="12"/>
  <c r="P3019" i="12"/>
  <c r="G659" i="12"/>
  <c r="H3130" i="12"/>
  <c r="H3023" i="12"/>
  <c r="P3108" i="12"/>
  <c r="G3047" i="12"/>
  <c r="H3058" i="12"/>
  <c r="G381" i="12"/>
  <c r="G159" i="12"/>
  <c r="G286" i="12"/>
  <c r="G113" i="12"/>
  <c r="G283" i="12"/>
  <c r="H3145" i="12"/>
  <c r="G315" i="12"/>
  <c r="G432" i="12"/>
  <c r="G425" i="12"/>
  <c r="P3056" i="12"/>
  <c r="H3079" i="12"/>
  <c r="G661" i="12"/>
  <c r="G359" i="12"/>
  <c r="H3029" i="12"/>
  <c r="P3066" i="12"/>
  <c r="P3037" i="12"/>
  <c r="G488" i="12"/>
  <c r="G3103" i="12"/>
  <c r="G119" i="12"/>
  <c r="G1533" i="12"/>
  <c r="G242" i="12"/>
  <c r="G1426" i="12"/>
  <c r="G476" i="12"/>
  <c r="G29" i="12"/>
  <c r="G10" i="12"/>
  <c r="G3051" i="12"/>
  <c r="G3113" i="12"/>
  <c r="G154" i="12"/>
  <c r="P3020" i="12"/>
  <c r="G254" i="12"/>
  <c r="G3019" i="12"/>
  <c r="H3019" i="12"/>
  <c r="H3095" i="12"/>
  <c r="G97" i="12"/>
  <c r="G303" i="12"/>
  <c r="H3086" i="12"/>
  <c r="H3013" i="12"/>
  <c r="G3118" i="12"/>
  <c r="G1418" i="12"/>
  <c r="G358" i="12"/>
  <c r="G1706" i="12"/>
  <c r="G3069" i="12"/>
  <c r="H3015" i="12"/>
  <c r="G420" i="12"/>
  <c r="G336" i="12"/>
  <c r="G329" i="12"/>
  <c r="G624" i="12"/>
  <c r="G617" i="12"/>
  <c r="G1119" i="12"/>
  <c r="P3135" i="12"/>
  <c r="G1610" i="12"/>
  <c r="H3020" i="12"/>
  <c r="G509" i="12"/>
  <c r="G299" i="12"/>
  <c r="G152" i="12"/>
  <c r="G587" i="12"/>
  <c r="P3087" i="12"/>
  <c r="G460" i="12"/>
  <c r="G380" i="12"/>
  <c r="G1083" i="12"/>
  <c r="G289" i="12"/>
  <c r="G1617" i="12"/>
  <c r="G577" i="12"/>
  <c r="G1254" i="12"/>
  <c r="P3036" i="12"/>
  <c r="G1379" i="12"/>
  <c r="G609" i="12"/>
  <c r="G58" i="12"/>
  <c r="H3112" i="12"/>
  <c r="G3097" i="12"/>
  <c r="G360" i="12"/>
  <c r="H3026" i="12"/>
  <c r="G301" i="12"/>
  <c r="G33" i="12"/>
  <c r="G338" i="12"/>
  <c r="G3098" i="12"/>
  <c r="B3098" i="12" s="1"/>
  <c r="G892" i="12"/>
  <c r="G126" i="12"/>
  <c r="G155" i="12"/>
  <c r="G715" i="12"/>
  <c r="G477" i="12"/>
  <c r="G3065" i="12"/>
  <c r="G292" i="12"/>
  <c r="H3073" i="12"/>
  <c r="G580" i="12"/>
  <c r="G528" i="12"/>
  <c r="G521" i="12"/>
  <c r="P3118" i="12"/>
  <c r="H3041" i="12"/>
  <c r="P3024" i="12"/>
  <c r="P3049" i="12"/>
  <c r="G3013" i="12"/>
  <c r="B3013" i="12" s="1"/>
  <c r="G11" i="12"/>
  <c r="G775" i="12"/>
  <c r="G965" i="12"/>
  <c r="H3027" i="12"/>
  <c r="G347" i="12"/>
  <c r="P3113" i="12"/>
  <c r="P3094" i="12"/>
  <c r="G593" i="12"/>
  <c r="P3100" i="12"/>
  <c r="G828" i="12"/>
  <c r="G513" i="12"/>
  <c r="G1190" i="12"/>
  <c r="G68" i="12"/>
  <c r="G870" i="12"/>
  <c r="G415" i="12"/>
  <c r="G447" i="12"/>
  <c r="H3096" i="12"/>
  <c r="H3103" i="12"/>
  <c r="B3103" i="12" s="1"/>
  <c r="G408" i="12"/>
  <c r="G493" i="12"/>
  <c r="G349" i="12"/>
  <c r="G95" i="12"/>
  <c r="G62" i="12"/>
  <c r="G1116" i="12"/>
  <c r="G3088" i="12"/>
  <c r="G187" i="12"/>
  <c r="P3010" i="12"/>
  <c r="G891" i="12"/>
  <c r="G3017" i="12"/>
  <c r="G3061" i="12"/>
  <c r="G3128" i="12"/>
  <c r="G61" i="12"/>
  <c r="G42" i="12"/>
  <c r="H3045" i="12"/>
  <c r="G3096" i="12"/>
  <c r="G637" i="12"/>
  <c r="G427" i="12"/>
  <c r="G251" i="12"/>
  <c r="P3042" i="12"/>
  <c r="P3142" i="12"/>
  <c r="P3112" i="12"/>
  <c r="G748" i="12"/>
  <c r="G2005" i="12"/>
  <c r="G721" i="12"/>
  <c r="G3052" i="12"/>
  <c r="G632" i="12"/>
  <c r="P3088" i="12"/>
  <c r="G285" i="12"/>
  <c r="G366" i="12"/>
  <c r="H3006" i="12"/>
  <c r="G3130" i="12"/>
  <c r="H3113" i="12"/>
  <c r="G826" i="12"/>
  <c r="G412" i="12"/>
  <c r="G1115" i="12"/>
  <c r="G700" i="12"/>
  <c r="G1393" i="12"/>
  <c r="G344" i="12"/>
  <c r="G3067" i="12"/>
  <c r="G230" i="12"/>
  <c r="H3043" i="12"/>
  <c r="P3138" i="12"/>
  <c r="P3035" i="12"/>
  <c r="G388" i="12"/>
  <c r="G275" i="12"/>
  <c r="P3124" i="12"/>
  <c r="G3131" i="12"/>
  <c r="G3039" i="12"/>
  <c r="G3068" i="12"/>
  <c r="H3033" i="12"/>
  <c r="G1064" i="12"/>
  <c r="G951" i="12"/>
  <c r="G806" i="12"/>
  <c r="G421" i="12"/>
  <c r="G190" i="12"/>
  <c r="G402" i="12"/>
  <c r="P3038" i="12"/>
  <c r="G730" i="12"/>
  <c r="G348" i="12"/>
  <c r="G1051" i="12"/>
  <c r="G3148" i="12"/>
  <c r="G345" i="12"/>
  <c r="G3049" i="12"/>
  <c r="G736" i="12"/>
  <c r="H3031" i="12"/>
  <c r="G1024" i="12"/>
  <c r="G879" i="12"/>
  <c r="G2198" i="12"/>
  <c r="G3027" i="12"/>
  <c r="G88" i="12"/>
  <c r="G555" i="12"/>
  <c r="G63" i="12"/>
  <c r="H3042" i="12"/>
  <c r="P3005" i="12"/>
  <c r="G3094" i="12"/>
  <c r="G636" i="12"/>
  <c r="G1329" i="12"/>
  <c r="G545" i="12"/>
  <c r="G1222" i="12"/>
  <c r="G233" i="12"/>
  <c r="G1510" i="12"/>
  <c r="G140" i="12"/>
  <c r="G1635" i="12"/>
  <c r="G158" i="12"/>
  <c r="G111" i="12"/>
  <c r="G3077" i="12"/>
  <c r="G435" i="12"/>
  <c r="G13" i="12"/>
  <c r="G3100" i="12"/>
  <c r="G3058" i="12"/>
  <c r="G504" i="12"/>
  <c r="G589" i="12"/>
  <c r="G413" i="12"/>
  <c r="G225" i="12"/>
  <c r="G701" i="12"/>
  <c r="G491" i="12"/>
  <c r="G3063" i="12"/>
  <c r="G1216" i="12"/>
  <c r="G259" i="12"/>
  <c r="G252" i="12"/>
  <c r="G955" i="12"/>
  <c r="G540" i="12"/>
  <c r="G1233" i="12"/>
  <c r="G481" i="12"/>
  <c r="G825" i="12"/>
  <c r="G3074" i="12"/>
  <c r="G960" i="12"/>
  <c r="P3047" i="12"/>
  <c r="G666" i="12"/>
  <c r="G3" i="12"/>
  <c r="G3125" i="12"/>
  <c r="G3076" i="12"/>
  <c r="G465" i="12"/>
  <c r="G193" i="12"/>
  <c r="G559" i="12"/>
  <c r="G30" i="12"/>
  <c r="G1084" i="12"/>
  <c r="G99" i="12"/>
  <c r="G1446" i="12"/>
  <c r="G383" i="12"/>
  <c r="G3136" i="12"/>
  <c r="G3141" i="12"/>
  <c r="P3080" i="12"/>
  <c r="P3133" i="12"/>
  <c r="G376" i="12"/>
  <c r="G461" i="12"/>
  <c r="G664" i="12"/>
  <c r="G56" i="12"/>
  <c r="G605" i="12"/>
  <c r="G395" i="12"/>
  <c r="P3075" i="12"/>
  <c r="G801" i="12"/>
  <c r="H3072" i="12"/>
  <c r="G859" i="12"/>
  <c r="G444" i="12"/>
  <c r="G1147" i="12"/>
  <c r="G1002" i="12"/>
  <c r="P3144" i="12"/>
  <c r="P3093" i="12"/>
  <c r="G544" i="12"/>
  <c r="G3032" i="12"/>
  <c r="G732" i="12"/>
  <c r="H3038" i="12"/>
  <c r="G1020" i="12"/>
  <c r="P3128" i="12"/>
  <c r="G794" i="12"/>
  <c r="G351" i="12"/>
  <c r="G3046" i="12"/>
  <c r="P3102" i="12"/>
  <c r="G473" i="12"/>
  <c r="G165" i="12"/>
  <c r="G567" i="12"/>
  <c r="G129" i="12"/>
  <c r="G309" i="12"/>
  <c r="G298" i="12"/>
  <c r="G597" i="12"/>
  <c r="G295" i="12"/>
  <c r="G243" i="12"/>
  <c r="H3011" i="12"/>
  <c r="P3029" i="12"/>
  <c r="G456" i="12"/>
  <c r="G280" i="12"/>
  <c r="G365" i="12"/>
  <c r="G568" i="12"/>
  <c r="G653" i="12"/>
  <c r="G1394" i="12"/>
  <c r="G1078" i="12"/>
  <c r="G53" i="12"/>
  <c r="H3032" i="12"/>
  <c r="G258" i="12"/>
  <c r="G1574" i="12"/>
  <c r="G255" i="12"/>
  <c r="H3012" i="12"/>
  <c r="G3018" i="12"/>
  <c r="H3071" i="12"/>
  <c r="G448" i="12"/>
  <c r="G1173" i="12"/>
  <c r="G357" i="12"/>
  <c r="G981" i="12"/>
  <c r="G645" i="12"/>
  <c r="G3146" i="12"/>
  <c r="G300" i="12"/>
  <c r="G66" i="12"/>
  <c r="G677" i="12"/>
  <c r="P3030" i="12"/>
  <c r="G634" i="12"/>
  <c r="P3145" i="12"/>
  <c r="G731" i="12"/>
  <c r="G604" i="12"/>
  <c r="G1297" i="12"/>
  <c r="G101" i="12"/>
  <c r="G211" i="12"/>
  <c r="H3122" i="12"/>
  <c r="G328" i="12"/>
  <c r="P3082" i="12"/>
  <c r="G616" i="12"/>
  <c r="G472" i="12"/>
  <c r="G557" i="12"/>
  <c r="P3077" i="12"/>
  <c r="G160" i="12"/>
  <c r="G94" i="12"/>
  <c r="G1148" i="12"/>
  <c r="G3073" i="12"/>
  <c r="G582" i="12"/>
  <c r="G971" i="12"/>
  <c r="G82" i="12"/>
  <c r="G7" i="12"/>
  <c r="H3118" i="12"/>
  <c r="G468" i="12"/>
  <c r="G5" i="12"/>
  <c r="G346" i="12"/>
  <c r="H3051" i="12"/>
  <c r="G928" i="12"/>
  <c r="G581" i="12"/>
  <c r="G1290" i="12"/>
  <c r="G207" i="12"/>
  <c r="G1073" i="12"/>
  <c r="G483" i="12"/>
  <c r="H3142" i="12"/>
  <c r="G508" i="12"/>
  <c r="G1201" i="12"/>
  <c r="G156" i="12"/>
  <c r="G1489" i="12"/>
  <c r="G35" i="12"/>
  <c r="G1414" i="12"/>
  <c r="G130" i="12"/>
  <c r="G606" i="12"/>
  <c r="G3025" i="12"/>
  <c r="G674" i="12"/>
  <c r="G256" i="12"/>
  <c r="G149" i="12"/>
  <c r="G288" i="12"/>
  <c r="G161" i="12"/>
  <c r="G495" i="12"/>
  <c r="H3024" i="12"/>
  <c r="G764" i="12"/>
  <c r="G3105" i="12"/>
  <c r="G769" i="12"/>
  <c r="P3021" i="12"/>
  <c r="G1702" i="12"/>
  <c r="G639" i="12"/>
  <c r="H3120" i="12"/>
  <c r="H3077" i="12"/>
  <c r="G601" i="12"/>
  <c r="G48" i="12"/>
  <c r="G2013" i="12"/>
  <c r="G702" i="12"/>
  <c r="G169" i="12"/>
  <c r="G385" i="12"/>
  <c r="G970" i="12"/>
  <c r="G673" i="12"/>
  <c r="G1350" i="12"/>
  <c r="G319" i="12"/>
  <c r="H3100" i="12"/>
  <c r="G3064" i="12"/>
  <c r="G418" i="12"/>
  <c r="G480" i="12"/>
  <c r="G1205" i="12"/>
  <c r="G103" i="12"/>
  <c r="G93" i="12"/>
  <c r="G28" i="12"/>
  <c r="H3076" i="12"/>
  <c r="B3076" i="12" s="1"/>
  <c r="H3128" i="12"/>
  <c r="P3092" i="12"/>
  <c r="P3136" i="12"/>
  <c r="P3045" i="12"/>
  <c r="G424" i="12"/>
  <c r="P3096" i="12"/>
  <c r="P3129" i="12"/>
  <c r="G65" i="12"/>
  <c r="G164" i="12"/>
  <c r="G3040" i="12"/>
  <c r="G394" i="12"/>
  <c r="G530" i="12"/>
  <c r="G1934" i="12"/>
  <c r="G656" i="12"/>
  <c r="G649" i="12"/>
  <c r="P3147" i="12"/>
  <c r="G773" i="12"/>
  <c r="G3134" i="12"/>
  <c r="G830" i="12"/>
  <c r="G416" i="12"/>
  <c r="G1151" i="12"/>
  <c r="G73" i="12"/>
  <c r="P3013" i="12"/>
  <c r="H3040" i="12"/>
  <c r="P3117" i="12"/>
  <c r="G166" i="12"/>
  <c r="G363" i="12"/>
  <c r="G1011" i="12"/>
  <c r="H3092" i="12"/>
  <c r="G198" i="12"/>
  <c r="H3010" i="12"/>
  <c r="P3132" i="12"/>
  <c r="G511" i="12"/>
  <c r="H3136" i="12"/>
  <c r="G69" i="12"/>
  <c r="G311" i="12"/>
  <c r="H3143" i="12"/>
  <c r="G1429" i="12"/>
  <c r="G613" i="12"/>
  <c r="G1322" i="12"/>
  <c r="G262" i="12"/>
  <c r="G449" i="12"/>
  <c r="G689" i="12"/>
  <c r="G104" i="12"/>
  <c r="G486" i="12"/>
  <c r="G375" i="12"/>
  <c r="G1512" i="12"/>
  <c r="G537" i="12"/>
  <c r="P3044" i="12"/>
  <c r="G1502" i="12"/>
  <c r="G1056" i="12"/>
  <c r="G89" i="12"/>
  <c r="G1525" i="12"/>
  <c r="G204" i="12"/>
  <c r="G1230" i="12"/>
  <c r="G2029" i="12"/>
  <c r="G226" i="12"/>
  <c r="G3070" i="12"/>
  <c r="H3129" i="12"/>
  <c r="H3132" i="12"/>
  <c r="G3110" i="12"/>
  <c r="G3107" i="12"/>
  <c r="G667" i="12"/>
  <c r="G257" i="12"/>
  <c r="G1585" i="12"/>
  <c r="G163" i="12"/>
  <c r="G1478" i="12"/>
  <c r="G132" i="12"/>
  <c r="G934" i="12"/>
  <c r="G247" i="12"/>
  <c r="G136" i="12"/>
  <c r="G487" i="12"/>
  <c r="G320" i="12"/>
  <c r="G1055" i="12"/>
  <c r="G608" i="12"/>
  <c r="G1333" i="12"/>
  <c r="G549" i="12"/>
  <c r="H3140" i="12"/>
  <c r="G102" i="12"/>
  <c r="G18" i="12"/>
  <c r="H3065" i="12"/>
  <c r="B3065" i="12" s="1"/>
  <c r="P3115" i="12"/>
  <c r="H3090" i="12"/>
  <c r="G260" i="12"/>
  <c r="P3070" i="12"/>
  <c r="P3064" i="12"/>
  <c r="H3108" i="12"/>
  <c r="G203" i="12"/>
  <c r="G98" i="12"/>
  <c r="G176" i="12"/>
  <c r="G3142" i="12"/>
  <c r="G1546" i="12"/>
  <c r="G451" i="12"/>
  <c r="P3116" i="12"/>
  <c r="G3108" i="12"/>
  <c r="G38" i="12"/>
  <c r="P3078" i="12"/>
  <c r="G92" i="12"/>
  <c r="G1457" i="12"/>
  <c r="G417" i="12"/>
  <c r="G1034" i="12"/>
  <c r="G354" i="12"/>
  <c r="G1670" i="12"/>
  <c r="H3074" i="12"/>
  <c r="B3074" i="12" s="1"/>
  <c r="G410" i="12"/>
  <c r="G4" i="12"/>
  <c r="G959" i="12"/>
  <c r="G512" i="12"/>
  <c r="G71" i="12"/>
  <c r="G1498" i="12"/>
  <c r="G317" i="12"/>
  <c r="H3064" i="12"/>
  <c r="G108" i="12"/>
  <c r="H3147" i="12"/>
  <c r="G832" i="12"/>
  <c r="G34" i="12"/>
  <c r="G1120" i="12"/>
  <c r="H3089" i="12"/>
  <c r="G622" i="12"/>
  <c r="G419" i="12"/>
  <c r="G3030" i="12"/>
  <c r="G105" i="12"/>
  <c r="H3054" i="12"/>
  <c r="G3050" i="12"/>
  <c r="G74" i="12"/>
  <c r="G197" i="12"/>
  <c r="G253" i="12"/>
  <c r="G334" i="12"/>
  <c r="G541" i="12"/>
  <c r="G331" i="12"/>
  <c r="G191" i="12"/>
  <c r="G142" i="12"/>
  <c r="P3097" i="12"/>
  <c r="G827" i="12"/>
  <c r="G668" i="12"/>
  <c r="G1361" i="12"/>
  <c r="G321" i="12"/>
  <c r="G842" i="12"/>
  <c r="G185" i="12"/>
  <c r="G1094" i="12"/>
  <c r="G3011" i="12"/>
  <c r="G3024" i="12"/>
  <c r="B3024" i="12" s="1"/>
  <c r="G326" i="12"/>
  <c r="G1674" i="12"/>
  <c r="G323" i="12"/>
  <c r="G3123" i="12"/>
  <c r="G41" i="12"/>
  <c r="H3134" i="12"/>
  <c r="G676" i="12"/>
  <c r="G592" i="12"/>
  <c r="G585" i="12"/>
  <c r="G245" i="12"/>
  <c r="G229" i="12"/>
  <c r="G853" i="12"/>
  <c r="G441" i="12"/>
  <c r="G277" i="12"/>
  <c r="G266" i="12"/>
  <c r="H3137" i="12"/>
  <c r="G798" i="12"/>
  <c r="H3080" i="12"/>
  <c r="G831" i="12"/>
  <c r="G672" i="12"/>
  <c r="G3109" i="12"/>
  <c r="G3059" i="12"/>
  <c r="G3099" i="12"/>
  <c r="G294" i="12"/>
  <c r="G3007" i="12"/>
  <c r="G642" i="12"/>
  <c r="G284" i="12"/>
  <c r="G987" i="12"/>
  <c r="G12" i="12"/>
  <c r="G1553" i="12"/>
  <c r="G3041" i="12"/>
  <c r="G682" i="12"/>
  <c r="G162" i="12"/>
  <c r="G434" i="12"/>
  <c r="P3031" i="12"/>
  <c r="G734" i="12"/>
  <c r="G1381" i="12"/>
  <c r="G26" i="12"/>
  <c r="P3127" i="12"/>
  <c r="H3053" i="12"/>
  <c r="G500" i="12"/>
  <c r="G3129" i="12"/>
  <c r="G181" i="12"/>
  <c r="G70" i="12"/>
  <c r="G199" i="12"/>
  <c r="G179" i="12"/>
  <c r="G3009" i="12"/>
  <c r="G423" i="12"/>
  <c r="H3111" i="12"/>
  <c r="G47" i="12"/>
  <c r="H3102" i="12"/>
  <c r="G576" i="12"/>
  <c r="G1301" i="12"/>
  <c r="G219" i="12"/>
  <c r="G1589" i="12"/>
  <c r="G168" i="12"/>
  <c r="G3138" i="12"/>
  <c r="G3057" i="12"/>
  <c r="G3135" i="12"/>
  <c r="G3008" i="12"/>
  <c r="H3105" i="12"/>
  <c r="G484" i="12"/>
  <c r="G3080" i="12"/>
  <c r="G516" i="12"/>
  <c r="P3123" i="12"/>
  <c r="G671" i="12"/>
  <c r="G3106" i="12"/>
  <c r="G864" i="12"/>
  <c r="P3051" i="12"/>
  <c r="G614" i="12"/>
  <c r="G143" i="12"/>
  <c r="G1009" i="12"/>
  <c r="H3123" i="12"/>
  <c r="G3095" i="12"/>
  <c r="G137" i="12"/>
  <c r="G51" i="12"/>
  <c r="G729" i="12"/>
  <c r="G429" i="12"/>
  <c r="G627" i="12"/>
  <c r="G205" i="12"/>
  <c r="G453" i="12"/>
  <c r="G1157" i="12"/>
  <c r="G40" i="12"/>
  <c r="G1450" i="12"/>
  <c r="G387" i="12"/>
  <c r="H3138" i="12"/>
  <c r="P3026" i="12"/>
  <c r="G3119" i="12"/>
  <c r="B3119" i="12" s="1"/>
  <c r="P3126" i="12"/>
  <c r="G368" i="12"/>
  <c r="G361" i="12"/>
  <c r="G192" i="12"/>
  <c r="G3090" i="12"/>
  <c r="P3032" i="12"/>
  <c r="G479" i="12"/>
  <c r="G150" i="12"/>
  <c r="G3093" i="12"/>
  <c r="G596" i="12"/>
  <c r="P3053" i="12"/>
  <c r="G426" i="12"/>
  <c r="G325" i="12"/>
  <c r="G917" i="12"/>
  <c r="G220" i="12"/>
  <c r="G1578" i="12"/>
  <c r="G212" i="12"/>
  <c r="P3076" i="12"/>
  <c r="G603" i="12"/>
  <c r="G24" i="12"/>
  <c r="P3098" i="12"/>
  <c r="G548" i="12"/>
  <c r="H3119" i="12"/>
  <c r="G3132" i="12"/>
  <c r="G135" i="12"/>
  <c r="G115" i="12"/>
  <c r="G157" i="12"/>
  <c r="G138" i="12"/>
  <c r="H3037" i="12"/>
  <c r="P3017" i="12"/>
  <c r="G3145" i="12"/>
  <c r="P3099" i="12"/>
  <c r="G296" i="12"/>
  <c r="G201" i="12"/>
  <c r="H3131" i="12"/>
  <c r="P3148" i="12"/>
  <c r="G3037" i="12"/>
  <c r="H3082" i="12"/>
  <c r="G437" i="12"/>
  <c r="G84" i="12"/>
  <c r="G342" i="12"/>
  <c r="G679" i="12"/>
  <c r="G339" i="12"/>
  <c r="G3084" i="12"/>
  <c r="G371" i="12"/>
  <c r="P3054" i="12"/>
  <c r="G232" i="12"/>
  <c r="G1557" i="12"/>
  <c r="G485" i="12"/>
  <c r="G1194" i="12"/>
  <c r="G79" i="12"/>
  <c r="P3015" i="12"/>
  <c r="P3090" i="12"/>
  <c r="P3146" i="12"/>
  <c r="G452" i="12"/>
  <c r="P3089" i="12"/>
  <c r="G44" i="12"/>
  <c r="G180" i="12"/>
  <c r="G1630" i="12"/>
  <c r="G1237" i="12"/>
  <c r="P3121" i="12"/>
  <c r="G85" i="12"/>
  <c r="P3025" i="12"/>
  <c r="G3045" i="12"/>
  <c r="G3127" i="12"/>
  <c r="G210" i="12"/>
  <c r="H3056" i="12"/>
  <c r="G310" i="12"/>
  <c r="G647" i="12"/>
  <c r="G563" i="12"/>
  <c r="G141" i="12"/>
  <c r="P3111" i="12"/>
  <c r="G3035" i="12"/>
  <c r="G3026" i="12"/>
  <c r="G3034" i="12"/>
  <c r="G641" i="12"/>
  <c r="G1318" i="12"/>
  <c r="G290" i="12"/>
  <c r="G1606" i="12"/>
  <c r="G575" i="12"/>
  <c r="G3126" i="12"/>
  <c r="H3009" i="12"/>
  <c r="G927" i="12"/>
  <c r="G39" i="12"/>
  <c r="G1461" i="12"/>
  <c r="G389" i="12"/>
  <c r="G696" i="12"/>
  <c r="G3020" i="12"/>
  <c r="B3020" i="12" s="1"/>
  <c r="G705" i="12"/>
  <c r="G3048" i="12"/>
  <c r="G565" i="12"/>
  <c r="G263" i="12"/>
  <c r="H3055" i="12"/>
  <c r="G551" i="12"/>
  <c r="G499" i="12"/>
  <c r="G77" i="12"/>
  <c r="H3008" i="12"/>
  <c r="G3086" i="12"/>
  <c r="G536" i="12"/>
  <c r="G621" i="12"/>
  <c r="G209" i="12"/>
  <c r="G270" i="12"/>
  <c r="G1650" i="12"/>
  <c r="G1371" i="12"/>
  <c r="G3022" i="12"/>
  <c r="G114" i="12"/>
  <c r="H3126" i="12"/>
  <c r="P3043" i="12"/>
  <c r="G324" i="12"/>
  <c r="G272" i="12"/>
  <c r="G265" i="12"/>
  <c r="G3085" i="12"/>
  <c r="G799" i="12"/>
  <c r="G50" i="12"/>
  <c r="G3115" i="12"/>
  <c r="G350" i="12"/>
  <c r="P3041" i="12"/>
  <c r="G117" i="12"/>
  <c r="G595" i="12"/>
  <c r="G341" i="12"/>
  <c r="G312" i="12"/>
  <c r="G1088" i="12"/>
  <c r="G895" i="12"/>
  <c r="G21" i="12"/>
  <c r="G407" i="12"/>
  <c r="G90" i="12"/>
  <c r="H3062" i="12"/>
  <c r="P3068" i="12"/>
  <c r="H3046" i="12"/>
  <c r="P3095" i="12"/>
  <c r="G3043" i="12"/>
  <c r="H3125" i="12"/>
  <c r="G194" i="12"/>
  <c r="G774" i="12"/>
  <c r="G1863" i="12"/>
  <c r="G1374" i="12"/>
  <c r="G820" i="12"/>
  <c r="G650" i="12"/>
  <c r="G663" i="12"/>
  <c r="G1040" i="12"/>
  <c r="G467" i="12"/>
  <c r="G3124" i="12"/>
  <c r="G498" i="12"/>
  <c r="G1307" i="12"/>
  <c r="G2265" i="12"/>
  <c r="G2612" i="12"/>
  <c r="G2117" i="12"/>
  <c r="G223" i="12"/>
  <c r="G2110" i="12"/>
  <c r="G1637" i="12"/>
  <c r="G554" i="12"/>
  <c r="G1789" i="12"/>
  <c r="G535" i="12"/>
  <c r="G896" i="12"/>
  <c r="P3062" i="12"/>
  <c r="G863" i="12"/>
  <c r="H3066" i="12"/>
  <c r="G1386" i="12"/>
  <c r="G279" i="12"/>
  <c r="G1603" i="12"/>
  <c r="G1677" i="12"/>
  <c r="G1544" i="12"/>
  <c r="G1990" i="12"/>
  <c r="G2006" i="12"/>
  <c r="G1975" i="12"/>
  <c r="G984" i="12"/>
  <c r="G1530" i="12"/>
  <c r="G8" i="12"/>
  <c r="G1013" i="12"/>
  <c r="G936" i="12"/>
  <c r="G823" i="12"/>
  <c r="G670" i="12"/>
  <c r="G1111" i="12"/>
  <c r="G711" i="12"/>
  <c r="G837" i="12"/>
  <c r="G858" i="12"/>
  <c r="G1207" i="12"/>
  <c r="G1191" i="12"/>
  <c r="G1495" i="12"/>
  <c r="G1037" i="12"/>
  <c r="G913" i="12"/>
  <c r="G478" i="12"/>
  <c r="H3039" i="12"/>
  <c r="G1008" i="12"/>
  <c r="G1397" i="12"/>
  <c r="G564" i="12"/>
  <c r="G1354" i="12"/>
  <c r="G116" i="12"/>
  <c r="P3106" i="12"/>
  <c r="G920" i="12"/>
  <c r="G1981" i="12"/>
  <c r="G905" i="12"/>
  <c r="G1910" i="12"/>
  <c r="G1911" i="12"/>
  <c r="G2183" i="12"/>
  <c r="G1904" i="12"/>
  <c r="G1784" i="12"/>
  <c r="G787" i="12"/>
  <c r="G583" i="12"/>
  <c r="G107" i="12"/>
  <c r="G49" i="12"/>
  <c r="G1499" i="12"/>
  <c r="P3034" i="12"/>
  <c r="G1074" i="12"/>
  <c r="G367" i="12"/>
  <c r="G1712" i="12"/>
  <c r="G1054" i="12"/>
  <c r="G1947" i="12"/>
  <c r="G1931" i="12"/>
  <c r="G1612" i="12"/>
  <c r="G1924" i="12"/>
  <c r="G1031" i="12"/>
  <c r="G780" i="12"/>
  <c r="G969" i="12"/>
  <c r="G1100" i="12"/>
  <c r="G543" i="12"/>
  <c r="G271" i="12"/>
  <c r="G384" i="12"/>
  <c r="G586" i="12"/>
  <c r="G228" i="12"/>
  <c r="G704" i="12"/>
  <c r="G1225" i="12"/>
  <c r="G2067" i="12"/>
  <c r="G1694" i="12"/>
  <c r="G1772" i="12"/>
  <c r="G759" i="12"/>
  <c r="G713" i="12"/>
  <c r="G1570" i="12"/>
  <c r="G195" i="12"/>
  <c r="G224" i="12"/>
  <c r="P3059" i="12"/>
  <c r="G903" i="12"/>
  <c r="G1186" i="12"/>
  <c r="G1181" i="12"/>
  <c r="G1474" i="12"/>
  <c r="G997" i="12"/>
  <c r="G352" i="12"/>
  <c r="G3021" i="12"/>
  <c r="G125" i="12"/>
  <c r="P3018" i="12"/>
  <c r="G218" i="12"/>
  <c r="G6" i="12"/>
  <c r="G173" i="12"/>
  <c r="G330" i="12"/>
  <c r="G397" i="12"/>
  <c r="G222" i="12"/>
  <c r="G607" i="12"/>
  <c r="G3033" i="12"/>
  <c r="G600" i="12"/>
  <c r="G3111" i="12"/>
  <c r="G109" i="12"/>
  <c r="G202" i="12"/>
  <c r="G234" i="12"/>
  <c r="H3124" i="12"/>
  <c r="G333" i="12"/>
  <c r="G170" i="12"/>
  <c r="P3048" i="12"/>
  <c r="P3084" i="12"/>
  <c r="G1425" i="12"/>
  <c r="G1472" i="12"/>
  <c r="G1146" i="12"/>
  <c r="G881" i="12"/>
  <c r="G1549" i="12"/>
  <c r="G1370" i="12"/>
  <c r="G45" i="12"/>
  <c r="G144" i="12"/>
  <c r="G1586" i="12"/>
  <c r="G2126" i="12"/>
  <c r="G1829" i="12"/>
  <c r="G16" i="12"/>
  <c r="G1209" i="12"/>
  <c r="G396" i="12"/>
  <c r="G1423" i="12"/>
  <c r="H3139" i="12"/>
  <c r="G1274" i="12"/>
  <c r="G3081" i="12"/>
  <c r="G1477" i="12"/>
  <c r="G490" i="12"/>
  <c r="G822" i="12"/>
  <c r="G968" i="12"/>
  <c r="G855" i="12"/>
  <c r="G710" i="12"/>
  <c r="G1389" i="12"/>
  <c r="G458" i="12"/>
  <c r="G1390" i="12"/>
  <c r="G1262" i="12"/>
  <c r="G1239" i="12"/>
  <c r="G1511" i="12"/>
  <c r="G1133" i="12"/>
  <c r="G1695" i="12"/>
  <c r="G761" i="12"/>
  <c r="G355" i="12"/>
  <c r="G884" i="12"/>
  <c r="G1266" i="12"/>
  <c r="G1582" i="12"/>
  <c r="G1554" i="12"/>
  <c r="G1275" i="12"/>
  <c r="P3122" i="12"/>
  <c r="G1138" i="12"/>
  <c r="G1722" i="12"/>
  <c r="G2026" i="12"/>
  <c r="G2010" i="12"/>
  <c r="G1723" i="12"/>
  <c r="G1995" i="12"/>
  <c r="G370" i="12"/>
  <c r="G3010" i="12"/>
  <c r="B3010" i="12" s="1"/>
  <c r="G178" i="12"/>
  <c r="G1338" i="12"/>
  <c r="G414" i="12"/>
  <c r="G1079" i="12"/>
  <c r="G474" i="12"/>
  <c r="G1357" i="12"/>
  <c r="G967" i="12"/>
  <c r="G1250" i="12"/>
  <c r="G833" i="12"/>
  <c r="G1087" i="12"/>
  <c r="G737" i="12"/>
  <c r="G106" i="12"/>
  <c r="G172" i="12"/>
  <c r="G227" i="12"/>
  <c r="H3035" i="12"/>
  <c r="G635" i="12"/>
  <c r="G278" i="12"/>
  <c r="G400" i="12"/>
  <c r="H3106" i="12"/>
  <c r="P3012" i="12"/>
  <c r="H3048" i="12"/>
  <c r="G353" i="12"/>
  <c r="G3087" i="12"/>
  <c r="G588" i="12"/>
  <c r="G924" i="12"/>
  <c r="G200" i="12"/>
  <c r="H3110" i="12"/>
  <c r="G411" i="12"/>
  <c r="G238" i="12"/>
  <c r="G216" i="12"/>
  <c r="G1135" i="12"/>
  <c r="G372" i="12"/>
  <c r="G1480" i="12"/>
  <c r="G1016" i="12"/>
  <c r="G430" i="12"/>
  <c r="P3039" i="12"/>
  <c r="G91" i="12"/>
  <c r="G712" i="12"/>
  <c r="G802" i="12"/>
  <c r="G690" i="12"/>
  <c r="G1315" i="12"/>
  <c r="H3088" i="12"/>
  <c r="G1189" i="12"/>
  <c r="G1657" i="12"/>
  <c r="G96" i="12"/>
  <c r="G1118" i="12"/>
  <c r="G1749" i="12"/>
  <c r="G1076" i="12"/>
  <c r="P3114" i="12"/>
  <c r="G470" i="12"/>
  <c r="G869" i="12"/>
  <c r="G777" i="12"/>
  <c r="G1298" i="12"/>
  <c r="G1710" i="12"/>
  <c r="G3091" i="12"/>
  <c r="G1563" i="12"/>
  <c r="G2049" i="12"/>
  <c r="G1770" i="12"/>
  <c r="G1754" i="12"/>
  <c r="G2058" i="12"/>
  <c r="G1739" i="12"/>
  <c r="G2043" i="12"/>
  <c r="G1713" i="12"/>
  <c r="G1662" i="12"/>
  <c r="G906" i="12"/>
  <c r="G1214" i="12"/>
  <c r="G1132" i="12"/>
  <c r="G1806" i="12"/>
  <c r="G454" i="12"/>
  <c r="G2094" i="12"/>
  <c r="G907" i="12"/>
  <c r="G2047" i="12"/>
  <c r="G1294" i="12"/>
  <c r="G2585" i="12"/>
  <c r="G1227" i="12"/>
  <c r="G2338" i="12"/>
  <c r="G1106" i="12"/>
  <c r="G2111" i="12"/>
  <c r="G786" i="12"/>
  <c r="P3081" i="12"/>
  <c r="G1140" i="12"/>
  <c r="G1522" i="12"/>
  <c r="G1243" i="12"/>
  <c r="G177" i="12"/>
  <c r="G1531" i="12"/>
  <c r="G273" i="12"/>
  <c r="G1408" i="12"/>
  <c r="G1978" i="12"/>
  <c r="G1592" i="12"/>
  <c r="G1673" i="12"/>
  <c r="G1979" i="12"/>
  <c r="G1665" i="12"/>
  <c r="G1972" i="12"/>
  <c r="H3078" i="12"/>
  <c r="G983" i="12"/>
  <c r="G630" i="12"/>
  <c r="G790" i="12"/>
  <c r="G276" i="12"/>
  <c r="G1507" i="12"/>
  <c r="G147" i="12"/>
  <c r="G1090" i="12"/>
  <c r="G848" i="12"/>
  <c r="G489" i="12"/>
  <c r="G1687" i="12"/>
  <c r="G619" i="12"/>
  <c r="G1967" i="12"/>
  <c r="H3028" i="12"/>
  <c r="G1960" i="12"/>
  <c r="G1044" i="12"/>
  <c r="G911" i="12"/>
  <c r="H3067" i="12"/>
  <c r="G718" i="12"/>
  <c r="G945" i="12"/>
  <c r="G139" i="12"/>
  <c r="P3028" i="12"/>
  <c r="G888" i="12"/>
  <c r="G515" i="12"/>
  <c r="G550" i="12"/>
  <c r="G1664" i="12"/>
  <c r="G2135" i="12"/>
  <c r="G2119" i="12"/>
  <c r="G1840" i="12"/>
  <c r="G2325" i="12"/>
  <c r="G771" i="12"/>
  <c r="P3007" i="12"/>
  <c r="G547" i="12"/>
  <c r="G1365" i="12"/>
  <c r="G436" i="12"/>
  <c r="G1099" i="12"/>
  <c r="G1644" i="12"/>
  <c r="G1377" i="12"/>
  <c r="G1944" i="12"/>
  <c r="G1270" i="12"/>
  <c r="G867" i="12"/>
  <c r="G1296" i="12"/>
  <c r="G2543" i="12"/>
  <c r="G293" i="12"/>
  <c r="G1513" i="12"/>
  <c r="G87" i="12"/>
  <c r="G464" i="12"/>
  <c r="P3008" i="12"/>
  <c r="G3120" i="12"/>
  <c r="B3120" i="12" s="1"/>
  <c r="G602" i="12"/>
  <c r="G615" i="12"/>
  <c r="G167" i="12"/>
  <c r="G658" i="12"/>
  <c r="P3074" i="12"/>
  <c r="G768" i="12"/>
  <c r="P3060" i="12"/>
  <c r="P3137" i="12"/>
  <c r="H3093" i="12"/>
  <c r="G749" i="12"/>
  <c r="G291" i="12"/>
  <c r="H3084" i="12"/>
  <c r="G3062" i="12"/>
  <c r="G992" i="12"/>
  <c r="P3033" i="12"/>
  <c r="G1257" i="12"/>
  <c r="G1063" i="12"/>
  <c r="G362" i="12"/>
  <c r="G1346" i="12"/>
  <c r="G206" i="12"/>
  <c r="G356" i="12"/>
  <c r="G797" i="12"/>
  <c r="G933" i="12"/>
  <c r="G2165" i="12"/>
  <c r="G214" i="12"/>
  <c r="G579" i="12"/>
  <c r="G1961" i="12"/>
  <c r="G1517" i="12"/>
  <c r="G1050" i="12"/>
  <c r="G1184" i="12"/>
  <c r="G1491" i="12"/>
  <c r="G1757" i="12"/>
  <c r="G1406" i="12"/>
  <c r="G386" i="12"/>
  <c r="G1609" i="12"/>
  <c r="G876" i="12"/>
  <c r="G2133" i="12"/>
  <c r="G27" i="12"/>
  <c r="G1838" i="12"/>
  <c r="G691" i="12"/>
  <c r="G1791" i="12"/>
  <c r="G964" i="12"/>
  <c r="G2321" i="12"/>
  <c r="G1518" i="12"/>
  <c r="G2617" i="12"/>
  <c r="G1547" i="12"/>
  <c r="G2658" i="12"/>
  <c r="G523" i="12"/>
  <c r="G726" i="12"/>
  <c r="G76" i="12"/>
  <c r="G1080" i="12"/>
  <c r="G1462" i="12"/>
  <c r="G1614" i="12"/>
  <c r="G86" i="12"/>
  <c r="G1283" i="12"/>
  <c r="G282" i="12"/>
  <c r="G496" i="12"/>
  <c r="G1758" i="12"/>
  <c r="G440" i="12"/>
  <c r="G2046" i="12"/>
  <c r="G762" i="12"/>
  <c r="G2031" i="12"/>
  <c r="G3029" i="12"/>
  <c r="G3066" i="12"/>
  <c r="B3066" i="12" s="1"/>
  <c r="G22" i="12"/>
  <c r="G1470" i="12"/>
  <c r="G43" i="12"/>
  <c r="G2062" i="12"/>
  <c r="G462" i="12"/>
  <c r="G1759" i="12"/>
  <c r="G1163" i="12"/>
  <c r="G1720" i="12"/>
  <c r="G1195" i="12"/>
  <c r="G2306" i="12"/>
  <c r="G1483" i="12"/>
  <c r="G2594" i="12"/>
  <c r="G1392" i="12"/>
  <c r="G590" i="12"/>
  <c r="G781" i="12"/>
  <c r="G1142" i="12"/>
  <c r="G1629" i="12"/>
  <c r="G1092" i="12"/>
  <c r="G1007" i="12"/>
  <c r="G1735" i="12"/>
  <c r="G1285" i="12"/>
  <c r="G2023" i="12"/>
  <c r="G1178" i="12"/>
  <c r="G716" i="12"/>
  <c r="G1583" i="12"/>
  <c r="G779" i="12"/>
  <c r="G1204" i="12"/>
  <c r="G463" i="12"/>
  <c r="G1801" i="12"/>
  <c r="G1314" i="12"/>
  <c r="G428" i="12"/>
  <c r="G122" i="12"/>
  <c r="G81" i="12"/>
  <c r="G686" i="12"/>
  <c r="G1581" i="12"/>
  <c r="G935" i="12"/>
  <c r="G1218" i="12"/>
  <c r="G1469" i="12"/>
  <c r="G174" i="12"/>
  <c r="G845" i="12"/>
  <c r="G1308" i="12"/>
  <c r="G1292" i="12"/>
  <c r="G937" i="12"/>
  <c r="G1889" i="12"/>
  <c r="G2193" i="12"/>
  <c r="G766" i="12"/>
  <c r="H3061" i="12"/>
  <c r="P3046" i="12"/>
  <c r="P3134" i="12"/>
  <c r="G457" i="12"/>
  <c r="G520" i="12"/>
  <c r="G693" i="12"/>
  <c r="G1096" i="12"/>
  <c r="G186" i="12"/>
  <c r="G393" i="12"/>
  <c r="G805" i="12"/>
  <c r="P3079" i="12"/>
  <c r="G269" i="12"/>
  <c r="G3122" i="12"/>
  <c r="B3122" i="12" s="1"/>
  <c r="P3027" i="12"/>
  <c r="H3052" i="12"/>
  <c r="G714" i="12"/>
  <c r="G519" i="12"/>
  <c r="H3060" i="12"/>
  <c r="G189" i="12"/>
  <c r="H3115" i="12"/>
  <c r="G235" i="12"/>
  <c r="G475" i="12"/>
  <c r="G657" i="12"/>
  <c r="G3075" i="12"/>
  <c r="G1504" i="12"/>
  <c r="G811" i="12"/>
  <c r="G343" i="12"/>
  <c r="G1698" i="12"/>
  <c r="G908" i="12"/>
  <c r="G398" i="12"/>
  <c r="G815" i="12"/>
  <c r="G1136" i="12"/>
  <c r="G571" i="12"/>
  <c r="G898" i="12"/>
  <c r="G1734" i="12"/>
  <c r="G910" i="12"/>
  <c r="G1719" i="12"/>
  <c r="P3083" i="12"/>
  <c r="G626" i="12"/>
  <c r="G54" i="12"/>
  <c r="G824" i="12"/>
  <c r="G1206" i="12"/>
  <c r="G390" i="12"/>
  <c r="P3022" i="12"/>
  <c r="G838" i="12"/>
  <c r="G532" i="12"/>
  <c r="G1571" i="12"/>
  <c r="G2085" i="12"/>
  <c r="G2827" i="12"/>
  <c r="G1790" i="12"/>
  <c r="H3121" i="12"/>
  <c r="G1775" i="12"/>
  <c r="G264" i="12"/>
  <c r="G683" i="12"/>
  <c r="G675" i="12"/>
  <c r="G1127" i="12"/>
  <c r="G1410" i="12"/>
  <c r="G750" i="12"/>
  <c r="G1814" i="12"/>
  <c r="G783" i="12"/>
  <c r="G2102" i="12"/>
  <c r="G1317" i="12"/>
  <c r="G1501" i="12"/>
  <c r="G977" i="12"/>
  <c r="G78" i="12"/>
  <c r="G1359" i="12"/>
  <c r="G1035" i="12"/>
  <c r="G1268" i="12"/>
  <c r="G378" i="12"/>
  <c r="G727" i="12"/>
  <c r="H3087" i="12"/>
  <c r="G765" i="12"/>
  <c r="H3036" i="12"/>
  <c r="G1251" i="12"/>
  <c r="G404" i="12"/>
  <c r="G1539" i="12"/>
  <c r="G75" i="12"/>
  <c r="H3141" i="12"/>
  <c r="G2014" i="12"/>
  <c r="G327" i="12"/>
  <c r="G1701" i="12"/>
  <c r="G208" i="12"/>
  <c r="G1684" i="12"/>
  <c r="G808" i="12"/>
  <c r="G591" i="12"/>
  <c r="G1966" i="12"/>
  <c r="G844" i="12"/>
  <c r="H3104" i="12"/>
  <c r="G188" i="12"/>
  <c r="P3063" i="12"/>
  <c r="G379" i="12"/>
  <c r="P3109" i="12"/>
  <c r="G980" i="12"/>
  <c r="G594" i="12"/>
  <c r="G1811" i="12"/>
  <c r="G1321" i="12"/>
  <c r="G2099" i="12"/>
  <c r="G792" i="12"/>
  <c r="G2273" i="12"/>
  <c r="G2221" i="12"/>
  <c r="G1043" i="12"/>
  <c r="P3057" i="12"/>
  <c r="G123" i="12"/>
  <c r="G3089" i="12"/>
  <c r="G1010" i="12"/>
  <c r="G124" i="12"/>
  <c r="G1376" i="12"/>
  <c r="G522" i="12"/>
  <c r="G1941" i="12"/>
  <c r="G1899" i="12"/>
  <c r="G921" i="12"/>
  <c r="G2187" i="12"/>
  <c r="G1908" i="12"/>
  <c r="G3028" i="12"/>
  <c r="G3116" i="12"/>
  <c r="G1309" i="12"/>
  <c r="G1659" i="12"/>
  <c r="G1490" i="12"/>
  <c r="G1211" i="12"/>
  <c r="G1509" i="12"/>
  <c r="G1660" i="12"/>
  <c r="G1141" i="12"/>
  <c r="P3130" i="12"/>
  <c r="G3023" i="12"/>
  <c r="B3023" i="12" s="1"/>
  <c r="G459" i="12"/>
  <c r="G20" i="12"/>
  <c r="P3006" i="12"/>
  <c r="G307" i="12"/>
  <c r="G688" i="12"/>
  <c r="H3144" i="12"/>
  <c r="G2" i="12"/>
  <c r="P3073" i="12"/>
  <c r="G3042" i="12"/>
  <c r="B3042" i="12" s="1"/>
  <c r="G755" i="12"/>
  <c r="G3144" i="12"/>
  <c r="G680" i="12"/>
  <c r="G534" i="12"/>
  <c r="G2190" i="12"/>
  <c r="G175" i="12"/>
  <c r="G248" i="12"/>
  <c r="H3047" i="12"/>
  <c r="P3140" i="12"/>
  <c r="H3018" i="12"/>
  <c r="G1627" i="12"/>
  <c r="G1265" i="12"/>
  <c r="G747" i="12"/>
  <c r="G322" i="12"/>
  <c r="G100" i="12"/>
  <c r="G406" i="12"/>
  <c r="G17" i="12"/>
  <c r="G757" i="12"/>
  <c r="H3069" i="12"/>
  <c r="G947" i="12"/>
  <c r="G2229" i="12"/>
  <c r="G2097" i="12"/>
  <c r="G2081" i="12"/>
  <c r="G1802" i="12"/>
  <c r="G2074" i="12"/>
  <c r="G1638" i="12"/>
  <c r="G1682" i="12"/>
  <c r="G1781" i="12"/>
  <c r="G524" i="12"/>
  <c r="G3078" i="12"/>
  <c r="G1626" i="12"/>
  <c r="H3057" i="12"/>
  <c r="P3061" i="12"/>
  <c r="G572" i="12"/>
  <c r="G433" i="12"/>
  <c r="G1103" i="12"/>
  <c r="G1017" i="12"/>
  <c r="G1562" i="12"/>
  <c r="G1922" i="12"/>
  <c r="G818" i="12"/>
  <c r="G1907" i="12"/>
  <c r="G1004" i="12"/>
  <c r="G1249" i="12"/>
  <c r="G598" i="12"/>
  <c r="G1313" i="12"/>
  <c r="G392" i="12"/>
  <c r="G526" i="12"/>
  <c r="G302" i="12"/>
  <c r="G915" i="12"/>
  <c r="G1052" i="12"/>
  <c r="G1449" i="12"/>
  <c r="G492" i="12"/>
  <c r="G1126" i="12"/>
  <c r="G882" i="12"/>
  <c r="G1427" i="12"/>
  <c r="G1998" i="12"/>
  <c r="G83" i="12"/>
  <c r="G268" i="12"/>
  <c r="G1700" i="12"/>
  <c r="G3054" i="12"/>
  <c r="B3054" i="12" s="1"/>
  <c r="G127" i="12"/>
  <c r="P3016" i="12"/>
  <c r="G316" i="12"/>
  <c r="G305" i="12"/>
  <c r="G640" i="12"/>
  <c r="G724" i="12"/>
  <c r="G561" i="12"/>
  <c r="G2146" i="12"/>
  <c r="G793" i="12"/>
  <c r="G1843" i="12"/>
  <c r="H3014" i="12"/>
  <c r="G1836" i="12"/>
  <c r="G788" i="12"/>
  <c r="G695" i="12"/>
  <c r="G629" i="12"/>
  <c r="G562" i="12"/>
  <c r="G1258" i="12"/>
  <c r="G314" i="12"/>
  <c r="G3053" i="12"/>
  <c r="G502" i="12"/>
  <c r="G505" i="12"/>
  <c r="G112" i="12"/>
  <c r="G1878" i="12"/>
  <c r="G1879" i="12"/>
  <c r="G1683" i="12"/>
  <c r="G2167" i="12"/>
  <c r="G1888" i="12"/>
  <c r="G46" i="12"/>
  <c r="G623" i="12"/>
  <c r="P3040" i="12"/>
  <c r="G32" i="12"/>
  <c r="G318" i="12"/>
  <c r="G3031" i="12"/>
  <c r="B3031" i="12" s="1"/>
  <c r="P3014" i="12"/>
  <c r="H3109" i="12"/>
  <c r="B3109" i="12" s="1"/>
  <c r="G681" i="12"/>
  <c r="G55" i="12"/>
  <c r="G988" i="12"/>
  <c r="G795" i="12"/>
  <c r="G503" i="12"/>
  <c r="G1942" i="12"/>
  <c r="G146" i="12"/>
  <c r="G531" i="12"/>
  <c r="G3147" i="12"/>
  <c r="P3101" i="12"/>
  <c r="P3119" i="12"/>
  <c r="G297" i="12"/>
  <c r="G134" i="12"/>
  <c r="G445" i="12"/>
  <c r="G1514" i="12"/>
  <c r="G1855" i="12"/>
  <c r="G529" i="12"/>
  <c r="G885" i="12"/>
  <c r="G287" i="12"/>
  <c r="G1353" i="12"/>
  <c r="G1601" i="12"/>
  <c r="G1885" i="12"/>
  <c r="G1658" i="12"/>
  <c r="G31" i="12"/>
  <c r="G1143" i="12"/>
  <c r="G1793" i="12"/>
  <c r="G1945" i="12"/>
  <c r="G638" i="12"/>
  <c r="G2361" i="12"/>
  <c r="G1291" i="12"/>
  <c r="G527" i="12"/>
  <c r="G1003" i="12"/>
  <c r="G2253" i="12"/>
  <c r="G1067" i="12"/>
  <c r="H3070" i="12"/>
  <c r="G518" i="12"/>
  <c r="G552" i="12"/>
  <c r="P3104" i="12"/>
  <c r="G332" i="12"/>
  <c r="G1193" i="12"/>
  <c r="G1421" i="12"/>
  <c r="G1497" i="12"/>
  <c r="G836" i="12"/>
  <c r="G1171" i="12"/>
  <c r="G1845" i="12"/>
  <c r="G994" i="12"/>
  <c r="G1242" i="12"/>
  <c r="G944" i="12"/>
  <c r="G2045" i="12"/>
  <c r="G752" i="12"/>
  <c r="G767" i="12"/>
  <c r="P3139" i="12"/>
  <c r="G1493" i="12"/>
  <c r="G692" i="12"/>
  <c r="P3055" i="12"/>
  <c r="G703" i="12"/>
  <c r="G1448" i="12"/>
  <c r="G1958" i="12"/>
  <c r="G2077" i="12"/>
  <c r="G1604" i="12"/>
  <c r="G1831" i="12"/>
  <c r="G1217" i="12"/>
  <c r="G1505" i="12"/>
  <c r="G1625" i="12"/>
  <c r="G1569" i="12"/>
  <c r="G120" i="12"/>
  <c r="G883" i="12"/>
  <c r="G3072" i="12"/>
  <c r="G1156" i="12"/>
  <c r="G1019" i="12"/>
  <c r="G954" i="12"/>
  <c r="G1595" i="12"/>
  <c r="G1395" i="12"/>
  <c r="G1717" i="12"/>
  <c r="G866" i="12"/>
  <c r="G2079" i="12"/>
  <c r="G894" i="12"/>
  <c r="G610" i="12"/>
  <c r="G110" i="12"/>
  <c r="G246" i="12"/>
  <c r="G1594" i="12"/>
  <c r="G678" i="12"/>
  <c r="G1325" i="12"/>
  <c r="G482" i="12"/>
  <c r="G1613" i="12"/>
  <c r="G1213" i="12"/>
  <c r="G1506" i="12"/>
  <c r="G1415" i="12"/>
  <c r="G941" i="12"/>
  <c r="G909" i="12"/>
  <c r="G1340" i="12"/>
  <c r="G1065" i="12"/>
  <c r="H3044" i="12"/>
  <c r="G807" i="12"/>
  <c r="G1403" i="12"/>
  <c r="G1234" i="12"/>
  <c r="G1422" i="12"/>
  <c r="G1253" i="12"/>
  <c r="G1991" i="12"/>
  <c r="G1541" i="12"/>
  <c r="G240" i="12"/>
  <c r="G1434" i="12"/>
  <c r="G514" i="12"/>
  <c r="G1172" i="12"/>
  <c r="G1130" i="12"/>
  <c r="G1460" i="12"/>
  <c r="G538" i="12"/>
  <c r="G2057" i="12"/>
  <c r="G754" i="12"/>
  <c r="G817" i="12"/>
  <c r="G573" i="12"/>
  <c r="G719" i="12"/>
  <c r="G3121" i="12"/>
  <c r="G856" i="12"/>
  <c r="G377" i="12"/>
  <c r="G1144" i="12"/>
  <c r="G744" i="12"/>
  <c r="G558" i="12"/>
  <c r="G2087" i="12"/>
  <c r="P3052" i="12"/>
  <c r="H3030" i="12"/>
  <c r="H3117" i="12"/>
  <c r="G1816" i="12"/>
  <c r="G1060" i="12"/>
  <c r="G1161" i="12"/>
  <c r="G1597" i="12"/>
  <c r="P3067" i="12"/>
  <c r="G306" i="12"/>
  <c r="G751" i="12"/>
  <c r="G812" i="12"/>
  <c r="G1473" i="12"/>
  <c r="G14" i="12"/>
  <c r="G1382" i="12"/>
  <c r="G1774" i="12"/>
  <c r="P3069" i="12"/>
  <c r="G118" i="12"/>
  <c r="G923" i="12"/>
  <c r="G1104" i="12"/>
  <c r="G2287" i="12"/>
  <c r="G1187" i="12"/>
  <c r="H3081" i="12"/>
  <c r="H3091" i="12"/>
  <c r="G1641" i="12"/>
  <c r="G1278" i="12"/>
  <c r="G1690" i="12"/>
  <c r="G1823" i="12"/>
  <c r="G1564" i="12"/>
  <c r="G1860" i="12"/>
  <c r="G835" i="12"/>
  <c r="G450" i="12"/>
  <c r="G517" i="12"/>
  <c r="G1565" i="12"/>
  <c r="G1248" i="12"/>
  <c r="H3085" i="12"/>
  <c r="G1467" i="12"/>
  <c r="G1077" i="12"/>
  <c r="G3015" i="12"/>
  <c r="B3015" i="12" s="1"/>
  <c r="G1402" i="12"/>
  <c r="G3016" i="12"/>
  <c r="G3012" i="12"/>
  <c r="B3012" i="12" s="1"/>
  <c r="G660" i="12"/>
  <c r="G1685" i="12"/>
  <c r="G699" i="12"/>
  <c r="G1993" i="12"/>
  <c r="G3060" i="12"/>
  <c r="G1032" i="12"/>
  <c r="G996" i="12"/>
  <c r="G1095" i="12"/>
  <c r="G1526" i="12"/>
  <c r="G506" i="12"/>
  <c r="G1053" i="12"/>
  <c r="G2184" i="12"/>
  <c r="G2382" i="12"/>
  <c r="G2293" i="12"/>
  <c r="G2414" i="12"/>
  <c r="G1639" i="12"/>
  <c r="G2148" i="12"/>
  <c r="G2795" i="12"/>
  <c r="G2736" i="12"/>
  <c r="P2857" i="12"/>
  <c r="G1471" i="12"/>
  <c r="G1192" i="12"/>
  <c r="G1830" i="12"/>
  <c r="G1821" i="12"/>
  <c r="G2118" i="12"/>
  <c r="G1959" i="12"/>
  <c r="G1744" i="12"/>
  <c r="P744" i="12"/>
  <c r="G2289" i="12"/>
  <c r="P808" i="12"/>
  <c r="G2349" i="12"/>
  <c r="P1389" i="12"/>
  <c r="G2637" i="12"/>
  <c r="G2096" i="12"/>
  <c r="G2476" i="12"/>
  <c r="G2474" i="12"/>
  <c r="G2130" i="12"/>
  <c r="G966" i="12"/>
  <c r="G2032" i="12"/>
  <c r="G1355" i="12"/>
  <c r="G2466" i="12"/>
  <c r="G1488" i="12"/>
  <c r="G2292" i="12"/>
  <c r="G2327" i="12"/>
  <c r="P2961" i="12"/>
  <c r="G2359" i="12"/>
  <c r="P2929" i="12"/>
  <c r="G2204" i="12"/>
  <c r="G1465" i="12"/>
  <c r="G2073" i="12"/>
  <c r="G1396" i="12"/>
  <c r="G2377" i="12"/>
  <c r="G3083" i="12"/>
  <c r="G2142" i="12"/>
  <c r="G525" i="12"/>
  <c r="G1839" i="12"/>
  <c r="G633" i="12"/>
  <c r="G2237" i="12"/>
  <c r="G1108" i="12"/>
  <c r="G2760" i="12"/>
  <c r="G722" i="12"/>
  <c r="G2792" i="12"/>
  <c r="G1261" i="12"/>
  <c r="G1663" i="12"/>
  <c r="G1372" i="12"/>
  <c r="G2843" i="12"/>
  <c r="G1994" i="12"/>
  <c r="P2937" i="12"/>
  <c r="G1973" i="12"/>
  <c r="G1058" i="12"/>
  <c r="G2158" i="12"/>
  <c r="G1400" i="12"/>
  <c r="G1443" i="12"/>
  <c r="G1038" i="12"/>
  <c r="G1608" i="12"/>
  <c r="P584" i="12"/>
  <c r="G1874" i="12"/>
  <c r="P648" i="12"/>
  <c r="G2255" i="12"/>
  <c r="P1224" i="12"/>
  <c r="P1525" i="12"/>
  <c r="G2201" i="12"/>
  <c r="G2884" i="12"/>
  <c r="G1937" i="12"/>
  <c r="G2027" i="12"/>
  <c r="G1748" i="12"/>
  <c r="G403" i="12"/>
  <c r="G3079" i="12"/>
  <c r="B3079" i="12" s="1"/>
  <c r="G304" i="12"/>
  <c r="G1221" i="12"/>
  <c r="G932" i="12"/>
  <c r="G725" i="12"/>
  <c r="G1046" i="12"/>
  <c r="G3139" i="12"/>
  <c r="G2178" i="12"/>
  <c r="G2070" i="12"/>
  <c r="G1447" i="12"/>
  <c r="G373" i="12"/>
  <c r="G59" i="12"/>
  <c r="G1409" i="12"/>
  <c r="G978" i="12"/>
  <c r="G1366" i="12"/>
  <c r="G791" i="12"/>
  <c r="G1131" i="12"/>
  <c r="G1566" i="12"/>
  <c r="G566" i="12"/>
  <c r="G1925" i="12"/>
  <c r="G1289" i="12"/>
  <c r="G851" i="12"/>
  <c r="G1344" i="12"/>
  <c r="G1620" i="12"/>
  <c r="G570" i="12"/>
  <c r="G1260" i="12"/>
  <c r="G1876" i="12"/>
  <c r="G1584" i="12"/>
  <c r="G2388" i="12"/>
  <c r="G2181" i="12"/>
  <c r="G1125" i="12"/>
  <c r="G746" i="12"/>
  <c r="G2143" i="12"/>
  <c r="G810" i="12"/>
  <c r="H3094" i="12"/>
  <c r="G916" i="12"/>
  <c r="G612" i="12"/>
  <c r="G510" i="12"/>
  <c r="G648" i="12"/>
  <c r="G578" i="12"/>
  <c r="G399" i="12"/>
  <c r="G2024" i="12"/>
  <c r="G758" i="12"/>
  <c r="G772" i="12"/>
  <c r="G1166" i="12"/>
  <c r="G80" i="12"/>
  <c r="G2089" i="12"/>
  <c r="G949" i="12"/>
  <c r="G1794" i="12"/>
  <c r="G979" i="12"/>
  <c r="G2003" i="12"/>
  <c r="G3114" i="12"/>
  <c r="G1284" i="12"/>
  <c r="G507" i="12"/>
  <c r="G1540" i="12"/>
  <c r="G1117" i="12"/>
  <c r="G2269" i="12"/>
  <c r="G2461" i="12"/>
  <c r="G2080" i="12"/>
  <c r="G2214" i="12"/>
  <c r="G865" i="12"/>
  <c r="G654" i="12"/>
  <c r="G993" i="12"/>
  <c r="G961" i="12"/>
  <c r="G1367" i="12"/>
  <c r="G1196" i="12"/>
  <c r="G1500" i="12"/>
  <c r="G2598" i="12"/>
  <c r="G2815" i="12"/>
  <c r="G2630" i="12"/>
  <c r="G2847" i="12"/>
  <c r="G2387" i="12"/>
  <c r="G574" i="12"/>
  <c r="P2849" i="12"/>
  <c r="G1341" i="12"/>
  <c r="P568" i="12"/>
  <c r="G2923" i="12"/>
  <c r="G1886" i="12"/>
  <c r="G261" i="12"/>
  <c r="G2174" i="12"/>
  <c r="G1621" i="12"/>
  <c r="G1800" i="12"/>
  <c r="G976" i="12"/>
  <c r="P1341" i="12"/>
  <c r="G64" i="12"/>
  <c r="P1405" i="12"/>
  <c r="G1075" i="12"/>
  <c r="G2824" i="12"/>
  <c r="G1686" i="12"/>
  <c r="G2628" i="12"/>
  <c r="G1532" i="12"/>
  <c r="G2875" i="12"/>
  <c r="G401" i="12"/>
  <c r="G1455" i="12"/>
  <c r="G753" i="12"/>
  <c r="G989" i="12"/>
  <c r="G880" i="12"/>
  <c r="G1897" i="12"/>
  <c r="G2202" i="12"/>
  <c r="G2016" i="12"/>
  <c r="G1692" i="12"/>
  <c r="G2208" i="12"/>
  <c r="G708" i="12"/>
  <c r="G2496" i="12"/>
  <c r="P936" i="12"/>
  <c r="G2413" i="12"/>
  <c r="P1517" i="12"/>
  <c r="G2172" i="12"/>
  <c r="G2038" i="12"/>
  <c r="G2007" i="12"/>
  <c r="G1927" i="12"/>
  <c r="G1707" i="12"/>
  <c r="G241" i="12"/>
  <c r="G1529" i="12"/>
  <c r="G1091" i="12"/>
  <c r="G2550" i="12"/>
  <c r="G1014" i="12"/>
  <c r="G2582" i="12"/>
  <c r="G2162" i="12"/>
  <c r="G2339" i="12"/>
  <c r="G2423" i="12"/>
  <c r="G669" i="12"/>
  <c r="G133" i="12"/>
  <c r="G151" i="12"/>
  <c r="G1405" i="12"/>
  <c r="G1558" i="12"/>
  <c r="G2141" i="12"/>
  <c r="G1068" i="12"/>
  <c r="G3117" i="12"/>
  <c r="G1577" i="12"/>
  <c r="G1039" i="12"/>
  <c r="G1615" i="12"/>
  <c r="G1066" i="12"/>
  <c r="G1139" i="12"/>
  <c r="G1310" i="12"/>
  <c r="G1272" i="12"/>
  <c r="G569" i="12"/>
  <c r="G796" i="12"/>
  <c r="G651" i="12"/>
  <c r="P3050" i="12"/>
  <c r="G1919" i="12"/>
  <c r="G740" i="12"/>
  <c r="G1485" i="12"/>
  <c r="G1047" i="12"/>
  <c r="G1352" i="12"/>
  <c r="G1656" i="12"/>
  <c r="P3141" i="12"/>
  <c r="G2155" i="12"/>
  <c r="G1642" i="12"/>
  <c r="G1896" i="12"/>
  <c r="G839" i="12"/>
  <c r="G986" i="12"/>
  <c r="G912" i="12"/>
  <c r="G281" i="12"/>
  <c r="G1256" i="12"/>
  <c r="P3065" i="12"/>
  <c r="G1098" i="12"/>
  <c r="G1246" i="12"/>
  <c r="G340" i="12"/>
  <c r="G1534" i="12"/>
  <c r="G991" i="12"/>
  <c r="G3014" i="12"/>
  <c r="G1880" i="12"/>
  <c r="G1773" i="12"/>
  <c r="G1486" i="12"/>
  <c r="G2061" i="12"/>
  <c r="G1640" i="12"/>
  <c r="G919" i="12"/>
  <c r="G738" i="12"/>
  <c r="G1378" i="12"/>
  <c r="G897" i="12"/>
  <c r="G2101" i="12"/>
  <c r="G1176" i="12"/>
  <c r="G804" i="12"/>
  <c r="G2532" i="12"/>
  <c r="G770" i="12"/>
  <c r="G2564" i="12"/>
  <c r="G1276" i="12"/>
  <c r="G2811" i="12"/>
  <c r="G2959" i="12"/>
  <c r="G2804" i="12"/>
  <c r="P48" i="12"/>
  <c r="G1134" i="12"/>
  <c r="G2177" i="12"/>
  <c r="G1898" i="12"/>
  <c r="G1882" i="12"/>
  <c r="G2186" i="12"/>
  <c r="G2091" i="12"/>
  <c r="G1812" i="12"/>
  <c r="P816" i="12"/>
  <c r="G2353" i="12"/>
  <c r="P880" i="12"/>
  <c r="G2385" i="12"/>
  <c r="P1461" i="12"/>
  <c r="G1799" i="12"/>
  <c r="G2222" i="12"/>
  <c r="G1401" i="12"/>
  <c r="G2510" i="12"/>
  <c r="G1362" i="12"/>
  <c r="G1199" i="12"/>
  <c r="G131" i="12"/>
  <c r="G1487" i="12"/>
  <c r="P3091" i="12"/>
  <c r="G1129" i="12"/>
  <c r="G1761" i="12"/>
  <c r="G2363" i="12"/>
  <c r="G1857" i="12"/>
  <c r="G2395" i="12"/>
  <c r="G1867" i="12"/>
  <c r="G2240" i="12"/>
  <c r="P424" i="12"/>
  <c r="G2034" i="12"/>
  <c r="P1000" i="12"/>
  <c r="G2445" i="12"/>
  <c r="G756" i="12"/>
  <c r="G1696" i="12"/>
  <c r="G819" i="12"/>
  <c r="G1971" i="12"/>
  <c r="G542" i="12"/>
  <c r="G236" i="12"/>
  <c r="G1779" i="12"/>
  <c r="G2226" i="12"/>
  <c r="G1875" i="12"/>
  <c r="G2258" i="12"/>
  <c r="G1241" i="12"/>
  <c r="G2546" i="12"/>
  <c r="G2084" i="12"/>
  <c r="G2911" i="12"/>
  <c r="G2451" i="12"/>
  <c r="G1986" i="12"/>
  <c r="G1543" i="12"/>
  <c r="G1180" i="12"/>
  <c r="G1164" i="12"/>
  <c r="G1468" i="12"/>
  <c r="G1985" i="12"/>
  <c r="G1691" i="12"/>
  <c r="G2392" i="12"/>
  <c r="P720" i="12"/>
  <c r="G2424" i="12"/>
  <c r="P784" i="12"/>
  <c r="G2607" i="12"/>
  <c r="G1349" i="12"/>
  <c r="P1533" i="12"/>
  <c r="G1438" i="12"/>
  <c r="G2888" i="12"/>
  <c r="G1169" i="12"/>
  <c r="G2063" i="12"/>
  <c r="G405" i="12"/>
  <c r="G494" i="12"/>
  <c r="G501" i="12"/>
  <c r="G1877" i="12"/>
  <c r="G1255" i="12"/>
  <c r="G782" i="12"/>
  <c r="G861" i="12"/>
  <c r="H3097" i="12"/>
  <c r="P3131" i="12"/>
  <c r="G1767" i="12"/>
  <c r="G1005" i="12"/>
  <c r="H3017" i="12"/>
  <c r="G1727" i="12"/>
  <c r="G1976" i="12"/>
  <c r="G2319" i="12"/>
  <c r="G1229" i="12"/>
  <c r="G843" i="12"/>
  <c r="G890" i="12"/>
  <c r="G337" i="12"/>
  <c r="G1328" i="12"/>
  <c r="G2125" i="12"/>
  <c r="G1887" i="12"/>
  <c r="G3055" i="12"/>
  <c r="B3055" i="12" s="1"/>
  <c r="G9" i="12"/>
  <c r="P3125" i="12"/>
  <c r="G803" i="12"/>
  <c r="G2191" i="12"/>
  <c r="G409" i="12"/>
  <c r="G1737" i="12"/>
  <c r="G1445" i="12"/>
  <c r="G1730" i="12"/>
  <c r="G1082" i="12"/>
  <c r="G1413" i="12"/>
  <c r="H3146" i="12"/>
  <c r="B3146" i="12" s="1"/>
  <c r="G975" i="12"/>
  <c r="G249" i="12"/>
  <c r="G1112" i="12"/>
  <c r="G439" i="12"/>
  <c r="G128" i="12"/>
  <c r="G1000" i="12"/>
  <c r="G887" i="12"/>
  <c r="G1792" i="12"/>
  <c r="G2245" i="12"/>
  <c r="G2261" i="12"/>
  <c r="G745" i="12"/>
  <c r="G1622" i="12"/>
  <c r="G1219" i="12"/>
  <c r="G2157" i="12"/>
  <c r="G1288" i="12"/>
  <c r="G1862" i="12"/>
  <c r="G2166" i="12"/>
  <c r="G2071" i="12"/>
  <c r="P232" i="12"/>
  <c r="G1849" i="12"/>
  <c r="P296" i="12"/>
  <c r="G2105" i="12"/>
  <c r="P872" i="12"/>
  <c r="G2381" i="12"/>
  <c r="G2465" i="12"/>
  <c r="G2220" i="12"/>
  <c r="G2218" i="12"/>
  <c r="G1311" i="12"/>
  <c r="G931" i="12"/>
  <c r="G2457" i="12"/>
  <c r="G1041" i="12"/>
  <c r="G2210" i="12"/>
  <c r="G1232" i="12"/>
  <c r="G2479" i="12"/>
  <c r="G2602" i="12"/>
  <c r="G2851" i="12"/>
  <c r="G2634" i="12"/>
  <c r="G2883" i="12"/>
  <c r="G2391" i="12"/>
  <c r="G1999" i="12"/>
  <c r="G868" i="12"/>
  <c r="G886" i="12"/>
  <c r="G1746" i="12"/>
  <c r="H3059" i="12"/>
  <c r="G2018" i="12"/>
  <c r="G852" i="12"/>
  <c r="G1715" i="12"/>
  <c r="G313" i="12"/>
  <c r="G1932" i="12"/>
  <c r="G1929" i="12"/>
  <c r="G2505" i="12"/>
  <c r="G2025" i="12"/>
  <c r="G2537" i="12"/>
  <c r="G2035" i="12"/>
  <c r="G2290" i="12"/>
  <c r="G2438" i="12"/>
  <c r="G2100" i="12"/>
  <c r="G2136" i="12"/>
  <c r="G2943" i="12"/>
  <c r="G1280" i="12"/>
  <c r="G1523" i="12"/>
  <c r="G2069" i="12"/>
  <c r="G1122" i="12"/>
  <c r="H3133" i="12"/>
  <c r="G1965" i="12"/>
  <c r="G1915" i="12"/>
  <c r="P72" i="12"/>
  <c r="G2011" i="12"/>
  <c r="P136" i="12"/>
  <c r="G1980" i="12"/>
  <c r="P712" i="12"/>
  <c r="P1008" i="12"/>
  <c r="G2449" i="12"/>
  <c r="P1589" i="12"/>
  <c r="G1404" i="12"/>
  <c r="G1771" i="12"/>
  <c r="G2075" i="12"/>
  <c r="G2059" i="12"/>
  <c r="G1780" i="12"/>
  <c r="G431" i="12"/>
  <c r="G1724" i="12"/>
  <c r="G1337" i="12"/>
  <c r="G2586" i="12"/>
  <c r="G1089" i="12"/>
  <c r="G2618" i="12"/>
  <c r="G2194" i="12"/>
  <c r="G2113" i="12"/>
  <c r="G2459" i="12"/>
  <c r="G2123" i="12"/>
  <c r="G2304" i="12"/>
  <c r="G1185" i="12"/>
  <c r="H3127" i="12"/>
  <c r="H3025" i="12"/>
  <c r="G709" i="12"/>
  <c r="G1238" i="12"/>
  <c r="P3143" i="12"/>
  <c r="G1846" i="12"/>
  <c r="G244" i="12"/>
  <c r="G37" i="12"/>
  <c r="G840" i="12"/>
  <c r="G1573" i="12"/>
  <c r="G1398" i="12"/>
  <c r="G1162" i="12"/>
  <c r="G956" i="12"/>
  <c r="G1568" i="12"/>
  <c r="G2317" i="12"/>
  <c r="G1411" i="12"/>
  <c r="G665" i="12"/>
  <c r="G829" i="12"/>
  <c r="G1742" i="12"/>
  <c r="G1070" i="12"/>
  <c r="G1277" i="12"/>
  <c r="G821" i="12"/>
  <c r="G763" i="12"/>
  <c r="G1286" i="12"/>
  <c r="P3085" i="12"/>
  <c r="G846" i="12"/>
  <c r="G1428" i="12"/>
  <c r="G611" i="12"/>
  <c r="G2209" i="12"/>
  <c r="G1093" i="12"/>
  <c r="G1550" i="12"/>
  <c r="G1305" i="12"/>
  <c r="G655" i="12"/>
  <c r="H3007" i="12"/>
  <c r="G684" i="12"/>
  <c r="G1159" i="12"/>
  <c r="G1442" i="12"/>
  <c r="G1437" i="12"/>
  <c r="P3110" i="12"/>
  <c r="G1330" i="12"/>
  <c r="G918" i="12"/>
  <c r="G1516" i="12"/>
  <c r="G1841" i="12"/>
  <c r="G1825" i="12"/>
  <c r="G2129" i="12"/>
  <c r="G1818" i="12"/>
  <c r="H3116" i="12"/>
  <c r="G1027" i="12"/>
  <c r="G899" i="12"/>
  <c r="G1062" i="12"/>
  <c r="G1607" i="12"/>
  <c r="G1244" i="12"/>
  <c r="G2342" i="12"/>
  <c r="G2600" i="12"/>
  <c r="G2374" i="12"/>
  <c r="G2632" i="12"/>
  <c r="G2662" i="12"/>
  <c r="G2879" i="12"/>
  <c r="G2963" i="12"/>
  <c r="G121" i="12"/>
  <c r="P56" i="12"/>
  <c r="G2200" i="12"/>
  <c r="G974" i="12"/>
  <c r="G2955" i="12"/>
  <c r="G1918" i="12"/>
  <c r="G1542" i="12"/>
  <c r="G2127" i="12"/>
  <c r="G643" i="12"/>
  <c r="P824" i="12"/>
  <c r="G972" i="12"/>
  <c r="P888" i="12"/>
  <c r="G943" i="12"/>
  <c r="P1469" i="12"/>
  <c r="G878" i="12"/>
  <c r="G2372" i="12"/>
  <c r="G1175" i="12"/>
  <c r="G2660" i="12"/>
  <c r="G998" i="12"/>
  <c r="G1267" i="12"/>
  <c r="G1312" i="12"/>
  <c r="G1555" i="12"/>
  <c r="G1752" i="12"/>
  <c r="G1699" i="12"/>
  <c r="G2065" i="12"/>
  <c r="G3003" i="12"/>
  <c r="G2161" i="12"/>
  <c r="P2982" i="12"/>
  <c r="G2171" i="12"/>
  <c r="P200" i="12"/>
  <c r="P496" i="12"/>
  <c r="G1731" i="12"/>
  <c r="P1072" i="12"/>
  <c r="G1061" i="12"/>
  <c r="G1596" i="12"/>
  <c r="G1751" i="12"/>
  <c r="G2134" i="12"/>
  <c r="G2039" i="12"/>
  <c r="G1984" i="12"/>
  <c r="G631" i="12"/>
  <c r="G2720" i="12"/>
  <c r="G2294" i="12"/>
  <c r="G2752" i="12"/>
  <c r="G2326" i="12"/>
  <c r="G1343" i="12"/>
  <c r="G2614" i="12"/>
  <c r="G2116" i="12"/>
  <c r="G2947" i="12"/>
  <c r="G2455" i="12"/>
  <c r="G2012" i="12"/>
  <c r="G1579" i="12"/>
  <c r="G2052" i="12"/>
  <c r="G1200" i="12"/>
  <c r="G2447" i="12"/>
  <c r="G2021" i="12"/>
  <c r="G2763" i="12"/>
  <c r="G2396" i="12"/>
  <c r="P792" i="12"/>
  <c r="G2428" i="12"/>
  <c r="P856" i="12"/>
  <c r="G2639" i="12"/>
  <c r="G1668" i="12"/>
  <c r="G2601" i="12"/>
  <c r="G1693" i="12"/>
  <c r="G2354" i="12"/>
  <c r="G1018" i="12"/>
  <c r="G857" i="12"/>
  <c r="G308" i="12"/>
  <c r="G1900" i="12"/>
  <c r="G1538" i="12"/>
  <c r="G982" i="12"/>
  <c r="G1619" i="12"/>
  <c r="G2207" i="12"/>
  <c r="G930" i="12"/>
  <c r="G2239" i="12"/>
  <c r="G1672" i="12"/>
  <c r="G2527" i="12"/>
  <c r="G2232" i="12"/>
  <c r="P400" i="12"/>
  <c r="G2520" i="12"/>
  <c r="G1023" i="12"/>
  <c r="G1736" i="12"/>
  <c r="G628" i="12"/>
  <c r="G2205" i="12"/>
  <c r="G1618" i="12"/>
  <c r="G1263" i="12"/>
  <c r="G1123" i="12"/>
  <c r="G2405" i="12"/>
  <c r="H3101" i="12"/>
  <c r="H3049" i="12"/>
  <c r="G213" i="12"/>
  <c r="G3133" i="12"/>
  <c r="G1602" i="12"/>
  <c r="G742" i="12"/>
  <c r="G2037" i="12"/>
  <c r="G1466" i="12"/>
  <c r="G1373" i="12"/>
  <c r="G1327" i="12"/>
  <c r="G1524" i="12"/>
  <c r="G1174" i="12"/>
  <c r="G1417" i="12"/>
  <c r="G1651" i="12"/>
  <c r="G1869" i="12"/>
  <c r="G904" i="12"/>
  <c r="G1983" i="12"/>
  <c r="P3011" i="12"/>
  <c r="G1935" i="12"/>
  <c r="G2575" i="12"/>
  <c r="G1369" i="12"/>
  <c r="P3072" i="12"/>
  <c r="G599" i="12"/>
  <c r="G816" i="12"/>
  <c r="G940" i="12"/>
  <c r="G938" i="12"/>
  <c r="G1496" i="12"/>
  <c r="G1824" i="12"/>
  <c r="G2277" i="12"/>
  <c r="G646" i="12"/>
  <c r="G902" i="12"/>
  <c r="P3107" i="12"/>
  <c r="G760" i="12"/>
  <c r="G1226" i="12"/>
  <c r="G215" i="12"/>
  <c r="G1345" i="12"/>
  <c r="G1912" i="12"/>
  <c r="G1633" i="12"/>
  <c r="G145" i="12"/>
  <c r="G3092" i="12"/>
  <c r="B3092" i="12" s="1"/>
  <c r="G950" i="12"/>
  <c r="G1552" i="12"/>
  <c r="G2356" i="12"/>
  <c r="G1861" i="12"/>
  <c r="G2644" i="12"/>
  <c r="G1716" i="12"/>
  <c r="H3016" i="12"/>
  <c r="G1795" i="12"/>
  <c r="G1177" i="12"/>
  <c r="G2489" i="12"/>
  <c r="G1643" i="12"/>
  <c r="G2223" i="12"/>
  <c r="G2346" i="12"/>
  <c r="G2636" i="12"/>
  <c r="G2378" i="12"/>
  <c r="G2668" i="12"/>
  <c r="G2666" i="12"/>
  <c r="G2149" i="12"/>
  <c r="G2999" i="12"/>
  <c r="G2159" i="12"/>
  <c r="G1198" i="12"/>
  <c r="G1605" i="12"/>
  <c r="G1762" i="12"/>
  <c r="G3137" i="12"/>
  <c r="B3137" i="12" s="1"/>
  <c r="G2050" i="12"/>
  <c r="G1342" i="12"/>
  <c r="G1688" i="12"/>
  <c r="G1551" i="12"/>
  <c r="G2179" i="12"/>
  <c r="G1647" i="12"/>
  <c r="G1852" i="12"/>
  <c r="G2185" i="12"/>
  <c r="G2569" i="12"/>
  <c r="G2064" i="12"/>
  <c r="G2440" i="12"/>
  <c r="G2470" i="12"/>
  <c r="G1854" i="12"/>
  <c r="G854" i="12"/>
  <c r="G1335" i="12"/>
  <c r="G1319" i="12"/>
  <c r="G1623" i="12"/>
  <c r="G1452" i="12"/>
  <c r="G1777" i="12"/>
  <c r="G2323" i="12"/>
  <c r="P1233" i="12"/>
  <c r="G2355" i="12"/>
  <c r="H2966" i="12"/>
  <c r="G2195" i="12"/>
  <c r="G743" i="12"/>
  <c r="P504" i="12"/>
  <c r="G1537" i="12"/>
  <c r="P1080" i="12"/>
  <c r="G1559" i="12"/>
  <c r="G2106" i="12"/>
  <c r="G1819" i="12"/>
  <c r="G1803" i="12"/>
  <c r="G2107" i="12"/>
  <c r="G2196" i="12"/>
  <c r="G1412" i="12"/>
  <c r="G2756" i="12"/>
  <c r="G2330" i="12"/>
  <c r="G2788" i="12"/>
  <c r="G2362" i="12"/>
  <c r="G1375" i="12"/>
  <c r="G973" i="12"/>
  <c r="G2203" i="12"/>
  <c r="G1160" i="12"/>
  <c r="G2491" i="12"/>
  <c r="G694" i="12"/>
  <c r="G925" i="12"/>
  <c r="G1281" i="12"/>
  <c r="G1332" i="12"/>
  <c r="G847" i="12"/>
  <c r="G2153" i="12"/>
  <c r="G2233" i="12"/>
  <c r="G2432" i="12"/>
  <c r="G2329" i="12"/>
  <c r="G2464" i="12"/>
  <c r="G850" i="12"/>
  <c r="G2711" i="12"/>
  <c r="P1453" i="12"/>
  <c r="G2669" i="12"/>
  <c r="G3006" i="12"/>
  <c r="G1197" i="12"/>
  <c r="G1170" i="12"/>
  <c r="H3063" i="12"/>
  <c r="G871" i="12"/>
  <c r="G963" i="12"/>
  <c r="G274" i="12"/>
  <c r="G1890" i="12"/>
  <c r="G1666" i="12"/>
  <c r="G1463" i="12"/>
  <c r="G1703" i="12"/>
  <c r="G3140" i="12"/>
  <c r="G2015" i="12"/>
  <c r="G2562" i="12"/>
  <c r="G1334" i="12"/>
  <c r="G1430" i="12"/>
  <c r="G1026" i="12"/>
  <c r="G874" i="12"/>
  <c r="G1240" i="12"/>
  <c r="G872" i="12"/>
  <c r="G1036" i="12"/>
  <c r="G785" i="12"/>
  <c r="G698" i="12"/>
  <c r="G948" i="12"/>
  <c r="G789" i="12"/>
  <c r="G1598" i="12"/>
  <c r="G1808" i="12"/>
  <c r="G1548" i="12"/>
  <c r="G1873" i="12"/>
  <c r="G2145" i="12"/>
  <c r="G1866" i="12"/>
  <c r="G1045" i="12"/>
  <c r="G1029" i="12"/>
  <c r="G422" i="12"/>
  <c r="G1293" i="12"/>
  <c r="G784" i="12"/>
  <c r="G1022" i="12"/>
  <c r="G1072" i="12"/>
  <c r="G1917" i="12"/>
  <c r="G814" i="12"/>
  <c r="G1482" i="12"/>
  <c r="G1864" i="12"/>
  <c r="G374" i="12"/>
  <c r="G497" i="12"/>
  <c r="G1202" i="12"/>
  <c r="G2452" i="12"/>
  <c r="G1957" i="12"/>
  <c r="G2699" i="12"/>
  <c r="G1652" i="12"/>
  <c r="G267" i="12"/>
  <c r="G1871" i="12"/>
  <c r="P3120" i="12"/>
  <c r="P312" i="12"/>
  <c r="G776" i="12"/>
  <c r="P376" i="12"/>
  <c r="G778" i="12"/>
  <c r="P952" i="12"/>
  <c r="G1766" i="12"/>
  <c r="G2559" i="12"/>
  <c r="G1776" i="12"/>
  <c r="G2404" i="12"/>
  <c r="G1282" i="12"/>
  <c r="G1678" i="12"/>
  <c r="G1179" i="12"/>
  <c r="G1299" i="12"/>
  <c r="G1648" i="12"/>
  <c r="G1432" i="12"/>
  <c r="G877" i="12"/>
  <c r="G2747" i="12"/>
  <c r="G1069" i="12"/>
  <c r="G2779" i="12"/>
  <c r="G1738" i="12"/>
  <c r="H1230" i="12"/>
  <c r="H2854" i="12"/>
  <c r="G1503" i="12"/>
  <c r="P560" i="12"/>
  <c r="G1303" i="12"/>
  <c r="G1850" i="12"/>
  <c r="G2154" i="12"/>
  <c r="G2138" i="12"/>
  <c r="G1851" i="12"/>
  <c r="G1764" i="12"/>
  <c r="G2249" i="12"/>
  <c r="P1333" i="12"/>
  <c r="G2609" i="12"/>
  <c r="P1397" i="12"/>
  <c r="G2641" i="12"/>
  <c r="G2820" i="12"/>
  <c r="G382" i="12"/>
  <c r="G2478" i="12"/>
  <c r="G1228" i="12"/>
  <c r="G2235" i="12"/>
  <c r="G2425" i="12"/>
  <c r="G1323" i="12"/>
  <c r="G2434" i="12"/>
  <c r="G1611" i="12"/>
  <c r="G2104" i="12"/>
  <c r="G1765" i="12"/>
  <c r="G2548" i="12"/>
  <c r="G2583" i="12"/>
  <c r="P280" i="12"/>
  <c r="G2199" i="12"/>
  <c r="P344" i="12"/>
  <c r="G2460" i="12"/>
  <c r="G1236" i="12"/>
  <c r="G2345" i="12"/>
  <c r="G1858" i="12"/>
  <c r="G2633" i="12"/>
  <c r="G723" i="12"/>
  <c r="G1939" i="12"/>
  <c r="G1182" i="12"/>
  <c r="G1113" i="12"/>
  <c r="G1165" i="12"/>
  <c r="G995" i="12"/>
  <c r="G625" i="12"/>
  <c r="G2482" i="12"/>
  <c r="G1028" i="12"/>
  <c r="G2514" i="12"/>
  <c r="G1208" i="12"/>
  <c r="G2271" i="12"/>
  <c r="G2419" i="12"/>
  <c r="H2902" i="12"/>
  <c r="G2264" i="12"/>
  <c r="G2163" i="12"/>
  <c r="G1101" i="12"/>
  <c r="G391" i="12"/>
  <c r="G644" i="12"/>
  <c r="G3036" i="12"/>
  <c r="G1384" i="12"/>
  <c r="G19" i="12"/>
  <c r="G3044" i="12"/>
  <c r="G1828" i="12"/>
  <c r="G1930" i="12"/>
  <c r="G962" i="12"/>
  <c r="G1441" i="12"/>
  <c r="P2889" i="12"/>
  <c r="G1728" i="12"/>
  <c r="G2442" i="12"/>
  <c r="G1729" i="12"/>
  <c r="P1016" i="12"/>
  <c r="G706" i="12"/>
  <c r="P2969" i="12"/>
  <c r="G2030" i="12"/>
  <c r="G1269" i="12"/>
  <c r="G873" i="12"/>
  <c r="G1320" i="12"/>
  <c r="G1137" i="12"/>
  <c r="G2648" i="12"/>
  <c r="G2311" i="12"/>
  <c r="G2004" i="12"/>
  <c r="G1475" i="12"/>
  <c r="G2967" i="12"/>
  <c r="G2852" i="12"/>
  <c r="P472" i="12"/>
  <c r="G1508" i="12"/>
  <c r="G1006" i="12"/>
  <c r="G1708" i="12"/>
  <c r="G1988" i="12"/>
  <c r="G2516" i="12"/>
  <c r="G2082" i="12"/>
  <c r="G1997" i="12"/>
  <c r="P1613" i="12"/>
  <c r="G2676" i="12"/>
  <c r="G2615" i="12"/>
  <c r="P2921" i="12"/>
  <c r="G1454" i="12"/>
  <c r="G1631" i="12"/>
  <c r="G2682" i="12"/>
  <c r="G2115" i="12"/>
  <c r="G438" i="12"/>
  <c r="G1833" i="12"/>
  <c r="G546" i="12"/>
  <c r="G2121" i="12"/>
  <c r="G1012" i="12"/>
  <c r="G1747" i="12"/>
  <c r="G1097" i="12"/>
  <c r="H2910" i="12"/>
  <c r="G1743" i="12"/>
  <c r="H2878" i="12"/>
  <c r="G707" i="12"/>
  <c r="G1817" i="12"/>
  <c r="G1827" i="12"/>
  <c r="G2371" i="12"/>
  <c r="G2493" i="12"/>
  <c r="G2216" i="12"/>
  <c r="G2880" i="12"/>
  <c r="G2454" i="12"/>
  <c r="G1721" i="12"/>
  <c r="G2211" i="12"/>
  <c r="P2959" i="12"/>
  <c r="G2981" i="12"/>
  <c r="P2927" i="12"/>
  <c r="P1232" i="12"/>
  <c r="H2954" i="12"/>
  <c r="G2518" i="12"/>
  <c r="P2973" i="12"/>
  <c r="G2673" i="12"/>
  <c r="H1231" i="12"/>
  <c r="G1059" i="12"/>
  <c r="G1785" i="12"/>
  <c r="G1848" i="12"/>
  <c r="G2341" i="12"/>
  <c r="P760" i="12"/>
  <c r="P178" i="12"/>
  <c r="P1277" i="12"/>
  <c r="P242" i="12"/>
  <c r="H2934" i="12"/>
  <c r="P188" i="12"/>
  <c r="P356" i="12"/>
  <c r="P2915" i="12"/>
  <c r="P301" i="12"/>
  <c r="P607" i="12"/>
  <c r="G2655" i="12"/>
  <c r="G1951" i="12"/>
  <c r="G2257" i="12"/>
  <c r="G1949" i="12"/>
  <c r="G2597" i="12"/>
  <c r="G2606" i="12"/>
  <c r="P690" i="12"/>
  <c r="G2331" i="12"/>
  <c r="P754" i="12"/>
  <c r="G2772" i="12"/>
  <c r="G2694" i="12"/>
  <c r="G2778" i="12"/>
  <c r="P366" i="12"/>
  <c r="G2525" i="12"/>
  <c r="G2248" i="12"/>
  <c r="G2278" i="12"/>
  <c r="G2536" i="12"/>
  <c r="G2833" i="12"/>
  <c r="P460" i="12"/>
  <c r="G2865" i="12"/>
  <c r="P524" i="12"/>
  <c r="G3002" i="12"/>
  <c r="G2577" i="12"/>
  <c r="G2982" i="12"/>
  <c r="P2897" i="12"/>
  <c r="P542" i="12"/>
  <c r="G2246" i="12"/>
  <c r="G2504" i="12"/>
  <c r="G2534" i="12"/>
  <c r="G2751" i="12"/>
  <c r="P2922" i="12"/>
  <c r="G2830" i="12"/>
  <c r="G1453" i="12"/>
  <c r="G1356" i="12"/>
  <c r="G914" i="12"/>
  <c r="G1740" i="12"/>
  <c r="G1107" i="12"/>
  <c r="H3114" i="12"/>
  <c r="G1835" i="12"/>
  <c r="G2501" i="12"/>
  <c r="G1364" i="12"/>
  <c r="G1215" i="12"/>
  <c r="G2056" i="12"/>
  <c r="G2691" i="12"/>
  <c r="G2033" i="12"/>
  <c r="G1306" i="12"/>
  <c r="G733" i="12"/>
  <c r="P2865" i="12"/>
  <c r="G1895" i="12"/>
  <c r="G3038" i="12"/>
  <c r="B3038" i="12" s="1"/>
  <c r="G1689" i="12"/>
  <c r="G1155" i="12"/>
  <c r="G1962" i="12"/>
  <c r="G1704" i="12"/>
  <c r="P1309" i="12"/>
  <c r="G990" i="12"/>
  <c r="G2053" i="12"/>
  <c r="G2704" i="12"/>
  <c r="G2236" i="12"/>
  <c r="G1634" i="12"/>
  <c r="G2560" i="12"/>
  <c r="G1388" i="12"/>
  <c r="G2088" i="12"/>
  <c r="G1733" i="12"/>
  <c r="H3022" i="12"/>
  <c r="G1331" i="12"/>
  <c r="G2580" i="12"/>
  <c r="G2531" i="12"/>
  <c r="G2397" i="12"/>
  <c r="G2563" i="12"/>
  <c r="G2044" i="12"/>
  <c r="G2408" i="12"/>
  <c r="G2492" i="12"/>
  <c r="P984" i="12"/>
  <c r="G2739" i="12"/>
  <c r="G952" i="12"/>
  <c r="G2305" i="12"/>
  <c r="G1015" i="12"/>
  <c r="G739" i="12"/>
  <c r="G1440" i="12"/>
  <c r="G1587" i="12"/>
  <c r="G1847" i="12"/>
  <c r="G2276" i="12"/>
  <c r="G1943" i="12"/>
  <c r="G2308" i="12"/>
  <c r="G1114" i="12"/>
  <c r="G2596" i="12"/>
  <c r="G2703" i="12"/>
  <c r="P1429" i="12"/>
  <c r="G2991" i="12"/>
  <c r="G2836" i="12"/>
  <c r="G2296" i="12"/>
  <c r="P528" i="12"/>
  <c r="G2584" i="12"/>
  <c r="P1104" i="12"/>
  <c r="G2938" i="12"/>
  <c r="P686" i="12"/>
  <c r="G2970" i="12"/>
  <c r="P750" i="12"/>
  <c r="P757" i="12"/>
  <c r="G2808" i="12"/>
  <c r="P693" i="12"/>
  <c r="G2549" i="12"/>
  <c r="P2847" i="12"/>
  <c r="G1646" i="12"/>
  <c r="G2592" i="12"/>
  <c r="G1520" i="12"/>
  <c r="G2839" i="12"/>
  <c r="G2458" i="12"/>
  <c r="P2872" i="12"/>
  <c r="G2554" i="12"/>
  <c r="P5" i="12"/>
  <c r="G1085" i="12"/>
  <c r="G3000" i="12"/>
  <c r="G2992" i="12"/>
  <c r="P842" i="12"/>
  <c r="P426" i="12"/>
  <c r="G1086" i="12"/>
  <c r="P86" i="12"/>
  <c r="G1360" i="12"/>
  <c r="G2807" i="12"/>
  <c r="G1982" i="12"/>
  <c r="H2974" i="12"/>
  <c r="G2112" i="12"/>
  <c r="P2955" i="12"/>
  <c r="G2252" i="12"/>
  <c r="P2923" i="12"/>
  <c r="G2019" i="12"/>
  <c r="P169" i="12"/>
  <c r="P153" i="12"/>
  <c r="G2857" i="12"/>
  <c r="H2995" i="12"/>
  <c r="G2868" i="12"/>
  <c r="P176" i="12"/>
  <c r="G1001" i="12"/>
  <c r="P390" i="12"/>
  <c r="H2881" i="12"/>
  <c r="P454" i="12"/>
  <c r="H2849" i="12"/>
  <c r="P2951" i="12"/>
  <c r="G2517" i="12"/>
  <c r="P2879" i="12"/>
  <c r="G2251" i="12"/>
  <c r="G2945" i="12"/>
  <c r="P112" i="12"/>
  <c r="G1348" i="12"/>
  <c r="P688" i="12"/>
  <c r="G1916" i="12"/>
  <c r="P902" i="12"/>
  <c r="P441" i="12"/>
  <c r="P966" i="12"/>
  <c r="H2999" i="12"/>
  <c r="P298" i="12"/>
  <c r="G2238" i="12"/>
  <c r="P442" i="12"/>
  <c r="G2507" i="12"/>
  <c r="G2173" i="12"/>
  <c r="G800" i="12"/>
  <c r="G1528" i="12"/>
  <c r="G2120" i="12"/>
  <c r="G36" i="12"/>
  <c r="G2297" i="12"/>
  <c r="G2139" i="12"/>
  <c r="G2055" i="12"/>
  <c r="G1383" i="12"/>
  <c r="P488" i="12"/>
  <c r="P1261" i="12"/>
  <c r="G2168" i="12"/>
  <c r="G2579" i="12"/>
  <c r="P1597" i="12"/>
  <c r="G1153" i="12"/>
  <c r="G1844" i="12"/>
  <c r="G1168" i="12"/>
  <c r="G942" i="12"/>
  <c r="G1968" i="12"/>
  <c r="G1628" i="12"/>
  <c r="G2521" i="12"/>
  <c r="G2652" i="12"/>
  <c r="G1813" i="12"/>
  <c r="G2671" i="12"/>
  <c r="G2731" i="12"/>
  <c r="G2060" i="12"/>
  <c r="G2856" i="12"/>
  <c r="G922" i="12"/>
  <c r="G1235" i="12"/>
  <c r="G1675" i="12"/>
  <c r="G2228" i="12"/>
  <c r="G1865" i="12"/>
  <c r="G1339" i="12"/>
  <c r="G2150" i="12"/>
  <c r="G2365" i="12"/>
  <c r="G2708" i="12"/>
  <c r="G2895" i="12"/>
  <c r="G2740" i="12"/>
  <c r="H2886" i="12"/>
  <c r="G901" i="12"/>
  <c r="G1252" i="12"/>
  <c r="G1624" i="12"/>
  <c r="G1820" i="12"/>
  <c r="G60" i="12"/>
  <c r="G1901" i="12"/>
  <c r="G1347" i="12"/>
  <c r="G2189" i="12"/>
  <c r="G1750" i="12"/>
  <c r="G1815" i="12"/>
  <c r="P2985" i="12"/>
  <c r="G2896" i="12"/>
  <c r="P2953" i="12"/>
  <c r="G1124" i="12"/>
  <c r="P360" i="12"/>
  <c r="G1778" i="12"/>
  <c r="G1859" i="12"/>
  <c r="G2407" i="12"/>
  <c r="G2497" i="12"/>
  <c r="G2610" i="12"/>
  <c r="G2916" i="12"/>
  <c r="G2490" i="12"/>
  <c r="G1753" i="12"/>
  <c r="G2247" i="12"/>
  <c r="G2635" i="12"/>
  <c r="P2994" i="12"/>
  <c r="P2983" i="12"/>
  <c r="P2962" i="12"/>
  <c r="G2681" i="12"/>
  <c r="G2288" i="12"/>
  <c r="H2938" i="12"/>
  <c r="G2627" i="12"/>
  <c r="H2965" i="12"/>
  <c r="G1203" i="12"/>
  <c r="G2642" i="12"/>
  <c r="G1741" i="12"/>
  <c r="G2399" i="12"/>
  <c r="G2677" i="12"/>
  <c r="P250" i="12"/>
  <c r="G2000" i="12"/>
  <c r="P314" i="12"/>
  <c r="G2512" i="12"/>
  <c r="P260" i="12"/>
  <c r="P244" i="12"/>
  <c r="G946" i="12"/>
  <c r="P189" i="12"/>
  <c r="G2871" i="12"/>
  <c r="G2685" i="12"/>
  <c r="G1560" i="12"/>
  <c r="G2367" i="12"/>
  <c r="G2182" i="12"/>
  <c r="G2212" i="12"/>
  <c r="G2398" i="12"/>
  <c r="P762" i="12"/>
  <c r="G2430" i="12"/>
  <c r="P826" i="12"/>
  <c r="G2727" i="12"/>
  <c r="G2730" i="12"/>
  <c r="G2722" i="12"/>
  <c r="P1357" i="12"/>
  <c r="G2529" i="12"/>
  <c r="G2284" i="12"/>
  <c r="G2282" i="12"/>
  <c r="G2572" i="12"/>
  <c r="G2777" i="12"/>
  <c r="P532" i="12"/>
  <c r="G2809" i="12"/>
  <c r="P596" i="12"/>
  <c r="G2946" i="12"/>
  <c r="H2998" i="12"/>
  <c r="P1234" i="12"/>
  <c r="P1184" i="12"/>
  <c r="G2678" i="12"/>
  <c r="G250" i="12"/>
  <c r="G875" i="12"/>
  <c r="G687" i="12"/>
  <c r="G1805" i="12"/>
  <c r="G958" i="12"/>
  <c r="G889" i="12"/>
  <c r="P304" i="12"/>
  <c r="G2254" i="12"/>
  <c r="G2638" i="12"/>
  <c r="G1669" i="12"/>
  <c r="G2573" i="12"/>
  <c r="G1167" i="12"/>
  <c r="P208" i="12"/>
  <c r="G183" i="12"/>
  <c r="G231" i="12"/>
  <c r="G2848" i="12"/>
  <c r="G1300" i="12"/>
  <c r="G1632" i="12"/>
  <c r="G1745" i="12"/>
  <c r="G1433" i="12"/>
  <c r="H1233" i="12"/>
  <c r="G1970" i="12"/>
  <c r="G1515" i="12"/>
  <c r="P1160" i="12"/>
  <c r="G2429" i="12"/>
  <c r="G1481" i="12"/>
  <c r="G2272" i="12"/>
  <c r="G1057" i="12"/>
  <c r="G2122" i="12"/>
  <c r="G1424" i="12"/>
  <c r="G720" i="12"/>
  <c r="H3050" i="12"/>
  <c r="B3050" i="12" s="1"/>
  <c r="G1853" i="12"/>
  <c r="G1399" i="12"/>
  <c r="G2863" i="12"/>
  <c r="G2567" i="12"/>
  <c r="G2401" i="12"/>
  <c r="G2092" i="12"/>
  <c r="G2076" i="12"/>
  <c r="G442" i="12"/>
  <c r="G2528" i="12"/>
  <c r="G1264" i="12"/>
  <c r="G2775" i="12"/>
  <c r="G1920" i="12"/>
  <c r="G364" i="12"/>
  <c r="G3104" i="12"/>
  <c r="G1273" i="12"/>
  <c r="G1351" i="12"/>
  <c r="G1655" i="12"/>
  <c r="G2621" i="12"/>
  <c r="G2344" i="12"/>
  <c r="G2653" i="12"/>
  <c r="G2376" i="12"/>
  <c r="G2406" i="12"/>
  <c r="G2664" i="12"/>
  <c r="G2707" i="12"/>
  <c r="P1501" i="12"/>
  <c r="G2995" i="12"/>
  <c r="H2870" i="12"/>
  <c r="G2300" i="12"/>
  <c r="P600" i="12"/>
  <c r="G2588" i="12"/>
  <c r="G25" i="12"/>
  <c r="G2882" i="12"/>
  <c r="P758" i="12"/>
  <c r="G2914" i="12"/>
  <c r="G2688" i="12"/>
  <c r="P559" i="12"/>
  <c r="P64" i="12"/>
  <c r="P258" i="12"/>
  <c r="P26" i="12"/>
  <c r="H2903" i="12"/>
  <c r="G2649" i="12"/>
  <c r="P904" i="12"/>
  <c r="G2324" i="12"/>
  <c r="P1485" i="12"/>
  <c r="H2894" i="12"/>
  <c r="P13" i="12"/>
  <c r="H2862" i="12"/>
  <c r="P77" i="12"/>
  <c r="H2996" i="12"/>
  <c r="G2360" i="12"/>
  <c r="G2996" i="12"/>
  <c r="G1709" i="12"/>
  <c r="P434" i="12"/>
  <c r="G2604" i="12"/>
  <c r="P94" i="12"/>
  <c r="G2156" i="12"/>
  <c r="P1421" i="12"/>
  <c r="G2987" i="12"/>
  <c r="G2832" i="12"/>
  <c r="P416" i="12"/>
  <c r="P896" i="12"/>
  <c r="P480" i="12"/>
  <c r="P1413" i="12"/>
  <c r="P201" i="12"/>
  <c r="G3102" i="12"/>
  <c r="B3102" i="12" s="1"/>
  <c r="P161" i="12"/>
  <c r="P1493" i="12"/>
  <c r="P2990" i="12"/>
  <c r="G1109" i="12"/>
  <c r="P184" i="12"/>
  <c r="G1391" i="12"/>
  <c r="P278" i="12"/>
  <c r="G1769" i="12"/>
  <c r="P342" i="12"/>
  <c r="G2551" i="12"/>
  <c r="H2948" i="12"/>
  <c r="P2863" i="12"/>
  <c r="H2935" i="12"/>
  <c r="G2961" i="12"/>
  <c r="G1021" i="12"/>
  <c r="P120" i="12"/>
  <c r="P3071" i="12"/>
  <c r="P696" i="12"/>
  <c r="G1527" i="12"/>
  <c r="P790" i="12"/>
  <c r="G1905" i="12"/>
  <c r="P854" i="12"/>
  <c r="G2728" i="12"/>
  <c r="P306" i="12"/>
  <c r="P474" i="12"/>
  <c r="P331" i="12"/>
  <c r="P99" i="12"/>
  <c r="G2958" i="12"/>
  <c r="P192" i="12"/>
  <c r="P458" i="12"/>
  <c r="G1494" i="12"/>
  <c r="G2542" i="12"/>
  <c r="G1484" i="12"/>
  <c r="G2299" i="12"/>
  <c r="G1884" i="12"/>
  <c r="P251" i="12"/>
  <c r="G2541" i="12"/>
  <c r="P315" i="12"/>
  <c r="G2348" i="12"/>
  <c r="P2891" i="12"/>
  <c r="P70" i="12"/>
  <c r="G2976" i="12"/>
  <c r="P640" i="12"/>
  <c r="P394" i="12"/>
  <c r="P372" i="12"/>
  <c r="P54" i="12"/>
  <c r="G1588" i="12"/>
  <c r="G2907" i="12"/>
  <c r="G1636" i="12"/>
  <c r="P2873" i="12"/>
  <c r="G2448" i="12"/>
  <c r="P132" i="12"/>
  <c r="G2480" i="12"/>
  <c r="P196" i="12"/>
  <c r="P1056" i="12"/>
  <c r="G2241" i="12"/>
  <c r="P470" i="12"/>
  <c r="G2616" i="12"/>
  <c r="G1071" i="12"/>
  <c r="G1451" i="12"/>
  <c r="G685" i="12"/>
  <c r="G1154" i="12"/>
  <c r="G662" i="12"/>
  <c r="G2054" i="12"/>
  <c r="G2137" i="12"/>
  <c r="G999" i="12"/>
  <c r="G1479" i="12"/>
  <c r="G1725" i="12"/>
  <c r="P1325" i="12"/>
  <c r="G1287" i="12"/>
  <c r="G2188" i="12"/>
  <c r="G1807" i="12"/>
  <c r="G1407" i="12"/>
  <c r="G2268" i="12"/>
  <c r="G1368" i="12"/>
  <c r="G1420" i="12"/>
  <c r="G2217" i="12"/>
  <c r="G1616" i="12"/>
  <c r="G1536" i="12"/>
  <c r="G2036" i="12"/>
  <c r="G2626" i="12"/>
  <c r="G2307" i="12"/>
  <c r="G2927" i="12"/>
  <c r="G1963" i="12"/>
  <c r="G2322" i="12"/>
  <c r="G2553" i="12"/>
  <c r="G2383" i="12"/>
  <c r="G1556" i="12"/>
  <c r="G1048" i="12"/>
  <c r="G1933" i="12"/>
  <c r="G1030" i="12"/>
  <c r="G926" i="12"/>
  <c r="G2369" i="12"/>
  <c r="G2744" i="12"/>
  <c r="G2899" i="12"/>
  <c r="P3103" i="12"/>
  <c r="P2881" i="12"/>
  <c r="G1358" i="12"/>
  <c r="G2578" i="12"/>
  <c r="G1464" i="12"/>
  <c r="G1336" i="12"/>
  <c r="G1661" i="12"/>
  <c r="G1969" i="12"/>
  <c r="G1953" i="12"/>
  <c r="G1681" i="12"/>
  <c r="G2170" i="12"/>
  <c r="G1883" i="12"/>
  <c r="H2950" i="12"/>
  <c r="G809" i="12"/>
  <c r="H2918" i="12"/>
  <c r="G1590" i="12"/>
  <c r="P432" i="12"/>
  <c r="G1902" i="12"/>
  <c r="G2147" i="12"/>
  <c r="G1416" i="12"/>
  <c r="G2533" i="12"/>
  <c r="H3068" i="12"/>
  <c r="B3068" i="12" s="1"/>
  <c r="G2920" i="12"/>
  <c r="G1435" i="12"/>
  <c r="G2041" i="12"/>
  <c r="G2570" i="12"/>
  <c r="G2667" i="12"/>
  <c r="G2295" i="12"/>
  <c r="H2980" i="12"/>
  <c r="G2262" i="12"/>
  <c r="P3000" i="12"/>
  <c r="H2922" i="12"/>
  <c r="P21" i="12"/>
  <c r="H2949" i="12"/>
  <c r="P942" i="12"/>
  <c r="G1444" i="12"/>
  <c r="G2008" i="12"/>
  <c r="G2152" i="12"/>
  <c r="G2467" i="12"/>
  <c r="P282" i="12"/>
  <c r="P139" i="12"/>
  <c r="P346" i="12"/>
  <c r="P203" i="12"/>
  <c r="P292" i="12"/>
  <c r="P144" i="12"/>
  <c r="P252" i="12"/>
  <c r="G2279" i="12"/>
  <c r="P197" i="12"/>
  <c r="G2558" i="12"/>
  <c r="G2721" i="12"/>
  <c r="G1756" i="12"/>
  <c r="G2435" i="12"/>
  <c r="G2557" i="12"/>
  <c r="G2280" i="12"/>
  <c r="P794" i="12"/>
  <c r="P2869" i="12"/>
  <c r="P858" i="12"/>
  <c r="P12" i="12"/>
  <c r="G2746" i="12"/>
  <c r="G2932" i="12"/>
  <c r="G2726" i="12"/>
  <c r="G1576" i="12"/>
  <c r="G2565" i="12"/>
  <c r="G1760" i="12"/>
  <c r="G2318" i="12"/>
  <c r="G1923" i="12"/>
  <c r="G2781" i="12"/>
  <c r="G2473" i="12"/>
  <c r="G2813" i="12"/>
  <c r="G2481" i="12"/>
  <c r="G2950" i="12"/>
  <c r="H2981" i="12"/>
  <c r="B2981" i="12" s="1"/>
  <c r="P878" i="12"/>
  <c r="P646" i="12"/>
  <c r="G2151" i="12"/>
  <c r="G2286" i="12"/>
  <c r="G1105" i="12"/>
  <c r="H3034" i="12"/>
  <c r="G1671" i="12"/>
  <c r="G652" i="12"/>
  <c r="G1798" i="12"/>
  <c r="G1909" i="12"/>
  <c r="G1921" i="12"/>
  <c r="P368" i="12"/>
  <c r="G1326" i="12"/>
  <c r="G2670" i="12"/>
  <c r="G2086" i="12"/>
  <c r="G2605" i="12"/>
  <c r="G1591" i="12"/>
  <c r="P272" i="12"/>
  <c r="G1521" i="12"/>
  <c r="G1102" i="12"/>
  <c r="P328" i="12"/>
  <c r="G1697" i="12"/>
  <c r="G1732" i="12"/>
  <c r="G2260" i="12"/>
  <c r="G1654" i="12"/>
  <c r="G1419" i="12"/>
  <c r="P1096" i="12"/>
  <c r="G1906" i="12"/>
  <c r="P1301" i="12"/>
  <c r="G2433" i="12"/>
  <c r="G2131" i="12"/>
  <c r="P264" i="12"/>
  <c r="G1188" i="12"/>
  <c r="G57" i="12"/>
  <c r="G1868" i="12"/>
  <c r="G900" i="12"/>
  <c r="G67" i="12"/>
  <c r="G1914" i="12"/>
  <c r="G2242" i="12"/>
  <c r="G2867" i="12"/>
  <c r="G1025" i="12"/>
  <c r="G2437" i="12"/>
  <c r="G1033" i="12"/>
  <c r="G2128" i="12"/>
  <c r="G2393" i="12"/>
  <c r="P776" i="12"/>
  <c r="G2511" i="12"/>
  <c r="G1787" i="12"/>
  <c r="G1956" i="12"/>
  <c r="G1567" i="12"/>
  <c r="G369" i="12"/>
  <c r="G2051" i="12"/>
  <c r="G1387" i="12"/>
  <c r="G2498" i="12"/>
  <c r="G2625" i="12"/>
  <c r="G2380" i="12"/>
  <c r="G2657" i="12"/>
  <c r="G2412" i="12"/>
  <c r="G2410" i="12"/>
  <c r="G1042" i="12"/>
  <c r="G2743" i="12"/>
  <c r="G1726" i="12"/>
  <c r="H2987" i="12"/>
  <c r="G1049" i="12"/>
  <c r="G2336" i="12"/>
  <c r="G1158" i="12"/>
  <c r="G2624" i="12"/>
  <c r="G2301" i="12"/>
  <c r="G2886" i="12"/>
  <c r="G2417" i="12"/>
  <c r="G2918" i="12"/>
  <c r="B2918" i="12" s="1"/>
  <c r="G2776" i="12"/>
  <c r="P575" i="12"/>
  <c r="P128" i="12"/>
  <c r="P330" i="12"/>
  <c r="P2887" i="12"/>
  <c r="G2285" i="12"/>
  <c r="G2552" i="12"/>
  <c r="P1040" i="12"/>
  <c r="G2799" i="12"/>
  <c r="P1621" i="12"/>
  <c r="P45" i="12"/>
  <c r="P1198" i="12"/>
  <c r="P109" i="12"/>
  <c r="H2883" i="12"/>
  <c r="G2960" i="12"/>
  <c r="G1380" i="12"/>
  <c r="H2985" i="12"/>
  <c r="G2270" i="12"/>
  <c r="P506" i="12"/>
  <c r="P736" i="12"/>
  <c r="G3004" i="12"/>
  <c r="G2767" i="12"/>
  <c r="P1557" i="12"/>
  <c r="P3004" i="12"/>
  <c r="G2900" i="12"/>
  <c r="H2904" i="12"/>
  <c r="P1477" i="12"/>
  <c r="H2872" i="12"/>
  <c r="G2828" i="12"/>
  <c r="P89" i="12"/>
  <c r="G1600" i="12"/>
  <c r="P233" i="12"/>
  <c r="G1822" i="12"/>
  <c r="P2996" i="12"/>
  <c r="G1832" i="12"/>
  <c r="G1439" i="12"/>
  <c r="G2819" i="12"/>
  <c r="P286" i="12"/>
  <c r="G2915" i="12"/>
  <c r="P350" i="12"/>
  <c r="G2485" i="12"/>
  <c r="P2911" i="12"/>
  <c r="P2919" i="12"/>
  <c r="P2898" i="12"/>
  <c r="G2905" i="12"/>
  <c r="G1679" i="12"/>
  <c r="G1183" i="12"/>
  <c r="G1295" i="12"/>
  <c r="G1653" i="12"/>
  <c r="P536" i="12"/>
  <c r="P798" i="12"/>
  <c r="P728" i="12"/>
  <c r="P862" i="12"/>
  <c r="G2206" i="12"/>
  <c r="P378" i="12"/>
  <c r="P362" i="12"/>
  <c r="H2994" i="12"/>
  <c r="P2850" i="12"/>
  <c r="G2333" i="12"/>
  <c r="P256" i="12"/>
  <c r="H2982" i="12"/>
  <c r="G471" i="12"/>
  <c r="G735" i="12"/>
  <c r="G239" i="12"/>
  <c r="G1224" i="12"/>
  <c r="G446" i="12"/>
  <c r="G1081" i="12"/>
  <c r="G1810" i="12"/>
  <c r="G1458" i="12"/>
  <c r="G2017" i="12"/>
  <c r="G1718" i="12"/>
  <c r="G2784" i="12"/>
  <c r="G1575" i="12"/>
  <c r="G2456" i="12"/>
  <c r="G2095" i="12"/>
  <c r="G1891" i="12"/>
  <c r="G2422" i="12"/>
  <c r="G1436" i="12"/>
  <c r="G1456" i="12"/>
  <c r="G1245" i="12"/>
  <c r="G1826" i="12"/>
  <c r="G2530" i="12"/>
  <c r="G2275" i="12"/>
  <c r="G2680" i="12"/>
  <c r="G2343" i="12"/>
  <c r="G2931" i="12"/>
  <c r="G1711" i="12"/>
  <c r="G2390" i="12"/>
  <c r="G1220" i="12"/>
  <c r="G3056" i="12"/>
  <c r="B3056" i="12" s="1"/>
  <c r="G1150" i="12"/>
  <c r="G1952" i="12"/>
  <c r="G2001" i="12"/>
  <c r="G1110" i="12"/>
  <c r="H3148" i="12"/>
  <c r="B3148" i="12" s="1"/>
  <c r="G2903" i="12"/>
  <c r="G1893" i="12"/>
  <c r="G2935" i="12"/>
  <c r="G1903" i="12"/>
  <c r="H2846" i="12"/>
  <c r="G1599" i="12"/>
  <c r="G2646" i="12"/>
  <c r="G2083" i="12"/>
  <c r="G2176" i="12"/>
  <c r="G1676" i="12"/>
  <c r="G2484" i="12"/>
  <c r="G1989" i="12"/>
  <c r="H3107" i="12"/>
  <c r="G841" i="12"/>
  <c r="H3135" i="12"/>
  <c r="P2945" i="12"/>
  <c r="H3083" i="12"/>
  <c r="P2913" i="12"/>
  <c r="G813" i="12"/>
  <c r="P440" i="12"/>
  <c r="G1304" i="12"/>
  <c r="G2303" i="12"/>
  <c r="G1926" i="12"/>
  <c r="G2028" i="12"/>
  <c r="G1804" i="12"/>
  <c r="G2386" i="12"/>
  <c r="G1363" i="12"/>
  <c r="G2674" i="12"/>
  <c r="G2421" i="12"/>
  <c r="P2975" i="12"/>
  <c r="G2453" i="12"/>
  <c r="P2943" i="12"/>
  <c r="G2256" i="12"/>
  <c r="H2970" i="12"/>
  <c r="H2978" i="12"/>
  <c r="P93" i="12"/>
  <c r="H3000" i="12"/>
  <c r="G2335" i="12"/>
  <c r="G1476" i="12"/>
  <c r="G2215" i="12"/>
  <c r="G2225" i="12"/>
  <c r="G2503" i="12"/>
  <c r="P170" i="12"/>
  <c r="P211" i="12"/>
  <c r="P234" i="12"/>
  <c r="P275" i="12"/>
  <c r="P180" i="12"/>
  <c r="G2544" i="12"/>
  <c r="P324" i="12"/>
  <c r="P160" i="12"/>
  <c r="P269" i="12"/>
  <c r="G2737" i="12"/>
  <c r="P840" i="12"/>
  <c r="G1788" i="12"/>
  <c r="G2471" i="12"/>
  <c r="G2561" i="12"/>
  <c r="G2316" i="12"/>
  <c r="P682" i="12"/>
  <c r="P20" i="12"/>
  <c r="P746" i="12"/>
  <c r="P84" i="12"/>
  <c r="G2690" i="12"/>
  <c r="G2759" i="12"/>
  <c r="G2762" i="12"/>
  <c r="G2022" i="12"/>
  <c r="G2048" i="12"/>
  <c r="G2213" i="12"/>
  <c r="G2468" i="12"/>
  <c r="G2654" i="12"/>
  <c r="G2817" i="12"/>
  <c r="G2020" i="12"/>
  <c r="G2849" i="12"/>
  <c r="G2983" i="12"/>
  <c r="G2986" i="12"/>
  <c r="G2978" i="12"/>
  <c r="B2978" i="12" s="1"/>
  <c r="G1459" i="12"/>
  <c r="P534" i="12"/>
  <c r="G1872" i="12"/>
  <c r="G2436" i="12"/>
  <c r="G1431" i="12"/>
  <c r="G1561" i="12"/>
  <c r="G1385" i="12"/>
  <c r="G1783" i="12"/>
  <c r="G1768" i="12"/>
  <c r="G2816" i="12"/>
  <c r="G1797" i="12"/>
  <c r="G2735" i="12"/>
  <c r="G2661" i="12"/>
  <c r="G2768" i="12"/>
  <c r="G2954" i="12"/>
  <c r="B2954" i="12" s="1"/>
  <c r="P1112" i="12"/>
  <c r="H2969" i="12"/>
  <c r="H3001" i="12"/>
  <c r="G2821" i="12"/>
  <c r="P2884" i="12"/>
  <c r="G957" i="12"/>
  <c r="G2715" i="12"/>
  <c r="G2971" i="12"/>
  <c r="G2862" i="12"/>
  <c r="G618" i="12"/>
  <c r="P205" i="12"/>
  <c r="H2847" i="12"/>
  <c r="P1088" i="12"/>
  <c r="P221" i="12"/>
  <c r="P552" i="12"/>
  <c r="G2719" i="12"/>
  <c r="P1200" i="12"/>
  <c r="G2595" i="12"/>
  <c r="P87" i="12"/>
  <c r="G2712" i="12"/>
  <c r="H2997" i="12"/>
  <c r="P922" i="12"/>
  <c r="G2444" i="12"/>
  <c r="P954" i="12"/>
  <c r="P576" i="12"/>
  <c r="P85" i="12"/>
  <c r="P2956" i="12"/>
  <c r="G2066" i="12"/>
  <c r="P1136" i="12"/>
  <c r="P3001" i="12"/>
  <c r="G2696" i="12"/>
  <c r="G2783" i="12"/>
  <c r="G2928" i="12"/>
  <c r="G2984" i="12"/>
  <c r="P2979" i="12"/>
  <c r="G2841" i="12"/>
  <c r="P1120" i="12"/>
  <c r="P652" i="12"/>
  <c r="G1954" i="12"/>
  <c r="G2665" i="12"/>
  <c r="G1964" i="12"/>
  <c r="G2418" i="12"/>
  <c r="G2098" i="12"/>
  <c r="P41" i="12"/>
  <c r="G1763" i="12"/>
  <c r="P105" i="12"/>
  <c r="G2443" i="12"/>
  <c r="P2874" i="12"/>
  <c r="P2882" i="12"/>
  <c r="G2962" i="12"/>
  <c r="G2754" i="12"/>
  <c r="G2835" i="12"/>
  <c r="G2337" i="12"/>
  <c r="P719" i="12"/>
  <c r="H2882" i="12"/>
  <c r="P285" i="12"/>
  <c r="P1202" i="12"/>
  <c r="P447" i="12"/>
  <c r="P1282" i="12"/>
  <c r="P579" i="12"/>
  <c r="P1428" i="12"/>
  <c r="P799" i="12"/>
  <c r="P1502" i="12"/>
  <c r="G2980" i="12"/>
  <c r="P354" i="12"/>
  <c r="H2900" i="12"/>
  <c r="P937" i="12"/>
  <c r="G2283" i="12"/>
  <c r="P566" i="12"/>
  <c r="P353" i="12"/>
  <c r="P326" i="12"/>
  <c r="P1270" i="12"/>
  <c r="P838" i="12"/>
  <c r="P1343" i="12"/>
  <c r="P1216" i="12"/>
  <c r="P1489" i="12"/>
  <c r="H2897" i="12"/>
  <c r="P1562" i="12"/>
  <c r="G2966" i="12"/>
  <c r="B2966" i="12" s="1"/>
  <c r="P1025" i="12"/>
  <c r="P2843" i="12"/>
  <c r="P1278" i="12"/>
  <c r="H3004" i="12"/>
  <c r="P268" i="12"/>
  <c r="P42" i="12"/>
  <c r="P83" i="12"/>
  <c r="P679" i="12"/>
  <c r="P364" i="12"/>
  <c r="P781" i="12"/>
  <c r="G2782" i="12"/>
  <c r="P17" i="12"/>
  <c r="P245" i="12"/>
  <c r="H2988" i="12"/>
  <c r="P468" i="12"/>
  <c r="P255" i="12"/>
  <c r="P310" i="12"/>
  <c r="P2886" i="12"/>
  <c r="P713" i="12"/>
  <c r="P185" i="12"/>
  <c r="G2734" i="12"/>
  <c r="P554" i="12"/>
  <c r="H2898" i="12"/>
  <c r="H2951" i="12"/>
  <c r="P934" i="12"/>
  <c r="P299" i="12"/>
  <c r="P1190" i="12"/>
  <c r="P620" i="12"/>
  <c r="P860" i="12"/>
  <c r="G2910" i="12"/>
  <c r="G1152" i="12"/>
  <c r="G2358" i="12"/>
  <c r="G1210" i="12"/>
  <c r="G2426" i="12"/>
  <c r="G2463" i="12"/>
  <c r="P3009" i="12"/>
  <c r="G1974" i="12"/>
  <c r="G1940" i="12"/>
  <c r="G2876" i="12"/>
  <c r="G2803" i="12"/>
  <c r="P770" i="12"/>
  <c r="G1223" i="12"/>
  <c r="G2891" i="12"/>
  <c r="P2895" i="12"/>
  <c r="G2540" i="12"/>
  <c r="G2379" i="12"/>
  <c r="G2411" i="12"/>
  <c r="G539" i="12"/>
  <c r="G1593" i="12"/>
  <c r="P479" i="12"/>
  <c r="P1054" i="12"/>
  <c r="H2858" i="12"/>
  <c r="P848" i="12"/>
  <c r="G2502" i="12"/>
  <c r="G1649" i="12"/>
  <c r="G2263" i="12"/>
  <c r="P680" i="12"/>
  <c r="P151" i="12"/>
  <c r="G2224" i="12"/>
  <c r="P130" i="12"/>
  <c r="P6" i="12"/>
  <c r="G2494" i="12"/>
  <c r="G2936" i="12"/>
  <c r="H2890" i="12"/>
  <c r="G2831" i="12"/>
  <c r="P380" i="12"/>
  <c r="G2357" i="12"/>
  <c r="G2231" i="12"/>
  <c r="G556" i="12"/>
  <c r="G2555" i="12"/>
  <c r="G1279" i="12"/>
  <c r="P578" i="12"/>
  <c r="P228" i="12"/>
  <c r="P714" i="12"/>
  <c r="P406" i="12"/>
  <c r="G2929" i="12"/>
  <c r="P121" i="12"/>
  <c r="G2090" i="12"/>
  <c r="P2905" i="12"/>
  <c r="G2281" i="12"/>
  <c r="P456" i="12"/>
  <c r="G2164" i="12"/>
  <c r="P644" i="12"/>
  <c r="G2695" i="12"/>
  <c r="G2698" i="12"/>
  <c r="P1573" i="12"/>
  <c r="G929" i="12"/>
  <c r="P982" i="12"/>
  <c r="G2009" i="12"/>
  <c r="P225" i="12"/>
  <c r="G2197" i="12"/>
  <c r="G2313" i="12"/>
  <c r="G2770" i="12"/>
  <c r="P768" i="12"/>
  <c r="P864" i="12"/>
  <c r="P1406" i="12"/>
  <c r="P1381" i="12"/>
  <c r="P1479" i="12"/>
  <c r="G2892" i="12"/>
  <c r="P1625" i="12"/>
  <c r="P9" i="12"/>
  <c r="P1695" i="12"/>
  <c r="P220" i="12"/>
  <c r="P955" i="12"/>
  <c r="G2998" i="12"/>
  <c r="P1109" i="12"/>
  <c r="P602" i="12"/>
  <c r="H2942" i="12"/>
  <c r="G2822" i="12"/>
  <c r="P2901" i="12"/>
  <c r="P1053" i="12"/>
  <c r="P76" i="12"/>
  <c r="P1139" i="12"/>
  <c r="P588" i="12"/>
  <c r="P1302" i="12"/>
  <c r="G2798" i="12"/>
  <c r="P1375" i="12"/>
  <c r="P771" i="12"/>
  <c r="P31" i="12"/>
  <c r="P1020" i="12"/>
  <c r="H2939" i="12"/>
  <c r="P1549" i="12"/>
  <c r="P2871" i="12"/>
  <c r="H2941" i="12"/>
  <c r="G1856" i="12"/>
  <c r="P303" i="12"/>
  <c r="P1385" i="12"/>
  <c r="P485" i="12"/>
  <c r="P168" i="12"/>
  <c r="P724" i="12"/>
  <c r="P1604" i="12"/>
  <c r="P827" i="12"/>
  <c r="P338" i="12"/>
  <c r="P1500" i="12"/>
  <c r="G2893" i="12"/>
  <c r="G1545" i="12"/>
  <c r="G1212" i="12"/>
  <c r="G1894" i="12"/>
  <c r="G2524" i="12"/>
  <c r="G2093" i="12"/>
  <c r="G1992" i="12"/>
  <c r="G2108" i="12"/>
  <c r="P392" i="12"/>
  <c r="G620" i="12"/>
  <c r="G15" i="12"/>
  <c r="P538" i="12"/>
  <c r="H2960" i="12"/>
  <c r="G2800" i="12"/>
  <c r="G2364" i="12"/>
  <c r="P616" i="12"/>
  <c r="P1445" i="12"/>
  <c r="P1509" i="12"/>
  <c r="G2650" i="12"/>
  <c r="G2040" i="12"/>
  <c r="G2370" i="12"/>
  <c r="P67" i="12"/>
  <c r="H2914" i="12"/>
  <c r="G2169" i="12"/>
  <c r="P624" i="12"/>
  <c r="G2755" i="12"/>
  <c r="P1208" i="12"/>
  <c r="G2679" i="12"/>
  <c r="P323" i="12"/>
  <c r="G2844" i="12"/>
  <c r="P2896" i="12"/>
  <c r="P810" i="12"/>
  <c r="P608" i="12"/>
  <c r="P140" i="12"/>
  <c r="H2946" i="12"/>
  <c r="P656" i="12"/>
  <c r="H2921" i="12"/>
  <c r="G2472" i="12"/>
  <c r="P1144" i="12"/>
  <c r="G1946" i="12"/>
  <c r="G2140" i="12"/>
  <c r="G2952" i="12"/>
  <c r="G2651" i="12"/>
  <c r="G2908" i="12"/>
  <c r="G862" i="12"/>
  <c r="G2845" i="12"/>
  <c r="P582" i="12"/>
  <c r="G2706" i="12"/>
  <c r="P1581" i="12"/>
  <c r="G2192" i="12"/>
  <c r="G2912" i="12"/>
  <c r="G2486" i="12"/>
  <c r="P73" i="12"/>
  <c r="G2725" i="12"/>
  <c r="P137" i="12"/>
  <c r="G2757" i="12"/>
  <c r="P2858" i="12"/>
  <c r="P520" i="12"/>
  <c r="H2879" i="12"/>
  <c r="G1247" i="12"/>
  <c r="G2758" i="12"/>
  <c r="G2581" i="12"/>
  <c r="P393" i="12"/>
  <c r="P2977" i="12"/>
  <c r="P2877" i="12"/>
  <c r="P384" i="12"/>
  <c r="P1212" i="12"/>
  <c r="G2796" i="12"/>
  <c r="P1291" i="12"/>
  <c r="P2852" i="12"/>
  <c r="P1438" i="12"/>
  <c r="P305" i="12"/>
  <c r="P1511" i="12"/>
  <c r="P162" i="12"/>
  <c r="P142" i="12"/>
  <c r="P899" i="12"/>
  <c r="G2656" i="12"/>
  <c r="P281" i="12"/>
  <c r="P1437" i="12"/>
  <c r="P425" i="12"/>
  <c r="P1142" i="12"/>
  <c r="P1279" i="12"/>
  <c r="P1206" i="12"/>
  <c r="P1352" i="12"/>
  <c r="P333" i="12"/>
  <c r="P1498" i="12"/>
  <c r="P495" i="12"/>
  <c r="P1571" i="12"/>
  <c r="P993" i="12"/>
  <c r="P633" i="12"/>
  <c r="P1250" i="12"/>
  <c r="P523" i="12"/>
  <c r="G2539" i="12"/>
  <c r="G2109" i="12"/>
  <c r="P50" i="12"/>
  <c r="G2745" i="12"/>
  <c r="P692" i="12"/>
  <c r="G3001" i="12"/>
  <c r="P795" i="12"/>
  <c r="H2850" i="12"/>
  <c r="P81" i="12"/>
  <c r="P500" i="12"/>
  <c r="H2956" i="12"/>
  <c r="P101" i="12"/>
  <c r="P319" i="12"/>
  <c r="P510" i="12"/>
  <c r="H2859" i="12"/>
  <c r="P1045" i="12"/>
  <c r="G2823" i="12"/>
  <c r="G1870" i="12"/>
  <c r="G939" i="12"/>
  <c r="G1145" i="12"/>
  <c r="G2175" i="12"/>
  <c r="G2495" i="12"/>
  <c r="G1128" i="12"/>
  <c r="G335" i="12"/>
  <c r="G2274" i="12"/>
  <c r="P681" i="12"/>
  <c r="H2877" i="12"/>
  <c r="H1234" i="12"/>
  <c r="G1580" i="12"/>
  <c r="P104" i="12"/>
  <c r="H2916" i="12"/>
  <c r="G2538" i="12"/>
  <c r="P2978" i="12"/>
  <c r="P2890" i="12"/>
  <c r="P32" i="12"/>
  <c r="P96" i="12"/>
  <c r="P1032" i="12"/>
  <c r="H2940" i="12"/>
  <c r="P2909" i="12"/>
  <c r="G2640" i="12"/>
  <c r="G2506" i="12"/>
  <c r="G3143" i="12"/>
  <c r="G2441" i="12"/>
  <c r="G2144" i="12"/>
  <c r="P66" i="12"/>
  <c r="H2986" i="12"/>
  <c r="P202" i="12"/>
  <c r="H2896" i="12"/>
  <c r="G2591" i="12"/>
  <c r="P212" i="12"/>
  <c r="P783" i="12"/>
  <c r="G1913" i="12"/>
  <c r="P452" i="12"/>
  <c r="G1302" i="12"/>
  <c r="G2267" i="12"/>
  <c r="G2114" i="12"/>
  <c r="G2230" i="12"/>
  <c r="P164" i="12"/>
  <c r="P650" i="12"/>
  <c r="P116" i="12"/>
  <c r="G2160" i="12"/>
  <c r="P414" i="12"/>
  <c r="G2873" i="12"/>
  <c r="P336" i="12"/>
  <c r="G2483" i="12"/>
  <c r="P16" i="12"/>
  <c r="G2328" i="12"/>
  <c r="P592" i="12"/>
  <c r="G2663" i="12"/>
  <c r="P174" i="12"/>
  <c r="G2714" i="12"/>
  <c r="P238" i="12"/>
  <c r="P1030" i="12"/>
  <c r="P1048" i="12"/>
  <c r="P990" i="12"/>
  <c r="G1948" i="12"/>
  <c r="P297" i="12"/>
  <c r="H2990" i="12"/>
  <c r="P710" i="12"/>
  <c r="G2132" i="12"/>
  <c r="P1349" i="12"/>
  <c r="H3003" i="12"/>
  <c r="P1415" i="12"/>
  <c r="H2944" i="12"/>
  <c r="P1488" i="12"/>
  <c r="H2880" i="12"/>
  <c r="P1634" i="12"/>
  <c r="H2848" i="12"/>
  <c r="P1703" i="12"/>
  <c r="P916" i="12"/>
  <c r="P347" i="12"/>
  <c r="P1077" i="12"/>
  <c r="G2508" i="12"/>
  <c r="P598" i="12"/>
  <c r="G2855" i="12"/>
  <c r="G2858" i="12"/>
  <c r="P91" i="12"/>
  <c r="P1065" i="12"/>
  <c r="P155" i="12"/>
  <c r="P1149" i="12"/>
  <c r="P283" i="12"/>
  <c r="P1311" i="12"/>
  <c r="G2611" i="12"/>
  <c r="P1384" i="12"/>
  <c r="P796" i="12"/>
  <c r="P95" i="12"/>
  <c r="P1031" i="12"/>
  <c r="P2934" i="12"/>
  <c r="G2993" i="12"/>
  <c r="G2244" i="12"/>
  <c r="P2936" i="12"/>
  <c r="P277" i="12"/>
  <c r="P343" i="12"/>
  <c r="P2947" i="12"/>
  <c r="P501" i="12"/>
  <c r="P302" i="12"/>
  <c r="P737" i="12"/>
  <c r="P622" i="12"/>
  <c r="P839" i="12"/>
  <c r="P1473" i="12"/>
  <c r="P1148" i="12"/>
  <c r="P1639" i="12"/>
  <c r="P1075" i="12"/>
  <c r="P873" i="12"/>
  <c r="P163" i="12"/>
  <c r="G2864" i="12"/>
  <c r="G2587" i="12"/>
  <c r="P960" i="12"/>
  <c r="P1204" i="12"/>
  <c r="G2940" i="12"/>
  <c r="P1284" i="12"/>
  <c r="P57" i="12"/>
  <c r="P1431" i="12"/>
  <c r="P377" i="12"/>
  <c r="P1504" i="12"/>
  <c r="P925" i="12"/>
  <c r="G2972" i="12"/>
  <c r="G2619" i="12"/>
  <c r="P262" i="12"/>
  <c r="H2945" i="12"/>
  <c r="P431" i="12"/>
  <c r="P1432" i="12"/>
  <c r="P567" i="12"/>
  <c r="P1505" i="12"/>
  <c r="P789" i="12"/>
  <c r="P349" i="12"/>
  <c r="P892" i="12"/>
  <c r="P3002" i="12"/>
  <c r="P1584" i="12"/>
  <c r="P2960" i="12"/>
  <c r="P24" i="12"/>
  <c r="H2930" i="12"/>
  <c r="P662" i="12"/>
  <c r="G2723" i="12"/>
  <c r="P1258" i="12"/>
  <c r="P408" i="12"/>
  <c r="P1331" i="12"/>
  <c r="G1714" i="12"/>
  <c r="P1478" i="12"/>
  <c r="G1842" i="12"/>
  <c r="P1551" i="12"/>
  <c r="H2895" i="12"/>
  <c r="P773" i="12"/>
  <c r="P284" i="12"/>
  <c r="P1044" i="12"/>
  <c r="P1590" i="12"/>
  <c r="G2716" i="12"/>
  <c r="G953" i="12"/>
  <c r="G717" i="12"/>
  <c r="P1237" i="12"/>
  <c r="G1936" i="12"/>
  <c r="G2103" i="12"/>
  <c r="G466" i="12"/>
  <c r="G2446" i="12"/>
  <c r="P968" i="12"/>
  <c r="G2620" i="12"/>
  <c r="G52" i="12"/>
  <c r="P198" i="12"/>
  <c r="H2928" i="12"/>
  <c r="G1316" i="12"/>
  <c r="G2180" i="12"/>
  <c r="G2574" i="12"/>
  <c r="H2975" i="12"/>
  <c r="P2946" i="12"/>
  <c r="P410" i="12"/>
  <c r="P237" i="12"/>
  <c r="P1176" i="12"/>
  <c r="P2903" i="12"/>
  <c r="P832" i="12"/>
  <c r="G2403" i="12"/>
  <c r="P632" i="12"/>
  <c r="G1680" i="12"/>
  <c r="G2939" i="12"/>
  <c r="G2812" i="12"/>
  <c r="P2928" i="12"/>
  <c r="P655" i="12"/>
  <c r="G2042" i="12"/>
  <c r="P818" i="12"/>
  <c r="P874" i="12"/>
  <c r="G1977" i="12"/>
  <c r="P2941" i="12"/>
  <c r="G2608" i="12"/>
  <c r="P898" i="12"/>
  <c r="G1324" i="12"/>
  <c r="G2409" i="12"/>
  <c r="P1645" i="12"/>
  <c r="P80" i="12"/>
  <c r="G2700" i="12"/>
  <c r="H2976" i="12"/>
  <c r="G2924" i="12"/>
  <c r="G2979" i="12"/>
  <c r="G2881" i="12"/>
  <c r="B2881" i="12" s="1"/>
  <c r="G2877" i="12"/>
  <c r="G1645" i="12"/>
  <c r="P1653" i="12"/>
  <c r="G2234" i="12"/>
  <c r="G2948" i="12"/>
  <c r="G2522" i="12"/>
  <c r="H2865" i="12"/>
  <c r="G2761" i="12"/>
  <c r="P25" i="12"/>
  <c r="G2793" i="12"/>
  <c r="P2914" i="12"/>
  <c r="G2475" i="12"/>
  <c r="P3" i="12"/>
  <c r="G2791" i="12"/>
  <c r="G2794" i="12"/>
  <c r="G1259" i="12"/>
  <c r="H2973" i="12"/>
  <c r="G2571" i="12"/>
  <c r="P4" i="12"/>
  <c r="G2701" i="12"/>
  <c r="P1222" i="12"/>
  <c r="G2733" i="12"/>
  <c r="P1300" i="12"/>
  <c r="G2797" i="12"/>
  <c r="P1447" i="12"/>
  <c r="G2829" i="12"/>
  <c r="P1520" i="12"/>
  <c r="P226" i="12"/>
  <c r="P166" i="12"/>
  <c r="P911" i="12"/>
  <c r="H2993" i="12"/>
  <c r="P2968" i="12"/>
  <c r="P457" i="12"/>
  <c r="G2917" i="12"/>
  <c r="P1150" i="12"/>
  <c r="P1230" i="12"/>
  <c r="P1214" i="12"/>
  <c r="P209" i="12"/>
  <c r="P357" i="12"/>
  <c r="P418" i="12"/>
  <c r="P511" i="12"/>
  <c r="G1987" i="12"/>
  <c r="P1003" i="12"/>
  <c r="H2926" i="12"/>
  <c r="P1259" i="12"/>
  <c r="G2693" i="12"/>
  <c r="P2855" i="12"/>
  <c r="G834" i="12"/>
  <c r="P122" i="12"/>
  <c r="P512" i="12"/>
  <c r="P705" i="12"/>
  <c r="P944" i="12"/>
  <c r="G1834" i="12"/>
  <c r="G1938" i="12"/>
  <c r="G1667" i="12"/>
  <c r="G2340" i="12"/>
  <c r="G443" i="12"/>
  <c r="G2351" i="12"/>
  <c r="G2919" i="12"/>
  <c r="H2884" i="12"/>
  <c r="H2845" i="12"/>
  <c r="P976" i="12"/>
  <c r="G2724" i="12"/>
  <c r="P928" i="12"/>
  <c r="G2909" i="12"/>
  <c r="G2683" i="12"/>
  <c r="P2938" i="12"/>
  <c r="H2943" i="12"/>
  <c r="P173" i="12"/>
  <c r="P125" i="12"/>
  <c r="G2684" i="12"/>
  <c r="G2499" i="12"/>
  <c r="H2874" i="12"/>
  <c r="G741" i="12"/>
  <c r="G2002" i="12"/>
  <c r="G1809" i="12"/>
  <c r="G2509" i="12"/>
  <c r="G2643" i="12"/>
  <c r="P138" i="12"/>
  <c r="P307" i="12"/>
  <c r="G1996" i="12"/>
  <c r="P890" i="12"/>
  <c r="H2864" i="12"/>
  <c r="G2243" i="12"/>
  <c r="P320" i="12"/>
  <c r="H2905" i="12"/>
  <c r="P2851" i="12"/>
  <c r="G1492" i="12"/>
  <c r="G2477" i="12"/>
  <c r="G2515" i="12"/>
  <c r="G2266" i="12"/>
  <c r="P52" i="12"/>
  <c r="G2291" i="12"/>
  <c r="P124" i="12"/>
  <c r="G2072" i="12"/>
  <c r="G2450" i="12"/>
  <c r="P478" i="12"/>
  <c r="G2687" i="12"/>
  <c r="G2487" i="12"/>
  <c r="P88" i="12"/>
  <c r="G2332" i="12"/>
  <c r="P664" i="12"/>
  <c r="P564" i="12"/>
  <c r="P246" i="12"/>
  <c r="P628" i="12"/>
  <c r="G1755" i="12"/>
  <c r="P918" i="12"/>
  <c r="P1637" i="12"/>
  <c r="H2972" i="12"/>
  <c r="P329" i="12"/>
  <c r="G2853" i="12"/>
  <c r="P420" i="12"/>
  <c r="P59" i="12"/>
  <c r="P1605" i="12"/>
  <c r="P450" i="12"/>
  <c r="P126" i="12"/>
  <c r="P1424" i="12"/>
  <c r="P190" i="12"/>
  <c r="P1497" i="12"/>
  <c r="P318" i="12"/>
  <c r="P1643" i="12"/>
  <c r="P382" i="12"/>
  <c r="P1711" i="12"/>
  <c r="P929" i="12"/>
  <c r="G2394" i="12"/>
  <c r="P1089" i="12"/>
  <c r="H2953" i="12"/>
  <c r="P131" i="12"/>
  <c r="G2874" i="12"/>
  <c r="B2874" i="12" s="1"/>
  <c r="P558" i="12"/>
  <c r="P1033" i="12"/>
  <c r="P660" i="12"/>
  <c r="P1117" i="12"/>
  <c r="P763" i="12"/>
  <c r="P1283" i="12"/>
  <c r="P967" i="12"/>
  <c r="P1356" i="12"/>
  <c r="G2854" i="12"/>
  <c r="B2854" i="12" s="1"/>
  <c r="P809" i="12"/>
  <c r="H2869" i="12"/>
  <c r="P1042" i="12"/>
  <c r="G2526" i="12"/>
  <c r="P1110" i="12"/>
  <c r="H2958" i="12"/>
  <c r="H2901" i="12"/>
  <c r="P2893" i="12"/>
  <c r="P365" i="12"/>
  <c r="P2861" i="12"/>
  <c r="P517" i="12"/>
  <c r="P92" i="12"/>
  <c r="P749" i="12"/>
  <c r="P156" i="12"/>
  <c r="P852" i="12"/>
  <c r="P1482" i="12"/>
  <c r="P1159" i="12"/>
  <c r="P1648" i="12"/>
  <c r="P1085" i="12"/>
  <c r="G2576" i="12"/>
  <c r="P289" i="12"/>
  <c r="P288" i="12"/>
  <c r="H2984" i="12"/>
  <c r="P412" i="12"/>
  <c r="P1215" i="12"/>
  <c r="P476" i="12"/>
  <c r="P1294" i="12"/>
  <c r="P604" i="12"/>
  <c r="P1440" i="12"/>
  <c r="G2631" i="12"/>
  <c r="P1513" i="12"/>
  <c r="P939" i="12"/>
  <c r="G2375" i="12"/>
  <c r="P19" i="12"/>
  <c r="P150" i="12"/>
  <c r="G1231" i="12"/>
  <c r="G2402" i="12"/>
  <c r="P1373" i="12"/>
  <c r="G1149" i="12"/>
  <c r="G2488" i="12"/>
  <c r="G1519" i="12"/>
  <c r="P1293" i="12"/>
  <c r="G2922" i="12"/>
  <c r="P464" i="12"/>
  <c r="G2547" i="12"/>
  <c r="G2771" i="12"/>
  <c r="P97" i="12"/>
  <c r="P2916" i="12"/>
  <c r="P40" i="12"/>
  <c r="G985" i="12"/>
  <c r="P369" i="12"/>
  <c r="P2906" i="12"/>
  <c r="P61" i="12"/>
  <c r="P370" i="12"/>
  <c r="P1158" i="12"/>
  <c r="G2872" i="12"/>
  <c r="B2872" i="12" s="1"/>
  <c r="P386" i="12"/>
  <c r="G1121" i="12"/>
  <c r="G2068" i="12"/>
  <c r="P1128" i="12"/>
  <c r="H3005" i="12"/>
  <c r="P527" i="12"/>
  <c r="H2893" i="12"/>
  <c r="P421" i="12"/>
  <c r="G2462" i="12"/>
  <c r="G1892" i="12"/>
  <c r="P882" i="12"/>
  <c r="G2840" i="12"/>
  <c r="H2906" i="12"/>
  <c r="P484" i="12"/>
  <c r="P970" i="12"/>
  <c r="P1064" i="12"/>
  <c r="G2975" i="12"/>
  <c r="G2692" i="12"/>
  <c r="P152" i="12"/>
  <c r="G2732" i="12"/>
  <c r="H2979" i="12"/>
  <c r="G2968" i="12"/>
  <c r="G2897" i="12"/>
  <c r="P2993" i="12"/>
  <c r="G2913" i="12"/>
  <c r="G849" i="12"/>
  <c r="P1661" i="12"/>
  <c r="G697" i="12"/>
  <c r="G217" i="12"/>
  <c r="P752" i="12"/>
  <c r="P2860" i="12"/>
  <c r="P1269" i="12"/>
  <c r="P33" i="12"/>
  <c r="P8" i="12"/>
  <c r="H2911" i="12"/>
  <c r="P35" i="12"/>
  <c r="G2926" i="12"/>
  <c r="G2810" i="12"/>
  <c r="P430" i="12"/>
  <c r="P316" i="12"/>
  <c r="P570" i="12"/>
  <c r="P36" i="12"/>
  <c r="P213" i="12"/>
  <c r="P1191" i="12"/>
  <c r="P427" i="12"/>
  <c r="P1273" i="12"/>
  <c r="P563" i="12"/>
  <c r="P1419" i="12"/>
  <c r="P787" i="12"/>
  <c r="P1492" i="12"/>
  <c r="G2850" i="12"/>
  <c r="P290" i="12"/>
  <c r="P2904" i="12"/>
  <c r="P924" i="12"/>
  <c r="P2883" i="12"/>
  <c r="P2965" i="12"/>
  <c r="P345" i="12"/>
  <c r="G2953" i="12"/>
  <c r="P1260" i="12"/>
  <c r="P2964" i="12"/>
  <c r="P1334" i="12"/>
  <c r="P273" i="12"/>
  <c r="P1480" i="12"/>
  <c r="P482" i="12"/>
  <c r="P1553" i="12"/>
  <c r="P2930" i="12"/>
  <c r="P1013" i="12"/>
  <c r="P29" i="12"/>
  <c r="P1268" i="12"/>
  <c r="P938" i="12"/>
  <c r="P261" i="12"/>
  <c r="P154" i="12"/>
  <c r="P11" i="12"/>
  <c r="P2900" i="12"/>
  <c r="P300" i="12"/>
  <c r="P401" i="12"/>
  <c r="G2750" i="12"/>
  <c r="P2868" i="12"/>
  <c r="P181" i="12"/>
  <c r="G2603" i="12"/>
  <c r="G2389" i="12"/>
  <c r="P191" i="12"/>
  <c r="P218" i="12"/>
  <c r="H2891" i="12"/>
  <c r="G2729" i="12"/>
  <c r="P308" i="12"/>
  <c r="P606" i="12"/>
  <c r="P666" i="12"/>
  <c r="P2933" i="12"/>
  <c r="H2983" i="12"/>
  <c r="P910" i="12"/>
  <c r="P235" i="12"/>
  <c r="P1166" i="12"/>
  <c r="P556" i="12"/>
  <c r="P847" i="12"/>
  <c r="G2878" i="12"/>
  <c r="B2878" i="12" s="1"/>
  <c r="G2887" i="12"/>
  <c r="P1175" i="12"/>
  <c r="P224" i="12"/>
  <c r="G1705" i="12"/>
  <c r="G2717" i="12"/>
  <c r="G2749" i="12"/>
  <c r="P334" i="12"/>
  <c r="H3002" i="12"/>
  <c r="B3002" i="12" s="1"/>
  <c r="P590" i="12"/>
  <c r="P2845" i="12"/>
  <c r="G2427" i="12"/>
  <c r="G2415" i="12"/>
  <c r="G2964" i="12"/>
  <c r="P69" i="12"/>
  <c r="G2545" i="12"/>
  <c r="P322" i="12"/>
  <c r="G1535" i="12"/>
  <c r="G2368" i="12"/>
  <c r="P2935" i="12"/>
  <c r="P755" i="12"/>
  <c r="P2866" i="12"/>
  <c r="P1129" i="12"/>
  <c r="P1052" i="12"/>
  <c r="P469" i="12"/>
  <c r="P813" i="12"/>
  <c r="P1657" i="12"/>
  <c r="P490" i="12"/>
  <c r="P634" i="12"/>
  <c r="H2887" i="12"/>
  <c r="P2981" i="12"/>
  <c r="G2718" i="12"/>
  <c r="G2974" i="12"/>
  <c r="B2974" i="12" s="1"/>
  <c r="P672" i="12"/>
  <c r="G2312" i="12"/>
  <c r="P332" i="12"/>
  <c r="P453" i="12"/>
  <c r="P385" i="12"/>
  <c r="P1363" i="12"/>
  <c r="P803" i="12"/>
  <c r="P508" i="12"/>
  <c r="P917" i="12"/>
  <c r="P1751" i="12"/>
  <c r="P1001" i="12"/>
  <c r="G1837" i="12"/>
  <c r="G2659" i="12"/>
  <c r="P670" i="12"/>
  <c r="P18" i="12"/>
  <c r="P1276" i="12"/>
  <c r="P1169" i="12"/>
  <c r="P1036" i="12"/>
  <c r="P1336" i="12"/>
  <c r="H2857" i="12"/>
  <c r="P1560" i="12"/>
  <c r="P1005" i="12"/>
  <c r="P47" i="12"/>
  <c r="P802" i="12"/>
  <c r="P363" i="12"/>
  <c r="P1245" i="12"/>
  <c r="G2589" i="12"/>
  <c r="P123" i="12"/>
  <c r="G2785" i="12"/>
  <c r="P1392" i="12"/>
  <c r="P1611" i="12"/>
  <c r="G2645" i="12"/>
  <c r="P694" i="12"/>
  <c r="H475" i="12"/>
  <c r="B475" i="12" s="1"/>
  <c r="P2459" i="12"/>
  <c r="H716" i="12"/>
  <c r="P1145" i="12"/>
  <c r="P2597" i="12"/>
  <c r="P1716" i="12"/>
  <c r="H2587" i="12"/>
  <c r="P1255" i="12"/>
  <c r="P1271" i="12"/>
  <c r="P2283" i="12"/>
  <c r="P1942" i="12"/>
  <c r="P701" i="12"/>
  <c r="P1004" i="12"/>
  <c r="P964" i="12"/>
  <c r="P1225" i="12"/>
  <c r="P2628" i="12"/>
  <c r="P1757" i="12"/>
  <c r="H1195" i="12"/>
  <c r="P543" i="12"/>
  <c r="P1894" i="12"/>
  <c r="P118" i="12"/>
  <c r="P100" i="12"/>
  <c r="G2710" i="12"/>
  <c r="P473" i="12"/>
  <c r="P1614" i="12"/>
  <c r="P2204" i="12"/>
  <c r="P2423" i="12"/>
  <c r="P940" i="12"/>
  <c r="P1699" i="12"/>
  <c r="P1854" i="12"/>
  <c r="H1462" i="12"/>
  <c r="P573" i="12"/>
  <c r="H667" i="12"/>
  <c r="B667" i="12" s="1"/>
  <c r="P2651" i="12"/>
  <c r="P1708" i="12"/>
  <c r="P2924" i="12"/>
  <c r="P1456" i="12"/>
  <c r="P409" i="12"/>
  <c r="P1101" i="12"/>
  <c r="P546" i="12"/>
  <c r="P1313" i="12"/>
  <c r="P2190" i="12"/>
  <c r="P147" i="12"/>
  <c r="H350" i="12"/>
  <c r="P2340" i="12"/>
  <c r="H1776" i="12"/>
  <c r="P1619" i="12"/>
  <c r="P2334" i="12"/>
  <c r="H657" i="12"/>
  <c r="B657" i="12" s="1"/>
  <c r="H1073" i="12"/>
  <c r="P597" i="12"/>
  <c r="P444" i="12"/>
  <c r="P1320" i="12"/>
  <c r="P417" i="12"/>
  <c r="P439" i="12"/>
  <c r="P309" i="12"/>
  <c r="P1018" i="12"/>
  <c r="P1154" i="12"/>
  <c r="P1078" i="12"/>
  <c r="P1649" i="12"/>
  <c r="H2841" i="12"/>
  <c r="H2288" i="12"/>
  <c r="P1576" i="12"/>
  <c r="P1567" i="12"/>
  <c r="P1982" i="12"/>
  <c r="G2834" i="12"/>
  <c r="G2994" i="12"/>
  <c r="P1430" i="12"/>
  <c r="H2920" i="12"/>
  <c r="P2950" i="12"/>
  <c r="P1684" i="12"/>
  <c r="P1960" i="12"/>
  <c r="P1009" i="12"/>
  <c r="G2469" i="12"/>
  <c r="P1629" i="12"/>
  <c r="P133" i="12"/>
  <c r="P243" i="12"/>
  <c r="H2961" i="12"/>
  <c r="P642" i="12"/>
  <c r="P1365" i="12"/>
  <c r="P217" i="12"/>
  <c r="P1470" i="12"/>
  <c r="P1099" i="12"/>
  <c r="P775" i="12"/>
  <c r="G2689" i="12"/>
  <c r="P807" i="12"/>
  <c r="H2924" i="12"/>
  <c r="P1666" i="12"/>
  <c r="H2933" i="12"/>
  <c r="P448" i="12"/>
  <c r="P739" i="12"/>
  <c r="P841" i="12"/>
  <c r="P1035" i="12"/>
  <c r="G2890" i="12"/>
  <c r="P22" i="12"/>
  <c r="G2334" i="12"/>
  <c r="P404" i="12"/>
  <c r="P471" i="12"/>
  <c r="G2838" i="12"/>
  <c r="P1372" i="12"/>
  <c r="P1102" i="12"/>
  <c r="G2985" i="12"/>
  <c r="P463" i="12"/>
  <c r="P1575" i="12"/>
  <c r="P106" i="12"/>
  <c r="P1253" i="12"/>
  <c r="G2298" i="12"/>
  <c r="P2997" i="12"/>
  <c r="P2952" i="12"/>
  <c r="P669" i="12"/>
  <c r="P1322" i="12"/>
  <c r="P785" i="12"/>
  <c r="P1345" i="12"/>
  <c r="P276" i="12"/>
  <c r="P1427" i="12"/>
  <c r="P748" i="12"/>
  <c r="H2909" i="12"/>
  <c r="P1034" i="12"/>
  <c r="P405" i="12"/>
  <c r="P1231" i="12"/>
  <c r="G2439" i="12"/>
  <c r="P1182" i="12"/>
  <c r="P134" i="12"/>
  <c r="P594" i="12"/>
  <c r="P786" i="12"/>
  <c r="P193" i="12"/>
  <c r="P700" i="12"/>
  <c r="H505" i="12"/>
  <c r="B505" i="12" s="1"/>
  <c r="P2493" i="12"/>
  <c r="H786" i="12"/>
  <c r="P915" i="12"/>
  <c r="P2251" i="12"/>
  <c r="P2462" i="12"/>
  <c r="H340" i="12"/>
  <c r="B340" i="12" s="1"/>
  <c r="P1451" i="12"/>
  <c r="H566" i="12"/>
  <c r="B566" i="12" s="1"/>
  <c r="H807" i="12"/>
  <c r="P2360" i="12"/>
  <c r="P727" i="12"/>
  <c r="P1026" i="12"/>
  <c r="P1205" i="12"/>
  <c r="P1246" i="12"/>
  <c r="P1095" i="12"/>
  <c r="P1790" i="12"/>
  <c r="H1398" i="12"/>
  <c r="P1548" i="12"/>
  <c r="H739" i="12"/>
  <c r="P638" i="12"/>
  <c r="P830" i="12"/>
  <c r="P1568" i="12"/>
  <c r="P489" i="12"/>
  <c r="P884" i="12"/>
  <c r="P593" i="12"/>
  <c r="P2489" i="12"/>
  <c r="P965" i="12"/>
  <c r="P2380" i="12"/>
  <c r="H699" i="12"/>
  <c r="P2623" i="12"/>
  <c r="H2892" i="12"/>
  <c r="H697" i="12"/>
  <c r="P2685" i="12"/>
  <c r="P1793" i="12"/>
  <c r="G2801" i="12"/>
  <c r="P68" i="12"/>
  <c r="P639" i="12"/>
  <c r="P1113" i="12"/>
  <c r="P391" i="12"/>
  <c r="P2716" i="12"/>
  <c r="H103" i="12"/>
  <c r="P1163" i="12"/>
  <c r="P135" i="12"/>
  <c r="P2366" i="12"/>
  <c r="H1974" i="12"/>
  <c r="P1638" i="12"/>
  <c r="P1996" i="12"/>
  <c r="H315" i="12"/>
  <c r="P2239" i="12"/>
  <c r="P629" i="12"/>
  <c r="P514" i="12"/>
  <c r="G2789" i="12"/>
  <c r="P2880" i="12"/>
  <c r="P461" i="12"/>
  <c r="P1227" i="12"/>
  <c r="H374" i="12"/>
  <c r="B374" i="12" s="1"/>
  <c r="H615" i="12"/>
  <c r="P1177" i="12"/>
  <c r="P1252" i="12"/>
  <c r="P699" i="12"/>
  <c r="P2347" i="12"/>
  <c r="P1594" i="12"/>
  <c r="P2508" i="12"/>
  <c r="H827" i="12"/>
  <c r="P689" i="12"/>
  <c r="P994" i="12"/>
  <c r="P1448" i="12"/>
  <c r="P1125" i="12"/>
  <c r="P2611" i="12"/>
  <c r="P1734" i="12"/>
  <c r="P1994" i="12"/>
  <c r="P1029" i="12"/>
  <c r="P1885" i="12"/>
  <c r="H198" i="12"/>
  <c r="P2160" i="12"/>
  <c r="P865" i="12"/>
  <c r="P1240" i="12"/>
  <c r="P2182" i="12"/>
  <c r="H477" i="12"/>
  <c r="P459" i="12"/>
  <c r="P805" i="12"/>
  <c r="P1577" i="12"/>
  <c r="P403" i="12"/>
  <c r="H275" i="12"/>
  <c r="P2259" i="12"/>
  <c r="P2506" i="12"/>
  <c r="P979" i="12"/>
  <c r="P2397" i="12"/>
  <c r="H710" i="12"/>
  <c r="P2672" i="12"/>
  <c r="P1359" i="12"/>
  <c r="P1007" i="12"/>
  <c r="P1483" i="12"/>
  <c r="P1810" i="12"/>
  <c r="P651" i="12"/>
  <c r="H675" i="12"/>
  <c r="B675" i="12" s="1"/>
  <c r="G1950" i="12"/>
  <c r="P265" i="12"/>
  <c r="P1046" i="12"/>
  <c r="P1192" i="12"/>
  <c r="G2593" i="12"/>
  <c r="P518" i="12"/>
  <c r="P572" i="12"/>
  <c r="G2889" i="12"/>
  <c r="P857" i="12"/>
  <c r="G2431" i="12"/>
  <c r="P1292" i="12"/>
  <c r="G2826" i="12"/>
  <c r="P1449" i="12"/>
  <c r="G3005" i="12"/>
  <c r="P1297" i="12"/>
  <c r="G2921" i="12"/>
  <c r="B2921" i="12" s="1"/>
  <c r="G1928" i="12"/>
  <c r="G2309" i="12"/>
  <c r="G2310" i="12"/>
  <c r="P240" i="12"/>
  <c r="H2861" i="12"/>
  <c r="P906" i="12"/>
  <c r="P800" i="12"/>
  <c r="G893" i="12"/>
  <c r="P358" i="12"/>
  <c r="P526" i="12"/>
  <c r="G2568" i="12"/>
  <c r="P815" i="12"/>
  <c r="H2964" i="12"/>
  <c r="P931" i="12"/>
  <c r="P1759" i="12"/>
  <c r="P732" i="12"/>
  <c r="H2917" i="12"/>
  <c r="G2590" i="12"/>
  <c r="P241" i="12"/>
  <c r="P1083" i="12"/>
  <c r="P945" i="12"/>
  <c r="P1179" i="12"/>
  <c r="G2764" i="12"/>
  <c r="P1487" i="12"/>
  <c r="P274" i="12"/>
  <c r="P1569" i="12"/>
  <c r="P1017" i="12"/>
  <c r="P1134" i="12"/>
  <c r="P866" i="12"/>
  <c r="H2955" i="12"/>
  <c r="B2955" i="12" s="1"/>
  <c r="G2786" i="12"/>
  <c r="G2315" i="12"/>
  <c r="P195" i="12"/>
  <c r="G2790" i="12"/>
  <c r="P497" i="12"/>
  <c r="P836" i="12"/>
  <c r="P837" i="12"/>
  <c r="P654" i="12"/>
  <c r="H163" i="12"/>
  <c r="P2147" i="12"/>
  <c r="H824" i="12"/>
  <c r="P1155" i="12"/>
  <c r="P2285" i="12"/>
  <c r="P2536" i="12"/>
  <c r="H410" i="12"/>
  <c r="P2291" i="12"/>
  <c r="P1353" i="12"/>
  <c r="P1627" i="12"/>
  <c r="P30" i="12"/>
  <c r="G2347" i="12"/>
  <c r="G2672" i="12"/>
  <c r="P114" i="12"/>
  <c r="G2870" i="12"/>
  <c r="P2316" i="12"/>
  <c r="H635" i="12"/>
  <c r="P2559" i="12"/>
  <c r="G2709" i="12"/>
  <c r="H769" i="12"/>
  <c r="P475" i="12"/>
  <c r="P819" i="12"/>
  <c r="P1457" i="12"/>
  <c r="P1286" i="12"/>
  <c r="H286" i="12"/>
  <c r="P2276" i="12"/>
  <c r="H1712" i="12"/>
  <c r="B1712" i="12" s="1"/>
  <c r="P1310" i="12"/>
  <c r="G2997" i="12"/>
  <c r="H729" i="12"/>
  <c r="P2689" i="12"/>
  <c r="P1683" i="12"/>
  <c r="H355" i="12"/>
  <c r="P2339" i="12"/>
  <c r="H1011" i="12"/>
  <c r="B1011" i="12" s="1"/>
  <c r="P287" i="12"/>
  <c r="P721" i="12"/>
  <c r="P143" i="12"/>
  <c r="P1123" i="12"/>
  <c r="P912" i="12"/>
  <c r="P992" i="12"/>
  <c r="G2352" i="12"/>
  <c r="P443" i="12"/>
  <c r="G2227" i="12"/>
  <c r="G2219" i="12"/>
  <c r="G2647" i="12"/>
  <c r="P204" i="12"/>
  <c r="P1616" i="12"/>
  <c r="P249" i="12"/>
  <c r="P980" i="12"/>
  <c r="H2885" i="12"/>
  <c r="G2860" i="12"/>
  <c r="P127" i="12"/>
  <c r="P687" i="12"/>
  <c r="G2078" i="12"/>
  <c r="P214" i="12"/>
  <c r="P726" i="12"/>
  <c r="P1285" i="12"/>
  <c r="P2892" i="12"/>
  <c r="P850" i="12"/>
  <c r="G2842" i="12"/>
  <c r="G2769" i="12"/>
  <c r="P586" i="12"/>
  <c r="P487" i="12"/>
  <c r="P550" i="12"/>
  <c r="G2825" i="12"/>
  <c r="P1126" i="12"/>
  <c r="G2934" i="12"/>
  <c r="P2991" i="12"/>
  <c r="P1767" i="12"/>
  <c r="P2957" i="12"/>
  <c r="P51" i="12"/>
  <c r="P1317" i="12"/>
  <c r="G2766" i="12"/>
  <c r="P1249" i="12"/>
  <c r="P683" i="12"/>
  <c r="P1189" i="12"/>
  <c r="P148" i="12"/>
  <c r="P1354" i="12"/>
  <c r="P37" i="12"/>
  <c r="G2906" i="12"/>
  <c r="P761" i="12"/>
  <c r="P2999" i="12"/>
  <c r="P398" i="12"/>
  <c r="P1620" i="12"/>
  <c r="G2941" i="12"/>
  <c r="G2748" i="12"/>
  <c r="H2876" i="12"/>
  <c r="B2876" i="12" s="1"/>
  <c r="H2873" i="12"/>
  <c r="P529" i="12"/>
  <c r="P861" i="12"/>
  <c r="P851" i="12"/>
  <c r="P371" i="12"/>
  <c r="H193" i="12"/>
  <c r="P2181" i="12"/>
  <c r="G2535" i="12"/>
  <c r="H339" i="12"/>
  <c r="P2323" i="12"/>
  <c r="P2570" i="12"/>
  <c r="P466" i="12"/>
  <c r="P2325" i="12"/>
  <c r="H638" i="12"/>
  <c r="B638" i="12" s="1"/>
  <c r="H1038" i="12"/>
  <c r="G2702" i="12"/>
  <c r="P2998" i="12"/>
  <c r="P2907" i="12"/>
  <c r="H2863" i="12"/>
  <c r="P846" i="12"/>
  <c r="P2342" i="12"/>
  <c r="H665" i="12"/>
  <c r="P2625" i="12"/>
  <c r="P1076" i="12"/>
  <c r="H427" i="12"/>
  <c r="P507" i="12"/>
  <c r="P844" i="12"/>
  <c r="P373" i="12"/>
  <c r="P407" i="12"/>
  <c r="P1314" i="12"/>
  <c r="P2302" i="12"/>
  <c r="H1910" i="12"/>
  <c r="B1910" i="12" s="1"/>
  <c r="H2867" i="12"/>
  <c r="P2068" i="12"/>
  <c r="H387" i="12"/>
  <c r="B387" i="12" s="1"/>
  <c r="H1912" i="12"/>
  <c r="P743" i="12"/>
  <c r="H385" i="12"/>
  <c r="P2373" i="12"/>
  <c r="H1209" i="12"/>
  <c r="P359" i="12"/>
  <c r="P747" i="12"/>
  <c r="P1586" i="12"/>
  <c r="P740" i="12"/>
  <c r="H798" i="12"/>
  <c r="P2788" i="12"/>
  <c r="H2224" i="12"/>
  <c r="P1539" i="12"/>
  <c r="P1172" i="12"/>
  <c r="P2054" i="12"/>
  <c r="H349" i="12"/>
  <c r="B349" i="12" s="1"/>
  <c r="P877" i="12"/>
  <c r="P1646" i="12"/>
  <c r="H3" i="12"/>
  <c r="H1528" i="12"/>
  <c r="P647" i="12"/>
  <c r="H2971" i="12"/>
  <c r="P531" i="12"/>
  <c r="P1196" i="12"/>
  <c r="P1433" i="12"/>
  <c r="P2133" i="12"/>
  <c r="H446" i="12"/>
  <c r="H2784" i="12"/>
  <c r="P943" i="12"/>
  <c r="P667" i="12"/>
  <c r="P1391" i="12"/>
  <c r="P1642" i="12"/>
  <c r="P519" i="12"/>
  <c r="P2196" i="12"/>
  <c r="H515" i="12"/>
  <c r="P1579" i="12"/>
  <c r="P1783" i="12"/>
  <c r="P1747" i="12"/>
  <c r="P291" i="12"/>
  <c r="P2299" i="12"/>
  <c r="P1362" i="12"/>
  <c r="P2534" i="12"/>
  <c r="P1296" i="12"/>
  <c r="H750" i="12"/>
  <c r="P2740" i="12"/>
  <c r="H1563" i="12"/>
  <c r="P1147" i="12"/>
  <c r="P2902" i="12"/>
  <c r="P1870" i="12"/>
  <c r="H2750" i="12"/>
  <c r="P1443" i="12"/>
  <c r="P327" i="12"/>
  <c r="P248" i="12"/>
  <c r="P187" i="12"/>
  <c r="P2811" i="12"/>
  <c r="P1947" i="12"/>
  <c r="H204" i="12"/>
  <c r="G1782" i="12"/>
  <c r="G2250" i="12"/>
  <c r="P149" i="12"/>
  <c r="P544" i="12"/>
  <c r="G2513" i="12"/>
  <c r="P49" i="12"/>
  <c r="P636" i="12"/>
  <c r="G2885" i="12"/>
  <c r="P1049" i="12"/>
  <c r="G2818" i="12"/>
  <c r="P1366" i="12"/>
  <c r="P1070" i="12"/>
  <c r="P711" i="12"/>
  <c r="P1491" i="12"/>
  <c r="P1393" i="12"/>
  <c r="G2613" i="12"/>
  <c r="P2940" i="12"/>
  <c r="P2908" i="12"/>
  <c r="P2844" i="12"/>
  <c r="P65" i="12"/>
  <c r="P2875" i="12"/>
  <c r="G2937" i="12"/>
  <c r="G2713" i="12"/>
  <c r="P321" i="12"/>
  <c r="P1290" i="12"/>
  <c r="P583" i="12"/>
  <c r="H1232" i="12"/>
  <c r="P828" i="12"/>
  <c r="P23" i="12"/>
  <c r="P182" i="12"/>
  <c r="P1593" i="12"/>
  <c r="P745" i="12"/>
  <c r="P498" i="12"/>
  <c r="P2986" i="12"/>
  <c r="P313" i="12"/>
  <c r="P1093" i="12"/>
  <c r="P734" i="12"/>
  <c r="P1340" i="12"/>
  <c r="P210" i="12"/>
  <c r="P1496" i="12"/>
  <c r="P1400" i="12"/>
  <c r="H2967" i="12"/>
  <c r="P1027" i="12"/>
  <c r="P674" i="12"/>
  <c r="P503" i="12"/>
  <c r="G2705" i="12"/>
  <c r="P58" i="12"/>
  <c r="P227" i="12"/>
  <c r="P2992" i="12"/>
  <c r="P962" i="12"/>
  <c r="P1465" i="12"/>
  <c r="P623" i="12"/>
  <c r="P863" i="12"/>
  <c r="P812" i="12"/>
  <c r="P2699" i="12"/>
  <c r="H68" i="12"/>
  <c r="P2984" i="12"/>
  <c r="H369" i="12"/>
  <c r="P2357" i="12"/>
  <c r="H1939" i="12"/>
  <c r="P1628" i="12"/>
  <c r="P1979" i="12"/>
  <c r="P948" i="12"/>
  <c r="H553" i="12"/>
  <c r="H2871" i="12"/>
  <c r="P804" i="12"/>
  <c r="P1090" i="12"/>
  <c r="P2958" i="12"/>
  <c r="P631" i="12"/>
  <c r="P2004" i="12"/>
  <c r="H323" i="12"/>
  <c r="H1848" i="12"/>
  <c r="P885" i="12"/>
  <c r="H457" i="12"/>
  <c r="P2954" i="12"/>
  <c r="P612" i="12"/>
  <c r="P186" i="12"/>
  <c r="P766" i="12"/>
  <c r="P2828" i="12"/>
  <c r="P1964" i="12"/>
  <c r="H239" i="12"/>
  <c r="P2867" i="12"/>
  <c r="P2094" i="12"/>
  <c r="H417" i="12"/>
  <c r="B417" i="12" s="1"/>
  <c r="H2110" i="12"/>
  <c r="P429" i="12"/>
  <c r="H43" i="12"/>
  <c r="H260" i="12"/>
  <c r="P1799" i="12"/>
  <c r="P1383" i="12"/>
  <c r="P1602" i="12"/>
  <c r="G2933" i="12"/>
  <c r="P1239" i="12"/>
  <c r="P1167" i="12"/>
  <c r="P1274" i="12"/>
  <c r="P1835" i="12"/>
  <c r="P1131" i="12"/>
  <c r="P2580" i="12"/>
  <c r="P1693" i="12"/>
  <c r="H2424" i="12"/>
  <c r="B2424" i="12" s="1"/>
  <c r="P107" i="12"/>
  <c r="P1685" i="12"/>
  <c r="H33" i="12"/>
  <c r="B33" i="12" s="1"/>
  <c r="H1726" i="12"/>
  <c r="P718" i="12"/>
  <c r="P1247" i="12"/>
  <c r="P1466" i="12"/>
  <c r="P1051" i="12"/>
  <c r="G1572" i="12"/>
  <c r="P1787" i="12"/>
  <c r="P1361" i="12"/>
  <c r="P1869" i="12"/>
  <c r="P521" i="12"/>
  <c r="H238" i="12"/>
  <c r="P2228" i="12"/>
  <c r="H1046" i="12"/>
  <c r="P462" i="12"/>
  <c r="P2222" i="12"/>
  <c r="H545" i="12"/>
  <c r="G2898" i="12"/>
  <c r="H2925" i="12"/>
  <c r="G2599" i="12"/>
  <c r="P703" i="12"/>
  <c r="P2333" i="12"/>
  <c r="H646" i="12"/>
  <c r="P2608" i="12"/>
  <c r="G2859" i="12"/>
  <c r="G2787" i="12"/>
  <c r="G1271" i="12"/>
  <c r="G2400" i="12"/>
  <c r="G2519" i="12"/>
  <c r="G1786" i="12"/>
  <c r="P920" i="12"/>
  <c r="P704" i="12"/>
  <c r="P1687" i="12"/>
  <c r="P630" i="12"/>
  <c r="H2932" i="12"/>
  <c r="P239" i="12"/>
  <c r="P145" i="12"/>
  <c r="P1360" i="12"/>
  <c r="P1057" i="12"/>
  <c r="H2968" i="12"/>
  <c r="P1183" i="12"/>
  <c r="P1266" i="12"/>
  <c r="P1412" i="12"/>
  <c r="P1486" i="12"/>
  <c r="P1164" i="12"/>
  <c r="H2852" i="12"/>
  <c r="P158" i="12"/>
  <c r="G2806" i="12"/>
  <c r="P1299" i="12"/>
  <c r="P599" i="12"/>
  <c r="G2902" i="12"/>
  <c r="P1510" i="12"/>
  <c r="P215" i="12"/>
  <c r="G2861" i="12"/>
  <c r="P1775" i="12"/>
  <c r="H2937" i="12"/>
  <c r="P361" i="12"/>
  <c r="P774" i="12"/>
  <c r="G2802" i="12"/>
  <c r="P1105" i="12"/>
  <c r="H2962" i="12"/>
  <c r="P1201" i="12"/>
  <c r="P2856" i="12"/>
  <c r="P977" i="12"/>
  <c r="P1542" i="12"/>
  <c r="P950" i="12"/>
  <c r="P1037" i="12"/>
  <c r="P1012" i="12"/>
  <c r="P422" i="12"/>
  <c r="P946" i="12"/>
  <c r="H2908" i="12"/>
  <c r="P2846" i="12"/>
  <c r="P10" i="12"/>
  <c r="P530" i="12"/>
  <c r="P722" i="12"/>
  <c r="P79" i="12"/>
  <c r="P876" i="12"/>
  <c r="P375" i="12"/>
  <c r="P2733" i="12"/>
  <c r="H138" i="12"/>
  <c r="B138" i="12" s="1"/>
  <c r="P1173" i="12"/>
  <c r="H27" i="12"/>
  <c r="P2011" i="12"/>
  <c r="H268" i="12"/>
  <c r="B268" i="12" s="1"/>
  <c r="P1647" i="12"/>
  <c r="P2013" i="12"/>
  <c r="H326" i="12"/>
  <c r="P2288" i="12"/>
  <c r="H2929" i="12"/>
  <c r="P829" i="12"/>
  <c r="P1111" i="12"/>
  <c r="H2931" i="12"/>
  <c r="P1059" i="12"/>
  <c r="P2030" i="12"/>
  <c r="H353" i="12"/>
  <c r="P2987" i="12"/>
  <c r="P2180" i="12"/>
  <c r="G2373" i="12"/>
  <c r="P702" i="12"/>
  <c r="P894" i="12"/>
  <c r="G2742" i="12"/>
  <c r="P383" i="12"/>
  <c r="P175" i="12"/>
  <c r="P1990" i="12"/>
  <c r="H285" i="12"/>
  <c r="P2862" i="12"/>
  <c r="P1746" i="12"/>
  <c r="P1975" i="12"/>
  <c r="P2695" i="12"/>
  <c r="P756" i="12"/>
  <c r="H73" i="12"/>
  <c r="H330" i="12"/>
  <c r="B330" i="12" s="1"/>
  <c r="P1865" i="12"/>
  <c r="P2970" i="12"/>
  <c r="P580" i="12"/>
  <c r="P75" i="12"/>
  <c r="P782" i="12"/>
  <c r="H486" i="12"/>
  <c r="P2476" i="12"/>
  <c r="H751" i="12"/>
  <c r="P975" i="12"/>
  <c r="P465" i="12"/>
  <c r="P1728" i="12"/>
  <c r="H2622" i="12"/>
  <c r="P1248" i="12"/>
  <c r="H555" i="12"/>
  <c r="B555" i="12" s="1"/>
  <c r="H772" i="12"/>
  <c r="P2311" i="12"/>
  <c r="P661" i="12"/>
  <c r="P706" i="12"/>
  <c r="G2949" i="12"/>
  <c r="B2949" i="12" s="1"/>
  <c r="P74" i="12"/>
  <c r="P341" i="12"/>
  <c r="P1821" i="12"/>
  <c r="H134" i="12"/>
  <c r="P2096" i="12"/>
  <c r="P1601" i="12"/>
  <c r="P779" i="12"/>
  <c r="P2254" i="12"/>
  <c r="H75" i="12"/>
  <c r="P535" i="12"/>
  <c r="P1884" i="12"/>
  <c r="P2974" i="12"/>
  <c r="P791" i="12"/>
  <c r="P1079" i="12"/>
  <c r="P2963" i="12"/>
  <c r="P725" i="12"/>
  <c r="P1987" i="12"/>
  <c r="P961" i="12"/>
  <c r="G2951" i="12"/>
  <c r="B2951" i="12" s="1"/>
  <c r="G2866" i="12"/>
  <c r="G1955" i="12"/>
  <c r="P2859" i="12"/>
  <c r="G2566" i="12"/>
  <c r="G2523" i="12"/>
  <c r="P926" i="12"/>
  <c r="P522" i="12"/>
  <c r="P814" i="12"/>
  <c r="P1043" i="12"/>
  <c r="P821" i="12"/>
  <c r="P1376" i="12"/>
  <c r="P1595" i="12"/>
  <c r="H2844" i="12"/>
  <c r="P388" i="12"/>
  <c r="P317" i="12"/>
  <c r="P1194" i="12"/>
  <c r="P1275" i="12"/>
  <c r="P1422" i="12"/>
  <c r="P1495" i="12"/>
  <c r="P951" i="12"/>
  <c r="P1118" i="12"/>
  <c r="G2753" i="12"/>
  <c r="P270" i="12"/>
  <c r="G2500" i="12"/>
  <c r="P614" i="12"/>
  <c r="P1038" i="12"/>
  <c r="P1519" i="12"/>
  <c r="P905" i="12"/>
  <c r="P446" i="12"/>
  <c r="P989" i="12"/>
  <c r="P2988" i="12"/>
  <c r="P177" i="12"/>
  <c r="G2969" i="12"/>
  <c r="B2969" i="12" s="1"/>
  <c r="P222" i="12"/>
  <c r="P1267" i="12"/>
  <c r="P82" i="12"/>
  <c r="P1350" i="12"/>
  <c r="P1327" i="12"/>
  <c r="P1207" i="12"/>
  <c r="P1409" i="12"/>
  <c r="P958" i="12"/>
  <c r="P1612" i="12"/>
  <c r="P738" i="12"/>
  <c r="G2350" i="12"/>
  <c r="P834" i="12"/>
  <c r="P1006" i="12"/>
  <c r="P115" i="12"/>
  <c r="H2957" i="12"/>
  <c r="P335" i="12"/>
  <c r="P733" i="12"/>
  <c r="P207" i="12"/>
  <c r="P1236" i="12"/>
  <c r="H787" i="12"/>
  <c r="P2771" i="12"/>
  <c r="H176" i="12"/>
  <c r="P1195" i="12"/>
  <c r="H57" i="12"/>
  <c r="P2045" i="12"/>
  <c r="H338" i="12"/>
  <c r="B338" i="12" s="1"/>
  <c r="P2854" i="12"/>
  <c r="P1606" i="12"/>
  <c r="P1679" i="12"/>
  <c r="P2322" i="12"/>
  <c r="G2697" i="12"/>
  <c r="G2416" i="12"/>
  <c r="P2989" i="12"/>
  <c r="P2926" i="12"/>
  <c r="P991" i="12"/>
  <c r="P1659" i="12"/>
  <c r="P1911" i="12"/>
  <c r="P997" i="12"/>
  <c r="P2206" i="12"/>
  <c r="H2977" i="12"/>
  <c r="P603" i="12"/>
  <c r="P921" i="12"/>
  <c r="P435" i="12"/>
  <c r="P1287" i="12"/>
  <c r="P2516" i="12"/>
  <c r="H835" i="12"/>
  <c r="B835" i="12" s="1"/>
  <c r="H2360" i="12"/>
  <c r="B2360" i="12" s="1"/>
  <c r="P1067" i="12"/>
  <c r="P1781" i="12"/>
  <c r="P2041" i="12"/>
  <c r="P618" i="12"/>
  <c r="P1796" i="12"/>
  <c r="H115" i="12"/>
  <c r="H368" i="12"/>
  <c r="G2302" i="12"/>
  <c r="P481" i="12"/>
  <c r="P823" i="12"/>
  <c r="P165" i="12"/>
  <c r="P729" i="12"/>
  <c r="P1544" i="12"/>
  <c r="P2910" i="12"/>
  <c r="H797" i="12"/>
  <c r="P1141" i="12"/>
  <c r="P2268" i="12"/>
  <c r="P2487" i="12"/>
  <c r="H375" i="12"/>
  <c r="P1010" i="12"/>
  <c r="H585" i="12"/>
  <c r="H842" i="12"/>
  <c r="P2377" i="12"/>
  <c r="P90" i="12"/>
  <c r="H2875" i="12"/>
  <c r="P627" i="12"/>
  <c r="P1022" i="12"/>
  <c r="P870" i="12"/>
  <c r="P1408" i="12"/>
  <c r="P879" i="12"/>
  <c r="P2130" i="12"/>
  <c r="P537" i="12"/>
  <c r="P2780" i="12"/>
  <c r="H167" i="12"/>
  <c r="P1698" i="12"/>
  <c r="P1241" i="12"/>
  <c r="P1910" i="12"/>
  <c r="P216" i="12"/>
  <c r="P817" i="12"/>
  <c r="P1100" i="12"/>
  <c r="H2952" i="12"/>
  <c r="P1402" i="12"/>
  <c r="P2021" i="12"/>
  <c r="H334" i="12"/>
  <c r="H2011" i="12"/>
  <c r="P2163" i="12"/>
  <c r="P1199" i="12"/>
  <c r="H725" i="12"/>
  <c r="B725" i="12" s="1"/>
  <c r="G2738" i="12"/>
  <c r="H478" i="12"/>
  <c r="B478" i="12" s="1"/>
  <c r="P2468" i="12"/>
  <c r="H1904" i="12"/>
  <c r="G2384" i="12"/>
  <c r="P619" i="12"/>
  <c r="P933" i="12"/>
  <c r="P1555" i="12"/>
  <c r="P1531" i="12"/>
  <c r="P2533" i="12"/>
  <c r="P1617" i="12"/>
  <c r="H2523" i="12"/>
  <c r="P2675" i="12"/>
  <c r="G2556" i="12"/>
  <c r="P433" i="12"/>
  <c r="P673" i="12"/>
  <c r="G2675" i="12"/>
  <c r="P615" i="12"/>
  <c r="G2973" i="12"/>
  <c r="P735" i="12"/>
  <c r="P381" i="12"/>
  <c r="P2563" i="12"/>
  <c r="P2939" i="12"/>
  <c r="P436" i="12"/>
  <c r="P2692" i="12"/>
  <c r="P513" i="12"/>
  <c r="H149" i="12"/>
  <c r="H303" i="12"/>
  <c r="P2305" i="12"/>
  <c r="P53" i="12"/>
  <c r="H661" i="12"/>
  <c r="H815" i="12"/>
  <c r="B815" i="12" s="1"/>
  <c r="P715" i="12"/>
  <c r="P2645" i="12"/>
  <c r="P1084" i="12"/>
  <c r="P271" i="12"/>
  <c r="P2232" i="12"/>
  <c r="P2708" i="12"/>
  <c r="H2102" i="12"/>
  <c r="P502" i="12"/>
  <c r="P1559" i="12"/>
  <c r="P741" i="12"/>
  <c r="P2293" i="12"/>
  <c r="P27" i="12"/>
  <c r="P2051" i="12"/>
  <c r="H398" i="12"/>
  <c r="P2670" i="12"/>
  <c r="P1777" i="12"/>
  <c r="H126" i="12"/>
  <c r="H523" i="12"/>
  <c r="P657" i="12"/>
  <c r="P2659" i="12"/>
  <c r="P1221" i="12"/>
  <c r="H37" i="12"/>
  <c r="G2741" i="12"/>
  <c r="H721" i="12"/>
  <c r="B721" i="12" s="1"/>
  <c r="H1137" i="12"/>
  <c r="B1137" i="12" s="1"/>
  <c r="G2869" i="12"/>
  <c r="H806" i="12"/>
  <c r="B806" i="12" s="1"/>
  <c r="P2796" i="12"/>
  <c r="P1904" i="12"/>
  <c r="P1374" i="12"/>
  <c r="P2205" i="12"/>
  <c r="H518" i="12"/>
  <c r="B518" i="12" s="1"/>
  <c r="P2480" i="12"/>
  <c r="P1251" i="12"/>
  <c r="P671" i="12"/>
  <c r="P2211" i="12"/>
  <c r="H526" i="12"/>
  <c r="P1379" i="12"/>
  <c r="P2286" i="12"/>
  <c r="H609" i="12"/>
  <c r="B609" i="12" s="1"/>
  <c r="H2302" i="12"/>
  <c r="P1598" i="12"/>
  <c r="H694" i="12"/>
  <c r="B694" i="12" s="1"/>
  <c r="P1762" i="12"/>
  <c r="P2488" i="12"/>
  <c r="P883" i="12"/>
  <c r="P2093" i="12"/>
  <c r="P2344" i="12"/>
  <c r="H218" i="12"/>
  <c r="H760" i="12"/>
  <c r="B760" i="12" s="1"/>
  <c r="H277" i="12"/>
  <c r="B277" i="12" s="1"/>
  <c r="P1484" i="12"/>
  <c r="H1400" i="12"/>
  <c r="P2800" i="12"/>
  <c r="P1243" i="12"/>
  <c r="P581" i="12"/>
  <c r="P2745" i="12"/>
  <c r="P348" i="12"/>
  <c r="H113" i="12"/>
  <c r="P2101" i="12"/>
  <c r="H1683" i="12"/>
  <c r="P254" i="12"/>
  <c r="H689" i="12"/>
  <c r="P2677" i="12"/>
  <c r="H2259" i="12"/>
  <c r="P1587" i="12"/>
  <c r="P379" i="12"/>
  <c r="H346" i="12"/>
  <c r="H650" i="12"/>
  <c r="H2907" i="12"/>
  <c r="G2124" i="12"/>
  <c r="P1472" i="12"/>
  <c r="P1459" i="12"/>
  <c r="P1852" i="12"/>
  <c r="P1351" i="12"/>
  <c r="H313" i="12"/>
  <c r="P2301" i="12"/>
  <c r="H594" i="12"/>
  <c r="P3003" i="12"/>
  <c r="P1674" i="12"/>
  <c r="H25" i="12"/>
  <c r="P1985" i="12"/>
  <c r="H129" i="12"/>
  <c r="B129" i="12" s="1"/>
  <c r="P1737" i="12"/>
  <c r="P1779" i="12"/>
  <c r="H569" i="12"/>
  <c r="P2379" i="12"/>
  <c r="P645" i="12"/>
  <c r="P1713" i="12"/>
  <c r="P895" i="12"/>
  <c r="P2386" i="12"/>
  <c r="P2932" i="12"/>
  <c r="H513" i="12"/>
  <c r="P2501" i="12"/>
  <c r="H1342" i="12"/>
  <c r="G2814" i="12"/>
  <c r="P1902" i="12"/>
  <c r="H225" i="12"/>
  <c r="B225" i="12" s="1"/>
  <c r="H1918" i="12"/>
  <c r="B1918" i="12" s="1"/>
  <c r="P2126" i="12"/>
  <c r="H81" i="12"/>
  <c r="P1140" i="12"/>
  <c r="H132" i="12"/>
  <c r="P2103" i="12"/>
  <c r="P577" i="12"/>
  <c r="P1931" i="12"/>
  <c r="P2829" i="12"/>
  <c r="H20" i="12"/>
  <c r="P825" i="12"/>
  <c r="H713" i="12"/>
  <c r="G2259" i="12"/>
  <c r="P914" i="12"/>
  <c r="G2686" i="12"/>
  <c r="P1062" i="12"/>
  <c r="P339" i="12"/>
  <c r="P621" i="12"/>
  <c r="P759" i="12"/>
  <c r="P1670" i="12"/>
  <c r="P1439" i="12"/>
  <c r="P635" i="12"/>
  <c r="P1828" i="12"/>
  <c r="P849" i="12"/>
  <c r="H982" i="12"/>
  <c r="P698" i="12"/>
  <c r="P110" i="12"/>
  <c r="P419" i="12"/>
  <c r="H1499" i="12"/>
  <c r="P2864" i="12"/>
  <c r="P1652" i="12"/>
  <c r="P1631" i="12"/>
  <c r="P1305" i="12"/>
  <c r="P1532" i="12"/>
  <c r="P569" i="12"/>
  <c r="P2396" i="12"/>
  <c r="H431" i="12"/>
  <c r="P587" i="12"/>
  <c r="P1041" i="12"/>
  <c r="P999" i="12"/>
  <c r="P1981" i="12"/>
  <c r="P953" i="12"/>
  <c r="P2085" i="12"/>
  <c r="H470" i="12"/>
  <c r="B470" i="12" s="1"/>
  <c r="P2744" i="12"/>
  <c r="P1813" i="12"/>
  <c r="P777" i="12"/>
  <c r="P1773" i="12"/>
  <c r="P1515" i="12"/>
  <c r="H1336" i="12"/>
  <c r="H467" i="12"/>
  <c r="P28" i="12"/>
  <c r="P2060" i="12"/>
  <c r="H379" i="12"/>
  <c r="B379" i="12" s="1"/>
  <c r="P2303" i="12"/>
  <c r="P505" i="12"/>
  <c r="P1178" i="12"/>
  <c r="P1347" i="12"/>
  <c r="P1938" i="12"/>
  <c r="P1133" i="12"/>
  <c r="P1859" i="12"/>
  <c r="P397" i="12"/>
  <c r="P2514" i="12"/>
  <c r="P1386" i="12"/>
  <c r="P1512" i="12"/>
  <c r="H240" i="12"/>
  <c r="P2186" i="12"/>
  <c r="P1321" i="12"/>
  <c r="P1948" i="12"/>
  <c r="P2167" i="12"/>
  <c r="H55" i="12"/>
  <c r="B55" i="12" s="1"/>
  <c r="P2419" i="12"/>
  <c r="P1499" i="12"/>
  <c r="P1802" i="12"/>
  <c r="P2522" i="12"/>
  <c r="H147" i="12"/>
  <c r="B147" i="12" s="1"/>
  <c r="P2131" i="12"/>
  <c r="P2378" i="12"/>
  <c r="P730" i="12"/>
  <c r="H282" i="12"/>
  <c r="P1733" i="12"/>
  <c r="H363" i="12"/>
  <c r="P229" i="12"/>
  <c r="H2238" i="12"/>
  <c r="H542" i="12"/>
  <c r="B542" i="12" s="1"/>
  <c r="P2532" i="12"/>
  <c r="H1968" i="12"/>
  <c r="P1108" i="12"/>
  <c r="P2619" i="12"/>
  <c r="P1745" i="12"/>
  <c r="H12" i="12"/>
  <c r="P1552" i="12"/>
  <c r="H347" i="12"/>
  <c r="P2331" i="12"/>
  <c r="H588" i="12"/>
  <c r="H734" i="12"/>
  <c r="B734" i="12" s="1"/>
  <c r="P1538" i="12"/>
  <c r="H1792" i="12"/>
  <c r="P1187" i="12"/>
  <c r="P2491" i="12"/>
  <c r="P609" i="12"/>
  <c r="H742" i="12"/>
  <c r="P2732" i="12"/>
  <c r="P1840" i="12"/>
  <c r="P1592" i="12"/>
  <c r="P2819" i="12"/>
  <c r="P1955" i="12"/>
  <c r="H632" i="12"/>
  <c r="B632" i="12" s="1"/>
  <c r="P901" i="12"/>
  <c r="H547" i="12"/>
  <c r="B547" i="12" s="1"/>
  <c r="P2531" i="12"/>
  <c r="H1203" i="12"/>
  <c r="P2741" i="12"/>
  <c r="H302" i="12"/>
  <c r="P515" i="12"/>
  <c r="H529" i="12"/>
  <c r="P2139" i="12"/>
  <c r="P167" i="12"/>
  <c r="P1758" i="12"/>
  <c r="H78" i="12"/>
  <c r="H1755" i="12"/>
  <c r="P685" i="12"/>
  <c r="H171" i="12"/>
  <c r="H388" i="12"/>
  <c r="P1927" i="12"/>
  <c r="P1467" i="12"/>
  <c r="H747" i="12"/>
  <c r="P1782" i="12"/>
  <c r="P2503" i="12"/>
  <c r="P1229" i="12"/>
  <c r="P2309" i="12"/>
  <c r="P423" i="12"/>
  <c r="H780" i="12"/>
  <c r="B780" i="12" s="1"/>
  <c r="H2067" i="12"/>
  <c r="P677" i="12"/>
  <c r="P1965" i="12"/>
  <c r="P2216" i="12"/>
  <c r="P141" i="12"/>
  <c r="P2436" i="12"/>
  <c r="H755" i="12"/>
  <c r="H1003" i="12"/>
  <c r="H2913" i="12"/>
  <c r="H158" i="12"/>
  <c r="P2148" i="12"/>
  <c r="H1584" i="12"/>
  <c r="B1584" i="12" s="1"/>
  <c r="P263" i="12"/>
  <c r="P2330" i="12"/>
  <c r="P1804" i="12"/>
  <c r="P2183" i="12"/>
  <c r="H504" i="12"/>
  <c r="B504" i="12" s="1"/>
  <c r="H531" i="12"/>
  <c r="P2515" i="12"/>
  <c r="P2762" i="12"/>
  <c r="P1098" i="12"/>
  <c r="P55" i="12"/>
  <c r="P2110" i="12"/>
  <c r="H1718" i="12"/>
  <c r="P1543" i="12"/>
  <c r="P996" i="12"/>
  <c r="P1410" i="12"/>
  <c r="P1743" i="12"/>
  <c r="P1596" i="12"/>
  <c r="P1416" i="12"/>
  <c r="P2458" i="12"/>
  <c r="G2320" i="12"/>
  <c r="P1024" i="12"/>
  <c r="G2942" i="12"/>
  <c r="B2942" i="12" s="1"/>
  <c r="P1168" i="12"/>
  <c r="P1115" i="12"/>
  <c r="P1023" i="12"/>
  <c r="P1739" i="12"/>
  <c r="H376" i="12"/>
  <c r="B376" i="12" s="1"/>
  <c r="H2899" i="12"/>
  <c r="G2314" i="12"/>
  <c r="H1264" i="12"/>
  <c r="B1264" i="12" s="1"/>
  <c r="P1091" i="12"/>
  <c r="P1185" i="12"/>
  <c r="P1211" i="12"/>
  <c r="P103" i="12"/>
  <c r="H2855" i="12"/>
  <c r="P1197" i="12"/>
  <c r="P1675" i="12"/>
  <c r="P1015" i="12"/>
  <c r="P1780" i="12"/>
  <c r="P2197" i="12"/>
  <c r="P1146" i="12"/>
  <c r="P601" i="12"/>
  <c r="P1193" i="12"/>
  <c r="H2552" i="12"/>
  <c r="P1516" i="12"/>
  <c r="P1014" i="12"/>
  <c r="P1069" i="12"/>
  <c r="P1591" i="12"/>
  <c r="P493" i="12"/>
  <c r="P1724" i="12"/>
  <c r="P2024" i="12"/>
  <c r="P835" i="12"/>
  <c r="P1399" i="12"/>
  <c r="P2668" i="12"/>
  <c r="H1174" i="12"/>
  <c r="B1174" i="12" s="1"/>
  <c r="P1328" i="12"/>
  <c r="P525" i="12"/>
  <c r="P2691" i="12"/>
  <c r="G2956" i="12"/>
  <c r="B2956" i="12" s="1"/>
  <c r="P2086" i="12"/>
  <c r="H409" i="12"/>
  <c r="B409" i="12" s="1"/>
  <c r="P2369" i="12"/>
  <c r="P957" i="12"/>
  <c r="H494" i="12"/>
  <c r="P2484" i="12"/>
  <c r="H1307" i="12"/>
  <c r="P1662" i="12"/>
  <c r="P1893" i="12"/>
  <c r="H206" i="12"/>
  <c r="B206" i="12" s="1"/>
  <c r="H1883" i="12"/>
  <c r="G2846" i="12"/>
  <c r="B2846" i="12" s="1"/>
  <c r="P1218" i="12"/>
  <c r="H883" i="12"/>
  <c r="P2751" i="12"/>
  <c r="H2923" i="12"/>
  <c r="B2923" i="12" s="1"/>
  <c r="P1974" i="12"/>
  <c r="P2233" i="12"/>
  <c r="P978" i="12"/>
  <c r="P2453" i="12"/>
  <c r="H766" i="12"/>
  <c r="B766" i="12" s="1"/>
  <c r="H1166" i="12"/>
  <c r="P540" i="12"/>
  <c r="H177" i="12"/>
  <c r="B177" i="12" s="1"/>
  <c r="P2165" i="12"/>
  <c r="H1747" i="12"/>
  <c r="B1747" i="12" s="1"/>
  <c r="P887" i="12"/>
  <c r="H1728" i="12"/>
  <c r="P2168" i="12"/>
  <c r="H580" i="12"/>
  <c r="P1306" i="12"/>
  <c r="P2394" i="12"/>
  <c r="P605" i="12"/>
  <c r="P1318" i="12"/>
  <c r="H2166" i="12"/>
  <c r="P1130" i="12"/>
  <c r="P2653" i="12"/>
  <c r="P1789" i="12"/>
  <c r="H82" i="12"/>
  <c r="P1570" i="12"/>
  <c r="H377" i="12"/>
  <c r="P2365" i="12"/>
  <c r="H658" i="12"/>
  <c r="H110" i="12"/>
  <c r="B110" i="12" s="1"/>
  <c r="P1714" i="12"/>
  <c r="G2957" i="12"/>
  <c r="H539" i="12"/>
  <c r="P1867" i="12"/>
  <c r="G2988" i="12"/>
  <c r="B2988" i="12" s="1"/>
  <c r="P1092" i="12"/>
  <c r="P611" i="12"/>
  <c r="P1874" i="12"/>
  <c r="P1452" i="12"/>
  <c r="H850" i="12"/>
  <c r="P1989" i="12"/>
  <c r="H2740" i="12"/>
  <c r="P337" i="12"/>
  <c r="H577" i="12"/>
  <c r="P2565" i="12"/>
  <c r="H1406" i="12"/>
  <c r="B1406" i="12" s="1"/>
  <c r="P2117" i="12"/>
  <c r="H62" i="12"/>
  <c r="P117" i="12"/>
  <c r="P2757" i="12"/>
  <c r="P2590" i="12"/>
  <c r="P1235" i="12"/>
  <c r="P1344" i="12"/>
  <c r="P2795" i="12"/>
  <c r="P2230" i="12"/>
  <c r="P2912" i="12"/>
  <c r="H201" i="12"/>
  <c r="H458" i="12"/>
  <c r="P1993" i="12"/>
  <c r="P1494" i="12"/>
  <c r="H777" i="12"/>
  <c r="P1849" i="12"/>
  <c r="P2569" i="12"/>
  <c r="H2174" i="12"/>
  <c r="H2515" i="12"/>
  <c r="P2142" i="12"/>
  <c r="P1623" i="12"/>
  <c r="P2834" i="12"/>
  <c r="H19" i="12"/>
  <c r="B19" i="12" s="1"/>
  <c r="P60" i="12"/>
  <c r="G2944" i="12"/>
  <c r="P1186" i="12"/>
  <c r="P399" i="12"/>
  <c r="P2920" i="12"/>
  <c r="H2991" i="12"/>
  <c r="P1137" i="12"/>
  <c r="P1442" i="12"/>
  <c r="H2963" i="12"/>
  <c r="P455" i="12"/>
  <c r="P1152" i="12"/>
  <c r="P678" i="12"/>
  <c r="P986" i="12"/>
  <c r="P2308" i="12"/>
  <c r="G2629" i="12"/>
  <c r="P1074" i="12"/>
  <c r="P1609" i="12"/>
  <c r="P2820" i="12"/>
  <c r="G2894" i="12"/>
  <c r="B2894" i="12" s="1"/>
  <c r="P2812" i="12"/>
  <c r="P1851" i="12"/>
  <c r="H679" i="12"/>
  <c r="P1295" i="12"/>
  <c r="P998" i="12"/>
  <c r="H503" i="12"/>
  <c r="P822" i="12"/>
  <c r="P1546" i="12"/>
  <c r="H305" i="12"/>
  <c r="P2398" i="12"/>
  <c r="P7" i="12"/>
  <c r="P1769" i="12"/>
  <c r="P2058" i="12"/>
  <c r="P557" i="12"/>
  <c r="H678" i="12"/>
  <c r="B678" i="12" s="1"/>
  <c r="P2356" i="12"/>
  <c r="P1916" i="12"/>
  <c r="G2977" i="12"/>
  <c r="P2797" i="12"/>
  <c r="P2451" i="12"/>
  <c r="P1055" i="12"/>
  <c r="P1736" i="12"/>
  <c r="H67" i="12"/>
  <c r="H1592" i="12"/>
  <c r="P695" i="12"/>
  <c r="P1580" i="12"/>
  <c r="P63" i="12"/>
  <c r="H86" i="12"/>
  <c r="B86" i="12" s="1"/>
  <c r="P1474" i="12"/>
  <c r="P1490" i="12"/>
  <c r="P1788" i="12"/>
  <c r="P2478" i="12"/>
  <c r="H85" i="12"/>
  <c r="H705" i="12"/>
  <c r="B705" i="12" s="1"/>
  <c r="P2925" i="12"/>
  <c r="H2715" i="12"/>
  <c r="H30" i="12"/>
  <c r="P2020" i="12"/>
  <c r="H1456" i="12"/>
  <c r="P1116" i="12"/>
  <c r="P2107" i="12"/>
  <c r="P1124" i="12"/>
  <c r="P2198" i="12"/>
  <c r="P1348" i="12"/>
  <c r="P2683" i="12"/>
  <c r="P1819" i="12"/>
  <c r="H76" i="12"/>
  <c r="H723" i="12"/>
  <c r="P1121" i="12"/>
  <c r="H1280" i="12"/>
  <c r="B1280" i="12" s="1"/>
  <c r="P1086" i="12"/>
  <c r="H497" i="12"/>
  <c r="P1669" i="12"/>
  <c r="H230" i="12"/>
  <c r="B230" i="12" s="1"/>
  <c r="P2220" i="12"/>
  <c r="H495" i="12"/>
  <c r="P2917" i="12"/>
  <c r="P2307" i="12"/>
  <c r="P1371" i="12"/>
  <c r="H120" i="12"/>
  <c r="B120" i="12" s="1"/>
  <c r="P561" i="12"/>
  <c r="H35" i="12"/>
  <c r="B35" i="12" s="1"/>
  <c r="P2019" i="12"/>
  <c r="H696" i="12"/>
  <c r="P2724" i="12"/>
  <c r="H291" i="12"/>
  <c r="H2959" i="12"/>
  <c r="B2959" i="12" s="1"/>
  <c r="H17" i="12"/>
  <c r="B17" i="12" s="1"/>
  <c r="P1582" i="12"/>
  <c r="P1446" i="12"/>
  <c r="H430" i="12"/>
  <c r="B430" i="12" s="1"/>
  <c r="P2420" i="12"/>
  <c r="H1243" i="12"/>
  <c r="P1265" i="12"/>
  <c r="P2507" i="12"/>
  <c r="P2718" i="12"/>
  <c r="H596" i="12"/>
  <c r="P788" i="12"/>
  <c r="H235" i="12"/>
  <c r="H452" i="12"/>
  <c r="P1991" i="12"/>
  <c r="H2323" i="12"/>
  <c r="B2323" i="12" s="1"/>
  <c r="P2292" i="12"/>
  <c r="P387" i="12"/>
  <c r="H945" i="12"/>
  <c r="H1555" i="12"/>
  <c r="B1555" i="12" s="1"/>
  <c r="P1524" i="12"/>
  <c r="H630" i="12"/>
  <c r="P1677" i="12"/>
  <c r="H2992" i="12"/>
  <c r="P1924" i="12"/>
  <c r="H243" i="12"/>
  <c r="H496" i="12"/>
  <c r="P2948" i="12"/>
  <c r="P2500" i="12"/>
  <c r="H819" i="12"/>
  <c r="H1067" i="12"/>
  <c r="P199" i="12"/>
  <c r="H805" i="12"/>
  <c r="H1017" i="12"/>
  <c r="B1017" i="12" s="1"/>
  <c r="H465" i="12"/>
  <c r="B465" i="12" s="1"/>
  <c r="P1603" i="12"/>
  <c r="P2823" i="12"/>
  <c r="H49" i="12"/>
  <c r="P2037" i="12"/>
  <c r="H1619" i="12"/>
  <c r="P1127" i="12"/>
  <c r="P2124" i="12"/>
  <c r="H443" i="12"/>
  <c r="P2367" i="12"/>
  <c r="P1358" i="12"/>
  <c r="P2700" i="12"/>
  <c r="P1836" i="12"/>
  <c r="H111" i="12"/>
  <c r="B111" i="12" s="1"/>
  <c r="H411" i="12"/>
  <c r="B411" i="12" s="1"/>
  <c r="P159" i="12"/>
  <c r="P2047" i="12"/>
  <c r="P1315" i="12"/>
  <c r="G2930" i="12"/>
  <c r="B2930" i="12" s="1"/>
  <c r="G1796" i="12"/>
  <c r="P2918" i="12"/>
  <c r="G2990" i="12"/>
  <c r="P1566" i="12"/>
  <c r="P772" i="12"/>
  <c r="G2420" i="12"/>
  <c r="H817" i="12"/>
  <c r="P1673" i="12"/>
  <c r="P1696" i="12"/>
  <c r="P355" i="12"/>
  <c r="P1822" i="12"/>
  <c r="P1536" i="12"/>
  <c r="H38" i="12"/>
  <c r="P2022" i="12"/>
  <c r="P1771" i="12"/>
  <c r="P2099" i="12"/>
  <c r="H550" i="12"/>
  <c r="P1073" i="12"/>
  <c r="G2901" i="12"/>
  <c r="H1363" i="12"/>
  <c r="P1481" i="12"/>
  <c r="H910" i="12"/>
  <c r="P1304" i="12"/>
  <c r="P2156" i="12"/>
  <c r="P253" i="12"/>
  <c r="P831" i="12"/>
  <c r="P1564" i="12"/>
  <c r="P2839" i="12"/>
  <c r="P2472" i="12"/>
  <c r="P1691" i="12"/>
  <c r="P1811" i="12"/>
  <c r="H1427" i="12"/>
  <c r="P589" i="12"/>
  <c r="H366" i="12"/>
  <c r="P2382" i="12"/>
  <c r="P1848" i="12"/>
  <c r="P2870" i="12"/>
  <c r="H217" i="12"/>
  <c r="P1827" i="12"/>
  <c r="P665" i="12"/>
  <c r="P1770" i="12"/>
  <c r="H97" i="12"/>
  <c r="H1790" i="12"/>
  <c r="P971" i="12"/>
  <c r="H182" i="12"/>
  <c r="B182" i="12" s="1"/>
  <c r="H423" i="12"/>
  <c r="P1976" i="12"/>
  <c r="P1671" i="12"/>
  <c r="H758" i="12"/>
  <c r="P1832" i="12"/>
  <c r="P2552" i="12"/>
  <c r="H733" i="12"/>
  <c r="B733" i="12" s="1"/>
  <c r="P2693" i="12"/>
  <c r="P539" i="12"/>
  <c r="H549" i="12"/>
  <c r="P1087" i="12"/>
  <c r="P2046" i="12"/>
  <c r="H1654" i="12"/>
  <c r="P1138" i="12"/>
  <c r="P2141" i="12"/>
  <c r="H454" i="12"/>
  <c r="P2416" i="12"/>
  <c r="P1367" i="12"/>
  <c r="P2717" i="12"/>
  <c r="P1853" i="12"/>
  <c r="H146" i="12"/>
  <c r="H99" i="12"/>
  <c r="P1692" i="12"/>
  <c r="P46" i="12"/>
  <c r="P1663" i="12"/>
  <c r="P2725" i="12"/>
  <c r="P919" i="12"/>
  <c r="P676" i="12"/>
  <c r="P2246" i="12"/>
  <c r="H541" i="12"/>
  <c r="P767" i="12"/>
  <c r="P2341" i="12"/>
  <c r="H654" i="12"/>
  <c r="H2331" i="12"/>
  <c r="B2331" i="12" s="1"/>
  <c r="P1526" i="12"/>
  <c r="H65" i="12"/>
  <c r="P2053" i="12"/>
  <c r="H889" i="12"/>
  <c r="P2100" i="12"/>
  <c r="H51" i="12"/>
  <c r="B51" i="12" s="1"/>
  <c r="P2848" i="12"/>
  <c r="P2245" i="12"/>
  <c r="P2317" i="12"/>
  <c r="P2885" i="12"/>
  <c r="P1288" i="12"/>
  <c r="P1464" i="12"/>
  <c r="P2428" i="12"/>
  <c r="P1462" i="12"/>
  <c r="P2541" i="12"/>
  <c r="P2792" i="12"/>
  <c r="H666" i="12"/>
  <c r="B666" i="12" s="1"/>
  <c r="P707" i="12"/>
  <c r="H265" i="12"/>
  <c r="H522" i="12"/>
  <c r="P2057" i="12"/>
  <c r="H953" i="12"/>
  <c r="H2352" i="12"/>
  <c r="P2116" i="12"/>
  <c r="H1598" i="12"/>
  <c r="B1598" i="12" s="1"/>
  <c r="P2817" i="12"/>
  <c r="P2355" i="12"/>
  <c r="P1426" i="12"/>
  <c r="P1722" i="12"/>
  <c r="G2773" i="12"/>
  <c r="P1950" i="12"/>
  <c r="H273" i="12"/>
  <c r="H2707" i="12"/>
  <c r="P1346" i="12"/>
  <c r="P987" i="12"/>
  <c r="H849" i="12"/>
  <c r="H1270" i="12"/>
  <c r="P1455" i="12"/>
  <c r="H2851" i="12"/>
  <c r="P2825" i="12"/>
  <c r="H881" i="12"/>
  <c r="B881" i="12" s="1"/>
  <c r="P555" i="12"/>
  <c r="P259" i="12"/>
  <c r="P2555" i="12"/>
  <c r="P1658" i="12"/>
  <c r="P2790" i="12"/>
  <c r="P1583" i="12"/>
  <c r="P2150" i="12"/>
  <c r="P1094" i="12"/>
  <c r="G1881" i="12"/>
  <c r="P2980" i="12"/>
  <c r="P1219" i="12"/>
  <c r="P1468" i="12"/>
  <c r="P340" i="12"/>
  <c r="P2805" i="12"/>
  <c r="H14" i="12"/>
  <c r="B14" i="12" s="1"/>
  <c r="P1977" i="12"/>
  <c r="P1157" i="12"/>
  <c r="H145" i="12"/>
  <c r="H174" i="12"/>
  <c r="P1337" i="12"/>
  <c r="H627" i="12"/>
  <c r="H2843" i="12"/>
  <c r="H686" i="12"/>
  <c r="B686" i="12" s="1"/>
  <c r="P1534" i="12"/>
  <c r="P1956" i="12"/>
  <c r="P2931" i="12"/>
  <c r="P2642" i="12"/>
  <c r="P1103" i="12"/>
  <c r="P2381" i="12"/>
  <c r="P1156" i="12"/>
  <c r="P1844" i="12"/>
  <c r="P516" i="12"/>
  <c r="P886" i="12"/>
  <c r="P1574" i="12"/>
  <c r="P2499" i="12"/>
  <c r="H1875" i="12"/>
  <c r="P71" i="12"/>
  <c r="P1845" i="12"/>
  <c r="P2598" i="12"/>
  <c r="P753" i="12"/>
  <c r="P571" i="12"/>
  <c r="H295" i="12"/>
  <c r="P1882" i="12"/>
  <c r="P643" i="12"/>
  <c r="H714" i="12"/>
  <c r="B714" i="12" s="1"/>
  <c r="P2169" i="12"/>
  <c r="P565" i="12"/>
  <c r="H619" i="12"/>
  <c r="H836" i="12"/>
  <c r="P2375" i="12"/>
  <c r="P1907" i="12"/>
  <c r="P769" i="12"/>
  <c r="H469" i="12"/>
  <c r="B469" i="12" s="1"/>
  <c r="P2010" i="12"/>
  <c r="P2483" i="12"/>
  <c r="P1572" i="12"/>
  <c r="P1866" i="12"/>
  <c r="P2586" i="12"/>
  <c r="P2104" i="12"/>
  <c r="H2936" i="12"/>
  <c r="P2837" i="12"/>
  <c r="P2971" i="12"/>
  <c r="P2572" i="12"/>
  <c r="P1682" i="12"/>
  <c r="P2815" i="12"/>
  <c r="P959" i="12"/>
  <c r="P1795" i="12"/>
  <c r="P1398" i="12"/>
  <c r="P2450" i="12"/>
  <c r="P2976" i="12"/>
  <c r="P2371" i="12"/>
  <c r="P1444" i="12"/>
  <c r="H184" i="12"/>
  <c r="P2707" i="12"/>
  <c r="P909" i="12"/>
  <c r="P1329" i="12"/>
  <c r="H499" i="12"/>
  <c r="P2485" i="12"/>
  <c r="G2623" i="12"/>
  <c r="P2772" i="12"/>
  <c r="P1908" i="12"/>
  <c r="H2616" i="12"/>
  <c r="P467" i="12"/>
  <c r="P1995" i="12"/>
  <c r="H489" i="12"/>
  <c r="B489" i="12" s="1"/>
  <c r="H84" i="12"/>
  <c r="P1338" i="12"/>
  <c r="P2571" i="12"/>
  <c r="P2782" i="12"/>
  <c r="H660" i="12"/>
  <c r="H2160" i="12"/>
  <c r="P2275" i="12"/>
  <c r="P1530" i="12"/>
  <c r="H2451" i="12"/>
  <c r="B2451" i="12" s="1"/>
  <c r="H1392" i="12"/>
  <c r="B1392" i="12" s="1"/>
  <c r="P868" i="12"/>
  <c r="H118" i="12"/>
  <c r="H359" i="12"/>
  <c r="P352" i="12"/>
  <c r="H595" i="12"/>
  <c r="B595" i="12" s="1"/>
  <c r="P2579" i="12"/>
  <c r="P2826" i="12"/>
  <c r="P2942" i="12"/>
  <c r="P1988" i="12"/>
  <c r="H307" i="12"/>
  <c r="H560" i="12"/>
  <c r="P574" i="12"/>
  <c r="P2761" i="12"/>
  <c r="H1110" i="12"/>
  <c r="H435" i="12"/>
  <c r="P585" i="12"/>
  <c r="H468" i="12"/>
  <c r="B468" i="12" s="1"/>
  <c r="P2389" i="12"/>
  <c r="H702" i="12"/>
  <c r="H1102" i="12"/>
  <c r="G2837" i="12"/>
  <c r="H795" i="12"/>
  <c r="B795" i="12" s="1"/>
  <c r="P2779" i="12"/>
  <c r="P1855" i="12"/>
  <c r="P1364" i="12"/>
  <c r="P2188" i="12"/>
  <c r="H507" i="12"/>
  <c r="P2431" i="12"/>
  <c r="P1082" i="12"/>
  <c r="P637" i="12"/>
  <c r="H926" i="12"/>
  <c r="P1319" i="12"/>
  <c r="P2525" i="12"/>
  <c r="G2904" i="12"/>
  <c r="P2589" i="12"/>
  <c r="P1705" i="12"/>
  <c r="H18" i="12"/>
  <c r="P1396" i="12"/>
  <c r="P562" i="12"/>
  <c r="P294" i="12"/>
  <c r="P113" i="12"/>
  <c r="P988" i="12"/>
  <c r="P1174" i="12"/>
  <c r="H2387" i="12"/>
  <c r="B2387" i="12" s="1"/>
  <c r="H1691" i="12"/>
  <c r="B1691" i="12" s="1"/>
  <c r="P1019" i="12"/>
  <c r="P1635" i="12"/>
  <c r="H2579" i="12"/>
  <c r="P881" i="12"/>
  <c r="P2028" i="12"/>
  <c r="H345" i="12"/>
  <c r="P499" i="12"/>
  <c r="P1114" i="12"/>
  <c r="P2540" i="12"/>
  <c r="P1622" i="12"/>
  <c r="P731" i="12"/>
  <c r="H2868" i="12"/>
  <c r="H438" i="12"/>
  <c r="P2194" i="12"/>
  <c r="P1507" i="12"/>
  <c r="P2615" i="12"/>
  <c r="P438" i="12"/>
  <c r="P908" i="12"/>
  <c r="P43" i="12"/>
  <c r="P2187" i="12"/>
  <c r="H274" i="12"/>
  <c r="P2709" i="12"/>
  <c r="P1435" i="12"/>
  <c r="P2706" i="12"/>
  <c r="P445" i="12"/>
  <c r="H54" i="12"/>
  <c r="B54" i="12" s="1"/>
  <c r="H341" i="12"/>
  <c r="P658" i="12"/>
  <c r="P1503" i="12"/>
  <c r="P2177" i="12"/>
  <c r="H396" i="12"/>
  <c r="P1630" i="12"/>
  <c r="H649" i="12"/>
  <c r="B649" i="12" s="1"/>
  <c r="P1700" i="12"/>
  <c r="P2972" i="12"/>
  <c r="P1941" i="12"/>
  <c r="H254" i="12"/>
  <c r="H2544" i="12"/>
  <c r="G2765" i="12"/>
  <c r="P2517" i="12"/>
  <c r="H830" i="12"/>
  <c r="B830" i="12" s="1"/>
  <c r="H1235" i="12"/>
  <c r="P2894" i="12"/>
  <c r="P548" i="12"/>
  <c r="P1615" i="12"/>
  <c r="P2213" i="12"/>
  <c r="P641" i="12"/>
  <c r="P223" i="12"/>
  <c r="P1717" i="12"/>
  <c r="H29" i="12"/>
  <c r="P1588" i="12"/>
  <c r="P1829" i="12"/>
  <c r="H142" i="12"/>
  <c r="H1819" i="12"/>
  <c r="P869" i="12"/>
  <c r="P2405" i="12"/>
  <c r="H718" i="12"/>
  <c r="H2395" i="12"/>
  <c r="B2395" i="12" s="1"/>
  <c r="P2083" i="12"/>
  <c r="P691" i="12"/>
  <c r="P129" i="12"/>
  <c r="P2723" i="12"/>
  <c r="P1861" i="12"/>
  <c r="P845" i="12"/>
  <c r="P1107" i="12"/>
  <c r="P1934" i="12"/>
  <c r="P723" i="12"/>
  <c r="P780" i="12"/>
  <c r="P2029" i="12"/>
  <c r="P2280" i="12"/>
  <c r="H154" i="12"/>
  <c r="P1535" i="12"/>
  <c r="P2605" i="12"/>
  <c r="H10" i="12"/>
  <c r="B10" i="12" s="1"/>
  <c r="H730" i="12"/>
  <c r="B730" i="12" s="1"/>
  <c r="H918" i="12"/>
  <c r="B918" i="12" s="1"/>
  <c r="H304" i="12"/>
  <c r="P2995" i="12"/>
  <c r="H1081" i="12"/>
  <c r="B1081" i="12" s="1"/>
  <c r="H466" i="12"/>
  <c r="P1843" i="12"/>
  <c r="P15" i="12"/>
  <c r="H405" i="12"/>
  <c r="B405" i="12" s="1"/>
  <c r="P62" i="12"/>
  <c r="H625" i="12"/>
  <c r="P2613" i="12"/>
  <c r="H2195" i="12"/>
  <c r="P44" i="12"/>
  <c r="P2014" i="12"/>
  <c r="H337" i="12"/>
  <c r="H2771" i="12"/>
  <c r="P1599" i="12"/>
  <c r="P2878" i="12"/>
  <c r="P2121" i="12"/>
  <c r="H688" i="12"/>
  <c r="P1097" i="12"/>
  <c r="P179" i="12"/>
  <c r="P2043" i="12"/>
  <c r="P1039" i="12"/>
  <c r="P1878" i="12"/>
  <c r="P2949" i="12"/>
  <c r="H825" i="12"/>
  <c r="P2813" i="12"/>
  <c r="P1921" i="12"/>
  <c r="P545" i="12"/>
  <c r="P2214" i="12"/>
  <c r="H537" i="12"/>
  <c r="B537" i="12" s="1"/>
  <c r="P2497" i="12"/>
  <c r="P551" i="12"/>
  <c r="P1749" i="12"/>
  <c r="P2966" i="12"/>
  <c r="H227" i="12"/>
  <c r="P1901" i="12"/>
  <c r="P932" i="12"/>
  <c r="P2243" i="12"/>
  <c r="P1298" i="12"/>
  <c r="H56" i="12"/>
  <c r="P428" i="12"/>
  <c r="P1838" i="12"/>
  <c r="H161" i="12"/>
  <c r="B161" i="12" s="1"/>
  <c r="H1854" i="12"/>
  <c r="B1854" i="12" s="1"/>
  <c r="H2947" i="12"/>
  <c r="P171" i="12"/>
  <c r="H737" i="12"/>
  <c r="B737" i="12" s="1"/>
  <c r="H2430" i="12"/>
  <c r="H4" i="12"/>
  <c r="P1475" i="12"/>
  <c r="H187" i="12"/>
  <c r="P2173" i="12"/>
  <c r="P1368" i="12"/>
  <c r="P2789" i="12"/>
  <c r="P1925" i="12"/>
  <c r="H2779" i="12"/>
  <c r="P764" i="12"/>
  <c r="P2012" i="12"/>
  <c r="P2231" i="12"/>
  <c r="H119" i="12"/>
  <c r="B119" i="12" s="1"/>
  <c r="P1523" i="12"/>
  <c r="P2588" i="12"/>
  <c r="P2807" i="12"/>
  <c r="H695" i="12"/>
  <c r="H687" i="12"/>
  <c r="H196" i="12"/>
  <c r="P941" i="12"/>
  <c r="H2919" i="12"/>
  <c r="P267" i="12"/>
  <c r="H2889" i="12"/>
  <c r="P2967" i="12"/>
  <c r="P1324" i="12"/>
  <c r="H939" i="12"/>
  <c r="P2406" i="12"/>
  <c r="H2104" i="12"/>
  <c r="H148" i="12"/>
  <c r="B148" i="12" s="1"/>
  <c r="P2679" i="12"/>
  <c r="H48" i="12"/>
  <c r="B48" i="12" s="1"/>
  <c r="H190" i="12"/>
  <c r="P2840" i="12"/>
  <c r="P2077" i="12"/>
  <c r="P1876" i="12"/>
  <c r="P1066" i="12"/>
  <c r="P1394" i="12"/>
  <c r="P1785" i="12"/>
  <c r="P853" i="12"/>
  <c r="P2174" i="12"/>
  <c r="H183" i="12"/>
  <c r="P1326" i="12"/>
  <c r="P2111" i="12"/>
  <c r="P930" i="12"/>
  <c r="P2477" i="12"/>
  <c r="H460" i="12"/>
  <c r="B460" i="12" s="1"/>
  <c r="P974" i="12"/>
  <c r="P2084" i="12"/>
  <c r="H93" i="12"/>
  <c r="P1382" i="12"/>
  <c r="P2660" i="12"/>
  <c r="H669" i="12"/>
  <c r="H39" i="12"/>
  <c r="B39" i="12" s="1"/>
  <c r="H617" i="12"/>
  <c r="B617" i="12" s="1"/>
  <c r="P2113" i="12"/>
  <c r="P2803" i="12"/>
  <c r="P1541" i="12"/>
  <c r="H731" i="12"/>
  <c r="P2715" i="12"/>
  <c r="P1791" i="12"/>
  <c r="P1303" i="12"/>
  <c r="P1387" i="12"/>
  <c r="P2310" i="12"/>
  <c r="H605" i="12"/>
  <c r="B605" i="12" s="1"/>
  <c r="P843" i="12"/>
  <c r="P1262" i="12"/>
  <c r="P801" i="12"/>
  <c r="P2002" i="12"/>
  <c r="P2669" i="12"/>
  <c r="H614" i="12"/>
  <c r="B614" i="12" s="1"/>
  <c r="H1211" i="12"/>
  <c r="B1211" i="12" s="1"/>
  <c r="P2009" i="12"/>
  <c r="P2793" i="12"/>
  <c r="H2202" i="12"/>
  <c r="H311" i="12"/>
  <c r="B311" i="12" s="1"/>
  <c r="P2585" i="12"/>
  <c r="H517" i="12"/>
  <c r="B517" i="12" s="1"/>
  <c r="H2915" i="12"/>
  <c r="P2616" i="12"/>
  <c r="H373" i="12"/>
  <c r="B373" i="12" s="1"/>
  <c r="P1978" i="12"/>
  <c r="P396" i="12"/>
  <c r="P1626" i="12"/>
  <c r="P1765" i="12"/>
  <c r="P2554" i="12"/>
  <c r="P969" i="12"/>
  <c r="H266" i="12"/>
  <c r="H1744" i="12"/>
  <c r="B1744" i="12" s="1"/>
  <c r="H2528" i="12"/>
  <c r="P1122" i="12"/>
  <c r="H1344" i="12"/>
  <c r="H2320" i="12"/>
  <c r="H1214" i="12"/>
  <c r="B1214" i="12" s="1"/>
  <c r="P1458" i="12"/>
  <c r="H1984" i="12"/>
  <c r="H1070" i="12"/>
  <c r="B1070" i="12" s="1"/>
  <c r="H1859" i="12"/>
  <c r="P395" i="12"/>
  <c r="H2560" i="12"/>
  <c r="H1651" i="12"/>
  <c r="B1651" i="12" s="1"/>
  <c r="H2435" i="12"/>
  <c r="H11" i="12"/>
  <c r="B11" i="12" s="1"/>
  <c r="H2256" i="12"/>
  <c r="B2256" i="12" s="1"/>
  <c r="H1150" i="12"/>
  <c r="B1150" i="12" s="1"/>
  <c r="P1171" i="12"/>
  <c r="H1856" i="12"/>
  <c r="H942" i="12"/>
  <c r="H1731" i="12"/>
  <c r="P1727" i="12"/>
  <c r="H2496" i="12"/>
  <c r="B2496" i="12" s="1"/>
  <c r="H1587" i="12"/>
  <c r="H2371" i="12"/>
  <c r="B2371" i="12" s="1"/>
  <c r="P206" i="12"/>
  <c r="H1182" i="12"/>
  <c r="P1710" i="12"/>
  <c r="H878" i="12"/>
  <c r="B878" i="12" s="1"/>
  <c r="H1667" i="12"/>
  <c r="P1132" i="12"/>
  <c r="H2368" i="12"/>
  <c r="H1459" i="12"/>
  <c r="B1459" i="12" s="1"/>
  <c r="H2243" i="12"/>
  <c r="P2944" i="12"/>
  <c r="H1118" i="12"/>
  <c r="H2099" i="12"/>
  <c r="B2099" i="12" s="1"/>
  <c r="H865" i="12"/>
  <c r="B865" i="12" s="1"/>
  <c r="P1755" i="12"/>
  <c r="H1699" i="12"/>
  <c r="H2675" i="12"/>
  <c r="H1446" i="12"/>
  <c r="P2435" i="12"/>
  <c r="H2502" i="12"/>
  <c r="P2070" i="12"/>
  <c r="H2350" i="12"/>
  <c r="P2078" i="12"/>
  <c r="P2475" i="12"/>
  <c r="H44" i="12"/>
  <c r="B44" i="12" s="1"/>
  <c r="H1068" i="12"/>
  <c r="P2235" i="12"/>
  <c r="H681" i="12"/>
  <c r="H684" i="12"/>
  <c r="H1713" i="12"/>
  <c r="B1713" i="12" s="1"/>
  <c r="P2444" i="12"/>
  <c r="P2806" i="12"/>
  <c r="P2079" i="12"/>
  <c r="H2289" i="12"/>
  <c r="P2430" i="12"/>
  <c r="H372" i="12"/>
  <c r="P778" i="12"/>
  <c r="H2989" i="12"/>
  <c r="P1528" i="12"/>
  <c r="P806" i="12"/>
  <c r="H2416" i="12"/>
  <c r="G2805" i="12"/>
  <c r="P1463" i="12"/>
  <c r="P1401" i="12"/>
  <c r="H112" i="12"/>
  <c r="B112" i="12" s="1"/>
  <c r="H567" i="12"/>
  <c r="B567" i="12" s="1"/>
  <c r="P374" i="12"/>
  <c r="H2480" i="12"/>
  <c r="P1919" i="12"/>
  <c r="H390" i="12"/>
  <c r="H195" i="12"/>
  <c r="P2277" i="12"/>
  <c r="H2856" i="12"/>
  <c r="B2856" i="12" s="1"/>
  <c r="H1201" i="12"/>
  <c r="B1201" i="12" s="1"/>
  <c r="P867" i="12"/>
  <c r="P1862" i="12"/>
  <c r="H229" i="12"/>
  <c r="P1256" i="12"/>
  <c r="P617" i="12"/>
  <c r="P231" i="12"/>
  <c r="P2549" i="12"/>
  <c r="H530" i="12"/>
  <c r="B530" i="12" s="1"/>
  <c r="P1081" i="12"/>
  <c r="P1768" i="12"/>
  <c r="H2168" i="12"/>
  <c r="B2168" i="12" s="1"/>
  <c r="P1390" i="12"/>
  <c r="P2348" i="12"/>
  <c r="H854" i="12"/>
  <c r="B854" i="12" s="1"/>
  <c r="H724" i="12"/>
  <c r="B724" i="12" s="1"/>
  <c r="H1955" i="12"/>
  <c r="P1558" i="12"/>
  <c r="P2179" i="12"/>
  <c r="P907" i="12"/>
  <c r="H761" i="12"/>
  <c r="P2749" i="12"/>
  <c r="P1857" i="12"/>
  <c r="P1441" i="12"/>
  <c r="P2836" i="12"/>
  <c r="P1972" i="12"/>
  <c r="H2680" i="12"/>
  <c r="B2680" i="12" s="1"/>
  <c r="P1047" i="12"/>
  <c r="H558" i="12"/>
  <c r="P2548" i="12"/>
  <c r="H1371" i="12"/>
  <c r="P2429" i="12"/>
  <c r="P2841" i="12"/>
  <c r="P2318" i="12"/>
  <c r="H1227" i="12"/>
  <c r="B1227" i="12" s="1"/>
  <c r="H2016" i="12"/>
  <c r="B2016" i="12" s="1"/>
  <c r="P2899" i="12"/>
  <c r="H832" i="12"/>
  <c r="H1808" i="12"/>
  <c r="B1808" i="12" s="1"/>
  <c r="H2592" i="12"/>
  <c r="P1370" i="12"/>
  <c r="H1472" i="12"/>
  <c r="B1472" i="12" s="1"/>
  <c r="H2448" i="12"/>
  <c r="H1347" i="12"/>
  <c r="P367" i="12"/>
  <c r="H2048" i="12"/>
  <c r="H1134" i="12"/>
  <c r="H1923" i="12"/>
  <c r="P2764" i="12"/>
  <c r="H961" i="12"/>
  <c r="H1942" i="12"/>
  <c r="H735" i="12"/>
  <c r="P2035" i="12"/>
  <c r="H1542" i="12"/>
  <c r="P1550" i="12"/>
  <c r="P2114" i="12"/>
  <c r="P2564" i="12"/>
  <c r="H2182" i="12"/>
  <c r="B2182" i="12" s="1"/>
  <c r="H790" i="12"/>
  <c r="H2507" i="12"/>
  <c r="P2773" i="12"/>
  <c r="H2758" i="12"/>
  <c r="B2758" i="12" s="1"/>
  <c r="P2566" i="12"/>
  <c r="H2734" i="12"/>
  <c r="H1478" i="12"/>
  <c r="B1478" i="12" s="1"/>
  <c r="H2454" i="12"/>
  <c r="B2454" i="12" s="1"/>
  <c r="H781" i="12"/>
  <c r="P2052" i="12"/>
  <c r="H2054" i="12"/>
  <c r="P2620" i="12"/>
  <c r="H1483" i="12"/>
  <c r="P2581" i="12"/>
  <c r="H2694" i="12"/>
  <c r="B2694" i="12" s="1"/>
  <c r="P2502" i="12"/>
  <c r="H2654" i="12"/>
  <c r="B2654" i="12" s="1"/>
  <c r="P927" i="12"/>
  <c r="P1980" i="12"/>
  <c r="H1990" i="12"/>
  <c r="P2108" i="12"/>
  <c r="H966" i="12"/>
  <c r="P2069" i="12"/>
  <c r="H2566" i="12"/>
  <c r="P2326" i="12"/>
  <c r="H2478" i="12"/>
  <c r="B2478" i="12" s="1"/>
  <c r="P1610" i="12"/>
  <c r="H651" i="12"/>
  <c r="H172" i="12"/>
  <c r="H1196" i="12"/>
  <c r="P2427" i="12"/>
  <c r="P2006" i="12"/>
  <c r="H748" i="12"/>
  <c r="B748" i="12" s="1"/>
  <c r="H1777" i="12"/>
  <c r="P2195" i="12"/>
  <c r="H255" i="12"/>
  <c r="P2384" i="12"/>
  <c r="H2572" i="12"/>
  <c r="B2572" i="12" s="1"/>
  <c r="H641" i="12"/>
  <c r="B641" i="12" s="1"/>
  <c r="H831" i="12"/>
  <c r="H114" i="12"/>
  <c r="B114" i="12" s="1"/>
  <c r="H1303" i="12"/>
  <c r="P1563" i="12"/>
  <c r="P2304" i="12"/>
  <c r="H754" i="12"/>
  <c r="H1943" i="12"/>
  <c r="P1820" i="12"/>
  <c r="H34" i="12"/>
  <c r="P2145" i="12"/>
  <c r="H2519" i="12"/>
  <c r="P494" i="12"/>
  <c r="P2164" i="12"/>
  <c r="P1506" i="12"/>
  <c r="P2221" i="12"/>
  <c r="P625" i="12"/>
  <c r="P1545" i="12"/>
  <c r="P39" i="12"/>
  <c r="P1417" i="12"/>
  <c r="P811" i="12"/>
  <c r="H83" i="12"/>
  <c r="B83" i="12" s="1"/>
  <c r="P1929" i="12"/>
  <c r="P1332" i="12"/>
  <c r="H753" i="12"/>
  <c r="B753" i="12" s="1"/>
  <c r="P2352" i="12"/>
  <c r="H1720" i="12"/>
  <c r="P2003" i="12"/>
  <c r="P1812" i="12"/>
  <c r="P2433" i="12"/>
  <c r="P1471" i="12"/>
  <c r="H707" i="12"/>
  <c r="B707" i="12" s="1"/>
  <c r="P1411" i="12"/>
  <c r="H2853" i="12"/>
  <c r="H185" i="12"/>
  <c r="B185" i="12" s="1"/>
  <c r="P1388" i="12"/>
  <c r="P2203" i="12"/>
  <c r="H568" i="12"/>
  <c r="H94" i="12"/>
  <c r="B94" i="12" s="1"/>
  <c r="P1798" i="12"/>
  <c r="H2366" i="12"/>
  <c r="H670" i="12"/>
  <c r="B670" i="12" s="1"/>
  <c r="P2374" i="12"/>
  <c r="P1307" i="12"/>
  <c r="H192" i="12"/>
  <c r="G2989" i="12"/>
  <c r="P2763" i="12"/>
  <c r="P1939" i="12"/>
  <c r="P1436" i="12"/>
  <c r="H419" i="12"/>
  <c r="P2403" i="12"/>
  <c r="H1075" i="12"/>
  <c r="P1308" i="12"/>
  <c r="P451" i="12"/>
  <c r="P1998" i="12"/>
  <c r="P995" i="12"/>
  <c r="P797" i="12"/>
  <c r="P717" i="12"/>
  <c r="P1060" i="12"/>
  <c r="H598" i="12"/>
  <c r="H74" i="12"/>
  <c r="P2604" i="12"/>
  <c r="H1443" i="12"/>
  <c r="H1430" i="12"/>
  <c r="P1681" i="12"/>
  <c r="P610" i="12"/>
  <c r="H1025" i="12"/>
  <c r="H2006" i="12"/>
  <c r="B2006" i="12" s="1"/>
  <c r="P2080" i="12"/>
  <c r="P2547" i="12"/>
  <c r="H1670" i="12"/>
  <c r="B1670" i="12" s="1"/>
  <c r="P1527" i="12"/>
  <c r="H296" i="12"/>
  <c r="B296" i="12" s="1"/>
  <c r="P2756" i="12"/>
  <c r="H2246" i="12"/>
  <c r="B2246" i="12" s="1"/>
  <c r="P2125" i="12"/>
  <c r="H1001" i="12"/>
  <c r="P2140" i="12"/>
  <c r="H732" i="12"/>
  <c r="H15" i="12"/>
  <c r="H1031" i="12"/>
  <c r="B1031" i="12" s="1"/>
  <c r="P1335" i="12"/>
  <c r="P2127" i="12"/>
  <c r="H591" i="12"/>
  <c r="H1612" i="12"/>
  <c r="P1940" i="12"/>
  <c r="P2767" i="12"/>
  <c r="P2064" i="12"/>
  <c r="H2252" i="12"/>
  <c r="B2252" i="12" s="1"/>
  <c r="P2149" i="12"/>
  <c r="H511" i="12"/>
  <c r="B511" i="12" s="1"/>
  <c r="P2640" i="12"/>
  <c r="H978" i="12"/>
  <c r="P2063" i="12"/>
  <c r="H527" i="12"/>
  <c r="B527" i="12" s="1"/>
  <c r="H1548" i="12"/>
  <c r="B1548" i="12" s="1"/>
  <c r="H611" i="12"/>
  <c r="B611" i="12" s="1"/>
  <c r="P2639" i="12"/>
  <c r="P1936" i="12"/>
  <c r="H2124" i="12"/>
  <c r="P1957" i="12"/>
  <c r="H447" i="12"/>
  <c r="P2576" i="12"/>
  <c r="H914" i="12"/>
  <c r="B914" i="12" s="1"/>
  <c r="P2158" i="12"/>
  <c r="P1856" i="12"/>
  <c r="P2575" i="12"/>
  <c r="P1872" i="12"/>
  <c r="H2060" i="12"/>
  <c r="H622" i="12"/>
  <c r="H319" i="12"/>
  <c r="B319" i="12" s="1"/>
  <c r="P2448" i="12"/>
  <c r="H2636" i="12"/>
  <c r="B2636" i="12" s="1"/>
  <c r="P1966" i="12"/>
  <c r="P1792" i="12"/>
  <c r="H242" i="12"/>
  <c r="B242" i="12" s="1"/>
  <c r="H1431" i="12"/>
  <c r="P1803" i="12"/>
  <c r="P2368" i="12"/>
  <c r="H818" i="12"/>
  <c r="H2007" i="12"/>
  <c r="P1518" i="12"/>
  <c r="H301" i="12"/>
  <c r="B301" i="12" s="1"/>
  <c r="P2418" i="12"/>
  <c r="H2826" i="12"/>
  <c r="H401" i="12"/>
  <c r="B401" i="12" s="1"/>
  <c r="P1668" i="12"/>
  <c r="H152" i="12"/>
  <c r="H1405" i="12"/>
  <c r="B1405" i="12" s="1"/>
  <c r="P1289" i="12"/>
  <c r="P2338" i="12"/>
  <c r="H792" i="12"/>
  <c r="H2045" i="12"/>
  <c r="H763" i="12"/>
  <c r="H72" i="12"/>
  <c r="H1368" i="12"/>
  <c r="H9" i="12"/>
  <c r="B9" i="12" s="1"/>
  <c r="P2538" i="12"/>
  <c r="H480" i="12"/>
  <c r="B480" i="12" s="1"/>
  <c r="P1418" i="12"/>
  <c r="P2553" i="12"/>
  <c r="H510" i="12"/>
  <c r="H312" i="12"/>
  <c r="B312" i="12" s="1"/>
  <c r="P1063" i="12"/>
  <c r="P983" i="12"/>
  <c r="P2835" i="12"/>
  <c r="H459" i="12"/>
  <c r="P1521" i="12"/>
  <c r="P2067" i="12"/>
  <c r="H947" i="12"/>
  <c r="H283" i="12"/>
  <c r="B283" i="12" s="1"/>
  <c r="P649" i="12"/>
  <c r="P697" i="12"/>
  <c r="P483" i="12"/>
  <c r="H590" i="12"/>
  <c r="B590" i="12" s="1"/>
  <c r="H683" i="12"/>
  <c r="B683" i="12" s="1"/>
  <c r="H1656" i="12"/>
  <c r="P1153" i="12"/>
  <c r="P2295" i="12"/>
  <c r="P2635" i="12"/>
  <c r="P449" i="12"/>
  <c r="P2413" i="12"/>
  <c r="H561" i="12"/>
  <c r="B561" i="12" s="1"/>
  <c r="P2237" i="12"/>
  <c r="H532" i="12"/>
  <c r="P2636" i="12"/>
  <c r="H643" i="12"/>
  <c r="B643" i="12" s="1"/>
  <c r="H165" i="12"/>
  <c r="H358" i="12"/>
  <c r="B358" i="12" s="1"/>
  <c r="P2036" i="12"/>
  <c r="H741" i="12"/>
  <c r="B741" i="12" s="1"/>
  <c r="P111" i="12"/>
  <c r="H2927" i="12"/>
  <c r="P2557" i="12"/>
  <c r="P1220" i="12"/>
  <c r="P855" i="12"/>
  <c r="H449" i="12"/>
  <c r="B449" i="12" s="1"/>
  <c r="P2437" i="12"/>
  <c r="H1278" i="12"/>
  <c r="P1450" i="12"/>
  <c r="P2524" i="12"/>
  <c r="P2743" i="12"/>
  <c r="H631" i="12"/>
  <c r="P1058" i="12"/>
  <c r="H246" i="12"/>
  <c r="H487" i="12"/>
  <c r="P2040" i="12"/>
  <c r="H722" i="12"/>
  <c r="H231" i="12"/>
  <c r="H220" i="12"/>
  <c r="P2335" i="12"/>
  <c r="H2545" i="12"/>
  <c r="P1760" i="12"/>
  <c r="H796" i="12"/>
  <c r="H79" i="12"/>
  <c r="H1095" i="12"/>
  <c r="P1923" i="12"/>
  <c r="P2255" i="12"/>
  <c r="H719" i="12"/>
  <c r="H1740" i="12"/>
  <c r="P2132" i="12"/>
  <c r="P2831" i="12"/>
  <c r="P2128" i="12"/>
  <c r="H2316" i="12"/>
  <c r="P1900" i="12"/>
  <c r="H802" i="12"/>
  <c r="H61" i="12"/>
  <c r="H1290" i="12"/>
  <c r="P1028" i="12"/>
  <c r="P2193" i="12"/>
  <c r="H637" i="12"/>
  <c r="B637" i="12" s="1"/>
  <c r="H1866" i="12"/>
  <c r="B1866" i="12" s="1"/>
  <c r="P1672" i="12"/>
  <c r="P2833" i="12"/>
  <c r="P2098" i="12"/>
  <c r="H2506" i="12"/>
  <c r="B2506" i="12" s="1"/>
  <c r="P1909" i="12"/>
  <c r="H557" i="12"/>
  <c r="P2674" i="12"/>
  <c r="H1080" i="12"/>
  <c r="P2129" i="12"/>
  <c r="H573" i="12"/>
  <c r="H1802" i="12"/>
  <c r="H371" i="12"/>
  <c r="B371" i="12" s="1"/>
  <c r="P2705" i="12"/>
  <c r="P1970" i="12"/>
  <c r="H2378" i="12"/>
  <c r="P1694" i="12"/>
  <c r="H493" i="12"/>
  <c r="P2610" i="12"/>
  <c r="H1016" i="12"/>
  <c r="B1016" i="12" s="1"/>
  <c r="P1918" i="12"/>
  <c r="P1890" i="12"/>
  <c r="P2641" i="12"/>
  <c r="P1906" i="12"/>
  <c r="H2314" i="12"/>
  <c r="H382" i="12"/>
  <c r="H365" i="12"/>
  <c r="B365" i="12" s="1"/>
  <c r="P2482" i="12"/>
  <c r="H888" i="12"/>
  <c r="B888" i="12" s="1"/>
  <c r="P1706" i="12"/>
  <c r="P1826" i="12"/>
  <c r="H280" i="12"/>
  <c r="B280" i="12" s="1"/>
  <c r="H1533" i="12"/>
  <c r="P1508" i="12"/>
  <c r="P2402" i="12"/>
  <c r="H839" i="12"/>
  <c r="H2109" i="12"/>
  <c r="P2442" i="12"/>
  <c r="H2376" i="12"/>
  <c r="H1787" i="12"/>
  <c r="H1746" i="12"/>
  <c r="B1746" i="12" s="1"/>
  <c r="P2629" i="12"/>
  <c r="H1062" i="12"/>
  <c r="H2363" i="12"/>
  <c r="P2253" i="12"/>
  <c r="P2300" i="12"/>
  <c r="H1707" i="12"/>
  <c r="B1707" i="12" s="1"/>
  <c r="H985" i="12"/>
  <c r="P2208" i="12"/>
  <c r="P2039" i="12"/>
  <c r="H2283" i="12"/>
  <c r="H1566" i="12"/>
  <c r="H247" i="12"/>
  <c r="H1907" i="12"/>
  <c r="B1907" i="12" s="1"/>
  <c r="H2691" i="12"/>
  <c r="G2622" i="12"/>
  <c r="B2622" i="12" s="1"/>
  <c r="H875" i="12"/>
  <c r="B875" i="12" s="1"/>
  <c r="H105" i="12"/>
  <c r="P2363" i="12"/>
  <c r="G2366" i="12"/>
  <c r="P2364" i="12"/>
  <c r="P1973" i="12"/>
  <c r="P2414" i="12"/>
  <c r="H752" i="12"/>
  <c r="B752" i="12" s="1"/>
  <c r="P2314" i="12"/>
  <c r="H393" i="12"/>
  <c r="P2267" i="12"/>
  <c r="H2304" i="12"/>
  <c r="B2304" i="12" s="1"/>
  <c r="H483" i="12"/>
  <c r="B483" i="12" s="1"/>
  <c r="H321" i="12"/>
  <c r="B321" i="12" s="1"/>
  <c r="P2250" i="12"/>
  <c r="H785" i="12"/>
  <c r="P2439" i="12"/>
  <c r="P1763" i="12"/>
  <c r="P2361" i="12"/>
  <c r="P2395" i="12"/>
  <c r="H123" i="12"/>
  <c r="B123" i="12" s="1"/>
  <c r="P2152" i="12"/>
  <c r="H219" i="12"/>
  <c r="B219" i="12" s="1"/>
  <c r="P1891" i="12"/>
  <c r="P279" i="12"/>
  <c r="P1180" i="12"/>
  <c r="H673" i="12"/>
  <c r="H2912" i="12"/>
  <c r="P437" i="12"/>
  <c r="P2062" i="12"/>
  <c r="P325" i="12"/>
  <c r="H603" i="12"/>
  <c r="B603" i="12" s="1"/>
  <c r="P402" i="12"/>
  <c r="H202" i="12"/>
  <c r="P2664" i="12"/>
  <c r="P1181" i="12"/>
  <c r="H107" i="12"/>
  <c r="H324" i="12"/>
  <c r="B324" i="12" s="1"/>
  <c r="P1863" i="12"/>
  <c r="P1316" i="12"/>
  <c r="P1330" i="12"/>
  <c r="P2809" i="12"/>
  <c r="H677" i="12"/>
  <c r="P1971" i="12"/>
  <c r="P935" i="12"/>
  <c r="H533" i="12"/>
  <c r="B533" i="12" s="1"/>
  <c r="P2074" i="12"/>
  <c r="P2759" i="12"/>
  <c r="P1688" i="12"/>
  <c r="H290" i="12"/>
  <c r="P2401" i="12"/>
  <c r="H2775" i="12"/>
  <c r="H329" i="12"/>
  <c r="P1641" i="12"/>
  <c r="H125" i="12"/>
  <c r="H1354" i="12"/>
  <c r="P1644" i="12"/>
  <c r="P2321" i="12"/>
  <c r="H765" i="12"/>
  <c r="B765" i="12" s="1"/>
  <c r="H1994" i="12"/>
  <c r="B1994" i="12" s="1"/>
  <c r="P1892" i="12"/>
  <c r="H45" i="12"/>
  <c r="B45" i="12" s="1"/>
  <c r="P2162" i="12"/>
  <c r="H2570" i="12"/>
  <c r="B2570" i="12" s="1"/>
  <c r="P2359" i="12"/>
  <c r="H840" i="12"/>
  <c r="H2136" i="12"/>
  <c r="P2673" i="12"/>
  <c r="P1476" i="12"/>
  <c r="H1416" i="12"/>
  <c r="H2720" i="12"/>
  <c r="B2720" i="12" s="1"/>
  <c r="H1401" i="12"/>
  <c r="B1401" i="12" s="1"/>
  <c r="H259" i="12"/>
  <c r="B259" i="12" s="1"/>
  <c r="H2056" i="12"/>
  <c r="H1467" i="12"/>
  <c r="H1631" i="12"/>
  <c r="B1631" i="12" s="1"/>
  <c r="H462" i="12"/>
  <c r="B462" i="12" s="1"/>
  <c r="H2632" i="12"/>
  <c r="B2632" i="12" s="1"/>
  <c r="H2043" i="12"/>
  <c r="H1477" i="12"/>
  <c r="B1477" i="12" s="1"/>
  <c r="H1352" i="12"/>
  <c r="H2648" i="12"/>
  <c r="B2648" i="12" s="1"/>
  <c r="H1076" i="12"/>
  <c r="P2595" i="12"/>
  <c r="H1928" i="12"/>
  <c r="H1339" i="12"/>
  <c r="H2644" i="12"/>
  <c r="B2644" i="12" s="1"/>
  <c r="H270" i="12"/>
  <c r="B270" i="12" s="1"/>
  <c r="H2568" i="12"/>
  <c r="H1979" i="12"/>
  <c r="H1024" i="12"/>
  <c r="H481" i="12"/>
  <c r="H1259" i="12"/>
  <c r="H1864" i="12"/>
  <c r="B1864" i="12" s="1"/>
  <c r="H1275" i="12"/>
  <c r="B1275" i="12" s="1"/>
  <c r="H2196" i="12"/>
  <c r="P2612" i="12"/>
  <c r="H2440" i="12"/>
  <c r="H1851" i="12"/>
  <c r="H2130" i="12"/>
  <c r="H289" i="12"/>
  <c r="B289" i="12" s="1"/>
  <c r="H1190" i="12"/>
  <c r="B1190" i="12" s="1"/>
  <c r="H2491" i="12"/>
  <c r="B2491" i="12" s="1"/>
  <c r="P2765" i="12"/>
  <c r="P1805" i="12"/>
  <c r="H1771" i="12"/>
  <c r="H1049" i="12"/>
  <c r="P2720" i="12"/>
  <c r="H248" i="12"/>
  <c r="H214" i="12"/>
  <c r="B214" i="12" s="1"/>
  <c r="P2702" i="12"/>
  <c r="H1921" i="12"/>
  <c r="B1921" i="12" s="1"/>
  <c r="H2835" i="12"/>
  <c r="P2494" i="12"/>
  <c r="H436" i="12"/>
  <c r="H2497" i="12"/>
  <c r="B2497" i="12" s="1"/>
  <c r="P2470" i="12"/>
  <c r="H292" i="12"/>
  <c r="B292" i="12" s="1"/>
  <c r="P1895" i="12"/>
  <c r="H1111" i="12"/>
  <c r="B1111" i="12" s="1"/>
  <c r="P2687" i="12"/>
  <c r="P1651" i="12"/>
  <c r="P591" i="12"/>
  <c r="P659" i="12"/>
  <c r="H166" i="12"/>
  <c r="B166" i="12" s="1"/>
  <c r="P1050" i="12"/>
  <c r="H2203" i="12"/>
  <c r="P1355" i="12"/>
  <c r="P1578" i="12"/>
  <c r="P595" i="12"/>
  <c r="P2698" i="12"/>
  <c r="G2780" i="12"/>
  <c r="P1585" i="12"/>
  <c r="H524" i="12"/>
  <c r="B524" i="12" s="1"/>
  <c r="P947" i="12"/>
  <c r="P2467" i="12"/>
  <c r="P547" i="12"/>
  <c r="H2267" i="12"/>
  <c r="H473" i="12"/>
  <c r="P2505" i="12"/>
  <c r="P2388" i="12"/>
  <c r="H1782" i="12"/>
  <c r="H652" i="12"/>
  <c r="P509" i="12"/>
  <c r="H1590" i="12"/>
  <c r="H249" i="12"/>
  <c r="P2654" i="12"/>
  <c r="P1119" i="12"/>
  <c r="P2324" i="12"/>
  <c r="P2297" i="12"/>
  <c r="P1561" i="12"/>
  <c r="H46" i="12"/>
  <c r="H21" i="12"/>
  <c r="B21" i="12" s="1"/>
  <c r="H422" i="12"/>
  <c r="P2827" i="12"/>
  <c r="P716" i="12"/>
  <c r="H851" i="12"/>
  <c r="B851" i="12" s="1"/>
  <c r="P2726" i="12"/>
  <c r="P98" i="12"/>
  <c r="H137" i="12"/>
  <c r="H394" i="12"/>
  <c r="B394" i="12" s="1"/>
  <c r="P157" i="12"/>
  <c r="H606" i="12"/>
  <c r="P2596" i="12"/>
  <c r="H2032" i="12"/>
  <c r="B2032" i="12" s="1"/>
  <c r="P2876" i="12"/>
  <c r="P2005" i="12"/>
  <c r="H318" i="12"/>
  <c r="H2608" i="12"/>
  <c r="P351" i="12"/>
  <c r="H704" i="12"/>
  <c r="H788" i="12"/>
  <c r="B788" i="12" s="1"/>
  <c r="H328" i="12"/>
  <c r="B328" i="12" s="1"/>
  <c r="H1624" i="12"/>
  <c r="B1624" i="12" s="1"/>
  <c r="H2792" i="12"/>
  <c r="H89" i="12"/>
  <c r="B89" i="12" s="1"/>
  <c r="H899" i="12"/>
  <c r="B899" i="12" s="1"/>
  <c r="H2200" i="12"/>
  <c r="H333" i="12"/>
  <c r="P859" i="12"/>
  <c r="H1544" i="12"/>
  <c r="H950" i="12"/>
  <c r="B950" i="12" s="1"/>
  <c r="H2233" i="12"/>
  <c r="H451" i="12"/>
  <c r="H2120" i="12"/>
  <c r="B2120" i="12" s="1"/>
  <c r="H1531" i="12"/>
  <c r="H2015" i="12"/>
  <c r="H175" i="12"/>
  <c r="B175" i="12" s="1"/>
  <c r="H1033" i="12"/>
  <c r="B1033" i="12" s="1"/>
  <c r="H2334" i="12"/>
  <c r="H2062" i="12"/>
  <c r="B2062" i="12" s="1"/>
  <c r="H597" i="12"/>
  <c r="H1614" i="12"/>
  <c r="B1614" i="12" s="1"/>
  <c r="H843" i="12"/>
  <c r="H956" i="12"/>
  <c r="H1131" i="12"/>
  <c r="P2539" i="12"/>
  <c r="P2358" i="12"/>
  <c r="H1601" i="12"/>
  <c r="H1491" i="12"/>
  <c r="H233" i="12"/>
  <c r="B233" i="12" s="1"/>
  <c r="H116" i="12"/>
  <c r="H2177" i="12"/>
  <c r="H1550" i="12"/>
  <c r="B1550" i="12" s="1"/>
  <c r="H331" i="12"/>
  <c r="B331" i="12" s="1"/>
  <c r="H892" i="12"/>
  <c r="B892" i="12" s="1"/>
  <c r="H624" i="12"/>
  <c r="P1454" i="12"/>
  <c r="P1650" i="12"/>
  <c r="H1473" i="12"/>
  <c r="H1299" i="12"/>
  <c r="P2573" i="12"/>
  <c r="H52" i="12"/>
  <c r="B52" i="12" s="1"/>
  <c r="H2113" i="12"/>
  <c r="B2113" i="12" s="1"/>
  <c r="H1526" i="12"/>
  <c r="P2686" i="12"/>
  <c r="P477" i="12"/>
  <c r="H361" i="12"/>
  <c r="H1409" i="12"/>
  <c r="B1409" i="12" s="1"/>
  <c r="H2672" i="12"/>
  <c r="H726" i="12"/>
  <c r="B726" i="12" s="1"/>
  <c r="P2766" i="12"/>
  <c r="H1985" i="12"/>
  <c r="B1985" i="12" s="1"/>
  <c r="H1334" i="12"/>
  <c r="B1334" i="12" s="1"/>
  <c r="P2622" i="12"/>
  <c r="H564" i="12"/>
  <c r="H2625" i="12"/>
  <c r="P2662" i="12"/>
  <c r="H356" i="12"/>
  <c r="B356" i="12" s="1"/>
  <c r="P1959" i="12"/>
  <c r="H1175" i="12"/>
  <c r="B1175" i="12" s="1"/>
  <c r="P2808" i="12"/>
  <c r="P1992" i="12"/>
  <c r="P2776" i="12"/>
  <c r="H2151" i="12"/>
  <c r="H1145" i="12"/>
  <c r="P2568" i="12"/>
  <c r="H506" i="12"/>
  <c r="B506" i="12" s="1"/>
  <c r="H2727" i="12"/>
  <c r="P1899" i="12"/>
  <c r="H362" i="12"/>
  <c r="P1961" i="12"/>
  <c r="H1370" i="12"/>
  <c r="H212" i="12"/>
  <c r="B212" i="12" s="1"/>
  <c r="P1742" i="12"/>
  <c r="P2537" i="12"/>
  <c r="H767" i="12"/>
  <c r="B767" i="12" s="1"/>
  <c r="P293" i="12"/>
  <c r="P2676" i="12"/>
  <c r="P2681" i="12"/>
  <c r="H2075" i="12"/>
  <c r="P2372" i="12"/>
  <c r="P2171" i="12"/>
  <c r="P2260" i="12"/>
  <c r="P2059" i="12"/>
  <c r="P1377" i="12"/>
  <c r="H659" i="12"/>
  <c r="B659" i="12" s="1"/>
  <c r="P2798" i="12"/>
  <c r="P172" i="12"/>
  <c r="H155" i="12"/>
  <c r="H1139" i="12"/>
  <c r="B1139" i="12" s="1"/>
  <c r="P2523" i="12"/>
  <c r="P1106" i="12"/>
  <c r="H131" i="12"/>
  <c r="P1339" i="12"/>
  <c r="P2076" i="12"/>
  <c r="H157" i="12"/>
  <c r="P2445" i="12"/>
  <c r="H257" i="12"/>
  <c r="H26" i="12"/>
  <c r="B26" i="12" s="1"/>
  <c r="P2755" i="12"/>
  <c r="P2728" i="12"/>
  <c r="P684" i="12"/>
  <c r="P2350" i="12"/>
  <c r="H1520" i="12"/>
  <c r="P1522" i="12"/>
  <c r="P1257" i="12"/>
  <c r="H2096" i="12"/>
  <c r="B2096" i="12" s="1"/>
  <c r="P2652" i="12"/>
  <c r="P2587" i="12"/>
  <c r="P1830" i="12"/>
  <c r="P1565" i="12"/>
  <c r="H2040" i="12"/>
  <c r="P1860" i="12"/>
  <c r="H179" i="12"/>
  <c r="B179" i="12" s="1"/>
  <c r="H432" i="12"/>
  <c r="B432" i="12" s="1"/>
  <c r="P1323" i="12"/>
  <c r="P897" i="12"/>
  <c r="P708" i="12"/>
  <c r="P1556" i="12"/>
  <c r="P108" i="12"/>
  <c r="P1618" i="12"/>
  <c r="P1607" i="12"/>
  <c r="H22" i="12"/>
  <c r="B22" i="12" s="1"/>
  <c r="P1608" i="12"/>
  <c r="P1425" i="12"/>
  <c r="H256" i="12"/>
  <c r="H2539" i="12"/>
  <c r="H1822" i="12"/>
  <c r="H1960" i="12"/>
  <c r="B1960" i="12" s="1"/>
  <c r="H586" i="12"/>
  <c r="H1097" i="12"/>
  <c r="H2398" i="12"/>
  <c r="H2254" i="12"/>
  <c r="P1930" i="12"/>
  <c r="H1742" i="12"/>
  <c r="P2684" i="12"/>
  <c r="H1084" i="12"/>
  <c r="B1084" i="12" s="1"/>
  <c r="H1328" i="12"/>
  <c r="B1328" i="12" s="1"/>
  <c r="H203" i="12"/>
  <c r="P2446" i="12"/>
  <c r="H1665" i="12"/>
  <c r="B1665" i="12" s="1"/>
  <c r="H276" i="12"/>
  <c r="B276" i="12" s="1"/>
  <c r="P2455" i="12"/>
  <c r="H407" i="12"/>
  <c r="B407" i="12" s="1"/>
  <c r="H2460" i="12"/>
  <c r="P2066" i="12"/>
  <c r="H199" i="12"/>
  <c r="B199" i="12" s="1"/>
  <c r="P1816" i="12"/>
  <c r="H1186" i="12"/>
  <c r="B1186" i="12" s="1"/>
  <c r="H1784" i="12"/>
  <c r="B1784" i="12" s="1"/>
  <c r="P1624" i="12"/>
  <c r="P2456" i="12"/>
  <c r="H1831" i="12"/>
  <c r="H2139" i="12"/>
  <c r="B2139" i="12" s="1"/>
  <c r="P2248" i="12"/>
  <c r="H186" i="12"/>
  <c r="P311" i="12"/>
  <c r="H135" i="12"/>
  <c r="B135" i="12" s="1"/>
  <c r="P1741" i="12"/>
  <c r="H1122" i="12"/>
  <c r="H1272" i="12"/>
  <c r="B1272" i="12" s="1"/>
  <c r="H711" i="12"/>
  <c r="B711" i="12" s="1"/>
  <c r="P2328" i="12"/>
  <c r="H1703" i="12"/>
  <c r="B1703" i="12" s="1"/>
  <c r="H1947" i="12"/>
  <c r="P2184" i="12"/>
  <c r="H122" i="12"/>
  <c r="H2343" i="12"/>
  <c r="H1662" i="12"/>
  <c r="P2760" i="12"/>
  <c r="H647" i="12"/>
  <c r="B647" i="12" s="1"/>
  <c r="P2264" i="12"/>
  <c r="H1639" i="12"/>
  <c r="H1435" i="12"/>
  <c r="P2056" i="12"/>
  <c r="H2840" i="12"/>
  <c r="B2840" i="12" s="1"/>
  <c r="H2215" i="12"/>
  <c r="H1534" i="12"/>
  <c r="P2696" i="12"/>
  <c r="H634" i="12"/>
  <c r="B634" i="12" s="1"/>
  <c r="H853" i="12"/>
  <c r="B853" i="12" s="1"/>
  <c r="P2411" i="12"/>
  <c r="H426" i="12"/>
  <c r="P2025" i="12"/>
  <c r="H2888" i="12"/>
  <c r="B2888" i="12" s="1"/>
  <c r="P1460" i="12"/>
  <c r="P2026" i="12"/>
  <c r="P2810" i="12"/>
  <c r="P14" i="12"/>
  <c r="H101" i="12"/>
  <c r="P2602" i="12"/>
  <c r="H544" i="12"/>
  <c r="P1715" i="12"/>
  <c r="P1946" i="12"/>
  <c r="H400" i="12"/>
  <c r="B400" i="12" s="1"/>
  <c r="H1179" i="12"/>
  <c r="P1223" i="12"/>
  <c r="P2842" i="12"/>
  <c r="H971" i="12"/>
  <c r="H1760" i="12"/>
  <c r="H813" i="12"/>
  <c r="H88" i="12"/>
  <c r="H1341" i="12"/>
  <c r="B1341" i="12" s="1"/>
  <c r="P1868" i="12"/>
  <c r="H213" i="12"/>
  <c r="P2643" i="12"/>
  <c r="P889" i="12"/>
  <c r="P751" i="12"/>
  <c r="H153" i="12"/>
  <c r="P2284" i="12"/>
  <c r="H2467" i="12"/>
  <c r="P2578" i="12"/>
  <c r="P1209" i="12"/>
  <c r="H794" i="12"/>
  <c r="B794" i="12" s="1"/>
  <c r="H181" i="12"/>
  <c r="P2218" i="12"/>
  <c r="P2185" i="12"/>
  <c r="P2138" i="12"/>
  <c r="H990" i="12"/>
  <c r="B990" i="12" s="1"/>
  <c r="H2211" i="12"/>
  <c r="H50" i="12"/>
  <c r="B50" i="12" s="1"/>
  <c r="P38" i="12"/>
  <c r="P1744" i="12"/>
  <c r="H272" i="12"/>
  <c r="H1051" i="12"/>
  <c r="P1723" i="12"/>
  <c r="P2778" i="12"/>
  <c r="H907" i="12"/>
  <c r="H1696" i="12"/>
  <c r="B1696" i="12" s="1"/>
  <c r="P1238" i="12"/>
  <c r="H512" i="12"/>
  <c r="H1488" i="12"/>
  <c r="H2272" i="12"/>
  <c r="P1656" i="12"/>
  <c r="H2419" i="12"/>
  <c r="H1185" i="12"/>
  <c r="P891" i="12"/>
  <c r="H2019" i="12"/>
  <c r="B2019" i="12" s="1"/>
  <c r="H977" i="12"/>
  <c r="H1766" i="12"/>
  <c r="P1735" i="12"/>
  <c r="H2659" i="12"/>
  <c r="H1622" i="12"/>
  <c r="B1622" i="12" s="1"/>
  <c r="H188" i="12"/>
  <c r="P413" i="12"/>
  <c r="H1217" i="12"/>
  <c r="H2198" i="12"/>
  <c r="H770" i="12"/>
  <c r="P486" i="12"/>
  <c r="H320" i="12"/>
  <c r="H1536" i="12"/>
  <c r="P2166" i="12"/>
  <c r="P2750" i="12"/>
  <c r="H692" i="12"/>
  <c r="H2753" i="12"/>
  <c r="H332" i="12"/>
  <c r="H484" i="12"/>
  <c r="P2087" i="12"/>
  <c r="H1308" i="12"/>
  <c r="B1308" i="12" s="1"/>
  <c r="H2049" i="12"/>
  <c r="H2397" i="12"/>
  <c r="H2317" i="12"/>
  <c r="B2317" i="12" s="1"/>
  <c r="H1044" i="12"/>
  <c r="H2381" i="12"/>
  <c r="H1108" i="12"/>
  <c r="B1108" i="12" s="1"/>
  <c r="H2804" i="12"/>
  <c r="B2804" i="12" s="1"/>
  <c r="P1958" i="12"/>
  <c r="P1774" i="12"/>
  <c r="H1408" i="12"/>
  <c r="B1408" i="12" s="1"/>
  <c r="H2377" i="12"/>
  <c r="B2377" i="12" s="1"/>
  <c r="P2752" i="12"/>
  <c r="H1130" i="12"/>
  <c r="H879" i="12"/>
  <c r="B879" i="12" s="1"/>
  <c r="H1494" i="12"/>
  <c r="H2512" i="12"/>
  <c r="H2459" i="12"/>
  <c r="H490" i="12"/>
  <c r="B490" i="12" s="1"/>
  <c r="P2089" i="12"/>
  <c r="H1498" i="12"/>
  <c r="H404" i="12"/>
  <c r="P1881" i="12"/>
  <c r="P2665" i="12"/>
  <c r="H2074" i="12"/>
  <c r="B2074" i="12" s="1"/>
  <c r="H2824" i="12"/>
  <c r="P1188" i="12"/>
  <c r="P2306" i="12"/>
  <c r="H491" i="12"/>
  <c r="P2818" i="12"/>
  <c r="H262" i="12"/>
  <c r="H2699" i="12"/>
  <c r="H169" i="12"/>
  <c r="B169" i="12" s="1"/>
  <c r="H1828" i="12"/>
  <c r="H1963" i="12"/>
  <c r="H1117" i="12"/>
  <c r="B1117" i="12" s="1"/>
  <c r="H821" i="12"/>
  <c r="H1749" i="12"/>
  <c r="P2399" i="12"/>
  <c r="H2163" i="12"/>
  <c r="B2163" i="12" s="1"/>
  <c r="H1982" i="12"/>
  <c r="B1982" i="12" s="1"/>
  <c r="P1817" i="12"/>
  <c r="P2601" i="12"/>
  <c r="H2010" i="12"/>
  <c r="B2010" i="12" s="1"/>
  <c r="P2631" i="12"/>
  <c r="P2393" i="12"/>
  <c r="H325" i="12"/>
  <c r="H2586" i="12"/>
  <c r="B2586" i="12" s="1"/>
  <c r="H2653" i="12"/>
  <c r="P820" i="12"/>
  <c r="H1675" i="12"/>
  <c r="H251" i="12"/>
  <c r="B251" i="12" s="1"/>
  <c r="H2187" i="12"/>
  <c r="H743" i="12"/>
  <c r="B743" i="12" s="1"/>
  <c r="H2678" i="12"/>
  <c r="P2191" i="12"/>
  <c r="H2340" i="12"/>
  <c r="P903" i="12"/>
  <c r="H1634" i="12"/>
  <c r="H848" i="12"/>
  <c r="H2261" i="12"/>
  <c r="H2354" i="12"/>
  <c r="B2354" i="12" s="1"/>
  <c r="H1554" i="12"/>
  <c r="H2002" i="12"/>
  <c r="H574" i="12"/>
  <c r="H2760" i="12"/>
  <c r="B2760" i="12" s="1"/>
  <c r="H342" i="12"/>
  <c r="B342" i="12" s="1"/>
  <c r="H576" i="12"/>
  <c r="B576" i="12" s="1"/>
  <c r="H1552" i="12"/>
  <c r="H2336" i="12"/>
  <c r="P533" i="12"/>
  <c r="H1147" i="12"/>
  <c r="B1147" i="12" s="1"/>
  <c r="H2128" i="12"/>
  <c r="H1022" i="12"/>
  <c r="H1009" i="12"/>
  <c r="H1028" i="12"/>
  <c r="H703" i="12"/>
  <c r="H2660" i="12"/>
  <c r="P1709" i="12"/>
  <c r="H874" i="12"/>
  <c r="B874" i="12" s="1"/>
  <c r="P2065" i="12"/>
  <c r="H1455" i="12"/>
  <c r="H298" i="12"/>
  <c r="H1104" i="12"/>
  <c r="P1750" i="12"/>
  <c r="H1823" i="12"/>
  <c r="H1403" i="12"/>
  <c r="B1403" i="12" s="1"/>
  <c r="H1262" i="12"/>
  <c r="B1262" i="12" s="1"/>
  <c r="H415" i="12"/>
  <c r="B415" i="12" s="1"/>
  <c r="H2601" i="12"/>
  <c r="H461" i="12"/>
  <c r="H2665" i="12"/>
  <c r="H2020" i="12"/>
  <c r="H601" i="12"/>
  <c r="H1265" i="12"/>
  <c r="H1286" i="12"/>
  <c r="B1286" i="12" s="1"/>
  <c r="H2262" i="12"/>
  <c r="B2262" i="12" s="1"/>
  <c r="P2097" i="12"/>
  <c r="H403" i="12"/>
  <c r="B403" i="12" s="1"/>
  <c r="H1862" i="12"/>
  <c r="H267" i="12"/>
  <c r="H1832" i="12"/>
  <c r="H429" i="12"/>
  <c r="B429" i="12" s="1"/>
  <c r="H1775" i="12"/>
  <c r="P2457" i="12"/>
  <c r="H1429" i="12"/>
  <c r="P2649" i="12"/>
  <c r="H1493" i="12"/>
  <c r="H144" i="12"/>
  <c r="H2069" i="12"/>
  <c r="H701" i="12"/>
  <c r="B701" i="12" s="1"/>
  <c r="H2838" i="12"/>
  <c r="P2200" i="12"/>
  <c r="H2257" i="12"/>
  <c r="H1830" i="12"/>
  <c r="B1830" i="12" s="1"/>
  <c r="H1010" i="12"/>
  <c r="H2329" i="12"/>
  <c r="H1346" i="12"/>
  <c r="H2027" i="12"/>
  <c r="H1225" i="12"/>
  <c r="B1225" i="12" s="1"/>
  <c r="H1148" i="12"/>
  <c r="B1148" i="12" s="1"/>
  <c r="P2383" i="12"/>
  <c r="P1640" i="12"/>
  <c r="H1868" i="12"/>
  <c r="P2644" i="12"/>
  <c r="H127" i="12"/>
  <c r="P2256" i="12"/>
  <c r="H2444" i="12"/>
  <c r="H1360" i="12"/>
  <c r="B1360" i="12" s="1"/>
  <c r="H2389" i="12"/>
  <c r="H24" i="12"/>
  <c r="B24" i="12" s="1"/>
  <c r="H525" i="12"/>
  <c r="H216" i="12"/>
  <c r="P1858" i="12"/>
  <c r="H2584" i="12"/>
  <c r="B2584" i="12" s="1"/>
  <c r="H1739" i="12"/>
  <c r="B1739" i="12" s="1"/>
  <c r="H1115" i="12"/>
  <c r="B1115" i="12" s="1"/>
  <c r="H1708" i="12"/>
  <c r="H2199" i="12"/>
  <c r="H997" i="12"/>
  <c r="H1537" i="12"/>
  <c r="H1885" i="12"/>
  <c r="H1394" i="12"/>
  <c r="H2079" i="12"/>
  <c r="B2079" i="12" s="1"/>
  <c r="H1458" i="12"/>
  <c r="H2527" i="12"/>
  <c r="B2527" i="12" s="1"/>
  <c r="P2215" i="12"/>
  <c r="H599" i="12"/>
  <c r="P541" i="12"/>
  <c r="H109" i="12"/>
  <c r="H288" i="12"/>
  <c r="B288" i="12" s="1"/>
  <c r="H859" i="12"/>
  <c r="H2633" i="12"/>
  <c r="B2633" i="12" s="1"/>
  <c r="H1252" i="12"/>
  <c r="H2197" i="12"/>
  <c r="B2197" i="12" s="1"/>
  <c r="H1906" i="12"/>
  <c r="H1407" i="12"/>
  <c r="B1407" i="12" s="1"/>
  <c r="H2117" i="12"/>
  <c r="H95" i="12"/>
  <c r="B95" i="12" s="1"/>
  <c r="B2891" i="12"/>
  <c r="H653" i="12"/>
  <c r="B653" i="12" s="1"/>
  <c r="H1355" i="12"/>
  <c r="H2542" i="12"/>
  <c r="P491" i="12"/>
  <c r="P1877" i="12"/>
  <c r="P742" i="12"/>
  <c r="P2853" i="12"/>
  <c r="H2860" i="12"/>
  <c r="H559" i="12"/>
  <c r="B559" i="12" s="1"/>
  <c r="P1943" i="12"/>
  <c r="H327" i="12"/>
  <c r="B327" i="12" s="1"/>
  <c r="P2521" i="12"/>
  <c r="P1680" i="12"/>
  <c r="P1786" i="12"/>
  <c r="H160" i="12"/>
  <c r="B160" i="12" s="1"/>
  <c r="P2090" i="12"/>
  <c r="H464" i="12"/>
  <c r="B464" i="12" s="1"/>
  <c r="H1971" i="12"/>
  <c r="H1169" i="12"/>
  <c r="H2299" i="12"/>
  <c r="P900" i="12"/>
  <c r="H1507" i="12"/>
  <c r="B1507" i="12" s="1"/>
  <c r="H2483" i="12"/>
  <c r="B2483" i="12" s="1"/>
  <c r="H1254" i="12"/>
  <c r="B1254" i="12" s="1"/>
  <c r="P1540" i="12"/>
  <c r="H2147" i="12"/>
  <c r="B2147" i="12" s="1"/>
  <c r="H1105" i="12"/>
  <c r="H1894" i="12"/>
  <c r="P415" i="12"/>
  <c r="H2723" i="12"/>
  <c r="B2723" i="12" s="1"/>
  <c r="H1686" i="12"/>
  <c r="H700" i="12"/>
  <c r="P1997" i="12"/>
  <c r="H492" i="12"/>
  <c r="H1521" i="12"/>
  <c r="B1521" i="12" s="1"/>
  <c r="P1725" i="12"/>
  <c r="P2614" i="12"/>
  <c r="P1887" i="12"/>
  <c r="H2097" i="12"/>
  <c r="B2097" i="12" s="1"/>
  <c r="P2269" i="12"/>
  <c r="H412" i="12"/>
  <c r="B412" i="12" s="1"/>
  <c r="P2527" i="12"/>
  <c r="H2737" i="12"/>
  <c r="B2737" i="12" s="1"/>
  <c r="P230" i="12"/>
  <c r="P1807" i="12"/>
  <c r="H271" i="12"/>
  <c r="B271" i="12" s="1"/>
  <c r="H1292" i="12"/>
  <c r="P2238" i="12"/>
  <c r="H1296" i="12"/>
  <c r="B1296" i="12" s="1"/>
  <c r="P2794" i="12"/>
  <c r="H2296" i="12"/>
  <c r="P2824" i="12"/>
  <c r="H762" i="12"/>
  <c r="H981" i="12"/>
  <c r="P1933" i="12"/>
  <c r="H554" i="12"/>
  <c r="P2153" i="12"/>
  <c r="H1562" i="12"/>
  <c r="B1562" i="12" s="1"/>
  <c r="H2765" i="12"/>
  <c r="P1915" i="12"/>
  <c r="P2272" i="12"/>
  <c r="P1932" i="12"/>
  <c r="P2784" i="12"/>
  <c r="H502" i="12"/>
  <c r="H488" i="12"/>
  <c r="B488" i="12" s="1"/>
  <c r="H1606" i="12"/>
  <c r="H1316" i="12"/>
  <c r="H1800" i="12"/>
  <c r="H2607" i="12"/>
  <c r="H810" i="12"/>
  <c r="H1237" i="12"/>
  <c r="B1237" i="12" s="1"/>
  <c r="H1330" i="12"/>
  <c r="B1330" i="12" s="1"/>
  <c r="P1726" i="12"/>
  <c r="H1014" i="12"/>
  <c r="B1014" i="12" s="1"/>
  <c r="P2202" i="12"/>
  <c r="H528" i="12"/>
  <c r="H1312" i="12"/>
  <c r="P1414" i="12"/>
  <c r="H128" i="12"/>
  <c r="H1099" i="12"/>
  <c r="H1888" i="12"/>
  <c r="H593" i="12"/>
  <c r="H1158" i="12"/>
  <c r="B1158" i="12" s="1"/>
  <c r="P1380" i="12"/>
  <c r="H1636" i="12"/>
  <c r="B1636" i="12" s="1"/>
  <c r="H139" i="12"/>
  <c r="B139" i="12" s="1"/>
  <c r="H1700" i="12"/>
  <c r="B1700" i="12" s="1"/>
  <c r="P1999" i="12"/>
  <c r="H2276" i="12"/>
  <c r="B2276" i="12" s="1"/>
  <c r="H228" i="12"/>
  <c r="B228" i="12" s="1"/>
  <c r="H2082" i="12"/>
  <c r="H847" i="12"/>
  <c r="B847" i="12" s="1"/>
  <c r="H287" i="12"/>
  <c r="B287" i="12" s="1"/>
  <c r="P2034" i="12"/>
  <c r="P1841" i="12"/>
  <c r="H2609" i="12"/>
  <c r="H2555" i="12"/>
  <c r="H64" i="12"/>
  <c r="B64" i="12" s="1"/>
  <c r="H1035" i="12"/>
  <c r="B1035" i="12" s="1"/>
  <c r="H1824" i="12"/>
  <c r="B1824" i="12" s="1"/>
  <c r="P1423" i="12"/>
  <c r="H640" i="12"/>
  <c r="B640" i="12" s="1"/>
  <c r="H1616" i="12"/>
  <c r="H2400" i="12"/>
  <c r="P2821" i="12"/>
  <c r="H2406" i="12"/>
  <c r="H668" i="12"/>
  <c r="B668" i="12" s="1"/>
  <c r="H2148" i="12"/>
  <c r="P1636" i="12"/>
  <c r="H2212" i="12"/>
  <c r="B2212" i="12" s="1"/>
  <c r="P2048" i="12"/>
  <c r="H938" i="12"/>
  <c r="H263" i="12"/>
  <c r="B263" i="12" s="1"/>
  <c r="H2594" i="12"/>
  <c r="B2594" i="12" s="1"/>
  <c r="H779" i="12"/>
  <c r="H2489" i="12"/>
  <c r="H1240" i="12"/>
  <c r="B1240" i="12" s="1"/>
  <c r="H1059" i="12"/>
  <c r="B1059" i="12" s="1"/>
  <c r="H2189" i="12"/>
  <c r="B2189" i="12" s="1"/>
  <c r="H2089" i="12"/>
  <c r="H2701" i="12"/>
  <c r="H2153" i="12"/>
  <c r="B163" i="12"/>
  <c r="H2536" i="12"/>
  <c r="H841" i="12"/>
  <c r="H808" i="12"/>
  <c r="H2787" i="12"/>
  <c r="H1750" i="12"/>
  <c r="P2031" i="12"/>
  <c r="P1071" i="12"/>
  <c r="H1350" i="12"/>
  <c r="H2326" i="12"/>
  <c r="B2326" i="12" s="1"/>
  <c r="P2609" i="12"/>
  <c r="H418" i="12"/>
  <c r="B418" i="12" s="1"/>
  <c r="H1263" i="12"/>
  <c r="B1263" i="12" s="1"/>
  <c r="P2440" i="12"/>
  <c r="H912" i="12"/>
  <c r="P2632" i="12"/>
  <c r="H976" i="12"/>
  <c r="B976" i="12" s="1"/>
  <c r="H117" i="12"/>
  <c r="B117" i="12" s="1"/>
  <c r="H1557" i="12"/>
  <c r="H690" i="12"/>
  <c r="P2774" i="12"/>
  <c r="P2151" i="12"/>
  <c r="H1745" i="12"/>
  <c r="B1745" i="12" s="1"/>
  <c r="H1795" i="12"/>
  <c r="H2348" i="12"/>
  <c r="H1689" i="12"/>
  <c r="B1689" i="12" s="1"/>
  <c r="H2831" i="12"/>
  <c r="H1753" i="12"/>
  <c r="H893" i="12"/>
  <c r="P2658" i="12"/>
  <c r="H1027" i="12"/>
  <c r="B1027" i="12" s="1"/>
  <c r="P2754" i="12"/>
  <c r="P1871" i="12"/>
  <c r="H335" i="12"/>
  <c r="H1356" i="12"/>
  <c r="P2627" i="12"/>
  <c r="P2447" i="12"/>
  <c r="P1730" i="12"/>
  <c r="H1932" i="12"/>
  <c r="P2154" i="12"/>
  <c r="H1877" i="12"/>
  <c r="B1877" i="12" s="1"/>
  <c r="H2839" i="12"/>
  <c r="H479" i="12"/>
  <c r="H189" i="12"/>
  <c r="B189" i="12" s="1"/>
  <c r="P1824" i="12"/>
  <c r="H536" i="12"/>
  <c r="P2370" i="12"/>
  <c r="P1914" i="12"/>
  <c r="H1191" i="12"/>
  <c r="H1996" i="12"/>
  <c r="H2487" i="12"/>
  <c r="P1712" i="12"/>
  <c r="H1112" i="12"/>
  <c r="B1112" i="12" s="1"/>
  <c r="H877" i="12"/>
  <c r="B877" i="12" s="1"/>
  <c r="H2425" i="12"/>
  <c r="H1310" i="12"/>
  <c r="P981" i="12"/>
  <c r="P985" i="12"/>
  <c r="P2449" i="12"/>
  <c r="P1690" i="12"/>
  <c r="H2122" i="12"/>
  <c r="P2404" i="12"/>
  <c r="H173" i="12"/>
  <c r="P2290" i="12"/>
  <c r="H2698" i="12"/>
  <c r="H1752" i="12"/>
  <c r="H2088" i="12"/>
  <c r="B2088" i="12" s="1"/>
  <c r="H416" i="12"/>
  <c r="B416" i="12" s="1"/>
  <c r="H1516" i="12"/>
  <c r="H608" i="12"/>
  <c r="B608" i="12" s="1"/>
  <c r="H1580" i="12"/>
  <c r="H1086" i="12"/>
  <c r="B1086" i="12" s="1"/>
  <c r="H2156" i="12"/>
  <c r="H1981" i="12"/>
  <c r="H1962" i="12"/>
  <c r="H2279" i="12"/>
  <c r="P1839" i="12"/>
  <c r="H2637" i="12"/>
  <c r="H1369" i="12"/>
  <c r="B1369" i="12" s="1"/>
  <c r="H2553" i="12"/>
  <c r="B2553" i="12" s="1"/>
  <c r="H2809" i="12"/>
  <c r="B2809" i="12" s="1"/>
  <c r="H1436" i="12"/>
  <c r="H2652" i="12"/>
  <c r="P2123" i="12"/>
  <c r="H2184" i="12"/>
  <c r="B2184" i="12" s="1"/>
  <c r="H1144" i="12"/>
  <c r="B1144" i="12" s="1"/>
  <c r="H1725" i="12"/>
  <c r="H2540" i="12"/>
  <c r="H1335" i="12"/>
  <c r="H1123" i="12"/>
  <c r="H1761" i="12"/>
  <c r="B1761" i="12" s="1"/>
  <c r="H1669" i="12"/>
  <c r="B1669" i="12" s="1"/>
  <c r="H2401" i="12"/>
  <c r="H951" i="12"/>
  <c r="H1532" i="12"/>
  <c r="B1532" i="12" s="1"/>
  <c r="H2108" i="12"/>
  <c r="H2692" i="12"/>
  <c r="H1690" i="12"/>
  <c r="B1690" i="12" s="1"/>
  <c r="P1061" i="12"/>
  <c r="H2595" i="12"/>
  <c r="B2595" i="12" s="1"/>
  <c r="H1126" i="12"/>
  <c r="H2547" i="12"/>
  <c r="P2392" i="12"/>
  <c r="H2582" i="12"/>
  <c r="P765" i="12"/>
  <c r="P1632" i="12"/>
  <c r="H2232" i="12"/>
  <c r="B2232" i="12" s="1"/>
  <c r="H47" i="12"/>
  <c r="H538" i="12"/>
  <c r="B538" i="12" s="1"/>
  <c r="P236" i="12"/>
  <c r="P2727" i="12"/>
  <c r="P1944" i="12"/>
  <c r="H453" i="12"/>
  <c r="B453" i="12" s="1"/>
  <c r="P2490" i="12"/>
  <c r="P626" i="12"/>
  <c r="P1203" i="12"/>
  <c r="H32" i="12"/>
  <c r="B32" i="12" s="1"/>
  <c r="H1248" i="12"/>
  <c r="H2755" i="12"/>
  <c r="P2471" i="12"/>
  <c r="H442" i="12"/>
  <c r="P1702" i="12"/>
  <c r="P2509" i="12"/>
  <c r="H556" i="12"/>
  <c r="H1585" i="12"/>
  <c r="P2252" i="12"/>
  <c r="P2742" i="12"/>
  <c r="P2015" i="12"/>
  <c r="H2225" i="12"/>
  <c r="B2225" i="12" s="1"/>
  <c r="P2461" i="12"/>
  <c r="H476" i="12"/>
  <c r="B476" i="12" s="1"/>
  <c r="P2591" i="12"/>
  <c r="H2801" i="12"/>
  <c r="P2112" i="12"/>
  <c r="H562" i="12"/>
  <c r="H1751" i="12"/>
  <c r="B1751" i="12" s="1"/>
  <c r="H299" i="12"/>
  <c r="P2688" i="12"/>
  <c r="P1953" i="12"/>
  <c r="H2327" i="12"/>
  <c r="B2327" i="12" s="1"/>
  <c r="H822" i="12"/>
  <c r="H482" i="12"/>
  <c r="B482" i="12" s="1"/>
  <c r="P2593" i="12"/>
  <c r="H965" i="12"/>
  <c r="B965" i="12" s="1"/>
  <c r="P1846" i="12"/>
  <c r="P1873" i="12"/>
  <c r="H317" i="12"/>
  <c r="B317" i="12" s="1"/>
  <c r="H1546" i="12"/>
  <c r="B1546" i="12" s="1"/>
  <c r="H801" i="12"/>
  <c r="H2080" i="12"/>
  <c r="B2080" i="12" s="1"/>
  <c r="H344" i="12"/>
  <c r="H485" i="12"/>
  <c r="B485" i="12" s="1"/>
  <c r="H16" i="12"/>
  <c r="B16" i="12" s="1"/>
  <c r="H800" i="12"/>
  <c r="B800" i="12" s="1"/>
  <c r="P1404" i="12"/>
  <c r="P2266" i="12"/>
  <c r="H592" i="12"/>
  <c r="H1376" i="12"/>
  <c r="B1376" i="12" s="1"/>
  <c r="H833" i="12"/>
  <c r="P1794" i="12"/>
  <c r="H897" i="12"/>
  <c r="B897" i="12" s="1"/>
  <c r="H1119" i="12"/>
  <c r="B1119" i="12" s="1"/>
  <c r="H1089" i="12"/>
  <c r="B1089" i="12" s="1"/>
  <c r="H1183" i="12"/>
  <c r="H662" i="12"/>
  <c r="H1764" i="12"/>
  <c r="B1764" i="12" s="1"/>
  <c r="H1678" i="12"/>
  <c r="B1678" i="12" s="1"/>
  <c r="H1570" i="12"/>
  <c r="B1570" i="12" s="1"/>
  <c r="H2704" i="12"/>
  <c r="H1629" i="12"/>
  <c r="B1629" i="12" s="1"/>
  <c r="P2017" i="12"/>
  <c r="P1772" i="12"/>
  <c r="H2150" i="12"/>
  <c r="B2150" i="12" s="1"/>
  <c r="P1002" i="12"/>
  <c r="H1411" i="12"/>
  <c r="B1411" i="12" s="1"/>
  <c r="H1763" i="12"/>
  <c r="H2739" i="12"/>
  <c r="B2739" i="12" s="1"/>
  <c r="H1510" i="12"/>
  <c r="P1226" i="12"/>
  <c r="H2339" i="12"/>
  <c r="B2339" i="12" s="1"/>
  <c r="H1302" i="12"/>
  <c r="H2086" i="12"/>
  <c r="H348" i="12"/>
  <c r="B348" i="12" s="1"/>
  <c r="H2084" i="12"/>
  <c r="P2294" i="12"/>
  <c r="H1890" i="12"/>
  <c r="P2558" i="12"/>
  <c r="H1954" i="12"/>
  <c r="H71" i="12"/>
  <c r="H2530" i="12"/>
  <c r="H620" i="12"/>
  <c r="H1439" i="12"/>
  <c r="B1439" i="12" s="1"/>
  <c r="H1246" i="12"/>
  <c r="H2702" i="12"/>
  <c r="P2426" i="12"/>
  <c r="H1324" i="12"/>
  <c r="P2278" i="12"/>
  <c r="H929" i="12"/>
  <c r="H2275" i="12"/>
  <c r="B2275" i="12" s="1"/>
  <c r="H1238" i="12"/>
  <c r="B1238" i="12" s="1"/>
  <c r="H2022" i="12"/>
  <c r="B2022" i="12" s="1"/>
  <c r="P1242" i="12"/>
  <c r="H2748" i="12"/>
  <c r="H1814" i="12"/>
  <c r="B1814" i="12" s="1"/>
  <c r="P2543" i="12"/>
  <c r="H383" i="12"/>
  <c r="B383" i="12" s="1"/>
  <c r="H2596" i="12"/>
  <c r="B2596" i="12" s="1"/>
  <c r="P2391" i="12"/>
  <c r="H2402" i="12"/>
  <c r="P2583" i="12"/>
  <c r="H2466" i="12"/>
  <c r="H106" i="12"/>
  <c r="B106" i="12" s="1"/>
  <c r="H1040" i="12"/>
  <c r="B1040" i="12" s="1"/>
  <c r="H655" i="12"/>
  <c r="B655" i="12" s="1"/>
  <c r="H2706" i="12"/>
  <c r="P2701" i="12"/>
  <c r="H1228" i="12"/>
  <c r="B1228" i="12" s="1"/>
  <c r="H1632" i="12"/>
  <c r="B1632" i="12" s="1"/>
  <c r="H1836" i="12"/>
  <c r="H2294" i="12"/>
  <c r="H2319" i="12"/>
  <c r="H2614" i="12"/>
  <c r="B2614" i="12" s="1"/>
  <c r="H2383" i="12"/>
  <c r="P2624" i="12"/>
  <c r="P1809" i="12"/>
  <c r="P2646" i="12"/>
  <c r="H540" i="12"/>
  <c r="P2655" i="12"/>
  <c r="H2764" i="12"/>
  <c r="P411" i="12"/>
  <c r="P1935" i="12"/>
  <c r="H399" i="12"/>
  <c r="H1420" i="12"/>
  <c r="P2137" i="12"/>
  <c r="H1365" i="12"/>
  <c r="B1365" i="12" s="1"/>
  <c r="P2832" i="12"/>
  <c r="H2821" i="12"/>
  <c r="B2821" i="12" s="1"/>
  <c r="H178" i="12"/>
  <c r="B178" i="12" s="1"/>
  <c r="P1704" i="12"/>
  <c r="H509" i="12"/>
  <c r="B509" i="12" s="1"/>
  <c r="P2336" i="12"/>
  <c r="P1897" i="12"/>
  <c r="H2705" i="12"/>
  <c r="H1969" i="12"/>
  <c r="H1975" i="12"/>
  <c r="H1178" i="12"/>
  <c r="H2602" i="12"/>
  <c r="B2602" i="12" s="1"/>
  <c r="H2367" i="12"/>
  <c r="P2" i="12"/>
  <c r="B3039" i="12"/>
  <c r="H2431" i="12"/>
  <c r="B2431" i="12" s="1"/>
  <c r="P2095" i="12"/>
  <c r="H1107" i="12"/>
  <c r="H2328" i="12"/>
  <c r="P709" i="12"/>
  <c r="P1937" i="12"/>
  <c r="H381" i="12"/>
  <c r="B381" i="12" s="1"/>
  <c r="H1610" i="12"/>
  <c r="B1610" i="12" s="1"/>
  <c r="P2387" i="12"/>
  <c r="P2513" i="12"/>
  <c r="P1776" i="12"/>
  <c r="H2186" i="12"/>
  <c r="B2186" i="12" s="1"/>
  <c r="P2546" i="12"/>
  <c r="H13" i="12"/>
  <c r="B13" i="12" s="1"/>
  <c r="H389" i="12"/>
  <c r="B389" i="12" s="1"/>
  <c r="H999" i="12"/>
  <c r="H581" i="12"/>
  <c r="H1063" i="12"/>
  <c r="B1063" i="12" s="1"/>
  <c r="H923" i="12"/>
  <c r="H1644" i="12"/>
  <c r="B1644" i="12" s="1"/>
  <c r="H1930" i="12"/>
  <c r="H1450" i="12"/>
  <c r="B1450" i="12" s="1"/>
  <c r="H866" i="12"/>
  <c r="B866" i="12" s="1"/>
  <c r="H2834" i="12"/>
  <c r="H2125" i="12"/>
  <c r="H852" i="12"/>
  <c r="H2" i="12"/>
  <c r="B2" i="12" s="1"/>
  <c r="P2737" i="12"/>
  <c r="H2510" i="12"/>
  <c r="P2469" i="12"/>
  <c r="H1672" i="12"/>
  <c r="B1672" i="12" s="1"/>
  <c r="H1078" i="12"/>
  <c r="H1039" i="12"/>
  <c r="B1039" i="12" s="1"/>
  <c r="P1778" i="12"/>
  <c r="H2248" i="12"/>
  <c r="B2248" i="12" s="1"/>
  <c r="H1659" i="12"/>
  <c r="B1659" i="12" s="1"/>
  <c r="H2783" i="12"/>
  <c r="H2144" i="12"/>
  <c r="H1964" i="12"/>
  <c r="H1277" i="12"/>
  <c r="H1770" i="12"/>
  <c r="B1770" i="12" s="1"/>
  <c r="H1469" i="12"/>
  <c r="B1469" i="12" s="1"/>
  <c r="H1834" i="12"/>
  <c r="B1834" i="12" s="1"/>
  <c r="H2662" i="12"/>
  <c r="B2662" i="12" s="1"/>
  <c r="H2410" i="12"/>
  <c r="B2410" i="12" s="1"/>
  <c r="H2778" i="12"/>
  <c r="H616" i="12"/>
  <c r="H2408" i="12"/>
  <c r="B2408" i="12" s="1"/>
  <c r="H803" i="12"/>
  <c r="P2801" i="12"/>
  <c r="H1677" i="12"/>
  <c r="B1677" i="12" s="1"/>
  <c r="H1249" i="12"/>
  <c r="B1249" i="12" s="1"/>
  <c r="H1313" i="12"/>
  <c r="B1313" i="12" s="1"/>
  <c r="P2032" i="12"/>
  <c r="P2770" i="12"/>
  <c r="H771" i="12"/>
  <c r="B771" i="12" s="1"/>
  <c r="H682" i="12"/>
  <c r="P1395" i="12"/>
  <c r="P2270" i="12"/>
  <c r="H1054" i="12"/>
  <c r="H1643" i="12"/>
  <c r="P2000" i="12"/>
  <c r="H2093" i="12"/>
  <c r="B2093" i="12" s="1"/>
  <c r="H1026" i="12"/>
  <c r="H2631" i="12"/>
  <c r="H1205" i="12"/>
  <c r="B1205" i="12" s="1"/>
  <c r="H1786" i="12"/>
  <c r="H2362" i="12"/>
  <c r="B687" i="12"/>
  <c r="H936" i="12"/>
  <c r="H904" i="12"/>
  <c r="P1806" i="12"/>
  <c r="P2518" i="12"/>
  <c r="P2731" i="12"/>
  <c r="H1997" i="12"/>
  <c r="H2094" i="12"/>
  <c r="H1295" i="12"/>
  <c r="B1295" i="12" s="1"/>
  <c r="H691" i="12"/>
  <c r="P893" i="12"/>
  <c r="P1407" i="12"/>
  <c r="P1514" i="12"/>
  <c r="P1886" i="12"/>
  <c r="P1660" i="12"/>
  <c r="H1948" i="12"/>
  <c r="H1319" i="12"/>
  <c r="B1319" i="12" s="1"/>
  <c r="H2714" i="12"/>
  <c r="P219" i="12"/>
  <c r="H474" i="12"/>
  <c r="H421" i="12"/>
  <c r="P1707" i="12"/>
  <c r="H211" i="12"/>
  <c r="B211" i="12" s="1"/>
  <c r="P1547" i="12"/>
  <c r="H1958" i="12"/>
  <c r="B1958" i="12" s="1"/>
  <c r="H1004" i="12"/>
  <c r="B1004" i="12" s="1"/>
  <c r="P923" i="12"/>
  <c r="P2176" i="12"/>
  <c r="H626" i="12"/>
  <c r="B626" i="12" s="1"/>
  <c r="H1815" i="12"/>
  <c r="H811" i="12"/>
  <c r="P2816" i="12"/>
  <c r="P2081" i="12"/>
  <c r="H2455" i="12"/>
  <c r="B2455" i="12" s="1"/>
  <c r="P1837" i="12"/>
  <c r="H546" i="12"/>
  <c r="B546" i="12" s="1"/>
  <c r="P2657" i="12"/>
  <c r="H1029" i="12"/>
  <c r="P2146" i="12"/>
  <c r="H600" i="12"/>
  <c r="B600" i="12" s="1"/>
  <c r="H1853" i="12"/>
  <c r="H59" i="12"/>
  <c r="B59" i="12" s="1"/>
  <c r="P2722" i="12"/>
  <c r="H1171" i="12"/>
  <c r="H2429" i="12"/>
  <c r="H582" i="12"/>
  <c r="H520" i="12"/>
  <c r="H1816" i="12"/>
  <c r="B1816" i="12" s="1"/>
  <c r="P2144" i="12"/>
  <c r="H793" i="12"/>
  <c r="H1091" i="12"/>
  <c r="B1091" i="12" s="1"/>
  <c r="H2392" i="12"/>
  <c r="B2392" i="12" s="1"/>
  <c r="H1896" i="12"/>
  <c r="H1846" i="12"/>
  <c r="P875" i="12"/>
  <c r="H736" i="12"/>
  <c r="B736" i="12" s="1"/>
  <c r="H1251" i="12"/>
  <c r="B1251" i="12" s="1"/>
  <c r="H2227" i="12"/>
  <c r="H993" i="12"/>
  <c r="P1011" i="12"/>
  <c r="H1827" i="12"/>
  <c r="H2803" i="12"/>
  <c r="H1574" i="12"/>
  <c r="B1574" i="12" s="1"/>
  <c r="H2630" i="12"/>
  <c r="H1572" i="12"/>
  <c r="B1572" i="12" s="1"/>
  <c r="H969" i="12"/>
  <c r="B969" i="12" s="1"/>
  <c r="H1378" i="12"/>
  <c r="H1161" i="12"/>
  <c r="H1442" i="12"/>
  <c r="H36" i="12"/>
  <c r="H2018" i="12"/>
  <c r="P871" i="12"/>
  <c r="H2041" i="12"/>
  <c r="H1206" i="12"/>
  <c r="H2763" i="12"/>
  <c r="P2409" i="12"/>
  <c r="H2833" i="12"/>
  <c r="H768" i="12"/>
  <c r="B768" i="12" s="1"/>
  <c r="H1153" i="12"/>
  <c r="B1153" i="12" s="1"/>
  <c r="H2621" i="12"/>
  <c r="B2621" i="12" s="1"/>
  <c r="P2262" i="12"/>
  <c r="H812" i="12"/>
  <c r="B812" i="12" s="1"/>
  <c r="H1841" i="12"/>
  <c r="H102" i="12"/>
  <c r="H92" i="12"/>
  <c r="B92" i="12" s="1"/>
  <c r="P2207" i="12"/>
  <c r="H2417" i="12"/>
  <c r="P2071" i="12"/>
  <c r="H2338" i="12"/>
  <c r="B2338" i="12" s="1"/>
  <c r="P2758" i="12"/>
  <c r="H2068" i="12"/>
  <c r="B2068" i="12" s="1"/>
  <c r="H108" i="12"/>
  <c r="H2516" i="12"/>
  <c r="B2516" i="12" s="1"/>
  <c r="H463" i="12"/>
  <c r="B463" i="12" s="1"/>
  <c r="H2322" i="12"/>
  <c r="P1831" i="12"/>
  <c r="H1681" i="12"/>
  <c r="B1681" i="12" s="1"/>
  <c r="H1638" i="12"/>
  <c r="B1638" i="12" s="1"/>
  <c r="H946" i="12"/>
  <c r="B946" i="12" s="1"/>
  <c r="H2442" i="12"/>
  <c r="B2442" i="12" s="1"/>
  <c r="P2550" i="12"/>
  <c r="P1729" i="12"/>
  <c r="H2681" i="12"/>
  <c r="B2681" i="12" s="1"/>
  <c r="H28" i="12"/>
  <c r="B28" i="12" s="1"/>
  <c r="P2143" i="12"/>
  <c r="H2353" i="12"/>
  <c r="H121" i="12"/>
  <c r="B121" i="12" s="1"/>
  <c r="H604" i="12"/>
  <c r="P2719" i="12"/>
  <c r="H903" i="12"/>
  <c r="P2120" i="12"/>
  <c r="H846" i="12"/>
  <c r="P2783" i="12"/>
  <c r="H1426" i="12"/>
  <c r="H143" i="12"/>
  <c r="H1874" i="12"/>
  <c r="H498" i="12"/>
  <c r="P1738" i="12"/>
  <c r="P1880" i="12"/>
  <c r="H2193" i="12"/>
  <c r="B2193" i="12" s="1"/>
  <c r="H2344" i="12"/>
  <c r="B2344" i="12" s="1"/>
  <c r="H1463" i="12"/>
  <c r="B1463" i="12" s="1"/>
  <c r="H2493" i="12"/>
  <c r="H2090" i="12"/>
  <c r="H1855" i="12"/>
  <c r="H2421" i="12"/>
  <c r="B2421" i="12" s="1"/>
  <c r="H1919" i="12"/>
  <c r="B1919" i="12" s="1"/>
  <c r="H2485" i="12"/>
  <c r="P1889" i="12"/>
  <c r="H253" i="12"/>
  <c r="B253" i="12" s="1"/>
  <c r="P972" i="12"/>
  <c r="H610" i="12"/>
  <c r="P2721" i="12"/>
  <c r="H1093" i="12"/>
  <c r="B1093" i="12" s="1"/>
  <c r="P295" i="12"/>
  <c r="P2001" i="12"/>
  <c r="H445" i="12"/>
  <c r="B445" i="12" s="1"/>
  <c r="H1674" i="12"/>
  <c r="P2529" i="12"/>
  <c r="P2799" i="12"/>
  <c r="H378" i="12"/>
  <c r="H2513" i="12"/>
  <c r="H570" i="12"/>
  <c r="H2577" i="12"/>
  <c r="B2577" i="12" s="1"/>
  <c r="P1701" i="12"/>
  <c r="H1127" i="12"/>
  <c r="B1127" i="12" s="1"/>
  <c r="H1879" i="12"/>
  <c r="H933" i="12"/>
  <c r="H1372" i="12"/>
  <c r="H1492" i="12"/>
  <c r="H1613" i="12"/>
  <c r="H1838" i="12"/>
  <c r="H2469" i="12"/>
  <c r="B2469" i="12" s="1"/>
  <c r="B2843" i="12"/>
  <c r="H2533" i="12"/>
  <c r="H2365" i="12"/>
  <c r="B2365" i="12" s="1"/>
  <c r="P2690" i="12"/>
  <c r="P2452" i="12"/>
  <c r="H1155" i="12"/>
  <c r="H2456" i="12"/>
  <c r="H2059" i="12"/>
  <c r="P1756" i="12"/>
  <c r="H1736" i="12"/>
  <c r="H1142" i="12"/>
  <c r="H1428" i="12"/>
  <c r="H96" i="12"/>
  <c r="B96" i="12" s="1"/>
  <c r="H1452" i="12"/>
  <c r="H1221" i="12"/>
  <c r="B1221" i="12" s="1"/>
  <c r="H1258" i="12"/>
  <c r="B1258" i="12" s="1"/>
  <c r="H1418" i="12"/>
  <c r="H1322" i="12"/>
  <c r="H1789" i="12"/>
  <c r="H1898" i="12"/>
  <c r="H1434" i="12"/>
  <c r="H578" i="12"/>
  <c r="B578" i="12" s="1"/>
  <c r="H2205" i="12"/>
  <c r="B2205" i="12" s="1"/>
  <c r="P2244" i="12"/>
  <c r="P2735" i="12"/>
  <c r="H1229" i="12"/>
  <c r="H2718" i="12"/>
  <c r="H551" i="12"/>
  <c r="B551" i="12" s="1"/>
  <c r="P2122" i="12"/>
  <c r="P1926" i="12"/>
  <c r="H1870" i="12"/>
  <c r="B1870" i="12" s="1"/>
  <c r="P1633" i="12"/>
  <c r="H1212" i="12"/>
  <c r="H1840" i="12"/>
  <c r="B1840" i="12" s="1"/>
  <c r="P2044" i="12"/>
  <c r="P2574" i="12"/>
  <c r="H1793" i="12"/>
  <c r="B1793" i="12" s="1"/>
  <c r="P2582" i="12"/>
  <c r="H2218" i="12"/>
  <c r="B2218" i="12" s="1"/>
  <c r="H2330" i="12"/>
  <c r="B2330" i="12" s="1"/>
  <c r="P1922" i="12"/>
  <c r="H2458" i="12"/>
  <c r="P2434" i="12"/>
  <c r="H1421" i="12"/>
  <c r="H2315" i="12"/>
  <c r="H1951" i="12"/>
  <c r="H789" i="12"/>
  <c r="H2684" i="12"/>
  <c r="H2118" i="12"/>
  <c r="H1444" i="12"/>
  <c r="H2158" i="12"/>
  <c r="B2158" i="12" s="1"/>
  <c r="H1479" i="12"/>
  <c r="H1543" i="12"/>
  <c r="P2007" i="12"/>
  <c r="H391" i="12"/>
  <c r="B391" i="12" s="1"/>
  <c r="H210" i="12"/>
  <c r="P2713" i="12"/>
  <c r="P492" i="12"/>
  <c r="H1950" i="12"/>
  <c r="H2819" i="12"/>
  <c r="P1665" i="12"/>
  <c r="H2333" i="12"/>
  <c r="B2333" i="12" s="1"/>
  <c r="H2116" i="12"/>
  <c r="H1140" i="12"/>
  <c r="H2733" i="12"/>
  <c r="B2733" i="12" s="1"/>
  <c r="H1913" i="12"/>
  <c r="H1695" i="12"/>
  <c r="H1733" i="12"/>
  <c r="B1733" i="12" s="1"/>
  <c r="P1210" i="12"/>
  <c r="P1312" i="12"/>
  <c r="H644" i="12"/>
  <c r="B644" i="12" s="1"/>
  <c r="P675" i="12"/>
  <c r="H209" i="12"/>
  <c r="B209" i="12" s="1"/>
  <c r="H6" i="12"/>
  <c r="P2049" i="12"/>
  <c r="H1976" i="12"/>
  <c r="B1976" i="12" s="1"/>
  <c r="P2296" i="12"/>
  <c r="P2441" i="12"/>
  <c r="H757" i="12"/>
  <c r="B757" i="12" s="1"/>
  <c r="H633" i="12"/>
  <c r="H357" i="12"/>
  <c r="B357" i="12" s="1"/>
  <c r="H2494" i="12"/>
  <c r="H1635" i="12"/>
  <c r="B1635" i="12" s="1"/>
  <c r="P1963" i="12"/>
  <c r="H1239" i="12"/>
  <c r="P793" i="12"/>
  <c r="P2210" i="12"/>
  <c r="H664" i="12"/>
  <c r="H1917" i="12"/>
  <c r="B1917" i="12" s="1"/>
  <c r="H571" i="12"/>
  <c r="H8" i="12"/>
  <c r="H1304" i="12"/>
  <c r="B1304" i="12" s="1"/>
  <c r="H2557" i="12"/>
  <c r="H774" i="12"/>
  <c r="B774" i="12" s="1"/>
  <c r="H584" i="12"/>
  <c r="B584" i="12" s="1"/>
  <c r="H1880" i="12"/>
  <c r="B1880" i="12" s="1"/>
  <c r="P2656" i="12"/>
  <c r="H1515" i="12"/>
  <c r="H2811" i="12"/>
  <c r="B2811" i="12" s="1"/>
  <c r="P2671" i="12"/>
  <c r="H516" i="12"/>
  <c r="H2091" i="12"/>
  <c r="B2091" i="12" s="1"/>
  <c r="H1374" i="12"/>
  <c r="B1374" i="12" s="1"/>
  <c r="H397" i="12"/>
  <c r="B397" i="12" s="1"/>
  <c r="P1896" i="12"/>
  <c r="H2731" i="12"/>
  <c r="H2014" i="12"/>
  <c r="B2014" i="12" s="1"/>
  <c r="H1611" i="12"/>
  <c r="P2105" i="12"/>
  <c r="H1294" i="12"/>
  <c r="P973" i="12"/>
  <c r="H2590" i="12"/>
  <c r="P2621" i="12"/>
  <c r="H955" i="12"/>
  <c r="B955" i="12" s="1"/>
  <c r="H1597" i="12"/>
  <c r="P2492" i="12"/>
  <c r="H300" i="12"/>
  <c r="H1329" i="12"/>
  <c r="B1329" i="12" s="1"/>
  <c r="H91" i="12"/>
  <c r="P2422" i="12"/>
  <c r="P1664" i="12"/>
  <c r="H1905" i="12"/>
  <c r="P2061" i="12"/>
  <c r="H1826" i="12"/>
  <c r="H1878" i="12"/>
  <c r="B1878" i="12" s="1"/>
  <c r="H884" i="12"/>
  <c r="B884" i="12" s="1"/>
  <c r="H2070" i="12"/>
  <c r="H1273" i="12"/>
  <c r="H428" i="12"/>
  <c r="H1050" i="12"/>
  <c r="B1050" i="12" s="1"/>
  <c r="P2172" i="12"/>
  <c r="H1164" i="12"/>
  <c r="H1603" i="12"/>
  <c r="H2284" i="12"/>
  <c r="H2391" i="12"/>
  <c r="B2391" i="12" s="1"/>
  <c r="H1061" i="12"/>
  <c r="H913" i="12"/>
  <c r="B913" i="12" s="1"/>
  <c r="H2134" i="12"/>
  <c r="B2134" i="12" s="1"/>
  <c r="P1161" i="12"/>
  <c r="P2432" i="12"/>
  <c r="P1667" i="12"/>
  <c r="H2071" i="12"/>
  <c r="B2071" i="12" s="1"/>
  <c r="P2332" i="12"/>
  <c r="H162" i="12"/>
  <c r="B162" i="12" s="1"/>
  <c r="P2273" i="12"/>
  <c r="H2647" i="12"/>
  <c r="P2463" i="12"/>
  <c r="H1037" i="12"/>
  <c r="B1037" i="12" s="1"/>
  <c r="H308" i="12"/>
  <c r="B308" i="12" s="1"/>
  <c r="H1489" i="12"/>
  <c r="H500" i="12"/>
  <c r="B500" i="12" s="1"/>
  <c r="H1553" i="12"/>
  <c r="B1553" i="12" s="1"/>
  <c r="P1654" i="12"/>
  <c r="H2129" i="12"/>
  <c r="H1649" i="12"/>
  <c r="H1911" i="12"/>
  <c r="P2225" i="12"/>
  <c r="H1048" i="12"/>
  <c r="B1048" i="12" s="1"/>
  <c r="H1818" i="12"/>
  <c r="P1823" i="12"/>
  <c r="H207" i="12"/>
  <c r="B207" i="12" s="1"/>
  <c r="P956" i="12"/>
  <c r="H98" i="12"/>
  <c r="P2209" i="12"/>
  <c r="H2583" i="12"/>
  <c r="B2583" i="12" s="1"/>
  <c r="P2349" i="12"/>
  <c r="H674" i="12"/>
  <c r="B674" i="12" s="1"/>
  <c r="P2785" i="12"/>
  <c r="H1157" i="12"/>
  <c r="P2512" i="12"/>
  <c r="H2373" i="12"/>
  <c r="H343" i="12"/>
  <c r="B343" i="12" s="1"/>
  <c r="H2001" i="12"/>
  <c r="H535" i="12"/>
  <c r="B535" i="12" s="1"/>
  <c r="H2065" i="12"/>
  <c r="B2065" i="12" s="1"/>
  <c r="P1678" i="12"/>
  <c r="H2641" i="12"/>
  <c r="B2641" i="12" s="1"/>
  <c r="H1676" i="12"/>
  <c r="H2423" i="12"/>
  <c r="H1345" i="12"/>
  <c r="B1345" i="12" s="1"/>
  <c r="H1693" i="12"/>
  <c r="H968" i="12"/>
  <c r="H1640" i="12"/>
  <c r="H1957" i="12"/>
  <c r="B1957" i="12" s="1"/>
  <c r="H2021" i="12"/>
  <c r="B3101" i="12"/>
  <c r="H2263" i="12"/>
  <c r="H1482" i="12"/>
  <c r="P1021" i="12"/>
  <c r="H648" i="12"/>
  <c r="H1944" i="12"/>
  <c r="B1944" i="12" s="1"/>
  <c r="H322" i="12"/>
  <c r="B322" i="12" s="1"/>
  <c r="P2118" i="12"/>
  <c r="H1219" i="12"/>
  <c r="H2520" i="12"/>
  <c r="H2030" i="12"/>
  <c r="B2030" i="12" s="1"/>
  <c r="H69" i="12"/>
  <c r="B69" i="12" s="1"/>
  <c r="H935" i="12"/>
  <c r="B935" i="12" s="1"/>
  <c r="H1170" i="12"/>
  <c r="B1170" i="12" s="1"/>
  <c r="H2743" i="12"/>
  <c r="H1367" i="12"/>
  <c r="H2807" i="12"/>
  <c r="H1738" i="12"/>
  <c r="H1386" i="12"/>
  <c r="B1386" i="12" s="1"/>
  <c r="H2087" i="12"/>
  <c r="B2087" i="12" s="1"/>
  <c r="H508" i="12"/>
  <c r="H2645" i="12"/>
  <c r="P549" i="12"/>
  <c r="H2309" i="12"/>
  <c r="B2309" i="12" s="1"/>
  <c r="H2115" i="12"/>
  <c r="H873" i="12"/>
  <c r="H1390" i="12"/>
  <c r="B1390" i="12" s="1"/>
  <c r="H70" i="12"/>
  <c r="B70" i="12" s="1"/>
  <c r="P1135" i="12"/>
  <c r="P1917" i="12"/>
  <c r="H1358" i="12"/>
  <c r="B1358" i="12" s="1"/>
  <c r="P1600" i="12"/>
  <c r="H2670" i="12"/>
  <c r="P2634" i="12"/>
  <c r="H1934" i="12"/>
  <c r="P2189" i="12"/>
  <c r="H1281" i="12"/>
  <c r="H952" i="12"/>
  <c r="H1706" i="12"/>
  <c r="B1706" i="12" s="1"/>
  <c r="H917" i="12"/>
  <c r="B917" i="12" s="1"/>
  <c r="P1888" i="12"/>
  <c r="H1109" i="12"/>
  <c r="P2400" i="12"/>
  <c r="H2650" i="12"/>
  <c r="H104" i="12"/>
  <c r="B104" i="12" s="1"/>
  <c r="H2297" i="12"/>
  <c r="P1068" i="12"/>
  <c r="H1710" i="12"/>
  <c r="H2083" i="12"/>
  <c r="H927" i="12"/>
  <c r="H2666" i="12"/>
  <c r="B2666" i="12" s="1"/>
  <c r="H962" i="12"/>
  <c r="H2603" i="12"/>
  <c r="H1806" i="12"/>
  <c r="B1806" i="12" s="1"/>
  <c r="H140" i="12"/>
  <c r="B140" i="12" s="1"/>
  <c r="H455" i="12"/>
  <c r="B455" i="12" s="1"/>
  <c r="P2072" i="12"/>
  <c r="H1447" i="12"/>
  <c r="H2488" i="12"/>
  <c r="B2488" i="12" s="1"/>
  <c r="P1864" i="12"/>
  <c r="P2648" i="12"/>
  <c r="H2023" i="12"/>
  <c r="B2023" i="12" s="1"/>
  <c r="H1224" i="12"/>
  <c r="H2664" i="12"/>
  <c r="H2452" i="12"/>
  <c r="H1588" i="12"/>
  <c r="H922" i="12"/>
  <c r="B922" i="12" s="1"/>
  <c r="P1281" i="12"/>
  <c r="H960" i="12"/>
  <c r="B960" i="12" s="1"/>
  <c r="H439" i="12"/>
  <c r="B439" i="12" s="1"/>
  <c r="H1801" i="12"/>
  <c r="B1801" i="12" s="1"/>
  <c r="P2560" i="12"/>
  <c r="H1066" i="12"/>
  <c r="B1066" i="12" s="1"/>
  <c r="P2027" i="12"/>
  <c r="H1698" i="12"/>
  <c r="H1791" i="12"/>
  <c r="B1791" i="12" s="1"/>
  <c r="H1581" i="12"/>
  <c r="H1645" i="12"/>
  <c r="P2791" i="12"/>
  <c r="H306" i="12"/>
  <c r="P1721" i="12"/>
  <c r="P266" i="12"/>
  <c r="H613" i="12"/>
  <c r="B613" i="12" s="1"/>
  <c r="P1752" i="12"/>
  <c r="H2697" i="12"/>
  <c r="H1053" i="12"/>
  <c r="B1053" i="12" s="1"/>
  <c r="H1605" i="12"/>
  <c r="B1605" i="12" s="1"/>
  <c r="H1541" i="12"/>
  <c r="B1541" i="12" s="1"/>
  <c r="H2180" i="12"/>
  <c r="P1879" i="12"/>
  <c r="H2646" i="12"/>
  <c r="H2508" i="12"/>
  <c r="H1257" i="12"/>
  <c r="H2599" i="12"/>
  <c r="H1833" i="12"/>
  <c r="B1833" i="12" s="1"/>
  <c r="H1364" i="12"/>
  <c r="B1364" i="12" s="1"/>
  <c r="H2409" i="12"/>
  <c r="H579" i="12"/>
  <c r="H838" i="12"/>
  <c r="P613" i="12"/>
  <c r="H623" i="12"/>
  <c r="B623" i="12" s="1"/>
  <c r="H2643" i="12"/>
  <c r="P1968" i="12"/>
  <c r="P2519" i="12"/>
  <c r="P1720" i="12"/>
  <c r="H245" i="12"/>
  <c r="P2282" i="12"/>
  <c r="P2362" i="12"/>
  <c r="H693" i="12"/>
  <c r="B693" i="12" s="1"/>
  <c r="P2730" i="12"/>
  <c r="H1395" i="12"/>
  <c r="H2611" i="12"/>
  <c r="H998" i="12"/>
  <c r="P2219" i="12"/>
  <c r="P913" i="12"/>
  <c r="H1579" i="12"/>
  <c r="H857" i="12"/>
  <c r="H351" i="12"/>
  <c r="B351" i="12" s="1"/>
  <c r="P1847" i="12"/>
  <c r="H2219" i="12"/>
  <c r="H1502" i="12"/>
  <c r="B1502" i="12" s="1"/>
  <c r="P2242" i="12"/>
  <c r="P2088" i="12"/>
  <c r="H2795" i="12"/>
  <c r="B2795" i="12" s="1"/>
  <c r="H2078" i="12"/>
  <c r="H2123" i="12"/>
  <c r="H100" i="12"/>
  <c r="P1676" i="12"/>
  <c r="H919" i="12"/>
  <c r="B919" i="12" s="1"/>
  <c r="P1983" i="12"/>
  <c r="H676" i="12"/>
  <c r="P2279" i="12"/>
  <c r="H1500" i="12"/>
  <c r="B1500" i="12" s="1"/>
  <c r="P2544" i="12"/>
  <c r="P2135" i="12"/>
  <c r="H87" i="12"/>
  <c r="B87" i="12" s="1"/>
  <c r="H2140" i="12"/>
  <c r="P2753" i="12"/>
  <c r="P2711" i="12"/>
  <c r="H663" i="12"/>
  <c r="P119" i="12"/>
  <c r="H720" i="12"/>
  <c r="H1936" i="12"/>
  <c r="P183" i="12"/>
  <c r="P1920" i="12"/>
  <c r="H370" i="12"/>
  <c r="B370" i="12" s="1"/>
  <c r="H1559" i="12"/>
  <c r="B1559" i="12" s="1"/>
  <c r="P2315" i="12"/>
  <c r="P2496" i="12"/>
  <c r="P1753" i="12"/>
  <c r="H2135" i="12"/>
  <c r="P2438" i="12"/>
  <c r="H1748" i="12"/>
  <c r="H2270" i="12"/>
  <c r="H972" i="12"/>
  <c r="H2462" i="12"/>
  <c r="H1036" i="12"/>
  <c r="H820" i="12"/>
  <c r="B820" i="12" s="1"/>
  <c r="H1617" i="12"/>
  <c r="P2626" i="12"/>
  <c r="H1399" i="12"/>
  <c r="B1399" i="12" s="1"/>
  <c r="H1812" i="12"/>
  <c r="B1812" i="12" s="1"/>
  <c r="H2538" i="12"/>
  <c r="H2407" i="12"/>
  <c r="P2351" i="12"/>
  <c r="H1702" i="12"/>
  <c r="B1702" i="12" s="1"/>
  <c r="H258" i="12"/>
  <c r="B258" i="12" s="1"/>
  <c r="P2747" i="12"/>
  <c r="P2466" i="12"/>
  <c r="H915" i="12"/>
  <c r="B915" i="12" s="1"/>
  <c r="H2173" i="12"/>
  <c r="P2092" i="12"/>
  <c r="H200" i="12"/>
  <c r="B200" i="12" s="1"/>
  <c r="H1496" i="12"/>
  <c r="H2749" i="12"/>
  <c r="H23" i="12"/>
  <c r="B23" i="12" s="1"/>
  <c r="H1937" i="12"/>
  <c r="B1937" i="12" s="1"/>
  <c r="H940" i="12"/>
  <c r="B940" i="12" s="1"/>
  <c r="H1719" i="12"/>
  <c r="H1132" i="12"/>
  <c r="B1132" i="12" s="1"/>
  <c r="H1783" i="12"/>
  <c r="H1484" i="12"/>
  <c r="B1484" i="12" s="1"/>
  <c r="H2359" i="12"/>
  <c r="H1047" i="12"/>
  <c r="B1047" i="12" s="1"/>
  <c r="H2169" i="12"/>
  <c r="H2061" i="12"/>
  <c r="H2790" i="12"/>
  <c r="H975" i="12"/>
  <c r="H2033" i="12"/>
  <c r="H1223" i="12"/>
  <c r="P2781" i="12"/>
  <c r="H136" i="12"/>
  <c r="B136" i="12" s="1"/>
  <c r="H1432" i="12"/>
  <c r="B1432" i="12" s="1"/>
  <c r="H2685" i="12"/>
  <c r="B2685" i="12" s="1"/>
  <c r="P2109" i="12"/>
  <c r="H712" i="12"/>
  <c r="H2008" i="12"/>
  <c r="H834" i="12"/>
  <c r="H58" i="12"/>
  <c r="H2449" i="12"/>
  <c r="H967" i="12"/>
  <c r="B967" i="12" s="1"/>
  <c r="H2231" i="12"/>
  <c r="B2231" i="12" s="1"/>
  <c r="H1159" i="12"/>
  <c r="B1159" i="12" s="1"/>
  <c r="H2295" i="12"/>
  <c r="H1687" i="12"/>
  <c r="H869" i="12"/>
  <c r="B869" i="12" s="1"/>
  <c r="H2588" i="12"/>
  <c r="H2194" i="12"/>
  <c r="H2573" i="12"/>
  <c r="H1305" i="12"/>
  <c r="B1305" i="12" s="1"/>
  <c r="H2808" i="12"/>
  <c r="H1723" i="12"/>
  <c r="H680" i="12"/>
  <c r="B680" i="12" s="1"/>
  <c r="B3075" i="12"/>
  <c r="H1187" i="12"/>
  <c r="B1187" i="12" s="1"/>
  <c r="B2972" i="12"/>
  <c r="H310" i="12"/>
  <c r="B310" i="12" s="1"/>
  <c r="P1875" i="12"/>
  <c r="P1883" i="12"/>
  <c r="H2780" i="12"/>
  <c r="H2142" i="12"/>
  <c r="H2635" i="12"/>
  <c r="P2617" i="12"/>
  <c r="H1422" i="12"/>
  <c r="P2155" i="12"/>
  <c r="H2766" i="12"/>
  <c r="H901" i="12"/>
  <c r="H1189" i="12"/>
  <c r="B1189" i="12" s="1"/>
  <c r="H1575" i="12"/>
  <c r="P2236" i="12"/>
  <c r="H1767" i="12"/>
  <c r="P2134" i="12"/>
  <c r="H1306" i="12"/>
  <c r="B1306" i="12" s="1"/>
  <c r="H66" i="12"/>
  <c r="H360" i="12"/>
  <c r="P1280" i="12"/>
  <c r="H1512" i="12"/>
  <c r="B1512" i="12" s="1"/>
  <c r="H1920" i="12"/>
  <c r="H2441" i="12"/>
  <c r="H2412" i="12"/>
  <c r="B2412" i="12" s="1"/>
  <c r="H2300" i="12"/>
  <c r="B3071" i="12"/>
  <c r="H2364" i="12"/>
  <c r="H392" i="12"/>
  <c r="B392" i="12" s="1"/>
  <c r="H1608" i="12"/>
  <c r="B1608" i="12" s="1"/>
  <c r="H1811" i="12"/>
  <c r="B1811" i="12" s="1"/>
  <c r="P2775" i="12"/>
  <c r="H727" i="12"/>
  <c r="B727" i="12" s="1"/>
  <c r="H930" i="12"/>
  <c r="H440" i="12"/>
  <c r="H519" i="12"/>
  <c r="P2136" i="12"/>
  <c r="H1511" i="12"/>
  <c r="H2138" i="12"/>
  <c r="H589" i="12"/>
  <c r="H1012" i="12"/>
  <c r="H1071" i="12"/>
  <c r="H1465" i="12"/>
  <c r="H1135" i="12"/>
  <c r="B1135" i="12" s="1"/>
  <c r="H1375" i="12"/>
  <c r="P2241" i="12"/>
  <c r="H1289" i="12"/>
  <c r="B1289" i="12" s="1"/>
  <c r="P2511" i="12"/>
  <c r="H2404" i="12"/>
  <c r="H2155" i="12"/>
  <c r="B2155" i="12" s="1"/>
  <c r="H1181" i="12"/>
  <c r="H1279" i="12"/>
  <c r="H1064" i="12"/>
  <c r="B1064" i="12" s="1"/>
  <c r="H1886" i="12"/>
  <c r="H783" i="12"/>
  <c r="P1784" i="12"/>
  <c r="H501" i="12"/>
  <c r="P2106" i="12"/>
  <c r="H2866" i="12"/>
  <c r="B2866" i="12" s="1"/>
  <c r="P1801" i="12"/>
  <c r="P1898" i="12"/>
  <c r="P2682" i="12"/>
  <c r="P1254" i="12"/>
  <c r="H1682" i="12"/>
  <c r="B1682" i="12" s="1"/>
  <c r="H2686" i="12"/>
  <c r="H1609" i="12"/>
  <c r="P2606" i="12"/>
  <c r="H1673" i="12"/>
  <c r="B1673" i="12" s="1"/>
  <c r="H384" i="12"/>
  <c r="H2249" i="12"/>
  <c r="B2249" i="12" s="1"/>
  <c r="P2274" i="12"/>
  <c r="H2031" i="12"/>
  <c r="B2031" i="12" s="1"/>
  <c r="H618" i="12"/>
  <c r="B618" i="12" s="1"/>
  <c r="H1168" i="12"/>
  <c r="H278" i="12"/>
  <c r="H911" i="12"/>
  <c r="H2475" i="12"/>
  <c r="P2050" i="12"/>
  <c r="P2556" i="12"/>
  <c r="P2562" i="12"/>
  <c r="B3032" i="12"/>
  <c r="H2012" i="12"/>
  <c r="H698" i="12"/>
  <c r="B698" i="12" s="1"/>
  <c r="H2112" i="12"/>
  <c r="H575" i="12"/>
  <c r="P2018" i="12"/>
  <c r="H908" i="12"/>
  <c r="H2604" i="12"/>
  <c r="H984" i="12"/>
  <c r="B984" i="12" s="1"/>
  <c r="P2417" i="12"/>
  <c r="H1973" i="12"/>
  <c r="H1873" i="12"/>
  <c r="H906" i="12"/>
  <c r="H2615" i="12"/>
  <c r="B2615" i="12" s="1"/>
  <c r="H1487" i="12"/>
  <c r="P1814" i="12"/>
  <c r="P1151" i="12"/>
  <c r="P2443" i="12"/>
  <c r="P2412" i="12"/>
  <c r="P1342" i="12"/>
  <c r="H441" i="12"/>
  <c r="B441" i="12" s="1"/>
  <c r="H471" i="12"/>
  <c r="P2520" i="12"/>
  <c r="P1850" i="12"/>
  <c r="H224" i="12"/>
  <c r="B224" i="12" s="1"/>
  <c r="G2925" i="12"/>
  <c r="B2925" i="12" s="1"/>
  <c r="P2298" i="12"/>
  <c r="H672" i="12"/>
  <c r="B672" i="12" s="1"/>
  <c r="H2179" i="12"/>
  <c r="B2179" i="12" s="1"/>
  <c r="H1382" i="12"/>
  <c r="P2504" i="12"/>
  <c r="H2433" i="12"/>
  <c r="H534" i="12"/>
  <c r="H164" i="12"/>
  <c r="P1761" i="12"/>
  <c r="H983" i="12"/>
  <c r="B983" i="12" s="1"/>
  <c r="P2495" i="12"/>
  <c r="H804" i="12"/>
  <c r="P2407" i="12"/>
  <c r="H1628" i="12"/>
  <c r="B1628" i="12" s="1"/>
  <c r="P2736" i="12"/>
  <c r="P2199" i="12"/>
  <c r="H151" i="12"/>
  <c r="B151" i="12" s="1"/>
  <c r="G2774" i="12"/>
  <c r="H170" i="12"/>
  <c r="P1764" i="12"/>
  <c r="H1173" i="12"/>
  <c r="B1173" i="12" s="1"/>
  <c r="P2542" i="12"/>
  <c r="H746" i="12"/>
  <c r="B746" i="12" s="1"/>
  <c r="P2345" i="12"/>
  <c r="H1754" i="12"/>
  <c r="B1754" i="12" s="1"/>
  <c r="P2119" i="12"/>
  <c r="P2201" i="12"/>
  <c r="H133" i="12"/>
  <c r="B133" i="12" s="1"/>
  <c r="H2394" i="12"/>
  <c r="B2394" i="12" s="1"/>
  <c r="H823" i="12"/>
  <c r="P2777" i="12"/>
  <c r="H709" i="12"/>
  <c r="P668" i="12"/>
  <c r="H1504" i="12"/>
  <c r="H2752" i="12"/>
  <c r="H241" i="12"/>
  <c r="P1954" i="12"/>
  <c r="H408" i="12"/>
  <c r="B408" i="12" s="1"/>
  <c r="H1661" i="12"/>
  <c r="P2075" i="12"/>
  <c r="P2530" i="12"/>
  <c r="H979" i="12"/>
  <c r="H2237" i="12"/>
  <c r="B2237" i="12" s="1"/>
  <c r="P2830" i="12"/>
  <c r="H1425" i="12"/>
  <c r="H223" i="12"/>
  <c r="B223" i="12" s="1"/>
  <c r="H1202" i="12"/>
  <c r="P2592" i="12"/>
  <c r="H1271" i="12"/>
  <c r="H1457" i="12"/>
  <c r="B1457" i="12" s="1"/>
  <c r="H1847" i="12"/>
  <c r="H1020" i="12"/>
  <c r="B1020" i="12" s="1"/>
  <c r="H1565" i="12"/>
  <c r="H1549" i="12"/>
  <c r="H1326" i="12"/>
  <c r="H2571" i="12"/>
  <c r="B2571" i="12" s="1"/>
  <c r="H2312" i="12"/>
  <c r="P1143" i="12"/>
  <c r="P2739" i="12"/>
  <c r="P2212" i="12"/>
  <c r="H1835" i="12"/>
  <c r="B1835" i="12" s="1"/>
  <c r="H1113" i="12"/>
  <c r="H386" i="12"/>
  <c r="P2551" i="12"/>
  <c r="H2411" i="12"/>
  <c r="H1694" i="12"/>
  <c r="H931" i="12"/>
  <c r="H2673" i="12"/>
  <c r="H2167" i="12"/>
  <c r="B2167" i="12" s="1"/>
  <c r="H2369" i="12"/>
  <c r="H2717" i="12"/>
  <c r="H2561" i="12"/>
  <c r="H2816" i="12"/>
  <c r="B2816" i="12" s="1"/>
  <c r="H2396" i="12"/>
  <c r="B2396" i="12" s="1"/>
  <c r="H1618" i="12"/>
  <c r="B1618" i="12" s="1"/>
  <c r="H2517" i="12"/>
  <c r="P2227" i="12"/>
  <c r="P2223" i="12"/>
  <c r="H1464" i="12"/>
  <c r="H1417" i="12"/>
  <c r="B1417" i="12" s="1"/>
  <c r="P1748" i="12"/>
  <c r="P2115" i="12"/>
  <c r="P2229" i="12"/>
  <c r="H2347" i="12"/>
  <c r="B2347" i="12" s="1"/>
  <c r="H1630" i="12"/>
  <c r="B1630" i="12" s="1"/>
  <c r="H424" i="12"/>
  <c r="P2600" i="12"/>
  <c r="H905" i="12"/>
  <c r="H2206" i="12"/>
  <c r="H1129" i="12"/>
  <c r="B1129" i="12" s="1"/>
  <c r="H2708" i="12"/>
  <c r="B2708" i="12" s="1"/>
  <c r="H2679" i="12"/>
  <c r="H2076" i="12"/>
  <c r="H2335" i="12"/>
  <c r="H2204" i="12"/>
  <c r="H973" i="12"/>
  <c r="B973" i="12" s="1"/>
  <c r="H1895" i="12"/>
  <c r="P2838" i="12"/>
  <c r="H2013" i="12"/>
  <c r="P1554" i="12"/>
  <c r="P2289" i="12"/>
  <c r="H602" i="12"/>
  <c r="B602" i="12" s="1"/>
  <c r="H1929" i="12"/>
  <c r="B1929" i="12" s="1"/>
  <c r="H1774" i="12"/>
  <c r="H1788" i="12"/>
  <c r="H1852" i="12"/>
  <c r="B491" i="12"/>
  <c r="H354" i="12"/>
  <c r="P2385" i="12"/>
  <c r="H1648" i="12"/>
  <c r="B1648" i="12" s="1"/>
  <c r="P2263" i="12"/>
  <c r="H215" i="12"/>
  <c r="H2268" i="12"/>
  <c r="B2268" i="12" s="1"/>
  <c r="H413" i="12"/>
  <c r="B413" i="12" s="1"/>
  <c r="H7" i="12"/>
  <c r="H791" i="12"/>
  <c r="B791" i="12" s="1"/>
  <c r="H994" i="12"/>
  <c r="H2791" i="12"/>
  <c r="B2791" i="12" s="1"/>
  <c r="H543" i="12"/>
  <c r="H2712" i="12"/>
  <c r="H2585" i="12"/>
  <c r="B2585" i="12" s="1"/>
  <c r="P2607" i="12"/>
  <c r="H2649" i="12"/>
  <c r="H1849" i="12"/>
  <c r="B1849" i="12" s="1"/>
  <c r="H778" i="12"/>
  <c r="H2774" i="12"/>
  <c r="P2486" i="12"/>
  <c r="H1892" i="12"/>
  <c r="H1992" i="12"/>
  <c r="H2671" i="12"/>
  <c r="H2612" i="12"/>
  <c r="H2554" i="12"/>
  <c r="B2554" i="12" s="1"/>
  <c r="H2618" i="12"/>
  <c r="B3090" i="12"/>
  <c r="H1688" i="12"/>
  <c r="H236" i="12"/>
  <c r="B236" i="12" s="1"/>
  <c r="P2567" i="12"/>
  <c r="H2842" i="12"/>
  <c r="H773" i="12"/>
  <c r="B773" i="12" s="1"/>
  <c r="H1032" i="12"/>
  <c r="H90" i="12"/>
  <c r="B90" i="12" s="1"/>
  <c r="H565" i="12"/>
  <c r="P2170" i="12"/>
  <c r="P146" i="12"/>
  <c r="H1940" i="12"/>
  <c r="H41" i="12"/>
  <c r="B41" i="12" s="1"/>
  <c r="H1092" i="12"/>
  <c r="P2175" i="12"/>
  <c r="H1156" i="12"/>
  <c r="P2055" i="12"/>
  <c r="H1737" i="12"/>
  <c r="B1737" i="12" s="1"/>
  <c r="P2257" i="12"/>
  <c r="H1519" i="12"/>
  <c r="H583" i="12"/>
  <c r="H2658" i="12"/>
  <c r="H1041" i="12"/>
  <c r="B1041" i="12" s="1"/>
  <c r="H1384" i="12"/>
  <c r="H2403" i="12"/>
  <c r="P2016" i="12"/>
  <c r="H2438" i="12"/>
  <c r="H2472" i="12"/>
  <c r="B2472" i="12" s="1"/>
  <c r="P2008" i="12"/>
  <c r="H1600" i="12"/>
  <c r="H2576" i="12"/>
  <c r="B2576" i="12" s="1"/>
  <c r="H1475" i="12"/>
  <c r="B1475" i="12" s="1"/>
  <c r="P1217" i="12"/>
  <c r="H2176" i="12"/>
  <c r="H1267" i="12"/>
  <c r="B1267" i="12" s="1"/>
  <c r="H2051" i="12"/>
  <c r="H293" i="12"/>
  <c r="H2057" i="12"/>
  <c r="B2057" i="12" s="1"/>
  <c r="H749" i="12"/>
  <c r="H1839" i="12"/>
  <c r="P1754" i="12"/>
  <c r="H1903" i="12"/>
  <c r="B1903" i="12" s="1"/>
  <c r="H1288" i="12"/>
  <c r="B1288" i="12" s="1"/>
  <c r="H2479" i="12"/>
  <c r="B2479" i="12" s="1"/>
  <c r="H336" i="12"/>
  <c r="B336" i="12" s="1"/>
  <c r="H2133" i="12"/>
  <c r="B2133" i="12" s="1"/>
  <c r="P1825" i="12"/>
  <c r="H444" i="12"/>
  <c r="P2102" i="12"/>
  <c r="H1297" i="12"/>
  <c r="H1250" i="12"/>
  <c r="H1604" i="12"/>
  <c r="B1604" i="12" s="1"/>
  <c r="H1762" i="12"/>
  <c r="H1668" i="12"/>
  <c r="B1668" i="12" s="1"/>
  <c r="P2561" i="12"/>
  <c r="H1495" i="12"/>
  <c r="H2310" i="12"/>
  <c r="B2310" i="12" s="1"/>
  <c r="P2346" i="12"/>
  <c r="H80" i="12"/>
  <c r="H862" i="12"/>
  <c r="B862" i="12" s="1"/>
  <c r="H1414" i="12"/>
  <c r="B1414" i="12" s="1"/>
  <c r="H656" i="12"/>
  <c r="H2265" i="12"/>
  <c r="B2265" i="12" s="1"/>
  <c r="H2292" i="12"/>
  <c r="B2292" i="12" s="1"/>
  <c r="H1008" i="12"/>
  <c r="H1018" i="12"/>
  <c r="H1589" i="12"/>
  <c r="P2460" i="12"/>
  <c r="P1697" i="12"/>
  <c r="P653" i="12"/>
  <c r="H2558" i="12"/>
  <c r="B2558" i="12" s="1"/>
  <c r="P2247" i="12"/>
  <c r="H784" i="12"/>
  <c r="B784" i="12" s="1"/>
  <c r="H2000" i="12"/>
  <c r="B2000" i="12" s="1"/>
  <c r="H316" i="12"/>
  <c r="H1309" i="12"/>
  <c r="H816" i="12"/>
  <c r="H1244" i="12"/>
  <c r="B1244" i="12" s="1"/>
  <c r="H1561" i="12"/>
  <c r="P2769" i="12"/>
  <c r="H402" i="12"/>
  <c r="B402" i="12" s="1"/>
  <c r="H1757" i="12"/>
  <c r="H2159" i="12"/>
  <c r="B2159" i="12" s="1"/>
  <c r="P1912" i="12"/>
  <c r="H2598" i="12"/>
  <c r="B2598" i="12" s="1"/>
  <c r="H1949" i="12"/>
  <c r="H1664" i="12"/>
  <c r="B1664" i="12" s="1"/>
  <c r="H1391" i="12"/>
  <c r="H2782" i="12"/>
  <c r="B2782" i="12" s="1"/>
  <c r="H1798" i="12"/>
  <c r="H2287" i="12"/>
  <c r="B2287" i="12" s="1"/>
  <c r="H40" i="12"/>
  <c r="H472" i="12"/>
  <c r="B472" i="12" s="1"/>
  <c r="H2639" i="12"/>
  <c r="B2639" i="12" s="1"/>
  <c r="H2728" i="12"/>
  <c r="H2696" i="12"/>
  <c r="H2683" i="12"/>
  <c r="H2794" i="12"/>
  <c r="H2710" i="12"/>
  <c r="H1074" i="12"/>
  <c r="B1074" i="12" s="1"/>
  <c r="P1969" i="12"/>
  <c r="H1404" i="12"/>
  <c r="B1404" i="12" s="1"/>
  <c r="B1233" i="12"/>
  <c r="H1980" i="12"/>
  <c r="B2056" i="12"/>
  <c r="H2556" i="12"/>
  <c r="H1287" i="12"/>
  <c r="B1287" i="12" s="1"/>
  <c r="H1863" i="12"/>
  <c r="P2510" i="12"/>
  <c r="H244" i="12"/>
  <c r="B244" i="12" s="1"/>
  <c r="H1293" i="12"/>
  <c r="B1293" i="12" s="1"/>
  <c r="H1933" i="12"/>
  <c r="B1933" i="12" s="1"/>
  <c r="H1353" i="12"/>
  <c r="B1353" i="12" s="1"/>
  <c r="H1176" i="12"/>
  <c r="B1176" i="12" s="1"/>
  <c r="H2077" i="12"/>
  <c r="B2077" i="12" s="1"/>
  <c r="H2085" i="12"/>
  <c r="B2085" i="12" s="1"/>
  <c r="H2661" i="12"/>
  <c r="H948" i="12"/>
  <c r="B3123" i="12"/>
  <c r="H2580" i="12"/>
  <c r="B2580" i="12" s="1"/>
  <c r="H2450" i="12"/>
  <c r="P2630" i="12"/>
  <c r="H364" i="12"/>
  <c r="H1843" i="12"/>
  <c r="B1843" i="12" s="1"/>
  <c r="H2390" i="12"/>
  <c r="H1440" i="12"/>
  <c r="B1440" i="12" s="1"/>
  <c r="H1842" i="12"/>
  <c r="H809" i="12"/>
  <c r="H2495" i="12"/>
  <c r="H867" i="12"/>
  <c r="H1069" i="12"/>
  <c r="H1620" i="12"/>
  <c r="B1620" i="12" s="1"/>
  <c r="H1650" i="12"/>
  <c r="H1810" i="12"/>
  <c r="B1810" i="12" s="1"/>
  <c r="H2226" i="12"/>
  <c r="H2802" i="12"/>
  <c r="P1800" i="12"/>
  <c r="P2376" i="12"/>
  <c r="P1263" i="12"/>
  <c r="P1378" i="12"/>
  <c r="P2577" i="12"/>
  <c r="H2505" i="12"/>
  <c r="B2505" i="12" s="1"/>
  <c r="H2457" i="12"/>
  <c r="H1474" i="12"/>
  <c r="B1488" i="12"/>
  <c r="H1268" i="12"/>
  <c r="H2050" i="12"/>
  <c r="B2050" i="12" s="1"/>
  <c r="H1908" i="12"/>
  <c r="H2626" i="12"/>
  <c r="B2626" i="12" s="1"/>
  <c r="H2484" i="12"/>
  <c r="H1200" i="12"/>
  <c r="B1200" i="12" s="1"/>
  <c r="B3087" i="12"/>
  <c r="H1210" i="12"/>
  <c r="H1781" i="12"/>
  <c r="B267" i="12"/>
  <c r="P2704" i="12"/>
  <c r="H434" i="12"/>
  <c r="H2235" i="12"/>
  <c r="B2235" i="12" s="1"/>
  <c r="P2667" i="12"/>
  <c r="H2301" i="12"/>
  <c r="H1758" i="12"/>
  <c r="H2222" i="12"/>
  <c r="B2222" i="12" s="1"/>
  <c r="H1522" i="12"/>
  <c r="B1522" i="12" s="1"/>
  <c r="H909" i="12"/>
  <c r="B909" i="12" s="1"/>
  <c r="B2914" i="12"/>
  <c r="H2098" i="12"/>
  <c r="B2098" i="12" s="1"/>
  <c r="H2800" i="12"/>
  <c r="B2800" i="12" s="1"/>
  <c r="H2674" i="12"/>
  <c r="B2674" i="12" s="1"/>
  <c r="B843" i="12"/>
  <c r="H1253" i="12"/>
  <c r="B1253" i="12" s="1"/>
  <c r="H1829" i="12"/>
  <c r="B1829" i="12" s="1"/>
  <c r="P1420" i="12"/>
  <c r="H685" i="12"/>
  <c r="H2126" i="12"/>
  <c r="B2126" i="12" s="1"/>
  <c r="H2092" i="12"/>
  <c r="H2474" i="12"/>
  <c r="B2474" i="12" s="1"/>
  <c r="H1349" i="12"/>
  <c r="B1349" i="12" s="1"/>
  <c r="H1461" i="12"/>
  <c r="B1461" i="12" s="1"/>
  <c r="H2591" i="12"/>
  <c r="B2591" i="12" s="1"/>
  <c r="H2244" i="12"/>
  <c r="B2299" i="12"/>
  <c r="H2385" i="12"/>
  <c r="H970" i="12"/>
  <c r="B970" i="12" s="1"/>
  <c r="H1125" i="12"/>
  <c r="H1551" i="12"/>
  <c r="B1551" i="12" s="1"/>
  <c r="H963" i="12"/>
  <c r="H1141" i="12"/>
  <c r="H2298" i="12"/>
  <c r="B2298" i="12" s="1"/>
  <c r="B1166" i="12"/>
  <c r="P2178" i="12"/>
  <c r="H1529" i="12"/>
  <c r="H1216" i="12"/>
  <c r="B1216" i="12" s="1"/>
  <c r="H2131" i="12"/>
  <c r="P2313" i="12"/>
  <c r="H234" i="12"/>
  <c r="B234" i="12" s="1"/>
  <c r="P2265" i="12"/>
  <c r="H1568" i="12"/>
  <c r="H894" i="12"/>
  <c r="P2526" i="12"/>
  <c r="H2382" i="12"/>
  <c r="H900" i="12"/>
  <c r="H367" i="12"/>
  <c r="B367" i="12" s="1"/>
  <c r="H2820" i="12"/>
  <c r="H1647" i="12"/>
  <c r="B1647" i="12" s="1"/>
  <c r="P2327" i="12"/>
  <c r="H2137" i="12"/>
  <c r="B2137" i="12" s="1"/>
  <c r="H2100" i="12"/>
  <c r="H53" i="12"/>
  <c r="B53" i="12" s="1"/>
  <c r="P2224" i="12"/>
  <c r="P2261" i="12"/>
  <c r="H156" i="12"/>
  <c r="H2640" i="12"/>
  <c r="P2082" i="12"/>
  <c r="H991" i="12"/>
  <c r="P2603" i="12"/>
  <c r="P2474" i="12"/>
  <c r="P2217" i="12"/>
  <c r="H1007" i="12"/>
  <c r="H2627" i="12"/>
  <c r="B2627" i="12" s="1"/>
  <c r="H2546" i="12"/>
  <c r="H31" i="12"/>
  <c r="H2741" i="12"/>
  <c r="H159" i="12"/>
  <c r="B159" i="12" s="1"/>
  <c r="H1715" i="12"/>
  <c r="B1715" i="12" s="1"/>
  <c r="H1057" i="12"/>
  <c r="B1057" i="12" s="1"/>
  <c r="H925" i="12"/>
  <c r="B925" i="12" s="1"/>
  <c r="H1043" i="12"/>
  <c r="H928" i="12"/>
  <c r="B928" i="12" s="1"/>
  <c r="H2567" i="12"/>
  <c r="B2567" i="12" s="1"/>
  <c r="H1658" i="12"/>
  <c r="B1658" i="12" s="1"/>
  <c r="H2234" i="12"/>
  <c r="H2810" i="12"/>
  <c r="H1389" i="12"/>
  <c r="H1965" i="12"/>
  <c r="H1518" i="12"/>
  <c r="B1518" i="12" s="1"/>
  <c r="H876" i="12"/>
  <c r="B876" i="12" s="1"/>
  <c r="H2453" i="12"/>
  <c r="H2781" i="12"/>
  <c r="B2781" i="12" s="1"/>
  <c r="H1260" i="12"/>
  <c r="H1445" i="12"/>
  <c r="B1445" i="12" s="1"/>
  <c r="B2934" i="12"/>
  <c r="H2482" i="12"/>
  <c r="B2482" i="12" s="1"/>
  <c r="B363" i="12"/>
  <c r="H1704" i="12"/>
  <c r="B1704" i="12" s="1"/>
  <c r="H2190" i="12"/>
  <c r="H988" i="12"/>
  <c r="B988" i="12" s="1"/>
  <c r="H1569" i="12"/>
  <c r="B2982" i="12"/>
  <c r="H2145" i="12"/>
  <c r="H180" i="12"/>
  <c r="H756" i="12"/>
  <c r="B756" i="12" s="1"/>
  <c r="H1805" i="12"/>
  <c r="B1805" i="12" s="1"/>
  <c r="H2445" i="12"/>
  <c r="H1865" i="12"/>
  <c r="H1652" i="12"/>
  <c r="H2393" i="12"/>
  <c r="H2597" i="12"/>
  <c r="H2358" i="12"/>
  <c r="B3033" i="12"/>
  <c r="H2132" i="12"/>
  <c r="B467" i="12"/>
  <c r="H1938" i="12"/>
  <c r="B1938" i="12" s="1"/>
  <c r="P2390" i="12"/>
  <c r="P2192" i="12"/>
  <c r="P2768" i="12"/>
  <c r="H2072" i="12"/>
  <c r="H2747" i="12"/>
  <c r="H2250" i="12"/>
  <c r="H1366" i="12"/>
  <c r="B3027" i="12"/>
  <c r="P2638" i="12"/>
  <c r="H1005" i="12"/>
  <c r="H1236" i="12"/>
  <c r="H1586" i="12"/>
  <c r="H1362" i="12"/>
  <c r="B1362" i="12" s="1"/>
  <c r="H2162" i="12"/>
  <c r="H2738" i="12"/>
  <c r="H1317" i="12"/>
  <c r="B1317" i="12" s="1"/>
  <c r="B3105" i="12"/>
  <c r="H250" i="12"/>
  <c r="H826" i="12"/>
  <c r="B826" i="12" s="1"/>
  <c r="H425" i="12"/>
  <c r="B425" i="12" s="1"/>
  <c r="H450" i="12"/>
  <c r="B450" i="12" s="1"/>
  <c r="H2095" i="12"/>
  <c r="B2095" i="12" s="1"/>
  <c r="H2676" i="12"/>
  <c r="B2676" i="12" s="1"/>
  <c r="H2228" i="12"/>
  <c r="B2228" i="12" s="1"/>
  <c r="H1167" i="12"/>
  <c r="B1167" i="12" s="1"/>
  <c r="H1101" i="12"/>
  <c r="H2836" i="12"/>
  <c r="B2836" i="12" s="1"/>
  <c r="P1952" i="12"/>
  <c r="P2498" i="12"/>
  <c r="P1834" i="12"/>
  <c r="P2410" i="12"/>
  <c r="P1818" i="12"/>
  <c r="H1379" i="12"/>
  <c r="B1379" i="12" s="1"/>
  <c r="H629" i="12"/>
  <c r="B629" i="12" s="1"/>
  <c r="H1497" i="12"/>
  <c r="B1497" i="12" s="1"/>
  <c r="H1780" i="12"/>
  <c r="B1780" i="12" s="1"/>
  <c r="H2498" i="12"/>
  <c r="H2356" i="12"/>
  <c r="H1072" i="12"/>
  <c r="H1082" i="12"/>
  <c r="H1653" i="12"/>
  <c r="H2384" i="12"/>
  <c r="B2384" i="12" s="1"/>
  <c r="B3037" i="12"/>
  <c r="H844" i="12"/>
  <c r="B844" i="12" s="1"/>
  <c r="P257" i="12"/>
  <c r="P1833" i="12"/>
  <c r="H197" i="12"/>
  <c r="P1731" i="12"/>
  <c r="P553" i="12"/>
  <c r="H1899" i="12"/>
  <c r="B1899" i="12" s="1"/>
  <c r="H1373" i="12"/>
  <c r="B1373" i="12" s="1"/>
  <c r="H2735" i="12"/>
  <c r="P1815" i="12"/>
  <c r="H1625" i="12"/>
  <c r="H284" i="12"/>
  <c r="H279" i="12"/>
  <c r="H845" i="12"/>
  <c r="H2042" i="12"/>
  <c r="P2465" i="12"/>
  <c r="H837" i="12"/>
  <c r="H1220" i="12"/>
  <c r="H406" i="12"/>
  <c r="H2796" i="12"/>
  <c r="H1539" i="12"/>
  <c r="H1967" i="12"/>
  <c r="B1967" i="12" s="1"/>
  <c r="H1087" i="12"/>
  <c r="B1087" i="12" s="1"/>
  <c r="H1320" i="12"/>
  <c r="B1320" i="12" s="1"/>
  <c r="H1941" i="12"/>
  <c r="H2769" i="12"/>
  <c r="H1922" i="12"/>
  <c r="H269" i="12"/>
  <c r="B3052" i="12"/>
  <c r="H1599" i="12"/>
  <c r="B359" i="12"/>
  <c r="H959" i="12"/>
  <c r="B959" i="12" s="1"/>
  <c r="H2107" i="12"/>
  <c r="B2107" i="12" s="1"/>
  <c r="H828" i="12"/>
  <c r="H856" i="12"/>
  <c r="B856" i="12" s="1"/>
  <c r="H2463" i="12"/>
  <c r="B2463" i="12" s="1"/>
  <c r="H2785" i="12"/>
  <c r="P2528" i="12"/>
  <c r="H858" i="12"/>
  <c r="B3089" i="12"/>
  <c r="B3132" i="12"/>
  <c r="H2770" i="12"/>
  <c r="H974" i="12"/>
  <c r="B974" i="12" s="1"/>
  <c r="P1967" i="12"/>
  <c r="H237" i="12"/>
  <c r="B237" i="12" s="1"/>
  <c r="P2545" i="12"/>
  <c r="H1163" i="12"/>
  <c r="H2280" i="12"/>
  <c r="H949" i="12"/>
  <c r="B949" i="12" s="1"/>
  <c r="H1729" i="12"/>
  <c r="B1729" i="12" s="1"/>
  <c r="H2305" i="12"/>
  <c r="B2305" i="12" s="1"/>
  <c r="H1291" i="12"/>
  <c r="P949" i="12"/>
  <c r="P2678" i="12"/>
  <c r="H1276" i="12"/>
  <c r="H2798" i="12"/>
  <c r="B2798" i="12" s="1"/>
  <c r="H1916" i="12"/>
  <c r="H2492" i="12"/>
  <c r="H1218" i="12"/>
  <c r="B1218" i="12" s="1"/>
  <c r="H1799" i="12"/>
  <c r="B1799" i="12" s="1"/>
  <c r="H2375" i="12"/>
  <c r="H2814" i="12"/>
  <c r="H1393" i="12"/>
  <c r="B1393" i="12" s="1"/>
  <c r="H2461" i="12"/>
  <c r="H1657" i="12"/>
  <c r="B1657" i="12" s="1"/>
  <c r="H1772" i="12"/>
  <c r="B1772" i="12" s="1"/>
  <c r="H1887" i="12"/>
  <c r="B1887" i="12" s="1"/>
  <c r="H992" i="12"/>
  <c r="B992" i="12" s="1"/>
  <c r="H1902" i="12"/>
  <c r="B1902" i="12" s="1"/>
  <c r="H924" i="12"/>
  <c r="H1505" i="12"/>
  <c r="B1505" i="12" s="1"/>
  <c r="B3051" i="12"/>
  <c r="H2081" i="12"/>
  <c r="H2657" i="12"/>
  <c r="P2584" i="12"/>
  <c r="H314" i="12"/>
  <c r="B314" i="12" s="1"/>
  <c r="H2066" i="12"/>
  <c r="H380" i="12"/>
  <c r="B380" i="12" s="1"/>
  <c r="H1583" i="12"/>
  <c r="B1583" i="12" s="1"/>
  <c r="H2164" i="12"/>
  <c r="H1716" i="12"/>
  <c r="B1716" i="12" s="1"/>
  <c r="H1030" i="12"/>
  <c r="H1684" i="12"/>
  <c r="B1684" i="12" s="1"/>
  <c r="H1490" i="12"/>
  <c r="B1490" i="12" s="1"/>
  <c r="P2748" i="12"/>
  <c r="P2464" i="12"/>
  <c r="H1042" i="12"/>
  <c r="H1623" i="12"/>
  <c r="B1623" i="12" s="1"/>
  <c r="H2286" i="12"/>
  <c r="H1100" i="12"/>
  <c r="H2026" i="12"/>
  <c r="B2026" i="12" s="1"/>
  <c r="H572" i="12"/>
  <c r="B572" i="12" s="1"/>
  <c r="B2011" i="12"/>
  <c r="H764" i="12"/>
  <c r="H1377" i="12"/>
  <c r="B1377" i="12" s="1"/>
  <c r="B195" i="12"/>
  <c r="H1953" i="12"/>
  <c r="H2529" i="12"/>
  <c r="B2529" i="12" s="1"/>
  <c r="H1079" i="12"/>
  <c r="B1079" i="12" s="1"/>
  <c r="H1660" i="12"/>
  <c r="P2226" i="12"/>
  <c r="P2802" i="12"/>
  <c r="H2464" i="12"/>
  <c r="B2464" i="12" s="1"/>
  <c r="H1121" i="12"/>
  <c r="H1626" i="12"/>
  <c r="H1448" i="12"/>
  <c r="H1857" i="12"/>
  <c r="H2034" i="12"/>
  <c r="B2034" i="12" s="1"/>
  <c r="H2437" i="12"/>
  <c r="B2437" i="12" s="1"/>
  <c r="H2610" i="12"/>
  <c r="B2610" i="12" s="1"/>
  <c r="H1184" i="12"/>
  <c r="B1184" i="12" s="1"/>
  <c r="P2343" i="12"/>
  <c r="B3088" i="12"/>
  <c r="B3022" i="12"/>
  <c r="B758" i="12"/>
  <c r="H2024" i="12"/>
  <c r="H294" i="12"/>
  <c r="P1213" i="12"/>
  <c r="H1242" i="12"/>
  <c r="B1242" i="12" s="1"/>
  <c r="P1403" i="12"/>
  <c r="H448" i="12"/>
  <c r="B448" i="12" s="1"/>
  <c r="P102" i="12"/>
  <c r="H1177" i="12"/>
  <c r="B1177" i="12" s="1"/>
  <c r="H855" i="12"/>
  <c r="B855" i="12" s="1"/>
  <c r="H2531" i="12"/>
  <c r="P2599" i="12"/>
  <c r="H1821" i="12"/>
  <c r="P2319" i="12"/>
  <c r="H2332" i="12"/>
  <c r="B2332" i="12" s="1"/>
  <c r="H281" i="12"/>
  <c r="B1912" i="12"/>
  <c r="P2091" i="12"/>
  <c r="H1096" i="12"/>
  <c r="B1096" i="12" s="1"/>
  <c r="P2240" i="12"/>
  <c r="H628" i="12"/>
  <c r="H1470" i="12"/>
  <c r="H309" i="12"/>
  <c r="B309" i="12" s="1"/>
  <c r="H414" i="12"/>
  <c r="B414" i="12" s="1"/>
  <c r="P2666" i="12"/>
  <c r="H1995" i="12"/>
  <c r="H612" i="12"/>
  <c r="B612" i="12" s="1"/>
  <c r="H2776" i="12"/>
  <c r="H1701" i="12"/>
  <c r="B3125" i="12"/>
  <c r="H1213" i="12"/>
  <c r="H60" i="12"/>
  <c r="B60" i="12" s="1"/>
  <c r="H2499" i="12"/>
  <c r="H1055" i="12"/>
  <c r="B1055" i="12" s="1"/>
  <c r="H1486" i="12"/>
  <c r="B1486" i="12" s="1"/>
  <c r="H552" i="12"/>
  <c r="H1359" i="12"/>
  <c r="P2663" i="12"/>
  <c r="H1705" i="12"/>
  <c r="H2525" i="12"/>
  <c r="B2525" i="12" s="1"/>
  <c r="H2281" i="12"/>
  <c r="H964" i="12"/>
  <c r="H2732" i="12"/>
  <c r="H1711" i="12"/>
  <c r="H1412" i="12"/>
  <c r="H2325" i="12"/>
  <c r="B2325" i="12" s="1"/>
  <c r="H1988" i="12"/>
  <c r="P1718" i="12"/>
  <c r="H433" i="12"/>
  <c r="B433" i="12" s="1"/>
  <c r="H2504" i="12"/>
  <c r="H1872" i="12"/>
  <c r="H886" i="12"/>
  <c r="B886" i="12" s="1"/>
  <c r="H2161" i="12"/>
  <c r="H1876" i="12"/>
  <c r="B1876" i="12" s="1"/>
  <c r="H1077" i="12"/>
  <c r="B1077" i="12" s="1"/>
  <c r="B2927" i="12"/>
  <c r="H2170" i="12"/>
  <c r="B2170" i="12" s="1"/>
  <c r="B1749" i="12"/>
  <c r="H2746" i="12"/>
  <c r="B2746" i="12" s="1"/>
  <c r="H1325" i="12"/>
  <c r="B1325" i="12" s="1"/>
  <c r="B3062" i="12"/>
  <c r="H1901" i="12"/>
  <c r="H2477" i="12"/>
  <c r="H2241" i="12"/>
  <c r="H2817" i="12"/>
  <c r="H2422" i="12"/>
  <c r="P1537" i="12"/>
  <c r="P2703" i="12"/>
  <c r="H1991" i="12"/>
  <c r="B1991" i="12" s="1"/>
  <c r="H1825" i="12"/>
  <c r="B1825" i="12" s="1"/>
  <c r="H2428" i="12"/>
  <c r="B2428" i="12" s="1"/>
  <c r="H1154" i="12"/>
  <c r="H1735" i="12"/>
  <c r="B1735" i="12" s="1"/>
  <c r="H2311" i="12"/>
  <c r="H885" i="12"/>
  <c r="B885" i="12" s="1"/>
  <c r="H2380" i="12"/>
  <c r="H1106" i="12"/>
  <c r="H2600" i="12"/>
  <c r="H2526" i="12"/>
  <c r="H1514" i="12"/>
  <c r="B1514" i="12" s="1"/>
  <c r="H1285" i="12"/>
  <c r="B1285" i="12" s="1"/>
  <c r="H1509" i="12"/>
  <c r="B1509" i="12" s="1"/>
  <c r="H860" i="12"/>
  <c r="H1441" i="12"/>
  <c r="B1441" i="12" s="1"/>
  <c r="H2017" i="12"/>
  <c r="B307" i="12"/>
  <c r="H2593" i="12"/>
  <c r="B2261" i="12"/>
  <c r="B3081" i="12"/>
  <c r="B2948" i="12"/>
  <c r="H1143" i="12"/>
  <c r="H2471" i="12"/>
  <c r="H1045" i="12"/>
  <c r="P1162" i="12"/>
  <c r="H1571" i="12"/>
  <c r="B1571" i="12" s="1"/>
  <c r="H775" i="12"/>
  <c r="H1013" i="12"/>
  <c r="B1013" i="12" s="1"/>
  <c r="H2724" i="12"/>
  <c r="H1607" i="12"/>
  <c r="H2183" i="12"/>
  <c r="H2759" i="12"/>
  <c r="H1338" i="12"/>
  <c r="B1338" i="12" s="1"/>
  <c r="B3136" i="12"/>
  <c r="H1914" i="12"/>
  <c r="B3035" i="12"/>
  <c r="P2618" i="12"/>
  <c r="H352" i="12"/>
  <c r="B352" i="12" s="1"/>
  <c r="H2121" i="12"/>
  <c r="H2761" i="12"/>
  <c r="H1685" i="12"/>
  <c r="B1685" i="12" s="1"/>
  <c r="H1343" i="12"/>
  <c r="B1343" i="12" s="1"/>
  <c r="H890" i="12"/>
  <c r="H2719" i="12"/>
  <c r="H2501" i="12"/>
  <c r="B2501" i="12" s="1"/>
  <c r="H607" i="12"/>
  <c r="H2605" i="12"/>
  <c r="B1073" i="12"/>
  <c r="H2628" i="12"/>
  <c r="B3134" i="12"/>
  <c r="P663" i="12"/>
  <c r="P34" i="12"/>
  <c r="P2734" i="12"/>
  <c r="H208" i="12"/>
  <c r="H1424" i="12"/>
  <c r="P833" i="12"/>
  <c r="P1689" i="12"/>
  <c r="H799" i="12"/>
  <c r="B799" i="12" s="1"/>
  <c r="H1734" i="12"/>
  <c r="B1734" i="12" s="1"/>
  <c r="H1820" i="12"/>
  <c r="B1820" i="12" s="1"/>
  <c r="H521" i="12"/>
  <c r="B521" i="12" s="1"/>
  <c r="P2425" i="12"/>
  <c r="H1383" i="12"/>
  <c r="B1383" i="12" s="1"/>
  <c r="H1193" i="12"/>
  <c r="H587" i="12"/>
  <c r="B587" i="12" s="1"/>
  <c r="H2742" i="12"/>
  <c r="H1002" i="12"/>
  <c r="B1002" i="12" s="1"/>
  <c r="H1083" i="12"/>
  <c r="H1545" i="12"/>
  <c r="H1621" i="12"/>
  <c r="H2374" i="12"/>
  <c r="B2374" i="12" s="1"/>
  <c r="H2005" i="12"/>
  <c r="H1527" i="12"/>
  <c r="B1527" i="12" s="1"/>
  <c r="P2647" i="12"/>
  <c r="H1065" i="12"/>
  <c r="B1065" i="12" s="1"/>
  <c r="H2063" i="12"/>
  <c r="P2249" i="12"/>
  <c r="H1593" i="12"/>
  <c r="H1797" i="12"/>
  <c r="H1138" i="12"/>
  <c r="H2830" i="12"/>
  <c r="B2830" i="12" s="1"/>
  <c r="P2787" i="12"/>
  <c r="H2053" i="12"/>
  <c r="H1247" i="12"/>
  <c r="H1935" i="12"/>
  <c r="H980" i="12"/>
  <c r="H2511" i="12"/>
  <c r="B2511" i="12" s="1"/>
  <c r="B3112" i="12"/>
  <c r="H1945" i="12"/>
  <c r="B1945" i="12" s="1"/>
  <c r="H1085" i="12"/>
  <c r="H2777" i="12"/>
  <c r="H1666" i="12"/>
  <c r="H1460" i="12"/>
  <c r="B1460" i="12" s="1"/>
  <c r="H2242" i="12"/>
  <c r="P2680" i="12"/>
  <c r="H2003" i="12"/>
  <c r="B2003" i="12" s="1"/>
  <c r="H2578" i="12"/>
  <c r="B2578" i="12" s="1"/>
  <c r="H1357" i="12"/>
  <c r="H1413" i="12"/>
  <c r="B1413" i="12" s="1"/>
  <c r="H1956" i="12"/>
  <c r="H1807" i="12"/>
  <c r="H1931" i="12"/>
  <c r="B1931" i="12" s="1"/>
  <c r="H2386" i="12"/>
  <c r="P2804" i="12"/>
  <c r="H636" i="12"/>
  <c r="H226" i="12"/>
  <c r="P2033" i="12"/>
  <c r="P1962" i="12"/>
  <c r="H1768" i="12"/>
  <c r="B1768" i="12" s="1"/>
  <c r="H1560" i="12"/>
  <c r="H2214" i="12"/>
  <c r="B2214" i="12" s="1"/>
  <c r="P2073" i="12"/>
  <c r="P1165" i="12"/>
  <c r="H2667" i="12"/>
  <c r="B2667" i="12" s="1"/>
  <c r="H2035" i="12"/>
  <c r="H921" i="12"/>
  <c r="B921" i="12" s="1"/>
  <c r="H2188" i="12"/>
  <c r="H1419" i="12"/>
  <c r="B1419" i="12" s="1"/>
  <c r="H1594" i="12"/>
  <c r="H2682" i="12"/>
  <c r="H1261" i="12"/>
  <c r="B1261" i="12" s="1"/>
  <c r="H1837" i="12"/>
  <c r="H2413" i="12"/>
  <c r="H252" i="12"/>
  <c r="B3127" i="12"/>
  <c r="H1959" i="12"/>
  <c r="B1959" i="12" s="1"/>
  <c r="H2535" i="12"/>
  <c r="P1272" i="12"/>
  <c r="H891" i="12"/>
  <c r="B891" i="12" s="1"/>
  <c r="H740" i="12"/>
  <c r="H2503" i="12"/>
  <c r="H2337" i="12"/>
  <c r="H1090" i="12"/>
  <c r="H1671" i="12"/>
  <c r="B1671" i="12" s="1"/>
  <c r="H2247" i="12"/>
  <c r="B2247" i="12" s="1"/>
  <c r="B2880" i="12"/>
  <c r="H2823" i="12"/>
  <c r="B2823" i="12" s="1"/>
  <c r="B1024" i="12"/>
  <c r="H1402" i="12"/>
  <c r="H2266" i="12"/>
  <c r="P1264" i="12"/>
  <c r="H1558" i="12"/>
  <c r="H2427" i="12"/>
  <c r="B2427" i="12" s="1"/>
  <c r="H1318" i="12"/>
  <c r="B1318" i="12" s="1"/>
  <c r="H1058" i="12"/>
  <c r="H1060" i="12"/>
  <c r="B1060" i="12" s="1"/>
  <c r="H2157" i="12"/>
  <c r="H1709" i="12"/>
  <c r="B1709" i="12" s="1"/>
  <c r="H2285" i="12"/>
  <c r="H2736" i="12"/>
  <c r="B2736" i="12" s="1"/>
  <c r="H2745" i="12"/>
  <c r="H2655" i="12"/>
  <c r="H2634" i="12"/>
  <c r="H1208" i="12"/>
  <c r="B1208" i="12" s="1"/>
  <c r="H2028" i="12"/>
  <c r="H2668" i="12"/>
  <c r="P1905" i="12"/>
  <c r="H642" i="12"/>
  <c r="H2271" i="12"/>
  <c r="H1889" i="12"/>
  <c r="B1889" i="12" s="1"/>
  <c r="B2945" i="12"/>
  <c r="H2465" i="12"/>
  <c r="H1015" i="12"/>
  <c r="B1015" i="12" s="1"/>
  <c r="H1722" i="12"/>
  <c r="B1722" i="12" s="1"/>
  <c r="H2105" i="12"/>
  <c r="H1697" i="12"/>
  <c r="H2439" i="12"/>
  <c r="H1311" i="12"/>
  <c r="B1311" i="12" s="1"/>
  <c r="H2524" i="12"/>
  <c r="B2524" i="12" s="1"/>
  <c r="P389" i="12"/>
  <c r="P1655" i="12"/>
  <c r="H987" i="12"/>
  <c r="B987" i="12" s="1"/>
  <c r="H2208" i="12"/>
  <c r="P1244" i="12"/>
  <c r="H2574" i="12"/>
  <c r="H2509" i="12"/>
  <c r="B2509" i="12" s="1"/>
  <c r="P2408" i="12"/>
  <c r="H1884" i="12"/>
  <c r="B1884" i="12" s="1"/>
  <c r="H995" i="12"/>
  <c r="B995" i="12" s="1"/>
  <c r="P1740" i="12"/>
  <c r="H2629" i="12"/>
  <c r="H1926" i="12"/>
  <c r="P2329" i="12"/>
  <c r="P1766" i="12"/>
  <c r="H548" i="12"/>
  <c r="B548" i="12" s="1"/>
  <c r="H814" i="12"/>
  <c r="H2064" i="12"/>
  <c r="H738" i="12"/>
  <c r="P1808" i="12"/>
  <c r="H1508" i="12"/>
  <c r="B1508" i="12" s="1"/>
  <c r="H297" i="12"/>
  <c r="B297" i="12" s="1"/>
  <c r="H2192" i="12"/>
  <c r="H943" i="12"/>
  <c r="B943" i="12" s="1"/>
  <c r="H2689" i="12"/>
  <c r="H1120" i="12"/>
  <c r="H2165" i="12"/>
  <c r="H1241" i="12"/>
  <c r="H1993" i="12"/>
  <c r="B1993" i="12" s="1"/>
  <c r="H1315" i="12"/>
  <c r="H934" i="12"/>
  <c r="H1506" i="12"/>
  <c r="B1506" i="12" s="1"/>
  <c r="H2321" i="12"/>
  <c r="B2321" i="12" s="1"/>
  <c r="B651" i="12"/>
  <c r="H1471" i="12"/>
  <c r="H2037" i="12"/>
  <c r="H2047" i="12"/>
  <c r="H2613" i="12"/>
  <c r="B2613" i="12" s="1"/>
  <c r="H2623" i="12"/>
  <c r="H2822" i="12"/>
  <c r="B3070" i="12"/>
  <c r="H1197" i="12"/>
  <c r="B1197" i="12" s="1"/>
  <c r="H2388" i="12"/>
  <c r="B2388" i="12" s="1"/>
  <c r="H1778" i="12"/>
  <c r="B1778" i="12" s="1"/>
  <c r="H2642" i="12"/>
  <c r="B2642" i="12" s="1"/>
  <c r="H782" i="12"/>
  <c r="B782" i="12" s="1"/>
  <c r="P1434" i="12"/>
  <c r="H2799" i="12"/>
  <c r="H2581" i="12"/>
  <c r="B2581" i="12" s="1"/>
  <c r="H2251" i="12"/>
  <c r="B2251" i="12" s="1"/>
  <c r="H2039" i="12"/>
  <c r="B2039" i="12" s="1"/>
  <c r="H1871" i="12"/>
  <c r="B1871" i="12" s="1"/>
  <c r="H2481" i="12"/>
  <c r="H2217" i="12"/>
  <c r="H2278" i="12"/>
  <c r="B2278" i="12" s="1"/>
  <c r="H2793" i="12"/>
  <c r="H1194" i="12"/>
  <c r="H1348" i="12"/>
  <c r="B3007" i="12"/>
  <c r="H1813" i="12"/>
  <c r="B1813" i="12" s="1"/>
  <c r="H1924" i="12"/>
  <c r="H1576" i="12"/>
  <c r="H2500" i="12"/>
  <c r="H437" i="12"/>
  <c r="H2038" i="12"/>
  <c r="B2038" i="12" s="1"/>
  <c r="H1094" i="12"/>
  <c r="B1094" i="12" s="1"/>
  <c r="H1869" i="12"/>
  <c r="P1686" i="12"/>
  <c r="H2468" i="12"/>
  <c r="B2468" i="12" s="1"/>
  <c r="H2370" i="12"/>
  <c r="B2370" i="12" s="1"/>
  <c r="H2550" i="12"/>
  <c r="B2550" i="12" s="1"/>
  <c r="H124" i="12"/>
  <c r="B3063" i="12"/>
  <c r="H191" i="12"/>
  <c r="B191" i="12" s="1"/>
  <c r="H706" i="12"/>
  <c r="P1945" i="12"/>
  <c r="H1256" i="12"/>
  <c r="B1256" i="12" s="1"/>
  <c r="P2354" i="12"/>
  <c r="H1966" i="12"/>
  <c r="B1966" i="12" s="1"/>
  <c r="H1952" i="12"/>
  <c r="B1952" i="12" s="1"/>
  <c r="H932" i="12"/>
  <c r="B932" i="12" s="1"/>
  <c r="H5" i="12"/>
  <c r="B5" i="12" s="1"/>
  <c r="P2661" i="12"/>
  <c r="H1523" i="12"/>
  <c r="H2264" i="12"/>
  <c r="B2264" i="12" s="1"/>
  <c r="H1283" i="12"/>
  <c r="H1564" i="12"/>
  <c r="B1564" i="12" s="1"/>
  <c r="H2470" i="12"/>
  <c r="B2470" i="12" s="1"/>
  <c r="H1128" i="12"/>
  <c r="H1192" i="12"/>
  <c r="B1068" i="12"/>
  <c r="H1773" i="12"/>
  <c r="B1773" i="12" s="1"/>
  <c r="H2349" i="12"/>
  <c r="B2349" i="12" s="1"/>
  <c r="B942" i="12"/>
  <c r="H2832" i="12"/>
  <c r="B2832" i="12" s="1"/>
  <c r="H1103" i="12"/>
  <c r="P2042" i="12"/>
  <c r="H2046" i="12"/>
  <c r="B2046" i="12" s="1"/>
  <c r="H2253" i="12"/>
  <c r="P2710" i="12"/>
  <c r="H2825" i="12"/>
  <c r="H2722" i="12"/>
  <c r="B2722" i="12" s="1"/>
  <c r="H1397" i="12"/>
  <c r="B1397" i="12" s="1"/>
  <c r="H1641" i="12"/>
  <c r="B1641" i="12" s="1"/>
  <c r="H232" i="12"/>
  <c r="P2320" i="12"/>
  <c r="H937" i="12"/>
  <c r="B2616" i="12"/>
  <c r="P2729" i="12"/>
  <c r="H2806" i="12"/>
  <c r="B1243" i="12"/>
  <c r="H2762" i="12"/>
  <c r="H1385" i="12"/>
  <c r="H1160" i="12"/>
  <c r="H1961" i="12"/>
  <c r="H1333" i="12"/>
  <c r="B1333" i="12" s="1"/>
  <c r="P2888" i="12"/>
  <c r="G2965" i="12"/>
  <c r="P2714" i="12"/>
  <c r="H1480" i="12"/>
  <c r="P1951" i="12"/>
  <c r="H1530" i="12"/>
  <c r="H1340" i="12"/>
  <c r="B1340" i="12" s="1"/>
  <c r="H2119" i="12"/>
  <c r="H2695" i="12"/>
  <c r="B1520" i="12"/>
  <c r="H1274" i="12"/>
  <c r="P2281" i="12"/>
  <c r="H2055" i="12"/>
  <c r="H1663" i="12"/>
  <c r="H2239" i="12"/>
  <c r="H1513" i="12"/>
  <c r="B1513" i="12" s="1"/>
  <c r="H2025" i="12"/>
  <c r="B2025" i="12" s="1"/>
  <c r="H2767" i="12"/>
  <c r="H1977" i="12"/>
  <c r="B3141" i="12"/>
  <c r="P247" i="12"/>
  <c r="P2822" i="12"/>
  <c r="P2473" i="12"/>
  <c r="P78" i="12"/>
  <c r="P1529" i="12"/>
  <c r="H1323" i="12"/>
  <c r="H1655" i="12"/>
  <c r="P1719" i="12"/>
  <c r="H420" i="12"/>
  <c r="H1759" i="12"/>
  <c r="B1759" i="12" s="1"/>
  <c r="H1891" i="12"/>
  <c r="B1891" i="12" s="1"/>
  <c r="P2535" i="12"/>
  <c r="H1501" i="12"/>
  <c r="B1501" i="12" s="1"/>
  <c r="H1380" i="12"/>
  <c r="H2106" i="12"/>
  <c r="B2106" i="12" s="1"/>
  <c r="H261" i="12"/>
  <c r="H2518" i="12"/>
  <c r="B2518" i="12" s="1"/>
  <c r="H2146" i="12"/>
  <c r="P2454" i="12"/>
  <c r="H958" i="12"/>
  <c r="H1327" i="12"/>
  <c r="H1152" i="12"/>
  <c r="P1913" i="12"/>
  <c r="H1998" i="12"/>
  <c r="H2773" i="12"/>
  <c r="H1858" i="12"/>
  <c r="B1858" i="12" s="1"/>
  <c r="H63" i="12"/>
  <c r="B63" i="12" s="1"/>
  <c r="H1300" i="12"/>
  <c r="H2175" i="12"/>
  <c r="H2201" i="12"/>
  <c r="B2201" i="12" s="1"/>
  <c r="H1387" i="12"/>
  <c r="H2757" i="12"/>
  <c r="H1437" i="12"/>
  <c r="H2240" i="12"/>
  <c r="H1591" i="12"/>
  <c r="H1573" i="12"/>
  <c r="H2149" i="12"/>
  <c r="B3113" i="12"/>
  <c r="H2725" i="12"/>
  <c r="H1337" i="12"/>
  <c r="B1337" i="12" s="1"/>
  <c r="H1114" i="12"/>
  <c r="B1114" i="12" s="1"/>
  <c r="H715" i="12"/>
  <c r="B715" i="12" s="1"/>
  <c r="P2038" i="12"/>
  <c r="H2730" i="12"/>
  <c r="H1803" i="12"/>
  <c r="P2258" i="12"/>
  <c r="H1331" i="12"/>
  <c r="H916" i="12"/>
  <c r="B916" i="12" s="1"/>
  <c r="H2447" i="12"/>
  <c r="B2447" i="12" s="1"/>
  <c r="H1881" i="12"/>
  <c r="H1021" i="12"/>
  <c r="H2713" i="12"/>
  <c r="H1602" i="12"/>
  <c r="B1602" i="12" s="1"/>
  <c r="H1396" i="12"/>
  <c r="B1396" i="12" s="1"/>
  <c r="H2178" i="12"/>
  <c r="B2178" i="12" s="1"/>
  <c r="H2036" i="12"/>
  <c r="H2754" i="12"/>
  <c r="B2754" i="12" s="1"/>
  <c r="H221" i="12"/>
  <c r="B221" i="12" s="1"/>
  <c r="H150" i="12"/>
  <c r="H1314" i="12"/>
  <c r="B1314" i="12" s="1"/>
  <c r="H2589" i="12"/>
  <c r="B2589" i="12" s="1"/>
  <c r="H2606" i="12"/>
  <c r="B2606" i="12" s="1"/>
  <c r="H2551" i="12"/>
  <c r="B2551" i="12" s="1"/>
  <c r="H1410" i="12"/>
  <c r="H1692" i="12"/>
  <c r="B1692" i="12" s="1"/>
  <c r="H2729" i="12"/>
  <c r="H2532" i="12"/>
  <c r="H1284" i="12"/>
  <c r="B1284" i="12" s="1"/>
  <c r="H1301" i="12"/>
  <c r="B1301" i="12" s="1"/>
  <c r="H1860" i="12"/>
  <c r="B1860" i="12" s="1"/>
  <c r="P2353" i="12"/>
  <c r="H2436" i="12"/>
  <c r="H1900" i="12"/>
  <c r="B1900" i="12" s="1"/>
  <c r="H1162" i="12"/>
  <c r="B1162" i="12" s="1"/>
  <c r="H829" i="12"/>
  <c r="H2651" i="12"/>
  <c r="H1741" i="12"/>
  <c r="B1741" i="12" s="1"/>
  <c r="H2514" i="12"/>
  <c r="H2313" i="12"/>
  <c r="B2313" i="12" s="1"/>
  <c r="H2210" i="12"/>
  <c r="H880" i="12"/>
  <c r="H1124" i="12"/>
  <c r="H194" i="12"/>
  <c r="B194" i="12" s="1"/>
  <c r="B495" i="12"/>
  <c r="P1928" i="12"/>
  <c r="H744" i="12"/>
  <c r="P2337" i="12"/>
  <c r="H1454" i="12"/>
  <c r="P2746" i="12"/>
  <c r="H868" i="12"/>
  <c r="H2813" i="12"/>
  <c r="H1449" i="12"/>
  <c r="B1449" i="12" s="1"/>
  <c r="H1226" i="12"/>
  <c r="H2624" i="12"/>
  <c r="P1984" i="12"/>
  <c r="H2486" i="12"/>
  <c r="H2414" i="12"/>
  <c r="B2414" i="12" s="1"/>
  <c r="H882" i="12"/>
  <c r="B882" i="12" s="1"/>
  <c r="H2324" i="12"/>
  <c r="B2324" i="12" s="1"/>
  <c r="H944" i="12"/>
  <c r="H2274" i="12"/>
  <c r="B2274" i="12" s="1"/>
  <c r="H1732" i="12"/>
  <c r="B1732" i="12" s="1"/>
  <c r="H1989" i="12"/>
  <c r="B1989" i="12" s="1"/>
  <c r="H2308" i="12"/>
  <c r="H871" i="12"/>
  <c r="H1034" i="12"/>
  <c r="H1642" i="12"/>
  <c r="B1642" i="12" s="1"/>
  <c r="H1615" i="12"/>
  <c r="B1615" i="12" s="1"/>
  <c r="H2152" i="12"/>
  <c r="H2191" i="12"/>
  <c r="H759" i="12"/>
  <c r="P2421" i="12"/>
  <c r="H1915" i="12"/>
  <c r="B1915" i="12" s="1"/>
  <c r="H2656" i="12"/>
  <c r="B2656" i="12" s="1"/>
  <c r="H1785" i="12"/>
  <c r="H2709" i="12"/>
  <c r="H1577" i="12"/>
  <c r="H2669" i="12"/>
  <c r="H2221" i="12"/>
  <c r="H2797" i="12"/>
  <c r="B3059" i="12"/>
  <c r="H2361" i="12"/>
  <c r="P1228" i="12"/>
  <c r="H1850" i="12"/>
  <c r="H2426" i="12"/>
  <c r="B3124" i="12"/>
  <c r="P1797" i="12"/>
  <c r="P194" i="12"/>
  <c r="P2023" i="12"/>
  <c r="H708" i="12"/>
  <c r="H728" i="12"/>
  <c r="B728" i="12" s="1"/>
  <c r="H2751" i="12"/>
  <c r="B2751" i="12" s="1"/>
  <c r="H2303" i="12"/>
  <c r="H1582" i="12"/>
  <c r="H2258" i="12"/>
  <c r="B2258" i="12" s="1"/>
  <c r="H2534" i="12"/>
  <c r="H957" i="12"/>
  <c r="H2114" i="12"/>
  <c r="H1269" i="12"/>
  <c r="B347" i="12"/>
  <c r="H1796" i="12"/>
  <c r="B1796" i="12" s="1"/>
  <c r="H1098" i="12"/>
  <c r="B1098" i="12" s="1"/>
  <c r="H2562" i="12"/>
  <c r="H1717" i="12"/>
  <c r="B1717" i="12" s="1"/>
  <c r="P2697" i="12"/>
  <c r="H2805" i="12"/>
  <c r="B3093" i="12"/>
  <c r="B1312" i="12"/>
  <c r="H872" i="12"/>
  <c r="B872" i="12" s="1"/>
  <c r="H222" i="12"/>
  <c r="B222" i="12" s="1"/>
  <c r="H2700" i="12"/>
  <c r="H1765" i="12"/>
  <c r="B1765" i="12" s="1"/>
  <c r="H2341" i="12"/>
  <c r="B2341" i="12" s="1"/>
  <c r="H1845" i="12"/>
  <c r="H2357" i="12"/>
  <c r="B2357" i="12" s="1"/>
  <c r="B2911" i="12"/>
  <c r="B3142" i="12"/>
  <c r="B3096" i="12"/>
  <c r="H621" i="12"/>
  <c r="B621" i="12" s="1"/>
  <c r="H2772" i="12"/>
  <c r="H2789" i="12"/>
  <c r="H1721" i="12"/>
  <c r="B1721" i="12" s="1"/>
  <c r="B699" i="12"/>
  <c r="B290" i="12"/>
  <c r="H1198" i="12"/>
  <c r="B1198" i="12" s="1"/>
  <c r="P1986" i="12"/>
  <c r="H1867" i="12"/>
  <c r="H2171" i="12"/>
  <c r="B2171" i="12" s="1"/>
  <c r="H895" i="12"/>
  <c r="H1476" i="12"/>
  <c r="B3044" i="12"/>
  <c r="B1462" i="12"/>
  <c r="H1987" i="12"/>
  <c r="H1596" i="12"/>
  <c r="H2172" i="12"/>
  <c r="B2172" i="12" s="1"/>
  <c r="H2399" i="12"/>
  <c r="B2399" i="12" s="1"/>
  <c r="B2151" i="12"/>
  <c r="H2620" i="12"/>
  <c r="H1351" i="12"/>
  <c r="B625" i="12"/>
  <c r="B346" i="12"/>
  <c r="B56" i="12"/>
  <c r="B772" i="12"/>
  <c r="B883" i="12"/>
  <c r="H2663" i="12"/>
  <c r="H2829" i="12"/>
  <c r="H1006" i="12"/>
  <c r="B1006" i="12" s="1"/>
  <c r="H2216" i="12"/>
  <c r="H1052" i="12"/>
  <c r="B1052" i="12" s="1"/>
  <c r="P2637" i="12"/>
  <c r="B3021" i="12"/>
  <c r="P2424" i="12"/>
  <c r="P2633" i="12"/>
  <c r="H2434" i="12"/>
  <c r="B2434" i="12" s="1"/>
  <c r="P2312" i="12"/>
  <c r="H395" i="12"/>
  <c r="B395" i="12" s="1"/>
  <c r="H2711" i="12"/>
  <c r="B1828" i="12"/>
  <c r="H1204" i="12"/>
  <c r="B1204" i="12" s="1"/>
  <c r="H1180" i="12"/>
  <c r="B1180" i="12" s="1"/>
  <c r="B260" i="12"/>
  <c r="H2688" i="12"/>
  <c r="B2688" i="12" s="1"/>
  <c r="H2143" i="12"/>
  <c r="H2181" i="12"/>
  <c r="B2202" i="12"/>
  <c r="H870" i="12"/>
  <c r="B870" i="12" s="1"/>
  <c r="P2479" i="12"/>
  <c r="H205" i="12"/>
  <c r="B1001" i="12"/>
  <c r="B326" i="12"/>
  <c r="B842" i="12"/>
  <c r="H1779" i="12"/>
  <c r="B1779" i="12" s="1"/>
  <c r="H1897" i="12"/>
  <c r="B1897" i="12" s="1"/>
  <c r="H2473" i="12"/>
  <c r="B1182" i="12"/>
  <c r="P2161" i="12"/>
  <c r="H1056" i="12"/>
  <c r="B1056" i="12" s="1"/>
  <c r="H2213" i="12"/>
  <c r="H2563" i="12"/>
  <c r="B2563" i="12" s="1"/>
  <c r="H2127" i="12"/>
  <c r="H2703" i="12"/>
  <c r="B2703" i="12" s="1"/>
  <c r="B604" i="12"/>
  <c r="B729" i="12"/>
  <c r="H2245" i="12"/>
  <c r="H1149" i="12"/>
  <c r="H1730" i="12"/>
  <c r="B786" i="12"/>
  <c r="B272" i="12"/>
  <c r="B2257" i="12"/>
  <c r="B366" i="12"/>
  <c r="B146" i="12"/>
  <c r="H1882" i="12"/>
  <c r="H863" i="12"/>
  <c r="B863" i="12" s="1"/>
  <c r="P2738" i="12"/>
  <c r="B3138" i="12"/>
  <c r="H1970" i="12"/>
  <c r="B2892" i="12"/>
  <c r="P2694" i="12"/>
  <c r="B3084" i="12"/>
  <c r="H2693" i="12"/>
  <c r="H639" i="12"/>
  <c r="B639" i="12" s="1"/>
  <c r="H42" i="12"/>
  <c r="B42" i="12" s="1"/>
  <c r="H2185" i="12"/>
  <c r="H2443" i="12"/>
  <c r="H1321" i="12"/>
  <c r="B1321" i="12" s="1"/>
  <c r="H645" i="12"/>
  <c r="B2187" i="12"/>
  <c r="H2569" i="12"/>
  <c r="B2569" i="12" s="1"/>
  <c r="P2271" i="12"/>
  <c r="H2230" i="12"/>
  <c r="B2230" i="12" s="1"/>
  <c r="B3058" i="12"/>
  <c r="B2851" i="12"/>
  <c r="B3114" i="12"/>
  <c r="B493" i="12"/>
  <c r="H2476" i="12"/>
  <c r="B2476" i="12" s="1"/>
  <c r="H2103" i="12"/>
  <c r="H1172" i="12"/>
  <c r="H776" i="12"/>
  <c r="H954" i="12"/>
  <c r="B954" i="12" s="1"/>
  <c r="H2111" i="12"/>
  <c r="B3143" i="12"/>
  <c r="B971" i="12"/>
  <c r="B274" i="12"/>
  <c r="P2159" i="12"/>
  <c r="H996" i="12"/>
  <c r="B996" i="12" s="1"/>
  <c r="B787" i="12"/>
  <c r="B646" i="12"/>
  <c r="B34" i="12"/>
  <c r="H2351" i="12"/>
  <c r="P2415" i="12"/>
  <c r="H2768" i="12"/>
  <c r="B2845" i="12"/>
  <c r="B825" i="12"/>
  <c r="B496" i="12"/>
  <c r="H2282" i="12"/>
  <c r="H887" i="12"/>
  <c r="B887" i="12" s="1"/>
  <c r="H2044" i="12"/>
  <c r="B2044" i="12" s="1"/>
  <c r="B977" i="12"/>
  <c r="B1067" i="12"/>
  <c r="B665" i="12"/>
  <c r="H1019" i="12"/>
  <c r="H2073" i="12"/>
  <c r="B2073" i="12" s="1"/>
  <c r="P1732" i="12"/>
  <c r="B2177" i="12"/>
  <c r="P2157" i="12"/>
  <c r="H2355" i="12"/>
  <c r="B2355" i="12" s="1"/>
  <c r="H2549" i="12"/>
  <c r="B2549" i="12" s="1"/>
  <c r="H2004" i="12"/>
  <c r="H1538" i="12"/>
  <c r="B1538" i="12" s="1"/>
  <c r="H2690" i="12"/>
  <c r="H1222" i="12"/>
  <c r="H1215" i="12"/>
  <c r="H2372" i="12"/>
  <c r="H1679" i="12"/>
  <c r="P1949" i="12"/>
  <c r="H1986" i="12"/>
  <c r="H1136" i="12"/>
  <c r="B1136" i="12" s="1"/>
  <c r="H2293" i="12"/>
  <c r="H2207" i="12"/>
  <c r="B2207" i="12" s="1"/>
  <c r="H2432" i="12"/>
  <c r="B2432" i="12" s="1"/>
  <c r="H1485" i="12"/>
  <c r="H1266" i="12"/>
  <c r="B1266" i="12" s="1"/>
  <c r="B1510" i="12"/>
  <c r="H2812" i="12"/>
  <c r="B777" i="12"/>
  <c r="H2827" i="12"/>
  <c r="B350" i="12"/>
  <c r="P1842" i="12"/>
  <c r="B1990" i="12"/>
  <c r="B2136" i="12"/>
  <c r="B116" i="12"/>
  <c r="B731" i="12"/>
  <c r="B677" i="12"/>
  <c r="H2756" i="12"/>
  <c r="B2756" i="12" s="1"/>
  <c r="B2523" i="12"/>
  <c r="H514" i="12"/>
  <c r="B514" i="12" s="1"/>
  <c r="B390" i="12"/>
  <c r="B1904" i="12"/>
  <c r="H563" i="12"/>
  <c r="B563" i="12" s="1"/>
  <c r="H2619" i="12"/>
  <c r="B2619" i="12" s="1"/>
  <c r="P2786" i="12"/>
  <c r="H1438" i="12"/>
  <c r="B1438" i="12" s="1"/>
  <c r="H2291" i="12"/>
  <c r="B2291" i="12" s="1"/>
  <c r="P2481" i="12"/>
  <c r="H2318" i="12"/>
  <c r="H1633" i="12"/>
  <c r="B1633" i="12" s="1"/>
  <c r="P2234" i="12"/>
  <c r="H745" i="12"/>
  <c r="B745" i="12" s="1"/>
  <c r="B1185" i="12"/>
  <c r="H2220" i="12"/>
  <c r="B2220" i="12" s="1"/>
  <c r="B1473" i="12"/>
  <c r="P2594" i="12"/>
  <c r="H1909" i="12"/>
  <c r="B1909" i="12" s="1"/>
  <c r="P2712" i="12"/>
  <c r="H2260" i="12"/>
  <c r="H1453" i="12"/>
  <c r="B2875" i="12"/>
  <c r="H2255" i="12"/>
  <c r="B2255" i="12" s="1"/>
  <c r="B3016" i="12"/>
  <c r="H1809" i="12"/>
  <c r="B355" i="12"/>
  <c r="P1369" i="12"/>
  <c r="H1524" i="12"/>
  <c r="B1823" i="12"/>
  <c r="B2539" i="12"/>
  <c r="B1467" i="12"/>
  <c r="H1637" i="12"/>
  <c r="B1637" i="12" s="1"/>
  <c r="B3082" i="12"/>
  <c r="B192" i="12"/>
  <c r="B1122" i="12"/>
  <c r="H2418" i="12"/>
  <c r="B2418" i="12" s="1"/>
  <c r="B512" i="12"/>
  <c r="B1195" i="12"/>
  <c r="B1979" i="12"/>
  <c r="B97" i="12"/>
  <c r="B57" i="12"/>
  <c r="H2273" i="12"/>
  <c r="B2273" i="12" s="1"/>
  <c r="B2857" i="12"/>
  <c r="B763" i="12"/>
  <c r="B85" i="12"/>
  <c r="B961" i="12"/>
  <c r="B802" i="12"/>
  <c r="B142" i="12"/>
  <c r="B798" i="12"/>
  <c r="B573" i="12"/>
  <c r="B525" i="12"/>
  <c r="H1861" i="12"/>
  <c r="B1861" i="12" s="1"/>
  <c r="H2522" i="12"/>
  <c r="H456" i="12"/>
  <c r="B456" i="12" s="1"/>
  <c r="H2828" i="12"/>
  <c r="B2828" i="12" s="1"/>
  <c r="H2559" i="12"/>
  <c r="B2559" i="12" s="1"/>
  <c r="H1714" i="12"/>
  <c r="H1245" i="12"/>
  <c r="H1817" i="12"/>
  <c r="H1332" i="12"/>
  <c r="H2548" i="12"/>
  <c r="B2548" i="12" s="1"/>
  <c r="H2786" i="12"/>
  <c r="H1388" i="12"/>
  <c r="B1388" i="12" s="1"/>
  <c r="H1844" i="12"/>
  <c r="H1146" i="12"/>
  <c r="B1146" i="12" s="1"/>
  <c r="H2058" i="12"/>
  <c r="B2058" i="12" s="1"/>
  <c r="H1151" i="12"/>
  <c r="H2229" i="12"/>
  <c r="B2398" i="12"/>
  <c r="B105" i="12"/>
  <c r="H2687" i="12"/>
  <c r="H2744" i="12"/>
  <c r="H1927" i="12"/>
  <c r="B2084" i="12"/>
  <c r="B541" i="12"/>
  <c r="H1769" i="12"/>
  <c r="H2405" i="12"/>
  <c r="B3116" i="12"/>
  <c r="H2638" i="12"/>
  <c r="H1415" i="12"/>
  <c r="H2029" i="12"/>
  <c r="H2342" i="12"/>
  <c r="B832" i="12"/>
  <c r="B840" i="12"/>
  <c r="H1999" i="12"/>
  <c r="H1627" i="12"/>
  <c r="B1627" i="12" s="1"/>
  <c r="H264" i="12"/>
  <c r="H1381" i="12"/>
  <c r="B1381" i="12" s="1"/>
  <c r="H1893" i="12"/>
  <c r="H2379" i="12"/>
  <c r="H898" i="12"/>
  <c r="H1517" i="12"/>
  <c r="B1517" i="12" s="1"/>
  <c r="H902" i="12"/>
  <c r="H2564" i="12"/>
  <c r="H2101" i="12"/>
  <c r="B2101" i="12" s="1"/>
  <c r="H1946" i="12"/>
  <c r="H1298" i="12"/>
  <c r="H130" i="12"/>
  <c r="B130" i="12" s="1"/>
  <c r="H168" i="12"/>
  <c r="H2236" i="12"/>
  <c r="B2236" i="12" s="1"/>
  <c r="H1000" i="12"/>
  <c r="H717" i="12"/>
  <c r="B717" i="12" s="1"/>
  <c r="H2052" i="12"/>
  <c r="B2052" i="12" s="1"/>
  <c r="H2818" i="12"/>
  <c r="B2060" i="12"/>
  <c r="H1595" i="12"/>
  <c r="H2446" i="12"/>
  <c r="H1116" i="12"/>
  <c r="B132" i="12"/>
  <c r="B797" i="12"/>
  <c r="B622" i="12"/>
  <c r="H941" i="12"/>
  <c r="H77" i="12"/>
  <c r="H1433" i="12"/>
  <c r="B1433" i="12" s="1"/>
  <c r="H1466" i="12"/>
  <c r="H1978" i="12"/>
  <c r="H2565" i="12"/>
  <c r="B2565" i="12" s="1"/>
  <c r="B3094" i="12"/>
  <c r="H1023" i="12"/>
  <c r="B1023" i="12" s="1"/>
  <c r="H1794" i="12"/>
  <c r="H1088" i="12"/>
  <c r="B1832" i="12"/>
  <c r="B585" i="12"/>
  <c r="P1903" i="12"/>
  <c r="H2009" i="12"/>
  <c r="H2716" i="12"/>
  <c r="B1771" i="12"/>
  <c r="B1766" i="12"/>
  <c r="B369" i="12"/>
  <c r="B836" i="12"/>
  <c r="B202" i="12"/>
  <c r="H1646" i="12"/>
  <c r="H861" i="12"/>
  <c r="H2815" i="12"/>
  <c r="B2815" i="12" s="1"/>
  <c r="H2726" i="12"/>
  <c r="H2541" i="12"/>
  <c r="B689" i="12"/>
  <c r="H1925" i="12"/>
  <c r="B1925" i="12" s="1"/>
  <c r="H1361" i="12"/>
  <c r="H1724" i="12"/>
  <c r="H671" i="12"/>
  <c r="H2306" i="12"/>
  <c r="H896" i="12"/>
  <c r="H1468" i="12"/>
  <c r="H2209" i="12"/>
  <c r="B398" i="12"/>
  <c r="H1756" i="12"/>
  <c r="B1756" i="12" s="1"/>
  <c r="H1983" i="12"/>
  <c r="B1983" i="12" s="1"/>
  <c r="H2521" i="12"/>
  <c r="P2287" i="12"/>
  <c r="H2420" i="12"/>
  <c r="B3008" i="12"/>
  <c r="H1188" i="12"/>
  <c r="H864" i="12"/>
  <c r="B864" i="12" s="1"/>
  <c r="H2575" i="12"/>
  <c r="B2575" i="12" s="1"/>
  <c r="B27" i="12"/>
  <c r="H1525" i="12"/>
  <c r="H1547" i="12"/>
  <c r="B1547" i="12" s="1"/>
  <c r="B3140" i="12"/>
  <c r="B3108" i="12"/>
  <c r="B3043" i="12"/>
  <c r="B484" i="12"/>
  <c r="B426" i="12"/>
  <c r="B68" i="12"/>
  <c r="H1556" i="12"/>
  <c r="H1567" i="12"/>
  <c r="B1567" i="12" s="1"/>
  <c r="B62" i="12"/>
  <c r="B37" i="12"/>
  <c r="H1199" i="12"/>
  <c r="B1199" i="12" s="1"/>
  <c r="H1423" i="12"/>
  <c r="B1423" i="12" s="1"/>
  <c r="H986" i="12"/>
  <c r="B986" i="12" s="1"/>
  <c r="H1255" i="12"/>
  <c r="B1255" i="12" s="1"/>
  <c r="B755" i="12"/>
  <c r="H1535" i="12"/>
  <c r="B3072" i="12"/>
  <c r="B2224" i="12"/>
  <c r="B3061" i="12"/>
  <c r="B2824" i="12"/>
  <c r="B286" i="12"/>
  <c r="B2329" i="12"/>
  <c r="H2837" i="12"/>
  <c r="H1451" i="12"/>
  <c r="P963" i="12"/>
  <c r="H1133" i="12"/>
  <c r="B1133" i="12" s="1"/>
  <c r="H1972" i="12"/>
  <c r="H2154" i="12"/>
  <c r="B2154" i="12" s="1"/>
  <c r="H1727" i="12"/>
  <c r="B1727" i="12" s="1"/>
  <c r="H2345" i="12"/>
  <c r="B2345" i="12" s="1"/>
  <c r="B762" i="12"/>
  <c r="H2677" i="12"/>
  <c r="B3069" i="12"/>
  <c r="B580" i="12"/>
  <c r="H989" i="12"/>
  <c r="B989" i="12" s="1"/>
  <c r="B176" i="12"/>
  <c r="B481" i="12"/>
  <c r="B1446" i="12"/>
  <c r="B1534" i="12"/>
  <c r="B4" i="12"/>
  <c r="B658" i="12"/>
  <c r="H1165" i="12"/>
  <c r="B325" i="12"/>
  <c r="B477" i="12"/>
  <c r="B72" i="12"/>
  <c r="B1923" i="12"/>
  <c r="B770" i="12"/>
  <c r="B1038" i="12"/>
  <c r="H1804" i="12"/>
  <c r="B1804" i="12" s="1"/>
  <c r="B303" i="12"/>
  <c r="B49" i="12"/>
  <c r="B1968" i="12"/>
  <c r="B102" i="12"/>
  <c r="H1481" i="12"/>
  <c r="B1481" i="12" s="1"/>
  <c r="H1207" i="12"/>
  <c r="B1207" i="12" s="1"/>
  <c r="H2490" i="12"/>
  <c r="H1540" i="12"/>
  <c r="B2987" i="12"/>
  <c r="B907" i="12"/>
  <c r="B193" i="12"/>
  <c r="B1171" i="12"/>
  <c r="B558" i="12"/>
  <c r="B422" i="12"/>
  <c r="B458" i="12"/>
  <c r="B249" i="12"/>
  <c r="B3128" i="12"/>
  <c r="B29" i="12"/>
  <c r="H2721" i="12"/>
  <c r="B2721" i="12" s="1"/>
  <c r="H1282" i="12"/>
  <c r="H2290" i="12"/>
  <c r="B2290" i="12" s="1"/>
  <c r="H2269" i="12"/>
  <c r="P1170" i="12"/>
  <c r="H2543" i="12"/>
  <c r="H2307" i="12"/>
  <c r="B2307" i="12" s="1"/>
  <c r="H1743" i="12"/>
  <c r="B1743" i="12" s="1"/>
  <c r="H2788" i="12"/>
  <c r="B2788" i="12" s="1"/>
  <c r="B594" i="12"/>
  <c r="B997" i="12"/>
  <c r="B695" i="12"/>
  <c r="H2346" i="12"/>
  <c r="B2346" i="12" s="1"/>
  <c r="B81" i="12"/>
  <c r="B20" i="12"/>
  <c r="B275" i="12"/>
  <c r="B532" i="12"/>
  <c r="B704" i="12"/>
  <c r="B3017" i="12"/>
  <c r="H920" i="12"/>
  <c r="B920" i="12" s="1"/>
  <c r="B1483" i="12"/>
  <c r="B385" i="12"/>
  <c r="B377" i="12"/>
  <c r="B427" i="12"/>
  <c r="B438" i="12"/>
  <c r="H2537" i="12"/>
  <c r="B218" i="12"/>
  <c r="B12" i="12"/>
  <c r="B2174" i="12"/>
  <c r="B2125" i="12"/>
  <c r="H1680" i="12"/>
  <c r="B186" i="12"/>
  <c r="H2415" i="12"/>
  <c r="H2617" i="12"/>
  <c r="B2617" i="12" s="1"/>
  <c r="H2277" i="12"/>
  <c r="B2277" i="12" s="1"/>
  <c r="P2814" i="12"/>
  <c r="H1578" i="12"/>
  <c r="H2141" i="12"/>
  <c r="B2902" i="12"/>
  <c r="B2779" i="12"/>
  <c r="H2223" i="12"/>
  <c r="B2223" i="12" s="1"/>
  <c r="B739" i="12"/>
  <c r="B332" i="12"/>
  <c r="H141" i="12"/>
  <c r="B295" i="12"/>
  <c r="B171" i="12"/>
  <c r="B1104" i="12"/>
  <c r="H1503" i="12"/>
  <c r="B1503" i="12" s="1"/>
  <c r="B2110" i="12"/>
  <c r="B404" i="12"/>
  <c r="P2650" i="12"/>
  <c r="B1975" i="12"/>
  <c r="B497" i="12" l="1"/>
  <c r="B742" i="12"/>
  <c r="B1776" i="12"/>
  <c r="B3104" i="12"/>
  <c r="B750" i="12"/>
  <c r="B1790" i="12"/>
  <c r="B805" i="12"/>
  <c r="B122" i="12"/>
  <c r="B716" i="12"/>
  <c r="B550" i="12"/>
  <c r="B216" i="12"/>
  <c r="B353" i="12"/>
  <c r="B1554" i="12"/>
  <c r="B396" i="12"/>
  <c r="B1307" i="12"/>
  <c r="B3085" i="12"/>
  <c r="B1557" i="12"/>
  <c r="B682" i="12"/>
  <c r="B592" i="12"/>
  <c r="B1498" i="12"/>
  <c r="B3107" i="12"/>
  <c r="B204" i="12"/>
  <c r="B198" i="12"/>
  <c r="B73" i="12"/>
  <c r="B93" i="12"/>
  <c r="B601" i="12"/>
  <c r="B3025" i="12"/>
  <c r="B255" i="12"/>
  <c r="B568" i="12"/>
  <c r="B3046" i="12"/>
  <c r="B30" i="12"/>
  <c r="B2198" i="12"/>
  <c r="B388" i="12"/>
  <c r="B447" i="12"/>
  <c r="B154" i="12"/>
  <c r="B661" i="12"/>
  <c r="B184" i="12"/>
  <c r="B170" i="12"/>
  <c r="B712" i="12"/>
  <c r="B801" i="12"/>
  <c r="B1051" i="12"/>
  <c r="B61" i="12"/>
  <c r="B898" i="12"/>
  <c r="B205" i="12"/>
  <c r="B764" i="12"/>
  <c r="B636" i="12"/>
  <c r="B1757" i="12"/>
  <c r="B543" i="12"/>
  <c r="B1710" i="12"/>
  <c r="B616" i="12"/>
  <c r="B1350" i="12"/>
  <c r="B1009" i="12"/>
  <c r="B597" i="12"/>
  <c r="B2165" i="12"/>
  <c r="B575" i="12"/>
  <c r="B153" i="12"/>
  <c r="B1008" i="12"/>
  <c r="B589" i="12"/>
  <c r="B58" i="12"/>
  <c r="B593" i="12"/>
  <c r="B1429" i="12"/>
  <c r="B158" i="12"/>
  <c r="B1116" i="12"/>
  <c r="B150" i="12"/>
  <c r="B208" i="12"/>
  <c r="B1032" i="12"/>
  <c r="B354" i="12"/>
  <c r="B1511" i="12"/>
  <c r="B508" i="12"/>
  <c r="B648" i="12"/>
  <c r="B968" i="12"/>
  <c r="B2094" i="12"/>
  <c r="B951" i="12"/>
  <c r="B700" i="12"/>
  <c r="B107" i="12"/>
  <c r="B247" i="12"/>
  <c r="B227" i="12"/>
  <c r="B1603" i="12"/>
  <c r="B516" i="12"/>
  <c r="B252" i="12"/>
  <c r="B1995" i="12"/>
  <c r="B1694" i="12"/>
  <c r="B582" i="12"/>
  <c r="B544" i="12"/>
  <c r="B1019" i="12"/>
  <c r="B294" i="12"/>
  <c r="B656" i="12"/>
  <c r="B168" i="12"/>
  <c r="B2229" i="12"/>
  <c r="B1083" i="12"/>
  <c r="B1578" i="12"/>
  <c r="B77" i="12"/>
  <c r="B420" i="12"/>
  <c r="B1271" i="12"/>
  <c r="B8" i="12"/>
  <c r="B645" i="12"/>
  <c r="B858" i="12"/>
  <c r="B2141" i="12"/>
  <c r="B2111" i="12"/>
  <c r="B1357" i="12"/>
  <c r="B197" i="12"/>
  <c r="B905" i="12"/>
  <c r="B1533" i="12"/>
  <c r="B2940" i="12"/>
  <c r="B2805" i="12"/>
  <c r="B2590" i="12"/>
  <c r="B2227" i="12"/>
  <c r="B2566" i="12"/>
  <c r="B2790" i="12"/>
  <c r="B1683" i="12"/>
  <c r="B1058" i="12"/>
  <c r="B1857" i="12"/>
  <c r="B1841" i="12"/>
  <c r="B993" i="12"/>
  <c r="B904" i="12"/>
  <c r="B2698" i="12"/>
  <c r="B1947" i="12"/>
  <c r="B1720" i="12"/>
  <c r="B1942" i="12"/>
  <c r="B341" i="12"/>
  <c r="B273" i="12"/>
  <c r="B1000" i="12"/>
  <c r="B2335" i="12"/>
  <c r="B2441" i="12"/>
  <c r="B2359" i="12"/>
  <c r="B1936" i="12"/>
  <c r="B1206" i="12"/>
  <c r="B793" i="12"/>
  <c r="B691" i="12"/>
  <c r="B2043" i="12"/>
  <c r="B84" i="12"/>
  <c r="B423" i="12"/>
  <c r="B2282" i="12"/>
  <c r="B2668" i="12"/>
  <c r="B2063" i="12"/>
  <c r="B845" i="12"/>
  <c r="B1141" i="12"/>
  <c r="B911" i="12"/>
  <c r="B903" i="12"/>
  <c r="B1370" i="12"/>
  <c r="B1540" i="12"/>
  <c r="B1927" i="12"/>
  <c r="B1454" i="12"/>
  <c r="B1402" i="12"/>
  <c r="B1485" i="12"/>
  <c r="B261" i="12"/>
  <c r="B124" i="12"/>
  <c r="B1431" i="12"/>
  <c r="B2883" i="12"/>
  <c r="B2924" i="12"/>
  <c r="B2844" i="12"/>
  <c r="B2976" i="12"/>
  <c r="B1282" i="12"/>
  <c r="B2457" i="12"/>
  <c r="B2643" i="12"/>
  <c r="B2353" i="12"/>
  <c r="B2035" i="12"/>
  <c r="B2405" i="12"/>
  <c r="B2624" i="12"/>
  <c r="B2725" i="12"/>
  <c r="B2526" i="12"/>
  <c r="B1693" i="12"/>
  <c r="B1543" i="12"/>
  <c r="B2272" i="12"/>
  <c r="B2775" i="12"/>
  <c r="B1850" i="12"/>
  <c r="B2522" i="12"/>
  <c r="B2293" i="12"/>
  <c r="B2693" i="12"/>
  <c r="B2711" i="12"/>
  <c r="B2695" i="12"/>
  <c r="B1359" i="12"/>
  <c r="B1366" i="12"/>
  <c r="B2190" i="12"/>
  <c r="B1125" i="12"/>
  <c r="B1069" i="12"/>
  <c r="B1774" i="12"/>
  <c r="B709" i="12"/>
  <c r="B2573" i="12"/>
  <c r="B1748" i="12"/>
  <c r="B1597" i="12"/>
  <c r="B2415" i="12"/>
  <c r="B2812" i="12"/>
  <c r="B2532" i="12"/>
  <c r="B2194" i="12"/>
  <c r="B999" i="12"/>
  <c r="B1868" i="12"/>
  <c r="B2997" i="12"/>
  <c r="B2906" i="12"/>
  <c r="B2704" i="12"/>
  <c r="B1675" i="12"/>
  <c r="B785" i="12"/>
  <c r="B1699" i="12"/>
  <c r="B817" i="12"/>
  <c r="B282" i="12"/>
  <c r="B523" i="12"/>
  <c r="B827" i="12"/>
  <c r="B1914" i="12"/>
  <c r="B3095" i="12"/>
  <c r="B3041" i="12"/>
  <c r="B1881" i="12"/>
  <c r="B1837" i="12"/>
  <c r="B1705" i="12"/>
  <c r="B2109" i="12"/>
  <c r="B2732" i="12"/>
  <c r="B2834" i="12"/>
  <c r="B1856" i="12"/>
  <c r="B1974" i="12"/>
  <c r="B2905" i="12"/>
  <c r="B1102" i="12"/>
  <c r="B1920" i="12"/>
  <c r="B1883" i="12"/>
  <c r="B1458" i="12"/>
  <c r="B2653" i="12"/>
  <c r="B2473" i="12"/>
  <c r="B2295" i="12"/>
  <c r="B1030" i="12"/>
  <c r="B2286" i="12"/>
  <c r="B1071" i="12"/>
  <c r="B2300" i="12"/>
  <c r="B2647" i="12"/>
  <c r="B2960" i="12"/>
  <c r="B2652" i="12"/>
  <c r="B2898" i="12"/>
  <c r="B1310" i="12"/>
  <c r="B2792" i="12"/>
  <c r="B2915" i="12"/>
  <c r="B1951" i="12"/>
  <c r="B966" i="12"/>
  <c r="B1875" i="12"/>
  <c r="B3073" i="12"/>
  <c r="B2092" i="12"/>
  <c r="B2520" i="12"/>
  <c r="B2452" i="12"/>
  <c r="B2670" i="12"/>
  <c r="B697" i="12"/>
  <c r="B3100" i="12"/>
  <c r="B2802" i="12"/>
  <c r="O3812" i="12"/>
  <c r="Q3812" i="12" s="1"/>
  <c r="O3784" i="12"/>
  <c r="Q3784" i="12" s="1"/>
  <c r="O4101" i="12"/>
  <c r="Q4101" i="12" s="1"/>
  <c r="O4321" i="12"/>
  <c r="Q4321" i="12" s="1"/>
  <c r="O3932" i="12"/>
  <c r="Q3932" i="12" s="1"/>
  <c r="O4312" i="12"/>
  <c r="Q4312" i="12" s="1"/>
  <c r="O4093" i="12"/>
  <c r="Q4093" i="12" s="1"/>
  <c r="O3902" i="12"/>
  <c r="Q3902" i="12" s="1"/>
  <c r="O3764" i="12"/>
  <c r="Q3764" i="12" s="1"/>
  <c r="O4184" i="12"/>
  <c r="Q4184" i="12" s="1"/>
  <c r="O4112" i="12"/>
  <c r="Q4112" i="12" s="1"/>
  <c r="O3754" i="12"/>
  <c r="Q3754" i="12" s="1"/>
  <c r="O4214" i="12"/>
  <c r="Q4214" i="12" s="1"/>
  <c r="O3776" i="12"/>
  <c r="Q3776" i="12" s="1"/>
  <c r="O4205" i="12"/>
  <c r="Q4205" i="12" s="1"/>
  <c r="O3818" i="12"/>
  <c r="Q3818" i="12" s="1"/>
  <c r="O4170" i="12"/>
  <c r="Q4170" i="12" s="1"/>
  <c r="O4146" i="12"/>
  <c r="Q4146" i="12" s="1"/>
  <c r="O3773" i="12"/>
  <c r="Q3773" i="12" s="1"/>
  <c r="O4288" i="12"/>
  <c r="Q4288" i="12" s="1"/>
  <c r="O4307" i="12"/>
  <c r="Q4307" i="12" s="1"/>
  <c r="O4152" i="12"/>
  <c r="Q4152" i="12" s="1"/>
  <c r="O4130" i="12"/>
  <c r="Q4130" i="12" s="1"/>
  <c r="O4047" i="12"/>
  <c r="Q4047" i="12" s="1"/>
  <c r="O4268" i="12"/>
  <c r="Q4268" i="12" s="1"/>
  <c r="O3993" i="12"/>
  <c r="Q3993" i="12" s="1"/>
  <c r="O4290" i="12"/>
  <c r="Q4290" i="12" s="1"/>
  <c r="O4129" i="12"/>
  <c r="Q4129" i="12" s="1"/>
  <c r="O4270" i="12"/>
  <c r="Q4270" i="12" s="1"/>
  <c r="O4262" i="12"/>
  <c r="Q4262" i="12" s="1"/>
  <c r="O4273" i="12"/>
  <c r="Q4273" i="12" s="1"/>
  <c r="O4258" i="12"/>
  <c r="Q4258" i="12" s="1"/>
  <c r="O4197" i="12"/>
  <c r="Q4197" i="12" s="1"/>
  <c r="O4320" i="12"/>
  <c r="Q4320" i="12" s="1"/>
  <c r="O4180" i="12"/>
  <c r="Q4180" i="12" s="1"/>
  <c r="O4229" i="12"/>
  <c r="Q4229" i="12" s="1"/>
  <c r="O4193" i="12"/>
  <c r="Q4193" i="12" s="1"/>
  <c r="O4260" i="12"/>
  <c r="Q4260" i="12" s="1"/>
  <c r="O4212" i="12"/>
  <c r="Q4212" i="12" s="1"/>
  <c r="O4099" i="12"/>
  <c r="Q4099" i="12" s="1"/>
  <c r="O4153" i="12"/>
  <c r="Q4153" i="12" s="1"/>
  <c r="O4188" i="12"/>
  <c r="Q4188" i="12" s="1"/>
  <c r="O4116" i="12"/>
  <c r="Q4116" i="12" s="1"/>
  <c r="O4052" i="12"/>
  <c r="Q4052" i="12" s="1"/>
  <c r="O4241" i="12"/>
  <c r="Q4241" i="12" s="1"/>
  <c r="O4203" i="12"/>
  <c r="Q4203" i="12" s="1"/>
  <c r="O4119" i="12"/>
  <c r="Q4119" i="12" s="1"/>
  <c r="O4164" i="12"/>
  <c r="Q4164" i="12" s="1"/>
  <c r="O4075" i="12"/>
  <c r="Q4075" i="12" s="1"/>
  <c r="O4068" i="12"/>
  <c r="Q4068" i="12" s="1"/>
  <c r="O3959" i="12"/>
  <c r="Q3959" i="12" s="1"/>
  <c r="O3887" i="12"/>
  <c r="Q3887" i="12" s="1"/>
  <c r="O3823" i="12"/>
  <c r="Q3823" i="12" s="1"/>
  <c r="O3971" i="12"/>
  <c r="Q3971" i="12" s="1"/>
  <c r="O3908" i="12"/>
  <c r="Q3908" i="12" s="1"/>
  <c r="O4145" i="12"/>
  <c r="Q4145" i="12" s="1"/>
  <c r="O3998" i="12"/>
  <c r="Q3998" i="12" s="1"/>
  <c r="O3886" i="12"/>
  <c r="Q3886" i="12" s="1"/>
  <c r="O4039" i="12"/>
  <c r="Q4039" i="12" s="1"/>
  <c r="O3987" i="12"/>
  <c r="Q3987" i="12" s="1"/>
  <c r="O3911" i="12"/>
  <c r="Q3911" i="12" s="1"/>
  <c r="O3847" i="12"/>
  <c r="Q3847" i="12" s="1"/>
  <c r="O4031" i="12"/>
  <c r="Q4031" i="12" s="1"/>
  <c r="O3973" i="12"/>
  <c r="Q3973" i="12" s="1"/>
  <c r="O3898" i="12"/>
  <c r="Q3898" i="12" s="1"/>
  <c r="O3834" i="12"/>
  <c r="Q3834" i="12" s="1"/>
  <c r="O3981" i="12"/>
  <c r="Q3981" i="12" s="1"/>
  <c r="O3918" i="12"/>
  <c r="Q3918" i="12" s="1"/>
  <c r="O3854" i="12"/>
  <c r="Q3854" i="12" s="1"/>
  <c r="O4007" i="12"/>
  <c r="Q4007" i="12" s="1"/>
  <c r="O3926" i="12"/>
  <c r="Q3926" i="12" s="1"/>
  <c r="O3862" i="12"/>
  <c r="Q3862" i="12" s="1"/>
  <c r="O3767" i="12"/>
  <c r="Q3767" i="12" s="1"/>
  <c r="O3798" i="12"/>
  <c r="Q3798" i="12" s="1"/>
  <c r="O3980" i="12"/>
  <c r="Q3980" i="12" s="1"/>
  <c r="O3785" i="12"/>
  <c r="Q3785" i="12" s="1"/>
  <c r="O3982" i="12"/>
  <c r="Q3982" i="12" s="1"/>
  <c r="O4294" i="12"/>
  <c r="Q4294" i="12" s="1"/>
  <c r="O4304" i="12"/>
  <c r="Q4304" i="12" s="1"/>
  <c r="O4208" i="12"/>
  <c r="Q4208" i="12" s="1"/>
  <c r="O4160" i="12"/>
  <c r="Q4160" i="12" s="1"/>
  <c r="O4235" i="12"/>
  <c r="Q4235" i="12" s="1"/>
  <c r="O3896" i="12"/>
  <c r="Q3896" i="12" s="1"/>
  <c r="O3994" i="12"/>
  <c r="Q3994" i="12" s="1"/>
  <c r="O3837" i="12"/>
  <c r="Q3837" i="12" s="1"/>
  <c r="O3875" i="12"/>
  <c r="Q3875" i="12" s="1"/>
  <c r="O3788" i="12"/>
  <c r="Q3788" i="12" s="1"/>
  <c r="O3800" i="12"/>
  <c r="Q3800" i="12" s="1"/>
  <c r="O4086" i="12"/>
  <c r="Q4086" i="12" s="1"/>
  <c r="O4266" i="12"/>
  <c r="Q4266" i="12" s="1"/>
  <c r="O3808" i="12"/>
  <c r="Q3808" i="12" s="1"/>
  <c r="O4083" i="12"/>
  <c r="Q4083" i="12" s="1"/>
  <c r="O3954" i="12"/>
  <c r="Q3954" i="12" s="1"/>
  <c r="O4158" i="12"/>
  <c r="Q4158" i="12" s="1"/>
  <c r="O3753" i="12"/>
  <c r="Q3753" i="12" s="1"/>
  <c r="O4173" i="12"/>
  <c r="Q4173" i="12" s="1"/>
  <c r="O3768" i="12"/>
  <c r="Q3768" i="12" s="1"/>
  <c r="O4316" i="12"/>
  <c r="Q4316" i="12" s="1"/>
  <c r="O4147" i="12"/>
  <c r="Q4147" i="12" s="1"/>
  <c r="O4138" i="12"/>
  <c r="Q4138" i="12" s="1"/>
  <c r="O4155" i="12"/>
  <c r="Q4155" i="12" s="1"/>
  <c r="O4243" i="12"/>
  <c r="Q4243" i="12" s="1"/>
  <c r="O4123" i="12"/>
  <c r="Q4123" i="12" s="1"/>
  <c r="O4117" i="12"/>
  <c r="Q4117" i="12" s="1"/>
  <c r="O3765" i="12"/>
  <c r="Q3765" i="12" s="1"/>
  <c r="O4231" i="12"/>
  <c r="Q4231" i="12" s="1"/>
  <c r="O3985" i="12"/>
  <c r="Q3985" i="12" s="1"/>
  <c r="O4239" i="12"/>
  <c r="Q4239" i="12" s="1"/>
  <c r="O4092" i="12"/>
  <c r="Q4092" i="12" s="1"/>
  <c r="O4303" i="12"/>
  <c r="Q4303" i="12" s="1"/>
  <c r="O4286" i="12"/>
  <c r="Q4286" i="12" s="1"/>
  <c r="O4255" i="12"/>
  <c r="Q4255" i="12" s="1"/>
  <c r="O4269" i="12"/>
  <c r="Q4269" i="12" s="1"/>
  <c r="O4254" i="12"/>
  <c r="Q4254" i="12" s="1"/>
  <c r="O4181" i="12"/>
  <c r="Q4181" i="12" s="1"/>
  <c r="O4283" i="12"/>
  <c r="Q4283" i="12" s="1"/>
  <c r="O4167" i="12"/>
  <c r="Q4167" i="12" s="1"/>
  <c r="O4221" i="12"/>
  <c r="Q4221" i="12" s="1"/>
  <c r="O4144" i="12"/>
  <c r="Q4144" i="12" s="1"/>
  <c r="O4240" i="12"/>
  <c r="Q4240" i="12" s="1"/>
  <c r="O4195" i="12"/>
  <c r="Q4195" i="12" s="1"/>
  <c r="O4082" i="12"/>
  <c r="Q4082" i="12" s="1"/>
  <c r="O4128" i="12"/>
  <c r="Q4128" i="12" s="1"/>
  <c r="O4166" i="12"/>
  <c r="Q4166" i="12" s="1"/>
  <c r="O4098" i="12"/>
  <c r="Q4098" i="12" s="1"/>
  <c r="O4059" i="12"/>
  <c r="Q4059" i="12" s="1"/>
  <c r="O4003" i="12"/>
  <c r="Q4003" i="12" s="1"/>
  <c r="O4200" i="12"/>
  <c r="Q4200" i="12" s="1"/>
  <c r="O4115" i="12"/>
  <c r="Q4115" i="12" s="1"/>
  <c r="O4161" i="12"/>
  <c r="Q4161" i="12" s="1"/>
  <c r="O4048" i="12"/>
  <c r="Q4048" i="12" s="1"/>
  <c r="O4054" i="12"/>
  <c r="Q4054" i="12" s="1"/>
  <c r="O3951" i="12"/>
  <c r="Q3951" i="12" s="1"/>
  <c r="O3883" i="12"/>
  <c r="Q3883" i="12" s="1"/>
  <c r="O3813" i="12"/>
  <c r="Q3813" i="12" s="1"/>
  <c r="O3963" i="12"/>
  <c r="Q3963" i="12" s="1"/>
  <c r="O3904" i="12"/>
  <c r="Q3904" i="12" s="1"/>
  <c r="O4113" i="12"/>
  <c r="Q4113" i="12" s="1"/>
  <c r="O3983" i="12"/>
  <c r="Q3983" i="12" s="1"/>
  <c r="O3877" i="12"/>
  <c r="Q3877" i="12" s="1"/>
  <c r="O4032" i="12"/>
  <c r="Q4032" i="12" s="1"/>
  <c r="O3974" i="12"/>
  <c r="Q3974" i="12" s="1"/>
  <c r="O3907" i="12"/>
  <c r="Q3907" i="12" s="1"/>
  <c r="O3843" i="12"/>
  <c r="Q3843" i="12" s="1"/>
  <c r="O4027" i="12"/>
  <c r="Q4027" i="12" s="1"/>
  <c r="O3961" i="12"/>
  <c r="Q3961" i="12" s="1"/>
  <c r="O3889" i="12"/>
  <c r="Q3889" i="12" s="1"/>
  <c r="O3816" i="12"/>
  <c r="Q3816" i="12" s="1"/>
  <c r="O3977" i="12"/>
  <c r="Q3977" i="12" s="1"/>
  <c r="O3909" i="12"/>
  <c r="Q3909" i="12" s="1"/>
  <c r="O3842" i="12"/>
  <c r="Q3842" i="12" s="1"/>
  <c r="O4000" i="12"/>
  <c r="Q4000" i="12" s="1"/>
  <c r="O3917" i="12"/>
  <c r="Q3917" i="12" s="1"/>
  <c r="O3792" i="12"/>
  <c r="Q3792" i="12" s="1"/>
  <c r="O3803" i="12"/>
  <c r="Q3803" i="12" s="1"/>
  <c r="O3790" i="12"/>
  <c r="Q3790" i="12" s="1"/>
  <c r="O3970" i="12"/>
  <c r="Q3970" i="12" s="1"/>
  <c r="O3777" i="12"/>
  <c r="Q3777" i="12" s="1"/>
  <c r="O3975" i="12"/>
  <c r="Q3975" i="12" s="1"/>
  <c r="O4078" i="12"/>
  <c r="Q4078" i="12" s="1"/>
  <c r="O4301" i="12"/>
  <c r="Q4301" i="12" s="1"/>
  <c r="O4245" i="12"/>
  <c r="Q4245" i="12" s="1"/>
  <c r="O4209" i="12"/>
  <c r="Q4209" i="12" s="1"/>
  <c r="O3967" i="12"/>
  <c r="Q3967" i="12" s="1"/>
  <c r="O3899" i="12"/>
  <c r="Q3899" i="12" s="1"/>
  <c r="O4035" i="12"/>
  <c r="Q4035" i="12" s="1"/>
  <c r="O3939" i="12"/>
  <c r="Q3939" i="12" s="1"/>
  <c r="O3990" i="12"/>
  <c r="Q3990" i="12" s="1"/>
  <c r="O3772" i="12"/>
  <c r="Q3772" i="12" s="1"/>
  <c r="O4299" i="12"/>
  <c r="Q4299" i="12" s="1"/>
  <c r="O3848" i="12"/>
  <c r="Q3848" i="12" s="1"/>
  <c r="O4234" i="12"/>
  <c r="Q4234" i="12" s="1"/>
  <c r="O3757" i="12"/>
  <c r="Q3757" i="12" s="1"/>
  <c r="O3868" i="12"/>
  <c r="Q3868" i="12" s="1"/>
  <c r="O3844" i="12"/>
  <c r="Q3844" i="12" s="1"/>
  <c r="O4017" i="12"/>
  <c r="Q4017" i="12" s="1"/>
  <c r="O4133" i="12"/>
  <c r="Q4133" i="12" s="1"/>
  <c r="O3760" i="12"/>
  <c r="Q3760" i="12" s="1"/>
  <c r="O4274" i="12"/>
  <c r="Q4274" i="12" s="1"/>
  <c r="O4074" i="12"/>
  <c r="Q4074" i="12" s="1"/>
  <c r="O4104" i="12"/>
  <c r="Q4104" i="12" s="1"/>
  <c r="O4120" i="12"/>
  <c r="Q4120" i="12" s="1"/>
  <c r="O4191" i="12"/>
  <c r="Q4191" i="12" s="1"/>
  <c r="O4110" i="12"/>
  <c r="Q4110" i="12" s="1"/>
  <c r="O4095" i="12"/>
  <c r="Q4095" i="12" s="1"/>
  <c r="O3759" i="12"/>
  <c r="Q3759" i="12" s="1"/>
  <c r="O4187" i="12"/>
  <c r="Q4187" i="12" s="1"/>
  <c r="O3969" i="12"/>
  <c r="Q3969" i="12" s="1"/>
  <c r="O4210" i="12"/>
  <c r="Q4210" i="12" s="1"/>
  <c r="O3976" i="12"/>
  <c r="Q3976" i="12" s="1"/>
  <c r="O4293" i="12"/>
  <c r="Q4293" i="12" s="1"/>
  <c r="O4319" i="12"/>
  <c r="Q4319" i="12" s="1"/>
  <c r="O4289" i="12"/>
  <c r="Q4289" i="12" s="1"/>
  <c r="O4278" i="12"/>
  <c r="Q4278" i="12" s="1"/>
  <c r="O4238" i="12"/>
  <c r="Q4238" i="12" s="1"/>
  <c r="O4265" i="12"/>
  <c r="Q4265" i="12" s="1"/>
  <c r="O4237" i="12"/>
  <c r="Q4237" i="12" s="1"/>
  <c r="O4276" i="12"/>
  <c r="Q4276" i="12" s="1"/>
  <c r="O4272" i="12"/>
  <c r="Q4272" i="12" s="1"/>
  <c r="O4216" i="12"/>
  <c r="Q4216" i="12" s="1"/>
  <c r="O4165" i="12"/>
  <c r="Q4165" i="12" s="1"/>
  <c r="O4232" i="12"/>
  <c r="Q4232" i="12" s="1"/>
  <c r="O4189" i="12"/>
  <c r="Q4189" i="12" s="1"/>
  <c r="O3949" i="12"/>
  <c r="Q3949" i="12" s="1"/>
  <c r="O4121" i="12"/>
  <c r="Q4121" i="12" s="1"/>
  <c r="O4156" i="12"/>
  <c r="Q4156" i="12" s="1"/>
  <c r="O4061" i="12"/>
  <c r="Q4061" i="12" s="1"/>
  <c r="O4050" i="12"/>
  <c r="Q4050" i="12" s="1"/>
  <c r="O4025" i="12"/>
  <c r="Q4025" i="12" s="1"/>
  <c r="O4183" i="12"/>
  <c r="Q4183" i="12" s="1"/>
  <c r="O4107" i="12"/>
  <c r="Q4107" i="12" s="1"/>
  <c r="O4143" i="12"/>
  <c r="Q4143" i="12" s="1"/>
  <c r="O4174" i="12"/>
  <c r="Q4174" i="12" s="1"/>
  <c r="O4051" i="12"/>
  <c r="Q4051" i="12" s="1"/>
  <c r="O3934" i="12"/>
  <c r="Q3934" i="12" s="1"/>
  <c r="O3870" i="12"/>
  <c r="Q3870" i="12" s="1"/>
  <c r="O4021" i="12"/>
  <c r="Q4021" i="12" s="1"/>
  <c r="O3958" i="12"/>
  <c r="Q3958" i="12" s="1"/>
  <c r="O3895" i="12"/>
  <c r="Q3895" i="12" s="1"/>
  <c r="O4084" i="12"/>
  <c r="Q4084" i="12" s="1"/>
  <c r="O3966" i="12"/>
  <c r="Q3966" i="12" s="1"/>
  <c r="O3874" i="12"/>
  <c r="Q3874" i="12" s="1"/>
  <c r="O4028" i="12"/>
  <c r="Q4028" i="12" s="1"/>
  <c r="O3965" i="12"/>
  <c r="Q3965" i="12" s="1"/>
  <c r="O3894" i="12"/>
  <c r="Q3894" i="12" s="1"/>
  <c r="O3830" i="12"/>
  <c r="Q3830" i="12" s="1"/>
  <c r="O4023" i="12"/>
  <c r="Q4023" i="12" s="1"/>
  <c r="O3940" i="12"/>
  <c r="Q3940" i="12" s="1"/>
  <c r="O3876" i="12"/>
  <c r="Q3876" i="12" s="1"/>
  <c r="O4072" i="12"/>
  <c r="Q4072" i="12" s="1"/>
  <c r="O3964" i="12"/>
  <c r="Q3964" i="12" s="1"/>
  <c r="O3906" i="12"/>
  <c r="Q3906" i="12" s="1"/>
  <c r="O3833" i="12"/>
  <c r="Q3833" i="12" s="1"/>
  <c r="O3996" i="12"/>
  <c r="Q3996" i="12" s="1"/>
  <c r="O3914" i="12"/>
  <c r="Q3914" i="12" s="1"/>
  <c r="O3815" i="12"/>
  <c r="Q3815" i="12" s="1"/>
  <c r="O3795" i="12"/>
  <c r="Q3795" i="12" s="1"/>
  <c r="O3782" i="12"/>
  <c r="Q3782" i="12" s="1"/>
  <c r="O3948" i="12"/>
  <c r="Q3948" i="12" s="1"/>
  <c r="O3769" i="12"/>
  <c r="Q3769" i="12" s="1"/>
  <c r="O3957" i="12"/>
  <c r="Q3957" i="12" s="1"/>
  <c r="O4056" i="12"/>
  <c r="Q4056" i="12" s="1"/>
  <c r="O3762" i="12"/>
  <c r="Q3762" i="12" s="1"/>
  <c r="O4277" i="12"/>
  <c r="Q4277" i="12" s="1"/>
  <c r="O3805" i="12"/>
  <c r="Q3805" i="12" s="1"/>
  <c r="O4045" i="12"/>
  <c r="Q4045" i="12" s="1"/>
  <c r="O4284" i="12"/>
  <c r="Q4284" i="12" s="1"/>
  <c r="O4264" i="12"/>
  <c r="Q4264" i="12" s="1"/>
  <c r="O4081" i="12"/>
  <c r="Q4081" i="12" s="1"/>
  <c r="O4071" i="12"/>
  <c r="Q4071" i="12" s="1"/>
  <c r="O4018" i="12"/>
  <c r="Q4018" i="12" s="1"/>
  <c r="O3978" i="12"/>
  <c r="Q3978" i="12" s="1"/>
  <c r="O4011" i="12"/>
  <c r="Q4011" i="12" s="1"/>
  <c r="O3851" i="12"/>
  <c r="Q3851" i="12" s="1"/>
  <c r="O4291" i="12"/>
  <c r="Q4291" i="12" s="1"/>
  <c r="O3840" i="12"/>
  <c r="Q3840" i="12" s="1"/>
  <c r="O4194" i="12"/>
  <c r="Q4194" i="12" s="1"/>
  <c r="O3749" i="12"/>
  <c r="Q3749" i="12" s="1"/>
  <c r="O3829" i="12"/>
  <c r="Q3829" i="12" s="1"/>
  <c r="O3852" i="12"/>
  <c r="Q3852" i="12" s="1"/>
  <c r="O3890" i="12"/>
  <c r="Q3890" i="12" s="1"/>
  <c r="O4088" i="12"/>
  <c r="Q4088" i="12" s="1"/>
  <c r="O3786" i="12"/>
  <c r="Q3786" i="12" s="1"/>
  <c r="O4029" i="12"/>
  <c r="Q4029" i="12" s="1"/>
  <c r="O4065" i="12"/>
  <c r="Q4065" i="12" s="1"/>
  <c r="O4058" i="12"/>
  <c r="Q4058" i="12" s="1"/>
  <c r="O4103" i="12"/>
  <c r="Q4103" i="12" s="1"/>
  <c r="O4090" i="12"/>
  <c r="Q4090" i="12" s="1"/>
  <c r="O4085" i="12"/>
  <c r="Q4085" i="12" s="1"/>
  <c r="O4256" i="12"/>
  <c r="Q4256" i="12" s="1"/>
  <c r="O3845" i="12"/>
  <c r="Q3845" i="12" s="1"/>
  <c r="O4149" i="12"/>
  <c r="Q4149" i="12" s="1"/>
  <c r="O3893" i="12"/>
  <c r="Q3893" i="12" s="1"/>
  <c r="O4172" i="12"/>
  <c r="Q4172" i="12" s="1"/>
  <c r="O4317" i="12"/>
  <c r="Q4317" i="12" s="1"/>
  <c r="O3960" i="12"/>
  <c r="Q3960" i="12" s="1"/>
  <c r="O4306" i="12"/>
  <c r="Q4306" i="12" s="1"/>
  <c r="O4298" i="12"/>
  <c r="Q4298" i="12" s="1"/>
  <c r="O4252" i="12"/>
  <c r="Q4252" i="12" s="1"/>
  <c r="O4263" i="12"/>
  <c r="Q4263" i="12" s="1"/>
  <c r="O4227" i="12"/>
  <c r="Q4227" i="12" s="1"/>
  <c r="O4250" i="12"/>
  <c r="Q4250" i="12" s="1"/>
  <c r="O4233" i="12"/>
  <c r="Q4233" i="12" s="1"/>
  <c r="O4261" i="12"/>
  <c r="Q4261" i="12" s="1"/>
  <c r="O4207" i="12"/>
  <c r="Q4207" i="12" s="1"/>
  <c r="O4225" i="12"/>
  <c r="Q4225" i="12" s="1"/>
  <c r="O4220" i="12"/>
  <c r="Q4220" i="12" s="1"/>
  <c r="O4163" i="12"/>
  <c r="Q4163" i="12" s="1"/>
  <c r="O4247" i="12"/>
  <c r="Q4247" i="12" s="1"/>
  <c r="O4096" i="12"/>
  <c r="Q4096" i="12" s="1"/>
  <c r="O4134" i="12"/>
  <c r="Q4134" i="12" s="1"/>
  <c r="O4076" i="12"/>
  <c r="Q4076" i="12" s="1"/>
  <c r="O4060" i="12"/>
  <c r="Q4060" i="12" s="1"/>
  <c r="O4137" i="12"/>
  <c r="Q4137" i="12" s="1"/>
  <c r="O4171" i="12"/>
  <c r="Q4171" i="12" s="1"/>
  <c r="O4087" i="12"/>
  <c r="Q4087" i="12" s="1"/>
  <c r="O4132" i="12"/>
  <c r="Q4132" i="12" s="1"/>
  <c r="O4150" i="12"/>
  <c r="Q4150" i="12" s="1"/>
  <c r="O4044" i="12"/>
  <c r="Q4044" i="12" s="1"/>
  <c r="O3925" i="12"/>
  <c r="Q3925" i="12" s="1"/>
  <c r="O3861" i="12"/>
  <c r="Q3861" i="12" s="1"/>
  <c r="O4010" i="12"/>
  <c r="Q4010" i="12" s="1"/>
  <c r="O3955" i="12"/>
  <c r="Q3955" i="12" s="1"/>
  <c r="O3891" i="12"/>
  <c r="Q3891" i="12" s="1"/>
  <c r="O4053" i="12"/>
  <c r="Q4053" i="12" s="1"/>
  <c r="O3929" i="12"/>
  <c r="Q3929" i="12" s="1"/>
  <c r="O3865" i="12"/>
  <c r="Q3865" i="12" s="1"/>
  <c r="O4024" i="12"/>
  <c r="Q4024" i="12" s="1"/>
  <c r="O3962" i="12"/>
  <c r="Q3962" i="12" s="1"/>
  <c r="O3885" i="12"/>
  <c r="Q3885" i="12" s="1"/>
  <c r="O3821" i="12"/>
  <c r="Q3821" i="12" s="1"/>
  <c r="O4016" i="12"/>
  <c r="Q4016" i="12" s="1"/>
  <c r="O3936" i="12"/>
  <c r="Q3936" i="12" s="1"/>
  <c r="O3872" i="12"/>
  <c r="Q3872" i="12" s="1"/>
  <c r="O4055" i="12"/>
  <c r="Q4055" i="12" s="1"/>
  <c r="O3956" i="12"/>
  <c r="Q3956" i="12" s="1"/>
  <c r="O3897" i="12"/>
  <c r="Q3897" i="12" s="1"/>
  <c r="O3804" i="12"/>
  <c r="Q3804" i="12" s="1"/>
  <c r="O3992" i="12"/>
  <c r="Q3992" i="12" s="1"/>
  <c r="O3905" i="12"/>
  <c r="Q3905" i="12" s="1"/>
  <c r="O3807" i="12"/>
  <c r="Q3807" i="12" s="1"/>
  <c r="O3787" i="12"/>
  <c r="Q3787" i="12" s="1"/>
  <c r="O3774" i="12"/>
  <c r="Q3774" i="12" s="1"/>
  <c r="O3938" i="12"/>
  <c r="Q3938" i="12" s="1"/>
  <c r="O3761" i="12"/>
  <c r="Q3761" i="12" s="1"/>
  <c r="O3950" i="12"/>
  <c r="Q3950" i="12" s="1"/>
  <c r="O4020" i="12"/>
  <c r="Q4020" i="12" s="1"/>
  <c r="O4271" i="12"/>
  <c r="Q4271" i="12" s="1"/>
  <c r="O3826" i="12"/>
  <c r="Q3826" i="12" s="1"/>
  <c r="O4314" i="12"/>
  <c r="Q4314" i="12" s="1"/>
  <c r="O4300" i="12"/>
  <c r="Q4300" i="12" s="1"/>
  <c r="O4182" i="12"/>
  <c r="Q4182" i="12" s="1"/>
  <c r="O4079" i="12"/>
  <c r="Q4079" i="12" s="1"/>
  <c r="O3984" i="12"/>
  <c r="Q3984" i="12" s="1"/>
  <c r="O3819" i="12"/>
  <c r="Q3819" i="12" s="1"/>
  <c r="O3931" i="12"/>
  <c r="Q3931" i="12" s="1"/>
  <c r="O3793" i="12"/>
  <c r="Q3793" i="12" s="1"/>
  <c r="O4122" i="12"/>
  <c r="Q4122" i="12" s="1"/>
  <c r="O4259" i="12"/>
  <c r="Q4259" i="12" s="1"/>
  <c r="O3824" i="12"/>
  <c r="Q3824" i="12" s="1"/>
  <c r="O4162" i="12"/>
  <c r="Q4162" i="12" s="1"/>
  <c r="O3810" i="12"/>
  <c r="Q3810" i="12" s="1"/>
  <c r="O3828" i="12"/>
  <c r="Q3828" i="12" s="1"/>
  <c r="O3835" i="12"/>
  <c r="Q3835" i="12" s="1"/>
  <c r="O4080" i="12"/>
  <c r="Q4080" i="12" s="1"/>
  <c r="O3780" i="12"/>
  <c r="Q3780" i="12" s="1"/>
  <c r="O4057" i="12"/>
  <c r="Q4057" i="12" s="1"/>
  <c r="O3915" i="12"/>
  <c r="Q3915" i="12" s="1"/>
  <c r="O4064" i="12"/>
  <c r="Q4064" i="12" s="1"/>
  <c r="O4063" i="12"/>
  <c r="Q4063" i="12" s="1"/>
  <c r="O3881" i="12"/>
  <c r="Q3881" i="12" s="1"/>
  <c r="O4135" i="12"/>
  <c r="Q4135" i="12" s="1"/>
  <c r="O3839" i="12"/>
  <c r="Q3839" i="12" s="1"/>
  <c r="O4141" i="12"/>
  <c r="Q4141" i="12" s="1"/>
  <c r="O3838" i="12"/>
  <c r="Q3838" i="12" s="1"/>
  <c r="O4282" i="12"/>
  <c r="Q4282" i="12" s="1"/>
  <c r="O3937" i="12"/>
  <c r="Q3937" i="12" s="1"/>
  <c r="O4244" i="12"/>
  <c r="Q4244" i="12" s="1"/>
  <c r="O4218" i="12"/>
  <c r="Q4218" i="12" s="1"/>
  <c r="O4246" i="12"/>
  <c r="Q4246" i="12" s="1"/>
  <c r="O4222" i="12"/>
  <c r="Q4222" i="12" s="1"/>
  <c r="O4249" i="12"/>
  <c r="Q4249" i="12" s="1"/>
  <c r="O4186" i="12"/>
  <c r="Q4186" i="12" s="1"/>
  <c r="O4257" i="12"/>
  <c r="Q4257" i="12" s="1"/>
  <c r="O4211" i="12"/>
  <c r="Q4211" i="12" s="1"/>
  <c r="O4157" i="12"/>
  <c r="Q4157" i="12" s="1"/>
  <c r="O4215" i="12"/>
  <c r="Q4215" i="12" s="1"/>
  <c r="O4073" i="12"/>
  <c r="Q4073" i="12" s="1"/>
  <c r="O4124" i="12"/>
  <c r="Q4124" i="12" s="1"/>
  <c r="O3945" i="12"/>
  <c r="Q3945" i="12" s="1"/>
  <c r="O4067" i="12"/>
  <c r="Q4067" i="12" s="1"/>
  <c r="O4169" i="12"/>
  <c r="Q4169" i="12" s="1"/>
  <c r="O4168" i="12"/>
  <c r="Q4168" i="12" s="1"/>
  <c r="O4002" i="12"/>
  <c r="Q4002" i="12" s="1"/>
  <c r="O4111" i="12"/>
  <c r="Q4111" i="12" s="1"/>
  <c r="O4142" i="12"/>
  <c r="Q4142" i="12" s="1"/>
  <c r="O4034" i="12"/>
  <c r="Q4034" i="12" s="1"/>
  <c r="O3922" i="12"/>
  <c r="Q3922" i="12" s="1"/>
  <c r="O3858" i="12"/>
  <c r="Q3858" i="12" s="1"/>
  <c r="O3999" i="12"/>
  <c r="Q3999" i="12" s="1"/>
  <c r="O3942" i="12"/>
  <c r="Q3942" i="12" s="1"/>
  <c r="O3878" i="12"/>
  <c r="Q3878" i="12" s="1"/>
  <c r="O4046" i="12"/>
  <c r="Q4046" i="12" s="1"/>
  <c r="O3916" i="12"/>
  <c r="Q3916" i="12" s="1"/>
  <c r="O3789" i="12"/>
  <c r="Q3789" i="12" s="1"/>
  <c r="O4013" i="12"/>
  <c r="Q4013" i="12" s="1"/>
  <c r="O3946" i="12"/>
  <c r="Q3946" i="12" s="1"/>
  <c r="O3882" i="12"/>
  <c r="Q3882" i="12" s="1"/>
  <c r="O3794" i="12"/>
  <c r="Q3794" i="12" s="1"/>
  <c r="O4012" i="12"/>
  <c r="Q4012" i="12" s="1"/>
  <c r="O3927" i="12"/>
  <c r="Q3927" i="12" s="1"/>
  <c r="O3863" i="12"/>
  <c r="Q3863" i="12" s="1"/>
  <c r="O4030" i="12"/>
  <c r="Q4030" i="12" s="1"/>
  <c r="O3953" i="12"/>
  <c r="Q3953" i="12" s="1"/>
  <c r="O3884" i="12"/>
  <c r="Q3884" i="12" s="1"/>
  <c r="O4037" i="12"/>
  <c r="Q4037" i="12" s="1"/>
  <c r="O3972" i="12"/>
  <c r="Q3972" i="12" s="1"/>
  <c r="O3892" i="12"/>
  <c r="Q3892" i="12" s="1"/>
  <c r="O3799" i="12"/>
  <c r="Q3799" i="12" s="1"/>
  <c r="O3779" i="12"/>
  <c r="Q3779" i="12" s="1"/>
  <c r="O4038" i="12"/>
  <c r="Q4038" i="12" s="1"/>
  <c r="O3817" i="12"/>
  <c r="Q3817" i="12" s="1"/>
  <c r="O3752" i="12"/>
  <c r="Q3752" i="12" s="1"/>
  <c r="O3947" i="12"/>
  <c r="Q3947" i="12" s="1"/>
  <c r="O4224" i="12"/>
  <c r="Q4224" i="12" s="1"/>
  <c r="O3864" i="12"/>
  <c r="Q3864" i="12" s="1"/>
  <c r="O3841" i="12"/>
  <c r="Q3841" i="12" s="1"/>
  <c r="O4126" i="12"/>
  <c r="Q4126" i="12" s="1"/>
  <c r="O4297" i="12"/>
  <c r="Q4297" i="12" s="1"/>
  <c r="O4202" i="12"/>
  <c r="Q4202" i="12" s="1"/>
  <c r="O4106" i="12"/>
  <c r="Q4106" i="12" s="1"/>
  <c r="O4175" i="12"/>
  <c r="Q4175" i="12" s="1"/>
  <c r="O3921" i="12"/>
  <c r="Q3921" i="12" s="1"/>
  <c r="O3856" i="12"/>
  <c r="Q3856" i="12" s="1"/>
  <c r="O3986" i="12"/>
  <c r="Q3986" i="12" s="1"/>
  <c r="O3775" i="12"/>
  <c r="Q3775" i="12" s="1"/>
  <c r="O3778" i="12"/>
  <c r="Q3778" i="12" s="1"/>
  <c r="O4251" i="12"/>
  <c r="Q4251" i="12" s="1"/>
  <c r="O3758" i="12"/>
  <c r="Q3758" i="12" s="1"/>
  <c r="O4118" i="12"/>
  <c r="Q4118" i="12" s="1"/>
  <c r="O4280" i="12"/>
  <c r="Q4280" i="12" s="1"/>
  <c r="O3820" i="12"/>
  <c r="Q3820" i="12" s="1"/>
  <c r="O3827" i="12"/>
  <c r="Q3827" i="12" s="1"/>
  <c r="O4040" i="12"/>
  <c r="Q4040" i="12" s="1"/>
  <c r="O4311" i="12"/>
  <c r="Q4311" i="12" s="1"/>
  <c r="O4042" i="12"/>
  <c r="Q4042" i="12" s="1"/>
  <c r="O4322" i="12"/>
  <c r="Q4322" i="12" s="1"/>
  <c r="O4049" i="12"/>
  <c r="Q4049" i="12" s="1"/>
  <c r="O3919" i="12"/>
  <c r="Q3919" i="12" s="1"/>
  <c r="O3822" i="12"/>
  <c r="Q3822" i="12" s="1"/>
  <c r="O4109" i="12"/>
  <c r="Q4109" i="12" s="1"/>
  <c r="O3814" i="12"/>
  <c r="Q3814" i="12" s="1"/>
  <c r="O4114" i="12"/>
  <c r="Q4114" i="12" s="1"/>
  <c r="O3831" i="12"/>
  <c r="Q3831" i="12" s="1"/>
  <c r="O4148" i="12"/>
  <c r="Q4148" i="12" s="1"/>
  <c r="O3855" i="12"/>
  <c r="Q3855" i="12" s="1"/>
  <c r="O4313" i="12"/>
  <c r="Q4313" i="12" s="1"/>
  <c r="O4318" i="12"/>
  <c r="Q4318" i="12" s="1"/>
  <c r="O4204" i="12"/>
  <c r="Q4204" i="12" s="1"/>
  <c r="O4242" i="12"/>
  <c r="Q4242" i="12" s="1"/>
  <c r="O4217" i="12"/>
  <c r="Q4217" i="12" s="1"/>
  <c r="O4236" i="12"/>
  <c r="Q4236" i="12" s="1"/>
  <c r="O4275" i="12"/>
  <c r="Q4275" i="12" s="1"/>
  <c r="O4179" i="12"/>
  <c r="Q4179" i="12" s="1"/>
  <c r="O4281" i="12"/>
  <c r="Q4281" i="12" s="1"/>
  <c r="O4178" i="12"/>
  <c r="Q4178" i="12" s="1"/>
  <c r="O4131" i="12"/>
  <c r="Q4131" i="12" s="1"/>
  <c r="O4192" i="12"/>
  <c r="Q4192" i="12" s="1"/>
  <c r="O4102" i="12"/>
  <c r="Q4102" i="12" s="1"/>
  <c r="O4019" i="12"/>
  <c r="Q4019" i="12" s="1"/>
  <c r="O4070" i="12"/>
  <c r="Q4070" i="12" s="1"/>
  <c r="O4201" i="12"/>
  <c r="Q4201" i="12" s="1"/>
  <c r="O4151" i="12"/>
  <c r="Q4151" i="12" s="1"/>
  <c r="O4206" i="12"/>
  <c r="Q4206" i="12" s="1"/>
  <c r="O4100" i="12"/>
  <c r="Q4100" i="12" s="1"/>
  <c r="O4033" i="12"/>
  <c r="Q4033" i="12" s="1"/>
  <c r="O4014" i="12"/>
  <c r="Q4014" i="12" s="1"/>
  <c r="O3913" i="12"/>
  <c r="Q3913" i="12" s="1"/>
  <c r="O3849" i="12"/>
  <c r="Q3849" i="12" s="1"/>
  <c r="O3995" i="12"/>
  <c r="Q3995" i="12" s="1"/>
  <c r="O3933" i="12"/>
  <c r="Q3933" i="12" s="1"/>
  <c r="O3869" i="12"/>
  <c r="Q3869" i="12" s="1"/>
  <c r="O4043" i="12"/>
  <c r="Q4043" i="12" s="1"/>
  <c r="O3912" i="12"/>
  <c r="Q3912" i="12" s="1"/>
  <c r="O3979" i="12"/>
  <c r="Q3979" i="12" s="1"/>
  <c r="O4009" i="12"/>
  <c r="Q4009" i="12" s="1"/>
  <c r="O3941" i="12"/>
  <c r="Q3941" i="12" s="1"/>
  <c r="O3873" i="12"/>
  <c r="Q3873" i="12" s="1"/>
  <c r="O4069" i="12"/>
  <c r="Q4069" i="12" s="1"/>
  <c r="O4008" i="12"/>
  <c r="Q4008" i="12" s="1"/>
  <c r="O3923" i="12"/>
  <c r="Q3923" i="12" s="1"/>
  <c r="O3859" i="12"/>
  <c r="Q3859" i="12" s="1"/>
  <c r="O4004" i="12"/>
  <c r="Q4004" i="12" s="1"/>
  <c r="O3944" i="12"/>
  <c r="Q3944" i="12" s="1"/>
  <c r="O3880" i="12"/>
  <c r="Q3880" i="12" s="1"/>
  <c r="O4026" i="12"/>
  <c r="Q4026" i="12" s="1"/>
  <c r="O3968" i="12"/>
  <c r="Q3968" i="12" s="1"/>
  <c r="O3888" i="12"/>
  <c r="Q3888" i="12" s="1"/>
  <c r="O3791" i="12"/>
  <c r="Q3791" i="12" s="1"/>
  <c r="O3771" i="12"/>
  <c r="Q3771" i="12" s="1"/>
  <c r="O4022" i="12"/>
  <c r="Q4022" i="12" s="1"/>
  <c r="O3809" i="12"/>
  <c r="Q3809" i="12" s="1"/>
  <c r="O3755" i="12"/>
  <c r="Q3755" i="12" s="1"/>
  <c r="O3943" i="12"/>
  <c r="Q3943" i="12" s="1"/>
  <c r="O4108" i="12"/>
  <c r="Q4108" i="12" s="1"/>
  <c r="O3796" i="12"/>
  <c r="Q3796" i="12" s="1"/>
  <c r="O4199" i="12"/>
  <c r="Q4199" i="12" s="1"/>
  <c r="O4296" i="12"/>
  <c r="Q4296" i="12" s="1"/>
  <c r="O4223" i="12"/>
  <c r="Q4223" i="12" s="1"/>
  <c r="O4066" i="12"/>
  <c r="Q4066" i="12" s="1"/>
  <c r="O3857" i="12"/>
  <c r="Q3857" i="12" s="1"/>
  <c r="O3901" i="12"/>
  <c r="Q3901" i="12" s="1"/>
  <c r="O3806" i="12"/>
  <c r="Q3806" i="12" s="1"/>
  <c r="O4305" i="12"/>
  <c r="Q4305" i="12" s="1"/>
  <c r="O4219" i="12"/>
  <c r="Q4219" i="12" s="1"/>
  <c r="O3750" i="12"/>
  <c r="Q3750" i="12" s="1"/>
  <c r="O4077" i="12"/>
  <c r="Q4077" i="12" s="1"/>
  <c r="O4091" i="12"/>
  <c r="Q4091" i="12" s="1"/>
  <c r="O4248" i="12"/>
  <c r="Q4248" i="12" s="1"/>
  <c r="O4279" i="12"/>
  <c r="Q4279" i="12" s="1"/>
  <c r="O3770" i="12"/>
  <c r="Q3770" i="12" s="1"/>
  <c r="O3797" i="12"/>
  <c r="Q3797" i="12" s="1"/>
  <c r="O4285" i="12"/>
  <c r="Q4285" i="12" s="1"/>
  <c r="O3850" i="12"/>
  <c r="Q3850" i="12" s="1"/>
  <c r="O3928" i="12"/>
  <c r="Q3928" i="12" s="1"/>
  <c r="O4315" i="12"/>
  <c r="Q4315" i="12" s="1"/>
  <c r="O3853" i="12"/>
  <c r="Q3853" i="12" s="1"/>
  <c r="O4287" i="12"/>
  <c r="Q4287" i="12" s="1"/>
  <c r="O3997" i="12"/>
  <c r="Q3997" i="12" s="1"/>
  <c r="O3766" i="12"/>
  <c r="Q3766" i="12" s="1"/>
  <c r="O4094" i="12"/>
  <c r="Q4094" i="12" s="1"/>
  <c r="O3802" i="12"/>
  <c r="Q3802" i="12" s="1"/>
  <c r="O4127" i="12"/>
  <c r="Q4127" i="12" s="1"/>
  <c r="O3781" i="12"/>
  <c r="Q3781" i="12" s="1"/>
  <c r="O4140" i="12"/>
  <c r="Q4140" i="12" s="1"/>
  <c r="O3825" i="12"/>
  <c r="Q3825" i="12" s="1"/>
  <c r="O4309" i="12"/>
  <c r="Q4309" i="12" s="1"/>
  <c r="O4302" i="12"/>
  <c r="Q4302" i="12" s="1"/>
  <c r="O4308" i="12"/>
  <c r="Q4308" i="12" s="1"/>
  <c r="O4176" i="12"/>
  <c r="Q4176" i="12" s="1"/>
  <c r="O4230" i="12"/>
  <c r="Q4230" i="12" s="1"/>
  <c r="O4213" i="12"/>
  <c r="Q4213" i="12" s="1"/>
  <c r="O4226" i="12"/>
  <c r="Q4226" i="12" s="1"/>
  <c r="O4253" i="12"/>
  <c r="Q4253" i="12" s="1"/>
  <c r="O4154" i="12"/>
  <c r="Q4154" i="12" s="1"/>
  <c r="O4310" i="12"/>
  <c r="Q4310" i="12" s="1"/>
  <c r="O4159" i="12"/>
  <c r="Q4159" i="12" s="1"/>
  <c r="O4125" i="12"/>
  <c r="Q4125" i="12" s="1"/>
  <c r="O4185" i="12"/>
  <c r="Q4185" i="12" s="1"/>
  <c r="O4292" i="12"/>
  <c r="Q4292" i="12" s="1"/>
  <c r="O4041" i="12"/>
  <c r="Q4041" i="12" s="1"/>
  <c r="O4177" i="12"/>
  <c r="Q4177" i="12" s="1"/>
  <c r="O4267" i="12"/>
  <c r="Q4267" i="12" s="1"/>
  <c r="O4139" i="12"/>
  <c r="Q4139" i="12" s="1"/>
  <c r="O4196" i="12"/>
  <c r="Q4196" i="12" s="1"/>
  <c r="O4097" i="12"/>
  <c r="Q4097" i="12" s="1"/>
  <c r="O4105" i="12"/>
  <c r="Q4105" i="12" s="1"/>
  <c r="O3988" i="12"/>
  <c r="Q3988" i="12" s="1"/>
  <c r="O3900" i="12"/>
  <c r="Q3900" i="12" s="1"/>
  <c r="O3836" i="12"/>
  <c r="Q3836" i="12" s="1"/>
  <c r="O3991" i="12"/>
  <c r="Q3991" i="12" s="1"/>
  <c r="O3930" i="12"/>
  <c r="Q3930" i="12" s="1"/>
  <c r="O3866" i="12"/>
  <c r="Q3866" i="12" s="1"/>
  <c r="O4036" i="12"/>
  <c r="Q4036" i="12" s="1"/>
  <c r="O3903" i="12"/>
  <c r="Q3903" i="12" s="1"/>
  <c r="O3811" i="12"/>
  <c r="Q3811" i="12" s="1"/>
  <c r="O4005" i="12"/>
  <c r="Q4005" i="12" s="1"/>
  <c r="O3924" i="12"/>
  <c r="Q3924" i="12" s="1"/>
  <c r="O3860" i="12"/>
  <c r="Q3860" i="12" s="1"/>
  <c r="O4062" i="12"/>
  <c r="Q4062" i="12" s="1"/>
  <c r="O3989" i="12"/>
  <c r="Q3989" i="12" s="1"/>
  <c r="O3910" i="12"/>
  <c r="Q3910" i="12" s="1"/>
  <c r="O3846" i="12"/>
  <c r="Q3846" i="12" s="1"/>
  <c r="O4001" i="12"/>
  <c r="Q4001" i="12" s="1"/>
  <c r="O3935" i="12"/>
  <c r="Q3935" i="12" s="1"/>
  <c r="O3871" i="12"/>
  <c r="Q3871" i="12" s="1"/>
  <c r="O4015" i="12"/>
  <c r="Q4015" i="12" s="1"/>
  <c r="O3952" i="12"/>
  <c r="Q3952" i="12" s="1"/>
  <c r="O3879" i="12"/>
  <c r="Q3879" i="12" s="1"/>
  <c r="O3783" i="12"/>
  <c r="Q3783" i="12" s="1"/>
  <c r="O3763" i="12"/>
  <c r="Q3763" i="12" s="1"/>
  <c r="O4006" i="12"/>
  <c r="Q4006" i="12" s="1"/>
  <c r="O3801" i="12"/>
  <c r="Q3801" i="12" s="1"/>
  <c r="O3756" i="12"/>
  <c r="Q3756" i="12" s="1"/>
  <c r="O4089" i="12"/>
  <c r="Q4089" i="12" s="1"/>
  <c r="O4295" i="12"/>
  <c r="Q4295" i="12" s="1"/>
  <c r="O4190" i="12"/>
  <c r="Q4190" i="12" s="1"/>
  <c r="O4324" i="12"/>
  <c r="Q4324" i="12" s="1"/>
  <c r="O4323" i="12"/>
  <c r="Q4323" i="12" s="1"/>
  <c r="O4228" i="12"/>
  <c r="Q4228" i="12" s="1"/>
  <c r="O4198" i="12"/>
  <c r="Q4198" i="12" s="1"/>
  <c r="O4136" i="12"/>
  <c r="Q4136" i="12" s="1"/>
  <c r="O3832" i="12"/>
  <c r="Q3832" i="12" s="1"/>
  <c r="O3920" i="12"/>
  <c r="Q3920" i="12" s="1"/>
  <c r="O3867" i="12"/>
  <c r="Q3867" i="12" s="1"/>
  <c r="O3751" i="12"/>
  <c r="Q3751" i="12" s="1"/>
  <c r="B1528" i="12"/>
  <c r="B2870" i="12"/>
  <c r="B2990" i="12"/>
  <c r="B2992" i="12"/>
  <c r="B2941" i="12"/>
  <c r="B2863" i="12"/>
  <c r="B2943" i="12"/>
  <c r="B2884" i="12"/>
  <c r="B2896" i="12"/>
  <c r="B1230" i="12"/>
  <c r="B2950" i="12"/>
  <c r="B2977" i="12"/>
  <c r="B2890" i="12"/>
  <c r="B2849" i="12"/>
  <c r="B3091" i="12"/>
  <c r="B3001" i="12"/>
  <c r="B2686" i="12"/>
  <c r="B2416" i="12"/>
  <c r="B2764" i="12"/>
  <c r="B2515" i="12"/>
  <c r="B2574" i="12"/>
  <c r="B2244" i="12"/>
  <c r="B2952" i="12"/>
  <c r="B539" i="12"/>
  <c r="B2784" i="12"/>
  <c r="B239" i="12"/>
  <c r="B2625" i="12"/>
  <c r="B2920" i="12"/>
  <c r="B25" i="12"/>
  <c r="B231" i="12"/>
  <c r="B1316" i="12"/>
  <c r="B2706" i="12"/>
  <c r="B2931" i="12"/>
  <c r="B1105" i="12"/>
  <c r="B2533" i="12"/>
  <c r="B1235" i="12"/>
  <c r="B1873" i="12"/>
  <c r="B1874" i="12"/>
  <c r="B3083" i="12"/>
  <c r="B754" i="12"/>
  <c r="B240" i="12"/>
  <c r="B1831" i="12"/>
  <c r="B1601" i="12"/>
  <c r="B134" i="12"/>
  <c r="B1879" i="12"/>
  <c r="B947" i="12"/>
  <c r="B1908" i="12"/>
  <c r="B1010" i="12"/>
  <c r="B188" i="12"/>
  <c r="B393" i="12"/>
  <c r="B174" i="12"/>
  <c r="B1270" i="12"/>
  <c r="B515" i="12"/>
  <c r="B1044" i="12"/>
  <c r="B1531" i="12"/>
  <c r="B91" i="12"/>
  <c r="B238" i="12"/>
  <c r="B474" i="12"/>
  <c r="B1723" i="12"/>
  <c r="B1549" i="12"/>
  <c r="B333" i="12"/>
  <c r="B125" i="12"/>
  <c r="B554" i="12"/>
  <c r="B265" i="12"/>
  <c r="B696" i="12"/>
  <c r="B452" i="12"/>
  <c r="B220" i="12"/>
  <c r="B74" i="12"/>
  <c r="B71" i="12"/>
  <c r="B3110" i="12"/>
  <c r="B424" i="12"/>
  <c r="B673" i="12"/>
  <c r="B606" i="12"/>
  <c r="B2753" i="12"/>
  <c r="B2826" i="12"/>
  <c r="B2750" i="12"/>
  <c r="B217" i="12"/>
  <c r="B2853" i="12"/>
  <c r="B2979" i="12"/>
  <c r="B939" i="12"/>
  <c r="B2283" i="12"/>
  <c r="B2841" i="12"/>
  <c r="B841" i="12"/>
  <c r="B2343" i="12"/>
  <c r="B3004" i="12"/>
  <c r="B2932" i="12"/>
  <c r="B2984" i="12"/>
  <c r="B2373" i="12"/>
  <c r="B2860" i="12"/>
  <c r="B2962" i="12"/>
  <c r="B2446" i="12"/>
  <c r="B2242" i="12"/>
  <c r="B1154" i="12"/>
  <c r="B2176" i="12"/>
  <c r="B1661" i="12"/>
  <c r="B2467" i="12"/>
  <c r="B1380" i="12"/>
  <c r="B2738" i="12"/>
  <c r="B2131" i="12"/>
  <c r="B1391" i="12"/>
  <c r="B2076" i="12"/>
  <c r="B2664" i="12"/>
  <c r="B1515" i="12"/>
  <c r="B2744" i="12"/>
  <c r="B1245" i="12"/>
  <c r="B2390" i="12"/>
  <c r="B720" i="12"/>
  <c r="B2696" i="12"/>
  <c r="B1714" i="12"/>
  <c r="B1273" i="12"/>
  <c r="B2443" i="12"/>
  <c r="B2687" i="12"/>
  <c r="B2768" i="12"/>
  <c r="B2829" i="12"/>
  <c r="B894" i="12"/>
  <c r="B934" i="12"/>
  <c r="B279" i="12"/>
  <c r="B744" i="12"/>
  <c r="B1650" i="12"/>
  <c r="B861" i="12"/>
  <c r="B1283" i="12"/>
  <c r="B1471" i="12"/>
  <c r="B740" i="12"/>
  <c r="B2350" i="12"/>
  <c r="B2787" i="12"/>
  <c r="B2051" i="12"/>
  <c r="B1992" i="12"/>
  <c r="B1788" i="12"/>
  <c r="B2364" i="12"/>
  <c r="B2402" i="12"/>
  <c r="B2448" i="12"/>
  <c r="B2916" i="12"/>
  <c r="B2946" i="12"/>
  <c r="B2770" i="12"/>
  <c r="B2556" i="12"/>
  <c r="B2794" i="12"/>
  <c r="B2818" i="12"/>
  <c r="B2822" i="12"/>
  <c r="B1782" i="12"/>
  <c r="B2989" i="12"/>
  <c r="B2219" i="12"/>
  <c r="B2838" i="12"/>
  <c r="B2801" i="12"/>
  <c r="B2672" i="12"/>
  <c r="B2842" i="12"/>
  <c r="B2608" i="12"/>
  <c r="B2568" i="12"/>
  <c r="B2929" i="12"/>
  <c r="B2690" i="12"/>
  <c r="B2066" i="12"/>
  <c r="B2712" i="12"/>
  <c r="B2001" i="12"/>
  <c r="B2128" i="12"/>
  <c r="B1416" i="12"/>
  <c r="B2435" i="12"/>
  <c r="B900" i="12"/>
  <c r="B2819" i="12"/>
  <c r="B1479" i="12"/>
  <c r="B1368" i="12"/>
  <c r="B2734" i="12"/>
  <c r="B2303" i="12"/>
  <c r="B1872" i="12"/>
  <c r="B1444" i="12"/>
  <c r="B2729" i="12"/>
  <c r="B1797" i="12"/>
  <c r="B2724" i="12"/>
  <c r="B2422" i="12"/>
  <c r="B1042" i="12"/>
  <c r="B1599" i="12"/>
  <c r="B2817" i="12"/>
  <c r="B2301" i="12"/>
  <c r="B1906" i="12"/>
  <c r="B583" i="12"/>
  <c r="B1981" i="12"/>
  <c r="B1090" i="12"/>
  <c r="B2471" i="12"/>
  <c r="B552" i="12"/>
  <c r="B1701" i="12"/>
  <c r="B519" i="12"/>
  <c r="B676" i="12"/>
  <c r="B1246" i="12"/>
  <c r="B298" i="12"/>
  <c r="B1491" i="12"/>
  <c r="B451" i="12"/>
  <c r="B318" i="12"/>
  <c r="B781" i="12"/>
  <c r="B2368" i="12"/>
  <c r="B266" i="12"/>
  <c r="B549" i="12"/>
  <c r="B503" i="12"/>
  <c r="B78" i="12"/>
  <c r="B3009" i="12"/>
  <c r="B2735" i="12"/>
  <c r="B143" i="12"/>
  <c r="B1752" i="12"/>
  <c r="B2536" i="12"/>
  <c r="B141" i="12"/>
  <c r="B1410" i="12"/>
  <c r="B1103" i="12"/>
  <c r="B1869" i="12"/>
  <c r="B2747" i="12"/>
  <c r="B1589" i="12"/>
  <c r="B80" i="12"/>
  <c r="B1934" i="12"/>
  <c r="B1239" i="12"/>
  <c r="B1838" i="12"/>
  <c r="B1606" i="12"/>
  <c r="B492" i="12"/>
  <c r="B1106" i="12"/>
  <c r="B1972" i="12"/>
  <c r="B2827" i="12"/>
  <c r="B2492" i="12"/>
  <c r="B534" i="12"/>
  <c r="B1613" i="12"/>
  <c r="B1054" i="12"/>
  <c r="B2007" i="12"/>
  <c r="B499" i="12"/>
  <c r="B627" i="12"/>
  <c r="B454" i="12"/>
  <c r="B2067" i="12"/>
  <c r="B486" i="12"/>
  <c r="B1046" i="12"/>
  <c r="B1209" i="12"/>
  <c r="B2361" i="12"/>
  <c r="B2146" i="12"/>
  <c r="B1530" i="12"/>
  <c r="B437" i="12"/>
  <c r="B1120" i="12"/>
  <c r="B2393" i="12"/>
  <c r="B2807" i="12"/>
  <c r="B1219" i="12"/>
  <c r="B571" i="12"/>
  <c r="B822" i="12"/>
  <c r="B2401" i="12"/>
  <c r="B1516" i="12"/>
  <c r="B1265" i="12"/>
  <c r="B172" i="12"/>
  <c r="B688" i="12"/>
  <c r="B1525" i="12"/>
  <c r="B2537" i="12"/>
  <c r="B1298" i="12"/>
  <c r="B1730" i="12"/>
  <c r="B1582" i="12"/>
  <c r="B1558" i="12"/>
  <c r="B607" i="12"/>
  <c r="B1163" i="12"/>
  <c r="B1863" i="12"/>
  <c r="B2673" i="12"/>
  <c r="B2021" i="12"/>
  <c r="B428" i="12"/>
  <c r="B933" i="12"/>
  <c r="B498" i="12"/>
  <c r="B981" i="12"/>
  <c r="B2075" i="12"/>
  <c r="B1151" i="12"/>
  <c r="B2797" i="12"/>
  <c r="B1034" i="12"/>
  <c r="B2813" i="12"/>
  <c r="B232" i="12"/>
  <c r="B2285" i="12"/>
  <c r="B1901" i="12"/>
  <c r="B2658" i="12"/>
  <c r="B2008" i="12"/>
  <c r="B1036" i="12"/>
  <c r="B1161" i="12"/>
  <c r="B479" i="12"/>
  <c r="B1100" i="12"/>
  <c r="B837" i="12"/>
  <c r="B1123" i="12"/>
  <c r="B103" i="12"/>
  <c r="B2072" i="12"/>
  <c r="B2540" i="12"/>
  <c r="B2717" i="12"/>
  <c r="B2328" i="12"/>
  <c r="B2659" i="12"/>
  <c r="B2789" i="12"/>
  <c r="B2250" i="12"/>
  <c r="B2684" i="12"/>
  <c r="B2938" i="12"/>
  <c r="B2749" i="12"/>
  <c r="B2103" i="12"/>
  <c r="B2769" i="12"/>
  <c r="B2810" i="12"/>
  <c r="B2793" i="12"/>
  <c r="B1545" i="12"/>
  <c r="B2403" i="12"/>
  <c r="B2263" i="12"/>
  <c r="B620" i="12"/>
  <c r="B2755" i="12"/>
  <c r="B2715" i="12"/>
  <c r="B2961" i="12"/>
  <c r="B2513" i="12"/>
  <c r="B2086" i="12"/>
  <c r="B2444" i="12"/>
  <c r="B2420" i="12"/>
  <c r="B2358" i="12"/>
  <c r="B1561" i="12"/>
  <c r="B2803" i="12"/>
  <c r="B1302" i="12"/>
  <c r="B1616" i="12"/>
  <c r="B2351" i="12"/>
  <c r="B2192" i="12"/>
  <c r="B2281" i="12"/>
  <c r="B2710" i="12"/>
  <c r="B1645" i="12"/>
  <c r="B1954" i="12"/>
  <c r="B2279" i="12"/>
  <c r="B1987" i="12"/>
  <c r="B2495" i="12"/>
  <c r="B2603" i="12"/>
  <c r="B2645" i="12"/>
  <c r="B2786" i="12"/>
  <c r="B2683" i="12"/>
  <c r="B2316" i="12"/>
  <c r="B2675" i="12"/>
  <c r="B1755" i="12"/>
  <c r="B2917" i="12"/>
  <c r="B2983" i="12"/>
  <c r="B2864" i="12"/>
  <c r="B3036" i="12"/>
  <c r="B1110" i="12"/>
  <c r="B3144" i="12"/>
  <c r="B2144" i="12"/>
  <c r="O3170" i="12"/>
  <c r="Q3170" i="12" s="1"/>
  <c r="O3187" i="12"/>
  <c r="Q3187" i="12" s="1"/>
  <c r="O3226" i="12"/>
  <c r="Q3226" i="12" s="1"/>
  <c r="O3236" i="12"/>
  <c r="Q3236" i="12" s="1"/>
  <c r="O3252" i="12"/>
  <c r="Q3252" i="12" s="1"/>
  <c r="O3268" i="12"/>
  <c r="Q3268" i="12" s="1"/>
  <c r="O3284" i="12"/>
  <c r="Q3284" i="12" s="1"/>
  <c r="O3300" i="12"/>
  <c r="Q3300" i="12" s="1"/>
  <c r="O3316" i="12"/>
  <c r="Q3316" i="12" s="1"/>
  <c r="O3332" i="12"/>
  <c r="Q3332" i="12" s="1"/>
  <c r="O3348" i="12"/>
  <c r="Q3348" i="12" s="1"/>
  <c r="O3476" i="12"/>
  <c r="Q3476" i="12" s="1"/>
  <c r="O3571" i="12"/>
  <c r="Q3571" i="12" s="1"/>
  <c r="O3576" i="12"/>
  <c r="Q3576" i="12" s="1"/>
  <c r="O3581" i="12"/>
  <c r="Q3581" i="12" s="1"/>
  <c r="O3586" i="12"/>
  <c r="Q3586" i="12" s="1"/>
  <c r="O3629" i="12"/>
  <c r="Q3629" i="12" s="1"/>
  <c r="O3194" i="12"/>
  <c r="Q3194" i="12" s="1"/>
  <c r="O3210" i="12"/>
  <c r="Q3210" i="12" s="1"/>
  <c r="O3220" i="12"/>
  <c r="Q3220" i="12" s="1"/>
  <c r="O3243" i="12"/>
  <c r="Q3243" i="12" s="1"/>
  <c r="O3259" i="12"/>
  <c r="Q3259" i="12" s="1"/>
  <c r="O3361" i="12"/>
  <c r="Q3361" i="12" s="1"/>
  <c r="O3404" i="12"/>
  <c r="Q3404" i="12" s="1"/>
  <c r="O3432" i="12"/>
  <c r="Q3432" i="12" s="1"/>
  <c r="O3439" i="12"/>
  <c r="Q3439" i="12" s="1"/>
  <c r="O3538" i="12"/>
  <c r="Q3538" i="12" s="1"/>
  <c r="O3577" i="12"/>
  <c r="Q3577" i="12" s="1"/>
  <c r="O3644" i="12"/>
  <c r="Q3644" i="12" s="1"/>
  <c r="O3663" i="12"/>
  <c r="Q3663" i="12" s="1"/>
  <c r="O3195" i="12"/>
  <c r="Q3195" i="12" s="1"/>
  <c r="O3211" i="12"/>
  <c r="Q3211" i="12" s="1"/>
  <c r="O3250" i="12"/>
  <c r="Q3250" i="12" s="1"/>
  <c r="O3266" i="12"/>
  <c r="Q3266" i="12" s="1"/>
  <c r="O3282" i="12"/>
  <c r="Q3282" i="12" s="1"/>
  <c r="O3298" i="12"/>
  <c r="Q3298" i="12" s="1"/>
  <c r="O3314" i="12"/>
  <c r="Q3314" i="12" s="1"/>
  <c r="O3330" i="12"/>
  <c r="Q3330" i="12" s="1"/>
  <c r="O3346" i="12"/>
  <c r="Q3346" i="12" s="1"/>
  <c r="O3377" i="12"/>
  <c r="Q3377" i="12" s="1"/>
  <c r="O3411" i="12"/>
  <c r="Q3411" i="12" s="1"/>
  <c r="O3418" i="12"/>
  <c r="Q3418" i="12" s="1"/>
  <c r="O3490" i="12"/>
  <c r="Q3490" i="12" s="1"/>
  <c r="O3573" i="12"/>
  <c r="Q3573" i="12" s="1"/>
  <c r="O3583" i="12"/>
  <c r="Q3583" i="12" s="1"/>
  <c r="O3602" i="12"/>
  <c r="Q3602" i="12" s="1"/>
  <c r="O3608" i="12"/>
  <c r="Q3608" i="12" s="1"/>
  <c r="O3614" i="12"/>
  <c r="Q3614" i="12" s="1"/>
  <c r="O3626" i="12"/>
  <c r="Q3626" i="12" s="1"/>
  <c r="O3631" i="12"/>
  <c r="Q3631" i="12" s="1"/>
  <c r="O3196" i="12"/>
  <c r="Q3196" i="12" s="1"/>
  <c r="O3628" i="12"/>
  <c r="Q3628" i="12" s="1"/>
  <c r="O3212" i="12"/>
  <c r="Q3212" i="12" s="1"/>
  <c r="O3235" i="12"/>
  <c r="Q3235" i="12" s="1"/>
  <c r="O3728" i="12"/>
  <c r="Q3728" i="12" s="1"/>
  <c r="O3387" i="12"/>
  <c r="Q3387" i="12" s="1"/>
  <c r="O3394" i="12"/>
  <c r="Q3394" i="12" s="1"/>
  <c r="O3401" i="12"/>
  <c r="Q3401" i="12" s="1"/>
  <c r="O3528" i="12"/>
  <c r="Q3528" i="12" s="1"/>
  <c r="O3722" i="12"/>
  <c r="Q3722" i="12" s="1"/>
  <c r="O3709" i="12"/>
  <c r="Q3709" i="12" s="1"/>
  <c r="O3186" i="12"/>
  <c r="Q3186" i="12" s="1"/>
  <c r="O3647" i="12"/>
  <c r="Q3647" i="12" s="1"/>
  <c r="O3547" i="12"/>
  <c r="Q3547" i="12" s="1"/>
  <c r="O3641" i="12"/>
  <c r="Q3641" i="12" s="1"/>
  <c r="O3149" i="12"/>
  <c r="Q3149" i="12" s="1"/>
  <c r="O3202" i="12"/>
  <c r="Q3202" i="12" s="1"/>
  <c r="O3725" i="12"/>
  <c r="Q3725" i="12" s="1"/>
  <c r="O3224" i="12"/>
  <c r="Q3224" i="12" s="1"/>
  <c r="O3546" i="12"/>
  <c r="Q3546" i="12" s="1"/>
  <c r="O3482" i="12"/>
  <c r="Q3482" i="12" s="1"/>
  <c r="O3245" i="12"/>
  <c r="Q3245" i="12" s="1"/>
  <c r="O3745" i="12"/>
  <c r="Q3745" i="12" s="1"/>
  <c r="O3544" i="12"/>
  <c r="Q3544" i="12" s="1"/>
  <c r="O3308" i="12"/>
  <c r="Q3308" i="12" s="1"/>
  <c r="O3347" i="12"/>
  <c r="Q3347" i="12" s="1"/>
  <c r="O3283" i="12"/>
  <c r="Q3283" i="12" s="1"/>
  <c r="O3589" i="12"/>
  <c r="Q3589" i="12" s="1"/>
  <c r="O3258" i="12"/>
  <c r="Q3258" i="12" s="1"/>
  <c r="O3673" i="12"/>
  <c r="Q3673" i="12" s="1"/>
  <c r="O3257" i="12"/>
  <c r="Q3257" i="12" s="1"/>
  <c r="O3740" i="12"/>
  <c r="Q3740" i="12" s="1"/>
  <c r="O3507" i="12"/>
  <c r="Q3507" i="12" s="1"/>
  <c r="O3304" i="12"/>
  <c r="Q3304" i="12" s="1"/>
  <c r="O3173" i="12"/>
  <c r="Q3173" i="12" s="1"/>
  <c r="O3746" i="12"/>
  <c r="Q3746" i="12" s="1"/>
  <c r="O3498" i="12"/>
  <c r="Q3498" i="12" s="1"/>
  <c r="O3287" i="12"/>
  <c r="Q3287" i="12" s="1"/>
  <c r="O3189" i="12"/>
  <c r="Q3189" i="12" s="1"/>
  <c r="O3682" i="12"/>
  <c r="Q3682" i="12" s="1"/>
  <c r="O3302" i="12"/>
  <c r="Q3302" i="12" s="1"/>
  <c r="O3200" i="12"/>
  <c r="Q3200" i="12" s="1"/>
  <c r="O3630" i="12"/>
  <c r="Q3630" i="12" s="1"/>
  <c r="O3349" i="12"/>
  <c r="Q3349" i="12" s="1"/>
  <c r="O3285" i="12"/>
  <c r="Q3285" i="12" s="1"/>
  <c r="O3182" i="12"/>
  <c r="Q3182" i="12" s="1"/>
  <c r="O3680" i="12"/>
  <c r="Q3680" i="12" s="1"/>
  <c r="O3312" i="12"/>
  <c r="Q3312" i="12" s="1"/>
  <c r="O3177" i="12"/>
  <c r="Q3177" i="12" s="1"/>
  <c r="O3698" i="12"/>
  <c r="Q3698" i="12" s="1"/>
  <c r="O3366" i="12"/>
  <c r="Q3366" i="12" s="1"/>
  <c r="O3213" i="12"/>
  <c r="Q3213" i="12" s="1"/>
  <c r="O3735" i="12"/>
  <c r="Q3735" i="12" s="1"/>
  <c r="O3570" i="12"/>
  <c r="Q3570" i="12" s="1"/>
  <c r="O3342" i="12"/>
  <c r="Q3342" i="12" s="1"/>
  <c r="O3225" i="12"/>
  <c r="Q3225" i="12" s="1"/>
  <c r="O3720" i="12"/>
  <c r="Q3720" i="12" s="1"/>
  <c r="O3650" i="12"/>
  <c r="Q3650" i="12" s="1"/>
  <c r="O3567" i="12"/>
  <c r="Q3567" i="12" s="1"/>
  <c r="O3518" i="12"/>
  <c r="Q3518" i="12" s="1"/>
  <c r="O3566" i="12"/>
  <c r="Q3566" i="12" s="1"/>
  <c r="O3704" i="12"/>
  <c r="Q3704" i="12" s="1"/>
  <c r="O3701" i="12"/>
  <c r="Q3701" i="12" s="1"/>
  <c r="O3596" i="12"/>
  <c r="Q3596" i="12" s="1"/>
  <c r="O3605" i="12"/>
  <c r="Q3605" i="12" s="1"/>
  <c r="O3506" i="12"/>
  <c r="Q3506" i="12" s="1"/>
  <c r="O3718" i="12"/>
  <c r="Q3718" i="12" s="1"/>
  <c r="O3609" i="12"/>
  <c r="Q3609" i="12" s="1"/>
  <c r="O3523" i="12"/>
  <c r="Q3523" i="12" s="1"/>
  <c r="O3635" i="12"/>
  <c r="Q3635" i="12" s="1"/>
  <c r="O3500" i="12"/>
  <c r="Q3500" i="12" s="1"/>
  <c r="O3593" i="12"/>
  <c r="Q3593" i="12" s="1"/>
  <c r="O3447" i="12"/>
  <c r="Q3447" i="12" s="1"/>
  <c r="O3378" i="12"/>
  <c r="Q3378" i="12" s="1"/>
  <c r="O3460" i="12"/>
  <c r="Q3460" i="12" s="1"/>
  <c r="O3398" i="12"/>
  <c r="Q3398" i="12" s="1"/>
  <c r="O3183" i="12"/>
  <c r="Q3183" i="12" s="1"/>
  <c r="O3391" i="12"/>
  <c r="Q3391" i="12" s="1"/>
  <c r="O3561" i="12"/>
  <c r="Q3561" i="12" s="1"/>
  <c r="O3435" i="12"/>
  <c r="Q3435" i="12" s="1"/>
  <c r="O3407" i="12"/>
  <c r="Q3407" i="12" s="1"/>
  <c r="O3369" i="12"/>
  <c r="Q3369" i="12" s="1"/>
  <c r="O3437" i="12"/>
  <c r="Q3437" i="12" s="1"/>
  <c r="O3478" i="12"/>
  <c r="Q3478" i="12" s="1"/>
  <c r="O3399" i="12"/>
  <c r="Q3399" i="12" s="1"/>
  <c r="O3152" i="12"/>
  <c r="Q3152" i="12" s="1"/>
  <c r="O3575" i="12"/>
  <c r="Q3575" i="12" s="1"/>
  <c r="O3727" i="12"/>
  <c r="Q3727" i="12" s="1"/>
  <c r="O3642" i="12"/>
  <c r="Q3642" i="12" s="1"/>
  <c r="O3492" i="12"/>
  <c r="Q3492" i="12" s="1"/>
  <c r="O3442" i="12"/>
  <c r="Q3442" i="12" s="1"/>
  <c r="O3382" i="12"/>
  <c r="Q3382" i="12" s="1"/>
  <c r="O3741" i="12"/>
  <c r="Q3741" i="12" s="1"/>
  <c r="O3180" i="12"/>
  <c r="Q3180" i="12" s="1"/>
  <c r="O3695" i="12"/>
  <c r="Q3695" i="12" s="1"/>
  <c r="O3164" i="12"/>
  <c r="Q3164" i="12" s="1"/>
  <c r="O3179" i="12"/>
  <c r="Q3179" i="12" s="1"/>
  <c r="O3357" i="12"/>
  <c r="Q3357" i="12" s="1"/>
  <c r="O3178" i="12"/>
  <c r="Q3178" i="12" s="1"/>
  <c r="O3737" i="12"/>
  <c r="Q3737" i="12" s="1"/>
  <c r="O3521" i="12"/>
  <c r="Q3521" i="12" s="1"/>
  <c r="O3292" i="12"/>
  <c r="Q3292" i="12" s="1"/>
  <c r="O3339" i="12"/>
  <c r="Q3339" i="12" s="1"/>
  <c r="O3275" i="12"/>
  <c r="Q3275" i="12" s="1"/>
  <c r="O3527" i="12"/>
  <c r="Q3527" i="12" s="1"/>
  <c r="O3242" i="12"/>
  <c r="Q3242" i="12" s="1"/>
  <c r="O3657" i="12"/>
  <c r="Q3657" i="12" s="1"/>
  <c r="O3241" i="12"/>
  <c r="Q3241" i="12" s="1"/>
  <c r="O3714" i="12"/>
  <c r="Q3714" i="12" s="1"/>
  <c r="O3499" i="12"/>
  <c r="Q3499" i="12" s="1"/>
  <c r="O3288" i="12"/>
  <c r="Q3288" i="12" s="1"/>
  <c r="O3732" i="12"/>
  <c r="Q3732" i="12" s="1"/>
  <c r="O3464" i="12"/>
  <c r="Q3464" i="12" s="1"/>
  <c r="O3271" i="12"/>
  <c r="Q3271" i="12" s="1"/>
  <c r="O3184" i="12"/>
  <c r="Q3184" i="12" s="1"/>
  <c r="O3671" i="12"/>
  <c r="Q3671" i="12" s="1"/>
  <c r="O3286" i="12"/>
  <c r="Q3286" i="12" s="1"/>
  <c r="O3165" i="12"/>
  <c r="Q3165" i="12" s="1"/>
  <c r="O3587" i="12"/>
  <c r="Q3587" i="12" s="1"/>
  <c r="O3345" i="12"/>
  <c r="Q3345" i="12" s="1"/>
  <c r="O3281" i="12"/>
  <c r="Q3281" i="12" s="1"/>
  <c r="O3159" i="12"/>
  <c r="Q3159" i="12" s="1"/>
  <c r="O3649" i="12"/>
  <c r="Q3649" i="12" s="1"/>
  <c r="O3296" i="12"/>
  <c r="Q3296" i="12" s="1"/>
  <c r="O3687" i="12"/>
  <c r="Q3687" i="12" s="1"/>
  <c r="O3359" i="12"/>
  <c r="Q3359" i="12" s="1"/>
  <c r="O3209" i="12"/>
  <c r="Q3209" i="12" s="1"/>
  <c r="O3697" i="12"/>
  <c r="Q3697" i="12" s="1"/>
  <c r="O3535" i="12"/>
  <c r="Q3535" i="12" s="1"/>
  <c r="O3326" i="12"/>
  <c r="Q3326" i="12" s="1"/>
  <c r="O3208" i="12"/>
  <c r="Q3208" i="12" s="1"/>
  <c r="O3688" i="12"/>
  <c r="Q3688" i="12" s="1"/>
  <c r="O3640" i="12"/>
  <c r="Q3640" i="12" s="1"/>
  <c r="O3562" i="12"/>
  <c r="Q3562" i="12" s="1"/>
  <c r="O3509" i="12"/>
  <c r="Q3509" i="12" s="1"/>
  <c r="O3558" i="12"/>
  <c r="Q3558" i="12" s="1"/>
  <c r="O3710" i="12"/>
  <c r="Q3710" i="12" s="1"/>
  <c r="O3694" i="12"/>
  <c r="Q3694" i="12" s="1"/>
  <c r="O3592" i="12"/>
  <c r="Q3592" i="12" s="1"/>
  <c r="O3600" i="12"/>
  <c r="Q3600" i="12" s="1"/>
  <c r="O3501" i="12"/>
  <c r="Q3501" i="12" s="1"/>
  <c r="O3702" i="12"/>
  <c r="Q3702" i="12" s="1"/>
  <c r="O3604" i="12"/>
  <c r="Q3604" i="12" s="1"/>
  <c r="O3520" i="12"/>
  <c r="Q3520" i="12" s="1"/>
  <c r="O3568" i="12"/>
  <c r="Q3568" i="12" s="1"/>
  <c r="O3496" i="12"/>
  <c r="Q3496" i="12" s="1"/>
  <c r="O3483" i="12"/>
  <c r="Q3483" i="12" s="1"/>
  <c r="O3423" i="12"/>
  <c r="Q3423" i="12" s="1"/>
  <c r="O3371" i="12"/>
  <c r="Q3371" i="12" s="1"/>
  <c r="O3453" i="12"/>
  <c r="Q3453" i="12" s="1"/>
  <c r="O3374" i="12"/>
  <c r="Q3374" i="12" s="1"/>
  <c r="O3480" i="12"/>
  <c r="Q3480" i="12" s="1"/>
  <c r="O3384" i="12"/>
  <c r="Q3384" i="12" s="1"/>
  <c r="O3529" i="12"/>
  <c r="Q3529" i="12" s="1"/>
  <c r="O3425" i="12"/>
  <c r="Q3425" i="12" s="1"/>
  <c r="O3400" i="12"/>
  <c r="Q3400" i="12" s="1"/>
  <c r="O3223" i="12"/>
  <c r="Q3223" i="12" s="1"/>
  <c r="O3434" i="12"/>
  <c r="Q3434" i="12" s="1"/>
  <c r="O3471" i="12"/>
  <c r="Q3471" i="12" s="1"/>
  <c r="O3375" i="12"/>
  <c r="Q3375" i="12" s="1"/>
  <c r="O3420" i="12"/>
  <c r="Q3420" i="12" s="1"/>
  <c r="O3522" i="12"/>
  <c r="Q3522" i="12" s="1"/>
  <c r="O3512" i="12"/>
  <c r="Q3512" i="12" s="1"/>
  <c r="O3651" i="12"/>
  <c r="Q3651" i="12" s="1"/>
  <c r="O3199" i="12"/>
  <c r="Q3199" i="12" s="1"/>
  <c r="O3711" i="12"/>
  <c r="Q3711" i="12" s="1"/>
  <c r="O3679" i="12"/>
  <c r="Q3679" i="12" s="1"/>
  <c r="O3171" i="12"/>
  <c r="Q3171" i="12" s="1"/>
  <c r="O3341" i="12"/>
  <c r="Q3341" i="12" s="1"/>
  <c r="O3162" i="12"/>
  <c r="Q3162" i="12" s="1"/>
  <c r="O3708" i="12"/>
  <c r="Q3708" i="12" s="1"/>
  <c r="O3489" i="12"/>
  <c r="Q3489" i="12" s="1"/>
  <c r="O3276" i="12"/>
  <c r="Q3276" i="12" s="1"/>
  <c r="O3331" i="12"/>
  <c r="Q3331" i="12" s="1"/>
  <c r="O3267" i="12"/>
  <c r="Q3267" i="12" s="1"/>
  <c r="O3706" i="12"/>
  <c r="Q3706" i="12" s="1"/>
  <c r="O3354" i="12"/>
  <c r="Q3354" i="12" s="1"/>
  <c r="O3227" i="12"/>
  <c r="Q3227" i="12" s="1"/>
  <c r="O3353" i="12"/>
  <c r="Q3353" i="12" s="1"/>
  <c r="O3234" i="12"/>
  <c r="Q3234" i="12" s="1"/>
  <c r="O3703" i="12"/>
  <c r="Q3703" i="12" s="1"/>
  <c r="O3491" i="12"/>
  <c r="Q3491" i="12" s="1"/>
  <c r="O3272" i="12"/>
  <c r="Q3272" i="12" s="1"/>
  <c r="O3713" i="12"/>
  <c r="Q3713" i="12" s="1"/>
  <c r="O3392" i="12"/>
  <c r="Q3392" i="12" s="1"/>
  <c r="O3255" i="12"/>
  <c r="Q3255" i="12" s="1"/>
  <c r="O3172" i="12"/>
  <c r="Q3172" i="12" s="1"/>
  <c r="O3619" i="12"/>
  <c r="Q3619" i="12" s="1"/>
  <c r="O3270" i="12"/>
  <c r="Q3270" i="12" s="1"/>
  <c r="O3160" i="12"/>
  <c r="Q3160" i="12" s="1"/>
  <c r="O3572" i="12"/>
  <c r="Q3572" i="12" s="1"/>
  <c r="O3333" i="12"/>
  <c r="Q3333" i="12" s="1"/>
  <c r="O3269" i="12"/>
  <c r="Q3269" i="12" s="1"/>
  <c r="O3636" i="12"/>
  <c r="Q3636" i="12" s="1"/>
  <c r="O3280" i="12"/>
  <c r="Q3280" i="12" s="1"/>
  <c r="O3668" i="12"/>
  <c r="Q3668" i="12" s="1"/>
  <c r="O3311" i="12"/>
  <c r="Q3311" i="12" s="1"/>
  <c r="O3197" i="12"/>
  <c r="Q3197" i="12" s="1"/>
  <c r="O3655" i="12"/>
  <c r="Q3655" i="12" s="1"/>
  <c r="O3554" i="12"/>
  <c r="Q3554" i="12" s="1"/>
  <c r="O3310" i="12"/>
  <c r="Q3310" i="12" s="1"/>
  <c r="O3192" i="12"/>
  <c r="Q3192" i="12" s="1"/>
  <c r="O3712" i="12"/>
  <c r="Q3712" i="12" s="1"/>
  <c r="O3685" i="12"/>
  <c r="Q3685" i="12" s="1"/>
  <c r="O3637" i="12"/>
  <c r="Q3637" i="12" s="1"/>
  <c r="O3559" i="12"/>
  <c r="Q3559" i="12" s="1"/>
  <c r="O3495" i="12"/>
  <c r="Q3495" i="12" s="1"/>
  <c r="O3552" i="12"/>
  <c r="Q3552" i="12" s="1"/>
  <c r="O3662" i="12"/>
  <c r="Q3662" i="12" s="1"/>
  <c r="O3646" i="12"/>
  <c r="Q3646" i="12" s="1"/>
  <c r="O3582" i="12"/>
  <c r="Q3582" i="12" s="1"/>
  <c r="O3595" i="12"/>
  <c r="Q3595" i="12" s="1"/>
  <c r="O3493" i="12"/>
  <c r="Q3493" i="12" s="1"/>
  <c r="O3686" i="12"/>
  <c r="Q3686" i="12" s="1"/>
  <c r="O3578" i="12"/>
  <c r="Q3578" i="12" s="1"/>
  <c r="O3511" i="12"/>
  <c r="Q3511" i="12" s="1"/>
  <c r="O3563" i="12"/>
  <c r="Q3563" i="12" s="1"/>
  <c r="O3421" i="12"/>
  <c r="Q3421" i="12" s="1"/>
  <c r="O3486" i="12"/>
  <c r="Q3486" i="12" s="1"/>
  <c r="O3416" i="12"/>
  <c r="Q3416" i="12" s="1"/>
  <c r="O3168" i="12"/>
  <c r="Q3168" i="12" s="1"/>
  <c r="O3450" i="12"/>
  <c r="Q3450" i="12" s="1"/>
  <c r="O3367" i="12"/>
  <c r="Q3367" i="12" s="1"/>
  <c r="O3470" i="12"/>
  <c r="Q3470" i="12" s="1"/>
  <c r="O3380" i="12"/>
  <c r="Q3380" i="12" s="1"/>
  <c r="O3497" i="12"/>
  <c r="Q3497" i="12" s="1"/>
  <c r="O3414" i="12"/>
  <c r="Q3414" i="12" s="1"/>
  <c r="O3396" i="12"/>
  <c r="Q3396" i="12" s="1"/>
  <c r="O3207" i="12"/>
  <c r="Q3207" i="12" s="1"/>
  <c r="O3427" i="12"/>
  <c r="Q3427" i="12" s="1"/>
  <c r="O3461" i="12"/>
  <c r="Q3461" i="12" s="1"/>
  <c r="O3368" i="12"/>
  <c r="Q3368" i="12" s="1"/>
  <c r="O3625" i="12"/>
  <c r="Q3625" i="12" s="1"/>
  <c r="O3653" i="12"/>
  <c r="Q3653" i="12" s="1"/>
  <c r="O3610" i="12"/>
  <c r="Q3610" i="12" s="1"/>
  <c r="O3510" i="12"/>
  <c r="Q3510" i="12" s="1"/>
  <c r="O3362" i="12"/>
  <c r="Q3362" i="12" s="1"/>
  <c r="O3406" i="12"/>
  <c r="Q3406" i="12" s="1"/>
  <c r="O3696" i="12"/>
  <c r="Q3696" i="12" s="1"/>
  <c r="O3633" i="12"/>
  <c r="Q3633" i="12" s="1"/>
  <c r="O3163" i="12"/>
  <c r="Q3163" i="12" s="1"/>
  <c r="O3693" i="12"/>
  <c r="Q3693" i="12" s="1"/>
  <c r="O3325" i="12"/>
  <c r="Q3325" i="12" s="1"/>
  <c r="O3692" i="12"/>
  <c r="Q3692" i="12" s="1"/>
  <c r="O3481" i="12"/>
  <c r="Q3481" i="12" s="1"/>
  <c r="O3260" i="12"/>
  <c r="Q3260" i="12" s="1"/>
  <c r="O3590" i="12"/>
  <c r="Q3590" i="12" s="1"/>
  <c r="O3323" i="12"/>
  <c r="Q3323" i="12" s="1"/>
  <c r="O3251" i="12"/>
  <c r="Q3251" i="12" s="1"/>
  <c r="O3690" i="12"/>
  <c r="Q3690" i="12" s="1"/>
  <c r="O3338" i="12"/>
  <c r="Q3338" i="12" s="1"/>
  <c r="O3219" i="12"/>
  <c r="Q3219" i="12" s="1"/>
  <c r="O3337" i="12"/>
  <c r="Q3337" i="12" s="1"/>
  <c r="O3218" i="12"/>
  <c r="Q3218" i="12" s="1"/>
  <c r="O3684" i="12"/>
  <c r="Q3684" i="12" s="1"/>
  <c r="O3465" i="12"/>
  <c r="Q3465" i="12" s="1"/>
  <c r="O3256" i="12"/>
  <c r="Q3256" i="12" s="1"/>
  <c r="O3664" i="12"/>
  <c r="Q3664" i="12" s="1"/>
  <c r="O3385" i="12"/>
  <c r="Q3385" i="12" s="1"/>
  <c r="O3239" i="12"/>
  <c r="Q3239" i="12" s="1"/>
  <c r="O3161" i="12"/>
  <c r="Q3161" i="12" s="1"/>
  <c r="O3594" i="12"/>
  <c r="Q3594" i="12" s="1"/>
  <c r="O3254" i="12"/>
  <c r="Q3254" i="12" s="1"/>
  <c r="O3530" i="12"/>
  <c r="Q3530" i="12" s="1"/>
  <c r="O3329" i="12"/>
  <c r="Q3329" i="12" s="1"/>
  <c r="O3265" i="12"/>
  <c r="Q3265" i="12" s="1"/>
  <c r="O3606" i="12"/>
  <c r="Q3606" i="12" s="1"/>
  <c r="O3264" i="12"/>
  <c r="Q3264" i="12" s="1"/>
  <c r="O3648" i="12"/>
  <c r="Q3648" i="12" s="1"/>
  <c r="O3295" i="12"/>
  <c r="Q3295" i="12" s="1"/>
  <c r="O3193" i="12"/>
  <c r="Q3193" i="12" s="1"/>
  <c r="O3667" i="12"/>
  <c r="Q3667" i="12" s="1"/>
  <c r="O3475" i="12"/>
  <c r="Q3475" i="12" s="1"/>
  <c r="O3294" i="12"/>
  <c r="Q3294" i="12" s="1"/>
  <c r="O3169" i="12"/>
  <c r="Q3169" i="12" s="1"/>
  <c r="O3739" i="12"/>
  <c r="Q3739" i="12" s="1"/>
  <c r="O3672" i="12"/>
  <c r="Q3672" i="12" s="1"/>
  <c r="O3634" i="12"/>
  <c r="Q3634" i="12" s="1"/>
  <c r="O3555" i="12"/>
  <c r="Q3555" i="12" s="1"/>
  <c r="O3456" i="12"/>
  <c r="Q3456" i="12" s="1"/>
  <c r="O3548" i="12"/>
  <c r="Q3548" i="12" s="1"/>
  <c r="O3723" i="12"/>
  <c r="Q3723" i="12" s="1"/>
  <c r="O3675" i="12"/>
  <c r="Q3675" i="12" s="1"/>
  <c r="O3565" i="12"/>
  <c r="Q3565" i="12" s="1"/>
  <c r="O3585" i="12"/>
  <c r="Q3585" i="12" s="1"/>
  <c r="O3479" i="12"/>
  <c r="Q3479" i="12" s="1"/>
  <c r="O3670" i="12"/>
  <c r="Q3670" i="12" s="1"/>
  <c r="O3564" i="12"/>
  <c r="Q3564" i="12" s="1"/>
  <c r="O3736" i="12"/>
  <c r="Q3736" i="12" s="1"/>
  <c r="O3553" i="12"/>
  <c r="Q3553" i="12" s="1"/>
  <c r="O3484" i="12"/>
  <c r="Q3484" i="12" s="1"/>
  <c r="O3513" i="12"/>
  <c r="Q3513" i="12" s="1"/>
  <c r="O3412" i="12"/>
  <c r="Q3412" i="12" s="1"/>
  <c r="O3620" i="12"/>
  <c r="Q3620" i="12" s="1"/>
  <c r="O3443" i="12"/>
  <c r="Q3443" i="12" s="1"/>
  <c r="O3343" i="12"/>
  <c r="Q3343" i="12" s="1"/>
  <c r="O3463" i="12"/>
  <c r="Q3463" i="12" s="1"/>
  <c r="O3373" i="12"/>
  <c r="Q3373" i="12" s="1"/>
  <c r="O3485" i="12"/>
  <c r="Q3485" i="12" s="1"/>
  <c r="O3390" i="12"/>
  <c r="Q3390" i="12" s="1"/>
  <c r="O3389" i="12"/>
  <c r="Q3389" i="12" s="1"/>
  <c r="O3191" i="12"/>
  <c r="Q3191" i="12" s="1"/>
  <c r="O3413" i="12"/>
  <c r="Q3413" i="12" s="1"/>
  <c r="O3458" i="12"/>
  <c r="Q3458" i="12" s="1"/>
  <c r="O3167" i="12"/>
  <c r="Q3167" i="12" s="1"/>
  <c r="O3747" i="12"/>
  <c r="Q3747" i="12" s="1"/>
  <c r="O3431" i="12"/>
  <c r="Q3431" i="12" s="1"/>
  <c r="O3691" i="12"/>
  <c r="Q3691" i="12" s="1"/>
  <c r="O3618" i="12"/>
  <c r="Q3618" i="12" s="1"/>
  <c r="O3155" i="12"/>
  <c r="Q3155" i="12" s="1"/>
  <c r="O3677" i="12"/>
  <c r="Q3677" i="12" s="1"/>
  <c r="O3309" i="12"/>
  <c r="Q3309" i="12" s="1"/>
  <c r="O3676" i="12"/>
  <c r="Q3676" i="12" s="1"/>
  <c r="O3364" i="12"/>
  <c r="Q3364" i="12" s="1"/>
  <c r="O3244" i="12"/>
  <c r="Q3244" i="12" s="1"/>
  <c r="O3574" i="12"/>
  <c r="Q3574" i="12" s="1"/>
  <c r="O3315" i="12"/>
  <c r="Q3315" i="12" s="1"/>
  <c r="O3228" i="12"/>
  <c r="Q3228" i="12" s="1"/>
  <c r="O3674" i="12"/>
  <c r="Q3674" i="12" s="1"/>
  <c r="O3322" i="12"/>
  <c r="Q3322" i="12" s="1"/>
  <c r="O3204" i="12"/>
  <c r="Q3204" i="12" s="1"/>
  <c r="O3321" i="12"/>
  <c r="Q3321" i="12" s="1"/>
  <c r="O3203" i="12"/>
  <c r="Q3203" i="12" s="1"/>
  <c r="O3665" i="12"/>
  <c r="Q3665" i="12" s="1"/>
  <c r="O3449" i="12"/>
  <c r="Q3449" i="12" s="1"/>
  <c r="O3240" i="12"/>
  <c r="Q3240" i="12" s="1"/>
  <c r="O3652" i="12"/>
  <c r="Q3652" i="12" s="1"/>
  <c r="O3351" i="12"/>
  <c r="Q3351" i="12" s="1"/>
  <c r="O3222" i="12"/>
  <c r="Q3222" i="12" s="1"/>
  <c r="O3526" i="12"/>
  <c r="Q3526" i="12" s="1"/>
  <c r="O3238" i="12"/>
  <c r="Q3238" i="12" s="1"/>
  <c r="O3504" i="12"/>
  <c r="Q3504" i="12" s="1"/>
  <c r="O3317" i="12"/>
  <c r="Q3317" i="12" s="1"/>
  <c r="O3253" i="12"/>
  <c r="Q3253" i="12" s="1"/>
  <c r="O3503" i="12"/>
  <c r="Q3503" i="12" s="1"/>
  <c r="O3248" i="12"/>
  <c r="Q3248" i="12" s="1"/>
  <c r="O3599" i="12"/>
  <c r="Q3599" i="12" s="1"/>
  <c r="O3279" i="12"/>
  <c r="Q3279" i="12" s="1"/>
  <c r="O3176" i="12"/>
  <c r="Q3176" i="12" s="1"/>
  <c r="O3623" i="12"/>
  <c r="Q3623" i="12" s="1"/>
  <c r="O3436" i="12"/>
  <c r="Q3436" i="12" s="1"/>
  <c r="O3278" i="12"/>
  <c r="Q3278" i="12" s="1"/>
  <c r="O3157" i="12"/>
  <c r="Q3157" i="12" s="1"/>
  <c r="O3721" i="12"/>
  <c r="Q3721" i="12" s="1"/>
  <c r="O3669" i="12"/>
  <c r="Q3669" i="12" s="1"/>
  <c r="O3624" i="12"/>
  <c r="Q3624" i="12" s="1"/>
  <c r="O3549" i="12"/>
  <c r="Q3549" i="12" s="1"/>
  <c r="O3448" i="12"/>
  <c r="Q3448" i="12" s="1"/>
  <c r="O3494" i="12"/>
  <c r="Q3494" i="12" s="1"/>
  <c r="O3707" i="12"/>
  <c r="Q3707" i="12" s="1"/>
  <c r="O3643" i="12"/>
  <c r="Q3643" i="12" s="1"/>
  <c r="O3551" i="12"/>
  <c r="Q3551" i="12" s="1"/>
  <c r="O3557" i="12"/>
  <c r="Q3557" i="12" s="1"/>
  <c r="O3467" i="12"/>
  <c r="Q3467" i="12" s="1"/>
  <c r="O3654" i="12"/>
  <c r="Q3654" i="12" s="1"/>
  <c r="O3560" i="12"/>
  <c r="Q3560" i="12" s="1"/>
  <c r="O3733" i="12"/>
  <c r="Q3733" i="12" s="1"/>
  <c r="O3541" i="12"/>
  <c r="Q3541" i="12" s="1"/>
  <c r="O3487" i="12"/>
  <c r="Q3487" i="12" s="1"/>
  <c r="O3545" i="12"/>
  <c r="Q3545" i="12" s="1"/>
  <c r="O3405" i="12"/>
  <c r="Q3405" i="12" s="1"/>
  <c r="O3588" i="12"/>
  <c r="Q3588" i="12" s="1"/>
  <c r="O3429" i="12"/>
  <c r="Q3429" i="12" s="1"/>
  <c r="O3327" i="12"/>
  <c r="Q3327" i="12" s="1"/>
  <c r="O3457" i="12"/>
  <c r="Q3457" i="12" s="1"/>
  <c r="O3370" i="12"/>
  <c r="Q3370" i="12" s="1"/>
  <c r="O3469" i="12"/>
  <c r="Q3469" i="12" s="1"/>
  <c r="O3383" i="12"/>
  <c r="Q3383" i="12" s="1"/>
  <c r="O3386" i="12"/>
  <c r="Q3386" i="12" s="1"/>
  <c r="O3175" i="12"/>
  <c r="Q3175" i="12" s="1"/>
  <c r="O3410" i="12"/>
  <c r="Q3410" i="12" s="1"/>
  <c r="O3451" i="12"/>
  <c r="Q3451" i="12" s="1"/>
  <c r="O3466" i="12"/>
  <c r="Q3466" i="12" s="1"/>
  <c r="O3748" i="12"/>
  <c r="Q3748" i="12" s="1"/>
  <c r="O3261" i="12"/>
  <c r="Q3261" i="12" s="1"/>
  <c r="O3291" i="12"/>
  <c r="Q3291" i="12" s="1"/>
  <c r="O3274" i="12"/>
  <c r="Q3274" i="12" s="1"/>
  <c r="O3320" i="12"/>
  <c r="Q3320" i="12" s="1"/>
  <c r="O3532" i="12"/>
  <c r="Q3532" i="12" s="1"/>
  <c r="O3719" i="12"/>
  <c r="Q3719" i="12" s="1"/>
  <c r="O3658" i="12"/>
  <c r="Q3658" i="12" s="1"/>
  <c r="O3232" i="12"/>
  <c r="Q3232" i="12" s="1"/>
  <c r="O3328" i="12"/>
  <c r="Q3328" i="12" s="1"/>
  <c r="O3716" i="12"/>
  <c r="Q3716" i="12" s="1"/>
  <c r="O3358" i="12"/>
  <c r="Q3358" i="12" s="1"/>
  <c r="O3678" i="12"/>
  <c r="Q3678" i="12" s="1"/>
  <c r="O3531" i="12"/>
  <c r="Q3531" i="12" s="1"/>
  <c r="O3381" i="12"/>
  <c r="Q3381" i="12" s="1"/>
  <c r="O3415" i="12"/>
  <c r="Q3415" i="12" s="1"/>
  <c r="O3154" i="12"/>
  <c r="Q3154" i="12" s="1"/>
  <c r="O3603" i="12"/>
  <c r="Q3603" i="12" s="1"/>
  <c r="O3508" i="12"/>
  <c r="Q3508" i="12" s="1"/>
  <c r="O3661" i="12"/>
  <c r="Q3661" i="12" s="1"/>
  <c r="O3293" i="12"/>
  <c r="Q3293" i="12" s="1"/>
  <c r="O3660" i="12"/>
  <c r="Q3660" i="12" s="1"/>
  <c r="O3356" i="12"/>
  <c r="Q3356" i="12" s="1"/>
  <c r="O3488" i="12"/>
  <c r="Q3488" i="12" s="1"/>
  <c r="O3307" i="12"/>
  <c r="Q3307" i="12" s="1"/>
  <c r="O3715" i="12"/>
  <c r="Q3715" i="12" s="1"/>
  <c r="O3306" i="12"/>
  <c r="Q3306" i="12" s="1"/>
  <c r="O3305" i="12"/>
  <c r="Q3305" i="12" s="1"/>
  <c r="O3188" i="12"/>
  <c r="Q3188" i="12" s="1"/>
  <c r="O3632" i="12"/>
  <c r="Q3632" i="12" s="1"/>
  <c r="O3352" i="12"/>
  <c r="Q3352" i="12" s="1"/>
  <c r="O3206" i="12"/>
  <c r="Q3206" i="12" s="1"/>
  <c r="O3639" i="12"/>
  <c r="Q3639" i="12" s="1"/>
  <c r="O3335" i="12"/>
  <c r="Q3335" i="12" s="1"/>
  <c r="O3217" i="12"/>
  <c r="Q3217" i="12" s="1"/>
  <c r="O3350" i="12"/>
  <c r="Q3350" i="12" s="1"/>
  <c r="O3233" i="12"/>
  <c r="Q3233" i="12" s="1"/>
  <c r="O3700" i="12"/>
  <c r="Q3700" i="12" s="1"/>
  <c r="O3424" i="12"/>
  <c r="Q3424" i="12" s="1"/>
  <c r="O3313" i="12"/>
  <c r="Q3313" i="12" s="1"/>
  <c r="O3249" i="12"/>
  <c r="Q3249" i="12" s="1"/>
  <c r="O3360" i="12"/>
  <c r="Q3360" i="12" s="1"/>
  <c r="O3214" i="12"/>
  <c r="Q3214" i="12" s="1"/>
  <c r="O3743" i="12"/>
  <c r="Q3743" i="12" s="1"/>
  <c r="O3502" i="12"/>
  <c r="Q3502" i="12" s="1"/>
  <c r="O3263" i="12"/>
  <c r="Q3263" i="12" s="1"/>
  <c r="O3158" i="12"/>
  <c r="Q3158" i="12" s="1"/>
  <c r="O3598" i="12"/>
  <c r="Q3598" i="12" s="1"/>
  <c r="O3473" i="12"/>
  <c r="Q3473" i="12" s="1"/>
  <c r="O3262" i="12"/>
  <c r="Q3262" i="12" s="1"/>
  <c r="O3150" i="12"/>
  <c r="Q3150" i="12" s="1"/>
  <c r="O3724" i="12"/>
  <c r="Q3724" i="12" s="1"/>
  <c r="O3666" i="12"/>
  <c r="Q3666" i="12" s="1"/>
  <c r="O3621" i="12"/>
  <c r="Q3621" i="12" s="1"/>
  <c r="O3539" i="12"/>
  <c r="Q3539" i="12" s="1"/>
  <c r="O3717" i="12"/>
  <c r="Q3717" i="12" s="1"/>
  <c r="O3455" i="12"/>
  <c r="Q3455" i="12" s="1"/>
  <c r="O3659" i="12"/>
  <c r="Q3659" i="12" s="1"/>
  <c r="O3617" i="12"/>
  <c r="Q3617" i="12" s="1"/>
  <c r="O3543" i="12"/>
  <c r="Q3543" i="12" s="1"/>
  <c r="O3542" i="12"/>
  <c r="Q3542" i="12" s="1"/>
  <c r="O3452" i="12"/>
  <c r="Q3452" i="12" s="1"/>
  <c r="O3638" i="12"/>
  <c r="Q3638" i="12" s="1"/>
  <c r="O3550" i="12"/>
  <c r="Q3550" i="12" s="1"/>
  <c r="O3699" i="12"/>
  <c r="Q3699" i="12" s="1"/>
  <c r="O3519" i="12"/>
  <c r="Q3519" i="12" s="1"/>
  <c r="O3569" i="12"/>
  <c r="Q3569" i="12" s="1"/>
  <c r="O3477" i="12"/>
  <c r="Q3477" i="12" s="1"/>
  <c r="O3402" i="12"/>
  <c r="Q3402" i="12" s="1"/>
  <c r="O3556" i="12"/>
  <c r="Q3556" i="12" s="1"/>
  <c r="O3426" i="12"/>
  <c r="Q3426" i="12" s="1"/>
  <c r="O3231" i="12"/>
  <c r="Q3231" i="12" s="1"/>
  <c r="O3446" i="12"/>
  <c r="Q3446" i="12" s="1"/>
  <c r="O3166" i="12"/>
  <c r="Q3166" i="12" s="1"/>
  <c r="O3459" i="12"/>
  <c r="Q3459" i="12" s="1"/>
  <c r="O3472" i="12"/>
  <c r="Q3472" i="12" s="1"/>
  <c r="O3379" i="12"/>
  <c r="Q3379" i="12" s="1"/>
  <c r="O3537" i="12"/>
  <c r="Q3537" i="12" s="1"/>
  <c r="O3403" i="12"/>
  <c r="Q3403" i="12" s="1"/>
  <c r="O3441" i="12"/>
  <c r="Q3441" i="12" s="1"/>
  <c r="O3153" i="12"/>
  <c r="Q3153" i="12" s="1"/>
  <c r="O3514" i="12"/>
  <c r="Q3514" i="12" s="1"/>
  <c r="O3591" i="12"/>
  <c r="Q3591" i="12" s="1"/>
  <c r="O3355" i="12"/>
  <c r="Q3355" i="12" s="1"/>
  <c r="O3597" i="12"/>
  <c r="Q3597" i="12" s="1"/>
  <c r="O3273" i="12"/>
  <c r="Q3273" i="12" s="1"/>
  <c r="O3185" i="12"/>
  <c r="Q3185" i="12" s="1"/>
  <c r="O3303" i="12"/>
  <c r="Q3303" i="12" s="1"/>
  <c r="O3318" i="12"/>
  <c r="Q3318" i="12" s="1"/>
  <c r="O3397" i="12"/>
  <c r="Q3397" i="12" s="1"/>
  <c r="O3181" i="12"/>
  <c r="Q3181" i="12" s="1"/>
  <c r="O3388" i="12"/>
  <c r="Q3388" i="12" s="1"/>
  <c r="O3607" i="12"/>
  <c r="Q3607" i="12" s="1"/>
  <c r="O3742" i="12"/>
  <c r="Q3742" i="12" s="1"/>
  <c r="O3462" i="12"/>
  <c r="Q3462" i="12" s="1"/>
  <c r="O3372" i="12"/>
  <c r="Q3372" i="12" s="1"/>
  <c r="O3579" i="12"/>
  <c r="Q3579" i="12" s="1"/>
  <c r="O3428" i="12"/>
  <c r="Q3428" i="12" s="1"/>
  <c r="O3731" i="12"/>
  <c r="Q3731" i="12" s="1"/>
  <c r="O3584" i="12"/>
  <c r="Q3584" i="12" s="1"/>
  <c r="O3277" i="12"/>
  <c r="Q3277" i="12" s="1"/>
  <c r="O3615" i="12"/>
  <c r="Q3615" i="12" s="1"/>
  <c r="O3340" i="12"/>
  <c r="Q3340" i="12" s="1"/>
  <c r="O3408" i="12"/>
  <c r="Q3408" i="12" s="1"/>
  <c r="O3299" i="12"/>
  <c r="Q3299" i="12" s="1"/>
  <c r="O3613" i="12"/>
  <c r="Q3613" i="12" s="1"/>
  <c r="O3290" i="12"/>
  <c r="Q3290" i="12" s="1"/>
  <c r="O3705" i="12"/>
  <c r="Q3705" i="12" s="1"/>
  <c r="O3289" i="12"/>
  <c r="Q3289" i="12" s="1"/>
  <c r="O3174" i="12"/>
  <c r="Q3174" i="12" s="1"/>
  <c r="O3540" i="12"/>
  <c r="Q3540" i="12" s="1"/>
  <c r="O3336" i="12"/>
  <c r="Q3336" i="12" s="1"/>
  <c r="O3190" i="12"/>
  <c r="Q3190" i="12" s="1"/>
  <c r="O3616" i="12"/>
  <c r="Q3616" i="12" s="1"/>
  <c r="O3319" i="12"/>
  <c r="Q3319" i="12" s="1"/>
  <c r="O3205" i="12"/>
  <c r="Q3205" i="12" s="1"/>
  <c r="O3738" i="12"/>
  <c r="Q3738" i="12" s="1"/>
  <c r="O3334" i="12"/>
  <c r="Q3334" i="12" s="1"/>
  <c r="O3221" i="12"/>
  <c r="Q3221" i="12" s="1"/>
  <c r="O3681" i="12"/>
  <c r="Q3681" i="12" s="1"/>
  <c r="O3417" i="12"/>
  <c r="Q3417" i="12" s="1"/>
  <c r="O3301" i="12"/>
  <c r="Q3301" i="12" s="1"/>
  <c r="O3237" i="12"/>
  <c r="Q3237" i="12" s="1"/>
  <c r="O3344" i="12"/>
  <c r="Q3344" i="12" s="1"/>
  <c r="O3198" i="12"/>
  <c r="Q3198" i="12" s="1"/>
  <c r="O3729" i="12"/>
  <c r="Q3729" i="12" s="1"/>
  <c r="O3468" i="12"/>
  <c r="Q3468" i="12" s="1"/>
  <c r="O3247" i="12"/>
  <c r="Q3247" i="12" s="1"/>
  <c r="O3151" i="12"/>
  <c r="Q3151" i="12" s="1"/>
  <c r="O3580" i="12"/>
  <c r="Q3580" i="12" s="1"/>
  <c r="O3365" i="12"/>
  <c r="Q3365" i="12" s="1"/>
  <c r="O3246" i="12"/>
  <c r="Q3246" i="12" s="1"/>
  <c r="O3730" i="12"/>
  <c r="Q3730" i="12" s="1"/>
  <c r="O3656" i="12"/>
  <c r="Q3656" i="12" s="1"/>
  <c r="O3611" i="12"/>
  <c r="Q3611" i="12" s="1"/>
  <c r="O3534" i="12"/>
  <c r="Q3534" i="12" s="1"/>
  <c r="O3726" i="12"/>
  <c r="Q3726" i="12" s="1"/>
  <c r="O3440" i="12"/>
  <c r="Q3440" i="12" s="1"/>
  <c r="O3627" i="12"/>
  <c r="Q3627" i="12" s="1"/>
  <c r="O3734" i="12"/>
  <c r="Q3734" i="12" s="1"/>
  <c r="O3517" i="12"/>
  <c r="Q3517" i="12" s="1"/>
  <c r="O3516" i="12"/>
  <c r="Q3516" i="12" s="1"/>
  <c r="O3645" i="12"/>
  <c r="Q3645" i="12" s="1"/>
  <c r="O3622" i="12"/>
  <c r="Q3622" i="12" s="1"/>
  <c r="O3536" i="12"/>
  <c r="Q3536" i="12" s="1"/>
  <c r="O3683" i="12"/>
  <c r="Q3683" i="12" s="1"/>
  <c r="O3515" i="12"/>
  <c r="Q3515" i="12" s="1"/>
  <c r="O3601" i="12"/>
  <c r="Q3601" i="12" s="1"/>
  <c r="O3474" i="12"/>
  <c r="Q3474" i="12" s="1"/>
  <c r="O3395" i="12"/>
  <c r="Q3395" i="12" s="1"/>
  <c r="O3524" i="12"/>
  <c r="Q3524" i="12" s="1"/>
  <c r="O3419" i="12"/>
  <c r="Q3419" i="12" s="1"/>
  <c r="O3215" i="12"/>
  <c r="Q3215" i="12" s="1"/>
  <c r="O3422" i="12"/>
  <c r="Q3422" i="12" s="1"/>
  <c r="O3363" i="12"/>
  <c r="Q3363" i="12" s="1"/>
  <c r="O3445" i="12"/>
  <c r="Q3445" i="12" s="1"/>
  <c r="O3438" i="12"/>
  <c r="Q3438" i="12" s="1"/>
  <c r="O3376" i="12"/>
  <c r="Q3376" i="12" s="1"/>
  <c r="O3505" i="12"/>
  <c r="Q3505" i="12" s="1"/>
  <c r="O3393" i="12"/>
  <c r="Q3393" i="12" s="1"/>
  <c r="O3430" i="12"/>
  <c r="Q3430" i="12" s="1"/>
  <c r="O3156" i="12"/>
  <c r="Q3156" i="12" s="1"/>
  <c r="O3525" i="12"/>
  <c r="Q3525" i="12" s="1"/>
  <c r="O3324" i="12"/>
  <c r="Q3324" i="12" s="1"/>
  <c r="O3689" i="12"/>
  <c r="Q3689" i="12" s="1"/>
  <c r="O3533" i="12"/>
  <c r="Q3533" i="12" s="1"/>
  <c r="O3201" i="12"/>
  <c r="Q3201" i="12" s="1"/>
  <c r="O3216" i="12"/>
  <c r="Q3216" i="12" s="1"/>
  <c r="O3297" i="12"/>
  <c r="Q3297" i="12" s="1"/>
  <c r="O3744" i="12"/>
  <c r="Q3744" i="12" s="1"/>
  <c r="O3230" i="12"/>
  <c r="Q3230" i="12" s="1"/>
  <c r="O3229" i="12"/>
  <c r="Q3229" i="12" s="1"/>
  <c r="O3433" i="12"/>
  <c r="Q3433" i="12" s="1"/>
  <c r="O3612" i="12"/>
  <c r="Q3612" i="12" s="1"/>
  <c r="O3454" i="12"/>
  <c r="Q3454" i="12" s="1"/>
  <c r="O3409" i="12"/>
  <c r="Q3409" i="12" s="1"/>
  <c r="O3444" i="12"/>
  <c r="Q3444" i="12" s="1"/>
  <c r="B1231" i="12"/>
  <c r="B3078" i="12"/>
  <c r="B3117" i="12"/>
  <c r="B3026" i="12"/>
  <c r="B3147" i="12"/>
  <c r="B2975" i="12"/>
  <c r="B3111" i="12"/>
  <c r="B3129" i="12"/>
  <c r="B3028" i="12"/>
  <c r="B2886" i="12"/>
  <c r="B2862" i="12"/>
  <c r="B2897" i="12"/>
  <c r="B1726" i="12"/>
  <c r="B2871" i="12"/>
  <c r="B3000" i="12"/>
  <c r="B2411" i="12"/>
  <c r="B2661" i="12"/>
  <c r="B2561" i="12"/>
  <c r="B2544" i="12"/>
  <c r="B2083" i="12"/>
  <c r="B1456" i="12"/>
  <c r="B1718" i="12"/>
  <c r="B2552" i="12"/>
  <c r="B2433" i="12"/>
  <c r="B2481" i="12"/>
  <c r="B1336" i="12"/>
  <c r="B2406" i="12"/>
  <c r="B183" i="12"/>
  <c r="B889" i="12"/>
  <c r="B2430" i="12"/>
  <c r="B2297" i="12"/>
  <c r="B2238" i="12"/>
  <c r="B2592" i="12"/>
  <c r="B2991" i="12"/>
  <c r="B1012" i="12"/>
  <c r="B962" i="12"/>
  <c r="B1939" i="12"/>
  <c r="B2199" i="12"/>
  <c r="B1795" i="12"/>
  <c r="B2763" i="12"/>
  <c r="B2947" i="12"/>
  <c r="B1731" i="12"/>
  <c r="B2372" i="12"/>
  <c r="B1607" i="12"/>
  <c r="B684" i="12"/>
  <c r="B1742" i="12"/>
  <c r="B2059" i="12"/>
  <c r="B2069" i="12"/>
  <c r="B1229" i="12"/>
  <c r="B2162" i="12"/>
  <c r="B1217" i="12"/>
  <c r="B747" i="12"/>
  <c r="B1259" i="12"/>
  <c r="B2169" i="12"/>
  <c r="B3121" i="12"/>
  <c r="B2541" i="12"/>
  <c r="B2004" i="12"/>
  <c r="B1803" i="12"/>
  <c r="B1192" i="12"/>
  <c r="B1576" i="12"/>
  <c r="B2217" i="12"/>
  <c r="B2028" i="12"/>
  <c r="B2157" i="12"/>
  <c r="B1424" i="12"/>
  <c r="B867" i="12"/>
  <c r="B994" i="12"/>
  <c r="B2369" i="12"/>
  <c r="B2604" i="12"/>
  <c r="B2089" i="12"/>
  <c r="B1988" i="12"/>
  <c r="B2280" i="12"/>
  <c r="B809" i="12"/>
  <c r="B1600" i="12"/>
  <c r="B1905" i="12"/>
  <c r="B1332" i="12"/>
  <c r="B1215" i="12"/>
  <c r="B2185" i="12"/>
  <c r="B2127" i="12"/>
  <c r="B708" i="12"/>
  <c r="B2152" i="12"/>
  <c r="B1697" i="12"/>
  <c r="B1082" i="12"/>
  <c r="B2145" i="12"/>
  <c r="B685" i="12"/>
  <c r="B816" i="12"/>
  <c r="B1847" i="12"/>
  <c r="B1913" i="12"/>
  <c r="B1434" i="12"/>
  <c r="B1492" i="12"/>
  <c r="B2322" i="12"/>
  <c r="B2417" i="12"/>
  <c r="B811" i="12"/>
  <c r="B1356" i="12"/>
  <c r="B1885" i="12"/>
  <c r="B127" i="12"/>
  <c r="B839" i="12"/>
  <c r="B631" i="12"/>
  <c r="B1134" i="12"/>
  <c r="B1371" i="12"/>
  <c r="B1118" i="12"/>
  <c r="B1344" i="12"/>
  <c r="B1753" i="12"/>
  <c r="B1466" i="12"/>
  <c r="B776" i="12"/>
  <c r="B957" i="12"/>
  <c r="B2514" i="12"/>
  <c r="B1348" i="12"/>
  <c r="B2105" i="12"/>
  <c r="B1072" i="12"/>
  <c r="B1375" i="12"/>
  <c r="B2142" i="12"/>
  <c r="B2078" i="12"/>
  <c r="B1257" i="12"/>
  <c r="B1428" i="12"/>
  <c r="B1436" i="12"/>
  <c r="B1970" i="12"/>
  <c r="B2562" i="12"/>
  <c r="B2762" i="12"/>
  <c r="B1213" i="12"/>
  <c r="B963" i="12"/>
  <c r="B1980" i="12"/>
  <c r="B1640" i="12"/>
  <c r="B1789" i="12"/>
  <c r="B1142" i="12"/>
  <c r="B610" i="12"/>
  <c r="B2833" i="12"/>
  <c r="B1827" i="12"/>
  <c r="B852" i="12"/>
  <c r="B1126" i="12"/>
  <c r="B2588" i="12"/>
  <c r="B2772" i="12"/>
  <c r="B1331" i="12"/>
  <c r="B2175" i="12"/>
  <c r="B1323" i="12"/>
  <c r="B1711" i="12"/>
  <c r="B1291" i="12"/>
  <c r="B2498" i="12"/>
  <c r="B848" i="12"/>
  <c r="B692" i="12"/>
  <c r="B792" i="12"/>
  <c r="B1075" i="12"/>
  <c r="B113" i="12"/>
  <c r="B375" i="12"/>
  <c r="B285" i="12"/>
  <c r="B807" i="12"/>
  <c r="B2858" i="12"/>
  <c r="B2998" i="12"/>
  <c r="B2980" i="12"/>
  <c r="B2288" i="12"/>
  <c r="B2108" i="12"/>
  <c r="B2944" i="12"/>
  <c r="B3040" i="12"/>
  <c r="B2480" i="12"/>
  <c r="B2963" i="12"/>
  <c r="B1955" i="12"/>
  <c r="B2352" i="12"/>
  <c r="B2887" i="12"/>
  <c r="B2913" i="12"/>
  <c r="B2587" i="12"/>
  <c r="B2855" i="12"/>
  <c r="B2873" i="12"/>
  <c r="B2939" i="12"/>
  <c r="B2971" i="12"/>
  <c r="B2986" i="12"/>
  <c r="B2970" i="12"/>
  <c r="B2994" i="12"/>
  <c r="B2900" i="12"/>
  <c r="B2903" i="12"/>
  <c r="B2882" i="12"/>
  <c r="B2995" i="12"/>
  <c r="B3133" i="12"/>
  <c r="B3053" i="12"/>
  <c r="B1309" i="12"/>
  <c r="B436" i="12"/>
  <c r="B1612" i="12"/>
  <c r="B3086" i="12"/>
  <c r="B3080" i="12"/>
  <c r="B257" i="12"/>
  <c r="B88" i="12"/>
  <c r="B345" i="12"/>
  <c r="B3045" i="12"/>
  <c r="B3029" i="12"/>
  <c r="B3145" i="12"/>
  <c r="B3060" i="12"/>
  <c r="B2215" i="12"/>
  <c r="B2195" i="12"/>
  <c r="B1619" i="12"/>
  <c r="B2740" i="12"/>
  <c r="B2964" i="12"/>
  <c r="B2847" i="12"/>
  <c r="B1279" i="12"/>
  <c r="B1183" i="12"/>
  <c r="B735" i="12"/>
  <c r="B1347" i="12"/>
  <c r="B2885" i="12"/>
  <c r="B1398" i="12"/>
  <c r="B2996" i="12"/>
  <c r="B642" i="12"/>
  <c r="B859" i="12"/>
  <c r="B1667" i="12"/>
  <c r="B3005" i="12"/>
  <c r="B2877" i="12"/>
  <c r="B2547" i="12"/>
  <c r="B2259" i="12"/>
  <c r="B1978" i="12"/>
  <c r="B556" i="12"/>
  <c r="B1687" i="12"/>
  <c r="B2780" i="12"/>
  <c r="B2835" i="12"/>
  <c r="B2953" i="12"/>
  <c r="B3126" i="12"/>
  <c r="B2705" i="12"/>
  <c r="B893" i="12"/>
  <c r="B1535" i="12"/>
  <c r="B2462" i="12"/>
  <c r="B1519" i="12"/>
  <c r="B2266" i="12"/>
  <c r="B2002" i="12"/>
  <c r="B2714" i="12"/>
  <c r="B2267" i="12"/>
  <c r="B2912" i="12"/>
  <c r="B2651" i="12"/>
  <c r="B2650" i="12"/>
  <c r="B15" i="12"/>
  <c r="B2831" i="12"/>
  <c r="B1210" i="12"/>
  <c r="B2665" i="12"/>
  <c r="B2783" i="12"/>
  <c r="B2719" i="12"/>
  <c r="B2048" i="12"/>
  <c r="B1575" i="12"/>
  <c r="B1224" i="12"/>
  <c r="B1653" i="12"/>
  <c r="B1822" i="12"/>
  <c r="B2799" i="12"/>
  <c r="B1049" i="12"/>
  <c r="B2380" i="12"/>
  <c r="B2867" i="12"/>
  <c r="B2260" i="12"/>
  <c r="B2605" i="12"/>
  <c r="B652" i="12"/>
  <c r="B1760" i="12"/>
  <c r="B2922" i="12"/>
  <c r="B1969" i="12"/>
  <c r="B2899" i="12"/>
  <c r="B2383" i="12"/>
  <c r="B1536" i="12"/>
  <c r="B662" i="12"/>
  <c r="B1588" i="12"/>
  <c r="B1494" i="12"/>
  <c r="B2156" i="12"/>
  <c r="B1351" i="12"/>
  <c r="B442" i="12"/>
  <c r="B2848" i="12"/>
  <c r="B2678" i="12"/>
  <c r="B2777" i="12"/>
  <c r="B2727" i="12"/>
  <c r="B1560" i="12"/>
  <c r="B2635" i="12"/>
  <c r="B1859" i="12"/>
  <c r="B1750" i="12"/>
  <c r="B901" i="12"/>
  <c r="B1865" i="12"/>
  <c r="B2839" i="12"/>
  <c r="B2296" i="12"/>
  <c r="B1943" i="12"/>
  <c r="B952" i="12"/>
  <c r="B2531" i="12"/>
  <c r="B1155" i="12"/>
  <c r="B2691" i="12"/>
  <c r="B1740" i="12"/>
  <c r="B2865" i="12"/>
  <c r="B2778" i="12"/>
  <c r="B1949" i="12"/>
  <c r="B2493" i="12"/>
  <c r="B2682" i="12"/>
  <c r="B2082" i="12"/>
  <c r="B2967" i="12"/>
  <c r="B1113" i="12"/>
  <c r="B2460" i="12"/>
  <c r="B2138" i="12"/>
  <c r="B1179" i="12"/>
  <c r="B2699" i="12"/>
  <c r="B814" i="12"/>
  <c r="B1045" i="12"/>
  <c r="B948" i="12"/>
  <c r="B1430" i="12"/>
  <c r="B1890" i="12"/>
  <c r="B2153" i="12"/>
  <c r="B2203" i="12"/>
  <c r="B1452" i="12"/>
  <c r="B2064" i="12"/>
  <c r="B1342" i="12"/>
  <c r="B2149" i="12"/>
  <c r="B2489" i="12"/>
  <c r="B1552" i="12"/>
  <c r="B1226" i="12"/>
  <c r="B938" i="12"/>
  <c r="B1736" i="12"/>
  <c r="B930" i="12"/>
  <c r="B1018" i="12"/>
  <c r="B2012" i="12"/>
  <c r="B2294" i="12"/>
  <c r="B1061" i="12"/>
  <c r="B3003" i="12"/>
  <c r="B2660" i="12"/>
  <c r="B2129" i="12"/>
  <c r="B1442" i="12"/>
  <c r="B2209" i="12"/>
  <c r="B956" i="12"/>
  <c r="B2459" i="12"/>
  <c r="B431" i="12"/>
  <c r="B2438" i="12"/>
  <c r="B313" i="12"/>
  <c r="B2381" i="12"/>
  <c r="B1862" i="12"/>
  <c r="B1792" i="12"/>
  <c r="B1767" i="12"/>
  <c r="B2607" i="12"/>
  <c r="B1164" i="12"/>
  <c r="B1241" i="12"/>
  <c r="B819" i="12"/>
  <c r="B1867" i="12"/>
  <c r="B912" i="12"/>
  <c r="B569" i="12"/>
  <c r="B2423" i="12"/>
  <c r="B241" i="12"/>
  <c r="B880" i="12"/>
  <c r="B574" i="12"/>
  <c r="B2269" i="12"/>
  <c r="B1131" i="12"/>
  <c r="B2070" i="12"/>
  <c r="B1400" i="12"/>
  <c r="B1839" i="12"/>
  <c r="B1355" i="12"/>
  <c r="B118" i="12"/>
  <c r="B306" i="12"/>
  <c r="B719" i="12"/>
  <c r="B1234" i="12"/>
  <c r="B246" i="12"/>
  <c r="B1595" i="12"/>
  <c r="B2814" i="12"/>
  <c r="B2302" i="12"/>
  <c r="B2861" i="12"/>
  <c r="B2702" i="12"/>
  <c r="B2718" i="12"/>
  <c r="B2545" i="12"/>
  <c r="B1149" i="12"/>
  <c r="B2477" i="12"/>
  <c r="B1996" i="12"/>
  <c r="B2909" i="12"/>
  <c r="B443" i="12"/>
  <c r="B466" i="12"/>
  <c r="B2993" i="12"/>
  <c r="B2508" i="12"/>
  <c r="B2160" i="12"/>
  <c r="B1580" i="12"/>
  <c r="B2140" i="12"/>
  <c r="B2893" i="12"/>
  <c r="B929" i="12"/>
  <c r="B2936" i="12"/>
  <c r="B1649" i="12"/>
  <c r="B2320" i="12"/>
  <c r="B2748" i="12"/>
  <c r="B2593" i="12"/>
  <c r="B2450" i="12"/>
  <c r="B2499" i="12"/>
  <c r="B834" i="12"/>
  <c r="B1948" i="12"/>
  <c r="B2745" i="12"/>
  <c r="B2090" i="12"/>
  <c r="B2494" i="12"/>
  <c r="B2502" i="12"/>
  <c r="B1940" i="12"/>
  <c r="B2337" i="12"/>
  <c r="B1763" i="12"/>
  <c r="B2436" i="12"/>
  <c r="B2020" i="12"/>
  <c r="B2453" i="12"/>
  <c r="B2017" i="12"/>
  <c r="B2206" i="12"/>
  <c r="B2743" i="12"/>
  <c r="B1387" i="12"/>
  <c r="B67" i="12"/>
  <c r="B2557" i="12"/>
  <c r="B926" i="12"/>
  <c r="B1420" i="12"/>
  <c r="B2958" i="12"/>
  <c r="B1109" i="12"/>
  <c r="B2376" i="12"/>
  <c r="B364" i="12"/>
  <c r="B2122" i="12"/>
  <c r="B958" i="12"/>
  <c r="B2284" i="12"/>
  <c r="B1124" i="12"/>
  <c r="B2895" i="12"/>
  <c r="B1895" i="12"/>
  <c r="B2211" i="12"/>
  <c r="B1930" i="12"/>
  <c r="B1028" i="12"/>
  <c r="B723" i="12"/>
  <c r="B2425" i="12"/>
  <c r="B1022" i="12"/>
  <c r="B2015" i="12"/>
  <c r="B850" i="12"/>
  <c r="B1281" i="12"/>
  <c r="B1819" i="12"/>
  <c r="B1852" i="12"/>
  <c r="B1762" i="12"/>
  <c r="B145" i="12"/>
  <c r="B2037" i="12"/>
  <c r="B1542" i="12"/>
  <c r="B1062" i="12"/>
  <c r="B846" i="12"/>
  <c r="B1523" i="12"/>
  <c r="B2634" i="12"/>
  <c r="B931" i="12"/>
  <c r="B2319" i="12"/>
  <c r="B1169" i="12"/>
  <c r="B1986" i="12"/>
  <c r="B2363" i="12"/>
  <c r="B2510" i="12"/>
  <c r="B2061" i="12"/>
  <c r="B1896" i="12"/>
  <c r="B1455" i="12"/>
  <c r="B1886" i="12"/>
  <c r="B2630" i="12"/>
  <c r="B654" i="12"/>
  <c r="B507" i="12"/>
  <c r="B510" i="12"/>
  <c r="B2181" i="12"/>
  <c r="B978" i="12"/>
  <c r="B2765" i="12"/>
  <c r="B703" i="12"/>
  <c r="B1193" i="12"/>
  <c r="B1003" i="12"/>
  <c r="B1855" i="12"/>
  <c r="B531" i="12"/>
  <c r="B316" i="12"/>
  <c r="B526" i="12"/>
  <c r="B1922" i="12"/>
  <c r="B100" i="12"/>
  <c r="B248" i="12"/>
  <c r="B522" i="12"/>
  <c r="B2221" i="12"/>
  <c r="B1775" i="12"/>
  <c r="B910" i="12"/>
  <c r="B1698" i="12"/>
  <c r="B269" i="12"/>
  <c r="B457" i="12"/>
  <c r="B1292" i="12"/>
  <c r="B779" i="12"/>
  <c r="B964" i="12"/>
  <c r="B386" i="12"/>
  <c r="B579" i="12"/>
  <c r="B2135" i="12"/>
  <c r="B630" i="12"/>
  <c r="B2047" i="12"/>
  <c r="B1662" i="12"/>
  <c r="B1563" i="12"/>
  <c r="B1076" i="12"/>
  <c r="B372" i="12"/>
  <c r="B588" i="12"/>
  <c r="B635" i="12"/>
  <c r="B1250" i="12"/>
  <c r="B1695" i="12"/>
  <c r="B144" i="12"/>
  <c r="B6" i="12"/>
  <c r="B1181" i="12"/>
  <c r="B1499" i="12"/>
  <c r="B564" i="12"/>
  <c r="B1191" i="12"/>
  <c r="B1544" i="12"/>
  <c r="B650" i="12"/>
  <c r="B3048" i="12"/>
  <c r="B180" i="12"/>
  <c r="B679" i="12"/>
  <c r="B201" i="12"/>
  <c r="B115" i="12"/>
  <c r="B596" i="12"/>
  <c r="B368" i="12"/>
  <c r="B434" i="12"/>
  <c r="B245" i="12"/>
  <c r="B1674" i="12"/>
  <c r="B334" i="12"/>
  <c r="B419" i="12"/>
  <c r="B203" i="12"/>
  <c r="B18" i="12"/>
  <c r="B487" i="12"/>
  <c r="B1322" i="12"/>
  <c r="B65" i="12"/>
  <c r="B2013" i="12"/>
  <c r="B769" i="12"/>
  <c r="B156" i="12"/>
  <c r="B581" i="12"/>
  <c r="B82" i="12"/>
  <c r="B557" i="12"/>
  <c r="B3018" i="12"/>
  <c r="B1394" i="12"/>
  <c r="B473" i="12"/>
  <c r="B732" i="12"/>
  <c r="B461" i="12"/>
  <c r="B99" i="12"/>
  <c r="B3" i="12"/>
  <c r="B3077" i="12"/>
  <c r="B421" i="12"/>
  <c r="B344" i="12"/>
  <c r="B187" i="12"/>
  <c r="B528" i="12"/>
  <c r="B126" i="12"/>
  <c r="B3097" i="12"/>
  <c r="B299" i="12"/>
  <c r="B329" i="12"/>
  <c r="B3118" i="12"/>
  <c r="B254" i="12"/>
  <c r="B1426" i="12"/>
  <c r="B196" i="12"/>
  <c r="B560" i="12"/>
  <c r="B2027" i="12"/>
  <c r="B1973" i="12"/>
  <c r="B2130" i="12"/>
  <c r="B2289" i="12"/>
  <c r="B2382" i="12"/>
  <c r="B1493" i="12"/>
  <c r="B1845" i="12"/>
  <c r="B3019" i="12"/>
  <c r="B829" i="12"/>
  <c r="B1963" i="12"/>
  <c r="B1587" i="12"/>
  <c r="B2771" i="12"/>
  <c r="B2579" i="12"/>
  <c r="B2968" i="12"/>
  <c r="B2879" i="12"/>
  <c r="B2985" i="12"/>
  <c r="B3139" i="12"/>
  <c r="B1817" i="12"/>
  <c r="B2757" i="12"/>
  <c r="B1926" i="12"/>
  <c r="B2226" i="12"/>
  <c r="B2582" i="12"/>
  <c r="B128" i="12"/>
  <c r="B1708" i="12"/>
  <c r="B2378" i="12"/>
  <c r="B1984" i="12"/>
  <c r="B1646" i="12"/>
  <c r="B2379" i="12"/>
  <c r="B2629" i="12"/>
  <c r="B2208" i="12"/>
  <c r="B2053" i="12"/>
  <c r="B1660" i="12"/>
  <c r="B1504" i="12"/>
  <c r="B2599" i="12"/>
  <c r="B1178" i="12"/>
  <c r="B562" i="12"/>
  <c r="B2601" i="12"/>
  <c r="B2500" i="12"/>
  <c r="B2311" i="12"/>
  <c r="B1101" i="12"/>
  <c r="B1464" i="12"/>
  <c r="B1326" i="12"/>
  <c r="B1202" i="12"/>
  <c r="B2697" i="12"/>
  <c r="B1335" i="12"/>
  <c r="B599" i="12"/>
  <c r="B1946" i="12"/>
  <c r="B1476" i="12"/>
  <c r="B1573" i="12"/>
  <c r="B2655" i="12"/>
  <c r="B2490" i="12"/>
  <c r="B2677" i="12"/>
  <c r="B1451" i="12"/>
  <c r="B902" i="12"/>
  <c r="B2761" i="12"/>
  <c r="B2445" i="12"/>
  <c r="B1156" i="12"/>
  <c r="B2618" i="12"/>
  <c r="B2018" i="12"/>
  <c r="B2362" i="12"/>
  <c r="B2726" i="12"/>
  <c r="B2689" i="12"/>
  <c r="B2837" i="12"/>
  <c r="B2521" i="12"/>
  <c r="B871" i="12"/>
  <c r="B2767" i="12"/>
  <c r="B706" i="12"/>
  <c r="B2742" i="12"/>
  <c r="B2121" i="12"/>
  <c r="B2785" i="12"/>
  <c r="B1781" i="12"/>
  <c r="B2404" i="12"/>
  <c r="B2646" i="12"/>
  <c r="B36" i="12"/>
  <c r="B1725" i="12"/>
  <c r="B2555" i="12"/>
  <c r="B1453" i="12"/>
  <c r="B1679" i="12"/>
  <c r="B1085" i="12"/>
  <c r="B2759" i="12"/>
  <c r="B804" i="12"/>
  <c r="B1382" i="12"/>
  <c r="B471" i="12"/>
  <c r="B2116" i="12"/>
  <c r="B2400" i="12"/>
  <c r="B2609" i="12"/>
  <c r="B722" i="12"/>
  <c r="B598" i="12"/>
  <c r="B1303" i="12"/>
  <c r="B982" i="12"/>
  <c r="B824" i="12"/>
  <c r="B1297" i="12"/>
  <c r="B2631" i="12"/>
  <c r="B690" i="12"/>
  <c r="B808" i="12"/>
  <c r="B828" i="12"/>
  <c r="B2340" i="12"/>
  <c r="B2366" i="12"/>
  <c r="B718" i="12"/>
  <c r="B38" i="12"/>
  <c r="B243" i="12"/>
  <c r="B2957" i="12"/>
  <c r="B2901" i="12"/>
  <c r="B1088" i="12"/>
  <c r="B944" i="12"/>
  <c r="B2306" i="12"/>
  <c r="B2029" i="12"/>
  <c r="B671" i="12"/>
  <c r="B759" i="12"/>
  <c r="B775" i="12"/>
  <c r="B749" i="12"/>
  <c r="B1324" i="12"/>
  <c r="B1145" i="12"/>
  <c r="B1415" i="12"/>
  <c r="B1194" i="12"/>
  <c r="B1268" i="12"/>
  <c r="B2612" i="12"/>
  <c r="B896" i="12"/>
  <c r="B1361" i="12"/>
  <c r="B860" i="12"/>
  <c r="B1617" i="12"/>
  <c r="B300" i="12"/>
  <c r="B2543" i="12"/>
  <c r="B2741" i="12"/>
  <c r="B2124" i="12"/>
  <c r="B2519" i="12"/>
  <c r="B2926" i="12"/>
  <c r="B2937" i="12"/>
  <c r="B1385" i="12"/>
  <c r="B803" i="12"/>
  <c r="B1686" i="12"/>
  <c r="B1794" i="12"/>
  <c r="B2143" i="12"/>
  <c r="B570" i="12"/>
  <c r="B1821" i="12"/>
  <c r="B1565" i="12"/>
  <c r="B1278" i="12"/>
  <c r="B1625" i="12"/>
  <c r="B1152" i="12"/>
  <c r="B1470" i="12"/>
  <c r="B1626" i="12"/>
  <c r="B1911" i="12"/>
  <c r="B1826" i="12"/>
  <c r="B1611" i="12"/>
  <c r="B2188" i="12"/>
  <c r="B2820" i="12"/>
  <c r="B1844" i="12"/>
  <c r="B1786" i="12"/>
  <c r="B2825" i="12"/>
  <c r="B2009" i="12"/>
  <c r="B1172" i="12"/>
  <c r="B2535" i="12"/>
  <c r="B2042" i="12"/>
  <c r="B2409" i="12"/>
  <c r="B2389" i="12"/>
  <c r="B1787" i="12"/>
  <c r="B1269" i="12"/>
  <c r="B31" i="12"/>
  <c r="B2774" i="12"/>
  <c r="B2485" i="12"/>
  <c r="B1634" i="12"/>
  <c r="B1738" i="12"/>
  <c r="B2180" i="12"/>
  <c r="B2254" i="12"/>
  <c r="B2663" i="12"/>
  <c r="B1758" i="12"/>
  <c r="B256" i="12"/>
  <c r="B2314" i="12"/>
  <c r="B2973" i="12"/>
  <c r="B2850" i="12"/>
  <c r="B2908" i="12"/>
  <c r="B2928" i="12"/>
  <c r="B2935" i="12"/>
  <c r="B2999" i="12"/>
  <c r="B2716" i="12"/>
  <c r="B2564" i="12"/>
  <c r="B2386" i="12"/>
  <c r="B131" i="12"/>
  <c r="B1639" i="12"/>
  <c r="B1893" i="12"/>
  <c r="B2210" i="12"/>
  <c r="B1593" i="12"/>
  <c r="B890" i="12"/>
  <c r="B2776" i="12"/>
  <c r="B2375" i="12"/>
  <c r="B2611" i="12"/>
  <c r="B2196" i="12"/>
  <c r="B1621" i="12"/>
  <c r="B2342" i="12"/>
  <c r="B1663" i="12"/>
  <c r="B2965" i="12"/>
  <c r="B2385" i="12"/>
  <c r="B1128" i="12"/>
  <c r="B2889" i="12"/>
  <c r="B2487" i="12"/>
  <c r="B2806" i="12"/>
  <c r="B2504" i="12"/>
  <c r="B2671" i="12"/>
  <c r="B1999" i="12"/>
  <c r="B2669" i="12"/>
  <c r="B1327" i="12"/>
  <c r="B1916" i="12"/>
  <c r="B1539" i="12"/>
  <c r="B991" i="12"/>
  <c r="B1367" i="12"/>
  <c r="B2728" i="12"/>
  <c r="B1676" i="12"/>
  <c r="B2315" i="12"/>
  <c r="B1277" i="12"/>
  <c r="B1097" i="12"/>
  <c r="B2334" i="12"/>
  <c r="B2919" i="12"/>
  <c r="B738" i="12"/>
  <c r="B2081" i="12"/>
  <c r="B783" i="12"/>
  <c r="B2766" i="12"/>
  <c r="B1157" i="12"/>
  <c r="B540" i="12"/>
  <c r="B2348" i="12"/>
  <c r="B1220" i="12"/>
  <c r="B1092" i="12"/>
  <c r="B47" i="12"/>
  <c r="B1785" i="12"/>
  <c r="B2503" i="12"/>
  <c r="B778" i="12"/>
  <c r="B2204" i="12"/>
  <c r="B2112" i="12"/>
  <c r="B384" i="12"/>
  <c r="B210" i="12"/>
  <c r="B1898" i="12"/>
  <c r="B1021" i="12"/>
  <c r="B2055" i="12"/>
  <c r="B2623" i="12"/>
  <c r="B2271" i="12"/>
  <c r="B1212" i="12"/>
  <c r="B936" i="12"/>
  <c r="B399" i="12"/>
  <c r="B1888" i="12"/>
  <c r="B1435" i="12"/>
  <c r="B362" i="12"/>
  <c r="B1590" i="12"/>
  <c r="B1352" i="12"/>
  <c r="B1095" i="12"/>
  <c r="B2507" i="12"/>
  <c r="B2707" i="12"/>
  <c r="B1427" i="12"/>
  <c r="B76" i="12"/>
  <c r="B494" i="12"/>
  <c r="B2859" i="12"/>
  <c r="B545" i="12"/>
  <c r="B2713" i="12"/>
  <c r="B2709" i="12"/>
  <c r="B1928" i="12"/>
  <c r="B1950" i="12"/>
  <c r="B710" i="12"/>
  <c r="B615" i="12"/>
  <c r="B2439" i="12"/>
  <c r="B2933" i="12"/>
  <c r="B2312" i="12"/>
  <c r="B849" i="12"/>
  <c r="B2692" i="12"/>
  <c r="B1892" i="12"/>
  <c r="B1121" i="12"/>
  <c r="B985" i="12"/>
  <c r="B2869" i="12"/>
  <c r="B2243" i="12"/>
  <c r="B1809" i="12"/>
  <c r="B2701" i="12"/>
  <c r="B2475" i="12"/>
  <c r="B2234" i="12"/>
  <c r="B2700" i="12"/>
  <c r="B1977" i="12"/>
  <c r="B1680" i="12"/>
  <c r="B2620" i="12"/>
  <c r="B953" i="12"/>
  <c r="B1842" i="12"/>
  <c r="B2132" i="12"/>
  <c r="B2114" i="12"/>
  <c r="B2640" i="12"/>
  <c r="B2538" i="12"/>
  <c r="B335" i="12"/>
  <c r="B2796" i="12"/>
  <c r="B1247" i="12"/>
  <c r="B2486" i="12"/>
  <c r="B2679" i="12"/>
  <c r="B2040" i="12"/>
  <c r="B1894" i="12"/>
  <c r="B2164" i="12"/>
  <c r="B1223" i="12"/>
  <c r="B2426" i="12"/>
  <c r="B1964" i="12"/>
  <c r="B1783" i="12"/>
  <c r="B2213" i="12"/>
  <c r="B1363" i="12"/>
  <c r="B813" i="12"/>
  <c r="B2484" i="12"/>
  <c r="B2530" i="12"/>
  <c r="B2456" i="12"/>
  <c r="B446" i="12"/>
  <c r="B2904" i="12"/>
  <c r="B2270" i="12"/>
  <c r="B2336" i="12"/>
  <c r="B2657" i="12"/>
  <c r="B1956" i="12"/>
  <c r="B1025" i="12"/>
  <c r="B1188" i="12"/>
  <c r="B1654" i="12"/>
  <c r="B1591" i="12"/>
  <c r="B1798" i="12"/>
  <c r="B2318" i="12"/>
  <c r="B2041" i="12"/>
  <c r="B1953" i="12"/>
  <c r="B1556" i="12"/>
  <c r="B2036" i="12"/>
  <c r="B1807" i="12"/>
  <c r="B2054" i="12"/>
  <c r="B2241" i="12"/>
  <c r="B2907" i="12"/>
  <c r="B2542" i="12"/>
  <c r="B1769" i="12"/>
  <c r="B2649" i="12"/>
  <c r="B1655" i="12"/>
  <c r="B2528" i="12"/>
  <c r="B1853" i="12"/>
  <c r="B2429" i="12"/>
  <c r="B1300" i="12"/>
  <c r="B2638" i="12"/>
  <c r="B250" i="12"/>
  <c r="B2730" i="12"/>
  <c r="B2367" i="12"/>
  <c r="B2512" i="12"/>
  <c r="B1203" i="12"/>
  <c r="B2407" i="12"/>
  <c r="B1815" i="12"/>
  <c r="B1252" i="12"/>
  <c r="B1339" i="12"/>
  <c r="B2731" i="12"/>
  <c r="B2173" i="12"/>
  <c r="B2517" i="12"/>
  <c r="B2458" i="12"/>
  <c r="B2808" i="12"/>
  <c r="B2308" i="12"/>
  <c r="B2397" i="12"/>
  <c r="B2560" i="12"/>
  <c r="B1962" i="12"/>
  <c r="B2033" i="12"/>
  <c r="B1107" i="12"/>
  <c r="B2534" i="12"/>
  <c r="B2597" i="12"/>
  <c r="B1848" i="12"/>
  <c r="B2216" i="12"/>
  <c r="B2910" i="12"/>
  <c r="B2115" i="12"/>
  <c r="B1997" i="12"/>
  <c r="B2852" i="12"/>
  <c r="B873" i="12"/>
  <c r="B1728" i="12"/>
  <c r="B1384" i="12"/>
  <c r="B2419" i="12"/>
  <c r="B1165" i="12"/>
  <c r="B1236" i="12"/>
  <c r="B2104" i="12"/>
  <c r="B382" i="12"/>
  <c r="B1851" i="12"/>
  <c r="B1299" i="12"/>
  <c r="B1652" i="12"/>
  <c r="B1482" i="12"/>
  <c r="B1029" i="12"/>
  <c r="B789" i="12"/>
  <c r="B1026" i="12"/>
  <c r="B1666" i="12"/>
  <c r="B3006" i="12"/>
  <c r="B2233" i="12"/>
  <c r="B1160" i="12"/>
  <c r="B1412" i="12"/>
  <c r="B1537" i="12"/>
  <c r="B2440" i="12"/>
  <c r="B1688" i="12"/>
  <c r="B1643" i="12"/>
  <c r="B2356" i="12"/>
  <c r="B215" i="12"/>
  <c r="B1496" i="12"/>
  <c r="B1935" i="12"/>
  <c r="B1524" i="12"/>
  <c r="B213" i="12"/>
  <c r="B628" i="12"/>
  <c r="B2239" i="12"/>
  <c r="B857" i="12"/>
  <c r="B1579" i="12"/>
  <c r="B2752" i="12"/>
  <c r="B1596" i="12"/>
  <c r="B998" i="12"/>
  <c r="B972" i="12"/>
  <c r="B2200" i="12"/>
  <c r="B2600" i="12"/>
  <c r="B1818" i="12"/>
  <c r="B1437" i="12"/>
  <c r="B821" i="12"/>
  <c r="B1568" i="12"/>
  <c r="B1846" i="12"/>
  <c r="B2123" i="12"/>
  <c r="B1724" i="12"/>
  <c r="B2449" i="12"/>
  <c r="B1965" i="12"/>
  <c r="B2100" i="12"/>
  <c r="B1932" i="12"/>
  <c r="B868" i="12"/>
  <c r="B1232" i="12"/>
  <c r="B2465" i="12"/>
  <c r="B2166" i="12"/>
  <c r="B2245" i="12"/>
  <c r="B975" i="12"/>
  <c r="B2191" i="12"/>
  <c r="B337" i="12"/>
  <c r="B1005" i="12"/>
  <c r="B501" i="12"/>
  <c r="B1468" i="12"/>
  <c r="B2546" i="12"/>
  <c r="B1971" i="12"/>
  <c r="B2240" i="12"/>
  <c r="B1487" i="12"/>
  <c r="B1882" i="12"/>
  <c r="B1276" i="12"/>
  <c r="B1378" i="12"/>
  <c r="B3014" i="12"/>
  <c r="B281" i="12"/>
  <c r="B1656" i="12"/>
  <c r="B796" i="12"/>
  <c r="B1577" i="12"/>
  <c r="B669" i="12"/>
  <c r="B1529" i="12"/>
  <c r="B2413" i="12"/>
  <c r="B2628" i="12"/>
  <c r="B1800" i="12"/>
  <c r="B1196" i="12"/>
  <c r="B2461" i="12"/>
  <c r="B979" i="12"/>
  <c r="B2024" i="12"/>
  <c r="B810" i="12"/>
  <c r="B1260" i="12"/>
  <c r="B1566" i="12"/>
  <c r="B1447" i="12"/>
  <c r="B304" i="12"/>
  <c r="B1443" i="12"/>
  <c r="B633" i="12"/>
  <c r="B1465" i="12"/>
  <c r="B2466" i="12"/>
  <c r="B2637" i="12"/>
  <c r="B2118" i="12"/>
  <c r="B2148" i="12"/>
  <c r="B1526" i="12"/>
  <c r="B660" i="12"/>
  <c r="B1248" i="12"/>
  <c r="B923" i="12"/>
  <c r="B751" i="12"/>
  <c r="B1130" i="12"/>
  <c r="B1422" i="12"/>
  <c r="B941" i="12"/>
  <c r="B1594" i="12"/>
  <c r="B1395" i="12"/>
  <c r="B1569" i="12"/>
  <c r="B1448" i="12"/>
  <c r="B2045" i="12"/>
  <c r="B1421" i="12"/>
  <c r="B2253" i="12"/>
  <c r="B1143" i="12"/>
  <c r="B529" i="12"/>
  <c r="B681" i="12"/>
  <c r="B46" i="12"/>
  <c r="B502" i="12"/>
  <c r="B1836" i="12"/>
  <c r="B305" i="12"/>
  <c r="B1998" i="12"/>
  <c r="B302" i="12"/>
  <c r="B818" i="12"/>
  <c r="B3057" i="12"/>
  <c r="B1802" i="12"/>
  <c r="B406" i="12"/>
  <c r="B459" i="12"/>
  <c r="B1941" i="12"/>
  <c r="B1043" i="12"/>
  <c r="B980" i="12"/>
  <c r="B591" i="12"/>
  <c r="B75" i="12"/>
  <c r="B2102" i="12"/>
  <c r="B264" i="12"/>
  <c r="B838" i="12"/>
  <c r="B1719" i="12"/>
  <c r="B908" i="12"/>
  <c r="B520" i="12"/>
  <c r="B937" i="12"/>
  <c r="B1581" i="12"/>
  <c r="B1007" i="12"/>
  <c r="B440" i="12"/>
  <c r="B1609" i="12"/>
  <c r="B1961" i="12"/>
  <c r="B1346" i="12"/>
  <c r="B291" i="12"/>
  <c r="B167" i="12"/>
  <c r="B293" i="12"/>
  <c r="B1099" i="12"/>
  <c r="B2119" i="12"/>
  <c r="B945" i="12"/>
  <c r="B790" i="12"/>
  <c r="B1592" i="12"/>
  <c r="B1140" i="12"/>
  <c r="B1294" i="12"/>
  <c r="B906" i="12"/>
  <c r="B2049" i="12"/>
  <c r="B1315" i="12"/>
  <c r="B1480" i="12"/>
  <c r="B278" i="12"/>
  <c r="B833" i="12"/>
  <c r="B1138" i="12"/>
  <c r="B761" i="12"/>
  <c r="B1389" i="12"/>
  <c r="B1274" i="12"/>
  <c r="B1586" i="12"/>
  <c r="B1425" i="12"/>
  <c r="B109" i="12"/>
  <c r="B173" i="12"/>
  <c r="B1474" i="12"/>
  <c r="B713" i="12"/>
  <c r="B586" i="12"/>
  <c r="B1924" i="12"/>
  <c r="B2183" i="12"/>
  <c r="B1354" i="12"/>
  <c r="B1495" i="12"/>
  <c r="B823" i="12"/>
  <c r="B2117" i="12"/>
  <c r="B663" i="12"/>
  <c r="B895" i="12"/>
  <c r="B3115" i="12"/>
  <c r="B536" i="12"/>
  <c r="B565" i="12"/>
  <c r="B927" i="12"/>
  <c r="B3034" i="12"/>
  <c r="B79" i="12"/>
  <c r="B339" i="12"/>
  <c r="B157" i="12"/>
  <c r="B361" i="12"/>
  <c r="B40" i="12"/>
  <c r="B137" i="12"/>
  <c r="B3106" i="12"/>
  <c r="B3135" i="12"/>
  <c r="B181" i="12"/>
  <c r="B284" i="12"/>
  <c r="B831" i="12"/>
  <c r="B323" i="12"/>
  <c r="B108" i="12"/>
  <c r="B410" i="12"/>
  <c r="B98" i="12"/>
  <c r="B320" i="12"/>
  <c r="B1585" i="12"/>
  <c r="B226" i="12"/>
  <c r="B262" i="12"/>
  <c r="B164" i="12"/>
  <c r="B3064" i="12"/>
  <c r="B702" i="12"/>
  <c r="B1489" i="12"/>
  <c r="B1290" i="12"/>
  <c r="B7" i="12"/>
  <c r="B66" i="12"/>
  <c r="B3011" i="12"/>
  <c r="B165" i="12"/>
  <c r="B444" i="12"/>
  <c r="B664" i="12"/>
  <c r="B435" i="12"/>
  <c r="B1222" i="12"/>
  <c r="B3049" i="12"/>
  <c r="B3067" i="12"/>
  <c r="B3130" i="12"/>
  <c r="B2005" i="12"/>
  <c r="B513" i="12"/>
  <c r="B155" i="12"/>
  <c r="B360" i="12"/>
  <c r="B577" i="12"/>
  <c r="B152" i="12"/>
  <c r="B624" i="12"/>
  <c r="B1418" i="12"/>
  <c r="B315" i="12"/>
  <c r="B553" i="12"/>
  <c r="B3099" i="12"/>
  <c r="B1777" i="12"/>
  <c r="B2773" i="12"/>
  <c r="B1372" i="12"/>
  <c r="B2868" i="12"/>
  <c r="B2161" i="12"/>
  <c r="B1168" i="12"/>
  <c r="B378" i="12"/>
  <c r="B235" i="12"/>
  <c r="B43" i="12"/>
  <c r="B1080" i="12"/>
  <c r="B619" i="12"/>
  <c r="B924" i="12"/>
  <c r="B229" i="12"/>
  <c r="B3030" i="12"/>
  <c r="B149" i="12"/>
  <c r="B101" i="12"/>
  <c r="B1078" i="12"/>
  <c r="B190" i="12"/>
  <c r="B3131" i="12"/>
  <c r="B3047" i="12"/>
  <c r="O2650" i="12"/>
  <c r="O2814" i="12"/>
  <c r="O1170" i="12"/>
  <c r="O963" i="12"/>
  <c r="O2287" i="12"/>
  <c r="O1903" i="12"/>
  <c r="O1369" i="12"/>
  <c r="O2712" i="12"/>
  <c r="O2594" i="12"/>
  <c r="O2234" i="12"/>
  <c r="O2481" i="12"/>
  <c r="O2786" i="12"/>
  <c r="O1842" i="12"/>
  <c r="O1949" i="12"/>
  <c r="O2157" i="12"/>
  <c r="O1732" i="12"/>
  <c r="O2415" i="12"/>
  <c r="O2159" i="12"/>
  <c r="O2271" i="12"/>
  <c r="O2694" i="12"/>
  <c r="O2738" i="12"/>
  <c r="O2161" i="12"/>
  <c r="O2479" i="12"/>
  <c r="O2312" i="12"/>
  <c r="O2633" i="12"/>
  <c r="O2424" i="12"/>
  <c r="O2637" i="12"/>
  <c r="O1986" i="12"/>
  <c r="O2697" i="12"/>
  <c r="O2023" i="12"/>
  <c r="O194" i="12"/>
  <c r="O1797" i="12"/>
  <c r="O1228" i="12"/>
  <c r="O2421" i="12"/>
  <c r="O1984" i="12"/>
  <c r="O2746" i="12"/>
  <c r="O2337" i="12"/>
  <c r="O1928" i="12"/>
  <c r="O2353" i="12"/>
  <c r="O2258" i="12"/>
  <c r="O2038" i="12"/>
  <c r="O1913" i="12"/>
  <c r="O2454" i="12"/>
  <c r="O2535" i="12"/>
  <c r="O1719" i="12"/>
  <c r="O1529" i="12"/>
  <c r="O78" i="12"/>
  <c r="O2473" i="12"/>
  <c r="O2822" i="12"/>
  <c r="O247" i="12"/>
  <c r="O2281" i="12"/>
  <c r="O1951" i="12"/>
  <c r="O2714" i="12"/>
  <c r="O2888" i="12"/>
  <c r="O2729" i="12"/>
  <c r="O2320" i="12"/>
  <c r="O2710" i="12"/>
  <c r="O2042" i="12"/>
  <c r="O2661" i="12"/>
  <c r="O2354" i="12"/>
  <c r="O1945" i="12"/>
  <c r="O1686" i="12"/>
  <c r="O1434" i="12"/>
  <c r="O1808" i="12"/>
  <c r="O1766" i="12"/>
  <c r="O2329" i="12"/>
  <c r="O1740" i="12"/>
  <c r="O2408" i="12"/>
  <c r="O1244" i="12"/>
  <c r="O1655" i="12"/>
  <c r="O389" i="12"/>
  <c r="O1905" i="12"/>
  <c r="O1264" i="12"/>
  <c r="O1272" i="12"/>
  <c r="O1165" i="12"/>
  <c r="O2073" i="12"/>
  <c r="O1962" i="12"/>
  <c r="O2033" i="12"/>
  <c r="O2804" i="12"/>
  <c r="O2680" i="12"/>
  <c r="O2787" i="12"/>
  <c r="O2249" i="12"/>
  <c r="O2647" i="12"/>
  <c r="O2425" i="12"/>
  <c r="O1689" i="12"/>
  <c r="O833" i="12"/>
  <c r="O2734" i="12"/>
  <c r="O34" i="12"/>
  <c r="O663" i="12"/>
  <c r="O2618" i="12"/>
  <c r="O1162" i="12"/>
  <c r="O2703" i="12"/>
  <c r="O1537" i="12"/>
  <c r="O1718" i="12"/>
  <c r="O2663" i="12"/>
  <c r="O2666" i="12"/>
  <c r="O2240" i="12"/>
  <c r="O2091" i="12"/>
  <c r="O2319" i="12"/>
  <c r="O2599" i="12"/>
  <c r="O102" i="12"/>
  <c r="O1403" i="12"/>
  <c r="O1213" i="12"/>
  <c r="O2343" i="12"/>
  <c r="O2802" i="12"/>
  <c r="O2226" i="12"/>
  <c r="O2464" i="12"/>
  <c r="O2748" i="12"/>
  <c r="O2584" i="12"/>
  <c r="O2678" i="12"/>
  <c r="O949" i="12"/>
  <c r="O2545" i="12"/>
  <c r="O1967" i="12"/>
  <c r="O2528" i="12"/>
  <c r="O2465" i="12"/>
  <c r="O1815" i="12"/>
  <c r="O553" i="12"/>
  <c r="O1731" i="12"/>
  <c r="O1833" i="12"/>
  <c r="O257" i="12"/>
  <c r="O1818" i="12"/>
  <c r="O2410" i="12"/>
  <c r="O1834" i="12"/>
  <c r="O2498" i="12"/>
  <c r="O1952" i="12"/>
  <c r="O2638" i="12"/>
  <c r="O2768" i="12"/>
  <c r="O2192" i="12"/>
  <c r="O2390" i="12"/>
  <c r="O2217" i="12"/>
  <c r="O2474" i="12"/>
  <c r="O2603" i="12"/>
  <c r="O2082" i="12"/>
  <c r="O2261" i="12"/>
  <c r="O2224" i="12"/>
  <c r="O2327" i="12"/>
  <c r="O2526" i="12"/>
  <c r="O2265" i="12"/>
  <c r="O2313" i="12"/>
  <c r="O2178" i="12"/>
  <c r="O1420" i="12"/>
  <c r="O2667" i="12"/>
  <c r="O2704" i="12"/>
  <c r="O2577" i="12"/>
  <c r="O1378" i="12"/>
  <c r="O1263" i="12"/>
  <c r="O2376" i="12"/>
  <c r="O1800" i="12"/>
  <c r="O2630" i="12"/>
  <c r="O2510" i="12"/>
  <c r="O1969" i="12"/>
  <c r="O1912" i="12"/>
  <c r="O2769" i="12"/>
  <c r="O2247" i="12"/>
  <c r="O653" i="12"/>
  <c r="O1697" i="12"/>
  <c r="O2460" i="12"/>
  <c r="O2346" i="12"/>
  <c r="O2561" i="12"/>
  <c r="O2102" i="12"/>
  <c r="O1825" i="12"/>
  <c r="O1754" i="12"/>
  <c r="O1217" i="12"/>
  <c r="O2008" i="12"/>
  <c r="O2016" i="12"/>
  <c r="O2257" i="12"/>
  <c r="O2055" i="12"/>
  <c r="O2175" i="12"/>
  <c r="O146" i="12"/>
  <c r="O2170" i="12"/>
  <c r="O2567" i="12"/>
  <c r="O2486" i="12"/>
  <c r="O2607" i="12"/>
  <c r="O2263" i="12"/>
  <c r="O2385" i="12"/>
  <c r="O2289" i="12"/>
  <c r="O1554" i="12"/>
  <c r="O2838" i="12"/>
  <c r="O2600" i="12"/>
  <c r="O2229" i="12"/>
  <c r="O2115" i="12"/>
  <c r="O1748" i="12"/>
  <c r="O2223" i="12"/>
  <c r="O2227" i="12"/>
  <c r="O2551" i="12"/>
  <c r="O2212" i="12"/>
  <c r="O2739" i="12"/>
  <c r="O1143" i="12"/>
  <c r="O2592" i="12"/>
  <c r="O2830" i="12"/>
  <c r="O2530" i="12"/>
  <c r="O2075" i="12"/>
  <c r="O1954" i="12"/>
  <c r="O668" i="12"/>
  <c r="O2777" i="12"/>
  <c r="O2201" i="12"/>
  <c r="O2119" i="12"/>
  <c r="O2345" i="12"/>
  <c r="O2542" i="12"/>
  <c r="O1764" i="12"/>
  <c r="O2199" i="12"/>
  <c r="O2736" i="12"/>
  <c r="O2407" i="12"/>
  <c r="O2495" i="12"/>
  <c r="O1761" i="12"/>
  <c r="O2504" i="12"/>
  <c r="O2298" i="12"/>
  <c r="O1850" i="12"/>
  <c r="O2520" i="12"/>
  <c r="O1342" i="12"/>
  <c r="O2412" i="12"/>
  <c r="O2443" i="12"/>
  <c r="O1151" i="12"/>
  <c r="O1814" i="12"/>
  <c r="O2417" i="12"/>
  <c r="O2018" i="12"/>
  <c r="O2562" i="12"/>
  <c r="O2556" i="12"/>
  <c r="O2050" i="12"/>
  <c r="O2274" i="12"/>
  <c r="O2606" i="12"/>
  <c r="O1254" i="12"/>
  <c r="O2682" i="12"/>
  <c r="O1898" i="12"/>
  <c r="O1801" i="12"/>
  <c r="O2106" i="12"/>
  <c r="O1784" i="12"/>
  <c r="O2511" i="12"/>
  <c r="O2241" i="12"/>
  <c r="O2136" i="12"/>
  <c r="O2775" i="12"/>
  <c r="O1280" i="12"/>
  <c r="O2134" i="12"/>
  <c r="O2236" i="12"/>
  <c r="O2155" i="12"/>
  <c r="O2617" i="12"/>
  <c r="O1883" i="12"/>
  <c r="O1875" i="12"/>
  <c r="O2109" i="12"/>
  <c r="O2781" i="12"/>
  <c r="O2092" i="12"/>
  <c r="O2466" i="12"/>
  <c r="O2747" i="12"/>
  <c r="O2351" i="12"/>
  <c r="O2626" i="12"/>
  <c r="O2438" i="12"/>
  <c r="O1753" i="12"/>
  <c r="O2496" i="12"/>
  <c r="O2315" i="12"/>
  <c r="O1920" i="12"/>
  <c r="O183" i="12"/>
  <c r="O119" i="12"/>
  <c r="O2711" i="12"/>
  <c r="O2753" i="12"/>
  <c r="O2135" i="12"/>
  <c r="O2544" i="12"/>
  <c r="O2279" i="12"/>
  <c r="O1983" i="12"/>
  <c r="O1676" i="12"/>
  <c r="O2088" i="12"/>
  <c r="O2242" i="12"/>
  <c r="O1847" i="12"/>
  <c r="O913" i="12"/>
  <c r="O2219" i="12"/>
  <c r="O2730" i="12"/>
  <c r="O2362" i="12"/>
  <c r="O2282" i="12"/>
  <c r="O1720" i="12"/>
  <c r="O2519" i="12"/>
  <c r="O1968" i="12"/>
  <c r="O613" i="12"/>
  <c r="O1879" i="12"/>
  <c r="O1752" i="12"/>
  <c r="O266" i="12"/>
  <c r="O1721" i="12"/>
  <c r="O2791" i="12"/>
  <c r="O2027" i="12"/>
  <c r="O2560" i="12"/>
  <c r="O1281" i="12"/>
  <c r="O2648" i="12"/>
  <c r="O1864" i="12"/>
  <c r="O2072" i="12"/>
  <c r="O1068" i="12"/>
  <c r="O2400" i="12"/>
  <c r="O1888" i="12"/>
  <c r="O2189" i="12"/>
  <c r="O2634" i="12"/>
  <c r="O1600" i="12"/>
  <c r="O1917" i="12"/>
  <c r="O1135" i="12"/>
  <c r="O549" i="12"/>
  <c r="O2118" i="12"/>
  <c r="O1021" i="12"/>
  <c r="O1678" i="12"/>
  <c r="O2512" i="12"/>
  <c r="O2785" i="12"/>
  <c r="O2349" i="12"/>
  <c r="O2209" i="12"/>
  <c r="O956" i="12"/>
  <c r="O1823" i="12"/>
  <c r="O2225" i="12"/>
  <c r="O1654" i="12"/>
  <c r="O2463" i="12"/>
  <c r="O2273" i="12"/>
  <c r="O2332" i="12"/>
  <c r="O1667" i="12"/>
  <c r="O2432" i="12"/>
  <c r="O1161" i="12"/>
  <c r="O2172" i="12"/>
  <c r="O2061" i="12"/>
  <c r="O1664" i="12"/>
  <c r="O2422" i="12"/>
  <c r="O2492" i="12"/>
  <c r="O2621" i="12"/>
  <c r="O973" i="12"/>
  <c r="O2105" i="12"/>
  <c r="O1896" i="12"/>
  <c r="O2671" i="12"/>
  <c r="O2656" i="12"/>
  <c r="O2210" i="12"/>
  <c r="O793" i="12"/>
  <c r="O1963" i="12"/>
  <c r="O2441" i="12"/>
  <c r="O2296" i="12"/>
  <c r="O2049" i="12"/>
  <c r="O675" i="12"/>
  <c r="O1312" i="12"/>
  <c r="O1210" i="12"/>
  <c r="O1665" i="12"/>
  <c r="O492" i="12"/>
  <c r="O2713" i="12"/>
  <c r="O2007" i="12"/>
  <c r="O2434" i="12"/>
  <c r="O1922" i="12"/>
  <c r="O2582" i="12"/>
  <c r="O2574" i="12"/>
  <c r="O2044" i="12"/>
  <c r="O1633" i="12"/>
  <c r="O1926" i="12"/>
  <c r="O2122" i="12"/>
  <c r="O2735" i="12"/>
  <c r="O2244" i="12"/>
  <c r="O1756" i="12"/>
  <c r="O2452" i="12"/>
  <c r="O2690" i="12"/>
  <c r="O1701" i="12"/>
  <c r="O2799" i="12"/>
  <c r="O2529" i="12"/>
  <c r="O2001" i="12"/>
  <c r="O295" i="12"/>
  <c r="O2721" i="12"/>
  <c r="O972" i="12"/>
  <c r="O1889" i="12"/>
  <c r="O1880" i="12"/>
  <c r="O1738" i="12"/>
  <c r="O2783" i="12"/>
  <c r="O2120" i="12"/>
  <c r="O2719" i="12"/>
  <c r="O2143" i="12"/>
  <c r="O1729" i="12"/>
  <c r="O2550" i="12"/>
  <c r="O1831" i="12"/>
  <c r="O2758" i="12"/>
  <c r="O2071" i="12"/>
  <c r="O2207" i="12"/>
  <c r="O2262" i="12"/>
  <c r="O2409" i="12"/>
  <c r="O871" i="12"/>
  <c r="O1011" i="12"/>
  <c r="O875" i="12"/>
  <c r="O2144" i="12"/>
  <c r="O2722" i="12"/>
  <c r="O2146" i="12"/>
  <c r="O2657" i="12"/>
  <c r="O1837" i="12"/>
  <c r="O2081" i="12"/>
  <c r="O2816" i="12"/>
  <c r="O2176" i="12"/>
  <c r="O923" i="12"/>
  <c r="O1547" i="12"/>
  <c r="O1707" i="12"/>
  <c r="O219" i="12"/>
  <c r="O1660" i="12"/>
  <c r="O1886" i="12"/>
  <c r="O1514" i="12"/>
  <c r="O1407" i="12"/>
  <c r="O893" i="12"/>
  <c r="O2731" i="12"/>
  <c r="O2518" i="12"/>
  <c r="O1806" i="12"/>
  <c r="O2000" i="12"/>
  <c r="O2270" i="12"/>
  <c r="O1395" i="12"/>
  <c r="O2770" i="12"/>
  <c r="O2032" i="12"/>
  <c r="O2801" i="12"/>
  <c r="O1778" i="12"/>
  <c r="O2469" i="12"/>
  <c r="O2737" i="12"/>
  <c r="O2546" i="12"/>
  <c r="O1776" i="12"/>
  <c r="O2513" i="12"/>
  <c r="O2387" i="12"/>
  <c r="O1937" i="12"/>
  <c r="O709" i="12"/>
  <c r="O2095" i="12"/>
  <c r="O2" i="12"/>
  <c r="O1897" i="12"/>
  <c r="O2336" i="12"/>
  <c r="O1704" i="12"/>
  <c r="O2832" i="12"/>
  <c r="O2137" i="12"/>
  <c r="O1935" i="12"/>
  <c r="O411" i="12"/>
  <c r="O2655" i="12"/>
  <c r="O2646" i="12"/>
  <c r="O1809" i="12"/>
  <c r="O2624" i="12"/>
  <c r="O2701" i="12"/>
  <c r="O2583" i="12"/>
  <c r="O2391" i="12"/>
  <c r="O2543" i="12"/>
  <c r="O1242" i="12"/>
  <c r="O2278" i="12"/>
  <c r="O2426" i="12"/>
  <c r="O2558" i="12"/>
  <c r="O2294" i="12"/>
  <c r="O1226" i="12"/>
  <c r="O1002" i="12"/>
  <c r="O1772" i="12"/>
  <c r="O2017" i="12"/>
  <c r="O1794" i="12"/>
  <c r="O2266" i="12"/>
  <c r="O1404" i="12"/>
  <c r="O1873" i="12"/>
  <c r="O1846" i="12"/>
  <c r="O2593" i="12"/>
  <c r="O1953" i="12"/>
  <c r="O2688" i="12"/>
  <c r="O2112" i="12"/>
  <c r="O2591" i="12"/>
  <c r="O2461" i="12"/>
  <c r="O2015" i="12"/>
  <c r="O2742" i="12"/>
  <c r="O2252" i="12"/>
  <c r="O2509" i="12"/>
  <c r="O1702" i="12"/>
  <c r="O2471" i="12"/>
  <c r="O1203" i="12"/>
  <c r="O626" i="12"/>
  <c r="O2490" i="12"/>
  <c r="O1944" i="12"/>
  <c r="O2727" i="12"/>
  <c r="O236" i="12"/>
  <c r="O1632" i="12"/>
  <c r="O765" i="12"/>
  <c r="O2392" i="12"/>
  <c r="O1061" i="12"/>
  <c r="O2123" i="12"/>
  <c r="O1839" i="12"/>
  <c r="O2290" i="12"/>
  <c r="O2404" i="12"/>
  <c r="O1690" i="12"/>
  <c r="O2449" i="12"/>
  <c r="O985" i="12"/>
  <c r="O981" i="12"/>
  <c r="O1712" i="12"/>
  <c r="O1914" i="12"/>
  <c r="O2370" i="12"/>
  <c r="O1824" i="12"/>
  <c r="O2154" i="12"/>
  <c r="O1730" i="12"/>
  <c r="O2447" i="12"/>
  <c r="O2627" i="12"/>
  <c r="O1871" i="12"/>
  <c r="O2754" i="12"/>
  <c r="O2658" i="12"/>
  <c r="O2151" i="12"/>
  <c r="O2774" i="12"/>
  <c r="O2632" i="12"/>
  <c r="O2440" i="12"/>
  <c r="O2609" i="12"/>
  <c r="O1071" i="12"/>
  <c r="O2031" i="12"/>
  <c r="O2048" i="12"/>
  <c r="O1636" i="12"/>
  <c r="O2821" i="12"/>
  <c r="O1423" i="12"/>
  <c r="O1841" i="12"/>
  <c r="O2034" i="12"/>
  <c r="O1999" i="12"/>
  <c r="O1380" i="12"/>
  <c r="O1414" i="12"/>
  <c r="O2202" i="12"/>
  <c r="O1726" i="12"/>
  <c r="O2784" i="12"/>
  <c r="O1932" i="12"/>
  <c r="O2272" i="12"/>
  <c r="O1915" i="12"/>
  <c r="O2153" i="12"/>
  <c r="O1933" i="12"/>
  <c r="O2824" i="12"/>
  <c r="O2794" i="12"/>
  <c r="O2238" i="12"/>
  <c r="O1807" i="12"/>
  <c r="O230" i="12"/>
  <c r="O2527" i="12"/>
  <c r="O2269" i="12"/>
  <c r="O1887" i="12"/>
  <c r="O2614" i="12"/>
  <c r="O1725" i="12"/>
  <c r="O1997" i="12"/>
  <c r="O415" i="12"/>
  <c r="O1540" i="12"/>
  <c r="O900" i="12"/>
  <c r="O2090" i="12"/>
  <c r="O1786" i="12"/>
  <c r="O1680" i="12"/>
  <c r="O2521" i="12"/>
  <c r="O1943" i="12"/>
  <c r="O2853" i="12"/>
  <c r="O742" i="12"/>
  <c r="O1877" i="12"/>
  <c r="O491" i="12"/>
  <c r="O541" i="12"/>
  <c r="O2215" i="12"/>
  <c r="O1858" i="12"/>
  <c r="O2256" i="12"/>
  <c r="O2644" i="12"/>
  <c r="O1640" i="12"/>
  <c r="O2383" i="12"/>
  <c r="O2200" i="12"/>
  <c r="O2649" i="12"/>
  <c r="O2457" i="12"/>
  <c r="O2097" i="12"/>
  <c r="O1750" i="12"/>
  <c r="O2065" i="12"/>
  <c r="O1709" i="12"/>
  <c r="O533" i="12"/>
  <c r="O903" i="12"/>
  <c r="O2191" i="12"/>
  <c r="O820" i="12"/>
  <c r="O2393" i="12"/>
  <c r="O2631" i="12"/>
  <c r="O2601" i="12"/>
  <c r="O1817" i="12"/>
  <c r="O2399" i="12"/>
  <c r="O2818" i="12"/>
  <c r="O2306" i="12"/>
  <c r="O1188" i="12"/>
  <c r="O2665" i="12"/>
  <c r="O1881" i="12"/>
  <c r="O2089" i="12"/>
  <c r="O2752" i="12"/>
  <c r="O1774" i="12"/>
  <c r="O1958" i="12"/>
  <c r="O2087" i="12"/>
  <c r="O2750" i="12"/>
  <c r="O2166" i="12"/>
  <c r="O486" i="12"/>
  <c r="O413" i="12"/>
  <c r="O1735" i="12"/>
  <c r="O891" i="12"/>
  <c r="O1656" i="12"/>
  <c r="O1238" i="12"/>
  <c r="O2778" i="12"/>
  <c r="O1723" i="12"/>
  <c r="O1744" i="12"/>
  <c r="O38" i="12"/>
  <c r="O2138" i="12"/>
  <c r="O2185" i="12"/>
  <c r="O2218" i="12"/>
  <c r="O1209" i="12"/>
  <c r="O2578" i="12"/>
  <c r="O2284" i="12"/>
  <c r="O751" i="12"/>
  <c r="O889" i="12"/>
  <c r="O2643" i="12"/>
  <c r="O1868" i="12"/>
  <c r="O2842" i="12"/>
  <c r="O1223" i="12"/>
  <c r="O1946" i="12"/>
  <c r="O1715" i="12"/>
  <c r="O2602" i="12"/>
  <c r="O14" i="12"/>
  <c r="O2810" i="12"/>
  <c r="O2026" i="12"/>
  <c r="O1460" i="12"/>
  <c r="O2025" i="12"/>
  <c r="O2411" i="12"/>
  <c r="O2696" i="12"/>
  <c r="O2056" i="12"/>
  <c r="O2264" i="12"/>
  <c r="O2760" i="12"/>
  <c r="O2184" i="12"/>
  <c r="O2328" i="12"/>
  <c r="O1741" i="12"/>
  <c r="O311" i="12"/>
  <c r="O2248" i="12"/>
  <c r="O2456" i="12"/>
  <c r="O1624" i="12"/>
  <c r="O1816" i="12"/>
  <c r="O2066" i="12"/>
  <c r="O2455" i="12"/>
  <c r="O2446" i="12"/>
  <c r="O2684" i="12"/>
  <c r="O1930" i="12"/>
  <c r="O1425" i="12"/>
  <c r="O1608" i="12"/>
  <c r="O1607" i="12"/>
  <c r="O1618" i="12"/>
  <c r="O108" i="12"/>
  <c r="O1556" i="12"/>
  <c r="O708" i="12"/>
  <c r="O897" i="12"/>
  <c r="O1323" i="12"/>
  <c r="O1860" i="12"/>
  <c r="O1565" i="12"/>
  <c r="O1830" i="12"/>
  <c r="O2587" i="12"/>
  <c r="O2652" i="12"/>
  <c r="O1257" i="12"/>
  <c r="O1522" i="12"/>
  <c r="O2350" i="12"/>
  <c r="O684" i="12"/>
  <c r="O2728" i="12"/>
  <c r="O2755" i="12"/>
  <c r="O2445" i="12"/>
  <c r="O2076" i="12"/>
  <c r="O1339" i="12"/>
  <c r="O1106" i="12"/>
  <c r="O2523" i="12"/>
  <c r="O172" i="12"/>
  <c r="O2798" i="12"/>
  <c r="O1377" i="12"/>
  <c r="O2059" i="12"/>
  <c r="O2260" i="12"/>
  <c r="O2171" i="12"/>
  <c r="O2372" i="12"/>
  <c r="O2681" i="12"/>
  <c r="O2676" i="12"/>
  <c r="O293" i="12"/>
  <c r="O2537" i="12"/>
  <c r="O1742" i="12"/>
  <c r="O1961" i="12"/>
  <c r="O1899" i="12"/>
  <c r="O2568" i="12"/>
  <c r="O2776" i="12"/>
  <c r="O1992" i="12"/>
  <c r="O2808" i="12"/>
  <c r="O1959" i="12"/>
  <c r="O2662" i="12"/>
  <c r="O2622" i="12"/>
  <c r="O2766" i="12"/>
  <c r="O477" i="12"/>
  <c r="O2686" i="12"/>
  <c r="O2573" i="12"/>
  <c r="O1650" i="12"/>
  <c r="O1454" i="12"/>
  <c r="O2358" i="12"/>
  <c r="O2539" i="12"/>
  <c r="O859" i="12"/>
  <c r="O351" i="12"/>
  <c r="O2005" i="12"/>
  <c r="O2876" i="12"/>
  <c r="O2596" i="12"/>
  <c r="O157" i="12"/>
  <c r="O98" i="12"/>
  <c r="O2726" i="12"/>
  <c r="O716" i="12"/>
  <c r="O2827" i="12"/>
  <c r="O1561" i="12"/>
  <c r="O2297" i="12"/>
  <c r="O2324" i="12"/>
  <c r="O1119" i="12"/>
  <c r="O2654" i="12"/>
  <c r="O509" i="12"/>
  <c r="O2388" i="12"/>
  <c r="O2505" i="12"/>
  <c r="O547" i="12"/>
  <c r="O2467" i="12"/>
  <c r="O947" i="12"/>
  <c r="O1585" i="12"/>
  <c r="O2698" i="12"/>
  <c r="O595" i="12"/>
  <c r="O1578" i="12"/>
  <c r="O1355" i="12"/>
  <c r="O1050" i="12"/>
  <c r="O659" i="12"/>
  <c r="O591" i="12"/>
  <c r="O1651" i="12"/>
  <c r="O2687" i="12"/>
  <c r="O1895" i="12"/>
  <c r="O2470" i="12"/>
  <c r="O2494" i="12"/>
  <c r="O2702" i="12"/>
  <c r="O2720" i="12"/>
  <c r="O1805" i="12"/>
  <c r="O2765" i="12"/>
  <c r="O2612" i="12"/>
  <c r="O2595" i="12"/>
  <c r="O1476" i="12"/>
  <c r="O2673" i="12"/>
  <c r="O2359" i="12"/>
  <c r="O2162" i="12"/>
  <c r="O1892" i="12"/>
  <c r="O2321" i="12"/>
  <c r="O1644" i="12"/>
  <c r="O1641" i="12"/>
  <c r="O2401" i="12"/>
  <c r="O1688" i="12"/>
  <c r="O2759" i="12"/>
  <c r="O2074" i="12"/>
  <c r="O935" i="12"/>
  <c r="O1971" i="12"/>
  <c r="O2809" i="12"/>
  <c r="O1330" i="12"/>
  <c r="O1316" i="12"/>
  <c r="O1863" i="12"/>
  <c r="O1181" i="12"/>
  <c r="O2664" i="12"/>
  <c r="O402" i="12"/>
  <c r="O325" i="12"/>
  <c r="O2062" i="12"/>
  <c r="O437" i="12"/>
  <c r="O1180" i="12"/>
  <c r="O279" i="12"/>
  <c r="O1891" i="12"/>
  <c r="O2152" i="12"/>
  <c r="O2395" i="12"/>
  <c r="O2361" i="12"/>
  <c r="O1763" i="12"/>
  <c r="O2439" i="12"/>
  <c r="O2250" i="12"/>
  <c r="O2267" i="12"/>
  <c r="O2314" i="12"/>
  <c r="O2414" i="12"/>
  <c r="O1973" i="12"/>
  <c r="O2364" i="12"/>
  <c r="O2363" i="12"/>
  <c r="O2039" i="12"/>
  <c r="O2208" i="12"/>
  <c r="O2300" i="12"/>
  <c r="O2253" i="12"/>
  <c r="O2629" i="12"/>
  <c r="O2442" i="12"/>
  <c r="O2402" i="12"/>
  <c r="O1508" i="12"/>
  <c r="O1826" i="12"/>
  <c r="O1706" i="12"/>
  <c r="O2482" i="12"/>
  <c r="O1906" i="12"/>
  <c r="O2641" i="12"/>
  <c r="O1890" i="12"/>
  <c r="O1918" i="12"/>
  <c r="O2610" i="12"/>
  <c r="O1694" i="12"/>
  <c r="O1970" i="12"/>
  <c r="O2705" i="12"/>
  <c r="O2129" i="12"/>
  <c r="O2674" i="12"/>
  <c r="O1909" i="12"/>
  <c r="O2098" i="12"/>
  <c r="O2833" i="12"/>
  <c r="O1672" i="12"/>
  <c r="O2193" i="12"/>
  <c r="O1028" i="12"/>
  <c r="O1900" i="12"/>
  <c r="O2128" i="12"/>
  <c r="O2831" i="12"/>
  <c r="O2132" i="12"/>
  <c r="O2255" i="12"/>
  <c r="O1923" i="12"/>
  <c r="O1760" i="12"/>
  <c r="O2335" i="12"/>
  <c r="O2040" i="12"/>
  <c r="O1058" i="12"/>
  <c r="O2743" i="12"/>
  <c r="O2524" i="12"/>
  <c r="O1450" i="12"/>
  <c r="O2437" i="12"/>
  <c r="O855" i="12"/>
  <c r="O1220" i="12"/>
  <c r="O2557" i="12"/>
  <c r="O111" i="12"/>
  <c r="O2036" i="12"/>
  <c r="O2636" i="12"/>
  <c r="O2237" i="12"/>
  <c r="O2413" i="12"/>
  <c r="O449" i="12"/>
  <c r="O2635" i="12"/>
  <c r="O2295" i="12"/>
  <c r="O1153" i="12"/>
  <c r="O483" i="12"/>
  <c r="O697" i="12"/>
  <c r="O649" i="12"/>
  <c r="O2067" i="12"/>
  <c r="O1521" i="12"/>
  <c r="O2835" i="12"/>
  <c r="O983" i="12"/>
  <c r="O1063" i="12"/>
  <c r="O2553" i="12"/>
  <c r="O1418" i="12"/>
  <c r="O2538" i="12"/>
  <c r="O2338" i="12"/>
  <c r="O1289" i="12"/>
  <c r="O1668" i="12"/>
  <c r="O2418" i="12"/>
  <c r="O1518" i="12"/>
  <c r="O2368" i="12"/>
  <c r="O1803" i="12"/>
  <c r="O1792" i="12"/>
  <c r="O1966" i="12"/>
  <c r="O2448" i="12"/>
  <c r="O1872" i="12"/>
  <c r="O2575" i="12"/>
  <c r="O1856" i="12"/>
  <c r="O2158" i="12"/>
  <c r="O2576" i="12"/>
  <c r="O1957" i="12"/>
  <c r="O1936" i="12"/>
  <c r="O2639" i="12"/>
  <c r="O2063" i="12"/>
  <c r="O2640" i="12"/>
  <c r="O2149" i="12"/>
  <c r="O2064" i="12"/>
  <c r="O2767" i="12"/>
  <c r="O1940" i="12"/>
  <c r="O2127" i="12"/>
  <c r="O1335" i="12"/>
  <c r="O2140" i="12"/>
  <c r="O2125" i="12"/>
  <c r="O2756" i="12"/>
  <c r="O1527" i="12"/>
  <c r="O2547" i="12"/>
  <c r="O2080" i="12"/>
  <c r="O610" i="12"/>
  <c r="O1681" i="12"/>
  <c r="O2604" i="12"/>
  <c r="O1060" i="12"/>
  <c r="O717" i="12"/>
  <c r="O797" i="12"/>
  <c r="O995" i="12"/>
  <c r="O1998" i="12"/>
  <c r="O451" i="12"/>
  <c r="O1308" i="12"/>
  <c r="O2403" i="12"/>
  <c r="O1436" i="12"/>
  <c r="O1939" i="12"/>
  <c r="O2763" i="12"/>
  <c r="O1307" i="12"/>
  <c r="O2374" i="12"/>
  <c r="O1798" i="12"/>
  <c r="O2203" i="12"/>
  <c r="O1388" i="12"/>
  <c r="O1411" i="12"/>
  <c r="O1471" i="12"/>
  <c r="O2433" i="12"/>
  <c r="O1812" i="12"/>
  <c r="O2003" i="12"/>
  <c r="O2352" i="12"/>
  <c r="O1332" i="12"/>
  <c r="O1929" i="12"/>
  <c r="O811" i="12"/>
  <c r="O1417" i="12"/>
  <c r="O39" i="12"/>
  <c r="O1545" i="12"/>
  <c r="O625" i="12"/>
  <c r="O2221" i="12"/>
  <c r="O1506" i="12"/>
  <c r="O2164" i="12"/>
  <c r="O494" i="12"/>
  <c r="O2145" i="12"/>
  <c r="O1820" i="12"/>
  <c r="O2304" i="12"/>
  <c r="O1563" i="12"/>
  <c r="O2384" i="12"/>
  <c r="O2195" i="12"/>
  <c r="O2006" i="12"/>
  <c r="O2427" i="12"/>
  <c r="O1610" i="12"/>
  <c r="O2326" i="12"/>
  <c r="O2069" i="12"/>
  <c r="O2108" i="12"/>
  <c r="O1980" i="12"/>
  <c r="O927" i="12"/>
  <c r="O2502" i="12"/>
  <c r="O2581" i="12"/>
  <c r="O2620" i="12"/>
  <c r="O2052" i="12"/>
  <c r="O2566" i="12"/>
  <c r="O2773" i="12"/>
  <c r="O2564" i="12"/>
  <c r="O2114" i="12"/>
  <c r="O1550" i="12"/>
  <c r="O2035" i="12"/>
  <c r="O2764" i="12"/>
  <c r="O367" i="12"/>
  <c r="O1370" i="12"/>
  <c r="O2899" i="12"/>
  <c r="O2318" i="12"/>
  <c r="O2841" i="12"/>
  <c r="O2429" i="12"/>
  <c r="O2548" i="12"/>
  <c r="O1047" i="12"/>
  <c r="O1972" i="12"/>
  <c r="O2836" i="12"/>
  <c r="O1441" i="12"/>
  <c r="O1857" i="12"/>
  <c r="O2749" i="12"/>
  <c r="O907" i="12"/>
  <c r="O2179" i="12"/>
  <c r="O1558" i="12"/>
  <c r="O2348" i="12"/>
  <c r="O1390" i="12"/>
  <c r="O1768" i="12"/>
  <c r="O1081" i="12"/>
  <c r="O2549" i="12"/>
  <c r="O231" i="12"/>
  <c r="O617" i="12"/>
  <c r="O1256" i="12"/>
  <c r="O1862" i="12"/>
  <c r="O867" i="12"/>
  <c r="O2277" i="12"/>
  <c r="O1919" i="12"/>
  <c r="O374" i="12"/>
  <c r="O1401" i="12"/>
  <c r="O1463" i="12"/>
  <c r="O806" i="12"/>
  <c r="O1528" i="12"/>
  <c r="O778" i="12"/>
  <c r="O2430" i="12"/>
  <c r="O2079" i="12"/>
  <c r="O2806" i="12"/>
  <c r="O2444" i="12"/>
  <c r="O2235" i="12"/>
  <c r="O2475" i="12"/>
  <c r="O2078" i="12"/>
  <c r="O2070" i="12"/>
  <c r="O2435" i="12"/>
  <c r="O1755" i="12"/>
  <c r="O2944" i="12"/>
  <c r="O1132" i="12"/>
  <c r="O1710" i="12"/>
  <c r="O206" i="12"/>
  <c r="O1727" i="12"/>
  <c r="O1171" i="12"/>
  <c r="O395" i="12"/>
  <c r="O1458" i="12"/>
  <c r="O1122" i="12"/>
  <c r="O969" i="12"/>
  <c r="O2554" i="12"/>
  <c r="O1765" i="12"/>
  <c r="O1626" i="12"/>
  <c r="O396" i="12"/>
  <c r="O1978" i="12"/>
  <c r="O2616" i="12"/>
  <c r="O2585" i="12"/>
  <c r="O2793" i="12"/>
  <c r="O2009" i="12"/>
  <c r="O2669" i="12"/>
  <c r="O2002" i="12"/>
  <c r="O801" i="12"/>
  <c r="O1262" i="12"/>
  <c r="O843" i="12"/>
  <c r="O2310" i="12"/>
  <c r="O1387" i="12"/>
  <c r="O1303" i="12"/>
  <c r="O1791" i="12"/>
  <c r="O2715" i="12"/>
  <c r="O1541" i="12"/>
  <c r="O2803" i="12"/>
  <c r="O2113" i="12"/>
  <c r="O2660" i="12"/>
  <c r="O1382" i="12"/>
  <c r="O2084" i="12"/>
  <c r="O974" i="12"/>
  <c r="O2477" i="12"/>
  <c r="O930" i="12"/>
  <c r="O2111" i="12"/>
  <c r="O1326" i="12"/>
  <c r="O2174" i="12"/>
  <c r="O853" i="12"/>
  <c r="O1785" i="12"/>
  <c r="O1394" i="12"/>
  <c r="O1066" i="12"/>
  <c r="O1876" i="12"/>
  <c r="O2077" i="12"/>
  <c r="O2840" i="12"/>
  <c r="O2679" i="12"/>
  <c r="O2406" i="12"/>
  <c r="O1324" i="12"/>
  <c r="O2967" i="12"/>
  <c r="O267" i="12"/>
  <c r="O941" i="12"/>
  <c r="O2807" i="12"/>
  <c r="O2588" i="12"/>
  <c r="O1523" i="12"/>
  <c r="O2231" i="12"/>
  <c r="O2012" i="12"/>
  <c r="O764" i="12"/>
  <c r="O1925" i="12"/>
  <c r="O2789" i="12"/>
  <c r="O1368" i="12"/>
  <c r="O2173" i="12"/>
  <c r="O1475" i="12"/>
  <c r="O171" i="12"/>
  <c r="O1838" i="12"/>
  <c r="O428" i="12"/>
  <c r="O1298" i="12"/>
  <c r="O2243" i="12"/>
  <c r="O932" i="12"/>
  <c r="O1901" i="12"/>
  <c r="O2966" i="12"/>
  <c r="O1749" i="12"/>
  <c r="O551" i="12"/>
  <c r="O2497" i="12"/>
  <c r="O2214" i="12"/>
  <c r="O545" i="12"/>
  <c r="O1921" i="12"/>
  <c r="O2813" i="12"/>
  <c r="O2949" i="12"/>
  <c r="O1878" i="12"/>
  <c r="O1039" i="12"/>
  <c r="O2043" i="12"/>
  <c r="O179" i="12"/>
  <c r="O1097" i="12"/>
  <c r="O2121" i="12"/>
  <c r="O2878" i="12"/>
  <c r="O1599" i="12"/>
  <c r="O2014" i="12"/>
  <c r="O44" i="12"/>
  <c r="O2613" i="12"/>
  <c r="O62" i="12"/>
  <c r="O15" i="12"/>
  <c r="O1843" i="12"/>
  <c r="O2995" i="12"/>
  <c r="O2605" i="12"/>
  <c r="O1535" i="12"/>
  <c r="O2280" i="12"/>
  <c r="O2029" i="12"/>
  <c r="O780" i="12"/>
  <c r="O723" i="12"/>
  <c r="O1934" i="12"/>
  <c r="O1107" i="12"/>
  <c r="O845" i="12"/>
  <c r="O1861" i="12"/>
  <c r="O2723" i="12"/>
  <c r="O129" i="12"/>
  <c r="O691" i="12"/>
  <c r="O2083" i="12"/>
  <c r="O2405" i="12"/>
  <c r="O869" i="12"/>
  <c r="O1829" i="12"/>
  <c r="O1588" i="12"/>
  <c r="O1717" i="12"/>
  <c r="O223" i="12"/>
  <c r="O641" i="12"/>
  <c r="O2213" i="12"/>
  <c r="O1615" i="12"/>
  <c r="O548" i="12"/>
  <c r="O2894" i="12"/>
  <c r="O2517" i="12"/>
  <c r="O1941" i="12"/>
  <c r="O2972" i="12"/>
  <c r="O1700" i="12"/>
  <c r="O1630" i="12"/>
  <c r="O2177" i="12"/>
  <c r="O1503" i="12"/>
  <c r="O658" i="12"/>
  <c r="O445" i="12"/>
  <c r="O2706" i="12"/>
  <c r="O1435" i="12"/>
  <c r="O2709" i="12"/>
  <c r="O2187" i="12"/>
  <c r="O43" i="12"/>
  <c r="O908" i="12"/>
  <c r="O438" i="12"/>
  <c r="O2615" i="12"/>
  <c r="O1507" i="12"/>
  <c r="O2194" i="12"/>
  <c r="O731" i="12"/>
  <c r="O1622" i="12"/>
  <c r="O2540" i="12"/>
  <c r="O1114" i="12"/>
  <c r="O499" i="12"/>
  <c r="O2028" i="12"/>
  <c r="O881" i="12"/>
  <c r="O1635" i="12"/>
  <c r="O1019" i="12"/>
  <c r="O1174" i="12"/>
  <c r="O988" i="12"/>
  <c r="O113" i="12"/>
  <c r="O294" i="12"/>
  <c r="O562" i="12"/>
  <c r="O1396" i="12"/>
  <c r="O1705" i="12"/>
  <c r="O2589" i="12"/>
  <c r="O2525" i="12"/>
  <c r="O1319" i="12"/>
  <c r="O637" i="12"/>
  <c r="O1082" i="12"/>
  <c r="O2431" i="12"/>
  <c r="O2188" i="12"/>
  <c r="O1364" i="12"/>
  <c r="O1855" i="12"/>
  <c r="O2779" i="12"/>
  <c r="O2389" i="12"/>
  <c r="O585" i="12"/>
  <c r="O2761" i="12"/>
  <c r="O574" i="12"/>
  <c r="O1988" i="12"/>
  <c r="O2942" i="12"/>
  <c r="O2826" i="12"/>
  <c r="O2579" i="12"/>
  <c r="O352" i="12"/>
  <c r="O868" i="12"/>
  <c r="O1530" i="12"/>
  <c r="O2275" i="12"/>
  <c r="O2782" i="12"/>
  <c r="O2571" i="12"/>
  <c r="O1338" i="12"/>
  <c r="O1995" i="12"/>
  <c r="O467" i="12"/>
  <c r="O1908" i="12"/>
  <c r="O2772" i="12"/>
  <c r="O2485" i="12"/>
  <c r="O1329" i="12"/>
  <c r="O909" i="12"/>
  <c r="O2707" i="12"/>
  <c r="O1444" i="12"/>
  <c r="O2371" i="12"/>
  <c r="O2976" i="12"/>
  <c r="O2450" i="12"/>
  <c r="O1398" i="12"/>
  <c r="O1795" i="12"/>
  <c r="O959" i="12"/>
  <c r="O2815" i="12"/>
  <c r="O1682" i="12"/>
  <c r="O2572" i="12"/>
  <c r="O2971" i="12"/>
  <c r="O2837" i="12"/>
  <c r="O2104" i="12"/>
  <c r="O2586" i="12"/>
  <c r="O1866" i="12"/>
  <c r="O1572" i="12"/>
  <c r="O2483" i="12"/>
  <c r="O2010" i="12"/>
  <c r="O769" i="12"/>
  <c r="O1907" i="12"/>
  <c r="O2375" i="12"/>
  <c r="O565" i="12"/>
  <c r="O2169" i="12"/>
  <c r="O643" i="12"/>
  <c r="O1882" i="12"/>
  <c r="O571" i="12"/>
  <c r="O753" i="12"/>
  <c r="O2598" i="12"/>
  <c r="O1845" i="12"/>
  <c r="O71" i="12"/>
  <c r="O2499" i="12"/>
  <c r="O1574" i="12"/>
  <c r="O886" i="12"/>
  <c r="O516" i="12"/>
  <c r="O1844" i="12"/>
  <c r="O1156" i="12"/>
  <c r="O2381" i="12"/>
  <c r="O1103" i="12"/>
  <c r="O2642" i="12"/>
  <c r="O2931" i="12"/>
  <c r="O1956" i="12"/>
  <c r="O1534" i="12"/>
  <c r="O1337" i="12"/>
  <c r="O1157" i="12"/>
  <c r="O1977" i="12"/>
  <c r="O2805" i="12"/>
  <c r="O340" i="12"/>
  <c r="O1468" i="12"/>
  <c r="O1219" i="12"/>
  <c r="O2980" i="12"/>
  <c r="O1094" i="12"/>
  <c r="O2150" i="12"/>
  <c r="O1583" i="12"/>
  <c r="O2790" i="12"/>
  <c r="O1658" i="12"/>
  <c r="O2555" i="12"/>
  <c r="O259" i="12"/>
  <c r="O555" i="12"/>
  <c r="O2825" i="12"/>
  <c r="O1455" i="12"/>
  <c r="O987" i="12"/>
  <c r="O1346" i="12"/>
  <c r="O1950" i="12"/>
  <c r="O1722" i="12"/>
  <c r="O1426" i="12"/>
  <c r="O2355" i="12"/>
  <c r="O2817" i="12"/>
  <c r="O2116" i="12"/>
  <c r="O2057" i="12"/>
  <c r="O707" i="12"/>
  <c r="O2792" i="12"/>
  <c r="O2541" i="12"/>
  <c r="O1462" i="12"/>
  <c r="O2428" i="12"/>
  <c r="O1464" i="12"/>
  <c r="O1288" i="12"/>
  <c r="O2885" i="12"/>
  <c r="O2317" i="12"/>
  <c r="O2245" i="12"/>
  <c r="O2848" i="12"/>
  <c r="O2100" i="12"/>
  <c r="O2053" i="12"/>
  <c r="O1526" i="12"/>
  <c r="O2341" i="12"/>
  <c r="O767" i="12"/>
  <c r="O2246" i="12"/>
  <c r="O676" i="12"/>
  <c r="O919" i="12"/>
  <c r="O2725" i="12"/>
  <c r="O1663" i="12"/>
  <c r="O46" i="12"/>
  <c r="O1692" i="12"/>
  <c r="O1853" i="12"/>
  <c r="O2717" i="12"/>
  <c r="O1367" i="12"/>
  <c r="O2416" i="12"/>
  <c r="O2141" i="12"/>
  <c r="O1138" i="12"/>
  <c r="O2046" i="12"/>
  <c r="O1087" i="12"/>
  <c r="O539" i="12"/>
  <c r="O2693" i="12"/>
  <c r="O2552" i="12"/>
  <c r="O1832" i="12"/>
  <c r="O1671" i="12"/>
  <c r="O1976" i="12"/>
  <c r="O971" i="12"/>
  <c r="O1770" i="12"/>
  <c r="O665" i="12"/>
  <c r="O1827" i="12"/>
  <c r="O2870" i="12"/>
  <c r="O1848" i="12"/>
  <c r="O2382" i="12"/>
  <c r="O589" i="12"/>
  <c r="O1811" i="12"/>
  <c r="O1691" i="12"/>
  <c r="O2472" i="12"/>
  <c r="O2839" i="12"/>
  <c r="O1564" i="12"/>
  <c r="O831" i="12"/>
  <c r="O253" i="12"/>
  <c r="O2156" i="12"/>
  <c r="O1304" i="12"/>
  <c r="O1481" i="12"/>
  <c r="O1073" i="12"/>
  <c r="O2099" i="12"/>
  <c r="O1771" i="12"/>
  <c r="O2022" i="12"/>
  <c r="O1536" i="12"/>
  <c r="O1822" i="12"/>
  <c r="O355" i="12"/>
  <c r="O1696" i="12"/>
  <c r="O1673" i="12"/>
  <c r="O772" i="12"/>
  <c r="O1566" i="12"/>
  <c r="O2918" i="12"/>
  <c r="O1315" i="12"/>
  <c r="O2047" i="12"/>
  <c r="O159" i="12"/>
  <c r="O1836" i="12"/>
  <c r="O2700" i="12"/>
  <c r="O1358" i="12"/>
  <c r="O2367" i="12"/>
  <c r="O2124" i="12"/>
  <c r="O1127" i="12"/>
  <c r="O2037" i="12"/>
  <c r="O2823" i="12"/>
  <c r="O1603" i="12"/>
  <c r="O199" i="12"/>
  <c r="O2500" i="12"/>
  <c r="O2948" i="12"/>
  <c r="O1924" i="12"/>
  <c r="O1677" i="12"/>
  <c r="O1524" i="12"/>
  <c r="O387" i="12"/>
  <c r="O2292" i="12"/>
  <c r="O1991" i="12"/>
  <c r="O788" i="12"/>
  <c r="O2718" i="12"/>
  <c r="O2507" i="12"/>
  <c r="O1265" i="12"/>
  <c r="O2420" i="12"/>
  <c r="O1446" i="12"/>
  <c r="O1582" i="12"/>
  <c r="O2724" i="12"/>
  <c r="O2019" i="12"/>
  <c r="O561" i="12"/>
  <c r="O1371" i="12"/>
  <c r="O2307" i="12"/>
  <c r="O2917" i="12"/>
  <c r="O2220" i="12"/>
  <c r="O1669" i="12"/>
  <c r="O1086" i="12"/>
  <c r="O1121" i="12"/>
  <c r="O1819" i="12"/>
  <c r="O2683" i="12"/>
  <c r="O1348" i="12"/>
  <c r="O2198" i="12"/>
  <c r="O1124" i="12"/>
  <c r="O2107" i="12"/>
  <c r="O1116" i="12"/>
  <c r="O2020" i="12"/>
  <c r="O2925" i="12"/>
  <c r="O2478" i="12"/>
  <c r="O1788" i="12"/>
  <c r="O1490" i="12"/>
  <c r="O1474" i="12"/>
  <c r="O63" i="12"/>
  <c r="O1580" i="12"/>
  <c r="O695" i="12"/>
  <c r="O1736" i="12"/>
  <c r="O1055" i="12"/>
  <c r="O2451" i="12"/>
  <c r="O2797" i="12"/>
  <c r="O1916" i="12"/>
  <c r="O2356" i="12"/>
  <c r="O557" i="12"/>
  <c r="O2058" i="12"/>
  <c r="O1769" i="12"/>
  <c r="O7" i="12"/>
  <c r="O2398" i="12"/>
  <c r="O1546" i="12"/>
  <c r="O822" i="12"/>
  <c r="O998" i="12"/>
  <c r="O1295" i="12"/>
  <c r="O1851" i="12"/>
  <c r="O2812" i="12"/>
  <c r="O2820" i="12"/>
  <c r="O1609" i="12"/>
  <c r="O1074" i="12"/>
  <c r="O2308" i="12"/>
  <c r="O986" i="12"/>
  <c r="O678" i="12"/>
  <c r="O1152" i="12"/>
  <c r="O455" i="12"/>
  <c r="O1442" i="12"/>
  <c r="O1137" i="12"/>
  <c r="O2920" i="12"/>
  <c r="O399" i="12"/>
  <c r="O1186" i="12"/>
  <c r="O60" i="12"/>
  <c r="O2834" i="12"/>
  <c r="O1623" i="12"/>
  <c r="O2142" i="12"/>
  <c r="O2569" i="12"/>
  <c r="O1849" i="12"/>
  <c r="O1494" i="12"/>
  <c r="O1993" i="12"/>
  <c r="O2912" i="12"/>
  <c r="O2230" i="12"/>
  <c r="O2795" i="12"/>
  <c r="O1344" i="12"/>
  <c r="O1235" i="12"/>
  <c r="O2590" i="12"/>
  <c r="O2757" i="12"/>
  <c r="O117" i="12"/>
  <c r="O2117" i="12"/>
  <c r="O2565" i="12"/>
  <c r="O337" i="12"/>
  <c r="O1989" i="12"/>
  <c r="O1452" i="12"/>
  <c r="O1874" i="12"/>
  <c r="O611" i="12"/>
  <c r="O1092" i="12"/>
  <c r="O1867" i="12"/>
  <c r="O1714" i="12"/>
  <c r="O2365" i="12"/>
  <c r="O1570" i="12"/>
  <c r="O1789" i="12"/>
  <c r="O2653" i="12"/>
  <c r="O1130" i="12"/>
  <c r="O1318" i="12"/>
  <c r="O605" i="12"/>
  <c r="O2394" i="12"/>
  <c r="O1306" i="12"/>
  <c r="O2168" i="12"/>
  <c r="O887" i="12"/>
  <c r="O2165" i="12"/>
  <c r="O540" i="12"/>
  <c r="O2453" i="12"/>
  <c r="O978" i="12"/>
  <c r="O2233" i="12"/>
  <c r="O1974" i="12"/>
  <c r="O2751" i="12"/>
  <c r="O1218" i="12"/>
  <c r="O1893" i="12"/>
  <c r="O1662" i="12"/>
  <c r="O2484" i="12"/>
  <c r="O957" i="12"/>
  <c r="O2369" i="12"/>
  <c r="O2086" i="12"/>
  <c r="O2691" i="12"/>
  <c r="O525" i="12"/>
  <c r="O1328" i="12"/>
  <c r="O2668" i="12"/>
  <c r="O1399" i="12"/>
  <c r="O835" i="12"/>
  <c r="O2024" i="12"/>
  <c r="O1724" i="12"/>
  <c r="O493" i="12"/>
  <c r="O1591" i="12"/>
  <c r="O1069" i="12"/>
  <c r="O1014" i="12"/>
  <c r="O1516" i="12"/>
  <c r="O1193" i="12"/>
  <c r="O601" i="12"/>
  <c r="O1146" i="12"/>
  <c r="O2197" i="12"/>
  <c r="O1780" i="12"/>
  <c r="O1015" i="12"/>
  <c r="O1675" i="12"/>
  <c r="O1197" i="12"/>
  <c r="O103" i="12"/>
  <c r="O1211" i="12"/>
  <c r="O1185" i="12"/>
  <c r="O1091" i="12"/>
  <c r="O1739" i="12"/>
  <c r="O1023" i="12"/>
  <c r="O1115" i="12"/>
  <c r="O1168" i="12"/>
  <c r="O1024" i="12"/>
  <c r="O2458" i="12"/>
  <c r="O1416" i="12"/>
  <c r="O1596" i="12"/>
  <c r="O1743" i="12"/>
  <c r="O1410" i="12"/>
  <c r="O996" i="12"/>
  <c r="O1543" i="12"/>
  <c r="O2110" i="12"/>
  <c r="O55" i="12"/>
  <c r="O1098" i="12"/>
  <c r="O2762" i="12"/>
  <c r="O2515" i="12"/>
  <c r="O2183" i="12"/>
  <c r="O1804" i="12"/>
  <c r="O2330" i="12"/>
  <c r="O263" i="12"/>
  <c r="O2148" i="12"/>
  <c r="O2436" i="12"/>
  <c r="O141" i="12"/>
  <c r="O2216" i="12"/>
  <c r="O1965" i="12"/>
  <c r="O677" i="12"/>
  <c r="O423" i="12"/>
  <c r="O2309" i="12"/>
  <c r="O1229" i="12"/>
  <c r="O2503" i="12"/>
  <c r="O1782" i="12"/>
  <c r="O1467" i="12"/>
  <c r="O1927" i="12"/>
  <c r="O685" i="12"/>
  <c r="O1758" i="12"/>
  <c r="O167" i="12"/>
  <c r="O2139" i="12"/>
  <c r="O515" i="12"/>
  <c r="O2741" i="12"/>
  <c r="O2531" i="12"/>
  <c r="O901" i="12"/>
  <c r="O1955" i="12"/>
  <c r="O2819" i="12"/>
  <c r="O1592" i="12"/>
  <c r="O1840" i="12"/>
  <c r="O2732" i="12"/>
  <c r="O609" i="12"/>
  <c r="O2491" i="12"/>
  <c r="O1187" i="12"/>
  <c r="O1538" i="12"/>
  <c r="O2331" i="12"/>
  <c r="O1552" i="12"/>
  <c r="O1745" i="12"/>
  <c r="O2619" i="12"/>
  <c r="O1108" i="12"/>
  <c r="O2532" i="12"/>
  <c r="O229" i="12"/>
  <c r="O1733" i="12"/>
  <c r="O730" i="12"/>
  <c r="O2378" i="12"/>
  <c r="O2131" i="12"/>
  <c r="O2522" i="12"/>
  <c r="O1802" i="12"/>
  <c r="O1499" i="12"/>
  <c r="O2419" i="12"/>
  <c r="O2167" i="12"/>
  <c r="O1948" i="12"/>
  <c r="O1321" i="12"/>
  <c r="O2186" i="12"/>
  <c r="O1512" i="12"/>
  <c r="O1386" i="12"/>
  <c r="O2514" i="12"/>
  <c r="O397" i="12"/>
  <c r="O1859" i="12"/>
  <c r="O1133" i="12"/>
  <c r="O1938" i="12"/>
  <c r="O1347" i="12"/>
  <c r="O1178" i="12"/>
  <c r="O505" i="12"/>
  <c r="O2303" i="12"/>
  <c r="O2060" i="12"/>
  <c r="O28" i="12"/>
  <c r="O1515" i="12"/>
  <c r="O1773" i="12"/>
  <c r="O777" i="12"/>
  <c r="O1813" i="12"/>
  <c r="O2744" i="12"/>
  <c r="O2085" i="12"/>
  <c r="O953" i="12"/>
  <c r="O1981" i="12"/>
  <c r="O999" i="12"/>
  <c r="O1041" i="12"/>
  <c r="O587" i="12"/>
  <c r="O2396" i="12"/>
  <c r="O569" i="12"/>
  <c r="O1532" i="12"/>
  <c r="O1305" i="12"/>
  <c r="O1631" i="12"/>
  <c r="O1652" i="12"/>
  <c r="O2864" i="12"/>
  <c r="O419" i="12"/>
  <c r="O110" i="12"/>
  <c r="O698" i="12"/>
  <c r="O849" i="12"/>
  <c r="O1828" i="12"/>
  <c r="O635" i="12"/>
  <c r="O1439" i="12"/>
  <c r="O1670" i="12"/>
  <c r="O759" i="12"/>
  <c r="O621" i="12"/>
  <c r="O339" i="12"/>
  <c r="O1062" i="12"/>
  <c r="O914" i="12"/>
  <c r="O825" i="12"/>
  <c r="O2829" i="12"/>
  <c r="O1931" i="12"/>
  <c r="O577" i="12"/>
  <c r="O2103" i="12"/>
  <c r="O1140" i="12"/>
  <c r="O2126" i="12"/>
  <c r="O1902" i="12"/>
  <c r="O2501" i="12"/>
  <c r="O2932" i="12"/>
  <c r="O2386" i="12"/>
  <c r="O895" i="12"/>
  <c r="O1713" i="12"/>
  <c r="O645" i="12"/>
  <c r="O2379" i="12"/>
  <c r="O1779" i="12"/>
  <c r="O1737" i="12"/>
  <c r="O1985" i="12"/>
  <c r="O1674" i="12"/>
  <c r="O3003" i="12"/>
  <c r="O2301" i="12"/>
  <c r="O1351" i="12"/>
  <c r="O1852" i="12"/>
  <c r="O1459" i="12"/>
  <c r="O1472" i="12"/>
  <c r="O379" i="12"/>
  <c r="O1587" i="12"/>
  <c r="O2677" i="12"/>
  <c r="O254" i="12"/>
  <c r="O2101" i="12"/>
  <c r="O348" i="12"/>
  <c r="O2745" i="12"/>
  <c r="O581" i="12"/>
  <c r="O1243" i="12"/>
  <c r="O2800" i="12"/>
  <c r="O1484" i="12"/>
  <c r="O2344" i="12"/>
  <c r="O2093" i="12"/>
  <c r="O883" i="12"/>
  <c r="O2488" i="12"/>
  <c r="O1762" i="12"/>
  <c r="O1598" i="12"/>
  <c r="O2286" i="12"/>
  <c r="O1379" i="12"/>
  <c r="O2211" i="12"/>
  <c r="O671" i="12"/>
  <c r="O1251" i="12"/>
  <c r="O2480" i="12"/>
  <c r="O2205" i="12"/>
  <c r="O1374" i="12"/>
  <c r="O1904" i="12"/>
  <c r="O2796" i="12"/>
  <c r="O1221" i="12"/>
  <c r="O2659" i="12"/>
  <c r="O657" i="12"/>
  <c r="O1777" i="12"/>
  <c r="O2670" i="12"/>
  <c r="O2051" i="12"/>
  <c r="O27" i="12"/>
  <c r="O2293" i="12"/>
  <c r="O741" i="12"/>
  <c r="O1559" i="12"/>
  <c r="O502" i="12"/>
  <c r="O2708" i="12"/>
  <c r="O2232" i="12"/>
  <c r="O271" i="12"/>
  <c r="O1084" i="12"/>
  <c r="O2645" i="12"/>
  <c r="O715" i="12"/>
  <c r="O53" i="12"/>
  <c r="O2305" i="12"/>
  <c r="O513" i="12"/>
  <c r="O2692" i="12"/>
  <c r="O436" i="12"/>
  <c r="O2939" i="12"/>
  <c r="O2563" i="12"/>
  <c r="O381" i="12"/>
  <c r="O735" i="12"/>
  <c r="O615" i="12"/>
  <c r="O673" i="12"/>
  <c r="O433" i="12"/>
  <c r="O2675" i="12"/>
  <c r="O1617" i="12"/>
  <c r="O2533" i="12"/>
  <c r="O1531" i="12"/>
  <c r="O1555" i="12"/>
  <c r="O933" i="12"/>
  <c r="O619" i="12"/>
  <c r="O2468" i="12"/>
  <c r="O1199" i="12"/>
  <c r="O2163" i="12"/>
  <c r="O2021" i="12"/>
  <c r="O1402" i="12"/>
  <c r="O1100" i="12"/>
  <c r="O817" i="12"/>
  <c r="O216" i="12"/>
  <c r="O1910" i="12"/>
  <c r="O1241" i="12"/>
  <c r="O1698" i="12"/>
  <c r="O2780" i="12"/>
  <c r="O537" i="12"/>
  <c r="O2130" i="12"/>
  <c r="O879" i="12"/>
  <c r="O1408" i="12"/>
  <c r="O870" i="12"/>
  <c r="O1022" i="12"/>
  <c r="O627" i="12"/>
  <c r="O90" i="12"/>
  <c r="O2377" i="12"/>
  <c r="O1010" i="12"/>
  <c r="O2487" i="12"/>
  <c r="O2268" i="12"/>
  <c r="O1141" i="12"/>
  <c r="O2910" i="12"/>
  <c r="O1544" i="12"/>
  <c r="O729" i="12"/>
  <c r="O165" i="12"/>
  <c r="O823" i="12"/>
  <c r="O481" i="12"/>
  <c r="O1796" i="12"/>
  <c r="O618" i="12"/>
  <c r="O2041" i="12"/>
  <c r="O1781" i="12"/>
  <c r="O1067" i="12"/>
  <c r="O2516" i="12"/>
  <c r="O1287" i="12"/>
  <c r="O435" i="12"/>
  <c r="O921" i="12"/>
  <c r="O603" i="12"/>
  <c r="O2206" i="12"/>
  <c r="O997" i="12"/>
  <c r="O1911" i="12"/>
  <c r="O1659" i="12"/>
  <c r="O991" i="12"/>
  <c r="O2926" i="12"/>
  <c r="O2989" i="12"/>
  <c r="O2322" i="12"/>
  <c r="O1679" i="12"/>
  <c r="O1606" i="12"/>
  <c r="O2854" i="12"/>
  <c r="O2045" i="12"/>
  <c r="O1195" i="12"/>
  <c r="O2771" i="12"/>
  <c r="O1236" i="12"/>
  <c r="O207" i="12"/>
  <c r="O733" i="12"/>
  <c r="O335" i="12"/>
  <c r="O115" i="12"/>
  <c r="O1006" i="12"/>
  <c r="O834" i="12"/>
  <c r="O738" i="12"/>
  <c r="O1612" i="12"/>
  <c r="O958" i="12"/>
  <c r="O1409" i="12"/>
  <c r="O1207" i="12"/>
  <c r="O1327" i="12"/>
  <c r="O1350" i="12"/>
  <c r="O82" i="12"/>
  <c r="O1267" i="12"/>
  <c r="O222" i="12"/>
  <c r="O177" i="12"/>
  <c r="O2988" i="12"/>
  <c r="O989" i="12"/>
  <c r="O446" i="12"/>
  <c r="O905" i="12"/>
  <c r="O1519" i="12"/>
  <c r="O1038" i="12"/>
  <c r="O614" i="12"/>
  <c r="O270" i="12"/>
  <c r="O1118" i="12"/>
  <c r="O951" i="12"/>
  <c r="O1495" i="12"/>
  <c r="O1422" i="12"/>
  <c r="O1275" i="12"/>
  <c r="O1194" i="12"/>
  <c r="O317" i="12"/>
  <c r="O388" i="12"/>
  <c r="O1595" i="12"/>
  <c r="O1376" i="12"/>
  <c r="O821" i="12"/>
  <c r="O1043" i="12"/>
  <c r="O814" i="12"/>
  <c r="O522" i="12"/>
  <c r="O926" i="12"/>
  <c r="O2859" i="12"/>
  <c r="O961" i="12"/>
  <c r="O1987" i="12"/>
  <c r="O725" i="12"/>
  <c r="O2963" i="12"/>
  <c r="O1079" i="12"/>
  <c r="O791" i="12"/>
  <c r="O2974" i="12"/>
  <c r="O1884" i="12"/>
  <c r="O535" i="12"/>
  <c r="O2254" i="12"/>
  <c r="O779" i="12"/>
  <c r="O1601" i="12"/>
  <c r="O2096" i="12"/>
  <c r="O1821" i="12"/>
  <c r="O341" i="12"/>
  <c r="O74" i="12"/>
  <c r="O706" i="12"/>
  <c r="O661" i="12"/>
  <c r="O2311" i="12"/>
  <c r="O1248" i="12"/>
  <c r="O1728" i="12"/>
  <c r="O465" i="12"/>
  <c r="O975" i="12"/>
  <c r="O2476" i="12"/>
  <c r="O782" i="12"/>
  <c r="O75" i="12"/>
  <c r="O580" i="12"/>
  <c r="O2970" i="12"/>
  <c r="O1865" i="12"/>
  <c r="O756" i="12"/>
  <c r="O2695" i="12"/>
  <c r="O1975" i="12"/>
  <c r="O1746" i="12"/>
  <c r="O2862" i="12"/>
  <c r="O1990" i="12"/>
  <c r="O175" i="12"/>
  <c r="O383" i="12"/>
  <c r="O894" i="12"/>
  <c r="O702" i="12"/>
  <c r="O2180" i="12"/>
  <c r="O2987" i="12"/>
  <c r="O2030" i="12"/>
  <c r="O1059" i="12"/>
  <c r="O1111" i="12"/>
  <c r="O829" i="12"/>
  <c r="O2288" i="12"/>
  <c r="O2013" i="12"/>
  <c r="O1647" i="12"/>
  <c r="O2011" i="12"/>
  <c r="O1173" i="12"/>
  <c r="O2733" i="12"/>
  <c r="O375" i="12"/>
  <c r="O876" i="12"/>
  <c r="O79" i="12"/>
  <c r="O722" i="12"/>
  <c r="O530" i="12"/>
  <c r="O10" i="12"/>
  <c r="O2846" i="12"/>
  <c r="O946" i="12"/>
  <c r="O422" i="12"/>
  <c r="O1012" i="12"/>
  <c r="O1037" i="12"/>
  <c r="O950" i="12"/>
  <c r="O1542" i="12"/>
  <c r="O977" i="12"/>
  <c r="O2856" i="12"/>
  <c r="O1201" i="12"/>
  <c r="O1105" i="12"/>
  <c r="O774" i="12"/>
  <c r="O361" i="12"/>
  <c r="O1775" i="12"/>
  <c r="O215" i="12"/>
  <c r="O1510" i="12"/>
  <c r="O599" i="12"/>
  <c r="O1299" i="12"/>
  <c r="O158" i="12"/>
  <c r="O1164" i="12"/>
  <c r="O1486" i="12"/>
  <c r="O1412" i="12"/>
  <c r="O1266" i="12"/>
  <c r="O1183" i="12"/>
  <c r="O1057" i="12"/>
  <c r="O1360" i="12"/>
  <c r="O145" i="12"/>
  <c r="O239" i="12"/>
  <c r="O630" i="12"/>
  <c r="O1687" i="12"/>
  <c r="O704" i="12"/>
  <c r="O920" i="12"/>
  <c r="O2608" i="12"/>
  <c r="O2333" i="12"/>
  <c r="O703" i="12"/>
  <c r="O2222" i="12"/>
  <c r="O462" i="12"/>
  <c r="O2228" i="12"/>
  <c r="O521" i="12"/>
  <c r="O1869" i="12"/>
  <c r="O1361" i="12"/>
  <c r="O1787" i="12"/>
  <c r="O1051" i="12"/>
  <c r="O1466" i="12"/>
  <c r="O1247" i="12"/>
  <c r="O718" i="12"/>
  <c r="O1685" i="12"/>
  <c r="O107" i="12"/>
  <c r="O1693" i="12"/>
  <c r="O2580" i="12"/>
  <c r="O1131" i="12"/>
  <c r="O1835" i="12"/>
  <c r="O1274" i="12"/>
  <c r="O1167" i="12"/>
  <c r="O1239" i="12"/>
  <c r="O1602" i="12"/>
  <c r="O1383" i="12"/>
  <c r="O1799" i="12"/>
  <c r="O429" i="12"/>
  <c r="O2094" i="12"/>
  <c r="O2867" i="12"/>
  <c r="O1964" i="12"/>
  <c r="O2828" i="12"/>
  <c r="O766" i="12"/>
  <c r="O186" i="12"/>
  <c r="O612" i="12"/>
  <c r="O2954" i="12"/>
  <c r="O885" i="12"/>
  <c r="O2004" i="12"/>
  <c r="O631" i="12"/>
  <c r="O2958" i="12"/>
  <c r="O1090" i="12"/>
  <c r="O804" i="12"/>
  <c r="O948" i="12"/>
  <c r="O1979" i="12"/>
  <c r="O1628" i="12"/>
  <c r="O2357" i="12"/>
  <c r="O2984" i="12"/>
  <c r="O2699" i="12"/>
  <c r="O812" i="12"/>
  <c r="O863" i="12"/>
  <c r="O623" i="12"/>
  <c r="O1465" i="12"/>
  <c r="O962" i="12"/>
  <c r="O2992" i="12"/>
  <c r="O227" i="12"/>
  <c r="O58" i="12"/>
  <c r="O503" i="12"/>
  <c r="O674" i="12"/>
  <c r="O1027" i="12"/>
  <c r="O1400" i="12"/>
  <c r="O1496" i="12"/>
  <c r="O210" i="12"/>
  <c r="O1340" i="12"/>
  <c r="O734" i="12"/>
  <c r="O1093" i="12"/>
  <c r="O313" i="12"/>
  <c r="O2986" i="12"/>
  <c r="O498" i="12"/>
  <c r="O745" i="12"/>
  <c r="O1593" i="12"/>
  <c r="O182" i="12"/>
  <c r="O23" i="12"/>
  <c r="O828" i="12"/>
  <c r="O583" i="12"/>
  <c r="O1290" i="12"/>
  <c r="O321" i="12"/>
  <c r="O2875" i="12"/>
  <c r="O65" i="12"/>
  <c r="O2844" i="12"/>
  <c r="O2908" i="12"/>
  <c r="O2940" i="12"/>
  <c r="O1393" i="12"/>
  <c r="O1491" i="12"/>
  <c r="O711" i="12"/>
  <c r="O1070" i="12"/>
  <c r="O1366" i="12"/>
  <c r="O1049" i="12"/>
  <c r="O636" i="12"/>
  <c r="O49" i="12"/>
  <c r="O544" i="12"/>
  <c r="O149" i="12"/>
  <c r="O1947" i="12"/>
  <c r="O2811" i="12"/>
  <c r="O187" i="12"/>
  <c r="O248" i="12"/>
  <c r="O327" i="12"/>
  <c r="O1443" i="12"/>
  <c r="O1870" i="12"/>
  <c r="O2902" i="12"/>
  <c r="O1147" i="12"/>
  <c r="O2740" i="12"/>
  <c r="O1296" i="12"/>
  <c r="O2534" i="12"/>
  <c r="O1362" i="12"/>
  <c r="O2299" i="12"/>
  <c r="O291" i="12"/>
  <c r="O1747" i="12"/>
  <c r="O1783" i="12"/>
  <c r="O1579" i="12"/>
  <c r="O2196" i="12"/>
  <c r="O519" i="12"/>
  <c r="O1642" i="12"/>
  <c r="O1391" i="12"/>
  <c r="O667" i="12"/>
  <c r="O943" i="12"/>
  <c r="O2133" i="12"/>
  <c r="O1433" i="12"/>
  <c r="O1196" i="12"/>
  <c r="O531" i="12"/>
  <c r="O647" i="12"/>
  <c r="O1646" i="12"/>
  <c r="O877" i="12"/>
  <c r="O2054" i="12"/>
  <c r="O1172" i="12"/>
  <c r="O1539" i="12"/>
  <c r="O2788" i="12"/>
  <c r="O740" i="12"/>
  <c r="O1586" i="12"/>
  <c r="O747" i="12"/>
  <c r="O359" i="12"/>
  <c r="O2373" i="12"/>
  <c r="O743" i="12"/>
  <c r="O2068" i="12"/>
  <c r="O2302" i="12"/>
  <c r="O1314" i="12"/>
  <c r="O407" i="12"/>
  <c r="O373" i="12"/>
  <c r="O844" i="12"/>
  <c r="O507" i="12"/>
  <c r="O1076" i="12"/>
  <c r="O2625" i="12"/>
  <c r="O2342" i="12"/>
  <c r="O846" i="12"/>
  <c r="O2907" i="12"/>
  <c r="O2998" i="12"/>
  <c r="O2325" i="12"/>
  <c r="O466" i="12"/>
  <c r="O2570" i="12"/>
  <c r="O2323" i="12"/>
  <c r="O2181" i="12"/>
  <c r="O371" i="12"/>
  <c r="O851" i="12"/>
  <c r="O861" i="12"/>
  <c r="O529" i="12"/>
  <c r="O1620" i="12"/>
  <c r="O398" i="12"/>
  <c r="O2999" i="12"/>
  <c r="O761" i="12"/>
  <c r="O37" i="12"/>
  <c r="O1354" i="12"/>
  <c r="O148" i="12"/>
  <c r="O1189" i="12"/>
  <c r="O683" i="12"/>
  <c r="O1249" i="12"/>
  <c r="O1317" i="12"/>
  <c r="O51" i="12"/>
  <c r="O2957" i="12"/>
  <c r="O1767" i="12"/>
  <c r="O2991" i="12"/>
  <c r="O1126" i="12"/>
  <c r="O550" i="12"/>
  <c r="O487" i="12"/>
  <c r="O586" i="12"/>
  <c r="O850" i="12"/>
  <c r="O2892" i="12"/>
  <c r="O1285" i="12"/>
  <c r="O726" i="12"/>
  <c r="O214" i="12"/>
  <c r="O687" i="12"/>
  <c r="O127" i="12"/>
  <c r="O980" i="12"/>
  <c r="O249" i="12"/>
  <c r="O1616" i="12"/>
  <c r="O204" i="12"/>
  <c r="O443" i="12"/>
  <c r="O992" i="12"/>
  <c r="O912" i="12"/>
  <c r="O1123" i="12"/>
  <c r="O143" i="12"/>
  <c r="O721" i="12"/>
  <c r="O287" i="12"/>
  <c r="O2339" i="12"/>
  <c r="O1683" i="12"/>
  <c r="O2689" i="12"/>
  <c r="O1310" i="12"/>
  <c r="O2276" i="12"/>
  <c r="O1286" i="12"/>
  <c r="O1457" i="12"/>
  <c r="O819" i="12"/>
  <c r="O475" i="12"/>
  <c r="O2559" i="12"/>
  <c r="O2316" i="12"/>
  <c r="O114" i="12"/>
  <c r="O30" i="12"/>
  <c r="O1627" i="12"/>
  <c r="O1353" i="12"/>
  <c r="O2291" i="12"/>
  <c r="O2536" i="12"/>
  <c r="O2285" i="12"/>
  <c r="O1155" i="12"/>
  <c r="O2147" i="12"/>
  <c r="O654" i="12"/>
  <c r="O837" i="12"/>
  <c r="O836" i="12"/>
  <c r="O497" i="12"/>
  <c r="O195" i="12"/>
  <c r="O866" i="12"/>
  <c r="O1134" i="12"/>
  <c r="O1017" i="12"/>
  <c r="O1569" i="12"/>
  <c r="O274" i="12"/>
  <c r="O1487" i="12"/>
  <c r="O1179" i="12"/>
  <c r="O945" i="12"/>
  <c r="O1083" i="12"/>
  <c r="O241" i="12"/>
  <c r="O732" i="12"/>
  <c r="O1759" i="12"/>
  <c r="O931" i="12"/>
  <c r="O815" i="12"/>
  <c r="O526" i="12"/>
  <c r="O358" i="12"/>
  <c r="O800" i="12"/>
  <c r="O906" i="12"/>
  <c r="O240" i="12"/>
  <c r="O1297" i="12"/>
  <c r="O1449" i="12"/>
  <c r="O1292" i="12"/>
  <c r="O857" i="12"/>
  <c r="O572" i="12"/>
  <c r="O518" i="12"/>
  <c r="O1192" i="12"/>
  <c r="O1046" i="12"/>
  <c r="O265" i="12"/>
  <c r="O651" i="12"/>
  <c r="O1810" i="12"/>
  <c r="O1483" i="12"/>
  <c r="O1007" i="12"/>
  <c r="O1359" i="12"/>
  <c r="O2672" i="12"/>
  <c r="O2397" i="12"/>
  <c r="O979" i="12"/>
  <c r="O2506" i="12"/>
  <c r="O2259" i="12"/>
  <c r="O403" i="12"/>
  <c r="O1577" i="12"/>
  <c r="O805" i="12"/>
  <c r="O459" i="12"/>
  <c r="O2182" i="12"/>
  <c r="O1240" i="12"/>
  <c r="O865" i="12"/>
  <c r="O2160" i="12"/>
  <c r="O1885" i="12"/>
  <c r="O1029" i="12"/>
  <c r="O1994" i="12"/>
  <c r="O1734" i="12"/>
  <c r="O2611" i="12"/>
  <c r="O1125" i="12"/>
  <c r="O1448" i="12"/>
  <c r="O994" i="12"/>
  <c r="O689" i="12"/>
  <c r="O2508" i="12"/>
  <c r="O1594" i="12"/>
  <c r="O2347" i="12"/>
  <c r="O699" i="12"/>
  <c r="O1252" i="12"/>
  <c r="O1177" i="12"/>
  <c r="O1227" i="12"/>
  <c r="O461" i="12"/>
  <c r="O2880" i="12"/>
  <c r="O514" i="12"/>
  <c r="O629" i="12"/>
  <c r="O2239" i="12"/>
  <c r="O1996" i="12"/>
  <c r="O1638" i="12"/>
  <c r="O2366" i="12"/>
  <c r="O135" i="12"/>
  <c r="O1163" i="12"/>
  <c r="O2716" i="12"/>
  <c r="O391" i="12"/>
  <c r="O1113" i="12"/>
  <c r="O639" i="12"/>
  <c r="O68" i="12"/>
  <c r="O1793" i="12"/>
  <c r="O2685" i="12"/>
  <c r="O2623" i="12"/>
  <c r="O2380" i="12"/>
  <c r="O965" i="12"/>
  <c r="O2489" i="12"/>
  <c r="O593" i="12"/>
  <c r="O884" i="12"/>
  <c r="O489" i="12"/>
  <c r="O1568" i="12"/>
  <c r="O830" i="12"/>
  <c r="O638" i="12"/>
  <c r="O1548" i="12"/>
  <c r="O1790" i="12"/>
  <c r="O1095" i="12"/>
  <c r="O1246" i="12"/>
  <c r="O1205" i="12"/>
  <c r="O1026" i="12"/>
  <c r="O727" i="12"/>
  <c r="O2360" i="12"/>
  <c r="O1451" i="12"/>
  <c r="O2462" i="12"/>
  <c r="O2251" i="12"/>
  <c r="O915" i="12"/>
  <c r="O2493" i="12"/>
  <c r="O700" i="12"/>
  <c r="O193" i="12"/>
  <c r="O786" i="12"/>
  <c r="O594" i="12"/>
  <c r="O134" i="12"/>
  <c r="O1182" i="12"/>
  <c r="O1231" i="12"/>
  <c r="O405" i="12"/>
  <c r="O1034" i="12"/>
  <c r="O748" i="12"/>
  <c r="O1427" i="12"/>
  <c r="O276" i="12"/>
  <c r="O1345" i="12"/>
  <c r="O785" i="12"/>
  <c r="O1322" i="12"/>
  <c r="O669" i="12"/>
  <c r="O2952" i="12"/>
  <c r="O2997" i="12"/>
  <c r="O1253" i="12"/>
  <c r="O106" i="12"/>
  <c r="O1575" i="12"/>
  <c r="O463" i="12"/>
  <c r="O1102" i="12"/>
  <c r="O1372" i="12"/>
  <c r="O471" i="12"/>
  <c r="O404" i="12"/>
  <c r="O22" i="12"/>
  <c r="O1035" i="12"/>
  <c r="O841" i="12"/>
  <c r="O739" i="12"/>
  <c r="O448" i="12"/>
  <c r="O1666" i="12"/>
  <c r="O807" i="12"/>
  <c r="O775" i="12"/>
  <c r="O1099" i="12"/>
  <c r="O1470" i="12"/>
  <c r="O217" i="12"/>
  <c r="O1365" i="12"/>
  <c r="O642" i="12"/>
  <c r="O243" i="12"/>
  <c r="O133" i="12"/>
  <c r="O1629" i="12"/>
  <c r="O1009" i="12"/>
  <c r="O1960" i="12"/>
  <c r="O1684" i="12"/>
  <c r="O2950" i="12"/>
  <c r="O1430" i="12"/>
  <c r="O1982" i="12"/>
  <c r="O1567" i="12"/>
  <c r="O1576" i="12"/>
  <c r="O1649" i="12"/>
  <c r="O1078" i="12"/>
  <c r="O1154" i="12"/>
  <c r="O1018" i="12"/>
  <c r="O309" i="12"/>
  <c r="O439" i="12"/>
  <c r="O417" i="12"/>
  <c r="O1320" i="12"/>
  <c r="O444" i="12"/>
  <c r="O597" i="12"/>
  <c r="O2334" i="12"/>
  <c r="O1619" i="12"/>
  <c r="O2340" i="12"/>
  <c r="O147" i="12"/>
  <c r="O2190" i="12"/>
  <c r="O1313" i="12"/>
  <c r="O546" i="12"/>
  <c r="O1101" i="12"/>
  <c r="O409" i="12"/>
  <c r="O1456" i="12"/>
  <c r="O2924" i="12"/>
  <c r="O1708" i="12"/>
  <c r="O2651" i="12"/>
  <c r="O573" i="12"/>
  <c r="O1854" i="12"/>
  <c r="O1699" i="12"/>
  <c r="O940" i="12"/>
  <c r="O2423" i="12"/>
  <c r="O2204" i="12"/>
  <c r="O1614" i="12"/>
  <c r="O473" i="12"/>
  <c r="O100" i="12"/>
  <c r="O118" i="12"/>
  <c r="O1894" i="12"/>
  <c r="O543" i="12"/>
  <c r="O1757" i="12"/>
  <c r="O2628" i="12"/>
  <c r="O1225" i="12"/>
  <c r="O964" i="12"/>
  <c r="O1004" i="12"/>
  <c r="O701" i="12"/>
  <c r="O1942" i="12"/>
  <c r="O2283" i="12"/>
  <c r="O1271" i="12"/>
  <c r="O1255" i="12"/>
  <c r="O1716" i="12"/>
  <c r="O2597" i="12"/>
  <c r="O1145" i="12"/>
  <c r="O2459" i="12"/>
  <c r="O694" i="12"/>
  <c r="O1611" i="12"/>
  <c r="O1392" i="12"/>
  <c r="O123" i="12"/>
  <c r="O1245" i="12"/>
  <c r="O363" i="12"/>
  <c r="O802" i="12"/>
  <c r="O47" i="12"/>
  <c r="O1005" i="12"/>
  <c r="O1560" i="12"/>
  <c r="O1336" i="12"/>
  <c r="O1036" i="12"/>
  <c r="O1169" i="12"/>
  <c r="O1276" i="12"/>
  <c r="O18" i="12"/>
  <c r="O670" i="12"/>
  <c r="O1001" i="12"/>
  <c r="O1751" i="12"/>
  <c r="O917" i="12"/>
  <c r="O508" i="12"/>
  <c r="O803" i="12"/>
  <c r="O1363" i="12"/>
  <c r="O385" i="12"/>
  <c r="O453" i="12"/>
  <c r="O332" i="12"/>
  <c r="O672" i="12"/>
  <c r="O2981" i="12"/>
  <c r="O634" i="12"/>
  <c r="O490" i="12"/>
  <c r="O1657" i="12"/>
  <c r="O813" i="12"/>
  <c r="O469" i="12"/>
  <c r="O1052" i="12"/>
  <c r="O1129" i="12"/>
  <c r="O2866" i="12"/>
  <c r="O755" i="12"/>
  <c r="O2935" i="12"/>
  <c r="O322" i="12"/>
  <c r="O69" i="12"/>
  <c r="O2845" i="12"/>
  <c r="O590" i="12"/>
  <c r="O334" i="12"/>
  <c r="O224" i="12"/>
  <c r="O1175" i="12"/>
  <c r="O847" i="12"/>
  <c r="O556" i="12"/>
  <c r="O1166" i="12"/>
  <c r="O235" i="12"/>
  <c r="O910" i="12"/>
  <c r="O2933" i="12"/>
  <c r="O666" i="12"/>
  <c r="O606" i="12"/>
  <c r="O308" i="12"/>
  <c r="O218" i="12"/>
  <c r="O191" i="12"/>
  <c r="O181" i="12"/>
  <c r="O2868" i="12"/>
  <c r="O401" i="12"/>
  <c r="O300" i="12"/>
  <c r="O2900" i="12"/>
  <c r="O11" i="12"/>
  <c r="O154" i="12"/>
  <c r="O261" i="12"/>
  <c r="O938" i="12"/>
  <c r="O1268" i="12"/>
  <c r="O29" i="12"/>
  <c r="O1013" i="12"/>
  <c r="O2930" i="12"/>
  <c r="O1553" i="12"/>
  <c r="O482" i="12"/>
  <c r="O1480" i="12"/>
  <c r="O273" i="12"/>
  <c r="O1334" i="12"/>
  <c r="O2964" i="12"/>
  <c r="O1260" i="12"/>
  <c r="O345" i="12"/>
  <c r="O2965" i="12"/>
  <c r="O2883" i="12"/>
  <c r="O924" i="12"/>
  <c r="O2904" i="12"/>
  <c r="O290" i="12"/>
  <c r="O1492" i="12"/>
  <c r="O787" i="12"/>
  <c r="O1419" i="12"/>
  <c r="O563" i="12"/>
  <c r="O1273" i="12"/>
  <c r="O427" i="12"/>
  <c r="O1191" i="12"/>
  <c r="Q1191" i="12" s="1"/>
  <c r="O213" i="12"/>
  <c r="O36" i="12"/>
  <c r="O570" i="12"/>
  <c r="O316" i="12"/>
  <c r="O430" i="12"/>
  <c r="O35" i="12"/>
  <c r="O8" i="12"/>
  <c r="O33" i="12"/>
  <c r="O1269" i="12"/>
  <c r="O2860" i="12"/>
  <c r="O752" i="12"/>
  <c r="O1661" i="12"/>
  <c r="O2993" i="12"/>
  <c r="O152" i="12"/>
  <c r="O1064" i="12"/>
  <c r="O970" i="12"/>
  <c r="O484" i="12"/>
  <c r="O882" i="12"/>
  <c r="O421" i="12"/>
  <c r="O527" i="12"/>
  <c r="O1128" i="12"/>
  <c r="O386" i="12"/>
  <c r="O1158" i="12"/>
  <c r="O370" i="12"/>
  <c r="O61" i="12"/>
  <c r="O2906" i="12"/>
  <c r="Q2906" i="12" s="1"/>
  <c r="O369" i="12"/>
  <c r="O40" i="12"/>
  <c r="O2916" i="12"/>
  <c r="O97" i="12"/>
  <c r="O464" i="12"/>
  <c r="O1293" i="12"/>
  <c r="O1373" i="12"/>
  <c r="O150" i="12"/>
  <c r="O19" i="12"/>
  <c r="O939" i="12"/>
  <c r="O1513" i="12"/>
  <c r="O1440" i="12"/>
  <c r="O604" i="12"/>
  <c r="O1294" i="12"/>
  <c r="O476" i="12"/>
  <c r="O1215" i="12"/>
  <c r="O412" i="12"/>
  <c r="O288" i="12"/>
  <c r="O289" i="12"/>
  <c r="O1085" i="12"/>
  <c r="O1648" i="12"/>
  <c r="O1159" i="12"/>
  <c r="O1482" i="12"/>
  <c r="O852" i="12"/>
  <c r="O156" i="12"/>
  <c r="O749" i="12"/>
  <c r="O92" i="12"/>
  <c r="O517" i="12"/>
  <c r="O2861" i="12"/>
  <c r="O365" i="12"/>
  <c r="O2893" i="12"/>
  <c r="O1110" i="12"/>
  <c r="O1042" i="12"/>
  <c r="O809" i="12"/>
  <c r="O1356" i="12"/>
  <c r="O967" i="12"/>
  <c r="O1283" i="12"/>
  <c r="O763" i="12"/>
  <c r="Q763" i="12" s="1"/>
  <c r="O1117" i="12"/>
  <c r="O660" i="12"/>
  <c r="O1033" i="12"/>
  <c r="O558" i="12"/>
  <c r="O131" i="12"/>
  <c r="O1089" i="12"/>
  <c r="O929" i="12"/>
  <c r="O1711" i="12"/>
  <c r="O382" i="12"/>
  <c r="O1643" i="12"/>
  <c r="O318" i="12"/>
  <c r="O1497" i="12"/>
  <c r="O190" i="12"/>
  <c r="O1424" i="12"/>
  <c r="O126" i="12"/>
  <c r="O450" i="12"/>
  <c r="O1605" i="12"/>
  <c r="O59" i="12"/>
  <c r="O420" i="12"/>
  <c r="O329" i="12"/>
  <c r="O1637" i="12"/>
  <c r="O918" i="12"/>
  <c r="O628" i="12"/>
  <c r="O246" i="12"/>
  <c r="O564" i="12"/>
  <c r="O664" i="12"/>
  <c r="Q664" i="12" s="1"/>
  <c r="O88" i="12"/>
  <c r="O478" i="12"/>
  <c r="O124" i="12"/>
  <c r="O52" i="12"/>
  <c r="O2851" i="12"/>
  <c r="O320" i="12"/>
  <c r="O890" i="12"/>
  <c r="O307" i="12"/>
  <c r="O138" i="12"/>
  <c r="O125" i="12"/>
  <c r="O173" i="12"/>
  <c r="O2938" i="12"/>
  <c r="O928" i="12"/>
  <c r="O976" i="12"/>
  <c r="O944" i="12"/>
  <c r="O705" i="12"/>
  <c r="O512" i="12"/>
  <c r="O122" i="12"/>
  <c r="O2855" i="12"/>
  <c r="O1259" i="12"/>
  <c r="O1003" i="12"/>
  <c r="O511" i="12"/>
  <c r="O418" i="12"/>
  <c r="O357" i="12"/>
  <c r="O209" i="12"/>
  <c r="O1214" i="12"/>
  <c r="O1230" i="12"/>
  <c r="O1150" i="12"/>
  <c r="O457" i="12"/>
  <c r="O2968" i="12"/>
  <c r="O911" i="12"/>
  <c r="O166" i="12"/>
  <c r="O226" i="12"/>
  <c r="O1520" i="12"/>
  <c r="O1447" i="12"/>
  <c r="O1300" i="12"/>
  <c r="O1222" i="12"/>
  <c r="O4" i="12"/>
  <c r="Q4" i="12" s="1"/>
  <c r="O3" i="12"/>
  <c r="O2914" i="12"/>
  <c r="O25" i="12"/>
  <c r="O1653" i="12"/>
  <c r="O80" i="12"/>
  <c r="O1645" i="12"/>
  <c r="O898" i="12"/>
  <c r="O2941" i="12"/>
  <c r="O874" i="12"/>
  <c r="O818" i="12"/>
  <c r="O655" i="12"/>
  <c r="O2928" i="12"/>
  <c r="O632" i="12"/>
  <c r="O832" i="12"/>
  <c r="O2903" i="12"/>
  <c r="O1176" i="12"/>
  <c r="O237" i="12"/>
  <c r="O410" i="12"/>
  <c r="O2946" i="12"/>
  <c r="O198" i="12"/>
  <c r="O968" i="12"/>
  <c r="O1237" i="12"/>
  <c r="O1590" i="12"/>
  <c r="O1044" i="12"/>
  <c r="O284" i="12"/>
  <c r="O773" i="12"/>
  <c r="Q773" i="12" s="1"/>
  <c r="O1551" i="12"/>
  <c r="O1478" i="12"/>
  <c r="O1331" i="12"/>
  <c r="O408" i="12"/>
  <c r="O1258" i="12"/>
  <c r="O662" i="12"/>
  <c r="O24" i="12"/>
  <c r="O2960" i="12"/>
  <c r="O1584" i="12"/>
  <c r="O3002" i="12"/>
  <c r="O892" i="12"/>
  <c r="O349" i="12"/>
  <c r="O789" i="12"/>
  <c r="O1505" i="12"/>
  <c r="O567" i="12"/>
  <c r="O1432" i="12"/>
  <c r="O431" i="12"/>
  <c r="O262" i="12"/>
  <c r="O925" i="12"/>
  <c r="O1504" i="12"/>
  <c r="O377" i="12"/>
  <c r="O1431" i="12"/>
  <c r="O57" i="12"/>
  <c r="O1284" i="12"/>
  <c r="O1204" i="12"/>
  <c r="O960" i="12"/>
  <c r="O163" i="12"/>
  <c r="O873" i="12"/>
  <c r="O1075" i="12"/>
  <c r="O1639" i="12"/>
  <c r="O1148" i="12"/>
  <c r="O1473" i="12"/>
  <c r="O839" i="12"/>
  <c r="O622" i="12"/>
  <c r="O737" i="12"/>
  <c r="O302" i="12"/>
  <c r="O501" i="12"/>
  <c r="O2947" i="12"/>
  <c r="Q2947" i="12" s="1"/>
  <c r="O343" i="12"/>
  <c r="O277" i="12"/>
  <c r="O2936" i="12"/>
  <c r="O2934" i="12"/>
  <c r="O1031" i="12"/>
  <c r="O95" i="12"/>
  <c r="O796" i="12"/>
  <c r="O1384" i="12"/>
  <c r="O1311" i="12"/>
  <c r="O283" i="12"/>
  <c r="O1149" i="12"/>
  <c r="O155" i="12"/>
  <c r="O1065" i="12"/>
  <c r="O91" i="12"/>
  <c r="O598" i="12"/>
  <c r="O1077" i="12"/>
  <c r="Q1077" i="12" s="1"/>
  <c r="O347" i="12"/>
  <c r="O916" i="12"/>
  <c r="O1703" i="12"/>
  <c r="O1634" i="12"/>
  <c r="O1488" i="12"/>
  <c r="O1415" i="12"/>
  <c r="O1349" i="12"/>
  <c r="O710" i="12"/>
  <c r="O297" i="12"/>
  <c r="O990" i="12"/>
  <c r="Q990" i="12" s="1"/>
  <c r="O1048" i="12"/>
  <c r="O1030" i="12"/>
  <c r="O238" i="12"/>
  <c r="O174" i="12"/>
  <c r="O592" i="12"/>
  <c r="O16" i="12"/>
  <c r="Q16" i="12" s="1"/>
  <c r="O336" i="12"/>
  <c r="O414" i="12"/>
  <c r="O116" i="12"/>
  <c r="O650" i="12"/>
  <c r="O164" i="12"/>
  <c r="O452" i="12"/>
  <c r="O783" i="12"/>
  <c r="O212" i="12"/>
  <c r="O202" i="12"/>
  <c r="O66" i="12"/>
  <c r="O2909" i="12"/>
  <c r="O1032" i="12"/>
  <c r="O96" i="12"/>
  <c r="O32" i="12"/>
  <c r="O2890" i="12"/>
  <c r="O2978" i="12"/>
  <c r="O104" i="12"/>
  <c r="O681" i="12"/>
  <c r="O1045" i="12"/>
  <c r="O510" i="12"/>
  <c r="O319" i="12"/>
  <c r="O101" i="12"/>
  <c r="O500" i="12"/>
  <c r="O81" i="12"/>
  <c r="O795" i="12"/>
  <c r="O692" i="12"/>
  <c r="O50" i="12"/>
  <c r="O523" i="12"/>
  <c r="O1250" i="12"/>
  <c r="O633" i="12"/>
  <c r="O993" i="12"/>
  <c r="O1571" i="12"/>
  <c r="Q1571" i="12" s="1"/>
  <c r="O495" i="12"/>
  <c r="O1498" i="12"/>
  <c r="O333" i="12"/>
  <c r="O1352" i="12"/>
  <c r="O1206" i="12"/>
  <c r="O1279" i="12"/>
  <c r="O1142" i="12"/>
  <c r="O425" i="12"/>
  <c r="O1437" i="12"/>
  <c r="O281" i="12"/>
  <c r="O899" i="12"/>
  <c r="O142" i="12"/>
  <c r="O162" i="12"/>
  <c r="O1511" i="12"/>
  <c r="O305" i="12"/>
  <c r="O1438" i="12"/>
  <c r="Q1438" i="12" s="1"/>
  <c r="O2852" i="12"/>
  <c r="O1291" i="12"/>
  <c r="O1212" i="12"/>
  <c r="O384" i="12"/>
  <c r="O2877" i="12"/>
  <c r="O2977" i="12"/>
  <c r="O393" i="12"/>
  <c r="O520" i="12"/>
  <c r="Q520" i="12" s="1"/>
  <c r="O2858" i="12"/>
  <c r="O137" i="12"/>
  <c r="Q137" i="12" s="1"/>
  <c r="O73" i="12"/>
  <c r="O1581" i="12"/>
  <c r="O582" i="12"/>
  <c r="O1144" i="12"/>
  <c r="O656" i="12"/>
  <c r="O140" i="12"/>
  <c r="Q140" i="12" s="1"/>
  <c r="O608" i="12"/>
  <c r="O810" i="12"/>
  <c r="O2896" i="12"/>
  <c r="O323" i="12"/>
  <c r="O1208" i="12"/>
  <c r="O624" i="12"/>
  <c r="O67" i="12"/>
  <c r="O1509" i="12"/>
  <c r="O1445" i="12"/>
  <c r="O616" i="12"/>
  <c r="O538" i="12"/>
  <c r="O392" i="12"/>
  <c r="O1500" i="12"/>
  <c r="O338" i="12"/>
  <c r="O827" i="12"/>
  <c r="O1604" i="12"/>
  <c r="O724" i="12"/>
  <c r="O168" i="12"/>
  <c r="O485" i="12"/>
  <c r="O1385" i="12"/>
  <c r="O303" i="12"/>
  <c r="O2871" i="12"/>
  <c r="O1549" i="12"/>
  <c r="O1020" i="12"/>
  <c r="O31" i="12"/>
  <c r="O771" i="12"/>
  <c r="O1375" i="12"/>
  <c r="O1302" i="12"/>
  <c r="O588" i="12"/>
  <c r="O1139" i="12"/>
  <c r="O76" i="12"/>
  <c r="O1053" i="12"/>
  <c r="Q1053" i="12" s="1"/>
  <c r="O2901" i="12"/>
  <c r="O602" i="12"/>
  <c r="O1109" i="12"/>
  <c r="O955" i="12"/>
  <c r="O220" i="12"/>
  <c r="O1695" i="12"/>
  <c r="O9" i="12"/>
  <c r="O1625" i="12"/>
  <c r="O1479" i="12"/>
  <c r="O1381" i="12"/>
  <c r="O1406" i="12"/>
  <c r="O864" i="12"/>
  <c r="O768" i="12"/>
  <c r="O225" i="12"/>
  <c r="O982" i="12"/>
  <c r="O1573" i="12"/>
  <c r="Q1573" i="12" s="1"/>
  <c r="O644" i="12"/>
  <c r="O456" i="12"/>
  <c r="O2905" i="12"/>
  <c r="O121" i="12"/>
  <c r="O406" i="12"/>
  <c r="O714" i="12"/>
  <c r="O228" i="12"/>
  <c r="O578" i="12"/>
  <c r="Q578" i="12" s="1"/>
  <c r="O380" i="12"/>
  <c r="O6" i="12"/>
  <c r="Q6" i="12" s="1"/>
  <c r="O130" i="12"/>
  <c r="O151" i="12"/>
  <c r="O680" i="12"/>
  <c r="O848" i="12"/>
  <c r="O1054" i="12"/>
  <c r="O479" i="12"/>
  <c r="Q479" i="12" s="1"/>
  <c r="O2895" i="12"/>
  <c r="O770" i="12"/>
  <c r="O3009" i="12"/>
  <c r="O860" i="12"/>
  <c r="O620" i="12"/>
  <c r="O1190" i="12"/>
  <c r="O299" i="12"/>
  <c r="O934" i="12"/>
  <c r="Q934" i="12" s="1"/>
  <c r="O554" i="12"/>
  <c r="O185" i="12"/>
  <c r="O713" i="12"/>
  <c r="O2886" i="12"/>
  <c r="O310" i="12"/>
  <c r="O255" i="12"/>
  <c r="O468" i="12"/>
  <c r="O245" i="12"/>
  <c r="Q245" i="12" s="1"/>
  <c r="O17" i="12"/>
  <c r="O781" i="12"/>
  <c r="O364" i="12"/>
  <c r="O679" i="12"/>
  <c r="O83" i="12"/>
  <c r="O42" i="12"/>
  <c r="O268" i="12"/>
  <c r="O1278" i="12"/>
  <c r="O2843" i="12"/>
  <c r="O1025" i="12"/>
  <c r="O1562" i="12"/>
  <c r="O1489" i="12"/>
  <c r="O1216" i="12"/>
  <c r="O1343" i="12"/>
  <c r="O838" i="12"/>
  <c r="O1270" i="12"/>
  <c r="Q1270" i="12" s="1"/>
  <c r="O326" i="12"/>
  <c r="O353" i="12"/>
  <c r="O566" i="12"/>
  <c r="O937" i="12"/>
  <c r="O354" i="12"/>
  <c r="O1502" i="12"/>
  <c r="O799" i="12"/>
  <c r="O1428" i="12"/>
  <c r="O579" i="12"/>
  <c r="O1282" i="12"/>
  <c r="O447" i="12"/>
  <c r="O1202" i="12"/>
  <c r="O285" i="12"/>
  <c r="O719" i="12"/>
  <c r="O2882" i="12"/>
  <c r="O2874" i="12"/>
  <c r="Q2874" i="12" s="1"/>
  <c r="O105" i="12"/>
  <c r="O41" i="12"/>
  <c r="O652" i="12"/>
  <c r="O1120" i="12"/>
  <c r="O2979" i="12"/>
  <c r="O3001" i="12"/>
  <c r="O1136" i="12"/>
  <c r="O2956" i="12"/>
  <c r="Q2956" i="12" s="1"/>
  <c r="O85" i="12"/>
  <c r="O576" i="12"/>
  <c r="Q576" i="12" s="1"/>
  <c r="O954" i="12"/>
  <c r="O922" i="12"/>
  <c r="O87" i="12"/>
  <c r="O1200" i="12"/>
  <c r="O552" i="12"/>
  <c r="O221" i="12"/>
  <c r="Q221" i="12" s="1"/>
  <c r="O1088" i="12"/>
  <c r="O205" i="12"/>
  <c r="O2884" i="12"/>
  <c r="O1112" i="12"/>
  <c r="O534" i="12"/>
  <c r="O84" i="12"/>
  <c r="O746" i="12"/>
  <c r="O20" i="12"/>
  <c r="Q20" i="12" s="1"/>
  <c r="O682" i="12"/>
  <c r="O840" i="12"/>
  <c r="O269" i="12"/>
  <c r="O160" i="12"/>
  <c r="O324" i="12"/>
  <c r="O180" i="12"/>
  <c r="O275" i="12"/>
  <c r="O234" i="12"/>
  <c r="Q234" i="12" s="1"/>
  <c r="O211" i="12"/>
  <c r="O170" i="12"/>
  <c r="O93" i="12"/>
  <c r="O2943" i="12"/>
  <c r="O2975" i="12"/>
  <c r="O440" i="12"/>
  <c r="O2913" i="12"/>
  <c r="O2945" i="12"/>
  <c r="Q2945" i="12" s="1"/>
  <c r="O256" i="12"/>
  <c r="O2850" i="12"/>
  <c r="O362" i="12"/>
  <c r="O378" i="12"/>
  <c r="O862" i="12"/>
  <c r="O728" i="12"/>
  <c r="O798" i="12"/>
  <c r="O536" i="12"/>
  <c r="Q536" i="12" s="1"/>
  <c r="O2898" i="12"/>
  <c r="O2919" i="12"/>
  <c r="O2911" i="12"/>
  <c r="O350" i="12"/>
  <c r="O286" i="12"/>
  <c r="O2996" i="12"/>
  <c r="O233" i="12"/>
  <c r="O89" i="12"/>
  <c r="O1477" i="12"/>
  <c r="O3004" i="12"/>
  <c r="O1557" i="12"/>
  <c r="O736" i="12"/>
  <c r="O506" i="12"/>
  <c r="O109" i="12"/>
  <c r="O1198" i="12"/>
  <c r="O45" i="12"/>
  <c r="Q45" i="12" s="1"/>
  <c r="O1621" i="12"/>
  <c r="O1040" i="12"/>
  <c r="O2887" i="12"/>
  <c r="O330" i="12"/>
  <c r="O128" i="12"/>
  <c r="O575" i="12"/>
  <c r="O776" i="12"/>
  <c r="O264" i="12"/>
  <c r="Q264" i="12" s="1"/>
  <c r="O1301" i="12"/>
  <c r="O1096" i="12"/>
  <c r="Q1096" i="12" s="1"/>
  <c r="O328" i="12"/>
  <c r="O272" i="12"/>
  <c r="O368" i="12"/>
  <c r="O646" i="12"/>
  <c r="O878" i="12"/>
  <c r="O12" i="12"/>
  <c r="Q12" i="12" s="1"/>
  <c r="O858" i="12"/>
  <c r="O2869" i="12"/>
  <c r="O794" i="12"/>
  <c r="O197" i="12"/>
  <c r="O252" i="12"/>
  <c r="O144" i="12"/>
  <c r="O292" i="12"/>
  <c r="O203" i="12"/>
  <c r="Q203" i="12" s="1"/>
  <c r="O346" i="12"/>
  <c r="O139" i="12"/>
  <c r="O282" i="12"/>
  <c r="O942" i="12"/>
  <c r="O21" i="12"/>
  <c r="O3000" i="12"/>
  <c r="O432" i="12"/>
  <c r="O2881" i="12"/>
  <c r="O3103" i="12"/>
  <c r="O1325" i="12"/>
  <c r="O470" i="12"/>
  <c r="O1056" i="12"/>
  <c r="O196" i="12"/>
  <c r="O132" i="12"/>
  <c r="O2873" i="12"/>
  <c r="O54" i="12"/>
  <c r="Q54" i="12" s="1"/>
  <c r="O372" i="12"/>
  <c r="O394" i="12"/>
  <c r="Q394" i="12" s="1"/>
  <c r="O640" i="12"/>
  <c r="O70" i="12"/>
  <c r="O2891" i="12"/>
  <c r="O315" i="12"/>
  <c r="O251" i="12"/>
  <c r="O458" i="12"/>
  <c r="Q458" i="12" s="1"/>
  <c r="O192" i="12"/>
  <c r="O99" i="12"/>
  <c r="O331" i="12"/>
  <c r="O474" i="12"/>
  <c r="O306" i="12"/>
  <c r="O854" i="12"/>
  <c r="Q854" i="12" s="1"/>
  <c r="O790" i="12"/>
  <c r="O696" i="12"/>
  <c r="Q696" i="12" s="1"/>
  <c r="O3071" i="12"/>
  <c r="O120" i="12"/>
  <c r="Q120" i="12" s="1"/>
  <c r="O2863" i="12"/>
  <c r="O342" i="12"/>
  <c r="O278" i="12"/>
  <c r="O184" i="12"/>
  <c r="O2990" i="12"/>
  <c r="O1493" i="12"/>
  <c r="Q1493" i="12" s="1"/>
  <c r="O161" i="12"/>
  <c r="O201" i="12"/>
  <c r="O1413" i="12"/>
  <c r="O480" i="12"/>
  <c r="O896" i="12"/>
  <c r="O416" i="12"/>
  <c r="Q416" i="12" s="1"/>
  <c r="O1421" i="12"/>
  <c r="O94" i="12"/>
  <c r="Q94" i="12" s="1"/>
  <c r="O434" i="12"/>
  <c r="O77" i="12"/>
  <c r="O13" i="12"/>
  <c r="O1485" i="12"/>
  <c r="O904" i="12"/>
  <c r="O26" i="12"/>
  <c r="O258" i="12"/>
  <c r="O64" i="12"/>
  <c r="Q64" i="12" s="1"/>
  <c r="O559" i="12"/>
  <c r="O758" i="12"/>
  <c r="O600" i="12"/>
  <c r="O1501" i="12"/>
  <c r="O1160" i="12"/>
  <c r="O208" i="12"/>
  <c r="O304" i="12"/>
  <c r="O1184" i="12"/>
  <c r="Q1184" i="12" s="1"/>
  <c r="O1234" i="12"/>
  <c r="O596" i="12"/>
  <c r="Q596" i="12" s="1"/>
  <c r="O532" i="12"/>
  <c r="O1357" i="12"/>
  <c r="O826" i="12"/>
  <c r="O762" i="12"/>
  <c r="O189" i="12"/>
  <c r="O244" i="12"/>
  <c r="Q244" i="12" s="1"/>
  <c r="O260" i="12"/>
  <c r="O314" i="12"/>
  <c r="O250" i="12"/>
  <c r="O2962" i="12"/>
  <c r="O2983" i="12"/>
  <c r="O2994" i="12"/>
  <c r="O360" i="12"/>
  <c r="O2953" i="12"/>
  <c r="Q2953" i="12" s="1"/>
  <c r="O2985" i="12"/>
  <c r="O1597" i="12"/>
  <c r="Q1597" i="12" s="1"/>
  <c r="O1261" i="12"/>
  <c r="O488" i="12"/>
  <c r="O442" i="12"/>
  <c r="O298" i="12"/>
  <c r="Q298" i="12" s="1"/>
  <c r="O966" i="12"/>
  <c r="O441" i="12"/>
  <c r="Q441" i="12" s="1"/>
  <c r="O902" i="12"/>
  <c r="O688" i="12"/>
  <c r="O112" i="12"/>
  <c r="O2879" i="12"/>
  <c r="O2951" i="12"/>
  <c r="O454" i="12"/>
  <c r="Q454" i="12" s="1"/>
  <c r="O390" i="12"/>
  <c r="O176" i="12"/>
  <c r="Q176" i="12" s="1"/>
  <c r="O153" i="12"/>
  <c r="O169" i="12"/>
  <c r="Q169" i="12" s="1"/>
  <c r="O2923" i="12"/>
  <c r="O2955" i="12"/>
  <c r="O86" i="12"/>
  <c r="O426" i="12"/>
  <c r="O842" i="12"/>
  <c r="O5" i="12"/>
  <c r="Q5" i="12" s="1"/>
  <c r="O2872" i="12"/>
  <c r="O2847" i="12"/>
  <c r="O693" i="12"/>
  <c r="O757" i="12"/>
  <c r="O750" i="12"/>
  <c r="O686" i="12"/>
  <c r="Q686" i="12" s="1"/>
  <c r="O1104" i="12"/>
  <c r="O528" i="12"/>
  <c r="Q528" i="12" s="1"/>
  <c r="O1429" i="12"/>
  <c r="O984" i="12"/>
  <c r="O1309" i="12"/>
  <c r="O2865" i="12"/>
  <c r="O2922" i="12"/>
  <c r="O542" i="12"/>
  <c r="O2897" i="12"/>
  <c r="O524" i="12"/>
  <c r="Q524" i="12" s="1"/>
  <c r="O460" i="12"/>
  <c r="O366" i="12"/>
  <c r="O754" i="12"/>
  <c r="O690" i="12"/>
  <c r="Q690" i="12" s="1"/>
  <c r="O607" i="12"/>
  <c r="O301" i="12"/>
  <c r="Q301" i="12" s="1"/>
  <c r="O2915" i="12"/>
  <c r="O356" i="12"/>
  <c r="Q356" i="12" s="1"/>
  <c r="O188" i="12"/>
  <c r="O242" i="12"/>
  <c r="O1277" i="12"/>
  <c r="Q1277" i="12" s="1"/>
  <c r="O178" i="12"/>
  <c r="O760" i="12"/>
  <c r="O2973" i="12"/>
  <c r="O1232" i="12"/>
  <c r="O2927" i="12"/>
  <c r="Q2927" i="12" s="1"/>
  <c r="O2959" i="12"/>
  <c r="O2921" i="12"/>
  <c r="O1613" i="12"/>
  <c r="O472" i="12"/>
  <c r="Q472" i="12" s="1"/>
  <c r="O2969" i="12"/>
  <c r="O1016" i="12"/>
  <c r="Q1016" i="12" s="1"/>
  <c r="O2889" i="12"/>
  <c r="O344" i="12"/>
  <c r="Q344" i="12" s="1"/>
  <c r="O280" i="12"/>
  <c r="O1397" i="12"/>
  <c r="Q1397" i="12" s="1"/>
  <c r="O1333" i="12"/>
  <c r="O560" i="12"/>
  <c r="O952" i="12"/>
  <c r="O376" i="12"/>
  <c r="Q376" i="12" s="1"/>
  <c r="O312" i="12"/>
  <c r="O3120" i="12"/>
  <c r="Q3120" i="12" s="1"/>
  <c r="O1453" i="12"/>
  <c r="O1080" i="12"/>
  <c r="Q1080" i="12" s="1"/>
  <c r="O504" i="12"/>
  <c r="Q504" i="12" s="1"/>
  <c r="O1233" i="12"/>
  <c r="Q1233" i="12" s="1"/>
  <c r="O3107" i="12"/>
  <c r="O3072" i="12"/>
  <c r="O3011" i="12"/>
  <c r="O400" i="12"/>
  <c r="Q400" i="12" s="1"/>
  <c r="O856" i="12"/>
  <c r="O792" i="12"/>
  <c r="Q792" i="12" s="1"/>
  <c r="O1072" i="12"/>
  <c r="O496" i="12"/>
  <c r="Q496" i="12" s="1"/>
  <c r="O200" i="12"/>
  <c r="O2982" i="12"/>
  <c r="Q2982" i="12" s="1"/>
  <c r="O1469" i="12"/>
  <c r="O888" i="12"/>
  <c r="Q888" i="12" s="1"/>
  <c r="O824" i="12"/>
  <c r="O56" i="12"/>
  <c r="Q56" i="12" s="1"/>
  <c r="O3110" i="12"/>
  <c r="Q3110" i="12" s="1"/>
  <c r="O3085" i="12"/>
  <c r="O3143" i="12"/>
  <c r="Q3143" i="12" s="1"/>
  <c r="O1589" i="12"/>
  <c r="Q1589" i="12" s="1"/>
  <c r="O1008" i="12"/>
  <c r="O712" i="12"/>
  <c r="Q712" i="12" s="1"/>
  <c r="O136" i="12"/>
  <c r="O72" i="12"/>
  <c r="O872" i="12"/>
  <c r="O296" i="12"/>
  <c r="Q296" i="12" s="1"/>
  <c r="O232" i="12"/>
  <c r="O3125" i="12"/>
  <c r="Q3125" i="12" s="1"/>
  <c r="O3131" i="12"/>
  <c r="O1533" i="12"/>
  <c r="Q1533" i="12" s="1"/>
  <c r="O784" i="12"/>
  <c r="O720" i="12"/>
  <c r="Q720" i="12" s="1"/>
  <c r="O1000" i="12"/>
  <c r="O424" i="12"/>
  <c r="Q424" i="12" s="1"/>
  <c r="O3091" i="12"/>
  <c r="Q3091" i="12" s="1"/>
  <c r="O1461" i="12"/>
  <c r="Q1461" i="12" s="1"/>
  <c r="O880" i="12"/>
  <c r="O816" i="12"/>
  <c r="Q816" i="12" s="1"/>
  <c r="O48" i="12"/>
  <c r="O3065" i="12"/>
  <c r="Q3065" i="12" s="1"/>
  <c r="O3141" i="12"/>
  <c r="Q3141" i="12" s="1"/>
  <c r="O3050" i="12"/>
  <c r="O1517" i="12"/>
  <c r="Q1517" i="12" s="1"/>
  <c r="O936" i="12"/>
  <c r="Q936" i="12" s="1"/>
  <c r="O1405" i="12"/>
  <c r="O1341" i="12"/>
  <c r="Q1341" i="12" s="1"/>
  <c r="O568" i="12"/>
  <c r="O2849" i="12"/>
  <c r="Q2849" i="12" s="1"/>
  <c r="O1525" i="12"/>
  <c r="Q1525" i="12" s="1"/>
  <c r="O1224" i="12"/>
  <c r="Q1224" i="12" s="1"/>
  <c r="O648" i="12"/>
  <c r="Q648" i="12" s="1"/>
  <c r="O584" i="12"/>
  <c r="Q584" i="12" s="1"/>
  <c r="O2937" i="12"/>
  <c r="Q2937" i="12" s="1"/>
  <c r="O2929" i="12"/>
  <c r="Q2929" i="12" s="1"/>
  <c r="O2961" i="12"/>
  <c r="O1389" i="12"/>
  <c r="Q1389" i="12" s="1"/>
  <c r="O808" i="12"/>
  <c r="Q808" i="12" s="1"/>
  <c r="O744" i="12"/>
  <c r="O2857" i="12"/>
  <c r="Q2857" i="12" s="1"/>
  <c r="O3069" i="12"/>
  <c r="Q3069" i="12" s="1"/>
  <c r="O3067" i="12"/>
  <c r="O3052" i="12"/>
  <c r="Q3052" i="12" s="1"/>
  <c r="O3055" i="12"/>
  <c r="O3139" i="12"/>
  <c r="Q3139" i="12" s="1"/>
  <c r="O3104" i="12"/>
  <c r="Q3104" i="12" s="1"/>
  <c r="O3119" i="12"/>
  <c r="Q3119" i="12" s="1"/>
  <c r="O3101" i="12"/>
  <c r="Q3101" i="12" s="1"/>
  <c r="O3014" i="12"/>
  <c r="Q3014" i="12" s="1"/>
  <c r="O3040" i="12"/>
  <c r="O3016" i="12"/>
  <c r="Q3016" i="12" s="1"/>
  <c r="O3061" i="12"/>
  <c r="O3140" i="12"/>
  <c r="Q3140" i="12" s="1"/>
  <c r="O3073" i="12"/>
  <c r="Q3073" i="12" s="1"/>
  <c r="O3006" i="12"/>
  <c r="Q3006" i="12" s="1"/>
  <c r="O3130" i="12"/>
  <c r="Q3130" i="12" s="1"/>
  <c r="O3057" i="12"/>
  <c r="Q3057" i="12" s="1"/>
  <c r="O3109" i="12"/>
  <c r="Q3109" i="12" s="1"/>
  <c r="O3063" i="12"/>
  <c r="Q3063" i="12" s="1"/>
  <c r="O3022" i="12"/>
  <c r="O3083" i="12"/>
  <c r="Q3083" i="12" s="1"/>
  <c r="O3027" i="12"/>
  <c r="Q3027" i="12" s="1"/>
  <c r="O3079" i="12"/>
  <c r="Q3079" i="12" s="1"/>
  <c r="O3134" i="12"/>
  <c r="Q3134" i="12" s="1"/>
  <c r="O3046" i="12"/>
  <c r="Q3046" i="12" s="1"/>
  <c r="O3033" i="12"/>
  <c r="Q3033" i="12" s="1"/>
  <c r="O3137" i="12"/>
  <c r="Q3137" i="12" s="1"/>
  <c r="O3060" i="12"/>
  <c r="O3074" i="12"/>
  <c r="Q3074" i="12" s="1"/>
  <c r="O3008" i="12"/>
  <c r="Q3008" i="12" s="1"/>
  <c r="O3007" i="12"/>
  <c r="Q3007" i="12" s="1"/>
  <c r="O3028" i="12"/>
  <c r="Q3028" i="12" s="1"/>
  <c r="O3081" i="12"/>
  <c r="Q3081" i="12" s="1"/>
  <c r="O3114" i="12"/>
  <c r="Q3114" i="12" s="1"/>
  <c r="O3039" i="12"/>
  <c r="Q3039" i="12" s="1"/>
  <c r="O3012" i="12"/>
  <c r="O3122" i="12"/>
  <c r="Q3122" i="12" s="1"/>
  <c r="O3084" i="12"/>
  <c r="Q3084" i="12" s="1"/>
  <c r="O3048" i="12"/>
  <c r="Q3048" i="12" s="1"/>
  <c r="O3018" i="12"/>
  <c r="Q3018" i="12" s="1"/>
  <c r="O3059" i="12"/>
  <c r="Q3059" i="12" s="1"/>
  <c r="O3034" i="12"/>
  <c r="Q3034" i="12" s="1"/>
  <c r="O3106" i="12"/>
  <c r="Q3106" i="12" s="1"/>
  <c r="O3062" i="12"/>
  <c r="O3095" i="12"/>
  <c r="Q3095" i="12" s="1"/>
  <c r="O3068" i="12"/>
  <c r="Q3068" i="12" s="1"/>
  <c r="O3041" i="12"/>
  <c r="O3043" i="12"/>
  <c r="Q3043" i="12" s="1"/>
  <c r="O3111" i="12"/>
  <c r="Q3111" i="12" s="1"/>
  <c r="O3025" i="12"/>
  <c r="Q3025" i="12" s="1"/>
  <c r="O3121" i="12"/>
  <c r="Q3121" i="12" s="1"/>
  <c r="O3089" i="12"/>
  <c r="O3146" i="12"/>
  <c r="Q3146" i="12" s="1"/>
  <c r="O3090" i="12"/>
  <c r="Q3090" i="12" s="1"/>
  <c r="O3015" i="12"/>
  <c r="Q3015" i="12" s="1"/>
  <c r="O3054" i="12"/>
  <c r="Q3054" i="12" s="1"/>
  <c r="O3148" i="12"/>
  <c r="Q3148" i="12" s="1"/>
  <c r="O3099" i="12"/>
  <c r="Q3099" i="12" s="1"/>
  <c r="O3017" i="12"/>
  <c r="Q3017" i="12" s="1"/>
  <c r="O3098" i="12"/>
  <c r="Q3098" i="12" s="1"/>
  <c r="O3076" i="12"/>
  <c r="Q3076" i="12" s="1"/>
  <c r="O3053" i="12"/>
  <c r="Q3053" i="12" s="1"/>
  <c r="O3032" i="12"/>
  <c r="Q3032" i="12" s="1"/>
  <c r="O3126" i="12"/>
  <c r="Q3126" i="12" s="1"/>
  <c r="O3026" i="12"/>
  <c r="Q3026" i="12" s="1"/>
  <c r="O3051" i="12"/>
  <c r="Q3051" i="12" s="1"/>
  <c r="O3123" i="12"/>
  <c r="Q3123" i="12" s="1"/>
  <c r="O3127" i="12"/>
  <c r="Q3127" i="12" s="1"/>
  <c r="O3031" i="12"/>
  <c r="Q3031" i="12" s="1"/>
  <c r="O3097" i="12"/>
  <c r="Q3097" i="12" s="1"/>
  <c r="O3078" i="12"/>
  <c r="Q3078" i="12" s="1"/>
  <c r="O3116" i="12"/>
  <c r="Q3116" i="12" s="1"/>
  <c r="O3064" i="12"/>
  <c r="Q3064" i="12" s="1"/>
  <c r="O3070" i="12"/>
  <c r="Q3070" i="12" s="1"/>
  <c r="O3115" i="12"/>
  <c r="Q3115" i="12" s="1"/>
  <c r="O3044" i="12"/>
  <c r="Q3044" i="12" s="1"/>
  <c r="O3132" i="12"/>
  <c r="Q3132" i="12" s="1"/>
  <c r="O3117" i="12"/>
  <c r="Q3117" i="12" s="1"/>
  <c r="O3013" i="12"/>
  <c r="Q3013" i="12" s="1"/>
  <c r="O3147" i="12"/>
  <c r="Q3147" i="12" s="1"/>
  <c r="O3129" i="12"/>
  <c r="Q3129" i="12" s="1"/>
  <c r="O3096" i="12"/>
  <c r="Q3096" i="12" s="1"/>
  <c r="O3045" i="12"/>
  <c r="Q3045" i="12" s="1"/>
  <c r="O3136" i="12"/>
  <c r="Q3136" i="12" s="1"/>
  <c r="O3092" i="12"/>
  <c r="Q3092" i="12" s="1"/>
  <c r="O3021" i="12"/>
  <c r="Q3021" i="12" s="1"/>
  <c r="O3077" i="12"/>
  <c r="Q3077" i="12" s="1"/>
  <c r="O3082" i="12"/>
  <c r="Q3082" i="12" s="1"/>
  <c r="O3145" i="12"/>
  <c r="Q3145" i="12" s="1"/>
  <c r="O3030" i="12"/>
  <c r="Q3030" i="12" s="1"/>
  <c r="O3029" i="12"/>
  <c r="Q3029" i="12" s="1"/>
  <c r="O3102" i="12"/>
  <c r="Q3102" i="12" s="1"/>
  <c r="O3128" i="12"/>
  <c r="Q3128" i="12" s="1"/>
  <c r="O3093" i="12"/>
  <c r="Q3093" i="12" s="1"/>
  <c r="O3144" i="12"/>
  <c r="Q3144" i="12" s="1"/>
  <c r="O3075" i="12"/>
  <c r="Q3075" i="12" s="1"/>
  <c r="O3133" i="12"/>
  <c r="Q3133" i="12" s="1"/>
  <c r="O3080" i="12"/>
  <c r="Q3080" i="12" s="1"/>
  <c r="O3047" i="12"/>
  <c r="Q3047" i="12" s="1"/>
  <c r="O3005" i="12"/>
  <c r="Q3005" i="12" s="1"/>
  <c r="O3038" i="12"/>
  <c r="Q3038" i="12" s="1"/>
  <c r="O3124" i="12"/>
  <c r="Q3124" i="12" s="1"/>
  <c r="O3035" i="12"/>
  <c r="Q3035" i="12" s="1"/>
  <c r="O3138" i="12"/>
  <c r="Q3138" i="12" s="1"/>
  <c r="O3088" i="12"/>
  <c r="Q3088" i="12" s="1"/>
  <c r="O3112" i="12"/>
  <c r="Q3112" i="12" s="1"/>
  <c r="O3142" i="12"/>
  <c r="Q3142" i="12" s="1"/>
  <c r="O3042" i="12"/>
  <c r="Q3042" i="12" s="1"/>
  <c r="O3010" i="12"/>
  <c r="Q3010" i="12" s="1"/>
  <c r="O3100" i="12"/>
  <c r="Q3100" i="12" s="1"/>
  <c r="O3094" i="12"/>
  <c r="Q3094" i="12" s="1"/>
  <c r="O3113" i="12"/>
  <c r="Q3113" i="12" s="1"/>
  <c r="O3049" i="12"/>
  <c r="Q3049" i="12" s="1"/>
  <c r="O3024" i="12"/>
  <c r="Q3024" i="12" s="1"/>
  <c r="O3118" i="12"/>
  <c r="Q3118" i="12" s="1"/>
  <c r="O3036" i="12"/>
  <c r="Q3036" i="12" s="1"/>
  <c r="O3087" i="12"/>
  <c r="Q3087" i="12" s="1"/>
  <c r="O3135" i="12"/>
  <c r="Q3135" i="12" s="1"/>
  <c r="O3020" i="12"/>
  <c r="Q3020" i="12" s="1"/>
  <c r="O3037" i="12"/>
  <c r="Q3037" i="12" s="1"/>
  <c r="O3066" i="12"/>
  <c r="Q3066" i="12" s="1"/>
  <c r="O3056" i="12"/>
  <c r="Q3056" i="12" s="1"/>
  <c r="O3108" i="12"/>
  <c r="Q3108" i="12" s="1"/>
  <c r="O3019" i="12"/>
  <c r="Q3019" i="12" s="1"/>
  <c r="O3058" i="12"/>
  <c r="Q3058" i="12" s="1"/>
  <c r="O3086" i="12"/>
  <c r="Q3086" i="12" s="1"/>
  <c r="O3023" i="12"/>
  <c r="Q3023" i="12" s="1"/>
  <c r="O3105" i="12"/>
  <c r="Q3105" i="12" s="1"/>
  <c r="BN799" i="21"/>
  <c r="BN784" i="21"/>
  <c r="BN736" i="21"/>
  <c r="BN797" i="21"/>
  <c r="BN741" i="21"/>
  <c r="BN781" i="21"/>
  <c r="BN748" i="21"/>
  <c r="BN771" i="21"/>
  <c r="BN794" i="21"/>
  <c r="BN756" i="21"/>
  <c r="BN780" i="21"/>
  <c r="BN792" i="21"/>
  <c r="BN739" i="21"/>
  <c r="BN743" i="21"/>
  <c r="BN772" i="21"/>
  <c r="BN753" i="21"/>
  <c r="BN774" i="21"/>
  <c r="BN801" i="21"/>
  <c r="BN789" i="21"/>
  <c r="BN744" i="21"/>
  <c r="BN796" i="21"/>
  <c r="BN775" i="21"/>
  <c r="BN782" i="21"/>
  <c r="BN785" i="21"/>
  <c r="BN788" i="21"/>
  <c r="BN783" i="21"/>
  <c r="BN770" i="21"/>
  <c r="BN752" i="21"/>
  <c r="BN776" i="21"/>
  <c r="BN769" i="21"/>
  <c r="BN777" i="21"/>
  <c r="BN751" i="21"/>
  <c r="BN749" i="21"/>
  <c r="BN786" i="21"/>
  <c r="BN635" i="21"/>
  <c r="BN742" i="21"/>
  <c r="BN779" i="21"/>
  <c r="BN757" i="21"/>
  <c r="BN787" i="21"/>
  <c r="BN773" i="21"/>
  <c r="BN754" i="21"/>
  <c r="BN778" i="21"/>
  <c r="BN800" i="21"/>
  <c r="BN791" i="21"/>
  <c r="BN737" i="21"/>
  <c r="BN1013" i="21"/>
  <c r="BN802" i="21"/>
  <c r="BN738" i="21"/>
  <c r="BN745" i="21"/>
  <c r="BN790" i="21"/>
  <c r="Q2650" i="12"/>
  <c r="Q2594" i="12"/>
  <c r="Q2415" i="12"/>
  <c r="Q2633" i="12"/>
  <c r="Q1228" i="12"/>
  <c r="Q2038" i="12"/>
  <c r="Q2822" i="12"/>
  <c r="Q2710" i="12"/>
  <c r="Q1766" i="12"/>
  <c r="Q1264" i="12"/>
  <c r="Q2787" i="12"/>
  <c r="Q663" i="12"/>
  <c r="Q2240" i="12"/>
  <c r="Q2802" i="12"/>
  <c r="Q1967" i="12"/>
  <c r="Q1818" i="12"/>
  <c r="Q2390" i="12"/>
  <c r="Q2526" i="12"/>
  <c r="Q1378" i="12"/>
  <c r="Q2769" i="12"/>
  <c r="Q1825" i="12"/>
  <c r="Q146" i="12"/>
  <c r="Q1554" i="12"/>
  <c r="Q2551" i="12"/>
  <c r="Q1954" i="12"/>
  <c r="Q2199" i="12"/>
  <c r="Q2520" i="12"/>
  <c r="Q2562" i="12"/>
  <c r="Q1801" i="12"/>
  <c r="Q2134" i="12"/>
  <c r="Q2092" i="12"/>
  <c r="Q2315" i="12"/>
  <c r="Q2279" i="12"/>
  <c r="Q2730" i="12"/>
  <c r="Q1752" i="12"/>
  <c r="Q1864" i="12"/>
  <c r="Q1917" i="12"/>
  <c r="Q2349" i="12"/>
  <c r="Q2332" i="12"/>
  <c r="Q2492" i="12"/>
  <c r="Q793" i="12"/>
  <c r="Q1665" i="12"/>
  <c r="Q2044" i="12"/>
  <c r="Q2690" i="12"/>
  <c r="Q1889" i="12"/>
  <c r="Q2550" i="12"/>
  <c r="Q1011" i="12"/>
  <c r="Q2816" i="12"/>
  <c r="Q1514" i="12"/>
  <c r="Q1395" i="12"/>
  <c r="Q1776" i="12"/>
  <c r="Q2336" i="12"/>
  <c r="Q1809" i="12"/>
  <c r="Q2426" i="12"/>
  <c r="Q2266" i="12"/>
  <c r="Q2591" i="12"/>
  <c r="Q1203" i="12"/>
  <c r="Q2392" i="12"/>
  <c r="Q985" i="12"/>
  <c r="Q2447" i="12"/>
  <c r="Q2440" i="12"/>
  <c r="Q1841" i="12"/>
  <c r="Q1932" i="12"/>
  <c r="Q1807" i="12"/>
  <c r="Q415" i="12"/>
  <c r="Q2853" i="12"/>
  <c r="Q2644" i="12"/>
  <c r="Q2065" i="12"/>
  <c r="Q2601" i="12"/>
  <c r="Q2089" i="12"/>
  <c r="Q413" i="12"/>
  <c r="Q38" i="12"/>
  <c r="Q889" i="12"/>
  <c r="Q14" i="12"/>
  <c r="Q2264" i="12"/>
  <c r="Q1624" i="12"/>
  <c r="Q1608" i="12"/>
  <c r="Q1860" i="12"/>
  <c r="Q684" i="12"/>
  <c r="Q172" i="12"/>
  <c r="Q2676" i="12"/>
  <c r="Q1992" i="12"/>
  <c r="Q2573" i="12"/>
  <c r="Q2876" i="12"/>
  <c r="Q2297" i="12"/>
  <c r="Q2467" i="12"/>
  <c r="Q659" i="12"/>
  <c r="Q2720" i="12"/>
  <c r="Q2162" i="12"/>
  <c r="Q2074" i="12"/>
  <c r="Q2664" i="12"/>
  <c r="Q2152" i="12"/>
  <c r="Q2414" i="12"/>
  <c r="Q2629" i="12"/>
  <c r="Q2641" i="12"/>
  <c r="Q2674" i="12"/>
  <c r="Q2128" i="12"/>
  <c r="Q1058" i="12"/>
  <c r="Q111" i="12"/>
  <c r="Q1153" i="12"/>
  <c r="Q1063" i="12"/>
  <c r="Q1518" i="12"/>
  <c r="Q1856" i="12"/>
  <c r="Q2149" i="12"/>
  <c r="Q2756" i="12"/>
  <c r="Q717" i="12"/>
  <c r="Q1939" i="12"/>
  <c r="Q1471" i="12"/>
  <c r="Q1417" i="12"/>
  <c r="Q2145" i="12"/>
  <c r="Q1610" i="12"/>
  <c r="Q2620" i="12"/>
  <c r="Q2764" i="12"/>
  <c r="Q1047" i="12"/>
  <c r="Q1558" i="12"/>
  <c r="Q1256" i="12"/>
  <c r="Q806" i="12"/>
  <c r="Q2475" i="12"/>
  <c r="Q206" i="12"/>
  <c r="Q1765" i="12"/>
  <c r="Q2669" i="12"/>
  <c r="Q1791" i="12"/>
  <c r="Q974" i="12"/>
  <c r="Q1394" i="12"/>
  <c r="Q2967" i="12"/>
  <c r="Q764" i="12"/>
  <c r="Q428" i="12"/>
  <c r="Q2497" i="12"/>
  <c r="Q2043" i="12"/>
  <c r="Q2613" i="12"/>
  <c r="Q2029" i="12"/>
  <c r="Q129" i="12"/>
  <c r="Q223" i="12"/>
  <c r="Q2972" i="12"/>
  <c r="Q1435" i="12"/>
  <c r="Q2194" i="12"/>
  <c r="Q1635" i="12"/>
  <c r="Q1705" i="12"/>
  <c r="Q1364" i="12"/>
  <c r="Q2942" i="12"/>
  <c r="Q2571" i="12"/>
  <c r="Q909" i="12"/>
  <c r="Q959" i="12"/>
  <c r="Q1866" i="12"/>
  <c r="Q2169" i="12"/>
  <c r="Q2499" i="12"/>
  <c r="Q2642" i="12"/>
  <c r="Q340" i="12"/>
  <c r="Q1658" i="12"/>
  <c r="Q1950" i="12"/>
  <c r="Q2792" i="12"/>
  <c r="Q2245" i="12"/>
  <c r="Q676" i="12"/>
  <c r="Q1367" i="12"/>
  <c r="Q2552" i="12"/>
  <c r="Q2870" i="12"/>
  <c r="Q1564" i="12"/>
  <c r="Q1771" i="12"/>
  <c r="Q1566" i="12"/>
  <c r="Q2367" i="12"/>
  <c r="Q2948" i="12"/>
  <c r="Q2718" i="12"/>
  <c r="Q561" i="12"/>
  <c r="Q1819" i="12"/>
  <c r="Q2925" i="12"/>
  <c r="Q1736" i="12"/>
  <c r="Q1769" i="12"/>
  <c r="Q2812" i="12"/>
  <c r="Q455" i="12"/>
  <c r="Q1623" i="12"/>
  <c r="Q2795" i="12"/>
  <c r="Q337" i="12"/>
  <c r="Q2365" i="12"/>
  <c r="Q1306" i="12"/>
  <c r="Q1974" i="12"/>
  <c r="Q2086" i="12"/>
  <c r="Q1724" i="12"/>
  <c r="Q1146" i="12"/>
  <c r="Q1185" i="12"/>
  <c r="Q1416" i="12"/>
  <c r="Q1098" i="12"/>
  <c r="Q2436" i="12"/>
  <c r="Q2503" i="12"/>
  <c r="Q515" i="12"/>
  <c r="Q2732" i="12"/>
  <c r="Q2619" i="12"/>
  <c r="Q2522" i="12"/>
  <c r="Q1512" i="12"/>
  <c r="Q1178" i="12"/>
  <c r="Q1813" i="12"/>
  <c r="Q2396" i="12"/>
  <c r="Q110" i="12"/>
  <c r="Q621" i="12"/>
  <c r="Q2103" i="12"/>
  <c r="Q1713" i="12"/>
  <c r="Q2301" i="12"/>
  <c r="Q254" i="12"/>
  <c r="Q2344" i="12"/>
  <c r="Q2211" i="12"/>
  <c r="Q1221" i="12"/>
  <c r="Q741" i="12"/>
  <c r="Q715" i="12"/>
  <c r="Q381" i="12"/>
  <c r="Q1531" i="12"/>
  <c r="Q1402" i="12"/>
  <c r="Q537" i="12"/>
  <c r="Q2377" i="12"/>
  <c r="Q165" i="12"/>
  <c r="Q2516" i="12"/>
  <c r="Q1659" i="12"/>
  <c r="Q2045" i="12"/>
  <c r="Q1006" i="12"/>
  <c r="Q1350" i="12"/>
  <c r="Q905" i="12"/>
  <c r="Q1422" i="12"/>
  <c r="Q1043" i="12"/>
  <c r="Q2963" i="12"/>
  <c r="Q1601" i="12"/>
  <c r="Q1248" i="12"/>
  <c r="Q2970" i="12"/>
  <c r="Q175" i="12"/>
  <c r="Q1111" i="12"/>
  <c r="Q375" i="12"/>
  <c r="Q422" i="12"/>
  <c r="Q1105" i="12"/>
  <c r="Q158" i="12"/>
  <c r="Q145" i="12"/>
  <c r="Q703" i="12"/>
  <c r="Q1051" i="12"/>
  <c r="Q1131" i="12"/>
  <c r="Q429" i="12"/>
  <c r="Q2954" i="12"/>
  <c r="Q1979" i="12"/>
  <c r="Q1465" i="12"/>
  <c r="Q1400" i="12"/>
  <c r="Q498" i="12"/>
  <c r="Q321" i="12"/>
  <c r="Q711" i="12"/>
  <c r="Q1947" i="12"/>
  <c r="Q1147" i="12"/>
  <c r="Q1783" i="12"/>
  <c r="Q2133" i="12"/>
  <c r="Q1172" i="12"/>
  <c r="Q743" i="12"/>
  <c r="Q1076" i="12"/>
  <c r="Q2570" i="12"/>
  <c r="Q398" i="12"/>
  <c r="Q1249" i="12"/>
  <c r="Q487" i="12"/>
  <c r="Q127" i="12"/>
  <c r="Q1123" i="12"/>
  <c r="Q2276" i="12"/>
  <c r="Q30" i="12"/>
  <c r="Q654" i="12"/>
  <c r="Q1569" i="12"/>
  <c r="Q1759" i="12"/>
  <c r="Q1297" i="12"/>
  <c r="Q265" i="12"/>
  <c r="Q979" i="12"/>
  <c r="Q1240" i="12"/>
  <c r="Q1125" i="12"/>
  <c r="Q1252" i="12"/>
  <c r="Q1996" i="12"/>
  <c r="Q639" i="12"/>
  <c r="Q593" i="12"/>
  <c r="Q1095" i="12"/>
  <c r="Q2251" i="12"/>
  <c r="Q1182" i="12"/>
  <c r="Q785" i="12"/>
  <c r="Q463" i="12"/>
  <c r="Q739" i="12"/>
  <c r="Q1365" i="12"/>
  <c r="Q2950" i="12"/>
  <c r="Q1018" i="12"/>
  <c r="Q1619" i="12"/>
  <c r="Q1456" i="12"/>
  <c r="Q2423" i="12"/>
  <c r="Q1757" i="12"/>
  <c r="Q1271" i="12"/>
  <c r="Q1392" i="12"/>
  <c r="Q1336" i="12"/>
  <c r="Q917" i="12"/>
  <c r="Q2981" i="12"/>
  <c r="Q2866" i="12"/>
  <c r="Q224" i="12"/>
  <c r="Q666" i="12"/>
  <c r="Q300" i="12"/>
  <c r="Q1013" i="12"/>
  <c r="Q1260" i="12"/>
  <c r="Q787" i="12"/>
  <c r="Q570" i="12"/>
  <c r="Q752" i="12"/>
  <c r="Q421" i="12"/>
  <c r="Q369" i="12"/>
  <c r="Q19" i="12"/>
  <c r="Q412" i="12"/>
  <c r="Q156" i="12"/>
  <c r="Q1042" i="12"/>
  <c r="Q1033" i="12"/>
  <c r="Q318" i="12"/>
  <c r="Q420" i="12"/>
  <c r="Q2814" i="12"/>
  <c r="Q2234" i="12"/>
  <c r="Q2159" i="12"/>
  <c r="Q2424" i="12"/>
  <c r="Q2421" i="12"/>
  <c r="Q1913" i="12"/>
  <c r="Q247" i="12"/>
  <c r="Q2042" i="12"/>
  <c r="Q2329" i="12"/>
  <c r="Q1272" i="12"/>
  <c r="Q2249" i="12"/>
  <c r="Q2618" i="12"/>
  <c r="Q2091" i="12"/>
  <c r="Q2226" i="12"/>
  <c r="Q2528" i="12"/>
  <c r="Q2410" i="12"/>
  <c r="Q2217" i="12"/>
  <c r="Q2265" i="12"/>
  <c r="Q1263" i="12"/>
  <c r="Q2247" i="12"/>
  <c r="Q1754" i="12"/>
  <c r="Q2170" i="12"/>
  <c r="Q2838" i="12"/>
  <c r="Q2212" i="12"/>
  <c r="Q668" i="12"/>
  <c r="Q2736" i="12"/>
  <c r="Q1342" i="12"/>
  <c r="Q2556" i="12"/>
  <c r="Q2106" i="12"/>
  <c r="Q2236" i="12"/>
  <c r="Q2466" i="12"/>
  <c r="Q1920" i="12"/>
  <c r="Q1983" i="12"/>
  <c r="Q2362" i="12"/>
  <c r="Q266" i="12"/>
  <c r="Q2072" i="12"/>
  <c r="Q1135" i="12"/>
  <c r="Q2209" i="12"/>
  <c r="Q1667" i="12"/>
  <c r="Q2621" i="12"/>
  <c r="Q1963" i="12"/>
  <c r="Q492" i="12"/>
  <c r="Q1633" i="12"/>
  <c r="Q1701" i="12"/>
  <c r="Q1880" i="12"/>
  <c r="Q1831" i="12"/>
  <c r="Q875" i="12"/>
  <c r="Q2176" i="12"/>
  <c r="Q1407" i="12"/>
  <c r="Q2770" i="12"/>
  <c r="Q2513" i="12"/>
  <c r="Q1704" i="12"/>
  <c r="Q2624" i="12"/>
  <c r="Q2558" i="12"/>
  <c r="Q1404" i="12"/>
  <c r="Q2461" i="12"/>
  <c r="Q626" i="12"/>
  <c r="Q1061" i="12"/>
  <c r="Q981" i="12"/>
  <c r="Q2627" i="12"/>
  <c r="Q2609" i="12"/>
  <c r="Q2034" i="12"/>
  <c r="Q2272" i="12"/>
  <c r="Q230" i="12"/>
  <c r="Q1540" i="12"/>
  <c r="Q742" i="12"/>
  <c r="Q1640" i="12"/>
  <c r="Q1709" i="12"/>
  <c r="Q1817" i="12"/>
  <c r="Q2752" i="12"/>
  <c r="Q1735" i="12"/>
  <c r="Q2138" i="12"/>
  <c r="Q2643" i="12"/>
  <c r="Q2810" i="12"/>
  <c r="Q2760" i="12"/>
  <c r="Q1816" i="12"/>
  <c r="Q1607" i="12"/>
  <c r="Q1565" i="12"/>
  <c r="Q2728" i="12"/>
  <c r="Q2798" i="12"/>
  <c r="Q293" i="12"/>
  <c r="Q2808" i="12"/>
  <c r="Q1650" i="12"/>
  <c r="Q2596" i="12"/>
  <c r="Q2324" i="12"/>
  <c r="Q947" i="12"/>
  <c r="Q591" i="12"/>
  <c r="Q1805" i="12"/>
  <c r="Q1892" i="12"/>
  <c r="Q935" i="12"/>
  <c r="Q402" i="12"/>
  <c r="Q2395" i="12"/>
  <c r="Q1973" i="12"/>
  <c r="Q2442" i="12"/>
  <c r="Q1890" i="12"/>
  <c r="Q1909" i="12"/>
  <c r="Q2831" i="12"/>
  <c r="Q2743" i="12"/>
  <c r="Q2036" i="12"/>
  <c r="Q483" i="12"/>
  <c r="Q2553" i="12"/>
  <c r="Q2368" i="12"/>
  <c r="Q2158" i="12"/>
  <c r="Q2064" i="12"/>
  <c r="Q1527" i="12"/>
  <c r="Q797" i="12"/>
  <c r="Q2763" i="12"/>
  <c r="Q2433" i="12"/>
  <c r="Q39" i="12"/>
  <c r="Q1820" i="12"/>
  <c r="Q2326" i="12"/>
  <c r="Q2052" i="12"/>
  <c r="Q367" i="12"/>
  <c r="Q1972" i="12"/>
  <c r="Q2348" i="12"/>
  <c r="Q1862" i="12"/>
  <c r="Q1528" i="12"/>
  <c r="Q2078" i="12"/>
  <c r="Q1727" i="12"/>
  <c r="Q1626" i="12"/>
  <c r="Q2002" i="12"/>
  <c r="Q2715" i="12"/>
  <c r="Q2477" i="12"/>
  <c r="Q1066" i="12"/>
  <c r="Q267" i="12"/>
  <c r="Q1925" i="12"/>
  <c r="Q1298" i="12"/>
  <c r="Q2214" i="12"/>
  <c r="Q179" i="12"/>
  <c r="Q62" i="12"/>
  <c r="Q780" i="12"/>
  <c r="Q691" i="12"/>
  <c r="Q641" i="12"/>
  <c r="Q1700" i="12"/>
  <c r="Q2709" i="12"/>
  <c r="Q731" i="12"/>
  <c r="Q1019" i="12"/>
  <c r="Q2589" i="12"/>
  <c r="Q1855" i="12"/>
  <c r="Q2826" i="12"/>
  <c r="Q1338" i="12"/>
  <c r="Q2707" i="12"/>
  <c r="Q2815" i="12"/>
  <c r="Q1572" i="12"/>
  <c r="Q643" i="12"/>
  <c r="Q1574" i="12"/>
  <c r="Q2931" i="12"/>
  <c r="Q1468" i="12"/>
  <c r="Q2555" i="12"/>
  <c r="Q1722" i="12"/>
  <c r="Q2541" i="12"/>
  <c r="Q2848" i="12"/>
  <c r="Q919" i="12"/>
  <c r="Q2416" i="12"/>
  <c r="Q1832" i="12"/>
  <c r="Q1848" i="12"/>
  <c r="Q831" i="12"/>
  <c r="Q2022" i="12"/>
  <c r="Q2918" i="12"/>
  <c r="Q2124" i="12"/>
  <c r="Q1924" i="12"/>
  <c r="Q2507" i="12"/>
  <c r="Q1371" i="12"/>
  <c r="Q2683" i="12"/>
  <c r="Q2478" i="12"/>
  <c r="Q1055" i="12"/>
  <c r="Q7" i="12"/>
  <c r="Q2820" i="12"/>
  <c r="Q1442" i="12"/>
  <c r="Q2142" i="12"/>
  <c r="Q1344" i="12"/>
  <c r="Q1989" i="12"/>
  <c r="Q1570" i="12"/>
  <c r="Q2168" i="12"/>
  <c r="Q2751" i="12"/>
  <c r="Q2691" i="12"/>
  <c r="Q493" i="12"/>
  <c r="Q2197" i="12"/>
  <c r="Q1091" i="12"/>
  <c r="Q1596" i="12"/>
  <c r="Q2762" i="12"/>
  <c r="Q141" i="12"/>
  <c r="Q1782" i="12"/>
  <c r="Q2741" i="12"/>
  <c r="Q609" i="12"/>
  <c r="Q1108" i="12"/>
  <c r="Q1802" i="12"/>
  <c r="Q1386" i="12"/>
  <c r="Q505" i="12"/>
  <c r="Q2744" i="12"/>
  <c r="Q569" i="12"/>
  <c r="Q698" i="12"/>
  <c r="Q339" i="12"/>
  <c r="Q1140" i="12"/>
  <c r="Q645" i="12"/>
  <c r="Q1351" i="12"/>
  <c r="Q2101" i="12"/>
  <c r="Q2093" i="12"/>
  <c r="Q671" i="12"/>
  <c r="Q2659" i="12"/>
  <c r="Q1559" i="12"/>
  <c r="Q53" i="12"/>
  <c r="Q735" i="12"/>
  <c r="Q1555" i="12"/>
  <c r="Q1100" i="12"/>
  <c r="Q2130" i="12"/>
  <c r="Q1010" i="12"/>
  <c r="Q823" i="12"/>
  <c r="Q1287" i="12"/>
  <c r="Q991" i="12"/>
  <c r="Q1195" i="12"/>
  <c r="Q834" i="12"/>
  <c r="Q82" i="12"/>
  <c r="Q1519" i="12"/>
  <c r="Q1275" i="12"/>
  <c r="Q814" i="12"/>
  <c r="Q1079" i="12"/>
  <c r="Q2096" i="12"/>
  <c r="Q1728" i="12"/>
  <c r="Q1865" i="12"/>
  <c r="Q383" i="12"/>
  <c r="Q829" i="12"/>
  <c r="Q876" i="12"/>
  <c r="Q1012" i="12"/>
  <c r="Q774" i="12"/>
  <c r="Q1164" i="12"/>
  <c r="Q239" i="12"/>
  <c r="Q2222" i="12"/>
  <c r="Q1466" i="12"/>
  <c r="Q1835" i="12"/>
  <c r="Q2094" i="12"/>
  <c r="Q885" i="12"/>
  <c r="Q1628" i="12"/>
  <c r="Q962" i="12"/>
  <c r="Q1496" i="12"/>
  <c r="Q745" i="12"/>
  <c r="Q2875" i="12"/>
  <c r="Q1070" i="12"/>
  <c r="Q2811" i="12"/>
  <c r="Q2740" i="12"/>
  <c r="Q1579" i="12"/>
  <c r="Q1433" i="12"/>
  <c r="Q1539" i="12"/>
  <c r="Q963" i="12"/>
  <c r="Q2786" i="12"/>
  <c r="Q2694" i="12"/>
  <c r="Q1986" i="12"/>
  <c r="Q2746" i="12"/>
  <c r="Q2535" i="12"/>
  <c r="Q1951" i="12"/>
  <c r="Q2354" i="12"/>
  <c r="Q2408" i="12"/>
  <c r="Q2073" i="12"/>
  <c r="Q2425" i="12"/>
  <c r="Q2703" i="12"/>
  <c r="Q2599" i="12"/>
  <c r="Q2748" i="12"/>
  <c r="Q1815" i="12"/>
  <c r="Q2498" i="12"/>
  <c r="Q2603" i="12"/>
  <c r="Q2178" i="12"/>
  <c r="Q1800" i="12"/>
  <c r="Q1697" i="12"/>
  <c r="Q2008" i="12"/>
  <c r="Q2486" i="12"/>
  <c r="Q2229" i="12"/>
  <c r="Q1143" i="12"/>
  <c r="Q2201" i="12"/>
  <c r="Q2495" i="12"/>
  <c r="Q2443" i="12"/>
  <c r="Q2274" i="12"/>
  <c r="Q2511" i="12"/>
  <c r="Q2617" i="12"/>
  <c r="Q2351" i="12"/>
  <c r="Q119" i="12"/>
  <c r="Q2088" i="12"/>
  <c r="Q1720" i="12"/>
  <c r="Q2791" i="12"/>
  <c r="Q2400" i="12"/>
  <c r="Q2118" i="12"/>
  <c r="Q1823" i="12"/>
  <c r="Q1161" i="12"/>
  <c r="Q2105" i="12"/>
  <c r="Q2296" i="12"/>
  <c r="Q2007" i="12"/>
  <c r="Q2122" i="12"/>
  <c r="Q2529" i="12"/>
  <c r="Q2783" i="12"/>
  <c r="Q2071" i="12"/>
  <c r="Q2722" i="12"/>
  <c r="Q1547" i="12"/>
  <c r="Q2731" i="12"/>
  <c r="Q2801" i="12"/>
  <c r="Q1937" i="12"/>
  <c r="Q2137" i="12"/>
  <c r="Q2583" i="12"/>
  <c r="Q1226" i="12"/>
  <c r="Q1846" i="12"/>
  <c r="Q2742" i="12"/>
  <c r="Q1944" i="12"/>
  <c r="Q1839" i="12"/>
  <c r="Q1914" i="12"/>
  <c r="Q2754" i="12"/>
  <c r="Q2031" i="12"/>
  <c r="Q1380" i="12"/>
  <c r="Q2153" i="12"/>
  <c r="Q2269" i="12"/>
  <c r="Q2090" i="12"/>
  <c r="Q491" i="12"/>
  <c r="Q2200" i="12"/>
  <c r="Q903" i="12"/>
  <c r="Q2818" i="12"/>
  <c r="Q1958" i="12"/>
  <c r="Q1656" i="12"/>
  <c r="Q2218" i="12"/>
  <c r="Q2842" i="12"/>
  <c r="Q1460" i="12"/>
  <c r="Q2328" i="12"/>
  <c r="Q2455" i="12"/>
  <c r="Q108" i="12"/>
  <c r="Q2587" i="12"/>
  <c r="Q2445" i="12"/>
  <c r="Q2059" i="12"/>
  <c r="Q1742" i="12"/>
  <c r="Q2662" i="12"/>
  <c r="Q2358" i="12"/>
  <c r="Q98" i="12"/>
  <c r="Q2654" i="12"/>
  <c r="Q2698" i="12"/>
  <c r="Q2687" i="12"/>
  <c r="Q2612" i="12"/>
  <c r="Q1644" i="12"/>
  <c r="Q2809" i="12"/>
  <c r="Q2062" i="12"/>
  <c r="Q1763" i="12"/>
  <c r="Q2363" i="12"/>
  <c r="Q1508" i="12"/>
  <c r="Q2610" i="12"/>
  <c r="Q2833" i="12"/>
  <c r="Q2255" i="12"/>
  <c r="Q1450" i="12"/>
  <c r="Q2237" i="12"/>
  <c r="Q649" i="12"/>
  <c r="Q2538" i="12"/>
  <c r="Q1792" i="12"/>
  <c r="Q1957" i="12"/>
  <c r="Q1940" i="12"/>
  <c r="Q2080" i="12"/>
  <c r="Q1998" i="12"/>
  <c r="Q2374" i="12"/>
  <c r="Q2003" i="12"/>
  <c r="Q625" i="12"/>
  <c r="Q1563" i="12"/>
  <c r="Q2108" i="12"/>
  <c r="Q2773" i="12"/>
  <c r="Q2899" i="12"/>
  <c r="Q1441" i="12"/>
  <c r="Q1768" i="12"/>
  <c r="Q2277" i="12"/>
  <c r="Q2430" i="12"/>
  <c r="Q2435" i="12"/>
  <c r="Q395" i="12"/>
  <c r="Q1978" i="12"/>
  <c r="Q1262" i="12"/>
  <c r="Q2803" i="12"/>
  <c r="Q2111" i="12"/>
  <c r="Q2077" i="12"/>
  <c r="Q2807" i="12"/>
  <c r="Q1368" i="12"/>
  <c r="Q932" i="12"/>
  <c r="Q1921" i="12"/>
  <c r="Q2121" i="12"/>
  <c r="Q1843" i="12"/>
  <c r="Q1934" i="12"/>
  <c r="Q2405" i="12"/>
  <c r="Q1615" i="12"/>
  <c r="Q2177" i="12"/>
  <c r="Q43" i="12"/>
  <c r="Q2540" i="12"/>
  <c r="Q988" i="12"/>
  <c r="Q1319" i="12"/>
  <c r="Q2389" i="12"/>
  <c r="Q352" i="12"/>
  <c r="Q467" i="12"/>
  <c r="Q2371" i="12"/>
  <c r="Q2572" i="12"/>
  <c r="Q2010" i="12"/>
  <c r="Q571" i="12"/>
  <c r="Q516" i="12"/>
  <c r="Q1534" i="12"/>
  <c r="Q2980" i="12"/>
  <c r="Q555" i="12"/>
  <c r="Q2355" i="12"/>
  <c r="Q2428" i="12"/>
  <c r="Q2053" i="12"/>
  <c r="Q1663" i="12"/>
  <c r="Q1138" i="12"/>
  <c r="Q1976" i="12"/>
  <c r="Q589" i="12"/>
  <c r="Q2156" i="12"/>
  <c r="Q1822" i="12"/>
  <c r="Q2047" i="12"/>
  <c r="Q2037" i="12"/>
  <c r="Q1524" i="12"/>
  <c r="Q2420" i="12"/>
  <c r="Q2917" i="12"/>
  <c r="Q2198" i="12"/>
  <c r="Q1490" i="12"/>
  <c r="Q2797" i="12"/>
  <c r="Q1546" i="12"/>
  <c r="Q1074" i="12"/>
  <c r="Q2920" i="12"/>
  <c r="Q1849" i="12"/>
  <c r="Q2590" i="12"/>
  <c r="Q1874" i="12"/>
  <c r="Q2653" i="12"/>
  <c r="Q2165" i="12"/>
  <c r="Q1893" i="12"/>
  <c r="Q1328" i="12"/>
  <c r="Q1069" i="12"/>
  <c r="Q1015" i="12"/>
  <c r="Q1023" i="12"/>
  <c r="Q1410" i="12"/>
  <c r="Q2183" i="12"/>
  <c r="Q1965" i="12"/>
  <c r="Q1927" i="12"/>
  <c r="Q901" i="12"/>
  <c r="Q1187" i="12"/>
  <c r="Q229" i="12"/>
  <c r="Q2419" i="12"/>
  <c r="Q397" i="12"/>
  <c r="Q2060" i="12"/>
  <c r="Q953" i="12"/>
  <c r="Q1305" i="12"/>
  <c r="Q1828" i="12"/>
  <c r="Q914" i="12"/>
  <c r="Q1902" i="12"/>
  <c r="Q1779" i="12"/>
  <c r="Q1459" i="12"/>
  <c r="Q2745" i="12"/>
  <c r="Q2488" i="12"/>
  <c r="Q2480" i="12"/>
  <c r="Q1777" i="12"/>
  <c r="Q2708" i="12"/>
  <c r="Q513" i="12"/>
  <c r="Q673" i="12"/>
  <c r="Q619" i="12"/>
  <c r="Q216" i="12"/>
  <c r="Q1408" i="12"/>
  <c r="Q2268" i="12"/>
  <c r="Q1796" i="12"/>
  <c r="Q921" i="12"/>
  <c r="Q2989" i="12"/>
  <c r="Q1236" i="12"/>
  <c r="Q2287" i="12"/>
  <c r="Q1842" i="12"/>
  <c r="Q2738" i="12"/>
  <c r="Q2697" i="12"/>
  <c r="Q2337" i="12"/>
  <c r="Q1719" i="12"/>
  <c r="Q2714" i="12"/>
  <c r="Q1945" i="12"/>
  <c r="Q1244" i="12"/>
  <c r="Q1962" i="12"/>
  <c r="Q1689" i="12"/>
  <c r="Q1537" i="12"/>
  <c r="Q102" i="12"/>
  <c r="Q2584" i="12"/>
  <c r="Q553" i="12"/>
  <c r="Q1952" i="12"/>
  <c r="Q2082" i="12"/>
  <c r="Q1420" i="12"/>
  <c r="Q2630" i="12"/>
  <c r="Q2460" i="12"/>
  <c r="Q2016" i="12"/>
  <c r="Q2607" i="12"/>
  <c r="Q2115" i="12"/>
  <c r="Q2592" i="12"/>
  <c r="Q2119" i="12"/>
  <c r="Q1761" i="12"/>
  <c r="Q1151" i="12"/>
  <c r="Q2606" i="12"/>
  <c r="Q2241" i="12"/>
  <c r="Q1883" i="12"/>
  <c r="Q2626" i="12"/>
  <c r="Q2711" i="12"/>
  <c r="Q2242" i="12"/>
  <c r="Q2519" i="12"/>
  <c r="Q2027" i="12"/>
  <c r="Q1888" i="12"/>
  <c r="Q1021" i="12"/>
  <c r="Q2225" i="12"/>
  <c r="Q2172" i="12"/>
  <c r="Q1896" i="12"/>
  <c r="Q2049" i="12"/>
  <c r="Q2434" i="12"/>
  <c r="Q2735" i="12"/>
  <c r="Q2001" i="12"/>
  <c r="Q2120" i="12"/>
  <c r="Q2207" i="12"/>
  <c r="Q2146" i="12"/>
  <c r="Q1707" i="12"/>
  <c r="Q2518" i="12"/>
  <c r="Q1778" i="12"/>
  <c r="Q709" i="12"/>
  <c r="Q1935" i="12"/>
  <c r="Q2391" i="12"/>
  <c r="Q1002" i="12"/>
  <c r="Q2593" i="12"/>
  <c r="Q2252" i="12"/>
  <c r="Q2727" i="12"/>
  <c r="Q2290" i="12"/>
  <c r="Q2370" i="12"/>
  <c r="Q2658" i="12"/>
  <c r="Q2048" i="12"/>
  <c r="Q1414" i="12"/>
  <c r="Q1933" i="12"/>
  <c r="Q1887" i="12"/>
  <c r="Q1786" i="12"/>
  <c r="Q541" i="12"/>
  <c r="Q2649" i="12"/>
  <c r="Q2191" i="12"/>
  <c r="Q2306" i="12"/>
  <c r="Q2087" i="12"/>
  <c r="Q1238" i="12"/>
  <c r="Q1209" i="12"/>
  <c r="Q1223" i="12"/>
  <c r="Q2025" i="12"/>
  <c r="Q1741" i="12"/>
  <c r="Q2446" i="12"/>
  <c r="Q1556" i="12"/>
  <c r="Q2652" i="12"/>
  <c r="Q2076" i="12"/>
  <c r="Q2260" i="12"/>
  <c r="Q1961" i="12"/>
  <c r="Q2622" i="12"/>
  <c r="Q2539" i="12"/>
  <c r="Q2726" i="12"/>
  <c r="Q509" i="12"/>
  <c r="Q595" i="12"/>
  <c r="Q1895" i="12"/>
  <c r="Q2595" i="12"/>
  <c r="Q1641" i="12"/>
  <c r="Q1330" i="12"/>
  <c r="Q437" i="12"/>
  <c r="Q2439" i="12"/>
  <c r="Q2039" i="12"/>
  <c r="Q1826" i="12"/>
  <c r="Q1694" i="12"/>
  <c r="Q1672" i="12"/>
  <c r="Q1923" i="12"/>
  <c r="Q2437" i="12"/>
  <c r="Q2413" i="12"/>
  <c r="Q2067" i="12"/>
  <c r="Q2338" i="12"/>
  <c r="Q1966" i="12"/>
  <c r="Q1936" i="12"/>
  <c r="Q2127" i="12"/>
  <c r="Q610" i="12"/>
  <c r="Q451" i="12"/>
  <c r="Q1798" i="12"/>
  <c r="Q2352" i="12"/>
  <c r="Q2221" i="12"/>
  <c r="Q2384" i="12"/>
  <c r="Q1980" i="12"/>
  <c r="Q2564" i="12"/>
  <c r="Q2318" i="12"/>
  <c r="Q1857" i="12"/>
  <c r="Q1081" i="12"/>
  <c r="Q1919" i="12"/>
  <c r="Q2079" i="12"/>
  <c r="Q1755" i="12"/>
  <c r="Q1458" i="12"/>
  <c r="Q2616" i="12"/>
  <c r="Q843" i="12"/>
  <c r="Q2113" i="12"/>
  <c r="Q1326" i="12"/>
  <c r="Q2840" i="12"/>
  <c r="Q2588" i="12"/>
  <c r="Q2173" i="12"/>
  <c r="Q1901" i="12"/>
  <c r="Q2813" i="12"/>
  <c r="Q2878" i="12"/>
  <c r="Q2995" i="12"/>
  <c r="Q1107" i="12"/>
  <c r="Q869" i="12"/>
  <c r="Q548" i="12"/>
  <c r="Q1503" i="12"/>
  <c r="Q908" i="12"/>
  <c r="Q1114" i="12"/>
  <c r="Q113" i="12"/>
  <c r="Q637" i="12"/>
  <c r="Q585" i="12"/>
  <c r="Q868" i="12"/>
  <c r="Q1908" i="12"/>
  <c r="Q2976" i="12"/>
  <c r="Q2971" i="12"/>
  <c r="Q769" i="12"/>
  <c r="Q753" i="12"/>
  <c r="Q1844" i="12"/>
  <c r="Q1337" i="12"/>
  <c r="Q1094" i="12"/>
  <c r="Q2825" i="12"/>
  <c r="Q2817" i="12"/>
  <c r="Q1464" i="12"/>
  <c r="Q1526" i="12"/>
  <c r="Q46" i="12"/>
  <c r="Q2046" i="12"/>
  <c r="Q971" i="12"/>
  <c r="Q1811" i="12"/>
  <c r="Q1304" i="12"/>
  <c r="Q355" i="12"/>
  <c r="Q159" i="12"/>
  <c r="Q2823" i="12"/>
  <c r="Q387" i="12"/>
  <c r="Q1446" i="12"/>
  <c r="Q2220" i="12"/>
  <c r="Q1124" i="12"/>
  <c r="Q1474" i="12"/>
  <c r="Q1916" i="12"/>
  <c r="Q822" i="12"/>
  <c r="Q2308" i="12"/>
  <c r="Q399" i="12"/>
  <c r="Q1494" i="12"/>
  <c r="Q2757" i="12"/>
  <c r="Q611" i="12"/>
  <c r="Q1130" i="12"/>
  <c r="Q540" i="12"/>
  <c r="Q1662" i="12"/>
  <c r="Q2668" i="12"/>
  <c r="Q1014" i="12"/>
  <c r="Q1675" i="12"/>
  <c r="Q1115" i="12"/>
  <c r="Q996" i="12"/>
  <c r="Q1804" i="12"/>
  <c r="Q677" i="12"/>
  <c r="Q685" i="12"/>
  <c r="Q1955" i="12"/>
  <c r="Q1538" i="12"/>
  <c r="Q1733" i="12"/>
  <c r="Q2167" i="12"/>
  <c r="Q1859" i="12"/>
  <c r="Q28" i="12"/>
  <c r="Q1981" i="12"/>
  <c r="Q1631" i="12"/>
  <c r="Q635" i="12"/>
  <c r="Q825" i="12"/>
  <c r="Q2501" i="12"/>
  <c r="Q1737" i="12"/>
  <c r="Q1472" i="12"/>
  <c r="Q581" i="12"/>
  <c r="Q1762" i="12"/>
  <c r="Q2205" i="12"/>
  <c r="Q2670" i="12"/>
  <c r="Q2232" i="12"/>
  <c r="Q2692" i="12"/>
  <c r="Q433" i="12"/>
  <c r="Q2468" i="12"/>
  <c r="Q1910" i="12"/>
  <c r="Q870" i="12"/>
  <c r="Q1141" i="12"/>
  <c r="Q618" i="12"/>
  <c r="Q603" i="12"/>
  <c r="Q2322" i="12"/>
  <c r="Q207" i="12"/>
  <c r="Q958" i="12"/>
  <c r="Q177" i="12"/>
  <c r="Q270" i="12"/>
  <c r="Q388" i="12"/>
  <c r="Q2859" i="12"/>
  <c r="Q1884" i="12"/>
  <c r="Q74" i="12"/>
  <c r="Q2476" i="12"/>
  <c r="Q1975" i="12"/>
  <c r="Q2180" i="12"/>
  <c r="Q1647" i="12"/>
  <c r="Q530" i="12"/>
  <c r="Q1542" i="12"/>
  <c r="Q215" i="12"/>
  <c r="Q1266" i="12"/>
  <c r="Q704" i="12"/>
  <c r="Q521" i="12"/>
  <c r="Q1685" i="12"/>
  <c r="Q1239" i="12"/>
  <c r="Q2828" i="12"/>
  <c r="Q2958" i="12"/>
  <c r="Q2699" i="12"/>
  <c r="Q58" i="12"/>
  <c r="Q734" i="12"/>
  <c r="Q23" i="12"/>
  <c r="Q2908" i="12"/>
  <c r="Q636" i="12"/>
  <c r="Q327" i="12"/>
  <c r="Q1362" i="12"/>
  <c r="Q1642" i="12"/>
  <c r="Q647" i="12"/>
  <c r="Q1586" i="12"/>
  <c r="Q407" i="12"/>
  <c r="Q2907" i="12"/>
  <c r="Q851" i="12"/>
  <c r="Q1354" i="12"/>
  <c r="Q1767" i="12"/>
  <c r="Q1285" i="12"/>
  <c r="Q204" i="12"/>
  <c r="Q2339" i="12"/>
  <c r="Q475" i="12"/>
  <c r="Q2536" i="12"/>
  <c r="Q195" i="12"/>
  <c r="Q945" i="12"/>
  <c r="Q358" i="12"/>
  <c r="Q572" i="12"/>
  <c r="Q1007" i="12"/>
  <c r="Q1577" i="12"/>
  <c r="Q1029" i="12"/>
  <c r="Q2508" i="12"/>
  <c r="Q2880" i="12"/>
  <c r="Q1163" i="12"/>
  <c r="Q2623" i="12"/>
  <c r="Q830" i="12"/>
  <c r="Q727" i="12"/>
  <c r="Q193" i="12"/>
  <c r="Q748" i="12"/>
  <c r="Q2997" i="12"/>
  <c r="Q404" i="12"/>
  <c r="Q775" i="12"/>
  <c r="Q1629" i="12"/>
  <c r="Q1576" i="12"/>
  <c r="Q1320" i="12"/>
  <c r="Q1313" i="12"/>
  <c r="Q573" i="12"/>
  <c r="Q100" i="12"/>
  <c r="Q1004" i="12"/>
  <c r="Q1145" i="12"/>
  <c r="Q802" i="12"/>
  <c r="Q18" i="12"/>
  <c r="Q385" i="12"/>
  <c r="Q813" i="12"/>
  <c r="Q69" i="12"/>
  <c r="Q1166" i="12"/>
  <c r="Q191" i="12"/>
  <c r="Q261" i="12"/>
  <c r="Q1480" i="12"/>
  <c r="Q924" i="12"/>
  <c r="Q427" i="12"/>
  <c r="Q8" i="12"/>
  <c r="Q1064" i="12"/>
  <c r="Q1158" i="12"/>
  <c r="Q464" i="12"/>
  <c r="Q604" i="12"/>
  <c r="Q1648" i="12"/>
  <c r="Q2861" i="12"/>
  <c r="Q1283" i="12"/>
  <c r="Q929" i="12"/>
  <c r="Q126" i="12"/>
  <c r="Q628" i="12"/>
  <c r="Q2851" i="12"/>
  <c r="Q928" i="12"/>
  <c r="Q1003" i="12"/>
  <c r="Q457" i="12"/>
  <c r="Q1222" i="12"/>
  <c r="Q898" i="12"/>
  <c r="Q2903" i="12"/>
  <c r="Q1590" i="12"/>
  <c r="Q1258" i="12"/>
  <c r="Q789" i="12"/>
  <c r="Q377" i="12"/>
  <c r="Q1075" i="12"/>
  <c r="Q501" i="12"/>
  <c r="Q796" i="12"/>
  <c r="Q598" i="12"/>
  <c r="Q1349" i="12"/>
  <c r="Q592" i="12"/>
  <c r="Q783" i="12"/>
  <c r="Q2890" i="12"/>
  <c r="Q500" i="12"/>
  <c r="Q993" i="12"/>
  <c r="Q1142" i="12"/>
  <c r="Q305" i="12"/>
  <c r="Q1903" i="12"/>
  <c r="Q1949" i="12"/>
  <c r="Q2161" i="12"/>
  <c r="Q2023" i="12"/>
  <c r="Q1928" i="12"/>
  <c r="Q1529" i="12"/>
  <c r="Q2888" i="12"/>
  <c r="Q1686" i="12"/>
  <c r="Q1655" i="12"/>
  <c r="Q2033" i="12"/>
  <c r="Q833" i="12"/>
  <c r="Q1718" i="12"/>
  <c r="Q1403" i="12"/>
  <c r="Q2678" i="12"/>
  <c r="Q1731" i="12"/>
  <c r="Q2638" i="12"/>
  <c r="Q2261" i="12"/>
  <c r="Q2667" i="12"/>
  <c r="Q2510" i="12"/>
  <c r="Q2346" i="12"/>
  <c r="Q2257" i="12"/>
  <c r="Q2263" i="12"/>
  <c r="Q1748" i="12"/>
  <c r="Q2830" i="12"/>
  <c r="Q2345" i="12"/>
  <c r="Q2504" i="12"/>
  <c r="Q1814" i="12"/>
  <c r="Q1254" i="12"/>
  <c r="Q2136" i="12"/>
  <c r="Q1875" i="12"/>
  <c r="Q2438" i="12"/>
  <c r="Q2753" i="12"/>
  <c r="Q1847" i="12"/>
  <c r="Q1968" i="12"/>
  <c r="Q2560" i="12"/>
  <c r="Q2189" i="12"/>
  <c r="Q1678" i="12"/>
  <c r="Q1654" i="12"/>
  <c r="Q2061" i="12"/>
  <c r="Q2671" i="12"/>
  <c r="Q675" i="12"/>
  <c r="Q1922" i="12"/>
  <c r="Q2244" i="12"/>
  <c r="Q295" i="12"/>
  <c r="Q2719" i="12"/>
  <c r="Q2262" i="12"/>
  <c r="Q2657" i="12"/>
  <c r="Q219" i="12"/>
  <c r="Q1806" i="12"/>
  <c r="Q2469" i="12"/>
  <c r="Q2095" i="12"/>
  <c r="Q411" i="12"/>
  <c r="Q2543" i="12"/>
  <c r="Q1772" i="12"/>
  <c r="Q1953" i="12"/>
  <c r="Q2509" i="12"/>
  <c r="Q236" i="12"/>
  <c r="Q2404" i="12"/>
  <c r="Q1824" i="12"/>
  <c r="Q2151" i="12"/>
  <c r="Q1636" i="12"/>
  <c r="Q2202" i="12"/>
  <c r="Q2824" i="12"/>
  <c r="Q2614" i="12"/>
  <c r="Q1680" i="12"/>
  <c r="Q2215" i="12"/>
  <c r="Q2457" i="12"/>
  <c r="Q820" i="12"/>
  <c r="Q1188" i="12"/>
  <c r="Q2750" i="12"/>
  <c r="Q2778" i="12"/>
  <c r="Q2578" i="12"/>
  <c r="Q1946" i="12"/>
  <c r="Q2411" i="12"/>
  <c r="Q311" i="12"/>
  <c r="Q2684" i="12"/>
  <c r="Q708" i="12"/>
  <c r="Q1257" i="12"/>
  <c r="Q1339" i="12"/>
  <c r="Q2171" i="12"/>
  <c r="Q1899" i="12"/>
  <c r="Q2766" i="12"/>
  <c r="Q859" i="12"/>
  <c r="Q716" i="12"/>
  <c r="Q2388" i="12"/>
  <c r="Q1578" i="12"/>
  <c r="Q2470" i="12"/>
  <c r="Q1476" i="12"/>
  <c r="Q2401" i="12"/>
  <c r="Q1316" i="12"/>
  <c r="Q1180" i="12"/>
  <c r="Q2250" i="12"/>
  <c r="Q2208" i="12"/>
  <c r="Q1706" i="12"/>
  <c r="Q1970" i="12"/>
  <c r="Q2193" i="12"/>
  <c r="Q1760" i="12"/>
  <c r="Q855" i="12"/>
  <c r="Q449" i="12"/>
  <c r="Q1521" i="12"/>
  <c r="Q1289" i="12"/>
  <c r="Q2448" i="12"/>
  <c r="Q2639" i="12"/>
  <c r="Q1335" i="12"/>
  <c r="Q1681" i="12"/>
  <c r="Q1308" i="12"/>
  <c r="Q2203" i="12"/>
  <c r="Q1332" i="12"/>
  <c r="Q1506" i="12"/>
  <c r="Q2195" i="12"/>
  <c r="Q927" i="12"/>
  <c r="Q2114" i="12"/>
  <c r="Q2841" i="12"/>
  <c r="Q2749" i="12"/>
  <c r="Q2549" i="12"/>
  <c r="Q374" i="12"/>
  <c r="Q2806" i="12"/>
  <c r="Q2944" i="12"/>
  <c r="Q1122" i="12"/>
  <c r="Q2585" i="12"/>
  <c r="Q2310" i="12"/>
  <c r="Q2660" i="12"/>
  <c r="Q2174" i="12"/>
  <c r="Q2679" i="12"/>
  <c r="Q1523" i="12"/>
  <c r="Q1475" i="12"/>
  <c r="Q2966" i="12"/>
  <c r="Q2949" i="12"/>
  <c r="Q1599" i="12"/>
  <c r="Q2605" i="12"/>
  <c r="Q845" i="12"/>
  <c r="Q1829" i="12"/>
  <c r="Q2894" i="12"/>
  <c r="Q658" i="12"/>
  <c r="Q438" i="12"/>
  <c r="Q499" i="12"/>
  <c r="Q294" i="12"/>
  <c r="Q1082" i="12"/>
  <c r="Q2761" i="12"/>
  <c r="Q1530" i="12"/>
  <c r="Q2772" i="12"/>
  <c r="Q2450" i="12"/>
  <c r="Q2837" i="12"/>
  <c r="Q1907" i="12"/>
  <c r="Q2598" i="12"/>
  <c r="Q1156" i="12"/>
  <c r="Q1157" i="12"/>
  <c r="Q2150" i="12"/>
  <c r="Q1455" i="12"/>
  <c r="Q2116" i="12"/>
  <c r="Q1288" i="12"/>
  <c r="Q2341" i="12"/>
  <c r="Q1692" i="12"/>
  <c r="Q1087" i="12"/>
  <c r="Q1770" i="12"/>
  <c r="Q1691" i="12"/>
  <c r="Q1481" i="12"/>
  <c r="Q1696" i="12"/>
  <c r="Q1836" i="12"/>
  <c r="Q1603" i="12"/>
  <c r="Q2292" i="12"/>
  <c r="Q1582" i="12"/>
  <c r="Q1669" i="12"/>
  <c r="Q2107" i="12"/>
  <c r="Q63" i="12"/>
  <c r="Q2356" i="12"/>
  <c r="Q998" i="12"/>
  <c r="Q986" i="12"/>
  <c r="Q1186" i="12"/>
  <c r="Q1993" i="12"/>
  <c r="Q117" i="12"/>
  <c r="Q1092" i="12"/>
  <c r="Q1318" i="12"/>
  <c r="Q2453" i="12"/>
  <c r="Q2484" i="12"/>
  <c r="Q1399" i="12"/>
  <c r="Q1516" i="12"/>
  <c r="Q1197" i="12"/>
  <c r="Q1168" i="12"/>
  <c r="Q1543" i="12"/>
  <c r="Q2330" i="12"/>
  <c r="Q423" i="12"/>
  <c r="Q1758" i="12"/>
  <c r="Q2819" i="12"/>
  <c r="Q2331" i="12"/>
  <c r="Q730" i="12"/>
  <c r="Q1948" i="12"/>
  <c r="Q1133" i="12"/>
  <c r="Q1515" i="12"/>
  <c r="Q999" i="12"/>
  <c r="Q1652" i="12"/>
  <c r="Q1439" i="12"/>
  <c r="Q2829" i="12"/>
  <c r="Q2932" i="12"/>
  <c r="Q1985" i="12"/>
  <c r="Q379" i="12"/>
  <c r="Q1243" i="12"/>
  <c r="Q1598" i="12"/>
  <c r="Q1374" i="12"/>
  <c r="Q2051" i="12"/>
  <c r="Q271" i="12"/>
  <c r="Q436" i="12"/>
  <c r="Q2675" i="12"/>
  <c r="Q1199" i="12"/>
  <c r="Q1241" i="12"/>
  <c r="Q1022" i="12"/>
  <c r="Q2910" i="12"/>
  <c r="Q2041" i="12"/>
  <c r="Q2206" i="12"/>
  <c r="Q1679" i="12"/>
  <c r="Q733" i="12"/>
  <c r="Q1409" i="12"/>
  <c r="Q2988" i="12"/>
  <c r="Q1118" i="12"/>
  <c r="Q1595" i="12"/>
  <c r="Q961" i="12"/>
  <c r="Q535" i="12"/>
  <c r="Q706" i="12"/>
  <c r="Q782" i="12"/>
  <c r="Q1746" i="12"/>
  <c r="Q2987" i="12"/>
  <c r="Q2011" i="12"/>
  <c r="Q10" i="12"/>
  <c r="Q977" i="12"/>
  <c r="Q1510" i="12"/>
  <c r="Q1183" i="12"/>
  <c r="Q920" i="12"/>
  <c r="Q1869" i="12"/>
  <c r="Q107" i="12"/>
  <c r="Q1602" i="12"/>
  <c r="Q766" i="12"/>
  <c r="Q1090" i="12"/>
  <c r="Q812" i="12"/>
  <c r="Q503" i="12"/>
  <c r="Q1093" i="12"/>
  <c r="Q828" i="12"/>
  <c r="Q2940" i="12"/>
  <c r="Q49" i="12"/>
  <c r="Q1443" i="12"/>
  <c r="Q2299" i="12"/>
  <c r="Q1391" i="12"/>
  <c r="Q1646" i="12"/>
  <c r="Q747" i="12"/>
  <c r="Q373" i="12"/>
  <c r="Q2998" i="12"/>
  <c r="Q861" i="12"/>
  <c r="Q148" i="12"/>
  <c r="Q2991" i="12"/>
  <c r="Q726" i="12"/>
  <c r="Q443" i="12"/>
  <c r="Q1683" i="12"/>
  <c r="Q2559" i="12"/>
  <c r="Q2285" i="12"/>
  <c r="Q866" i="12"/>
  <c r="Q1083" i="12"/>
  <c r="Q800" i="12"/>
  <c r="Q518" i="12"/>
  <c r="Q1359" i="12"/>
  <c r="Q805" i="12"/>
  <c r="Q1994" i="12"/>
  <c r="Q1594" i="12"/>
  <c r="Q514" i="12"/>
  <c r="Q1369" i="12"/>
  <c r="Q2157" i="12"/>
  <c r="Q2479" i="12"/>
  <c r="Q194" i="12"/>
  <c r="Q2353" i="12"/>
  <c r="Q78" i="12"/>
  <c r="Q2729" i="12"/>
  <c r="Q1434" i="12"/>
  <c r="Q389" i="12"/>
  <c r="Q2804" i="12"/>
  <c r="Q2734" i="12"/>
  <c r="Q2663" i="12"/>
  <c r="Q1213" i="12"/>
  <c r="Q949" i="12"/>
  <c r="Q1833" i="12"/>
  <c r="Q2768" i="12"/>
  <c r="Q2224" i="12"/>
  <c r="Q2704" i="12"/>
  <c r="Q1969" i="12"/>
  <c r="Q2561" i="12"/>
  <c r="Q2055" i="12"/>
  <c r="Q2385" i="12"/>
  <c r="Q2223" i="12"/>
  <c r="Q2530" i="12"/>
  <c r="Q2542" i="12"/>
  <c r="Q2298" i="12"/>
  <c r="Q2417" i="12"/>
  <c r="Q2682" i="12"/>
  <c r="Q2775" i="12"/>
  <c r="Q2109" i="12"/>
  <c r="Q1753" i="12"/>
  <c r="Q2135" i="12"/>
  <c r="Q913" i="12"/>
  <c r="Q613" i="12"/>
  <c r="Q1281" i="12"/>
  <c r="Q2634" i="12"/>
  <c r="Q2512" i="12"/>
  <c r="Q2463" i="12"/>
  <c r="Q1664" i="12"/>
  <c r="Q2656" i="12"/>
  <c r="Q1312" i="12"/>
  <c r="Q2582" i="12"/>
  <c r="Q1756" i="12"/>
  <c r="Q2721" i="12"/>
  <c r="Q2143" i="12"/>
  <c r="Q2409" i="12"/>
  <c r="Q1837" i="12"/>
  <c r="Q1660" i="12"/>
  <c r="Q2000" i="12"/>
  <c r="Q2737" i="12"/>
  <c r="Q2" i="12"/>
  <c r="Q2655" i="12"/>
  <c r="Q1242" i="12"/>
  <c r="Q2017" i="12"/>
  <c r="Q2688" i="12"/>
  <c r="Q1702" i="12"/>
  <c r="Q1632" i="12"/>
  <c r="Q1690" i="12"/>
  <c r="Q2154" i="12"/>
  <c r="Q2774" i="12"/>
  <c r="Q2821" i="12"/>
  <c r="Q1726" i="12"/>
  <c r="Q2794" i="12"/>
  <c r="Q1725" i="12"/>
  <c r="Q2521" i="12"/>
  <c r="Q1858" i="12"/>
  <c r="Q2097" i="12"/>
  <c r="Q2393" i="12"/>
  <c r="Q2665" i="12"/>
  <c r="Q2166" i="12"/>
  <c r="Q1723" i="12"/>
  <c r="Q2284" i="12"/>
  <c r="Q1715" i="12"/>
  <c r="Q2696" i="12"/>
  <c r="Q2248" i="12"/>
  <c r="Q1930" i="12"/>
  <c r="Q897" i="12"/>
  <c r="Q1522" i="12"/>
  <c r="Q1106" i="12"/>
  <c r="Q2372" i="12"/>
  <c r="Q2568" i="12"/>
  <c r="Q477" i="12"/>
  <c r="Q351" i="12"/>
  <c r="Q2827" i="12"/>
  <c r="Q2505" i="12"/>
  <c r="Q1355" i="12"/>
  <c r="Q2494" i="12"/>
  <c r="Q2673" i="12"/>
  <c r="Q1688" i="12"/>
  <c r="Q1863" i="12"/>
  <c r="Q279" i="12"/>
  <c r="Q2267" i="12"/>
  <c r="Q2300" i="12"/>
  <c r="Q2482" i="12"/>
  <c r="Q2705" i="12"/>
  <c r="Q1028" i="12"/>
  <c r="Q2335" i="12"/>
  <c r="Q1220" i="12"/>
  <c r="Q2635" i="12"/>
  <c r="Q2835" i="12"/>
  <c r="Q1668" i="12"/>
  <c r="Q1872" i="12"/>
  <c r="Q2063" i="12"/>
  <c r="Q2140" i="12"/>
  <c r="Q2604" i="12"/>
  <c r="Q2403" i="12"/>
  <c r="Q1388" i="12"/>
  <c r="Q1929" i="12"/>
  <c r="Q2164" i="12"/>
  <c r="Q2006" i="12"/>
  <c r="Q2502" i="12"/>
  <c r="Q1550" i="12"/>
  <c r="Q2429" i="12"/>
  <c r="Q907" i="12"/>
  <c r="Q231" i="12"/>
  <c r="Q1401" i="12"/>
  <c r="Q2444" i="12"/>
  <c r="Q1132" i="12"/>
  <c r="Q969" i="12"/>
  <c r="Q2793" i="12"/>
  <c r="Q1387" i="12"/>
  <c r="Q1382" i="12"/>
  <c r="Q853" i="12"/>
  <c r="Q2406" i="12"/>
  <c r="Q2231" i="12"/>
  <c r="Q171" i="12"/>
  <c r="Q1749" i="12"/>
  <c r="Q1878" i="12"/>
  <c r="Q2014" i="12"/>
  <c r="Q1535" i="12"/>
  <c r="Q1861" i="12"/>
  <c r="Q1588" i="12"/>
  <c r="Q2517" i="12"/>
  <c r="Q445" i="12"/>
  <c r="Q2615" i="12"/>
  <c r="Q2028" i="12"/>
  <c r="Q562" i="12"/>
  <c r="Q2431" i="12"/>
  <c r="Q574" i="12"/>
  <c r="Q2275" i="12"/>
  <c r="Q2485" i="12"/>
  <c r="Q1398" i="12"/>
  <c r="Q2104" i="12"/>
  <c r="Q2375" i="12"/>
  <c r="Q1845" i="12"/>
  <c r="Q2381" i="12"/>
  <c r="Q1977" i="12"/>
  <c r="Q1583" i="12"/>
  <c r="Q987" i="12"/>
  <c r="Q2057" i="12"/>
  <c r="Q2885" i="12"/>
  <c r="Q767" i="12"/>
  <c r="Q1853" i="12"/>
  <c r="Q539" i="12"/>
  <c r="Q665" i="12"/>
  <c r="Q2472" i="12"/>
  <c r="Q1073" i="12"/>
  <c r="Q1673" i="12"/>
  <c r="Q2700" i="12"/>
  <c r="Q199" i="12"/>
  <c r="Q1991" i="12"/>
  <c r="Q2724" i="12"/>
  <c r="Q1086" i="12"/>
  <c r="Q1116" i="12"/>
  <c r="Q1580" i="12"/>
  <c r="Q557" i="12"/>
  <c r="Q1295" i="12"/>
  <c r="Q678" i="12"/>
  <c r="Q60" i="12"/>
  <c r="Q2912" i="12"/>
  <c r="Q2117" i="12"/>
  <c r="Q1867" i="12"/>
  <c r="Q605" i="12"/>
  <c r="Q978" i="12"/>
  <c r="Q957" i="12"/>
  <c r="Q835" i="12"/>
  <c r="Q1193" i="12"/>
  <c r="Q103" i="12"/>
  <c r="Q1024" i="12"/>
  <c r="Q2110" i="12"/>
  <c r="Q263" i="12"/>
  <c r="Q2309" i="12"/>
  <c r="Q167" i="12"/>
  <c r="Q1592" i="12"/>
  <c r="Q1552" i="12"/>
  <c r="Q2378" i="12"/>
  <c r="Q1321" i="12"/>
  <c r="Q1938" i="12"/>
  <c r="Q1773" i="12"/>
  <c r="Q1041" i="12"/>
  <c r="Q2864" i="12"/>
  <c r="Q1670" i="12"/>
  <c r="Q1931" i="12"/>
  <c r="Q2386" i="12"/>
  <c r="Q1674" i="12"/>
  <c r="Q1587" i="12"/>
  <c r="Q2800" i="12"/>
  <c r="Q2286" i="12"/>
  <c r="Q1904" i="12"/>
  <c r="Q27" i="12"/>
  <c r="Q1084" i="12"/>
  <c r="Q2939" i="12"/>
  <c r="Q1617" i="12"/>
  <c r="Q2163" i="12"/>
  <c r="Q1698" i="12"/>
  <c r="Q627" i="12"/>
  <c r="Q1544" i="12"/>
  <c r="Q1781" i="12"/>
  <c r="Q997" i="12"/>
  <c r="Q1606" i="12"/>
  <c r="Q335" i="12"/>
  <c r="Q1207" i="12"/>
  <c r="Q989" i="12"/>
  <c r="Q951" i="12"/>
  <c r="Q1376" i="12"/>
  <c r="Q1987" i="12"/>
  <c r="Q2254" i="12"/>
  <c r="Q661" i="12"/>
  <c r="Q75" i="12"/>
  <c r="Q2862" i="12"/>
  <c r="Q2030" i="12"/>
  <c r="Q1173" i="12"/>
  <c r="Q2846" i="12"/>
  <c r="Q2856" i="12"/>
  <c r="Q599" i="12"/>
  <c r="Q1057" i="12"/>
  <c r="Q2608" i="12"/>
  <c r="Q1361" i="12"/>
  <c r="Q1693" i="12"/>
  <c r="Q1383" i="12"/>
  <c r="Q186" i="12"/>
  <c r="Q804" i="12"/>
  <c r="Q863" i="12"/>
  <c r="Q674" i="12"/>
  <c r="Q313" i="12"/>
  <c r="Q583" i="12"/>
  <c r="Q1393" i="12"/>
  <c r="Q544" i="12"/>
  <c r="Q1870" i="12"/>
  <c r="Q291" i="12"/>
  <c r="Q667" i="12"/>
  <c r="Q877" i="12"/>
  <c r="Q359" i="12"/>
  <c r="Q844" i="12"/>
  <c r="Q2325" i="12"/>
  <c r="Q529" i="12"/>
  <c r="Q1189" i="12"/>
  <c r="Q1126" i="12"/>
  <c r="Q214" i="12"/>
  <c r="Q992" i="12"/>
  <c r="Q2689" i="12"/>
  <c r="Q2316" i="12"/>
  <c r="Q1155" i="12"/>
  <c r="Q1134" i="12"/>
  <c r="Q241" i="12"/>
  <c r="Q2712" i="12"/>
  <c r="Q1732" i="12"/>
  <c r="Q2312" i="12"/>
  <c r="Q1797" i="12"/>
  <c r="Q2258" i="12"/>
  <c r="Q2473" i="12"/>
  <c r="Q2320" i="12"/>
  <c r="Q1808" i="12"/>
  <c r="Q1905" i="12"/>
  <c r="Q2680" i="12"/>
  <c r="Q34" i="12"/>
  <c r="Q2666" i="12"/>
  <c r="Q2343" i="12"/>
  <c r="Q2545" i="12"/>
  <c r="Q257" i="12"/>
  <c r="Q2192" i="12"/>
  <c r="Q2327" i="12"/>
  <c r="Q2577" i="12"/>
  <c r="Q1912" i="12"/>
  <c r="Q2102" i="12"/>
  <c r="Q2175" i="12"/>
  <c r="Q2289" i="12"/>
  <c r="Q2227" i="12"/>
  <c r="Q2075" i="12"/>
  <c r="Q1764" i="12"/>
  <c r="Q1850" i="12"/>
  <c r="Q2018" i="12"/>
  <c r="Q1898" i="12"/>
  <c r="Q1280" i="12"/>
  <c r="Q2781" i="12"/>
  <c r="Q2496" i="12"/>
  <c r="Q2544" i="12"/>
  <c r="Q2219" i="12"/>
  <c r="Q1879" i="12"/>
  <c r="Q2648" i="12"/>
  <c r="Q1600" i="12"/>
  <c r="Q2785" i="12"/>
  <c r="Q2273" i="12"/>
  <c r="Q2422" i="12"/>
  <c r="Q2210" i="12"/>
  <c r="Q1210" i="12"/>
  <c r="Q2574" i="12"/>
  <c r="Q2452" i="12"/>
  <c r="Q972" i="12"/>
  <c r="Q1729" i="12"/>
  <c r="Q871" i="12"/>
  <c r="Q2081" i="12"/>
  <c r="Q1886" i="12"/>
  <c r="Q2270" i="12"/>
  <c r="Q2546" i="12"/>
  <c r="Q1897" i="12"/>
  <c r="Q2646" i="12"/>
  <c r="Q2278" i="12"/>
  <c r="Q1794" i="12"/>
  <c r="Q2112" i="12"/>
  <c r="Q2471" i="12"/>
  <c r="Q765" i="12"/>
  <c r="Q2449" i="12"/>
  <c r="Q1730" i="12"/>
  <c r="Q2632" i="12"/>
  <c r="Q1423" i="12"/>
  <c r="Q2784" i="12"/>
  <c r="Q2238" i="12"/>
  <c r="Q1997" i="12"/>
  <c r="Q1943" i="12"/>
  <c r="Q2256" i="12"/>
  <c r="Q1750" i="12"/>
  <c r="Q2631" i="12"/>
  <c r="Q1881" i="12"/>
  <c r="Q486" i="12"/>
  <c r="Q1744" i="12"/>
  <c r="Q751" i="12"/>
  <c r="Q2602" i="12"/>
  <c r="Q2056" i="12"/>
  <c r="Q2456" i="12"/>
  <c r="Q1425" i="12"/>
  <c r="Q1323" i="12"/>
  <c r="Q2350" i="12"/>
  <c r="Q2523" i="12"/>
  <c r="Q2681" i="12"/>
  <c r="Q2776" i="12"/>
  <c r="Q2686" i="12"/>
  <c r="Q2005" i="12"/>
  <c r="Q1561" i="12"/>
  <c r="Q547" i="12"/>
  <c r="Q1050" i="12"/>
  <c r="Q2702" i="12"/>
  <c r="Q2359" i="12"/>
  <c r="Q2759" i="12"/>
  <c r="Q1181" i="12"/>
  <c r="Q1891" i="12"/>
  <c r="Q2314" i="12"/>
  <c r="Q2253" i="12"/>
  <c r="Q1906" i="12"/>
  <c r="Q2129" i="12"/>
  <c r="Q1900" i="12"/>
  <c r="Q2040" i="12"/>
  <c r="Q2557" i="12"/>
  <c r="Q2295" i="12"/>
  <c r="Q983" i="12"/>
  <c r="Q2418" i="12"/>
  <c r="Q2575" i="12"/>
  <c r="Q2640" i="12"/>
  <c r="Q2125" i="12"/>
  <c r="Q1060" i="12"/>
  <c r="Q1436" i="12"/>
  <c r="Q1411" i="12"/>
  <c r="Q811" i="12"/>
  <c r="Q494" i="12"/>
  <c r="Q2427" i="12"/>
  <c r="Q2581" i="12"/>
  <c r="Q2035" i="12"/>
  <c r="Q2548" i="12"/>
  <c r="Q2179" i="12"/>
  <c r="Q617" i="12"/>
  <c r="Q1463" i="12"/>
  <c r="Q2235" i="12"/>
  <c r="Q1710" i="12"/>
  <c r="Q2554" i="12"/>
  <c r="Q2009" i="12"/>
  <c r="Q1303" i="12"/>
  <c r="Q2084" i="12"/>
  <c r="Q1785" i="12"/>
  <c r="Q1324" i="12"/>
  <c r="Q2012" i="12"/>
  <c r="Q1838" i="12"/>
  <c r="Q551" i="12"/>
  <c r="Q1039" i="12"/>
  <c r="Q44" i="12"/>
  <c r="Q2280" i="12"/>
  <c r="Q2723" i="12"/>
  <c r="Q1717" i="12"/>
  <c r="Q1941" i="12"/>
  <c r="Q2706" i="12"/>
  <c r="Q1507" i="12"/>
  <c r="Q881" i="12"/>
  <c r="Q1396" i="12"/>
  <c r="Q2188" i="12"/>
  <c r="Q1988" i="12"/>
  <c r="Q2782" i="12"/>
  <c r="Q1329" i="12"/>
  <c r="Q1795" i="12"/>
  <c r="Q2586" i="12"/>
  <c r="Q565" i="12"/>
  <c r="Q71" i="12"/>
  <c r="Q1103" i="12"/>
  <c r="Q2805" i="12"/>
  <c r="Q2790" i="12"/>
  <c r="Q1346" i="12"/>
  <c r="Q707" i="12"/>
  <c r="Q2317" i="12"/>
  <c r="Q2246" i="12"/>
  <c r="Q2717" i="12"/>
  <c r="Q2693" i="12"/>
  <c r="Q1827" i="12"/>
  <c r="Q2839" i="12"/>
  <c r="Q2099" i="12"/>
  <c r="Q772" i="12"/>
  <c r="Q1358" i="12"/>
  <c r="Q2500" i="12"/>
  <c r="Q788" i="12"/>
  <c r="Q2019" i="12"/>
  <c r="Q1121" i="12"/>
  <c r="Q2020" i="12"/>
  <c r="Q695" i="12"/>
  <c r="Q2058" i="12"/>
  <c r="Q1851" i="12"/>
  <c r="Q1152" i="12"/>
  <c r="Q2834" i="12"/>
  <c r="Q2230" i="12"/>
  <c r="Q2565" i="12"/>
  <c r="Q1714" i="12"/>
  <c r="Q2394" i="12"/>
  <c r="Q2233" i="12"/>
  <c r="Q2369" i="12"/>
  <c r="Q2024" i="12"/>
  <c r="Q601" i="12"/>
  <c r="Q1211" i="12"/>
  <c r="Q2458" i="12"/>
  <c r="Q55" i="12"/>
  <c r="Q2148" i="12"/>
  <c r="Q1229" i="12"/>
  <c r="Q2139" i="12"/>
  <c r="Q1840" i="12"/>
  <c r="Q1745" i="12"/>
  <c r="Q2131" i="12"/>
  <c r="Q2186" i="12"/>
  <c r="Q1347" i="12"/>
  <c r="Q777" i="12"/>
  <c r="Q587" i="12"/>
  <c r="Q419" i="12"/>
  <c r="Q759" i="12"/>
  <c r="Q577" i="12"/>
  <c r="Q895" i="12"/>
  <c r="Q3003" i="12"/>
  <c r="Q2677" i="12"/>
  <c r="Q1484" i="12"/>
  <c r="Q1379" i="12"/>
  <c r="Q2796" i="12"/>
  <c r="Q2293" i="12"/>
  <c r="Q2645" i="12"/>
  <c r="Q2563" i="12"/>
  <c r="Q2533" i="12"/>
  <c r="Q2021" i="12"/>
  <c r="Q2780" i="12"/>
  <c r="Q90" i="12"/>
  <c r="Q729" i="12"/>
  <c r="Q1067" i="12"/>
  <c r="Q1911" i="12"/>
  <c r="Q2854" i="12"/>
  <c r="Q115" i="12"/>
  <c r="Q1327" i="12"/>
  <c r="Q446" i="12"/>
  <c r="Q1495" i="12"/>
  <c r="Q821" i="12"/>
  <c r="Q725" i="12"/>
  <c r="Q779" i="12"/>
  <c r="Q2311" i="12"/>
  <c r="Q580" i="12"/>
  <c r="Q1990" i="12"/>
  <c r="Q1059" i="12"/>
  <c r="Q2733" i="12"/>
  <c r="Q946" i="12"/>
  <c r="Q1201" i="12"/>
  <c r="Q1299" i="12"/>
  <c r="Q1360" i="12"/>
  <c r="Q2333" i="12"/>
  <c r="Q1787" i="12"/>
  <c r="Q2580" i="12"/>
  <c r="Q1799" i="12"/>
  <c r="Q612" i="12"/>
  <c r="Q948" i="12"/>
  <c r="Q623" i="12"/>
  <c r="Q1027" i="12"/>
  <c r="Q2986" i="12"/>
  <c r="Q1290" i="12"/>
  <c r="Q1491" i="12"/>
  <c r="Q149" i="12"/>
  <c r="Q2902" i="12"/>
  <c r="Q1747" i="12"/>
  <c r="Q943" i="12"/>
  <c r="Q2054" i="12"/>
  <c r="Q2373" i="12"/>
  <c r="Q507" i="12"/>
  <c r="Q466" i="12"/>
  <c r="Q1620" i="12"/>
  <c r="Q683" i="12"/>
  <c r="Q550" i="12"/>
  <c r="Q687" i="12"/>
  <c r="Q912" i="12"/>
  <c r="Q1310" i="12"/>
  <c r="Q114" i="12"/>
  <c r="Q2147" i="12"/>
  <c r="Q1017" i="12"/>
  <c r="Q732" i="12"/>
  <c r="Q240" i="12"/>
  <c r="Q1046" i="12"/>
  <c r="Q2397" i="12"/>
  <c r="Q2182" i="12"/>
  <c r="Q2611" i="12"/>
  <c r="Q699" i="12"/>
  <c r="Q2239" i="12"/>
  <c r="Q88" i="12"/>
  <c r="Q138" i="12"/>
  <c r="Q512" i="12"/>
  <c r="Q209" i="12"/>
  <c r="Q226" i="12"/>
  <c r="Q25" i="12"/>
  <c r="Q655" i="12"/>
  <c r="Q2946" i="12"/>
  <c r="Q1551" i="12"/>
  <c r="Q1584" i="12"/>
  <c r="Q431" i="12"/>
  <c r="Q1204" i="12"/>
  <c r="Q839" i="12"/>
  <c r="Q2936" i="12"/>
  <c r="Q1149" i="12"/>
  <c r="Q1703" i="12"/>
  <c r="Q1048" i="12"/>
  <c r="Q116" i="12"/>
  <c r="Q2909" i="12"/>
  <c r="Q1045" i="12"/>
  <c r="Q50" i="12"/>
  <c r="Q333" i="12"/>
  <c r="Q899" i="12"/>
  <c r="Q1212" i="12"/>
  <c r="Q73" i="12"/>
  <c r="Q2896" i="12"/>
  <c r="Q538" i="12"/>
  <c r="Q485" i="12"/>
  <c r="Q1375" i="12"/>
  <c r="Q1109" i="12"/>
  <c r="Q1406" i="12"/>
  <c r="Q2905" i="12"/>
  <c r="Q130" i="12"/>
  <c r="Q3009" i="12"/>
  <c r="Q713" i="12"/>
  <c r="Q364" i="12"/>
  <c r="Q1562" i="12"/>
  <c r="Q566" i="12"/>
  <c r="Q447" i="12"/>
  <c r="Q652" i="12"/>
  <c r="Q954" i="12"/>
  <c r="Q2884" i="12"/>
  <c r="Q269" i="12"/>
  <c r="Q93" i="12"/>
  <c r="Q362" i="12"/>
  <c r="Q2911" i="12"/>
  <c r="Q1557" i="12"/>
  <c r="Q2887" i="12"/>
  <c r="Q328" i="12"/>
  <c r="Q794" i="12"/>
  <c r="Q282" i="12"/>
  <c r="Q470" i="12"/>
  <c r="Q640" i="12"/>
  <c r="Q331" i="12"/>
  <c r="Q2863" i="12"/>
  <c r="Q1413" i="12"/>
  <c r="Q13" i="12"/>
  <c r="Q600" i="12"/>
  <c r="Q532" i="12"/>
  <c r="Q250" i="12"/>
  <c r="Q1261" i="12"/>
  <c r="Q112" i="12"/>
  <c r="Q2923" i="12"/>
  <c r="Q693" i="12"/>
  <c r="Q1309" i="12"/>
  <c r="Q754" i="12"/>
  <c r="Q1613" i="12"/>
  <c r="Q1333" i="12"/>
  <c r="Q1072" i="12"/>
  <c r="Q872" i="12"/>
  <c r="Q1000" i="12"/>
  <c r="Q3050" i="12"/>
  <c r="Q3041" i="12"/>
  <c r="Q2407" i="12"/>
  <c r="Q1784" i="12"/>
  <c r="Q183" i="12"/>
  <c r="Q1676" i="12"/>
  <c r="Q1721" i="12"/>
  <c r="Q549" i="12"/>
  <c r="Q973" i="12"/>
  <c r="Q2713" i="12"/>
  <c r="Q2758" i="12"/>
  <c r="Q2387" i="12"/>
  <c r="Q1873" i="12"/>
  <c r="Q1712" i="12"/>
  <c r="Q1915" i="12"/>
  <c r="Q1877" i="12"/>
  <c r="Q891" i="12"/>
  <c r="Q1868" i="12"/>
  <c r="Q2066" i="12"/>
  <c r="Q2537" i="12"/>
  <c r="Q1651" i="12"/>
  <c r="Q325" i="12"/>
  <c r="Q2361" i="12"/>
  <c r="Q2098" i="12"/>
  <c r="Q697" i="12"/>
  <c r="Q1803" i="12"/>
  <c r="Q995" i="12"/>
  <c r="Q1307" i="12"/>
  <c r="Q2069" i="12"/>
  <c r="Q1390" i="12"/>
  <c r="Q1171" i="12"/>
  <c r="Q930" i="12"/>
  <c r="Q2789" i="12"/>
  <c r="Q2187" i="12"/>
  <c r="Q2779" i="12"/>
  <c r="Q1682" i="12"/>
  <c r="Q1956" i="12"/>
  <c r="Q2141" i="12"/>
  <c r="Q1677" i="12"/>
  <c r="Q1609" i="12"/>
  <c r="Q1452" i="12"/>
  <c r="Q1591" i="12"/>
  <c r="Q1467" i="12"/>
  <c r="Q1499" i="12"/>
  <c r="Q1532" i="12"/>
  <c r="Q883" i="12"/>
  <c r="Q502" i="12"/>
  <c r="Q817" i="12"/>
  <c r="Q435" i="12"/>
  <c r="Q1267" i="12"/>
  <c r="Q522" i="12"/>
  <c r="Q756" i="12"/>
  <c r="Q1486" i="12"/>
  <c r="Q2357" i="12"/>
  <c r="Q2196" i="12"/>
  <c r="Q721" i="12"/>
  <c r="Q1810" i="12"/>
  <c r="Q1205" i="12"/>
  <c r="Q243" i="12"/>
  <c r="Q439" i="12"/>
  <c r="Q1225" i="12"/>
  <c r="Q803" i="12"/>
  <c r="Q563" i="12"/>
  <c r="Q1513" i="12"/>
  <c r="Q1637" i="12"/>
  <c r="Q1331" i="12"/>
  <c r="Q238" i="12"/>
  <c r="Q319" i="12"/>
  <c r="Q2877" i="12"/>
  <c r="Q368" i="12"/>
  <c r="Q904" i="12"/>
  <c r="Q442" i="12"/>
  <c r="Q2922" i="12"/>
  <c r="Q2068" i="12"/>
  <c r="Q2625" i="12"/>
  <c r="Q2323" i="12"/>
  <c r="Q2999" i="12"/>
  <c r="Q1317" i="12"/>
  <c r="Q586" i="12"/>
  <c r="Q980" i="12"/>
  <c r="Q143" i="12"/>
  <c r="Q1286" i="12"/>
  <c r="Q1627" i="12"/>
  <c r="Q837" i="12"/>
  <c r="Q274" i="12"/>
  <c r="Q931" i="12"/>
  <c r="Q1449" i="12"/>
  <c r="Q651" i="12"/>
  <c r="Q2506" i="12"/>
  <c r="Q865" i="12"/>
  <c r="Q1448" i="12"/>
  <c r="Q1177" i="12"/>
  <c r="Q1638" i="12"/>
  <c r="Q68" i="12"/>
  <c r="Q884" i="12"/>
  <c r="Q1246" i="12"/>
  <c r="Q915" i="12"/>
  <c r="Q1231" i="12"/>
  <c r="Q1322" i="12"/>
  <c r="Q1102" i="12"/>
  <c r="Q448" i="12"/>
  <c r="Q642" i="12"/>
  <c r="Q1430" i="12"/>
  <c r="Q309" i="12"/>
  <c r="Q2340" i="12"/>
  <c r="Q2924" i="12"/>
  <c r="Q2204" i="12"/>
  <c r="Q2628" i="12"/>
  <c r="Q1255" i="12"/>
  <c r="Q123" i="12"/>
  <c r="Q1036" i="12"/>
  <c r="Q508" i="12"/>
  <c r="Q634" i="12"/>
  <c r="Q755" i="12"/>
  <c r="Q1175" i="12"/>
  <c r="Q606" i="12"/>
  <c r="Q2900" i="12"/>
  <c r="Q2930" i="12"/>
  <c r="Q345" i="12"/>
  <c r="Q1419" i="12"/>
  <c r="Q316" i="12"/>
  <c r="Q1661" i="12"/>
  <c r="Q527" i="12"/>
  <c r="Q40" i="12"/>
  <c r="Q939" i="12"/>
  <c r="Q288" i="12"/>
  <c r="Q749" i="12"/>
  <c r="Q809" i="12"/>
  <c r="Q558" i="12"/>
  <c r="Q1497" i="12"/>
  <c r="Q329" i="12"/>
  <c r="Q478" i="12"/>
  <c r="Q125" i="12"/>
  <c r="Q122" i="12"/>
  <c r="Q1214" i="12"/>
  <c r="Q1520" i="12"/>
  <c r="Q1653" i="12"/>
  <c r="Q2928" i="12"/>
  <c r="Q198" i="12"/>
  <c r="Q1478" i="12"/>
  <c r="Q3002" i="12"/>
  <c r="Q262" i="12"/>
  <c r="Q960" i="12"/>
  <c r="Q622" i="12"/>
  <c r="Q2934" i="12"/>
  <c r="Q155" i="12"/>
  <c r="Q1634" i="12"/>
  <c r="Q1030" i="12"/>
  <c r="Q650" i="12"/>
  <c r="Q1032" i="12"/>
  <c r="Q510" i="12"/>
  <c r="Q523" i="12"/>
  <c r="Q1352" i="12"/>
  <c r="Q142" i="12"/>
  <c r="Q384" i="12"/>
  <c r="Q1581" i="12"/>
  <c r="Q323" i="12"/>
  <c r="Q392" i="12"/>
  <c r="Q1385" i="12"/>
  <c r="Q1302" i="12"/>
  <c r="Q955" i="12"/>
  <c r="Q864" i="12"/>
  <c r="Q121" i="12"/>
  <c r="Q151" i="12"/>
  <c r="Q860" i="12"/>
  <c r="Q2886" i="12"/>
  <c r="Q679" i="12"/>
  <c r="Q1489" i="12"/>
  <c r="Q937" i="12"/>
  <c r="Q1202" i="12"/>
  <c r="Q1120" i="12"/>
  <c r="Q922" i="12"/>
  <c r="Q1112" i="12"/>
  <c r="Q160" i="12"/>
  <c r="Q2943" i="12"/>
  <c r="Q378" i="12"/>
  <c r="Q350" i="12"/>
  <c r="Q736" i="12"/>
  <c r="Q330" i="12"/>
  <c r="Q272" i="12"/>
  <c r="Q197" i="12"/>
  <c r="Q942" i="12"/>
  <c r="Q1056" i="12"/>
  <c r="Q70" i="12"/>
  <c r="Q474" i="12"/>
  <c r="Q342" i="12"/>
  <c r="Q480" i="12"/>
  <c r="Q1485" i="12"/>
  <c r="Q1501" i="12"/>
  <c r="Q1357" i="12"/>
  <c r="Q2962" i="12"/>
  <c r="Q488" i="12"/>
  <c r="Q2879" i="12"/>
  <c r="Q2955" i="12"/>
  <c r="Q757" i="12"/>
  <c r="Q2865" i="12"/>
  <c r="Q178" i="12"/>
  <c r="Q560" i="12"/>
  <c r="Q3085" i="12"/>
  <c r="Q744" i="12"/>
  <c r="Q2739" i="12"/>
  <c r="Q2050" i="12"/>
  <c r="Q2747" i="12"/>
  <c r="Q1068" i="12"/>
  <c r="Q2432" i="12"/>
  <c r="Q1926" i="12"/>
  <c r="Q2144" i="12"/>
  <c r="Q2032" i="12"/>
  <c r="Q2294" i="12"/>
  <c r="Q2123" i="12"/>
  <c r="Q1071" i="12"/>
  <c r="Q2527" i="12"/>
  <c r="Q1774" i="12"/>
  <c r="Q2184" i="12"/>
  <c r="Q2755" i="12"/>
  <c r="Q157" i="12"/>
  <c r="Q1119" i="12"/>
  <c r="Q2321" i="12"/>
  <c r="Q2364" i="12"/>
  <c r="Q2132" i="12"/>
  <c r="Q1418" i="12"/>
  <c r="Q2547" i="12"/>
  <c r="Q2304" i="12"/>
  <c r="Q2836" i="12"/>
  <c r="Q1541" i="12"/>
  <c r="Q2243" i="12"/>
  <c r="Q1630" i="12"/>
  <c r="Q1622" i="12"/>
  <c r="Q1995" i="12"/>
  <c r="Q2483" i="12"/>
  <c r="Q1426" i="12"/>
  <c r="Q1671" i="12"/>
  <c r="Q1315" i="12"/>
  <c r="Q1788" i="12"/>
  <c r="Q2569" i="12"/>
  <c r="Q2216" i="12"/>
  <c r="Q2303" i="12"/>
  <c r="Q2126" i="12"/>
  <c r="Q879" i="12"/>
  <c r="Q2771" i="12"/>
  <c r="Q79" i="12"/>
  <c r="Q361" i="12"/>
  <c r="Q630" i="12"/>
  <c r="Q1274" i="12"/>
  <c r="Q210" i="12"/>
  <c r="Q65" i="12"/>
  <c r="Q1366" i="12"/>
  <c r="Q2342" i="12"/>
  <c r="Q1353" i="12"/>
  <c r="Q1227" i="12"/>
  <c r="Q2493" i="12"/>
  <c r="Q1169" i="12"/>
  <c r="Q308" i="12"/>
  <c r="Q2993" i="12"/>
  <c r="Q80" i="12"/>
  <c r="Q632" i="12"/>
  <c r="Q892" i="12"/>
  <c r="Q1065" i="12"/>
  <c r="Q582" i="12"/>
  <c r="Q303" i="12"/>
  <c r="Q768" i="12"/>
  <c r="Q354" i="12"/>
  <c r="Q862" i="12"/>
  <c r="Q196" i="12"/>
  <c r="Q896" i="12"/>
  <c r="Q2983" i="12"/>
  <c r="Q1170" i="12"/>
  <c r="Q2481" i="12"/>
  <c r="Q2271" i="12"/>
  <c r="Q2637" i="12"/>
  <c r="Q1984" i="12"/>
  <c r="Q2454" i="12"/>
  <c r="Q2281" i="12"/>
  <c r="Q2661" i="12"/>
  <c r="Q1740" i="12"/>
  <c r="Q1165" i="12"/>
  <c r="Q2647" i="12"/>
  <c r="Q1162" i="12"/>
  <c r="Q2319" i="12"/>
  <c r="Q2464" i="12"/>
  <c r="Q2465" i="12"/>
  <c r="Q1834" i="12"/>
  <c r="Q2474" i="12"/>
  <c r="Q2313" i="12"/>
  <c r="Q2376" i="12"/>
  <c r="Q653" i="12"/>
  <c r="Q1217" i="12"/>
  <c r="Q2567" i="12"/>
  <c r="Q2600" i="12"/>
  <c r="Q2777" i="12"/>
  <c r="Q2412" i="12"/>
  <c r="Q2155" i="12"/>
  <c r="Q2282" i="12"/>
  <c r="Q956" i="12"/>
  <c r="Q2441" i="12"/>
  <c r="Q1738" i="12"/>
  <c r="Q923" i="12"/>
  <c r="Q893" i="12"/>
  <c r="Q2832" i="12"/>
  <c r="Q2015" i="12"/>
  <c r="Q1871" i="12"/>
  <c r="Q900" i="12"/>
  <c r="Q533" i="12"/>
  <c r="Q2399" i="12"/>
  <c r="Q2026" i="12"/>
  <c r="Q1830" i="12"/>
  <c r="Q1959" i="12"/>
  <c r="Q1585" i="12"/>
  <c r="Q1971" i="12"/>
  <c r="Q1918" i="12"/>
  <c r="Q2524" i="12"/>
  <c r="Q2576" i="12"/>
  <c r="Q1812" i="12"/>
  <c r="Q1370" i="12"/>
  <c r="Q867" i="12"/>
  <c r="Q778" i="12"/>
  <c r="Q396" i="12"/>
  <c r="Q801" i="12"/>
  <c r="Q1876" i="12"/>
  <c r="Q15" i="12"/>
  <c r="Q723" i="12"/>
  <c r="Q2083" i="12"/>
  <c r="Q1174" i="12"/>
  <c r="Q2579" i="12"/>
  <c r="Q1882" i="12"/>
  <c r="Q259" i="12"/>
  <c r="Q1462" i="12"/>
  <c r="Q2382" i="12"/>
  <c r="Q2307" i="12"/>
  <c r="Q1235" i="12"/>
  <c r="Q525" i="12"/>
  <c r="Q1739" i="12"/>
  <c r="Q2491" i="12"/>
  <c r="Q849" i="12"/>
  <c r="Q1852" i="12"/>
  <c r="Q933" i="12"/>
  <c r="Q2926" i="12"/>
  <c r="Q1037" i="12"/>
  <c r="Q2867" i="12"/>
  <c r="Q2302" i="12"/>
  <c r="Q836" i="12"/>
  <c r="Q2259" i="12"/>
  <c r="Q669" i="12"/>
  <c r="Q147" i="12"/>
  <c r="Q1614" i="12"/>
  <c r="Q847" i="12"/>
  <c r="Q1128" i="12"/>
  <c r="Q289" i="12"/>
  <c r="Q131" i="12"/>
  <c r="Q190" i="12"/>
  <c r="Q124" i="12"/>
  <c r="Q1500" i="12"/>
  <c r="Q2979" i="12"/>
  <c r="Q607" i="12"/>
  <c r="Q952" i="12"/>
  <c r="Q232" i="12"/>
  <c r="Q1612" i="12"/>
  <c r="Q222" i="12"/>
  <c r="Q614" i="12"/>
  <c r="Q317" i="12"/>
  <c r="Q926" i="12"/>
  <c r="Q2974" i="12"/>
  <c r="Q341" i="12"/>
  <c r="Q975" i="12"/>
  <c r="Q2695" i="12"/>
  <c r="Q702" i="12"/>
  <c r="Q2013" i="12"/>
  <c r="Q722" i="12"/>
  <c r="Q950" i="12"/>
  <c r="Q1775" i="12"/>
  <c r="Q1412" i="12"/>
  <c r="Q1687" i="12"/>
  <c r="Q2228" i="12"/>
  <c r="Q718" i="12"/>
  <c r="Q1167" i="12"/>
  <c r="Q1964" i="12"/>
  <c r="Q631" i="12"/>
  <c r="Q2984" i="12"/>
  <c r="Q227" i="12"/>
  <c r="Q1340" i="12"/>
  <c r="Q182" i="12"/>
  <c r="Q2844" i="12"/>
  <c r="Q1049" i="12"/>
  <c r="Q248" i="12"/>
  <c r="Q2534" i="12"/>
  <c r="Q519" i="12"/>
  <c r="Q531" i="12"/>
  <c r="Q740" i="12"/>
  <c r="Q1314" i="12"/>
  <c r="Q846" i="12"/>
  <c r="Q371" i="12"/>
  <c r="Q37" i="12"/>
  <c r="Q2957" i="12"/>
  <c r="Q2892" i="12"/>
  <c r="Q1616" i="12"/>
  <c r="Q287" i="12"/>
  <c r="Q819" i="12"/>
  <c r="Q2291" i="12"/>
  <c r="Q497" i="12"/>
  <c r="Q1179" i="12"/>
  <c r="Q526" i="12"/>
  <c r="Q857" i="12"/>
  <c r="Q1483" i="12"/>
  <c r="Q403" i="12"/>
  <c r="Q1885" i="12"/>
  <c r="Q689" i="12"/>
  <c r="Q461" i="12"/>
  <c r="Q135" i="12"/>
  <c r="Q2685" i="12"/>
  <c r="Q1568" i="12"/>
  <c r="Q1026" i="12"/>
  <c r="Q700" i="12"/>
  <c r="Q1034" i="12"/>
  <c r="Q2952" i="12"/>
  <c r="Q471" i="12"/>
  <c r="Q807" i="12"/>
  <c r="Q133" i="12"/>
  <c r="Q1567" i="12"/>
  <c r="Q417" i="12"/>
  <c r="Q2190" i="12"/>
  <c r="Q2651" i="12"/>
  <c r="Q473" i="12"/>
  <c r="Q964" i="12"/>
  <c r="Q2597" i="12"/>
  <c r="Q363" i="12"/>
  <c r="Q1276" i="12"/>
  <c r="Q1363" i="12"/>
  <c r="Q1657" i="12"/>
  <c r="Q322" i="12"/>
  <c r="Q556" i="12"/>
  <c r="Q218" i="12"/>
  <c r="Q154" i="12"/>
  <c r="Q482" i="12"/>
  <c r="Q2883" i="12"/>
  <c r="Q1273" i="12"/>
  <c r="Q35" i="12"/>
  <c r="Q152" i="12"/>
  <c r="Q386" i="12"/>
  <c r="Q97" i="12"/>
  <c r="Q1440" i="12"/>
  <c r="Q1085" i="12"/>
  <c r="Q517" i="12"/>
  <c r="Q967" i="12"/>
  <c r="Q1089" i="12"/>
  <c r="Q1424" i="12"/>
  <c r="Q918" i="12"/>
  <c r="Q52" i="12"/>
  <c r="Q2938" i="12"/>
  <c r="Q1259" i="12"/>
  <c r="Q1150" i="12"/>
  <c r="Q1300" i="12"/>
  <c r="Q1645" i="12"/>
  <c r="Q832" i="12"/>
  <c r="Q1237" i="12"/>
  <c r="Q408" i="12"/>
  <c r="Q349" i="12"/>
  <c r="Q1504" i="12"/>
  <c r="Q873" i="12"/>
  <c r="Q302" i="12"/>
  <c r="Q95" i="12"/>
  <c r="Q91" i="12"/>
  <c r="Q1415" i="12"/>
  <c r="Q174" i="12"/>
  <c r="Q452" i="12"/>
  <c r="Q32" i="12"/>
  <c r="Q101" i="12"/>
  <c r="Q633" i="12"/>
  <c r="Q1279" i="12"/>
  <c r="Q1511" i="12"/>
  <c r="Q2977" i="12"/>
  <c r="Q1144" i="12"/>
  <c r="Q624" i="12"/>
  <c r="Q338" i="12"/>
  <c r="Q2871" i="12"/>
  <c r="Q1139" i="12"/>
  <c r="Q1695" i="12"/>
  <c r="Q225" i="12"/>
  <c r="Q714" i="12"/>
  <c r="Q848" i="12"/>
  <c r="Q1190" i="12"/>
  <c r="Q255" i="12"/>
  <c r="Q42" i="12"/>
  <c r="Q1343" i="12"/>
  <c r="Q1502" i="12"/>
  <c r="Q719" i="12"/>
  <c r="Q3001" i="12"/>
  <c r="Q1200" i="12"/>
  <c r="Q84" i="12"/>
  <c r="Q180" i="12"/>
  <c r="Q440" i="12"/>
  <c r="Q728" i="12"/>
  <c r="Q2996" i="12"/>
  <c r="Q109" i="12"/>
  <c r="Q575" i="12"/>
  <c r="Q646" i="12"/>
  <c r="Q144" i="12"/>
  <c r="Q3000" i="12"/>
  <c r="Q132" i="12"/>
  <c r="Q315" i="12"/>
  <c r="Q184" i="12"/>
  <c r="Q26" i="12"/>
  <c r="Q208" i="12"/>
  <c r="Q762" i="12"/>
  <c r="Q2994" i="12"/>
  <c r="Q426" i="12"/>
  <c r="Q542" i="12"/>
  <c r="Q2973" i="12"/>
  <c r="Q3072" i="12"/>
  <c r="Q393" i="12"/>
  <c r="Q656" i="12"/>
  <c r="Q67" i="12"/>
  <c r="Q827" i="12"/>
  <c r="Q1549" i="12"/>
  <c r="Q76" i="12"/>
  <c r="Q9" i="12"/>
  <c r="Q982" i="12"/>
  <c r="Q228" i="12"/>
  <c r="Q1054" i="12"/>
  <c r="Q299" i="12"/>
  <c r="Q468" i="12"/>
  <c r="Q268" i="12"/>
  <c r="Q838" i="12"/>
  <c r="Q799" i="12"/>
  <c r="Q2882" i="12"/>
  <c r="Q1136" i="12"/>
  <c r="Q552" i="12"/>
  <c r="Q746" i="12"/>
  <c r="Q275" i="12"/>
  <c r="Q2913" i="12"/>
  <c r="Q798" i="12"/>
  <c r="Q233" i="12"/>
  <c r="Q1198" i="12"/>
  <c r="Q776" i="12"/>
  <c r="Q878" i="12"/>
  <c r="Q292" i="12"/>
  <c r="Q432" i="12"/>
  <c r="Q2873" i="12"/>
  <c r="Q251" i="12"/>
  <c r="Q790" i="12"/>
  <c r="Q2990" i="12"/>
  <c r="Q1421" i="12"/>
  <c r="Q258" i="12"/>
  <c r="Q304" i="12"/>
  <c r="Q189" i="12"/>
  <c r="Q360" i="12"/>
  <c r="Q966" i="12"/>
  <c r="Q390" i="12"/>
  <c r="Q842" i="12"/>
  <c r="Q1104" i="12"/>
  <c r="Q2897" i="12"/>
  <c r="Q2915" i="12"/>
  <c r="Q1232" i="12"/>
  <c r="Q2889" i="12"/>
  <c r="Q312" i="12"/>
  <c r="Q3011" i="12"/>
  <c r="Q1469" i="12"/>
  <c r="Q1008" i="12"/>
  <c r="Q3131" i="12"/>
  <c r="Q880" i="12"/>
  <c r="Q1405" i="12"/>
  <c r="Q3067" i="12"/>
  <c r="Q3040" i="12"/>
  <c r="Q2672" i="12"/>
  <c r="Q2347" i="12"/>
  <c r="Q1451" i="12"/>
  <c r="Q594" i="12"/>
  <c r="Q1470" i="12"/>
  <c r="Q1078" i="12"/>
  <c r="Q597" i="12"/>
  <c r="Q1699" i="12"/>
  <c r="Q1942" i="12"/>
  <c r="Q1005" i="12"/>
  <c r="Q332" i="12"/>
  <c r="Q590" i="12"/>
  <c r="Q910" i="12"/>
  <c r="Q1268" i="12"/>
  <c r="Q1334" i="12"/>
  <c r="Q1269" i="12"/>
  <c r="Q476" i="12"/>
  <c r="Q1482" i="12"/>
  <c r="Q1117" i="12"/>
  <c r="Q382" i="12"/>
  <c r="Q1605" i="12"/>
  <c r="Q944" i="12"/>
  <c r="Q3" i="12"/>
  <c r="Q874" i="12"/>
  <c r="Q24" i="12"/>
  <c r="Q567" i="12"/>
  <c r="Q343" i="12"/>
  <c r="Q1311" i="12"/>
  <c r="Q202" i="12"/>
  <c r="Q795" i="12"/>
  <c r="Q2852" i="12"/>
  <c r="Q608" i="12"/>
  <c r="Q1445" i="12"/>
  <c r="Q31" i="12"/>
  <c r="Q2901" i="12"/>
  <c r="Q554" i="12"/>
  <c r="Q17" i="12"/>
  <c r="Q2843" i="12"/>
  <c r="Q105" i="12"/>
  <c r="Q85" i="12"/>
  <c r="Q682" i="12"/>
  <c r="Q211" i="12"/>
  <c r="Q256" i="12"/>
  <c r="Q1477" i="12"/>
  <c r="Q1621" i="12"/>
  <c r="Q858" i="12"/>
  <c r="Q346" i="12"/>
  <c r="Q372" i="12"/>
  <c r="Q192" i="12"/>
  <c r="Q3071" i="12"/>
  <c r="Q559" i="12"/>
  <c r="Q260" i="12"/>
  <c r="Q2985" i="12"/>
  <c r="Q1429" i="12"/>
  <c r="Q188" i="12"/>
  <c r="Q2959" i="12"/>
  <c r="Q136" i="12"/>
  <c r="Q784" i="12"/>
  <c r="Q2961" i="12"/>
  <c r="Q3061" i="12"/>
  <c r="Q3060" i="12"/>
  <c r="Q3062" i="12"/>
  <c r="Q253" i="12"/>
  <c r="Q1265" i="12"/>
  <c r="Q2398" i="12"/>
  <c r="Q887" i="12"/>
  <c r="Q1780" i="12"/>
  <c r="Q2531" i="12"/>
  <c r="Q2085" i="12"/>
  <c r="Q657" i="12"/>
  <c r="Q2305" i="12"/>
  <c r="Q1194" i="12"/>
  <c r="Q465" i="12"/>
  <c r="Q894" i="12"/>
  <c r="Q462" i="12"/>
  <c r="Q2004" i="12"/>
  <c r="Q187" i="12"/>
  <c r="Q1296" i="12"/>
  <c r="Q2181" i="12"/>
  <c r="Q815" i="12"/>
  <c r="Q2160" i="12"/>
  <c r="Q1372" i="12"/>
  <c r="Q1716" i="12"/>
  <c r="Q430" i="12"/>
  <c r="Q2916" i="12"/>
  <c r="Q968" i="12"/>
  <c r="Q163" i="12"/>
  <c r="Q737" i="12"/>
  <c r="Q164" i="12"/>
  <c r="Q96" i="12"/>
  <c r="Q1250" i="12"/>
  <c r="Q220" i="12"/>
  <c r="Q680" i="12"/>
  <c r="Q87" i="12"/>
  <c r="Q534" i="12"/>
  <c r="Q506" i="12"/>
  <c r="Q2891" i="12"/>
  <c r="Q3107" i="12"/>
  <c r="Q2716" i="12"/>
  <c r="Q2380" i="12"/>
  <c r="Q638" i="12"/>
  <c r="Q2360" i="12"/>
  <c r="Q786" i="12"/>
  <c r="Q1427" i="12"/>
  <c r="Q1253" i="12"/>
  <c r="Q22" i="12"/>
  <c r="Q1099" i="12"/>
  <c r="Q1009" i="12"/>
  <c r="Q1649" i="12"/>
  <c r="Q444" i="12"/>
  <c r="Q546" i="12"/>
  <c r="Q1854" i="12"/>
  <c r="Q118" i="12"/>
  <c r="Q701" i="12"/>
  <c r="Q2459" i="12"/>
  <c r="Q47" i="12"/>
  <c r="Q670" i="12"/>
  <c r="Q453" i="12"/>
  <c r="Q469" i="12"/>
  <c r="Q2845" i="12"/>
  <c r="Q235" i="12"/>
  <c r="Q181" i="12"/>
  <c r="Q938" i="12"/>
  <c r="Q273" i="12"/>
  <c r="Q2904" i="12"/>
  <c r="Q33" i="12"/>
  <c r="Q970" i="12"/>
  <c r="Q370" i="12"/>
  <c r="Q1293" i="12"/>
  <c r="Q1294" i="12"/>
  <c r="Q1159" i="12"/>
  <c r="Q365" i="12"/>
  <c r="Q1711" i="12"/>
  <c r="Q450" i="12"/>
  <c r="Q246" i="12"/>
  <c r="Q320" i="12"/>
  <c r="Q976" i="12"/>
  <c r="Q511" i="12"/>
  <c r="Q2968" i="12"/>
  <c r="Q2941" i="12"/>
  <c r="Q1176" i="12"/>
  <c r="Q1044" i="12"/>
  <c r="Q662" i="12"/>
  <c r="Q1505" i="12"/>
  <c r="Q1431" i="12"/>
  <c r="Q1639" i="12"/>
  <c r="Q1384" i="12"/>
  <c r="Q710" i="12"/>
  <c r="Q212" i="12"/>
  <c r="Q2978" i="12"/>
  <c r="Q81" i="12"/>
  <c r="Q425" i="12"/>
  <c r="Q1509" i="12"/>
  <c r="Q1604" i="12"/>
  <c r="Q1020" i="12"/>
  <c r="Q1625" i="12"/>
  <c r="Q1278" i="12"/>
  <c r="Q1428" i="12"/>
  <c r="Q89" i="12"/>
  <c r="Q2881" i="12"/>
  <c r="Q1192" i="12"/>
  <c r="Q459" i="12"/>
  <c r="Q1734" i="12"/>
  <c r="Q629" i="12"/>
  <c r="Q391" i="12"/>
  <c r="Q965" i="12"/>
  <c r="Q1548" i="12"/>
  <c r="Q276" i="12"/>
  <c r="Q106" i="12"/>
  <c r="Q1035" i="12"/>
  <c r="Q1960" i="12"/>
  <c r="Q1101" i="12"/>
  <c r="Q1894" i="12"/>
  <c r="Q694" i="12"/>
  <c r="Q1001" i="12"/>
  <c r="Q1052" i="12"/>
  <c r="Q2868" i="12"/>
  <c r="Q290" i="12"/>
  <c r="Q213" i="12"/>
  <c r="Q484" i="12"/>
  <c r="Q61" i="12"/>
  <c r="Q1373" i="12"/>
  <c r="Q2893" i="12"/>
  <c r="Q564" i="12"/>
  <c r="Q890" i="12"/>
  <c r="Q418" i="12"/>
  <c r="Q911" i="12"/>
  <c r="Q237" i="12"/>
  <c r="Q284" i="12"/>
  <c r="Q57" i="12"/>
  <c r="Q1148" i="12"/>
  <c r="Q347" i="12"/>
  <c r="Q297" i="12"/>
  <c r="Q336" i="12"/>
  <c r="Q104" i="12"/>
  <c r="Q495" i="12"/>
  <c r="Q1437" i="12"/>
  <c r="Q2858" i="12"/>
  <c r="Q724" i="12"/>
  <c r="Q1479" i="12"/>
  <c r="Q644" i="12"/>
  <c r="Q380" i="12"/>
  <c r="Q2895" i="12"/>
  <c r="Q326" i="12"/>
  <c r="Q579" i="12"/>
  <c r="Q1088" i="12"/>
  <c r="Q2898" i="12"/>
  <c r="Q1301" i="12"/>
  <c r="Q3103" i="12"/>
  <c r="Q161" i="12"/>
  <c r="Q434" i="12"/>
  <c r="Q1234" i="12"/>
  <c r="Q902" i="12"/>
  <c r="Q153" i="12"/>
  <c r="Q2872" i="12"/>
  <c r="Q460" i="12"/>
  <c r="Q280" i="12"/>
  <c r="Q1453" i="12"/>
  <c r="Q856" i="12"/>
  <c r="Q824" i="12"/>
  <c r="Q48" i="12"/>
  <c r="Q568" i="12"/>
  <c r="Q3055" i="12"/>
  <c r="Q3022" i="12"/>
  <c r="Q3012" i="12"/>
  <c r="Q3089" i="12"/>
  <c r="Q2100" i="12"/>
  <c r="Q1127" i="12"/>
  <c r="Q1348" i="12"/>
  <c r="Q1137" i="12"/>
  <c r="Q1789" i="12"/>
  <c r="Q2515" i="12"/>
  <c r="Q2514" i="12"/>
  <c r="Q2379" i="12"/>
  <c r="Q2487" i="12"/>
  <c r="Q791" i="12"/>
  <c r="Q2288" i="12"/>
  <c r="Q2992" i="12"/>
  <c r="Q761" i="12"/>
  <c r="Q249" i="12"/>
  <c r="Q1457" i="12"/>
  <c r="Q994" i="12"/>
  <c r="Q489" i="12"/>
  <c r="Q405" i="12"/>
  <c r="Q1666" i="12"/>
  <c r="Q1245" i="12"/>
  <c r="Q11" i="12"/>
  <c r="Q2965" i="12"/>
  <c r="Q1230" i="12"/>
  <c r="Q925" i="12"/>
  <c r="Q1488" i="12"/>
  <c r="Q588" i="12"/>
  <c r="Q310" i="12"/>
  <c r="Q285" i="12"/>
  <c r="Q2975" i="12"/>
  <c r="Q760" i="12"/>
  <c r="Q200" i="12"/>
  <c r="Q906" i="12"/>
  <c r="Q1196" i="12"/>
  <c r="Q51" i="12"/>
  <c r="Q850" i="12"/>
  <c r="Q1487" i="12"/>
  <c r="Q2366" i="12"/>
  <c r="Q1708" i="12"/>
  <c r="Q2935" i="12"/>
  <c r="Q173" i="12"/>
  <c r="Q2855" i="12"/>
  <c r="Q1206" i="12"/>
  <c r="Q406" i="12"/>
  <c r="Q83" i="12"/>
  <c r="Q1216" i="12"/>
  <c r="Q21" i="12"/>
  <c r="Q306" i="12"/>
  <c r="Q1160" i="12"/>
  <c r="Q86" i="12"/>
  <c r="Q750" i="12"/>
  <c r="Q2969" i="12"/>
  <c r="Q1113" i="12"/>
  <c r="Q2489" i="12"/>
  <c r="Q1790" i="12"/>
  <c r="Q2462" i="12"/>
  <c r="Q134" i="12"/>
  <c r="Q1345" i="12"/>
  <c r="Q1575" i="12"/>
  <c r="Q841" i="12"/>
  <c r="Q217" i="12"/>
  <c r="Q1684" i="12"/>
  <c r="Q1154" i="12"/>
  <c r="Q2334" i="12"/>
  <c r="Q409" i="12"/>
  <c r="Q940" i="12"/>
  <c r="Q543" i="12"/>
  <c r="Q2283" i="12"/>
  <c r="Q1611" i="12"/>
  <c r="Q1560" i="12"/>
  <c r="Q1751" i="12"/>
  <c r="Q672" i="12"/>
  <c r="Q1129" i="12"/>
  <c r="Q334" i="12"/>
  <c r="Q2933" i="12"/>
  <c r="Q401" i="12"/>
  <c r="Q29" i="12"/>
  <c r="Q2964" i="12"/>
  <c r="Q1492" i="12"/>
  <c r="Q36" i="12"/>
  <c r="Q2860" i="12"/>
  <c r="Q882" i="12"/>
  <c r="Q150" i="12"/>
  <c r="Q1215" i="12"/>
  <c r="Q852" i="12"/>
  <c r="Q1110" i="12"/>
  <c r="Q660" i="12"/>
  <c r="Q1643" i="12"/>
  <c r="Q59" i="12"/>
  <c r="Q307" i="12"/>
  <c r="Q705" i="12"/>
  <c r="Q357" i="12"/>
  <c r="Q166" i="12"/>
  <c r="Q2914" i="12"/>
  <c r="Q818" i="12"/>
  <c r="Q410" i="12"/>
  <c r="Q2960" i="12"/>
  <c r="Q1432" i="12"/>
  <c r="Q1284" i="12"/>
  <c r="Q1473" i="12"/>
  <c r="Q277" i="12"/>
  <c r="Q283" i="12"/>
  <c r="Q916" i="12"/>
  <c r="Q414" i="12"/>
  <c r="Q66" i="12"/>
  <c r="Q681" i="12"/>
  <c r="Q692" i="12"/>
  <c r="Q1498" i="12"/>
  <c r="Q281" i="12"/>
  <c r="Q1291" i="12"/>
  <c r="Q810" i="12"/>
  <c r="Q616" i="12"/>
  <c r="Q168" i="12"/>
  <c r="Q771" i="12"/>
  <c r="Q602" i="12"/>
  <c r="Q1381" i="12"/>
  <c r="Q456" i="12"/>
  <c r="Q770" i="12"/>
  <c r="Q185" i="12"/>
  <c r="Q781" i="12"/>
  <c r="Q1025" i="12"/>
  <c r="Q353" i="12"/>
  <c r="Q1282" i="12"/>
  <c r="Q41" i="12"/>
  <c r="Q205" i="12"/>
  <c r="Q840" i="12"/>
  <c r="Q170" i="12"/>
  <c r="Q2850" i="12"/>
  <c r="Q2919" i="12"/>
  <c r="Q3004" i="12"/>
  <c r="Q1040" i="12"/>
  <c r="Q2869" i="12"/>
  <c r="Q139" i="12"/>
  <c r="Q1325" i="12"/>
  <c r="Q99" i="12"/>
  <c r="Q201" i="12"/>
  <c r="Q77" i="12"/>
  <c r="Q758" i="12"/>
  <c r="Q314" i="12"/>
  <c r="Q688" i="12"/>
  <c r="Q2847" i="12"/>
  <c r="Q984" i="12"/>
  <c r="Q366" i="12"/>
  <c r="Q242" i="12"/>
  <c r="Q2921" i="12"/>
  <c r="Q72" i="12"/>
  <c r="Q2799" i="12"/>
  <c r="Q2701" i="12"/>
  <c r="Q2490" i="12"/>
  <c r="Q1999" i="12"/>
  <c r="Q2383" i="12"/>
  <c r="Q2185" i="12"/>
  <c r="Q1618" i="12"/>
  <c r="Q1377" i="12"/>
  <c r="Q1454" i="12"/>
  <c r="Q2765" i="12"/>
  <c r="Q2402" i="12"/>
  <c r="Q2636" i="12"/>
  <c r="Q2767" i="12"/>
  <c r="Q1545" i="12"/>
  <c r="Q2566" i="12"/>
  <c r="Q2070" i="12"/>
  <c r="Q941" i="12"/>
  <c r="Q545" i="12"/>
  <c r="Q1097" i="12"/>
  <c r="Q2213" i="12"/>
  <c r="Q2525" i="12"/>
  <c r="Q1444" i="12"/>
  <c r="Q886" i="12"/>
  <c r="Q1219" i="12"/>
  <c r="Q2725" i="12"/>
  <c r="Q1536" i="12"/>
  <c r="Q2451" i="12"/>
  <c r="Q1218" i="12"/>
  <c r="Q1743" i="12"/>
  <c r="Q2532" i="12"/>
  <c r="Q1062" i="12"/>
  <c r="Q348" i="12"/>
  <c r="Q1251" i="12"/>
  <c r="Q615" i="12"/>
  <c r="Q481" i="12"/>
  <c r="Q738" i="12"/>
  <c r="Q1038" i="12"/>
  <c r="Q1821" i="12"/>
  <c r="Q1247" i="12"/>
  <c r="Q1593" i="12"/>
  <c r="Q2788" i="12"/>
  <c r="Q1292" i="12"/>
  <c r="Q1793" i="12"/>
  <c r="Q1982" i="12"/>
  <c r="Q490" i="12"/>
  <c r="Q1553" i="12"/>
  <c r="Q92" i="12"/>
  <c r="Q1356" i="12"/>
  <c r="Q1447" i="12"/>
  <c r="Q1031" i="12"/>
  <c r="Q162" i="12"/>
  <c r="Q1208" i="12"/>
  <c r="Q620" i="12"/>
  <c r="Q324" i="12"/>
  <c r="Q286" i="12"/>
  <c r="Q128" i="12"/>
  <c r="Q252" i="12"/>
  <c r="Q278" i="12"/>
  <c r="Q826" i="12"/>
  <c r="Q2951" i="12"/>
  <c r="X2995" i="12" l="1"/>
  <c r="Y2995" i="12"/>
  <c r="BN746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Дмитрий</author>
  </authors>
  <commentList>
    <comment ref="I1" authorId="0" shapeId="0" xr:uid="{00000000-0006-0000-0B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1 позиция
</t>
        </r>
        <r>
          <rPr>
            <sz val="9"/>
            <color indexed="81"/>
            <rFont val="Tahoma"/>
            <family val="2"/>
            <charset val="204"/>
          </rPr>
          <t>0 - Общий расчет
1 - Индивидуальный расчет</t>
        </r>
      </text>
    </comment>
    <comment ref="J1" authorId="0" shapeId="0" xr:uid="{00000000-0006-0000-0B00-000002000000}">
      <text>
        <r>
          <rPr>
            <b/>
            <sz val="9"/>
            <color indexed="81"/>
            <rFont val="Tahoma"/>
            <family val="2"/>
            <charset val="204"/>
          </rPr>
          <t>Дмитрий:</t>
        </r>
        <r>
          <rPr>
            <sz val="9"/>
            <color indexed="81"/>
            <rFont val="Tahoma"/>
            <family val="2"/>
            <charset val="204"/>
          </rPr>
          <t xml:space="preserve">
Дмитрий:
1 позиция
1 - Баз цы
2 - Ци Мень</t>
        </r>
      </text>
    </comment>
    <comment ref="K1" authorId="0" shapeId="0" xr:uid="{00000000-0006-0000-0B00-000003000000}">
      <text>
        <r>
          <rPr>
            <b/>
            <sz val="9"/>
            <color indexed="81"/>
            <rFont val="Tahoma"/>
            <family val="2"/>
            <charset val="204"/>
          </rPr>
          <t>Дмитрий:</t>
        </r>
        <r>
          <rPr>
            <sz val="9"/>
            <color indexed="81"/>
            <rFont val="Tahoma"/>
            <family val="2"/>
            <charset val="204"/>
          </rPr>
          <t xml:space="preserve">
1 позиция
1 - Анализ даты
2 - Анализ дворца
3 - Активации</t>
        </r>
      </text>
    </comment>
    <comment ref="L1" authorId="0" shapeId="0" xr:uid="{00000000-0006-0000-0B00-000004000000}">
      <text>
        <r>
          <rPr>
            <b/>
            <sz val="9"/>
            <color indexed="81"/>
            <rFont val="Tahoma"/>
            <family val="2"/>
            <charset val="204"/>
          </rPr>
          <t>Дмитрий:</t>
        </r>
        <r>
          <rPr>
            <sz val="9"/>
            <color indexed="81"/>
            <rFont val="Tahoma"/>
            <family val="2"/>
            <charset val="204"/>
          </rPr>
          <t xml:space="preserve">
2 символа
Вспомогательный уровень</t>
        </r>
      </text>
    </comment>
    <comment ref="M1" authorId="0" shapeId="0" xr:uid="{00000000-0006-0000-0B00-000005000000}">
      <text>
        <r>
          <rPr>
            <b/>
            <sz val="9"/>
            <color indexed="81"/>
            <rFont val="Tahoma"/>
            <family val="2"/>
            <charset val="204"/>
          </rPr>
          <t>2 символа
Вспомогательный уровень</t>
        </r>
      </text>
    </comment>
    <comment ref="O1" authorId="0" shapeId="0" xr:uid="{00000000-0006-0000-0B00-000006000000}">
      <text>
        <r>
          <rPr>
            <b/>
            <sz val="9"/>
            <color indexed="81"/>
            <rFont val="Tahoma"/>
            <family val="2"/>
            <charset val="204"/>
          </rPr>
          <t>Дмитрий:</t>
        </r>
        <r>
          <rPr>
            <sz val="9"/>
            <color indexed="81"/>
            <rFont val="Tahoma"/>
            <family val="2"/>
            <charset val="204"/>
          </rPr>
          <t xml:space="preserve">
4 символа
Порядковый номер внутри группы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Дмитрий</author>
  </authors>
  <commentList>
    <comment ref="A10" authorId="0" shapeId="0" xr:uid="{00000000-0006-0000-0C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1 позиция
</t>
        </r>
        <r>
          <rPr>
            <sz val="9"/>
            <color indexed="81"/>
            <rFont val="Tahoma"/>
            <family val="2"/>
            <charset val="204"/>
          </rPr>
          <t>0 - Общий расчет
1 - Индивидуальный расчет</t>
        </r>
      </text>
    </comment>
    <comment ref="A11" authorId="0" shapeId="0" xr:uid="{00000000-0006-0000-0C00-000002000000}">
      <text>
        <r>
          <rPr>
            <b/>
            <sz val="9"/>
            <color indexed="81"/>
            <rFont val="Tahoma"/>
            <family val="2"/>
            <charset val="204"/>
          </rPr>
          <t>Дмитрий:</t>
        </r>
        <r>
          <rPr>
            <sz val="9"/>
            <color indexed="81"/>
            <rFont val="Tahoma"/>
            <family val="2"/>
            <charset val="204"/>
          </rPr>
          <t xml:space="preserve">
Дмитрий:
1 позиция
1 - Баз цы
2 - Ци Мень</t>
        </r>
      </text>
    </comment>
    <comment ref="A12" authorId="0" shapeId="0" xr:uid="{00000000-0006-0000-0C00-000003000000}">
      <text>
        <r>
          <rPr>
            <b/>
            <sz val="9"/>
            <color indexed="81"/>
            <rFont val="Tahoma"/>
            <family val="2"/>
            <charset val="204"/>
          </rPr>
          <t>Дмитрий:</t>
        </r>
        <r>
          <rPr>
            <sz val="9"/>
            <color indexed="81"/>
            <rFont val="Tahoma"/>
            <family val="2"/>
            <charset val="204"/>
          </rPr>
          <t xml:space="preserve">
1 позиция
1 - Анализ даты
2 - Анализ дворца
3 - Активации</t>
        </r>
      </text>
    </comment>
    <comment ref="A13" authorId="0" shapeId="0" xr:uid="{00000000-0006-0000-0C00-000004000000}">
      <text>
        <r>
          <rPr>
            <b/>
            <sz val="9"/>
            <color indexed="81"/>
            <rFont val="Tahoma"/>
            <family val="2"/>
            <charset val="204"/>
          </rPr>
          <t>Дмитрий:</t>
        </r>
        <r>
          <rPr>
            <sz val="9"/>
            <color indexed="81"/>
            <rFont val="Tahoma"/>
            <family val="2"/>
            <charset val="204"/>
          </rPr>
          <t xml:space="preserve">
2 символа
Вспомогательный уровень</t>
        </r>
      </text>
    </comment>
    <comment ref="A14" authorId="0" shapeId="0" xr:uid="{00000000-0006-0000-0C00-000005000000}">
      <text>
        <r>
          <rPr>
            <b/>
            <sz val="9"/>
            <color indexed="81"/>
            <rFont val="Tahoma"/>
            <family val="2"/>
            <charset val="204"/>
          </rPr>
          <t>2 символа
Вспомогательный уровень</t>
        </r>
      </text>
    </comment>
    <comment ref="A16" authorId="0" shapeId="0" xr:uid="{00000000-0006-0000-0C00-000006000000}">
      <text>
        <r>
          <rPr>
            <b/>
            <sz val="9"/>
            <color indexed="81"/>
            <rFont val="Tahoma"/>
            <family val="2"/>
            <charset val="204"/>
          </rPr>
          <t>Дмитрий:</t>
        </r>
        <r>
          <rPr>
            <sz val="9"/>
            <color indexed="81"/>
            <rFont val="Tahoma"/>
            <family val="2"/>
            <charset val="204"/>
          </rPr>
          <t xml:space="preserve">
4 символа
Порядковый номер внутри группы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Дмитрий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1 позиция
</t>
        </r>
        <r>
          <rPr>
            <sz val="9"/>
            <color indexed="81"/>
            <rFont val="Tahoma"/>
            <family val="2"/>
            <charset val="204"/>
          </rPr>
          <t>0 - Общий расчет
1 - Индивидуальный расчет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  <charset val="204"/>
          </rPr>
          <t>Дмитрий:</t>
        </r>
        <r>
          <rPr>
            <sz val="9"/>
            <color indexed="81"/>
            <rFont val="Tahoma"/>
            <family val="2"/>
            <charset val="204"/>
          </rPr>
          <t xml:space="preserve">
Дмитрий:
1 позиция
1 - Баз цы
2 - Ци Мень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  <charset val="204"/>
          </rPr>
          <t>Дмитрий:</t>
        </r>
        <r>
          <rPr>
            <sz val="9"/>
            <color indexed="81"/>
            <rFont val="Tahoma"/>
            <family val="2"/>
            <charset val="204"/>
          </rPr>
          <t xml:space="preserve">
2 позиции
1 - Анализ даты
2 - Анализ дворца
3 - Активации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Дмитрий</author>
  </authors>
  <commentList>
    <comment ref="I2" authorId="0" shapeId="0" xr:uid="{00000000-0006-0000-0F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1 позиция
</t>
        </r>
        <r>
          <rPr>
            <sz val="9"/>
            <color indexed="81"/>
            <rFont val="Tahoma"/>
            <family val="2"/>
            <charset val="204"/>
          </rPr>
          <t>0 - Общий расчет
1 - Индивидуальный расчет</t>
        </r>
      </text>
    </comment>
    <comment ref="J2" authorId="0" shapeId="0" xr:uid="{00000000-0006-0000-0F00-000002000000}">
      <text>
        <r>
          <rPr>
            <b/>
            <sz val="9"/>
            <color indexed="81"/>
            <rFont val="Tahoma"/>
            <family val="2"/>
            <charset val="204"/>
          </rPr>
          <t>Дмитрий:</t>
        </r>
        <r>
          <rPr>
            <sz val="9"/>
            <color indexed="81"/>
            <rFont val="Tahoma"/>
            <family val="2"/>
            <charset val="204"/>
          </rPr>
          <t xml:space="preserve">
Дмитрий:
1 позиция
1 - Баз цы
2 - Ци Мень</t>
        </r>
      </text>
    </comment>
    <comment ref="K2" authorId="0" shapeId="0" xr:uid="{00000000-0006-0000-0F00-000003000000}">
      <text>
        <r>
          <rPr>
            <b/>
            <sz val="9"/>
            <color indexed="81"/>
            <rFont val="Tahoma"/>
            <family val="2"/>
            <charset val="204"/>
          </rPr>
          <t>Дмитрий:</t>
        </r>
        <r>
          <rPr>
            <sz val="9"/>
            <color indexed="81"/>
            <rFont val="Tahoma"/>
            <family val="2"/>
            <charset val="204"/>
          </rPr>
          <t xml:space="preserve">
1 позиция
1 - Анализ даты
2 - Анализ дворца
3 - Активации</t>
        </r>
      </text>
    </comment>
    <comment ref="L2" authorId="0" shapeId="0" xr:uid="{00000000-0006-0000-0F00-000004000000}">
      <text>
        <r>
          <rPr>
            <b/>
            <sz val="9"/>
            <color indexed="81"/>
            <rFont val="Tahoma"/>
            <family val="2"/>
            <charset val="204"/>
          </rPr>
          <t>Дмитрий:</t>
        </r>
        <r>
          <rPr>
            <sz val="9"/>
            <color indexed="81"/>
            <rFont val="Tahoma"/>
            <family val="2"/>
            <charset val="204"/>
          </rPr>
          <t xml:space="preserve">
2 символа
Вспомогательный уровень</t>
        </r>
      </text>
    </comment>
    <comment ref="M2" authorId="0" shapeId="0" xr:uid="{00000000-0006-0000-0F00-000005000000}">
      <text>
        <r>
          <rPr>
            <b/>
            <sz val="9"/>
            <color indexed="81"/>
            <rFont val="Tahoma"/>
            <family val="2"/>
            <charset val="204"/>
          </rPr>
          <t>2 символа
Вспомогательный уровень</t>
        </r>
      </text>
    </comment>
    <comment ref="O2" authorId="0" shapeId="0" xr:uid="{00000000-0006-0000-0F00-000006000000}">
      <text>
        <r>
          <rPr>
            <b/>
            <sz val="9"/>
            <color indexed="81"/>
            <rFont val="Tahoma"/>
            <family val="2"/>
            <charset val="204"/>
          </rPr>
          <t>Дмитрий:</t>
        </r>
        <r>
          <rPr>
            <sz val="9"/>
            <color indexed="81"/>
            <rFont val="Tahoma"/>
            <family val="2"/>
            <charset val="204"/>
          </rPr>
          <t xml:space="preserve">
4 символа
Порядковый номер внутри группы</t>
        </r>
      </text>
    </comment>
    <comment ref="I113" authorId="0" shapeId="0" xr:uid="{00000000-0006-0000-0F00-000007000000}">
      <text>
        <r>
          <rPr>
            <b/>
            <sz val="9"/>
            <color indexed="81"/>
            <rFont val="Tahoma"/>
            <family val="2"/>
            <charset val="204"/>
          </rPr>
          <t xml:space="preserve">1 позиция
</t>
        </r>
        <r>
          <rPr>
            <sz val="9"/>
            <color indexed="81"/>
            <rFont val="Tahoma"/>
            <family val="2"/>
            <charset val="204"/>
          </rPr>
          <t>0 - Общий расчет
1 - Индивидуальный расчет</t>
        </r>
      </text>
    </comment>
    <comment ref="J113" authorId="0" shapeId="0" xr:uid="{00000000-0006-0000-0F00-000008000000}">
      <text>
        <r>
          <rPr>
            <b/>
            <sz val="9"/>
            <color indexed="81"/>
            <rFont val="Tahoma"/>
            <family val="2"/>
            <charset val="204"/>
          </rPr>
          <t>Дмитрий:</t>
        </r>
        <r>
          <rPr>
            <sz val="9"/>
            <color indexed="81"/>
            <rFont val="Tahoma"/>
            <family val="2"/>
            <charset val="204"/>
          </rPr>
          <t xml:space="preserve">
Дмитрий:
1 позиция
1 - Баз цы
2 - Ци Мень</t>
        </r>
      </text>
    </comment>
    <comment ref="K113" authorId="0" shapeId="0" xr:uid="{00000000-0006-0000-0F00-000009000000}">
      <text>
        <r>
          <rPr>
            <b/>
            <sz val="9"/>
            <color indexed="81"/>
            <rFont val="Tahoma"/>
            <family val="2"/>
            <charset val="204"/>
          </rPr>
          <t>Дмитрий:</t>
        </r>
        <r>
          <rPr>
            <sz val="9"/>
            <color indexed="81"/>
            <rFont val="Tahoma"/>
            <family val="2"/>
            <charset val="204"/>
          </rPr>
          <t xml:space="preserve">
1 позиция
1 - Анализ даты
2 - Анализ дворца
3 - Активации</t>
        </r>
      </text>
    </comment>
    <comment ref="L113" authorId="0" shapeId="0" xr:uid="{00000000-0006-0000-0F00-00000A000000}">
      <text>
        <r>
          <rPr>
            <b/>
            <sz val="9"/>
            <color indexed="81"/>
            <rFont val="Tahoma"/>
            <family val="2"/>
            <charset val="204"/>
          </rPr>
          <t>Дмитрий:</t>
        </r>
        <r>
          <rPr>
            <sz val="9"/>
            <color indexed="81"/>
            <rFont val="Tahoma"/>
            <family val="2"/>
            <charset val="204"/>
          </rPr>
          <t xml:space="preserve">
2 символа
Вспомогательный уровень</t>
        </r>
      </text>
    </comment>
    <comment ref="M113" authorId="0" shapeId="0" xr:uid="{00000000-0006-0000-0F00-00000B000000}">
      <text>
        <r>
          <rPr>
            <b/>
            <sz val="9"/>
            <color indexed="81"/>
            <rFont val="Tahoma"/>
            <family val="2"/>
            <charset val="204"/>
          </rPr>
          <t>2 символа
Вспомогательный уровень</t>
        </r>
      </text>
    </comment>
    <comment ref="O113" authorId="0" shapeId="0" xr:uid="{00000000-0006-0000-0F00-00000C000000}">
      <text>
        <r>
          <rPr>
            <b/>
            <sz val="9"/>
            <color indexed="81"/>
            <rFont val="Tahoma"/>
            <family val="2"/>
            <charset val="204"/>
          </rPr>
          <t>Дмитрий:</t>
        </r>
        <r>
          <rPr>
            <sz val="9"/>
            <color indexed="81"/>
            <rFont val="Tahoma"/>
            <family val="2"/>
            <charset val="204"/>
          </rPr>
          <t xml:space="preserve">
4 символа
Порядковый номер внутри группы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Спр 10 НС" description="Соединение с запросом &quot;Спр 10 НС&quot; в книге." type="5" refreshedVersion="8" background="1" saveData="1">
    <dbPr connection="Provider=Microsoft.Mashup.OleDb.1;Data Source=$Workbook$;Location=&quot;Спр 10 НС&quot;;Extended Properties=&quot;&quot;" command="SELECT * FROM [Спр 10 НС]"/>
  </connection>
  <connection id="2" xr16:uid="{00000000-0015-0000-FFFF-FFFF01000000}" keepAlive="1" name="Запрос — Спр 12 Земных ветвей" description="Соединение с запросом &quot;Спр 12 Земных ветвей&quot; в книге." type="5" refreshedVersion="8" background="1" saveData="1">
    <dbPr connection="Provider=Microsoft.Mashup.OleDb.1;Data Source=$Workbook$;Location=&quot;Спр 12 Земных ветвей&quot;;Extended Properties=&quot;&quot;" command="SELECT * FROM [Спр 12 Земных ветвей]"/>
  </connection>
  <connection id="3" xr16:uid="{00000000-0015-0000-FFFF-FFFF02000000}" keepAlive="1" name="Запрос — Спр 5 элементов" description="Соединение с запросом &quot;Спр 5 элементов&quot; в книге." type="5" refreshedVersion="8" background="1" saveData="1">
    <dbPr connection="Provider=Microsoft.Mashup.OleDb.1;Data Source=$Workbook$;Location=&quot;Спр 5 элементов&quot;;Extended Properties=&quot;&quot;" command="SELECT * FROM [Спр 5 элементов]"/>
  </connection>
  <connection id="4" xr16:uid="{00000000-0015-0000-FFFF-FFFF03000000}" keepAlive="1" name="Запрос — Спр ворот" description="Соединение с запросом &quot;Спр ворот&quot; в книге." type="5" refreshedVersion="8" background="1" saveData="1">
    <dbPr connection="Provider=Microsoft.Mashup.OleDb.1;Data Source=$Workbook$;Location=&quot;Спр ворот&quot;;Extended Properties=&quot;&quot;" command="SELECT * FROM [Спр ворот]"/>
  </connection>
  <connection id="5" xr16:uid="{00000000-0015-0000-FFFF-FFFF04000000}" keepAlive="1" name="Запрос — Спр дворцов" description="Соединение с запросом &quot;Спр дворцов&quot; в книге." type="5" refreshedVersion="8" background="1" saveData="1">
    <dbPr connection="Provider=Microsoft.Mashup.OleDb.1;Data Source=$Workbook$;Location=&quot;Спр дворцов&quot;;Extended Properties=&quot;&quot;" command="SELECT * FROM [Спр дворцов]"/>
  </connection>
  <connection id="6" xr16:uid="{00000000-0015-0000-FFFF-FFFF05000000}" keepAlive="1" name="Запрос — Спр духов" description="Соединение с запросом &quot;Спр духов&quot; в книге." type="5" refreshedVersion="8" background="1" saveData="1">
    <dbPr connection="Provider=Microsoft.Mashup.OleDb.1;Data Source=$Workbook$;Location=&quot;Спр духов&quot;;Extended Properties=&quot;&quot;" command="SELECT * FROM [Спр духов]"/>
  </connection>
  <connection id="7" xr16:uid="{00000000-0015-0000-FFFF-FFFF06000000}" keepAlive="1" name="Запрос — Спр звезд" description="Соединение с запросом &quot;Спр звезд&quot; в книге." type="5" refreshedVersion="8" background="1" saveData="1">
    <dbPr connection="Provider=Microsoft.Mashup.OleDb.1;Data Source=$Workbook$;Location=&quot;Спр звезд&quot;;Extended Properties=&quot;&quot;" command="SELECT * FROM [Спр звезд]"/>
  </connection>
  <connection id="8" xr16:uid="{00000000-0015-0000-FFFF-FFFF07000000}" keepAlive="1" name="Запрос — Спр круга Усин" description="Соединение с запросом &quot;Спр круга Усин&quot; в книге." type="5" refreshedVersion="8" background="1" saveData="1">
    <dbPr connection="Provider=Microsoft.Mashup.OleDb.1;Data Source=$Workbook$;Location=&quot;Спр круга Усин&quot;;Extended Properties=&quot;&quot;" command="SELECT * FROM [Спр круга Усин]"/>
  </connection>
  <connection id="9" xr16:uid="{00000000-0015-0000-FFFF-FFFF08000000}" keepAlive="1" name="Запрос — Спр НС" description="Соединение с запросом &quot;Спр НС&quot; в книге." type="5" refreshedVersion="8" background="1" saveData="1">
    <dbPr connection="Provider=Microsoft.Mashup.OleDb.1;Data Source=$Workbook$;Location=&quot;Спр НС&quot;;Extended Properties=&quot;&quot;" command="SELECT * FROM [Спр НС]"/>
  </connection>
  <connection id="10" xr16:uid="{00000000-0015-0000-FFFF-FFFF09000000}" keepAlive="1" name="Запрос — Спр отношение элементов в сезонах" description="Соединение с запросом &quot;Спр отношение элементов в сезонах&quot; в книге." type="5" refreshedVersion="8" background="1" saveData="1">
    <dbPr connection="Provider=Microsoft.Mashup.OleDb.1;Data Source=$Workbook$;Location=&quot;Спр отношение элементов в сезонах&quot;;Extended Properties=&quot;&quot;" command="SELECT * FROM [Спр отношение элементов в сезонах]"/>
  </connection>
  <connection id="11" xr16:uid="{00000000-0015-0000-FFFF-FFFF0A000000}" keepAlive="1" name="Запрос — Спр Фаза Ци" description="Соединение с запросом &quot;Спр Фаза Ци&quot; в книге." type="5" refreshedVersion="8" background="1" saveData="1">
    <dbPr connection="Provider=Microsoft.Mashup.OleDb.1;Data Source=$Workbook$;Location=&quot;Спр Фаза Ци&quot;;Extended Properties=&quot;&quot;" command="SELECT * FROM [Спр Фаза Ци]"/>
  </connection>
</connections>
</file>

<file path=xl/sharedStrings.xml><?xml version="1.0" encoding="utf-8"?>
<sst xmlns="http://schemas.openxmlformats.org/spreadsheetml/2006/main" count="51979" uniqueCount="5407">
  <si>
    <t>id</t>
  </si>
  <si>
    <t>gate_cha</t>
  </si>
  <si>
    <t>gate_rus_1</t>
  </si>
  <si>
    <t>gate_rus_2</t>
  </si>
  <si>
    <t>id_element</t>
  </si>
  <si>
    <t>id_palace</t>
  </si>
  <si>
    <t>koef</t>
  </si>
  <si>
    <t>vstroika_in_gate</t>
  </si>
  <si>
    <t>休</t>
  </si>
  <si>
    <t>Сю Мэнь</t>
  </si>
  <si>
    <t>Отдых</t>
  </si>
  <si>
    <t xml:space="preserve">1) расслабляться, отдыхать, кайфовать, восстанавливать силы в СПА, бассейне около водоема или попивая чай, пиво, вино 2) кататься на лодке, пойти в порт 3) чай, чайная лавка – пить, выбирать, посещать 4) рыба, морепродукты, водоросли – ловить, собирать, покупать, готовить 5) моряк, водолаз – общаться, стать им, одеться в форму и сделать селфи 6) заниматься сексом 7) моющее средство, шампунь – покупать, использовать </t>
  </si>
  <si>
    <t>生</t>
  </si>
  <si>
    <t>Шэн Мэнь</t>
  </si>
  <si>
    <t>Жизнь</t>
  </si>
  <si>
    <t>Все, что связано с деньгами и прибылью, а также рождением чего-то нового, торжеством жизни:1) Ребенок – играть с ним, гулять, заниматься, ухаживать за ним, пойти на детскую площадку 2) Нос, пальцы – обратить на них внимание 3) надеть перчатки 4) холм, гора, арка, тоннель – пойти в такое место 5) изделия из камня, керамика – делать, покупать, расписывать 6) деньги – считать, получать в кассе или банкомате</t>
  </si>
  <si>
    <t>傷</t>
  </si>
  <si>
    <t>Шан Мэнь</t>
  </si>
  <si>
    <t>Ранение</t>
  </si>
  <si>
    <t>杜</t>
  </si>
  <si>
    <t>Ду Мэнь</t>
  </si>
  <si>
    <t>Непроходимость</t>
  </si>
  <si>
    <t>景</t>
  </si>
  <si>
    <t>Цзин Мэнь</t>
  </si>
  <si>
    <t>Сцена</t>
  </si>
  <si>
    <t>Привлекать к себе внимание или участвовать в чем-то зрелищном: 1) Красивая женщина – выглядеть великолепно, отлично от большинства. 2) Либо идти вместе с красивой женщиной 3) Косметолог – посетить 4)офтальмолог – сходить к доктору 5) дворец, театр, кинотеатр – посетить 6) выйти на любую сцену, хоть деревянную в парке 7) доспехи надеть, в них сфотографироваться, посмеяться, отправить фото друзьям 8) красивый торт – купить и торжественно нести, дарить  9) потанцевать</t>
  </si>
  <si>
    <t>死</t>
  </si>
  <si>
    <t>Сы Мэнь</t>
  </si>
  <si>
    <t>Смерть</t>
  </si>
  <si>
    <t>驚</t>
  </si>
  <si>
    <t>Шока</t>
  </si>
  <si>
    <t>開</t>
  </si>
  <si>
    <t>Кай Мэнь</t>
  </si>
  <si>
    <t>Открытие</t>
  </si>
  <si>
    <t>1) шары из камня или металла – крутить в руках, привлекая внимание, желательно 6 штук. 2) можно запустить 6 (белых) воздушных шаров с гелием 3) корона – носить (в Бургер Кинге раздают) 4) голова – например взять с собой гипсовый бюст 5) зеркало (особенно круглое, овальное) – покупать, носить в руках, смотреться 6) старый человек – поговорить, спросить совета, помочь… 7)  императорский дворец, президентская резиденция – посетить, сделать коллаж со своим фото… 8) памятник, статуя, особенно очень известная – подойти к ним 9) надеть белую одежду, обувь сумку, можно с металлическим отливом (если это необычно для вас или в том месте, куда вы направляетесь)</t>
  </si>
  <si>
    <t>spirit_cha</t>
  </si>
  <si>
    <t>spirit_rus_1</t>
  </si>
  <si>
    <t>spirit_rus_2</t>
  </si>
  <si>
    <t>符</t>
  </si>
  <si>
    <t>Чжи Фу</t>
  </si>
  <si>
    <t xml:space="preserve">Главный дух </t>
  </si>
  <si>
    <t>蛇</t>
  </si>
  <si>
    <t>Тэн Шэ</t>
  </si>
  <si>
    <t>Дух Пернатого Змея</t>
  </si>
  <si>
    <t>陰</t>
  </si>
  <si>
    <t>Тай Инь</t>
  </si>
  <si>
    <t>Дух Великого Инь</t>
  </si>
  <si>
    <t>合</t>
  </si>
  <si>
    <t>Лю Хэ</t>
  </si>
  <si>
    <t>Дух Шести соединений</t>
  </si>
  <si>
    <t>虎</t>
  </si>
  <si>
    <t>Бай Ху</t>
  </si>
  <si>
    <t>Дух Белого Тигра</t>
  </si>
  <si>
    <t>武</t>
  </si>
  <si>
    <t>Сюань У</t>
  </si>
  <si>
    <t>Дух Темного воина</t>
  </si>
  <si>
    <t>地</t>
  </si>
  <si>
    <t>Дзю Ди</t>
  </si>
  <si>
    <t>Дух Девяти Земель</t>
  </si>
  <si>
    <t>天</t>
  </si>
  <si>
    <t>Дзю Тянь</t>
  </si>
  <si>
    <t>Дух Девяти Небес</t>
  </si>
  <si>
    <t>star_cha</t>
  </si>
  <si>
    <t>star_rus_1</t>
  </si>
  <si>
    <t>star_rus_2</t>
  </si>
  <si>
    <t>蓬</t>
  </si>
  <si>
    <t>Тянь Пэн</t>
  </si>
  <si>
    <t>Разбойник на воде</t>
  </si>
  <si>
    <t>任</t>
  </si>
  <si>
    <t>Тянь Жэнь</t>
  </si>
  <si>
    <t>Небесный Чиновник</t>
  </si>
  <si>
    <t>冲</t>
  </si>
  <si>
    <t>Тянь Чун</t>
  </si>
  <si>
    <t>Небесный Пробой</t>
  </si>
  <si>
    <t>辅</t>
  </si>
  <si>
    <t>Тянь Фу</t>
  </si>
  <si>
    <t>Небесная Помощь</t>
  </si>
  <si>
    <t>英</t>
  </si>
  <si>
    <t>Тянь Ин</t>
  </si>
  <si>
    <t>Небесный блеск</t>
  </si>
  <si>
    <t>芮</t>
  </si>
  <si>
    <t>Тянь Жуй</t>
  </si>
  <si>
    <t>Небесный росток</t>
  </si>
  <si>
    <t>禽</t>
  </si>
  <si>
    <t>Тянь Цинь</t>
  </si>
  <si>
    <t>Дикая Птица</t>
  </si>
  <si>
    <t>柱</t>
  </si>
  <si>
    <t>Тянь Чжу</t>
  </si>
  <si>
    <t>Разбитая армия</t>
  </si>
  <si>
    <t>心</t>
  </si>
  <si>
    <t>Тянь Синь</t>
  </si>
  <si>
    <t>Небесное сердце</t>
  </si>
  <si>
    <t>nm_cha</t>
  </si>
  <si>
    <t>nm_rus</t>
  </si>
  <si>
    <t>num</t>
  </si>
  <si>
    <t>direction</t>
  </si>
  <si>
    <t>id_scdg</t>
  </si>
  <si>
    <t>坎</t>
  </si>
  <si>
    <t>Кань</t>
  </si>
  <si>
    <t>Север</t>
  </si>
  <si>
    <t/>
  </si>
  <si>
    <t>Гэнь</t>
  </si>
  <si>
    <t>Северо-восток</t>
  </si>
  <si>
    <t>震</t>
  </si>
  <si>
    <t>Чжэнь</t>
  </si>
  <si>
    <t>Восток</t>
  </si>
  <si>
    <t>巽</t>
  </si>
  <si>
    <t>Сюнь</t>
  </si>
  <si>
    <t>Юго-Восток</t>
  </si>
  <si>
    <t>离</t>
  </si>
  <si>
    <t>Ли</t>
  </si>
  <si>
    <t>Юг</t>
  </si>
  <si>
    <t>坤</t>
  </si>
  <si>
    <t>Кунь</t>
  </si>
  <si>
    <t>Юго-Запад</t>
  </si>
  <si>
    <t>兑</t>
  </si>
  <si>
    <t>Дуй</t>
  </si>
  <si>
    <t>Запад</t>
  </si>
  <si>
    <t>乾</t>
  </si>
  <si>
    <t>Цянь</t>
  </si>
  <si>
    <t>Северо-Запад</t>
  </si>
  <si>
    <t>id_element_st</t>
  </si>
  <si>
    <t>id_element_en</t>
  </si>
  <si>
    <t>id_connect</t>
  </si>
  <si>
    <t>nm_elemet_st</t>
  </si>
  <si>
    <t>nm_element_en</t>
  </si>
  <si>
    <t>nm_connect</t>
  </si>
  <si>
    <t>key_element_connect</t>
  </si>
  <si>
    <t>coef_connect</t>
  </si>
  <si>
    <t>Дерево</t>
  </si>
  <si>
    <t>Партнерство</t>
  </si>
  <si>
    <t>1_1</t>
  </si>
  <si>
    <t>Огонь</t>
  </si>
  <si>
    <t>Ослабление</t>
  </si>
  <si>
    <t>1_2</t>
  </si>
  <si>
    <t>Земля</t>
  </si>
  <si>
    <t>Истощение</t>
  </si>
  <si>
    <t>1_3</t>
  </si>
  <si>
    <t>Металл</t>
  </si>
  <si>
    <t>Контроль</t>
  </si>
  <si>
    <t>1_4</t>
  </si>
  <si>
    <t>Вода</t>
  </si>
  <si>
    <t>Усиление</t>
  </si>
  <si>
    <t>1_5</t>
  </si>
  <si>
    <t>2_1</t>
  </si>
  <si>
    <t>2_2</t>
  </si>
  <si>
    <t>2_3</t>
  </si>
  <si>
    <t>2_4</t>
  </si>
  <si>
    <t>2_5</t>
  </si>
  <si>
    <t>3_1</t>
  </si>
  <si>
    <t>3_2</t>
  </si>
  <si>
    <t>3_3</t>
  </si>
  <si>
    <t>3_4</t>
  </si>
  <si>
    <t>3_5</t>
  </si>
  <si>
    <t>4_1</t>
  </si>
  <si>
    <t>4_2</t>
  </si>
  <si>
    <t>4_3</t>
  </si>
  <si>
    <t>4_4</t>
  </si>
  <si>
    <t>4_5</t>
  </si>
  <si>
    <t>5_1</t>
  </si>
  <si>
    <t>5_2</t>
  </si>
  <si>
    <t>5_3</t>
  </si>
  <si>
    <t>5_4</t>
  </si>
  <si>
    <t>5_5</t>
  </si>
  <si>
    <t>nm_season</t>
  </si>
  <si>
    <t>element_season</t>
  </si>
  <si>
    <t>nm_elementa_season</t>
  </si>
  <si>
    <t>coef_element_in_season</t>
  </si>
  <si>
    <t>coef_st_elemnt_in_season</t>
  </si>
  <si>
    <t>total_coef_in_season</t>
  </si>
  <si>
    <t>key_season_el_st_el_en</t>
  </si>
  <si>
    <t>Начало весны</t>
  </si>
  <si>
    <t>1_1_1</t>
  </si>
  <si>
    <t>1_1_2</t>
  </si>
  <si>
    <t>1_1_3</t>
  </si>
  <si>
    <t>1_1_4</t>
  </si>
  <si>
    <t>1_1_5</t>
  </si>
  <si>
    <t>1_2_1</t>
  </si>
  <si>
    <t>1_2_2</t>
  </si>
  <si>
    <t>1_2_3</t>
  </si>
  <si>
    <t>1_2_4</t>
  </si>
  <si>
    <t>1_2_5</t>
  </si>
  <si>
    <t>1_3_1</t>
  </si>
  <si>
    <t>1_3_2</t>
  </si>
  <si>
    <t>1_3_3</t>
  </si>
  <si>
    <t>1_3_4</t>
  </si>
  <si>
    <t>1_3_5</t>
  </si>
  <si>
    <t>1_4_1</t>
  </si>
  <si>
    <t>1_4_2</t>
  </si>
  <si>
    <t>1_4_3</t>
  </si>
  <si>
    <t>1_4_4</t>
  </si>
  <si>
    <t>1_4_5</t>
  </si>
  <si>
    <t>1_5_1</t>
  </si>
  <si>
    <t>1_5_2</t>
  </si>
  <si>
    <t>1_5_3</t>
  </si>
  <si>
    <t>1_5_4</t>
  </si>
  <si>
    <t>1_5_5</t>
  </si>
  <si>
    <t>Дождевые воды</t>
  </si>
  <si>
    <t>2_1_1</t>
  </si>
  <si>
    <t>2_1_2</t>
  </si>
  <si>
    <t>2_1_3</t>
  </si>
  <si>
    <t>2_1_4</t>
  </si>
  <si>
    <t>2_1_5</t>
  </si>
  <si>
    <t>2_2_1</t>
  </si>
  <si>
    <t>2_2_2</t>
  </si>
  <si>
    <t>2_2_3</t>
  </si>
  <si>
    <t>2_2_4</t>
  </si>
  <si>
    <t>2_2_5</t>
  </si>
  <si>
    <t>2_3_1</t>
  </si>
  <si>
    <t>2_3_2</t>
  </si>
  <si>
    <t>2_3_3</t>
  </si>
  <si>
    <t>2_3_4</t>
  </si>
  <si>
    <t>2_3_5</t>
  </si>
  <si>
    <t>2_4_1</t>
  </si>
  <si>
    <t>2_4_2</t>
  </si>
  <si>
    <t>2_4_3</t>
  </si>
  <si>
    <t>2_4_4</t>
  </si>
  <si>
    <t>2_4_5</t>
  </si>
  <si>
    <t>2_5_1</t>
  </si>
  <si>
    <t>2_5_2</t>
  </si>
  <si>
    <t>2_5_3</t>
  </si>
  <si>
    <t>2_5_4</t>
  </si>
  <si>
    <t>2_5_5</t>
  </si>
  <si>
    <t>Пробуждение насекомых</t>
  </si>
  <si>
    <t>3_1_1</t>
  </si>
  <si>
    <t>3_1_2</t>
  </si>
  <si>
    <t>3_1_3</t>
  </si>
  <si>
    <t>3_1_4</t>
  </si>
  <si>
    <t>3_1_5</t>
  </si>
  <si>
    <t>3_2_1</t>
  </si>
  <si>
    <t>3_2_2</t>
  </si>
  <si>
    <t>3_2_3</t>
  </si>
  <si>
    <t>3_2_4</t>
  </si>
  <si>
    <t>3_2_5</t>
  </si>
  <si>
    <t>3_3_1</t>
  </si>
  <si>
    <t>3_3_2</t>
  </si>
  <si>
    <t>3_3_3</t>
  </si>
  <si>
    <t>3_3_4</t>
  </si>
  <si>
    <t>3_3_5</t>
  </si>
  <si>
    <t>3_4_1</t>
  </si>
  <si>
    <t>3_4_2</t>
  </si>
  <si>
    <t>3_4_3</t>
  </si>
  <si>
    <t>3_4_4</t>
  </si>
  <si>
    <t>3_4_5</t>
  </si>
  <si>
    <t>3_5_1</t>
  </si>
  <si>
    <t>3_5_2</t>
  </si>
  <si>
    <t>3_5_3</t>
  </si>
  <si>
    <t>3_5_4</t>
  </si>
  <si>
    <t>3_5_5</t>
  </si>
  <si>
    <t>Весеннее равноденствие</t>
  </si>
  <si>
    <t>4_1_1</t>
  </si>
  <si>
    <t>4_1_2</t>
  </si>
  <si>
    <t>4_1_3</t>
  </si>
  <si>
    <t>4_1_4</t>
  </si>
  <si>
    <t>4_1_5</t>
  </si>
  <si>
    <t>4_2_1</t>
  </si>
  <si>
    <t>4_2_2</t>
  </si>
  <si>
    <t>4_2_3</t>
  </si>
  <si>
    <t>4_2_4</t>
  </si>
  <si>
    <t>4_2_5</t>
  </si>
  <si>
    <t>4_3_1</t>
  </si>
  <si>
    <t>4_3_2</t>
  </si>
  <si>
    <t>4_3_3</t>
  </si>
  <si>
    <t>4_3_4</t>
  </si>
  <si>
    <t>4_3_5</t>
  </si>
  <si>
    <t>4_4_1</t>
  </si>
  <si>
    <t>4_4_2</t>
  </si>
  <si>
    <t>4_4_3</t>
  </si>
  <si>
    <t>4_4_4</t>
  </si>
  <si>
    <t>4_4_5</t>
  </si>
  <si>
    <t>4_5_1</t>
  </si>
  <si>
    <t>4_5_2</t>
  </si>
  <si>
    <t>4_5_3</t>
  </si>
  <si>
    <t>4_5_4</t>
  </si>
  <si>
    <t>4_5_5</t>
  </si>
  <si>
    <t>Чистота и ясность</t>
  </si>
  <si>
    <t>5_1_1</t>
  </si>
  <si>
    <t>5_1_2</t>
  </si>
  <si>
    <t>5_1_3</t>
  </si>
  <si>
    <t>5_1_4</t>
  </si>
  <si>
    <t>5_1_5</t>
  </si>
  <si>
    <t>5_2_1</t>
  </si>
  <si>
    <t>5_2_2</t>
  </si>
  <si>
    <t>5_2_3</t>
  </si>
  <si>
    <t>5_2_4</t>
  </si>
  <si>
    <t>5_2_5</t>
  </si>
  <si>
    <t>5_3_1</t>
  </si>
  <si>
    <t>5_3_2</t>
  </si>
  <si>
    <t>5_3_3</t>
  </si>
  <si>
    <t>5_3_4</t>
  </si>
  <si>
    <t>5_3_5</t>
  </si>
  <si>
    <t>5_4_1</t>
  </si>
  <si>
    <t>5_4_2</t>
  </si>
  <si>
    <t>5_4_3</t>
  </si>
  <si>
    <t>5_4_4</t>
  </si>
  <si>
    <t>5_4_5</t>
  </si>
  <si>
    <t>5_5_1</t>
  </si>
  <si>
    <t>5_5_2</t>
  </si>
  <si>
    <t>5_5_3</t>
  </si>
  <si>
    <t>5_5_4</t>
  </si>
  <si>
    <t>5_5_5</t>
  </si>
  <si>
    <t>Хлебные дожди</t>
  </si>
  <si>
    <t>6_1_1</t>
  </si>
  <si>
    <t>6_1_2</t>
  </si>
  <si>
    <t>6_1_3</t>
  </si>
  <si>
    <t>6_1_4</t>
  </si>
  <si>
    <t>6_1_5</t>
  </si>
  <si>
    <t>6_2_1</t>
  </si>
  <si>
    <t>6_2_2</t>
  </si>
  <si>
    <t>6_2_3</t>
  </si>
  <si>
    <t>6_2_4</t>
  </si>
  <si>
    <t>6_2_5</t>
  </si>
  <si>
    <t>6_3_1</t>
  </si>
  <si>
    <t>6_3_2</t>
  </si>
  <si>
    <t>6_3_3</t>
  </si>
  <si>
    <t>6_3_4</t>
  </si>
  <si>
    <t>6_3_5</t>
  </si>
  <si>
    <t>6_4_1</t>
  </si>
  <si>
    <t>6_4_2</t>
  </si>
  <si>
    <t>6_4_3</t>
  </si>
  <si>
    <t>6_4_4</t>
  </si>
  <si>
    <t>6_4_5</t>
  </si>
  <si>
    <t>6_5_1</t>
  </si>
  <si>
    <t>6_5_2</t>
  </si>
  <si>
    <t>6_5_3</t>
  </si>
  <si>
    <t>6_5_4</t>
  </si>
  <si>
    <t>6_5_5</t>
  </si>
  <si>
    <t>Начала лета</t>
  </si>
  <si>
    <t>7_1_1</t>
  </si>
  <si>
    <t>7_1_2</t>
  </si>
  <si>
    <t>7_1_3</t>
  </si>
  <si>
    <t>7_1_4</t>
  </si>
  <si>
    <t>7_1_5</t>
  </si>
  <si>
    <t>7_2_1</t>
  </si>
  <si>
    <t>7_2_2</t>
  </si>
  <si>
    <t>7_2_3</t>
  </si>
  <si>
    <t>7_2_4</t>
  </si>
  <si>
    <t>7_2_5</t>
  </si>
  <si>
    <t>7_3_1</t>
  </si>
  <si>
    <t>7_3_2</t>
  </si>
  <si>
    <t>7_3_3</t>
  </si>
  <si>
    <t>7_3_4</t>
  </si>
  <si>
    <t>7_3_5</t>
  </si>
  <si>
    <t>7_4_1</t>
  </si>
  <si>
    <t>7_4_2</t>
  </si>
  <si>
    <t>7_4_3</t>
  </si>
  <si>
    <t>7_4_4</t>
  </si>
  <si>
    <t>7_4_5</t>
  </si>
  <si>
    <t>7_5_1</t>
  </si>
  <si>
    <t>7_5_2</t>
  </si>
  <si>
    <t>7_5_3</t>
  </si>
  <si>
    <t>7_5_4</t>
  </si>
  <si>
    <t>7_5_5</t>
  </si>
  <si>
    <t>Малое изобилие</t>
  </si>
  <si>
    <t>8_1_1</t>
  </si>
  <si>
    <t>8_1_2</t>
  </si>
  <si>
    <t>8_1_3</t>
  </si>
  <si>
    <t>8_1_4</t>
  </si>
  <si>
    <t>8_1_5</t>
  </si>
  <si>
    <t>8_2_1</t>
  </si>
  <si>
    <t>8_2_2</t>
  </si>
  <si>
    <t>8_2_3</t>
  </si>
  <si>
    <t>8_2_4</t>
  </si>
  <si>
    <t>8_2_5</t>
  </si>
  <si>
    <t>8_3_1</t>
  </si>
  <si>
    <t>8_3_2</t>
  </si>
  <si>
    <t>8_3_3</t>
  </si>
  <si>
    <t>8_3_4</t>
  </si>
  <si>
    <t>8_3_5</t>
  </si>
  <si>
    <t>8_4_1</t>
  </si>
  <si>
    <t>8_4_2</t>
  </si>
  <si>
    <t>8_4_3</t>
  </si>
  <si>
    <t>8_4_4</t>
  </si>
  <si>
    <t>8_4_5</t>
  </si>
  <si>
    <t>8_5_1</t>
  </si>
  <si>
    <t>8_5_2</t>
  </si>
  <si>
    <t>8_5_3</t>
  </si>
  <si>
    <t>8_5_4</t>
  </si>
  <si>
    <t>8_5_5</t>
  </si>
  <si>
    <t>Колошение хлебов</t>
  </si>
  <si>
    <t>9_1_1</t>
  </si>
  <si>
    <t>9_1_2</t>
  </si>
  <si>
    <t>9_1_3</t>
  </si>
  <si>
    <t>9_1_4</t>
  </si>
  <si>
    <t>9_1_5</t>
  </si>
  <si>
    <t>9_2_1</t>
  </si>
  <si>
    <t>9_2_2</t>
  </si>
  <si>
    <t>9_2_3</t>
  </si>
  <si>
    <t>9_2_4</t>
  </si>
  <si>
    <t>9_2_5</t>
  </si>
  <si>
    <t>9_3_1</t>
  </si>
  <si>
    <t>9_3_2</t>
  </si>
  <si>
    <t>9_3_3</t>
  </si>
  <si>
    <t>9_3_4</t>
  </si>
  <si>
    <t>9_3_5</t>
  </si>
  <si>
    <t>9_4_1</t>
  </si>
  <si>
    <t>9_4_2</t>
  </si>
  <si>
    <t>9_4_3</t>
  </si>
  <si>
    <t>9_4_4</t>
  </si>
  <si>
    <t>9_4_5</t>
  </si>
  <si>
    <t>9_5_1</t>
  </si>
  <si>
    <t>9_5_2</t>
  </si>
  <si>
    <t>9_5_3</t>
  </si>
  <si>
    <t>9_5_4</t>
  </si>
  <si>
    <t>9_5_5</t>
  </si>
  <si>
    <t>Летнее солнцестояние</t>
  </si>
  <si>
    <t>10_1_1</t>
  </si>
  <si>
    <t>10_1_2</t>
  </si>
  <si>
    <t>10_1_3</t>
  </si>
  <si>
    <t>10_1_4</t>
  </si>
  <si>
    <t>10_1_5</t>
  </si>
  <si>
    <t>10_2_1</t>
  </si>
  <si>
    <t>10_2_2</t>
  </si>
  <si>
    <t>10_2_3</t>
  </si>
  <si>
    <t>10_2_4</t>
  </si>
  <si>
    <t>10_2_5</t>
  </si>
  <si>
    <t>10_3_1</t>
  </si>
  <si>
    <t>10_3_2</t>
  </si>
  <si>
    <t>10_3_3</t>
  </si>
  <si>
    <t>10_3_4</t>
  </si>
  <si>
    <t>10_3_5</t>
  </si>
  <si>
    <t>10_4_1</t>
  </si>
  <si>
    <t>10_4_2</t>
  </si>
  <si>
    <t>10_4_3</t>
  </si>
  <si>
    <t>10_4_4</t>
  </si>
  <si>
    <t>10_4_5</t>
  </si>
  <si>
    <t>10_5_1</t>
  </si>
  <si>
    <t>10_5_2</t>
  </si>
  <si>
    <t>10_5_3</t>
  </si>
  <si>
    <t>10_5_4</t>
  </si>
  <si>
    <t>10_5_5</t>
  </si>
  <si>
    <t>Малая жара</t>
  </si>
  <si>
    <t>11_1_1</t>
  </si>
  <si>
    <t>11_1_2</t>
  </si>
  <si>
    <t>11_1_3</t>
  </si>
  <si>
    <t>11_1_4</t>
  </si>
  <si>
    <t>11_1_5</t>
  </si>
  <si>
    <t>11_2_1</t>
  </si>
  <si>
    <t>11_2_2</t>
  </si>
  <si>
    <t>11_2_3</t>
  </si>
  <si>
    <t>11_2_4</t>
  </si>
  <si>
    <t>11_2_5</t>
  </si>
  <si>
    <t>11_3_1</t>
  </si>
  <si>
    <t>11_3_2</t>
  </si>
  <si>
    <t>11_3_3</t>
  </si>
  <si>
    <t>11_3_4</t>
  </si>
  <si>
    <t>11_3_5</t>
  </si>
  <si>
    <t>11_4_1</t>
  </si>
  <si>
    <t>11_4_2</t>
  </si>
  <si>
    <t>11_4_3</t>
  </si>
  <si>
    <t>11_4_4</t>
  </si>
  <si>
    <t>11_4_5</t>
  </si>
  <si>
    <t>11_5_1</t>
  </si>
  <si>
    <t>11_5_2</t>
  </si>
  <si>
    <t>11_5_3</t>
  </si>
  <si>
    <t>11_5_4</t>
  </si>
  <si>
    <t>11_5_5</t>
  </si>
  <si>
    <t>Большая жара</t>
  </si>
  <si>
    <t>12_1_1</t>
  </si>
  <si>
    <t>12_1_2</t>
  </si>
  <si>
    <t>12_1_3</t>
  </si>
  <si>
    <t>12_1_4</t>
  </si>
  <si>
    <t>12_1_5</t>
  </si>
  <si>
    <t>12_2_1</t>
  </si>
  <si>
    <t>12_2_2</t>
  </si>
  <si>
    <t>12_2_3</t>
  </si>
  <si>
    <t>12_2_4</t>
  </si>
  <si>
    <t>12_2_5</t>
  </si>
  <si>
    <t>12_3_1</t>
  </si>
  <si>
    <t>12_3_2</t>
  </si>
  <si>
    <t>12_3_3</t>
  </si>
  <si>
    <t>12_3_4</t>
  </si>
  <si>
    <t>12_3_5</t>
  </si>
  <si>
    <t>12_4_1</t>
  </si>
  <si>
    <t>12_4_2</t>
  </si>
  <si>
    <t>12_4_3</t>
  </si>
  <si>
    <t>12_4_4</t>
  </si>
  <si>
    <t>12_4_5</t>
  </si>
  <si>
    <t>12_5_1</t>
  </si>
  <si>
    <t>12_5_2</t>
  </si>
  <si>
    <t>12_5_3</t>
  </si>
  <si>
    <t>12_5_4</t>
  </si>
  <si>
    <t>12_5_5</t>
  </si>
  <si>
    <t>Начало осени</t>
  </si>
  <si>
    <t>13_1_1</t>
  </si>
  <si>
    <t>13_1_2</t>
  </si>
  <si>
    <t>13_1_3</t>
  </si>
  <si>
    <t>13_1_4</t>
  </si>
  <si>
    <t>13_1_5</t>
  </si>
  <si>
    <t>13_2_1</t>
  </si>
  <si>
    <t>13_2_2</t>
  </si>
  <si>
    <t>13_2_3</t>
  </si>
  <si>
    <t>13_2_4</t>
  </si>
  <si>
    <t>13_2_5</t>
  </si>
  <si>
    <t>13_3_1</t>
  </si>
  <si>
    <t>13_3_2</t>
  </si>
  <si>
    <t>13_3_3</t>
  </si>
  <si>
    <t>13_3_4</t>
  </si>
  <si>
    <t>13_3_5</t>
  </si>
  <si>
    <t>13_4_1</t>
  </si>
  <si>
    <t>13_4_2</t>
  </si>
  <si>
    <t>13_4_3</t>
  </si>
  <si>
    <t>13_4_4</t>
  </si>
  <si>
    <t>13_4_5</t>
  </si>
  <si>
    <t>13_5_1</t>
  </si>
  <si>
    <t>13_5_2</t>
  </si>
  <si>
    <t>13_5_3</t>
  </si>
  <si>
    <t>13_5_4</t>
  </si>
  <si>
    <t>13_5_5</t>
  </si>
  <si>
    <t>Прекращение жары</t>
  </si>
  <si>
    <t>14_1_1</t>
  </si>
  <si>
    <t>14_1_2</t>
  </si>
  <si>
    <t>14_1_3</t>
  </si>
  <si>
    <t>14_1_4</t>
  </si>
  <si>
    <t>14_1_5</t>
  </si>
  <si>
    <t>14_2_1</t>
  </si>
  <si>
    <t>14_2_2</t>
  </si>
  <si>
    <t>14_2_3</t>
  </si>
  <si>
    <t>14_2_4</t>
  </si>
  <si>
    <t>14_2_5</t>
  </si>
  <si>
    <t>14_3_1</t>
  </si>
  <si>
    <t>14_3_2</t>
  </si>
  <si>
    <t>14_3_3</t>
  </si>
  <si>
    <t>14_3_4</t>
  </si>
  <si>
    <t>14_3_5</t>
  </si>
  <si>
    <t>14_4_1</t>
  </si>
  <si>
    <t>14_4_2</t>
  </si>
  <si>
    <t>14_4_3</t>
  </si>
  <si>
    <t>14_4_4</t>
  </si>
  <si>
    <t>14_4_5</t>
  </si>
  <si>
    <t>14_5_1</t>
  </si>
  <si>
    <t>14_5_2</t>
  </si>
  <si>
    <t>14_5_3</t>
  </si>
  <si>
    <t>14_5_4</t>
  </si>
  <si>
    <t>14_5_5</t>
  </si>
  <si>
    <t>Белые росы</t>
  </si>
  <si>
    <t>15_1_1</t>
  </si>
  <si>
    <t>15_1_2</t>
  </si>
  <si>
    <t>15_1_3</t>
  </si>
  <si>
    <t>15_1_4</t>
  </si>
  <si>
    <t>15_1_5</t>
  </si>
  <si>
    <t>15_2_1</t>
  </si>
  <si>
    <t>15_2_2</t>
  </si>
  <si>
    <t>15_2_3</t>
  </si>
  <si>
    <t>15_2_4</t>
  </si>
  <si>
    <t>15_2_5</t>
  </si>
  <si>
    <t>15_3_1</t>
  </si>
  <si>
    <t>15_3_2</t>
  </si>
  <si>
    <t>15_3_3</t>
  </si>
  <si>
    <t>15_3_4</t>
  </si>
  <si>
    <t>15_3_5</t>
  </si>
  <si>
    <t>15_4_1</t>
  </si>
  <si>
    <t>15_4_2</t>
  </si>
  <si>
    <t>15_4_3</t>
  </si>
  <si>
    <t>15_4_4</t>
  </si>
  <si>
    <t>15_4_5</t>
  </si>
  <si>
    <t>15_5_1</t>
  </si>
  <si>
    <t>15_5_2</t>
  </si>
  <si>
    <t>15_5_3</t>
  </si>
  <si>
    <t>15_5_4</t>
  </si>
  <si>
    <t>15_5_5</t>
  </si>
  <si>
    <t>Осеннее равноденствие</t>
  </si>
  <si>
    <t>16_1_1</t>
  </si>
  <si>
    <t>16_1_2</t>
  </si>
  <si>
    <t>16_1_3</t>
  </si>
  <si>
    <t>16_1_4</t>
  </si>
  <si>
    <t>16_1_5</t>
  </si>
  <si>
    <t>16_2_1</t>
  </si>
  <si>
    <t>16_2_2</t>
  </si>
  <si>
    <t>16_2_3</t>
  </si>
  <si>
    <t>16_2_4</t>
  </si>
  <si>
    <t>16_2_5</t>
  </si>
  <si>
    <t>16_3_1</t>
  </si>
  <si>
    <t>16_3_2</t>
  </si>
  <si>
    <t>16_3_3</t>
  </si>
  <si>
    <t>16_3_4</t>
  </si>
  <si>
    <t>16_3_5</t>
  </si>
  <si>
    <t>16_4_1</t>
  </si>
  <si>
    <t>16_4_2</t>
  </si>
  <si>
    <t>16_4_3</t>
  </si>
  <si>
    <t>16_4_4</t>
  </si>
  <si>
    <t>16_4_5</t>
  </si>
  <si>
    <t>16_5_1</t>
  </si>
  <si>
    <t>16_5_2</t>
  </si>
  <si>
    <t>16_5_3</t>
  </si>
  <si>
    <t>16_5_4</t>
  </si>
  <si>
    <t>16_5_5</t>
  </si>
  <si>
    <t>Холодные росы</t>
  </si>
  <si>
    <t>17_1_1</t>
  </si>
  <si>
    <t>17_1_2</t>
  </si>
  <si>
    <t>17_1_3</t>
  </si>
  <si>
    <t>17_1_4</t>
  </si>
  <si>
    <t>17_1_5</t>
  </si>
  <si>
    <t>17_2_1</t>
  </si>
  <si>
    <t>17_2_2</t>
  </si>
  <si>
    <t>17_2_3</t>
  </si>
  <si>
    <t>17_2_4</t>
  </si>
  <si>
    <t>17_2_5</t>
  </si>
  <si>
    <t>17_3_1</t>
  </si>
  <si>
    <t>17_3_2</t>
  </si>
  <si>
    <t>17_3_3</t>
  </si>
  <si>
    <t>17_3_4</t>
  </si>
  <si>
    <t>17_3_5</t>
  </si>
  <si>
    <t>17_4_1</t>
  </si>
  <si>
    <t>17_4_2</t>
  </si>
  <si>
    <t>17_4_3</t>
  </si>
  <si>
    <t>17_4_4</t>
  </si>
  <si>
    <t>17_4_5</t>
  </si>
  <si>
    <t>17_5_1</t>
  </si>
  <si>
    <t>17_5_2</t>
  </si>
  <si>
    <t>17_5_3</t>
  </si>
  <si>
    <t>17_5_4</t>
  </si>
  <si>
    <t>17_5_5</t>
  </si>
  <si>
    <t>Выпадение инея</t>
  </si>
  <si>
    <t>18_1_1</t>
  </si>
  <si>
    <t>18_1_2</t>
  </si>
  <si>
    <t>18_1_3</t>
  </si>
  <si>
    <t>18_1_4</t>
  </si>
  <si>
    <t>18_1_5</t>
  </si>
  <si>
    <t>18_2_1</t>
  </si>
  <si>
    <t>18_2_2</t>
  </si>
  <si>
    <t>18_2_3</t>
  </si>
  <si>
    <t>18_2_4</t>
  </si>
  <si>
    <t>18_2_5</t>
  </si>
  <si>
    <t>18_3_1</t>
  </si>
  <si>
    <t>18_3_2</t>
  </si>
  <si>
    <t>18_3_3</t>
  </si>
  <si>
    <t>18_3_4</t>
  </si>
  <si>
    <t>18_3_5</t>
  </si>
  <si>
    <t>18_4_1</t>
  </si>
  <si>
    <t>18_4_2</t>
  </si>
  <si>
    <t>18_4_3</t>
  </si>
  <si>
    <t>18_4_4</t>
  </si>
  <si>
    <t>18_4_5</t>
  </si>
  <si>
    <t>18_5_1</t>
  </si>
  <si>
    <t>18_5_2</t>
  </si>
  <si>
    <t>18_5_3</t>
  </si>
  <si>
    <t>18_5_4</t>
  </si>
  <si>
    <t>18_5_5</t>
  </si>
  <si>
    <t>Начало зимы</t>
  </si>
  <si>
    <t>19_1_1</t>
  </si>
  <si>
    <t>19_1_2</t>
  </si>
  <si>
    <t>19_1_3</t>
  </si>
  <si>
    <t>19_1_4</t>
  </si>
  <si>
    <t>19_1_5</t>
  </si>
  <si>
    <t>19_2_1</t>
  </si>
  <si>
    <t>19_2_2</t>
  </si>
  <si>
    <t>19_2_3</t>
  </si>
  <si>
    <t>19_2_4</t>
  </si>
  <si>
    <t>19_2_5</t>
  </si>
  <si>
    <t>19_3_1</t>
  </si>
  <si>
    <t>19_3_2</t>
  </si>
  <si>
    <t>19_3_3</t>
  </si>
  <si>
    <t>19_3_4</t>
  </si>
  <si>
    <t>19_3_5</t>
  </si>
  <si>
    <t>19_4_1</t>
  </si>
  <si>
    <t>19_4_2</t>
  </si>
  <si>
    <t>19_4_3</t>
  </si>
  <si>
    <t>19_4_4</t>
  </si>
  <si>
    <t>19_4_5</t>
  </si>
  <si>
    <t>19_5_1</t>
  </si>
  <si>
    <t>19_5_2</t>
  </si>
  <si>
    <t>19_5_3</t>
  </si>
  <si>
    <t>19_5_4</t>
  </si>
  <si>
    <t>19_5_5</t>
  </si>
  <si>
    <t>Малые снега</t>
  </si>
  <si>
    <t>20_1_1</t>
  </si>
  <si>
    <t>20_1_2</t>
  </si>
  <si>
    <t>20_1_3</t>
  </si>
  <si>
    <t>20_1_4</t>
  </si>
  <si>
    <t>20_1_5</t>
  </si>
  <si>
    <t>20_2_1</t>
  </si>
  <si>
    <t>20_2_2</t>
  </si>
  <si>
    <t>20_2_3</t>
  </si>
  <si>
    <t>20_2_4</t>
  </si>
  <si>
    <t>20_2_5</t>
  </si>
  <si>
    <t>20_3_1</t>
  </si>
  <si>
    <t>20_3_2</t>
  </si>
  <si>
    <t>20_3_3</t>
  </si>
  <si>
    <t>20_3_4</t>
  </si>
  <si>
    <t>20_3_5</t>
  </si>
  <si>
    <t>20_4_1</t>
  </si>
  <si>
    <t>20_4_2</t>
  </si>
  <si>
    <t>20_4_3</t>
  </si>
  <si>
    <t>20_4_4</t>
  </si>
  <si>
    <t>20_4_5</t>
  </si>
  <si>
    <t>20_5_1</t>
  </si>
  <si>
    <t>20_5_2</t>
  </si>
  <si>
    <t>20_5_3</t>
  </si>
  <si>
    <t>20_5_4</t>
  </si>
  <si>
    <t>20_5_5</t>
  </si>
  <si>
    <t>Большие снега</t>
  </si>
  <si>
    <t>21_1_1</t>
  </si>
  <si>
    <t>21_1_2</t>
  </si>
  <si>
    <t>21_1_3</t>
  </si>
  <si>
    <t>21_1_4</t>
  </si>
  <si>
    <t>21_1_5</t>
  </si>
  <si>
    <t>21_2_1</t>
  </si>
  <si>
    <t>21_2_2</t>
  </si>
  <si>
    <t>21_2_3</t>
  </si>
  <si>
    <t>21_2_4</t>
  </si>
  <si>
    <t>21_2_5</t>
  </si>
  <si>
    <t>21_3_1</t>
  </si>
  <si>
    <t>21_3_2</t>
  </si>
  <si>
    <t>21_3_3</t>
  </si>
  <si>
    <t>21_3_4</t>
  </si>
  <si>
    <t>21_3_5</t>
  </si>
  <si>
    <t>21_4_1</t>
  </si>
  <si>
    <t>21_4_2</t>
  </si>
  <si>
    <t>21_4_3</t>
  </si>
  <si>
    <t>21_4_4</t>
  </si>
  <si>
    <t>21_4_5</t>
  </si>
  <si>
    <t>21_5_1</t>
  </si>
  <si>
    <t>21_5_2</t>
  </si>
  <si>
    <t>21_5_3</t>
  </si>
  <si>
    <t>21_5_4</t>
  </si>
  <si>
    <t>21_5_5</t>
  </si>
  <si>
    <t>Зимнее солнцестояние</t>
  </si>
  <si>
    <t>22_1_1</t>
  </si>
  <si>
    <t>22_1_2</t>
  </si>
  <si>
    <t>22_1_3</t>
  </si>
  <si>
    <t>22_1_4</t>
  </si>
  <si>
    <t>22_1_5</t>
  </si>
  <si>
    <t>22_2_1</t>
  </si>
  <si>
    <t>22_2_2</t>
  </si>
  <si>
    <t>22_2_3</t>
  </si>
  <si>
    <t>22_2_4</t>
  </si>
  <si>
    <t>22_2_5</t>
  </si>
  <si>
    <t>22_3_1</t>
  </si>
  <si>
    <t>22_3_2</t>
  </si>
  <si>
    <t>22_3_3</t>
  </si>
  <si>
    <t>22_3_4</t>
  </si>
  <si>
    <t>22_3_5</t>
  </si>
  <si>
    <t>22_4_1</t>
  </si>
  <si>
    <t>22_4_2</t>
  </si>
  <si>
    <t>22_4_3</t>
  </si>
  <si>
    <t>22_4_4</t>
  </si>
  <si>
    <t>22_4_5</t>
  </si>
  <si>
    <t>22_5_1</t>
  </si>
  <si>
    <t>22_5_2</t>
  </si>
  <si>
    <t>22_5_3</t>
  </si>
  <si>
    <t>22_5_4</t>
  </si>
  <si>
    <t>22_5_5</t>
  </si>
  <si>
    <t>Малые холода</t>
  </si>
  <si>
    <t>23_1_1</t>
  </si>
  <si>
    <t>23_1_2</t>
  </si>
  <si>
    <t>23_1_3</t>
  </si>
  <si>
    <t>23_1_4</t>
  </si>
  <si>
    <t>23_1_5</t>
  </si>
  <si>
    <t>23_2_1</t>
  </si>
  <si>
    <t>23_2_2</t>
  </si>
  <si>
    <t>23_2_3</t>
  </si>
  <si>
    <t>23_2_4</t>
  </si>
  <si>
    <t>23_2_5</t>
  </si>
  <si>
    <t>23_3_1</t>
  </si>
  <si>
    <t>23_3_2</t>
  </si>
  <si>
    <t>23_3_3</t>
  </si>
  <si>
    <t>23_3_4</t>
  </si>
  <si>
    <t>23_3_5</t>
  </si>
  <si>
    <t>23_4_1</t>
  </si>
  <si>
    <t>23_4_2</t>
  </si>
  <si>
    <t>23_4_3</t>
  </si>
  <si>
    <t>23_4_4</t>
  </si>
  <si>
    <t>23_4_5</t>
  </si>
  <si>
    <t>23_5_1</t>
  </si>
  <si>
    <t>23_5_2</t>
  </si>
  <si>
    <t>23_5_3</t>
  </si>
  <si>
    <t>23_5_4</t>
  </si>
  <si>
    <t>23_5_5</t>
  </si>
  <si>
    <t>Большие холода</t>
  </si>
  <si>
    <t>24_1_1</t>
  </si>
  <si>
    <t>24_1_2</t>
  </si>
  <si>
    <t>24_1_3</t>
  </si>
  <si>
    <t>24_1_4</t>
  </si>
  <si>
    <t>24_1_5</t>
  </si>
  <si>
    <t>24_2_1</t>
  </si>
  <si>
    <t>24_2_2</t>
  </si>
  <si>
    <t>24_2_3</t>
  </si>
  <si>
    <t>24_2_4</t>
  </si>
  <si>
    <t>24_2_5</t>
  </si>
  <si>
    <t>24_3_1</t>
  </si>
  <si>
    <t>24_3_2</t>
  </si>
  <si>
    <t>24_3_3</t>
  </si>
  <si>
    <t>24_3_4</t>
  </si>
  <si>
    <t>24_3_5</t>
  </si>
  <si>
    <t>24_4_1</t>
  </si>
  <si>
    <t>24_4_2</t>
  </si>
  <si>
    <t>24_4_3</t>
  </si>
  <si>
    <t>24_4_4</t>
  </si>
  <si>
    <t>24_4_5</t>
  </si>
  <si>
    <t>24_5_1</t>
  </si>
  <si>
    <t>24_5_2</t>
  </si>
  <si>
    <t>24_5_3</t>
  </si>
  <si>
    <t>24_5_4</t>
  </si>
  <si>
    <t>24_5_5</t>
  </si>
  <si>
    <t>nm</t>
  </si>
  <si>
    <t>describe</t>
  </si>
  <si>
    <t>id_season_start</t>
  </si>
  <si>
    <t>god_stolp_sky</t>
  </si>
  <si>
    <t>god_stolp_sky_id_5_element</t>
  </si>
  <si>
    <t>god_stolp_earth</t>
  </si>
  <si>
    <t>god_stolp_earth_5_element</t>
  </si>
  <si>
    <t>god_scdg_element_num</t>
  </si>
  <si>
    <t>god_scdg_period_num</t>
  </si>
  <si>
    <t>god_scdg_id_5_element</t>
  </si>
  <si>
    <t>mes_stolp_sky</t>
  </si>
  <si>
    <t>mes_stolp_sky_id_5_element</t>
  </si>
  <si>
    <t>mes_stolp_earth</t>
  </si>
  <si>
    <t>mes_stolp_earth_id_5_element</t>
  </si>
  <si>
    <t>mes_scdg_element_num</t>
  </si>
  <si>
    <t>mes_scdg_period_num</t>
  </si>
  <si>
    <t>mes_scdg_id_5_element</t>
  </si>
  <si>
    <t>den_stolp_sky</t>
  </si>
  <si>
    <t>den_stolp_sky_id_5_element</t>
  </si>
  <si>
    <t>den_stolp_earth</t>
  </si>
  <si>
    <t>den_stolp_earth_id_5_element</t>
  </si>
  <si>
    <t>den_scdg_element_num</t>
  </si>
  <si>
    <t>den_scdg_period_num</t>
  </si>
  <si>
    <t>den_scdg_id_5_element</t>
  </si>
  <si>
    <t>chas_stolp_sky</t>
  </si>
  <si>
    <t>chas_stolp_sky_id_5_element</t>
  </si>
  <si>
    <t>chas_stolp_earth</t>
  </si>
  <si>
    <t>chas_stolp_earth_id_5_element</t>
  </si>
  <si>
    <t>chas_scdg_element_num</t>
  </si>
  <si>
    <t>chas_scdg_period_num</t>
  </si>
  <si>
    <t>chas_scdg_id_5_element</t>
  </si>
  <si>
    <t>palace</t>
  </si>
  <si>
    <t>flag_sky_fou_tou</t>
  </si>
  <si>
    <t>sky</t>
  </si>
  <si>
    <t>flag_earth_fou_tou</t>
  </si>
  <si>
    <t>earth</t>
  </si>
  <si>
    <t>gate</t>
  </si>
  <si>
    <t>flag_main_gate</t>
  </si>
  <si>
    <t>star</t>
  </si>
  <si>
    <t>flag_main_star</t>
  </si>
  <si>
    <t>spirit</t>
  </si>
  <si>
    <t>coef</t>
  </si>
  <si>
    <t>activation_use</t>
  </si>
  <si>
    <t>activation_stop_factor</t>
  </si>
  <si>
    <t>walk_use</t>
  </si>
  <si>
    <t>walk_stop_factor</t>
  </si>
  <si>
    <t>scdg_use</t>
  </si>
  <si>
    <t>scdg_stop_factor</t>
  </si>
  <si>
    <t>date_analyze_use</t>
  </si>
  <si>
    <t>date_analyze_stop_factor</t>
  </si>
  <si>
    <t>Дракон</t>
  </si>
  <si>
    <t>Змея</t>
  </si>
  <si>
    <t>Лошадь</t>
  </si>
  <si>
    <t>Коза</t>
  </si>
  <si>
    <t>Обезьяна</t>
  </si>
  <si>
    <t>Петух</t>
  </si>
  <si>
    <t>Собака</t>
  </si>
  <si>
    <t>Крыса</t>
  </si>
  <si>
    <t>Бык</t>
  </si>
  <si>
    <t>Тигр</t>
  </si>
  <si>
    <t>Кролик</t>
  </si>
  <si>
    <t>Дворец</t>
  </si>
  <si>
    <t>Животное</t>
  </si>
  <si>
    <t>Свинья</t>
  </si>
  <si>
    <t>寅</t>
  </si>
  <si>
    <t>卯</t>
  </si>
  <si>
    <t>辰</t>
  </si>
  <si>
    <t>巳</t>
  </si>
  <si>
    <t>午</t>
  </si>
  <si>
    <t>未</t>
  </si>
  <si>
    <t>申</t>
  </si>
  <si>
    <t>酉</t>
  </si>
  <si>
    <t>戌</t>
  </si>
  <si>
    <t>亥</t>
  </si>
  <si>
    <t>子</t>
  </si>
  <si>
    <t>丑</t>
  </si>
  <si>
    <t>id_animal</t>
  </si>
  <si>
    <t>nm_animal_rus</t>
  </si>
  <si>
    <t>hieroglyph_cha</t>
  </si>
  <si>
    <t>nm_animal_cha</t>
  </si>
  <si>
    <t>yin_yan</t>
  </si>
  <si>
    <t>element</t>
  </si>
  <si>
    <t>orientation</t>
  </si>
  <si>
    <t>month_grigorian</t>
  </si>
  <si>
    <t>coef_element_month</t>
  </si>
  <si>
    <t>Инь</t>
  </si>
  <si>
    <t>Мао</t>
  </si>
  <si>
    <t>Чэнь</t>
  </si>
  <si>
    <t>Сы</t>
  </si>
  <si>
    <t>У</t>
  </si>
  <si>
    <t>Вэй</t>
  </si>
  <si>
    <t>Шэнь</t>
  </si>
  <si>
    <t>Ю</t>
  </si>
  <si>
    <t>Сюй</t>
  </si>
  <si>
    <t>Хай</t>
  </si>
  <si>
    <t>Цзы</t>
  </si>
  <si>
    <t>Чоу</t>
  </si>
  <si>
    <t>nm_elementa_rus</t>
  </si>
  <si>
    <t>nm_element_cha</t>
  </si>
  <si>
    <t>木</t>
  </si>
  <si>
    <t>火</t>
  </si>
  <si>
    <t>土</t>
  </si>
  <si>
    <t>金</t>
  </si>
  <si>
    <t>水</t>
  </si>
  <si>
    <t>甲</t>
  </si>
  <si>
    <t>Цзя</t>
  </si>
  <si>
    <t>乙</t>
  </si>
  <si>
    <t>И</t>
  </si>
  <si>
    <t>丙</t>
  </si>
  <si>
    <t>Бин</t>
  </si>
  <si>
    <t>丁</t>
  </si>
  <si>
    <t>Дин</t>
  </si>
  <si>
    <t>戊</t>
  </si>
  <si>
    <t>己</t>
  </si>
  <si>
    <t>Цзи</t>
  </si>
  <si>
    <t>庚</t>
  </si>
  <si>
    <t>Гэн</t>
  </si>
  <si>
    <t>辛</t>
  </si>
  <si>
    <t>Синь</t>
  </si>
  <si>
    <t>壬</t>
  </si>
  <si>
    <t>Жэнь</t>
  </si>
  <si>
    <t>癸</t>
  </si>
  <si>
    <t>Гуй</t>
  </si>
  <si>
    <t>jazi</t>
  </si>
  <si>
    <t>id_faza</t>
  </si>
  <si>
    <t>nm_faza_ci</t>
  </si>
  <si>
    <t>koef_ci</t>
  </si>
  <si>
    <t>甲亥</t>
  </si>
  <si>
    <t>Рост и развитие (Рождение)</t>
  </si>
  <si>
    <t>甲子</t>
  </si>
  <si>
    <t>Ванная (Купание)</t>
  </si>
  <si>
    <t>甲丑</t>
  </si>
  <si>
    <t>Шапка и поясн (Надевание шапки, опоясывание, школа)</t>
  </si>
  <si>
    <t>甲寅</t>
  </si>
  <si>
    <t>Формирование дуачи (Поступление на службу, жалование)</t>
  </si>
  <si>
    <t>甲卯</t>
  </si>
  <si>
    <t>Императорский светильник (Расцвет)</t>
  </si>
  <si>
    <t>甲辰</t>
  </si>
  <si>
    <t>Ослабление (Пенсия)</t>
  </si>
  <si>
    <t>甲巳</t>
  </si>
  <si>
    <t>Болезнь</t>
  </si>
  <si>
    <t>甲午</t>
  </si>
  <si>
    <t>甲未</t>
  </si>
  <si>
    <t>Могила</t>
  </si>
  <si>
    <t>甲申</t>
  </si>
  <si>
    <t>Разложение (Исчезновение, обрыв)</t>
  </si>
  <si>
    <t>甲酉</t>
  </si>
  <si>
    <t>Эмбрион (Зачатие)</t>
  </si>
  <si>
    <t>甲戌</t>
  </si>
  <si>
    <t>Питание (Вынашивание, зародыш)</t>
  </si>
  <si>
    <t>乙午</t>
  </si>
  <si>
    <t>乙巳</t>
  </si>
  <si>
    <t>乙辰</t>
  </si>
  <si>
    <t>乙卯</t>
  </si>
  <si>
    <t>乙寅</t>
  </si>
  <si>
    <t>乙丑</t>
  </si>
  <si>
    <t>乙子</t>
  </si>
  <si>
    <t>乙亥</t>
  </si>
  <si>
    <t>乙戌</t>
  </si>
  <si>
    <t>乙酉</t>
  </si>
  <si>
    <t>乙申</t>
  </si>
  <si>
    <t>乙未</t>
  </si>
  <si>
    <t>丙寅</t>
  </si>
  <si>
    <t>丙卯</t>
  </si>
  <si>
    <t>丙辰</t>
  </si>
  <si>
    <t>丙巳</t>
  </si>
  <si>
    <t>丙午</t>
  </si>
  <si>
    <t>丙未</t>
  </si>
  <si>
    <t>丙申</t>
  </si>
  <si>
    <t>丙酉</t>
  </si>
  <si>
    <t>丙戌</t>
  </si>
  <si>
    <t>丙亥</t>
  </si>
  <si>
    <t>丙子</t>
  </si>
  <si>
    <t>丙丑</t>
  </si>
  <si>
    <t>丁酉</t>
  </si>
  <si>
    <t>丁申</t>
  </si>
  <si>
    <t>丁未</t>
  </si>
  <si>
    <t>丁午</t>
  </si>
  <si>
    <t>丁巳</t>
  </si>
  <si>
    <t>丁辰</t>
  </si>
  <si>
    <t>丁卯</t>
  </si>
  <si>
    <t>丁寅</t>
  </si>
  <si>
    <t>丁丑</t>
  </si>
  <si>
    <t>丁子</t>
  </si>
  <si>
    <t>丁亥</t>
  </si>
  <si>
    <t>戊寅</t>
  </si>
  <si>
    <t>戊卯</t>
  </si>
  <si>
    <t>戊辰</t>
  </si>
  <si>
    <t>戊巳</t>
  </si>
  <si>
    <t>戊午</t>
  </si>
  <si>
    <t>戊未</t>
  </si>
  <si>
    <t>戊申</t>
  </si>
  <si>
    <t>戊酉</t>
  </si>
  <si>
    <t>戊戌</t>
  </si>
  <si>
    <t>戊亥</t>
  </si>
  <si>
    <t>戊子</t>
  </si>
  <si>
    <t>戊丑</t>
  </si>
  <si>
    <t>己酉</t>
  </si>
  <si>
    <t>己申</t>
  </si>
  <si>
    <t>己未</t>
  </si>
  <si>
    <t>己午</t>
  </si>
  <si>
    <t>己巳</t>
  </si>
  <si>
    <t>己辰</t>
  </si>
  <si>
    <t>己卯</t>
  </si>
  <si>
    <t>己寅</t>
  </si>
  <si>
    <t>己丑</t>
  </si>
  <si>
    <t>己子</t>
  </si>
  <si>
    <t>己亥</t>
  </si>
  <si>
    <t>己戌</t>
  </si>
  <si>
    <t>庚巳</t>
  </si>
  <si>
    <t>庚午</t>
  </si>
  <si>
    <t>庚未</t>
  </si>
  <si>
    <t>庚申</t>
  </si>
  <si>
    <t>庚酉</t>
  </si>
  <si>
    <t>庚戌</t>
  </si>
  <si>
    <t>庚亥</t>
  </si>
  <si>
    <t>庚子</t>
  </si>
  <si>
    <t>庚丑</t>
  </si>
  <si>
    <t>庚寅</t>
  </si>
  <si>
    <t>庚卯</t>
  </si>
  <si>
    <t>庚辰</t>
  </si>
  <si>
    <t>辛子</t>
  </si>
  <si>
    <t>辛亥</t>
  </si>
  <si>
    <t>辛戌</t>
  </si>
  <si>
    <t>辛酉</t>
  </si>
  <si>
    <t>辛申</t>
  </si>
  <si>
    <t>辛未</t>
  </si>
  <si>
    <t>辛午</t>
  </si>
  <si>
    <t>辛巳</t>
  </si>
  <si>
    <t>辛辰</t>
  </si>
  <si>
    <t>辛卯</t>
  </si>
  <si>
    <t>辛寅</t>
  </si>
  <si>
    <t>辛丑</t>
  </si>
  <si>
    <t>壬申</t>
  </si>
  <si>
    <t>壬酉</t>
  </si>
  <si>
    <t>壬戌</t>
  </si>
  <si>
    <t>壬亥</t>
  </si>
  <si>
    <t>壬子</t>
  </si>
  <si>
    <t>壬丑</t>
  </si>
  <si>
    <t>壬寅</t>
  </si>
  <si>
    <t>壬卯</t>
  </si>
  <si>
    <t>壬辰</t>
  </si>
  <si>
    <t>壬巳</t>
  </si>
  <si>
    <t>壬午</t>
  </si>
  <si>
    <t>壬未</t>
  </si>
  <si>
    <t>癸卯</t>
  </si>
  <si>
    <t>癸寅</t>
  </si>
  <si>
    <t>癸丑</t>
  </si>
  <si>
    <t>癸子</t>
  </si>
  <si>
    <t>癸亥</t>
  </si>
  <si>
    <t>癸戌</t>
  </si>
  <si>
    <t>癸酉</t>
  </si>
  <si>
    <t>癸申</t>
  </si>
  <si>
    <t>癸未</t>
  </si>
  <si>
    <t>癸午</t>
  </si>
  <si>
    <t>癸巳</t>
  </si>
  <si>
    <t>癸辰</t>
  </si>
  <si>
    <t>丁戌</t>
  </si>
  <si>
    <t>Ян</t>
  </si>
  <si>
    <t>123,75-127,5</t>
  </si>
  <si>
    <t>142,5-146,25</t>
  </si>
  <si>
    <t>172,5-187,5</t>
  </si>
  <si>
    <t>213,75-217,5</t>
  </si>
  <si>
    <t>232,5-236,25</t>
  </si>
  <si>
    <t>262,5-277,5</t>
  </si>
  <si>
    <t>303,75-307,5</t>
  </si>
  <si>
    <t>322,5-326,25</t>
  </si>
  <si>
    <t>352,5-7,5</t>
  </si>
  <si>
    <t>33,75-37,5</t>
  </si>
  <si>
    <t>52,5-56,25</t>
  </si>
  <si>
    <t>82,5-97,5</t>
  </si>
  <si>
    <t>ЮВ-1</t>
  </si>
  <si>
    <t>СЗ-3</t>
  </si>
  <si>
    <t>ЮВ-3</t>
  </si>
  <si>
    <t>Ю-2</t>
  </si>
  <si>
    <t>ЮЗ-1</t>
  </si>
  <si>
    <t>ЮЗ-3</t>
  </si>
  <si>
    <t>З-2</t>
  </si>
  <si>
    <t>СЗ-1</t>
  </si>
  <si>
    <t>С-2</t>
  </si>
  <si>
    <t>СВ-1</t>
  </si>
  <si>
    <t>СВ-3</t>
  </si>
  <si>
    <t>В-2</t>
  </si>
  <si>
    <t>Ворота</t>
  </si>
  <si>
    <t>Знак животного</t>
  </si>
  <si>
    <t>Какая полярность года</t>
  </si>
  <si>
    <t>Направление дворца</t>
  </si>
  <si>
    <t>Направление животного</t>
  </si>
  <si>
    <t>Удачные для меня градусы</t>
  </si>
  <si>
    <t>lvl_1</t>
  </si>
  <si>
    <t>lvl_2</t>
  </si>
  <si>
    <t>lvl_3</t>
  </si>
  <si>
    <t>lvl_4</t>
  </si>
  <si>
    <t>lvl_5</t>
  </si>
  <si>
    <t>ID</t>
  </si>
  <si>
    <t>Общий расчет</t>
  </si>
  <si>
    <t>Индивидуальный расчет</t>
  </si>
  <si>
    <t>Ци Мень</t>
  </si>
  <si>
    <t>Анализ даты</t>
  </si>
  <si>
    <t>Анализ Дворца</t>
  </si>
  <si>
    <t>Активация</t>
  </si>
  <si>
    <t>NM</t>
  </si>
  <si>
    <t>Баз ци</t>
  </si>
  <si>
    <t>Структуры</t>
  </si>
  <si>
    <t>Комбинации</t>
  </si>
  <si>
    <t>Персональные настройки</t>
  </si>
  <si>
    <t>Фаза Ци</t>
  </si>
  <si>
    <t>Операторы</t>
  </si>
  <si>
    <t>Взаимодействия Дворцов</t>
  </si>
  <si>
    <t>Совпадение направлений</t>
  </si>
  <si>
    <t>СКДГ</t>
  </si>
  <si>
    <t>Символические звезды</t>
  </si>
  <si>
    <t>Столкновения ЗВ</t>
  </si>
  <si>
    <t>Преодоление НС</t>
  </si>
  <si>
    <t>1</t>
  </si>
  <si>
    <t>2</t>
  </si>
  <si>
    <t>3</t>
  </si>
  <si>
    <t>lvl_6</t>
  </si>
  <si>
    <t>Нет</t>
  </si>
  <si>
    <t>Зеленый дракон поворачивает голову</t>
  </si>
  <si>
    <t>Огонь идет снизу-вверх. Используем, когда нужна поддержка. Действия принесут большую прибыль славу и богатство. Медленный старт, но потом устойчивый рост.  Применяют для назначения на новый пост, начала судебного процесса в борьбе за правое дело, переезда, прибыльных проектов, строительства и всех позитивных дел. Не подходит для скрытых целей.</t>
  </si>
  <si>
    <t>Птица падает в гнездо</t>
  </si>
  <si>
    <t>Огонь приходит с неба, чтобы произвести землю. Мы получаем что-то с неба. Получение прибыли или награды без усилий. У всех вещей есть потенциал быть успешными. Можно замышлять большие дела. Подходит для продвижения по карьерной лестнице, прибыльных проектов, судебного процесса за правое дело, строительства, свадьбы и всех позитивных дел</t>
  </si>
  <si>
    <t>Три генерала допущены в главный зал</t>
  </si>
  <si>
    <t>Посредничество знатного человека поможет в денежных вопросах</t>
  </si>
  <si>
    <t>9 Дунь. Человеческая структура (Рэн Дунь – Ren Dun)</t>
  </si>
  <si>
    <t>Энергия для решения проблем и устранения негатива в человеческих отношениях, для поиска помощи, получения рекомендаций, назначения свиданий, сватовства, брака, переговоров, тайных договоров, торговли и финансовых сделок</t>
  </si>
  <si>
    <t>9 Дунь. Небесный Дунь (Тянь Дунь). Помощь неба</t>
  </si>
  <si>
    <t>Расцвет во всех делах. Можно подавать прошение, торговать, добиваться повышения. прятать следы, вступать в брак</t>
  </si>
  <si>
    <t>9 Дунь. Земная структура (Ди Дунь – Di Dun)</t>
  </si>
  <si>
    <t>Можно легко получить одобрение планов. Можно вести мирные переговоры, подавать прошения, вступать в брак, обороняться</t>
  </si>
  <si>
    <t>9 Дунь. Струтура привидения Гуй Дунь</t>
  </si>
  <si>
    <t>Для тайных скрытых, ответных действий и передвижений. Благоприятно располагать войска в засаде, шпионить, следить, распространять слухи, заниматься пропагандой</t>
  </si>
  <si>
    <t>9 Дунь. Структура тигра Ху Дунь</t>
  </si>
  <si>
    <t>Хорошо для контроля бунтов и мятежей. Можно запугивать противника, чтобы он сдался. Располагать засады. Хорошо для творчества, созидания, можно получить деньги для бизнеса. Возможность счастливых событий</t>
  </si>
  <si>
    <t>9 Дунь. Структура ветра. Фэн Дунь – Feng Dun</t>
  </si>
  <si>
    <t>Хорошо для распространения информации, рекламы, презентаций, продвижения, собраний, путешествий и подготовки к  экзаменам</t>
  </si>
  <si>
    <t xml:space="preserve">9 Дунь. Драконий Дунь. Лун Дунь – Long Dun </t>
  </si>
  <si>
    <t>Хорошо молиться о дожде, плавать по морю, вести бой на воде, копать колодцы, строить мосты, решать водные вопросы, улучшать денежную удачу</t>
  </si>
  <si>
    <t>9 Дунь. Проход ветра (Фэн Дунь)</t>
  </si>
  <si>
    <t xml:space="preserve">Благоприятно для распространения информации (рекламы, презентации товара). </t>
  </si>
  <si>
    <t>Три притворства (Три лжи). Настоящая ложь (Правильная ложь)</t>
  </si>
  <si>
    <t>Чтобы преуспеть нужно создать себе правильный образ. Можно получить помощь, если притворитесь слабым, мирным, дружелюбным. Хорошо для бизнес-сделок, религиозных церемоний, благотворительности, совершения добрых дел, награждения других</t>
  </si>
  <si>
    <t>Три притворства (Три лжи). Счастливая ложь</t>
  </si>
  <si>
    <t>Поиск медицинской помощи, лечение заболеваний, религиозные церемонии, поиск защиты и безопасности, устранение разногласий, повышение статуса и поиск богатства. Можно получить помощь, если притворитесь слабым, мирным, дружелюбным. Благоприятно для бизнеса, путешествий, брака.</t>
  </si>
  <si>
    <t>Три притворства (Три лжи). Значимая ложь (двойная ложьь)</t>
  </si>
  <si>
    <t>Чтобы преуспеть нужно создать себе правильный образ. Можно получить помощь, если притворитесь слабым, мирным, дружелюбным. Хорошо нанимать работников и самому наниматься на работу, усыновлять ребенка. Благоприятно собирать долги, покупать лотерейные билеты, зарабатывать деньги.</t>
  </si>
  <si>
    <t>Пять обманов. Небесный обман</t>
  </si>
  <si>
    <t>Благоприятно ходить на собеседования, экзамены, искать работу, стремиться занять важный пост. Можно начинать судебный процесс или войну.  Просить помощи у неба, заниматься гаданием, обращаться за помощью к предкам.</t>
  </si>
  <si>
    <t>Пять обманов. Земной обман</t>
  </si>
  <si>
    <t>Хорошо для сокрытия истины и чтобы скрываться. Можно устраивать засады</t>
  </si>
  <si>
    <t>Секретные расследования и секретные действия. Хорошо для сбора информации и расследований. Подходит для маркетинговых исследований</t>
  </si>
  <si>
    <t>Пять обманов. Человеческий обман</t>
  </si>
  <si>
    <t>Использовать для поимки преступников законными способами, для поиска потерянных людей, поиска сотрудников, приема сотрудников на работу.</t>
  </si>
  <si>
    <t>Пять обманов. Подлог вещи (Призрачный обман)</t>
  </si>
  <si>
    <t>Подходит для похорон и обрядов</t>
  </si>
  <si>
    <t>Пять обманов. Подлог вещи</t>
  </si>
  <si>
    <t>Использовать для торговли, импорта и экспорта, совместной работы, заключения деловых союзов, торговли на фондовом рынке</t>
  </si>
  <si>
    <t>Пять обманов. Обман духов</t>
  </si>
  <si>
    <t>Благоприятно для медитаций, молитв, поиска медицинской помощи, похорон. Использовать для устранения странных явлений в доме. Вы будете в безопасности от иньских духов.</t>
  </si>
  <si>
    <t>Структура периода</t>
  </si>
  <si>
    <t>Хорошо для планирования, учебы, деловых  встреч и собраний</t>
  </si>
  <si>
    <t>Вам помогают</t>
  </si>
  <si>
    <t>Благоприятно практически для всего, что является видимым и легальным. Хорошо для благосостояния, репутации, славы.</t>
  </si>
  <si>
    <t>Помощь неба</t>
  </si>
  <si>
    <t>Все идет гладко, как запланировано</t>
  </si>
  <si>
    <t>Максимально несчастливая ситуация. Все происходит под давлением. Не атаковать, не вступать в войну, не инициировать дела, иначе навлечешь на себя несчастья. В денежных делах затраты увеличатся вдвое и прибыль уменьшится вдвое</t>
  </si>
  <si>
    <t>Три мистика в могиле</t>
  </si>
  <si>
    <t>Во всех делах неудача, никакие замыслы не воплощаются. Беды не будет у того, кто не действует</t>
  </si>
  <si>
    <t>Фу Инь восьми врат</t>
  </si>
  <si>
    <t>Люди пассивны. Сохранение тренда во всех процессах</t>
  </si>
  <si>
    <t>Фу Инь звездный</t>
  </si>
  <si>
    <t>Траурные одежды, потери родственников (на практике – застой в мыслях)</t>
  </si>
  <si>
    <t>Фу Инь генеральский</t>
  </si>
  <si>
    <t>Все происходит очень медленно. Сохранение тренда</t>
  </si>
  <si>
    <t>Фан Инь восьми врат</t>
  </si>
  <si>
    <t>Действия людей неуместны и не встречают поддержки</t>
  </si>
  <si>
    <t>Фан Инь звездный</t>
  </si>
  <si>
    <t>Мысли людей неуместны</t>
  </si>
  <si>
    <t>Фан Инь генеральский</t>
  </si>
  <si>
    <t>Далеко и быстро</t>
  </si>
  <si>
    <t>Разрушенные ворота</t>
  </si>
  <si>
    <t>Счастье не придет</t>
  </si>
  <si>
    <t>Ворота под давлением</t>
  </si>
  <si>
    <t>Действия встречают сопротивление</t>
  </si>
  <si>
    <t>Ворота в могиле</t>
  </si>
  <si>
    <t>Ворота не могут помочь</t>
  </si>
  <si>
    <t>9 Дунь. Облачный Дунь (Юн Дунь)</t>
  </si>
  <si>
    <t>Благоприятно прятаться, устанавливать ловушки, устраивать засады, накапливать вооружения, строить военные укрепления, молиться о дожде.</t>
  </si>
  <si>
    <t>Можно молиться о дожде, устанавливать войска, строить, сооружать.</t>
  </si>
  <si>
    <t>9 Дунь. Проход Духов (Шэн Дунь)</t>
  </si>
  <si>
    <t>Подходит для удара по слабым местам противника, освобождать дорогу (прокладывать путь), укреплять пункт, заставу (где остановился), сооружать дамбу, устанавливать статую (божества), перевоспитывать солдат.</t>
  </si>
  <si>
    <t xml:space="preserve">9 Дунь. Проход бесов (Гуй Дунь) </t>
  </si>
  <si>
    <t xml:space="preserve">Подходит для неожиданных атак, притворяться сильным. </t>
  </si>
  <si>
    <t>Сглаживание трудности. Хорошо для устранения злобы и ненависти. Подходит для устранения конфликтов, агрессии и зависти</t>
  </si>
  <si>
    <t>Пять обманов. Божественный обман</t>
  </si>
  <si>
    <t>Можно потребовать компенсацию или спрятаться</t>
  </si>
  <si>
    <t>Наказание шести инструментов. Шесть инструментов ударяют и наказывают</t>
  </si>
  <si>
    <t xml:space="preserve">Максимально несчастливая ситуация. Все происходит под давлением. Не атаковать, не вступать в войну, не инициировать дела, иначе навлечешь на себя несчастья. В денежных делах затраты увеличатся вдвое и прибыль уменьшится вдвое </t>
  </si>
  <si>
    <t>Нефритовая Дева охраняет створки дверей</t>
  </si>
  <si>
    <t>Радостные события. Благоприятно для налаживания отношений, свиданий, помолвки, свадьбы, банкетов, развлечений, деловых переговоров. Очень хорошо для обучения и улучшения концентрации. Хорошо для того, чтобы застать того, к кому трудно попасть</t>
  </si>
  <si>
    <t>Час изъявления воли Неба</t>
  </si>
  <si>
    <t>Благоприятно вести командование, зарабатывать, вступать в должность, заключать союз, отправляться в дальнее путешествие, сотни дел встречают счастье. Обязательное условие: благие намерения (это условие касается при использовании всех структур).</t>
  </si>
  <si>
    <t>Ловушка скрытого ствола. Ловушка года</t>
  </si>
  <si>
    <t>Воздерживаться от путешествий. Бедствия природные и техногенные. ДТП. Ограбление. В случае военных действий, попадешь в плен</t>
  </si>
  <si>
    <t>Ловушка скрытого ствола. Ловушка месяца</t>
  </si>
  <si>
    <t>Ловушка скрытого ствола. Ловушка дня</t>
  </si>
  <si>
    <t>Ловушка скрытого ствола. Ловушка часа</t>
  </si>
  <si>
    <t>Ловушка летящего ствола</t>
  </si>
  <si>
    <t>Хозяин и гость получают вред и ранения. Бедствие во время путешествия. Тот, кто действует первым, потерпит поражение. Проявлять осторожность и осмотрительность во всем</t>
  </si>
  <si>
    <t>Неиспользуемый период</t>
  </si>
  <si>
    <t xml:space="preserve">Непрекращающееся неповиновение, много хлопот и беспокойства. Очень сложно чего-то достичь Выступать в поход, отправляться в путешествие – все к несчастью. Встретите много препятствий, даже если прогноз хороший. </t>
  </si>
  <si>
    <t>Небесные сети раскинуты с четырех сторон</t>
  </si>
  <si>
    <t>Ведет к хаосу и беспорядку, путанице и неразберихе, нет пользы, несчастья и беды, страдания. Неблагоприятно приступать к делу, дело не дойдёт до результата.</t>
  </si>
  <si>
    <t>Три Генерала получают время</t>
  </si>
  <si>
    <t>Благоприятно для финансов и решения сложных проблем. Помогает легко найти решение. Легко получите то, что хочется. Не подходит для скрытых целей</t>
  </si>
  <si>
    <t>Нефритовая дева стоит у дверей</t>
  </si>
  <si>
    <t>Благоприятно для налаживания взаимоотношений для романтических отношений, для свиданий, для обучения, лучшения памяти и внимания; для радостных событий и решения проблем в отношениях</t>
  </si>
  <si>
    <t>Служанка, охраняющая ворота</t>
  </si>
  <si>
    <t>Банкет, развлечения, деловые преговоры. Встреча с тем, кого трудно застать на месте, к кмоу сложно попасть. Свадьба. Повышение внимания, обучение</t>
  </si>
  <si>
    <t>9 Дунь. Структура богов</t>
  </si>
  <si>
    <t>Хорошо для получения удачи и небесного благословения, политв об изменении и удачи и для подношений. Благоприятно строить дороги, наносить удары в слабые места. Можно искать работу. Можно собирать ресурсы и лучить болезни. Хорошо для получения денег</t>
  </si>
  <si>
    <t>9 Дунь. Структура Духов</t>
  </si>
  <si>
    <t>Хорошо для экзаменов, воспитания, изменения поведения. Благоприятно наносить неожиданные удары, создавать ложную информацию, устранять источник странных вещей в доме.</t>
  </si>
  <si>
    <t>Мистик путешествует</t>
  </si>
  <si>
    <t>Благоприятно для продвижения по службе, прибыльных проектов, выигрыш</t>
  </si>
  <si>
    <t>Ловушка для мистиков</t>
  </si>
  <si>
    <t>Нельзя отправляться в путь или нападать - последует несчатьсе</t>
  </si>
  <si>
    <t>Маленькая сеть</t>
  </si>
  <si>
    <t>Хаотичные ситуации. Столкновения, аморальные действия, поспешность. Человек действует неэтично</t>
  </si>
  <si>
    <t>Небесная сеть</t>
  </si>
  <si>
    <t>Незаконные действия, неразрешимые проблемы. Головная боль. Действовать нельяз</t>
  </si>
  <si>
    <t>Земная сеть</t>
  </si>
  <si>
    <t>Незаконные действия, неразрешимые проблемы. Неблагоприятный эффект будет кратковременным</t>
  </si>
  <si>
    <t>Хорошие качества Ворот исчезают, удачи нет</t>
  </si>
  <si>
    <t>Три мистика под давлением</t>
  </si>
  <si>
    <t>Все дела неудачны. Нельзя предпринимать никаких действий</t>
  </si>
  <si>
    <t>Могила ствола часа</t>
  </si>
  <si>
    <t>Усиливаются негативные качества Небесного ствола и неблагоприятные свойства структуры проявляютя сильнее</t>
  </si>
  <si>
    <t>Бог Богатства</t>
  </si>
  <si>
    <t>Бог Радости</t>
  </si>
  <si>
    <t>Счастливый Бог</t>
  </si>
  <si>
    <t>Ворота благородного по дню</t>
  </si>
  <si>
    <t>Ворота благородного по часу</t>
  </si>
  <si>
    <t>Ворота путешествующей лошади</t>
  </si>
  <si>
    <t>Путешествующая лошадь по дню</t>
  </si>
  <si>
    <t>По часу</t>
  </si>
  <si>
    <t xml:space="preserve">Описание </t>
  </si>
  <si>
    <t>Плохие ворота. Неблагоприятно</t>
  </si>
  <si>
    <t>На ЮЗ – могила – хорошая ситуация превращается в неблагоприятную</t>
  </si>
  <si>
    <t>На ЮЗ и СВ судебные разбирательства</t>
  </si>
  <si>
    <t>Есть надежда на успех</t>
  </si>
  <si>
    <t>Травмы, потеря богатства</t>
  </si>
  <si>
    <t>Небесный дракон заключен в тюрьму</t>
  </si>
  <si>
    <t>Иньские и янские дела неблагоприятны. Коммуникация нарушается, препятствия и застой.</t>
  </si>
  <si>
    <t>Все дела благоприятны, особенно для гостя. Можно добиться успеха, перехитрив конкурентов.</t>
  </si>
  <si>
    <t>Странные события</t>
  </si>
  <si>
    <t>Огонь в небесной сети</t>
  </si>
  <si>
    <t>Споры и тяжбы, много сплетен. Неблагоприятно быть гостем. Войну выиграет хозяин.</t>
  </si>
  <si>
    <t>Зонт перечит наставнику</t>
  </si>
  <si>
    <t>Стихийные бедствия и несчастья, сплетни, искажение фактов. Можно лишиться имущества из-за интриг женщин.</t>
  </si>
  <si>
    <t>Нефритовая дева на драконе</t>
  </si>
  <si>
    <t>Продвижение по службе и процветание, повышение зарплаты</t>
  </si>
  <si>
    <t>Человеческая структура</t>
  </si>
  <si>
    <t>Для знатного человека успех на экзамене, повышение в должности, слава. Для обычного человека радость в браке или обретение собственности.</t>
  </si>
  <si>
    <t>Звезда вращается вокруг луны</t>
  </si>
  <si>
    <t>Знатные люди получают повышение по службе. Маленьким людям следует проявлять терпимость, чтобы избежать беды. Хорошо для благородных дел, не хорошо для обыденных и собственнических дел</t>
  </si>
  <si>
    <t>Звездный мистик встречает двойной Инь</t>
  </si>
  <si>
    <t>Документы и бумаги придут вовремя. Приятные события в сфере книг и литературы. Во всех делах будут удача и успех.</t>
  </si>
  <si>
    <t>Продвижение по службе и процветание. Помощь благородных людей.</t>
  </si>
  <si>
    <t>Звездный мистик встречается с духом</t>
  </si>
  <si>
    <t>Месть, сплетни, козни, зависть, предательство. Проблемы из-за женщины. Расставание из-за третьей стороны</t>
  </si>
  <si>
    <t>Буквенное загромождение</t>
  </si>
  <si>
    <t>Проблемы в путешествиях, с документами, в обучении. В судебных спорах проблемы у того, кто начинает первым.</t>
  </si>
  <si>
    <t>Красная птица попадает в тюрьму</t>
  </si>
  <si>
    <t>Невинно осужденный будет выпущен из тюрьмы, а чиновник уволен со своего места. Выгоднее быть гостем, но победить невозможно.</t>
  </si>
  <si>
    <t>Вечное счастье</t>
  </si>
  <si>
    <t>Милость со стороны знатного человека и справедливое решение тяжбы в суде. Соединение влюбленных. Счастливый брак.</t>
  </si>
  <si>
    <t>Красная птица падает в реку</t>
  </si>
  <si>
    <t>Все дела будут несчастливыми. Люди страдают от заговоров. Теряется информация, нет известий, только страхи, тревоги, странные происшествия. Провал на экзаменах. Тяжбы и споры. Риск утонуть</t>
  </si>
  <si>
    <t>Большая гора разрушает землю</t>
  </si>
  <si>
    <t>Препятствия, все дела неблагоприятны, все пути закрыты. Оставаться на месте и ничего не предпринимать</t>
  </si>
  <si>
    <t>Гармоничная встреча с зеленым драконом</t>
  </si>
  <si>
    <t xml:space="preserve">Хорошие новости, выгодное партнерство, помощь благородного, прибыль от инвестиций </t>
  </si>
  <si>
    <t xml:space="preserve">Большая прибыль, слава и богатство у активных людей </t>
  </si>
  <si>
    <t>Ситуация превращается в неблагоприятную</t>
  </si>
  <si>
    <t>Светящийся Зеленый дракон</t>
  </si>
  <si>
    <t>Благоприятно завязывать полезные знакомства, искать благодетелей, стремиться к славе, богатству, улучшению репутации и продвижению в карьере</t>
  </si>
  <si>
    <t>Неблагоприятно (наказание)</t>
  </si>
  <si>
    <t>Неблакоприятно (могила)</t>
  </si>
  <si>
    <t>Благородный человек попадает в тюрьму</t>
  </si>
  <si>
    <t>Выгоды не будет ни в личных, ни в общественных делах. Возможно только отступление</t>
  </si>
  <si>
    <t>Генерал бежит из дворца</t>
  </si>
  <si>
    <t>Счастливые дела становятся неудачными. Неудачные превращаются в беды и несчастья. Если хочешь заработать – выгоды не будет. В вопросах здоровья возможен плохой исход. В путешествии рискуешь быть ограбленным</t>
  </si>
  <si>
    <t>Зеленый дракон ломает ноги</t>
  </si>
  <si>
    <t>Помощь не приходит. Планы не осуществляются. Для путешествия не подходит. Большие расходы в дороге, травма ноги</t>
  </si>
  <si>
    <t>Зеленый дракон входит в небесную тюрьму</t>
  </si>
  <si>
    <t>Иньские и янские дела будут в равной степени неблагоприятны. Богатство утеряно, а надежда утрачена. Очень плохо для путешествий.</t>
  </si>
  <si>
    <t>Зеленый дракон в цветущем балдахине</t>
  </si>
  <si>
    <t xml:space="preserve">Люди дружелюбны, дела неспешны, Хорошее завершение для гостя. </t>
  </si>
  <si>
    <t>Неудача из-за женщины или маленького человека</t>
  </si>
  <si>
    <t>Собака сталкивается с зеленым драконом</t>
  </si>
  <si>
    <t xml:space="preserve">Медленное продвижение дел. Встреча с влиятельным лицом, легко заработать на жизнь </t>
  </si>
  <si>
    <t>Напрасные усилия</t>
  </si>
  <si>
    <t>Дух могилы не светит</t>
  </si>
  <si>
    <t>Лучше всего убегать, скрываться и прятаться, уходить на пенсию, становиться отшельником. Старайтесь быть незаметным</t>
  </si>
  <si>
    <t>Огонь сжигает врата земли</t>
  </si>
  <si>
    <t>Мужчины дерутся, ругаются, ранят друг друга. Женщины ведут себя распутно. Невозможно продвинуться без сражения</t>
  </si>
  <si>
    <t>Звездный мистик в могиле</t>
  </si>
  <si>
    <t>Могут быть иски, тяжбы с документами, искажения фактов, ошибки в управлении. Сначала несправедливое решение, а потом ситуация исправляется сама собой.</t>
  </si>
  <si>
    <t>Собака встречается с зеленым драконом</t>
  </si>
  <si>
    <t>Все замыслы сбудутся, будет радость от встречи со знатным человеком</t>
  </si>
  <si>
    <t>Все усилия будут напрасны</t>
  </si>
  <si>
    <t>Встреча духов у ворот земли</t>
  </si>
  <si>
    <t>Для больного может закончиться смертью, здоровых будут преследовать неудачи. Не замышлять никаких действий.</t>
  </si>
  <si>
    <t>Наказание с извращением имен</t>
  </si>
  <si>
    <t>Не двигаться, ничего не менять. Занять позицию наблюдателя. Судебный процесс лучше не начинать, богатство теряется. Риск супружеской измены</t>
  </si>
  <si>
    <t>Блуждающий дух входит в могилу</t>
  </si>
  <si>
    <t>Неясное состояние, дезориентация. Возможен удар в спину, предательство друга. Благоприятно семейное поклонение для успокоения призрака.</t>
  </si>
  <si>
    <t>Высоко натянутые земные сети</t>
  </si>
  <si>
    <t>Проблемы из-за флирта. Подлость и разврат, ведущие к вреду и гибели. Убийства и аферы. Вести себя консервативно</t>
  </si>
  <si>
    <t>Земля наказывает темного воина</t>
  </si>
  <si>
    <t>Обострение опасных болезней. Судебный процесс доводит до тюрьмы. Вести себя консервативно</t>
  </si>
  <si>
    <t>Наказание поклона во дворце</t>
  </si>
  <si>
    <t>В делах не будет удачи. Вероятность грабежа на дороге или ДТП. Не связи с человеком, который может помочь</t>
  </si>
  <si>
    <t>Венера встречает звезду</t>
  </si>
  <si>
    <t>Путешествия несчастливые. Отступление к счастью, продвижение вперед – к несчастью. Путешествия несчастливые. Опасайтесь измены и конфликтов в отношениях</t>
  </si>
  <si>
    <t>Венера входит в область Марса</t>
  </si>
  <si>
    <t>Путешествия несчастливые. Разбой и воровство. Воры точно придут и вынесут все. Продвижение для гостя благоприятно, для хозяина сулит разорение. Выгода тому, кто куда-то проникает. Хаос, предательство, хищения</t>
  </si>
  <si>
    <t>Романтическая обстановка</t>
  </si>
  <si>
    <t>Путешествия несчастливые. Судебное разбирательство с плохим итогом из-за любовной интрижки</t>
  </si>
  <si>
    <t>Небесный правитель укрывается во дворце</t>
  </si>
  <si>
    <t>Финансовые потери, ранения. Никакие дела невозможны. Большое несчастье. Униженное состояние. В путешествии риск быть ограбленным.</t>
  </si>
  <si>
    <t>Суд присяжных. Ловушка наказания</t>
  </si>
  <si>
    <t>Потеря социального статуса, потеря богатства и болезнь. Признание виновным во время судебного процесса. В путешествии драки, ссоры, ранения</t>
  </si>
  <si>
    <t>Военный расклад (Война)</t>
  </si>
  <si>
    <t>Беды от произвола чиновников. Конфликты между братьями и друзьями одного поколения. Неудача для всех. ДТП, кровопролитие. Подходит только консервативное поведение</t>
  </si>
  <si>
    <t>Белый тигр в действии</t>
  </si>
  <si>
    <t>ДТП во время долгой поездки. Возможны травмы. Большая денежная потеря</t>
  </si>
  <si>
    <t>Огромная ловушка. Верхняя ловушка</t>
  </si>
  <si>
    <t>Разорение и болезни. Все усилия будут напрасными. В путешествии заблудишься или попадешь в аварию.</t>
  </si>
  <si>
    <t>Большая ловушка</t>
  </si>
  <si>
    <t>ДТП, гибель людей или потеря богатства в путешествии. Официальное разбирательство не прекратиться. При родах пострадают мать и ребенок. Успех только в поимке преступника или сборе урожая</t>
  </si>
  <si>
    <t>Пойманный дракон ранен</t>
  </si>
  <si>
    <t>Потере в суде. Неудача из-за импульсивных действий. Начинания неуспешны. Непонимание и разрушение связей. Лучше оставаться на месте или отступать.</t>
  </si>
  <si>
    <t>Белый тигр свирепствует</t>
  </si>
  <si>
    <t>Неблагоприятно для путешествий и контактов с заграницей. Банкротство и смерть. Женщина может потерять моральный облик. Муж подаст на развод. Травмы и ранения, несчастный случай с травмой. Путешествовать нельзя. И гость и хозяин получат вред</t>
  </si>
  <si>
    <t>В общем действии противиться наставнику</t>
  </si>
  <si>
    <t xml:space="preserve">Все замыслы упрощаются и исполняются. Все реализуемо, во всем победа. Особенно хорошо для хозяина </t>
  </si>
  <si>
    <t>Спор из-за денег</t>
  </si>
  <si>
    <t>Дух тюрьмы обретает Мистика</t>
  </si>
  <si>
    <t>Огромная прибыль от бизнеса, но ситуация напряженная. Получение прощения. Досрочное освобождение заключенного. Дела будут продвигаться в стрессе и усилиях.</t>
  </si>
  <si>
    <t>Слабый дракон ранен</t>
  </si>
  <si>
    <t>Активные, импульсивные действия принесут неудачу. Нужно оставаться на месте и переждать или отступить. Замыслы не осуществляются. Потери в процессе суда. Богатство служащих уходит</t>
  </si>
  <si>
    <t>Самонаказание в тюрьме</t>
  </si>
  <si>
    <t>Неповиновение слуг и подчиненных. Не благоприятно для суда. Бедствия, связанные с землей. Решение ситуации дается чрезмерными усилиями</t>
  </si>
  <si>
    <t>Провокация конфликта. Хозяин и гость дерутся друг с другом. Проявить уступчивость. Иначе конфликт может закончиться кровопролитием.</t>
  </si>
  <si>
    <t>Фу Инь на небе</t>
  </si>
  <si>
    <t>Тяжбы и наказания, обвинения в преступлениях. Личная корысть отодвигает на задний план общественные интересы. Не атакуйте, не начинайте судебный процесс.</t>
  </si>
  <si>
    <t>Змея несчастий попадает в тюрьму</t>
  </si>
  <si>
    <t>Тяжбы и наказания. Двое мужчин сражаются за женщину. Инициатор проигрывает дело.</t>
  </si>
  <si>
    <t>Зонт в небесной тюрьме</t>
  </si>
  <si>
    <t>И в движении, и в покое противоречия и ссоры. Будьте сдержаны</t>
  </si>
  <si>
    <t>Зеленый дракон попадает в тюрьму</t>
  </si>
  <si>
    <t xml:space="preserve">Планы осуществляются </t>
  </si>
  <si>
    <t>У любого дела есть начало и нет конца. Не позволяйте втянуть себя в сомнительные дела</t>
  </si>
  <si>
    <t>Маленькая змея обретает силу</t>
  </si>
  <si>
    <t>Богатство и рождение детей, продвижения по службе. Мужчина и женщина совершенны. Долголетие.</t>
  </si>
  <si>
    <t>Водная змея в огне</t>
  </si>
  <si>
    <t>Официальное наказание, ограничение свободы. Остановиться и обдумать ситуацию.</t>
  </si>
  <si>
    <t>При соединении стволов змея наказывает</t>
  </si>
  <si>
    <t>Ошибки в документах доставляют неудобства. Благородные люди быстро проходят мимо. Мужчины - удачливы, женщины – нет.</t>
  </si>
  <si>
    <t>Маленькая змея превращаетс я в дракона</t>
  </si>
  <si>
    <t>Счастливый брак и успешная карьера. Благоприятно для репутации, славы, получения помощи. Мужчина разбогатеет, женщина родит ребенка.</t>
  </si>
  <si>
    <t>Злая змея в тюрьме</t>
  </si>
  <si>
    <t>Поражение в официальной тяжбе, большая беда. Опрометчивые действия приводят к несчастью. Если проявить терпение и покорность, может быть счастье.</t>
  </si>
  <si>
    <t>Венера ловит змею</t>
  </si>
  <si>
    <t>Любое дело продвигается тяжело, но судебные разбирательства проходят справедливо. Много сил растрачивается впустую. Оставайтесь неподвижным.</t>
  </si>
  <si>
    <t>Летающие змеи сплелись</t>
  </si>
  <si>
    <t>Во всех замыслах опасайтесь обмана или предательства.</t>
  </si>
  <si>
    <t>Змея в земной сети</t>
  </si>
  <si>
    <t>Нервозность, суета, волнение, посторонний мешает осуществить планы. Хорошая звезда или ворота уменьшают масштаб проблемы.</t>
  </si>
  <si>
    <t>Юная дева в разврате и пороке</t>
  </si>
  <si>
    <t>Нельзя ничего довести до конца. Царит пьянка с песнопениями, распутство. Неприятности в семье выходят наружу.</t>
  </si>
  <si>
    <t>Знатные люди собираются вместе</t>
  </si>
  <si>
    <t>Грядут счастливые события. Благородные люди помогают.</t>
  </si>
  <si>
    <t>Будет суд</t>
  </si>
  <si>
    <t>Все идет гладко. Благородные люди получают повышение. Обычные люди наслаждаются миром. В конфликте выиграет хозяин</t>
  </si>
  <si>
    <t>Только благородные люди встретятся с радостью. Обычные люди тяжело трудятся. Препятствия и беспокойство. Неблагоприятно подавать прошения</t>
  </si>
  <si>
    <t>Крики змеи (Парящий змей, извиваясь, летит)</t>
  </si>
  <si>
    <t>Риск пожара, официальные разбирательства, связанные с бумагами. Провал на экзамене, проблемы с сердцем или почками. Непогода в поездке по воде. Люди столкнуться с большими сложностями, проблемы с докуменами, официальные тяжбы. Пугающие события. Плохое настроение, беспокойства и неуравновешенность</t>
  </si>
  <si>
    <t>Благородные люди встречаются вместе</t>
  </si>
  <si>
    <t xml:space="preserve">Счастливые события, благоприятный брак. Благородные люди помогают. Можно заработать деньги. </t>
  </si>
  <si>
    <t>Потери, заторы, суды, ошибки в управлении</t>
  </si>
  <si>
    <t>Задержка с известиями. Невозможно встретиться с нужным человеком. Подходит только для ухода от опасности и уединения.</t>
  </si>
  <si>
    <t>Венера входит в сети</t>
  </si>
  <si>
    <t>Трудно выиграть суд, безнадежность. В путешествии собьешься с пути, извести не получишь, гонец пропадет без вести</t>
  </si>
  <si>
    <t>Тяжелая болезнь, поражение в суде, тюремное заключение</t>
  </si>
  <si>
    <t>Дважды увидишь водяную змею</t>
  </si>
  <si>
    <t>Общая неудача, которая очень быстро развивается. Очень плохо женщинам. Поздний брак не дает детей</t>
  </si>
  <si>
    <t>Небесная сеть закрывается</t>
  </si>
  <si>
    <t>Потеря попутчика в путешествии. Болезнь и судебный процесс приносят неудачу. Не двигаться.</t>
  </si>
  <si>
    <t>Соединение стволов и змея мстит</t>
  </si>
  <si>
    <t>Мужчины удачливы, женьщины - нет. Благоприятно для посещения благодетелей, планирования, но планы надо держать в тайне. Препятствия во всех остальных делах. Проблемы с документами</t>
  </si>
  <si>
    <t>Благоприятно для здоровья, обучения и отношений. Способствует развитию навыков и углублению знаний</t>
  </si>
  <si>
    <t>Благоприятно для подготовки к эзкменам и для решения сложных проблем. Конфликты разрешаются сами по себе</t>
  </si>
  <si>
    <t>Ловушка для Мистиков</t>
  </si>
  <si>
    <t>Нельзя отправляться в путь или нападать - последует несчастье</t>
  </si>
  <si>
    <t>Ловушка для мистика.</t>
  </si>
  <si>
    <t>Сочетание ствола в небесной тарелке с воротами</t>
  </si>
  <si>
    <t>Прибыль, успех, известность</t>
  </si>
  <si>
    <t>Небольшая прибыль</t>
  </si>
  <si>
    <t xml:space="preserve">Хорошо обращаться за помощью </t>
  </si>
  <si>
    <t>Хорошие новости издалека, письма, звонки.</t>
  </si>
  <si>
    <t>Прибыль, успех, известность.</t>
  </si>
  <si>
    <t>Неопределенность, нервозность.</t>
  </si>
  <si>
    <t>Всё пойдет не так. Споры.</t>
  </si>
  <si>
    <t>Неприятности от женщины.</t>
  </si>
  <si>
    <t>Потери в дороге</t>
  </si>
  <si>
    <t>Плохо для женщины. В дороге потери.</t>
  </si>
  <si>
    <t>Благоприятно для аккумулирования богатства и недвижимости</t>
  </si>
  <si>
    <t>Неблагоприятно для важных дел, благоприятно для незначительных дел</t>
  </si>
  <si>
    <t>Успех на экзамене и в получении важных документов. Благоприятно для общения, празднования и подписания соглашений</t>
  </si>
  <si>
    <t>Судебные разбирательства могут быть приостановлены или мирно улажены.</t>
  </si>
  <si>
    <t>Прибыль. Заключение сделок. Бракосочетание.</t>
  </si>
  <si>
    <t xml:space="preserve">Беспокойство, неопределенность, нервозность. </t>
  </si>
  <si>
    <t>Конфликт и судебные разбирательства, связанные с документами</t>
  </si>
  <si>
    <t>Долгое восстановление после болезни, утерянные вещи не вернутся</t>
  </si>
  <si>
    <t xml:space="preserve">Судебные разбирательства из-за женщин </t>
  </si>
  <si>
    <t>Благоприятно для всех дел - для свадьбы, заключения контракта, налаживания коммуникации.</t>
  </si>
  <si>
    <t>Рождение ребенка. Небольшие проблемы вначале, но все закончится благополучно.</t>
  </si>
  <si>
    <t>Хорошо для бракосочетания. Для поиска поддержки, помощи, рекомендаций.</t>
  </si>
  <si>
    <t>Высокие шансы выиграть суд. Хорошо для свадьбы. Удача в финансовых делах.</t>
  </si>
  <si>
    <t xml:space="preserve">Прибыль, успех, известность. </t>
  </si>
  <si>
    <t>Благоприятно для поиска помощи и поддержки.</t>
  </si>
  <si>
    <t>Неблагоприятно. Убытки в результате судебных разбирательств</t>
  </si>
  <si>
    <t>Мелкие проблемы, недомогание. Всё закончится хорошо.</t>
  </si>
  <si>
    <t xml:space="preserve">Благоприятно для всех текущих дел, кроме свадьбы. </t>
  </si>
  <si>
    <t>Дух</t>
  </si>
  <si>
    <t>Звезда</t>
  </si>
  <si>
    <t>Оцениваем ворота</t>
  </si>
  <si>
    <t>Исключаем плохие ворота</t>
  </si>
  <si>
    <t>Ворота сцены. Они мои ворота Рождения. Поэтому не 1, но и не 0</t>
  </si>
  <si>
    <t>Ворота отдыха. Для отдыха хороши, но нам пока важнее действие</t>
  </si>
  <si>
    <t>Ворота Жизни (生). Считаются денежными, потому оцениваю их несколько выше</t>
  </si>
  <si>
    <t>Ворота Открытия. Мне нужен проект, новые вершины, потому 1.15</t>
  </si>
  <si>
    <t>lvl_7</t>
  </si>
  <si>
    <t>Благоприятность</t>
  </si>
  <si>
    <t>Пустота по дню</t>
  </si>
  <si>
    <t>Пустота по часу</t>
  </si>
  <si>
    <t>Летящая пятерка по году</t>
  </si>
  <si>
    <t>Летящая пятерка по месяцу</t>
  </si>
  <si>
    <t>Оцениваем духов</t>
  </si>
  <si>
    <t>Отношение Звезды ко Дворцу</t>
  </si>
  <si>
    <t>Отношение духа ко Дворцу</t>
  </si>
  <si>
    <t>Отношение НС ко Дворцу</t>
  </si>
  <si>
    <t>Фаза ЦИ НС</t>
  </si>
  <si>
    <t>Отношение ЗВ ко Дворцу</t>
  </si>
  <si>
    <t>Фазца ЗВ</t>
  </si>
  <si>
    <t>Элемент духа в сезоне</t>
  </si>
  <si>
    <t>Элемент звезды в сезоне</t>
  </si>
  <si>
    <t>Элемент НС в сезоне</t>
  </si>
  <si>
    <t>Элемент ЗВ в сезоне</t>
  </si>
  <si>
    <t>Летящая (желтая, императорская) пятерка. Ее не беспокоят.</t>
  </si>
  <si>
    <t>Джи Фу. Главный дух. Поэтому и влияние у него больше остальных</t>
  </si>
  <si>
    <t>Звезда Разбойник на воде (элемент Вода) во Дворце Сюнь (элемент Дерево) отношения --&gt; Ослабление</t>
  </si>
  <si>
    <t>Звезда Небесный Чиновник (элемент Земля) во Дворце Сюнь (элемент Дерево) отношения --&gt; Контроль</t>
  </si>
  <si>
    <t>Звезда Небесный Пробой (элемент Дерево) во Дворце Сюнь (элемент Дерево) отношения --&gt; Партнерство</t>
  </si>
  <si>
    <t>Звезда Небесная Помощь (элемент Дерево) во Дворце Сюнь (элемент Дерево) отношения --&gt; Партнерство</t>
  </si>
  <si>
    <t>Звезда Небесный блеск (элемент Огонь) во Дворце Сюнь (элемент Дерево) отношения --&gt; Усиление</t>
  </si>
  <si>
    <t>Звезда Небесный росток (элемент Земля) во Дворце Сюнь (элемент Дерево) отношения --&gt; Контроль</t>
  </si>
  <si>
    <t>Звезда Дикая Птица (элемент Земля) во Дворце Сюнь (элемент Дерево) отношения --&gt; Контроль</t>
  </si>
  <si>
    <t>Звезда Разбитая армия (элемент Металл) во Дворце Сюнь (элемент Дерево) отношения --&gt; Истощение</t>
  </si>
  <si>
    <t>Звезда Небесное сердце (элемент Металл) во Дворце Сюнь (элемент Дерево) отношения --&gt; Истощение</t>
  </si>
  <si>
    <t>Звезда Разбойник на воде (элемент Вода) во Дворце Ли (элемент Огонь) отношения --&gt; Истощение</t>
  </si>
  <si>
    <t>Звезда Небесный Чиновник (элемент Земля) во Дворце Ли (элемент Огонь) отношения --&gt; Усиление</t>
  </si>
  <si>
    <t>Звезда Небесный Пробой (элемент Дерево) во Дворце Ли (элемент Огонь) отношения --&gt; Ослабление</t>
  </si>
  <si>
    <t>Звезда Небесная Помощь (элемент Дерево) во Дворце Ли (элемент Огонь) отношения --&gt; Ослабление</t>
  </si>
  <si>
    <t>Звезда Небесный блеск (элемент Огонь) во Дворце Ли (элемент Огонь) отношения --&gt; Партнерство</t>
  </si>
  <si>
    <t>Звезда Небесный росток (элемент Земля) во Дворце Ли (элемент Огонь) отношения --&gt; Усиление</t>
  </si>
  <si>
    <t>Звезда Дикая Птица (элемент Земля) во Дворце Ли (элемент Огонь) отношения --&gt; Усиление</t>
  </si>
  <si>
    <t>Звезда Разбитая армия (элемент Металл) во Дворце Ли (элемент Огонь) отношения --&gt; Контроль</t>
  </si>
  <si>
    <t>Звезда Небесное сердце (элемент Металл) во Дворце Ли (элемент Огонь) отношения --&gt; Контроль</t>
  </si>
  <si>
    <t>Звезда Разбойник на воде (элемент Вода) во Дворце Кунь (элемент Земля) отношения --&gt; Контроль</t>
  </si>
  <si>
    <t>Звезда Небесный Чиновник (элемент Земля) во Дворце Кунь (элемент Земля) отношения --&gt; Партнерство</t>
  </si>
  <si>
    <t>Звезда Небесный Пробой (элемент Дерево) во Дворце Кунь (элемент Земля) отношения --&gt; Истощение</t>
  </si>
  <si>
    <t>Звезда Небесная Помощь (элемент Дерево) во Дворце Кунь (элемент Земля) отношения --&gt; Истощение</t>
  </si>
  <si>
    <t>Звезда Небесный блеск (элемент Огонь) во Дворце Кунь (элемент Земля) отношения --&gt; Ослабление</t>
  </si>
  <si>
    <t>Звезда Небесный росток (элемент Земля) во Дворце Кунь (элемент Земля) отношения --&gt; Партнерство</t>
  </si>
  <si>
    <t>Звезда Дикая Птица (элемент Земля) во Дворце Кунь (элемент Земля) отношения --&gt; Партнерство</t>
  </si>
  <si>
    <t>Звезда Разбитая армия (элемент Металл) во Дворце Кунь (элемент Земля) отношения --&gt; Усиление</t>
  </si>
  <si>
    <t>Звезда Небесное сердце (элемент Металл) во Дворце Кунь (элемент Земля) отношения --&gt; Усиление</t>
  </si>
  <si>
    <t>Звезда Разбойник на воде (элемент Вода) во Дворце Дуй (элемент Металл) отношения --&gt; Усиление</t>
  </si>
  <si>
    <t>Звезда Небесный Чиновник (элемент Земля) во Дворце Дуй (элемент Металл) отношения --&gt; Ослабление</t>
  </si>
  <si>
    <t>Звезда Небесный Пробой (элемент Дерево) во Дворце Дуй (элемент Металл) отношения --&gt; Контроль</t>
  </si>
  <si>
    <t>Звезда Небесная Помощь (элемент Дерево) во Дворце Дуй (элемент Металл) отношения --&gt; Контроль</t>
  </si>
  <si>
    <t>Звезда Небесный блеск (элемент Огонь) во Дворце Дуй (элемент Металл) отношения --&gt; Истощение</t>
  </si>
  <si>
    <t>Звезда Небесный росток (элемент Земля) во Дворце Дуй (элемент Металл) отношения --&gt; Ослабление</t>
  </si>
  <si>
    <t>Звезда Дикая Птица (элемент Земля) во Дворце Дуй (элемент Металл) отношения --&gt; Ослабление</t>
  </si>
  <si>
    <t>Звезда Разбитая армия (элемент Металл) во Дворце Дуй (элемент Металл) отношения --&gt; Партнерство</t>
  </si>
  <si>
    <t>Звезда Небесное сердце (элемент Металл) во Дворце Дуй (элемент Металл) отношения --&gt; Партнерство</t>
  </si>
  <si>
    <t>Звезда Разбойник на воде (элемент Вода) во Дворце Цянь (элемент Металл) отношения --&gt; Усиление</t>
  </si>
  <si>
    <t>Звезда Небесный Чиновник (элемент Земля) во Дворце Цянь (элемент Металл) отношения --&gt; Ослабление</t>
  </si>
  <si>
    <t>Звезда Небесный Пробой (элемент Дерево) во Дворце Цянь (элемент Металл) отношения --&gt; Контроль</t>
  </si>
  <si>
    <t>Звезда Небесная Помощь (элемент Дерево) во Дворце Цянь (элемент Металл) отношения --&gt; Контроль</t>
  </si>
  <si>
    <t>Звезда Небесный блеск (элемент Огонь) во Дворце Цянь (элемент Металл) отношения --&gt; Истощение</t>
  </si>
  <si>
    <t>Звезда Небесный росток (элемент Земля) во Дворце Цянь (элемент Металл) отношения --&gt; Ослабление</t>
  </si>
  <si>
    <t>Звезда Дикая Птица (элемент Земля) во Дворце Цянь (элемент Металл) отношения --&gt; Ослабление</t>
  </si>
  <si>
    <t>Звезда Разбитая армия (элемент Металл) во Дворце Цянь (элемент Металл) отношения --&gt; Партнерство</t>
  </si>
  <si>
    <t>Звезда Небесное сердце (элемент Металл) во Дворце Цянь (элемент Металл) отношения --&gt; Партнерство</t>
  </si>
  <si>
    <t>Звезда Разбойник на воде (элемент Вода) во Дворце Кань (элемент Вода) отношения --&gt; Партнерство</t>
  </si>
  <si>
    <t>Звезда Небесный Чиновник (элемент Земля) во Дворце Кань (элемент Вода) отношения --&gt; Истощение</t>
  </si>
  <si>
    <t>Звезда Небесный Пробой (элемент Дерево) во Дворце Кань (элемент Вода) отношения --&gt; Усиление</t>
  </si>
  <si>
    <t>Звезда Небесная Помощь (элемент Дерево) во Дворце Кань (элемент Вода) отношения --&gt; Усиление</t>
  </si>
  <si>
    <t>Звезда Небесный блеск (элемент Огонь) во Дворце Кань (элемент Вода) отношения --&gt; Контроль</t>
  </si>
  <si>
    <t>Звезда Небесный росток (элемент Земля) во Дворце Кань (элемент Вода) отношения --&gt; Истощение</t>
  </si>
  <si>
    <t>Звезда Дикая Птица (элемент Земля) во Дворце Кань (элемент Вода) отношения --&gt; Истощение</t>
  </si>
  <si>
    <t>Звезда Разбитая армия (элемент Металл) во Дворце Кань (элемент Вода) отношения --&gt; Ослабление</t>
  </si>
  <si>
    <t>Звезда Небесное сердце (элемент Металл) во Дворце Кань (элемент Вода) отношения --&gt; Ослабление</t>
  </si>
  <si>
    <t>Звезда Разбойник на воде (элемент Вода) во Дворце Гэнь (элемент Земля) отношения --&gt; Контроль</t>
  </si>
  <si>
    <t>Звезда Небесный Чиновник (элемент Земля) во Дворце Гэнь (элемент Земля) отношения --&gt; Партнерство</t>
  </si>
  <si>
    <t>Звезда Небесный Пробой (элемент Дерево) во Дворце Гэнь (элемент Земля) отношения --&gt; Истощение</t>
  </si>
  <si>
    <t>Звезда Небесная Помощь (элемент Дерево) во Дворце Гэнь (элемент Земля) отношения --&gt; Истощение</t>
  </si>
  <si>
    <t>Звезда Небесный блеск (элемент Огонь) во Дворце Гэнь (элемент Земля) отношения --&gt; Ослабление</t>
  </si>
  <si>
    <t>Звезда Небесный росток (элемент Земля) во Дворце Гэнь (элемент Земля) отношения --&gt; Партнерство</t>
  </si>
  <si>
    <t>Звезда Дикая Птица (элемент Земля) во Дворце Гэнь (элемент Земля) отношения --&gt; Партнерство</t>
  </si>
  <si>
    <t>Звезда Разбитая армия (элемент Металл) во Дворце Гэнь (элемент Земля) отношения --&gt; Усиление</t>
  </si>
  <si>
    <t>Звезда Небесное сердце (элемент Металл) во Дворце Гэнь (элемент Земля) отношения --&gt; Усиление</t>
  </si>
  <si>
    <t>Звезда Разбойник на воде (элемент Вода) во Дворце Чжэнь (элемент Дерево) отношения --&gt; Ослабление</t>
  </si>
  <si>
    <t>Звезда Небесный Чиновник (элемент Земля) во Дворце Чжэнь (элемент Дерево) отношения --&gt; Контроль</t>
  </si>
  <si>
    <t>Звезда Небесный Пробой (элемент Дерево) во Дворце Чжэнь (элемент Дерево) отношения --&gt; Партнерство</t>
  </si>
  <si>
    <t>Звезда Небесная Помощь (элемент Дерево) во Дворце Чжэнь (элемент Дерево) отношения --&gt; Партнерство</t>
  </si>
  <si>
    <t>Звезда Небесный блеск (элемент Огонь) во Дворце Чжэнь (элемент Дерево) отношения --&gt; Усиление</t>
  </si>
  <si>
    <t>Звезда Небесный росток (элемент Земля) во Дворце Чжэнь (элемент Дерево) отношения --&gt; Контроль</t>
  </si>
  <si>
    <t>Звезда Дикая Птица (элемент Земля) во Дворце Чжэнь (элемент Дерево) отношения --&gt; Контроль</t>
  </si>
  <si>
    <t>Звезда Разбитая армия (элемент Металл) во Дворце Чжэнь (элемент Дерево) отношения --&gt; Истощение</t>
  </si>
  <si>
    <t>Звезда Небесное сердце (элемент Металл) во Дворце Чжэнь (элемент Дерево) отношения --&gt; Истощение</t>
  </si>
  <si>
    <t>Дух Контроль (элемент Земля) во Дворце Сюнь (элемент Дерево) отношения --&gt; Контроль</t>
  </si>
  <si>
    <t>Дух Усиление (элемент Огонь) во Дворце Сюнь (элемент Дерево) отношения --&gt; Усиление</t>
  </si>
  <si>
    <t>Дух Истощение (элемент Металл) во Дворце Сюнь (элемент Дерево) отношения --&gt; Истощение</t>
  </si>
  <si>
    <t>Дух Партнерство (элемент Дерево) во Дворце Сюнь (элемент Дерево) отношения --&gt; Партнерство</t>
  </si>
  <si>
    <t>Дух Ослабление (элемент Вода) во Дворце Сюнь (элемент Дерево) отношения --&gt; Ослабление</t>
  </si>
  <si>
    <t>Дух Усиление (элемент Земля) во Дворце Ли (элемент Огонь) отношения --&gt; Усиление</t>
  </si>
  <si>
    <t>Дух Партнерство (элемент Огонь) во Дворце Ли (элемент Огонь) отношения --&gt; Партнерство</t>
  </si>
  <si>
    <t>Дух Контроль (элемент Металл) во Дворце Ли (элемент Огонь) отношения --&gt; Контроль</t>
  </si>
  <si>
    <t>Дух Ослабление (элемент Дерево) во Дворце Ли (элемент Огонь) отношения --&gt; Ослабление</t>
  </si>
  <si>
    <t>Дух Истощение (элемент Вода) во Дворце Ли (элемент Огонь) отношения --&gt; Истощение</t>
  </si>
  <si>
    <t>Дух Партнерство (элемент Земля) во Дворце Кунь (элемент Земля) отношения --&gt; Партнерство</t>
  </si>
  <si>
    <t>Дух Ослабление (элемент Огонь) во Дворце Кунь (элемент Земля) отношения --&gt; Ослабление</t>
  </si>
  <si>
    <t>Дух Усиление (элемент Металл) во Дворце Кунь (элемент Земля) отношения --&gt; Усиление</t>
  </si>
  <si>
    <t>Дух Истощение (элемент Дерево) во Дворце Кунь (элемент Земля) отношения --&gt; Истощение</t>
  </si>
  <si>
    <t>Дух Контроль (элемент Вода) во Дворце Кунь (элемент Земля) отношения --&gt; Контроль</t>
  </si>
  <si>
    <t>Дух Ослабление (элемент Земля) во Дворце Дуй (элемент Металл) отношения --&gt; Ослабление</t>
  </si>
  <si>
    <t>Дух Истощение (элемент Огонь) во Дворце Дуй (элемент Металл) отношения --&gt; Истощение</t>
  </si>
  <si>
    <t>Дух Партнерство (элемент Металл) во Дворце Дуй (элемент Металл) отношения --&gt; Партнерство</t>
  </si>
  <si>
    <t>Дух Контроль (элемент Дерево) во Дворце Дуй (элемент Металл) отношения --&gt; Контроль</t>
  </si>
  <si>
    <t>Дух Усиление (элемент Вода) во Дворце Дуй (элемент Металл) отношения --&gt; Усиление</t>
  </si>
  <si>
    <t>Дух Ослабление (элемент Земля) во Дворце Цянь (элемент Металл) отношения --&gt; Ослабление</t>
  </si>
  <si>
    <t>Дух Истощение (элемент Огонь) во Дворце Цянь (элемент Металл) отношения --&gt; Истощение</t>
  </si>
  <si>
    <t>Дух Партнерство (элемент Металл) во Дворце Цянь (элемент Металл) отношения --&gt; Партнерство</t>
  </si>
  <si>
    <t>Дух Контроль (элемент Дерево) во Дворце Цянь (элемент Металл) отношения --&gt; Контроль</t>
  </si>
  <si>
    <t>Дух Усиление (элемент Вода) во Дворце Цянь (элемент Металл) отношения --&gt; Усиление</t>
  </si>
  <si>
    <t>Дух Истощение (элемент Земля) во Дворце Кань (элемент Вода) отношения --&gt; Истощение</t>
  </si>
  <si>
    <t>Дух Контроль (элемент Огонь) во Дворце Кань (элемент Вода) отношения --&gt; Контроль</t>
  </si>
  <si>
    <t>Дух Ослабление (элемент Металл) во Дворце Кань (элемент Вода) отношения --&gt; Ослабление</t>
  </si>
  <si>
    <t>Дух Усиление (элемент Дерево) во Дворце Кань (элемент Вода) отношения --&gt; Усиление</t>
  </si>
  <si>
    <t>Дух Партнерство (элемент Вода) во Дворце Кань (элемент Вода) отношения --&gt; Партнерство</t>
  </si>
  <si>
    <t>Дух Партнерство (элемент Земля) во Дворце Гэнь (элемент Земля) отношения --&gt; Партнерство</t>
  </si>
  <si>
    <t>Дух Ослабление (элемент Огонь) во Дворце Гэнь (элемент Земля) отношения --&gt; Ослабление</t>
  </si>
  <si>
    <t>Дух Усиление (элемент Металл) во Дворце Гэнь (элемент Земля) отношения --&gt; Усиление</t>
  </si>
  <si>
    <t>Дух Истощение (элемент Дерево) во Дворце Гэнь (элемент Земля) отношения --&gt; Истощение</t>
  </si>
  <si>
    <t>Дух Контроль (элемент Вода) во Дворце Гэнь (элемент Земля) отношения --&gt; Контроль</t>
  </si>
  <si>
    <t>Дух Контроль (элемент Земля) во Дворце Чжэнь (элемент Дерево) отношения --&gt; Контроль</t>
  </si>
  <si>
    <t>Дух Усиление (элемент Огонь) во Дворце Чжэнь (элемент Дерево) отношения --&gt; Усиление</t>
  </si>
  <si>
    <t>Дух Истощение (элемент Металл) во Дворце Чжэнь (элемент Дерево) отношения --&gt; Истощение</t>
  </si>
  <si>
    <t>Дух Партнерство (элемент Дерево) во Дворце Чжэнь (элемент Дерево) отношения --&gt; Партнерство</t>
  </si>
  <si>
    <t>Дух Ослабление (элемент Вода) во Дворце Чжэнь (элемент Дерево) отношения --&gt; Ослабление</t>
  </si>
  <si>
    <t>НС 1_1 (элемент Дерево) во Дворце Сюнь (элемент Дерево) отношения --&gt; Партнерство</t>
  </si>
  <si>
    <t>НС 2_1 (элемент Огонь) во Дворце Сюнь (элемент Дерево) отношения --&gt; Усиление</t>
  </si>
  <si>
    <t>НС 3_1 (элемент Земля) во Дворце Сюнь (элемент Дерево) отношения --&gt; Контроль</t>
  </si>
  <si>
    <t>НС 4_1 (элемент Металл) во Дворце Сюнь (элемент Дерево) отношения --&gt; Истощение</t>
  </si>
  <si>
    <t>НС 5_1 (элемент Вода) во Дворце Сюнь (элемент Дерево) отношения --&gt; Ослабление</t>
  </si>
  <si>
    <t>НС 1_2 (элемент Дерево) во Дворце Ли (элемент Огонь) отношения --&gt; Ослабление</t>
  </si>
  <si>
    <t>НС 2_2 (элемент Огонь) во Дворце Ли (элемент Огонь) отношения --&gt; Партнерство</t>
  </si>
  <si>
    <t>НС 3_2 (элемент Земля) во Дворце Ли (элемент Огонь) отношения --&gt; Усиление</t>
  </si>
  <si>
    <t>НС 4_2 (элемент Металл) во Дворце Ли (элемент Огонь) отношения --&gt; Контроль</t>
  </si>
  <si>
    <t>НС 5_2 (элемент Вода) во Дворце Ли (элемент Огонь) отношения --&gt; Истощение</t>
  </si>
  <si>
    <t>НС 1_3 (элемент Дерево) во Дворце Кунь (элемент Земля) отношения --&gt; Истощение</t>
  </si>
  <si>
    <t>НС 2_3 (элемент Огонь) во Дворце Кунь (элемент Земля) отношения --&gt; Ослабление</t>
  </si>
  <si>
    <t>НС 3_3 (элемент Земля) во Дворце Кунь (элемент Земля) отношения --&gt; Партнерство</t>
  </si>
  <si>
    <t>НС 4_3 (элемент Металл) во Дворце Кунь (элемент Земля) отношения --&gt; Усиление</t>
  </si>
  <si>
    <t>НС 5_3 (элемент Вода) во Дворце Кунь (элемент Земля) отношения --&gt; Контроль</t>
  </si>
  <si>
    <t>НС 1_4 (элемент Дерево) во Дворце Дуй (элемент Металл) отношения --&gt; Контроль</t>
  </si>
  <si>
    <t>НС 2_4 (элемент Огонь) во Дворце Дуй (элемент Металл) отношения --&gt; Истощение</t>
  </si>
  <si>
    <t>НС 3_4 (элемент Земля) во Дворце Дуй (элемент Металл) отношения --&gt; Ослабление</t>
  </si>
  <si>
    <t>НС 4_4 (элемент Металл) во Дворце Дуй (элемент Металл) отношения --&gt; Партнерство</t>
  </si>
  <si>
    <t>НС 5_4 (элемент Вода) во Дворце Дуй (элемент Металл) отношения --&gt; Усиление</t>
  </si>
  <si>
    <t>НС 1_4 (элемент Дерево) во Дворце Цянь (элемент Металл) отношения --&gt; Контроль</t>
  </si>
  <si>
    <t>НС 2_4 (элемент Огонь) во Дворце Цянь (элемент Металл) отношения --&gt; Истощение</t>
  </si>
  <si>
    <t>НС 3_4 (элемент Земля) во Дворце Цянь (элемент Металл) отношения --&gt; Ослабление</t>
  </si>
  <si>
    <t>НС 4_4 (элемент Металл) во Дворце Цянь (элемент Металл) отношения --&gt; Партнерство</t>
  </si>
  <si>
    <t>НС 5_4 (элемент Вода) во Дворце Цянь (элемент Металл) отношения --&gt; Усиление</t>
  </si>
  <si>
    <t>НС 1_5 (элемент Дерево) во Дворце Кань (элемент Вода) отношения --&gt; Усиление</t>
  </si>
  <si>
    <t>НС 2_5 (элемент Огонь) во Дворце Кань (элемент Вода) отношения --&gt; Контроль</t>
  </si>
  <si>
    <t>НС 3_5 (элемент Земля) во Дворце Кань (элемент Вода) отношения --&gt; Истощение</t>
  </si>
  <si>
    <t>НС 4_5 (элемент Металл) во Дворце Кань (элемент Вода) отношения --&gt; Ослабление</t>
  </si>
  <si>
    <t>НС 5_5 (элемент Вода) во Дворце Кань (элемент Вода) отношения --&gt; Партнерство</t>
  </si>
  <si>
    <t>НС 1_3 (элемент Дерево) во Дворце Гэнь (элемент Земля) отношения --&gt; Истощение</t>
  </si>
  <si>
    <t>НС 2_3 (элемент Огонь) во Дворце Гэнь (элемент Земля) отношения --&gt; Ослабление</t>
  </si>
  <si>
    <t>НС 3_3 (элемент Земля) во Дворце Гэнь (элемент Земля) отношения --&gt; Партнерство</t>
  </si>
  <si>
    <t>НС 4_3 (элемент Металл) во Дворце Гэнь (элемент Земля) отношения --&gt; Усиление</t>
  </si>
  <si>
    <t>НС 5_3 (элемент Вода) во Дворце Гэнь (элемент Земля) отношения --&gt; Контроль</t>
  </si>
  <si>
    <t>НС 1_1 (элемент Дерево) во Дворце Чжэнь (элемент Дерево) отношения --&gt; Партнерство</t>
  </si>
  <si>
    <t>НС 2_1 (элемент Огонь) во Дворце Чжэнь (элемент Дерево) отношения --&gt; Усиление</t>
  </si>
  <si>
    <t>НС 3_1 (элемент Земля) во Дворце Чжэнь (элемент Дерево) отношения --&gt; Контроль</t>
  </si>
  <si>
    <t>НС 4_1 (элемент Металл) во Дворце Чжэнь (элемент Дерево) отношения --&gt; Истощение</t>
  </si>
  <si>
    <t>НС 5_1 (элемент Вода) во Дворце Чжэнь (элемент Дерево) отношения --&gt; Ослабление</t>
  </si>
  <si>
    <t>НС 甲во Дворце Сюнь (ЗВ 辰) Фаза Ци --&gt; Ослабление (Пенсия)</t>
  </si>
  <si>
    <t>НС 乙во Дворце Сюнь (ЗВ 辰) Фаза Ци --&gt; Шапка и поясн (Надевание шапки, опоясывание, школа)</t>
  </si>
  <si>
    <t>НС 丙во Дворце Сюнь (ЗВ 辰) Фаза Ци --&gt; Шапка и поясн (Надевание шапки, опоясывание, школа)</t>
  </si>
  <si>
    <t>НС 丁во Дворце Сюнь (ЗВ 辰) Фаза Ци --&gt; Ослабление (Пенсия)</t>
  </si>
  <si>
    <t>НС 戊во Дворце Сюнь (ЗВ 辰) Фаза Ци --&gt; Шапка и поясн (Надевание шапки, опоясывание, школа)</t>
  </si>
  <si>
    <t>НС 己во Дворце Сюнь (ЗВ 辰) Фаза Ци --&gt; Ослабление (Пенсия)</t>
  </si>
  <si>
    <t>НС 庚во Дворце Сюнь (ЗВ 辰) Фаза Ци --&gt; Питание (Вынашивание, зародыш)</t>
  </si>
  <si>
    <t>НС 辛во Дворце Сюнь (ЗВ 辰) Фаза Ци --&gt; Могила</t>
  </si>
  <si>
    <t>НС 壬во Дворце Сюнь (ЗВ 辰) Фаза Ци --&gt; Могила</t>
  </si>
  <si>
    <t>НС 癸во Дворце Сюнь (ЗВ 辰) Фаза Ци --&gt; Питание (Вынашивание, зародыш)</t>
  </si>
  <si>
    <t>НС 甲во Дворце  (ЗВ 巳) Фаза Ци --&gt; Болезнь</t>
  </si>
  <si>
    <t>НС 乙во Дворце  (ЗВ 巳) Фаза Ци --&gt; Ванная (Купание)</t>
  </si>
  <si>
    <t>НС 丙во Дворце  (ЗВ 巳) Фаза Ци --&gt; Формирование дуачи (Поступление на службу, жалование)</t>
  </si>
  <si>
    <t>НС 丁во Дворце  (ЗВ 巳) Фаза Ци --&gt; Императорский светильник (Расцвет)</t>
  </si>
  <si>
    <t>НС 戊во Дворце  (ЗВ 巳) Фаза Ци --&gt; Формирование дуачи (Поступление на службу, жалование)</t>
  </si>
  <si>
    <t>НС 己во Дворце  (ЗВ 巳) Фаза Ци --&gt; Императорский светильник (Расцвет)</t>
  </si>
  <si>
    <t>НС 庚во Дворце  (ЗВ 巳) Фаза Ци --&gt; Рост и развитие (Рождение)</t>
  </si>
  <si>
    <t>НС 辛во Дворце  (ЗВ 巳) Фаза Ци --&gt; Смерть</t>
  </si>
  <si>
    <t>НС 壬во Дворце  (ЗВ 巳) Фаза Ци --&gt; Разложение (Исчезновение, обрыв)</t>
  </si>
  <si>
    <t>НС 癸во Дворце  (ЗВ 巳) Фаза Ци --&gt; Эмбрион (Зачатие)</t>
  </si>
  <si>
    <t>НС 甲во Дворце Ли (ЗВ 午) Фаза Ци --&gt; Смерть</t>
  </si>
  <si>
    <t>НС 乙во Дворце Ли (ЗВ 午) Фаза Ци --&gt; Рост и развитие (Рождение)</t>
  </si>
  <si>
    <t>НС 丙во Дворце Ли (ЗВ 午) Фаза Ци --&gt; Императорский светильник (Расцвет)</t>
  </si>
  <si>
    <t>НС 丁во Дворце Ли (ЗВ 午) Фаза Ци --&gt; Формирование дуачи (Поступление на службу, жалование)</t>
  </si>
  <si>
    <t>НС 戊во Дворце Ли (ЗВ 午) Фаза Ци --&gt; Императорский светильник (Расцвет)</t>
  </si>
  <si>
    <t>НС 己во Дворце Ли (ЗВ 午) Фаза Ци --&gt; Формирование дуачи (Поступление на службу, жалование)</t>
  </si>
  <si>
    <t>НС 庚во Дворце Ли (ЗВ 午) Фаза Ци --&gt; Ванная (Купание)</t>
  </si>
  <si>
    <t>НС 辛во Дворце Ли (ЗВ 午) Фаза Ци --&gt; Болезнь</t>
  </si>
  <si>
    <t>НС 壬во Дворце Ли (ЗВ 午) Фаза Ци --&gt; Эмбрион (Зачатие)</t>
  </si>
  <si>
    <t>НС 癸во Дворце Ли (ЗВ 午) Фаза Ци --&gt; Разложение (Исчезновение, обрыв)</t>
  </si>
  <si>
    <t>НС 甲во Дворце Кунь (ЗВ 未) Фаза Ци --&gt; Могила</t>
  </si>
  <si>
    <t>НС 乙во Дворце Кунь (ЗВ 未) Фаза Ци --&gt; Питание (Вынашивание, зародыш)</t>
  </si>
  <si>
    <t>НС 丙во Дворце Кунь (ЗВ 未) Фаза Ци --&gt; Ослабление (Пенсия)</t>
  </si>
  <si>
    <t>НС 丁во Дворце Кунь (ЗВ 未) Фаза Ци --&gt; Шапка и поясн (Надевание шапки, опоясывание, школа)</t>
  </si>
  <si>
    <t>НС 戊во Дворце Кунь (ЗВ 未) Фаза Ци --&gt; Ослабление (Пенсия)</t>
  </si>
  <si>
    <t>НС 己во Дворце Кунь (ЗВ 未) Фаза Ци --&gt; Шапка и поясн (Надевание шапки, опоясывание, школа)</t>
  </si>
  <si>
    <t>НС 庚во Дворце Кунь (ЗВ 未) Фаза Ци --&gt; Шапка и поясн (Надевание шапки, опоясывание, школа)</t>
  </si>
  <si>
    <t>НС 辛во Дворце Кунь (ЗВ 未) Фаза Ци --&gt; Ослабление (Пенсия)</t>
  </si>
  <si>
    <t>НС 壬во Дворце Кунь (ЗВ 未) Фаза Ци --&gt; Питание (Вынашивание, зародыш)</t>
  </si>
  <si>
    <t>НС 癸во Дворце Кунь (ЗВ 未) Фаза Ци --&gt; Могила</t>
  </si>
  <si>
    <t>НС 甲во Дворце  (ЗВ 申) Фаза Ци --&gt; Разложение (Исчезновение, обрыв)</t>
  </si>
  <si>
    <t>НС 乙во Дворце  (ЗВ 申) Фаза Ци --&gt; Эмбрион (Зачатие)</t>
  </si>
  <si>
    <t>НС 丙во Дворце  (ЗВ 申) Фаза Ци --&gt; Болезнь</t>
  </si>
  <si>
    <t>НС 丁во Дворце  (ЗВ 申) Фаза Ци --&gt; Ванная (Купание)</t>
  </si>
  <si>
    <t>НС 戊во Дворце  (ЗВ 申) Фаза Ци --&gt; Болезнь</t>
  </si>
  <si>
    <t>НС 己во Дворце  (ЗВ 申) Фаза Ци --&gt; Ванная (Купание)</t>
  </si>
  <si>
    <t>НС 庚во Дворце  (ЗВ 申) Фаза Ци --&gt; Формирование дуачи (Поступление на службу, жалование)</t>
  </si>
  <si>
    <t>НС 辛во Дворце  (ЗВ 申) Фаза Ци --&gt; Императорский светильник (Расцвет)</t>
  </si>
  <si>
    <t>НС 壬во Дворце  (ЗВ 申) Фаза Ци --&gt; Рост и развитие (Рождение)</t>
  </si>
  <si>
    <t>НС 癸во Дворце  (ЗВ 申) Фаза Ци --&gt; Смерть</t>
  </si>
  <si>
    <t>НС 甲во Дворце Дуй (ЗВ 酉) Фаза Ци --&gt; Эмбрион (Зачатие)</t>
  </si>
  <si>
    <t>НС 乙во Дворце Дуй (ЗВ 酉) Фаза Ци --&gt; Разложение (Исчезновение, обрыв)</t>
  </si>
  <si>
    <t>НС 丙во Дворце Дуй (ЗВ 酉) Фаза Ци --&gt; Смерть</t>
  </si>
  <si>
    <t>НС 丁во Дворце Дуй (ЗВ 酉) Фаза Ци --&gt; Рост и развитие (Рождение)</t>
  </si>
  <si>
    <t>НС 戊во Дворце Дуй (ЗВ 酉) Фаза Ци --&gt; Смерть</t>
  </si>
  <si>
    <t>НС 己во Дворце Дуй (ЗВ 酉) Фаза Ци --&gt; Рост и развитие (Рождение)</t>
  </si>
  <si>
    <t>НС 庚во Дворце Дуй (ЗВ 酉) Фаза Ци --&gt; Императорский светильник (Расцвет)</t>
  </si>
  <si>
    <t>НС 辛во Дворце Дуй (ЗВ 酉) Фаза Ци --&gt; Формирование дуачи (Поступление на службу, жалование)</t>
  </si>
  <si>
    <t>НС 壬во Дворце Дуй (ЗВ 酉) Фаза Ци --&gt; Ванная (Купание)</t>
  </si>
  <si>
    <t>НС 癸во Дворце Дуй (ЗВ 酉) Фаза Ци --&gt; Болезнь</t>
  </si>
  <si>
    <t>НС 甲во Дворце Цянь (ЗВ 戌) Фаза Ци --&gt; Питание (Вынашивание, зародыш)</t>
  </si>
  <si>
    <t>НС 乙во Дворце Цянь (ЗВ 戌) Фаза Ци --&gt; Могила</t>
  </si>
  <si>
    <t>НС 丙во Дворце Цянь (ЗВ 戌) Фаза Ци --&gt; Могила</t>
  </si>
  <si>
    <t>НС 丁во Дворце Цянь (ЗВ 戌) Фаза Ци --&gt; Питание (Вынашивание, зародыш)</t>
  </si>
  <si>
    <t>НС 戊во Дворце Цянь (ЗВ 戌) Фаза Ци --&gt; Могила</t>
  </si>
  <si>
    <t>НС 己во Дворце Цянь (ЗВ 戌) Фаза Ци --&gt; Питание (Вынашивание, зародыш)</t>
  </si>
  <si>
    <t>НС 庚во Дворце Цянь (ЗВ 戌) Фаза Ци --&gt; Ослабление (Пенсия)</t>
  </si>
  <si>
    <t>НС 辛во Дворце Цянь (ЗВ 戌) Фаза Ци --&gt; Шапка и поясн (Надевание шапки, опоясывание, школа)</t>
  </si>
  <si>
    <t>НС 壬во Дворце Цянь (ЗВ 戌) Фаза Ци --&gt; Шапка и поясн (Надевание шапки, опоясывание, школа)</t>
  </si>
  <si>
    <t>НС 癸во Дворце Цянь (ЗВ 戌) Фаза Ци --&gt; Ослабление (Пенсия)</t>
  </si>
  <si>
    <t>НС 甲во Дворце  (ЗВ 亥) Фаза Ци --&gt; Рост и развитие (Рождение)</t>
  </si>
  <si>
    <t>НС 乙во Дворце  (ЗВ 亥) Фаза Ци --&gt; Смерть</t>
  </si>
  <si>
    <t>НС 丙во Дворце  (ЗВ 亥) Фаза Ци --&gt; Разложение (Исчезновение, обрыв)</t>
  </si>
  <si>
    <t>НС 丁во Дворце  (ЗВ 亥) Фаза Ци --&gt; Эмбрион (Зачатие)</t>
  </si>
  <si>
    <t>НС 戊во Дворце  (ЗВ 亥) Фаза Ци --&gt; Разложение (Исчезновение, обрыв)</t>
  </si>
  <si>
    <t>НС 己во Дворце  (ЗВ 亥) Фаза Ци --&gt; Эмбрион (Зачатие)</t>
  </si>
  <si>
    <t>НС 庚во Дворце  (ЗВ 亥) Фаза Ци --&gt; Болезнь</t>
  </si>
  <si>
    <t>НС 辛во Дворце  (ЗВ 亥) Фаза Ци --&gt; Ванная (Купание)</t>
  </si>
  <si>
    <t>НС 壬во Дворце  (ЗВ 亥) Фаза Ци --&gt; Формирование дуачи (Поступление на службу, жалование)</t>
  </si>
  <si>
    <t>НС 癸во Дворце  (ЗВ 亥) Фаза Ци --&gt; Императорский светильник (Расцвет)</t>
  </si>
  <si>
    <t>НС 甲во Дворце Кань (ЗВ 子) Фаза Ци --&gt; Ванная (Купание)</t>
  </si>
  <si>
    <t>НС 乙во Дворце Кань (ЗВ 子) Фаза Ци --&gt; Болезнь</t>
  </si>
  <si>
    <t>НС 丙во Дворце Кань (ЗВ 子) Фаза Ци --&gt; Эмбрион (Зачатие)</t>
  </si>
  <si>
    <t>НС 丁во Дворце Кань (ЗВ 子) Фаза Ци --&gt; Разложение (Исчезновение, обрыв)</t>
  </si>
  <si>
    <t>НС 戊во Дворце Кань (ЗВ 子) Фаза Ци --&gt; Эмбрион (Зачатие)</t>
  </si>
  <si>
    <t>НС 己во Дворце Кань (ЗВ 子) Фаза Ци --&gt; Разложение (Исчезновение, обрыв)</t>
  </si>
  <si>
    <t>НС 庚во Дворце Кань (ЗВ 子) Фаза Ци --&gt; Смерть</t>
  </si>
  <si>
    <t>НС 辛во Дворце Кань (ЗВ 子) Фаза Ци --&gt; Рост и развитие (Рождение)</t>
  </si>
  <si>
    <t>НС 壬во Дворце Кань (ЗВ 子) Фаза Ци --&gt; Императорский светильник (Расцвет)</t>
  </si>
  <si>
    <t>НС 癸во Дворце Кань (ЗВ 子) Фаза Ци --&gt; Формирование дуачи (Поступление на службу, жалование)</t>
  </si>
  <si>
    <t>НС 甲во Дворце Гэнь (ЗВ 丑) Фаза Ци --&gt; Шапка и поясн (Надевание шапки, опоясывание, школа)</t>
  </si>
  <si>
    <t>НС 乙во Дворце Гэнь (ЗВ 丑) Фаза Ци --&gt; Ослабление (Пенсия)</t>
  </si>
  <si>
    <t>НС 丙во Дворце Гэнь (ЗВ 丑) Фаза Ци --&gt; Питание (Вынашивание, зародыш)</t>
  </si>
  <si>
    <t>НС 丁во Дворце Гэнь (ЗВ 丑) Фаза Ци --&gt; Могила</t>
  </si>
  <si>
    <t>НС 戊во Дворце Гэнь (ЗВ 丑) Фаза Ци --&gt; Питание (Вынашивание, зародыш)</t>
  </si>
  <si>
    <t>НС 己во Дворце Гэнь (ЗВ 丑) Фаза Ци --&gt; Могила</t>
  </si>
  <si>
    <t>НС 庚во Дворце Гэнь (ЗВ 丑) Фаза Ци --&gt; Могила</t>
  </si>
  <si>
    <t>НС 辛во Дворце Гэнь (ЗВ 丑) Фаза Ци --&gt; Питание (Вынашивание, зародыш)</t>
  </si>
  <si>
    <t>НС 壬во Дворце Гэнь (ЗВ 丑) Фаза Ци --&gt; Ослабление (Пенсия)</t>
  </si>
  <si>
    <t>НС 癸во Дворце Гэнь (ЗВ 丑) Фаза Ци --&gt; Шапка и поясн (Надевание шапки, опоясывание, школа)</t>
  </si>
  <si>
    <t>НС 甲во Дворце  (ЗВ 寅) Фаза Ци --&gt; Формирование дуачи (Поступление на службу, жалование)</t>
  </si>
  <si>
    <t>НС 乙во Дворце  (ЗВ 寅) Фаза Ци --&gt; Императорский светильник (Расцвет)</t>
  </si>
  <si>
    <t>НС 丙во Дворце  (ЗВ 寅) Фаза Ци --&gt; Рост и развитие (Рождение)</t>
  </si>
  <si>
    <t>НС 丁во Дворце  (ЗВ 寅) Фаза Ци --&gt; Смерть</t>
  </si>
  <si>
    <t>НС 戊во Дворце  (ЗВ 寅) Фаза Ци --&gt; Рост и развитие (Рождение)</t>
  </si>
  <si>
    <t>НС 己во Дворце  (ЗВ 寅) Фаза Ци --&gt; Смерть</t>
  </si>
  <si>
    <t>НС 庚во Дворце  (ЗВ 寅) Фаза Ци --&gt; Разложение (Исчезновение, обрыв)</t>
  </si>
  <si>
    <t>НС 辛во Дворце  (ЗВ 寅) Фаза Ци --&gt; Эмбрион (Зачатие)</t>
  </si>
  <si>
    <t>НС 壬во Дворце  (ЗВ 寅) Фаза Ци --&gt; Болезнь</t>
  </si>
  <si>
    <t>НС 癸во Дворце  (ЗВ 寅) Фаза Ци --&gt; Ванная (Купание)</t>
  </si>
  <si>
    <t>НС 甲во Дворце Чжэнь (ЗВ 卯) Фаза Ци --&gt; Императорский светильник (Расцвет)</t>
  </si>
  <si>
    <t>НС 乙во Дворце Чжэнь (ЗВ 卯) Фаза Ци --&gt; Формирование дуачи (Поступление на службу, жалование)</t>
  </si>
  <si>
    <t>НС 丙во Дворце Чжэнь (ЗВ 卯) Фаза Ци --&gt; Ванная (Купание)</t>
  </si>
  <si>
    <t>НС 丁во Дворце Чжэнь (ЗВ 卯) Фаза Ци --&gt; Болезнь</t>
  </si>
  <si>
    <t>НС 戊во Дворце Чжэнь (ЗВ 卯) Фаза Ци --&gt; Ванная (Купание)</t>
  </si>
  <si>
    <t>НС 己во Дворце Чжэнь (ЗВ 卯) Фаза Ци --&gt; Болезнь</t>
  </si>
  <si>
    <t>НС 庚во Дворце Чжэнь (ЗВ 卯) Фаза Ци --&gt; Эмбрион (Зачатие)</t>
  </si>
  <si>
    <t>НС 辛во Дворце Чжэнь (ЗВ 卯) Фаза Ци --&gt; Разложение (Исчезновение, обрыв)</t>
  </si>
  <si>
    <t>НС 壬во Дворце Чжэнь (ЗВ 卯) Фаза Ци --&gt; Смерть</t>
  </si>
  <si>
    <t>НС 癸во Дворце Чжэнь (ЗВ 卯) Фаза Ци --&gt; Рост и развитие (Рождение)</t>
  </si>
  <si>
    <t>ЗВ 1_1 (элемент Дерево) во Дворце Сюнь (элемент Дерево) отношения --&gt; Партнерство</t>
  </si>
  <si>
    <t>ЗВ 2_1 (элемент Огонь) во Дворце Сюнь (элемент Дерево) отношения --&gt; Усиление</t>
  </si>
  <si>
    <t>ЗВ 3_1 (элемент Земля) во Дворце Сюнь (элемент Дерево) отношения --&gt; Контроль</t>
  </si>
  <si>
    <t>ЗВ 4_1 (элемент Металл) во Дворце Сюнь (элемент Дерево) отношения --&gt; Истощение</t>
  </si>
  <si>
    <t>ЗВ 5_1 (элемент Вода) во Дворце Сюнь (элемент Дерево) отношения --&gt; Ослабление</t>
  </si>
  <si>
    <t>ЗВ 1_2 (элемент Дерево) во Дворце Ли (элемент Огонь) отношения --&gt; Ослабление</t>
  </si>
  <si>
    <t>ЗВ 2_2 (элемент Огонь) во Дворце Ли (элемент Огонь) отношения --&gt; Партнерство</t>
  </si>
  <si>
    <t>ЗВ 3_2 (элемент Земля) во Дворце Ли (элемент Огонь) отношения --&gt; Усиление</t>
  </si>
  <si>
    <t>ЗВ 4_2 (элемент Металл) во Дворце Ли (элемент Огонь) отношения --&gt; Контроль</t>
  </si>
  <si>
    <t>ЗВ 5_2 (элемент Вода) во Дворце Ли (элемент Огонь) отношения --&gt; Истощение</t>
  </si>
  <si>
    <t>ЗВ 1_3 (элемент Дерево) во Дворце Кунь (элемент Земля) отношения --&gt; Истощение</t>
  </si>
  <si>
    <t>ЗВ 2_3 (элемент Огонь) во Дворце Кунь (элемент Земля) отношения --&gt; Ослабление</t>
  </si>
  <si>
    <t>ЗВ 3_3 (элемент Земля) во Дворце Кунь (элемент Земля) отношения --&gt; Партнерство</t>
  </si>
  <si>
    <t>ЗВ 4_3 (элемент Металл) во Дворце Кунь (элемент Земля) отношения --&gt; Усиление</t>
  </si>
  <si>
    <t>ЗВ 5_3 (элемент Вода) во Дворце Кунь (элемент Земля) отношения --&gt; Контроль</t>
  </si>
  <si>
    <t>ЗВ 1_4 (элемент Дерево) во Дворце Дуй (элемент Металл) отношения --&gt; Контроль</t>
  </si>
  <si>
    <t>ЗВ 2_4 (элемент Огонь) во Дворце Дуй (элемент Металл) отношения --&gt; Истощение</t>
  </si>
  <si>
    <t>ЗВ 3_4 (элемент Земля) во Дворце Дуй (элемент Металл) отношения --&gt; Ослабление</t>
  </si>
  <si>
    <t>ЗВ 4_4 (элемент Металл) во Дворце Дуй (элемент Металл) отношения --&gt; Партнерство</t>
  </si>
  <si>
    <t>ЗВ 5_4 (элемент Вода) во Дворце Дуй (элемент Металл) отношения --&gt; Усиление</t>
  </si>
  <si>
    <t>ЗВ 1_4 (элемент Дерево) во Дворце Цянь (элемент Металл) отношения --&gt; Контроль</t>
  </si>
  <si>
    <t>ЗВ 2_4 (элемент Огонь) во Дворце Цянь (элемент Металл) отношения --&gt; Истощение</t>
  </si>
  <si>
    <t>ЗВ 3_4 (элемент Земля) во Дворце Цянь (элемент Металл) отношения --&gt; Ослабление</t>
  </si>
  <si>
    <t>ЗВ 4_4 (элемент Металл) во Дворце Цянь (элемент Металл) отношения --&gt; Партнерство</t>
  </si>
  <si>
    <t>ЗВ 5_4 (элемент Вода) во Дворце Цянь (элемент Металл) отношения --&gt; Усиление</t>
  </si>
  <si>
    <t>ЗВ 1_5 (элемент Дерево) во Дворце Кань (элемент Вода) отношения --&gt; Усиление</t>
  </si>
  <si>
    <t>ЗВ 2_5 (элемент Огонь) во Дворце Кань (элемент Вода) отношения --&gt; Контроль</t>
  </si>
  <si>
    <t>ЗВ 3_5 (элемент Земля) во Дворце Кань (элемент Вода) отношения --&gt; Истощение</t>
  </si>
  <si>
    <t>ЗВ 4_5 (элемент Металл) во Дворце Кань (элемент Вода) отношения --&gt; Ослабление</t>
  </si>
  <si>
    <t>ЗВ 5_5 (элемент Вода) во Дворце Кань (элемент Вода) отношения --&gt; Партнерство</t>
  </si>
  <si>
    <t>ЗВ 1_3 (элемент Дерево) во Дворце Гэнь (элемент Земля) отношения --&gt; Истощение</t>
  </si>
  <si>
    <t>ЗВ 2_3 (элемент Огонь) во Дворце Гэнь (элемент Земля) отношения --&gt; Ослабление</t>
  </si>
  <si>
    <t>ЗВ 3_3 (элемент Земля) во Дворце Гэнь (элемент Земля) отношения --&gt; Партнерство</t>
  </si>
  <si>
    <t>ЗВ 4_3 (элемент Металл) во Дворце Гэнь (элемент Земля) отношения --&gt; Усиление</t>
  </si>
  <si>
    <t>ЗВ 5_3 (элемент Вода) во Дворце Гэнь (элемент Земля) отношения --&gt; Контроль</t>
  </si>
  <si>
    <t>ЗВ 1_1 (элемент Дерево) во Дворце Чжэнь (элемент Дерево) отношения --&gt; Партнерство</t>
  </si>
  <si>
    <t>ЗВ 2_1 (элемент Огонь) во Дворце Чжэнь (элемент Дерево) отношения --&gt; Усиление</t>
  </si>
  <si>
    <t>ЗВ 3_1 (элемент Земля) во Дворце Чжэнь (элемент Дерево) отношения --&gt; Контроль</t>
  </si>
  <si>
    <t>ЗВ 4_1 (элемент Металл) во Дворце Чжэнь (элемент Дерево) отношения --&gt; Истощение</t>
  </si>
  <si>
    <t>ЗВ 5_1 (элемент Вода) во Дворце Чжэнь (элемент Дерево) отношения --&gt; Ослабление</t>
  </si>
  <si>
    <t>ЗВ 甲во Дворце Сюнь (ЗВ 辰) Фаза Ци --&gt; Ослабление (Пенсия)</t>
  </si>
  <si>
    <t>ЗВ 乙во Дворце Сюнь (ЗВ 辰) Фаза Ци --&gt; Шапка и поясн (Надевание шапки, опоясывание, школа)</t>
  </si>
  <si>
    <t>ЗВ 丙во Дворце Сюнь (ЗВ 辰) Фаза Ци --&gt; Шапка и поясн (Надевание шапки, опоясывание, школа)</t>
  </si>
  <si>
    <t>ЗВ 丁во Дворце Сюнь (ЗВ 辰) Фаза Ци --&gt; Ослабление (Пенсия)</t>
  </si>
  <si>
    <t>ЗВ 戊во Дворце Сюнь (ЗВ 辰) Фаза Ци --&gt; Шапка и поясн (Надевание шапки, опоясывание, школа)</t>
  </si>
  <si>
    <t>ЗВ 己во Дворце Сюнь (ЗВ 辰) Фаза Ци --&gt; Ослабление (Пенсия)</t>
  </si>
  <si>
    <t>ЗВ 庚во Дворце Сюнь (ЗВ 辰) Фаза Ци --&gt; Питание (Вынашивание, зародыш)</t>
  </si>
  <si>
    <t>ЗВ 辛во Дворце Сюнь (ЗВ 辰) Фаза Ци --&gt; Могила</t>
  </si>
  <si>
    <t>ЗВ 壬во Дворце Сюнь (ЗВ 辰) Фаза Ци --&gt; Могила</t>
  </si>
  <si>
    <t>ЗВ 癸во Дворце Сюнь (ЗВ 辰) Фаза Ци --&gt; Питание (Вынашивание, зародыш)</t>
  </si>
  <si>
    <t>ЗВ 甲во Дворце  (ЗВ 巳) Фаза Ци --&gt; Болезнь</t>
  </si>
  <si>
    <t>ЗВ 乙во Дворце  (ЗВ 巳) Фаза Ци --&gt; Ванная (Купание)</t>
  </si>
  <si>
    <t>ЗВ 丙во Дворце  (ЗВ 巳) Фаза Ци --&gt; Формирование дуачи (Поступление на службу, жалование)</t>
  </si>
  <si>
    <t>ЗВ 丁во Дворце  (ЗВ 巳) Фаза Ци --&gt; Императорский светильник (Расцвет)</t>
  </si>
  <si>
    <t>ЗВ 戊во Дворце  (ЗВ 巳) Фаза Ци --&gt; Формирование дуачи (Поступление на службу, жалование)</t>
  </si>
  <si>
    <t>ЗВ 己во Дворце  (ЗВ 巳) Фаза Ци --&gt; Императорский светильник (Расцвет)</t>
  </si>
  <si>
    <t>ЗВ 庚во Дворце  (ЗВ 巳) Фаза Ци --&gt; Рост и развитие (Рождение)</t>
  </si>
  <si>
    <t>ЗВ 辛во Дворце  (ЗВ 巳) Фаза Ци --&gt; Смерть</t>
  </si>
  <si>
    <t>ЗВ 壬во Дворце  (ЗВ 巳) Фаза Ци --&gt; Разложение (Исчезновение, обрыв)</t>
  </si>
  <si>
    <t>ЗВ 癸во Дворце  (ЗВ 巳) Фаза Ци --&gt; Эмбрион (Зачатие)</t>
  </si>
  <si>
    <t>ЗВ 甲во Дворце Ли (ЗВ 午) Фаза Ци --&gt; Смерть</t>
  </si>
  <si>
    <t>ЗВ 乙во Дворце Ли (ЗВ 午) Фаза Ци --&gt; Рост и развитие (Рождение)</t>
  </si>
  <si>
    <t>ЗВ 丙во Дворце Ли (ЗВ 午) Фаза Ци --&gt; Императорский светильник (Расцвет)</t>
  </si>
  <si>
    <t>ЗВ 丁во Дворце Ли (ЗВ 午) Фаза Ци --&gt; Формирование дуачи (Поступление на службу, жалование)</t>
  </si>
  <si>
    <t>ЗВ 戊во Дворце Ли (ЗВ 午) Фаза Ци --&gt; Императорский светильник (Расцвет)</t>
  </si>
  <si>
    <t>ЗВ 己во Дворце Ли (ЗВ 午) Фаза Ци --&gt; Формирование дуачи (Поступление на службу, жалование)</t>
  </si>
  <si>
    <t>ЗВ 庚во Дворце Ли (ЗВ 午) Фаза Ци --&gt; Ванная (Купание)</t>
  </si>
  <si>
    <t>ЗВ 辛во Дворце Ли (ЗВ 午) Фаза Ци --&gt; Болезнь</t>
  </si>
  <si>
    <t>ЗВ 壬во Дворце Ли (ЗВ 午) Фаза Ци --&gt; Эмбрион (Зачатие)</t>
  </si>
  <si>
    <t>ЗВ 癸во Дворце Ли (ЗВ 午) Фаза Ци --&gt; Разложение (Исчезновение, обрыв)</t>
  </si>
  <si>
    <t>ЗВ 甲во Дворце Кунь (ЗВ 未) Фаза Ци --&gt; Могила</t>
  </si>
  <si>
    <t>ЗВ 乙во Дворце Кунь (ЗВ 未) Фаза Ци --&gt; Питание (Вынашивание, зародыш)</t>
  </si>
  <si>
    <t>ЗВ 丙во Дворце Кунь (ЗВ 未) Фаза Ци --&gt; Ослабление (Пенсия)</t>
  </si>
  <si>
    <t>ЗВ 丁во Дворце Кунь (ЗВ 未) Фаза Ци --&gt; Шапка и поясн (Надевание шапки, опоясывание, школа)</t>
  </si>
  <si>
    <t>ЗВ 戊во Дворце Кунь (ЗВ 未) Фаза Ци --&gt; Ослабление (Пенсия)</t>
  </si>
  <si>
    <t>ЗВ 己во Дворце Кунь (ЗВ 未) Фаза Ци --&gt; Шапка и поясн (Надевание шапки, опоясывание, школа)</t>
  </si>
  <si>
    <t>ЗВ 庚во Дворце Кунь (ЗВ 未) Фаза Ци --&gt; Шапка и поясн (Надевание шапки, опоясывание, школа)</t>
  </si>
  <si>
    <t>ЗВ 辛во Дворце Кунь (ЗВ 未) Фаза Ци --&gt; Ослабление (Пенсия)</t>
  </si>
  <si>
    <t>ЗВ 壬во Дворце Кунь (ЗВ 未) Фаза Ци --&gt; Питание (Вынашивание, зародыш)</t>
  </si>
  <si>
    <t>ЗВ 癸во Дворце Кунь (ЗВ 未) Фаза Ци --&gt; Могила</t>
  </si>
  <si>
    <t>ЗВ 甲во Дворце  (ЗВ 申) Фаза Ци --&gt; Разложение (Исчезновение, обрыв)</t>
  </si>
  <si>
    <t>ЗВ 乙во Дворце  (ЗВ 申) Фаза Ци --&gt; Эмбрион (Зачатие)</t>
  </si>
  <si>
    <t>ЗВ 丙во Дворце  (ЗВ 申) Фаза Ци --&gt; Болезнь</t>
  </si>
  <si>
    <t>ЗВ 丁во Дворце  (ЗВ 申) Фаза Ци --&gt; Ванная (Купание)</t>
  </si>
  <si>
    <t>ЗВ 戊во Дворце  (ЗВ 申) Фаза Ци --&gt; Болезнь</t>
  </si>
  <si>
    <t>ЗВ 己во Дворце  (ЗВ 申) Фаза Ци --&gt; Ванная (Купание)</t>
  </si>
  <si>
    <t>ЗВ 庚во Дворце  (ЗВ 申) Фаза Ци --&gt; Формирование дуачи (Поступление на службу, жалование)</t>
  </si>
  <si>
    <t>ЗВ 辛во Дворце  (ЗВ 申) Фаза Ци --&gt; Императорский светильник (Расцвет)</t>
  </si>
  <si>
    <t>ЗВ 壬во Дворце  (ЗВ 申) Фаза Ци --&gt; Рост и развитие (Рождение)</t>
  </si>
  <si>
    <t>ЗВ 癸во Дворце  (ЗВ 申) Фаза Ци --&gt; Смерть</t>
  </si>
  <si>
    <t>ЗВ 甲во Дворце Дуй (ЗВ 酉) Фаза Ци --&gt; Эмбрион (Зачатие)</t>
  </si>
  <si>
    <t>ЗВ 乙во Дворце Дуй (ЗВ 酉) Фаза Ци --&gt; Разложение (Исчезновение, обрыв)</t>
  </si>
  <si>
    <t>ЗВ 丙во Дворце Дуй (ЗВ 酉) Фаза Ци --&gt; Смерть</t>
  </si>
  <si>
    <t>ЗВ 丁во Дворце Дуй (ЗВ 酉) Фаза Ци --&gt; Рост и развитие (Рождение)</t>
  </si>
  <si>
    <t>ЗВ 戊во Дворце Дуй (ЗВ 酉) Фаза Ци --&gt; Смерть</t>
  </si>
  <si>
    <t>ЗВ 己во Дворце Дуй (ЗВ 酉) Фаза Ци --&gt; Рост и развитие (Рождение)</t>
  </si>
  <si>
    <t>ЗВ 庚во Дворце Дуй (ЗВ 酉) Фаза Ци --&gt; Императорский светильник (Расцвет)</t>
  </si>
  <si>
    <t>ЗВ 辛во Дворце Дуй (ЗВ 酉) Фаза Ци --&gt; Формирование дуачи (Поступление на службу, жалование)</t>
  </si>
  <si>
    <t>ЗВ 壬во Дворце Дуй (ЗВ 酉) Фаза Ци --&gt; Ванная (Купание)</t>
  </si>
  <si>
    <t>ЗВ 癸во Дворце Дуй (ЗВ 酉) Фаза Ци --&gt; Болезнь</t>
  </si>
  <si>
    <t>ЗВ 甲во Дворце Цянь (ЗВ 戌) Фаза Ци --&gt; Питание (Вынашивание, зародыш)</t>
  </si>
  <si>
    <t>ЗВ 乙во Дворце Цянь (ЗВ 戌) Фаза Ци --&gt; Могила</t>
  </si>
  <si>
    <t>ЗВ 丙во Дворце Цянь (ЗВ 戌) Фаза Ци --&gt; Могила</t>
  </si>
  <si>
    <t>ЗВ 丁во Дворце Цянь (ЗВ 戌) Фаза Ци --&gt; Питание (Вынашивание, зародыш)</t>
  </si>
  <si>
    <t>ЗВ 戊во Дворце Цянь (ЗВ 戌) Фаза Ци --&gt; Могила</t>
  </si>
  <si>
    <t>ЗВ 己во Дворце Цянь (ЗВ 戌) Фаза Ци --&gt; Питание (Вынашивание, зародыш)</t>
  </si>
  <si>
    <t>ЗВ 庚во Дворце Цянь (ЗВ 戌) Фаза Ци --&gt; Ослабление (Пенсия)</t>
  </si>
  <si>
    <t>ЗВ 辛во Дворце Цянь (ЗВ 戌) Фаза Ци --&gt; Шапка и поясн (Надевание шапки, опоясывание, школа)</t>
  </si>
  <si>
    <t>ЗВ 壬во Дворце Цянь (ЗВ 戌) Фаза Ци --&gt; Шапка и поясн (Надевание шапки, опоясывание, школа)</t>
  </si>
  <si>
    <t>ЗВ 癸во Дворце Цянь (ЗВ 戌) Фаза Ци --&gt; Ослабление (Пенсия)</t>
  </si>
  <si>
    <t>ЗВ 甲во Дворце  (ЗВ 亥) Фаза Ци --&gt; Рост и развитие (Рождение)</t>
  </si>
  <si>
    <t>ЗВ 乙во Дворце  (ЗВ 亥) Фаза Ци --&gt; Смерть</t>
  </si>
  <si>
    <t>ЗВ 丙во Дворце  (ЗВ 亥) Фаза Ци --&gt; Разложение (Исчезновение, обрыв)</t>
  </si>
  <si>
    <t>ЗВ 丁во Дворце  (ЗВ 亥) Фаза Ци --&gt; Эмбрион (Зачатие)</t>
  </si>
  <si>
    <t>ЗВ 戊во Дворце  (ЗВ 亥) Фаза Ци --&gt; Разложение (Исчезновение, обрыв)</t>
  </si>
  <si>
    <t>ЗВ 己во Дворце  (ЗВ 亥) Фаза Ци --&gt; Эмбрион (Зачатие)</t>
  </si>
  <si>
    <t>ЗВ 庚во Дворце  (ЗВ 亥) Фаза Ци --&gt; Болезнь</t>
  </si>
  <si>
    <t>ЗВ 辛во Дворце  (ЗВ 亥) Фаза Ци --&gt; Ванная (Купание)</t>
  </si>
  <si>
    <t>ЗВ 壬во Дворце  (ЗВ 亥) Фаза Ци --&gt; Формирование дуачи (Поступление на службу, жалование)</t>
  </si>
  <si>
    <t>ЗВ 癸во Дворце  (ЗВ 亥) Фаза Ци --&gt; Императорский светильник (Расцвет)</t>
  </si>
  <si>
    <t>ЗВ 甲во Дворце Кань (ЗВ 子) Фаза Ци --&gt; Ванная (Купание)</t>
  </si>
  <si>
    <t>ЗВ 乙во Дворце Кань (ЗВ 子) Фаза Ци --&gt; Болезнь</t>
  </si>
  <si>
    <t>ЗВ 丙во Дворце Кань (ЗВ 子) Фаза Ци --&gt; Эмбрион (Зачатие)</t>
  </si>
  <si>
    <t>ЗВ 丁во Дворце Кань (ЗВ 子) Фаза Ци --&gt; Разложение (Исчезновение, обрыв)</t>
  </si>
  <si>
    <t>ЗВ 戊во Дворце Кань (ЗВ 子) Фаза Ци --&gt; Эмбрион (Зачатие)</t>
  </si>
  <si>
    <t>ЗВ 己во Дворце Кань (ЗВ 子) Фаза Ци --&gt; Разложение (Исчезновение, обрыв)</t>
  </si>
  <si>
    <t>ЗВ 庚во Дворце Кань (ЗВ 子) Фаза Ци --&gt; Смерть</t>
  </si>
  <si>
    <t>ЗВ 辛во Дворце Кань (ЗВ 子) Фаза Ци --&gt; Рост и развитие (Рождение)</t>
  </si>
  <si>
    <t>ЗВ 壬во Дворце Кань (ЗВ 子) Фаза Ци --&gt; Императорский светильник (Расцвет)</t>
  </si>
  <si>
    <t>ЗВ 癸во Дворце Кань (ЗВ 子) Фаза Ци --&gt; Формирование дуачи (Поступление на службу, жалование)</t>
  </si>
  <si>
    <t>ЗВ 甲во Дворце Гэнь (ЗВ 丑) Фаза Ци --&gt; Шапка и поясн (Надевание шапки, опоясывание, школа)</t>
  </si>
  <si>
    <t>ЗВ 乙во Дворце Гэнь (ЗВ 丑) Фаза Ци --&gt; Ослабление (Пенсия)</t>
  </si>
  <si>
    <t>ЗВ 丙во Дворце Гэнь (ЗВ 丑) Фаза Ци --&gt; Питание (Вынашивание, зародыш)</t>
  </si>
  <si>
    <t>ЗВ 丁во Дворце Гэнь (ЗВ 丑) Фаза Ци --&gt; Могила</t>
  </si>
  <si>
    <t>ЗВ 戊во Дворце Гэнь (ЗВ 丑) Фаза Ци --&gt; Питание (Вынашивание, зародыш)</t>
  </si>
  <si>
    <t>ЗВ 己во Дворце Гэнь (ЗВ 丑) Фаза Ци --&gt; Могила</t>
  </si>
  <si>
    <t>ЗВ 庚во Дворце Гэнь (ЗВ 丑) Фаза Ци --&gt; Могила</t>
  </si>
  <si>
    <t>ЗВ 辛во Дворце Гэнь (ЗВ 丑) Фаза Ци --&gt; Питание (Вынашивание, зародыш)</t>
  </si>
  <si>
    <t>ЗВ 壬во Дворце Гэнь (ЗВ 丑) Фаза Ци --&gt; Ослабление (Пенсия)</t>
  </si>
  <si>
    <t>ЗВ 癸во Дворце Гэнь (ЗВ 丑) Фаза Ци --&gt; Шапка и поясн (Надевание шапки, опоясывание, школа)</t>
  </si>
  <si>
    <t>ЗВ 甲во Дворце  (ЗВ 寅) Фаза Ци --&gt; Формирование дуачи (Поступление на службу, жалование)</t>
  </si>
  <si>
    <t>ЗВ 乙во Дворце  (ЗВ 寅) Фаза Ци --&gt; Императорский светильник (Расцвет)</t>
  </si>
  <si>
    <t>ЗВ 丙во Дворце  (ЗВ 寅) Фаза Ци --&gt; Рост и развитие (Рождение)</t>
  </si>
  <si>
    <t>ЗВ 丁во Дворце  (ЗВ 寅) Фаза Ци --&gt; Смерть</t>
  </si>
  <si>
    <t>ЗВ 戊во Дворце  (ЗВ 寅) Фаза Ци --&gt; Рост и развитие (Рождение)</t>
  </si>
  <si>
    <t>ЗВ 己во Дворце  (ЗВ 寅) Фаза Ци --&gt; Смерть</t>
  </si>
  <si>
    <t>ЗВ 庚во Дворце  (ЗВ 寅) Фаза Ци --&gt; Разложение (Исчезновение, обрыв)</t>
  </si>
  <si>
    <t>ЗВ 辛во Дворце  (ЗВ 寅) Фаза Ци --&gt; Эмбрион (Зачатие)</t>
  </si>
  <si>
    <t>ЗВ 壬во Дворце  (ЗВ 寅) Фаза Ци --&gt; Болезнь</t>
  </si>
  <si>
    <t>ЗВ 癸во Дворце  (ЗВ 寅) Фаза Ци --&gt; Ванная (Купание)</t>
  </si>
  <si>
    <t>ЗВ 甲во Дворце Чжэнь (ЗВ 卯) Фаза Ци --&gt; Императорский светильник (Расцвет)</t>
  </si>
  <si>
    <t>ЗВ 乙во Дворце Чжэнь (ЗВ 卯) Фаза Ци --&gt; Формирование дуачи (Поступление на службу, жалование)</t>
  </si>
  <si>
    <t>ЗВ 丙во Дворце Чжэнь (ЗВ 卯) Фаза Ци --&gt; Ванная (Купание)</t>
  </si>
  <si>
    <t>ЗВ 丁во Дворце Чжэнь (ЗВ 卯) Фаза Ци --&gt; Болезнь</t>
  </si>
  <si>
    <t>ЗВ 戊во Дворце Чжэнь (ЗВ 卯) Фаза Ци --&gt; Ванная (Купание)</t>
  </si>
  <si>
    <t>ЗВ 己во Дворце Чжэнь (ЗВ 卯) Фаза Ци --&gt; Болезнь</t>
  </si>
  <si>
    <t>ЗВ 庚во Дворце Чжэнь (ЗВ 卯) Фаза Ци --&gt; Эмбрион (Зачатие)</t>
  </si>
  <si>
    <t>ЗВ 辛во Дворце Чжэнь (ЗВ 卯) Фаза Ци --&gt; Разложение (Исчезновение, обрыв)</t>
  </si>
  <si>
    <t>ЗВ 壬во Дворце Чжэнь (ЗВ 卯) Фаза Ци --&gt; Смерть</t>
  </si>
  <si>
    <t>ЗВ 癸во Дворце Чжэнь (ЗВ 卯) Фаза Ци --&gt; Рост и развитие (Рождение)</t>
  </si>
  <si>
    <t>Дух Главный дух  элемент Земля в сезон Дерево --&gt; отношение Истощение</t>
  </si>
  <si>
    <t>Дух Главный дух  элемент Земля в сезон Земля --&gt; отношение Партнерство</t>
  </si>
  <si>
    <t>Дух Главный дух  элемент Земля в сезон Огонь --&gt; отношение Ослабление</t>
  </si>
  <si>
    <t>Дух Главный дух  элемент Земля в сезон Металл --&gt; отношение Усиление</t>
  </si>
  <si>
    <t>Дух Главный дух  элемент Земля в сезон Вода --&gt; отношение Контроль</t>
  </si>
  <si>
    <t>Дух Дух Пернатого Змея элемент Огонь в сезон Дерево --&gt; отношение Ослабление</t>
  </si>
  <si>
    <t>Дух Дух Пернатого Змея элемент Огонь в сезон Земля --&gt; отношение Усиление</t>
  </si>
  <si>
    <t>Дух Дух Пернатого Змея элемент Огонь в сезон Огонь --&gt; отношение Партнерство</t>
  </si>
  <si>
    <t>Дух Дух Пернатого Змея элемент Огонь в сезон Металл --&gt; отношение Контроль</t>
  </si>
  <si>
    <t>Дух Дух Пернатого Змея элемент Огонь в сезон Вода --&gt; отношение Истощение</t>
  </si>
  <si>
    <t>Дух Дух Великого Инь элемент Металл в сезон Дерево --&gt; отношение Контроль</t>
  </si>
  <si>
    <t>Дух Дух Великого Инь элемент Металл в сезон Земля --&gt; отношение Ослабление</t>
  </si>
  <si>
    <t>Дух Дух Великого Инь элемент Металл в сезон Огонь --&gt; отношение Истощение</t>
  </si>
  <si>
    <t>Дух Дух Великого Инь элемент Металл в сезон Металл --&gt; отношение Партнерство</t>
  </si>
  <si>
    <t>Дух Дух Великого Инь элемент Металл в сезон Вода --&gt; отношение Усиление</t>
  </si>
  <si>
    <t>Дух Дух Шести соединений элемент Дерево в сезон Дерево --&gt; отношение Партнерство</t>
  </si>
  <si>
    <t>Дух Дух Шести соединений элемент Дерево в сезон Земля --&gt; отношение Контроль</t>
  </si>
  <si>
    <t>Дух Дух Шести соединений элемент Дерево в сезон Огонь --&gt; отношение Усиление</t>
  </si>
  <si>
    <t>Дух Дух Шести соединений элемент Дерево в сезон Металл --&gt; отношение Истощение</t>
  </si>
  <si>
    <t>Дух Дух Шести соединений элемент Дерево в сезон Вода --&gt; отношение Ослабление</t>
  </si>
  <si>
    <t>Дух Дух Белого Тигра элемент Металл в сезон Дерево --&gt; отношение Контроль</t>
  </si>
  <si>
    <t>Дух Дух Белого Тигра элемент Металл в сезон Земля --&gt; отношение Ослабление</t>
  </si>
  <si>
    <t>Дух Дух Белого Тигра элемент Металл в сезон Огонь --&gt; отношение Истощение</t>
  </si>
  <si>
    <t>Дух Дух Белого Тигра элемент Металл в сезон Металл --&gt; отношение Партнерство</t>
  </si>
  <si>
    <t>Дух Дух Белого Тигра элемент Металл в сезон Вода --&gt; отношение Усиление</t>
  </si>
  <si>
    <t>Дух Дух Темного воина элемент Вода в сезон Дерево --&gt; отношение Усиление</t>
  </si>
  <si>
    <t>Дух Дух Темного воина элемент Вода в сезон Земля --&gt; отношение Истощение</t>
  </si>
  <si>
    <t>Дух Дух Темного воина элемент Вода в сезон Огонь --&gt; отношение Контроль</t>
  </si>
  <si>
    <t>Дух Дух Темного воина элемент Вода в сезон Металл --&gt; отношение Ослабление</t>
  </si>
  <si>
    <t>Дух Дух Темного воина элемент Вода в сезон Вода --&gt; отношение Партнерство</t>
  </si>
  <si>
    <t>Дух Дух Девяти Земель элемент Земля в сезон Дерево --&gt; отношение Истощение</t>
  </si>
  <si>
    <t>Дух Дух Девяти Земель элемент Земля в сезон Земля --&gt; отношение Партнерство</t>
  </si>
  <si>
    <t>Дух Дух Девяти Земель элемент Земля в сезон Огонь --&gt; отношение Ослабление</t>
  </si>
  <si>
    <t>Дух Дух Девяти Земель элемент Земля в сезон Металл --&gt; отношение Усиление</t>
  </si>
  <si>
    <t>Дух Дух Девяти Земель элемент Земля в сезон Вода --&gt; отношение Контроль</t>
  </si>
  <si>
    <t>Дух Дух Девяти Небес элемент Металл в сезон Дерево --&gt; отношение Контроль</t>
  </si>
  <si>
    <t>Дух Дух Девяти Небес элемент Металл в сезон Земля --&gt; отношение Ослабление</t>
  </si>
  <si>
    <t>Дух Дух Девяти Небес элемент Металл в сезон Огонь --&gt; отношение Истощение</t>
  </si>
  <si>
    <t>Дух Дух Девяти Небес элемент Металл в сезон Металл --&gt; отношение Партнерство</t>
  </si>
  <si>
    <t>Дух Дух Девяти Небес элемент Металл в сезон Вода --&gt; отношение Усиление</t>
  </si>
  <si>
    <t>НС Цзя элемент Дерево в сезон Дерево --&gt; отношение Партнерство</t>
  </si>
  <si>
    <t>НС Цзя элемент Дерево в сезон Земля --&gt; отношение Контроль</t>
  </si>
  <si>
    <t>НС Цзя элемент Дерево в сезон Огонь --&gt; отношение Усиление</t>
  </si>
  <si>
    <t>НС Цзя элемент Дерево в сезон Металл --&gt; отношение Истощение</t>
  </si>
  <si>
    <t>НС Цзя элемент Дерево в сезон Вода --&gt; отношение Ослабление</t>
  </si>
  <si>
    <t>НС И элемент Дерево в сезон Дерево --&gt; отношение Партнерство</t>
  </si>
  <si>
    <t>НС И элемент Дерево в сезон Земля --&gt; отношение Контроль</t>
  </si>
  <si>
    <t>НС И элемент Дерево в сезон Огонь --&gt; отношение Усиление</t>
  </si>
  <si>
    <t>НС И элемент Дерево в сезон Металл --&gt; отношение Истощение</t>
  </si>
  <si>
    <t>НС И элемент Дерево в сезон Вода --&gt; отношение Ослабление</t>
  </si>
  <si>
    <t>НС Бин элемент Огонь в сезон Дерево --&gt; отношение Ослабление</t>
  </si>
  <si>
    <t>НС Бин элемент Огонь в сезон Земля --&gt; отношение Усиление</t>
  </si>
  <si>
    <t>НС Бин элемент Огонь в сезон Огонь --&gt; отношение Партнерство</t>
  </si>
  <si>
    <t>НС Бин элемент Огонь в сезон Металл --&gt; отношение Контроль</t>
  </si>
  <si>
    <t>НС Бин элемент Огонь в сезон Вода --&gt; отношение Истощение</t>
  </si>
  <si>
    <t>НС Дин элемент Огонь в сезон Дерево --&gt; отношение Ослабление</t>
  </si>
  <si>
    <t>НС Дин элемент Огонь в сезон Земля --&gt; отношение Усиление</t>
  </si>
  <si>
    <t>НС Дин элемент Огонь в сезон Огонь --&gt; отношение Партнерство</t>
  </si>
  <si>
    <t>НС Дин элемент Огонь в сезон Металл --&gt; отношение Контроль</t>
  </si>
  <si>
    <t>НС Дин элемент Огонь в сезон Вода --&gt; отношение Истощение</t>
  </si>
  <si>
    <t>НС У элемент Земля в сезон Дерево --&gt; отношение Истощение</t>
  </si>
  <si>
    <t>НС У элемент Земля в сезон Земля --&gt; отношение Партнерство</t>
  </si>
  <si>
    <t>НС У элемент Земля в сезон Огонь --&gt; отношение Ослабление</t>
  </si>
  <si>
    <t>НС У элемент Земля в сезон Металл --&gt; отношение Усиление</t>
  </si>
  <si>
    <t>НС У элемент Земля в сезон Вода --&gt; отношение Контроль</t>
  </si>
  <si>
    <t>НС Цзи элемент Земля в сезон Дерево --&gt; отношение Истощение</t>
  </si>
  <si>
    <t>НС Цзи элемент Земля в сезон Земля --&gt; отношение Партнерство</t>
  </si>
  <si>
    <t>НС Цзи элемент Земля в сезон Огонь --&gt; отношение Ослабление</t>
  </si>
  <si>
    <t>НС Цзи элемент Земля в сезон Металл --&gt; отношение Усиление</t>
  </si>
  <si>
    <t>НС Цзи элемент Земля в сезон Вода --&gt; отношение Контроль</t>
  </si>
  <si>
    <t>НС Гэн элемент Металл в сезон Дерево --&gt; отношение Контроль</t>
  </si>
  <si>
    <t>НС Гэн элемент Металл в сезон Земля --&gt; отношение Ослабление</t>
  </si>
  <si>
    <t>НС Гэн элемент Металл в сезон Огонь --&gt; отношение Истощение</t>
  </si>
  <si>
    <t>НС Гэн элемент Металл в сезон Металл --&gt; отношение Партнерство</t>
  </si>
  <si>
    <t>НС Гэн элемент Металл в сезон Вода --&gt; отношение Усиление</t>
  </si>
  <si>
    <t>НС Синь элемент Металл в сезон Дерево --&gt; отношение Контроль</t>
  </si>
  <si>
    <t>НС Синь элемент Металл в сезон Земля --&gt; отношение Ослабление</t>
  </si>
  <si>
    <t>НС Синь элемент Металл в сезон Огонь --&gt; отношение Истощение</t>
  </si>
  <si>
    <t>НС Синь элемент Металл в сезон Металл --&gt; отношение Партнерство</t>
  </si>
  <si>
    <t>НС Синь элемент Металл в сезон Вода --&gt; отношение Усиление</t>
  </si>
  <si>
    <t>НС Жэнь элемент Вода в сезон Дерево --&gt; отношение Усиление</t>
  </si>
  <si>
    <t>НС Жэнь элемент Вода в сезон Земля --&gt; отношение Истощение</t>
  </si>
  <si>
    <t>НС Жэнь элемент Вода в сезон Огонь --&gt; отношение Контроль</t>
  </si>
  <si>
    <t>НС Жэнь элемент Вода в сезон Металл --&gt; отношение Ослабление</t>
  </si>
  <si>
    <t>НС Жэнь элемент Вода в сезон Вода --&gt; отношение Партнерство</t>
  </si>
  <si>
    <t>НС Гуй элемент Вода в сезон Дерево --&gt; отношение Усиление</t>
  </si>
  <si>
    <t>НС Гуй элемент Вода в сезон Земля --&gt; отношение Истощение</t>
  </si>
  <si>
    <t>НС Гуй элемент Вода в сезон Огонь --&gt; отношение Контроль</t>
  </si>
  <si>
    <t>НС Гуй элемент Вода в сезон Металл --&gt; отношение Ослабление</t>
  </si>
  <si>
    <t>НС Гуй элемент Вода в сезон Вода --&gt; отношение Партнерство</t>
  </si>
  <si>
    <t>НС 甲 элемент Дерево в сезон Дерево --&gt; отношение Партнерство</t>
  </si>
  <si>
    <t>НС 甲 элемент Дерево в сезон Земля --&gt; отношение Контроль</t>
  </si>
  <si>
    <t>НС 甲 элемент Дерево в сезон Огонь --&gt; отношение Усиление</t>
  </si>
  <si>
    <t>НС 甲 элемент Дерево в сезон Металл --&gt; отношение Истощение</t>
  </si>
  <si>
    <t>НС 甲 элемент Дерево в сезон Вода --&gt; отношение Ослабление</t>
  </si>
  <si>
    <t>НС 乙 элемент Дерево в сезон Дерево --&gt; отношение Партнерство</t>
  </si>
  <si>
    <t>НС 乙 элемент Дерево в сезон Земля --&gt; отношение Контроль</t>
  </si>
  <si>
    <t>НС 乙 элемент Дерево в сезон Огонь --&gt; отношение Усиление</t>
  </si>
  <si>
    <t>НС 乙 элемент Дерево в сезон Металл --&gt; отношение Истощение</t>
  </si>
  <si>
    <t>НС 乙 элемент Дерево в сезон Вода --&gt; отношение Ослабление</t>
  </si>
  <si>
    <t>НС 丙 элемент Огонь в сезон Дерево --&gt; отношение Ослабление</t>
  </si>
  <si>
    <t>НС 丙 элемент Огонь в сезон Земля --&gt; отношение Усиление</t>
  </si>
  <si>
    <t>НС 丙 элемент Огонь в сезон Огонь --&gt; отношение Партнерство</t>
  </si>
  <si>
    <t>НС 丙 элемент Огонь в сезон Металл --&gt; отношение Контроль</t>
  </si>
  <si>
    <t>НС 丙 элемент Огонь в сезон Вода --&gt; отношение Истощение</t>
  </si>
  <si>
    <t>НС 丁 элемент Огонь в сезон Дерево --&gt; отношение Ослабление</t>
  </si>
  <si>
    <t>НС 丁 элемент Огонь в сезон Земля --&gt; отношение Усиление</t>
  </si>
  <si>
    <t>НС 丁 элемент Огонь в сезон Огонь --&gt; отношение Партнерство</t>
  </si>
  <si>
    <t>НС 丁 элемент Огонь в сезон Металл --&gt; отношение Контроль</t>
  </si>
  <si>
    <t>НС 丁 элемент Огонь в сезон Вода --&gt; отношение Истощение</t>
  </si>
  <si>
    <t>НС 戊 элемент Земля в сезон Дерево --&gt; отношение Истощение</t>
  </si>
  <si>
    <t>НС 戊 элемент Земля в сезон Земля --&gt; отношение Партнерство</t>
  </si>
  <si>
    <t>НС 戊 элемент Земля в сезон Огонь --&gt; отношение Ослабление</t>
  </si>
  <si>
    <t>НС 戊 элемент Земля в сезон Металл --&gt; отношение Усиление</t>
  </si>
  <si>
    <t>НС 戊 элемент Земля в сезон Вода --&gt; отношение Контроль</t>
  </si>
  <si>
    <t>НС 己 элемент Земля в сезон Дерево --&gt; отношение Истощение</t>
  </si>
  <si>
    <t>НС 己 элемент Земля в сезон Земля --&gt; отношение Партнерство</t>
  </si>
  <si>
    <t>НС 己 элемент Земля в сезон Огонь --&gt; отношение Ослабление</t>
  </si>
  <si>
    <t>НС 己 элемент Земля в сезон Металл --&gt; отношение Усиление</t>
  </si>
  <si>
    <t>НС 己 элемент Земля в сезон Вода --&gt; отношение Контроль</t>
  </si>
  <si>
    <t>НС 庚 элемент Металл в сезон Дерево --&gt; отношение Контроль</t>
  </si>
  <si>
    <t>НС 庚 элемент Металл в сезон Земля --&gt; отношение Ослабление</t>
  </si>
  <si>
    <t>НС 庚 элемент Металл в сезон Огонь --&gt; отношение Истощение</t>
  </si>
  <si>
    <t>НС 庚 элемент Металл в сезон Металл --&gt; отношение Партнерство</t>
  </si>
  <si>
    <t>НС 庚 элемент Металл в сезон Вода --&gt; отношение Усиление</t>
  </si>
  <si>
    <t>НС 辛 элемент Металл в сезон Дерево --&gt; отношение Контроль</t>
  </si>
  <si>
    <t>НС 辛 элемент Металл в сезон Земля --&gt; отношение Ослабление</t>
  </si>
  <si>
    <t>НС 辛 элемент Металл в сезон Огонь --&gt; отношение Истощение</t>
  </si>
  <si>
    <t>НС 辛 элемент Металл в сезон Металл --&gt; отношение Партнерство</t>
  </si>
  <si>
    <t>НС 辛 элемент Металл в сезон Вода --&gt; отношение Усиление</t>
  </si>
  <si>
    <t>НС 壬 элемент Вода в сезон Дерево --&gt; отношение Усиление</t>
  </si>
  <si>
    <t>НС 壬 элемент Вода в сезон Земля --&gt; отношение Истощение</t>
  </si>
  <si>
    <t>НС 壬 элемент Вода в сезон Огонь --&gt; отношение Контроль</t>
  </si>
  <si>
    <t>НС 壬 элемент Вода в сезон Металл --&gt; отношение Ослабление</t>
  </si>
  <si>
    <t>НС 壬 элемент Вода в сезон Вода --&gt; отношение Партнерство</t>
  </si>
  <si>
    <t>НС 癸 элемент Вода в сезон Дерево --&gt; отношение Усиление</t>
  </si>
  <si>
    <t>НС 癸 элемент Вода в сезон Земля --&gt; отношение Истощение</t>
  </si>
  <si>
    <t>НС 癸 элемент Вода в сезон Огонь --&gt; отношение Контроль</t>
  </si>
  <si>
    <t>НС 癸 элемент Вода в сезон Металл --&gt; отношение Ослабление</t>
  </si>
  <si>
    <t>НС 癸 элемент Вода в сезон Вода --&gt; отношение Партнерство</t>
  </si>
  <si>
    <t>gr</t>
  </si>
  <si>
    <t>Column</t>
  </si>
  <si>
    <t>Flag</t>
  </si>
  <si>
    <t>A</t>
  </si>
  <si>
    <t>M</t>
  </si>
  <si>
    <t>L</t>
  </si>
  <si>
    <t>E</t>
  </si>
  <si>
    <t>C</t>
  </si>
  <si>
    <t>T</t>
  </si>
  <si>
    <t>K</t>
  </si>
  <si>
    <t>R</t>
  </si>
  <si>
    <t>B</t>
  </si>
  <si>
    <t>D</t>
  </si>
  <si>
    <t xml:space="preserve">1. A  </t>
  </si>
  <si>
    <t xml:space="preserve">2. B  </t>
  </si>
  <si>
    <t xml:space="preserve">3. C  </t>
  </si>
  <si>
    <t xml:space="preserve">4. D  </t>
  </si>
  <si>
    <t xml:space="preserve">5. E  </t>
  </si>
  <si>
    <t xml:space="preserve">6. F  </t>
  </si>
  <si>
    <t xml:space="preserve">7. G  </t>
  </si>
  <si>
    <t xml:space="preserve">8. H  </t>
  </si>
  <si>
    <t xml:space="preserve">9. I  </t>
  </si>
  <si>
    <t xml:space="preserve">10. J  </t>
  </si>
  <si>
    <t xml:space="preserve">11. K  </t>
  </si>
  <si>
    <t xml:space="preserve">12. L  </t>
  </si>
  <si>
    <t xml:space="preserve">13. M  </t>
  </si>
  <si>
    <t xml:space="preserve">14. N  </t>
  </si>
  <si>
    <t xml:space="preserve">15. O  </t>
  </si>
  <si>
    <t xml:space="preserve">16. P  </t>
  </si>
  <si>
    <t xml:space="preserve">17. Q  </t>
  </si>
  <si>
    <t xml:space="preserve">18. R  </t>
  </si>
  <si>
    <t xml:space="preserve">19. S  </t>
  </si>
  <si>
    <t xml:space="preserve">20. T  </t>
  </si>
  <si>
    <t xml:space="preserve">21. U  </t>
  </si>
  <si>
    <t xml:space="preserve">22. V  </t>
  </si>
  <si>
    <t xml:space="preserve">23. W  </t>
  </si>
  <si>
    <t xml:space="preserve">24. X  </t>
  </si>
  <si>
    <t xml:space="preserve">25. Y  </t>
  </si>
  <si>
    <t xml:space="preserve">26. Z  </t>
  </si>
  <si>
    <t xml:space="preserve">27. AA  </t>
  </si>
  <si>
    <t xml:space="preserve">28. AB  </t>
  </si>
  <si>
    <t xml:space="preserve">29. AC  </t>
  </si>
  <si>
    <t xml:space="preserve">30. AD  </t>
  </si>
  <si>
    <t xml:space="preserve">31. AE  </t>
  </si>
  <si>
    <t xml:space="preserve">32. AF  </t>
  </si>
  <si>
    <t xml:space="preserve">33. AG  </t>
  </si>
  <si>
    <t xml:space="preserve">34. AH  </t>
  </si>
  <si>
    <t xml:space="preserve">35. AI  </t>
  </si>
  <si>
    <t xml:space="preserve">36. AJ  </t>
  </si>
  <si>
    <t xml:space="preserve">37. AK  </t>
  </si>
  <si>
    <t xml:space="preserve">38. AL  </t>
  </si>
  <si>
    <t xml:space="preserve">39. AM  </t>
  </si>
  <si>
    <t xml:space="preserve">40. AN  </t>
  </si>
  <si>
    <t xml:space="preserve">41. AO  </t>
  </si>
  <si>
    <t xml:space="preserve">42. AP  </t>
  </si>
  <si>
    <t xml:space="preserve">43. AQ  </t>
  </si>
  <si>
    <t xml:space="preserve">44. AR  </t>
  </si>
  <si>
    <t xml:space="preserve">45. AS  </t>
  </si>
  <si>
    <t xml:space="preserve">46. AT  </t>
  </si>
  <si>
    <t xml:space="preserve">47. AU  </t>
  </si>
  <si>
    <t xml:space="preserve">48. AV  </t>
  </si>
  <si>
    <t xml:space="preserve">49. AW  </t>
  </si>
  <si>
    <t xml:space="preserve">50. AX  </t>
  </si>
  <si>
    <t xml:space="preserve">51. AY  </t>
  </si>
  <si>
    <t xml:space="preserve">52. AZ  </t>
  </si>
  <si>
    <t xml:space="preserve">53. BA  </t>
  </si>
  <si>
    <t xml:space="preserve">54. BB  </t>
  </si>
  <si>
    <t xml:space="preserve">55. BC  </t>
  </si>
  <si>
    <t xml:space="preserve">56. BD  </t>
  </si>
  <si>
    <t xml:space="preserve">57. BE  </t>
  </si>
  <si>
    <t xml:space="preserve">58. BF  </t>
  </si>
  <si>
    <t xml:space="preserve">59. BG  </t>
  </si>
  <si>
    <t xml:space="preserve">60. BH  </t>
  </si>
  <si>
    <t xml:space="preserve">61. BI  </t>
  </si>
  <si>
    <t xml:space="preserve">62. BJ  </t>
  </si>
  <si>
    <t xml:space="preserve">63. BK  </t>
  </si>
  <si>
    <t xml:space="preserve">64. BL  </t>
  </si>
  <si>
    <t xml:space="preserve">65. BM  </t>
  </si>
  <si>
    <t xml:space="preserve">66. BN  </t>
  </si>
  <si>
    <t xml:space="preserve">67. BO  </t>
  </si>
  <si>
    <t xml:space="preserve">68. BP  </t>
  </si>
  <si>
    <t xml:space="preserve">69. BQ  </t>
  </si>
  <si>
    <t xml:space="preserve">70. BR  </t>
  </si>
  <si>
    <t>Если вам нужно больше названий или таблица за пределами 70 столбцов, просто дайте мне знать!</t>
  </si>
  <si>
    <t>F</t>
  </si>
  <si>
    <t>G</t>
  </si>
  <si>
    <t>H</t>
  </si>
  <si>
    <t>I</t>
  </si>
  <si>
    <t>J</t>
  </si>
  <si>
    <t>N</t>
  </si>
  <si>
    <t>O</t>
  </si>
  <si>
    <t>P</t>
  </si>
  <si>
    <t>Q</t>
  </si>
  <si>
    <t>S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</si>
  <si>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</si>
  <si>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</si>
  <si>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</si>
  <si>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</si>
  <si>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</si>
  <si>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</si>
  <si>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</si>
  <si>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</si>
  <si>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</si>
  <si>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</si>
  <si>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</si>
  <si>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</si>
  <si>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</si>
  <si>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</si>
  <si>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</si>
  <si>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</si>
  <si>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</si>
  <si>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</si>
  <si>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</si>
  <si>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</si>
  <si>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</si>
  <si>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</si>
  <si>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</si>
  <si>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</si>
  <si>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</si>
  <si>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</si>
  <si>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</si>
  <si>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</si>
  <si>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</si>
  <si>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</si>
  <si>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</si>
  <si>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</si>
  <si>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</si>
  <si>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</si>
  <si>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</si>
  <si>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</si>
  <si>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</si>
  <si>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</si>
  <si>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</si>
  <si>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</si>
  <si>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</si>
  <si>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</si>
  <si>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</si>
  <si>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</si>
  <si>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</si>
  <si>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</si>
  <si>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</si>
  <si>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</si>
  <si>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</si>
  <si>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</si>
  <si>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Структура</t>
  </si>
  <si>
    <t>Отношения моего дворца в раскладе к данному дворцу</t>
  </si>
  <si>
    <t>Пустота</t>
  </si>
  <si>
    <t>Желтая пятерка</t>
  </si>
  <si>
    <t>2_8</t>
  </si>
  <si>
    <t>По году</t>
  </si>
  <si>
    <t>По месяцу</t>
  </si>
  <si>
    <t>По дню</t>
  </si>
  <si>
    <t>По Часу</t>
  </si>
  <si>
    <t>2_9</t>
  </si>
  <si>
    <t>Желтая 5</t>
  </si>
  <si>
    <t>2_6</t>
  </si>
  <si>
    <t>Год</t>
  </si>
  <si>
    <t>Месяц</t>
  </si>
  <si>
    <t>День</t>
  </si>
  <si>
    <t>Полное столкновение</t>
  </si>
  <si>
    <t>Период</t>
  </si>
  <si>
    <t>Элемент</t>
  </si>
  <si>
    <t>Год и месяц</t>
  </si>
  <si>
    <t xml:space="preserve"> Год и день</t>
  </si>
  <si>
    <t>Год и час</t>
  </si>
  <si>
    <t>Месяц и день</t>
  </si>
  <si>
    <t>Месяц и час</t>
  </si>
  <si>
    <t>День и час</t>
  </si>
  <si>
    <t>НС</t>
  </si>
  <si>
    <t>ЗВ</t>
  </si>
  <si>
    <t xml:space="preserve"> BK </t>
  </si>
  <si>
    <t xml:space="preserve"> BL </t>
  </si>
  <si>
    <t xml:space="preserve"> BM </t>
  </si>
  <si>
    <t xml:space="preserve"> BN </t>
  </si>
  <si>
    <t xml:space="preserve"> BO </t>
  </si>
  <si>
    <t>2_62</t>
  </si>
  <si>
    <t>Час = День</t>
  </si>
  <si>
    <t>Час = День = Месяц = Год</t>
  </si>
  <si>
    <t>Час = День = Месяц</t>
  </si>
  <si>
    <t>Хорошее время</t>
  </si>
  <si>
    <t>Идеальное время</t>
  </si>
  <si>
    <t>СКДГ. Хорошее время</t>
  </si>
  <si>
    <t>lvl_1_nm</t>
  </si>
  <si>
    <t>lvl_2_nm</t>
  </si>
  <si>
    <t>lvl_3_nm</t>
  </si>
  <si>
    <t>lvl_4_nm</t>
  </si>
  <si>
    <t>lvl_5_nm</t>
  </si>
  <si>
    <t>lvl_6_nm</t>
  </si>
  <si>
    <t>в базу</t>
  </si>
  <si>
    <t>Содействие</t>
  </si>
  <si>
    <t>Расцвет</t>
  </si>
  <si>
    <t>Тюрьма</t>
  </si>
  <si>
    <t>Рассвет</t>
  </si>
  <si>
    <t>Сила ворот по Дворцу</t>
  </si>
  <si>
    <t>Сила ворот по сезону (своевременность)</t>
  </si>
  <si>
    <t>Сила дворца в сезоне (своевременность)</t>
  </si>
  <si>
    <t>Под давлением</t>
  </si>
  <si>
    <t>Fan Yin</t>
  </si>
  <si>
    <t>0</t>
  </si>
  <si>
    <t>Очень сильные</t>
  </si>
  <si>
    <t>Приносят удачу</t>
  </si>
  <si>
    <t>Разрушены</t>
  </si>
  <si>
    <t>Fu Yin</t>
  </si>
  <si>
    <t>Резонанс</t>
  </si>
  <si>
    <t>Fan Yin, разрушены</t>
  </si>
  <si>
    <t>Разрушены, могила</t>
  </si>
  <si>
    <t>Приносят несчастье</t>
  </si>
  <si>
    <t>Преодоление, могила</t>
  </si>
  <si>
    <t>Ограничены</t>
  </si>
  <si>
    <t>Fan Tin, ограничены</t>
  </si>
  <si>
    <t>Очень негативны</t>
  </si>
  <si>
    <t>Преодоление</t>
  </si>
  <si>
    <t>Резонанс с дворцом</t>
  </si>
  <si>
    <t>Fan Yin, преодоление</t>
  </si>
  <si>
    <t>00</t>
  </si>
  <si>
    <t>Fan Yin, ограничены</t>
  </si>
  <si>
    <t>Предоление</t>
  </si>
  <si>
    <t>Сила благоприятных Ворот в разных дворцах с учетом сезона</t>
  </si>
  <si>
    <t>Нельзя применять</t>
  </si>
  <si>
    <t>Плохо. Нельзя применять</t>
  </si>
  <si>
    <t>Ворота дополнительно ослабляются Дворцом. Нельзя применять</t>
  </si>
  <si>
    <t>И ворота и дворец в фазе Смерти</t>
  </si>
  <si>
    <t>Ворота в фазе Смерть</t>
  </si>
  <si>
    <t>Ворота разрушаются Дворцом</t>
  </si>
  <si>
    <t>Чрезмерная сила Дворца подавляет Ворота (Металл засыпан Землей). Нельзя применять</t>
  </si>
  <si>
    <t>Энергия дворца не действует, но Ворота сильны. Можно применять только для активизаций движением</t>
  </si>
  <si>
    <t>Чрезмерная сила Металла наносит вред Дворцу. Можно применять только для активизаций движением</t>
  </si>
  <si>
    <t>Ворота под давлением, Нельзя применять</t>
  </si>
  <si>
    <t>Вороты сильны, но Дворец поврежден. Можно применять только для активации движением</t>
  </si>
  <si>
    <t>Ворота под давлением Дворца. Нельзя применять</t>
  </si>
  <si>
    <t>Ворота сильны, но Дворец повреждается. Можно применять только для активаций движением</t>
  </si>
  <si>
    <t>Чрезмерная сила Земли наносит вред Дворцу. Можно использовать только для активизации движением</t>
  </si>
  <si>
    <t>чрезмерная сила земли наносит значительный вред Дворцу</t>
  </si>
  <si>
    <t>Чрезмерная сила Земли повреждает Дворец и подавляет его. Можно применять только для активизаций движением</t>
  </si>
  <si>
    <t>Очень неблагоприятно. Нельзя использовать</t>
  </si>
  <si>
    <t>Ворота подавляются чрезмерно сильным Дворцом</t>
  </si>
  <si>
    <t>Ворота сильно ослаблены Дворцом</t>
  </si>
  <si>
    <t>Ворота чрезмерно сильны и повреждают Дворец. Можно применять только для активизаций движением</t>
  </si>
  <si>
    <t>Чрезмерно сильный Дворец подавляет Ворота</t>
  </si>
  <si>
    <t>Чрезмерно сильный Дворец разрушает ворота</t>
  </si>
  <si>
    <t>Дворец очень слаб и лишается энергии под контролем Ворот. Допустимо применять толькл активации движением</t>
  </si>
  <si>
    <t>Чрезмерно сильные Ворота наносят вред Дворцу, Можно применять только для активаций движением</t>
  </si>
  <si>
    <t>Неблагоприятно</t>
  </si>
  <si>
    <t>Поддержка</t>
  </si>
  <si>
    <t>Свечение</t>
  </si>
  <si>
    <t>-1</t>
  </si>
  <si>
    <t>Очень благоприятная комбинаци, любое действие приносит большую прибыль, славу и богатство. Благоприятно действовать. Однако если он встречает могилу или наказание - хорошая ситуация превращается в неблагоприятную</t>
  </si>
  <si>
    <t>Благоприятно посещать благодетелей, начальство, искать славу, продвжиение по карьерной лестнице и богатсов. Надо действовать. Если встречаем могилу - судебные разбирательства</t>
  </si>
  <si>
    <t>des</t>
  </si>
  <si>
    <t>Звезда. Благоприятность</t>
  </si>
  <si>
    <t>Звезда. Отношение элемента оператора к элементу дворца</t>
  </si>
  <si>
    <t>Звезда. Сила дворца в сезоне (своевременность)</t>
  </si>
  <si>
    <t>Дух. Благоприятность</t>
  </si>
  <si>
    <t>Дух. Отношение элемента оператора к элементу дворца</t>
  </si>
  <si>
    <t>Дух. Отношение элемента оператора к элементу сезона</t>
  </si>
  <si>
    <t>Дворец. Благоприятность</t>
  </si>
  <si>
    <t>Дворец. Отношение элемента оператора к элементу дворца</t>
  </si>
  <si>
    <t>Дворец. Сила дворца в сезоне (своевременность)</t>
  </si>
  <si>
    <t>Ворота. Благоприятность</t>
  </si>
  <si>
    <t>Ворота. Сила ворот по сезону (своевременность)</t>
  </si>
  <si>
    <t>Ворота. Сила ворот по Дворцу</t>
  </si>
  <si>
    <t>Ворота. Сила благоприятных Ворот в разных дворцах с учетом сезона</t>
  </si>
  <si>
    <t>ЗВ. Фаза Ци</t>
  </si>
  <si>
    <t>ЗВ. Отношение со дворцом</t>
  </si>
  <si>
    <t>ЗВ. Элемент в сезоне</t>
  </si>
  <si>
    <t>НС. Фаза Ци</t>
  </si>
  <si>
    <t>НС. Отношение со дворцом</t>
  </si>
  <si>
    <t>НС. Элемент в сезоне</t>
  </si>
  <si>
    <t>Структура. Балдахин в тюрьме</t>
  </si>
  <si>
    <t>Структура. Балдахин встречает звезду</t>
  </si>
  <si>
    <t>Структура. Балдахин у земных ворот</t>
  </si>
  <si>
    <t>Структура. Благоприятность. 001 甲/甲 (Цзя/Цзя) Два дерева превращаются в лес</t>
  </si>
  <si>
    <t>Препятствия, все дела неблагоприятны, а пути закрыты. Лучше оставаться на месте и ничего не предпринимать</t>
  </si>
  <si>
    <t>Структура. Благоприятность. 002 甲/乙 (Цзя/И). Зеленый дракон встречается с действием</t>
  </si>
  <si>
    <t>С одинми из трех счтасливых врат - хорошо для встречи с благодетелем, начала военных действий, успех в карьере</t>
  </si>
  <si>
    <t>Структура. Благоприятность. 002 甲/乙 (Цзя/И) Зеленый дракон встречается с действием</t>
  </si>
  <si>
    <t>Структура. Благоприятность. 003 甲/丙(Цзя/Бин). Зеленый дракон поворачивает голову</t>
  </si>
  <si>
    <t>Структура. Благоприятность. 004 甲/丁 (Цзя/Дин). Зеленый дракон сияет</t>
  </si>
  <si>
    <t>Структура. Благоприятность. 005 甲/戊 (Цзя/У). Небеса завоевывают землю</t>
  </si>
  <si>
    <t>Все неблагоприятно, разочарование, страх и препятствия. Действовать нельзя, поддержки нет.</t>
  </si>
  <si>
    <t>Структура. Благоприятность. 006 甲/己 (Цзя/Цзи). Благородный человек попадает в тюрьму</t>
  </si>
  <si>
    <t>Ситуация неблагоприятна, как в личной так и в общественной жизни, возможно только отступление, если врата счастливые</t>
  </si>
  <si>
    <t>Структура. Благоприятность. 007 甲/庚 (Цзя/Гэн). Генерал бежит из дворца</t>
  </si>
  <si>
    <t>Все неблагоприятно. Счастливые дела ухудшаются, плохие – становятся катастрофой. Неблагоприятно и для хозяина и для гостя.</t>
  </si>
  <si>
    <t>Структура. Благоприятность. 008 甲/辛 (Цзя/Синь). Зеленый дракон поджимает ногу</t>
  </si>
  <si>
    <t>Структура. Благоприятность. 009 甲/壬 (Цзя/Жэнь). Зеленый дракон попадает в тюрьму</t>
  </si>
  <si>
    <t>Взаимодействие нарушается, препятствия и застой. Иньские и янские дела неблагоприятны, особенно плохо для путешествий</t>
  </si>
  <si>
    <t>Структура. Благоприятность. 010 甲/癸 (Цзя/Гуй). Зеленый дракон входит под балдахин</t>
  </si>
  <si>
    <t>Структура. Благоприятность. 011 乙/甲 (И/Цзя). Инь подавляет ян</t>
  </si>
  <si>
    <t>Если встречаются со счастливыми воротами – все дела благоприятны, можно ожидать поддержку друзей и партнеров</t>
  </si>
  <si>
    <t>С несчастливыми воротами – потеря богатства и несчастные случаи.</t>
  </si>
  <si>
    <t>Структура. Благоприятность. 012 乙/乙 (И/И). Солнечный мистик Фу Инь</t>
  </si>
  <si>
    <t>Полезны отступление и самоанализ, консервативные действия</t>
  </si>
  <si>
    <t>Структура. Благоприятность. 013 乙/丙 (И/Бин). Мистик и инструмент отплывают в штиль</t>
  </si>
  <si>
    <t>При благоприятной звезде будет повышение по службе, благоприятно для перехода на другую должность. Своевременная помощь будет оказана. Неблагоприятная звезда или врата принесут развод мужу и жене</t>
  </si>
  <si>
    <t>Структура. Благоприятность.014 乙/丁 (И/Дин). Мистик и инструмент помогают друг другу</t>
  </si>
  <si>
    <t>Благоприятно для учебы, экзаменов, презентаций, работы с документами, партнерства, подписания контрактов.</t>
  </si>
  <si>
    <t>Структура. Благоприятность. 015 乙/戊 (И/У). Мистик вступает в небесные врата</t>
  </si>
  <si>
    <t>Благоприятна для иньских людей и тайных дел, неблагоприятно для явных планов и янских дел. Если встречаются со счастливыми воротами – все дела благоприятны.</t>
  </si>
  <si>
    <t>С несчастливыми воротами – потеря богатства и несчастные случаи</t>
  </si>
  <si>
    <t>Благоприятна для иньских людей и тайных дел, неблагоприятно для явных планов и янских дел. Если встречаются со счастливыми воротами – все дела благоприятны</t>
  </si>
  <si>
    <t>Структура. Благоприятность. 016 乙/己 (И/Цзи). Солнечный мистик ложиться в могилу</t>
  </si>
  <si>
    <t>С несчастливыми вратами – неудача. Благоприятно прятаться, успокаивать ум и использовать мягкость.</t>
  </si>
  <si>
    <t>Если встречает счастливые врата – ситуация выглядит лучше</t>
  </si>
  <si>
    <t>Структура. Благоприятность. 017 乙/庚 (И/Гэн). Солнечного мистика наказывают</t>
  </si>
  <si>
    <t>Гармонии нет, будут драки, ссоры, прелюбодеяния, судебные разбирательства по поводу имущества, недвижимости и потеря денег. Муж и жена выдвигают обвинения друг против друга</t>
  </si>
  <si>
    <t>Структура. Благоприятность. 018 乙/辛 (И/Синь). Зеленый дракон убегает</t>
  </si>
  <si>
    <t>Люди уходят или могут быть похищены, богатство теряется, собственности наносят ущерб слуги. Домашние животные ранены или убегают. Жена может уйти от муха</t>
  </si>
  <si>
    <t>Структура. Благоприятность. 019 乙/壬 (И/Жэнь). Солнечный мистик входит в землю</t>
  </si>
  <si>
    <t>Неблагоприятно – возможны скандалы, судебные иски и побои. Затевается недоброе, начальство и подчиненные не находят взаимопонимания. Хозяин может совершить ошибку, гость должен действовать консервативно</t>
  </si>
  <si>
    <t>Структура. Благоприятность. 020 乙/癸 (И/Гуй). Зонт встречается со звездой</t>
  </si>
  <si>
    <t>Благоприятно для ухода от мирской суеты, медитаций, одиночества, саморазвития. С тремя счастливыми вратами все можно довести до конца</t>
  </si>
  <si>
    <t>Структура. Благоприятность. 021 丙/甲 (Бин/Цзя). Птица падает в гнездо</t>
  </si>
  <si>
    <t>Все получается без усилий, счастье во всех делах. Вас ждет успех, повышение в карьере, можно строить великие планы. Подходит для любых прибыльных проектов и позитивных дел. Не подходит для решения судебных вопросов</t>
  </si>
  <si>
    <t>Структура. Благоприятность. 022 丙/乙 (Бин/И). Солнце и луна двигаются вместе</t>
  </si>
  <si>
    <t>Все дела благоприятны. Хорошо для реализации как личных, так и публичных планов. Если хорошо контролируете себя – вам все удастся</t>
  </si>
  <si>
    <t>Растраты, задержки, ошибки, потери бумаг, потеря богатства, документы не получат хода. Будьте предельно внимательны, работая с важными документами. Все вещи противоположны здравому смыслу, оставайтесь пассивным</t>
  </si>
  <si>
    <t>Структура. Благоприятность. 023 丙/丙 (Бин/Бин). Солнце и луна противодействуют</t>
  </si>
  <si>
    <t>Структура. Благоприятность. 024 丙/丁 (Бин/Дин). Звездный мистик и красная птица</t>
  </si>
  <si>
    <t>Удача способствует благородным людям в контрактах и соглашениях. Простые люди наслаждаются миром. Ваше прошение будет удовлетворено. Благоприятны встреча с благодетелями, Учителями, занятие культурной и литературной деятельность., работа с документами</t>
  </si>
  <si>
    <t>Структура. Благоприятность. 025 丙/戊 (Бин/У). Птица падает в гнездо</t>
  </si>
  <si>
    <t>Структура. Благоприятность. 026 丙/己 (Бин/Цзи). Огнь в тюрьме, он противодействует и получает наказание</t>
  </si>
  <si>
    <t>Исполнение приговора для человека под стражей. Если встречает несчастливые врата – неблагоприятно для официальных бумаг, учебы, здоровья. Если встречает счастливые ворота, то ситуация улучшается</t>
  </si>
  <si>
    <t>Структура. Благоприятность. 027 丙/庚 (Бин/Гэн). Марс входит в область Венеры</t>
  </si>
  <si>
    <t>Разруха и разорение для дома, семья распадается, саботаж, потери богатства из-за воровства и грабежа. Неблагоприятно для карьеры. Войну лучше начинать гостью, но важно быть сдержанным</t>
  </si>
  <si>
    <t>Структура. Благоприятность. 028 丙/辛 (Бин/Синь). Солнце встречает Луну</t>
  </si>
  <si>
    <t>Все желания исполняются, болезнь проходит. Полезно разрабатывать стратегию, строить планы. Можно использовать для нейтрализации всего плохого</t>
  </si>
  <si>
    <t>2_0</t>
  </si>
  <si>
    <t>Самой редкой структуре в течение года добавляется 2 балла, самой частой - 0 . Остальным равномерно исходя из частоты встречаемости</t>
  </si>
  <si>
    <t>Оценка редкости структур</t>
  </si>
  <si>
    <t>Фэн Шуй</t>
  </si>
  <si>
    <t>Манифестация</t>
  </si>
  <si>
    <t>Летящие звезды</t>
  </si>
  <si>
    <t>Вталкивание людей</t>
  </si>
  <si>
    <t>Учет благоприятных и не благоприятных моих личных направлений по Ба Чжай</t>
  </si>
  <si>
    <t>-0,25</t>
  </si>
  <si>
    <t>0,25</t>
  </si>
  <si>
    <t>-0,75</t>
  </si>
  <si>
    <t>0,75</t>
  </si>
  <si>
    <t>-0,5</t>
  </si>
  <si>
    <t xml:space="preserve">Запад. Лю Ша. "Страдание". Небольшие проблемы со здоровьем, вызванные жизненными неприятностями. Много человеческих помех, обман, предательство, мелкие люди, саботаж, сплетни. Плохо для карьеры и финансовой удачи. Может привлечь вредных духов к тому, кто не сбалансирован. </t>
  </si>
  <si>
    <t xml:space="preserve">Юго-Запад. У Гуй. "Пять Духов". Данное направление провоцирует денежные потери и несчастные случаи. Страдания и ссоры из-за упрямства. Нескончаемые дискуссии. Распад отношений. "Удар в спину", ограбления, ранения, потеря богатства. Болезнь, проблемы во взаимоотношениях. Сплетни, судебные тяжбы, затяжные продолжающиеся проблемы и болезни. Нет гармонии в доме. </t>
  </si>
  <si>
    <t>Северо-Восток. Цзюэ Мин. "Разбитая судьба". Это самое негативное из всех направлений. Оно притягивает негативную энергию, приносящую большие проблемы и несчастья.</t>
  </si>
  <si>
    <t xml:space="preserve">Восток. Янь Нянь. "Гармония". Направление дает долголетие и приносит здоровое потомство. Энергия направления поможет создать гармоничные отношения в семье и с партнерами по бизнесу. </t>
  </si>
  <si>
    <t>Юг. Тянь И. "Божественное исцеление". Ци этого направления обладает мягкой исцеляющей силой. Она способствует выздоровлению и обеспечивает безопасность.</t>
  </si>
  <si>
    <t xml:space="preserve">Юго-Восток. Фу Фэй. "Внутренняя сила". Это собственное направление, которое удваивает наши силы. Направление благоприятно для повышения внутренней силы. Оно даетясность мышления и внутреннее спокойствие, способствует успеху в работе и  карьере, развивает личные способности и придает сил. </t>
  </si>
  <si>
    <t xml:space="preserve">Северо-Запад. Хо Хай. "Мелкие неприятности". Энергетика данного направления слегка нестабильна. Но она не принесетбольших неприятностей. Если вы будете чуть более осторожны, чем обычно, то с успехом можете использовать это направление. </t>
  </si>
  <si>
    <t>Север. Шен Ци. "Великие достижения и счастье". Это самое благоприятное из всех направлений. Его энергия принесет вам жизненную активность и успех во всех начинаниях. Энергия направления усилит интуицию, привлечет поддержку высших сил, обеспечивая тем самым вашу безопасность.</t>
  </si>
  <si>
    <t>Активация фэн-шуй "Вталкивание людей" используется для привлечения в свою жизнь нужных людей и полезных помощников. Эта активация поможет привлечь в свою жизнь клиентов, деловых  партнеров, нужный персонал, а также романтического партнера. Активация "Вталкивание людей" также может быть использована,  как дополнительный инструмент в решении вопросов  деторождения. Вторая половинка - сектор звезды 9; клиенты или персонал или портнер - однорвеменно сектора звезд 8 и  9; деторождение - сектор звезды 8</t>
  </si>
  <si>
    <t>4 Земные двери</t>
  </si>
  <si>
    <t>id_group</t>
  </si>
  <si>
    <t>combination</t>
  </si>
  <si>
    <t>sky_earth</t>
  </si>
  <si>
    <t>甲己</t>
  </si>
  <si>
    <t>己甲</t>
  </si>
  <si>
    <t>Комбинация НС. Земля</t>
  </si>
  <si>
    <t>乙庚</t>
  </si>
  <si>
    <t>庚乙</t>
  </si>
  <si>
    <t>Комбинация НС. Металл</t>
  </si>
  <si>
    <t>丙辛</t>
  </si>
  <si>
    <t>辛丙</t>
  </si>
  <si>
    <t>Комбинация НС. Вода</t>
  </si>
  <si>
    <t>丁壬</t>
  </si>
  <si>
    <t>壬丁</t>
  </si>
  <si>
    <t>Комбинация НС. Дерево</t>
  </si>
  <si>
    <t>戊癸</t>
  </si>
  <si>
    <t>癸戊</t>
  </si>
  <si>
    <t>Комбинация НС. Огонь</t>
  </si>
  <si>
    <t>Столкновние НС</t>
  </si>
  <si>
    <t>stop</t>
  </si>
  <si>
    <t>甲庚</t>
  </si>
  <si>
    <t>庚甲</t>
  </si>
  <si>
    <t>乙辛</t>
  </si>
  <si>
    <t>辛乙</t>
  </si>
  <si>
    <t>丙壬</t>
  </si>
  <si>
    <t>壬丙</t>
  </si>
  <si>
    <t>癸丁</t>
  </si>
  <si>
    <t>丁癸</t>
  </si>
  <si>
    <t>system</t>
  </si>
  <si>
    <t>bazci</t>
  </si>
  <si>
    <t>Столкновение ЗВ</t>
  </si>
  <si>
    <t>子午</t>
  </si>
  <si>
    <t>午子</t>
  </si>
  <si>
    <t>寅申</t>
  </si>
  <si>
    <t>申寅</t>
  </si>
  <si>
    <t>卯酉</t>
  </si>
  <si>
    <t>酉卯</t>
  </si>
  <si>
    <t>辰戌</t>
  </si>
  <si>
    <t>戌辰</t>
  </si>
  <si>
    <t>巳亥</t>
  </si>
  <si>
    <t>亥巳</t>
  </si>
  <si>
    <t>丑未</t>
  </si>
  <si>
    <t>未丑</t>
  </si>
  <si>
    <t>子丑</t>
  </si>
  <si>
    <t>丑子</t>
  </si>
  <si>
    <t>寅亥</t>
  </si>
  <si>
    <t>亥寅</t>
  </si>
  <si>
    <t>卯戌</t>
  </si>
  <si>
    <t>戌卯</t>
  </si>
  <si>
    <t>辰酉</t>
  </si>
  <si>
    <t>酉辰</t>
  </si>
  <si>
    <t>巳申</t>
  </si>
  <si>
    <t>申巳</t>
  </si>
  <si>
    <t>午未</t>
  </si>
  <si>
    <t>未午</t>
  </si>
  <si>
    <t>Комбинация ЗВ. Земля</t>
  </si>
  <si>
    <t>Комбинация ЗВ. Дерево</t>
  </si>
  <si>
    <t>辰子申</t>
  </si>
  <si>
    <t>Комбинация ЗВ. Огонь</t>
  </si>
  <si>
    <t>Комбинация ЗВ. Металл</t>
  </si>
  <si>
    <t>Комбинация ЗВ. Вода</t>
  </si>
  <si>
    <t>申子辰</t>
  </si>
  <si>
    <t>申辰子</t>
  </si>
  <si>
    <t>子申辰</t>
  </si>
  <si>
    <t>子辰申</t>
  </si>
  <si>
    <t>辰申子</t>
  </si>
  <si>
    <t>Комбинация 3х. Вода</t>
  </si>
  <si>
    <t>Смущает условие, что они д.б. на фазах ЦИ Рождение, процветание и Могила. Это сейчас в фильтре не отражено</t>
  </si>
  <si>
    <t>申子</t>
  </si>
  <si>
    <t>子申</t>
  </si>
  <si>
    <t>亥卯未</t>
  </si>
  <si>
    <t>亥未卯</t>
  </si>
  <si>
    <t>卯亥未</t>
  </si>
  <si>
    <t>卯未亥</t>
  </si>
  <si>
    <t>未亥卯</t>
  </si>
  <si>
    <t>未卯亥</t>
  </si>
  <si>
    <t>Комбинация 3х. Дерево</t>
  </si>
  <si>
    <t>寅午戌</t>
  </si>
  <si>
    <t>寅戌午</t>
  </si>
  <si>
    <t>午寅戌</t>
  </si>
  <si>
    <t>午戌寅</t>
  </si>
  <si>
    <t>戌寅午</t>
  </si>
  <si>
    <t>戌午寅</t>
  </si>
  <si>
    <t>Комбинация 3х. Огонь</t>
  </si>
  <si>
    <t>巳酉丑</t>
  </si>
  <si>
    <t>巳丑酉</t>
  </si>
  <si>
    <t>酉巳丑</t>
  </si>
  <si>
    <t>酉丑巳</t>
  </si>
  <si>
    <t>丑巳酉</t>
  </si>
  <si>
    <t>丑酉巳</t>
  </si>
  <si>
    <t>Комбинация 3х. Металл</t>
  </si>
  <si>
    <t>Слияние. Вода</t>
  </si>
  <si>
    <t>子辰</t>
  </si>
  <si>
    <t>辰子</t>
  </si>
  <si>
    <t>卯亥</t>
  </si>
  <si>
    <t>亥卯</t>
  </si>
  <si>
    <t>Слияние. Дерево</t>
  </si>
  <si>
    <t>卯未</t>
  </si>
  <si>
    <t>未卯</t>
  </si>
  <si>
    <t>午寅</t>
  </si>
  <si>
    <t>寅午</t>
  </si>
  <si>
    <t>Слияние. Огонь</t>
  </si>
  <si>
    <t>午戌</t>
  </si>
  <si>
    <t>戌午</t>
  </si>
  <si>
    <t>酉巳</t>
  </si>
  <si>
    <t>巳酉</t>
  </si>
  <si>
    <t>Слияние. Металла</t>
  </si>
  <si>
    <t>酉丑</t>
  </si>
  <si>
    <t>丑酉</t>
  </si>
  <si>
    <t>巳午未</t>
  </si>
  <si>
    <t>巳未午</t>
  </si>
  <si>
    <t>午巳未</t>
  </si>
  <si>
    <t>午未巳</t>
  </si>
  <si>
    <t>未巳午</t>
  </si>
  <si>
    <t>未午巳</t>
  </si>
  <si>
    <t>Сезон Огня</t>
  </si>
  <si>
    <t>申酉戌</t>
  </si>
  <si>
    <t>申戌酉</t>
  </si>
  <si>
    <t>酉申戌</t>
  </si>
  <si>
    <t>酉戌申</t>
  </si>
  <si>
    <t>戌申酉</t>
  </si>
  <si>
    <t>戌酉申</t>
  </si>
  <si>
    <t>Сезон Металла</t>
  </si>
  <si>
    <t>亥子丑</t>
  </si>
  <si>
    <t>亥丑子</t>
  </si>
  <si>
    <t>子亥丑</t>
  </si>
  <si>
    <t>子丑亥</t>
  </si>
  <si>
    <t>丑亥子</t>
  </si>
  <si>
    <t>丑子亥</t>
  </si>
  <si>
    <t>Сезон Воды</t>
  </si>
  <si>
    <t>寅卯辰</t>
  </si>
  <si>
    <t>寅辰卯</t>
  </si>
  <si>
    <t>卯寅辰</t>
  </si>
  <si>
    <t>卯辰寅</t>
  </si>
  <si>
    <t>辰寅卯</t>
  </si>
  <si>
    <t>辰卯寅</t>
  </si>
  <si>
    <t>Сезон Дерева</t>
  </si>
  <si>
    <t>寅申巳</t>
  </si>
  <si>
    <t>寅巳申</t>
  </si>
  <si>
    <t>申寅巳</t>
  </si>
  <si>
    <t>申巳寅</t>
  </si>
  <si>
    <t>巳寅申</t>
  </si>
  <si>
    <t>巳申寅</t>
  </si>
  <si>
    <t>Огненное наказание</t>
  </si>
  <si>
    <t>未戌丑</t>
  </si>
  <si>
    <t>未丑戌</t>
  </si>
  <si>
    <t>戌未丑</t>
  </si>
  <si>
    <t>戌丑未</t>
  </si>
  <si>
    <t>丑未戌</t>
  </si>
  <si>
    <t>丑戌未</t>
  </si>
  <si>
    <t>Земное наказание</t>
  </si>
  <si>
    <t>子卯</t>
  </si>
  <si>
    <t>卯子</t>
  </si>
  <si>
    <t>Нецивилизованное наказание</t>
  </si>
  <si>
    <t>Самонаказание</t>
  </si>
  <si>
    <t>辰辰</t>
  </si>
  <si>
    <t>酉酉</t>
  </si>
  <si>
    <t>亥亥</t>
  </si>
  <si>
    <t>午午</t>
  </si>
  <si>
    <t>Разрушение</t>
  </si>
  <si>
    <t>子酉</t>
  </si>
  <si>
    <t>酉子</t>
  </si>
  <si>
    <t>午卯</t>
  </si>
  <si>
    <t>卯午</t>
  </si>
  <si>
    <t>戌未</t>
  </si>
  <si>
    <t>未戌</t>
  </si>
  <si>
    <t>辰丑</t>
  </si>
  <si>
    <t>丑辰</t>
  </si>
  <si>
    <t>Вред</t>
  </si>
  <si>
    <t>子未</t>
  </si>
  <si>
    <t>未子</t>
  </si>
  <si>
    <t>寅巳</t>
  </si>
  <si>
    <t>巳寅</t>
  </si>
  <si>
    <t>午丑</t>
  </si>
  <si>
    <t>丑午</t>
  </si>
  <si>
    <t>戌酉</t>
  </si>
  <si>
    <t>酉戌</t>
  </si>
  <si>
    <t>申亥</t>
  </si>
  <si>
    <t>亥申</t>
  </si>
  <si>
    <t>辰卯</t>
  </si>
  <si>
    <t>卯辰</t>
  </si>
  <si>
    <t>戌亥</t>
  </si>
  <si>
    <t>Нужно отдельно подумать над пустотой</t>
  </si>
  <si>
    <t>Нужно подумать над реализацией проверки прямых столкновений</t>
  </si>
  <si>
    <t>В день Столкновения с годом неблагоприятно начинать важные дела, потому что такие начинания противодействуют энергии года. На эти дни не стоит назначать важные личные и деловые события.</t>
  </si>
  <si>
    <t>Очень рекомендуется не предпринимать в дни Столкновения с месяцем никаких важных личных и финансовых  дел.</t>
  </si>
  <si>
    <t>Ша года Суй-ша</t>
  </si>
  <si>
    <t>⾠</t>
  </si>
  <si>
    <t>⾣</t>
  </si>
  <si>
    <t>Ша месяца Суй-ша</t>
  </si>
  <si>
    <t>Ша грабежа Года Цзе-Ша</t>
  </si>
  <si>
    <t>Ша грабежа Месяца Цзе-Ша</t>
  </si>
  <si>
    <t>⼦</t>
  </si>
  <si>
    <t>Ша несчастья Года</t>
  </si>
  <si>
    <t>Ша несчастья Месяца</t>
  </si>
  <si>
    <t xml:space="preserve"> Чреваты телесными повреждениями и  заболеваниями. Возможные проблемы связаны с отношениями, а вред  здоровью причиняется человеком противоположного пола на почве сексуальных скандалов и страстей. День подразумевает заболевания, передающиеся половым путем, измены, нанесение телесных повреждений, изнасилование.</t>
  </si>
  <si>
    <t>Дни, когда велика вероятность стать жертвой воров или грабителей, быть ограбленным, обокраденным, не найти на месте или потерять  деньги, ценности, важные личные вещи.</t>
  </si>
  <si>
    <t>Безденежные дни</t>
  </si>
  <si>
    <t>Не стоит принимать ответственные финансовые решения или совершать важные действия, связанные с деньгами, богатством, – например, инвестировать деньги или вкладывать их в расчете на рост.</t>
  </si>
  <si>
    <t>⼄</t>
  </si>
  <si>
    <t>Дни потерянного времени</t>
  </si>
  <si>
    <t>Сложность достижения результата в данный конкретный день</t>
  </si>
  <si>
    <t>Дни истинной потери времени</t>
  </si>
  <si>
    <t>Дни, в которые, несмотря на много приложенных усилий, ничего не происходит, ничего не добиваешься.</t>
  </si>
  <si>
    <t>⾟</t>
  </si>
  <si>
    <t>ЮВ</t>
  </si>
  <si>
    <t>В</t>
  </si>
  <si>
    <t>Дракон / Змея</t>
  </si>
  <si>
    <t>Тигр / Бык</t>
  </si>
  <si>
    <t>СВ</t>
  </si>
  <si>
    <t>ЮЗ</t>
  </si>
  <si>
    <t>Козя / Обезьяна</t>
  </si>
  <si>
    <t>Свинья / Собака</t>
  </si>
  <si>
    <t>СЗ</t>
  </si>
  <si>
    <t>З</t>
  </si>
  <si>
    <t>Путх</t>
  </si>
  <si>
    <t>С</t>
  </si>
  <si>
    <t>Равноправие</t>
  </si>
  <si>
    <t>Истощает</t>
  </si>
  <si>
    <t>Питает</t>
  </si>
  <si>
    <t>Ослабляет</t>
  </si>
  <si>
    <t>Контролирует</t>
  </si>
  <si>
    <t>Palace_st</t>
  </si>
  <si>
    <t>Palace_en</t>
  </si>
  <si>
    <t>Звезда / Божество</t>
  </si>
  <si>
    <t>Звезда Генерала</t>
  </si>
  <si>
    <t>Цветущий балдахин</t>
  </si>
  <si>
    <t>Почтовая лошадь</t>
  </si>
  <si>
    <t>Демон уничтожения</t>
  </si>
  <si>
    <t>Демон грабежа</t>
  </si>
  <si>
    <t>Звезда Бедствий</t>
  </si>
  <si>
    <t>Небесный доктор / медик</t>
  </si>
  <si>
    <t>ЗВ 1</t>
  </si>
  <si>
    <t>ЗВ 2</t>
  </si>
  <si>
    <t>Такт удачи</t>
  </si>
  <si>
    <t>Час</t>
  </si>
  <si>
    <t>Красный луань, Красный феникс, Волшебник Любви</t>
  </si>
  <si>
    <t>Ж/М</t>
  </si>
  <si>
    <t>Небесная благодать</t>
  </si>
  <si>
    <t>Лунная добродетель</t>
  </si>
  <si>
    <t>НС 1</t>
  </si>
  <si>
    <t>НС 2</t>
  </si>
  <si>
    <t>Благородный Тайцзи</t>
  </si>
  <si>
    <t>Звезда академика</t>
  </si>
  <si>
    <t>Овечий нож (Демон убиения овец)</t>
  </si>
  <si>
    <t>Вознаграждение 10 Небесных стволов (Процветание)</t>
  </si>
  <si>
    <t>Демон красоты</t>
  </si>
  <si>
    <t>Золотая карета</t>
  </si>
  <si>
    <t>Куйгант</t>
  </si>
  <si>
    <t>Столп в карте (т.е. не может быть расросан между днем и месяцем например)</t>
  </si>
  <si>
    <t>Ошибка Инь-Ян</t>
  </si>
  <si>
    <t>Сети небес и земли</t>
  </si>
  <si>
    <t>Одинокий феникс</t>
  </si>
  <si>
    <t>Демон пустоты</t>
  </si>
  <si>
    <t>Стол дня / года</t>
  </si>
  <si>
    <t>Столп</t>
  </si>
  <si>
    <t>Исходное созвездие</t>
  </si>
  <si>
    <t>Мужчины в год Ян, женщины в год Инь</t>
  </si>
  <si>
    <t>Для мужчины в год Инь, женщины в год Ян</t>
  </si>
  <si>
    <t>Звезда банкротства</t>
  </si>
  <si>
    <t>Хранилище (Гробница)</t>
  </si>
  <si>
    <t>Благородный небесной единицы (Благородный человек)</t>
  </si>
  <si>
    <t>Ша цветущего персика</t>
  </si>
  <si>
    <t>Небесный чиновник</t>
  </si>
  <si>
    <t>Цветок романтики / Цветок персика</t>
  </si>
  <si>
    <t>Три ша</t>
  </si>
  <si>
    <t>Звезда искусств</t>
  </si>
  <si>
    <t>Небесная добродетель</t>
  </si>
  <si>
    <t>Месячная добродетель</t>
  </si>
  <si>
    <t>is_active</t>
  </si>
  <si>
    <t>10 Божеств</t>
  </si>
  <si>
    <t>10 Божеств. Братство</t>
  </si>
  <si>
    <t>10 Божеств. Грабитель богатства</t>
  </si>
  <si>
    <t>10 Божеств. Дух наслаждения (пища)</t>
  </si>
  <si>
    <t>10 Божеств. Ранение чиновника (Нападение на власть)</t>
  </si>
  <si>
    <t>10 Божеств. Склонность к богатству (Косое богатство)</t>
  </si>
  <si>
    <t>10 Божеств. Прямое богатство</t>
  </si>
  <si>
    <t>10 Божеств. Убийство 7й позиции (Неправильный чиновник)</t>
  </si>
  <si>
    <t>10 Божеств. Правильный чиновник (Правильная власть)</t>
  </si>
  <si>
    <t>10 Божеств. Косая печать (Дух Совы)</t>
  </si>
  <si>
    <t>10 Божеств. Правильная печать</t>
  </si>
  <si>
    <t>Область ввода</t>
  </si>
  <si>
    <t>Год НС</t>
  </si>
  <si>
    <t>Год ЗВ</t>
  </si>
  <si>
    <t>Месяц НС</t>
  </si>
  <si>
    <t>Месяц ЗВ</t>
  </si>
  <si>
    <t>День НС</t>
  </si>
  <si>
    <t>День ЗВ</t>
  </si>
  <si>
    <t>Час НС</t>
  </si>
  <si>
    <t>Час ЗВ</t>
  </si>
  <si>
    <t>10 Божеств. Братство [Год НС (甲) и Месяц НС (甲)]</t>
  </si>
  <si>
    <t>10 Божеств. Грабитель богатства [Год НС (甲) и Месяц НС (乙)]</t>
  </si>
  <si>
    <t>10 Божеств. Дух наслаждения (пища) [Год НС (甲) и Месяц НС (丙)]</t>
  </si>
  <si>
    <t>10 Божеств. Ранение чиновника (Нападение на власть) [Год НС (甲) и Месяц НС (丁)]</t>
  </si>
  <si>
    <t>10 Божеств. Склонность к богатству (Косое богатство) [Год НС (甲) и Месяц НС (戊)]</t>
  </si>
  <si>
    <t>10 Божеств. Прямое богатство [Год НС (甲) и Месяц НС (己)]</t>
  </si>
  <si>
    <t>10 Божеств. Убийство 7й позиции (Неправильный чиновник) [Год НС (甲) и Месяц НС (庚)]</t>
  </si>
  <si>
    <t>10 Божеств. Правильный чиновник (Правильная власть) [Год НС (甲) и Месяц НС (辛)]</t>
  </si>
  <si>
    <t>10 Божеств. Косая печать (Дух Совы) [Год НС (甲) и Месяц НС (壬)]</t>
  </si>
  <si>
    <t>10 Божеств. Правильная печать [Год НС (甲) и Месяц НС (癸)]</t>
  </si>
  <si>
    <t>10 Божеств. Братство [Год НС (乙) и Месяц НС (乙)]</t>
  </si>
  <si>
    <t>10 Божеств. Грабитель богатства [Год НС (乙) и Месяц НС (甲)]</t>
  </si>
  <si>
    <t>10 Божеств. Дух наслаждения (пища) [Год НС (乙) и Месяц НС (丁)]</t>
  </si>
  <si>
    <t>10 Божеств. Ранение чиновника (Нападение на власть) [Год НС (乙) и Месяц НС (丙)]</t>
  </si>
  <si>
    <t>10 Божеств. Склонность к богатству (Косое богатство) [Год НС (乙) и Месяц НС (己)]</t>
  </si>
  <si>
    <t>10 Божеств. Прямое богатство [Год НС (乙) и Месяц НС (戊)]</t>
  </si>
  <si>
    <t>10 Божеств. Убийство 7й позиции (Неправильный чиновник) [Год НС (乙) и Месяц НС (辛)]</t>
  </si>
  <si>
    <t>10 Божеств. Правильный чиновник (Правильная власть) [Год НС (乙) и Месяц НС (庚)]</t>
  </si>
  <si>
    <t>10 Божеств. Косая печать (Дух Совы) [Год НС (乙) и Месяц НС (癸)]</t>
  </si>
  <si>
    <t>10 Божеств. Правильная печать [Год НС (乙) и Месяц НС (壬)]</t>
  </si>
  <si>
    <t>10 Божеств. Братство [Год НС (丙) и Месяц НС (丙)]</t>
  </si>
  <si>
    <t>10 Божеств. Грабитель богатства [Год НС (丙) и Месяц НС (丁)]</t>
  </si>
  <si>
    <t>10 Божеств. Дух наслаждения (пища) [Год НС (丙) и Месяц НС (戊)]</t>
  </si>
  <si>
    <t>10 Божеств. Ранение чиновника (Нападение на власть) [Год НС (丙) и Месяц НС (己)]</t>
  </si>
  <si>
    <t>10 Божеств. Склонность к богатству (Косое богатство) [Год НС (丙) и Месяц НС (庚)]</t>
  </si>
  <si>
    <t>10 Божеств. Прямое богатство [Год НС (丙) и Месяц НС (辛)]</t>
  </si>
  <si>
    <t>10 Божеств. Убийство 7й позиции (Неправильный чиновник) [Год НС (丙) и Месяц НС (壬)]</t>
  </si>
  <si>
    <t>10 Божеств. Правильный чиновник (Правильная власть) [Год НС (丙) и Месяц НС (癸)]</t>
  </si>
  <si>
    <t>10 Божеств. Косая печать (Дух Совы) [Год НС (丙) и Месяц НС (甲)]</t>
  </si>
  <si>
    <t>10 Божеств. Правильная печать [Год НС (丙) и Месяц НС (乙)]</t>
  </si>
  <si>
    <t>10 Божеств. Братство [Год НС (丁) и Месяц НС (丁)]</t>
  </si>
  <si>
    <t>10 Божеств. Грабитель богатства [Год НС (丁) и Месяц НС (丙)]</t>
  </si>
  <si>
    <t>10 Божеств. Дух наслаждения (пища) [Год НС (丁) и Месяц НС (己)]</t>
  </si>
  <si>
    <t>10 Божеств. Ранение чиновника (Нападение на власть) [Год НС (丁) и Месяц НС (戊)]</t>
  </si>
  <si>
    <t>10 Божеств. Склонность к богатству (Косое богатство) [Год НС (丁) и Месяц НС (辛)]</t>
  </si>
  <si>
    <t>10 Божеств. Прямое богатство [Год НС (丁) и Месяц НС (庚)]</t>
  </si>
  <si>
    <t>10 Божеств. Убийство 7й позиции (Неправильный чиновник) [Год НС (丁) и Месяц НС (癸)]</t>
  </si>
  <si>
    <t>10 Божеств. Правильный чиновник (Правильная власть) [Год НС (丁) и Месяц НС (壬)]</t>
  </si>
  <si>
    <t>10 Божеств. Косая печать (Дух Совы) [Год НС (丁) и Месяц НС (乙)]</t>
  </si>
  <si>
    <t>10 Божеств. Правильная печать [Год НС (丁) и Месяц НС (甲)]</t>
  </si>
  <si>
    <t>10 Божеств. Братство [Год НС (戊) и Месяц НС (戊)]</t>
  </si>
  <si>
    <t>10 Божеств. Грабитель богатства [Год НС (戊) и Месяц НС (己)]</t>
  </si>
  <si>
    <t>10 Божеств. Дух наслаждения (пища) [Год НС (戊) и Месяц НС (庚)]</t>
  </si>
  <si>
    <t>10 Божеств. Ранение чиновника (Нападение на власть) [Год НС (戊) и Месяц НС (辛)]</t>
  </si>
  <si>
    <t>10 Божеств. Склонность к богатству (Косое богатство) [Год НС (戊) и Месяц НС (壬)]</t>
  </si>
  <si>
    <t>10 Божеств. Прямое богатство [Год НС (戊) и Месяц НС (癸)]</t>
  </si>
  <si>
    <t>10 Божеств. Убийство 7й позиции (Неправильный чиновник) [Год НС (戊) и Месяц НС (甲)]</t>
  </si>
  <si>
    <t>10 Божеств. Правильный чиновник (Правильная власть) [Год НС (戊) и Месяц НС (乙)]</t>
  </si>
  <si>
    <t>10 Божеств. Косая печать (Дух Совы) [Год НС (戊) и Месяц НС (丙)]</t>
  </si>
  <si>
    <t>10 Божеств. Правильная печать [Год НС (戊) и Месяц НС (丁)]</t>
  </si>
  <si>
    <t>10 Божеств. Братство [Год НС (己) и Месяц НС (己)]</t>
  </si>
  <si>
    <t>10 Божеств. Грабитель богатства [Год НС (己) и Месяц НС (戊)]</t>
  </si>
  <si>
    <t>10 Божеств. Дух наслаждения (пища) [Год НС (己) и Месяц НС (辛)]</t>
  </si>
  <si>
    <t>10 Божеств. Ранение чиновника (Нападение на власть) [Год НС (己) и Месяц НС (庚)]</t>
  </si>
  <si>
    <t>10 Божеств. Склонность к богатству (Косое богатство) [Год НС (己) и Месяц НС (癸)]</t>
  </si>
  <si>
    <t>10 Божеств. Прямое богатство [Год НС (己) и Месяц НС (壬)]</t>
  </si>
  <si>
    <t>10 Божеств. Убийство 7й позиции (Неправильный чиновник) [Год НС (己) и Месяц НС (乙)]</t>
  </si>
  <si>
    <t>10 Божеств. Правильный чиновник (Правильная власть) [Год НС (己) и Месяц НС (甲)]</t>
  </si>
  <si>
    <t>10 Божеств. Косая печать (Дух Совы) [Год НС (己) и Месяц НС (丁)]</t>
  </si>
  <si>
    <t>10 Божеств. Правильная печать [Год НС (己) и Месяц НС (丙)]</t>
  </si>
  <si>
    <t>10 Божеств. Братство [Год НС (庚) и Месяц НС (庚)]</t>
  </si>
  <si>
    <t>10 Божеств. Грабитель богатства [Год НС (庚) и Месяц НС (辛)]</t>
  </si>
  <si>
    <t>10 Божеств. Дух наслаждения (пища) [Год НС (庚) и Месяц НС (壬)]</t>
  </si>
  <si>
    <t>10 Божеств. Ранение чиновника (Нападение на власть) [Год НС (庚) и Месяц НС (癸)]</t>
  </si>
  <si>
    <t>10 Божеств. Склонность к богатству (Косое богатство) [Год НС (庚) и Месяц НС (甲)]</t>
  </si>
  <si>
    <t>10 Божеств. Прямое богатство [Год НС (庚) и Месяц НС (乙)]</t>
  </si>
  <si>
    <t>10 Божеств. Убийство 7й позиции (Неправильный чиновник) [Год НС (庚) и Месяц НС (丙)]</t>
  </si>
  <si>
    <t>10 Божеств. Правильный чиновник (Правильная власть) [Год НС (庚) и Месяц НС (丁)]</t>
  </si>
  <si>
    <t>10 Божеств. Косая печать (Дух Совы) [Год НС (庚) и Месяц НС (戊)]</t>
  </si>
  <si>
    <t>10 Божеств. Правильная печать [Год НС (庚) и Месяц НС (己)]</t>
  </si>
  <si>
    <t>10 Божеств. Братство [Год НС (辛) и Месяц НС (辛)]</t>
  </si>
  <si>
    <t>10 Божеств. Грабитель богатства [Год НС (辛) и Месяц НС (庚)]</t>
  </si>
  <si>
    <t>10 Божеств. Дух наслаждения (пища) [Год НС (辛) и Месяц НС (癸)]</t>
  </si>
  <si>
    <t>10 Божеств. Ранение чиновника (Нападение на власть) [Год НС (辛) и Месяц НС (壬)]</t>
  </si>
  <si>
    <t>10 Божеств. Склонность к богатству (Косое богатство) [Год НС (辛) и Месяц НС (乙)]</t>
  </si>
  <si>
    <t>10 Божеств. Прямое богатство [Год НС (辛) и Месяц НС (甲)]</t>
  </si>
  <si>
    <t>10 Божеств. Убийство 7й позиции (Неправильный чиновник) [Год НС (辛) и Месяц НС (丁)]</t>
  </si>
  <si>
    <t>10 Божеств. Правильный чиновник (Правильная власть) [Год НС (辛) и Месяц НС (丙)]</t>
  </si>
  <si>
    <t>10 Божеств. Косая печать (Дух Совы) [Год НС (辛) и Месяц НС (己)]</t>
  </si>
  <si>
    <t>10 Божеств. Правильная печать [Год НС (辛) и Месяц НС (戊)]</t>
  </si>
  <si>
    <t>10 Божеств. Братство [Год НС (壬) и Месяц НС (壬)]</t>
  </si>
  <si>
    <t>10 Божеств. Грабитель богатства [Год НС (壬) и Месяц НС (癸)]</t>
  </si>
  <si>
    <t>10 Божеств. Дух наслаждения (пища) [Год НС (壬) и Месяц НС (甲)]</t>
  </si>
  <si>
    <t>10 Божеств. Ранение чиновника (Нападение на власть) [Год НС (壬) и Месяц НС (乙)]</t>
  </si>
  <si>
    <t>10 Божеств. Склонность к богатству (Косое богатство) [Год НС (壬) и Месяц НС (丙)]</t>
  </si>
  <si>
    <t>10 Божеств. Прямое богатство [Год НС (壬) и Месяц НС (丁)]</t>
  </si>
  <si>
    <t>10 Божеств. Убийство 7й позиции (Неправильный чиновник) [Год НС (壬) и Месяц НС (戊)]</t>
  </si>
  <si>
    <t>10 Божеств. Правильный чиновник (Правильная власть) [Год НС (壬) и Месяц НС (己)]</t>
  </si>
  <si>
    <t>10 Божеств. Косая печать (Дух Совы) [Год НС (壬) и Месяц НС (庚)]</t>
  </si>
  <si>
    <t>10 Божеств. Правильная печать [Год НС (壬) и Месяц НС (辛)]</t>
  </si>
  <si>
    <t>10 Божеств. Братство [Год НС (癸) и Месяц НС (癸)]</t>
  </si>
  <si>
    <t>10 Божеств. Грабитель богатства [Год НС (癸) и Месяц НС (壬)]</t>
  </si>
  <si>
    <t>10 Божеств. Дух наслаждения (пища) [Год НС (癸) и Месяц НС (乙)]</t>
  </si>
  <si>
    <t>10 Божеств. Ранение чиновника (Нападение на власть) [Год НС (癸) и Месяц НС (甲)]</t>
  </si>
  <si>
    <t>10 Божеств. Склонность к богатству (Косое богатство) [Год НС (癸) и Месяц НС (丁)]</t>
  </si>
  <si>
    <t>10 Божеств. Прямое богатство [Год НС (癸) и Месяц НС (丙)]</t>
  </si>
  <si>
    <t>10 Божеств. Убийство 7й позиции (Неправильный чиновник) [Год НС (癸) и Месяц НС (己)]</t>
  </si>
  <si>
    <t>10 Божеств. Правильный чиновник (Правильная власть) [Год НС (癸) и Месяц НС (戊)]</t>
  </si>
  <si>
    <t>10 Божеств. Косая печать (Дух Совы) [Год НС (癸) и Месяц НС (辛)]</t>
  </si>
  <si>
    <t>10 Божеств. Правильная печать [Год НС (癸) и Месяц НС (庚)]</t>
  </si>
  <si>
    <t>10 Божеств. Братство [Год НС (甲) и День НС (甲)]</t>
  </si>
  <si>
    <t>10 Божеств. Грабитель богатства [Год НС (甲) и День НС (乙)]</t>
  </si>
  <si>
    <t>10 Божеств. Дух наслаждения (пища) [Год НС (甲) и День НС (丙)]</t>
  </si>
  <si>
    <t>10 Божеств. Ранение чиновника (Нападение на власть) [Год НС (甲) и День НС (丁)]</t>
  </si>
  <si>
    <t>10 Божеств. Склонность к богатству (Косое богатство) [Год НС (甲) и День НС (戊)]</t>
  </si>
  <si>
    <t>10 Божеств. Прямое богатство [Год НС (甲) и День НС (己)]</t>
  </si>
  <si>
    <t>10 Божеств. Убийство 7й позиции (Неправильный чиновник) [Год НС (甲) и День НС (庚)]</t>
  </si>
  <si>
    <t>10 Божеств. Правильный чиновник (Правильная власть) [Год НС (甲) и День НС (辛)]</t>
  </si>
  <si>
    <t>10 Божеств. Косая печать (Дух Совы) [Год НС (甲) и День НС (壬)]</t>
  </si>
  <si>
    <t>10 Божеств. Братство [Год НС (乙) и День НС (乙)]</t>
  </si>
  <si>
    <t>10 Божеств. Грабитель богатства [Год НС (乙) и День НС (甲)]</t>
  </si>
  <si>
    <t>10 Божеств. Дух наслаждения (пища) [Год НС (乙) и День НС (丁)]</t>
  </si>
  <si>
    <t>10 Божеств. Ранение чиновника (Нападение на власть) [Год НС (乙) и День НС (丙)]</t>
  </si>
  <si>
    <t>10 Божеств. Склонность к богатству (Косое богатство) [Год НС (乙) и День НС (己)]</t>
  </si>
  <si>
    <t>10 Божеств. Прямое богатство [Год НС (乙) и День НС (戊)]</t>
  </si>
  <si>
    <t>10 Божеств. Убийство 7й позиции (Неправильный чиновник) [Год НС (乙) и День НС (辛)]</t>
  </si>
  <si>
    <t>10 Божеств. Правильный чиновник (Правильная власть) [Год НС (乙) и День НС (庚)]</t>
  </si>
  <si>
    <t>10 Божеств. Косая печать (Дух Совы) [Год НС (乙) и День НС (癸)]</t>
  </si>
  <si>
    <t>10 Божеств. Братство [Год НС (丙) и День НС (丙)]</t>
  </si>
  <si>
    <t>10 Божеств. Грабитель богатства [Год НС (丙) и День НС (丁)]</t>
  </si>
  <si>
    <t>10 Божеств. Дух наслаждения (пища) [Год НС (丙) и День НС (戊)]</t>
  </si>
  <si>
    <t>10 Божеств. Ранение чиновника (Нападение на власть) [Год НС (丙) и День НС (己)]</t>
  </si>
  <si>
    <t>10 Божеств. Склонность к богатству (Косое богатство) [Год НС (丙) и День НС (庚)]</t>
  </si>
  <si>
    <t>10 Божеств. Прямое богатство [Год НС (丙) и День НС (辛)]</t>
  </si>
  <si>
    <t>10 Божеств. Убийство 7й позиции (Неправильный чиновник) [Год НС (丙) и День НС (壬)]</t>
  </si>
  <si>
    <t>10 Божеств. Правильный чиновник (Правильная власть) [Год НС (丙) и День НС (癸)]</t>
  </si>
  <si>
    <t>10 Божеств. Косая печать (Дух Совы) [Год НС (丙) и День НС (甲)]</t>
  </si>
  <si>
    <t>10 Божеств. Братство [Год НС (丁) и День НС (丁)]</t>
  </si>
  <si>
    <t>10 Божеств. Грабитель богатства [Год НС (丁) и День НС (丙)]</t>
  </si>
  <si>
    <t>10 Божеств. Дух наслаждения (пища) [Год НС (丁) и День НС (己)]</t>
  </si>
  <si>
    <t>10 Божеств. Ранение чиновника (Нападение на власть) [Год НС (丁) и День НС (戊)]</t>
  </si>
  <si>
    <t>10 Божеств. Склонность к богатству (Косое богатство) [Год НС (丁) и День НС (辛)]</t>
  </si>
  <si>
    <t>10 Божеств. Прямое богатство [Год НС (丁) и День НС (庚)]</t>
  </si>
  <si>
    <t>10 Божеств. Убийство 7й позиции (Неправильный чиновник) [Год НС (丁) и День НС (癸)]</t>
  </si>
  <si>
    <t>10 Божеств. Правильный чиновник (Правильная власть) [Год НС (丁) и День НС (壬)]</t>
  </si>
  <si>
    <t>10 Божеств. Косая печать (Дух Совы) [Год НС (丁) и День НС (乙)]</t>
  </si>
  <si>
    <t>10 Божеств. Братство [Год НС (戊) и День НС (戊)]</t>
  </si>
  <si>
    <t>10 Божеств. Грабитель богатства [Год НС (戊) и День НС (己)]</t>
  </si>
  <si>
    <t>10 Божеств. Дух наслаждения (пища) [Год НС (戊) и День НС (庚)]</t>
  </si>
  <si>
    <t>10 Божеств. Ранение чиновника (Нападение на власть) [Год НС (戊) и День НС (辛)]</t>
  </si>
  <si>
    <t>10 Божеств. Склонность к богатству (Косое богатство) [Год НС (戊) и День НС (壬)]</t>
  </si>
  <si>
    <t>10 Божеств. Прямое богатство [Год НС (戊) и День НС (癸)]</t>
  </si>
  <si>
    <t>10 Божеств. Убийство 7й позиции (Неправильный чиновник) [Год НС (戊) и День НС (甲)]</t>
  </si>
  <si>
    <t>10 Божеств. Правильный чиновник (Правильная власть) [Год НС (戊) и День НС (乙)]</t>
  </si>
  <si>
    <t>10 Божеств. Косая печать (Дух Совы) [Год НС (戊) и День НС (丙)]</t>
  </si>
  <si>
    <t>10 Божеств. Братство [Год НС (己) и День НС (己)]</t>
  </si>
  <si>
    <t>10 Божеств. Грабитель богатства [Год НС (己) и День НС (戊)]</t>
  </si>
  <si>
    <t>10 Божеств. Дух наслаждения (пища) [Год НС (己) и День НС (辛)]</t>
  </si>
  <si>
    <t>10 Божеств. Ранение чиновника (Нападение на власть) [Год НС (己) и День НС (庚)]</t>
  </si>
  <si>
    <t>10 Божеств. Склонность к богатству (Косое богатство) [Год НС (己) и День НС (癸)]</t>
  </si>
  <si>
    <t>10 Божеств. Прямое богатство [Год НС (己) и День НС (壬)]</t>
  </si>
  <si>
    <t>10 Божеств. Убийство 7й позиции (Неправильный чиновник) [Год НС (己) и День НС (乙)]</t>
  </si>
  <si>
    <t>10 Божеств. Правильный чиновник (Правильная власть) [Год НС (己) и День НС (甲)]</t>
  </si>
  <si>
    <t>10 Божеств. Косая печать (Дух Совы) [Год НС (己) и День НС (丁)]</t>
  </si>
  <si>
    <t>10 Божеств. Братство [Год НС (庚) и День НС (庚)]</t>
  </si>
  <si>
    <t>10 Божеств. Грабитель богатства [Год НС (庚) и День НС (辛)]</t>
  </si>
  <si>
    <t>10 Божеств. Дух наслаждения (пища) [Год НС (庚) и День НС (壬)]</t>
  </si>
  <si>
    <t>10 Божеств. Ранение чиновника (Нападение на власть) [Год НС (庚) и День НС (癸)]</t>
  </si>
  <si>
    <t>10 Божеств. Склонность к богатству (Косое богатство) [Год НС (庚) и День НС (甲)]</t>
  </si>
  <si>
    <t>10 Божеств. Прямое богатство [Год НС (庚) и День НС (乙)]</t>
  </si>
  <si>
    <t>10 Божеств. Убийство 7й позиции (Неправильный чиновник) [Год НС (庚) и День НС (丙)]</t>
  </si>
  <si>
    <t>10 Божеств. Правильный чиновник (Правильная власть) [Год НС (庚) и День НС (丁)]</t>
  </si>
  <si>
    <t>10 Божеств. Косая печать (Дух Совы) [Год НС (庚) и День НС (戊)]</t>
  </si>
  <si>
    <t>10 Божеств. Братство [Год НС (辛) и День НС (辛)]</t>
  </si>
  <si>
    <t>10 Божеств. Грабитель богатства [Год НС (辛) и День НС (庚)]</t>
  </si>
  <si>
    <t>10 Божеств. Дух наслаждения (пища) [Год НС (辛) и День НС (癸)]</t>
  </si>
  <si>
    <t>10 Божеств. Ранение чиновника (Нападение на власть) [Год НС (辛) и День НС (壬)]</t>
  </si>
  <si>
    <t>10 Божеств. Склонность к богатству (Косое богатство) [Год НС (辛) и День НС (乙)]</t>
  </si>
  <si>
    <t>10 Божеств. Прямое богатство [Год НС (辛) и День НС (甲)]</t>
  </si>
  <si>
    <t>10 Божеств. Убийство 7й позиции (Неправильный чиновник) [Год НС (辛) и День НС (丁)]</t>
  </si>
  <si>
    <t>10 Божеств. Правильный чиновник (Правильная власть) [Год НС (辛) и День НС (丙)]</t>
  </si>
  <si>
    <t>10 Божеств. Косая печать (Дух Совы) [Год НС (辛) и День НС (己)]</t>
  </si>
  <si>
    <t>10 Божеств. Братство [Год НС (壬) и День НС (壬)]</t>
  </si>
  <si>
    <t>10 Божеств. Грабитель богатства [Год НС (壬) и День НС (癸)]</t>
  </si>
  <si>
    <t>10 Божеств. Дух наслаждения (пища) [Год НС (壬) и День НС (甲)]</t>
  </si>
  <si>
    <t>10 Божеств. Ранение чиновника (Нападение на власть) [Год НС (壬) и День НС (乙)]</t>
  </si>
  <si>
    <t>10 Божеств. Склонность к богатству (Косое богатство) [Год НС (壬) и День НС (丙)]</t>
  </si>
  <si>
    <t>10 Божеств. Прямое богатство [Год НС (壬) и День НС (丁)]</t>
  </si>
  <si>
    <t>10 Божеств. Убийство 7й позиции (Неправильный чиновник) [Год НС (壬) и День НС (戊)]</t>
  </si>
  <si>
    <t>10 Божеств. Правильный чиновник (Правильная власть) [Год НС (壬) и День НС (己)]</t>
  </si>
  <si>
    <t>10 Божеств. Косая печать (Дух Совы) [Год НС (壬) и День НС (庚)]</t>
  </si>
  <si>
    <t>10 Божеств. Братство [Год НС (癸) и День НС (癸)]</t>
  </si>
  <si>
    <t>10 Божеств. Грабитель богатства [Год НС (癸) и День НС (壬)]</t>
  </si>
  <si>
    <t>10 Божеств. Дух наслаждения (пища) [Год НС (癸) и День НС (乙)]</t>
  </si>
  <si>
    <t>10 Божеств. Ранение чиновника (Нападение на власть) [Год НС (癸) и День НС (甲)]</t>
  </si>
  <si>
    <t>10 Божеств. Склонность к богатству (Косое богатство) [Год НС (癸) и День НС (丁)]</t>
  </si>
  <si>
    <t>10 Божеств. Прямое богатство [Год НС (癸) и День НС (丙)]</t>
  </si>
  <si>
    <t>10 Божеств. Убийство 7й позиции (Неправильный чиновник) [Год НС (癸) и День НС (己)]</t>
  </si>
  <si>
    <t>10 Божеств. Правильный чиновник (Правильная власть) [Год НС (癸) и День НС (戊)]</t>
  </si>
  <si>
    <t>10 Божеств. Косая печать (Дух Совы) [Год НС (癸) и День НС (辛)]</t>
  </si>
  <si>
    <t>10 Божеств. Братство [Год НС (甲) и Час НС (甲)]</t>
  </si>
  <si>
    <t>10 Божеств. Грабитель богатства [Год НС (甲) и Час НС (乙)]</t>
  </si>
  <si>
    <t>10 Божеств. Дух наслаждения (пища) [Год НС (甲) и Час НС (丙)]</t>
  </si>
  <si>
    <t>10 Божеств. Ранение чиновника (Нападение на власть) [Год НС (甲) и Час НС (丁)]</t>
  </si>
  <si>
    <t>10 Божеств. Склонность к богатству (Косое богатство) [Год НС (甲) и Час НС (戊)]</t>
  </si>
  <si>
    <t>10 Божеств. Прямое богатство [Год НС (甲) и Час НС (己)]</t>
  </si>
  <si>
    <t>10 Божеств. Убийство 7й позиции (Неправильный чиновник) [Год НС (甲) и Час НС (庚)]</t>
  </si>
  <si>
    <t>10 Божеств. Правильный чиновник (Правильная власть) [Год НС (甲) и Час НС (辛)]</t>
  </si>
  <si>
    <t>10 Божеств. Косая печать (Дух Совы) [Год НС (甲) и Час НС (壬)]</t>
  </si>
  <si>
    <t>10 Божеств. Правильная печать [Год НС (甲) и Час НС (癸)]</t>
  </si>
  <si>
    <t>10 Божеств. Братство [Год НС (乙) и Час НС (乙)]</t>
  </si>
  <si>
    <t>10 Божеств. Грабитель богатства [Год НС (乙) и Час НС (甲)]</t>
  </si>
  <si>
    <t>10 Божеств. Дух наслаждения (пища) [Год НС (乙) и Час НС (丁)]</t>
  </si>
  <si>
    <t>10 Божеств. Ранение чиновника (Нападение на власть) [Год НС (乙) и Час НС (丙)]</t>
  </si>
  <si>
    <t>10 Божеств. Склонность к богатству (Косое богатство) [Год НС (乙) и Час НС (己)]</t>
  </si>
  <si>
    <t>10 Божеств. Прямое богатство [Год НС (乙) и Час НС (戊)]</t>
  </si>
  <si>
    <t>10 Божеств. Убийство 7й позиции (Неправильный чиновник) [Год НС (乙) и Час НС (辛)]</t>
  </si>
  <si>
    <t>10 Божеств. Правильный чиновник (Правильная власть) [Год НС (乙) и Час НС (庚)]</t>
  </si>
  <si>
    <t>10 Божеств. Косая печать (Дух Совы) [Год НС (乙) и Час НС (癸)]</t>
  </si>
  <si>
    <t>10 Божеств. Правильная печать [Год НС (乙) и Час НС (壬)]</t>
  </si>
  <si>
    <t>10 Божеств. Братство [Год НС (丙) и Час НС (丙)]</t>
  </si>
  <si>
    <t>10 Божеств. Грабитель богатства [Год НС (丙) и Час НС (丁)]</t>
  </si>
  <si>
    <t>10 Божеств. Дух наслаждения (пища) [Год НС (丙) и Час НС (戊)]</t>
  </si>
  <si>
    <t>10 Божеств. Ранение чиновника (Нападение на власть) [Год НС (丙) и Час НС (己)]</t>
  </si>
  <si>
    <t>10 Божеств. Склонность к богатству (Косое богатство) [Год НС (丙) и Час НС (庚)]</t>
  </si>
  <si>
    <t>10 Божеств. Прямое богатство [Год НС (丙) и Час НС (辛)]</t>
  </si>
  <si>
    <t>10 Божеств. Убийство 7й позиции (Неправильный чиновник) [Год НС (丙) и Час НС (壬)]</t>
  </si>
  <si>
    <t>10 Божеств. Правильный чиновник (Правильная власть) [Год НС (丙) и Час НС (癸)]</t>
  </si>
  <si>
    <t>10 Божеств. Косая печать (Дух Совы) [Год НС (丙) и Час НС (甲)]</t>
  </si>
  <si>
    <t>10 Божеств. Правильная печать [Год НС (丙) и Час НС (乙)]</t>
  </si>
  <si>
    <t>10 Божеств. Братство [Год НС (丁) и Час НС (丁)]</t>
  </si>
  <si>
    <t>10 Божеств. Грабитель богатства [Год НС (丁) и Час НС (丙)]</t>
  </si>
  <si>
    <t>10 Божеств. Дух наслаждения (пища) [Год НС (丁) и Час НС (己)]</t>
  </si>
  <si>
    <t>10 Божеств. Ранение чиновника (Нападение на власть) [Год НС (丁) и Час НС (戊)]</t>
  </si>
  <si>
    <t>10 Божеств. Склонность к богатству (Косое богатство) [Год НС (丁) и Час НС (辛)]</t>
  </si>
  <si>
    <t>10 Божеств. Прямое богатство [Год НС (丁) и Час НС (庚)]</t>
  </si>
  <si>
    <t>10 Божеств. Убийство 7й позиции (Неправильный чиновник) [Год НС (丁) и Час НС (癸)]</t>
  </si>
  <si>
    <t>10 Божеств. Правильный чиновник (Правильная власть) [Год НС (丁) и Час НС (壬)]</t>
  </si>
  <si>
    <t>10 Божеств. Косая печать (Дух Совы) [Год НС (丁) и Час НС (乙)]</t>
  </si>
  <si>
    <t>10 Божеств. Правильная печать [Год НС (丁) и Час НС (甲)]</t>
  </si>
  <si>
    <t>10 Божеств. Братство [Год НС (戊) и Час НС (戊)]</t>
  </si>
  <si>
    <t>10 Божеств. Грабитель богатства [Год НС (戊) и Час НС (己)]</t>
  </si>
  <si>
    <t>10 Божеств. Дух наслаждения (пища) [Год НС (戊) и Час НС (庚)]</t>
  </si>
  <si>
    <t>10 Божеств. Ранение чиновника (Нападение на власть) [Год НС (戊) и Час НС (辛)]</t>
  </si>
  <si>
    <t>10 Божеств. Склонность к богатству (Косое богатство) [Год НС (戊) и Час НС (壬)]</t>
  </si>
  <si>
    <t>10 Божеств. Прямое богатство [Год НС (戊) и Час НС (癸)]</t>
  </si>
  <si>
    <t>10 Божеств. Убийство 7й позиции (Неправильный чиновник) [Год НС (戊) и Час НС (甲)]</t>
  </si>
  <si>
    <t>10 Божеств. Правильный чиновник (Правильная власть) [Год НС (戊) и Час НС (乙)]</t>
  </si>
  <si>
    <t>10 Божеств. Косая печать (Дух Совы) [Год НС (戊) и Час НС (丙)]</t>
  </si>
  <si>
    <t>10 Божеств. Правильная печать [Год НС (戊) и Час НС (丁)]</t>
  </si>
  <si>
    <t>10 Божеств. Братство [Год НС (己) и Час НС (己)]</t>
  </si>
  <si>
    <t>10 Божеств. Грабитель богатства [Год НС (己) и Час НС (戊)]</t>
  </si>
  <si>
    <t>10 Божеств. Дух наслаждения (пища) [Год НС (己) и Час НС (辛)]</t>
  </si>
  <si>
    <t>10 Божеств. Ранение чиновника (Нападение на власть) [Год НС (己) и Час НС (庚)]</t>
  </si>
  <si>
    <t>10 Божеств. Склонность к богатству (Косое богатство) [Год НС (己) и Час НС (癸)]</t>
  </si>
  <si>
    <t>10 Божеств. Прямое богатство [Год НС (己) и Час НС (壬)]</t>
  </si>
  <si>
    <t>10 Божеств. Убийство 7й позиции (Неправильный чиновник) [Год НС (己) и Час НС (乙)]</t>
  </si>
  <si>
    <t>10 Божеств. Правильный чиновник (Правильная власть) [Год НС (己) и Час НС (甲)]</t>
  </si>
  <si>
    <t>10 Божеств. Косая печать (Дух Совы) [Год НС (己) и Час НС (丁)]</t>
  </si>
  <si>
    <t>10 Божеств. Правильная печать [Год НС (己) и Час НС (丙)]</t>
  </si>
  <si>
    <t>10 Божеств. Братство [Год НС (庚) и Час НС (庚)]</t>
  </si>
  <si>
    <t>10 Божеств. Грабитель богатства [Год НС (庚) и Час НС (辛)]</t>
  </si>
  <si>
    <t>10 Божеств. Дух наслаждения (пища) [Год НС (庚) и Час НС (壬)]</t>
  </si>
  <si>
    <t>10 Божеств. Ранение чиновника (Нападение на власть) [Год НС (庚) и Час НС (癸)]</t>
  </si>
  <si>
    <t>10 Божеств. Склонность к богатству (Косое богатство) [Год НС (庚) и Час НС (甲)]</t>
  </si>
  <si>
    <t>10 Божеств. Прямое богатство [Год НС (庚) и Час НС (乙)]</t>
  </si>
  <si>
    <t>10 Божеств. Убийство 7й позиции (Неправильный чиновник) [Год НС (庚) и Час НС (丙)]</t>
  </si>
  <si>
    <t>10 Божеств. Правильный чиновник (Правильная власть) [Год НС (庚) и Час НС (丁)]</t>
  </si>
  <si>
    <t>10 Божеств. Косая печать (Дух Совы) [Год НС (庚) и Час НС (戊)]</t>
  </si>
  <si>
    <t>10 Божеств. Правильная печать [Год НС (庚) и Час НС (己)]</t>
  </si>
  <si>
    <t>10 Божеств. Братство [Год НС (辛) и Час НС (辛)]</t>
  </si>
  <si>
    <t>10 Божеств. Грабитель богатства [Год НС (辛) и Час НС (庚)]</t>
  </si>
  <si>
    <t>10 Божеств. Дух наслаждения (пища) [Год НС (辛) и Час НС (癸)]</t>
  </si>
  <si>
    <t>10 Божеств. Ранение чиновника (Нападение на власть) [Год НС (辛) и Час НС (壬)]</t>
  </si>
  <si>
    <t>10 Божеств. Склонность к богатству (Косое богатство) [Год НС (辛) и Час НС (乙)]</t>
  </si>
  <si>
    <t>10 Божеств. Прямое богатство [Год НС (辛) и Час НС (甲)]</t>
  </si>
  <si>
    <t>10 Божеств. Убийство 7й позиции (Неправильный чиновник) [Год НС (辛) и Час НС (丁)]</t>
  </si>
  <si>
    <t>10 Божеств. Правильный чиновник (Правильная власть) [Год НС (辛) и Час НС (丙)]</t>
  </si>
  <si>
    <t>10 Божеств. Косая печать (Дух Совы) [Год НС (辛) и Час НС (己)]</t>
  </si>
  <si>
    <t>10 Божеств. Правильная печать [Год НС (辛) и Час НС (戊)]</t>
  </si>
  <si>
    <t>10 Божеств. Братство [Год НС (壬) и Час НС (壬)]</t>
  </si>
  <si>
    <t>10 Божеств. Грабитель богатства [Год НС (壬) и Час НС (癸)]</t>
  </si>
  <si>
    <t>10 Божеств. Дух наслаждения (пища) [Год НС (壬) и Час НС (甲)]</t>
  </si>
  <si>
    <t>10 Божеств. Ранение чиновника (Нападение на власть) [Год НС (壬) и Час НС (乙)]</t>
  </si>
  <si>
    <t>10 Божеств. Склонность к богатству (Косое богатство) [Год НС (壬) и Час НС (丙)]</t>
  </si>
  <si>
    <t>10 Божеств. Прямое богатство [Год НС (壬) и Час НС (丁)]</t>
  </si>
  <si>
    <t>10 Божеств. Убийство 7й позиции (Неправильный чиновник) [Год НС (壬) и Час НС (戊)]</t>
  </si>
  <si>
    <t>10 Божеств. Правильный чиновник (Правильная власть) [Год НС (壬) и Час НС (己)]</t>
  </si>
  <si>
    <t>10 Божеств. Косая печать (Дух Совы) [Год НС (壬) и Час НС (庚)]</t>
  </si>
  <si>
    <t>10 Божеств. Правильная печать [Год НС (壬) и Час НС (辛)]</t>
  </si>
  <si>
    <t>10 Божеств. Братство [Год НС (癸) и Час НС (癸)]</t>
  </si>
  <si>
    <t>10 Божеств. Грабитель богатства [Год НС (癸) и Час НС (壬)]</t>
  </si>
  <si>
    <t>10 Божеств. Дух наслаждения (пища) [Год НС (癸) и Час НС (乙)]</t>
  </si>
  <si>
    <t>10 Божеств. Ранение чиновника (Нападение на власть) [Год НС (癸) и Час НС (甲)]</t>
  </si>
  <si>
    <t>10 Божеств. Склонность к богатству (Косое богатство) [Год НС (癸) и Час НС (丁)]</t>
  </si>
  <si>
    <t>10 Божеств. Прямое богатство [Год НС (癸) и Час НС (丙)]</t>
  </si>
  <si>
    <t>10 Божеств. Убийство 7й позиции (Неправильный чиновник) [Год НС (癸) и Час НС (己)]</t>
  </si>
  <si>
    <t>10 Божеств. Правильный чиновник (Правильная власть) [Год НС (癸) и Час НС (戊)]</t>
  </si>
  <si>
    <t>10 Божеств. Косая печать (Дух Совы) [Год НС (癸) и Час НС (辛)]</t>
  </si>
  <si>
    <t>10 Божеств. Правильная печать [Год НС (癸) и Час НС (庚)]</t>
  </si>
  <si>
    <t>10 Божеств. Братство [Месяц НС (甲) и День НС (甲)]</t>
  </si>
  <si>
    <t>10 Божеств. Грабитель богатства [Месяц НС (甲) и День НС (乙)]</t>
  </si>
  <si>
    <t>10 Божеств. Дух наслаждения (пища) [Месяц НС (甲) и День НС (丙)]</t>
  </si>
  <si>
    <t>10 Божеств. Ранение чиновника (Нападение на власть) [Месяц НС (甲) и День НС (丁)]</t>
  </si>
  <si>
    <t>10 Божеств. Склонность к богатству (Косое богатство) [Месяц НС (甲) и День НС (戊)]</t>
  </si>
  <si>
    <t>10 Божеств. Прямое богатство [Месяц НС (甲) и День НС (己)]</t>
  </si>
  <si>
    <t>10 Божеств. Убийство 7й позиции (Неправильный чиновник) [Месяц НС (甲) и День НС (庚)]</t>
  </si>
  <si>
    <t>10 Божеств. Правильный чиновник (Правильная власть) [Месяц НС (甲) и День НС (辛)]</t>
  </si>
  <si>
    <t>10 Божеств. Косая печать (Дух Совы) [Месяц НС (甲) и День НС (壬)]</t>
  </si>
  <si>
    <t>10 Божеств. Правильная печать [Месяц НС (甲) и День НС (癸)]</t>
  </si>
  <si>
    <t>10 Божеств. Братство [Месяц НС (乙) и День НС (乙)]</t>
  </si>
  <si>
    <t>10 Божеств. Грабитель богатства [Месяц НС (乙) и День НС (甲)]</t>
  </si>
  <si>
    <t>10 Божеств. Дух наслаждения (пища) [Месяц НС (乙) и День НС (丁)]</t>
  </si>
  <si>
    <t>10 Божеств. Ранение чиновника (Нападение на власть) [Месяц НС (乙) и День НС (丙)]</t>
  </si>
  <si>
    <t>10 Божеств. Склонность к богатству (Косое богатство) [Месяц НС (乙) и День НС (己)]</t>
  </si>
  <si>
    <t>10 Божеств. Прямое богатство [Месяц НС (乙) и День НС (戊)]</t>
  </si>
  <si>
    <t>10 Божеств. Убийство 7й позиции (Неправильный чиновник) [Месяц НС (乙) и День НС (辛)]</t>
  </si>
  <si>
    <t>10 Божеств. Правильный чиновник (Правильная власть) [Месяц НС (乙) и День НС (庚)]</t>
  </si>
  <si>
    <t>10 Божеств. Косая печать (Дух Совы) [Месяц НС (乙) и День НС (癸)]</t>
  </si>
  <si>
    <t>10 Божеств. Правильная печать [Месяц НС (乙) и День НС (壬)]</t>
  </si>
  <si>
    <t>10 Божеств. Братство [Месяц НС (丙) и День НС (丙)]</t>
  </si>
  <si>
    <t>10 Божеств. Грабитель богатства [Месяц НС (丙) и День НС (丁)]</t>
  </si>
  <si>
    <t>10 Божеств. Дух наслаждения (пища) [Месяц НС (丙) и День НС (戊)]</t>
  </si>
  <si>
    <t>10 Божеств. Ранение чиновника (Нападение на власть) [Месяц НС (丙) и День НС (己)]</t>
  </si>
  <si>
    <t>10 Божеств. Склонность к богатству (Косое богатство) [Месяц НС (丙) и День НС (庚)]</t>
  </si>
  <si>
    <t>10 Божеств. Прямое богатство [Месяц НС (丙) и День НС (辛)]</t>
  </si>
  <si>
    <t>10 Божеств. Убийство 7й позиции (Неправильный чиновник) [Месяц НС (丙) и День НС (壬)]</t>
  </si>
  <si>
    <t>10 Божеств. Правильный чиновник (Правильная власть) [Месяц НС (丙) и День НС (癸)]</t>
  </si>
  <si>
    <t>10 Божеств. Косая печать (Дух Совы) [Месяц НС (丙) и День НС (甲)]</t>
  </si>
  <si>
    <t>10 Божеств. Правильная печать [Месяц НС (丙) и День НС (乙)]</t>
  </si>
  <si>
    <t>10 Божеств. Братство [Месяц НС (丁) и День НС (丁)]</t>
  </si>
  <si>
    <t>10 Божеств. Грабитель богатства [Месяц НС (丁) и День НС (丙)]</t>
  </si>
  <si>
    <t>10 Божеств. Дух наслаждения (пища) [Месяц НС (丁) и День НС (己)]</t>
  </si>
  <si>
    <t>10 Божеств. Ранение чиновника (Нападение на власть) [Месяц НС (丁) и День НС (戊)]</t>
  </si>
  <si>
    <t>10 Божеств. Склонность к богатству (Косое богатство) [Месяц НС (丁) и День НС (辛)]</t>
  </si>
  <si>
    <t>10 Божеств. Прямое богатство [Месяц НС (丁) и День НС (庚)]</t>
  </si>
  <si>
    <t>10 Божеств. Убийство 7й позиции (Неправильный чиновник) [Месяц НС (丁) и День НС (癸)]</t>
  </si>
  <si>
    <t>10 Божеств. Правильный чиновник (Правильная власть) [Месяц НС (丁) и День НС (壬)]</t>
  </si>
  <si>
    <t>10 Божеств. Косая печать (Дух Совы) [Месяц НС (丁) и День НС (乙)]</t>
  </si>
  <si>
    <t>10 Божеств. Правильная печать [Месяц НС (丁) и День НС (甲)]</t>
  </si>
  <si>
    <t>10 Божеств. Братство [Месяц НС (戊) и День НС (戊)]</t>
  </si>
  <si>
    <t>10 Божеств. Грабитель богатства [Месяц НС (戊) и День НС (己)]</t>
  </si>
  <si>
    <t>10 Божеств. Дух наслаждения (пища) [Месяц НС (戊) и День НС (庚)]</t>
  </si>
  <si>
    <t>10 Божеств. Ранение чиновника (Нападение на власть) [Месяц НС (戊) и День НС (辛)]</t>
  </si>
  <si>
    <t>10 Божеств. Склонность к богатству (Косое богатство) [Месяц НС (戊) и День НС (壬)]</t>
  </si>
  <si>
    <t>10 Божеств. Прямое богатство [Месяц НС (戊) и День НС (癸)]</t>
  </si>
  <si>
    <t>10 Божеств. Убийство 7й позиции (Неправильный чиновник) [Месяц НС (戊) и День НС (甲)]</t>
  </si>
  <si>
    <t>10 Божеств. Правильный чиновник (Правильная власть) [Месяц НС (戊) и День НС (乙)]</t>
  </si>
  <si>
    <t>10 Божеств. Косая печать (Дух Совы) [Месяц НС (戊) и День НС (丙)]</t>
  </si>
  <si>
    <t>10 Божеств. Правильная печать [Месяц НС (戊) и День НС (丁)]</t>
  </si>
  <si>
    <t>10 Божеств. Братство [Месяц НС (己) и День НС (己)]</t>
  </si>
  <si>
    <t>10 Божеств. Грабитель богатства [Месяц НС (己) и День НС (戊)]</t>
  </si>
  <si>
    <t>10 Божеств. Дух наслаждения (пища) [Месяц НС (己) и День НС (辛)]</t>
  </si>
  <si>
    <t>10 Божеств. Ранение чиновника (Нападение на власть) [Месяц НС (己) и День НС (庚)]</t>
  </si>
  <si>
    <t>10 Божеств. Склонность к богатству (Косое богатство) [Месяц НС (己) и День НС (癸)]</t>
  </si>
  <si>
    <t>10 Божеств. Прямое богатство [Месяц НС (己) и День НС (壬)]</t>
  </si>
  <si>
    <t>10 Божеств. Убийство 7й позиции (Неправильный чиновник) [Месяц НС (己) и День НС (乙)]</t>
  </si>
  <si>
    <t>10 Божеств. Правильный чиновник (Правильная власть) [Месяц НС (己) и День НС (甲)]</t>
  </si>
  <si>
    <t>10 Божеств. Косая печать (Дух Совы) [Месяц НС (己) и День НС (丁)]</t>
  </si>
  <si>
    <t>10 Божеств. Правильная печать [Месяц НС (己) и День НС (丙)]</t>
  </si>
  <si>
    <t>10 Божеств. Братство [Месяц НС (庚) и День НС (庚)]</t>
  </si>
  <si>
    <t>10 Божеств. Грабитель богатства [Месяц НС (庚) и День НС (辛)]</t>
  </si>
  <si>
    <t>10 Божеств. Дух наслаждения (пища) [Месяц НС (庚) и День НС (壬)]</t>
  </si>
  <si>
    <t>10 Божеств. Ранение чиновника (Нападение на власть) [Месяц НС (庚) и День НС (癸)]</t>
  </si>
  <si>
    <t>10 Божеств. Склонность к богатству (Косое богатство) [Месяц НС (庚) и День НС (甲)]</t>
  </si>
  <si>
    <t>10 Божеств. Прямое богатство [Месяц НС (庚) и День НС (乙)]</t>
  </si>
  <si>
    <t>10 Божеств. Убийство 7й позиции (Неправильный чиновник) [Месяц НС (庚) и День НС (丙)]</t>
  </si>
  <si>
    <t>10 Божеств. Правильный чиновник (Правильная власть) [Месяц НС (庚) и День НС (丁)]</t>
  </si>
  <si>
    <t>10 Божеств. Косая печать (Дух Совы) [Месяц НС (庚) и День НС (戊)]</t>
  </si>
  <si>
    <t>10 Божеств. Правильная печать [Месяц НС (庚) и День НС (己)]</t>
  </si>
  <si>
    <t>10 Божеств. Братство [Месяц НС (辛) и День НС (辛)]</t>
  </si>
  <si>
    <t>10 Божеств. Грабитель богатства [Месяц НС (辛) и День НС (庚)]</t>
  </si>
  <si>
    <t>10 Божеств. Дух наслаждения (пища) [Месяц НС (辛) и День НС (癸)]</t>
  </si>
  <si>
    <t>10 Божеств. Ранение чиновника (Нападение на власть) [Месяц НС (辛) и День НС (壬)]</t>
  </si>
  <si>
    <t>10 Божеств. Склонность к богатству (Косое богатство) [Месяц НС (辛) и День НС (乙)]</t>
  </si>
  <si>
    <t>10 Божеств. Прямое богатство [Месяц НС (辛) и День НС (甲)]</t>
  </si>
  <si>
    <t>10 Божеств. Убийство 7й позиции (Неправильный чиновник) [Месяц НС (辛) и День НС (丁)]</t>
  </si>
  <si>
    <t>10 Божеств. Правильный чиновник (Правильная власть) [Месяц НС (辛) и День НС (丙)]</t>
  </si>
  <si>
    <t>10 Божеств. Косая печать (Дух Совы) [Месяц НС (辛) и День НС (己)]</t>
  </si>
  <si>
    <t>10 Божеств. Правильная печать [Месяц НС (辛) и День НС (戊)]</t>
  </si>
  <si>
    <t>10 Божеств. Братство [Месяц НС (壬) и День НС (壬)]</t>
  </si>
  <si>
    <t>10 Божеств. Грабитель богатства [Месяц НС (壬) и День НС (癸)]</t>
  </si>
  <si>
    <t>10 Божеств. Дух наслаждения (пища) [Месяц НС (壬) и День НС (甲)]</t>
  </si>
  <si>
    <t>10 Божеств. Ранение чиновника (Нападение на власть) [Месяц НС (壬) и День НС (乙)]</t>
  </si>
  <si>
    <t>10 Божеств. Склонность к богатству (Косое богатство) [Месяц НС (壬) и День НС (丙)]</t>
  </si>
  <si>
    <t>10 Божеств. Прямое богатство [Месяц НС (壬) и День НС (丁)]</t>
  </si>
  <si>
    <t>10 Божеств. Убийство 7й позиции (Неправильный чиновник) [Месяц НС (壬) и День НС (戊)]</t>
  </si>
  <si>
    <t>10 Божеств. Правильный чиновник (Правильная власть) [Месяц НС (壬) и День НС (己)]</t>
  </si>
  <si>
    <t>10 Божеств. Косая печать (Дух Совы) [Месяц НС (壬) и День НС (庚)]</t>
  </si>
  <si>
    <t>10 Божеств. Правильная печать [Месяц НС (壬) и День НС (辛)]</t>
  </si>
  <si>
    <t>10 Божеств. Братство [Месяц НС (癸) и День НС (癸)]</t>
  </si>
  <si>
    <t>10 Божеств. Грабитель богатства [Месяц НС (癸) и День НС (壬)]</t>
  </si>
  <si>
    <t>10 Божеств. Дух наслаждения (пища) [Месяц НС (癸) и День НС (乙)]</t>
  </si>
  <si>
    <t>10 Божеств. Ранение чиновника (Нападение на власть) [Месяц НС (癸) и День НС (甲)]</t>
  </si>
  <si>
    <t>10 Божеств. Склонность к богатству (Косое богатство) [Месяц НС (癸) и День НС (丁)]</t>
  </si>
  <si>
    <t>10 Божеств. Прямое богатство [Месяц НС (癸) и День НС (丙)]</t>
  </si>
  <si>
    <t>10 Божеств. Убийство 7й позиции (Неправильный чиновник) [Месяц НС (癸) и День НС (己)]</t>
  </si>
  <si>
    <t>10 Божеств. Правильный чиновник (Правильная власть) [Месяц НС (癸) и День НС (戊)]</t>
  </si>
  <si>
    <t>10 Божеств. Косая печать (Дух Совы) [Месяц НС (癸) и День НС (辛)]</t>
  </si>
  <si>
    <t>10 Божеств. Правильная печать [Месяц НС (癸) и День НС (庚)]</t>
  </si>
  <si>
    <t>10 Божеств. Братство [Месяц НС (甲) и Час НС (甲)]</t>
  </si>
  <si>
    <t>10 Божеств. Грабитель богатства [Месяц НС (甲) и Час НС (乙)]</t>
  </si>
  <si>
    <t>10 Божеств. Дух наслаждения (пища) [Месяц НС (甲) и Час НС (丙)]</t>
  </si>
  <si>
    <t>10 Божеств. Ранение чиновника (Нападение на власть) [Месяц НС (甲) и Час НС (丁)]</t>
  </si>
  <si>
    <t>10 Божеств. Склонность к богатству (Косое богатство) [Месяц НС (甲) и Час НС (戊)]</t>
  </si>
  <si>
    <t>10 Божеств. Прямое богатство [Месяц НС (甲) и Час НС (己)]</t>
  </si>
  <si>
    <t>10 Божеств. Убийство 7й позиции (Неправильный чиновник) [Месяц НС (甲) и Час НС (庚)]</t>
  </si>
  <si>
    <t>10 Божеств. Правильный чиновник (Правильная власть) [Месяц НС (甲) и Час НС (辛)]</t>
  </si>
  <si>
    <t>10 Божеств. Косая печать (Дух Совы) [Месяц НС (甲) и Час НС (壬)]</t>
  </si>
  <si>
    <t>10 Божеств. Правильная печать [Месяц НС (甲) и Час НС (癸)]</t>
  </si>
  <si>
    <t>10 Божеств. Братство [Месяц НС (乙) и Час НС (乙)]</t>
  </si>
  <si>
    <t>10 Божеств. Грабитель богатства [Месяц НС (乙) и Час НС (甲)]</t>
  </si>
  <si>
    <t>10 Божеств. Дух наслаждения (пища) [Месяц НС (乙) и Час НС (丁)]</t>
  </si>
  <si>
    <t>10 Божеств. Ранение чиновника (Нападение на власть) [Месяц НС (乙) и Час НС (丙)]</t>
  </si>
  <si>
    <t>10 Божеств. Склонность к богатству (Косое богатство) [Месяц НС (乙) и Час НС (己)]</t>
  </si>
  <si>
    <t>10 Божеств. Прямое богатство [Месяц НС (乙) и Час НС (戊)]</t>
  </si>
  <si>
    <t>10 Божеств. Убийство 7й позиции (Неправильный чиновник) [Месяц НС (乙) и Час НС (辛)]</t>
  </si>
  <si>
    <t>10 Божеств. Правильный чиновник (Правильная власть) [Месяц НС (乙) и Час НС (庚)]</t>
  </si>
  <si>
    <t>10 Божеств. Косая печать (Дух Совы) [Месяц НС (乙) и Час НС (癸)]</t>
  </si>
  <si>
    <t>10 Божеств. Правильная печать [Месяц НС (乙) и Час НС (壬)]</t>
  </si>
  <si>
    <t>10 Божеств. Братство [Месяц НС (丙) и Час НС (丙)]</t>
  </si>
  <si>
    <t>10 Божеств. Грабитель богатства [Месяц НС (丙) и Час НС (丁)]</t>
  </si>
  <si>
    <t>10 Божеств. Дух наслаждения (пища) [Месяц НС (丙) и Час НС (戊)]</t>
  </si>
  <si>
    <t>10 Божеств. Ранение чиновника (Нападение на власть) [Месяц НС (丙) и Час НС (己)]</t>
  </si>
  <si>
    <t>10 Божеств. Склонность к богатству (Косое богатство) [Месяц НС (丙) и Час НС (庚)]</t>
  </si>
  <si>
    <t>10 Божеств. Прямое богатство [Месяц НС (丙) и Час НС (辛)]</t>
  </si>
  <si>
    <t>10 Божеств. Убийство 7й позиции (Неправильный чиновник) [Месяц НС (丙) и Час НС (壬)]</t>
  </si>
  <si>
    <t>10 Божеств. Правильный чиновник (Правильная власть) [Месяц НС (丙) и Час НС (癸)]</t>
  </si>
  <si>
    <t>10 Божеств. Косая печать (Дух Совы) [Месяц НС (丙) и Час НС (甲)]</t>
  </si>
  <si>
    <t>10 Божеств. Правильная печать [Месяц НС (丙) и Час НС (乙)]</t>
  </si>
  <si>
    <t>10 Божеств. Братство [Месяц НС (丁) и Час НС (丁)]</t>
  </si>
  <si>
    <t>10 Божеств. Грабитель богатства [Месяц НС (丁) и Час НС (丙)]</t>
  </si>
  <si>
    <t>10 Божеств. Дух наслаждения (пища) [Месяц НС (丁) и Час НС (己)]</t>
  </si>
  <si>
    <t>10 Божеств. Ранение чиновника (Нападение на власть) [Месяц НС (丁) и Час НС (戊)]</t>
  </si>
  <si>
    <t>10 Божеств. Склонность к богатству (Косое богатство) [Месяц НС (丁) и Час НС (辛)]</t>
  </si>
  <si>
    <t>10 Божеств. Прямое богатство [Месяц НС (丁) и Час НС (庚)]</t>
  </si>
  <si>
    <t>10 Божеств. Убийство 7й позиции (Неправильный чиновник) [Месяц НС (丁) и Час НС (癸)]</t>
  </si>
  <si>
    <t>10 Божеств. Правильный чиновник (Правильная власть) [Месяц НС (丁) и Час НС (壬)]</t>
  </si>
  <si>
    <t>10 Божеств. Косая печать (Дух Совы) [Месяц НС (丁) и Час НС (乙)]</t>
  </si>
  <si>
    <t>10 Божеств. Правильная печать [Месяц НС (丁) и Час НС (甲)]</t>
  </si>
  <si>
    <t>10 Божеств. Братство [Месяц НС (戊) и Час НС (戊)]</t>
  </si>
  <si>
    <t>10 Божеств. Грабитель богатства [Месяц НС (戊) и Час НС (己)]</t>
  </si>
  <si>
    <t>10 Божеств. Дух наслаждения (пища) [Месяц НС (戊) и Час НС (庚)]</t>
  </si>
  <si>
    <t>10 Божеств. Ранение чиновника (Нападение на власть) [Месяц НС (戊) и Час НС (辛)]</t>
  </si>
  <si>
    <t>10 Божеств. Склонность к богатству (Косое богатство) [Месяц НС (戊) и Час НС (壬)]</t>
  </si>
  <si>
    <t>10 Божеств. Прямое богатство [Месяц НС (戊) и Час НС (癸)]</t>
  </si>
  <si>
    <t>10 Божеств. Убийство 7й позиции (Неправильный чиновник) [Месяц НС (戊) и Час НС (甲)]</t>
  </si>
  <si>
    <t>10 Божеств. Правильный чиновник (Правильная власть) [Месяц НС (戊) и Час НС (乙)]</t>
  </si>
  <si>
    <t>10 Божеств. Косая печать (Дух Совы) [Месяц НС (戊) и Час НС (丙)]</t>
  </si>
  <si>
    <t>10 Божеств. Правильная печать [Месяц НС (戊) и Час НС (丁)]</t>
  </si>
  <si>
    <t>10 Божеств. Братство [Месяц НС (己) и Час НС (己)]</t>
  </si>
  <si>
    <t>10 Божеств. Грабитель богатства [Месяц НС (己) и Час НС (戊)]</t>
  </si>
  <si>
    <t>10 Божеств. Дух наслаждения (пища) [Месяц НС (己) и Час НС (辛)]</t>
  </si>
  <si>
    <t>10 Божеств. Ранение чиновника (Нападение на власть) [Месяц НС (己) и Час НС (庚)]</t>
  </si>
  <si>
    <t>10 Божеств. Склонность к богатству (Косое богатство) [Месяц НС (己) и Час НС (癸)]</t>
  </si>
  <si>
    <t>10 Божеств. Прямое богатство [Месяц НС (己) и Час НС (壬)]</t>
  </si>
  <si>
    <t>10 Божеств. Убийство 7й позиции (Неправильный чиновник) [Месяц НС (己) и Час НС (乙)]</t>
  </si>
  <si>
    <t>10 Божеств. Правильный чиновник (Правильная власть) [Месяц НС (己) и Час НС (甲)]</t>
  </si>
  <si>
    <t>10 Божеств. Косая печать (Дух Совы) [Месяц НС (己) и Час НС (丁)]</t>
  </si>
  <si>
    <t>10 Божеств. Правильная печать [Месяц НС (己) и Час НС (丙)]</t>
  </si>
  <si>
    <t>10 Божеств. Братство [Месяц НС (庚) и Час НС (庚)]</t>
  </si>
  <si>
    <t>10 Божеств. Грабитель богатства [Месяц НС (庚) и Час НС (辛)]</t>
  </si>
  <si>
    <t>10 Божеств. Дух наслаждения (пища) [Месяц НС (庚) и Час НС (壬)]</t>
  </si>
  <si>
    <t>10 Божеств. Ранение чиновника (Нападение на власть) [Месяц НС (庚) и Час НС (癸)]</t>
  </si>
  <si>
    <t>10 Божеств. Склонность к богатству (Косое богатство) [Месяц НС (庚) и Час НС (甲)]</t>
  </si>
  <si>
    <t>10 Божеств. Прямое богатство [Месяц НС (庚) и Час НС (乙)]</t>
  </si>
  <si>
    <t>10 Божеств. Убийство 7й позиции (Неправильный чиновник) [Месяц НС (庚) и Час НС (丙)]</t>
  </si>
  <si>
    <t>10 Божеств. Правильный чиновник (Правильная власть) [Месяц НС (庚) и Час НС (丁)]</t>
  </si>
  <si>
    <t>10 Божеств. Косая печать (Дух Совы) [Месяц НС (庚) и Час НС (戊)]</t>
  </si>
  <si>
    <t>10 Божеств. Правильная печать [Месяц НС (庚) и Час НС (己)]</t>
  </si>
  <si>
    <t>10 Божеств. Братство [Месяц НС (辛) и Час НС (辛)]</t>
  </si>
  <si>
    <t>10 Божеств. Грабитель богатства [Месяц НС (辛) и Час НС (庚)]</t>
  </si>
  <si>
    <t>10 Божеств. Дух наслаждения (пища) [Месяц НС (辛) и Час НС (癸)]</t>
  </si>
  <si>
    <t>10 Божеств. Ранение чиновника (Нападение на власть) [Месяц НС (辛) и Час НС (壬)]</t>
  </si>
  <si>
    <t>10 Божеств. Склонность к богатству (Косое богатство) [Месяц НС (辛) и Час НС (乙)]</t>
  </si>
  <si>
    <t>10 Божеств. Прямое богатство [Месяц НС (辛) и Час НС (甲)]</t>
  </si>
  <si>
    <t>10 Божеств. Убийство 7й позиции (Неправильный чиновник) [Месяц НС (辛) и Час НС (丁)]</t>
  </si>
  <si>
    <t>10 Божеств. Правильный чиновник (Правильная власть) [Месяц НС (辛) и Час НС (丙)]</t>
  </si>
  <si>
    <t>10 Божеств. Косая печать (Дух Совы) [Месяц НС (辛) и Час НС (己)]</t>
  </si>
  <si>
    <t>10 Божеств. Правильная печать [Месяц НС (辛) и Час НС (戊)]</t>
  </si>
  <si>
    <t>10 Божеств. Братство [Месяц НС (壬) и Час НС (壬)]</t>
  </si>
  <si>
    <t>10 Божеств. Грабитель богатства [Месяц НС (壬) и Час НС (癸)]</t>
  </si>
  <si>
    <t>10 Божеств. Дух наслаждения (пища) [Месяц НС (壬) и Час НС (甲)]</t>
  </si>
  <si>
    <t>10 Божеств. Ранение чиновника (Нападение на власть) [Месяц НС (壬) и Час НС (乙)]</t>
  </si>
  <si>
    <t>10 Божеств. Склонность к богатству (Косое богатство) [Месяц НС (壬) и Час НС (丙)]</t>
  </si>
  <si>
    <t>10 Божеств. Прямое богатство [Месяц НС (壬) и Час НС (丁)]</t>
  </si>
  <si>
    <t>10 Божеств. Убийство 7й позиции (Неправильный чиновник) [Месяц НС (壬) и Час НС (戊)]</t>
  </si>
  <si>
    <t>10 Божеств. Правильный чиновник (Правильная власть) [Месяц НС (壬) и Час НС (己)]</t>
  </si>
  <si>
    <t>10 Божеств. Косая печать (Дух Совы) [Месяц НС (壬) и Час НС (庚)]</t>
  </si>
  <si>
    <t>10 Божеств. Правильная печать [Месяц НС (壬) и Час НС (辛)]</t>
  </si>
  <si>
    <t>10 Божеств. Братство [Месяц НС (癸) и Час НС (癸)]</t>
  </si>
  <si>
    <t>10 Божеств. Грабитель богатства [Месяц НС (癸) и Час НС (壬)]</t>
  </si>
  <si>
    <t>10 Божеств. Дух наслаждения (пища) [Месяц НС (癸) и Час НС (乙)]</t>
  </si>
  <si>
    <t>10 Божеств. Ранение чиновника (Нападение на власть) [Месяц НС (癸) и Час НС (甲)]</t>
  </si>
  <si>
    <t>10 Божеств. Склонность к богатству (Косое богатство) [Месяц НС (癸) и Час НС (丁)]</t>
  </si>
  <si>
    <t>10 Божеств. Прямое богатство [Месяц НС (癸) и Час НС (丙)]</t>
  </si>
  <si>
    <t>10 Божеств. Убийство 7й позиции (Неправильный чиновник) [Месяц НС (癸) и Час НС (己)]</t>
  </si>
  <si>
    <t>10 Божеств. Правильный чиновник (Правильная власть) [Месяц НС (癸) и Час НС (戊)]</t>
  </si>
  <si>
    <t>10 Божеств. Косая печать (Дух Совы) [Месяц НС (癸) и Час НС (辛)]</t>
  </si>
  <si>
    <t>10 Божеств. Правильная печать [Месяц НС (癸) и Час НС (庚)]</t>
  </si>
  <si>
    <t>10 Божеств. Братство [День НС (甲) и Час НС (甲)]</t>
  </si>
  <si>
    <t>10 Божеств. Грабитель богатства [День НС (甲) и Час НС (乙)]</t>
  </si>
  <si>
    <t>10 Божеств. Дух наслаждения (пища) [День НС (甲) и Час НС (丙)]</t>
  </si>
  <si>
    <t>10 Божеств. Ранение чиновника (Нападение на власть) [День НС (甲) и Час НС (丁)]</t>
  </si>
  <si>
    <t>10 Божеств. Склонность к богатству (Косое богатство) [День НС (甲) и Час НС (戊)]</t>
  </si>
  <si>
    <t>10 Божеств. Прямое богатство [День НС (甲) и Час НС (己)]</t>
  </si>
  <si>
    <t>10 Божеств. Убийство 7й позиции (Неправильный чиновник) [День НС (甲) и Час НС (庚)]</t>
  </si>
  <si>
    <t>10 Божеств. Правильный чиновник (Правильная власть) [День НС (甲) и Час НС (辛)]</t>
  </si>
  <si>
    <t>10 Божеств. Косая печать (Дух Совы) [День НС (甲) и Час НС (壬)]</t>
  </si>
  <si>
    <t>10 Божеств. Правильная печать [День НС (甲) и Час НС (癸)]</t>
  </si>
  <si>
    <t>10 Божеств. Братство [День НС (乙) и Час НС (乙)]</t>
  </si>
  <si>
    <t>10 Божеств. Грабитель богатства [День НС (乙) и Час НС (甲)]</t>
  </si>
  <si>
    <t>10 Божеств. Дух наслаждения (пища) [День НС (乙) и Час НС (丁)]</t>
  </si>
  <si>
    <t>10 Божеств. Ранение чиновника (Нападение на власть) [День НС (乙) и Час НС (丙)]</t>
  </si>
  <si>
    <t>10 Божеств. Склонность к богатству (Косое богатство) [День НС (乙) и Час НС (己)]</t>
  </si>
  <si>
    <t>10 Божеств. Прямое богатство [День НС (乙) и Час НС (戊)]</t>
  </si>
  <si>
    <t>10 Божеств. Убийство 7й позиции (Неправильный чиновник) [День НС (乙) и Час НС (辛)]</t>
  </si>
  <si>
    <t>10 Божеств. Правильный чиновник (Правильная власть) [День НС (乙) и Час НС (庚)]</t>
  </si>
  <si>
    <t>10 Божеств. Косая печать (Дух Совы) [День НС (乙) и Час НС (癸)]</t>
  </si>
  <si>
    <t>10 Божеств. Правильная печать [День НС (乙) и Час НС (壬)]</t>
  </si>
  <si>
    <t>10 Божеств. Братство [День НС (丙) и Час НС (丙)]</t>
  </si>
  <si>
    <t>10 Божеств. Грабитель богатства [День НС (丙) и Час НС (丁)]</t>
  </si>
  <si>
    <t>10 Божеств. Дух наслаждения (пища) [День НС (丙) и Час НС (戊)]</t>
  </si>
  <si>
    <t>10 Божеств. Ранение чиновника (Нападение на власть) [День НС (丙) и Час НС (己)]</t>
  </si>
  <si>
    <t>10 Божеств. Склонность к богатству (Косое богатство) [День НС (丙) и Час НС (庚)]</t>
  </si>
  <si>
    <t>10 Божеств. Прямое богатство [День НС (丙) и Час НС (辛)]</t>
  </si>
  <si>
    <t>10 Божеств. Убийство 7й позиции (Неправильный чиновник) [День НС (丙) и Час НС (壬)]</t>
  </si>
  <si>
    <t>10 Божеств. Правильный чиновник (Правильная власть) [День НС (丙) и Час НС (癸)]</t>
  </si>
  <si>
    <t>10 Божеств. Косая печать (Дух Совы) [День НС (丙) и Час НС (甲)]</t>
  </si>
  <si>
    <t>10 Божеств. Правильная печать [День НС (丙) и Час НС (乙)]</t>
  </si>
  <si>
    <t>10 Божеств. Братство [День НС (丁) и Час НС (丁)]</t>
  </si>
  <si>
    <t>10 Божеств. Грабитель богатства [День НС (丁) и Час НС (丙)]</t>
  </si>
  <si>
    <t>10 Божеств. Дух наслаждения (пища) [День НС (丁) и Час НС (己)]</t>
  </si>
  <si>
    <t>10 Божеств. Ранение чиновника (Нападение на власть) [День НС (丁) и Час НС (戊)]</t>
  </si>
  <si>
    <t>10 Божеств. Склонность к богатству (Косое богатство) [День НС (丁) и Час НС (辛)]</t>
  </si>
  <si>
    <t>10 Божеств. Прямое богатство [День НС (丁) и Час НС (庚)]</t>
  </si>
  <si>
    <t>10 Божеств. Убийство 7й позиции (Неправильный чиновник) [День НС (丁) и Час НС (癸)]</t>
  </si>
  <si>
    <t>10 Божеств. Правильный чиновник (Правильная власть) [День НС (丁) и Час НС (壬)]</t>
  </si>
  <si>
    <t>10 Божеств. Косая печать (Дух Совы) [День НС (丁) и Час НС (乙)]</t>
  </si>
  <si>
    <t>10 Божеств. Правильная печать [День НС (丁) и Час НС (甲)]</t>
  </si>
  <si>
    <t>10 Божеств. Братство [День НС (戊) и Час НС (戊)]</t>
  </si>
  <si>
    <t>10 Божеств. Грабитель богатства [День НС (戊) и Час НС (己)]</t>
  </si>
  <si>
    <t>10 Божеств. Дух наслаждения (пища) [День НС (戊) и Час НС (庚)]</t>
  </si>
  <si>
    <t>10 Божеств. Ранение чиновника (Нападение на власть) [День НС (戊) и Час НС (辛)]</t>
  </si>
  <si>
    <t>10 Божеств. Склонность к богатству (Косое богатство) [День НС (戊) и Час НС (壬)]</t>
  </si>
  <si>
    <t>10 Божеств. Прямое богатство [День НС (戊) и Час НС (癸)]</t>
  </si>
  <si>
    <t>10 Божеств. Убийство 7й позиции (Неправильный чиновник) [День НС (戊) и Час НС (甲)]</t>
  </si>
  <si>
    <t>10 Божеств. Правильный чиновник (Правильная власть) [День НС (戊) и Час НС (乙)]</t>
  </si>
  <si>
    <t>10 Божеств. Косая печать (Дух Совы) [День НС (戊) и Час НС (丙)]</t>
  </si>
  <si>
    <t>10 Божеств. Правильная печать [День НС (戊) и Час НС (丁)]</t>
  </si>
  <si>
    <t>10 Божеств. Братство [День НС (己) и Час НС (己)]</t>
  </si>
  <si>
    <t>10 Божеств. Грабитель богатства [День НС (己) и Час НС (戊)]</t>
  </si>
  <si>
    <t>10 Божеств. Дух наслаждения (пища) [День НС (己) и Час НС (辛)]</t>
  </si>
  <si>
    <t>10 Божеств. Ранение чиновника (Нападение на власть) [День НС (己) и Час НС (庚)]</t>
  </si>
  <si>
    <t>10 Божеств. Склонность к богатству (Косое богатство) [День НС (己) и Час НС (癸)]</t>
  </si>
  <si>
    <t>10 Божеств. Прямое богатство [День НС (己) и Час НС (壬)]</t>
  </si>
  <si>
    <t>10 Божеств. Убийство 7й позиции (Неправильный чиновник) [День НС (己) и Час НС (乙)]</t>
  </si>
  <si>
    <t>10 Божеств. Правильный чиновник (Правильная власть) [День НС (己) и Час НС (甲)]</t>
  </si>
  <si>
    <t>10 Божеств. Косая печать (Дух Совы) [День НС (己) и Час НС (丁)]</t>
  </si>
  <si>
    <t>10 Божеств. Правильная печать [День НС (己) и Час НС (丙)]</t>
  </si>
  <si>
    <t>10 Божеств. Братство [День НС (庚) и Час НС (庚)]</t>
  </si>
  <si>
    <t>10 Божеств. Грабитель богатства [День НС (庚) и Час НС (辛)]</t>
  </si>
  <si>
    <t>10 Божеств. Дух наслаждения (пища) [День НС (庚) и Час НС (壬)]</t>
  </si>
  <si>
    <t>10 Божеств. Ранение чиновника (Нападение на власть) [День НС (庚) и Час НС (癸)]</t>
  </si>
  <si>
    <t>10 Божеств. Склонность к богатству (Косое богатство) [День НС (庚) и Час НС (甲)]</t>
  </si>
  <si>
    <t>10 Божеств. Прямое богатство [День НС (庚) и Час НС (乙)]</t>
  </si>
  <si>
    <t>10 Божеств. Убийство 7й позиции (Неправильный чиновник) [День НС (庚) и Час НС (丙)]</t>
  </si>
  <si>
    <t>10 Божеств. Правильный чиновник (Правильная власть) [День НС (庚) и Час НС (丁)]</t>
  </si>
  <si>
    <t>10 Божеств. Косая печать (Дух Совы) [День НС (庚) и Час НС (戊)]</t>
  </si>
  <si>
    <t>10 Божеств. Правильная печать [День НС (庚) и Час НС (己)]</t>
  </si>
  <si>
    <t>10 Божеств. Братство [День НС (辛) и Час НС (辛)]</t>
  </si>
  <si>
    <t>10 Божеств. Грабитель богатства [День НС (辛) и Час НС (庚)]</t>
  </si>
  <si>
    <t>10 Божеств. Дух наслаждения (пища) [День НС (辛) и Час НС (癸)]</t>
  </si>
  <si>
    <t>10 Божеств. Ранение чиновника (Нападение на власть) [День НС (辛) и Час НС (壬)]</t>
  </si>
  <si>
    <t>10 Божеств. Склонность к богатству (Косое богатство) [День НС (辛) и Час НС (乙)]</t>
  </si>
  <si>
    <t>10 Божеств. Прямое богатство [День НС (辛) и Час НС (甲)]</t>
  </si>
  <si>
    <t>10 Божеств. Убийство 7й позиции (Неправильный чиновник) [День НС (辛) и Час НС (丁)]</t>
  </si>
  <si>
    <t>10 Божеств. Правильный чиновник (Правильная власть) [День НС (辛) и Час НС (丙)]</t>
  </si>
  <si>
    <t>10 Божеств. Косая печать (Дух Совы) [День НС (辛) и Час НС (己)]</t>
  </si>
  <si>
    <t>10 Божеств. Правильная печать [День НС (辛) и Час НС (戊)]</t>
  </si>
  <si>
    <t>10 Божеств. Братство [День НС (壬) и Час НС (壬)]</t>
  </si>
  <si>
    <t>10 Божеств. Грабитель богатства [День НС (壬) и Час НС (癸)]</t>
  </si>
  <si>
    <t>10 Божеств. Дух наслаждения (пища) [День НС (壬) и Час НС (甲)]</t>
  </si>
  <si>
    <t>10 Божеств. Ранение чиновника (Нападение на власть) [День НС (壬) и Час НС (乙)]</t>
  </si>
  <si>
    <t>10 Божеств. Склонность к богатству (Косое богатство) [День НС (壬) и Час НС (丙)]</t>
  </si>
  <si>
    <t>10 Божеств. Прямое богатство [День НС (壬) и Час НС (丁)]</t>
  </si>
  <si>
    <t>10 Божеств. Убийство 7й позиции (Неправильный чиновник) [День НС (壬) и Час НС (戊)]</t>
  </si>
  <si>
    <t>10 Божеств. Правильный чиновник (Правильная власть) [День НС (壬) и Час НС (己)]</t>
  </si>
  <si>
    <t>10 Божеств. Косая печать (Дух Совы) [День НС (壬) и Час НС (庚)]</t>
  </si>
  <si>
    <t>10 Божеств. Правильная печать [День НС (壬) и Час НС (辛)]</t>
  </si>
  <si>
    <t>10 Божеств. Братство [День НС (癸) и Час НС (癸)]</t>
  </si>
  <si>
    <t>10 Божеств. Грабитель богатства [День НС (癸) и Час НС (壬)]</t>
  </si>
  <si>
    <t>10 Божеств. Дух наслаждения (пища) [День НС (癸) и Час НС (乙)]</t>
  </si>
  <si>
    <t>10 Божеств. Ранение чиновника (Нападение на власть) [День НС (癸) и Час НС (甲)]</t>
  </si>
  <si>
    <t>10 Божеств. Склонность к богатству (Косое богатство) [День НС (癸) и Час НС (丁)]</t>
  </si>
  <si>
    <t>10 Божеств. Прямое богатство [День НС (癸) и Час НС (丙)]</t>
  </si>
  <si>
    <t>10 Божеств. Убийство 7й позиции (Неправильный чиновник) [День НС (癸) и Час НС (己)]</t>
  </si>
  <si>
    <t>10 Божеств. Правильный чиновник (Правильная власть) [День НС (癸) и Час НС (戊)]</t>
  </si>
  <si>
    <t>10 Божеств. Косая печать (Дух Совы) [День НС (癸) и Час НС (辛)]</t>
  </si>
  <si>
    <t>10 Божеств. Правильная печать [День НС (癸) и Час НС (庚)]</t>
  </si>
  <si>
    <t>Звезда Генерала [Год ЗВ (寅) и Месяц ЗВ (午)]</t>
  </si>
  <si>
    <t>Звезда Генерала [Год ЗВ (午) и Месяц ЗВ (午)]</t>
  </si>
  <si>
    <t>Звезда Генерала [Год ЗВ (戌) и Месяц ЗВ (午)]</t>
  </si>
  <si>
    <t>Звезда Генерала [Год ЗВ (巳) и Месяц ЗВ (酉)]</t>
  </si>
  <si>
    <t>Звезда Генерала [Год ЗВ (酉) и Месяц ЗВ (酉)]</t>
  </si>
  <si>
    <t>Звезда Генерала [Год ЗВ (丑) и Месяц ЗВ (酉)]</t>
  </si>
  <si>
    <t>Звезда Генерала [Год ЗВ (申) и Месяц ЗВ (子)]</t>
  </si>
  <si>
    <t>Звезда Генерала [Год ЗВ (子) и Месяц ЗВ (子)]</t>
  </si>
  <si>
    <t>Звезда Генерала [Год ЗВ (辰) и Месяц ЗВ (子)]</t>
  </si>
  <si>
    <t>Звезда Генерала [Год ЗВ (亥) и Месяц ЗВ (卯)]</t>
  </si>
  <si>
    <t>Звезда Генерала [Год ЗВ (卯) и Месяц ЗВ (卯)]</t>
  </si>
  <si>
    <t>Звезда Генерала [Год ЗВ (未) и Месяц ЗВ (卯)]</t>
  </si>
  <si>
    <t>Звезда Генерала [Год ЗВ (午) и День ЗВ (午)]</t>
  </si>
  <si>
    <t>Звезда Генерала [Год ЗВ (酉) и День ЗВ (酉)]</t>
  </si>
  <si>
    <t>Звезда Генерала [Год ЗВ (子) и День ЗВ (子)]</t>
  </si>
  <si>
    <t>Звезда Генерала [Год ЗВ (卯) и День ЗВ (卯)]</t>
  </si>
  <si>
    <t>Звезда Генерала [Год ЗВ (寅) и Час ЗВ (午)]</t>
  </si>
  <si>
    <t>Звезда Генерала [Год ЗВ (午) и Час ЗВ (午)]</t>
  </si>
  <si>
    <t>Звезда Генерала [Год ЗВ (戌) и Час ЗВ (午)]</t>
  </si>
  <si>
    <t>Звезда Генерала [Год ЗВ (巳) и Час ЗВ (酉)]</t>
  </si>
  <si>
    <t>Звезда Генерала [Год ЗВ (酉) и Час ЗВ (酉)]</t>
  </si>
  <si>
    <t>Звезда Генерала [Год ЗВ (丑) и Час ЗВ (酉)]</t>
  </si>
  <si>
    <t>Звезда Генерала [Год ЗВ (申) и Час ЗВ (子)]</t>
  </si>
  <si>
    <t>Звезда Генерала [Год ЗВ (子) и Час ЗВ (子)]</t>
  </si>
  <si>
    <t>Звезда Генерала [Год ЗВ (辰) и Час ЗВ (子)]</t>
  </si>
  <si>
    <t>Звезда Генерала [Год ЗВ (亥) и Час ЗВ (卯)]</t>
  </si>
  <si>
    <t>Звезда Генерала [Год ЗВ (卯) и Час ЗВ (卯)]</t>
  </si>
  <si>
    <t>Звезда Генерала [Год ЗВ (未) и Час ЗВ (卯)]</t>
  </si>
  <si>
    <t>Звезда Генерала [Месяц ЗВ (寅) и День ЗВ (午)]</t>
  </si>
  <si>
    <t>Звезда Генерала [Месяц ЗВ (午) и День ЗВ (午)]</t>
  </si>
  <si>
    <t>Звезда Генерала [Месяц ЗВ (戌) и День ЗВ (午)]</t>
  </si>
  <si>
    <t>Звезда Генерала [Месяц ЗВ (巳) и День ЗВ (酉)]</t>
  </si>
  <si>
    <t>Звезда Генерала [Месяц ЗВ (酉) и День ЗВ (酉)]</t>
  </si>
  <si>
    <t>Звезда Генерала [Месяц ЗВ (丑) и День ЗВ (酉)]</t>
  </si>
  <si>
    <t>Звезда Генерала [Месяц ЗВ (申) и День ЗВ (子)]</t>
  </si>
  <si>
    <t>Звезда Генерала [Месяц ЗВ (子) и День ЗВ (子)]</t>
  </si>
  <si>
    <t>Звезда Генерала [Месяц ЗВ (辰) и День ЗВ (子)]</t>
  </si>
  <si>
    <t>Звезда Генерала [Месяц ЗВ (亥) и День ЗВ (卯)]</t>
  </si>
  <si>
    <t>Звезда Генерала [Месяц ЗВ (卯) и День ЗВ (卯)]</t>
  </si>
  <si>
    <t>Звезда Генерала [Месяц ЗВ (未) и День ЗВ (卯)]</t>
  </si>
  <si>
    <t>Звезда Генерала [Месяц ЗВ (寅) и Час ЗВ (午)]</t>
  </si>
  <si>
    <t>Звезда Генерала [Месяц ЗВ (午) и Час ЗВ (午)]</t>
  </si>
  <si>
    <t>Звезда Генерала [Месяц ЗВ (戌) и Час ЗВ (午)]</t>
  </si>
  <si>
    <t>Звезда Генерала [Месяц ЗВ (巳) и Час ЗВ (酉)]</t>
  </si>
  <si>
    <t>Звезда Генерала [Месяц ЗВ (酉) и Час ЗВ (酉)]</t>
  </si>
  <si>
    <t>Звезда Генерала [Месяц ЗВ (丑) и Час ЗВ (酉)]</t>
  </si>
  <si>
    <t>Звезда Генерала [Месяц ЗВ (申) и Час ЗВ (子)]</t>
  </si>
  <si>
    <t>Звезда Генерала [Месяц ЗВ (子) и Час ЗВ (子)]</t>
  </si>
  <si>
    <t>Звезда Генерала [Месяц ЗВ (辰) и Час ЗВ (子)]</t>
  </si>
  <si>
    <t>Звезда Генерала [Месяц ЗВ (亥) и Час ЗВ (卯)]</t>
  </si>
  <si>
    <t>Звезда Генерала [Месяц ЗВ (卯) и Час ЗВ (卯)]</t>
  </si>
  <si>
    <t>Звезда Генерала [Месяц ЗВ (未) и Час ЗВ (卯)]</t>
  </si>
  <si>
    <t>Цветущий балдахин [Год ЗВ (寅) и Месяц ЗВ (戌)]</t>
  </si>
  <si>
    <t>Цветущий балдахин [Год ЗВ (午) и Месяц ЗВ (戌)]</t>
  </si>
  <si>
    <t>Цветущий балдахин [Год ЗВ (戌) и Месяц ЗВ (戌)]</t>
  </si>
  <si>
    <t>Цветущий балдахин [Год ЗВ (巳) и Месяц ЗВ (丑)]</t>
  </si>
  <si>
    <t>Цветущий балдахин [Год ЗВ (酉) и Месяц ЗВ (丑)]</t>
  </si>
  <si>
    <t>Цветущий балдахин [Год ЗВ (丑) и Месяц ЗВ (丑)]</t>
  </si>
  <si>
    <t>Цветущий балдахин [Год ЗВ (申) и Месяц ЗВ (辰)]</t>
  </si>
  <si>
    <t>Цветущий балдахин [Год ЗВ (子) и Месяц ЗВ (辰)]</t>
  </si>
  <si>
    <t>Цветущий балдахин [Год ЗВ (辰) и Месяц ЗВ (辰)]</t>
  </si>
  <si>
    <t>Цветущий балдахин [Год ЗВ (亥) и Месяц ЗВ (未)]</t>
  </si>
  <si>
    <t>Цветущий балдахин [Год ЗВ (卯) и Месяц ЗВ (未)]</t>
  </si>
  <si>
    <t>Цветущий балдахин [Год ЗВ (未) и Месяц ЗВ (未)]</t>
  </si>
  <si>
    <t>Почтовая лошадь [Год ЗВ (寅) и Месяц ЗВ (申)]</t>
  </si>
  <si>
    <t>Почтовая лошадь [Год ЗВ (午) и Месяц ЗВ (申)]</t>
  </si>
  <si>
    <t>Почтовая лошадь [Год ЗВ (戌) и Месяц ЗВ (申)]</t>
  </si>
  <si>
    <t>Почтовая лошадь [Год ЗВ (巳) и Месяц ЗВ (亥)]</t>
  </si>
  <si>
    <t>Почтовая лошадь [Год ЗВ (酉) и Месяц ЗВ (亥)]</t>
  </si>
  <si>
    <t>Почтовая лошадь [Год ЗВ (丑) и Месяц ЗВ (亥)]</t>
  </si>
  <si>
    <t>Почтовая лошадь [Год ЗВ (申) и Месяц ЗВ (寅)]</t>
  </si>
  <si>
    <t>Почтовая лошадь [Год ЗВ (子) и Месяц ЗВ (寅)]</t>
  </si>
  <si>
    <t>Почтовая лошадь [Год ЗВ (辰) и Месяц ЗВ (寅)]</t>
  </si>
  <si>
    <t>Почтовая лошадь [Год ЗВ (亥) и Месяц ЗВ (巳)]</t>
  </si>
  <si>
    <t>Почтовая лошадь [Год ЗВ (卯) и Месяц ЗВ (巳)]</t>
  </si>
  <si>
    <t>Почтовая лошадь [Год ЗВ (未) и Месяц ЗВ (巳)]</t>
  </si>
  <si>
    <t>Демон уничтожения [Год ЗВ (寅) и Месяц ЗВ (巳)]</t>
  </si>
  <si>
    <t>Демон уничтожения [Год ЗВ (午) и Месяц ЗВ (巳)]</t>
  </si>
  <si>
    <t>Демон уничтожения [Год ЗВ (戌) и Месяц ЗВ (巳)]</t>
  </si>
  <si>
    <t>Демон уничтожения [Год ЗВ (巳) и Месяц ЗВ (申)]</t>
  </si>
  <si>
    <t>Демон уничтожения [Год ЗВ (酉) и Месяц ЗВ (申)]</t>
  </si>
  <si>
    <t>Демон уничтожения [Год ЗВ (丑) и Месяц ЗВ (申)]</t>
  </si>
  <si>
    <t>Демон уничтожения [Год ЗВ (申) и Месяц ЗВ (亥)]</t>
  </si>
  <si>
    <t>Демон уничтожения [Год ЗВ (子) и Месяц ЗВ (亥)]</t>
  </si>
  <si>
    <t>Демон уничтожения [Год ЗВ (辰) и Месяц ЗВ (亥)]</t>
  </si>
  <si>
    <t>Демон уничтожения [Год ЗВ (亥) и Месяц ЗВ (寅)]</t>
  </si>
  <si>
    <t>Демон уничтожения [Год ЗВ (卯) и Месяц ЗВ (寅)]</t>
  </si>
  <si>
    <t>Демон уничтожения [Год ЗВ (未) и Месяц ЗВ (寅)]</t>
  </si>
  <si>
    <t>Демон грабежа [Год ЗВ (寅) и Месяц ЗВ (亥)]</t>
  </si>
  <si>
    <t>Демон грабежа [Год ЗВ (午) и Месяц ЗВ (亥)]</t>
  </si>
  <si>
    <t>Демон грабежа [Год ЗВ (戌) и Месяц ЗВ (亥)]</t>
  </si>
  <si>
    <t>Демон грабежа [Год ЗВ (巳) и Месяц ЗВ (寅)]</t>
  </si>
  <si>
    <t>Демон грабежа [Год ЗВ (酉) и Месяц ЗВ (寅)]</t>
  </si>
  <si>
    <t>Демон грабежа [Год ЗВ (丑) и Месяц ЗВ (寅)]</t>
  </si>
  <si>
    <t>Демон грабежа [Год ЗВ (申) и Месяц ЗВ (巳)]</t>
  </si>
  <si>
    <t>Демон грабежа [Год ЗВ (子) и Месяц ЗВ (巳)]</t>
  </si>
  <si>
    <t>Демон грабежа [Год ЗВ (辰) и Месяц ЗВ (巳)]</t>
  </si>
  <si>
    <t>Демон грабежа [Год ЗВ (亥) и Месяц ЗВ (申)]</t>
  </si>
  <si>
    <t>Демон грабежа [Год ЗВ (卯) и Месяц ЗВ (申)]</t>
  </si>
  <si>
    <t>Демон грабежа [Год ЗВ (未) и Месяц ЗВ (申)]</t>
  </si>
  <si>
    <t>Цветок романтики / Цветок персика [Год ЗВ (寅) и Месяц ЗВ (卯)]</t>
  </si>
  <si>
    <t>Цветок романтики / Цветок персика [Год ЗВ (午) и Месяц ЗВ (卯)]</t>
  </si>
  <si>
    <t>Цветок романтики / Цветок персика [Год ЗВ (戌) и Месяц ЗВ (卯)]</t>
  </si>
  <si>
    <t>Цветок романтики / Цветок персика [Год ЗВ (巳) и Месяц ЗВ (午)]</t>
  </si>
  <si>
    <t>Цветок романтики / Цветок персика [Год ЗВ (酉) и Месяц ЗВ (午)]</t>
  </si>
  <si>
    <t>Цветок романтики / Цветок персика [Год ЗВ (丑) и Месяц ЗВ (午)]</t>
  </si>
  <si>
    <t>Цветок романтики / Цветок персика [Год ЗВ (申) и Месяц ЗВ (酉)]</t>
  </si>
  <si>
    <t>Цветок романтики / Цветок персика [Год ЗВ (子) и Месяц ЗВ (酉)]</t>
  </si>
  <si>
    <t>Цветок романтики / Цветок персика [Год ЗВ (辰) и Месяц ЗВ (酉)]</t>
  </si>
  <si>
    <t>Цветок романтики / Цветок персика [Год ЗВ (亥) и Месяц ЗВ (子)]</t>
  </si>
  <si>
    <t>Цветок романтики / Цветок персика [Год ЗВ (卯) и Месяц ЗВ (子)]</t>
  </si>
  <si>
    <t>Цветок романтики / Цветок персика [Год ЗВ (未) и Месяц ЗВ (子)]</t>
  </si>
  <si>
    <t>Звезда Бедствий [Год ЗВ (寅) и Месяц ЗВ (子)]</t>
  </si>
  <si>
    <t>Звезда Бедствий [Год ЗВ (午) и Месяц ЗВ (子)]</t>
  </si>
  <si>
    <t>Звезда Бедствий [Год ЗВ (戌) и Месяц ЗВ (子)]</t>
  </si>
  <si>
    <t>Звезда Бедствий [Год ЗВ (巳) и Месяц ЗВ (卯)]</t>
  </si>
  <si>
    <t>Звезда Бедствий [Год ЗВ (酉) и Месяц ЗВ (卯)]</t>
  </si>
  <si>
    <t>Звезда Бедствий [Год ЗВ (丑) и Месяц ЗВ (卯)]</t>
  </si>
  <si>
    <t>Звезда Бедствий [Год ЗВ (申) и Месяц ЗВ (午)]</t>
  </si>
  <si>
    <t>Звезда Бедствий [Год ЗВ (子) и Месяц ЗВ (午)]</t>
  </si>
  <si>
    <t>Звезда Бедствий [Год ЗВ (辰) и Месяц ЗВ (午)]</t>
  </si>
  <si>
    <t>Звезда Бедствий [Год ЗВ (亥) и Месяц ЗВ (酉)]</t>
  </si>
  <si>
    <t>Звезда Бедствий [Год ЗВ (卯) и Месяц ЗВ (酉)]</t>
  </si>
  <si>
    <t>Звезда Бедствий [Год ЗВ (未) и Месяц ЗВ (酉)]</t>
  </si>
  <si>
    <t>Небесный доктор / медик [Год ЗВ (子) и Месяц ЗВ (亥)]</t>
  </si>
  <si>
    <t>Небесный доктор / медик [Год ЗВ (丑) и Месяц ЗВ (子)]</t>
  </si>
  <si>
    <t>Небесный доктор / медик [Год ЗВ (寅) и Месяц ЗВ (丑)]</t>
  </si>
  <si>
    <t>Небесный доктор / медик [Год ЗВ (卯) и Месяц ЗВ (寅)]</t>
  </si>
  <si>
    <t>Небесный доктор / медик [Год ЗВ (辰) и Месяц ЗВ (卯)]</t>
  </si>
  <si>
    <t>Небесный доктор / медик [Год ЗВ (巳) и Месяц ЗВ (辰)]</t>
  </si>
  <si>
    <t>Небесный доктор / медик [Год ЗВ (午) и Месяц ЗВ (巳)]</t>
  </si>
  <si>
    <t>Небесный доктор / медик [Год ЗВ (未) и Месяц ЗВ (午)]</t>
  </si>
  <si>
    <t>Небесный доктор / медик [Год ЗВ (申) и Месяц ЗВ (未)]</t>
  </si>
  <si>
    <t>Небесный доктор / медик [Год ЗВ (酉) и Месяц ЗВ (申)]</t>
  </si>
  <si>
    <t>Небесный доктор / медик [Год ЗВ (戌) и Месяц ЗВ (酉)]</t>
  </si>
  <si>
    <t>Небесный доктор / медик [Год ЗВ (亥) и Месяц ЗВ (戌)]</t>
  </si>
  <si>
    <t>Красный луань, Красный феникс, Волшебник Любви [Год ЗВ (子) и Месяц ЗВ (卯)]</t>
  </si>
  <si>
    <t>Красный луань, Красный феникс, Волшебник Любви [Год ЗВ (丑) и Месяц ЗВ (寅)]</t>
  </si>
  <si>
    <t>Красный луань, Красный феникс, Волшебник Любви [Год ЗВ (寅) и Месяц ЗВ (丑)]</t>
  </si>
  <si>
    <t>Красный луань, Красный феникс, Волшебник Любви [Год ЗВ (卯) и Месяц ЗВ (子)]</t>
  </si>
  <si>
    <t>Красный луань, Красный феникс, Волшебник Любви [Год ЗВ (辰) и Месяц ЗВ (亥)]</t>
  </si>
  <si>
    <t>Красный луань, Красный феникс, Волшебник Любви [Год ЗВ (巳) и Месяц ЗВ (戌)]</t>
  </si>
  <si>
    <t>Красный луань, Красный феникс, Волшебник Любви [Год ЗВ (午) и Месяц ЗВ (酉)]</t>
  </si>
  <si>
    <t>Красный луань, Красный феникс, Волшебник Любви [Год ЗВ (未) и Месяц ЗВ (申)]</t>
  </si>
  <si>
    <t>Красный луань, Красный феникс, Волшебник Любви [Год ЗВ (申) и Месяц ЗВ (未)]</t>
  </si>
  <si>
    <t>Красный луань, Красный феникс, Волшебник Любви [Год ЗВ (酉) и Месяц ЗВ (午)]</t>
  </si>
  <si>
    <t>Красный луань, Красный феникс, Волшебник Любви [Год ЗВ (戌) и Месяц ЗВ (巳)]</t>
  </si>
  <si>
    <t>Красный луань, Красный феникс, Волшебник Любви [Год ЗВ (亥) и Месяц ЗВ (戌)]</t>
  </si>
  <si>
    <t>Цветущий балдахин [Год ЗВ (戌) и День ЗВ (戌)]</t>
  </si>
  <si>
    <t>Цветущий балдахин [Год ЗВ (丑) и День ЗВ (丑)]</t>
  </si>
  <si>
    <t>Цветущий балдахин [Год ЗВ (辰) и День ЗВ (辰)]</t>
  </si>
  <si>
    <t>Цветущий балдахин [Год ЗВ (未) и День ЗВ (未)]</t>
  </si>
  <si>
    <t>Цветущий балдахин [Год ЗВ (寅) и Час ЗВ (戌)]</t>
  </si>
  <si>
    <t>Цветущий балдахин [Год ЗВ (午) и Час ЗВ (戌)]</t>
  </si>
  <si>
    <t>Цветущий балдахин [Год ЗВ (戌) и Час ЗВ (戌)]</t>
  </si>
  <si>
    <t>Цветущий балдахин [Год ЗВ (巳) и Час ЗВ (丑)]</t>
  </si>
  <si>
    <t>Цветущий балдахин [Год ЗВ (酉) и Час ЗВ (丑)]</t>
  </si>
  <si>
    <t>Цветущий балдахин [Год ЗВ (丑) и Час ЗВ (丑)]</t>
  </si>
  <si>
    <t>Цветущий балдахин [Год ЗВ (申) и Час ЗВ (辰)]</t>
  </si>
  <si>
    <t>Цветущий балдахин [Год ЗВ (子) и Час ЗВ (辰)]</t>
  </si>
  <si>
    <t>Цветущий балдахин [Год ЗВ (辰) и Час ЗВ (辰)]</t>
  </si>
  <si>
    <t>Цветущий балдахин [Год ЗВ (亥) и Час ЗВ (未)]</t>
  </si>
  <si>
    <t>Цветущий балдахин [Год ЗВ (卯) и Час ЗВ (未)]</t>
  </si>
  <si>
    <t>Цветущий балдахин [Год ЗВ (未) и Час ЗВ (未)]</t>
  </si>
  <si>
    <t>Почтовая лошадь [Год ЗВ (寅) и Час ЗВ (申)]</t>
  </si>
  <si>
    <t>Почтовая лошадь [Год ЗВ (午) и Час ЗВ (申)]</t>
  </si>
  <si>
    <t>Почтовая лошадь [Год ЗВ (戌) и Час ЗВ (申)]</t>
  </si>
  <si>
    <t>Почтовая лошадь [Год ЗВ (巳) и Час ЗВ (亥)]</t>
  </si>
  <si>
    <t>Почтовая лошадь [Год ЗВ (酉) и Час ЗВ (亥)]</t>
  </si>
  <si>
    <t>Почтовая лошадь [Год ЗВ (丑) и Час ЗВ (亥)]</t>
  </si>
  <si>
    <t>Почтовая лошадь [Год ЗВ (申) и Час ЗВ (寅)]</t>
  </si>
  <si>
    <t>Почтовая лошадь [Год ЗВ (子) и Час ЗВ (寅)]</t>
  </si>
  <si>
    <t>Почтовая лошадь [Год ЗВ (辰) и Час ЗВ (寅)]</t>
  </si>
  <si>
    <t>Почтовая лошадь [Год ЗВ (亥) и Час ЗВ (巳)]</t>
  </si>
  <si>
    <t>Почтовая лошадь [Год ЗВ (卯) и Час ЗВ (巳)]</t>
  </si>
  <si>
    <t>Почтовая лошадь [Год ЗВ (未) и Час ЗВ (巳)]</t>
  </si>
  <si>
    <t>Демон уничтожения [Год ЗВ (寅) и Час ЗВ (巳)]</t>
  </si>
  <si>
    <t>Демон уничтожения [Год ЗВ (午) и Час ЗВ (巳)]</t>
  </si>
  <si>
    <t>Демон уничтожения [Год ЗВ (戌) и Час ЗВ (巳)]</t>
  </si>
  <si>
    <t>Демон уничтожения [Год ЗВ (巳) и Час ЗВ (申)]</t>
  </si>
  <si>
    <t>Демон уничтожения [Год ЗВ (酉) и Час ЗВ (申)]</t>
  </si>
  <si>
    <t>Демон уничтожения [Год ЗВ (丑) и Час ЗВ (申)]</t>
  </si>
  <si>
    <t>Демон уничтожения [Год ЗВ (申) и Час ЗВ (亥)]</t>
  </si>
  <si>
    <t>Демон уничтожения [Год ЗВ (子) и Час ЗВ (亥)]</t>
  </si>
  <si>
    <t>Демон уничтожения [Год ЗВ (辰) и Час ЗВ (亥)]</t>
  </si>
  <si>
    <t>Демон уничтожения [Год ЗВ (亥) и Час ЗВ (寅)]</t>
  </si>
  <si>
    <t>Демон уничтожения [Год ЗВ (卯) и Час ЗВ (寅)]</t>
  </si>
  <si>
    <t>Демон уничтожения [Год ЗВ (未) и Час ЗВ (寅)]</t>
  </si>
  <si>
    <t>Демон грабежа [Год ЗВ (寅) и Час ЗВ (亥)]</t>
  </si>
  <si>
    <t>Демон грабежа [Год ЗВ (午) и Час ЗВ (亥)]</t>
  </si>
  <si>
    <t>Демон грабежа [Год ЗВ (戌) и Час ЗВ (亥)]</t>
  </si>
  <si>
    <t>Демон грабежа [Год ЗВ (巳) и Час ЗВ (寅)]</t>
  </si>
  <si>
    <t>Демон грабежа [Год ЗВ (酉) и Час ЗВ (寅)]</t>
  </si>
  <si>
    <t>Демон грабежа [Год ЗВ (丑) и Час ЗВ (寅)]</t>
  </si>
  <si>
    <t>Демон грабежа [Год ЗВ (申) и Час ЗВ (巳)]</t>
  </si>
  <si>
    <t>Демон грабежа [Год ЗВ (子) и Час ЗВ (巳)]</t>
  </si>
  <si>
    <t>Демон грабежа [Год ЗВ (辰) и Час ЗВ (巳)]</t>
  </si>
  <si>
    <t>Демон грабежа [Год ЗВ (亥) и Час ЗВ (申)]</t>
  </si>
  <si>
    <t>Демон грабежа [Год ЗВ (卯) и Час ЗВ (申)]</t>
  </si>
  <si>
    <t>Демон грабежа [Год ЗВ (未) и Час ЗВ (申)]</t>
  </si>
  <si>
    <t>Цветок романтики / Цветок персика [Год ЗВ (寅) и Час ЗВ (卯)]</t>
  </si>
  <si>
    <t>Цветок романтики / Цветок персика [Год ЗВ (午) и Час ЗВ (卯)]</t>
  </si>
  <si>
    <t>Цветок романтики / Цветок персика [Год ЗВ (戌) и Час ЗВ (卯)]</t>
  </si>
  <si>
    <t>Цветок романтики / Цветок персика [Год ЗВ (巳) и Час ЗВ (午)]</t>
  </si>
  <si>
    <t>Цветок романтики / Цветок персика [Год ЗВ (酉) и Час ЗВ (午)]</t>
  </si>
  <si>
    <t>Цветок романтики / Цветок персика [Год ЗВ (丑) и Час ЗВ (午)]</t>
  </si>
  <si>
    <t>Цветок романтики / Цветок персика [Год ЗВ (申) и Час ЗВ (酉)]</t>
  </si>
  <si>
    <t>Цветок романтики / Цветок персика [Год ЗВ (子) и Час ЗВ (酉)]</t>
  </si>
  <si>
    <t>Цветок романтики / Цветок персика [Год ЗВ (辰) и Час ЗВ (酉)]</t>
  </si>
  <si>
    <t>Цветок романтики / Цветок персика [Год ЗВ (亥) и Час ЗВ (子)]</t>
  </si>
  <si>
    <t>Цветок романтики / Цветок персика [Год ЗВ (卯) и Час ЗВ (子)]</t>
  </si>
  <si>
    <t>Цветок романтики / Цветок персика [Год ЗВ (未) и Час ЗВ (子)]</t>
  </si>
  <si>
    <t>Звезда Бедствий [Год ЗВ (寅) и Час ЗВ (子)]</t>
  </si>
  <si>
    <t>Звезда Бедствий [Год ЗВ (午) и Час ЗВ (子)]</t>
  </si>
  <si>
    <t>Звезда Бедствий [Год ЗВ (戌) и Час ЗВ (子)]</t>
  </si>
  <si>
    <t>Звезда Бедствий [Год ЗВ (巳) и Час ЗВ (卯)]</t>
  </si>
  <si>
    <t>Звезда Бедствий [Год ЗВ (酉) и Час ЗВ (卯)]</t>
  </si>
  <si>
    <t>Звезда Бедствий [Год ЗВ (丑) и Час ЗВ (卯)]</t>
  </si>
  <si>
    <t>Звезда Бедствий [Год ЗВ (申) и Час ЗВ (午)]</t>
  </si>
  <si>
    <t>Звезда Бедствий [Год ЗВ (子) и Час ЗВ (午)]</t>
  </si>
  <si>
    <t>Звезда Бедствий [Год ЗВ (辰) и Час ЗВ (午)]</t>
  </si>
  <si>
    <t>Звезда Бедствий [Год ЗВ (亥) и Час ЗВ (酉)]</t>
  </si>
  <si>
    <t>Звезда Бедствий [Год ЗВ (卯) и Час ЗВ (酉)]</t>
  </si>
  <si>
    <t>Звезда Бедствий [Год ЗВ (未) и Час ЗВ (酉)]</t>
  </si>
  <si>
    <t>Небесный доктор / медик [Год ЗВ (子) и Час ЗВ (亥)]</t>
  </si>
  <si>
    <t>Небесный доктор / медик [Год ЗВ (丑) и Час ЗВ (子)]</t>
  </si>
  <si>
    <t>Небесный доктор / медик [Год ЗВ (寅) и Час ЗВ (丑)]</t>
  </si>
  <si>
    <t>Небесный доктор / медик [Год ЗВ (卯) и Час ЗВ (寅)]</t>
  </si>
  <si>
    <t>Небесный доктор / медик [Год ЗВ (辰) и Час ЗВ (卯)]</t>
  </si>
  <si>
    <t>Небесный доктор / медик [Год ЗВ (巳) и Час ЗВ (辰)]</t>
  </si>
  <si>
    <t>Небесный доктор / медик [Год ЗВ (午) и Час ЗВ (巳)]</t>
  </si>
  <si>
    <t>Небесный доктор / медик [Год ЗВ (未) и Час ЗВ (午)]</t>
  </si>
  <si>
    <t>Небесный доктор / медик [Год ЗВ (申) и Час ЗВ (未)]</t>
  </si>
  <si>
    <t>Небесный доктор / медик [Год ЗВ (酉) и Час ЗВ (申)]</t>
  </si>
  <si>
    <t>Небесный доктор / медик [Год ЗВ (戌) и Час ЗВ (酉)]</t>
  </si>
  <si>
    <t>Небесный доктор / медик [Год ЗВ (亥) и Час ЗВ (戌)]</t>
  </si>
  <si>
    <t>Красный луань, Красный феникс, Волшебник Любви [Год ЗВ (子) и Час ЗВ (卯)]</t>
  </si>
  <si>
    <t>Красный луань, Красный феникс, Волшебник Любви [Год ЗВ (丑) и Час ЗВ (寅)]</t>
  </si>
  <si>
    <t>Красный луань, Красный феникс, Волшебник Любви [Год ЗВ (寅) и Час ЗВ (丑)]</t>
  </si>
  <si>
    <t>Красный луань, Красный феникс, Волшебник Любви [Год ЗВ (卯) и Час ЗВ (子)]</t>
  </si>
  <si>
    <t>Красный луань, Красный феникс, Волшебник Любви [Год ЗВ (辰) и Час ЗВ (亥)]</t>
  </si>
  <si>
    <t>Красный луань, Красный феникс, Волшебник Любви [Год ЗВ (巳) и Час ЗВ (戌)]</t>
  </si>
  <si>
    <t>Красный луань, Красный феникс, Волшебник Любви [Год ЗВ (午) и Час ЗВ (酉)]</t>
  </si>
  <si>
    <t>Красный луань, Красный феникс, Волшебник Любви [Год ЗВ (未) и Час ЗВ (申)]</t>
  </si>
  <si>
    <t>Красный луань, Красный феникс, Волшебник Любви [Год ЗВ (申) и Час ЗВ (未)]</t>
  </si>
  <si>
    <t>Красный луань, Красный феникс, Волшебник Любви [Год ЗВ (酉) и Час ЗВ (午)]</t>
  </si>
  <si>
    <t>Красный луань, Красный феникс, Волшебник Любви [Год ЗВ (戌) и Час ЗВ (巳)]</t>
  </si>
  <si>
    <t>Красный луань, Красный феникс, Волшебник Любви [Год ЗВ (亥) и Час ЗВ (戌)]</t>
  </si>
  <si>
    <t>Цветущий балдахин [Месяц ЗВ (寅) и День ЗВ (戌)]</t>
  </si>
  <si>
    <t>Цветущий балдахин [Месяц ЗВ (午) и День ЗВ (戌)]</t>
  </si>
  <si>
    <t>Цветущий балдахин [Месяц ЗВ (戌) и День ЗВ (戌)]</t>
  </si>
  <si>
    <t>Цветущий балдахин [Месяц ЗВ (巳) и День ЗВ (丑)]</t>
  </si>
  <si>
    <t>Цветущий балдахин [Месяц ЗВ (酉) и День ЗВ (丑)]</t>
  </si>
  <si>
    <t>Цветущий балдахин [Месяц ЗВ (丑) и День ЗВ (丑)]</t>
  </si>
  <si>
    <t>Цветущий балдахин [Месяц ЗВ (申) и День ЗВ (辰)]</t>
  </si>
  <si>
    <t>Цветущий балдахин [Месяц ЗВ (子) и День ЗВ (辰)]</t>
  </si>
  <si>
    <t>Цветущий балдахин [Месяц ЗВ (辰) и День ЗВ (辰)]</t>
  </si>
  <si>
    <t>Цветущий балдахин [Месяц ЗВ (亥) и День ЗВ (未)]</t>
  </si>
  <si>
    <t>Цветущий балдахин [Месяц ЗВ (卯) и День ЗВ (未)]</t>
  </si>
  <si>
    <t>Цветущий балдахин [Месяц ЗВ (未) и День ЗВ (未)]</t>
  </si>
  <si>
    <t>Почтовая лошадь [Месяц ЗВ (寅) и День ЗВ (申)]</t>
  </si>
  <si>
    <t>Почтовая лошадь [Месяц ЗВ (午) и День ЗВ (申)]</t>
  </si>
  <si>
    <t>Почтовая лошадь [Месяц ЗВ (戌) и День ЗВ (申)]</t>
  </si>
  <si>
    <t>Почтовая лошадь [Месяц ЗВ (巳) и День ЗВ (亥)]</t>
  </si>
  <si>
    <t>Почтовая лошадь [Месяц ЗВ (酉) и День ЗВ (亥)]</t>
  </si>
  <si>
    <t>Почтовая лошадь [Месяц ЗВ (丑) и День ЗВ (亥)]</t>
  </si>
  <si>
    <t>Почтовая лошадь [Месяц ЗВ (申) и День ЗВ (寅)]</t>
  </si>
  <si>
    <t>Почтовая лошадь [Месяц ЗВ (子) и День ЗВ (寅)]</t>
  </si>
  <si>
    <t>Почтовая лошадь [Месяц ЗВ (辰) и День ЗВ (寅)]</t>
  </si>
  <si>
    <t>Почтовая лошадь [Месяц ЗВ (亥) и День ЗВ (巳)]</t>
  </si>
  <si>
    <t>Почтовая лошадь [Месяц ЗВ (卯) и День ЗВ (巳)]</t>
  </si>
  <si>
    <t>Почтовая лошадь [Месяц ЗВ (未) и День ЗВ (巳)]</t>
  </si>
  <si>
    <t>Демон уничтожения [Месяц ЗВ (寅) и День ЗВ (巳)]</t>
  </si>
  <si>
    <t>Демон уничтожения [Месяц ЗВ (午) и День ЗВ (巳)]</t>
  </si>
  <si>
    <t>Демон уничтожения [Месяц ЗВ (戌) и День ЗВ (巳)]</t>
  </si>
  <si>
    <t>Демон уничтожения [Месяц ЗВ (巳) и День ЗВ (申)]</t>
  </si>
  <si>
    <t>Демон уничтожения [Месяц ЗВ (酉) и День ЗВ (申)]</t>
  </si>
  <si>
    <t>Демон уничтожения [Месяц ЗВ (丑) и День ЗВ (申)]</t>
  </si>
  <si>
    <t>Демон уничтожения [Месяц ЗВ (申) и День ЗВ (亥)]</t>
  </si>
  <si>
    <t>Демон уничтожения [Месяц ЗВ (子) и День ЗВ (亥)]</t>
  </si>
  <si>
    <t>Демон уничтожения [Месяц ЗВ (辰) и День ЗВ (亥)]</t>
  </si>
  <si>
    <t>Демон уничтожения [Месяц ЗВ (亥) и День ЗВ (寅)]</t>
  </si>
  <si>
    <t>Демон уничтожения [Месяц ЗВ (卯) и День ЗВ (寅)]</t>
  </si>
  <si>
    <t>Демон уничтожения [Месяц ЗВ (未) и День ЗВ (寅)]</t>
  </si>
  <si>
    <t>Демон грабежа [Месяц ЗВ (寅) и День ЗВ (亥)]</t>
  </si>
  <si>
    <t>Демон грабежа [Месяц ЗВ (午) и День ЗВ (亥)]</t>
  </si>
  <si>
    <t>Демон грабежа [Месяц ЗВ (戌) и День ЗВ (亥)]</t>
  </si>
  <si>
    <t>Демон грабежа [Месяц ЗВ (巳) и День ЗВ (寅)]</t>
  </si>
  <si>
    <t>Демон грабежа [Месяц ЗВ (酉) и День ЗВ (寅)]</t>
  </si>
  <si>
    <t>Демон грабежа [Месяц ЗВ (丑) и День ЗВ (寅)]</t>
  </si>
  <si>
    <t>Демон грабежа [Месяц ЗВ (申) и День ЗВ (巳)]</t>
  </si>
  <si>
    <t>Демон грабежа [Месяц ЗВ (子) и День ЗВ (巳)]</t>
  </si>
  <si>
    <t>Демон грабежа [Месяц ЗВ (辰) и День ЗВ (巳)]</t>
  </si>
  <si>
    <t>Демон грабежа [Месяц ЗВ (亥) и День ЗВ (申)]</t>
  </si>
  <si>
    <t>Демон грабежа [Месяц ЗВ (卯) и День ЗВ (申)]</t>
  </si>
  <si>
    <t>Демон грабежа [Месяц ЗВ (未) и День ЗВ (申)]</t>
  </si>
  <si>
    <t>Цветок романтики / Цветок персика [Месяц ЗВ (寅) и День ЗВ (卯)]</t>
  </si>
  <si>
    <t>Цветок романтики / Цветок персика [Месяц ЗВ (午) и День ЗВ (卯)]</t>
  </si>
  <si>
    <t>Цветок романтики / Цветок персика [Месяц ЗВ (戌) и День ЗВ (卯)]</t>
  </si>
  <si>
    <t>Цветок романтики / Цветок персика [Месяц ЗВ (巳) и День ЗВ (午)]</t>
  </si>
  <si>
    <t>Цветок романтики / Цветок персика [Месяц ЗВ (酉) и День ЗВ (午)]</t>
  </si>
  <si>
    <t>Цветок романтики / Цветок персика [Месяц ЗВ (丑) и День ЗВ (午)]</t>
  </si>
  <si>
    <t>Цветок романтики / Цветок персика [Месяц ЗВ (申) и День ЗВ (酉)]</t>
  </si>
  <si>
    <t>Цветок романтики / Цветок персика [Месяц ЗВ (子) и День ЗВ (酉)]</t>
  </si>
  <si>
    <t>Цветок романтики / Цветок персика [Месяц ЗВ (辰) и День ЗВ (酉)]</t>
  </si>
  <si>
    <t>Цветок романтики / Цветок персика [Месяц ЗВ (亥) и День ЗВ (子)]</t>
  </si>
  <si>
    <t>Цветок романтики / Цветок персика [Месяц ЗВ (卯) и День ЗВ (子)]</t>
  </si>
  <si>
    <t>Цветок романтики / Цветок персика [Месяц ЗВ (未) и День ЗВ (子)]</t>
  </si>
  <si>
    <t>Звезда Бедствий [Месяц ЗВ (寅) и День ЗВ (子)]</t>
  </si>
  <si>
    <t>Звезда Бедствий [Месяц ЗВ (午) и День ЗВ (子)]</t>
  </si>
  <si>
    <t>Звезда Бедствий [Месяц ЗВ (戌) и День ЗВ (子)]</t>
  </si>
  <si>
    <t>Звезда Бедствий [Месяц ЗВ (巳) и День ЗВ (卯)]</t>
  </si>
  <si>
    <t>Звезда Бедствий [Месяц ЗВ (酉) и День ЗВ (卯)]</t>
  </si>
  <si>
    <t>Звезда Бедствий [Месяц ЗВ (丑) и День ЗВ (卯)]</t>
  </si>
  <si>
    <t>Звезда Бедствий [Месяц ЗВ (申) и День ЗВ (午)]</t>
  </si>
  <si>
    <t>Звезда Бедствий [Месяц ЗВ (子) и День ЗВ (午)]</t>
  </si>
  <si>
    <t>Звезда Бедствий [Месяц ЗВ (辰) и День ЗВ (午)]</t>
  </si>
  <si>
    <t>Звезда Бедствий [Месяц ЗВ (亥) и День ЗВ (酉)]</t>
  </si>
  <si>
    <t>Звезда Бедствий [Месяц ЗВ (卯) и День ЗВ (酉)]</t>
  </si>
  <si>
    <t>Звезда Бедствий [Месяц ЗВ (未) и День ЗВ (酉)]</t>
  </si>
  <si>
    <t>Небесный доктор / медик [Месяц ЗВ (子) и День ЗВ (亥)]</t>
  </si>
  <si>
    <t>Небесный доктор / медик [Месяц ЗВ (丑) и День ЗВ (子)]</t>
  </si>
  <si>
    <t>Небесный доктор / медик [Месяц ЗВ (寅) и День ЗВ (丑)]</t>
  </si>
  <si>
    <t>Небесный доктор / медик [Месяц ЗВ (卯) и День ЗВ (寅)]</t>
  </si>
  <si>
    <t>Небесный доктор / медик [Месяц ЗВ (辰) и День ЗВ (卯)]</t>
  </si>
  <si>
    <t>Небесный доктор / медик [Месяц ЗВ (巳) и День ЗВ (辰)]</t>
  </si>
  <si>
    <t>Небесный доктор / медик [Месяц ЗВ (午) и День ЗВ (巳)]</t>
  </si>
  <si>
    <t>Небесный доктор / медик [Месяц ЗВ (未) и День ЗВ (午)]</t>
  </si>
  <si>
    <t>Небесный доктор / медик [Месяц ЗВ (申) и День ЗВ (未)]</t>
  </si>
  <si>
    <t>Небесный доктор / медик [Месяц ЗВ (酉) и День ЗВ (申)]</t>
  </si>
  <si>
    <t>Небесный доктор / медик [Месяц ЗВ (戌) и День ЗВ (酉)]</t>
  </si>
  <si>
    <t>Небесный доктор / медик [Месяц ЗВ (亥) и День ЗВ (戌)]</t>
  </si>
  <si>
    <t>Красный луань, Красный феникс, Волшебник Любви [Месяц ЗВ (子) и День ЗВ (卯)]</t>
  </si>
  <si>
    <t>Красный луань, Красный феникс, Волшебник Любви [Месяц ЗВ (丑) и День ЗВ (寅)]</t>
  </si>
  <si>
    <t>Красный луань, Красный феникс, Волшебник Любви [Месяц ЗВ (寅) и День ЗВ (丑)]</t>
  </si>
  <si>
    <t>Красный луань, Красный феникс, Волшебник Любви [Месяц ЗВ (卯) и День ЗВ (子)]</t>
  </si>
  <si>
    <t>Красный луань, Красный феникс, Волшебник Любви [Месяц ЗВ (辰) и День ЗВ (亥)]</t>
  </si>
  <si>
    <t>Красный луань, Красный феникс, Волшебник Любви [Месяц ЗВ (巳) и День ЗВ (戌)]</t>
  </si>
  <si>
    <t>Красный луань, Красный феникс, Волшебник Любви [Месяц ЗВ (午) и День ЗВ (酉)]</t>
  </si>
  <si>
    <t>Красный луань, Красный феникс, Волшебник Любви [Месяц ЗВ (未) и День ЗВ (申)]</t>
  </si>
  <si>
    <t>Красный луань, Красный феникс, Волшебник Любви [Месяц ЗВ (申) и День ЗВ (未)]</t>
  </si>
  <si>
    <t>Красный луань, Красный феникс, Волшебник Любви [Месяц ЗВ (酉) и День ЗВ (午)]</t>
  </si>
  <si>
    <t>Красный луань, Красный феникс, Волшебник Любви [Месяц ЗВ (戌) и День ЗВ (巳)]</t>
  </si>
  <si>
    <t>Красный луань, Красный феникс, Волшебник Любви [Месяц ЗВ (亥) и День ЗВ (戌)]</t>
  </si>
  <si>
    <t>Цветущий балдахин [Месяц ЗВ (寅) и Час ЗВ (戌)]</t>
  </si>
  <si>
    <t>Цветущий балдахин [Месяц ЗВ (午) и Час ЗВ (戌)]</t>
  </si>
  <si>
    <t>Цветущий балдахин [Месяц ЗВ (戌) и Час ЗВ (戌)]</t>
  </si>
  <si>
    <t>Цветущий балдахин [Месяц ЗВ (巳) и Час ЗВ (丑)]</t>
  </si>
  <si>
    <t>Цветущий балдахин [Месяц ЗВ (酉) и Час ЗВ (丑)]</t>
  </si>
  <si>
    <t>Цветущий балдахин [Месяц ЗВ (丑) и Час ЗВ (丑)]</t>
  </si>
  <si>
    <t>Цветущий балдахин [Месяц ЗВ (申) и Час ЗВ (辰)]</t>
  </si>
  <si>
    <t>Цветущий балдахин [Месяц ЗВ (子) и Час ЗВ (辰)]</t>
  </si>
  <si>
    <t>Цветущий балдахин [Месяц ЗВ (辰) и Час ЗВ (辰)]</t>
  </si>
  <si>
    <t>Цветущий балдахин [Месяц ЗВ (亥) и Час ЗВ (未)]</t>
  </si>
  <si>
    <t>Цветущий балдахин [Месяц ЗВ (卯) и Час ЗВ (未)]</t>
  </si>
  <si>
    <t>Цветущий балдахин [Месяц ЗВ (未) и Час ЗВ (未)]</t>
  </si>
  <si>
    <t>Почтовая лошадь [Месяц ЗВ (寅) и Час ЗВ (申)]</t>
  </si>
  <si>
    <t>Почтовая лошадь [Месяц ЗВ (午) и Час ЗВ (申)]</t>
  </si>
  <si>
    <t>Почтовая лошадь [Месяц ЗВ (戌) и Час ЗВ (申)]</t>
  </si>
  <si>
    <t>Почтовая лошадь [Месяц ЗВ (巳) и Час ЗВ (亥)]</t>
  </si>
  <si>
    <t>Почтовая лошадь [Месяц ЗВ (酉) и Час ЗВ (亥)]</t>
  </si>
  <si>
    <t>Почтовая лошадь [Месяц ЗВ (丑) и Час ЗВ (亥)]</t>
  </si>
  <si>
    <t>Почтовая лошадь [Месяц ЗВ (申) и Час ЗВ (寅)]</t>
  </si>
  <si>
    <t>Почтовая лошадь [Месяц ЗВ (子) и Час ЗВ (寅)]</t>
  </si>
  <si>
    <t>Почтовая лошадь [Месяц ЗВ (辰) и Час ЗВ (寅)]</t>
  </si>
  <si>
    <t>Почтовая лошадь [Месяц ЗВ (亥) и Час ЗВ (巳)]</t>
  </si>
  <si>
    <t>Почтовая лошадь [Месяц ЗВ (卯) и Час ЗВ (巳)]</t>
  </si>
  <si>
    <t>Почтовая лошадь [Месяц ЗВ (未) и Час ЗВ (巳)]</t>
  </si>
  <si>
    <t>Демон уничтожения [Месяц ЗВ (寅) и Час ЗВ (巳)]</t>
  </si>
  <si>
    <t>Демон уничтожения [Месяц ЗВ (午) и Час ЗВ (巳)]</t>
  </si>
  <si>
    <t>Демон уничтожения [Месяц ЗВ (戌) и Час ЗВ (巳)]</t>
  </si>
  <si>
    <t>Демон уничтожения [Месяц ЗВ (巳) и Час ЗВ (申)]</t>
  </si>
  <si>
    <t>Демон уничтожения [Месяц ЗВ (酉) и Час ЗВ (申)]</t>
  </si>
  <si>
    <t>Демон уничтожения [Месяц ЗВ (丑) и Час ЗВ (申)]</t>
  </si>
  <si>
    <t>Демон уничтожения [Месяц ЗВ (申) и Час ЗВ (亥)]</t>
  </si>
  <si>
    <t>Демон уничтожения [Месяц ЗВ (子) и Час ЗВ (亥)]</t>
  </si>
  <si>
    <t>Демон уничтожения [Месяц ЗВ (辰) и Час ЗВ (亥)]</t>
  </si>
  <si>
    <t>Демон уничтожения [Месяц ЗВ (亥) и Час ЗВ (寅)]</t>
  </si>
  <si>
    <t>Демон уничтожения [Месяц ЗВ (卯) и Час ЗВ (寅)]</t>
  </si>
  <si>
    <t>Демон уничтожения [Месяц ЗВ (未) и Час ЗВ (寅)]</t>
  </si>
  <si>
    <t>Демон грабежа [Месяц ЗВ (寅) и Час ЗВ (亥)]</t>
  </si>
  <si>
    <t>Демон грабежа [Месяц ЗВ (午) и Час ЗВ (亥)]</t>
  </si>
  <si>
    <t>Демон грабежа [Месяц ЗВ (戌) и Час ЗВ (亥)]</t>
  </si>
  <si>
    <t>Демон грабежа [Месяц ЗВ (巳) и Час ЗВ (寅)]</t>
  </si>
  <si>
    <t>Демон грабежа [Месяц ЗВ (酉) и Час ЗВ (寅)]</t>
  </si>
  <si>
    <t>Демон грабежа [Месяц ЗВ (丑) и Час ЗВ (寅)]</t>
  </si>
  <si>
    <t>Демон грабежа [Месяц ЗВ (申) и Час ЗВ (巳)]</t>
  </si>
  <si>
    <t>Демон грабежа [Месяц ЗВ (子) и Час ЗВ (巳)]</t>
  </si>
  <si>
    <t>Демон грабежа [Месяц ЗВ (辰) и Час ЗВ (巳)]</t>
  </si>
  <si>
    <t>Демон грабежа [Месяц ЗВ (亥) и Час ЗВ (申)]</t>
  </si>
  <si>
    <t>Демон грабежа [Месяц ЗВ (卯) и Час ЗВ (申)]</t>
  </si>
  <si>
    <t>Демон грабежа [Месяц ЗВ (未) и Час ЗВ (申)]</t>
  </si>
  <si>
    <t>Цветок романтики / Цветок персика [Месяц ЗВ (寅) и Час ЗВ (卯)]</t>
  </si>
  <si>
    <t>Цветок романтики / Цветок персика [Месяц ЗВ (午) и Час ЗВ (卯)]</t>
  </si>
  <si>
    <t>Цветок романтики / Цветок персика [Месяц ЗВ (戌) и Час ЗВ (卯)]</t>
  </si>
  <si>
    <t>Цветок романтики / Цветок персика [Месяц ЗВ (巳) и Час ЗВ (午)]</t>
  </si>
  <si>
    <t>Цветок романтики / Цветок персика [Месяц ЗВ (酉) и Час ЗВ (午)]</t>
  </si>
  <si>
    <t>Цветок романтики / Цветок персика [Месяц ЗВ (丑) и Час ЗВ (午)]</t>
  </si>
  <si>
    <t>Цветок романтики / Цветок персика [Месяц ЗВ (申) и Час ЗВ (酉)]</t>
  </si>
  <si>
    <t>Цветок романтики / Цветок персика [Месяц ЗВ (子) и Час ЗВ (酉)]</t>
  </si>
  <si>
    <t>Цветок романтики / Цветок персика [Месяц ЗВ (辰) и Час ЗВ (酉)]</t>
  </si>
  <si>
    <t>Цветок романтики / Цветок персика [Месяц ЗВ (亥) и Час ЗВ (子)]</t>
  </si>
  <si>
    <t>Цветок романтики / Цветок персика [Месяц ЗВ (卯) и Час ЗВ (子)]</t>
  </si>
  <si>
    <t>Цветок романтики / Цветок персика [Месяц ЗВ (未) и Час ЗВ (子)]</t>
  </si>
  <si>
    <t>Звезда Бедствий [Месяц ЗВ (寅) и Час ЗВ (子)]</t>
  </si>
  <si>
    <t>Звезда Бедствий [Месяц ЗВ (午) и Час ЗВ (子)]</t>
  </si>
  <si>
    <t>Звезда Бедствий [Месяц ЗВ (戌) и Час ЗВ (子)]</t>
  </si>
  <si>
    <t>Звезда Бедствий [Месяц ЗВ (巳) и Час ЗВ (卯)]</t>
  </si>
  <si>
    <t>Звезда Бедствий [Месяц ЗВ (酉) и Час ЗВ (卯)]</t>
  </si>
  <si>
    <t>Звезда Бедствий [Месяц ЗВ (丑) и Час ЗВ (卯)]</t>
  </si>
  <si>
    <t>Звезда Бедствий [Месяц ЗВ (申) и Час ЗВ (午)]</t>
  </si>
  <si>
    <t>Звезда Бедствий [Месяц ЗВ (子) и Час ЗВ (午)]</t>
  </si>
  <si>
    <t>Звезда Бедствий [Месяц ЗВ (辰) и Час ЗВ (午)]</t>
  </si>
  <si>
    <t>Звезда Бедствий [Месяц ЗВ (亥) и Час ЗВ (酉)]</t>
  </si>
  <si>
    <t>Звезда Бедствий [Месяц ЗВ (卯) и Час ЗВ (酉)]</t>
  </si>
  <si>
    <t>Звезда Бедствий [Месяц ЗВ (未) и Час ЗВ (酉)]</t>
  </si>
  <si>
    <t>Небесный доктор / медик [Месяц ЗВ (子) и Час ЗВ (亥)]</t>
  </si>
  <si>
    <t>Небесный доктор / медик [Месяц ЗВ (丑) и Час ЗВ (子)]</t>
  </si>
  <si>
    <t>Небесный доктор / медик [Месяц ЗВ (寅) и Час ЗВ (丑)]</t>
  </si>
  <si>
    <t>Небесный доктор / медик [Месяц ЗВ (卯) и Час ЗВ (寅)]</t>
  </si>
  <si>
    <t>Небесный доктор / медик [Месяц ЗВ (辰) и Час ЗВ (卯)]</t>
  </si>
  <si>
    <t>Небесный доктор / медик [Месяц ЗВ (巳) и Час ЗВ (辰)]</t>
  </si>
  <si>
    <t>Небесный доктор / медик [Месяц ЗВ (午) и Час ЗВ (巳)]</t>
  </si>
  <si>
    <t>Небесный доктор / медик [Месяц ЗВ (未) и Час ЗВ (午)]</t>
  </si>
  <si>
    <t>Небесный доктор / медик [Месяц ЗВ (申) и Час ЗВ (未)]</t>
  </si>
  <si>
    <t>Небесный доктор / медик [Месяц ЗВ (酉) и Час ЗВ (申)]</t>
  </si>
  <si>
    <t>Небесный доктор / медик [Месяц ЗВ (戌) и Час ЗВ (酉)]</t>
  </si>
  <si>
    <t>Небесный доктор / медик [Месяц ЗВ (亥) и Час ЗВ (戌)]</t>
  </si>
  <si>
    <t>Красный луань, Красный феникс, Волшебник Любви [Месяц ЗВ (子) и Час ЗВ (卯)]</t>
  </si>
  <si>
    <t>Красный луань, Красный феникс, Волшебник Любви [Месяц ЗВ (丑) и Час ЗВ (寅)]</t>
  </si>
  <si>
    <t>Красный луань, Красный феникс, Волшебник Любви [Месяц ЗВ (寅) и Час ЗВ (丑)]</t>
  </si>
  <si>
    <t>Красный луань, Красный феникс, Волшебник Любви [Месяц ЗВ (卯) и Час ЗВ (子)]</t>
  </si>
  <si>
    <t>Красный луань, Красный феникс, Волшебник Любви [Месяц ЗВ (辰) и Час ЗВ (亥)]</t>
  </si>
  <si>
    <t>Красный луань, Красный феникс, Волшебник Любви [Месяц ЗВ (巳) и Час ЗВ (戌)]</t>
  </si>
  <si>
    <t>Красный луань, Красный феникс, Волшебник Любви [Месяц ЗВ (午) и Час ЗВ (酉)]</t>
  </si>
  <si>
    <t>Красный луань, Красный феникс, Волшебник Любви [Месяц ЗВ (未) и Час ЗВ (申)]</t>
  </si>
  <si>
    <t>Красный луань, Красный феникс, Волшебник Любви [Месяц ЗВ (申) и Час ЗВ (未)]</t>
  </si>
  <si>
    <t>Красный луань, Красный феникс, Волшебник Любви [Месяц ЗВ (酉) и Час ЗВ (午)]</t>
  </si>
  <si>
    <t>Красный луань, Красный феникс, Волшебник Любви [Месяц ЗВ (戌) и Час ЗВ (巳)]</t>
  </si>
  <si>
    <t>Красный луань, Красный феникс, Волшебник Любви [Месяц ЗВ (亥) и Час ЗВ (戌)]</t>
  </si>
  <si>
    <t>Одинокая планета, Приют одиночества (для Женщин)</t>
  </si>
  <si>
    <t>Одинокая планета, Приют одиночества (для мужчин)</t>
  </si>
  <si>
    <t>Одинокая планета, Приют одиночества (для Женщин) [Год ЗВ (子) и Месяц ЗВ (戌)]</t>
  </si>
  <si>
    <t>Одинокая планета, Приют одиночества (для Женщин) [Год ЗВ (丑) и Месяц ЗВ (戌)]</t>
  </si>
  <si>
    <t>Одинокая планета, Приют одиночества (для Женщин) [Год ЗВ (寅) и Месяц ЗВ (丑)]</t>
  </si>
  <si>
    <t>Одинокая планета, Приют одиночества (для Женщин) [Год ЗВ (卯) и Месяц ЗВ (丑)]</t>
  </si>
  <si>
    <t>Одинокая планета, Приют одиночества (для Женщин) [Год ЗВ (辰) и Месяц ЗВ (丑)]</t>
  </si>
  <si>
    <t>Одинокая планета, Приют одиночества (для Женщин) [Год ЗВ (巳) и Месяц ЗВ (辰)]</t>
  </si>
  <si>
    <t>Одинокая планета, Приют одиночества (для Женщин) [Год ЗВ (午) и Месяц ЗВ (辰)]</t>
  </si>
  <si>
    <t>Одинокая планета, Приют одиночества (для Женщин) [Год ЗВ (未) и Месяц ЗВ (辰)]</t>
  </si>
  <si>
    <t>Одинокая планета, Приют одиночества (для Женщин) [Год ЗВ (申) и Месяц ЗВ (未)]</t>
  </si>
  <si>
    <t>Одинокая планета, Приют одиночества (для Женщин) [Год ЗВ (酉) и Месяц ЗВ (未)]</t>
  </si>
  <si>
    <t>Одинокая планета, Приют одиночества (для Женщин) [Год ЗВ (戌) и Месяц ЗВ (未)]</t>
  </si>
  <si>
    <t>Одинокая планета, Приют одиночества (для Женщин) [Год ЗВ (亥) и Месяц ЗВ (戌)]</t>
  </si>
  <si>
    <t>Одинокая планета, Приют одиночества (для мужчин) [Год ЗВ (子) и Месяц ЗВ (寅)]</t>
  </si>
  <si>
    <t>Одинокая планета, Приют одиночества (для мужчин) [Год ЗВ (丑) и Месяц ЗВ (寅)]</t>
  </si>
  <si>
    <t>Одинокая планета, Приют одиночества (для мужчин) [Год ЗВ (寅) и Месяц ЗВ (巳)]</t>
  </si>
  <si>
    <t>Одинокая планета, Приют одиночества (для мужчин) [Год ЗВ (卯) и Месяц ЗВ (巳)]</t>
  </si>
  <si>
    <t>Одинокая планета, Приют одиночества (для мужчин) [Год ЗВ (辰) и Месяц ЗВ (巳)]</t>
  </si>
  <si>
    <t>Одинокая планета, Приют одиночества (для мужчин) [Год ЗВ (巳) и Месяц ЗВ (申)]</t>
  </si>
  <si>
    <t>Одинокая планета, Приют одиночества (для мужчин) [Год ЗВ (午) и Месяц ЗВ (申)]</t>
  </si>
  <si>
    <t>Одинокая планета, Приют одиночества (для мужчин) [Год ЗВ (未) и Месяц ЗВ (申)]</t>
  </si>
  <si>
    <t>Одинокая планета, Приют одиночества (для мужчин) [Год ЗВ (申) и Месяц ЗВ (亥)]</t>
  </si>
  <si>
    <t>Одинокая планета, Приют одиночества (для мужчин) [Год ЗВ (酉) и Месяц ЗВ (亥)]</t>
  </si>
  <si>
    <t>Одинокая планета, Приют одиночества (для мужчин) [Год ЗВ (戌) и Месяц ЗВ (亥)]</t>
  </si>
  <si>
    <t>Одинокая планета, Приют одиночества (для мужчин) [Год ЗВ (亥) и Месяц ЗВ (寅)]</t>
  </si>
  <si>
    <t>Одинокая планета, Приют одиночества (для Женщин) [Год ЗВ (子) и Час ЗВ (戌)]</t>
  </si>
  <si>
    <t>Одинокая планета, Приют одиночества (для Женщин) [Год ЗВ (丑) и Час ЗВ (戌)]</t>
  </si>
  <si>
    <t>Одинокая планета, Приют одиночества (для Женщин) [Год ЗВ (寅) и Час ЗВ (丑)]</t>
  </si>
  <si>
    <t>Одинокая планета, Приют одиночества (для Женщин) [Год ЗВ (卯) и Час ЗВ (丑)]</t>
  </si>
  <si>
    <t>Одинокая планета, Приют одиночества (для Женщин) [Год ЗВ (辰) и Час ЗВ (丑)]</t>
  </si>
  <si>
    <t>Одинокая планета, Приют одиночества (для Женщин) [Год ЗВ (巳) и Час ЗВ (辰)]</t>
  </si>
  <si>
    <t>Одинокая планета, Приют одиночества (для Женщин) [Год ЗВ (午) и Час ЗВ (辰)]</t>
  </si>
  <si>
    <t>Одинокая планета, Приют одиночества (для Женщин) [Год ЗВ (未) и Час ЗВ (辰)]</t>
  </si>
  <si>
    <t>Одинокая планета, Приют одиночества (для Женщин) [Год ЗВ (申) и Час ЗВ (未)]</t>
  </si>
  <si>
    <t>Одинокая планета, Приют одиночества (для Женщин) [Год ЗВ (酉) и Час ЗВ (未)]</t>
  </si>
  <si>
    <t>Одинокая планета, Приют одиночества (для Женщин) [Год ЗВ (戌) и Час ЗВ (未)]</t>
  </si>
  <si>
    <t>Одинокая планета, Приют одиночества (для Женщин) [Год ЗВ (亥) и Час ЗВ (戌)]</t>
  </si>
  <si>
    <t>Одинокая планета, Приют одиночества (для мужчин) [Год ЗВ (子) и Час ЗВ (寅)]</t>
  </si>
  <si>
    <t>Одинокая планета, Приют одиночества (для мужчин) [Год ЗВ (丑) и Час ЗВ (寅)]</t>
  </si>
  <si>
    <t>Одинокая планета, Приют одиночества (для мужчин) [Год ЗВ (寅) и Час ЗВ (巳)]</t>
  </si>
  <si>
    <t>Одинокая планета, Приют одиночества (для мужчин) [Год ЗВ (卯) и Час ЗВ (巳)]</t>
  </si>
  <si>
    <t>Одинокая планета, Приют одиночества (для мужчин) [Год ЗВ (辰) и Час ЗВ (巳)]</t>
  </si>
  <si>
    <t>Одинокая планета, Приют одиночества (для мужчин) [Год ЗВ (巳) и Час ЗВ (申)]</t>
  </si>
  <si>
    <t>Одинокая планета, Приют одиночества (для мужчин) [Год ЗВ (午) и Час ЗВ (申)]</t>
  </si>
  <si>
    <t>Одинокая планета, Приют одиночества (для мужчин) [Год ЗВ (未) и Час ЗВ (申)]</t>
  </si>
  <si>
    <t>Одинокая планета, Приют одиночества (для мужчин) [Год ЗВ (申) и Час ЗВ (亥)]</t>
  </si>
  <si>
    <t>Одинокая планета, Приют одиночества (для мужчин) [Год ЗВ (酉) и Час ЗВ (亥)]</t>
  </si>
  <si>
    <t>Одинокая планета, Приют одиночества (для мужчин) [Год ЗВ (戌) и Час ЗВ (亥)]</t>
  </si>
  <si>
    <t>Одинокая планета, Приют одиночества (для мужчин) [Год ЗВ (亥) и Час ЗВ (寅)]</t>
  </si>
  <si>
    <t>Одинокая планета, Приют одиночества (для Женщин) [Месяц ЗВ (子) и День ЗВ (戌)]</t>
  </si>
  <si>
    <t>Одинокая планета, Приют одиночества (для Женщин) [Месяц ЗВ (丑) и День ЗВ (戌)]</t>
  </si>
  <si>
    <t>Одинокая планета, Приют одиночества (для Женщин) [Месяц ЗВ (寅) и День ЗВ (丑)]</t>
  </si>
  <si>
    <t>Одинокая планета, Приют одиночества (для Женщин) [Месяц ЗВ (卯) и День ЗВ (丑)]</t>
  </si>
  <si>
    <t>Одинокая планета, Приют одиночества (для Женщин) [Месяц ЗВ (辰) и День ЗВ (丑)]</t>
  </si>
  <si>
    <t>Одинокая планета, Приют одиночества (для Женщин) [Месяц ЗВ (巳) и День ЗВ (辰)]</t>
  </si>
  <si>
    <t>Одинокая планета, Приют одиночества (для Женщин) [Месяц ЗВ (午) и День ЗВ (辰)]</t>
  </si>
  <si>
    <t>Одинокая планета, Приют одиночества (для Женщин) [Месяц ЗВ (未) и День ЗВ (辰)]</t>
  </si>
  <si>
    <t>Одинокая планета, Приют одиночества (для Женщин) [Месяц ЗВ (申) и День ЗВ (未)]</t>
  </si>
  <si>
    <t>Одинокая планета, Приют одиночества (для Женщин) [Месяц ЗВ (酉) и День ЗВ (未)]</t>
  </si>
  <si>
    <t>Одинокая планета, Приют одиночества (для Женщин) [Месяц ЗВ (戌) и День ЗВ (未)]</t>
  </si>
  <si>
    <t>Одинокая планета, Приют одиночества (для Женщин) [Месяц ЗВ (亥) и День ЗВ (戌)]</t>
  </si>
  <si>
    <t>Одинокая планета, Приют одиночества (для мужчин) [Месяц ЗВ (子) и День ЗВ (寅)]</t>
  </si>
  <si>
    <t>Одинокая планета, Приют одиночества (для мужчин) [Месяц ЗВ (丑) и День ЗВ (寅)]</t>
  </si>
  <si>
    <t>Одинокая планета, Приют одиночества (для мужчин) [Месяц ЗВ (寅) и День ЗВ (巳)]</t>
  </si>
  <si>
    <t>Одинокая планета, Приют одиночества (для мужчин) [Месяц ЗВ (卯) и День ЗВ (巳)]</t>
  </si>
  <si>
    <t>Одинокая планета, Приют одиночества (для мужчин) [Месяц ЗВ (辰) и День ЗВ (巳)]</t>
  </si>
  <si>
    <t>Одинокая планета, Приют одиночества (для мужчин) [Месяц ЗВ (巳) и День ЗВ (申)]</t>
  </si>
  <si>
    <t>Одинокая планета, Приют одиночества (для мужчин) [Месяц ЗВ (午) и День ЗВ (申)]</t>
  </si>
  <si>
    <t>Одинокая планета, Приют одиночества (для мужчин) [Месяц ЗВ (未) и День ЗВ (申)]</t>
  </si>
  <si>
    <t>Одинокая планета, Приют одиночества (для мужчин) [Месяц ЗВ (申) и День ЗВ (亥)]</t>
  </si>
  <si>
    <t>Одинокая планета, Приют одиночества (для мужчин) [Месяц ЗВ (酉) и День ЗВ (亥)]</t>
  </si>
  <si>
    <t>Одинокая планета, Приют одиночества (для мужчин) [Месяц ЗВ (戌) и День ЗВ (亥)]</t>
  </si>
  <si>
    <t>Одинокая планета, Приют одиночества (для мужчин) [Месяц ЗВ (亥) и День ЗВ (寅)]</t>
  </si>
  <si>
    <t>Одинокая планета, Приют одиночества (для Женщин) [Месяц ЗВ (子) и Час ЗВ (戌)]</t>
  </si>
  <si>
    <t>Одинокая планета, Приют одиночества (для Женщин) [Месяц ЗВ (丑) и Час ЗВ (戌)]</t>
  </si>
  <si>
    <t>Одинокая планета, Приют одиночества (для Женщин) [Месяц ЗВ (寅) и Час ЗВ (丑)]</t>
  </si>
  <si>
    <t>Одинокая планета, Приют одиночества (для Женщин) [Месяц ЗВ (卯) и Час ЗВ (丑)]</t>
  </si>
  <si>
    <t>Одинокая планета, Приют одиночества (для Женщин) [Месяц ЗВ (辰) и Час ЗВ (丑)]</t>
  </si>
  <si>
    <t>Одинокая планета, Приют одиночества (для Женщин) [Месяц ЗВ (巳) и Час ЗВ (辰)]</t>
  </si>
  <si>
    <t>Одинокая планета, Приют одиночества (для Женщин) [Месяц ЗВ (午) и Час ЗВ (辰)]</t>
  </si>
  <si>
    <t>Одинокая планета, Приют одиночества (для Женщин) [Месяц ЗВ (未) и Час ЗВ (辰)]</t>
  </si>
  <si>
    <t>Одинокая планета, Приют одиночества (для Женщин) [Месяц ЗВ (申) и Час ЗВ (未)]</t>
  </si>
  <si>
    <t>Одинокая планета, Приют одиночества (для Женщин) [Месяц ЗВ (酉) и Час ЗВ (未)]</t>
  </si>
  <si>
    <t>Одинокая планета, Приют одиночества (для Женщин) [Месяц ЗВ (戌) и Час ЗВ (未)]</t>
  </si>
  <si>
    <t>Одинокая планета, Приют одиночества (для Женщин) [Месяц ЗВ (亥) и Час ЗВ (戌)]</t>
  </si>
  <si>
    <t>Одинокая планета, Приют одиночества (для мужчин) [Месяц ЗВ (子) и Час ЗВ (寅)]</t>
  </si>
  <si>
    <t>Одинокая планета, Приют одиночества (для мужчин) [Месяц ЗВ (丑) и Час ЗВ (寅)]</t>
  </si>
  <si>
    <t>Одинокая планета, Приют одиночества (для мужчин) [Месяц ЗВ (寅) и Час ЗВ (巳)]</t>
  </si>
  <si>
    <t>Одинокая планета, Приют одиночества (для мужчин) [Месяц ЗВ (卯) и Час ЗВ (巳)]</t>
  </si>
  <si>
    <t>Одинокая планета, Приют одиночества (для мужчин) [Месяц ЗВ (辰) и Час ЗВ (巳)]</t>
  </si>
  <si>
    <t>Одинокая планета, Приют одиночества (для мужчин) [Месяц ЗВ (巳) и Час ЗВ (申)]</t>
  </si>
  <si>
    <t>Одинокая планета, Приют одиночества (для мужчин) [Месяц ЗВ (午) и Час ЗВ (申)]</t>
  </si>
  <si>
    <t>Одинокая планета, Приют одиночества (для мужчин) [Месяц ЗВ (未) и Час ЗВ (申)]</t>
  </si>
  <si>
    <t>Одинокая планета, Приют одиночества (для мужчин) [Месяц ЗВ (申) и Час ЗВ (亥)]</t>
  </si>
  <si>
    <t>Одинокая планета, Приют одиночества (для мужчин) [Месяц ЗВ (酉) и Час ЗВ (亥)]</t>
  </si>
  <si>
    <t>Одинокая планета, Приют одиночества (для мужчин) [Месяц ЗВ (戌) и Час ЗВ (亥)]</t>
  </si>
  <si>
    <t>Одинокая планета, Приют одиночества (для мужчин) [Месяц ЗВ (亥) и Час ЗВ (寅)]</t>
  </si>
  <si>
    <t>10) Ч-Ч</t>
  </si>
  <si>
    <t>01) Г-Г</t>
  </si>
  <si>
    <t>02) Г-М</t>
  </si>
  <si>
    <t>03) Г-Д</t>
  </si>
  <si>
    <t>04) Г-Ч</t>
  </si>
  <si>
    <t>05) М-М</t>
  </si>
  <si>
    <t>06) М-Д</t>
  </si>
  <si>
    <t>07) М-Ч</t>
  </si>
  <si>
    <t>08) Д-Д</t>
  </si>
  <si>
    <t>09) Д-Ч</t>
  </si>
  <si>
    <t>=ЕСЛИ(ЕПУСТО(U3);"";U3)</t>
  </si>
  <si>
    <t>=ЕСЛИ(ЕПУСТО(W3);"";W3)</t>
  </si>
  <si>
    <t>=ЕСЛИ(ЕПУСТО(AB3);"";AB3)</t>
  </si>
  <si>
    <t>=ЕСЛИ(ЕПУСТО(AD3);"";AD3)</t>
  </si>
  <si>
    <t>10 Божеств. Правильная печать [Год НС (甲) и День НС (癸)]</t>
  </si>
  <si>
    <t>10 Божеств. Правильная печать [Год НС (乙) и День НС (壬)]</t>
  </si>
  <si>
    <t>10 Божеств. Правильная печать [Год НС (丙) и День НС (乙)]</t>
  </si>
  <si>
    <t>10 Божеств. Правильная печать [Год НС (丁) и День НС (甲)]</t>
  </si>
  <si>
    <t>10 Божеств. Правильная печать [Год НС (戊) и День НС (丁)]</t>
  </si>
  <si>
    <t>10 Божеств. Правильная печать [Год НС (己) и День НС (丙)]</t>
  </si>
  <si>
    <t>10 Божеств. Правильная печать [Год НС (庚) и День НС (己)]</t>
  </si>
  <si>
    <t>10 Божеств. Правильная печать [Год НС (辛) и День НС (戊)]</t>
  </si>
  <si>
    <t>10 Божеств. Правильная печать [Год НС (壬) и День НС (辛)]</t>
  </si>
  <si>
    <t>10 Божеств. Правильная печать [Год НС (癸) и День НС (庚)]</t>
  </si>
  <si>
    <t>Братство</t>
  </si>
  <si>
    <t>Грабитель богатства</t>
  </si>
  <si>
    <t>Дух наслаждения</t>
  </si>
  <si>
    <t>Ранение чиновника (Нападение на власть)</t>
  </si>
  <si>
    <t>Склонность к богатству (Косое богатство)</t>
  </si>
  <si>
    <t>Прямое богатство</t>
  </si>
  <si>
    <t>Убийство 7й позиции (Неправильный чиновник_</t>
  </si>
  <si>
    <t>Правильный чиновник (Правильная власть)</t>
  </si>
  <si>
    <t>Косая печать (Дух Совы)</t>
  </si>
  <si>
    <t>Правильная печать</t>
  </si>
  <si>
    <t>Звезда Генерала [Год ЗВ (寅) и День ЗВ (午)]</t>
  </si>
  <si>
    <t>Звезда Генерала [Год ЗВ (戌) и День ЗВ (午)]</t>
  </si>
  <si>
    <t>Звезда Генерала [Год ЗВ (巳) и День ЗВ (酉)]</t>
  </si>
  <si>
    <t>Звезда Генерала [Год ЗВ (丑) и День ЗВ (酉)]</t>
  </si>
  <si>
    <t>Звезда Генерала [Год ЗВ (申) и День ЗВ (子)]</t>
  </si>
  <si>
    <t>Звезда Генерала [Год ЗВ (辰) и День ЗВ (子)]</t>
  </si>
  <si>
    <t>Звезда Генерала [Год ЗВ (亥) и День ЗВ (卯)]</t>
  </si>
  <si>
    <t>Звезда Генерала [Год ЗВ (未) и День ЗВ (卯)]</t>
  </si>
  <si>
    <t>Цветущий балдахин [Год ЗВ (寅) и День ЗВ (戌)]</t>
  </si>
  <si>
    <t>Цветущий балдахин [Год ЗВ (午) и День ЗВ (戌)]</t>
  </si>
  <si>
    <t>Цветущий балдахин [Год ЗВ (巳) и День ЗВ (丑)]</t>
  </si>
  <si>
    <t>Цветущий балдахин [Год ЗВ (酉) и День ЗВ (丑)]</t>
  </si>
  <si>
    <t>Цветущий балдахин [Год ЗВ (申) и День ЗВ (辰)]</t>
  </si>
  <si>
    <t>Цветущий балдахин [Год ЗВ (子) и День ЗВ (辰)]</t>
  </si>
  <si>
    <t>Цветущий балдахин [Год ЗВ (亥) и День ЗВ (未)]</t>
  </si>
  <si>
    <t>Цветущий балдахин [Год ЗВ (卯) и День ЗВ (未)]</t>
  </si>
  <si>
    <t>Почтовая лошадь [Год ЗВ (寅) и День ЗВ (申)]</t>
  </si>
  <si>
    <t>Почтовая лошадь [Год ЗВ (午) и День ЗВ (申)]</t>
  </si>
  <si>
    <t>Почтовая лошадь [Год ЗВ (戌) и День ЗВ (申)]</t>
  </si>
  <si>
    <t>Почтовая лошадь [Год ЗВ (巳) и День ЗВ (亥)]</t>
  </si>
  <si>
    <t>Почтовая лошадь [Год ЗВ (酉) и День ЗВ (亥)]</t>
  </si>
  <si>
    <t>Почтовая лошадь [Год ЗВ (丑) и День ЗВ (亥)]</t>
  </si>
  <si>
    <t>Почтовая лошадь [Год ЗВ (申) и День ЗВ (寅)]</t>
  </si>
  <si>
    <t>Почтовая лошадь [Год ЗВ (子) и День ЗВ (寅)]</t>
  </si>
  <si>
    <t>Почтовая лошадь [Год ЗВ (辰) и День ЗВ (寅)]</t>
  </si>
  <si>
    <t>Почтовая лошадь [Год ЗВ (亥) и День ЗВ (巳)]</t>
  </si>
  <si>
    <t>Почтовая лошадь [Год ЗВ (卯) и День ЗВ (巳)]</t>
  </si>
  <si>
    <t>Почтовая лошадь [Год ЗВ (未) и День ЗВ (巳)]</t>
  </si>
  <si>
    <t>Демон уничтожения [Год ЗВ (寅) и День ЗВ (巳)]</t>
  </si>
  <si>
    <t>Демон уничтожения [Год ЗВ (午) и День ЗВ (巳)]</t>
  </si>
  <si>
    <t>Демон уничтожения [Год ЗВ (戌) и День ЗВ (巳)]</t>
  </si>
  <si>
    <t>Демон уничтожения [Год ЗВ (巳) и День ЗВ (申)]</t>
  </si>
  <si>
    <t>Демон уничтожения [Год ЗВ (酉) и День ЗВ (申)]</t>
  </si>
  <si>
    <t>Демон уничтожения [Год ЗВ (丑) и День ЗВ (申)]</t>
  </si>
  <si>
    <t>Демон уничтожения [Год ЗВ (申) и День ЗВ (亥)]</t>
  </si>
  <si>
    <t>Демон уничтожения [Год ЗВ (子) и День ЗВ (亥)]</t>
  </si>
  <si>
    <t>Демон уничтожения [Год ЗВ (辰) и День ЗВ (亥)]</t>
  </si>
  <si>
    <t>Демон уничтожения [Год ЗВ (亥) и День ЗВ (寅)]</t>
  </si>
  <si>
    <t>Демон уничтожения [Год ЗВ (卯) и День ЗВ (寅)]</t>
  </si>
  <si>
    <t>Демон уничтожения [Год ЗВ (未) и День ЗВ (寅)]</t>
  </si>
  <si>
    <t>Демон грабежа [Год ЗВ (寅) и День ЗВ (亥)]</t>
  </si>
  <si>
    <t>Демон грабежа [Год ЗВ (午) и День ЗВ (亥)]</t>
  </si>
  <si>
    <t>Демон грабежа [Год ЗВ (戌) и День ЗВ (亥)]</t>
  </si>
  <si>
    <t>Демон грабежа [Год ЗВ (巳) и День ЗВ (寅)]</t>
  </si>
  <si>
    <t>Демон грабежа [Год ЗВ (酉) и День ЗВ (寅)]</t>
  </si>
  <si>
    <t>Демон грабежа [Год ЗВ (丑) и День ЗВ (寅)]</t>
  </si>
  <si>
    <t>Демон грабежа [Год ЗВ (申) и День ЗВ (巳)]</t>
  </si>
  <si>
    <t>Демон грабежа [Год ЗВ (子) и День ЗВ (巳)]</t>
  </si>
  <si>
    <t>Демон грабежа [Год ЗВ (辰) и День ЗВ (巳)]</t>
  </si>
  <si>
    <t>Демон грабежа [Год ЗВ (亥) и День ЗВ (申)]</t>
  </si>
  <si>
    <t>Демон грабежа [Год ЗВ (卯) и День ЗВ (申)]</t>
  </si>
  <si>
    <t>Демон грабежа [Год ЗВ (未) и День ЗВ (申)]</t>
  </si>
  <si>
    <t>Цветок романтики / Цветок персика [Год ЗВ (寅) и День ЗВ (卯)]</t>
  </si>
  <si>
    <t>Цветок романтики / Цветок персика [Год ЗВ (午) и День ЗВ (卯)]</t>
  </si>
  <si>
    <t>Цветок романтики / Цветок персика [Год ЗВ (戌) и День ЗВ (卯)]</t>
  </si>
  <si>
    <t>Цветок романтики / Цветок персика [Год ЗВ (巳) и День ЗВ (午)]</t>
  </si>
  <si>
    <t>Цветок романтики / Цветок персика [Год ЗВ (酉) и День ЗВ (午)]</t>
  </si>
  <si>
    <t>Цветок романтики / Цветок персика [Год ЗВ (丑) и День ЗВ (午)]</t>
  </si>
  <si>
    <t>Цветок романтики / Цветок персика [Год ЗВ (申) и День ЗВ (酉)]</t>
  </si>
  <si>
    <t>Цветок романтики / Цветок персика [Год ЗВ (子) и День ЗВ (酉)]</t>
  </si>
  <si>
    <t>Цветок романтики / Цветок персика [Год ЗВ (辰) и День ЗВ (酉)]</t>
  </si>
  <si>
    <t>Цветок романтики / Цветок персика [Год ЗВ (亥) и День ЗВ (子)]</t>
  </si>
  <si>
    <t>Цветок романтики / Цветок персика [Год ЗВ (卯) и День ЗВ (子)]</t>
  </si>
  <si>
    <t>Цветок романтики / Цветок персика [Год ЗВ (未) и День ЗВ (子)]</t>
  </si>
  <si>
    <t>Звезда Бедствий [Год ЗВ (寅) и День ЗВ (子)]</t>
  </si>
  <si>
    <t>Звезда Бедствий [Год ЗВ (午) и День ЗВ (子)]</t>
  </si>
  <si>
    <t>Звезда Бедствий [Год ЗВ (戌) и День ЗВ (子)]</t>
  </si>
  <si>
    <t>Звезда Бедствий [Год ЗВ (巳) и День ЗВ (卯)]</t>
  </si>
  <si>
    <t>Звезда Бедствий [Год ЗВ (酉) и День ЗВ (卯)]</t>
  </si>
  <si>
    <t>Звезда Бедствий [Год ЗВ (丑) и День ЗВ (卯)]</t>
  </si>
  <si>
    <t>Звезда Бедствий [Год ЗВ (申) и День ЗВ (午)]</t>
  </si>
  <si>
    <t>Звезда Бедствий [Год ЗВ (子) и День ЗВ (午)]</t>
  </si>
  <si>
    <t>Звезда Бедствий [Год ЗВ (辰) и День ЗВ (午)]</t>
  </si>
  <si>
    <t>Звезда Бедствий [Год ЗВ (亥) и День ЗВ (酉)]</t>
  </si>
  <si>
    <t>Звезда Бедствий [Год ЗВ (卯) и День ЗВ (酉)]</t>
  </si>
  <si>
    <t>Звезда Бедствий [Год ЗВ (未) и День ЗВ (酉)]</t>
  </si>
  <si>
    <t>Небесный доктор / медик [Год ЗВ (子) и День ЗВ (亥)]</t>
  </si>
  <si>
    <t>Небесный доктор / медик [Год ЗВ (丑) и День ЗВ (子)]</t>
  </si>
  <si>
    <t>Небесный доктор / медик [Год ЗВ (寅) и День ЗВ (丑)]</t>
  </si>
  <si>
    <t>Небесный доктор / медик [Год ЗВ (卯) и День ЗВ (寅)]</t>
  </si>
  <si>
    <t>Небесный доктор / медик [Год ЗВ (辰) и День ЗВ (卯)]</t>
  </si>
  <si>
    <t>Небесный доктор / медик [Год ЗВ (巳) и День ЗВ (辰)]</t>
  </si>
  <si>
    <t>Небесный доктор / медик [Год ЗВ (午) и День ЗВ (巳)]</t>
  </si>
  <si>
    <t>Небесный доктор / медик [Год ЗВ (未) и День ЗВ (午)]</t>
  </si>
  <si>
    <t>Небесный доктор / медик [Год ЗВ (申) и День ЗВ (未)]</t>
  </si>
  <si>
    <t>Небесный доктор / медик [Год ЗВ (酉) и День ЗВ (申)]</t>
  </si>
  <si>
    <t>Небесный доктор / медик [Год ЗВ (戌) и День ЗВ (酉)]</t>
  </si>
  <si>
    <t>Небесный доктор / медик [Год ЗВ (亥) и День ЗВ (戌)]</t>
  </si>
  <si>
    <t>Звезда Генерала [День ЗВ (寅) и Час ЗВ (午)]</t>
  </si>
  <si>
    <t>Звезда Генерала [День ЗВ (午) и Час ЗВ (午)]</t>
  </si>
  <si>
    <t>Звезда Генерала [День ЗВ (戌) и Час ЗВ (午)]</t>
  </si>
  <si>
    <t>Звезда Генерала [День ЗВ (巳) и Час ЗВ (酉)]</t>
  </si>
  <si>
    <t>Звезда Генерала [День ЗВ (酉) и Час ЗВ (酉)]</t>
  </si>
  <si>
    <t>Звезда Генерала [День ЗВ (丑) и Час ЗВ (酉)]</t>
  </si>
  <si>
    <t>Звезда Генерала [День ЗВ (申) и Час ЗВ (子)]</t>
  </si>
  <si>
    <t>Звезда Генерала [День ЗВ (子) и Час ЗВ (子)]</t>
  </si>
  <si>
    <t>Звезда Генерала [День ЗВ (辰) и Час ЗВ (子)]</t>
  </si>
  <si>
    <t>Звезда Генерала [День ЗВ (亥) и Час ЗВ (卯)]</t>
  </si>
  <si>
    <t>Звезда Генерала [День ЗВ (卯) и Час ЗВ (卯)]</t>
  </si>
  <si>
    <t>Звезда Генерала [День ЗВ (未) и Час ЗВ (卯)]</t>
  </si>
  <si>
    <t>Цветущий балдахин [День ЗВ (寅) и Час ЗВ (戌)]</t>
  </si>
  <si>
    <t>Цветущий балдахин [День ЗВ (午) и Час ЗВ (戌)]</t>
  </si>
  <si>
    <t>Цветущий балдахин [День ЗВ (戌) и Час ЗВ (戌)]</t>
  </si>
  <si>
    <t>Цветущий балдахин [День ЗВ (巳) и Час ЗВ (丑)]</t>
  </si>
  <si>
    <t>Цветущий балдахин [День ЗВ (酉) и Час ЗВ (丑)]</t>
  </si>
  <si>
    <t>Цветущий балдахин [День ЗВ (丑) и Час ЗВ (丑)]</t>
  </si>
  <si>
    <t>Цветущий балдахин [День ЗВ (申) и Час ЗВ (辰)]</t>
  </si>
  <si>
    <t>Цветущий балдахин [День ЗВ (子) и Час ЗВ (辰)]</t>
  </si>
  <si>
    <t>Цветущий балдахин [День ЗВ (辰) и Час ЗВ (辰)]</t>
  </si>
  <si>
    <t>Цветущий балдахин [День ЗВ (亥) и Час ЗВ (未)]</t>
  </si>
  <si>
    <t>Цветущий балдахин [День ЗВ (卯) и Час ЗВ (未)]</t>
  </si>
  <si>
    <t>Цветущий балдахин [День ЗВ (未) и Час ЗВ (未)]</t>
  </si>
  <si>
    <t>Почтовая лошадь [День ЗВ (寅) и Час ЗВ (申)]</t>
  </si>
  <si>
    <t>Почтовая лошадь [День ЗВ (午) и Час ЗВ (申)]</t>
  </si>
  <si>
    <t>Почтовая лошадь [День ЗВ (戌) и Час ЗВ (申)]</t>
  </si>
  <si>
    <t>Почтовая лошадь [День ЗВ (巳) и Час ЗВ (亥)]</t>
  </si>
  <si>
    <t>Почтовая лошадь [День ЗВ (酉) и Час ЗВ (亥)]</t>
  </si>
  <si>
    <t>Почтовая лошадь [День ЗВ (丑) и Час ЗВ (亥)]</t>
  </si>
  <si>
    <t>Почтовая лошадь [День ЗВ (申) и Час ЗВ (寅)]</t>
  </si>
  <si>
    <t>Почтовая лошадь [День ЗВ (子) и Час ЗВ (寅)]</t>
  </si>
  <si>
    <t>Почтовая лошадь [День ЗВ (辰) и Час ЗВ (寅)]</t>
  </si>
  <si>
    <t>Почтовая лошадь [День ЗВ (亥) и Час ЗВ (巳)]</t>
  </si>
  <si>
    <t>Почтовая лошадь [День ЗВ (卯) и Час ЗВ (巳)]</t>
  </si>
  <si>
    <t>Почтовая лошадь [День ЗВ (未) и Час ЗВ (巳)]</t>
  </si>
  <si>
    <t>Демон уничтожения [День ЗВ (寅) и Час ЗВ (巳)]</t>
  </si>
  <si>
    <t>Демон уничтожения [День ЗВ (午) и Час ЗВ (巳)]</t>
  </si>
  <si>
    <t>Демон уничтожения [День ЗВ (戌) и Час ЗВ (巳)]</t>
  </si>
  <si>
    <t>Демон уничтожения [День ЗВ (巳) и Час ЗВ (申)]</t>
  </si>
  <si>
    <t>Демон уничтожения [День ЗВ (酉) и Час ЗВ (申)]</t>
  </si>
  <si>
    <t>Демон уничтожения [День ЗВ (丑) и Час ЗВ (申)]</t>
  </si>
  <si>
    <t>Демон уничтожения [День ЗВ (申) и Час ЗВ (亥)]</t>
  </si>
  <si>
    <t>Демон уничтожения [День ЗВ (子) и Час ЗВ (亥)]</t>
  </si>
  <si>
    <t>Демон уничтожения [День ЗВ (辰) и Час ЗВ (亥)]</t>
  </si>
  <si>
    <t>Демон уничтожения [День ЗВ (亥) и Час ЗВ (寅)]</t>
  </si>
  <si>
    <t>Демон уничтожения [День ЗВ (卯) и Час ЗВ (寅)]</t>
  </si>
  <si>
    <t>Демон уничтожения [День ЗВ (未) и Час ЗВ (寅)]</t>
  </si>
  <si>
    <t>Демон грабежа [День ЗВ (寅) и Час ЗВ (亥)]</t>
  </si>
  <si>
    <t>Демон грабежа [День ЗВ (午) и Час ЗВ (亥)]</t>
  </si>
  <si>
    <t>Демон грабежа [День ЗВ (戌) и Час ЗВ (亥)]</t>
  </si>
  <si>
    <t>Демон грабежа [День ЗВ (巳) и Час ЗВ (寅)]</t>
  </si>
  <si>
    <t>Демон грабежа [День ЗВ (酉) и Час ЗВ (寅)]</t>
  </si>
  <si>
    <t>Демон грабежа [День ЗВ (丑) и Час ЗВ (寅)]</t>
  </si>
  <si>
    <t>Демон грабежа [День ЗВ (申) и Час ЗВ (巳)]</t>
  </si>
  <si>
    <t>Демон грабежа [День ЗВ (子) и Час ЗВ (巳)]</t>
  </si>
  <si>
    <t>Демон грабежа [День ЗВ (辰) и Час ЗВ (巳)]</t>
  </si>
  <si>
    <t>Демон грабежа [День ЗВ (亥) и Час ЗВ (申)]</t>
  </si>
  <si>
    <t>Демон грабежа [День ЗВ (卯) и Час ЗВ (申)]</t>
  </si>
  <si>
    <t>Демон грабежа [День ЗВ (未) и Час ЗВ (申)]</t>
  </si>
  <si>
    <t>Цветок романтики / Цветок персика [День ЗВ (寅) и Час ЗВ (卯)]</t>
  </si>
  <si>
    <t>Цветок романтики / Цветок персика [День ЗВ (午) и Час ЗВ (卯)]</t>
  </si>
  <si>
    <t>Цветок романтики / Цветок персика [День ЗВ (戌) и Час ЗВ (卯)]</t>
  </si>
  <si>
    <t>Цветок романтики / Цветок персика [День ЗВ (巳) и Час ЗВ (午)]</t>
  </si>
  <si>
    <t>Цветок романтики / Цветок персика [День ЗВ (酉) и Час ЗВ (午)]</t>
  </si>
  <si>
    <t>Цветок романтики / Цветок персика [День ЗВ (丑) и Час ЗВ (午)]</t>
  </si>
  <si>
    <t>Цветок романтики / Цветок персика [День ЗВ (申) и Час ЗВ (酉)]</t>
  </si>
  <si>
    <t>Цветок романтики / Цветок персика [День ЗВ (子) и Час ЗВ (酉)]</t>
  </si>
  <si>
    <t>Цветок романтики / Цветок персика [День ЗВ (辰) и Час ЗВ (酉)]</t>
  </si>
  <si>
    <t>Цветок романтики / Цветок персика [День ЗВ (亥) и Час ЗВ (子)]</t>
  </si>
  <si>
    <t>Цветок романтики / Цветок персика [День ЗВ (卯) и Час ЗВ (子)]</t>
  </si>
  <si>
    <t>Цветок романтики / Цветок персика [День ЗВ (未) и Час ЗВ (子)]</t>
  </si>
  <si>
    <t>Звезда Бедствий [День ЗВ (寅) и Час ЗВ (子)]</t>
  </si>
  <si>
    <t>Звезда Бедствий [День ЗВ (午) и Час ЗВ (子)]</t>
  </si>
  <si>
    <t>Звезда Бедствий [День ЗВ (戌) и Час ЗВ (子)]</t>
  </si>
  <si>
    <t>Звезда Бедствий [День ЗВ (巳) и Час ЗВ (卯)]</t>
  </si>
  <si>
    <t>Звезда Бедствий [День ЗВ (酉) и Час ЗВ (卯)]</t>
  </si>
  <si>
    <t>Звезда Бедствий [День ЗВ (丑) и Час ЗВ (卯)]</t>
  </si>
  <si>
    <t>Звезда Бедствий [День ЗВ (申) и Час ЗВ (午)]</t>
  </si>
  <si>
    <t>Звезда Бедствий [День ЗВ (子) и Час ЗВ (午)]</t>
  </si>
  <si>
    <t>Звезда Бедствий [День ЗВ (辰) и Час ЗВ (午)]</t>
  </si>
  <si>
    <t>Звезда Бедствий [День ЗВ (亥) и Час ЗВ (酉)]</t>
  </si>
  <si>
    <t>Звезда Бедствий [День ЗВ (卯) и Час ЗВ (酉)]</t>
  </si>
  <si>
    <t>Звезда Бедствий [День ЗВ (未) и Час ЗВ (酉)]</t>
  </si>
  <si>
    <t>Небесный доктор / медик [День ЗВ (子) и Час ЗВ (亥)]</t>
  </si>
  <si>
    <t>Небесный доктор / медик [День ЗВ (丑) и Час ЗВ (子)]</t>
  </si>
  <si>
    <t>Небесный доктор / медик [День ЗВ (寅) и Час ЗВ (丑)]</t>
  </si>
  <si>
    <t>Небесный доктор / медик [День ЗВ (卯) и Час ЗВ (寅)]</t>
  </si>
  <si>
    <t>Небесный доктор / медик [День ЗВ (辰) и Час ЗВ (卯)]</t>
  </si>
  <si>
    <t>Небесный доктор / медик [День ЗВ (巳) и Час ЗВ (辰)]</t>
  </si>
  <si>
    <t>Небесный доктор / медик [День ЗВ (午) и Час ЗВ (巳)]</t>
  </si>
  <si>
    <t>Небесный доктор / медик [День ЗВ (未) и Час ЗВ (午)]</t>
  </si>
  <si>
    <t>Небесный доктор / медик [День ЗВ (申) и Час ЗВ (未)]</t>
  </si>
  <si>
    <t>Небесный доктор / медик [День ЗВ (酉) и Час ЗВ (申)]</t>
  </si>
  <si>
    <t>Небесный доктор / медик [День ЗВ (戌) и Час ЗВ (酉)]</t>
  </si>
  <si>
    <t>Небесный доктор / медик [День ЗВ (亥) и Час ЗВ (戌)]</t>
  </si>
  <si>
    <t>Небесная благодать [Год ЗВ (子) и Месяц ЗВ (巳)]</t>
  </si>
  <si>
    <t>Небесная благодать [Год ЗВ (寅) и Месяц ЗВ (丁)]</t>
  </si>
  <si>
    <t>Небесная благодать [Год ЗВ (卯) и Месяц ЗВ (申)]</t>
  </si>
  <si>
    <t>Небесная благодать [Год ЗВ (午) и Месяц ЗВ (亥)]</t>
  </si>
  <si>
    <t>Небесная благодать [Год ЗВ (申) и Месяц ЗВ (癸)]</t>
  </si>
  <si>
    <t>Небесная благодать [Год ЗВ (酉) и Месяц ЗВ (寅)]</t>
  </si>
  <si>
    <t>Сети небес и земли [Год ЗВ (戌) и Месяц ЗВ (亥)]</t>
  </si>
  <si>
    <t>Сети небес и земли [Год ЗВ (辰) и Месяц ЗВ (巳)]</t>
  </si>
  <si>
    <t>Звезда искусств [Год ЗВ (申) и Месяц ЗВ (辰)]</t>
  </si>
  <si>
    <t>Звезда искусств [Год ЗВ (子) и Месяц ЗВ (辰)]</t>
  </si>
  <si>
    <t>Звезда искусств [Год ЗВ (辰) и Месяц ЗВ (辰)]</t>
  </si>
  <si>
    <t>Звезда искусств [Год ЗВ (亥) и Месяц ЗВ (未)]</t>
  </si>
  <si>
    <t>Звезда искусств [Год ЗВ (卯) и Месяц ЗВ (未)]</t>
  </si>
  <si>
    <t>Звезда искусств [Год ЗВ (未) и Месяц ЗВ (未)]</t>
  </si>
  <si>
    <t>Звезда искусств [Год ЗВ (寅) и Месяц ЗВ (戌)]</t>
  </si>
  <si>
    <t>Звезда искусств [Год ЗВ (午) и Месяц ЗВ (戌)]</t>
  </si>
  <si>
    <t>Звезда искусств [Год ЗВ (戌) и Месяц ЗВ (戌)]</t>
  </si>
  <si>
    <t>Звезда искусств [Год ЗВ (巳) и Месяц ЗВ (丑)]</t>
  </si>
  <si>
    <t>Звезда искусств [Год ЗВ (酉) и Месяц ЗВ (丑)]</t>
  </si>
  <si>
    <t>Звезда искусств [Год ЗВ (丑) и Месяц ЗВ (丑)]</t>
  </si>
  <si>
    <t>Небесная добродетель [Год ЗВ (寅) и Месяц ЗВ (丁)]</t>
  </si>
  <si>
    <t>Небесная добродетель [Год ЗВ (卯) и Месяц ЗВ (申)]</t>
  </si>
  <si>
    <t>Небесная добродетель [Год ЗВ (午) и Месяц ЗВ (亥)]</t>
  </si>
  <si>
    <t>Небесная добродетель [Год ЗВ (酉) и Месяц ЗВ (寅)]</t>
  </si>
  <si>
    <t>Небесная добродетель [Год ЗВ (子) и Месяц ЗВ (巳)]</t>
  </si>
  <si>
    <t>Красный луань, Красный феникс, Волшебник Любви [Год ЗВ (子) и День ЗВ (卯)]</t>
  </si>
  <si>
    <t>Красный луань, Красный феникс, Волшебник Любви [Год ЗВ (丑) и День ЗВ (寅)]</t>
  </si>
  <si>
    <t>Красный луань, Красный феникс, Волшебник Любви [Год ЗВ (寅) и День ЗВ (丑)]</t>
  </si>
  <si>
    <t>Красный луань, Красный феникс, Волшебник Любви [Год ЗВ (卯) и День ЗВ (子)]</t>
  </si>
  <si>
    <t>Красный луань, Красный феникс, Волшебник Любви [Год ЗВ (辰) и День ЗВ (亥)]</t>
  </si>
  <si>
    <t>Красный луань, Красный феникс, Волшебник Любви [Год ЗВ (巳) и День ЗВ (戌)]</t>
  </si>
  <si>
    <t>Красный луань, Красный феникс, Волшебник Любви [Год ЗВ (午) и День ЗВ (酉)]</t>
  </si>
  <si>
    <t>Красный луань, Красный феникс, Волшебник Любви [Год ЗВ (未) и День ЗВ (申)]</t>
  </si>
  <si>
    <t>Красный луань, Красный феникс, Волшебник Любви [Год ЗВ (申) и День ЗВ (未)]</t>
  </si>
  <si>
    <t>Красный луань, Красный феникс, Волшебник Любви [Год ЗВ (酉) и День ЗВ (午)]</t>
  </si>
  <si>
    <t>Красный луань, Красный феникс, Волшебник Любви [Год ЗВ (戌) и День ЗВ (巳)]</t>
  </si>
  <si>
    <t>Красный луань, Красный феникс, Волшебник Любви [Год ЗВ (亥) и День ЗВ (戌)]</t>
  </si>
  <si>
    <t>Одинокая планета, Приют одиночества (для Женщин) [Год ЗВ (子) и День ЗВ (戌)]</t>
  </si>
  <si>
    <t>Одинокая планета, Приют одиночества (для Женщин) [Год ЗВ (丑) и День ЗВ (戌)]</t>
  </si>
  <si>
    <t>Одинокая планета, Приют одиночества (для Женщин) [Год ЗВ (寅) и День ЗВ (丑)]</t>
  </si>
  <si>
    <t>Одинокая планета, Приют одиночества (для Женщин) [Год ЗВ (卯) и День ЗВ (丑)]</t>
  </si>
  <si>
    <t>Одинокая планета, Приют одиночества (для Женщин) [Год ЗВ (辰) и День ЗВ (丑)]</t>
  </si>
  <si>
    <t>Одинокая планета, Приют одиночества (для Женщин) [Год ЗВ (巳) и День ЗВ (辰)]</t>
  </si>
  <si>
    <t>Одинокая планета, Приют одиночества (для Женщин) [Год ЗВ (午) и День ЗВ (辰)]</t>
  </si>
  <si>
    <t>Одинокая планета, Приют одиночества (для Женщин) [Год ЗВ (未) и День ЗВ (辰)]</t>
  </si>
  <si>
    <t>Одинокая планета, Приют одиночества (для Женщин) [Год ЗВ (申) и День ЗВ (未)]</t>
  </si>
  <si>
    <t>Одинокая планета, Приют одиночества (для Женщин) [Год ЗВ (酉) и День ЗВ (未)]</t>
  </si>
  <si>
    <t>Одинокая планета, Приют одиночества (для Женщин) [Год ЗВ (戌) и День ЗВ (未)]</t>
  </si>
  <si>
    <t>Одинокая планета, Приют одиночества (для Женщин) [Год ЗВ (亥) и День ЗВ (戌)]</t>
  </si>
  <si>
    <t>Одинокая планета, Приют одиночества (для мужчин) [Год ЗВ (子) и День ЗВ (寅)]</t>
  </si>
  <si>
    <t>Одинокая планета, Приют одиночества (для мужчин) [Год ЗВ (丑) и День ЗВ (寅)]</t>
  </si>
  <si>
    <t>Одинокая планета, Приют одиночества (для мужчин) [Год ЗВ (寅) и День ЗВ (巳)]</t>
  </si>
  <si>
    <t>Одинокая планета, Приют одиночества (для мужчин) [Год ЗВ (卯) и День ЗВ (巳)]</t>
  </si>
  <si>
    <t>Одинокая планета, Приют одиночества (для мужчин) [Год ЗВ (辰) и День ЗВ (巳)]</t>
  </si>
  <si>
    <t>Одинокая планета, Приют одиночества (для мужчин) [Год ЗВ (巳) и День ЗВ (申)]</t>
  </si>
  <si>
    <t>Одинокая планета, Приют одиночества (для мужчин) [Год ЗВ (午) и День ЗВ (申)]</t>
  </si>
  <si>
    <t>Одинокая планета, Приют одиночества (для мужчин) [Год ЗВ (未) и День ЗВ (申)]</t>
  </si>
  <si>
    <t>Одинокая планета, Приют одиночества (для мужчин) [Год ЗВ (申) и День ЗВ (亥)]</t>
  </si>
  <si>
    <t>Одинокая планета, Приют одиночества (для мужчин) [Год ЗВ (酉) и День ЗВ (亥)]</t>
  </si>
  <si>
    <t>Одинокая планета, Приют одиночества (для мужчин) [Год ЗВ (戌) и День ЗВ (亥)]</t>
  </si>
  <si>
    <t>Одинокая планета, Приют одиночества (для мужчин) [Год ЗВ (亥) и День ЗВ (寅)]</t>
  </si>
  <si>
    <t>Небесная благодать [Год ЗВ (子) и День ЗВ (巳)]</t>
  </si>
  <si>
    <t>Небесная благодать [Год ЗВ (寅) и День ЗВ (丁)]</t>
  </si>
  <si>
    <t>Небесная благодать [Год ЗВ (卯) и День ЗВ (申)]</t>
  </si>
  <si>
    <t>Небесная благодать [Год ЗВ (午) и День ЗВ (亥)]</t>
  </si>
  <si>
    <t>Небесная благодать [Год ЗВ (申) и День ЗВ (癸)]</t>
  </si>
  <si>
    <t>Небесная благодать [Год ЗВ (酉) и День ЗВ (寅)]</t>
  </si>
  <si>
    <t>Сети небес и земли [Год ЗВ (戌) и День ЗВ (亥)]</t>
  </si>
  <si>
    <t>Сети небес и земли [Год ЗВ (辰) и День ЗВ (巳)]</t>
  </si>
  <si>
    <t>Звезда искусств [Год ЗВ (申) и День ЗВ (辰)]</t>
  </si>
  <si>
    <t>Звезда искусств [Год ЗВ (子) и День ЗВ (辰)]</t>
  </si>
  <si>
    <t>Звезда искусств [Год ЗВ (辰) и День ЗВ (辰)]</t>
  </si>
  <si>
    <t>Звезда искусств [Год ЗВ (亥) и День ЗВ (未)]</t>
  </si>
  <si>
    <t>Звезда искусств [Год ЗВ (卯) и День ЗВ (未)]</t>
  </si>
  <si>
    <t>Звезда искусств [Год ЗВ (未) и День ЗВ (未)]</t>
  </si>
  <si>
    <t>Звезда искусств [Год ЗВ (寅) и День ЗВ (戌)]</t>
  </si>
  <si>
    <t>Звезда искусств [Год ЗВ (午) и День ЗВ (戌)]</t>
  </si>
  <si>
    <t>Звезда искусств [Год ЗВ (戌) и День ЗВ (戌)]</t>
  </si>
  <si>
    <t>Звезда искусств [Год ЗВ (巳) и День ЗВ (丑)]</t>
  </si>
  <si>
    <t>Звезда искусств [Год ЗВ (酉) и День ЗВ (丑)]</t>
  </si>
  <si>
    <t>Звезда искусств [Год ЗВ (丑) и День ЗВ (丑)]</t>
  </si>
  <si>
    <t>Небесная добродетель [Год ЗВ (寅) и День ЗВ (丁)]</t>
  </si>
  <si>
    <t>Небесная добродетель [Год ЗВ (卯) и День ЗВ (申)]</t>
  </si>
  <si>
    <t>Небесная добродетель [Год ЗВ (午) и День ЗВ (亥)]</t>
  </si>
  <si>
    <t>Небесная добродетель [Год ЗВ (酉) и День ЗВ (寅)]</t>
  </si>
  <si>
    <t>Небесная добродетель [Год ЗВ (子) и День ЗВ (巳)]</t>
  </si>
  <si>
    <t>Небесная благодать [Год ЗВ (子) и Час ЗВ (巳)]</t>
  </si>
  <si>
    <t>Небесная благодать [Год ЗВ (寅) и Час ЗВ (丁)]</t>
  </si>
  <si>
    <t>Небесная благодать [Год ЗВ (卯) и Час ЗВ (申)]</t>
  </si>
  <si>
    <t>Небесная благодать [Год ЗВ (午) и Час ЗВ (亥)]</t>
  </si>
  <si>
    <t>Небесная благодать [Год ЗВ (申) и Час ЗВ (癸)]</t>
  </si>
  <si>
    <t>Небесная благодать [Год ЗВ (酉) и Час ЗВ (寅)]</t>
  </si>
  <si>
    <t>Сети небес и земли [Год ЗВ (戌) и Час ЗВ (亥)]</t>
  </si>
  <si>
    <t>Сети небес и земли [Год ЗВ (辰) и Час ЗВ (巳)]</t>
  </si>
  <si>
    <t>Звезда искусств [Год ЗВ (申) и Час ЗВ (辰)]</t>
  </si>
  <si>
    <t>Звезда искусств [Год ЗВ (子) и Час ЗВ (辰)]</t>
  </si>
  <si>
    <t>Звезда искусств [Год ЗВ (辰) и Час ЗВ (辰)]</t>
  </si>
  <si>
    <t>Звезда искусств [Год ЗВ (亥) и Час ЗВ (未)]</t>
  </si>
  <si>
    <t>Звезда искусств [Год ЗВ (卯) и Час ЗВ (未)]</t>
  </si>
  <si>
    <t>Звезда искусств [Год ЗВ (未) и Час ЗВ (未)]</t>
  </si>
  <si>
    <t>Звезда искусств [Год ЗВ (寅) и Час ЗВ (戌)]</t>
  </si>
  <si>
    <t>Звезда искусств [Год ЗВ (午) и Час ЗВ (戌)]</t>
  </si>
  <si>
    <t>Звезда искусств [Год ЗВ (戌) и Час ЗВ (戌)]</t>
  </si>
  <si>
    <t>Звезда искусств [Год ЗВ (巳) и Час ЗВ (丑)]</t>
  </si>
  <si>
    <t>Звезда искусств [Год ЗВ (酉) и Час ЗВ (丑)]</t>
  </si>
  <si>
    <t>Звезда искусств [Год ЗВ (丑) и Час ЗВ (丑)]</t>
  </si>
  <si>
    <t>Небесная добродетель [Год ЗВ (寅) и Час ЗВ (丁)]</t>
  </si>
  <si>
    <t>Небесная добродетель [Год ЗВ (卯) и Час ЗВ (申)]</t>
  </si>
  <si>
    <t>Небесная добродетель [Год ЗВ (午) и Час ЗВ (亥)]</t>
  </si>
  <si>
    <t>Небесная добродетель [Год ЗВ (酉) и Час ЗВ (寅)]</t>
  </si>
  <si>
    <t>Небесная добродетель [Год ЗВ (子) и Час ЗВ (巳)]</t>
  </si>
  <si>
    <t>Небесная благодать [Месяц ЗВ (子) и День ЗВ (巳)]</t>
  </si>
  <si>
    <t>Небесная благодать [Месяц ЗВ (寅) и День ЗВ (丁)]</t>
  </si>
  <si>
    <t>Небесная благодать [Месяц ЗВ (卯) и День ЗВ (申)]</t>
  </si>
  <si>
    <t>Небесная благодать [Месяц ЗВ (午) и День ЗВ (亥)]</t>
  </si>
  <si>
    <t>Небесная благодать [Месяц ЗВ (申) и День ЗВ (癸)]</t>
  </si>
  <si>
    <t>Небесная благодать [Месяц ЗВ (酉) и День ЗВ (寅)]</t>
  </si>
  <si>
    <t>Сети небес и земли [Месяц ЗВ (戌) и День ЗВ (亥)]</t>
  </si>
  <si>
    <t>Сети небес и земли [Месяц ЗВ (辰) и День ЗВ (巳)]</t>
  </si>
  <si>
    <t>Звезда искусств [Месяц ЗВ (申) и День ЗВ (辰)]</t>
  </si>
  <si>
    <t>Звезда искусств [Месяц ЗВ (子) и День ЗВ (辰)]</t>
  </si>
  <si>
    <t>Звезда искусств [Месяц ЗВ (辰) и День ЗВ (辰)]</t>
  </si>
  <si>
    <t>Звезда искусств [Месяц ЗВ (亥) и День ЗВ (未)]</t>
  </si>
  <si>
    <t>Звезда искусств [Месяц ЗВ (卯) и День ЗВ (未)]</t>
  </si>
  <si>
    <t>Звезда искусств [Месяц ЗВ (未) и День ЗВ (未)]</t>
  </si>
  <si>
    <t>Звезда искусств [Месяц ЗВ (寅) и День ЗВ (戌)]</t>
  </si>
  <si>
    <t>Звезда искусств [Месяц ЗВ (午) и День ЗВ (戌)]</t>
  </si>
  <si>
    <t>Звезда искусств [Месяц ЗВ (戌) и День ЗВ (戌)]</t>
  </si>
  <si>
    <t>Звезда искусств [Месяц ЗВ (巳) и День ЗВ (丑)]</t>
  </si>
  <si>
    <t>Звезда искусств [Месяц ЗВ (酉) и День ЗВ (丑)]</t>
  </si>
  <si>
    <t>Звезда искусств [Месяц ЗВ (丑) и День ЗВ (丑)]</t>
  </si>
  <si>
    <t>Небесная добродетель [Месяц ЗВ (寅) и День ЗВ (丁)]</t>
  </si>
  <si>
    <t>Небесная добродетель [Месяц ЗВ (卯) и День ЗВ (申)]</t>
  </si>
  <si>
    <t>Небесная добродетель [Месяц ЗВ (午) и День ЗВ (亥)]</t>
  </si>
  <si>
    <t>Небесная добродетель [Месяц ЗВ (酉) и День ЗВ (寅)]</t>
  </si>
  <si>
    <t>Небесная добродетель [Месяц ЗВ (子) и День ЗВ (巳)]</t>
  </si>
  <si>
    <t>Небесная благодать [Месяц ЗВ (子) и Час ЗВ (巳)]</t>
  </si>
  <si>
    <t>Небесная благодать [Месяц ЗВ (寅) и Час ЗВ (丁)]</t>
  </si>
  <si>
    <t>Небесная благодать [Месяц ЗВ (卯) и Час ЗВ (申)]</t>
  </si>
  <si>
    <t>Небесная благодать [Месяц ЗВ (午) и Час ЗВ (亥)]</t>
  </si>
  <si>
    <t>Небесная благодать [Месяц ЗВ (申) и Час ЗВ (癸)]</t>
  </si>
  <si>
    <t>Небесная благодать [Месяц ЗВ (酉) и Час ЗВ (寅)]</t>
  </si>
  <si>
    <t>Сети небес и земли [Месяц ЗВ (戌) и Час ЗВ (亥)]</t>
  </si>
  <si>
    <t>Сети небес и земли [Месяц ЗВ (辰) и Час ЗВ (巳)]</t>
  </si>
  <si>
    <t>Звезда искусств [Месяц ЗВ (申) и Час ЗВ (辰)]</t>
  </si>
  <si>
    <t>Звезда искусств [Месяц ЗВ (子) и Час ЗВ (辰)]</t>
  </si>
  <si>
    <t>Звезда искусств [Месяц ЗВ (辰) и Час ЗВ (辰)]</t>
  </si>
  <si>
    <t>Звезда искусств [Месяц ЗВ (亥) и Час ЗВ (未)]</t>
  </si>
  <si>
    <t>Звезда искусств [Месяц ЗВ (卯) и Час ЗВ (未)]</t>
  </si>
  <si>
    <t>Звезда искусств [Месяц ЗВ (未) и Час ЗВ (未)]</t>
  </si>
  <si>
    <t>Звезда искусств [Месяц ЗВ (寅) и Час ЗВ (戌)]</t>
  </si>
  <si>
    <t>Звезда искусств [Месяц ЗВ (午) и Час ЗВ (戌)]</t>
  </si>
  <si>
    <t>Звезда искусств [Месяц ЗВ (戌) и Час ЗВ (戌)]</t>
  </si>
  <si>
    <t>Звезда искусств [Месяц ЗВ (巳) и Час ЗВ (丑)]</t>
  </si>
  <si>
    <t>Звезда искусств [Месяц ЗВ (酉) и Час ЗВ (丑)]</t>
  </si>
  <si>
    <t>Звезда искусств [Месяц ЗВ (丑) и Час ЗВ (丑)]</t>
  </si>
  <si>
    <t>Небесная добродетель [Месяц ЗВ (寅) и Час ЗВ (丁)]</t>
  </si>
  <si>
    <t>Небесная добродетель [Месяц ЗВ (卯) и Час ЗВ (申)]</t>
  </si>
  <si>
    <t>Небесная добродетель [Месяц ЗВ (午) и Час ЗВ (亥)]</t>
  </si>
  <si>
    <t>Небесная добродетель [Месяц ЗВ (酉) и Час ЗВ (寅)]</t>
  </si>
  <si>
    <t>Небесная добродетель [Месяц ЗВ (子) и Час ЗВ (巳)]</t>
  </si>
  <si>
    <t>Красный луань, Красный феникс, Волшебник Любви [День ЗВ (子) и Час ЗВ (卯)]</t>
  </si>
  <si>
    <t>Красный луань, Красный феникс, Волшебник Любви [День ЗВ (丑) и Час ЗВ (寅)]</t>
  </si>
  <si>
    <t>Красный луань, Красный феникс, Волшебник Любви [День ЗВ (寅) и Час ЗВ (丑)]</t>
  </si>
  <si>
    <t>Красный луань, Красный феникс, Волшебник Любви [День ЗВ (卯) и Час ЗВ (子)]</t>
  </si>
  <si>
    <t>Красный луань, Красный феникс, Волшебник Любви [День ЗВ (辰) и Час ЗВ (亥)]</t>
  </si>
  <si>
    <t>Красный луань, Красный феникс, Волшебник Любви [День ЗВ (巳) и Час ЗВ (戌)]</t>
  </si>
  <si>
    <t>Красный луань, Красный феникс, Волшебник Любви [День ЗВ (午) и Час ЗВ (酉)]</t>
  </si>
  <si>
    <t>Красный луань, Красный феникс, Волшебник Любви [День ЗВ (未) и Час ЗВ (申)]</t>
  </si>
  <si>
    <t>Красный луань, Красный феникс, Волшебник Любви [День ЗВ (申) и Час ЗВ (未)]</t>
  </si>
  <si>
    <t>Красный луань, Красный феникс, Волшебник Любви [День ЗВ (酉) и Час ЗВ (午)]</t>
  </si>
  <si>
    <t>Красный луань, Красный феникс, Волшебник Любви [День ЗВ (戌) и Час ЗВ (巳)]</t>
  </si>
  <si>
    <t>Красный луань, Красный феникс, Волшебник Любви [День ЗВ (亥) и Час ЗВ (戌)]</t>
  </si>
  <si>
    <t>Одинокая планета, Приют одиночества (для Женщин) [День ЗВ (子) и Час ЗВ (戌)]</t>
  </si>
  <si>
    <t>Одинокая планета, Приют одиночества (для Женщин) [День ЗВ (丑) и Час ЗВ (戌)]</t>
  </si>
  <si>
    <t>Одинокая планета, Приют одиночества (для Женщин) [День ЗВ (寅) и Час ЗВ (丑)]</t>
  </si>
  <si>
    <t>Одинокая планета, Приют одиночества (для Женщин) [День ЗВ (卯) и Час ЗВ (丑)]</t>
  </si>
  <si>
    <t>Одинокая планета, Приют одиночества (для Женщин) [День ЗВ (辰) и Час ЗВ (丑)]</t>
  </si>
  <si>
    <t>Одинокая планета, Приют одиночества (для Женщин) [День ЗВ (巳) и Час ЗВ (辰)]</t>
  </si>
  <si>
    <t>Одинокая планета, Приют одиночества (для Женщин) [День ЗВ (午) и Час ЗВ (辰)]</t>
  </si>
  <si>
    <t>Одинокая планета, Приют одиночества (для Женщин) [День ЗВ (未) и Час ЗВ (辰)]</t>
  </si>
  <si>
    <t>Одинокая планета, Приют одиночества (для Женщин) [День ЗВ (申) и Час ЗВ (未)]</t>
  </si>
  <si>
    <t>Одинокая планета, Приют одиночества (для Женщин) [День ЗВ (酉) и Час ЗВ (未)]</t>
  </si>
  <si>
    <t>Одинокая планета, Приют одиночества (для Женщин) [День ЗВ (戌) и Час ЗВ (未)]</t>
  </si>
  <si>
    <t>Одинокая планета, Приют одиночества (для Женщин) [День ЗВ (亥) и Час ЗВ (戌)]</t>
  </si>
  <si>
    <t>Одинокая планета, Приют одиночества (для мужчин) [День ЗВ (子) и Час ЗВ (寅)]</t>
  </si>
  <si>
    <t>Одинокая планета, Приют одиночества (для мужчин) [День ЗВ (丑) и Час ЗВ (寅)]</t>
  </si>
  <si>
    <t>Одинокая планета, Приют одиночества (для мужчин) [День ЗВ (寅) и Час ЗВ (巳)]</t>
  </si>
  <si>
    <t>Одинокая планета, Приют одиночества (для мужчин) [День ЗВ (卯) и Час ЗВ (巳)]</t>
  </si>
  <si>
    <t>Одинокая планета, Приют одиночества (для мужчин) [День ЗВ (辰) и Час ЗВ (巳)]</t>
  </si>
  <si>
    <t>Одинокая планета, Приют одиночества (для мужчин) [День ЗВ (巳) и Час ЗВ (申)]</t>
  </si>
  <si>
    <t>Одинокая планета, Приют одиночества (для мужчин) [День ЗВ (午) и Час ЗВ (申)]</t>
  </si>
  <si>
    <t>Одинокая планета, Приют одиночества (для мужчин) [День ЗВ (未) и Час ЗВ (申)]</t>
  </si>
  <si>
    <t>Одинокая планета, Приют одиночества (для мужчин) [День ЗВ (申) и Час ЗВ (亥)]</t>
  </si>
  <si>
    <t>Одинокая планета, Приют одиночества (для мужчин) [День ЗВ (酉) и Час ЗВ (亥)]</t>
  </si>
  <si>
    <t>Одинокая планета, Приют одиночества (для мужчин) [День ЗВ (戌) и Час ЗВ (亥)]</t>
  </si>
  <si>
    <t>Одинокая планета, Приют одиночества (для мужчин) [День ЗВ (亥) и Час ЗВ (寅)]</t>
  </si>
  <si>
    <t>Небесная благодать [День ЗВ (子) и Час ЗВ (巳)]</t>
  </si>
  <si>
    <t>Небесная благодать [День ЗВ (寅) и Час ЗВ (丁)]</t>
  </si>
  <si>
    <t>Небесная благодать [День ЗВ (卯) и Час ЗВ (申)]</t>
  </si>
  <si>
    <t>Небесная благодать [День ЗВ (午) и Час ЗВ (亥)]</t>
  </si>
  <si>
    <t>Небесная благодать [День ЗВ (申) и Час ЗВ (癸)]</t>
  </si>
  <si>
    <t>Небесная благодать [День ЗВ (酉) и Час ЗВ (寅)]</t>
  </si>
  <si>
    <t>Сети небес и земли [День ЗВ (戌) и Час ЗВ (亥)]</t>
  </si>
  <si>
    <t>Сети небес и земли [День ЗВ (辰) и Час ЗВ (巳)]</t>
  </si>
  <si>
    <t>Звезда искусств [День ЗВ (申) и Час ЗВ (辰)]</t>
  </si>
  <si>
    <t>Звезда искусств [День ЗВ (子) и Час ЗВ (辰)]</t>
  </si>
  <si>
    <t>Звезда искусств [День ЗВ (辰) и Час ЗВ (辰)]</t>
  </si>
  <si>
    <t>Звезда искусств [День ЗВ (亥) и Час ЗВ (未)]</t>
  </si>
  <si>
    <t>Звезда искусств [День ЗВ (卯) и Час ЗВ (未)]</t>
  </si>
  <si>
    <t>Звезда искусств [День ЗВ (未) и Час ЗВ (未)]</t>
  </si>
  <si>
    <t>Звезда искусств [День ЗВ (寅) и Час ЗВ (戌)]</t>
  </si>
  <si>
    <t>Звезда искусств [День ЗВ (午) и Час ЗВ (戌)]</t>
  </si>
  <si>
    <t>Звезда искусств [День ЗВ (戌) и Час ЗВ (戌)]</t>
  </si>
  <si>
    <t>Звезда искусств [День ЗВ (巳) и Час ЗВ (丑)]</t>
  </si>
  <si>
    <t>Звезда искусств [День ЗВ (酉) и Час ЗВ (丑)]</t>
  </si>
  <si>
    <t>Звезда искусств [День ЗВ (丑) и Час ЗВ (丑)]</t>
  </si>
  <si>
    <t>Небесная добродетель [День ЗВ (寅) и Час ЗВ (丁)]</t>
  </si>
  <si>
    <t>Небесная добродетель [День ЗВ (卯) и Час ЗВ (申)]</t>
  </si>
  <si>
    <t>Небесная добродетель [День ЗВ (午) и Час ЗВ (亥)]</t>
  </si>
  <si>
    <t>Небесная добродетель [День ЗВ (酉) и Час ЗВ (寅)]</t>
  </si>
  <si>
    <t>Небесная добродетель [День ЗВ (子) и Час ЗВ (巳)]</t>
  </si>
  <si>
    <t>Небесная благодать [Год НС (庚) и Год ЗВ (丑)]</t>
  </si>
  <si>
    <t>Небесная благодать [Год НС (壬) и Год ЗВ (辰)]</t>
  </si>
  <si>
    <t>Небесная благодать [Год НС (辛) и Год ЗВ (巳)]</t>
  </si>
  <si>
    <t>Небесная благодать [Год НС (甲) и Год ЗВ (未)]</t>
  </si>
  <si>
    <t>Небесная благодать [Год НС (丙) и Год ЗВ (戌)]</t>
  </si>
  <si>
    <t>Небесная благодать [Год НС (乙) и Год ЗВ (亥)]</t>
  </si>
  <si>
    <t>Лунная добродетель [Год НС (壬) и Год ЗВ (子)]</t>
  </si>
  <si>
    <t>Лунная добродетель [Год НС (庚) и Год ЗВ (丑)]</t>
  </si>
  <si>
    <t>Лунная добродетель [Год НС (丙) и Год ЗВ (寅)]</t>
  </si>
  <si>
    <t>Лунная добродетель [Год НС (甲) и Год ЗВ (卯)]</t>
  </si>
  <si>
    <t>Лунная добродетель [Год НС (壬) и Год ЗВ (辰)]</t>
  </si>
  <si>
    <t>Лунная добродетель [Год НС (庚) и Год ЗВ (巳)]</t>
  </si>
  <si>
    <t>Лунная добродетель [Год НС (丙) и Год ЗВ (午)]</t>
  </si>
  <si>
    <t>Лунная добродетель [Год НС (甲) и Год ЗВ (未)]</t>
  </si>
  <si>
    <t>Лунная добродетель [Год НС (壬) и Год ЗВ (申)]</t>
  </si>
  <si>
    <t>Лунная добродетель [Год НС (庚) и Год ЗВ (酉)]</t>
  </si>
  <si>
    <t>Лунная добродетель [Год НС (丙) и Год ЗВ (戌)]</t>
  </si>
  <si>
    <t>Лунная добродетель [Год НС (甲) и Год ЗВ (亥)]</t>
  </si>
  <si>
    <t>Небесная добродетель [Год НС (壬) и Год ЗВ (辰)]</t>
  </si>
  <si>
    <t>Небесная добродетель [Год НС (辛) и Год ЗВ (巳)]</t>
  </si>
  <si>
    <t>Небесная добродетель [Год НС (甲) и Год ЗВ (未)]</t>
  </si>
  <si>
    <t>Небесная добродетель [Год НС (癸) и Год ЗВ (申)]</t>
  </si>
  <si>
    <t>Небесная добродетель [Год НС (丙) и Год ЗВ (戌)]</t>
  </si>
  <si>
    <t>Небесная добродетель [Год НС (乙) и Год ЗВ (亥)]</t>
  </si>
  <si>
    <t>Небесная добродетель [Год НС (庚) и Год ЗВ (丑)]</t>
  </si>
  <si>
    <t>Месячная добродетель [Год НС (丙) и Год ЗВ (寅)]</t>
  </si>
  <si>
    <t>Месячная добродетель [Год НС (甲) и Год ЗВ (卯)]</t>
  </si>
  <si>
    <t>Месячная добродетель [Год НС (壬) и Год ЗВ (辰)]</t>
  </si>
  <si>
    <t>Месячная добродетель [Год НС (庚) и Год ЗВ (巳)]</t>
  </si>
  <si>
    <t>Месячная добродетель [Год НС (丙) и Год ЗВ (午)]</t>
  </si>
  <si>
    <t>Месячная добродетель [Год НС (甲) и Год ЗВ (未)]</t>
  </si>
  <si>
    <t>Месячная добродетель [Год НС (壬) и Год ЗВ (申)]</t>
  </si>
  <si>
    <t>Месячная добродетель [Год НС (庚) и Год ЗВ (酉)]</t>
  </si>
  <si>
    <t>Месячная добродетель [Год НС (丙) и Год ЗВ (戌)]</t>
  </si>
  <si>
    <t>Месячная добродетель [Год НС (甲) и Год ЗВ (亥)]</t>
  </si>
  <si>
    <t>Месячная добродетель [Год НС (壬) и Год ЗВ (子)]</t>
  </si>
  <si>
    <t>Месячная добродетель [Год НС (庚) и Год ЗВ (丑)]</t>
  </si>
  <si>
    <t>Небесная благодать [Месяц НС (庚) и Месяц ЗВ (丑)]</t>
  </si>
  <si>
    <t>Небесная благодать [Месяц НС (壬) и Месяц ЗВ (辰)]</t>
  </si>
  <si>
    <t>Небесная благодать [Месяц НС (辛) и Месяц ЗВ (巳)]</t>
  </si>
  <si>
    <t>Небесная благодать [Месяц НС (甲) и Месяц ЗВ (未)]</t>
  </si>
  <si>
    <t>Небесная благодать [Месяц НС (丙) и Месяц ЗВ (戌)]</t>
  </si>
  <si>
    <t>Небесная благодать [Месяц НС (乙) и Месяц ЗВ (亥)]</t>
  </si>
  <si>
    <t>Лунная добродетель [Месяц НС (壬) и Месяц ЗВ (子)]</t>
  </si>
  <si>
    <t>Лунная добродетель [Месяц НС (庚) и Месяц ЗВ (丑)]</t>
  </si>
  <si>
    <t>Лунная добродетель [Месяц НС (丙) и Месяц ЗВ (寅)]</t>
  </si>
  <si>
    <t>Лунная добродетель [Месяц НС (甲) и Месяц ЗВ (卯)]</t>
  </si>
  <si>
    <t>Лунная добродетель [Месяц НС (壬) и Месяц ЗВ (辰)]</t>
  </si>
  <si>
    <t>Лунная добродетель [Месяц НС (庚) и Месяц ЗВ (巳)]</t>
  </si>
  <si>
    <t>Лунная добродетель [Месяц НС (丙) и Месяц ЗВ (午)]</t>
  </si>
  <si>
    <t>Лунная добродетель [Месяц НС (甲) и Месяц ЗВ (未)]</t>
  </si>
  <si>
    <t>Лунная добродетель [Месяц НС (壬) и Месяц ЗВ (申)]</t>
  </si>
  <si>
    <t>Лунная добродетель [Месяц НС (庚) и Месяц ЗВ (酉)]</t>
  </si>
  <si>
    <t>Лунная добродетель [Месяц НС (丙) и Месяц ЗВ (戌)]</t>
  </si>
  <si>
    <t>Лунная добродетель [Месяц НС (甲) и Месяц ЗВ (亥)]</t>
  </si>
  <si>
    <t>Небесная добродетель [Месяц НС (壬) и Месяц ЗВ (辰)]</t>
  </si>
  <si>
    <t>Небесная добродетель [Месяц НС (辛) и Месяц ЗВ (巳)]</t>
  </si>
  <si>
    <t>Небесная добродетель [Месяц НС (甲) и Месяц ЗВ (未)]</t>
  </si>
  <si>
    <t>Небесная добродетель [Месяц НС (癸) и Месяц ЗВ (申)]</t>
  </si>
  <si>
    <t>Небесная добродетель [Месяц НС (丙) и Месяц ЗВ (戌)]</t>
  </si>
  <si>
    <t>Небесная добродетель [Месяц НС (乙) и Месяц ЗВ (亥)]</t>
  </si>
  <si>
    <t>Небесная добродетель [Месяц НС (庚) и Месяц ЗВ (丑)]</t>
  </si>
  <si>
    <t>Месячная добродетель [Месяц НС (丙) и Месяц ЗВ (寅)]</t>
  </si>
  <si>
    <t>Месячная добродетель [Месяц НС (甲) и Месяц ЗВ (卯)]</t>
  </si>
  <si>
    <t>Месячная добродетель [Месяц НС (壬) и Месяц ЗВ (辰)]</t>
  </si>
  <si>
    <t>Месячная добродетель [Месяц НС (庚) и Месяц ЗВ (巳)]</t>
  </si>
  <si>
    <t>Месячная добродетель [Месяц НС (丙) и Месяц ЗВ (午)]</t>
  </si>
  <si>
    <t>Месячная добродетель [Месяц НС (甲) и Месяц ЗВ (未)]</t>
  </si>
  <si>
    <t>Месячная добродетель [Месяц НС (壬) и Месяц ЗВ (申)]</t>
  </si>
  <si>
    <t>Месячная добродетель [Месяц НС (庚) и Месяц ЗВ (酉)]</t>
  </si>
  <si>
    <t>Месячная добродетель [Месяц НС (丙) и Месяц ЗВ (戌)]</t>
  </si>
  <si>
    <t>Месячная добродетель [Месяц НС (甲) и Месяц ЗВ (亥)]</t>
  </si>
  <si>
    <t>Месячная добродетель [Месяц НС (壬) и Месяц ЗВ (子)]</t>
  </si>
  <si>
    <t>Месячная добродетель [Месяц НС (庚) и Месяц ЗВ (丑)]</t>
  </si>
  <si>
    <t>Небесная благодать [День НС (庚) и День ЗВ (丑)]</t>
  </si>
  <si>
    <t>Небесная благодать [День НС (壬) и День ЗВ (辰)]</t>
  </si>
  <si>
    <t>Небесная благодать [День НС (辛) и День ЗВ (巳)]</t>
  </si>
  <si>
    <t>Небесная благодать [День НС (甲) и День ЗВ (未)]</t>
  </si>
  <si>
    <t>Небесная благодать [День НС (丙) и День ЗВ (戌)]</t>
  </si>
  <si>
    <t>Небесная благодать [День НС (乙) и День ЗВ (亥)]</t>
  </si>
  <si>
    <t>Лунная добродетель [День НС (壬) и День ЗВ (子)]</t>
  </si>
  <si>
    <t>Лунная добродетель [День НС (庚) и День ЗВ (丑)]</t>
  </si>
  <si>
    <t>Лунная добродетель [День НС (丙) и День ЗВ (寅)]</t>
  </si>
  <si>
    <t>Лунная добродетель [День НС (甲) и День ЗВ (卯)]</t>
  </si>
  <si>
    <t>Лунная добродетель [День НС (壬) и День ЗВ (辰)]</t>
  </si>
  <si>
    <t>Лунная добродетель [День НС (庚) и День ЗВ (巳)]</t>
  </si>
  <si>
    <t>Лунная добродетель [День НС (丙) и День ЗВ (午)]</t>
  </si>
  <si>
    <t>Лунная добродетель [День НС (甲) и День ЗВ (未)]</t>
  </si>
  <si>
    <t>Лунная добродетель [День НС (壬) и День ЗВ (申)]</t>
  </si>
  <si>
    <t>Лунная добродетель [День НС (庚) и День ЗВ (酉)]</t>
  </si>
  <si>
    <t>Лунная добродетель [День НС (丙) и День ЗВ (戌)]</t>
  </si>
  <si>
    <t>Лунная добродетель [День НС (甲) и День ЗВ (亥)]</t>
  </si>
  <si>
    <t>Небесная добродетель [День НС (壬) и День ЗВ (辰)]</t>
  </si>
  <si>
    <t>Небесная добродетель [День НС (辛) и День ЗВ (巳)]</t>
  </si>
  <si>
    <t>Небесная добродетель [День НС (甲) и День ЗВ (未)]</t>
  </si>
  <si>
    <t>Небесная добродетель [День НС (癸) и День ЗВ (申)]</t>
  </si>
  <si>
    <t>Небесная добродетель [День НС (丙) и День ЗВ (戌)]</t>
  </si>
  <si>
    <t>Небесная добродетель [День НС (乙) и День ЗВ (亥)]</t>
  </si>
  <si>
    <t>Небесная добродетель [День НС (庚) и День ЗВ (丑)]</t>
  </si>
  <si>
    <t>Месячная добродетель [День НС (丙) и День ЗВ (寅)]</t>
  </si>
  <si>
    <t>Месячная добродетель [День НС (甲) и День ЗВ (卯)]</t>
  </si>
  <si>
    <t>Месячная добродетель [День НС (壬) и День ЗВ (辰)]</t>
  </si>
  <si>
    <t>Месячная добродетель [День НС (庚) и День ЗВ (巳)]</t>
  </si>
  <si>
    <t>Месячная добродетель [День НС (丙) и День ЗВ (午)]</t>
  </si>
  <si>
    <t>Месячная добродетель [День НС (甲) и День ЗВ (未)]</t>
  </si>
  <si>
    <t>Месячная добродетель [День НС (壬) и День ЗВ (申)]</t>
  </si>
  <si>
    <t>Месячная добродетель [День НС (庚) и День ЗВ (酉)]</t>
  </si>
  <si>
    <t>Месячная добродетель [День НС (丙) и День ЗВ (戌)]</t>
  </si>
  <si>
    <t>Месячная добродетель [День НС (甲) и День ЗВ (亥)]</t>
  </si>
  <si>
    <t>Месячная добродетель [День НС (壬) и День ЗВ (子)]</t>
  </si>
  <si>
    <t>Месячная добродетель [День НС (庚) и День ЗВ (丑)]</t>
  </si>
  <si>
    <t>Небесная благодать [Час НС (庚) и Час ЗВ (丑)]</t>
  </si>
  <si>
    <t>Небесная благодать [Час НС (壬) и Час ЗВ (辰)]</t>
  </si>
  <si>
    <t>Небесная благодать [Час НС (辛) и Час ЗВ (巳)]</t>
  </si>
  <si>
    <t>Небесная благодать [Час НС (甲) и Час ЗВ (未)]</t>
  </si>
  <si>
    <t>Небесная благодать [Час НС (丙) и Час ЗВ (戌)]</t>
  </si>
  <si>
    <t>Небесная благодать [Час НС (乙) и Час ЗВ (亥)]</t>
  </si>
  <si>
    <t>Лунная добродетель [Час НС (壬) и Час ЗВ (子)]</t>
  </si>
  <si>
    <t>Лунная добродетель [Час НС (庚) и Час ЗВ (丑)]</t>
  </si>
  <si>
    <t>Лунная добродетель [Час НС (丙) и Час ЗВ (寅)]</t>
  </si>
  <si>
    <t>Лунная добродетель [Час НС (甲) и Час ЗВ (卯)]</t>
  </si>
  <si>
    <t>Лунная добродетель [Час НС (壬) и Час ЗВ (辰)]</t>
  </si>
  <si>
    <t>Лунная добродетель [Час НС (庚) и Час ЗВ (巳)]</t>
  </si>
  <si>
    <t>Лунная добродетель [Час НС (丙) и Час ЗВ (午)]</t>
  </si>
  <si>
    <t>Лунная добродетель [Час НС (甲) и Час ЗВ (未)]</t>
  </si>
  <si>
    <t>Лунная добродетель [Час НС (壬) и Час ЗВ (申)]</t>
  </si>
  <si>
    <t>Лунная добродетель [Час НС (庚) и Час ЗВ (酉)]</t>
  </si>
  <si>
    <t>Лунная добродетель [Час НС (丙) и Час ЗВ (戌)]</t>
  </si>
  <si>
    <t>Лунная добродетель [Час НС (甲) и Час ЗВ (亥)]</t>
  </si>
  <si>
    <t>Небесная добродетель [Час НС (壬) и Час ЗВ (辰)]</t>
  </si>
  <si>
    <t>Небесная добродетель [Час НС (辛) и Час ЗВ (巳)]</t>
  </si>
  <si>
    <t>Небесная добродетель [Час НС (甲) и Час ЗВ (未)]</t>
  </si>
  <si>
    <t>Небесная добродетель [Час НС (癸) и Час ЗВ (申)]</t>
  </si>
  <si>
    <t>Небесная добродетель [Час НС (丙) и Час ЗВ (戌)]</t>
  </si>
  <si>
    <t>Небесная добродетель [Час НС (乙) и Час ЗВ (亥)]</t>
  </si>
  <si>
    <t>Небесная добродетель [Час НС (庚) и Час ЗВ (丑)]</t>
  </si>
  <si>
    <t>Месячная добродетель [Час НС (丙) и Час ЗВ (寅)]</t>
  </si>
  <si>
    <t>Месячная добродетель [Час НС (甲) и Час ЗВ (卯)]</t>
  </si>
  <si>
    <t>Месячная добродетель [Час НС (壬) и Час ЗВ (辰)]</t>
  </si>
  <si>
    <t>Месячная добродетель [Час НС (庚) и Час ЗВ (巳)]</t>
  </si>
  <si>
    <t>Месячная добродетель [Час НС (丙) и Час ЗВ (午)]</t>
  </si>
  <si>
    <t>Месячная добродетель [Час НС (甲) и Час ЗВ (未)]</t>
  </si>
  <si>
    <t>Месячная добродетель [Час НС (壬) и Час ЗВ (申)]</t>
  </si>
  <si>
    <t>Месячная добродетель [Час НС (庚) и Час ЗВ (酉)]</t>
  </si>
  <si>
    <t>Месячная добродетель [Час НС (丙) и Час ЗВ (戌)]</t>
  </si>
  <si>
    <t>Месячная добродетель [Час НС (甲) и Час ЗВ (亥)]</t>
  </si>
  <si>
    <t>Месячная добродетель [Час НС (壬) и Час ЗВ (子)]</t>
  </si>
  <si>
    <t>Месячная добродетель [Час НС (庚) и Час ЗВ (丑)]</t>
  </si>
  <si>
    <t>Благородный небесной единицы (Благородный человек) [Год НС (甲) и Год ЗВ (丑)]</t>
  </si>
  <si>
    <t>Благородный небесной единицы (Благородный человек) [Год НС (甲) и Год ЗВ (未)]</t>
  </si>
  <si>
    <t>Благородный небесной единицы (Благородный человек) [Год НС (乙) и Год ЗВ (子)]</t>
  </si>
  <si>
    <t>Благородный небесной единицы (Благородный человек) [Год НС (乙) и Год ЗВ (申)]</t>
  </si>
  <si>
    <t>Благородный небесной единицы (Благородный человек) [Год НС (丙) и Год ЗВ (亥)]</t>
  </si>
  <si>
    <t>Благородный небесной единицы (Благородный человек) [Год НС (丙) и Год ЗВ (酉)]</t>
  </si>
  <si>
    <t>Благородный небесной единицы (Благородный человек) [Год НС (丁) и Год ЗВ (亥)]</t>
  </si>
  <si>
    <t>Благородный небесной единицы (Благородный человек) [Год НС (丁) и Год ЗВ (酉)]</t>
  </si>
  <si>
    <t>Благородный небесной единицы (Благородный человек) [Год НС (戊) и Год ЗВ (丑)]</t>
  </si>
  <si>
    <t>Благородный небесной единицы (Благородный человек) [Год НС (戊) и Год ЗВ (未)]</t>
  </si>
  <si>
    <t>Благородный небесной единицы (Благородный человек) [Год НС (己) и Год ЗВ (子)]</t>
  </si>
  <si>
    <t>Благородный небесной единицы (Благородный человек) [Год НС (己) и Год ЗВ (申)]</t>
  </si>
  <si>
    <t>Благородный небесной единицы (Благородный человек) [Год НС (庚) и Год ЗВ (丑)]</t>
  </si>
  <si>
    <t>Благородный небесной единицы (Благородный человек) [Год НС (庚) и Год ЗВ (未)]</t>
  </si>
  <si>
    <t>Благородный небесной единицы (Благородный человек) [Год НС (辛) и Год ЗВ (寅)]</t>
  </si>
  <si>
    <t>Благородный небесной единицы (Благородный человек) [Год НС (辛) и Год ЗВ (午)]</t>
  </si>
  <si>
    <t>Благородный небесной единицы (Благородный человек) [Год НС (壬) и Год ЗВ (卯)]</t>
  </si>
  <si>
    <t>Благородный небесной единицы (Благородный человек) [Год НС (壬) и Год ЗВ (巳)]</t>
  </si>
  <si>
    <t>Благородный небесной единицы (Благородный человек) [Год НС (癸) и Год ЗВ (卯)]</t>
  </si>
  <si>
    <t>Благородный небесной единицы (Благородный человек) [Год НС (癸) и Год ЗВ (巳)]</t>
  </si>
  <si>
    <t>Благородный Тайцзи [Год НС (甲) и Год ЗВ (子)]</t>
  </si>
  <si>
    <t>Благородный Тайцзи [Год НС (甲) и Год ЗВ (午)]</t>
  </si>
  <si>
    <t>Благородный Тайцзи [Год НС (乙) и Год ЗВ (子)]</t>
  </si>
  <si>
    <t>Благородный Тайцзи [Год НС (乙) и Год ЗВ (午)]</t>
  </si>
  <si>
    <t>Благородный Тайцзи [Год НС (丙) и Год ЗВ (卯)]</t>
  </si>
  <si>
    <t>Благородный Тайцзи [Год НС (丙) и Год ЗВ (酉)]</t>
  </si>
  <si>
    <t>Благородный Тайцзи [Год НС (丁) и Год ЗВ (卯)]</t>
  </si>
  <si>
    <t>Благородный Тайцзи [Год НС (丁) и Год ЗВ (酉)]</t>
  </si>
  <si>
    <t>Благородный Тайцзи [Год НС (戊) и Год ЗВ (辰)]</t>
  </si>
  <si>
    <t>Благородный Тайцзи [Год НС (戊) и Год ЗВ (戊)]</t>
  </si>
  <si>
    <t>Благородный Тайцзи [Год НС (戊) и Год ЗВ (丑)]</t>
  </si>
  <si>
    <t>Благородный Тайцзи [Год НС (戊) и Год ЗВ (未)]</t>
  </si>
  <si>
    <t>Благородный Тайцзи [Год НС (己) и Год ЗВ (辰)]</t>
  </si>
  <si>
    <t>Благородный Тайцзи [Год НС (己) и Год ЗВ (戊)]</t>
  </si>
  <si>
    <t>Благородный Тайцзи [Год НС (己) и Год ЗВ (丑)]</t>
  </si>
  <si>
    <t>Благородный Тайцзи [Год НС (己) и Год ЗВ (未)]</t>
  </si>
  <si>
    <t>Благородный Тайцзи [Год НС (庚) и Год ЗВ (寅)]</t>
  </si>
  <si>
    <t>Благородный Тайцзи [Год НС (庚) и Год ЗВ (亥)]</t>
  </si>
  <si>
    <t>Благородный Тайцзи [Год НС (辛) и Год ЗВ (寅)]</t>
  </si>
  <si>
    <t>Благородный Тайцзи [Год НС (辛) и Год ЗВ (亥)]</t>
  </si>
  <si>
    <t>Благородный Тайцзи [Год НС (壬) и Год ЗВ (巳)]</t>
  </si>
  <si>
    <t>Благородный Тайцзи [Год НС (壬) и Год ЗВ (申)]</t>
  </si>
  <si>
    <t>Благородный Тайцзи [Год НС (癸) и Год ЗВ (巳)]</t>
  </si>
  <si>
    <t>Благородный Тайцзи [Год НС (癸) и Год ЗВ (申)]</t>
  </si>
  <si>
    <t>Звезда академика [Год НС (甲) и Год ЗВ (巳)]</t>
  </si>
  <si>
    <t>Звезда академика [Год НС (乙) и Год ЗВ (午)]</t>
  </si>
  <si>
    <t>Звезда академика [Год НС (丙) и Год ЗВ (申)]</t>
  </si>
  <si>
    <t>Звезда академика [Год НС (丁) и Год ЗВ (酉)]</t>
  </si>
  <si>
    <t>Звезда академика [Год НС (戊) и Год ЗВ (申)]</t>
  </si>
  <si>
    <t>Звезда академика [Год НС (己) и Год ЗВ (酉)]</t>
  </si>
  <si>
    <t>Звезда академика [Год НС (庚) и Год ЗВ (亥)]</t>
  </si>
  <si>
    <t>Звезда академика [Год НС (辛) и Год ЗВ (子)]</t>
  </si>
  <si>
    <t>Звезда академика [Год НС (壬) и Год ЗВ (寅)]</t>
  </si>
  <si>
    <t>Звезда академика [Год НС (癸) и Год ЗВ (卯)]</t>
  </si>
  <si>
    <t>Овечий нож (Демон убиения овец) [Год НС (甲) и Год ЗВ (卯)]</t>
  </si>
  <si>
    <t>Овечий нож (Демон убиения овец) [Год НС (乙) и Год ЗВ (辰)]</t>
  </si>
  <si>
    <t>Овечий нож (Демон убиения овец) [Год НС (乙) и Год ЗВ (寅)]</t>
  </si>
  <si>
    <t>Овечий нож (Демон убиения овец) [Год НС (丙) и Год ЗВ (午)]</t>
  </si>
  <si>
    <t>Овечий нож (Демон убиения овец) [Год НС (丁) и Год ЗВ (未)]</t>
  </si>
  <si>
    <t>Овечий нож (Демон убиения овец) [Год НС (丁) и Год ЗВ (巳)]</t>
  </si>
  <si>
    <t>Овечий нож (Демон убиения овец) [Год НС (戊) и Год ЗВ (午)]</t>
  </si>
  <si>
    <t>Овечий нож (Демон убиения овец) [Год НС (己) и Год ЗВ (未)]</t>
  </si>
  <si>
    <t>Овечий нож (Демон убиения овец) [Год НС (己) и Год ЗВ (巳)]</t>
  </si>
  <si>
    <t>Овечий нож (Демон убиения овец) [Год НС (庚) и Год ЗВ (酉)]</t>
  </si>
  <si>
    <t>Овечий нож (Демон убиения овец) [Год НС (辛) и Год ЗВ (戌)]</t>
  </si>
  <si>
    <t>Овечий нож (Демон убиения овец) [Год НС (辛) и Год ЗВ (申)]</t>
  </si>
  <si>
    <t>Овечий нож (Демон убиения овец) [Год НС (壬) и Год ЗВ (子)]</t>
  </si>
  <si>
    <t>Овечий нож (Демон убиения овец) [Год НС (癸) и Год ЗВ (丑)]</t>
  </si>
  <si>
    <t>Вознаграждение 10 Небесных стволов (Процветание) [Год НС (甲) и Год ЗВ (寅)]</t>
  </si>
  <si>
    <t>Вознаграждение 10 Небесных стволов (Процветание) [Год НС (乙) и Год ЗВ (卯)]</t>
  </si>
  <si>
    <t>Вознаграждение 10 Небесных стволов (Процветание) [Год НС (丙) и Год ЗВ (巳)]</t>
  </si>
  <si>
    <t>Вознаграждение 10 Небесных стволов (Процветание) [Год НС (丁) и Год ЗВ (午)]</t>
  </si>
  <si>
    <t>Вознаграждение 10 Небесных стволов (Процветание) [Год НС (戊) и Год ЗВ (巳)]</t>
  </si>
  <si>
    <t>Вознаграждение 10 Небесных стволов (Процветание) [Год НС (己) и Год ЗВ (午)]</t>
  </si>
  <si>
    <t>Вознаграждение 10 Небесных стволов (Процветание) [Год НС (庚) и Год ЗВ (申)]</t>
  </si>
  <si>
    <t>Вознаграждение 10 Небесных стволов (Процветание) [Год НС (辛) и Год ЗВ (酉)]</t>
  </si>
  <si>
    <t>Вознаграждение 10 Небесных стволов (Процветание) [Год НС (壬) и Год ЗВ (亥)]</t>
  </si>
  <si>
    <t>Вознаграждение 10 Небесных стволов (Процветание) [Год НС (癸) и Год ЗВ (子)]</t>
  </si>
  <si>
    <t>Демон красоты [Год НС (甲) и Год ЗВ (午)]</t>
  </si>
  <si>
    <t>Демон красоты [Год НС (乙) и Год ЗВ (午)]</t>
  </si>
  <si>
    <t>Демон красоты [Год НС (丙) и Год ЗВ (寅)]</t>
  </si>
  <si>
    <t>Демон красоты [Год НС (丙) и Год ЗВ (卯)]</t>
  </si>
  <si>
    <t>Демон красоты [Год НС (丁) и Год ЗВ (未)]</t>
  </si>
  <si>
    <t>Демон красоты [Год НС (戊) и Год ЗВ (辰)]</t>
  </si>
  <si>
    <t>Демон красоты [Год НС (己) и Год ЗВ (辰)]</t>
  </si>
  <si>
    <t>Демон красоты [Год НС (庚) и Год ЗВ (戌)]</t>
  </si>
  <si>
    <t>Демон красоты [Год НС (辛) и Год ЗВ (酉)]</t>
  </si>
  <si>
    <t>Демон красоты [Год НС (壬) и Год ЗВ (子)]</t>
  </si>
  <si>
    <t>Демон красоты [Год НС (癸) и Год ЗВ (申)]</t>
  </si>
  <si>
    <t>Золотая карета [Год НС (甲) и Год ЗВ (辰)]</t>
  </si>
  <si>
    <t>Золотая карета [Год НС (乙) и Год ЗВ (巳)]</t>
  </si>
  <si>
    <t>Золотая карета [Год НС (丙) и Год ЗВ (未)]</t>
  </si>
  <si>
    <t>Золотая карета [Год НС (丁) и Год ЗВ (申)]</t>
  </si>
  <si>
    <t>Золотая карета [Год НС (戊) и Год ЗВ (未)]</t>
  </si>
  <si>
    <t>Золотая карета [Год НС (己) и Год ЗВ (申)]</t>
  </si>
  <si>
    <t>Золотая карета [Год НС (庚) и Год ЗВ (戌)]</t>
  </si>
  <si>
    <t>Золотая карета [Год НС (辛) и Год ЗВ (亥)]</t>
  </si>
  <si>
    <t>Золотая карета [Год НС (壬) и Год ЗВ (丑)]</t>
  </si>
  <si>
    <t>Золотая карета [Год НС (癸) и Год ЗВ (寅)]</t>
  </si>
  <si>
    <t>Благородный небесной единицы (Благородный человек) [Месяц НС (甲) и Месяц ЗВ (丑)]</t>
  </si>
  <si>
    <t>Благородный небесной единицы (Благородный человек) [Месяц НС (甲) и Месяц ЗВ (未)]</t>
  </si>
  <si>
    <t>Благородный небесной единицы (Благородный человек) [Месяц НС (乙) и Месяц ЗВ (子)]</t>
  </si>
  <si>
    <t>Благородный небесной единицы (Благородный человек) [Месяц НС (乙) и Месяц ЗВ (申)]</t>
  </si>
  <si>
    <t>Благородный небесной единицы (Благородный человек) [Месяц НС (丙) и Месяц ЗВ (亥)]</t>
  </si>
  <si>
    <t>Благородный небесной единицы (Благородный человек) [Месяц НС (丙) и Месяц ЗВ (酉)]</t>
  </si>
  <si>
    <t>Благородный небесной единицы (Благородный человек) [Месяц НС (丁) и Месяц ЗВ (亥)]</t>
  </si>
  <si>
    <t>Благородный небесной единицы (Благородный человек) [Месяц НС (丁) и Месяц ЗВ (酉)]</t>
  </si>
  <si>
    <t>Благородный небесной единицы (Благородный человек) [Месяц НС (戊) и Месяц ЗВ (丑)]</t>
  </si>
  <si>
    <t>Благородный небесной единицы (Благородный человек) [Месяц НС (戊) и Месяц ЗВ (未)]</t>
  </si>
  <si>
    <t>Благородный небесной единицы (Благородный человек) [Месяц НС (己) и Месяц ЗВ (子)]</t>
  </si>
  <si>
    <t>Благородный небесной единицы (Благородный человек) [Месяц НС (己) и Месяц ЗВ (申)]</t>
  </si>
  <si>
    <t>Благородный небесной единицы (Благородный человек) [Месяц НС (庚) и Месяц ЗВ (丑)]</t>
  </si>
  <si>
    <t>Благородный небесной единицы (Благородный человек) [Месяц НС (庚) и Месяц ЗВ (未)]</t>
  </si>
  <si>
    <t>Благородный небесной единицы (Благородный человек) [Месяц НС (辛) и Месяц ЗВ (寅)]</t>
  </si>
  <si>
    <t>Благородный небесной единицы (Благородный человек) [Месяц НС (辛) и Месяц ЗВ (午)]</t>
  </si>
  <si>
    <t>Благородный небесной единицы (Благородный человек) [Месяц НС (壬) и Месяц ЗВ (卯)]</t>
  </si>
  <si>
    <t>Благородный небесной единицы (Благородный человек) [Месяц НС (壬) и Месяц ЗВ (巳)]</t>
  </si>
  <si>
    <t>Благородный небесной единицы (Благородный человек) [Месяц НС (癸) и Месяц ЗВ (卯)]</t>
  </si>
  <si>
    <t>Благородный небесной единицы (Благородный человек) [Месяц НС (癸) и Месяц ЗВ (巳)]</t>
  </si>
  <si>
    <t>Благородный Тайцзи [Месяц НС (甲) и Месяц ЗВ (子)]</t>
  </si>
  <si>
    <t>Благородный Тайцзи [Месяц НС (甲) и Месяц ЗВ (午)]</t>
  </si>
  <si>
    <t>Благородный Тайцзи [Месяц НС (乙) и Месяц ЗВ (子)]</t>
  </si>
  <si>
    <t>Благородный Тайцзи [Месяц НС (乙) и Месяц ЗВ (午)]</t>
  </si>
  <si>
    <t>Благородный Тайцзи [Месяц НС (丙) и Месяц ЗВ (卯)]</t>
  </si>
  <si>
    <t>Благородный Тайцзи [Месяц НС (丙) и Месяц ЗВ (酉)]</t>
  </si>
  <si>
    <t>Благородный Тайцзи [Месяц НС (丁) и Месяц ЗВ (卯)]</t>
  </si>
  <si>
    <t>Благородный Тайцзи [Месяц НС (丁) и Месяц ЗВ (酉)]</t>
  </si>
  <si>
    <t>Благородный Тайцзи [Месяц НС (戊) и Месяц ЗВ (辰)]</t>
  </si>
  <si>
    <t>Благородный Тайцзи [Месяц НС (戊) и Месяц ЗВ (戊)]</t>
  </si>
  <si>
    <t>Благородный Тайцзи [Месяц НС (戊) и Месяц ЗВ (丑)]</t>
  </si>
  <si>
    <t>Благородный Тайцзи [Месяц НС (戊) и Месяц ЗВ (未)]</t>
  </si>
  <si>
    <t>Благородный Тайцзи [Месяц НС (己) и Месяц ЗВ (辰)]</t>
  </si>
  <si>
    <t>Благородный Тайцзи [Месяц НС (己) и Месяц ЗВ (戊)]</t>
  </si>
  <si>
    <t>Благородный Тайцзи [Месяц НС (己) и Месяц ЗВ (丑)]</t>
  </si>
  <si>
    <t>Благородный Тайцзи [Месяц НС (己) и Месяц ЗВ (未)]</t>
  </si>
  <si>
    <t>Благородный Тайцзи [Месяц НС (庚) и Месяц ЗВ (寅)]</t>
  </si>
  <si>
    <t>Благородный Тайцзи [Месяц НС (庚) и Месяц ЗВ (亥)]</t>
  </si>
  <si>
    <t>Благородный Тайцзи [Месяц НС (辛) и Месяц ЗВ (寅)]</t>
  </si>
  <si>
    <t>Благородный Тайцзи [Месяц НС (辛) и Месяц ЗВ (亥)]</t>
  </si>
  <si>
    <t>Благородный Тайцзи [Месяц НС (壬) и Месяц ЗВ (巳)]</t>
  </si>
  <si>
    <t>Благородный Тайцзи [Месяц НС (壬) и Месяц ЗВ (申)]</t>
  </si>
  <si>
    <t>Благородный Тайцзи [Месяц НС (癸) и Месяц ЗВ (巳)]</t>
  </si>
  <si>
    <t>Благородный Тайцзи [Месяц НС (癸) и Месяц ЗВ (申)]</t>
  </si>
  <si>
    <t>Звезда академика [Месяц НС (甲) и Месяц ЗВ (巳)]</t>
  </si>
  <si>
    <t>Звезда академика [Месяц НС (乙) и Месяц ЗВ (午)]</t>
  </si>
  <si>
    <t>Звезда академика [Месяц НС (丙) и Месяц ЗВ (申)]</t>
  </si>
  <si>
    <t>Звезда академика [Месяц НС (丁) и Месяц ЗВ (酉)]</t>
  </si>
  <si>
    <t>Звезда академика [Месяц НС (戊) и Месяц ЗВ (申)]</t>
  </si>
  <si>
    <t>Звезда академика [Месяц НС (己) и Месяц ЗВ (酉)]</t>
  </si>
  <si>
    <t>Звезда академика [Месяц НС (庚) и Месяц ЗВ (亥)]</t>
  </si>
  <si>
    <t>Звезда академика [Месяц НС (辛) и Месяц ЗВ (子)]</t>
  </si>
  <si>
    <t>Звезда академика [Месяц НС (壬) и Месяц ЗВ (寅)]</t>
  </si>
  <si>
    <t>Звезда академика [Месяц НС (癸) и Месяц ЗВ (卯)]</t>
  </si>
  <si>
    <t>Овечий нож (Демон убиения овец) [Месяц НС (甲) и Месяц ЗВ (卯)]</t>
  </si>
  <si>
    <t>Овечий нож (Демон убиения овец) [Месяц НС (乙) и Месяц ЗВ (辰)]</t>
  </si>
  <si>
    <t>Овечий нож (Демон убиения овец) [Месяц НС (乙) и Месяц ЗВ (寅)]</t>
  </si>
  <si>
    <t>Овечий нож (Демон убиения овец) [Месяц НС (丙) и Месяц ЗВ (午)]</t>
  </si>
  <si>
    <t>Овечий нож (Демон убиения овец) [Месяц НС (丁) и Месяц ЗВ (未)]</t>
  </si>
  <si>
    <t>Овечий нож (Демон убиения овец) [Месяц НС (丁) и Месяц ЗВ (巳)]</t>
  </si>
  <si>
    <t>Овечий нож (Демон убиения овец) [Месяц НС (戊) и Месяц ЗВ (午)]</t>
  </si>
  <si>
    <t>Овечий нож (Демон убиения овец) [Месяц НС (己) и Месяц ЗВ (未)]</t>
  </si>
  <si>
    <t>Овечий нож (Демон убиения овец) [Месяц НС (己) и Месяц ЗВ (巳)]</t>
  </si>
  <si>
    <t>Овечий нож (Демон убиения овец) [Месяц НС (庚) и Месяц ЗВ (酉)]</t>
  </si>
  <si>
    <t>Овечий нож (Демон убиения овец) [Месяц НС (辛) и Месяц ЗВ (戌)]</t>
  </si>
  <si>
    <t>Овечий нож (Демон убиения овец) [Месяц НС (辛) и Месяц ЗВ (申)]</t>
  </si>
  <si>
    <t>Овечий нож (Демон убиения овец) [Месяц НС (壬) и Месяц ЗВ (子)]</t>
  </si>
  <si>
    <t>Овечий нож (Демон убиения овец) [Месяц НС (癸) и Месяц ЗВ (丑)]</t>
  </si>
  <si>
    <t>Вознаграждение 10 Небесных стволов (Процветание) [Месяц НС (甲) и Месяц ЗВ (寅)]</t>
  </si>
  <si>
    <t>Вознаграждение 10 Небесных стволов (Процветание) [Месяц НС (乙) и Месяц ЗВ (卯)]</t>
  </si>
  <si>
    <t>Вознаграждение 10 Небесных стволов (Процветание) [Месяц НС (丙) и Месяц ЗВ (巳)]</t>
  </si>
  <si>
    <t>Вознаграждение 10 Небесных стволов (Процветание) [Месяц НС (丁) и Месяц ЗВ (午)]</t>
  </si>
  <si>
    <t>Вознаграждение 10 Небесных стволов (Процветание) [Месяц НС (戊) и Месяц ЗВ (巳)]</t>
  </si>
  <si>
    <t>Вознаграждение 10 Небесных стволов (Процветание) [Месяц НС (己) и Месяц ЗВ (午)]</t>
  </si>
  <si>
    <t>Вознаграждение 10 Небесных стволов (Процветание) [Месяц НС (庚) и Месяц ЗВ (申)]</t>
  </si>
  <si>
    <t>Вознаграждение 10 Небесных стволов (Процветание) [Месяц НС (辛) и Месяц ЗВ (酉)]</t>
  </si>
  <si>
    <t>Вознаграждение 10 Небесных стволов (Процветание) [Месяц НС (壬) и Месяц ЗВ (亥)]</t>
  </si>
  <si>
    <t>Вознаграждение 10 Небесных стволов (Процветание) [Месяц НС (癸) и Месяц ЗВ (子)]</t>
  </si>
  <si>
    <t>Демон красоты [Месяц НС (甲) и Месяц ЗВ (午)]</t>
  </si>
  <si>
    <t>Демон красоты [Месяц НС (乙) и Месяц ЗВ (午)]</t>
  </si>
  <si>
    <t>Демон красоты [Месяц НС (丙) и Месяц ЗВ (寅)]</t>
  </si>
  <si>
    <t>Демон красоты [Месяц НС (丙) и Месяц ЗВ (卯)]</t>
  </si>
  <si>
    <t>Демон красоты [Месяц НС (丁) и Месяц ЗВ (未)]</t>
  </si>
  <si>
    <t>Демон красоты [Месяц НС (戊) и Месяц ЗВ (辰)]</t>
  </si>
  <si>
    <t>Демон красоты [Месяц НС (己) и Месяц ЗВ (辰)]</t>
  </si>
  <si>
    <t>Демон красоты [Месяц НС (庚) и Месяц ЗВ (戌)]</t>
  </si>
  <si>
    <t>Демон красоты [Месяц НС (辛) и Месяц ЗВ (酉)]</t>
  </si>
  <si>
    <t>Демон красоты [Месяц НС (壬) и Месяц ЗВ (子)]</t>
  </si>
  <si>
    <t>Демон красоты [Месяц НС (癸) и Месяц ЗВ (申)]</t>
  </si>
  <si>
    <t>Золотая карета [Месяц НС (甲) и Месяц ЗВ (辰)]</t>
  </si>
  <si>
    <t>Золотая карета [Месяц НС (乙) и Месяц ЗВ (巳)]</t>
  </si>
  <si>
    <t>Золотая карета [Месяц НС (丙) и Месяц ЗВ (未)]</t>
  </si>
  <si>
    <t>Золотая карета [Месяц НС (丁) и Месяц ЗВ (申)]</t>
  </si>
  <si>
    <t>Золотая карета [Месяц НС (戊) и Месяц ЗВ (未)]</t>
  </si>
  <si>
    <t>Золотая карета [Месяц НС (己) и Месяц ЗВ (申)]</t>
  </si>
  <si>
    <t>Золотая карета [Месяц НС (庚) и Месяц ЗВ (戌)]</t>
  </si>
  <si>
    <t>Золотая карета [Месяц НС (辛) и Месяц ЗВ (亥)]</t>
  </si>
  <si>
    <t>Золотая карета [Месяц НС (壬) и Месяц ЗВ (丑)]</t>
  </si>
  <si>
    <t>Золотая карета [Месяц НС (癸) и Месяц ЗВ (寅)]</t>
  </si>
  <si>
    <t>Благородный небесной единицы (Благородный человек) [День НС (甲) и День ЗВ (丑)]</t>
  </si>
  <si>
    <t>Благородный небесной единицы (Благородный человек) [День НС (甲) и День ЗВ (未)]</t>
  </si>
  <si>
    <t>Благородный небесной единицы (Благородный человек) [День НС (乙) и День ЗВ (子)]</t>
  </si>
  <si>
    <t>Благородный небесной единицы (Благородный человек) [День НС (乙) и День ЗВ (申)]</t>
  </si>
  <si>
    <t>Благородный небесной единицы (Благородный человек) [День НС (丙) и День ЗВ (亥)]</t>
  </si>
  <si>
    <t>Благородный небесной единицы (Благородный человек) [День НС (丙) и День ЗВ (酉)]</t>
  </si>
  <si>
    <t>Благородный небесной единицы (Благородный человек) [День НС (丁) и День ЗВ (亥)]</t>
  </si>
  <si>
    <t>Благородный небесной единицы (Благородный человек) [День НС (丁) и День ЗВ (酉)]</t>
  </si>
  <si>
    <t>Благородный небесной единицы (Благородный человек) [День НС (戊) и День ЗВ (丑)]</t>
  </si>
  <si>
    <t>Благородный небесной единицы (Благородный человек) [День НС (戊) и День ЗВ (未)]</t>
  </si>
  <si>
    <t>Благородный небесной единицы (Благородный человек) [День НС (己) и День ЗВ (子)]</t>
  </si>
  <si>
    <t>Благородный небесной единицы (Благородный человек) [День НС (己) и День ЗВ (申)]</t>
  </si>
  <si>
    <t>Благородный небесной единицы (Благородный человек) [День НС (庚) и День ЗВ (丑)]</t>
  </si>
  <si>
    <t>Благородный небесной единицы (Благородный человек) [День НС (庚) и День ЗВ (未)]</t>
  </si>
  <si>
    <t>Благородный небесной единицы (Благородный человек) [День НС (辛) и День ЗВ (寅)]</t>
  </si>
  <si>
    <t>Благородный небесной единицы (Благородный человек) [День НС (辛) и День ЗВ (午)]</t>
  </si>
  <si>
    <t>Благородный небесной единицы (Благородный человек) [День НС (壬) и День ЗВ (卯)]</t>
  </si>
  <si>
    <t>Благородный небесной единицы (Благородный человек) [День НС (壬) и День ЗВ (巳)]</t>
  </si>
  <si>
    <t>Благородный небесной единицы (Благородный человек) [День НС (癸) и День ЗВ (卯)]</t>
  </si>
  <si>
    <t>Благородный небесной единицы (Благородный человек) [День НС (癸) и День ЗВ (巳)]</t>
  </si>
  <si>
    <t>Благородный Тайцзи [День НС (甲) и День ЗВ (子)]</t>
  </si>
  <si>
    <t>Благородный Тайцзи [День НС (甲) и День ЗВ (午)]</t>
  </si>
  <si>
    <t>Благородный Тайцзи [День НС (乙) и День ЗВ (子)]</t>
  </si>
  <si>
    <t>Благородный Тайцзи [День НС (乙) и День ЗВ (午)]</t>
  </si>
  <si>
    <t>Благородный Тайцзи [День НС (丙) и День ЗВ (卯)]</t>
  </si>
  <si>
    <t>Благородный Тайцзи [День НС (丙) и День ЗВ (酉)]</t>
  </si>
  <si>
    <t>Благородный Тайцзи [День НС (丁) и День ЗВ (卯)]</t>
  </si>
  <si>
    <t>Благородный Тайцзи [День НС (丁) и День ЗВ (酉)]</t>
  </si>
  <si>
    <t>Благородный Тайцзи [День НС (戊) и День ЗВ (辰)]</t>
  </si>
  <si>
    <t>Благородный Тайцзи [День НС (戊) и День ЗВ (戊)]</t>
  </si>
  <si>
    <t>Благородный Тайцзи [День НС (戊) и День ЗВ (丑)]</t>
  </si>
  <si>
    <t>Благородный Тайцзи [День НС (戊) и День ЗВ (未)]</t>
  </si>
  <si>
    <t>Благородный Тайцзи [День НС (己) и День ЗВ (辰)]</t>
  </si>
  <si>
    <t>Благородный Тайцзи [День НС (己) и День ЗВ (戊)]</t>
  </si>
  <si>
    <t>Благородный Тайцзи [День НС (己) и День ЗВ (丑)]</t>
  </si>
  <si>
    <t>Благородный Тайцзи [День НС (己) и День ЗВ (未)]</t>
  </si>
  <si>
    <t>Благородный Тайцзи [День НС (庚) и День ЗВ (寅)]</t>
  </si>
  <si>
    <t>Благородный Тайцзи [День НС (庚) и День ЗВ (亥)]</t>
  </si>
  <si>
    <t>Благородный Тайцзи [День НС (辛) и День ЗВ (寅)]</t>
  </si>
  <si>
    <t>Благородный Тайцзи [День НС (辛) и День ЗВ (亥)]</t>
  </si>
  <si>
    <t>Благородный Тайцзи [День НС (壬) и День ЗВ (巳)]</t>
  </si>
  <si>
    <t>Благородный Тайцзи [День НС (壬) и День ЗВ (申)]</t>
  </si>
  <si>
    <t>Благородный Тайцзи [День НС (癸) и День ЗВ (巳)]</t>
  </si>
  <si>
    <t>Благородный Тайцзи [День НС (癸) и День ЗВ (申)]</t>
  </si>
  <si>
    <t>Звезда академика [День НС (甲) и День ЗВ (巳)]</t>
  </si>
  <si>
    <t>Звезда академика [День НС (乙) и День ЗВ (午)]</t>
  </si>
  <si>
    <t>Звезда академика [День НС (丙) и День ЗВ (申)]</t>
  </si>
  <si>
    <t>Звезда академика [День НС (丁) и День ЗВ (酉)]</t>
  </si>
  <si>
    <t>Звезда академика [День НС (戊) и День ЗВ (申)]</t>
  </si>
  <si>
    <t>Звезда академика [День НС (己) и День ЗВ (酉)]</t>
  </si>
  <si>
    <t>Звезда академика [День НС (庚) и День ЗВ (亥)]</t>
  </si>
  <si>
    <t>Звезда академика [День НС (辛) и День ЗВ (子)]</t>
  </si>
  <si>
    <t>Звезда академика [День НС (壬) и День ЗВ (寅)]</t>
  </si>
  <si>
    <t>Звезда академика [День НС (癸) и День ЗВ (卯)]</t>
  </si>
  <si>
    <t>Овечий нож (Демон убиения овец) [День НС (甲) и День ЗВ (卯)]</t>
  </si>
  <si>
    <t>Овечий нож (Демон убиения овец) [День НС (乙) и День ЗВ (辰)]</t>
  </si>
  <si>
    <t>Овечий нож (Демон убиения овец) [День НС (乙) и День ЗВ (寅)]</t>
  </si>
  <si>
    <t>Овечий нож (Демон убиения овец) [День НС (丙) и День ЗВ (午)]</t>
  </si>
  <si>
    <t>Овечий нож (Демон убиения овец) [День НС (丁) и День ЗВ (未)]</t>
  </si>
  <si>
    <t>Овечий нож (Демон убиения овец) [День НС (丁) и День ЗВ (巳)]</t>
  </si>
  <si>
    <t>Овечий нож (Демон убиения овец) [День НС (戊) и День ЗВ (午)]</t>
  </si>
  <si>
    <t>Овечий нож (Демон убиения овец) [День НС (己) и День ЗВ (未)]</t>
  </si>
  <si>
    <t>Овечий нож (Демон убиения овец) [День НС (己) и День ЗВ (巳)]</t>
  </si>
  <si>
    <t>Овечий нож (Демон убиения овец) [День НС (庚) и День ЗВ (酉)]</t>
  </si>
  <si>
    <t>Овечий нож (Демон убиения овец) [День НС (辛) и День ЗВ (戌)]</t>
  </si>
  <si>
    <t>Овечий нож (Демон убиения овец) [День НС (辛) и День ЗВ (申)]</t>
  </si>
  <si>
    <t>Овечий нож (Демон убиения овец) [День НС (壬) и День ЗВ (子)]</t>
  </si>
  <si>
    <t>Овечий нож (Демон убиения овец) [День НС (癸) и День ЗВ (丑)]</t>
  </si>
  <si>
    <t>Вознаграждение 10 Небесных стволов (Процветание) [День НС (甲) и День ЗВ (寅)]</t>
  </si>
  <si>
    <t>Вознаграждение 10 Небесных стволов (Процветание) [День НС (乙) и День ЗВ (卯)]</t>
  </si>
  <si>
    <t>Вознаграждение 10 Небесных стволов (Процветание) [День НС (丙) и День ЗВ (巳)]</t>
  </si>
  <si>
    <t>Вознаграждение 10 Небесных стволов (Процветание) [День НС (丁) и День ЗВ (午)]</t>
  </si>
  <si>
    <t>Вознаграждение 10 Небесных стволов (Процветание) [День НС (戊) и День ЗВ (巳)]</t>
  </si>
  <si>
    <t>Вознаграждение 10 Небесных стволов (Процветание) [День НС (己) и День ЗВ (午)]</t>
  </si>
  <si>
    <t>Вознаграждение 10 Небесных стволов (Процветание) [День НС (庚) и День ЗВ (申)]</t>
  </si>
  <si>
    <t>Вознаграждение 10 Небесных стволов (Процветание) [День НС (辛) и День ЗВ (酉)]</t>
  </si>
  <si>
    <t>Вознаграждение 10 Небесных стволов (Процветание) [День НС (壬) и День ЗВ (亥)]</t>
  </si>
  <si>
    <t>Вознаграждение 10 Небесных стволов (Процветание) [День НС (癸) и День ЗВ (子)]</t>
  </si>
  <si>
    <t>Демон красоты [День НС (甲) и День ЗВ (午)]</t>
  </si>
  <si>
    <t>Демон красоты [День НС (乙) и День ЗВ (午)]</t>
  </si>
  <si>
    <t>Демон красоты [День НС (丙) и День ЗВ (寅)]</t>
  </si>
  <si>
    <t>Демон красоты [День НС (丙) и День ЗВ (卯)]</t>
  </si>
  <si>
    <t>Демон красоты [День НС (丁) и День ЗВ (未)]</t>
  </si>
  <si>
    <t>Демон красоты [День НС (戊) и День ЗВ (辰)]</t>
  </si>
  <si>
    <t>Демон красоты [День НС (己) и День ЗВ (辰)]</t>
  </si>
  <si>
    <t>Демон красоты [День НС (庚) и День ЗВ (戌)]</t>
  </si>
  <si>
    <t>Демон красоты [День НС (辛) и День ЗВ (酉)]</t>
  </si>
  <si>
    <t>Демон красоты [День НС (壬) и День ЗВ (子)]</t>
  </si>
  <si>
    <t>Демон красоты [День НС (癸) и День ЗВ (申)]</t>
  </si>
  <si>
    <t>Золотая карета [День НС (甲) и День ЗВ (辰)]</t>
  </si>
  <si>
    <t>Золотая карета [День НС (乙) и День ЗВ (巳)]</t>
  </si>
  <si>
    <t>Золотая карета [День НС (丙) и День ЗВ (未)]</t>
  </si>
  <si>
    <t>Золотая карета [День НС (丁) и День ЗВ (申)]</t>
  </si>
  <si>
    <t>Золотая карета [День НС (戊) и День ЗВ (未)]</t>
  </si>
  <si>
    <t>Золотая карета [День НС (己) и День ЗВ (申)]</t>
  </si>
  <si>
    <t>Золотая карета [День НС (庚) и День ЗВ (戌)]</t>
  </si>
  <si>
    <t>Золотая карета [День НС (辛) и День ЗВ (亥)]</t>
  </si>
  <si>
    <t>Золотая карета [День НС (壬) и День ЗВ (丑)]</t>
  </si>
  <si>
    <t>Золотая карета [День НС (癸) и День ЗВ (寅)]</t>
  </si>
  <si>
    <t>Благородный небесной единицы (Благородный человек) [Час НС (甲) и Час ЗВ (丑)]</t>
  </si>
  <si>
    <t>Благородный небесной единицы (Благородный человек) [Час НС (甲) и Час ЗВ (未)]</t>
  </si>
  <si>
    <t>Благородный небесной единицы (Благородный человек) [Час НС (乙) и Час ЗВ (子)]</t>
  </si>
  <si>
    <t>Благородный небесной единицы (Благородный человек) [Час НС (乙) и Час ЗВ (申)]</t>
  </si>
  <si>
    <t>Благородный небесной единицы (Благородный человек) [Час НС (丙) и Час ЗВ (亥)]</t>
  </si>
  <si>
    <t>Благородный небесной единицы (Благородный человек) [Час НС (丙) и Час ЗВ (酉)]</t>
  </si>
  <si>
    <t>Благородный небесной единицы (Благородный человек) [Час НС (丁) и Час ЗВ (亥)]</t>
  </si>
  <si>
    <t>Благородный небесной единицы (Благородный человек) [Час НС (丁) и Час ЗВ (酉)]</t>
  </si>
  <si>
    <t>Благородный небесной единицы (Благородный человек) [Час НС (戊) и Час ЗВ (丑)]</t>
  </si>
  <si>
    <t>Благородный небесной единицы (Благородный человек) [Час НС (戊) и Час ЗВ (未)]</t>
  </si>
  <si>
    <t>Благородный небесной единицы (Благородный человек) [Час НС (己) и Час ЗВ (子)]</t>
  </si>
  <si>
    <t>Благородный небесной единицы (Благородный человек) [Час НС (己) и Час ЗВ (申)]</t>
  </si>
  <si>
    <t>Благородный небесной единицы (Благородный человек) [Час НС (庚) и Час ЗВ (丑)]</t>
  </si>
  <si>
    <t>Благородный небесной единицы (Благородный человек) [Час НС (庚) и Час ЗВ (未)]</t>
  </si>
  <si>
    <t>Благородный небесной единицы (Благородный человек) [Час НС (辛) и Час ЗВ (寅)]</t>
  </si>
  <si>
    <t>Благородный небесной единицы (Благородный человек) [Час НС (辛) и Час ЗВ (午)]</t>
  </si>
  <si>
    <t>Благородный небесной единицы (Благородный человек) [Час НС (壬) и Час ЗВ (卯)]</t>
  </si>
  <si>
    <t>Благородный небесной единицы (Благородный человек) [Час НС (壬) и Час ЗВ (巳)]</t>
  </si>
  <si>
    <t>Благородный небесной единицы (Благородный человек) [Час НС (癸) и Час ЗВ (卯)]</t>
  </si>
  <si>
    <t>Благородный небесной единицы (Благородный человек) [Час НС (癸) и Час ЗВ (巳)]</t>
  </si>
  <si>
    <t>Благородный Тайцзи [Час НС (甲) и Час ЗВ (子)]</t>
  </si>
  <si>
    <t>Благородный Тайцзи [Час НС (甲) и Час ЗВ (午)]</t>
  </si>
  <si>
    <t>Благородный Тайцзи [Час НС (乙) и Час ЗВ (子)]</t>
  </si>
  <si>
    <t>Благородный Тайцзи [Час НС (乙) и Час ЗВ (午)]</t>
  </si>
  <si>
    <t>Благородный Тайцзи [Час НС (丙) и Час ЗВ (卯)]</t>
  </si>
  <si>
    <t>Благородный Тайцзи [Час НС (丙) и Час ЗВ (酉)]</t>
  </si>
  <si>
    <t>Благородный Тайцзи [Час НС (丁) и Час ЗВ (卯)]</t>
  </si>
  <si>
    <t>Благородный Тайцзи [Час НС (丁) и Час ЗВ (酉)]</t>
  </si>
  <si>
    <t>Благородный Тайцзи [Час НС (戊) и Час ЗВ (辰)]</t>
  </si>
  <si>
    <t>Благородный Тайцзи [Час НС (戊) и Час ЗВ (戊)]</t>
  </si>
  <si>
    <t>Благородный Тайцзи [Час НС (戊) и Час ЗВ (丑)]</t>
  </si>
  <si>
    <t>Благородный Тайцзи [Час НС (戊) и Час ЗВ (未)]</t>
  </si>
  <si>
    <t>Благородный Тайцзи [Час НС (己) и Час ЗВ (辰)]</t>
  </si>
  <si>
    <t>Благородный Тайцзи [Час НС (己) и Час ЗВ (戊)]</t>
  </si>
  <si>
    <t>Благородный Тайцзи [Час НС (己) и Час ЗВ (丑)]</t>
  </si>
  <si>
    <t>Благородный Тайцзи [Час НС (己) и Час ЗВ (未)]</t>
  </si>
  <si>
    <t>Благородный Тайцзи [Час НС (庚) и Час ЗВ (寅)]</t>
  </si>
  <si>
    <t>Благородный Тайцзи [Час НС (庚) и Час ЗВ (亥)]</t>
  </si>
  <si>
    <t>Благородный Тайцзи [Час НС (辛) и Час ЗВ (寅)]</t>
  </si>
  <si>
    <t>Благородный Тайцзи [Час НС (辛) и Час ЗВ (亥)]</t>
  </si>
  <si>
    <t>Благородный Тайцзи [Час НС (壬) и Час ЗВ (巳)]</t>
  </si>
  <si>
    <t>Благородный Тайцзи [Час НС (壬) и Час ЗВ (申)]</t>
  </si>
  <si>
    <t>Благородный Тайцзи [Час НС (癸) и Час ЗВ (巳)]</t>
  </si>
  <si>
    <t>Благородный Тайцзи [Час НС (癸) и Час ЗВ (申)]</t>
  </si>
  <si>
    <t>Звезда академика [Час НС (甲) и Час ЗВ (巳)]</t>
  </si>
  <si>
    <t>Звезда академика [Час НС (乙) и Час ЗВ (午)]</t>
  </si>
  <si>
    <t>Звезда академика [Час НС (丙) и Час ЗВ (申)]</t>
  </si>
  <si>
    <t>Звезда академика [Час НС (丁) и Час ЗВ (酉)]</t>
  </si>
  <si>
    <t>Звезда академика [Час НС (戊) и Час ЗВ (申)]</t>
  </si>
  <si>
    <t>Звезда академика [Час НС (己) и Час ЗВ (酉)]</t>
  </si>
  <si>
    <t>Звезда академика [Час НС (庚) и Час ЗВ (亥)]</t>
  </si>
  <si>
    <t>Звезда академика [Час НС (辛) и Час ЗВ (子)]</t>
  </si>
  <si>
    <t>Звезда академика [Час НС (壬) и Час ЗВ (寅)]</t>
  </si>
  <si>
    <t>Звезда академика [Час НС (癸) и Час ЗВ (卯)]</t>
  </si>
  <si>
    <t>Овечий нож (Демон убиения овец) [Час НС (甲) и Час ЗВ (卯)]</t>
  </si>
  <si>
    <t>Овечий нож (Демон убиения овец) [Час НС (乙) и Час ЗВ (辰)]</t>
  </si>
  <si>
    <t>Овечий нож (Демон убиения овец) [Час НС (乙) и Час ЗВ (寅)]</t>
  </si>
  <si>
    <t>Овечий нож (Демон убиения овец) [Час НС (丙) и Час ЗВ (午)]</t>
  </si>
  <si>
    <t>Овечий нож (Демон убиения овец) [Час НС (丁) и Час ЗВ (未)]</t>
  </si>
  <si>
    <t>Овечий нож (Демон убиения овец) [Час НС (丁) и Час ЗВ (巳)]</t>
  </si>
  <si>
    <t>Овечий нож (Демон убиения овец) [Час НС (戊) и Час ЗВ (午)]</t>
  </si>
  <si>
    <t>Овечий нож (Демон убиения овец) [Час НС (己) и Час ЗВ (未)]</t>
  </si>
  <si>
    <t>Овечий нож (Демон убиения овец) [Час НС (己) и Час ЗВ (巳)]</t>
  </si>
  <si>
    <t>Овечий нож (Демон убиения овец) [Час НС (庚) и Час ЗВ (酉)]</t>
  </si>
  <si>
    <t>Овечий нож (Демон убиения овец) [Час НС (辛) и Час ЗВ (戌)]</t>
  </si>
  <si>
    <t>Овечий нож (Демон убиения овец) [Час НС (辛) и Час ЗВ (申)]</t>
  </si>
  <si>
    <t>Овечий нож (Демон убиения овец) [Час НС (壬) и Час ЗВ (子)]</t>
  </si>
  <si>
    <t>Овечий нож (Демон убиения овец) [Час НС (癸) и Час ЗВ (丑)]</t>
  </si>
  <si>
    <t>Вознаграждение 10 Небесных стволов (Процветание) [Час НС (甲) и Час ЗВ (寅)]</t>
  </si>
  <si>
    <t>Вознаграждение 10 Небесных стволов (Процветание) [Час НС (乙) и Час ЗВ (卯)]</t>
  </si>
  <si>
    <t>Вознаграждение 10 Небесных стволов (Процветание) [Час НС (丙) и Час ЗВ (巳)]</t>
  </si>
  <si>
    <t>Вознаграждение 10 Небесных стволов (Процветание) [Час НС (丁) и Час ЗВ (午)]</t>
  </si>
  <si>
    <t>Вознаграждение 10 Небесных стволов (Процветание) [Час НС (戊) и Час ЗВ (巳)]</t>
  </si>
  <si>
    <t>Вознаграждение 10 Небесных стволов (Процветание) [Час НС (己) и Час ЗВ (午)]</t>
  </si>
  <si>
    <t>Вознаграждение 10 Небесных стволов (Процветание) [Час НС (庚) и Час ЗВ (申)]</t>
  </si>
  <si>
    <t>Вознаграждение 10 Небесных стволов (Процветание) [Час НС (辛) и Час ЗВ (酉)]</t>
  </si>
  <si>
    <t>Вознаграждение 10 Небесных стволов (Процветание) [Час НС (壬) и Час ЗВ (亥)]</t>
  </si>
  <si>
    <t>Вознаграждение 10 Небесных стволов (Процветание) [Час НС (癸) и Час ЗВ (子)]</t>
  </si>
  <si>
    <t>Демон красоты [Час НС (甲) и Час ЗВ (午)]</t>
  </si>
  <si>
    <t>Демон красоты [Час НС (乙) и Час ЗВ (午)]</t>
  </si>
  <si>
    <t>Демон красоты [Час НС (丙) и Час ЗВ (寅)]</t>
  </si>
  <si>
    <t>Демон красоты [Час НС (丙) и Час ЗВ (卯)]</t>
  </si>
  <si>
    <t>Демон красоты [Час НС (丁) и Час ЗВ (未)]</t>
  </si>
  <si>
    <t>Демон красоты [Час НС (戊) и Час ЗВ (辰)]</t>
  </si>
  <si>
    <t>Демон красоты [Час НС (己) и Час ЗВ (辰)]</t>
  </si>
  <si>
    <t>Демон красоты [Час НС (庚) и Час ЗВ (戌)]</t>
  </si>
  <si>
    <t>Демон красоты [Час НС (辛) и Час ЗВ (酉)]</t>
  </si>
  <si>
    <t>Демон красоты [Час НС (壬) и Час ЗВ (子)]</t>
  </si>
  <si>
    <t>Демон красоты [Час НС (癸) и Час ЗВ (申)]</t>
  </si>
  <si>
    <t>Золотая карета [Час НС (甲) и Час ЗВ (辰)]</t>
  </si>
  <si>
    <t>Золотая карета [Час НС (乙) и Час ЗВ (巳)]</t>
  </si>
  <si>
    <t>Золотая карета [Час НС (丙) и Час ЗВ (未)]</t>
  </si>
  <si>
    <t>Золотая карета [Час НС (丁) и Час ЗВ (申)]</t>
  </si>
  <si>
    <t>Золотая карета [Час НС (戊) и Час ЗВ (未)]</t>
  </si>
  <si>
    <t>Золотая карета [Час НС (己) и Час ЗВ (申)]</t>
  </si>
  <si>
    <t>Золотая карета [Час НС (庚) и Час ЗВ (戌)]</t>
  </si>
  <si>
    <t>Золотая карета [Час НС (辛) и Час ЗВ (亥)]</t>
  </si>
  <si>
    <t>Золотая карета [Час НС (壬) и Час ЗВ (丑)]</t>
  </si>
  <si>
    <t>Золотая карета [Час НС (癸) и Час ЗВ (寅)]</t>
  </si>
  <si>
    <t xml:space="preserve"> [День НС (癸) и День ЗВ (申)]</t>
  </si>
  <si>
    <t>Куйгант [Год НС (庚) и Год ЗВ (辰)]</t>
  </si>
  <si>
    <t>Куйгант [Год НС (庚) и Год ЗВ (戌)]</t>
  </si>
  <si>
    <t>Куйгант [Год НС (壬) и Год ЗВ (辰)]</t>
  </si>
  <si>
    <t>Куйгант [Год НС (戌) и Год ЗВ (戌)]</t>
  </si>
  <si>
    <t>Ошибка Инь-Ян [Год НС (丙) и Год ЗВ (子)]</t>
  </si>
  <si>
    <t>Ошибка Инь-Ян [Год НС (丁) и Год ЗВ (丑)]</t>
  </si>
  <si>
    <t>Ошибка Инь-Ян [Год НС (戊) и Год ЗВ (寅)]</t>
  </si>
  <si>
    <t>Ошибка Инь-Ян [Год НС (辛) и Год ЗВ (卯)]</t>
  </si>
  <si>
    <t>Ошибка Инь-Ян [Год НС (壬) и Год ЗВ (辰)]</t>
  </si>
  <si>
    <t>Ошибка Инь-Ян [Год НС (癸) и Год ЗВ (巳)]</t>
  </si>
  <si>
    <t>Ошибка Инь-Ян [Год НС (丙) и Год ЗВ (午)]</t>
  </si>
  <si>
    <t>Ошибка Инь-Ян [Год НС (丁) и Год ЗВ (未)]</t>
  </si>
  <si>
    <t>Ошибка Инь-Ян [Год НС (戊) и Год ЗВ (申)]</t>
  </si>
  <si>
    <t>Ошибка Инь-Ян [Год НС (辛) и Год ЗВ (酉)]</t>
  </si>
  <si>
    <t>Ошибка Инь-Ян [Год НС (壬) и Год ЗВ (戌)]</t>
  </si>
  <si>
    <t>Ошибка Инь-Ян [Год НС (癸) и Год ЗВ (亥)]</t>
  </si>
  <si>
    <t>Одинокий феникс [Год НС (乙) и Год ЗВ (巳)]</t>
  </si>
  <si>
    <t>Одинокий феникс [Год НС (丁) и Год ЗВ (巳)]</t>
  </si>
  <si>
    <t>Одинокий феникс [Год НС (辛) и Год ЗВ (亥)]</t>
  </si>
  <si>
    <t>Одинокий феникс [Год НС (戊) и Год ЗВ (申)]</t>
  </si>
  <si>
    <t>Одинокий феникс [Год НС (壬) и Год ЗВ (寅)]</t>
  </si>
  <si>
    <t>Одинокий феникс [Год НС (戊) и Год ЗВ (午)]</t>
  </si>
  <si>
    <t>Одинокий феникс [Год НС (壬) и Год ЗВ (子)]</t>
  </si>
  <si>
    <t>Одинокий феникс [Год НС (丙) и Год ЗВ (午)]</t>
  </si>
  <si>
    <t>Демон пустоты [Год НС (甲) и Год ЗВ (子)]</t>
  </si>
  <si>
    <t>Демон пустоты [Год НС (甲) и Год ЗВ (戌)]</t>
  </si>
  <si>
    <t>Демон пустоты [Год НС (甲) и Год ЗВ (申)]</t>
  </si>
  <si>
    <t>Демон пустоты [Год НС (甲) и Год ЗВ (午)]</t>
  </si>
  <si>
    <t>Демон пустоты [Год НС (甲) и Год ЗВ (辰)]</t>
  </si>
  <si>
    <t>Демон пустоты [Год НС (甲) и Год ЗВ (寅)]</t>
  </si>
  <si>
    <t>Демон пустоты [Год НС (乙) и Год ЗВ (丑)]</t>
  </si>
  <si>
    <t>Демон пустоты [Год НС (乙) и Год ЗВ (亥)]</t>
  </si>
  <si>
    <t>Демон пустоты [Год НС (乙) и Год ЗВ (酉)]</t>
  </si>
  <si>
    <t>Демон пустоты [Год НС (乙) и Год ЗВ (未)]</t>
  </si>
  <si>
    <t>Демон пустоты [Год НС (乙) и Год ЗВ (巳)]</t>
  </si>
  <si>
    <t>Демон пустоты [Год НС (乙) и Год ЗВ (卯)]</t>
  </si>
  <si>
    <t>Демон пустоты [Год НС (丙) и Год ЗВ (寅)]</t>
  </si>
  <si>
    <t>Демон пустоты [Год НС (丙) и Год ЗВ (子)]</t>
  </si>
  <si>
    <t>Демон пустоты [Год НС (丙) и Год ЗВ (戌)]</t>
  </si>
  <si>
    <t>Демон пустоты [Год НС (丙) и Год ЗВ (申)]</t>
  </si>
  <si>
    <t>Демон пустоты [Год НС (丙) и Год ЗВ (午)]</t>
  </si>
  <si>
    <t>Демон пустоты [Год НС (丙) и Год ЗВ (辰)]</t>
  </si>
  <si>
    <t>Демон пустоты [Год НС (丁) и Год ЗВ (卯)]</t>
  </si>
  <si>
    <t>Демон пустоты [Год НС (丁) и Год ЗВ (丑)]</t>
  </si>
  <si>
    <t>Демон пустоты [Год НС (丁) и Год ЗВ (亥)]</t>
  </si>
  <si>
    <t>Демон пустоты [Год НС (丁) и Год ЗВ (酉)]</t>
  </si>
  <si>
    <t>Демон пустоты [Год НС (丁) и Год ЗВ (未)]</t>
  </si>
  <si>
    <t>Демон пустоты [Год НС (丁) и Год ЗВ (巳)]</t>
  </si>
  <si>
    <t>Демон пустоты [Год НС (戊) и Год ЗВ (辰)]</t>
  </si>
  <si>
    <t>Демон пустоты [Год НС (戊) и Год ЗВ (寅)]</t>
  </si>
  <si>
    <t>Демон пустоты [Год НС (戊) и Год ЗВ (子)]</t>
  </si>
  <si>
    <t>Демон пустоты [Год НС (戊) и Год ЗВ (戌)]</t>
  </si>
  <si>
    <t>Демон пустоты [Год НС (戊) и Год ЗВ (申)]</t>
  </si>
  <si>
    <t>Демон пустоты [Год НС (戊) и Год ЗВ (午)]</t>
  </si>
  <si>
    <t>Демон пустоты [Год НС (己) и Год ЗВ (巳)]</t>
  </si>
  <si>
    <t>Демон пустоты [Год НС (己) и Год ЗВ (卯)]</t>
  </si>
  <si>
    <t>Демон пустоты [Год НС (己) и Год ЗВ (丑)]</t>
  </si>
  <si>
    <t>Демон пустоты [Год НС (己) и Год ЗВ (亥)]</t>
  </si>
  <si>
    <t>Демон пустоты [Год НС (己) и Год ЗВ (酉)]</t>
  </si>
  <si>
    <t>Демон пустоты [Год НС (己) и Год ЗВ (未)]</t>
  </si>
  <si>
    <t>Демон пустоты [Год НС (庚) и Год ЗВ (午)]</t>
  </si>
  <si>
    <t>Демон пустоты [Год НС (庚) и Год ЗВ (辰)]</t>
  </si>
  <si>
    <t>Демон пустоты [Год НС (庚) и Год ЗВ (寅)]</t>
  </si>
  <si>
    <t>Демон пустоты [Год НС (庚) и Год ЗВ (子)]</t>
  </si>
  <si>
    <t>Демон пустоты [Год НС (庚) и Год ЗВ (戌)]</t>
  </si>
  <si>
    <t>Демон пустоты [Год НС (庚) и Год ЗВ (申)]</t>
  </si>
  <si>
    <t>Демон пустоты [Год НС (辛) и Год ЗВ (未)]</t>
  </si>
  <si>
    <t>Демон пустоты [Год НС (辛) и Год ЗВ (巳)]</t>
  </si>
  <si>
    <t>Демон пустоты [Год НС (辛) и Год ЗВ (卯)]</t>
  </si>
  <si>
    <t>Демон пустоты [Год НС (辛) и Год ЗВ (丑)]</t>
  </si>
  <si>
    <t>Демон пустоты [Год НС (辛) и Год ЗВ (亥)]</t>
  </si>
  <si>
    <t>Демон пустоты [Год НС (辛) и Год ЗВ (酉)]</t>
  </si>
  <si>
    <t>Демон пустоты [Год НС (壬) и Год ЗВ (申)]</t>
  </si>
  <si>
    <t>Демон пустоты [Год НС (壬) и Год ЗВ (午)]</t>
  </si>
  <si>
    <t>Демон пустоты [Год НС (壬) и Год ЗВ (辰)]</t>
  </si>
  <si>
    <t>Демон пустоты [Год НС (壬) и Год ЗВ (寅)]</t>
  </si>
  <si>
    <t>Демон пустоты [Год НС (壬) и Год ЗВ (子)]</t>
  </si>
  <si>
    <t>Демон пустоты [Год НС (壬) и Год ЗВ (戌)]</t>
  </si>
  <si>
    <t>Демон пустоты [Год НС (癸) и Год ЗВ (酉)]</t>
  </si>
  <si>
    <t>Демон пустоты [Год НС (癸) и Год ЗВ (未)]</t>
  </si>
  <si>
    <t>Демон пустоты [Год НС (癸) и Год ЗВ (巳)]</t>
  </si>
  <si>
    <t>Демон пустоты [Год НС (癸) и Год ЗВ (卯)]</t>
  </si>
  <si>
    <t>Демон пустоты [Год НС (癸) и Год ЗВ (丑)]</t>
  </si>
  <si>
    <t>Демон пустоты [Год НС (癸) и Год ЗВ (亥)]</t>
  </si>
  <si>
    <t>Звезда банкротства [Год НС (甲) и Год ЗВ (辰)]</t>
  </si>
  <si>
    <t>Звезда банкротства [Год НС (乙) и Год ЗВ (巳)]</t>
  </si>
  <si>
    <t>Звезда банкротства [Год НС (丙) и Год ЗВ (申)]</t>
  </si>
  <si>
    <t>Звезда банкротства [Год НС (丁) и Год ЗВ (亥)]</t>
  </si>
  <si>
    <t>Звезда банкротства [Год НС (戊) и Год ЗВ (辰)]</t>
  </si>
  <si>
    <t>Звезда банкротства [Год НС (己) и Год ЗВ (戌)]</t>
  </si>
  <si>
    <t>Звезда банкротства [Год НС (庚) и Год ЗВ (巳)]</t>
  </si>
  <si>
    <t>Звезда банкротства [Год НС (辛) и Год ЗВ (丑)]</t>
  </si>
  <si>
    <t>Звезда банкротства [Год НС (壬) и Год ЗВ (申)]</t>
  </si>
  <si>
    <t>Звезда банкротства [Год НС (癸) и Год ЗВ (亥)]</t>
  </si>
  <si>
    <t xml:space="preserve"> []</t>
  </si>
  <si>
    <t>Куйгант [Месяц НС (庚) и Месяц ЗВ (辰)]</t>
  </si>
  <si>
    <t>Куйгант [Месяц НС (庚) и Месяц ЗВ (戌)]</t>
  </si>
  <si>
    <t>Куйгант [Месяц НС (壬) и Месяц ЗВ (辰)]</t>
  </si>
  <si>
    <t>Куйгант [Месяц НС (戌) и Месяц ЗВ (戌)]</t>
  </si>
  <si>
    <t>Ошибка Инь-Ян [Месяц НС (丙) и Месяц ЗВ (子)]</t>
  </si>
  <si>
    <t>Ошибка Инь-Ян [Месяц НС (丁) и Месяц ЗВ (丑)]</t>
  </si>
  <si>
    <t>Ошибка Инь-Ян [Месяц НС (戊) и Месяц ЗВ (寅)]</t>
  </si>
  <si>
    <t>Ошибка Инь-Ян [Месяц НС (辛) и Месяц ЗВ (卯)]</t>
  </si>
  <si>
    <t>Ошибка Инь-Ян [Месяц НС (壬) и Месяц ЗВ (辰)]</t>
  </si>
  <si>
    <t>Ошибка Инь-Ян [Месяц НС (癸) и Месяц ЗВ (巳)]</t>
  </si>
  <si>
    <t>Ошибка Инь-Ян [Месяц НС (丙) и Месяц ЗВ (午)]</t>
  </si>
  <si>
    <t>Ошибка Инь-Ян [Месяц НС (丁) и Месяц ЗВ (未)]</t>
  </si>
  <si>
    <t>Ошибка Инь-Ян [Месяц НС (戊) и Месяц ЗВ (申)]</t>
  </si>
  <si>
    <t>Ошибка Инь-Ян [Месяц НС (辛) и Месяц ЗВ (酉)]</t>
  </si>
  <si>
    <t>Ошибка Инь-Ян [Месяц НС (壬) и Месяц ЗВ (戌)]</t>
  </si>
  <si>
    <t>Ошибка Инь-Ян [Месяц НС (癸) и Месяц ЗВ (亥)]</t>
  </si>
  <si>
    <t>Одинокий феникс [Месяц НС (乙) и Месяц ЗВ (巳)]</t>
  </si>
  <si>
    <t>Одинокий феникс [Месяц НС (丁) и Месяц ЗВ (巳)]</t>
  </si>
  <si>
    <t>Одинокий феникс [Месяц НС (辛) и Месяц ЗВ (亥)]</t>
  </si>
  <si>
    <t>Одинокий феникс [Месяц НС (戊) и Месяц ЗВ (申)]</t>
  </si>
  <si>
    <t>Одинокий феникс [Месяц НС (壬) и Месяц ЗВ (寅)]</t>
  </si>
  <si>
    <t>Одинокий феникс [Месяц НС (戊) и Месяц ЗВ (午)]</t>
  </si>
  <si>
    <t>Одинокий феникс [Месяц НС (壬) и Месяц ЗВ (子)]</t>
  </si>
  <si>
    <t>Одинокий феникс [Месяц НС (丙) и Месяц ЗВ (午)]</t>
  </si>
  <si>
    <t>Демон пустоты [Месяц НС (甲) и Месяц ЗВ (子)]</t>
  </si>
  <si>
    <t>Демон пустоты [Месяц НС (甲) и Месяц ЗВ (戌)]</t>
  </si>
  <si>
    <t>Демон пустоты [Месяц НС (甲) и Месяц ЗВ (申)]</t>
  </si>
  <si>
    <t>Демон пустоты [Месяц НС (甲) и Месяц ЗВ (午)]</t>
  </si>
  <si>
    <t>Демон пустоты [Месяц НС (甲) и Месяц ЗВ (辰)]</t>
  </si>
  <si>
    <t>Демон пустоты [Месяц НС (甲) и Месяц ЗВ (寅)]</t>
  </si>
  <si>
    <t>Демон пустоты [Месяц НС (乙) и Месяц ЗВ (丑)]</t>
  </si>
  <si>
    <t>Демон пустоты [Месяц НС (乙) и Месяц ЗВ (亥)]</t>
  </si>
  <si>
    <t>Демон пустоты [Месяц НС (乙) и Месяц ЗВ (酉)]</t>
  </si>
  <si>
    <t>Демон пустоты [Месяц НС (乙) и Месяц ЗВ (未)]</t>
  </si>
  <si>
    <t>Демон пустоты [Месяц НС (乙) и Месяц ЗВ (巳)]</t>
  </si>
  <si>
    <t>Демон пустоты [Месяц НС (乙) и Месяц ЗВ (卯)]</t>
  </si>
  <si>
    <t>Демон пустоты [Месяц НС (丙) и Месяц ЗВ (寅)]</t>
  </si>
  <si>
    <t>Демон пустоты [Месяц НС (丙) и Месяц ЗВ (子)]</t>
  </si>
  <si>
    <t>Демон пустоты [Месяц НС (丙) и Месяц ЗВ (戌)]</t>
  </si>
  <si>
    <t>Демон пустоты [Месяц НС (丙) и Месяц ЗВ (申)]</t>
  </si>
  <si>
    <t>Демон пустоты [Месяц НС (丙) и Месяц ЗВ (午)]</t>
  </si>
  <si>
    <t>Демон пустоты [Месяц НС (丙) и Месяц ЗВ (辰)]</t>
  </si>
  <si>
    <t>Демон пустоты [Месяц НС (丁) и Месяц ЗВ (卯)]</t>
  </si>
  <si>
    <t>Демон пустоты [Месяц НС (丁) и Месяц ЗВ (丑)]</t>
  </si>
  <si>
    <t>Демон пустоты [Месяц НС (丁) и Месяц ЗВ (亥)]</t>
  </si>
  <si>
    <t>Демон пустоты [Месяц НС (丁) и Месяц ЗВ (酉)]</t>
  </si>
  <si>
    <t>Демон пустоты [Месяц НС (丁) и Месяц ЗВ (未)]</t>
  </si>
  <si>
    <t>Демон пустоты [Месяц НС (丁) и Месяц ЗВ (巳)]</t>
  </si>
  <si>
    <t>Демон пустоты [Месяц НС (戊) и Месяц ЗВ (辰)]</t>
  </si>
  <si>
    <t>Демон пустоты [Месяц НС (戊) и Месяц ЗВ (寅)]</t>
  </si>
  <si>
    <t>Демон пустоты [Месяц НС (戊) и Месяц ЗВ (子)]</t>
  </si>
  <si>
    <t>Демон пустоты [Месяц НС (戊) и Месяц ЗВ (戌)]</t>
  </si>
  <si>
    <t>Демон пустоты [Месяц НС (戊) и Месяц ЗВ (申)]</t>
  </si>
  <si>
    <t>Демон пустоты [Месяц НС (戊) и Месяц ЗВ (午)]</t>
  </si>
  <si>
    <t>Демон пустоты [Месяц НС (己) и Месяц ЗВ (巳)]</t>
  </si>
  <si>
    <t>Демон пустоты [Месяц НС (己) и Месяц ЗВ (卯)]</t>
  </si>
  <si>
    <t>Демон пустоты [Месяц НС (己) и Месяц ЗВ (丑)]</t>
  </si>
  <si>
    <t>Демон пустоты [Месяц НС (己) и Месяц ЗВ (亥)]</t>
  </si>
  <si>
    <t>Демон пустоты [Месяц НС (己) и Месяц ЗВ (酉)]</t>
  </si>
  <si>
    <t>Демон пустоты [Месяц НС (己) и Месяц ЗВ (未)]</t>
  </si>
  <si>
    <t>Демон пустоты [Месяц НС (庚) и Месяц ЗВ (午)]</t>
  </si>
  <si>
    <t>Демон пустоты [Месяц НС (庚) и Месяц ЗВ (辰)]</t>
  </si>
  <si>
    <t>Демон пустоты [Месяц НС (庚) и Месяц ЗВ (寅)]</t>
  </si>
  <si>
    <t>Демон пустоты [Месяц НС (庚) и Месяц ЗВ (子)]</t>
  </si>
  <si>
    <t>Демон пустоты [Месяц НС (庚) и Месяц ЗВ (戌)]</t>
  </si>
  <si>
    <t>Демон пустоты [Месяц НС (庚) и Месяц ЗВ (申)]</t>
  </si>
  <si>
    <t>Демон пустоты [Месяц НС (辛) и Месяц ЗВ (未)]</t>
  </si>
  <si>
    <t>Демон пустоты [Месяц НС (辛) и Месяц ЗВ (巳)]</t>
  </si>
  <si>
    <t>Демон пустоты [Месяц НС (辛) и Месяц ЗВ (卯)]</t>
  </si>
  <si>
    <t>Демон пустоты [Месяц НС (辛) и Месяц ЗВ (丑)]</t>
  </si>
  <si>
    <t>Демон пустоты [Месяц НС (辛) и Месяц ЗВ (亥)]</t>
  </si>
  <si>
    <t>Демон пустоты [Месяц НС (辛) и Месяц ЗВ (酉)]</t>
  </si>
  <si>
    <t>Демон пустоты [Месяц НС (壬) и Месяц ЗВ (申)]</t>
  </si>
  <si>
    <t>Демон пустоты [Месяц НС (壬) и Месяц ЗВ (午)]</t>
  </si>
  <si>
    <t>Демон пустоты [Месяц НС (壬) и Месяц ЗВ (辰)]</t>
  </si>
  <si>
    <t>Демон пустоты [Месяц НС (壬) и Месяц ЗВ (寅)]</t>
  </si>
  <si>
    <t>Демон пустоты [Месяц НС (壬) и Месяц ЗВ (子)]</t>
  </si>
  <si>
    <t>Демон пустоты [Месяц НС (壬) и Месяц ЗВ (戌)]</t>
  </si>
  <si>
    <t>Демон пустоты [Месяц НС (癸) и Месяц ЗВ (酉)]</t>
  </si>
  <si>
    <t>Демон пустоты [Месяц НС (癸) и Месяц ЗВ (未)]</t>
  </si>
  <si>
    <t>Демон пустоты [Месяц НС (癸) и Месяц ЗВ (巳)]</t>
  </si>
  <si>
    <t>Демон пустоты [Месяц НС (癸) и Месяц ЗВ (卯)]</t>
  </si>
  <si>
    <t>Демон пустоты [Месяц НС (癸) и Месяц ЗВ (丑)]</t>
  </si>
  <si>
    <t>Демон пустоты [Месяц НС (癸) и Месяц ЗВ (亥)]</t>
  </si>
  <si>
    <t>Звезда банкротства [Месяц НС (甲) и Месяц ЗВ (辰)]</t>
  </si>
  <si>
    <t>Звезда банкротства [Месяц НС (乙) и Месяц ЗВ (巳)]</t>
  </si>
  <si>
    <t>Звезда банкротства [Месяц НС (丙) и Месяц ЗВ (申)]</t>
  </si>
  <si>
    <t>Звезда банкротства [Месяц НС (丁) и Месяц ЗВ (亥)]</t>
  </si>
  <si>
    <t>Звезда банкротства [Месяц НС (戊) и Месяц ЗВ (辰)]</t>
  </si>
  <si>
    <t>Звезда банкротства [Месяц НС (己) и Месяц ЗВ (戌)]</t>
  </si>
  <si>
    <t>Звезда банкротства [Месяц НС (庚) и Месяц ЗВ (巳)]</t>
  </si>
  <si>
    <t>Звезда банкротства [Месяц НС (辛) и Месяц ЗВ (丑)]</t>
  </si>
  <si>
    <t>Звезда банкротства [Месяц НС (壬) и Месяц ЗВ (申)]</t>
  </si>
  <si>
    <t>Звезда банкротства [Месяц НС (癸) и Месяц ЗВ (亥)]</t>
  </si>
  <si>
    <t>Куйгант [День НС (庚) и День ЗВ (辰)]</t>
  </si>
  <si>
    <t>Куйгант [День НС (庚) и День ЗВ (戌)]</t>
  </si>
  <si>
    <t>Куйгант [День НС (壬) и День ЗВ (辰)]</t>
  </si>
  <si>
    <t>Куйгант [День НС (戌) и День ЗВ (戌)]</t>
  </si>
  <si>
    <t>Ошибка Инь-Ян [День НС (丙) и День ЗВ (子)]</t>
  </si>
  <si>
    <t>Ошибка Инь-Ян [День НС (丁) и День ЗВ (丑)]</t>
  </si>
  <si>
    <t>Ошибка Инь-Ян [День НС (戊) и День ЗВ (寅)]</t>
  </si>
  <si>
    <t>Ошибка Инь-Ян [День НС (辛) и День ЗВ (卯)]</t>
  </si>
  <si>
    <t>Ошибка Инь-Ян [День НС (壬) и День ЗВ (辰)]</t>
  </si>
  <si>
    <t>Ошибка Инь-Ян [День НС (癸) и День ЗВ (巳)]</t>
  </si>
  <si>
    <t>Ошибка Инь-Ян [День НС (丙) и День ЗВ (午)]</t>
  </si>
  <si>
    <t>Ошибка Инь-Ян [День НС (丁) и День ЗВ (未)]</t>
  </si>
  <si>
    <t>Ошибка Инь-Ян [День НС (戊) и День ЗВ (申)]</t>
  </si>
  <si>
    <t>Ошибка Инь-Ян [День НС (辛) и День ЗВ (酉)]</t>
  </si>
  <si>
    <t>Ошибка Инь-Ян [День НС (壬) и День ЗВ (戌)]</t>
  </si>
  <si>
    <t>Ошибка Инь-Ян [День НС (癸) и День ЗВ (亥)]</t>
  </si>
  <si>
    <t>Одинокий феникс [День НС (乙) и День ЗВ (巳)]</t>
  </si>
  <si>
    <t>Одинокий феникс [День НС (丁) и День ЗВ (巳)]</t>
  </si>
  <si>
    <t>Одинокий феникс [День НС (辛) и День ЗВ (亥)]</t>
  </si>
  <si>
    <t>Одинокий феникс [День НС (戊) и День ЗВ (申)]</t>
  </si>
  <si>
    <t>Одинокий феникс [День НС (壬) и День ЗВ (寅)]</t>
  </si>
  <si>
    <t>Одинокий феникс [День НС (戊) и День ЗВ (午)]</t>
  </si>
  <si>
    <t>Одинокий феникс [День НС (壬) и День ЗВ (子)]</t>
  </si>
  <si>
    <t>Одинокий феникс [День НС (丙) и День ЗВ (午)]</t>
  </si>
  <si>
    <t>Демон пустоты [День НС (甲) и День ЗВ (子)]</t>
  </si>
  <si>
    <t>Демон пустоты [День НС (甲) и День ЗВ (戌)]</t>
  </si>
  <si>
    <t>Демон пустоты [День НС (甲) и День ЗВ (申)]</t>
  </si>
  <si>
    <t>Демон пустоты [День НС (甲) и День ЗВ (午)]</t>
  </si>
  <si>
    <t>Демон пустоты [День НС (甲) и День ЗВ (辰)]</t>
  </si>
  <si>
    <t>Демон пустоты [День НС (甲) и День ЗВ (寅)]</t>
  </si>
  <si>
    <t>Демон пустоты [День НС (乙) и День ЗВ (丑)]</t>
  </si>
  <si>
    <t>Демон пустоты [День НС (乙) и День ЗВ (亥)]</t>
  </si>
  <si>
    <t>Демон пустоты [День НС (乙) и День ЗВ (酉)]</t>
  </si>
  <si>
    <t>Демон пустоты [День НС (乙) и День ЗВ (未)]</t>
  </si>
  <si>
    <t>Демон пустоты [День НС (乙) и День ЗВ (巳)]</t>
  </si>
  <si>
    <t>Демон пустоты [День НС (乙) и День ЗВ (卯)]</t>
  </si>
  <si>
    <t>Демон пустоты [День НС (丙) и День ЗВ (寅)]</t>
  </si>
  <si>
    <t>Демон пустоты [День НС (丙) и День ЗВ (子)]</t>
  </si>
  <si>
    <t>Демон пустоты [День НС (丙) и День ЗВ (戌)]</t>
  </si>
  <si>
    <t>Демон пустоты [День НС (丙) и День ЗВ (申)]</t>
  </si>
  <si>
    <t>Демон пустоты [День НС (丙) и День ЗВ (午)]</t>
  </si>
  <si>
    <t>Демон пустоты [День НС (丙) и День ЗВ (辰)]</t>
  </si>
  <si>
    <t>Демон пустоты [День НС (丁) и День ЗВ (卯)]</t>
  </si>
  <si>
    <t>Демон пустоты [День НС (丁) и День ЗВ (丑)]</t>
  </si>
  <si>
    <t>Демон пустоты [День НС (丁) и День ЗВ (亥)]</t>
  </si>
  <si>
    <t>Демон пустоты [День НС (丁) и День ЗВ (酉)]</t>
  </si>
  <si>
    <t>Демон пустоты [День НС (丁) и День ЗВ (未)]</t>
  </si>
  <si>
    <t>Демон пустоты [День НС (丁) и День ЗВ (巳)]</t>
  </si>
  <si>
    <t>Демон пустоты [День НС (戊) и День ЗВ (辰)]</t>
  </si>
  <si>
    <t>Демон пустоты [День НС (戊) и День ЗВ (寅)]</t>
  </si>
  <si>
    <t>Демон пустоты [День НС (戊) и День ЗВ (子)]</t>
  </si>
  <si>
    <t>Демон пустоты [День НС (戊) и День ЗВ (戌)]</t>
  </si>
  <si>
    <t>Демон пустоты [День НС (戊) и День ЗВ (申)]</t>
  </si>
  <si>
    <t>Демон пустоты [День НС (戊) и День ЗВ (午)]</t>
  </si>
  <si>
    <t>Демон пустоты [День НС (己) и День ЗВ (巳)]</t>
  </si>
  <si>
    <t>Демон пустоты [День НС (己) и День ЗВ (卯)]</t>
  </si>
  <si>
    <t>Демон пустоты [День НС (己) и День ЗВ (丑)]</t>
  </si>
  <si>
    <t>Демон пустоты [День НС (己) и День ЗВ (亥)]</t>
  </si>
  <si>
    <t>Демон пустоты [День НС (己) и День ЗВ (酉)]</t>
  </si>
  <si>
    <t>Демон пустоты [День НС (己) и День ЗВ (未)]</t>
  </si>
  <si>
    <t>Демон пустоты [День НС (庚) и День ЗВ (午)]</t>
  </si>
  <si>
    <t>Демон пустоты [День НС (庚) и День ЗВ (辰)]</t>
  </si>
  <si>
    <t>Демон пустоты [День НС (庚) и День ЗВ (寅)]</t>
  </si>
  <si>
    <t>Демон пустоты [День НС (庚) и День ЗВ (子)]</t>
  </si>
  <si>
    <t>Демон пустоты [День НС (庚) и День ЗВ (戌)]</t>
  </si>
  <si>
    <t>Демон пустоты [День НС (庚) и День ЗВ (申)]</t>
  </si>
  <si>
    <t>Демон пустоты [День НС (辛) и День ЗВ (未)]</t>
  </si>
  <si>
    <t>Демон пустоты [День НС (辛) и День ЗВ (巳)]</t>
  </si>
  <si>
    <t>Демон пустоты [День НС (辛) и День ЗВ (卯)]</t>
  </si>
  <si>
    <t>Демон пустоты [День НС (辛) и День ЗВ (丑)]</t>
  </si>
  <si>
    <t>Демон пустоты [День НС (辛) и День ЗВ (亥)]</t>
  </si>
  <si>
    <t>Демон пустоты [День НС (辛) и День ЗВ (酉)]</t>
  </si>
  <si>
    <t>Демон пустоты [День НС (壬) и День ЗВ (申)]</t>
  </si>
  <si>
    <t>Демон пустоты [День НС (壬) и День ЗВ (午)]</t>
  </si>
  <si>
    <t>Демон пустоты [День НС (壬) и День ЗВ (辰)]</t>
  </si>
  <si>
    <t>Демон пустоты [День НС (壬) и День ЗВ (寅)]</t>
  </si>
  <si>
    <t>Демон пустоты [День НС (壬) и День ЗВ (子)]</t>
  </si>
  <si>
    <t>Демон пустоты [День НС (壬) и День ЗВ (戌)]</t>
  </si>
  <si>
    <t>Демон пустоты [День НС (癸) и День ЗВ (酉)]</t>
  </si>
  <si>
    <t>Демон пустоты [День НС (癸) и День ЗВ (未)]</t>
  </si>
  <si>
    <t>Демон пустоты [День НС (癸) и День ЗВ (巳)]</t>
  </si>
  <si>
    <t>Демон пустоты [День НС (癸) и День ЗВ (卯)]</t>
  </si>
  <si>
    <t>Демон пустоты [День НС (癸) и День ЗВ (丑)]</t>
  </si>
  <si>
    <t>Демон пустоты [День НС (癸) и День ЗВ (亥)]</t>
  </si>
  <si>
    <t>Звезда банкротства [День НС (甲) и День ЗВ (辰)]</t>
  </si>
  <si>
    <t>Звезда банкротства [День НС (乙) и День ЗВ (巳)]</t>
  </si>
  <si>
    <t>Звезда банкротства [День НС (丙) и День ЗВ (申)]</t>
  </si>
  <si>
    <t>Звезда банкротства [День НС (丁) и День ЗВ (亥)]</t>
  </si>
  <si>
    <t>Звезда банкротства [День НС (戊) и День ЗВ (辰)]</t>
  </si>
  <si>
    <t>Звезда банкротства [День НС (己) и День ЗВ (戌)]</t>
  </si>
  <si>
    <t>Звезда банкротства [День НС (庚) и День ЗВ (巳)]</t>
  </si>
  <si>
    <t>Звезда банкротства [День НС (辛) и День ЗВ (丑)]</t>
  </si>
  <si>
    <t>Звезда банкротства [День НС (壬) и День ЗВ (申)]</t>
  </si>
  <si>
    <t>Звезда банкротства [День НС (癸) и День ЗВ (亥)]</t>
  </si>
  <si>
    <t xml:space="preserve">Год НС (庚) и </t>
  </si>
  <si>
    <t>Год ЗВ (辰)</t>
  </si>
  <si>
    <t>Год ЗВ (戌)</t>
  </si>
  <si>
    <t xml:space="preserve">Год НС (壬) и </t>
  </si>
  <si>
    <t xml:space="preserve">Год НС (戌) и </t>
  </si>
  <si>
    <t xml:space="preserve">Год НС (丙) и </t>
  </si>
  <si>
    <t>Год ЗВ (子)</t>
  </si>
  <si>
    <t xml:space="preserve">Год НС (丁) и </t>
  </si>
  <si>
    <t>Год ЗВ (丑)</t>
  </si>
  <si>
    <t xml:space="preserve">Год НС (戊) и </t>
  </si>
  <si>
    <t>Год ЗВ (寅)</t>
  </si>
  <si>
    <t xml:space="preserve">Год НС (辛) и </t>
  </si>
  <si>
    <t>Год ЗВ (卯)</t>
  </si>
  <si>
    <t xml:space="preserve">Год НС (癸) и </t>
  </si>
  <si>
    <t>Год ЗВ (巳)</t>
  </si>
  <si>
    <t>Год ЗВ (午)</t>
  </si>
  <si>
    <t>Год ЗВ (未)</t>
  </si>
  <si>
    <t>Год ЗВ (申)</t>
  </si>
  <si>
    <t>Год ЗВ (酉)</t>
  </si>
  <si>
    <t>Год ЗВ (亥)</t>
  </si>
  <si>
    <t xml:space="preserve">Год НС (乙) и </t>
  </si>
  <si>
    <t xml:space="preserve">Год НС (甲) и </t>
  </si>
  <si>
    <t xml:space="preserve">Год НС (己) и </t>
  </si>
  <si>
    <t xml:space="preserve">Месяц НС (庚) и </t>
  </si>
  <si>
    <t>Месяц ЗВ (辰)</t>
  </si>
  <si>
    <t>Месяц ЗВ (戌)</t>
  </si>
  <si>
    <t xml:space="preserve">Месяц НС (壬) и </t>
  </si>
  <si>
    <t xml:space="preserve">Месяц НС (戌) и </t>
  </si>
  <si>
    <t xml:space="preserve">Месяц НС (丙) и </t>
  </si>
  <si>
    <t>Месяц ЗВ (子)</t>
  </si>
  <si>
    <t xml:space="preserve">Месяц НС (丁) и </t>
  </si>
  <si>
    <t>Месяц ЗВ (丑)</t>
  </si>
  <si>
    <t xml:space="preserve">Месяц НС (戊) и </t>
  </si>
  <si>
    <t>Месяц ЗВ (寅)</t>
  </si>
  <si>
    <t xml:space="preserve">Месяц НС (辛) и </t>
  </si>
  <si>
    <t>Месяц ЗВ (卯)</t>
  </si>
  <si>
    <t xml:space="preserve">Месяц НС (癸) и </t>
  </si>
  <si>
    <t>Месяц ЗВ (巳)</t>
  </si>
  <si>
    <t>Месяц ЗВ (午)</t>
  </si>
  <si>
    <t>Месяц ЗВ (未)</t>
  </si>
  <si>
    <t>Месяц ЗВ (申)</t>
  </si>
  <si>
    <t>Месяц ЗВ (酉)</t>
  </si>
  <si>
    <t>Месяц ЗВ (亥)</t>
  </si>
  <si>
    <t xml:space="preserve">Месяц НС (乙) и </t>
  </si>
  <si>
    <t xml:space="preserve">Месяц НС (甲) и </t>
  </si>
  <si>
    <t xml:space="preserve">Месяц НС (己) и </t>
  </si>
  <si>
    <t xml:space="preserve">День НС (庚) и </t>
  </si>
  <si>
    <t>День ЗВ (辰)</t>
  </si>
  <si>
    <t>День ЗВ (戌)</t>
  </si>
  <si>
    <t xml:space="preserve">День НС (壬) и </t>
  </si>
  <si>
    <t xml:space="preserve">День НС (戌) и </t>
  </si>
  <si>
    <t xml:space="preserve">День НС (丙) и </t>
  </si>
  <si>
    <t>День ЗВ (子)</t>
  </si>
  <si>
    <t xml:space="preserve">День НС (丁) и </t>
  </si>
  <si>
    <t>День ЗВ (丑)</t>
  </si>
  <si>
    <t xml:space="preserve">День НС (戊) и </t>
  </si>
  <si>
    <t>День ЗВ (寅)</t>
  </si>
  <si>
    <t xml:space="preserve">День НС (辛) и </t>
  </si>
  <si>
    <t>День ЗВ (卯)</t>
  </si>
  <si>
    <t xml:space="preserve">День НС (癸) и </t>
  </si>
  <si>
    <t>День ЗВ (巳)</t>
  </si>
  <si>
    <t>День ЗВ (午)</t>
  </si>
  <si>
    <t>День ЗВ (未)</t>
  </si>
  <si>
    <t>День ЗВ (申)</t>
  </si>
  <si>
    <t>День ЗВ (酉)</t>
  </si>
  <si>
    <t>День ЗВ (亥)</t>
  </si>
  <si>
    <t xml:space="preserve">День НС (乙) и </t>
  </si>
  <si>
    <t xml:space="preserve">День НС (甲) и </t>
  </si>
  <si>
    <t xml:space="preserve">День НС (己) и </t>
  </si>
  <si>
    <t>Куйгант [Час НС (庚) и Час ЗВ (辰)]</t>
  </si>
  <si>
    <t>Куйгант [Час НС (庚) и Час ЗВ (戌)]</t>
  </si>
  <si>
    <t>Куйгант [Час НС (壬) и Час ЗВ (辰)]</t>
  </si>
  <si>
    <t>Куйгант [Час НС (戌) и Час ЗВ (戌)]</t>
  </si>
  <si>
    <t>Ошибка Инь-Ян [Час НС (丙) и Час ЗВ (子)]</t>
  </si>
  <si>
    <t>Ошибка Инь-Ян [Час НС (丁) и Час ЗВ (丑)]</t>
  </si>
  <si>
    <t>Ошибка Инь-Ян [Час НС (戊) и Час ЗВ (寅)]</t>
  </si>
  <si>
    <t>Ошибка Инь-Ян [Час НС (辛) и Час ЗВ (卯)]</t>
  </si>
  <si>
    <t>Ошибка Инь-Ян [Час НС (壬) и Час ЗВ (辰)]</t>
  </si>
  <si>
    <t>Ошибка Инь-Ян [Час НС (癸) и Час ЗВ (巳)]</t>
  </si>
  <si>
    <t>Ошибка Инь-Ян [Час НС (丙) и Час ЗВ (午)]</t>
  </si>
  <si>
    <t>Ошибка Инь-Ян [Час НС (丁) и Час ЗВ (未)]</t>
  </si>
  <si>
    <t>Ошибка Инь-Ян [Час НС (戊) и Час ЗВ (申)]</t>
  </si>
  <si>
    <t>Ошибка Инь-Ян [Час НС (辛) и Час ЗВ (酉)]</t>
  </si>
  <si>
    <t>Ошибка Инь-Ян [Час НС (壬) и Час ЗВ (戌)]</t>
  </si>
  <si>
    <t>Ошибка Инь-Ян [Час НС (癸) и Час ЗВ (亥)]</t>
  </si>
  <si>
    <t>Одинокий феникс [Час НС (乙) и Час ЗВ (巳)]</t>
  </si>
  <si>
    <t>Одинокий феникс [Час НС (丁) и Час ЗВ (巳)]</t>
  </si>
  <si>
    <t>Одинокий феникс [Час НС (辛) и Час ЗВ (亥)]</t>
  </si>
  <si>
    <t>Одинокий феникс [Час НС (戊) и Час ЗВ (申)]</t>
  </si>
  <si>
    <t>Одинокий феникс [Час НС (壬) и Час ЗВ (寅)]</t>
  </si>
  <si>
    <t>Одинокий феникс [Час НС (戊) и Час ЗВ (午)]</t>
  </si>
  <si>
    <t>Одинокий феникс [Час НС (壬) и Час ЗВ (子)]</t>
  </si>
  <si>
    <t>Одинокий феникс [Час НС (丙) и Час ЗВ (午)]</t>
  </si>
  <si>
    <t>Демон пустоты [Час НС (甲) и Час ЗВ (子)]</t>
  </si>
  <si>
    <t>Демон пустоты [Час НС (甲) и Час ЗВ (戌)]</t>
  </si>
  <si>
    <t>Демон пустоты [Час НС (甲) и Час ЗВ (申)]</t>
  </si>
  <si>
    <t>Демон пустоты [Час НС (甲) и Час ЗВ (午)]</t>
  </si>
  <si>
    <t>Демон пустоты [Час НС (甲) и Час ЗВ (辰)]</t>
  </si>
  <si>
    <t>Демон пустоты [Час НС (甲) и Час ЗВ (寅)]</t>
  </si>
  <si>
    <t>Демон пустоты [Час НС (乙) и Час ЗВ (丑)]</t>
  </si>
  <si>
    <t>Демон пустоты [Час НС (乙) и Час ЗВ (亥)]</t>
  </si>
  <si>
    <t>Демон пустоты [Час НС (乙) и Час ЗВ (酉)]</t>
  </si>
  <si>
    <t>Демон пустоты [Час НС (乙) и Час ЗВ (未)]</t>
  </si>
  <si>
    <t>Демон пустоты [Час НС (乙) и Час ЗВ (巳)]</t>
  </si>
  <si>
    <t>Демон пустоты [Час НС (乙) и Час ЗВ (卯)]</t>
  </si>
  <si>
    <t>Демон пустоты [Час НС (丙) и Час ЗВ (寅)]</t>
  </si>
  <si>
    <t>Демон пустоты [Час НС (丙) и Час ЗВ (子)]</t>
  </si>
  <si>
    <t>Демон пустоты [Час НС (丙) и Час ЗВ (戌)]</t>
  </si>
  <si>
    <t>Демон пустоты [Час НС (丙) и Час ЗВ (申)]</t>
  </si>
  <si>
    <t>Демон пустоты [Час НС (丙) и Час ЗВ (午)]</t>
  </si>
  <si>
    <t>Демон пустоты [Час НС (丙) и Час ЗВ (辰)]</t>
  </si>
  <si>
    <t>Демон пустоты [Час НС (丁) и Час ЗВ (卯)]</t>
  </si>
  <si>
    <t>Демон пустоты [Час НС (丁) и Час ЗВ (丑)]</t>
  </si>
  <si>
    <t>Демон пустоты [Час НС (丁) и Час ЗВ (亥)]</t>
  </si>
  <si>
    <t>Демон пустоты [Час НС (丁) и Час ЗВ (酉)]</t>
  </si>
  <si>
    <t>Демон пустоты [Час НС (丁) и Час ЗВ (未)]</t>
  </si>
  <si>
    <t>Демон пустоты [Час НС (丁) и Час ЗВ (巳)]</t>
  </si>
  <si>
    <t>Демон пустоты [Час НС (戊) и Час ЗВ (辰)]</t>
  </si>
  <si>
    <t>Демон пустоты [Час НС (戊) и Час ЗВ (寅)]</t>
  </si>
  <si>
    <t>Демон пустоты [Час НС (戊) и Час ЗВ (子)]</t>
  </si>
  <si>
    <t>Демон пустоты [Час НС (戊) и Час ЗВ (戌)]</t>
  </si>
  <si>
    <t>Демон пустоты [Час НС (戊) и Час ЗВ (申)]</t>
  </si>
  <si>
    <t>Демон пустоты [Час НС (戊) и Час ЗВ (午)]</t>
  </si>
  <si>
    <t>Демон пустоты [Час НС (己) и Час ЗВ (巳)]</t>
  </si>
  <si>
    <t>Демон пустоты [Час НС (己) и Час ЗВ (卯)]</t>
  </si>
  <si>
    <t>Демон пустоты [Час НС (己) и Час ЗВ (丑)]</t>
  </si>
  <si>
    <t>Демон пустоты [Час НС (己) и Час ЗВ (亥)]</t>
  </si>
  <si>
    <t>Демон пустоты [Час НС (己) и Час ЗВ (酉)]</t>
  </si>
  <si>
    <t>Демон пустоты [Час НС (己) и Час ЗВ (未)]</t>
  </si>
  <si>
    <t>Демон пустоты [Час НС (庚) и Час ЗВ (午)]</t>
  </si>
  <si>
    <t>Демон пустоты [Час НС (庚) и Час ЗВ (辰)]</t>
  </si>
  <si>
    <t>Демон пустоты [Час НС (庚) и Час ЗВ (寅)]</t>
  </si>
  <si>
    <t>Демон пустоты [Час НС (庚) и Час ЗВ (子)]</t>
  </si>
  <si>
    <t>Демон пустоты [Час НС (庚) и Час ЗВ (戌)]</t>
  </si>
  <si>
    <t>Демон пустоты [Час НС (庚) и Час ЗВ (申)]</t>
  </si>
  <si>
    <t>Демон пустоты [Час НС (辛) и Час ЗВ (未)]</t>
  </si>
  <si>
    <t>Демон пустоты [Час НС (辛) и Час ЗВ (巳)]</t>
  </si>
  <si>
    <t>Демон пустоты [Час НС (辛) и Час ЗВ (卯)]</t>
  </si>
  <si>
    <t>Демон пустоты [Час НС (辛) и Час ЗВ (丑)]</t>
  </si>
  <si>
    <t>Демон пустоты [Час НС (辛) и Час ЗВ (亥)]</t>
  </si>
  <si>
    <t>Демон пустоты [Час НС (辛) и Час ЗВ (酉)]</t>
  </si>
  <si>
    <t>Демон пустоты [Час НС (壬) и Час ЗВ (申)]</t>
  </si>
  <si>
    <t>Демон пустоты [Час НС (壬) и Час ЗВ (午)]</t>
  </si>
  <si>
    <t>Демон пустоты [Час НС (壬) и Час ЗВ (辰)]</t>
  </si>
  <si>
    <t>Демон пустоты [Час НС (壬) и Час ЗВ (寅)]</t>
  </si>
  <si>
    <t>Демон пустоты [Час НС (壬) и Час ЗВ (子)]</t>
  </si>
  <si>
    <t>Демон пустоты [Час НС (壬) и Час ЗВ (戌)]</t>
  </si>
  <si>
    <t>Демон пустоты [Час НС (癸) и Час ЗВ (酉)]</t>
  </si>
  <si>
    <t>Демон пустоты [Час НС (癸) и Час ЗВ (未)]</t>
  </si>
  <si>
    <t>Демон пустоты [Час НС (癸) и Час ЗВ (巳)]</t>
  </si>
  <si>
    <t>Демон пустоты [Час НС (癸) и Час ЗВ (卯)]</t>
  </si>
  <si>
    <t>Демон пустоты [Час НС (癸) и Час ЗВ (丑)]</t>
  </si>
  <si>
    <t>Демон пустоты [Час НС (癸) и Час ЗВ (亥)]</t>
  </si>
  <si>
    <t>Звезда банкротства [Час НС (甲) и Час ЗВ (辰)]</t>
  </si>
  <si>
    <t>Звезда банкротства [Час НС (乙) и Час ЗВ (巳)]</t>
  </si>
  <si>
    <t>Звезда банкротства [Час НС (丙) и Час ЗВ (申)]</t>
  </si>
  <si>
    <t>Звезда банкротства [Час НС (丁) и Час ЗВ (亥)]</t>
  </si>
  <si>
    <t>Звезда банкротства [Час НС (戊) и Час ЗВ (辰)]</t>
  </si>
  <si>
    <t>Звезда банкротства [Час НС (己) и Час ЗВ (戌)]</t>
  </si>
  <si>
    <t>Звезда банкротства [Час НС (庚) и Час ЗВ (巳)]</t>
  </si>
  <si>
    <t>Звезда банкротства [Час НС (辛) и Час ЗВ (丑)]</t>
  </si>
  <si>
    <t>Звезда банкротства [Час НС (壬) и Час ЗВ (申)]</t>
  </si>
  <si>
    <t>Звезда банкротства [Час НС (癸) и Час ЗВ (亥)]</t>
  </si>
  <si>
    <t xml:space="preserve">Час НС (庚) и </t>
  </si>
  <si>
    <t>Час ЗВ (辰)</t>
  </si>
  <si>
    <t>Час ЗВ (戌)</t>
  </si>
  <si>
    <t xml:space="preserve">Час НС (壬) и </t>
  </si>
  <si>
    <t xml:space="preserve">Час НС (戌) и </t>
  </si>
  <si>
    <t xml:space="preserve">Час НС (丙) и </t>
  </si>
  <si>
    <t>Час ЗВ (子)</t>
  </si>
  <si>
    <t xml:space="preserve">Час НС (丁) и </t>
  </si>
  <si>
    <t>Час ЗВ (丑)</t>
  </si>
  <si>
    <t xml:space="preserve">Час НС (戊) и </t>
  </si>
  <si>
    <t>Час ЗВ (寅)</t>
  </si>
  <si>
    <t xml:space="preserve">Час НС (辛) и </t>
  </si>
  <si>
    <t>Час ЗВ (卯)</t>
  </si>
  <si>
    <t xml:space="preserve">Час НС (癸) и </t>
  </si>
  <si>
    <t>Час ЗВ (巳)</t>
  </si>
  <si>
    <t>Час ЗВ (午)</t>
  </si>
  <si>
    <t>Час ЗВ (未)</t>
  </si>
  <si>
    <t>Час ЗВ (申)</t>
  </si>
  <si>
    <t>Час ЗВ (酉)</t>
  </si>
  <si>
    <t>Час ЗВ (亥)</t>
  </si>
  <si>
    <t xml:space="preserve">Час НС (乙) и </t>
  </si>
  <si>
    <t xml:space="preserve">Час НС (甲) и </t>
  </si>
  <si>
    <t xml:space="preserve">Час НС (己) и </t>
  </si>
  <si>
    <t xml:space="preserve"> [День НС (戊) и День ЗВ (辰)]</t>
  </si>
  <si>
    <t>Хранилище (Гробница) [Год НС (甲) и Год ЗВ (丑)]</t>
  </si>
  <si>
    <t>Хранилище (Гробница) [Год НС (甲) и Год ЗВ (辰)]</t>
  </si>
  <si>
    <t>Хранилище (Гробница) [Год НС (甲) и Год ЗВ (未)]</t>
  </si>
  <si>
    <t>Хранилище (Гробница) [Год НС (甲) и Год ЗВ (戌)]</t>
  </si>
  <si>
    <t>Хранилище (Гробница) [Год НС (乙) и Год ЗВ (丑)]</t>
  </si>
  <si>
    <t>Хранилище (Гробница) [Год НС (乙) и Год ЗВ (辰)]</t>
  </si>
  <si>
    <t>Хранилище (Гробница) [Год НС (乙) и Год ЗВ (未)]</t>
  </si>
  <si>
    <t>Хранилище (Гробница) [Год НС (乙) и Год ЗВ (戌)]</t>
  </si>
  <si>
    <t>Хранилище (Гробница) [Год НС (丙) и Год ЗВ (丑)]</t>
  </si>
  <si>
    <t>Хранилище (Гробница) [Год НС (丁) и Год ЗВ (丑)]</t>
  </si>
  <si>
    <t>Хранилище (Гробница) [Год НС (戊) и Год ЗВ (辰)]</t>
  </si>
  <si>
    <t>Хранилище (Гробница) [Год НС (己) и Год ЗВ (辰)]</t>
  </si>
  <si>
    <t>Хранилище (Гробница) [Год НС (庚) и Год ЗВ (未)]</t>
  </si>
  <si>
    <t>Хранилище (Гробница) [Год НС (辛) и Год ЗВ (未)]</t>
  </si>
  <si>
    <t>Хранилище (Гробница) [Год НС (壬) и Год ЗВ (戌)]</t>
  </si>
  <si>
    <t>Хранилище (Гробница) [Год НС (癸) и Год ЗВ (戌)]</t>
  </si>
  <si>
    <t>Ша цветущего персика [Год НС (甲) и Год ЗВ (午)]</t>
  </si>
  <si>
    <t>Ша цветущего персика [Год НС (乙) и Год ЗВ (午)]</t>
  </si>
  <si>
    <t>Ша цветущего персика [Год НС (丙) и Год ЗВ (寅)]</t>
  </si>
  <si>
    <t>Ша цветущего персика [Год НС (丁) и Год ЗВ (未)]</t>
  </si>
  <si>
    <t>Ша цветущего персика [Год НС (戊) и Год ЗВ (辰)]</t>
  </si>
  <si>
    <t>Ша цветущего персика [Год НС (己) и Год ЗВ (辰)]</t>
  </si>
  <si>
    <t>Ша цветущего персика [Год НС (庚) и Год ЗВ (戌)]</t>
  </si>
  <si>
    <t>Ша цветущего персика [Год НС (辛) и Год ЗВ (酉)]</t>
  </si>
  <si>
    <t>Ша цветущего персика [Год НС (壬) и Год ЗВ (子)]</t>
  </si>
  <si>
    <t>Ша цветущего персика [Год НС (癸) и Год ЗВ (申)]</t>
  </si>
  <si>
    <t>Небесный чиновник [Год НС (甲) и Год ЗВ (酉)]</t>
  </si>
  <si>
    <t>Небесный чиновник [Год НС (乙) и Год ЗВ (申)]</t>
  </si>
  <si>
    <t>Небесный чиновник [Год НС (丙) и Год ЗВ (子)]</t>
  </si>
  <si>
    <t>Небесный чиновник [Год НС (丁) и Год ЗВ (亥)]</t>
  </si>
  <si>
    <t>Небесный чиновник [Год НС (戊) и Год ЗВ (卯)]</t>
  </si>
  <si>
    <t>Небесный чиновник [Год НС (己) и Год ЗВ (寅)]</t>
  </si>
  <si>
    <t>Небесный чиновник [Год НС (庚) и Год ЗВ (午)]</t>
  </si>
  <si>
    <t>Небесный чиновник [Год НС (辛) и Год ЗВ (巳)]</t>
  </si>
  <si>
    <t>Небесный чиновник [Год НС (壬) и Год ЗВ (未)]</t>
  </si>
  <si>
    <t>Небесный чиновник [Год НС (壬) и Год ЗВ (丑)]</t>
  </si>
  <si>
    <t>Небесный чиновник [Год НС (癸) и Год ЗВ (辰)]</t>
  </si>
  <si>
    <t>Небесный чиновник [Год НС (癸) и Год ЗВ (戌)]</t>
  </si>
  <si>
    <t>Хранилище (Гробница) [Месяц НС (甲) и Месяц ЗВ (丑)]</t>
  </si>
  <si>
    <t>Хранилище (Гробница) [Месяц НС (甲) и Месяц ЗВ (辰)]</t>
  </si>
  <si>
    <t>Хранилище (Гробница) [Месяц НС (甲) и Месяц ЗВ (未)]</t>
  </si>
  <si>
    <t>Хранилище (Гробница) [Месяц НС (甲) и Месяц ЗВ (戌)]</t>
  </si>
  <si>
    <t>Хранилище (Гробница) [Месяц НС (乙) и Месяц ЗВ (丑)]</t>
  </si>
  <si>
    <t>Хранилище (Гробница) [Месяц НС (乙) и Месяц ЗВ (辰)]</t>
  </si>
  <si>
    <t>Хранилище (Гробница) [Месяц НС (乙) и Месяц ЗВ (未)]</t>
  </si>
  <si>
    <t>Хранилище (Гробница) [Месяц НС (乙) и Месяц ЗВ (戌)]</t>
  </si>
  <si>
    <t>Хранилище (Гробница) [Месяц НС (丙) и Месяц ЗВ (丑)]</t>
  </si>
  <si>
    <t>Хранилище (Гробница) [Месяц НС (丁) и Месяц ЗВ (丑)]</t>
  </si>
  <si>
    <t>Хранилище (Гробница) [Месяц НС (戊) и Месяц ЗВ (辰)]</t>
  </si>
  <si>
    <t>Хранилище (Гробница) [Месяц НС (己) и Месяц ЗВ (辰)]</t>
  </si>
  <si>
    <t>Хранилище (Гробница) [Месяц НС (庚) и Месяц ЗВ (未)]</t>
  </si>
  <si>
    <t>Хранилище (Гробница) [Месяц НС (辛) и Месяц ЗВ (未)]</t>
  </si>
  <si>
    <t>Хранилище (Гробница) [Месяц НС (壬) и Месяц ЗВ (戌)]</t>
  </si>
  <si>
    <t>Хранилище (Гробница) [Месяц НС (癸) и Месяц ЗВ (戌)]</t>
  </si>
  <si>
    <t>Ша цветущего персика [Месяц НС (甲) и Месяц ЗВ (午)]</t>
  </si>
  <si>
    <t>Ша цветущего персика [Месяц НС (乙) и Месяц ЗВ (午)]</t>
  </si>
  <si>
    <t>Ша цветущего персика [Месяц НС (丙) и Месяц ЗВ (寅)]</t>
  </si>
  <si>
    <t>Ша цветущего персика [Месяц НС (丁) и Месяц ЗВ (未)]</t>
  </si>
  <si>
    <t>Ша цветущего персика [Месяц НС (戊) и Месяц ЗВ (辰)]</t>
  </si>
  <si>
    <t>Ша цветущего персика [Месяц НС (己) и Месяц ЗВ (辰)]</t>
  </si>
  <si>
    <t>Ша цветущего персика [Месяц НС (庚) и Месяц ЗВ (戌)]</t>
  </si>
  <si>
    <t>Ша цветущего персика [Месяц НС (辛) и Месяц ЗВ (酉)]</t>
  </si>
  <si>
    <t>Ша цветущего персика [Месяц НС (壬) и Месяц ЗВ (子)]</t>
  </si>
  <si>
    <t>Ша цветущего персика [Месяц НС (癸) и Месяц ЗВ (申)]</t>
  </si>
  <si>
    <t>Небесный чиновник [Месяц НС (甲) и Месяц ЗВ (酉)]</t>
  </si>
  <si>
    <t>Небесный чиновник [Месяц НС (乙) и Месяц ЗВ (申)]</t>
  </si>
  <si>
    <t>Небесный чиновник [Месяц НС (丙) и Месяц ЗВ (子)]</t>
  </si>
  <si>
    <t>Небесный чиновник [Месяц НС (丁) и Месяц ЗВ (亥)]</t>
  </si>
  <si>
    <t>Небесный чиновник [Месяц НС (戊) и Месяц ЗВ (卯)]</t>
  </si>
  <si>
    <t>Небесный чиновник [Месяц НС (己) и Месяц ЗВ (寅)]</t>
  </si>
  <si>
    <t>Небесный чиновник [Месяц НС (庚) и Месяц ЗВ (午)]</t>
  </si>
  <si>
    <t>Небесный чиновник [Месяц НС (辛) и Месяц ЗВ (巳)]</t>
  </si>
  <si>
    <t>Небесный чиновник [Месяц НС (壬) и Месяц ЗВ (未)]</t>
  </si>
  <si>
    <t>Небесный чиновник [Месяц НС (壬) и Месяц ЗВ (丑)]</t>
  </si>
  <si>
    <t>Небесный чиновник [Месяц НС (癸) и Месяц ЗВ (辰)]</t>
  </si>
  <si>
    <t>Небесный чиновник [Месяц НС (癸) и Месяц ЗВ (戌)]</t>
  </si>
  <si>
    <t>Хранилище (Гробница) [День НС (甲) и День ЗВ (丑)]</t>
  </si>
  <si>
    <t>Хранилище (Гробница) [День НС (甲) и День ЗВ (辰)]</t>
  </si>
  <si>
    <t>Хранилище (Гробница) [День НС (甲) и День ЗВ (未)]</t>
  </si>
  <si>
    <t>Хранилище (Гробница) [День НС (甲) и День ЗВ (戌)]</t>
  </si>
  <si>
    <t>Хранилище (Гробница) [День НС (乙) и День ЗВ (丑)]</t>
  </si>
  <si>
    <t>Хранилище (Гробница) [День НС (乙) и День ЗВ (辰)]</t>
  </si>
  <si>
    <t>Хранилище (Гробница) [День НС (乙) и День ЗВ (未)]</t>
  </si>
  <si>
    <t>Хранилище (Гробница) [День НС (乙) и День ЗВ (戌)]</t>
  </si>
  <si>
    <t>Хранилище (Гробница) [День НС (丙) и День ЗВ (丑)]</t>
  </si>
  <si>
    <t>Хранилище (Гробница) [День НС (丁) и День ЗВ (丑)]</t>
  </si>
  <si>
    <t>Хранилище (Гробница) [День НС (戊) и День ЗВ (辰)]</t>
  </si>
  <si>
    <t>Хранилище (Гробница) [День НС (己) и День ЗВ (辰)]</t>
  </si>
  <si>
    <t>Хранилище (Гробница) [День НС (庚) и День ЗВ (未)]</t>
  </si>
  <si>
    <t>Хранилище (Гробница) [День НС (辛) и День ЗВ (未)]</t>
  </si>
  <si>
    <t>Хранилище (Гробница) [День НС (壬) и День ЗВ (戌)]</t>
  </si>
  <si>
    <t>Хранилище (Гробница) [День НС (癸) и День ЗВ (戌)]</t>
  </si>
  <si>
    <t>Ша цветущего персика [День НС (甲) и День ЗВ (午)]</t>
  </si>
  <si>
    <t>Ша цветущего персика [День НС (乙) и День ЗВ (午)]</t>
  </si>
  <si>
    <t>Ша цветущего персика [День НС (丙) и День ЗВ (寅)]</t>
  </si>
  <si>
    <t>Ша цветущего персика [День НС (丁) и День ЗВ (未)]</t>
  </si>
  <si>
    <t>Ша цветущего персика [День НС (戊) и День ЗВ (辰)]</t>
  </si>
  <si>
    <t>Ша цветущего персика [День НС (己) и День ЗВ (辰)]</t>
  </si>
  <si>
    <t>Ша цветущего персика [День НС (庚) и День ЗВ (戌)]</t>
  </si>
  <si>
    <t>Ша цветущего персика [День НС (辛) и День ЗВ (酉)]</t>
  </si>
  <si>
    <t>Ша цветущего персика [День НС (壬) и День ЗВ (子)]</t>
  </si>
  <si>
    <t>Ша цветущего персика [День НС (癸) и День ЗВ (申)]</t>
  </si>
  <si>
    <t>Небесный чиновник [День НС (甲) и День ЗВ (酉)]</t>
  </si>
  <si>
    <t>Небесный чиновник [День НС (乙) и День ЗВ (申)]</t>
  </si>
  <si>
    <t>Небесный чиновник [День НС (丙) и День ЗВ (子)]</t>
  </si>
  <si>
    <t>Небесный чиновник [День НС (丁) и День ЗВ (亥)]</t>
  </si>
  <si>
    <t>Небесный чиновник [День НС (戊) и День ЗВ (卯)]</t>
  </si>
  <si>
    <t>Небесный чиновник [День НС (己) и День ЗВ (寅)]</t>
  </si>
  <si>
    <t>Небесный чиновник [День НС (庚) и День ЗВ (午)]</t>
  </si>
  <si>
    <t>Небесный чиновник [День НС (辛) и День ЗВ (巳)]</t>
  </si>
  <si>
    <t>Небесный чиновник [День НС (壬) и День ЗВ (未)]</t>
  </si>
  <si>
    <t>Небесный чиновник [День НС (壬) и День ЗВ (丑)]</t>
  </si>
  <si>
    <t>Небесный чиновник [День НС (癸) и День ЗВ (辰)]</t>
  </si>
  <si>
    <t>Небесный чиновник [День НС (癸) и День ЗВ (戌)]</t>
  </si>
  <si>
    <t>Хранилище (Гробница) [Час НС (甲) и Час ЗВ (丑)]</t>
  </si>
  <si>
    <t>Хранилище (Гробница) [Час НС (甲) и Час ЗВ (辰)]</t>
  </si>
  <si>
    <t>Хранилище (Гробница) [Час НС (甲) и Час ЗВ (未)]</t>
  </si>
  <si>
    <t>Хранилище (Гробница) [Час НС (甲) и Час ЗВ (戌)]</t>
  </si>
  <si>
    <t>Хранилище (Гробница) [Час НС (乙) и Час ЗВ (丑)]</t>
  </si>
  <si>
    <t>Хранилище (Гробница) [Час НС (乙) и Час ЗВ (辰)]</t>
  </si>
  <si>
    <t>Хранилище (Гробница) [Час НС (乙) и Час ЗВ (未)]</t>
  </si>
  <si>
    <t>Хранилище (Гробница) [Час НС (乙) и Час ЗВ (戌)]</t>
  </si>
  <si>
    <t>Хранилище (Гробница) [Час НС (丙) и Час ЗВ (丑)]</t>
  </si>
  <si>
    <t>Хранилище (Гробница) [Час НС (丁) и Час ЗВ (丑)]</t>
  </si>
  <si>
    <t>Хранилище (Гробница) [Час НС (戊) и Час ЗВ (辰)]</t>
  </si>
  <si>
    <t>Хранилище (Гробница) [Час НС (己) и Час ЗВ (辰)]</t>
  </si>
  <si>
    <t>Хранилище (Гробница) [Час НС (庚) и Час ЗВ (未)]</t>
  </si>
  <si>
    <t>Хранилище (Гробница) [Час НС (辛) и Час ЗВ (未)]</t>
  </si>
  <si>
    <t>Хранилище (Гробница) [Час НС (壬) и Час ЗВ (戌)]</t>
  </si>
  <si>
    <t>Хранилище (Гробница) [Час НС (癸) и Час ЗВ (戌)]</t>
  </si>
  <si>
    <t>Ша цветущего персика [Час НС (甲) и Час ЗВ (午)]</t>
  </si>
  <si>
    <t>Ша цветущего персика [Час НС (乙) и Час ЗВ (午)]</t>
  </si>
  <si>
    <t>Ша цветущего персика [Час НС (丙) и Час ЗВ (寅)]</t>
  </si>
  <si>
    <t>Ша цветущего персика [Час НС (丁) и Час ЗВ (未)]</t>
  </si>
  <si>
    <t>Ша цветущего персика [Час НС (戊) и Час ЗВ (辰)]</t>
  </si>
  <si>
    <t>Ша цветущего персика [Час НС (己) и Час ЗВ (辰)]</t>
  </si>
  <si>
    <t>Ша цветущего персика [Час НС (庚) и Час ЗВ (戌)]</t>
  </si>
  <si>
    <t>Ша цветущего персика [Час НС (辛) и Час ЗВ (酉)]</t>
  </si>
  <si>
    <t>Ша цветущего персика [Час НС (壬) и Час ЗВ (子)]</t>
  </si>
  <si>
    <t>Ша цветущего персика [Час НС (癸) и Час ЗВ (申)]</t>
  </si>
  <si>
    <t>Небесный чиновник [Час НС (甲) и Час ЗВ (酉)]</t>
  </si>
  <si>
    <t>Небесный чиновник [Час НС (乙) и Час ЗВ (申)]</t>
  </si>
  <si>
    <t>Небесный чиновник [Час НС (丙) и Час ЗВ (子)]</t>
  </si>
  <si>
    <t>Небесный чиновник [Час НС (丁) и Час ЗВ (亥)]</t>
  </si>
  <si>
    <t>Небесный чиновник [Час НС (戊) и Час ЗВ (卯)]</t>
  </si>
  <si>
    <t>Небесный чиновник [Час НС (己) и Час ЗВ (寅)]</t>
  </si>
  <si>
    <t>Небесный чиновник [Час НС (庚) и Час ЗВ (午)]</t>
  </si>
  <si>
    <t>Небесный чиновник [Час НС (辛) и Час ЗВ (巳)]</t>
  </si>
  <si>
    <t>Небесный чиновник [Час НС (壬) и Час ЗВ (未)]</t>
  </si>
  <si>
    <t>Небесный чиновник [Час НС (壬) и Час ЗВ (丑)]</t>
  </si>
  <si>
    <t>Небесный чиновник [Час НС (癸) и Час ЗВ (辰)]</t>
  </si>
  <si>
    <t>Небесный чиновник [Час НС (癸) и Час ЗВ (戌)]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</si>
</sst>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9" tint="-0.249977111117893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1"/>
      <color rgb="FF0070C0"/>
      <name val="Aptos Narrow"/>
      <charset val="204"/>
      <scheme val="minor"/>
    </font>
    <font>
      <b/>
      <sz val="11"/>
      <color theme="1"/>
      <name val="Aptos Narrow"/>
      <charset val="204"/>
      <scheme val="minor"/>
    </font>
    <font>
      <sz val="11"/>
      <color theme="1"/>
      <name val="Aptos Narrow"/>
      <charset val="204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9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4" fillId="2" borderId="0" xfId="0" applyFont="1" applyFill="1"/>
    <xf numFmtId="0" fontId="4" fillId="0" borderId="0" xfId="0" applyFont="1"/>
    <xf numFmtId="0" fontId="4" fillId="2" borderId="2" xfId="0" applyFont="1" applyFill="1" applyBorder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0" xfId="0" applyBorder="1" applyAlignment="1">
      <alignment horizontal="center" vertical="center"/>
    </xf>
    <xf numFmtId="0" fontId="0" fillId="0" borderId="0" xfId="0" applyFill="1" applyBorder="1"/>
    <xf numFmtId="0" fontId="0" fillId="0" borderId="3" xfId="0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shrinkToFit="1"/>
    </xf>
    <xf numFmtId="0" fontId="8" fillId="0" borderId="0" xfId="0" quotePrefix="1" applyFont="1" applyAlignment="1">
      <alignment horizontal="center" vertical="center" shrinkToFi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38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552450</xdr:colOff>
          <xdr:row>0</xdr:row>
          <xdr:rowOff>0</xdr:rowOff>
        </xdr:from>
        <xdr:to>
          <xdr:col>6</xdr:col>
          <xdr:colOff>600075</xdr:colOff>
          <xdr:row>1</xdr:row>
          <xdr:rowOff>47625</xdr:rowOff>
        </xdr:to>
        <xdr:sp macro="" textlink="">
          <xdr:nvSpPr>
            <xdr:cNvPr id="15373" name="Button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C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Aptos Narrow"/>
                </a:rPr>
                <a:t>Кнопка 13</a:t>
              </a:r>
            </a:p>
          </xdr:txBody>
        </xdr:sp>
        <xdr:clientData fPrintsWithSheet="0"/>
      </xdr:twoCellAnchor>
    </mc:Choice>
    <mc:Fallback/>
  </mc:AlternateContent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00000000-0016-0000-0000-000000000000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nm_season" tableColumnId="2"/>
      <queryTableField id="3" name="element_season" tableColumnId="3"/>
      <queryTableField id="4" name="nm_elementa_season" tableColumnId="4"/>
      <queryTableField id="5" name="coef_element_in_season" tableColumnId="5"/>
      <queryTableField id="6" name="key_element_connect" tableColumnId="6"/>
      <queryTableField id="7" name="id_element_st" tableColumnId="7"/>
      <queryTableField id="8" name="id_element_en" tableColumnId="8"/>
      <queryTableField id="9" name="nm_elemet_st" tableColumnId="9"/>
      <queryTableField id="10" name="nm_element_en" tableColumnId="10"/>
      <queryTableField id="11" name="id_connect" tableColumnId="11"/>
      <queryTableField id="12" name="nm_connect" tableColumnId="12"/>
      <queryTableField id="13" name="coef_connect" tableColumnId="13"/>
      <queryTableField id="14" name="coef_st_elemnt_in_season" tableColumnId="14"/>
      <queryTableField id="15" name="total_coef_in_season" tableColumnId="15"/>
      <queryTableField id="16" name="key_season_el_st_el_en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00000000-0016-0000-0100-000001000000}" autoFormatId="16" applyNumberFormats="0" applyBorderFormats="0" applyFontFormats="0" applyPatternFormats="0" applyAlignmentFormats="0" applyWidthHeightFormats="0">
  <queryTableRefresh nextId="4">
    <queryTableFields count="3">
      <queryTableField id="1" name="id_element" tableColumnId="1"/>
      <queryTableField id="2" name="nm_elementa_rus" tableColumnId="2"/>
      <queryTableField id="3" name="nm_element_cha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00000000-0016-0000-0200-000002000000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hieroglyph_cha" tableColumnId="2"/>
      <queryTableField id="3" name="yin_yan" tableColumnId="3"/>
      <queryTableField id="4" name="element" tableColumnId="4"/>
      <queryTableField id="5" name="orientation" tableColumnId="5"/>
      <queryTableField id="6" name="nm_ru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00000000-0016-0000-0300-000003000000}" autoFormatId="16" applyNumberFormats="0" applyBorderFormats="0" applyFontFormats="0" applyPatternFormats="0" applyAlignmentFormats="0" applyWidthHeightFormats="0">
  <queryTableRefresh nextId="10">
    <queryTableFields count="9">
      <queryTableField id="1" name="id_animal" tableColumnId="1"/>
      <queryTableField id="2" name="nm_animal_rus" tableColumnId="2"/>
      <queryTableField id="3" name="hieroglyph_cha" tableColumnId="3"/>
      <queryTableField id="4" name="nm_animal_cha" tableColumnId="4"/>
      <queryTableField id="5" name="yin_yan" tableColumnId="5"/>
      <queryTableField id="6" name="element" tableColumnId="6"/>
      <queryTableField id="7" name="orientation" tableColumnId="7"/>
      <queryTableField id="8" name="month_grigorian" tableColumnId="8"/>
      <queryTableField id="9" name="coef_element_month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00000000-0016-0000-0400-000004000000}" autoFormatId="16" applyNumberFormats="0" applyBorderFormats="0" applyFontFormats="0" applyPatternFormats="0" applyAlignmentFormats="0" applyWidthHeightFormats="0">
  <queryTableRefresh nextId="9">
    <queryTableFields count="8">
      <queryTableField id="1" name="id_element_st" tableColumnId="1"/>
      <queryTableField id="2" name="id_element_en" tableColumnId="2"/>
      <queryTableField id="3" name="id_connect" tableColumnId="3"/>
      <queryTableField id="4" name="nm_elemet_st" tableColumnId="4"/>
      <queryTableField id="5" name="nm_element_en" tableColumnId="5"/>
      <queryTableField id="6" name="nm_connect" tableColumnId="6"/>
      <queryTableField id="7" name="key_element_connect" tableColumnId="7"/>
      <queryTableField id="8" name="coef_connect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00000000-0016-0000-0500-000005000000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nm_cha" tableColumnId="2"/>
      <queryTableField id="3" name="nm_rus" tableColumnId="3"/>
      <queryTableField id="4" name="id_element" tableColumnId="4"/>
      <queryTableField id="5" name="num" tableColumnId="5"/>
      <queryTableField id="6" name="direction" tableColumnId="6"/>
      <queryTableField id="7" name="id_scdg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00000000-0016-0000-0600-000006000000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star_cha" tableColumnId="2"/>
      <queryTableField id="3" name="star_rus_1" tableColumnId="3"/>
      <queryTableField id="4" name="star_rus_2" tableColumnId="4"/>
      <queryTableField id="5" name="id_element" tableColumnId="5"/>
      <queryTableField id="6" name="id_palace" tableColumnId="6"/>
      <queryTableField id="7" name="koef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00000000-0016-0000-0700-000007000000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spirit_cha" tableColumnId="2"/>
      <queryTableField id="3" name="spirit_rus_1" tableColumnId="3"/>
      <queryTableField id="4" name="spirit_rus_2" tableColumnId="4"/>
      <queryTableField id="5" name="id_element" tableColumnId="5"/>
      <queryTableField id="6" name="id_palace" tableColumnId="6"/>
      <queryTableField id="7" name="koef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00000000-0016-0000-0800-000008000000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sky" tableColumnId="2"/>
      <queryTableField id="3" name="earth" tableColumnId="3"/>
      <queryTableField id="4" name="jazi" tableColumnId="4"/>
      <queryTableField id="5" name="id_faza" tableColumnId="5"/>
      <queryTableField id="6" name="nm_faza_ci" tableColumnId="6"/>
      <queryTableField id="7" name="koef_ci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00000000-0016-0000-0900-000009000000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hieroglyph_cha" tableColumnId="2"/>
      <queryTableField id="3" name="yin_yan" tableColumnId="3"/>
      <queryTableField id="4" name="element" tableColumnId="4"/>
      <queryTableField id="5" name="orientation" tableColumnId="5"/>
      <queryTableField id="6" name="nm_rus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0000000-0016-0000-0A00-00000A000000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gate_cha" tableColumnId="2"/>
      <queryTableField id="3" name="gate_rus_1" tableColumnId="3"/>
      <queryTableField id="4" name="gate_rus_2" tableColumnId="4"/>
      <queryTableField id="5" name="id_element" tableColumnId="5"/>
      <queryTableField id="6" name="id_palace" tableColumnId="6"/>
      <queryTableField id="7" name="koef" tableColumnId="7"/>
      <queryTableField id="8" name="vstroika_in_g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Спр_отношение_элементов_в_сезонах" displayName="Спр_отношение_элементов_в_сезонах" ref="A1:P601" tableType="queryTable" totalsRowShown="0">
  <autoFilter ref="A1:P601" xr:uid="{00000000-0009-0000-0100-000006000000}"/>
  <tableColumns count="16">
    <tableColumn id="1" xr3:uid="{00000000-0010-0000-0000-000001000000}" uniqueName="1" name="id" queryTableFieldId="1"/>
    <tableColumn id="2" xr3:uid="{00000000-0010-0000-0000-000002000000}" uniqueName="2" name="nm_season" queryTableFieldId="2" dataDxfId="37"/>
    <tableColumn id="3" xr3:uid="{00000000-0010-0000-0000-000003000000}" uniqueName="3" name="element_season" queryTableFieldId="3"/>
    <tableColumn id="4" xr3:uid="{00000000-0010-0000-0000-000004000000}" uniqueName="4" name="nm_elementa_season" queryTableFieldId="4" dataDxfId="36"/>
    <tableColumn id="5" xr3:uid="{00000000-0010-0000-0000-000005000000}" uniqueName="5" name="coef_element_in_season" queryTableFieldId="5"/>
    <tableColumn id="6" xr3:uid="{00000000-0010-0000-0000-000006000000}" uniqueName="6" name="key_element_connect" queryTableFieldId="6" dataDxfId="35"/>
    <tableColumn id="7" xr3:uid="{00000000-0010-0000-0000-000007000000}" uniqueName="7" name="id_element_st" queryTableFieldId="7"/>
    <tableColumn id="8" xr3:uid="{00000000-0010-0000-0000-000008000000}" uniqueName="8" name="id_element_en" queryTableFieldId="8"/>
    <tableColumn id="9" xr3:uid="{00000000-0010-0000-0000-000009000000}" uniqueName="9" name="nm_elemet_st" queryTableFieldId="9" dataDxfId="34"/>
    <tableColumn id="10" xr3:uid="{00000000-0010-0000-0000-00000A000000}" uniqueName="10" name="nm_element_en" queryTableFieldId="10" dataDxfId="33"/>
    <tableColumn id="11" xr3:uid="{00000000-0010-0000-0000-00000B000000}" uniqueName="11" name="id_connect" queryTableFieldId="11"/>
    <tableColumn id="12" xr3:uid="{00000000-0010-0000-0000-00000C000000}" uniqueName="12" name="nm_connect" queryTableFieldId="12" dataDxfId="32"/>
    <tableColumn id="13" xr3:uid="{00000000-0010-0000-0000-00000D000000}" uniqueName="13" name="coef_connect" queryTableFieldId="13"/>
    <tableColumn id="14" xr3:uid="{00000000-0010-0000-0000-00000E000000}" uniqueName="14" name="coef_st_elemnt_in_season" queryTableFieldId="14"/>
    <tableColumn id="15" xr3:uid="{00000000-0010-0000-0000-00000F000000}" uniqueName="15" name="total_coef_in_season" queryTableFieldId="15"/>
    <tableColumn id="16" xr3:uid="{00000000-0010-0000-0000-000010000000}" uniqueName="16" name="key_season_el_st_el_en" queryTableFieldId="16" dataDxf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Спр_5_элементов" displayName="Спр_5_элементов" ref="A1:C6" tableType="queryTable" totalsRowShown="0">
  <autoFilter ref="A1:C6" xr:uid="{00000000-0009-0000-0100-000008000000}"/>
  <tableColumns count="3">
    <tableColumn id="1" xr3:uid="{00000000-0010-0000-0100-000001000000}" uniqueName="1" name="id_element" queryTableFieldId="1"/>
    <tableColumn id="2" xr3:uid="{00000000-0010-0000-0100-000002000000}" uniqueName="2" name="nm_elementa_rus" queryTableFieldId="2" dataDxfId="30"/>
    <tableColumn id="3" xr3:uid="{00000000-0010-0000-0100-000003000000}" uniqueName="3" name="nm_element_cha" queryTableFieldId="3" dataDxfId="2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Спр_10_НС" displayName="Спр_10_НС" ref="A1:F11" tableType="queryTable" totalsRowShown="0">
  <autoFilter ref="A1:F11" xr:uid="{00000000-0009-0000-0100-00000B000000}"/>
  <tableColumns count="6">
    <tableColumn id="1" xr3:uid="{00000000-0010-0000-0200-000001000000}" uniqueName="1" name="id" queryTableFieldId="1"/>
    <tableColumn id="2" xr3:uid="{00000000-0010-0000-0200-000002000000}" uniqueName="2" name="hieroglyph_cha" queryTableFieldId="2" dataDxfId="28"/>
    <tableColumn id="3" xr3:uid="{00000000-0010-0000-0200-000003000000}" uniqueName="3" name="yin_yan" queryTableFieldId="3"/>
    <tableColumn id="4" xr3:uid="{00000000-0010-0000-0200-000004000000}" uniqueName="4" name="element" queryTableFieldId="4"/>
    <tableColumn id="5" xr3:uid="{00000000-0010-0000-0200-000005000000}" uniqueName="5" name="orientation" queryTableFieldId="5"/>
    <tableColumn id="6" xr3:uid="{00000000-0010-0000-0200-000006000000}" uniqueName="6" name="nm_rus" queryTableFieldId="6" dataDxfId="2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Спр_12_Земных_ветвей" displayName="Спр_12_Земных_ветвей" ref="A1:I13" tableType="queryTable" totalsRowShown="0">
  <autoFilter ref="A1:I13" xr:uid="{00000000-0009-0000-0100-000007000000}"/>
  <tableColumns count="9">
    <tableColumn id="1" xr3:uid="{00000000-0010-0000-0300-000001000000}" uniqueName="1" name="id_animal" queryTableFieldId="1"/>
    <tableColumn id="2" xr3:uid="{00000000-0010-0000-0300-000002000000}" uniqueName="2" name="nm_animal_rus" queryTableFieldId="2" dataDxfId="26"/>
    <tableColumn id="3" xr3:uid="{00000000-0010-0000-0300-000003000000}" uniqueName="3" name="hieroglyph_cha" queryTableFieldId="3" dataDxfId="25"/>
    <tableColumn id="4" xr3:uid="{00000000-0010-0000-0300-000004000000}" uniqueName="4" name="nm_animal_cha" queryTableFieldId="4" dataDxfId="24"/>
    <tableColumn id="5" xr3:uid="{00000000-0010-0000-0300-000005000000}" uniqueName="5" name="yin_yan" queryTableFieldId="5"/>
    <tableColumn id="6" xr3:uid="{00000000-0010-0000-0300-000006000000}" uniqueName="6" name="element" queryTableFieldId="6"/>
    <tableColumn id="7" xr3:uid="{00000000-0010-0000-0300-000007000000}" uniqueName="7" name="orientation" queryTableFieldId="7"/>
    <tableColumn id="8" xr3:uid="{00000000-0010-0000-0300-000008000000}" uniqueName="8" name="month_grigorian" queryTableFieldId="8"/>
    <tableColumn id="9" xr3:uid="{00000000-0010-0000-0300-000009000000}" uniqueName="9" name="coef_element_month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Спр_круга_Усин" displayName="Спр_круга_Усин" ref="A1:H26" tableType="queryTable" totalsRowShown="0">
  <autoFilter ref="A1:H26" xr:uid="{00000000-0009-0000-0100-000005000000}"/>
  <tableColumns count="8">
    <tableColumn id="1" xr3:uid="{00000000-0010-0000-0400-000001000000}" uniqueName="1" name="id_element_st" queryTableFieldId="1"/>
    <tableColumn id="2" xr3:uid="{00000000-0010-0000-0400-000002000000}" uniqueName="2" name="id_element_en" queryTableFieldId="2"/>
    <tableColumn id="3" xr3:uid="{00000000-0010-0000-0400-000003000000}" uniqueName="3" name="id_connect" queryTableFieldId="3"/>
    <tableColumn id="4" xr3:uid="{00000000-0010-0000-0400-000004000000}" uniqueName="4" name="nm_elemet_st" queryTableFieldId="4" dataDxfId="23"/>
    <tableColumn id="5" xr3:uid="{00000000-0010-0000-0400-000005000000}" uniqueName="5" name="nm_element_en" queryTableFieldId="5" dataDxfId="22"/>
    <tableColumn id="6" xr3:uid="{00000000-0010-0000-0400-000006000000}" uniqueName="6" name="nm_connect" queryTableFieldId="6" dataDxfId="21"/>
    <tableColumn id="7" xr3:uid="{00000000-0010-0000-0400-000007000000}" uniqueName="7" name="key_element_connect" queryTableFieldId="7" dataDxfId="20"/>
    <tableColumn id="8" xr3:uid="{00000000-0010-0000-0400-000008000000}" uniqueName="8" name="coef_connect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Спр_дворцов" displayName="Спр_дворцов" ref="A1:G9" tableType="queryTable" totalsRowShown="0">
  <autoFilter ref="A1:G9" xr:uid="{00000000-0009-0000-0100-000004000000}"/>
  <tableColumns count="7">
    <tableColumn id="1" xr3:uid="{00000000-0010-0000-0500-000001000000}" uniqueName="1" name="id" queryTableFieldId="1"/>
    <tableColumn id="2" xr3:uid="{00000000-0010-0000-0500-000002000000}" uniqueName="2" name="nm_cha" queryTableFieldId="2" dataDxfId="19"/>
    <tableColumn id="3" xr3:uid="{00000000-0010-0000-0500-000003000000}" uniqueName="3" name="nm_rus" queryTableFieldId="3" dataDxfId="18"/>
    <tableColumn id="4" xr3:uid="{00000000-0010-0000-0500-000004000000}" uniqueName="4" name="id_element" queryTableFieldId="4"/>
    <tableColumn id="5" xr3:uid="{00000000-0010-0000-0500-000005000000}" uniqueName="5" name="num" queryTableFieldId="5"/>
    <tableColumn id="6" xr3:uid="{00000000-0010-0000-0500-000006000000}" uniqueName="6" name="direction" queryTableFieldId="6" dataDxfId="17"/>
    <tableColumn id="7" xr3:uid="{00000000-0010-0000-0500-000007000000}" uniqueName="7" name="id_scdg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Спр_звезд" displayName="Спр_звезд" ref="A1:G10" tableType="queryTable" totalsRowShown="0">
  <autoFilter ref="A1:G10" xr:uid="{00000000-0009-0000-0100-000003000000}"/>
  <tableColumns count="7">
    <tableColumn id="1" xr3:uid="{00000000-0010-0000-0600-000001000000}" uniqueName="1" name="id" queryTableFieldId="1"/>
    <tableColumn id="2" xr3:uid="{00000000-0010-0000-0600-000002000000}" uniqueName="2" name="star_cha" queryTableFieldId="2" dataDxfId="16"/>
    <tableColumn id="3" xr3:uid="{00000000-0010-0000-0600-000003000000}" uniqueName="3" name="star_rus_1" queryTableFieldId="3" dataDxfId="15"/>
    <tableColumn id="4" xr3:uid="{00000000-0010-0000-0600-000004000000}" uniqueName="4" name="star_rus_2" queryTableFieldId="4" dataDxfId="14"/>
    <tableColumn id="5" xr3:uid="{00000000-0010-0000-0600-000005000000}" uniqueName="5" name="id_element" queryTableFieldId="5"/>
    <tableColumn id="6" xr3:uid="{00000000-0010-0000-0600-000006000000}" uniqueName="6" name="id_palace" queryTableFieldId="6"/>
    <tableColumn id="7" xr3:uid="{00000000-0010-0000-0600-000007000000}" uniqueName="7" name="koef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Спр_духов" displayName="Спр_духов" ref="A1:G9" tableType="queryTable" totalsRowShown="0">
  <autoFilter ref="A1:G9" xr:uid="{00000000-0009-0000-0100-000002000000}"/>
  <tableColumns count="7">
    <tableColumn id="1" xr3:uid="{00000000-0010-0000-0700-000001000000}" uniqueName="1" name="id" queryTableFieldId="1"/>
    <tableColumn id="2" xr3:uid="{00000000-0010-0000-0700-000002000000}" uniqueName="2" name="spirit_cha" queryTableFieldId="2" dataDxfId="13"/>
    <tableColumn id="3" xr3:uid="{00000000-0010-0000-0700-000003000000}" uniqueName="3" name="spirit_rus_1" queryTableFieldId="3" dataDxfId="12"/>
    <tableColumn id="4" xr3:uid="{00000000-0010-0000-0700-000004000000}" uniqueName="4" name="spirit_rus_2" queryTableFieldId="4" dataDxfId="11"/>
    <tableColumn id="5" xr3:uid="{00000000-0010-0000-0700-000005000000}" uniqueName="5" name="id_element" queryTableFieldId="5"/>
    <tableColumn id="6" xr3:uid="{00000000-0010-0000-0700-000006000000}" uniqueName="6" name="id_palace" queryTableFieldId="6"/>
    <tableColumn id="7" xr3:uid="{00000000-0010-0000-0700-000007000000}" uniqueName="7" name="koef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Спр_Фаза_Ци" displayName="Спр_Фаза_Ци" ref="A1:G121" tableType="queryTable" totalsRowShown="0">
  <autoFilter ref="A1:G121" xr:uid="{00000000-0009-0000-0100-00000A000000}"/>
  <tableColumns count="7">
    <tableColumn id="1" xr3:uid="{00000000-0010-0000-0800-000001000000}" uniqueName="1" name="id" queryTableFieldId="1"/>
    <tableColumn id="2" xr3:uid="{00000000-0010-0000-0800-000002000000}" uniqueName="2" name="sky" queryTableFieldId="2" dataDxfId="10"/>
    <tableColumn id="3" xr3:uid="{00000000-0010-0000-0800-000003000000}" uniqueName="3" name="earth" queryTableFieldId="3" dataDxfId="9"/>
    <tableColumn id="4" xr3:uid="{00000000-0010-0000-0800-000004000000}" uniqueName="4" name="jazi" queryTableFieldId="4" dataDxfId="8"/>
    <tableColumn id="5" xr3:uid="{00000000-0010-0000-0800-000005000000}" uniqueName="5" name="id_faza" queryTableFieldId="5"/>
    <tableColumn id="6" xr3:uid="{00000000-0010-0000-0800-000006000000}" uniqueName="6" name="nm_faza_ci" queryTableFieldId="6" dataDxfId="7"/>
    <tableColumn id="7" xr3:uid="{00000000-0010-0000-0800-000007000000}" uniqueName="7" name="koef_ci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Спр_НС" displayName="Спр_НС" ref="A1:F11" tableType="queryTable" totalsRowShown="0">
  <autoFilter ref="A1:F11" xr:uid="{00000000-0009-0000-0100-000009000000}"/>
  <tableColumns count="6">
    <tableColumn id="1" xr3:uid="{00000000-0010-0000-0900-000001000000}" uniqueName="1" name="id" queryTableFieldId="1"/>
    <tableColumn id="2" xr3:uid="{00000000-0010-0000-0900-000002000000}" uniqueName="2" name="hieroglyph_cha" queryTableFieldId="2" dataDxfId="6"/>
    <tableColumn id="3" xr3:uid="{00000000-0010-0000-0900-000003000000}" uniqueName="3" name="yin_yan" queryTableFieldId="3"/>
    <tableColumn id="4" xr3:uid="{00000000-0010-0000-0900-000004000000}" uniqueName="4" name="element" queryTableFieldId="4"/>
    <tableColumn id="5" xr3:uid="{00000000-0010-0000-0900-000005000000}" uniqueName="5" name="orientation" queryTableFieldId="5"/>
    <tableColumn id="6" xr3:uid="{00000000-0010-0000-0900-000006000000}" uniqueName="6" name="nm_rus" queryTableFieldId="6" dataDxfId="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A000000}" name="Спр_ворот" displayName="Спр_ворот" ref="A1:H9" tableType="queryTable" totalsRowShown="0">
  <autoFilter ref="A1:H9" xr:uid="{00000000-0009-0000-0100-000001000000}"/>
  <tableColumns count="8">
    <tableColumn id="1" xr3:uid="{00000000-0010-0000-0A00-000001000000}" uniqueName="1" name="id" queryTableFieldId="1"/>
    <tableColumn id="2" xr3:uid="{00000000-0010-0000-0A00-000002000000}" uniqueName="2" name="gate_cha" queryTableFieldId="2" dataDxfId="4"/>
    <tableColumn id="3" xr3:uid="{00000000-0010-0000-0A00-000003000000}" uniqueName="3" name="gate_rus_1" queryTableFieldId="3" dataDxfId="3"/>
    <tableColumn id="4" xr3:uid="{00000000-0010-0000-0A00-000004000000}" uniqueName="4" name="gate_rus_2" queryTableFieldId="4" dataDxfId="2"/>
    <tableColumn id="5" xr3:uid="{00000000-0010-0000-0A00-000005000000}" uniqueName="5" name="id_element" queryTableFieldId="5"/>
    <tableColumn id="6" xr3:uid="{00000000-0010-0000-0A00-000006000000}" uniqueName="6" name="id_palace" queryTableFieldId="6"/>
    <tableColumn id="7" xr3:uid="{00000000-0010-0000-0A00-000007000000}" uniqueName="7" name="koef" queryTableFieldId="7"/>
    <tableColumn id="8" xr3:uid="{00000000-0010-0000-0A00-000008000000}" uniqueName="8" name="vstroika_in_gate" queryTableFieldId="8" dataDxfId="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lvl_1" displayName="lvl_1" ref="M2:N4" totalsRowShown="0">
  <autoFilter ref="M2:N4" xr:uid="{00000000-0009-0000-0100-00000C000000}"/>
  <tableColumns count="2">
    <tableColumn id="1" xr3:uid="{00000000-0010-0000-0B00-000001000000}" name="ID"/>
    <tableColumn id="2" xr3:uid="{00000000-0010-0000-0B00-000002000000}" name="NM"/>
  </tableColumns>
  <tableStyleInfo name="TableStyleLight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lvl_2" displayName="lvl_2" ref="P2:Q6" totalsRowShown="0">
  <autoFilter ref="P2:Q6" xr:uid="{00000000-0009-0000-0100-00000D000000}"/>
  <tableColumns count="2">
    <tableColumn id="1" xr3:uid="{00000000-0010-0000-0C00-000001000000}" name="ID"/>
    <tableColumn id="2" xr3:uid="{00000000-0010-0000-0C00-000002000000}" name="NM"/>
  </tableColumns>
  <tableStyleInfo name="TableStyleLight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lvl_3" displayName="lvl_3" ref="S2:T6" totalsRowShown="0">
  <autoFilter ref="S2:T6" xr:uid="{00000000-0009-0000-0100-00000E000000}"/>
  <tableColumns count="2">
    <tableColumn id="1" xr3:uid="{00000000-0010-0000-0D00-000001000000}" name="ID"/>
    <tableColumn id="2" xr3:uid="{00000000-0010-0000-0D00-000002000000}" name="NM"/>
  </tableColumns>
  <tableStyleInfo name="TableStyleLight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lvl_4" displayName="lvl_4" ref="V3:Y17" totalsRowShown="0">
  <autoFilter ref="V3:Y17" xr:uid="{00000000-0009-0000-0100-00000F000000}"/>
  <tableColumns count="4">
    <tableColumn id="1" xr3:uid="{00000000-0010-0000-0E00-000001000000}" name="ID"/>
    <tableColumn id="2" xr3:uid="{00000000-0010-0000-0E00-000002000000}" name="1"/>
    <tableColumn id="3" xr3:uid="{00000000-0010-0000-0E00-000003000000}" name="2"/>
    <tableColumn id="4" xr3:uid="{00000000-0010-0000-0E00-000004000000}" name="3"/>
  </tableColumns>
  <tableStyleInfo name="TableStyleLight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lvl_5" displayName="lvl_5" ref="AA3:AJ49" totalsRowShown="0">
  <autoFilter ref="AA3:AJ49" xr:uid="{00000000-0009-0000-0100-000011000000}"/>
  <tableColumns count="10">
    <tableColumn id="1" xr3:uid="{00000000-0010-0000-0F00-000001000000}" name="ID"/>
    <tableColumn id="9" xr3:uid="{00000000-0010-0000-0F00-000009000000}" name="2_0"/>
    <tableColumn id="4" xr3:uid="{00000000-0010-0000-0F00-000004000000}" name="2_1"/>
    <tableColumn id="8" xr3:uid="{00000000-0010-0000-0F00-000008000000}" name="2_6"/>
    <tableColumn id="2" xr3:uid="{00000000-0010-0000-0F00-000002000000}" name="1_4"/>
    <tableColumn id="10" xr3:uid="{70BAB78D-C49B-43D2-BD86-1024BD49E084}" name="1_5"/>
    <tableColumn id="3" xr3:uid="{00000000-0010-0000-0F00-000003000000}" name="2_3"/>
    <tableColumn id="7" xr3:uid="{00000000-0010-0000-0F00-000007000000}" name="2_62"/>
    <tableColumn id="5" xr3:uid="{00000000-0010-0000-0F00-000005000000}" name="2_8"/>
    <tableColumn id="6" xr3:uid="{00000000-0010-0000-0F00-000006000000}" name="2_9"/>
  </tableColumns>
  <tableStyleInfo name="TableStyleLight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lvl_6" displayName="lvl_6" ref="AL3:AV13" totalsRowShown="0" headerRowDxfId="0">
  <autoFilter ref="AL3:AV13" xr:uid="{00000000-0009-0000-0100-000012000000}"/>
  <tableColumns count="11">
    <tableColumn id="1" xr3:uid="{00000000-0010-0000-1000-000001000000}" name="ID"/>
    <tableColumn id="8" xr3:uid="{00000000-0010-0000-1000-000008000000}" name="1_4_1"/>
    <tableColumn id="7" xr3:uid="{00000000-0010-0000-1000-000007000000}" name="1_4_2"/>
    <tableColumn id="6" xr3:uid="{00000000-0010-0000-1000-000006000000}" name="1_4_3"/>
    <tableColumn id="11" xr3:uid="{53908368-A3A6-4018-BDF5-36836F99ACDA}" name="1_5_1"/>
    <tableColumn id="10" xr3:uid="{00000000-0010-0000-1000-00000A000000}" name="2_1_1"/>
    <tableColumn id="9" xr3:uid="{00000000-0010-0000-1000-000009000000}" name="2_1_2"/>
    <tableColumn id="2" xr3:uid="{00000000-0010-0000-1000-000002000000}" name="2_3_1"/>
    <tableColumn id="3" xr3:uid="{00000000-0010-0000-1000-000003000000}" name="2_3_2"/>
    <tableColumn id="4" xr3:uid="{00000000-0010-0000-1000-000004000000}" name="2_3_3"/>
    <tableColumn id="5" xr3:uid="{00000000-0010-0000-1000-000005000000}" name="2_3_4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2.xml"/><Relationship Id="rId4" Type="http://schemas.openxmlformats.org/officeDocument/2006/relationships/ctrlProp" Target="../ctrlProps/ctrlProp1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3.vml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P601"/>
  <sheetViews>
    <sheetView workbookViewId="0"/>
  </sheetViews>
  <sheetFormatPr defaultRowHeight="15" x14ac:dyDescent="0.25"/>
  <cols>
    <col min="1" max="1" width="5" bestFit="1" customWidth="1"/>
    <col min="2" max="2" width="24.28515625" bestFit="1" customWidth="1"/>
    <col min="3" max="3" width="18.28515625" bestFit="1" customWidth="1"/>
    <col min="4" max="4" width="23.140625" bestFit="1" customWidth="1"/>
    <col min="5" max="5" width="26" bestFit="1" customWidth="1"/>
    <col min="6" max="6" width="23.28515625" bestFit="1" customWidth="1"/>
    <col min="7" max="7" width="16.140625" bestFit="1" customWidth="1"/>
    <col min="8" max="8" width="16.7109375" bestFit="1" customWidth="1"/>
    <col min="9" max="9" width="16.140625" bestFit="1" customWidth="1"/>
    <col min="10" max="10" width="17.85546875" bestFit="1" customWidth="1"/>
    <col min="11" max="11" width="13.140625" bestFit="1" customWidth="1"/>
    <col min="12" max="12" width="14.28515625" bestFit="1" customWidth="1"/>
    <col min="13" max="13" width="15.5703125" bestFit="1" customWidth="1"/>
    <col min="14" max="14" width="27.42578125" bestFit="1" customWidth="1"/>
    <col min="15" max="15" width="22.42578125" bestFit="1" customWidth="1"/>
    <col min="16" max="16" width="25" bestFit="1" customWidth="1"/>
  </cols>
  <sheetData>
    <row r="1" spans="1:16" x14ac:dyDescent="0.25">
      <c r="A1" t="s">
        <v>0</v>
      </c>
      <c r="B1" t="s">
        <v>164</v>
      </c>
      <c r="C1" t="s">
        <v>165</v>
      </c>
      <c r="D1" t="s">
        <v>166</v>
      </c>
      <c r="E1" t="s">
        <v>167</v>
      </c>
      <c r="F1" t="s">
        <v>127</v>
      </c>
      <c r="G1" t="s">
        <v>121</v>
      </c>
      <c r="H1" t="s">
        <v>122</v>
      </c>
      <c r="I1" t="s">
        <v>124</v>
      </c>
      <c r="J1" t="s">
        <v>125</v>
      </c>
      <c r="K1" t="s">
        <v>123</v>
      </c>
      <c r="L1" t="s">
        <v>126</v>
      </c>
      <c r="M1" t="s">
        <v>128</v>
      </c>
      <c r="N1" t="s">
        <v>168</v>
      </c>
      <c r="O1" t="s">
        <v>169</v>
      </c>
      <c r="P1" t="s">
        <v>170</v>
      </c>
    </row>
    <row r="2" spans="1:16" x14ac:dyDescent="0.25">
      <c r="A2">
        <v>1</v>
      </c>
      <c r="B2" t="s">
        <v>171</v>
      </c>
      <c r="C2">
        <v>1</v>
      </c>
      <c r="D2" t="s">
        <v>129</v>
      </c>
      <c r="E2">
        <v>1</v>
      </c>
      <c r="F2" t="s">
        <v>131</v>
      </c>
      <c r="G2">
        <v>1</v>
      </c>
      <c r="H2">
        <v>1</v>
      </c>
      <c r="I2" t="s">
        <v>129</v>
      </c>
      <c r="J2" t="s">
        <v>129</v>
      </c>
      <c r="K2">
        <v>5</v>
      </c>
      <c r="L2" t="s">
        <v>130</v>
      </c>
      <c r="M2">
        <v>1</v>
      </c>
      <c r="N2">
        <v>1</v>
      </c>
      <c r="O2">
        <v>1</v>
      </c>
      <c r="P2" t="s">
        <v>172</v>
      </c>
    </row>
    <row r="3" spans="1:16" x14ac:dyDescent="0.25">
      <c r="A3">
        <v>1</v>
      </c>
      <c r="B3" t="s">
        <v>171</v>
      </c>
      <c r="C3">
        <v>1</v>
      </c>
      <c r="D3" t="s">
        <v>129</v>
      </c>
      <c r="E3">
        <v>1</v>
      </c>
      <c r="F3" t="s">
        <v>134</v>
      </c>
      <c r="G3">
        <v>1</v>
      </c>
      <c r="H3">
        <v>2</v>
      </c>
      <c r="I3" t="s">
        <v>129</v>
      </c>
      <c r="J3" t="s">
        <v>132</v>
      </c>
      <c r="K3">
        <v>3</v>
      </c>
      <c r="L3" t="s">
        <v>133</v>
      </c>
      <c r="M3">
        <v>0.5</v>
      </c>
      <c r="N3">
        <v>1</v>
      </c>
      <c r="O3">
        <v>0.5</v>
      </c>
      <c r="P3" t="s">
        <v>173</v>
      </c>
    </row>
    <row r="4" spans="1:16" x14ac:dyDescent="0.25">
      <c r="A4">
        <v>1</v>
      </c>
      <c r="B4" t="s">
        <v>171</v>
      </c>
      <c r="C4">
        <v>1</v>
      </c>
      <c r="D4" t="s">
        <v>129</v>
      </c>
      <c r="E4">
        <v>1</v>
      </c>
      <c r="F4" t="s">
        <v>137</v>
      </c>
      <c r="G4">
        <v>1</v>
      </c>
      <c r="H4">
        <v>3</v>
      </c>
      <c r="I4" t="s">
        <v>129</v>
      </c>
      <c r="J4" t="s">
        <v>135</v>
      </c>
      <c r="K4">
        <v>4</v>
      </c>
      <c r="L4" t="s">
        <v>136</v>
      </c>
      <c r="M4">
        <v>0</v>
      </c>
      <c r="N4">
        <v>1</v>
      </c>
      <c r="O4">
        <v>0</v>
      </c>
      <c r="P4" t="s">
        <v>174</v>
      </c>
    </row>
    <row r="5" spans="1:16" x14ac:dyDescent="0.25">
      <c r="A5">
        <v>1</v>
      </c>
      <c r="B5" t="s">
        <v>171</v>
      </c>
      <c r="C5">
        <v>1</v>
      </c>
      <c r="D5" t="s">
        <v>129</v>
      </c>
      <c r="E5">
        <v>1</v>
      </c>
      <c r="F5" t="s">
        <v>140</v>
      </c>
      <c r="G5">
        <v>1</v>
      </c>
      <c r="H5">
        <v>4</v>
      </c>
      <c r="I5" t="s">
        <v>129</v>
      </c>
      <c r="J5" t="s">
        <v>138</v>
      </c>
      <c r="K5">
        <v>2</v>
      </c>
      <c r="L5" t="s">
        <v>139</v>
      </c>
      <c r="M5">
        <v>0.9</v>
      </c>
      <c r="N5">
        <v>1</v>
      </c>
      <c r="O5">
        <v>0.9</v>
      </c>
      <c r="P5" t="s">
        <v>175</v>
      </c>
    </row>
    <row r="6" spans="1:16" x14ac:dyDescent="0.25">
      <c r="A6">
        <v>1</v>
      </c>
      <c r="B6" t="s">
        <v>171</v>
      </c>
      <c r="C6">
        <v>1</v>
      </c>
      <c r="D6" t="s">
        <v>129</v>
      </c>
      <c r="E6">
        <v>1</v>
      </c>
      <c r="F6" t="s">
        <v>143</v>
      </c>
      <c r="G6">
        <v>1</v>
      </c>
      <c r="H6">
        <v>5</v>
      </c>
      <c r="I6" t="s">
        <v>129</v>
      </c>
      <c r="J6" t="s">
        <v>141</v>
      </c>
      <c r="K6">
        <v>1</v>
      </c>
      <c r="L6" t="s">
        <v>142</v>
      </c>
      <c r="M6">
        <v>1.1499999999999999</v>
      </c>
      <c r="N6">
        <v>1</v>
      </c>
      <c r="O6">
        <v>1.1499999999999999</v>
      </c>
      <c r="P6" t="s">
        <v>176</v>
      </c>
    </row>
    <row r="7" spans="1:16" x14ac:dyDescent="0.25">
      <c r="A7">
        <v>1</v>
      </c>
      <c r="B7" t="s">
        <v>171</v>
      </c>
      <c r="C7">
        <v>1</v>
      </c>
      <c r="D7" t="s">
        <v>129</v>
      </c>
      <c r="E7">
        <v>1</v>
      </c>
      <c r="F7" t="s">
        <v>144</v>
      </c>
      <c r="G7">
        <v>2</v>
      </c>
      <c r="H7">
        <v>1</v>
      </c>
      <c r="I7" t="s">
        <v>132</v>
      </c>
      <c r="J7" t="s">
        <v>129</v>
      </c>
      <c r="K7">
        <v>1</v>
      </c>
      <c r="L7" t="s">
        <v>142</v>
      </c>
      <c r="M7">
        <v>1.1499999999999999</v>
      </c>
      <c r="N7">
        <v>1.1499999999999999</v>
      </c>
      <c r="O7">
        <v>1.3225</v>
      </c>
      <c r="P7" t="s">
        <v>177</v>
      </c>
    </row>
    <row r="8" spans="1:16" x14ac:dyDescent="0.25">
      <c r="A8">
        <v>1</v>
      </c>
      <c r="B8" t="s">
        <v>171</v>
      </c>
      <c r="C8">
        <v>1</v>
      </c>
      <c r="D8" t="s">
        <v>129</v>
      </c>
      <c r="E8">
        <v>1</v>
      </c>
      <c r="F8" t="s">
        <v>145</v>
      </c>
      <c r="G8">
        <v>2</v>
      </c>
      <c r="H8">
        <v>2</v>
      </c>
      <c r="I8" t="s">
        <v>132</v>
      </c>
      <c r="J8" t="s">
        <v>132</v>
      </c>
      <c r="K8">
        <v>5</v>
      </c>
      <c r="L8" t="s">
        <v>130</v>
      </c>
      <c r="M8">
        <v>1</v>
      </c>
      <c r="N8">
        <v>1.1499999999999999</v>
      </c>
      <c r="O8">
        <v>1.1499999999999999</v>
      </c>
      <c r="P8" t="s">
        <v>178</v>
      </c>
    </row>
    <row r="9" spans="1:16" x14ac:dyDescent="0.25">
      <c r="A9">
        <v>1</v>
      </c>
      <c r="B9" t="s">
        <v>171</v>
      </c>
      <c r="C9">
        <v>1</v>
      </c>
      <c r="D9" t="s">
        <v>129</v>
      </c>
      <c r="E9">
        <v>1</v>
      </c>
      <c r="F9" t="s">
        <v>146</v>
      </c>
      <c r="G9">
        <v>2</v>
      </c>
      <c r="H9">
        <v>3</v>
      </c>
      <c r="I9" t="s">
        <v>132</v>
      </c>
      <c r="J9" t="s">
        <v>135</v>
      </c>
      <c r="K9">
        <v>3</v>
      </c>
      <c r="L9" t="s">
        <v>133</v>
      </c>
      <c r="M9">
        <v>0.5</v>
      </c>
      <c r="N9">
        <v>1.1499999999999999</v>
      </c>
      <c r="O9">
        <v>0.57499999999999996</v>
      </c>
      <c r="P9" t="s">
        <v>179</v>
      </c>
    </row>
    <row r="10" spans="1:16" x14ac:dyDescent="0.25">
      <c r="A10">
        <v>1</v>
      </c>
      <c r="B10" t="s">
        <v>171</v>
      </c>
      <c r="C10">
        <v>1</v>
      </c>
      <c r="D10" t="s">
        <v>129</v>
      </c>
      <c r="E10">
        <v>1</v>
      </c>
      <c r="F10" t="s">
        <v>147</v>
      </c>
      <c r="G10">
        <v>2</v>
      </c>
      <c r="H10">
        <v>4</v>
      </c>
      <c r="I10" t="s">
        <v>132</v>
      </c>
      <c r="J10" t="s">
        <v>138</v>
      </c>
      <c r="K10">
        <v>4</v>
      </c>
      <c r="L10" t="s">
        <v>136</v>
      </c>
      <c r="M10">
        <v>0</v>
      </c>
      <c r="N10">
        <v>1.1499999999999999</v>
      </c>
      <c r="O10">
        <v>0</v>
      </c>
      <c r="P10" t="s">
        <v>180</v>
      </c>
    </row>
    <row r="11" spans="1:16" x14ac:dyDescent="0.25">
      <c r="A11">
        <v>1</v>
      </c>
      <c r="B11" t="s">
        <v>171</v>
      </c>
      <c r="C11">
        <v>1</v>
      </c>
      <c r="D11" t="s">
        <v>129</v>
      </c>
      <c r="E11">
        <v>1</v>
      </c>
      <c r="F11" t="s">
        <v>148</v>
      </c>
      <c r="G11">
        <v>2</v>
      </c>
      <c r="H11">
        <v>5</v>
      </c>
      <c r="I11" t="s">
        <v>132</v>
      </c>
      <c r="J11" t="s">
        <v>141</v>
      </c>
      <c r="K11">
        <v>2</v>
      </c>
      <c r="L11" t="s">
        <v>139</v>
      </c>
      <c r="M11">
        <v>0.9</v>
      </c>
      <c r="N11">
        <v>1.1499999999999999</v>
      </c>
      <c r="O11">
        <v>1.0349999999999999</v>
      </c>
      <c r="P11" t="s">
        <v>181</v>
      </c>
    </row>
    <row r="12" spans="1:16" x14ac:dyDescent="0.25">
      <c r="A12">
        <v>1</v>
      </c>
      <c r="B12" t="s">
        <v>171</v>
      </c>
      <c r="C12">
        <v>1</v>
      </c>
      <c r="D12" t="s">
        <v>129</v>
      </c>
      <c r="E12">
        <v>1</v>
      </c>
      <c r="F12" t="s">
        <v>149</v>
      </c>
      <c r="G12">
        <v>3</v>
      </c>
      <c r="H12">
        <v>1</v>
      </c>
      <c r="I12" t="s">
        <v>135</v>
      </c>
      <c r="J12" t="s">
        <v>129</v>
      </c>
      <c r="K12">
        <v>2</v>
      </c>
      <c r="L12" t="s">
        <v>139</v>
      </c>
      <c r="M12">
        <v>0.9</v>
      </c>
      <c r="N12">
        <v>0.9</v>
      </c>
      <c r="O12">
        <v>0.81</v>
      </c>
      <c r="P12" t="s">
        <v>182</v>
      </c>
    </row>
    <row r="13" spans="1:16" x14ac:dyDescent="0.25">
      <c r="A13">
        <v>1</v>
      </c>
      <c r="B13" t="s">
        <v>171</v>
      </c>
      <c r="C13">
        <v>1</v>
      </c>
      <c r="D13" t="s">
        <v>129</v>
      </c>
      <c r="E13">
        <v>1</v>
      </c>
      <c r="F13" t="s">
        <v>150</v>
      </c>
      <c r="G13">
        <v>3</v>
      </c>
      <c r="H13">
        <v>2</v>
      </c>
      <c r="I13" t="s">
        <v>135</v>
      </c>
      <c r="J13" t="s">
        <v>132</v>
      </c>
      <c r="K13">
        <v>1</v>
      </c>
      <c r="L13" t="s">
        <v>142</v>
      </c>
      <c r="M13">
        <v>1.1499999999999999</v>
      </c>
      <c r="N13">
        <v>0.9</v>
      </c>
      <c r="O13">
        <v>1.0349999999999999</v>
      </c>
      <c r="P13" t="s">
        <v>183</v>
      </c>
    </row>
    <row r="14" spans="1:16" x14ac:dyDescent="0.25">
      <c r="A14">
        <v>1</v>
      </c>
      <c r="B14" t="s">
        <v>171</v>
      </c>
      <c r="C14">
        <v>1</v>
      </c>
      <c r="D14" t="s">
        <v>129</v>
      </c>
      <c r="E14">
        <v>1</v>
      </c>
      <c r="F14" t="s">
        <v>151</v>
      </c>
      <c r="G14">
        <v>3</v>
      </c>
      <c r="H14">
        <v>3</v>
      </c>
      <c r="I14" t="s">
        <v>135</v>
      </c>
      <c r="J14" t="s">
        <v>135</v>
      </c>
      <c r="K14">
        <v>5</v>
      </c>
      <c r="L14" t="s">
        <v>130</v>
      </c>
      <c r="M14">
        <v>1</v>
      </c>
      <c r="N14">
        <v>0.9</v>
      </c>
      <c r="O14">
        <v>0.9</v>
      </c>
      <c r="P14" t="s">
        <v>184</v>
      </c>
    </row>
    <row r="15" spans="1:16" x14ac:dyDescent="0.25">
      <c r="A15">
        <v>1</v>
      </c>
      <c r="B15" t="s">
        <v>171</v>
      </c>
      <c r="C15">
        <v>1</v>
      </c>
      <c r="D15" t="s">
        <v>129</v>
      </c>
      <c r="E15">
        <v>1</v>
      </c>
      <c r="F15" t="s">
        <v>152</v>
      </c>
      <c r="G15">
        <v>3</v>
      </c>
      <c r="H15">
        <v>4</v>
      </c>
      <c r="I15" t="s">
        <v>135</v>
      </c>
      <c r="J15" t="s">
        <v>138</v>
      </c>
      <c r="K15">
        <v>3</v>
      </c>
      <c r="L15" t="s">
        <v>133</v>
      </c>
      <c r="M15">
        <v>0.5</v>
      </c>
      <c r="N15">
        <v>0.9</v>
      </c>
      <c r="O15">
        <v>0.45</v>
      </c>
      <c r="P15" t="s">
        <v>185</v>
      </c>
    </row>
    <row r="16" spans="1:16" x14ac:dyDescent="0.25">
      <c r="A16">
        <v>1</v>
      </c>
      <c r="B16" t="s">
        <v>171</v>
      </c>
      <c r="C16">
        <v>1</v>
      </c>
      <c r="D16" t="s">
        <v>129</v>
      </c>
      <c r="E16">
        <v>1</v>
      </c>
      <c r="F16" t="s">
        <v>153</v>
      </c>
      <c r="G16">
        <v>3</v>
      </c>
      <c r="H16">
        <v>5</v>
      </c>
      <c r="I16" t="s">
        <v>135</v>
      </c>
      <c r="J16" t="s">
        <v>141</v>
      </c>
      <c r="K16">
        <v>4</v>
      </c>
      <c r="L16" t="s">
        <v>136</v>
      </c>
      <c r="M16">
        <v>0</v>
      </c>
      <c r="N16">
        <v>0.9</v>
      </c>
      <c r="O16">
        <v>0</v>
      </c>
      <c r="P16" t="s">
        <v>186</v>
      </c>
    </row>
    <row r="17" spans="1:16" x14ac:dyDescent="0.25">
      <c r="A17">
        <v>1</v>
      </c>
      <c r="B17" t="s">
        <v>171</v>
      </c>
      <c r="C17">
        <v>1</v>
      </c>
      <c r="D17" t="s">
        <v>129</v>
      </c>
      <c r="E17">
        <v>1</v>
      </c>
      <c r="F17" t="s">
        <v>154</v>
      </c>
      <c r="G17">
        <v>4</v>
      </c>
      <c r="H17">
        <v>1</v>
      </c>
      <c r="I17" t="s">
        <v>138</v>
      </c>
      <c r="J17" t="s">
        <v>129</v>
      </c>
      <c r="K17">
        <v>4</v>
      </c>
      <c r="L17" t="s">
        <v>136</v>
      </c>
      <c r="M17">
        <v>0</v>
      </c>
      <c r="N17">
        <v>0</v>
      </c>
      <c r="O17">
        <v>0</v>
      </c>
      <c r="P17" t="s">
        <v>187</v>
      </c>
    </row>
    <row r="18" spans="1:16" x14ac:dyDescent="0.25">
      <c r="A18">
        <v>1</v>
      </c>
      <c r="B18" t="s">
        <v>171</v>
      </c>
      <c r="C18">
        <v>1</v>
      </c>
      <c r="D18" t="s">
        <v>129</v>
      </c>
      <c r="E18">
        <v>1</v>
      </c>
      <c r="F18" t="s">
        <v>155</v>
      </c>
      <c r="G18">
        <v>4</v>
      </c>
      <c r="H18">
        <v>2</v>
      </c>
      <c r="I18" t="s">
        <v>138</v>
      </c>
      <c r="J18" t="s">
        <v>132</v>
      </c>
      <c r="K18">
        <v>2</v>
      </c>
      <c r="L18" t="s">
        <v>139</v>
      </c>
      <c r="M18">
        <v>0.9</v>
      </c>
      <c r="N18">
        <v>0</v>
      </c>
      <c r="O18">
        <v>0</v>
      </c>
      <c r="P18" t="s">
        <v>188</v>
      </c>
    </row>
    <row r="19" spans="1:16" x14ac:dyDescent="0.25">
      <c r="A19">
        <v>1</v>
      </c>
      <c r="B19" t="s">
        <v>171</v>
      </c>
      <c r="C19">
        <v>1</v>
      </c>
      <c r="D19" t="s">
        <v>129</v>
      </c>
      <c r="E19">
        <v>1</v>
      </c>
      <c r="F19" t="s">
        <v>156</v>
      </c>
      <c r="G19">
        <v>4</v>
      </c>
      <c r="H19">
        <v>3</v>
      </c>
      <c r="I19" t="s">
        <v>138</v>
      </c>
      <c r="J19" t="s">
        <v>135</v>
      </c>
      <c r="K19">
        <v>1</v>
      </c>
      <c r="L19" t="s">
        <v>142</v>
      </c>
      <c r="M19">
        <v>1.1499999999999999</v>
      </c>
      <c r="N19">
        <v>0</v>
      </c>
      <c r="O19">
        <v>0</v>
      </c>
      <c r="P19" t="s">
        <v>189</v>
      </c>
    </row>
    <row r="20" spans="1:16" x14ac:dyDescent="0.25">
      <c r="A20">
        <v>1</v>
      </c>
      <c r="B20" t="s">
        <v>171</v>
      </c>
      <c r="C20">
        <v>1</v>
      </c>
      <c r="D20" t="s">
        <v>129</v>
      </c>
      <c r="E20">
        <v>1</v>
      </c>
      <c r="F20" t="s">
        <v>157</v>
      </c>
      <c r="G20">
        <v>4</v>
      </c>
      <c r="H20">
        <v>4</v>
      </c>
      <c r="I20" t="s">
        <v>138</v>
      </c>
      <c r="J20" t="s">
        <v>138</v>
      </c>
      <c r="K20">
        <v>5</v>
      </c>
      <c r="L20" t="s">
        <v>130</v>
      </c>
      <c r="M20">
        <v>1</v>
      </c>
      <c r="N20">
        <v>0</v>
      </c>
      <c r="O20">
        <v>0</v>
      </c>
      <c r="P20" t="s">
        <v>190</v>
      </c>
    </row>
    <row r="21" spans="1:16" x14ac:dyDescent="0.25">
      <c r="A21">
        <v>1</v>
      </c>
      <c r="B21" t="s">
        <v>171</v>
      </c>
      <c r="C21">
        <v>1</v>
      </c>
      <c r="D21" t="s">
        <v>129</v>
      </c>
      <c r="E21">
        <v>1</v>
      </c>
      <c r="F21" t="s">
        <v>158</v>
      </c>
      <c r="G21">
        <v>4</v>
      </c>
      <c r="H21">
        <v>5</v>
      </c>
      <c r="I21" t="s">
        <v>138</v>
      </c>
      <c r="J21" t="s">
        <v>141</v>
      </c>
      <c r="K21">
        <v>3</v>
      </c>
      <c r="L21" t="s">
        <v>133</v>
      </c>
      <c r="M21">
        <v>0.5</v>
      </c>
      <c r="N21">
        <v>0</v>
      </c>
      <c r="O21">
        <v>0</v>
      </c>
      <c r="P21" t="s">
        <v>191</v>
      </c>
    </row>
    <row r="22" spans="1:16" x14ac:dyDescent="0.25">
      <c r="A22">
        <v>1</v>
      </c>
      <c r="B22" t="s">
        <v>171</v>
      </c>
      <c r="C22">
        <v>1</v>
      </c>
      <c r="D22" t="s">
        <v>129</v>
      </c>
      <c r="E22">
        <v>1</v>
      </c>
      <c r="F22" t="s">
        <v>159</v>
      </c>
      <c r="G22">
        <v>5</v>
      </c>
      <c r="H22">
        <v>1</v>
      </c>
      <c r="I22" t="s">
        <v>141</v>
      </c>
      <c r="J22" t="s">
        <v>129</v>
      </c>
      <c r="K22">
        <v>3</v>
      </c>
      <c r="L22" t="s">
        <v>133</v>
      </c>
      <c r="M22">
        <v>0.5</v>
      </c>
      <c r="N22">
        <v>0.5</v>
      </c>
      <c r="O22">
        <v>0.25</v>
      </c>
      <c r="P22" t="s">
        <v>192</v>
      </c>
    </row>
    <row r="23" spans="1:16" x14ac:dyDescent="0.25">
      <c r="A23">
        <v>1</v>
      </c>
      <c r="B23" t="s">
        <v>171</v>
      </c>
      <c r="C23">
        <v>1</v>
      </c>
      <c r="D23" t="s">
        <v>129</v>
      </c>
      <c r="E23">
        <v>1</v>
      </c>
      <c r="F23" t="s">
        <v>160</v>
      </c>
      <c r="G23">
        <v>5</v>
      </c>
      <c r="H23">
        <v>2</v>
      </c>
      <c r="I23" t="s">
        <v>141</v>
      </c>
      <c r="J23" t="s">
        <v>132</v>
      </c>
      <c r="K23">
        <v>4</v>
      </c>
      <c r="L23" t="s">
        <v>136</v>
      </c>
      <c r="M23">
        <v>0</v>
      </c>
      <c r="N23">
        <v>0.5</v>
      </c>
      <c r="O23">
        <v>0</v>
      </c>
      <c r="P23" t="s">
        <v>193</v>
      </c>
    </row>
    <row r="24" spans="1:16" x14ac:dyDescent="0.25">
      <c r="A24">
        <v>1</v>
      </c>
      <c r="B24" t="s">
        <v>171</v>
      </c>
      <c r="C24">
        <v>1</v>
      </c>
      <c r="D24" t="s">
        <v>129</v>
      </c>
      <c r="E24">
        <v>1</v>
      </c>
      <c r="F24" t="s">
        <v>161</v>
      </c>
      <c r="G24">
        <v>5</v>
      </c>
      <c r="H24">
        <v>3</v>
      </c>
      <c r="I24" t="s">
        <v>141</v>
      </c>
      <c r="J24" t="s">
        <v>135</v>
      </c>
      <c r="K24">
        <v>2</v>
      </c>
      <c r="L24" t="s">
        <v>139</v>
      </c>
      <c r="M24">
        <v>0.9</v>
      </c>
      <c r="N24">
        <v>0.5</v>
      </c>
      <c r="O24">
        <v>0.45</v>
      </c>
      <c r="P24" t="s">
        <v>194</v>
      </c>
    </row>
    <row r="25" spans="1:16" x14ac:dyDescent="0.25">
      <c r="A25">
        <v>1</v>
      </c>
      <c r="B25" t="s">
        <v>171</v>
      </c>
      <c r="C25">
        <v>1</v>
      </c>
      <c r="D25" t="s">
        <v>129</v>
      </c>
      <c r="E25">
        <v>1</v>
      </c>
      <c r="F25" t="s">
        <v>162</v>
      </c>
      <c r="G25">
        <v>5</v>
      </c>
      <c r="H25">
        <v>4</v>
      </c>
      <c r="I25" t="s">
        <v>141</v>
      </c>
      <c r="J25" t="s">
        <v>138</v>
      </c>
      <c r="K25">
        <v>1</v>
      </c>
      <c r="L25" t="s">
        <v>142</v>
      </c>
      <c r="M25">
        <v>1.1499999999999999</v>
      </c>
      <c r="N25">
        <v>0.5</v>
      </c>
      <c r="O25">
        <v>0.57499999999999996</v>
      </c>
      <c r="P25" t="s">
        <v>195</v>
      </c>
    </row>
    <row r="26" spans="1:16" x14ac:dyDescent="0.25">
      <c r="A26">
        <v>1</v>
      </c>
      <c r="B26" t="s">
        <v>171</v>
      </c>
      <c r="C26">
        <v>1</v>
      </c>
      <c r="D26" t="s">
        <v>129</v>
      </c>
      <c r="E26">
        <v>1</v>
      </c>
      <c r="F26" t="s">
        <v>163</v>
      </c>
      <c r="G26">
        <v>5</v>
      </c>
      <c r="H26">
        <v>5</v>
      </c>
      <c r="I26" t="s">
        <v>141</v>
      </c>
      <c r="J26" t="s">
        <v>141</v>
      </c>
      <c r="K26">
        <v>5</v>
      </c>
      <c r="L26" t="s">
        <v>130</v>
      </c>
      <c r="M26">
        <v>1</v>
      </c>
      <c r="N26">
        <v>0.5</v>
      </c>
      <c r="O26">
        <v>0.5</v>
      </c>
      <c r="P26" t="s">
        <v>196</v>
      </c>
    </row>
    <row r="27" spans="1:16" x14ac:dyDescent="0.25">
      <c r="A27">
        <v>2</v>
      </c>
      <c r="B27" t="s">
        <v>197</v>
      </c>
      <c r="C27">
        <v>1</v>
      </c>
      <c r="D27" t="s">
        <v>129</v>
      </c>
      <c r="E27">
        <v>1.1499999999999999</v>
      </c>
      <c r="F27" t="s">
        <v>131</v>
      </c>
      <c r="G27">
        <v>1</v>
      </c>
      <c r="H27">
        <v>1</v>
      </c>
      <c r="I27" t="s">
        <v>129</v>
      </c>
      <c r="J27" t="s">
        <v>129</v>
      </c>
      <c r="K27">
        <v>5</v>
      </c>
      <c r="L27" t="s">
        <v>130</v>
      </c>
      <c r="M27">
        <v>1</v>
      </c>
      <c r="N27">
        <v>1.1499999999999999</v>
      </c>
      <c r="O27">
        <v>1.1499999999999999</v>
      </c>
      <c r="P27" t="s">
        <v>198</v>
      </c>
    </row>
    <row r="28" spans="1:16" x14ac:dyDescent="0.25">
      <c r="A28">
        <v>2</v>
      </c>
      <c r="B28" t="s">
        <v>197</v>
      </c>
      <c r="C28">
        <v>1</v>
      </c>
      <c r="D28" t="s">
        <v>129</v>
      </c>
      <c r="E28">
        <v>1.1499999999999999</v>
      </c>
      <c r="F28" t="s">
        <v>134</v>
      </c>
      <c r="G28">
        <v>1</v>
      </c>
      <c r="H28">
        <v>2</v>
      </c>
      <c r="I28" t="s">
        <v>129</v>
      </c>
      <c r="J28" t="s">
        <v>132</v>
      </c>
      <c r="K28">
        <v>3</v>
      </c>
      <c r="L28" t="s">
        <v>133</v>
      </c>
      <c r="M28">
        <v>0.5</v>
      </c>
      <c r="N28">
        <v>1.1499999999999999</v>
      </c>
      <c r="O28">
        <v>0.57499999999999996</v>
      </c>
      <c r="P28" t="s">
        <v>199</v>
      </c>
    </row>
    <row r="29" spans="1:16" x14ac:dyDescent="0.25">
      <c r="A29">
        <v>2</v>
      </c>
      <c r="B29" t="s">
        <v>197</v>
      </c>
      <c r="C29">
        <v>1</v>
      </c>
      <c r="D29" t="s">
        <v>129</v>
      </c>
      <c r="E29">
        <v>1.1499999999999999</v>
      </c>
      <c r="F29" t="s">
        <v>137</v>
      </c>
      <c r="G29">
        <v>1</v>
      </c>
      <c r="H29">
        <v>3</v>
      </c>
      <c r="I29" t="s">
        <v>129</v>
      </c>
      <c r="J29" t="s">
        <v>135</v>
      </c>
      <c r="K29">
        <v>4</v>
      </c>
      <c r="L29" t="s">
        <v>136</v>
      </c>
      <c r="M29">
        <v>0</v>
      </c>
      <c r="N29">
        <v>1.1499999999999999</v>
      </c>
      <c r="O29">
        <v>0</v>
      </c>
      <c r="P29" t="s">
        <v>200</v>
      </c>
    </row>
    <row r="30" spans="1:16" x14ac:dyDescent="0.25">
      <c r="A30">
        <v>2</v>
      </c>
      <c r="B30" t="s">
        <v>197</v>
      </c>
      <c r="C30">
        <v>1</v>
      </c>
      <c r="D30" t="s">
        <v>129</v>
      </c>
      <c r="E30">
        <v>1.1499999999999999</v>
      </c>
      <c r="F30" t="s">
        <v>140</v>
      </c>
      <c r="G30">
        <v>1</v>
      </c>
      <c r="H30">
        <v>4</v>
      </c>
      <c r="I30" t="s">
        <v>129</v>
      </c>
      <c r="J30" t="s">
        <v>138</v>
      </c>
      <c r="K30">
        <v>2</v>
      </c>
      <c r="L30" t="s">
        <v>139</v>
      </c>
      <c r="M30">
        <v>0.9</v>
      </c>
      <c r="N30">
        <v>1.1499999999999999</v>
      </c>
      <c r="O30">
        <v>1.0349999999999999</v>
      </c>
      <c r="P30" t="s">
        <v>201</v>
      </c>
    </row>
    <row r="31" spans="1:16" x14ac:dyDescent="0.25">
      <c r="A31">
        <v>2</v>
      </c>
      <c r="B31" t="s">
        <v>197</v>
      </c>
      <c r="C31">
        <v>1</v>
      </c>
      <c r="D31" t="s">
        <v>129</v>
      </c>
      <c r="E31">
        <v>1.1499999999999999</v>
      </c>
      <c r="F31" t="s">
        <v>143</v>
      </c>
      <c r="G31">
        <v>1</v>
      </c>
      <c r="H31">
        <v>5</v>
      </c>
      <c r="I31" t="s">
        <v>129</v>
      </c>
      <c r="J31" t="s">
        <v>141</v>
      </c>
      <c r="K31">
        <v>1</v>
      </c>
      <c r="L31" t="s">
        <v>142</v>
      </c>
      <c r="M31">
        <v>1.1499999999999999</v>
      </c>
      <c r="N31">
        <v>1.1499999999999999</v>
      </c>
      <c r="O31">
        <v>1.3225</v>
      </c>
      <c r="P31" t="s">
        <v>202</v>
      </c>
    </row>
    <row r="32" spans="1:16" x14ac:dyDescent="0.25">
      <c r="A32">
        <v>2</v>
      </c>
      <c r="B32" t="s">
        <v>197</v>
      </c>
      <c r="C32">
        <v>1</v>
      </c>
      <c r="D32" t="s">
        <v>129</v>
      </c>
      <c r="E32">
        <v>1.1499999999999999</v>
      </c>
      <c r="F32" t="s">
        <v>144</v>
      </c>
      <c r="G32">
        <v>2</v>
      </c>
      <c r="H32">
        <v>1</v>
      </c>
      <c r="I32" t="s">
        <v>132</v>
      </c>
      <c r="J32" t="s">
        <v>129</v>
      </c>
      <c r="K32">
        <v>1</v>
      </c>
      <c r="L32" t="s">
        <v>142</v>
      </c>
      <c r="M32">
        <v>1.1499999999999999</v>
      </c>
      <c r="N32">
        <v>1.1499999999999999</v>
      </c>
      <c r="O32">
        <v>1.3225</v>
      </c>
      <c r="P32" t="s">
        <v>203</v>
      </c>
    </row>
    <row r="33" spans="1:16" x14ac:dyDescent="0.25">
      <c r="A33">
        <v>2</v>
      </c>
      <c r="B33" t="s">
        <v>197</v>
      </c>
      <c r="C33">
        <v>1</v>
      </c>
      <c r="D33" t="s">
        <v>129</v>
      </c>
      <c r="E33">
        <v>1.1499999999999999</v>
      </c>
      <c r="F33" t="s">
        <v>145</v>
      </c>
      <c r="G33">
        <v>2</v>
      </c>
      <c r="H33">
        <v>2</v>
      </c>
      <c r="I33" t="s">
        <v>132</v>
      </c>
      <c r="J33" t="s">
        <v>132</v>
      </c>
      <c r="K33">
        <v>5</v>
      </c>
      <c r="L33" t="s">
        <v>130</v>
      </c>
      <c r="M33">
        <v>1</v>
      </c>
      <c r="N33">
        <v>1.1499999999999999</v>
      </c>
      <c r="O33">
        <v>1.1499999999999999</v>
      </c>
      <c r="P33" t="s">
        <v>204</v>
      </c>
    </row>
    <row r="34" spans="1:16" x14ac:dyDescent="0.25">
      <c r="A34">
        <v>2</v>
      </c>
      <c r="B34" t="s">
        <v>197</v>
      </c>
      <c r="C34">
        <v>1</v>
      </c>
      <c r="D34" t="s">
        <v>129</v>
      </c>
      <c r="E34">
        <v>1.1499999999999999</v>
      </c>
      <c r="F34" t="s">
        <v>146</v>
      </c>
      <c r="G34">
        <v>2</v>
      </c>
      <c r="H34">
        <v>3</v>
      </c>
      <c r="I34" t="s">
        <v>132</v>
      </c>
      <c r="J34" t="s">
        <v>135</v>
      </c>
      <c r="K34">
        <v>3</v>
      </c>
      <c r="L34" t="s">
        <v>133</v>
      </c>
      <c r="M34">
        <v>0.5</v>
      </c>
      <c r="N34">
        <v>1.1499999999999999</v>
      </c>
      <c r="O34">
        <v>0.57499999999999996</v>
      </c>
      <c r="P34" t="s">
        <v>205</v>
      </c>
    </row>
    <row r="35" spans="1:16" x14ac:dyDescent="0.25">
      <c r="A35">
        <v>2</v>
      </c>
      <c r="B35" t="s">
        <v>197</v>
      </c>
      <c r="C35">
        <v>1</v>
      </c>
      <c r="D35" t="s">
        <v>129</v>
      </c>
      <c r="E35">
        <v>1.1499999999999999</v>
      </c>
      <c r="F35" t="s">
        <v>147</v>
      </c>
      <c r="G35">
        <v>2</v>
      </c>
      <c r="H35">
        <v>4</v>
      </c>
      <c r="I35" t="s">
        <v>132</v>
      </c>
      <c r="J35" t="s">
        <v>138</v>
      </c>
      <c r="K35">
        <v>4</v>
      </c>
      <c r="L35" t="s">
        <v>136</v>
      </c>
      <c r="M35">
        <v>0</v>
      </c>
      <c r="N35">
        <v>1.1499999999999999</v>
      </c>
      <c r="O35">
        <v>0</v>
      </c>
      <c r="P35" t="s">
        <v>206</v>
      </c>
    </row>
    <row r="36" spans="1:16" x14ac:dyDescent="0.25">
      <c r="A36">
        <v>2</v>
      </c>
      <c r="B36" t="s">
        <v>197</v>
      </c>
      <c r="C36">
        <v>1</v>
      </c>
      <c r="D36" t="s">
        <v>129</v>
      </c>
      <c r="E36">
        <v>1.1499999999999999</v>
      </c>
      <c r="F36" t="s">
        <v>148</v>
      </c>
      <c r="G36">
        <v>2</v>
      </c>
      <c r="H36">
        <v>5</v>
      </c>
      <c r="I36" t="s">
        <v>132</v>
      </c>
      <c r="J36" t="s">
        <v>141</v>
      </c>
      <c r="K36">
        <v>2</v>
      </c>
      <c r="L36" t="s">
        <v>139</v>
      </c>
      <c r="M36">
        <v>0.9</v>
      </c>
      <c r="N36">
        <v>1.1499999999999999</v>
      </c>
      <c r="O36">
        <v>1.0349999999999999</v>
      </c>
      <c r="P36" t="s">
        <v>207</v>
      </c>
    </row>
    <row r="37" spans="1:16" x14ac:dyDescent="0.25">
      <c r="A37">
        <v>2</v>
      </c>
      <c r="B37" t="s">
        <v>197</v>
      </c>
      <c r="C37">
        <v>1</v>
      </c>
      <c r="D37" t="s">
        <v>129</v>
      </c>
      <c r="E37">
        <v>1.1499999999999999</v>
      </c>
      <c r="F37" t="s">
        <v>149</v>
      </c>
      <c r="G37">
        <v>3</v>
      </c>
      <c r="H37">
        <v>1</v>
      </c>
      <c r="I37" t="s">
        <v>135</v>
      </c>
      <c r="J37" t="s">
        <v>129</v>
      </c>
      <c r="K37">
        <v>2</v>
      </c>
      <c r="L37" t="s">
        <v>139</v>
      </c>
      <c r="M37">
        <v>0.9</v>
      </c>
      <c r="N37">
        <v>0.9</v>
      </c>
      <c r="O37">
        <v>0.81</v>
      </c>
      <c r="P37" t="s">
        <v>208</v>
      </c>
    </row>
    <row r="38" spans="1:16" x14ac:dyDescent="0.25">
      <c r="A38">
        <v>2</v>
      </c>
      <c r="B38" t="s">
        <v>197</v>
      </c>
      <c r="C38">
        <v>1</v>
      </c>
      <c r="D38" t="s">
        <v>129</v>
      </c>
      <c r="E38">
        <v>1.1499999999999999</v>
      </c>
      <c r="F38" t="s">
        <v>150</v>
      </c>
      <c r="G38">
        <v>3</v>
      </c>
      <c r="H38">
        <v>2</v>
      </c>
      <c r="I38" t="s">
        <v>135</v>
      </c>
      <c r="J38" t="s">
        <v>132</v>
      </c>
      <c r="K38">
        <v>1</v>
      </c>
      <c r="L38" t="s">
        <v>142</v>
      </c>
      <c r="M38">
        <v>1.1499999999999999</v>
      </c>
      <c r="N38">
        <v>0.9</v>
      </c>
      <c r="O38">
        <v>1.0349999999999999</v>
      </c>
      <c r="P38" t="s">
        <v>209</v>
      </c>
    </row>
    <row r="39" spans="1:16" x14ac:dyDescent="0.25">
      <c r="A39">
        <v>2</v>
      </c>
      <c r="B39" t="s">
        <v>197</v>
      </c>
      <c r="C39">
        <v>1</v>
      </c>
      <c r="D39" t="s">
        <v>129</v>
      </c>
      <c r="E39">
        <v>1.1499999999999999</v>
      </c>
      <c r="F39" t="s">
        <v>151</v>
      </c>
      <c r="G39">
        <v>3</v>
      </c>
      <c r="H39">
        <v>3</v>
      </c>
      <c r="I39" t="s">
        <v>135</v>
      </c>
      <c r="J39" t="s">
        <v>135</v>
      </c>
      <c r="K39">
        <v>5</v>
      </c>
      <c r="L39" t="s">
        <v>130</v>
      </c>
      <c r="M39">
        <v>1</v>
      </c>
      <c r="N39">
        <v>0.9</v>
      </c>
      <c r="O39">
        <v>0.9</v>
      </c>
      <c r="P39" t="s">
        <v>210</v>
      </c>
    </row>
    <row r="40" spans="1:16" x14ac:dyDescent="0.25">
      <c r="A40">
        <v>2</v>
      </c>
      <c r="B40" t="s">
        <v>197</v>
      </c>
      <c r="C40">
        <v>1</v>
      </c>
      <c r="D40" t="s">
        <v>129</v>
      </c>
      <c r="E40">
        <v>1.1499999999999999</v>
      </c>
      <c r="F40" t="s">
        <v>152</v>
      </c>
      <c r="G40">
        <v>3</v>
      </c>
      <c r="H40">
        <v>4</v>
      </c>
      <c r="I40" t="s">
        <v>135</v>
      </c>
      <c r="J40" t="s">
        <v>138</v>
      </c>
      <c r="K40">
        <v>3</v>
      </c>
      <c r="L40" t="s">
        <v>133</v>
      </c>
      <c r="M40">
        <v>0.5</v>
      </c>
      <c r="N40">
        <v>0.9</v>
      </c>
      <c r="O40">
        <v>0.45</v>
      </c>
      <c r="P40" t="s">
        <v>211</v>
      </c>
    </row>
    <row r="41" spans="1:16" x14ac:dyDescent="0.25">
      <c r="A41">
        <v>2</v>
      </c>
      <c r="B41" t="s">
        <v>197</v>
      </c>
      <c r="C41">
        <v>1</v>
      </c>
      <c r="D41" t="s">
        <v>129</v>
      </c>
      <c r="E41">
        <v>1.1499999999999999</v>
      </c>
      <c r="F41" t="s">
        <v>153</v>
      </c>
      <c r="G41">
        <v>3</v>
      </c>
      <c r="H41">
        <v>5</v>
      </c>
      <c r="I41" t="s">
        <v>135</v>
      </c>
      <c r="J41" t="s">
        <v>141</v>
      </c>
      <c r="K41">
        <v>4</v>
      </c>
      <c r="L41" t="s">
        <v>136</v>
      </c>
      <c r="M41">
        <v>0</v>
      </c>
      <c r="N41">
        <v>0.9</v>
      </c>
      <c r="O41">
        <v>0</v>
      </c>
      <c r="P41" t="s">
        <v>212</v>
      </c>
    </row>
    <row r="42" spans="1:16" x14ac:dyDescent="0.25">
      <c r="A42">
        <v>2</v>
      </c>
      <c r="B42" t="s">
        <v>197</v>
      </c>
      <c r="C42">
        <v>1</v>
      </c>
      <c r="D42" t="s">
        <v>129</v>
      </c>
      <c r="E42">
        <v>1.1499999999999999</v>
      </c>
      <c r="F42" t="s">
        <v>154</v>
      </c>
      <c r="G42">
        <v>4</v>
      </c>
      <c r="H42">
        <v>1</v>
      </c>
      <c r="I42" t="s">
        <v>138</v>
      </c>
      <c r="J42" t="s">
        <v>129</v>
      </c>
      <c r="K42">
        <v>4</v>
      </c>
      <c r="L42" t="s">
        <v>136</v>
      </c>
      <c r="M42">
        <v>0</v>
      </c>
      <c r="N42">
        <v>0</v>
      </c>
      <c r="O42">
        <v>0</v>
      </c>
      <c r="P42" t="s">
        <v>213</v>
      </c>
    </row>
    <row r="43" spans="1:16" x14ac:dyDescent="0.25">
      <c r="A43">
        <v>2</v>
      </c>
      <c r="B43" t="s">
        <v>197</v>
      </c>
      <c r="C43">
        <v>1</v>
      </c>
      <c r="D43" t="s">
        <v>129</v>
      </c>
      <c r="E43">
        <v>1.1499999999999999</v>
      </c>
      <c r="F43" t="s">
        <v>155</v>
      </c>
      <c r="G43">
        <v>4</v>
      </c>
      <c r="H43">
        <v>2</v>
      </c>
      <c r="I43" t="s">
        <v>138</v>
      </c>
      <c r="J43" t="s">
        <v>132</v>
      </c>
      <c r="K43">
        <v>2</v>
      </c>
      <c r="L43" t="s">
        <v>139</v>
      </c>
      <c r="M43">
        <v>0.9</v>
      </c>
      <c r="N43">
        <v>0</v>
      </c>
      <c r="O43">
        <v>0</v>
      </c>
      <c r="P43" t="s">
        <v>214</v>
      </c>
    </row>
    <row r="44" spans="1:16" x14ac:dyDescent="0.25">
      <c r="A44">
        <v>2</v>
      </c>
      <c r="B44" t="s">
        <v>197</v>
      </c>
      <c r="C44">
        <v>1</v>
      </c>
      <c r="D44" t="s">
        <v>129</v>
      </c>
      <c r="E44">
        <v>1.1499999999999999</v>
      </c>
      <c r="F44" t="s">
        <v>156</v>
      </c>
      <c r="G44">
        <v>4</v>
      </c>
      <c r="H44">
        <v>3</v>
      </c>
      <c r="I44" t="s">
        <v>138</v>
      </c>
      <c r="J44" t="s">
        <v>135</v>
      </c>
      <c r="K44">
        <v>1</v>
      </c>
      <c r="L44" t="s">
        <v>142</v>
      </c>
      <c r="M44">
        <v>1.1499999999999999</v>
      </c>
      <c r="N44">
        <v>0</v>
      </c>
      <c r="O44">
        <v>0</v>
      </c>
      <c r="P44" t="s">
        <v>215</v>
      </c>
    </row>
    <row r="45" spans="1:16" x14ac:dyDescent="0.25">
      <c r="A45">
        <v>2</v>
      </c>
      <c r="B45" t="s">
        <v>197</v>
      </c>
      <c r="C45">
        <v>1</v>
      </c>
      <c r="D45" t="s">
        <v>129</v>
      </c>
      <c r="E45">
        <v>1.1499999999999999</v>
      </c>
      <c r="F45" t="s">
        <v>157</v>
      </c>
      <c r="G45">
        <v>4</v>
      </c>
      <c r="H45">
        <v>4</v>
      </c>
      <c r="I45" t="s">
        <v>138</v>
      </c>
      <c r="J45" t="s">
        <v>138</v>
      </c>
      <c r="K45">
        <v>5</v>
      </c>
      <c r="L45" t="s">
        <v>130</v>
      </c>
      <c r="M45">
        <v>1</v>
      </c>
      <c r="N45">
        <v>0</v>
      </c>
      <c r="O45">
        <v>0</v>
      </c>
      <c r="P45" t="s">
        <v>216</v>
      </c>
    </row>
    <row r="46" spans="1:16" x14ac:dyDescent="0.25">
      <c r="A46">
        <v>2</v>
      </c>
      <c r="B46" t="s">
        <v>197</v>
      </c>
      <c r="C46">
        <v>1</v>
      </c>
      <c r="D46" t="s">
        <v>129</v>
      </c>
      <c r="E46">
        <v>1.1499999999999999</v>
      </c>
      <c r="F46" t="s">
        <v>158</v>
      </c>
      <c r="G46">
        <v>4</v>
      </c>
      <c r="H46">
        <v>5</v>
      </c>
      <c r="I46" t="s">
        <v>138</v>
      </c>
      <c r="J46" t="s">
        <v>141</v>
      </c>
      <c r="K46">
        <v>3</v>
      </c>
      <c r="L46" t="s">
        <v>133</v>
      </c>
      <c r="M46">
        <v>0.5</v>
      </c>
      <c r="N46">
        <v>0</v>
      </c>
      <c r="O46">
        <v>0</v>
      </c>
      <c r="P46" t="s">
        <v>217</v>
      </c>
    </row>
    <row r="47" spans="1:16" x14ac:dyDescent="0.25">
      <c r="A47">
        <v>2</v>
      </c>
      <c r="B47" t="s">
        <v>197</v>
      </c>
      <c r="C47">
        <v>1</v>
      </c>
      <c r="D47" t="s">
        <v>129</v>
      </c>
      <c r="E47">
        <v>1.1499999999999999</v>
      </c>
      <c r="F47" t="s">
        <v>159</v>
      </c>
      <c r="G47">
        <v>5</v>
      </c>
      <c r="H47">
        <v>1</v>
      </c>
      <c r="I47" t="s">
        <v>141</v>
      </c>
      <c r="J47" t="s">
        <v>129</v>
      </c>
      <c r="K47">
        <v>3</v>
      </c>
      <c r="L47" t="s">
        <v>133</v>
      </c>
      <c r="M47">
        <v>0.5</v>
      </c>
      <c r="N47">
        <v>0.5</v>
      </c>
      <c r="O47">
        <v>0.25</v>
      </c>
      <c r="P47" t="s">
        <v>218</v>
      </c>
    </row>
    <row r="48" spans="1:16" x14ac:dyDescent="0.25">
      <c r="A48">
        <v>2</v>
      </c>
      <c r="B48" t="s">
        <v>197</v>
      </c>
      <c r="C48">
        <v>1</v>
      </c>
      <c r="D48" t="s">
        <v>129</v>
      </c>
      <c r="E48">
        <v>1.1499999999999999</v>
      </c>
      <c r="F48" t="s">
        <v>160</v>
      </c>
      <c r="G48">
        <v>5</v>
      </c>
      <c r="H48">
        <v>2</v>
      </c>
      <c r="I48" t="s">
        <v>141</v>
      </c>
      <c r="J48" t="s">
        <v>132</v>
      </c>
      <c r="K48">
        <v>4</v>
      </c>
      <c r="L48" t="s">
        <v>136</v>
      </c>
      <c r="M48">
        <v>0</v>
      </c>
      <c r="N48">
        <v>0.5</v>
      </c>
      <c r="O48">
        <v>0</v>
      </c>
      <c r="P48" t="s">
        <v>219</v>
      </c>
    </row>
    <row r="49" spans="1:16" x14ac:dyDescent="0.25">
      <c r="A49">
        <v>2</v>
      </c>
      <c r="B49" t="s">
        <v>197</v>
      </c>
      <c r="C49">
        <v>1</v>
      </c>
      <c r="D49" t="s">
        <v>129</v>
      </c>
      <c r="E49">
        <v>1.1499999999999999</v>
      </c>
      <c r="F49" t="s">
        <v>161</v>
      </c>
      <c r="G49">
        <v>5</v>
      </c>
      <c r="H49">
        <v>3</v>
      </c>
      <c r="I49" t="s">
        <v>141</v>
      </c>
      <c r="J49" t="s">
        <v>135</v>
      </c>
      <c r="K49">
        <v>2</v>
      </c>
      <c r="L49" t="s">
        <v>139</v>
      </c>
      <c r="M49">
        <v>0.9</v>
      </c>
      <c r="N49">
        <v>0.5</v>
      </c>
      <c r="O49">
        <v>0.45</v>
      </c>
      <c r="P49" t="s">
        <v>220</v>
      </c>
    </row>
    <row r="50" spans="1:16" x14ac:dyDescent="0.25">
      <c r="A50">
        <v>2</v>
      </c>
      <c r="B50" t="s">
        <v>197</v>
      </c>
      <c r="C50">
        <v>1</v>
      </c>
      <c r="D50" t="s">
        <v>129</v>
      </c>
      <c r="E50">
        <v>1.1499999999999999</v>
      </c>
      <c r="F50" t="s">
        <v>162</v>
      </c>
      <c r="G50">
        <v>5</v>
      </c>
      <c r="H50">
        <v>4</v>
      </c>
      <c r="I50" t="s">
        <v>141</v>
      </c>
      <c r="J50" t="s">
        <v>138</v>
      </c>
      <c r="K50">
        <v>1</v>
      </c>
      <c r="L50" t="s">
        <v>142</v>
      </c>
      <c r="M50">
        <v>1.1499999999999999</v>
      </c>
      <c r="N50">
        <v>0.5</v>
      </c>
      <c r="O50">
        <v>0.57499999999999996</v>
      </c>
      <c r="P50" t="s">
        <v>221</v>
      </c>
    </row>
    <row r="51" spans="1:16" x14ac:dyDescent="0.25">
      <c r="A51">
        <v>2</v>
      </c>
      <c r="B51" t="s">
        <v>197</v>
      </c>
      <c r="C51">
        <v>1</v>
      </c>
      <c r="D51" t="s">
        <v>129</v>
      </c>
      <c r="E51">
        <v>1.1499999999999999</v>
      </c>
      <c r="F51" t="s">
        <v>163</v>
      </c>
      <c r="G51">
        <v>5</v>
      </c>
      <c r="H51">
        <v>5</v>
      </c>
      <c r="I51" t="s">
        <v>141</v>
      </c>
      <c r="J51" t="s">
        <v>141</v>
      </c>
      <c r="K51">
        <v>5</v>
      </c>
      <c r="L51" t="s">
        <v>130</v>
      </c>
      <c r="M51">
        <v>1</v>
      </c>
      <c r="N51">
        <v>0.5</v>
      </c>
      <c r="O51">
        <v>0.5</v>
      </c>
      <c r="P51" t="s">
        <v>222</v>
      </c>
    </row>
    <row r="52" spans="1:16" x14ac:dyDescent="0.25">
      <c r="A52">
        <v>3</v>
      </c>
      <c r="B52" t="s">
        <v>223</v>
      </c>
      <c r="C52">
        <v>1</v>
      </c>
      <c r="D52" t="s">
        <v>129</v>
      </c>
      <c r="E52">
        <v>1.1499999999999999</v>
      </c>
      <c r="F52" t="s">
        <v>131</v>
      </c>
      <c r="G52">
        <v>1</v>
      </c>
      <c r="H52">
        <v>1</v>
      </c>
      <c r="I52" t="s">
        <v>129</v>
      </c>
      <c r="J52" t="s">
        <v>129</v>
      </c>
      <c r="K52">
        <v>5</v>
      </c>
      <c r="L52" t="s">
        <v>130</v>
      </c>
      <c r="M52">
        <v>1</v>
      </c>
      <c r="N52">
        <v>1.1499999999999999</v>
      </c>
      <c r="O52">
        <v>1.1499999999999999</v>
      </c>
      <c r="P52" t="s">
        <v>224</v>
      </c>
    </row>
    <row r="53" spans="1:16" x14ac:dyDescent="0.25">
      <c r="A53">
        <v>3</v>
      </c>
      <c r="B53" t="s">
        <v>223</v>
      </c>
      <c r="C53">
        <v>1</v>
      </c>
      <c r="D53" t="s">
        <v>129</v>
      </c>
      <c r="E53">
        <v>1.1499999999999999</v>
      </c>
      <c r="F53" t="s">
        <v>134</v>
      </c>
      <c r="G53">
        <v>1</v>
      </c>
      <c r="H53">
        <v>2</v>
      </c>
      <c r="I53" t="s">
        <v>129</v>
      </c>
      <c r="J53" t="s">
        <v>132</v>
      </c>
      <c r="K53">
        <v>3</v>
      </c>
      <c r="L53" t="s">
        <v>133</v>
      </c>
      <c r="M53">
        <v>0.5</v>
      </c>
      <c r="N53">
        <v>1.1499999999999999</v>
      </c>
      <c r="O53">
        <v>0.57499999999999996</v>
      </c>
      <c r="P53" t="s">
        <v>225</v>
      </c>
    </row>
    <row r="54" spans="1:16" x14ac:dyDescent="0.25">
      <c r="A54">
        <v>3</v>
      </c>
      <c r="B54" t="s">
        <v>223</v>
      </c>
      <c r="C54">
        <v>1</v>
      </c>
      <c r="D54" t="s">
        <v>129</v>
      </c>
      <c r="E54">
        <v>1.1499999999999999</v>
      </c>
      <c r="F54" t="s">
        <v>137</v>
      </c>
      <c r="G54">
        <v>1</v>
      </c>
      <c r="H54">
        <v>3</v>
      </c>
      <c r="I54" t="s">
        <v>129</v>
      </c>
      <c r="J54" t="s">
        <v>135</v>
      </c>
      <c r="K54">
        <v>4</v>
      </c>
      <c r="L54" t="s">
        <v>136</v>
      </c>
      <c r="M54">
        <v>0</v>
      </c>
      <c r="N54">
        <v>1.1499999999999999</v>
      </c>
      <c r="O54">
        <v>0</v>
      </c>
      <c r="P54" t="s">
        <v>226</v>
      </c>
    </row>
    <row r="55" spans="1:16" x14ac:dyDescent="0.25">
      <c r="A55">
        <v>3</v>
      </c>
      <c r="B55" t="s">
        <v>223</v>
      </c>
      <c r="C55">
        <v>1</v>
      </c>
      <c r="D55" t="s">
        <v>129</v>
      </c>
      <c r="E55">
        <v>1.1499999999999999</v>
      </c>
      <c r="F55" t="s">
        <v>140</v>
      </c>
      <c r="G55">
        <v>1</v>
      </c>
      <c r="H55">
        <v>4</v>
      </c>
      <c r="I55" t="s">
        <v>129</v>
      </c>
      <c r="J55" t="s">
        <v>138</v>
      </c>
      <c r="K55">
        <v>2</v>
      </c>
      <c r="L55" t="s">
        <v>139</v>
      </c>
      <c r="M55">
        <v>0.9</v>
      </c>
      <c r="N55">
        <v>1.1499999999999999</v>
      </c>
      <c r="O55">
        <v>1.0349999999999999</v>
      </c>
      <c r="P55" t="s">
        <v>227</v>
      </c>
    </row>
    <row r="56" spans="1:16" x14ac:dyDescent="0.25">
      <c r="A56">
        <v>3</v>
      </c>
      <c r="B56" t="s">
        <v>223</v>
      </c>
      <c r="C56">
        <v>1</v>
      </c>
      <c r="D56" t="s">
        <v>129</v>
      </c>
      <c r="E56">
        <v>1.1499999999999999</v>
      </c>
      <c r="F56" t="s">
        <v>143</v>
      </c>
      <c r="G56">
        <v>1</v>
      </c>
      <c r="H56">
        <v>5</v>
      </c>
      <c r="I56" t="s">
        <v>129</v>
      </c>
      <c r="J56" t="s">
        <v>141</v>
      </c>
      <c r="K56">
        <v>1</v>
      </c>
      <c r="L56" t="s">
        <v>142</v>
      </c>
      <c r="M56">
        <v>1.1499999999999999</v>
      </c>
      <c r="N56">
        <v>1.1499999999999999</v>
      </c>
      <c r="O56">
        <v>1.3225</v>
      </c>
      <c r="P56" t="s">
        <v>228</v>
      </c>
    </row>
    <row r="57" spans="1:16" x14ac:dyDescent="0.25">
      <c r="A57">
        <v>3</v>
      </c>
      <c r="B57" t="s">
        <v>223</v>
      </c>
      <c r="C57">
        <v>1</v>
      </c>
      <c r="D57" t="s">
        <v>129</v>
      </c>
      <c r="E57">
        <v>1.1499999999999999</v>
      </c>
      <c r="F57" t="s">
        <v>144</v>
      </c>
      <c r="G57">
        <v>2</v>
      </c>
      <c r="H57">
        <v>1</v>
      </c>
      <c r="I57" t="s">
        <v>132</v>
      </c>
      <c r="J57" t="s">
        <v>129</v>
      </c>
      <c r="K57">
        <v>1</v>
      </c>
      <c r="L57" t="s">
        <v>142</v>
      </c>
      <c r="M57">
        <v>1.1499999999999999</v>
      </c>
      <c r="N57">
        <v>1.1499999999999999</v>
      </c>
      <c r="O57">
        <v>1.3225</v>
      </c>
      <c r="P57" t="s">
        <v>229</v>
      </c>
    </row>
    <row r="58" spans="1:16" x14ac:dyDescent="0.25">
      <c r="A58">
        <v>3</v>
      </c>
      <c r="B58" t="s">
        <v>223</v>
      </c>
      <c r="C58">
        <v>1</v>
      </c>
      <c r="D58" t="s">
        <v>129</v>
      </c>
      <c r="E58">
        <v>1.1499999999999999</v>
      </c>
      <c r="F58" t="s">
        <v>145</v>
      </c>
      <c r="G58">
        <v>2</v>
      </c>
      <c r="H58">
        <v>2</v>
      </c>
      <c r="I58" t="s">
        <v>132</v>
      </c>
      <c r="J58" t="s">
        <v>132</v>
      </c>
      <c r="K58">
        <v>5</v>
      </c>
      <c r="L58" t="s">
        <v>130</v>
      </c>
      <c r="M58">
        <v>1</v>
      </c>
      <c r="N58">
        <v>1.1499999999999999</v>
      </c>
      <c r="O58">
        <v>1.1499999999999999</v>
      </c>
      <c r="P58" t="s">
        <v>230</v>
      </c>
    </row>
    <row r="59" spans="1:16" x14ac:dyDescent="0.25">
      <c r="A59">
        <v>3</v>
      </c>
      <c r="B59" t="s">
        <v>223</v>
      </c>
      <c r="C59">
        <v>1</v>
      </c>
      <c r="D59" t="s">
        <v>129</v>
      </c>
      <c r="E59">
        <v>1.1499999999999999</v>
      </c>
      <c r="F59" t="s">
        <v>146</v>
      </c>
      <c r="G59">
        <v>2</v>
      </c>
      <c r="H59">
        <v>3</v>
      </c>
      <c r="I59" t="s">
        <v>132</v>
      </c>
      <c r="J59" t="s">
        <v>135</v>
      </c>
      <c r="K59">
        <v>3</v>
      </c>
      <c r="L59" t="s">
        <v>133</v>
      </c>
      <c r="M59">
        <v>0.5</v>
      </c>
      <c r="N59">
        <v>1.1499999999999999</v>
      </c>
      <c r="O59">
        <v>0.57499999999999996</v>
      </c>
      <c r="P59" t="s">
        <v>231</v>
      </c>
    </row>
    <row r="60" spans="1:16" x14ac:dyDescent="0.25">
      <c r="A60">
        <v>3</v>
      </c>
      <c r="B60" t="s">
        <v>223</v>
      </c>
      <c r="C60">
        <v>1</v>
      </c>
      <c r="D60" t="s">
        <v>129</v>
      </c>
      <c r="E60">
        <v>1.1499999999999999</v>
      </c>
      <c r="F60" t="s">
        <v>147</v>
      </c>
      <c r="G60">
        <v>2</v>
      </c>
      <c r="H60">
        <v>4</v>
      </c>
      <c r="I60" t="s">
        <v>132</v>
      </c>
      <c r="J60" t="s">
        <v>138</v>
      </c>
      <c r="K60">
        <v>4</v>
      </c>
      <c r="L60" t="s">
        <v>136</v>
      </c>
      <c r="M60">
        <v>0</v>
      </c>
      <c r="N60">
        <v>1.1499999999999999</v>
      </c>
      <c r="O60">
        <v>0</v>
      </c>
      <c r="P60" t="s">
        <v>232</v>
      </c>
    </row>
    <row r="61" spans="1:16" x14ac:dyDescent="0.25">
      <c r="A61">
        <v>3</v>
      </c>
      <c r="B61" t="s">
        <v>223</v>
      </c>
      <c r="C61">
        <v>1</v>
      </c>
      <c r="D61" t="s">
        <v>129</v>
      </c>
      <c r="E61">
        <v>1.1499999999999999</v>
      </c>
      <c r="F61" t="s">
        <v>148</v>
      </c>
      <c r="G61">
        <v>2</v>
      </c>
      <c r="H61">
        <v>5</v>
      </c>
      <c r="I61" t="s">
        <v>132</v>
      </c>
      <c r="J61" t="s">
        <v>141</v>
      </c>
      <c r="K61">
        <v>2</v>
      </c>
      <c r="L61" t="s">
        <v>139</v>
      </c>
      <c r="M61">
        <v>0.9</v>
      </c>
      <c r="N61">
        <v>1.1499999999999999</v>
      </c>
      <c r="O61">
        <v>1.0349999999999999</v>
      </c>
      <c r="P61" t="s">
        <v>233</v>
      </c>
    </row>
    <row r="62" spans="1:16" x14ac:dyDescent="0.25">
      <c r="A62">
        <v>3</v>
      </c>
      <c r="B62" t="s">
        <v>223</v>
      </c>
      <c r="C62">
        <v>1</v>
      </c>
      <c r="D62" t="s">
        <v>129</v>
      </c>
      <c r="E62">
        <v>1.1499999999999999</v>
      </c>
      <c r="F62" t="s">
        <v>149</v>
      </c>
      <c r="G62">
        <v>3</v>
      </c>
      <c r="H62">
        <v>1</v>
      </c>
      <c r="I62" t="s">
        <v>135</v>
      </c>
      <c r="J62" t="s">
        <v>129</v>
      </c>
      <c r="K62">
        <v>2</v>
      </c>
      <c r="L62" t="s">
        <v>139</v>
      </c>
      <c r="M62">
        <v>0.9</v>
      </c>
      <c r="N62">
        <v>0.9</v>
      </c>
      <c r="O62">
        <v>0.81</v>
      </c>
      <c r="P62" t="s">
        <v>234</v>
      </c>
    </row>
    <row r="63" spans="1:16" x14ac:dyDescent="0.25">
      <c r="A63">
        <v>3</v>
      </c>
      <c r="B63" t="s">
        <v>223</v>
      </c>
      <c r="C63">
        <v>1</v>
      </c>
      <c r="D63" t="s">
        <v>129</v>
      </c>
      <c r="E63">
        <v>1.1499999999999999</v>
      </c>
      <c r="F63" t="s">
        <v>150</v>
      </c>
      <c r="G63">
        <v>3</v>
      </c>
      <c r="H63">
        <v>2</v>
      </c>
      <c r="I63" t="s">
        <v>135</v>
      </c>
      <c r="J63" t="s">
        <v>132</v>
      </c>
      <c r="K63">
        <v>1</v>
      </c>
      <c r="L63" t="s">
        <v>142</v>
      </c>
      <c r="M63">
        <v>1.1499999999999999</v>
      </c>
      <c r="N63">
        <v>0.9</v>
      </c>
      <c r="O63">
        <v>1.0349999999999999</v>
      </c>
      <c r="P63" t="s">
        <v>235</v>
      </c>
    </row>
    <row r="64" spans="1:16" x14ac:dyDescent="0.25">
      <c r="A64">
        <v>3</v>
      </c>
      <c r="B64" t="s">
        <v>223</v>
      </c>
      <c r="C64">
        <v>1</v>
      </c>
      <c r="D64" t="s">
        <v>129</v>
      </c>
      <c r="E64">
        <v>1.1499999999999999</v>
      </c>
      <c r="F64" t="s">
        <v>151</v>
      </c>
      <c r="G64">
        <v>3</v>
      </c>
      <c r="H64">
        <v>3</v>
      </c>
      <c r="I64" t="s">
        <v>135</v>
      </c>
      <c r="J64" t="s">
        <v>135</v>
      </c>
      <c r="K64">
        <v>5</v>
      </c>
      <c r="L64" t="s">
        <v>130</v>
      </c>
      <c r="M64">
        <v>1</v>
      </c>
      <c r="N64">
        <v>0.9</v>
      </c>
      <c r="O64">
        <v>0.9</v>
      </c>
      <c r="P64" t="s">
        <v>236</v>
      </c>
    </row>
    <row r="65" spans="1:16" x14ac:dyDescent="0.25">
      <c r="A65">
        <v>3</v>
      </c>
      <c r="B65" t="s">
        <v>223</v>
      </c>
      <c r="C65">
        <v>1</v>
      </c>
      <c r="D65" t="s">
        <v>129</v>
      </c>
      <c r="E65">
        <v>1.1499999999999999</v>
      </c>
      <c r="F65" t="s">
        <v>152</v>
      </c>
      <c r="G65">
        <v>3</v>
      </c>
      <c r="H65">
        <v>4</v>
      </c>
      <c r="I65" t="s">
        <v>135</v>
      </c>
      <c r="J65" t="s">
        <v>138</v>
      </c>
      <c r="K65">
        <v>3</v>
      </c>
      <c r="L65" t="s">
        <v>133</v>
      </c>
      <c r="M65">
        <v>0.5</v>
      </c>
      <c r="N65">
        <v>0.9</v>
      </c>
      <c r="O65">
        <v>0.45</v>
      </c>
      <c r="P65" t="s">
        <v>237</v>
      </c>
    </row>
    <row r="66" spans="1:16" x14ac:dyDescent="0.25">
      <c r="A66">
        <v>3</v>
      </c>
      <c r="B66" t="s">
        <v>223</v>
      </c>
      <c r="C66">
        <v>1</v>
      </c>
      <c r="D66" t="s">
        <v>129</v>
      </c>
      <c r="E66">
        <v>1.1499999999999999</v>
      </c>
      <c r="F66" t="s">
        <v>153</v>
      </c>
      <c r="G66">
        <v>3</v>
      </c>
      <c r="H66">
        <v>5</v>
      </c>
      <c r="I66" t="s">
        <v>135</v>
      </c>
      <c r="J66" t="s">
        <v>141</v>
      </c>
      <c r="K66">
        <v>4</v>
      </c>
      <c r="L66" t="s">
        <v>136</v>
      </c>
      <c r="M66">
        <v>0</v>
      </c>
      <c r="N66">
        <v>0.9</v>
      </c>
      <c r="O66">
        <v>0</v>
      </c>
      <c r="P66" t="s">
        <v>238</v>
      </c>
    </row>
    <row r="67" spans="1:16" x14ac:dyDescent="0.25">
      <c r="A67">
        <v>3</v>
      </c>
      <c r="B67" t="s">
        <v>223</v>
      </c>
      <c r="C67">
        <v>1</v>
      </c>
      <c r="D67" t="s">
        <v>129</v>
      </c>
      <c r="E67">
        <v>1.1499999999999999</v>
      </c>
      <c r="F67" t="s">
        <v>154</v>
      </c>
      <c r="G67">
        <v>4</v>
      </c>
      <c r="H67">
        <v>1</v>
      </c>
      <c r="I67" t="s">
        <v>138</v>
      </c>
      <c r="J67" t="s">
        <v>129</v>
      </c>
      <c r="K67">
        <v>4</v>
      </c>
      <c r="L67" t="s">
        <v>136</v>
      </c>
      <c r="M67">
        <v>0</v>
      </c>
      <c r="N67">
        <v>0</v>
      </c>
      <c r="O67">
        <v>0</v>
      </c>
      <c r="P67" t="s">
        <v>239</v>
      </c>
    </row>
    <row r="68" spans="1:16" x14ac:dyDescent="0.25">
      <c r="A68">
        <v>3</v>
      </c>
      <c r="B68" t="s">
        <v>223</v>
      </c>
      <c r="C68">
        <v>1</v>
      </c>
      <c r="D68" t="s">
        <v>129</v>
      </c>
      <c r="E68">
        <v>1.1499999999999999</v>
      </c>
      <c r="F68" t="s">
        <v>155</v>
      </c>
      <c r="G68">
        <v>4</v>
      </c>
      <c r="H68">
        <v>2</v>
      </c>
      <c r="I68" t="s">
        <v>138</v>
      </c>
      <c r="J68" t="s">
        <v>132</v>
      </c>
      <c r="K68">
        <v>2</v>
      </c>
      <c r="L68" t="s">
        <v>139</v>
      </c>
      <c r="M68">
        <v>0.9</v>
      </c>
      <c r="N68">
        <v>0</v>
      </c>
      <c r="O68">
        <v>0</v>
      </c>
      <c r="P68" t="s">
        <v>240</v>
      </c>
    </row>
    <row r="69" spans="1:16" x14ac:dyDescent="0.25">
      <c r="A69">
        <v>3</v>
      </c>
      <c r="B69" t="s">
        <v>223</v>
      </c>
      <c r="C69">
        <v>1</v>
      </c>
      <c r="D69" t="s">
        <v>129</v>
      </c>
      <c r="E69">
        <v>1.1499999999999999</v>
      </c>
      <c r="F69" t="s">
        <v>156</v>
      </c>
      <c r="G69">
        <v>4</v>
      </c>
      <c r="H69">
        <v>3</v>
      </c>
      <c r="I69" t="s">
        <v>138</v>
      </c>
      <c r="J69" t="s">
        <v>135</v>
      </c>
      <c r="K69">
        <v>1</v>
      </c>
      <c r="L69" t="s">
        <v>142</v>
      </c>
      <c r="M69">
        <v>1.1499999999999999</v>
      </c>
      <c r="N69">
        <v>0</v>
      </c>
      <c r="O69">
        <v>0</v>
      </c>
      <c r="P69" t="s">
        <v>241</v>
      </c>
    </row>
    <row r="70" spans="1:16" x14ac:dyDescent="0.25">
      <c r="A70">
        <v>3</v>
      </c>
      <c r="B70" t="s">
        <v>223</v>
      </c>
      <c r="C70">
        <v>1</v>
      </c>
      <c r="D70" t="s">
        <v>129</v>
      </c>
      <c r="E70">
        <v>1.1499999999999999</v>
      </c>
      <c r="F70" t="s">
        <v>157</v>
      </c>
      <c r="G70">
        <v>4</v>
      </c>
      <c r="H70">
        <v>4</v>
      </c>
      <c r="I70" t="s">
        <v>138</v>
      </c>
      <c r="J70" t="s">
        <v>138</v>
      </c>
      <c r="K70">
        <v>5</v>
      </c>
      <c r="L70" t="s">
        <v>130</v>
      </c>
      <c r="M70">
        <v>1</v>
      </c>
      <c r="N70">
        <v>0</v>
      </c>
      <c r="O70">
        <v>0</v>
      </c>
      <c r="P70" t="s">
        <v>242</v>
      </c>
    </row>
    <row r="71" spans="1:16" x14ac:dyDescent="0.25">
      <c r="A71">
        <v>3</v>
      </c>
      <c r="B71" t="s">
        <v>223</v>
      </c>
      <c r="C71">
        <v>1</v>
      </c>
      <c r="D71" t="s">
        <v>129</v>
      </c>
      <c r="E71">
        <v>1.1499999999999999</v>
      </c>
      <c r="F71" t="s">
        <v>158</v>
      </c>
      <c r="G71">
        <v>4</v>
      </c>
      <c r="H71">
        <v>5</v>
      </c>
      <c r="I71" t="s">
        <v>138</v>
      </c>
      <c r="J71" t="s">
        <v>141</v>
      </c>
      <c r="K71">
        <v>3</v>
      </c>
      <c r="L71" t="s">
        <v>133</v>
      </c>
      <c r="M71">
        <v>0.5</v>
      </c>
      <c r="N71">
        <v>0</v>
      </c>
      <c r="O71">
        <v>0</v>
      </c>
      <c r="P71" t="s">
        <v>243</v>
      </c>
    </row>
    <row r="72" spans="1:16" x14ac:dyDescent="0.25">
      <c r="A72">
        <v>3</v>
      </c>
      <c r="B72" t="s">
        <v>223</v>
      </c>
      <c r="C72">
        <v>1</v>
      </c>
      <c r="D72" t="s">
        <v>129</v>
      </c>
      <c r="E72">
        <v>1.1499999999999999</v>
      </c>
      <c r="F72" t="s">
        <v>159</v>
      </c>
      <c r="G72">
        <v>5</v>
      </c>
      <c r="H72">
        <v>1</v>
      </c>
      <c r="I72" t="s">
        <v>141</v>
      </c>
      <c r="J72" t="s">
        <v>129</v>
      </c>
      <c r="K72">
        <v>3</v>
      </c>
      <c r="L72" t="s">
        <v>133</v>
      </c>
      <c r="M72">
        <v>0.5</v>
      </c>
      <c r="N72">
        <v>0.5</v>
      </c>
      <c r="O72">
        <v>0.25</v>
      </c>
      <c r="P72" t="s">
        <v>244</v>
      </c>
    </row>
    <row r="73" spans="1:16" x14ac:dyDescent="0.25">
      <c r="A73">
        <v>3</v>
      </c>
      <c r="B73" t="s">
        <v>223</v>
      </c>
      <c r="C73">
        <v>1</v>
      </c>
      <c r="D73" t="s">
        <v>129</v>
      </c>
      <c r="E73">
        <v>1.1499999999999999</v>
      </c>
      <c r="F73" t="s">
        <v>160</v>
      </c>
      <c r="G73">
        <v>5</v>
      </c>
      <c r="H73">
        <v>2</v>
      </c>
      <c r="I73" t="s">
        <v>141</v>
      </c>
      <c r="J73" t="s">
        <v>132</v>
      </c>
      <c r="K73">
        <v>4</v>
      </c>
      <c r="L73" t="s">
        <v>136</v>
      </c>
      <c r="M73">
        <v>0</v>
      </c>
      <c r="N73">
        <v>0.5</v>
      </c>
      <c r="O73">
        <v>0</v>
      </c>
      <c r="P73" t="s">
        <v>245</v>
      </c>
    </row>
    <row r="74" spans="1:16" x14ac:dyDescent="0.25">
      <c r="A74">
        <v>3</v>
      </c>
      <c r="B74" t="s">
        <v>223</v>
      </c>
      <c r="C74">
        <v>1</v>
      </c>
      <c r="D74" t="s">
        <v>129</v>
      </c>
      <c r="E74">
        <v>1.1499999999999999</v>
      </c>
      <c r="F74" t="s">
        <v>161</v>
      </c>
      <c r="G74">
        <v>5</v>
      </c>
      <c r="H74">
        <v>3</v>
      </c>
      <c r="I74" t="s">
        <v>141</v>
      </c>
      <c r="J74" t="s">
        <v>135</v>
      </c>
      <c r="K74">
        <v>2</v>
      </c>
      <c r="L74" t="s">
        <v>139</v>
      </c>
      <c r="M74">
        <v>0.9</v>
      </c>
      <c r="N74">
        <v>0.5</v>
      </c>
      <c r="O74">
        <v>0.45</v>
      </c>
      <c r="P74" t="s">
        <v>246</v>
      </c>
    </row>
    <row r="75" spans="1:16" x14ac:dyDescent="0.25">
      <c r="A75">
        <v>3</v>
      </c>
      <c r="B75" t="s">
        <v>223</v>
      </c>
      <c r="C75">
        <v>1</v>
      </c>
      <c r="D75" t="s">
        <v>129</v>
      </c>
      <c r="E75">
        <v>1.1499999999999999</v>
      </c>
      <c r="F75" t="s">
        <v>162</v>
      </c>
      <c r="G75">
        <v>5</v>
      </c>
      <c r="H75">
        <v>4</v>
      </c>
      <c r="I75" t="s">
        <v>141</v>
      </c>
      <c r="J75" t="s">
        <v>138</v>
      </c>
      <c r="K75">
        <v>1</v>
      </c>
      <c r="L75" t="s">
        <v>142</v>
      </c>
      <c r="M75">
        <v>1.1499999999999999</v>
      </c>
      <c r="N75">
        <v>0.5</v>
      </c>
      <c r="O75">
        <v>0.57499999999999996</v>
      </c>
      <c r="P75" t="s">
        <v>247</v>
      </c>
    </row>
    <row r="76" spans="1:16" x14ac:dyDescent="0.25">
      <c r="A76">
        <v>3</v>
      </c>
      <c r="B76" t="s">
        <v>223</v>
      </c>
      <c r="C76">
        <v>1</v>
      </c>
      <c r="D76" t="s">
        <v>129</v>
      </c>
      <c r="E76">
        <v>1.1499999999999999</v>
      </c>
      <c r="F76" t="s">
        <v>163</v>
      </c>
      <c r="G76">
        <v>5</v>
      </c>
      <c r="H76">
        <v>5</v>
      </c>
      <c r="I76" t="s">
        <v>141</v>
      </c>
      <c r="J76" t="s">
        <v>141</v>
      </c>
      <c r="K76">
        <v>5</v>
      </c>
      <c r="L76" t="s">
        <v>130</v>
      </c>
      <c r="M76">
        <v>1</v>
      </c>
      <c r="N76">
        <v>0.5</v>
      </c>
      <c r="O76">
        <v>0.5</v>
      </c>
      <c r="P76" t="s">
        <v>248</v>
      </c>
    </row>
    <row r="77" spans="1:16" x14ac:dyDescent="0.25">
      <c r="A77">
        <v>4</v>
      </c>
      <c r="B77" t="s">
        <v>249</v>
      </c>
      <c r="C77">
        <v>1</v>
      </c>
      <c r="D77" t="s">
        <v>129</v>
      </c>
      <c r="E77">
        <v>1</v>
      </c>
      <c r="F77" t="s">
        <v>131</v>
      </c>
      <c r="G77">
        <v>1</v>
      </c>
      <c r="H77">
        <v>1</v>
      </c>
      <c r="I77" t="s">
        <v>129</v>
      </c>
      <c r="J77" t="s">
        <v>129</v>
      </c>
      <c r="K77">
        <v>5</v>
      </c>
      <c r="L77" t="s">
        <v>130</v>
      </c>
      <c r="M77">
        <v>1</v>
      </c>
      <c r="N77">
        <v>1</v>
      </c>
      <c r="O77">
        <v>1</v>
      </c>
      <c r="P77" t="s">
        <v>250</v>
      </c>
    </row>
    <row r="78" spans="1:16" x14ac:dyDescent="0.25">
      <c r="A78">
        <v>4</v>
      </c>
      <c r="B78" t="s">
        <v>249</v>
      </c>
      <c r="C78">
        <v>1</v>
      </c>
      <c r="D78" t="s">
        <v>129</v>
      </c>
      <c r="E78">
        <v>1</v>
      </c>
      <c r="F78" t="s">
        <v>134</v>
      </c>
      <c r="G78">
        <v>1</v>
      </c>
      <c r="H78">
        <v>2</v>
      </c>
      <c r="I78" t="s">
        <v>129</v>
      </c>
      <c r="J78" t="s">
        <v>132</v>
      </c>
      <c r="K78">
        <v>3</v>
      </c>
      <c r="L78" t="s">
        <v>133</v>
      </c>
      <c r="M78">
        <v>0.5</v>
      </c>
      <c r="N78">
        <v>1</v>
      </c>
      <c r="O78">
        <v>0.5</v>
      </c>
      <c r="P78" t="s">
        <v>251</v>
      </c>
    </row>
    <row r="79" spans="1:16" x14ac:dyDescent="0.25">
      <c r="A79">
        <v>4</v>
      </c>
      <c r="B79" t="s">
        <v>249</v>
      </c>
      <c r="C79">
        <v>1</v>
      </c>
      <c r="D79" t="s">
        <v>129</v>
      </c>
      <c r="E79">
        <v>1</v>
      </c>
      <c r="F79" t="s">
        <v>137</v>
      </c>
      <c r="G79">
        <v>1</v>
      </c>
      <c r="H79">
        <v>3</v>
      </c>
      <c r="I79" t="s">
        <v>129</v>
      </c>
      <c r="J79" t="s">
        <v>135</v>
      </c>
      <c r="K79">
        <v>4</v>
      </c>
      <c r="L79" t="s">
        <v>136</v>
      </c>
      <c r="M79">
        <v>0</v>
      </c>
      <c r="N79">
        <v>1</v>
      </c>
      <c r="O79">
        <v>0</v>
      </c>
      <c r="P79" t="s">
        <v>252</v>
      </c>
    </row>
    <row r="80" spans="1:16" x14ac:dyDescent="0.25">
      <c r="A80">
        <v>4</v>
      </c>
      <c r="B80" t="s">
        <v>249</v>
      </c>
      <c r="C80">
        <v>1</v>
      </c>
      <c r="D80" t="s">
        <v>129</v>
      </c>
      <c r="E80">
        <v>1</v>
      </c>
      <c r="F80" t="s">
        <v>140</v>
      </c>
      <c r="G80">
        <v>1</v>
      </c>
      <c r="H80">
        <v>4</v>
      </c>
      <c r="I80" t="s">
        <v>129</v>
      </c>
      <c r="J80" t="s">
        <v>138</v>
      </c>
      <c r="K80">
        <v>2</v>
      </c>
      <c r="L80" t="s">
        <v>139</v>
      </c>
      <c r="M80">
        <v>0.9</v>
      </c>
      <c r="N80">
        <v>1</v>
      </c>
      <c r="O80">
        <v>0.9</v>
      </c>
      <c r="P80" t="s">
        <v>253</v>
      </c>
    </row>
    <row r="81" spans="1:16" x14ac:dyDescent="0.25">
      <c r="A81">
        <v>4</v>
      </c>
      <c r="B81" t="s">
        <v>249</v>
      </c>
      <c r="C81">
        <v>1</v>
      </c>
      <c r="D81" t="s">
        <v>129</v>
      </c>
      <c r="E81">
        <v>1</v>
      </c>
      <c r="F81" t="s">
        <v>143</v>
      </c>
      <c r="G81">
        <v>1</v>
      </c>
      <c r="H81">
        <v>5</v>
      </c>
      <c r="I81" t="s">
        <v>129</v>
      </c>
      <c r="J81" t="s">
        <v>141</v>
      </c>
      <c r="K81">
        <v>1</v>
      </c>
      <c r="L81" t="s">
        <v>142</v>
      </c>
      <c r="M81">
        <v>1.1499999999999999</v>
      </c>
      <c r="N81">
        <v>1</v>
      </c>
      <c r="O81">
        <v>1.1499999999999999</v>
      </c>
      <c r="P81" t="s">
        <v>254</v>
      </c>
    </row>
    <row r="82" spans="1:16" x14ac:dyDescent="0.25">
      <c r="A82">
        <v>4</v>
      </c>
      <c r="B82" t="s">
        <v>249</v>
      </c>
      <c r="C82">
        <v>1</v>
      </c>
      <c r="D82" t="s">
        <v>129</v>
      </c>
      <c r="E82">
        <v>1</v>
      </c>
      <c r="F82" t="s">
        <v>144</v>
      </c>
      <c r="G82">
        <v>2</v>
      </c>
      <c r="H82">
        <v>1</v>
      </c>
      <c r="I82" t="s">
        <v>132</v>
      </c>
      <c r="J82" t="s">
        <v>129</v>
      </c>
      <c r="K82">
        <v>1</v>
      </c>
      <c r="L82" t="s">
        <v>142</v>
      </c>
      <c r="M82">
        <v>1.1499999999999999</v>
      </c>
      <c r="N82">
        <v>1.1499999999999999</v>
      </c>
      <c r="O82">
        <v>1.3225</v>
      </c>
      <c r="P82" t="s">
        <v>255</v>
      </c>
    </row>
    <row r="83" spans="1:16" x14ac:dyDescent="0.25">
      <c r="A83">
        <v>4</v>
      </c>
      <c r="B83" t="s">
        <v>249</v>
      </c>
      <c r="C83">
        <v>1</v>
      </c>
      <c r="D83" t="s">
        <v>129</v>
      </c>
      <c r="E83">
        <v>1</v>
      </c>
      <c r="F83" t="s">
        <v>145</v>
      </c>
      <c r="G83">
        <v>2</v>
      </c>
      <c r="H83">
        <v>2</v>
      </c>
      <c r="I83" t="s">
        <v>132</v>
      </c>
      <c r="J83" t="s">
        <v>132</v>
      </c>
      <c r="K83">
        <v>5</v>
      </c>
      <c r="L83" t="s">
        <v>130</v>
      </c>
      <c r="M83">
        <v>1</v>
      </c>
      <c r="N83">
        <v>1.1499999999999999</v>
      </c>
      <c r="O83">
        <v>1.1499999999999999</v>
      </c>
      <c r="P83" t="s">
        <v>256</v>
      </c>
    </row>
    <row r="84" spans="1:16" x14ac:dyDescent="0.25">
      <c r="A84">
        <v>4</v>
      </c>
      <c r="B84" t="s">
        <v>249</v>
      </c>
      <c r="C84">
        <v>1</v>
      </c>
      <c r="D84" t="s">
        <v>129</v>
      </c>
      <c r="E84">
        <v>1</v>
      </c>
      <c r="F84" t="s">
        <v>146</v>
      </c>
      <c r="G84">
        <v>2</v>
      </c>
      <c r="H84">
        <v>3</v>
      </c>
      <c r="I84" t="s">
        <v>132</v>
      </c>
      <c r="J84" t="s">
        <v>135</v>
      </c>
      <c r="K84">
        <v>3</v>
      </c>
      <c r="L84" t="s">
        <v>133</v>
      </c>
      <c r="M84">
        <v>0.5</v>
      </c>
      <c r="N84">
        <v>1.1499999999999999</v>
      </c>
      <c r="O84">
        <v>0.57499999999999996</v>
      </c>
      <c r="P84" t="s">
        <v>257</v>
      </c>
    </row>
    <row r="85" spans="1:16" x14ac:dyDescent="0.25">
      <c r="A85">
        <v>4</v>
      </c>
      <c r="B85" t="s">
        <v>249</v>
      </c>
      <c r="C85">
        <v>1</v>
      </c>
      <c r="D85" t="s">
        <v>129</v>
      </c>
      <c r="E85">
        <v>1</v>
      </c>
      <c r="F85" t="s">
        <v>147</v>
      </c>
      <c r="G85">
        <v>2</v>
      </c>
      <c r="H85">
        <v>4</v>
      </c>
      <c r="I85" t="s">
        <v>132</v>
      </c>
      <c r="J85" t="s">
        <v>138</v>
      </c>
      <c r="K85">
        <v>4</v>
      </c>
      <c r="L85" t="s">
        <v>136</v>
      </c>
      <c r="M85">
        <v>0</v>
      </c>
      <c r="N85">
        <v>1.1499999999999999</v>
      </c>
      <c r="O85">
        <v>0</v>
      </c>
      <c r="P85" t="s">
        <v>258</v>
      </c>
    </row>
    <row r="86" spans="1:16" x14ac:dyDescent="0.25">
      <c r="A86">
        <v>4</v>
      </c>
      <c r="B86" t="s">
        <v>249</v>
      </c>
      <c r="C86">
        <v>1</v>
      </c>
      <c r="D86" t="s">
        <v>129</v>
      </c>
      <c r="E86">
        <v>1</v>
      </c>
      <c r="F86" t="s">
        <v>148</v>
      </c>
      <c r="G86">
        <v>2</v>
      </c>
      <c r="H86">
        <v>5</v>
      </c>
      <c r="I86" t="s">
        <v>132</v>
      </c>
      <c r="J86" t="s">
        <v>141</v>
      </c>
      <c r="K86">
        <v>2</v>
      </c>
      <c r="L86" t="s">
        <v>139</v>
      </c>
      <c r="M86">
        <v>0.9</v>
      </c>
      <c r="N86">
        <v>1.1499999999999999</v>
      </c>
      <c r="O86">
        <v>1.0349999999999999</v>
      </c>
      <c r="P86" t="s">
        <v>259</v>
      </c>
    </row>
    <row r="87" spans="1:16" x14ac:dyDescent="0.25">
      <c r="A87">
        <v>4</v>
      </c>
      <c r="B87" t="s">
        <v>249</v>
      </c>
      <c r="C87">
        <v>1</v>
      </c>
      <c r="D87" t="s">
        <v>129</v>
      </c>
      <c r="E87">
        <v>1</v>
      </c>
      <c r="F87" t="s">
        <v>149</v>
      </c>
      <c r="G87">
        <v>3</v>
      </c>
      <c r="H87">
        <v>1</v>
      </c>
      <c r="I87" t="s">
        <v>135</v>
      </c>
      <c r="J87" t="s">
        <v>129</v>
      </c>
      <c r="K87">
        <v>2</v>
      </c>
      <c r="L87" t="s">
        <v>139</v>
      </c>
      <c r="M87">
        <v>0.9</v>
      </c>
      <c r="N87">
        <v>0.9</v>
      </c>
      <c r="O87">
        <v>0.81</v>
      </c>
      <c r="P87" t="s">
        <v>260</v>
      </c>
    </row>
    <row r="88" spans="1:16" x14ac:dyDescent="0.25">
      <c r="A88">
        <v>4</v>
      </c>
      <c r="B88" t="s">
        <v>249</v>
      </c>
      <c r="C88">
        <v>1</v>
      </c>
      <c r="D88" t="s">
        <v>129</v>
      </c>
      <c r="E88">
        <v>1</v>
      </c>
      <c r="F88" t="s">
        <v>150</v>
      </c>
      <c r="G88">
        <v>3</v>
      </c>
      <c r="H88">
        <v>2</v>
      </c>
      <c r="I88" t="s">
        <v>135</v>
      </c>
      <c r="J88" t="s">
        <v>132</v>
      </c>
      <c r="K88">
        <v>1</v>
      </c>
      <c r="L88" t="s">
        <v>142</v>
      </c>
      <c r="M88">
        <v>1.1499999999999999</v>
      </c>
      <c r="N88">
        <v>0.9</v>
      </c>
      <c r="O88">
        <v>1.0349999999999999</v>
      </c>
      <c r="P88" t="s">
        <v>261</v>
      </c>
    </row>
    <row r="89" spans="1:16" x14ac:dyDescent="0.25">
      <c r="A89">
        <v>4</v>
      </c>
      <c r="B89" t="s">
        <v>249</v>
      </c>
      <c r="C89">
        <v>1</v>
      </c>
      <c r="D89" t="s">
        <v>129</v>
      </c>
      <c r="E89">
        <v>1</v>
      </c>
      <c r="F89" t="s">
        <v>151</v>
      </c>
      <c r="G89">
        <v>3</v>
      </c>
      <c r="H89">
        <v>3</v>
      </c>
      <c r="I89" t="s">
        <v>135</v>
      </c>
      <c r="J89" t="s">
        <v>135</v>
      </c>
      <c r="K89">
        <v>5</v>
      </c>
      <c r="L89" t="s">
        <v>130</v>
      </c>
      <c r="M89">
        <v>1</v>
      </c>
      <c r="N89">
        <v>0.9</v>
      </c>
      <c r="O89">
        <v>0.9</v>
      </c>
      <c r="P89" t="s">
        <v>262</v>
      </c>
    </row>
    <row r="90" spans="1:16" x14ac:dyDescent="0.25">
      <c r="A90">
        <v>4</v>
      </c>
      <c r="B90" t="s">
        <v>249</v>
      </c>
      <c r="C90">
        <v>1</v>
      </c>
      <c r="D90" t="s">
        <v>129</v>
      </c>
      <c r="E90">
        <v>1</v>
      </c>
      <c r="F90" t="s">
        <v>152</v>
      </c>
      <c r="G90">
        <v>3</v>
      </c>
      <c r="H90">
        <v>4</v>
      </c>
      <c r="I90" t="s">
        <v>135</v>
      </c>
      <c r="J90" t="s">
        <v>138</v>
      </c>
      <c r="K90">
        <v>3</v>
      </c>
      <c r="L90" t="s">
        <v>133</v>
      </c>
      <c r="M90">
        <v>0.5</v>
      </c>
      <c r="N90">
        <v>0.9</v>
      </c>
      <c r="O90">
        <v>0.45</v>
      </c>
      <c r="P90" t="s">
        <v>263</v>
      </c>
    </row>
    <row r="91" spans="1:16" x14ac:dyDescent="0.25">
      <c r="A91">
        <v>4</v>
      </c>
      <c r="B91" t="s">
        <v>249</v>
      </c>
      <c r="C91">
        <v>1</v>
      </c>
      <c r="D91" t="s">
        <v>129</v>
      </c>
      <c r="E91">
        <v>1</v>
      </c>
      <c r="F91" t="s">
        <v>153</v>
      </c>
      <c r="G91">
        <v>3</v>
      </c>
      <c r="H91">
        <v>5</v>
      </c>
      <c r="I91" t="s">
        <v>135</v>
      </c>
      <c r="J91" t="s">
        <v>141</v>
      </c>
      <c r="K91">
        <v>4</v>
      </c>
      <c r="L91" t="s">
        <v>136</v>
      </c>
      <c r="M91">
        <v>0</v>
      </c>
      <c r="N91">
        <v>0.9</v>
      </c>
      <c r="O91">
        <v>0</v>
      </c>
      <c r="P91" t="s">
        <v>264</v>
      </c>
    </row>
    <row r="92" spans="1:16" x14ac:dyDescent="0.25">
      <c r="A92">
        <v>4</v>
      </c>
      <c r="B92" t="s">
        <v>249</v>
      </c>
      <c r="C92">
        <v>1</v>
      </c>
      <c r="D92" t="s">
        <v>129</v>
      </c>
      <c r="E92">
        <v>1</v>
      </c>
      <c r="F92" t="s">
        <v>154</v>
      </c>
      <c r="G92">
        <v>4</v>
      </c>
      <c r="H92">
        <v>1</v>
      </c>
      <c r="I92" t="s">
        <v>138</v>
      </c>
      <c r="J92" t="s">
        <v>129</v>
      </c>
      <c r="K92">
        <v>4</v>
      </c>
      <c r="L92" t="s">
        <v>136</v>
      </c>
      <c r="M92">
        <v>0</v>
      </c>
      <c r="N92">
        <v>0</v>
      </c>
      <c r="O92">
        <v>0</v>
      </c>
      <c r="P92" t="s">
        <v>265</v>
      </c>
    </row>
    <row r="93" spans="1:16" x14ac:dyDescent="0.25">
      <c r="A93">
        <v>4</v>
      </c>
      <c r="B93" t="s">
        <v>249</v>
      </c>
      <c r="C93">
        <v>1</v>
      </c>
      <c r="D93" t="s">
        <v>129</v>
      </c>
      <c r="E93">
        <v>1</v>
      </c>
      <c r="F93" t="s">
        <v>155</v>
      </c>
      <c r="G93">
        <v>4</v>
      </c>
      <c r="H93">
        <v>2</v>
      </c>
      <c r="I93" t="s">
        <v>138</v>
      </c>
      <c r="J93" t="s">
        <v>132</v>
      </c>
      <c r="K93">
        <v>2</v>
      </c>
      <c r="L93" t="s">
        <v>139</v>
      </c>
      <c r="M93">
        <v>0.9</v>
      </c>
      <c r="N93">
        <v>0</v>
      </c>
      <c r="O93">
        <v>0</v>
      </c>
      <c r="P93" t="s">
        <v>266</v>
      </c>
    </row>
    <row r="94" spans="1:16" x14ac:dyDescent="0.25">
      <c r="A94">
        <v>4</v>
      </c>
      <c r="B94" t="s">
        <v>249</v>
      </c>
      <c r="C94">
        <v>1</v>
      </c>
      <c r="D94" t="s">
        <v>129</v>
      </c>
      <c r="E94">
        <v>1</v>
      </c>
      <c r="F94" t="s">
        <v>156</v>
      </c>
      <c r="G94">
        <v>4</v>
      </c>
      <c r="H94">
        <v>3</v>
      </c>
      <c r="I94" t="s">
        <v>138</v>
      </c>
      <c r="J94" t="s">
        <v>135</v>
      </c>
      <c r="K94">
        <v>1</v>
      </c>
      <c r="L94" t="s">
        <v>142</v>
      </c>
      <c r="M94">
        <v>1.1499999999999999</v>
      </c>
      <c r="N94">
        <v>0</v>
      </c>
      <c r="O94">
        <v>0</v>
      </c>
      <c r="P94" t="s">
        <v>267</v>
      </c>
    </row>
    <row r="95" spans="1:16" x14ac:dyDescent="0.25">
      <c r="A95">
        <v>4</v>
      </c>
      <c r="B95" t="s">
        <v>249</v>
      </c>
      <c r="C95">
        <v>1</v>
      </c>
      <c r="D95" t="s">
        <v>129</v>
      </c>
      <c r="E95">
        <v>1</v>
      </c>
      <c r="F95" t="s">
        <v>157</v>
      </c>
      <c r="G95">
        <v>4</v>
      </c>
      <c r="H95">
        <v>4</v>
      </c>
      <c r="I95" t="s">
        <v>138</v>
      </c>
      <c r="J95" t="s">
        <v>138</v>
      </c>
      <c r="K95">
        <v>5</v>
      </c>
      <c r="L95" t="s">
        <v>130</v>
      </c>
      <c r="M95">
        <v>1</v>
      </c>
      <c r="N95">
        <v>0</v>
      </c>
      <c r="O95">
        <v>0</v>
      </c>
      <c r="P95" t="s">
        <v>268</v>
      </c>
    </row>
    <row r="96" spans="1:16" x14ac:dyDescent="0.25">
      <c r="A96">
        <v>4</v>
      </c>
      <c r="B96" t="s">
        <v>249</v>
      </c>
      <c r="C96">
        <v>1</v>
      </c>
      <c r="D96" t="s">
        <v>129</v>
      </c>
      <c r="E96">
        <v>1</v>
      </c>
      <c r="F96" t="s">
        <v>158</v>
      </c>
      <c r="G96">
        <v>4</v>
      </c>
      <c r="H96">
        <v>5</v>
      </c>
      <c r="I96" t="s">
        <v>138</v>
      </c>
      <c r="J96" t="s">
        <v>141</v>
      </c>
      <c r="K96">
        <v>3</v>
      </c>
      <c r="L96" t="s">
        <v>133</v>
      </c>
      <c r="M96">
        <v>0.5</v>
      </c>
      <c r="N96">
        <v>0</v>
      </c>
      <c r="O96">
        <v>0</v>
      </c>
      <c r="P96" t="s">
        <v>269</v>
      </c>
    </row>
    <row r="97" spans="1:16" x14ac:dyDescent="0.25">
      <c r="A97">
        <v>4</v>
      </c>
      <c r="B97" t="s">
        <v>249</v>
      </c>
      <c r="C97">
        <v>1</v>
      </c>
      <c r="D97" t="s">
        <v>129</v>
      </c>
      <c r="E97">
        <v>1</v>
      </c>
      <c r="F97" t="s">
        <v>159</v>
      </c>
      <c r="G97">
        <v>5</v>
      </c>
      <c r="H97">
        <v>1</v>
      </c>
      <c r="I97" t="s">
        <v>141</v>
      </c>
      <c r="J97" t="s">
        <v>129</v>
      </c>
      <c r="K97">
        <v>3</v>
      </c>
      <c r="L97" t="s">
        <v>133</v>
      </c>
      <c r="M97">
        <v>0.5</v>
      </c>
      <c r="N97">
        <v>0.5</v>
      </c>
      <c r="O97">
        <v>0.25</v>
      </c>
      <c r="P97" t="s">
        <v>270</v>
      </c>
    </row>
    <row r="98" spans="1:16" x14ac:dyDescent="0.25">
      <c r="A98">
        <v>4</v>
      </c>
      <c r="B98" t="s">
        <v>249</v>
      </c>
      <c r="C98">
        <v>1</v>
      </c>
      <c r="D98" t="s">
        <v>129</v>
      </c>
      <c r="E98">
        <v>1</v>
      </c>
      <c r="F98" t="s">
        <v>160</v>
      </c>
      <c r="G98">
        <v>5</v>
      </c>
      <c r="H98">
        <v>2</v>
      </c>
      <c r="I98" t="s">
        <v>141</v>
      </c>
      <c r="J98" t="s">
        <v>132</v>
      </c>
      <c r="K98">
        <v>4</v>
      </c>
      <c r="L98" t="s">
        <v>136</v>
      </c>
      <c r="M98">
        <v>0</v>
      </c>
      <c r="N98">
        <v>0.5</v>
      </c>
      <c r="O98">
        <v>0</v>
      </c>
      <c r="P98" t="s">
        <v>271</v>
      </c>
    </row>
    <row r="99" spans="1:16" x14ac:dyDescent="0.25">
      <c r="A99">
        <v>4</v>
      </c>
      <c r="B99" t="s">
        <v>249</v>
      </c>
      <c r="C99">
        <v>1</v>
      </c>
      <c r="D99" t="s">
        <v>129</v>
      </c>
      <c r="E99">
        <v>1</v>
      </c>
      <c r="F99" t="s">
        <v>161</v>
      </c>
      <c r="G99">
        <v>5</v>
      </c>
      <c r="H99">
        <v>3</v>
      </c>
      <c r="I99" t="s">
        <v>141</v>
      </c>
      <c r="J99" t="s">
        <v>135</v>
      </c>
      <c r="K99">
        <v>2</v>
      </c>
      <c r="L99" t="s">
        <v>139</v>
      </c>
      <c r="M99">
        <v>0.9</v>
      </c>
      <c r="N99">
        <v>0.5</v>
      </c>
      <c r="O99">
        <v>0.45</v>
      </c>
      <c r="P99" t="s">
        <v>272</v>
      </c>
    </row>
    <row r="100" spans="1:16" x14ac:dyDescent="0.25">
      <c r="A100">
        <v>4</v>
      </c>
      <c r="B100" t="s">
        <v>249</v>
      </c>
      <c r="C100">
        <v>1</v>
      </c>
      <c r="D100" t="s">
        <v>129</v>
      </c>
      <c r="E100">
        <v>1</v>
      </c>
      <c r="F100" t="s">
        <v>162</v>
      </c>
      <c r="G100">
        <v>5</v>
      </c>
      <c r="H100">
        <v>4</v>
      </c>
      <c r="I100" t="s">
        <v>141</v>
      </c>
      <c r="J100" t="s">
        <v>138</v>
      </c>
      <c r="K100">
        <v>1</v>
      </c>
      <c r="L100" t="s">
        <v>142</v>
      </c>
      <c r="M100">
        <v>1.1499999999999999</v>
      </c>
      <c r="N100">
        <v>0.5</v>
      </c>
      <c r="O100">
        <v>0.57499999999999996</v>
      </c>
      <c r="P100" t="s">
        <v>273</v>
      </c>
    </row>
    <row r="101" spans="1:16" x14ac:dyDescent="0.25">
      <c r="A101">
        <v>4</v>
      </c>
      <c r="B101" t="s">
        <v>249</v>
      </c>
      <c r="C101">
        <v>1</v>
      </c>
      <c r="D101" t="s">
        <v>129</v>
      </c>
      <c r="E101">
        <v>1</v>
      </c>
      <c r="F101" t="s">
        <v>163</v>
      </c>
      <c r="G101">
        <v>5</v>
      </c>
      <c r="H101">
        <v>5</v>
      </c>
      <c r="I101" t="s">
        <v>141</v>
      </c>
      <c r="J101" t="s">
        <v>141</v>
      </c>
      <c r="K101">
        <v>5</v>
      </c>
      <c r="L101" t="s">
        <v>130</v>
      </c>
      <c r="M101">
        <v>1</v>
      </c>
      <c r="N101">
        <v>0.5</v>
      </c>
      <c r="O101">
        <v>0.5</v>
      </c>
      <c r="P101" t="s">
        <v>274</v>
      </c>
    </row>
    <row r="102" spans="1:16" x14ac:dyDescent="0.25">
      <c r="A102">
        <v>5</v>
      </c>
      <c r="B102" t="s">
        <v>275</v>
      </c>
      <c r="C102">
        <v>3</v>
      </c>
      <c r="D102" t="s">
        <v>135</v>
      </c>
      <c r="E102">
        <v>1</v>
      </c>
      <c r="F102" t="s">
        <v>131</v>
      </c>
      <c r="G102">
        <v>1</v>
      </c>
      <c r="H102">
        <v>1</v>
      </c>
      <c r="I102" t="s">
        <v>129</v>
      </c>
      <c r="J102" t="s">
        <v>129</v>
      </c>
      <c r="K102">
        <v>5</v>
      </c>
      <c r="L102" t="s">
        <v>130</v>
      </c>
      <c r="M102">
        <v>1</v>
      </c>
      <c r="N102">
        <v>0</v>
      </c>
      <c r="O102">
        <v>0</v>
      </c>
      <c r="P102" t="s">
        <v>276</v>
      </c>
    </row>
    <row r="103" spans="1:16" x14ac:dyDescent="0.25">
      <c r="A103">
        <v>5</v>
      </c>
      <c r="B103" t="s">
        <v>275</v>
      </c>
      <c r="C103">
        <v>3</v>
      </c>
      <c r="D103" t="s">
        <v>135</v>
      </c>
      <c r="E103">
        <v>1</v>
      </c>
      <c r="F103" t="s">
        <v>134</v>
      </c>
      <c r="G103">
        <v>1</v>
      </c>
      <c r="H103">
        <v>2</v>
      </c>
      <c r="I103" t="s">
        <v>129</v>
      </c>
      <c r="J103" t="s">
        <v>132</v>
      </c>
      <c r="K103">
        <v>3</v>
      </c>
      <c r="L103" t="s">
        <v>133</v>
      </c>
      <c r="M103">
        <v>0.5</v>
      </c>
      <c r="N103">
        <v>0</v>
      </c>
      <c r="O103">
        <v>0</v>
      </c>
      <c r="P103" t="s">
        <v>277</v>
      </c>
    </row>
    <row r="104" spans="1:16" x14ac:dyDescent="0.25">
      <c r="A104">
        <v>5</v>
      </c>
      <c r="B104" t="s">
        <v>275</v>
      </c>
      <c r="C104">
        <v>3</v>
      </c>
      <c r="D104" t="s">
        <v>135</v>
      </c>
      <c r="E104">
        <v>1</v>
      </c>
      <c r="F104" t="s">
        <v>137</v>
      </c>
      <c r="G104">
        <v>1</v>
      </c>
      <c r="H104">
        <v>3</v>
      </c>
      <c r="I104" t="s">
        <v>129</v>
      </c>
      <c r="J104" t="s">
        <v>135</v>
      </c>
      <c r="K104">
        <v>4</v>
      </c>
      <c r="L104" t="s">
        <v>136</v>
      </c>
      <c r="M104">
        <v>0</v>
      </c>
      <c r="N104">
        <v>0</v>
      </c>
      <c r="O104">
        <v>0</v>
      </c>
      <c r="P104" t="s">
        <v>278</v>
      </c>
    </row>
    <row r="105" spans="1:16" x14ac:dyDescent="0.25">
      <c r="A105">
        <v>5</v>
      </c>
      <c r="B105" t="s">
        <v>275</v>
      </c>
      <c r="C105">
        <v>3</v>
      </c>
      <c r="D105" t="s">
        <v>135</v>
      </c>
      <c r="E105">
        <v>1</v>
      </c>
      <c r="F105" t="s">
        <v>140</v>
      </c>
      <c r="G105">
        <v>1</v>
      </c>
      <c r="H105">
        <v>4</v>
      </c>
      <c r="I105" t="s">
        <v>129</v>
      </c>
      <c r="J105" t="s">
        <v>138</v>
      </c>
      <c r="K105">
        <v>2</v>
      </c>
      <c r="L105" t="s">
        <v>139</v>
      </c>
      <c r="M105">
        <v>0.9</v>
      </c>
      <c r="N105">
        <v>0</v>
      </c>
      <c r="O105">
        <v>0</v>
      </c>
      <c r="P105" t="s">
        <v>279</v>
      </c>
    </row>
    <row r="106" spans="1:16" x14ac:dyDescent="0.25">
      <c r="A106">
        <v>5</v>
      </c>
      <c r="B106" t="s">
        <v>275</v>
      </c>
      <c r="C106">
        <v>3</v>
      </c>
      <c r="D106" t="s">
        <v>135</v>
      </c>
      <c r="E106">
        <v>1</v>
      </c>
      <c r="F106" t="s">
        <v>143</v>
      </c>
      <c r="G106">
        <v>1</v>
      </c>
      <c r="H106">
        <v>5</v>
      </c>
      <c r="I106" t="s">
        <v>129</v>
      </c>
      <c r="J106" t="s">
        <v>141</v>
      </c>
      <c r="K106">
        <v>1</v>
      </c>
      <c r="L106" t="s">
        <v>142</v>
      </c>
      <c r="M106">
        <v>1.1499999999999999</v>
      </c>
      <c r="N106">
        <v>0</v>
      </c>
      <c r="O106">
        <v>0</v>
      </c>
      <c r="P106" t="s">
        <v>280</v>
      </c>
    </row>
    <row r="107" spans="1:16" x14ac:dyDescent="0.25">
      <c r="A107">
        <v>5</v>
      </c>
      <c r="B107" t="s">
        <v>275</v>
      </c>
      <c r="C107">
        <v>3</v>
      </c>
      <c r="D107" t="s">
        <v>135</v>
      </c>
      <c r="E107">
        <v>1</v>
      </c>
      <c r="F107" t="s">
        <v>144</v>
      </c>
      <c r="G107">
        <v>2</v>
      </c>
      <c r="H107">
        <v>1</v>
      </c>
      <c r="I107" t="s">
        <v>132</v>
      </c>
      <c r="J107" t="s">
        <v>129</v>
      </c>
      <c r="K107">
        <v>1</v>
      </c>
      <c r="L107" t="s">
        <v>142</v>
      </c>
      <c r="M107">
        <v>1.1499999999999999</v>
      </c>
      <c r="N107">
        <v>0.5</v>
      </c>
      <c r="O107">
        <v>0.57499999999999996</v>
      </c>
      <c r="P107" t="s">
        <v>281</v>
      </c>
    </row>
    <row r="108" spans="1:16" x14ac:dyDescent="0.25">
      <c r="A108">
        <v>5</v>
      </c>
      <c r="B108" t="s">
        <v>275</v>
      </c>
      <c r="C108">
        <v>3</v>
      </c>
      <c r="D108" t="s">
        <v>135</v>
      </c>
      <c r="E108">
        <v>1</v>
      </c>
      <c r="F108" t="s">
        <v>145</v>
      </c>
      <c r="G108">
        <v>2</v>
      </c>
      <c r="H108">
        <v>2</v>
      </c>
      <c r="I108" t="s">
        <v>132</v>
      </c>
      <c r="J108" t="s">
        <v>132</v>
      </c>
      <c r="K108">
        <v>5</v>
      </c>
      <c r="L108" t="s">
        <v>130</v>
      </c>
      <c r="M108">
        <v>1</v>
      </c>
      <c r="N108">
        <v>0.5</v>
      </c>
      <c r="O108">
        <v>0.5</v>
      </c>
      <c r="P108" t="s">
        <v>282</v>
      </c>
    </row>
    <row r="109" spans="1:16" x14ac:dyDescent="0.25">
      <c r="A109">
        <v>5</v>
      </c>
      <c r="B109" t="s">
        <v>275</v>
      </c>
      <c r="C109">
        <v>3</v>
      </c>
      <c r="D109" t="s">
        <v>135</v>
      </c>
      <c r="E109">
        <v>1</v>
      </c>
      <c r="F109" t="s">
        <v>146</v>
      </c>
      <c r="G109">
        <v>2</v>
      </c>
      <c r="H109">
        <v>3</v>
      </c>
      <c r="I109" t="s">
        <v>132</v>
      </c>
      <c r="J109" t="s">
        <v>135</v>
      </c>
      <c r="K109">
        <v>3</v>
      </c>
      <c r="L109" t="s">
        <v>133</v>
      </c>
      <c r="M109">
        <v>0.5</v>
      </c>
      <c r="N109">
        <v>0.5</v>
      </c>
      <c r="O109">
        <v>0.25</v>
      </c>
      <c r="P109" t="s">
        <v>283</v>
      </c>
    </row>
    <row r="110" spans="1:16" x14ac:dyDescent="0.25">
      <c r="A110">
        <v>5</v>
      </c>
      <c r="B110" t="s">
        <v>275</v>
      </c>
      <c r="C110">
        <v>3</v>
      </c>
      <c r="D110" t="s">
        <v>135</v>
      </c>
      <c r="E110">
        <v>1</v>
      </c>
      <c r="F110" t="s">
        <v>147</v>
      </c>
      <c r="G110">
        <v>2</v>
      </c>
      <c r="H110">
        <v>4</v>
      </c>
      <c r="I110" t="s">
        <v>132</v>
      </c>
      <c r="J110" t="s">
        <v>138</v>
      </c>
      <c r="K110">
        <v>4</v>
      </c>
      <c r="L110" t="s">
        <v>136</v>
      </c>
      <c r="M110">
        <v>0</v>
      </c>
      <c r="N110">
        <v>0.5</v>
      </c>
      <c r="O110">
        <v>0</v>
      </c>
      <c r="P110" t="s">
        <v>284</v>
      </c>
    </row>
    <row r="111" spans="1:16" x14ac:dyDescent="0.25">
      <c r="A111">
        <v>5</v>
      </c>
      <c r="B111" t="s">
        <v>275</v>
      </c>
      <c r="C111">
        <v>3</v>
      </c>
      <c r="D111" t="s">
        <v>135</v>
      </c>
      <c r="E111">
        <v>1</v>
      </c>
      <c r="F111" t="s">
        <v>148</v>
      </c>
      <c r="G111">
        <v>2</v>
      </c>
      <c r="H111">
        <v>5</v>
      </c>
      <c r="I111" t="s">
        <v>132</v>
      </c>
      <c r="J111" t="s">
        <v>141</v>
      </c>
      <c r="K111">
        <v>2</v>
      </c>
      <c r="L111" t="s">
        <v>139</v>
      </c>
      <c r="M111">
        <v>0.9</v>
      </c>
      <c r="N111">
        <v>0.5</v>
      </c>
      <c r="O111">
        <v>0.45</v>
      </c>
      <c r="P111" t="s">
        <v>285</v>
      </c>
    </row>
    <row r="112" spans="1:16" x14ac:dyDescent="0.25">
      <c r="A112">
        <v>5</v>
      </c>
      <c r="B112" t="s">
        <v>275</v>
      </c>
      <c r="C112">
        <v>3</v>
      </c>
      <c r="D112" t="s">
        <v>135</v>
      </c>
      <c r="E112">
        <v>1</v>
      </c>
      <c r="F112" t="s">
        <v>149</v>
      </c>
      <c r="G112">
        <v>3</v>
      </c>
      <c r="H112">
        <v>1</v>
      </c>
      <c r="I112" t="s">
        <v>135</v>
      </c>
      <c r="J112" t="s">
        <v>129</v>
      </c>
      <c r="K112">
        <v>2</v>
      </c>
      <c r="L112" t="s">
        <v>139</v>
      </c>
      <c r="M112">
        <v>0.9</v>
      </c>
      <c r="N112">
        <v>1</v>
      </c>
      <c r="O112">
        <v>0.9</v>
      </c>
      <c r="P112" t="s">
        <v>286</v>
      </c>
    </row>
    <row r="113" spans="1:16" x14ac:dyDescent="0.25">
      <c r="A113">
        <v>5</v>
      </c>
      <c r="B113" t="s">
        <v>275</v>
      </c>
      <c r="C113">
        <v>3</v>
      </c>
      <c r="D113" t="s">
        <v>135</v>
      </c>
      <c r="E113">
        <v>1</v>
      </c>
      <c r="F113" t="s">
        <v>150</v>
      </c>
      <c r="G113">
        <v>3</v>
      </c>
      <c r="H113">
        <v>2</v>
      </c>
      <c r="I113" t="s">
        <v>135</v>
      </c>
      <c r="J113" t="s">
        <v>132</v>
      </c>
      <c r="K113">
        <v>1</v>
      </c>
      <c r="L113" t="s">
        <v>142</v>
      </c>
      <c r="M113">
        <v>1.1499999999999999</v>
      </c>
      <c r="N113">
        <v>1</v>
      </c>
      <c r="O113">
        <v>1.1499999999999999</v>
      </c>
      <c r="P113" t="s">
        <v>287</v>
      </c>
    </row>
    <row r="114" spans="1:16" x14ac:dyDescent="0.25">
      <c r="A114">
        <v>5</v>
      </c>
      <c r="B114" t="s">
        <v>275</v>
      </c>
      <c r="C114">
        <v>3</v>
      </c>
      <c r="D114" t="s">
        <v>135</v>
      </c>
      <c r="E114">
        <v>1</v>
      </c>
      <c r="F114" t="s">
        <v>151</v>
      </c>
      <c r="G114">
        <v>3</v>
      </c>
      <c r="H114">
        <v>3</v>
      </c>
      <c r="I114" t="s">
        <v>135</v>
      </c>
      <c r="J114" t="s">
        <v>135</v>
      </c>
      <c r="K114">
        <v>5</v>
      </c>
      <c r="L114" t="s">
        <v>130</v>
      </c>
      <c r="M114">
        <v>1</v>
      </c>
      <c r="N114">
        <v>1</v>
      </c>
      <c r="O114">
        <v>1</v>
      </c>
      <c r="P114" t="s">
        <v>288</v>
      </c>
    </row>
    <row r="115" spans="1:16" x14ac:dyDescent="0.25">
      <c r="A115">
        <v>5</v>
      </c>
      <c r="B115" t="s">
        <v>275</v>
      </c>
      <c r="C115">
        <v>3</v>
      </c>
      <c r="D115" t="s">
        <v>135</v>
      </c>
      <c r="E115">
        <v>1</v>
      </c>
      <c r="F115" t="s">
        <v>152</v>
      </c>
      <c r="G115">
        <v>3</v>
      </c>
      <c r="H115">
        <v>4</v>
      </c>
      <c r="I115" t="s">
        <v>135</v>
      </c>
      <c r="J115" t="s">
        <v>138</v>
      </c>
      <c r="K115">
        <v>3</v>
      </c>
      <c r="L115" t="s">
        <v>133</v>
      </c>
      <c r="M115">
        <v>0.5</v>
      </c>
      <c r="N115">
        <v>1</v>
      </c>
      <c r="O115">
        <v>0.5</v>
      </c>
      <c r="P115" t="s">
        <v>289</v>
      </c>
    </row>
    <row r="116" spans="1:16" x14ac:dyDescent="0.25">
      <c r="A116">
        <v>5</v>
      </c>
      <c r="B116" t="s">
        <v>275</v>
      </c>
      <c r="C116">
        <v>3</v>
      </c>
      <c r="D116" t="s">
        <v>135</v>
      </c>
      <c r="E116">
        <v>1</v>
      </c>
      <c r="F116" t="s">
        <v>153</v>
      </c>
      <c r="G116">
        <v>3</v>
      </c>
      <c r="H116">
        <v>5</v>
      </c>
      <c r="I116" t="s">
        <v>135</v>
      </c>
      <c r="J116" t="s">
        <v>141</v>
      </c>
      <c r="K116">
        <v>4</v>
      </c>
      <c r="L116" t="s">
        <v>136</v>
      </c>
      <c r="M116">
        <v>0</v>
      </c>
      <c r="N116">
        <v>1</v>
      </c>
      <c r="O116">
        <v>0</v>
      </c>
      <c r="P116" t="s">
        <v>290</v>
      </c>
    </row>
    <row r="117" spans="1:16" x14ac:dyDescent="0.25">
      <c r="A117">
        <v>5</v>
      </c>
      <c r="B117" t="s">
        <v>275</v>
      </c>
      <c r="C117">
        <v>3</v>
      </c>
      <c r="D117" t="s">
        <v>135</v>
      </c>
      <c r="E117">
        <v>1</v>
      </c>
      <c r="F117" t="s">
        <v>154</v>
      </c>
      <c r="G117">
        <v>4</v>
      </c>
      <c r="H117">
        <v>1</v>
      </c>
      <c r="I117" t="s">
        <v>138</v>
      </c>
      <c r="J117" t="s">
        <v>129</v>
      </c>
      <c r="K117">
        <v>4</v>
      </c>
      <c r="L117" t="s">
        <v>136</v>
      </c>
      <c r="M117">
        <v>0</v>
      </c>
      <c r="N117">
        <v>1.1499999999999999</v>
      </c>
      <c r="O117">
        <v>0</v>
      </c>
      <c r="P117" t="s">
        <v>291</v>
      </c>
    </row>
    <row r="118" spans="1:16" x14ac:dyDescent="0.25">
      <c r="A118">
        <v>5</v>
      </c>
      <c r="B118" t="s">
        <v>275</v>
      </c>
      <c r="C118">
        <v>3</v>
      </c>
      <c r="D118" t="s">
        <v>135</v>
      </c>
      <c r="E118">
        <v>1</v>
      </c>
      <c r="F118" t="s">
        <v>155</v>
      </c>
      <c r="G118">
        <v>4</v>
      </c>
      <c r="H118">
        <v>2</v>
      </c>
      <c r="I118" t="s">
        <v>138</v>
      </c>
      <c r="J118" t="s">
        <v>132</v>
      </c>
      <c r="K118">
        <v>2</v>
      </c>
      <c r="L118" t="s">
        <v>139</v>
      </c>
      <c r="M118">
        <v>0.9</v>
      </c>
      <c r="N118">
        <v>1.1499999999999999</v>
      </c>
      <c r="O118">
        <v>1.0349999999999999</v>
      </c>
      <c r="P118" t="s">
        <v>292</v>
      </c>
    </row>
    <row r="119" spans="1:16" x14ac:dyDescent="0.25">
      <c r="A119">
        <v>5</v>
      </c>
      <c r="B119" t="s">
        <v>275</v>
      </c>
      <c r="C119">
        <v>3</v>
      </c>
      <c r="D119" t="s">
        <v>135</v>
      </c>
      <c r="E119">
        <v>1</v>
      </c>
      <c r="F119" t="s">
        <v>156</v>
      </c>
      <c r="G119">
        <v>4</v>
      </c>
      <c r="H119">
        <v>3</v>
      </c>
      <c r="I119" t="s">
        <v>138</v>
      </c>
      <c r="J119" t="s">
        <v>135</v>
      </c>
      <c r="K119">
        <v>1</v>
      </c>
      <c r="L119" t="s">
        <v>142</v>
      </c>
      <c r="M119">
        <v>1.1499999999999999</v>
      </c>
      <c r="N119">
        <v>1.1499999999999999</v>
      </c>
      <c r="O119">
        <v>1.3225</v>
      </c>
      <c r="P119" t="s">
        <v>293</v>
      </c>
    </row>
    <row r="120" spans="1:16" x14ac:dyDescent="0.25">
      <c r="A120">
        <v>5</v>
      </c>
      <c r="B120" t="s">
        <v>275</v>
      </c>
      <c r="C120">
        <v>3</v>
      </c>
      <c r="D120" t="s">
        <v>135</v>
      </c>
      <c r="E120">
        <v>1</v>
      </c>
      <c r="F120" t="s">
        <v>157</v>
      </c>
      <c r="G120">
        <v>4</v>
      </c>
      <c r="H120">
        <v>4</v>
      </c>
      <c r="I120" t="s">
        <v>138</v>
      </c>
      <c r="J120" t="s">
        <v>138</v>
      </c>
      <c r="K120">
        <v>5</v>
      </c>
      <c r="L120" t="s">
        <v>130</v>
      </c>
      <c r="M120">
        <v>1</v>
      </c>
      <c r="N120">
        <v>1.1499999999999999</v>
      </c>
      <c r="O120">
        <v>1.1499999999999999</v>
      </c>
      <c r="P120" t="s">
        <v>294</v>
      </c>
    </row>
    <row r="121" spans="1:16" x14ac:dyDescent="0.25">
      <c r="A121">
        <v>5</v>
      </c>
      <c r="B121" t="s">
        <v>275</v>
      </c>
      <c r="C121">
        <v>3</v>
      </c>
      <c r="D121" t="s">
        <v>135</v>
      </c>
      <c r="E121">
        <v>1</v>
      </c>
      <c r="F121" t="s">
        <v>158</v>
      </c>
      <c r="G121">
        <v>4</v>
      </c>
      <c r="H121">
        <v>5</v>
      </c>
      <c r="I121" t="s">
        <v>138</v>
      </c>
      <c r="J121" t="s">
        <v>141</v>
      </c>
      <c r="K121">
        <v>3</v>
      </c>
      <c r="L121" t="s">
        <v>133</v>
      </c>
      <c r="M121">
        <v>0.5</v>
      </c>
      <c r="N121">
        <v>1.1499999999999999</v>
      </c>
      <c r="O121">
        <v>0.57499999999999996</v>
      </c>
      <c r="P121" t="s">
        <v>295</v>
      </c>
    </row>
    <row r="122" spans="1:16" x14ac:dyDescent="0.25">
      <c r="A122">
        <v>5</v>
      </c>
      <c r="B122" t="s">
        <v>275</v>
      </c>
      <c r="C122">
        <v>3</v>
      </c>
      <c r="D122" t="s">
        <v>135</v>
      </c>
      <c r="E122">
        <v>1</v>
      </c>
      <c r="F122" t="s">
        <v>159</v>
      </c>
      <c r="G122">
        <v>5</v>
      </c>
      <c r="H122">
        <v>1</v>
      </c>
      <c r="I122" t="s">
        <v>141</v>
      </c>
      <c r="J122" t="s">
        <v>129</v>
      </c>
      <c r="K122">
        <v>3</v>
      </c>
      <c r="L122" t="s">
        <v>133</v>
      </c>
      <c r="M122">
        <v>0.5</v>
      </c>
      <c r="N122">
        <v>0.9</v>
      </c>
      <c r="O122">
        <v>0.45</v>
      </c>
      <c r="P122" t="s">
        <v>296</v>
      </c>
    </row>
    <row r="123" spans="1:16" x14ac:dyDescent="0.25">
      <c r="A123">
        <v>5</v>
      </c>
      <c r="B123" t="s">
        <v>275</v>
      </c>
      <c r="C123">
        <v>3</v>
      </c>
      <c r="D123" t="s">
        <v>135</v>
      </c>
      <c r="E123">
        <v>1</v>
      </c>
      <c r="F123" t="s">
        <v>160</v>
      </c>
      <c r="G123">
        <v>5</v>
      </c>
      <c r="H123">
        <v>2</v>
      </c>
      <c r="I123" t="s">
        <v>141</v>
      </c>
      <c r="J123" t="s">
        <v>132</v>
      </c>
      <c r="K123">
        <v>4</v>
      </c>
      <c r="L123" t="s">
        <v>136</v>
      </c>
      <c r="M123">
        <v>0</v>
      </c>
      <c r="N123">
        <v>0.9</v>
      </c>
      <c r="O123">
        <v>0</v>
      </c>
      <c r="P123" t="s">
        <v>297</v>
      </c>
    </row>
    <row r="124" spans="1:16" x14ac:dyDescent="0.25">
      <c r="A124">
        <v>5</v>
      </c>
      <c r="B124" t="s">
        <v>275</v>
      </c>
      <c r="C124">
        <v>3</v>
      </c>
      <c r="D124" t="s">
        <v>135</v>
      </c>
      <c r="E124">
        <v>1</v>
      </c>
      <c r="F124" t="s">
        <v>161</v>
      </c>
      <c r="G124">
        <v>5</v>
      </c>
      <c r="H124">
        <v>3</v>
      </c>
      <c r="I124" t="s">
        <v>141</v>
      </c>
      <c r="J124" t="s">
        <v>135</v>
      </c>
      <c r="K124">
        <v>2</v>
      </c>
      <c r="L124" t="s">
        <v>139</v>
      </c>
      <c r="M124">
        <v>0.9</v>
      </c>
      <c r="N124">
        <v>0.9</v>
      </c>
      <c r="O124">
        <v>0.81</v>
      </c>
      <c r="P124" t="s">
        <v>298</v>
      </c>
    </row>
    <row r="125" spans="1:16" x14ac:dyDescent="0.25">
      <c r="A125">
        <v>5</v>
      </c>
      <c r="B125" t="s">
        <v>275</v>
      </c>
      <c r="C125">
        <v>3</v>
      </c>
      <c r="D125" t="s">
        <v>135</v>
      </c>
      <c r="E125">
        <v>1</v>
      </c>
      <c r="F125" t="s">
        <v>162</v>
      </c>
      <c r="G125">
        <v>5</v>
      </c>
      <c r="H125">
        <v>4</v>
      </c>
      <c r="I125" t="s">
        <v>141</v>
      </c>
      <c r="J125" t="s">
        <v>138</v>
      </c>
      <c r="K125">
        <v>1</v>
      </c>
      <c r="L125" t="s">
        <v>142</v>
      </c>
      <c r="M125">
        <v>1.1499999999999999</v>
      </c>
      <c r="N125">
        <v>0.9</v>
      </c>
      <c r="O125">
        <v>1.0349999999999999</v>
      </c>
      <c r="P125" t="s">
        <v>299</v>
      </c>
    </row>
    <row r="126" spans="1:16" x14ac:dyDescent="0.25">
      <c r="A126">
        <v>5</v>
      </c>
      <c r="B126" t="s">
        <v>275</v>
      </c>
      <c r="C126">
        <v>3</v>
      </c>
      <c r="D126" t="s">
        <v>135</v>
      </c>
      <c r="E126">
        <v>1</v>
      </c>
      <c r="F126" t="s">
        <v>163</v>
      </c>
      <c r="G126">
        <v>5</v>
      </c>
      <c r="H126">
        <v>5</v>
      </c>
      <c r="I126" t="s">
        <v>141</v>
      </c>
      <c r="J126" t="s">
        <v>141</v>
      </c>
      <c r="K126">
        <v>5</v>
      </c>
      <c r="L126" t="s">
        <v>130</v>
      </c>
      <c r="M126">
        <v>1</v>
      </c>
      <c r="N126">
        <v>0.9</v>
      </c>
      <c r="O126">
        <v>0.9</v>
      </c>
      <c r="P126" t="s">
        <v>300</v>
      </c>
    </row>
    <row r="127" spans="1:16" x14ac:dyDescent="0.25">
      <c r="A127">
        <v>6</v>
      </c>
      <c r="B127" t="s">
        <v>301</v>
      </c>
      <c r="C127">
        <v>3</v>
      </c>
      <c r="D127" t="s">
        <v>135</v>
      </c>
      <c r="E127">
        <v>1</v>
      </c>
      <c r="F127" t="s">
        <v>131</v>
      </c>
      <c r="G127">
        <v>1</v>
      </c>
      <c r="H127">
        <v>1</v>
      </c>
      <c r="I127" t="s">
        <v>129</v>
      </c>
      <c r="J127" t="s">
        <v>129</v>
      </c>
      <c r="K127">
        <v>5</v>
      </c>
      <c r="L127" t="s">
        <v>130</v>
      </c>
      <c r="M127">
        <v>1</v>
      </c>
      <c r="N127">
        <v>0</v>
      </c>
      <c r="O127">
        <v>0</v>
      </c>
      <c r="P127" t="s">
        <v>302</v>
      </c>
    </row>
    <row r="128" spans="1:16" x14ac:dyDescent="0.25">
      <c r="A128">
        <v>6</v>
      </c>
      <c r="B128" t="s">
        <v>301</v>
      </c>
      <c r="C128">
        <v>3</v>
      </c>
      <c r="D128" t="s">
        <v>135</v>
      </c>
      <c r="E128">
        <v>1</v>
      </c>
      <c r="F128" t="s">
        <v>134</v>
      </c>
      <c r="G128">
        <v>1</v>
      </c>
      <c r="H128">
        <v>2</v>
      </c>
      <c r="I128" t="s">
        <v>129</v>
      </c>
      <c r="J128" t="s">
        <v>132</v>
      </c>
      <c r="K128">
        <v>3</v>
      </c>
      <c r="L128" t="s">
        <v>133</v>
      </c>
      <c r="M128">
        <v>0.5</v>
      </c>
      <c r="N128">
        <v>0</v>
      </c>
      <c r="O128">
        <v>0</v>
      </c>
      <c r="P128" t="s">
        <v>303</v>
      </c>
    </row>
    <row r="129" spans="1:16" x14ac:dyDescent="0.25">
      <c r="A129">
        <v>6</v>
      </c>
      <c r="B129" t="s">
        <v>301</v>
      </c>
      <c r="C129">
        <v>3</v>
      </c>
      <c r="D129" t="s">
        <v>135</v>
      </c>
      <c r="E129">
        <v>1</v>
      </c>
      <c r="F129" t="s">
        <v>137</v>
      </c>
      <c r="G129">
        <v>1</v>
      </c>
      <c r="H129">
        <v>3</v>
      </c>
      <c r="I129" t="s">
        <v>129</v>
      </c>
      <c r="J129" t="s">
        <v>135</v>
      </c>
      <c r="K129">
        <v>4</v>
      </c>
      <c r="L129" t="s">
        <v>136</v>
      </c>
      <c r="M129">
        <v>0</v>
      </c>
      <c r="N129">
        <v>0</v>
      </c>
      <c r="O129">
        <v>0</v>
      </c>
      <c r="P129" t="s">
        <v>304</v>
      </c>
    </row>
    <row r="130" spans="1:16" x14ac:dyDescent="0.25">
      <c r="A130">
        <v>6</v>
      </c>
      <c r="B130" t="s">
        <v>301</v>
      </c>
      <c r="C130">
        <v>3</v>
      </c>
      <c r="D130" t="s">
        <v>135</v>
      </c>
      <c r="E130">
        <v>1</v>
      </c>
      <c r="F130" t="s">
        <v>140</v>
      </c>
      <c r="G130">
        <v>1</v>
      </c>
      <c r="H130">
        <v>4</v>
      </c>
      <c r="I130" t="s">
        <v>129</v>
      </c>
      <c r="J130" t="s">
        <v>138</v>
      </c>
      <c r="K130">
        <v>2</v>
      </c>
      <c r="L130" t="s">
        <v>139</v>
      </c>
      <c r="M130">
        <v>0.9</v>
      </c>
      <c r="N130">
        <v>0</v>
      </c>
      <c r="O130">
        <v>0</v>
      </c>
      <c r="P130" t="s">
        <v>305</v>
      </c>
    </row>
    <row r="131" spans="1:16" x14ac:dyDescent="0.25">
      <c r="A131">
        <v>6</v>
      </c>
      <c r="B131" t="s">
        <v>301</v>
      </c>
      <c r="C131">
        <v>3</v>
      </c>
      <c r="D131" t="s">
        <v>135</v>
      </c>
      <c r="E131">
        <v>1</v>
      </c>
      <c r="F131" t="s">
        <v>143</v>
      </c>
      <c r="G131">
        <v>1</v>
      </c>
      <c r="H131">
        <v>5</v>
      </c>
      <c r="I131" t="s">
        <v>129</v>
      </c>
      <c r="J131" t="s">
        <v>141</v>
      </c>
      <c r="K131">
        <v>1</v>
      </c>
      <c r="L131" t="s">
        <v>142</v>
      </c>
      <c r="M131">
        <v>1.1499999999999999</v>
      </c>
      <c r="N131">
        <v>0</v>
      </c>
      <c r="O131">
        <v>0</v>
      </c>
      <c r="P131" t="s">
        <v>306</v>
      </c>
    </row>
    <row r="132" spans="1:16" x14ac:dyDescent="0.25">
      <c r="A132">
        <v>6</v>
      </c>
      <c r="B132" t="s">
        <v>301</v>
      </c>
      <c r="C132">
        <v>3</v>
      </c>
      <c r="D132" t="s">
        <v>135</v>
      </c>
      <c r="E132">
        <v>1</v>
      </c>
      <c r="F132" t="s">
        <v>144</v>
      </c>
      <c r="G132">
        <v>2</v>
      </c>
      <c r="H132">
        <v>1</v>
      </c>
      <c r="I132" t="s">
        <v>132</v>
      </c>
      <c r="J132" t="s">
        <v>129</v>
      </c>
      <c r="K132">
        <v>1</v>
      </c>
      <c r="L132" t="s">
        <v>142</v>
      </c>
      <c r="M132">
        <v>1.1499999999999999</v>
      </c>
      <c r="N132">
        <v>0.5</v>
      </c>
      <c r="O132">
        <v>0.57499999999999996</v>
      </c>
      <c r="P132" t="s">
        <v>307</v>
      </c>
    </row>
    <row r="133" spans="1:16" x14ac:dyDescent="0.25">
      <c r="A133">
        <v>6</v>
      </c>
      <c r="B133" t="s">
        <v>301</v>
      </c>
      <c r="C133">
        <v>3</v>
      </c>
      <c r="D133" t="s">
        <v>135</v>
      </c>
      <c r="E133">
        <v>1</v>
      </c>
      <c r="F133" t="s">
        <v>145</v>
      </c>
      <c r="G133">
        <v>2</v>
      </c>
      <c r="H133">
        <v>2</v>
      </c>
      <c r="I133" t="s">
        <v>132</v>
      </c>
      <c r="J133" t="s">
        <v>132</v>
      </c>
      <c r="K133">
        <v>5</v>
      </c>
      <c r="L133" t="s">
        <v>130</v>
      </c>
      <c r="M133">
        <v>1</v>
      </c>
      <c r="N133">
        <v>0.5</v>
      </c>
      <c r="O133">
        <v>0.5</v>
      </c>
      <c r="P133" t="s">
        <v>308</v>
      </c>
    </row>
    <row r="134" spans="1:16" x14ac:dyDescent="0.25">
      <c r="A134">
        <v>6</v>
      </c>
      <c r="B134" t="s">
        <v>301</v>
      </c>
      <c r="C134">
        <v>3</v>
      </c>
      <c r="D134" t="s">
        <v>135</v>
      </c>
      <c r="E134">
        <v>1</v>
      </c>
      <c r="F134" t="s">
        <v>146</v>
      </c>
      <c r="G134">
        <v>2</v>
      </c>
      <c r="H134">
        <v>3</v>
      </c>
      <c r="I134" t="s">
        <v>132</v>
      </c>
      <c r="J134" t="s">
        <v>135</v>
      </c>
      <c r="K134">
        <v>3</v>
      </c>
      <c r="L134" t="s">
        <v>133</v>
      </c>
      <c r="M134">
        <v>0.5</v>
      </c>
      <c r="N134">
        <v>0.5</v>
      </c>
      <c r="O134">
        <v>0.25</v>
      </c>
      <c r="P134" t="s">
        <v>309</v>
      </c>
    </row>
    <row r="135" spans="1:16" x14ac:dyDescent="0.25">
      <c r="A135">
        <v>6</v>
      </c>
      <c r="B135" t="s">
        <v>301</v>
      </c>
      <c r="C135">
        <v>3</v>
      </c>
      <c r="D135" t="s">
        <v>135</v>
      </c>
      <c r="E135">
        <v>1</v>
      </c>
      <c r="F135" t="s">
        <v>147</v>
      </c>
      <c r="G135">
        <v>2</v>
      </c>
      <c r="H135">
        <v>4</v>
      </c>
      <c r="I135" t="s">
        <v>132</v>
      </c>
      <c r="J135" t="s">
        <v>138</v>
      </c>
      <c r="K135">
        <v>4</v>
      </c>
      <c r="L135" t="s">
        <v>136</v>
      </c>
      <c r="M135">
        <v>0</v>
      </c>
      <c r="N135">
        <v>0.5</v>
      </c>
      <c r="O135">
        <v>0</v>
      </c>
      <c r="P135" t="s">
        <v>310</v>
      </c>
    </row>
    <row r="136" spans="1:16" x14ac:dyDescent="0.25">
      <c r="A136">
        <v>6</v>
      </c>
      <c r="B136" t="s">
        <v>301</v>
      </c>
      <c r="C136">
        <v>3</v>
      </c>
      <c r="D136" t="s">
        <v>135</v>
      </c>
      <c r="E136">
        <v>1</v>
      </c>
      <c r="F136" t="s">
        <v>148</v>
      </c>
      <c r="G136">
        <v>2</v>
      </c>
      <c r="H136">
        <v>5</v>
      </c>
      <c r="I136" t="s">
        <v>132</v>
      </c>
      <c r="J136" t="s">
        <v>141</v>
      </c>
      <c r="K136">
        <v>2</v>
      </c>
      <c r="L136" t="s">
        <v>139</v>
      </c>
      <c r="M136">
        <v>0.9</v>
      </c>
      <c r="N136">
        <v>0.5</v>
      </c>
      <c r="O136">
        <v>0.45</v>
      </c>
      <c r="P136" t="s">
        <v>311</v>
      </c>
    </row>
    <row r="137" spans="1:16" x14ac:dyDescent="0.25">
      <c r="A137">
        <v>6</v>
      </c>
      <c r="B137" t="s">
        <v>301</v>
      </c>
      <c r="C137">
        <v>3</v>
      </c>
      <c r="D137" t="s">
        <v>135</v>
      </c>
      <c r="E137">
        <v>1</v>
      </c>
      <c r="F137" t="s">
        <v>149</v>
      </c>
      <c r="G137">
        <v>3</v>
      </c>
      <c r="H137">
        <v>1</v>
      </c>
      <c r="I137" t="s">
        <v>135</v>
      </c>
      <c r="J137" t="s">
        <v>129</v>
      </c>
      <c r="K137">
        <v>2</v>
      </c>
      <c r="L137" t="s">
        <v>139</v>
      </c>
      <c r="M137">
        <v>0.9</v>
      </c>
      <c r="N137">
        <v>1</v>
      </c>
      <c r="O137">
        <v>0.9</v>
      </c>
      <c r="P137" t="s">
        <v>312</v>
      </c>
    </row>
    <row r="138" spans="1:16" x14ac:dyDescent="0.25">
      <c r="A138">
        <v>6</v>
      </c>
      <c r="B138" t="s">
        <v>301</v>
      </c>
      <c r="C138">
        <v>3</v>
      </c>
      <c r="D138" t="s">
        <v>135</v>
      </c>
      <c r="E138">
        <v>1</v>
      </c>
      <c r="F138" t="s">
        <v>150</v>
      </c>
      <c r="G138">
        <v>3</v>
      </c>
      <c r="H138">
        <v>2</v>
      </c>
      <c r="I138" t="s">
        <v>135</v>
      </c>
      <c r="J138" t="s">
        <v>132</v>
      </c>
      <c r="K138">
        <v>1</v>
      </c>
      <c r="L138" t="s">
        <v>142</v>
      </c>
      <c r="M138">
        <v>1.1499999999999999</v>
      </c>
      <c r="N138">
        <v>1</v>
      </c>
      <c r="O138">
        <v>1.1499999999999999</v>
      </c>
      <c r="P138" t="s">
        <v>313</v>
      </c>
    </row>
    <row r="139" spans="1:16" x14ac:dyDescent="0.25">
      <c r="A139">
        <v>6</v>
      </c>
      <c r="B139" t="s">
        <v>301</v>
      </c>
      <c r="C139">
        <v>3</v>
      </c>
      <c r="D139" t="s">
        <v>135</v>
      </c>
      <c r="E139">
        <v>1</v>
      </c>
      <c r="F139" t="s">
        <v>151</v>
      </c>
      <c r="G139">
        <v>3</v>
      </c>
      <c r="H139">
        <v>3</v>
      </c>
      <c r="I139" t="s">
        <v>135</v>
      </c>
      <c r="J139" t="s">
        <v>135</v>
      </c>
      <c r="K139">
        <v>5</v>
      </c>
      <c r="L139" t="s">
        <v>130</v>
      </c>
      <c r="M139">
        <v>1</v>
      </c>
      <c r="N139">
        <v>1</v>
      </c>
      <c r="O139">
        <v>1</v>
      </c>
      <c r="P139" t="s">
        <v>314</v>
      </c>
    </row>
    <row r="140" spans="1:16" x14ac:dyDescent="0.25">
      <c r="A140">
        <v>6</v>
      </c>
      <c r="B140" t="s">
        <v>301</v>
      </c>
      <c r="C140">
        <v>3</v>
      </c>
      <c r="D140" t="s">
        <v>135</v>
      </c>
      <c r="E140">
        <v>1</v>
      </c>
      <c r="F140" t="s">
        <v>152</v>
      </c>
      <c r="G140">
        <v>3</v>
      </c>
      <c r="H140">
        <v>4</v>
      </c>
      <c r="I140" t="s">
        <v>135</v>
      </c>
      <c r="J140" t="s">
        <v>138</v>
      </c>
      <c r="K140">
        <v>3</v>
      </c>
      <c r="L140" t="s">
        <v>133</v>
      </c>
      <c r="M140">
        <v>0.5</v>
      </c>
      <c r="N140">
        <v>1</v>
      </c>
      <c r="O140">
        <v>0.5</v>
      </c>
      <c r="P140" t="s">
        <v>315</v>
      </c>
    </row>
    <row r="141" spans="1:16" x14ac:dyDescent="0.25">
      <c r="A141">
        <v>6</v>
      </c>
      <c r="B141" t="s">
        <v>301</v>
      </c>
      <c r="C141">
        <v>3</v>
      </c>
      <c r="D141" t="s">
        <v>135</v>
      </c>
      <c r="E141">
        <v>1</v>
      </c>
      <c r="F141" t="s">
        <v>153</v>
      </c>
      <c r="G141">
        <v>3</v>
      </c>
      <c r="H141">
        <v>5</v>
      </c>
      <c r="I141" t="s">
        <v>135</v>
      </c>
      <c r="J141" t="s">
        <v>141</v>
      </c>
      <c r="K141">
        <v>4</v>
      </c>
      <c r="L141" t="s">
        <v>136</v>
      </c>
      <c r="M141">
        <v>0</v>
      </c>
      <c r="N141">
        <v>1</v>
      </c>
      <c r="O141">
        <v>0</v>
      </c>
      <c r="P141" t="s">
        <v>316</v>
      </c>
    </row>
    <row r="142" spans="1:16" x14ac:dyDescent="0.25">
      <c r="A142">
        <v>6</v>
      </c>
      <c r="B142" t="s">
        <v>301</v>
      </c>
      <c r="C142">
        <v>3</v>
      </c>
      <c r="D142" t="s">
        <v>135</v>
      </c>
      <c r="E142">
        <v>1</v>
      </c>
      <c r="F142" t="s">
        <v>154</v>
      </c>
      <c r="G142">
        <v>4</v>
      </c>
      <c r="H142">
        <v>1</v>
      </c>
      <c r="I142" t="s">
        <v>138</v>
      </c>
      <c r="J142" t="s">
        <v>129</v>
      </c>
      <c r="K142">
        <v>4</v>
      </c>
      <c r="L142" t="s">
        <v>136</v>
      </c>
      <c r="M142">
        <v>0</v>
      </c>
      <c r="N142">
        <v>1.1499999999999999</v>
      </c>
      <c r="O142">
        <v>0</v>
      </c>
      <c r="P142" t="s">
        <v>317</v>
      </c>
    </row>
    <row r="143" spans="1:16" x14ac:dyDescent="0.25">
      <c r="A143">
        <v>6</v>
      </c>
      <c r="B143" t="s">
        <v>301</v>
      </c>
      <c r="C143">
        <v>3</v>
      </c>
      <c r="D143" t="s">
        <v>135</v>
      </c>
      <c r="E143">
        <v>1</v>
      </c>
      <c r="F143" t="s">
        <v>155</v>
      </c>
      <c r="G143">
        <v>4</v>
      </c>
      <c r="H143">
        <v>2</v>
      </c>
      <c r="I143" t="s">
        <v>138</v>
      </c>
      <c r="J143" t="s">
        <v>132</v>
      </c>
      <c r="K143">
        <v>2</v>
      </c>
      <c r="L143" t="s">
        <v>139</v>
      </c>
      <c r="M143">
        <v>0.9</v>
      </c>
      <c r="N143">
        <v>1.1499999999999999</v>
      </c>
      <c r="O143">
        <v>1.0349999999999999</v>
      </c>
      <c r="P143" t="s">
        <v>318</v>
      </c>
    </row>
    <row r="144" spans="1:16" x14ac:dyDescent="0.25">
      <c r="A144">
        <v>6</v>
      </c>
      <c r="B144" t="s">
        <v>301</v>
      </c>
      <c r="C144">
        <v>3</v>
      </c>
      <c r="D144" t="s">
        <v>135</v>
      </c>
      <c r="E144">
        <v>1</v>
      </c>
      <c r="F144" t="s">
        <v>156</v>
      </c>
      <c r="G144">
        <v>4</v>
      </c>
      <c r="H144">
        <v>3</v>
      </c>
      <c r="I144" t="s">
        <v>138</v>
      </c>
      <c r="J144" t="s">
        <v>135</v>
      </c>
      <c r="K144">
        <v>1</v>
      </c>
      <c r="L144" t="s">
        <v>142</v>
      </c>
      <c r="M144">
        <v>1.1499999999999999</v>
      </c>
      <c r="N144">
        <v>1.1499999999999999</v>
      </c>
      <c r="O144">
        <v>1.3225</v>
      </c>
      <c r="P144" t="s">
        <v>319</v>
      </c>
    </row>
    <row r="145" spans="1:16" x14ac:dyDescent="0.25">
      <c r="A145">
        <v>6</v>
      </c>
      <c r="B145" t="s">
        <v>301</v>
      </c>
      <c r="C145">
        <v>3</v>
      </c>
      <c r="D145" t="s">
        <v>135</v>
      </c>
      <c r="E145">
        <v>1</v>
      </c>
      <c r="F145" t="s">
        <v>157</v>
      </c>
      <c r="G145">
        <v>4</v>
      </c>
      <c r="H145">
        <v>4</v>
      </c>
      <c r="I145" t="s">
        <v>138</v>
      </c>
      <c r="J145" t="s">
        <v>138</v>
      </c>
      <c r="K145">
        <v>5</v>
      </c>
      <c r="L145" t="s">
        <v>130</v>
      </c>
      <c r="M145">
        <v>1</v>
      </c>
      <c r="N145">
        <v>1.1499999999999999</v>
      </c>
      <c r="O145">
        <v>1.1499999999999999</v>
      </c>
      <c r="P145" t="s">
        <v>320</v>
      </c>
    </row>
    <row r="146" spans="1:16" x14ac:dyDescent="0.25">
      <c r="A146">
        <v>6</v>
      </c>
      <c r="B146" t="s">
        <v>301</v>
      </c>
      <c r="C146">
        <v>3</v>
      </c>
      <c r="D146" t="s">
        <v>135</v>
      </c>
      <c r="E146">
        <v>1</v>
      </c>
      <c r="F146" t="s">
        <v>158</v>
      </c>
      <c r="G146">
        <v>4</v>
      </c>
      <c r="H146">
        <v>5</v>
      </c>
      <c r="I146" t="s">
        <v>138</v>
      </c>
      <c r="J146" t="s">
        <v>141</v>
      </c>
      <c r="K146">
        <v>3</v>
      </c>
      <c r="L146" t="s">
        <v>133</v>
      </c>
      <c r="M146">
        <v>0.5</v>
      </c>
      <c r="N146">
        <v>1.1499999999999999</v>
      </c>
      <c r="O146">
        <v>0.57499999999999996</v>
      </c>
      <c r="P146" t="s">
        <v>321</v>
      </c>
    </row>
    <row r="147" spans="1:16" x14ac:dyDescent="0.25">
      <c r="A147">
        <v>6</v>
      </c>
      <c r="B147" t="s">
        <v>301</v>
      </c>
      <c r="C147">
        <v>3</v>
      </c>
      <c r="D147" t="s">
        <v>135</v>
      </c>
      <c r="E147">
        <v>1</v>
      </c>
      <c r="F147" t="s">
        <v>159</v>
      </c>
      <c r="G147">
        <v>5</v>
      </c>
      <c r="H147">
        <v>1</v>
      </c>
      <c r="I147" t="s">
        <v>141</v>
      </c>
      <c r="J147" t="s">
        <v>129</v>
      </c>
      <c r="K147">
        <v>3</v>
      </c>
      <c r="L147" t="s">
        <v>133</v>
      </c>
      <c r="M147">
        <v>0.5</v>
      </c>
      <c r="N147">
        <v>0.9</v>
      </c>
      <c r="O147">
        <v>0.45</v>
      </c>
      <c r="P147" t="s">
        <v>322</v>
      </c>
    </row>
    <row r="148" spans="1:16" x14ac:dyDescent="0.25">
      <c r="A148">
        <v>6</v>
      </c>
      <c r="B148" t="s">
        <v>301</v>
      </c>
      <c r="C148">
        <v>3</v>
      </c>
      <c r="D148" t="s">
        <v>135</v>
      </c>
      <c r="E148">
        <v>1</v>
      </c>
      <c r="F148" t="s">
        <v>160</v>
      </c>
      <c r="G148">
        <v>5</v>
      </c>
      <c r="H148">
        <v>2</v>
      </c>
      <c r="I148" t="s">
        <v>141</v>
      </c>
      <c r="J148" t="s">
        <v>132</v>
      </c>
      <c r="K148">
        <v>4</v>
      </c>
      <c r="L148" t="s">
        <v>136</v>
      </c>
      <c r="M148">
        <v>0</v>
      </c>
      <c r="N148">
        <v>0.9</v>
      </c>
      <c r="O148">
        <v>0</v>
      </c>
      <c r="P148" t="s">
        <v>323</v>
      </c>
    </row>
    <row r="149" spans="1:16" x14ac:dyDescent="0.25">
      <c r="A149">
        <v>6</v>
      </c>
      <c r="B149" t="s">
        <v>301</v>
      </c>
      <c r="C149">
        <v>3</v>
      </c>
      <c r="D149" t="s">
        <v>135</v>
      </c>
      <c r="E149">
        <v>1</v>
      </c>
      <c r="F149" t="s">
        <v>161</v>
      </c>
      <c r="G149">
        <v>5</v>
      </c>
      <c r="H149">
        <v>3</v>
      </c>
      <c r="I149" t="s">
        <v>141</v>
      </c>
      <c r="J149" t="s">
        <v>135</v>
      </c>
      <c r="K149">
        <v>2</v>
      </c>
      <c r="L149" t="s">
        <v>139</v>
      </c>
      <c r="M149">
        <v>0.9</v>
      </c>
      <c r="N149">
        <v>0.9</v>
      </c>
      <c r="O149">
        <v>0.81</v>
      </c>
      <c r="P149" t="s">
        <v>324</v>
      </c>
    </row>
    <row r="150" spans="1:16" x14ac:dyDescent="0.25">
      <c r="A150">
        <v>6</v>
      </c>
      <c r="B150" t="s">
        <v>301</v>
      </c>
      <c r="C150">
        <v>3</v>
      </c>
      <c r="D150" t="s">
        <v>135</v>
      </c>
      <c r="E150">
        <v>1</v>
      </c>
      <c r="F150" t="s">
        <v>162</v>
      </c>
      <c r="G150">
        <v>5</v>
      </c>
      <c r="H150">
        <v>4</v>
      </c>
      <c r="I150" t="s">
        <v>141</v>
      </c>
      <c r="J150" t="s">
        <v>138</v>
      </c>
      <c r="K150">
        <v>1</v>
      </c>
      <c r="L150" t="s">
        <v>142</v>
      </c>
      <c r="M150">
        <v>1.1499999999999999</v>
      </c>
      <c r="N150">
        <v>0.9</v>
      </c>
      <c r="O150">
        <v>1.0349999999999999</v>
      </c>
      <c r="P150" t="s">
        <v>325</v>
      </c>
    </row>
    <row r="151" spans="1:16" x14ac:dyDescent="0.25">
      <c r="A151">
        <v>6</v>
      </c>
      <c r="B151" t="s">
        <v>301</v>
      </c>
      <c r="C151">
        <v>3</v>
      </c>
      <c r="D151" t="s">
        <v>135</v>
      </c>
      <c r="E151">
        <v>1</v>
      </c>
      <c r="F151" t="s">
        <v>163</v>
      </c>
      <c r="G151">
        <v>5</v>
      </c>
      <c r="H151">
        <v>5</v>
      </c>
      <c r="I151" t="s">
        <v>141</v>
      </c>
      <c r="J151" t="s">
        <v>141</v>
      </c>
      <c r="K151">
        <v>5</v>
      </c>
      <c r="L151" t="s">
        <v>130</v>
      </c>
      <c r="M151">
        <v>1</v>
      </c>
      <c r="N151">
        <v>0.9</v>
      </c>
      <c r="O151">
        <v>0.9</v>
      </c>
      <c r="P151" t="s">
        <v>326</v>
      </c>
    </row>
    <row r="152" spans="1:16" x14ac:dyDescent="0.25">
      <c r="A152">
        <v>7</v>
      </c>
      <c r="B152" t="s">
        <v>327</v>
      </c>
      <c r="C152">
        <v>2</v>
      </c>
      <c r="D152" t="s">
        <v>132</v>
      </c>
      <c r="E152">
        <v>1</v>
      </c>
      <c r="F152" t="s">
        <v>131</v>
      </c>
      <c r="G152">
        <v>1</v>
      </c>
      <c r="H152">
        <v>1</v>
      </c>
      <c r="I152" t="s">
        <v>129</v>
      </c>
      <c r="J152" t="s">
        <v>129</v>
      </c>
      <c r="K152">
        <v>5</v>
      </c>
      <c r="L152" t="s">
        <v>130</v>
      </c>
      <c r="M152">
        <v>1</v>
      </c>
      <c r="N152">
        <v>0.5</v>
      </c>
      <c r="O152">
        <v>0.5</v>
      </c>
      <c r="P152" t="s">
        <v>328</v>
      </c>
    </row>
    <row r="153" spans="1:16" x14ac:dyDescent="0.25">
      <c r="A153">
        <v>7</v>
      </c>
      <c r="B153" t="s">
        <v>327</v>
      </c>
      <c r="C153">
        <v>2</v>
      </c>
      <c r="D153" t="s">
        <v>132</v>
      </c>
      <c r="E153">
        <v>1</v>
      </c>
      <c r="F153" t="s">
        <v>134</v>
      </c>
      <c r="G153">
        <v>1</v>
      </c>
      <c r="H153">
        <v>2</v>
      </c>
      <c r="I153" t="s">
        <v>129</v>
      </c>
      <c r="J153" t="s">
        <v>132</v>
      </c>
      <c r="K153">
        <v>3</v>
      </c>
      <c r="L153" t="s">
        <v>133</v>
      </c>
      <c r="M153">
        <v>0.5</v>
      </c>
      <c r="N153">
        <v>0.5</v>
      </c>
      <c r="O153">
        <v>0.25</v>
      </c>
      <c r="P153" t="s">
        <v>329</v>
      </c>
    </row>
    <row r="154" spans="1:16" x14ac:dyDescent="0.25">
      <c r="A154">
        <v>7</v>
      </c>
      <c r="B154" t="s">
        <v>327</v>
      </c>
      <c r="C154">
        <v>2</v>
      </c>
      <c r="D154" t="s">
        <v>132</v>
      </c>
      <c r="E154">
        <v>1</v>
      </c>
      <c r="F154" t="s">
        <v>137</v>
      </c>
      <c r="G154">
        <v>1</v>
      </c>
      <c r="H154">
        <v>3</v>
      </c>
      <c r="I154" t="s">
        <v>129</v>
      </c>
      <c r="J154" t="s">
        <v>135</v>
      </c>
      <c r="K154">
        <v>4</v>
      </c>
      <c r="L154" t="s">
        <v>136</v>
      </c>
      <c r="M154">
        <v>0</v>
      </c>
      <c r="N154">
        <v>0.5</v>
      </c>
      <c r="O154">
        <v>0</v>
      </c>
      <c r="P154" t="s">
        <v>330</v>
      </c>
    </row>
    <row r="155" spans="1:16" x14ac:dyDescent="0.25">
      <c r="A155">
        <v>7</v>
      </c>
      <c r="B155" t="s">
        <v>327</v>
      </c>
      <c r="C155">
        <v>2</v>
      </c>
      <c r="D155" t="s">
        <v>132</v>
      </c>
      <c r="E155">
        <v>1</v>
      </c>
      <c r="F155" t="s">
        <v>140</v>
      </c>
      <c r="G155">
        <v>1</v>
      </c>
      <c r="H155">
        <v>4</v>
      </c>
      <c r="I155" t="s">
        <v>129</v>
      </c>
      <c r="J155" t="s">
        <v>138</v>
      </c>
      <c r="K155">
        <v>2</v>
      </c>
      <c r="L155" t="s">
        <v>139</v>
      </c>
      <c r="M155">
        <v>0.9</v>
      </c>
      <c r="N155">
        <v>0.5</v>
      </c>
      <c r="O155">
        <v>0.45</v>
      </c>
      <c r="P155" t="s">
        <v>331</v>
      </c>
    </row>
    <row r="156" spans="1:16" x14ac:dyDescent="0.25">
      <c r="A156">
        <v>7</v>
      </c>
      <c r="B156" t="s">
        <v>327</v>
      </c>
      <c r="C156">
        <v>2</v>
      </c>
      <c r="D156" t="s">
        <v>132</v>
      </c>
      <c r="E156">
        <v>1</v>
      </c>
      <c r="F156" t="s">
        <v>143</v>
      </c>
      <c r="G156">
        <v>1</v>
      </c>
      <c r="H156">
        <v>5</v>
      </c>
      <c r="I156" t="s">
        <v>129</v>
      </c>
      <c r="J156" t="s">
        <v>141</v>
      </c>
      <c r="K156">
        <v>1</v>
      </c>
      <c r="L156" t="s">
        <v>142</v>
      </c>
      <c r="M156">
        <v>1.1499999999999999</v>
      </c>
      <c r="N156">
        <v>0.5</v>
      </c>
      <c r="O156">
        <v>0.57499999999999996</v>
      </c>
      <c r="P156" t="s">
        <v>332</v>
      </c>
    </row>
    <row r="157" spans="1:16" x14ac:dyDescent="0.25">
      <c r="A157">
        <v>7</v>
      </c>
      <c r="B157" t="s">
        <v>327</v>
      </c>
      <c r="C157">
        <v>2</v>
      </c>
      <c r="D157" t="s">
        <v>132</v>
      </c>
      <c r="E157">
        <v>1</v>
      </c>
      <c r="F157" t="s">
        <v>144</v>
      </c>
      <c r="G157">
        <v>2</v>
      </c>
      <c r="H157">
        <v>1</v>
      </c>
      <c r="I157" t="s">
        <v>132</v>
      </c>
      <c r="J157" t="s">
        <v>129</v>
      </c>
      <c r="K157">
        <v>1</v>
      </c>
      <c r="L157" t="s">
        <v>142</v>
      </c>
      <c r="M157">
        <v>1.1499999999999999</v>
      </c>
      <c r="N157">
        <v>1</v>
      </c>
      <c r="O157">
        <v>1.1499999999999999</v>
      </c>
      <c r="P157" t="s">
        <v>333</v>
      </c>
    </row>
    <row r="158" spans="1:16" x14ac:dyDescent="0.25">
      <c r="A158">
        <v>7</v>
      </c>
      <c r="B158" t="s">
        <v>327</v>
      </c>
      <c r="C158">
        <v>2</v>
      </c>
      <c r="D158" t="s">
        <v>132</v>
      </c>
      <c r="E158">
        <v>1</v>
      </c>
      <c r="F158" t="s">
        <v>145</v>
      </c>
      <c r="G158">
        <v>2</v>
      </c>
      <c r="H158">
        <v>2</v>
      </c>
      <c r="I158" t="s">
        <v>132</v>
      </c>
      <c r="J158" t="s">
        <v>132</v>
      </c>
      <c r="K158">
        <v>5</v>
      </c>
      <c r="L158" t="s">
        <v>130</v>
      </c>
      <c r="M158">
        <v>1</v>
      </c>
      <c r="N158">
        <v>1</v>
      </c>
      <c r="O158">
        <v>1</v>
      </c>
      <c r="P158" t="s">
        <v>334</v>
      </c>
    </row>
    <row r="159" spans="1:16" x14ac:dyDescent="0.25">
      <c r="A159">
        <v>7</v>
      </c>
      <c r="B159" t="s">
        <v>327</v>
      </c>
      <c r="C159">
        <v>2</v>
      </c>
      <c r="D159" t="s">
        <v>132</v>
      </c>
      <c r="E159">
        <v>1</v>
      </c>
      <c r="F159" t="s">
        <v>146</v>
      </c>
      <c r="G159">
        <v>2</v>
      </c>
      <c r="H159">
        <v>3</v>
      </c>
      <c r="I159" t="s">
        <v>132</v>
      </c>
      <c r="J159" t="s">
        <v>135</v>
      </c>
      <c r="K159">
        <v>3</v>
      </c>
      <c r="L159" t="s">
        <v>133</v>
      </c>
      <c r="M159">
        <v>0.5</v>
      </c>
      <c r="N159">
        <v>1</v>
      </c>
      <c r="O159">
        <v>0.5</v>
      </c>
      <c r="P159" t="s">
        <v>335</v>
      </c>
    </row>
    <row r="160" spans="1:16" x14ac:dyDescent="0.25">
      <c r="A160">
        <v>7</v>
      </c>
      <c r="B160" t="s">
        <v>327</v>
      </c>
      <c r="C160">
        <v>2</v>
      </c>
      <c r="D160" t="s">
        <v>132</v>
      </c>
      <c r="E160">
        <v>1</v>
      </c>
      <c r="F160" t="s">
        <v>147</v>
      </c>
      <c r="G160">
        <v>2</v>
      </c>
      <c r="H160">
        <v>4</v>
      </c>
      <c r="I160" t="s">
        <v>132</v>
      </c>
      <c r="J160" t="s">
        <v>138</v>
      </c>
      <c r="K160">
        <v>4</v>
      </c>
      <c r="L160" t="s">
        <v>136</v>
      </c>
      <c r="M160">
        <v>0</v>
      </c>
      <c r="N160">
        <v>1</v>
      </c>
      <c r="O160">
        <v>0</v>
      </c>
      <c r="P160" t="s">
        <v>336</v>
      </c>
    </row>
    <row r="161" spans="1:16" x14ac:dyDescent="0.25">
      <c r="A161">
        <v>7</v>
      </c>
      <c r="B161" t="s">
        <v>327</v>
      </c>
      <c r="C161">
        <v>2</v>
      </c>
      <c r="D161" t="s">
        <v>132</v>
      </c>
      <c r="E161">
        <v>1</v>
      </c>
      <c r="F161" t="s">
        <v>148</v>
      </c>
      <c r="G161">
        <v>2</v>
      </c>
      <c r="H161">
        <v>5</v>
      </c>
      <c r="I161" t="s">
        <v>132</v>
      </c>
      <c r="J161" t="s">
        <v>141</v>
      </c>
      <c r="K161">
        <v>2</v>
      </c>
      <c r="L161" t="s">
        <v>139</v>
      </c>
      <c r="M161">
        <v>0.9</v>
      </c>
      <c r="N161">
        <v>1</v>
      </c>
      <c r="O161">
        <v>0.9</v>
      </c>
      <c r="P161" t="s">
        <v>337</v>
      </c>
    </row>
    <row r="162" spans="1:16" x14ac:dyDescent="0.25">
      <c r="A162">
        <v>7</v>
      </c>
      <c r="B162" t="s">
        <v>327</v>
      </c>
      <c r="C162">
        <v>2</v>
      </c>
      <c r="D162" t="s">
        <v>132</v>
      </c>
      <c r="E162">
        <v>1</v>
      </c>
      <c r="F162" t="s">
        <v>149</v>
      </c>
      <c r="G162">
        <v>3</v>
      </c>
      <c r="H162">
        <v>1</v>
      </c>
      <c r="I162" t="s">
        <v>135</v>
      </c>
      <c r="J162" t="s">
        <v>129</v>
      </c>
      <c r="K162">
        <v>2</v>
      </c>
      <c r="L162" t="s">
        <v>139</v>
      </c>
      <c r="M162">
        <v>0.9</v>
      </c>
      <c r="N162">
        <v>1.1499999999999999</v>
      </c>
      <c r="O162">
        <v>1.0349999999999999</v>
      </c>
      <c r="P162" t="s">
        <v>338</v>
      </c>
    </row>
    <row r="163" spans="1:16" x14ac:dyDescent="0.25">
      <c r="A163">
        <v>7</v>
      </c>
      <c r="B163" t="s">
        <v>327</v>
      </c>
      <c r="C163">
        <v>2</v>
      </c>
      <c r="D163" t="s">
        <v>132</v>
      </c>
      <c r="E163">
        <v>1</v>
      </c>
      <c r="F163" t="s">
        <v>150</v>
      </c>
      <c r="G163">
        <v>3</v>
      </c>
      <c r="H163">
        <v>2</v>
      </c>
      <c r="I163" t="s">
        <v>135</v>
      </c>
      <c r="J163" t="s">
        <v>132</v>
      </c>
      <c r="K163">
        <v>1</v>
      </c>
      <c r="L163" t="s">
        <v>142</v>
      </c>
      <c r="M163">
        <v>1.1499999999999999</v>
      </c>
      <c r="N163">
        <v>1.1499999999999999</v>
      </c>
      <c r="O163">
        <v>1.3225</v>
      </c>
      <c r="P163" t="s">
        <v>339</v>
      </c>
    </row>
    <row r="164" spans="1:16" x14ac:dyDescent="0.25">
      <c r="A164">
        <v>7</v>
      </c>
      <c r="B164" t="s">
        <v>327</v>
      </c>
      <c r="C164">
        <v>2</v>
      </c>
      <c r="D164" t="s">
        <v>132</v>
      </c>
      <c r="E164">
        <v>1</v>
      </c>
      <c r="F164" t="s">
        <v>151</v>
      </c>
      <c r="G164">
        <v>3</v>
      </c>
      <c r="H164">
        <v>3</v>
      </c>
      <c r="I164" t="s">
        <v>135</v>
      </c>
      <c r="J164" t="s">
        <v>135</v>
      </c>
      <c r="K164">
        <v>5</v>
      </c>
      <c r="L164" t="s">
        <v>130</v>
      </c>
      <c r="M164">
        <v>1</v>
      </c>
      <c r="N164">
        <v>1.1499999999999999</v>
      </c>
      <c r="O164">
        <v>1.1499999999999999</v>
      </c>
      <c r="P164" t="s">
        <v>340</v>
      </c>
    </row>
    <row r="165" spans="1:16" x14ac:dyDescent="0.25">
      <c r="A165">
        <v>7</v>
      </c>
      <c r="B165" t="s">
        <v>327</v>
      </c>
      <c r="C165">
        <v>2</v>
      </c>
      <c r="D165" t="s">
        <v>132</v>
      </c>
      <c r="E165">
        <v>1</v>
      </c>
      <c r="F165" t="s">
        <v>152</v>
      </c>
      <c r="G165">
        <v>3</v>
      </c>
      <c r="H165">
        <v>4</v>
      </c>
      <c r="I165" t="s">
        <v>135</v>
      </c>
      <c r="J165" t="s">
        <v>138</v>
      </c>
      <c r="K165">
        <v>3</v>
      </c>
      <c r="L165" t="s">
        <v>133</v>
      </c>
      <c r="M165">
        <v>0.5</v>
      </c>
      <c r="N165">
        <v>1.1499999999999999</v>
      </c>
      <c r="O165">
        <v>0.57499999999999996</v>
      </c>
      <c r="P165" t="s">
        <v>341</v>
      </c>
    </row>
    <row r="166" spans="1:16" x14ac:dyDescent="0.25">
      <c r="A166">
        <v>7</v>
      </c>
      <c r="B166" t="s">
        <v>327</v>
      </c>
      <c r="C166">
        <v>2</v>
      </c>
      <c r="D166" t="s">
        <v>132</v>
      </c>
      <c r="E166">
        <v>1</v>
      </c>
      <c r="F166" t="s">
        <v>153</v>
      </c>
      <c r="G166">
        <v>3</v>
      </c>
      <c r="H166">
        <v>5</v>
      </c>
      <c r="I166" t="s">
        <v>135</v>
      </c>
      <c r="J166" t="s">
        <v>141</v>
      </c>
      <c r="K166">
        <v>4</v>
      </c>
      <c r="L166" t="s">
        <v>136</v>
      </c>
      <c r="M166">
        <v>0</v>
      </c>
      <c r="N166">
        <v>1.1499999999999999</v>
      </c>
      <c r="O166">
        <v>0</v>
      </c>
      <c r="P166" t="s">
        <v>342</v>
      </c>
    </row>
    <row r="167" spans="1:16" x14ac:dyDescent="0.25">
      <c r="A167">
        <v>7</v>
      </c>
      <c r="B167" t="s">
        <v>327</v>
      </c>
      <c r="C167">
        <v>2</v>
      </c>
      <c r="D167" t="s">
        <v>132</v>
      </c>
      <c r="E167">
        <v>1</v>
      </c>
      <c r="F167" t="s">
        <v>154</v>
      </c>
      <c r="G167">
        <v>4</v>
      </c>
      <c r="H167">
        <v>1</v>
      </c>
      <c r="I167" t="s">
        <v>138</v>
      </c>
      <c r="J167" t="s">
        <v>129</v>
      </c>
      <c r="K167">
        <v>4</v>
      </c>
      <c r="L167" t="s">
        <v>136</v>
      </c>
      <c r="M167">
        <v>0</v>
      </c>
      <c r="N167">
        <v>0.9</v>
      </c>
      <c r="O167">
        <v>0</v>
      </c>
      <c r="P167" t="s">
        <v>343</v>
      </c>
    </row>
    <row r="168" spans="1:16" x14ac:dyDescent="0.25">
      <c r="A168">
        <v>7</v>
      </c>
      <c r="B168" t="s">
        <v>327</v>
      </c>
      <c r="C168">
        <v>2</v>
      </c>
      <c r="D168" t="s">
        <v>132</v>
      </c>
      <c r="E168">
        <v>1</v>
      </c>
      <c r="F168" t="s">
        <v>155</v>
      </c>
      <c r="G168">
        <v>4</v>
      </c>
      <c r="H168">
        <v>2</v>
      </c>
      <c r="I168" t="s">
        <v>138</v>
      </c>
      <c r="J168" t="s">
        <v>132</v>
      </c>
      <c r="K168">
        <v>2</v>
      </c>
      <c r="L168" t="s">
        <v>139</v>
      </c>
      <c r="M168">
        <v>0.9</v>
      </c>
      <c r="N168">
        <v>0.9</v>
      </c>
      <c r="O168">
        <v>0.81</v>
      </c>
      <c r="P168" t="s">
        <v>344</v>
      </c>
    </row>
    <row r="169" spans="1:16" x14ac:dyDescent="0.25">
      <c r="A169">
        <v>7</v>
      </c>
      <c r="B169" t="s">
        <v>327</v>
      </c>
      <c r="C169">
        <v>2</v>
      </c>
      <c r="D169" t="s">
        <v>132</v>
      </c>
      <c r="E169">
        <v>1</v>
      </c>
      <c r="F169" t="s">
        <v>156</v>
      </c>
      <c r="G169">
        <v>4</v>
      </c>
      <c r="H169">
        <v>3</v>
      </c>
      <c r="I169" t="s">
        <v>138</v>
      </c>
      <c r="J169" t="s">
        <v>135</v>
      </c>
      <c r="K169">
        <v>1</v>
      </c>
      <c r="L169" t="s">
        <v>142</v>
      </c>
      <c r="M169">
        <v>1.1499999999999999</v>
      </c>
      <c r="N169">
        <v>0.9</v>
      </c>
      <c r="O169">
        <v>1.0349999999999999</v>
      </c>
      <c r="P169" t="s">
        <v>345</v>
      </c>
    </row>
    <row r="170" spans="1:16" x14ac:dyDescent="0.25">
      <c r="A170">
        <v>7</v>
      </c>
      <c r="B170" t="s">
        <v>327</v>
      </c>
      <c r="C170">
        <v>2</v>
      </c>
      <c r="D170" t="s">
        <v>132</v>
      </c>
      <c r="E170">
        <v>1</v>
      </c>
      <c r="F170" t="s">
        <v>157</v>
      </c>
      <c r="G170">
        <v>4</v>
      </c>
      <c r="H170">
        <v>4</v>
      </c>
      <c r="I170" t="s">
        <v>138</v>
      </c>
      <c r="J170" t="s">
        <v>138</v>
      </c>
      <c r="K170">
        <v>5</v>
      </c>
      <c r="L170" t="s">
        <v>130</v>
      </c>
      <c r="M170">
        <v>1</v>
      </c>
      <c r="N170">
        <v>0.9</v>
      </c>
      <c r="O170">
        <v>0.9</v>
      </c>
      <c r="P170" t="s">
        <v>346</v>
      </c>
    </row>
    <row r="171" spans="1:16" x14ac:dyDescent="0.25">
      <c r="A171">
        <v>7</v>
      </c>
      <c r="B171" t="s">
        <v>327</v>
      </c>
      <c r="C171">
        <v>2</v>
      </c>
      <c r="D171" t="s">
        <v>132</v>
      </c>
      <c r="E171">
        <v>1</v>
      </c>
      <c r="F171" t="s">
        <v>158</v>
      </c>
      <c r="G171">
        <v>4</v>
      </c>
      <c r="H171">
        <v>5</v>
      </c>
      <c r="I171" t="s">
        <v>138</v>
      </c>
      <c r="J171" t="s">
        <v>141</v>
      </c>
      <c r="K171">
        <v>3</v>
      </c>
      <c r="L171" t="s">
        <v>133</v>
      </c>
      <c r="M171">
        <v>0.5</v>
      </c>
      <c r="N171">
        <v>0.9</v>
      </c>
      <c r="O171">
        <v>0.45</v>
      </c>
      <c r="P171" t="s">
        <v>347</v>
      </c>
    </row>
    <row r="172" spans="1:16" x14ac:dyDescent="0.25">
      <c r="A172">
        <v>7</v>
      </c>
      <c r="B172" t="s">
        <v>327</v>
      </c>
      <c r="C172">
        <v>2</v>
      </c>
      <c r="D172" t="s">
        <v>132</v>
      </c>
      <c r="E172">
        <v>1</v>
      </c>
      <c r="F172" t="s">
        <v>159</v>
      </c>
      <c r="G172">
        <v>5</v>
      </c>
      <c r="H172">
        <v>1</v>
      </c>
      <c r="I172" t="s">
        <v>141</v>
      </c>
      <c r="J172" t="s">
        <v>129</v>
      </c>
      <c r="K172">
        <v>3</v>
      </c>
      <c r="L172" t="s">
        <v>133</v>
      </c>
      <c r="M172">
        <v>0.5</v>
      </c>
      <c r="N172">
        <v>0</v>
      </c>
      <c r="O172">
        <v>0</v>
      </c>
      <c r="P172" t="s">
        <v>348</v>
      </c>
    </row>
    <row r="173" spans="1:16" x14ac:dyDescent="0.25">
      <c r="A173">
        <v>7</v>
      </c>
      <c r="B173" t="s">
        <v>327</v>
      </c>
      <c r="C173">
        <v>2</v>
      </c>
      <c r="D173" t="s">
        <v>132</v>
      </c>
      <c r="E173">
        <v>1</v>
      </c>
      <c r="F173" t="s">
        <v>160</v>
      </c>
      <c r="G173">
        <v>5</v>
      </c>
      <c r="H173">
        <v>2</v>
      </c>
      <c r="I173" t="s">
        <v>141</v>
      </c>
      <c r="J173" t="s">
        <v>132</v>
      </c>
      <c r="K173">
        <v>4</v>
      </c>
      <c r="L173" t="s">
        <v>136</v>
      </c>
      <c r="M173">
        <v>0</v>
      </c>
      <c r="N173">
        <v>0</v>
      </c>
      <c r="O173">
        <v>0</v>
      </c>
      <c r="P173" t="s">
        <v>349</v>
      </c>
    </row>
    <row r="174" spans="1:16" x14ac:dyDescent="0.25">
      <c r="A174">
        <v>7</v>
      </c>
      <c r="B174" t="s">
        <v>327</v>
      </c>
      <c r="C174">
        <v>2</v>
      </c>
      <c r="D174" t="s">
        <v>132</v>
      </c>
      <c r="E174">
        <v>1</v>
      </c>
      <c r="F174" t="s">
        <v>161</v>
      </c>
      <c r="G174">
        <v>5</v>
      </c>
      <c r="H174">
        <v>3</v>
      </c>
      <c r="I174" t="s">
        <v>141</v>
      </c>
      <c r="J174" t="s">
        <v>135</v>
      </c>
      <c r="K174">
        <v>2</v>
      </c>
      <c r="L174" t="s">
        <v>139</v>
      </c>
      <c r="M174">
        <v>0.9</v>
      </c>
      <c r="N174">
        <v>0</v>
      </c>
      <c r="O174">
        <v>0</v>
      </c>
      <c r="P174" t="s">
        <v>350</v>
      </c>
    </row>
    <row r="175" spans="1:16" x14ac:dyDescent="0.25">
      <c r="A175">
        <v>7</v>
      </c>
      <c r="B175" t="s">
        <v>327</v>
      </c>
      <c r="C175">
        <v>2</v>
      </c>
      <c r="D175" t="s">
        <v>132</v>
      </c>
      <c r="E175">
        <v>1</v>
      </c>
      <c r="F175" t="s">
        <v>162</v>
      </c>
      <c r="G175">
        <v>5</v>
      </c>
      <c r="H175">
        <v>4</v>
      </c>
      <c r="I175" t="s">
        <v>141</v>
      </c>
      <c r="J175" t="s">
        <v>138</v>
      </c>
      <c r="K175">
        <v>1</v>
      </c>
      <c r="L175" t="s">
        <v>142</v>
      </c>
      <c r="M175">
        <v>1.1499999999999999</v>
      </c>
      <c r="N175">
        <v>0</v>
      </c>
      <c r="O175">
        <v>0</v>
      </c>
      <c r="P175" t="s">
        <v>351</v>
      </c>
    </row>
    <row r="176" spans="1:16" x14ac:dyDescent="0.25">
      <c r="A176">
        <v>7</v>
      </c>
      <c r="B176" t="s">
        <v>327</v>
      </c>
      <c r="C176">
        <v>2</v>
      </c>
      <c r="D176" t="s">
        <v>132</v>
      </c>
      <c r="E176">
        <v>1</v>
      </c>
      <c r="F176" t="s">
        <v>163</v>
      </c>
      <c r="G176">
        <v>5</v>
      </c>
      <c r="H176">
        <v>5</v>
      </c>
      <c r="I176" t="s">
        <v>141</v>
      </c>
      <c r="J176" t="s">
        <v>141</v>
      </c>
      <c r="K176">
        <v>5</v>
      </c>
      <c r="L176" t="s">
        <v>130</v>
      </c>
      <c r="M176">
        <v>1</v>
      </c>
      <c r="N176">
        <v>0</v>
      </c>
      <c r="O176">
        <v>0</v>
      </c>
      <c r="P176" t="s">
        <v>352</v>
      </c>
    </row>
    <row r="177" spans="1:16" x14ac:dyDescent="0.25">
      <c r="A177">
        <v>8</v>
      </c>
      <c r="B177" t="s">
        <v>353</v>
      </c>
      <c r="C177">
        <v>2</v>
      </c>
      <c r="D177" t="s">
        <v>132</v>
      </c>
      <c r="E177">
        <v>1.1499999999999999</v>
      </c>
      <c r="F177" t="s">
        <v>131</v>
      </c>
      <c r="G177">
        <v>1</v>
      </c>
      <c r="H177">
        <v>1</v>
      </c>
      <c r="I177" t="s">
        <v>129</v>
      </c>
      <c r="J177" t="s">
        <v>129</v>
      </c>
      <c r="K177">
        <v>5</v>
      </c>
      <c r="L177" t="s">
        <v>130</v>
      </c>
      <c r="M177">
        <v>1</v>
      </c>
      <c r="N177">
        <v>0.5</v>
      </c>
      <c r="O177">
        <v>0.5</v>
      </c>
      <c r="P177" t="s">
        <v>354</v>
      </c>
    </row>
    <row r="178" spans="1:16" x14ac:dyDescent="0.25">
      <c r="A178">
        <v>8</v>
      </c>
      <c r="B178" t="s">
        <v>353</v>
      </c>
      <c r="C178">
        <v>2</v>
      </c>
      <c r="D178" t="s">
        <v>132</v>
      </c>
      <c r="E178">
        <v>1.1499999999999999</v>
      </c>
      <c r="F178" t="s">
        <v>134</v>
      </c>
      <c r="G178">
        <v>1</v>
      </c>
      <c r="H178">
        <v>2</v>
      </c>
      <c r="I178" t="s">
        <v>129</v>
      </c>
      <c r="J178" t="s">
        <v>132</v>
      </c>
      <c r="K178">
        <v>3</v>
      </c>
      <c r="L178" t="s">
        <v>133</v>
      </c>
      <c r="M178">
        <v>0.5</v>
      </c>
      <c r="N178">
        <v>0.5</v>
      </c>
      <c r="O178">
        <v>0.25</v>
      </c>
      <c r="P178" t="s">
        <v>355</v>
      </c>
    </row>
    <row r="179" spans="1:16" x14ac:dyDescent="0.25">
      <c r="A179">
        <v>8</v>
      </c>
      <c r="B179" t="s">
        <v>353</v>
      </c>
      <c r="C179">
        <v>2</v>
      </c>
      <c r="D179" t="s">
        <v>132</v>
      </c>
      <c r="E179">
        <v>1.1499999999999999</v>
      </c>
      <c r="F179" t="s">
        <v>137</v>
      </c>
      <c r="G179">
        <v>1</v>
      </c>
      <c r="H179">
        <v>3</v>
      </c>
      <c r="I179" t="s">
        <v>129</v>
      </c>
      <c r="J179" t="s">
        <v>135</v>
      </c>
      <c r="K179">
        <v>4</v>
      </c>
      <c r="L179" t="s">
        <v>136</v>
      </c>
      <c r="M179">
        <v>0</v>
      </c>
      <c r="N179">
        <v>0.5</v>
      </c>
      <c r="O179">
        <v>0</v>
      </c>
      <c r="P179" t="s">
        <v>356</v>
      </c>
    </row>
    <row r="180" spans="1:16" x14ac:dyDescent="0.25">
      <c r="A180">
        <v>8</v>
      </c>
      <c r="B180" t="s">
        <v>353</v>
      </c>
      <c r="C180">
        <v>2</v>
      </c>
      <c r="D180" t="s">
        <v>132</v>
      </c>
      <c r="E180">
        <v>1.1499999999999999</v>
      </c>
      <c r="F180" t="s">
        <v>140</v>
      </c>
      <c r="G180">
        <v>1</v>
      </c>
      <c r="H180">
        <v>4</v>
      </c>
      <c r="I180" t="s">
        <v>129</v>
      </c>
      <c r="J180" t="s">
        <v>138</v>
      </c>
      <c r="K180">
        <v>2</v>
      </c>
      <c r="L180" t="s">
        <v>139</v>
      </c>
      <c r="M180">
        <v>0.9</v>
      </c>
      <c r="N180">
        <v>0.5</v>
      </c>
      <c r="O180">
        <v>0.45</v>
      </c>
      <c r="P180" t="s">
        <v>357</v>
      </c>
    </row>
    <row r="181" spans="1:16" x14ac:dyDescent="0.25">
      <c r="A181">
        <v>8</v>
      </c>
      <c r="B181" t="s">
        <v>353</v>
      </c>
      <c r="C181">
        <v>2</v>
      </c>
      <c r="D181" t="s">
        <v>132</v>
      </c>
      <c r="E181">
        <v>1.1499999999999999</v>
      </c>
      <c r="F181" t="s">
        <v>143</v>
      </c>
      <c r="G181">
        <v>1</v>
      </c>
      <c r="H181">
        <v>5</v>
      </c>
      <c r="I181" t="s">
        <v>129</v>
      </c>
      <c r="J181" t="s">
        <v>141</v>
      </c>
      <c r="K181">
        <v>1</v>
      </c>
      <c r="L181" t="s">
        <v>142</v>
      </c>
      <c r="M181">
        <v>1.1499999999999999</v>
      </c>
      <c r="N181">
        <v>0.5</v>
      </c>
      <c r="O181">
        <v>0.57499999999999996</v>
      </c>
      <c r="P181" t="s">
        <v>358</v>
      </c>
    </row>
    <row r="182" spans="1:16" x14ac:dyDescent="0.25">
      <c r="A182">
        <v>8</v>
      </c>
      <c r="B182" t="s">
        <v>353</v>
      </c>
      <c r="C182">
        <v>2</v>
      </c>
      <c r="D182" t="s">
        <v>132</v>
      </c>
      <c r="E182">
        <v>1.1499999999999999</v>
      </c>
      <c r="F182" t="s">
        <v>144</v>
      </c>
      <c r="G182">
        <v>2</v>
      </c>
      <c r="H182">
        <v>1</v>
      </c>
      <c r="I182" t="s">
        <v>132</v>
      </c>
      <c r="J182" t="s">
        <v>129</v>
      </c>
      <c r="K182">
        <v>1</v>
      </c>
      <c r="L182" t="s">
        <v>142</v>
      </c>
      <c r="M182">
        <v>1.1499999999999999</v>
      </c>
      <c r="N182">
        <v>1.1499999999999999</v>
      </c>
      <c r="O182">
        <v>1.3225</v>
      </c>
      <c r="P182" t="s">
        <v>359</v>
      </c>
    </row>
    <row r="183" spans="1:16" x14ac:dyDescent="0.25">
      <c r="A183">
        <v>8</v>
      </c>
      <c r="B183" t="s">
        <v>353</v>
      </c>
      <c r="C183">
        <v>2</v>
      </c>
      <c r="D183" t="s">
        <v>132</v>
      </c>
      <c r="E183">
        <v>1.1499999999999999</v>
      </c>
      <c r="F183" t="s">
        <v>145</v>
      </c>
      <c r="G183">
        <v>2</v>
      </c>
      <c r="H183">
        <v>2</v>
      </c>
      <c r="I183" t="s">
        <v>132</v>
      </c>
      <c r="J183" t="s">
        <v>132</v>
      </c>
      <c r="K183">
        <v>5</v>
      </c>
      <c r="L183" t="s">
        <v>130</v>
      </c>
      <c r="M183">
        <v>1</v>
      </c>
      <c r="N183">
        <v>1.1499999999999999</v>
      </c>
      <c r="O183">
        <v>1.1499999999999999</v>
      </c>
      <c r="P183" t="s">
        <v>360</v>
      </c>
    </row>
    <row r="184" spans="1:16" x14ac:dyDescent="0.25">
      <c r="A184">
        <v>8</v>
      </c>
      <c r="B184" t="s">
        <v>353</v>
      </c>
      <c r="C184">
        <v>2</v>
      </c>
      <c r="D184" t="s">
        <v>132</v>
      </c>
      <c r="E184">
        <v>1.1499999999999999</v>
      </c>
      <c r="F184" t="s">
        <v>146</v>
      </c>
      <c r="G184">
        <v>2</v>
      </c>
      <c r="H184">
        <v>3</v>
      </c>
      <c r="I184" t="s">
        <v>132</v>
      </c>
      <c r="J184" t="s">
        <v>135</v>
      </c>
      <c r="K184">
        <v>3</v>
      </c>
      <c r="L184" t="s">
        <v>133</v>
      </c>
      <c r="M184">
        <v>0.5</v>
      </c>
      <c r="N184">
        <v>1.1499999999999999</v>
      </c>
      <c r="O184">
        <v>0.57499999999999996</v>
      </c>
      <c r="P184" t="s">
        <v>361</v>
      </c>
    </row>
    <row r="185" spans="1:16" x14ac:dyDescent="0.25">
      <c r="A185">
        <v>8</v>
      </c>
      <c r="B185" t="s">
        <v>353</v>
      </c>
      <c r="C185">
        <v>2</v>
      </c>
      <c r="D185" t="s">
        <v>132</v>
      </c>
      <c r="E185">
        <v>1.1499999999999999</v>
      </c>
      <c r="F185" t="s">
        <v>147</v>
      </c>
      <c r="G185">
        <v>2</v>
      </c>
      <c r="H185">
        <v>4</v>
      </c>
      <c r="I185" t="s">
        <v>132</v>
      </c>
      <c r="J185" t="s">
        <v>138</v>
      </c>
      <c r="K185">
        <v>4</v>
      </c>
      <c r="L185" t="s">
        <v>136</v>
      </c>
      <c r="M185">
        <v>0</v>
      </c>
      <c r="N185">
        <v>1.1499999999999999</v>
      </c>
      <c r="O185">
        <v>0</v>
      </c>
      <c r="P185" t="s">
        <v>362</v>
      </c>
    </row>
    <row r="186" spans="1:16" x14ac:dyDescent="0.25">
      <c r="A186">
        <v>8</v>
      </c>
      <c r="B186" t="s">
        <v>353</v>
      </c>
      <c r="C186">
        <v>2</v>
      </c>
      <c r="D186" t="s">
        <v>132</v>
      </c>
      <c r="E186">
        <v>1.1499999999999999</v>
      </c>
      <c r="F186" t="s">
        <v>148</v>
      </c>
      <c r="G186">
        <v>2</v>
      </c>
      <c r="H186">
        <v>5</v>
      </c>
      <c r="I186" t="s">
        <v>132</v>
      </c>
      <c r="J186" t="s">
        <v>141</v>
      </c>
      <c r="K186">
        <v>2</v>
      </c>
      <c r="L186" t="s">
        <v>139</v>
      </c>
      <c r="M186">
        <v>0.9</v>
      </c>
      <c r="N186">
        <v>1.1499999999999999</v>
      </c>
      <c r="O186">
        <v>1.0349999999999999</v>
      </c>
      <c r="P186" t="s">
        <v>363</v>
      </c>
    </row>
    <row r="187" spans="1:16" x14ac:dyDescent="0.25">
      <c r="A187">
        <v>8</v>
      </c>
      <c r="B187" t="s">
        <v>353</v>
      </c>
      <c r="C187">
        <v>2</v>
      </c>
      <c r="D187" t="s">
        <v>132</v>
      </c>
      <c r="E187">
        <v>1.1499999999999999</v>
      </c>
      <c r="F187" t="s">
        <v>149</v>
      </c>
      <c r="G187">
        <v>3</v>
      </c>
      <c r="H187">
        <v>1</v>
      </c>
      <c r="I187" t="s">
        <v>135</v>
      </c>
      <c r="J187" t="s">
        <v>129</v>
      </c>
      <c r="K187">
        <v>2</v>
      </c>
      <c r="L187" t="s">
        <v>139</v>
      </c>
      <c r="M187">
        <v>0.9</v>
      </c>
      <c r="N187">
        <v>1.1499999999999999</v>
      </c>
      <c r="O187">
        <v>1.0349999999999999</v>
      </c>
      <c r="P187" t="s">
        <v>364</v>
      </c>
    </row>
    <row r="188" spans="1:16" x14ac:dyDescent="0.25">
      <c r="A188">
        <v>8</v>
      </c>
      <c r="B188" t="s">
        <v>353</v>
      </c>
      <c r="C188">
        <v>2</v>
      </c>
      <c r="D188" t="s">
        <v>132</v>
      </c>
      <c r="E188">
        <v>1.1499999999999999</v>
      </c>
      <c r="F188" t="s">
        <v>150</v>
      </c>
      <c r="G188">
        <v>3</v>
      </c>
      <c r="H188">
        <v>2</v>
      </c>
      <c r="I188" t="s">
        <v>135</v>
      </c>
      <c r="J188" t="s">
        <v>132</v>
      </c>
      <c r="K188">
        <v>1</v>
      </c>
      <c r="L188" t="s">
        <v>142</v>
      </c>
      <c r="M188">
        <v>1.1499999999999999</v>
      </c>
      <c r="N188">
        <v>1.1499999999999999</v>
      </c>
      <c r="O188">
        <v>1.3225</v>
      </c>
      <c r="P188" t="s">
        <v>365</v>
      </c>
    </row>
    <row r="189" spans="1:16" x14ac:dyDescent="0.25">
      <c r="A189">
        <v>8</v>
      </c>
      <c r="B189" t="s">
        <v>353</v>
      </c>
      <c r="C189">
        <v>2</v>
      </c>
      <c r="D189" t="s">
        <v>132</v>
      </c>
      <c r="E189">
        <v>1.1499999999999999</v>
      </c>
      <c r="F189" t="s">
        <v>151</v>
      </c>
      <c r="G189">
        <v>3</v>
      </c>
      <c r="H189">
        <v>3</v>
      </c>
      <c r="I189" t="s">
        <v>135</v>
      </c>
      <c r="J189" t="s">
        <v>135</v>
      </c>
      <c r="K189">
        <v>5</v>
      </c>
      <c r="L189" t="s">
        <v>130</v>
      </c>
      <c r="M189">
        <v>1</v>
      </c>
      <c r="N189">
        <v>1.1499999999999999</v>
      </c>
      <c r="O189">
        <v>1.1499999999999999</v>
      </c>
      <c r="P189" t="s">
        <v>366</v>
      </c>
    </row>
    <row r="190" spans="1:16" x14ac:dyDescent="0.25">
      <c r="A190">
        <v>8</v>
      </c>
      <c r="B190" t="s">
        <v>353</v>
      </c>
      <c r="C190">
        <v>2</v>
      </c>
      <c r="D190" t="s">
        <v>132</v>
      </c>
      <c r="E190">
        <v>1.1499999999999999</v>
      </c>
      <c r="F190" t="s">
        <v>152</v>
      </c>
      <c r="G190">
        <v>3</v>
      </c>
      <c r="H190">
        <v>4</v>
      </c>
      <c r="I190" t="s">
        <v>135</v>
      </c>
      <c r="J190" t="s">
        <v>138</v>
      </c>
      <c r="K190">
        <v>3</v>
      </c>
      <c r="L190" t="s">
        <v>133</v>
      </c>
      <c r="M190">
        <v>0.5</v>
      </c>
      <c r="N190">
        <v>1.1499999999999999</v>
      </c>
      <c r="O190">
        <v>0.57499999999999996</v>
      </c>
      <c r="P190" t="s">
        <v>367</v>
      </c>
    </row>
    <row r="191" spans="1:16" x14ac:dyDescent="0.25">
      <c r="A191">
        <v>8</v>
      </c>
      <c r="B191" t="s">
        <v>353</v>
      </c>
      <c r="C191">
        <v>2</v>
      </c>
      <c r="D191" t="s">
        <v>132</v>
      </c>
      <c r="E191">
        <v>1.1499999999999999</v>
      </c>
      <c r="F191" t="s">
        <v>153</v>
      </c>
      <c r="G191">
        <v>3</v>
      </c>
      <c r="H191">
        <v>5</v>
      </c>
      <c r="I191" t="s">
        <v>135</v>
      </c>
      <c r="J191" t="s">
        <v>141</v>
      </c>
      <c r="K191">
        <v>4</v>
      </c>
      <c r="L191" t="s">
        <v>136</v>
      </c>
      <c r="M191">
        <v>0</v>
      </c>
      <c r="N191">
        <v>1.1499999999999999</v>
      </c>
      <c r="O191">
        <v>0</v>
      </c>
      <c r="P191" t="s">
        <v>368</v>
      </c>
    </row>
    <row r="192" spans="1:16" x14ac:dyDescent="0.25">
      <c r="A192">
        <v>8</v>
      </c>
      <c r="B192" t="s">
        <v>353</v>
      </c>
      <c r="C192">
        <v>2</v>
      </c>
      <c r="D192" t="s">
        <v>132</v>
      </c>
      <c r="E192">
        <v>1.1499999999999999</v>
      </c>
      <c r="F192" t="s">
        <v>154</v>
      </c>
      <c r="G192">
        <v>4</v>
      </c>
      <c r="H192">
        <v>1</v>
      </c>
      <c r="I192" t="s">
        <v>138</v>
      </c>
      <c r="J192" t="s">
        <v>129</v>
      </c>
      <c r="K192">
        <v>4</v>
      </c>
      <c r="L192" t="s">
        <v>136</v>
      </c>
      <c r="M192">
        <v>0</v>
      </c>
      <c r="N192">
        <v>0.9</v>
      </c>
      <c r="O192">
        <v>0</v>
      </c>
      <c r="P192" t="s">
        <v>369</v>
      </c>
    </row>
    <row r="193" spans="1:16" x14ac:dyDescent="0.25">
      <c r="A193">
        <v>8</v>
      </c>
      <c r="B193" t="s">
        <v>353</v>
      </c>
      <c r="C193">
        <v>2</v>
      </c>
      <c r="D193" t="s">
        <v>132</v>
      </c>
      <c r="E193">
        <v>1.1499999999999999</v>
      </c>
      <c r="F193" t="s">
        <v>155</v>
      </c>
      <c r="G193">
        <v>4</v>
      </c>
      <c r="H193">
        <v>2</v>
      </c>
      <c r="I193" t="s">
        <v>138</v>
      </c>
      <c r="J193" t="s">
        <v>132</v>
      </c>
      <c r="K193">
        <v>2</v>
      </c>
      <c r="L193" t="s">
        <v>139</v>
      </c>
      <c r="M193">
        <v>0.9</v>
      </c>
      <c r="N193">
        <v>0.9</v>
      </c>
      <c r="O193">
        <v>0.81</v>
      </c>
      <c r="P193" t="s">
        <v>370</v>
      </c>
    </row>
    <row r="194" spans="1:16" x14ac:dyDescent="0.25">
      <c r="A194">
        <v>8</v>
      </c>
      <c r="B194" t="s">
        <v>353</v>
      </c>
      <c r="C194">
        <v>2</v>
      </c>
      <c r="D194" t="s">
        <v>132</v>
      </c>
      <c r="E194">
        <v>1.1499999999999999</v>
      </c>
      <c r="F194" t="s">
        <v>156</v>
      </c>
      <c r="G194">
        <v>4</v>
      </c>
      <c r="H194">
        <v>3</v>
      </c>
      <c r="I194" t="s">
        <v>138</v>
      </c>
      <c r="J194" t="s">
        <v>135</v>
      </c>
      <c r="K194">
        <v>1</v>
      </c>
      <c r="L194" t="s">
        <v>142</v>
      </c>
      <c r="M194">
        <v>1.1499999999999999</v>
      </c>
      <c r="N194">
        <v>0.9</v>
      </c>
      <c r="O194">
        <v>1.0349999999999999</v>
      </c>
      <c r="P194" t="s">
        <v>371</v>
      </c>
    </row>
    <row r="195" spans="1:16" x14ac:dyDescent="0.25">
      <c r="A195">
        <v>8</v>
      </c>
      <c r="B195" t="s">
        <v>353</v>
      </c>
      <c r="C195">
        <v>2</v>
      </c>
      <c r="D195" t="s">
        <v>132</v>
      </c>
      <c r="E195">
        <v>1.1499999999999999</v>
      </c>
      <c r="F195" t="s">
        <v>157</v>
      </c>
      <c r="G195">
        <v>4</v>
      </c>
      <c r="H195">
        <v>4</v>
      </c>
      <c r="I195" t="s">
        <v>138</v>
      </c>
      <c r="J195" t="s">
        <v>138</v>
      </c>
      <c r="K195">
        <v>5</v>
      </c>
      <c r="L195" t="s">
        <v>130</v>
      </c>
      <c r="M195">
        <v>1</v>
      </c>
      <c r="N195">
        <v>0.9</v>
      </c>
      <c r="O195">
        <v>0.9</v>
      </c>
      <c r="P195" t="s">
        <v>372</v>
      </c>
    </row>
    <row r="196" spans="1:16" x14ac:dyDescent="0.25">
      <c r="A196">
        <v>8</v>
      </c>
      <c r="B196" t="s">
        <v>353</v>
      </c>
      <c r="C196">
        <v>2</v>
      </c>
      <c r="D196" t="s">
        <v>132</v>
      </c>
      <c r="E196">
        <v>1.1499999999999999</v>
      </c>
      <c r="F196" t="s">
        <v>158</v>
      </c>
      <c r="G196">
        <v>4</v>
      </c>
      <c r="H196">
        <v>5</v>
      </c>
      <c r="I196" t="s">
        <v>138</v>
      </c>
      <c r="J196" t="s">
        <v>141</v>
      </c>
      <c r="K196">
        <v>3</v>
      </c>
      <c r="L196" t="s">
        <v>133</v>
      </c>
      <c r="M196">
        <v>0.5</v>
      </c>
      <c r="N196">
        <v>0.9</v>
      </c>
      <c r="O196">
        <v>0.45</v>
      </c>
      <c r="P196" t="s">
        <v>373</v>
      </c>
    </row>
    <row r="197" spans="1:16" x14ac:dyDescent="0.25">
      <c r="A197">
        <v>8</v>
      </c>
      <c r="B197" t="s">
        <v>353</v>
      </c>
      <c r="C197">
        <v>2</v>
      </c>
      <c r="D197" t="s">
        <v>132</v>
      </c>
      <c r="E197">
        <v>1.1499999999999999</v>
      </c>
      <c r="F197" t="s">
        <v>159</v>
      </c>
      <c r="G197">
        <v>5</v>
      </c>
      <c r="H197">
        <v>1</v>
      </c>
      <c r="I197" t="s">
        <v>141</v>
      </c>
      <c r="J197" t="s">
        <v>129</v>
      </c>
      <c r="K197">
        <v>3</v>
      </c>
      <c r="L197" t="s">
        <v>133</v>
      </c>
      <c r="M197">
        <v>0.5</v>
      </c>
      <c r="N197">
        <v>0</v>
      </c>
      <c r="O197">
        <v>0</v>
      </c>
      <c r="P197" t="s">
        <v>374</v>
      </c>
    </row>
    <row r="198" spans="1:16" x14ac:dyDescent="0.25">
      <c r="A198">
        <v>8</v>
      </c>
      <c r="B198" t="s">
        <v>353</v>
      </c>
      <c r="C198">
        <v>2</v>
      </c>
      <c r="D198" t="s">
        <v>132</v>
      </c>
      <c r="E198">
        <v>1.1499999999999999</v>
      </c>
      <c r="F198" t="s">
        <v>160</v>
      </c>
      <c r="G198">
        <v>5</v>
      </c>
      <c r="H198">
        <v>2</v>
      </c>
      <c r="I198" t="s">
        <v>141</v>
      </c>
      <c r="J198" t="s">
        <v>132</v>
      </c>
      <c r="K198">
        <v>4</v>
      </c>
      <c r="L198" t="s">
        <v>136</v>
      </c>
      <c r="M198">
        <v>0</v>
      </c>
      <c r="N198">
        <v>0</v>
      </c>
      <c r="O198">
        <v>0</v>
      </c>
      <c r="P198" t="s">
        <v>375</v>
      </c>
    </row>
    <row r="199" spans="1:16" x14ac:dyDescent="0.25">
      <c r="A199">
        <v>8</v>
      </c>
      <c r="B199" t="s">
        <v>353</v>
      </c>
      <c r="C199">
        <v>2</v>
      </c>
      <c r="D199" t="s">
        <v>132</v>
      </c>
      <c r="E199">
        <v>1.1499999999999999</v>
      </c>
      <c r="F199" t="s">
        <v>161</v>
      </c>
      <c r="G199">
        <v>5</v>
      </c>
      <c r="H199">
        <v>3</v>
      </c>
      <c r="I199" t="s">
        <v>141</v>
      </c>
      <c r="J199" t="s">
        <v>135</v>
      </c>
      <c r="K199">
        <v>2</v>
      </c>
      <c r="L199" t="s">
        <v>139</v>
      </c>
      <c r="M199">
        <v>0.9</v>
      </c>
      <c r="N199">
        <v>0</v>
      </c>
      <c r="O199">
        <v>0</v>
      </c>
      <c r="P199" t="s">
        <v>376</v>
      </c>
    </row>
    <row r="200" spans="1:16" x14ac:dyDescent="0.25">
      <c r="A200">
        <v>8</v>
      </c>
      <c r="B200" t="s">
        <v>353</v>
      </c>
      <c r="C200">
        <v>2</v>
      </c>
      <c r="D200" t="s">
        <v>132</v>
      </c>
      <c r="E200">
        <v>1.1499999999999999</v>
      </c>
      <c r="F200" t="s">
        <v>162</v>
      </c>
      <c r="G200">
        <v>5</v>
      </c>
      <c r="H200">
        <v>4</v>
      </c>
      <c r="I200" t="s">
        <v>141</v>
      </c>
      <c r="J200" t="s">
        <v>138</v>
      </c>
      <c r="K200">
        <v>1</v>
      </c>
      <c r="L200" t="s">
        <v>142</v>
      </c>
      <c r="M200">
        <v>1.1499999999999999</v>
      </c>
      <c r="N200">
        <v>0</v>
      </c>
      <c r="O200">
        <v>0</v>
      </c>
      <c r="P200" t="s">
        <v>377</v>
      </c>
    </row>
    <row r="201" spans="1:16" x14ac:dyDescent="0.25">
      <c r="A201">
        <v>8</v>
      </c>
      <c r="B201" t="s">
        <v>353</v>
      </c>
      <c r="C201">
        <v>2</v>
      </c>
      <c r="D201" t="s">
        <v>132</v>
      </c>
      <c r="E201">
        <v>1.1499999999999999</v>
      </c>
      <c r="F201" t="s">
        <v>163</v>
      </c>
      <c r="G201">
        <v>5</v>
      </c>
      <c r="H201">
        <v>5</v>
      </c>
      <c r="I201" t="s">
        <v>141</v>
      </c>
      <c r="J201" t="s">
        <v>141</v>
      </c>
      <c r="K201">
        <v>5</v>
      </c>
      <c r="L201" t="s">
        <v>130</v>
      </c>
      <c r="M201">
        <v>1</v>
      </c>
      <c r="N201">
        <v>0</v>
      </c>
      <c r="O201">
        <v>0</v>
      </c>
      <c r="P201" t="s">
        <v>378</v>
      </c>
    </row>
    <row r="202" spans="1:16" x14ac:dyDescent="0.25">
      <c r="A202">
        <v>9</v>
      </c>
      <c r="B202" t="s">
        <v>379</v>
      </c>
      <c r="C202">
        <v>2</v>
      </c>
      <c r="D202" t="s">
        <v>132</v>
      </c>
      <c r="E202">
        <v>1.1499999999999999</v>
      </c>
      <c r="F202" t="s">
        <v>131</v>
      </c>
      <c r="G202">
        <v>1</v>
      </c>
      <c r="H202">
        <v>1</v>
      </c>
      <c r="I202" t="s">
        <v>129</v>
      </c>
      <c r="J202" t="s">
        <v>129</v>
      </c>
      <c r="K202">
        <v>5</v>
      </c>
      <c r="L202" t="s">
        <v>130</v>
      </c>
      <c r="M202">
        <v>1</v>
      </c>
      <c r="N202">
        <v>0.5</v>
      </c>
      <c r="O202">
        <v>0.5</v>
      </c>
      <c r="P202" t="s">
        <v>380</v>
      </c>
    </row>
    <row r="203" spans="1:16" x14ac:dyDescent="0.25">
      <c r="A203">
        <v>9</v>
      </c>
      <c r="B203" t="s">
        <v>379</v>
      </c>
      <c r="C203">
        <v>2</v>
      </c>
      <c r="D203" t="s">
        <v>132</v>
      </c>
      <c r="E203">
        <v>1.1499999999999999</v>
      </c>
      <c r="F203" t="s">
        <v>134</v>
      </c>
      <c r="G203">
        <v>1</v>
      </c>
      <c r="H203">
        <v>2</v>
      </c>
      <c r="I203" t="s">
        <v>129</v>
      </c>
      <c r="J203" t="s">
        <v>132</v>
      </c>
      <c r="K203">
        <v>3</v>
      </c>
      <c r="L203" t="s">
        <v>133</v>
      </c>
      <c r="M203">
        <v>0.5</v>
      </c>
      <c r="N203">
        <v>0.5</v>
      </c>
      <c r="O203">
        <v>0.25</v>
      </c>
      <c r="P203" t="s">
        <v>381</v>
      </c>
    </row>
    <row r="204" spans="1:16" x14ac:dyDescent="0.25">
      <c r="A204">
        <v>9</v>
      </c>
      <c r="B204" t="s">
        <v>379</v>
      </c>
      <c r="C204">
        <v>2</v>
      </c>
      <c r="D204" t="s">
        <v>132</v>
      </c>
      <c r="E204">
        <v>1.1499999999999999</v>
      </c>
      <c r="F204" t="s">
        <v>137</v>
      </c>
      <c r="G204">
        <v>1</v>
      </c>
      <c r="H204">
        <v>3</v>
      </c>
      <c r="I204" t="s">
        <v>129</v>
      </c>
      <c r="J204" t="s">
        <v>135</v>
      </c>
      <c r="K204">
        <v>4</v>
      </c>
      <c r="L204" t="s">
        <v>136</v>
      </c>
      <c r="M204">
        <v>0</v>
      </c>
      <c r="N204">
        <v>0.5</v>
      </c>
      <c r="O204">
        <v>0</v>
      </c>
      <c r="P204" t="s">
        <v>382</v>
      </c>
    </row>
    <row r="205" spans="1:16" x14ac:dyDescent="0.25">
      <c r="A205">
        <v>9</v>
      </c>
      <c r="B205" t="s">
        <v>379</v>
      </c>
      <c r="C205">
        <v>2</v>
      </c>
      <c r="D205" t="s">
        <v>132</v>
      </c>
      <c r="E205">
        <v>1.1499999999999999</v>
      </c>
      <c r="F205" t="s">
        <v>140</v>
      </c>
      <c r="G205">
        <v>1</v>
      </c>
      <c r="H205">
        <v>4</v>
      </c>
      <c r="I205" t="s">
        <v>129</v>
      </c>
      <c r="J205" t="s">
        <v>138</v>
      </c>
      <c r="K205">
        <v>2</v>
      </c>
      <c r="L205" t="s">
        <v>139</v>
      </c>
      <c r="M205">
        <v>0.9</v>
      </c>
      <c r="N205">
        <v>0.5</v>
      </c>
      <c r="O205">
        <v>0.45</v>
      </c>
      <c r="P205" t="s">
        <v>383</v>
      </c>
    </row>
    <row r="206" spans="1:16" x14ac:dyDescent="0.25">
      <c r="A206">
        <v>9</v>
      </c>
      <c r="B206" t="s">
        <v>379</v>
      </c>
      <c r="C206">
        <v>2</v>
      </c>
      <c r="D206" t="s">
        <v>132</v>
      </c>
      <c r="E206">
        <v>1.1499999999999999</v>
      </c>
      <c r="F206" t="s">
        <v>143</v>
      </c>
      <c r="G206">
        <v>1</v>
      </c>
      <c r="H206">
        <v>5</v>
      </c>
      <c r="I206" t="s">
        <v>129</v>
      </c>
      <c r="J206" t="s">
        <v>141</v>
      </c>
      <c r="K206">
        <v>1</v>
      </c>
      <c r="L206" t="s">
        <v>142</v>
      </c>
      <c r="M206">
        <v>1.1499999999999999</v>
      </c>
      <c r="N206">
        <v>0.5</v>
      </c>
      <c r="O206">
        <v>0.57499999999999996</v>
      </c>
      <c r="P206" t="s">
        <v>384</v>
      </c>
    </row>
    <row r="207" spans="1:16" x14ac:dyDescent="0.25">
      <c r="A207">
        <v>9</v>
      </c>
      <c r="B207" t="s">
        <v>379</v>
      </c>
      <c r="C207">
        <v>2</v>
      </c>
      <c r="D207" t="s">
        <v>132</v>
      </c>
      <c r="E207">
        <v>1.1499999999999999</v>
      </c>
      <c r="F207" t="s">
        <v>144</v>
      </c>
      <c r="G207">
        <v>2</v>
      </c>
      <c r="H207">
        <v>1</v>
      </c>
      <c r="I207" t="s">
        <v>132</v>
      </c>
      <c r="J207" t="s">
        <v>129</v>
      </c>
      <c r="K207">
        <v>1</v>
      </c>
      <c r="L207" t="s">
        <v>142</v>
      </c>
      <c r="M207">
        <v>1.1499999999999999</v>
      </c>
      <c r="N207">
        <v>1.1499999999999999</v>
      </c>
      <c r="O207">
        <v>1.3225</v>
      </c>
      <c r="P207" t="s">
        <v>385</v>
      </c>
    </row>
    <row r="208" spans="1:16" x14ac:dyDescent="0.25">
      <c r="A208">
        <v>9</v>
      </c>
      <c r="B208" t="s">
        <v>379</v>
      </c>
      <c r="C208">
        <v>2</v>
      </c>
      <c r="D208" t="s">
        <v>132</v>
      </c>
      <c r="E208">
        <v>1.1499999999999999</v>
      </c>
      <c r="F208" t="s">
        <v>145</v>
      </c>
      <c r="G208">
        <v>2</v>
      </c>
      <c r="H208">
        <v>2</v>
      </c>
      <c r="I208" t="s">
        <v>132</v>
      </c>
      <c r="J208" t="s">
        <v>132</v>
      </c>
      <c r="K208">
        <v>5</v>
      </c>
      <c r="L208" t="s">
        <v>130</v>
      </c>
      <c r="M208">
        <v>1</v>
      </c>
      <c r="N208">
        <v>1.1499999999999999</v>
      </c>
      <c r="O208">
        <v>1.1499999999999999</v>
      </c>
      <c r="P208" t="s">
        <v>386</v>
      </c>
    </row>
    <row r="209" spans="1:16" x14ac:dyDescent="0.25">
      <c r="A209">
        <v>9</v>
      </c>
      <c r="B209" t="s">
        <v>379</v>
      </c>
      <c r="C209">
        <v>2</v>
      </c>
      <c r="D209" t="s">
        <v>132</v>
      </c>
      <c r="E209">
        <v>1.1499999999999999</v>
      </c>
      <c r="F209" t="s">
        <v>146</v>
      </c>
      <c r="G209">
        <v>2</v>
      </c>
      <c r="H209">
        <v>3</v>
      </c>
      <c r="I209" t="s">
        <v>132</v>
      </c>
      <c r="J209" t="s">
        <v>135</v>
      </c>
      <c r="K209">
        <v>3</v>
      </c>
      <c r="L209" t="s">
        <v>133</v>
      </c>
      <c r="M209">
        <v>0.5</v>
      </c>
      <c r="N209">
        <v>1.1499999999999999</v>
      </c>
      <c r="O209">
        <v>0.57499999999999996</v>
      </c>
      <c r="P209" t="s">
        <v>387</v>
      </c>
    </row>
    <row r="210" spans="1:16" x14ac:dyDescent="0.25">
      <c r="A210">
        <v>9</v>
      </c>
      <c r="B210" t="s">
        <v>379</v>
      </c>
      <c r="C210">
        <v>2</v>
      </c>
      <c r="D210" t="s">
        <v>132</v>
      </c>
      <c r="E210">
        <v>1.1499999999999999</v>
      </c>
      <c r="F210" t="s">
        <v>147</v>
      </c>
      <c r="G210">
        <v>2</v>
      </c>
      <c r="H210">
        <v>4</v>
      </c>
      <c r="I210" t="s">
        <v>132</v>
      </c>
      <c r="J210" t="s">
        <v>138</v>
      </c>
      <c r="K210">
        <v>4</v>
      </c>
      <c r="L210" t="s">
        <v>136</v>
      </c>
      <c r="M210">
        <v>0</v>
      </c>
      <c r="N210">
        <v>1.1499999999999999</v>
      </c>
      <c r="O210">
        <v>0</v>
      </c>
      <c r="P210" t="s">
        <v>388</v>
      </c>
    </row>
    <row r="211" spans="1:16" x14ac:dyDescent="0.25">
      <c r="A211">
        <v>9</v>
      </c>
      <c r="B211" t="s">
        <v>379</v>
      </c>
      <c r="C211">
        <v>2</v>
      </c>
      <c r="D211" t="s">
        <v>132</v>
      </c>
      <c r="E211">
        <v>1.1499999999999999</v>
      </c>
      <c r="F211" t="s">
        <v>148</v>
      </c>
      <c r="G211">
        <v>2</v>
      </c>
      <c r="H211">
        <v>5</v>
      </c>
      <c r="I211" t="s">
        <v>132</v>
      </c>
      <c r="J211" t="s">
        <v>141</v>
      </c>
      <c r="K211">
        <v>2</v>
      </c>
      <c r="L211" t="s">
        <v>139</v>
      </c>
      <c r="M211">
        <v>0.9</v>
      </c>
      <c r="N211">
        <v>1.1499999999999999</v>
      </c>
      <c r="O211">
        <v>1.0349999999999999</v>
      </c>
      <c r="P211" t="s">
        <v>389</v>
      </c>
    </row>
    <row r="212" spans="1:16" x14ac:dyDescent="0.25">
      <c r="A212">
        <v>9</v>
      </c>
      <c r="B212" t="s">
        <v>379</v>
      </c>
      <c r="C212">
        <v>2</v>
      </c>
      <c r="D212" t="s">
        <v>132</v>
      </c>
      <c r="E212">
        <v>1.1499999999999999</v>
      </c>
      <c r="F212" t="s">
        <v>149</v>
      </c>
      <c r="G212">
        <v>3</v>
      </c>
      <c r="H212">
        <v>1</v>
      </c>
      <c r="I212" t="s">
        <v>135</v>
      </c>
      <c r="J212" t="s">
        <v>129</v>
      </c>
      <c r="K212">
        <v>2</v>
      </c>
      <c r="L212" t="s">
        <v>139</v>
      </c>
      <c r="M212">
        <v>0.9</v>
      </c>
      <c r="N212">
        <v>1.1499999999999999</v>
      </c>
      <c r="O212">
        <v>1.0349999999999999</v>
      </c>
      <c r="P212" t="s">
        <v>390</v>
      </c>
    </row>
    <row r="213" spans="1:16" x14ac:dyDescent="0.25">
      <c r="A213">
        <v>9</v>
      </c>
      <c r="B213" t="s">
        <v>379</v>
      </c>
      <c r="C213">
        <v>2</v>
      </c>
      <c r="D213" t="s">
        <v>132</v>
      </c>
      <c r="E213">
        <v>1.1499999999999999</v>
      </c>
      <c r="F213" t="s">
        <v>150</v>
      </c>
      <c r="G213">
        <v>3</v>
      </c>
      <c r="H213">
        <v>2</v>
      </c>
      <c r="I213" t="s">
        <v>135</v>
      </c>
      <c r="J213" t="s">
        <v>132</v>
      </c>
      <c r="K213">
        <v>1</v>
      </c>
      <c r="L213" t="s">
        <v>142</v>
      </c>
      <c r="M213">
        <v>1.1499999999999999</v>
      </c>
      <c r="N213">
        <v>1.1499999999999999</v>
      </c>
      <c r="O213">
        <v>1.3225</v>
      </c>
      <c r="P213" t="s">
        <v>391</v>
      </c>
    </row>
    <row r="214" spans="1:16" x14ac:dyDescent="0.25">
      <c r="A214">
        <v>9</v>
      </c>
      <c r="B214" t="s">
        <v>379</v>
      </c>
      <c r="C214">
        <v>2</v>
      </c>
      <c r="D214" t="s">
        <v>132</v>
      </c>
      <c r="E214">
        <v>1.1499999999999999</v>
      </c>
      <c r="F214" t="s">
        <v>151</v>
      </c>
      <c r="G214">
        <v>3</v>
      </c>
      <c r="H214">
        <v>3</v>
      </c>
      <c r="I214" t="s">
        <v>135</v>
      </c>
      <c r="J214" t="s">
        <v>135</v>
      </c>
      <c r="K214">
        <v>5</v>
      </c>
      <c r="L214" t="s">
        <v>130</v>
      </c>
      <c r="M214">
        <v>1</v>
      </c>
      <c r="N214">
        <v>1.1499999999999999</v>
      </c>
      <c r="O214">
        <v>1.1499999999999999</v>
      </c>
      <c r="P214" t="s">
        <v>392</v>
      </c>
    </row>
    <row r="215" spans="1:16" x14ac:dyDescent="0.25">
      <c r="A215">
        <v>9</v>
      </c>
      <c r="B215" t="s">
        <v>379</v>
      </c>
      <c r="C215">
        <v>2</v>
      </c>
      <c r="D215" t="s">
        <v>132</v>
      </c>
      <c r="E215">
        <v>1.1499999999999999</v>
      </c>
      <c r="F215" t="s">
        <v>152</v>
      </c>
      <c r="G215">
        <v>3</v>
      </c>
      <c r="H215">
        <v>4</v>
      </c>
      <c r="I215" t="s">
        <v>135</v>
      </c>
      <c r="J215" t="s">
        <v>138</v>
      </c>
      <c r="K215">
        <v>3</v>
      </c>
      <c r="L215" t="s">
        <v>133</v>
      </c>
      <c r="M215">
        <v>0.5</v>
      </c>
      <c r="N215">
        <v>1.1499999999999999</v>
      </c>
      <c r="O215">
        <v>0.57499999999999996</v>
      </c>
      <c r="P215" t="s">
        <v>393</v>
      </c>
    </row>
    <row r="216" spans="1:16" x14ac:dyDescent="0.25">
      <c r="A216">
        <v>9</v>
      </c>
      <c r="B216" t="s">
        <v>379</v>
      </c>
      <c r="C216">
        <v>2</v>
      </c>
      <c r="D216" t="s">
        <v>132</v>
      </c>
      <c r="E216">
        <v>1.1499999999999999</v>
      </c>
      <c r="F216" t="s">
        <v>153</v>
      </c>
      <c r="G216">
        <v>3</v>
      </c>
      <c r="H216">
        <v>5</v>
      </c>
      <c r="I216" t="s">
        <v>135</v>
      </c>
      <c r="J216" t="s">
        <v>141</v>
      </c>
      <c r="K216">
        <v>4</v>
      </c>
      <c r="L216" t="s">
        <v>136</v>
      </c>
      <c r="M216">
        <v>0</v>
      </c>
      <c r="N216">
        <v>1.1499999999999999</v>
      </c>
      <c r="O216">
        <v>0</v>
      </c>
      <c r="P216" t="s">
        <v>394</v>
      </c>
    </row>
    <row r="217" spans="1:16" x14ac:dyDescent="0.25">
      <c r="A217">
        <v>9</v>
      </c>
      <c r="B217" t="s">
        <v>379</v>
      </c>
      <c r="C217">
        <v>2</v>
      </c>
      <c r="D217" t="s">
        <v>132</v>
      </c>
      <c r="E217">
        <v>1.1499999999999999</v>
      </c>
      <c r="F217" t="s">
        <v>154</v>
      </c>
      <c r="G217">
        <v>4</v>
      </c>
      <c r="H217">
        <v>1</v>
      </c>
      <c r="I217" t="s">
        <v>138</v>
      </c>
      <c r="J217" t="s">
        <v>129</v>
      </c>
      <c r="K217">
        <v>4</v>
      </c>
      <c r="L217" t="s">
        <v>136</v>
      </c>
      <c r="M217">
        <v>0</v>
      </c>
      <c r="N217">
        <v>0.9</v>
      </c>
      <c r="O217">
        <v>0</v>
      </c>
      <c r="P217" t="s">
        <v>395</v>
      </c>
    </row>
    <row r="218" spans="1:16" x14ac:dyDescent="0.25">
      <c r="A218">
        <v>9</v>
      </c>
      <c r="B218" t="s">
        <v>379</v>
      </c>
      <c r="C218">
        <v>2</v>
      </c>
      <c r="D218" t="s">
        <v>132</v>
      </c>
      <c r="E218">
        <v>1.1499999999999999</v>
      </c>
      <c r="F218" t="s">
        <v>155</v>
      </c>
      <c r="G218">
        <v>4</v>
      </c>
      <c r="H218">
        <v>2</v>
      </c>
      <c r="I218" t="s">
        <v>138</v>
      </c>
      <c r="J218" t="s">
        <v>132</v>
      </c>
      <c r="K218">
        <v>2</v>
      </c>
      <c r="L218" t="s">
        <v>139</v>
      </c>
      <c r="M218">
        <v>0.9</v>
      </c>
      <c r="N218">
        <v>0.9</v>
      </c>
      <c r="O218">
        <v>0.81</v>
      </c>
      <c r="P218" t="s">
        <v>396</v>
      </c>
    </row>
    <row r="219" spans="1:16" x14ac:dyDescent="0.25">
      <c r="A219">
        <v>9</v>
      </c>
      <c r="B219" t="s">
        <v>379</v>
      </c>
      <c r="C219">
        <v>2</v>
      </c>
      <c r="D219" t="s">
        <v>132</v>
      </c>
      <c r="E219">
        <v>1.1499999999999999</v>
      </c>
      <c r="F219" t="s">
        <v>156</v>
      </c>
      <c r="G219">
        <v>4</v>
      </c>
      <c r="H219">
        <v>3</v>
      </c>
      <c r="I219" t="s">
        <v>138</v>
      </c>
      <c r="J219" t="s">
        <v>135</v>
      </c>
      <c r="K219">
        <v>1</v>
      </c>
      <c r="L219" t="s">
        <v>142</v>
      </c>
      <c r="M219">
        <v>1.1499999999999999</v>
      </c>
      <c r="N219">
        <v>0.9</v>
      </c>
      <c r="O219">
        <v>1.0349999999999999</v>
      </c>
      <c r="P219" t="s">
        <v>397</v>
      </c>
    </row>
    <row r="220" spans="1:16" x14ac:dyDescent="0.25">
      <c r="A220">
        <v>9</v>
      </c>
      <c r="B220" t="s">
        <v>379</v>
      </c>
      <c r="C220">
        <v>2</v>
      </c>
      <c r="D220" t="s">
        <v>132</v>
      </c>
      <c r="E220">
        <v>1.1499999999999999</v>
      </c>
      <c r="F220" t="s">
        <v>157</v>
      </c>
      <c r="G220">
        <v>4</v>
      </c>
      <c r="H220">
        <v>4</v>
      </c>
      <c r="I220" t="s">
        <v>138</v>
      </c>
      <c r="J220" t="s">
        <v>138</v>
      </c>
      <c r="K220">
        <v>5</v>
      </c>
      <c r="L220" t="s">
        <v>130</v>
      </c>
      <c r="M220">
        <v>1</v>
      </c>
      <c r="N220">
        <v>0.9</v>
      </c>
      <c r="O220">
        <v>0.9</v>
      </c>
      <c r="P220" t="s">
        <v>398</v>
      </c>
    </row>
    <row r="221" spans="1:16" x14ac:dyDescent="0.25">
      <c r="A221">
        <v>9</v>
      </c>
      <c r="B221" t="s">
        <v>379</v>
      </c>
      <c r="C221">
        <v>2</v>
      </c>
      <c r="D221" t="s">
        <v>132</v>
      </c>
      <c r="E221">
        <v>1.1499999999999999</v>
      </c>
      <c r="F221" t="s">
        <v>158</v>
      </c>
      <c r="G221">
        <v>4</v>
      </c>
      <c r="H221">
        <v>5</v>
      </c>
      <c r="I221" t="s">
        <v>138</v>
      </c>
      <c r="J221" t="s">
        <v>141</v>
      </c>
      <c r="K221">
        <v>3</v>
      </c>
      <c r="L221" t="s">
        <v>133</v>
      </c>
      <c r="M221">
        <v>0.5</v>
      </c>
      <c r="N221">
        <v>0.9</v>
      </c>
      <c r="O221">
        <v>0.45</v>
      </c>
      <c r="P221" t="s">
        <v>399</v>
      </c>
    </row>
    <row r="222" spans="1:16" x14ac:dyDescent="0.25">
      <c r="A222">
        <v>9</v>
      </c>
      <c r="B222" t="s">
        <v>379</v>
      </c>
      <c r="C222">
        <v>2</v>
      </c>
      <c r="D222" t="s">
        <v>132</v>
      </c>
      <c r="E222">
        <v>1.1499999999999999</v>
      </c>
      <c r="F222" t="s">
        <v>159</v>
      </c>
      <c r="G222">
        <v>5</v>
      </c>
      <c r="H222">
        <v>1</v>
      </c>
      <c r="I222" t="s">
        <v>141</v>
      </c>
      <c r="J222" t="s">
        <v>129</v>
      </c>
      <c r="K222">
        <v>3</v>
      </c>
      <c r="L222" t="s">
        <v>133</v>
      </c>
      <c r="M222">
        <v>0.5</v>
      </c>
      <c r="N222">
        <v>0</v>
      </c>
      <c r="O222">
        <v>0</v>
      </c>
      <c r="P222" t="s">
        <v>400</v>
      </c>
    </row>
    <row r="223" spans="1:16" x14ac:dyDescent="0.25">
      <c r="A223">
        <v>9</v>
      </c>
      <c r="B223" t="s">
        <v>379</v>
      </c>
      <c r="C223">
        <v>2</v>
      </c>
      <c r="D223" t="s">
        <v>132</v>
      </c>
      <c r="E223">
        <v>1.1499999999999999</v>
      </c>
      <c r="F223" t="s">
        <v>160</v>
      </c>
      <c r="G223">
        <v>5</v>
      </c>
      <c r="H223">
        <v>2</v>
      </c>
      <c r="I223" t="s">
        <v>141</v>
      </c>
      <c r="J223" t="s">
        <v>132</v>
      </c>
      <c r="K223">
        <v>4</v>
      </c>
      <c r="L223" t="s">
        <v>136</v>
      </c>
      <c r="M223">
        <v>0</v>
      </c>
      <c r="N223">
        <v>0</v>
      </c>
      <c r="O223">
        <v>0</v>
      </c>
      <c r="P223" t="s">
        <v>401</v>
      </c>
    </row>
    <row r="224" spans="1:16" x14ac:dyDescent="0.25">
      <c r="A224">
        <v>9</v>
      </c>
      <c r="B224" t="s">
        <v>379</v>
      </c>
      <c r="C224">
        <v>2</v>
      </c>
      <c r="D224" t="s">
        <v>132</v>
      </c>
      <c r="E224">
        <v>1.1499999999999999</v>
      </c>
      <c r="F224" t="s">
        <v>161</v>
      </c>
      <c r="G224">
        <v>5</v>
      </c>
      <c r="H224">
        <v>3</v>
      </c>
      <c r="I224" t="s">
        <v>141</v>
      </c>
      <c r="J224" t="s">
        <v>135</v>
      </c>
      <c r="K224">
        <v>2</v>
      </c>
      <c r="L224" t="s">
        <v>139</v>
      </c>
      <c r="M224">
        <v>0.9</v>
      </c>
      <c r="N224">
        <v>0</v>
      </c>
      <c r="O224">
        <v>0</v>
      </c>
      <c r="P224" t="s">
        <v>402</v>
      </c>
    </row>
    <row r="225" spans="1:16" x14ac:dyDescent="0.25">
      <c r="A225">
        <v>9</v>
      </c>
      <c r="B225" t="s">
        <v>379</v>
      </c>
      <c r="C225">
        <v>2</v>
      </c>
      <c r="D225" t="s">
        <v>132</v>
      </c>
      <c r="E225">
        <v>1.1499999999999999</v>
      </c>
      <c r="F225" t="s">
        <v>162</v>
      </c>
      <c r="G225">
        <v>5</v>
      </c>
      <c r="H225">
        <v>4</v>
      </c>
      <c r="I225" t="s">
        <v>141</v>
      </c>
      <c r="J225" t="s">
        <v>138</v>
      </c>
      <c r="K225">
        <v>1</v>
      </c>
      <c r="L225" t="s">
        <v>142</v>
      </c>
      <c r="M225">
        <v>1.1499999999999999</v>
      </c>
      <c r="N225">
        <v>0</v>
      </c>
      <c r="O225">
        <v>0</v>
      </c>
      <c r="P225" t="s">
        <v>403</v>
      </c>
    </row>
    <row r="226" spans="1:16" x14ac:dyDescent="0.25">
      <c r="A226">
        <v>9</v>
      </c>
      <c r="B226" t="s">
        <v>379</v>
      </c>
      <c r="C226">
        <v>2</v>
      </c>
      <c r="D226" t="s">
        <v>132</v>
      </c>
      <c r="E226">
        <v>1.1499999999999999</v>
      </c>
      <c r="F226" t="s">
        <v>163</v>
      </c>
      <c r="G226">
        <v>5</v>
      </c>
      <c r="H226">
        <v>5</v>
      </c>
      <c r="I226" t="s">
        <v>141</v>
      </c>
      <c r="J226" t="s">
        <v>141</v>
      </c>
      <c r="K226">
        <v>5</v>
      </c>
      <c r="L226" t="s">
        <v>130</v>
      </c>
      <c r="M226">
        <v>1</v>
      </c>
      <c r="N226">
        <v>0</v>
      </c>
      <c r="O226">
        <v>0</v>
      </c>
      <c r="P226" t="s">
        <v>404</v>
      </c>
    </row>
    <row r="227" spans="1:16" x14ac:dyDescent="0.25">
      <c r="A227">
        <v>10</v>
      </c>
      <c r="B227" t="s">
        <v>405</v>
      </c>
      <c r="C227">
        <v>2</v>
      </c>
      <c r="D227" t="s">
        <v>132</v>
      </c>
      <c r="E227">
        <v>1</v>
      </c>
      <c r="F227" t="s">
        <v>131</v>
      </c>
      <c r="G227">
        <v>1</v>
      </c>
      <c r="H227">
        <v>1</v>
      </c>
      <c r="I227" t="s">
        <v>129</v>
      </c>
      <c r="J227" t="s">
        <v>129</v>
      </c>
      <c r="K227">
        <v>5</v>
      </c>
      <c r="L227" t="s">
        <v>130</v>
      </c>
      <c r="M227">
        <v>1</v>
      </c>
      <c r="N227">
        <v>0.5</v>
      </c>
      <c r="O227">
        <v>0.5</v>
      </c>
      <c r="P227" t="s">
        <v>406</v>
      </c>
    </row>
    <row r="228" spans="1:16" x14ac:dyDescent="0.25">
      <c r="A228">
        <v>10</v>
      </c>
      <c r="B228" t="s">
        <v>405</v>
      </c>
      <c r="C228">
        <v>2</v>
      </c>
      <c r="D228" t="s">
        <v>132</v>
      </c>
      <c r="E228">
        <v>1</v>
      </c>
      <c r="F228" t="s">
        <v>134</v>
      </c>
      <c r="G228">
        <v>1</v>
      </c>
      <c r="H228">
        <v>2</v>
      </c>
      <c r="I228" t="s">
        <v>129</v>
      </c>
      <c r="J228" t="s">
        <v>132</v>
      </c>
      <c r="K228">
        <v>3</v>
      </c>
      <c r="L228" t="s">
        <v>133</v>
      </c>
      <c r="M228">
        <v>0.5</v>
      </c>
      <c r="N228">
        <v>0.5</v>
      </c>
      <c r="O228">
        <v>0.25</v>
      </c>
      <c r="P228" t="s">
        <v>407</v>
      </c>
    </row>
    <row r="229" spans="1:16" x14ac:dyDescent="0.25">
      <c r="A229">
        <v>10</v>
      </c>
      <c r="B229" t="s">
        <v>405</v>
      </c>
      <c r="C229">
        <v>2</v>
      </c>
      <c r="D229" t="s">
        <v>132</v>
      </c>
      <c r="E229">
        <v>1</v>
      </c>
      <c r="F229" t="s">
        <v>137</v>
      </c>
      <c r="G229">
        <v>1</v>
      </c>
      <c r="H229">
        <v>3</v>
      </c>
      <c r="I229" t="s">
        <v>129</v>
      </c>
      <c r="J229" t="s">
        <v>135</v>
      </c>
      <c r="K229">
        <v>4</v>
      </c>
      <c r="L229" t="s">
        <v>136</v>
      </c>
      <c r="M229">
        <v>0</v>
      </c>
      <c r="N229">
        <v>0.5</v>
      </c>
      <c r="O229">
        <v>0</v>
      </c>
      <c r="P229" t="s">
        <v>408</v>
      </c>
    </row>
    <row r="230" spans="1:16" x14ac:dyDescent="0.25">
      <c r="A230">
        <v>10</v>
      </c>
      <c r="B230" t="s">
        <v>405</v>
      </c>
      <c r="C230">
        <v>2</v>
      </c>
      <c r="D230" t="s">
        <v>132</v>
      </c>
      <c r="E230">
        <v>1</v>
      </c>
      <c r="F230" t="s">
        <v>140</v>
      </c>
      <c r="G230">
        <v>1</v>
      </c>
      <c r="H230">
        <v>4</v>
      </c>
      <c r="I230" t="s">
        <v>129</v>
      </c>
      <c r="J230" t="s">
        <v>138</v>
      </c>
      <c r="K230">
        <v>2</v>
      </c>
      <c r="L230" t="s">
        <v>139</v>
      </c>
      <c r="M230">
        <v>0.9</v>
      </c>
      <c r="N230">
        <v>0.5</v>
      </c>
      <c r="O230">
        <v>0.45</v>
      </c>
      <c r="P230" t="s">
        <v>409</v>
      </c>
    </row>
    <row r="231" spans="1:16" x14ac:dyDescent="0.25">
      <c r="A231">
        <v>10</v>
      </c>
      <c r="B231" t="s">
        <v>405</v>
      </c>
      <c r="C231">
        <v>2</v>
      </c>
      <c r="D231" t="s">
        <v>132</v>
      </c>
      <c r="E231">
        <v>1</v>
      </c>
      <c r="F231" t="s">
        <v>143</v>
      </c>
      <c r="G231">
        <v>1</v>
      </c>
      <c r="H231">
        <v>5</v>
      </c>
      <c r="I231" t="s">
        <v>129</v>
      </c>
      <c r="J231" t="s">
        <v>141</v>
      </c>
      <c r="K231">
        <v>1</v>
      </c>
      <c r="L231" t="s">
        <v>142</v>
      </c>
      <c r="M231">
        <v>1.1499999999999999</v>
      </c>
      <c r="N231">
        <v>0.5</v>
      </c>
      <c r="O231">
        <v>0.57499999999999996</v>
      </c>
      <c r="P231" t="s">
        <v>410</v>
      </c>
    </row>
    <row r="232" spans="1:16" x14ac:dyDescent="0.25">
      <c r="A232">
        <v>10</v>
      </c>
      <c r="B232" t="s">
        <v>405</v>
      </c>
      <c r="C232">
        <v>2</v>
      </c>
      <c r="D232" t="s">
        <v>132</v>
      </c>
      <c r="E232">
        <v>1</v>
      </c>
      <c r="F232" t="s">
        <v>144</v>
      </c>
      <c r="G232">
        <v>2</v>
      </c>
      <c r="H232">
        <v>1</v>
      </c>
      <c r="I232" t="s">
        <v>132</v>
      </c>
      <c r="J232" t="s">
        <v>129</v>
      </c>
      <c r="K232">
        <v>1</v>
      </c>
      <c r="L232" t="s">
        <v>142</v>
      </c>
      <c r="M232">
        <v>1.1499999999999999</v>
      </c>
      <c r="N232">
        <v>1</v>
      </c>
      <c r="O232">
        <v>1.1499999999999999</v>
      </c>
      <c r="P232" t="s">
        <v>411</v>
      </c>
    </row>
    <row r="233" spans="1:16" x14ac:dyDescent="0.25">
      <c r="A233">
        <v>10</v>
      </c>
      <c r="B233" t="s">
        <v>405</v>
      </c>
      <c r="C233">
        <v>2</v>
      </c>
      <c r="D233" t="s">
        <v>132</v>
      </c>
      <c r="E233">
        <v>1</v>
      </c>
      <c r="F233" t="s">
        <v>145</v>
      </c>
      <c r="G233">
        <v>2</v>
      </c>
      <c r="H233">
        <v>2</v>
      </c>
      <c r="I233" t="s">
        <v>132</v>
      </c>
      <c r="J233" t="s">
        <v>132</v>
      </c>
      <c r="K233">
        <v>5</v>
      </c>
      <c r="L233" t="s">
        <v>130</v>
      </c>
      <c r="M233">
        <v>1</v>
      </c>
      <c r="N233">
        <v>1</v>
      </c>
      <c r="O233">
        <v>1</v>
      </c>
      <c r="P233" t="s">
        <v>412</v>
      </c>
    </row>
    <row r="234" spans="1:16" x14ac:dyDescent="0.25">
      <c r="A234">
        <v>10</v>
      </c>
      <c r="B234" t="s">
        <v>405</v>
      </c>
      <c r="C234">
        <v>2</v>
      </c>
      <c r="D234" t="s">
        <v>132</v>
      </c>
      <c r="E234">
        <v>1</v>
      </c>
      <c r="F234" t="s">
        <v>146</v>
      </c>
      <c r="G234">
        <v>2</v>
      </c>
      <c r="H234">
        <v>3</v>
      </c>
      <c r="I234" t="s">
        <v>132</v>
      </c>
      <c r="J234" t="s">
        <v>135</v>
      </c>
      <c r="K234">
        <v>3</v>
      </c>
      <c r="L234" t="s">
        <v>133</v>
      </c>
      <c r="M234">
        <v>0.5</v>
      </c>
      <c r="N234">
        <v>1</v>
      </c>
      <c r="O234">
        <v>0.5</v>
      </c>
      <c r="P234" t="s">
        <v>413</v>
      </c>
    </row>
    <row r="235" spans="1:16" x14ac:dyDescent="0.25">
      <c r="A235">
        <v>10</v>
      </c>
      <c r="B235" t="s">
        <v>405</v>
      </c>
      <c r="C235">
        <v>2</v>
      </c>
      <c r="D235" t="s">
        <v>132</v>
      </c>
      <c r="E235">
        <v>1</v>
      </c>
      <c r="F235" t="s">
        <v>147</v>
      </c>
      <c r="G235">
        <v>2</v>
      </c>
      <c r="H235">
        <v>4</v>
      </c>
      <c r="I235" t="s">
        <v>132</v>
      </c>
      <c r="J235" t="s">
        <v>138</v>
      </c>
      <c r="K235">
        <v>4</v>
      </c>
      <c r="L235" t="s">
        <v>136</v>
      </c>
      <c r="M235">
        <v>0</v>
      </c>
      <c r="N235">
        <v>1</v>
      </c>
      <c r="O235">
        <v>0</v>
      </c>
      <c r="P235" t="s">
        <v>414</v>
      </c>
    </row>
    <row r="236" spans="1:16" x14ac:dyDescent="0.25">
      <c r="A236">
        <v>10</v>
      </c>
      <c r="B236" t="s">
        <v>405</v>
      </c>
      <c r="C236">
        <v>2</v>
      </c>
      <c r="D236" t="s">
        <v>132</v>
      </c>
      <c r="E236">
        <v>1</v>
      </c>
      <c r="F236" t="s">
        <v>148</v>
      </c>
      <c r="G236">
        <v>2</v>
      </c>
      <c r="H236">
        <v>5</v>
      </c>
      <c r="I236" t="s">
        <v>132</v>
      </c>
      <c r="J236" t="s">
        <v>141</v>
      </c>
      <c r="K236">
        <v>2</v>
      </c>
      <c r="L236" t="s">
        <v>139</v>
      </c>
      <c r="M236">
        <v>0.9</v>
      </c>
      <c r="N236">
        <v>1</v>
      </c>
      <c r="O236">
        <v>0.9</v>
      </c>
      <c r="P236" t="s">
        <v>415</v>
      </c>
    </row>
    <row r="237" spans="1:16" x14ac:dyDescent="0.25">
      <c r="A237">
        <v>10</v>
      </c>
      <c r="B237" t="s">
        <v>405</v>
      </c>
      <c r="C237">
        <v>2</v>
      </c>
      <c r="D237" t="s">
        <v>132</v>
      </c>
      <c r="E237">
        <v>1</v>
      </c>
      <c r="F237" t="s">
        <v>149</v>
      </c>
      <c r="G237">
        <v>3</v>
      </c>
      <c r="H237">
        <v>1</v>
      </c>
      <c r="I237" t="s">
        <v>135</v>
      </c>
      <c r="J237" t="s">
        <v>129</v>
      </c>
      <c r="K237">
        <v>2</v>
      </c>
      <c r="L237" t="s">
        <v>139</v>
      </c>
      <c r="M237">
        <v>0.9</v>
      </c>
      <c r="N237">
        <v>1.1499999999999999</v>
      </c>
      <c r="O237">
        <v>1.0349999999999999</v>
      </c>
      <c r="P237" t="s">
        <v>416</v>
      </c>
    </row>
    <row r="238" spans="1:16" x14ac:dyDescent="0.25">
      <c r="A238">
        <v>10</v>
      </c>
      <c r="B238" t="s">
        <v>405</v>
      </c>
      <c r="C238">
        <v>2</v>
      </c>
      <c r="D238" t="s">
        <v>132</v>
      </c>
      <c r="E238">
        <v>1</v>
      </c>
      <c r="F238" t="s">
        <v>150</v>
      </c>
      <c r="G238">
        <v>3</v>
      </c>
      <c r="H238">
        <v>2</v>
      </c>
      <c r="I238" t="s">
        <v>135</v>
      </c>
      <c r="J238" t="s">
        <v>132</v>
      </c>
      <c r="K238">
        <v>1</v>
      </c>
      <c r="L238" t="s">
        <v>142</v>
      </c>
      <c r="M238">
        <v>1.1499999999999999</v>
      </c>
      <c r="N238">
        <v>1.1499999999999999</v>
      </c>
      <c r="O238">
        <v>1.3225</v>
      </c>
      <c r="P238" t="s">
        <v>417</v>
      </c>
    </row>
    <row r="239" spans="1:16" x14ac:dyDescent="0.25">
      <c r="A239">
        <v>10</v>
      </c>
      <c r="B239" t="s">
        <v>405</v>
      </c>
      <c r="C239">
        <v>2</v>
      </c>
      <c r="D239" t="s">
        <v>132</v>
      </c>
      <c r="E239">
        <v>1</v>
      </c>
      <c r="F239" t="s">
        <v>151</v>
      </c>
      <c r="G239">
        <v>3</v>
      </c>
      <c r="H239">
        <v>3</v>
      </c>
      <c r="I239" t="s">
        <v>135</v>
      </c>
      <c r="J239" t="s">
        <v>135</v>
      </c>
      <c r="K239">
        <v>5</v>
      </c>
      <c r="L239" t="s">
        <v>130</v>
      </c>
      <c r="M239">
        <v>1</v>
      </c>
      <c r="N239">
        <v>1.1499999999999999</v>
      </c>
      <c r="O239">
        <v>1.1499999999999999</v>
      </c>
      <c r="P239" t="s">
        <v>418</v>
      </c>
    </row>
    <row r="240" spans="1:16" x14ac:dyDescent="0.25">
      <c r="A240">
        <v>10</v>
      </c>
      <c r="B240" t="s">
        <v>405</v>
      </c>
      <c r="C240">
        <v>2</v>
      </c>
      <c r="D240" t="s">
        <v>132</v>
      </c>
      <c r="E240">
        <v>1</v>
      </c>
      <c r="F240" t="s">
        <v>152</v>
      </c>
      <c r="G240">
        <v>3</v>
      </c>
      <c r="H240">
        <v>4</v>
      </c>
      <c r="I240" t="s">
        <v>135</v>
      </c>
      <c r="J240" t="s">
        <v>138</v>
      </c>
      <c r="K240">
        <v>3</v>
      </c>
      <c r="L240" t="s">
        <v>133</v>
      </c>
      <c r="M240">
        <v>0.5</v>
      </c>
      <c r="N240">
        <v>1.1499999999999999</v>
      </c>
      <c r="O240">
        <v>0.57499999999999996</v>
      </c>
      <c r="P240" t="s">
        <v>419</v>
      </c>
    </row>
    <row r="241" spans="1:16" x14ac:dyDescent="0.25">
      <c r="A241">
        <v>10</v>
      </c>
      <c r="B241" t="s">
        <v>405</v>
      </c>
      <c r="C241">
        <v>2</v>
      </c>
      <c r="D241" t="s">
        <v>132</v>
      </c>
      <c r="E241">
        <v>1</v>
      </c>
      <c r="F241" t="s">
        <v>153</v>
      </c>
      <c r="G241">
        <v>3</v>
      </c>
      <c r="H241">
        <v>5</v>
      </c>
      <c r="I241" t="s">
        <v>135</v>
      </c>
      <c r="J241" t="s">
        <v>141</v>
      </c>
      <c r="K241">
        <v>4</v>
      </c>
      <c r="L241" t="s">
        <v>136</v>
      </c>
      <c r="M241">
        <v>0</v>
      </c>
      <c r="N241">
        <v>1.1499999999999999</v>
      </c>
      <c r="O241">
        <v>0</v>
      </c>
      <c r="P241" t="s">
        <v>420</v>
      </c>
    </row>
    <row r="242" spans="1:16" x14ac:dyDescent="0.25">
      <c r="A242">
        <v>10</v>
      </c>
      <c r="B242" t="s">
        <v>405</v>
      </c>
      <c r="C242">
        <v>2</v>
      </c>
      <c r="D242" t="s">
        <v>132</v>
      </c>
      <c r="E242">
        <v>1</v>
      </c>
      <c r="F242" t="s">
        <v>154</v>
      </c>
      <c r="G242">
        <v>4</v>
      </c>
      <c r="H242">
        <v>1</v>
      </c>
      <c r="I242" t="s">
        <v>138</v>
      </c>
      <c r="J242" t="s">
        <v>129</v>
      </c>
      <c r="K242">
        <v>4</v>
      </c>
      <c r="L242" t="s">
        <v>136</v>
      </c>
      <c r="M242">
        <v>0</v>
      </c>
      <c r="N242">
        <v>0.9</v>
      </c>
      <c r="O242">
        <v>0</v>
      </c>
      <c r="P242" t="s">
        <v>421</v>
      </c>
    </row>
    <row r="243" spans="1:16" x14ac:dyDescent="0.25">
      <c r="A243">
        <v>10</v>
      </c>
      <c r="B243" t="s">
        <v>405</v>
      </c>
      <c r="C243">
        <v>2</v>
      </c>
      <c r="D243" t="s">
        <v>132</v>
      </c>
      <c r="E243">
        <v>1</v>
      </c>
      <c r="F243" t="s">
        <v>155</v>
      </c>
      <c r="G243">
        <v>4</v>
      </c>
      <c r="H243">
        <v>2</v>
      </c>
      <c r="I243" t="s">
        <v>138</v>
      </c>
      <c r="J243" t="s">
        <v>132</v>
      </c>
      <c r="K243">
        <v>2</v>
      </c>
      <c r="L243" t="s">
        <v>139</v>
      </c>
      <c r="M243">
        <v>0.9</v>
      </c>
      <c r="N243">
        <v>0.9</v>
      </c>
      <c r="O243">
        <v>0.81</v>
      </c>
      <c r="P243" t="s">
        <v>422</v>
      </c>
    </row>
    <row r="244" spans="1:16" x14ac:dyDescent="0.25">
      <c r="A244">
        <v>10</v>
      </c>
      <c r="B244" t="s">
        <v>405</v>
      </c>
      <c r="C244">
        <v>2</v>
      </c>
      <c r="D244" t="s">
        <v>132</v>
      </c>
      <c r="E244">
        <v>1</v>
      </c>
      <c r="F244" t="s">
        <v>156</v>
      </c>
      <c r="G244">
        <v>4</v>
      </c>
      <c r="H244">
        <v>3</v>
      </c>
      <c r="I244" t="s">
        <v>138</v>
      </c>
      <c r="J244" t="s">
        <v>135</v>
      </c>
      <c r="K244">
        <v>1</v>
      </c>
      <c r="L244" t="s">
        <v>142</v>
      </c>
      <c r="M244">
        <v>1.1499999999999999</v>
      </c>
      <c r="N244">
        <v>0.9</v>
      </c>
      <c r="O244">
        <v>1.0349999999999999</v>
      </c>
      <c r="P244" t="s">
        <v>423</v>
      </c>
    </row>
    <row r="245" spans="1:16" x14ac:dyDescent="0.25">
      <c r="A245">
        <v>10</v>
      </c>
      <c r="B245" t="s">
        <v>405</v>
      </c>
      <c r="C245">
        <v>2</v>
      </c>
      <c r="D245" t="s">
        <v>132</v>
      </c>
      <c r="E245">
        <v>1</v>
      </c>
      <c r="F245" t="s">
        <v>157</v>
      </c>
      <c r="G245">
        <v>4</v>
      </c>
      <c r="H245">
        <v>4</v>
      </c>
      <c r="I245" t="s">
        <v>138</v>
      </c>
      <c r="J245" t="s">
        <v>138</v>
      </c>
      <c r="K245">
        <v>5</v>
      </c>
      <c r="L245" t="s">
        <v>130</v>
      </c>
      <c r="M245">
        <v>1</v>
      </c>
      <c r="N245">
        <v>0.9</v>
      </c>
      <c r="O245">
        <v>0.9</v>
      </c>
      <c r="P245" t="s">
        <v>424</v>
      </c>
    </row>
    <row r="246" spans="1:16" x14ac:dyDescent="0.25">
      <c r="A246">
        <v>10</v>
      </c>
      <c r="B246" t="s">
        <v>405</v>
      </c>
      <c r="C246">
        <v>2</v>
      </c>
      <c r="D246" t="s">
        <v>132</v>
      </c>
      <c r="E246">
        <v>1</v>
      </c>
      <c r="F246" t="s">
        <v>158</v>
      </c>
      <c r="G246">
        <v>4</v>
      </c>
      <c r="H246">
        <v>5</v>
      </c>
      <c r="I246" t="s">
        <v>138</v>
      </c>
      <c r="J246" t="s">
        <v>141</v>
      </c>
      <c r="K246">
        <v>3</v>
      </c>
      <c r="L246" t="s">
        <v>133</v>
      </c>
      <c r="M246">
        <v>0.5</v>
      </c>
      <c r="N246">
        <v>0.9</v>
      </c>
      <c r="O246">
        <v>0.45</v>
      </c>
      <c r="P246" t="s">
        <v>425</v>
      </c>
    </row>
    <row r="247" spans="1:16" x14ac:dyDescent="0.25">
      <c r="A247">
        <v>10</v>
      </c>
      <c r="B247" t="s">
        <v>405</v>
      </c>
      <c r="C247">
        <v>2</v>
      </c>
      <c r="D247" t="s">
        <v>132</v>
      </c>
      <c r="E247">
        <v>1</v>
      </c>
      <c r="F247" t="s">
        <v>159</v>
      </c>
      <c r="G247">
        <v>5</v>
      </c>
      <c r="H247">
        <v>1</v>
      </c>
      <c r="I247" t="s">
        <v>141</v>
      </c>
      <c r="J247" t="s">
        <v>129</v>
      </c>
      <c r="K247">
        <v>3</v>
      </c>
      <c r="L247" t="s">
        <v>133</v>
      </c>
      <c r="M247">
        <v>0.5</v>
      </c>
      <c r="N247">
        <v>0</v>
      </c>
      <c r="O247">
        <v>0</v>
      </c>
      <c r="P247" t="s">
        <v>426</v>
      </c>
    </row>
    <row r="248" spans="1:16" x14ac:dyDescent="0.25">
      <c r="A248">
        <v>10</v>
      </c>
      <c r="B248" t="s">
        <v>405</v>
      </c>
      <c r="C248">
        <v>2</v>
      </c>
      <c r="D248" t="s">
        <v>132</v>
      </c>
      <c r="E248">
        <v>1</v>
      </c>
      <c r="F248" t="s">
        <v>160</v>
      </c>
      <c r="G248">
        <v>5</v>
      </c>
      <c r="H248">
        <v>2</v>
      </c>
      <c r="I248" t="s">
        <v>141</v>
      </c>
      <c r="J248" t="s">
        <v>132</v>
      </c>
      <c r="K248">
        <v>4</v>
      </c>
      <c r="L248" t="s">
        <v>136</v>
      </c>
      <c r="M248">
        <v>0</v>
      </c>
      <c r="N248">
        <v>0</v>
      </c>
      <c r="O248">
        <v>0</v>
      </c>
      <c r="P248" t="s">
        <v>427</v>
      </c>
    </row>
    <row r="249" spans="1:16" x14ac:dyDescent="0.25">
      <c r="A249">
        <v>10</v>
      </c>
      <c r="B249" t="s">
        <v>405</v>
      </c>
      <c r="C249">
        <v>2</v>
      </c>
      <c r="D249" t="s">
        <v>132</v>
      </c>
      <c r="E249">
        <v>1</v>
      </c>
      <c r="F249" t="s">
        <v>161</v>
      </c>
      <c r="G249">
        <v>5</v>
      </c>
      <c r="H249">
        <v>3</v>
      </c>
      <c r="I249" t="s">
        <v>141</v>
      </c>
      <c r="J249" t="s">
        <v>135</v>
      </c>
      <c r="K249">
        <v>2</v>
      </c>
      <c r="L249" t="s">
        <v>139</v>
      </c>
      <c r="M249">
        <v>0.9</v>
      </c>
      <c r="N249">
        <v>0</v>
      </c>
      <c r="O249">
        <v>0</v>
      </c>
      <c r="P249" t="s">
        <v>428</v>
      </c>
    </row>
    <row r="250" spans="1:16" x14ac:dyDescent="0.25">
      <c r="A250">
        <v>10</v>
      </c>
      <c r="B250" t="s">
        <v>405</v>
      </c>
      <c r="C250">
        <v>2</v>
      </c>
      <c r="D250" t="s">
        <v>132</v>
      </c>
      <c r="E250">
        <v>1</v>
      </c>
      <c r="F250" t="s">
        <v>162</v>
      </c>
      <c r="G250">
        <v>5</v>
      </c>
      <c r="H250">
        <v>4</v>
      </c>
      <c r="I250" t="s">
        <v>141</v>
      </c>
      <c r="J250" t="s">
        <v>138</v>
      </c>
      <c r="K250">
        <v>1</v>
      </c>
      <c r="L250" t="s">
        <v>142</v>
      </c>
      <c r="M250">
        <v>1.1499999999999999</v>
      </c>
      <c r="N250">
        <v>0</v>
      </c>
      <c r="O250">
        <v>0</v>
      </c>
      <c r="P250" t="s">
        <v>429</v>
      </c>
    </row>
    <row r="251" spans="1:16" x14ac:dyDescent="0.25">
      <c r="A251">
        <v>10</v>
      </c>
      <c r="B251" t="s">
        <v>405</v>
      </c>
      <c r="C251">
        <v>2</v>
      </c>
      <c r="D251" t="s">
        <v>132</v>
      </c>
      <c r="E251">
        <v>1</v>
      </c>
      <c r="F251" t="s">
        <v>163</v>
      </c>
      <c r="G251">
        <v>5</v>
      </c>
      <c r="H251">
        <v>5</v>
      </c>
      <c r="I251" t="s">
        <v>141</v>
      </c>
      <c r="J251" t="s">
        <v>141</v>
      </c>
      <c r="K251">
        <v>5</v>
      </c>
      <c r="L251" t="s">
        <v>130</v>
      </c>
      <c r="M251">
        <v>1</v>
      </c>
      <c r="N251">
        <v>0</v>
      </c>
      <c r="O251">
        <v>0</v>
      </c>
      <c r="P251" t="s">
        <v>430</v>
      </c>
    </row>
    <row r="252" spans="1:16" x14ac:dyDescent="0.25">
      <c r="A252">
        <v>11</v>
      </c>
      <c r="B252" t="s">
        <v>431</v>
      </c>
      <c r="C252">
        <v>3</v>
      </c>
      <c r="D252" t="s">
        <v>135</v>
      </c>
      <c r="E252">
        <v>1</v>
      </c>
      <c r="F252" t="s">
        <v>131</v>
      </c>
      <c r="G252">
        <v>1</v>
      </c>
      <c r="H252">
        <v>1</v>
      </c>
      <c r="I252" t="s">
        <v>129</v>
      </c>
      <c r="J252" t="s">
        <v>129</v>
      </c>
      <c r="K252">
        <v>5</v>
      </c>
      <c r="L252" t="s">
        <v>130</v>
      </c>
      <c r="M252">
        <v>1</v>
      </c>
      <c r="N252">
        <v>0</v>
      </c>
      <c r="O252">
        <v>0</v>
      </c>
      <c r="P252" t="s">
        <v>432</v>
      </c>
    </row>
    <row r="253" spans="1:16" x14ac:dyDescent="0.25">
      <c r="A253">
        <v>11</v>
      </c>
      <c r="B253" t="s">
        <v>431</v>
      </c>
      <c r="C253">
        <v>3</v>
      </c>
      <c r="D253" t="s">
        <v>135</v>
      </c>
      <c r="E253">
        <v>1</v>
      </c>
      <c r="F253" t="s">
        <v>134</v>
      </c>
      <c r="G253">
        <v>1</v>
      </c>
      <c r="H253">
        <v>2</v>
      </c>
      <c r="I253" t="s">
        <v>129</v>
      </c>
      <c r="J253" t="s">
        <v>132</v>
      </c>
      <c r="K253">
        <v>3</v>
      </c>
      <c r="L253" t="s">
        <v>133</v>
      </c>
      <c r="M253">
        <v>0.5</v>
      </c>
      <c r="N253">
        <v>0</v>
      </c>
      <c r="O253">
        <v>0</v>
      </c>
      <c r="P253" t="s">
        <v>433</v>
      </c>
    </row>
    <row r="254" spans="1:16" x14ac:dyDescent="0.25">
      <c r="A254">
        <v>11</v>
      </c>
      <c r="B254" t="s">
        <v>431</v>
      </c>
      <c r="C254">
        <v>3</v>
      </c>
      <c r="D254" t="s">
        <v>135</v>
      </c>
      <c r="E254">
        <v>1</v>
      </c>
      <c r="F254" t="s">
        <v>137</v>
      </c>
      <c r="G254">
        <v>1</v>
      </c>
      <c r="H254">
        <v>3</v>
      </c>
      <c r="I254" t="s">
        <v>129</v>
      </c>
      <c r="J254" t="s">
        <v>135</v>
      </c>
      <c r="K254">
        <v>4</v>
      </c>
      <c r="L254" t="s">
        <v>136</v>
      </c>
      <c r="M254">
        <v>0</v>
      </c>
      <c r="N254">
        <v>0</v>
      </c>
      <c r="O254">
        <v>0</v>
      </c>
      <c r="P254" t="s">
        <v>434</v>
      </c>
    </row>
    <row r="255" spans="1:16" x14ac:dyDescent="0.25">
      <c r="A255">
        <v>11</v>
      </c>
      <c r="B255" t="s">
        <v>431</v>
      </c>
      <c r="C255">
        <v>3</v>
      </c>
      <c r="D255" t="s">
        <v>135</v>
      </c>
      <c r="E255">
        <v>1</v>
      </c>
      <c r="F255" t="s">
        <v>140</v>
      </c>
      <c r="G255">
        <v>1</v>
      </c>
      <c r="H255">
        <v>4</v>
      </c>
      <c r="I255" t="s">
        <v>129</v>
      </c>
      <c r="J255" t="s">
        <v>138</v>
      </c>
      <c r="K255">
        <v>2</v>
      </c>
      <c r="L255" t="s">
        <v>139</v>
      </c>
      <c r="M255">
        <v>0.9</v>
      </c>
      <c r="N255">
        <v>0</v>
      </c>
      <c r="O255">
        <v>0</v>
      </c>
      <c r="P255" t="s">
        <v>435</v>
      </c>
    </row>
    <row r="256" spans="1:16" x14ac:dyDescent="0.25">
      <c r="A256">
        <v>11</v>
      </c>
      <c r="B256" t="s">
        <v>431</v>
      </c>
      <c r="C256">
        <v>3</v>
      </c>
      <c r="D256" t="s">
        <v>135</v>
      </c>
      <c r="E256">
        <v>1</v>
      </c>
      <c r="F256" t="s">
        <v>143</v>
      </c>
      <c r="G256">
        <v>1</v>
      </c>
      <c r="H256">
        <v>5</v>
      </c>
      <c r="I256" t="s">
        <v>129</v>
      </c>
      <c r="J256" t="s">
        <v>141</v>
      </c>
      <c r="K256">
        <v>1</v>
      </c>
      <c r="L256" t="s">
        <v>142</v>
      </c>
      <c r="M256">
        <v>1.1499999999999999</v>
      </c>
      <c r="N256">
        <v>0</v>
      </c>
      <c r="O256">
        <v>0</v>
      </c>
      <c r="P256" t="s">
        <v>436</v>
      </c>
    </row>
    <row r="257" spans="1:16" x14ac:dyDescent="0.25">
      <c r="A257">
        <v>11</v>
      </c>
      <c r="B257" t="s">
        <v>431</v>
      </c>
      <c r="C257">
        <v>3</v>
      </c>
      <c r="D257" t="s">
        <v>135</v>
      </c>
      <c r="E257">
        <v>1</v>
      </c>
      <c r="F257" t="s">
        <v>144</v>
      </c>
      <c r="G257">
        <v>2</v>
      </c>
      <c r="H257">
        <v>1</v>
      </c>
      <c r="I257" t="s">
        <v>132</v>
      </c>
      <c r="J257" t="s">
        <v>129</v>
      </c>
      <c r="K257">
        <v>1</v>
      </c>
      <c r="L257" t="s">
        <v>142</v>
      </c>
      <c r="M257">
        <v>1.1499999999999999</v>
      </c>
      <c r="N257">
        <v>0.5</v>
      </c>
      <c r="O257">
        <v>0.57499999999999996</v>
      </c>
      <c r="P257" t="s">
        <v>437</v>
      </c>
    </row>
    <row r="258" spans="1:16" x14ac:dyDescent="0.25">
      <c r="A258">
        <v>11</v>
      </c>
      <c r="B258" t="s">
        <v>431</v>
      </c>
      <c r="C258">
        <v>3</v>
      </c>
      <c r="D258" t="s">
        <v>135</v>
      </c>
      <c r="E258">
        <v>1</v>
      </c>
      <c r="F258" t="s">
        <v>145</v>
      </c>
      <c r="G258">
        <v>2</v>
      </c>
      <c r="H258">
        <v>2</v>
      </c>
      <c r="I258" t="s">
        <v>132</v>
      </c>
      <c r="J258" t="s">
        <v>132</v>
      </c>
      <c r="K258">
        <v>5</v>
      </c>
      <c r="L258" t="s">
        <v>130</v>
      </c>
      <c r="M258">
        <v>1</v>
      </c>
      <c r="N258">
        <v>0.5</v>
      </c>
      <c r="O258">
        <v>0.5</v>
      </c>
      <c r="P258" t="s">
        <v>438</v>
      </c>
    </row>
    <row r="259" spans="1:16" x14ac:dyDescent="0.25">
      <c r="A259">
        <v>11</v>
      </c>
      <c r="B259" t="s">
        <v>431</v>
      </c>
      <c r="C259">
        <v>3</v>
      </c>
      <c r="D259" t="s">
        <v>135</v>
      </c>
      <c r="E259">
        <v>1</v>
      </c>
      <c r="F259" t="s">
        <v>146</v>
      </c>
      <c r="G259">
        <v>2</v>
      </c>
      <c r="H259">
        <v>3</v>
      </c>
      <c r="I259" t="s">
        <v>132</v>
      </c>
      <c r="J259" t="s">
        <v>135</v>
      </c>
      <c r="K259">
        <v>3</v>
      </c>
      <c r="L259" t="s">
        <v>133</v>
      </c>
      <c r="M259">
        <v>0.5</v>
      </c>
      <c r="N259">
        <v>0.5</v>
      </c>
      <c r="O259">
        <v>0.25</v>
      </c>
      <c r="P259" t="s">
        <v>439</v>
      </c>
    </row>
    <row r="260" spans="1:16" x14ac:dyDescent="0.25">
      <c r="A260">
        <v>11</v>
      </c>
      <c r="B260" t="s">
        <v>431</v>
      </c>
      <c r="C260">
        <v>3</v>
      </c>
      <c r="D260" t="s">
        <v>135</v>
      </c>
      <c r="E260">
        <v>1</v>
      </c>
      <c r="F260" t="s">
        <v>147</v>
      </c>
      <c r="G260">
        <v>2</v>
      </c>
      <c r="H260">
        <v>4</v>
      </c>
      <c r="I260" t="s">
        <v>132</v>
      </c>
      <c r="J260" t="s">
        <v>138</v>
      </c>
      <c r="K260">
        <v>4</v>
      </c>
      <c r="L260" t="s">
        <v>136</v>
      </c>
      <c r="M260">
        <v>0</v>
      </c>
      <c r="N260">
        <v>0.5</v>
      </c>
      <c r="O260">
        <v>0</v>
      </c>
      <c r="P260" t="s">
        <v>440</v>
      </c>
    </row>
    <row r="261" spans="1:16" x14ac:dyDescent="0.25">
      <c r="A261">
        <v>11</v>
      </c>
      <c r="B261" t="s">
        <v>431</v>
      </c>
      <c r="C261">
        <v>3</v>
      </c>
      <c r="D261" t="s">
        <v>135</v>
      </c>
      <c r="E261">
        <v>1</v>
      </c>
      <c r="F261" t="s">
        <v>148</v>
      </c>
      <c r="G261">
        <v>2</v>
      </c>
      <c r="H261">
        <v>5</v>
      </c>
      <c r="I261" t="s">
        <v>132</v>
      </c>
      <c r="J261" t="s">
        <v>141</v>
      </c>
      <c r="K261">
        <v>2</v>
      </c>
      <c r="L261" t="s">
        <v>139</v>
      </c>
      <c r="M261">
        <v>0.9</v>
      </c>
      <c r="N261">
        <v>0.5</v>
      </c>
      <c r="O261">
        <v>0.45</v>
      </c>
      <c r="P261" t="s">
        <v>441</v>
      </c>
    </row>
    <row r="262" spans="1:16" x14ac:dyDescent="0.25">
      <c r="A262">
        <v>11</v>
      </c>
      <c r="B262" t="s">
        <v>431</v>
      </c>
      <c r="C262">
        <v>3</v>
      </c>
      <c r="D262" t="s">
        <v>135</v>
      </c>
      <c r="E262">
        <v>1</v>
      </c>
      <c r="F262" t="s">
        <v>149</v>
      </c>
      <c r="G262">
        <v>3</v>
      </c>
      <c r="H262">
        <v>1</v>
      </c>
      <c r="I262" t="s">
        <v>135</v>
      </c>
      <c r="J262" t="s">
        <v>129</v>
      </c>
      <c r="K262">
        <v>2</v>
      </c>
      <c r="L262" t="s">
        <v>139</v>
      </c>
      <c r="M262">
        <v>0.9</v>
      </c>
      <c r="N262">
        <v>1</v>
      </c>
      <c r="O262">
        <v>0.9</v>
      </c>
      <c r="P262" t="s">
        <v>442</v>
      </c>
    </row>
    <row r="263" spans="1:16" x14ac:dyDescent="0.25">
      <c r="A263">
        <v>11</v>
      </c>
      <c r="B263" t="s">
        <v>431</v>
      </c>
      <c r="C263">
        <v>3</v>
      </c>
      <c r="D263" t="s">
        <v>135</v>
      </c>
      <c r="E263">
        <v>1</v>
      </c>
      <c r="F263" t="s">
        <v>150</v>
      </c>
      <c r="G263">
        <v>3</v>
      </c>
      <c r="H263">
        <v>2</v>
      </c>
      <c r="I263" t="s">
        <v>135</v>
      </c>
      <c r="J263" t="s">
        <v>132</v>
      </c>
      <c r="K263">
        <v>1</v>
      </c>
      <c r="L263" t="s">
        <v>142</v>
      </c>
      <c r="M263">
        <v>1.1499999999999999</v>
      </c>
      <c r="N263">
        <v>1</v>
      </c>
      <c r="O263">
        <v>1.1499999999999999</v>
      </c>
      <c r="P263" t="s">
        <v>443</v>
      </c>
    </row>
    <row r="264" spans="1:16" x14ac:dyDescent="0.25">
      <c r="A264">
        <v>11</v>
      </c>
      <c r="B264" t="s">
        <v>431</v>
      </c>
      <c r="C264">
        <v>3</v>
      </c>
      <c r="D264" t="s">
        <v>135</v>
      </c>
      <c r="E264">
        <v>1</v>
      </c>
      <c r="F264" t="s">
        <v>151</v>
      </c>
      <c r="G264">
        <v>3</v>
      </c>
      <c r="H264">
        <v>3</v>
      </c>
      <c r="I264" t="s">
        <v>135</v>
      </c>
      <c r="J264" t="s">
        <v>135</v>
      </c>
      <c r="K264">
        <v>5</v>
      </c>
      <c r="L264" t="s">
        <v>130</v>
      </c>
      <c r="M264">
        <v>1</v>
      </c>
      <c r="N264">
        <v>1</v>
      </c>
      <c r="O264">
        <v>1</v>
      </c>
      <c r="P264" t="s">
        <v>444</v>
      </c>
    </row>
    <row r="265" spans="1:16" x14ac:dyDescent="0.25">
      <c r="A265">
        <v>11</v>
      </c>
      <c r="B265" t="s">
        <v>431</v>
      </c>
      <c r="C265">
        <v>3</v>
      </c>
      <c r="D265" t="s">
        <v>135</v>
      </c>
      <c r="E265">
        <v>1</v>
      </c>
      <c r="F265" t="s">
        <v>152</v>
      </c>
      <c r="G265">
        <v>3</v>
      </c>
      <c r="H265">
        <v>4</v>
      </c>
      <c r="I265" t="s">
        <v>135</v>
      </c>
      <c r="J265" t="s">
        <v>138</v>
      </c>
      <c r="K265">
        <v>3</v>
      </c>
      <c r="L265" t="s">
        <v>133</v>
      </c>
      <c r="M265">
        <v>0.5</v>
      </c>
      <c r="N265">
        <v>1</v>
      </c>
      <c r="O265">
        <v>0.5</v>
      </c>
      <c r="P265" t="s">
        <v>445</v>
      </c>
    </row>
    <row r="266" spans="1:16" x14ac:dyDescent="0.25">
      <c r="A266">
        <v>11</v>
      </c>
      <c r="B266" t="s">
        <v>431</v>
      </c>
      <c r="C266">
        <v>3</v>
      </c>
      <c r="D266" t="s">
        <v>135</v>
      </c>
      <c r="E266">
        <v>1</v>
      </c>
      <c r="F266" t="s">
        <v>153</v>
      </c>
      <c r="G266">
        <v>3</v>
      </c>
      <c r="H266">
        <v>5</v>
      </c>
      <c r="I266" t="s">
        <v>135</v>
      </c>
      <c r="J266" t="s">
        <v>141</v>
      </c>
      <c r="K266">
        <v>4</v>
      </c>
      <c r="L266" t="s">
        <v>136</v>
      </c>
      <c r="M266">
        <v>0</v>
      </c>
      <c r="N266">
        <v>1</v>
      </c>
      <c r="O266">
        <v>0</v>
      </c>
      <c r="P266" t="s">
        <v>446</v>
      </c>
    </row>
    <row r="267" spans="1:16" x14ac:dyDescent="0.25">
      <c r="A267">
        <v>11</v>
      </c>
      <c r="B267" t="s">
        <v>431</v>
      </c>
      <c r="C267">
        <v>3</v>
      </c>
      <c r="D267" t="s">
        <v>135</v>
      </c>
      <c r="E267">
        <v>1</v>
      </c>
      <c r="F267" t="s">
        <v>154</v>
      </c>
      <c r="G267">
        <v>4</v>
      </c>
      <c r="H267">
        <v>1</v>
      </c>
      <c r="I267" t="s">
        <v>138</v>
      </c>
      <c r="J267" t="s">
        <v>129</v>
      </c>
      <c r="K267">
        <v>4</v>
      </c>
      <c r="L267" t="s">
        <v>136</v>
      </c>
      <c r="M267">
        <v>0</v>
      </c>
      <c r="N267">
        <v>1.1499999999999999</v>
      </c>
      <c r="O267">
        <v>0</v>
      </c>
      <c r="P267" t="s">
        <v>447</v>
      </c>
    </row>
    <row r="268" spans="1:16" x14ac:dyDescent="0.25">
      <c r="A268">
        <v>11</v>
      </c>
      <c r="B268" t="s">
        <v>431</v>
      </c>
      <c r="C268">
        <v>3</v>
      </c>
      <c r="D268" t="s">
        <v>135</v>
      </c>
      <c r="E268">
        <v>1</v>
      </c>
      <c r="F268" t="s">
        <v>155</v>
      </c>
      <c r="G268">
        <v>4</v>
      </c>
      <c r="H268">
        <v>2</v>
      </c>
      <c r="I268" t="s">
        <v>138</v>
      </c>
      <c r="J268" t="s">
        <v>132</v>
      </c>
      <c r="K268">
        <v>2</v>
      </c>
      <c r="L268" t="s">
        <v>139</v>
      </c>
      <c r="M268">
        <v>0.9</v>
      </c>
      <c r="N268">
        <v>1.1499999999999999</v>
      </c>
      <c r="O268">
        <v>1.0349999999999999</v>
      </c>
      <c r="P268" t="s">
        <v>448</v>
      </c>
    </row>
    <row r="269" spans="1:16" x14ac:dyDescent="0.25">
      <c r="A269">
        <v>11</v>
      </c>
      <c r="B269" t="s">
        <v>431</v>
      </c>
      <c r="C269">
        <v>3</v>
      </c>
      <c r="D269" t="s">
        <v>135</v>
      </c>
      <c r="E269">
        <v>1</v>
      </c>
      <c r="F269" t="s">
        <v>156</v>
      </c>
      <c r="G269">
        <v>4</v>
      </c>
      <c r="H269">
        <v>3</v>
      </c>
      <c r="I269" t="s">
        <v>138</v>
      </c>
      <c r="J269" t="s">
        <v>135</v>
      </c>
      <c r="K269">
        <v>1</v>
      </c>
      <c r="L269" t="s">
        <v>142</v>
      </c>
      <c r="M269">
        <v>1.1499999999999999</v>
      </c>
      <c r="N269">
        <v>1.1499999999999999</v>
      </c>
      <c r="O269">
        <v>1.3225</v>
      </c>
      <c r="P269" t="s">
        <v>449</v>
      </c>
    </row>
    <row r="270" spans="1:16" x14ac:dyDescent="0.25">
      <c r="A270">
        <v>11</v>
      </c>
      <c r="B270" t="s">
        <v>431</v>
      </c>
      <c r="C270">
        <v>3</v>
      </c>
      <c r="D270" t="s">
        <v>135</v>
      </c>
      <c r="E270">
        <v>1</v>
      </c>
      <c r="F270" t="s">
        <v>157</v>
      </c>
      <c r="G270">
        <v>4</v>
      </c>
      <c r="H270">
        <v>4</v>
      </c>
      <c r="I270" t="s">
        <v>138</v>
      </c>
      <c r="J270" t="s">
        <v>138</v>
      </c>
      <c r="K270">
        <v>5</v>
      </c>
      <c r="L270" t="s">
        <v>130</v>
      </c>
      <c r="M270">
        <v>1</v>
      </c>
      <c r="N270">
        <v>1.1499999999999999</v>
      </c>
      <c r="O270">
        <v>1.1499999999999999</v>
      </c>
      <c r="P270" t="s">
        <v>450</v>
      </c>
    </row>
    <row r="271" spans="1:16" x14ac:dyDescent="0.25">
      <c r="A271">
        <v>11</v>
      </c>
      <c r="B271" t="s">
        <v>431</v>
      </c>
      <c r="C271">
        <v>3</v>
      </c>
      <c r="D271" t="s">
        <v>135</v>
      </c>
      <c r="E271">
        <v>1</v>
      </c>
      <c r="F271" t="s">
        <v>158</v>
      </c>
      <c r="G271">
        <v>4</v>
      </c>
      <c r="H271">
        <v>5</v>
      </c>
      <c r="I271" t="s">
        <v>138</v>
      </c>
      <c r="J271" t="s">
        <v>141</v>
      </c>
      <c r="K271">
        <v>3</v>
      </c>
      <c r="L271" t="s">
        <v>133</v>
      </c>
      <c r="M271">
        <v>0.5</v>
      </c>
      <c r="N271">
        <v>1.1499999999999999</v>
      </c>
      <c r="O271">
        <v>0.57499999999999996</v>
      </c>
      <c r="P271" t="s">
        <v>451</v>
      </c>
    </row>
    <row r="272" spans="1:16" x14ac:dyDescent="0.25">
      <c r="A272">
        <v>11</v>
      </c>
      <c r="B272" t="s">
        <v>431</v>
      </c>
      <c r="C272">
        <v>3</v>
      </c>
      <c r="D272" t="s">
        <v>135</v>
      </c>
      <c r="E272">
        <v>1</v>
      </c>
      <c r="F272" t="s">
        <v>159</v>
      </c>
      <c r="G272">
        <v>5</v>
      </c>
      <c r="H272">
        <v>1</v>
      </c>
      <c r="I272" t="s">
        <v>141</v>
      </c>
      <c r="J272" t="s">
        <v>129</v>
      </c>
      <c r="K272">
        <v>3</v>
      </c>
      <c r="L272" t="s">
        <v>133</v>
      </c>
      <c r="M272">
        <v>0.5</v>
      </c>
      <c r="N272">
        <v>0.9</v>
      </c>
      <c r="O272">
        <v>0.45</v>
      </c>
      <c r="P272" t="s">
        <v>452</v>
      </c>
    </row>
    <row r="273" spans="1:16" x14ac:dyDescent="0.25">
      <c r="A273">
        <v>11</v>
      </c>
      <c r="B273" t="s">
        <v>431</v>
      </c>
      <c r="C273">
        <v>3</v>
      </c>
      <c r="D273" t="s">
        <v>135</v>
      </c>
      <c r="E273">
        <v>1</v>
      </c>
      <c r="F273" t="s">
        <v>160</v>
      </c>
      <c r="G273">
        <v>5</v>
      </c>
      <c r="H273">
        <v>2</v>
      </c>
      <c r="I273" t="s">
        <v>141</v>
      </c>
      <c r="J273" t="s">
        <v>132</v>
      </c>
      <c r="K273">
        <v>4</v>
      </c>
      <c r="L273" t="s">
        <v>136</v>
      </c>
      <c r="M273">
        <v>0</v>
      </c>
      <c r="N273">
        <v>0.9</v>
      </c>
      <c r="O273">
        <v>0</v>
      </c>
      <c r="P273" t="s">
        <v>453</v>
      </c>
    </row>
    <row r="274" spans="1:16" x14ac:dyDescent="0.25">
      <c r="A274">
        <v>11</v>
      </c>
      <c r="B274" t="s">
        <v>431</v>
      </c>
      <c r="C274">
        <v>3</v>
      </c>
      <c r="D274" t="s">
        <v>135</v>
      </c>
      <c r="E274">
        <v>1</v>
      </c>
      <c r="F274" t="s">
        <v>161</v>
      </c>
      <c r="G274">
        <v>5</v>
      </c>
      <c r="H274">
        <v>3</v>
      </c>
      <c r="I274" t="s">
        <v>141</v>
      </c>
      <c r="J274" t="s">
        <v>135</v>
      </c>
      <c r="K274">
        <v>2</v>
      </c>
      <c r="L274" t="s">
        <v>139</v>
      </c>
      <c r="M274">
        <v>0.9</v>
      </c>
      <c r="N274">
        <v>0.9</v>
      </c>
      <c r="O274">
        <v>0.81</v>
      </c>
      <c r="P274" t="s">
        <v>454</v>
      </c>
    </row>
    <row r="275" spans="1:16" x14ac:dyDescent="0.25">
      <c r="A275">
        <v>11</v>
      </c>
      <c r="B275" t="s">
        <v>431</v>
      </c>
      <c r="C275">
        <v>3</v>
      </c>
      <c r="D275" t="s">
        <v>135</v>
      </c>
      <c r="E275">
        <v>1</v>
      </c>
      <c r="F275" t="s">
        <v>162</v>
      </c>
      <c r="G275">
        <v>5</v>
      </c>
      <c r="H275">
        <v>4</v>
      </c>
      <c r="I275" t="s">
        <v>141</v>
      </c>
      <c r="J275" t="s">
        <v>138</v>
      </c>
      <c r="K275">
        <v>1</v>
      </c>
      <c r="L275" t="s">
        <v>142</v>
      </c>
      <c r="M275">
        <v>1.1499999999999999</v>
      </c>
      <c r="N275">
        <v>0.9</v>
      </c>
      <c r="O275">
        <v>1.0349999999999999</v>
      </c>
      <c r="P275" t="s">
        <v>455</v>
      </c>
    </row>
    <row r="276" spans="1:16" x14ac:dyDescent="0.25">
      <c r="A276">
        <v>11</v>
      </c>
      <c r="B276" t="s">
        <v>431</v>
      </c>
      <c r="C276">
        <v>3</v>
      </c>
      <c r="D276" t="s">
        <v>135</v>
      </c>
      <c r="E276">
        <v>1</v>
      </c>
      <c r="F276" t="s">
        <v>163</v>
      </c>
      <c r="G276">
        <v>5</v>
      </c>
      <c r="H276">
        <v>5</v>
      </c>
      <c r="I276" t="s">
        <v>141</v>
      </c>
      <c r="J276" t="s">
        <v>141</v>
      </c>
      <c r="K276">
        <v>5</v>
      </c>
      <c r="L276" t="s">
        <v>130</v>
      </c>
      <c r="M276">
        <v>1</v>
      </c>
      <c r="N276">
        <v>0.9</v>
      </c>
      <c r="O276">
        <v>0.9</v>
      </c>
      <c r="P276" t="s">
        <v>456</v>
      </c>
    </row>
    <row r="277" spans="1:16" x14ac:dyDescent="0.25">
      <c r="A277">
        <v>12</v>
      </c>
      <c r="B277" t="s">
        <v>457</v>
      </c>
      <c r="C277">
        <v>3</v>
      </c>
      <c r="D277" t="s">
        <v>135</v>
      </c>
      <c r="E277">
        <v>1</v>
      </c>
      <c r="F277" t="s">
        <v>131</v>
      </c>
      <c r="G277">
        <v>1</v>
      </c>
      <c r="H277">
        <v>1</v>
      </c>
      <c r="I277" t="s">
        <v>129</v>
      </c>
      <c r="J277" t="s">
        <v>129</v>
      </c>
      <c r="K277">
        <v>5</v>
      </c>
      <c r="L277" t="s">
        <v>130</v>
      </c>
      <c r="M277">
        <v>1</v>
      </c>
      <c r="N277">
        <v>0</v>
      </c>
      <c r="O277">
        <v>0</v>
      </c>
      <c r="P277" t="s">
        <v>458</v>
      </c>
    </row>
    <row r="278" spans="1:16" x14ac:dyDescent="0.25">
      <c r="A278">
        <v>12</v>
      </c>
      <c r="B278" t="s">
        <v>457</v>
      </c>
      <c r="C278">
        <v>3</v>
      </c>
      <c r="D278" t="s">
        <v>135</v>
      </c>
      <c r="E278">
        <v>1</v>
      </c>
      <c r="F278" t="s">
        <v>134</v>
      </c>
      <c r="G278">
        <v>1</v>
      </c>
      <c r="H278">
        <v>2</v>
      </c>
      <c r="I278" t="s">
        <v>129</v>
      </c>
      <c r="J278" t="s">
        <v>132</v>
      </c>
      <c r="K278">
        <v>3</v>
      </c>
      <c r="L278" t="s">
        <v>133</v>
      </c>
      <c r="M278">
        <v>0.5</v>
      </c>
      <c r="N278">
        <v>0</v>
      </c>
      <c r="O278">
        <v>0</v>
      </c>
      <c r="P278" t="s">
        <v>459</v>
      </c>
    </row>
    <row r="279" spans="1:16" x14ac:dyDescent="0.25">
      <c r="A279">
        <v>12</v>
      </c>
      <c r="B279" t="s">
        <v>457</v>
      </c>
      <c r="C279">
        <v>3</v>
      </c>
      <c r="D279" t="s">
        <v>135</v>
      </c>
      <c r="E279">
        <v>1</v>
      </c>
      <c r="F279" t="s">
        <v>137</v>
      </c>
      <c r="G279">
        <v>1</v>
      </c>
      <c r="H279">
        <v>3</v>
      </c>
      <c r="I279" t="s">
        <v>129</v>
      </c>
      <c r="J279" t="s">
        <v>135</v>
      </c>
      <c r="K279">
        <v>4</v>
      </c>
      <c r="L279" t="s">
        <v>136</v>
      </c>
      <c r="M279">
        <v>0</v>
      </c>
      <c r="N279">
        <v>0</v>
      </c>
      <c r="O279">
        <v>0</v>
      </c>
      <c r="P279" t="s">
        <v>460</v>
      </c>
    </row>
    <row r="280" spans="1:16" x14ac:dyDescent="0.25">
      <c r="A280">
        <v>12</v>
      </c>
      <c r="B280" t="s">
        <v>457</v>
      </c>
      <c r="C280">
        <v>3</v>
      </c>
      <c r="D280" t="s">
        <v>135</v>
      </c>
      <c r="E280">
        <v>1</v>
      </c>
      <c r="F280" t="s">
        <v>140</v>
      </c>
      <c r="G280">
        <v>1</v>
      </c>
      <c r="H280">
        <v>4</v>
      </c>
      <c r="I280" t="s">
        <v>129</v>
      </c>
      <c r="J280" t="s">
        <v>138</v>
      </c>
      <c r="K280">
        <v>2</v>
      </c>
      <c r="L280" t="s">
        <v>139</v>
      </c>
      <c r="M280">
        <v>0.9</v>
      </c>
      <c r="N280">
        <v>0</v>
      </c>
      <c r="O280">
        <v>0</v>
      </c>
      <c r="P280" t="s">
        <v>461</v>
      </c>
    </row>
    <row r="281" spans="1:16" x14ac:dyDescent="0.25">
      <c r="A281">
        <v>12</v>
      </c>
      <c r="B281" t="s">
        <v>457</v>
      </c>
      <c r="C281">
        <v>3</v>
      </c>
      <c r="D281" t="s">
        <v>135</v>
      </c>
      <c r="E281">
        <v>1</v>
      </c>
      <c r="F281" t="s">
        <v>143</v>
      </c>
      <c r="G281">
        <v>1</v>
      </c>
      <c r="H281">
        <v>5</v>
      </c>
      <c r="I281" t="s">
        <v>129</v>
      </c>
      <c r="J281" t="s">
        <v>141</v>
      </c>
      <c r="K281">
        <v>1</v>
      </c>
      <c r="L281" t="s">
        <v>142</v>
      </c>
      <c r="M281">
        <v>1.1499999999999999</v>
      </c>
      <c r="N281">
        <v>0</v>
      </c>
      <c r="O281">
        <v>0</v>
      </c>
      <c r="P281" t="s">
        <v>462</v>
      </c>
    </row>
    <row r="282" spans="1:16" x14ac:dyDescent="0.25">
      <c r="A282">
        <v>12</v>
      </c>
      <c r="B282" t="s">
        <v>457</v>
      </c>
      <c r="C282">
        <v>3</v>
      </c>
      <c r="D282" t="s">
        <v>135</v>
      </c>
      <c r="E282">
        <v>1</v>
      </c>
      <c r="F282" t="s">
        <v>144</v>
      </c>
      <c r="G282">
        <v>2</v>
      </c>
      <c r="H282">
        <v>1</v>
      </c>
      <c r="I282" t="s">
        <v>132</v>
      </c>
      <c r="J282" t="s">
        <v>129</v>
      </c>
      <c r="K282">
        <v>1</v>
      </c>
      <c r="L282" t="s">
        <v>142</v>
      </c>
      <c r="M282">
        <v>1.1499999999999999</v>
      </c>
      <c r="N282">
        <v>0.5</v>
      </c>
      <c r="O282">
        <v>0.57499999999999996</v>
      </c>
      <c r="P282" t="s">
        <v>463</v>
      </c>
    </row>
    <row r="283" spans="1:16" x14ac:dyDescent="0.25">
      <c r="A283">
        <v>12</v>
      </c>
      <c r="B283" t="s">
        <v>457</v>
      </c>
      <c r="C283">
        <v>3</v>
      </c>
      <c r="D283" t="s">
        <v>135</v>
      </c>
      <c r="E283">
        <v>1</v>
      </c>
      <c r="F283" t="s">
        <v>145</v>
      </c>
      <c r="G283">
        <v>2</v>
      </c>
      <c r="H283">
        <v>2</v>
      </c>
      <c r="I283" t="s">
        <v>132</v>
      </c>
      <c r="J283" t="s">
        <v>132</v>
      </c>
      <c r="K283">
        <v>5</v>
      </c>
      <c r="L283" t="s">
        <v>130</v>
      </c>
      <c r="M283">
        <v>1</v>
      </c>
      <c r="N283">
        <v>0.5</v>
      </c>
      <c r="O283">
        <v>0.5</v>
      </c>
      <c r="P283" t="s">
        <v>464</v>
      </c>
    </row>
    <row r="284" spans="1:16" x14ac:dyDescent="0.25">
      <c r="A284">
        <v>12</v>
      </c>
      <c r="B284" t="s">
        <v>457</v>
      </c>
      <c r="C284">
        <v>3</v>
      </c>
      <c r="D284" t="s">
        <v>135</v>
      </c>
      <c r="E284">
        <v>1</v>
      </c>
      <c r="F284" t="s">
        <v>146</v>
      </c>
      <c r="G284">
        <v>2</v>
      </c>
      <c r="H284">
        <v>3</v>
      </c>
      <c r="I284" t="s">
        <v>132</v>
      </c>
      <c r="J284" t="s">
        <v>135</v>
      </c>
      <c r="K284">
        <v>3</v>
      </c>
      <c r="L284" t="s">
        <v>133</v>
      </c>
      <c r="M284">
        <v>0.5</v>
      </c>
      <c r="N284">
        <v>0.5</v>
      </c>
      <c r="O284">
        <v>0.25</v>
      </c>
      <c r="P284" t="s">
        <v>465</v>
      </c>
    </row>
    <row r="285" spans="1:16" x14ac:dyDescent="0.25">
      <c r="A285">
        <v>12</v>
      </c>
      <c r="B285" t="s">
        <v>457</v>
      </c>
      <c r="C285">
        <v>3</v>
      </c>
      <c r="D285" t="s">
        <v>135</v>
      </c>
      <c r="E285">
        <v>1</v>
      </c>
      <c r="F285" t="s">
        <v>147</v>
      </c>
      <c r="G285">
        <v>2</v>
      </c>
      <c r="H285">
        <v>4</v>
      </c>
      <c r="I285" t="s">
        <v>132</v>
      </c>
      <c r="J285" t="s">
        <v>138</v>
      </c>
      <c r="K285">
        <v>4</v>
      </c>
      <c r="L285" t="s">
        <v>136</v>
      </c>
      <c r="M285">
        <v>0</v>
      </c>
      <c r="N285">
        <v>0.5</v>
      </c>
      <c r="O285">
        <v>0</v>
      </c>
      <c r="P285" t="s">
        <v>466</v>
      </c>
    </row>
    <row r="286" spans="1:16" x14ac:dyDescent="0.25">
      <c r="A286">
        <v>12</v>
      </c>
      <c r="B286" t="s">
        <v>457</v>
      </c>
      <c r="C286">
        <v>3</v>
      </c>
      <c r="D286" t="s">
        <v>135</v>
      </c>
      <c r="E286">
        <v>1</v>
      </c>
      <c r="F286" t="s">
        <v>148</v>
      </c>
      <c r="G286">
        <v>2</v>
      </c>
      <c r="H286">
        <v>5</v>
      </c>
      <c r="I286" t="s">
        <v>132</v>
      </c>
      <c r="J286" t="s">
        <v>141</v>
      </c>
      <c r="K286">
        <v>2</v>
      </c>
      <c r="L286" t="s">
        <v>139</v>
      </c>
      <c r="M286">
        <v>0.9</v>
      </c>
      <c r="N286">
        <v>0.5</v>
      </c>
      <c r="O286">
        <v>0.45</v>
      </c>
      <c r="P286" t="s">
        <v>467</v>
      </c>
    </row>
    <row r="287" spans="1:16" x14ac:dyDescent="0.25">
      <c r="A287">
        <v>12</v>
      </c>
      <c r="B287" t="s">
        <v>457</v>
      </c>
      <c r="C287">
        <v>3</v>
      </c>
      <c r="D287" t="s">
        <v>135</v>
      </c>
      <c r="E287">
        <v>1</v>
      </c>
      <c r="F287" t="s">
        <v>149</v>
      </c>
      <c r="G287">
        <v>3</v>
      </c>
      <c r="H287">
        <v>1</v>
      </c>
      <c r="I287" t="s">
        <v>135</v>
      </c>
      <c r="J287" t="s">
        <v>129</v>
      </c>
      <c r="K287">
        <v>2</v>
      </c>
      <c r="L287" t="s">
        <v>139</v>
      </c>
      <c r="M287">
        <v>0.9</v>
      </c>
      <c r="N287">
        <v>1</v>
      </c>
      <c r="O287">
        <v>0.9</v>
      </c>
      <c r="P287" t="s">
        <v>468</v>
      </c>
    </row>
    <row r="288" spans="1:16" x14ac:dyDescent="0.25">
      <c r="A288">
        <v>12</v>
      </c>
      <c r="B288" t="s">
        <v>457</v>
      </c>
      <c r="C288">
        <v>3</v>
      </c>
      <c r="D288" t="s">
        <v>135</v>
      </c>
      <c r="E288">
        <v>1</v>
      </c>
      <c r="F288" t="s">
        <v>150</v>
      </c>
      <c r="G288">
        <v>3</v>
      </c>
      <c r="H288">
        <v>2</v>
      </c>
      <c r="I288" t="s">
        <v>135</v>
      </c>
      <c r="J288" t="s">
        <v>132</v>
      </c>
      <c r="K288">
        <v>1</v>
      </c>
      <c r="L288" t="s">
        <v>142</v>
      </c>
      <c r="M288">
        <v>1.1499999999999999</v>
      </c>
      <c r="N288">
        <v>1</v>
      </c>
      <c r="O288">
        <v>1.1499999999999999</v>
      </c>
      <c r="P288" t="s">
        <v>469</v>
      </c>
    </row>
    <row r="289" spans="1:16" x14ac:dyDescent="0.25">
      <c r="A289">
        <v>12</v>
      </c>
      <c r="B289" t="s">
        <v>457</v>
      </c>
      <c r="C289">
        <v>3</v>
      </c>
      <c r="D289" t="s">
        <v>135</v>
      </c>
      <c r="E289">
        <v>1</v>
      </c>
      <c r="F289" t="s">
        <v>151</v>
      </c>
      <c r="G289">
        <v>3</v>
      </c>
      <c r="H289">
        <v>3</v>
      </c>
      <c r="I289" t="s">
        <v>135</v>
      </c>
      <c r="J289" t="s">
        <v>135</v>
      </c>
      <c r="K289">
        <v>5</v>
      </c>
      <c r="L289" t="s">
        <v>130</v>
      </c>
      <c r="M289">
        <v>1</v>
      </c>
      <c r="N289">
        <v>1</v>
      </c>
      <c r="O289">
        <v>1</v>
      </c>
      <c r="P289" t="s">
        <v>470</v>
      </c>
    </row>
    <row r="290" spans="1:16" x14ac:dyDescent="0.25">
      <c r="A290">
        <v>12</v>
      </c>
      <c r="B290" t="s">
        <v>457</v>
      </c>
      <c r="C290">
        <v>3</v>
      </c>
      <c r="D290" t="s">
        <v>135</v>
      </c>
      <c r="E290">
        <v>1</v>
      </c>
      <c r="F290" t="s">
        <v>152</v>
      </c>
      <c r="G290">
        <v>3</v>
      </c>
      <c r="H290">
        <v>4</v>
      </c>
      <c r="I290" t="s">
        <v>135</v>
      </c>
      <c r="J290" t="s">
        <v>138</v>
      </c>
      <c r="K290">
        <v>3</v>
      </c>
      <c r="L290" t="s">
        <v>133</v>
      </c>
      <c r="M290">
        <v>0.5</v>
      </c>
      <c r="N290">
        <v>1</v>
      </c>
      <c r="O290">
        <v>0.5</v>
      </c>
      <c r="P290" t="s">
        <v>471</v>
      </c>
    </row>
    <row r="291" spans="1:16" x14ac:dyDescent="0.25">
      <c r="A291">
        <v>12</v>
      </c>
      <c r="B291" t="s">
        <v>457</v>
      </c>
      <c r="C291">
        <v>3</v>
      </c>
      <c r="D291" t="s">
        <v>135</v>
      </c>
      <c r="E291">
        <v>1</v>
      </c>
      <c r="F291" t="s">
        <v>153</v>
      </c>
      <c r="G291">
        <v>3</v>
      </c>
      <c r="H291">
        <v>5</v>
      </c>
      <c r="I291" t="s">
        <v>135</v>
      </c>
      <c r="J291" t="s">
        <v>141</v>
      </c>
      <c r="K291">
        <v>4</v>
      </c>
      <c r="L291" t="s">
        <v>136</v>
      </c>
      <c r="M291">
        <v>0</v>
      </c>
      <c r="N291">
        <v>1</v>
      </c>
      <c r="O291">
        <v>0</v>
      </c>
      <c r="P291" t="s">
        <v>472</v>
      </c>
    </row>
    <row r="292" spans="1:16" x14ac:dyDescent="0.25">
      <c r="A292">
        <v>12</v>
      </c>
      <c r="B292" t="s">
        <v>457</v>
      </c>
      <c r="C292">
        <v>3</v>
      </c>
      <c r="D292" t="s">
        <v>135</v>
      </c>
      <c r="E292">
        <v>1</v>
      </c>
      <c r="F292" t="s">
        <v>154</v>
      </c>
      <c r="G292">
        <v>4</v>
      </c>
      <c r="H292">
        <v>1</v>
      </c>
      <c r="I292" t="s">
        <v>138</v>
      </c>
      <c r="J292" t="s">
        <v>129</v>
      </c>
      <c r="K292">
        <v>4</v>
      </c>
      <c r="L292" t="s">
        <v>136</v>
      </c>
      <c r="M292">
        <v>0</v>
      </c>
      <c r="N292">
        <v>1.1499999999999999</v>
      </c>
      <c r="O292">
        <v>0</v>
      </c>
      <c r="P292" t="s">
        <v>473</v>
      </c>
    </row>
    <row r="293" spans="1:16" x14ac:dyDescent="0.25">
      <c r="A293">
        <v>12</v>
      </c>
      <c r="B293" t="s">
        <v>457</v>
      </c>
      <c r="C293">
        <v>3</v>
      </c>
      <c r="D293" t="s">
        <v>135</v>
      </c>
      <c r="E293">
        <v>1</v>
      </c>
      <c r="F293" t="s">
        <v>155</v>
      </c>
      <c r="G293">
        <v>4</v>
      </c>
      <c r="H293">
        <v>2</v>
      </c>
      <c r="I293" t="s">
        <v>138</v>
      </c>
      <c r="J293" t="s">
        <v>132</v>
      </c>
      <c r="K293">
        <v>2</v>
      </c>
      <c r="L293" t="s">
        <v>139</v>
      </c>
      <c r="M293">
        <v>0.9</v>
      </c>
      <c r="N293">
        <v>1.1499999999999999</v>
      </c>
      <c r="O293">
        <v>1.0349999999999999</v>
      </c>
      <c r="P293" t="s">
        <v>474</v>
      </c>
    </row>
    <row r="294" spans="1:16" x14ac:dyDescent="0.25">
      <c r="A294">
        <v>12</v>
      </c>
      <c r="B294" t="s">
        <v>457</v>
      </c>
      <c r="C294">
        <v>3</v>
      </c>
      <c r="D294" t="s">
        <v>135</v>
      </c>
      <c r="E294">
        <v>1</v>
      </c>
      <c r="F294" t="s">
        <v>156</v>
      </c>
      <c r="G294">
        <v>4</v>
      </c>
      <c r="H294">
        <v>3</v>
      </c>
      <c r="I294" t="s">
        <v>138</v>
      </c>
      <c r="J294" t="s">
        <v>135</v>
      </c>
      <c r="K294">
        <v>1</v>
      </c>
      <c r="L294" t="s">
        <v>142</v>
      </c>
      <c r="M294">
        <v>1.1499999999999999</v>
      </c>
      <c r="N294">
        <v>1.1499999999999999</v>
      </c>
      <c r="O294">
        <v>1.3225</v>
      </c>
      <c r="P294" t="s">
        <v>475</v>
      </c>
    </row>
    <row r="295" spans="1:16" x14ac:dyDescent="0.25">
      <c r="A295">
        <v>12</v>
      </c>
      <c r="B295" t="s">
        <v>457</v>
      </c>
      <c r="C295">
        <v>3</v>
      </c>
      <c r="D295" t="s">
        <v>135</v>
      </c>
      <c r="E295">
        <v>1</v>
      </c>
      <c r="F295" t="s">
        <v>157</v>
      </c>
      <c r="G295">
        <v>4</v>
      </c>
      <c r="H295">
        <v>4</v>
      </c>
      <c r="I295" t="s">
        <v>138</v>
      </c>
      <c r="J295" t="s">
        <v>138</v>
      </c>
      <c r="K295">
        <v>5</v>
      </c>
      <c r="L295" t="s">
        <v>130</v>
      </c>
      <c r="M295">
        <v>1</v>
      </c>
      <c r="N295">
        <v>1.1499999999999999</v>
      </c>
      <c r="O295">
        <v>1.1499999999999999</v>
      </c>
      <c r="P295" t="s">
        <v>476</v>
      </c>
    </row>
    <row r="296" spans="1:16" x14ac:dyDescent="0.25">
      <c r="A296">
        <v>12</v>
      </c>
      <c r="B296" t="s">
        <v>457</v>
      </c>
      <c r="C296">
        <v>3</v>
      </c>
      <c r="D296" t="s">
        <v>135</v>
      </c>
      <c r="E296">
        <v>1</v>
      </c>
      <c r="F296" t="s">
        <v>158</v>
      </c>
      <c r="G296">
        <v>4</v>
      </c>
      <c r="H296">
        <v>5</v>
      </c>
      <c r="I296" t="s">
        <v>138</v>
      </c>
      <c r="J296" t="s">
        <v>141</v>
      </c>
      <c r="K296">
        <v>3</v>
      </c>
      <c r="L296" t="s">
        <v>133</v>
      </c>
      <c r="M296">
        <v>0.5</v>
      </c>
      <c r="N296">
        <v>1.1499999999999999</v>
      </c>
      <c r="O296">
        <v>0.57499999999999996</v>
      </c>
      <c r="P296" t="s">
        <v>477</v>
      </c>
    </row>
    <row r="297" spans="1:16" x14ac:dyDescent="0.25">
      <c r="A297">
        <v>12</v>
      </c>
      <c r="B297" t="s">
        <v>457</v>
      </c>
      <c r="C297">
        <v>3</v>
      </c>
      <c r="D297" t="s">
        <v>135</v>
      </c>
      <c r="E297">
        <v>1</v>
      </c>
      <c r="F297" t="s">
        <v>159</v>
      </c>
      <c r="G297">
        <v>5</v>
      </c>
      <c r="H297">
        <v>1</v>
      </c>
      <c r="I297" t="s">
        <v>141</v>
      </c>
      <c r="J297" t="s">
        <v>129</v>
      </c>
      <c r="K297">
        <v>3</v>
      </c>
      <c r="L297" t="s">
        <v>133</v>
      </c>
      <c r="M297">
        <v>0.5</v>
      </c>
      <c r="N297">
        <v>0.9</v>
      </c>
      <c r="O297">
        <v>0.45</v>
      </c>
      <c r="P297" t="s">
        <v>478</v>
      </c>
    </row>
    <row r="298" spans="1:16" x14ac:dyDescent="0.25">
      <c r="A298">
        <v>12</v>
      </c>
      <c r="B298" t="s">
        <v>457</v>
      </c>
      <c r="C298">
        <v>3</v>
      </c>
      <c r="D298" t="s">
        <v>135</v>
      </c>
      <c r="E298">
        <v>1</v>
      </c>
      <c r="F298" t="s">
        <v>160</v>
      </c>
      <c r="G298">
        <v>5</v>
      </c>
      <c r="H298">
        <v>2</v>
      </c>
      <c r="I298" t="s">
        <v>141</v>
      </c>
      <c r="J298" t="s">
        <v>132</v>
      </c>
      <c r="K298">
        <v>4</v>
      </c>
      <c r="L298" t="s">
        <v>136</v>
      </c>
      <c r="M298">
        <v>0</v>
      </c>
      <c r="N298">
        <v>0.9</v>
      </c>
      <c r="O298">
        <v>0</v>
      </c>
      <c r="P298" t="s">
        <v>479</v>
      </c>
    </row>
    <row r="299" spans="1:16" x14ac:dyDescent="0.25">
      <c r="A299">
        <v>12</v>
      </c>
      <c r="B299" t="s">
        <v>457</v>
      </c>
      <c r="C299">
        <v>3</v>
      </c>
      <c r="D299" t="s">
        <v>135</v>
      </c>
      <c r="E299">
        <v>1</v>
      </c>
      <c r="F299" t="s">
        <v>161</v>
      </c>
      <c r="G299">
        <v>5</v>
      </c>
      <c r="H299">
        <v>3</v>
      </c>
      <c r="I299" t="s">
        <v>141</v>
      </c>
      <c r="J299" t="s">
        <v>135</v>
      </c>
      <c r="K299">
        <v>2</v>
      </c>
      <c r="L299" t="s">
        <v>139</v>
      </c>
      <c r="M299">
        <v>0.9</v>
      </c>
      <c r="N299">
        <v>0.9</v>
      </c>
      <c r="O299">
        <v>0.81</v>
      </c>
      <c r="P299" t="s">
        <v>480</v>
      </c>
    </row>
    <row r="300" spans="1:16" x14ac:dyDescent="0.25">
      <c r="A300">
        <v>12</v>
      </c>
      <c r="B300" t="s">
        <v>457</v>
      </c>
      <c r="C300">
        <v>3</v>
      </c>
      <c r="D300" t="s">
        <v>135</v>
      </c>
      <c r="E300">
        <v>1</v>
      </c>
      <c r="F300" t="s">
        <v>162</v>
      </c>
      <c r="G300">
        <v>5</v>
      </c>
      <c r="H300">
        <v>4</v>
      </c>
      <c r="I300" t="s">
        <v>141</v>
      </c>
      <c r="J300" t="s">
        <v>138</v>
      </c>
      <c r="K300">
        <v>1</v>
      </c>
      <c r="L300" t="s">
        <v>142</v>
      </c>
      <c r="M300">
        <v>1.1499999999999999</v>
      </c>
      <c r="N300">
        <v>0.9</v>
      </c>
      <c r="O300">
        <v>1.0349999999999999</v>
      </c>
      <c r="P300" t="s">
        <v>481</v>
      </c>
    </row>
    <row r="301" spans="1:16" x14ac:dyDescent="0.25">
      <c r="A301">
        <v>12</v>
      </c>
      <c r="B301" t="s">
        <v>457</v>
      </c>
      <c r="C301">
        <v>3</v>
      </c>
      <c r="D301" t="s">
        <v>135</v>
      </c>
      <c r="E301">
        <v>1</v>
      </c>
      <c r="F301" t="s">
        <v>163</v>
      </c>
      <c r="G301">
        <v>5</v>
      </c>
      <c r="H301">
        <v>5</v>
      </c>
      <c r="I301" t="s">
        <v>141</v>
      </c>
      <c r="J301" t="s">
        <v>141</v>
      </c>
      <c r="K301">
        <v>5</v>
      </c>
      <c r="L301" t="s">
        <v>130</v>
      </c>
      <c r="M301">
        <v>1</v>
      </c>
      <c r="N301">
        <v>0.9</v>
      </c>
      <c r="O301">
        <v>0.9</v>
      </c>
      <c r="P301" t="s">
        <v>482</v>
      </c>
    </row>
    <row r="302" spans="1:16" x14ac:dyDescent="0.25">
      <c r="A302">
        <v>13</v>
      </c>
      <c r="B302" t="s">
        <v>483</v>
      </c>
      <c r="C302">
        <v>4</v>
      </c>
      <c r="D302" t="s">
        <v>138</v>
      </c>
      <c r="E302">
        <v>1</v>
      </c>
      <c r="F302" t="s">
        <v>131</v>
      </c>
      <c r="G302">
        <v>1</v>
      </c>
      <c r="H302">
        <v>1</v>
      </c>
      <c r="I302" t="s">
        <v>129</v>
      </c>
      <c r="J302" t="s">
        <v>129</v>
      </c>
      <c r="K302">
        <v>5</v>
      </c>
      <c r="L302" t="s">
        <v>130</v>
      </c>
      <c r="M302">
        <v>1</v>
      </c>
      <c r="N302">
        <v>0.9</v>
      </c>
      <c r="O302">
        <v>0.9</v>
      </c>
      <c r="P302" t="s">
        <v>484</v>
      </c>
    </row>
    <row r="303" spans="1:16" x14ac:dyDescent="0.25">
      <c r="A303">
        <v>13</v>
      </c>
      <c r="B303" t="s">
        <v>483</v>
      </c>
      <c r="C303">
        <v>4</v>
      </c>
      <c r="D303" t="s">
        <v>138</v>
      </c>
      <c r="E303">
        <v>1</v>
      </c>
      <c r="F303" t="s">
        <v>134</v>
      </c>
      <c r="G303">
        <v>1</v>
      </c>
      <c r="H303">
        <v>2</v>
      </c>
      <c r="I303" t="s">
        <v>129</v>
      </c>
      <c r="J303" t="s">
        <v>132</v>
      </c>
      <c r="K303">
        <v>3</v>
      </c>
      <c r="L303" t="s">
        <v>133</v>
      </c>
      <c r="M303">
        <v>0.5</v>
      </c>
      <c r="N303">
        <v>0.9</v>
      </c>
      <c r="O303">
        <v>0.45</v>
      </c>
      <c r="P303" t="s">
        <v>485</v>
      </c>
    </row>
    <row r="304" spans="1:16" x14ac:dyDescent="0.25">
      <c r="A304">
        <v>13</v>
      </c>
      <c r="B304" t="s">
        <v>483</v>
      </c>
      <c r="C304">
        <v>4</v>
      </c>
      <c r="D304" t="s">
        <v>138</v>
      </c>
      <c r="E304">
        <v>1</v>
      </c>
      <c r="F304" t="s">
        <v>137</v>
      </c>
      <c r="G304">
        <v>1</v>
      </c>
      <c r="H304">
        <v>3</v>
      </c>
      <c r="I304" t="s">
        <v>129</v>
      </c>
      <c r="J304" t="s">
        <v>135</v>
      </c>
      <c r="K304">
        <v>4</v>
      </c>
      <c r="L304" t="s">
        <v>136</v>
      </c>
      <c r="M304">
        <v>0</v>
      </c>
      <c r="N304">
        <v>0.9</v>
      </c>
      <c r="O304">
        <v>0</v>
      </c>
      <c r="P304" t="s">
        <v>486</v>
      </c>
    </row>
    <row r="305" spans="1:16" x14ac:dyDescent="0.25">
      <c r="A305">
        <v>13</v>
      </c>
      <c r="B305" t="s">
        <v>483</v>
      </c>
      <c r="C305">
        <v>4</v>
      </c>
      <c r="D305" t="s">
        <v>138</v>
      </c>
      <c r="E305">
        <v>1</v>
      </c>
      <c r="F305" t="s">
        <v>140</v>
      </c>
      <c r="G305">
        <v>1</v>
      </c>
      <c r="H305">
        <v>4</v>
      </c>
      <c r="I305" t="s">
        <v>129</v>
      </c>
      <c r="J305" t="s">
        <v>138</v>
      </c>
      <c r="K305">
        <v>2</v>
      </c>
      <c r="L305" t="s">
        <v>139</v>
      </c>
      <c r="M305">
        <v>0.9</v>
      </c>
      <c r="N305">
        <v>0.9</v>
      </c>
      <c r="O305">
        <v>0.81</v>
      </c>
      <c r="P305" t="s">
        <v>487</v>
      </c>
    </row>
    <row r="306" spans="1:16" x14ac:dyDescent="0.25">
      <c r="A306">
        <v>13</v>
      </c>
      <c r="B306" t="s">
        <v>483</v>
      </c>
      <c r="C306">
        <v>4</v>
      </c>
      <c r="D306" t="s">
        <v>138</v>
      </c>
      <c r="E306">
        <v>1</v>
      </c>
      <c r="F306" t="s">
        <v>143</v>
      </c>
      <c r="G306">
        <v>1</v>
      </c>
      <c r="H306">
        <v>5</v>
      </c>
      <c r="I306" t="s">
        <v>129</v>
      </c>
      <c r="J306" t="s">
        <v>141</v>
      </c>
      <c r="K306">
        <v>1</v>
      </c>
      <c r="L306" t="s">
        <v>142</v>
      </c>
      <c r="M306">
        <v>1.1499999999999999</v>
      </c>
      <c r="N306">
        <v>0.9</v>
      </c>
      <c r="O306">
        <v>1.0349999999999999</v>
      </c>
      <c r="P306" t="s">
        <v>488</v>
      </c>
    </row>
    <row r="307" spans="1:16" x14ac:dyDescent="0.25">
      <c r="A307">
        <v>13</v>
      </c>
      <c r="B307" t="s">
        <v>483</v>
      </c>
      <c r="C307">
        <v>4</v>
      </c>
      <c r="D307" t="s">
        <v>138</v>
      </c>
      <c r="E307">
        <v>1</v>
      </c>
      <c r="F307" t="s">
        <v>144</v>
      </c>
      <c r="G307">
        <v>2</v>
      </c>
      <c r="H307">
        <v>1</v>
      </c>
      <c r="I307" t="s">
        <v>132</v>
      </c>
      <c r="J307" t="s">
        <v>129</v>
      </c>
      <c r="K307">
        <v>1</v>
      </c>
      <c r="L307" t="s">
        <v>142</v>
      </c>
      <c r="M307">
        <v>1.1499999999999999</v>
      </c>
      <c r="N307">
        <v>0</v>
      </c>
      <c r="O307">
        <v>0</v>
      </c>
      <c r="P307" t="s">
        <v>489</v>
      </c>
    </row>
    <row r="308" spans="1:16" x14ac:dyDescent="0.25">
      <c r="A308">
        <v>13</v>
      </c>
      <c r="B308" t="s">
        <v>483</v>
      </c>
      <c r="C308">
        <v>4</v>
      </c>
      <c r="D308" t="s">
        <v>138</v>
      </c>
      <c r="E308">
        <v>1</v>
      </c>
      <c r="F308" t="s">
        <v>145</v>
      </c>
      <c r="G308">
        <v>2</v>
      </c>
      <c r="H308">
        <v>2</v>
      </c>
      <c r="I308" t="s">
        <v>132</v>
      </c>
      <c r="J308" t="s">
        <v>132</v>
      </c>
      <c r="K308">
        <v>5</v>
      </c>
      <c r="L308" t="s">
        <v>130</v>
      </c>
      <c r="M308">
        <v>1</v>
      </c>
      <c r="N308">
        <v>0</v>
      </c>
      <c r="O308">
        <v>0</v>
      </c>
      <c r="P308" t="s">
        <v>490</v>
      </c>
    </row>
    <row r="309" spans="1:16" x14ac:dyDescent="0.25">
      <c r="A309">
        <v>13</v>
      </c>
      <c r="B309" t="s">
        <v>483</v>
      </c>
      <c r="C309">
        <v>4</v>
      </c>
      <c r="D309" t="s">
        <v>138</v>
      </c>
      <c r="E309">
        <v>1</v>
      </c>
      <c r="F309" t="s">
        <v>146</v>
      </c>
      <c r="G309">
        <v>2</v>
      </c>
      <c r="H309">
        <v>3</v>
      </c>
      <c r="I309" t="s">
        <v>132</v>
      </c>
      <c r="J309" t="s">
        <v>135</v>
      </c>
      <c r="K309">
        <v>3</v>
      </c>
      <c r="L309" t="s">
        <v>133</v>
      </c>
      <c r="M309">
        <v>0.5</v>
      </c>
      <c r="N309">
        <v>0</v>
      </c>
      <c r="O309">
        <v>0</v>
      </c>
      <c r="P309" t="s">
        <v>491</v>
      </c>
    </row>
    <row r="310" spans="1:16" x14ac:dyDescent="0.25">
      <c r="A310">
        <v>13</v>
      </c>
      <c r="B310" t="s">
        <v>483</v>
      </c>
      <c r="C310">
        <v>4</v>
      </c>
      <c r="D310" t="s">
        <v>138</v>
      </c>
      <c r="E310">
        <v>1</v>
      </c>
      <c r="F310" t="s">
        <v>147</v>
      </c>
      <c r="G310">
        <v>2</v>
      </c>
      <c r="H310">
        <v>4</v>
      </c>
      <c r="I310" t="s">
        <v>132</v>
      </c>
      <c r="J310" t="s">
        <v>138</v>
      </c>
      <c r="K310">
        <v>4</v>
      </c>
      <c r="L310" t="s">
        <v>136</v>
      </c>
      <c r="M310">
        <v>0</v>
      </c>
      <c r="N310">
        <v>0</v>
      </c>
      <c r="O310">
        <v>0</v>
      </c>
      <c r="P310" t="s">
        <v>492</v>
      </c>
    </row>
    <row r="311" spans="1:16" x14ac:dyDescent="0.25">
      <c r="A311">
        <v>13</v>
      </c>
      <c r="B311" t="s">
        <v>483</v>
      </c>
      <c r="C311">
        <v>4</v>
      </c>
      <c r="D311" t="s">
        <v>138</v>
      </c>
      <c r="E311">
        <v>1</v>
      </c>
      <c r="F311" t="s">
        <v>148</v>
      </c>
      <c r="G311">
        <v>2</v>
      </c>
      <c r="H311">
        <v>5</v>
      </c>
      <c r="I311" t="s">
        <v>132</v>
      </c>
      <c r="J311" t="s">
        <v>141</v>
      </c>
      <c r="K311">
        <v>2</v>
      </c>
      <c r="L311" t="s">
        <v>139</v>
      </c>
      <c r="M311">
        <v>0.9</v>
      </c>
      <c r="N311">
        <v>0</v>
      </c>
      <c r="O311">
        <v>0</v>
      </c>
      <c r="P311" t="s">
        <v>493</v>
      </c>
    </row>
    <row r="312" spans="1:16" x14ac:dyDescent="0.25">
      <c r="A312">
        <v>13</v>
      </c>
      <c r="B312" t="s">
        <v>483</v>
      </c>
      <c r="C312">
        <v>4</v>
      </c>
      <c r="D312" t="s">
        <v>138</v>
      </c>
      <c r="E312">
        <v>1</v>
      </c>
      <c r="F312" t="s">
        <v>149</v>
      </c>
      <c r="G312">
        <v>3</v>
      </c>
      <c r="H312">
        <v>1</v>
      </c>
      <c r="I312" t="s">
        <v>135</v>
      </c>
      <c r="J312" t="s">
        <v>129</v>
      </c>
      <c r="K312">
        <v>2</v>
      </c>
      <c r="L312" t="s">
        <v>139</v>
      </c>
      <c r="M312">
        <v>0.9</v>
      </c>
      <c r="N312">
        <v>0.5</v>
      </c>
      <c r="O312">
        <v>0.45</v>
      </c>
      <c r="P312" t="s">
        <v>494</v>
      </c>
    </row>
    <row r="313" spans="1:16" x14ac:dyDescent="0.25">
      <c r="A313">
        <v>13</v>
      </c>
      <c r="B313" t="s">
        <v>483</v>
      </c>
      <c r="C313">
        <v>4</v>
      </c>
      <c r="D313" t="s">
        <v>138</v>
      </c>
      <c r="E313">
        <v>1</v>
      </c>
      <c r="F313" t="s">
        <v>150</v>
      </c>
      <c r="G313">
        <v>3</v>
      </c>
      <c r="H313">
        <v>2</v>
      </c>
      <c r="I313" t="s">
        <v>135</v>
      </c>
      <c r="J313" t="s">
        <v>132</v>
      </c>
      <c r="K313">
        <v>1</v>
      </c>
      <c r="L313" t="s">
        <v>142</v>
      </c>
      <c r="M313">
        <v>1.1499999999999999</v>
      </c>
      <c r="N313">
        <v>0.5</v>
      </c>
      <c r="O313">
        <v>0.57499999999999996</v>
      </c>
      <c r="P313" t="s">
        <v>495</v>
      </c>
    </row>
    <row r="314" spans="1:16" x14ac:dyDescent="0.25">
      <c r="A314">
        <v>13</v>
      </c>
      <c r="B314" t="s">
        <v>483</v>
      </c>
      <c r="C314">
        <v>4</v>
      </c>
      <c r="D314" t="s">
        <v>138</v>
      </c>
      <c r="E314">
        <v>1</v>
      </c>
      <c r="F314" t="s">
        <v>151</v>
      </c>
      <c r="G314">
        <v>3</v>
      </c>
      <c r="H314">
        <v>3</v>
      </c>
      <c r="I314" t="s">
        <v>135</v>
      </c>
      <c r="J314" t="s">
        <v>135</v>
      </c>
      <c r="K314">
        <v>5</v>
      </c>
      <c r="L314" t="s">
        <v>130</v>
      </c>
      <c r="M314">
        <v>1</v>
      </c>
      <c r="N314">
        <v>0.5</v>
      </c>
      <c r="O314">
        <v>0.5</v>
      </c>
      <c r="P314" t="s">
        <v>496</v>
      </c>
    </row>
    <row r="315" spans="1:16" x14ac:dyDescent="0.25">
      <c r="A315">
        <v>13</v>
      </c>
      <c r="B315" t="s">
        <v>483</v>
      </c>
      <c r="C315">
        <v>4</v>
      </c>
      <c r="D315" t="s">
        <v>138</v>
      </c>
      <c r="E315">
        <v>1</v>
      </c>
      <c r="F315" t="s">
        <v>152</v>
      </c>
      <c r="G315">
        <v>3</v>
      </c>
      <c r="H315">
        <v>4</v>
      </c>
      <c r="I315" t="s">
        <v>135</v>
      </c>
      <c r="J315" t="s">
        <v>138</v>
      </c>
      <c r="K315">
        <v>3</v>
      </c>
      <c r="L315" t="s">
        <v>133</v>
      </c>
      <c r="M315">
        <v>0.5</v>
      </c>
      <c r="N315">
        <v>0.5</v>
      </c>
      <c r="O315">
        <v>0.25</v>
      </c>
      <c r="P315" t="s">
        <v>497</v>
      </c>
    </row>
    <row r="316" spans="1:16" x14ac:dyDescent="0.25">
      <c r="A316">
        <v>13</v>
      </c>
      <c r="B316" t="s">
        <v>483</v>
      </c>
      <c r="C316">
        <v>4</v>
      </c>
      <c r="D316" t="s">
        <v>138</v>
      </c>
      <c r="E316">
        <v>1</v>
      </c>
      <c r="F316" t="s">
        <v>153</v>
      </c>
      <c r="G316">
        <v>3</v>
      </c>
      <c r="H316">
        <v>5</v>
      </c>
      <c r="I316" t="s">
        <v>135</v>
      </c>
      <c r="J316" t="s">
        <v>141</v>
      </c>
      <c r="K316">
        <v>4</v>
      </c>
      <c r="L316" t="s">
        <v>136</v>
      </c>
      <c r="M316">
        <v>0</v>
      </c>
      <c r="N316">
        <v>0.5</v>
      </c>
      <c r="O316">
        <v>0</v>
      </c>
      <c r="P316" t="s">
        <v>498</v>
      </c>
    </row>
    <row r="317" spans="1:16" x14ac:dyDescent="0.25">
      <c r="A317">
        <v>13</v>
      </c>
      <c r="B317" t="s">
        <v>483</v>
      </c>
      <c r="C317">
        <v>4</v>
      </c>
      <c r="D317" t="s">
        <v>138</v>
      </c>
      <c r="E317">
        <v>1</v>
      </c>
      <c r="F317" t="s">
        <v>154</v>
      </c>
      <c r="G317">
        <v>4</v>
      </c>
      <c r="H317">
        <v>1</v>
      </c>
      <c r="I317" t="s">
        <v>138</v>
      </c>
      <c r="J317" t="s">
        <v>129</v>
      </c>
      <c r="K317">
        <v>4</v>
      </c>
      <c r="L317" t="s">
        <v>136</v>
      </c>
      <c r="M317">
        <v>0</v>
      </c>
      <c r="N317">
        <v>1</v>
      </c>
      <c r="O317">
        <v>0</v>
      </c>
      <c r="P317" t="s">
        <v>499</v>
      </c>
    </row>
    <row r="318" spans="1:16" x14ac:dyDescent="0.25">
      <c r="A318">
        <v>13</v>
      </c>
      <c r="B318" t="s">
        <v>483</v>
      </c>
      <c r="C318">
        <v>4</v>
      </c>
      <c r="D318" t="s">
        <v>138</v>
      </c>
      <c r="E318">
        <v>1</v>
      </c>
      <c r="F318" t="s">
        <v>155</v>
      </c>
      <c r="G318">
        <v>4</v>
      </c>
      <c r="H318">
        <v>2</v>
      </c>
      <c r="I318" t="s">
        <v>138</v>
      </c>
      <c r="J318" t="s">
        <v>132</v>
      </c>
      <c r="K318">
        <v>2</v>
      </c>
      <c r="L318" t="s">
        <v>139</v>
      </c>
      <c r="M318">
        <v>0.9</v>
      </c>
      <c r="N318">
        <v>1</v>
      </c>
      <c r="O318">
        <v>0.9</v>
      </c>
      <c r="P318" t="s">
        <v>500</v>
      </c>
    </row>
    <row r="319" spans="1:16" x14ac:dyDescent="0.25">
      <c r="A319">
        <v>13</v>
      </c>
      <c r="B319" t="s">
        <v>483</v>
      </c>
      <c r="C319">
        <v>4</v>
      </c>
      <c r="D319" t="s">
        <v>138</v>
      </c>
      <c r="E319">
        <v>1</v>
      </c>
      <c r="F319" t="s">
        <v>156</v>
      </c>
      <c r="G319">
        <v>4</v>
      </c>
      <c r="H319">
        <v>3</v>
      </c>
      <c r="I319" t="s">
        <v>138</v>
      </c>
      <c r="J319" t="s">
        <v>135</v>
      </c>
      <c r="K319">
        <v>1</v>
      </c>
      <c r="L319" t="s">
        <v>142</v>
      </c>
      <c r="M319">
        <v>1.1499999999999999</v>
      </c>
      <c r="N319">
        <v>1</v>
      </c>
      <c r="O319">
        <v>1.1499999999999999</v>
      </c>
      <c r="P319" t="s">
        <v>501</v>
      </c>
    </row>
    <row r="320" spans="1:16" x14ac:dyDescent="0.25">
      <c r="A320">
        <v>13</v>
      </c>
      <c r="B320" t="s">
        <v>483</v>
      </c>
      <c r="C320">
        <v>4</v>
      </c>
      <c r="D320" t="s">
        <v>138</v>
      </c>
      <c r="E320">
        <v>1</v>
      </c>
      <c r="F320" t="s">
        <v>157</v>
      </c>
      <c r="G320">
        <v>4</v>
      </c>
      <c r="H320">
        <v>4</v>
      </c>
      <c r="I320" t="s">
        <v>138</v>
      </c>
      <c r="J320" t="s">
        <v>138</v>
      </c>
      <c r="K320">
        <v>5</v>
      </c>
      <c r="L320" t="s">
        <v>130</v>
      </c>
      <c r="M320">
        <v>1</v>
      </c>
      <c r="N320">
        <v>1</v>
      </c>
      <c r="O320">
        <v>1</v>
      </c>
      <c r="P320" t="s">
        <v>502</v>
      </c>
    </row>
    <row r="321" spans="1:16" x14ac:dyDescent="0.25">
      <c r="A321">
        <v>13</v>
      </c>
      <c r="B321" t="s">
        <v>483</v>
      </c>
      <c r="C321">
        <v>4</v>
      </c>
      <c r="D321" t="s">
        <v>138</v>
      </c>
      <c r="E321">
        <v>1</v>
      </c>
      <c r="F321" t="s">
        <v>158</v>
      </c>
      <c r="G321">
        <v>4</v>
      </c>
      <c r="H321">
        <v>5</v>
      </c>
      <c r="I321" t="s">
        <v>138</v>
      </c>
      <c r="J321" t="s">
        <v>141</v>
      </c>
      <c r="K321">
        <v>3</v>
      </c>
      <c r="L321" t="s">
        <v>133</v>
      </c>
      <c r="M321">
        <v>0.5</v>
      </c>
      <c r="N321">
        <v>1</v>
      </c>
      <c r="O321">
        <v>0.5</v>
      </c>
      <c r="P321" t="s">
        <v>503</v>
      </c>
    </row>
    <row r="322" spans="1:16" x14ac:dyDescent="0.25">
      <c r="A322">
        <v>13</v>
      </c>
      <c r="B322" t="s">
        <v>483</v>
      </c>
      <c r="C322">
        <v>4</v>
      </c>
      <c r="D322" t="s">
        <v>138</v>
      </c>
      <c r="E322">
        <v>1</v>
      </c>
      <c r="F322" t="s">
        <v>159</v>
      </c>
      <c r="G322">
        <v>5</v>
      </c>
      <c r="H322">
        <v>1</v>
      </c>
      <c r="I322" t="s">
        <v>141</v>
      </c>
      <c r="J322" t="s">
        <v>129</v>
      </c>
      <c r="K322">
        <v>3</v>
      </c>
      <c r="L322" t="s">
        <v>133</v>
      </c>
      <c r="M322">
        <v>0.5</v>
      </c>
      <c r="N322">
        <v>1.1499999999999999</v>
      </c>
      <c r="O322">
        <v>0.57499999999999996</v>
      </c>
      <c r="P322" t="s">
        <v>504</v>
      </c>
    </row>
    <row r="323" spans="1:16" x14ac:dyDescent="0.25">
      <c r="A323">
        <v>13</v>
      </c>
      <c r="B323" t="s">
        <v>483</v>
      </c>
      <c r="C323">
        <v>4</v>
      </c>
      <c r="D323" t="s">
        <v>138</v>
      </c>
      <c r="E323">
        <v>1</v>
      </c>
      <c r="F323" t="s">
        <v>160</v>
      </c>
      <c r="G323">
        <v>5</v>
      </c>
      <c r="H323">
        <v>2</v>
      </c>
      <c r="I323" t="s">
        <v>141</v>
      </c>
      <c r="J323" t="s">
        <v>132</v>
      </c>
      <c r="K323">
        <v>4</v>
      </c>
      <c r="L323" t="s">
        <v>136</v>
      </c>
      <c r="M323">
        <v>0</v>
      </c>
      <c r="N323">
        <v>1.1499999999999999</v>
      </c>
      <c r="O323">
        <v>0</v>
      </c>
      <c r="P323" t="s">
        <v>505</v>
      </c>
    </row>
    <row r="324" spans="1:16" x14ac:dyDescent="0.25">
      <c r="A324">
        <v>13</v>
      </c>
      <c r="B324" t="s">
        <v>483</v>
      </c>
      <c r="C324">
        <v>4</v>
      </c>
      <c r="D324" t="s">
        <v>138</v>
      </c>
      <c r="E324">
        <v>1</v>
      </c>
      <c r="F324" t="s">
        <v>161</v>
      </c>
      <c r="G324">
        <v>5</v>
      </c>
      <c r="H324">
        <v>3</v>
      </c>
      <c r="I324" t="s">
        <v>141</v>
      </c>
      <c r="J324" t="s">
        <v>135</v>
      </c>
      <c r="K324">
        <v>2</v>
      </c>
      <c r="L324" t="s">
        <v>139</v>
      </c>
      <c r="M324">
        <v>0.9</v>
      </c>
      <c r="N324">
        <v>1.1499999999999999</v>
      </c>
      <c r="O324">
        <v>1.0349999999999999</v>
      </c>
      <c r="P324" t="s">
        <v>506</v>
      </c>
    </row>
    <row r="325" spans="1:16" x14ac:dyDescent="0.25">
      <c r="A325">
        <v>13</v>
      </c>
      <c r="B325" t="s">
        <v>483</v>
      </c>
      <c r="C325">
        <v>4</v>
      </c>
      <c r="D325" t="s">
        <v>138</v>
      </c>
      <c r="E325">
        <v>1</v>
      </c>
      <c r="F325" t="s">
        <v>162</v>
      </c>
      <c r="G325">
        <v>5</v>
      </c>
      <c r="H325">
        <v>4</v>
      </c>
      <c r="I325" t="s">
        <v>141</v>
      </c>
      <c r="J325" t="s">
        <v>138</v>
      </c>
      <c r="K325">
        <v>1</v>
      </c>
      <c r="L325" t="s">
        <v>142</v>
      </c>
      <c r="M325">
        <v>1.1499999999999999</v>
      </c>
      <c r="N325">
        <v>1.1499999999999999</v>
      </c>
      <c r="O325">
        <v>1.3225</v>
      </c>
      <c r="P325" t="s">
        <v>507</v>
      </c>
    </row>
    <row r="326" spans="1:16" x14ac:dyDescent="0.25">
      <c r="A326">
        <v>13</v>
      </c>
      <c r="B326" t="s">
        <v>483</v>
      </c>
      <c r="C326">
        <v>4</v>
      </c>
      <c r="D326" t="s">
        <v>138</v>
      </c>
      <c r="E326">
        <v>1</v>
      </c>
      <c r="F326" t="s">
        <v>163</v>
      </c>
      <c r="G326">
        <v>5</v>
      </c>
      <c r="H326">
        <v>5</v>
      </c>
      <c r="I326" t="s">
        <v>141</v>
      </c>
      <c r="J326" t="s">
        <v>141</v>
      </c>
      <c r="K326">
        <v>5</v>
      </c>
      <c r="L326" t="s">
        <v>130</v>
      </c>
      <c r="M326">
        <v>1</v>
      </c>
      <c r="N326">
        <v>1.1499999999999999</v>
      </c>
      <c r="O326">
        <v>1.1499999999999999</v>
      </c>
      <c r="P326" t="s">
        <v>508</v>
      </c>
    </row>
    <row r="327" spans="1:16" x14ac:dyDescent="0.25">
      <c r="A327">
        <v>14</v>
      </c>
      <c r="B327" t="s">
        <v>509</v>
      </c>
      <c r="C327">
        <v>4</v>
      </c>
      <c r="D327" t="s">
        <v>138</v>
      </c>
      <c r="E327">
        <v>1.1499999999999999</v>
      </c>
      <c r="F327" t="s">
        <v>131</v>
      </c>
      <c r="G327">
        <v>1</v>
      </c>
      <c r="H327">
        <v>1</v>
      </c>
      <c r="I327" t="s">
        <v>129</v>
      </c>
      <c r="J327" t="s">
        <v>129</v>
      </c>
      <c r="K327">
        <v>5</v>
      </c>
      <c r="L327" t="s">
        <v>130</v>
      </c>
      <c r="M327">
        <v>1</v>
      </c>
      <c r="N327">
        <v>0.9</v>
      </c>
      <c r="O327">
        <v>0.9</v>
      </c>
      <c r="P327" t="s">
        <v>510</v>
      </c>
    </row>
    <row r="328" spans="1:16" x14ac:dyDescent="0.25">
      <c r="A328">
        <v>14</v>
      </c>
      <c r="B328" t="s">
        <v>509</v>
      </c>
      <c r="C328">
        <v>4</v>
      </c>
      <c r="D328" t="s">
        <v>138</v>
      </c>
      <c r="E328">
        <v>1.1499999999999999</v>
      </c>
      <c r="F328" t="s">
        <v>134</v>
      </c>
      <c r="G328">
        <v>1</v>
      </c>
      <c r="H328">
        <v>2</v>
      </c>
      <c r="I328" t="s">
        <v>129</v>
      </c>
      <c r="J328" t="s">
        <v>132</v>
      </c>
      <c r="K328">
        <v>3</v>
      </c>
      <c r="L328" t="s">
        <v>133</v>
      </c>
      <c r="M328">
        <v>0.5</v>
      </c>
      <c r="N328">
        <v>0.9</v>
      </c>
      <c r="O328">
        <v>0.45</v>
      </c>
      <c r="P328" t="s">
        <v>511</v>
      </c>
    </row>
    <row r="329" spans="1:16" x14ac:dyDescent="0.25">
      <c r="A329">
        <v>14</v>
      </c>
      <c r="B329" t="s">
        <v>509</v>
      </c>
      <c r="C329">
        <v>4</v>
      </c>
      <c r="D329" t="s">
        <v>138</v>
      </c>
      <c r="E329">
        <v>1.1499999999999999</v>
      </c>
      <c r="F329" t="s">
        <v>137</v>
      </c>
      <c r="G329">
        <v>1</v>
      </c>
      <c r="H329">
        <v>3</v>
      </c>
      <c r="I329" t="s">
        <v>129</v>
      </c>
      <c r="J329" t="s">
        <v>135</v>
      </c>
      <c r="K329">
        <v>4</v>
      </c>
      <c r="L329" t="s">
        <v>136</v>
      </c>
      <c r="M329">
        <v>0</v>
      </c>
      <c r="N329">
        <v>0.9</v>
      </c>
      <c r="O329">
        <v>0</v>
      </c>
      <c r="P329" t="s">
        <v>512</v>
      </c>
    </row>
    <row r="330" spans="1:16" x14ac:dyDescent="0.25">
      <c r="A330">
        <v>14</v>
      </c>
      <c r="B330" t="s">
        <v>509</v>
      </c>
      <c r="C330">
        <v>4</v>
      </c>
      <c r="D330" t="s">
        <v>138</v>
      </c>
      <c r="E330">
        <v>1.1499999999999999</v>
      </c>
      <c r="F330" t="s">
        <v>140</v>
      </c>
      <c r="G330">
        <v>1</v>
      </c>
      <c r="H330">
        <v>4</v>
      </c>
      <c r="I330" t="s">
        <v>129</v>
      </c>
      <c r="J330" t="s">
        <v>138</v>
      </c>
      <c r="K330">
        <v>2</v>
      </c>
      <c r="L330" t="s">
        <v>139</v>
      </c>
      <c r="M330">
        <v>0.9</v>
      </c>
      <c r="N330">
        <v>0.9</v>
      </c>
      <c r="O330">
        <v>0.81</v>
      </c>
      <c r="P330" t="s">
        <v>513</v>
      </c>
    </row>
    <row r="331" spans="1:16" x14ac:dyDescent="0.25">
      <c r="A331">
        <v>14</v>
      </c>
      <c r="B331" t="s">
        <v>509</v>
      </c>
      <c r="C331">
        <v>4</v>
      </c>
      <c r="D331" t="s">
        <v>138</v>
      </c>
      <c r="E331">
        <v>1.1499999999999999</v>
      </c>
      <c r="F331" t="s">
        <v>143</v>
      </c>
      <c r="G331">
        <v>1</v>
      </c>
      <c r="H331">
        <v>5</v>
      </c>
      <c r="I331" t="s">
        <v>129</v>
      </c>
      <c r="J331" t="s">
        <v>141</v>
      </c>
      <c r="K331">
        <v>1</v>
      </c>
      <c r="L331" t="s">
        <v>142</v>
      </c>
      <c r="M331">
        <v>1.1499999999999999</v>
      </c>
      <c r="N331">
        <v>0.9</v>
      </c>
      <c r="O331">
        <v>1.0349999999999999</v>
      </c>
      <c r="P331" t="s">
        <v>514</v>
      </c>
    </row>
    <row r="332" spans="1:16" x14ac:dyDescent="0.25">
      <c r="A332">
        <v>14</v>
      </c>
      <c r="B332" t="s">
        <v>509</v>
      </c>
      <c r="C332">
        <v>4</v>
      </c>
      <c r="D332" t="s">
        <v>138</v>
      </c>
      <c r="E332">
        <v>1.1499999999999999</v>
      </c>
      <c r="F332" t="s">
        <v>144</v>
      </c>
      <c r="G332">
        <v>2</v>
      </c>
      <c r="H332">
        <v>1</v>
      </c>
      <c r="I332" t="s">
        <v>132</v>
      </c>
      <c r="J332" t="s">
        <v>129</v>
      </c>
      <c r="K332">
        <v>1</v>
      </c>
      <c r="L332" t="s">
        <v>142</v>
      </c>
      <c r="M332">
        <v>1.1499999999999999</v>
      </c>
      <c r="N332">
        <v>0</v>
      </c>
      <c r="O332">
        <v>0</v>
      </c>
      <c r="P332" t="s">
        <v>515</v>
      </c>
    </row>
    <row r="333" spans="1:16" x14ac:dyDescent="0.25">
      <c r="A333">
        <v>14</v>
      </c>
      <c r="B333" t="s">
        <v>509</v>
      </c>
      <c r="C333">
        <v>4</v>
      </c>
      <c r="D333" t="s">
        <v>138</v>
      </c>
      <c r="E333">
        <v>1.1499999999999999</v>
      </c>
      <c r="F333" t="s">
        <v>145</v>
      </c>
      <c r="G333">
        <v>2</v>
      </c>
      <c r="H333">
        <v>2</v>
      </c>
      <c r="I333" t="s">
        <v>132</v>
      </c>
      <c r="J333" t="s">
        <v>132</v>
      </c>
      <c r="K333">
        <v>5</v>
      </c>
      <c r="L333" t="s">
        <v>130</v>
      </c>
      <c r="M333">
        <v>1</v>
      </c>
      <c r="N333">
        <v>0</v>
      </c>
      <c r="O333">
        <v>0</v>
      </c>
      <c r="P333" t="s">
        <v>516</v>
      </c>
    </row>
    <row r="334" spans="1:16" x14ac:dyDescent="0.25">
      <c r="A334">
        <v>14</v>
      </c>
      <c r="B334" t="s">
        <v>509</v>
      </c>
      <c r="C334">
        <v>4</v>
      </c>
      <c r="D334" t="s">
        <v>138</v>
      </c>
      <c r="E334">
        <v>1.1499999999999999</v>
      </c>
      <c r="F334" t="s">
        <v>146</v>
      </c>
      <c r="G334">
        <v>2</v>
      </c>
      <c r="H334">
        <v>3</v>
      </c>
      <c r="I334" t="s">
        <v>132</v>
      </c>
      <c r="J334" t="s">
        <v>135</v>
      </c>
      <c r="K334">
        <v>3</v>
      </c>
      <c r="L334" t="s">
        <v>133</v>
      </c>
      <c r="M334">
        <v>0.5</v>
      </c>
      <c r="N334">
        <v>0</v>
      </c>
      <c r="O334">
        <v>0</v>
      </c>
      <c r="P334" t="s">
        <v>517</v>
      </c>
    </row>
    <row r="335" spans="1:16" x14ac:dyDescent="0.25">
      <c r="A335">
        <v>14</v>
      </c>
      <c r="B335" t="s">
        <v>509</v>
      </c>
      <c r="C335">
        <v>4</v>
      </c>
      <c r="D335" t="s">
        <v>138</v>
      </c>
      <c r="E335">
        <v>1.1499999999999999</v>
      </c>
      <c r="F335" t="s">
        <v>147</v>
      </c>
      <c r="G335">
        <v>2</v>
      </c>
      <c r="H335">
        <v>4</v>
      </c>
      <c r="I335" t="s">
        <v>132</v>
      </c>
      <c r="J335" t="s">
        <v>138</v>
      </c>
      <c r="K335">
        <v>4</v>
      </c>
      <c r="L335" t="s">
        <v>136</v>
      </c>
      <c r="M335">
        <v>0</v>
      </c>
      <c r="N335">
        <v>0</v>
      </c>
      <c r="O335">
        <v>0</v>
      </c>
      <c r="P335" t="s">
        <v>518</v>
      </c>
    </row>
    <row r="336" spans="1:16" x14ac:dyDescent="0.25">
      <c r="A336">
        <v>14</v>
      </c>
      <c r="B336" t="s">
        <v>509</v>
      </c>
      <c r="C336">
        <v>4</v>
      </c>
      <c r="D336" t="s">
        <v>138</v>
      </c>
      <c r="E336">
        <v>1.1499999999999999</v>
      </c>
      <c r="F336" t="s">
        <v>148</v>
      </c>
      <c r="G336">
        <v>2</v>
      </c>
      <c r="H336">
        <v>5</v>
      </c>
      <c r="I336" t="s">
        <v>132</v>
      </c>
      <c r="J336" t="s">
        <v>141</v>
      </c>
      <c r="K336">
        <v>2</v>
      </c>
      <c r="L336" t="s">
        <v>139</v>
      </c>
      <c r="M336">
        <v>0.9</v>
      </c>
      <c r="N336">
        <v>0</v>
      </c>
      <c r="O336">
        <v>0</v>
      </c>
      <c r="P336" t="s">
        <v>519</v>
      </c>
    </row>
    <row r="337" spans="1:16" x14ac:dyDescent="0.25">
      <c r="A337">
        <v>14</v>
      </c>
      <c r="B337" t="s">
        <v>509</v>
      </c>
      <c r="C337">
        <v>4</v>
      </c>
      <c r="D337" t="s">
        <v>138</v>
      </c>
      <c r="E337">
        <v>1.1499999999999999</v>
      </c>
      <c r="F337" t="s">
        <v>149</v>
      </c>
      <c r="G337">
        <v>3</v>
      </c>
      <c r="H337">
        <v>1</v>
      </c>
      <c r="I337" t="s">
        <v>135</v>
      </c>
      <c r="J337" t="s">
        <v>129</v>
      </c>
      <c r="K337">
        <v>2</v>
      </c>
      <c r="L337" t="s">
        <v>139</v>
      </c>
      <c r="M337">
        <v>0.9</v>
      </c>
      <c r="N337">
        <v>0.5</v>
      </c>
      <c r="O337">
        <v>0.45</v>
      </c>
      <c r="P337" t="s">
        <v>520</v>
      </c>
    </row>
    <row r="338" spans="1:16" x14ac:dyDescent="0.25">
      <c r="A338">
        <v>14</v>
      </c>
      <c r="B338" t="s">
        <v>509</v>
      </c>
      <c r="C338">
        <v>4</v>
      </c>
      <c r="D338" t="s">
        <v>138</v>
      </c>
      <c r="E338">
        <v>1.1499999999999999</v>
      </c>
      <c r="F338" t="s">
        <v>150</v>
      </c>
      <c r="G338">
        <v>3</v>
      </c>
      <c r="H338">
        <v>2</v>
      </c>
      <c r="I338" t="s">
        <v>135</v>
      </c>
      <c r="J338" t="s">
        <v>132</v>
      </c>
      <c r="K338">
        <v>1</v>
      </c>
      <c r="L338" t="s">
        <v>142</v>
      </c>
      <c r="M338">
        <v>1.1499999999999999</v>
      </c>
      <c r="N338">
        <v>0.5</v>
      </c>
      <c r="O338">
        <v>0.57499999999999996</v>
      </c>
      <c r="P338" t="s">
        <v>521</v>
      </c>
    </row>
    <row r="339" spans="1:16" x14ac:dyDescent="0.25">
      <c r="A339">
        <v>14</v>
      </c>
      <c r="B339" t="s">
        <v>509</v>
      </c>
      <c r="C339">
        <v>4</v>
      </c>
      <c r="D339" t="s">
        <v>138</v>
      </c>
      <c r="E339">
        <v>1.1499999999999999</v>
      </c>
      <c r="F339" t="s">
        <v>151</v>
      </c>
      <c r="G339">
        <v>3</v>
      </c>
      <c r="H339">
        <v>3</v>
      </c>
      <c r="I339" t="s">
        <v>135</v>
      </c>
      <c r="J339" t="s">
        <v>135</v>
      </c>
      <c r="K339">
        <v>5</v>
      </c>
      <c r="L339" t="s">
        <v>130</v>
      </c>
      <c r="M339">
        <v>1</v>
      </c>
      <c r="N339">
        <v>0.5</v>
      </c>
      <c r="O339">
        <v>0.5</v>
      </c>
      <c r="P339" t="s">
        <v>522</v>
      </c>
    </row>
    <row r="340" spans="1:16" x14ac:dyDescent="0.25">
      <c r="A340">
        <v>14</v>
      </c>
      <c r="B340" t="s">
        <v>509</v>
      </c>
      <c r="C340">
        <v>4</v>
      </c>
      <c r="D340" t="s">
        <v>138</v>
      </c>
      <c r="E340">
        <v>1.1499999999999999</v>
      </c>
      <c r="F340" t="s">
        <v>152</v>
      </c>
      <c r="G340">
        <v>3</v>
      </c>
      <c r="H340">
        <v>4</v>
      </c>
      <c r="I340" t="s">
        <v>135</v>
      </c>
      <c r="J340" t="s">
        <v>138</v>
      </c>
      <c r="K340">
        <v>3</v>
      </c>
      <c r="L340" t="s">
        <v>133</v>
      </c>
      <c r="M340">
        <v>0.5</v>
      </c>
      <c r="N340">
        <v>0.5</v>
      </c>
      <c r="O340">
        <v>0.25</v>
      </c>
      <c r="P340" t="s">
        <v>523</v>
      </c>
    </row>
    <row r="341" spans="1:16" x14ac:dyDescent="0.25">
      <c r="A341">
        <v>14</v>
      </c>
      <c r="B341" t="s">
        <v>509</v>
      </c>
      <c r="C341">
        <v>4</v>
      </c>
      <c r="D341" t="s">
        <v>138</v>
      </c>
      <c r="E341">
        <v>1.1499999999999999</v>
      </c>
      <c r="F341" t="s">
        <v>153</v>
      </c>
      <c r="G341">
        <v>3</v>
      </c>
      <c r="H341">
        <v>5</v>
      </c>
      <c r="I341" t="s">
        <v>135</v>
      </c>
      <c r="J341" t="s">
        <v>141</v>
      </c>
      <c r="K341">
        <v>4</v>
      </c>
      <c r="L341" t="s">
        <v>136</v>
      </c>
      <c r="M341">
        <v>0</v>
      </c>
      <c r="N341">
        <v>0.5</v>
      </c>
      <c r="O341">
        <v>0</v>
      </c>
      <c r="P341" t="s">
        <v>524</v>
      </c>
    </row>
    <row r="342" spans="1:16" x14ac:dyDescent="0.25">
      <c r="A342">
        <v>14</v>
      </c>
      <c r="B342" t="s">
        <v>509</v>
      </c>
      <c r="C342">
        <v>4</v>
      </c>
      <c r="D342" t="s">
        <v>138</v>
      </c>
      <c r="E342">
        <v>1.1499999999999999</v>
      </c>
      <c r="F342" t="s">
        <v>154</v>
      </c>
      <c r="G342">
        <v>4</v>
      </c>
      <c r="H342">
        <v>1</v>
      </c>
      <c r="I342" t="s">
        <v>138</v>
      </c>
      <c r="J342" t="s">
        <v>129</v>
      </c>
      <c r="K342">
        <v>4</v>
      </c>
      <c r="L342" t="s">
        <v>136</v>
      </c>
      <c r="M342">
        <v>0</v>
      </c>
      <c r="N342">
        <v>1.1499999999999999</v>
      </c>
      <c r="O342">
        <v>0</v>
      </c>
      <c r="P342" t="s">
        <v>525</v>
      </c>
    </row>
    <row r="343" spans="1:16" x14ac:dyDescent="0.25">
      <c r="A343">
        <v>14</v>
      </c>
      <c r="B343" t="s">
        <v>509</v>
      </c>
      <c r="C343">
        <v>4</v>
      </c>
      <c r="D343" t="s">
        <v>138</v>
      </c>
      <c r="E343">
        <v>1.1499999999999999</v>
      </c>
      <c r="F343" t="s">
        <v>155</v>
      </c>
      <c r="G343">
        <v>4</v>
      </c>
      <c r="H343">
        <v>2</v>
      </c>
      <c r="I343" t="s">
        <v>138</v>
      </c>
      <c r="J343" t="s">
        <v>132</v>
      </c>
      <c r="K343">
        <v>2</v>
      </c>
      <c r="L343" t="s">
        <v>139</v>
      </c>
      <c r="M343">
        <v>0.9</v>
      </c>
      <c r="N343">
        <v>1.1499999999999999</v>
      </c>
      <c r="O343">
        <v>1.0349999999999999</v>
      </c>
      <c r="P343" t="s">
        <v>526</v>
      </c>
    </row>
    <row r="344" spans="1:16" x14ac:dyDescent="0.25">
      <c r="A344">
        <v>14</v>
      </c>
      <c r="B344" t="s">
        <v>509</v>
      </c>
      <c r="C344">
        <v>4</v>
      </c>
      <c r="D344" t="s">
        <v>138</v>
      </c>
      <c r="E344">
        <v>1.1499999999999999</v>
      </c>
      <c r="F344" t="s">
        <v>156</v>
      </c>
      <c r="G344">
        <v>4</v>
      </c>
      <c r="H344">
        <v>3</v>
      </c>
      <c r="I344" t="s">
        <v>138</v>
      </c>
      <c r="J344" t="s">
        <v>135</v>
      </c>
      <c r="K344">
        <v>1</v>
      </c>
      <c r="L344" t="s">
        <v>142</v>
      </c>
      <c r="M344">
        <v>1.1499999999999999</v>
      </c>
      <c r="N344">
        <v>1.1499999999999999</v>
      </c>
      <c r="O344">
        <v>1.3225</v>
      </c>
      <c r="P344" t="s">
        <v>527</v>
      </c>
    </row>
    <row r="345" spans="1:16" x14ac:dyDescent="0.25">
      <c r="A345">
        <v>14</v>
      </c>
      <c r="B345" t="s">
        <v>509</v>
      </c>
      <c r="C345">
        <v>4</v>
      </c>
      <c r="D345" t="s">
        <v>138</v>
      </c>
      <c r="E345">
        <v>1.1499999999999999</v>
      </c>
      <c r="F345" t="s">
        <v>157</v>
      </c>
      <c r="G345">
        <v>4</v>
      </c>
      <c r="H345">
        <v>4</v>
      </c>
      <c r="I345" t="s">
        <v>138</v>
      </c>
      <c r="J345" t="s">
        <v>138</v>
      </c>
      <c r="K345">
        <v>5</v>
      </c>
      <c r="L345" t="s">
        <v>130</v>
      </c>
      <c r="M345">
        <v>1</v>
      </c>
      <c r="N345">
        <v>1.1499999999999999</v>
      </c>
      <c r="O345">
        <v>1.1499999999999999</v>
      </c>
      <c r="P345" t="s">
        <v>528</v>
      </c>
    </row>
    <row r="346" spans="1:16" x14ac:dyDescent="0.25">
      <c r="A346">
        <v>14</v>
      </c>
      <c r="B346" t="s">
        <v>509</v>
      </c>
      <c r="C346">
        <v>4</v>
      </c>
      <c r="D346" t="s">
        <v>138</v>
      </c>
      <c r="E346">
        <v>1.1499999999999999</v>
      </c>
      <c r="F346" t="s">
        <v>158</v>
      </c>
      <c r="G346">
        <v>4</v>
      </c>
      <c r="H346">
        <v>5</v>
      </c>
      <c r="I346" t="s">
        <v>138</v>
      </c>
      <c r="J346" t="s">
        <v>141</v>
      </c>
      <c r="K346">
        <v>3</v>
      </c>
      <c r="L346" t="s">
        <v>133</v>
      </c>
      <c r="M346">
        <v>0.5</v>
      </c>
      <c r="N346">
        <v>1.1499999999999999</v>
      </c>
      <c r="O346">
        <v>0.57499999999999996</v>
      </c>
      <c r="P346" t="s">
        <v>529</v>
      </c>
    </row>
    <row r="347" spans="1:16" x14ac:dyDescent="0.25">
      <c r="A347">
        <v>14</v>
      </c>
      <c r="B347" t="s">
        <v>509</v>
      </c>
      <c r="C347">
        <v>4</v>
      </c>
      <c r="D347" t="s">
        <v>138</v>
      </c>
      <c r="E347">
        <v>1.1499999999999999</v>
      </c>
      <c r="F347" t="s">
        <v>159</v>
      </c>
      <c r="G347">
        <v>5</v>
      </c>
      <c r="H347">
        <v>1</v>
      </c>
      <c r="I347" t="s">
        <v>141</v>
      </c>
      <c r="J347" t="s">
        <v>129</v>
      </c>
      <c r="K347">
        <v>3</v>
      </c>
      <c r="L347" t="s">
        <v>133</v>
      </c>
      <c r="M347">
        <v>0.5</v>
      </c>
      <c r="N347">
        <v>1.1499999999999999</v>
      </c>
      <c r="O347">
        <v>0.57499999999999996</v>
      </c>
      <c r="P347" t="s">
        <v>530</v>
      </c>
    </row>
    <row r="348" spans="1:16" x14ac:dyDescent="0.25">
      <c r="A348">
        <v>14</v>
      </c>
      <c r="B348" t="s">
        <v>509</v>
      </c>
      <c r="C348">
        <v>4</v>
      </c>
      <c r="D348" t="s">
        <v>138</v>
      </c>
      <c r="E348">
        <v>1.1499999999999999</v>
      </c>
      <c r="F348" t="s">
        <v>160</v>
      </c>
      <c r="G348">
        <v>5</v>
      </c>
      <c r="H348">
        <v>2</v>
      </c>
      <c r="I348" t="s">
        <v>141</v>
      </c>
      <c r="J348" t="s">
        <v>132</v>
      </c>
      <c r="K348">
        <v>4</v>
      </c>
      <c r="L348" t="s">
        <v>136</v>
      </c>
      <c r="M348">
        <v>0</v>
      </c>
      <c r="N348">
        <v>1.1499999999999999</v>
      </c>
      <c r="O348">
        <v>0</v>
      </c>
      <c r="P348" t="s">
        <v>531</v>
      </c>
    </row>
    <row r="349" spans="1:16" x14ac:dyDescent="0.25">
      <c r="A349">
        <v>14</v>
      </c>
      <c r="B349" t="s">
        <v>509</v>
      </c>
      <c r="C349">
        <v>4</v>
      </c>
      <c r="D349" t="s">
        <v>138</v>
      </c>
      <c r="E349">
        <v>1.1499999999999999</v>
      </c>
      <c r="F349" t="s">
        <v>161</v>
      </c>
      <c r="G349">
        <v>5</v>
      </c>
      <c r="H349">
        <v>3</v>
      </c>
      <c r="I349" t="s">
        <v>141</v>
      </c>
      <c r="J349" t="s">
        <v>135</v>
      </c>
      <c r="K349">
        <v>2</v>
      </c>
      <c r="L349" t="s">
        <v>139</v>
      </c>
      <c r="M349">
        <v>0.9</v>
      </c>
      <c r="N349">
        <v>1.1499999999999999</v>
      </c>
      <c r="O349">
        <v>1.0349999999999999</v>
      </c>
      <c r="P349" t="s">
        <v>532</v>
      </c>
    </row>
    <row r="350" spans="1:16" x14ac:dyDescent="0.25">
      <c r="A350">
        <v>14</v>
      </c>
      <c r="B350" t="s">
        <v>509</v>
      </c>
      <c r="C350">
        <v>4</v>
      </c>
      <c r="D350" t="s">
        <v>138</v>
      </c>
      <c r="E350">
        <v>1.1499999999999999</v>
      </c>
      <c r="F350" t="s">
        <v>162</v>
      </c>
      <c r="G350">
        <v>5</v>
      </c>
      <c r="H350">
        <v>4</v>
      </c>
      <c r="I350" t="s">
        <v>141</v>
      </c>
      <c r="J350" t="s">
        <v>138</v>
      </c>
      <c r="K350">
        <v>1</v>
      </c>
      <c r="L350" t="s">
        <v>142</v>
      </c>
      <c r="M350">
        <v>1.1499999999999999</v>
      </c>
      <c r="N350">
        <v>1.1499999999999999</v>
      </c>
      <c r="O350">
        <v>1.3225</v>
      </c>
      <c r="P350" t="s">
        <v>533</v>
      </c>
    </row>
    <row r="351" spans="1:16" x14ac:dyDescent="0.25">
      <c r="A351">
        <v>14</v>
      </c>
      <c r="B351" t="s">
        <v>509</v>
      </c>
      <c r="C351">
        <v>4</v>
      </c>
      <c r="D351" t="s">
        <v>138</v>
      </c>
      <c r="E351">
        <v>1.1499999999999999</v>
      </c>
      <c r="F351" t="s">
        <v>163</v>
      </c>
      <c r="G351">
        <v>5</v>
      </c>
      <c r="H351">
        <v>5</v>
      </c>
      <c r="I351" t="s">
        <v>141</v>
      </c>
      <c r="J351" t="s">
        <v>141</v>
      </c>
      <c r="K351">
        <v>5</v>
      </c>
      <c r="L351" t="s">
        <v>130</v>
      </c>
      <c r="M351">
        <v>1</v>
      </c>
      <c r="N351">
        <v>1.1499999999999999</v>
      </c>
      <c r="O351">
        <v>1.1499999999999999</v>
      </c>
      <c r="P351" t="s">
        <v>534</v>
      </c>
    </row>
    <row r="352" spans="1:16" x14ac:dyDescent="0.25">
      <c r="A352">
        <v>15</v>
      </c>
      <c r="B352" t="s">
        <v>535</v>
      </c>
      <c r="C352">
        <v>4</v>
      </c>
      <c r="D352" t="s">
        <v>138</v>
      </c>
      <c r="E352">
        <v>1.1499999999999999</v>
      </c>
      <c r="F352" t="s">
        <v>131</v>
      </c>
      <c r="G352">
        <v>1</v>
      </c>
      <c r="H352">
        <v>1</v>
      </c>
      <c r="I352" t="s">
        <v>129</v>
      </c>
      <c r="J352" t="s">
        <v>129</v>
      </c>
      <c r="K352">
        <v>5</v>
      </c>
      <c r="L352" t="s">
        <v>130</v>
      </c>
      <c r="M352">
        <v>1</v>
      </c>
      <c r="N352">
        <v>0.9</v>
      </c>
      <c r="O352">
        <v>0.9</v>
      </c>
      <c r="P352" t="s">
        <v>536</v>
      </c>
    </row>
    <row r="353" spans="1:16" x14ac:dyDescent="0.25">
      <c r="A353">
        <v>15</v>
      </c>
      <c r="B353" t="s">
        <v>535</v>
      </c>
      <c r="C353">
        <v>4</v>
      </c>
      <c r="D353" t="s">
        <v>138</v>
      </c>
      <c r="E353">
        <v>1.1499999999999999</v>
      </c>
      <c r="F353" t="s">
        <v>134</v>
      </c>
      <c r="G353">
        <v>1</v>
      </c>
      <c r="H353">
        <v>2</v>
      </c>
      <c r="I353" t="s">
        <v>129</v>
      </c>
      <c r="J353" t="s">
        <v>132</v>
      </c>
      <c r="K353">
        <v>3</v>
      </c>
      <c r="L353" t="s">
        <v>133</v>
      </c>
      <c r="M353">
        <v>0.5</v>
      </c>
      <c r="N353">
        <v>0.9</v>
      </c>
      <c r="O353">
        <v>0.45</v>
      </c>
      <c r="P353" t="s">
        <v>537</v>
      </c>
    </row>
    <row r="354" spans="1:16" x14ac:dyDescent="0.25">
      <c r="A354">
        <v>15</v>
      </c>
      <c r="B354" t="s">
        <v>535</v>
      </c>
      <c r="C354">
        <v>4</v>
      </c>
      <c r="D354" t="s">
        <v>138</v>
      </c>
      <c r="E354">
        <v>1.1499999999999999</v>
      </c>
      <c r="F354" t="s">
        <v>137</v>
      </c>
      <c r="G354">
        <v>1</v>
      </c>
      <c r="H354">
        <v>3</v>
      </c>
      <c r="I354" t="s">
        <v>129</v>
      </c>
      <c r="J354" t="s">
        <v>135</v>
      </c>
      <c r="K354">
        <v>4</v>
      </c>
      <c r="L354" t="s">
        <v>136</v>
      </c>
      <c r="M354">
        <v>0</v>
      </c>
      <c r="N354">
        <v>0.9</v>
      </c>
      <c r="O354">
        <v>0</v>
      </c>
      <c r="P354" t="s">
        <v>538</v>
      </c>
    </row>
    <row r="355" spans="1:16" x14ac:dyDescent="0.25">
      <c r="A355">
        <v>15</v>
      </c>
      <c r="B355" t="s">
        <v>535</v>
      </c>
      <c r="C355">
        <v>4</v>
      </c>
      <c r="D355" t="s">
        <v>138</v>
      </c>
      <c r="E355">
        <v>1.1499999999999999</v>
      </c>
      <c r="F355" t="s">
        <v>140</v>
      </c>
      <c r="G355">
        <v>1</v>
      </c>
      <c r="H355">
        <v>4</v>
      </c>
      <c r="I355" t="s">
        <v>129</v>
      </c>
      <c r="J355" t="s">
        <v>138</v>
      </c>
      <c r="K355">
        <v>2</v>
      </c>
      <c r="L355" t="s">
        <v>139</v>
      </c>
      <c r="M355">
        <v>0.9</v>
      </c>
      <c r="N355">
        <v>0.9</v>
      </c>
      <c r="O355">
        <v>0.81</v>
      </c>
      <c r="P355" t="s">
        <v>539</v>
      </c>
    </row>
    <row r="356" spans="1:16" x14ac:dyDescent="0.25">
      <c r="A356">
        <v>15</v>
      </c>
      <c r="B356" t="s">
        <v>535</v>
      </c>
      <c r="C356">
        <v>4</v>
      </c>
      <c r="D356" t="s">
        <v>138</v>
      </c>
      <c r="E356">
        <v>1.1499999999999999</v>
      </c>
      <c r="F356" t="s">
        <v>143</v>
      </c>
      <c r="G356">
        <v>1</v>
      </c>
      <c r="H356">
        <v>5</v>
      </c>
      <c r="I356" t="s">
        <v>129</v>
      </c>
      <c r="J356" t="s">
        <v>141</v>
      </c>
      <c r="K356">
        <v>1</v>
      </c>
      <c r="L356" t="s">
        <v>142</v>
      </c>
      <c r="M356">
        <v>1.1499999999999999</v>
      </c>
      <c r="N356">
        <v>0.9</v>
      </c>
      <c r="O356">
        <v>1.0349999999999999</v>
      </c>
      <c r="P356" t="s">
        <v>540</v>
      </c>
    </row>
    <row r="357" spans="1:16" x14ac:dyDescent="0.25">
      <c r="A357">
        <v>15</v>
      </c>
      <c r="B357" t="s">
        <v>535</v>
      </c>
      <c r="C357">
        <v>4</v>
      </c>
      <c r="D357" t="s">
        <v>138</v>
      </c>
      <c r="E357">
        <v>1.1499999999999999</v>
      </c>
      <c r="F357" t="s">
        <v>144</v>
      </c>
      <c r="G357">
        <v>2</v>
      </c>
      <c r="H357">
        <v>1</v>
      </c>
      <c r="I357" t="s">
        <v>132</v>
      </c>
      <c r="J357" t="s">
        <v>129</v>
      </c>
      <c r="K357">
        <v>1</v>
      </c>
      <c r="L357" t="s">
        <v>142</v>
      </c>
      <c r="M357">
        <v>1.1499999999999999</v>
      </c>
      <c r="N357">
        <v>0</v>
      </c>
      <c r="O357">
        <v>0</v>
      </c>
      <c r="P357" t="s">
        <v>541</v>
      </c>
    </row>
    <row r="358" spans="1:16" x14ac:dyDescent="0.25">
      <c r="A358">
        <v>15</v>
      </c>
      <c r="B358" t="s">
        <v>535</v>
      </c>
      <c r="C358">
        <v>4</v>
      </c>
      <c r="D358" t="s">
        <v>138</v>
      </c>
      <c r="E358">
        <v>1.1499999999999999</v>
      </c>
      <c r="F358" t="s">
        <v>145</v>
      </c>
      <c r="G358">
        <v>2</v>
      </c>
      <c r="H358">
        <v>2</v>
      </c>
      <c r="I358" t="s">
        <v>132</v>
      </c>
      <c r="J358" t="s">
        <v>132</v>
      </c>
      <c r="K358">
        <v>5</v>
      </c>
      <c r="L358" t="s">
        <v>130</v>
      </c>
      <c r="M358">
        <v>1</v>
      </c>
      <c r="N358">
        <v>0</v>
      </c>
      <c r="O358">
        <v>0</v>
      </c>
      <c r="P358" t="s">
        <v>542</v>
      </c>
    </row>
    <row r="359" spans="1:16" x14ac:dyDescent="0.25">
      <c r="A359">
        <v>15</v>
      </c>
      <c r="B359" t="s">
        <v>535</v>
      </c>
      <c r="C359">
        <v>4</v>
      </c>
      <c r="D359" t="s">
        <v>138</v>
      </c>
      <c r="E359">
        <v>1.1499999999999999</v>
      </c>
      <c r="F359" t="s">
        <v>146</v>
      </c>
      <c r="G359">
        <v>2</v>
      </c>
      <c r="H359">
        <v>3</v>
      </c>
      <c r="I359" t="s">
        <v>132</v>
      </c>
      <c r="J359" t="s">
        <v>135</v>
      </c>
      <c r="K359">
        <v>3</v>
      </c>
      <c r="L359" t="s">
        <v>133</v>
      </c>
      <c r="M359">
        <v>0.5</v>
      </c>
      <c r="N359">
        <v>0</v>
      </c>
      <c r="O359">
        <v>0</v>
      </c>
      <c r="P359" t="s">
        <v>543</v>
      </c>
    </row>
    <row r="360" spans="1:16" x14ac:dyDescent="0.25">
      <c r="A360">
        <v>15</v>
      </c>
      <c r="B360" t="s">
        <v>535</v>
      </c>
      <c r="C360">
        <v>4</v>
      </c>
      <c r="D360" t="s">
        <v>138</v>
      </c>
      <c r="E360">
        <v>1.1499999999999999</v>
      </c>
      <c r="F360" t="s">
        <v>147</v>
      </c>
      <c r="G360">
        <v>2</v>
      </c>
      <c r="H360">
        <v>4</v>
      </c>
      <c r="I360" t="s">
        <v>132</v>
      </c>
      <c r="J360" t="s">
        <v>138</v>
      </c>
      <c r="K360">
        <v>4</v>
      </c>
      <c r="L360" t="s">
        <v>136</v>
      </c>
      <c r="M360">
        <v>0</v>
      </c>
      <c r="N360">
        <v>0</v>
      </c>
      <c r="O360">
        <v>0</v>
      </c>
      <c r="P360" t="s">
        <v>544</v>
      </c>
    </row>
    <row r="361" spans="1:16" x14ac:dyDescent="0.25">
      <c r="A361">
        <v>15</v>
      </c>
      <c r="B361" t="s">
        <v>535</v>
      </c>
      <c r="C361">
        <v>4</v>
      </c>
      <c r="D361" t="s">
        <v>138</v>
      </c>
      <c r="E361">
        <v>1.1499999999999999</v>
      </c>
      <c r="F361" t="s">
        <v>148</v>
      </c>
      <c r="G361">
        <v>2</v>
      </c>
      <c r="H361">
        <v>5</v>
      </c>
      <c r="I361" t="s">
        <v>132</v>
      </c>
      <c r="J361" t="s">
        <v>141</v>
      </c>
      <c r="K361">
        <v>2</v>
      </c>
      <c r="L361" t="s">
        <v>139</v>
      </c>
      <c r="M361">
        <v>0.9</v>
      </c>
      <c r="N361">
        <v>0</v>
      </c>
      <c r="O361">
        <v>0</v>
      </c>
      <c r="P361" t="s">
        <v>545</v>
      </c>
    </row>
    <row r="362" spans="1:16" x14ac:dyDescent="0.25">
      <c r="A362">
        <v>15</v>
      </c>
      <c r="B362" t="s">
        <v>535</v>
      </c>
      <c r="C362">
        <v>4</v>
      </c>
      <c r="D362" t="s">
        <v>138</v>
      </c>
      <c r="E362">
        <v>1.1499999999999999</v>
      </c>
      <c r="F362" t="s">
        <v>149</v>
      </c>
      <c r="G362">
        <v>3</v>
      </c>
      <c r="H362">
        <v>1</v>
      </c>
      <c r="I362" t="s">
        <v>135</v>
      </c>
      <c r="J362" t="s">
        <v>129</v>
      </c>
      <c r="K362">
        <v>2</v>
      </c>
      <c r="L362" t="s">
        <v>139</v>
      </c>
      <c r="M362">
        <v>0.9</v>
      </c>
      <c r="N362">
        <v>0.5</v>
      </c>
      <c r="O362">
        <v>0.45</v>
      </c>
      <c r="P362" t="s">
        <v>546</v>
      </c>
    </row>
    <row r="363" spans="1:16" x14ac:dyDescent="0.25">
      <c r="A363">
        <v>15</v>
      </c>
      <c r="B363" t="s">
        <v>535</v>
      </c>
      <c r="C363">
        <v>4</v>
      </c>
      <c r="D363" t="s">
        <v>138</v>
      </c>
      <c r="E363">
        <v>1.1499999999999999</v>
      </c>
      <c r="F363" t="s">
        <v>150</v>
      </c>
      <c r="G363">
        <v>3</v>
      </c>
      <c r="H363">
        <v>2</v>
      </c>
      <c r="I363" t="s">
        <v>135</v>
      </c>
      <c r="J363" t="s">
        <v>132</v>
      </c>
      <c r="K363">
        <v>1</v>
      </c>
      <c r="L363" t="s">
        <v>142</v>
      </c>
      <c r="M363">
        <v>1.1499999999999999</v>
      </c>
      <c r="N363">
        <v>0.5</v>
      </c>
      <c r="O363">
        <v>0.57499999999999996</v>
      </c>
      <c r="P363" t="s">
        <v>547</v>
      </c>
    </row>
    <row r="364" spans="1:16" x14ac:dyDescent="0.25">
      <c r="A364">
        <v>15</v>
      </c>
      <c r="B364" t="s">
        <v>535</v>
      </c>
      <c r="C364">
        <v>4</v>
      </c>
      <c r="D364" t="s">
        <v>138</v>
      </c>
      <c r="E364">
        <v>1.1499999999999999</v>
      </c>
      <c r="F364" t="s">
        <v>151</v>
      </c>
      <c r="G364">
        <v>3</v>
      </c>
      <c r="H364">
        <v>3</v>
      </c>
      <c r="I364" t="s">
        <v>135</v>
      </c>
      <c r="J364" t="s">
        <v>135</v>
      </c>
      <c r="K364">
        <v>5</v>
      </c>
      <c r="L364" t="s">
        <v>130</v>
      </c>
      <c r="M364">
        <v>1</v>
      </c>
      <c r="N364">
        <v>0.5</v>
      </c>
      <c r="O364">
        <v>0.5</v>
      </c>
      <c r="P364" t="s">
        <v>548</v>
      </c>
    </row>
    <row r="365" spans="1:16" x14ac:dyDescent="0.25">
      <c r="A365">
        <v>15</v>
      </c>
      <c r="B365" t="s">
        <v>535</v>
      </c>
      <c r="C365">
        <v>4</v>
      </c>
      <c r="D365" t="s">
        <v>138</v>
      </c>
      <c r="E365">
        <v>1.1499999999999999</v>
      </c>
      <c r="F365" t="s">
        <v>152</v>
      </c>
      <c r="G365">
        <v>3</v>
      </c>
      <c r="H365">
        <v>4</v>
      </c>
      <c r="I365" t="s">
        <v>135</v>
      </c>
      <c r="J365" t="s">
        <v>138</v>
      </c>
      <c r="K365">
        <v>3</v>
      </c>
      <c r="L365" t="s">
        <v>133</v>
      </c>
      <c r="M365">
        <v>0.5</v>
      </c>
      <c r="N365">
        <v>0.5</v>
      </c>
      <c r="O365">
        <v>0.25</v>
      </c>
      <c r="P365" t="s">
        <v>549</v>
      </c>
    </row>
    <row r="366" spans="1:16" x14ac:dyDescent="0.25">
      <c r="A366">
        <v>15</v>
      </c>
      <c r="B366" t="s">
        <v>535</v>
      </c>
      <c r="C366">
        <v>4</v>
      </c>
      <c r="D366" t="s">
        <v>138</v>
      </c>
      <c r="E366">
        <v>1.1499999999999999</v>
      </c>
      <c r="F366" t="s">
        <v>153</v>
      </c>
      <c r="G366">
        <v>3</v>
      </c>
      <c r="H366">
        <v>5</v>
      </c>
      <c r="I366" t="s">
        <v>135</v>
      </c>
      <c r="J366" t="s">
        <v>141</v>
      </c>
      <c r="K366">
        <v>4</v>
      </c>
      <c r="L366" t="s">
        <v>136</v>
      </c>
      <c r="M366">
        <v>0</v>
      </c>
      <c r="N366">
        <v>0.5</v>
      </c>
      <c r="O366">
        <v>0</v>
      </c>
      <c r="P366" t="s">
        <v>550</v>
      </c>
    </row>
    <row r="367" spans="1:16" x14ac:dyDescent="0.25">
      <c r="A367">
        <v>15</v>
      </c>
      <c r="B367" t="s">
        <v>535</v>
      </c>
      <c r="C367">
        <v>4</v>
      </c>
      <c r="D367" t="s">
        <v>138</v>
      </c>
      <c r="E367">
        <v>1.1499999999999999</v>
      </c>
      <c r="F367" t="s">
        <v>154</v>
      </c>
      <c r="G367">
        <v>4</v>
      </c>
      <c r="H367">
        <v>1</v>
      </c>
      <c r="I367" t="s">
        <v>138</v>
      </c>
      <c r="J367" t="s">
        <v>129</v>
      </c>
      <c r="K367">
        <v>4</v>
      </c>
      <c r="L367" t="s">
        <v>136</v>
      </c>
      <c r="M367">
        <v>0</v>
      </c>
      <c r="N367">
        <v>1.1499999999999999</v>
      </c>
      <c r="O367">
        <v>0</v>
      </c>
      <c r="P367" t="s">
        <v>551</v>
      </c>
    </row>
    <row r="368" spans="1:16" x14ac:dyDescent="0.25">
      <c r="A368">
        <v>15</v>
      </c>
      <c r="B368" t="s">
        <v>535</v>
      </c>
      <c r="C368">
        <v>4</v>
      </c>
      <c r="D368" t="s">
        <v>138</v>
      </c>
      <c r="E368">
        <v>1.1499999999999999</v>
      </c>
      <c r="F368" t="s">
        <v>155</v>
      </c>
      <c r="G368">
        <v>4</v>
      </c>
      <c r="H368">
        <v>2</v>
      </c>
      <c r="I368" t="s">
        <v>138</v>
      </c>
      <c r="J368" t="s">
        <v>132</v>
      </c>
      <c r="K368">
        <v>2</v>
      </c>
      <c r="L368" t="s">
        <v>139</v>
      </c>
      <c r="M368">
        <v>0.9</v>
      </c>
      <c r="N368">
        <v>1.1499999999999999</v>
      </c>
      <c r="O368">
        <v>1.0349999999999999</v>
      </c>
      <c r="P368" t="s">
        <v>552</v>
      </c>
    </row>
    <row r="369" spans="1:16" x14ac:dyDescent="0.25">
      <c r="A369">
        <v>15</v>
      </c>
      <c r="B369" t="s">
        <v>535</v>
      </c>
      <c r="C369">
        <v>4</v>
      </c>
      <c r="D369" t="s">
        <v>138</v>
      </c>
      <c r="E369">
        <v>1.1499999999999999</v>
      </c>
      <c r="F369" t="s">
        <v>156</v>
      </c>
      <c r="G369">
        <v>4</v>
      </c>
      <c r="H369">
        <v>3</v>
      </c>
      <c r="I369" t="s">
        <v>138</v>
      </c>
      <c r="J369" t="s">
        <v>135</v>
      </c>
      <c r="K369">
        <v>1</v>
      </c>
      <c r="L369" t="s">
        <v>142</v>
      </c>
      <c r="M369">
        <v>1.1499999999999999</v>
      </c>
      <c r="N369">
        <v>1.1499999999999999</v>
      </c>
      <c r="O369">
        <v>1.3225</v>
      </c>
      <c r="P369" t="s">
        <v>553</v>
      </c>
    </row>
    <row r="370" spans="1:16" x14ac:dyDescent="0.25">
      <c r="A370">
        <v>15</v>
      </c>
      <c r="B370" t="s">
        <v>535</v>
      </c>
      <c r="C370">
        <v>4</v>
      </c>
      <c r="D370" t="s">
        <v>138</v>
      </c>
      <c r="E370">
        <v>1.1499999999999999</v>
      </c>
      <c r="F370" t="s">
        <v>157</v>
      </c>
      <c r="G370">
        <v>4</v>
      </c>
      <c r="H370">
        <v>4</v>
      </c>
      <c r="I370" t="s">
        <v>138</v>
      </c>
      <c r="J370" t="s">
        <v>138</v>
      </c>
      <c r="K370">
        <v>5</v>
      </c>
      <c r="L370" t="s">
        <v>130</v>
      </c>
      <c r="M370">
        <v>1</v>
      </c>
      <c r="N370">
        <v>1.1499999999999999</v>
      </c>
      <c r="O370">
        <v>1.1499999999999999</v>
      </c>
      <c r="P370" t="s">
        <v>554</v>
      </c>
    </row>
    <row r="371" spans="1:16" x14ac:dyDescent="0.25">
      <c r="A371">
        <v>15</v>
      </c>
      <c r="B371" t="s">
        <v>535</v>
      </c>
      <c r="C371">
        <v>4</v>
      </c>
      <c r="D371" t="s">
        <v>138</v>
      </c>
      <c r="E371">
        <v>1.1499999999999999</v>
      </c>
      <c r="F371" t="s">
        <v>158</v>
      </c>
      <c r="G371">
        <v>4</v>
      </c>
      <c r="H371">
        <v>5</v>
      </c>
      <c r="I371" t="s">
        <v>138</v>
      </c>
      <c r="J371" t="s">
        <v>141</v>
      </c>
      <c r="K371">
        <v>3</v>
      </c>
      <c r="L371" t="s">
        <v>133</v>
      </c>
      <c r="M371">
        <v>0.5</v>
      </c>
      <c r="N371">
        <v>1.1499999999999999</v>
      </c>
      <c r="O371">
        <v>0.57499999999999996</v>
      </c>
      <c r="P371" t="s">
        <v>555</v>
      </c>
    </row>
    <row r="372" spans="1:16" x14ac:dyDescent="0.25">
      <c r="A372">
        <v>15</v>
      </c>
      <c r="B372" t="s">
        <v>535</v>
      </c>
      <c r="C372">
        <v>4</v>
      </c>
      <c r="D372" t="s">
        <v>138</v>
      </c>
      <c r="E372">
        <v>1.1499999999999999</v>
      </c>
      <c r="F372" t="s">
        <v>159</v>
      </c>
      <c r="G372">
        <v>5</v>
      </c>
      <c r="H372">
        <v>1</v>
      </c>
      <c r="I372" t="s">
        <v>141</v>
      </c>
      <c r="J372" t="s">
        <v>129</v>
      </c>
      <c r="K372">
        <v>3</v>
      </c>
      <c r="L372" t="s">
        <v>133</v>
      </c>
      <c r="M372">
        <v>0.5</v>
      </c>
      <c r="N372">
        <v>1.1499999999999999</v>
      </c>
      <c r="O372">
        <v>0.57499999999999996</v>
      </c>
      <c r="P372" t="s">
        <v>556</v>
      </c>
    </row>
    <row r="373" spans="1:16" x14ac:dyDescent="0.25">
      <c r="A373">
        <v>15</v>
      </c>
      <c r="B373" t="s">
        <v>535</v>
      </c>
      <c r="C373">
        <v>4</v>
      </c>
      <c r="D373" t="s">
        <v>138</v>
      </c>
      <c r="E373">
        <v>1.1499999999999999</v>
      </c>
      <c r="F373" t="s">
        <v>160</v>
      </c>
      <c r="G373">
        <v>5</v>
      </c>
      <c r="H373">
        <v>2</v>
      </c>
      <c r="I373" t="s">
        <v>141</v>
      </c>
      <c r="J373" t="s">
        <v>132</v>
      </c>
      <c r="K373">
        <v>4</v>
      </c>
      <c r="L373" t="s">
        <v>136</v>
      </c>
      <c r="M373">
        <v>0</v>
      </c>
      <c r="N373">
        <v>1.1499999999999999</v>
      </c>
      <c r="O373">
        <v>0</v>
      </c>
      <c r="P373" t="s">
        <v>557</v>
      </c>
    </row>
    <row r="374" spans="1:16" x14ac:dyDescent="0.25">
      <c r="A374">
        <v>15</v>
      </c>
      <c r="B374" t="s">
        <v>535</v>
      </c>
      <c r="C374">
        <v>4</v>
      </c>
      <c r="D374" t="s">
        <v>138</v>
      </c>
      <c r="E374">
        <v>1.1499999999999999</v>
      </c>
      <c r="F374" t="s">
        <v>161</v>
      </c>
      <c r="G374">
        <v>5</v>
      </c>
      <c r="H374">
        <v>3</v>
      </c>
      <c r="I374" t="s">
        <v>141</v>
      </c>
      <c r="J374" t="s">
        <v>135</v>
      </c>
      <c r="K374">
        <v>2</v>
      </c>
      <c r="L374" t="s">
        <v>139</v>
      </c>
      <c r="M374">
        <v>0.9</v>
      </c>
      <c r="N374">
        <v>1.1499999999999999</v>
      </c>
      <c r="O374">
        <v>1.0349999999999999</v>
      </c>
      <c r="P374" t="s">
        <v>558</v>
      </c>
    </row>
    <row r="375" spans="1:16" x14ac:dyDescent="0.25">
      <c r="A375">
        <v>15</v>
      </c>
      <c r="B375" t="s">
        <v>535</v>
      </c>
      <c r="C375">
        <v>4</v>
      </c>
      <c r="D375" t="s">
        <v>138</v>
      </c>
      <c r="E375">
        <v>1.1499999999999999</v>
      </c>
      <c r="F375" t="s">
        <v>162</v>
      </c>
      <c r="G375">
        <v>5</v>
      </c>
      <c r="H375">
        <v>4</v>
      </c>
      <c r="I375" t="s">
        <v>141</v>
      </c>
      <c r="J375" t="s">
        <v>138</v>
      </c>
      <c r="K375">
        <v>1</v>
      </c>
      <c r="L375" t="s">
        <v>142</v>
      </c>
      <c r="M375">
        <v>1.1499999999999999</v>
      </c>
      <c r="N375">
        <v>1.1499999999999999</v>
      </c>
      <c r="O375">
        <v>1.3225</v>
      </c>
      <c r="P375" t="s">
        <v>559</v>
      </c>
    </row>
    <row r="376" spans="1:16" x14ac:dyDescent="0.25">
      <c r="A376">
        <v>15</v>
      </c>
      <c r="B376" t="s">
        <v>535</v>
      </c>
      <c r="C376">
        <v>4</v>
      </c>
      <c r="D376" t="s">
        <v>138</v>
      </c>
      <c r="E376">
        <v>1.1499999999999999</v>
      </c>
      <c r="F376" t="s">
        <v>163</v>
      </c>
      <c r="G376">
        <v>5</v>
      </c>
      <c r="H376">
        <v>5</v>
      </c>
      <c r="I376" t="s">
        <v>141</v>
      </c>
      <c r="J376" t="s">
        <v>141</v>
      </c>
      <c r="K376">
        <v>5</v>
      </c>
      <c r="L376" t="s">
        <v>130</v>
      </c>
      <c r="M376">
        <v>1</v>
      </c>
      <c r="N376">
        <v>1.1499999999999999</v>
      </c>
      <c r="O376">
        <v>1.1499999999999999</v>
      </c>
      <c r="P376" t="s">
        <v>560</v>
      </c>
    </row>
    <row r="377" spans="1:16" x14ac:dyDescent="0.25">
      <c r="A377">
        <v>16</v>
      </c>
      <c r="B377" t="s">
        <v>561</v>
      </c>
      <c r="C377">
        <v>4</v>
      </c>
      <c r="D377" t="s">
        <v>138</v>
      </c>
      <c r="E377">
        <v>1</v>
      </c>
      <c r="F377" t="s">
        <v>131</v>
      </c>
      <c r="G377">
        <v>1</v>
      </c>
      <c r="H377">
        <v>1</v>
      </c>
      <c r="I377" t="s">
        <v>129</v>
      </c>
      <c r="J377" t="s">
        <v>129</v>
      </c>
      <c r="K377">
        <v>5</v>
      </c>
      <c r="L377" t="s">
        <v>130</v>
      </c>
      <c r="M377">
        <v>1</v>
      </c>
      <c r="N377">
        <v>0.9</v>
      </c>
      <c r="O377">
        <v>0.9</v>
      </c>
      <c r="P377" t="s">
        <v>562</v>
      </c>
    </row>
    <row r="378" spans="1:16" x14ac:dyDescent="0.25">
      <c r="A378">
        <v>16</v>
      </c>
      <c r="B378" t="s">
        <v>561</v>
      </c>
      <c r="C378">
        <v>4</v>
      </c>
      <c r="D378" t="s">
        <v>138</v>
      </c>
      <c r="E378">
        <v>1</v>
      </c>
      <c r="F378" t="s">
        <v>134</v>
      </c>
      <c r="G378">
        <v>1</v>
      </c>
      <c r="H378">
        <v>2</v>
      </c>
      <c r="I378" t="s">
        <v>129</v>
      </c>
      <c r="J378" t="s">
        <v>132</v>
      </c>
      <c r="K378">
        <v>3</v>
      </c>
      <c r="L378" t="s">
        <v>133</v>
      </c>
      <c r="M378">
        <v>0.5</v>
      </c>
      <c r="N378">
        <v>0.9</v>
      </c>
      <c r="O378">
        <v>0.45</v>
      </c>
      <c r="P378" t="s">
        <v>563</v>
      </c>
    </row>
    <row r="379" spans="1:16" x14ac:dyDescent="0.25">
      <c r="A379">
        <v>16</v>
      </c>
      <c r="B379" t="s">
        <v>561</v>
      </c>
      <c r="C379">
        <v>4</v>
      </c>
      <c r="D379" t="s">
        <v>138</v>
      </c>
      <c r="E379">
        <v>1</v>
      </c>
      <c r="F379" t="s">
        <v>137</v>
      </c>
      <c r="G379">
        <v>1</v>
      </c>
      <c r="H379">
        <v>3</v>
      </c>
      <c r="I379" t="s">
        <v>129</v>
      </c>
      <c r="J379" t="s">
        <v>135</v>
      </c>
      <c r="K379">
        <v>4</v>
      </c>
      <c r="L379" t="s">
        <v>136</v>
      </c>
      <c r="M379">
        <v>0</v>
      </c>
      <c r="N379">
        <v>0.9</v>
      </c>
      <c r="O379">
        <v>0</v>
      </c>
      <c r="P379" t="s">
        <v>564</v>
      </c>
    </row>
    <row r="380" spans="1:16" x14ac:dyDescent="0.25">
      <c r="A380">
        <v>16</v>
      </c>
      <c r="B380" t="s">
        <v>561</v>
      </c>
      <c r="C380">
        <v>4</v>
      </c>
      <c r="D380" t="s">
        <v>138</v>
      </c>
      <c r="E380">
        <v>1</v>
      </c>
      <c r="F380" t="s">
        <v>140</v>
      </c>
      <c r="G380">
        <v>1</v>
      </c>
      <c r="H380">
        <v>4</v>
      </c>
      <c r="I380" t="s">
        <v>129</v>
      </c>
      <c r="J380" t="s">
        <v>138</v>
      </c>
      <c r="K380">
        <v>2</v>
      </c>
      <c r="L380" t="s">
        <v>139</v>
      </c>
      <c r="M380">
        <v>0.9</v>
      </c>
      <c r="N380">
        <v>0.9</v>
      </c>
      <c r="O380">
        <v>0.81</v>
      </c>
      <c r="P380" t="s">
        <v>565</v>
      </c>
    </row>
    <row r="381" spans="1:16" x14ac:dyDescent="0.25">
      <c r="A381">
        <v>16</v>
      </c>
      <c r="B381" t="s">
        <v>561</v>
      </c>
      <c r="C381">
        <v>4</v>
      </c>
      <c r="D381" t="s">
        <v>138</v>
      </c>
      <c r="E381">
        <v>1</v>
      </c>
      <c r="F381" t="s">
        <v>143</v>
      </c>
      <c r="G381">
        <v>1</v>
      </c>
      <c r="H381">
        <v>5</v>
      </c>
      <c r="I381" t="s">
        <v>129</v>
      </c>
      <c r="J381" t="s">
        <v>141</v>
      </c>
      <c r="K381">
        <v>1</v>
      </c>
      <c r="L381" t="s">
        <v>142</v>
      </c>
      <c r="M381">
        <v>1.1499999999999999</v>
      </c>
      <c r="N381">
        <v>0.9</v>
      </c>
      <c r="O381">
        <v>1.0349999999999999</v>
      </c>
      <c r="P381" t="s">
        <v>566</v>
      </c>
    </row>
    <row r="382" spans="1:16" x14ac:dyDescent="0.25">
      <c r="A382">
        <v>16</v>
      </c>
      <c r="B382" t="s">
        <v>561</v>
      </c>
      <c r="C382">
        <v>4</v>
      </c>
      <c r="D382" t="s">
        <v>138</v>
      </c>
      <c r="E382">
        <v>1</v>
      </c>
      <c r="F382" t="s">
        <v>144</v>
      </c>
      <c r="G382">
        <v>2</v>
      </c>
      <c r="H382">
        <v>1</v>
      </c>
      <c r="I382" t="s">
        <v>132</v>
      </c>
      <c r="J382" t="s">
        <v>129</v>
      </c>
      <c r="K382">
        <v>1</v>
      </c>
      <c r="L382" t="s">
        <v>142</v>
      </c>
      <c r="M382">
        <v>1.1499999999999999</v>
      </c>
      <c r="N382">
        <v>0</v>
      </c>
      <c r="O382">
        <v>0</v>
      </c>
      <c r="P382" t="s">
        <v>567</v>
      </c>
    </row>
    <row r="383" spans="1:16" x14ac:dyDescent="0.25">
      <c r="A383">
        <v>16</v>
      </c>
      <c r="B383" t="s">
        <v>561</v>
      </c>
      <c r="C383">
        <v>4</v>
      </c>
      <c r="D383" t="s">
        <v>138</v>
      </c>
      <c r="E383">
        <v>1</v>
      </c>
      <c r="F383" t="s">
        <v>145</v>
      </c>
      <c r="G383">
        <v>2</v>
      </c>
      <c r="H383">
        <v>2</v>
      </c>
      <c r="I383" t="s">
        <v>132</v>
      </c>
      <c r="J383" t="s">
        <v>132</v>
      </c>
      <c r="K383">
        <v>5</v>
      </c>
      <c r="L383" t="s">
        <v>130</v>
      </c>
      <c r="M383">
        <v>1</v>
      </c>
      <c r="N383">
        <v>0</v>
      </c>
      <c r="O383">
        <v>0</v>
      </c>
      <c r="P383" t="s">
        <v>568</v>
      </c>
    </row>
    <row r="384" spans="1:16" x14ac:dyDescent="0.25">
      <c r="A384">
        <v>16</v>
      </c>
      <c r="B384" t="s">
        <v>561</v>
      </c>
      <c r="C384">
        <v>4</v>
      </c>
      <c r="D384" t="s">
        <v>138</v>
      </c>
      <c r="E384">
        <v>1</v>
      </c>
      <c r="F384" t="s">
        <v>146</v>
      </c>
      <c r="G384">
        <v>2</v>
      </c>
      <c r="H384">
        <v>3</v>
      </c>
      <c r="I384" t="s">
        <v>132</v>
      </c>
      <c r="J384" t="s">
        <v>135</v>
      </c>
      <c r="K384">
        <v>3</v>
      </c>
      <c r="L384" t="s">
        <v>133</v>
      </c>
      <c r="M384">
        <v>0.5</v>
      </c>
      <c r="N384">
        <v>0</v>
      </c>
      <c r="O384">
        <v>0</v>
      </c>
      <c r="P384" t="s">
        <v>569</v>
      </c>
    </row>
    <row r="385" spans="1:16" x14ac:dyDescent="0.25">
      <c r="A385">
        <v>16</v>
      </c>
      <c r="B385" t="s">
        <v>561</v>
      </c>
      <c r="C385">
        <v>4</v>
      </c>
      <c r="D385" t="s">
        <v>138</v>
      </c>
      <c r="E385">
        <v>1</v>
      </c>
      <c r="F385" t="s">
        <v>147</v>
      </c>
      <c r="G385">
        <v>2</v>
      </c>
      <c r="H385">
        <v>4</v>
      </c>
      <c r="I385" t="s">
        <v>132</v>
      </c>
      <c r="J385" t="s">
        <v>138</v>
      </c>
      <c r="K385">
        <v>4</v>
      </c>
      <c r="L385" t="s">
        <v>136</v>
      </c>
      <c r="M385">
        <v>0</v>
      </c>
      <c r="N385">
        <v>0</v>
      </c>
      <c r="O385">
        <v>0</v>
      </c>
      <c r="P385" t="s">
        <v>570</v>
      </c>
    </row>
    <row r="386" spans="1:16" x14ac:dyDescent="0.25">
      <c r="A386">
        <v>16</v>
      </c>
      <c r="B386" t="s">
        <v>561</v>
      </c>
      <c r="C386">
        <v>4</v>
      </c>
      <c r="D386" t="s">
        <v>138</v>
      </c>
      <c r="E386">
        <v>1</v>
      </c>
      <c r="F386" t="s">
        <v>148</v>
      </c>
      <c r="G386">
        <v>2</v>
      </c>
      <c r="H386">
        <v>5</v>
      </c>
      <c r="I386" t="s">
        <v>132</v>
      </c>
      <c r="J386" t="s">
        <v>141</v>
      </c>
      <c r="K386">
        <v>2</v>
      </c>
      <c r="L386" t="s">
        <v>139</v>
      </c>
      <c r="M386">
        <v>0.9</v>
      </c>
      <c r="N386">
        <v>0</v>
      </c>
      <c r="O386">
        <v>0</v>
      </c>
      <c r="P386" t="s">
        <v>571</v>
      </c>
    </row>
    <row r="387" spans="1:16" x14ac:dyDescent="0.25">
      <c r="A387">
        <v>16</v>
      </c>
      <c r="B387" t="s">
        <v>561</v>
      </c>
      <c r="C387">
        <v>4</v>
      </c>
      <c r="D387" t="s">
        <v>138</v>
      </c>
      <c r="E387">
        <v>1</v>
      </c>
      <c r="F387" t="s">
        <v>149</v>
      </c>
      <c r="G387">
        <v>3</v>
      </c>
      <c r="H387">
        <v>1</v>
      </c>
      <c r="I387" t="s">
        <v>135</v>
      </c>
      <c r="J387" t="s">
        <v>129</v>
      </c>
      <c r="K387">
        <v>2</v>
      </c>
      <c r="L387" t="s">
        <v>139</v>
      </c>
      <c r="M387">
        <v>0.9</v>
      </c>
      <c r="N387">
        <v>0.5</v>
      </c>
      <c r="O387">
        <v>0.45</v>
      </c>
      <c r="P387" t="s">
        <v>572</v>
      </c>
    </row>
    <row r="388" spans="1:16" x14ac:dyDescent="0.25">
      <c r="A388">
        <v>16</v>
      </c>
      <c r="B388" t="s">
        <v>561</v>
      </c>
      <c r="C388">
        <v>4</v>
      </c>
      <c r="D388" t="s">
        <v>138</v>
      </c>
      <c r="E388">
        <v>1</v>
      </c>
      <c r="F388" t="s">
        <v>150</v>
      </c>
      <c r="G388">
        <v>3</v>
      </c>
      <c r="H388">
        <v>2</v>
      </c>
      <c r="I388" t="s">
        <v>135</v>
      </c>
      <c r="J388" t="s">
        <v>132</v>
      </c>
      <c r="K388">
        <v>1</v>
      </c>
      <c r="L388" t="s">
        <v>142</v>
      </c>
      <c r="M388">
        <v>1.1499999999999999</v>
      </c>
      <c r="N388">
        <v>0.5</v>
      </c>
      <c r="O388">
        <v>0.57499999999999996</v>
      </c>
      <c r="P388" t="s">
        <v>573</v>
      </c>
    </row>
    <row r="389" spans="1:16" x14ac:dyDescent="0.25">
      <c r="A389">
        <v>16</v>
      </c>
      <c r="B389" t="s">
        <v>561</v>
      </c>
      <c r="C389">
        <v>4</v>
      </c>
      <c r="D389" t="s">
        <v>138</v>
      </c>
      <c r="E389">
        <v>1</v>
      </c>
      <c r="F389" t="s">
        <v>151</v>
      </c>
      <c r="G389">
        <v>3</v>
      </c>
      <c r="H389">
        <v>3</v>
      </c>
      <c r="I389" t="s">
        <v>135</v>
      </c>
      <c r="J389" t="s">
        <v>135</v>
      </c>
      <c r="K389">
        <v>5</v>
      </c>
      <c r="L389" t="s">
        <v>130</v>
      </c>
      <c r="M389">
        <v>1</v>
      </c>
      <c r="N389">
        <v>0.5</v>
      </c>
      <c r="O389">
        <v>0.5</v>
      </c>
      <c r="P389" t="s">
        <v>574</v>
      </c>
    </row>
    <row r="390" spans="1:16" x14ac:dyDescent="0.25">
      <c r="A390">
        <v>16</v>
      </c>
      <c r="B390" t="s">
        <v>561</v>
      </c>
      <c r="C390">
        <v>4</v>
      </c>
      <c r="D390" t="s">
        <v>138</v>
      </c>
      <c r="E390">
        <v>1</v>
      </c>
      <c r="F390" t="s">
        <v>152</v>
      </c>
      <c r="G390">
        <v>3</v>
      </c>
      <c r="H390">
        <v>4</v>
      </c>
      <c r="I390" t="s">
        <v>135</v>
      </c>
      <c r="J390" t="s">
        <v>138</v>
      </c>
      <c r="K390">
        <v>3</v>
      </c>
      <c r="L390" t="s">
        <v>133</v>
      </c>
      <c r="M390">
        <v>0.5</v>
      </c>
      <c r="N390">
        <v>0.5</v>
      </c>
      <c r="O390">
        <v>0.25</v>
      </c>
      <c r="P390" t="s">
        <v>575</v>
      </c>
    </row>
    <row r="391" spans="1:16" x14ac:dyDescent="0.25">
      <c r="A391">
        <v>16</v>
      </c>
      <c r="B391" t="s">
        <v>561</v>
      </c>
      <c r="C391">
        <v>4</v>
      </c>
      <c r="D391" t="s">
        <v>138</v>
      </c>
      <c r="E391">
        <v>1</v>
      </c>
      <c r="F391" t="s">
        <v>153</v>
      </c>
      <c r="G391">
        <v>3</v>
      </c>
      <c r="H391">
        <v>5</v>
      </c>
      <c r="I391" t="s">
        <v>135</v>
      </c>
      <c r="J391" t="s">
        <v>141</v>
      </c>
      <c r="K391">
        <v>4</v>
      </c>
      <c r="L391" t="s">
        <v>136</v>
      </c>
      <c r="M391">
        <v>0</v>
      </c>
      <c r="N391">
        <v>0.5</v>
      </c>
      <c r="O391">
        <v>0</v>
      </c>
      <c r="P391" t="s">
        <v>576</v>
      </c>
    </row>
    <row r="392" spans="1:16" x14ac:dyDescent="0.25">
      <c r="A392">
        <v>16</v>
      </c>
      <c r="B392" t="s">
        <v>561</v>
      </c>
      <c r="C392">
        <v>4</v>
      </c>
      <c r="D392" t="s">
        <v>138</v>
      </c>
      <c r="E392">
        <v>1</v>
      </c>
      <c r="F392" t="s">
        <v>154</v>
      </c>
      <c r="G392">
        <v>4</v>
      </c>
      <c r="H392">
        <v>1</v>
      </c>
      <c r="I392" t="s">
        <v>138</v>
      </c>
      <c r="J392" t="s">
        <v>129</v>
      </c>
      <c r="K392">
        <v>4</v>
      </c>
      <c r="L392" t="s">
        <v>136</v>
      </c>
      <c r="M392">
        <v>0</v>
      </c>
      <c r="N392">
        <v>1</v>
      </c>
      <c r="O392">
        <v>0</v>
      </c>
      <c r="P392" t="s">
        <v>577</v>
      </c>
    </row>
    <row r="393" spans="1:16" x14ac:dyDescent="0.25">
      <c r="A393">
        <v>16</v>
      </c>
      <c r="B393" t="s">
        <v>561</v>
      </c>
      <c r="C393">
        <v>4</v>
      </c>
      <c r="D393" t="s">
        <v>138</v>
      </c>
      <c r="E393">
        <v>1</v>
      </c>
      <c r="F393" t="s">
        <v>155</v>
      </c>
      <c r="G393">
        <v>4</v>
      </c>
      <c r="H393">
        <v>2</v>
      </c>
      <c r="I393" t="s">
        <v>138</v>
      </c>
      <c r="J393" t="s">
        <v>132</v>
      </c>
      <c r="K393">
        <v>2</v>
      </c>
      <c r="L393" t="s">
        <v>139</v>
      </c>
      <c r="M393">
        <v>0.9</v>
      </c>
      <c r="N393">
        <v>1</v>
      </c>
      <c r="O393">
        <v>0.9</v>
      </c>
      <c r="P393" t="s">
        <v>578</v>
      </c>
    </row>
    <row r="394" spans="1:16" x14ac:dyDescent="0.25">
      <c r="A394">
        <v>16</v>
      </c>
      <c r="B394" t="s">
        <v>561</v>
      </c>
      <c r="C394">
        <v>4</v>
      </c>
      <c r="D394" t="s">
        <v>138</v>
      </c>
      <c r="E394">
        <v>1</v>
      </c>
      <c r="F394" t="s">
        <v>156</v>
      </c>
      <c r="G394">
        <v>4</v>
      </c>
      <c r="H394">
        <v>3</v>
      </c>
      <c r="I394" t="s">
        <v>138</v>
      </c>
      <c r="J394" t="s">
        <v>135</v>
      </c>
      <c r="K394">
        <v>1</v>
      </c>
      <c r="L394" t="s">
        <v>142</v>
      </c>
      <c r="M394">
        <v>1.1499999999999999</v>
      </c>
      <c r="N394">
        <v>1</v>
      </c>
      <c r="O394">
        <v>1.1499999999999999</v>
      </c>
      <c r="P394" t="s">
        <v>579</v>
      </c>
    </row>
    <row r="395" spans="1:16" x14ac:dyDescent="0.25">
      <c r="A395">
        <v>16</v>
      </c>
      <c r="B395" t="s">
        <v>561</v>
      </c>
      <c r="C395">
        <v>4</v>
      </c>
      <c r="D395" t="s">
        <v>138</v>
      </c>
      <c r="E395">
        <v>1</v>
      </c>
      <c r="F395" t="s">
        <v>157</v>
      </c>
      <c r="G395">
        <v>4</v>
      </c>
      <c r="H395">
        <v>4</v>
      </c>
      <c r="I395" t="s">
        <v>138</v>
      </c>
      <c r="J395" t="s">
        <v>138</v>
      </c>
      <c r="K395">
        <v>5</v>
      </c>
      <c r="L395" t="s">
        <v>130</v>
      </c>
      <c r="M395">
        <v>1</v>
      </c>
      <c r="N395">
        <v>1</v>
      </c>
      <c r="O395">
        <v>1</v>
      </c>
      <c r="P395" t="s">
        <v>580</v>
      </c>
    </row>
    <row r="396" spans="1:16" x14ac:dyDescent="0.25">
      <c r="A396">
        <v>16</v>
      </c>
      <c r="B396" t="s">
        <v>561</v>
      </c>
      <c r="C396">
        <v>4</v>
      </c>
      <c r="D396" t="s">
        <v>138</v>
      </c>
      <c r="E396">
        <v>1</v>
      </c>
      <c r="F396" t="s">
        <v>158</v>
      </c>
      <c r="G396">
        <v>4</v>
      </c>
      <c r="H396">
        <v>5</v>
      </c>
      <c r="I396" t="s">
        <v>138</v>
      </c>
      <c r="J396" t="s">
        <v>141</v>
      </c>
      <c r="K396">
        <v>3</v>
      </c>
      <c r="L396" t="s">
        <v>133</v>
      </c>
      <c r="M396">
        <v>0.5</v>
      </c>
      <c r="N396">
        <v>1</v>
      </c>
      <c r="O396">
        <v>0.5</v>
      </c>
      <c r="P396" t="s">
        <v>581</v>
      </c>
    </row>
    <row r="397" spans="1:16" x14ac:dyDescent="0.25">
      <c r="A397">
        <v>16</v>
      </c>
      <c r="B397" t="s">
        <v>561</v>
      </c>
      <c r="C397">
        <v>4</v>
      </c>
      <c r="D397" t="s">
        <v>138</v>
      </c>
      <c r="E397">
        <v>1</v>
      </c>
      <c r="F397" t="s">
        <v>159</v>
      </c>
      <c r="G397">
        <v>5</v>
      </c>
      <c r="H397">
        <v>1</v>
      </c>
      <c r="I397" t="s">
        <v>141</v>
      </c>
      <c r="J397" t="s">
        <v>129</v>
      </c>
      <c r="K397">
        <v>3</v>
      </c>
      <c r="L397" t="s">
        <v>133</v>
      </c>
      <c r="M397">
        <v>0.5</v>
      </c>
      <c r="N397">
        <v>1.1499999999999999</v>
      </c>
      <c r="O397">
        <v>0.57499999999999996</v>
      </c>
      <c r="P397" t="s">
        <v>582</v>
      </c>
    </row>
    <row r="398" spans="1:16" x14ac:dyDescent="0.25">
      <c r="A398">
        <v>16</v>
      </c>
      <c r="B398" t="s">
        <v>561</v>
      </c>
      <c r="C398">
        <v>4</v>
      </c>
      <c r="D398" t="s">
        <v>138</v>
      </c>
      <c r="E398">
        <v>1</v>
      </c>
      <c r="F398" t="s">
        <v>160</v>
      </c>
      <c r="G398">
        <v>5</v>
      </c>
      <c r="H398">
        <v>2</v>
      </c>
      <c r="I398" t="s">
        <v>141</v>
      </c>
      <c r="J398" t="s">
        <v>132</v>
      </c>
      <c r="K398">
        <v>4</v>
      </c>
      <c r="L398" t="s">
        <v>136</v>
      </c>
      <c r="M398">
        <v>0</v>
      </c>
      <c r="N398">
        <v>1.1499999999999999</v>
      </c>
      <c r="O398">
        <v>0</v>
      </c>
      <c r="P398" t="s">
        <v>583</v>
      </c>
    </row>
    <row r="399" spans="1:16" x14ac:dyDescent="0.25">
      <c r="A399">
        <v>16</v>
      </c>
      <c r="B399" t="s">
        <v>561</v>
      </c>
      <c r="C399">
        <v>4</v>
      </c>
      <c r="D399" t="s">
        <v>138</v>
      </c>
      <c r="E399">
        <v>1</v>
      </c>
      <c r="F399" t="s">
        <v>161</v>
      </c>
      <c r="G399">
        <v>5</v>
      </c>
      <c r="H399">
        <v>3</v>
      </c>
      <c r="I399" t="s">
        <v>141</v>
      </c>
      <c r="J399" t="s">
        <v>135</v>
      </c>
      <c r="K399">
        <v>2</v>
      </c>
      <c r="L399" t="s">
        <v>139</v>
      </c>
      <c r="M399">
        <v>0.9</v>
      </c>
      <c r="N399">
        <v>1.1499999999999999</v>
      </c>
      <c r="O399">
        <v>1.0349999999999999</v>
      </c>
      <c r="P399" t="s">
        <v>584</v>
      </c>
    </row>
    <row r="400" spans="1:16" x14ac:dyDescent="0.25">
      <c r="A400">
        <v>16</v>
      </c>
      <c r="B400" t="s">
        <v>561</v>
      </c>
      <c r="C400">
        <v>4</v>
      </c>
      <c r="D400" t="s">
        <v>138</v>
      </c>
      <c r="E400">
        <v>1</v>
      </c>
      <c r="F400" t="s">
        <v>162</v>
      </c>
      <c r="G400">
        <v>5</v>
      </c>
      <c r="H400">
        <v>4</v>
      </c>
      <c r="I400" t="s">
        <v>141</v>
      </c>
      <c r="J400" t="s">
        <v>138</v>
      </c>
      <c r="K400">
        <v>1</v>
      </c>
      <c r="L400" t="s">
        <v>142</v>
      </c>
      <c r="M400">
        <v>1.1499999999999999</v>
      </c>
      <c r="N400">
        <v>1.1499999999999999</v>
      </c>
      <c r="O400">
        <v>1.3225</v>
      </c>
      <c r="P400" t="s">
        <v>585</v>
      </c>
    </row>
    <row r="401" spans="1:16" x14ac:dyDescent="0.25">
      <c r="A401">
        <v>16</v>
      </c>
      <c r="B401" t="s">
        <v>561</v>
      </c>
      <c r="C401">
        <v>4</v>
      </c>
      <c r="D401" t="s">
        <v>138</v>
      </c>
      <c r="E401">
        <v>1</v>
      </c>
      <c r="F401" t="s">
        <v>163</v>
      </c>
      <c r="G401">
        <v>5</v>
      </c>
      <c r="H401">
        <v>5</v>
      </c>
      <c r="I401" t="s">
        <v>141</v>
      </c>
      <c r="J401" t="s">
        <v>141</v>
      </c>
      <c r="K401">
        <v>5</v>
      </c>
      <c r="L401" t="s">
        <v>130</v>
      </c>
      <c r="M401">
        <v>1</v>
      </c>
      <c r="N401">
        <v>1.1499999999999999</v>
      </c>
      <c r="O401">
        <v>1.1499999999999999</v>
      </c>
      <c r="P401" t="s">
        <v>586</v>
      </c>
    </row>
    <row r="402" spans="1:16" x14ac:dyDescent="0.25">
      <c r="A402">
        <v>17</v>
      </c>
      <c r="B402" t="s">
        <v>587</v>
      </c>
      <c r="C402">
        <v>3</v>
      </c>
      <c r="D402" t="s">
        <v>135</v>
      </c>
      <c r="E402">
        <v>1</v>
      </c>
      <c r="F402" t="s">
        <v>131</v>
      </c>
      <c r="G402">
        <v>1</v>
      </c>
      <c r="H402">
        <v>1</v>
      </c>
      <c r="I402" t="s">
        <v>129</v>
      </c>
      <c r="J402" t="s">
        <v>129</v>
      </c>
      <c r="K402">
        <v>5</v>
      </c>
      <c r="L402" t="s">
        <v>130</v>
      </c>
      <c r="M402">
        <v>1</v>
      </c>
      <c r="N402">
        <v>0</v>
      </c>
      <c r="O402">
        <v>0</v>
      </c>
      <c r="P402" t="s">
        <v>588</v>
      </c>
    </row>
    <row r="403" spans="1:16" x14ac:dyDescent="0.25">
      <c r="A403">
        <v>17</v>
      </c>
      <c r="B403" t="s">
        <v>587</v>
      </c>
      <c r="C403">
        <v>3</v>
      </c>
      <c r="D403" t="s">
        <v>135</v>
      </c>
      <c r="E403">
        <v>1</v>
      </c>
      <c r="F403" t="s">
        <v>134</v>
      </c>
      <c r="G403">
        <v>1</v>
      </c>
      <c r="H403">
        <v>2</v>
      </c>
      <c r="I403" t="s">
        <v>129</v>
      </c>
      <c r="J403" t="s">
        <v>132</v>
      </c>
      <c r="K403">
        <v>3</v>
      </c>
      <c r="L403" t="s">
        <v>133</v>
      </c>
      <c r="M403">
        <v>0.5</v>
      </c>
      <c r="N403">
        <v>0</v>
      </c>
      <c r="O403">
        <v>0</v>
      </c>
      <c r="P403" t="s">
        <v>589</v>
      </c>
    </row>
    <row r="404" spans="1:16" x14ac:dyDescent="0.25">
      <c r="A404">
        <v>17</v>
      </c>
      <c r="B404" t="s">
        <v>587</v>
      </c>
      <c r="C404">
        <v>3</v>
      </c>
      <c r="D404" t="s">
        <v>135</v>
      </c>
      <c r="E404">
        <v>1</v>
      </c>
      <c r="F404" t="s">
        <v>137</v>
      </c>
      <c r="G404">
        <v>1</v>
      </c>
      <c r="H404">
        <v>3</v>
      </c>
      <c r="I404" t="s">
        <v>129</v>
      </c>
      <c r="J404" t="s">
        <v>135</v>
      </c>
      <c r="K404">
        <v>4</v>
      </c>
      <c r="L404" t="s">
        <v>136</v>
      </c>
      <c r="M404">
        <v>0</v>
      </c>
      <c r="N404">
        <v>0</v>
      </c>
      <c r="O404">
        <v>0</v>
      </c>
      <c r="P404" t="s">
        <v>590</v>
      </c>
    </row>
    <row r="405" spans="1:16" x14ac:dyDescent="0.25">
      <c r="A405">
        <v>17</v>
      </c>
      <c r="B405" t="s">
        <v>587</v>
      </c>
      <c r="C405">
        <v>3</v>
      </c>
      <c r="D405" t="s">
        <v>135</v>
      </c>
      <c r="E405">
        <v>1</v>
      </c>
      <c r="F405" t="s">
        <v>140</v>
      </c>
      <c r="G405">
        <v>1</v>
      </c>
      <c r="H405">
        <v>4</v>
      </c>
      <c r="I405" t="s">
        <v>129</v>
      </c>
      <c r="J405" t="s">
        <v>138</v>
      </c>
      <c r="K405">
        <v>2</v>
      </c>
      <c r="L405" t="s">
        <v>139</v>
      </c>
      <c r="M405">
        <v>0.9</v>
      </c>
      <c r="N405">
        <v>0</v>
      </c>
      <c r="O405">
        <v>0</v>
      </c>
      <c r="P405" t="s">
        <v>591</v>
      </c>
    </row>
    <row r="406" spans="1:16" x14ac:dyDescent="0.25">
      <c r="A406">
        <v>17</v>
      </c>
      <c r="B406" t="s">
        <v>587</v>
      </c>
      <c r="C406">
        <v>3</v>
      </c>
      <c r="D406" t="s">
        <v>135</v>
      </c>
      <c r="E406">
        <v>1</v>
      </c>
      <c r="F406" t="s">
        <v>143</v>
      </c>
      <c r="G406">
        <v>1</v>
      </c>
      <c r="H406">
        <v>5</v>
      </c>
      <c r="I406" t="s">
        <v>129</v>
      </c>
      <c r="J406" t="s">
        <v>141</v>
      </c>
      <c r="K406">
        <v>1</v>
      </c>
      <c r="L406" t="s">
        <v>142</v>
      </c>
      <c r="M406">
        <v>1.1499999999999999</v>
      </c>
      <c r="N406">
        <v>0</v>
      </c>
      <c r="O406">
        <v>0</v>
      </c>
      <c r="P406" t="s">
        <v>592</v>
      </c>
    </row>
    <row r="407" spans="1:16" x14ac:dyDescent="0.25">
      <c r="A407">
        <v>17</v>
      </c>
      <c r="B407" t="s">
        <v>587</v>
      </c>
      <c r="C407">
        <v>3</v>
      </c>
      <c r="D407" t="s">
        <v>135</v>
      </c>
      <c r="E407">
        <v>1</v>
      </c>
      <c r="F407" t="s">
        <v>144</v>
      </c>
      <c r="G407">
        <v>2</v>
      </c>
      <c r="H407">
        <v>1</v>
      </c>
      <c r="I407" t="s">
        <v>132</v>
      </c>
      <c r="J407" t="s">
        <v>129</v>
      </c>
      <c r="K407">
        <v>1</v>
      </c>
      <c r="L407" t="s">
        <v>142</v>
      </c>
      <c r="M407">
        <v>1.1499999999999999</v>
      </c>
      <c r="N407">
        <v>0.5</v>
      </c>
      <c r="O407">
        <v>0.57499999999999996</v>
      </c>
      <c r="P407" t="s">
        <v>593</v>
      </c>
    </row>
    <row r="408" spans="1:16" x14ac:dyDescent="0.25">
      <c r="A408">
        <v>17</v>
      </c>
      <c r="B408" t="s">
        <v>587</v>
      </c>
      <c r="C408">
        <v>3</v>
      </c>
      <c r="D408" t="s">
        <v>135</v>
      </c>
      <c r="E408">
        <v>1</v>
      </c>
      <c r="F408" t="s">
        <v>145</v>
      </c>
      <c r="G408">
        <v>2</v>
      </c>
      <c r="H408">
        <v>2</v>
      </c>
      <c r="I408" t="s">
        <v>132</v>
      </c>
      <c r="J408" t="s">
        <v>132</v>
      </c>
      <c r="K408">
        <v>5</v>
      </c>
      <c r="L408" t="s">
        <v>130</v>
      </c>
      <c r="M408">
        <v>1</v>
      </c>
      <c r="N408">
        <v>0.5</v>
      </c>
      <c r="O408">
        <v>0.5</v>
      </c>
      <c r="P408" t="s">
        <v>594</v>
      </c>
    </row>
    <row r="409" spans="1:16" x14ac:dyDescent="0.25">
      <c r="A409">
        <v>17</v>
      </c>
      <c r="B409" t="s">
        <v>587</v>
      </c>
      <c r="C409">
        <v>3</v>
      </c>
      <c r="D409" t="s">
        <v>135</v>
      </c>
      <c r="E409">
        <v>1</v>
      </c>
      <c r="F409" t="s">
        <v>146</v>
      </c>
      <c r="G409">
        <v>2</v>
      </c>
      <c r="H409">
        <v>3</v>
      </c>
      <c r="I409" t="s">
        <v>132</v>
      </c>
      <c r="J409" t="s">
        <v>135</v>
      </c>
      <c r="K409">
        <v>3</v>
      </c>
      <c r="L409" t="s">
        <v>133</v>
      </c>
      <c r="M409">
        <v>0.5</v>
      </c>
      <c r="N409">
        <v>0.5</v>
      </c>
      <c r="O409">
        <v>0.25</v>
      </c>
      <c r="P409" t="s">
        <v>595</v>
      </c>
    </row>
    <row r="410" spans="1:16" x14ac:dyDescent="0.25">
      <c r="A410">
        <v>17</v>
      </c>
      <c r="B410" t="s">
        <v>587</v>
      </c>
      <c r="C410">
        <v>3</v>
      </c>
      <c r="D410" t="s">
        <v>135</v>
      </c>
      <c r="E410">
        <v>1</v>
      </c>
      <c r="F410" t="s">
        <v>147</v>
      </c>
      <c r="G410">
        <v>2</v>
      </c>
      <c r="H410">
        <v>4</v>
      </c>
      <c r="I410" t="s">
        <v>132</v>
      </c>
      <c r="J410" t="s">
        <v>138</v>
      </c>
      <c r="K410">
        <v>4</v>
      </c>
      <c r="L410" t="s">
        <v>136</v>
      </c>
      <c r="M410">
        <v>0</v>
      </c>
      <c r="N410">
        <v>0.5</v>
      </c>
      <c r="O410">
        <v>0</v>
      </c>
      <c r="P410" t="s">
        <v>596</v>
      </c>
    </row>
    <row r="411" spans="1:16" x14ac:dyDescent="0.25">
      <c r="A411">
        <v>17</v>
      </c>
      <c r="B411" t="s">
        <v>587</v>
      </c>
      <c r="C411">
        <v>3</v>
      </c>
      <c r="D411" t="s">
        <v>135</v>
      </c>
      <c r="E411">
        <v>1</v>
      </c>
      <c r="F411" t="s">
        <v>148</v>
      </c>
      <c r="G411">
        <v>2</v>
      </c>
      <c r="H411">
        <v>5</v>
      </c>
      <c r="I411" t="s">
        <v>132</v>
      </c>
      <c r="J411" t="s">
        <v>141</v>
      </c>
      <c r="K411">
        <v>2</v>
      </c>
      <c r="L411" t="s">
        <v>139</v>
      </c>
      <c r="M411">
        <v>0.9</v>
      </c>
      <c r="N411">
        <v>0.5</v>
      </c>
      <c r="O411">
        <v>0.45</v>
      </c>
      <c r="P411" t="s">
        <v>597</v>
      </c>
    </row>
    <row r="412" spans="1:16" x14ac:dyDescent="0.25">
      <c r="A412">
        <v>17</v>
      </c>
      <c r="B412" t="s">
        <v>587</v>
      </c>
      <c r="C412">
        <v>3</v>
      </c>
      <c r="D412" t="s">
        <v>135</v>
      </c>
      <c r="E412">
        <v>1</v>
      </c>
      <c r="F412" t="s">
        <v>149</v>
      </c>
      <c r="G412">
        <v>3</v>
      </c>
      <c r="H412">
        <v>1</v>
      </c>
      <c r="I412" t="s">
        <v>135</v>
      </c>
      <c r="J412" t="s">
        <v>129</v>
      </c>
      <c r="K412">
        <v>2</v>
      </c>
      <c r="L412" t="s">
        <v>139</v>
      </c>
      <c r="M412">
        <v>0.9</v>
      </c>
      <c r="N412">
        <v>1</v>
      </c>
      <c r="O412">
        <v>0.9</v>
      </c>
      <c r="P412" t="s">
        <v>598</v>
      </c>
    </row>
    <row r="413" spans="1:16" x14ac:dyDescent="0.25">
      <c r="A413">
        <v>17</v>
      </c>
      <c r="B413" t="s">
        <v>587</v>
      </c>
      <c r="C413">
        <v>3</v>
      </c>
      <c r="D413" t="s">
        <v>135</v>
      </c>
      <c r="E413">
        <v>1</v>
      </c>
      <c r="F413" t="s">
        <v>150</v>
      </c>
      <c r="G413">
        <v>3</v>
      </c>
      <c r="H413">
        <v>2</v>
      </c>
      <c r="I413" t="s">
        <v>135</v>
      </c>
      <c r="J413" t="s">
        <v>132</v>
      </c>
      <c r="K413">
        <v>1</v>
      </c>
      <c r="L413" t="s">
        <v>142</v>
      </c>
      <c r="M413">
        <v>1.1499999999999999</v>
      </c>
      <c r="N413">
        <v>1</v>
      </c>
      <c r="O413">
        <v>1.1499999999999999</v>
      </c>
      <c r="P413" t="s">
        <v>599</v>
      </c>
    </row>
    <row r="414" spans="1:16" x14ac:dyDescent="0.25">
      <c r="A414">
        <v>17</v>
      </c>
      <c r="B414" t="s">
        <v>587</v>
      </c>
      <c r="C414">
        <v>3</v>
      </c>
      <c r="D414" t="s">
        <v>135</v>
      </c>
      <c r="E414">
        <v>1</v>
      </c>
      <c r="F414" t="s">
        <v>151</v>
      </c>
      <c r="G414">
        <v>3</v>
      </c>
      <c r="H414">
        <v>3</v>
      </c>
      <c r="I414" t="s">
        <v>135</v>
      </c>
      <c r="J414" t="s">
        <v>135</v>
      </c>
      <c r="K414">
        <v>5</v>
      </c>
      <c r="L414" t="s">
        <v>130</v>
      </c>
      <c r="M414">
        <v>1</v>
      </c>
      <c r="N414">
        <v>1</v>
      </c>
      <c r="O414">
        <v>1</v>
      </c>
      <c r="P414" t="s">
        <v>600</v>
      </c>
    </row>
    <row r="415" spans="1:16" x14ac:dyDescent="0.25">
      <c r="A415">
        <v>17</v>
      </c>
      <c r="B415" t="s">
        <v>587</v>
      </c>
      <c r="C415">
        <v>3</v>
      </c>
      <c r="D415" t="s">
        <v>135</v>
      </c>
      <c r="E415">
        <v>1</v>
      </c>
      <c r="F415" t="s">
        <v>152</v>
      </c>
      <c r="G415">
        <v>3</v>
      </c>
      <c r="H415">
        <v>4</v>
      </c>
      <c r="I415" t="s">
        <v>135</v>
      </c>
      <c r="J415" t="s">
        <v>138</v>
      </c>
      <c r="K415">
        <v>3</v>
      </c>
      <c r="L415" t="s">
        <v>133</v>
      </c>
      <c r="M415">
        <v>0.5</v>
      </c>
      <c r="N415">
        <v>1</v>
      </c>
      <c r="O415">
        <v>0.5</v>
      </c>
      <c r="P415" t="s">
        <v>601</v>
      </c>
    </row>
    <row r="416" spans="1:16" x14ac:dyDescent="0.25">
      <c r="A416">
        <v>17</v>
      </c>
      <c r="B416" t="s">
        <v>587</v>
      </c>
      <c r="C416">
        <v>3</v>
      </c>
      <c r="D416" t="s">
        <v>135</v>
      </c>
      <c r="E416">
        <v>1</v>
      </c>
      <c r="F416" t="s">
        <v>153</v>
      </c>
      <c r="G416">
        <v>3</v>
      </c>
      <c r="H416">
        <v>5</v>
      </c>
      <c r="I416" t="s">
        <v>135</v>
      </c>
      <c r="J416" t="s">
        <v>141</v>
      </c>
      <c r="K416">
        <v>4</v>
      </c>
      <c r="L416" t="s">
        <v>136</v>
      </c>
      <c r="M416">
        <v>0</v>
      </c>
      <c r="N416">
        <v>1</v>
      </c>
      <c r="O416">
        <v>0</v>
      </c>
      <c r="P416" t="s">
        <v>602</v>
      </c>
    </row>
    <row r="417" spans="1:16" x14ac:dyDescent="0.25">
      <c r="A417">
        <v>17</v>
      </c>
      <c r="B417" t="s">
        <v>587</v>
      </c>
      <c r="C417">
        <v>3</v>
      </c>
      <c r="D417" t="s">
        <v>135</v>
      </c>
      <c r="E417">
        <v>1</v>
      </c>
      <c r="F417" t="s">
        <v>154</v>
      </c>
      <c r="G417">
        <v>4</v>
      </c>
      <c r="H417">
        <v>1</v>
      </c>
      <c r="I417" t="s">
        <v>138</v>
      </c>
      <c r="J417" t="s">
        <v>129</v>
      </c>
      <c r="K417">
        <v>4</v>
      </c>
      <c r="L417" t="s">
        <v>136</v>
      </c>
      <c r="M417">
        <v>0</v>
      </c>
      <c r="N417">
        <v>1.1499999999999999</v>
      </c>
      <c r="O417">
        <v>0</v>
      </c>
      <c r="P417" t="s">
        <v>603</v>
      </c>
    </row>
    <row r="418" spans="1:16" x14ac:dyDescent="0.25">
      <c r="A418">
        <v>17</v>
      </c>
      <c r="B418" t="s">
        <v>587</v>
      </c>
      <c r="C418">
        <v>3</v>
      </c>
      <c r="D418" t="s">
        <v>135</v>
      </c>
      <c r="E418">
        <v>1</v>
      </c>
      <c r="F418" t="s">
        <v>155</v>
      </c>
      <c r="G418">
        <v>4</v>
      </c>
      <c r="H418">
        <v>2</v>
      </c>
      <c r="I418" t="s">
        <v>138</v>
      </c>
      <c r="J418" t="s">
        <v>132</v>
      </c>
      <c r="K418">
        <v>2</v>
      </c>
      <c r="L418" t="s">
        <v>139</v>
      </c>
      <c r="M418">
        <v>0.9</v>
      </c>
      <c r="N418">
        <v>1.1499999999999999</v>
      </c>
      <c r="O418">
        <v>1.0349999999999999</v>
      </c>
      <c r="P418" t="s">
        <v>604</v>
      </c>
    </row>
    <row r="419" spans="1:16" x14ac:dyDescent="0.25">
      <c r="A419">
        <v>17</v>
      </c>
      <c r="B419" t="s">
        <v>587</v>
      </c>
      <c r="C419">
        <v>3</v>
      </c>
      <c r="D419" t="s">
        <v>135</v>
      </c>
      <c r="E419">
        <v>1</v>
      </c>
      <c r="F419" t="s">
        <v>156</v>
      </c>
      <c r="G419">
        <v>4</v>
      </c>
      <c r="H419">
        <v>3</v>
      </c>
      <c r="I419" t="s">
        <v>138</v>
      </c>
      <c r="J419" t="s">
        <v>135</v>
      </c>
      <c r="K419">
        <v>1</v>
      </c>
      <c r="L419" t="s">
        <v>142</v>
      </c>
      <c r="M419">
        <v>1.1499999999999999</v>
      </c>
      <c r="N419">
        <v>1.1499999999999999</v>
      </c>
      <c r="O419">
        <v>1.3225</v>
      </c>
      <c r="P419" t="s">
        <v>605</v>
      </c>
    </row>
    <row r="420" spans="1:16" x14ac:dyDescent="0.25">
      <c r="A420">
        <v>17</v>
      </c>
      <c r="B420" t="s">
        <v>587</v>
      </c>
      <c r="C420">
        <v>3</v>
      </c>
      <c r="D420" t="s">
        <v>135</v>
      </c>
      <c r="E420">
        <v>1</v>
      </c>
      <c r="F420" t="s">
        <v>157</v>
      </c>
      <c r="G420">
        <v>4</v>
      </c>
      <c r="H420">
        <v>4</v>
      </c>
      <c r="I420" t="s">
        <v>138</v>
      </c>
      <c r="J420" t="s">
        <v>138</v>
      </c>
      <c r="K420">
        <v>5</v>
      </c>
      <c r="L420" t="s">
        <v>130</v>
      </c>
      <c r="M420">
        <v>1</v>
      </c>
      <c r="N420">
        <v>1.1499999999999999</v>
      </c>
      <c r="O420">
        <v>1.1499999999999999</v>
      </c>
      <c r="P420" t="s">
        <v>606</v>
      </c>
    </row>
    <row r="421" spans="1:16" x14ac:dyDescent="0.25">
      <c r="A421">
        <v>17</v>
      </c>
      <c r="B421" t="s">
        <v>587</v>
      </c>
      <c r="C421">
        <v>3</v>
      </c>
      <c r="D421" t="s">
        <v>135</v>
      </c>
      <c r="E421">
        <v>1</v>
      </c>
      <c r="F421" t="s">
        <v>158</v>
      </c>
      <c r="G421">
        <v>4</v>
      </c>
      <c r="H421">
        <v>5</v>
      </c>
      <c r="I421" t="s">
        <v>138</v>
      </c>
      <c r="J421" t="s">
        <v>141</v>
      </c>
      <c r="K421">
        <v>3</v>
      </c>
      <c r="L421" t="s">
        <v>133</v>
      </c>
      <c r="M421">
        <v>0.5</v>
      </c>
      <c r="N421">
        <v>1.1499999999999999</v>
      </c>
      <c r="O421">
        <v>0.57499999999999996</v>
      </c>
      <c r="P421" t="s">
        <v>607</v>
      </c>
    </row>
    <row r="422" spans="1:16" x14ac:dyDescent="0.25">
      <c r="A422">
        <v>17</v>
      </c>
      <c r="B422" t="s">
        <v>587</v>
      </c>
      <c r="C422">
        <v>3</v>
      </c>
      <c r="D422" t="s">
        <v>135</v>
      </c>
      <c r="E422">
        <v>1</v>
      </c>
      <c r="F422" t="s">
        <v>159</v>
      </c>
      <c r="G422">
        <v>5</v>
      </c>
      <c r="H422">
        <v>1</v>
      </c>
      <c r="I422" t="s">
        <v>141</v>
      </c>
      <c r="J422" t="s">
        <v>129</v>
      </c>
      <c r="K422">
        <v>3</v>
      </c>
      <c r="L422" t="s">
        <v>133</v>
      </c>
      <c r="M422">
        <v>0.5</v>
      </c>
      <c r="N422">
        <v>0.9</v>
      </c>
      <c r="O422">
        <v>0.45</v>
      </c>
      <c r="P422" t="s">
        <v>608</v>
      </c>
    </row>
    <row r="423" spans="1:16" x14ac:dyDescent="0.25">
      <c r="A423">
        <v>17</v>
      </c>
      <c r="B423" t="s">
        <v>587</v>
      </c>
      <c r="C423">
        <v>3</v>
      </c>
      <c r="D423" t="s">
        <v>135</v>
      </c>
      <c r="E423">
        <v>1</v>
      </c>
      <c r="F423" t="s">
        <v>160</v>
      </c>
      <c r="G423">
        <v>5</v>
      </c>
      <c r="H423">
        <v>2</v>
      </c>
      <c r="I423" t="s">
        <v>141</v>
      </c>
      <c r="J423" t="s">
        <v>132</v>
      </c>
      <c r="K423">
        <v>4</v>
      </c>
      <c r="L423" t="s">
        <v>136</v>
      </c>
      <c r="M423">
        <v>0</v>
      </c>
      <c r="N423">
        <v>0.9</v>
      </c>
      <c r="O423">
        <v>0</v>
      </c>
      <c r="P423" t="s">
        <v>609</v>
      </c>
    </row>
    <row r="424" spans="1:16" x14ac:dyDescent="0.25">
      <c r="A424">
        <v>17</v>
      </c>
      <c r="B424" t="s">
        <v>587</v>
      </c>
      <c r="C424">
        <v>3</v>
      </c>
      <c r="D424" t="s">
        <v>135</v>
      </c>
      <c r="E424">
        <v>1</v>
      </c>
      <c r="F424" t="s">
        <v>161</v>
      </c>
      <c r="G424">
        <v>5</v>
      </c>
      <c r="H424">
        <v>3</v>
      </c>
      <c r="I424" t="s">
        <v>141</v>
      </c>
      <c r="J424" t="s">
        <v>135</v>
      </c>
      <c r="K424">
        <v>2</v>
      </c>
      <c r="L424" t="s">
        <v>139</v>
      </c>
      <c r="M424">
        <v>0.9</v>
      </c>
      <c r="N424">
        <v>0.9</v>
      </c>
      <c r="O424">
        <v>0.81</v>
      </c>
      <c r="P424" t="s">
        <v>610</v>
      </c>
    </row>
    <row r="425" spans="1:16" x14ac:dyDescent="0.25">
      <c r="A425">
        <v>17</v>
      </c>
      <c r="B425" t="s">
        <v>587</v>
      </c>
      <c r="C425">
        <v>3</v>
      </c>
      <c r="D425" t="s">
        <v>135</v>
      </c>
      <c r="E425">
        <v>1</v>
      </c>
      <c r="F425" t="s">
        <v>162</v>
      </c>
      <c r="G425">
        <v>5</v>
      </c>
      <c r="H425">
        <v>4</v>
      </c>
      <c r="I425" t="s">
        <v>141</v>
      </c>
      <c r="J425" t="s">
        <v>138</v>
      </c>
      <c r="K425">
        <v>1</v>
      </c>
      <c r="L425" t="s">
        <v>142</v>
      </c>
      <c r="M425">
        <v>1.1499999999999999</v>
      </c>
      <c r="N425">
        <v>0.9</v>
      </c>
      <c r="O425">
        <v>1.0349999999999999</v>
      </c>
      <c r="P425" t="s">
        <v>611</v>
      </c>
    </row>
    <row r="426" spans="1:16" x14ac:dyDescent="0.25">
      <c r="A426">
        <v>17</v>
      </c>
      <c r="B426" t="s">
        <v>587</v>
      </c>
      <c r="C426">
        <v>3</v>
      </c>
      <c r="D426" t="s">
        <v>135</v>
      </c>
      <c r="E426">
        <v>1</v>
      </c>
      <c r="F426" t="s">
        <v>163</v>
      </c>
      <c r="G426">
        <v>5</v>
      </c>
      <c r="H426">
        <v>5</v>
      </c>
      <c r="I426" t="s">
        <v>141</v>
      </c>
      <c r="J426" t="s">
        <v>141</v>
      </c>
      <c r="K426">
        <v>5</v>
      </c>
      <c r="L426" t="s">
        <v>130</v>
      </c>
      <c r="M426">
        <v>1</v>
      </c>
      <c r="N426">
        <v>0.9</v>
      </c>
      <c r="O426">
        <v>0.9</v>
      </c>
      <c r="P426" t="s">
        <v>612</v>
      </c>
    </row>
    <row r="427" spans="1:16" x14ac:dyDescent="0.25">
      <c r="A427">
        <v>18</v>
      </c>
      <c r="B427" t="s">
        <v>613</v>
      </c>
      <c r="C427">
        <v>3</v>
      </c>
      <c r="D427" t="s">
        <v>135</v>
      </c>
      <c r="E427">
        <v>1</v>
      </c>
      <c r="F427" t="s">
        <v>131</v>
      </c>
      <c r="G427">
        <v>1</v>
      </c>
      <c r="H427">
        <v>1</v>
      </c>
      <c r="I427" t="s">
        <v>129</v>
      </c>
      <c r="J427" t="s">
        <v>129</v>
      </c>
      <c r="K427">
        <v>5</v>
      </c>
      <c r="L427" t="s">
        <v>130</v>
      </c>
      <c r="M427">
        <v>1</v>
      </c>
      <c r="N427">
        <v>0</v>
      </c>
      <c r="O427">
        <v>0</v>
      </c>
      <c r="P427" t="s">
        <v>614</v>
      </c>
    </row>
    <row r="428" spans="1:16" x14ac:dyDescent="0.25">
      <c r="A428">
        <v>18</v>
      </c>
      <c r="B428" t="s">
        <v>613</v>
      </c>
      <c r="C428">
        <v>3</v>
      </c>
      <c r="D428" t="s">
        <v>135</v>
      </c>
      <c r="E428">
        <v>1</v>
      </c>
      <c r="F428" t="s">
        <v>134</v>
      </c>
      <c r="G428">
        <v>1</v>
      </c>
      <c r="H428">
        <v>2</v>
      </c>
      <c r="I428" t="s">
        <v>129</v>
      </c>
      <c r="J428" t="s">
        <v>132</v>
      </c>
      <c r="K428">
        <v>3</v>
      </c>
      <c r="L428" t="s">
        <v>133</v>
      </c>
      <c r="M428">
        <v>0.5</v>
      </c>
      <c r="N428">
        <v>0</v>
      </c>
      <c r="O428">
        <v>0</v>
      </c>
      <c r="P428" t="s">
        <v>615</v>
      </c>
    </row>
    <row r="429" spans="1:16" x14ac:dyDescent="0.25">
      <c r="A429">
        <v>18</v>
      </c>
      <c r="B429" t="s">
        <v>613</v>
      </c>
      <c r="C429">
        <v>3</v>
      </c>
      <c r="D429" t="s">
        <v>135</v>
      </c>
      <c r="E429">
        <v>1</v>
      </c>
      <c r="F429" t="s">
        <v>137</v>
      </c>
      <c r="G429">
        <v>1</v>
      </c>
      <c r="H429">
        <v>3</v>
      </c>
      <c r="I429" t="s">
        <v>129</v>
      </c>
      <c r="J429" t="s">
        <v>135</v>
      </c>
      <c r="K429">
        <v>4</v>
      </c>
      <c r="L429" t="s">
        <v>136</v>
      </c>
      <c r="M429">
        <v>0</v>
      </c>
      <c r="N429">
        <v>0</v>
      </c>
      <c r="O429">
        <v>0</v>
      </c>
      <c r="P429" t="s">
        <v>616</v>
      </c>
    </row>
    <row r="430" spans="1:16" x14ac:dyDescent="0.25">
      <c r="A430">
        <v>18</v>
      </c>
      <c r="B430" t="s">
        <v>613</v>
      </c>
      <c r="C430">
        <v>3</v>
      </c>
      <c r="D430" t="s">
        <v>135</v>
      </c>
      <c r="E430">
        <v>1</v>
      </c>
      <c r="F430" t="s">
        <v>140</v>
      </c>
      <c r="G430">
        <v>1</v>
      </c>
      <c r="H430">
        <v>4</v>
      </c>
      <c r="I430" t="s">
        <v>129</v>
      </c>
      <c r="J430" t="s">
        <v>138</v>
      </c>
      <c r="K430">
        <v>2</v>
      </c>
      <c r="L430" t="s">
        <v>139</v>
      </c>
      <c r="M430">
        <v>0.9</v>
      </c>
      <c r="N430">
        <v>0</v>
      </c>
      <c r="O430">
        <v>0</v>
      </c>
      <c r="P430" t="s">
        <v>617</v>
      </c>
    </row>
    <row r="431" spans="1:16" x14ac:dyDescent="0.25">
      <c r="A431">
        <v>18</v>
      </c>
      <c r="B431" t="s">
        <v>613</v>
      </c>
      <c r="C431">
        <v>3</v>
      </c>
      <c r="D431" t="s">
        <v>135</v>
      </c>
      <c r="E431">
        <v>1</v>
      </c>
      <c r="F431" t="s">
        <v>143</v>
      </c>
      <c r="G431">
        <v>1</v>
      </c>
      <c r="H431">
        <v>5</v>
      </c>
      <c r="I431" t="s">
        <v>129</v>
      </c>
      <c r="J431" t="s">
        <v>141</v>
      </c>
      <c r="K431">
        <v>1</v>
      </c>
      <c r="L431" t="s">
        <v>142</v>
      </c>
      <c r="M431">
        <v>1.1499999999999999</v>
      </c>
      <c r="N431">
        <v>0</v>
      </c>
      <c r="O431">
        <v>0</v>
      </c>
      <c r="P431" t="s">
        <v>618</v>
      </c>
    </row>
    <row r="432" spans="1:16" x14ac:dyDescent="0.25">
      <c r="A432">
        <v>18</v>
      </c>
      <c r="B432" t="s">
        <v>613</v>
      </c>
      <c r="C432">
        <v>3</v>
      </c>
      <c r="D432" t="s">
        <v>135</v>
      </c>
      <c r="E432">
        <v>1</v>
      </c>
      <c r="F432" t="s">
        <v>144</v>
      </c>
      <c r="G432">
        <v>2</v>
      </c>
      <c r="H432">
        <v>1</v>
      </c>
      <c r="I432" t="s">
        <v>132</v>
      </c>
      <c r="J432" t="s">
        <v>129</v>
      </c>
      <c r="K432">
        <v>1</v>
      </c>
      <c r="L432" t="s">
        <v>142</v>
      </c>
      <c r="M432">
        <v>1.1499999999999999</v>
      </c>
      <c r="N432">
        <v>0.5</v>
      </c>
      <c r="O432">
        <v>0.57499999999999996</v>
      </c>
      <c r="P432" t="s">
        <v>619</v>
      </c>
    </row>
    <row r="433" spans="1:16" x14ac:dyDescent="0.25">
      <c r="A433">
        <v>18</v>
      </c>
      <c r="B433" t="s">
        <v>613</v>
      </c>
      <c r="C433">
        <v>3</v>
      </c>
      <c r="D433" t="s">
        <v>135</v>
      </c>
      <c r="E433">
        <v>1</v>
      </c>
      <c r="F433" t="s">
        <v>145</v>
      </c>
      <c r="G433">
        <v>2</v>
      </c>
      <c r="H433">
        <v>2</v>
      </c>
      <c r="I433" t="s">
        <v>132</v>
      </c>
      <c r="J433" t="s">
        <v>132</v>
      </c>
      <c r="K433">
        <v>5</v>
      </c>
      <c r="L433" t="s">
        <v>130</v>
      </c>
      <c r="M433">
        <v>1</v>
      </c>
      <c r="N433">
        <v>0.5</v>
      </c>
      <c r="O433">
        <v>0.5</v>
      </c>
      <c r="P433" t="s">
        <v>620</v>
      </c>
    </row>
    <row r="434" spans="1:16" x14ac:dyDescent="0.25">
      <c r="A434">
        <v>18</v>
      </c>
      <c r="B434" t="s">
        <v>613</v>
      </c>
      <c r="C434">
        <v>3</v>
      </c>
      <c r="D434" t="s">
        <v>135</v>
      </c>
      <c r="E434">
        <v>1</v>
      </c>
      <c r="F434" t="s">
        <v>146</v>
      </c>
      <c r="G434">
        <v>2</v>
      </c>
      <c r="H434">
        <v>3</v>
      </c>
      <c r="I434" t="s">
        <v>132</v>
      </c>
      <c r="J434" t="s">
        <v>135</v>
      </c>
      <c r="K434">
        <v>3</v>
      </c>
      <c r="L434" t="s">
        <v>133</v>
      </c>
      <c r="M434">
        <v>0.5</v>
      </c>
      <c r="N434">
        <v>0.5</v>
      </c>
      <c r="O434">
        <v>0.25</v>
      </c>
      <c r="P434" t="s">
        <v>621</v>
      </c>
    </row>
    <row r="435" spans="1:16" x14ac:dyDescent="0.25">
      <c r="A435">
        <v>18</v>
      </c>
      <c r="B435" t="s">
        <v>613</v>
      </c>
      <c r="C435">
        <v>3</v>
      </c>
      <c r="D435" t="s">
        <v>135</v>
      </c>
      <c r="E435">
        <v>1</v>
      </c>
      <c r="F435" t="s">
        <v>147</v>
      </c>
      <c r="G435">
        <v>2</v>
      </c>
      <c r="H435">
        <v>4</v>
      </c>
      <c r="I435" t="s">
        <v>132</v>
      </c>
      <c r="J435" t="s">
        <v>138</v>
      </c>
      <c r="K435">
        <v>4</v>
      </c>
      <c r="L435" t="s">
        <v>136</v>
      </c>
      <c r="M435">
        <v>0</v>
      </c>
      <c r="N435">
        <v>0.5</v>
      </c>
      <c r="O435">
        <v>0</v>
      </c>
      <c r="P435" t="s">
        <v>622</v>
      </c>
    </row>
    <row r="436" spans="1:16" x14ac:dyDescent="0.25">
      <c r="A436">
        <v>18</v>
      </c>
      <c r="B436" t="s">
        <v>613</v>
      </c>
      <c r="C436">
        <v>3</v>
      </c>
      <c r="D436" t="s">
        <v>135</v>
      </c>
      <c r="E436">
        <v>1</v>
      </c>
      <c r="F436" t="s">
        <v>148</v>
      </c>
      <c r="G436">
        <v>2</v>
      </c>
      <c r="H436">
        <v>5</v>
      </c>
      <c r="I436" t="s">
        <v>132</v>
      </c>
      <c r="J436" t="s">
        <v>141</v>
      </c>
      <c r="K436">
        <v>2</v>
      </c>
      <c r="L436" t="s">
        <v>139</v>
      </c>
      <c r="M436">
        <v>0.9</v>
      </c>
      <c r="N436">
        <v>0.5</v>
      </c>
      <c r="O436">
        <v>0.45</v>
      </c>
      <c r="P436" t="s">
        <v>623</v>
      </c>
    </row>
    <row r="437" spans="1:16" x14ac:dyDescent="0.25">
      <c r="A437">
        <v>18</v>
      </c>
      <c r="B437" t="s">
        <v>613</v>
      </c>
      <c r="C437">
        <v>3</v>
      </c>
      <c r="D437" t="s">
        <v>135</v>
      </c>
      <c r="E437">
        <v>1</v>
      </c>
      <c r="F437" t="s">
        <v>149</v>
      </c>
      <c r="G437">
        <v>3</v>
      </c>
      <c r="H437">
        <v>1</v>
      </c>
      <c r="I437" t="s">
        <v>135</v>
      </c>
      <c r="J437" t="s">
        <v>129</v>
      </c>
      <c r="K437">
        <v>2</v>
      </c>
      <c r="L437" t="s">
        <v>139</v>
      </c>
      <c r="M437">
        <v>0.9</v>
      </c>
      <c r="N437">
        <v>1</v>
      </c>
      <c r="O437">
        <v>0.9</v>
      </c>
      <c r="P437" t="s">
        <v>624</v>
      </c>
    </row>
    <row r="438" spans="1:16" x14ac:dyDescent="0.25">
      <c r="A438">
        <v>18</v>
      </c>
      <c r="B438" t="s">
        <v>613</v>
      </c>
      <c r="C438">
        <v>3</v>
      </c>
      <c r="D438" t="s">
        <v>135</v>
      </c>
      <c r="E438">
        <v>1</v>
      </c>
      <c r="F438" t="s">
        <v>150</v>
      </c>
      <c r="G438">
        <v>3</v>
      </c>
      <c r="H438">
        <v>2</v>
      </c>
      <c r="I438" t="s">
        <v>135</v>
      </c>
      <c r="J438" t="s">
        <v>132</v>
      </c>
      <c r="K438">
        <v>1</v>
      </c>
      <c r="L438" t="s">
        <v>142</v>
      </c>
      <c r="M438">
        <v>1.1499999999999999</v>
      </c>
      <c r="N438">
        <v>1</v>
      </c>
      <c r="O438">
        <v>1.1499999999999999</v>
      </c>
      <c r="P438" t="s">
        <v>625</v>
      </c>
    </row>
    <row r="439" spans="1:16" x14ac:dyDescent="0.25">
      <c r="A439">
        <v>18</v>
      </c>
      <c r="B439" t="s">
        <v>613</v>
      </c>
      <c r="C439">
        <v>3</v>
      </c>
      <c r="D439" t="s">
        <v>135</v>
      </c>
      <c r="E439">
        <v>1</v>
      </c>
      <c r="F439" t="s">
        <v>151</v>
      </c>
      <c r="G439">
        <v>3</v>
      </c>
      <c r="H439">
        <v>3</v>
      </c>
      <c r="I439" t="s">
        <v>135</v>
      </c>
      <c r="J439" t="s">
        <v>135</v>
      </c>
      <c r="K439">
        <v>5</v>
      </c>
      <c r="L439" t="s">
        <v>130</v>
      </c>
      <c r="M439">
        <v>1</v>
      </c>
      <c r="N439">
        <v>1</v>
      </c>
      <c r="O439">
        <v>1</v>
      </c>
      <c r="P439" t="s">
        <v>626</v>
      </c>
    </row>
    <row r="440" spans="1:16" x14ac:dyDescent="0.25">
      <c r="A440">
        <v>18</v>
      </c>
      <c r="B440" t="s">
        <v>613</v>
      </c>
      <c r="C440">
        <v>3</v>
      </c>
      <c r="D440" t="s">
        <v>135</v>
      </c>
      <c r="E440">
        <v>1</v>
      </c>
      <c r="F440" t="s">
        <v>152</v>
      </c>
      <c r="G440">
        <v>3</v>
      </c>
      <c r="H440">
        <v>4</v>
      </c>
      <c r="I440" t="s">
        <v>135</v>
      </c>
      <c r="J440" t="s">
        <v>138</v>
      </c>
      <c r="K440">
        <v>3</v>
      </c>
      <c r="L440" t="s">
        <v>133</v>
      </c>
      <c r="M440">
        <v>0.5</v>
      </c>
      <c r="N440">
        <v>1</v>
      </c>
      <c r="O440">
        <v>0.5</v>
      </c>
      <c r="P440" t="s">
        <v>627</v>
      </c>
    </row>
    <row r="441" spans="1:16" x14ac:dyDescent="0.25">
      <c r="A441">
        <v>18</v>
      </c>
      <c r="B441" t="s">
        <v>613</v>
      </c>
      <c r="C441">
        <v>3</v>
      </c>
      <c r="D441" t="s">
        <v>135</v>
      </c>
      <c r="E441">
        <v>1</v>
      </c>
      <c r="F441" t="s">
        <v>153</v>
      </c>
      <c r="G441">
        <v>3</v>
      </c>
      <c r="H441">
        <v>5</v>
      </c>
      <c r="I441" t="s">
        <v>135</v>
      </c>
      <c r="J441" t="s">
        <v>141</v>
      </c>
      <c r="K441">
        <v>4</v>
      </c>
      <c r="L441" t="s">
        <v>136</v>
      </c>
      <c r="M441">
        <v>0</v>
      </c>
      <c r="N441">
        <v>1</v>
      </c>
      <c r="O441">
        <v>0</v>
      </c>
      <c r="P441" t="s">
        <v>628</v>
      </c>
    </row>
    <row r="442" spans="1:16" x14ac:dyDescent="0.25">
      <c r="A442">
        <v>18</v>
      </c>
      <c r="B442" t="s">
        <v>613</v>
      </c>
      <c r="C442">
        <v>3</v>
      </c>
      <c r="D442" t="s">
        <v>135</v>
      </c>
      <c r="E442">
        <v>1</v>
      </c>
      <c r="F442" t="s">
        <v>154</v>
      </c>
      <c r="G442">
        <v>4</v>
      </c>
      <c r="H442">
        <v>1</v>
      </c>
      <c r="I442" t="s">
        <v>138</v>
      </c>
      <c r="J442" t="s">
        <v>129</v>
      </c>
      <c r="K442">
        <v>4</v>
      </c>
      <c r="L442" t="s">
        <v>136</v>
      </c>
      <c r="M442">
        <v>0</v>
      </c>
      <c r="N442">
        <v>1.1499999999999999</v>
      </c>
      <c r="O442">
        <v>0</v>
      </c>
      <c r="P442" t="s">
        <v>629</v>
      </c>
    </row>
    <row r="443" spans="1:16" x14ac:dyDescent="0.25">
      <c r="A443">
        <v>18</v>
      </c>
      <c r="B443" t="s">
        <v>613</v>
      </c>
      <c r="C443">
        <v>3</v>
      </c>
      <c r="D443" t="s">
        <v>135</v>
      </c>
      <c r="E443">
        <v>1</v>
      </c>
      <c r="F443" t="s">
        <v>155</v>
      </c>
      <c r="G443">
        <v>4</v>
      </c>
      <c r="H443">
        <v>2</v>
      </c>
      <c r="I443" t="s">
        <v>138</v>
      </c>
      <c r="J443" t="s">
        <v>132</v>
      </c>
      <c r="K443">
        <v>2</v>
      </c>
      <c r="L443" t="s">
        <v>139</v>
      </c>
      <c r="M443">
        <v>0.9</v>
      </c>
      <c r="N443">
        <v>1.1499999999999999</v>
      </c>
      <c r="O443">
        <v>1.0349999999999999</v>
      </c>
      <c r="P443" t="s">
        <v>630</v>
      </c>
    </row>
    <row r="444" spans="1:16" x14ac:dyDescent="0.25">
      <c r="A444">
        <v>18</v>
      </c>
      <c r="B444" t="s">
        <v>613</v>
      </c>
      <c r="C444">
        <v>3</v>
      </c>
      <c r="D444" t="s">
        <v>135</v>
      </c>
      <c r="E444">
        <v>1</v>
      </c>
      <c r="F444" t="s">
        <v>156</v>
      </c>
      <c r="G444">
        <v>4</v>
      </c>
      <c r="H444">
        <v>3</v>
      </c>
      <c r="I444" t="s">
        <v>138</v>
      </c>
      <c r="J444" t="s">
        <v>135</v>
      </c>
      <c r="K444">
        <v>1</v>
      </c>
      <c r="L444" t="s">
        <v>142</v>
      </c>
      <c r="M444">
        <v>1.1499999999999999</v>
      </c>
      <c r="N444">
        <v>1.1499999999999999</v>
      </c>
      <c r="O444">
        <v>1.3225</v>
      </c>
      <c r="P444" t="s">
        <v>631</v>
      </c>
    </row>
    <row r="445" spans="1:16" x14ac:dyDescent="0.25">
      <c r="A445">
        <v>18</v>
      </c>
      <c r="B445" t="s">
        <v>613</v>
      </c>
      <c r="C445">
        <v>3</v>
      </c>
      <c r="D445" t="s">
        <v>135</v>
      </c>
      <c r="E445">
        <v>1</v>
      </c>
      <c r="F445" t="s">
        <v>157</v>
      </c>
      <c r="G445">
        <v>4</v>
      </c>
      <c r="H445">
        <v>4</v>
      </c>
      <c r="I445" t="s">
        <v>138</v>
      </c>
      <c r="J445" t="s">
        <v>138</v>
      </c>
      <c r="K445">
        <v>5</v>
      </c>
      <c r="L445" t="s">
        <v>130</v>
      </c>
      <c r="M445">
        <v>1</v>
      </c>
      <c r="N445">
        <v>1.1499999999999999</v>
      </c>
      <c r="O445">
        <v>1.1499999999999999</v>
      </c>
      <c r="P445" t="s">
        <v>632</v>
      </c>
    </row>
    <row r="446" spans="1:16" x14ac:dyDescent="0.25">
      <c r="A446">
        <v>18</v>
      </c>
      <c r="B446" t="s">
        <v>613</v>
      </c>
      <c r="C446">
        <v>3</v>
      </c>
      <c r="D446" t="s">
        <v>135</v>
      </c>
      <c r="E446">
        <v>1</v>
      </c>
      <c r="F446" t="s">
        <v>158</v>
      </c>
      <c r="G446">
        <v>4</v>
      </c>
      <c r="H446">
        <v>5</v>
      </c>
      <c r="I446" t="s">
        <v>138</v>
      </c>
      <c r="J446" t="s">
        <v>141</v>
      </c>
      <c r="K446">
        <v>3</v>
      </c>
      <c r="L446" t="s">
        <v>133</v>
      </c>
      <c r="M446">
        <v>0.5</v>
      </c>
      <c r="N446">
        <v>1.1499999999999999</v>
      </c>
      <c r="O446">
        <v>0.57499999999999996</v>
      </c>
      <c r="P446" t="s">
        <v>633</v>
      </c>
    </row>
    <row r="447" spans="1:16" x14ac:dyDescent="0.25">
      <c r="A447">
        <v>18</v>
      </c>
      <c r="B447" t="s">
        <v>613</v>
      </c>
      <c r="C447">
        <v>3</v>
      </c>
      <c r="D447" t="s">
        <v>135</v>
      </c>
      <c r="E447">
        <v>1</v>
      </c>
      <c r="F447" t="s">
        <v>159</v>
      </c>
      <c r="G447">
        <v>5</v>
      </c>
      <c r="H447">
        <v>1</v>
      </c>
      <c r="I447" t="s">
        <v>141</v>
      </c>
      <c r="J447" t="s">
        <v>129</v>
      </c>
      <c r="K447">
        <v>3</v>
      </c>
      <c r="L447" t="s">
        <v>133</v>
      </c>
      <c r="M447">
        <v>0.5</v>
      </c>
      <c r="N447">
        <v>0.9</v>
      </c>
      <c r="O447">
        <v>0.45</v>
      </c>
      <c r="P447" t="s">
        <v>634</v>
      </c>
    </row>
    <row r="448" spans="1:16" x14ac:dyDescent="0.25">
      <c r="A448">
        <v>18</v>
      </c>
      <c r="B448" t="s">
        <v>613</v>
      </c>
      <c r="C448">
        <v>3</v>
      </c>
      <c r="D448" t="s">
        <v>135</v>
      </c>
      <c r="E448">
        <v>1</v>
      </c>
      <c r="F448" t="s">
        <v>160</v>
      </c>
      <c r="G448">
        <v>5</v>
      </c>
      <c r="H448">
        <v>2</v>
      </c>
      <c r="I448" t="s">
        <v>141</v>
      </c>
      <c r="J448" t="s">
        <v>132</v>
      </c>
      <c r="K448">
        <v>4</v>
      </c>
      <c r="L448" t="s">
        <v>136</v>
      </c>
      <c r="M448">
        <v>0</v>
      </c>
      <c r="N448">
        <v>0.9</v>
      </c>
      <c r="O448">
        <v>0</v>
      </c>
      <c r="P448" t="s">
        <v>635</v>
      </c>
    </row>
    <row r="449" spans="1:16" x14ac:dyDescent="0.25">
      <c r="A449">
        <v>18</v>
      </c>
      <c r="B449" t="s">
        <v>613</v>
      </c>
      <c r="C449">
        <v>3</v>
      </c>
      <c r="D449" t="s">
        <v>135</v>
      </c>
      <c r="E449">
        <v>1</v>
      </c>
      <c r="F449" t="s">
        <v>161</v>
      </c>
      <c r="G449">
        <v>5</v>
      </c>
      <c r="H449">
        <v>3</v>
      </c>
      <c r="I449" t="s">
        <v>141</v>
      </c>
      <c r="J449" t="s">
        <v>135</v>
      </c>
      <c r="K449">
        <v>2</v>
      </c>
      <c r="L449" t="s">
        <v>139</v>
      </c>
      <c r="M449">
        <v>0.9</v>
      </c>
      <c r="N449">
        <v>0.9</v>
      </c>
      <c r="O449">
        <v>0.81</v>
      </c>
      <c r="P449" t="s">
        <v>636</v>
      </c>
    </row>
    <row r="450" spans="1:16" x14ac:dyDescent="0.25">
      <c r="A450">
        <v>18</v>
      </c>
      <c r="B450" t="s">
        <v>613</v>
      </c>
      <c r="C450">
        <v>3</v>
      </c>
      <c r="D450" t="s">
        <v>135</v>
      </c>
      <c r="E450">
        <v>1</v>
      </c>
      <c r="F450" t="s">
        <v>162</v>
      </c>
      <c r="G450">
        <v>5</v>
      </c>
      <c r="H450">
        <v>4</v>
      </c>
      <c r="I450" t="s">
        <v>141</v>
      </c>
      <c r="J450" t="s">
        <v>138</v>
      </c>
      <c r="K450">
        <v>1</v>
      </c>
      <c r="L450" t="s">
        <v>142</v>
      </c>
      <c r="M450">
        <v>1.1499999999999999</v>
      </c>
      <c r="N450">
        <v>0.9</v>
      </c>
      <c r="O450">
        <v>1.0349999999999999</v>
      </c>
      <c r="P450" t="s">
        <v>637</v>
      </c>
    </row>
    <row r="451" spans="1:16" x14ac:dyDescent="0.25">
      <c r="A451">
        <v>18</v>
      </c>
      <c r="B451" t="s">
        <v>613</v>
      </c>
      <c r="C451">
        <v>3</v>
      </c>
      <c r="D451" t="s">
        <v>135</v>
      </c>
      <c r="E451">
        <v>1</v>
      </c>
      <c r="F451" t="s">
        <v>163</v>
      </c>
      <c r="G451">
        <v>5</v>
      </c>
      <c r="H451">
        <v>5</v>
      </c>
      <c r="I451" t="s">
        <v>141</v>
      </c>
      <c r="J451" t="s">
        <v>141</v>
      </c>
      <c r="K451">
        <v>5</v>
      </c>
      <c r="L451" t="s">
        <v>130</v>
      </c>
      <c r="M451">
        <v>1</v>
      </c>
      <c r="N451">
        <v>0.9</v>
      </c>
      <c r="O451">
        <v>0.9</v>
      </c>
      <c r="P451" t="s">
        <v>638</v>
      </c>
    </row>
    <row r="452" spans="1:16" x14ac:dyDescent="0.25">
      <c r="A452">
        <v>19</v>
      </c>
      <c r="B452" t="s">
        <v>639</v>
      </c>
      <c r="C452">
        <v>5</v>
      </c>
      <c r="D452" t="s">
        <v>141</v>
      </c>
      <c r="E452">
        <v>1</v>
      </c>
      <c r="F452" t="s">
        <v>131</v>
      </c>
      <c r="G452">
        <v>1</v>
      </c>
      <c r="H452">
        <v>1</v>
      </c>
      <c r="I452" t="s">
        <v>129</v>
      </c>
      <c r="J452" t="s">
        <v>129</v>
      </c>
      <c r="K452">
        <v>5</v>
      </c>
      <c r="L452" t="s">
        <v>130</v>
      </c>
      <c r="M452">
        <v>1</v>
      </c>
      <c r="N452">
        <v>1.1499999999999999</v>
      </c>
      <c r="O452">
        <v>1.1499999999999999</v>
      </c>
      <c r="P452" t="s">
        <v>640</v>
      </c>
    </row>
    <row r="453" spans="1:16" x14ac:dyDescent="0.25">
      <c r="A453">
        <v>19</v>
      </c>
      <c r="B453" t="s">
        <v>639</v>
      </c>
      <c r="C453">
        <v>5</v>
      </c>
      <c r="D453" t="s">
        <v>141</v>
      </c>
      <c r="E453">
        <v>1</v>
      </c>
      <c r="F453" t="s">
        <v>134</v>
      </c>
      <c r="G453">
        <v>1</v>
      </c>
      <c r="H453">
        <v>2</v>
      </c>
      <c r="I453" t="s">
        <v>129</v>
      </c>
      <c r="J453" t="s">
        <v>132</v>
      </c>
      <c r="K453">
        <v>3</v>
      </c>
      <c r="L453" t="s">
        <v>133</v>
      </c>
      <c r="M453">
        <v>0.5</v>
      </c>
      <c r="N453">
        <v>1.1499999999999999</v>
      </c>
      <c r="O453">
        <v>0.57499999999999996</v>
      </c>
      <c r="P453" t="s">
        <v>641</v>
      </c>
    </row>
    <row r="454" spans="1:16" x14ac:dyDescent="0.25">
      <c r="A454">
        <v>19</v>
      </c>
      <c r="B454" t="s">
        <v>639</v>
      </c>
      <c r="C454">
        <v>5</v>
      </c>
      <c r="D454" t="s">
        <v>141</v>
      </c>
      <c r="E454">
        <v>1</v>
      </c>
      <c r="F454" t="s">
        <v>137</v>
      </c>
      <c r="G454">
        <v>1</v>
      </c>
      <c r="H454">
        <v>3</v>
      </c>
      <c r="I454" t="s">
        <v>129</v>
      </c>
      <c r="J454" t="s">
        <v>135</v>
      </c>
      <c r="K454">
        <v>4</v>
      </c>
      <c r="L454" t="s">
        <v>136</v>
      </c>
      <c r="M454">
        <v>0</v>
      </c>
      <c r="N454">
        <v>1.1499999999999999</v>
      </c>
      <c r="O454">
        <v>0</v>
      </c>
      <c r="P454" t="s">
        <v>642</v>
      </c>
    </row>
    <row r="455" spans="1:16" x14ac:dyDescent="0.25">
      <c r="A455">
        <v>19</v>
      </c>
      <c r="B455" t="s">
        <v>639</v>
      </c>
      <c r="C455">
        <v>5</v>
      </c>
      <c r="D455" t="s">
        <v>141</v>
      </c>
      <c r="E455">
        <v>1</v>
      </c>
      <c r="F455" t="s">
        <v>140</v>
      </c>
      <c r="G455">
        <v>1</v>
      </c>
      <c r="H455">
        <v>4</v>
      </c>
      <c r="I455" t="s">
        <v>129</v>
      </c>
      <c r="J455" t="s">
        <v>138</v>
      </c>
      <c r="K455">
        <v>2</v>
      </c>
      <c r="L455" t="s">
        <v>139</v>
      </c>
      <c r="M455">
        <v>0.9</v>
      </c>
      <c r="N455">
        <v>1.1499999999999999</v>
      </c>
      <c r="O455">
        <v>1.0349999999999999</v>
      </c>
      <c r="P455" t="s">
        <v>643</v>
      </c>
    </row>
    <row r="456" spans="1:16" x14ac:dyDescent="0.25">
      <c r="A456">
        <v>19</v>
      </c>
      <c r="B456" t="s">
        <v>639</v>
      </c>
      <c r="C456">
        <v>5</v>
      </c>
      <c r="D456" t="s">
        <v>141</v>
      </c>
      <c r="E456">
        <v>1</v>
      </c>
      <c r="F456" t="s">
        <v>143</v>
      </c>
      <c r="G456">
        <v>1</v>
      </c>
      <c r="H456">
        <v>5</v>
      </c>
      <c r="I456" t="s">
        <v>129</v>
      </c>
      <c r="J456" t="s">
        <v>141</v>
      </c>
      <c r="K456">
        <v>1</v>
      </c>
      <c r="L456" t="s">
        <v>142</v>
      </c>
      <c r="M456">
        <v>1.1499999999999999</v>
      </c>
      <c r="N456">
        <v>1.1499999999999999</v>
      </c>
      <c r="O456">
        <v>1.3225</v>
      </c>
      <c r="P456" t="s">
        <v>644</v>
      </c>
    </row>
    <row r="457" spans="1:16" x14ac:dyDescent="0.25">
      <c r="A457">
        <v>19</v>
      </c>
      <c r="B457" t="s">
        <v>639</v>
      </c>
      <c r="C457">
        <v>5</v>
      </c>
      <c r="D457" t="s">
        <v>141</v>
      </c>
      <c r="E457">
        <v>1</v>
      </c>
      <c r="F457" t="s">
        <v>144</v>
      </c>
      <c r="G457">
        <v>2</v>
      </c>
      <c r="H457">
        <v>1</v>
      </c>
      <c r="I457" t="s">
        <v>132</v>
      </c>
      <c r="J457" t="s">
        <v>129</v>
      </c>
      <c r="K457">
        <v>1</v>
      </c>
      <c r="L457" t="s">
        <v>142</v>
      </c>
      <c r="M457">
        <v>1.1499999999999999</v>
      </c>
      <c r="N457">
        <v>0.9</v>
      </c>
      <c r="O457">
        <v>1.0349999999999999</v>
      </c>
      <c r="P457" t="s">
        <v>645</v>
      </c>
    </row>
    <row r="458" spans="1:16" x14ac:dyDescent="0.25">
      <c r="A458">
        <v>19</v>
      </c>
      <c r="B458" t="s">
        <v>639</v>
      </c>
      <c r="C458">
        <v>5</v>
      </c>
      <c r="D458" t="s">
        <v>141</v>
      </c>
      <c r="E458">
        <v>1</v>
      </c>
      <c r="F458" t="s">
        <v>145</v>
      </c>
      <c r="G458">
        <v>2</v>
      </c>
      <c r="H458">
        <v>2</v>
      </c>
      <c r="I458" t="s">
        <v>132</v>
      </c>
      <c r="J458" t="s">
        <v>132</v>
      </c>
      <c r="K458">
        <v>5</v>
      </c>
      <c r="L458" t="s">
        <v>130</v>
      </c>
      <c r="M458">
        <v>1</v>
      </c>
      <c r="N458">
        <v>0.9</v>
      </c>
      <c r="O458">
        <v>0.9</v>
      </c>
      <c r="P458" t="s">
        <v>646</v>
      </c>
    </row>
    <row r="459" spans="1:16" x14ac:dyDescent="0.25">
      <c r="A459">
        <v>19</v>
      </c>
      <c r="B459" t="s">
        <v>639</v>
      </c>
      <c r="C459">
        <v>5</v>
      </c>
      <c r="D459" t="s">
        <v>141</v>
      </c>
      <c r="E459">
        <v>1</v>
      </c>
      <c r="F459" t="s">
        <v>146</v>
      </c>
      <c r="G459">
        <v>2</v>
      </c>
      <c r="H459">
        <v>3</v>
      </c>
      <c r="I459" t="s">
        <v>132</v>
      </c>
      <c r="J459" t="s">
        <v>135</v>
      </c>
      <c r="K459">
        <v>3</v>
      </c>
      <c r="L459" t="s">
        <v>133</v>
      </c>
      <c r="M459">
        <v>0.5</v>
      </c>
      <c r="N459">
        <v>0.9</v>
      </c>
      <c r="O459">
        <v>0.45</v>
      </c>
      <c r="P459" t="s">
        <v>647</v>
      </c>
    </row>
    <row r="460" spans="1:16" x14ac:dyDescent="0.25">
      <c r="A460">
        <v>19</v>
      </c>
      <c r="B460" t="s">
        <v>639</v>
      </c>
      <c r="C460">
        <v>5</v>
      </c>
      <c r="D460" t="s">
        <v>141</v>
      </c>
      <c r="E460">
        <v>1</v>
      </c>
      <c r="F460" t="s">
        <v>147</v>
      </c>
      <c r="G460">
        <v>2</v>
      </c>
      <c r="H460">
        <v>4</v>
      </c>
      <c r="I460" t="s">
        <v>132</v>
      </c>
      <c r="J460" t="s">
        <v>138</v>
      </c>
      <c r="K460">
        <v>4</v>
      </c>
      <c r="L460" t="s">
        <v>136</v>
      </c>
      <c r="M460">
        <v>0</v>
      </c>
      <c r="N460">
        <v>0.9</v>
      </c>
      <c r="O460">
        <v>0</v>
      </c>
      <c r="P460" t="s">
        <v>648</v>
      </c>
    </row>
    <row r="461" spans="1:16" x14ac:dyDescent="0.25">
      <c r="A461">
        <v>19</v>
      </c>
      <c r="B461" t="s">
        <v>639</v>
      </c>
      <c r="C461">
        <v>5</v>
      </c>
      <c r="D461" t="s">
        <v>141</v>
      </c>
      <c r="E461">
        <v>1</v>
      </c>
      <c r="F461" t="s">
        <v>148</v>
      </c>
      <c r="G461">
        <v>2</v>
      </c>
      <c r="H461">
        <v>5</v>
      </c>
      <c r="I461" t="s">
        <v>132</v>
      </c>
      <c r="J461" t="s">
        <v>141</v>
      </c>
      <c r="K461">
        <v>2</v>
      </c>
      <c r="L461" t="s">
        <v>139</v>
      </c>
      <c r="M461">
        <v>0.9</v>
      </c>
      <c r="N461">
        <v>0.9</v>
      </c>
      <c r="O461">
        <v>0.81</v>
      </c>
      <c r="P461" t="s">
        <v>649</v>
      </c>
    </row>
    <row r="462" spans="1:16" x14ac:dyDescent="0.25">
      <c r="A462">
        <v>19</v>
      </c>
      <c r="B462" t="s">
        <v>639</v>
      </c>
      <c r="C462">
        <v>5</v>
      </c>
      <c r="D462" t="s">
        <v>141</v>
      </c>
      <c r="E462">
        <v>1</v>
      </c>
      <c r="F462" t="s">
        <v>149</v>
      </c>
      <c r="G462">
        <v>3</v>
      </c>
      <c r="H462">
        <v>1</v>
      </c>
      <c r="I462" t="s">
        <v>135</v>
      </c>
      <c r="J462" t="s">
        <v>129</v>
      </c>
      <c r="K462">
        <v>2</v>
      </c>
      <c r="L462" t="s">
        <v>139</v>
      </c>
      <c r="M462">
        <v>0.9</v>
      </c>
      <c r="N462">
        <v>0</v>
      </c>
      <c r="O462">
        <v>0</v>
      </c>
      <c r="P462" t="s">
        <v>650</v>
      </c>
    </row>
    <row r="463" spans="1:16" x14ac:dyDescent="0.25">
      <c r="A463">
        <v>19</v>
      </c>
      <c r="B463" t="s">
        <v>639</v>
      </c>
      <c r="C463">
        <v>5</v>
      </c>
      <c r="D463" t="s">
        <v>141</v>
      </c>
      <c r="E463">
        <v>1</v>
      </c>
      <c r="F463" t="s">
        <v>150</v>
      </c>
      <c r="G463">
        <v>3</v>
      </c>
      <c r="H463">
        <v>2</v>
      </c>
      <c r="I463" t="s">
        <v>135</v>
      </c>
      <c r="J463" t="s">
        <v>132</v>
      </c>
      <c r="K463">
        <v>1</v>
      </c>
      <c r="L463" t="s">
        <v>142</v>
      </c>
      <c r="M463">
        <v>1.1499999999999999</v>
      </c>
      <c r="N463">
        <v>0</v>
      </c>
      <c r="O463">
        <v>0</v>
      </c>
      <c r="P463" t="s">
        <v>651</v>
      </c>
    </row>
    <row r="464" spans="1:16" x14ac:dyDescent="0.25">
      <c r="A464">
        <v>19</v>
      </c>
      <c r="B464" t="s">
        <v>639</v>
      </c>
      <c r="C464">
        <v>5</v>
      </c>
      <c r="D464" t="s">
        <v>141</v>
      </c>
      <c r="E464">
        <v>1</v>
      </c>
      <c r="F464" t="s">
        <v>151</v>
      </c>
      <c r="G464">
        <v>3</v>
      </c>
      <c r="H464">
        <v>3</v>
      </c>
      <c r="I464" t="s">
        <v>135</v>
      </c>
      <c r="J464" t="s">
        <v>135</v>
      </c>
      <c r="K464">
        <v>5</v>
      </c>
      <c r="L464" t="s">
        <v>130</v>
      </c>
      <c r="M464">
        <v>1</v>
      </c>
      <c r="N464">
        <v>0</v>
      </c>
      <c r="O464">
        <v>0</v>
      </c>
      <c r="P464" t="s">
        <v>652</v>
      </c>
    </row>
    <row r="465" spans="1:16" x14ac:dyDescent="0.25">
      <c r="A465">
        <v>19</v>
      </c>
      <c r="B465" t="s">
        <v>639</v>
      </c>
      <c r="C465">
        <v>5</v>
      </c>
      <c r="D465" t="s">
        <v>141</v>
      </c>
      <c r="E465">
        <v>1</v>
      </c>
      <c r="F465" t="s">
        <v>152</v>
      </c>
      <c r="G465">
        <v>3</v>
      </c>
      <c r="H465">
        <v>4</v>
      </c>
      <c r="I465" t="s">
        <v>135</v>
      </c>
      <c r="J465" t="s">
        <v>138</v>
      </c>
      <c r="K465">
        <v>3</v>
      </c>
      <c r="L465" t="s">
        <v>133</v>
      </c>
      <c r="M465">
        <v>0.5</v>
      </c>
      <c r="N465">
        <v>0</v>
      </c>
      <c r="O465">
        <v>0</v>
      </c>
      <c r="P465" t="s">
        <v>653</v>
      </c>
    </row>
    <row r="466" spans="1:16" x14ac:dyDescent="0.25">
      <c r="A466">
        <v>19</v>
      </c>
      <c r="B466" t="s">
        <v>639</v>
      </c>
      <c r="C466">
        <v>5</v>
      </c>
      <c r="D466" t="s">
        <v>141</v>
      </c>
      <c r="E466">
        <v>1</v>
      </c>
      <c r="F466" t="s">
        <v>153</v>
      </c>
      <c r="G466">
        <v>3</v>
      </c>
      <c r="H466">
        <v>5</v>
      </c>
      <c r="I466" t="s">
        <v>135</v>
      </c>
      <c r="J466" t="s">
        <v>141</v>
      </c>
      <c r="K466">
        <v>4</v>
      </c>
      <c r="L466" t="s">
        <v>136</v>
      </c>
      <c r="M466">
        <v>0</v>
      </c>
      <c r="N466">
        <v>0</v>
      </c>
      <c r="O466">
        <v>0</v>
      </c>
      <c r="P466" t="s">
        <v>654</v>
      </c>
    </row>
    <row r="467" spans="1:16" x14ac:dyDescent="0.25">
      <c r="A467">
        <v>19</v>
      </c>
      <c r="B467" t="s">
        <v>639</v>
      </c>
      <c r="C467">
        <v>5</v>
      </c>
      <c r="D467" t="s">
        <v>141</v>
      </c>
      <c r="E467">
        <v>1</v>
      </c>
      <c r="F467" t="s">
        <v>154</v>
      </c>
      <c r="G467">
        <v>4</v>
      </c>
      <c r="H467">
        <v>1</v>
      </c>
      <c r="I467" t="s">
        <v>138</v>
      </c>
      <c r="J467" t="s">
        <v>129</v>
      </c>
      <c r="K467">
        <v>4</v>
      </c>
      <c r="L467" t="s">
        <v>136</v>
      </c>
      <c r="M467">
        <v>0</v>
      </c>
      <c r="N467">
        <v>0.5</v>
      </c>
      <c r="O467">
        <v>0</v>
      </c>
      <c r="P467" t="s">
        <v>655</v>
      </c>
    </row>
    <row r="468" spans="1:16" x14ac:dyDescent="0.25">
      <c r="A468">
        <v>19</v>
      </c>
      <c r="B468" t="s">
        <v>639</v>
      </c>
      <c r="C468">
        <v>5</v>
      </c>
      <c r="D468" t="s">
        <v>141</v>
      </c>
      <c r="E468">
        <v>1</v>
      </c>
      <c r="F468" t="s">
        <v>155</v>
      </c>
      <c r="G468">
        <v>4</v>
      </c>
      <c r="H468">
        <v>2</v>
      </c>
      <c r="I468" t="s">
        <v>138</v>
      </c>
      <c r="J468" t="s">
        <v>132</v>
      </c>
      <c r="K468">
        <v>2</v>
      </c>
      <c r="L468" t="s">
        <v>139</v>
      </c>
      <c r="M468">
        <v>0.9</v>
      </c>
      <c r="N468">
        <v>0.5</v>
      </c>
      <c r="O468">
        <v>0.45</v>
      </c>
      <c r="P468" t="s">
        <v>656</v>
      </c>
    </row>
    <row r="469" spans="1:16" x14ac:dyDescent="0.25">
      <c r="A469">
        <v>19</v>
      </c>
      <c r="B469" t="s">
        <v>639</v>
      </c>
      <c r="C469">
        <v>5</v>
      </c>
      <c r="D469" t="s">
        <v>141</v>
      </c>
      <c r="E469">
        <v>1</v>
      </c>
      <c r="F469" t="s">
        <v>156</v>
      </c>
      <c r="G469">
        <v>4</v>
      </c>
      <c r="H469">
        <v>3</v>
      </c>
      <c r="I469" t="s">
        <v>138</v>
      </c>
      <c r="J469" t="s">
        <v>135</v>
      </c>
      <c r="K469">
        <v>1</v>
      </c>
      <c r="L469" t="s">
        <v>142</v>
      </c>
      <c r="M469">
        <v>1.1499999999999999</v>
      </c>
      <c r="N469">
        <v>0.5</v>
      </c>
      <c r="O469">
        <v>0.57499999999999996</v>
      </c>
      <c r="P469" t="s">
        <v>657</v>
      </c>
    </row>
    <row r="470" spans="1:16" x14ac:dyDescent="0.25">
      <c r="A470">
        <v>19</v>
      </c>
      <c r="B470" t="s">
        <v>639</v>
      </c>
      <c r="C470">
        <v>5</v>
      </c>
      <c r="D470" t="s">
        <v>141</v>
      </c>
      <c r="E470">
        <v>1</v>
      </c>
      <c r="F470" t="s">
        <v>157</v>
      </c>
      <c r="G470">
        <v>4</v>
      </c>
      <c r="H470">
        <v>4</v>
      </c>
      <c r="I470" t="s">
        <v>138</v>
      </c>
      <c r="J470" t="s">
        <v>138</v>
      </c>
      <c r="K470">
        <v>5</v>
      </c>
      <c r="L470" t="s">
        <v>130</v>
      </c>
      <c r="M470">
        <v>1</v>
      </c>
      <c r="N470">
        <v>0.5</v>
      </c>
      <c r="O470">
        <v>0.5</v>
      </c>
      <c r="P470" t="s">
        <v>658</v>
      </c>
    </row>
    <row r="471" spans="1:16" x14ac:dyDescent="0.25">
      <c r="A471">
        <v>19</v>
      </c>
      <c r="B471" t="s">
        <v>639</v>
      </c>
      <c r="C471">
        <v>5</v>
      </c>
      <c r="D471" t="s">
        <v>141</v>
      </c>
      <c r="E471">
        <v>1</v>
      </c>
      <c r="F471" t="s">
        <v>158</v>
      </c>
      <c r="G471">
        <v>4</v>
      </c>
      <c r="H471">
        <v>5</v>
      </c>
      <c r="I471" t="s">
        <v>138</v>
      </c>
      <c r="J471" t="s">
        <v>141</v>
      </c>
      <c r="K471">
        <v>3</v>
      </c>
      <c r="L471" t="s">
        <v>133</v>
      </c>
      <c r="M471">
        <v>0.5</v>
      </c>
      <c r="N471">
        <v>0.5</v>
      </c>
      <c r="O471">
        <v>0.25</v>
      </c>
      <c r="P471" t="s">
        <v>659</v>
      </c>
    </row>
    <row r="472" spans="1:16" x14ac:dyDescent="0.25">
      <c r="A472">
        <v>19</v>
      </c>
      <c r="B472" t="s">
        <v>639</v>
      </c>
      <c r="C472">
        <v>5</v>
      </c>
      <c r="D472" t="s">
        <v>141</v>
      </c>
      <c r="E472">
        <v>1</v>
      </c>
      <c r="F472" t="s">
        <v>159</v>
      </c>
      <c r="G472">
        <v>5</v>
      </c>
      <c r="H472">
        <v>1</v>
      </c>
      <c r="I472" t="s">
        <v>141</v>
      </c>
      <c r="J472" t="s">
        <v>129</v>
      </c>
      <c r="K472">
        <v>3</v>
      </c>
      <c r="L472" t="s">
        <v>133</v>
      </c>
      <c r="M472">
        <v>0.5</v>
      </c>
      <c r="N472">
        <v>1</v>
      </c>
      <c r="O472">
        <v>0.5</v>
      </c>
      <c r="P472" t="s">
        <v>660</v>
      </c>
    </row>
    <row r="473" spans="1:16" x14ac:dyDescent="0.25">
      <c r="A473">
        <v>19</v>
      </c>
      <c r="B473" t="s">
        <v>639</v>
      </c>
      <c r="C473">
        <v>5</v>
      </c>
      <c r="D473" t="s">
        <v>141</v>
      </c>
      <c r="E473">
        <v>1</v>
      </c>
      <c r="F473" t="s">
        <v>160</v>
      </c>
      <c r="G473">
        <v>5</v>
      </c>
      <c r="H473">
        <v>2</v>
      </c>
      <c r="I473" t="s">
        <v>141</v>
      </c>
      <c r="J473" t="s">
        <v>132</v>
      </c>
      <c r="K473">
        <v>4</v>
      </c>
      <c r="L473" t="s">
        <v>136</v>
      </c>
      <c r="M473">
        <v>0</v>
      </c>
      <c r="N473">
        <v>1</v>
      </c>
      <c r="O473">
        <v>0</v>
      </c>
      <c r="P473" t="s">
        <v>661</v>
      </c>
    </row>
    <row r="474" spans="1:16" x14ac:dyDescent="0.25">
      <c r="A474">
        <v>19</v>
      </c>
      <c r="B474" t="s">
        <v>639</v>
      </c>
      <c r="C474">
        <v>5</v>
      </c>
      <c r="D474" t="s">
        <v>141</v>
      </c>
      <c r="E474">
        <v>1</v>
      </c>
      <c r="F474" t="s">
        <v>161</v>
      </c>
      <c r="G474">
        <v>5</v>
      </c>
      <c r="H474">
        <v>3</v>
      </c>
      <c r="I474" t="s">
        <v>141</v>
      </c>
      <c r="J474" t="s">
        <v>135</v>
      </c>
      <c r="K474">
        <v>2</v>
      </c>
      <c r="L474" t="s">
        <v>139</v>
      </c>
      <c r="M474">
        <v>0.9</v>
      </c>
      <c r="N474">
        <v>1</v>
      </c>
      <c r="O474">
        <v>0.9</v>
      </c>
      <c r="P474" t="s">
        <v>662</v>
      </c>
    </row>
    <row r="475" spans="1:16" x14ac:dyDescent="0.25">
      <c r="A475">
        <v>19</v>
      </c>
      <c r="B475" t="s">
        <v>639</v>
      </c>
      <c r="C475">
        <v>5</v>
      </c>
      <c r="D475" t="s">
        <v>141</v>
      </c>
      <c r="E475">
        <v>1</v>
      </c>
      <c r="F475" t="s">
        <v>162</v>
      </c>
      <c r="G475">
        <v>5</v>
      </c>
      <c r="H475">
        <v>4</v>
      </c>
      <c r="I475" t="s">
        <v>141</v>
      </c>
      <c r="J475" t="s">
        <v>138</v>
      </c>
      <c r="K475">
        <v>1</v>
      </c>
      <c r="L475" t="s">
        <v>142</v>
      </c>
      <c r="M475">
        <v>1.1499999999999999</v>
      </c>
      <c r="N475">
        <v>1</v>
      </c>
      <c r="O475">
        <v>1.1499999999999999</v>
      </c>
      <c r="P475" t="s">
        <v>663</v>
      </c>
    </row>
    <row r="476" spans="1:16" x14ac:dyDescent="0.25">
      <c r="A476">
        <v>19</v>
      </c>
      <c r="B476" t="s">
        <v>639</v>
      </c>
      <c r="C476">
        <v>5</v>
      </c>
      <c r="D476" t="s">
        <v>141</v>
      </c>
      <c r="E476">
        <v>1</v>
      </c>
      <c r="F476" t="s">
        <v>163</v>
      </c>
      <c r="G476">
        <v>5</v>
      </c>
      <c r="H476">
        <v>5</v>
      </c>
      <c r="I476" t="s">
        <v>141</v>
      </c>
      <c r="J476" t="s">
        <v>141</v>
      </c>
      <c r="K476">
        <v>5</v>
      </c>
      <c r="L476" t="s">
        <v>130</v>
      </c>
      <c r="M476">
        <v>1</v>
      </c>
      <c r="N476">
        <v>1</v>
      </c>
      <c r="O476">
        <v>1</v>
      </c>
      <c r="P476" t="s">
        <v>664</v>
      </c>
    </row>
    <row r="477" spans="1:16" x14ac:dyDescent="0.25">
      <c r="A477">
        <v>20</v>
      </c>
      <c r="B477" t="s">
        <v>665</v>
      </c>
      <c r="C477">
        <v>5</v>
      </c>
      <c r="D477" t="s">
        <v>141</v>
      </c>
      <c r="E477">
        <v>1.1499999999999999</v>
      </c>
      <c r="F477" t="s">
        <v>131</v>
      </c>
      <c r="G477">
        <v>1</v>
      </c>
      <c r="H477">
        <v>1</v>
      </c>
      <c r="I477" t="s">
        <v>129</v>
      </c>
      <c r="J477" t="s">
        <v>129</v>
      </c>
      <c r="K477">
        <v>5</v>
      </c>
      <c r="L477" t="s">
        <v>130</v>
      </c>
      <c r="M477">
        <v>1</v>
      </c>
      <c r="N477">
        <v>1.1499999999999999</v>
      </c>
      <c r="O477">
        <v>1.1499999999999999</v>
      </c>
      <c r="P477" t="s">
        <v>666</v>
      </c>
    </row>
    <row r="478" spans="1:16" x14ac:dyDescent="0.25">
      <c r="A478">
        <v>20</v>
      </c>
      <c r="B478" t="s">
        <v>665</v>
      </c>
      <c r="C478">
        <v>5</v>
      </c>
      <c r="D478" t="s">
        <v>141</v>
      </c>
      <c r="E478">
        <v>1.1499999999999999</v>
      </c>
      <c r="F478" t="s">
        <v>134</v>
      </c>
      <c r="G478">
        <v>1</v>
      </c>
      <c r="H478">
        <v>2</v>
      </c>
      <c r="I478" t="s">
        <v>129</v>
      </c>
      <c r="J478" t="s">
        <v>132</v>
      </c>
      <c r="K478">
        <v>3</v>
      </c>
      <c r="L478" t="s">
        <v>133</v>
      </c>
      <c r="M478">
        <v>0.5</v>
      </c>
      <c r="N478">
        <v>1.1499999999999999</v>
      </c>
      <c r="O478">
        <v>0.57499999999999996</v>
      </c>
      <c r="P478" t="s">
        <v>667</v>
      </c>
    </row>
    <row r="479" spans="1:16" x14ac:dyDescent="0.25">
      <c r="A479">
        <v>20</v>
      </c>
      <c r="B479" t="s">
        <v>665</v>
      </c>
      <c r="C479">
        <v>5</v>
      </c>
      <c r="D479" t="s">
        <v>141</v>
      </c>
      <c r="E479">
        <v>1.1499999999999999</v>
      </c>
      <c r="F479" t="s">
        <v>137</v>
      </c>
      <c r="G479">
        <v>1</v>
      </c>
      <c r="H479">
        <v>3</v>
      </c>
      <c r="I479" t="s">
        <v>129</v>
      </c>
      <c r="J479" t="s">
        <v>135</v>
      </c>
      <c r="K479">
        <v>4</v>
      </c>
      <c r="L479" t="s">
        <v>136</v>
      </c>
      <c r="M479">
        <v>0</v>
      </c>
      <c r="N479">
        <v>1.1499999999999999</v>
      </c>
      <c r="O479">
        <v>0</v>
      </c>
      <c r="P479" t="s">
        <v>668</v>
      </c>
    </row>
    <row r="480" spans="1:16" x14ac:dyDescent="0.25">
      <c r="A480">
        <v>20</v>
      </c>
      <c r="B480" t="s">
        <v>665</v>
      </c>
      <c r="C480">
        <v>5</v>
      </c>
      <c r="D480" t="s">
        <v>141</v>
      </c>
      <c r="E480">
        <v>1.1499999999999999</v>
      </c>
      <c r="F480" t="s">
        <v>140</v>
      </c>
      <c r="G480">
        <v>1</v>
      </c>
      <c r="H480">
        <v>4</v>
      </c>
      <c r="I480" t="s">
        <v>129</v>
      </c>
      <c r="J480" t="s">
        <v>138</v>
      </c>
      <c r="K480">
        <v>2</v>
      </c>
      <c r="L480" t="s">
        <v>139</v>
      </c>
      <c r="M480">
        <v>0.9</v>
      </c>
      <c r="N480">
        <v>1.1499999999999999</v>
      </c>
      <c r="O480">
        <v>1.0349999999999999</v>
      </c>
      <c r="P480" t="s">
        <v>669</v>
      </c>
    </row>
    <row r="481" spans="1:16" x14ac:dyDescent="0.25">
      <c r="A481">
        <v>20</v>
      </c>
      <c r="B481" t="s">
        <v>665</v>
      </c>
      <c r="C481">
        <v>5</v>
      </c>
      <c r="D481" t="s">
        <v>141</v>
      </c>
      <c r="E481">
        <v>1.1499999999999999</v>
      </c>
      <c r="F481" t="s">
        <v>143</v>
      </c>
      <c r="G481">
        <v>1</v>
      </c>
      <c r="H481">
        <v>5</v>
      </c>
      <c r="I481" t="s">
        <v>129</v>
      </c>
      <c r="J481" t="s">
        <v>141</v>
      </c>
      <c r="K481">
        <v>1</v>
      </c>
      <c r="L481" t="s">
        <v>142</v>
      </c>
      <c r="M481">
        <v>1.1499999999999999</v>
      </c>
      <c r="N481">
        <v>1.1499999999999999</v>
      </c>
      <c r="O481">
        <v>1.3225</v>
      </c>
      <c r="P481" t="s">
        <v>670</v>
      </c>
    </row>
    <row r="482" spans="1:16" x14ac:dyDescent="0.25">
      <c r="A482">
        <v>20</v>
      </c>
      <c r="B482" t="s">
        <v>665</v>
      </c>
      <c r="C482">
        <v>5</v>
      </c>
      <c r="D482" t="s">
        <v>141</v>
      </c>
      <c r="E482">
        <v>1.1499999999999999</v>
      </c>
      <c r="F482" t="s">
        <v>144</v>
      </c>
      <c r="G482">
        <v>2</v>
      </c>
      <c r="H482">
        <v>1</v>
      </c>
      <c r="I482" t="s">
        <v>132</v>
      </c>
      <c r="J482" t="s">
        <v>129</v>
      </c>
      <c r="K482">
        <v>1</v>
      </c>
      <c r="L482" t="s">
        <v>142</v>
      </c>
      <c r="M482">
        <v>1.1499999999999999</v>
      </c>
      <c r="N482">
        <v>0.9</v>
      </c>
      <c r="O482">
        <v>1.0349999999999999</v>
      </c>
      <c r="P482" t="s">
        <v>671</v>
      </c>
    </row>
    <row r="483" spans="1:16" x14ac:dyDescent="0.25">
      <c r="A483">
        <v>20</v>
      </c>
      <c r="B483" t="s">
        <v>665</v>
      </c>
      <c r="C483">
        <v>5</v>
      </c>
      <c r="D483" t="s">
        <v>141</v>
      </c>
      <c r="E483">
        <v>1.1499999999999999</v>
      </c>
      <c r="F483" t="s">
        <v>145</v>
      </c>
      <c r="G483">
        <v>2</v>
      </c>
      <c r="H483">
        <v>2</v>
      </c>
      <c r="I483" t="s">
        <v>132</v>
      </c>
      <c r="J483" t="s">
        <v>132</v>
      </c>
      <c r="K483">
        <v>5</v>
      </c>
      <c r="L483" t="s">
        <v>130</v>
      </c>
      <c r="M483">
        <v>1</v>
      </c>
      <c r="N483">
        <v>0.9</v>
      </c>
      <c r="O483">
        <v>0.9</v>
      </c>
      <c r="P483" t="s">
        <v>672</v>
      </c>
    </row>
    <row r="484" spans="1:16" x14ac:dyDescent="0.25">
      <c r="A484">
        <v>20</v>
      </c>
      <c r="B484" t="s">
        <v>665</v>
      </c>
      <c r="C484">
        <v>5</v>
      </c>
      <c r="D484" t="s">
        <v>141</v>
      </c>
      <c r="E484">
        <v>1.1499999999999999</v>
      </c>
      <c r="F484" t="s">
        <v>146</v>
      </c>
      <c r="G484">
        <v>2</v>
      </c>
      <c r="H484">
        <v>3</v>
      </c>
      <c r="I484" t="s">
        <v>132</v>
      </c>
      <c r="J484" t="s">
        <v>135</v>
      </c>
      <c r="K484">
        <v>3</v>
      </c>
      <c r="L484" t="s">
        <v>133</v>
      </c>
      <c r="M484">
        <v>0.5</v>
      </c>
      <c r="N484">
        <v>0.9</v>
      </c>
      <c r="O484">
        <v>0.45</v>
      </c>
      <c r="P484" t="s">
        <v>673</v>
      </c>
    </row>
    <row r="485" spans="1:16" x14ac:dyDescent="0.25">
      <c r="A485">
        <v>20</v>
      </c>
      <c r="B485" t="s">
        <v>665</v>
      </c>
      <c r="C485">
        <v>5</v>
      </c>
      <c r="D485" t="s">
        <v>141</v>
      </c>
      <c r="E485">
        <v>1.1499999999999999</v>
      </c>
      <c r="F485" t="s">
        <v>147</v>
      </c>
      <c r="G485">
        <v>2</v>
      </c>
      <c r="H485">
        <v>4</v>
      </c>
      <c r="I485" t="s">
        <v>132</v>
      </c>
      <c r="J485" t="s">
        <v>138</v>
      </c>
      <c r="K485">
        <v>4</v>
      </c>
      <c r="L485" t="s">
        <v>136</v>
      </c>
      <c r="M485">
        <v>0</v>
      </c>
      <c r="N485">
        <v>0.9</v>
      </c>
      <c r="O485">
        <v>0</v>
      </c>
      <c r="P485" t="s">
        <v>674</v>
      </c>
    </row>
    <row r="486" spans="1:16" x14ac:dyDescent="0.25">
      <c r="A486">
        <v>20</v>
      </c>
      <c r="B486" t="s">
        <v>665</v>
      </c>
      <c r="C486">
        <v>5</v>
      </c>
      <c r="D486" t="s">
        <v>141</v>
      </c>
      <c r="E486">
        <v>1.1499999999999999</v>
      </c>
      <c r="F486" t="s">
        <v>148</v>
      </c>
      <c r="G486">
        <v>2</v>
      </c>
      <c r="H486">
        <v>5</v>
      </c>
      <c r="I486" t="s">
        <v>132</v>
      </c>
      <c r="J486" t="s">
        <v>141</v>
      </c>
      <c r="K486">
        <v>2</v>
      </c>
      <c r="L486" t="s">
        <v>139</v>
      </c>
      <c r="M486">
        <v>0.9</v>
      </c>
      <c r="N486">
        <v>0.9</v>
      </c>
      <c r="O486">
        <v>0.81</v>
      </c>
      <c r="P486" t="s">
        <v>675</v>
      </c>
    </row>
    <row r="487" spans="1:16" x14ac:dyDescent="0.25">
      <c r="A487">
        <v>20</v>
      </c>
      <c r="B487" t="s">
        <v>665</v>
      </c>
      <c r="C487">
        <v>5</v>
      </c>
      <c r="D487" t="s">
        <v>141</v>
      </c>
      <c r="E487">
        <v>1.1499999999999999</v>
      </c>
      <c r="F487" t="s">
        <v>149</v>
      </c>
      <c r="G487">
        <v>3</v>
      </c>
      <c r="H487">
        <v>1</v>
      </c>
      <c r="I487" t="s">
        <v>135</v>
      </c>
      <c r="J487" t="s">
        <v>129</v>
      </c>
      <c r="K487">
        <v>2</v>
      </c>
      <c r="L487" t="s">
        <v>139</v>
      </c>
      <c r="M487">
        <v>0.9</v>
      </c>
      <c r="N487">
        <v>0</v>
      </c>
      <c r="O487">
        <v>0</v>
      </c>
      <c r="P487" t="s">
        <v>676</v>
      </c>
    </row>
    <row r="488" spans="1:16" x14ac:dyDescent="0.25">
      <c r="A488">
        <v>20</v>
      </c>
      <c r="B488" t="s">
        <v>665</v>
      </c>
      <c r="C488">
        <v>5</v>
      </c>
      <c r="D488" t="s">
        <v>141</v>
      </c>
      <c r="E488">
        <v>1.1499999999999999</v>
      </c>
      <c r="F488" t="s">
        <v>150</v>
      </c>
      <c r="G488">
        <v>3</v>
      </c>
      <c r="H488">
        <v>2</v>
      </c>
      <c r="I488" t="s">
        <v>135</v>
      </c>
      <c r="J488" t="s">
        <v>132</v>
      </c>
      <c r="K488">
        <v>1</v>
      </c>
      <c r="L488" t="s">
        <v>142</v>
      </c>
      <c r="M488">
        <v>1.1499999999999999</v>
      </c>
      <c r="N488">
        <v>0</v>
      </c>
      <c r="O488">
        <v>0</v>
      </c>
      <c r="P488" t="s">
        <v>677</v>
      </c>
    </row>
    <row r="489" spans="1:16" x14ac:dyDescent="0.25">
      <c r="A489">
        <v>20</v>
      </c>
      <c r="B489" t="s">
        <v>665</v>
      </c>
      <c r="C489">
        <v>5</v>
      </c>
      <c r="D489" t="s">
        <v>141</v>
      </c>
      <c r="E489">
        <v>1.1499999999999999</v>
      </c>
      <c r="F489" t="s">
        <v>151</v>
      </c>
      <c r="G489">
        <v>3</v>
      </c>
      <c r="H489">
        <v>3</v>
      </c>
      <c r="I489" t="s">
        <v>135</v>
      </c>
      <c r="J489" t="s">
        <v>135</v>
      </c>
      <c r="K489">
        <v>5</v>
      </c>
      <c r="L489" t="s">
        <v>130</v>
      </c>
      <c r="M489">
        <v>1</v>
      </c>
      <c r="N489">
        <v>0</v>
      </c>
      <c r="O489">
        <v>0</v>
      </c>
      <c r="P489" t="s">
        <v>678</v>
      </c>
    </row>
    <row r="490" spans="1:16" x14ac:dyDescent="0.25">
      <c r="A490">
        <v>20</v>
      </c>
      <c r="B490" t="s">
        <v>665</v>
      </c>
      <c r="C490">
        <v>5</v>
      </c>
      <c r="D490" t="s">
        <v>141</v>
      </c>
      <c r="E490">
        <v>1.1499999999999999</v>
      </c>
      <c r="F490" t="s">
        <v>152</v>
      </c>
      <c r="G490">
        <v>3</v>
      </c>
      <c r="H490">
        <v>4</v>
      </c>
      <c r="I490" t="s">
        <v>135</v>
      </c>
      <c r="J490" t="s">
        <v>138</v>
      </c>
      <c r="K490">
        <v>3</v>
      </c>
      <c r="L490" t="s">
        <v>133</v>
      </c>
      <c r="M490">
        <v>0.5</v>
      </c>
      <c r="N490">
        <v>0</v>
      </c>
      <c r="O490">
        <v>0</v>
      </c>
      <c r="P490" t="s">
        <v>679</v>
      </c>
    </row>
    <row r="491" spans="1:16" x14ac:dyDescent="0.25">
      <c r="A491">
        <v>20</v>
      </c>
      <c r="B491" t="s">
        <v>665</v>
      </c>
      <c r="C491">
        <v>5</v>
      </c>
      <c r="D491" t="s">
        <v>141</v>
      </c>
      <c r="E491">
        <v>1.1499999999999999</v>
      </c>
      <c r="F491" t="s">
        <v>153</v>
      </c>
      <c r="G491">
        <v>3</v>
      </c>
      <c r="H491">
        <v>5</v>
      </c>
      <c r="I491" t="s">
        <v>135</v>
      </c>
      <c r="J491" t="s">
        <v>141</v>
      </c>
      <c r="K491">
        <v>4</v>
      </c>
      <c r="L491" t="s">
        <v>136</v>
      </c>
      <c r="M491">
        <v>0</v>
      </c>
      <c r="N491">
        <v>0</v>
      </c>
      <c r="O491">
        <v>0</v>
      </c>
      <c r="P491" t="s">
        <v>680</v>
      </c>
    </row>
    <row r="492" spans="1:16" x14ac:dyDescent="0.25">
      <c r="A492">
        <v>20</v>
      </c>
      <c r="B492" t="s">
        <v>665</v>
      </c>
      <c r="C492">
        <v>5</v>
      </c>
      <c r="D492" t="s">
        <v>141</v>
      </c>
      <c r="E492">
        <v>1.1499999999999999</v>
      </c>
      <c r="F492" t="s">
        <v>154</v>
      </c>
      <c r="G492">
        <v>4</v>
      </c>
      <c r="H492">
        <v>1</v>
      </c>
      <c r="I492" t="s">
        <v>138</v>
      </c>
      <c r="J492" t="s">
        <v>129</v>
      </c>
      <c r="K492">
        <v>4</v>
      </c>
      <c r="L492" t="s">
        <v>136</v>
      </c>
      <c r="M492">
        <v>0</v>
      </c>
      <c r="N492">
        <v>0.5</v>
      </c>
      <c r="O492">
        <v>0</v>
      </c>
      <c r="P492" t="s">
        <v>681</v>
      </c>
    </row>
    <row r="493" spans="1:16" x14ac:dyDescent="0.25">
      <c r="A493">
        <v>20</v>
      </c>
      <c r="B493" t="s">
        <v>665</v>
      </c>
      <c r="C493">
        <v>5</v>
      </c>
      <c r="D493" t="s">
        <v>141</v>
      </c>
      <c r="E493">
        <v>1.1499999999999999</v>
      </c>
      <c r="F493" t="s">
        <v>155</v>
      </c>
      <c r="G493">
        <v>4</v>
      </c>
      <c r="H493">
        <v>2</v>
      </c>
      <c r="I493" t="s">
        <v>138</v>
      </c>
      <c r="J493" t="s">
        <v>132</v>
      </c>
      <c r="K493">
        <v>2</v>
      </c>
      <c r="L493" t="s">
        <v>139</v>
      </c>
      <c r="M493">
        <v>0.9</v>
      </c>
      <c r="N493">
        <v>0.5</v>
      </c>
      <c r="O493">
        <v>0.45</v>
      </c>
      <c r="P493" t="s">
        <v>682</v>
      </c>
    </row>
    <row r="494" spans="1:16" x14ac:dyDescent="0.25">
      <c r="A494">
        <v>20</v>
      </c>
      <c r="B494" t="s">
        <v>665</v>
      </c>
      <c r="C494">
        <v>5</v>
      </c>
      <c r="D494" t="s">
        <v>141</v>
      </c>
      <c r="E494">
        <v>1.1499999999999999</v>
      </c>
      <c r="F494" t="s">
        <v>156</v>
      </c>
      <c r="G494">
        <v>4</v>
      </c>
      <c r="H494">
        <v>3</v>
      </c>
      <c r="I494" t="s">
        <v>138</v>
      </c>
      <c r="J494" t="s">
        <v>135</v>
      </c>
      <c r="K494">
        <v>1</v>
      </c>
      <c r="L494" t="s">
        <v>142</v>
      </c>
      <c r="M494">
        <v>1.1499999999999999</v>
      </c>
      <c r="N494">
        <v>0.5</v>
      </c>
      <c r="O494">
        <v>0.57499999999999996</v>
      </c>
      <c r="P494" t="s">
        <v>683</v>
      </c>
    </row>
    <row r="495" spans="1:16" x14ac:dyDescent="0.25">
      <c r="A495">
        <v>20</v>
      </c>
      <c r="B495" t="s">
        <v>665</v>
      </c>
      <c r="C495">
        <v>5</v>
      </c>
      <c r="D495" t="s">
        <v>141</v>
      </c>
      <c r="E495">
        <v>1.1499999999999999</v>
      </c>
      <c r="F495" t="s">
        <v>157</v>
      </c>
      <c r="G495">
        <v>4</v>
      </c>
      <c r="H495">
        <v>4</v>
      </c>
      <c r="I495" t="s">
        <v>138</v>
      </c>
      <c r="J495" t="s">
        <v>138</v>
      </c>
      <c r="K495">
        <v>5</v>
      </c>
      <c r="L495" t="s">
        <v>130</v>
      </c>
      <c r="M495">
        <v>1</v>
      </c>
      <c r="N495">
        <v>0.5</v>
      </c>
      <c r="O495">
        <v>0.5</v>
      </c>
      <c r="P495" t="s">
        <v>684</v>
      </c>
    </row>
    <row r="496" spans="1:16" x14ac:dyDescent="0.25">
      <c r="A496">
        <v>20</v>
      </c>
      <c r="B496" t="s">
        <v>665</v>
      </c>
      <c r="C496">
        <v>5</v>
      </c>
      <c r="D496" t="s">
        <v>141</v>
      </c>
      <c r="E496">
        <v>1.1499999999999999</v>
      </c>
      <c r="F496" t="s">
        <v>158</v>
      </c>
      <c r="G496">
        <v>4</v>
      </c>
      <c r="H496">
        <v>5</v>
      </c>
      <c r="I496" t="s">
        <v>138</v>
      </c>
      <c r="J496" t="s">
        <v>141</v>
      </c>
      <c r="K496">
        <v>3</v>
      </c>
      <c r="L496" t="s">
        <v>133</v>
      </c>
      <c r="M496">
        <v>0.5</v>
      </c>
      <c r="N496">
        <v>0.5</v>
      </c>
      <c r="O496">
        <v>0.25</v>
      </c>
      <c r="P496" t="s">
        <v>685</v>
      </c>
    </row>
    <row r="497" spans="1:16" x14ac:dyDescent="0.25">
      <c r="A497">
        <v>20</v>
      </c>
      <c r="B497" t="s">
        <v>665</v>
      </c>
      <c r="C497">
        <v>5</v>
      </c>
      <c r="D497" t="s">
        <v>141</v>
      </c>
      <c r="E497">
        <v>1.1499999999999999</v>
      </c>
      <c r="F497" t="s">
        <v>159</v>
      </c>
      <c r="G497">
        <v>5</v>
      </c>
      <c r="H497">
        <v>1</v>
      </c>
      <c r="I497" t="s">
        <v>141</v>
      </c>
      <c r="J497" t="s">
        <v>129</v>
      </c>
      <c r="K497">
        <v>3</v>
      </c>
      <c r="L497" t="s">
        <v>133</v>
      </c>
      <c r="M497">
        <v>0.5</v>
      </c>
      <c r="N497">
        <v>1.1499999999999999</v>
      </c>
      <c r="O497">
        <v>0.57499999999999996</v>
      </c>
      <c r="P497" t="s">
        <v>686</v>
      </c>
    </row>
    <row r="498" spans="1:16" x14ac:dyDescent="0.25">
      <c r="A498">
        <v>20</v>
      </c>
      <c r="B498" t="s">
        <v>665</v>
      </c>
      <c r="C498">
        <v>5</v>
      </c>
      <c r="D498" t="s">
        <v>141</v>
      </c>
      <c r="E498">
        <v>1.1499999999999999</v>
      </c>
      <c r="F498" t="s">
        <v>160</v>
      </c>
      <c r="G498">
        <v>5</v>
      </c>
      <c r="H498">
        <v>2</v>
      </c>
      <c r="I498" t="s">
        <v>141</v>
      </c>
      <c r="J498" t="s">
        <v>132</v>
      </c>
      <c r="K498">
        <v>4</v>
      </c>
      <c r="L498" t="s">
        <v>136</v>
      </c>
      <c r="M498">
        <v>0</v>
      </c>
      <c r="N498">
        <v>1.1499999999999999</v>
      </c>
      <c r="O498">
        <v>0</v>
      </c>
      <c r="P498" t="s">
        <v>687</v>
      </c>
    </row>
    <row r="499" spans="1:16" x14ac:dyDescent="0.25">
      <c r="A499">
        <v>20</v>
      </c>
      <c r="B499" t="s">
        <v>665</v>
      </c>
      <c r="C499">
        <v>5</v>
      </c>
      <c r="D499" t="s">
        <v>141</v>
      </c>
      <c r="E499">
        <v>1.1499999999999999</v>
      </c>
      <c r="F499" t="s">
        <v>161</v>
      </c>
      <c r="G499">
        <v>5</v>
      </c>
      <c r="H499">
        <v>3</v>
      </c>
      <c r="I499" t="s">
        <v>141</v>
      </c>
      <c r="J499" t="s">
        <v>135</v>
      </c>
      <c r="K499">
        <v>2</v>
      </c>
      <c r="L499" t="s">
        <v>139</v>
      </c>
      <c r="M499">
        <v>0.9</v>
      </c>
      <c r="N499">
        <v>1.1499999999999999</v>
      </c>
      <c r="O499">
        <v>1.0349999999999999</v>
      </c>
      <c r="P499" t="s">
        <v>688</v>
      </c>
    </row>
    <row r="500" spans="1:16" x14ac:dyDescent="0.25">
      <c r="A500">
        <v>20</v>
      </c>
      <c r="B500" t="s">
        <v>665</v>
      </c>
      <c r="C500">
        <v>5</v>
      </c>
      <c r="D500" t="s">
        <v>141</v>
      </c>
      <c r="E500">
        <v>1.1499999999999999</v>
      </c>
      <c r="F500" t="s">
        <v>162</v>
      </c>
      <c r="G500">
        <v>5</v>
      </c>
      <c r="H500">
        <v>4</v>
      </c>
      <c r="I500" t="s">
        <v>141</v>
      </c>
      <c r="J500" t="s">
        <v>138</v>
      </c>
      <c r="K500">
        <v>1</v>
      </c>
      <c r="L500" t="s">
        <v>142</v>
      </c>
      <c r="M500">
        <v>1.1499999999999999</v>
      </c>
      <c r="N500">
        <v>1.1499999999999999</v>
      </c>
      <c r="O500">
        <v>1.3225</v>
      </c>
      <c r="P500" t="s">
        <v>689</v>
      </c>
    </row>
    <row r="501" spans="1:16" x14ac:dyDescent="0.25">
      <c r="A501">
        <v>20</v>
      </c>
      <c r="B501" t="s">
        <v>665</v>
      </c>
      <c r="C501">
        <v>5</v>
      </c>
      <c r="D501" t="s">
        <v>141</v>
      </c>
      <c r="E501">
        <v>1.1499999999999999</v>
      </c>
      <c r="F501" t="s">
        <v>163</v>
      </c>
      <c r="G501">
        <v>5</v>
      </c>
      <c r="H501">
        <v>5</v>
      </c>
      <c r="I501" t="s">
        <v>141</v>
      </c>
      <c r="J501" t="s">
        <v>141</v>
      </c>
      <c r="K501">
        <v>5</v>
      </c>
      <c r="L501" t="s">
        <v>130</v>
      </c>
      <c r="M501">
        <v>1</v>
      </c>
      <c r="N501">
        <v>1.1499999999999999</v>
      </c>
      <c r="O501">
        <v>1.1499999999999999</v>
      </c>
      <c r="P501" t="s">
        <v>690</v>
      </c>
    </row>
    <row r="502" spans="1:16" x14ac:dyDescent="0.25">
      <c r="A502">
        <v>21</v>
      </c>
      <c r="B502" t="s">
        <v>691</v>
      </c>
      <c r="C502">
        <v>5</v>
      </c>
      <c r="D502" t="s">
        <v>141</v>
      </c>
      <c r="E502">
        <v>1.1499999999999999</v>
      </c>
      <c r="F502" t="s">
        <v>131</v>
      </c>
      <c r="G502">
        <v>1</v>
      </c>
      <c r="H502">
        <v>1</v>
      </c>
      <c r="I502" t="s">
        <v>129</v>
      </c>
      <c r="J502" t="s">
        <v>129</v>
      </c>
      <c r="K502">
        <v>5</v>
      </c>
      <c r="L502" t="s">
        <v>130</v>
      </c>
      <c r="M502">
        <v>1</v>
      </c>
      <c r="N502">
        <v>1.1499999999999999</v>
      </c>
      <c r="O502">
        <v>1.1499999999999999</v>
      </c>
      <c r="P502" t="s">
        <v>692</v>
      </c>
    </row>
    <row r="503" spans="1:16" x14ac:dyDescent="0.25">
      <c r="A503">
        <v>21</v>
      </c>
      <c r="B503" t="s">
        <v>691</v>
      </c>
      <c r="C503">
        <v>5</v>
      </c>
      <c r="D503" t="s">
        <v>141</v>
      </c>
      <c r="E503">
        <v>1.1499999999999999</v>
      </c>
      <c r="F503" t="s">
        <v>134</v>
      </c>
      <c r="G503">
        <v>1</v>
      </c>
      <c r="H503">
        <v>2</v>
      </c>
      <c r="I503" t="s">
        <v>129</v>
      </c>
      <c r="J503" t="s">
        <v>132</v>
      </c>
      <c r="K503">
        <v>3</v>
      </c>
      <c r="L503" t="s">
        <v>133</v>
      </c>
      <c r="M503">
        <v>0.5</v>
      </c>
      <c r="N503">
        <v>1.1499999999999999</v>
      </c>
      <c r="O503">
        <v>0.57499999999999996</v>
      </c>
      <c r="P503" t="s">
        <v>693</v>
      </c>
    </row>
    <row r="504" spans="1:16" x14ac:dyDescent="0.25">
      <c r="A504">
        <v>21</v>
      </c>
      <c r="B504" t="s">
        <v>691</v>
      </c>
      <c r="C504">
        <v>5</v>
      </c>
      <c r="D504" t="s">
        <v>141</v>
      </c>
      <c r="E504">
        <v>1.1499999999999999</v>
      </c>
      <c r="F504" t="s">
        <v>137</v>
      </c>
      <c r="G504">
        <v>1</v>
      </c>
      <c r="H504">
        <v>3</v>
      </c>
      <c r="I504" t="s">
        <v>129</v>
      </c>
      <c r="J504" t="s">
        <v>135</v>
      </c>
      <c r="K504">
        <v>4</v>
      </c>
      <c r="L504" t="s">
        <v>136</v>
      </c>
      <c r="M504">
        <v>0</v>
      </c>
      <c r="N504">
        <v>1.1499999999999999</v>
      </c>
      <c r="O504">
        <v>0</v>
      </c>
      <c r="P504" t="s">
        <v>694</v>
      </c>
    </row>
    <row r="505" spans="1:16" x14ac:dyDescent="0.25">
      <c r="A505">
        <v>21</v>
      </c>
      <c r="B505" t="s">
        <v>691</v>
      </c>
      <c r="C505">
        <v>5</v>
      </c>
      <c r="D505" t="s">
        <v>141</v>
      </c>
      <c r="E505">
        <v>1.1499999999999999</v>
      </c>
      <c r="F505" t="s">
        <v>140</v>
      </c>
      <c r="G505">
        <v>1</v>
      </c>
      <c r="H505">
        <v>4</v>
      </c>
      <c r="I505" t="s">
        <v>129</v>
      </c>
      <c r="J505" t="s">
        <v>138</v>
      </c>
      <c r="K505">
        <v>2</v>
      </c>
      <c r="L505" t="s">
        <v>139</v>
      </c>
      <c r="M505">
        <v>0.9</v>
      </c>
      <c r="N505">
        <v>1.1499999999999999</v>
      </c>
      <c r="O505">
        <v>1.0349999999999999</v>
      </c>
      <c r="P505" t="s">
        <v>695</v>
      </c>
    </row>
    <row r="506" spans="1:16" x14ac:dyDescent="0.25">
      <c r="A506">
        <v>21</v>
      </c>
      <c r="B506" t="s">
        <v>691</v>
      </c>
      <c r="C506">
        <v>5</v>
      </c>
      <c r="D506" t="s">
        <v>141</v>
      </c>
      <c r="E506">
        <v>1.1499999999999999</v>
      </c>
      <c r="F506" t="s">
        <v>143</v>
      </c>
      <c r="G506">
        <v>1</v>
      </c>
      <c r="H506">
        <v>5</v>
      </c>
      <c r="I506" t="s">
        <v>129</v>
      </c>
      <c r="J506" t="s">
        <v>141</v>
      </c>
      <c r="K506">
        <v>1</v>
      </c>
      <c r="L506" t="s">
        <v>142</v>
      </c>
      <c r="M506">
        <v>1.1499999999999999</v>
      </c>
      <c r="N506">
        <v>1.1499999999999999</v>
      </c>
      <c r="O506">
        <v>1.3225</v>
      </c>
      <c r="P506" t="s">
        <v>696</v>
      </c>
    </row>
    <row r="507" spans="1:16" x14ac:dyDescent="0.25">
      <c r="A507">
        <v>21</v>
      </c>
      <c r="B507" t="s">
        <v>691</v>
      </c>
      <c r="C507">
        <v>5</v>
      </c>
      <c r="D507" t="s">
        <v>141</v>
      </c>
      <c r="E507">
        <v>1.1499999999999999</v>
      </c>
      <c r="F507" t="s">
        <v>144</v>
      </c>
      <c r="G507">
        <v>2</v>
      </c>
      <c r="H507">
        <v>1</v>
      </c>
      <c r="I507" t="s">
        <v>132</v>
      </c>
      <c r="J507" t="s">
        <v>129</v>
      </c>
      <c r="K507">
        <v>1</v>
      </c>
      <c r="L507" t="s">
        <v>142</v>
      </c>
      <c r="M507">
        <v>1.1499999999999999</v>
      </c>
      <c r="N507">
        <v>0.9</v>
      </c>
      <c r="O507">
        <v>1.0349999999999999</v>
      </c>
      <c r="P507" t="s">
        <v>697</v>
      </c>
    </row>
    <row r="508" spans="1:16" x14ac:dyDescent="0.25">
      <c r="A508">
        <v>21</v>
      </c>
      <c r="B508" t="s">
        <v>691</v>
      </c>
      <c r="C508">
        <v>5</v>
      </c>
      <c r="D508" t="s">
        <v>141</v>
      </c>
      <c r="E508">
        <v>1.1499999999999999</v>
      </c>
      <c r="F508" t="s">
        <v>145</v>
      </c>
      <c r="G508">
        <v>2</v>
      </c>
      <c r="H508">
        <v>2</v>
      </c>
      <c r="I508" t="s">
        <v>132</v>
      </c>
      <c r="J508" t="s">
        <v>132</v>
      </c>
      <c r="K508">
        <v>5</v>
      </c>
      <c r="L508" t="s">
        <v>130</v>
      </c>
      <c r="M508">
        <v>1</v>
      </c>
      <c r="N508">
        <v>0.9</v>
      </c>
      <c r="O508">
        <v>0.9</v>
      </c>
      <c r="P508" t="s">
        <v>698</v>
      </c>
    </row>
    <row r="509" spans="1:16" x14ac:dyDescent="0.25">
      <c r="A509">
        <v>21</v>
      </c>
      <c r="B509" t="s">
        <v>691</v>
      </c>
      <c r="C509">
        <v>5</v>
      </c>
      <c r="D509" t="s">
        <v>141</v>
      </c>
      <c r="E509">
        <v>1.1499999999999999</v>
      </c>
      <c r="F509" t="s">
        <v>146</v>
      </c>
      <c r="G509">
        <v>2</v>
      </c>
      <c r="H509">
        <v>3</v>
      </c>
      <c r="I509" t="s">
        <v>132</v>
      </c>
      <c r="J509" t="s">
        <v>135</v>
      </c>
      <c r="K509">
        <v>3</v>
      </c>
      <c r="L509" t="s">
        <v>133</v>
      </c>
      <c r="M509">
        <v>0.5</v>
      </c>
      <c r="N509">
        <v>0.9</v>
      </c>
      <c r="O509">
        <v>0.45</v>
      </c>
      <c r="P509" t="s">
        <v>699</v>
      </c>
    </row>
    <row r="510" spans="1:16" x14ac:dyDescent="0.25">
      <c r="A510">
        <v>21</v>
      </c>
      <c r="B510" t="s">
        <v>691</v>
      </c>
      <c r="C510">
        <v>5</v>
      </c>
      <c r="D510" t="s">
        <v>141</v>
      </c>
      <c r="E510">
        <v>1.1499999999999999</v>
      </c>
      <c r="F510" t="s">
        <v>147</v>
      </c>
      <c r="G510">
        <v>2</v>
      </c>
      <c r="H510">
        <v>4</v>
      </c>
      <c r="I510" t="s">
        <v>132</v>
      </c>
      <c r="J510" t="s">
        <v>138</v>
      </c>
      <c r="K510">
        <v>4</v>
      </c>
      <c r="L510" t="s">
        <v>136</v>
      </c>
      <c r="M510">
        <v>0</v>
      </c>
      <c r="N510">
        <v>0.9</v>
      </c>
      <c r="O510">
        <v>0</v>
      </c>
      <c r="P510" t="s">
        <v>700</v>
      </c>
    </row>
    <row r="511" spans="1:16" x14ac:dyDescent="0.25">
      <c r="A511">
        <v>21</v>
      </c>
      <c r="B511" t="s">
        <v>691</v>
      </c>
      <c r="C511">
        <v>5</v>
      </c>
      <c r="D511" t="s">
        <v>141</v>
      </c>
      <c r="E511">
        <v>1.1499999999999999</v>
      </c>
      <c r="F511" t="s">
        <v>148</v>
      </c>
      <c r="G511">
        <v>2</v>
      </c>
      <c r="H511">
        <v>5</v>
      </c>
      <c r="I511" t="s">
        <v>132</v>
      </c>
      <c r="J511" t="s">
        <v>141</v>
      </c>
      <c r="K511">
        <v>2</v>
      </c>
      <c r="L511" t="s">
        <v>139</v>
      </c>
      <c r="M511">
        <v>0.9</v>
      </c>
      <c r="N511">
        <v>0.9</v>
      </c>
      <c r="O511">
        <v>0.81</v>
      </c>
      <c r="P511" t="s">
        <v>701</v>
      </c>
    </row>
    <row r="512" spans="1:16" x14ac:dyDescent="0.25">
      <c r="A512">
        <v>21</v>
      </c>
      <c r="B512" t="s">
        <v>691</v>
      </c>
      <c r="C512">
        <v>5</v>
      </c>
      <c r="D512" t="s">
        <v>141</v>
      </c>
      <c r="E512">
        <v>1.1499999999999999</v>
      </c>
      <c r="F512" t="s">
        <v>149</v>
      </c>
      <c r="G512">
        <v>3</v>
      </c>
      <c r="H512">
        <v>1</v>
      </c>
      <c r="I512" t="s">
        <v>135</v>
      </c>
      <c r="J512" t="s">
        <v>129</v>
      </c>
      <c r="K512">
        <v>2</v>
      </c>
      <c r="L512" t="s">
        <v>139</v>
      </c>
      <c r="M512">
        <v>0.9</v>
      </c>
      <c r="N512">
        <v>0</v>
      </c>
      <c r="O512">
        <v>0</v>
      </c>
      <c r="P512" t="s">
        <v>702</v>
      </c>
    </row>
    <row r="513" spans="1:16" x14ac:dyDescent="0.25">
      <c r="A513">
        <v>21</v>
      </c>
      <c r="B513" t="s">
        <v>691</v>
      </c>
      <c r="C513">
        <v>5</v>
      </c>
      <c r="D513" t="s">
        <v>141</v>
      </c>
      <c r="E513">
        <v>1.1499999999999999</v>
      </c>
      <c r="F513" t="s">
        <v>150</v>
      </c>
      <c r="G513">
        <v>3</v>
      </c>
      <c r="H513">
        <v>2</v>
      </c>
      <c r="I513" t="s">
        <v>135</v>
      </c>
      <c r="J513" t="s">
        <v>132</v>
      </c>
      <c r="K513">
        <v>1</v>
      </c>
      <c r="L513" t="s">
        <v>142</v>
      </c>
      <c r="M513">
        <v>1.1499999999999999</v>
      </c>
      <c r="N513">
        <v>0</v>
      </c>
      <c r="O513">
        <v>0</v>
      </c>
      <c r="P513" t="s">
        <v>703</v>
      </c>
    </row>
    <row r="514" spans="1:16" x14ac:dyDescent="0.25">
      <c r="A514">
        <v>21</v>
      </c>
      <c r="B514" t="s">
        <v>691</v>
      </c>
      <c r="C514">
        <v>5</v>
      </c>
      <c r="D514" t="s">
        <v>141</v>
      </c>
      <c r="E514">
        <v>1.1499999999999999</v>
      </c>
      <c r="F514" t="s">
        <v>151</v>
      </c>
      <c r="G514">
        <v>3</v>
      </c>
      <c r="H514">
        <v>3</v>
      </c>
      <c r="I514" t="s">
        <v>135</v>
      </c>
      <c r="J514" t="s">
        <v>135</v>
      </c>
      <c r="K514">
        <v>5</v>
      </c>
      <c r="L514" t="s">
        <v>130</v>
      </c>
      <c r="M514">
        <v>1</v>
      </c>
      <c r="N514">
        <v>0</v>
      </c>
      <c r="O514">
        <v>0</v>
      </c>
      <c r="P514" t="s">
        <v>704</v>
      </c>
    </row>
    <row r="515" spans="1:16" x14ac:dyDescent="0.25">
      <c r="A515">
        <v>21</v>
      </c>
      <c r="B515" t="s">
        <v>691</v>
      </c>
      <c r="C515">
        <v>5</v>
      </c>
      <c r="D515" t="s">
        <v>141</v>
      </c>
      <c r="E515">
        <v>1.1499999999999999</v>
      </c>
      <c r="F515" t="s">
        <v>152</v>
      </c>
      <c r="G515">
        <v>3</v>
      </c>
      <c r="H515">
        <v>4</v>
      </c>
      <c r="I515" t="s">
        <v>135</v>
      </c>
      <c r="J515" t="s">
        <v>138</v>
      </c>
      <c r="K515">
        <v>3</v>
      </c>
      <c r="L515" t="s">
        <v>133</v>
      </c>
      <c r="M515">
        <v>0.5</v>
      </c>
      <c r="N515">
        <v>0</v>
      </c>
      <c r="O515">
        <v>0</v>
      </c>
      <c r="P515" t="s">
        <v>705</v>
      </c>
    </row>
    <row r="516" spans="1:16" x14ac:dyDescent="0.25">
      <c r="A516">
        <v>21</v>
      </c>
      <c r="B516" t="s">
        <v>691</v>
      </c>
      <c r="C516">
        <v>5</v>
      </c>
      <c r="D516" t="s">
        <v>141</v>
      </c>
      <c r="E516">
        <v>1.1499999999999999</v>
      </c>
      <c r="F516" t="s">
        <v>153</v>
      </c>
      <c r="G516">
        <v>3</v>
      </c>
      <c r="H516">
        <v>5</v>
      </c>
      <c r="I516" t="s">
        <v>135</v>
      </c>
      <c r="J516" t="s">
        <v>141</v>
      </c>
      <c r="K516">
        <v>4</v>
      </c>
      <c r="L516" t="s">
        <v>136</v>
      </c>
      <c r="M516">
        <v>0</v>
      </c>
      <c r="N516">
        <v>0</v>
      </c>
      <c r="O516">
        <v>0</v>
      </c>
      <c r="P516" t="s">
        <v>706</v>
      </c>
    </row>
    <row r="517" spans="1:16" x14ac:dyDescent="0.25">
      <c r="A517">
        <v>21</v>
      </c>
      <c r="B517" t="s">
        <v>691</v>
      </c>
      <c r="C517">
        <v>5</v>
      </c>
      <c r="D517" t="s">
        <v>141</v>
      </c>
      <c r="E517">
        <v>1.1499999999999999</v>
      </c>
      <c r="F517" t="s">
        <v>154</v>
      </c>
      <c r="G517">
        <v>4</v>
      </c>
      <c r="H517">
        <v>1</v>
      </c>
      <c r="I517" t="s">
        <v>138</v>
      </c>
      <c r="J517" t="s">
        <v>129</v>
      </c>
      <c r="K517">
        <v>4</v>
      </c>
      <c r="L517" t="s">
        <v>136</v>
      </c>
      <c r="M517">
        <v>0</v>
      </c>
      <c r="N517">
        <v>0.5</v>
      </c>
      <c r="O517">
        <v>0</v>
      </c>
      <c r="P517" t="s">
        <v>707</v>
      </c>
    </row>
    <row r="518" spans="1:16" x14ac:dyDescent="0.25">
      <c r="A518">
        <v>21</v>
      </c>
      <c r="B518" t="s">
        <v>691</v>
      </c>
      <c r="C518">
        <v>5</v>
      </c>
      <c r="D518" t="s">
        <v>141</v>
      </c>
      <c r="E518">
        <v>1.1499999999999999</v>
      </c>
      <c r="F518" t="s">
        <v>155</v>
      </c>
      <c r="G518">
        <v>4</v>
      </c>
      <c r="H518">
        <v>2</v>
      </c>
      <c r="I518" t="s">
        <v>138</v>
      </c>
      <c r="J518" t="s">
        <v>132</v>
      </c>
      <c r="K518">
        <v>2</v>
      </c>
      <c r="L518" t="s">
        <v>139</v>
      </c>
      <c r="M518">
        <v>0.9</v>
      </c>
      <c r="N518">
        <v>0.5</v>
      </c>
      <c r="O518">
        <v>0.45</v>
      </c>
      <c r="P518" t="s">
        <v>708</v>
      </c>
    </row>
    <row r="519" spans="1:16" x14ac:dyDescent="0.25">
      <c r="A519">
        <v>21</v>
      </c>
      <c r="B519" t="s">
        <v>691</v>
      </c>
      <c r="C519">
        <v>5</v>
      </c>
      <c r="D519" t="s">
        <v>141</v>
      </c>
      <c r="E519">
        <v>1.1499999999999999</v>
      </c>
      <c r="F519" t="s">
        <v>156</v>
      </c>
      <c r="G519">
        <v>4</v>
      </c>
      <c r="H519">
        <v>3</v>
      </c>
      <c r="I519" t="s">
        <v>138</v>
      </c>
      <c r="J519" t="s">
        <v>135</v>
      </c>
      <c r="K519">
        <v>1</v>
      </c>
      <c r="L519" t="s">
        <v>142</v>
      </c>
      <c r="M519">
        <v>1.1499999999999999</v>
      </c>
      <c r="N519">
        <v>0.5</v>
      </c>
      <c r="O519">
        <v>0.57499999999999996</v>
      </c>
      <c r="P519" t="s">
        <v>709</v>
      </c>
    </row>
    <row r="520" spans="1:16" x14ac:dyDescent="0.25">
      <c r="A520">
        <v>21</v>
      </c>
      <c r="B520" t="s">
        <v>691</v>
      </c>
      <c r="C520">
        <v>5</v>
      </c>
      <c r="D520" t="s">
        <v>141</v>
      </c>
      <c r="E520">
        <v>1.1499999999999999</v>
      </c>
      <c r="F520" t="s">
        <v>157</v>
      </c>
      <c r="G520">
        <v>4</v>
      </c>
      <c r="H520">
        <v>4</v>
      </c>
      <c r="I520" t="s">
        <v>138</v>
      </c>
      <c r="J520" t="s">
        <v>138</v>
      </c>
      <c r="K520">
        <v>5</v>
      </c>
      <c r="L520" t="s">
        <v>130</v>
      </c>
      <c r="M520">
        <v>1</v>
      </c>
      <c r="N520">
        <v>0.5</v>
      </c>
      <c r="O520">
        <v>0.5</v>
      </c>
      <c r="P520" t="s">
        <v>710</v>
      </c>
    </row>
    <row r="521" spans="1:16" x14ac:dyDescent="0.25">
      <c r="A521">
        <v>21</v>
      </c>
      <c r="B521" t="s">
        <v>691</v>
      </c>
      <c r="C521">
        <v>5</v>
      </c>
      <c r="D521" t="s">
        <v>141</v>
      </c>
      <c r="E521">
        <v>1.1499999999999999</v>
      </c>
      <c r="F521" t="s">
        <v>158</v>
      </c>
      <c r="G521">
        <v>4</v>
      </c>
      <c r="H521">
        <v>5</v>
      </c>
      <c r="I521" t="s">
        <v>138</v>
      </c>
      <c r="J521" t="s">
        <v>141</v>
      </c>
      <c r="K521">
        <v>3</v>
      </c>
      <c r="L521" t="s">
        <v>133</v>
      </c>
      <c r="M521">
        <v>0.5</v>
      </c>
      <c r="N521">
        <v>0.5</v>
      </c>
      <c r="O521">
        <v>0.25</v>
      </c>
      <c r="P521" t="s">
        <v>711</v>
      </c>
    </row>
    <row r="522" spans="1:16" x14ac:dyDescent="0.25">
      <c r="A522">
        <v>21</v>
      </c>
      <c r="B522" t="s">
        <v>691</v>
      </c>
      <c r="C522">
        <v>5</v>
      </c>
      <c r="D522" t="s">
        <v>141</v>
      </c>
      <c r="E522">
        <v>1.1499999999999999</v>
      </c>
      <c r="F522" t="s">
        <v>159</v>
      </c>
      <c r="G522">
        <v>5</v>
      </c>
      <c r="H522">
        <v>1</v>
      </c>
      <c r="I522" t="s">
        <v>141</v>
      </c>
      <c r="J522" t="s">
        <v>129</v>
      </c>
      <c r="K522">
        <v>3</v>
      </c>
      <c r="L522" t="s">
        <v>133</v>
      </c>
      <c r="M522">
        <v>0.5</v>
      </c>
      <c r="N522">
        <v>1.1499999999999999</v>
      </c>
      <c r="O522">
        <v>0.57499999999999996</v>
      </c>
      <c r="P522" t="s">
        <v>712</v>
      </c>
    </row>
    <row r="523" spans="1:16" x14ac:dyDescent="0.25">
      <c r="A523">
        <v>21</v>
      </c>
      <c r="B523" t="s">
        <v>691</v>
      </c>
      <c r="C523">
        <v>5</v>
      </c>
      <c r="D523" t="s">
        <v>141</v>
      </c>
      <c r="E523">
        <v>1.1499999999999999</v>
      </c>
      <c r="F523" t="s">
        <v>160</v>
      </c>
      <c r="G523">
        <v>5</v>
      </c>
      <c r="H523">
        <v>2</v>
      </c>
      <c r="I523" t="s">
        <v>141</v>
      </c>
      <c r="J523" t="s">
        <v>132</v>
      </c>
      <c r="K523">
        <v>4</v>
      </c>
      <c r="L523" t="s">
        <v>136</v>
      </c>
      <c r="M523">
        <v>0</v>
      </c>
      <c r="N523">
        <v>1.1499999999999999</v>
      </c>
      <c r="O523">
        <v>0</v>
      </c>
      <c r="P523" t="s">
        <v>713</v>
      </c>
    </row>
    <row r="524" spans="1:16" x14ac:dyDescent="0.25">
      <c r="A524">
        <v>21</v>
      </c>
      <c r="B524" t="s">
        <v>691</v>
      </c>
      <c r="C524">
        <v>5</v>
      </c>
      <c r="D524" t="s">
        <v>141</v>
      </c>
      <c r="E524">
        <v>1.1499999999999999</v>
      </c>
      <c r="F524" t="s">
        <v>161</v>
      </c>
      <c r="G524">
        <v>5</v>
      </c>
      <c r="H524">
        <v>3</v>
      </c>
      <c r="I524" t="s">
        <v>141</v>
      </c>
      <c r="J524" t="s">
        <v>135</v>
      </c>
      <c r="K524">
        <v>2</v>
      </c>
      <c r="L524" t="s">
        <v>139</v>
      </c>
      <c r="M524">
        <v>0.9</v>
      </c>
      <c r="N524">
        <v>1.1499999999999999</v>
      </c>
      <c r="O524">
        <v>1.0349999999999999</v>
      </c>
      <c r="P524" t="s">
        <v>714</v>
      </c>
    </row>
    <row r="525" spans="1:16" x14ac:dyDescent="0.25">
      <c r="A525">
        <v>21</v>
      </c>
      <c r="B525" t="s">
        <v>691</v>
      </c>
      <c r="C525">
        <v>5</v>
      </c>
      <c r="D525" t="s">
        <v>141</v>
      </c>
      <c r="E525">
        <v>1.1499999999999999</v>
      </c>
      <c r="F525" t="s">
        <v>162</v>
      </c>
      <c r="G525">
        <v>5</v>
      </c>
      <c r="H525">
        <v>4</v>
      </c>
      <c r="I525" t="s">
        <v>141</v>
      </c>
      <c r="J525" t="s">
        <v>138</v>
      </c>
      <c r="K525">
        <v>1</v>
      </c>
      <c r="L525" t="s">
        <v>142</v>
      </c>
      <c r="M525">
        <v>1.1499999999999999</v>
      </c>
      <c r="N525">
        <v>1.1499999999999999</v>
      </c>
      <c r="O525">
        <v>1.3225</v>
      </c>
      <c r="P525" t="s">
        <v>715</v>
      </c>
    </row>
    <row r="526" spans="1:16" x14ac:dyDescent="0.25">
      <c r="A526">
        <v>21</v>
      </c>
      <c r="B526" t="s">
        <v>691</v>
      </c>
      <c r="C526">
        <v>5</v>
      </c>
      <c r="D526" t="s">
        <v>141</v>
      </c>
      <c r="E526">
        <v>1.1499999999999999</v>
      </c>
      <c r="F526" t="s">
        <v>163</v>
      </c>
      <c r="G526">
        <v>5</v>
      </c>
      <c r="H526">
        <v>5</v>
      </c>
      <c r="I526" t="s">
        <v>141</v>
      </c>
      <c r="J526" t="s">
        <v>141</v>
      </c>
      <c r="K526">
        <v>5</v>
      </c>
      <c r="L526" t="s">
        <v>130</v>
      </c>
      <c r="M526">
        <v>1</v>
      </c>
      <c r="N526">
        <v>1.1499999999999999</v>
      </c>
      <c r="O526">
        <v>1.1499999999999999</v>
      </c>
      <c r="P526" t="s">
        <v>716</v>
      </c>
    </row>
    <row r="527" spans="1:16" x14ac:dyDescent="0.25">
      <c r="A527">
        <v>22</v>
      </c>
      <c r="B527" t="s">
        <v>717</v>
      </c>
      <c r="C527">
        <v>5</v>
      </c>
      <c r="D527" t="s">
        <v>141</v>
      </c>
      <c r="E527">
        <v>1</v>
      </c>
      <c r="F527" t="s">
        <v>131</v>
      </c>
      <c r="G527">
        <v>1</v>
      </c>
      <c r="H527">
        <v>1</v>
      </c>
      <c r="I527" t="s">
        <v>129</v>
      </c>
      <c r="J527" t="s">
        <v>129</v>
      </c>
      <c r="K527">
        <v>5</v>
      </c>
      <c r="L527" t="s">
        <v>130</v>
      </c>
      <c r="M527">
        <v>1</v>
      </c>
      <c r="N527">
        <v>1.1499999999999999</v>
      </c>
      <c r="O527">
        <v>1.1499999999999999</v>
      </c>
      <c r="P527" t="s">
        <v>718</v>
      </c>
    </row>
    <row r="528" spans="1:16" x14ac:dyDescent="0.25">
      <c r="A528">
        <v>22</v>
      </c>
      <c r="B528" t="s">
        <v>717</v>
      </c>
      <c r="C528">
        <v>5</v>
      </c>
      <c r="D528" t="s">
        <v>141</v>
      </c>
      <c r="E528">
        <v>1</v>
      </c>
      <c r="F528" t="s">
        <v>134</v>
      </c>
      <c r="G528">
        <v>1</v>
      </c>
      <c r="H528">
        <v>2</v>
      </c>
      <c r="I528" t="s">
        <v>129</v>
      </c>
      <c r="J528" t="s">
        <v>132</v>
      </c>
      <c r="K528">
        <v>3</v>
      </c>
      <c r="L528" t="s">
        <v>133</v>
      </c>
      <c r="M528">
        <v>0.5</v>
      </c>
      <c r="N528">
        <v>1.1499999999999999</v>
      </c>
      <c r="O528">
        <v>0.57499999999999996</v>
      </c>
      <c r="P528" t="s">
        <v>719</v>
      </c>
    </row>
    <row r="529" spans="1:16" x14ac:dyDescent="0.25">
      <c r="A529">
        <v>22</v>
      </c>
      <c r="B529" t="s">
        <v>717</v>
      </c>
      <c r="C529">
        <v>5</v>
      </c>
      <c r="D529" t="s">
        <v>141</v>
      </c>
      <c r="E529">
        <v>1</v>
      </c>
      <c r="F529" t="s">
        <v>137</v>
      </c>
      <c r="G529">
        <v>1</v>
      </c>
      <c r="H529">
        <v>3</v>
      </c>
      <c r="I529" t="s">
        <v>129</v>
      </c>
      <c r="J529" t="s">
        <v>135</v>
      </c>
      <c r="K529">
        <v>4</v>
      </c>
      <c r="L529" t="s">
        <v>136</v>
      </c>
      <c r="M529">
        <v>0</v>
      </c>
      <c r="N529">
        <v>1.1499999999999999</v>
      </c>
      <c r="O529">
        <v>0</v>
      </c>
      <c r="P529" t="s">
        <v>720</v>
      </c>
    </row>
    <row r="530" spans="1:16" x14ac:dyDescent="0.25">
      <c r="A530">
        <v>22</v>
      </c>
      <c r="B530" t="s">
        <v>717</v>
      </c>
      <c r="C530">
        <v>5</v>
      </c>
      <c r="D530" t="s">
        <v>141</v>
      </c>
      <c r="E530">
        <v>1</v>
      </c>
      <c r="F530" t="s">
        <v>140</v>
      </c>
      <c r="G530">
        <v>1</v>
      </c>
      <c r="H530">
        <v>4</v>
      </c>
      <c r="I530" t="s">
        <v>129</v>
      </c>
      <c r="J530" t="s">
        <v>138</v>
      </c>
      <c r="K530">
        <v>2</v>
      </c>
      <c r="L530" t="s">
        <v>139</v>
      </c>
      <c r="M530">
        <v>0.9</v>
      </c>
      <c r="N530">
        <v>1.1499999999999999</v>
      </c>
      <c r="O530">
        <v>1.0349999999999999</v>
      </c>
      <c r="P530" t="s">
        <v>721</v>
      </c>
    </row>
    <row r="531" spans="1:16" x14ac:dyDescent="0.25">
      <c r="A531">
        <v>22</v>
      </c>
      <c r="B531" t="s">
        <v>717</v>
      </c>
      <c r="C531">
        <v>5</v>
      </c>
      <c r="D531" t="s">
        <v>141</v>
      </c>
      <c r="E531">
        <v>1</v>
      </c>
      <c r="F531" t="s">
        <v>143</v>
      </c>
      <c r="G531">
        <v>1</v>
      </c>
      <c r="H531">
        <v>5</v>
      </c>
      <c r="I531" t="s">
        <v>129</v>
      </c>
      <c r="J531" t="s">
        <v>141</v>
      </c>
      <c r="K531">
        <v>1</v>
      </c>
      <c r="L531" t="s">
        <v>142</v>
      </c>
      <c r="M531">
        <v>1.1499999999999999</v>
      </c>
      <c r="N531">
        <v>1.1499999999999999</v>
      </c>
      <c r="O531">
        <v>1.3225</v>
      </c>
      <c r="P531" t="s">
        <v>722</v>
      </c>
    </row>
    <row r="532" spans="1:16" x14ac:dyDescent="0.25">
      <c r="A532">
        <v>22</v>
      </c>
      <c r="B532" t="s">
        <v>717</v>
      </c>
      <c r="C532">
        <v>5</v>
      </c>
      <c r="D532" t="s">
        <v>141</v>
      </c>
      <c r="E532">
        <v>1</v>
      </c>
      <c r="F532" t="s">
        <v>144</v>
      </c>
      <c r="G532">
        <v>2</v>
      </c>
      <c r="H532">
        <v>1</v>
      </c>
      <c r="I532" t="s">
        <v>132</v>
      </c>
      <c r="J532" t="s">
        <v>129</v>
      </c>
      <c r="K532">
        <v>1</v>
      </c>
      <c r="L532" t="s">
        <v>142</v>
      </c>
      <c r="M532">
        <v>1.1499999999999999</v>
      </c>
      <c r="N532">
        <v>0.9</v>
      </c>
      <c r="O532">
        <v>1.0349999999999999</v>
      </c>
      <c r="P532" t="s">
        <v>723</v>
      </c>
    </row>
    <row r="533" spans="1:16" x14ac:dyDescent="0.25">
      <c r="A533">
        <v>22</v>
      </c>
      <c r="B533" t="s">
        <v>717</v>
      </c>
      <c r="C533">
        <v>5</v>
      </c>
      <c r="D533" t="s">
        <v>141</v>
      </c>
      <c r="E533">
        <v>1</v>
      </c>
      <c r="F533" t="s">
        <v>145</v>
      </c>
      <c r="G533">
        <v>2</v>
      </c>
      <c r="H533">
        <v>2</v>
      </c>
      <c r="I533" t="s">
        <v>132</v>
      </c>
      <c r="J533" t="s">
        <v>132</v>
      </c>
      <c r="K533">
        <v>5</v>
      </c>
      <c r="L533" t="s">
        <v>130</v>
      </c>
      <c r="M533">
        <v>1</v>
      </c>
      <c r="N533">
        <v>0.9</v>
      </c>
      <c r="O533">
        <v>0.9</v>
      </c>
      <c r="P533" t="s">
        <v>724</v>
      </c>
    </row>
    <row r="534" spans="1:16" x14ac:dyDescent="0.25">
      <c r="A534">
        <v>22</v>
      </c>
      <c r="B534" t="s">
        <v>717</v>
      </c>
      <c r="C534">
        <v>5</v>
      </c>
      <c r="D534" t="s">
        <v>141</v>
      </c>
      <c r="E534">
        <v>1</v>
      </c>
      <c r="F534" t="s">
        <v>146</v>
      </c>
      <c r="G534">
        <v>2</v>
      </c>
      <c r="H534">
        <v>3</v>
      </c>
      <c r="I534" t="s">
        <v>132</v>
      </c>
      <c r="J534" t="s">
        <v>135</v>
      </c>
      <c r="K534">
        <v>3</v>
      </c>
      <c r="L534" t="s">
        <v>133</v>
      </c>
      <c r="M534">
        <v>0.5</v>
      </c>
      <c r="N534">
        <v>0.9</v>
      </c>
      <c r="O534">
        <v>0.45</v>
      </c>
      <c r="P534" t="s">
        <v>725</v>
      </c>
    </row>
    <row r="535" spans="1:16" x14ac:dyDescent="0.25">
      <c r="A535">
        <v>22</v>
      </c>
      <c r="B535" t="s">
        <v>717</v>
      </c>
      <c r="C535">
        <v>5</v>
      </c>
      <c r="D535" t="s">
        <v>141</v>
      </c>
      <c r="E535">
        <v>1</v>
      </c>
      <c r="F535" t="s">
        <v>147</v>
      </c>
      <c r="G535">
        <v>2</v>
      </c>
      <c r="H535">
        <v>4</v>
      </c>
      <c r="I535" t="s">
        <v>132</v>
      </c>
      <c r="J535" t="s">
        <v>138</v>
      </c>
      <c r="K535">
        <v>4</v>
      </c>
      <c r="L535" t="s">
        <v>136</v>
      </c>
      <c r="M535">
        <v>0</v>
      </c>
      <c r="N535">
        <v>0.9</v>
      </c>
      <c r="O535">
        <v>0</v>
      </c>
      <c r="P535" t="s">
        <v>726</v>
      </c>
    </row>
    <row r="536" spans="1:16" x14ac:dyDescent="0.25">
      <c r="A536">
        <v>22</v>
      </c>
      <c r="B536" t="s">
        <v>717</v>
      </c>
      <c r="C536">
        <v>5</v>
      </c>
      <c r="D536" t="s">
        <v>141</v>
      </c>
      <c r="E536">
        <v>1</v>
      </c>
      <c r="F536" t="s">
        <v>148</v>
      </c>
      <c r="G536">
        <v>2</v>
      </c>
      <c r="H536">
        <v>5</v>
      </c>
      <c r="I536" t="s">
        <v>132</v>
      </c>
      <c r="J536" t="s">
        <v>141</v>
      </c>
      <c r="K536">
        <v>2</v>
      </c>
      <c r="L536" t="s">
        <v>139</v>
      </c>
      <c r="M536">
        <v>0.9</v>
      </c>
      <c r="N536">
        <v>0.9</v>
      </c>
      <c r="O536">
        <v>0.81</v>
      </c>
      <c r="P536" t="s">
        <v>727</v>
      </c>
    </row>
    <row r="537" spans="1:16" x14ac:dyDescent="0.25">
      <c r="A537">
        <v>22</v>
      </c>
      <c r="B537" t="s">
        <v>717</v>
      </c>
      <c r="C537">
        <v>5</v>
      </c>
      <c r="D537" t="s">
        <v>141</v>
      </c>
      <c r="E537">
        <v>1</v>
      </c>
      <c r="F537" t="s">
        <v>149</v>
      </c>
      <c r="G537">
        <v>3</v>
      </c>
      <c r="H537">
        <v>1</v>
      </c>
      <c r="I537" t="s">
        <v>135</v>
      </c>
      <c r="J537" t="s">
        <v>129</v>
      </c>
      <c r="K537">
        <v>2</v>
      </c>
      <c r="L537" t="s">
        <v>139</v>
      </c>
      <c r="M537">
        <v>0.9</v>
      </c>
      <c r="N537">
        <v>0</v>
      </c>
      <c r="O537">
        <v>0</v>
      </c>
      <c r="P537" t="s">
        <v>728</v>
      </c>
    </row>
    <row r="538" spans="1:16" x14ac:dyDescent="0.25">
      <c r="A538">
        <v>22</v>
      </c>
      <c r="B538" t="s">
        <v>717</v>
      </c>
      <c r="C538">
        <v>5</v>
      </c>
      <c r="D538" t="s">
        <v>141</v>
      </c>
      <c r="E538">
        <v>1</v>
      </c>
      <c r="F538" t="s">
        <v>150</v>
      </c>
      <c r="G538">
        <v>3</v>
      </c>
      <c r="H538">
        <v>2</v>
      </c>
      <c r="I538" t="s">
        <v>135</v>
      </c>
      <c r="J538" t="s">
        <v>132</v>
      </c>
      <c r="K538">
        <v>1</v>
      </c>
      <c r="L538" t="s">
        <v>142</v>
      </c>
      <c r="M538">
        <v>1.1499999999999999</v>
      </c>
      <c r="N538">
        <v>0</v>
      </c>
      <c r="O538">
        <v>0</v>
      </c>
      <c r="P538" t="s">
        <v>729</v>
      </c>
    </row>
    <row r="539" spans="1:16" x14ac:dyDescent="0.25">
      <c r="A539">
        <v>22</v>
      </c>
      <c r="B539" t="s">
        <v>717</v>
      </c>
      <c r="C539">
        <v>5</v>
      </c>
      <c r="D539" t="s">
        <v>141</v>
      </c>
      <c r="E539">
        <v>1</v>
      </c>
      <c r="F539" t="s">
        <v>151</v>
      </c>
      <c r="G539">
        <v>3</v>
      </c>
      <c r="H539">
        <v>3</v>
      </c>
      <c r="I539" t="s">
        <v>135</v>
      </c>
      <c r="J539" t="s">
        <v>135</v>
      </c>
      <c r="K539">
        <v>5</v>
      </c>
      <c r="L539" t="s">
        <v>130</v>
      </c>
      <c r="M539">
        <v>1</v>
      </c>
      <c r="N539">
        <v>0</v>
      </c>
      <c r="O539">
        <v>0</v>
      </c>
      <c r="P539" t="s">
        <v>730</v>
      </c>
    </row>
    <row r="540" spans="1:16" x14ac:dyDescent="0.25">
      <c r="A540">
        <v>22</v>
      </c>
      <c r="B540" t="s">
        <v>717</v>
      </c>
      <c r="C540">
        <v>5</v>
      </c>
      <c r="D540" t="s">
        <v>141</v>
      </c>
      <c r="E540">
        <v>1</v>
      </c>
      <c r="F540" t="s">
        <v>152</v>
      </c>
      <c r="G540">
        <v>3</v>
      </c>
      <c r="H540">
        <v>4</v>
      </c>
      <c r="I540" t="s">
        <v>135</v>
      </c>
      <c r="J540" t="s">
        <v>138</v>
      </c>
      <c r="K540">
        <v>3</v>
      </c>
      <c r="L540" t="s">
        <v>133</v>
      </c>
      <c r="M540">
        <v>0.5</v>
      </c>
      <c r="N540">
        <v>0</v>
      </c>
      <c r="O540">
        <v>0</v>
      </c>
      <c r="P540" t="s">
        <v>731</v>
      </c>
    </row>
    <row r="541" spans="1:16" x14ac:dyDescent="0.25">
      <c r="A541">
        <v>22</v>
      </c>
      <c r="B541" t="s">
        <v>717</v>
      </c>
      <c r="C541">
        <v>5</v>
      </c>
      <c r="D541" t="s">
        <v>141</v>
      </c>
      <c r="E541">
        <v>1</v>
      </c>
      <c r="F541" t="s">
        <v>153</v>
      </c>
      <c r="G541">
        <v>3</v>
      </c>
      <c r="H541">
        <v>5</v>
      </c>
      <c r="I541" t="s">
        <v>135</v>
      </c>
      <c r="J541" t="s">
        <v>141</v>
      </c>
      <c r="K541">
        <v>4</v>
      </c>
      <c r="L541" t="s">
        <v>136</v>
      </c>
      <c r="M541">
        <v>0</v>
      </c>
      <c r="N541">
        <v>0</v>
      </c>
      <c r="O541">
        <v>0</v>
      </c>
      <c r="P541" t="s">
        <v>732</v>
      </c>
    </row>
    <row r="542" spans="1:16" x14ac:dyDescent="0.25">
      <c r="A542">
        <v>22</v>
      </c>
      <c r="B542" t="s">
        <v>717</v>
      </c>
      <c r="C542">
        <v>5</v>
      </c>
      <c r="D542" t="s">
        <v>141</v>
      </c>
      <c r="E542">
        <v>1</v>
      </c>
      <c r="F542" t="s">
        <v>154</v>
      </c>
      <c r="G542">
        <v>4</v>
      </c>
      <c r="H542">
        <v>1</v>
      </c>
      <c r="I542" t="s">
        <v>138</v>
      </c>
      <c r="J542" t="s">
        <v>129</v>
      </c>
      <c r="K542">
        <v>4</v>
      </c>
      <c r="L542" t="s">
        <v>136</v>
      </c>
      <c r="M542">
        <v>0</v>
      </c>
      <c r="N542">
        <v>0.5</v>
      </c>
      <c r="O542">
        <v>0</v>
      </c>
      <c r="P542" t="s">
        <v>733</v>
      </c>
    </row>
    <row r="543" spans="1:16" x14ac:dyDescent="0.25">
      <c r="A543">
        <v>22</v>
      </c>
      <c r="B543" t="s">
        <v>717</v>
      </c>
      <c r="C543">
        <v>5</v>
      </c>
      <c r="D543" t="s">
        <v>141</v>
      </c>
      <c r="E543">
        <v>1</v>
      </c>
      <c r="F543" t="s">
        <v>155</v>
      </c>
      <c r="G543">
        <v>4</v>
      </c>
      <c r="H543">
        <v>2</v>
      </c>
      <c r="I543" t="s">
        <v>138</v>
      </c>
      <c r="J543" t="s">
        <v>132</v>
      </c>
      <c r="K543">
        <v>2</v>
      </c>
      <c r="L543" t="s">
        <v>139</v>
      </c>
      <c r="M543">
        <v>0.9</v>
      </c>
      <c r="N543">
        <v>0.5</v>
      </c>
      <c r="O543">
        <v>0.45</v>
      </c>
      <c r="P543" t="s">
        <v>734</v>
      </c>
    </row>
    <row r="544" spans="1:16" x14ac:dyDescent="0.25">
      <c r="A544">
        <v>22</v>
      </c>
      <c r="B544" t="s">
        <v>717</v>
      </c>
      <c r="C544">
        <v>5</v>
      </c>
      <c r="D544" t="s">
        <v>141</v>
      </c>
      <c r="E544">
        <v>1</v>
      </c>
      <c r="F544" t="s">
        <v>156</v>
      </c>
      <c r="G544">
        <v>4</v>
      </c>
      <c r="H544">
        <v>3</v>
      </c>
      <c r="I544" t="s">
        <v>138</v>
      </c>
      <c r="J544" t="s">
        <v>135</v>
      </c>
      <c r="K544">
        <v>1</v>
      </c>
      <c r="L544" t="s">
        <v>142</v>
      </c>
      <c r="M544">
        <v>1.1499999999999999</v>
      </c>
      <c r="N544">
        <v>0.5</v>
      </c>
      <c r="O544">
        <v>0.57499999999999996</v>
      </c>
      <c r="P544" t="s">
        <v>735</v>
      </c>
    </row>
    <row r="545" spans="1:16" x14ac:dyDescent="0.25">
      <c r="A545">
        <v>22</v>
      </c>
      <c r="B545" t="s">
        <v>717</v>
      </c>
      <c r="C545">
        <v>5</v>
      </c>
      <c r="D545" t="s">
        <v>141</v>
      </c>
      <c r="E545">
        <v>1</v>
      </c>
      <c r="F545" t="s">
        <v>157</v>
      </c>
      <c r="G545">
        <v>4</v>
      </c>
      <c r="H545">
        <v>4</v>
      </c>
      <c r="I545" t="s">
        <v>138</v>
      </c>
      <c r="J545" t="s">
        <v>138</v>
      </c>
      <c r="K545">
        <v>5</v>
      </c>
      <c r="L545" t="s">
        <v>130</v>
      </c>
      <c r="M545">
        <v>1</v>
      </c>
      <c r="N545">
        <v>0.5</v>
      </c>
      <c r="O545">
        <v>0.5</v>
      </c>
      <c r="P545" t="s">
        <v>736</v>
      </c>
    </row>
    <row r="546" spans="1:16" x14ac:dyDescent="0.25">
      <c r="A546">
        <v>22</v>
      </c>
      <c r="B546" t="s">
        <v>717</v>
      </c>
      <c r="C546">
        <v>5</v>
      </c>
      <c r="D546" t="s">
        <v>141</v>
      </c>
      <c r="E546">
        <v>1</v>
      </c>
      <c r="F546" t="s">
        <v>158</v>
      </c>
      <c r="G546">
        <v>4</v>
      </c>
      <c r="H546">
        <v>5</v>
      </c>
      <c r="I546" t="s">
        <v>138</v>
      </c>
      <c r="J546" t="s">
        <v>141</v>
      </c>
      <c r="K546">
        <v>3</v>
      </c>
      <c r="L546" t="s">
        <v>133</v>
      </c>
      <c r="M546">
        <v>0.5</v>
      </c>
      <c r="N546">
        <v>0.5</v>
      </c>
      <c r="O546">
        <v>0.25</v>
      </c>
      <c r="P546" t="s">
        <v>737</v>
      </c>
    </row>
    <row r="547" spans="1:16" x14ac:dyDescent="0.25">
      <c r="A547">
        <v>22</v>
      </c>
      <c r="B547" t="s">
        <v>717</v>
      </c>
      <c r="C547">
        <v>5</v>
      </c>
      <c r="D547" t="s">
        <v>141</v>
      </c>
      <c r="E547">
        <v>1</v>
      </c>
      <c r="F547" t="s">
        <v>159</v>
      </c>
      <c r="G547">
        <v>5</v>
      </c>
      <c r="H547">
        <v>1</v>
      </c>
      <c r="I547" t="s">
        <v>141</v>
      </c>
      <c r="J547" t="s">
        <v>129</v>
      </c>
      <c r="K547">
        <v>3</v>
      </c>
      <c r="L547" t="s">
        <v>133</v>
      </c>
      <c r="M547">
        <v>0.5</v>
      </c>
      <c r="N547">
        <v>1</v>
      </c>
      <c r="O547">
        <v>0.5</v>
      </c>
      <c r="P547" t="s">
        <v>738</v>
      </c>
    </row>
    <row r="548" spans="1:16" x14ac:dyDescent="0.25">
      <c r="A548">
        <v>22</v>
      </c>
      <c r="B548" t="s">
        <v>717</v>
      </c>
      <c r="C548">
        <v>5</v>
      </c>
      <c r="D548" t="s">
        <v>141</v>
      </c>
      <c r="E548">
        <v>1</v>
      </c>
      <c r="F548" t="s">
        <v>160</v>
      </c>
      <c r="G548">
        <v>5</v>
      </c>
      <c r="H548">
        <v>2</v>
      </c>
      <c r="I548" t="s">
        <v>141</v>
      </c>
      <c r="J548" t="s">
        <v>132</v>
      </c>
      <c r="K548">
        <v>4</v>
      </c>
      <c r="L548" t="s">
        <v>136</v>
      </c>
      <c r="M548">
        <v>0</v>
      </c>
      <c r="N548">
        <v>1</v>
      </c>
      <c r="O548">
        <v>0</v>
      </c>
      <c r="P548" t="s">
        <v>739</v>
      </c>
    </row>
    <row r="549" spans="1:16" x14ac:dyDescent="0.25">
      <c r="A549">
        <v>22</v>
      </c>
      <c r="B549" t="s">
        <v>717</v>
      </c>
      <c r="C549">
        <v>5</v>
      </c>
      <c r="D549" t="s">
        <v>141</v>
      </c>
      <c r="E549">
        <v>1</v>
      </c>
      <c r="F549" t="s">
        <v>161</v>
      </c>
      <c r="G549">
        <v>5</v>
      </c>
      <c r="H549">
        <v>3</v>
      </c>
      <c r="I549" t="s">
        <v>141</v>
      </c>
      <c r="J549" t="s">
        <v>135</v>
      </c>
      <c r="K549">
        <v>2</v>
      </c>
      <c r="L549" t="s">
        <v>139</v>
      </c>
      <c r="M549">
        <v>0.9</v>
      </c>
      <c r="N549">
        <v>1</v>
      </c>
      <c r="O549">
        <v>0.9</v>
      </c>
      <c r="P549" t="s">
        <v>740</v>
      </c>
    </row>
    <row r="550" spans="1:16" x14ac:dyDescent="0.25">
      <c r="A550">
        <v>22</v>
      </c>
      <c r="B550" t="s">
        <v>717</v>
      </c>
      <c r="C550">
        <v>5</v>
      </c>
      <c r="D550" t="s">
        <v>141</v>
      </c>
      <c r="E550">
        <v>1</v>
      </c>
      <c r="F550" t="s">
        <v>162</v>
      </c>
      <c r="G550">
        <v>5</v>
      </c>
      <c r="H550">
        <v>4</v>
      </c>
      <c r="I550" t="s">
        <v>141</v>
      </c>
      <c r="J550" t="s">
        <v>138</v>
      </c>
      <c r="K550">
        <v>1</v>
      </c>
      <c r="L550" t="s">
        <v>142</v>
      </c>
      <c r="M550">
        <v>1.1499999999999999</v>
      </c>
      <c r="N550">
        <v>1</v>
      </c>
      <c r="O550">
        <v>1.1499999999999999</v>
      </c>
      <c r="P550" t="s">
        <v>741</v>
      </c>
    </row>
    <row r="551" spans="1:16" x14ac:dyDescent="0.25">
      <c r="A551">
        <v>22</v>
      </c>
      <c r="B551" t="s">
        <v>717</v>
      </c>
      <c r="C551">
        <v>5</v>
      </c>
      <c r="D551" t="s">
        <v>141</v>
      </c>
      <c r="E551">
        <v>1</v>
      </c>
      <c r="F551" t="s">
        <v>163</v>
      </c>
      <c r="G551">
        <v>5</v>
      </c>
      <c r="H551">
        <v>5</v>
      </c>
      <c r="I551" t="s">
        <v>141</v>
      </c>
      <c r="J551" t="s">
        <v>141</v>
      </c>
      <c r="K551">
        <v>5</v>
      </c>
      <c r="L551" t="s">
        <v>130</v>
      </c>
      <c r="M551">
        <v>1</v>
      </c>
      <c r="N551">
        <v>1</v>
      </c>
      <c r="O551">
        <v>1</v>
      </c>
      <c r="P551" t="s">
        <v>742</v>
      </c>
    </row>
    <row r="552" spans="1:16" x14ac:dyDescent="0.25">
      <c r="A552">
        <v>23</v>
      </c>
      <c r="B552" t="s">
        <v>743</v>
      </c>
      <c r="C552">
        <v>3</v>
      </c>
      <c r="D552" t="s">
        <v>135</v>
      </c>
      <c r="E552">
        <v>1</v>
      </c>
      <c r="F552" t="s">
        <v>131</v>
      </c>
      <c r="G552">
        <v>1</v>
      </c>
      <c r="H552">
        <v>1</v>
      </c>
      <c r="I552" t="s">
        <v>129</v>
      </c>
      <c r="J552" t="s">
        <v>129</v>
      </c>
      <c r="K552">
        <v>5</v>
      </c>
      <c r="L552" t="s">
        <v>130</v>
      </c>
      <c r="M552">
        <v>1</v>
      </c>
      <c r="N552">
        <v>0</v>
      </c>
      <c r="O552">
        <v>0</v>
      </c>
      <c r="P552" t="s">
        <v>744</v>
      </c>
    </row>
    <row r="553" spans="1:16" x14ac:dyDescent="0.25">
      <c r="A553">
        <v>23</v>
      </c>
      <c r="B553" t="s">
        <v>743</v>
      </c>
      <c r="C553">
        <v>3</v>
      </c>
      <c r="D553" t="s">
        <v>135</v>
      </c>
      <c r="E553">
        <v>1</v>
      </c>
      <c r="F553" t="s">
        <v>134</v>
      </c>
      <c r="G553">
        <v>1</v>
      </c>
      <c r="H553">
        <v>2</v>
      </c>
      <c r="I553" t="s">
        <v>129</v>
      </c>
      <c r="J553" t="s">
        <v>132</v>
      </c>
      <c r="K553">
        <v>3</v>
      </c>
      <c r="L553" t="s">
        <v>133</v>
      </c>
      <c r="M553">
        <v>0.5</v>
      </c>
      <c r="N553">
        <v>0</v>
      </c>
      <c r="O553">
        <v>0</v>
      </c>
      <c r="P553" t="s">
        <v>745</v>
      </c>
    </row>
    <row r="554" spans="1:16" x14ac:dyDescent="0.25">
      <c r="A554">
        <v>23</v>
      </c>
      <c r="B554" t="s">
        <v>743</v>
      </c>
      <c r="C554">
        <v>3</v>
      </c>
      <c r="D554" t="s">
        <v>135</v>
      </c>
      <c r="E554">
        <v>1</v>
      </c>
      <c r="F554" t="s">
        <v>137</v>
      </c>
      <c r="G554">
        <v>1</v>
      </c>
      <c r="H554">
        <v>3</v>
      </c>
      <c r="I554" t="s">
        <v>129</v>
      </c>
      <c r="J554" t="s">
        <v>135</v>
      </c>
      <c r="K554">
        <v>4</v>
      </c>
      <c r="L554" t="s">
        <v>136</v>
      </c>
      <c r="M554">
        <v>0</v>
      </c>
      <c r="N554">
        <v>0</v>
      </c>
      <c r="O554">
        <v>0</v>
      </c>
      <c r="P554" t="s">
        <v>746</v>
      </c>
    </row>
    <row r="555" spans="1:16" x14ac:dyDescent="0.25">
      <c r="A555">
        <v>23</v>
      </c>
      <c r="B555" t="s">
        <v>743</v>
      </c>
      <c r="C555">
        <v>3</v>
      </c>
      <c r="D555" t="s">
        <v>135</v>
      </c>
      <c r="E555">
        <v>1</v>
      </c>
      <c r="F555" t="s">
        <v>140</v>
      </c>
      <c r="G555">
        <v>1</v>
      </c>
      <c r="H555">
        <v>4</v>
      </c>
      <c r="I555" t="s">
        <v>129</v>
      </c>
      <c r="J555" t="s">
        <v>138</v>
      </c>
      <c r="K555">
        <v>2</v>
      </c>
      <c r="L555" t="s">
        <v>139</v>
      </c>
      <c r="M555">
        <v>0.9</v>
      </c>
      <c r="N555">
        <v>0</v>
      </c>
      <c r="O555">
        <v>0</v>
      </c>
      <c r="P555" t="s">
        <v>747</v>
      </c>
    </row>
    <row r="556" spans="1:16" x14ac:dyDescent="0.25">
      <c r="A556">
        <v>23</v>
      </c>
      <c r="B556" t="s">
        <v>743</v>
      </c>
      <c r="C556">
        <v>3</v>
      </c>
      <c r="D556" t="s">
        <v>135</v>
      </c>
      <c r="E556">
        <v>1</v>
      </c>
      <c r="F556" t="s">
        <v>143</v>
      </c>
      <c r="G556">
        <v>1</v>
      </c>
      <c r="H556">
        <v>5</v>
      </c>
      <c r="I556" t="s">
        <v>129</v>
      </c>
      <c r="J556" t="s">
        <v>141</v>
      </c>
      <c r="K556">
        <v>1</v>
      </c>
      <c r="L556" t="s">
        <v>142</v>
      </c>
      <c r="M556">
        <v>1.1499999999999999</v>
      </c>
      <c r="N556">
        <v>0</v>
      </c>
      <c r="O556">
        <v>0</v>
      </c>
      <c r="P556" t="s">
        <v>748</v>
      </c>
    </row>
    <row r="557" spans="1:16" x14ac:dyDescent="0.25">
      <c r="A557">
        <v>23</v>
      </c>
      <c r="B557" t="s">
        <v>743</v>
      </c>
      <c r="C557">
        <v>3</v>
      </c>
      <c r="D557" t="s">
        <v>135</v>
      </c>
      <c r="E557">
        <v>1</v>
      </c>
      <c r="F557" t="s">
        <v>144</v>
      </c>
      <c r="G557">
        <v>2</v>
      </c>
      <c r="H557">
        <v>1</v>
      </c>
      <c r="I557" t="s">
        <v>132</v>
      </c>
      <c r="J557" t="s">
        <v>129</v>
      </c>
      <c r="K557">
        <v>1</v>
      </c>
      <c r="L557" t="s">
        <v>142</v>
      </c>
      <c r="M557">
        <v>1.1499999999999999</v>
      </c>
      <c r="N557">
        <v>0.5</v>
      </c>
      <c r="O557">
        <v>0.57499999999999996</v>
      </c>
      <c r="P557" t="s">
        <v>749</v>
      </c>
    </row>
    <row r="558" spans="1:16" x14ac:dyDescent="0.25">
      <c r="A558">
        <v>23</v>
      </c>
      <c r="B558" t="s">
        <v>743</v>
      </c>
      <c r="C558">
        <v>3</v>
      </c>
      <c r="D558" t="s">
        <v>135</v>
      </c>
      <c r="E558">
        <v>1</v>
      </c>
      <c r="F558" t="s">
        <v>145</v>
      </c>
      <c r="G558">
        <v>2</v>
      </c>
      <c r="H558">
        <v>2</v>
      </c>
      <c r="I558" t="s">
        <v>132</v>
      </c>
      <c r="J558" t="s">
        <v>132</v>
      </c>
      <c r="K558">
        <v>5</v>
      </c>
      <c r="L558" t="s">
        <v>130</v>
      </c>
      <c r="M558">
        <v>1</v>
      </c>
      <c r="N558">
        <v>0.5</v>
      </c>
      <c r="O558">
        <v>0.5</v>
      </c>
      <c r="P558" t="s">
        <v>750</v>
      </c>
    </row>
    <row r="559" spans="1:16" x14ac:dyDescent="0.25">
      <c r="A559">
        <v>23</v>
      </c>
      <c r="B559" t="s">
        <v>743</v>
      </c>
      <c r="C559">
        <v>3</v>
      </c>
      <c r="D559" t="s">
        <v>135</v>
      </c>
      <c r="E559">
        <v>1</v>
      </c>
      <c r="F559" t="s">
        <v>146</v>
      </c>
      <c r="G559">
        <v>2</v>
      </c>
      <c r="H559">
        <v>3</v>
      </c>
      <c r="I559" t="s">
        <v>132</v>
      </c>
      <c r="J559" t="s">
        <v>135</v>
      </c>
      <c r="K559">
        <v>3</v>
      </c>
      <c r="L559" t="s">
        <v>133</v>
      </c>
      <c r="M559">
        <v>0.5</v>
      </c>
      <c r="N559">
        <v>0.5</v>
      </c>
      <c r="O559">
        <v>0.25</v>
      </c>
      <c r="P559" t="s">
        <v>751</v>
      </c>
    </row>
    <row r="560" spans="1:16" x14ac:dyDescent="0.25">
      <c r="A560">
        <v>23</v>
      </c>
      <c r="B560" t="s">
        <v>743</v>
      </c>
      <c r="C560">
        <v>3</v>
      </c>
      <c r="D560" t="s">
        <v>135</v>
      </c>
      <c r="E560">
        <v>1</v>
      </c>
      <c r="F560" t="s">
        <v>147</v>
      </c>
      <c r="G560">
        <v>2</v>
      </c>
      <c r="H560">
        <v>4</v>
      </c>
      <c r="I560" t="s">
        <v>132</v>
      </c>
      <c r="J560" t="s">
        <v>138</v>
      </c>
      <c r="K560">
        <v>4</v>
      </c>
      <c r="L560" t="s">
        <v>136</v>
      </c>
      <c r="M560">
        <v>0</v>
      </c>
      <c r="N560">
        <v>0.5</v>
      </c>
      <c r="O560">
        <v>0</v>
      </c>
      <c r="P560" t="s">
        <v>752</v>
      </c>
    </row>
    <row r="561" spans="1:16" x14ac:dyDescent="0.25">
      <c r="A561">
        <v>23</v>
      </c>
      <c r="B561" t="s">
        <v>743</v>
      </c>
      <c r="C561">
        <v>3</v>
      </c>
      <c r="D561" t="s">
        <v>135</v>
      </c>
      <c r="E561">
        <v>1</v>
      </c>
      <c r="F561" t="s">
        <v>148</v>
      </c>
      <c r="G561">
        <v>2</v>
      </c>
      <c r="H561">
        <v>5</v>
      </c>
      <c r="I561" t="s">
        <v>132</v>
      </c>
      <c r="J561" t="s">
        <v>141</v>
      </c>
      <c r="K561">
        <v>2</v>
      </c>
      <c r="L561" t="s">
        <v>139</v>
      </c>
      <c r="M561">
        <v>0.9</v>
      </c>
      <c r="N561">
        <v>0.5</v>
      </c>
      <c r="O561">
        <v>0.45</v>
      </c>
      <c r="P561" t="s">
        <v>753</v>
      </c>
    </row>
    <row r="562" spans="1:16" x14ac:dyDescent="0.25">
      <c r="A562">
        <v>23</v>
      </c>
      <c r="B562" t="s">
        <v>743</v>
      </c>
      <c r="C562">
        <v>3</v>
      </c>
      <c r="D562" t="s">
        <v>135</v>
      </c>
      <c r="E562">
        <v>1</v>
      </c>
      <c r="F562" t="s">
        <v>149</v>
      </c>
      <c r="G562">
        <v>3</v>
      </c>
      <c r="H562">
        <v>1</v>
      </c>
      <c r="I562" t="s">
        <v>135</v>
      </c>
      <c r="J562" t="s">
        <v>129</v>
      </c>
      <c r="K562">
        <v>2</v>
      </c>
      <c r="L562" t="s">
        <v>139</v>
      </c>
      <c r="M562">
        <v>0.9</v>
      </c>
      <c r="N562">
        <v>1</v>
      </c>
      <c r="O562">
        <v>0.9</v>
      </c>
      <c r="P562" t="s">
        <v>754</v>
      </c>
    </row>
    <row r="563" spans="1:16" x14ac:dyDescent="0.25">
      <c r="A563">
        <v>23</v>
      </c>
      <c r="B563" t="s">
        <v>743</v>
      </c>
      <c r="C563">
        <v>3</v>
      </c>
      <c r="D563" t="s">
        <v>135</v>
      </c>
      <c r="E563">
        <v>1</v>
      </c>
      <c r="F563" t="s">
        <v>150</v>
      </c>
      <c r="G563">
        <v>3</v>
      </c>
      <c r="H563">
        <v>2</v>
      </c>
      <c r="I563" t="s">
        <v>135</v>
      </c>
      <c r="J563" t="s">
        <v>132</v>
      </c>
      <c r="K563">
        <v>1</v>
      </c>
      <c r="L563" t="s">
        <v>142</v>
      </c>
      <c r="M563">
        <v>1.1499999999999999</v>
      </c>
      <c r="N563">
        <v>1</v>
      </c>
      <c r="O563">
        <v>1.1499999999999999</v>
      </c>
      <c r="P563" t="s">
        <v>755</v>
      </c>
    </row>
    <row r="564" spans="1:16" x14ac:dyDescent="0.25">
      <c r="A564">
        <v>23</v>
      </c>
      <c r="B564" t="s">
        <v>743</v>
      </c>
      <c r="C564">
        <v>3</v>
      </c>
      <c r="D564" t="s">
        <v>135</v>
      </c>
      <c r="E564">
        <v>1</v>
      </c>
      <c r="F564" t="s">
        <v>151</v>
      </c>
      <c r="G564">
        <v>3</v>
      </c>
      <c r="H564">
        <v>3</v>
      </c>
      <c r="I564" t="s">
        <v>135</v>
      </c>
      <c r="J564" t="s">
        <v>135</v>
      </c>
      <c r="K564">
        <v>5</v>
      </c>
      <c r="L564" t="s">
        <v>130</v>
      </c>
      <c r="M564">
        <v>1</v>
      </c>
      <c r="N564">
        <v>1</v>
      </c>
      <c r="O564">
        <v>1</v>
      </c>
      <c r="P564" t="s">
        <v>756</v>
      </c>
    </row>
    <row r="565" spans="1:16" x14ac:dyDescent="0.25">
      <c r="A565">
        <v>23</v>
      </c>
      <c r="B565" t="s">
        <v>743</v>
      </c>
      <c r="C565">
        <v>3</v>
      </c>
      <c r="D565" t="s">
        <v>135</v>
      </c>
      <c r="E565">
        <v>1</v>
      </c>
      <c r="F565" t="s">
        <v>152</v>
      </c>
      <c r="G565">
        <v>3</v>
      </c>
      <c r="H565">
        <v>4</v>
      </c>
      <c r="I565" t="s">
        <v>135</v>
      </c>
      <c r="J565" t="s">
        <v>138</v>
      </c>
      <c r="K565">
        <v>3</v>
      </c>
      <c r="L565" t="s">
        <v>133</v>
      </c>
      <c r="M565">
        <v>0.5</v>
      </c>
      <c r="N565">
        <v>1</v>
      </c>
      <c r="O565">
        <v>0.5</v>
      </c>
      <c r="P565" t="s">
        <v>757</v>
      </c>
    </row>
    <row r="566" spans="1:16" x14ac:dyDescent="0.25">
      <c r="A566">
        <v>23</v>
      </c>
      <c r="B566" t="s">
        <v>743</v>
      </c>
      <c r="C566">
        <v>3</v>
      </c>
      <c r="D566" t="s">
        <v>135</v>
      </c>
      <c r="E566">
        <v>1</v>
      </c>
      <c r="F566" t="s">
        <v>153</v>
      </c>
      <c r="G566">
        <v>3</v>
      </c>
      <c r="H566">
        <v>5</v>
      </c>
      <c r="I566" t="s">
        <v>135</v>
      </c>
      <c r="J566" t="s">
        <v>141</v>
      </c>
      <c r="K566">
        <v>4</v>
      </c>
      <c r="L566" t="s">
        <v>136</v>
      </c>
      <c r="M566">
        <v>0</v>
      </c>
      <c r="N566">
        <v>1</v>
      </c>
      <c r="O566">
        <v>0</v>
      </c>
      <c r="P566" t="s">
        <v>758</v>
      </c>
    </row>
    <row r="567" spans="1:16" x14ac:dyDescent="0.25">
      <c r="A567">
        <v>23</v>
      </c>
      <c r="B567" t="s">
        <v>743</v>
      </c>
      <c r="C567">
        <v>3</v>
      </c>
      <c r="D567" t="s">
        <v>135</v>
      </c>
      <c r="E567">
        <v>1</v>
      </c>
      <c r="F567" t="s">
        <v>154</v>
      </c>
      <c r="G567">
        <v>4</v>
      </c>
      <c r="H567">
        <v>1</v>
      </c>
      <c r="I567" t="s">
        <v>138</v>
      </c>
      <c r="J567" t="s">
        <v>129</v>
      </c>
      <c r="K567">
        <v>4</v>
      </c>
      <c r="L567" t="s">
        <v>136</v>
      </c>
      <c r="M567">
        <v>0</v>
      </c>
      <c r="N567">
        <v>1.1499999999999999</v>
      </c>
      <c r="O567">
        <v>0</v>
      </c>
      <c r="P567" t="s">
        <v>759</v>
      </c>
    </row>
    <row r="568" spans="1:16" x14ac:dyDescent="0.25">
      <c r="A568">
        <v>23</v>
      </c>
      <c r="B568" t="s">
        <v>743</v>
      </c>
      <c r="C568">
        <v>3</v>
      </c>
      <c r="D568" t="s">
        <v>135</v>
      </c>
      <c r="E568">
        <v>1</v>
      </c>
      <c r="F568" t="s">
        <v>155</v>
      </c>
      <c r="G568">
        <v>4</v>
      </c>
      <c r="H568">
        <v>2</v>
      </c>
      <c r="I568" t="s">
        <v>138</v>
      </c>
      <c r="J568" t="s">
        <v>132</v>
      </c>
      <c r="K568">
        <v>2</v>
      </c>
      <c r="L568" t="s">
        <v>139</v>
      </c>
      <c r="M568">
        <v>0.9</v>
      </c>
      <c r="N568">
        <v>1.1499999999999999</v>
      </c>
      <c r="O568">
        <v>1.0349999999999999</v>
      </c>
      <c r="P568" t="s">
        <v>760</v>
      </c>
    </row>
    <row r="569" spans="1:16" x14ac:dyDescent="0.25">
      <c r="A569">
        <v>23</v>
      </c>
      <c r="B569" t="s">
        <v>743</v>
      </c>
      <c r="C569">
        <v>3</v>
      </c>
      <c r="D569" t="s">
        <v>135</v>
      </c>
      <c r="E569">
        <v>1</v>
      </c>
      <c r="F569" t="s">
        <v>156</v>
      </c>
      <c r="G569">
        <v>4</v>
      </c>
      <c r="H569">
        <v>3</v>
      </c>
      <c r="I569" t="s">
        <v>138</v>
      </c>
      <c r="J569" t="s">
        <v>135</v>
      </c>
      <c r="K569">
        <v>1</v>
      </c>
      <c r="L569" t="s">
        <v>142</v>
      </c>
      <c r="M569">
        <v>1.1499999999999999</v>
      </c>
      <c r="N569">
        <v>1.1499999999999999</v>
      </c>
      <c r="O569">
        <v>1.3225</v>
      </c>
      <c r="P569" t="s">
        <v>761</v>
      </c>
    </row>
    <row r="570" spans="1:16" x14ac:dyDescent="0.25">
      <c r="A570">
        <v>23</v>
      </c>
      <c r="B570" t="s">
        <v>743</v>
      </c>
      <c r="C570">
        <v>3</v>
      </c>
      <c r="D570" t="s">
        <v>135</v>
      </c>
      <c r="E570">
        <v>1</v>
      </c>
      <c r="F570" t="s">
        <v>157</v>
      </c>
      <c r="G570">
        <v>4</v>
      </c>
      <c r="H570">
        <v>4</v>
      </c>
      <c r="I570" t="s">
        <v>138</v>
      </c>
      <c r="J570" t="s">
        <v>138</v>
      </c>
      <c r="K570">
        <v>5</v>
      </c>
      <c r="L570" t="s">
        <v>130</v>
      </c>
      <c r="M570">
        <v>1</v>
      </c>
      <c r="N570">
        <v>1.1499999999999999</v>
      </c>
      <c r="O570">
        <v>1.1499999999999999</v>
      </c>
      <c r="P570" t="s">
        <v>762</v>
      </c>
    </row>
    <row r="571" spans="1:16" x14ac:dyDescent="0.25">
      <c r="A571">
        <v>23</v>
      </c>
      <c r="B571" t="s">
        <v>743</v>
      </c>
      <c r="C571">
        <v>3</v>
      </c>
      <c r="D571" t="s">
        <v>135</v>
      </c>
      <c r="E571">
        <v>1</v>
      </c>
      <c r="F571" t="s">
        <v>158</v>
      </c>
      <c r="G571">
        <v>4</v>
      </c>
      <c r="H571">
        <v>5</v>
      </c>
      <c r="I571" t="s">
        <v>138</v>
      </c>
      <c r="J571" t="s">
        <v>141</v>
      </c>
      <c r="K571">
        <v>3</v>
      </c>
      <c r="L571" t="s">
        <v>133</v>
      </c>
      <c r="M571">
        <v>0.5</v>
      </c>
      <c r="N571">
        <v>1.1499999999999999</v>
      </c>
      <c r="O571">
        <v>0.57499999999999996</v>
      </c>
      <c r="P571" t="s">
        <v>763</v>
      </c>
    </row>
    <row r="572" spans="1:16" x14ac:dyDescent="0.25">
      <c r="A572">
        <v>23</v>
      </c>
      <c r="B572" t="s">
        <v>743</v>
      </c>
      <c r="C572">
        <v>3</v>
      </c>
      <c r="D572" t="s">
        <v>135</v>
      </c>
      <c r="E572">
        <v>1</v>
      </c>
      <c r="F572" t="s">
        <v>159</v>
      </c>
      <c r="G572">
        <v>5</v>
      </c>
      <c r="H572">
        <v>1</v>
      </c>
      <c r="I572" t="s">
        <v>141</v>
      </c>
      <c r="J572" t="s">
        <v>129</v>
      </c>
      <c r="K572">
        <v>3</v>
      </c>
      <c r="L572" t="s">
        <v>133</v>
      </c>
      <c r="M572">
        <v>0.5</v>
      </c>
      <c r="N572">
        <v>0.9</v>
      </c>
      <c r="O572">
        <v>0.45</v>
      </c>
      <c r="P572" t="s">
        <v>764</v>
      </c>
    </row>
    <row r="573" spans="1:16" x14ac:dyDescent="0.25">
      <c r="A573">
        <v>23</v>
      </c>
      <c r="B573" t="s">
        <v>743</v>
      </c>
      <c r="C573">
        <v>3</v>
      </c>
      <c r="D573" t="s">
        <v>135</v>
      </c>
      <c r="E573">
        <v>1</v>
      </c>
      <c r="F573" t="s">
        <v>160</v>
      </c>
      <c r="G573">
        <v>5</v>
      </c>
      <c r="H573">
        <v>2</v>
      </c>
      <c r="I573" t="s">
        <v>141</v>
      </c>
      <c r="J573" t="s">
        <v>132</v>
      </c>
      <c r="K573">
        <v>4</v>
      </c>
      <c r="L573" t="s">
        <v>136</v>
      </c>
      <c r="M573">
        <v>0</v>
      </c>
      <c r="N573">
        <v>0.9</v>
      </c>
      <c r="O573">
        <v>0</v>
      </c>
      <c r="P573" t="s">
        <v>765</v>
      </c>
    </row>
    <row r="574" spans="1:16" x14ac:dyDescent="0.25">
      <c r="A574">
        <v>23</v>
      </c>
      <c r="B574" t="s">
        <v>743</v>
      </c>
      <c r="C574">
        <v>3</v>
      </c>
      <c r="D574" t="s">
        <v>135</v>
      </c>
      <c r="E574">
        <v>1</v>
      </c>
      <c r="F574" t="s">
        <v>161</v>
      </c>
      <c r="G574">
        <v>5</v>
      </c>
      <c r="H574">
        <v>3</v>
      </c>
      <c r="I574" t="s">
        <v>141</v>
      </c>
      <c r="J574" t="s">
        <v>135</v>
      </c>
      <c r="K574">
        <v>2</v>
      </c>
      <c r="L574" t="s">
        <v>139</v>
      </c>
      <c r="M574">
        <v>0.9</v>
      </c>
      <c r="N574">
        <v>0.9</v>
      </c>
      <c r="O574">
        <v>0.81</v>
      </c>
      <c r="P574" t="s">
        <v>766</v>
      </c>
    </row>
    <row r="575" spans="1:16" x14ac:dyDescent="0.25">
      <c r="A575">
        <v>23</v>
      </c>
      <c r="B575" t="s">
        <v>743</v>
      </c>
      <c r="C575">
        <v>3</v>
      </c>
      <c r="D575" t="s">
        <v>135</v>
      </c>
      <c r="E575">
        <v>1</v>
      </c>
      <c r="F575" t="s">
        <v>162</v>
      </c>
      <c r="G575">
        <v>5</v>
      </c>
      <c r="H575">
        <v>4</v>
      </c>
      <c r="I575" t="s">
        <v>141</v>
      </c>
      <c r="J575" t="s">
        <v>138</v>
      </c>
      <c r="K575">
        <v>1</v>
      </c>
      <c r="L575" t="s">
        <v>142</v>
      </c>
      <c r="M575">
        <v>1.1499999999999999</v>
      </c>
      <c r="N575">
        <v>0.9</v>
      </c>
      <c r="O575">
        <v>1.0349999999999999</v>
      </c>
      <c r="P575" t="s">
        <v>767</v>
      </c>
    </row>
    <row r="576" spans="1:16" x14ac:dyDescent="0.25">
      <c r="A576">
        <v>23</v>
      </c>
      <c r="B576" t="s">
        <v>743</v>
      </c>
      <c r="C576">
        <v>3</v>
      </c>
      <c r="D576" t="s">
        <v>135</v>
      </c>
      <c r="E576">
        <v>1</v>
      </c>
      <c r="F576" t="s">
        <v>163</v>
      </c>
      <c r="G576">
        <v>5</v>
      </c>
      <c r="H576">
        <v>5</v>
      </c>
      <c r="I576" t="s">
        <v>141</v>
      </c>
      <c r="J576" t="s">
        <v>141</v>
      </c>
      <c r="K576">
        <v>5</v>
      </c>
      <c r="L576" t="s">
        <v>130</v>
      </c>
      <c r="M576">
        <v>1</v>
      </c>
      <c r="N576">
        <v>0.9</v>
      </c>
      <c r="O576">
        <v>0.9</v>
      </c>
      <c r="P576" t="s">
        <v>768</v>
      </c>
    </row>
    <row r="577" spans="1:16" x14ac:dyDescent="0.25">
      <c r="A577">
        <v>24</v>
      </c>
      <c r="B577" t="s">
        <v>769</v>
      </c>
      <c r="C577">
        <v>3</v>
      </c>
      <c r="D577" t="s">
        <v>135</v>
      </c>
      <c r="E577">
        <v>1</v>
      </c>
      <c r="F577" t="s">
        <v>131</v>
      </c>
      <c r="G577">
        <v>1</v>
      </c>
      <c r="H577">
        <v>1</v>
      </c>
      <c r="I577" t="s">
        <v>129</v>
      </c>
      <c r="J577" t="s">
        <v>129</v>
      </c>
      <c r="K577">
        <v>5</v>
      </c>
      <c r="L577" t="s">
        <v>130</v>
      </c>
      <c r="M577">
        <v>1</v>
      </c>
      <c r="N577">
        <v>0</v>
      </c>
      <c r="O577">
        <v>0</v>
      </c>
      <c r="P577" t="s">
        <v>770</v>
      </c>
    </row>
    <row r="578" spans="1:16" x14ac:dyDescent="0.25">
      <c r="A578">
        <v>24</v>
      </c>
      <c r="B578" t="s">
        <v>769</v>
      </c>
      <c r="C578">
        <v>3</v>
      </c>
      <c r="D578" t="s">
        <v>135</v>
      </c>
      <c r="E578">
        <v>1</v>
      </c>
      <c r="F578" t="s">
        <v>134</v>
      </c>
      <c r="G578">
        <v>1</v>
      </c>
      <c r="H578">
        <v>2</v>
      </c>
      <c r="I578" t="s">
        <v>129</v>
      </c>
      <c r="J578" t="s">
        <v>132</v>
      </c>
      <c r="K578">
        <v>3</v>
      </c>
      <c r="L578" t="s">
        <v>133</v>
      </c>
      <c r="M578">
        <v>0.5</v>
      </c>
      <c r="N578">
        <v>0</v>
      </c>
      <c r="O578">
        <v>0</v>
      </c>
      <c r="P578" t="s">
        <v>771</v>
      </c>
    </row>
    <row r="579" spans="1:16" x14ac:dyDescent="0.25">
      <c r="A579">
        <v>24</v>
      </c>
      <c r="B579" t="s">
        <v>769</v>
      </c>
      <c r="C579">
        <v>3</v>
      </c>
      <c r="D579" t="s">
        <v>135</v>
      </c>
      <c r="E579">
        <v>1</v>
      </c>
      <c r="F579" t="s">
        <v>137</v>
      </c>
      <c r="G579">
        <v>1</v>
      </c>
      <c r="H579">
        <v>3</v>
      </c>
      <c r="I579" t="s">
        <v>129</v>
      </c>
      <c r="J579" t="s">
        <v>135</v>
      </c>
      <c r="K579">
        <v>4</v>
      </c>
      <c r="L579" t="s">
        <v>136</v>
      </c>
      <c r="M579">
        <v>0</v>
      </c>
      <c r="N579">
        <v>0</v>
      </c>
      <c r="O579">
        <v>0</v>
      </c>
      <c r="P579" t="s">
        <v>772</v>
      </c>
    </row>
    <row r="580" spans="1:16" x14ac:dyDescent="0.25">
      <c r="A580">
        <v>24</v>
      </c>
      <c r="B580" t="s">
        <v>769</v>
      </c>
      <c r="C580">
        <v>3</v>
      </c>
      <c r="D580" t="s">
        <v>135</v>
      </c>
      <c r="E580">
        <v>1</v>
      </c>
      <c r="F580" t="s">
        <v>140</v>
      </c>
      <c r="G580">
        <v>1</v>
      </c>
      <c r="H580">
        <v>4</v>
      </c>
      <c r="I580" t="s">
        <v>129</v>
      </c>
      <c r="J580" t="s">
        <v>138</v>
      </c>
      <c r="K580">
        <v>2</v>
      </c>
      <c r="L580" t="s">
        <v>139</v>
      </c>
      <c r="M580">
        <v>0.9</v>
      </c>
      <c r="N580">
        <v>0</v>
      </c>
      <c r="O580">
        <v>0</v>
      </c>
      <c r="P580" t="s">
        <v>773</v>
      </c>
    </row>
    <row r="581" spans="1:16" x14ac:dyDescent="0.25">
      <c r="A581">
        <v>24</v>
      </c>
      <c r="B581" t="s">
        <v>769</v>
      </c>
      <c r="C581">
        <v>3</v>
      </c>
      <c r="D581" t="s">
        <v>135</v>
      </c>
      <c r="E581">
        <v>1</v>
      </c>
      <c r="F581" t="s">
        <v>143</v>
      </c>
      <c r="G581">
        <v>1</v>
      </c>
      <c r="H581">
        <v>5</v>
      </c>
      <c r="I581" t="s">
        <v>129</v>
      </c>
      <c r="J581" t="s">
        <v>141</v>
      </c>
      <c r="K581">
        <v>1</v>
      </c>
      <c r="L581" t="s">
        <v>142</v>
      </c>
      <c r="M581">
        <v>1.1499999999999999</v>
      </c>
      <c r="N581">
        <v>0</v>
      </c>
      <c r="O581">
        <v>0</v>
      </c>
      <c r="P581" t="s">
        <v>774</v>
      </c>
    </row>
    <row r="582" spans="1:16" x14ac:dyDescent="0.25">
      <c r="A582">
        <v>24</v>
      </c>
      <c r="B582" t="s">
        <v>769</v>
      </c>
      <c r="C582">
        <v>3</v>
      </c>
      <c r="D582" t="s">
        <v>135</v>
      </c>
      <c r="E582">
        <v>1</v>
      </c>
      <c r="F582" t="s">
        <v>144</v>
      </c>
      <c r="G582">
        <v>2</v>
      </c>
      <c r="H582">
        <v>1</v>
      </c>
      <c r="I582" t="s">
        <v>132</v>
      </c>
      <c r="J582" t="s">
        <v>129</v>
      </c>
      <c r="K582">
        <v>1</v>
      </c>
      <c r="L582" t="s">
        <v>142</v>
      </c>
      <c r="M582">
        <v>1.1499999999999999</v>
      </c>
      <c r="N582">
        <v>0.5</v>
      </c>
      <c r="O582">
        <v>0.57499999999999996</v>
      </c>
      <c r="P582" t="s">
        <v>775</v>
      </c>
    </row>
    <row r="583" spans="1:16" x14ac:dyDescent="0.25">
      <c r="A583">
        <v>24</v>
      </c>
      <c r="B583" t="s">
        <v>769</v>
      </c>
      <c r="C583">
        <v>3</v>
      </c>
      <c r="D583" t="s">
        <v>135</v>
      </c>
      <c r="E583">
        <v>1</v>
      </c>
      <c r="F583" t="s">
        <v>145</v>
      </c>
      <c r="G583">
        <v>2</v>
      </c>
      <c r="H583">
        <v>2</v>
      </c>
      <c r="I583" t="s">
        <v>132</v>
      </c>
      <c r="J583" t="s">
        <v>132</v>
      </c>
      <c r="K583">
        <v>5</v>
      </c>
      <c r="L583" t="s">
        <v>130</v>
      </c>
      <c r="M583">
        <v>1</v>
      </c>
      <c r="N583">
        <v>0.5</v>
      </c>
      <c r="O583">
        <v>0.5</v>
      </c>
      <c r="P583" t="s">
        <v>776</v>
      </c>
    </row>
    <row r="584" spans="1:16" x14ac:dyDescent="0.25">
      <c r="A584">
        <v>24</v>
      </c>
      <c r="B584" t="s">
        <v>769</v>
      </c>
      <c r="C584">
        <v>3</v>
      </c>
      <c r="D584" t="s">
        <v>135</v>
      </c>
      <c r="E584">
        <v>1</v>
      </c>
      <c r="F584" t="s">
        <v>146</v>
      </c>
      <c r="G584">
        <v>2</v>
      </c>
      <c r="H584">
        <v>3</v>
      </c>
      <c r="I584" t="s">
        <v>132</v>
      </c>
      <c r="J584" t="s">
        <v>135</v>
      </c>
      <c r="K584">
        <v>3</v>
      </c>
      <c r="L584" t="s">
        <v>133</v>
      </c>
      <c r="M584">
        <v>0.5</v>
      </c>
      <c r="N584">
        <v>0.5</v>
      </c>
      <c r="O584">
        <v>0.25</v>
      </c>
      <c r="P584" t="s">
        <v>777</v>
      </c>
    </row>
    <row r="585" spans="1:16" x14ac:dyDescent="0.25">
      <c r="A585">
        <v>24</v>
      </c>
      <c r="B585" t="s">
        <v>769</v>
      </c>
      <c r="C585">
        <v>3</v>
      </c>
      <c r="D585" t="s">
        <v>135</v>
      </c>
      <c r="E585">
        <v>1</v>
      </c>
      <c r="F585" t="s">
        <v>147</v>
      </c>
      <c r="G585">
        <v>2</v>
      </c>
      <c r="H585">
        <v>4</v>
      </c>
      <c r="I585" t="s">
        <v>132</v>
      </c>
      <c r="J585" t="s">
        <v>138</v>
      </c>
      <c r="K585">
        <v>4</v>
      </c>
      <c r="L585" t="s">
        <v>136</v>
      </c>
      <c r="M585">
        <v>0</v>
      </c>
      <c r="N585">
        <v>0.5</v>
      </c>
      <c r="O585">
        <v>0</v>
      </c>
      <c r="P585" t="s">
        <v>778</v>
      </c>
    </row>
    <row r="586" spans="1:16" x14ac:dyDescent="0.25">
      <c r="A586">
        <v>24</v>
      </c>
      <c r="B586" t="s">
        <v>769</v>
      </c>
      <c r="C586">
        <v>3</v>
      </c>
      <c r="D586" t="s">
        <v>135</v>
      </c>
      <c r="E586">
        <v>1</v>
      </c>
      <c r="F586" t="s">
        <v>148</v>
      </c>
      <c r="G586">
        <v>2</v>
      </c>
      <c r="H586">
        <v>5</v>
      </c>
      <c r="I586" t="s">
        <v>132</v>
      </c>
      <c r="J586" t="s">
        <v>141</v>
      </c>
      <c r="K586">
        <v>2</v>
      </c>
      <c r="L586" t="s">
        <v>139</v>
      </c>
      <c r="M586">
        <v>0.9</v>
      </c>
      <c r="N586">
        <v>0.5</v>
      </c>
      <c r="O586">
        <v>0.45</v>
      </c>
      <c r="P586" t="s">
        <v>779</v>
      </c>
    </row>
    <row r="587" spans="1:16" x14ac:dyDescent="0.25">
      <c r="A587">
        <v>24</v>
      </c>
      <c r="B587" t="s">
        <v>769</v>
      </c>
      <c r="C587">
        <v>3</v>
      </c>
      <c r="D587" t="s">
        <v>135</v>
      </c>
      <c r="E587">
        <v>1</v>
      </c>
      <c r="F587" t="s">
        <v>149</v>
      </c>
      <c r="G587">
        <v>3</v>
      </c>
      <c r="H587">
        <v>1</v>
      </c>
      <c r="I587" t="s">
        <v>135</v>
      </c>
      <c r="J587" t="s">
        <v>129</v>
      </c>
      <c r="K587">
        <v>2</v>
      </c>
      <c r="L587" t="s">
        <v>139</v>
      </c>
      <c r="M587">
        <v>0.9</v>
      </c>
      <c r="N587">
        <v>1</v>
      </c>
      <c r="O587">
        <v>0.9</v>
      </c>
      <c r="P587" t="s">
        <v>780</v>
      </c>
    </row>
    <row r="588" spans="1:16" x14ac:dyDescent="0.25">
      <c r="A588">
        <v>24</v>
      </c>
      <c r="B588" t="s">
        <v>769</v>
      </c>
      <c r="C588">
        <v>3</v>
      </c>
      <c r="D588" t="s">
        <v>135</v>
      </c>
      <c r="E588">
        <v>1</v>
      </c>
      <c r="F588" t="s">
        <v>150</v>
      </c>
      <c r="G588">
        <v>3</v>
      </c>
      <c r="H588">
        <v>2</v>
      </c>
      <c r="I588" t="s">
        <v>135</v>
      </c>
      <c r="J588" t="s">
        <v>132</v>
      </c>
      <c r="K588">
        <v>1</v>
      </c>
      <c r="L588" t="s">
        <v>142</v>
      </c>
      <c r="M588">
        <v>1.1499999999999999</v>
      </c>
      <c r="N588">
        <v>1</v>
      </c>
      <c r="O588">
        <v>1.1499999999999999</v>
      </c>
      <c r="P588" t="s">
        <v>781</v>
      </c>
    </row>
    <row r="589" spans="1:16" x14ac:dyDescent="0.25">
      <c r="A589">
        <v>24</v>
      </c>
      <c r="B589" t="s">
        <v>769</v>
      </c>
      <c r="C589">
        <v>3</v>
      </c>
      <c r="D589" t="s">
        <v>135</v>
      </c>
      <c r="E589">
        <v>1</v>
      </c>
      <c r="F589" t="s">
        <v>151</v>
      </c>
      <c r="G589">
        <v>3</v>
      </c>
      <c r="H589">
        <v>3</v>
      </c>
      <c r="I589" t="s">
        <v>135</v>
      </c>
      <c r="J589" t="s">
        <v>135</v>
      </c>
      <c r="K589">
        <v>5</v>
      </c>
      <c r="L589" t="s">
        <v>130</v>
      </c>
      <c r="M589">
        <v>1</v>
      </c>
      <c r="N589">
        <v>1</v>
      </c>
      <c r="O589">
        <v>1</v>
      </c>
      <c r="P589" t="s">
        <v>782</v>
      </c>
    </row>
    <row r="590" spans="1:16" x14ac:dyDescent="0.25">
      <c r="A590">
        <v>24</v>
      </c>
      <c r="B590" t="s">
        <v>769</v>
      </c>
      <c r="C590">
        <v>3</v>
      </c>
      <c r="D590" t="s">
        <v>135</v>
      </c>
      <c r="E590">
        <v>1</v>
      </c>
      <c r="F590" t="s">
        <v>152</v>
      </c>
      <c r="G590">
        <v>3</v>
      </c>
      <c r="H590">
        <v>4</v>
      </c>
      <c r="I590" t="s">
        <v>135</v>
      </c>
      <c r="J590" t="s">
        <v>138</v>
      </c>
      <c r="K590">
        <v>3</v>
      </c>
      <c r="L590" t="s">
        <v>133</v>
      </c>
      <c r="M590">
        <v>0.5</v>
      </c>
      <c r="N590">
        <v>1</v>
      </c>
      <c r="O590">
        <v>0.5</v>
      </c>
      <c r="P590" t="s">
        <v>783</v>
      </c>
    </row>
    <row r="591" spans="1:16" x14ac:dyDescent="0.25">
      <c r="A591">
        <v>24</v>
      </c>
      <c r="B591" t="s">
        <v>769</v>
      </c>
      <c r="C591">
        <v>3</v>
      </c>
      <c r="D591" t="s">
        <v>135</v>
      </c>
      <c r="E591">
        <v>1</v>
      </c>
      <c r="F591" t="s">
        <v>153</v>
      </c>
      <c r="G591">
        <v>3</v>
      </c>
      <c r="H591">
        <v>5</v>
      </c>
      <c r="I591" t="s">
        <v>135</v>
      </c>
      <c r="J591" t="s">
        <v>141</v>
      </c>
      <c r="K591">
        <v>4</v>
      </c>
      <c r="L591" t="s">
        <v>136</v>
      </c>
      <c r="M591">
        <v>0</v>
      </c>
      <c r="N591">
        <v>1</v>
      </c>
      <c r="O591">
        <v>0</v>
      </c>
      <c r="P591" t="s">
        <v>784</v>
      </c>
    </row>
    <row r="592" spans="1:16" x14ac:dyDescent="0.25">
      <c r="A592">
        <v>24</v>
      </c>
      <c r="B592" t="s">
        <v>769</v>
      </c>
      <c r="C592">
        <v>3</v>
      </c>
      <c r="D592" t="s">
        <v>135</v>
      </c>
      <c r="E592">
        <v>1</v>
      </c>
      <c r="F592" t="s">
        <v>154</v>
      </c>
      <c r="G592">
        <v>4</v>
      </c>
      <c r="H592">
        <v>1</v>
      </c>
      <c r="I592" t="s">
        <v>138</v>
      </c>
      <c r="J592" t="s">
        <v>129</v>
      </c>
      <c r="K592">
        <v>4</v>
      </c>
      <c r="L592" t="s">
        <v>136</v>
      </c>
      <c r="M592">
        <v>0</v>
      </c>
      <c r="N592">
        <v>1.1499999999999999</v>
      </c>
      <c r="O592">
        <v>0</v>
      </c>
      <c r="P592" t="s">
        <v>785</v>
      </c>
    </row>
    <row r="593" spans="1:16" x14ac:dyDescent="0.25">
      <c r="A593">
        <v>24</v>
      </c>
      <c r="B593" t="s">
        <v>769</v>
      </c>
      <c r="C593">
        <v>3</v>
      </c>
      <c r="D593" t="s">
        <v>135</v>
      </c>
      <c r="E593">
        <v>1</v>
      </c>
      <c r="F593" t="s">
        <v>155</v>
      </c>
      <c r="G593">
        <v>4</v>
      </c>
      <c r="H593">
        <v>2</v>
      </c>
      <c r="I593" t="s">
        <v>138</v>
      </c>
      <c r="J593" t="s">
        <v>132</v>
      </c>
      <c r="K593">
        <v>2</v>
      </c>
      <c r="L593" t="s">
        <v>139</v>
      </c>
      <c r="M593">
        <v>0.9</v>
      </c>
      <c r="N593">
        <v>1.1499999999999999</v>
      </c>
      <c r="O593">
        <v>1.0349999999999999</v>
      </c>
      <c r="P593" t="s">
        <v>786</v>
      </c>
    </row>
    <row r="594" spans="1:16" x14ac:dyDescent="0.25">
      <c r="A594">
        <v>24</v>
      </c>
      <c r="B594" t="s">
        <v>769</v>
      </c>
      <c r="C594">
        <v>3</v>
      </c>
      <c r="D594" t="s">
        <v>135</v>
      </c>
      <c r="E594">
        <v>1</v>
      </c>
      <c r="F594" t="s">
        <v>156</v>
      </c>
      <c r="G594">
        <v>4</v>
      </c>
      <c r="H594">
        <v>3</v>
      </c>
      <c r="I594" t="s">
        <v>138</v>
      </c>
      <c r="J594" t="s">
        <v>135</v>
      </c>
      <c r="K594">
        <v>1</v>
      </c>
      <c r="L594" t="s">
        <v>142</v>
      </c>
      <c r="M594">
        <v>1.1499999999999999</v>
      </c>
      <c r="N594">
        <v>1.1499999999999999</v>
      </c>
      <c r="O594">
        <v>1.3225</v>
      </c>
      <c r="P594" t="s">
        <v>787</v>
      </c>
    </row>
    <row r="595" spans="1:16" x14ac:dyDescent="0.25">
      <c r="A595">
        <v>24</v>
      </c>
      <c r="B595" t="s">
        <v>769</v>
      </c>
      <c r="C595">
        <v>3</v>
      </c>
      <c r="D595" t="s">
        <v>135</v>
      </c>
      <c r="E595">
        <v>1</v>
      </c>
      <c r="F595" t="s">
        <v>157</v>
      </c>
      <c r="G595">
        <v>4</v>
      </c>
      <c r="H595">
        <v>4</v>
      </c>
      <c r="I595" t="s">
        <v>138</v>
      </c>
      <c r="J595" t="s">
        <v>138</v>
      </c>
      <c r="K595">
        <v>5</v>
      </c>
      <c r="L595" t="s">
        <v>130</v>
      </c>
      <c r="M595">
        <v>1</v>
      </c>
      <c r="N595">
        <v>1.1499999999999999</v>
      </c>
      <c r="O595">
        <v>1.1499999999999999</v>
      </c>
      <c r="P595" t="s">
        <v>788</v>
      </c>
    </row>
    <row r="596" spans="1:16" x14ac:dyDescent="0.25">
      <c r="A596">
        <v>24</v>
      </c>
      <c r="B596" t="s">
        <v>769</v>
      </c>
      <c r="C596">
        <v>3</v>
      </c>
      <c r="D596" t="s">
        <v>135</v>
      </c>
      <c r="E596">
        <v>1</v>
      </c>
      <c r="F596" t="s">
        <v>158</v>
      </c>
      <c r="G596">
        <v>4</v>
      </c>
      <c r="H596">
        <v>5</v>
      </c>
      <c r="I596" t="s">
        <v>138</v>
      </c>
      <c r="J596" t="s">
        <v>141</v>
      </c>
      <c r="K596">
        <v>3</v>
      </c>
      <c r="L596" t="s">
        <v>133</v>
      </c>
      <c r="M596">
        <v>0.5</v>
      </c>
      <c r="N596">
        <v>1.1499999999999999</v>
      </c>
      <c r="O596">
        <v>0.57499999999999996</v>
      </c>
      <c r="P596" t="s">
        <v>789</v>
      </c>
    </row>
    <row r="597" spans="1:16" x14ac:dyDescent="0.25">
      <c r="A597">
        <v>24</v>
      </c>
      <c r="B597" t="s">
        <v>769</v>
      </c>
      <c r="C597">
        <v>3</v>
      </c>
      <c r="D597" t="s">
        <v>135</v>
      </c>
      <c r="E597">
        <v>1</v>
      </c>
      <c r="F597" t="s">
        <v>159</v>
      </c>
      <c r="G597">
        <v>5</v>
      </c>
      <c r="H597">
        <v>1</v>
      </c>
      <c r="I597" t="s">
        <v>141</v>
      </c>
      <c r="J597" t="s">
        <v>129</v>
      </c>
      <c r="K597">
        <v>3</v>
      </c>
      <c r="L597" t="s">
        <v>133</v>
      </c>
      <c r="M597">
        <v>0.5</v>
      </c>
      <c r="N597">
        <v>0.9</v>
      </c>
      <c r="O597">
        <v>0.45</v>
      </c>
      <c r="P597" t="s">
        <v>790</v>
      </c>
    </row>
    <row r="598" spans="1:16" x14ac:dyDescent="0.25">
      <c r="A598">
        <v>24</v>
      </c>
      <c r="B598" t="s">
        <v>769</v>
      </c>
      <c r="C598">
        <v>3</v>
      </c>
      <c r="D598" t="s">
        <v>135</v>
      </c>
      <c r="E598">
        <v>1</v>
      </c>
      <c r="F598" t="s">
        <v>160</v>
      </c>
      <c r="G598">
        <v>5</v>
      </c>
      <c r="H598">
        <v>2</v>
      </c>
      <c r="I598" t="s">
        <v>141</v>
      </c>
      <c r="J598" t="s">
        <v>132</v>
      </c>
      <c r="K598">
        <v>4</v>
      </c>
      <c r="L598" t="s">
        <v>136</v>
      </c>
      <c r="M598">
        <v>0</v>
      </c>
      <c r="N598">
        <v>0.9</v>
      </c>
      <c r="O598">
        <v>0</v>
      </c>
      <c r="P598" t="s">
        <v>791</v>
      </c>
    </row>
    <row r="599" spans="1:16" x14ac:dyDescent="0.25">
      <c r="A599">
        <v>24</v>
      </c>
      <c r="B599" t="s">
        <v>769</v>
      </c>
      <c r="C599">
        <v>3</v>
      </c>
      <c r="D599" t="s">
        <v>135</v>
      </c>
      <c r="E599">
        <v>1</v>
      </c>
      <c r="F599" t="s">
        <v>161</v>
      </c>
      <c r="G599">
        <v>5</v>
      </c>
      <c r="H599">
        <v>3</v>
      </c>
      <c r="I599" t="s">
        <v>141</v>
      </c>
      <c r="J599" t="s">
        <v>135</v>
      </c>
      <c r="K599">
        <v>2</v>
      </c>
      <c r="L599" t="s">
        <v>139</v>
      </c>
      <c r="M599">
        <v>0.9</v>
      </c>
      <c r="N599">
        <v>0.9</v>
      </c>
      <c r="O599">
        <v>0.81</v>
      </c>
      <c r="P599" t="s">
        <v>792</v>
      </c>
    </row>
    <row r="600" spans="1:16" x14ac:dyDescent="0.25">
      <c r="A600">
        <v>24</v>
      </c>
      <c r="B600" t="s">
        <v>769</v>
      </c>
      <c r="C600">
        <v>3</v>
      </c>
      <c r="D600" t="s">
        <v>135</v>
      </c>
      <c r="E600">
        <v>1</v>
      </c>
      <c r="F600" t="s">
        <v>162</v>
      </c>
      <c r="G600">
        <v>5</v>
      </c>
      <c r="H600">
        <v>4</v>
      </c>
      <c r="I600" t="s">
        <v>141</v>
      </c>
      <c r="J600" t="s">
        <v>138</v>
      </c>
      <c r="K600">
        <v>1</v>
      </c>
      <c r="L600" t="s">
        <v>142</v>
      </c>
      <c r="M600">
        <v>1.1499999999999999</v>
      </c>
      <c r="N600">
        <v>0.9</v>
      </c>
      <c r="O600">
        <v>1.0349999999999999</v>
      </c>
      <c r="P600" t="s">
        <v>793</v>
      </c>
    </row>
    <row r="601" spans="1:16" x14ac:dyDescent="0.25">
      <c r="A601">
        <v>24</v>
      </c>
      <c r="B601" t="s">
        <v>769</v>
      </c>
      <c r="C601">
        <v>3</v>
      </c>
      <c r="D601" t="s">
        <v>135</v>
      </c>
      <c r="E601">
        <v>1</v>
      </c>
      <c r="F601" t="s">
        <v>163</v>
      </c>
      <c r="G601">
        <v>5</v>
      </c>
      <c r="H601">
        <v>5</v>
      </c>
      <c r="I601" t="s">
        <v>141</v>
      </c>
      <c r="J601" t="s">
        <v>141</v>
      </c>
      <c r="K601">
        <v>5</v>
      </c>
      <c r="L601" t="s">
        <v>130</v>
      </c>
      <c r="M601">
        <v>1</v>
      </c>
      <c r="N601">
        <v>0.9</v>
      </c>
      <c r="O601">
        <v>0.9</v>
      </c>
      <c r="P601" t="s">
        <v>794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C6"/>
  <sheetViews>
    <sheetView workbookViewId="0"/>
  </sheetViews>
  <sheetFormatPr defaultRowHeight="15" x14ac:dyDescent="0.25"/>
  <cols>
    <col min="1" max="1" width="13.42578125" bestFit="1" customWidth="1"/>
    <col min="2" max="2" width="19.5703125" bestFit="1" customWidth="1"/>
    <col min="3" max="3" width="18.7109375" bestFit="1" customWidth="1"/>
  </cols>
  <sheetData>
    <row r="1" spans="1:3" x14ac:dyDescent="0.25">
      <c r="A1" t="s">
        <v>4</v>
      </c>
      <c r="B1" t="s">
        <v>892</v>
      </c>
      <c r="C1" t="s">
        <v>893</v>
      </c>
    </row>
    <row r="2" spans="1:3" x14ac:dyDescent="0.25">
      <c r="A2">
        <v>1</v>
      </c>
      <c r="B2" t="s">
        <v>129</v>
      </c>
      <c r="C2" t="s">
        <v>894</v>
      </c>
    </row>
    <row r="3" spans="1:3" x14ac:dyDescent="0.25">
      <c r="A3">
        <v>2</v>
      </c>
      <c r="B3" t="s">
        <v>132</v>
      </c>
      <c r="C3" t="s">
        <v>895</v>
      </c>
    </row>
    <row r="4" spans="1:3" x14ac:dyDescent="0.25">
      <c r="A4">
        <v>3</v>
      </c>
      <c r="B4" t="s">
        <v>135</v>
      </c>
      <c r="C4" t="s">
        <v>896</v>
      </c>
    </row>
    <row r="5" spans="1:3" x14ac:dyDescent="0.25">
      <c r="A5">
        <v>4</v>
      </c>
      <c r="B5" t="s">
        <v>138</v>
      </c>
      <c r="C5" t="s">
        <v>897</v>
      </c>
    </row>
    <row r="6" spans="1:3" x14ac:dyDescent="0.25">
      <c r="A6">
        <v>5</v>
      </c>
      <c r="B6" t="s">
        <v>141</v>
      </c>
      <c r="C6" t="s">
        <v>898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F11"/>
  <sheetViews>
    <sheetView workbookViewId="0"/>
  </sheetViews>
  <sheetFormatPr defaultRowHeight="15" x14ac:dyDescent="0.25"/>
  <cols>
    <col min="1" max="1" width="5" bestFit="1" customWidth="1"/>
    <col min="2" max="2" width="17" bestFit="1" customWidth="1"/>
    <col min="3" max="3" width="10" bestFit="1" customWidth="1"/>
    <col min="4" max="4" width="10.85546875" bestFit="1" customWidth="1"/>
    <col min="5" max="5" width="13.28515625" bestFit="1" customWidth="1"/>
    <col min="6" max="6" width="9.85546875" bestFit="1" customWidth="1"/>
  </cols>
  <sheetData>
    <row r="1" spans="1:6" x14ac:dyDescent="0.25">
      <c r="A1" t="s">
        <v>0</v>
      </c>
      <c r="B1" t="s">
        <v>873</v>
      </c>
      <c r="C1" t="s">
        <v>875</v>
      </c>
      <c r="D1" t="s">
        <v>876</v>
      </c>
      <c r="E1" t="s">
        <v>877</v>
      </c>
      <c r="F1" t="s">
        <v>93</v>
      </c>
    </row>
    <row r="2" spans="1:6" x14ac:dyDescent="0.25">
      <c r="A2">
        <v>1</v>
      </c>
      <c r="B2" t="s">
        <v>899</v>
      </c>
      <c r="C2">
        <v>1</v>
      </c>
      <c r="D2">
        <v>1</v>
      </c>
      <c r="E2">
        <v>1</v>
      </c>
      <c r="F2" t="s">
        <v>900</v>
      </c>
    </row>
    <row r="3" spans="1:6" x14ac:dyDescent="0.25">
      <c r="A3">
        <v>2</v>
      </c>
      <c r="B3" t="s">
        <v>901</v>
      </c>
      <c r="C3">
        <v>2</v>
      </c>
      <c r="D3">
        <v>1</v>
      </c>
      <c r="E3">
        <v>1</v>
      </c>
      <c r="F3" t="s">
        <v>902</v>
      </c>
    </row>
    <row r="4" spans="1:6" x14ac:dyDescent="0.25">
      <c r="A4">
        <v>3</v>
      </c>
      <c r="B4" t="s">
        <v>903</v>
      </c>
      <c r="C4">
        <v>1</v>
      </c>
      <c r="D4">
        <v>2</v>
      </c>
      <c r="E4">
        <v>3</v>
      </c>
      <c r="F4" t="s">
        <v>904</v>
      </c>
    </row>
    <row r="5" spans="1:6" x14ac:dyDescent="0.25">
      <c r="A5">
        <v>4</v>
      </c>
      <c r="B5" t="s">
        <v>905</v>
      </c>
      <c r="C5">
        <v>2</v>
      </c>
      <c r="D5">
        <v>2</v>
      </c>
      <c r="E5">
        <v>3</v>
      </c>
      <c r="F5" t="s">
        <v>906</v>
      </c>
    </row>
    <row r="6" spans="1:6" x14ac:dyDescent="0.25">
      <c r="A6">
        <v>5</v>
      </c>
      <c r="B6" t="s">
        <v>907</v>
      </c>
      <c r="C6">
        <v>1</v>
      </c>
      <c r="D6">
        <v>3</v>
      </c>
      <c r="E6">
        <v>0</v>
      </c>
      <c r="F6" t="s">
        <v>884</v>
      </c>
    </row>
    <row r="7" spans="1:6" x14ac:dyDescent="0.25">
      <c r="A7">
        <v>6</v>
      </c>
      <c r="B7" t="s">
        <v>908</v>
      </c>
      <c r="C7">
        <v>2</v>
      </c>
      <c r="D7">
        <v>3</v>
      </c>
      <c r="E7">
        <v>0</v>
      </c>
      <c r="F7" t="s">
        <v>909</v>
      </c>
    </row>
    <row r="8" spans="1:6" x14ac:dyDescent="0.25">
      <c r="A8">
        <v>7</v>
      </c>
      <c r="B8" t="s">
        <v>910</v>
      </c>
      <c r="C8">
        <v>1</v>
      </c>
      <c r="D8">
        <v>4</v>
      </c>
      <c r="E8">
        <v>5</v>
      </c>
      <c r="F8" t="s">
        <v>911</v>
      </c>
    </row>
    <row r="9" spans="1:6" x14ac:dyDescent="0.25">
      <c r="A9">
        <v>8</v>
      </c>
      <c r="B9" t="s">
        <v>912</v>
      </c>
      <c r="C9">
        <v>2</v>
      </c>
      <c r="D9">
        <v>4</v>
      </c>
      <c r="E9">
        <v>5</v>
      </c>
      <c r="F9" t="s">
        <v>913</v>
      </c>
    </row>
    <row r="10" spans="1:6" x14ac:dyDescent="0.25">
      <c r="A10">
        <v>9</v>
      </c>
      <c r="B10" t="s">
        <v>914</v>
      </c>
      <c r="C10">
        <v>1</v>
      </c>
      <c r="D10">
        <v>5</v>
      </c>
      <c r="E10">
        <v>7</v>
      </c>
      <c r="F10" t="s">
        <v>915</v>
      </c>
    </row>
    <row r="11" spans="1:6" x14ac:dyDescent="0.25">
      <c r="A11">
        <v>10</v>
      </c>
      <c r="B11" t="s">
        <v>916</v>
      </c>
      <c r="C11">
        <v>2</v>
      </c>
      <c r="D11">
        <v>5</v>
      </c>
      <c r="E11">
        <v>7</v>
      </c>
      <c r="F11" t="s">
        <v>917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I13"/>
  <sheetViews>
    <sheetView workbookViewId="0"/>
  </sheetViews>
  <sheetFormatPr defaultRowHeight="15" x14ac:dyDescent="0.25"/>
  <cols>
    <col min="1" max="1" width="11.85546875" bestFit="1" customWidth="1"/>
    <col min="2" max="2" width="16.85546875" bestFit="1" customWidth="1"/>
    <col min="3" max="3" width="17" bestFit="1" customWidth="1"/>
    <col min="4" max="4" width="17.140625" bestFit="1" customWidth="1"/>
    <col min="5" max="5" width="10" bestFit="1" customWidth="1"/>
    <col min="6" max="6" width="10.85546875" bestFit="1" customWidth="1"/>
    <col min="7" max="7" width="13.28515625" bestFit="1" customWidth="1"/>
    <col min="8" max="8" width="18" bestFit="1" customWidth="1"/>
    <col min="9" max="9" width="22.7109375" bestFit="1" customWidth="1"/>
  </cols>
  <sheetData>
    <row r="1" spans="1:9" x14ac:dyDescent="0.25">
      <c r="A1" t="s">
        <v>871</v>
      </c>
      <c r="B1" t="s">
        <v>872</v>
      </c>
      <c r="C1" t="s">
        <v>873</v>
      </c>
      <c r="D1" t="s">
        <v>874</v>
      </c>
      <c r="E1" t="s">
        <v>875</v>
      </c>
      <c r="F1" t="s">
        <v>876</v>
      </c>
      <c r="G1" t="s">
        <v>877</v>
      </c>
      <c r="H1" t="s">
        <v>878</v>
      </c>
      <c r="I1" t="s">
        <v>879</v>
      </c>
    </row>
    <row r="2" spans="1:9" x14ac:dyDescent="0.25">
      <c r="A2">
        <v>1</v>
      </c>
      <c r="B2" t="s">
        <v>854</v>
      </c>
      <c r="C2" t="s">
        <v>859</v>
      </c>
      <c r="D2" t="s">
        <v>880</v>
      </c>
      <c r="E2">
        <v>1</v>
      </c>
      <c r="F2">
        <v>1</v>
      </c>
      <c r="G2">
        <v>1</v>
      </c>
      <c r="H2">
        <v>2</v>
      </c>
      <c r="I2">
        <v>1</v>
      </c>
    </row>
    <row r="3" spans="1:9" x14ac:dyDescent="0.25">
      <c r="A3">
        <v>2</v>
      </c>
      <c r="B3" t="s">
        <v>855</v>
      </c>
      <c r="C3" t="s">
        <v>860</v>
      </c>
      <c r="D3" t="s">
        <v>881</v>
      </c>
      <c r="E3">
        <v>2</v>
      </c>
      <c r="F3">
        <v>1</v>
      </c>
      <c r="G3">
        <v>1</v>
      </c>
      <c r="H3">
        <v>3</v>
      </c>
      <c r="I3">
        <v>1.1499999999999999</v>
      </c>
    </row>
    <row r="4" spans="1:9" x14ac:dyDescent="0.25">
      <c r="A4">
        <v>3</v>
      </c>
      <c r="B4" t="s">
        <v>845</v>
      </c>
      <c r="C4" t="s">
        <v>861</v>
      </c>
      <c r="D4" t="s">
        <v>882</v>
      </c>
      <c r="E4">
        <v>1</v>
      </c>
      <c r="F4">
        <v>3</v>
      </c>
      <c r="G4">
        <v>0</v>
      </c>
      <c r="H4">
        <v>4</v>
      </c>
      <c r="I4">
        <v>1</v>
      </c>
    </row>
    <row r="5" spans="1:9" x14ac:dyDescent="0.25">
      <c r="A5">
        <v>4</v>
      </c>
      <c r="B5" t="s">
        <v>846</v>
      </c>
      <c r="C5" t="s">
        <v>862</v>
      </c>
      <c r="D5" t="s">
        <v>883</v>
      </c>
      <c r="E5">
        <v>2</v>
      </c>
      <c r="F5">
        <v>2</v>
      </c>
      <c r="G5">
        <v>3</v>
      </c>
      <c r="H5">
        <v>5</v>
      </c>
      <c r="I5">
        <v>1</v>
      </c>
    </row>
    <row r="6" spans="1:9" x14ac:dyDescent="0.25">
      <c r="A6">
        <v>5</v>
      </c>
      <c r="B6" t="s">
        <v>847</v>
      </c>
      <c r="C6" t="s">
        <v>863</v>
      </c>
      <c r="D6" t="s">
        <v>884</v>
      </c>
      <c r="E6">
        <v>1</v>
      </c>
      <c r="F6">
        <v>2</v>
      </c>
      <c r="G6">
        <v>3</v>
      </c>
      <c r="H6">
        <v>6</v>
      </c>
      <c r="I6">
        <v>1.1499999999999999</v>
      </c>
    </row>
    <row r="7" spans="1:9" x14ac:dyDescent="0.25">
      <c r="A7">
        <v>6</v>
      </c>
      <c r="B7" t="s">
        <v>848</v>
      </c>
      <c r="C7" t="s">
        <v>864</v>
      </c>
      <c r="D7" t="s">
        <v>885</v>
      </c>
      <c r="E7">
        <v>2</v>
      </c>
      <c r="F7">
        <v>3</v>
      </c>
      <c r="G7">
        <v>0</v>
      </c>
      <c r="H7">
        <v>7</v>
      </c>
      <c r="I7">
        <v>1</v>
      </c>
    </row>
    <row r="8" spans="1:9" x14ac:dyDescent="0.25">
      <c r="A8">
        <v>7</v>
      </c>
      <c r="B8" t="s">
        <v>849</v>
      </c>
      <c r="C8" t="s">
        <v>865</v>
      </c>
      <c r="D8" t="s">
        <v>886</v>
      </c>
      <c r="E8">
        <v>1</v>
      </c>
      <c r="F8">
        <v>4</v>
      </c>
      <c r="G8">
        <v>5</v>
      </c>
      <c r="H8">
        <v>8</v>
      </c>
      <c r="I8">
        <v>1</v>
      </c>
    </row>
    <row r="9" spans="1:9" x14ac:dyDescent="0.25">
      <c r="A9">
        <v>8</v>
      </c>
      <c r="B9" t="s">
        <v>850</v>
      </c>
      <c r="C9" t="s">
        <v>866</v>
      </c>
      <c r="D9" t="s">
        <v>887</v>
      </c>
      <c r="E9">
        <v>2</v>
      </c>
      <c r="F9">
        <v>4</v>
      </c>
      <c r="G9">
        <v>5</v>
      </c>
      <c r="H9">
        <v>9</v>
      </c>
      <c r="I9">
        <v>1.1499999999999999</v>
      </c>
    </row>
    <row r="10" spans="1:9" x14ac:dyDescent="0.25">
      <c r="A10">
        <v>9</v>
      </c>
      <c r="B10" t="s">
        <v>851</v>
      </c>
      <c r="C10" t="s">
        <v>867</v>
      </c>
      <c r="D10" t="s">
        <v>888</v>
      </c>
      <c r="E10">
        <v>1</v>
      </c>
      <c r="F10">
        <v>3</v>
      </c>
      <c r="G10">
        <v>0</v>
      </c>
      <c r="H10">
        <v>10</v>
      </c>
      <c r="I10">
        <v>1</v>
      </c>
    </row>
    <row r="11" spans="1:9" x14ac:dyDescent="0.25">
      <c r="A11">
        <v>10</v>
      </c>
      <c r="B11" t="s">
        <v>858</v>
      </c>
      <c r="C11" t="s">
        <v>868</v>
      </c>
      <c r="D11" t="s">
        <v>889</v>
      </c>
      <c r="E11">
        <v>2</v>
      </c>
      <c r="F11">
        <v>5</v>
      </c>
      <c r="G11">
        <v>7</v>
      </c>
      <c r="H11">
        <v>11</v>
      </c>
      <c r="I11">
        <v>1</v>
      </c>
    </row>
    <row r="12" spans="1:9" x14ac:dyDescent="0.25">
      <c r="A12">
        <v>11</v>
      </c>
      <c r="B12" t="s">
        <v>852</v>
      </c>
      <c r="C12" t="s">
        <v>869</v>
      </c>
      <c r="D12" t="s">
        <v>890</v>
      </c>
      <c r="E12">
        <v>1</v>
      </c>
      <c r="F12">
        <v>5</v>
      </c>
      <c r="G12">
        <v>7</v>
      </c>
      <c r="H12">
        <v>12</v>
      </c>
      <c r="I12">
        <v>1.1499999999999999</v>
      </c>
    </row>
    <row r="13" spans="1:9" x14ac:dyDescent="0.25">
      <c r="A13">
        <v>12</v>
      </c>
      <c r="B13" t="s">
        <v>853</v>
      </c>
      <c r="C13" t="s">
        <v>870</v>
      </c>
      <c r="D13" t="s">
        <v>891</v>
      </c>
      <c r="E13">
        <v>2</v>
      </c>
      <c r="F13">
        <v>3</v>
      </c>
      <c r="G13">
        <v>0</v>
      </c>
      <c r="H13">
        <v>1</v>
      </c>
      <c r="I13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H26"/>
  <sheetViews>
    <sheetView workbookViewId="0"/>
  </sheetViews>
  <sheetFormatPr defaultRowHeight="15" x14ac:dyDescent="0.25"/>
  <cols>
    <col min="1" max="1" width="16.140625" bestFit="1" customWidth="1"/>
    <col min="2" max="2" width="16.7109375" bestFit="1" customWidth="1"/>
    <col min="3" max="3" width="13.140625" bestFit="1" customWidth="1"/>
    <col min="4" max="4" width="16.140625" bestFit="1" customWidth="1"/>
    <col min="5" max="5" width="17.85546875" bestFit="1" customWidth="1"/>
    <col min="6" max="6" width="14.28515625" bestFit="1" customWidth="1"/>
    <col min="7" max="7" width="23.28515625" bestFit="1" customWidth="1"/>
    <col min="8" max="8" width="15.5703125" bestFit="1" customWidth="1"/>
  </cols>
  <sheetData>
    <row r="1" spans="1:8" x14ac:dyDescent="0.25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</row>
    <row r="2" spans="1:8" x14ac:dyDescent="0.25">
      <c r="A2">
        <v>1</v>
      </c>
      <c r="B2">
        <v>1</v>
      </c>
      <c r="C2">
        <v>5</v>
      </c>
      <c r="D2" t="s">
        <v>129</v>
      </c>
      <c r="E2" t="s">
        <v>129</v>
      </c>
      <c r="F2" t="s">
        <v>130</v>
      </c>
      <c r="G2" t="s">
        <v>131</v>
      </c>
      <c r="H2">
        <v>1</v>
      </c>
    </row>
    <row r="3" spans="1:8" x14ac:dyDescent="0.25">
      <c r="A3">
        <v>1</v>
      </c>
      <c r="B3">
        <v>2</v>
      </c>
      <c r="C3">
        <v>3</v>
      </c>
      <c r="D3" t="s">
        <v>129</v>
      </c>
      <c r="E3" t="s">
        <v>132</v>
      </c>
      <c r="F3" t="s">
        <v>133</v>
      </c>
      <c r="G3" t="s">
        <v>134</v>
      </c>
      <c r="H3">
        <v>0.5</v>
      </c>
    </row>
    <row r="4" spans="1:8" x14ac:dyDescent="0.25">
      <c r="A4">
        <v>1</v>
      </c>
      <c r="B4">
        <v>3</v>
      </c>
      <c r="C4">
        <v>4</v>
      </c>
      <c r="D4" t="s">
        <v>129</v>
      </c>
      <c r="E4" t="s">
        <v>135</v>
      </c>
      <c r="F4" t="s">
        <v>136</v>
      </c>
      <c r="G4" t="s">
        <v>137</v>
      </c>
      <c r="H4">
        <v>0</v>
      </c>
    </row>
    <row r="5" spans="1:8" x14ac:dyDescent="0.25">
      <c r="A5">
        <v>1</v>
      </c>
      <c r="B5">
        <v>4</v>
      </c>
      <c r="C5">
        <v>2</v>
      </c>
      <c r="D5" t="s">
        <v>129</v>
      </c>
      <c r="E5" t="s">
        <v>138</v>
      </c>
      <c r="F5" t="s">
        <v>139</v>
      </c>
      <c r="G5" t="s">
        <v>140</v>
      </c>
      <c r="H5">
        <v>0.9</v>
      </c>
    </row>
    <row r="6" spans="1:8" x14ac:dyDescent="0.25">
      <c r="A6">
        <v>1</v>
      </c>
      <c r="B6">
        <v>5</v>
      </c>
      <c r="C6">
        <v>1</v>
      </c>
      <c r="D6" t="s">
        <v>129</v>
      </c>
      <c r="E6" t="s">
        <v>141</v>
      </c>
      <c r="F6" t="s">
        <v>142</v>
      </c>
      <c r="G6" t="s">
        <v>143</v>
      </c>
      <c r="H6">
        <v>1.1499999999999999</v>
      </c>
    </row>
    <row r="7" spans="1:8" x14ac:dyDescent="0.25">
      <c r="A7">
        <v>2</v>
      </c>
      <c r="B7">
        <v>1</v>
      </c>
      <c r="C7">
        <v>1</v>
      </c>
      <c r="D7" t="s">
        <v>132</v>
      </c>
      <c r="E7" t="s">
        <v>129</v>
      </c>
      <c r="F7" t="s">
        <v>142</v>
      </c>
      <c r="G7" t="s">
        <v>144</v>
      </c>
      <c r="H7">
        <v>1.1499999999999999</v>
      </c>
    </row>
    <row r="8" spans="1:8" x14ac:dyDescent="0.25">
      <c r="A8">
        <v>2</v>
      </c>
      <c r="B8">
        <v>2</v>
      </c>
      <c r="C8">
        <v>5</v>
      </c>
      <c r="D8" t="s">
        <v>132</v>
      </c>
      <c r="E8" t="s">
        <v>132</v>
      </c>
      <c r="F8" t="s">
        <v>130</v>
      </c>
      <c r="G8" t="s">
        <v>145</v>
      </c>
      <c r="H8">
        <v>1</v>
      </c>
    </row>
    <row r="9" spans="1:8" x14ac:dyDescent="0.25">
      <c r="A9">
        <v>2</v>
      </c>
      <c r="B9">
        <v>3</v>
      </c>
      <c r="C9">
        <v>3</v>
      </c>
      <c r="D9" t="s">
        <v>132</v>
      </c>
      <c r="E9" t="s">
        <v>135</v>
      </c>
      <c r="F9" t="s">
        <v>133</v>
      </c>
      <c r="G9" t="s">
        <v>146</v>
      </c>
      <c r="H9">
        <v>0.5</v>
      </c>
    </row>
    <row r="10" spans="1:8" x14ac:dyDescent="0.25">
      <c r="A10">
        <v>2</v>
      </c>
      <c r="B10">
        <v>4</v>
      </c>
      <c r="C10">
        <v>4</v>
      </c>
      <c r="D10" t="s">
        <v>132</v>
      </c>
      <c r="E10" t="s">
        <v>138</v>
      </c>
      <c r="F10" t="s">
        <v>136</v>
      </c>
      <c r="G10" t="s">
        <v>147</v>
      </c>
      <c r="H10">
        <v>0</v>
      </c>
    </row>
    <row r="11" spans="1:8" x14ac:dyDescent="0.25">
      <c r="A11">
        <v>2</v>
      </c>
      <c r="B11">
        <v>5</v>
      </c>
      <c r="C11">
        <v>2</v>
      </c>
      <c r="D11" t="s">
        <v>132</v>
      </c>
      <c r="E11" t="s">
        <v>141</v>
      </c>
      <c r="F11" t="s">
        <v>139</v>
      </c>
      <c r="G11" t="s">
        <v>148</v>
      </c>
      <c r="H11">
        <v>0.9</v>
      </c>
    </row>
    <row r="12" spans="1:8" x14ac:dyDescent="0.25">
      <c r="A12">
        <v>3</v>
      </c>
      <c r="B12">
        <v>1</v>
      </c>
      <c r="C12">
        <v>2</v>
      </c>
      <c r="D12" t="s">
        <v>135</v>
      </c>
      <c r="E12" t="s">
        <v>129</v>
      </c>
      <c r="F12" t="s">
        <v>139</v>
      </c>
      <c r="G12" t="s">
        <v>149</v>
      </c>
      <c r="H12">
        <v>0.9</v>
      </c>
    </row>
    <row r="13" spans="1:8" x14ac:dyDescent="0.25">
      <c r="A13">
        <v>3</v>
      </c>
      <c r="B13">
        <v>2</v>
      </c>
      <c r="C13">
        <v>1</v>
      </c>
      <c r="D13" t="s">
        <v>135</v>
      </c>
      <c r="E13" t="s">
        <v>132</v>
      </c>
      <c r="F13" t="s">
        <v>142</v>
      </c>
      <c r="G13" t="s">
        <v>150</v>
      </c>
      <c r="H13">
        <v>1.1499999999999999</v>
      </c>
    </row>
    <row r="14" spans="1:8" x14ac:dyDescent="0.25">
      <c r="A14">
        <v>3</v>
      </c>
      <c r="B14">
        <v>3</v>
      </c>
      <c r="C14">
        <v>5</v>
      </c>
      <c r="D14" t="s">
        <v>135</v>
      </c>
      <c r="E14" t="s">
        <v>135</v>
      </c>
      <c r="F14" t="s">
        <v>130</v>
      </c>
      <c r="G14" t="s">
        <v>151</v>
      </c>
      <c r="H14">
        <v>1</v>
      </c>
    </row>
    <row r="15" spans="1:8" x14ac:dyDescent="0.25">
      <c r="A15">
        <v>3</v>
      </c>
      <c r="B15">
        <v>4</v>
      </c>
      <c r="C15">
        <v>3</v>
      </c>
      <c r="D15" t="s">
        <v>135</v>
      </c>
      <c r="E15" t="s">
        <v>138</v>
      </c>
      <c r="F15" t="s">
        <v>133</v>
      </c>
      <c r="G15" t="s">
        <v>152</v>
      </c>
      <c r="H15">
        <v>0.5</v>
      </c>
    </row>
    <row r="16" spans="1:8" x14ac:dyDescent="0.25">
      <c r="A16">
        <v>3</v>
      </c>
      <c r="B16">
        <v>5</v>
      </c>
      <c r="C16">
        <v>4</v>
      </c>
      <c r="D16" t="s">
        <v>135</v>
      </c>
      <c r="E16" t="s">
        <v>141</v>
      </c>
      <c r="F16" t="s">
        <v>136</v>
      </c>
      <c r="G16" t="s">
        <v>153</v>
      </c>
      <c r="H16">
        <v>0</v>
      </c>
    </row>
    <row r="17" spans="1:8" x14ac:dyDescent="0.25">
      <c r="A17">
        <v>4</v>
      </c>
      <c r="B17">
        <v>1</v>
      </c>
      <c r="C17">
        <v>4</v>
      </c>
      <c r="D17" t="s">
        <v>138</v>
      </c>
      <c r="E17" t="s">
        <v>129</v>
      </c>
      <c r="F17" t="s">
        <v>136</v>
      </c>
      <c r="G17" t="s">
        <v>154</v>
      </c>
      <c r="H17">
        <v>0</v>
      </c>
    </row>
    <row r="18" spans="1:8" x14ac:dyDescent="0.25">
      <c r="A18">
        <v>4</v>
      </c>
      <c r="B18">
        <v>2</v>
      </c>
      <c r="C18">
        <v>2</v>
      </c>
      <c r="D18" t="s">
        <v>138</v>
      </c>
      <c r="E18" t="s">
        <v>132</v>
      </c>
      <c r="F18" t="s">
        <v>139</v>
      </c>
      <c r="G18" t="s">
        <v>155</v>
      </c>
      <c r="H18">
        <v>0.9</v>
      </c>
    </row>
    <row r="19" spans="1:8" x14ac:dyDescent="0.25">
      <c r="A19">
        <v>4</v>
      </c>
      <c r="B19">
        <v>3</v>
      </c>
      <c r="C19">
        <v>1</v>
      </c>
      <c r="D19" t="s">
        <v>138</v>
      </c>
      <c r="E19" t="s">
        <v>135</v>
      </c>
      <c r="F19" t="s">
        <v>142</v>
      </c>
      <c r="G19" t="s">
        <v>156</v>
      </c>
      <c r="H19">
        <v>1.1499999999999999</v>
      </c>
    </row>
    <row r="20" spans="1:8" x14ac:dyDescent="0.25">
      <c r="A20">
        <v>4</v>
      </c>
      <c r="B20">
        <v>4</v>
      </c>
      <c r="C20">
        <v>5</v>
      </c>
      <c r="D20" t="s">
        <v>138</v>
      </c>
      <c r="E20" t="s">
        <v>138</v>
      </c>
      <c r="F20" t="s">
        <v>130</v>
      </c>
      <c r="G20" t="s">
        <v>157</v>
      </c>
      <c r="H20">
        <v>1</v>
      </c>
    </row>
    <row r="21" spans="1:8" x14ac:dyDescent="0.25">
      <c r="A21">
        <v>4</v>
      </c>
      <c r="B21">
        <v>5</v>
      </c>
      <c r="C21">
        <v>3</v>
      </c>
      <c r="D21" t="s">
        <v>138</v>
      </c>
      <c r="E21" t="s">
        <v>141</v>
      </c>
      <c r="F21" t="s">
        <v>133</v>
      </c>
      <c r="G21" t="s">
        <v>158</v>
      </c>
      <c r="H21">
        <v>0.5</v>
      </c>
    </row>
    <row r="22" spans="1:8" x14ac:dyDescent="0.25">
      <c r="A22">
        <v>5</v>
      </c>
      <c r="B22">
        <v>1</v>
      </c>
      <c r="C22">
        <v>3</v>
      </c>
      <c r="D22" t="s">
        <v>141</v>
      </c>
      <c r="E22" t="s">
        <v>129</v>
      </c>
      <c r="F22" t="s">
        <v>133</v>
      </c>
      <c r="G22" t="s">
        <v>159</v>
      </c>
      <c r="H22">
        <v>0.5</v>
      </c>
    </row>
    <row r="23" spans="1:8" x14ac:dyDescent="0.25">
      <c r="A23">
        <v>5</v>
      </c>
      <c r="B23">
        <v>2</v>
      </c>
      <c r="C23">
        <v>4</v>
      </c>
      <c r="D23" t="s">
        <v>141</v>
      </c>
      <c r="E23" t="s">
        <v>132</v>
      </c>
      <c r="F23" t="s">
        <v>136</v>
      </c>
      <c r="G23" t="s">
        <v>160</v>
      </c>
      <c r="H23">
        <v>0</v>
      </c>
    </row>
    <row r="24" spans="1:8" x14ac:dyDescent="0.25">
      <c r="A24">
        <v>5</v>
      </c>
      <c r="B24">
        <v>3</v>
      </c>
      <c r="C24">
        <v>2</v>
      </c>
      <c r="D24" t="s">
        <v>141</v>
      </c>
      <c r="E24" t="s">
        <v>135</v>
      </c>
      <c r="F24" t="s">
        <v>139</v>
      </c>
      <c r="G24" t="s">
        <v>161</v>
      </c>
      <c r="H24">
        <v>0.9</v>
      </c>
    </row>
    <row r="25" spans="1:8" x14ac:dyDescent="0.25">
      <c r="A25">
        <v>5</v>
      </c>
      <c r="B25">
        <v>4</v>
      </c>
      <c r="C25">
        <v>1</v>
      </c>
      <c r="D25" t="s">
        <v>141</v>
      </c>
      <c r="E25" t="s">
        <v>138</v>
      </c>
      <c r="F25" t="s">
        <v>142</v>
      </c>
      <c r="G25" t="s">
        <v>162</v>
      </c>
      <c r="H25">
        <v>1.1499999999999999</v>
      </c>
    </row>
    <row r="26" spans="1:8" x14ac:dyDescent="0.25">
      <c r="A26">
        <v>5</v>
      </c>
      <c r="B26">
        <v>5</v>
      </c>
      <c r="C26">
        <v>5</v>
      </c>
      <c r="D26" t="s">
        <v>141</v>
      </c>
      <c r="E26" t="s">
        <v>141</v>
      </c>
      <c r="F26" t="s">
        <v>130</v>
      </c>
      <c r="G26" t="s">
        <v>163</v>
      </c>
      <c r="H26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/>
  <dimension ref="A1:R13"/>
  <sheetViews>
    <sheetView workbookViewId="0"/>
  </sheetViews>
  <sheetFormatPr defaultRowHeight="15" x14ac:dyDescent="0.25"/>
  <cols>
    <col min="1" max="1" width="5" bestFit="1" customWidth="1"/>
    <col min="2" max="2" width="10.140625" bestFit="1" customWidth="1"/>
    <col min="3" max="3" width="9.85546875" bestFit="1" customWidth="1"/>
    <col min="4" max="4" width="13.42578125" bestFit="1" customWidth="1"/>
    <col min="5" max="5" width="7.28515625" bestFit="1" customWidth="1"/>
    <col min="6" max="6" width="14.42578125" bestFit="1" customWidth="1"/>
    <col min="7" max="7" width="10" bestFit="1" customWidth="1"/>
    <col min="11" max="11" width="7.7109375" bestFit="1" customWidth="1"/>
    <col min="12" max="12" width="10.140625" bestFit="1" customWidth="1"/>
    <col min="13" max="13" width="15.7109375" bestFit="1" customWidth="1"/>
    <col min="14" max="14" width="22.42578125" bestFit="1" customWidth="1"/>
    <col min="15" max="15" width="20.5703125" bestFit="1" customWidth="1"/>
    <col min="16" max="16" width="23.7109375" bestFit="1" customWidth="1"/>
    <col min="17" max="17" width="25.5703125" bestFit="1" customWidth="1"/>
    <col min="18" max="18" width="18.7109375" bestFit="1" customWidth="1"/>
  </cols>
  <sheetData>
    <row r="1" spans="1:18" x14ac:dyDescent="0.25">
      <c r="A1" t="s">
        <v>0</v>
      </c>
      <c r="B1" t="s">
        <v>92</v>
      </c>
      <c r="C1" t="s">
        <v>93</v>
      </c>
      <c r="D1" t="s">
        <v>4</v>
      </c>
      <c r="E1" t="s">
        <v>94</v>
      </c>
      <c r="F1" t="s">
        <v>95</v>
      </c>
      <c r="G1" t="s">
        <v>96</v>
      </c>
      <c r="K1" s="4" t="s">
        <v>856</v>
      </c>
      <c r="L1" s="4" t="s">
        <v>857</v>
      </c>
      <c r="M1" s="4" t="s">
        <v>1079</v>
      </c>
      <c r="N1" s="4" t="s">
        <v>1080</v>
      </c>
      <c r="O1" s="4" t="s">
        <v>1081</v>
      </c>
      <c r="P1" s="4" t="s">
        <v>1082</v>
      </c>
      <c r="Q1" s="4" t="s">
        <v>1083</v>
      </c>
    </row>
    <row r="2" spans="1:18" x14ac:dyDescent="0.25">
      <c r="A2">
        <v>1</v>
      </c>
      <c r="B2" t="s">
        <v>97</v>
      </c>
      <c r="C2" t="s">
        <v>98</v>
      </c>
      <c r="D2">
        <v>5</v>
      </c>
      <c r="E2">
        <v>1</v>
      </c>
      <c r="F2" t="s">
        <v>99</v>
      </c>
      <c r="K2" s="5">
        <v>4</v>
      </c>
      <c r="L2" s="5" t="s">
        <v>845</v>
      </c>
      <c r="M2" s="5" t="s">
        <v>861</v>
      </c>
      <c r="N2" s="5" t="s">
        <v>880</v>
      </c>
      <c r="O2" s="5" t="str">
        <f>VLOOKUP(K2,Спр_дворцов[[num]:[direction]],2,FALSE)</f>
        <v>Юго-Восток</v>
      </c>
      <c r="P2" s="5" t="s">
        <v>1066</v>
      </c>
      <c r="Q2" s="5" t="s">
        <v>1054</v>
      </c>
      <c r="R2" t="str">
        <f>_xlfn.CONCAT(P2," (",Q2,")")</f>
        <v>ЮВ-1 (123,75-127,5)</v>
      </c>
    </row>
    <row r="3" spans="1:18" x14ac:dyDescent="0.25">
      <c r="A3">
        <v>8</v>
      </c>
      <c r="B3" t="s">
        <v>100</v>
      </c>
      <c r="C3" t="s">
        <v>101</v>
      </c>
      <c r="D3">
        <v>3</v>
      </c>
      <c r="E3">
        <v>8</v>
      </c>
      <c r="F3" t="s">
        <v>102</v>
      </c>
      <c r="K3" s="5">
        <v>4</v>
      </c>
      <c r="L3" s="5" t="s">
        <v>846</v>
      </c>
      <c r="M3" s="5" t="s">
        <v>862</v>
      </c>
      <c r="N3" s="5" t="s">
        <v>1053</v>
      </c>
      <c r="O3" s="5" t="str">
        <f>VLOOKUP(K3,Спр_дворцов[[num]:[direction]],2,FALSE)</f>
        <v>Юго-Восток</v>
      </c>
      <c r="P3" s="5" t="s">
        <v>1068</v>
      </c>
      <c r="Q3" s="5" t="s">
        <v>1055</v>
      </c>
      <c r="R3" t="str">
        <f t="shared" ref="R3:R13" si="0">_xlfn.CONCAT(P3," (",Q3,")")</f>
        <v>ЮВ-3 (142,5-146,25)</v>
      </c>
    </row>
    <row r="4" spans="1:18" x14ac:dyDescent="0.25">
      <c r="A4">
        <v>3</v>
      </c>
      <c r="B4" t="s">
        <v>103</v>
      </c>
      <c r="C4" t="s">
        <v>104</v>
      </c>
      <c r="D4">
        <v>1</v>
      </c>
      <c r="E4">
        <v>3</v>
      </c>
      <c r="F4" t="s">
        <v>105</v>
      </c>
      <c r="K4" s="5">
        <v>9</v>
      </c>
      <c r="L4" s="5" t="s">
        <v>847</v>
      </c>
      <c r="M4" s="5" t="s">
        <v>863</v>
      </c>
      <c r="N4" s="5" t="s">
        <v>880</v>
      </c>
      <c r="O4" s="5" t="str">
        <f>VLOOKUP(K4,Спр_дворцов[[num]:[direction]],2,FALSE)</f>
        <v>Юг</v>
      </c>
      <c r="P4" s="5" t="s">
        <v>1069</v>
      </c>
      <c r="Q4" s="5" t="s">
        <v>1056</v>
      </c>
      <c r="R4" t="str">
        <f t="shared" si="0"/>
        <v>Ю-2 (172,5-187,5)</v>
      </c>
    </row>
    <row r="5" spans="1:18" x14ac:dyDescent="0.25">
      <c r="A5">
        <v>4</v>
      </c>
      <c r="B5" t="s">
        <v>106</v>
      </c>
      <c r="C5" t="s">
        <v>107</v>
      </c>
      <c r="D5">
        <v>1</v>
      </c>
      <c r="E5">
        <v>4</v>
      </c>
      <c r="F5" t="s">
        <v>108</v>
      </c>
      <c r="K5" s="5">
        <v>2</v>
      </c>
      <c r="L5" s="5" t="s">
        <v>848</v>
      </c>
      <c r="M5" s="5" t="s">
        <v>864</v>
      </c>
      <c r="N5" s="5" t="s">
        <v>1053</v>
      </c>
      <c r="O5" s="5" t="str">
        <f>VLOOKUP(K5,Спр_дворцов[[num]:[direction]],2,FALSE)</f>
        <v>Юго-Запад</v>
      </c>
      <c r="P5" s="5" t="s">
        <v>1070</v>
      </c>
      <c r="Q5" s="5" t="s">
        <v>1057</v>
      </c>
      <c r="R5" t="str">
        <f t="shared" si="0"/>
        <v>ЮЗ-1 (213,75-217,5)</v>
      </c>
    </row>
    <row r="6" spans="1:18" x14ac:dyDescent="0.25">
      <c r="A6">
        <v>9</v>
      </c>
      <c r="B6" t="s">
        <v>109</v>
      </c>
      <c r="C6" t="s">
        <v>110</v>
      </c>
      <c r="D6">
        <v>2</v>
      </c>
      <c r="E6">
        <v>9</v>
      </c>
      <c r="F6" t="s">
        <v>111</v>
      </c>
      <c r="K6" s="5">
        <v>2</v>
      </c>
      <c r="L6" s="5" t="s">
        <v>849</v>
      </c>
      <c r="M6" s="5" t="s">
        <v>865</v>
      </c>
      <c r="N6" s="5" t="s">
        <v>880</v>
      </c>
      <c r="O6" s="5" t="str">
        <f>VLOOKUP(K6,Спр_дворцов[[num]:[direction]],2,FALSE)</f>
        <v>Юго-Запад</v>
      </c>
      <c r="P6" s="5" t="s">
        <v>1071</v>
      </c>
      <c r="Q6" s="5" t="s">
        <v>1058</v>
      </c>
      <c r="R6" t="str">
        <f t="shared" si="0"/>
        <v>ЮЗ-3 (232,5-236,25)</v>
      </c>
    </row>
    <row r="7" spans="1:18" x14ac:dyDescent="0.25">
      <c r="A7">
        <v>2</v>
      </c>
      <c r="B7" t="s">
        <v>112</v>
      </c>
      <c r="C7" t="s">
        <v>113</v>
      </c>
      <c r="D7">
        <v>3</v>
      </c>
      <c r="E7">
        <v>2</v>
      </c>
      <c r="F7" t="s">
        <v>114</v>
      </c>
      <c r="K7" s="5">
        <v>7</v>
      </c>
      <c r="L7" s="5" t="s">
        <v>850</v>
      </c>
      <c r="M7" s="5" t="s">
        <v>866</v>
      </c>
      <c r="N7" s="5" t="s">
        <v>1053</v>
      </c>
      <c r="O7" s="5" t="str">
        <f>VLOOKUP(K7,Спр_дворцов[[num]:[direction]],2,FALSE)</f>
        <v>Запад</v>
      </c>
      <c r="P7" s="5" t="s">
        <v>1072</v>
      </c>
      <c r="Q7" s="5" t="s">
        <v>1059</v>
      </c>
      <c r="R7" t="str">
        <f t="shared" si="0"/>
        <v>З-2 (262,5-277,5)</v>
      </c>
    </row>
    <row r="8" spans="1:18" x14ac:dyDescent="0.25">
      <c r="A8">
        <v>7</v>
      </c>
      <c r="B8" t="s">
        <v>115</v>
      </c>
      <c r="C8" t="s">
        <v>116</v>
      </c>
      <c r="D8">
        <v>4</v>
      </c>
      <c r="E8">
        <v>7</v>
      </c>
      <c r="F8" t="s">
        <v>117</v>
      </c>
      <c r="K8" s="5">
        <v>6</v>
      </c>
      <c r="L8" s="5" t="s">
        <v>851</v>
      </c>
      <c r="M8" s="5" t="s">
        <v>867</v>
      </c>
      <c r="N8" s="5" t="s">
        <v>880</v>
      </c>
      <c r="O8" s="5" t="str">
        <f>VLOOKUP(K8,Спр_дворцов[[num]:[direction]],2,FALSE)</f>
        <v>Северо-Запад</v>
      </c>
      <c r="P8" s="5" t="s">
        <v>1073</v>
      </c>
      <c r="Q8" s="5" t="s">
        <v>1060</v>
      </c>
      <c r="R8" t="str">
        <f t="shared" si="0"/>
        <v>СЗ-1 (303,75-307,5)</v>
      </c>
    </row>
    <row r="9" spans="1:18" x14ac:dyDescent="0.25">
      <c r="A9">
        <v>6</v>
      </c>
      <c r="B9" t="s">
        <v>118</v>
      </c>
      <c r="C9" t="s">
        <v>119</v>
      </c>
      <c r="D9">
        <v>4</v>
      </c>
      <c r="E9">
        <v>6</v>
      </c>
      <c r="F9" t="s">
        <v>120</v>
      </c>
      <c r="K9" s="5">
        <v>6</v>
      </c>
      <c r="L9" s="5" t="s">
        <v>858</v>
      </c>
      <c r="M9" s="5" t="s">
        <v>868</v>
      </c>
      <c r="N9" s="5" t="s">
        <v>1053</v>
      </c>
      <c r="O9" s="5" t="str">
        <f>VLOOKUP(K9,Спр_дворцов[[num]:[direction]],2,FALSE)</f>
        <v>Северо-Запад</v>
      </c>
      <c r="P9" s="5" t="s">
        <v>1067</v>
      </c>
      <c r="Q9" s="5" t="s">
        <v>1061</v>
      </c>
      <c r="R9" t="str">
        <f t="shared" si="0"/>
        <v>СЗ-3 (322,5-326,25)</v>
      </c>
    </row>
    <row r="10" spans="1:18" x14ac:dyDescent="0.25">
      <c r="K10" s="5">
        <v>1</v>
      </c>
      <c r="L10" s="5" t="s">
        <v>852</v>
      </c>
      <c r="M10" s="5" t="s">
        <v>869</v>
      </c>
      <c r="N10" s="5" t="s">
        <v>880</v>
      </c>
      <c r="O10" s="5" t="str">
        <f>VLOOKUP(K10,Спр_дворцов[[num]:[direction]],2,FALSE)</f>
        <v>Север</v>
      </c>
      <c r="P10" s="5" t="s">
        <v>1074</v>
      </c>
      <c r="Q10" s="5" t="s">
        <v>1062</v>
      </c>
      <c r="R10" t="str">
        <f t="shared" si="0"/>
        <v>С-2 (352,5-7,5)</v>
      </c>
    </row>
    <row r="11" spans="1:18" x14ac:dyDescent="0.25">
      <c r="K11" s="5">
        <v>8</v>
      </c>
      <c r="L11" s="5" t="s">
        <v>853</v>
      </c>
      <c r="M11" s="5" t="s">
        <v>870</v>
      </c>
      <c r="N11" s="5" t="s">
        <v>1053</v>
      </c>
      <c r="O11" s="5" t="str">
        <f>VLOOKUP(K11,Спр_дворцов[[num]:[direction]],2,FALSE)</f>
        <v>Северо-восток</v>
      </c>
      <c r="P11" s="5" t="s">
        <v>1075</v>
      </c>
      <c r="Q11" s="5" t="s">
        <v>1063</v>
      </c>
      <c r="R11" t="str">
        <f t="shared" si="0"/>
        <v>СВ-1 (33,75-37,5)</v>
      </c>
    </row>
    <row r="12" spans="1:18" x14ac:dyDescent="0.25">
      <c r="K12" s="5">
        <v>8</v>
      </c>
      <c r="L12" s="5" t="s">
        <v>854</v>
      </c>
      <c r="M12" s="5" t="s">
        <v>859</v>
      </c>
      <c r="N12" s="5" t="s">
        <v>880</v>
      </c>
      <c r="O12" s="5" t="str">
        <f>VLOOKUP(K12,Спр_дворцов[[num]:[direction]],2,FALSE)</f>
        <v>Северо-восток</v>
      </c>
      <c r="P12" s="5" t="s">
        <v>1076</v>
      </c>
      <c r="Q12" s="5" t="s">
        <v>1064</v>
      </c>
      <c r="R12" t="str">
        <f t="shared" si="0"/>
        <v>СВ-3 (52,5-56,25)</v>
      </c>
    </row>
    <row r="13" spans="1:18" x14ac:dyDescent="0.25">
      <c r="K13" s="5">
        <v>3</v>
      </c>
      <c r="L13" s="5" t="s">
        <v>855</v>
      </c>
      <c r="M13" s="5" t="s">
        <v>860</v>
      </c>
      <c r="N13" s="5" t="s">
        <v>1053</v>
      </c>
      <c r="O13" s="5" t="str">
        <f>VLOOKUP(K13,Спр_дворцов[[num]:[direction]],2,FALSE)</f>
        <v>Восток</v>
      </c>
      <c r="P13" s="5" t="s">
        <v>1077</v>
      </c>
      <c r="Q13" s="5" t="s">
        <v>1065</v>
      </c>
      <c r="R13" t="str">
        <f t="shared" si="0"/>
        <v>В-2 (82,5-97,5)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/>
  <dimension ref="A1:G10"/>
  <sheetViews>
    <sheetView workbookViewId="0"/>
  </sheetViews>
  <sheetFormatPr defaultRowHeight="15" x14ac:dyDescent="0.25"/>
  <cols>
    <col min="1" max="1" width="5" bestFit="1" customWidth="1"/>
    <col min="2" max="2" width="10.7109375" bestFit="1" customWidth="1"/>
    <col min="3" max="3" width="12.28515625" bestFit="1" customWidth="1"/>
    <col min="4" max="4" width="19.7109375" bestFit="1" customWidth="1"/>
    <col min="5" max="5" width="13.42578125" bestFit="1" customWidth="1"/>
    <col min="6" max="6" width="11.7109375" bestFit="1" customWidth="1"/>
    <col min="7" max="7" width="7.28515625" bestFit="1" customWidth="1"/>
  </cols>
  <sheetData>
    <row r="1" spans="1:7" x14ac:dyDescent="0.25">
      <c r="A1" t="s">
        <v>0</v>
      </c>
      <c r="B1" t="s">
        <v>62</v>
      </c>
      <c r="C1" t="s">
        <v>63</v>
      </c>
      <c r="D1" t="s">
        <v>64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65</v>
      </c>
      <c r="C2" t="s">
        <v>66</v>
      </c>
      <c r="D2" t="s">
        <v>67</v>
      </c>
      <c r="E2">
        <v>5</v>
      </c>
      <c r="F2">
        <v>1</v>
      </c>
      <c r="G2">
        <v>-1</v>
      </c>
    </row>
    <row r="3" spans="1:7" x14ac:dyDescent="0.25">
      <c r="A3">
        <v>2</v>
      </c>
      <c r="B3" t="s">
        <v>68</v>
      </c>
      <c r="C3" t="s">
        <v>69</v>
      </c>
      <c r="D3" t="s">
        <v>70</v>
      </c>
      <c r="E3">
        <v>3</v>
      </c>
      <c r="F3">
        <v>8</v>
      </c>
      <c r="G3">
        <v>1</v>
      </c>
    </row>
    <row r="4" spans="1:7" x14ac:dyDescent="0.25">
      <c r="A4">
        <v>3</v>
      </c>
      <c r="B4" t="s">
        <v>71</v>
      </c>
      <c r="C4" t="s">
        <v>72</v>
      </c>
      <c r="D4" t="s">
        <v>73</v>
      </c>
      <c r="E4">
        <v>1</v>
      </c>
      <c r="F4">
        <v>3</v>
      </c>
      <c r="G4">
        <v>-1</v>
      </c>
    </row>
    <row r="5" spans="1:7" x14ac:dyDescent="0.25">
      <c r="A5">
        <v>4</v>
      </c>
      <c r="B5" t="s">
        <v>74</v>
      </c>
      <c r="C5" t="s">
        <v>75</v>
      </c>
      <c r="D5" t="s">
        <v>76</v>
      </c>
      <c r="E5">
        <v>1</v>
      </c>
      <c r="F5">
        <v>4</v>
      </c>
      <c r="G5">
        <v>1</v>
      </c>
    </row>
    <row r="6" spans="1:7" x14ac:dyDescent="0.25">
      <c r="A6">
        <v>5</v>
      </c>
      <c r="B6" t="s">
        <v>77</v>
      </c>
      <c r="C6" t="s">
        <v>78</v>
      </c>
      <c r="D6" t="s">
        <v>79</v>
      </c>
      <c r="E6">
        <v>2</v>
      </c>
      <c r="F6">
        <v>9</v>
      </c>
      <c r="G6">
        <v>-1</v>
      </c>
    </row>
    <row r="7" spans="1:7" x14ac:dyDescent="0.25">
      <c r="A7">
        <v>6</v>
      </c>
      <c r="B7" t="s">
        <v>80</v>
      </c>
      <c r="C7" t="s">
        <v>81</v>
      </c>
      <c r="D7" t="s">
        <v>82</v>
      </c>
      <c r="E7">
        <v>3</v>
      </c>
      <c r="F7">
        <v>2</v>
      </c>
      <c r="G7">
        <v>-1</v>
      </c>
    </row>
    <row r="8" spans="1:7" x14ac:dyDescent="0.25">
      <c r="A8">
        <v>7</v>
      </c>
      <c r="B8" t="s">
        <v>83</v>
      </c>
      <c r="C8" t="s">
        <v>84</v>
      </c>
      <c r="D8" t="s">
        <v>85</v>
      </c>
      <c r="E8">
        <v>3</v>
      </c>
      <c r="F8">
        <v>5</v>
      </c>
      <c r="G8">
        <v>1</v>
      </c>
    </row>
    <row r="9" spans="1:7" x14ac:dyDescent="0.25">
      <c r="A9">
        <v>8</v>
      </c>
      <c r="B9" t="s">
        <v>86</v>
      </c>
      <c r="C9" t="s">
        <v>87</v>
      </c>
      <c r="D9" t="s">
        <v>88</v>
      </c>
      <c r="E9">
        <v>4</v>
      </c>
      <c r="F9">
        <v>7</v>
      </c>
      <c r="G9">
        <v>-1</v>
      </c>
    </row>
    <row r="10" spans="1:7" x14ac:dyDescent="0.25">
      <c r="A10">
        <v>9</v>
      </c>
      <c r="B10" t="s">
        <v>89</v>
      </c>
      <c r="C10" t="s">
        <v>90</v>
      </c>
      <c r="D10" t="s">
        <v>91</v>
      </c>
      <c r="E10">
        <v>4</v>
      </c>
      <c r="F10">
        <v>6</v>
      </c>
      <c r="G10">
        <v>-1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/>
  <dimension ref="A1:G9"/>
  <sheetViews>
    <sheetView workbookViewId="0"/>
  </sheetViews>
  <sheetFormatPr defaultRowHeight="15" x14ac:dyDescent="0.25"/>
  <cols>
    <col min="1" max="1" width="5" bestFit="1" customWidth="1"/>
    <col min="2" max="2" width="12" bestFit="1" customWidth="1"/>
    <col min="3" max="3" width="13.5703125" bestFit="1" customWidth="1"/>
    <col min="4" max="4" width="22.140625" bestFit="1" customWidth="1"/>
    <col min="5" max="5" width="13.42578125" bestFit="1" customWidth="1"/>
    <col min="6" max="6" width="11.7109375" bestFit="1" customWidth="1"/>
    <col min="7" max="7" width="7.28515625" bestFit="1" customWidth="1"/>
  </cols>
  <sheetData>
    <row r="1" spans="1:7" x14ac:dyDescent="0.25">
      <c r="A1" t="s">
        <v>0</v>
      </c>
      <c r="B1" t="s">
        <v>35</v>
      </c>
      <c r="C1" t="s">
        <v>36</v>
      </c>
      <c r="D1" t="s">
        <v>37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38</v>
      </c>
      <c r="C2" t="s">
        <v>39</v>
      </c>
      <c r="D2" t="s">
        <v>40</v>
      </c>
      <c r="E2">
        <v>3</v>
      </c>
      <c r="G2">
        <v>1.1499999999999999</v>
      </c>
    </row>
    <row r="3" spans="1:7" x14ac:dyDescent="0.25">
      <c r="A3">
        <v>2</v>
      </c>
      <c r="B3" t="s">
        <v>41</v>
      </c>
      <c r="C3" t="s">
        <v>42</v>
      </c>
      <c r="D3" t="s">
        <v>43</v>
      </c>
      <c r="E3">
        <v>2</v>
      </c>
      <c r="G3">
        <v>-1</v>
      </c>
    </row>
    <row r="4" spans="1:7" x14ac:dyDescent="0.25">
      <c r="A4">
        <v>3</v>
      </c>
      <c r="B4" t="s">
        <v>44</v>
      </c>
      <c r="C4" t="s">
        <v>45</v>
      </c>
      <c r="D4" t="s">
        <v>46</v>
      </c>
      <c r="E4">
        <v>4</v>
      </c>
      <c r="G4">
        <v>1</v>
      </c>
    </row>
    <row r="5" spans="1:7" x14ac:dyDescent="0.25">
      <c r="A5">
        <v>4</v>
      </c>
      <c r="B5" t="s">
        <v>47</v>
      </c>
      <c r="C5" t="s">
        <v>48</v>
      </c>
      <c r="D5" t="s">
        <v>49</v>
      </c>
      <c r="E5">
        <v>1</v>
      </c>
      <c r="G5">
        <v>1</v>
      </c>
    </row>
    <row r="6" spans="1:7" x14ac:dyDescent="0.25">
      <c r="A6">
        <v>5</v>
      </c>
      <c r="B6" t="s">
        <v>50</v>
      </c>
      <c r="C6" t="s">
        <v>51</v>
      </c>
      <c r="D6" t="s">
        <v>52</v>
      </c>
      <c r="E6">
        <v>4</v>
      </c>
      <c r="G6">
        <v>-1</v>
      </c>
    </row>
    <row r="7" spans="1:7" x14ac:dyDescent="0.25">
      <c r="A7">
        <v>6</v>
      </c>
      <c r="B7" t="s">
        <v>53</v>
      </c>
      <c r="C7" t="s">
        <v>54</v>
      </c>
      <c r="D7" t="s">
        <v>55</v>
      </c>
      <c r="E7">
        <v>5</v>
      </c>
      <c r="G7">
        <v>-1</v>
      </c>
    </row>
    <row r="8" spans="1:7" x14ac:dyDescent="0.25">
      <c r="A8">
        <v>7</v>
      </c>
      <c r="B8" t="s">
        <v>56</v>
      </c>
      <c r="C8" t="s">
        <v>57</v>
      </c>
      <c r="D8" t="s">
        <v>58</v>
      </c>
      <c r="E8">
        <v>3</v>
      </c>
      <c r="G8">
        <v>1</v>
      </c>
    </row>
    <row r="9" spans="1:7" x14ac:dyDescent="0.25">
      <c r="A9">
        <v>8</v>
      </c>
      <c r="B9" t="s">
        <v>59</v>
      </c>
      <c r="C9" t="s">
        <v>60</v>
      </c>
      <c r="D9" t="s">
        <v>61</v>
      </c>
      <c r="E9">
        <v>4</v>
      </c>
      <c r="G9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/>
  <dimension ref="A1:G121"/>
  <sheetViews>
    <sheetView workbookViewId="0"/>
  </sheetViews>
  <sheetFormatPr defaultRowHeight="15" x14ac:dyDescent="0.25"/>
  <cols>
    <col min="1" max="1" width="5" bestFit="1" customWidth="1"/>
    <col min="2" max="2" width="6.28515625" bestFit="1" customWidth="1"/>
    <col min="3" max="3" width="8" bestFit="1" customWidth="1"/>
    <col min="4" max="4" width="6.28515625" bestFit="1" customWidth="1"/>
    <col min="5" max="5" width="9.42578125" bestFit="1" customWidth="1"/>
    <col min="6" max="6" width="56.42578125" bestFit="1" customWidth="1"/>
    <col min="7" max="7" width="9.7109375" bestFit="1" customWidth="1"/>
  </cols>
  <sheetData>
    <row r="1" spans="1:7" x14ac:dyDescent="0.25">
      <c r="A1" t="s">
        <v>0</v>
      </c>
      <c r="B1" t="s">
        <v>828</v>
      </c>
      <c r="C1" t="s">
        <v>830</v>
      </c>
      <c r="D1" t="s">
        <v>918</v>
      </c>
      <c r="E1" t="s">
        <v>919</v>
      </c>
      <c r="F1" t="s">
        <v>920</v>
      </c>
      <c r="G1" t="s">
        <v>921</v>
      </c>
    </row>
    <row r="2" spans="1:7" x14ac:dyDescent="0.25">
      <c r="A2">
        <v>1</v>
      </c>
      <c r="B2" t="s">
        <v>899</v>
      </c>
      <c r="C2" t="s">
        <v>868</v>
      </c>
      <c r="D2" t="s">
        <v>922</v>
      </c>
      <c r="E2">
        <v>1</v>
      </c>
      <c r="F2" t="s">
        <v>923</v>
      </c>
      <c r="G2">
        <v>1.1499999999999999</v>
      </c>
    </row>
    <row r="3" spans="1:7" x14ac:dyDescent="0.25">
      <c r="A3">
        <v>2</v>
      </c>
      <c r="B3" t="s">
        <v>899</v>
      </c>
      <c r="C3" t="s">
        <v>869</v>
      </c>
      <c r="D3" t="s">
        <v>924</v>
      </c>
      <c r="E3">
        <v>2</v>
      </c>
      <c r="F3" t="s">
        <v>925</v>
      </c>
      <c r="G3">
        <v>0</v>
      </c>
    </row>
    <row r="4" spans="1:7" x14ac:dyDescent="0.25">
      <c r="A4">
        <v>3</v>
      </c>
      <c r="B4" t="s">
        <v>899</v>
      </c>
      <c r="C4" t="s">
        <v>870</v>
      </c>
      <c r="D4" t="s">
        <v>926</v>
      </c>
      <c r="E4">
        <v>3</v>
      </c>
      <c r="F4" t="s">
        <v>927</v>
      </c>
      <c r="G4">
        <v>1</v>
      </c>
    </row>
    <row r="5" spans="1:7" x14ac:dyDescent="0.25">
      <c r="A5">
        <v>4</v>
      </c>
      <c r="B5" t="s">
        <v>899</v>
      </c>
      <c r="C5" t="s">
        <v>859</v>
      </c>
      <c r="D5" t="s">
        <v>928</v>
      </c>
      <c r="E5">
        <v>4</v>
      </c>
      <c r="F5" t="s">
        <v>929</v>
      </c>
      <c r="G5">
        <v>1</v>
      </c>
    </row>
    <row r="6" spans="1:7" x14ac:dyDescent="0.25">
      <c r="A6">
        <v>5</v>
      </c>
      <c r="B6" t="s">
        <v>899</v>
      </c>
      <c r="C6" t="s">
        <v>860</v>
      </c>
      <c r="D6" t="s">
        <v>930</v>
      </c>
      <c r="E6">
        <v>5</v>
      </c>
      <c r="F6" t="s">
        <v>931</v>
      </c>
      <c r="G6">
        <v>1.1499999999999999</v>
      </c>
    </row>
    <row r="7" spans="1:7" x14ac:dyDescent="0.25">
      <c r="A7">
        <v>7</v>
      </c>
      <c r="B7" t="s">
        <v>899</v>
      </c>
      <c r="C7" t="s">
        <v>861</v>
      </c>
      <c r="D7" t="s">
        <v>932</v>
      </c>
      <c r="E7">
        <v>6</v>
      </c>
      <c r="F7" t="s">
        <v>933</v>
      </c>
      <c r="G7">
        <v>0.5</v>
      </c>
    </row>
    <row r="8" spans="1:7" x14ac:dyDescent="0.25">
      <c r="A8">
        <v>8</v>
      </c>
      <c r="B8" t="s">
        <v>899</v>
      </c>
      <c r="C8" t="s">
        <v>862</v>
      </c>
      <c r="D8" t="s">
        <v>934</v>
      </c>
      <c r="E8">
        <v>7</v>
      </c>
      <c r="F8" t="s">
        <v>935</v>
      </c>
      <c r="G8">
        <v>0.5</v>
      </c>
    </row>
    <row r="9" spans="1:7" x14ac:dyDescent="0.25">
      <c r="A9">
        <v>9</v>
      </c>
      <c r="B9" t="s">
        <v>899</v>
      </c>
      <c r="C9" t="s">
        <v>863</v>
      </c>
      <c r="D9" t="s">
        <v>936</v>
      </c>
      <c r="E9">
        <v>8</v>
      </c>
      <c r="F9" t="s">
        <v>28</v>
      </c>
      <c r="G9">
        <v>0.15</v>
      </c>
    </row>
    <row r="10" spans="1:7" x14ac:dyDescent="0.25">
      <c r="A10">
        <v>10</v>
      </c>
      <c r="B10" t="s">
        <v>899</v>
      </c>
      <c r="C10" t="s">
        <v>864</v>
      </c>
      <c r="D10" t="s">
        <v>937</v>
      </c>
      <c r="E10">
        <v>9</v>
      </c>
      <c r="F10" t="s">
        <v>938</v>
      </c>
      <c r="G10">
        <v>0</v>
      </c>
    </row>
    <row r="11" spans="1:7" x14ac:dyDescent="0.25">
      <c r="A11">
        <v>11</v>
      </c>
      <c r="B11" t="s">
        <v>899</v>
      </c>
      <c r="C11" t="s">
        <v>865</v>
      </c>
      <c r="D11" t="s">
        <v>939</v>
      </c>
      <c r="E11">
        <v>10</v>
      </c>
      <c r="F11" t="s">
        <v>940</v>
      </c>
      <c r="G11">
        <v>0</v>
      </c>
    </row>
    <row r="12" spans="1:7" x14ac:dyDescent="0.25">
      <c r="A12">
        <v>12</v>
      </c>
      <c r="B12" t="s">
        <v>899</v>
      </c>
      <c r="C12" t="s">
        <v>866</v>
      </c>
      <c r="D12" t="s">
        <v>941</v>
      </c>
      <c r="E12">
        <v>11</v>
      </c>
      <c r="F12" t="s">
        <v>942</v>
      </c>
      <c r="G12">
        <v>0.5</v>
      </c>
    </row>
    <row r="13" spans="1:7" x14ac:dyDescent="0.25">
      <c r="A13">
        <v>13</v>
      </c>
      <c r="B13" t="s">
        <v>899</v>
      </c>
      <c r="C13" t="s">
        <v>867</v>
      </c>
      <c r="D13" t="s">
        <v>943</v>
      </c>
      <c r="E13">
        <v>12</v>
      </c>
      <c r="F13" t="s">
        <v>944</v>
      </c>
      <c r="G13">
        <v>0.5</v>
      </c>
    </row>
    <row r="14" spans="1:7" x14ac:dyDescent="0.25">
      <c r="A14">
        <v>14</v>
      </c>
      <c r="B14" t="s">
        <v>901</v>
      </c>
      <c r="C14" t="s">
        <v>863</v>
      </c>
      <c r="D14" t="s">
        <v>945</v>
      </c>
      <c r="E14">
        <v>1</v>
      </c>
      <c r="F14" t="s">
        <v>923</v>
      </c>
      <c r="G14">
        <v>1.1499999999999999</v>
      </c>
    </row>
    <row r="15" spans="1:7" x14ac:dyDescent="0.25">
      <c r="A15">
        <v>15</v>
      </c>
      <c r="B15" t="s">
        <v>901</v>
      </c>
      <c r="C15" t="s">
        <v>862</v>
      </c>
      <c r="D15" t="s">
        <v>946</v>
      </c>
      <c r="E15">
        <v>2</v>
      </c>
      <c r="F15" t="s">
        <v>925</v>
      </c>
      <c r="G15">
        <v>0</v>
      </c>
    </row>
    <row r="16" spans="1:7" x14ac:dyDescent="0.25">
      <c r="A16">
        <v>16</v>
      </c>
      <c r="B16" t="s">
        <v>901</v>
      </c>
      <c r="C16" t="s">
        <v>861</v>
      </c>
      <c r="D16" t="s">
        <v>947</v>
      </c>
      <c r="E16">
        <v>3</v>
      </c>
      <c r="F16" t="s">
        <v>927</v>
      </c>
      <c r="G16">
        <v>1</v>
      </c>
    </row>
    <row r="17" spans="1:7" x14ac:dyDescent="0.25">
      <c r="A17">
        <v>17</v>
      </c>
      <c r="B17" t="s">
        <v>901</v>
      </c>
      <c r="C17" t="s">
        <v>860</v>
      </c>
      <c r="D17" t="s">
        <v>948</v>
      </c>
      <c r="E17">
        <v>4</v>
      </c>
      <c r="F17" t="s">
        <v>929</v>
      </c>
      <c r="G17">
        <v>1</v>
      </c>
    </row>
    <row r="18" spans="1:7" x14ac:dyDescent="0.25">
      <c r="A18">
        <v>18</v>
      </c>
      <c r="B18" t="s">
        <v>901</v>
      </c>
      <c r="C18" t="s">
        <v>859</v>
      </c>
      <c r="D18" t="s">
        <v>949</v>
      </c>
      <c r="E18">
        <v>5</v>
      </c>
      <c r="F18" t="s">
        <v>931</v>
      </c>
      <c r="G18">
        <v>1.1499999999999999</v>
      </c>
    </row>
    <row r="19" spans="1:7" x14ac:dyDescent="0.25">
      <c r="A19">
        <v>19</v>
      </c>
      <c r="B19" t="s">
        <v>901</v>
      </c>
      <c r="C19" t="s">
        <v>870</v>
      </c>
      <c r="D19" t="s">
        <v>950</v>
      </c>
      <c r="E19">
        <v>6</v>
      </c>
      <c r="F19" t="s">
        <v>933</v>
      </c>
      <c r="G19">
        <v>0.5</v>
      </c>
    </row>
    <row r="20" spans="1:7" x14ac:dyDescent="0.25">
      <c r="A20">
        <v>20</v>
      </c>
      <c r="B20" t="s">
        <v>901</v>
      </c>
      <c r="C20" t="s">
        <v>869</v>
      </c>
      <c r="D20" t="s">
        <v>951</v>
      </c>
      <c r="E20">
        <v>7</v>
      </c>
      <c r="F20" t="s">
        <v>935</v>
      </c>
      <c r="G20">
        <v>0.5</v>
      </c>
    </row>
    <row r="21" spans="1:7" x14ac:dyDescent="0.25">
      <c r="A21">
        <v>21</v>
      </c>
      <c r="B21" t="s">
        <v>901</v>
      </c>
      <c r="C21" t="s">
        <v>868</v>
      </c>
      <c r="D21" t="s">
        <v>952</v>
      </c>
      <c r="E21">
        <v>8</v>
      </c>
      <c r="F21" t="s">
        <v>28</v>
      </c>
      <c r="G21">
        <v>0.15</v>
      </c>
    </row>
    <row r="22" spans="1:7" x14ac:dyDescent="0.25">
      <c r="A22">
        <v>22</v>
      </c>
      <c r="B22" t="s">
        <v>901</v>
      </c>
      <c r="C22" t="s">
        <v>867</v>
      </c>
      <c r="D22" t="s">
        <v>953</v>
      </c>
      <c r="E22">
        <v>9</v>
      </c>
      <c r="F22" t="s">
        <v>938</v>
      </c>
      <c r="G22">
        <v>0</v>
      </c>
    </row>
    <row r="23" spans="1:7" x14ac:dyDescent="0.25">
      <c r="A23">
        <v>23</v>
      </c>
      <c r="B23" t="s">
        <v>901</v>
      </c>
      <c r="C23" t="s">
        <v>866</v>
      </c>
      <c r="D23" t="s">
        <v>954</v>
      </c>
      <c r="E23">
        <v>10</v>
      </c>
      <c r="F23" t="s">
        <v>940</v>
      </c>
      <c r="G23">
        <v>0</v>
      </c>
    </row>
    <row r="24" spans="1:7" x14ac:dyDescent="0.25">
      <c r="A24">
        <v>24</v>
      </c>
      <c r="B24" t="s">
        <v>901</v>
      </c>
      <c r="C24" t="s">
        <v>865</v>
      </c>
      <c r="D24" t="s">
        <v>955</v>
      </c>
      <c r="E24">
        <v>11</v>
      </c>
      <c r="F24" t="s">
        <v>942</v>
      </c>
      <c r="G24">
        <v>0.5</v>
      </c>
    </row>
    <row r="25" spans="1:7" x14ac:dyDescent="0.25">
      <c r="A25">
        <v>25</v>
      </c>
      <c r="B25" t="s">
        <v>901</v>
      </c>
      <c r="C25" t="s">
        <v>864</v>
      </c>
      <c r="D25" t="s">
        <v>956</v>
      </c>
      <c r="E25">
        <v>12</v>
      </c>
      <c r="F25" t="s">
        <v>944</v>
      </c>
      <c r="G25">
        <v>0.5</v>
      </c>
    </row>
    <row r="26" spans="1:7" x14ac:dyDescent="0.25">
      <c r="A26">
        <v>26</v>
      </c>
      <c r="B26" t="s">
        <v>903</v>
      </c>
      <c r="C26" t="s">
        <v>859</v>
      </c>
      <c r="D26" t="s">
        <v>957</v>
      </c>
      <c r="E26">
        <v>1</v>
      </c>
      <c r="F26" t="s">
        <v>923</v>
      </c>
      <c r="G26">
        <v>1.1499999999999999</v>
      </c>
    </row>
    <row r="27" spans="1:7" x14ac:dyDescent="0.25">
      <c r="A27">
        <v>27</v>
      </c>
      <c r="B27" t="s">
        <v>903</v>
      </c>
      <c r="C27" t="s">
        <v>860</v>
      </c>
      <c r="D27" t="s">
        <v>958</v>
      </c>
      <c r="E27">
        <v>2</v>
      </c>
      <c r="F27" t="s">
        <v>925</v>
      </c>
      <c r="G27">
        <v>0</v>
      </c>
    </row>
    <row r="28" spans="1:7" x14ac:dyDescent="0.25">
      <c r="A28">
        <v>28</v>
      </c>
      <c r="B28" t="s">
        <v>903</v>
      </c>
      <c r="C28" t="s">
        <v>861</v>
      </c>
      <c r="D28" t="s">
        <v>959</v>
      </c>
      <c r="E28">
        <v>3</v>
      </c>
      <c r="F28" t="s">
        <v>927</v>
      </c>
      <c r="G28">
        <v>1</v>
      </c>
    </row>
    <row r="29" spans="1:7" x14ac:dyDescent="0.25">
      <c r="A29">
        <v>29</v>
      </c>
      <c r="B29" t="s">
        <v>903</v>
      </c>
      <c r="C29" t="s">
        <v>862</v>
      </c>
      <c r="D29" t="s">
        <v>960</v>
      </c>
      <c r="E29">
        <v>4</v>
      </c>
      <c r="F29" t="s">
        <v>929</v>
      </c>
      <c r="G29">
        <v>1</v>
      </c>
    </row>
    <row r="30" spans="1:7" x14ac:dyDescent="0.25">
      <c r="A30">
        <v>30</v>
      </c>
      <c r="B30" t="s">
        <v>903</v>
      </c>
      <c r="C30" t="s">
        <v>863</v>
      </c>
      <c r="D30" t="s">
        <v>961</v>
      </c>
      <c r="E30">
        <v>5</v>
      </c>
      <c r="F30" t="s">
        <v>931</v>
      </c>
      <c r="G30">
        <v>1.1499999999999999</v>
      </c>
    </row>
    <row r="31" spans="1:7" x14ac:dyDescent="0.25">
      <c r="A31">
        <v>31</v>
      </c>
      <c r="B31" t="s">
        <v>903</v>
      </c>
      <c r="C31" t="s">
        <v>864</v>
      </c>
      <c r="D31" t="s">
        <v>962</v>
      </c>
      <c r="E31">
        <v>6</v>
      </c>
      <c r="F31" t="s">
        <v>933</v>
      </c>
      <c r="G31">
        <v>0.5</v>
      </c>
    </row>
    <row r="32" spans="1:7" x14ac:dyDescent="0.25">
      <c r="A32">
        <v>32</v>
      </c>
      <c r="B32" t="s">
        <v>903</v>
      </c>
      <c r="C32" t="s">
        <v>865</v>
      </c>
      <c r="D32" t="s">
        <v>963</v>
      </c>
      <c r="E32">
        <v>7</v>
      </c>
      <c r="F32" t="s">
        <v>935</v>
      </c>
      <c r="G32">
        <v>0.5</v>
      </c>
    </row>
    <row r="33" spans="1:7" x14ac:dyDescent="0.25">
      <c r="A33">
        <v>33</v>
      </c>
      <c r="B33" t="s">
        <v>903</v>
      </c>
      <c r="C33" t="s">
        <v>866</v>
      </c>
      <c r="D33" t="s">
        <v>964</v>
      </c>
      <c r="E33">
        <v>8</v>
      </c>
      <c r="F33" t="s">
        <v>28</v>
      </c>
      <c r="G33">
        <v>0.15</v>
      </c>
    </row>
    <row r="34" spans="1:7" x14ac:dyDescent="0.25">
      <c r="A34">
        <v>34</v>
      </c>
      <c r="B34" t="s">
        <v>903</v>
      </c>
      <c r="C34" t="s">
        <v>867</v>
      </c>
      <c r="D34" t="s">
        <v>965</v>
      </c>
      <c r="E34">
        <v>9</v>
      </c>
      <c r="F34" t="s">
        <v>938</v>
      </c>
      <c r="G34">
        <v>0</v>
      </c>
    </row>
    <row r="35" spans="1:7" x14ac:dyDescent="0.25">
      <c r="A35">
        <v>35</v>
      </c>
      <c r="B35" t="s">
        <v>903</v>
      </c>
      <c r="C35" t="s">
        <v>868</v>
      </c>
      <c r="D35" t="s">
        <v>966</v>
      </c>
      <c r="E35">
        <v>10</v>
      </c>
      <c r="F35" t="s">
        <v>940</v>
      </c>
      <c r="G35">
        <v>0</v>
      </c>
    </row>
    <row r="36" spans="1:7" x14ac:dyDescent="0.25">
      <c r="A36">
        <v>36</v>
      </c>
      <c r="B36" t="s">
        <v>903</v>
      </c>
      <c r="C36" t="s">
        <v>869</v>
      </c>
      <c r="D36" t="s">
        <v>967</v>
      </c>
      <c r="E36">
        <v>11</v>
      </c>
      <c r="F36" t="s">
        <v>942</v>
      </c>
      <c r="G36">
        <v>0.5</v>
      </c>
    </row>
    <row r="37" spans="1:7" x14ac:dyDescent="0.25">
      <c r="A37">
        <v>37</v>
      </c>
      <c r="B37" t="s">
        <v>903</v>
      </c>
      <c r="C37" t="s">
        <v>870</v>
      </c>
      <c r="D37" t="s">
        <v>968</v>
      </c>
      <c r="E37">
        <v>12</v>
      </c>
      <c r="F37" t="s">
        <v>944</v>
      </c>
      <c r="G37">
        <v>0.5</v>
      </c>
    </row>
    <row r="38" spans="1:7" x14ac:dyDescent="0.25">
      <c r="A38">
        <v>38</v>
      </c>
      <c r="B38" t="s">
        <v>905</v>
      </c>
      <c r="C38" t="s">
        <v>866</v>
      </c>
      <c r="D38" t="s">
        <v>969</v>
      </c>
      <c r="E38">
        <v>1</v>
      </c>
      <c r="F38" t="s">
        <v>923</v>
      </c>
      <c r="G38">
        <v>1.1499999999999999</v>
      </c>
    </row>
    <row r="39" spans="1:7" x14ac:dyDescent="0.25">
      <c r="A39">
        <v>39</v>
      </c>
      <c r="B39" t="s">
        <v>905</v>
      </c>
      <c r="C39" t="s">
        <v>865</v>
      </c>
      <c r="D39" t="s">
        <v>970</v>
      </c>
      <c r="E39">
        <v>2</v>
      </c>
      <c r="F39" t="s">
        <v>925</v>
      </c>
      <c r="G39">
        <v>0</v>
      </c>
    </row>
    <row r="40" spans="1:7" x14ac:dyDescent="0.25">
      <c r="A40">
        <v>40</v>
      </c>
      <c r="B40" t="s">
        <v>905</v>
      </c>
      <c r="C40" t="s">
        <v>864</v>
      </c>
      <c r="D40" t="s">
        <v>971</v>
      </c>
      <c r="E40">
        <v>3</v>
      </c>
      <c r="F40" t="s">
        <v>927</v>
      </c>
      <c r="G40">
        <v>1</v>
      </c>
    </row>
    <row r="41" spans="1:7" x14ac:dyDescent="0.25">
      <c r="A41">
        <v>41</v>
      </c>
      <c r="B41" t="s">
        <v>905</v>
      </c>
      <c r="C41" t="s">
        <v>863</v>
      </c>
      <c r="D41" t="s">
        <v>972</v>
      </c>
      <c r="E41">
        <v>4</v>
      </c>
      <c r="F41" t="s">
        <v>929</v>
      </c>
      <c r="G41">
        <v>1</v>
      </c>
    </row>
    <row r="42" spans="1:7" x14ac:dyDescent="0.25">
      <c r="A42">
        <v>42</v>
      </c>
      <c r="B42" t="s">
        <v>905</v>
      </c>
      <c r="C42" t="s">
        <v>862</v>
      </c>
      <c r="D42" t="s">
        <v>973</v>
      </c>
      <c r="E42">
        <v>5</v>
      </c>
      <c r="F42" t="s">
        <v>931</v>
      </c>
      <c r="G42">
        <v>1.1499999999999999</v>
      </c>
    </row>
    <row r="43" spans="1:7" x14ac:dyDescent="0.25">
      <c r="A43">
        <v>43</v>
      </c>
      <c r="B43" t="s">
        <v>905</v>
      </c>
      <c r="C43" t="s">
        <v>861</v>
      </c>
      <c r="D43" t="s">
        <v>974</v>
      </c>
      <c r="E43">
        <v>6</v>
      </c>
      <c r="F43" t="s">
        <v>933</v>
      </c>
      <c r="G43">
        <v>0.5</v>
      </c>
    </row>
    <row r="44" spans="1:7" x14ac:dyDescent="0.25">
      <c r="A44">
        <v>44</v>
      </c>
      <c r="B44" t="s">
        <v>905</v>
      </c>
      <c r="C44" t="s">
        <v>860</v>
      </c>
      <c r="D44" t="s">
        <v>975</v>
      </c>
      <c r="E44">
        <v>7</v>
      </c>
      <c r="F44" t="s">
        <v>935</v>
      </c>
      <c r="G44">
        <v>0.5</v>
      </c>
    </row>
    <row r="45" spans="1:7" x14ac:dyDescent="0.25">
      <c r="A45">
        <v>45</v>
      </c>
      <c r="B45" t="s">
        <v>905</v>
      </c>
      <c r="C45" t="s">
        <v>859</v>
      </c>
      <c r="D45" t="s">
        <v>976</v>
      </c>
      <c r="E45">
        <v>8</v>
      </c>
      <c r="F45" t="s">
        <v>28</v>
      </c>
      <c r="G45">
        <v>0.15</v>
      </c>
    </row>
    <row r="46" spans="1:7" x14ac:dyDescent="0.25">
      <c r="A46">
        <v>46</v>
      </c>
      <c r="B46" t="s">
        <v>905</v>
      </c>
      <c r="C46" t="s">
        <v>870</v>
      </c>
      <c r="D46" t="s">
        <v>977</v>
      </c>
      <c r="E46">
        <v>9</v>
      </c>
      <c r="F46" t="s">
        <v>938</v>
      </c>
      <c r="G46">
        <v>0</v>
      </c>
    </row>
    <row r="47" spans="1:7" x14ac:dyDescent="0.25">
      <c r="A47">
        <v>47</v>
      </c>
      <c r="B47" t="s">
        <v>905</v>
      </c>
      <c r="C47" t="s">
        <v>869</v>
      </c>
      <c r="D47" t="s">
        <v>978</v>
      </c>
      <c r="E47">
        <v>10</v>
      </c>
      <c r="F47" t="s">
        <v>940</v>
      </c>
      <c r="G47">
        <v>0</v>
      </c>
    </row>
    <row r="48" spans="1:7" x14ac:dyDescent="0.25">
      <c r="A48">
        <v>48</v>
      </c>
      <c r="B48" t="s">
        <v>905</v>
      </c>
      <c r="C48" t="s">
        <v>868</v>
      </c>
      <c r="D48" t="s">
        <v>979</v>
      </c>
      <c r="E48">
        <v>11</v>
      </c>
      <c r="F48" t="s">
        <v>942</v>
      </c>
      <c r="G48">
        <v>0.5</v>
      </c>
    </row>
    <row r="49" spans="1:7" x14ac:dyDescent="0.25">
      <c r="A49">
        <v>49</v>
      </c>
      <c r="B49" t="s">
        <v>905</v>
      </c>
      <c r="C49" t="s">
        <v>867</v>
      </c>
      <c r="D49" t="s">
        <v>1052</v>
      </c>
      <c r="E49">
        <v>12</v>
      </c>
      <c r="F49" t="s">
        <v>944</v>
      </c>
      <c r="G49">
        <v>0.5</v>
      </c>
    </row>
    <row r="50" spans="1:7" x14ac:dyDescent="0.25">
      <c r="A50">
        <v>50</v>
      </c>
      <c r="B50" t="s">
        <v>907</v>
      </c>
      <c r="C50" t="s">
        <v>859</v>
      </c>
      <c r="D50" t="s">
        <v>980</v>
      </c>
      <c r="E50">
        <v>1</v>
      </c>
      <c r="F50" t="s">
        <v>923</v>
      </c>
      <c r="G50">
        <v>1.1499999999999999</v>
      </c>
    </row>
    <row r="51" spans="1:7" x14ac:dyDescent="0.25">
      <c r="A51">
        <v>51</v>
      </c>
      <c r="B51" t="s">
        <v>907</v>
      </c>
      <c r="C51" t="s">
        <v>860</v>
      </c>
      <c r="D51" t="s">
        <v>981</v>
      </c>
      <c r="E51">
        <v>2</v>
      </c>
      <c r="F51" t="s">
        <v>925</v>
      </c>
      <c r="G51">
        <v>0</v>
      </c>
    </row>
    <row r="52" spans="1:7" x14ac:dyDescent="0.25">
      <c r="A52">
        <v>52</v>
      </c>
      <c r="B52" t="s">
        <v>907</v>
      </c>
      <c r="C52" t="s">
        <v>861</v>
      </c>
      <c r="D52" t="s">
        <v>982</v>
      </c>
      <c r="E52">
        <v>3</v>
      </c>
      <c r="F52" t="s">
        <v>927</v>
      </c>
      <c r="G52">
        <v>1</v>
      </c>
    </row>
    <row r="53" spans="1:7" x14ac:dyDescent="0.25">
      <c r="A53">
        <v>53</v>
      </c>
      <c r="B53" t="s">
        <v>907</v>
      </c>
      <c r="C53" t="s">
        <v>862</v>
      </c>
      <c r="D53" t="s">
        <v>983</v>
      </c>
      <c r="E53">
        <v>4</v>
      </c>
      <c r="F53" t="s">
        <v>929</v>
      </c>
      <c r="G53">
        <v>1</v>
      </c>
    </row>
    <row r="54" spans="1:7" x14ac:dyDescent="0.25">
      <c r="A54">
        <v>54</v>
      </c>
      <c r="B54" t="s">
        <v>907</v>
      </c>
      <c r="C54" t="s">
        <v>863</v>
      </c>
      <c r="D54" t="s">
        <v>984</v>
      </c>
      <c r="E54">
        <v>5</v>
      </c>
      <c r="F54" t="s">
        <v>931</v>
      </c>
      <c r="G54">
        <v>1.1499999999999999</v>
      </c>
    </row>
    <row r="55" spans="1:7" x14ac:dyDescent="0.25">
      <c r="A55">
        <v>55</v>
      </c>
      <c r="B55" t="s">
        <v>907</v>
      </c>
      <c r="C55" t="s">
        <v>864</v>
      </c>
      <c r="D55" t="s">
        <v>985</v>
      </c>
      <c r="E55">
        <v>6</v>
      </c>
      <c r="F55" t="s">
        <v>933</v>
      </c>
      <c r="G55">
        <v>0.5</v>
      </c>
    </row>
    <row r="56" spans="1:7" x14ac:dyDescent="0.25">
      <c r="A56">
        <v>56</v>
      </c>
      <c r="B56" t="s">
        <v>907</v>
      </c>
      <c r="C56" t="s">
        <v>865</v>
      </c>
      <c r="D56" t="s">
        <v>986</v>
      </c>
      <c r="E56">
        <v>7</v>
      </c>
      <c r="F56" t="s">
        <v>935</v>
      </c>
      <c r="G56">
        <v>0.5</v>
      </c>
    </row>
    <row r="57" spans="1:7" x14ac:dyDescent="0.25">
      <c r="A57">
        <v>57</v>
      </c>
      <c r="B57" t="s">
        <v>907</v>
      </c>
      <c r="C57" t="s">
        <v>866</v>
      </c>
      <c r="D57" t="s">
        <v>987</v>
      </c>
      <c r="E57">
        <v>8</v>
      </c>
      <c r="F57" t="s">
        <v>28</v>
      </c>
      <c r="G57">
        <v>0.15</v>
      </c>
    </row>
    <row r="58" spans="1:7" x14ac:dyDescent="0.25">
      <c r="A58">
        <v>58</v>
      </c>
      <c r="B58" t="s">
        <v>907</v>
      </c>
      <c r="C58" t="s">
        <v>867</v>
      </c>
      <c r="D58" t="s">
        <v>988</v>
      </c>
      <c r="E58">
        <v>9</v>
      </c>
      <c r="F58" t="s">
        <v>938</v>
      </c>
      <c r="G58">
        <v>0</v>
      </c>
    </row>
    <row r="59" spans="1:7" x14ac:dyDescent="0.25">
      <c r="A59">
        <v>59</v>
      </c>
      <c r="B59" t="s">
        <v>907</v>
      </c>
      <c r="C59" t="s">
        <v>868</v>
      </c>
      <c r="D59" t="s">
        <v>989</v>
      </c>
      <c r="E59">
        <v>10</v>
      </c>
      <c r="F59" t="s">
        <v>940</v>
      </c>
      <c r="G59">
        <v>0</v>
      </c>
    </row>
    <row r="60" spans="1:7" x14ac:dyDescent="0.25">
      <c r="A60">
        <v>60</v>
      </c>
      <c r="B60" t="s">
        <v>907</v>
      </c>
      <c r="C60" t="s">
        <v>869</v>
      </c>
      <c r="D60" t="s">
        <v>990</v>
      </c>
      <c r="E60">
        <v>11</v>
      </c>
      <c r="F60" t="s">
        <v>942</v>
      </c>
      <c r="G60">
        <v>0.5</v>
      </c>
    </row>
    <row r="61" spans="1:7" x14ac:dyDescent="0.25">
      <c r="A61">
        <v>61</v>
      </c>
      <c r="B61" t="s">
        <v>907</v>
      </c>
      <c r="C61" t="s">
        <v>870</v>
      </c>
      <c r="D61" t="s">
        <v>991</v>
      </c>
      <c r="E61">
        <v>12</v>
      </c>
      <c r="F61" t="s">
        <v>944</v>
      </c>
      <c r="G61">
        <v>0.5</v>
      </c>
    </row>
    <row r="62" spans="1:7" x14ac:dyDescent="0.25">
      <c r="A62">
        <v>62</v>
      </c>
      <c r="B62" t="s">
        <v>908</v>
      </c>
      <c r="C62" t="s">
        <v>866</v>
      </c>
      <c r="D62" t="s">
        <v>992</v>
      </c>
      <c r="E62">
        <v>1</v>
      </c>
      <c r="F62" t="s">
        <v>923</v>
      </c>
      <c r="G62">
        <v>1.1499999999999999</v>
      </c>
    </row>
    <row r="63" spans="1:7" x14ac:dyDescent="0.25">
      <c r="A63">
        <v>63</v>
      </c>
      <c r="B63" t="s">
        <v>908</v>
      </c>
      <c r="C63" t="s">
        <v>865</v>
      </c>
      <c r="D63" t="s">
        <v>993</v>
      </c>
      <c r="E63">
        <v>2</v>
      </c>
      <c r="F63" t="s">
        <v>925</v>
      </c>
      <c r="G63">
        <v>0</v>
      </c>
    </row>
    <row r="64" spans="1:7" x14ac:dyDescent="0.25">
      <c r="A64">
        <v>64</v>
      </c>
      <c r="B64" t="s">
        <v>908</v>
      </c>
      <c r="C64" t="s">
        <v>864</v>
      </c>
      <c r="D64" t="s">
        <v>994</v>
      </c>
      <c r="E64">
        <v>3</v>
      </c>
      <c r="F64" t="s">
        <v>927</v>
      </c>
      <c r="G64">
        <v>1</v>
      </c>
    </row>
    <row r="65" spans="1:7" x14ac:dyDescent="0.25">
      <c r="A65">
        <v>65</v>
      </c>
      <c r="B65" t="s">
        <v>908</v>
      </c>
      <c r="C65" t="s">
        <v>863</v>
      </c>
      <c r="D65" t="s">
        <v>995</v>
      </c>
      <c r="E65">
        <v>4</v>
      </c>
      <c r="F65" t="s">
        <v>929</v>
      </c>
      <c r="G65">
        <v>1</v>
      </c>
    </row>
    <row r="66" spans="1:7" x14ac:dyDescent="0.25">
      <c r="A66">
        <v>66</v>
      </c>
      <c r="B66" t="s">
        <v>908</v>
      </c>
      <c r="C66" t="s">
        <v>862</v>
      </c>
      <c r="D66" t="s">
        <v>996</v>
      </c>
      <c r="E66">
        <v>5</v>
      </c>
      <c r="F66" t="s">
        <v>931</v>
      </c>
      <c r="G66">
        <v>1.1499999999999999</v>
      </c>
    </row>
    <row r="67" spans="1:7" x14ac:dyDescent="0.25">
      <c r="A67">
        <v>67</v>
      </c>
      <c r="B67" t="s">
        <v>908</v>
      </c>
      <c r="C67" t="s">
        <v>861</v>
      </c>
      <c r="D67" t="s">
        <v>997</v>
      </c>
      <c r="E67">
        <v>6</v>
      </c>
      <c r="F67" t="s">
        <v>933</v>
      </c>
      <c r="G67">
        <v>0.5</v>
      </c>
    </row>
    <row r="68" spans="1:7" x14ac:dyDescent="0.25">
      <c r="A68">
        <v>68</v>
      </c>
      <c r="B68" t="s">
        <v>908</v>
      </c>
      <c r="C68" t="s">
        <v>860</v>
      </c>
      <c r="D68" t="s">
        <v>998</v>
      </c>
      <c r="E68">
        <v>7</v>
      </c>
      <c r="F68" t="s">
        <v>935</v>
      </c>
      <c r="G68">
        <v>0.5</v>
      </c>
    </row>
    <row r="69" spans="1:7" x14ac:dyDescent="0.25">
      <c r="A69">
        <v>69</v>
      </c>
      <c r="B69" t="s">
        <v>908</v>
      </c>
      <c r="C69" t="s">
        <v>859</v>
      </c>
      <c r="D69" t="s">
        <v>999</v>
      </c>
      <c r="E69">
        <v>8</v>
      </c>
      <c r="F69" t="s">
        <v>28</v>
      </c>
      <c r="G69">
        <v>0.15</v>
      </c>
    </row>
    <row r="70" spans="1:7" x14ac:dyDescent="0.25">
      <c r="A70">
        <v>70</v>
      </c>
      <c r="B70" t="s">
        <v>908</v>
      </c>
      <c r="C70" t="s">
        <v>870</v>
      </c>
      <c r="D70" t="s">
        <v>1000</v>
      </c>
      <c r="E70">
        <v>9</v>
      </c>
      <c r="F70" t="s">
        <v>938</v>
      </c>
      <c r="G70">
        <v>0</v>
      </c>
    </row>
    <row r="71" spans="1:7" x14ac:dyDescent="0.25">
      <c r="A71">
        <v>71</v>
      </c>
      <c r="B71" t="s">
        <v>908</v>
      </c>
      <c r="C71" t="s">
        <v>869</v>
      </c>
      <c r="D71" t="s">
        <v>1001</v>
      </c>
      <c r="E71">
        <v>10</v>
      </c>
      <c r="F71" t="s">
        <v>940</v>
      </c>
      <c r="G71">
        <v>0</v>
      </c>
    </row>
    <row r="72" spans="1:7" x14ac:dyDescent="0.25">
      <c r="A72">
        <v>72</v>
      </c>
      <c r="B72" t="s">
        <v>908</v>
      </c>
      <c r="C72" t="s">
        <v>868</v>
      </c>
      <c r="D72" t="s">
        <v>1002</v>
      </c>
      <c r="E72">
        <v>11</v>
      </c>
      <c r="F72" t="s">
        <v>942</v>
      </c>
      <c r="G72">
        <v>0.5</v>
      </c>
    </row>
    <row r="73" spans="1:7" x14ac:dyDescent="0.25">
      <c r="A73">
        <v>73</v>
      </c>
      <c r="B73" t="s">
        <v>908</v>
      </c>
      <c r="C73" t="s">
        <v>867</v>
      </c>
      <c r="D73" t="s">
        <v>1003</v>
      </c>
      <c r="E73">
        <v>12</v>
      </c>
      <c r="F73" t="s">
        <v>944</v>
      </c>
      <c r="G73">
        <v>0.5</v>
      </c>
    </row>
    <row r="74" spans="1:7" x14ac:dyDescent="0.25">
      <c r="A74">
        <v>74</v>
      </c>
      <c r="B74" t="s">
        <v>910</v>
      </c>
      <c r="C74" t="s">
        <v>862</v>
      </c>
      <c r="D74" t="s">
        <v>1004</v>
      </c>
      <c r="E74">
        <v>1</v>
      </c>
      <c r="F74" t="s">
        <v>923</v>
      </c>
      <c r="G74">
        <v>1.1499999999999999</v>
      </c>
    </row>
    <row r="75" spans="1:7" x14ac:dyDescent="0.25">
      <c r="A75">
        <v>75</v>
      </c>
      <c r="B75" t="s">
        <v>910</v>
      </c>
      <c r="C75" t="s">
        <v>863</v>
      </c>
      <c r="D75" t="s">
        <v>1005</v>
      </c>
      <c r="E75">
        <v>2</v>
      </c>
      <c r="F75" t="s">
        <v>925</v>
      </c>
      <c r="G75">
        <v>0</v>
      </c>
    </row>
    <row r="76" spans="1:7" x14ac:dyDescent="0.25">
      <c r="A76">
        <v>76</v>
      </c>
      <c r="B76" t="s">
        <v>910</v>
      </c>
      <c r="C76" t="s">
        <v>864</v>
      </c>
      <c r="D76" t="s">
        <v>1006</v>
      </c>
      <c r="E76">
        <v>3</v>
      </c>
      <c r="F76" t="s">
        <v>927</v>
      </c>
      <c r="G76">
        <v>1</v>
      </c>
    </row>
    <row r="77" spans="1:7" x14ac:dyDescent="0.25">
      <c r="A77">
        <v>77</v>
      </c>
      <c r="B77" t="s">
        <v>910</v>
      </c>
      <c r="C77" t="s">
        <v>865</v>
      </c>
      <c r="D77" t="s">
        <v>1007</v>
      </c>
      <c r="E77">
        <v>4</v>
      </c>
      <c r="F77" t="s">
        <v>929</v>
      </c>
      <c r="G77">
        <v>1</v>
      </c>
    </row>
    <row r="78" spans="1:7" x14ac:dyDescent="0.25">
      <c r="A78">
        <v>78</v>
      </c>
      <c r="B78" t="s">
        <v>910</v>
      </c>
      <c r="C78" t="s">
        <v>866</v>
      </c>
      <c r="D78" t="s">
        <v>1008</v>
      </c>
      <c r="E78">
        <v>5</v>
      </c>
      <c r="F78" t="s">
        <v>931</v>
      </c>
      <c r="G78">
        <v>1.1499999999999999</v>
      </c>
    </row>
    <row r="79" spans="1:7" x14ac:dyDescent="0.25">
      <c r="A79">
        <v>79</v>
      </c>
      <c r="B79" t="s">
        <v>910</v>
      </c>
      <c r="C79" t="s">
        <v>867</v>
      </c>
      <c r="D79" t="s">
        <v>1009</v>
      </c>
      <c r="E79">
        <v>6</v>
      </c>
      <c r="F79" t="s">
        <v>933</v>
      </c>
      <c r="G79">
        <v>0.5</v>
      </c>
    </row>
    <row r="80" spans="1:7" x14ac:dyDescent="0.25">
      <c r="A80">
        <v>80</v>
      </c>
      <c r="B80" t="s">
        <v>910</v>
      </c>
      <c r="C80" t="s">
        <v>868</v>
      </c>
      <c r="D80" t="s">
        <v>1010</v>
      </c>
      <c r="E80">
        <v>7</v>
      </c>
      <c r="F80" t="s">
        <v>935</v>
      </c>
      <c r="G80">
        <v>0.5</v>
      </c>
    </row>
    <row r="81" spans="1:7" x14ac:dyDescent="0.25">
      <c r="A81">
        <v>81</v>
      </c>
      <c r="B81" t="s">
        <v>910</v>
      </c>
      <c r="C81" t="s">
        <v>869</v>
      </c>
      <c r="D81" t="s">
        <v>1011</v>
      </c>
      <c r="E81">
        <v>8</v>
      </c>
      <c r="F81" t="s">
        <v>28</v>
      </c>
      <c r="G81">
        <v>0.15</v>
      </c>
    </row>
    <row r="82" spans="1:7" x14ac:dyDescent="0.25">
      <c r="A82">
        <v>82</v>
      </c>
      <c r="B82" t="s">
        <v>910</v>
      </c>
      <c r="C82" t="s">
        <v>870</v>
      </c>
      <c r="D82" t="s">
        <v>1012</v>
      </c>
      <c r="E82">
        <v>9</v>
      </c>
      <c r="F82" t="s">
        <v>938</v>
      </c>
      <c r="G82">
        <v>0</v>
      </c>
    </row>
    <row r="83" spans="1:7" x14ac:dyDescent="0.25">
      <c r="A83">
        <v>83</v>
      </c>
      <c r="B83" t="s">
        <v>910</v>
      </c>
      <c r="C83" t="s">
        <v>859</v>
      </c>
      <c r="D83" t="s">
        <v>1013</v>
      </c>
      <c r="E83">
        <v>10</v>
      </c>
      <c r="F83" t="s">
        <v>940</v>
      </c>
      <c r="G83">
        <v>0</v>
      </c>
    </row>
    <row r="84" spans="1:7" x14ac:dyDescent="0.25">
      <c r="A84">
        <v>84</v>
      </c>
      <c r="B84" t="s">
        <v>910</v>
      </c>
      <c r="C84" t="s">
        <v>860</v>
      </c>
      <c r="D84" t="s">
        <v>1014</v>
      </c>
      <c r="E84">
        <v>11</v>
      </c>
      <c r="F84" t="s">
        <v>942</v>
      </c>
      <c r="G84">
        <v>0.5</v>
      </c>
    </row>
    <row r="85" spans="1:7" x14ac:dyDescent="0.25">
      <c r="A85">
        <v>85</v>
      </c>
      <c r="B85" t="s">
        <v>910</v>
      </c>
      <c r="C85" t="s">
        <v>861</v>
      </c>
      <c r="D85" t="s">
        <v>1015</v>
      </c>
      <c r="E85">
        <v>12</v>
      </c>
      <c r="F85" t="s">
        <v>944</v>
      </c>
      <c r="G85">
        <v>0.5</v>
      </c>
    </row>
    <row r="86" spans="1:7" x14ac:dyDescent="0.25">
      <c r="A86">
        <v>86</v>
      </c>
      <c r="B86" t="s">
        <v>912</v>
      </c>
      <c r="C86" t="s">
        <v>869</v>
      </c>
      <c r="D86" t="s">
        <v>1016</v>
      </c>
      <c r="E86">
        <v>1</v>
      </c>
      <c r="F86" t="s">
        <v>923</v>
      </c>
      <c r="G86">
        <v>1.1499999999999999</v>
      </c>
    </row>
    <row r="87" spans="1:7" x14ac:dyDescent="0.25">
      <c r="A87">
        <v>87</v>
      </c>
      <c r="B87" t="s">
        <v>912</v>
      </c>
      <c r="C87" t="s">
        <v>868</v>
      </c>
      <c r="D87" t="s">
        <v>1017</v>
      </c>
      <c r="E87">
        <v>2</v>
      </c>
      <c r="F87" t="s">
        <v>925</v>
      </c>
      <c r="G87">
        <v>0</v>
      </c>
    </row>
    <row r="88" spans="1:7" x14ac:dyDescent="0.25">
      <c r="A88">
        <v>88</v>
      </c>
      <c r="B88" t="s">
        <v>912</v>
      </c>
      <c r="C88" t="s">
        <v>867</v>
      </c>
      <c r="D88" t="s">
        <v>1018</v>
      </c>
      <c r="E88">
        <v>3</v>
      </c>
      <c r="F88" t="s">
        <v>927</v>
      </c>
      <c r="G88">
        <v>1</v>
      </c>
    </row>
    <row r="89" spans="1:7" x14ac:dyDescent="0.25">
      <c r="A89">
        <v>89</v>
      </c>
      <c r="B89" t="s">
        <v>912</v>
      </c>
      <c r="C89" t="s">
        <v>866</v>
      </c>
      <c r="D89" t="s">
        <v>1019</v>
      </c>
      <c r="E89">
        <v>4</v>
      </c>
      <c r="F89" t="s">
        <v>929</v>
      </c>
      <c r="G89">
        <v>1</v>
      </c>
    </row>
    <row r="90" spans="1:7" x14ac:dyDescent="0.25">
      <c r="A90">
        <v>90</v>
      </c>
      <c r="B90" t="s">
        <v>912</v>
      </c>
      <c r="C90" t="s">
        <v>865</v>
      </c>
      <c r="D90" t="s">
        <v>1020</v>
      </c>
      <c r="E90">
        <v>5</v>
      </c>
      <c r="F90" t="s">
        <v>931</v>
      </c>
      <c r="G90">
        <v>1.1499999999999999</v>
      </c>
    </row>
    <row r="91" spans="1:7" x14ac:dyDescent="0.25">
      <c r="A91">
        <v>91</v>
      </c>
      <c r="B91" t="s">
        <v>912</v>
      </c>
      <c r="C91" t="s">
        <v>864</v>
      </c>
      <c r="D91" t="s">
        <v>1021</v>
      </c>
      <c r="E91">
        <v>6</v>
      </c>
      <c r="F91" t="s">
        <v>933</v>
      </c>
      <c r="G91">
        <v>0.5</v>
      </c>
    </row>
    <row r="92" spans="1:7" x14ac:dyDescent="0.25">
      <c r="A92">
        <v>92</v>
      </c>
      <c r="B92" t="s">
        <v>912</v>
      </c>
      <c r="C92" t="s">
        <v>863</v>
      </c>
      <c r="D92" t="s">
        <v>1022</v>
      </c>
      <c r="E92">
        <v>7</v>
      </c>
      <c r="F92" t="s">
        <v>935</v>
      </c>
      <c r="G92">
        <v>0.5</v>
      </c>
    </row>
    <row r="93" spans="1:7" x14ac:dyDescent="0.25">
      <c r="A93">
        <v>93</v>
      </c>
      <c r="B93" t="s">
        <v>912</v>
      </c>
      <c r="C93" t="s">
        <v>862</v>
      </c>
      <c r="D93" t="s">
        <v>1023</v>
      </c>
      <c r="E93">
        <v>8</v>
      </c>
      <c r="F93" t="s">
        <v>28</v>
      </c>
      <c r="G93">
        <v>0.15</v>
      </c>
    </row>
    <row r="94" spans="1:7" x14ac:dyDescent="0.25">
      <c r="A94">
        <v>94</v>
      </c>
      <c r="B94" t="s">
        <v>912</v>
      </c>
      <c r="C94" t="s">
        <v>861</v>
      </c>
      <c r="D94" t="s">
        <v>1024</v>
      </c>
      <c r="E94">
        <v>9</v>
      </c>
      <c r="F94" t="s">
        <v>938</v>
      </c>
      <c r="G94">
        <v>0</v>
      </c>
    </row>
    <row r="95" spans="1:7" x14ac:dyDescent="0.25">
      <c r="A95">
        <v>95</v>
      </c>
      <c r="B95" t="s">
        <v>912</v>
      </c>
      <c r="C95" t="s">
        <v>860</v>
      </c>
      <c r="D95" t="s">
        <v>1025</v>
      </c>
      <c r="E95">
        <v>10</v>
      </c>
      <c r="F95" t="s">
        <v>940</v>
      </c>
      <c r="G95">
        <v>0</v>
      </c>
    </row>
    <row r="96" spans="1:7" x14ac:dyDescent="0.25">
      <c r="A96">
        <v>96</v>
      </c>
      <c r="B96" t="s">
        <v>912</v>
      </c>
      <c r="C96" t="s">
        <v>859</v>
      </c>
      <c r="D96" t="s">
        <v>1026</v>
      </c>
      <c r="E96">
        <v>11</v>
      </c>
      <c r="F96" t="s">
        <v>942</v>
      </c>
      <c r="G96">
        <v>0.5</v>
      </c>
    </row>
    <row r="97" spans="1:7" x14ac:dyDescent="0.25">
      <c r="A97">
        <v>97</v>
      </c>
      <c r="B97" t="s">
        <v>912</v>
      </c>
      <c r="C97" t="s">
        <v>870</v>
      </c>
      <c r="D97" t="s">
        <v>1027</v>
      </c>
      <c r="E97">
        <v>12</v>
      </c>
      <c r="F97" t="s">
        <v>944</v>
      </c>
      <c r="G97">
        <v>0.5</v>
      </c>
    </row>
    <row r="98" spans="1:7" x14ac:dyDescent="0.25">
      <c r="A98">
        <v>98</v>
      </c>
      <c r="B98" t="s">
        <v>914</v>
      </c>
      <c r="C98" t="s">
        <v>865</v>
      </c>
      <c r="D98" t="s">
        <v>1028</v>
      </c>
      <c r="E98">
        <v>1</v>
      </c>
      <c r="F98" t="s">
        <v>923</v>
      </c>
      <c r="G98">
        <v>1.1499999999999999</v>
      </c>
    </row>
    <row r="99" spans="1:7" x14ac:dyDescent="0.25">
      <c r="A99">
        <v>99</v>
      </c>
      <c r="B99" t="s">
        <v>914</v>
      </c>
      <c r="C99" t="s">
        <v>866</v>
      </c>
      <c r="D99" t="s">
        <v>1029</v>
      </c>
      <c r="E99">
        <v>2</v>
      </c>
      <c r="F99" t="s">
        <v>925</v>
      </c>
      <c r="G99">
        <v>0</v>
      </c>
    </row>
    <row r="100" spans="1:7" x14ac:dyDescent="0.25">
      <c r="A100">
        <v>100</v>
      </c>
      <c r="B100" t="s">
        <v>914</v>
      </c>
      <c r="C100" t="s">
        <v>867</v>
      </c>
      <c r="D100" t="s">
        <v>1030</v>
      </c>
      <c r="E100">
        <v>3</v>
      </c>
      <c r="F100" t="s">
        <v>927</v>
      </c>
      <c r="G100">
        <v>1</v>
      </c>
    </row>
    <row r="101" spans="1:7" x14ac:dyDescent="0.25">
      <c r="A101">
        <v>101</v>
      </c>
      <c r="B101" t="s">
        <v>914</v>
      </c>
      <c r="C101" t="s">
        <v>868</v>
      </c>
      <c r="D101" t="s">
        <v>1031</v>
      </c>
      <c r="E101">
        <v>4</v>
      </c>
      <c r="F101" t="s">
        <v>929</v>
      </c>
      <c r="G101">
        <v>1</v>
      </c>
    </row>
    <row r="102" spans="1:7" x14ac:dyDescent="0.25">
      <c r="A102">
        <v>102</v>
      </c>
      <c r="B102" t="s">
        <v>914</v>
      </c>
      <c r="C102" t="s">
        <v>869</v>
      </c>
      <c r="D102" t="s">
        <v>1032</v>
      </c>
      <c r="E102">
        <v>5</v>
      </c>
      <c r="F102" t="s">
        <v>931</v>
      </c>
      <c r="G102">
        <v>1.1499999999999999</v>
      </c>
    </row>
    <row r="103" spans="1:7" x14ac:dyDescent="0.25">
      <c r="A103">
        <v>103</v>
      </c>
      <c r="B103" t="s">
        <v>914</v>
      </c>
      <c r="C103" t="s">
        <v>870</v>
      </c>
      <c r="D103" t="s">
        <v>1033</v>
      </c>
      <c r="E103">
        <v>6</v>
      </c>
      <c r="F103" t="s">
        <v>933</v>
      </c>
      <c r="G103">
        <v>0.5</v>
      </c>
    </row>
    <row r="104" spans="1:7" x14ac:dyDescent="0.25">
      <c r="A104">
        <v>104</v>
      </c>
      <c r="B104" t="s">
        <v>914</v>
      </c>
      <c r="C104" t="s">
        <v>859</v>
      </c>
      <c r="D104" t="s">
        <v>1034</v>
      </c>
      <c r="E104">
        <v>7</v>
      </c>
      <c r="F104" t="s">
        <v>935</v>
      </c>
      <c r="G104">
        <v>0.5</v>
      </c>
    </row>
    <row r="105" spans="1:7" x14ac:dyDescent="0.25">
      <c r="A105">
        <v>105</v>
      </c>
      <c r="B105" t="s">
        <v>914</v>
      </c>
      <c r="C105" t="s">
        <v>860</v>
      </c>
      <c r="D105" t="s">
        <v>1035</v>
      </c>
      <c r="E105">
        <v>8</v>
      </c>
      <c r="F105" t="s">
        <v>28</v>
      </c>
      <c r="G105">
        <v>0.15</v>
      </c>
    </row>
    <row r="106" spans="1:7" x14ac:dyDescent="0.25">
      <c r="A106">
        <v>106</v>
      </c>
      <c r="B106" t="s">
        <v>914</v>
      </c>
      <c r="C106" t="s">
        <v>861</v>
      </c>
      <c r="D106" t="s">
        <v>1036</v>
      </c>
      <c r="E106">
        <v>9</v>
      </c>
      <c r="F106" t="s">
        <v>938</v>
      </c>
      <c r="G106">
        <v>0</v>
      </c>
    </row>
    <row r="107" spans="1:7" x14ac:dyDescent="0.25">
      <c r="A107">
        <v>107</v>
      </c>
      <c r="B107" t="s">
        <v>914</v>
      </c>
      <c r="C107" t="s">
        <v>862</v>
      </c>
      <c r="D107" t="s">
        <v>1037</v>
      </c>
      <c r="E107">
        <v>10</v>
      </c>
      <c r="F107" t="s">
        <v>940</v>
      </c>
      <c r="G107">
        <v>0</v>
      </c>
    </row>
    <row r="108" spans="1:7" x14ac:dyDescent="0.25">
      <c r="A108">
        <v>108</v>
      </c>
      <c r="B108" t="s">
        <v>914</v>
      </c>
      <c r="C108" t="s">
        <v>863</v>
      </c>
      <c r="D108" t="s">
        <v>1038</v>
      </c>
      <c r="E108">
        <v>11</v>
      </c>
      <c r="F108" t="s">
        <v>942</v>
      </c>
      <c r="G108">
        <v>0.5</v>
      </c>
    </row>
    <row r="109" spans="1:7" x14ac:dyDescent="0.25">
      <c r="A109">
        <v>109</v>
      </c>
      <c r="B109" t="s">
        <v>914</v>
      </c>
      <c r="C109" t="s">
        <v>864</v>
      </c>
      <c r="D109" t="s">
        <v>1039</v>
      </c>
      <c r="E109">
        <v>12</v>
      </c>
      <c r="F109" t="s">
        <v>944</v>
      </c>
      <c r="G109">
        <v>0.5</v>
      </c>
    </row>
    <row r="110" spans="1:7" x14ac:dyDescent="0.25">
      <c r="A110">
        <v>110</v>
      </c>
      <c r="B110" t="s">
        <v>916</v>
      </c>
      <c r="C110" t="s">
        <v>860</v>
      </c>
      <c r="D110" t="s">
        <v>1040</v>
      </c>
      <c r="E110">
        <v>1</v>
      </c>
      <c r="F110" t="s">
        <v>923</v>
      </c>
      <c r="G110">
        <v>1.1499999999999999</v>
      </c>
    </row>
    <row r="111" spans="1:7" x14ac:dyDescent="0.25">
      <c r="A111">
        <v>111</v>
      </c>
      <c r="B111" t="s">
        <v>916</v>
      </c>
      <c r="C111" t="s">
        <v>859</v>
      </c>
      <c r="D111" t="s">
        <v>1041</v>
      </c>
      <c r="E111">
        <v>2</v>
      </c>
      <c r="F111" t="s">
        <v>925</v>
      </c>
      <c r="G111">
        <v>0</v>
      </c>
    </row>
    <row r="112" spans="1:7" x14ac:dyDescent="0.25">
      <c r="A112">
        <v>112</v>
      </c>
      <c r="B112" t="s">
        <v>916</v>
      </c>
      <c r="C112" t="s">
        <v>870</v>
      </c>
      <c r="D112" t="s">
        <v>1042</v>
      </c>
      <c r="E112">
        <v>3</v>
      </c>
      <c r="F112" t="s">
        <v>927</v>
      </c>
      <c r="G112">
        <v>1</v>
      </c>
    </row>
    <row r="113" spans="1:7" x14ac:dyDescent="0.25">
      <c r="A113">
        <v>113</v>
      </c>
      <c r="B113" t="s">
        <v>916</v>
      </c>
      <c r="C113" t="s">
        <v>869</v>
      </c>
      <c r="D113" t="s">
        <v>1043</v>
      </c>
      <c r="E113">
        <v>4</v>
      </c>
      <c r="F113" t="s">
        <v>929</v>
      </c>
      <c r="G113">
        <v>1</v>
      </c>
    </row>
    <row r="114" spans="1:7" x14ac:dyDescent="0.25">
      <c r="A114">
        <v>114</v>
      </c>
      <c r="B114" t="s">
        <v>916</v>
      </c>
      <c r="C114" t="s">
        <v>868</v>
      </c>
      <c r="D114" t="s">
        <v>1044</v>
      </c>
      <c r="E114">
        <v>5</v>
      </c>
      <c r="F114" t="s">
        <v>931</v>
      </c>
      <c r="G114">
        <v>1.1499999999999999</v>
      </c>
    </row>
    <row r="115" spans="1:7" x14ac:dyDescent="0.25">
      <c r="A115">
        <v>115</v>
      </c>
      <c r="B115" t="s">
        <v>916</v>
      </c>
      <c r="C115" t="s">
        <v>867</v>
      </c>
      <c r="D115" t="s">
        <v>1045</v>
      </c>
      <c r="E115">
        <v>6</v>
      </c>
      <c r="F115" t="s">
        <v>933</v>
      </c>
      <c r="G115">
        <v>0.5</v>
      </c>
    </row>
    <row r="116" spans="1:7" x14ac:dyDescent="0.25">
      <c r="A116">
        <v>116</v>
      </c>
      <c r="B116" t="s">
        <v>916</v>
      </c>
      <c r="C116" t="s">
        <v>866</v>
      </c>
      <c r="D116" t="s">
        <v>1046</v>
      </c>
      <c r="E116">
        <v>7</v>
      </c>
      <c r="F116" t="s">
        <v>935</v>
      </c>
      <c r="G116">
        <v>0.5</v>
      </c>
    </row>
    <row r="117" spans="1:7" x14ac:dyDescent="0.25">
      <c r="A117">
        <v>117</v>
      </c>
      <c r="B117" t="s">
        <v>916</v>
      </c>
      <c r="C117" t="s">
        <v>865</v>
      </c>
      <c r="D117" t="s">
        <v>1047</v>
      </c>
      <c r="E117">
        <v>8</v>
      </c>
      <c r="F117" t="s">
        <v>28</v>
      </c>
      <c r="G117">
        <v>0.15</v>
      </c>
    </row>
    <row r="118" spans="1:7" x14ac:dyDescent="0.25">
      <c r="A118">
        <v>118</v>
      </c>
      <c r="B118" t="s">
        <v>916</v>
      </c>
      <c r="C118" t="s">
        <v>864</v>
      </c>
      <c r="D118" t="s">
        <v>1048</v>
      </c>
      <c r="E118">
        <v>9</v>
      </c>
      <c r="F118" t="s">
        <v>938</v>
      </c>
      <c r="G118">
        <v>0</v>
      </c>
    </row>
    <row r="119" spans="1:7" x14ac:dyDescent="0.25">
      <c r="A119">
        <v>119</v>
      </c>
      <c r="B119" t="s">
        <v>916</v>
      </c>
      <c r="C119" t="s">
        <v>863</v>
      </c>
      <c r="D119" t="s">
        <v>1049</v>
      </c>
      <c r="E119">
        <v>10</v>
      </c>
      <c r="F119" t="s">
        <v>940</v>
      </c>
      <c r="G119">
        <v>0</v>
      </c>
    </row>
    <row r="120" spans="1:7" x14ac:dyDescent="0.25">
      <c r="A120">
        <v>120</v>
      </c>
      <c r="B120" t="s">
        <v>916</v>
      </c>
      <c r="C120" t="s">
        <v>862</v>
      </c>
      <c r="D120" t="s">
        <v>1050</v>
      </c>
      <c r="E120">
        <v>11</v>
      </c>
      <c r="F120" t="s">
        <v>942</v>
      </c>
      <c r="G120">
        <v>0.5</v>
      </c>
    </row>
    <row r="121" spans="1:7" x14ac:dyDescent="0.25">
      <c r="A121">
        <v>121</v>
      </c>
      <c r="B121" t="s">
        <v>916</v>
      </c>
      <c r="C121" t="s">
        <v>861</v>
      </c>
      <c r="D121" t="s">
        <v>1051</v>
      </c>
      <c r="E121">
        <v>12</v>
      </c>
      <c r="F121" t="s">
        <v>944</v>
      </c>
      <c r="G121">
        <v>0.5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/>
  <dimension ref="A1:F11"/>
  <sheetViews>
    <sheetView workbookViewId="0"/>
  </sheetViews>
  <sheetFormatPr defaultRowHeight="15" x14ac:dyDescent="0.25"/>
  <cols>
    <col min="1" max="1" width="5" bestFit="1" customWidth="1"/>
    <col min="2" max="2" width="17" bestFit="1" customWidth="1"/>
    <col min="3" max="3" width="10" bestFit="1" customWidth="1"/>
    <col min="4" max="4" width="10.85546875" bestFit="1" customWidth="1"/>
    <col min="5" max="5" width="13.28515625" bestFit="1" customWidth="1"/>
    <col min="6" max="6" width="9.85546875" bestFit="1" customWidth="1"/>
  </cols>
  <sheetData>
    <row r="1" spans="1:6" x14ac:dyDescent="0.25">
      <c r="A1" t="s">
        <v>0</v>
      </c>
      <c r="B1" t="s">
        <v>873</v>
      </c>
      <c r="C1" t="s">
        <v>875</v>
      </c>
      <c r="D1" t="s">
        <v>876</v>
      </c>
      <c r="E1" t="s">
        <v>877</v>
      </c>
      <c r="F1" t="s">
        <v>93</v>
      </c>
    </row>
    <row r="2" spans="1:6" x14ac:dyDescent="0.25">
      <c r="A2">
        <v>1</v>
      </c>
      <c r="B2" t="s">
        <v>899</v>
      </c>
      <c r="C2">
        <v>1</v>
      </c>
      <c r="D2">
        <v>1</v>
      </c>
      <c r="E2">
        <v>1</v>
      </c>
      <c r="F2" t="s">
        <v>900</v>
      </c>
    </row>
    <row r="3" spans="1:6" x14ac:dyDescent="0.25">
      <c r="A3">
        <v>2</v>
      </c>
      <c r="B3" t="s">
        <v>901</v>
      </c>
      <c r="C3">
        <v>2</v>
      </c>
      <c r="D3">
        <v>1</v>
      </c>
      <c r="E3">
        <v>1</v>
      </c>
      <c r="F3" t="s">
        <v>902</v>
      </c>
    </row>
    <row r="4" spans="1:6" x14ac:dyDescent="0.25">
      <c r="A4">
        <v>3</v>
      </c>
      <c r="B4" t="s">
        <v>903</v>
      </c>
      <c r="C4">
        <v>1</v>
      </c>
      <c r="D4">
        <v>2</v>
      </c>
      <c r="E4">
        <v>3</v>
      </c>
      <c r="F4" t="s">
        <v>904</v>
      </c>
    </row>
    <row r="5" spans="1:6" x14ac:dyDescent="0.25">
      <c r="A5">
        <v>4</v>
      </c>
      <c r="B5" t="s">
        <v>905</v>
      </c>
      <c r="C5">
        <v>2</v>
      </c>
      <c r="D5">
        <v>2</v>
      </c>
      <c r="E5">
        <v>3</v>
      </c>
      <c r="F5" t="s">
        <v>906</v>
      </c>
    </row>
    <row r="6" spans="1:6" x14ac:dyDescent="0.25">
      <c r="A6">
        <v>5</v>
      </c>
      <c r="B6" t="s">
        <v>907</v>
      </c>
      <c r="C6">
        <v>1</v>
      </c>
      <c r="D6">
        <v>3</v>
      </c>
      <c r="E6">
        <v>0</v>
      </c>
      <c r="F6" t="s">
        <v>884</v>
      </c>
    </row>
    <row r="7" spans="1:6" x14ac:dyDescent="0.25">
      <c r="A7">
        <v>6</v>
      </c>
      <c r="B7" t="s">
        <v>908</v>
      </c>
      <c r="C7">
        <v>2</v>
      </c>
      <c r="D7">
        <v>3</v>
      </c>
      <c r="E7">
        <v>0</v>
      </c>
      <c r="F7" t="s">
        <v>909</v>
      </c>
    </row>
    <row r="8" spans="1:6" x14ac:dyDescent="0.25">
      <c r="A8">
        <v>7</v>
      </c>
      <c r="B8" t="s">
        <v>910</v>
      </c>
      <c r="C8">
        <v>1</v>
      </c>
      <c r="D8">
        <v>4</v>
      </c>
      <c r="E8">
        <v>5</v>
      </c>
      <c r="F8" t="s">
        <v>911</v>
      </c>
    </row>
    <row r="9" spans="1:6" x14ac:dyDescent="0.25">
      <c r="A9">
        <v>8</v>
      </c>
      <c r="B9" t="s">
        <v>912</v>
      </c>
      <c r="C9">
        <v>2</v>
      </c>
      <c r="D9">
        <v>4</v>
      </c>
      <c r="E9">
        <v>5</v>
      </c>
      <c r="F9" t="s">
        <v>913</v>
      </c>
    </row>
    <row r="10" spans="1:6" x14ac:dyDescent="0.25">
      <c r="A10">
        <v>9</v>
      </c>
      <c r="B10" t="s">
        <v>914</v>
      </c>
      <c r="C10">
        <v>1</v>
      </c>
      <c r="D10">
        <v>5</v>
      </c>
      <c r="E10">
        <v>7</v>
      </c>
      <c r="F10" t="s">
        <v>915</v>
      </c>
    </row>
    <row r="11" spans="1:6" x14ac:dyDescent="0.25">
      <c r="A11">
        <v>10</v>
      </c>
      <c r="B11" t="s">
        <v>916</v>
      </c>
      <c r="C11">
        <v>2</v>
      </c>
      <c r="D11">
        <v>5</v>
      </c>
      <c r="E11">
        <v>7</v>
      </c>
      <c r="F11" t="s">
        <v>917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/>
  <dimension ref="A1:H9"/>
  <sheetViews>
    <sheetView workbookViewId="0"/>
  </sheetViews>
  <sheetFormatPr defaultRowHeight="15" x14ac:dyDescent="0.25"/>
  <cols>
    <col min="1" max="1" width="5" bestFit="1" customWidth="1"/>
    <col min="2" max="2" width="11.140625" bestFit="1" customWidth="1"/>
    <col min="3" max="3" width="12.7109375" bestFit="1" customWidth="1"/>
    <col min="4" max="4" width="16.42578125" bestFit="1" customWidth="1"/>
    <col min="5" max="5" width="13.42578125" bestFit="1" customWidth="1"/>
    <col min="6" max="6" width="11.7109375" bestFit="1" customWidth="1"/>
    <col min="7" max="7" width="7.28515625" bestFit="1" customWidth="1"/>
    <col min="8" max="8" width="8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5</v>
      </c>
      <c r="F2">
        <v>1</v>
      </c>
      <c r="G2">
        <v>1</v>
      </c>
      <c r="H2" t="s">
        <v>11</v>
      </c>
    </row>
    <row r="3" spans="1:8" x14ac:dyDescent="0.25">
      <c r="A3">
        <v>2</v>
      </c>
      <c r="B3" t="s">
        <v>12</v>
      </c>
      <c r="C3" t="s">
        <v>13</v>
      </c>
      <c r="D3" t="s">
        <v>14</v>
      </c>
      <c r="E3">
        <v>3</v>
      </c>
      <c r="F3">
        <v>8</v>
      </c>
      <c r="G3">
        <v>1</v>
      </c>
      <c r="H3" t="s">
        <v>15</v>
      </c>
    </row>
    <row r="4" spans="1:8" x14ac:dyDescent="0.25">
      <c r="A4">
        <v>3</v>
      </c>
      <c r="B4" t="s">
        <v>16</v>
      </c>
      <c r="C4" t="s">
        <v>17</v>
      </c>
      <c r="D4" t="s">
        <v>18</v>
      </c>
      <c r="E4">
        <v>1</v>
      </c>
      <c r="F4">
        <v>3</v>
      </c>
      <c r="G4">
        <v>0</v>
      </c>
    </row>
    <row r="5" spans="1:8" x14ac:dyDescent="0.25">
      <c r="A5">
        <v>4</v>
      </c>
      <c r="B5" t="s">
        <v>19</v>
      </c>
      <c r="C5" t="s">
        <v>20</v>
      </c>
      <c r="D5" t="s">
        <v>21</v>
      </c>
      <c r="E5">
        <v>1</v>
      </c>
      <c r="F5">
        <v>4</v>
      </c>
      <c r="G5">
        <v>0</v>
      </c>
    </row>
    <row r="6" spans="1:8" x14ac:dyDescent="0.25">
      <c r="A6">
        <v>5</v>
      </c>
      <c r="B6" t="s">
        <v>22</v>
      </c>
      <c r="C6" t="s">
        <v>23</v>
      </c>
      <c r="D6" t="s">
        <v>24</v>
      </c>
      <c r="E6">
        <v>2</v>
      </c>
      <c r="F6">
        <v>9</v>
      </c>
      <c r="G6">
        <v>0.75</v>
      </c>
      <c r="H6" t="s">
        <v>25</v>
      </c>
    </row>
    <row r="7" spans="1:8" x14ac:dyDescent="0.25">
      <c r="A7">
        <v>6</v>
      </c>
      <c r="B7" t="s">
        <v>26</v>
      </c>
      <c r="C7" t="s">
        <v>27</v>
      </c>
      <c r="D7" t="s">
        <v>28</v>
      </c>
      <c r="E7">
        <v>3</v>
      </c>
      <c r="F7">
        <v>2</v>
      </c>
      <c r="G7">
        <v>0</v>
      </c>
    </row>
    <row r="8" spans="1:8" x14ac:dyDescent="0.25">
      <c r="A8">
        <v>7</v>
      </c>
      <c r="B8" t="s">
        <v>29</v>
      </c>
      <c r="C8" t="s">
        <v>23</v>
      </c>
      <c r="D8" t="s">
        <v>30</v>
      </c>
      <c r="E8">
        <v>4</v>
      </c>
      <c r="F8">
        <v>7</v>
      </c>
      <c r="G8">
        <v>0</v>
      </c>
    </row>
    <row r="9" spans="1:8" x14ac:dyDescent="0.25">
      <c r="A9">
        <v>8</v>
      </c>
      <c r="B9" t="s">
        <v>31</v>
      </c>
      <c r="C9" t="s">
        <v>32</v>
      </c>
      <c r="D9" t="s">
        <v>33</v>
      </c>
      <c r="E9">
        <v>4</v>
      </c>
      <c r="F9">
        <v>6</v>
      </c>
      <c r="G9">
        <v>1</v>
      </c>
      <c r="H9" t="s">
        <v>34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/>
  <dimension ref="A1:BY7420"/>
  <sheetViews>
    <sheetView tabSelected="1" zoomScale="85" zoomScaleNormal="85" workbookViewId="0">
      <pane xSplit="1" ySplit="1" topLeftCell="G7176" activePane="bottomRight" state="frozen"/>
      <selection pane="topRight" activeCell="B1" sqref="B1"/>
      <selection pane="bottomLeft" activeCell="A2" sqref="A2"/>
      <selection pane="bottomRight" activeCell="N1" sqref="N1:Q1048576"/>
    </sheetView>
  </sheetViews>
  <sheetFormatPr defaultColWidth="9.140625" defaultRowHeight="15" outlineLevelCol="1" x14ac:dyDescent="0.25"/>
  <cols>
    <col min="1" max="1" width="9.140625" style="12" customWidth="1"/>
    <col min="2" max="2" width="39.85546875" style="11" customWidth="1"/>
    <col min="3" max="3" width="17.140625" style="11" customWidth="1"/>
    <col min="4" max="4" width="8.7109375" style="11" customWidth="1"/>
    <col min="5" max="5" width="15" style="11" customWidth="1"/>
    <col min="6" max="6" width="22" style="11" customWidth="1"/>
    <col min="7" max="7" width="20" style="11" customWidth="1"/>
    <col min="8" max="8" width="38.28515625" style="11" customWidth="1"/>
    <col min="9" max="9" width="18.85546875" style="12" customWidth="1" outlineLevel="1"/>
    <col min="10" max="13" width="9.5703125" style="12" customWidth="1" outlineLevel="1"/>
    <col min="14" max="15" width="10.28515625" style="12" bestFit="1" customWidth="1" outlineLevel="1"/>
    <col min="16" max="16" width="12.28515625" style="12" bestFit="1" customWidth="1" outlineLevel="1"/>
    <col min="17" max="17" width="16.42578125" style="12" bestFit="1" customWidth="1" outlineLevel="1"/>
    <col min="18" max="18" width="32.42578125" style="20" customWidth="1"/>
    <col min="19" max="19" width="56" style="20" customWidth="1"/>
    <col min="20" max="20" width="15" style="12" customWidth="1"/>
    <col min="21" max="21" width="13.42578125" style="12" customWidth="1"/>
    <col min="22" max="22" width="26.140625" style="12" customWidth="1"/>
    <col min="23" max="23" width="15.140625" style="12" customWidth="1"/>
    <col min="24" max="24" width="25.140625" style="12" customWidth="1"/>
    <col min="25" max="25" width="22.42578125" style="12" customWidth="1"/>
    <col min="26" max="26" width="21" style="12" customWidth="1"/>
    <col min="27" max="27" width="22" style="12" customWidth="1"/>
    <col min="28" max="28" width="13.85546875" style="12" customWidth="1"/>
    <col min="29" max="29" width="26.5703125" style="12" customWidth="1"/>
    <col min="30" max="30" width="15.5703125" style="12" customWidth="1"/>
    <col min="31" max="31" width="28.28515625" style="12" customWidth="1"/>
    <col min="32" max="32" width="22.85546875" style="12" customWidth="1"/>
    <col min="33" max="33" width="21.5703125" style="12" customWidth="1"/>
    <col min="34" max="34" width="22.42578125" style="12" customWidth="1"/>
    <col min="35" max="35" width="13.42578125" style="12" customWidth="1"/>
    <col min="36" max="36" width="26.140625" style="12" customWidth="1"/>
    <col min="37" max="37" width="15.140625" style="12" customWidth="1"/>
    <col min="38" max="38" width="27.85546875" style="12" customWidth="1"/>
    <col min="39" max="39" width="22.42578125" style="12" customWidth="1"/>
    <col min="40" max="40" width="21" style="12" customWidth="1"/>
    <col min="41" max="41" width="22" style="12" customWidth="1"/>
    <col min="42" max="42" width="14.42578125" style="12" customWidth="1"/>
    <col min="43" max="43" width="27.140625" style="12" customWidth="1"/>
    <col min="44" max="44" width="16.140625" style="12" customWidth="1"/>
    <col min="45" max="45" width="28.85546875" style="12" customWidth="1"/>
    <col min="46" max="46" width="23.42578125" style="12" customWidth="1"/>
    <col min="47" max="47" width="22.140625" style="12" customWidth="1"/>
    <col min="48" max="48" width="23" style="12" customWidth="1"/>
    <col min="49" max="49" width="7" style="12" customWidth="1"/>
    <col min="50" max="50" width="15.5703125" style="12" customWidth="1"/>
    <col min="51" max="51" width="3.85546875" style="12" customWidth="1"/>
    <col min="52" max="52" width="17.42578125" style="12" customWidth="1"/>
    <col min="53" max="53" width="5.5703125" style="12" customWidth="1"/>
    <col min="54" max="54" width="4.7109375" style="12" customWidth="1"/>
    <col min="55" max="55" width="14.42578125" style="12" customWidth="1"/>
    <col min="56" max="56" width="4.42578125" style="12" customWidth="1"/>
    <col min="57" max="57" width="14.140625" style="12" customWidth="1"/>
    <col min="58" max="58" width="5.5703125" style="12" customWidth="1"/>
    <col min="59" max="59" width="7.28515625" style="21" customWidth="1"/>
    <col min="60" max="60" width="13.85546875" style="12" customWidth="1"/>
    <col min="61" max="61" width="20.7109375" style="12" customWidth="1"/>
    <col min="62" max="62" width="9.140625" style="12" customWidth="1"/>
    <col min="63" max="63" width="16" style="12" customWidth="1"/>
    <col min="64" max="64" width="9.140625" style="12" customWidth="1"/>
    <col min="65" max="65" width="16" style="12" customWidth="1"/>
    <col min="66" max="66" width="16.5703125" style="12" customWidth="1"/>
    <col min="67" max="67" width="23.5703125" style="12" customWidth="1"/>
    <col min="68" max="68" width="9.140625" style="12"/>
    <col min="69" max="378" width="9.140625" style="9"/>
    <col min="379" max="379" width="9.140625" style="9" customWidth="1"/>
    <col min="380" max="16384" width="9.140625" style="9"/>
  </cols>
  <sheetData>
    <row r="1" spans="1:68" x14ac:dyDescent="0.25">
      <c r="A1" s="12" t="s">
        <v>2220</v>
      </c>
      <c r="B1" s="11" t="s">
        <v>1242</v>
      </c>
      <c r="C1" s="11" t="s">
        <v>2214</v>
      </c>
      <c r="D1" s="11" t="s">
        <v>2215</v>
      </c>
      <c r="E1" s="11" t="s">
        <v>2216</v>
      </c>
      <c r="F1" s="11" t="s">
        <v>2217</v>
      </c>
      <c r="G1" s="11" t="s">
        <v>2218</v>
      </c>
      <c r="H1" s="11" t="s">
        <v>2219</v>
      </c>
      <c r="I1" s="10" t="s">
        <v>1084</v>
      </c>
      <c r="J1" s="10" t="s">
        <v>1085</v>
      </c>
      <c r="K1" s="10" t="s">
        <v>1086</v>
      </c>
      <c r="L1" s="10" t="s">
        <v>1087</v>
      </c>
      <c r="M1" s="10" t="s">
        <v>1088</v>
      </c>
      <c r="N1" s="10" t="s">
        <v>1112</v>
      </c>
      <c r="O1" s="10" t="s">
        <v>1441</v>
      </c>
      <c r="P1" s="10" t="s">
        <v>2032</v>
      </c>
      <c r="Q1" s="10" t="s">
        <v>0</v>
      </c>
      <c r="R1" s="18" t="s">
        <v>795</v>
      </c>
      <c r="S1" s="18" t="s">
        <v>2280</v>
      </c>
      <c r="T1" s="10" t="s">
        <v>797</v>
      </c>
      <c r="U1" s="10" t="s">
        <v>798</v>
      </c>
      <c r="V1" s="10" t="s">
        <v>799</v>
      </c>
      <c r="W1" s="10" t="s">
        <v>800</v>
      </c>
      <c r="X1" s="10" t="s">
        <v>801</v>
      </c>
      <c r="Y1" s="10" t="s">
        <v>802</v>
      </c>
      <c r="Z1" s="10" t="s">
        <v>803</v>
      </c>
      <c r="AA1" s="10" t="s">
        <v>804</v>
      </c>
      <c r="AB1" s="10" t="s">
        <v>805</v>
      </c>
      <c r="AC1" s="10" t="s">
        <v>806</v>
      </c>
      <c r="AD1" s="10" t="s">
        <v>807</v>
      </c>
      <c r="AE1" s="10" t="s">
        <v>808</v>
      </c>
      <c r="AF1" s="10" t="s">
        <v>809</v>
      </c>
      <c r="AG1" s="10" t="s">
        <v>810</v>
      </c>
      <c r="AH1" s="10" t="s">
        <v>811</v>
      </c>
      <c r="AI1" s="10" t="s">
        <v>812</v>
      </c>
      <c r="AJ1" s="10" t="s">
        <v>813</v>
      </c>
      <c r="AK1" s="10" t="s">
        <v>814</v>
      </c>
      <c r="AL1" s="10" t="s">
        <v>815</v>
      </c>
      <c r="AM1" s="10" t="s">
        <v>816</v>
      </c>
      <c r="AN1" s="10" t="s">
        <v>817</v>
      </c>
      <c r="AO1" s="10" t="s">
        <v>818</v>
      </c>
      <c r="AP1" s="10" t="s">
        <v>819</v>
      </c>
      <c r="AQ1" s="10" t="s">
        <v>820</v>
      </c>
      <c r="AR1" s="10" t="s">
        <v>821</v>
      </c>
      <c r="AS1" s="10" t="s">
        <v>822</v>
      </c>
      <c r="AT1" s="10" t="s">
        <v>823</v>
      </c>
      <c r="AU1" s="10" t="s">
        <v>824</v>
      </c>
      <c r="AV1" s="10" t="s">
        <v>825</v>
      </c>
      <c r="AW1" s="10" t="s">
        <v>826</v>
      </c>
      <c r="AX1" s="10" t="s">
        <v>827</v>
      </c>
      <c r="AY1" s="10" t="s">
        <v>828</v>
      </c>
      <c r="AZ1" s="10" t="s">
        <v>829</v>
      </c>
      <c r="BA1" s="10" t="s">
        <v>830</v>
      </c>
      <c r="BB1" s="10" t="s">
        <v>831</v>
      </c>
      <c r="BC1" s="10" t="s">
        <v>832</v>
      </c>
      <c r="BD1" s="10" t="s">
        <v>833</v>
      </c>
      <c r="BE1" s="10" t="s">
        <v>834</v>
      </c>
      <c r="BF1" s="10" t="s">
        <v>835</v>
      </c>
      <c r="BG1" s="19" t="s">
        <v>836</v>
      </c>
      <c r="BH1" s="10" t="s">
        <v>837</v>
      </c>
      <c r="BI1" s="10" t="s">
        <v>838</v>
      </c>
      <c r="BJ1" s="10" t="s">
        <v>839</v>
      </c>
      <c r="BK1" s="10" t="s">
        <v>840</v>
      </c>
      <c r="BL1" s="10" t="s">
        <v>841</v>
      </c>
      <c r="BM1" s="10" t="s">
        <v>842</v>
      </c>
      <c r="BN1" s="10" t="s">
        <v>843</v>
      </c>
      <c r="BO1" s="10" t="s">
        <v>844</v>
      </c>
      <c r="BP1" s="10"/>
    </row>
    <row r="2" spans="1:68" ht="105" x14ac:dyDescent="0.25">
      <c r="A2" s="12">
        <v>1</v>
      </c>
      <c r="B2" s="11" t="str">
        <f>_xlfn.CONCAT(C2,". ", D2,". ", E2,". ", F2,". ", G2,". ", H2)</f>
        <v>Общий расчет. Ци Мень. Анализ Дворца. Структуры. Благоприятность. Нет</v>
      </c>
      <c r="C2" s="11" t="str">
        <f>IFERROR(VLOOKUP(I2,lvl_1[],2,FALSE),"Нет")</f>
        <v>Общий расчет</v>
      </c>
      <c r="D2" s="11" t="str">
        <f>IFERROR(VLOOKUP(Rule!J2,lvl_2[],2,FALSE),"Нет")</f>
        <v>Ци Мень</v>
      </c>
      <c r="E2" s="11" t="str">
        <f>IFERROR(VLOOKUP(Rule!K2,lvl_3[],2,FALSE),"Нет")</f>
        <v>Анализ Дворца</v>
      </c>
      <c r="F2" s="11" t="str">
        <f>IFERROR(INDEX(lvl_4[],MATCH(L2,lvl_4[ID],0),MATCH(TEXT(K2,"##0"),lvl_4[#Headers],0)),"Нет")</f>
        <v>Структуры</v>
      </c>
      <c r="G2" s="11" t="str">
        <f>IFERROR(INDEX(lvl_5[],MATCH(M2,lvl_5[ID],0),MATCH(_xlfn.CONCAT(TEXT(K2,"##0"),"_",TEXT(L2,"##0")),lvl_5[#Headers],0)),"Нет")</f>
        <v>Благоприятность</v>
      </c>
      <c r="H2" s="11" t="str">
        <f>IFERROR(INDEX(lvl_6[],MATCH(N2,lvl_6[ID],0),MATCH(_xlfn.CONCAT(K2,"_",L2,"_",M2),lvl_6[#Headers],0)),"Нет")</f>
        <v>Нет</v>
      </c>
      <c r="I2" s="12">
        <v>1</v>
      </c>
      <c r="J2" s="12">
        <v>2</v>
      </c>
      <c r="K2" s="12">
        <v>2</v>
      </c>
      <c r="L2" s="12">
        <v>1</v>
      </c>
      <c r="M2" s="12">
        <v>0</v>
      </c>
      <c r="N2" s="12">
        <v>0</v>
      </c>
      <c r="O2" s="12">
        <f>COUNTIF($P$2:P2,P2)</f>
        <v>1</v>
      </c>
      <c r="P2" s="12" t="str">
        <f>_xlfn.CONCAT(I2,
J2,
K2,
IF(LEN(L2)=1,_xlfn.CONCAT(0,L2),L2),
IF(LEN(M2)=1,_xlfn.CONCAT(0,M2),M2),
IF(LEN(N2)=1,_xlfn.CONCAT(0,N2),N2))</f>
        <v>122010000</v>
      </c>
      <c r="Q2" s="12" t="str">
        <f>_xlfn.CONCAT(I2,
J2,
K2,
IF(LEN(L2)=1,_xlfn.CONCAT(0,L2),L2),
IF(LEN(M2)=1,_xlfn.CONCAT(0,M2),M2),
IF(LEN(N2)=1,_xlfn.CONCAT(0,N2),N2),
IF(LEN(O2)=1,_xlfn.CONCAT("000",O2),IF(LEN(O2)=2,_xlfn.CONCAT("00",O2),IF(LEN(O2)=3,_xlfn.CONCAT(0,O2),O2))))</f>
        <v>1220100000001</v>
      </c>
      <c r="R2" s="20" t="s">
        <v>1114</v>
      </c>
      <c r="S2" s="20" t="s">
        <v>1115</v>
      </c>
      <c r="AY2" s="12" t="s">
        <v>907</v>
      </c>
      <c r="BA2" s="12" t="s">
        <v>903</v>
      </c>
      <c r="BG2" s="21">
        <v>1</v>
      </c>
      <c r="BJ2" s="12">
        <v>1</v>
      </c>
    </row>
    <row r="3" spans="1:68" ht="75" x14ac:dyDescent="0.25">
      <c r="A3" s="12">
        <v>1</v>
      </c>
      <c r="B3" s="11" t="str">
        <f t="shared" ref="B3:B65" si="0">_xlfn.CONCAT(C3,". ", D3,". ", E3,". ", F3,". ", G3,". ", H3)</f>
        <v>Общий расчет. Ци Мень. Анализ Дворца. Структуры. Благоприятность. Нет</v>
      </c>
      <c r="C3" s="11" t="str">
        <f>IFERROR(VLOOKUP(I3,lvl_1[],2,FALSE),"Нет")</f>
        <v>Общий расчет</v>
      </c>
      <c r="D3" s="11" t="str">
        <f>IFERROR(VLOOKUP(Rule!J3,lvl_2[],2,FALSE),"Нет")</f>
        <v>Ци Мень</v>
      </c>
      <c r="E3" s="11" t="str">
        <f>IFERROR(VLOOKUP(Rule!K3,lvl_3[],2,FALSE),"Нет")</f>
        <v>Анализ Дворца</v>
      </c>
      <c r="F3" s="11" t="str">
        <f>IFERROR(INDEX(lvl_4[],MATCH(L3,lvl_4[ID],0),MATCH(TEXT(K3,"##0"),lvl_4[#Headers],0)),"Нет")</f>
        <v>Структуры</v>
      </c>
      <c r="G3" s="11" t="str">
        <f>IFERROR(INDEX(lvl_5[],MATCH(M3,lvl_5[ID],0),MATCH(_xlfn.CONCAT(TEXT(K3,"##0"),"_",TEXT(L3,"##0")),lvl_5[#Headers],0)),"Нет")</f>
        <v>Благоприятность</v>
      </c>
      <c r="H3" s="11" t="str">
        <f>IFERROR(INDEX(lvl_6[],MATCH(N3,lvl_6[ID],0),MATCH(_xlfn.CONCAT(K3,"_",L3,"_",M3),lvl_6[#Headers],0)),"Нет")</f>
        <v>Нет</v>
      </c>
      <c r="I3" s="12">
        <v>1</v>
      </c>
      <c r="J3" s="12">
        <v>2</v>
      </c>
      <c r="K3" s="12">
        <v>2</v>
      </c>
      <c r="L3" s="12">
        <v>1</v>
      </c>
      <c r="M3" s="12">
        <v>0</v>
      </c>
      <c r="N3" s="12">
        <v>0</v>
      </c>
      <c r="O3" s="12">
        <f>COUNTIF($P$2:P3,P3)</f>
        <v>2</v>
      </c>
      <c r="P3" s="12" t="str">
        <f t="shared" ref="P3:P65" si="1">_xlfn.CONCAT(I3,
J3,
K3,
IF(LEN(L3)=1,_xlfn.CONCAT(0,L3),L3),
IF(LEN(M3)=1,_xlfn.CONCAT(0,M3),M3),
IF(LEN(N3)=1,_xlfn.CONCAT(0,N3),N3))</f>
        <v>122010000</v>
      </c>
      <c r="Q3" s="12" t="str">
        <f t="shared" ref="Q3:Q65" si="2">_xlfn.CONCAT(I3,
J3,
K3,
IF(LEN(L3)=1,_xlfn.CONCAT(0,L3),L3),
IF(LEN(M3)=1,_xlfn.CONCAT(0,M3),M3),
IF(LEN(N3)=1,_xlfn.CONCAT(0,N3),N3),
IF(LEN(O3)=1,_xlfn.CONCAT("000",O3),IF(LEN(O3)=2,_xlfn.CONCAT("00",O3),IF(LEN(O3)=3,_xlfn.CONCAT(0,O3),O3))))</f>
        <v>1220100000002</v>
      </c>
      <c r="R3" s="20" t="s">
        <v>2308</v>
      </c>
      <c r="S3" s="20" t="s">
        <v>2278</v>
      </c>
      <c r="AX3" s="12">
        <v>1</v>
      </c>
      <c r="AY3" s="12" t="s">
        <v>907</v>
      </c>
      <c r="BA3" s="12" t="s">
        <v>903</v>
      </c>
      <c r="BG3" s="21">
        <v>1</v>
      </c>
      <c r="BJ3" s="12">
        <v>1</v>
      </c>
    </row>
    <row r="4" spans="1:68" ht="105" x14ac:dyDescent="0.25">
      <c r="A4" s="12">
        <v>1</v>
      </c>
      <c r="B4" s="11" t="str">
        <f t="shared" si="0"/>
        <v>Общий расчет. Ци Мень. Анализ Дворца. Комбинации. Нет. Нет</v>
      </c>
      <c r="C4" s="11" t="str">
        <f>IFERROR(VLOOKUP(I4,lvl_1[],2,FALSE),"Нет")</f>
        <v>Общий расчет</v>
      </c>
      <c r="D4" s="11" t="str">
        <f>IFERROR(VLOOKUP(Rule!J4,lvl_2[],2,FALSE),"Нет")</f>
        <v>Ци Мень</v>
      </c>
      <c r="E4" s="11" t="str">
        <f>IFERROR(VLOOKUP(Rule!K4,lvl_3[],2,FALSE),"Нет")</f>
        <v>Анализ Дворца</v>
      </c>
      <c r="F4" s="11" t="str">
        <f>IFERROR(INDEX(lvl_4[],MATCH(L4,lvl_4[ID],0),MATCH(TEXT(K4,"##0"),lvl_4[#Headers],0)),"Нет")</f>
        <v>Комбинации</v>
      </c>
      <c r="G4" s="11" t="str">
        <f>IFERROR(INDEX(lvl_5[],MATCH(M4,lvl_5[ID],0),MATCH(_xlfn.CONCAT(TEXT(K4,"##0"),"_",TEXT(L4,"##0")),lvl_5[#Headers],0)),"Нет")</f>
        <v>Нет</v>
      </c>
      <c r="H4" s="11" t="str">
        <f>IFERROR(INDEX(lvl_6[],MATCH(N4,lvl_6[ID],0),MATCH(_xlfn.CONCAT(K4,"_",L4,"_",M4),lvl_6[#Headers],0)),"Нет")</f>
        <v>Нет</v>
      </c>
      <c r="I4" s="12">
        <v>1</v>
      </c>
      <c r="J4" s="12">
        <v>2</v>
      </c>
      <c r="K4" s="12">
        <v>2</v>
      </c>
      <c r="L4" s="12">
        <v>2</v>
      </c>
      <c r="M4" s="12">
        <v>0</v>
      </c>
      <c r="N4" s="12">
        <v>0</v>
      </c>
      <c r="O4" s="12">
        <f>COUNTIF($P$2:P4,P4)</f>
        <v>1</v>
      </c>
      <c r="P4" s="12" t="str">
        <f t="shared" si="1"/>
        <v>122020000</v>
      </c>
      <c r="Q4" s="12" t="str">
        <f t="shared" si="2"/>
        <v>1220200000001</v>
      </c>
      <c r="R4" s="20" t="s">
        <v>1116</v>
      </c>
      <c r="S4" s="20" t="s">
        <v>1117</v>
      </c>
      <c r="AW4" s="12">
        <v>4</v>
      </c>
      <c r="AX4" s="12">
        <v>1</v>
      </c>
      <c r="AY4" s="12" t="s">
        <v>903</v>
      </c>
      <c r="BA4" s="12" t="s">
        <v>907</v>
      </c>
      <c r="BG4" s="21" t="s">
        <v>1109</v>
      </c>
      <c r="BJ4" s="12">
        <v>1</v>
      </c>
    </row>
    <row r="5" spans="1:68" ht="30" x14ac:dyDescent="0.25">
      <c r="A5" s="12">
        <v>1</v>
      </c>
      <c r="B5" s="11" t="str">
        <f t="shared" si="0"/>
        <v>Общий расчет. Ци Мень. Анализ Дворца. Комбинации. Нет. Нет</v>
      </c>
      <c r="C5" s="11" t="str">
        <f>IFERROR(VLOOKUP(I5,lvl_1[],2,FALSE),"Нет")</f>
        <v>Общий расчет</v>
      </c>
      <c r="D5" s="11" t="str">
        <f>IFERROR(VLOOKUP(Rule!J5,lvl_2[],2,FALSE),"Нет")</f>
        <v>Ци Мень</v>
      </c>
      <c r="E5" s="11" t="str">
        <f>IFERROR(VLOOKUP(Rule!K5,lvl_3[],2,FALSE),"Нет")</f>
        <v>Анализ Дворца</v>
      </c>
      <c r="F5" s="11" t="str">
        <f>IFERROR(INDEX(lvl_4[],MATCH(L5,lvl_4[ID],0),MATCH(TEXT(K5,"##0"),lvl_4[#Headers],0)),"Нет")</f>
        <v>Комбинации</v>
      </c>
      <c r="G5" s="11" t="str">
        <f>IFERROR(INDEX(lvl_5[],MATCH(M5,lvl_5[ID],0),MATCH(_xlfn.CONCAT(TEXT(K5,"##0"),"_",TEXT(L5,"##0")),lvl_5[#Headers],0)),"Нет")</f>
        <v>Нет</v>
      </c>
      <c r="H5" s="11" t="str">
        <f>IFERROR(INDEX(lvl_6[],MATCH(N5,lvl_6[ID],0),MATCH(_xlfn.CONCAT(K5,"_",L5,"_",M5),lvl_6[#Headers],0)),"Нет")</f>
        <v>Нет</v>
      </c>
      <c r="I5" s="12">
        <v>1</v>
      </c>
      <c r="J5" s="12">
        <v>2</v>
      </c>
      <c r="K5" s="12">
        <v>2</v>
      </c>
      <c r="L5" s="12">
        <v>2</v>
      </c>
      <c r="M5" s="12">
        <v>0</v>
      </c>
      <c r="N5" s="12">
        <v>0</v>
      </c>
      <c r="O5" s="12">
        <f>COUNTIF($P$2:P5,P5)</f>
        <v>2</v>
      </c>
      <c r="P5" s="12" t="str">
        <f t="shared" si="1"/>
        <v>122020000</v>
      </c>
      <c r="Q5" s="12" t="str">
        <f t="shared" si="2"/>
        <v>1220200000002</v>
      </c>
      <c r="R5" s="20" t="s">
        <v>1118</v>
      </c>
      <c r="S5" s="20" t="s">
        <v>1119</v>
      </c>
      <c r="AW5" s="12">
        <v>9</v>
      </c>
      <c r="AY5" s="12" t="s">
        <v>903</v>
      </c>
      <c r="BB5" s="12" t="s">
        <v>12</v>
      </c>
      <c r="BG5" s="21">
        <v>1</v>
      </c>
      <c r="BJ5" s="12">
        <v>1</v>
      </c>
    </row>
    <row r="6" spans="1:68" ht="30" x14ac:dyDescent="0.25">
      <c r="A6" s="12">
        <v>1</v>
      </c>
      <c r="B6" s="11" t="str">
        <f t="shared" si="0"/>
        <v>Общий расчет. Ци Мень. Анализ Дворца. Комбинации. Нет. Нет</v>
      </c>
      <c r="C6" s="11" t="str">
        <f>IFERROR(VLOOKUP(I6,lvl_1[],2,FALSE),"Нет")</f>
        <v>Общий расчет</v>
      </c>
      <c r="D6" s="11" t="str">
        <f>IFERROR(VLOOKUP(Rule!J6,lvl_2[],2,FALSE),"Нет")</f>
        <v>Ци Мень</v>
      </c>
      <c r="E6" s="11" t="str">
        <f>IFERROR(VLOOKUP(Rule!K6,lvl_3[],2,FALSE),"Нет")</f>
        <v>Анализ Дворца</v>
      </c>
      <c r="F6" s="11" t="str">
        <f>IFERROR(INDEX(lvl_4[],MATCH(L6,lvl_4[ID],0),MATCH(TEXT(K6,"##0"),lvl_4[#Headers],0)),"Нет")</f>
        <v>Комбинации</v>
      </c>
      <c r="G6" s="11" t="str">
        <f>IFERROR(INDEX(lvl_5[],MATCH(M6,lvl_5[ID],0),MATCH(_xlfn.CONCAT(TEXT(K6,"##0"),"_",TEXT(L6,"##0")),lvl_5[#Headers],0)),"Нет")</f>
        <v>Нет</v>
      </c>
      <c r="H6" s="11" t="str">
        <f>IFERROR(INDEX(lvl_6[],MATCH(N6,lvl_6[ID],0),MATCH(_xlfn.CONCAT(K6,"_",L6,"_",M6),lvl_6[#Headers],0)),"Нет")</f>
        <v>Нет</v>
      </c>
      <c r="I6" s="12">
        <v>1</v>
      </c>
      <c r="J6" s="12">
        <v>2</v>
      </c>
      <c r="K6" s="12">
        <v>2</v>
      </c>
      <c r="L6" s="12">
        <v>2</v>
      </c>
      <c r="M6" s="12">
        <v>0</v>
      </c>
      <c r="N6" s="12">
        <v>0</v>
      </c>
      <c r="O6" s="12">
        <f>COUNTIF($P$2:P6,P6)</f>
        <v>3</v>
      </c>
      <c r="P6" s="12" t="str">
        <f t="shared" si="1"/>
        <v>122020000</v>
      </c>
      <c r="Q6" s="12" t="str">
        <f t="shared" si="2"/>
        <v>1220200000003</v>
      </c>
      <c r="R6" s="20" t="s">
        <v>1118</v>
      </c>
      <c r="S6" s="20" t="s">
        <v>1119</v>
      </c>
      <c r="AW6" s="12">
        <v>9</v>
      </c>
      <c r="AY6" s="12" t="s">
        <v>903</v>
      </c>
      <c r="BB6" s="12" t="s">
        <v>8</v>
      </c>
      <c r="BG6" s="21">
        <v>1</v>
      </c>
      <c r="BJ6" s="12">
        <v>1</v>
      </c>
    </row>
    <row r="7" spans="1:68" ht="30" x14ac:dyDescent="0.25">
      <c r="A7" s="12">
        <v>1</v>
      </c>
      <c r="B7" s="11" t="str">
        <f t="shared" si="0"/>
        <v>Общий расчет. Ци Мень. Анализ Дворца. Комбинации. Нет. Нет</v>
      </c>
      <c r="C7" s="11" t="str">
        <f>IFERROR(VLOOKUP(I7,lvl_1[],2,FALSE),"Нет")</f>
        <v>Общий расчет</v>
      </c>
      <c r="D7" s="11" t="str">
        <f>IFERROR(VLOOKUP(Rule!J7,lvl_2[],2,FALSE),"Нет")</f>
        <v>Ци Мень</v>
      </c>
      <c r="E7" s="11" t="str">
        <f>IFERROR(VLOOKUP(Rule!K7,lvl_3[],2,FALSE),"Нет")</f>
        <v>Анализ Дворца</v>
      </c>
      <c r="F7" s="11" t="str">
        <f>IFERROR(INDEX(lvl_4[],MATCH(L7,lvl_4[ID],0),MATCH(TEXT(K7,"##0"),lvl_4[#Headers],0)),"Нет")</f>
        <v>Комбинации</v>
      </c>
      <c r="G7" s="11" t="str">
        <f>IFERROR(INDEX(lvl_5[],MATCH(M7,lvl_5[ID],0),MATCH(_xlfn.CONCAT(TEXT(K7,"##0"),"_",TEXT(L7,"##0")),lvl_5[#Headers],0)),"Нет")</f>
        <v>Нет</v>
      </c>
      <c r="H7" s="11" t="str">
        <f>IFERROR(INDEX(lvl_6[],MATCH(N7,lvl_6[ID],0),MATCH(_xlfn.CONCAT(K7,"_",L7,"_",M7),lvl_6[#Headers],0)),"Нет")</f>
        <v>Нет</v>
      </c>
      <c r="I7" s="12">
        <v>1</v>
      </c>
      <c r="J7" s="12">
        <v>2</v>
      </c>
      <c r="K7" s="12">
        <v>2</v>
      </c>
      <c r="L7" s="12">
        <v>2</v>
      </c>
      <c r="M7" s="12">
        <v>0</v>
      </c>
      <c r="N7" s="12">
        <v>0</v>
      </c>
      <c r="O7" s="12">
        <f>COUNTIF($P$2:P7,P7)</f>
        <v>4</v>
      </c>
      <c r="P7" s="12" t="str">
        <f t="shared" si="1"/>
        <v>122020000</v>
      </c>
      <c r="Q7" s="12" t="str">
        <f t="shared" si="2"/>
        <v>1220200000004</v>
      </c>
      <c r="R7" s="20" t="s">
        <v>1118</v>
      </c>
      <c r="S7" s="20" t="s">
        <v>1119</v>
      </c>
      <c r="AW7" s="12">
        <v>9</v>
      </c>
      <c r="AY7" s="12" t="s">
        <v>903</v>
      </c>
      <c r="BB7" s="12" t="s">
        <v>31</v>
      </c>
      <c r="BG7" s="21">
        <v>1</v>
      </c>
      <c r="BJ7" s="12">
        <v>1</v>
      </c>
    </row>
    <row r="8" spans="1:68" ht="30" x14ac:dyDescent="0.25">
      <c r="A8" s="12">
        <v>1</v>
      </c>
      <c r="B8" s="11" t="str">
        <f t="shared" si="0"/>
        <v>Общий расчет. Ци Мень. Анализ Дворца. Комбинации. Нет. Нет</v>
      </c>
      <c r="C8" s="11" t="str">
        <f>IFERROR(VLOOKUP(I8,lvl_1[],2,FALSE),"Нет")</f>
        <v>Общий расчет</v>
      </c>
      <c r="D8" s="11" t="str">
        <f>IFERROR(VLOOKUP(Rule!J8,lvl_2[],2,FALSE),"Нет")</f>
        <v>Ци Мень</v>
      </c>
      <c r="E8" s="11" t="str">
        <f>IFERROR(VLOOKUP(Rule!K8,lvl_3[],2,FALSE),"Нет")</f>
        <v>Анализ Дворца</v>
      </c>
      <c r="F8" s="11" t="str">
        <f>IFERROR(INDEX(lvl_4[],MATCH(L8,lvl_4[ID],0),MATCH(TEXT(K8,"##0"),lvl_4[#Headers],0)),"Нет")</f>
        <v>Комбинации</v>
      </c>
      <c r="G8" s="11" t="str">
        <f>IFERROR(INDEX(lvl_5[],MATCH(M8,lvl_5[ID],0),MATCH(_xlfn.CONCAT(TEXT(K8,"##0"),"_",TEXT(L8,"##0")),lvl_5[#Headers],0)),"Нет")</f>
        <v>Нет</v>
      </c>
      <c r="H8" s="11" t="str">
        <f>IFERROR(INDEX(lvl_6[],MATCH(N8,lvl_6[ID],0),MATCH(_xlfn.CONCAT(K8,"_",L8,"_",M8),lvl_6[#Headers],0)),"Нет")</f>
        <v>Нет</v>
      </c>
      <c r="I8" s="12">
        <v>1</v>
      </c>
      <c r="J8" s="12">
        <v>2</v>
      </c>
      <c r="K8" s="12">
        <v>2</v>
      </c>
      <c r="L8" s="12">
        <v>2</v>
      </c>
      <c r="M8" s="12">
        <v>0</v>
      </c>
      <c r="N8" s="12">
        <v>0</v>
      </c>
      <c r="O8" s="12">
        <f>COUNTIF($P$2:P8,P8)</f>
        <v>5</v>
      </c>
      <c r="P8" s="12" t="str">
        <f t="shared" si="1"/>
        <v>122020000</v>
      </c>
      <c r="Q8" s="12" t="str">
        <f t="shared" si="2"/>
        <v>1220200000005</v>
      </c>
      <c r="R8" s="20" t="s">
        <v>1118</v>
      </c>
      <c r="S8" s="20" t="s">
        <v>1119</v>
      </c>
      <c r="AW8" s="12">
        <v>7</v>
      </c>
      <c r="AY8" s="12" t="s">
        <v>905</v>
      </c>
      <c r="BB8" s="12" t="s">
        <v>12</v>
      </c>
      <c r="BG8" s="21">
        <v>1</v>
      </c>
      <c r="BJ8" s="12">
        <v>1</v>
      </c>
    </row>
    <row r="9" spans="1:68" ht="30" x14ac:dyDescent="0.25">
      <c r="A9" s="12">
        <v>1</v>
      </c>
      <c r="B9" s="11" t="str">
        <f t="shared" si="0"/>
        <v>Общий расчет. Ци Мень. Анализ Дворца. Комбинации. Нет. Нет</v>
      </c>
      <c r="C9" s="11" t="str">
        <f>IFERROR(VLOOKUP(I9,lvl_1[],2,FALSE),"Нет")</f>
        <v>Общий расчет</v>
      </c>
      <c r="D9" s="11" t="str">
        <f>IFERROR(VLOOKUP(Rule!J9,lvl_2[],2,FALSE),"Нет")</f>
        <v>Ци Мень</v>
      </c>
      <c r="E9" s="11" t="str">
        <f>IFERROR(VLOOKUP(Rule!K9,lvl_3[],2,FALSE),"Нет")</f>
        <v>Анализ Дворца</v>
      </c>
      <c r="F9" s="11" t="str">
        <f>IFERROR(INDEX(lvl_4[],MATCH(L9,lvl_4[ID],0),MATCH(TEXT(K9,"##0"),lvl_4[#Headers],0)),"Нет")</f>
        <v>Комбинации</v>
      </c>
      <c r="G9" s="11" t="str">
        <f>IFERROR(INDEX(lvl_5[],MATCH(M9,lvl_5[ID],0),MATCH(_xlfn.CONCAT(TEXT(K9,"##0"),"_",TEXT(L9,"##0")),lvl_5[#Headers],0)),"Нет")</f>
        <v>Нет</v>
      </c>
      <c r="H9" s="11" t="str">
        <f>IFERROR(INDEX(lvl_6[],MATCH(N9,lvl_6[ID],0),MATCH(_xlfn.CONCAT(K9,"_",L9,"_",M9),lvl_6[#Headers],0)),"Нет")</f>
        <v>Нет</v>
      </c>
      <c r="I9" s="12">
        <v>1</v>
      </c>
      <c r="J9" s="12">
        <v>2</v>
      </c>
      <c r="K9" s="12">
        <v>2</v>
      </c>
      <c r="L9" s="12">
        <v>2</v>
      </c>
      <c r="M9" s="12">
        <v>0</v>
      </c>
      <c r="N9" s="12">
        <v>0</v>
      </c>
      <c r="O9" s="12">
        <f>COUNTIF($P$2:P9,P9)</f>
        <v>6</v>
      </c>
      <c r="P9" s="12" t="str">
        <f t="shared" si="1"/>
        <v>122020000</v>
      </c>
      <c r="Q9" s="12" t="str">
        <f t="shared" si="2"/>
        <v>1220200000006</v>
      </c>
      <c r="R9" s="20" t="s">
        <v>1118</v>
      </c>
      <c r="S9" s="20" t="s">
        <v>1119</v>
      </c>
      <c r="AW9" s="12">
        <v>7</v>
      </c>
      <c r="AY9" s="12" t="s">
        <v>905</v>
      </c>
      <c r="BB9" s="12" t="s">
        <v>8</v>
      </c>
      <c r="BG9" s="21">
        <v>1</v>
      </c>
      <c r="BJ9" s="12">
        <v>1</v>
      </c>
    </row>
    <row r="10" spans="1:68" ht="30" x14ac:dyDescent="0.25">
      <c r="A10" s="12">
        <v>1</v>
      </c>
      <c r="B10" s="11" t="str">
        <f t="shared" si="0"/>
        <v>Общий расчет. Ци Мень. Анализ Дворца. Комбинации. Нет. Нет</v>
      </c>
      <c r="C10" s="11" t="str">
        <f>IFERROR(VLOOKUP(I10,lvl_1[],2,FALSE),"Нет")</f>
        <v>Общий расчет</v>
      </c>
      <c r="D10" s="11" t="str">
        <f>IFERROR(VLOOKUP(Rule!J10,lvl_2[],2,FALSE),"Нет")</f>
        <v>Ци Мень</v>
      </c>
      <c r="E10" s="11" t="str">
        <f>IFERROR(VLOOKUP(Rule!K10,lvl_3[],2,FALSE),"Нет")</f>
        <v>Анализ Дворца</v>
      </c>
      <c r="F10" s="11" t="str">
        <f>IFERROR(INDEX(lvl_4[],MATCH(L10,lvl_4[ID],0),MATCH(TEXT(K10,"##0"),lvl_4[#Headers],0)),"Нет")</f>
        <v>Комбинации</v>
      </c>
      <c r="G10" s="11" t="str">
        <f>IFERROR(INDEX(lvl_5[],MATCH(M10,lvl_5[ID],0),MATCH(_xlfn.CONCAT(TEXT(K10,"##0"),"_",TEXT(L10,"##0")),lvl_5[#Headers],0)),"Нет")</f>
        <v>Нет</v>
      </c>
      <c r="H10" s="11" t="str">
        <f>IFERROR(INDEX(lvl_6[],MATCH(N10,lvl_6[ID],0),MATCH(_xlfn.CONCAT(K10,"_",L10,"_",M10),lvl_6[#Headers],0)),"Нет")</f>
        <v>Нет</v>
      </c>
      <c r="I10" s="12">
        <v>1</v>
      </c>
      <c r="J10" s="12">
        <v>2</v>
      </c>
      <c r="K10" s="12">
        <v>2</v>
      </c>
      <c r="L10" s="12">
        <v>2</v>
      </c>
      <c r="M10" s="12">
        <v>0</v>
      </c>
      <c r="N10" s="12">
        <v>0</v>
      </c>
      <c r="O10" s="12">
        <f>COUNTIF($P$2:P10,P10)</f>
        <v>7</v>
      </c>
      <c r="P10" s="12" t="str">
        <f t="shared" si="1"/>
        <v>122020000</v>
      </c>
      <c r="Q10" s="12" t="str">
        <f t="shared" si="2"/>
        <v>1220200000007</v>
      </c>
      <c r="R10" s="20" t="s">
        <v>1118</v>
      </c>
      <c r="S10" s="20" t="s">
        <v>1119</v>
      </c>
      <c r="AW10" s="12">
        <v>7</v>
      </c>
      <c r="AY10" s="12" t="s">
        <v>905</v>
      </c>
      <c r="BB10" s="12" t="s">
        <v>31</v>
      </c>
      <c r="BG10" s="21">
        <v>1</v>
      </c>
      <c r="BJ10" s="12">
        <v>1</v>
      </c>
    </row>
    <row r="11" spans="1:68" ht="30" x14ac:dyDescent="0.25">
      <c r="A11" s="12">
        <v>1</v>
      </c>
      <c r="B11" s="11" t="str">
        <f t="shared" si="0"/>
        <v>Общий расчет. Ци Мень. Анализ Дворца. Комбинации. Нет. Нет</v>
      </c>
      <c r="C11" s="11" t="str">
        <f>IFERROR(VLOOKUP(I11,lvl_1[],2,FALSE),"Нет")</f>
        <v>Общий расчет</v>
      </c>
      <c r="D11" s="11" t="str">
        <f>IFERROR(VLOOKUP(Rule!J11,lvl_2[],2,FALSE),"Нет")</f>
        <v>Ци Мень</v>
      </c>
      <c r="E11" s="11" t="str">
        <f>IFERROR(VLOOKUP(Rule!K11,lvl_3[],2,FALSE),"Нет")</f>
        <v>Анализ Дворца</v>
      </c>
      <c r="F11" s="11" t="str">
        <f>IFERROR(INDEX(lvl_4[],MATCH(L11,lvl_4[ID],0),MATCH(TEXT(K11,"##0"),lvl_4[#Headers],0)),"Нет")</f>
        <v>Комбинации</v>
      </c>
      <c r="G11" s="11" t="str">
        <f>IFERROR(INDEX(lvl_5[],MATCH(M11,lvl_5[ID],0),MATCH(_xlfn.CONCAT(TEXT(K11,"##0"),"_",TEXT(L11,"##0")),lvl_5[#Headers],0)),"Нет")</f>
        <v>Нет</v>
      </c>
      <c r="H11" s="11" t="str">
        <f>IFERROR(INDEX(lvl_6[],MATCH(N11,lvl_6[ID],0),MATCH(_xlfn.CONCAT(K11,"_",L11,"_",M11),lvl_6[#Headers],0)),"Нет")</f>
        <v>Нет</v>
      </c>
      <c r="I11" s="12">
        <v>1</v>
      </c>
      <c r="J11" s="12">
        <v>2</v>
      </c>
      <c r="K11" s="12">
        <v>2</v>
      </c>
      <c r="L11" s="12">
        <v>2</v>
      </c>
      <c r="M11" s="12">
        <v>0</v>
      </c>
      <c r="N11" s="12">
        <v>0</v>
      </c>
      <c r="O11" s="12">
        <f>COUNTIF($P$2:P11,P11)</f>
        <v>8</v>
      </c>
      <c r="P11" s="12" t="str">
        <f t="shared" si="1"/>
        <v>122020000</v>
      </c>
      <c r="Q11" s="12" t="str">
        <f t="shared" si="2"/>
        <v>1220200000008</v>
      </c>
      <c r="R11" s="20" t="s">
        <v>1118</v>
      </c>
      <c r="S11" s="20" t="s">
        <v>1119</v>
      </c>
      <c r="AW11" s="12">
        <v>3</v>
      </c>
      <c r="AY11" s="12" t="s">
        <v>901</v>
      </c>
      <c r="BB11" s="12" t="s">
        <v>12</v>
      </c>
      <c r="BG11" s="21">
        <v>1</v>
      </c>
      <c r="BJ11" s="12">
        <v>1</v>
      </c>
    </row>
    <row r="12" spans="1:68" ht="30" x14ac:dyDescent="0.25">
      <c r="A12" s="12">
        <v>1</v>
      </c>
      <c r="B12" s="11" t="str">
        <f t="shared" si="0"/>
        <v>Общий расчет. Ци Мень. Анализ Дворца. Комбинации. Нет. Нет</v>
      </c>
      <c r="C12" s="11" t="str">
        <f>IFERROR(VLOOKUP(I12,lvl_1[],2,FALSE),"Нет")</f>
        <v>Общий расчет</v>
      </c>
      <c r="D12" s="11" t="str">
        <f>IFERROR(VLOOKUP(Rule!J12,lvl_2[],2,FALSE),"Нет")</f>
        <v>Ци Мень</v>
      </c>
      <c r="E12" s="11" t="str">
        <f>IFERROR(VLOOKUP(Rule!K12,lvl_3[],2,FALSE),"Нет")</f>
        <v>Анализ Дворца</v>
      </c>
      <c r="F12" s="11" t="str">
        <f>IFERROR(INDEX(lvl_4[],MATCH(L12,lvl_4[ID],0),MATCH(TEXT(K12,"##0"),lvl_4[#Headers],0)),"Нет")</f>
        <v>Комбинации</v>
      </c>
      <c r="G12" s="11" t="str">
        <f>IFERROR(INDEX(lvl_5[],MATCH(M12,lvl_5[ID],0),MATCH(_xlfn.CONCAT(TEXT(K12,"##0"),"_",TEXT(L12,"##0")),lvl_5[#Headers],0)),"Нет")</f>
        <v>Нет</v>
      </c>
      <c r="H12" s="11" t="str">
        <f>IFERROR(INDEX(lvl_6[],MATCH(N12,lvl_6[ID],0),MATCH(_xlfn.CONCAT(K12,"_",L12,"_",M12),lvl_6[#Headers],0)),"Нет")</f>
        <v>Нет</v>
      </c>
      <c r="I12" s="12">
        <v>1</v>
      </c>
      <c r="J12" s="12">
        <v>2</v>
      </c>
      <c r="K12" s="12">
        <v>2</v>
      </c>
      <c r="L12" s="12">
        <v>2</v>
      </c>
      <c r="M12" s="12">
        <v>0</v>
      </c>
      <c r="N12" s="12">
        <v>0</v>
      </c>
      <c r="O12" s="12">
        <f>COUNTIF($P$2:P12,P12)</f>
        <v>9</v>
      </c>
      <c r="P12" s="12" t="str">
        <f t="shared" si="1"/>
        <v>122020000</v>
      </c>
      <c r="Q12" s="12" t="str">
        <f t="shared" si="2"/>
        <v>1220200000009</v>
      </c>
      <c r="R12" s="20" t="s">
        <v>1118</v>
      </c>
      <c r="S12" s="20" t="s">
        <v>1119</v>
      </c>
      <c r="AW12" s="12">
        <v>3</v>
      </c>
      <c r="AY12" s="12" t="s">
        <v>901</v>
      </c>
      <c r="BB12" s="12" t="s">
        <v>8</v>
      </c>
      <c r="BG12" s="21">
        <v>1</v>
      </c>
      <c r="BJ12" s="12">
        <v>1</v>
      </c>
    </row>
    <row r="13" spans="1:68" ht="30" x14ac:dyDescent="0.25">
      <c r="A13" s="12">
        <v>1</v>
      </c>
      <c r="B13" s="11" t="str">
        <f t="shared" si="0"/>
        <v>Общий расчет. Ци Мень. Анализ Дворца. Комбинации. Нет. Нет</v>
      </c>
      <c r="C13" s="11" t="str">
        <f>IFERROR(VLOOKUP(I13,lvl_1[],2,FALSE),"Нет")</f>
        <v>Общий расчет</v>
      </c>
      <c r="D13" s="11" t="str">
        <f>IFERROR(VLOOKUP(Rule!J13,lvl_2[],2,FALSE),"Нет")</f>
        <v>Ци Мень</v>
      </c>
      <c r="E13" s="11" t="str">
        <f>IFERROR(VLOOKUP(Rule!K13,lvl_3[],2,FALSE),"Нет")</f>
        <v>Анализ Дворца</v>
      </c>
      <c r="F13" s="11" t="str">
        <f>IFERROR(INDEX(lvl_4[],MATCH(L13,lvl_4[ID],0),MATCH(TEXT(K13,"##0"),lvl_4[#Headers],0)),"Нет")</f>
        <v>Комбинации</v>
      </c>
      <c r="G13" s="11" t="str">
        <f>IFERROR(INDEX(lvl_5[],MATCH(M13,lvl_5[ID],0),MATCH(_xlfn.CONCAT(TEXT(K13,"##0"),"_",TEXT(L13,"##0")),lvl_5[#Headers],0)),"Нет")</f>
        <v>Нет</v>
      </c>
      <c r="H13" s="11" t="str">
        <f>IFERROR(INDEX(lvl_6[],MATCH(N13,lvl_6[ID],0),MATCH(_xlfn.CONCAT(K13,"_",L13,"_",M13),lvl_6[#Headers],0)),"Нет")</f>
        <v>Нет</v>
      </c>
      <c r="I13" s="12">
        <v>1</v>
      </c>
      <c r="J13" s="12">
        <v>2</v>
      </c>
      <c r="K13" s="12">
        <v>2</v>
      </c>
      <c r="L13" s="12">
        <v>2</v>
      </c>
      <c r="M13" s="12">
        <v>0</v>
      </c>
      <c r="N13" s="12">
        <v>0</v>
      </c>
      <c r="O13" s="12">
        <f>COUNTIF($P$2:P13,P13)</f>
        <v>10</v>
      </c>
      <c r="P13" s="12" t="str">
        <f t="shared" si="1"/>
        <v>122020000</v>
      </c>
      <c r="Q13" s="12" t="str">
        <f t="shared" si="2"/>
        <v>1220200000010</v>
      </c>
      <c r="R13" s="20" t="s">
        <v>1118</v>
      </c>
      <c r="S13" s="20" t="s">
        <v>1119</v>
      </c>
      <c r="AW13" s="12">
        <v>3</v>
      </c>
      <c r="AY13" s="12" t="s">
        <v>901</v>
      </c>
      <c r="BB13" s="12" t="s">
        <v>31</v>
      </c>
      <c r="BG13" s="21">
        <v>1</v>
      </c>
      <c r="BJ13" s="12">
        <v>1</v>
      </c>
    </row>
    <row r="14" spans="1:68" ht="75" x14ac:dyDescent="0.25">
      <c r="A14" s="12">
        <v>1</v>
      </c>
      <c r="B14" s="11" t="str">
        <f t="shared" si="0"/>
        <v>Общий расчет. Ци Мень. Анализ Дворца. Комбинации. Нет. Нет</v>
      </c>
      <c r="C14" s="11" t="str">
        <f>IFERROR(VLOOKUP(I14,lvl_1[],2,FALSE),"Нет")</f>
        <v>Общий расчет</v>
      </c>
      <c r="D14" s="11" t="str">
        <f>IFERROR(VLOOKUP(Rule!J14,lvl_2[],2,FALSE),"Нет")</f>
        <v>Ци Мень</v>
      </c>
      <c r="E14" s="11" t="str">
        <f>IFERROR(VLOOKUP(Rule!K14,lvl_3[],2,FALSE),"Нет")</f>
        <v>Анализ Дворца</v>
      </c>
      <c r="F14" s="11" t="str">
        <f>IFERROR(INDEX(lvl_4[],MATCH(L14,lvl_4[ID],0),MATCH(TEXT(K14,"##0"),lvl_4[#Headers],0)),"Нет")</f>
        <v>Комбинации</v>
      </c>
      <c r="G14" s="11" t="str">
        <f>IFERROR(INDEX(lvl_5[],MATCH(M14,lvl_5[ID],0),MATCH(_xlfn.CONCAT(TEXT(K14,"##0"),"_",TEXT(L14,"##0")),lvl_5[#Headers],0)),"Нет")</f>
        <v>Нет</v>
      </c>
      <c r="H14" s="11" t="str">
        <f>IFERROR(INDEX(lvl_6[],MATCH(N14,lvl_6[ID],0),MATCH(_xlfn.CONCAT(K14,"_",L14,"_",M14),lvl_6[#Headers],0)),"Нет")</f>
        <v>Нет</v>
      </c>
      <c r="I14" s="12">
        <v>1</v>
      </c>
      <c r="J14" s="12">
        <v>2</v>
      </c>
      <c r="K14" s="12">
        <v>2</v>
      </c>
      <c r="L14" s="12">
        <v>2</v>
      </c>
      <c r="M14" s="12">
        <v>0</v>
      </c>
      <c r="N14" s="12">
        <v>0</v>
      </c>
      <c r="O14" s="12">
        <f>COUNTIF($P$2:P14,P14)</f>
        <v>11</v>
      </c>
      <c r="P14" s="12" t="str">
        <f t="shared" si="1"/>
        <v>122020000</v>
      </c>
      <c r="Q14" s="12" t="str">
        <f t="shared" si="2"/>
        <v>1220200000011</v>
      </c>
      <c r="R14" s="20" t="s">
        <v>1120</v>
      </c>
      <c r="S14" s="20" t="s">
        <v>1121</v>
      </c>
      <c r="AY14" s="12" t="s">
        <v>901</v>
      </c>
      <c r="BB14" s="12" t="s">
        <v>8</v>
      </c>
      <c r="BF14" s="12" t="s">
        <v>47</v>
      </c>
      <c r="BG14" s="21">
        <v>1</v>
      </c>
      <c r="BJ14" s="12">
        <v>1</v>
      </c>
    </row>
    <row r="15" spans="1:68" ht="75" x14ac:dyDescent="0.25">
      <c r="A15" s="12">
        <v>1</v>
      </c>
      <c r="B15" s="11" t="str">
        <f t="shared" si="0"/>
        <v>Общий расчет. Ци Мень. Анализ Дворца. Комбинации. Нет. Нет</v>
      </c>
      <c r="C15" s="11" t="str">
        <f>IFERROR(VLOOKUP(I15,lvl_1[],2,FALSE),"Нет")</f>
        <v>Общий расчет</v>
      </c>
      <c r="D15" s="11" t="str">
        <f>IFERROR(VLOOKUP(Rule!J15,lvl_2[],2,FALSE),"Нет")</f>
        <v>Ци Мень</v>
      </c>
      <c r="E15" s="11" t="str">
        <f>IFERROR(VLOOKUP(Rule!K15,lvl_3[],2,FALSE),"Нет")</f>
        <v>Анализ Дворца</v>
      </c>
      <c r="F15" s="11" t="str">
        <f>IFERROR(INDEX(lvl_4[],MATCH(L15,lvl_4[ID],0),MATCH(TEXT(K15,"##0"),lvl_4[#Headers],0)),"Нет")</f>
        <v>Комбинации</v>
      </c>
      <c r="G15" s="11" t="str">
        <f>IFERROR(INDEX(lvl_5[],MATCH(M15,lvl_5[ID],0),MATCH(_xlfn.CONCAT(TEXT(K15,"##0"),"_",TEXT(L15,"##0")),lvl_5[#Headers],0)),"Нет")</f>
        <v>Нет</v>
      </c>
      <c r="H15" s="11" t="str">
        <f>IFERROR(INDEX(lvl_6[],MATCH(N15,lvl_6[ID],0),MATCH(_xlfn.CONCAT(K15,"_",L15,"_",M15),lvl_6[#Headers],0)),"Нет")</f>
        <v>Нет</v>
      </c>
      <c r="I15" s="12">
        <v>1</v>
      </c>
      <c r="J15" s="12">
        <v>2</v>
      </c>
      <c r="K15" s="12">
        <v>2</v>
      </c>
      <c r="L15" s="12">
        <v>2</v>
      </c>
      <c r="M15" s="12">
        <v>0</v>
      </c>
      <c r="N15" s="12">
        <v>0</v>
      </c>
      <c r="O15" s="12">
        <f>COUNTIF($P$2:P15,P15)</f>
        <v>12</v>
      </c>
      <c r="P15" s="12" t="str">
        <f t="shared" si="1"/>
        <v>122020000</v>
      </c>
      <c r="Q15" s="12" t="str">
        <f t="shared" si="2"/>
        <v>1220200000012</v>
      </c>
      <c r="R15" s="20" t="s">
        <v>1120</v>
      </c>
      <c r="S15" s="20" t="s">
        <v>1121</v>
      </c>
      <c r="AY15" s="12" t="s">
        <v>901</v>
      </c>
      <c r="BB15" s="12" t="s">
        <v>12</v>
      </c>
      <c r="BF15" s="12" t="s">
        <v>47</v>
      </c>
      <c r="BG15" s="21">
        <v>1</v>
      </c>
      <c r="BJ15" s="12">
        <v>1</v>
      </c>
    </row>
    <row r="16" spans="1:68" ht="75" x14ac:dyDescent="0.25">
      <c r="A16" s="12">
        <v>1</v>
      </c>
      <c r="B16" s="11" t="str">
        <f t="shared" si="0"/>
        <v>Общий расчет. Ци Мень. Анализ Дворца. Комбинации. Нет. Нет</v>
      </c>
      <c r="C16" s="11" t="str">
        <f>IFERROR(VLOOKUP(I16,lvl_1[],2,FALSE),"Нет")</f>
        <v>Общий расчет</v>
      </c>
      <c r="D16" s="11" t="str">
        <f>IFERROR(VLOOKUP(Rule!J16,lvl_2[],2,FALSE),"Нет")</f>
        <v>Ци Мень</v>
      </c>
      <c r="E16" s="11" t="str">
        <f>IFERROR(VLOOKUP(Rule!K16,lvl_3[],2,FALSE),"Нет")</f>
        <v>Анализ Дворца</v>
      </c>
      <c r="F16" s="11" t="str">
        <f>IFERROR(INDEX(lvl_4[],MATCH(L16,lvl_4[ID],0),MATCH(TEXT(K16,"##0"),lvl_4[#Headers],0)),"Нет")</f>
        <v>Комбинации</v>
      </c>
      <c r="G16" s="11" t="str">
        <f>IFERROR(INDEX(lvl_5[],MATCH(M16,lvl_5[ID],0),MATCH(_xlfn.CONCAT(TEXT(K16,"##0"),"_",TEXT(L16,"##0")),lvl_5[#Headers],0)),"Нет")</f>
        <v>Нет</v>
      </c>
      <c r="H16" s="11" t="str">
        <f>IFERROR(INDEX(lvl_6[],MATCH(N16,lvl_6[ID],0),MATCH(_xlfn.CONCAT(K16,"_",L16,"_",M16),lvl_6[#Headers],0)),"Нет")</f>
        <v>Нет</v>
      </c>
      <c r="I16" s="12">
        <v>1</v>
      </c>
      <c r="J16" s="12">
        <v>2</v>
      </c>
      <c r="K16" s="12">
        <v>2</v>
      </c>
      <c r="L16" s="12">
        <v>2</v>
      </c>
      <c r="M16" s="12">
        <v>0</v>
      </c>
      <c r="N16" s="12">
        <v>0</v>
      </c>
      <c r="O16" s="12">
        <f>COUNTIF($P$2:P16,P16)</f>
        <v>13</v>
      </c>
      <c r="P16" s="12" t="str">
        <f t="shared" si="1"/>
        <v>122020000</v>
      </c>
      <c r="Q16" s="12" t="str">
        <f t="shared" si="2"/>
        <v>1220200000013</v>
      </c>
      <c r="R16" s="20" t="s">
        <v>1120</v>
      </c>
      <c r="S16" s="20" t="s">
        <v>1121</v>
      </c>
      <c r="AY16" s="12" t="s">
        <v>901</v>
      </c>
      <c r="BB16" s="12" t="s">
        <v>31</v>
      </c>
      <c r="BF16" s="12" t="s">
        <v>47</v>
      </c>
      <c r="BG16" s="21">
        <v>1</v>
      </c>
      <c r="BJ16" s="12">
        <v>1</v>
      </c>
    </row>
    <row r="17" spans="1:62" ht="75" x14ac:dyDescent="0.25">
      <c r="A17" s="12">
        <v>1</v>
      </c>
      <c r="B17" s="11" t="str">
        <f t="shared" si="0"/>
        <v>Общий расчет. Ци Мень. Анализ Дворца. Комбинации. Нет. Нет</v>
      </c>
      <c r="C17" s="11" t="str">
        <f>IFERROR(VLOOKUP(I17,lvl_1[],2,FALSE),"Нет")</f>
        <v>Общий расчет</v>
      </c>
      <c r="D17" s="11" t="str">
        <f>IFERROR(VLOOKUP(Rule!J17,lvl_2[],2,FALSE),"Нет")</f>
        <v>Ци Мень</v>
      </c>
      <c r="E17" s="11" t="str">
        <f>IFERROR(VLOOKUP(Rule!K17,lvl_3[],2,FALSE),"Нет")</f>
        <v>Анализ Дворца</v>
      </c>
      <c r="F17" s="11" t="str">
        <f>IFERROR(INDEX(lvl_4[],MATCH(L17,lvl_4[ID],0),MATCH(TEXT(K17,"##0"),lvl_4[#Headers],0)),"Нет")</f>
        <v>Комбинации</v>
      </c>
      <c r="G17" s="11" t="str">
        <f>IFERROR(INDEX(lvl_5[],MATCH(M17,lvl_5[ID],0),MATCH(_xlfn.CONCAT(TEXT(K17,"##0"),"_",TEXT(L17,"##0")),lvl_5[#Headers],0)),"Нет")</f>
        <v>Нет</v>
      </c>
      <c r="H17" s="11" t="str">
        <f>IFERROR(INDEX(lvl_6[],MATCH(N17,lvl_6[ID],0),MATCH(_xlfn.CONCAT(K17,"_",L17,"_",M17),lvl_6[#Headers],0)),"Нет")</f>
        <v>Нет</v>
      </c>
      <c r="I17" s="12">
        <v>1</v>
      </c>
      <c r="J17" s="12">
        <v>2</v>
      </c>
      <c r="K17" s="12">
        <v>2</v>
      </c>
      <c r="L17" s="12">
        <v>2</v>
      </c>
      <c r="M17" s="12">
        <v>0</v>
      </c>
      <c r="N17" s="12">
        <v>0</v>
      </c>
      <c r="O17" s="12">
        <f>COUNTIF($P$2:P17,P17)</f>
        <v>14</v>
      </c>
      <c r="P17" s="12" t="str">
        <f t="shared" si="1"/>
        <v>122020000</v>
      </c>
      <c r="Q17" s="12" t="str">
        <f t="shared" si="2"/>
        <v>1220200000014</v>
      </c>
      <c r="R17" s="20" t="s">
        <v>1120</v>
      </c>
      <c r="S17" s="20" t="s">
        <v>1121</v>
      </c>
      <c r="AY17" s="12" t="s">
        <v>903</v>
      </c>
      <c r="BB17" s="12" t="s">
        <v>8</v>
      </c>
      <c r="BF17" s="12" t="s">
        <v>47</v>
      </c>
      <c r="BG17" s="21">
        <v>1</v>
      </c>
      <c r="BJ17" s="12">
        <v>1</v>
      </c>
    </row>
    <row r="18" spans="1:62" ht="75" x14ac:dyDescent="0.25">
      <c r="A18" s="12">
        <v>1</v>
      </c>
      <c r="B18" s="11" t="str">
        <f t="shared" si="0"/>
        <v>Общий расчет. Ци Мень. Анализ Дворца. Комбинации. Нет. Нет</v>
      </c>
      <c r="C18" s="11" t="str">
        <f>IFERROR(VLOOKUP(I18,lvl_1[],2,FALSE),"Нет")</f>
        <v>Общий расчет</v>
      </c>
      <c r="D18" s="11" t="str">
        <f>IFERROR(VLOOKUP(Rule!J18,lvl_2[],2,FALSE),"Нет")</f>
        <v>Ци Мень</v>
      </c>
      <c r="E18" s="11" t="str">
        <f>IFERROR(VLOOKUP(Rule!K18,lvl_3[],2,FALSE),"Нет")</f>
        <v>Анализ Дворца</v>
      </c>
      <c r="F18" s="11" t="str">
        <f>IFERROR(INDEX(lvl_4[],MATCH(L18,lvl_4[ID],0),MATCH(TEXT(K18,"##0"),lvl_4[#Headers],0)),"Нет")</f>
        <v>Комбинации</v>
      </c>
      <c r="G18" s="11" t="str">
        <f>IFERROR(INDEX(lvl_5[],MATCH(M18,lvl_5[ID],0),MATCH(_xlfn.CONCAT(TEXT(K18,"##0"),"_",TEXT(L18,"##0")),lvl_5[#Headers],0)),"Нет")</f>
        <v>Нет</v>
      </c>
      <c r="H18" s="11" t="str">
        <f>IFERROR(INDEX(lvl_6[],MATCH(N18,lvl_6[ID],0),MATCH(_xlfn.CONCAT(K18,"_",L18,"_",M18),lvl_6[#Headers],0)),"Нет")</f>
        <v>Нет</v>
      </c>
      <c r="I18" s="12">
        <v>1</v>
      </c>
      <c r="J18" s="12">
        <v>2</v>
      </c>
      <c r="K18" s="12">
        <v>2</v>
      </c>
      <c r="L18" s="12">
        <v>2</v>
      </c>
      <c r="M18" s="12">
        <v>0</v>
      </c>
      <c r="N18" s="12">
        <v>0</v>
      </c>
      <c r="O18" s="12">
        <f>COUNTIF($P$2:P18,P18)</f>
        <v>15</v>
      </c>
      <c r="P18" s="12" t="str">
        <f t="shared" si="1"/>
        <v>122020000</v>
      </c>
      <c r="Q18" s="12" t="str">
        <f t="shared" si="2"/>
        <v>1220200000015</v>
      </c>
      <c r="R18" s="20" t="s">
        <v>1120</v>
      </c>
      <c r="S18" s="20" t="s">
        <v>1121</v>
      </c>
      <c r="AY18" s="12" t="s">
        <v>903</v>
      </c>
      <c r="BB18" s="12" t="s">
        <v>12</v>
      </c>
      <c r="BF18" s="12" t="s">
        <v>47</v>
      </c>
      <c r="BG18" s="21">
        <v>1</v>
      </c>
      <c r="BJ18" s="12">
        <v>1</v>
      </c>
    </row>
    <row r="19" spans="1:62" ht="75" x14ac:dyDescent="0.25">
      <c r="A19" s="12">
        <v>1</v>
      </c>
      <c r="B19" s="11" t="str">
        <f t="shared" si="0"/>
        <v>Общий расчет. Ци Мень. Анализ Дворца. Комбинации. Нет. Нет</v>
      </c>
      <c r="C19" s="11" t="str">
        <f>IFERROR(VLOOKUP(I19,lvl_1[],2,FALSE),"Нет")</f>
        <v>Общий расчет</v>
      </c>
      <c r="D19" s="11" t="str">
        <f>IFERROR(VLOOKUP(Rule!J19,lvl_2[],2,FALSE),"Нет")</f>
        <v>Ци Мень</v>
      </c>
      <c r="E19" s="11" t="str">
        <f>IFERROR(VLOOKUP(Rule!K19,lvl_3[],2,FALSE),"Нет")</f>
        <v>Анализ Дворца</v>
      </c>
      <c r="F19" s="11" t="str">
        <f>IFERROR(INDEX(lvl_4[],MATCH(L19,lvl_4[ID],0),MATCH(TEXT(K19,"##0"),lvl_4[#Headers],0)),"Нет")</f>
        <v>Комбинации</v>
      </c>
      <c r="G19" s="11" t="str">
        <f>IFERROR(INDEX(lvl_5[],MATCH(M19,lvl_5[ID],0),MATCH(_xlfn.CONCAT(TEXT(K19,"##0"),"_",TEXT(L19,"##0")),lvl_5[#Headers],0)),"Нет")</f>
        <v>Нет</v>
      </c>
      <c r="H19" s="11" t="str">
        <f>IFERROR(INDEX(lvl_6[],MATCH(N19,lvl_6[ID],0),MATCH(_xlfn.CONCAT(K19,"_",L19,"_",M19),lvl_6[#Headers],0)),"Нет")</f>
        <v>Нет</v>
      </c>
      <c r="I19" s="12">
        <v>1</v>
      </c>
      <c r="J19" s="12">
        <v>2</v>
      </c>
      <c r="K19" s="12">
        <v>2</v>
      </c>
      <c r="L19" s="12">
        <v>2</v>
      </c>
      <c r="M19" s="12">
        <v>0</v>
      </c>
      <c r="N19" s="12">
        <v>0</v>
      </c>
      <c r="O19" s="12">
        <f>COUNTIF($P$2:P19,P19)</f>
        <v>16</v>
      </c>
      <c r="P19" s="12" t="str">
        <f t="shared" si="1"/>
        <v>122020000</v>
      </c>
      <c r="Q19" s="12" t="str">
        <f t="shared" si="2"/>
        <v>1220200000016</v>
      </c>
      <c r="R19" s="20" t="s">
        <v>1120</v>
      </c>
      <c r="S19" s="20" t="s">
        <v>1121</v>
      </c>
      <c r="AY19" s="12" t="s">
        <v>903</v>
      </c>
      <c r="BB19" s="12" t="s">
        <v>31</v>
      </c>
      <c r="BF19" s="12" t="s">
        <v>47</v>
      </c>
      <c r="BG19" s="21">
        <v>1</v>
      </c>
      <c r="BJ19" s="12">
        <v>1</v>
      </c>
    </row>
    <row r="20" spans="1:62" ht="75" x14ac:dyDescent="0.25">
      <c r="A20" s="12">
        <v>1</v>
      </c>
      <c r="B20" s="11" t="str">
        <f t="shared" si="0"/>
        <v>Общий расчет. Ци Мень. Анализ Дворца. Комбинации. Нет. Нет</v>
      </c>
      <c r="C20" s="11" t="str">
        <f>IFERROR(VLOOKUP(I20,lvl_1[],2,FALSE),"Нет")</f>
        <v>Общий расчет</v>
      </c>
      <c r="D20" s="11" t="str">
        <f>IFERROR(VLOOKUP(Rule!J20,lvl_2[],2,FALSE),"Нет")</f>
        <v>Ци Мень</v>
      </c>
      <c r="E20" s="11" t="str">
        <f>IFERROR(VLOOKUP(Rule!K20,lvl_3[],2,FALSE),"Нет")</f>
        <v>Анализ Дворца</v>
      </c>
      <c r="F20" s="11" t="str">
        <f>IFERROR(INDEX(lvl_4[],MATCH(L20,lvl_4[ID],0),MATCH(TEXT(K20,"##0"),lvl_4[#Headers],0)),"Нет")</f>
        <v>Комбинации</v>
      </c>
      <c r="G20" s="11" t="str">
        <f>IFERROR(INDEX(lvl_5[],MATCH(M20,lvl_5[ID],0),MATCH(_xlfn.CONCAT(TEXT(K20,"##0"),"_",TEXT(L20,"##0")),lvl_5[#Headers],0)),"Нет")</f>
        <v>Нет</v>
      </c>
      <c r="H20" s="11" t="str">
        <f>IFERROR(INDEX(lvl_6[],MATCH(N20,lvl_6[ID],0),MATCH(_xlfn.CONCAT(K20,"_",L20,"_",M20),lvl_6[#Headers],0)),"Нет")</f>
        <v>Нет</v>
      </c>
      <c r="I20" s="12">
        <v>1</v>
      </c>
      <c r="J20" s="12">
        <v>2</v>
      </c>
      <c r="K20" s="12">
        <v>2</v>
      </c>
      <c r="L20" s="12">
        <v>2</v>
      </c>
      <c r="M20" s="12">
        <v>0</v>
      </c>
      <c r="N20" s="12">
        <v>0</v>
      </c>
      <c r="O20" s="12">
        <f>COUNTIF($P$2:P20,P20)</f>
        <v>17</v>
      </c>
      <c r="P20" s="12" t="str">
        <f t="shared" si="1"/>
        <v>122020000</v>
      </c>
      <c r="Q20" s="12" t="str">
        <f t="shared" si="2"/>
        <v>1220200000017</v>
      </c>
      <c r="R20" s="20" t="s">
        <v>1120</v>
      </c>
      <c r="S20" s="20" t="s">
        <v>1121</v>
      </c>
      <c r="AY20" s="12" t="s">
        <v>905</v>
      </c>
      <c r="BB20" s="12" t="s">
        <v>8</v>
      </c>
      <c r="BF20" s="12" t="s">
        <v>47</v>
      </c>
      <c r="BG20" s="21">
        <v>1</v>
      </c>
      <c r="BJ20" s="12">
        <v>1</v>
      </c>
    </row>
    <row r="21" spans="1:62" ht="75" x14ac:dyDescent="0.25">
      <c r="A21" s="12">
        <v>1</v>
      </c>
      <c r="B21" s="11" t="str">
        <f t="shared" si="0"/>
        <v>Общий расчет. Ци Мень. Анализ Дворца. Комбинации. Нет. Нет</v>
      </c>
      <c r="C21" s="11" t="str">
        <f>IFERROR(VLOOKUP(I21,lvl_1[],2,FALSE),"Нет")</f>
        <v>Общий расчет</v>
      </c>
      <c r="D21" s="11" t="str">
        <f>IFERROR(VLOOKUP(Rule!J21,lvl_2[],2,FALSE),"Нет")</f>
        <v>Ци Мень</v>
      </c>
      <c r="E21" s="11" t="str">
        <f>IFERROR(VLOOKUP(Rule!K21,lvl_3[],2,FALSE),"Нет")</f>
        <v>Анализ Дворца</v>
      </c>
      <c r="F21" s="11" t="str">
        <f>IFERROR(INDEX(lvl_4[],MATCH(L21,lvl_4[ID],0),MATCH(TEXT(K21,"##0"),lvl_4[#Headers],0)),"Нет")</f>
        <v>Комбинации</v>
      </c>
      <c r="G21" s="11" t="str">
        <f>IFERROR(INDEX(lvl_5[],MATCH(M21,lvl_5[ID],0),MATCH(_xlfn.CONCAT(TEXT(K21,"##0"),"_",TEXT(L21,"##0")),lvl_5[#Headers],0)),"Нет")</f>
        <v>Нет</v>
      </c>
      <c r="H21" s="11" t="str">
        <f>IFERROR(INDEX(lvl_6[],MATCH(N21,lvl_6[ID],0),MATCH(_xlfn.CONCAT(K21,"_",L21,"_",M21),lvl_6[#Headers],0)),"Нет")</f>
        <v>Нет</v>
      </c>
      <c r="I21" s="12">
        <v>1</v>
      </c>
      <c r="J21" s="12">
        <v>2</v>
      </c>
      <c r="K21" s="12">
        <v>2</v>
      </c>
      <c r="L21" s="12">
        <v>2</v>
      </c>
      <c r="M21" s="12">
        <v>0</v>
      </c>
      <c r="N21" s="12">
        <v>0</v>
      </c>
      <c r="O21" s="12">
        <f>COUNTIF($P$2:P21,P21)</f>
        <v>18</v>
      </c>
      <c r="P21" s="12" t="str">
        <f t="shared" si="1"/>
        <v>122020000</v>
      </c>
      <c r="Q21" s="12" t="str">
        <f t="shared" si="2"/>
        <v>1220200000018</v>
      </c>
      <c r="R21" s="20" t="s">
        <v>1120</v>
      </c>
      <c r="S21" s="20" t="s">
        <v>1121</v>
      </c>
      <c r="AY21" s="12" t="s">
        <v>905</v>
      </c>
      <c r="BB21" s="12" t="s">
        <v>12</v>
      </c>
      <c r="BF21" s="12" t="s">
        <v>47</v>
      </c>
      <c r="BG21" s="21">
        <v>1</v>
      </c>
      <c r="BJ21" s="12">
        <v>1</v>
      </c>
    </row>
    <row r="22" spans="1:62" ht="75" x14ac:dyDescent="0.25">
      <c r="A22" s="12">
        <v>1</v>
      </c>
      <c r="B22" s="11" t="str">
        <f t="shared" si="0"/>
        <v>Общий расчет. Ци Мень. Анализ Дворца. Комбинации. Нет. Нет</v>
      </c>
      <c r="C22" s="11" t="str">
        <f>IFERROR(VLOOKUP(I22,lvl_1[],2,FALSE),"Нет")</f>
        <v>Общий расчет</v>
      </c>
      <c r="D22" s="11" t="str">
        <f>IFERROR(VLOOKUP(Rule!J22,lvl_2[],2,FALSE),"Нет")</f>
        <v>Ци Мень</v>
      </c>
      <c r="E22" s="11" t="str">
        <f>IFERROR(VLOOKUP(Rule!K22,lvl_3[],2,FALSE),"Нет")</f>
        <v>Анализ Дворца</v>
      </c>
      <c r="F22" s="11" t="str">
        <f>IFERROR(INDEX(lvl_4[],MATCH(L22,lvl_4[ID],0),MATCH(TEXT(K22,"##0"),lvl_4[#Headers],0)),"Нет")</f>
        <v>Комбинации</v>
      </c>
      <c r="G22" s="11" t="str">
        <f>IFERROR(INDEX(lvl_5[],MATCH(M22,lvl_5[ID],0),MATCH(_xlfn.CONCAT(TEXT(K22,"##0"),"_",TEXT(L22,"##0")),lvl_5[#Headers],0)),"Нет")</f>
        <v>Нет</v>
      </c>
      <c r="H22" s="11" t="str">
        <f>IFERROR(INDEX(lvl_6[],MATCH(N22,lvl_6[ID],0),MATCH(_xlfn.CONCAT(K22,"_",L22,"_",M22),lvl_6[#Headers],0)),"Нет")</f>
        <v>Нет</v>
      </c>
      <c r="I22" s="12">
        <v>1</v>
      </c>
      <c r="J22" s="12">
        <v>2</v>
      </c>
      <c r="K22" s="12">
        <v>2</v>
      </c>
      <c r="L22" s="12">
        <v>2</v>
      </c>
      <c r="M22" s="12">
        <v>0</v>
      </c>
      <c r="N22" s="12">
        <v>0</v>
      </c>
      <c r="O22" s="12">
        <f>COUNTIF($P$2:P22,P22)</f>
        <v>19</v>
      </c>
      <c r="P22" s="12" t="str">
        <f t="shared" si="1"/>
        <v>122020000</v>
      </c>
      <c r="Q22" s="12" t="str">
        <f t="shared" si="2"/>
        <v>1220200000019</v>
      </c>
      <c r="R22" s="20" t="s">
        <v>1120</v>
      </c>
      <c r="S22" s="20" t="s">
        <v>1121</v>
      </c>
      <c r="AY22" s="12" t="s">
        <v>905</v>
      </c>
      <c r="BB22" s="12" t="s">
        <v>31</v>
      </c>
      <c r="BF22" s="12" t="s">
        <v>47</v>
      </c>
      <c r="BG22" s="21">
        <v>1</v>
      </c>
      <c r="BJ22" s="12">
        <v>1</v>
      </c>
    </row>
    <row r="23" spans="1:62" ht="45" x14ac:dyDescent="0.25">
      <c r="A23" s="12">
        <v>1</v>
      </c>
      <c r="B23" s="11" t="str">
        <f t="shared" si="0"/>
        <v>Общий расчет. Ци Мень. Анализ Дворца. Комбинации. Нет. Нет</v>
      </c>
      <c r="C23" s="11" t="str">
        <f>IFERROR(VLOOKUP(I23,lvl_1[],2,FALSE),"Нет")</f>
        <v>Общий расчет</v>
      </c>
      <c r="D23" s="11" t="str">
        <f>IFERROR(VLOOKUP(Rule!J23,lvl_2[],2,FALSE),"Нет")</f>
        <v>Ци Мень</v>
      </c>
      <c r="E23" s="11" t="str">
        <f>IFERROR(VLOOKUP(Rule!K23,lvl_3[],2,FALSE),"Нет")</f>
        <v>Анализ Дворца</v>
      </c>
      <c r="F23" s="11" t="str">
        <f>IFERROR(INDEX(lvl_4[],MATCH(L23,lvl_4[ID],0),MATCH(TEXT(K23,"##0"),lvl_4[#Headers],0)),"Нет")</f>
        <v>Комбинации</v>
      </c>
      <c r="G23" s="11" t="str">
        <f>IFERROR(INDEX(lvl_5[],MATCH(M23,lvl_5[ID],0),MATCH(_xlfn.CONCAT(TEXT(K23,"##0"),"_",TEXT(L23,"##0")),lvl_5[#Headers],0)),"Нет")</f>
        <v>Нет</v>
      </c>
      <c r="H23" s="11" t="str">
        <f>IFERROR(INDEX(lvl_6[],MATCH(N23,lvl_6[ID],0),MATCH(_xlfn.CONCAT(K23,"_",L23,"_",M23),lvl_6[#Headers],0)),"Нет")</f>
        <v>Нет</v>
      </c>
      <c r="I23" s="12">
        <v>1</v>
      </c>
      <c r="J23" s="12">
        <v>2</v>
      </c>
      <c r="K23" s="12">
        <v>2</v>
      </c>
      <c r="L23" s="12">
        <v>2</v>
      </c>
      <c r="M23" s="12">
        <v>0</v>
      </c>
      <c r="N23" s="12">
        <v>0</v>
      </c>
      <c r="O23" s="12">
        <f>COUNTIF($P$2:P23,P23)</f>
        <v>20</v>
      </c>
      <c r="P23" s="12" t="str">
        <f t="shared" si="1"/>
        <v>122020000</v>
      </c>
      <c r="Q23" s="12" t="str">
        <f t="shared" si="2"/>
        <v>1220200000020</v>
      </c>
      <c r="R23" s="20" t="s">
        <v>1122</v>
      </c>
      <c r="S23" s="20" t="s">
        <v>1123</v>
      </c>
      <c r="AY23" s="12" t="s">
        <v>903</v>
      </c>
      <c r="BA23" s="12" t="s">
        <v>905</v>
      </c>
      <c r="BB23" s="12" t="s">
        <v>12</v>
      </c>
      <c r="BG23" s="21">
        <v>1</v>
      </c>
      <c r="BJ23" s="12">
        <v>1</v>
      </c>
    </row>
    <row r="24" spans="1:62" ht="45" x14ac:dyDescent="0.25">
      <c r="A24" s="12">
        <v>1</v>
      </c>
      <c r="B24" s="11" t="str">
        <f t="shared" si="0"/>
        <v>Общий расчет. Ци Мень. Анализ Дворца. Комбинации. Нет. Нет</v>
      </c>
      <c r="C24" s="11" t="str">
        <f>IFERROR(VLOOKUP(I24,lvl_1[],2,FALSE),"Нет")</f>
        <v>Общий расчет</v>
      </c>
      <c r="D24" s="11" t="str">
        <f>IFERROR(VLOOKUP(Rule!J24,lvl_2[],2,FALSE),"Нет")</f>
        <v>Ци Мень</v>
      </c>
      <c r="E24" s="11" t="str">
        <f>IFERROR(VLOOKUP(Rule!K24,lvl_3[],2,FALSE),"Нет")</f>
        <v>Анализ Дворца</v>
      </c>
      <c r="F24" s="11" t="str">
        <f>IFERROR(INDEX(lvl_4[],MATCH(L24,lvl_4[ID],0),MATCH(TEXT(K24,"##0"),lvl_4[#Headers],0)),"Нет")</f>
        <v>Комбинации</v>
      </c>
      <c r="G24" s="11" t="str">
        <f>IFERROR(INDEX(lvl_5[],MATCH(M24,lvl_5[ID],0),MATCH(_xlfn.CONCAT(TEXT(K24,"##0"),"_",TEXT(L24,"##0")),lvl_5[#Headers],0)),"Нет")</f>
        <v>Нет</v>
      </c>
      <c r="H24" s="11" t="str">
        <f>IFERROR(INDEX(lvl_6[],MATCH(N24,lvl_6[ID],0),MATCH(_xlfn.CONCAT(K24,"_",L24,"_",M24),lvl_6[#Headers],0)),"Нет")</f>
        <v>Нет</v>
      </c>
      <c r="I24" s="12">
        <v>1</v>
      </c>
      <c r="J24" s="12">
        <v>2</v>
      </c>
      <c r="K24" s="12">
        <v>2</v>
      </c>
      <c r="L24" s="12">
        <v>2</v>
      </c>
      <c r="M24" s="12">
        <v>0</v>
      </c>
      <c r="N24" s="12">
        <v>0</v>
      </c>
      <c r="O24" s="12">
        <f>COUNTIF($P$2:P24,P24)</f>
        <v>21</v>
      </c>
      <c r="P24" s="12" t="str">
        <f t="shared" si="1"/>
        <v>122020000</v>
      </c>
      <c r="Q24" s="12" t="str">
        <f t="shared" si="2"/>
        <v>1220200000021</v>
      </c>
      <c r="R24" s="20" t="s">
        <v>1124</v>
      </c>
      <c r="S24" s="20" t="s">
        <v>1125</v>
      </c>
      <c r="AY24" s="12" t="s">
        <v>901</v>
      </c>
      <c r="BA24" s="12" t="s">
        <v>908</v>
      </c>
      <c r="BB24" s="12" t="s">
        <v>31</v>
      </c>
      <c r="BG24" s="21">
        <v>1</v>
      </c>
      <c r="BJ24" s="12">
        <v>1</v>
      </c>
    </row>
    <row r="25" spans="1:62" ht="45" x14ac:dyDescent="0.25">
      <c r="A25" s="12">
        <v>1</v>
      </c>
      <c r="B25" s="11" t="str">
        <f t="shared" si="0"/>
        <v>Общий расчет. Ци Мень. Анализ Дворца. Комбинации. Нет. Нет</v>
      </c>
      <c r="C25" s="11" t="str">
        <f>IFERROR(VLOOKUP(I25,lvl_1[],2,FALSE),"Нет")</f>
        <v>Общий расчет</v>
      </c>
      <c r="D25" s="11" t="str">
        <f>IFERROR(VLOOKUP(Rule!J25,lvl_2[],2,FALSE),"Нет")</f>
        <v>Ци Мень</v>
      </c>
      <c r="E25" s="11" t="str">
        <f>IFERROR(VLOOKUP(Rule!K25,lvl_3[],2,FALSE),"Нет")</f>
        <v>Анализ Дворца</v>
      </c>
      <c r="F25" s="11" t="str">
        <f>IFERROR(INDEX(lvl_4[],MATCH(L25,lvl_4[ID],0),MATCH(TEXT(K25,"##0"),lvl_4[#Headers],0)),"Нет")</f>
        <v>Комбинации</v>
      </c>
      <c r="G25" s="11" t="str">
        <f>IFERROR(INDEX(lvl_5[],MATCH(M25,lvl_5[ID],0),MATCH(_xlfn.CONCAT(TEXT(K25,"##0"),"_",TEXT(L25,"##0")),lvl_5[#Headers],0)),"Нет")</f>
        <v>Нет</v>
      </c>
      <c r="H25" s="11" t="str">
        <f>IFERROR(INDEX(lvl_6[],MATCH(N25,lvl_6[ID],0),MATCH(_xlfn.CONCAT(K25,"_",L25,"_",M25),lvl_6[#Headers],0)),"Нет")</f>
        <v>Нет</v>
      </c>
      <c r="I25" s="12">
        <v>1</v>
      </c>
      <c r="J25" s="12">
        <v>2</v>
      </c>
      <c r="K25" s="12">
        <v>2</v>
      </c>
      <c r="L25" s="12">
        <v>2</v>
      </c>
      <c r="M25" s="12">
        <v>0</v>
      </c>
      <c r="N25" s="12">
        <v>0</v>
      </c>
      <c r="O25" s="12">
        <f>COUNTIF($P$2:P25,P25)</f>
        <v>22</v>
      </c>
      <c r="P25" s="12" t="str">
        <f t="shared" si="1"/>
        <v>122020000</v>
      </c>
      <c r="Q25" s="12" t="str">
        <f t="shared" si="2"/>
        <v>1220200000022</v>
      </c>
      <c r="R25" s="20" t="s">
        <v>1126</v>
      </c>
      <c r="S25" s="20" t="s">
        <v>1127</v>
      </c>
      <c r="AY25" s="12" t="s">
        <v>901</v>
      </c>
      <c r="BB25" s="12" t="s">
        <v>19</v>
      </c>
      <c r="BF25" s="12" t="s">
        <v>56</v>
      </c>
      <c r="BG25" s="21">
        <v>1</v>
      </c>
      <c r="BJ25" s="12">
        <v>1</v>
      </c>
    </row>
    <row r="26" spans="1:62" ht="75" x14ac:dyDescent="0.25">
      <c r="A26" s="12">
        <v>1</v>
      </c>
      <c r="B26" s="11" t="str">
        <f t="shared" si="0"/>
        <v>Общий расчет. Ци Мень. Анализ Дворца. Комбинации. Нет. Нет</v>
      </c>
      <c r="C26" s="11" t="str">
        <f>IFERROR(VLOOKUP(I26,lvl_1[],2,FALSE),"Нет")</f>
        <v>Общий расчет</v>
      </c>
      <c r="D26" s="11" t="str">
        <f>IFERROR(VLOOKUP(Rule!J26,lvl_2[],2,FALSE),"Нет")</f>
        <v>Ци Мень</v>
      </c>
      <c r="E26" s="11" t="str">
        <f>IFERROR(VLOOKUP(Rule!K26,lvl_3[],2,FALSE),"Нет")</f>
        <v>Анализ Дворца</v>
      </c>
      <c r="F26" s="11" t="str">
        <f>IFERROR(INDEX(lvl_4[],MATCH(L26,lvl_4[ID],0),MATCH(TEXT(K26,"##0"),lvl_4[#Headers],0)),"Нет")</f>
        <v>Комбинации</v>
      </c>
      <c r="G26" s="11" t="str">
        <f>IFERROR(INDEX(lvl_5[],MATCH(M26,lvl_5[ID],0),MATCH(_xlfn.CONCAT(TEXT(K26,"##0"),"_",TEXT(L26,"##0")),lvl_5[#Headers],0)),"Нет")</f>
        <v>Нет</v>
      </c>
      <c r="H26" s="11" t="str">
        <f>IFERROR(INDEX(lvl_6[],MATCH(N26,lvl_6[ID],0),MATCH(_xlfn.CONCAT(K26,"_",L26,"_",M26),lvl_6[#Headers],0)),"Нет")</f>
        <v>Нет</v>
      </c>
      <c r="I26" s="12">
        <v>1</v>
      </c>
      <c r="J26" s="12">
        <v>2</v>
      </c>
      <c r="K26" s="12">
        <v>2</v>
      </c>
      <c r="L26" s="12">
        <v>2</v>
      </c>
      <c r="M26" s="12">
        <v>0</v>
      </c>
      <c r="N26" s="12">
        <v>0</v>
      </c>
      <c r="O26" s="12">
        <f>COUNTIF($P$2:P26,P26)</f>
        <v>23</v>
      </c>
      <c r="P26" s="12" t="str">
        <f t="shared" si="1"/>
        <v>122020000</v>
      </c>
      <c r="Q26" s="12" t="str">
        <f t="shared" si="2"/>
        <v>1220200000023</v>
      </c>
      <c r="R26" s="20" t="s">
        <v>1128</v>
      </c>
      <c r="S26" s="20" t="s">
        <v>1129</v>
      </c>
      <c r="AW26" s="12">
        <v>8</v>
      </c>
      <c r="AY26" s="12" t="s">
        <v>901</v>
      </c>
      <c r="BA26" s="12" t="s">
        <v>912</v>
      </c>
      <c r="BB26" s="12" t="s">
        <v>12</v>
      </c>
      <c r="BG26" s="21">
        <v>0.5</v>
      </c>
      <c r="BJ26" s="12">
        <v>1</v>
      </c>
    </row>
    <row r="27" spans="1:62" ht="45" x14ac:dyDescent="0.25">
      <c r="A27" s="12">
        <v>1</v>
      </c>
      <c r="B27" s="11" t="str">
        <f t="shared" si="0"/>
        <v>Общий расчет. Ци Мень. Анализ Дворца. Комбинации. Нет. Нет</v>
      </c>
      <c r="C27" s="11" t="str">
        <f>IFERROR(VLOOKUP(I27,lvl_1[],2,FALSE),"Нет")</f>
        <v>Общий расчет</v>
      </c>
      <c r="D27" s="11" t="str">
        <f>IFERROR(VLOOKUP(Rule!J27,lvl_2[],2,FALSE),"Нет")</f>
        <v>Ци Мень</v>
      </c>
      <c r="E27" s="11" t="str">
        <f>IFERROR(VLOOKUP(Rule!K27,lvl_3[],2,FALSE),"Нет")</f>
        <v>Анализ Дворца</v>
      </c>
      <c r="F27" s="11" t="str">
        <f>IFERROR(INDEX(lvl_4[],MATCH(L27,lvl_4[ID],0),MATCH(TEXT(K27,"##0"),lvl_4[#Headers],0)),"Нет")</f>
        <v>Комбинации</v>
      </c>
      <c r="G27" s="11" t="str">
        <f>IFERROR(INDEX(lvl_5[],MATCH(M27,lvl_5[ID],0),MATCH(_xlfn.CONCAT(TEXT(K27,"##0"),"_",TEXT(L27,"##0")),lvl_5[#Headers],0)),"Нет")</f>
        <v>Нет</v>
      </c>
      <c r="H27" s="11" t="str">
        <f>IFERROR(INDEX(lvl_6[],MATCH(N27,lvl_6[ID],0),MATCH(_xlfn.CONCAT(K27,"_",L27,"_",M27),lvl_6[#Headers],0)),"Нет")</f>
        <v>Нет</v>
      </c>
      <c r="I27" s="12">
        <v>1</v>
      </c>
      <c r="J27" s="12">
        <v>2</v>
      </c>
      <c r="K27" s="12">
        <v>2</v>
      </c>
      <c r="L27" s="12">
        <v>2</v>
      </c>
      <c r="M27" s="12">
        <v>0</v>
      </c>
      <c r="N27" s="12">
        <v>0</v>
      </c>
      <c r="O27" s="12">
        <f>COUNTIF($P$2:P27,P27)</f>
        <v>24</v>
      </c>
      <c r="P27" s="12" t="str">
        <f t="shared" si="1"/>
        <v>122020000</v>
      </c>
      <c r="Q27" s="12" t="str">
        <f t="shared" si="2"/>
        <v>1220200000024</v>
      </c>
      <c r="R27" s="20" t="s">
        <v>1130</v>
      </c>
      <c r="S27" s="20" t="s">
        <v>1131</v>
      </c>
      <c r="AW27" s="12">
        <v>4</v>
      </c>
      <c r="AY27" s="12" t="s">
        <v>901</v>
      </c>
      <c r="BB27" s="12" t="s">
        <v>12</v>
      </c>
      <c r="BG27" s="21">
        <v>1</v>
      </c>
      <c r="BJ27" s="12">
        <v>1</v>
      </c>
    </row>
    <row r="28" spans="1:62" ht="45" x14ac:dyDescent="0.25">
      <c r="A28" s="12">
        <v>1</v>
      </c>
      <c r="B28" s="11" t="str">
        <f t="shared" si="0"/>
        <v>Общий расчет. Ци Мень. Анализ Дворца. Комбинации. Нет. Нет</v>
      </c>
      <c r="C28" s="11" t="str">
        <f>IFERROR(VLOOKUP(I28,lvl_1[],2,FALSE),"Нет")</f>
        <v>Общий расчет</v>
      </c>
      <c r="D28" s="11" t="str">
        <f>IFERROR(VLOOKUP(Rule!J28,lvl_2[],2,FALSE),"Нет")</f>
        <v>Ци Мень</v>
      </c>
      <c r="E28" s="11" t="str">
        <f>IFERROR(VLOOKUP(Rule!K28,lvl_3[],2,FALSE),"Нет")</f>
        <v>Анализ Дворца</v>
      </c>
      <c r="F28" s="11" t="str">
        <f>IFERROR(INDEX(lvl_4[],MATCH(L28,lvl_4[ID],0),MATCH(TEXT(K28,"##0"),lvl_4[#Headers],0)),"Нет")</f>
        <v>Комбинации</v>
      </c>
      <c r="G28" s="11" t="str">
        <f>IFERROR(INDEX(lvl_5[],MATCH(M28,lvl_5[ID],0),MATCH(_xlfn.CONCAT(TEXT(K28,"##0"),"_",TEXT(L28,"##0")),lvl_5[#Headers],0)),"Нет")</f>
        <v>Нет</v>
      </c>
      <c r="H28" s="11" t="str">
        <f>IFERROR(INDEX(lvl_6[],MATCH(N28,lvl_6[ID],0),MATCH(_xlfn.CONCAT(K28,"_",L28,"_",M28),lvl_6[#Headers],0)),"Нет")</f>
        <v>Нет</v>
      </c>
      <c r="I28" s="12">
        <v>1</v>
      </c>
      <c r="J28" s="12">
        <v>2</v>
      </c>
      <c r="K28" s="12">
        <v>2</v>
      </c>
      <c r="L28" s="12">
        <v>2</v>
      </c>
      <c r="M28" s="12">
        <v>0</v>
      </c>
      <c r="N28" s="12">
        <v>0</v>
      </c>
      <c r="O28" s="12">
        <f>COUNTIF($P$2:P28,P28)</f>
        <v>25</v>
      </c>
      <c r="P28" s="12" t="str">
        <f t="shared" si="1"/>
        <v>122020000</v>
      </c>
      <c r="Q28" s="12" t="str">
        <f t="shared" si="2"/>
        <v>1220200000025</v>
      </c>
      <c r="R28" s="20" t="s">
        <v>1130</v>
      </c>
      <c r="S28" s="20" t="s">
        <v>1131</v>
      </c>
      <c r="AW28" s="12">
        <v>4</v>
      </c>
      <c r="AY28" s="12" t="s">
        <v>901</v>
      </c>
      <c r="BB28" s="12" t="s">
        <v>31</v>
      </c>
      <c r="BG28" s="21">
        <v>1</v>
      </c>
      <c r="BJ28" s="12">
        <v>1</v>
      </c>
    </row>
    <row r="29" spans="1:62" ht="45" x14ac:dyDescent="0.25">
      <c r="A29" s="12">
        <v>1</v>
      </c>
      <c r="B29" s="11" t="str">
        <f t="shared" si="0"/>
        <v>Общий расчет. Ци Мень. Анализ Дворца. Комбинации. Нет. Нет</v>
      </c>
      <c r="C29" s="11" t="str">
        <f>IFERROR(VLOOKUP(I29,lvl_1[],2,FALSE),"Нет")</f>
        <v>Общий расчет</v>
      </c>
      <c r="D29" s="11" t="str">
        <f>IFERROR(VLOOKUP(Rule!J29,lvl_2[],2,FALSE),"Нет")</f>
        <v>Ци Мень</v>
      </c>
      <c r="E29" s="11" t="str">
        <f>IFERROR(VLOOKUP(Rule!K29,lvl_3[],2,FALSE),"Нет")</f>
        <v>Анализ Дворца</v>
      </c>
      <c r="F29" s="11" t="str">
        <f>IFERROR(INDEX(lvl_4[],MATCH(L29,lvl_4[ID],0),MATCH(TEXT(K29,"##0"),lvl_4[#Headers],0)),"Нет")</f>
        <v>Комбинации</v>
      </c>
      <c r="G29" s="11" t="str">
        <f>IFERROR(INDEX(lvl_5[],MATCH(M29,lvl_5[ID],0),MATCH(_xlfn.CONCAT(TEXT(K29,"##0"),"_",TEXT(L29,"##0")),lvl_5[#Headers],0)),"Нет")</f>
        <v>Нет</v>
      </c>
      <c r="H29" s="11" t="str">
        <f>IFERROR(INDEX(lvl_6[],MATCH(N29,lvl_6[ID],0),MATCH(_xlfn.CONCAT(K29,"_",L29,"_",M29),lvl_6[#Headers],0)),"Нет")</f>
        <v>Нет</v>
      </c>
      <c r="I29" s="12">
        <v>1</v>
      </c>
      <c r="J29" s="12">
        <v>2</v>
      </c>
      <c r="K29" s="12">
        <v>2</v>
      </c>
      <c r="L29" s="12">
        <v>2</v>
      </c>
      <c r="M29" s="12">
        <v>0</v>
      </c>
      <c r="N29" s="12">
        <v>0</v>
      </c>
      <c r="O29" s="12">
        <f>COUNTIF($P$2:P29,P29)</f>
        <v>26</v>
      </c>
      <c r="P29" s="12" t="str">
        <f t="shared" si="1"/>
        <v>122020000</v>
      </c>
      <c r="Q29" s="12" t="str">
        <f t="shared" si="2"/>
        <v>1220200000026</v>
      </c>
      <c r="R29" s="20" t="s">
        <v>1130</v>
      </c>
      <c r="S29" s="20" t="s">
        <v>1131</v>
      </c>
      <c r="AW29" s="12">
        <v>4</v>
      </c>
      <c r="AY29" s="12" t="s">
        <v>901</v>
      </c>
      <c r="BB29" s="12" t="s">
        <v>8</v>
      </c>
      <c r="BG29" s="21">
        <v>1</v>
      </c>
      <c r="BJ29" s="12">
        <v>1</v>
      </c>
    </row>
    <row r="30" spans="1:62" ht="45" x14ac:dyDescent="0.25">
      <c r="A30" s="12">
        <v>1</v>
      </c>
      <c r="B30" s="11" t="str">
        <f t="shared" si="0"/>
        <v>Общий расчет. Ци Мень. Анализ Дворца. Комбинации. Нет. Нет</v>
      </c>
      <c r="C30" s="11" t="str">
        <f>IFERROR(VLOOKUP(I30,lvl_1[],2,FALSE),"Нет")</f>
        <v>Общий расчет</v>
      </c>
      <c r="D30" s="11" t="str">
        <f>IFERROR(VLOOKUP(Rule!J30,lvl_2[],2,FALSE),"Нет")</f>
        <v>Ци Мень</v>
      </c>
      <c r="E30" s="11" t="str">
        <f>IFERROR(VLOOKUP(Rule!K30,lvl_3[],2,FALSE),"Нет")</f>
        <v>Анализ Дворца</v>
      </c>
      <c r="F30" s="11" t="str">
        <f>IFERROR(INDEX(lvl_4[],MATCH(L30,lvl_4[ID],0),MATCH(TEXT(K30,"##0"),lvl_4[#Headers],0)),"Нет")</f>
        <v>Комбинации</v>
      </c>
      <c r="G30" s="11" t="str">
        <f>IFERROR(INDEX(lvl_5[],MATCH(M30,lvl_5[ID],0),MATCH(_xlfn.CONCAT(TEXT(K30,"##0"),"_",TEXT(L30,"##0")),lvl_5[#Headers],0)),"Нет")</f>
        <v>Нет</v>
      </c>
      <c r="H30" s="11" t="str">
        <f>IFERROR(INDEX(lvl_6[],MATCH(N30,lvl_6[ID],0),MATCH(_xlfn.CONCAT(K30,"_",L30,"_",M30),lvl_6[#Headers],0)),"Нет")</f>
        <v>Нет</v>
      </c>
      <c r="I30" s="12">
        <v>1</v>
      </c>
      <c r="J30" s="12">
        <v>2</v>
      </c>
      <c r="K30" s="12">
        <v>2</v>
      </c>
      <c r="L30" s="12">
        <v>2</v>
      </c>
      <c r="M30" s="12">
        <v>0</v>
      </c>
      <c r="N30" s="12">
        <v>0</v>
      </c>
      <c r="O30" s="12">
        <f>COUNTIF($P$2:P30,P30)</f>
        <v>27</v>
      </c>
      <c r="P30" s="12" t="str">
        <f t="shared" si="1"/>
        <v>122020000</v>
      </c>
      <c r="Q30" s="12" t="str">
        <f t="shared" si="2"/>
        <v>1220200000027</v>
      </c>
      <c r="R30" s="20" t="s">
        <v>1132</v>
      </c>
      <c r="S30" s="20" t="s">
        <v>1133</v>
      </c>
      <c r="AW30" s="12">
        <v>1</v>
      </c>
      <c r="AY30" s="12" t="s">
        <v>901</v>
      </c>
      <c r="BB30" s="12" t="s">
        <v>12</v>
      </c>
      <c r="BG30" s="21">
        <v>1</v>
      </c>
      <c r="BJ30" s="12">
        <v>1</v>
      </c>
    </row>
    <row r="31" spans="1:62" ht="45" x14ac:dyDescent="0.25">
      <c r="A31" s="12">
        <v>1</v>
      </c>
      <c r="B31" s="11" t="str">
        <f t="shared" si="0"/>
        <v>Общий расчет. Ци Мень. Анализ Дворца. Комбинации. Нет. Нет</v>
      </c>
      <c r="C31" s="11" t="str">
        <f>IFERROR(VLOOKUP(I31,lvl_1[],2,FALSE),"Нет")</f>
        <v>Общий расчет</v>
      </c>
      <c r="D31" s="11" t="str">
        <f>IFERROR(VLOOKUP(Rule!J31,lvl_2[],2,FALSE),"Нет")</f>
        <v>Ци Мень</v>
      </c>
      <c r="E31" s="11" t="str">
        <f>IFERROR(VLOOKUP(Rule!K31,lvl_3[],2,FALSE),"Нет")</f>
        <v>Анализ Дворца</v>
      </c>
      <c r="F31" s="11" t="str">
        <f>IFERROR(INDEX(lvl_4[],MATCH(L31,lvl_4[ID],0),MATCH(TEXT(K31,"##0"),lvl_4[#Headers],0)),"Нет")</f>
        <v>Комбинации</v>
      </c>
      <c r="G31" s="11" t="str">
        <f>IFERROR(INDEX(lvl_5[],MATCH(M31,lvl_5[ID],0),MATCH(_xlfn.CONCAT(TEXT(K31,"##0"),"_",TEXT(L31,"##0")),lvl_5[#Headers],0)),"Нет")</f>
        <v>Нет</v>
      </c>
      <c r="H31" s="11" t="str">
        <f>IFERROR(INDEX(lvl_6[],MATCH(N31,lvl_6[ID],0),MATCH(_xlfn.CONCAT(K31,"_",L31,"_",M31),lvl_6[#Headers],0)),"Нет")</f>
        <v>Нет</v>
      </c>
      <c r="I31" s="12">
        <v>1</v>
      </c>
      <c r="J31" s="12">
        <v>2</v>
      </c>
      <c r="K31" s="12">
        <v>2</v>
      </c>
      <c r="L31" s="12">
        <v>2</v>
      </c>
      <c r="M31" s="12">
        <v>0</v>
      </c>
      <c r="N31" s="12">
        <v>0</v>
      </c>
      <c r="O31" s="12">
        <f>COUNTIF($P$2:P31,P31)</f>
        <v>28</v>
      </c>
      <c r="P31" s="12" t="str">
        <f t="shared" si="1"/>
        <v>122020000</v>
      </c>
      <c r="Q31" s="12" t="str">
        <f t="shared" si="2"/>
        <v>1220200000028</v>
      </c>
      <c r="R31" s="20" t="s">
        <v>1132</v>
      </c>
      <c r="S31" s="20" t="s">
        <v>1133</v>
      </c>
      <c r="AW31" s="12">
        <v>1</v>
      </c>
      <c r="AY31" s="12" t="s">
        <v>901</v>
      </c>
      <c r="BB31" s="12" t="s">
        <v>31</v>
      </c>
      <c r="BG31" s="21">
        <v>1</v>
      </c>
      <c r="BJ31" s="12">
        <v>1</v>
      </c>
    </row>
    <row r="32" spans="1:62" ht="45" x14ac:dyDescent="0.25">
      <c r="A32" s="12">
        <v>1</v>
      </c>
      <c r="B32" s="11" t="str">
        <f t="shared" si="0"/>
        <v>Общий расчет. Ци Мень. Анализ Дворца. Комбинации. Нет. Нет</v>
      </c>
      <c r="C32" s="11" t="str">
        <f>IFERROR(VLOOKUP(I32,lvl_1[],2,FALSE),"Нет")</f>
        <v>Общий расчет</v>
      </c>
      <c r="D32" s="11" t="str">
        <f>IFERROR(VLOOKUP(Rule!J32,lvl_2[],2,FALSE),"Нет")</f>
        <v>Ци Мень</v>
      </c>
      <c r="E32" s="11" t="str">
        <f>IFERROR(VLOOKUP(Rule!K32,lvl_3[],2,FALSE),"Нет")</f>
        <v>Анализ Дворца</v>
      </c>
      <c r="F32" s="11" t="str">
        <f>IFERROR(INDEX(lvl_4[],MATCH(L32,lvl_4[ID],0),MATCH(TEXT(K32,"##0"),lvl_4[#Headers],0)),"Нет")</f>
        <v>Комбинации</v>
      </c>
      <c r="G32" s="11" t="str">
        <f>IFERROR(INDEX(lvl_5[],MATCH(M32,lvl_5[ID],0),MATCH(_xlfn.CONCAT(TEXT(K32,"##0"),"_",TEXT(L32,"##0")),lvl_5[#Headers],0)),"Нет")</f>
        <v>Нет</v>
      </c>
      <c r="H32" s="11" t="str">
        <f>IFERROR(INDEX(lvl_6[],MATCH(N32,lvl_6[ID],0),MATCH(_xlfn.CONCAT(K32,"_",L32,"_",M32),lvl_6[#Headers],0)),"Нет")</f>
        <v>Нет</v>
      </c>
      <c r="I32" s="12">
        <v>1</v>
      </c>
      <c r="J32" s="12">
        <v>2</v>
      </c>
      <c r="K32" s="12">
        <v>2</v>
      </c>
      <c r="L32" s="12">
        <v>2</v>
      </c>
      <c r="M32" s="12">
        <v>0</v>
      </c>
      <c r="N32" s="12">
        <v>0</v>
      </c>
      <c r="O32" s="12">
        <f>COUNTIF($P$2:P32,P32)</f>
        <v>29</v>
      </c>
      <c r="P32" s="12" t="str">
        <f t="shared" si="1"/>
        <v>122020000</v>
      </c>
      <c r="Q32" s="12" t="str">
        <f t="shared" si="2"/>
        <v>1220200000029</v>
      </c>
      <c r="R32" s="20" t="s">
        <v>1132</v>
      </c>
      <c r="S32" s="20" t="s">
        <v>1133</v>
      </c>
      <c r="AW32" s="12">
        <v>1</v>
      </c>
      <c r="AY32" s="12" t="s">
        <v>901</v>
      </c>
      <c r="BB32" s="12" t="s">
        <v>8</v>
      </c>
      <c r="BG32" s="21">
        <v>1</v>
      </c>
      <c r="BJ32" s="12">
        <v>1</v>
      </c>
    </row>
    <row r="33" spans="1:62" ht="30" x14ac:dyDescent="0.25">
      <c r="A33" s="12">
        <v>1</v>
      </c>
      <c r="B33" s="11" t="str">
        <f t="shared" si="0"/>
        <v>Общий расчет. Ци Мень. Анализ Дворца. Комбинации. Нет. Нет</v>
      </c>
      <c r="C33" s="11" t="str">
        <f>IFERROR(VLOOKUP(I33,lvl_1[],2,FALSE),"Нет")</f>
        <v>Общий расчет</v>
      </c>
      <c r="D33" s="11" t="str">
        <f>IFERROR(VLOOKUP(Rule!J33,lvl_2[],2,FALSE),"Нет")</f>
        <v>Ци Мень</v>
      </c>
      <c r="E33" s="11" t="str">
        <f>IFERROR(VLOOKUP(Rule!K33,lvl_3[],2,FALSE),"Нет")</f>
        <v>Анализ Дворца</v>
      </c>
      <c r="F33" s="11" t="str">
        <f>IFERROR(INDEX(lvl_4[],MATCH(L33,lvl_4[ID],0),MATCH(TEXT(K33,"##0"),lvl_4[#Headers],0)),"Нет")</f>
        <v>Комбинации</v>
      </c>
      <c r="G33" s="11" t="str">
        <f>IFERROR(INDEX(lvl_5[],MATCH(M33,lvl_5[ID],0),MATCH(_xlfn.CONCAT(TEXT(K33,"##0"),"_",TEXT(L33,"##0")),lvl_5[#Headers],0)),"Нет")</f>
        <v>Нет</v>
      </c>
      <c r="H33" s="11" t="str">
        <f>IFERROR(INDEX(lvl_6[],MATCH(N33,lvl_6[ID],0),MATCH(_xlfn.CONCAT(K33,"_",L33,"_",M33),lvl_6[#Headers],0)),"Нет")</f>
        <v>Нет</v>
      </c>
      <c r="I33" s="12">
        <v>1</v>
      </c>
      <c r="J33" s="12">
        <v>2</v>
      </c>
      <c r="K33" s="12">
        <v>2</v>
      </c>
      <c r="L33" s="12">
        <v>2</v>
      </c>
      <c r="M33" s="12">
        <v>0</v>
      </c>
      <c r="N33" s="12">
        <v>0</v>
      </c>
      <c r="O33" s="12">
        <f>COUNTIF($P$2:P33,P33)</f>
        <v>30</v>
      </c>
      <c r="P33" s="12" t="str">
        <f t="shared" si="1"/>
        <v>122020000</v>
      </c>
      <c r="Q33" s="12" t="str">
        <f t="shared" si="2"/>
        <v>1220200000030</v>
      </c>
      <c r="R33" s="20" t="s">
        <v>1134</v>
      </c>
      <c r="S33" s="20" t="s">
        <v>1135</v>
      </c>
      <c r="AY33" s="12" t="s">
        <v>901</v>
      </c>
      <c r="BA33" s="12" t="s">
        <v>912</v>
      </c>
      <c r="BB33" s="12" t="s">
        <v>12</v>
      </c>
      <c r="BG33" s="21">
        <v>1</v>
      </c>
      <c r="BJ33" s="12">
        <v>1</v>
      </c>
    </row>
    <row r="34" spans="1:62" ht="30" x14ac:dyDescent="0.25">
      <c r="A34" s="12">
        <v>1</v>
      </c>
      <c r="B34" s="11" t="str">
        <f t="shared" si="0"/>
        <v>Общий расчет. Ци Мень. Анализ Дворца. Комбинации. Нет. Нет</v>
      </c>
      <c r="C34" s="11" t="str">
        <f>IFERROR(VLOOKUP(I34,lvl_1[],2,FALSE),"Нет")</f>
        <v>Общий расчет</v>
      </c>
      <c r="D34" s="11" t="str">
        <f>IFERROR(VLOOKUP(Rule!J34,lvl_2[],2,FALSE),"Нет")</f>
        <v>Ци Мень</v>
      </c>
      <c r="E34" s="11" t="str">
        <f>IFERROR(VLOOKUP(Rule!K34,lvl_3[],2,FALSE),"Нет")</f>
        <v>Анализ Дворца</v>
      </c>
      <c r="F34" s="11" t="str">
        <f>IFERROR(INDEX(lvl_4[],MATCH(L34,lvl_4[ID],0),MATCH(TEXT(K34,"##0"),lvl_4[#Headers],0)),"Нет")</f>
        <v>Комбинации</v>
      </c>
      <c r="G34" s="11" t="str">
        <f>IFERROR(INDEX(lvl_5[],MATCH(M34,lvl_5[ID],0),MATCH(_xlfn.CONCAT(TEXT(K34,"##0"),"_",TEXT(L34,"##0")),lvl_5[#Headers],0)),"Нет")</f>
        <v>Нет</v>
      </c>
      <c r="H34" s="11" t="str">
        <f>IFERROR(INDEX(lvl_6[],MATCH(N34,lvl_6[ID],0),MATCH(_xlfn.CONCAT(K34,"_",L34,"_",M34),lvl_6[#Headers],0)),"Нет")</f>
        <v>Нет</v>
      </c>
      <c r="I34" s="12">
        <v>1</v>
      </c>
      <c r="J34" s="12">
        <v>2</v>
      </c>
      <c r="K34" s="12">
        <v>2</v>
      </c>
      <c r="L34" s="12">
        <v>2</v>
      </c>
      <c r="M34" s="12">
        <v>0</v>
      </c>
      <c r="N34" s="12">
        <v>0</v>
      </c>
      <c r="O34" s="12">
        <f>COUNTIF($P$2:P34,P34)</f>
        <v>31</v>
      </c>
      <c r="P34" s="12" t="str">
        <f t="shared" si="1"/>
        <v>122020000</v>
      </c>
      <c r="Q34" s="12" t="str">
        <f t="shared" si="2"/>
        <v>1220200000031</v>
      </c>
      <c r="R34" s="20" t="s">
        <v>1134</v>
      </c>
      <c r="S34" s="20" t="s">
        <v>1135</v>
      </c>
      <c r="AY34" s="12" t="s">
        <v>901</v>
      </c>
      <c r="BA34" s="12" t="s">
        <v>912</v>
      </c>
      <c r="BB34" s="12" t="s">
        <v>31</v>
      </c>
      <c r="BG34" s="21">
        <v>1</v>
      </c>
      <c r="BJ34" s="12">
        <v>1</v>
      </c>
    </row>
    <row r="35" spans="1:62" ht="30" x14ac:dyDescent="0.25">
      <c r="A35" s="12">
        <v>1</v>
      </c>
      <c r="B35" s="11" t="str">
        <f t="shared" si="0"/>
        <v>Общий расчет. Ци Мень. Анализ Дворца. Комбинации. Нет. Нет</v>
      </c>
      <c r="C35" s="11" t="str">
        <f>IFERROR(VLOOKUP(I35,lvl_1[],2,FALSE),"Нет")</f>
        <v>Общий расчет</v>
      </c>
      <c r="D35" s="11" t="str">
        <f>IFERROR(VLOOKUP(Rule!J35,lvl_2[],2,FALSE),"Нет")</f>
        <v>Ци Мень</v>
      </c>
      <c r="E35" s="11" t="str">
        <f>IFERROR(VLOOKUP(Rule!K35,lvl_3[],2,FALSE),"Нет")</f>
        <v>Анализ Дворца</v>
      </c>
      <c r="F35" s="11" t="str">
        <f>IFERROR(INDEX(lvl_4[],MATCH(L35,lvl_4[ID],0),MATCH(TEXT(K35,"##0"),lvl_4[#Headers],0)),"Нет")</f>
        <v>Комбинации</v>
      </c>
      <c r="G35" s="11" t="str">
        <f>IFERROR(INDEX(lvl_5[],MATCH(M35,lvl_5[ID],0),MATCH(_xlfn.CONCAT(TEXT(K35,"##0"),"_",TEXT(L35,"##0")),lvl_5[#Headers],0)),"Нет")</f>
        <v>Нет</v>
      </c>
      <c r="H35" s="11" t="str">
        <f>IFERROR(INDEX(lvl_6[],MATCH(N35,lvl_6[ID],0),MATCH(_xlfn.CONCAT(K35,"_",L35,"_",M35),lvl_6[#Headers],0)),"Нет")</f>
        <v>Нет</v>
      </c>
      <c r="I35" s="12">
        <v>1</v>
      </c>
      <c r="J35" s="12">
        <v>2</v>
      </c>
      <c r="K35" s="12">
        <v>2</v>
      </c>
      <c r="L35" s="12">
        <v>2</v>
      </c>
      <c r="M35" s="12">
        <v>0</v>
      </c>
      <c r="N35" s="12">
        <v>0</v>
      </c>
      <c r="O35" s="12">
        <f>COUNTIF($P$2:P35,P35)</f>
        <v>32</v>
      </c>
      <c r="P35" s="12" t="str">
        <f t="shared" si="1"/>
        <v>122020000</v>
      </c>
      <c r="Q35" s="12" t="str">
        <f t="shared" si="2"/>
        <v>1220200000032</v>
      </c>
      <c r="R35" s="20" t="s">
        <v>1134</v>
      </c>
      <c r="S35" s="20" t="s">
        <v>1135</v>
      </c>
      <c r="AY35" s="12" t="s">
        <v>901</v>
      </c>
      <c r="BA35" s="12" t="s">
        <v>912</v>
      </c>
      <c r="BB35" s="12" t="s">
        <v>8</v>
      </c>
      <c r="BG35" s="21">
        <v>1</v>
      </c>
      <c r="BJ35" s="12">
        <v>1</v>
      </c>
    </row>
    <row r="36" spans="1:62" ht="75" x14ac:dyDescent="0.25">
      <c r="A36" s="12">
        <v>1</v>
      </c>
      <c r="B36" s="11" t="str">
        <f t="shared" si="0"/>
        <v>Общий расчет. Ци Мень. Анализ Дворца. Комбинации. Нет. Нет</v>
      </c>
      <c r="C36" s="11" t="str">
        <f>IFERROR(VLOOKUP(I36,lvl_1[],2,FALSE),"Нет")</f>
        <v>Общий расчет</v>
      </c>
      <c r="D36" s="11" t="str">
        <f>IFERROR(VLOOKUP(Rule!J36,lvl_2[],2,FALSE),"Нет")</f>
        <v>Ци Мень</v>
      </c>
      <c r="E36" s="11" t="str">
        <f>IFERROR(VLOOKUP(Rule!K36,lvl_3[],2,FALSE),"Нет")</f>
        <v>Анализ Дворца</v>
      </c>
      <c r="F36" s="11" t="str">
        <f>IFERROR(INDEX(lvl_4[],MATCH(L36,lvl_4[ID],0),MATCH(TEXT(K36,"##0"),lvl_4[#Headers],0)),"Нет")</f>
        <v>Комбинации</v>
      </c>
      <c r="G36" s="11" t="str">
        <f>IFERROR(INDEX(lvl_5[],MATCH(M36,lvl_5[ID],0),MATCH(_xlfn.CONCAT(TEXT(K36,"##0"),"_",TEXT(L36,"##0")),lvl_5[#Headers],0)),"Нет")</f>
        <v>Нет</v>
      </c>
      <c r="H36" s="11" t="str">
        <f>IFERROR(INDEX(lvl_6[],MATCH(N36,lvl_6[ID],0),MATCH(_xlfn.CONCAT(K36,"_",L36,"_",M36),lvl_6[#Headers],0)),"Нет")</f>
        <v>Нет</v>
      </c>
      <c r="I36" s="12">
        <v>1</v>
      </c>
      <c r="J36" s="12">
        <v>2</v>
      </c>
      <c r="K36" s="12">
        <v>2</v>
      </c>
      <c r="L36" s="12">
        <v>2</v>
      </c>
      <c r="M36" s="12">
        <v>0</v>
      </c>
      <c r="N36" s="12">
        <v>0</v>
      </c>
      <c r="O36" s="12">
        <f>COUNTIF($P$2:P36,P36)</f>
        <v>33</v>
      </c>
      <c r="P36" s="12" t="str">
        <f t="shared" si="1"/>
        <v>122020000</v>
      </c>
      <c r="Q36" s="12" t="str">
        <f t="shared" si="2"/>
        <v>1220200000033</v>
      </c>
      <c r="R36" s="20" t="s">
        <v>1136</v>
      </c>
      <c r="S36" s="20" t="s">
        <v>1137</v>
      </c>
      <c r="AY36" s="12" t="s">
        <v>901</v>
      </c>
      <c r="BB36" s="12" t="s">
        <v>31</v>
      </c>
      <c r="BF36" s="12" t="s">
        <v>44</v>
      </c>
      <c r="BG36" s="21">
        <v>1</v>
      </c>
      <c r="BJ36" s="12">
        <v>1</v>
      </c>
    </row>
    <row r="37" spans="1:62" ht="75" x14ac:dyDescent="0.25">
      <c r="A37" s="12">
        <v>1</v>
      </c>
      <c r="B37" s="11" t="str">
        <f t="shared" si="0"/>
        <v>Общий расчет. Ци Мень. Анализ Дворца. Комбинации. Нет. Нет</v>
      </c>
      <c r="C37" s="11" t="str">
        <f>IFERROR(VLOOKUP(I37,lvl_1[],2,FALSE),"Нет")</f>
        <v>Общий расчет</v>
      </c>
      <c r="D37" s="11" t="str">
        <f>IFERROR(VLOOKUP(Rule!J37,lvl_2[],2,FALSE),"Нет")</f>
        <v>Ци Мень</v>
      </c>
      <c r="E37" s="11" t="str">
        <f>IFERROR(VLOOKUP(Rule!K37,lvl_3[],2,FALSE),"Нет")</f>
        <v>Анализ Дворца</v>
      </c>
      <c r="F37" s="11" t="str">
        <f>IFERROR(INDEX(lvl_4[],MATCH(L37,lvl_4[ID],0),MATCH(TEXT(K37,"##0"),lvl_4[#Headers],0)),"Нет")</f>
        <v>Комбинации</v>
      </c>
      <c r="G37" s="11" t="str">
        <f>IFERROR(INDEX(lvl_5[],MATCH(M37,lvl_5[ID],0),MATCH(_xlfn.CONCAT(TEXT(K37,"##0"),"_",TEXT(L37,"##0")),lvl_5[#Headers],0)),"Нет")</f>
        <v>Нет</v>
      </c>
      <c r="H37" s="11" t="str">
        <f>IFERROR(INDEX(lvl_6[],MATCH(N37,lvl_6[ID],0),MATCH(_xlfn.CONCAT(K37,"_",L37,"_",M37),lvl_6[#Headers],0)),"Нет")</f>
        <v>Нет</v>
      </c>
      <c r="I37" s="12">
        <v>1</v>
      </c>
      <c r="J37" s="12">
        <v>2</v>
      </c>
      <c r="K37" s="12">
        <v>2</v>
      </c>
      <c r="L37" s="12">
        <v>2</v>
      </c>
      <c r="M37" s="12">
        <v>0</v>
      </c>
      <c r="N37" s="12">
        <v>0</v>
      </c>
      <c r="O37" s="12">
        <f>COUNTIF($P$2:P37,P37)</f>
        <v>34</v>
      </c>
      <c r="P37" s="12" t="str">
        <f t="shared" si="1"/>
        <v>122020000</v>
      </c>
      <c r="Q37" s="12" t="str">
        <f t="shared" si="2"/>
        <v>1220200000034</v>
      </c>
      <c r="R37" s="20" t="s">
        <v>1136</v>
      </c>
      <c r="S37" s="20" t="s">
        <v>1137</v>
      </c>
      <c r="AY37" s="12" t="s">
        <v>901</v>
      </c>
      <c r="BB37" s="12" t="s">
        <v>8</v>
      </c>
      <c r="BF37" s="12" t="s">
        <v>44</v>
      </c>
      <c r="BG37" s="21">
        <v>1</v>
      </c>
      <c r="BJ37" s="12">
        <v>1</v>
      </c>
    </row>
    <row r="38" spans="1:62" ht="75" x14ac:dyDescent="0.25">
      <c r="A38" s="12">
        <v>1</v>
      </c>
      <c r="B38" s="11" t="str">
        <f t="shared" si="0"/>
        <v>Общий расчет. Ци Мень. Анализ Дворца. Комбинации. Нет. Нет</v>
      </c>
      <c r="C38" s="11" t="str">
        <f>IFERROR(VLOOKUP(I38,lvl_1[],2,FALSE),"Нет")</f>
        <v>Общий расчет</v>
      </c>
      <c r="D38" s="11" t="str">
        <f>IFERROR(VLOOKUP(Rule!J38,lvl_2[],2,FALSE),"Нет")</f>
        <v>Ци Мень</v>
      </c>
      <c r="E38" s="11" t="str">
        <f>IFERROR(VLOOKUP(Rule!K38,lvl_3[],2,FALSE),"Нет")</f>
        <v>Анализ Дворца</v>
      </c>
      <c r="F38" s="11" t="str">
        <f>IFERROR(INDEX(lvl_4[],MATCH(L38,lvl_4[ID],0),MATCH(TEXT(K38,"##0"),lvl_4[#Headers],0)),"Нет")</f>
        <v>Комбинации</v>
      </c>
      <c r="G38" s="11" t="str">
        <f>IFERROR(INDEX(lvl_5[],MATCH(M38,lvl_5[ID],0),MATCH(_xlfn.CONCAT(TEXT(K38,"##0"),"_",TEXT(L38,"##0")),lvl_5[#Headers],0)),"Нет")</f>
        <v>Нет</v>
      </c>
      <c r="H38" s="11" t="str">
        <f>IFERROR(INDEX(lvl_6[],MATCH(N38,lvl_6[ID],0),MATCH(_xlfn.CONCAT(K38,"_",L38,"_",M38),lvl_6[#Headers],0)),"Нет")</f>
        <v>Нет</v>
      </c>
      <c r="I38" s="12">
        <v>1</v>
      </c>
      <c r="J38" s="12">
        <v>2</v>
      </c>
      <c r="K38" s="12">
        <v>2</v>
      </c>
      <c r="L38" s="12">
        <v>2</v>
      </c>
      <c r="M38" s="12">
        <v>0</v>
      </c>
      <c r="N38" s="12">
        <v>0</v>
      </c>
      <c r="O38" s="12">
        <f>COUNTIF($P$2:P38,P38)</f>
        <v>35</v>
      </c>
      <c r="P38" s="12" t="str">
        <f t="shared" si="1"/>
        <v>122020000</v>
      </c>
      <c r="Q38" s="12" t="str">
        <f t="shared" si="2"/>
        <v>1220200000035</v>
      </c>
      <c r="R38" s="20" t="s">
        <v>1136</v>
      </c>
      <c r="S38" s="20" t="s">
        <v>1137</v>
      </c>
      <c r="AY38" s="12" t="s">
        <v>901</v>
      </c>
      <c r="BB38" s="12" t="s">
        <v>12</v>
      </c>
      <c r="BF38" s="12" t="s">
        <v>44</v>
      </c>
      <c r="BG38" s="21">
        <v>1</v>
      </c>
      <c r="BJ38" s="12">
        <v>1</v>
      </c>
    </row>
    <row r="39" spans="1:62" ht="75" x14ac:dyDescent="0.25">
      <c r="A39" s="12">
        <v>1</v>
      </c>
      <c r="B39" s="11" t="str">
        <f t="shared" si="0"/>
        <v>Общий расчет. Ци Мень. Анализ Дворца. Комбинации. Нет. Нет</v>
      </c>
      <c r="C39" s="11" t="str">
        <f>IFERROR(VLOOKUP(I39,lvl_1[],2,FALSE),"Нет")</f>
        <v>Общий расчет</v>
      </c>
      <c r="D39" s="11" t="str">
        <f>IFERROR(VLOOKUP(Rule!J39,lvl_2[],2,FALSE),"Нет")</f>
        <v>Ци Мень</v>
      </c>
      <c r="E39" s="11" t="str">
        <f>IFERROR(VLOOKUP(Rule!K39,lvl_3[],2,FALSE),"Нет")</f>
        <v>Анализ Дворца</v>
      </c>
      <c r="F39" s="11" t="str">
        <f>IFERROR(INDEX(lvl_4[],MATCH(L39,lvl_4[ID],0),MATCH(TEXT(K39,"##0"),lvl_4[#Headers],0)),"Нет")</f>
        <v>Комбинации</v>
      </c>
      <c r="G39" s="11" t="str">
        <f>IFERROR(INDEX(lvl_5[],MATCH(M39,lvl_5[ID],0),MATCH(_xlfn.CONCAT(TEXT(K39,"##0"),"_",TEXT(L39,"##0")),lvl_5[#Headers],0)),"Нет")</f>
        <v>Нет</v>
      </c>
      <c r="H39" s="11" t="str">
        <f>IFERROR(INDEX(lvl_6[],MATCH(N39,lvl_6[ID],0),MATCH(_xlfn.CONCAT(K39,"_",L39,"_",M39),lvl_6[#Headers],0)),"Нет")</f>
        <v>Нет</v>
      </c>
      <c r="I39" s="12">
        <v>1</v>
      </c>
      <c r="J39" s="12">
        <v>2</v>
      </c>
      <c r="K39" s="12">
        <v>2</v>
      </c>
      <c r="L39" s="12">
        <v>2</v>
      </c>
      <c r="M39" s="12">
        <v>0</v>
      </c>
      <c r="N39" s="12">
        <v>0</v>
      </c>
      <c r="O39" s="12">
        <f>COUNTIF($P$2:P39,P39)</f>
        <v>36</v>
      </c>
      <c r="P39" s="12" t="str">
        <f t="shared" si="1"/>
        <v>122020000</v>
      </c>
      <c r="Q39" s="12" t="str">
        <f t="shared" si="2"/>
        <v>1220200000036</v>
      </c>
      <c r="R39" s="20" t="s">
        <v>1136</v>
      </c>
      <c r="S39" s="20" t="s">
        <v>1137</v>
      </c>
      <c r="AY39" s="12" t="s">
        <v>905</v>
      </c>
      <c r="BB39" s="12" t="s">
        <v>31</v>
      </c>
      <c r="BF39" s="12" t="s">
        <v>44</v>
      </c>
      <c r="BG39" s="21">
        <v>1</v>
      </c>
      <c r="BJ39" s="12">
        <v>1</v>
      </c>
    </row>
    <row r="40" spans="1:62" ht="75" x14ac:dyDescent="0.25">
      <c r="A40" s="12">
        <v>1</v>
      </c>
      <c r="B40" s="11" t="str">
        <f t="shared" si="0"/>
        <v>Общий расчет. Ци Мень. Анализ Дворца. Комбинации. Нет. Нет</v>
      </c>
      <c r="C40" s="11" t="str">
        <f>IFERROR(VLOOKUP(I40,lvl_1[],2,FALSE),"Нет")</f>
        <v>Общий расчет</v>
      </c>
      <c r="D40" s="11" t="str">
        <f>IFERROR(VLOOKUP(Rule!J40,lvl_2[],2,FALSE),"Нет")</f>
        <v>Ци Мень</v>
      </c>
      <c r="E40" s="11" t="str">
        <f>IFERROR(VLOOKUP(Rule!K40,lvl_3[],2,FALSE),"Нет")</f>
        <v>Анализ Дворца</v>
      </c>
      <c r="F40" s="11" t="str">
        <f>IFERROR(INDEX(lvl_4[],MATCH(L40,lvl_4[ID],0),MATCH(TEXT(K40,"##0"),lvl_4[#Headers],0)),"Нет")</f>
        <v>Комбинации</v>
      </c>
      <c r="G40" s="11" t="str">
        <f>IFERROR(INDEX(lvl_5[],MATCH(M40,lvl_5[ID],0),MATCH(_xlfn.CONCAT(TEXT(K40,"##0"),"_",TEXT(L40,"##0")),lvl_5[#Headers],0)),"Нет")</f>
        <v>Нет</v>
      </c>
      <c r="H40" s="11" t="str">
        <f>IFERROR(INDEX(lvl_6[],MATCH(N40,lvl_6[ID],0),MATCH(_xlfn.CONCAT(K40,"_",L40,"_",M40),lvl_6[#Headers],0)),"Нет")</f>
        <v>Нет</v>
      </c>
      <c r="I40" s="12">
        <v>1</v>
      </c>
      <c r="J40" s="12">
        <v>2</v>
      </c>
      <c r="K40" s="12">
        <v>2</v>
      </c>
      <c r="L40" s="12">
        <v>2</v>
      </c>
      <c r="M40" s="12">
        <v>0</v>
      </c>
      <c r="N40" s="12">
        <v>0</v>
      </c>
      <c r="O40" s="12">
        <f>COUNTIF($P$2:P40,P40)</f>
        <v>37</v>
      </c>
      <c r="P40" s="12" t="str">
        <f t="shared" si="1"/>
        <v>122020000</v>
      </c>
      <c r="Q40" s="12" t="str">
        <f t="shared" si="2"/>
        <v>1220200000037</v>
      </c>
      <c r="R40" s="20" t="s">
        <v>1136</v>
      </c>
      <c r="S40" s="20" t="s">
        <v>1137</v>
      </c>
      <c r="AY40" s="12" t="s">
        <v>905</v>
      </c>
      <c r="BB40" s="12" t="s">
        <v>8</v>
      </c>
      <c r="BF40" s="12" t="s">
        <v>44</v>
      </c>
      <c r="BG40" s="21">
        <v>1</v>
      </c>
      <c r="BJ40" s="12">
        <v>1</v>
      </c>
    </row>
    <row r="41" spans="1:62" ht="75" x14ac:dyDescent="0.25">
      <c r="A41" s="12">
        <v>1</v>
      </c>
      <c r="B41" s="11" t="str">
        <f t="shared" si="0"/>
        <v>Общий расчет. Ци Мень. Анализ Дворца. Комбинации. Нет. Нет</v>
      </c>
      <c r="C41" s="11" t="str">
        <f>IFERROR(VLOOKUP(I41,lvl_1[],2,FALSE),"Нет")</f>
        <v>Общий расчет</v>
      </c>
      <c r="D41" s="11" t="str">
        <f>IFERROR(VLOOKUP(Rule!J41,lvl_2[],2,FALSE),"Нет")</f>
        <v>Ци Мень</v>
      </c>
      <c r="E41" s="11" t="str">
        <f>IFERROR(VLOOKUP(Rule!K41,lvl_3[],2,FALSE),"Нет")</f>
        <v>Анализ Дворца</v>
      </c>
      <c r="F41" s="11" t="str">
        <f>IFERROR(INDEX(lvl_4[],MATCH(L41,lvl_4[ID],0),MATCH(TEXT(K41,"##0"),lvl_4[#Headers],0)),"Нет")</f>
        <v>Комбинации</v>
      </c>
      <c r="G41" s="11" t="str">
        <f>IFERROR(INDEX(lvl_5[],MATCH(M41,lvl_5[ID],0),MATCH(_xlfn.CONCAT(TEXT(K41,"##0"),"_",TEXT(L41,"##0")),lvl_5[#Headers],0)),"Нет")</f>
        <v>Нет</v>
      </c>
      <c r="H41" s="11" t="str">
        <f>IFERROR(INDEX(lvl_6[],MATCH(N41,lvl_6[ID],0),MATCH(_xlfn.CONCAT(K41,"_",L41,"_",M41),lvl_6[#Headers],0)),"Нет")</f>
        <v>Нет</v>
      </c>
      <c r="I41" s="12">
        <v>1</v>
      </c>
      <c r="J41" s="12">
        <v>2</v>
      </c>
      <c r="K41" s="12">
        <v>2</v>
      </c>
      <c r="L41" s="12">
        <v>2</v>
      </c>
      <c r="M41" s="12">
        <v>0</v>
      </c>
      <c r="N41" s="12">
        <v>0</v>
      </c>
      <c r="O41" s="12">
        <f>COUNTIF($P$2:P41,P41)</f>
        <v>38</v>
      </c>
      <c r="P41" s="12" t="str">
        <f t="shared" si="1"/>
        <v>122020000</v>
      </c>
      <c r="Q41" s="12" t="str">
        <f t="shared" si="2"/>
        <v>1220200000038</v>
      </c>
      <c r="R41" s="20" t="s">
        <v>1136</v>
      </c>
      <c r="S41" s="20" t="s">
        <v>1137</v>
      </c>
      <c r="AY41" s="12" t="s">
        <v>905</v>
      </c>
      <c r="BB41" s="12" t="s">
        <v>12</v>
      </c>
      <c r="BF41" s="12" t="s">
        <v>44</v>
      </c>
      <c r="BG41" s="21">
        <v>1</v>
      </c>
      <c r="BJ41" s="12">
        <v>1</v>
      </c>
    </row>
    <row r="42" spans="1:62" ht="75" x14ac:dyDescent="0.25">
      <c r="A42" s="12">
        <v>1</v>
      </c>
      <c r="B42" s="11" t="str">
        <f t="shared" si="0"/>
        <v>Общий расчет. Ци Мень. Анализ Дворца. Комбинации. Нет. Нет</v>
      </c>
      <c r="C42" s="11" t="str">
        <f>IFERROR(VLOOKUP(I42,lvl_1[],2,FALSE),"Нет")</f>
        <v>Общий расчет</v>
      </c>
      <c r="D42" s="11" t="str">
        <f>IFERROR(VLOOKUP(Rule!J42,lvl_2[],2,FALSE),"Нет")</f>
        <v>Ци Мень</v>
      </c>
      <c r="E42" s="11" t="str">
        <f>IFERROR(VLOOKUP(Rule!K42,lvl_3[],2,FALSE),"Нет")</f>
        <v>Анализ Дворца</v>
      </c>
      <c r="F42" s="11" t="str">
        <f>IFERROR(INDEX(lvl_4[],MATCH(L42,lvl_4[ID],0),MATCH(TEXT(K42,"##0"),lvl_4[#Headers],0)),"Нет")</f>
        <v>Комбинации</v>
      </c>
      <c r="G42" s="11" t="str">
        <f>IFERROR(INDEX(lvl_5[],MATCH(M42,lvl_5[ID],0),MATCH(_xlfn.CONCAT(TEXT(K42,"##0"),"_",TEXT(L42,"##0")),lvl_5[#Headers],0)),"Нет")</f>
        <v>Нет</v>
      </c>
      <c r="H42" s="11" t="str">
        <f>IFERROR(INDEX(lvl_6[],MATCH(N42,lvl_6[ID],0),MATCH(_xlfn.CONCAT(K42,"_",L42,"_",M42),lvl_6[#Headers],0)),"Нет")</f>
        <v>Нет</v>
      </c>
      <c r="I42" s="12">
        <v>1</v>
      </c>
      <c r="J42" s="12">
        <v>2</v>
      </c>
      <c r="K42" s="12">
        <v>2</v>
      </c>
      <c r="L42" s="12">
        <v>2</v>
      </c>
      <c r="M42" s="12">
        <v>0</v>
      </c>
      <c r="N42" s="12">
        <v>0</v>
      </c>
      <c r="O42" s="12">
        <f>COUNTIF($P$2:P42,P42)</f>
        <v>39</v>
      </c>
      <c r="P42" s="12" t="str">
        <f t="shared" si="1"/>
        <v>122020000</v>
      </c>
      <c r="Q42" s="12" t="str">
        <f t="shared" si="2"/>
        <v>1220200000039</v>
      </c>
      <c r="R42" s="20" t="s">
        <v>1136</v>
      </c>
      <c r="S42" s="20" t="s">
        <v>1137</v>
      </c>
      <c r="AY42" s="12" t="s">
        <v>903</v>
      </c>
      <c r="BB42" s="12" t="s">
        <v>31</v>
      </c>
      <c r="BF42" s="12" t="s">
        <v>44</v>
      </c>
      <c r="BG42" s="21">
        <v>1</v>
      </c>
      <c r="BJ42" s="12">
        <v>1</v>
      </c>
    </row>
    <row r="43" spans="1:62" ht="75" x14ac:dyDescent="0.25">
      <c r="A43" s="12">
        <v>1</v>
      </c>
      <c r="B43" s="11" t="str">
        <f t="shared" si="0"/>
        <v>Общий расчет. Ци Мень. Анализ Дворца. Комбинации. Нет. Нет</v>
      </c>
      <c r="C43" s="11" t="str">
        <f>IFERROR(VLOOKUP(I43,lvl_1[],2,FALSE),"Нет")</f>
        <v>Общий расчет</v>
      </c>
      <c r="D43" s="11" t="str">
        <f>IFERROR(VLOOKUP(Rule!J43,lvl_2[],2,FALSE),"Нет")</f>
        <v>Ци Мень</v>
      </c>
      <c r="E43" s="11" t="str">
        <f>IFERROR(VLOOKUP(Rule!K43,lvl_3[],2,FALSE),"Нет")</f>
        <v>Анализ Дворца</v>
      </c>
      <c r="F43" s="11" t="str">
        <f>IFERROR(INDEX(lvl_4[],MATCH(L43,lvl_4[ID],0),MATCH(TEXT(K43,"##0"),lvl_4[#Headers],0)),"Нет")</f>
        <v>Комбинации</v>
      </c>
      <c r="G43" s="11" t="str">
        <f>IFERROR(INDEX(lvl_5[],MATCH(M43,lvl_5[ID],0),MATCH(_xlfn.CONCAT(TEXT(K43,"##0"),"_",TEXT(L43,"##0")),lvl_5[#Headers],0)),"Нет")</f>
        <v>Нет</v>
      </c>
      <c r="H43" s="11" t="str">
        <f>IFERROR(INDEX(lvl_6[],MATCH(N43,lvl_6[ID],0),MATCH(_xlfn.CONCAT(K43,"_",L43,"_",M43),lvl_6[#Headers],0)),"Нет")</f>
        <v>Нет</v>
      </c>
      <c r="I43" s="12">
        <v>1</v>
      </c>
      <c r="J43" s="12">
        <v>2</v>
      </c>
      <c r="K43" s="12">
        <v>2</v>
      </c>
      <c r="L43" s="12">
        <v>2</v>
      </c>
      <c r="M43" s="12">
        <v>0</v>
      </c>
      <c r="N43" s="12">
        <v>0</v>
      </c>
      <c r="O43" s="12">
        <f>COUNTIF($P$2:P43,P43)</f>
        <v>40</v>
      </c>
      <c r="P43" s="12" t="str">
        <f t="shared" si="1"/>
        <v>122020000</v>
      </c>
      <c r="Q43" s="12" t="str">
        <f t="shared" si="2"/>
        <v>1220200000040</v>
      </c>
      <c r="R43" s="20" t="s">
        <v>1136</v>
      </c>
      <c r="S43" s="20" t="s">
        <v>1137</v>
      </c>
      <c r="AY43" s="12" t="s">
        <v>903</v>
      </c>
      <c r="BB43" s="12" t="s">
        <v>8</v>
      </c>
      <c r="BF43" s="12" t="s">
        <v>44</v>
      </c>
      <c r="BG43" s="21">
        <v>1</v>
      </c>
      <c r="BJ43" s="12">
        <v>1</v>
      </c>
    </row>
    <row r="44" spans="1:62" ht="75" x14ac:dyDescent="0.25">
      <c r="A44" s="12">
        <v>1</v>
      </c>
      <c r="B44" s="11" t="str">
        <f t="shared" si="0"/>
        <v>Общий расчет. Ци Мень. Анализ Дворца. Комбинации. Нет. Нет</v>
      </c>
      <c r="C44" s="11" t="str">
        <f>IFERROR(VLOOKUP(I44,lvl_1[],2,FALSE),"Нет")</f>
        <v>Общий расчет</v>
      </c>
      <c r="D44" s="11" t="str">
        <f>IFERROR(VLOOKUP(Rule!J44,lvl_2[],2,FALSE),"Нет")</f>
        <v>Ци Мень</v>
      </c>
      <c r="E44" s="11" t="str">
        <f>IFERROR(VLOOKUP(Rule!K44,lvl_3[],2,FALSE),"Нет")</f>
        <v>Анализ Дворца</v>
      </c>
      <c r="F44" s="11" t="str">
        <f>IFERROR(INDEX(lvl_4[],MATCH(L44,lvl_4[ID],0),MATCH(TEXT(K44,"##0"),lvl_4[#Headers],0)),"Нет")</f>
        <v>Комбинации</v>
      </c>
      <c r="G44" s="11" t="str">
        <f>IFERROR(INDEX(lvl_5[],MATCH(M44,lvl_5[ID],0),MATCH(_xlfn.CONCAT(TEXT(K44,"##0"),"_",TEXT(L44,"##0")),lvl_5[#Headers],0)),"Нет")</f>
        <v>Нет</v>
      </c>
      <c r="H44" s="11" t="str">
        <f>IFERROR(INDEX(lvl_6[],MATCH(N44,lvl_6[ID],0),MATCH(_xlfn.CONCAT(K44,"_",L44,"_",M44),lvl_6[#Headers],0)),"Нет")</f>
        <v>Нет</v>
      </c>
      <c r="I44" s="12">
        <v>1</v>
      </c>
      <c r="J44" s="12">
        <v>2</v>
      </c>
      <c r="K44" s="12">
        <v>2</v>
      </c>
      <c r="L44" s="12">
        <v>2</v>
      </c>
      <c r="M44" s="12">
        <v>0</v>
      </c>
      <c r="N44" s="12">
        <v>0</v>
      </c>
      <c r="O44" s="12">
        <f>COUNTIF($P$2:P44,P44)</f>
        <v>41</v>
      </c>
      <c r="P44" s="12" t="str">
        <f t="shared" si="1"/>
        <v>122020000</v>
      </c>
      <c r="Q44" s="12" t="str">
        <f t="shared" si="2"/>
        <v>1220200000041</v>
      </c>
      <c r="R44" s="20" t="s">
        <v>1136</v>
      </c>
      <c r="S44" s="20" t="s">
        <v>1137</v>
      </c>
      <c r="AY44" s="12" t="s">
        <v>903</v>
      </c>
      <c r="BB44" s="12" t="s">
        <v>12</v>
      </c>
      <c r="BF44" s="12" t="s">
        <v>44</v>
      </c>
      <c r="BG44" s="21">
        <v>1</v>
      </c>
      <c r="BJ44" s="12">
        <v>1</v>
      </c>
    </row>
    <row r="45" spans="1:62" ht="90" x14ac:dyDescent="0.25">
      <c r="A45" s="12">
        <v>1</v>
      </c>
      <c r="B45" s="11" t="str">
        <f t="shared" si="0"/>
        <v>Общий расчет. Ци Мень. Анализ Дворца. Комбинации. Нет. Нет</v>
      </c>
      <c r="C45" s="11" t="str">
        <f>IFERROR(VLOOKUP(I45,lvl_1[],2,FALSE),"Нет")</f>
        <v>Общий расчет</v>
      </c>
      <c r="D45" s="11" t="str">
        <f>IFERROR(VLOOKUP(Rule!J45,lvl_2[],2,FALSE),"Нет")</f>
        <v>Ци Мень</v>
      </c>
      <c r="E45" s="11" t="str">
        <f>IFERROR(VLOOKUP(Rule!K45,lvl_3[],2,FALSE),"Нет")</f>
        <v>Анализ Дворца</v>
      </c>
      <c r="F45" s="11" t="str">
        <f>IFERROR(INDEX(lvl_4[],MATCH(L45,lvl_4[ID],0),MATCH(TEXT(K45,"##0"),lvl_4[#Headers],0)),"Нет")</f>
        <v>Комбинации</v>
      </c>
      <c r="G45" s="11" t="str">
        <f>IFERROR(INDEX(lvl_5[],MATCH(M45,lvl_5[ID],0),MATCH(_xlfn.CONCAT(TEXT(K45,"##0"),"_",TEXT(L45,"##0")),lvl_5[#Headers],0)),"Нет")</f>
        <v>Нет</v>
      </c>
      <c r="H45" s="11" t="str">
        <f>IFERROR(INDEX(lvl_6[],MATCH(N45,lvl_6[ID],0),MATCH(_xlfn.CONCAT(K45,"_",L45,"_",M45),lvl_6[#Headers],0)),"Нет")</f>
        <v>Нет</v>
      </c>
      <c r="I45" s="12">
        <v>1</v>
      </c>
      <c r="J45" s="12">
        <v>2</v>
      </c>
      <c r="K45" s="12">
        <v>2</v>
      </c>
      <c r="L45" s="12">
        <v>2</v>
      </c>
      <c r="M45" s="12">
        <v>0</v>
      </c>
      <c r="N45" s="12">
        <v>0</v>
      </c>
      <c r="O45" s="12">
        <f>COUNTIF($P$2:P45,P45)</f>
        <v>42</v>
      </c>
      <c r="P45" s="12" t="str">
        <f t="shared" si="1"/>
        <v>122020000</v>
      </c>
      <c r="Q45" s="12" t="str">
        <f t="shared" si="2"/>
        <v>1220200000042</v>
      </c>
      <c r="R45" s="20" t="s">
        <v>1138</v>
      </c>
      <c r="S45" s="20" t="s">
        <v>1139</v>
      </c>
      <c r="AY45" s="12" t="s">
        <v>901</v>
      </c>
      <c r="BB45" s="12" t="s">
        <v>31</v>
      </c>
      <c r="BF45" s="12" t="s">
        <v>47</v>
      </c>
      <c r="BG45" s="21">
        <v>1</v>
      </c>
      <c r="BJ45" s="12">
        <v>1</v>
      </c>
    </row>
    <row r="46" spans="1:62" ht="90" x14ac:dyDescent="0.25">
      <c r="A46" s="12">
        <v>1</v>
      </c>
      <c r="B46" s="11" t="str">
        <f t="shared" si="0"/>
        <v>Общий расчет. Ци Мень. Анализ Дворца. Комбинации. Нет. Нет</v>
      </c>
      <c r="C46" s="11" t="str">
        <f>IFERROR(VLOOKUP(I46,lvl_1[],2,FALSE),"Нет")</f>
        <v>Общий расчет</v>
      </c>
      <c r="D46" s="11" t="str">
        <f>IFERROR(VLOOKUP(Rule!J46,lvl_2[],2,FALSE),"Нет")</f>
        <v>Ци Мень</v>
      </c>
      <c r="E46" s="11" t="str">
        <f>IFERROR(VLOOKUP(Rule!K46,lvl_3[],2,FALSE),"Нет")</f>
        <v>Анализ Дворца</v>
      </c>
      <c r="F46" s="11" t="str">
        <f>IFERROR(INDEX(lvl_4[],MATCH(L46,lvl_4[ID],0),MATCH(TEXT(K46,"##0"),lvl_4[#Headers],0)),"Нет")</f>
        <v>Комбинации</v>
      </c>
      <c r="G46" s="11" t="str">
        <f>IFERROR(INDEX(lvl_5[],MATCH(M46,lvl_5[ID],0),MATCH(_xlfn.CONCAT(TEXT(K46,"##0"),"_",TEXT(L46,"##0")),lvl_5[#Headers],0)),"Нет")</f>
        <v>Нет</v>
      </c>
      <c r="H46" s="11" t="str">
        <f>IFERROR(INDEX(lvl_6[],MATCH(N46,lvl_6[ID],0),MATCH(_xlfn.CONCAT(K46,"_",L46,"_",M46),lvl_6[#Headers],0)),"Нет")</f>
        <v>Нет</v>
      </c>
      <c r="I46" s="12">
        <v>1</v>
      </c>
      <c r="J46" s="12">
        <v>2</v>
      </c>
      <c r="K46" s="12">
        <v>2</v>
      </c>
      <c r="L46" s="12">
        <v>2</v>
      </c>
      <c r="M46" s="12">
        <v>0</v>
      </c>
      <c r="N46" s="12">
        <v>0</v>
      </c>
      <c r="O46" s="12">
        <f>COUNTIF($P$2:P46,P46)</f>
        <v>43</v>
      </c>
      <c r="P46" s="12" t="str">
        <f t="shared" si="1"/>
        <v>122020000</v>
      </c>
      <c r="Q46" s="12" t="str">
        <f t="shared" si="2"/>
        <v>1220200000043</v>
      </c>
      <c r="R46" s="20" t="s">
        <v>1138</v>
      </c>
      <c r="S46" s="20" t="s">
        <v>1139</v>
      </c>
      <c r="AY46" s="12" t="s">
        <v>901</v>
      </c>
      <c r="BB46" s="12" t="s">
        <v>8</v>
      </c>
      <c r="BF46" s="12" t="s">
        <v>47</v>
      </c>
      <c r="BG46" s="21">
        <v>1</v>
      </c>
      <c r="BJ46" s="12">
        <v>1</v>
      </c>
    </row>
    <row r="47" spans="1:62" ht="90" x14ac:dyDescent="0.25">
      <c r="A47" s="12">
        <v>1</v>
      </c>
      <c r="B47" s="11" t="str">
        <f t="shared" si="0"/>
        <v>Общий расчет. Ци Мень. Анализ Дворца. Комбинации. Нет. Нет</v>
      </c>
      <c r="C47" s="11" t="str">
        <f>IFERROR(VLOOKUP(I47,lvl_1[],2,FALSE),"Нет")</f>
        <v>Общий расчет</v>
      </c>
      <c r="D47" s="11" t="str">
        <f>IFERROR(VLOOKUP(Rule!J47,lvl_2[],2,FALSE),"Нет")</f>
        <v>Ци Мень</v>
      </c>
      <c r="E47" s="11" t="str">
        <f>IFERROR(VLOOKUP(Rule!K47,lvl_3[],2,FALSE),"Нет")</f>
        <v>Анализ Дворца</v>
      </c>
      <c r="F47" s="11" t="str">
        <f>IFERROR(INDEX(lvl_4[],MATCH(L47,lvl_4[ID],0),MATCH(TEXT(K47,"##0"),lvl_4[#Headers],0)),"Нет")</f>
        <v>Комбинации</v>
      </c>
      <c r="G47" s="11" t="str">
        <f>IFERROR(INDEX(lvl_5[],MATCH(M47,lvl_5[ID],0),MATCH(_xlfn.CONCAT(TEXT(K47,"##0"),"_",TEXT(L47,"##0")),lvl_5[#Headers],0)),"Нет")</f>
        <v>Нет</v>
      </c>
      <c r="H47" s="11" t="str">
        <f>IFERROR(INDEX(lvl_6[],MATCH(N47,lvl_6[ID],0),MATCH(_xlfn.CONCAT(K47,"_",L47,"_",M47),lvl_6[#Headers],0)),"Нет")</f>
        <v>Нет</v>
      </c>
      <c r="I47" s="12">
        <v>1</v>
      </c>
      <c r="J47" s="12">
        <v>2</v>
      </c>
      <c r="K47" s="12">
        <v>2</v>
      </c>
      <c r="L47" s="12">
        <v>2</v>
      </c>
      <c r="M47" s="12">
        <v>0</v>
      </c>
      <c r="N47" s="12">
        <v>0</v>
      </c>
      <c r="O47" s="12">
        <f>COUNTIF($P$2:P47,P47)</f>
        <v>44</v>
      </c>
      <c r="P47" s="12" t="str">
        <f t="shared" si="1"/>
        <v>122020000</v>
      </c>
      <c r="Q47" s="12" t="str">
        <f t="shared" si="2"/>
        <v>1220200000044</v>
      </c>
      <c r="R47" s="20" t="s">
        <v>1138</v>
      </c>
      <c r="S47" s="20" t="s">
        <v>1139</v>
      </c>
      <c r="AY47" s="12" t="s">
        <v>901</v>
      </c>
      <c r="BB47" s="12" t="s">
        <v>12</v>
      </c>
      <c r="BF47" s="12" t="s">
        <v>47</v>
      </c>
      <c r="BG47" s="21">
        <v>1</v>
      </c>
      <c r="BJ47" s="12">
        <v>1</v>
      </c>
    </row>
    <row r="48" spans="1:62" ht="90" x14ac:dyDescent="0.25">
      <c r="A48" s="12">
        <v>1</v>
      </c>
      <c r="B48" s="11" t="str">
        <f t="shared" si="0"/>
        <v>Общий расчет. Ци Мень. Анализ Дворца. Комбинации. Нет. Нет</v>
      </c>
      <c r="C48" s="11" t="str">
        <f>IFERROR(VLOOKUP(I48,lvl_1[],2,FALSE),"Нет")</f>
        <v>Общий расчет</v>
      </c>
      <c r="D48" s="11" t="str">
        <f>IFERROR(VLOOKUP(Rule!J48,lvl_2[],2,FALSE),"Нет")</f>
        <v>Ци Мень</v>
      </c>
      <c r="E48" s="11" t="str">
        <f>IFERROR(VLOOKUP(Rule!K48,lvl_3[],2,FALSE),"Нет")</f>
        <v>Анализ Дворца</v>
      </c>
      <c r="F48" s="11" t="str">
        <f>IFERROR(INDEX(lvl_4[],MATCH(L48,lvl_4[ID],0),MATCH(TEXT(K48,"##0"),lvl_4[#Headers],0)),"Нет")</f>
        <v>Комбинации</v>
      </c>
      <c r="G48" s="11" t="str">
        <f>IFERROR(INDEX(lvl_5[],MATCH(M48,lvl_5[ID],0),MATCH(_xlfn.CONCAT(TEXT(K48,"##0"),"_",TEXT(L48,"##0")),lvl_5[#Headers],0)),"Нет")</f>
        <v>Нет</v>
      </c>
      <c r="H48" s="11" t="str">
        <f>IFERROR(INDEX(lvl_6[],MATCH(N48,lvl_6[ID],0),MATCH(_xlfn.CONCAT(K48,"_",L48,"_",M48),lvl_6[#Headers],0)),"Нет")</f>
        <v>Нет</v>
      </c>
      <c r="I48" s="12">
        <v>1</v>
      </c>
      <c r="J48" s="12">
        <v>2</v>
      </c>
      <c r="K48" s="12">
        <v>2</v>
      </c>
      <c r="L48" s="12">
        <v>2</v>
      </c>
      <c r="M48" s="12">
        <v>0</v>
      </c>
      <c r="N48" s="12">
        <v>0</v>
      </c>
      <c r="O48" s="12">
        <f>COUNTIF($P$2:P48,P48)</f>
        <v>45</v>
      </c>
      <c r="P48" s="12" t="str">
        <f t="shared" si="1"/>
        <v>122020000</v>
      </c>
      <c r="Q48" s="12" t="str">
        <f t="shared" si="2"/>
        <v>1220200000045</v>
      </c>
      <c r="R48" s="20" t="s">
        <v>1138</v>
      </c>
      <c r="S48" s="20" t="s">
        <v>1139</v>
      </c>
      <c r="AY48" s="12" t="s">
        <v>905</v>
      </c>
      <c r="BB48" s="12" t="s">
        <v>31</v>
      </c>
      <c r="BF48" s="12" t="s">
        <v>47</v>
      </c>
      <c r="BG48" s="21">
        <v>1</v>
      </c>
      <c r="BJ48" s="12">
        <v>1</v>
      </c>
    </row>
    <row r="49" spans="1:62" ht="90" x14ac:dyDescent="0.25">
      <c r="A49" s="12">
        <v>1</v>
      </c>
      <c r="B49" s="11" t="str">
        <f t="shared" si="0"/>
        <v>Общий расчет. Ци Мень. Анализ Дворца. Комбинации. Нет. Нет</v>
      </c>
      <c r="C49" s="11" t="str">
        <f>IFERROR(VLOOKUP(I49,lvl_1[],2,FALSE),"Нет")</f>
        <v>Общий расчет</v>
      </c>
      <c r="D49" s="11" t="str">
        <f>IFERROR(VLOOKUP(Rule!J49,lvl_2[],2,FALSE),"Нет")</f>
        <v>Ци Мень</v>
      </c>
      <c r="E49" s="11" t="str">
        <f>IFERROR(VLOOKUP(Rule!K49,lvl_3[],2,FALSE),"Нет")</f>
        <v>Анализ Дворца</v>
      </c>
      <c r="F49" s="11" t="str">
        <f>IFERROR(INDEX(lvl_4[],MATCH(L49,lvl_4[ID],0),MATCH(TEXT(K49,"##0"),lvl_4[#Headers],0)),"Нет")</f>
        <v>Комбинации</v>
      </c>
      <c r="G49" s="11" t="str">
        <f>IFERROR(INDEX(lvl_5[],MATCH(M49,lvl_5[ID],0),MATCH(_xlfn.CONCAT(TEXT(K49,"##0"),"_",TEXT(L49,"##0")),lvl_5[#Headers],0)),"Нет")</f>
        <v>Нет</v>
      </c>
      <c r="H49" s="11" t="str">
        <f>IFERROR(INDEX(lvl_6[],MATCH(N49,lvl_6[ID],0),MATCH(_xlfn.CONCAT(K49,"_",L49,"_",M49),lvl_6[#Headers],0)),"Нет")</f>
        <v>Нет</v>
      </c>
      <c r="I49" s="12">
        <v>1</v>
      </c>
      <c r="J49" s="12">
        <v>2</v>
      </c>
      <c r="K49" s="12">
        <v>2</v>
      </c>
      <c r="L49" s="12">
        <v>2</v>
      </c>
      <c r="M49" s="12">
        <v>0</v>
      </c>
      <c r="N49" s="12">
        <v>0</v>
      </c>
      <c r="O49" s="12">
        <f>COUNTIF($P$2:P49,P49)</f>
        <v>46</v>
      </c>
      <c r="P49" s="12" t="str">
        <f t="shared" si="1"/>
        <v>122020000</v>
      </c>
      <c r="Q49" s="12" t="str">
        <f t="shared" si="2"/>
        <v>1220200000046</v>
      </c>
      <c r="R49" s="20" t="s">
        <v>1138</v>
      </c>
      <c r="S49" s="20" t="s">
        <v>1139</v>
      </c>
      <c r="AY49" s="12" t="s">
        <v>905</v>
      </c>
      <c r="BB49" s="12" t="s">
        <v>8</v>
      </c>
      <c r="BF49" s="12" t="s">
        <v>47</v>
      </c>
      <c r="BG49" s="21">
        <v>1</v>
      </c>
      <c r="BJ49" s="12">
        <v>1</v>
      </c>
    </row>
    <row r="50" spans="1:62" ht="90" x14ac:dyDescent="0.25">
      <c r="A50" s="12">
        <v>1</v>
      </c>
      <c r="B50" s="11" t="str">
        <f t="shared" si="0"/>
        <v>Общий расчет. Ци Мень. Анализ Дворца. Комбинации. Нет. Нет</v>
      </c>
      <c r="C50" s="11" t="str">
        <f>IFERROR(VLOOKUP(I50,lvl_1[],2,FALSE),"Нет")</f>
        <v>Общий расчет</v>
      </c>
      <c r="D50" s="11" t="str">
        <f>IFERROR(VLOOKUP(Rule!J50,lvl_2[],2,FALSE),"Нет")</f>
        <v>Ци Мень</v>
      </c>
      <c r="E50" s="11" t="str">
        <f>IFERROR(VLOOKUP(Rule!K50,lvl_3[],2,FALSE),"Нет")</f>
        <v>Анализ Дворца</v>
      </c>
      <c r="F50" s="11" t="str">
        <f>IFERROR(INDEX(lvl_4[],MATCH(L50,lvl_4[ID],0),MATCH(TEXT(K50,"##0"),lvl_4[#Headers],0)),"Нет")</f>
        <v>Комбинации</v>
      </c>
      <c r="G50" s="11" t="str">
        <f>IFERROR(INDEX(lvl_5[],MATCH(M50,lvl_5[ID],0),MATCH(_xlfn.CONCAT(TEXT(K50,"##0"),"_",TEXT(L50,"##0")),lvl_5[#Headers],0)),"Нет")</f>
        <v>Нет</v>
      </c>
      <c r="H50" s="11" t="str">
        <f>IFERROR(INDEX(lvl_6[],MATCH(N50,lvl_6[ID],0),MATCH(_xlfn.CONCAT(K50,"_",L50,"_",M50),lvl_6[#Headers],0)),"Нет")</f>
        <v>Нет</v>
      </c>
      <c r="I50" s="12">
        <v>1</v>
      </c>
      <c r="J50" s="12">
        <v>2</v>
      </c>
      <c r="K50" s="12">
        <v>2</v>
      </c>
      <c r="L50" s="12">
        <v>2</v>
      </c>
      <c r="M50" s="12">
        <v>0</v>
      </c>
      <c r="N50" s="12">
        <v>0</v>
      </c>
      <c r="O50" s="12">
        <f>COUNTIF($P$2:P50,P50)</f>
        <v>47</v>
      </c>
      <c r="P50" s="12" t="str">
        <f t="shared" si="1"/>
        <v>122020000</v>
      </c>
      <c r="Q50" s="12" t="str">
        <f t="shared" si="2"/>
        <v>1220200000047</v>
      </c>
      <c r="R50" s="20" t="s">
        <v>1138</v>
      </c>
      <c r="S50" s="20" t="s">
        <v>1139</v>
      </c>
      <c r="AY50" s="12" t="s">
        <v>905</v>
      </c>
      <c r="BB50" s="12" t="s">
        <v>12</v>
      </c>
      <c r="BF50" s="12" t="s">
        <v>47</v>
      </c>
      <c r="BG50" s="21">
        <v>1</v>
      </c>
      <c r="BJ50" s="12">
        <v>1</v>
      </c>
    </row>
    <row r="51" spans="1:62" ht="90" x14ac:dyDescent="0.25">
      <c r="A51" s="12">
        <v>1</v>
      </c>
      <c r="B51" s="11" t="str">
        <f t="shared" si="0"/>
        <v>Общий расчет. Ци Мень. Анализ Дворца. Комбинации. Нет. Нет</v>
      </c>
      <c r="C51" s="11" t="str">
        <f>IFERROR(VLOOKUP(I51,lvl_1[],2,FALSE),"Нет")</f>
        <v>Общий расчет</v>
      </c>
      <c r="D51" s="11" t="str">
        <f>IFERROR(VLOOKUP(Rule!J51,lvl_2[],2,FALSE),"Нет")</f>
        <v>Ци Мень</v>
      </c>
      <c r="E51" s="11" t="str">
        <f>IFERROR(VLOOKUP(Rule!K51,lvl_3[],2,FALSE),"Нет")</f>
        <v>Анализ Дворца</v>
      </c>
      <c r="F51" s="11" t="str">
        <f>IFERROR(INDEX(lvl_4[],MATCH(L51,lvl_4[ID],0),MATCH(TEXT(K51,"##0"),lvl_4[#Headers],0)),"Нет")</f>
        <v>Комбинации</v>
      </c>
      <c r="G51" s="11" t="str">
        <f>IFERROR(INDEX(lvl_5[],MATCH(M51,lvl_5[ID],0),MATCH(_xlfn.CONCAT(TEXT(K51,"##0"),"_",TEXT(L51,"##0")),lvl_5[#Headers],0)),"Нет")</f>
        <v>Нет</v>
      </c>
      <c r="H51" s="11" t="str">
        <f>IFERROR(INDEX(lvl_6[],MATCH(N51,lvl_6[ID],0),MATCH(_xlfn.CONCAT(K51,"_",L51,"_",M51),lvl_6[#Headers],0)),"Нет")</f>
        <v>Нет</v>
      </c>
      <c r="I51" s="12">
        <v>1</v>
      </c>
      <c r="J51" s="12">
        <v>2</v>
      </c>
      <c r="K51" s="12">
        <v>2</v>
      </c>
      <c r="L51" s="12">
        <v>2</v>
      </c>
      <c r="M51" s="12">
        <v>0</v>
      </c>
      <c r="N51" s="12">
        <v>0</v>
      </c>
      <c r="O51" s="12">
        <f>COUNTIF($P$2:P51,P51)</f>
        <v>48</v>
      </c>
      <c r="P51" s="12" t="str">
        <f t="shared" si="1"/>
        <v>122020000</v>
      </c>
      <c r="Q51" s="12" t="str">
        <f t="shared" si="2"/>
        <v>1220200000048</v>
      </c>
      <c r="R51" s="20" t="s">
        <v>1138</v>
      </c>
      <c r="S51" s="20" t="s">
        <v>1139</v>
      </c>
      <c r="AY51" s="12" t="s">
        <v>903</v>
      </c>
      <c r="BB51" s="12" t="s">
        <v>31</v>
      </c>
      <c r="BF51" s="12" t="s">
        <v>47</v>
      </c>
      <c r="BG51" s="21">
        <v>1</v>
      </c>
      <c r="BJ51" s="12">
        <v>1</v>
      </c>
    </row>
    <row r="52" spans="1:62" ht="90" x14ac:dyDescent="0.25">
      <c r="A52" s="12">
        <v>1</v>
      </c>
      <c r="B52" s="11" t="str">
        <f t="shared" si="0"/>
        <v>Общий расчет. Ци Мень. Анализ Дворца. Комбинации. Нет. Нет</v>
      </c>
      <c r="C52" s="11" t="str">
        <f>IFERROR(VLOOKUP(I52,lvl_1[],2,FALSE),"Нет")</f>
        <v>Общий расчет</v>
      </c>
      <c r="D52" s="11" t="str">
        <f>IFERROR(VLOOKUP(Rule!J52,lvl_2[],2,FALSE),"Нет")</f>
        <v>Ци Мень</v>
      </c>
      <c r="E52" s="11" t="str">
        <f>IFERROR(VLOOKUP(Rule!K52,lvl_3[],2,FALSE),"Нет")</f>
        <v>Анализ Дворца</v>
      </c>
      <c r="F52" s="11" t="str">
        <f>IFERROR(INDEX(lvl_4[],MATCH(L52,lvl_4[ID],0),MATCH(TEXT(K52,"##0"),lvl_4[#Headers],0)),"Нет")</f>
        <v>Комбинации</v>
      </c>
      <c r="G52" s="11" t="str">
        <f>IFERROR(INDEX(lvl_5[],MATCH(M52,lvl_5[ID],0),MATCH(_xlfn.CONCAT(TEXT(K52,"##0"),"_",TEXT(L52,"##0")),lvl_5[#Headers],0)),"Нет")</f>
        <v>Нет</v>
      </c>
      <c r="H52" s="11" t="str">
        <f>IFERROR(INDEX(lvl_6[],MATCH(N52,lvl_6[ID],0),MATCH(_xlfn.CONCAT(K52,"_",L52,"_",M52),lvl_6[#Headers],0)),"Нет")</f>
        <v>Нет</v>
      </c>
      <c r="I52" s="12">
        <v>1</v>
      </c>
      <c r="J52" s="12">
        <v>2</v>
      </c>
      <c r="K52" s="12">
        <v>2</v>
      </c>
      <c r="L52" s="12">
        <v>2</v>
      </c>
      <c r="M52" s="12">
        <v>0</v>
      </c>
      <c r="N52" s="12">
        <v>0</v>
      </c>
      <c r="O52" s="12">
        <f>COUNTIF($P$2:P52,P52)</f>
        <v>49</v>
      </c>
      <c r="P52" s="12" t="str">
        <f t="shared" si="1"/>
        <v>122020000</v>
      </c>
      <c r="Q52" s="12" t="str">
        <f t="shared" si="2"/>
        <v>1220200000049</v>
      </c>
      <c r="R52" s="20" t="s">
        <v>1138</v>
      </c>
      <c r="S52" s="20" t="s">
        <v>1139</v>
      </c>
      <c r="AY52" s="12" t="s">
        <v>903</v>
      </c>
      <c r="BB52" s="12" t="s">
        <v>8</v>
      </c>
      <c r="BF52" s="12" t="s">
        <v>47</v>
      </c>
      <c r="BG52" s="21">
        <v>1</v>
      </c>
      <c r="BJ52" s="12">
        <v>1</v>
      </c>
    </row>
    <row r="53" spans="1:62" ht="90" x14ac:dyDescent="0.25">
      <c r="A53" s="12">
        <v>1</v>
      </c>
      <c r="B53" s="11" t="str">
        <f t="shared" si="0"/>
        <v>Общий расчет. Ци Мень. Анализ Дворца. Комбинации. Нет. Нет</v>
      </c>
      <c r="C53" s="11" t="str">
        <f>IFERROR(VLOOKUP(I53,lvl_1[],2,FALSE),"Нет")</f>
        <v>Общий расчет</v>
      </c>
      <c r="D53" s="11" t="str">
        <f>IFERROR(VLOOKUP(Rule!J53,lvl_2[],2,FALSE),"Нет")</f>
        <v>Ци Мень</v>
      </c>
      <c r="E53" s="11" t="str">
        <f>IFERROR(VLOOKUP(Rule!K53,lvl_3[],2,FALSE),"Нет")</f>
        <v>Анализ Дворца</v>
      </c>
      <c r="F53" s="11" t="str">
        <f>IFERROR(INDEX(lvl_4[],MATCH(L53,lvl_4[ID],0),MATCH(TEXT(K53,"##0"),lvl_4[#Headers],0)),"Нет")</f>
        <v>Комбинации</v>
      </c>
      <c r="G53" s="11" t="str">
        <f>IFERROR(INDEX(lvl_5[],MATCH(M53,lvl_5[ID],0),MATCH(_xlfn.CONCAT(TEXT(K53,"##0"),"_",TEXT(L53,"##0")),lvl_5[#Headers],0)),"Нет")</f>
        <v>Нет</v>
      </c>
      <c r="H53" s="11" t="str">
        <f>IFERROR(INDEX(lvl_6[],MATCH(N53,lvl_6[ID],0),MATCH(_xlfn.CONCAT(K53,"_",L53,"_",M53),lvl_6[#Headers],0)),"Нет")</f>
        <v>Нет</v>
      </c>
      <c r="I53" s="12">
        <v>1</v>
      </c>
      <c r="J53" s="12">
        <v>2</v>
      </c>
      <c r="K53" s="12">
        <v>2</v>
      </c>
      <c r="L53" s="12">
        <v>2</v>
      </c>
      <c r="M53" s="12">
        <v>0</v>
      </c>
      <c r="N53" s="12">
        <v>0</v>
      </c>
      <c r="O53" s="12">
        <f>COUNTIF($P$2:P53,P53)</f>
        <v>50</v>
      </c>
      <c r="P53" s="12" t="str">
        <f t="shared" si="1"/>
        <v>122020000</v>
      </c>
      <c r="Q53" s="12" t="str">
        <f t="shared" si="2"/>
        <v>1220200000050</v>
      </c>
      <c r="R53" s="20" t="s">
        <v>1138</v>
      </c>
      <c r="S53" s="20" t="s">
        <v>1139</v>
      </c>
      <c r="AY53" s="12" t="s">
        <v>903</v>
      </c>
      <c r="BB53" s="12" t="s">
        <v>12</v>
      </c>
      <c r="BF53" s="12" t="s">
        <v>47</v>
      </c>
      <c r="BG53" s="21">
        <v>1</v>
      </c>
      <c r="BJ53" s="12">
        <v>1</v>
      </c>
    </row>
    <row r="54" spans="1:62" ht="90" x14ac:dyDescent="0.25">
      <c r="A54" s="12">
        <v>1</v>
      </c>
      <c r="B54" s="11" t="str">
        <f t="shared" si="0"/>
        <v>Общий расчет. Ци Мень. Анализ Дворца. Комбинации. Нет. Нет</v>
      </c>
      <c r="C54" s="11" t="str">
        <f>IFERROR(VLOOKUP(I54,lvl_1[],2,FALSE),"Нет")</f>
        <v>Общий расчет</v>
      </c>
      <c r="D54" s="11" t="str">
        <f>IFERROR(VLOOKUP(Rule!J54,lvl_2[],2,FALSE),"Нет")</f>
        <v>Ци Мень</v>
      </c>
      <c r="E54" s="11" t="str">
        <f>IFERROR(VLOOKUP(Rule!K54,lvl_3[],2,FALSE),"Нет")</f>
        <v>Анализ Дворца</v>
      </c>
      <c r="F54" s="11" t="str">
        <f>IFERROR(INDEX(lvl_4[],MATCH(L54,lvl_4[ID],0),MATCH(TEXT(K54,"##0"),lvl_4[#Headers],0)),"Нет")</f>
        <v>Комбинации</v>
      </c>
      <c r="G54" s="11" t="str">
        <f>IFERROR(INDEX(lvl_5[],MATCH(M54,lvl_5[ID],0),MATCH(_xlfn.CONCAT(TEXT(K54,"##0"),"_",TEXT(L54,"##0")),lvl_5[#Headers],0)),"Нет")</f>
        <v>Нет</v>
      </c>
      <c r="H54" s="11" t="str">
        <f>IFERROR(INDEX(lvl_6[],MATCH(N54,lvl_6[ID],0),MATCH(_xlfn.CONCAT(K54,"_",L54,"_",M54),lvl_6[#Headers],0)),"Нет")</f>
        <v>Нет</v>
      </c>
      <c r="I54" s="12">
        <v>1</v>
      </c>
      <c r="J54" s="12">
        <v>2</v>
      </c>
      <c r="K54" s="12">
        <v>2</v>
      </c>
      <c r="L54" s="12">
        <v>2</v>
      </c>
      <c r="M54" s="12">
        <v>0</v>
      </c>
      <c r="N54" s="12">
        <v>0</v>
      </c>
      <c r="O54" s="12">
        <f>COUNTIF($P$2:P54,P54)</f>
        <v>51</v>
      </c>
      <c r="P54" s="12" t="str">
        <f t="shared" si="1"/>
        <v>122020000</v>
      </c>
      <c r="Q54" s="12" t="str">
        <f t="shared" si="2"/>
        <v>1220200000051</v>
      </c>
      <c r="R54" s="20" t="s">
        <v>1140</v>
      </c>
      <c r="S54" s="20" t="s">
        <v>1141</v>
      </c>
      <c r="AY54" s="12" t="s">
        <v>901</v>
      </c>
      <c r="BB54" s="12" t="s">
        <v>31</v>
      </c>
      <c r="BF54" s="12" t="s">
        <v>56</v>
      </c>
      <c r="BG54" s="21">
        <v>1</v>
      </c>
      <c r="BJ54" s="12">
        <v>1</v>
      </c>
    </row>
    <row r="55" spans="1:62" ht="90" x14ac:dyDescent="0.25">
      <c r="A55" s="12">
        <v>1</v>
      </c>
      <c r="B55" s="11" t="str">
        <f t="shared" si="0"/>
        <v>Общий расчет. Ци Мень. Анализ Дворца. Комбинации. Нет. Нет</v>
      </c>
      <c r="C55" s="11" t="str">
        <f>IFERROR(VLOOKUP(I55,lvl_1[],2,FALSE),"Нет")</f>
        <v>Общий расчет</v>
      </c>
      <c r="D55" s="11" t="str">
        <f>IFERROR(VLOOKUP(Rule!J55,lvl_2[],2,FALSE),"Нет")</f>
        <v>Ци Мень</v>
      </c>
      <c r="E55" s="11" t="str">
        <f>IFERROR(VLOOKUP(Rule!K55,lvl_3[],2,FALSE),"Нет")</f>
        <v>Анализ Дворца</v>
      </c>
      <c r="F55" s="11" t="str">
        <f>IFERROR(INDEX(lvl_4[],MATCH(L55,lvl_4[ID],0),MATCH(TEXT(K55,"##0"),lvl_4[#Headers],0)),"Нет")</f>
        <v>Комбинации</v>
      </c>
      <c r="G55" s="11" t="str">
        <f>IFERROR(INDEX(lvl_5[],MATCH(M55,lvl_5[ID],0),MATCH(_xlfn.CONCAT(TEXT(K55,"##0"),"_",TEXT(L55,"##0")),lvl_5[#Headers],0)),"Нет")</f>
        <v>Нет</v>
      </c>
      <c r="H55" s="11" t="str">
        <f>IFERROR(INDEX(lvl_6[],MATCH(N55,lvl_6[ID],0),MATCH(_xlfn.CONCAT(K55,"_",L55,"_",M55),lvl_6[#Headers],0)),"Нет")</f>
        <v>Нет</v>
      </c>
      <c r="I55" s="12">
        <v>1</v>
      </c>
      <c r="J55" s="12">
        <v>2</v>
      </c>
      <c r="K55" s="12">
        <v>2</v>
      </c>
      <c r="L55" s="12">
        <v>2</v>
      </c>
      <c r="M55" s="12">
        <v>0</v>
      </c>
      <c r="N55" s="12">
        <v>0</v>
      </c>
      <c r="O55" s="12">
        <f>COUNTIF($P$2:P55,P55)</f>
        <v>52</v>
      </c>
      <c r="P55" s="12" t="str">
        <f t="shared" si="1"/>
        <v>122020000</v>
      </c>
      <c r="Q55" s="12" t="str">
        <f t="shared" si="2"/>
        <v>1220200000052</v>
      </c>
      <c r="R55" s="20" t="s">
        <v>1140</v>
      </c>
      <c r="S55" s="20" t="s">
        <v>1141</v>
      </c>
      <c r="AY55" s="12" t="s">
        <v>901</v>
      </c>
      <c r="BB55" s="12" t="s">
        <v>8</v>
      </c>
      <c r="BF55" s="12" t="s">
        <v>56</v>
      </c>
      <c r="BG55" s="21">
        <v>1</v>
      </c>
      <c r="BJ55" s="12">
        <v>1</v>
      </c>
    </row>
    <row r="56" spans="1:62" ht="90" x14ac:dyDescent="0.25">
      <c r="A56" s="12">
        <v>1</v>
      </c>
      <c r="B56" s="11" t="str">
        <f t="shared" si="0"/>
        <v>Общий расчет. Ци Мень. Анализ Дворца. Комбинации. Нет. Нет</v>
      </c>
      <c r="C56" s="11" t="str">
        <f>IFERROR(VLOOKUP(I56,lvl_1[],2,FALSE),"Нет")</f>
        <v>Общий расчет</v>
      </c>
      <c r="D56" s="11" t="str">
        <f>IFERROR(VLOOKUP(Rule!J56,lvl_2[],2,FALSE),"Нет")</f>
        <v>Ци Мень</v>
      </c>
      <c r="E56" s="11" t="str">
        <f>IFERROR(VLOOKUP(Rule!K56,lvl_3[],2,FALSE),"Нет")</f>
        <v>Анализ Дворца</v>
      </c>
      <c r="F56" s="11" t="str">
        <f>IFERROR(INDEX(lvl_4[],MATCH(L56,lvl_4[ID],0),MATCH(TEXT(K56,"##0"),lvl_4[#Headers],0)),"Нет")</f>
        <v>Комбинации</v>
      </c>
      <c r="G56" s="11" t="str">
        <f>IFERROR(INDEX(lvl_5[],MATCH(M56,lvl_5[ID],0),MATCH(_xlfn.CONCAT(TEXT(K56,"##0"),"_",TEXT(L56,"##0")),lvl_5[#Headers],0)),"Нет")</f>
        <v>Нет</v>
      </c>
      <c r="H56" s="11" t="str">
        <f>IFERROR(INDEX(lvl_6[],MATCH(N56,lvl_6[ID],0),MATCH(_xlfn.CONCAT(K56,"_",L56,"_",M56),lvl_6[#Headers],0)),"Нет")</f>
        <v>Нет</v>
      </c>
      <c r="I56" s="12">
        <v>1</v>
      </c>
      <c r="J56" s="12">
        <v>2</v>
      </c>
      <c r="K56" s="12">
        <v>2</v>
      </c>
      <c r="L56" s="12">
        <v>2</v>
      </c>
      <c r="M56" s="12">
        <v>0</v>
      </c>
      <c r="N56" s="12">
        <v>0</v>
      </c>
      <c r="O56" s="12">
        <f>COUNTIF($P$2:P56,P56)</f>
        <v>53</v>
      </c>
      <c r="P56" s="12" t="str">
        <f t="shared" si="1"/>
        <v>122020000</v>
      </c>
      <c r="Q56" s="12" t="str">
        <f t="shared" si="2"/>
        <v>1220200000053</v>
      </c>
      <c r="R56" s="20" t="s">
        <v>1140</v>
      </c>
      <c r="S56" s="20" t="s">
        <v>1141</v>
      </c>
      <c r="AY56" s="12" t="s">
        <v>901</v>
      </c>
      <c r="BB56" s="12" t="s">
        <v>12</v>
      </c>
      <c r="BF56" s="12" t="s">
        <v>56</v>
      </c>
      <c r="BG56" s="21">
        <v>1</v>
      </c>
      <c r="BJ56" s="12">
        <v>1</v>
      </c>
    </row>
    <row r="57" spans="1:62" ht="90" x14ac:dyDescent="0.25">
      <c r="A57" s="12">
        <v>1</v>
      </c>
      <c r="B57" s="11" t="str">
        <f t="shared" si="0"/>
        <v>Общий расчет. Ци Мень. Анализ Дворца. Комбинации. Нет. Нет</v>
      </c>
      <c r="C57" s="11" t="str">
        <f>IFERROR(VLOOKUP(I57,lvl_1[],2,FALSE),"Нет")</f>
        <v>Общий расчет</v>
      </c>
      <c r="D57" s="11" t="str">
        <f>IFERROR(VLOOKUP(Rule!J57,lvl_2[],2,FALSE),"Нет")</f>
        <v>Ци Мень</v>
      </c>
      <c r="E57" s="11" t="str">
        <f>IFERROR(VLOOKUP(Rule!K57,lvl_3[],2,FALSE),"Нет")</f>
        <v>Анализ Дворца</v>
      </c>
      <c r="F57" s="11" t="str">
        <f>IFERROR(INDEX(lvl_4[],MATCH(L57,lvl_4[ID],0),MATCH(TEXT(K57,"##0"),lvl_4[#Headers],0)),"Нет")</f>
        <v>Комбинации</v>
      </c>
      <c r="G57" s="11" t="str">
        <f>IFERROR(INDEX(lvl_5[],MATCH(M57,lvl_5[ID],0),MATCH(_xlfn.CONCAT(TEXT(K57,"##0"),"_",TEXT(L57,"##0")),lvl_5[#Headers],0)),"Нет")</f>
        <v>Нет</v>
      </c>
      <c r="H57" s="11" t="str">
        <f>IFERROR(INDEX(lvl_6[],MATCH(N57,lvl_6[ID],0),MATCH(_xlfn.CONCAT(K57,"_",L57,"_",M57),lvl_6[#Headers],0)),"Нет")</f>
        <v>Нет</v>
      </c>
      <c r="I57" s="12">
        <v>1</v>
      </c>
      <c r="J57" s="12">
        <v>2</v>
      </c>
      <c r="K57" s="12">
        <v>2</v>
      </c>
      <c r="L57" s="12">
        <v>2</v>
      </c>
      <c r="M57" s="12">
        <v>0</v>
      </c>
      <c r="N57" s="12">
        <v>0</v>
      </c>
      <c r="O57" s="12">
        <f>COUNTIF($P$2:P57,P57)</f>
        <v>54</v>
      </c>
      <c r="P57" s="12" t="str">
        <f t="shared" si="1"/>
        <v>122020000</v>
      </c>
      <c r="Q57" s="12" t="str">
        <f t="shared" si="2"/>
        <v>1220200000054</v>
      </c>
      <c r="R57" s="20" t="s">
        <v>1140</v>
      </c>
      <c r="S57" s="20" t="s">
        <v>1141</v>
      </c>
      <c r="AY57" s="12" t="s">
        <v>905</v>
      </c>
      <c r="BB57" s="12" t="s">
        <v>31</v>
      </c>
      <c r="BF57" s="12" t="s">
        <v>56</v>
      </c>
      <c r="BG57" s="21">
        <v>1</v>
      </c>
      <c r="BJ57" s="12">
        <v>1</v>
      </c>
    </row>
    <row r="58" spans="1:62" ht="90" x14ac:dyDescent="0.25">
      <c r="A58" s="12">
        <v>1</v>
      </c>
      <c r="B58" s="11" t="str">
        <f t="shared" si="0"/>
        <v>Общий расчет. Ци Мень. Анализ Дворца. Комбинации. Нет. Нет</v>
      </c>
      <c r="C58" s="11" t="str">
        <f>IFERROR(VLOOKUP(I58,lvl_1[],2,FALSE),"Нет")</f>
        <v>Общий расчет</v>
      </c>
      <c r="D58" s="11" t="str">
        <f>IFERROR(VLOOKUP(Rule!J58,lvl_2[],2,FALSE),"Нет")</f>
        <v>Ци Мень</v>
      </c>
      <c r="E58" s="11" t="str">
        <f>IFERROR(VLOOKUP(Rule!K58,lvl_3[],2,FALSE),"Нет")</f>
        <v>Анализ Дворца</v>
      </c>
      <c r="F58" s="11" t="str">
        <f>IFERROR(INDEX(lvl_4[],MATCH(L58,lvl_4[ID],0),MATCH(TEXT(K58,"##0"),lvl_4[#Headers],0)),"Нет")</f>
        <v>Комбинации</v>
      </c>
      <c r="G58" s="11" t="str">
        <f>IFERROR(INDEX(lvl_5[],MATCH(M58,lvl_5[ID],0),MATCH(_xlfn.CONCAT(TEXT(K58,"##0"),"_",TEXT(L58,"##0")),lvl_5[#Headers],0)),"Нет")</f>
        <v>Нет</v>
      </c>
      <c r="H58" s="11" t="str">
        <f>IFERROR(INDEX(lvl_6[],MATCH(N58,lvl_6[ID],0),MATCH(_xlfn.CONCAT(K58,"_",L58,"_",M58),lvl_6[#Headers],0)),"Нет")</f>
        <v>Нет</v>
      </c>
      <c r="I58" s="12">
        <v>1</v>
      </c>
      <c r="J58" s="12">
        <v>2</v>
      </c>
      <c r="K58" s="12">
        <v>2</v>
      </c>
      <c r="L58" s="12">
        <v>2</v>
      </c>
      <c r="M58" s="12">
        <v>0</v>
      </c>
      <c r="N58" s="12">
        <v>0</v>
      </c>
      <c r="O58" s="12">
        <f>COUNTIF($P$2:P58,P58)</f>
        <v>55</v>
      </c>
      <c r="P58" s="12" t="str">
        <f t="shared" si="1"/>
        <v>122020000</v>
      </c>
      <c r="Q58" s="12" t="str">
        <f t="shared" si="2"/>
        <v>1220200000055</v>
      </c>
      <c r="R58" s="20" t="s">
        <v>1140</v>
      </c>
      <c r="S58" s="20" t="s">
        <v>1141</v>
      </c>
      <c r="AY58" s="12" t="s">
        <v>905</v>
      </c>
      <c r="BB58" s="12" t="s">
        <v>8</v>
      </c>
      <c r="BF58" s="12" t="s">
        <v>56</v>
      </c>
      <c r="BG58" s="21">
        <v>1</v>
      </c>
      <c r="BJ58" s="12">
        <v>1</v>
      </c>
    </row>
    <row r="59" spans="1:62" ht="90" x14ac:dyDescent="0.25">
      <c r="A59" s="12">
        <v>1</v>
      </c>
      <c r="B59" s="11" t="str">
        <f t="shared" si="0"/>
        <v>Общий расчет. Ци Мень. Анализ Дворца. Комбинации. Нет. Нет</v>
      </c>
      <c r="C59" s="11" t="str">
        <f>IFERROR(VLOOKUP(I59,lvl_1[],2,FALSE),"Нет")</f>
        <v>Общий расчет</v>
      </c>
      <c r="D59" s="11" t="str">
        <f>IFERROR(VLOOKUP(Rule!J59,lvl_2[],2,FALSE),"Нет")</f>
        <v>Ци Мень</v>
      </c>
      <c r="E59" s="11" t="str">
        <f>IFERROR(VLOOKUP(Rule!K59,lvl_3[],2,FALSE),"Нет")</f>
        <v>Анализ Дворца</v>
      </c>
      <c r="F59" s="11" t="str">
        <f>IFERROR(INDEX(lvl_4[],MATCH(L59,lvl_4[ID],0),MATCH(TEXT(K59,"##0"),lvl_4[#Headers],0)),"Нет")</f>
        <v>Комбинации</v>
      </c>
      <c r="G59" s="11" t="str">
        <f>IFERROR(INDEX(lvl_5[],MATCH(M59,lvl_5[ID],0),MATCH(_xlfn.CONCAT(TEXT(K59,"##0"),"_",TEXT(L59,"##0")),lvl_5[#Headers],0)),"Нет")</f>
        <v>Нет</v>
      </c>
      <c r="H59" s="11" t="str">
        <f>IFERROR(INDEX(lvl_6[],MATCH(N59,lvl_6[ID],0),MATCH(_xlfn.CONCAT(K59,"_",L59,"_",M59),lvl_6[#Headers],0)),"Нет")</f>
        <v>Нет</v>
      </c>
      <c r="I59" s="12">
        <v>1</v>
      </c>
      <c r="J59" s="12">
        <v>2</v>
      </c>
      <c r="K59" s="12">
        <v>2</v>
      </c>
      <c r="L59" s="12">
        <v>2</v>
      </c>
      <c r="M59" s="12">
        <v>0</v>
      </c>
      <c r="N59" s="12">
        <v>0</v>
      </c>
      <c r="O59" s="12">
        <f>COUNTIF($P$2:P59,P59)</f>
        <v>56</v>
      </c>
      <c r="P59" s="12" t="str">
        <f t="shared" si="1"/>
        <v>122020000</v>
      </c>
      <c r="Q59" s="12" t="str">
        <f t="shared" si="2"/>
        <v>1220200000056</v>
      </c>
      <c r="R59" s="20" t="s">
        <v>1140</v>
      </c>
      <c r="S59" s="20" t="s">
        <v>1141</v>
      </c>
      <c r="AY59" s="12" t="s">
        <v>905</v>
      </c>
      <c r="BB59" s="12" t="s">
        <v>12</v>
      </c>
      <c r="BF59" s="12" t="s">
        <v>56</v>
      </c>
      <c r="BG59" s="21">
        <v>1</v>
      </c>
      <c r="BJ59" s="12">
        <v>1</v>
      </c>
    </row>
    <row r="60" spans="1:62" ht="90" x14ac:dyDescent="0.25">
      <c r="A60" s="12">
        <v>1</v>
      </c>
      <c r="B60" s="11" t="str">
        <f t="shared" si="0"/>
        <v>Общий расчет. Ци Мень. Анализ Дворца. Комбинации. Нет. Нет</v>
      </c>
      <c r="C60" s="11" t="str">
        <f>IFERROR(VLOOKUP(I60,lvl_1[],2,FALSE),"Нет")</f>
        <v>Общий расчет</v>
      </c>
      <c r="D60" s="11" t="str">
        <f>IFERROR(VLOOKUP(Rule!J60,lvl_2[],2,FALSE),"Нет")</f>
        <v>Ци Мень</v>
      </c>
      <c r="E60" s="11" t="str">
        <f>IFERROR(VLOOKUP(Rule!K60,lvl_3[],2,FALSE),"Нет")</f>
        <v>Анализ Дворца</v>
      </c>
      <c r="F60" s="11" t="str">
        <f>IFERROR(INDEX(lvl_4[],MATCH(L60,lvl_4[ID],0),MATCH(TEXT(K60,"##0"),lvl_4[#Headers],0)),"Нет")</f>
        <v>Комбинации</v>
      </c>
      <c r="G60" s="11" t="str">
        <f>IFERROR(INDEX(lvl_5[],MATCH(M60,lvl_5[ID],0),MATCH(_xlfn.CONCAT(TEXT(K60,"##0"),"_",TEXT(L60,"##0")),lvl_5[#Headers],0)),"Нет")</f>
        <v>Нет</v>
      </c>
      <c r="H60" s="11" t="str">
        <f>IFERROR(INDEX(lvl_6[],MATCH(N60,lvl_6[ID],0),MATCH(_xlfn.CONCAT(K60,"_",L60,"_",M60),lvl_6[#Headers],0)),"Нет")</f>
        <v>Нет</v>
      </c>
      <c r="I60" s="12">
        <v>1</v>
      </c>
      <c r="J60" s="12">
        <v>2</v>
      </c>
      <c r="K60" s="12">
        <v>2</v>
      </c>
      <c r="L60" s="12">
        <v>2</v>
      </c>
      <c r="M60" s="12">
        <v>0</v>
      </c>
      <c r="N60" s="12">
        <v>0</v>
      </c>
      <c r="O60" s="12">
        <f>COUNTIF($P$2:P60,P60)</f>
        <v>57</v>
      </c>
      <c r="P60" s="12" t="str">
        <f t="shared" si="1"/>
        <v>122020000</v>
      </c>
      <c r="Q60" s="12" t="str">
        <f t="shared" si="2"/>
        <v>1220200000057</v>
      </c>
      <c r="R60" s="20" t="s">
        <v>1140</v>
      </c>
      <c r="S60" s="20" t="s">
        <v>1141</v>
      </c>
      <c r="AY60" s="12" t="s">
        <v>903</v>
      </c>
      <c r="BB60" s="12" t="s">
        <v>31</v>
      </c>
      <c r="BF60" s="12" t="s">
        <v>56</v>
      </c>
      <c r="BG60" s="21">
        <v>1</v>
      </c>
      <c r="BJ60" s="12">
        <v>1</v>
      </c>
    </row>
    <row r="61" spans="1:62" ht="90" x14ac:dyDescent="0.25">
      <c r="A61" s="12">
        <v>1</v>
      </c>
      <c r="B61" s="11" t="str">
        <f t="shared" si="0"/>
        <v>Общий расчет. Ци Мень. Анализ Дворца. Комбинации. Нет. Нет</v>
      </c>
      <c r="C61" s="11" t="str">
        <f>IFERROR(VLOOKUP(I61,lvl_1[],2,FALSE),"Нет")</f>
        <v>Общий расчет</v>
      </c>
      <c r="D61" s="11" t="str">
        <f>IFERROR(VLOOKUP(Rule!J61,lvl_2[],2,FALSE),"Нет")</f>
        <v>Ци Мень</v>
      </c>
      <c r="E61" s="11" t="str">
        <f>IFERROR(VLOOKUP(Rule!K61,lvl_3[],2,FALSE),"Нет")</f>
        <v>Анализ Дворца</v>
      </c>
      <c r="F61" s="11" t="str">
        <f>IFERROR(INDEX(lvl_4[],MATCH(L61,lvl_4[ID],0),MATCH(TEXT(K61,"##0"),lvl_4[#Headers],0)),"Нет")</f>
        <v>Комбинации</v>
      </c>
      <c r="G61" s="11" t="str">
        <f>IFERROR(INDEX(lvl_5[],MATCH(M61,lvl_5[ID],0),MATCH(_xlfn.CONCAT(TEXT(K61,"##0"),"_",TEXT(L61,"##0")),lvl_5[#Headers],0)),"Нет")</f>
        <v>Нет</v>
      </c>
      <c r="H61" s="11" t="str">
        <f>IFERROR(INDEX(lvl_6[],MATCH(N61,lvl_6[ID],0),MATCH(_xlfn.CONCAT(K61,"_",L61,"_",M61),lvl_6[#Headers],0)),"Нет")</f>
        <v>Нет</v>
      </c>
      <c r="I61" s="12">
        <v>1</v>
      </c>
      <c r="J61" s="12">
        <v>2</v>
      </c>
      <c r="K61" s="12">
        <v>2</v>
      </c>
      <c r="L61" s="12">
        <v>2</v>
      </c>
      <c r="M61" s="12">
        <v>0</v>
      </c>
      <c r="N61" s="12">
        <v>0</v>
      </c>
      <c r="O61" s="12">
        <f>COUNTIF($P$2:P61,P61)</f>
        <v>58</v>
      </c>
      <c r="P61" s="12" t="str">
        <f t="shared" si="1"/>
        <v>122020000</v>
      </c>
      <c r="Q61" s="12" t="str">
        <f t="shared" si="2"/>
        <v>1220200000058</v>
      </c>
      <c r="R61" s="20" t="s">
        <v>1140</v>
      </c>
      <c r="S61" s="20" t="s">
        <v>1141</v>
      </c>
      <c r="AY61" s="12" t="s">
        <v>903</v>
      </c>
      <c r="BB61" s="12" t="s">
        <v>8</v>
      </c>
      <c r="BF61" s="12" t="s">
        <v>56</v>
      </c>
      <c r="BG61" s="21">
        <v>1</v>
      </c>
      <c r="BJ61" s="12">
        <v>1</v>
      </c>
    </row>
    <row r="62" spans="1:62" ht="90" x14ac:dyDescent="0.25">
      <c r="A62" s="12">
        <v>1</v>
      </c>
      <c r="B62" s="11" t="str">
        <f t="shared" si="0"/>
        <v>Общий расчет. Ци Мень. Анализ Дворца. Комбинации. Нет. Нет</v>
      </c>
      <c r="C62" s="11" t="str">
        <f>IFERROR(VLOOKUP(I62,lvl_1[],2,FALSE),"Нет")</f>
        <v>Общий расчет</v>
      </c>
      <c r="D62" s="11" t="str">
        <f>IFERROR(VLOOKUP(Rule!J62,lvl_2[],2,FALSE),"Нет")</f>
        <v>Ци Мень</v>
      </c>
      <c r="E62" s="11" t="str">
        <f>IFERROR(VLOOKUP(Rule!K62,lvl_3[],2,FALSE),"Нет")</f>
        <v>Анализ Дворца</v>
      </c>
      <c r="F62" s="11" t="str">
        <f>IFERROR(INDEX(lvl_4[],MATCH(L62,lvl_4[ID],0),MATCH(TEXT(K62,"##0"),lvl_4[#Headers],0)),"Нет")</f>
        <v>Комбинации</v>
      </c>
      <c r="G62" s="11" t="str">
        <f>IFERROR(INDEX(lvl_5[],MATCH(M62,lvl_5[ID],0),MATCH(_xlfn.CONCAT(TEXT(K62,"##0"),"_",TEXT(L62,"##0")),lvl_5[#Headers],0)),"Нет")</f>
        <v>Нет</v>
      </c>
      <c r="H62" s="11" t="str">
        <f>IFERROR(INDEX(lvl_6[],MATCH(N62,lvl_6[ID],0),MATCH(_xlfn.CONCAT(K62,"_",L62,"_",M62),lvl_6[#Headers],0)),"Нет")</f>
        <v>Нет</v>
      </c>
      <c r="I62" s="12">
        <v>1</v>
      </c>
      <c r="J62" s="12">
        <v>2</v>
      </c>
      <c r="K62" s="12">
        <v>2</v>
      </c>
      <c r="L62" s="12">
        <v>2</v>
      </c>
      <c r="M62" s="12">
        <v>0</v>
      </c>
      <c r="N62" s="12">
        <v>0</v>
      </c>
      <c r="O62" s="12">
        <f>COUNTIF($P$2:P62,P62)</f>
        <v>59</v>
      </c>
      <c r="P62" s="12" t="str">
        <f t="shared" si="1"/>
        <v>122020000</v>
      </c>
      <c r="Q62" s="12" t="str">
        <f t="shared" si="2"/>
        <v>1220200000059</v>
      </c>
      <c r="R62" s="20" t="s">
        <v>1140</v>
      </c>
      <c r="S62" s="20" t="s">
        <v>1141</v>
      </c>
      <c r="AY62" s="12" t="s">
        <v>903</v>
      </c>
      <c r="BB62" s="12" t="s">
        <v>12</v>
      </c>
      <c r="BF62" s="12" t="s">
        <v>56</v>
      </c>
      <c r="BG62" s="21">
        <v>1</v>
      </c>
      <c r="BJ62" s="12">
        <v>1</v>
      </c>
    </row>
    <row r="63" spans="1:62" ht="75" x14ac:dyDescent="0.25">
      <c r="A63" s="12">
        <v>1</v>
      </c>
      <c r="B63" s="11" t="str">
        <f t="shared" si="0"/>
        <v>Общий расчет. Ци Мень. Анализ Дворца. Комбинации. Нет. Нет</v>
      </c>
      <c r="C63" s="11" t="str">
        <f>IFERROR(VLOOKUP(I63,lvl_1[],2,FALSE),"Нет")</f>
        <v>Общий расчет</v>
      </c>
      <c r="D63" s="11" t="str">
        <f>IFERROR(VLOOKUP(Rule!J63,lvl_2[],2,FALSE),"Нет")</f>
        <v>Ци Мень</v>
      </c>
      <c r="E63" s="11" t="str">
        <f>IFERROR(VLOOKUP(Rule!K63,lvl_3[],2,FALSE),"Нет")</f>
        <v>Анализ Дворца</v>
      </c>
      <c r="F63" s="11" t="str">
        <f>IFERROR(INDEX(lvl_4[],MATCH(L63,lvl_4[ID],0),MATCH(TEXT(K63,"##0"),lvl_4[#Headers],0)),"Нет")</f>
        <v>Комбинации</v>
      </c>
      <c r="G63" s="11" t="str">
        <f>IFERROR(INDEX(lvl_5[],MATCH(M63,lvl_5[ID],0),MATCH(_xlfn.CONCAT(TEXT(K63,"##0"),"_",TEXT(L63,"##0")),lvl_5[#Headers],0)),"Нет")</f>
        <v>Нет</v>
      </c>
      <c r="H63" s="11" t="str">
        <f>IFERROR(INDEX(lvl_6[],MATCH(N63,lvl_6[ID],0),MATCH(_xlfn.CONCAT(K63,"_",L63,"_",M63),lvl_6[#Headers],0)),"Нет")</f>
        <v>Нет</v>
      </c>
      <c r="I63" s="12">
        <v>1</v>
      </c>
      <c r="J63" s="12">
        <v>2</v>
      </c>
      <c r="K63" s="12">
        <v>2</v>
      </c>
      <c r="L63" s="12">
        <v>2</v>
      </c>
      <c r="M63" s="12">
        <v>0</v>
      </c>
      <c r="N63" s="12">
        <v>0</v>
      </c>
      <c r="O63" s="12">
        <f>COUNTIF($P$2:P63,P63)</f>
        <v>60</v>
      </c>
      <c r="P63" s="12" t="str">
        <f t="shared" si="1"/>
        <v>122020000</v>
      </c>
      <c r="Q63" s="12" t="str">
        <f t="shared" si="2"/>
        <v>1220200000060</v>
      </c>
      <c r="R63" s="20" t="s">
        <v>1142</v>
      </c>
      <c r="S63" s="20" t="s">
        <v>1143</v>
      </c>
      <c r="AY63" s="12" t="s">
        <v>901</v>
      </c>
      <c r="BB63" s="12" t="s">
        <v>22</v>
      </c>
      <c r="BF63" s="12" t="s">
        <v>59</v>
      </c>
      <c r="BG63" s="21">
        <v>1</v>
      </c>
      <c r="BJ63" s="12">
        <v>1</v>
      </c>
    </row>
    <row r="64" spans="1:62" ht="75" x14ac:dyDescent="0.25">
      <c r="A64" s="12">
        <v>1</v>
      </c>
      <c r="B64" s="11" t="str">
        <f t="shared" si="0"/>
        <v>Общий расчет. Ци Мень. Анализ Дворца. Комбинации. Нет. Нет</v>
      </c>
      <c r="C64" s="11" t="str">
        <f>IFERROR(VLOOKUP(I64,lvl_1[],2,FALSE),"Нет")</f>
        <v>Общий расчет</v>
      </c>
      <c r="D64" s="11" t="str">
        <f>IFERROR(VLOOKUP(Rule!J64,lvl_2[],2,FALSE),"Нет")</f>
        <v>Ци Мень</v>
      </c>
      <c r="E64" s="11" t="str">
        <f>IFERROR(VLOOKUP(Rule!K64,lvl_3[],2,FALSE),"Нет")</f>
        <v>Анализ Дворца</v>
      </c>
      <c r="F64" s="11" t="str">
        <f>IFERROR(INDEX(lvl_4[],MATCH(L64,lvl_4[ID],0),MATCH(TEXT(K64,"##0"),lvl_4[#Headers],0)),"Нет")</f>
        <v>Комбинации</v>
      </c>
      <c r="G64" s="11" t="str">
        <f>IFERROR(INDEX(lvl_5[],MATCH(M64,lvl_5[ID],0),MATCH(_xlfn.CONCAT(TEXT(K64,"##0"),"_",TEXT(L64,"##0")),lvl_5[#Headers],0)),"Нет")</f>
        <v>Нет</v>
      </c>
      <c r="H64" s="11" t="str">
        <f>IFERROR(INDEX(lvl_6[],MATCH(N64,lvl_6[ID],0),MATCH(_xlfn.CONCAT(K64,"_",L64,"_",M64),lvl_6[#Headers],0)),"Нет")</f>
        <v>Нет</v>
      </c>
      <c r="I64" s="12">
        <v>1</v>
      </c>
      <c r="J64" s="12">
        <v>2</v>
      </c>
      <c r="K64" s="12">
        <v>2</v>
      </c>
      <c r="L64" s="12">
        <v>2</v>
      </c>
      <c r="M64" s="12">
        <v>0</v>
      </c>
      <c r="N64" s="12">
        <v>0</v>
      </c>
      <c r="O64" s="12">
        <f>COUNTIF($P$2:P64,P64)</f>
        <v>61</v>
      </c>
      <c r="P64" s="12" t="str">
        <f t="shared" si="1"/>
        <v>122020000</v>
      </c>
      <c r="Q64" s="12" t="str">
        <f t="shared" si="2"/>
        <v>1220200000061</v>
      </c>
      <c r="R64" s="20" t="s">
        <v>1142</v>
      </c>
      <c r="S64" s="20" t="s">
        <v>1143</v>
      </c>
      <c r="AY64" s="12" t="s">
        <v>905</v>
      </c>
      <c r="BB64" s="12" t="s">
        <v>22</v>
      </c>
      <c r="BF64" s="12" t="s">
        <v>59</v>
      </c>
      <c r="BG64" s="21">
        <v>1</v>
      </c>
      <c r="BJ64" s="12">
        <v>1</v>
      </c>
    </row>
    <row r="65" spans="1:62" ht="75" x14ac:dyDescent="0.25">
      <c r="A65" s="12">
        <v>1</v>
      </c>
      <c r="B65" s="11" t="str">
        <f t="shared" si="0"/>
        <v>Общий расчет. Ци Мень. Анализ Дворца. Комбинации. Нет. Нет</v>
      </c>
      <c r="C65" s="11" t="str">
        <f>IFERROR(VLOOKUP(I65,lvl_1[],2,FALSE),"Нет")</f>
        <v>Общий расчет</v>
      </c>
      <c r="D65" s="11" t="str">
        <f>IFERROR(VLOOKUP(Rule!J65,lvl_2[],2,FALSE),"Нет")</f>
        <v>Ци Мень</v>
      </c>
      <c r="E65" s="11" t="str">
        <f>IFERROR(VLOOKUP(Rule!K65,lvl_3[],2,FALSE),"Нет")</f>
        <v>Анализ Дворца</v>
      </c>
      <c r="F65" s="11" t="str">
        <f>IFERROR(INDEX(lvl_4[],MATCH(L65,lvl_4[ID],0),MATCH(TEXT(K65,"##0"),lvl_4[#Headers],0)),"Нет")</f>
        <v>Комбинации</v>
      </c>
      <c r="G65" s="11" t="str">
        <f>IFERROR(INDEX(lvl_5[],MATCH(M65,lvl_5[ID],0),MATCH(_xlfn.CONCAT(TEXT(K65,"##0"),"_",TEXT(L65,"##0")),lvl_5[#Headers],0)),"Нет")</f>
        <v>Нет</v>
      </c>
      <c r="H65" s="11" t="str">
        <f>IFERROR(INDEX(lvl_6[],MATCH(N65,lvl_6[ID],0),MATCH(_xlfn.CONCAT(K65,"_",L65,"_",M65),lvl_6[#Headers],0)),"Нет")</f>
        <v>Нет</v>
      </c>
      <c r="I65" s="12">
        <v>1</v>
      </c>
      <c r="J65" s="12">
        <v>2</v>
      </c>
      <c r="K65" s="12">
        <v>2</v>
      </c>
      <c r="L65" s="12">
        <v>2</v>
      </c>
      <c r="M65" s="12">
        <v>0</v>
      </c>
      <c r="N65" s="12">
        <v>0</v>
      </c>
      <c r="O65" s="12">
        <f>COUNTIF($P$2:P65,P65)</f>
        <v>62</v>
      </c>
      <c r="P65" s="12" t="str">
        <f t="shared" si="1"/>
        <v>122020000</v>
      </c>
      <c r="Q65" s="12" t="str">
        <f t="shared" si="2"/>
        <v>1220200000062</v>
      </c>
      <c r="R65" s="20" t="s">
        <v>1142</v>
      </c>
      <c r="S65" s="20" t="s">
        <v>1143</v>
      </c>
      <c r="AY65" s="12" t="s">
        <v>903</v>
      </c>
      <c r="BB65" s="12" t="s">
        <v>22</v>
      </c>
      <c r="BF65" s="12" t="s">
        <v>59</v>
      </c>
      <c r="BG65" s="21">
        <v>1</v>
      </c>
      <c r="BJ65" s="12">
        <v>1</v>
      </c>
    </row>
    <row r="66" spans="1:62" ht="30" x14ac:dyDescent="0.25">
      <c r="A66" s="12">
        <v>1</v>
      </c>
      <c r="B66" s="11" t="str">
        <f t="shared" ref="B66:B129" si="3">_xlfn.CONCAT(C66,". ", D66,". ", E66,". ", F66,". ", G66,". ", H66)</f>
        <v>Общий расчет. Ци Мень. Анализ Дворца. Комбинации. Нет. Нет</v>
      </c>
      <c r="C66" s="11" t="str">
        <f>IFERROR(VLOOKUP(I66,lvl_1[],2,FALSE),"Нет")</f>
        <v>Общий расчет</v>
      </c>
      <c r="D66" s="11" t="str">
        <f>IFERROR(VLOOKUP(Rule!J66,lvl_2[],2,FALSE),"Нет")</f>
        <v>Ци Мень</v>
      </c>
      <c r="E66" s="11" t="str">
        <f>IFERROR(VLOOKUP(Rule!K66,lvl_3[],2,FALSE),"Нет")</f>
        <v>Анализ Дворца</v>
      </c>
      <c r="F66" s="11" t="str">
        <f>IFERROR(INDEX(lvl_4[],MATCH(L66,lvl_4[ID],0),MATCH(TEXT(K66,"##0"),lvl_4[#Headers],0)),"Нет")</f>
        <v>Комбинации</v>
      </c>
      <c r="G66" s="11" t="str">
        <f>IFERROR(INDEX(lvl_5[],MATCH(M66,lvl_5[ID],0),MATCH(_xlfn.CONCAT(TEXT(K66,"##0"),"_",TEXT(L66,"##0")),lvl_5[#Headers],0)),"Нет")</f>
        <v>Нет</v>
      </c>
      <c r="H66" s="11" t="str">
        <f>IFERROR(INDEX(lvl_6[],MATCH(N66,lvl_6[ID],0),MATCH(_xlfn.CONCAT(K66,"_",L66,"_",M66),lvl_6[#Headers],0)),"Нет")</f>
        <v>Нет</v>
      </c>
      <c r="I66" s="12">
        <v>1</v>
      </c>
      <c r="J66" s="12">
        <v>2</v>
      </c>
      <c r="K66" s="12">
        <v>2</v>
      </c>
      <c r="L66" s="12">
        <v>2</v>
      </c>
      <c r="M66" s="12">
        <v>0</v>
      </c>
      <c r="N66" s="12">
        <v>0</v>
      </c>
      <c r="O66" s="12">
        <f>COUNTIF($P$2:P66,P66)</f>
        <v>63</v>
      </c>
      <c r="P66" s="12" t="str">
        <f t="shared" ref="P66:P129" si="4">_xlfn.CONCAT(I66,
J66,
K66,
IF(LEN(L66)=1,_xlfn.CONCAT(0,L66),L66),
IF(LEN(M66)=1,_xlfn.CONCAT(0,M66),M66),
IF(LEN(N66)=1,_xlfn.CONCAT(0,N66),N66))</f>
        <v>122020000</v>
      </c>
      <c r="Q66" s="12" t="str">
        <f t="shared" ref="Q66:Q129" si="5">_xlfn.CONCAT(I66,
J66,
K66,
IF(LEN(L66)=1,_xlfn.CONCAT(0,L66),L66),
IF(LEN(M66)=1,_xlfn.CONCAT(0,M66),M66),
IF(LEN(N66)=1,_xlfn.CONCAT(0,N66),N66),
IF(LEN(O66)=1,_xlfn.CONCAT("000",O66),IF(LEN(O66)=2,_xlfn.CONCAT("00",O66),IF(LEN(O66)=3,_xlfn.CONCAT(0,O66),O66))))</f>
        <v>1220200000063</v>
      </c>
      <c r="R66" s="20" t="s">
        <v>1144</v>
      </c>
      <c r="S66" s="20" t="s">
        <v>1145</v>
      </c>
      <c r="AY66" s="12" t="s">
        <v>905</v>
      </c>
      <c r="BB66" s="12" t="s">
        <v>19</v>
      </c>
      <c r="BF66" s="12" t="s">
        <v>56</v>
      </c>
      <c r="BG66" s="21">
        <v>1</v>
      </c>
      <c r="BJ66" s="12">
        <v>1</v>
      </c>
    </row>
    <row r="67" spans="1:62" ht="30" x14ac:dyDescent="0.25">
      <c r="A67" s="12">
        <v>1</v>
      </c>
      <c r="B67" s="11" t="str">
        <f t="shared" si="3"/>
        <v>Общий расчет. Ци Мень. Анализ Дворца. Комбинации. Нет. Нет</v>
      </c>
      <c r="C67" s="11" t="str">
        <f>IFERROR(VLOOKUP(I67,lvl_1[],2,FALSE),"Нет")</f>
        <v>Общий расчет</v>
      </c>
      <c r="D67" s="11" t="str">
        <f>IFERROR(VLOOKUP(Rule!J67,lvl_2[],2,FALSE),"Нет")</f>
        <v>Ци Мень</v>
      </c>
      <c r="E67" s="11" t="str">
        <f>IFERROR(VLOOKUP(Rule!K67,lvl_3[],2,FALSE),"Нет")</f>
        <v>Анализ Дворца</v>
      </c>
      <c r="F67" s="11" t="str">
        <f>IFERROR(INDEX(lvl_4[],MATCH(L67,lvl_4[ID],0),MATCH(TEXT(K67,"##0"),lvl_4[#Headers],0)),"Нет")</f>
        <v>Комбинации</v>
      </c>
      <c r="G67" s="11" t="str">
        <f>IFERROR(INDEX(lvl_5[],MATCH(M67,lvl_5[ID],0),MATCH(_xlfn.CONCAT(TEXT(K67,"##0"),"_",TEXT(L67,"##0")),lvl_5[#Headers],0)),"Нет")</f>
        <v>Нет</v>
      </c>
      <c r="H67" s="11" t="str">
        <f>IFERROR(INDEX(lvl_6[],MATCH(N67,lvl_6[ID],0),MATCH(_xlfn.CONCAT(K67,"_",L67,"_",M67),lvl_6[#Headers],0)),"Нет")</f>
        <v>Нет</v>
      </c>
      <c r="I67" s="12">
        <v>1</v>
      </c>
      <c r="J67" s="12">
        <v>2</v>
      </c>
      <c r="K67" s="12">
        <v>2</v>
      </c>
      <c r="L67" s="12">
        <v>2</v>
      </c>
      <c r="M67" s="12">
        <v>0</v>
      </c>
      <c r="N67" s="12">
        <v>0</v>
      </c>
      <c r="O67" s="12">
        <f>COUNTIF($P$2:P67,P67)</f>
        <v>64</v>
      </c>
      <c r="P67" s="12" t="str">
        <f t="shared" si="4"/>
        <v>122020000</v>
      </c>
      <c r="Q67" s="12" t="str">
        <f t="shared" si="5"/>
        <v>1220200000064</v>
      </c>
      <c r="R67" s="20" t="s">
        <v>1144</v>
      </c>
      <c r="S67" s="20" t="s">
        <v>1145</v>
      </c>
      <c r="AY67" s="12" t="s">
        <v>908</v>
      </c>
      <c r="BB67" s="12" t="s">
        <v>19</v>
      </c>
      <c r="BF67" s="12" t="s">
        <v>56</v>
      </c>
      <c r="BG67" s="21">
        <v>1</v>
      </c>
      <c r="BJ67" s="12">
        <v>1</v>
      </c>
    </row>
    <row r="68" spans="1:62" ht="30" x14ac:dyDescent="0.25">
      <c r="A68" s="12">
        <v>1</v>
      </c>
      <c r="B68" s="11" t="str">
        <f t="shared" si="3"/>
        <v>Общий расчет. Ци Мень. Анализ Дворца. Комбинации. Нет. Нет</v>
      </c>
      <c r="C68" s="11" t="str">
        <f>IFERROR(VLOOKUP(I68,lvl_1[],2,FALSE),"Нет")</f>
        <v>Общий расчет</v>
      </c>
      <c r="D68" s="11" t="str">
        <f>IFERROR(VLOOKUP(Rule!J68,lvl_2[],2,FALSE),"Нет")</f>
        <v>Ци Мень</v>
      </c>
      <c r="E68" s="11" t="str">
        <f>IFERROR(VLOOKUP(Rule!K68,lvl_3[],2,FALSE),"Нет")</f>
        <v>Анализ Дворца</v>
      </c>
      <c r="F68" s="11" t="str">
        <f>IFERROR(INDEX(lvl_4[],MATCH(L68,lvl_4[ID],0),MATCH(TEXT(K68,"##0"),lvl_4[#Headers],0)),"Нет")</f>
        <v>Комбинации</v>
      </c>
      <c r="G68" s="11" t="str">
        <f>IFERROR(INDEX(lvl_5[],MATCH(M68,lvl_5[ID],0),MATCH(_xlfn.CONCAT(TEXT(K68,"##0"),"_",TEXT(L68,"##0")),lvl_5[#Headers],0)),"Нет")</f>
        <v>Нет</v>
      </c>
      <c r="H68" s="11" t="str">
        <f>IFERROR(INDEX(lvl_6[],MATCH(N68,lvl_6[ID],0),MATCH(_xlfn.CONCAT(K68,"_",L68,"_",M68),lvl_6[#Headers],0)),"Нет")</f>
        <v>Нет</v>
      </c>
      <c r="I68" s="12">
        <v>1</v>
      </c>
      <c r="J68" s="12">
        <v>2</v>
      </c>
      <c r="K68" s="12">
        <v>2</v>
      </c>
      <c r="L68" s="12">
        <v>2</v>
      </c>
      <c r="M68" s="12">
        <v>0</v>
      </c>
      <c r="N68" s="12">
        <v>0</v>
      </c>
      <c r="O68" s="12">
        <f>COUNTIF($P$2:P68,P68)</f>
        <v>65</v>
      </c>
      <c r="P68" s="12" t="str">
        <f t="shared" si="4"/>
        <v>122020000</v>
      </c>
      <c r="Q68" s="12" t="str">
        <f t="shared" si="5"/>
        <v>1220200000065</v>
      </c>
      <c r="R68" s="20" t="s">
        <v>1144</v>
      </c>
      <c r="S68" s="20" t="s">
        <v>1145</v>
      </c>
      <c r="AY68" s="12" t="s">
        <v>916</v>
      </c>
      <c r="BB68" s="12" t="s">
        <v>19</v>
      </c>
      <c r="BF68" s="12" t="s">
        <v>56</v>
      </c>
      <c r="BG68" s="21">
        <v>1</v>
      </c>
      <c r="BJ68" s="12">
        <v>1</v>
      </c>
    </row>
    <row r="69" spans="1:62" ht="45" x14ac:dyDescent="0.25">
      <c r="A69" s="12">
        <v>1</v>
      </c>
      <c r="B69" s="11" t="str">
        <f t="shared" si="3"/>
        <v>Общий расчет. Ци Мень. Анализ Дворца. Комбинации. Нет. Нет</v>
      </c>
      <c r="C69" s="11" t="str">
        <f>IFERROR(VLOOKUP(I69,lvl_1[],2,FALSE),"Нет")</f>
        <v>Общий расчет</v>
      </c>
      <c r="D69" s="11" t="str">
        <f>IFERROR(VLOOKUP(Rule!J69,lvl_2[],2,FALSE),"Нет")</f>
        <v>Ци Мень</v>
      </c>
      <c r="E69" s="11" t="str">
        <f>IFERROR(VLOOKUP(Rule!K69,lvl_3[],2,FALSE),"Нет")</f>
        <v>Анализ Дворца</v>
      </c>
      <c r="F69" s="11" t="str">
        <f>IFERROR(INDEX(lvl_4[],MATCH(L69,lvl_4[ID],0),MATCH(TEXT(K69,"##0"),lvl_4[#Headers],0)),"Нет")</f>
        <v>Комбинации</v>
      </c>
      <c r="G69" s="11" t="str">
        <f>IFERROR(INDEX(lvl_5[],MATCH(M69,lvl_5[ID],0),MATCH(_xlfn.CONCAT(TEXT(K69,"##0"),"_",TEXT(L69,"##0")),lvl_5[#Headers],0)),"Нет")</f>
        <v>Нет</v>
      </c>
      <c r="H69" s="11" t="str">
        <f>IFERROR(INDEX(lvl_6[],MATCH(N69,lvl_6[ID],0),MATCH(_xlfn.CONCAT(K69,"_",L69,"_",M69),lvl_6[#Headers],0)),"Нет")</f>
        <v>Нет</v>
      </c>
      <c r="I69" s="12">
        <v>1</v>
      </c>
      <c r="J69" s="12">
        <v>2</v>
      </c>
      <c r="K69" s="12">
        <v>2</v>
      </c>
      <c r="L69" s="12">
        <v>2</v>
      </c>
      <c r="M69" s="12">
        <v>0</v>
      </c>
      <c r="N69" s="12">
        <v>0</v>
      </c>
      <c r="O69" s="12">
        <f>COUNTIF($P$2:P69,P69)</f>
        <v>66</v>
      </c>
      <c r="P69" s="12" t="str">
        <f t="shared" si="4"/>
        <v>122020000</v>
      </c>
      <c r="Q69" s="12" t="str">
        <f t="shared" si="5"/>
        <v>1220200000066</v>
      </c>
      <c r="R69" s="20" t="s">
        <v>1144</v>
      </c>
      <c r="S69" s="20" t="s">
        <v>1146</v>
      </c>
      <c r="AY69" s="12" t="s">
        <v>905</v>
      </c>
      <c r="BB69" s="12" t="s">
        <v>19</v>
      </c>
      <c r="BF69" s="12" t="s">
        <v>59</v>
      </c>
      <c r="BG69" s="21">
        <v>1</v>
      </c>
      <c r="BJ69" s="12">
        <v>1</v>
      </c>
    </row>
    <row r="70" spans="1:62" ht="45" x14ac:dyDescent="0.25">
      <c r="A70" s="12">
        <v>1</v>
      </c>
      <c r="B70" s="11" t="str">
        <f t="shared" si="3"/>
        <v>Общий расчет. Ци Мень. Анализ Дворца. Комбинации. Нет. Нет</v>
      </c>
      <c r="C70" s="11" t="str">
        <f>IFERROR(VLOOKUP(I70,lvl_1[],2,FALSE),"Нет")</f>
        <v>Общий расчет</v>
      </c>
      <c r="D70" s="11" t="str">
        <f>IFERROR(VLOOKUP(Rule!J70,lvl_2[],2,FALSE),"Нет")</f>
        <v>Ци Мень</v>
      </c>
      <c r="E70" s="11" t="str">
        <f>IFERROR(VLOOKUP(Rule!K70,lvl_3[],2,FALSE),"Нет")</f>
        <v>Анализ Дворца</v>
      </c>
      <c r="F70" s="11" t="str">
        <f>IFERROR(INDEX(lvl_4[],MATCH(L70,lvl_4[ID],0),MATCH(TEXT(K70,"##0"),lvl_4[#Headers],0)),"Нет")</f>
        <v>Комбинации</v>
      </c>
      <c r="G70" s="11" t="str">
        <f>IFERROR(INDEX(lvl_5[],MATCH(M70,lvl_5[ID],0),MATCH(_xlfn.CONCAT(TEXT(K70,"##0"),"_",TEXT(L70,"##0")),lvl_5[#Headers],0)),"Нет")</f>
        <v>Нет</v>
      </c>
      <c r="H70" s="11" t="str">
        <f>IFERROR(INDEX(lvl_6[],MATCH(N70,lvl_6[ID],0),MATCH(_xlfn.CONCAT(K70,"_",L70,"_",M70),lvl_6[#Headers],0)),"Нет")</f>
        <v>Нет</v>
      </c>
      <c r="I70" s="12">
        <v>1</v>
      </c>
      <c r="J70" s="12">
        <v>2</v>
      </c>
      <c r="K70" s="12">
        <v>2</v>
      </c>
      <c r="L70" s="12">
        <v>2</v>
      </c>
      <c r="M70" s="12">
        <v>0</v>
      </c>
      <c r="N70" s="12">
        <v>0</v>
      </c>
      <c r="O70" s="12">
        <f>COUNTIF($P$2:P70,P70)</f>
        <v>67</v>
      </c>
      <c r="P70" s="12" t="str">
        <f t="shared" si="4"/>
        <v>122020000</v>
      </c>
      <c r="Q70" s="12" t="str">
        <f t="shared" si="5"/>
        <v>1220200000067</v>
      </c>
      <c r="R70" s="20" t="s">
        <v>1144</v>
      </c>
      <c r="S70" s="20" t="s">
        <v>1146</v>
      </c>
      <c r="AY70" s="12" t="s">
        <v>908</v>
      </c>
      <c r="BB70" s="12" t="s">
        <v>19</v>
      </c>
      <c r="BF70" s="12" t="s">
        <v>59</v>
      </c>
      <c r="BG70" s="21">
        <v>1</v>
      </c>
      <c r="BJ70" s="12">
        <v>1</v>
      </c>
    </row>
    <row r="71" spans="1:62" ht="45" x14ac:dyDescent="0.25">
      <c r="A71" s="12">
        <v>1</v>
      </c>
      <c r="B71" s="11" t="str">
        <f t="shared" si="3"/>
        <v>Общий расчет. Ци Мень. Анализ Дворца. Комбинации. Нет. Нет</v>
      </c>
      <c r="C71" s="11" t="str">
        <f>IFERROR(VLOOKUP(I71,lvl_1[],2,FALSE),"Нет")</f>
        <v>Общий расчет</v>
      </c>
      <c r="D71" s="11" t="str">
        <f>IFERROR(VLOOKUP(Rule!J71,lvl_2[],2,FALSE),"Нет")</f>
        <v>Ци Мень</v>
      </c>
      <c r="E71" s="11" t="str">
        <f>IFERROR(VLOOKUP(Rule!K71,lvl_3[],2,FALSE),"Нет")</f>
        <v>Анализ Дворца</v>
      </c>
      <c r="F71" s="11" t="str">
        <f>IFERROR(INDEX(lvl_4[],MATCH(L71,lvl_4[ID],0),MATCH(TEXT(K71,"##0"),lvl_4[#Headers],0)),"Нет")</f>
        <v>Комбинации</v>
      </c>
      <c r="G71" s="11" t="str">
        <f>IFERROR(INDEX(lvl_5[],MATCH(M71,lvl_5[ID],0),MATCH(_xlfn.CONCAT(TEXT(K71,"##0"),"_",TEXT(L71,"##0")),lvl_5[#Headers],0)),"Нет")</f>
        <v>Нет</v>
      </c>
      <c r="H71" s="11" t="str">
        <f>IFERROR(INDEX(lvl_6[],MATCH(N71,lvl_6[ID],0),MATCH(_xlfn.CONCAT(K71,"_",L71,"_",M71),lvl_6[#Headers],0)),"Нет")</f>
        <v>Нет</v>
      </c>
      <c r="I71" s="12">
        <v>1</v>
      </c>
      <c r="J71" s="12">
        <v>2</v>
      </c>
      <c r="K71" s="12">
        <v>2</v>
      </c>
      <c r="L71" s="12">
        <v>2</v>
      </c>
      <c r="M71" s="12">
        <v>0</v>
      </c>
      <c r="N71" s="12">
        <v>0</v>
      </c>
      <c r="O71" s="12">
        <f>COUNTIF($P$2:P71,P71)</f>
        <v>68</v>
      </c>
      <c r="P71" s="12" t="str">
        <f t="shared" si="4"/>
        <v>122020000</v>
      </c>
      <c r="Q71" s="12" t="str">
        <f t="shared" si="5"/>
        <v>1220200000068</v>
      </c>
      <c r="R71" s="20" t="s">
        <v>1144</v>
      </c>
      <c r="S71" s="20" t="s">
        <v>1146</v>
      </c>
      <c r="AY71" s="12" t="s">
        <v>916</v>
      </c>
      <c r="BB71" s="12" t="s">
        <v>19</v>
      </c>
      <c r="BF71" s="12" t="s">
        <v>59</v>
      </c>
      <c r="BG71" s="21">
        <v>1</v>
      </c>
      <c r="BJ71" s="12">
        <v>1</v>
      </c>
    </row>
    <row r="72" spans="1:62" ht="45" x14ac:dyDescent="0.25">
      <c r="A72" s="12">
        <v>1</v>
      </c>
      <c r="B72" s="11" t="str">
        <f t="shared" si="3"/>
        <v>Общий расчет. Ци Мень. Анализ Дворца. Комбинации. Нет. Нет</v>
      </c>
      <c r="C72" s="11" t="str">
        <f>IFERROR(VLOOKUP(I72,lvl_1[],2,FALSE),"Нет")</f>
        <v>Общий расчет</v>
      </c>
      <c r="D72" s="11" t="str">
        <f>IFERROR(VLOOKUP(Rule!J72,lvl_2[],2,FALSE),"Нет")</f>
        <v>Ци Мень</v>
      </c>
      <c r="E72" s="11" t="str">
        <f>IFERROR(VLOOKUP(Rule!K72,lvl_3[],2,FALSE),"Нет")</f>
        <v>Анализ Дворца</v>
      </c>
      <c r="F72" s="11" t="str">
        <f>IFERROR(INDEX(lvl_4[],MATCH(L72,lvl_4[ID],0),MATCH(TEXT(K72,"##0"),lvl_4[#Headers],0)),"Нет")</f>
        <v>Комбинации</v>
      </c>
      <c r="G72" s="11" t="str">
        <f>IFERROR(INDEX(lvl_5[],MATCH(M72,lvl_5[ID],0),MATCH(_xlfn.CONCAT(TEXT(K72,"##0"),"_",TEXT(L72,"##0")),lvl_5[#Headers],0)),"Нет")</f>
        <v>Нет</v>
      </c>
      <c r="H72" s="11" t="str">
        <f>IFERROR(INDEX(lvl_6[],MATCH(N72,lvl_6[ID],0),MATCH(_xlfn.CONCAT(K72,"_",L72,"_",M72),lvl_6[#Headers],0)),"Нет")</f>
        <v>Нет</v>
      </c>
      <c r="I72" s="12">
        <v>1</v>
      </c>
      <c r="J72" s="12">
        <v>2</v>
      </c>
      <c r="K72" s="12">
        <v>2</v>
      </c>
      <c r="L72" s="12">
        <v>2</v>
      </c>
      <c r="M72" s="12">
        <v>0</v>
      </c>
      <c r="N72" s="12">
        <v>0</v>
      </c>
      <c r="O72" s="12">
        <f>COUNTIF($P$2:P72,P72)</f>
        <v>69</v>
      </c>
      <c r="P72" s="12" t="str">
        <f t="shared" si="4"/>
        <v>122020000</v>
      </c>
      <c r="Q72" s="12" t="str">
        <f t="shared" si="5"/>
        <v>1220200000069</v>
      </c>
      <c r="R72" s="20" t="s">
        <v>1147</v>
      </c>
      <c r="S72" s="20" t="s">
        <v>1148</v>
      </c>
      <c r="AY72" s="12" t="s">
        <v>914</v>
      </c>
      <c r="BB72" s="12" t="s">
        <v>29</v>
      </c>
      <c r="BF72" s="12" t="s">
        <v>59</v>
      </c>
      <c r="BG72" s="21">
        <v>1</v>
      </c>
      <c r="BJ72" s="12">
        <v>1</v>
      </c>
    </row>
    <row r="73" spans="1:62" ht="30" x14ac:dyDescent="0.25">
      <c r="A73" s="12">
        <v>1</v>
      </c>
      <c r="B73" s="11" t="str">
        <f t="shared" si="3"/>
        <v>Общий расчет. Ци Мень. Анализ Дворца. Комбинации. Нет. Нет</v>
      </c>
      <c r="C73" s="11" t="str">
        <f>IFERROR(VLOOKUP(I73,lvl_1[],2,FALSE),"Нет")</f>
        <v>Общий расчет</v>
      </c>
      <c r="D73" s="11" t="str">
        <f>IFERROR(VLOOKUP(Rule!J73,lvl_2[],2,FALSE),"Нет")</f>
        <v>Ци Мень</v>
      </c>
      <c r="E73" s="11" t="str">
        <f>IFERROR(VLOOKUP(Rule!K73,lvl_3[],2,FALSE),"Нет")</f>
        <v>Анализ Дворца</v>
      </c>
      <c r="F73" s="11" t="str">
        <f>IFERROR(INDEX(lvl_4[],MATCH(L73,lvl_4[ID],0),MATCH(TEXT(K73,"##0"),lvl_4[#Headers],0)),"Нет")</f>
        <v>Комбинации</v>
      </c>
      <c r="G73" s="11" t="str">
        <f>IFERROR(INDEX(lvl_5[],MATCH(M73,lvl_5[ID],0),MATCH(_xlfn.CONCAT(TEXT(K73,"##0"),"_",TEXT(L73,"##0")),lvl_5[#Headers],0)),"Нет")</f>
        <v>Нет</v>
      </c>
      <c r="H73" s="11" t="str">
        <f>IFERROR(INDEX(lvl_6[],MATCH(N73,lvl_6[ID],0),MATCH(_xlfn.CONCAT(K73,"_",L73,"_",M73),lvl_6[#Headers],0)),"Нет")</f>
        <v>Нет</v>
      </c>
      <c r="I73" s="12">
        <v>1</v>
      </c>
      <c r="J73" s="12">
        <v>2</v>
      </c>
      <c r="K73" s="12">
        <v>2</v>
      </c>
      <c r="L73" s="12">
        <v>2</v>
      </c>
      <c r="M73" s="12">
        <v>0</v>
      </c>
      <c r="N73" s="12">
        <v>0</v>
      </c>
      <c r="O73" s="12">
        <f>COUNTIF($P$2:P73,P73)</f>
        <v>70</v>
      </c>
      <c r="P73" s="12" t="str">
        <f t="shared" si="4"/>
        <v>122020000</v>
      </c>
      <c r="Q73" s="12" t="str">
        <f t="shared" si="5"/>
        <v>1220200000070</v>
      </c>
      <c r="R73" s="20" t="s">
        <v>1149</v>
      </c>
      <c r="S73" s="20" t="s">
        <v>1150</v>
      </c>
      <c r="AY73" s="12" t="s">
        <v>905</v>
      </c>
      <c r="BB73" s="12" t="s">
        <v>26</v>
      </c>
      <c r="BF73" s="12" t="s">
        <v>56</v>
      </c>
      <c r="BG73" s="21">
        <v>1</v>
      </c>
      <c r="BJ73" s="12">
        <v>1</v>
      </c>
    </row>
    <row r="74" spans="1:62" ht="30" x14ac:dyDescent="0.25">
      <c r="A74" s="12">
        <v>1</v>
      </c>
      <c r="B74" s="11" t="str">
        <f t="shared" si="3"/>
        <v>Общий расчет. Ци Мень. Анализ Дворца. Комбинации. Нет. Нет</v>
      </c>
      <c r="C74" s="11" t="str">
        <f>IFERROR(VLOOKUP(I74,lvl_1[],2,FALSE),"Нет")</f>
        <v>Общий расчет</v>
      </c>
      <c r="D74" s="11" t="str">
        <f>IFERROR(VLOOKUP(Rule!J74,lvl_2[],2,FALSE),"Нет")</f>
        <v>Ци Мень</v>
      </c>
      <c r="E74" s="11" t="str">
        <f>IFERROR(VLOOKUP(Rule!K74,lvl_3[],2,FALSE),"Нет")</f>
        <v>Анализ Дворца</v>
      </c>
      <c r="F74" s="11" t="str">
        <f>IFERROR(INDEX(lvl_4[],MATCH(L74,lvl_4[ID],0),MATCH(TEXT(K74,"##0"),lvl_4[#Headers],0)),"Нет")</f>
        <v>Комбинации</v>
      </c>
      <c r="G74" s="11" t="str">
        <f>IFERROR(INDEX(lvl_5[],MATCH(M74,lvl_5[ID],0),MATCH(_xlfn.CONCAT(TEXT(K74,"##0"),"_",TEXT(L74,"##0")),lvl_5[#Headers],0)),"Нет")</f>
        <v>Нет</v>
      </c>
      <c r="H74" s="11" t="str">
        <f>IFERROR(INDEX(lvl_6[],MATCH(N74,lvl_6[ID],0),MATCH(_xlfn.CONCAT(K74,"_",L74,"_",M74),lvl_6[#Headers],0)),"Нет")</f>
        <v>Нет</v>
      </c>
      <c r="I74" s="12">
        <v>1</v>
      </c>
      <c r="J74" s="12">
        <v>2</v>
      </c>
      <c r="K74" s="12">
        <v>2</v>
      </c>
      <c r="L74" s="12">
        <v>2</v>
      </c>
      <c r="M74" s="12">
        <v>0</v>
      </c>
      <c r="N74" s="12">
        <v>0</v>
      </c>
      <c r="O74" s="12">
        <f>COUNTIF($P$2:P74,P74)</f>
        <v>71</v>
      </c>
      <c r="P74" s="12" t="str">
        <f t="shared" si="4"/>
        <v>122020000</v>
      </c>
      <c r="Q74" s="12" t="str">
        <f t="shared" si="5"/>
        <v>1220200000071</v>
      </c>
      <c r="R74" s="20" t="s">
        <v>1149</v>
      </c>
      <c r="S74" s="20" t="s">
        <v>1150</v>
      </c>
      <c r="AY74" s="12" t="s">
        <v>908</v>
      </c>
      <c r="BB74" s="12" t="s">
        <v>26</v>
      </c>
      <c r="BF74" s="12" t="s">
        <v>56</v>
      </c>
      <c r="BG74" s="21">
        <v>1</v>
      </c>
      <c r="BJ74" s="12">
        <v>1</v>
      </c>
    </row>
    <row r="75" spans="1:62" ht="30" x14ac:dyDescent="0.25">
      <c r="A75" s="12">
        <v>1</v>
      </c>
      <c r="B75" s="11" t="str">
        <f t="shared" si="3"/>
        <v>Общий расчет. Ци Мень. Анализ Дворца. Комбинации. Нет. Нет</v>
      </c>
      <c r="C75" s="11" t="str">
        <f>IFERROR(VLOOKUP(I75,lvl_1[],2,FALSE),"Нет")</f>
        <v>Общий расчет</v>
      </c>
      <c r="D75" s="11" t="str">
        <f>IFERROR(VLOOKUP(Rule!J75,lvl_2[],2,FALSE),"Нет")</f>
        <v>Ци Мень</v>
      </c>
      <c r="E75" s="11" t="str">
        <f>IFERROR(VLOOKUP(Rule!K75,lvl_3[],2,FALSE),"Нет")</f>
        <v>Анализ Дворца</v>
      </c>
      <c r="F75" s="11" t="str">
        <f>IFERROR(INDEX(lvl_4[],MATCH(L75,lvl_4[ID],0),MATCH(TEXT(K75,"##0"),lvl_4[#Headers],0)),"Нет")</f>
        <v>Комбинации</v>
      </c>
      <c r="G75" s="11" t="str">
        <f>IFERROR(INDEX(lvl_5[],MATCH(M75,lvl_5[ID],0),MATCH(_xlfn.CONCAT(TEXT(K75,"##0"),"_",TEXT(L75,"##0")),lvl_5[#Headers],0)),"Нет")</f>
        <v>Нет</v>
      </c>
      <c r="H75" s="11" t="str">
        <f>IFERROR(INDEX(lvl_6[],MATCH(N75,lvl_6[ID],0),MATCH(_xlfn.CONCAT(K75,"_",L75,"_",M75),lvl_6[#Headers],0)),"Нет")</f>
        <v>Нет</v>
      </c>
      <c r="I75" s="12">
        <v>1</v>
      </c>
      <c r="J75" s="12">
        <v>2</v>
      </c>
      <c r="K75" s="12">
        <v>2</v>
      </c>
      <c r="L75" s="12">
        <v>2</v>
      </c>
      <c r="M75" s="12">
        <v>0</v>
      </c>
      <c r="N75" s="12">
        <v>0</v>
      </c>
      <c r="O75" s="12">
        <f>COUNTIF($P$2:P75,P75)</f>
        <v>72</v>
      </c>
      <c r="P75" s="12" t="str">
        <f t="shared" si="4"/>
        <v>122020000</v>
      </c>
      <c r="Q75" s="12" t="str">
        <f t="shared" si="5"/>
        <v>1220200000072</v>
      </c>
      <c r="R75" s="20" t="s">
        <v>1149</v>
      </c>
      <c r="S75" s="20" t="s">
        <v>1150</v>
      </c>
      <c r="AY75" s="12" t="s">
        <v>916</v>
      </c>
      <c r="BB75" s="12" t="s">
        <v>26</v>
      </c>
      <c r="BF75" s="12" t="s">
        <v>56</v>
      </c>
      <c r="BG75" s="21">
        <v>1</v>
      </c>
      <c r="BJ75" s="12">
        <v>1</v>
      </c>
    </row>
    <row r="76" spans="1:62" ht="45" x14ac:dyDescent="0.25">
      <c r="A76" s="12">
        <v>1</v>
      </c>
      <c r="B76" s="11" t="str">
        <f t="shared" si="3"/>
        <v>Общий расчет. Ци Мень. Анализ Дворца. Комбинации. Нет. Нет</v>
      </c>
      <c r="C76" s="11" t="str">
        <f>IFERROR(VLOOKUP(I76,lvl_1[],2,FALSE),"Нет")</f>
        <v>Общий расчет</v>
      </c>
      <c r="D76" s="11" t="str">
        <f>IFERROR(VLOOKUP(Rule!J76,lvl_2[],2,FALSE),"Нет")</f>
        <v>Ци Мень</v>
      </c>
      <c r="E76" s="11" t="str">
        <f>IFERROR(VLOOKUP(Rule!K76,lvl_3[],2,FALSE),"Нет")</f>
        <v>Анализ Дворца</v>
      </c>
      <c r="F76" s="11" t="str">
        <f>IFERROR(INDEX(lvl_4[],MATCH(L76,lvl_4[ID],0),MATCH(TEXT(K76,"##0"),lvl_4[#Headers],0)),"Нет")</f>
        <v>Комбинации</v>
      </c>
      <c r="G76" s="11" t="str">
        <f>IFERROR(INDEX(lvl_5[],MATCH(M76,lvl_5[ID],0),MATCH(_xlfn.CONCAT(TEXT(K76,"##0"),"_",TEXT(L76,"##0")),lvl_5[#Headers],0)),"Нет")</f>
        <v>Нет</v>
      </c>
      <c r="H76" s="11" t="str">
        <f>IFERROR(INDEX(lvl_6[],MATCH(N76,lvl_6[ID],0),MATCH(_xlfn.CONCAT(K76,"_",L76,"_",M76),lvl_6[#Headers],0)),"Нет")</f>
        <v>Нет</v>
      </c>
      <c r="I76" s="12">
        <v>1</v>
      </c>
      <c r="J76" s="12">
        <v>2</v>
      </c>
      <c r="K76" s="12">
        <v>2</v>
      </c>
      <c r="L76" s="12">
        <v>2</v>
      </c>
      <c r="M76" s="12">
        <v>0</v>
      </c>
      <c r="N76" s="12">
        <v>0</v>
      </c>
      <c r="O76" s="12">
        <f>COUNTIF($P$2:P76,P76)</f>
        <v>73</v>
      </c>
      <c r="P76" s="12" t="str">
        <f t="shared" si="4"/>
        <v>122020000</v>
      </c>
      <c r="Q76" s="12" t="str">
        <f t="shared" si="5"/>
        <v>1220200000073</v>
      </c>
      <c r="R76" s="20" t="s">
        <v>1151</v>
      </c>
      <c r="S76" s="20" t="s">
        <v>1152</v>
      </c>
      <c r="AY76" s="12" t="s">
        <v>905</v>
      </c>
      <c r="BB76" s="12" t="s">
        <v>16</v>
      </c>
      <c r="BF76" s="12" t="s">
        <v>47</v>
      </c>
      <c r="BG76" s="21">
        <v>1</v>
      </c>
      <c r="BJ76" s="12">
        <v>1</v>
      </c>
    </row>
    <row r="77" spans="1:62" ht="45" x14ac:dyDescent="0.25">
      <c r="A77" s="12">
        <v>1</v>
      </c>
      <c r="B77" s="11" t="str">
        <f t="shared" si="3"/>
        <v>Общий расчет. Ци Мень. Анализ Дворца. Комбинации. Нет. Нет</v>
      </c>
      <c r="C77" s="11" t="str">
        <f>IFERROR(VLOOKUP(I77,lvl_1[],2,FALSE),"Нет")</f>
        <v>Общий расчет</v>
      </c>
      <c r="D77" s="11" t="str">
        <f>IFERROR(VLOOKUP(Rule!J77,lvl_2[],2,FALSE),"Нет")</f>
        <v>Ци Мень</v>
      </c>
      <c r="E77" s="11" t="str">
        <f>IFERROR(VLOOKUP(Rule!K77,lvl_3[],2,FALSE),"Нет")</f>
        <v>Анализ Дворца</v>
      </c>
      <c r="F77" s="11" t="str">
        <f>IFERROR(INDEX(lvl_4[],MATCH(L77,lvl_4[ID],0),MATCH(TEXT(K77,"##0"),lvl_4[#Headers],0)),"Нет")</f>
        <v>Комбинации</v>
      </c>
      <c r="G77" s="11" t="str">
        <f>IFERROR(INDEX(lvl_5[],MATCH(M77,lvl_5[ID],0),MATCH(_xlfn.CONCAT(TEXT(K77,"##0"),"_",TEXT(L77,"##0")),lvl_5[#Headers],0)),"Нет")</f>
        <v>Нет</v>
      </c>
      <c r="H77" s="11" t="str">
        <f>IFERROR(INDEX(lvl_6[],MATCH(N77,lvl_6[ID],0),MATCH(_xlfn.CONCAT(K77,"_",L77,"_",M77),lvl_6[#Headers],0)),"Нет")</f>
        <v>Нет</v>
      </c>
      <c r="I77" s="12">
        <v>1</v>
      </c>
      <c r="J77" s="12">
        <v>2</v>
      </c>
      <c r="K77" s="12">
        <v>2</v>
      </c>
      <c r="L77" s="12">
        <v>2</v>
      </c>
      <c r="M77" s="12">
        <v>0</v>
      </c>
      <c r="N77" s="12">
        <v>0</v>
      </c>
      <c r="O77" s="12">
        <f>COUNTIF($P$2:P77,P77)</f>
        <v>74</v>
      </c>
      <c r="P77" s="12" t="str">
        <f t="shared" si="4"/>
        <v>122020000</v>
      </c>
      <c r="Q77" s="12" t="str">
        <f t="shared" si="5"/>
        <v>1220200000074</v>
      </c>
      <c r="R77" s="20" t="s">
        <v>1151</v>
      </c>
      <c r="S77" s="20" t="s">
        <v>1152</v>
      </c>
      <c r="AY77" s="12" t="s">
        <v>908</v>
      </c>
      <c r="BB77" s="12" t="s">
        <v>16</v>
      </c>
      <c r="BF77" s="12" t="s">
        <v>47</v>
      </c>
      <c r="BG77" s="21">
        <v>1</v>
      </c>
      <c r="BJ77" s="12">
        <v>1</v>
      </c>
    </row>
    <row r="78" spans="1:62" ht="45" x14ac:dyDescent="0.25">
      <c r="A78" s="12">
        <v>1</v>
      </c>
      <c r="B78" s="11" t="str">
        <f t="shared" si="3"/>
        <v>Общий расчет. Ци Мень. Анализ Дворца. Комбинации. Нет. Нет</v>
      </c>
      <c r="C78" s="11" t="str">
        <f>IFERROR(VLOOKUP(I78,lvl_1[],2,FALSE),"Нет")</f>
        <v>Общий расчет</v>
      </c>
      <c r="D78" s="11" t="str">
        <f>IFERROR(VLOOKUP(Rule!J78,lvl_2[],2,FALSE),"Нет")</f>
        <v>Ци Мень</v>
      </c>
      <c r="E78" s="11" t="str">
        <f>IFERROR(VLOOKUP(Rule!K78,lvl_3[],2,FALSE),"Нет")</f>
        <v>Анализ Дворца</v>
      </c>
      <c r="F78" s="11" t="str">
        <f>IFERROR(INDEX(lvl_4[],MATCH(L78,lvl_4[ID],0),MATCH(TEXT(K78,"##0"),lvl_4[#Headers],0)),"Нет")</f>
        <v>Комбинации</v>
      </c>
      <c r="G78" s="11" t="str">
        <f>IFERROR(INDEX(lvl_5[],MATCH(M78,lvl_5[ID],0),MATCH(_xlfn.CONCAT(TEXT(K78,"##0"),"_",TEXT(L78,"##0")),lvl_5[#Headers],0)),"Нет")</f>
        <v>Нет</v>
      </c>
      <c r="H78" s="11" t="str">
        <f>IFERROR(INDEX(lvl_6[],MATCH(N78,lvl_6[ID],0),MATCH(_xlfn.CONCAT(K78,"_",L78,"_",M78),lvl_6[#Headers],0)),"Нет")</f>
        <v>Нет</v>
      </c>
      <c r="I78" s="12">
        <v>1</v>
      </c>
      <c r="J78" s="12">
        <v>2</v>
      </c>
      <c r="K78" s="12">
        <v>2</v>
      </c>
      <c r="L78" s="12">
        <v>2</v>
      </c>
      <c r="M78" s="12">
        <v>0</v>
      </c>
      <c r="N78" s="12">
        <v>0</v>
      </c>
      <c r="O78" s="12">
        <f>COUNTIF($P$2:P78,P78)</f>
        <v>75</v>
      </c>
      <c r="P78" s="12" t="str">
        <f t="shared" si="4"/>
        <v>122020000</v>
      </c>
      <c r="Q78" s="12" t="str">
        <f t="shared" si="5"/>
        <v>1220200000075</v>
      </c>
      <c r="R78" s="20" t="s">
        <v>1151</v>
      </c>
      <c r="S78" s="20" t="s">
        <v>1152</v>
      </c>
      <c r="AY78" s="12" t="s">
        <v>916</v>
      </c>
      <c r="BB78" s="12" t="s">
        <v>16</v>
      </c>
      <c r="BF78" s="12" t="s">
        <v>47</v>
      </c>
      <c r="BG78" s="21">
        <v>1</v>
      </c>
      <c r="BJ78" s="12">
        <v>1</v>
      </c>
    </row>
    <row r="79" spans="1:62" ht="60" x14ac:dyDescent="0.25">
      <c r="A79" s="12">
        <v>1</v>
      </c>
      <c r="B79" s="11" t="str">
        <f t="shared" si="3"/>
        <v>Общий расчет. Ци Мень. Анализ Дворца. Комбинации. Нет. Нет</v>
      </c>
      <c r="C79" s="11" t="str">
        <f>IFERROR(VLOOKUP(I79,lvl_1[],2,FALSE),"Нет")</f>
        <v>Общий расчет</v>
      </c>
      <c r="D79" s="11" t="str">
        <f>IFERROR(VLOOKUP(Rule!J79,lvl_2[],2,FALSE),"Нет")</f>
        <v>Ци Мень</v>
      </c>
      <c r="E79" s="11" t="str">
        <f>IFERROR(VLOOKUP(Rule!K79,lvl_3[],2,FALSE),"Нет")</f>
        <v>Анализ Дворца</v>
      </c>
      <c r="F79" s="11" t="str">
        <f>IFERROR(INDEX(lvl_4[],MATCH(L79,lvl_4[ID],0),MATCH(TEXT(K79,"##0"),lvl_4[#Headers],0)),"Нет")</f>
        <v>Комбинации</v>
      </c>
      <c r="G79" s="11" t="str">
        <f>IFERROR(INDEX(lvl_5[],MATCH(M79,lvl_5[ID],0),MATCH(_xlfn.CONCAT(TEXT(K79,"##0"),"_",TEXT(L79,"##0")),lvl_5[#Headers],0)),"Нет")</f>
        <v>Нет</v>
      </c>
      <c r="H79" s="11" t="str">
        <f>IFERROR(INDEX(lvl_6[],MATCH(N79,lvl_6[ID],0),MATCH(_xlfn.CONCAT(K79,"_",L79,"_",M79),lvl_6[#Headers],0)),"Нет")</f>
        <v>Нет</v>
      </c>
      <c r="I79" s="12">
        <v>1</v>
      </c>
      <c r="J79" s="12">
        <v>2</v>
      </c>
      <c r="K79" s="12">
        <v>2</v>
      </c>
      <c r="L79" s="12">
        <v>2</v>
      </c>
      <c r="M79" s="12">
        <v>0</v>
      </c>
      <c r="N79" s="12">
        <v>0</v>
      </c>
      <c r="O79" s="12">
        <f>COUNTIF($P$2:P79,P79)</f>
        <v>76</v>
      </c>
      <c r="P79" s="12" t="str">
        <f t="shared" si="4"/>
        <v>122020000</v>
      </c>
      <c r="Q79" s="12" t="str">
        <f t="shared" si="5"/>
        <v>1220200000076</v>
      </c>
      <c r="R79" s="20" t="s">
        <v>1153</v>
      </c>
      <c r="S79" s="20" t="s">
        <v>1154</v>
      </c>
      <c r="AY79" s="12" t="s">
        <v>905</v>
      </c>
      <c r="BB79" s="12" t="s">
        <v>26</v>
      </c>
      <c r="BF79" s="12" t="s">
        <v>56</v>
      </c>
      <c r="BG79" s="21">
        <v>1</v>
      </c>
      <c r="BJ79" s="12">
        <v>1</v>
      </c>
    </row>
    <row r="80" spans="1:62" ht="60" x14ac:dyDescent="0.25">
      <c r="A80" s="12">
        <v>1</v>
      </c>
      <c r="B80" s="11" t="str">
        <f t="shared" si="3"/>
        <v>Общий расчет. Ци Мень. Анализ Дворца. Комбинации. Нет. Нет</v>
      </c>
      <c r="C80" s="11" t="str">
        <f>IFERROR(VLOOKUP(I80,lvl_1[],2,FALSE),"Нет")</f>
        <v>Общий расчет</v>
      </c>
      <c r="D80" s="11" t="str">
        <f>IFERROR(VLOOKUP(Rule!J80,lvl_2[],2,FALSE),"Нет")</f>
        <v>Ци Мень</v>
      </c>
      <c r="E80" s="11" t="str">
        <f>IFERROR(VLOOKUP(Rule!K80,lvl_3[],2,FALSE),"Нет")</f>
        <v>Анализ Дворца</v>
      </c>
      <c r="F80" s="11" t="str">
        <f>IFERROR(INDEX(lvl_4[],MATCH(L80,lvl_4[ID],0),MATCH(TEXT(K80,"##0"),lvl_4[#Headers],0)),"Нет")</f>
        <v>Комбинации</v>
      </c>
      <c r="G80" s="11" t="str">
        <f>IFERROR(INDEX(lvl_5[],MATCH(M80,lvl_5[ID],0),MATCH(_xlfn.CONCAT(TEXT(K80,"##0"),"_",TEXT(L80,"##0")),lvl_5[#Headers],0)),"Нет")</f>
        <v>Нет</v>
      </c>
      <c r="H80" s="11" t="str">
        <f>IFERROR(INDEX(lvl_6[],MATCH(N80,lvl_6[ID],0),MATCH(_xlfn.CONCAT(K80,"_",L80,"_",M80),lvl_6[#Headers],0)),"Нет")</f>
        <v>Нет</v>
      </c>
      <c r="I80" s="12">
        <v>1</v>
      </c>
      <c r="J80" s="12">
        <v>2</v>
      </c>
      <c r="K80" s="12">
        <v>2</v>
      </c>
      <c r="L80" s="12">
        <v>2</v>
      </c>
      <c r="M80" s="12">
        <v>0</v>
      </c>
      <c r="N80" s="12">
        <v>0</v>
      </c>
      <c r="O80" s="12">
        <f>COUNTIF($P$2:P80,P80)</f>
        <v>77</v>
      </c>
      <c r="P80" s="12" t="str">
        <f t="shared" si="4"/>
        <v>122020000</v>
      </c>
      <c r="Q80" s="12" t="str">
        <f t="shared" si="5"/>
        <v>1220200000077</v>
      </c>
      <c r="R80" s="20" t="s">
        <v>1153</v>
      </c>
      <c r="S80" s="20" t="s">
        <v>1154</v>
      </c>
      <c r="AY80" s="12" t="s">
        <v>908</v>
      </c>
      <c r="BB80" s="12" t="s">
        <v>26</v>
      </c>
      <c r="BF80" s="12" t="s">
        <v>56</v>
      </c>
      <c r="BG80" s="21">
        <v>1</v>
      </c>
      <c r="BJ80" s="12">
        <v>1</v>
      </c>
    </row>
    <row r="81" spans="1:63" ht="60" x14ac:dyDescent="0.25">
      <c r="A81" s="12">
        <v>1</v>
      </c>
      <c r="B81" s="11" t="str">
        <f t="shared" si="3"/>
        <v>Общий расчет. Ци Мень. Анализ Дворца. Комбинации. Нет. Нет</v>
      </c>
      <c r="C81" s="11" t="str">
        <f>IFERROR(VLOOKUP(I81,lvl_1[],2,FALSE),"Нет")</f>
        <v>Общий расчет</v>
      </c>
      <c r="D81" s="11" t="str">
        <f>IFERROR(VLOOKUP(Rule!J81,lvl_2[],2,FALSE),"Нет")</f>
        <v>Ци Мень</v>
      </c>
      <c r="E81" s="11" t="str">
        <f>IFERROR(VLOOKUP(Rule!K81,lvl_3[],2,FALSE),"Нет")</f>
        <v>Анализ Дворца</v>
      </c>
      <c r="F81" s="11" t="str">
        <f>IFERROR(INDEX(lvl_4[],MATCH(L81,lvl_4[ID],0),MATCH(TEXT(K81,"##0"),lvl_4[#Headers],0)),"Нет")</f>
        <v>Комбинации</v>
      </c>
      <c r="G81" s="11" t="str">
        <f>IFERROR(INDEX(lvl_5[],MATCH(M81,lvl_5[ID],0),MATCH(_xlfn.CONCAT(TEXT(K81,"##0"),"_",TEXT(L81,"##0")),lvl_5[#Headers],0)),"Нет")</f>
        <v>Нет</v>
      </c>
      <c r="H81" s="11" t="str">
        <f>IFERROR(INDEX(lvl_6[],MATCH(N81,lvl_6[ID],0),MATCH(_xlfn.CONCAT(K81,"_",L81,"_",M81),lvl_6[#Headers],0)),"Нет")</f>
        <v>Нет</v>
      </c>
      <c r="I81" s="12">
        <v>1</v>
      </c>
      <c r="J81" s="12">
        <v>2</v>
      </c>
      <c r="K81" s="12">
        <v>2</v>
      </c>
      <c r="L81" s="12">
        <v>2</v>
      </c>
      <c r="M81" s="12">
        <v>0</v>
      </c>
      <c r="N81" s="12">
        <v>0</v>
      </c>
      <c r="O81" s="12">
        <f>COUNTIF($P$2:P81,P81)</f>
        <v>78</v>
      </c>
      <c r="P81" s="12" t="str">
        <f t="shared" si="4"/>
        <v>122020000</v>
      </c>
      <c r="Q81" s="12" t="str">
        <f t="shared" si="5"/>
        <v>1220200000078</v>
      </c>
      <c r="R81" s="20" t="s">
        <v>1153</v>
      </c>
      <c r="S81" s="20" t="s">
        <v>1154</v>
      </c>
      <c r="AY81" s="12" t="s">
        <v>916</v>
      </c>
      <c r="BB81" s="12" t="s">
        <v>26</v>
      </c>
      <c r="BF81" s="12" t="s">
        <v>56</v>
      </c>
      <c r="BG81" s="21">
        <v>1</v>
      </c>
      <c r="BJ81" s="12">
        <v>1</v>
      </c>
    </row>
    <row r="82" spans="1:63" ht="30" x14ac:dyDescent="0.25">
      <c r="A82" s="12">
        <v>1</v>
      </c>
      <c r="B82" s="11" t="str">
        <f t="shared" si="3"/>
        <v>Общий расчет. Ци Мень. Анализ Дворца. Комбинации. Нет. Нет</v>
      </c>
      <c r="C82" s="11" t="str">
        <f>IFERROR(VLOOKUP(I82,lvl_1[],2,FALSE),"Нет")</f>
        <v>Общий расчет</v>
      </c>
      <c r="D82" s="11" t="str">
        <f>IFERROR(VLOOKUP(Rule!J82,lvl_2[],2,FALSE),"Нет")</f>
        <v>Ци Мень</v>
      </c>
      <c r="E82" s="11" t="str">
        <f>IFERROR(VLOOKUP(Rule!K82,lvl_3[],2,FALSE),"Нет")</f>
        <v>Анализ Дворца</v>
      </c>
      <c r="F82" s="11" t="str">
        <f>IFERROR(INDEX(lvl_4[],MATCH(L82,lvl_4[ID],0),MATCH(TEXT(K82,"##0"),lvl_4[#Headers],0)),"Нет")</f>
        <v>Комбинации</v>
      </c>
      <c r="G82" s="11" t="str">
        <f>IFERROR(INDEX(lvl_5[],MATCH(M82,lvl_5[ID],0),MATCH(_xlfn.CONCAT(TEXT(K82,"##0"),"_",TEXT(L82,"##0")),lvl_5[#Headers],0)),"Нет")</f>
        <v>Нет</v>
      </c>
      <c r="H82" s="11" t="str">
        <f>IFERROR(INDEX(lvl_6[],MATCH(N82,lvl_6[ID],0),MATCH(_xlfn.CONCAT(K82,"_",L82,"_",M82),lvl_6[#Headers],0)),"Нет")</f>
        <v>Нет</v>
      </c>
      <c r="I82" s="12">
        <v>1</v>
      </c>
      <c r="J82" s="12">
        <v>2</v>
      </c>
      <c r="K82" s="12">
        <v>2</v>
      </c>
      <c r="L82" s="12">
        <v>2</v>
      </c>
      <c r="M82" s="12">
        <v>0</v>
      </c>
      <c r="N82" s="12">
        <v>0</v>
      </c>
      <c r="O82" s="12">
        <f>COUNTIF($P$2:P82,P82)</f>
        <v>79</v>
      </c>
      <c r="P82" s="12" t="str">
        <f t="shared" si="4"/>
        <v>122020000</v>
      </c>
      <c r="Q82" s="12" t="str">
        <f t="shared" si="5"/>
        <v>1220200000079</v>
      </c>
      <c r="R82" s="20" t="s">
        <v>1155</v>
      </c>
      <c r="S82" s="20" t="s">
        <v>1156</v>
      </c>
      <c r="AW82" s="12">
        <v>2</v>
      </c>
      <c r="BA82" s="12" t="s">
        <v>901</v>
      </c>
      <c r="BB82" s="12" t="s">
        <v>12</v>
      </c>
      <c r="BG82" s="21">
        <v>1</v>
      </c>
      <c r="BJ82" s="12">
        <v>1</v>
      </c>
    </row>
    <row r="83" spans="1:63" ht="30" x14ac:dyDescent="0.25">
      <c r="A83" s="12">
        <v>1</v>
      </c>
      <c r="B83" s="11" t="str">
        <f t="shared" si="3"/>
        <v>Общий расчет. Ци Мень. Анализ Дворца. Комбинации. Нет. Нет</v>
      </c>
      <c r="C83" s="11" t="str">
        <f>IFERROR(VLOOKUP(I83,lvl_1[],2,FALSE),"Нет")</f>
        <v>Общий расчет</v>
      </c>
      <c r="D83" s="11" t="str">
        <f>IFERROR(VLOOKUP(Rule!J83,lvl_2[],2,FALSE),"Нет")</f>
        <v>Ци Мень</v>
      </c>
      <c r="E83" s="11" t="str">
        <f>IFERROR(VLOOKUP(Rule!K83,lvl_3[],2,FALSE),"Нет")</f>
        <v>Анализ Дворца</v>
      </c>
      <c r="F83" s="11" t="str">
        <f>IFERROR(INDEX(lvl_4[],MATCH(L83,lvl_4[ID],0),MATCH(TEXT(K83,"##0"),lvl_4[#Headers],0)),"Нет")</f>
        <v>Комбинации</v>
      </c>
      <c r="G83" s="11" t="str">
        <f>IFERROR(INDEX(lvl_5[],MATCH(M83,lvl_5[ID],0),MATCH(_xlfn.CONCAT(TEXT(K83,"##0"),"_",TEXT(L83,"##0")),lvl_5[#Headers],0)),"Нет")</f>
        <v>Нет</v>
      </c>
      <c r="H83" s="11" t="str">
        <f>IFERROR(INDEX(lvl_6[],MATCH(N83,lvl_6[ID],0),MATCH(_xlfn.CONCAT(K83,"_",L83,"_",M83),lvl_6[#Headers],0)),"Нет")</f>
        <v>Нет</v>
      </c>
      <c r="I83" s="12">
        <v>1</v>
      </c>
      <c r="J83" s="12">
        <v>2</v>
      </c>
      <c r="K83" s="12">
        <v>2</v>
      </c>
      <c r="L83" s="12">
        <v>2</v>
      </c>
      <c r="M83" s="12">
        <v>0</v>
      </c>
      <c r="N83" s="12">
        <v>0</v>
      </c>
      <c r="O83" s="12">
        <f>COUNTIF($P$2:P83,P83)</f>
        <v>80</v>
      </c>
      <c r="P83" s="12" t="str">
        <f t="shared" si="4"/>
        <v>122020000</v>
      </c>
      <c r="Q83" s="12" t="str">
        <f t="shared" si="5"/>
        <v>1220200000080</v>
      </c>
      <c r="R83" s="20" t="s">
        <v>1155</v>
      </c>
      <c r="S83" s="20" t="s">
        <v>1156</v>
      </c>
      <c r="AW83" s="12">
        <v>2</v>
      </c>
      <c r="BA83" s="12" t="s">
        <v>901</v>
      </c>
      <c r="BB83" s="12" t="s">
        <v>31</v>
      </c>
      <c r="BG83" s="21">
        <v>1</v>
      </c>
      <c r="BJ83" s="12">
        <v>1</v>
      </c>
    </row>
    <row r="84" spans="1:63" ht="30" x14ac:dyDescent="0.25">
      <c r="A84" s="12">
        <v>1</v>
      </c>
      <c r="B84" s="11" t="str">
        <f t="shared" si="3"/>
        <v>Общий расчет. Ци Мень. Анализ Дворца. Комбинации. Нет. Нет</v>
      </c>
      <c r="C84" s="11" t="str">
        <f>IFERROR(VLOOKUP(I84,lvl_1[],2,FALSE),"Нет")</f>
        <v>Общий расчет</v>
      </c>
      <c r="D84" s="11" t="str">
        <f>IFERROR(VLOOKUP(Rule!J84,lvl_2[],2,FALSE),"Нет")</f>
        <v>Ци Мень</v>
      </c>
      <c r="E84" s="11" t="str">
        <f>IFERROR(VLOOKUP(Rule!K84,lvl_3[],2,FALSE),"Нет")</f>
        <v>Анализ Дворца</v>
      </c>
      <c r="F84" s="11" t="str">
        <f>IFERROR(INDEX(lvl_4[],MATCH(L84,lvl_4[ID],0),MATCH(TEXT(K84,"##0"),lvl_4[#Headers],0)),"Нет")</f>
        <v>Комбинации</v>
      </c>
      <c r="G84" s="11" t="str">
        <f>IFERROR(INDEX(lvl_5[],MATCH(M84,lvl_5[ID],0),MATCH(_xlfn.CONCAT(TEXT(K84,"##0"),"_",TEXT(L84,"##0")),lvl_5[#Headers],0)),"Нет")</f>
        <v>Нет</v>
      </c>
      <c r="H84" s="11" t="str">
        <f>IFERROR(INDEX(lvl_6[],MATCH(N84,lvl_6[ID],0),MATCH(_xlfn.CONCAT(K84,"_",L84,"_",M84),lvl_6[#Headers],0)),"Нет")</f>
        <v>Нет</v>
      </c>
      <c r="I84" s="12">
        <v>1</v>
      </c>
      <c r="J84" s="12">
        <v>2</v>
      </c>
      <c r="K84" s="12">
        <v>2</v>
      </c>
      <c r="L84" s="12">
        <v>2</v>
      </c>
      <c r="M84" s="12">
        <v>0</v>
      </c>
      <c r="N84" s="12">
        <v>0</v>
      </c>
      <c r="O84" s="12">
        <f>COUNTIF($P$2:P84,P84)</f>
        <v>81</v>
      </c>
      <c r="P84" s="12" t="str">
        <f t="shared" si="4"/>
        <v>122020000</v>
      </c>
      <c r="Q84" s="12" t="str">
        <f t="shared" si="5"/>
        <v>1220200000081</v>
      </c>
      <c r="R84" s="20" t="s">
        <v>1155</v>
      </c>
      <c r="S84" s="20" t="s">
        <v>1156</v>
      </c>
      <c r="AW84" s="12">
        <v>2</v>
      </c>
      <c r="BA84" s="12" t="s">
        <v>901</v>
      </c>
      <c r="BB84" s="12" t="s">
        <v>8</v>
      </c>
      <c r="BG84" s="21">
        <v>1</v>
      </c>
      <c r="BJ84" s="12">
        <v>1</v>
      </c>
    </row>
    <row r="85" spans="1:63" ht="45" x14ac:dyDescent="0.25">
      <c r="A85" s="12">
        <v>1</v>
      </c>
      <c r="B85" s="11" t="str">
        <f t="shared" si="3"/>
        <v>Общий расчет. Ци Мень. Анализ Дворца. Комбинации. Нет. Нет</v>
      </c>
      <c r="C85" s="11" t="str">
        <f>IFERROR(VLOOKUP(I85,lvl_1[],2,FALSE),"Нет")</f>
        <v>Общий расчет</v>
      </c>
      <c r="D85" s="11" t="str">
        <f>IFERROR(VLOOKUP(Rule!J85,lvl_2[],2,FALSE),"Нет")</f>
        <v>Ци Мень</v>
      </c>
      <c r="E85" s="11" t="str">
        <f>IFERROR(VLOOKUP(Rule!K85,lvl_3[],2,FALSE),"Нет")</f>
        <v>Анализ Дворца</v>
      </c>
      <c r="F85" s="11" t="str">
        <f>IFERROR(INDEX(lvl_4[],MATCH(L85,lvl_4[ID],0),MATCH(TEXT(K85,"##0"),lvl_4[#Headers],0)),"Нет")</f>
        <v>Комбинации</v>
      </c>
      <c r="G85" s="11" t="str">
        <f>IFERROR(INDEX(lvl_5[],MATCH(M85,lvl_5[ID],0),MATCH(_xlfn.CONCAT(TEXT(K85,"##0"),"_",TEXT(L85,"##0")),lvl_5[#Headers],0)),"Нет")</f>
        <v>Нет</v>
      </c>
      <c r="H85" s="11" t="str">
        <f>IFERROR(INDEX(lvl_6[],MATCH(N85,lvl_6[ID],0),MATCH(_xlfn.CONCAT(K85,"_",L85,"_",M85),lvl_6[#Headers],0)),"Нет")</f>
        <v>Нет</v>
      </c>
      <c r="I85" s="12">
        <v>1</v>
      </c>
      <c r="J85" s="12">
        <v>2</v>
      </c>
      <c r="K85" s="12">
        <v>2</v>
      </c>
      <c r="L85" s="12">
        <v>2</v>
      </c>
      <c r="M85" s="12">
        <v>0</v>
      </c>
      <c r="N85" s="12">
        <v>0</v>
      </c>
      <c r="O85" s="12">
        <f>COUNTIF($P$2:P85,P85)</f>
        <v>82</v>
      </c>
      <c r="P85" s="12" t="str">
        <f t="shared" si="4"/>
        <v>122020000</v>
      </c>
      <c r="Q85" s="12" t="str">
        <f t="shared" si="5"/>
        <v>1220200000082</v>
      </c>
      <c r="R85" s="20" t="s">
        <v>1157</v>
      </c>
      <c r="S85" s="20" t="s">
        <v>1158</v>
      </c>
      <c r="AX85" s="12">
        <v>1</v>
      </c>
      <c r="BA85" s="12" t="s">
        <v>905</v>
      </c>
      <c r="BG85" s="21">
        <v>1</v>
      </c>
      <c r="BJ85" s="12">
        <v>1</v>
      </c>
    </row>
    <row r="86" spans="1:63" ht="45" x14ac:dyDescent="0.25">
      <c r="A86" s="12">
        <v>1</v>
      </c>
      <c r="B86" s="11" t="str">
        <f t="shared" si="3"/>
        <v>Общий расчет. Ци Мень. Анализ Дворца. Комбинации. Нет. Нет</v>
      </c>
      <c r="C86" s="11" t="str">
        <f>IFERROR(VLOOKUP(I86,lvl_1[],2,FALSE),"Нет")</f>
        <v>Общий расчет</v>
      </c>
      <c r="D86" s="11" t="str">
        <f>IFERROR(VLOOKUP(Rule!J86,lvl_2[],2,FALSE),"Нет")</f>
        <v>Ци Мень</v>
      </c>
      <c r="E86" s="11" t="str">
        <f>IFERROR(VLOOKUP(Rule!K86,lvl_3[],2,FALSE),"Нет")</f>
        <v>Анализ Дворца</v>
      </c>
      <c r="F86" s="11" t="str">
        <f>IFERROR(INDEX(lvl_4[],MATCH(L86,lvl_4[ID],0),MATCH(TEXT(K86,"##0"),lvl_4[#Headers],0)),"Нет")</f>
        <v>Комбинации</v>
      </c>
      <c r="G86" s="11" t="str">
        <f>IFERROR(INDEX(lvl_5[],MATCH(M86,lvl_5[ID],0),MATCH(_xlfn.CONCAT(TEXT(K86,"##0"),"_",TEXT(L86,"##0")),lvl_5[#Headers],0)),"Нет")</f>
        <v>Нет</v>
      </c>
      <c r="H86" s="11" t="str">
        <f>IFERROR(INDEX(lvl_6[],MATCH(N86,lvl_6[ID],0),MATCH(_xlfn.CONCAT(K86,"_",L86,"_",M86),lvl_6[#Headers],0)),"Нет")</f>
        <v>Нет</v>
      </c>
      <c r="I86" s="12">
        <v>1</v>
      </c>
      <c r="J86" s="12">
        <v>2</v>
      </c>
      <c r="K86" s="12">
        <v>2</v>
      </c>
      <c r="L86" s="12">
        <v>2</v>
      </c>
      <c r="M86" s="12">
        <v>0</v>
      </c>
      <c r="N86" s="12">
        <v>0</v>
      </c>
      <c r="O86" s="12">
        <f>COUNTIF($P$2:P86,P86)</f>
        <v>83</v>
      </c>
      <c r="P86" s="12" t="str">
        <f t="shared" si="4"/>
        <v>122020000</v>
      </c>
      <c r="Q86" s="12" t="str">
        <f t="shared" si="5"/>
        <v>1220200000083</v>
      </c>
      <c r="R86" s="20" t="s">
        <v>1157</v>
      </c>
      <c r="S86" s="20" t="s">
        <v>1158</v>
      </c>
      <c r="AX86" s="12">
        <v>1</v>
      </c>
      <c r="BA86" s="12" t="s">
        <v>903</v>
      </c>
      <c r="BG86" s="21">
        <v>1</v>
      </c>
      <c r="BJ86" s="12">
        <v>1</v>
      </c>
    </row>
    <row r="87" spans="1:63" ht="45" x14ac:dyDescent="0.25">
      <c r="A87" s="12">
        <v>1</v>
      </c>
      <c r="B87" s="11" t="str">
        <f t="shared" si="3"/>
        <v>Общий расчет. Ци Мень. Анализ Дворца. Комбинации. Нет. Нет</v>
      </c>
      <c r="C87" s="11" t="str">
        <f>IFERROR(VLOOKUP(I87,lvl_1[],2,FALSE),"Нет")</f>
        <v>Общий расчет</v>
      </c>
      <c r="D87" s="11" t="str">
        <f>IFERROR(VLOOKUP(Rule!J87,lvl_2[],2,FALSE),"Нет")</f>
        <v>Ци Мень</v>
      </c>
      <c r="E87" s="11" t="str">
        <f>IFERROR(VLOOKUP(Rule!K87,lvl_3[],2,FALSE),"Нет")</f>
        <v>Анализ Дворца</v>
      </c>
      <c r="F87" s="11" t="str">
        <f>IFERROR(INDEX(lvl_4[],MATCH(L87,lvl_4[ID],0),MATCH(TEXT(K87,"##0"),lvl_4[#Headers],0)),"Нет")</f>
        <v>Комбинации</v>
      </c>
      <c r="G87" s="11" t="str">
        <f>IFERROR(INDEX(lvl_5[],MATCH(M87,lvl_5[ID],0),MATCH(_xlfn.CONCAT(TEXT(K87,"##0"),"_",TEXT(L87,"##0")),lvl_5[#Headers],0)),"Нет")</f>
        <v>Нет</v>
      </c>
      <c r="H87" s="11" t="str">
        <f>IFERROR(INDEX(lvl_6[],MATCH(N87,lvl_6[ID],0),MATCH(_xlfn.CONCAT(K87,"_",L87,"_",M87),lvl_6[#Headers],0)),"Нет")</f>
        <v>Нет</v>
      </c>
      <c r="I87" s="12">
        <v>1</v>
      </c>
      <c r="J87" s="12">
        <v>2</v>
      </c>
      <c r="K87" s="12">
        <v>2</v>
      </c>
      <c r="L87" s="12">
        <v>2</v>
      </c>
      <c r="M87" s="12">
        <v>0</v>
      </c>
      <c r="N87" s="12">
        <v>0</v>
      </c>
      <c r="O87" s="12">
        <f>COUNTIF($P$2:P87,P87)</f>
        <v>84</v>
      </c>
      <c r="P87" s="12" t="str">
        <f t="shared" si="4"/>
        <v>122020000</v>
      </c>
      <c r="Q87" s="12" t="str">
        <f t="shared" si="5"/>
        <v>1220200000084</v>
      </c>
      <c r="R87" s="20" t="s">
        <v>1157</v>
      </c>
      <c r="S87" s="20" t="s">
        <v>1158</v>
      </c>
      <c r="AX87" s="12">
        <v>1</v>
      </c>
      <c r="BA87" s="12" t="s">
        <v>901</v>
      </c>
      <c r="BG87" s="21">
        <v>1</v>
      </c>
      <c r="BJ87" s="12">
        <v>1</v>
      </c>
    </row>
    <row r="88" spans="1:63" ht="30" x14ac:dyDescent="0.25">
      <c r="A88" s="12">
        <v>1</v>
      </c>
      <c r="B88" s="11" t="str">
        <f t="shared" si="3"/>
        <v>Общий расчет. Ци Мень. Анализ Дворца. Комбинации. Нет. Нет</v>
      </c>
      <c r="C88" s="11" t="str">
        <f>IFERROR(VLOOKUP(I88,lvl_1[],2,FALSE),"Нет")</f>
        <v>Общий расчет</v>
      </c>
      <c r="D88" s="11" t="str">
        <f>IFERROR(VLOOKUP(Rule!J88,lvl_2[],2,FALSE),"Нет")</f>
        <v>Ци Мень</v>
      </c>
      <c r="E88" s="11" t="str">
        <f>IFERROR(VLOOKUP(Rule!K88,lvl_3[],2,FALSE),"Нет")</f>
        <v>Анализ Дворца</v>
      </c>
      <c r="F88" s="11" t="str">
        <f>IFERROR(INDEX(lvl_4[],MATCH(L88,lvl_4[ID],0),MATCH(TEXT(K88,"##0"),lvl_4[#Headers],0)),"Нет")</f>
        <v>Комбинации</v>
      </c>
      <c r="G88" s="11" t="str">
        <f>IFERROR(INDEX(lvl_5[],MATCH(M88,lvl_5[ID],0),MATCH(_xlfn.CONCAT(TEXT(K88,"##0"),"_",TEXT(L88,"##0")),lvl_5[#Headers],0)),"Нет")</f>
        <v>Нет</v>
      </c>
      <c r="H88" s="11" t="str">
        <f>IFERROR(INDEX(lvl_6[],MATCH(N88,lvl_6[ID],0),MATCH(_xlfn.CONCAT(K88,"_",L88,"_",M88),lvl_6[#Headers],0)),"Нет")</f>
        <v>Нет</v>
      </c>
      <c r="I88" s="12">
        <v>1</v>
      </c>
      <c r="J88" s="12">
        <v>2</v>
      </c>
      <c r="K88" s="12">
        <v>2</v>
      </c>
      <c r="L88" s="12">
        <v>2</v>
      </c>
      <c r="M88" s="12">
        <v>0</v>
      </c>
      <c r="N88" s="12">
        <v>0</v>
      </c>
      <c r="O88" s="12">
        <f>COUNTIF($P$2:P88,P88)</f>
        <v>85</v>
      </c>
      <c r="P88" s="12" t="str">
        <f t="shared" si="4"/>
        <v>122020000</v>
      </c>
      <c r="Q88" s="12" t="str">
        <f t="shared" si="5"/>
        <v>1220200000085</v>
      </c>
      <c r="R88" s="20" t="s">
        <v>1159</v>
      </c>
      <c r="S88" s="20" t="s">
        <v>1160</v>
      </c>
      <c r="AZ88" s="12">
        <v>1</v>
      </c>
      <c r="BA88" s="12" t="s">
        <v>905</v>
      </c>
      <c r="BG88" s="21">
        <v>1</v>
      </c>
      <c r="BJ88" s="12">
        <v>1</v>
      </c>
    </row>
    <row r="89" spans="1:63" ht="30" x14ac:dyDescent="0.25">
      <c r="A89" s="12">
        <v>1</v>
      </c>
      <c r="B89" s="11" t="str">
        <f t="shared" si="3"/>
        <v>Общий расчет. Ци Мень. Анализ Дворца. Комбинации. Нет. Нет</v>
      </c>
      <c r="C89" s="11" t="str">
        <f>IFERROR(VLOOKUP(I89,lvl_1[],2,FALSE),"Нет")</f>
        <v>Общий расчет</v>
      </c>
      <c r="D89" s="11" t="str">
        <f>IFERROR(VLOOKUP(Rule!J89,lvl_2[],2,FALSE),"Нет")</f>
        <v>Ци Мень</v>
      </c>
      <c r="E89" s="11" t="str">
        <f>IFERROR(VLOOKUP(Rule!K89,lvl_3[],2,FALSE),"Нет")</f>
        <v>Анализ Дворца</v>
      </c>
      <c r="F89" s="11" t="str">
        <f>IFERROR(INDEX(lvl_4[],MATCH(L89,lvl_4[ID],0),MATCH(TEXT(K89,"##0"),lvl_4[#Headers],0)),"Нет")</f>
        <v>Комбинации</v>
      </c>
      <c r="G89" s="11" t="str">
        <f>IFERROR(INDEX(lvl_5[],MATCH(M89,lvl_5[ID],0),MATCH(_xlfn.CONCAT(TEXT(K89,"##0"),"_",TEXT(L89,"##0")),lvl_5[#Headers],0)),"Нет")</f>
        <v>Нет</v>
      </c>
      <c r="H89" s="11" t="str">
        <f>IFERROR(INDEX(lvl_6[],MATCH(N89,lvl_6[ID],0),MATCH(_xlfn.CONCAT(K89,"_",L89,"_",M89),lvl_6[#Headers],0)),"Нет")</f>
        <v>Нет</v>
      </c>
      <c r="I89" s="12">
        <v>1</v>
      </c>
      <c r="J89" s="12">
        <v>2</v>
      </c>
      <c r="K89" s="12">
        <v>2</v>
      </c>
      <c r="L89" s="12">
        <v>2</v>
      </c>
      <c r="M89" s="12">
        <v>0</v>
      </c>
      <c r="N89" s="12">
        <v>0</v>
      </c>
      <c r="O89" s="12">
        <f>COUNTIF($P$2:P89,P89)</f>
        <v>86</v>
      </c>
      <c r="P89" s="12" t="str">
        <f t="shared" si="4"/>
        <v>122020000</v>
      </c>
      <c r="Q89" s="12" t="str">
        <f t="shared" si="5"/>
        <v>1220200000086</v>
      </c>
      <c r="R89" s="20" t="s">
        <v>1159</v>
      </c>
      <c r="S89" s="20" t="s">
        <v>1160</v>
      </c>
      <c r="AZ89" s="12">
        <v>1</v>
      </c>
      <c r="BA89" s="12" t="s">
        <v>903</v>
      </c>
      <c r="BG89" s="21">
        <v>1</v>
      </c>
      <c r="BJ89" s="12">
        <v>1</v>
      </c>
    </row>
    <row r="90" spans="1:63" ht="30" x14ac:dyDescent="0.25">
      <c r="A90" s="12">
        <v>1</v>
      </c>
      <c r="B90" s="11" t="str">
        <f t="shared" si="3"/>
        <v>Общий расчет. Ци Мень. Анализ Дворца. Комбинации. Нет. Нет</v>
      </c>
      <c r="C90" s="11" t="str">
        <f>IFERROR(VLOOKUP(I90,lvl_1[],2,FALSE),"Нет")</f>
        <v>Общий расчет</v>
      </c>
      <c r="D90" s="11" t="str">
        <f>IFERROR(VLOOKUP(Rule!J90,lvl_2[],2,FALSE),"Нет")</f>
        <v>Ци Мень</v>
      </c>
      <c r="E90" s="11" t="str">
        <f>IFERROR(VLOOKUP(Rule!K90,lvl_3[],2,FALSE),"Нет")</f>
        <v>Анализ Дворца</v>
      </c>
      <c r="F90" s="11" t="str">
        <f>IFERROR(INDEX(lvl_4[],MATCH(L90,lvl_4[ID],0),MATCH(TEXT(K90,"##0"),lvl_4[#Headers],0)),"Нет")</f>
        <v>Комбинации</v>
      </c>
      <c r="G90" s="11" t="str">
        <f>IFERROR(INDEX(lvl_5[],MATCH(M90,lvl_5[ID],0),MATCH(_xlfn.CONCAT(TEXT(K90,"##0"),"_",TEXT(L90,"##0")),lvl_5[#Headers],0)),"Нет")</f>
        <v>Нет</v>
      </c>
      <c r="H90" s="11" t="str">
        <f>IFERROR(INDEX(lvl_6[],MATCH(N90,lvl_6[ID],0),MATCH(_xlfn.CONCAT(K90,"_",L90,"_",M90),lvl_6[#Headers],0)),"Нет")</f>
        <v>Нет</v>
      </c>
      <c r="I90" s="12">
        <v>1</v>
      </c>
      <c r="J90" s="12">
        <v>2</v>
      </c>
      <c r="K90" s="12">
        <v>2</v>
      </c>
      <c r="L90" s="12">
        <v>2</v>
      </c>
      <c r="M90" s="12">
        <v>0</v>
      </c>
      <c r="N90" s="12">
        <v>0</v>
      </c>
      <c r="O90" s="12">
        <f>COUNTIF($P$2:P90,P90)</f>
        <v>87</v>
      </c>
      <c r="P90" s="12" t="str">
        <f t="shared" si="4"/>
        <v>122020000</v>
      </c>
      <c r="Q90" s="12" t="str">
        <f t="shared" si="5"/>
        <v>1220200000087</v>
      </c>
      <c r="R90" s="20" t="s">
        <v>1159</v>
      </c>
      <c r="S90" s="20" t="s">
        <v>1160</v>
      </c>
      <c r="AZ90" s="12">
        <v>1</v>
      </c>
      <c r="BA90" s="12" t="s">
        <v>901</v>
      </c>
      <c r="BG90" s="21">
        <v>1</v>
      </c>
      <c r="BJ90" s="12">
        <v>1</v>
      </c>
    </row>
    <row r="91" spans="1:63" ht="75" x14ac:dyDescent="0.25">
      <c r="A91" s="12">
        <v>1</v>
      </c>
      <c r="B91" s="11" t="str">
        <f t="shared" si="3"/>
        <v>Общий расчет. Ци Мень. Анализ Дворца. Комбинации. Нет. Нет</v>
      </c>
      <c r="C91" s="11" t="str">
        <f>IFERROR(VLOOKUP(I91,lvl_1[],2,FALSE),"Нет")</f>
        <v>Общий расчет</v>
      </c>
      <c r="D91" s="11" t="str">
        <f>IFERROR(VLOOKUP(Rule!J91,lvl_2[],2,FALSE),"Нет")</f>
        <v>Ци Мень</v>
      </c>
      <c r="E91" s="11" t="str">
        <f>IFERROR(VLOOKUP(Rule!K91,lvl_3[],2,FALSE),"Нет")</f>
        <v>Анализ Дворца</v>
      </c>
      <c r="F91" s="11" t="str">
        <f>IFERROR(INDEX(lvl_4[],MATCH(L91,lvl_4[ID],0),MATCH(TEXT(K91,"##0"),lvl_4[#Headers],0)),"Нет")</f>
        <v>Комбинации</v>
      </c>
      <c r="G91" s="11" t="str">
        <f>IFERROR(INDEX(lvl_5[],MATCH(M91,lvl_5[ID],0),MATCH(_xlfn.CONCAT(TEXT(K91,"##0"),"_",TEXT(L91,"##0")),lvl_5[#Headers],0)),"Нет")</f>
        <v>Нет</v>
      </c>
      <c r="H91" s="11" t="str">
        <f>IFERROR(INDEX(lvl_6[],MATCH(N91,lvl_6[ID],0),MATCH(_xlfn.CONCAT(K91,"_",L91,"_",M91),lvl_6[#Headers],0)),"Нет")</f>
        <v>Нет</v>
      </c>
      <c r="I91" s="12">
        <v>1</v>
      </c>
      <c r="J91" s="12">
        <v>2</v>
      </c>
      <c r="K91" s="12">
        <v>2</v>
      </c>
      <c r="L91" s="12">
        <v>2</v>
      </c>
      <c r="M91" s="12">
        <v>0</v>
      </c>
      <c r="N91" s="12">
        <v>0</v>
      </c>
      <c r="O91" s="12">
        <f>COUNTIF($P$2:P91,P91)</f>
        <v>88</v>
      </c>
      <c r="P91" s="12" t="str">
        <f t="shared" si="4"/>
        <v>122020000</v>
      </c>
      <c r="Q91" s="12" t="str">
        <f t="shared" si="5"/>
        <v>1220200000088</v>
      </c>
      <c r="R91" s="20" t="s">
        <v>1192</v>
      </c>
      <c r="S91" s="20" t="s">
        <v>1161</v>
      </c>
      <c r="AW91" s="12">
        <v>2</v>
      </c>
      <c r="AY91" s="12" t="s">
        <v>910</v>
      </c>
      <c r="BG91" s="21">
        <v>-1</v>
      </c>
      <c r="BJ91" s="12">
        <v>1</v>
      </c>
    </row>
    <row r="92" spans="1:63" ht="75" x14ac:dyDescent="0.25">
      <c r="A92" s="12">
        <v>1</v>
      </c>
      <c r="B92" s="11" t="str">
        <f t="shared" si="3"/>
        <v>Общий расчет. Ци Мень. Анализ Дворца. Комбинации. Нет. Нет</v>
      </c>
      <c r="C92" s="11" t="str">
        <f>IFERROR(VLOOKUP(I92,lvl_1[],2,FALSE),"Нет")</f>
        <v>Общий расчет</v>
      </c>
      <c r="D92" s="11" t="str">
        <f>IFERROR(VLOOKUP(Rule!J92,lvl_2[],2,FALSE),"Нет")</f>
        <v>Ци Мень</v>
      </c>
      <c r="E92" s="11" t="str">
        <f>IFERROR(VLOOKUP(Rule!K92,lvl_3[],2,FALSE),"Нет")</f>
        <v>Анализ Дворца</v>
      </c>
      <c r="F92" s="11" t="str">
        <f>IFERROR(INDEX(lvl_4[],MATCH(L92,lvl_4[ID],0),MATCH(TEXT(K92,"##0"),lvl_4[#Headers],0)),"Нет")</f>
        <v>Комбинации</v>
      </c>
      <c r="G92" s="11" t="str">
        <f>IFERROR(INDEX(lvl_5[],MATCH(M92,lvl_5[ID],0),MATCH(_xlfn.CONCAT(TEXT(K92,"##0"),"_",TEXT(L92,"##0")),lvl_5[#Headers],0)),"Нет")</f>
        <v>Нет</v>
      </c>
      <c r="H92" s="11" t="str">
        <f>IFERROR(INDEX(lvl_6[],MATCH(N92,lvl_6[ID],0),MATCH(_xlfn.CONCAT(K92,"_",L92,"_",M92),lvl_6[#Headers],0)),"Нет")</f>
        <v>Нет</v>
      </c>
      <c r="I92" s="12">
        <v>1</v>
      </c>
      <c r="J92" s="12">
        <v>2</v>
      </c>
      <c r="K92" s="12">
        <v>2</v>
      </c>
      <c r="L92" s="12">
        <v>2</v>
      </c>
      <c r="M92" s="12">
        <v>0</v>
      </c>
      <c r="N92" s="12">
        <v>0</v>
      </c>
      <c r="O92" s="12">
        <f>COUNTIF($P$2:P92,P92)</f>
        <v>89</v>
      </c>
      <c r="P92" s="12" t="str">
        <f t="shared" si="4"/>
        <v>122020000</v>
      </c>
      <c r="Q92" s="12" t="str">
        <f t="shared" si="5"/>
        <v>1220200000089</v>
      </c>
      <c r="R92" s="20" t="s">
        <v>1192</v>
      </c>
      <c r="S92" s="20" t="s">
        <v>1161</v>
      </c>
      <c r="AW92" s="12">
        <v>8</v>
      </c>
      <c r="AY92" s="12" t="s">
        <v>916</v>
      </c>
      <c r="BG92" s="21">
        <v>-1</v>
      </c>
      <c r="BJ92" s="12">
        <v>1</v>
      </c>
    </row>
    <row r="93" spans="1:63" ht="75" x14ac:dyDescent="0.25">
      <c r="A93" s="12">
        <v>1</v>
      </c>
      <c r="B93" s="11" t="str">
        <f t="shared" si="3"/>
        <v>Общий расчет. Ци Мень. Анализ Дворца. Комбинации. Нет. Нет</v>
      </c>
      <c r="C93" s="11" t="str">
        <f>IFERROR(VLOOKUP(I93,lvl_1[],2,FALSE),"Нет")</f>
        <v>Общий расчет</v>
      </c>
      <c r="D93" s="11" t="str">
        <f>IFERROR(VLOOKUP(Rule!J93,lvl_2[],2,FALSE),"Нет")</f>
        <v>Ци Мень</v>
      </c>
      <c r="E93" s="11" t="str">
        <f>IFERROR(VLOOKUP(Rule!K93,lvl_3[],2,FALSE),"Нет")</f>
        <v>Анализ Дворца</v>
      </c>
      <c r="F93" s="11" t="str">
        <f>IFERROR(INDEX(lvl_4[],MATCH(L93,lvl_4[ID],0),MATCH(TEXT(K93,"##0"),lvl_4[#Headers],0)),"Нет")</f>
        <v>Комбинации</v>
      </c>
      <c r="G93" s="11" t="str">
        <f>IFERROR(INDEX(lvl_5[],MATCH(M93,lvl_5[ID],0),MATCH(_xlfn.CONCAT(TEXT(K93,"##0"),"_",TEXT(L93,"##0")),lvl_5[#Headers],0)),"Нет")</f>
        <v>Нет</v>
      </c>
      <c r="H93" s="11" t="str">
        <f>IFERROR(INDEX(lvl_6[],MATCH(N93,lvl_6[ID],0),MATCH(_xlfn.CONCAT(K93,"_",L93,"_",M93),lvl_6[#Headers],0)),"Нет")</f>
        <v>Нет</v>
      </c>
      <c r="I93" s="12">
        <v>1</v>
      </c>
      <c r="J93" s="12">
        <v>2</v>
      </c>
      <c r="K93" s="12">
        <v>2</v>
      </c>
      <c r="L93" s="12">
        <v>2</v>
      </c>
      <c r="M93" s="12">
        <v>0</v>
      </c>
      <c r="N93" s="12">
        <v>0</v>
      </c>
      <c r="O93" s="12">
        <f>COUNTIF($P$2:P93,P93)</f>
        <v>90</v>
      </c>
      <c r="P93" s="12" t="str">
        <f t="shared" si="4"/>
        <v>122020000</v>
      </c>
      <c r="Q93" s="12" t="str">
        <f t="shared" si="5"/>
        <v>1220200000090</v>
      </c>
      <c r="R93" s="20" t="s">
        <v>1192</v>
      </c>
      <c r="S93" s="20" t="s">
        <v>1161</v>
      </c>
      <c r="AW93" s="12">
        <v>8</v>
      </c>
      <c r="AY93" s="12" t="s">
        <v>908</v>
      </c>
      <c r="BG93" s="21">
        <v>-1</v>
      </c>
      <c r="BJ93" s="12">
        <v>1</v>
      </c>
    </row>
    <row r="94" spans="1:63" ht="30" x14ac:dyDescent="0.25">
      <c r="A94" s="12">
        <v>1</v>
      </c>
      <c r="B94" s="11" t="str">
        <f t="shared" si="3"/>
        <v>Общий расчет. Ци Мень. Анализ Дворца. Комбинации. Нет. Нет</v>
      </c>
      <c r="C94" s="11" t="str">
        <f>IFERROR(VLOOKUP(I94,lvl_1[],2,FALSE),"Нет")</f>
        <v>Общий расчет</v>
      </c>
      <c r="D94" s="11" t="str">
        <f>IFERROR(VLOOKUP(Rule!J94,lvl_2[],2,FALSE),"Нет")</f>
        <v>Ци Мень</v>
      </c>
      <c r="E94" s="11" t="str">
        <f>IFERROR(VLOOKUP(Rule!K94,lvl_3[],2,FALSE),"Нет")</f>
        <v>Анализ Дворца</v>
      </c>
      <c r="F94" s="11" t="str">
        <f>IFERROR(INDEX(lvl_4[],MATCH(L94,lvl_4[ID],0),MATCH(TEXT(K94,"##0"),lvl_4[#Headers],0)),"Нет")</f>
        <v>Комбинации</v>
      </c>
      <c r="G94" s="11" t="str">
        <f>IFERROR(INDEX(lvl_5[],MATCH(M94,lvl_5[ID],0),MATCH(_xlfn.CONCAT(TEXT(K94,"##0"),"_",TEXT(L94,"##0")),lvl_5[#Headers],0)),"Нет")</f>
        <v>Нет</v>
      </c>
      <c r="H94" s="11" t="str">
        <f>IFERROR(INDEX(lvl_6[],MATCH(N94,lvl_6[ID],0),MATCH(_xlfn.CONCAT(K94,"_",L94,"_",M94),lvl_6[#Headers],0)),"Нет")</f>
        <v>Нет</v>
      </c>
      <c r="I94" s="12">
        <v>1</v>
      </c>
      <c r="J94" s="12">
        <v>2</v>
      </c>
      <c r="K94" s="12">
        <v>2</v>
      </c>
      <c r="L94" s="12">
        <v>2</v>
      </c>
      <c r="M94" s="12">
        <v>0</v>
      </c>
      <c r="N94" s="12">
        <v>0</v>
      </c>
      <c r="O94" s="12">
        <f>COUNTIF($P$2:P94,P94)</f>
        <v>91</v>
      </c>
      <c r="P94" s="12" t="str">
        <f t="shared" si="4"/>
        <v>122020000</v>
      </c>
      <c r="Q94" s="12" t="str">
        <f t="shared" si="5"/>
        <v>1220200000091</v>
      </c>
      <c r="R94" s="20" t="s">
        <v>1162</v>
      </c>
      <c r="S94" s="20" t="s">
        <v>1163</v>
      </c>
      <c r="AW94" s="12">
        <v>8</v>
      </c>
      <c r="AY94" s="12" t="s">
        <v>905</v>
      </c>
      <c r="BG94" s="21" t="s">
        <v>2277</v>
      </c>
      <c r="BJ94" s="12">
        <v>1</v>
      </c>
      <c r="BK94" s="12">
        <v>1</v>
      </c>
    </row>
    <row r="95" spans="1:63" ht="30" x14ac:dyDescent="0.25">
      <c r="A95" s="12">
        <v>1</v>
      </c>
      <c r="B95" s="11" t="str">
        <f t="shared" si="3"/>
        <v>Общий расчет. Ци Мень. Анализ Дворца. Комбинации. Нет. Нет</v>
      </c>
      <c r="C95" s="11" t="str">
        <f>IFERROR(VLOOKUP(I95,lvl_1[],2,FALSE),"Нет")</f>
        <v>Общий расчет</v>
      </c>
      <c r="D95" s="11" t="str">
        <f>IFERROR(VLOOKUP(Rule!J95,lvl_2[],2,FALSE),"Нет")</f>
        <v>Ци Мень</v>
      </c>
      <c r="E95" s="11" t="str">
        <f>IFERROR(VLOOKUP(Rule!K95,lvl_3[],2,FALSE),"Нет")</f>
        <v>Анализ Дворца</v>
      </c>
      <c r="F95" s="11" t="str">
        <f>IFERROR(INDEX(lvl_4[],MATCH(L95,lvl_4[ID],0),MATCH(TEXT(K95,"##0"),lvl_4[#Headers],0)),"Нет")</f>
        <v>Комбинации</v>
      </c>
      <c r="G95" s="11" t="str">
        <f>IFERROR(INDEX(lvl_5[],MATCH(M95,lvl_5[ID],0),MATCH(_xlfn.CONCAT(TEXT(K95,"##0"),"_",TEXT(L95,"##0")),lvl_5[#Headers],0)),"Нет")</f>
        <v>Нет</v>
      </c>
      <c r="H95" s="11" t="str">
        <f>IFERROR(INDEX(lvl_6[],MATCH(N95,lvl_6[ID],0),MATCH(_xlfn.CONCAT(K95,"_",L95,"_",M95),lvl_6[#Headers],0)),"Нет")</f>
        <v>Нет</v>
      </c>
      <c r="I95" s="12">
        <v>1</v>
      </c>
      <c r="J95" s="12">
        <v>2</v>
      </c>
      <c r="K95" s="12">
        <v>2</v>
      </c>
      <c r="L95" s="12">
        <v>2</v>
      </c>
      <c r="M95" s="12">
        <v>0</v>
      </c>
      <c r="N95" s="12">
        <v>0</v>
      </c>
      <c r="O95" s="12">
        <f>COUNTIF($P$2:P95,P95)</f>
        <v>92</v>
      </c>
      <c r="P95" s="12" t="str">
        <f t="shared" si="4"/>
        <v>122020000</v>
      </c>
      <c r="Q95" s="12" t="str">
        <f t="shared" si="5"/>
        <v>1220200000092</v>
      </c>
      <c r="R95" s="20" t="s">
        <v>1162</v>
      </c>
      <c r="S95" s="20" t="s">
        <v>1163</v>
      </c>
      <c r="AW95" s="12">
        <v>2</v>
      </c>
      <c r="AY95" s="12" t="s">
        <v>901</v>
      </c>
      <c r="BG95" s="21" t="s">
        <v>2277</v>
      </c>
      <c r="BJ95" s="12">
        <v>1</v>
      </c>
      <c r="BK95" s="12">
        <v>1</v>
      </c>
    </row>
    <row r="96" spans="1:63" ht="30" x14ac:dyDescent="0.25">
      <c r="A96" s="12">
        <v>1</v>
      </c>
      <c r="B96" s="11" t="str">
        <f t="shared" si="3"/>
        <v>Общий расчет. Ци Мень. Анализ Дворца. Комбинации. Нет. Нет</v>
      </c>
      <c r="C96" s="11" t="str">
        <f>IFERROR(VLOOKUP(I96,lvl_1[],2,FALSE),"Нет")</f>
        <v>Общий расчет</v>
      </c>
      <c r="D96" s="11" t="str">
        <f>IFERROR(VLOOKUP(Rule!J96,lvl_2[],2,FALSE),"Нет")</f>
        <v>Ци Мень</v>
      </c>
      <c r="E96" s="11" t="str">
        <f>IFERROR(VLOOKUP(Rule!K96,lvl_3[],2,FALSE),"Нет")</f>
        <v>Анализ Дворца</v>
      </c>
      <c r="F96" s="11" t="str">
        <f>IFERROR(INDEX(lvl_4[],MATCH(L96,lvl_4[ID],0),MATCH(TEXT(K96,"##0"),lvl_4[#Headers],0)),"Нет")</f>
        <v>Комбинации</v>
      </c>
      <c r="G96" s="11" t="str">
        <f>IFERROR(INDEX(lvl_5[],MATCH(M96,lvl_5[ID],0),MATCH(_xlfn.CONCAT(TEXT(K96,"##0"),"_",TEXT(L96,"##0")),lvl_5[#Headers],0)),"Нет")</f>
        <v>Нет</v>
      </c>
      <c r="H96" s="11" t="str">
        <f>IFERROR(INDEX(lvl_6[],MATCH(N96,lvl_6[ID],0),MATCH(_xlfn.CONCAT(K96,"_",L96,"_",M96),lvl_6[#Headers],0)),"Нет")</f>
        <v>Нет</v>
      </c>
      <c r="I96" s="12">
        <v>1</v>
      </c>
      <c r="J96" s="12">
        <v>2</v>
      </c>
      <c r="K96" s="12">
        <v>2</v>
      </c>
      <c r="L96" s="12">
        <v>2</v>
      </c>
      <c r="M96" s="12">
        <v>0</v>
      </c>
      <c r="N96" s="12">
        <v>0</v>
      </c>
      <c r="O96" s="12">
        <f>COUNTIF($P$2:P96,P96)</f>
        <v>93</v>
      </c>
      <c r="P96" s="12" t="str">
        <f t="shared" si="4"/>
        <v>122020000</v>
      </c>
      <c r="Q96" s="12" t="str">
        <f t="shared" si="5"/>
        <v>1220200000093</v>
      </c>
      <c r="R96" s="20" t="s">
        <v>1162</v>
      </c>
      <c r="S96" s="20" t="s">
        <v>1163</v>
      </c>
      <c r="AW96" s="12">
        <v>6</v>
      </c>
      <c r="AY96" s="12" t="s">
        <v>903</v>
      </c>
      <c r="BG96" s="21" t="s">
        <v>2277</v>
      </c>
      <c r="BJ96" s="12">
        <v>1</v>
      </c>
      <c r="BK96" s="12">
        <v>1</v>
      </c>
    </row>
    <row r="97" spans="1:62" ht="30" x14ac:dyDescent="0.25">
      <c r="A97" s="12">
        <v>1</v>
      </c>
      <c r="B97" s="11" t="str">
        <f t="shared" si="3"/>
        <v>Общий расчет. Ци Мень. Анализ Дворца. Комбинации. Нет. Нет</v>
      </c>
      <c r="C97" s="11" t="str">
        <f>IFERROR(VLOOKUP(I97,lvl_1[],2,FALSE),"Нет")</f>
        <v>Общий расчет</v>
      </c>
      <c r="D97" s="11" t="str">
        <f>IFERROR(VLOOKUP(Rule!J97,lvl_2[],2,FALSE),"Нет")</f>
        <v>Ци Мень</v>
      </c>
      <c r="E97" s="11" t="str">
        <f>IFERROR(VLOOKUP(Rule!K97,lvl_3[],2,FALSE),"Нет")</f>
        <v>Анализ Дворца</v>
      </c>
      <c r="F97" s="11" t="str">
        <f>IFERROR(INDEX(lvl_4[],MATCH(L97,lvl_4[ID],0),MATCH(TEXT(K97,"##0"),lvl_4[#Headers],0)),"Нет")</f>
        <v>Комбинации</v>
      </c>
      <c r="G97" s="11" t="str">
        <f>IFERROR(INDEX(lvl_5[],MATCH(M97,lvl_5[ID],0),MATCH(_xlfn.CONCAT(TEXT(K97,"##0"),"_",TEXT(L97,"##0")),lvl_5[#Headers],0)),"Нет")</f>
        <v>Нет</v>
      </c>
      <c r="H97" s="11" t="str">
        <f>IFERROR(INDEX(lvl_6[],MATCH(N97,lvl_6[ID],0),MATCH(_xlfn.CONCAT(K97,"_",L97,"_",M97),lvl_6[#Headers],0)),"Нет")</f>
        <v>Нет</v>
      </c>
      <c r="I97" s="12">
        <v>1</v>
      </c>
      <c r="J97" s="12">
        <v>2</v>
      </c>
      <c r="K97" s="12">
        <v>2</v>
      </c>
      <c r="L97" s="12">
        <v>2</v>
      </c>
      <c r="M97" s="12">
        <v>0</v>
      </c>
      <c r="N97" s="12">
        <v>0</v>
      </c>
      <c r="O97" s="12">
        <f>COUNTIF($P$2:P97,P97)</f>
        <v>94</v>
      </c>
      <c r="P97" s="12" t="str">
        <f t="shared" si="4"/>
        <v>122020000</v>
      </c>
      <c r="Q97" s="12" t="str">
        <f t="shared" si="5"/>
        <v>1220200000094</v>
      </c>
      <c r="R97" s="20" t="s">
        <v>1164</v>
      </c>
      <c r="S97" s="20" t="s">
        <v>1165</v>
      </c>
      <c r="AW97" s="12">
        <v>4</v>
      </c>
      <c r="BB97" s="12" t="s">
        <v>19</v>
      </c>
      <c r="BG97" s="21" t="s">
        <v>2277</v>
      </c>
      <c r="BJ97" s="12">
        <v>1</v>
      </c>
    </row>
    <row r="98" spans="1:62" ht="30" x14ac:dyDescent="0.25">
      <c r="A98" s="12">
        <v>1</v>
      </c>
      <c r="B98" s="11" t="str">
        <f t="shared" si="3"/>
        <v>Общий расчет. Ци Мень. Анализ Дворца. Комбинации. Нет. Нет</v>
      </c>
      <c r="C98" s="11" t="str">
        <f>IFERROR(VLOOKUP(I98,lvl_1[],2,FALSE),"Нет")</f>
        <v>Общий расчет</v>
      </c>
      <c r="D98" s="11" t="str">
        <f>IFERROR(VLOOKUP(Rule!J98,lvl_2[],2,FALSE),"Нет")</f>
        <v>Ци Мень</v>
      </c>
      <c r="E98" s="11" t="str">
        <f>IFERROR(VLOOKUP(Rule!K98,lvl_3[],2,FALSE),"Нет")</f>
        <v>Анализ Дворца</v>
      </c>
      <c r="F98" s="11" t="str">
        <f>IFERROR(INDEX(lvl_4[],MATCH(L98,lvl_4[ID],0),MATCH(TEXT(K98,"##0"),lvl_4[#Headers],0)),"Нет")</f>
        <v>Комбинации</v>
      </c>
      <c r="G98" s="11" t="str">
        <f>IFERROR(INDEX(lvl_5[],MATCH(M98,lvl_5[ID],0),MATCH(_xlfn.CONCAT(TEXT(K98,"##0"),"_",TEXT(L98,"##0")),lvl_5[#Headers],0)),"Нет")</f>
        <v>Нет</v>
      </c>
      <c r="H98" s="11" t="str">
        <f>IFERROR(INDEX(lvl_6[],MATCH(N98,lvl_6[ID],0),MATCH(_xlfn.CONCAT(K98,"_",L98,"_",M98),lvl_6[#Headers],0)),"Нет")</f>
        <v>Нет</v>
      </c>
      <c r="I98" s="12">
        <v>1</v>
      </c>
      <c r="J98" s="12">
        <v>2</v>
      </c>
      <c r="K98" s="12">
        <v>2</v>
      </c>
      <c r="L98" s="12">
        <v>2</v>
      </c>
      <c r="M98" s="12">
        <v>0</v>
      </c>
      <c r="N98" s="12">
        <v>0</v>
      </c>
      <c r="O98" s="12">
        <f>COUNTIF($P$2:P98,P98)</f>
        <v>95</v>
      </c>
      <c r="P98" s="12" t="str">
        <f t="shared" si="4"/>
        <v>122020000</v>
      </c>
      <c r="Q98" s="12" t="str">
        <f t="shared" si="5"/>
        <v>1220200000095</v>
      </c>
      <c r="R98" s="20" t="s">
        <v>1164</v>
      </c>
      <c r="S98" s="20" t="s">
        <v>1165</v>
      </c>
      <c r="AW98" s="12">
        <v>9</v>
      </c>
      <c r="BB98" s="12" t="s">
        <v>22</v>
      </c>
      <c r="BG98" s="21" t="s">
        <v>2277</v>
      </c>
      <c r="BJ98" s="12">
        <v>1</v>
      </c>
    </row>
    <row r="99" spans="1:62" ht="30" x14ac:dyDescent="0.25">
      <c r="A99" s="12">
        <v>1</v>
      </c>
      <c r="B99" s="11" t="str">
        <f t="shared" si="3"/>
        <v>Общий расчет. Ци Мень. Анализ Дворца. Комбинации. Нет. Нет</v>
      </c>
      <c r="C99" s="11" t="str">
        <f>IFERROR(VLOOKUP(I99,lvl_1[],2,FALSE),"Нет")</f>
        <v>Общий расчет</v>
      </c>
      <c r="D99" s="11" t="str">
        <f>IFERROR(VLOOKUP(Rule!J99,lvl_2[],2,FALSE),"Нет")</f>
        <v>Ци Мень</v>
      </c>
      <c r="E99" s="11" t="str">
        <f>IFERROR(VLOOKUP(Rule!K99,lvl_3[],2,FALSE),"Нет")</f>
        <v>Анализ Дворца</v>
      </c>
      <c r="F99" s="11" t="str">
        <f>IFERROR(INDEX(lvl_4[],MATCH(L99,lvl_4[ID],0),MATCH(TEXT(K99,"##0"),lvl_4[#Headers],0)),"Нет")</f>
        <v>Комбинации</v>
      </c>
      <c r="G99" s="11" t="str">
        <f>IFERROR(INDEX(lvl_5[],MATCH(M99,lvl_5[ID],0),MATCH(_xlfn.CONCAT(TEXT(K99,"##0"),"_",TEXT(L99,"##0")),lvl_5[#Headers],0)),"Нет")</f>
        <v>Нет</v>
      </c>
      <c r="H99" s="11" t="str">
        <f>IFERROR(INDEX(lvl_6[],MATCH(N99,lvl_6[ID],0),MATCH(_xlfn.CONCAT(K99,"_",L99,"_",M99),lvl_6[#Headers],0)),"Нет")</f>
        <v>Нет</v>
      </c>
      <c r="I99" s="12">
        <v>1</v>
      </c>
      <c r="J99" s="12">
        <v>2</v>
      </c>
      <c r="K99" s="12">
        <v>2</v>
      </c>
      <c r="L99" s="12">
        <v>2</v>
      </c>
      <c r="M99" s="12">
        <v>0</v>
      </c>
      <c r="N99" s="12">
        <v>0</v>
      </c>
      <c r="O99" s="12">
        <f>COUNTIF($P$2:P99,P99)</f>
        <v>96</v>
      </c>
      <c r="P99" s="12" t="str">
        <f t="shared" si="4"/>
        <v>122020000</v>
      </c>
      <c r="Q99" s="12" t="str">
        <f t="shared" si="5"/>
        <v>1220200000096</v>
      </c>
      <c r="R99" s="20" t="s">
        <v>1164</v>
      </c>
      <c r="S99" s="20" t="s">
        <v>1165</v>
      </c>
      <c r="AW99" s="12">
        <v>2</v>
      </c>
      <c r="BB99" s="12" t="s">
        <v>26</v>
      </c>
      <c r="BG99" s="21" t="s">
        <v>2277</v>
      </c>
      <c r="BJ99" s="12">
        <v>1</v>
      </c>
    </row>
    <row r="100" spans="1:62" ht="30" x14ac:dyDescent="0.25">
      <c r="A100" s="12">
        <v>1</v>
      </c>
      <c r="B100" s="11" t="str">
        <f t="shared" si="3"/>
        <v>Общий расчет. Ци Мень. Анализ Дворца. Комбинации. Нет. Нет</v>
      </c>
      <c r="C100" s="11" t="str">
        <f>IFERROR(VLOOKUP(I100,lvl_1[],2,FALSE),"Нет")</f>
        <v>Общий расчет</v>
      </c>
      <c r="D100" s="11" t="str">
        <f>IFERROR(VLOOKUP(Rule!J100,lvl_2[],2,FALSE),"Нет")</f>
        <v>Ци Мень</v>
      </c>
      <c r="E100" s="11" t="str">
        <f>IFERROR(VLOOKUP(Rule!K100,lvl_3[],2,FALSE),"Нет")</f>
        <v>Анализ Дворца</v>
      </c>
      <c r="F100" s="11" t="str">
        <f>IFERROR(INDEX(lvl_4[],MATCH(L100,lvl_4[ID],0),MATCH(TEXT(K100,"##0"),lvl_4[#Headers],0)),"Нет")</f>
        <v>Комбинации</v>
      </c>
      <c r="G100" s="11" t="str">
        <f>IFERROR(INDEX(lvl_5[],MATCH(M100,lvl_5[ID],0),MATCH(_xlfn.CONCAT(TEXT(K100,"##0"),"_",TEXT(L100,"##0")),lvl_5[#Headers],0)),"Нет")</f>
        <v>Нет</v>
      </c>
      <c r="H100" s="11" t="str">
        <f>IFERROR(INDEX(lvl_6[],MATCH(N100,lvl_6[ID],0),MATCH(_xlfn.CONCAT(K100,"_",L100,"_",M100),lvl_6[#Headers],0)),"Нет")</f>
        <v>Нет</v>
      </c>
      <c r="I100" s="12">
        <v>1</v>
      </c>
      <c r="J100" s="12">
        <v>2</v>
      </c>
      <c r="K100" s="12">
        <v>2</v>
      </c>
      <c r="L100" s="12">
        <v>2</v>
      </c>
      <c r="M100" s="12">
        <v>0</v>
      </c>
      <c r="N100" s="12">
        <v>0</v>
      </c>
      <c r="O100" s="12">
        <f>COUNTIF($P$2:P100,P100)</f>
        <v>97</v>
      </c>
      <c r="P100" s="12" t="str">
        <f t="shared" si="4"/>
        <v>122020000</v>
      </c>
      <c r="Q100" s="12" t="str">
        <f t="shared" si="5"/>
        <v>1220200000097</v>
      </c>
      <c r="R100" s="20" t="s">
        <v>1164</v>
      </c>
      <c r="S100" s="20" t="s">
        <v>1165</v>
      </c>
      <c r="AW100" s="12">
        <v>7</v>
      </c>
      <c r="BB100" s="12" t="s">
        <v>29</v>
      </c>
      <c r="BG100" s="21" t="s">
        <v>2277</v>
      </c>
      <c r="BJ100" s="12">
        <v>1</v>
      </c>
    </row>
    <row r="101" spans="1:62" ht="30" x14ac:dyDescent="0.25">
      <c r="A101" s="12">
        <v>1</v>
      </c>
      <c r="B101" s="11" t="str">
        <f t="shared" si="3"/>
        <v>Общий расчет. Ци Мень. Анализ Дворца. Комбинации. Нет. Нет</v>
      </c>
      <c r="C101" s="11" t="str">
        <f>IFERROR(VLOOKUP(I101,lvl_1[],2,FALSE),"Нет")</f>
        <v>Общий расчет</v>
      </c>
      <c r="D101" s="11" t="str">
        <f>IFERROR(VLOOKUP(Rule!J101,lvl_2[],2,FALSE),"Нет")</f>
        <v>Ци Мень</v>
      </c>
      <c r="E101" s="11" t="str">
        <f>IFERROR(VLOOKUP(Rule!K101,lvl_3[],2,FALSE),"Нет")</f>
        <v>Анализ Дворца</v>
      </c>
      <c r="F101" s="11" t="str">
        <f>IFERROR(INDEX(lvl_4[],MATCH(L101,lvl_4[ID],0),MATCH(TEXT(K101,"##0"),lvl_4[#Headers],0)),"Нет")</f>
        <v>Комбинации</v>
      </c>
      <c r="G101" s="11" t="str">
        <f>IFERROR(INDEX(lvl_5[],MATCH(M101,lvl_5[ID],0),MATCH(_xlfn.CONCAT(TEXT(K101,"##0"),"_",TEXT(L101,"##0")),lvl_5[#Headers],0)),"Нет")</f>
        <v>Нет</v>
      </c>
      <c r="H101" s="11" t="str">
        <f>IFERROR(INDEX(lvl_6[],MATCH(N101,lvl_6[ID],0),MATCH(_xlfn.CONCAT(K101,"_",L101,"_",M101),lvl_6[#Headers],0)),"Нет")</f>
        <v>Нет</v>
      </c>
      <c r="I101" s="12">
        <v>1</v>
      </c>
      <c r="J101" s="12">
        <v>2</v>
      </c>
      <c r="K101" s="12">
        <v>2</v>
      </c>
      <c r="L101" s="12">
        <v>2</v>
      </c>
      <c r="M101" s="12">
        <v>0</v>
      </c>
      <c r="N101" s="12">
        <v>0</v>
      </c>
      <c r="O101" s="12">
        <f>COUNTIF($P$2:P101,P101)</f>
        <v>98</v>
      </c>
      <c r="P101" s="12" t="str">
        <f t="shared" si="4"/>
        <v>122020000</v>
      </c>
      <c r="Q101" s="12" t="str">
        <f t="shared" si="5"/>
        <v>1220200000098</v>
      </c>
      <c r="R101" s="20" t="s">
        <v>1164</v>
      </c>
      <c r="S101" s="20" t="s">
        <v>1165</v>
      </c>
      <c r="AW101" s="12">
        <v>6</v>
      </c>
      <c r="BB101" s="12" t="s">
        <v>31</v>
      </c>
      <c r="BG101" s="21" t="s">
        <v>2277</v>
      </c>
      <c r="BJ101" s="12">
        <v>1</v>
      </c>
    </row>
    <row r="102" spans="1:62" ht="30" x14ac:dyDescent="0.25">
      <c r="A102" s="12">
        <v>1</v>
      </c>
      <c r="B102" s="11" t="str">
        <f t="shared" si="3"/>
        <v>Общий расчет. Ци Мень. Анализ Дворца. Комбинации. Нет. Нет</v>
      </c>
      <c r="C102" s="11" t="str">
        <f>IFERROR(VLOOKUP(I102,lvl_1[],2,FALSE),"Нет")</f>
        <v>Общий расчет</v>
      </c>
      <c r="D102" s="11" t="str">
        <f>IFERROR(VLOOKUP(Rule!J102,lvl_2[],2,FALSE),"Нет")</f>
        <v>Ци Мень</v>
      </c>
      <c r="E102" s="11" t="str">
        <f>IFERROR(VLOOKUP(Rule!K102,lvl_3[],2,FALSE),"Нет")</f>
        <v>Анализ Дворца</v>
      </c>
      <c r="F102" s="11" t="str">
        <f>IFERROR(INDEX(lvl_4[],MATCH(L102,lvl_4[ID],0),MATCH(TEXT(K102,"##0"),lvl_4[#Headers],0)),"Нет")</f>
        <v>Комбинации</v>
      </c>
      <c r="G102" s="11" t="str">
        <f>IFERROR(INDEX(lvl_5[],MATCH(M102,lvl_5[ID],0),MATCH(_xlfn.CONCAT(TEXT(K102,"##0"),"_",TEXT(L102,"##0")),lvl_5[#Headers],0)),"Нет")</f>
        <v>Нет</v>
      </c>
      <c r="H102" s="11" t="str">
        <f>IFERROR(INDEX(lvl_6[],MATCH(N102,lvl_6[ID],0),MATCH(_xlfn.CONCAT(K102,"_",L102,"_",M102),lvl_6[#Headers],0)),"Нет")</f>
        <v>Нет</v>
      </c>
      <c r="I102" s="12">
        <v>1</v>
      </c>
      <c r="J102" s="12">
        <v>2</v>
      </c>
      <c r="K102" s="12">
        <v>2</v>
      </c>
      <c r="L102" s="12">
        <v>2</v>
      </c>
      <c r="M102" s="12">
        <v>0</v>
      </c>
      <c r="N102" s="12">
        <v>0</v>
      </c>
      <c r="O102" s="12">
        <f>COUNTIF($P$2:P102,P102)</f>
        <v>99</v>
      </c>
      <c r="P102" s="12" t="str">
        <f t="shared" si="4"/>
        <v>122020000</v>
      </c>
      <c r="Q102" s="12" t="str">
        <f t="shared" si="5"/>
        <v>1220200000099</v>
      </c>
      <c r="R102" s="20" t="s">
        <v>1164</v>
      </c>
      <c r="S102" s="20" t="s">
        <v>1165</v>
      </c>
      <c r="AW102" s="12">
        <v>1</v>
      </c>
      <c r="BB102" s="12" t="s">
        <v>8</v>
      </c>
      <c r="BG102" s="21" t="s">
        <v>2277</v>
      </c>
      <c r="BJ102" s="12">
        <v>1</v>
      </c>
    </row>
    <row r="103" spans="1:62" ht="30" x14ac:dyDescent="0.25">
      <c r="A103" s="12">
        <v>1</v>
      </c>
      <c r="B103" s="11" t="str">
        <f t="shared" si="3"/>
        <v>Общий расчет. Ци Мень. Анализ Дворца. Комбинации. Нет. Нет</v>
      </c>
      <c r="C103" s="11" t="str">
        <f>IFERROR(VLOOKUP(I103,lvl_1[],2,FALSE),"Нет")</f>
        <v>Общий расчет</v>
      </c>
      <c r="D103" s="11" t="str">
        <f>IFERROR(VLOOKUP(Rule!J103,lvl_2[],2,FALSE),"Нет")</f>
        <v>Ци Мень</v>
      </c>
      <c r="E103" s="11" t="str">
        <f>IFERROR(VLOOKUP(Rule!K103,lvl_3[],2,FALSE),"Нет")</f>
        <v>Анализ Дворца</v>
      </c>
      <c r="F103" s="11" t="str">
        <f>IFERROR(INDEX(lvl_4[],MATCH(L103,lvl_4[ID],0),MATCH(TEXT(K103,"##0"),lvl_4[#Headers],0)),"Нет")</f>
        <v>Комбинации</v>
      </c>
      <c r="G103" s="11" t="str">
        <f>IFERROR(INDEX(lvl_5[],MATCH(M103,lvl_5[ID],0),MATCH(_xlfn.CONCAT(TEXT(K103,"##0"),"_",TEXT(L103,"##0")),lvl_5[#Headers],0)),"Нет")</f>
        <v>Нет</v>
      </c>
      <c r="H103" s="11" t="str">
        <f>IFERROR(INDEX(lvl_6[],MATCH(N103,lvl_6[ID],0),MATCH(_xlfn.CONCAT(K103,"_",L103,"_",M103),lvl_6[#Headers],0)),"Нет")</f>
        <v>Нет</v>
      </c>
      <c r="I103" s="12">
        <v>1</v>
      </c>
      <c r="J103" s="12">
        <v>2</v>
      </c>
      <c r="K103" s="12">
        <v>2</v>
      </c>
      <c r="L103" s="12">
        <v>2</v>
      </c>
      <c r="M103" s="12">
        <v>0</v>
      </c>
      <c r="N103" s="12">
        <v>0</v>
      </c>
      <c r="O103" s="12">
        <f>COUNTIF($P$2:P103,P103)</f>
        <v>100</v>
      </c>
      <c r="P103" s="12" t="str">
        <f t="shared" si="4"/>
        <v>122020000</v>
      </c>
      <c r="Q103" s="12" t="str">
        <f t="shared" si="5"/>
        <v>1220200000100</v>
      </c>
      <c r="R103" s="20" t="s">
        <v>1164</v>
      </c>
      <c r="S103" s="20" t="s">
        <v>1165</v>
      </c>
      <c r="AW103" s="12">
        <v>8</v>
      </c>
      <c r="BB103" s="12" t="s">
        <v>12</v>
      </c>
      <c r="BG103" s="21" t="s">
        <v>2277</v>
      </c>
      <c r="BJ103" s="12">
        <v>1</v>
      </c>
    </row>
    <row r="104" spans="1:62" ht="30" x14ac:dyDescent="0.25">
      <c r="A104" s="12">
        <v>1</v>
      </c>
      <c r="B104" s="11" t="str">
        <f t="shared" si="3"/>
        <v>Общий расчет. Ци Мень. Анализ Дворца. Комбинации. Нет. Нет</v>
      </c>
      <c r="C104" s="11" t="str">
        <f>IFERROR(VLOOKUP(I104,lvl_1[],2,FALSE),"Нет")</f>
        <v>Общий расчет</v>
      </c>
      <c r="D104" s="11" t="str">
        <f>IFERROR(VLOOKUP(Rule!J104,lvl_2[],2,FALSE),"Нет")</f>
        <v>Ци Мень</v>
      </c>
      <c r="E104" s="11" t="str">
        <f>IFERROR(VLOOKUP(Rule!K104,lvl_3[],2,FALSE),"Нет")</f>
        <v>Анализ Дворца</v>
      </c>
      <c r="F104" s="11" t="str">
        <f>IFERROR(INDEX(lvl_4[],MATCH(L104,lvl_4[ID],0),MATCH(TEXT(K104,"##0"),lvl_4[#Headers],0)),"Нет")</f>
        <v>Комбинации</v>
      </c>
      <c r="G104" s="11" t="str">
        <f>IFERROR(INDEX(lvl_5[],MATCH(M104,lvl_5[ID],0),MATCH(_xlfn.CONCAT(TEXT(K104,"##0"),"_",TEXT(L104,"##0")),lvl_5[#Headers],0)),"Нет")</f>
        <v>Нет</v>
      </c>
      <c r="H104" s="11" t="str">
        <f>IFERROR(INDEX(lvl_6[],MATCH(N104,lvl_6[ID],0),MATCH(_xlfn.CONCAT(K104,"_",L104,"_",M104),lvl_6[#Headers],0)),"Нет")</f>
        <v>Нет</v>
      </c>
      <c r="I104" s="12">
        <v>1</v>
      </c>
      <c r="J104" s="12">
        <v>2</v>
      </c>
      <c r="K104" s="12">
        <v>2</v>
      </c>
      <c r="L104" s="12">
        <v>2</v>
      </c>
      <c r="M104" s="12">
        <v>0</v>
      </c>
      <c r="N104" s="12">
        <v>0</v>
      </c>
      <c r="O104" s="12">
        <f>COUNTIF($P$2:P104,P104)</f>
        <v>101</v>
      </c>
      <c r="P104" s="12" t="str">
        <f t="shared" si="4"/>
        <v>122020000</v>
      </c>
      <c r="Q104" s="12" t="str">
        <f t="shared" si="5"/>
        <v>1220200000101</v>
      </c>
      <c r="R104" s="20" t="s">
        <v>1164</v>
      </c>
      <c r="S104" s="20" t="s">
        <v>1165</v>
      </c>
      <c r="AW104" s="12">
        <v>3</v>
      </c>
      <c r="BB104" s="12" t="s">
        <v>16</v>
      </c>
      <c r="BG104" s="21" t="s">
        <v>2277</v>
      </c>
      <c r="BJ104" s="12">
        <v>1</v>
      </c>
    </row>
    <row r="105" spans="1:62" ht="30" x14ac:dyDescent="0.25">
      <c r="A105" s="12">
        <v>1</v>
      </c>
      <c r="B105" s="11" t="str">
        <f t="shared" si="3"/>
        <v>Общий расчет. Ци Мень. Анализ Дворца. Комбинации. Нет. Нет</v>
      </c>
      <c r="C105" s="11" t="str">
        <f>IFERROR(VLOOKUP(I105,lvl_1[],2,FALSE),"Нет")</f>
        <v>Общий расчет</v>
      </c>
      <c r="D105" s="11" t="str">
        <f>IFERROR(VLOOKUP(Rule!J105,lvl_2[],2,FALSE),"Нет")</f>
        <v>Ци Мень</v>
      </c>
      <c r="E105" s="11" t="str">
        <f>IFERROR(VLOOKUP(Rule!K105,lvl_3[],2,FALSE),"Нет")</f>
        <v>Анализ Дворца</v>
      </c>
      <c r="F105" s="11" t="str">
        <f>IFERROR(INDEX(lvl_4[],MATCH(L105,lvl_4[ID],0),MATCH(TEXT(K105,"##0"),lvl_4[#Headers],0)),"Нет")</f>
        <v>Комбинации</v>
      </c>
      <c r="G105" s="11" t="str">
        <f>IFERROR(INDEX(lvl_5[],MATCH(M105,lvl_5[ID],0),MATCH(_xlfn.CONCAT(TEXT(K105,"##0"),"_",TEXT(L105,"##0")),lvl_5[#Headers],0)),"Нет")</f>
        <v>Нет</v>
      </c>
      <c r="H105" s="11" t="str">
        <f>IFERROR(INDEX(lvl_6[],MATCH(N105,lvl_6[ID],0),MATCH(_xlfn.CONCAT(K105,"_",L105,"_",M105),lvl_6[#Headers],0)),"Нет")</f>
        <v>Нет</v>
      </c>
      <c r="I105" s="12">
        <v>1</v>
      </c>
      <c r="J105" s="12">
        <v>2</v>
      </c>
      <c r="K105" s="12">
        <v>2</v>
      </c>
      <c r="L105" s="12">
        <v>2</v>
      </c>
      <c r="M105" s="12">
        <v>0</v>
      </c>
      <c r="N105" s="12">
        <v>0</v>
      </c>
      <c r="O105" s="12">
        <f>COUNTIF($P$2:P105,P105)</f>
        <v>102</v>
      </c>
      <c r="P105" s="12" t="str">
        <f t="shared" si="4"/>
        <v>122020000</v>
      </c>
      <c r="Q105" s="12" t="str">
        <f t="shared" si="5"/>
        <v>1220200000102</v>
      </c>
      <c r="R105" s="20" t="s">
        <v>1166</v>
      </c>
      <c r="S105" s="20" t="s">
        <v>1167</v>
      </c>
      <c r="AW105" s="12">
        <v>4</v>
      </c>
      <c r="BD105" s="12" t="s">
        <v>74</v>
      </c>
      <c r="BG105" s="21" t="s">
        <v>2277</v>
      </c>
      <c r="BJ105" s="12">
        <v>1</v>
      </c>
    </row>
    <row r="106" spans="1:62" ht="30" x14ac:dyDescent="0.25">
      <c r="A106" s="12">
        <v>1</v>
      </c>
      <c r="B106" s="11" t="str">
        <f t="shared" si="3"/>
        <v>Общий расчет. Ци Мень. Анализ Дворца. Комбинации. Нет. Нет</v>
      </c>
      <c r="C106" s="11" t="str">
        <f>IFERROR(VLOOKUP(I106,lvl_1[],2,FALSE),"Нет")</f>
        <v>Общий расчет</v>
      </c>
      <c r="D106" s="11" t="str">
        <f>IFERROR(VLOOKUP(Rule!J106,lvl_2[],2,FALSE),"Нет")</f>
        <v>Ци Мень</v>
      </c>
      <c r="E106" s="11" t="str">
        <f>IFERROR(VLOOKUP(Rule!K106,lvl_3[],2,FALSE),"Нет")</f>
        <v>Анализ Дворца</v>
      </c>
      <c r="F106" s="11" t="str">
        <f>IFERROR(INDEX(lvl_4[],MATCH(L106,lvl_4[ID],0),MATCH(TEXT(K106,"##0"),lvl_4[#Headers],0)),"Нет")</f>
        <v>Комбинации</v>
      </c>
      <c r="G106" s="11" t="str">
        <f>IFERROR(INDEX(lvl_5[],MATCH(M106,lvl_5[ID],0),MATCH(_xlfn.CONCAT(TEXT(K106,"##0"),"_",TEXT(L106,"##0")),lvl_5[#Headers],0)),"Нет")</f>
        <v>Нет</v>
      </c>
      <c r="H106" s="11" t="str">
        <f>IFERROR(INDEX(lvl_6[],MATCH(N106,lvl_6[ID],0),MATCH(_xlfn.CONCAT(K106,"_",L106,"_",M106),lvl_6[#Headers],0)),"Нет")</f>
        <v>Нет</v>
      </c>
      <c r="I106" s="12">
        <v>1</v>
      </c>
      <c r="J106" s="12">
        <v>2</v>
      </c>
      <c r="K106" s="12">
        <v>2</v>
      </c>
      <c r="L106" s="12">
        <v>2</v>
      </c>
      <c r="M106" s="12">
        <v>0</v>
      </c>
      <c r="N106" s="12">
        <v>0</v>
      </c>
      <c r="O106" s="12">
        <f>COUNTIF($P$2:P106,P106)</f>
        <v>103</v>
      </c>
      <c r="P106" s="12" t="str">
        <f t="shared" si="4"/>
        <v>122020000</v>
      </c>
      <c r="Q106" s="12" t="str">
        <f t="shared" si="5"/>
        <v>1220200000103</v>
      </c>
      <c r="R106" s="20" t="s">
        <v>1166</v>
      </c>
      <c r="S106" s="20" t="s">
        <v>1167</v>
      </c>
      <c r="AW106" s="12">
        <v>9</v>
      </c>
      <c r="BD106" s="12" t="s">
        <v>77</v>
      </c>
      <c r="BG106" s="21" t="s">
        <v>2277</v>
      </c>
      <c r="BJ106" s="12">
        <v>1</v>
      </c>
    </row>
    <row r="107" spans="1:62" ht="30" x14ac:dyDescent="0.25">
      <c r="A107" s="12">
        <v>1</v>
      </c>
      <c r="B107" s="11" t="str">
        <f t="shared" si="3"/>
        <v>Общий расчет. Ци Мень. Анализ Дворца. Комбинации. Нет. Нет</v>
      </c>
      <c r="C107" s="11" t="str">
        <f>IFERROR(VLOOKUP(I107,lvl_1[],2,FALSE),"Нет")</f>
        <v>Общий расчет</v>
      </c>
      <c r="D107" s="11" t="str">
        <f>IFERROR(VLOOKUP(Rule!J107,lvl_2[],2,FALSE),"Нет")</f>
        <v>Ци Мень</v>
      </c>
      <c r="E107" s="11" t="str">
        <f>IFERROR(VLOOKUP(Rule!K107,lvl_3[],2,FALSE),"Нет")</f>
        <v>Анализ Дворца</v>
      </c>
      <c r="F107" s="11" t="str">
        <f>IFERROR(INDEX(lvl_4[],MATCH(L107,lvl_4[ID],0),MATCH(TEXT(K107,"##0"),lvl_4[#Headers],0)),"Нет")</f>
        <v>Комбинации</v>
      </c>
      <c r="G107" s="11" t="str">
        <f>IFERROR(INDEX(lvl_5[],MATCH(M107,lvl_5[ID],0),MATCH(_xlfn.CONCAT(TEXT(K107,"##0"),"_",TEXT(L107,"##0")),lvl_5[#Headers],0)),"Нет")</f>
        <v>Нет</v>
      </c>
      <c r="H107" s="11" t="str">
        <f>IFERROR(INDEX(lvl_6[],MATCH(N107,lvl_6[ID],0),MATCH(_xlfn.CONCAT(K107,"_",L107,"_",M107),lvl_6[#Headers],0)),"Нет")</f>
        <v>Нет</v>
      </c>
      <c r="I107" s="12">
        <v>1</v>
      </c>
      <c r="J107" s="12">
        <v>2</v>
      </c>
      <c r="K107" s="12">
        <v>2</v>
      </c>
      <c r="L107" s="12">
        <v>2</v>
      </c>
      <c r="M107" s="12">
        <v>0</v>
      </c>
      <c r="N107" s="12">
        <v>0</v>
      </c>
      <c r="O107" s="12">
        <f>COUNTIF($P$2:P107,P107)</f>
        <v>104</v>
      </c>
      <c r="P107" s="12" t="str">
        <f t="shared" si="4"/>
        <v>122020000</v>
      </c>
      <c r="Q107" s="12" t="str">
        <f t="shared" si="5"/>
        <v>1220200000104</v>
      </c>
      <c r="R107" s="20" t="s">
        <v>1166</v>
      </c>
      <c r="S107" s="20" t="s">
        <v>1167</v>
      </c>
      <c r="AW107" s="12">
        <v>2</v>
      </c>
      <c r="BD107" s="12" t="s">
        <v>80</v>
      </c>
      <c r="BG107" s="21" t="s">
        <v>2277</v>
      </c>
      <c r="BJ107" s="12">
        <v>1</v>
      </c>
    </row>
    <row r="108" spans="1:62" ht="30" x14ac:dyDescent="0.25">
      <c r="A108" s="12">
        <v>1</v>
      </c>
      <c r="B108" s="11" t="str">
        <f t="shared" si="3"/>
        <v>Общий расчет. Ци Мень. Анализ Дворца. Комбинации. Нет. Нет</v>
      </c>
      <c r="C108" s="11" t="str">
        <f>IFERROR(VLOOKUP(I108,lvl_1[],2,FALSE),"Нет")</f>
        <v>Общий расчет</v>
      </c>
      <c r="D108" s="11" t="str">
        <f>IFERROR(VLOOKUP(Rule!J108,lvl_2[],2,FALSE),"Нет")</f>
        <v>Ци Мень</v>
      </c>
      <c r="E108" s="11" t="str">
        <f>IFERROR(VLOOKUP(Rule!K108,lvl_3[],2,FALSE),"Нет")</f>
        <v>Анализ Дворца</v>
      </c>
      <c r="F108" s="11" t="str">
        <f>IFERROR(INDEX(lvl_4[],MATCH(L108,lvl_4[ID],0),MATCH(TEXT(K108,"##0"),lvl_4[#Headers],0)),"Нет")</f>
        <v>Комбинации</v>
      </c>
      <c r="G108" s="11" t="str">
        <f>IFERROR(INDEX(lvl_5[],MATCH(M108,lvl_5[ID],0),MATCH(_xlfn.CONCAT(TEXT(K108,"##0"),"_",TEXT(L108,"##0")),lvl_5[#Headers],0)),"Нет")</f>
        <v>Нет</v>
      </c>
      <c r="H108" s="11" t="str">
        <f>IFERROR(INDEX(lvl_6[],MATCH(N108,lvl_6[ID],0),MATCH(_xlfn.CONCAT(K108,"_",L108,"_",M108),lvl_6[#Headers],0)),"Нет")</f>
        <v>Нет</v>
      </c>
      <c r="I108" s="12">
        <v>1</v>
      </c>
      <c r="J108" s="12">
        <v>2</v>
      </c>
      <c r="K108" s="12">
        <v>2</v>
      </c>
      <c r="L108" s="12">
        <v>2</v>
      </c>
      <c r="M108" s="12">
        <v>0</v>
      </c>
      <c r="N108" s="12">
        <v>0</v>
      </c>
      <c r="O108" s="12">
        <f>COUNTIF($P$2:P108,P108)</f>
        <v>105</v>
      </c>
      <c r="P108" s="12" t="str">
        <f t="shared" si="4"/>
        <v>122020000</v>
      </c>
      <c r="Q108" s="12" t="str">
        <f t="shared" si="5"/>
        <v>1220200000105</v>
      </c>
      <c r="R108" s="20" t="s">
        <v>1166</v>
      </c>
      <c r="S108" s="20" t="s">
        <v>1167</v>
      </c>
      <c r="AW108" s="12">
        <v>7</v>
      </c>
      <c r="BD108" s="12" t="s">
        <v>86</v>
      </c>
      <c r="BG108" s="21" t="s">
        <v>2277</v>
      </c>
      <c r="BJ108" s="12">
        <v>1</v>
      </c>
    </row>
    <row r="109" spans="1:62" ht="30" x14ac:dyDescent="0.25">
      <c r="A109" s="12">
        <v>1</v>
      </c>
      <c r="B109" s="11" t="str">
        <f t="shared" si="3"/>
        <v>Общий расчет. Ци Мень. Анализ Дворца. Комбинации. Нет. Нет</v>
      </c>
      <c r="C109" s="11" t="str">
        <f>IFERROR(VLOOKUP(I109,lvl_1[],2,FALSE),"Нет")</f>
        <v>Общий расчет</v>
      </c>
      <c r="D109" s="11" t="str">
        <f>IFERROR(VLOOKUP(Rule!J109,lvl_2[],2,FALSE),"Нет")</f>
        <v>Ци Мень</v>
      </c>
      <c r="E109" s="11" t="str">
        <f>IFERROR(VLOOKUP(Rule!K109,lvl_3[],2,FALSE),"Нет")</f>
        <v>Анализ Дворца</v>
      </c>
      <c r="F109" s="11" t="str">
        <f>IFERROR(INDEX(lvl_4[],MATCH(L109,lvl_4[ID],0),MATCH(TEXT(K109,"##0"),lvl_4[#Headers],0)),"Нет")</f>
        <v>Комбинации</v>
      </c>
      <c r="G109" s="11" t="str">
        <f>IFERROR(INDEX(lvl_5[],MATCH(M109,lvl_5[ID],0),MATCH(_xlfn.CONCAT(TEXT(K109,"##0"),"_",TEXT(L109,"##0")),lvl_5[#Headers],0)),"Нет")</f>
        <v>Нет</v>
      </c>
      <c r="H109" s="11" t="str">
        <f>IFERROR(INDEX(lvl_6[],MATCH(N109,lvl_6[ID],0),MATCH(_xlfn.CONCAT(K109,"_",L109,"_",M109),lvl_6[#Headers],0)),"Нет")</f>
        <v>Нет</v>
      </c>
      <c r="I109" s="12">
        <v>1</v>
      </c>
      <c r="J109" s="12">
        <v>2</v>
      </c>
      <c r="K109" s="12">
        <v>2</v>
      </c>
      <c r="L109" s="12">
        <v>2</v>
      </c>
      <c r="M109" s="12">
        <v>0</v>
      </c>
      <c r="N109" s="12">
        <v>0</v>
      </c>
      <c r="O109" s="12">
        <f>COUNTIF($P$2:P109,P109)</f>
        <v>106</v>
      </c>
      <c r="P109" s="12" t="str">
        <f t="shared" si="4"/>
        <v>122020000</v>
      </c>
      <c r="Q109" s="12" t="str">
        <f t="shared" si="5"/>
        <v>1220200000106</v>
      </c>
      <c r="R109" s="20" t="s">
        <v>1166</v>
      </c>
      <c r="S109" s="20" t="s">
        <v>1167</v>
      </c>
      <c r="AW109" s="12">
        <v>6</v>
      </c>
      <c r="BD109" s="12" t="s">
        <v>89</v>
      </c>
      <c r="BG109" s="21" t="s">
        <v>2277</v>
      </c>
      <c r="BJ109" s="12">
        <v>1</v>
      </c>
    </row>
    <row r="110" spans="1:62" ht="30" x14ac:dyDescent="0.25">
      <c r="A110" s="12">
        <v>1</v>
      </c>
      <c r="B110" s="11" t="str">
        <f t="shared" si="3"/>
        <v>Общий расчет. Ци Мень. Анализ Дворца. Комбинации. Нет. Нет</v>
      </c>
      <c r="C110" s="11" t="str">
        <f>IFERROR(VLOOKUP(I110,lvl_1[],2,FALSE),"Нет")</f>
        <v>Общий расчет</v>
      </c>
      <c r="D110" s="11" t="str">
        <f>IFERROR(VLOOKUP(Rule!J110,lvl_2[],2,FALSE),"Нет")</f>
        <v>Ци Мень</v>
      </c>
      <c r="E110" s="11" t="str">
        <f>IFERROR(VLOOKUP(Rule!K110,lvl_3[],2,FALSE),"Нет")</f>
        <v>Анализ Дворца</v>
      </c>
      <c r="F110" s="11" t="str">
        <f>IFERROR(INDEX(lvl_4[],MATCH(L110,lvl_4[ID],0),MATCH(TEXT(K110,"##0"),lvl_4[#Headers],0)),"Нет")</f>
        <v>Комбинации</v>
      </c>
      <c r="G110" s="11" t="str">
        <f>IFERROR(INDEX(lvl_5[],MATCH(M110,lvl_5[ID],0),MATCH(_xlfn.CONCAT(TEXT(K110,"##0"),"_",TEXT(L110,"##0")),lvl_5[#Headers],0)),"Нет")</f>
        <v>Нет</v>
      </c>
      <c r="H110" s="11" t="str">
        <f>IFERROR(INDEX(lvl_6[],MATCH(N110,lvl_6[ID],0),MATCH(_xlfn.CONCAT(K110,"_",L110,"_",M110),lvl_6[#Headers],0)),"Нет")</f>
        <v>Нет</v>
      </c>
      <c r="I110" s="12">
        <v>1</v>
      </c>
      <c r="J110" s="12">
        <v>2</v>
      </c>
      <c r="K110" s="12">
        <v>2</v>
      </c>
      <c r="L110" s="12">
        <v>2</v>
      </c>
      <c r="M110" s="12">
        <v>0</v>
      </c>
      <c r="N110" s="12">
        <v>0</v>
      </c>
      <c r="O110" s="12">
        <f>COUNTIF($P$2:P110,P110)</f>
        <v>107</v>
      </c>
      <c r="P110" s="12" t="str">
        <f t="shared" si="4"/>
        <v>122020000</v>
      </c>
      <c r="Q110" s="12" t="str">
        <f t="shared" si="5"/>
        <v>1220200000107</v>
      </c>
      <c r="R110" s="20" t="s">
        <v>1166</v>
      </c>
      <c r="S110" s="20" t="s">
        <v>1167</v>
      </c>
      <c r="AW110" s="12">
        <v>1</v>
      </c>
      <c r="BD110" s="12" t="s">
        <v>65</v>
      </c>
      <c r="BG110" s="21" t="s">
        <v>2277</v>
      </c>
      <c r="BJ110" s="12">
        <v>1</v>
      </c>
    </row>
    <row r="111" spans="1:62" ht="30" x14ac:dyDescent="0.25">
      <c r="A111" s="12">
        <v>1</v>
      </c>
      <c r="B111" s="11" t="str">
        <f t="shared" si="3"/>
        <v>Общий расчет. Ци Мень. Анализ Дворца. Комбинации. Нет. Нет</v>
      </c>
      <c r="C111" s="11" t="str">
        <f>IFERROR(VLOOKUP(I111,lvl_1[],2,FALSE),"Нет")</f>
        <v>Общий расчет</v>
      </c>
      <c r="D111" s="11" t="str">
        <f>IFERROR(VLOOKUP(Rule!J111,lvl_2[],2,FALSE),"Нет")</f>
        <v>Ци Мень</v>
      </c>
      <c r="E111" s="11" t="str">
        <f>IFERROR(VLOOKUP(Rule!K111,lvl_3[],2,FALSE),"Нет")</f>
        <v>Анализ Дворца</v>
      </c>
      <c r="F111" s="11" t="str">
        <f>IFERROR(INDEX(lvl_4[],MATCH(L111,lvl_4[ID],0),MATCH(TEXT(K111,"##0"),lvl_4[#Headers],0)),"Нет")</f>
        <v>Комбинации</v>
      </c>
      <c r="G111" s="11" t="str">
        <f>IFERROR(INDEX(lvl_5[],MATCH(M111,lvl_5[ID],0),MATCH(_xlfn.CONCAT(TEXT(K111,"##0"),"_",TEXT(L111,"##0")),lvl_5[#Headers],0)),"Нет")</f>
        <v>Нет</v>
      </c>
      <c r="H111" s="11" t="str">
        <f>IFERROR(INDEX(lvl_6[],MATCH(N111,lvl_6[ID],0),MATCH(_xlfn.CONCAT(K111,"_",L111,"_",M111),lvl_6[#Headers],0)),"Нет")</f>
        <v>Нет</v>
      </c>
      <c r="I111" s="12">
        <v>1</v>
      </c>
      <c r="J111" s="12">
        <v>2</v>
      </c>
      <c r="K111" s="12">
        <v>2</v>
      </c>
      <c r="L111" s="12">
        <v>2</v>
      </c>
      <c r="M111" s="12">
        <v>0</v>
      </c>
      <c r="N111" s="12">
        <v>0</v>
      </c>
      <c r="O111" s="12">
        <f>COUNTIF($P$2:P111,P111)</f>
        <v>108</v>
      </c>
      <c r="P111" s="12" t="str">
        <f t="shared" si="4"/>
        <v>122020000</v>
      </c>
      <c r="Q111" s="12" t="str">
        <f t="shared" si="5"/>
        <v>1220200000108</v>
      </c>
      <c r="R111" s="20" t="s">
        <v>1166</v>
      </c>
      <c r="S111" s="20" t="s">
        <v>1167</v>
      </c>
      <c r="AW111" s="12">
        <v>8</v>
      </c>
      <c r="BD111" s="12" t="s">
        <v>68</v>
      </c>
      <c r="BG111" s="21" t="s">
        <v>2277</v>
      </c>
      <c r="BJ111" s="12">
        <v>1</v>
      </c>
    </row>
    <row r="112" spans="1:62" ht="30" x14ac:dyDescent="0.25">
      <c r="A112" s="12">
        <v>1</v>
      </c>
      <c r="B112" s="11" t="str">
        <f t="shared" si="3"/>
        <v>Общий расчет. Ци Мень. Анализ Дворца. Комбинации. Нет. Нет</v>
      </c>
      <c r="C112" s="11" t="str">
        <f>IFERROR(VLOOKUP(I112,lvl_1[],2,FALSE),"Нет")</f>
        <v>Общий расчет</v>
      </c>
      <c r="D112" s="11" t="str">
        <f>IFERROR(VLOOKUP(Rule!J112,lvl_2[],2,FALSE),"Нет")</f>
        <v>Ци Мень</v>
      </c>
      <c r="E112" s="11" t="str">
        <f>IFERROR(VLOOKUP(Rule!K112,lvl_3[],2,FALSE),"Нет")</f>
        <v>Анализ Дворца</v>
      </c>
      <c r="F112" s="11" t="str">
        <f>IFERROR(INDEX(lvl_4[],MATCH(L112,lvl_4[ID],0),MATCH(TEXT(K112,"##0"),lvl_4[#Headers],0)),"Нет")</f>
        <v>Комбинации</v>
      </c>
      <c r="G112" s="11" t="str">
        <f>IFERROR(INDEX(lvl_5[],MATCH(M112,lvl_5[ID],0),MATCH(_xlfn.CONCAT(TEXT(K112,"##0"),"_",TEXT(L112,"##0")),lvl_5[#Headers],0)),"Нет")</f>
        <v>Нет</v>
      </c>
      <c r="H112" s="11" t="str">
        <f>IFERROR(INDEX(lvl_6[],MATCH(N112,lvl_6[ID],0),MATCH(_xlfn.CONCAT(K112,"_",L112,"_",M112),lvl_6[#Headers],0)),"Нет")</f>
        <v>Нет</v>
      </c>
      <c r="I112" s="12">
        <v>1</v>
      </c>
      <c r="J112" s="12">
        <v>2</v>
      </c>
      <c r="K112" s="12">
        <v>2</v>
      </c>
      <c r="L112" s="12">
        <v>2</v>
      </c>
      <c r="M112" s="12">
        <v>0</v>
      </c>
      <c r="N112" s="12">
        <v>0</v>
      </c>
      <c r="O112" s="12">
        <f>COUNTIF($P$2:P112,P112)</f>
        <v>109</v>
      </c>
      <c r="P112" s="12" t="str">
        <f t="shared" si="4"/>
        <v>122020000</v>
      </c>
      <c r="Q112" s="12" t="str">
        <f t="shared" si="5"/>
        <v>1220200000109</v>
      </c>
      <c r="R112" s="20" t="s">
        <v>1166</v>
      </c>
      <c r="S112" s="20" t="s">
        <v>1167</v>
      </c>
      <c r="AW112" s="12">
        <v>3</v>
      </c>
      <c r="BD112" s="12" t="s">
        <v>71</v>
      </c>
      <c r="BG112" s="21" t="s">
        <v>2277</v>
      </c>
      <c r="BJ112" s="12">
        <v>1</v>
      </c>
    </row>
    <row r="113" spans="1:62" ht="30" x14ac:dyDescent="0.25">
      <c r="A113" s="12">
        <v>1</v>
      </c>
      <c r="B113" s="11" t="str">
        <f t="shared" si="3"/>
        <v>Общий расчет. Ци Мень. Анализ Дворца. Комбинации. Нет. Нет</v>
      </c>
      <c r="C113" s="11" t="str">
        <f>IFERROR(VLOOKUP(I113,lvl_1[],2,FALSE),"Нет")</f>
        <v>Общий расчет</v>
      </c>
      <c r="D113" s="11" t="str">
        <f>IFERROR(VLOOKUP(Rule!J113,lvl_2[],2,FALSE),"Нет")</f>
        <v>Ци Мень</v>
      </c>
      <c r="E113" s="11" t="str">
        <f>IFERROR(VLOOKUP(Rule!K113,lvl_3[],2,FALSE),"Нет")</f>
        <v>Анализ Дворца</v>
      </c>
      <c r="F113" s="11" t="str">
        <f>IFERROR(INDEX(lvl_4[],MATCH(L113,lvl_4[ID],0),MATCH(TEXT(K113,"##0"),lvl_4[#Headers],0)),"Нет")</f>
        <v>Комбинации</v>
      </c>
      <c r="G113" s="11" t="str">
        <f>IFERROR(INDEX(lvl_5[],MATCH(M113,lvl_5[ID],0),MATCH(_xlfn.CONCAT(TEXT(K113,"##0"),"_",TEXT(L113,"##0")),lvl_5[#Headers],0)),"Нет")</f>
        <v>Нет</v>
      </c>
      <c r="H113" s="11" t="str">
        <f>IFERROR(INDEX(lvl_6[],MATCH(N113,lvl_6[ID],0),MATCH(_xlfn.CONCAT(K113,"_",L113,"_",M113),lvl_6[#Headers],0)),"Нет")</f>
        <v>Нет</v>
      </c>
      <c r="I113" s="12">
        <v>1</v>
      </c>
      <c r="J113" s="12">
        <v>2</v>
      </c>
      <c r="K113" s="12">
        <v>2</v>
      </c>
      <c r="L113" s="12">
        <v>2</v>
      </c>
      <c r="M113" s="12">
        <v>0</v>
      </c>
      <c r="N113" s="12">
        <v>0</v>
      </c>
      <c r="O113" s="12">
        <f>COUNTIF($P$2:P113,P113)</f>
        <v>110</v>
      </c>
      <c r="P113" s="12" t="str">
        <f t="shared" si="4"/>
        <v>122020000</v>
      </c>
      <c r="Q113" s="12" t="str">
        <f t="shared" si="5"/>
        <v>1220200000110</v>
      </c>
      <c r="R113" s="20" t="s">
        <v>1168</v>
      </c>
      <c r="S113" s="20" t="s">
        <v>1169</v>
      </c>
      <c r="AY113" s="12" t="s">
        <v>899</v>
      </c>
      <c r="BA113" s="12" t="s">
        <v>899</v>
      </c>
      <c r="BG113" s="21" t="s">
        <v>2277</v>
      </c>
      <c r="BJ113" s="12">
        <v>1</v>
      </c>
    </row>
    <row r="114" spans="1:62" ht="30" x14ac:dyDescent="0.25">
      <c r="A114" s="12">
        <v>1</v>
      </c>
      <c r="B114" s="11" t="str">
        <f t="shared" si="3"/>
        <v>Общий расчет. Ци Мень. Анализ Дворца. Комбинации. Нет. Нет</v>
      </c>
      <c r="C114" s="11" t="str">
        <f>IFERROR(VLOOKUP(I114,lvl_1[],2,FALSE),"Нет")</f>
        <v>Общий расчет</v>
      </c>
      <c r="D114" s="11" t="str">
        <f>IFERROR(VLOOKUP(Rule!J114,lvl_2[],2,FALSE),"Нет")</f>
        <v>Ци Мень</v>
      </c>
      <c r="E114" s="11" t="str">
        <f>IFERROR(VLOOKUP(Rule!K114,lvl_3[],2,FALSE),"Нет")</f>
        <v>Анализ Дворца</v>
      </c>
      <c r="F114" s="11" t="str">
        <f>IFERROR(INDEX(lvl_4[],MATCH(L114,lvl_4[ID],0),MATCH(TEXT(K114,"##0"),lvl_4[#Headers],0)),"Нет")</f>
        <v>Комбинации</v>
      </c>
      <c r="G114" s="11" t="str">
        <f>IFERROR(INDEX(lvl_5[],MATCH(M114,lvl_5[ID],0),MATCH(_xlfn.CONCAT(TEXT(K114,"##0"),"_",TEXT(L114,"##0")),lvl_5[#Headers],0)),"Нет")</f>
        <v>Нет</v>
      </c>
      <c r="H114" s="11" t="str">
        <f>IFERROR(INDEX(lvl_6[],MATCH(N114,lvl_6[ID],0),MATCH(_xlfn.CONCAT(K114,"_",L114,"_",M114),lvl_6[#Headers],0)),"Нет")</f>
        <v>Нет</v>
      </c>
      <c r="I114" s="12">
        <v>1</v>
      </c>
      <c r="J114" s="12">
        <v>2</v>
      </c>
      <c r="K114" s="12">
        <v>2</v>
      </c>
      <c r="L114" s="12">
        <v>2</v>
      </c>
      <c r="M114" s="12">
        <v>0</v>
      </c>
      <c r="N114" s="12">
        <v>0</v>
      </c>
      <c r="O114" s="12">
        <f>COUNTIF($P$2:P114,P114)</f>
        <v>111</v>
      </c>
      <c r="P114" s="12" t="str">
        <f t="shared" si="4"/>
        <v>122020000</v>
      </c>
      <c r="Q114" s="12" t="str">
        <f t="shared" si="5"/>
        <v>1220200000111</v>
      </c>
      <c r="R114" s="20" t="s">
        <v>1168</v>
      </c>
      <c r="S114" s="20" t="s">
        <v>1169</v>
      </c>
      <c r="AY114" s="12" t="s">
        <v>901</v>
      </c>
      <c r="BA114" s="12" t="s">
        <v>901</v>
      </c>
      <c r="BG114" s="21" t="s">
        <v>2277</v>
      </c>
      <c r="BJ114" s="12">
        <v>1</v>
      </c>
    </row>
    <row r="115" spans="1:62" ht="30" x14ac:dyDescent="0.25">
      <c r="A115" s="12">
        <v>1</v>
      </c>
      <c r="B115" s="11" t="str">
        <f t="shared" si="3"/>
        <v>Общий расчет. Ци Мень. Анализ Дворца. Комбинации. Нет. Нет</v>
      </c>
      <c r="C115" s="11" t="str">
        <f>IFERROR(VLOOKUP(I115,lvl_1[],2,FALSE),"Нет")</f>
        <v>Общий расчет</v>
      </c>
      <c r="D115" s="11" t="str">
        <f>IFERROR(VLOOKUP(Rule!J115,lvl_2[],2,FALSE),"Нет")</f>
        <v>Ци Мень</v>
      </c>
      <c r="E115" s="11" t="str">
        <f>IFERROR(VLOOKUP(Rule!K115,lvl_3[],2,FALSE),"Нет")</f>
        <v>Анализ Дворца</v>
      </c>
      <c r="F115" s="11" t="str">
        <f>IFERROR(INDEX(lvl_4[],MATCH(L115,lvl_4[ID],0),MATCH(TEXT(K115,"##0"),lvl_4[#Headers],0)),"Нет")</f>
        <v>Комбинации</v>
      </c>
      <c r="G115" s="11" t="str">
        <f>IFERROR(INDEX(lvl_5[],MATCH(M115,lvl_5[ID],0),MATCH(_xlfn.CONCAT(TEXT(K115,"##0"),"_",TEXT(L115,"##0")),lvl_5[#Headers],0)),"Нет")</f>
        <v>Нет</v>
      </c>
      <c r="H115" s="11" t="str">
        <f>IFERROR(INDEX(lvl_6[],MATCH(N115,lvl_6[ID],0),MATCH(_xlfn.CONCAT(K115,"_",L115,"_",M115),lvl_6[#Headers],0)),"Нет")</f>
        <v>Нет</v>
      </c>
      <c r="I115" s="12">
        <v>1</v>
      </c>
      <c r="J115" s="12">
        <v>2</v>
      </c>
      <c r="K115" s="12">
        <v>2</v>
      </c>
      <c r="L115" s="12">
        <v>2</v>
      </c>
      <c r="M115" s="12">
        <v>0</v>
      </c>
      <c r="N115" s="12">
        <v>0</v>
      </c>
      <c r="O115" s="12">
        <f>COUNTIF($P$2:P115,P115)</f>
        <v>112</v>
      </c>
      <c r="P115" s="12" t="str">
        <f t="shared" si="4"/>
        <v>122020000</v>
      </c>
      <c r="Q115" s="12" t="str">
        <f t="shared" si="5"/>
        <v>1220200000112</v>
      </c>
      <c r="R115" s="20" t="s">
        <v>1168</v>
      </c>
      <c r="S115" s="20" t="s">
        <v>1169</v>
      </c>
      <c r="AY115" s="12" t="s">
        <v>903</v>
      </c>
      <c r="BA115" s="12" t="s">
        <v>903</v>
      </c>
      <c r="BG115" s="21" t="s">
        <v>2277</v>
      </c>
      <c r="BJ115" s="12">
        <v>1</v>
      </c>
    </row>
    <row r="116" spans="1:62" ht="30" x14ac:dyDescent="0.25">
      <c r="A116" s="12">
        <v>1</v>
      </c>
      <c r="B116" s="11" t="str">
        <f t="shared" si="3"/>
        <v>Общий расчет. Ци Мень. Анализ Дворца. Комбинации. Нет. Нет</v>
      </c>
      <c r="C116" s="11" t="str">
        <f>IFERROR(VLOOKUP(I116,lvl_1[],2,FALSE),"Нет")</f>
        <v>Общий расчет</v>
      </c>
      <c r="D116" s="11" t="str">
        <f>IFERROR(VLOOKUP(Rule!J116,lvl_2[],2,FALSE),"Нет")</f>
        <v>Ци Мень</v>
      </c>
      <c r="E116" s="11" t="str">
        <f>IFERROR(VLOOKUP(Rule!K116,lvl_3[],2,FALSE),"Нет")</f>
        <v>Анализ Дворца</v>
      </c>
      <c r="F116" s="11" t="str">
        <f>IFERROR(INDEX(lvl_4[],MATCH(L116,lvl_4[ID],0),MATCH(TEXT(K116,"##0"),lvl_4[#Headers],0)),"Нет")</f>
        <v>Комбинации</v>
      </c>
      <c r="G116" s="11" t="str">
        <f>IFERROR(INDEX(lvl_5[],MATCH(M116,lvl_5[ID],0),MATCH(_xlfn.CONCAT(TEXT(K116,"##0"),"_",TEXT(L116,"##0")),lvl_5[#Headers],0)),"Нет")</f>
        <v>Нет</v>
      </c>
      <c r="H116" s="11" t="str">
        <f>IFERROR(INDEX(lvl_6[],MATCH(N116,lvl_6[ID],0),MATCH(_xlfn.CONCAT(K116,"_",L116,"_",M116),lvl_6[#Headers],0)),"Нет")</f>
        <v>Нет</v>
      </c>
      <c r="I116" s="12">
        <v>1</v>
      </c>
      <c r="J116" s="12">
        <v>2</v>
      </c>
      <c r="K116" s="12">
        <v>2</v>
      </c>
      <c r="L116" s="12">
        <v>2</v>
      </c>
      <c r="M116" s="12">
        <v>0</v>
      </c>
      <c r="N116" s="12">
        <v>0</v>
      </c>
      <c r="O116" s="12">
        <f>COUNTIF($P$2:P116,P116)</f>
        <v>113</v>
      </c>
      <c r="P116" s="12" t="str">
        <f t="shared" si="4"/>
        <v>122020000</v>
      </c>
      <c r="Q116" s="12" t="str">
        <f t="shared" si="5"/>
        <v>1220200000113</v>
      </c>
      <c r="R116" s="20" t="s">
        <v>1168</v>
      </c>
      <c r="S116" s="20" t="s">
        <v>1169</v>
      </c>
      <c r="AY116" s="12" t="s">
        <v>905</v>
      </c>
      <c r="BA116" s="12" t="s">
        <v>905</v>
      </c>
      <c r="BG116" s="21" t="s">
        <v>2277</v>
      </c>
      <c r="BJ116" s="12">
        <v>1</v>
      </c>
    </row>
    <row r="117" spans="1:62" ht="30" x14ac:dyDescent="0.25">
      <c r="A117" s="12">
        <v>1</v>
      </c>
      <c r="B117" s="11" t="str">
        <f t="shared" si="3"/>
        <v>Общий расчет. Ци Мень. Анализ Дворца. Комбинации. Нет. Нет</v>
      </c>
      <c r="C117" s="11" t="str">
        <f>IFERROR(VLOOKUP(I117,lvl_1[],2,FALSE),"Нет")</f>
        <v>Общий расчет</v>
      </c>
      <c r="D117" s="11" t="str">
        <f>IFERROR(VLOOKUP(Rule!J117,lvl_2[],2,FALSE),"Нет")</f>
        <v>Ци Мень</v>
      </c>
      <c r="E117" s="11" t="str">
        <f>IFERROR(VLOOKUP(Rule!K117,lvl_3[],2,FALSE),"Нет")</f>
        <v>Анализ Дворца</v>
      </c>
      <c r="F117" s="11" t="str">
        <f>IFERROR(INDEX(lvl_4[],MATCH(L117,lvl_4[ID],0),MATCH(TEXT(K117,"##0"),lvl_4[#Headers],0)),"Нет")</f>
        <v>Комбинации</v>
      </c>
      <c r="G117" s="11" t="str">
        <f>IFERROR(INDEX(lvl_5[],MATCH(M117,lvl_5[ID],0),MATCH(_xlfn.CONCAT(TEXT(K117,"##0"),"_",TEXT(L117,"##0")),lvl_5[#Headers],0)),"Нет")</f>
        <v>Нет</v>
      </c>
      <c r="H117" s="11" t="str">
        <f>IFERROR(INDEX(lvl_6[],MATCH(N117,lvl_6[ID],0),MATCH(_xlfn.CONCAT(K117,"_",L117,"_",M117),lvl_6[#Headers],0)),"Нет")</f>
        <v>Нет</v>
      </c>
      <c r="I117" s="12">
        <v>1</v>
      </c>
      <c r="J117" s="12">
        <v>2</v>
      </c>
      <c r="K117" s="12">
        <v>2</v>
      </c>
      <c r="L117" s="12">
        <v>2</v>
      </c>
      <c r="M117" s="12">
        <v>0</v>
      </c>
      <c r="N117" s="12">
        <v>0</v>
      </c>
      <c r="O117" s="12">
        <f>COUNTIF($P$2:P117,P117)</f>
        <v>114</v>
      </c>
      <c r="P117" s="12" t="str">
        <f t="shared" si="4"/>
        <v>122020000</v>
      </c>
      <c r="Q117" s="12" t="str">
        <f t="shared" si="5"/>
        <v>1220200000114</v>
      </c>
      <c r="R117" s="20" t="s">
        <v>1168</v>
      </c>
      <c r="S117" s="20" t="s">
        <v>1169</v>
      </c>
      <c r="AY117" s="12" t="s">
        <v>907</v>
      </c>
      <c r="BA117" s="12" t="s">
        <v>907</v>
      </c>
      <c r="BG117" s="21" t="s">
        <v>2277</v>
      </c>
      <c r="BJ117" s="12">
        <v>1</v>
      </c>
    </row>
    <row r="118" spans="1:62" ht="30" x14ac:dyDescent="0.25">
      <c r="A118" s="12">
        <v>1</v>
      </c>
      <c r="B118" s="11" t="str">
        <f t="shared" si="3"/>
        <v>Общий расчет. Ци Мень. Анализ Дворца. Комбинации. Нет. Нет</v>
      </c>
      <c r="C118" s="11" t="str">
        <f>IFERROR(VLOOKUP(I118,lvl_1[],2,FALSE),"Нет")</f>
        <v>Общий расчет</v>
      </c>
      <c r="D118" s="11" t="str">
        <f>IFERROR(VLOOKUP(Rule!J118,lvl_2[],2,FALSE),"Нет")</f>
        <v>Ци Мень</v>
      </c>
      <c r="E118" s="11" t="str">
        <f>IFERROR(VLOOKUP(Rule!K118,lvl_3[],2,FALSE),"Нет")</f>
        <v>Анализ Дворца</v>
      </c>
      <c r="F118" s="11" t="str">
        <f>IFERROR(INDEX(lvl_4[],MATCH(L118,lvl_4[ID],0),MATCH(TEXT(K118,"##0"),lvl_4[#Headers],0)),"Нет")</f>
        <v>Комбинации</v>
      </c>
      <c r="G118" s="11" t="str">
        <f>IFERROR(INDEX(lvl_5[],MATCH(M118,lvl_5[ID],0),MATCH(_xlfn.CONCAT(TEXT(K118,"##0"),"_",TEXT(L118,"##0")),lvl_5[#Headers],0)),"Нет")</f>
        <v>Нет</v>
      </c>
      <c r="H118" s="11" t="str">
        <f>IFERROR(INDEX(lvl_6[],MATCH(N118,lvl_6[ID],0),MATCH(_xlfn.CONCAT(K118,"_",L118,"_",M118),lvl_6[#Headers],0)),"Нет")</f>
        <v>Нет</v>
      </c>
      <c r="I118" s="12">
        <v>1</v>
      </c>
      <c r="J118" s="12">
        <v>2</v>
      </c>
      <c r="K118" s="12">
        <v>2</v>
      </c>
      <c r="L118" s="12">
        <v>2</v>
      </c>
      <c r="M118" s="12">
        <v>0</v>
      </c>
      <c r="N118" s="12">
        <v>0</v>
      </c>
      <c r="O118" s="12">
        <f>COUNTIF($P$2:P118,P118)</f>
        <v>115</v>
      </c>
      <c r="P118" s="12" t="str">
        <f t="shared" si="4"/>
        <v>122020000</v>
      </c>
      <c r="Q118" s="12" t="str">
        <f t="shared" si="5"/>
        <v>1220200000115</v>
      </c>
      <c r="R118" s="20" t="s">
        <v>1168</v>
      </c>
      <c r="S118" s="20" t="s">
        <v>1169</v>
      </c>
      <c r="AY118" s="12" t="s">
        <v>908</v>
      </c>
      <c r="BA118" s="12" t="s">
        <v>908</v>
      </c>
      <c r="BG118" s="21" t="s">
        <v>2277</v>
      </c>
      <c r="BJ118" s="12">
        <v>1</v>
      </c>
    </row>
    <row r="119" spans="1:62" ht="30" x14ac:dyDescent="0.25">
      <c r="A119" s="12">
        <v>1</v>
      </c>
      <c r="B119" s="11" t="str">
        <f t="shared" si="3"/>
        <v>Общий расчет. Ци Мень. Анализ Дворца. Комбинации. Нет. Нет</v>
      </c>
      <c r="C119" s="11" t="str">
        <f>IFERROR(VLOOKUP(I119,lvl_1[],2,FALSE),"Нет")</f>
        <v>Общий расчет</v>
      </c>
      <c r="D119" s="11" t="str">
        <f>IFERROR(VLOOKUP(Rule!J119,lvl_2[],2,FALSE),"Нет")</f>
        <v>Ци Мень</v>
      </c>
      <c r="E119" s="11" t="str">
        <f>IFERROR(VLOOKUP(Rule!K119,lvl_3[],2,FALSE),"Нет")</f>
        <v>Анализ Дворца</v>
      </c>
      <c r="F119" s="11" t="str">
        <f>IFERROR(INDEX(lvl_4[],MATCH(L119,lvl_4[ID],0),MATCH(TEXT(K119,"##0"),lvl_4[#Headers],0)),"Нет")</f>
        <v>Комбинации</v>
      </c>
      <c r="G119" s="11" t="str">
        <f>IFERROR(INDEX(lvl_5[],MATCH(M119,lvl_5[ID],0),MATCH(_xlfn.CONCAT(TEXT(K119,"##0"),"_",TEXT(L119,"##0")),lvl_5[#Headers],0)),"Нет")</f>
        <v>Нет</v>
      </c>
      <c r="H119" s="11" t="str">
        <f>IFERROR(INDEX(lvl_6[],MATCH(N119,lvl_6[ID],0),MATCH(_xlfn.CONCAT(K119,"_",L119,"_",M119),lvl_6[#Headers],0)),"Нет")</f>
        <v>Нет</v>
      </c>
      <c r="I119" s="12">
        <v>1</v>
      </c>
      <c r="J119" s="12">
        <v>2</v>
      </c>
      <c r="K119" s="12">
        <v>2</v>
      </c>
      <c r="L119" s="12">
        <v>2</v>
      </c>
      <c r="M119" s="12">
        <v>0</v>
      </c>
      <c r="N119" s="12">
        <v>0</v>
      </c>
      <c r="O119" s="12">
        <f>COUNTIF($P$2:P119,P119)</f>
        <v>116</v>
      </c>
      <c r="P119" s="12" t="str">
        <f t="shared" si="4"/>
        <v>122020000</v>
      </c>
      <c r="Q119" s="12" t="str">
        <f t="shared" si="5"/>
        <v>1220200000116</v>
      </c>
      <c r="R119" s="20" t="s">
        <v>1168</v>
      </c>
      <c r="S119" s="20" t="s">
        <v>1169</v>
      </c>
      <c r="AY119" s="12" t="s">
        <v>910</v>
      </c>
      <c r="BA119" s="12" t="s">
        <v>910</v>
      </c>
      <c r="BG119" s="21" t="s">
        <v>2277</v>
      </c>
      <c r="BJ119" s="12">
        <v>1</v>
      </c>
    </row>
    <row r="120" spans="1:62" ht="30" x14ac:dyDescent="0.25">
      <c r="A120" s="12">
        <v>1</v>
      </c>
      <c r="B120" s="11" t="str">
        <f t="shared" si="3"/>
        <v>Общий расчет. Ци Мень. Анализ Дворца. Комбинации. Нет. Нет</v>
      </c>
      <c r="C120" s="11" t="str">
        <f>IFERROR(VLOOKUP(I120,lvl_1[],2,FALSE),"Нет")</f>
        <v>Общий расчет</v>
      </c>
      <c r="D120" s="11" t="str">
        <f>IFERROR(VLOOKUP(Rule!J120,lvl_2[],2,FALSE),"Нет")</f>
        <v>Ци Мень</v>
      </c>
      <c r="E120" s="11" t="str">
        <f>IFERROR(VLOOKUP(Rule!K120,lvl_3[],2,FALSE),"Нет")</f>
        <v>Анализ Дворца</v>
      </c>
      <c r="F120" s="11" t="str">
        <f>IFERROR(INDEX(lvl_4[],MATCH(L120,lvl_4[ID],0),MATCH(TEXT(K120,"##0"),lvl_4[#Headers],0)),"Нет")</f>
        <v>Комбинации</v>
      </c>
      <c r="G120" s="11" t="str">
        <f>IFERROR(INDEX(lvl_5[],MATCH(M120,lvl_5[ID],0),MATCH(_xlfn.CONCAT(TEXT(K120,"##0"),"_",TEXT(L120,"##0")),lvl_5[#Headers],0)),"Нет")</f>
        <v>Нет</v>
      </c>
      <c r="H120" s="11" t="str">
        <f>IFERROR(INDEX(lvl_6[],MATCH(N120,lvl_6[ID],0),MATCH(_xlfn.CONCAT(K120,"_",L120,"_",M120),lvl_6[#Headers],0)),"Нет")</f>
        <v>Нет</v>
      </c>
      <c r="I120" s="12">
        <v>1</v>
      </c>
      <c r="J120" s="12">
        <v>2</v>
      </c>
      <c r="K120" s="12">
        <v>2</v>
      </c>
      <c r="L120" s="12">
        <v>2</v>
      </c>
      <c r="M120" s="12">
        <v>0</v>
      </c>
      <c r="N120" s="12">
        <v>0</v>
      </c>
      <c r="O120" s="12">
        <f>COUNTIF($P$2:P120,P120)</f>
        <v>117</v>
      </c>
      <c r="P120" s="12" t="str">
        <f t="shared" si="4"/>
        <v>122020000</v>
      </c>
      <c r="Q120" s="12" t="str">
        <f t="shared" si="5"/>
        <v>1220200000117</v>
      </c>
      <c r="R120" s="20" t="s">
        <v>1168</v>
      </c>
      <c r="S120" s="20" t="s">
        <v>1169</v>
      </c>
      <c r="AY120" s="12" t="s">
        <v>912</v>
      </c>
      <c r="BA120" s="12" t="s">
        <v>912</v>
      </c>
      <c r="BG120" s="21" t="s">
        <v>2277</v>
      </c>
      <c r="BJ120" s="12">
        <v>1</v>
      </c>
    </row>
    <row r="121" spans="1:62" ht="30" x14ac:dyDescent="0.25">
      <c r="A121" s="12">
        <v>1</v>
      </c>
      <c r="B121" s="11" t="str">
        <f t="shared" si="3"/>
        <v>Общий расчет. Ци Мень. Анализ Дворца. Комбинации. Нет. Нет</v>
      </c>
      <c r="C121" s="11" t="str">
        <f>IFERROR(VLOOKUP(I121,lvl_1[],2,FALSE),"Нет")</f>
        <v>Общий расчет</v>
      </c>
      <c r="D121" s="11" t="str">
        <f>IFERROR(VLOOKUP(Rule!J121,lvl_2[],2,FALSE),"Нет")</f>
        <v>Ци Мень</v>
      </c>
      <c r="E121" s="11" t="str">
        <f>IFERROR(VLOOKUP(Rule!K121,lvl_3[],2,FALSE),"Нет")</f>
        <v>Анализ Дворца</v>
      </c>
      <c r="F121" s="11" t="str">
        <f>IFERROR(INDEX(lvl_4[],MATCH(L121,lvl_4[ID],0),MATCH(TEXT(K121,"##0"),lvl_4[#Headers],0)),"Нет")</f>
        <v>Комбинации</v>
      </c>
      <c r="G121" s="11" t="str">
        <f>IFERROR(INDEX(lvl_5[],MATCH(M121,lvl_5[ID],0),MATCH(_xlfn.CONCAT(TEXT(K121,"##0"),"_",TEXT(L121,"##0")),lvl_5[#Headers],0)),"Нет")</f>
        <v>Нет</v>
      </c>
      <c r="H121" s="11" t="str">
        <f>IFERROR(INDEX(lvl_6[],MATCH(N121,lvl_6[ID],0),MATCH(_xlfn.CONCAT(K121,"_",L121,"_",M121),lvl_6[#Headers],0)),"Нет")</f>
        <v>Нет</v>
      </c>
      <c r="I121" s="12">
        <v>1</v>
      </c>
      <c r="J121" s="12">
        <v>2</v>
      </c>
      <c r="K121" s="12">
        <v>2</v>
      </c>
      <c r="L121" s="12">
        <v>2</v>
      </c>
      <c r="M121" s="12">
        <v>0</v>
      </c>
      <c r="N121" s="12">
        <v>0</v>
      </c>
      <c r="O121" s="12">
        <f>COUNTIF($P$2:P121,P121)</f>
        <v>118</v>
      </c>
      <c r="P121" s="12" t="str">
        <f t="shared" si="4"/>
        <v>122020000</v>
      </c>
      <c r="Q121" s="12" t="str">
        <f t="shared" si="5"/>
        <v>1220200000118</v>
      </c>
      <c r="R121" s="20" t="s">
        <v>1168</v>
      </c>
      <c r="S121" s="20" t="s">
        <v>1169</v>
      </c>
      <c r="AY121" s="12" t="s">
        <v>914</v>
      </c>
      <c r="BA121" s="12" t="s">
        <v>914</v>
      </c>
      <c r="BG121" s="21" t="s">
        <v>2277</v>
      </c>
      <c r="BJ121" s="12">
        <v>1</v>
      </c>
    </row>
    <row r="122" spans="1:62" ht="30" x14ac:dyDescent="0.25">
      <c r="A122" s="12">
        <v>1</v>
      </c>
      <c r="B122" s="11" t="str">
        <f t="shared" si="3"/>
        <v>Общий расчет. Ци Мень. Анализ Дворца. Комбинации. Нет. Нет</v>
      </c>
      <c r="C122" s="11" t="str">
        <f>IFERROR(VLOOKUP(I122,lvl_1[],2,FALSE),"Нет")</f>
        <v>Общий расчет</v>
      </c>
      <c r="D122" s="11" t="str">
        <f>IFERROR(VLOOKUP(Rule!J122,lvl_2[],2,FALSE),"Нет")</f>
        <v>Ци Мень</v>
      </c>
      <c r="E122" s="11" t="str">
        <f>IFERROR(VLOOKUP(Rule!K122,lvl_3[],2,FALSE),"Нет")</f>
        <v>Анализ Дворца</v>
      </c>
      <c r="F122" s="11" t="str">
        <f>IFERROR(INDEX(lvl_4[],MATCH(L122,lvl_4[ID],0),MATCH(TEXT(K122,"##0"),lvl_4[#Headers],0)),"Нет")</f>
        <v>Комбинации</v>
      </c>
      <c r="G122" s="11" t="str">
        <f>IFERROR(INDEX(lvl_5[],MATCH(M122,lvl_5[ID],0),MATCH(_xlfn.CONCAT(TEXT(K122,"##0"),"_",TEXT(L122,"##0")),lvl_5[#Headers],0)),"Нет")</f>
        <v>Нет</v>
      </c>
      <c r="H122" s="11" t="str">
        <f>IFERROR(INDEX(lvl_6[],MATCH(N122,lvl_6[ID],0),MATCH(_xlfn.CONCAT(K122,"_",L122,"_",M122),lvl_6[#Headers],0)),"Нет")</f>
        <v>Нет</v>
      </c>
      <c r="I122" s="12">
        <v>1</v>
      </c>
      <c r="J122" s="12">
        <v>2</v>
      </c>
      <c r="K122" s="12">
        <v>2</v>
      </c>
      <c r="L122" s="12">
        <v>2</v>
      </c>
      <c r="M122" s="12">
        <v>0</v>
      </c>
      <c r="N122" s="12">
        <v>0</v>
      </c>
      <c r="O122" s="12">
        <f>COUNTIF($P$2:P122,P122)</f>
        <v>119</v>
      </c>
      <c r="P122" s="12" t="str">
        <f t="shared" si="4"/>
        <v>122020000</v>
      </c>
      <c r="Q122" s="12" t="str">
        <f t="shared" si="5"/>
        <v>1220200000119</v>
      </c>
      <c r="R122" s="20" t="s">
        <v>1168</v>
      </c>
      <c r="S122" s="20" t="s">
        <v>1169</v>
      </c>
      <c r="AY122" s="12" t="s">
        <v>916</v>
      </c>
      <c r="BA122" s="12" t="s">
        <v>916</v>
      </c>
      <c r="BG122" s="21" t="s">
        <v>2277</v>
      </c>
      <c r="BJ122" s="12">
        <v>1</v>
      </c>
    </row>
    <row r="123" spans="1:62" ht="30" x14ac:dyDescent="0.25">
      <c r="A123" s="12">
        <v>1</v>
      </c>
      <c r="B123" s="11" t="str">
        <f t="shared" si="3"/>
        <v>Общий расчет. Ци Мень. Анализ Дворца. Комбинации. Нет. Нет</v>
      </c>
      <c r="C123" s="11" t="str">
        <f>IFERROR(VLOOKUP(I123,lvl_1[],2,FALSE),"Нет")</f>
        <v>Общий расчет</v>
      </c>
      <c r="D123" s="11" t="str">
        <f>IFERROR(VLOOKUP(Rule!J123,lvl_2[],2,FALSE),"Нет")</f>
        <v>Ци Мень</v>
      </c>
      <c r="E123" s="11" t="str">
        <f>IFERROR(VLOOKUP(Rule!K123,lvl_3[],2,FALSE),"Нет")</f>
        <v>Анализ Дворца</v>
      </c>
      <c r="F123" s="11" t="str">
        <f>IFERROR(INDEX(lvl_4[],MATCH(L123,lvl_4[ID],0),MATCH(TEXT(K123,"##0"),lvl_4[#Headers],0)),"Нет")</f>
        <v>Комбинации</v>
      </c>
      <c r="G123" s="11" t="str">
        <f>IFERROR(INDEX(lvl_5[],MATCH(M123,lvl_5[ID],0),MATCH(_xlfn.CONCAT(TEXT(K123,"##0"),"_",TEXT(L123,"##0")),lvl_5[#Headers],0)),"Нет")</f>
        <v>Нет</v>
      </c>
      <c r="H123" s="11" t="str">
        <f>IFERROR(INDEX(lvl_6[],MATCH(N123,lvl_6[ID],0),MATCH(_xlfn.CONCAT(K123,"_",L123,"_",M123),lvl_6[#Headers],0)),"Нет")</f>
        <v>Нет</v>
      </c>
      <c r="I123" s="12">
        <v>1</v>
      </c>
      <c r="J123" s="12">
        <v>2</v>
      </c>
      <c r="K123" s="12">
        <v>2</v>
      </c>
      <c r="L123" s="12">
        <v>2</v>
      </c>
      <c r="M123" s="12">
        <v>0</v>
      </c>
      <c r="N123" s="12">
        <v>0</v>
      </c>
      <c r="O123" s="12">
        <f>COUNTIF($P$2:P123,P123)</f>
        <v>120</v>
      </c>
      <c r="P123" s="12" t="str">
        <f t="shared" si="4"/>
        <v>122020000</v>
      </c>
      <c r="Q123" s="12" t="str">
        <f t="shared" si="5"/>
        <v>1220200000120</v>
      </c>
      <c r="R123" s="20" t="s">
        <v>1170</v>
      </c>
      <c r="S123" s="20" t="s">
        <v>1171</v>
      </c>
      <c r="AW123" s="12">
        <v>4</v>
      </c>
      <c r="BB123" s="12" t="s">
        <v>31</v>
      </c>
      <c r="BG123" s="21">
        <v>-1</v>
      </c>
      <c r="BJ123" s="12">
        <v>1</v>
      </c>
    </row>
    <row r="124" spans="1:62" ht="30" x14ac:dyDescent="0.25">
      <c r="A124" s="12">
        <v>1</v>
      </c>
      <c r="B124" s="11" t="str">
        <f t="shared" si="3"/>
        <v>Общий расчет. Ци Мень. Анализ Дворца. Комбинации. Нет. Нет</v>
      </c>
      <c r="C124" s="11" t="str">
        <f>IFERROR(VLOOKUP(I124,lvl_1[],2,FALSE),"Нет")</f>
        <v>Общий расчет</v>
      </c>
      <c r="D124" s="11" t="str">
        <f>IFERROR(VLOOKUP(Rule!J124,lvl_2[],2,FALSE),"Нет")</f>
        <v>Ци Мень</v>
      </c>
      <c r="E124" s="11" t="str">
        <f>IFERROR(VLOOKUP(Rule!K124,lvl_3[],2,FALSE),"Нет")</f>
        <v>Анализ Дворца</v>
      </c>
      <c r="F124" s="11" t="str">
        <f>IFERROR(INDEX(lvl_4[],MATCH(L124,lvl_4[ID],0),MATCH(TEXT(K124,"##0"),lvl_4[#Headers],0)),"Нет")</f>
        <v>Комбинации</v>
      </c>
      <c r="G124" s="11" t="str">
        <f>IFERROR(INDEX(lvl_5[],MATCH(M124,lvl_5[ID],0),MATCH(_xlfn.CONCAT(TEXT(K124,"##0"),"_",TEXT(L124,"##0")),lvl_5[#Headers],0)),"Нет")</f>
        <v>Нет</v>
      </c>
      <c r="H124" s="11" t="str">
        <f>IFERROR(INDEX(lvl_6[],MATCH(N124,lvl_6[ID],0),MATCH(_xlfn.CONCAT(K124,"_",L124,"_",M124),lvl_6[#Headers],0)),"Нет")</f>
        <v>Нет</v>
      </c>
      <c r="I124" s="12">
        <v>1</v>
      </c>
      <c r="J124" s="12">
        <v>2</v>
      </c>
      <c r="K124" s="12">
        <v>2</v>
      </c>
      <c r="L124" s="12">
        <v>2</v>
      </c>
      <c r="M124" s="12">
        <v>0</v>
      </c>
      <c r="N124" s="12">
        <v>0</v>
      </c>
      <c r="O124" s="12">
        <f>COUNTIF($P$2:P124,P124)</f>
        <v>121</v>
      </c>
      <c r="P124" s="12" t="str">
        <f t="shared" si="4"/>
        <v>122020000</v>
      </c>
      <c r="Q124" s="12" t="str">
        <f t="shared" si="5"/>
        <v>1220200000121</v>
      </c>
      <c r="R124" s="20" t="s">
        <v>1170</v>
      </c>
      <c r="S124" s="20" t="s">
        <v>1171</v>
      </c>
      <c r="AW124" s="12">
        <v>9</v>
      </c>
      <c r="BB124" s="12" t="s">
        <v>8</v>
      </c>
      <c r="BG124" s="21">
        <v>-1</v>
      </c>
      <c r="BJ124" s="12">
        <v>1</v>
      </c>
    </row>
    <row r="125" spans="1:62" ht="30" x14ac:dyDescent="0.25">
      <c r="A125" s="12">
        <v>1</v>
      </c>
      <c r="B125" s="11" t="str">
        <f t="shared" si="3"/>
        <v>Общий расчет. Ци Мень. Анализ Дворца. Комбинации. Нет. Нет</v>
      </c>
      <c r="C125" s="11" t="str">
        <f>IFERROR(VLOOKUP(I125,lvl_1[],2,FALSE),"Нет")</f>
        <v>Общий расчет</v>
      </c>
      <c r="D125" s="11" t="str">
        <f>IFERROR(VLOOKUP(Rule!J125,lvl_2[],2,FALSE),"Нет")</f>
        <v>Ци Мень</v>
      </c>
      <c r="E125" s="11" t="str">
        <f>IFERROR(VLOOKUP(Rule!K125,lvl_3[],2,FALSE),"Нет")</f>
        <v>Анализ Дворца</v>
      </c>
      <c r="F125" s="11" t="str">
        <f>IFERROR(INDEX(lvl_4[],MATCH(L125,lvl_4[ID],0),MATCH(TEXT(K125,"##0"),lvl_4[#Headers],0)),"Нет")</f>
        <v>Комбинации</v>
      </c>
      <c r="G125" s="11" t="str">
        <f>IFERROR(INDEX(lvl_5[],MATCH(M125,lvl_5[ID],0),MATCH(_xlfn.CONCAT(TEXT(K125,"##0"),"_",TEXT(L125,"##0")),lvl_5[#Headers],0)),"Нет")</f>
        <v>Нет</v>
      </c>
      <c r="H125" s="11" t="str">
        <f>IFERROR(INDEX(lvl_6[],MATCH(N125,lvl_6[ID],0),MATCH(_xlfn.CONCAT(K125,"_",L125,"_",M125),lvl_6[#Headers],0)),"Нет")</f>
        <v>Нет</v>
      </c>
      <c r="I125" s="12">
        <v>1</v>
      </c>
      <c r="J125" s="12">
        <v>2</v>
      </c>
      <c r="K125" s="12">
        <v>2</v>
      </c>
      <c r="L125" s="12">
        <v>2</v>
      </c>
      <c r="M125" s="12">
        <v>0</v>
      </c>
      <c r="N125" s="12">
        <v>0</v>
      </c>
      <c r="O125" s="12">
        <f>COUNTIF($P$2:P125,P125)</f>
        <v>122</v>
      </c>
      <c r="P125" s="12" t="str">
        <f t="shared" si="4"/>
        <v>122020000</v>
      </c>
      <c r="Q125" s="12" t="str">
        <f t="shared" si="5"/>
        <v>1220200000122</v>
      </c>
      <c r="R125" s="20" t="s">
        <v>1170</v>
      </c>
      <c r="S125" s="20" t="s">
        <v>1171</v>
      </c>
      <c r="AW125" s="12">
        <v>2</v>
      </c>
      <c r="BB125" s="12" t="s">
        <v>12</v>
      </c>
      <c r="BG125" s="21">
        <v>-1</v>
      </c>
      <c r="BJ125" s="12">
        <v>1</v>
      </c>
    </row>
    <row r="126" spans="1:62" ht="30" x14ac:dyDescent="0.25">
      <c r="A126" s="12">
        <v>1</v>
      </c>
      <c r="B126" s="11" t="str">
        <f t="shared" si="3"/>
        <v>Общий расчет. Ци Мень. Анализ Дворца. Комбинации. Нет. Нет</v>
      </c>
      <c r="C126" s="11" t="str">
        <f>IFERROR(VLOOKUP(I126,lvl_1[],2,FALSE),"Нет")</f>
        <v>Общий расчет</v>
      </c>
      <c r="D126" s="11" t="str">
        <f>IFERROR(VLOOKUP(Rule!J126,lvl_2[],2,FALSE),"Нет")</f>
        <v>Ци Мень</v>
      </c>
      <c r="E126" s="11" t="str">
        <f>IFERROR(VLOOKUP(Rule!K126,lvl_3[],2,FALSE),"Нет")</f>
        <v>Анализ Дворца</v>
      </c>
      <c r="F126" s="11" t="str">
        <f>IFERROR(INDEX(lvl_4[],MATCH(L126,lvl_4[ID],0),MATCH(TEXT(K126,"##0"),lvl_4[#Headers],0)),"Нет")</f>
        <v>Комбинации</v>
      </c>
      <c r="G126" s="11" t="str">
        <f>IFERROR(INDEX(lvl_5[],MATCH(M126,lvl_5[ID],0),MATCH(_xlfn.CONCAT(TEXT(K126,"##0"),"_",TEXT(L126,"##0")),lvl_5[#Headers],0)),"Нет")</f>
        <v>Нет</v>
      </c>
      <c r="H126" s="11" t="str">
        <f>IFERROR(INDEX(lvl_6[],MATCH(N126,lvl_6[ID],0),MATCH(_xlfn.CONCAT(K126,"_",L126,"_",M126),lvl_6[#Headers],0)),"Нет")</f>
        <v>Нет</v>
      </c>
      <c r="I126" s="12">
        <v>1</v>
      </c>
      <c r="J126" s="12">
        <v>2</v>
      </c>
      <c r="K126" s="12">
        <v>2</v>
      </c>
      <c r="L126" s="12">
        <v>2</v>
      </c>
      <c r="M126" s="12">
        <v>0</v>
      </c>
      <c r="N126" s="12">
        <v>0</v>
      </c>
      <c r="O126" s="12">
        <f>COUNTIF($P$2:P126,P126)</f>
        <v>123</v>
      </c>
      <c r="P126" s="12" t="str">
        <f t="shared" si="4"/>
        <v>122020000</v>
      </c>
      <c r="Q126" s="12" t="str">
        <f t="shared" si="5"/>
        <v>1220200000123</v>
      </c>
      <c r="R126" s="20" t="s">
        <v>1170</v>
      </c>
      <c r="S126" s="20" t="s">
        <v>1171</v>
      </c>
      <c r="AW126" s="12">
        <v>7</v>
      </c>
      <c r="BB126" s="12" t="s">
        <v>16</v>
      </c>
      <c r="BG126" s="21">
        <v>-1</v>
      </c>
      <c r="BJ126" s="12">
        <v>1</v>
      </c>
    </row>
    <row r="127" spans="1:62" ht="30" x14ac:dyDescent="0.25">
      <c r="A127" s="12">
        <v>1</v>
      </c>
      <c r="B127" s="11" t="str">
        <f t="shared" si="3"/>
        <v>Общий расчет. Ци Мень. Анализ Дворца. Комбинации. Нет. Нет</v>
      </c>
      <c r="C127" s="11" t="str">
        <f>IFERROR(VLOOKUP(I127,lvl_1[],2,FALSE),"Нет")</f>
        <v>Общий расчет</v>
      </c>
      <c r="D127" s="11" t="str">
        <f>IFERROR(VLOOKUP(Rule!J127,lvl_2[],2,FALSE),"Нет")</f>
        <v>Ци Мень</v>
      </c>
      <c r="E127" s="11" t="str">
        <f>IFERROR(VLOOKUP(Rule!K127,lvl_3[],2,FALSE),"Нет")</f>
        <v>Анализ Дворца</v>
      </c>
      <c r="F127" s="11" t="str">
        <f>IFERROR(INDEX(lvl_4[],MATCH(L127,lvl_4[ID],0),MATCH(TEXT(K127,"##0"),lvl_4[#Headers],0)),"Нет")</f>
        <v>Комбинации</v>
      </c>
      <c r="G127" s="11" t="str">
        <f>IFERROR(INDEX(lvl_5[],MATCH(M127,lvl_5[ID],0),MATCH(_xlfn.CONCAT(TEXT(K127,"##0"),"_",TEXT(L127,"##0")),lvl_5[#Headers],0)),"Нет")</f>
        <v>Нет</v>
      </c>
      <c r="H127" s="11" t="str">
        <f>IFERROR(INDEX(lvl_6[],MATCH(N127,lvl_6[ID],0),MATCH(_xlfn.CONCAT(K127,"_",L127,"_",M127),lvl_6[#Headers],0)),"Нет")</f>
        <v>Нет</v>
      </c>
      <c r="I127" s="12">
        <v>1</v>
      </c>
      <c r="J127" s="12">
        <v>2</v>
      </c>
      <c r="K127" s="12">
        <v>2</v>
      </c>
      <c r="L127" s="12">
        <v>2</v>
      </c>
      <c r="M127" s="12">
        <v>0</v>
      </c>
      <c r="N127" s="12">
        <v>0</v>
      </c>
      <c r="O127" s="12">
        <f>COUNTIF($P$2:P127,P127)</f>
        <v>124</v>
      </c>
      <c r="P127" s="12" t="str">
        <f t="shared" si="4"/>
        <v>122020000</v>
      </c>
      <c r="Q127" s="12" t="str">
        <f t="shared" si="5"/>
        <v>1220200000124</v>
      </c>
      <c r="R127" s="20" t="s">
        <v>1170</v>
      </c>
      <c r="S127" s="20" t="s">
        <v>1171</v>
      </c>
      <c r="AW127" s="12">
        <v>6</v>
      </c>
      <c r="BB127" s="12" t="s">
        <v>19</v>
      </c>
      <c r="BG127" s="21">
        <v>-1</v>
      </c>
      <c r="BJ127" s="12">
        <v>1</v>
      </c>
    </row>
    <row r="128" spans="1:62" ht="30" x14ac:dyDescent="0.25">
      <c r="A128" s="12">
        <v>1</v>
      </c>
      <c r="B128" s="11" t="str">
        <f t="shared" si="3"/>
        <v>Общий расчет. Ци Мень. Анализ Дворца. Комбинации. Нет. Нет</v>
      </c>
      <c r="C128" s="11" t="str">
        <f>IFERROR(VLOOKUP(I128,lvl_1[],2,FALSE),"Нет")</f>
        <v>Общий расчет</v>
      </c>
      <c r="D128" s="11" t="str">
        <f>IFERROR(VLOOKUP(Rule!J128,lvl_2[],2,FALSE),"Нет")</f>
        <v>Ци Мень</v>
      </c>
      <c r="E128" s="11" t="str">
        <f>IFERROR(VLOOKUP(Rule!K128,lvl_3[],2,FALSE),"Нет")</f>
        <v>Анализ Дворца</v>
      </c>
      <c r="F128" s="11" t="str">
        <f>IFERROR(INDEX(lvl_4[],MATCH(L128,lvl_4[ID],0),MATCH(TEXT(K128,"##0"),lvl_4[#Headers],0)),"Нет")</f>
        <v>Комбинации</v>
      </c>
      <c r="G128" s="11" t="str">
        <f>IFERROR(INDEX(lvl_5[],MATCH(M128,lvl_5[ID],0),MATCH(_xlfn.CONCAT(TEXT(K128,"##0"),"_",TEXT(L128,"##0")),lvl_5[#Headers],0)),"Нет")</f>
        <v>Нет</v>
      </c>
      <c r="H128" s="11" t="str">
        <f>IFERROR(INDEX(lvl_6[],MATCH(N128,lvl_6[ID],0),MATCH(_xlfn.CONCAT(K128,"_",L128,"_",M128),lvl_6[#Headers],0)),"Нет")</f>
        <v>Нет</v>
      </c>
      <c r="I128" s="12">
        <v>1</v>
      </c>
      <c r="J128" s="12">
        <v>2</v>
      </c>
      <c r="K128" s="12">
        <v>2</v>
      </c>
      <c r="L128" s="12">
        <v>2</v>
      </c>
      <c r="M128" s="12">
        <v>0</v>
      </c>
      <c r="N128" s="12">
        <v>0</v>
      </c>
      <c r="O128" s="12">
        <f>COUNTIF($P$2:P128,P128)</f>
        <v>125</v>
      </c>
      <c r="P128" s="12" t="str">
        <f t="shared" si="4"/>
        <v>122020000</v>
      </c>
      <c r="Q128" s="12" t="str">
        <f t="shared" si="5"/>
        <v>1220200000125</v>
      </c>
      <c r="R128" s="20" t="s">
        <v>1170</v>
      </c>
      <c r="S128" s="20" t="s">
        <v>1171</v>
      </c>
      <c r="AW128" s="12">
        <v>1</v>
      </c>
      <c r="BB128" s="12" t="s">
        <v>22</v>
      </c>
      <c r="BG128" s="21">
        <v>-1</v>
      </c>
      <c r="BJ128" s="12">
        <v>1</v>
      </c>
    </row>
    <row r="129" spans="1:63" ht="30" x14ac:dyDescent="0.25">
      <c r="A129" s="12">
        <v>1</v>
      </c>
      <c r="B129" s="11" t="str">
        <f t="shared" si="3"/>
        <v>Общий расчет. Ци Мень. Анализ Дворца. Комбинации. Нет. Нет</v>
      </c>
      <c r="C129" s="11" t="str">
        <f>IFERROR(VLOOKUP(I129,lvl_1[],2,FALSE),"Нет")</f>
        <v>Общий расчет</v>
      </c>
      <c r="D129" s="11" t="str">
        <f>IFERROR(VLOOKUP(Rule!J129,lvl_2[],2,FALSE),"Нет")</f>
        <v>Ци Мень</v>
      </c>
      <c r="E129" s="11" t="str">
        <f>IFERROR(VLOOKUP(Rule!K129,lvl_3[],2,FALSE),"Нет")</f>
        <v>Анализ Дворца</v>
      </c>
      <c r="F129" s="11" t="str">
        <f>IFERROR(INDEX(lvl_4[],MATCH(L129,lvl_4[ID],0),MATCH(TEXT(K129,"##0"),lvl_4[#Headers],0)),"Нет")</f>
        <v>Комбинации</v>
      </c>
      <c r="G129" s="11" t="str">
        <f>IFERROR(INDEX(lvl_5[],MATCH(M129,lvl_5[ID],0),MATCH(_xlfn.CONCAT(TEXT(K129,"##0"),"_",TEXT(L129,"##0")),lvl_5[#Headers],0)),"Нет")</f>
        <v>Нет</v>
      </c>
      <c r="H129" s="11" t="str">
        <f>IFERROR(INDEX(lvl_6[],MATCH(N129,lvl_6[ID],0),MATCH(_xlfn.CONCAT(K129,"_",L129,"_",M129),lvl_6[#Headers],0)),"Нет")</f>
        <v>Нет</v>
      </c>
      <c r="I129" s="12">
        <v>1</v>
      </c>
      <c r="J129" s="12">
        <v>2</v>
      </c>
      <c r="K129" s="12">
        <v>2</v>
      </c>
      <c r="L129" s="12">
        <v>2</v>
      </c>
      <c r="M129" s="12">
        <v>0</v>
      </c>
      <c r="N129" s="12">
        <v>0</v>
      </c>
      <c r="O129" s="12">
        <f>COUNTIF($P$2:P129,P129)</f>
        <v>126</v>
      </c>
      <c r="P129" s="12" t="str">
        <f t="shared" si="4"/>
        <v>122020000</v>
      </c>
      <c r="Q129" s="12" t="str">
        <f t="shared" si="5"/>
        <v>1220200000126</v>
      </c>
      <c r="R129" s="20" t="s">
        <v>1170</v>
      </c>
      <c r="S129" s="20" t="s">
        <v>1171</v>
      </c>
      <c r="AW129" s="12">
        <v>8</v>
      </c>
      <c r="BB129" s="12" t="s">
        <v>26</v>
      </c>
      <c r="BG129" s="21">
        <v>-1</v>
      </c>
      <c r="BJ129" s="12">
        <v>1</v>
      </c>
    </row>
    <row r="130" spans="1:63" ht="30" x14ac:dyDescent="0.25">
      <c r="A130" s="12">
        <v>1</v>
      </c>
      <c r="B130" s="11" t="str">
        <f t="shared" ref="B130:B193" si="6">_xlfn.CONCAT(C130,". ", D130,". ", E130,". ", F130,". ", G130,". ", H130)</f>
        <v>Общий расчет. Ци Мень. Анализ Дворца. Комбинации. Нет. Нет</v>
      </c>
      <c r="C130" s="11" t="str">
        <f>IFERROR(VLOOKUP(I130,lvl_1[],2,FALSE),"Нет")</f>
        <v>Общий расчет</v>
      </c>
      <c r="D130" s="11" t="str">
        <f>IFERROR(VLOOKUP(Rule!J130,lvl_2[],2,FALSE),"Нет")</f>
        <v>Ци Мень</v>
      </c>
      <c r="E130" s="11" t="str">
        <f>IFERROR(VLOOKUP(Rule!K130,lvl_3[],2,FALSE),"Нет")</f>
        <v>Анализ Дворца</v>
      </c>
      <c r="F130" s="11" t="str">
        <f>IFERROR(INDEX(lvl_4[],MATCH(L130,lvl_4[ID],0),MATCH(TEXT(K130,"##0"),lvl_4[#Headers],0)),"Нет")</f>
        <v>Комбинации</v>
      </c>
      <c r="G130" s="11" t="str">
        <f>IFERROR(INDEX(lvl_5[],MATCH(M130,lvl_5[ID],0),MATCH(_xlfn.CONCAT(TEXT(K130,"##0"),"_",TEXT(L130,"##0")),lvl_5[#Headers],0)),"Нет")</f>
        <v>Нет</v>
      </c>
      <c r="H130" s="11" t="str">
        <f>IFERROR(INDEX(lvl_6[],MATCH(N130,lvl_6[ID],0),MATCH(_xlfn.CONCAT(K130,"_",L130,"_",M130),lvl_6[#Headers],0)),"Нет")</f>
        <v>Нет</v>
      </c>
      <c r="I130" s="12">
        <v>1</v>
      </c>
      <c r="J130" s="12">
        <v>2</v>
      </c>
      <c r="K130" s="12">
        <v>2</v>
      </c>
      <c r="L130" s="12">
        <v>2</v>
      </c>
      <c r="M130" s="12">
        <v>0</v>
      </c>
      <c r="N130" s="12">
        <v>0</v>
      </c>
      <c r="O130" s="12">
        <f>COUNTIF($P$2:P130,P130)</f>
        <v>127</v>
      </c>
      <c r="P130" s="12" t="str">
        <f t="shared" ref="P130:P193" si="7">_xlfn.CONCAT(I130,
J130,
K130,
IF(LEN(L130)=1,_xlfn.CONCAT(0,L130),L130),
IF(LEN(M130)=1,_xlfn.CONCAT(0,M130),M130),
IF(LEN(N130)=1,_xlfn.CONCAT(0,N130),N130))</f>
        <v>122020000</v>
      </c>
      <c r="Q130" s="12" t="str">
        <f t="shared" ref="Q130:Q193" si="8">_xlfn.CONCAT(I130,
J130,
K130,
IF(LEN(L130)=1,_xlfn.CONCAT(0,L130),L130),
IF(LEN(M130)=1,_xlfn.CONCAT(0,M130),M130),
IF(LEN(N130)=1,_xlfn.CONCAT(0,N130),N130),
IF(LEN(O130)=1,_xlfn.CONCAT("000",O130),IF(LEN(O130)=2,_xlfn.CONCAT("00",O130),IF(LEN(O130)=3,_xlfn.CONCAT(0,O130),O130))))</f>
        <v>1220200000127</v>
      </c>
      <c r="R130" s="20" t="s">
        <v>1170</v>
      </c>
      <c r="S130" s="20" t="s">
        <v>1171</v>
      </c>
      <c r="AW130" s="12">
        <v>3</v>
      </c>
      <c r="BB130" s="12" t="s">
        <v>29</v>
      </c>
      <c r="BG130" s="21">
        <v>-1</v>
      </c>
      <c r="BJ130" s="12">
        <v>1</v>
      </c>
    </row>
    <row r="131" spans="1:63" ht="30" x14ac:dyDescent="0.25">
      <c r="A131" s="12">
        <v>1</v>
      </c>
      <c r="B131" s="11" t="str">
        <f t="shared" si="6"/>
        <v>Общий расчет. Ци Мень. Анализ Дворца. Комбинации. Нет. Нет</v>
      </c>
      <c r="C131" s="11" t="str">
        <f>IFERROR(VLOOKUP(I131,lvl_1[],2,FALSE),"Нет")</f>
        <v>Общий расчет</v>
      </c>
      <c r="D131" s="11" t="str">
        <f>IFERROR(VLOOKUP(Rule!J131,lvl_2[],2,FALSE),"Нет")</f>
        <v>Ци Мень</v>
      </c>
      <c r="E131" s="11" t="str">
        <f>IFERROR(VLOOKUP(Rule!K131,lvl_3[],2,FALSE),"Нет")</f>
        <v>Анализ Дворца</v>
      </c>
      <c r="F131" s="11" t="str">
        <f>IFERROR(INDEX(lvl_4[],MATCH(L131,lvl_4[ID],0),MATCH(TEXT(K131,"##0"),lvl_4[#Headers],0)),"Нет")</f>
        <v>Комбинации</v>
      </c>
      <c r="G131" s="11" t="str">
        <f>IFERROR(INDEX(lvl_5[],MATCH(M131,lvl_5[ID],0),MATCH(_xlfn.CONCAT(TEXT(K131,"##0"),"_",TEXT(L131,"##0")),lvl_5[#Headers],0)),"Нет")</f>
        <v>Нет</v>
      </c>
      <c r="H131" s="11" t="str">
        <f>IFERROR(INDEX(lvl_6[],MATCH(N131,lvl_6[ID],0),MATCH(_xlfn.CONCAT(K131,"_",L131,"_",M131),lvl_6[#Headers],0)),"Нет")</f>
        <v>Нет</v>
      </c>
      <c r="I131" s="12">
        <v>1</v>
      </c>
      <c r="J131" s="12">
        <v>2</v>
      </c>
      <c r="K131" s="12">
        <v>2</v>
      </c>
      <c r="L131" s="12">
        <v>2</v>
      </c>
      <c r="M131" s="12">
        <v>0</v>
      </c>
      <c r="N131" s="12">
        <v>0</v>
      </c>
      <c r="O131" s="12">
        <f>COUNTIF($P$2:P131,P131)</f>
        <v>128</v>
      </c>
      <c r="P131" s="12" t="str">
        <f t="shared" si="7"/>
        <v>122020000</v>
      </c>
      <c r="Q131" s="12" t="str">
        <f t="shared" si="8"/>
        <v>1220200000128</v>
      </c>
      <c r="R131" s="20" t="s">
        <v>1172</v>
      </c>
      <c r="S131" s="20" t="s">
        <v>1173</v>
      </c>
      <c r="AW131" s="12">
        <v>4</v>
      </c>
      <c r="BD131" s="12" t="s">
        <v>89</v>
      </c>
      <c r="BG131" s="21">
        <v>-1</v>
      </c>
      <c r="BJ131" s="12">
        <v>1</v>
      </c>
    </row>
    <row r="132" spans="1:63" ht="30" x14ac:dyDescent="0.25">
      <c r="A132" s="12">
        <v>1</v>
      </c>
      <c r="B132" s="11" t="str">
        <f t="shared" si="6"/>
        <v>Общий расчет. Ци Мень. Анализ Дворца. Комбинации. Нет. Нет</v>
      </c>
      <c r="C132" s="11" t="str">
        <f>IFERROR(VLOOKUP(I132,lvl_1[],2,FALSE),"Нет")</f>
        <v>Общий расчет</v>
      </c>
      <c r="D132" s="11" t="str">
        <f>IFERROR(VLOOKUP(Rule!J132,lvl_2[],2,FALSE),"Нет")</f>
        <v>Ци Мень</v>
      </c>
      <c r="E132" s="11" t="str">
        <f>IFERROR(VLOOKUP(Rule!K132,lvl_3[],2,FALSE),"Нет")</f>
        <v>Анализ Дворца</v>
      </c>
      <c r="F132" s="11" t="str">
        <f>IFERROR(INDEX(lvl_4[],MATCH(L132,lvl_4[ID],0),MATCH(TEXT(K132,"##0"),lvl_4[#Headers],0)),"Нет")</f>
        <v>Комбинации</v>
      </c>
      <c r="G132" s="11" t="str">
        <f>IFERROR(INDEX(lvl_5[],MATCH(M132,lvl_5[ID],0),MATCH(_xlfn.CONCAT(TEXT(K132,"##0"),"_",TEXT(L132,"##0")),lvl_5[#Headers],0)),"Нет")</f>
        <v>Нет</v>
      </c>
      <c r="H132" s="11" t="str">
        <f>IFERROR(INDEX(lvl_6[],MATCH(N132,lvl_6[ID],0),MATCH(_xlfn.CONCAT(K132,"_",L132,"_",M132),lvl_6[#Headers],0)),"Нет")</f>
        <v>Нет</v>
      </c>
      <c r="I132" s="12">
        <v>1</v>
      </c>
      <c r="J132" s="12">
        <v>2</v>
      </c>
      <c r="K132" s="12">
        <v>2</v>
      </c>
      <c r="L132" s="12">
        <v>2</v>
      </c>
      <c r="M132" s="12">
        <v>0</v>
      </c>
      <c r="N132" s="12">
        <v>0</v>
      </c>
      <c r="O132" s="12">
        <f>COUNTIF($P$2:P132,P132)</f>
        <v>129</v>
      </c>
      <c r="P132" s="12" t="str">
        <f t="shared" si="7"/>
        <v>122020000</v>
      </c>
      <c r="Q132" s="12" t="str">
        <f t="shared" si="8"/>
        <v>1220200000129</v>
      </c>
      <c r="R132" s="20" t="s">
        <v>1172</v>
      </c>
      <c r="S132" s="20" t="s">
        <v>1173</v>
      </c>
      <c r="AW132" s="12">
        <v>9</v>
      </c>
      <c r="BD132" s="12" t="s">
        <v>65</v>
      </c>
      <c r="BG132" s="21">
        <v>-1</v>
      </c>
      <c r="BJ132" s="12">
        <v>1</v>
      </c>
    </row>
    <row r="133" spans="1:63" ht="30" x14ac:dyDescent="0.25">
      <c r="A133" s="12">
        <v>1</v>
      </c>
      <c r="B133" s="11" t="str">
        <f t="shared" si="6"/>
        <v>Общий расчет. Ци Мень. Анализ Дворца. Комбинации. Нет. Нет</v>
      </c>
      <c r="C133" s="11" t="str">
        <f>IFERROR(VLOOKUP(I133,lvl_1[],2,FALSE),"Нет")</f>
        <v>Общий расчет</v>
      </c>
      <c r="D133" s="11" t="str">
        <f>IFERROR(VLOOKUP(Rule!J133,lvl_2[],2,FALSE),"Нет")</f>
        <v>Ци Мень</v>
      </c>
      <c r="E133" s="11" t="str">
        <f>IFERROR(VLOOKUP(Rule!K133,lvl_3[],2,FALSE),"Нет")</f>
        <v>Анализ Дворца</v>
      </c>
      <c r="F133" s="11" t="str">
        <f>IFERROR(INDEX(lvl_4[],MATCH(L133,lvl_4[ID],0),MATCH(TEXT(K133,"##0"),lvl_4[#Headers],0)),"Нет")</f>
        <v>Комбинации</v>
      </c>
      <c r="G133" s="11" t="str">
        <f>IFERROR(INDEX(lvl_5[],MATCH(M133,lvl_5[ID],0),MATCH(_xlfn.CONCAT(TEXT(K133,"##0"),"_",TEXT(L133,"##0")),lvl_5[#Headers],0)),"Нет")</f>
        <v>Нет</v>
      </c>
      <c r="H133" s="11" t="str">
        <f>IFERROR(INDEX(lvl_6[],MATCH(N133,lvl_6[ID],0),MATCH(_xlfn.CONCAT(K133,"_",L133,"_",M133),lvl_6[#Headers],0)),"Нет")</f>
        <v>Нет</v>
      </c>
      <c r="I133" s="12">
        <v>1</v>
      </c>
      <c r="J133" s="12">
        <v>2</v>
      </c>
      <c r="K133" s="12">
        <v>2</v>
      </c>
      <c r="L133" s="12">
        <v>2</v>
      </c>
      <c r="M133" s="12">
        <v>0</v>
      </c>
      <c r="N133" s="12">
        <v>0</v>
      </c>
      <c r="O133" s="12">
        <f>COUNTIF($P$2:P133,P133)</f>
        <v>130</v>
      </c>
      <c r="P133" s="12" t="str">
        <f t="shared" si="7"/>
        <v>122020000</v>
      </c>
      <c r="Q133" s="12" t="str">
        <f t="shared" si="8"/>
        <v>1220200000130</v>
      </c>
      <c r="R133" s="20" t="s">
        <v>1172</v>
      </c>
      <c r="S133" s="20" t="s">
        <v>1173</v>
      </c>
      <c r="AW133" s="12">
        <v>2</v>
      </c>
      <c r="BD133" s="12" t="s">
        <v>68</v>
      </c>
      <c r="BG133" s="21">
        <v>-1</v>
      </c>
      <c r="BJ133" s="12">
        <v>1</v>
      </c>
    </row>
    <row r="134" spans="1:63" ht="30" x14ac:dyDescent="0.25">
      <c r="A134" s="12">
        <v>1</v>
      </c>
      <c r="B134" s="11" t="str">
        <f t="shared" si="6"/>
        <v>Общий расчет. Ци Мень. Анализ Дворца. Комбинации. Нет. Нет</v>
      </c>
      <c r="C134" s="11" t="str">
        <f>IFERROR(VLOOKUP(I134,lvl_1[],2,FALSE),"Нет")</f>
        <v>Общий расчет</v>
      </c>
      <c r="D134" s="11" t="str">
        <f>IFERROR(VLOOKUP(Rule!J134,lvl_2[],2,FALSE),"Нет")</f>
        <v>Ци Мень</v>
      </c>
      <c r="E134" s="11" t="str">
        <f>IFERROR(VLOOKUP(Rule!K134,lvl_3[],2,FALSE),"Нет")</f>
        <v>Анализ Дворца</v>
      </c>
      <c r="F134" s="11" t="str">
        <f>IFERROR(INDEX(lvl_4[],MATCH(L134,lvl_4[ID],0),MATCH(TEXT(K134,"##0"),lvl_4[#Headers],0)),"Нет")</f>
        <v>Комбинации</v>
      </c>
      <c r="G134" s="11" t="str">
        <f>IFERROR(INDEX(lvl_5[],MATCH(M134,lvl_5[ID],0),MATCH(_xlfn.CONCAT(TEXT(K134,"##0"),"_",TEXT(L134,"##0")),lvl_5[#Headers],0)),"Нет")</f>
        <v>Нет</v>
      </c>
      <c r="H134" s="11" t="str">
        <f>IFERROR(INDEX(lvl_6[],MATCH(N134,lvl_6[ID],0),MATCH(_xlfn.CONCAT(K134,"_",L134,"_",M134),lvl_6[#Headers],0)),"Нет")</f>
        <v>Нет</v>
      </c>
      <c r="I134" s="12">
        <v>1</v>
      </c>
      <c r="J134" s="12">
        <v>2</v>
      </c>
      <c r="K134" s="12">
        <v>2</v>
      </c>
      <c r="L134" s="12">
        <v>2</v>
      </c>
      <c r="M134" s="12">
        <v>0</v>
      </c>
      <c r="N134" s="12">
        <v>0</v>
      </c>
      <c r="O134" s="12">
        <f>COUNTIF($P$2:P134,P134)</f>
        <v>131</v>
      </c>
      <c r="P134" s="12" t="str">
        <f t="shared" si="7"/>
        <v>122020000</v>
      </c>
      <c r="Q134" s="12" t="str">
        <f t="shared" si="8"/>
        <v>1220200000131</v>
      </c>
      <c r="R134" s="20" t="s">
        <v>1172</v>
      </c>
      <c r="S134" s="20" t="s">
        <v>1173</v>
      </c>
      <c r="AW134" s="12">
        <v>7</v>
      </c>
      <c r="BD134" s="12" t="s">
        <v>71</v>
      </c>
      <c r="BG134" s="21">
        <v>-1</v>
      </c>
      <c r="BJ134" s="12">
        <v>1</v>
      </c>
    </row>
    <row r="135" spans="1:63" ht="30" x14ac:dyDescent="0.25">
      <c r="A135" s="12">
        <v>1</v>
      </c>
      <c r="B135" s="11" t="str">
        <f t="shared" si="6"/>
        <v>Общий расчет. Ци Мень. Анализ Дворца. Комбинации. Нет. Нет</v>
      </c>
      <c r="C135" s="11" t="str">
        <f>IFERROR(VLOOKUP(I135,lvl_1[],2,FALSE),"Нет")</f>
        <v>Общий расчет</v>
      </c>
      <c r="D135" s="11" t="str">
        <f>IFERROR(VLOOKUP(Rule!J135,lvl_2[],2,FALSE),"Нет")</f>
        <v>Ци Мень</v>
      </c>
      <c r="E135" s="11" t="str">
        <f>IFERROR(VLOOKUP(Rule!K135,lvl_3[],2,FALSE),"Нет")</f>
        <v>Анализ Дворца</v>
      </c>
      <c r="F135" s="11" t="str">
        <f>IFERROR(INDEX(lvl_4[],MATCH(L135,lvl_4[ID],0),MATCH(TEXT(K135,"##0"),lvl_4[#Headers],0)),"Нет")</f>
        <v>Комбинации</v>
      </c>
      <c r="G135" s="11" t="str">
        <f>IFERROR(INDEX(lvl_5[],MATCH(M135,lvl_5[ID],0),MATCH(_xlfn.CONCAT(TEXT(K135,"##0"),"_",TEXT(L135,"##0")),lvl_5[#Headers],0)),"Нет")</f>
        <v>Нет</v>
      </c>
      <c r="H135" s="11" t="str">
        <f>IFERROR(INDEX(lvl_6[],MATCH(N135,lvl_6[ID],0),MATCH(_xlfn.CONCAT(K135,"_",L135,"_",M135),lvl_6[#Headers],0)),"Нет")</f>
        <v>Нет</v>
      </c>
      <c r="I135" s="12">
        <v>1</v>
      </c>
      <c r="J135" s="12">
        <v>2</v>
      </c>
      <c r="K135" s="12">
        <v>2</v>
      </c>
      <c r="L135" s="12">
        <v>2</v>
      </c>
      <c r="M135" s="12">
        <v>0</v>
      </c>
      <c r="N135" s="12">
        <v>0</v>
      </c>
      <c r="O135" s="12">
        <f>COUNTIF($P$2:P135,P135)</f>
        <v>132</v>
      </c>
      <c r="P135" s="12" t="str">
        <f t="shared" si="7"/>
        <v>122020000</v>
      </c>
      <c r="Q135" s="12" t="str">
        <f t="shared" si="8"/>
        <v>1220200000132</v>
      </c>
      <c r="R135" s="20" t="s">
        <v>1172</v>
      </c>
      <c r="S135" s="20" t="s">
        <v>1173</v>
      </c>
      <c r="AW135" s="12">
        <v>6</v>
      </c>
      <c r="BD135" s="12" t="s">
        <v>74</v>
      </c>
      <c r="BG135" s="21">
        <v>-1</v>
      </c>
      <c r="BJ135" s="12">
        <v>1</v>
      </c>
    </row>
    <row r="136" spans="1:63" ht="30" x14ac:dyDescent="0.25">
      <c r="A136" s="12">
        <v>1</v>
      </c>
      <c r="B136" s="11" t="str">
        <f t="shared" si="6"/>
        <v>Общий расчет. Ци Мень. Анализ Дворца. Комбинации. Нет. Нет</v>
      </c>
      <c r="C136" s="11" t="str">
        <f>IFERROR(VLOOKUP(I136,lvl_1[],2,FALSE),"Нет")</f>
        <v>Общий расчет</v>
      </c>
      <c r="D136" s="11" t="str">
        <f>IFERROR(VLOOKUP(Rule!J136,lvl_2[],2,FALSE),"Нет")</f>
        <v>Ци Мень</v>
      </c>
      <c r="E136" s="11" t="str">
        <f>IFERROR(VLOOKUP(Rule!K136,lvl_3[],2,FALSE),"Нет")</f>
        <v>Анализ Дворца</v>
      </c>
      <c r="F136" s="11" t="str">
        <f>IFERROR(INDEX(lvl_4[],MATCH(L136,lvl_4[ID],0),MATCH(TEXT(K136,"##0"),lvl_4[#Headers],0)),"Нет")</f>
        <v>Комбинации</v>
      </c>
      <c r="G136" s="11" t="str">
        <f>IFERROR(INDEX(lvl_5[],MATCH(M136,lvl_5[ID],0),MATCH(_xlfn.CONCAT(TEXT(K136,"##0"),"_",TEXT(L136,"##0")),lvl_5[#Headers],0)),"Нет")</f>
        <v>Нет</v>
      </c>
      <c r="H136" s="11" t="str">
        <f>IFERROR(INDEX(lvl_6[],MATCH(N136,lvl_6[ID],0),MATCH(_xlfn.CONCAT(K136,"_",L136,"_",M136),lvl_6[#Headers],0)),"Нет")</f>
        <v>Нет</v>
      </c>
      <c r="I136" s="12">
        <v>1</v>
      </c>
      <c r="J136" s="12">
        <v>2</v>
      </c>
      <c r="K136" s="12">
        <v>2</v>
      </c>
      <c r="L136" s="12">
        <v>2</v>
      </c>
      <c r="M136" s="12">
        <v>0</v>
      </c>
      <c r="N136" s="12">
        <v>0</v>
      </c>
      <c r="O136" s="12">
        <f>COUNTIF($P$2:P136,P136)</f>
        <v>133</v>
      </c>
      <c r="P136" s="12" t="str">
        <f t="shared" si="7"/>
        <v>122020000</v>
      </c>
      <c r="Q136" s="12" t="str">
        <f t="shared" si="8"/>
        <v>1220200000133</v>
      </c>
      <c r="R136" s="20" t="s">
        <v>1172</v>
      </c>
      <c r="S136" s="20" t="s">
        <v>1173</v>
      </c>
      <c r="AW136" s="12">
        <v>1</v>
      </c>
      <c r="BD136" s="12" t="s">
        <v>77</v>
      </c>
      <c r="BG136" s="21">
        <v>-1</v>
      </c>
      <c r="BJ136" s="12">
        <v>1</v>
      </c>
    </row>
    <row r="137" spans="1:63" ht="30" x14ac:dyDescent="0.25">
      <c r="A137" s="12">
        <v>1</v>
      </c>
      <c r="B137" s="11" t="str">
        <f t="shared" si="6"/>
        <v>Общий расчет. Ци Мень. Анализ Дворца. Комбинации. Нет. Нет</v>
      </c>
      <c r="C137" s="11" t="str">
        <f>IFERROR(VLOOKUP(I137,lvl_1[],2,FALSE),"Нет")</f>
        <v>Общий расчет</v>
      </c>
      <c r="D137" s="11" t="str">
        <f>IFERROR(VLOOKUP(Rule!J137,lvl_2[],2,FALSE),"Нет")</f>
        <v>Ци Мень</v>
      </c>
      <c r="E137" s="11" t="str">
        <f>IFERROR(VLOOKUP(Rule!K137,lvl_3[],2,FALSE),"Нет")</f>
        <v>Анализ Дворца</v>
      </c>
      <c r="F137" s="11" t="str">
        <f>IFERROR(INDEX(lvl_4[],MATCH(L137,lvl_4[ID],0),MATCH(TEXT(K137,"##0"),lvl_4[#Headers],0)),"Нет")</f>
        <v>Комбинации</v>
      </c>
      <c r="G137" s="11" t="str">
        <f>IFERROR(INDEX(lvl_5[],MATCH(M137,lvl_5[ID],0),MATCH(_xlfn.CONCAT(TEXT(K137,"##0"),"_",TEXT(L137,"##0")),lvl_5[#Headers],0)),"Нет")</f>
        <v>Нет</v>
      </c>
      <c r="H137" s="11" t="str">
        <f>IFERROR(INDEX(lvl_6[],MATCH(N137,lvl_6[ID],0),MATCH(_xlfn.CONCAT(K137,"_",L137,"_",M137),lvl_6[#Headers],0)),"Нет")</f>
        <v>Нет</v>
      </c>
      <c r="I137" s="12">
        <v>1</v>
      </c>
      <c r="J137" s="12">
        <v>2</v>
      </c>
      <c r="K137" s="12">
        <v>2</v>
      </c>
      <c r="L137" s="12">
        <v>2</v>
      </c>
      <c r="M137" s="12">
        <v>0</v>
      </c>
      <c r="N137" s="12">
        <v>0</v>
      </c>
      <c r="O137" s="12">
        <f>COUNTIF($P$2:P137,P137)</f>
        <v>134</v>
      </c>
      <c r="P137" s="12" t="str">
        <f t="shared" si="7"/>
        <v>122020000</v>
      </c>
      <c r="Q137" s="12" t="str">
        <f t="shared" si="8"/>
        <v>1220200000134</v>
      </c>
      <c r="R137" s="20" t="s">
        <v>1172</v>
      </c>
      <c r="S137" s="20" t="s">
        <v>1173</v>
      </c>
      <c r="AW137" s="12">
        <v>8</v>
      </c>
      <c r="BD137" s="12" t="s">
        <v>80</v>
      </c>
      <c r="BG137" s="21">
        <v>-1</v>
      </c>
      <c r="BJ137" s="12">
        <v>1</v>
      </c>
    </row>
    <row r="138" spans="1:63" ht="30" x14ac:dyDescent="0.25">
      <c r="A138" s="12">
        <v>1</v>
      </c>
      <c r="B138" s="11" t="str">
        <f t="shared" si="6"/>
        <v>Общий расчет. Ци Мень. Анализ Дворца. Комбинации. Нет. Нет</v>
      </c>
      <c r="C138" s="11" t="str">
        <f>IFERROR(VLOOKUP(I138,lvl_1[],2,FALSE),"Нет")</f>
        <v>Общий расчет</v>
      </c>
      <c r="D138" s="11" t="str">
        <f>IFERROR(VLOOKUP(Rule!J138,lvl_2[],2,FALSE),"Нет")</f>
        <v>Ци Мень</v>
      </c>
      <c r="E138" s="11" t="str">
        <f>IFERROR(VLOOKUP(Rule!K138,lvl_3[],2,FALSE),"Нет")</f>
        <v>Анализ Дворца</v>
      </c>
      <c r="F138" s="11" t="str">
        <f>IFERROR(INDEX(lvl_4[],MATCH(L138,lvl_4[ID],0),MATCH(TEXT(K138,"##0"),lvl_4[#Headers],0)),"Нет")</f>
        <v>Комбинации</v>
      </c>
      <c r="G138" s="11" t="str">
        <f>IFERROR(INDEX(lvl_5[],MATCH(M138,lvl_5[ID],0),MATCH(_xlfn.CONCAT(TEXT(K138,"##0"),"_",TEXT(L138,"##0")),lvl_5[#Headers],0)),"Нет")</f>
        <v>Нет</v>
      </c>
      <c r="H138" s="11" t="str">
        <f>IFERROR(INDEX(lvl_6[],MATCH(N138,lvl_6[ID],0),MATCH(_xlfn.CONCAT(K138,"_",L138,"_",M138),lvl_6[#Headers],0)),"Нет")</f>
        <v>Нет</v>
      </c>
      <c r="I138" s="12">
        <v>1</v>
      </c>
      <c r="J138" s="12">
        <v>2</v>
      </c>
      <c r="K138" s="12">
        <v>2</v>
      </c>
      <c r="L138" s="12">
        <v>2</v>
      </c>
      <c r="M138" s="12">
        <v>0</v>
      </c>
      <c r="N138" s="12">
        <v>0</v>
      </c>
      <c r="O138" s="12">
        <f>COUNTIF($P$2:P138,P138)</f>
        <v>135</v>
      </c>
      <c r="P138" s="12" t="str">
        <f t="shared" si="7"/>
        <v>122020000</v>
      </c>
      <c r="Q138" s="12" t="str">
        <f t="shared" si="8"/>
        <v>1220200000135</v>
      </c>
      <c r="R138" s="20" t="s">
        <v>1172</v>
      </c>
      <c r="S138" s="20" t="s">
        <v>1173</v>
      </c>
      <c r="AW138" s="12">
        <v>3</v>
      </c>
      <c r="BD138" s="12" t="s">
        <v>86</v>
      </c>
      <c r="BG138" s="21">
        <v>-1</v>
      </c>
      <c r="BJ138" s="12">
        <v>1</v>
      </c>
    </row>
    <row r="139" spans="1:63" ht="30" x14ac:dyDescent="0.25">
      <c r="A139" s="12">
        <v>1</v>
      </c>
      <c r="B139" s="11" t="str">
        <f t="shared" si="6"/>
        <v>Общий расчет. Ци Мень. Анализ Дворца. Комбинации. Нет. Нет</v>
      </c>
      <c r="C139" s="11" t="str">
        <f>IFERROR(VLOOKUP(I139,lvl_1[],2,FALSE),"Нет")</f>
        <v>Общий расчет</v>
      </c>
      <c r="D139" s="11" t="str">
        <f>IFERROR(VLOOKUP(Rule!J139,lvl_2[],2,FALSE),"Нет")</f>
        <v>Ци Мень</v>
      </c>
      <c r="E139" s="11" t="str">
        <f>IFERROR(VLOOKUP(Rule!K139,lvl_3[],2,FALSE),"Нет")</f>
        <v>Анализ Дворца</v>
      </c>
      <c r="F139" s="11" t="str">
        <f>IFERROR(INDEX(lvl_4[],MATCH(L139,lvl_4[ID],0),MATCH(TEXT(K139,"##0"),lvl_4[#Headers],0)),"Нет")</f>
        <v>Комбинации</v>
      </c>
      <c r="G139" s="11" t="str">
        <f>IFERROR(INDEX(lvl_5[],MATCH(M139,lvl_5[ID],0),MATCH(_xlfn.CONCAT(TEXT(K139,"##0"),"_",TEXT(L139,"##0")),lvl_5[#Headers],0)),"Нет")</f>
        <v>Нет</v>
      </c>
      <c r="H139" s="11" t="str">
        <f>IFERROR(INDEX(lvl_6[],MATCH(N139,lvl_6[ID],0),MATCH(_xlfn.CONCAT(K139,"_",L139,"_",M139),lvl_6[#Headers],0)),"Нет")</f>
        <v>Нет</v>
      </c>
      <c r="I139" s="12">
        <v>1</v>
      </c>
      <c r="J139" s="12">
        <v>2</v>
      </c>
      <c r="K139" s="12">
        <v>2</v>
      </c>
      <c r="L139" s="12">
        <v>2</v>
      </c>
      <c r="M139" s="12">
        <v>0</v>
      </c>
      <c r="N139" s="12">
        <v>0</v>
      </c>
      <c r="O139" s="12">
        <f>COUNTIF($P$2:P139,P139)</f>
        <v>136</v>
      </c>
      <c r="P139" s="12" t="str">
        <f t="shared" si="7"/>
        <v>122020000</v>
      </c>
      <c r="Q139" s="12" t="str">
        <f t="shared" si="8"/>
        <v>1220200000136</v>
      </c>
      <c r="R139" s="20" t="s">
        <v>1174</v>
      </c>
      <c r="S139" s="20" t="s">
        <v>1175</v>
      </c>
      <c r="AY139" s="12" t="s">
        <v>908</v>
      </c>
      <c r="BA139" s="12" t="s">
        <v>901</v>
      </c>
      <c r="BG139" s="21">
        <v>-1</v>
      </c>
      <c r="BJ139" s="12">
        <v>1</v>
      </c>
      <c r="BK139" s="12">
        <v>1</v>
      </c>
    </row>
    <row r="140" spans="1:63" ht="30" x14ac:dyDescent="0.25">
      <c r="A140" s="12">
        <v>1</v>
      </c>
      <c r="B140" s="11" t="str">
        <f t="shared" si="6"/>
        <v>Общий расчет. Ци Мень. Анализ Дворца. Комбинации. Нет. Нет</v>
      </c>
      <c r="C140" s="11" t="str">
        <f>IFERROR(VLOOKUP(I140,lvl_1[],2,FALSE),"Нет")</f>
        <v>Общий расчет</v>
      </c>
      <c r="D140" s="11" t="str">
        <f>IFERROR(VLOOKUP(Rule!J140,lvl_2[],2,FALSE),"Нет")</f>
        <v>Ци Мень</v>
      </c>
      <c r="E140" s="11" t="str">
        <f>IFERROR(VLOOKUP(Rule!K140,lvl_3[],2,FALSE),"Нет")</f>
        <v>Анализ Дворца</v>
      </c>
      <c r="F140" s="11" t="str">
        <f>IFERROR(INDEX(lvl_4[],MATCH(L140,lvl_4[ID],0),MATCH(TEXT(K140,"##0"),lvl_4[#Headers],0)),"Нет")</f>
        <v>Комбинации</v>
      </c>
      <c r="G140" s="11" t="str">
        <f>IFERROR(INDEX(lvl_5[],MATCH(M140,lvl_5[ID],0),MATCH(_xlfn.CONCAT(TEXT(K140,"##0"),"_",TEXT(L140,"##0")),lvl_5[#Headers],0)),"Нет")</f>
        <v>Нет</v>
      </c>
      <c r="H140" s="11" t="str">
        <f>IFERROR(INDEX(lvl_6[],MATCH(N140,lvl_6[ID],0),MATCH(_xlfn.CONCAT(K140,"_",L140,"_",M140),lvl_6[#Headers],0)),"Нет")</f>
        <v>Нет</v>
      </c>
      <c r="I140" s="12">
        <v>1</v>
      </c>
      <c r="J140" s="12">
        <v>2</v>
      </c>
      <c r="K140" s="12">
        <v>2</v>
      </c>
      <c r="L140" s="12">
        <v>2</v>
      </c>
      <c r="M140" s="12">
        <v>0</v>
      </c>
      <c r="N140" s="12">
        <v>0</v>
      </c>
      <c r="O140" s="12">
        <f>COUNTIF($P$2:P140,P140)</f>
        <v>137</v>
      </c>
      <c r="P140" s="12" t="str">
        <f t="shared" si="7"/>
        <v>122020000</v>
      </c>
      <c r="Q140" s="12" t="str">
        <f t="shared" si="8"/>
        <v>1220200000137</v>
      </c>
      <c r="R140" s="20" t="s">
        <v>1174</v>
      </c>
      <c r="S140" s="20" t="s">
        <v>1175</v>
      </c>
      <c r="AY140" s="12" t="s">
        <v>916</v>
      </c>
      <c r="BA140" s="12" t="s">
        <v>914</v>
      </c>
      <c r="BG140" s="21">
        <v>-1</v>
      </c>
      <c r="BJ140" s="12">
        <v>1</v>
      </c>
      <c r="BK140" s="12">
        <v>1</v>
      </c>
    </row>
    <row r="141" spans="1:63" ht="30" x14ac:dyDescent="0.25">
      <c r="A141" s="12">
        <v>1</v>
      </c>
      <c r="B141" s="11" t="str">
        <f t="shared" si="6"/>
        <v>Общий расчет. Ци Мень. Анализ Дворца. Комбинации. Нет. Нет</v>
      </c>
      <c r="C141" s="11" t="str">
        <f>IFERROR(VLOOKUP(I141,lvl_1[],2,FALSE),"Нет")</f>
        <v>Общий расчет</v>
      </c>
      <c r="D141" s="11" t="str">
        <f>IFERROR(VLOOKUP(Rule!J141,lvl_2[],2,FALSE),"Нет")</f>
        <v>Ци Мень</v>
      </c>
      <c r="E141" s="11" t="str">
        <f>IFERROR(VLOOKUP(Rule!K141,lvl_3[],2,FALSE),"Нет")</f>
        <v>Анализ Дворца</v>
      </c>
      <c r="F141" s="11" t="str">
        <f>IFERROR(INDEX(lvl_4[],MATCH(L141,lvl_4[ID],0),MATCH(TEXT(K141,"##0"),lvl_4[#Headers],0)),"Нет")</f>
        <v>Комбинации</v>
      </c>
      <c r="G141" s="11" t="str">
        <f>IFERROR(INDEX(lvl_5[],MATCH(M141,lvl_5[ID],0),MATCH(_xlfn.CONCAT(TEXT(K141,"##0"),"_",TEXT(L141,"##0")),lvl_5[#Headers],0)),"Нет")</f>
        <v>Нет</v>
      </c>
      <c r="H141" s="11" t="str">
        <f>IFERROR(INDEX(lvl_6[],MATCH(N141,lvl_6[ID],0),MATCH(_xlfn.CONCAT(K141,"_",L141,"_",M141),lvl_6[#Headers],0)),"Нет")</f>
        <v>Нет</v>
      </c>
      <c r="I141" s="12">
        <v>1</v>
      </c>
      <c r="J141" s="12">
        <v>2</v>
      </c>
      <c r="K141" s="12">
        <v>2</v>
      </c>
      <c r="L141" s="12">
        <v>2</v>
      </c>
      <c r="M141" s="12">
        <v>0</v>
      </c>
      <c r="N141" s="12">
        <v>0</v>
      </c>
      <c r="O141" s="12">
        <f>COUNTIF($P$2:P141,P141)</f>
        <v>138</v>
      </c>
      <c r="P141" s="12" t="str">
        <f t="shared" si="7"/>
        <v>122020000</v>
      </c>
      <c r="Q141" s="12" t="str">
        <f t="shared" si="8"/>
        <v>1220200000138</v>
      </c>
      <c r="R141" s="20" t="s">
        <v>1174</v>
      </c>
      <c r="S141" s="20" t="s">
        <v>1175</v>
      </c>
      <c r="AY141" s="12" t="s">
        <v>912</v>
      </c>
      <c r="BA141" s="12" t="s">
        <v>905</v>
      </c>
      <c r="BG141" s="21">
        <v>-1</v>
      </c>
      <c r="BJ141" s="12">
        <v>1</v>
      </c>
      <c r="BK141" s="12">
        <v>1</v>
      </c>
    </row>
    <row r="142" spans="1:63" ht="30" x14ac:dyDescent="0.25">
      <c r="A142" s="12">
        <v>1</v>
      </c>
      <c r="B142" s="11" t="str">
        <f t="shared" si="6"/>
        <v>Общий расчет. Ци Мень. Анализ Дворца. Комбинации. Нет. Нет</v>
      </c>
      <c r="C142" s="11" t="str">
        <f>IFERROR(VLOOKUP(I142,lvl_1[],2,FALSE),"Нет")</f>
        <v>Общий расчет</v>
      </c>
      <c r="D142" s="11" t="str">
        <f>IFERROR(VLOOKUP(Rule!J142,lvl_2[],2,FALSE),"Нет")</f>
        <v>Ци Мень</v>
      </c>
      <c r="E142" s="11" t="str">
        <f>IFERROR(VLOOKUP(Rule!K142,lvl_3[],2,FALSE),"Нет")</f>
        <v>Анализ Дворца</v>
      </c>
      <c r="F142" s="11" t="str">
        <f>IFERROR(INDEX(lvl_4[],MATCH(L142,lvl_4[ID],0),MATCH(TEXT(K142,"##0"),lvl_4[#Headers],0)),"Нет")</f>
        <v>Комбинации</v>
      </c>
      <c r="G142" s="11" t="str">
        <f>IFERROR(INDEX(lvl_5[],MATCH(M142,lvl_5[ID],0),MATCH(_xlfn.CONCAT(TEXT(K142,"##0"),"_",TEXT(L142,"##0")),lvl_5[#Headers],0)),"Нет")</f>
        <v>Нет</v>
      </c>
      <c r="H142" s="11" t="str">
        <f>IFERROR(INDEX(lvl_6[],MATCH(N142,lvl_6[ID],0),MATCH(_xlfn.CONCAT(K142,"_",L142,"_",M142),lvl_6[#Headers],0)),"Нет")</f>
        <v>Нет</v>
      </c>
      <c r="I142" s="12">
        <v>1</v>
      </c>
      <c r="J142" s="12">
        <v>2</v>
      </c>
      <c r="K142" s="12">
        <v>2</v>
      </c>
      <c r="L142" s="12">
        <v>2</v>
      </c>
      <c r="M142" s="12">
        <v>0</v>
      </c>
      <c r="N142" s="12">
        <v>0</v>
      </c>
      <c r="O142" s="12">
        <f>COUNTIF($P$2:P142,P142)</f>
        <v>139</v>
      </c>
      <c r="P142" s="12" t="str">
        <f t="shared" si="7"/>
        <v>122020000</v>
      </c>
      <c r="Q142" s="12" t="str">
        <f t="shared" si="8"/>
        <v>1220200000139</v>
      </c>
      <c r="R142" s="20" t="s">
        <v>1174</v>
      </c>
      <c r="S142" s="20" t="s">
        <v>1175</v>
      </c>
      <c r="AY142" s="12" t="s">
        <v>903</v>
      </c>
      <c r="BA142" s="12" t="s">
        <v>910</v>
      </c>
      <c r="BG142" s="21">
        <v>-1</v>
      </c>
      <c r="BJ142" s="12">
        <v>1</v>
      </c>
      <c r="BK142" s="12">
        <v>1</v>
      </c>
    </row>
    <row r="143" spans="1:63" ht="30" x14ac:dyDescent="0.25">
      <c r="A143" s="12">
        <v>1</v>
      </c>
      <c r="B143" s="11" t="str">
        <f t="shared" si="6"/>
        <v>Общий расчет. Ци Мень. Анализ Дворца. Комбинации. Нет. Нет</v>
      </c>
      <c r="C143" s="11" t="str">
        <f>IFERROR(VLOOKUP(I143,lvl_1[],2,FALSE),"Нет")</f>
        <v>Общий расчет</v>
      </c>
      <c r="D143" s="11" t="str">
        <f>IFERROR(VLOOKUP(Rule!J143,lvl_2[],2,FALSE),"Нет")</f>
        <v>Ци Мень</v>
      </c>
      <c r="E143" s="11" t="str">
        <f>IFERROR(VLOOKUP(Rule!K143,lvl_3[],2,FALSE),"Нет")</f>
        <v>Анализ Дворца</v>
      </c>
      <c r="F143" s="11" t="str">
        <f>IFERROR(INDEX(lvl_4[],MATCH(L143,lvl_4[ID],0),MATCH(TEXT(K143,"##0"),lvl_4[#Headers],0)),"Нет")</f>
        <v>Комбинации</v>
      </c>
      <c r="G143" s="11" t="str">
        <f>IFERROR(INDEX(lvl_5[],MATCH(M143,lvl_5[ID],0),MATCH(_xlfn.CONCAT(TEXT(K143,"##0"),"_",TEXT(L143,"##0")),lvl_5[#Headers],0)),"Нет")</f>
        <v>Нет</v>
      </c>
      <c r="H143" s="11" t="str">
        <f>IFERROR(INDEX(lvl_6[],MATCH(N143,lvl_6[ID],0),MATCH(_xlfn.CONCAT(K143,"_",L143,"_",M143),lvl_6[#Headers],0)),"Нет")</f>
        <v>Нет</v>
      </c>
      <c r="I143" s="12">
        <v>1</v>
      </c>
      <c r="J143" s="12">
        <v>2</v>
      </c>
      <c r="K143" s="12">
        <v>2</v>
      </c>
      <c r="L143" s="12">
        <v>2</v>
      </c>
      <c r="M143" s="12">
        <v>0</v>
      </c>
      <c r="N143" s="12">
        <v>0</v>
      </c>
      <c r="O143" s="12">
        <f>COUNTIF($P$2:P143,P143)</f>
        <v>140</v>
      </c>
      <c r="P143" s="12" t="str">
        <f t="shared" si="7"/>
        <v>122020000</v>
      </c>
      <c r="Q143" s="12" t="str">
        <f t="shared" si="8"/>
        <v>1220200000140</v>
      </c>
      <c r="R143" s="20" t="s">
        <v>1174</v>
      </c>
      <c r="S143" s="20" t="s">
        <v>1175</v>
      </c>
      <c r="AY143" s="12" t="s">
        <v>901</v>
      </c>
      <c r="BA143" s="12" t="s">
        <v>908</v>
      </c>
      <c r="BG143" s="21">
        <v>-1</v>
      </c>
      <c r="BJ143" s="12">
        <v>1</v>
      </c>
      <c r="BK143" s="12">
        <v>1</v>
      </c>
    </row>
    <row r="144" spans="1:63" ht="30" x14ac:dyDescent="0.25">
      <c r="A144" s="12">
        <v>1</v>
      </c>
      <c r="B144" s="11" t="str">
        <f t="shared" si="6"/>
        <v>Общий расчет. Ци Мень. Анализ Дворца. Комбинации. Нет. Нет</v>
      </c>
      <c r="C144" s="11" t="str">
        <f>IFERROR(VLOOKUP(I144,lvl_1[],2,FALSE),"Нет")</f>
        <v>Общий расчет</v>
      </c>
      <c r="D144" s="11" t="str">
        <f>IFERROR(VLOOKUP(Rule!J144,lvl_2[],2,FALSE),"Нет")</f>
        <v>Ци Мень</v>
      </c>
      <c r="E144" s="11" t="str">
        <f>IFERROR(VLOOKUP(Rule!K144,lvl_3[],2,FALSE),"Нет")</f>
        <v>Анализ Дворца</v>
      </c>
      <c r="F144" s="11" t="str">
        <f>IFERROR(INDEX(lvl_4[],MATCH(L144,lvl_4[ID],0),MATCH(TEXT(K144,"##0"),lvl_4[#Headers],0)),"Нет")</f>
        <v>Комбинации</v>
      </c>
      <c r="G144" s="11" t="str">
        <f>IFERROR(INDEX(lvl_5[],MATCH(M144,lvl_5[ID],0),MATCH(_xlfn.CONCAT(TEXT(K144,"##0"),"_",TEXT(L144,"##0")),lvl_5[#Headers],0)),"Нет")</f>
        <v>Нет</v>
      </c>
      <c r="H144" s="11" t="str">
        <f>IFERROR(INDEX(lvl_6[],MATCH(N144,lvl_6[ID],0),MATCH(_xlfn.CONCAT(K144,"_",L144,"_",M144),lvl_6[#Headers],0)),"Нет")</f>
        <v>Нет</v>
      </c>
      <c r="I144" s="12">
        <v>1</v>
      </c>
      <c r="J144" s="12">
        <v>2</v>
      </c>
      <c r="K144" s="12">
        <v>2</v>
      </c>
      <c r="L144" s="12">
        <v>2</v>
      </c>
      <c r="M144" s="12">
        <v>0</v>
      </c>
      <c r="N144" s="12">
        <v>0</v>
      </c>
      <c r="O144" s="12">
        <f>COUNTIF($P$2:P144,P144)</f>
        <v>141</v>
      </c>
      <c r="P144" s="12" t="str">
        <f t="shared" si="7"/>
        <v>122020000</v>
      </c>
      <c r="Q144" s="12" t="str">
        <f t="shared" si="8"/>
        <v>1220200000141</v>
      </c>
      <c r="R144" s="20" t="s">
        <v>1174</v>
      </c>
      <c r="S144" s="20" t="s">
        <v>1175</v>
      </c>
      <c r="AY144" s="12" t="s">
        <v>914</v>
      </c>
      <c r="BA144" s="12" t="s">
        <v>916</v>
      </c>
      <c r="BG144" s="21">
        <v>-1</v>
      </c>
      <c r="BJ144" s="12">
        <v>1</v>
      </c>
      <c r="BK144" s="12">
        <v>1</v>
      </c>
    </row>
    <row r="145" spans="1:63" ht="30" x14ac:dyDescent="0.25">
      <c r="A145" s="12">
        <v>1</v>
      </c>
      <c r="B145" s="11" t="str">
        <f t="shared" si="6"/>
        <v>Общий расчет. Ци Мень. Анализ Дворца. Комбинации. Нет. Нет</v>
      </c>
      <c r="C145" s="11" t="str">
        <f>IFERROR(VLOOKUP(I145,lvl_1[],2,FALSE),"Нет")</f>
        <v>Общий расчет</v>
      </c>
      <c r="D145" s="11" t="str">
        <f>IFERROR(VLOOKUP(Rule!J145,lvl_2[],2,FALSE),"Нет")</f>
        <v>Ци Мень</v>
      </c>
      <c r="E145" s="11" t="str">
        <f>IFERROR(VLOOKUP(Rule!K145,lvl_3[],2,FALSE),"Нет")</f>
        <v>Анализ Дворца</v>
      </c>
      <c r="F145" s="11" t="str">
        <f>IFERROR(INDEX(lvl_4[],MATCH(L145,lvl_4[ID],0),MATCH(TEXT(K145,"##0"),lvl_4[#Headers],0)),"Нет")</f>
        <v>Комбинации</v>
      </c>
      <c r="G145" s="11" t="str">
        <f>IFERROR(INDEX(lvl_5[],MATCH(M145,lvl_5[ID],0),MATCH(_xlfn.CONCAT(TEXT(K145,"##0"),"_",TEXT(L145,"##0")),lvl_5[#Headers],0)),"Нет")</f>
        <v>Нет</v>
      </c>
      <c r="H145" s="11" t="str">
        <f>IFERROR(INDEX(lvl_6[],MATCH(N145,lvl_6[ID],0),MATCH(_xlfn.CONCAT(K145,"_",L145,"_",M145),lvl_6[#Headers],0)),"Нет")</f>
        <v>Нет</v>
      </c>
      <c r="I145" s="12">
        <v>1</v>
      </c>
      <c r="J145" s="12">
        <v>2</v>
      </c>
      <c r="K145" s="12">
        <v>2</v>
      </c>
      <c r="L145" s="12">
        <v>2</v>
      </c>
      <c r="M145" s="12">
        <v>0</v>
      </c>
      <c r="N145" s="12">
        <v>0</v>
      </c>
      <c r="O145" s="12">
        <f>COUNTIF($P$2:P145,P145)</f>
        <v>142</v>
      </c>
      <c r="P145" s="12" t="str">
        <f t="shared" si="7"/>
        <v>122020000</v>
      </c>
      <c r="Q145" s="12" t="str">
        <f t="shared" si="8"/>
        <v>1220200000142</v>
      </c>
      <c r="R145" s="20" t="s">
        <v>1174</v>
      </c>
      <c r="S145" s="20" t="s">
        <v>1175</v>
      </c>
      <c r="AY145" s="12" t="s">
        <v>905</v>
      </c>
      <c r="BA145" s="12" t="s">
        <v>912</v>
      </c>
      <c r="BG145" s="21">
        <v>-1</v>
      </c>
      <c r="BJ145" s="12">
        <v>1</v>
      </c>
      <c r="BK145" s="12">
        <v>1</v>
      </c>
    </row>
    <row r="146" spans="1:63" ht="30" x14ac:dyDescent="0.25">
      <c r="A146" s="12">
        <v>1</v>
      </c>
      <c r="B146" s="11" t="str">
        <f t="shared" si="6"/>
        <v>Общий расчет. Ци Мень. Анализ Дворца. Комбинации. Нет. Нет</v>
      </c>
      <c r="C146" s="11" t="str">
        <f>IFERROR(VLOOKUP(I146,lvl_1[],2,FALSE),"Нет")</f>
        <v>Общий расчет</v>
      </c>
      <c r="D146" s="11" t="str">
        <f>IFERROR(VLOOKUP(Rule!J146,lvl_2[],2,FALSE),"Нет")</f>
        <v>Ци Мень</v>
      </c>
      <c r="E146" s="11" t="str">
        <f>IFERROR(VLOOKUP(Rule!K146,lvl_3[],2,FALSE),"Нет")</f>
        <v>Анализ Дворца</v>
      </c>
      <c r="F146" s="11" t="str">
        <f>IFERROR(INDEX(lvl_4[],MATCH(L146,lvl_4[ID],0),MATCH(TEXT(K146,"##0"),lvl_4[#Headers],0)),"Нет")</f>
        <v>Комбинации</v>
      </c>
      <c r="G146" s="11" t="str">
        <f>IFERROR(INDEX(lvl_5[],MATCH(M146,lvl_5[ID],0),MATCH(_xlfn.CONCAT(TEXT(K146,"##0"),"_",TEXT(L146,"##0")),lvl_5[#Headers],0)),"Нет")</f>
        <v>Нет</v>
      </c>
      <c r="H146" s="11" t="str">
        <f>IFERROR(INDEX(lvl_6[],MATCH(N146,lvl_6[ID],0),MATCH(_xlfn.CONCAT(K146,"_",L146,"_",M146),lvl_6[#Headers],0)),"Нет")</f>
        <v>Нет</v>
      </c>
      <c r="I146" s="12">
        <v>1</v>
      </c>
      <c r="J146" s="12">
        <v>2</v>
      </c>
      <c r="K146" s="12">
        <v>2</v>
      </c>
      <c r="L146" s="12">
        <v>2</v>
      </c>
      <c r="M146" s="12">
        <v>0</v>
      </c>
      <c r="N146" s="12">
        <v>0</v>
      </c>
      <c r="O146" s="12">
        <f>COUNTIF($P$2:P146,P146)</f>
        <v>143</v>
      </c>
      <c r="P146" s="12" t="str">
        <f t="shared" si="7"/>
        <v>122020000</v>
      </c>
      <c r="Q146" s="12" t="str">
        <f t="shared" si="8"/>
        <v>1220200000143</v>
      </c>
      <c r="R146" s="20" t="s">
        <v>1174</v>
      </c>
      <c r="S146" s="20" t="s">
        <v>1175</v>
      </c>
      <c r="AY146" s="12" t="s">
        <v>910</v>
      </c>
      <c r="BA146" s="12" t="s">
        <v>903</v>
      </c>
      <c r="BG146" s="21">
        <v>-1</v>
      </c>
      <c r="BJ146" s="12">
        <v>1</v>
      </c>
      <c r="BK146" s="12">
        <v>1</v>
      </c>
    </row>
    <row r="147" spans="1:63" ht="30" x14ac:dyDescent="0.25">
      <c r="A147" s="12">
        <v>1</v>
      </c>
      <c r="B147" s="11" t="str">
        <f t="shared" si="6"/>
        <v>Общий расчет. Ци Мень. Анализ Дворца. Комбинации. Нет. Нет</v>
      </c>
      <c r="C147" s="11" t="str">
        <f>IFERROR(VLOOKUP(I147,lvl_1[],2,FALSE),"Нет")</f>
        <v>Общий расчет</v>
      </c>
      <c r="D147" s="11" t="str">
        <f>IFERROR(VLOOKUP(Rule!J147,lvl_2[],2,FALSE),"Нет")</f>
        <v>Ци Мень</v>
      </c>
      <c r="E147" s="11" t="str">
        <f>IFERROR(VLOOKUP(Rule!K147,lvl_3[],2,FALSE),"Нет")</f>
        <v>Анализ Дворца</v>
      </c>
      <c r="F147" s="11" t="str">
        <f>IFERROR(INDEX(lvl_4[],MATCH(L147,lvl_4[ID],0),MATCH(TEXT(K147,"##0"),lvl_4[#Headers],0)),"Нет")</f>
        <v>Комбинации</v>
      </c>
      <c r="G147" s="11" t="str">
        <f>IFERROR(INDEX(lvl_5[],MATCH(M147,lvl_5[ID],0),MATCH(_xlfn.CONCAT(TEXT(K147,"##0"),"_",TEXT(L147,"##0")),lvl_5[#Headers],0)),"Нет")</f>
        <v>Нет</v>
      </c>
      <c r="H147" s="11" t="str">
        <f>IFERROR(INDEX(lvl_6[],MATCH(N147,lvl_6[ID],0),MATCH(_xlfn.CONCAT(K147,"_",L147,"_",M147),lvl_6[#Headers],0)),"Нет")</f>
        <v>Нет</v>
      </c>
      <c r="I147" s="12">
        <v>1</v>
      </c>
      <c r="J147" s="12">
        <v>2</v>
      </c>
      <c r="K147" s="12">
        <v>2</v>
      </c>
      <c r="L147" s="12">
        <v>2</v>
      </c>
      <c r="M147" s="12">
        <v>0</v>
      </c>
      <c r="N147" s="12">
        <v>0</v>
      </c>
      <c r="O147" s="12">
        <f>COUNTIF($P$2:P147,P147)</f>
        <v>144</v>
      </c>
      <c r="P147" s="12" t="str">
        <f t="shared" si="7"/>
        <v>122020000</v>
      </c>
      <c r="Q147" s="12" t="str">
        <f t="shared" si="8"/>
        <v>1220200000144</v>
      </c>
      <c r="R147" s="20" t="s">
        <v>1176</v>
      </c>
      <c r="S147" s="20" t="s">
        <v>1177</v>
      </c>
      <c r="AW147" s="12">
        <v>4</v>
      </c>
      <c r="BB147" s="12" t="s">
        <v>31</v>
      </c>
      <c r="BG147" s="21" t="s">
        <v>2277</v>
      </c>
      <c r="BH147" s="12">
        <v>1</v>
      </c>
      <c r="BI147" s="12">
        <v>1</v>
      </c>
      <c r="BJ147" s="12">
        <v>1</v>
      </c>
    </row>
    <row r="148" spans="1:63" ht="30" x14ac:dyDescent="0.25">
      <c r="A148" s="12">
        <v>1</v>
      </c>
      <c r="B148" s="11" t="str">
        <f t="shared" si="6"/>
        <v>Общий расчет. Ци Мень. Анализ Дворца. Комбинации. Нет. Нет</v>
      </c>
      <c r="C148" s="11" t="str">
        <f>IFERROR(VLOOKUP(I148,lvl_1[],2,FALSE),"Нет")</f>
        <v>Общий расчет</v>
      </c>
      <c r="D148" s="11" t="str">
        <f>IFERROR(VLOOKUP(Rule!J148,lvl_2[],2,FALSE),"Нет")</f>
        <v>Ци Мень</v>
      </c>
      <c r="E148" s="11" t="str">
        <f>IFERROR(VLOOKUP(Rule!K148,lvl_3[],2,FALSE),"Нет")</f>
        <v>Анализ Дворца</v>
      </c>
      <c r="F148" s="11" t="str">
        <f>IFERROR(INDEX(lvl_4[],MATCH(L148,lvl_4[ID],0),MATCH(TEXT(K148,"##0"),lvl_4[#Headers],0)),"Нет")</f>
        <v>Комбинации</v>
      </c>
      <c r="G148" s="11" t="str">
        <f>IFERROR(INDEX(lvl_5[],MATCH(M148,lvl_5[ID],0),MATCH(_xlfn.CONCAT(TEXT(K148,"##0"),"_",TEXT(L148,"##0")),lvl_5[#Headers],0)),"Нет")</f>
        <v>Нет</v>
      </c>
      <c r="H148" s="11" t="str">
        <f>IFERROR(INDEX(lvl_6[],MATCH(N148,lvl_6[ID],0),MATCH(_xlfn.CONCAT(K148,"_",L148,"_",M148),lvl_6[#Headers],0)),"Нет")</f>
        <v>Нет</v>
      </c>
      <c r="I148" s="12">
        <v>1</v>
      </c>
      <c r="J148" s="12">
        <v>2</v>
      </c>
      <c r="K148" s="12">
        <v>2</v>
      </c>
      <c r="L148" s="12">
        <v>2</v>
      </c>
      <c r="M148" s="12">
        <v>0</v>
      </c>
      <c r="N148" s="12">
        <v>0</v>
      </c>
      <c r="O148" s="12">
        <f>COUNTIF($P$2:P148,P148)</f>
        <v>145</v>
      </c>
      <c r="P148" s="12" t="str">
        <f t="shared" si="7"/>
        <v>122020000</v>
      </c>
      <c r="Q148" s="12" t="str">
        <f t="shared" si="8"/>
        <v>1220200000145</v>
      </c>
      <c r="R148" s="20" t="s">
        <v>1176</v>
      </c>
      <c r="S148" s="20" t="s">
        <v>1177</v>
      </c>
      <c r="AW148" s="12">
        <v>7</v>
      </c>
      <c r="BB148" s="12" t="s">
        <v>22</v>
      </c>
      <c r="BG148" s="21" t="s">
        <v>2277</v>
      </c>
      <c r="BH148" s="12">
        <v>1</v>
      </c>
      <c r="BI148" s="12">
        <v>1</v>
      </c>
      <c r="BJ148" s="12">
        <v>1</v>
      </c>
    </row>
    <row r="149" spans="1:63" ht="30" x14ac:dyDescent="0.25">
      <c r="A149" s="12">
        <v>1</v>
      </c>
      <c r="B149" s="11" t="str">
        <f t="shared" si="6"/>
        <v>Общий расчет. Ци Мень. Анализ Дворца. Комбинации. Нет. Нет</v>
      </c>
      <c r="C149" s="11" t="str">
        <f>IFERROR(VLOOKUP(I149,lvl_1[],2,FALSE),"Нет")</f>
        <v>Общий расчет</v>
      </c>
      <c r="D149" s="11" t="str">
        <f>IFERROR(VLOOKUP(Rule!J149,lvl_2[],2,FALSE),"Нет")</f>
        <v>Ци Мень</v>
      </c>
      <c r="E149" s="11" t="str">
        <f>IFERROR(VLOOKUP(Rule!K149,lvl_3[],2,FALSE),"Нет")</f>
        <v>Анализ Дворца</v>
      </c>
      <c r="F149" s="11" t="str">
        <f>IFERROR(INDEX(lvl_4[],MATCH(L149,lvl_4[ID],0),MATCH(TEXT(K149,"##0"),lvl_4[#Headers],0)),"Нет")</f>
        <v>Комбинации</v>
      </c>
      <c r="G149" s="11" t="str">
        <f>IFERROR(INDEX(lvl_5[],MATCH(M149,lvl_5[ID],0),MATCH(_xlfn.CONCAT(TEXT(K149,"##0"),"_",TEXT(L149,"##0")),lvl_5[#Headers],0)),"Нет")</f>
        <v>Нет</v>
      </c>
      <c r="H149" s="11" t="str">
        <f>IFERROR(INDEX(lvl_6[],MATCH(N149,lvl_6[ID],0),MATCH(_xlfn.CONCAT(K149,"_",L149,"_",M149),lvl_6[#Headers],0)),"Нет")</f>
        <v>Нет</v>
      </c>
      <c r="I149" s="12">
        <v>1</v>
      </c>
      <c r="J149" s="12">
        <v>2</v>
      </c>
      <c r="K149" s="12">
        <v>2</v>
      </c>
      <c r="L149" s="12">
        <v>2</v>
      </c>
      <c r="M149" s="12">
        <v>0</v>
      </c>
      <c r="N149" s="12">
        <v>0</v>
      </c>
      <c r="O149" s="12">
        <f>COUNTIF($P$2:P149,P149)</f>
        <v>146</v>
      </c>
      <c r="P149" s="12" t="str">
        <f t="shared" si="7"/>
        <v>122020000</v>
      </c>
      <c r="Q149" s="12" t="str">
        <f t="shared" si="8"/>
        <v>1220200000146</v>
      </c>
      <c r="R149" s="20" t="s">
        <v>1176</v>
      </c>
      <c r="S149" s="20" t="s">
        <v>1177</v>
      </c>
      <c r="AW149" s="12">
        <v>6</v>
      </c>
      <c r="BB149" s="12" t="s">
        <v>22</v>
      </c>
      <c r="BG149" s="21" t="s">
        <v>2277</v>
      </c>
      <c r="BH149" s="12">
        <v>1</v>
      </c>
      <c r="BI149" s="12">
        <v>1</v>
      </c>
      <c r="BJ149" s="12">
        <v>1</v>
      </c>
    </row>
    <row r="150" spans="1:63" ht="30" x14ac:dyDescent="0.25">
      <c r="A150" s="12">
        <v>1</v>
      </c>
      <c r="B150" s="11" t="str">
        <f t="shared" si="6"/>
        <v>Общий расчет. Ци Мень. Анализ Дворца. Комбинации. Нет. Нет</v>
      </c>
      <c r="C150" s="11" t="str">
        <f>IFERROR(VLOOKUP(I150,lvl_1[],2,FALSE),"Нет")</f>
        <v>Общий расчет</v>
      </c>
      <c r="D150" s="11" t="str">
        <f>IFERROR(VLOOKUP(Rule!J150,lvl_2[],2,FALSE),"Нет")</f>
        <v>Ци Мень</v>
      </c>
      <c r="E150" s="11" t="str">
        <f>IFERROR(VLOOKUP(Rule!K150,lvl_3[],2,FALSE),"Нет")</f>
        <v>Анализ Дворца</v>
      </c>
      <c r="F150" s="11" t="str">
        <f>IFERROR(INDEX(lvl_4[],MATCH(L150,lvl_4[ID],0),MATCH(TEXT(K150,"##0"),lvl_4[#Headers],0)),"Нет")</f>
        <v>Комбинации</v>
      </c>
      <c r="G150" s="11" t="str">
        <f>IFERROR(INDEX(lvl_5[],MATCH(M150,lvl_5[ID],0),MATCH(_xlfn.CONCAT(TEXT(K150,"##0"),"_",TEXT(L150,"##0")),lvl_5[#Headers],0)),"Нет")</f>
        <v>Нет</v>
      </c>
      <c r="H150" s="11" t="str">
        <f>IFERROR(INDEX(lvl_6[],MATCH(N150,lvl_6[ID],0),MATCH(_xlfn.CONCAT(K150,"_",L150,"_",M150),lvl_6[#Headers],0)),"Нет")</f>
        <v>Нет</v>
      </c>
      <c r="I150" s="12">
        <v>1</v>
      </c>
      <c r="J150" s="12">
        <v>2</v>
      </c>
      <c r="K150" s="12">
        <v>2</v>
      </c>
      <c r="L150" s="12">
        <v>2</v>
      </c>
      <c r="M150" s="12">
        <v>0</v>
      </c>
      <c r="N150" s="12">
        <v>0</v>
      </c>
      <c r="O150" s="12">
        <f>COUNTIF($P$2:P150,P150)</f>
        <v>147</v>
      </c>
      <c r="P150" s="12" t="str">
        <f t="shared" si="7"/>
        <v>122020000</v>
      </c>
      <c r="Q150" s="12" t="str">
        <f t="shared" si="8"/>
        <v>1220200000147</v>
      </c>
      <c r="R150" s="20" t="s">
        <v>1178</v>
      </c>
      <c r="S150" s="20" t="s">
        <v>1179</v>
      </c>
      <c r="AW150" s="12">
        <v>9</v>
      </c>
      <c r="BB150" s="12" t="s">
        <v>31</v>
      </c>
      <c r="BG150" s="21">
        <v>-1</v>
      </c>
      <c r="BJ150" s="12">
        <v>1</v>
      </c>
    </row>
    <row r="151" spans="1:63" ht="30" x14ac:dyDescent="0.25">
      <c r="A151" s="12">
        <v>1</v>
      </c>
      <c r="B151" s="11" t="str">
        <f t="shared" si="6"/>
        <v>Общий расчет. Ци Мень. Анализ Дворца. Комбинации. Нет. Нет</v>
      </c>
      <c r="C151" s="11" t="str">
        <f>IFERROR(VLOOKUP(I151,lvl_1[],2,FALSE),"Нет")</f>
        <v>Общий расчет</v>
      </c>
      <c r="D151" s="11" t="str">
        <f>IFERROR(VLOOKUP(Rule!J151,lvl_2[],2,FALSE),"Нет")</f>
        <v>Ци Мень</v>
      </c>
      <c r="E151" s="11" t="str">
        <f>IFERROR(VLOOKUP(Rule!K151,lvl_3[],2,FALSE),"Нет")</f>
        <v>Анализ Дворца</v>
      </c>
      <c r="F151" s="11" t="str">
        <f>IFERROR(INDEX(lvl_4[],MATCH(L151,lvl_4[ID],0),MATCH(TEXT(K151,"##0"),lvl_4[#Headers],0)),"Нет")</f>
        <v>Комбинации</v>
      </c>
      <c r="G151" s="11" t="str">
        <f>IFERROR(INDEX(lvl_5[],MATCH(M151,lvl_5[ID],0),MATCH(_xlfn.CONCAT(TEXT(K151,"##0"),"_",TEXT(L151,"##0")),lvl_5[#Headers],0)),"Нет")</f>
        <v>Нет</v>
      </c>
      <c r="H151" s="11" t="str">
        <f>IFERROR(INDEX(lvl_6[],MATCH(N151,lvl_6[ID],0),MATCH(_xlfn.CONCAT(K151,"_",L151,"_",M151),lvl_6[#Headers],0)),"Нет")</f>
        <v>Нет</v>
      </c>
      <c r="I151" s="12">
        <v>1</v>
      </c>
      <c r="J151" s="12">
        <v>2</v>
      </c>
      <c r="K151" s="12">
        <v>2</v>
      </c>
      <c r="L151" s="12">
        <v>2</v>
      </c>
      <c r="M151" s="12">
        <v>0</v>
      </c>
      <c r="N151" s="12">
        <v>0</v>
      </c>
      <c r="O151" s="12">
        <f>COUNTIF($P$2:P151,P151)</f>
        <v>148</v>
      </c>
      <c r="P151" s="12" t="str">
        <f t="shared" si="7"/>
        <v>122020000</v>
      </c>
      <c r="Q151" s="12" t="str">
        <f t="shared" si="8"/>
        <v>1220200000148</v>
      </c>
      <c r="R151" s="20" t="s">
        <v>1178</v>
      </c>
      <c r="S151" s="20" t="s">
        <v>1179</v>
      </c>
      <c r="AW151" s="12">
        <v>1</v>
      </c>
      <c r="BB151" s="12" t="s">
        <v>22</v>
      </c>
      <c r="BG151" s="21">
        <v>-1</v>
      </c>
      <c r="BJ151" s="12">
        <v>1</v>
      </c>
    </row>
    <row r="152" spans="1:63" ht="30" x14ac:dyDescent="0.25">
      <c r="A152" s="12">
        <v>1</v>
      </c>
      <c r="B152" s="11" t="str">
        <f t="shared" si="6"/>
        <v>Общий расчет. Ци Мень. Анализ Дворца. Комбинации. Нет. Нет</v>
      </c>
      <c r="C152" s="11" t="str">
        <f>IFERROR(VLOOKUP(I152,lvl_1[],2,FALSE),"Нет")</f>
        <v>Общий расчет</v>
      </c>
      <c r="D152" s="11" t="str">
        <f>IFERROR(VLOOKUP(Rule!J152,lvl_2[],2,FALSE),"Нет")</f>
        <v>Ци Мень</v>
      </c>
      <c r="E152" s="11" t="str">
        <f>IFERROR(VLOOKUP(Rule!K152,lvl_3[],2,FALSE),"Нет")</f>
        <v>Анализ Дворца</v>
      </c>
      <c r="F152" s="11" t="str">
        <f>IFERROR(INDEX(lvl_4[],MATCH(L152,lvl_4[ID],0),MATCH(TEXT(K152,"##0"),lvl_4[#Headers],0)),"Нет")</f>
        <v>Комбинации</v>
      </c>
      <c r="G152" s="11" t="str">
        <f>IFERROR(INDEX(lvl_5[],MATCH(M152,lvl_5[ID],0),MATCH(_xlfn.CONCAT(TEXT(K152,"##0"),"_",TEXT(L152,"##0")),lvl_5[#Headers],0)),"Нет")</f>
        <v>Нет</v>
      </c>
      <c r="H152" s="11" t="str">
        <f>IFERROR(INDEX(lvl_6[],MATCH(N152,lvl_6[ID],0),MATCH(_xlfn.CONCAT(K152,"_",L152,"_",M152),lvl_6[#Headers],0)),"Нет")</f>
        <v>Нет</v>
      </c>
      <c r="I152" s="12">
        <v>1</v>
      </c>
      <c r="J152" s="12">
        <v>2</v>
      </c>
      <c r="K152" s="12">
        <v>2</v>
      </c>
      <c r="L152" s="12">
        <v>2</v>
      </c>
      <c r="M152" s="12">
        <v>0</v>
      </c>
      <c r="N152" s="12">
        <v>0</v>
      </c>
      <c r="O152" s="12">
        <f>COUNTIF($P$2:P152,P152)</f>
        <v>149</v>
      </c>
      <c r="P152" s="12" t="str">
        <f t="shared" si="7"/>
        <v>122020000</v>
      </c>
      <c r="Q152" s="12" t="str">
        <f t="shared" si="8"/>
        <v>1220200000149</v>
      </c>
      <c r="R152" s="20" t="s">
        <v>1178</v>
      </c>
      <c r="S152" s="20" t="s">
        <v>1179</v>
      </c>
      <c r="AW152" s="12">
        <v>8</v>
      </c>
      <c r="BB152" s="12" t="s">
        <v>8</v>
      </c>
      <c r="BG152" s="21">
        <v>-1</v>
      </c>
      <c r="BJ152" s="12">
        <v>1</v>
      </c>
    </row>
    <row r="153" spans="1:63" ht="30" x14ac:dyDescent="0.25">
      <c r="A153" s="12">
        <v>1</v>
      </c>
      <c r="B153" s="11" t="str">
        <f t="shared" si="6"/>
        <v>Общий расчет. Ци Мень. Анализ Дворца. Комбинации. Нет. Нет</v>
      </c>
      <c r="C153" s="11" t="str">
        <f>IFERROR(VLOOKUP(I153,lvl_1[],2,FALSE),"Нет")</f>
        <v>Общий расчет</v>
      </c>
      <c r="D153" s="11" t="str">
        <f>IFERROR(VLOOKUP(Rule!J153,lvl_2[],2,FALSE),"Нет")</f>
        <v>Ци Мень</v>
      </c>
      <c r="E153" s="11" t="str">
        <f>IFERROR(VLOOKUP(Rule!K153,lvl_3[],2,FALSE),"Нет")</f>
        <v>Анализ Дворца</v>
      </c>
      <c r="F153" s="11" t="str">
        <f>IFERROR(INDEX(lvl_4[],MATCH(L153,lvl_4[ID],0),MATCH(TEXT(K153,"##0"),lvl_4[#Headers],0)),"Нет")</f>
        <v>Комбинации</v>
      </c>
      <c r="G153" s="11" t="str">
        <f>IFERROR(INDEX(lvl_5[],MATCH(M153,lvl_5[ID],0),MATCH(_xlfn.CONCAT(TEXT(K153,"##0"),"_",TEXT(L153,"##0")),lvl_5[#Headers],0)),"Нет")</f>
        <v>Нет</v>
      </c>
      <c r="H153" s="11" t="str">
        <f>IFERROR(INDEX(lvl_6[],MATCH(N153,lvl_6[ID],0),MATCH(_xlfn.CONCAT(K153,"_",L153,"_",M153),lvl_6[#Headers],0)),"Нет")</f>
        <v>Нет</v>
      </c>
      <c r="I153" s="12">
        <v>1</v>
      </c>
      <c r="J153" s="12">
        <v>2</v>
      </c>
      <c r="K153" s="12">
        <v>2</v>
      </c>
      <c r="L153" s="12">
        <v>2</v>
      </c>
      <c r="M153" s="12">
        <v>0</v>
      </c>
      <c r="N153" s="12">
        <v>0</v>
      </c>
      <c r="O153" s="12">
        <f>COUNTIF($P$2:P153,P153)</f>
        <v>150</v>
      </c>
      <c r="P153" s="12" t="str">
        <f t="shared" si="7"/>
        <v>122020000</v>
      </c>
      <c r="Q153" s="12" t="str">
        <f t="shared" si="8"/>
        <v>1220200000150</v>
      </c>
      <c r="R153" s="20" t="s">
        <v>1178</v>
      </c>
      <c r="S153" s="20" t="s">
        <v>1179</v>
      </c>
      <c r="AW153" s="12">
        <v>3</v>
      </c>
      <c r="BB153" s="12" t="s">
        <v>12</v>
      </c>
      <c r="BG153" s="21">
        <v>-1</v>
      </c>
      <c r="BJ153" s="12">
        <v>1</v>
      </c>
    </row>
    <row r="154" spans="1:63" ht="30" x14ac:dyDescent="0.25">
      <c r="A154" s="12">
        <v>1</v>
      </c>
      <c r="B154" s="11" t="str">
        <f t="shared" si="6"/>
        <v>Общий расчет. Ци Мень. Анализ Дворца. Комбинации. Нет. Нет</v>
      </c>
      <c r="C154" s="11" t="str">
        <f>IFERROR(VLOOKUP(I154,lvl_1[],2,FALSE),"Нет")</f>
        <v>Общий расчет</v>
      </c>
      <c r="D154" s="11" t="str">
        <f>IFERROR(VLOOKUP(Rule!J154,lvl_2[],2,FALSE),"Нет")</f>
        <v>Ци Мень</v>
      </c>
      <c r="E154" s="11" t="str">
        <f>IFERROR(VLOOKUP(Rule!K154,lvl_3[],2,FALSE),"Нет")</f>
        <v>Анализ Дворца</v>
      </c>
      <c r="F154" s="11" t="str">
        <f>IFERROR(INDEX(lvl_4[],MATCH(L154,lvl_4[ID],0),MATCH(TEXT(K154,"##0"),lvl_4[#Headers],0)),"Нет")</f>
        <v>Комбинации</v>
      </c>
      <c r="G154" s="11" t="str">
        <f>IFERROR(INDEX(lvl_5[],MATCH(M154,lvl_5[ID],0),MATCH(_xlfn.CONCAT(TEXT(K154,"##0"),"_",TEXT(L154,"##0")),lvl_5[#Headers],0)),"Нет")</f>
        <v>Нет</v>
      </c>
      <c r="H154" s="11" t="str">
        <f>IFERROR(INDEX(lvl_6[],MATCH(N154,lvl_6[ID],0),MATCH(_xlfn.CONCAT(K154,"_",L154,"_",M154),lvl_6[#Headers],0)),"Нет")</f>
        <v>Нет</v>
      </c>
      <c r="I154" s="12">
        <v>1</v>
      </c>
      <c r="J154" s="12">
        <v>2</v>
      </c>
      <c r="K154" s="12">
        <v>2</v>
      </c>
      <c r="L154" s="12">
        <v>2</v>
      </c>
      <c r="M154" s="12">
        <v>0</v>
      </c>
      <c r="N154" s="12">
        <v>0</v>
      </c>
      <c r="O154" s="12">
        <f>COUNTIF($P$2:P154,P154)</f>
        <v>151</v>
      </c>
      <c r="P154" s="12" t="str">
        <f t="shared" si="7"/>
        <v>122020000</v>
      </c>
      <c r="Q154" s="12" t="str">
        <f t="shared" si="8"/>
        <v>1220200000151</v>
      </c>
      <c r="R154" s="20" t="s">
        <v>1178</v>
      </c>
      <c r="S154" s="20" t="s">
        <v>1179</v>
      </c>
      <c r="AW154" s="12">
        <v>4</v>
      </c>
      <c r="BB154" s="12" t="s">
        <v>12</v>
      </c>
      <c r="BG154" s="21">
        <v>-1</v>
      </c>
      <c r="BJ154" s="12">
        <v>1</v>
      </c>
    </row>
    <row r="155" spans="1:63" ht="30" x14ac:dyDescent="0.25">
      <c r="A155" s="12">
        <v>1</v>
      </c>
      <c r="B155" s="11" t="str">
        <f t="shared" si="6"/>
        <v>Общий расчет. Ци Мень. Анализ Дворца. Комбинации. Нет. Нет</v>
      </c>
      <c r="C155" s="11" t="str">
        <f>IFERROR(VLOOKUP(I155,lvl_1[],2,FALSE),"Нет")</f>
        <v>Общий расчет</v>
      </c>
      <c r="D155" s="11" t="str">
        <f>IFERROR(VLOOKUP(Rule!J155,lvl_2[],2,FALSE),"Нет")</f>
        <v>Ци Мень</v>
      </c>
      <c r="E155" s="11" t="str">
        <f>IFERROR(VLOOKUP(Rule!K155,lvl_3[],2,FALSE),"Нет")</f>
        <v>Анализ Дворца</v>
      </c>
      <c r="F155" s="11" t="str">
        <f>IFERROR(INDEX(lvl_4[],MATCH(L155,lvl_4[ID],0),MATCH(TEXT(K155,"##0"),lvl_4[#Headers],0)),"Нет")</f>
        <v>Комбинации</v>
      </c>
      <c r="G155" s="11" t="str">
        <f>IFERROR(INDEX(lvl_5[],MATCH(M155,lvl_5[ID],0),MATCH(_xlfn.CONCAT(TEXT(K155,"##0"),"_",TEXT(L155,"##0")),lvl_5[#Headers],0)),"Нет")</f>
        <v>Нет</v>
      </c>
      <c r="H155" s="11" t="str">
        <f>IFERROR(INDEX(lvl_6[],MATCH(N155,lvl_6[ID],0),MATCH(_xlfn.CONCAT(K155,"_",L155,"_",M155),lvl_6[#Headers],0)),"Нет")</f>
        <v>Нет</v>
      </c>
      <c r="I155" s="12">
        <v>1</v>
      </c>
      <c r="J155" s="12">
        <v>2</v>
      </c>
      <c r="K155" s="12">
        <v>2</v>
      </c>
      <c r="L155" s="12">
        <v>2</v>
      </c>
      <c r="M155" s="12">
        <v>0</v>
      </c>
      <c r="N155" s="12">
        <v>0</v>
      </c>
      <c r="O155" s="12">
        <f>COUNTIF($P$2:P155,P155)</f>
        <v>152</v>
      </c>
      <c r="P155" s="12" t="str">
        <f t="shared" si="7"/>
        <v>122020000</v>
      </c>
      <c r="Q155" s="12" t="str">
        <f t="shared" si="8"/>
        <v>1220200000152</v>
      </c>
      <c r="R155" s="20" t="s">
        <v>1180</v>
      </c>
      <c r="S155" s="20" t="s">
        <v>1181</v>
      </c>
      <c r="AW155" s="12">
        <v>4</v>
      </c>
      <c r="BB155" s="12" t="s">
        <v>8</v>
      </c>
      <c r="BG155" s="21">
        <v>-1</v>
      </c>
      <c r="BJ155" s="12">
        <v>1</v>
      </c>
    </row>
    <row r="156" spans="1:63" ht="30" x14ac:dyDescent="0.25">
      <c r="A156" s="12">
        <v>1</v>
      </c>
      <c r="B156" s="11" t="str">
        <f t="shared" si="6"/>
        <v>Общий расчет. Ци Мень. Анализ Дворца. Комбинации. Нет. Нет</v>
      </c>
      <c r="C156" s="11" t="str">
        <f>IFERROR(VLOOKUP(I156,lvl_1[],2,FALSE),"Нет")</f>
        <v>Общий расчет</v>
      </c>
      <c r="D156" s="11" t="str">
        <f>IFERROR(VLOOKUP(Rule!J156,lvl_2[],2,FALSE),"Нет")</f>
        <v>Ци Мень</v>
      </c>
      <c r="E156" s="11" t="str">
        <f>IFERROR(VLOOKUP(Rule!K156,lvl_3[],2,FALSE),"Нет")</f>
        <v>Анализ Дворца</v>
      </c>
      <c r="F156" s="11" t="str">
        <f>IFERROR(INDEX(lvl_4[],MATCH(L156,lvl_4[ID],0),MATCH(TEXT(K156,"##0"),lvl_4[#Headers],0)),"Нет")</f>
        <v>Комбинации</v>
      </c>
      <c r="G156" s="11" t="str">
        <f>IFERROR(INDEX(lvl_5[],MATCH(M156,lvl_5[ID],0),MATCH(_xlfn.CONCAT(TEXT(K156,"##0"),"_",TEXT(L156,"##0")),lvl_5[#Headers],0)),"Нет")</f>
        <v>Нет</v>
      </c>
      <c r="H156" s="11" t="str">
        <f>IFERROR(INDEX(lvl_6[],MATCH(N156,lvl_6[ID],0),MATCH(_xlfn.CONCAT(K156,"_",L156,"_",M156),lvl_6[#Headers],0)),"Нет")</f>
        <v>Нет</v>
      </c>
      <c r="I156" s="12">
        <v>1</v>
      </c>
      <c r="J156" s="12">
        <v>2</v>
      </c>
      <c r="K156" s="12">
        <v>2</v>
      </c>
      <c r="L156" s="12">
        <v>2</v>
      </c>
      <c r="M156" s="12">
        <v>0</v>
      </c>
      <c r="N156" s="12">
        <v>0</v>
      </c>
      <c r="O156" s="12">
        <f>COUNTIF($P$2:P156,P156)</f>
        <v>153</v>
      </c>
      <c r="P156" s="12" t="str">
        <f t="shared" si="7"/>
        <v>122020000</v>
      </c>
      <c r="Q156" s="12" t="str">
        <f t="shared" si="8"/>
        <v>1220200000153</v>
      </c>
      <c r="R156" s="20" t="s">
        <v>1180</v>
      </c>
      <c r="S156" s="20" t="s">
        <v>1181</v>
      </c>
      <c r="AW156" s="12">
        <v>8</v>
      </c>
      <c r="BB156" s="12" t="s">
        <v>31</v>
      </c>
      <c r="BG156" s="21">
        <v>-1</v>
      </c>
      <c r="BJ156" s="12">
        <v>1</v>
      </c>
    </row>
    <row r="157" spans="1:63" ht="45" x14ac:dyDescent="0.25">
      <c r="A157" s="12">
        <v>1</v>
      </c>
      <c r="B157" s="11" t="str">
        <f t="shared" si="6"/>
        <v>Общий расчет. Ци Мень. Анализ Дворца. Комбинации. Нет. Нет</v>
      </c>
      <c r="C157" s="11" t="str">
        <f>IFERROR(VLOOKUP(I157,lvl_1[],2,FALSE),"Нет")</f>
        <v>Общий расчет</v>
      </c>
      <c r="D157" s="11" t="str">
        <f>IFERROR(VLOOKUP(Rule!J157,lvl_2[],2,FALSE),"Нет")</f>
        <v>Ци Мень</v>
      </c>
      <c r="E157" s="11" t="str">
        <f>IFERROR(VLOOKUP(Rule!K157,lvl_3[],2,FALSE),"Нет")</f>
        <v>Анализ Дворца</v>
      </c>
      <c r="F157" s="11" t="str">
        <f>IFERROR(INDEX(lvl_4[],MATCH(L157,lvl_4[ID],0),MATCH(TEXT(K157,"##0"),lvl_4[#Headers],0)),"Нет")</f>
        <v>Комбинации</v>
      </c>
      <c r="G157" s="11" t="str">
        <f>IFERROR(INDEX(lvl_5[],MATCH(M157,lvl_5[ID],0),MATCH(_xlfn.CONCAT(TEXT(K157,"##0"),"_",TEXT(L157,"##0")),lvl_5[#Headers],0)),"Нет")</f>
        <v>Нет</v>
      </c>
      <c r="H157" s="11" t="str">
        <f>IFERROR(INDEX(lvl_6[],MATCH(N157,lvl_6[ID],0),MATCH(_xlfn.CONCAT(K157,"_",L157,"_",M157),lvl_6[#Headers],0)),"Нет")</f>
        <v>Нет</v>
      </c>
      <c r="I157" s="12">
        <v>1</v>
      </c>
      <c r="J157" s="12">
        <v>2</v>
      </c>
      <c r="K157" s="12">
        <v>2</v>
      </c>
      <c r="L157" s="12">
        <v>2</v>
      </c>
      <c r="M157" s="12">
        <v>0</v>
      </c>
      <c r="N157" s="12">
        <v>0</v>
      </c>
      <c r="O157" s="12">
        <f>COUNTIF($P$2:P157,P157)</f>
        <v>154</v>
      </c>
      <c r="P157" s="12" t="str">
        <f t="shared" si="7"/>
        <v>122020000</v>
      </c>
      <c r="Q157" s="12" t="str">
        <f t="shared" si="8"/>
        <v>1220200000154</v>
      </c>
      <c r="R157" s="20" t="s">
        <v>1122</v>
      </c>
      <c r="S157" s="20" t="s">
        <v>1123</v>
      </c>
      <c r="AY157" s="12" t="s">
        <v>903</v>
      </c>
      <c r="BA157" s="12" t="s">
        <v>905</v>
      </c>
      <c r="BB157" s="12" t="s">
        <v>31</v>
      </c>
      <c r="BG157" s="21">
        <v>1</v>
      </c>
      <c r="BJ157" s="12">
        <v>1</v>
      </c>
    </row>
    <row r="158" spans="1:63" ht="45" x14ac:dyDescent="0.25">
      <c r="A158" s="12">
        <v>1</v>
      </c>
      <c r="B158" s="11" t="str">
        <f t="shared" si="6"/>
        <v>Общий расчет. Ци Мень. Анализ Дворца. Комбинации. Нет. Нет</v>
      </c>
      <c r="C158" s="11" t="str">
        <f>IFERROR(VLOOKUP(I158,lvl_1[],2,FALSE),"Нет")</f>
        <v>Общий расчет</v>
      </c>
      <c r="D158" s="11" t="str">
        <f>IFERROR(VLOOKUP(Rule!J158,lvl_2[],2,FALSE),"Нет")</f>
        <v>Ци Мень</v>
      </c>
      <c r="E158" s="11" t="str">
        <f>IFERROR(VLOOKUP(Rule!K158,lvl_3[],2,FALSE),"Нет")</f>
        <v>Анализ Дворца</v>
      </c>
      <c r="F158" s="11" t="str">
        <f>IFERROR(INDEX(lvl_4[],MATCH(L158,lvl_4[ID],0),MATCH(TEXT(K158,"##0"),lvl_4[#Headers],0)),"Нет")</f>
        <v>Комбинации</v>
      </c>
      <c r="G158" s="11" t="str">
        <f>IFERROR(INDEX(lvl_5[],MATCH(M158,lvl_5[ID],0),MATCH(_xlfn.CONCAT(TEXT(K158,"##0"),"_",TEXT(L158,"##0")),lvl_5[#Headers],0)),"Нет")</f>
        <v>Нет</v>
      </c>
      <c r="H158" s="11" t="str">
        <f>IFERROR(INDEX(lvl_6[],MATCH(N158,lvl_6[ID],0),MATCH(_xlfn.CONCAT(K158,"_",L158,"_",M158),lvl_6[#Headers],0)),"Нет")</f>
        <v>Нет</v>
      </c>
      <c r="I158" s="12">
        <v>1</v>
      </c>
      <c r="J158" s="12">
        <v>2</v>
      </c>
      <c r="K158" s="12">
        <v>2</v>
      </c>
      <c r="L158" s="12">
        <v>2</v>
      </c>
      <c r="M158" s="12">
        <v>0</v>
      </c>
      <c r="N158" s="12">
        <v>0</v>
      </c>
      <c r="O158" s="12">
        <f>COUNTIF($P$2:P158,P158)</f>
        <v>155</v>
      </c>
      <c r="P158" s="12" t="str">
        <f t="shared" si="7"/>
        <v>122020000</v>
      </c>
      <c r="Q158" s="12" t="str">
        <f t="shared" si="8"/>
        <v>1220200000155</v>
      </c>
      <c r="R158" s="20" t="s">
        <v>1122</v>
      </c>
      <c r="S158" s="20" t="s">
        <v>1123</v>
      </c>
      <c r="AY158" s="12" t="s">
        <v>903</v>
      </c>
      <c r="BA158" s="12" t="s">
        <v>905</v>
      </c>
      <c r="BB158" s="12" t="s">
        <v>8</v>
      </c>
      <c r="BG158" s="21">
        <v>1</v>
      </c>
      <c r="BJ158" s="12">
        <v>1</v>
      </c>
    </row>
    <row r="159" spans="1:63" ht="45" x14ac:dyDescent="0.25">
      <c r="A159" s="12">
        <v>1</v>
      </c>
      <c r="B159" s="11" t="str">
        <f t="shared" si="6"/>
        <v>Общий расчет. Ци Мень. Анализ Дворца. Комбинации. Нет. Нет</v>
      </c>
      <c r="C159" s="11" t="str">
        <f>IFERROR(VLOOKUP(I159,lvl_1[],2,FALSE),"Нет")</f>
        <v>Общий расчет</v>
      </c>
      <c r="D159" s="11" t="str">
        <f>IFERROR(VLOOKUP(Rule!J159,lvl_2[],2,FALSE),"Нет")</f>
        <v>Ци Мень</v>
      </c>
      <c r="E159" s="11" t="str">
        <f>IFERROR(VLOOKUP(Rule!K159,lvl_3[],2,FALSE),"Нет")</f>
        <v>Анализ Дворца</v>
      </c>
      <c r="F159" s="11" t="str">
        <f>IFERROR(INDEX(lvl_4[],MATCH(L159,lvl_4[ID],0),MATCH(TEXT(K159,"##0"),lvl_4[#Headers],0)),"Нет")</f>
        <v>Комбинации</v>
      </c>
      <c r="G159" s="11" t="str">
        <f>IFERROR(INDEX(lvl_5[],MATCH(M159,lvl_5[ID],0),MATCH(_xlfn.CONCAT(TEXT(K159,"##0"),"_",TEXT(L159,"##0")),lvl_5[#Headers],0)),"Нет")</f>
        <v>Нет</v>
      </c>
      <c r="H159" s="11" t="str">
        <f>IFERROR(INDEX(lvl_6[],MATCH(N159,lvl_6[ID],0),MATCH(_xlfn.CONCAT(K159,"_",L159,"_",M159),lvl_6[#Headers],0)),"Нет")</f>
        <v>Нет</v>
      </c>
      <c r="I159" s="12">
        <v>1</v>
      </c>
      <c r="J159" s="12">
        <v>2</v>
      </c>
      <c r="K159" s="12">
        <v>2</v>
      </c>
      <c r="L159" s="12">
        <v>2</v>
      </c>
      <c r="M159" s="12">
        <v>0</v>
      </c>
      <c r="N159" s="12">
        <v>0</v>
      </c>
      <c r="O159" s="12">
        <f>COUNTIF($P$2:P159,P159)</f>
        <v>156</v>
      </c>
      <c r="P159" s="12" t="str">
        <f t="shared" si="7"/>
        <v>122020000</v>
      </c>
      <c r="Q159" s="12" t="str">
        <f t="shared" si="8"/>
        <v>1220200000156</v>
      </c>
      <c r="R159" s="20" t="s">
        <v>1122</v>
      </c>
      <c r="S159" s="20" t="s">
        <v>1123</v>
      </c>
      <c r="AY159" s="12" t="s">
        <v>903</v>
      </c>
      <c r="BB159" s="12" t="s">
        <v>12</v>
      </c>
      <c r="BF159" s="12" t="s">
        <v>44</v>
      </c>
      <c r="BG159" s="21">
        <v>1</v>
      </c>
      <c r="BJ159" s="12">
        <v>1</v>
      </c>
    </row>
    <row r="160" spans="1:63" ht="45" x14ac:dyDescent="0.25">
      <c r="A160" s="12">
        <v>1</v>
      </c>
      <c r="B160" s="11" t="str">
        <f t="shared" si="6"/>
        <v>Общий расчет. Ци Мень. Анализ Дворца. Комбинации. Нет. Нет</v>
      </c>
      <c r="C160" s="11" t="str">
        <f>IFERROR(VLOOKUP(I160,lvl_1[],2,FALSE),"Нет")</f>
        <v>Общий расчет</v>
      </c>
      <c r="D160" s="11" t="str">
        <f>IFERROR(VLOOKUP(Rule!J160,lvl_2[],2,FALSE),"Нет")</f>
        <v>Ци Мень</v>
      </c>
      <c r="E160" s="11" t="str">
        <f>IFERROR(VLOOKUP(Rule!K160,lvl_3[],2,FALSE),"Нет")</f>
        <v>Анализ Дворца</v>
      </c>
      <c r="F160" s="11" t="str">
        <f>IFERROR(INDEX(lvl_4[],MATCH(L160,lvl_4[ID],0),MATCH(TEXT(K160,"##0"),lvl_4[#Headers],0)),"Нет")</f>
        <v>Комбинации</v>
      </c>
      <c r="G160" s="11" t="str">
        <f>IFERROR(INDEX(lvl_5[],MATCH(M160,lvl_5[ID],0),MATCH(_xlfn.CONCAT(TEXT(K160,"##0"),"_",TEXT(L160,"##0")),lvl_5[#Headers],0)),"Нет")</f>
        <v>Нет</v>
      </c>
      <c r="H160" s="11" t="str">
        <f>IFERROR(INDEX(lvl_6[],MATCH(N160,lvl_6[ID],0),MATCH(_xlfn.CONCAT(K160,"_",L160,"_",M160),lvl_6[#Headers],0)),"Нет")</f>
        <v>Нет</v>
      </c>
      <c r="I160" s="12">
        <v>1</v>
      </c>
      <c r="J160" s="12">
        <v>2</v>
      </c>
      <c r="K160" s="12">
        <v>2</v>
      </c>
      <c r="L160" s="12">
        <v>2</v>
      </c>
      <c r="M160" s="12">
        <v>0</v>
      </c>
      <c r="N160" s="12">
        <v>0</v>
      </c>
      <c r="O160" s="12">
        <f>COUNTIF($P$2:P160,P160)</f>
        <v>157</v>
      </c>
      <c r="P160" s="12" t="str">
        <f t="shared" si="7"/>
        <v>122020000</v>
      </c>
      <c r="Q160" s="12" t="str">
        <f t="shared" si="8"/>
        <v>1220200000157</v>
      </c>
      <c r="R160" s="20" t="s">
        <v>1122</v>
      </c>
      <c r="S160" s="20" t="s">
        <v>1123</v>
      </c>
      <c r="AY160" s="12" t="s">
        <v>903</v>
      </c>
      <c r="BB160" s="12" t="s">
        <v>31</v>
      </c>
      <c r="BF160" s="12" t="s">
        <v>44</v>
      </c>
      <c r="BG160" s="21">
        <v>1</v>
      </c>
      <c r="BJ160" s="12">
        <v>1</v>
      </c>
    </row>
    <row r="161" spans="1:62" ht="45" x14ac:dyDescent="0.25">
      <c r="A161" s="12">
        <v>1</v>
      </c>
      <c r="B161" s="11" t="str">
        <f t="shared" si="6"/>
        <v>Общий расчет. Ци Мень. Анализ Дворца. Комбинации. Нет. Нет</v>
      </c>
      <c r="C161" s="11" t="str">
        <f>IFERROR(VLOOKUP(I161,lvl_1[],2,FALSE),"Нет")</f>
        <v>Общий расчет</v>
      </c>
      <c r="D161" s="11" t="str">
        <f>IFERROR(VLOOKUP(Rule!J161,lvl_2[],2,FALSE),"Нет")</f>
        <v>Ци Мень</v>
      </c>
      <c r="E161" s="11" t="str">
        <f>IFERROR(VLOOKUP(Rule!K161,lvl_3[],2,FALSE),"Нет")</f>
        <v>Анализ Дворца</v>
      </c>
      <c r="F161" s="11" t="str">
        <f>IFERROR(INDEX(lvl_4[],MATCH(L161,lvl_4[ID],0),MATCH(TEXT(K161,"##0"),lvl_4[#Headers],0)),"Нет")</f>
        <v>Комбинации</v>
      </c>
      <c r="G161" s="11" t="str">
        <f>IFERROR(INDEX(lvl_5[],MATCH(M161,lvl_5[ID],0),MATCH(_xlfn.CONCAT(TEXT(K161,"##0"),"_",TEXT(L161,"##0")),lvl_5[#Headers],0)),"Нет")</f>
        <v>Нет</v>
      </c>
      <c r="H161" s="11" t="str">
        <f>IFERROR(INDEX(lvl_6[],MATCH(N161,lvl_6[ID],0),MATCH(_xlfn.CONCAT(K161,"_",L161,"_",M161),lvl_6[#Headers],0)),"Нет")</f>
        <v>Нет</v>
      </c>
      <c r="I161" s="12">
        <v>1</v>
      </c>
      <c r="J161" s="12">
        <v>2</v>
      </c>
      <c r="K161" s="12">
        <v>2</v>
      </c>
      <c r="L161" s="12">
        <v>2</v>
      </c>
      <c r="M161" s="12">
        <v>0</v>
      </c>
      <c r="N161" s="12">
        <v>0</v>
      </c>
      <c r="O161" s="12">
        <f>COUNTIF($P$2:P161,P161)</f>
        <v>158</v>
      </c>
      <c r="P161" s="12" t="str">
        <f t="shared" si="7"/>
        <v>122020000</v>
      </c>
      <c r="Q161" s="12" t="str">
        <f t="shared" si="8"/>
        <v>1220200000158</v>
      </c>
      <c r="R161" s="20" t="s">
        <v>1122</v>
      </c>
      <c r="S161" s="20" t="s">
        <v>1123</v>
      </c>
      <c r="AY161" s="12" t="s">
        <v>903</v>
      </c>
      <c r="BB161" s="12" t="s">
        <v>8</v>
      </c>
      <c r="BF161" s="12" t="s">
        <v>44</v>
      </c>
      <c r="BG161" s="21">
        <v>1</v>
      </c>
      <c r="BJ161" s="12">
        <v>1</v>
      </c>
    </row>
    <row r="162" spans="1:62" ht="45" x14ac:dyDescent="0.25">
      <c r="A162" s="12">
        <v>1</v>
      </c>
      <c r="B162" s="11" t="str">
        <f t="shared" si="6"/>
        <v>Общий расчет. Ци Мень. Анализ Дворца. Комбинации. Нет. Нет</v>
      </c>
      <c r="C162" s="11" t="str">
        <f>IFERROR(VLOOKUP(I162,lvl_1[],2,FALSE),"Нет")</f>
        <v>Общий расчет</v>
      </c>
      <c r="D162" s="11" t="str">
        <f>IFERROR(VLOOKUP(Rule!J162,lvl_2[],2,FALSE),"Нет")</f>
        <v>Ци Мень</v>
      </c>
      <c r="E162" s="11" t="str">
        <f>IFERROR(VLOOKUP(Rule!K162,lvl_3[],2,FALSE),"Нет")</f>
        <v>Анализ Дворца</v>
      </c>
      <c r="F162" s="11" t="str">
        <f>IFERROR(INDEX(lvl_4[],MATCH(L162,lvl_4[ID],0),MATCH(TEXT(K162,"##0"),lvl_4[#Headers],0)),"Нет")</f>
        <v>Комбинации</v>
      </c>
      <c r="G162" s="11" t="str">
        <f>IFERROR(INDEX(lvl_5[],MATCH(M162,lvl_5[ID],0),MATCH(_xlfn.CONCAT(TEXT(K162,"##0"),"_",TEXT(L162,"##0")),lvl_5[#Headers],0)),"Нет")</f>
        <v>Нет</v>
      </c>
      <c r="H162" s="11" t="str">
        <f>IFERROR(INDEX(lvl_6[],MATCH(N162,lvl_6[ID],0),MATCH(_xlfn.CONCAT(K162,"_",L162,"_",M162),lvl_6[#Headers],0)),"Нет")</f>
        <v>Нет</v>
      </c>
      <c r="I162" s="12">
        <v>1</v>
      </c>
      <c r="J162" s="12">
        <v>2</v>
      </c>
      <c r="K162" s="12">
        <v>2</v>
      </c>
      <c r="L162" s="12">
        <v>2</v>
      </c>
      <c r="M162" s="12">
        <v>0</v>
      </c>
      <c r="N162" s="12">
        <v>0</v>
      </c>
      <c r="O162" s="12">
        <f>COUNTIF($P$2:P162,P162)</f>
        <v>159</v>
      </c>
      <c r="P162" s="12" t="str">
        <f t="shared" si="7"/>
        <v>122020000</v>
      </c>
      <c r="Q162" s="12" t="str">
        <f t="shared" si="8"/>
        <v>1220200000159</v>
      </c>
      <c r="R162" s="20" t="s">
        <v>1122</v>
      </c>
      <c r="S162" s="20" t="s">
        <v>1123</v>
      </c>
      <c r="AY162" s="12" t="s">
        <v>903</v>
      </c>
      <c r="BB162" s="12" t="s">
        <v>12</v>
      </c>
      <c r="BF162" s="12" t="s">
        <v>56</v>
      </c>
      <c r="BG162" s="21">
        <v>1</v>
      </c>
      <c r="BJ162" s="12">
        <v>1</v>
      </c>
    </row>
    <row r="163" spans="1:62" ht="45" x14ac:dyDescent="0.25">
      <c r="A163" s="12">
        <v>1</v>
      </c>
      <c r="B163" s="11" t="str">
        <f t="shared" si="6"/>
        <v>Общий расчет. Ци Мень. Анализ Дворца. Комбинации. Нет. Нет</v>
      </c>
      <c r="C163" s="11" t="str">
        <f>IFERROR(VLOOKUP(I163,lvl_1[],2,FALSE),"Нет")</f>
        <v>Общий расчет</v>
      </c>
      <c r="D163" s="11" t="str">
        <f>IFERROR(VLOOKUP(Rule!J163,lvl_2[],2,FALSE),"Нет")</f>
        <v>Ци Мень</v>
      </c>
      <c r="E163" s="11" t="str">
        <f>IFERROR(VLOOKUP(Rule!K163,lvl_3[],2,FALSE),"Нет")</f>
        <v>Анализ Дворца</v>
      </c>
      <c r="F163" s="11" t="str">
        <f>IFERROR(INDEX(lvl_4[],MATCH(L163,lvl_4[ID],0),MATCH(TEXT(K163,"##0"),lvl_4[#Headers],0)),"Нет")</f>
        <v>Комбинации</v>
      </c>
      <c r="G163" s="11" t="str">
        <f>IFERROR(INDEX(lvl_5[],MATCH(M163,lvl_5[ID],0),MATCH(_xlfn.CONCAT(TEXT(K163,"##0"),"_",TEXT(L163,"##0")),lvl_5[#Headers],0)),"Нет")</f>
        <v>Нет</v>
      </c>
      <c r="H163" s="11" t="str">
        <f>IFERROR(INDEX(lvl_6[],MATCH(N163,lvl_6[ID],0),MATCH(_xlfn.CONCAT(K163,"_",L163,"_",M163),lvl_6[#Headers],0)),"Нет")</f>
        <v>Нет</v>
      </c>
      <c r="I163" s="12">
        <v>1</v>
      </c>
      <c r="J163" s="12">
        <v>2</v>
      </c>
      <c r="K163" s="12">
        <v>2</v>
      </c>
      <c r="L163" s="12">
        <v>2</v>
      </c>
      <c r="M163" s="12">
        <v>0</v>
      </c>
      <c r="N163" s="12">
        <v>0</v>
      </c>
      <c r="O163" s="12">
        <f>COUNTIF($P$2:P163,P163)</f>
        <v>160</v>
      </c>
      <c r="P163" s="12" t="str">
        <f t="shared" si="7"/>
        <v>122020000</v>
      </c>
      <c r="Q163" s="12" t="str">
        <f t="shared" si="8"/>
        <v>1220200000160</v>
      </c>
      <c r="R163" s="20" t="s">
        <v>1122</v>
      </c>
      <c r="S163" s="20" t="s">
        <v>1123</v>
      </c>
      <c r="AY163" s="12" t="s">
        <v>903</v>
      </c>
      <c r="BB163" s="12" t="s">
        <v>31</v>
      </c>
      <c r="BF163" s="12" t="s">
        <v>56</v>
      </c>
      <c r="BG163" s="21">
        <v>1</v>
      </c>
      <c r="BJ163" s="12">
        <v>1</v>
      </c>
    </row>
    <row r="164" spans="1:62" ht="45" x14ac:dyDescent="0.25">
      <c r="A164" s="12">
        <v>1</v>
      </c>
      <c r="B164" s="11" t="str">
        <f t="shared" si="6"/>
        <v>Общий расчет. Ци Мень. Анализ Дворца. Комбинации. Нет. Нет</v>
      </c>
      <c r="C164" s="11" t="str">
        <f>IFERROR(VLOOKUP(I164,lvl_1[],2,FALSE),"Нет")</f>
        <v>Общий расчет</v>
      </c>
      <c r="D164" s="11" t="str">
        <f>IFERROR(VLOOKUP(Rule!J164,lvl_2[],2,FALSE),"Нет")</f>
        <v>Ци Мень</v>
      </c>
      <c r="E164" s="11" t="str">
        <f>IFERROR(VLOOKUP(Rule!K164,lvl_3[],2,FALSE),"Нет")</f>
        <v>Анализ Дворца</v>
      </c>
      <c r="F164" s="11" t="str">
        <f>IFERROR(INDEX(lvl_4[],MATCH(L164,lvl_4[ID],0),MATCH(TEXT(K164,"##0"),lvl_4[#Headers],0)),"Нет")</f>
        <v>Комбинации</v>
      </c>
      <c r="G164" s="11" t="str">
        <f>IFERROR(INDEX(lvl_5[],MATCH(M164,lvl_5[ID],0),MATCH(_xlfn.CONCAT(TEXT(K164,"##0"),"_",TEXT(L164,"##0")),lvl_5[#Headers],0)),"Нет")</f>
        <v>Нет</v>
      </c>
      <c r="H164" s="11" t="str">
        <f>IFERROR(INDEX(lvl_6[],MATCH(N164,lvl_6[ID],0),MATCH(_xlfn.CONCAT(K164,"_",L164,"_",M164),lvl_6[#Headers],0)),"Нет")</f>
        <v>Нет</v>
      </c>
      <c r="I164" s="12">
        <v>1</v>
      </c>
      <c r="J164" s="12">
        <v>2</v>
      </c>
      <c r="K164" s="12">
        <v>2</v>
      </c>
      <c r="L164" s="12">
        <v>2</v>
      </c>
      <c r="M164" s="12">
        <v>0</v>
      </c>
      <c r="N164" s="12">
        <v>0</v>
      </c>
      <c r="O164" s="12">
        <f>COUNTIF($P$2:P164,P164)</f>
        <v>161</v>
      </c>
      <c r="P164" s="12" t="str">
        <f t="shared" si="7"/>
        <v>122020000</v>
      </c>
      <c r="Q164" s="12" t="str">
        <f t="shared" si="8"/>
        <v>1220200000161</v>
      </c>
      <c r="R164" s="20" t="s">
        <v>1122</v>
      </c>
      <c r="S164" s="20" t="s">
        <v>1123</v>
      </c>
      <c r="AY164" s="12" t="s">
        <v>903</v>
      </c>
      <c r="BB164" s="12" t="s">
        <v>8</v>
      </c>
      <c r="BF164" s="12" t="s">
        <v>56</v>
      </c>
      <c r="BG164" s="21">
        <v>1</v>
      </c>
      <c r="BJ164" s="12">
        <v>1</v>
      </c>
    </row>
    <row r="165" spans="1:62" ht="45" x14ac:dyDescent="0.25">
      <c r="A165" s="12">
        <v>1</v>
      </c>
      <c r="B165" s="11" t="str">
        <f t="shared" si="6"/>
        <v>Общий расчет. Ци Мень. Анализ Дворца. Комбинации. Нет. Нет</v>
      </c>
      <c r="C165" s="11" t="str">
        <f>IFERROR(VLOOKUP(I165,lvl_1[],2,FALSE),"Нет")</f>
        <v>Общий расчет</v>
      </c>
      <c r="D165" s="11" t="str">
        <f>IFERROR(VLOOKUP(Rule!J165,lvl_2[],2,FALSE),"Нет")</f>
        <v>Ци Мень</v>
      </c>
      <c r="E165" s="11" t="str">
        <f>IFERROR(VLOOKUP(Rule!K165,lvl_3[],2,FALSE),"Нет")</f>
        <v>Анализ Дворца</v>
      </c>
      <c r="F165" s="11" t="str">
        <f>IFERROR(INDEX(lvl_4[],MATCH(L165,lvl_4[ID],0),MATCH(TEXT(K165,"##0"),lvl_4[#Headers],0)),"Нет")</f>
        <v>Комбинации</v>
      </c>
      <c r="G165" s="11" t="str">
        <f>IFERROR(INDEX(lvl_5[],MATCH(M165,lvl_5[ID],0),MATCH(_xlfn.CONCAT(TEXT(K165,"##0"),"_",TEXT(L165,"##0")),lvl_5[#Headers],0)),"Нет")</f>
        <v>Нет</v>
      </c>
      <c r="H165" s="11" t="str">
        <f>IFERROR(INDEX(lvl_6[],MATCH(N165,lvl_6[ID],0),MATCH(_xlfn.CONCAT(K165,"_",L165,"_",M165),lvl_6[#Headers],0)),"Нет")</f>
        <v>Нет</v>
      </c>
      <c r="I165" s="12">
        <v>1</v>
      </c>
      <c r="J165" s="12">
        <v>2</v>
      </c>
      <c r="K165" s="12">
        <v>2</v>
      </c>
      <c r="L165" s="12">
        <v>2</v>
      </c>
      <c r="M165" s="12">
        <v>0</v>
      </c>
      <c r="N165" s="12">
        <v>0</v>
      </c>
      <c r="O165" s="12">
        <f>COUNTIF($P$2:P165,P165)</f>
        <v>162</v>
      </c>
      <c r="P165" s="12" t="str">
        <f t="shared" si="7"/>
        <v>122020000</v>
      </c>
      <c r="Q165" s="12" t="str">
        <f t="shared" si="8"/>
        <v>1220200000162</v>
      </c>
      <c r="R165" s="20" t="s">
        <v>1122</v>
      </c>
      <c r="S165" s="20" t="s">
        <v>1123</v>
      </c>
      <c r="AY165" s="12" t="s">
        <v>903</v>
      </c>
      <c r="BA165" s="12" t="s">
        <v>907</v>
      </c>
      <c r="BB165" s="12" t="s">
        <v>12</v>
      </c>
      <c r="BG165" s="21">
        <v>1</v>
      </c>
      <c r="BJ165" s="12">
        <v>1</v>
      </c>
    </row>
    <row r="166" spans="1:62" ht="45" x14ac:dyDescent="0.25">
      <c r="A166" s="12">
        <v>1</v>
      </c>
      <c r="B166" s="11" t="str">
        <f t="shared" si="6"/>
        <v>Общий расчет. Ци Мень. Анализ Дворца. Комбинации. Нет. Нет</v>
      </c>
      <c r="C166" s="11" t="str">
        <f>IFERROR(VLOOKUP(I166,lvl_1[],2,FALSE),"Нет")</f>
        <v>Общий расчет</v>
      </c>
      <c r="D166" s="11" t="str">
        <f>IFERROR(VLOOKUP(Rule!J166,lvl_2[],2,FALSE),"Нет")</f>
        <v>Ци Мень</v>
      </c>
      <c r="E166" s="11" t="str">
        <f>IFERROR(VLOOKUP(Rule!K166,lvl_3[],2,FALSE),"Нет")</f>
        <v>Анализ Дворца</v>
      </c>
      <c r="F166" s="11" t="str">
        <f>IFERROR(INDEX(lvl_4[],MATCH(L166,lvl_4[ID],0),MATCH(TEXT(K166,"##0"),lvl_4[#Headers],0)),"Нет")</f>
        <v>Комбинации</v>
      </c>
      <c r="G166" s="11" t="str">
        <f>IFERROR(INDEX(lvl_5[],MATCH(M166,lvl_5[ID],0),MATCH(_xlfn.CONCAT(TEXT(K166,"##0"),"_",TEXT(L166,"##0")),lvl_5[#Headers],0)),"Нет")</f>
        <v>Нет</v>
      </c>
      <c r="H166" s="11" t="str">
        <f>IFERROR(INDEX(lvl_6[],MATCH(N166,lvl_6[ID],0),MATCH(_xlfn.CONCAT(K166,"_",L166,"_",M166),lvl_6[#Headers],0)),"Нет")</f>
        <v>Нет</v>
      </c>
      <c r="I166" s="12">
        <v>1</v>
      </c>
      <c r="J166" s="12">
        <v>2</v>
      </c>
      <c r="K166" s="12">
        <v>2</v>
      </c>
      <c r="L166" s="12">
        <v>2</v>
      </c>
      <c r="M166" s="12">
        <v>0</v>
      </c>
      <c r="N166" s="12">
        <v>0</v>
      </c>
      <c r="O166" s="12">
        <f>COUNTIF($P$2:P166,P166)</f>
        <v>163</v>
      </c>
      <c r="P166" s="12" t="str">
        <f t="shared" si="7"/>
        <v>122020000</v>
      </c>
      <c r="Q166" s="12" t="str">
        <f t="shared" si="8"/>
        <v>1220200000163</v>
      </c>
      <c r="R166" s="20" t="s">
        <v>1124</v>
      </c>
      <c r="S166" s="20" t="s">
        <v>1125</v>
      </c>
      <c r="AY166" s="12" t="s">
        <v>901</v>
      </c>
      <c r="BB166" s="12" t="s">
        <v>8</v>
      </c>
      <c r="BF166" s="12" t="s">
        <v>47</v>
      </c>
      <c r="BG166" s="21">
        <v>1</v>
      </c>
      <c r="BJ166" s="12">
        <v>1</v>
      </c>
    </row>
    <row r="167" spans="1:62" ht="45" x14ac:dyDescent="0.25">
      <c r="A167" s="12">
        <v>1</v>
      </c>
      <c r="B167" s="11" t="str">
        <f t="shared" si="6"/>
        <v>Общий расчет. Ци Мень. Анализ Дворца. Комбинации. Нет. Нет</v>
      </c>
      <c r="C167" s="11" t="str">
        <f>IFERROR(VLOOKUP(I167,lvl_1[],2,FALSE),"Нет")</f>
        <v>Общий расчет</v>
      </c>
      <c r="D167" s="11" t="str">
        <f>IFERROR(VLOOKUP(Rule!J167,lvl_2[],2,FALSE),"Нет")</f>
        <v>Ци Мень</v>
      </c>
      <c r="E167" s="11" t="str">
        <f>IFERROR(VLOOKUP(Rule!K167,lvl_3[],2,FALSE),"Нет")</f>
        <v>Анализ Дворца</v>
      </c>
      <c r="F167" s="11" t="str">
        <f>IFERROR(INDEX(lvl_4[],MATCH(L167,lvl_4[ID],0),MATCH(TEXT(K167,"##0"),lvl_4[#Headers],0)),"Нет")</f>
        <v>Комбинации</v>
      </c>
      <c r="G167" s="11" t="str">
        <f>IFERROR(INDEX(lvl_5[],MATCH(M167,lvl_5[ID],0),MATCH(_xlfn.CONCAT(TEXT(K167,"##0"),"_",TEXT(L167,"##0")),lvl_5[#Headers],0)),"Нет")</f>
        <v>Нет</v>
      </c>
      <c r="H167" s="11" t="str">
        <f>IFERROR(INDEX(lvl_6[],MATCH(N167,lvl_6[ID],0),MATCH(_xlfn.CONCAT(K167,"_",L167,"_",M167),lvl_6[#Headers],0)),"Нет")</f>
        <v>Нет</v>
      </c>
      <c r="I167" s="12">
        <v>1</v>
      </c>
      <c r="J167" s="12">
        <v>2</v>
      </c>
      <c r="K167" s="12">
        <v>2</v>
      </c>
      <c r="L167" s="12">
        <v>2</v>
      </c>
      <c r="M167" s="12">
        <v>0</v>
      </c>
      <c r="N167" s="12">
        <v>0</v>
      </c>
      <c r="O167" s="12">
        <f>COUNTIF($P$2:P167,P167)</f>
        <v>164</v>
      </c>
      <c r="P167" s="12" t="str">
        <f t="shared" si="7"/>
        <v>122020000</v>
      </c>
      <c r="Q167" s="12" t="str">
        <f t="shared" si="8"/>
        <v>1220200000164</v>
      </c>
      <c r="R167" s="20" t="s">
        <v>1124</v>
      </c>
      <c r="S167" s="20" t="s">
        <v>1125</v>
      </c>
      <c r="AY167" s="12" t="s">
        <v>901</v>
      </c>
      <c r="BB167" s="12" t="s">
        <v>12</v>
      </c>
      <c r="BF167" s="12" t="s">
        <v>47</v>
      </c>
      <c r="BG167" s="21">
        <v>1</v>
      </c>
      <c r="BJ167" s="12">
        <v>1</v>
      </c>
    </row>
    <row r="168" spans="1:62" ht="45" x14ac:dyDescent="0.25">
      <c r="A168" s="12">
        <v>1</v>
      </c>
      <c r="B168" s="11" t="str">
        <f t="shared" si="6"/>
        <v>Общий расчет. Ци Мень. Анализ Дворца. Комбинации. Нет. Нет</v>
      </c>
      <c r="C168" s="11" t="str">
        <f>IFERROR(VLOOKUP(I168,lvl_1[],2,FALSE),"Нет")</f>
        <v>Общий расчет</v>
      </c>
      <c r="D168" s="11" t="str">
        <f>IFERROR(VLOOKUP(Rule!J168,lvl_2[],2,FALSE),"Нет")</f>
        <v>Ци Мень</v>
      </c>
      <c r="E168" s="11" t="str">
        <f>IFERROR(VLOOKUP(Rule!K168,lvl_3[],2,FALSE),"Нет")</f>
        <v>Анализ Дворца</v>
      </c>
      <c r="F168" s="11" t="str">
        <f>IFERROR(INDEX(lvl_4[],MATCH(L168,lvl_4[ID],0),MATCH(TEXT(K168,"##0"),lvl_4[#Headers],0)),"Нет")</f>
        <v>Комбинации</v>
      </c>
      <c r="G168" s="11" t="str">
        <f>IFERROR(INDEX(lvl_5[],MATCH(M168,lvl_5[ID],0),MATCH(_xlfn.CONCAT(TEXT(K168,"##0"),"_",TEXT(L168,"##0")),lvl_5[#Headers],0)),"Нет")</f>
        <v>Нет</v>
      </c>
      <c r="H168" s="11" t="str">
        <f>IFERROR(INDEX(lvl_6[],MATCH(N168,lvl_6[ID],0),MATCH(_xlfn.CONCAT(K168,"_",L168,"_",M168),lvl_6[#Headers],0)),"Нет")</f>
        <v>Нет</v>
      </c>
      <c r="I168" s="12">
        <v>1</v>
      </c>
      <c r="J168" s="12">
        <v>2</v>
      </c>
      <c r="K168" s="12">
        <v>2</v>
      </c>
      <c r="L168" s="12">
        <v>2</v>
      </c>
      <c r="M168" s="12">
        <v>0</v>
      </c>
      <c r="N168" s="12">
        <v>0</v>
      </c>
      <c r="O168" s="12">
        <f>COUNTIF($P$2:P168,P168)</f>
        <v>165</v>
      </c>
      <c r="P168" s="12" t="str">
        <f t="shared" si="7"/>
        <v>122020000</v>
      </c>
      <c r="Q168" s="12" t="str">
        <f t="shared" si="8"/>
        <v>1220200000165</v>
      </c>
      <c r="R168" s="20" t="s">
        <v>1124</v>
      </c>
      <c r="S168" s="20" t="s">
        <v>1125</v>
      </c>
      <c r="AY168" s="12" t="s">
        <v>901</v>
      </c>
      <c r="BB168" s="12" t="s">
        <v>31</v>
      </c>
      <c r="BF168" s="12" t="s">
        <v>47</v>
      </c>
      <c r="BG168" s="21">
        <v>1</v>
      </c>
      <c r="BJ168" s="12">
        <v>1</v>
      </c>
    </row>
    <row r="169" spans="1:62" ht="45" x14ac:dyDescent="0.25">
      <c r="A169" s="12">
        <v>1</v>
      </c>
      <c r="B169" s="11" t="str">
        <f t="shared" si="6"/>
        <v>Общий расчет. Ци Мень. Анализ Дворца. Комбинации. Нет. Нет</v>
      </c>
      <c r="C169" s="11" t="str">
        <f>IFERROR(VLOOKUP(I169,lvl_1[],2,FALSE),"Нет")</f>
        <v>Общий расчет</v>
      </c>
      <c r="D169" s="11" t="str">
        <f>IFERROR(VLOOKUP(Rule!J169,lvl_2[],2,FALSE),"Нет")</f>
        <v>Ци Мень</v>
      </c>
      <c r="E169" s="11" t="str">
        <f>IFERROR(VLOOKUP(Rule!K169,lvl_3[],2,FALSE),"Нет")</f>
        <v>Анализ Дворца</v>
      </c>
      <c r="F169" s="11" t="str">
        <f>IFERROR(INDEX(lvl_4[],MATCH(L169,lvl_4[ID],0),MATCH(TEXT(K169,"##0"),lvl_4[#Headers],0)),"Нет")</f>
        <v>Комбинации</v>
      </c>
      <c r="G169" s="11" t="str">
        <f>IFERROR(INDEX(lvl_5[],MATCH(M169,lvl_5[ID],0),MATCH(_xlfn.CONCAT(TEXT(K169,"##0"),"_",TEXT(L169,"##0")),lvl_5[#Headers],0)),"Нет")</f>
        <v>Нет</v>
      </c>
      <c r="H169" s="11" t="str">
        <f>IFERROR(INDEX(lvl_6[],MATCH(N169,lvl_6[ID],0),MATCH(_xlfn.CONCAT(K169,"_",L169,"_",M169),lvl_6[#Headers],0)),"Нет")</f>
        <v>Нет</v>
      </c>
      <c r="I169" s="12">
        <v>1</v>
      </c>
      <c r="J169" s="12">
        <v>2</v>
      </c>
      <c r="K169" s="12">
        <v>2</v>
      </c>
      <c r="L169" s="12">
        <v>2</v>
      </c>
      <c r="M169" s="12">
        <v>0</v>
      </c>
      <c r="N169" s="12">
        <v>0</v>
      </c>
      <c r="O169" s="12">
        <f>COUNTIF($P$2:P169,P169)</f>
        <v>166</v>
      </c>
      <c r="P169" s="12" t="str">
        <f t="shared" si="7"/>
        <v>122020000</v>
      </c>
      <c r="Q169" s="12" t="str">
        <f t="shared" si="8"/>
        <v>1220200000166</v>
      </c>
      <c r="R169" s="20" t="s">
        <v>1124</v>
      </c>
      <c r="S169" s="20" t="s">
        <v>1125</v>
      </c>
      <c r="AY169" s="12" t="s">
        <v>901</v>
      </c>
      <c r="BB169" s="12" t="s">
        <v>8</v>
      </c>
      <c r="BF169" s="12" t="s">
        <v>56</v>
      </c>
      <c r="BG169" s="21">
        <v>1</v>
      </c>
      <c r="BJ169" s="12">
        <v>1</v>
      </c>
    </row>
    <row r="170" spans="1:62" ht="45" x14ac:dyDescent="0.25">
      <c r="A170" s="12">
        <v>1</v>
      </c>
      <c r="B170" s="11" t="str">
        <f t="shared" si="6"/>
        <v>Общий расчет. Ци Мень. Анализ Дворца. Комбинации. Нет. Нет</v>
      </c>
      <c r="C170" s="11" t="str">
        <f>IFERROR(VLOOKUP(I170,lvl_1[],2,FALSE),"Нет")</f>
        <v>Общий расчет</v>
      </c>
      <c r="D170" s="11" t="str">
        <f>IFERROR(VLOOKUP(Rule!J170,lvl_2[],2,FALSE),"Нет")</f>
        <v>Ци Мень</v>
      </c>
      <c r="E170" s="11" t="str">
        <f>IFERROR(VLOOKUP(Rule!K170,lvl_3[],2,FALSE),"Нет")</f>
        <v>Анализ Дворца</v>
      </c>
      <c r="F170" s="11" t="str">
        <f>IFERROR(INDEX(lvl_4[],MATCH(L170,lvl_4[ID],0),MATCH(TEXT(K170,"##0"),lvl_4[#Headers],0)),"Нет")</f>
        <v>Комбинации</v>
      </c>
      <c r="G170" s="11" t="str">
        <f>IFERROR(INDEX(lvl_5[],MATCH(M170,lvl_5[ID],0),MATCH(_xlfn.CONCAT(TEXT(K170,"##0"),"_",TEXT(L170,"##0")),lvl_5[#Headers],0)),"Нет")</f>
        <v>Нет</v>
      </c>
      <c r="H170" s="11" t="str">
        <f>IFERROR(INDEX(lvl_6[],MATCH(N170,lvl_6[ID],0),MATCH(_xlfn.CONCAT(K170,"_",L170,"_",M170),lvl_6[#Headers],0)),"Нет")</f>
        <v>Нет</v>
      </c>
      <c r="I170" s="12">
        <v>1</v>
      </c>
      <c r="J170" s="12">
        <v>2</v>
      </c>
      <c r="K170" s="12">
        <v>2</v>
      </c>
      <c r="L170" s="12">
        <v>2</v>
      </c>
      <c r="M170" s="12">
        <v>0</v>
      </c>
      <c r="N170" s="12">
        <v>0</v>
      </c>
      <c r="O170" s="12">
        <f>COUNTIF($P$2:P170,P170)</f>
        <v>167</v>
      </c>
      <c r="P170" s="12" t="str">
        <f t="shared" si="7"/>
        <v>122020000</v>
      </c>
      <c r="Q170" s="12" t="str">
        <f t="shared" si="8"/>
        <v>1220200000167</v>
      </c>
      <c r="R170" s="20" t="s">
        <v>1124</v>
      </c>
      <c r="S170" s="20" t="s">
        <v>1125</v>
      </c>
      <c r="AY170" s="12" t="s">
        <v>901</v>
      </c>
      <c r="BB170" s="12" t="s">
        <v>12</v>
      </c>
      <c r="BF170" s="12" t="s">
        <v>56</v>
      </c>
      <c r="BG170" s="21">
        <v>1</v>
      </c>
      <c r="BJ170" s="12">
        <v>0</v>
      </c>
    </row>
    <row r="171" spans="1:62" ht="45" x14ac:dyDescent="0.25">
      <c r="A171" s="12">
        <v>1</v>
      </c>
      <c r="B171" s="11" t="str">
        <f t="shared" si="6"/>
        <v>Общий расчет. Ци Мень. Анализ Дворца. Комбинации. Нет. Нет</v>
      </c>
      <c r="C171" s="11" t="str">
        <f>IFERROR(VLOOKUP(I171,lvl_1[],2,FALSE),"Нет")</f>
        <v>Общий расчет</v>
      </c>
      <c r="D171" s="11" t="str">
        <f>IFERROR(VLOOKUP(Rule!J171,lvl_2[],2,FALSE),"Нет")</f>
        <v>Ци Мень</v>
      </c>
      <c r="E171" s="11" t="str">
        <f>IFERROR(VLOOKUP(Rule!K171,lvl_3[],2,FALSE),"Нет")</f>
        <v>Анализ Дворца</v>
      </c>
      <c r="F171" s="11" t="str">
        <f>IFERROR(INDEX(lvl_4[],MATCH(L171,lvl_4[ID],0),MATCH(TEXT(K171,"##0"),lvl_4[#Headers],0)),"Нет")</f>
        <v>Комбинации</v>
      </c>
      <c r="G171" s="11" t="str">
        <f>IFERROR(INDEX(lvl_5[],MATCH(M171,lvl_5[ID],0),MATCH(_xlfn.CONCAT(TEXT(K171,"##0"),"_",TEXT(L171,"##0")),lvl_5[#Headers],0)),"Нет")</f>
        <v>Нет</v>
      </c>
      <c r="H171" s="11" t="str">
        <f>IFERROR(INDEX(lvl_6[],MATCH(N171,lvl_6[ID],0),MATCH(_xlfn.CONCAT(K171,"_",L171,"_",M171),lvl_6[#Headers],0)),"Нет")</f>
        <v>Нет</v>
      </c>
      <c r="I171" s="12">
        <v>1</v>
      </c>
      <c r="J171" s="12">
        <v>2</v>
      </c>
      <c r="K171" s="12">
        <v>2</v>
      </c>
      <c r="L171" s="12">
        <v>2</v>
      </c>
      <c r="M171" s="12">
        <v>0</v>
      </c>
      <c r="N171" s="12">
        <v>0</v>
      </c>
      <c r="O171" s="12">
        <f>COUNTIF($P$2:P171,P171)</f>
        <v>168</v>
      </c>
      <c r="P171" s="12" t="str">
        <f t="shared" si="7"/>
        <v>122020000</v>
      </c>
      <c r="Q171" s="12" t="str">
        <f t="shared" si="8"/>
        <v>1220200000168</v>
      </c>
      <c r="R171" s="20" t="s">
        <v>1124</v>
      </c>
      <c r="S171" s="20" t="s">
        <v>1125</v>
      </c>
      <c r="AY171" s="12" t="s">
        <v>901</v>
      </c>
      <c r="BB171" s="12" t="s">
        <v>31</v>
      </c>
      <c r="BF171" s="12" t="s">
        <v>56</v>
      </c>
      <c r="BG171" s="21">
        <v>1</v>
      </c>
      <c r="BJ171" s="12">
        <v>1</v>
      </c>
    </row>
    <row r="172" spans="1:62" ht="45" x14ac:dyDescent="0.25">
      <c r="A172" s="12">
        <v>1</v>
      </c>
      <c r="B172" s="11" t="str">
        <f t="shared" si="6"/>
        <v>Общий расчет. Ци Мень. Анализ Дворца. Комбинации. Нет. Нет</v>
      </c>
      <c r="C172" s="11" t="str">
        <f>IFERROR(VLOOKUP(I172,lvl_1[],2,FALSE),"Нет")</f>
        <v>Общий расчет</v>
      </c>
      <c r="D172" s="11" t="str">
        <f>IFERROR(VLOOKUP(Rule!J172,lvl_2[],2,FALSE),"Нет")</f>
        <v>Ци Мень</v>
      </c>
      <c r="E172" s="11" t="str">
        <f>IFERROR(VLOOKUP(Rule!K172,lvl_3[],2,FALSE),"Нет")</f>
        <v>Анализ Дворца</v>
      </c>
      <c r="F172" s="11" t="str">
        <f>IFERROR(INDEX(lvl_4[],MATCH(L172,lvl_4[ID],0),MATCH(TEXT(K172,"##0"),lvl_4[#Headers],0)),"Нет")</f>
        <v>Комбинации</v>
      </c>
      <c r="G172" s="11" t="str">
        <f>IFERROR(INDEX(lvl_5[],MATCH(M172,lvl_5[ID],0),MATCH(_xlfn.CONCAT(TEXT(K172,"##0"),"_",TEXT(L172,"##0")),lvl_5[#Headers],0)),"Нет")</f>
        <v>Нет</v>
      </c>
      <c r="H172" s="11" t="str">
        <f>IFERROR(INDEX(lvl_6[],MATCH(N172,lvl_6[ID],0),MATCH(_xlfn.CONCAT(K172,"_",L172,"_",M172),lvl_6[#Headers],0)),"Нет")</f>
        <v>Нет</v>
      </c>
      <c r="I172" s="12">
        <v>1</v>
      </c>
      <c r="J172" s="12">
        <v>2</v>
      </c>
      <c r="K172" s="12">
        <v>2</v>
      </c>
      <c r="L172" s="12">
        <v>2</v>
      </c>
      <c r="M172" s="12">
        <v>0</v>
      </c>
      <c r="N172" s="12">
        <v>0</v>
      </c>
      <c r="O172" s="12">
        <f>COUNTIF($P$2:P172,P172)</f>
        <v>169</v>
      </c>
      <c r="P172" s="12" t="str">
        <f t="shared" si="7"/>
        <v>122020000</v>
      </c>
      <c r="Q172" s="12" t="str">
        <f t="shared" si="8"/>
        <v>1220200000169</v>
      </c>
      <c r="R172" s="20" t="s">
        <v>1124</v>
      </c>
      <c r="S172" s="20" t="s">
        <v>1125</v>
      </c>
      <c r="AY172" s="12" t="s">
        <v>901</v>
      </c>
      <c r="BB172" s="12" t="s">
        <v>8</v>
      </c>
      <c r="BF172" s="12" t="s">
        <v>44</v>
      </c>
      <c r="BG172" s="21">
        <v>1</v>
      </c>
      <c r="BJ172" s="12">
        <v>1</v>
      </c>
    </row>
    <row r="173" spans="1:62" ht="45" x14ac:dyDescent="0.25">
      <c r="A173" s="12">
        <v>1</v>
      </c>
      <c r="B173" s="11" t="str">
        <f t="shared" si="6"/>
        <v>Общий расчет. Ци Мень. Анализ Дворца. Комбинации. Нет. Нет</v>
      </c>
      <c r="C173" s="11" t="str">
        <f>IFERROR(VLOOKUP(I173,lvl_1[],2,FALSE),"Нет")</f>
        <v>Общий расчет</v>
      </c>
      <c r="D173" s="11" t="str">
        <f>IFERROR(VLOOKUP(Rule!J173,lvl_2[],2,FALSE),"Нет")</f>
        <v>Ци Мень</v>
      </c>
      <c r="E173" s="11" t="str">
        <f>IFERROR(VLOOKUP(Rule!K173,lvl_3[],2,FALSE),"Нет")</f>
        <v>Анализ Дворца</v>
      </c>
      <c r="F173" s="11" t="str">
        <f>IFERROR(INDEX(lvl_4[],MATCH(L173,lvl_4[ID],0),MATCH(TEXT(K173,"##0"),lvl_4[#Headers],0)),"Нет")</f>
        <v>Комбинации</v>
      </c>
      <c r="G173" s="11" t="str">
        <f>IFERROR(INDEX(lvl_5[],MATCH(M173,lvl_5[ID],0),MATCH(_xlfn.CONCAT(TEXT(K173,"##0"),"_",TEXT(L173,"##0")),lvl_5[#Headers],0)),"Нет")</f>
        <v>Нет</v>
      </c>
      <c r="H173" s="11" t="str">
        <f>IFERROR(INDEX(lvl_6[],MATCH(N173,lvl_6[ID],0),MATCH(_xlfn.CONCAT(K173,"_",L173,"_",M173),lvl_6[#Headers],0)),"Нет")</f>
        <v>Нет</v>
      </c>
      <c r="I173" s="12">
        <v>1</v>
      </c>
      <c r="J173" s="12">
        <v>2</v>
      </c>
      <c r="K173" s="12">
        <v>2</v>
      </c>
      <c r="L173" s="12">
        <v>2</v>
      </c>
      <c r="M173" s="12">
        <v>0</v>
      </c>
      <c r="N173" s="12">
        <v>0</v>
      </c>
      <c r="O173" s="12">
        <f>COUNTIF($P$2:P173,P173)</f>
        <v>170</v>
      </c>
      <c r="P173" s="12" t="str">
        <f t="shared" si="7"/>
        <v>122020000</v>
      </c>
      <c r="Q173" s="12" t="str">
        <f t="shared" si="8"/>
        <v>1220200000170</v>
      </c>
      <c r="R173" s="20" t="s">
        <v>1124</v>
      </c>
      <c r="S173" s="20" t="s">
        <v>1125</v>
      </c>
      <c r="AY173" s="12" t="s">
        <v>901</v>
      </c>
      <c r="BB173" s="12" t="s">
        <v>12</v>
      </c>
      <c r="BF173" s="12" t="s">
        <v>44</v>
      </c>
      <c r="BG173" s="21">
        <v>1</v>
      </c>
      <c r="BJ173" s="12">
        <v>1</v>
      </c>
    </row>
    <row r="174" spans="1:62" ht="45" x14ac:dyDescent="0.25">
      <c r="A174" s="12">
        <v>1</v>
      </c>
      <c r="B174" s="11" t="str">
        <f t="shared" si="6"/>
        <v>Общий расчет. Ци Мень. Анализ Дворца. Комбинации. Нет. Нет</v>
      </c>
      <c r="C174" s="11" t="str">
        <f>IFERROR(VLOOKUP(I174,lvl_1[],2,FALSE),"Нет")</f>
        <v>Общий расчет</v>
      </c>
      <c r="D174" s="11" t="str">
        <f>IFERROR(VLOOKUP(Rule!J174,lvl_2[],2,FALSE),"Нет")</f>
        <v>Ци Мень</v>
      </c>
      <c r="E174" s="11" t="str">
        <f>IFERROR(VLOOKUP(Rule!K174,lvl_3[],2,FALSE),"Нет")</f>
        <v>Анализ Дворца</v>
      </c>
      <c r="F174" s="11" t="str">
        <f>IFERROR(INDEX(lvl_4[],MATCH(L174,lvl_4[ID],0),MATCH(TEXT(K174,"##0"),lvl_4[#Headers],0)),"Нет")</f>
        <v>Комбинации</v>
      </c>
      <c r="G174" s="11" t="str">
        <f>IFERROR(INDEX(lvl_5[],MATCH(M174,lvl_5[ID],0),MATCH(_xlfn.CONCAT(TEXT(K174,"##0"),"_",TEXT(L174,"##0")),lvl_5[#Headers],0)),"Нет")</f>
        <v>Нет</v>
      </c>
      <c r="H174" s="11" t="str">
        <f>IFERROR(INDEX(lvl_6[],MATCH(N174,lvl_6[ID],0),MATCH(_xlfn.CONCAT(K174,"_",L174,"_",M174),lvl_6[#Headers],0)),"Нет")</f>
        <v>Нет</v>
      </c>
      <c r="I174" s="12">
        <v>1</v>
      </c>
      <c r="J174" s="12">
        <v>2</v>
      </c>
      <c r="K174" s="12">
        <v>2</v>
      </c>
      <c r="L174" s="12">
        <v>2</v>
      </c>
      <c r="M174" s="12">
        <v>0</v>
      </c>
      <c r="N174" s="12">
        <v>0</v>
      </c>
      <c r="O174" s="12">
        <f>COUNTIF($P$2:P174,P174)</f>
        <v>171</v>
      </c>
      <c r="P174" s="12" t="str">
        <f t="shared" si="7"/>
        <v>122020000</v>
      </c>
      <c r="Q174" s="12" t="str">
        <f t="shared" si="8"/>
        <v>1220200000171</v>
      </c>
      <c r="R174" s="20" t="s">
        <v>1124</v>
      </c>
      <c r="S174" s="20" t="s">
        <v>1125</v>
      </c>
      <c r="AY174" s="12" t="s">
        <v>901</v>
      </c>
      <c r="BB174" s="12" t="s">
        <v>31</v>
      </c>
      <c r="BF174" s="12" t="s">
        <v>44</v>
      </c>
      <c r="BG174" s="21">
        <v>1</v>
      </c>
      <c r="BJ174" s="12">
        <v>1</v>
      </c>
    </row>
    <row r="175" spans="1:62" ht="75" x14ac:dyDescent="0.25">
      <c r="A175" s="12">
        <v>1</v>
      </c>
      <c r="B175" s="11" t="str">
        <f t="shared" si="6"/>
        <v>Общий расчет. Ци Мень. Анализ Дворца. Комбинации. Нет. Нет</v>
      </c>
      <c r="C175" s="11" t="str">
        <f>IFERROR(VLOOKUP(I175,lvl_1[],2,FALSE),"Нет")</f>
        <v>Общий расчет</v>
      </c>
      <c r="D175" s="11" t="str">
        <f>IFERROR(VLOOKUP(Rule!J175,lvl_2[],2,FALSE),"Нет")</f>
        <v>Ци Мень</v>
      </c>
      <c r="E175" s="11" t="str">
        <f>IFERROR(VLOOKUP(Rule!K175,lvl_3[],2,FALSE),"Нет")</f>
        <v>Анализ Дворца</v>
      </c>
      <c r="F175" s="11" t="str">
        <f>IFERROR(INDEX(lvl_4[],MATCH(L175,lvl_4[ID],0),MATCH(TEXT(K175,"##0"),lvl_4[#Headers],0)),"Нет")</f>
        <v>Комбинации</v>
      </c>
      <c r="G175" s="11" t="str">
        <f>IFERROR(INDEX(lvl_5[],MATCH(M175,lvl_5[ID],0),MATCH(_xlfn.CONCAT(TEXT(K175,"##0"),"_",TEXT(L175,"##0")),lvl_5[#Headers],0)),"Нет")</f>
        <v>Нет</v>
      </c>
      <c r="H175" s="11" t="str">
        <f>IFERROR(INDEX(lvl_6[],MATCH(N175,lvl_6[ID],0),MATCH(_xlfn.CONCAT(K175,"_",L175,"_",M175),lvl_6[#Headers],0)),"Нет")</f>
        <v>Нет</v>
      </c>
      <c r="I175" s="12">
        <v>1</v>
      </c>
      <c r="J175" s="12">
        <v>2</v>
      </c>
      <c r="K175" s="12">
        <v>2</v>
      </c>
      <c r="L175" s="12">
        <v>2</v>
      </c>
      <c r="M175" s="12">
        <v>0</v>
      </c>
      <c r="N175" s="12">
        <v>0</v>
      </c>
      <c r="O175" s="12">
        <f>COUNTIF($P$2:P175,P175)</f>
        <v>172</v>
      </c>
      <c r="P175" s="12" t="str">
        <f t="shared" si="7"/>
        <v>122020000</v>
      </c>
      <c r="Q175" s="12" t="str">
        <f t="shared" si="8"/>
        <v>1220200000172</v>
      </c>
      <c r="R175" s="20" t="s">
        <v>1120</v>
      </c>
      <c r="S175" s="20" t="s">
        <v>1121</v>
      </c>
      <c r="AY175" s="12" t="s">
        <v>905</v>
      </c>
      <c r="BB175" s="12" t="s">
        <v>8</v>
      </c>
      <c r="BF175" s="12" t="s">
        <v>44</v>
      </c>
      <c r="BG175" s="21">
        <v>1</v>
      </c>
      <c r="BJ175" s="12">
        <v>1</v>
      </c>
    </row>
    <row r="176" spans="1:62" ht="45" x14ac:dyDescent="0.25">
      <c r="A176" s="12">
        <v>1</v>
      </c>
      <c r="B176" s="11" t="str">
        <f t="shared" si="6"/>
        <v>Общий расчет. Ци Мень. Анализ Дворца. Комбинации. Нет. Нет</v>
      </c>
      <c r="C176" s="11" t="str">
        <f>IFERROR(VLOOKUP(I176,lvl_1[],2,FALSE),"Нет")</f>
        <v>Общий расчет</v>
      </c>
      <c r="D176" s="11" t="str">
        <f>IFERROR(VLOOKUP(Rule!J176,lvl_2[],2,FALSE),"Нет")</f>
        <v>Ци Мень</v>
      </c>
      <c r="E176" s="11" t="str">
        <f>IFERROR(VLOOKUP(Rule!K176,lvl_3[],2,FALSE),"Нет")</f>
        <v>Анализ Дворца</v>
      </c>
      <c r="F176" s="11" t="str">
        <f>IFERROR(INDEX(lvl_4[],MATCH(L176,lvl_4[ID],0),MATCH(TEXT(K176,"##0"),lvl_4[#Headers],0)),"Нет")</f>
        <v>Комбинации</v>
      </c>
      <c r="G176" s="11" t="str">
        <f>IFERROR(INDEX(lvl_5[],MATCH(M176,lvl_5[ID],0),MATCH(_xlfn.CONCAT(TEXT(K176,"##0"),"_",TEXT(L176,"##0")),lvl_5[#Headers],0)),"Нет")</f>
        <v>Нет</v>
      </c>
      <c r="H176" s="11" t="str">
        <f>IFERROR(INDEX(lvl_6[],MATCH(N176,lvl_6[ID],0),MATCH(_xlfn.CONCAT(K176,"_",L176,"_",M176),lvl_6[#Headers],0)),"Нет")</f>
        <v>Нет</v>
      </c>
      <c r="I176" s="12">
        <v>1</v>
      </c>
      <c r="J176" s="12">
        <v>2</v>
      </c>
      <c r="K176" s="12">
        <v>2</v>
      </c>
      <c r="L176" s="12">
        <v>2</v>
      </c>
      <c r="M176" s="12">
        <v>0</v>
      </c>
      <c r="N176" s="12">
        <v>0</v>
      </c>
      <c r="O176" s="12">
        <f>COUNTIF($P$2:P176,P176)</f>
        <v>173</v>
      </c>
      <c r="P176" s="12" t="str">
        <f t="shared" si="7"/>
        <v>122020000</v>
      </c>
      <c r="Q176" s="12" t="str">
        <f t="shared" si="8"/>
        <v>1220200000173</v>
      </c>
      <c r="R176" s="20" t="s">
        <v>1182</v>
      </c>
      <c r="S176" s="20" t="s">
        <v>1183</v>
      </c>
      <c r="AW176" s="12">
        <v>4</v>
      </c>
      <c r="AY176" s="12" t="s">
        <v>901</v>
      </c>
      <c r="BA176" s="12" t="s">
        <v>912</v>
      </c>
      <c r="BB176" s="12" t="s">
        <v>8</v>
      </c>
      <c r="BG176" s="21">
        <v>1</v>
      </c>
      <c r="BJ176" s="12">
        <v>1</v>
      </c>
    </row>
    <row r="177" spans="1:62" ht="45" x14ac:dyDescent="0.25">
      <c r="A177" s="12">
        <v>1</v>
      </c>
      <c r="B177" s="11" t="str">
        <f t="shared" si="6"/>
        <v>Общий расчет. Ци Мень. Анализ Дворца. Комбинации. Нет. Нет</v>
      </c>
      <c r="C177" s="11" t="str">
        <f>IFERROR(VLOOKUP(I177,lvl_1[],2,FALSE),"Нет")</f>
        <v>Общий расчет</v>
      </c>
      <c r="D177" s="11" t="str">
        <f>IFERROR(VLOOKUP(Rule!J177,lvl_2[],2,FALSE),"Нет")</f>
        <v>Ци Мень</v>
      </c>
      <c r="E177" s="11" t="str">
        <f>IFERROR(VLOOKUP(Rule!K177,lvl_3[],2,FALSE),"Нет")</f>
        <v>Анализ Дворца</v>
      </c>
      <c r="F177" s="11" t="str">
        <f>IFERROR(INDEX(lvl_4[],MATCH(L177,lvl_4[ID],0),MATCH(TEXT(K177,"##0"),lvl_4[#Headers],0)),"Нет")</f>
        <v>Комбинации</v>
      </c>
      <c r="G177" s="11" t="str">
        <f>IFERROR(INDEX(lvl_5[],MATCH(M177,lvl_5[ID],0),MATCH(_xlfn.CONCAT(TEXT(K177,"##0"),"_",TEXT(L177,"##0")),lvl_5[#Headers],0)),"Нет")</f>
        <v>Нет</v>
      </c>
      <c r="H177" s="11" t="str">
        <f>IFERROR(INDEX(lvl_6[],MATCH(N177,lvl_6[ID],0),MATCH(_xlfn.CONCAT(K177,"_",L177,"_",M177),lvl_6[#Headers],0)),"Нет")</f>
        <v>Нет</v>
      </c>
      <c r="I177" s="12">
        <v>1</v>
      </c>
      <c r="J177" s="12">
        <v>2</v>
      </c>
      <c r="K177" s="12">
        <v>2</v>
      </c>
      <c r="L177" s="12">
        <v>2</v>
      </c>
      <c r="M177" s="12">
        <v>0</v>
      </c>
      <c r="N177" s="12">
        <v>0</v>
      </c>
      <c r="O177" s="12">
        <f>COUNTIF($P$2:P177,P177)</f>
        <v>174</v>
      </c>
      <c r="P177" s="12" t="str">
        <f t="shared" si="7"/>
        <v>122020000</v>
      </c>
      <c r="Q177" s="12" t="str">
        <f t="shared" si="8"/>
        <v>1220200000174</v>
      </c>
      <c r="R177" s="20" t="s">
        <v>1182</v>
      </c>
      <c r="S177" s="20" t="s">
        <v>1183</v>
      </c>
      <c r="AW177" s="12">
        <v>4</v>
      </c>
      <c r="AY177" s="12" t="s">
        <v>901</v>
      </c>
      <c r="BB177" s="12" t="s">
        <v>31</v>
      </c>
      <c r="BG177" s="21">
        <v>1</v>
      </c>
      <c r="BJ177" s="12">
        <v>0</v>
      </c>
    </row>
    <row r="178" spans="1:62" ht="45" x14ac:dyDescent="0.25">
      <c r="A178" s="12">
        <v>1</v>
      </c>
      <c r="B178" s="11" t="str">
        <f t="shared" si="6"/>
        <v>Общий расчет. Ци Мень. Анализ Дворца. Комбинации. Нет. Нет</v>
      </c>
      <c r="C178" s="11" t="str">
        <f>IFERROR(VLOOKUP(I178,lvl_1[],2,FALSE),"Нет")</f>
        <v>Общий расчет</v>
      </c>
      <c r="D178" s="11" t="str">
        <f>IFERROR(VLOOKUP(Rule!J178,lvl_2[],2,FALSE),"Нет")</f>
        <v>Ци Мень</v>
      </c>
      <c r="E178" s="11" t="str">
        <f>IFERROR(VLOOKUP(Rule!K178,lvl_3[],2,FALSE),"Нет")</f>
        <v>Анализ Дворца</v>
      </c>
      <c r="F178" s="11" t="str">
        <f>IFERROR(INDEX(lvl_4[],MATCH(L178,lvl_4[ID],0),MATCH(TEXT(K178,"##0"),lvl_4[#Headers],0)),"Нет")</f>
        <v>Комбинации</v>
      </c>
      <c r="G178" s="11" t="str">
        <f>IFERROR(INDEX(lvl_5[],MATCH(M178,lvl_5[ID],0),MATCH(_xlfn.CONCAT(TEXT(K178,"##0"),"_",TEXT(L178,"##0")),lvl_5[#Headers],0)),"Нет")</f>
        <v>Нет</v>
      </c>
      <c r="H178" s="11" t="str">
        <f>IFERROR(INDEX(lvl_6[],MATCH(N178,lvl_6[ID],0),MATCH(_xlfn.CONCAT(K178,"_",L178,"_",M178),lvl_6[#Headers],0)),"Нет")</f>
        <v>Нет</v>
      </c>
      <c r="I178" s="12">
        <v>1</v>
      </c>
      <c r="J178" s="12">
        <v>2</v>
      </c>
      <c r="K178" s="12">
        <v>2</v>
      </c>
      <c r="L178" s="12">
        <v>2</v>
      </c>
      <c r="M178" s="12">
        <v>0</v>
      </c>
      <c r="N178" s="12">
        <v>0</v>
      </c>
      <c r="O178" s="12">
        <f>COUNTIF($P$2:P178,P178)</f>
        <v>175</v>
      </c>
      <c r="P178" s="12" t="str">
        <f t="shared" si="7"/>
        <v>122020000</v>
      </c>
      <c r="Q178" s="12" t="str">
        <f t="shared" si="8"/>
        <v>1220200000175</v>
      </c>
      <c r="R178" s="20" t="s">
        <v>1182</v>
      </c>
      <c r="S178" s="20" t="s">
        <v>1183</v>
      </c>
      <c r="AW178" s="12">
        <v>4</v>
      </c>
      <c r="AY178" s="12" t="s">
        <v>903</v>
      </c>
      <c r="BB178" s="12" t="s">
        <v>31</v>
      </c>
      <c r="BG178" s="21">
        <v>1</v>
      </c>
      <c r="BJ178" s="12">
        <v>0</v>
      </c>
    </row>
    <row r="179" spans="1:62" ht="30" x14ac:dyDescent="0.25">
      <c r="A179" s="12">
        <v>1</v>
      </c>
      <c r="B179" s="11" t="str">
        <f t="shared" si="6"/>
        <v>Общий расчет. Ци Мень. Анализ Дворца. Комбинации. Нет. Нет</v>
      </c>
      <c r="C179" s="11" t="str">
        <f>IFERROR(VLOOKUP(I179,lvl_1[],2,FALSE),"Нет")</f>
        <v>Общий расчет</v>
      </c>
      <c r="D179" s="11" t="str">
        <f>IFERROR(VLOOKUP(Rule!J179,lvl_2[],2,FALSE),"Нет")</f>
        <v>Ци Мень</v>
      </c>
      <c r="E179" s="11" t="str">
        <f>IFERROR(VLOOKUP(Rule!K179,lvl_3[],2,FALSE),"Нет")</f>
        <v>Анализ Дворца</v>
      </c>
      <c r="F179" s="11" t="str">
        <f>IFERROR(INDEX(lvl_4[],MATCH(L179,lvl_4[ID],0),MATCH(TEXT(K179,"##0"),lvl_4[#Headers],0)),"Нет")</f>
        <v>Комбинации</v>
      </c>
      <c r="G179" s="11" t="str">
        <f>IFERROR(INDEX(lvl_5[],MATCH(M179,lvl_5[ID],0),MATCH(_xlfn.CONCAT(TEXT(K179,"##0"),"_",TEXT(L179,"##0")),lvl_5[#Headers],0)),"Нет")</f>
        <v>Нет</v>
      </c>
      <c r="H179" s="11" t="str">
        <f>IFERROR(INDEX(lvl_6[],MATCH(N179,lvl_6[ID],0),MATCH(_xlfn.CONCAT(K179,"_",L179,"_",M179),lvl_6[#Headers],0)),"Нет")</f>
        <v>Нет</v>
      </c>
      <c r="I179" s="12">
        <v>1</v>
      </c>
      <c r="J179" s="12">
        <v>2</v>
      </c>
      <c r="K179" s="12">
        <v>2</v>
      </c>
      <c r="L179" s="12">
        <v>2</v>
      </c>
      <c r="M179" s="12">
        <v>0</v>
      </c>
      <c r="N179" s="12">
        <v>0</v>
      </c>
      <c r="O179" s="12">
        <f>COUNTIF($P$2:P179,P179)</f>
        <v>176</v>
      </c>
      <c r="P179" s="12" t="str">
        <f t="shared" si="7"/>
        <v>122020000</v>
      </c>
      <c r="Q179" s="12" t="str">
        <f t="shared" si="8"/>
        <v>1220200000176</v>
      </c>
      <c r="R179" s="20" t="s">
        <v>1182</v>
      </c>
      <c r="S179" s="20" t="s">
        <v>1184</v>
      </c>
      <c r="AY179" s="12" t="s">
        <v>901</v>
      </c>
      <c r="BA179" s="12" t="s">
        <v>912</v>
      </c>
      <c r="BB179" s="12" t="s">
        <v>31</v>
      </c>
      <c r="BG179" s="21">
        <v>1</v>
      </c>
      <c r="BJ179" s="12">
        <v>0</v>
      </c>
    </row>
    <row r="180" spans="1:62" ht="30" x14ac:dyDescent="0.25">
      <c r="A180" s="12">
        <v>1</v>
      </c>
      <c r="B180" s="11" t="str">
        <f t="shared" si="6"/>
        <v>Общий расчет. Ци Мень. Анализ Дворца. Комбинации. Нет. Нет</v>
      </c>
      <c r="C180" s="11" t="str">
        <f>IFERROR(VLOOKUP(I180,lvl_1[],2,FALSE),"Нет")</f>
        <v>Общий расчет</v>
      </c>
      <c r="D180" s="11" t="str">
        <f>IFERROR(VLOOKUP(Rule!J180,lvl_2[],2,FALSE),"Нет")</f>
        <v>Ци Мень</v>
      </c>
      <c r="E180" s="11" t="str">
        <f>IFERROR(VLOOKUP(Rule!K180,lvl_3[],2,FALSE),"Нет")</f>
        <v>Анализ Дворца</v>
      </c>
      <c r="F180" s="11" t="str">
        <f>IFERROR(INDEX(lvl_4[],MATCH(L180,lvl_4[ID],0),MATCH(TEXT(K180,"##0"),lvl_4[#Headers],0)),"Нет")</f>
        <v>Комбинации</v>
      </c>
      <c r="G180" s="11" t="str">
        <f>IFERROR(INDEX(lvl_5[],MATCH(M180,lvl_5[ID],0),MATCH(_xlfn.CONCAT(TEXT(K180,"##0"),"_",TEXT(L180,"##0")),lvl_5[#Headers],0)),"Нет")</f>
        <v>Нет</v>
      </c>
      <c r="H180" s="11" t="str">
        <f>IFERROR(INDEX(lvl_6[],MATCH(N180,lvl_6[ID],0),MATCH(_xlfn.CONCAT(K180,"_",L180,"_",M180),lvl_6[#Headers],0)),"Нет")</f>
        <v>Нет</v>
      </c>
      <c r="I180" s="12">
        <v>1</v>
      </c>
      <c r="J180" s="12">
        <v>2</v>
      </c>
      <c r="K180" s="12">
        <v>2</v>
      </c>
      <c r="L180" s="12">
        <v>2</v>
      </c>
      <c r="M180" s="12">
        <v>0</v>
      </c>
      <c r="N180" s="12">
        <v>0</v>
      </c>
      <c r="O180" s="12">
        <f>COUNTIF($P$2:P180,P180)</f>
        <v>177</v>
      </c>
      <c r="P180" s="12" t="str">
        <f t="shared" si="7"/>
        <v>122020000</v>
      </c>
      <c r="Q180" s="12" t="str">
        <f t="shared" si="8"/>
        <v>1220200000177</v>
      </c>
      <c r="R180" s="20" t="s">
        <v>1182</v>
      </c>
      <c r="S180" s="20" t="s">
        <v>1184</v>
      </c>
      <c r="AY180" s="12" t="s">
        <v>901</v>
      </c>
      <c r="BA180" s="12" t="s">
        <v>912</v>
      </c>
      <c r="BB180" s="12" t="s">
        <v>8</v>
      </c>
      <c r="BG180" s="21">
        <v>1</v>
      </c>
      <c r="BJ180" s="12">
        <v>0</v>
      </c>
    </row>
    <row r="181" spans="1:62" ht="30" x14ac:dyDescent="0.25">
      <c r="A181" s="12">
        <v>1</v>
      </c>
      <c r="B181" s="11" t="str">
        <f t="shared" si="6"/>
        <v>Общий расчет. Ци Мень. Анализ Дворца. Комбинации. Нет. Нет</v>
      </c>
      <c r="C181" s="11" t="str">
        <f>IFERROR(VLOOKUP(I181,lvl_1[],2,FALSE),"Нет")</f>
        <v>Общий расчет</v>
      </c>
      <c r="D181" s="11" t="str">
        <f>IFERROR(VLOOKUP(Rule!J181,lvl_2[],2,FALSE),"Нет")</f>
        <v>Ци Мень</v>
      </c>
      <c r="E181" s="11" t="str">
        <f>IFERROR(VLOOKUP(Rule!K181,lvl_3[],2,FALSE),"Нет")</f>
        <v>Анализ Дворца</v>
      </c>
      <c r="F181" s="11" t="str">
        <f>IFERROR(INDEX(lvl_4[],MATCH(L181,lvl_4[ID],0),MATCH(TEXT(K181,"##0"),lvl_4[#Headers],0)),"Нет")</f>
        <v>Комбинации</v>
      </c>
      <c r="G181" s="11" t="str">
        <f>IFERROR(INDEX(lvl_5[],MATCH(M181,lvl_5[ID],0),MATCH(_xlfn.CONCAT(TEXT(K181,"##0"),"_",TEXT(L181,"##0")),lvl_5[#Headers],0)),"Нет")</f>
        <v>Нет</v>
      </c>
      <c r="H181" s="11" t="str">
        <f>IFERROR(INDEX(lvl_6[],MATCH(N181,lvl_6[ID],0),MATCH(_xlfn.CONCAT(K181,"_",L181,"_",M181),lvl_6[#Headers],0)),"Нет")</f>
        <v>Нет</v>
      </c>
      <c r="I181" s="12">
        <v>1</v>
      </c>
      <c r="J181" s="12">
        <v>2</v>
      </c>
      <c r="K181" s="12">
        <v>2</v>
      </c>
      <c r="L181" s="12">
        <v>2</v>
      </c>
      <c r="M181" s="12">
        <v>0</v>
      </c>
      <c r="N181" s="12">
        <v>0</v>
      </c>
      <c r="O181" s="12">
        <f>COUNTIF($P$2:P181,P181)</f>
        <v>178</v>
      </c>
      <c r="P181" s="12" t="str">
        <f t="shared" si="7"/>
        <v>122020000</v>
      </c>
      <c r="Q181" s="12" t="str">
        <f t="shared" si="8"/>
        <v>1220200000178</v>
      </c>
      <c r="R181" s="20" t="s">
        <v>1182</v>
      </c>
      <c r="S181" s="20" t="s">
        <v>1184</v>
      </c>
      <c r="AY181" s="12" t="s">
        <v>901</v>
      </c>
      <c r="BA181" s="12" t="s">
        <v>912</v>
      </c>
      <c r="BB181" s="12" t="s">
        <v>12</v>
      </c>
      <c r="BG181" s="21">
        <v>1</v>
      </c>
      <c r="BJ181" s="12">
        <v>0</v>
      </c>
    </row>
    <row r="182" spans="1:62" ht="30" x14ac:dyDescent="0.25">
      <c r="A182" s="12">
        <v>1</v>
      </c>
      <c r="B182" s="11" t="str">
        <f t="shared" si="6"/>
        <v>Общий расчет. Ци Мень. Анализ Дворца. Комбинации. Нет. Нет</v>
      </c>
      <c r="C182" s="11" t="str">
        <f>IFERROR(VLOOKUP(I182,lvl_1[],2,FALSE),"Нет")</f>
        <v>Общий расчет</v>
      </c>
      <c r="D182" s="11" t="str">
        <f>IFERROR(VLOOKUP(Rule!J182,lvl_2[],2,FALSE),"Нет")</f>
        <v>Ци Мень</v>
      </c>
      <c r="E182" s="11" t="str">
        <f>IFERROR(VLOOKUP(Rule!K182,lvl_3[],2,FALSE),"Нет")</f>
        <v>Анализ Дворца</v>
      </c>
      <c r="F182" s="11" t="str">
        <f>IFERROR(INDEX(lvl_4[],MATCH(L182,lvl_4[ID],0),MATCH(TEXT(K182,"##0"),lvl_4[#Headers],0)),"Нет")</f>
        <v>Комбинации</v>
      </c>
      <c r="G182" s="11" t="str">
        <f>IFERROR(INDEX(lvl_5[],MATCH(M182,lvl_5[ID],0),MATCH(_xlfn.CONCAT(TEXT(K182,"##0"),"_",TEXT(L182,"##0")),lvl_5[#Headers],0)),"Нет")</f>
        <v>Нет</v>
      </c>
      <c r="H182" s="11" t="str">
        <f>IFERROR(INDEX(lvl_6[],MATCH(N182,lvl_6[ID],0),MATCH(_xlfn.CONCAT(K182,"_",L182,"_",M182),lvl_6[#Headers],0)),"Нет")</f>
        <v>Нет</v>
      </c>
      <c r="I182" s="12">
        <v>1</v>
      </c>
      <c r="J182" s="12">
        <v>2</v>
      </c>
      <c r="K182" s="12">
        <v>2</v>
      </c>
      <c r="L182" s="12">
        <v>2</v>
      </c>
      <c r="M182" s="12">
        <v>0</v>
      </c>
      <c r="N182" s="12">
        <v>0</v>
      </c>
      <c r="O182" s="12">
        <f>COUNTIF($P$2:P182,P182)</f>
        <v>179</v>
      </c>
      <c r="P182" s="12" t="str">
        <f t="shared" si="7"/>
        <v>122020000</v>
      </c>
      <c r="Q182" s="12" t="str">
        <f t="shared" si="8"/>
        <v>1220200000179</v>
      </c>
      <c r="R182" s="20" t="s">
        <v>1182</v>
      </c>
      <c r="S182" s="20" t="s">
        <v>1184</v>
      </c>
      <c r="AW182" s="12">
        <v>2</v>
      </c>
      <c r="AY182" s="12" t="s">
        <v>901</v>
      </c>
      <c r="BB182" s="12" t="s">
        <v>31</v>
      </c>
      <c r="BG182" s="21">
        <v>1</v>
      </c>
      <c r="BJ182" s="12">
        <v>0</v>
      </c>
    </row>
    <row r="183" spans="1:62" ht="30" x14ac:dyDescent="0.25">
      <c r="A183" s="12">
        <v>1</v>
      </c>
      <c r="B183" s="11" t="str">
        <f t="shared" si="6"/>
        <v>Общий расчет. Ци Мень. Анализ Дворца. Комбинации. Нет. Нет</v>
      </c>
      <c r="C183" s="11" t="str">
        <f>IFERROR(VLOOKUP(I183,lvl_1[],2,FALSE),"Нет")</f>
        <v>Общий расчет</v>
      </c>
      <c r="D183" s="11" t="str">
        <f>IFERROR(VLOOKUP(Rule!J183,lvl_2[],2,FALSE),"Нет")</f>
        <v>Ци Мень</v>
      </c>
      <c r="E183" s="11" t="str">
        <f>IFERROR(VLOOKUP(Rule!K183,lvl_3[],2,FALSE),"Нет")</f>
        <v>Анализ Дворца</v>
      </c>
      <c r="F183" s="11" t="str">
        <f>IFERROR(INDEX(lvl_4[],MATCH(L183,lvl_4[ID],0),MATCH(TEXT(K183,"##0"),lvl_4[#Headers],0)),"Нет")</f>
        <v>Комбинации</v>
      </c>
      <c r="G183" s="11" t="str">
        <f>IFERROR(INDEX(lvl_5[],MATCH(M183,lvl_5[ID],0),MATCH(_xlfn.CONCAT(TEXT(K183,"##0"),"_",TEXT(L183,"##0")),lvl_5[#Headers],0)),"Нет")</f>
        <v>Нет</v>
      </c>
      <c r="H183" s="11" t="str">
        <f>IFERROR(INDEX(lvl_6[],MATCH(N183,lvl_6[ID],0),MATCH(_xlfn.CONCAT(K183,"_",L183,"_",M183),lvl_6[#Headers],0)),"Нет")</f>
        <v>Нет</v>
      </c>
      <c r="I183" s="12">
        <v>1</v>
      </c>
      <c r="J183" s="12">
        <v>2</v>
      </c>
      <c r="K183" s="12">
        <v>2</v>
      </c>
      <c r="L183" s="12">
        <v>2</v>
      </c>
      <c r="M183" s="12">
        <v>0</v>
      </c>
      <c r="N183" s="12">
        <v>0</v>
      </c>
      <c r="O183" s="12">
        <f>COUNTIF($P$2:P183,P183)</f>
        <v>180</v>
      </c>
      <c r="P183" s="12" t="str">
        <f t="shared" si="7"/>
        <v>122020000</v>
      </c>
      <c r="Q183" s="12" t="str">
        <f t="shared" si="8"/>
        <v>1220200000180</v>
      </c>
      <c r="R183" s="20" t="s">
        <v>1182</v>
      </c>
      <c r="S183" s="20" t="s">
        <v>1184</v>
      </c>
      <c r="AW183" s="12">
        <v>2</v>
      </c>
      <c r="AY183" s="12" t="s">
        <v>901</v>
      </c>
      <c r="BB183" s="12" t="s">
        <v>8</v>
      </c>
      <c r="BG183" s="21">
        <v>1</v>
      </c>
      <c r="BJ183" s="12">
        <v>0</v>
      </c>
    </row>
    <row r="184" spans="1:62" ht="30" x14ac:dyDescent="0.25">
      <c r="A184" s="12">
        <v>1</v>
      </c>
      <c r="B184" s="11" t="str">
        <f t="shared" si="6"/>
        <v>Общий расчет. Ци Мень. Анализ Дворца. Комбинации. Нет. Нет</v>
      </c>
      <c r="C184" s="11" t="str">
        <f>IFERROR(VLOOKUP(I184,lvl_1[],2,FALSE),"Нет")</f>
        <v>Общий расчет</v>
      </c>
      <c r="D184" s="11" t="str">
        <f>IFERROR(VLOOKUP(Rule!J184,lvl_2[],2,FALSE),"Нет")</f>
        <v>Ци Мень</v>
      </c>
      <c r="E184" s="11" t="str">
        <f>IFERROR(VLOOKUP(Rule!K184,lvl_3[],2,FALSE),"Нет")</f>
        <v>Анализ Дворца</v>
      </c>
      <c r="F184" s="11" t="str">
        <f>IFERROR(INDEX(lvl_4[],MATCH(L184,lvl_4[ID],0),MATCH(TEXT(K184,"##0"),lvl_4[#Headers],0)),"Нет")</f>
        <v>Комбинации</v>
      </c>
      <c r="G184" s="11" t="str">
        <f>IFERROR(INDEX(lvl_5[],MATCH(M184,lvl_5[ID],0),MATCH(_xlfn.CONCAT(TEXT(K184,"##0"),"_",TEXT(L184,"##0")),lvl_5[#Headers],0)),"Нет")</f>
        <v>Нет</v>
      </c>
      <c r="H184" s="11" t="str">
        <f>IFERROR(INDEX(lvl_6[],MATCH(N184,lvl_6[ID],0),MATCH(_xlfn.CONCAT(K184,"_",L184,"_",M184),lvl_6[#Headers],0)),"Нет")</f>
        <v>Нет</v>
      </c>
      <c r="I184" s="12">
        <v>1</v>
      </c>
      <c r="J184" s="12">
        <v>2</v>
      </c>
      <c r="K184" s="12">
        <v>2</v>
      </c>
      <c r="L184" s="12">
        <v>2</v>
      </c>
      <c r="M184" s="12">
        <v>0</v>
      </c>
      <c r="N184" s="12">
        <v>0</v>
      </c>
      <c r="O184" s="12">
        <f>COUNTIF($P$2:P184,P184)</f>
        <v>181</v>
      </c>
      <c r="P184" s="12" t="str">
        <f t="shared" si="7"/>
        <v>122020000</v>
      </c>
      <c r="Q184" s="12" t="str">
        <f t="shared" si="8"/>
        <v>1220200000181</v>
      </c>
      <c r="R184" s="20" t="s">
        <v>1182</v>
      </c>
      <c r="S184" s="20" t="s">
        <v>1184</v>
      </c>
      <c r="AY184" s="12" t="s">
        <v>912</v>
      </c>
      <c r="BA184" s="12" t="s">
        <v>901</v>
      </c>
      <c r="BB184" s="12" t="s">
        <v>31</v>
      </c>
      <c r="BG184" s="21">
        <v>1</v>
      </c>
      <c r="BJ184" s="12">
        <v>0</v>
      </c>
    </row>
    <row r="185" spans="1:62" ht="30" x14ac:dyDescent="0.25">
      <c r="A185" s="12">
        <v>1</v>
      </c>
      <c r="B185" s="11" t="str">
        <f t="shared" si="6"/>
        <v>Общий расчет. Ци Мень. Анализ Дворца. Комбинации. Нет. Нет</v>
      </c>
      <c r="C185" s="11" t="str">
        <f>IFERROR(VLOOKUP(I185,lvl_1[],2,FALSE),"Нет")</f>
        <v>Общий расчет</v>
      </c>
      <c r="D185" s="11" t="str">
        <f>IFERROR(VLOOKUP(Rule!J185,lvl_2[],2,FALSE),"Нет")</f>
        <v>Ци Мень</v>
      </c>
      <c r="E185" s="11" t="str">
        <f>IFERROR(VLOOKUP(Rule!K185,lvl_3[],2,FALSE),"Нет")</f>
        <v>Анализ Дворца</v>
      </c>
      <c r="F185" s="11" t="str">
        <f>IFERROR(INDEX(lvl_4[],MATCH(L185,lvl_4[ID],0),MATCH(TEXT(K185,"##0"),lvl_4[#Headers],0)),"Нет")</f>
        <v>Комбинации</v>
      </c>
      <c r="G185" s="11" t="str">
        <f>IFERROR(INDEX(lvl_5[],MATCH(M185,lvl_5[ID],0),MATCH(_xlfn.CONCAT(TEXT(K185,"##0"),"_",TEXT(L185,"##0")),lvl_5[#Headers],0)),"Нет")</f>
        <v>Нет</v>
      </c>
      <c r="H185" s="11" t="str">
        <f>IFERROR(INDEX(lvl_6[],MATCH(N185,lvl_6[ID],0),MATCH(_xlfn.CONCAT(K185,"_",L185,"_",M185),lvl_6[#Headers],0)),"Нет")</f>
        <v>Нет</v>
      </c>
      <c r="I185" s="12">
        <v>1</v>
      </c>
      <c r="J185" s="12">
        <v>2</v>
      </c>
      <c r="K185" s="12">
        <v>2</v>
      </c>
      <c r="L185" s="12">
        <v>2</v>
      </c>
      <c r="M185" s="12">
        <v>0</v>
      </c>
      <c r="N185" s="12">
        <v>0</v>
      </c>
      <c r="O185" s="12">
        <f>COUNTIF($P$2:P185,P185)</f>
        <v>182</v>
      </c>
      <c r="P185" s="12" t="str">
        <f t="shared" si="7"/>
        <v>122020000</v>
      </c>
      <c r="Q185" s="12" t="str">
        <f t="shared" si="8"/>
        <v>1220200000182</v>
      </c>
      <c r="R185" s="20" t="s">
        <v>1182</v>
      </c>
      <c r="S185" s="20" t="s">
        <v>1184</v>
      </c>
      <c r="AY185" s="12" t="s">
        <v>912</v>
      </c>
      <c r="BA185" s="12" t="s">
        <v>901</v>
      </c>
      <c r="BB185" s="12" t="s">
        <v>8</v>
      </c>
      <c r="BG185" s="21">
        <v>1</v>
      </c>
      <c r="BJ185" s="12">
        <v>0</v>
      </c>
    </row>
    <row r="186" spans="1:62" ht="30" x14ac:dyDescent="0.25">
      <c r="A186" s="12">
        <v>1</v>
      </c>
      <c r="B186" s="11" t="str">
        <f t="shared" si="6"/>
        <v>Общий расчет. Ци Мень. Анализ Дворца. Комбинации. Нет. Нет</v>
      </c>
      <c r="C186" s="11" t="str">
        <f>IFERROR(VLOOKUP(I186,lvl_1[],2,FALSE),"Нет")</f>
        <v>Общий расчет</v>
      </c>
      <c r="D186" s="11" t="str">
        <f>IFERROR(VLOOKUP(Rule!J186,lvl_2[],2,FALSE),"Нет")</f>
        <v>Ци Мень</v>
      </c>
      <c r="E186" s="11" t="str">
        <f>IFERROR(VLOOKUP(Rule!K186,lvl_3[],2,FALSE),"Нет")</f>
        <v>Анализ Дворца</v>
      </c>
      <c r="F186" s="11" t="str">
        <f>IFERROR(INDEX(lvl_4[],MATCH(L186,lvl_4[ID],0),MATCH(TEXT(K186,"##0"),lvl_4[#Headers],0)),"Нет")</f>
        <v>Комбинации</v>
      </c>
      <c r="G186" s="11" t="str">
        <f>IFERROR(INDEX(lvl_5[],MATCH(M186,lvl_5[ID],0),MATCH(_xlfn.CONCAT(TEXT(K186,"##0"),"_",TEXT(L186,"##0")),lvl_5[#Headers],0)),"Нет")</f>
        <v>Нет</v>
      </c>
      <c r="H186" s="11" t="str">
        <f>IFERROR(INDEX(lvl_6[],MATCH(N186,lvl_6[ID],0),MATCH(_xlfn.CONCAT(K186,"_",L186,"_",M186),lvl_6[#Headers],0)),"Нет")</f>
        <v>Нет</v>
      </c>
      <c r="I186" s="12">
        <v>1</v>
      </c>
      <c r="J186" s="12">
        <v>2</v>
      </c>
      <c r="K186" s="12">
        <v>2</v>
      </c>
      <c r="L186" s="12">
        <v>2</v>
      </c>
      <c r="M186" s="12">
        <v>0</v>
      </c>
      <c r="N186" s="12">
        <v>0</v>
      </c>
      <c r="O186" s="12">
        <f>COUNTIF($P$2:P186,P186)</f>
        <v>183</v>
      </c>
      <c r="P186" s="12" t="str">
        <f t="shared" si="7"/>
        <v>122020000</v>
      </c>
      <c r="Q186" s="12" t="str">
        <f t="shared" si="8"/>
        <v>1220200000183</v>
      </c>
      <c r="R186" s="20" t="s">
        <v>1182</v>
      </c>
      <c r="S186" s="20" t="s">
        <v>1184</v>
      </c>
      <c r="AY186" s="12" t="s">
        <v>912</v>
      </c>
      <c r="BA186" s="12" t="s">
        <v>901</v>
      </c>
      <c r="BB186" s="12" t="s">
        <v>12</v>
      </c>
      <c r="BG186" s="21">
        <v>1</v>
      </c>
      <c r="BJ186" s="12">
        <v>0</v>
      </c>
    </row>
    <row r="187" spans="1:62" ht="30" x14ac:dyDescent="0.25">
      <c r="A187" s="12">
        <v>1</v>
      </c>
      <c r="B187" s="11" t="str">
        <f t="shared" si="6"/>
        <v>Общий расчет. Ци Мень. Анализ Дворца. Комбинации. Нет. Нет</v>
      </c>
      <c r="C187" s="11" t="str">
        <f>IFERROR(VLOOKUP(I187,lvl_1[],2,FALSE),"Нет")</f>
        <v>Общий расчет</v>
      </c>
      <c r="D187" s="11" t="str">
        <f>IFERROR(VLOOKUP(Rule!J187,lvl_2[],2,FALSE),"Нет")</f>
        <v>Ци Мень</v>
      </c>
      <c r="E187" s="11" t="str">
        <f>IFERROR(VLOOKUP(Rule!K187,lvl_3[],2,FALSE),"Нет")</f>
        <v>Анализ Дворца</v>
      </c>
      <c r="F187" s="11" t="str">
        <f>IFERROR(INDEX(lvl_4[],MATCH(L187,lvl_4[ID],0),MATCH(TEXT(K187,"##0"),lvl_4[#Headers],0)),"Нет")</f>
        <v>Комбинации</v>
      </c>
      <c r="G187" s="11" t="str">
        <f>IFERROR(INDEX(lvl_5[],MATCH(M187,lvl_5[ID],0),MATCH(_xlfn.CONCAT(TEXT(K187,"##0"),"_",TEXT(L187,"##0")),lvl_5[#Headers],0)),"Нет")</f>
        <v>Нет</v>
      </c>
      <c r="H187" s="11" t="str">
        <f>IFERROR(INDEX(lvl_6[],MATCH(N187,lvl_6[ID],0),MATCH(_xlfn.CONCAT(K187,"_",L187,"_",M187),lvl_6[#Headers],0)),"Нет")</f>
        <v>Нет</v>
      </c>
      <c r="I187" s="12">
        <v>1</v>
      </c>
      <c r="J187" s="12">
        <v>2</v>
      </c>
      <c r="K187" s="12">
        <v>2</v>
      </c>
      <c r="L187" s="12">
        <v>2</v>
      </c>
      <c r="M187" s="12">
        <v>0</v>
      </c>
      <c r="N187" s="12">
        <v>0</v>
      </c>
      <c r="O187" s="12">
        <f>COUNTIF($P$2:P187,P187)</f>
        <v>184</v>
      </c>
      <c r="P187" s="12" t="str">
        <f t="shared" si="7"/>
        <v>122020000</v>
      </c>
      <c r="Q187" s="12" t="str">
        <f t="shared" si="8"/>
        <v>1220200000184</v>
      </c>
      <c r="R187" s="20" t="s">
        <v>1182</v>
      </c>
      <c r="S187" s="20" t="s">
        <v>1184</v>
      </c>
      <c r="AW187" s="12">
        <v>2</v>
      </c>
      <c r="AY187" s="12" t="s">
        <v>903</v>
      </c>
      <c r="BB187" s="12" t="s">
        <v>31</v>
      </c>
      <c r="BG187" s="21">
        <v>1</v>
      </c>
      <c r="BJ187" s="12">
        <v>0</v>
      </c>
    </row>
    <row r="188" spans="1:62" ht="75" x14ac:dyDescent="0.25">
      <c r="A188" s="12">
        <v>1</v>
      </c>
      <c r="B188" s="11" t="str">
        <f t="shared" si="6"/>
        <v>Общий расчет. Ци Мень. Анализ Дворца. Комбинации. Нет. Нет</v>
      </c>
      <c r="C188" s="11" t="str">
        <f>IFERROR(VLOOKUP(I188,lvl_1[],2,FALSE),"Нет")</f>
        <v>Общий расчет</v>
      </c>
      <c r="D188" s="11" t="str">
        <f>IFERROR(VLOOKUP(Rule!J188,lvl_2[],2,FALSE),"Нет")</f>
        <v>Ци Мень</v>
      </c>
      <c r="E188" s="11" t="str">
        <f>IFERROR(VLOOKUP(Rule!K188,lvl_3[],2,FALSE),"Нет")</f>
        <v>Анализ Дворца</v>
      </c>
      <c r="F188" s="11" t="str">
        <f>IFERROR(INDEX(lvl_4[],MATCH(L188,lvl_4[ID],0),MATCH(TEXT(K188,"##0"),lvl_4[#Headers],0)),"Нет")</f>
        <v>Комбинации</v>
      </c>
      <c r="G188" s="11" t="str">
        <f>IFERROR(INDEX(lvl_5[],MATCH(M188,lvl_5[ID],0),MATCH(_xlfn.CONCAT(TEXT(K188,"##0"),"_",TEXT(L188,"##0")),lvl_5[#Headers],0)),"Нет")</f>
        <v>Нет</v>
      </c>
      <c r="H188" s="11" t="str">
        <f>IFERROR(INDEX(lvl_6[],MATCH(N188,lvl_6[ID],0),MATCH(_xlfn.CONCAT(K188,"_",L188,"_",M188),lvl_6[#Headers],0)),"Нет")</f>
        <v>Нет</v>
      </c>
      <c r="I188" s="12">
        <v>1</v>
      </c>
      <c r="J188" s="12">
        <v>2</v>
      </c>
      <c r="K188" s="12">
        <v>2</v>
      </c>
      <c r="L188" s="12">
        <v>2</v>
      </c>
      <c r="M188" s="12">
        <v>0</v>
      </c>
      <c r="N188" s="12">
        <v>0</v>
      </c>
      <c r="O188" s="12">
        <f>COUNTIF($P$2:P188,P188)</f>
        <v>185</v>
      </c>
      <c r="P188" s="12" t="str">
        <f t="shared" si="7"/>
        <v>122020000</v>
      </c>
      <c r="Q188" s="12" t="str">
        <f t="shared" si="8"/>
        <v>1220200000185</v>
      </c>
      <c r="R188" s="20" t="s">
        <v>1128</v>
      </c>
      <c r="S188" s="20" t="s">
        <v>1129</v>
      </c>
      <c r="AW188" s="12">
        <v>8</v>
      </c>
      <c r="AY188" s="12" t="s">
        <v>901</v>
      </c>
      <c r="BA188" s="12" t="s">
        <v>912</v>
      </c>
      <c r="BB188" s="12" t="s">
        <v>8</v>
      </c>
      <c r="BG188" s="21">
        <v>0.5</v>
      </c>
      <c r="BJ188" s="12">
        <v>1</v>
      </c>
    </row>
    <row r="189" spans="1:62" ht="75" x14ac:dyDescent="0.25">
      <c r="A189" s="12">
        <v>1</v>
      </c>
      <c r="B189" s="11" t="str">
        <f t="shared" si="6"/>
        <v>Общий расчет. Ци Мень. Анализ Дворца. Комбинации. Нет. Нет</v>
      </c>
      <c r="C189" s="11" t="str">
        <f>IFERROR(VLOOKUP(I189,lvl_1[],2,FALSE),"Нет")</f>
        <v>Общий расчет</v>
      </c>
      <c r="D189" s="11" t="str">
        <f>IFERROR(VLOOKUP(Rule!J189,lvl_2[],2,FALSE),"Нет")</f>
        <v>Ци Мень</v>
      </c>
      <c r="E189" s="11" t="str">
        <f>IFERROR(VLOOKUP(Rule!K189,lvl_3[],2,FALSE),"Нет")</f>
        <v>Анализ Дворца</v>
      </c>
      <c r="F189" s="11" t="str">
        <f>IFERROR(INDEX(lvl_4[],MATCH(L189,lvl_4[ID],0),MATCH(TEXT(K189,"##0"),lvl_4[#Headers],0)),"Нет")</f>
        <v>Комбинации</v>
      </c>
      <c r="G189" s="11" t="str">
        <f>IFERROR(INDEX(lvl_5[],MATCH(M189,lvl_5[ID],0),MATCH(_xlfn.CONCAT(TEXT(K189,"##0"),"_",TEXT(L189,"##0")),lvl_5[#Headers],0)),"Нет")</f>
        <v>Нет</v>
      </c>
      <c r="H189" s="11" t="str">
        <f>IFERROR(INDEX(lvl_6[],MATCH(N189,lvl_6[ID],0),MATCH(_xlfn.CONCAT(K189,"_",L189,"_",M189),lvl_6[#Headers],0)),"Нет")</f>
        <v>Нет</v>
      </c>
      <c r="I189" s="12">
        <v>1</v>
      </c>
      <c r="J189" s="12">
        <v>2</v>
      </c>
      <c r="K189" s="12">
        <v>2</v>
      </c>
      <c r="L189" s="12">
        <v>2</v>
      </c>
      <c r="M189" s="12">
        <v>0</v>
      </c>
      <c r="N189" s="12">
        <v>0</v>
      </c>
      <c r="O189" s="12">
        <f>COUNTIF($P$2:P189,P189)</f>
        <v>186</v>
      </c>
      <c r="P189" s="12" t="str">
        <f t="shared" si="7"/>
        <v>122020000</v>
      </c>
      <c r="Q189" s="12" t="str">
        <f t="shared" si="8"/>
        <v>1220200000186</v>
      </c>
      <c r="R189" s="20" t="s">
        <v>1185</v>
      </c>
      <c r="S189" s="20" t="s">
        <v>1186</v>
      </c>
      <c r="AY189" s="12" t="s">
        <v>903</v>
      </c>
      <c r="BB189" s="12" t="s">
        <v>12</v>
      </c>
      <c r="BF189" s="12" t="s">
        <v>59</v>
      </c>
      <c r="BG189" s="21">
        <v>1</v>
      </c>
      <c r="BJ189" s="12">
        <v>1</v>
      </c>
    </row>
    <row r="190" spans="1:62" ht="30" x14ac:dyDescent="0.25">
      <c r="A190" s="12">
        <v>1</v>
      </c>
      <c r="B190" s="11" t="str">
        <f t="shared" si="6"/>
        <v>Общий расчет. Ци Мень. Анализ Дворца. Комбинации. Нет. Нет</v>
      </c>
      <c r="C190" s="11" t="str">
        <f>IFERROR(VLOOKUP(I190,lvl_1[],2,FALSE),"Нет")</f>
        <v>Общий расчет</v>
      </c>
      <c r="D190" s="11" t="str">
        <f>IFERROR(VLOOKUP(Rule!J190,lvl_2[],2,FALSE),"Нет")</f>
        <v>Ци Мень</v>
      </c>
      <c r="E190" s="11" t="str">
        <f>IFERROR(VLOOKUP(Rule!K190,lvl_3[],2,FALSE),"Нет")</f>
        <v>Анализ Дворца</v>
      </c>
      <c r="F190" s="11" t="str">
        <f>IFERROR(INDEX(lvl_4[],MATCH(L190,lvl_4[ID],0),MATCH(TEXT(K190,"##0"),lvl_4[#Headers],0)),"Нет")</f>
        <v>Комбинации</v>
      </c>
      <c r="G190" s="11" t="str">
        <f>IFERROR(INDEX(lvl_5[],MATCH(M190,lvl_5[ID],0),MATCH(_xlfn.CONCAT(TEXT(K190,"##0"),"_",TEXT(L190,"##0")),lvl_5[#Headers],0)),"Нет")</f>
        <v>Нет</v>
      </c>
      <c r="H190" s="11" t="str">
        <f>IFERROR(INDEX(lvl_6[],MATCH(N190,lvl_6[ID],0),MATCH(_xlfn.CONCAT(K190,"_",L190,"_",M190),lvl_6[#Headers],0)),"Нет")</f>
        <v>Нет</v>
      </c>
      <c r="I190" s="12">
        <v>1</v>
      </c>
      <c r="J190" s="12">
        <v>2</v>
      </c>
      <c r="K190" s="12">
        <v>2</v>
      </c>
      <c r="L190" s="12">
        <v>2</v>
      </c>
      <c r="M190" s="12">
        <v>0</v>
      </c>
      <c r="N190" s="12">
        <v>0</v>
      </c>
      <c r="O190" s="12">
        <f>COUNTIF($P$2:P190,P190)</f>
        <v>187</v>
      </c>
      <c r="P190" s="12" t="str">
        <f t="shared" si="7"/>
        <v>122020000</v>
      </c>
      <c r="Q190" s="12" t="str">
        <f t="shared" si="8"/>
        <v>1220200000187</v>
      </c>
      <c r="R190" s="20" t="s">
        <v>1187</v>
      </c>
      <c r="S190" s="20" t="s">
        <v>1188</v>
      </c>
      <c r="AY190" s="12" t="s">
        <v>905</v>
      </c>
      <c r="BB190" s="12" t="s">
        <v>8</v>
      </c>
      <c r="BF190" s="12" t="s">
        <v>56</v>
      </c>
      <c r="BG190" s="21">
        <v>1</v>
      </c>
      <c r="BJ190" s="12">
        <v>1</v>
      </c>
    </row>
    <row r="191" spans="1:62" ht="30" x14ac:dyDescent="0.25">
      <c r="A191" s="12">
        <v>1</v>
      </c>
      <c r="B191" s="11" t="str">
        <f t="shared" si="6"/>
        <v>Общий расчет. Ци Мень. Анализ Дворца. Комбинации. Нет. Нет</v>
      </c>
      <c r="C191" s="11" t="str">
        <f>IFERROR(VLOOKUP(I191,lvl_1[],2,FALSE),"Нет")</f>
        <v>Общий расчет</v>
      </c>
      <c r="D191" s="11" t="str">
        <f>IFERROR(VLOOKUP(Rule!J191,lvl_2[],2,FALSE),"Нет")</f>
        <v>Ци Мень</v>
      </c>
      <c r="E191" s="11" t="str">
        <f>IFERROR(VLOOKUP(Rule!K191,lvl_3[],2,FALSE),"Нет")</f>
        <v>Анализ Дворца</v>
      </c>
      <c r="F191" s="11" t="str">
        <f>IFERROR(INDEX(lvl_4[],MATCH(L191,lvl_4[ID],0),MATCH(TEXT(K191,"##0"),lvl_4[#Headers],0)),"Нет")</f>
        <v>Комбинации</v>
      </c>
      <c r="G191" s="11" t="str">
        <f>IFERROR(INDEX(lvl_5[],MATCH(M191,lvl_5[ID],0),MATCH(_xlfn.CONCAT(TEXT(K191,"##0"),"_",TEXT(L191,"##0")),lvl_5[#Headers],0)),"Нет")</f>
        <v>Нет</v>
      </c>
      <c r="H191" s="11" t="str">
        <f>IFERROR(INDEX(lvl_6[],MATCH(N191,lvl_6[ID],0),MATCH(_xlfn.CONCAT(K191,"_",L191,"_",M191),lvl_6[#Headers],0)),"Нет")</f>
        <v>Нет</v>
      </c>
      <c r="I191" s="12">
        <v>1</v>
      </c>
      <c r="J191" s="12">
        <v>2</v>
      </c>
      <c r="K191" s="12">
        <v>2</v>
      </c>
      <c r="L191" s="12">
        <v>2</v>
      </c>
      <c r="M191" s="12">
        <v>0</v>
      </c>
      <c r="N191" s="12">
        <v>0</v>
      </c>
      <c r="O191" s="12">
        <f>COUNTIF($P$2:P191,P191)</f>
        <v>188</v>
      </c>
      <c r="P191" s="12" t="str">
        <f t="shared" si="7"/>
        <v>122020000</v>
      </c>
      <c r="Q191" s="12" t="str">
        <f t="shared" si="8"/>
        <v>1220200000188</v>
      </c>
      <c r="R191" s="20" t="s">
        <v>1187</v>
      </c>
      <c r="S191" s="20" t="s">
        <v>1188</v>
      </c>
      <c r="AY191" s="12" t="s">
        <v>905</v>
      </c>
      <c r="BB191" s="12" t="s">
        <v>31</v>
      </c>
      <c r="BF191" s="12" t="s">
        <v>56</v>
      </c>
      <c r="BG191" s="21">
        <v>1</v>
      </c>
      <c r="BJ191" s="12">
        <v>1</v>
      </c>
    </row>
    <row r="192" spans="1:62" ht="30" x14ac:dyDescent="0.25">
      <c r="A192" s="12">
        <v>1</v>
      </c>
      <c r="B192" s="11" t="str">
        <f t="shared" si="6"/>
        <v>Общий расчет. Ци Мень. Анализ Дворца. Комбинации. Нет. Нет</v>
      </c>
      <c r="C192" s="11" t="str">
        <f>IFERROR(VLOOKUP(I192,lvl_1[],2,FALSE),"Нет")</f>
        <v>Общий расчет</v>
      </c>
      <c r="D192" s="11" t="str">
        <f>IFERROR(VLOOKUP(Rule!J192,lvl_2[],2,FALSE),"Нет")</f>
        <v>Ци Мень</v>
      </c>
      <c r="E192" s="11" t="str">
        <f>IFERROR(VLOOKUP(Rule!K192,lvl_3[],2,FALSE),"Нет")</f>
        <v>Анализ Дворца</v>
      </c>
      <c r="F192" s="11" t="str">
        <f>IFERROR(INDEX(lvl_4[],MATCH(L192,lvl_4[ID],0),MATCH(TEXT(K192,"##0"),lvl_4[#Headers],0)),"Нет")</f>
        <v>Комбинации</v>
      </c>
      <c r="G192" s="11" t="str">
        <f>IFERROR(INDEX(lvl_5[],MATCH(M192,lvl_5[ID],0),MATCH(_xlfn.CONCAT(TEXT(K192,"##0"),"_",TEXT(L192,"##0")),lvl_5[#Headers],0)),"Нет")</f>
        <v>Нет</v>
      </c>
      <c r="H192" s="11" t="str">
        <f>IFERROR(INDEX(lvl_6[],MATCH(N192,lvl_6[ID],0),MATCH(_xlfn.CONCAT(K192,"_",L192,"_",M192),lvl_6[#Headers],0)),"Нет")</f>
        <v>Нет</v>
      </c>
      <c r="I192" s="12">
        <v>1</v>
      </c>
      <c r="J192" s="12">
        <v>2</v>
      </c>
      <c r="K192" s="12">
        <v>2</v>
      </c>
      <c r="L192" s="12">
        <v>2</v>
      </c>
      <c r="M192" s="12">
        <v>0</v>
      </c>
      <c r="N192" s="12">
        <v>0</v>
      </c>
      <c r="O192" s="12">
        <f>COUNTIF($P$2:P192,P192)</f>
        <v>189</v>
      </c>
      <c r="P192" s="12" t="str">
        <f t="shared" si="7"/>
        <v>122020000</v>
      </c>
      <c r="Q192" s="12" t="str">
        <f t="shared" si="8"/>
        <v>1220200000189</v>
      </c>
      <c r="R192" s="20" t="s">
        <v>1187</v>
      </c>
      <c r="S192" s="20" t="s">
        <v>1188</v>
      </c>
      <c r="AY192" s="12" t="s">
        <v>901</v>
      </c>
      <c r="BB192" s="12" t="s">
        <v>31</v>
      </c>
      <c r="BF192" s="12" t="s">
        <v>56</v>
      </c>
      <c r="BG192" s="21">
        <v>1</v>
      </c>
      <c r="BJ192" s="12">
        <v>1</v>
      </c>
    </row>
    <row r="193" spans="1:62" ht="30" x14ac:dyDescent="0.25">
      <c r="A193" s="12">
        <v>1</v>
      </c>
      <c r="B193" s="11" t="str">
        <f t="shared" si="6"/>
        <v>Общий расчет. Ци Мень. Анализ Дворца. Комбинации. Нет. Нет</v>
      </c>
      <c r="C193" s="11" t="str">
        <f>IFERROR(VLOOKUP(I193,lvl_1[],2,FALSE),"Нет")</f>
        <v>Общий расчет</v>
      </c>
      <c r="D193" s="11" t="str">
        <f>IFERROR(VLOOKUP(Rule!J193,lvl_2[],2,FALSE),"Нет")</f>
        <v>Ци Мень</v>
      </c>
      <c r="E193" s="11" t="str">
        <f>IFERROR(VLOOKUP(Rule!K193,lvl_3[],2,FALSE),"Нет")</f>
        <v>Анализ Дворца</v>
      </c>
      <c r="F193" s="11" t="str">
        <f>IFERROR(INDEX(lvl_4[],MATCH(L193,lvl_4[ID],0),MATCH(TEXT(K193,"##0"),lvl_4[#Headers],0)),"Нет")</f>
        <v>Комбинации</v>
      </c>
      <c r="G193" s="11" t="str">
        <f>IFERROR(INDEX(lvl_5[],MATCH(M193,lvl_5[ID],0),MATCH(_xlfn.CONCAT(TEXT(K193,"##0"),"_",TEXT(L193,"##0")),lvl_5[#Headers],0)),"Нет")</f>
        <v>Нет</v>
      </c>
      <c r="H193" s="11" t="str">
        <f>IFERROR(INDEX(lvl_6[],MATCH(N193,lvl_6[ID],0),MATCH(_xlfn.CONCAT(K193,"_",L193,"_",M193),lvl_6[#Headers],0)),"Нет")</f>
        <v>Нет</v>
      </c>
      <c r="I193" s="12">
        <v>1</v>
      </c>
      <c r="J193" s="12">
        <v>2</v>
      </c>
      <c r="K193" s="12">
        <v>2</v>
      </c>
      <c r="L193" s="12">
        <v>2</v>
      </c>
      <c r="M193" s="12">
        <v>0</v>
      </c>
      <c r="N193" s="12">
        <v>0</v>
      </c>
      <c r="O193" s="12">
        <f>COUNTIF($P$2:P193,P193)</f>
        <v>190</v>
      </c>
      <c r="P193" s="12" t="str">
        <f t="shared" si="7"/>
        <v>122020000</v>
      </c>
      <c r="Q193" s="12" t="str">
        <f t="shared" si="8"/>
        <v>1220200000190</v>
      </c>
      <c r="R193" s="20" t="s">
        <v>1187</v>
      </c>
      <c r="S193" s="20" t="s">
        <v>1188</v>
      </c>
      <c r="AY193" s="12" t="s">
        <v>901</v>
      </c>
      <c r="BB193" s="12" t="s">
        <v>8</v>
      </c>
      <c r="BF193" s="12" t="s">
        <v>56</v>
      </c>
      <c r="BG193" s="21">
        <v>1</v>
      </c>
      <c r="BJ193" s="12">
        <v>1</v>
      </c>
    </row>
    <row r="194" spans="1:62" ht="30" x14ac:dyDescent="0.25">
      <c r="A194" s="12">
        <v>1</v>
      </c>
      <c r="B194" s="11" t="str">
        <f t="shared" ref="B194:B257" si="9">_xlfn.CONCAT(C194,". ", D194,". ", E194,". ", F194,". ", G194,". ", H194)</f>
        <v>Общий расчет. Ци Мень. Анализ Дворца. Комбинации. Нет. Нет</v>
      </c>
      <c r="C194" s="11" t="str">
        <f>IFERROR(VLOOKUP(I194,lvl_1[],2,FALSE),"Нет")</f>
        <v>Общий расчет</v>
      </c>
      <c r="D194" s="11" t="str">
        <f>IFERROR(VLOOKUP(Rule!J194,lvl_2[],2,FALSE),"Нет")</f>
        <v>Ци Мень</v>
      </c>
      <c r="E194" s="11" t="str">
        <f>IFERROR(VLOOKUP(Rule!K194,lvl_3[],2,FALSE),"Нет")</f>
        <v>Анализ Дворца</v>
      </c>
      <c r="F194" s="11" t="str">
        <f>IFERROR(INDEX(lvl_4[],MATCH(L194,lvl_4[ID],0),MATCH(TEXT(K194,"##0"),lvl_4[#Headers],0)),"Нет")</f>
        <v>Комбинации</v>
      </c>
      <c r="G194" s="11" t="str">
        <f>IFERROR(INDEX(lvl_5[],MATCH(M194,lvl_5[ID],0),MATCH(_xlfn.CONCAT(TEXT(K194,"##0"),"_",TEXT(L194,"##0")),lvl_5[#Headers],0)),"Нет")</f>
        <v>Нет</v>
      </c>
      <c r="H194" s="11" t="str">
        <f>IFERROR(INDEX(lvl_6[],MATCH(N194,lvl_6[ID],0),MATCH(_xlfn.CONCAT(K194,"_",L194,"_",M194),lvl_6[#Headers],0)),"Нет")</f>
        <v>Нет</v>
      </c>
      <c r="I194" s="12">
        <v>1</v>
      </c>
      <c r="J194" s="12">
        <v>2</v>
      </c>
      <c r="K194" s="12">
        <v>2</v>
      </c>
      <c r="L194" s="12">
        <v>2</v>
      </c>
      <c r="M194" s="12">
        <v>0</v>
      </c>
      <c r="N194" s="12">
        <v>0</v>
      </c>
      <c r="O194" s="12">
        <f>COUNTIF($P$2:P194,P194)</f>
        <v>191</v>
      </c>
      <c r="P194" s="12" t="str">
        <f t="shared" ref="P194:P257" si="10">_xlfn.CONCAT(I194,
J194,
K194,
IF(LEN(L194)=1,_xlfn.CONCAT(0,L194),L194),
IF(LEN(M194)=1,_xlfn.CONCAT(0,M194),M194),
IF(LEN(N194)=1,_xlfn.CONCAT(0,N194),N194))</f>
        <v>122020000</v>
      </c>
      <c r="Q194" s="12" t="str">
        <f t="shared" ref="Q194:Q257" si="11">_xlfn.CONCAT(I194,
J194,
K194,
IF(LEN(L194)=1,_xlfn.CONCAT(0,L194),L194),
IF(LEN(M194)=1,_xlfn.CONCAT(0,M194),M194),
IF(LEN(N194)=1,_xlfn.CONCAT(0,N194),N194),
IF(LEN(O194)=1,_xlfn.CONCAT("000",O194),IF(LEN(O194)=2,_xlfn.CONCAT("00",O194),IF(LEN(O194)=3,_xlfn.CONCAT(0,O194),O194))))</f>
        <v>1220200000191</v>
      </c>
      <c r="R194" s="20" t="s">
        <v>1187</v>
      </c>
      <c r="S194" s="20" t="s">
        <v>1188</v>
      </c>
      <c r="AY194" s="12" t="s">
        <v>901</v>
      </c>
      <c r="BB194" s="12" t="s">
        <v>12</v>
      </c>
      <c r="BF194" s="12" t="s">
        <v>56</v>
      </c>
      <c r="BG194" s="21">
        <v>1</v>
      </c>
      <c r="BJ194" s="12">
        <v>1</v>
      </c>
    </row>
    <row r="195" spans="1:62" ht="45" x14ac:dyDescent="0.25">
      <c r="A195" s="12">
        <v>1</v>
      </c>
      <c r="B195" s="11" t="str">
        <f t="shared" si="9"/>
        <v>Общий расчет. Ци Мень. Анализ Дворца. Комбинации. Нет. Нет</v>
      </c>
      <c r="C195" s="11" t="str">
        <f>IFERROR(VLOOKUP(I195,lvl_1[],2,FALSE),"Нет")</f>
        <v>Общий расчет</v>
      </c>
      <c r="D195" s="11" t="str">
        <f>IFERROR(VLOOKUP(Rule!J195,lvl_2[],2,FALSE),"Нет")</f>
        <v>Ци Мень</v>
      </c>
      <c r="E195" s="11" t="str">
        <f>IFERROR(VLOOKUP(Rule!K195,lvl_3[],2,FALSE),"Нет")</f>
        <v>Анализ Дворца</v>
      </c>
      <c r="F195" s="11" t="str">
        <f>IFERROR(INDEX(lvl_4[],MATCH(L195,lvl_4[ID],0),MATCH(TEXT(K195,"##0"),lvl_4[#Headers],0)),"Нет")</f>
        <v>Комбинации</v>
      </c>
      <c r="G195" s="11" t="str">
        <f>IFERROR(INDEX(lvl_5[],MATCH(M195,lvl_5[ID],0),MATCH(_xlfn.CONCAT(TEXT(K195,"##0"),"_",TEXT(L195,"##0")),lvl_5[#Headers],0)),"Нет")</f>
        <v>Нет</v>
      </c>
      <c r="H195" s="11" t="str">
        <f>IFERROR(INDEX(lvl_6[],MATCH(N195,lvl_6[ID],0),MATCH(_xlfn.CONCAT(K195,"_",L195,"_",M195),lvl_6[#Headers],0)),"Нет")</f>
        <v>Нет</v>
      </c>
      <c r="I195" s="12">
        <v>1</v>
      </c>
      <c r="J195" s="12">
        <v>2</v>
      </c>
      <c r="K195" s="12">
        <v>2</v>
      </c>
      <c r="L195" s="12">
        <v>2</v>
      </c>
      <c r="M195" s="12">
        <v>0</v>
      </c>
      <c r="N195" s="12">
        <v>0</v>
      </c>
      <c r="O195" s="12">
        <f>COUNTIF($P$2:P195,P195)</f>
        <v>192</v>
      </c>
      <c r="P195" s="12" t="str">
        <f t="shared" si="10"/>
        <v>122020000</v>
      </c>
      <c r="Q195" s="12" t="str">
        <f t="shared" si="11"/>
        <v>1220200000192</v>
      </c>
      <c r="R195" s="20" t="s">
        <v>1144</v>
      </c>
      <c r="S195" s="20" t="s">
        <v>1189</v>
      </c>
      <c r="AY195" s="12" t="s">
        <v>905</v>
      </c>
      <c r="BB195" s="12" t="s">
        <v>19</v>
      </c>
      <c r="BF195" s="12" t="s">
        <v>47</v>
      </c>
      <c r="BG195" s="21">
        <v>1</v>
      </c>
      <c r="BJ195" s="12">
        <v>1</v>
      </c>
    </row>
    <row r="196" spans="1:62" ht="45" x14ac:dyDescent="0.25">
      <c r="A196" s="12">
        <v>1</v>
      </c>
      <c r="B196" s="11" t="str">
        <f t="shared" si="9"/>
        <v>Общий расчет. Ци Мень. Анализ Дворца. Комбинации. Нет. Нет</v>
      </c>
      <c r="C196" s="11" t="str">
        <f>IFERROR(VLOOKUP(I196,lvl_1[],2,FALSE),"Нет")</f>
        <v>Общий расчет</v>
      </c>
      <c r="D196" s="11" t="str">
        <f>IFERROR(VLOOKUP(Rule!J196,lvl_2[],2,FALSE),"Нет")</f>
        <v>Ци Мень</v>
      </c>
      <c r="E196" s="11" t="str">
        <f>IFERROR(VLOOKUP(Rule!K196,lvl_3[],2,FALSE),"Нет")</f>
        <v>Анализ Дворца</v>
      </c>
      <c r="F196" s="11" t="str">
        <f>IFERROR(INDEX(lvl_4[],MATCH(L196,lvl_4[ID],0),MATCH(TEXT(K196,"##0"),lvl_4[#Headers],0)),"Нет")</f>
        <v>Комбинации</v>
      </c>
      <c r="G196" s="11" t="str">
        <f>IFERROR(INDEX(lvl_5[],MATCH(M196,lvl_5[ID],0),MATCH(_xlfn.CONCAT(TEXT(K196,"##0"),"_",TEXT(L196,"##0")),lvl_5[#Headers],0)),"Нет")</f>
        <v>Нет</v>
      </c>
      <c r="H196" s="11" t="str">
        <f>IFERROR(INDEX(lvl_6[],MATCH(N196,lvl_6[ID],0),MATCH(_xlfn.CONCAT(K196,"_",L196,"_",M196),lvl_6[#Headers],0)),"Нет")</f>
        <v>Нет</v>
      </c>
      <c r="I196" s="12">
        <v>1</v>
      </c>
      <c r="J196" s="12">
        <v>2</v>
      </c>
      <c r="K196" s="12">
        <v>2</v>
      </c>
      <c r="L196" s="12">
        <v>2</v>
      </c>
      <c r="M196" s="12">
        <v>0</v>
      </c>
      <c r="N196" s="12">
        <v>0</v>
      </c>
      <c r="O196" s="12">
        <f>COUNTIF($P$2:P196,P196)</f>
        <v>193</v>
      </c>
      <c r="P196" s="12" t="str">
        <f t="shared" si="10"/>
        <v>122020000</v>
      </c>
      <c r="Q196" s="12" t="str">
        <f t="shared" si="11"/>
        <v>1220200000193</v>
      </c>
      <c r="R196" s="20" t="s">
        <v>1144</v>
      </c>
      <c r="S196" s="20" t="s">
        <v>1189</v>
      </c>
      <c r="AY196" s="12" t="s">
        <v>908</v>
      </c>
      <c r="BB196" s="12" t="s">
        <v>19</v>
      </c>
      <c r="BF196" s="12" t="s">
        <v>47</v>
      </c>
      <c r="BG196" s="21">
        <v>1</v>
      </c>
      <c r="BJ196" s="12">
        <v>1</v>
      </c>
    </row>
    <row r="197" spans="1:62" ht="45" x14ac:dyDescent="0.25">
      <c r="A197" s="12">
        <v>1</v>
      </c>
      <c r="B197" s="11" t="str">
        <f t="shared" si="9"/>
        <v>Общий расчет. Ци Мень. Анализ Дворца. Комбинации. Нет. Нет</v>
      </c>
      <c r="C197" s="11" t="str">
        <f>IFERROR(VLOOKUP(I197,lvl_1[],2,FALSE),"Нет")</f>
        <v>Общий расчет</v>
      </c>
      <c r="D197" s="11" t="str">
        <f>IFERROR(VLOOKUP(Rule!J197,lvl_2[],2,FALSE),"Нет")</f>
        <v>Ци Мень</v>
      </c>
      <c r="E197" s="11" t="str">
        <f>IFERROR(VLOOKUP(Rule!K197,lvl_3[],2,FALSE),"Нет")</f>
        <v>Анализ Дворца</v>
      </c>
      <c r="F197" s="11" t="str">
        <f>IFERROR(INDEX(lvl_4[],MATCH(L197,lvl_4[ID],0),MATCH(TEXT(K197,"##0"),lvl_4[#Headers],0)),"Нет")</f>
        <v>Комбинации</v>
      </c>
      <c r="G197" s="11" t="str">
        <f>IFERROR(INDEX(lvl_5[],MATCH(M197,lvl_5[ID],0),MATCH(_xlfn.CONCAT(TEXT(K197,"##0"),"_",TEXT(L197,"##0")),lvl_5[#Headers],0)),"Нет")</f>
        <v>Нет</v>
      </c>
      <c r="H197" s="11" t="str">
        <f>IFERROR(INDEX(lvl_6[],MATCH(N197,lvl_6[ID],0),MATCH(_xlfn.CONCAT(K197,"_",L197,"_",M197),lvl_6[#Headers],0)),"Нет")</f>
        <v>Нет</v>
      </c>
      <c r="I197" s="12">
        <v>1</v>
      </c>
      <c r="J197" s="12">
        <v>2</v>
      </c>
      <c r="K197" s="12">
        <v>2</v>
      </c>
      <c r="L197" s="12">
        <v>2</v>
      </c>
      <c r="M197" s="12">
        <v>0</v>
      </c>
      <c r="N197" s="12">
        <v>0</v>
      </c>
      <c r="O197" s="12">
        <f>COUNTIF($P$2:P197,P197)</f>
        <v>194</v>
      </c>
      <c r="P197" s="12" t="str">
        <f t="shared" si="10"/>
        <v>122020000</v>
      </c>
      <c r="Q197" s="12" t="str">
        <f t="shared" si="11"/>
        <v>1220200000194</v>
      </c>
      <c r="R197" s="20" t="s">
        <v>1144</v>
      </c>
      <c r="S197" s="20" t="s">
        <v>1189</v>
      </c>
      <c r="AY197" s="12" t="s">
        <v>916</v>
      </c>
      <c r="BB197" s="12" t="s">
        <v>19</v>
      </c>
      <c r="BF197" s="12" t="s">
        <v>47</v>
      </c>
      <c r="BG197" s="21">
        <v>1</v>
      </c>
      <c r="BJ197" s="12">
        <v>1</v>
      </c>
    </row>
    <row r="198" spans="1:62" ht="30" x14ac:dyDescent="0.25">
      <c r="A198" s="12">
        <v>1</v>
      </c>
      <c r="B198" s="11" t="str">
        <f t="shared" si="9"/>
        <v>Общий расчет. Ци Мень. Анализ Дворца. Комбинации. Нет. Нет</v>
      </c>
      <c r="C198" s="11" t="str">
        <f>IFERROR(VLOOKUP(I198,lvl_1[],2,FALSE),"Нет")</f>
        <v>Общий расчет</v>
      </c>
      <c r="D198" s="11" t="str">
        <f>IFERROR(VLOOKUP(Rule!J198,lvl_2[],2,FALSE),"Нет")</f>
        <v>Ци Мень</v>
      </c>
      <c r="E198" s="11" t="str">
        <f>IFERROR(VLOOKUP(Rule!K198,lvl_3[],2,FALSE),"Нет")</f>
        <v>Анализ Дворца</v>
      </c>
      <c r="F198" s="11" t="str">
        <f>IFERROR(INDEX(lvl_4[],MATCH(L198,lvl_4[ID],0),MATCH(TEXT(K198,"##0"),lvl_4[#Headers],0)),"Нет")</f>
        <v>Комбинации</v>
      </c>
      <c r="G198" s="11" t="str">
        <f>IFERROR(INDEX(lvl_5[],MATCH(M198,lvl_5[ID],0),MATCH(_xlfn.CONCAT(TEXT(K198,"##0"),"_",TEXT(L198,"##0")),lvl_5[#Headers],0)),"Нет")</f>
        <v>Нет</v>
      </c>
      <c r="H198" s="11" t="str">
        <f>IFERROR(INDEX(lvl_6[],MATCH(N198,lvl_6[ID],0),MATCH(_xlfn.CONCAT(K198,"_",L198,"_",M198),lvl_6[#Headers],0)),"Нет")</f>
        <v>Нет</v>
      </c>
      <c r="I198" s="12">
        <v>1</v>
      </c>
      <c r="J198" s="12">
        <v>2</v>
      </c>
      <c r="K198" s="12">
        <v>2</v>
      </c>
      <c r="L198" s="12">
        <v>2</v>
      </c>
      <c r="M198" s="12">
        <v>0</v>
      </c>
      <c r="N198" s="12">
        <v>0</v>
      </c>
      <c r="O198" s="12">
        <f>COUNTIF($P$2:P198,P198)</f>
        <v>195</v>
      </c>
      <c r="P198" s="12" t="str">
        <f t="shared" si="10"/>
        <v>122020000</v>
      </c>
      <c r="Q198" s="12" t="str">
        <f t="shared" si="11"/>
        <v>1220200000195</v>
      </c>
      <c r="R198" s="20" t="s">
        <v>1190</v>
      </c>
      <c r="S198" s="20" t="s">
        <v>1191</v>
      </c>
      <c r="AY198" s="12" t="s">
        <v>905</v>
      </c>
      <c r="BB198" s="12" t="s">
        <v>16</v>
      </c>
      <c r="BF198" s="12" t="s">
        <v>47</v>
      </c>
      <c r="BG198" s="21">
        <v>1</v>
      </c>
      <c r="BJ198" s="12">
        <v>1</v>
      </c>
    </row>
    <row r="199" spans="1:62" ht="30" x14ac:dyDescent="0.25">
      <c r="A199" s="12">
        <v>1</v>
      </c>
      <c r="B199" s="11" t="str">
        <f t="shared" si="9"/>
        <v>Общий расчет. Ци Мень. Анализ Дворца. Комбинации. Нет. Нет</v>
      </c>
      <c r="C199" s="11" t="str">
        <f>IFERROR(VLOOKUP(I199,lvl_1[],2,FALSE),"Нет")</f>
        <v>Общий расчет</v>
      </c>
      <c r="D199" s="11" t="str">
        <f>IFERROR(VLOOKUP(Rule!J199,lvl_2[],2,FALSE),"Нет")</f>
        <v>Ци Мень</v>
      </c>
      <c r="E199" s="11" t="str">
        <f>IFERROR(VLOOKUP(Rule!K199,lvl_3[],2,FALSE),"Нет")</f>
        <v>Анализ Дворца</v>
      </c>
      <c r="F199" s="11" t="str">
        <f>IFERROR(INDEX(lvl_4[],MATCH(L199,lvl_4[ID],0),MATCH(TEXT(K199,"##0"),lvl_4[#Headers],0)),"Нет")</f>
        <v>Комбинации</v>
      </c>
      <c r="G199" s="11" t="str">
        <f>IFERROR(INDEX(lvl_5[],MATCH(M199,lvl_5[ID],0),MATCH(_xlfn.CONCAT(TEXT(K199,"##0"),"_",TEXT(L199,"##0")),lvl_5[#Headers],0)),"Нет")</f>
        <v>Нет</v>
      </c>
      <c r="H199" s="11" t="str">
        <f>IFERROR(INDEX(lvl_6[],MATCH(N199,lvl_6[ID],0),MATCH(_xlfn.CONCAT(K199,"_",L199,"_",M199),lvl_6[#Headers],0)),"Нет")</f>
        <v>Нет</v>
      </c>
      <c r="I199" s="12">
        <v>1</v>
      </c>
      <c r="J199" s="12">
        <v>2</v>
      </c>
      <c r="K199" s="12">
        <v>2</v>
      </c>
      <c r="L199" s="12">
        <v>2</v>
      </c>
      <c r="M199" s="12">
        <v>0</v>
      </c>
      <c r="N199" s="12">
        <v>0</v>
      </c>
      <c r="O199" s="12">
        <f>COUNTIF($P$2:P199,P199)</f>
        <v>196</v>
      </c>
      <c r="P199" s="12" t="str">
        <f t="shared" si="10"/>
        <v>122020000</v>
      </c>
      <c r="Q199" s="12" t="str">
        <f t="shared" si="11"/>
        <v>1220200000196</v>
      </c>
      <c r="R199" s="20" t="s">
        <v>1190</v>
      </c>
      <c r="S199" s="20" t="s">
        <v>1191</v>
      </c>
      <c r="AY199" s="12" t="s">
        <v>908</v>
      </c>
      <c r="BB199" s="12" t="s">
        <v>16</v>
      </c>
      <c r="BF199" s="12" t="s">
        <v>47</v>
      </c>
      <c r="BG199" s="21">
        <v>1</v>
      </c>
      <c r="BJ199" s="12">
        <v>1</v>
      </c>
    </row>
    <row r="200" spans="1:62" ht="30" x14ac:dyDescent="0.25">
      <c r="A200" s="12">
        <v>1</v>
      </c>
      <c r="B200" s="11" t="str">
        <f t="shared" si="9"/>
        <v>Общий расчет. Ци Мень. Анализ Дворца. Комбинации. Нет. Нет</v>
      </c>
      <c r="C200" s="11" t="str">
        <f>IFERROR(VLOOKUP(I200,lvl_1[],2,FALSE),"Нет")</f>
        <v>Общий расчет</v>
      </c>
      <c r="D200" s="11" t="str">
        <f>IFERROR(VLOOKUP(Rule!J200,lvl_2[],2,FALSE),"Нет")</f>
        <v>Ци Мень</v>
      </c>
      <c r="E200" s="11" t="str">
        <f>IFERROR(VLOOKUP(Rule!K200,lvl_3[],2,FALSE),"Нет")</f>
        <v>Анализ Дворца</v>
      </c>
      <c r="F200" s="11" t="str">
        <f>IFERROR(INDEX(lvl_4[],MATCH(L200,lvl_4[ID],0),MATCH(TEXT(K200,"##0"),lvl_4[#Headers],0)),"Нет")</f>
        <v>Комбинации</v>
      </c>
      <c r="G200" s="11" t="str">
        <f>IFERROR(INDEX(lvl_5[],MATCH(M200,lvl_5[ID],0),MATCH(_xlfn.CONCAT(TEXT(K200,"##0"),"_",TEXT(L200,"##0")),lvl_5[#Headers],0)),"Нет")</f>
        <v>Нет</v>
      </c>
      <c r="H200" s="11" t="str">
        <f>IFERROR(INDEX(lvl_6[],MATCH(N200,lvl_6[ID],0),MATCH(_xlfn.CONCAT(K200,"_",L200,"_",M200),lvl_6[#Headers],0)),"Нет")</f>
        <v>Нет</v>
      </c>
      <c r="I200" s="12">
        <v>1</v>
      </c>
      <c r="J200" s="12">
        <v>2</v>
      </c>
      <c r="K200" s="12">
        <v>2</v>
      </c>
      <c r="L200" s="12">
        <v>2</v>
      </c>
      <c r="M200" s="12">
        <v>0</v>
      </c>
      <c r="N200" s="12">
        <v>0</v>
      </c>
      <c r="O200" s="12">
        <f>COUNTIF($P$2:P200,P200)</f>
        <v>197</v>
      </c>
      <c r="P200" s="12" t="str">
        <f t="shared" si="10"/>
        <v>122020000</v>
      </c>
      <c r="Q200" s="12" t="str">
        <f t="shared" si="11"/>
        <v>1220200000197</v>
      </c>
      <c r="R200" s="20" t="s">
        <v>1190</v>
      </c>
      <c r="S200" s="20" t="s">
        <v>1191</v>
      </c>
      <c r="AY200" s="12" t="s">
        <v>916</v>
      </c>
      <c r="BB200" s="12" t="s">
        <v>16</v>
      </c>
      <c r="BF200" s="12" t="s">
        <v>47</v>
      </c>
      <c r="BG200" s="21">
        <v>1</v>
      </c>
      <c r="BJ200" s="12">
        <v>1</v>
      </c>
    </row>
    <row r="201" spans="1:62" ht="75" x14ac:dyDescent="0.25">
      <c r="A201" s="12">
        <v>1</v>
      </c>
      <c r="B201" s="11" t="str">
        <f t="shared" si="9"/>
        <v>Общий расчет. Ци Мень. Анализ Дворца. Комбинации. Нет. Нет</v>
      </c>
      <c r="C201" s="11" t="str">
        <f>IFERROR(VLOOKUP(I201,lvl_1[],2,FALSE),"Нет")</f>
        <v>Общий расчет</v>
      </c>
      <c r="D201" s="11" t="str">
        <f>IFERROR(VLOOKUP(Rule!J201,lvl_2[],2,FALSE),"Нет")</f>
        <v>Ци Мень</v>
      </c>
      <c r="E201" s="11" t="str">
        <f>IFERROR(VLOOKUP(Rule!K201,lvl_3[],2,FALSE),"Нет")</f>
        <v>Анализ Дворца</v>
      </c>
      <c r="F201" s="11" t="str">
        <f>IFERROR(INDEX(lvl_4[],MATCH(L201,lvl_4[ID],0),MATCH(TEXT(K201,"##0"),lvl_4[#Headers],0)),"Нет")</f>
        <v>Комбинации</v>
      </c>
      <c r="G201" s="11" t="str">
        <f>IFERROR(INDEX(lvl_5[],MATCH(M201,lvl_5[ID],0),MATCH(_xlfn.CONCAT(TEXT(K201,"##0"),"_",TEXT(L201,"##0")),lvl_5[#Headers],0)),"Нет")</f>
        <v>Нет</v>
      </c>
      <c r="H201" s="11" t="str">
        <f>IFERROR(INDEX(lvl_6[],MATCH(N201,lvl_6[ID],0),MATCH(_xlfn.CONCAT(K201,"_",L201,"_",M201),lvl_6[#Headers],0)),"Нет")</f>
        <v>Нет</v>
      </c>
      <c r="I201" s="12">
        <v>1</v>
      </c>
      <c r="J201" s="12">
        <v>2</v>
      </c>
      <c r="K201" s="12">
        <v>2</v>
      </c>
      <c r="L201" s="12">
        <v>2</v>
      </c>
      <c r="M201" s="12">
        <v>0</v>
      </c>
      <c r="N201" s="12">
        <v>0</v>
      </c>
      <c r="O201" s="12">
        <f>COUNTIF($P$2:P201,P201)</f>
        <v>198</v>
      </c>
      <c r="P201" s="12" t="str">
        <f t="shared" si="10"/>
        <v>122020000</v>
      </c>
      <c r="Q201" s="12" t="str">
        <f t="shared" si="11"/>
        <v>1220200000198</v>
      </c>
      <c r="R201" s="20" t="s">
        <v>1192</v>
      </c>
      <c r="S201" s="20" t="s">
        <v>1193</v>
      </c>
      <c r="AW201" s="12">
        <v>3</v>
      </c>
      <c r="AY201" s="12" t="s">
        <v>907</v>
      </c>
      <c r="BG201" s="21">
        <v>-1</v>
      </c>
      <c r="BJ201" s="12">
        <v>1</v>
      </c>
    </row>
    <row r="202" spans="1:62" ht="75" x14ac:dyDescent="0.25">
      <c r="A202" s="12">
        <v>1</v>
      </c>
      <c r="B202" s="11" t="str">
        <f t="shared" si="9"/>
        <v>Общий расчет. Ци Мень. Анализ Дворца. Комбинации. Нет. Нет</v>
      </c>
      <c r="C202" s="11" t="str">
        <f>IFERROR(VLOOKUP(I202,lvl_1[],2,FALSE),"Нет")</f>
        <v>Общий расчет</v>
      </c>
      <c r="D202" s="11" t="str">
        <f>IFERROR(VLOOKUP(Rule!J202,lvl_2[],2,FALSE),"Нет")</f>
        <v>Ци Мень</v>
      </c>
      <c r="E202" s="11" t="str">
        <f>IFERROR(VLOOKUP(Rule!K202,lvl_3[],2,FALSE),"Нет")</f>
        <v>Анализ Дворца</v>
      </c>
      <c r="F202" s="11" t="str">
        <f>IFERROR(INDEX(lvl_4[],MATCH(L202,lvl_4[ID],0),MATCH(TEXT(K202,"##0"),lvl_4[#Headers],0)),"Нет")</f>
        <v>Комбинации</v>
      </c>
      <c r="G202" s="11" t="str">
        <f>IFERROR(INDEX(lvl_5[],MATCH(M202,lvl_5[ID],0),MATCH(_xlfn.CONCAT(TEXT(K202,"##0"),"_",TEXT(L202,"##0")),lvl_5[#Headers],0)),"Нет")</f>
        <v>Нет</v>
      </c>
      <c r="H202" s="11" t="str">
        <f>IFERROR(INDEX(lvl_6[],MATCH(N202,lvl_6[ID],0),MATCH(_xlfn.CONCAT(K202,"_",L202,"_",M202),lvl_6[#Headers],0)),"Нет")</f>
        <v>Нет</v>
      </c>
      <c r="I202" s="12">
        <v>1</v>
      </c>
      <c r="J202" s="12">
        <v>2</v>
      </c>
      <c r="K202" s="12">
        <v>2</v>
      </c>
      <c r="L202" s="12">
        <v>2</v>
      </c>
      <c r="M202" s="12">
        <v>0</v>
      </c>
      <c r="N202" s="12">
        <v>0</v>
      </c>
      <c r="O202" s="12">
        <f>COUNTIF($P$2:P202,P202)</f>
        <v>199</v>
      </c>
      <c r="P202" s="12" t="str">
        <f t="shared" si="10"/>
        <v>122020000</v>
      </c>
      <c r="Q202" s="12" t="str">
        <f t="shared" si="11"/>
        <v>1220200000199</v>
      </c>
      <c r="R202" s="20" t="s">
        <v>1192</v>
      </c>
      <c r="S202" s="20" t="s">
        <v>1193</v>
      </c>
      <c r="AW202" s="12">
        <v>2</v>
      </c>
      <c r="AY202" s="12" t="s">
        <v>908</v>
      </c>
      <c r="BG202" s="21">
        <v>-1</v>
      </c>
      <c r="BJ202" s="12">
        <v>1</v>
      </c>
    </row>
    <row r="203" spans="1:62" ht="75" x14ac:dyDescent="0.25">
      <c r="A203" s="12">
        <v>1</v>
      </c>
      <c r="B203" s="11" t="str">
        <f t="shared" si="9"/>
        <v>Общий расчет. Ци Мень. Анализ Дворца. Комбинации. Нет. Нет</v>
      </c>
      <c r="C203" s="11" t="str">
        <f>IFERROR(VLOOKUP(I203,lvl_1[],2,FALSE),"Нет")</f>
        <v>Общий расчет</v>
      </c>
      <c r="D203" s="11" t="str">
        <f>IFERROR(VLOOKUP(Rule!J203,lvl_2[],2,FALSE),"Нет")</f>
        <v>Ци Мень</v>
      </c>
      <c r="E203" s="11" t="str">
        <f>IFERROR(VLOOKUP(Rule!K203,lvl_3[],2,FALSE),"Нет")</f>
        <v>Анализ Дворца</v>
      </c>
      <c r="F203" s="11" t="str">
        <f>IFERROR(INDEX(lvl_4[],MATCH(L203,lvl_4[ID],0),MATCH(TEXT(K203,"##0"),lvl_4[#Headers],0)),"Нет")</f>
        <v>Комбинации</v>
      </c>
      <c r="G203" s="11" t="str">
        <f>IFERROR(INDEX(lvl_5[],MATCH(M203,lvl_5[ID],0),MATCH(_xlfn.CONCAT(TEXT(K203,"##0"),"_",TEXT(L203,"##0")),lvl_5[#Headers],0)),"Нет")</f>
        <v>Нет</v>
      </c>
      <c r="H203" s="11" t="str">
        <f>IFERROR(INDEX(lvl_6[],MATCH(N203,lvl_6[ID],0),MATCH(_xlfn.CONCAT(K203,"_",L203,"_",M203),lvl_6[#Headers],0)),"Нет")</f>
        <v>Нет</v>
      </c>
      <c r="I203" s="12">
        <v>1</v>
      </c>
      <c r="J203" s="12">
        <v>2</v>
      </c>
      <c r="K203" s="12">
        <v>2</v>
      </c>
      <c r="L203" s="12">
        <v>2</v>
      </c>
      <c r="M203" s="12">
        <v>0</v>
      </c>
      <c r="N203" s="12">
        <v>0</v>
      </c>
      <c r="O203" s="12">
        <f>COUNTIF($P$2:P203,P203)</f>
        <v>200</v>
      </c>
      <c r="P203" s="12" t="str">
        <f t="shared" si="10"/>
        <v>122020000</v>
      </c>
      <c r="Q203" s="12" t="str">
        <f t="shared" si="11"/>
        <v>1220200000200</v>
      </c>
      <c r="R203" s="20" t="s">
        <v>1192</v>
      </c>
      <c r="S203" s="20" t="s">
        <v>1193</v>
      </c>
      <c r="AW203" s="12">
        <v>8</v>
      </c>
      <c r="AY203" s="12" t="s">
        <v>910</v>
      </c>
      <c r="BG203" s="21">
        <v>-1</v>
      </c>
      <c r="BJ203" s="12">
        <v>1</v>
      </c>
    </row>
    <row r="204" spans="1:62" ht="75" x14ac:dyDescent="0.25">
      <c r="A204" s="12">
        <v>1</v>
      </c>
      <c r="B204" s="11" t="str">
        <f t="shared" si="9"/>
        <v>Общий расчет. Ци Мень. Анализ Дворца. Комбинации. Нет. Нет</v>
      </c>
      <c r="C204" s="11" t="str">
        <f>IFERROR(VLOOKUP(I204,lvl_1[],2,FALSE),"Нет")</f>
        <v>Общий расчет</v>
      </c>
      <c r="D204" s="11" t="str">
        <f>IFERROR(VLOOKUP(Rule!J204,lvl_2[],2,FALSE),"Нет")</f>
        <v>Ци Мень</v>
      </c>
      <c r="E204" s="11" t="str">
        <f>IFERROR(VLOOKUP(Rule!K204,lvl_3[],2,FALSE),"Нет")</f>
        <v>Анализ Дворца</v>
      </c>
      <c r="F204" s="11" t="str">
        <f>IFERROR(INDEX(lvl_4[],MATCH(L204,lvl_4[ID],0),MATCH(TEXT(K204,"##0"),lvl_4[#Headers],0)),"Нет")</f>
        <v>Комбинации</v>
      </c>
      <c r="G204" s="11" t="str">
        <f>IFERROR(INDEX(lvl_5[],MATCH(M204,lvl_5[ID],0),MATCH(_xlfn.CONCAT(TEXT(K204,"##0"),"_",TEXT(L204,"##0")),lvl_5[#Headers],0)),"Нет")</f>
        <v>Нет</v>
      </c>
      <c r="H204" s="11" t="str">
        <f>IFERROR(INDEX(lvl_6[],MATCH(N204,lvl_6[ID],0),MATCH(_xlfn.CONCAT(K204,"_",L204,"_",M204),lvl_6[#Headers],0)),"Нет")</f>
        <v>Нет</v>
      </c>
      <c r="I204" s="12">
        <v>1</v>
      </c>
      <c r="J204" s="12">
        <v>2</v>
      </c>
      <c r="K204" s="12">
        <v>2</v>
      </c>
      <c r="L204" s="12">
        <v>2</v>
      </c>
      <c r="M204" s="12">
        <v>0</v>
      </c>
      <c r="N204" s="12">
        <v>0</v>
      </c>
      <c r="O204" s="12">
        <f>COUNTIF($P$2:P204,P204)</f>
        <v>201</v>
      </c>
      <c r="P204" s="12" t="str">
        <f t="shared" si="10"/>
        <v>122020000</v>
      </c>
      <c r="Q204" s="12" t="str">
        <f t="shared" si="11"/>
        <v>1220200000201</v>
      </c>
      <c r="R204" s="20" t="s">
        <v>1192</v>
      </c>
      <c r="S204" s="20" t="s">
        <v>1193</v>
      </c>
      <c r="AW204" s="12">
        <v>4</v>
      </c>
      <c r="AY204" s="12" t="s">
        <v>910</v>
      </c>
      <c r="BG204" s="21" t="s">
        <v>2277</v>
      </c>
      <c r="BJ204" s="12">
        <v>1</v>
      </c>
    </row>
    <row r="205" spans="1:62" ht="75" x14ac:dyDescent="0.25">
      <c r="A205" s="12">
        <v>1</v>
      </c>
      <c r="B205" s="11" t="str">
        <f t="shared" si="9"/>
        <v>Общий расчет. Ци Мень. Анализ Дворца. Комбинации. Нет. Нет</v>
      </c>
      <c r="C205" s="11" t="str">
        <f>IFERROR(VLOOKUP(I205,lvl_1[],2,FALSE),"Нет")</f>
        <v>Общий расчет</v>
      </c>
      <c r="D205" s="11" t="str">
        <f>IFERROR(VLOOKUP(Rule!J205,lvl_2[],2,FALSE),"Нет")</f>
        <v>Ци Мень</v>
      </c>
      <c r="E205" s="11" t="str">
        <f>IFERROR(VLOOKUP(Rule!K205,lvl_3[],2,FALSE),"Нет")</f>
        <v>Анализ Дворца</v>
      </c>
      <c r="F205" s="11" t="str">
        <f>IFERROR(INDEX(lvl_4[],MATCH(L205,lvl_4[ID],0),MATCH(TEXT(K205,"##0"),lvl_4[#Headers],0)),"Нет")</f>
        <v>Комбинации</v>
      </c>
      <c r="G205" s="11" t="str">
        <f>IFERROR(INDEX(lvl_5[],MATCH(M205,lvl_5[ID],0),MATCH(_xlfn.CONCAT(TEXT(K205,"##0"),"_",TEXT(L205,"##0")),lvl_5[#Headers],0)),"Нет")</f>
        <v>Нет</v>
      </c>
      <c r="H205" s="11" t="str">
        <f>IFERROR(INDEX(lvl_6[],MATCH(N205,lvl_6[ID],0),MATCH(_xlfn.CONCAT(K205,"_",L205,"_",M205),lvl_6[#Headers],0)),"Нет")</f>
        <v>Нет</v>
      </c>
      <c r="I205" s="12">
        <v>1</v>
      </c>
      <c r="J205" s="12">
        <v>2</v>
      </c>
      <c r="K205" s="12">
        <v>2</v>
      </c>
      <c r="L205" s="12">
        <v>2</v>
      </c>
      <c r="M205" s="12">
        <v>0</v>
      </c>
      <c r="N205" s="12">
        <v>0</v>
      </c>
      <c r="O205" s="12">
        <f>COUNTIF($P$2:P205,P205)</f>
        <v>202</v>
      </c>
      <c r="P205" s="12" t="str">
        <f t="shared" si="10"/>
        <v>122020000</v>
      </c>
      <c r="Q205" s="12" t="str">
        <f t="shared" si="11"/>
        <v>1220200000202</v>
      </c>
      <c r="R205" s="20" t="s">
        <v>1192</v>
      </c>
      <c r="S205" s="20" t="s">
        <v>1193</v>
      </c>
      <c r="AW205" s="12">
        <v>9</v>
      </c>
      <c r="AY205" s="12" t="s">
        <v>912</v>
      </c>
      <c r="BG205" s="21">
        <v>-1</v>
      </c>
      <c r="BJ205" s="12">
        <v>1</v>
      </c>
    </row>
    <row r="206" spans="1:62" ht="75" x14ac:dyDescent="0.25">
      <c r="A206" s="12">
        <v>1</v>
      </c>
      <c r="B206" s="11" t="str">
        <f t="shared" si="9"/>
        <v>Общий расчет. Ци Мень. Анализ Дворца. Комбинации. Нет. Нет</v>
      </c>
      <c r="C206" s="11" t="str">
        <f>IFERROR(VLOOKUP(I206,lvl_1[],2,FALSE),"Нет")</f>
        <v>Общий расчет</v>
      </c>
      <c r="D206" s="11" t="str">
        <f>IFERROR(VLOOKUP(Rule!J206,lvl_2[],2,FALSE),"Нет")</f>
        <v>Ци Мень</v>
      </c>
      <c r="E206" s="11" t="str">
        <f>IFERROR(VLOOKUP(Rule!K206,lvl_3[],2,FALSE),"Нет")</f>
        <v>Анализ Дворца</v>
      </c>
      <c r="F206" s="11" t="str">
        <f>IFERROR(INDEX(lvl_4[],MATCH(L206,lvl_4[ID],0),MATCH(TEXT(K206,"##0"),lvl_4[#Headers],0)),"Нет")</f>
        <v>Комбинации</v>
      </c>
      <c r="G206" s="11" t="str">
        <f>IFERROR(INDEX(lvl_5[],MATCH(M206,lvl_5[ID],0),MATCH(_xlfn.CONCAT(TEXT(K206,"##0"),"_",TEXT(L206,"##0")),lvl_5[#Headers],0)),"Нет")</f>
        <v>Нет</v>
      </c>
      <c r="H206" s="11" t="str">
        <f>IFERROR(INDEX(lvl_6[],MATCH(N206,lvl_6[ID],0),MATCH(_xlfn.CONCAT(K206,"_",L206,"_",M206),lvl_6[#Headers],0)),"Нет")</f>
        <v>Нет</v>
      </c>
      <c r="I206" s="12">
        <v>1</v>
      </c>
      <c r="J206" s="12">
        <v>2</v>
      </c>
      <c r="K206" s="12">
        <v>2</v>
      </c>
      <c r="L206" s="12">
        <v>2</v>
      </c>
      <c r="M206" s="12">
        <v>0</v>
      </c>
      <c r="N206" s="12">
        <v>0</v>
      </c>
      <c r="O206" s="12">
        <f>COUNTIF($P$2:P206,P206)</f>
        <v>203</v>
      </c>
      <c r="P206" s="12" t="str">
        <f t="shared" si="10"/>
        <v>122020000</v>
      </c>
      <c r="Q206" s="12" t="str">
        <f t="shared" si="11"/>
        <v>1220200000203</v>
      </c>
      <c r="R206" s="20" t="s">
        <v>1192</v>
      </c>
      <c r="S206" s="20" t="s">
        <v>1193</v>
      </c>
      <c r="AW206" s="12">
        <v>4</v>
      </c>
      <c r="AY206" s="12" t="s">
        <v>914</v>
      </c>
      <c r="BG206" s="21">
        <v>-1</v>
      </c>
      <c r="BJ206" s="12">
        <v>1</v>
      </c>
    </row>
    <row r="207" spans="1:62" ht="75" x14ac:dyDescent="0.25">
      <c r="A207" s="12">
        <v>1</v>
      </c>
      <c r="B207" s="11" t="str">
        <f t="shared" si="9"/>
        <v>Общий расчет. Ци Мень. Анализ Дворца. Комбинации. Нет. Нет</v>
      </c>
      <c r="C207" s="11" t="str">
        <f>IFERROR(VLOOKUP(I207,lvl_1[],2,FALSE),"Нет")</f>
        <v>Общий расчет</v>
      </c>
      <c r="D207" s="11" t="str">
        <f>IFERROR(VLOOKUP(Rule!J207,lvl_2[],2,FALSE),"Нет")</f>
        <v>Ци Мень</v>
      </c>
      <c r="E207" s="11" t="str">
        <f>IFERROR(VLOOKUP(Rule!K207,lvl_3[],2,FALSE),"Нет")</f>
        <v>Анализ Дворца</v>
      </c>
      <c r="F207" s="11" t="str">
        <f>IFERROR(INDEX(lvl_4[],MATCH(L207,lvl_4[ID],0),MATCH(TEXT(K207,"##0"),lvl_4[#Headers],0)),"Нет")</f>
        <v>Комбинации</v>
      </c>
      <c r="G207" s="11" t="str">
        <f>IFERROR(INDEX(lvl_5[],MATCH(M207,lvl_5[ID],0),MATCH(_xlfn.CONCAT(TEXT(K207,"##0"),"_",TEXT(L207,"##0")),lvl_5[#Headers],0)),"Нет")</f>
        <v>Нет</v>
      </c>
      <c r="H207" s="11" t="str">
        <f>IFERROR(INDEX(lvl_6[],MATCH(N207,lvl_6[ID],0),MATCH(_xlfn.CONCAT(K207,"_",L207,"_",M207),lvl_6[#Headers],0)),"Нет")</f>
        <v>Нет</v>
      </c>
      <c r="I207" s="12">
        <v>1</v>
      </c>
      <c r="J207" s="12">
        <v>2</v>
      </c>
      <c r="K207" s="12">
        <v>2</v>
      </c>
      <c r="L207" s="12">
        <v>2</v>
      </c>
      <c r="M207" s="12">
        <v>0</v>
      </c>
      <c r="N207" s="12">
        <v>0</v>
      </c>
      <c r="O207" s="12">
        <f>COUNTIF($P$2:P207,P207)</f>
        <v>204</v>
      </c>
      <c r="P207" s="12" t="str">
        <f t="shared" si="10"/>
        <v>122020000</v>
      </c>
      <c r="Q207" s="12" t="str">
        <f t="shared" si="11"/>
        <v>1220200000204</v>
      </c>
      <c r="R207" s="20" t="s">
        <v>1192</v>
      </c>
      <c r="S207" s="20" t="s">
        <v>1193</v>
      </c>
      <c r="AW207" s="12">
        <v>4</v>
      </c>
      <c r="AY207" s="12" t="s">
        <v>916</v>
      </c>
      <c r="BG207" s="21">
        <v>-1</v>
      </c>
      <c r="BJ207" s="12">
        <v>1</v>
      </c>
    </row>
    <row r="208" spans="1:62" ht="75" x14ac:dyDescent="0.25">
      <c r="A208" s="12">
        <v>1</v>
      </c>
      <c r="B208" s="11" t="str">
        <f t="shared" si="9"/>
        <v>Общий расчет. Ци Мень. Анализ Дворца. Комбинации. Нет. Нет</v>
      </c>
      <c r="C208" s="11" t="str">
        <f>IFERROR(VLOOKUP(I208,lvl_1[],2,FALSE),"Нет")</f>
        <v>Общий расчет</v>
      </c>
      <c r="D208" s="11" t="str">
        <f>IFERROR(VLOOKUP(Rule!J208,lvl_2[],2,FALSE),"Нет")</f>
        <v>Ци Мень</v>
      </c>
      <c r="E208" s="11" t="str">
        <f>IFERROR(VLOOKUP(Rule!K208,lvl_3[],2,FALSE),"Нет")</f>
        <v>Анализ Дворца</v>
      </c>
      <c r="F208" s="11" t="str">
        <f>IFERROR(INDEX(lvl_4[],MATCH(L208,lvl_4[ID],0),MATCH(TEXT(K208,"##0"),lvl_4[#Headers],0)),"Нет")</f>
        <v>Комбинации</v>
      </c>
      <c r="G208" s="11" t="str">
        <f>IFERROR(INDEX(lvl_5[],MATCH(M208,lvl_5[ID],0),MATCH(_xlfn.CONCAT(TEXT(K208,"##0"),"_",TEXT(L208,"##0")),lvl_5[#Headers],0)),"Нет")</f>
        <v>Нет</v>
      </c>
      <c r="H208" s="11" t="str">
        <f>IFERROR(INDEX(lvl_6[],MATCH(N208,lvl_6[ID],0),MATCH(_xlfn.CONCAT(K208,"_",L208,"_",M208),lvl_6[#Headers],0)),"Нет")</f>
        <v>Нет</v>
      </c>
      <c r="I208" s="12">
        <v>1</v>
      </c>
      <c r="J208" s="12">
        <v>2</v>
      </c>
      <c r="K208" s="12">
        <v>2</v>
      </c>
      <c r="L208" s="12">
        <v>2</v>
      </c>
      <c r="M208" s="12">
        <v>0</v>
      </c>
      <c r="N208" s="12">
        <v>0</v>
      </c>
      <c r="O208" s="12">
        <f>COUNTIF($P$2:P208,P208)</f>
        <v>205</v>
      </c>
      <c r="P208" s="12" t="str">
        <f t="shared" si="10"/>
        <v>122020000</v>
      </c>
      <c r="Q208" s="12" t="str">
        <f t="shared" si="11"/>
        <v>1220200000205</v>
      </c>
      <c r="R208" s="20" t="s">
        <v>1192</v>
      </c>
      <c r="S208" s="20" t="s">
        <v>1193</v>
      </c>
      <c r="AW208" s="12">
        <v>2</v>
      </c>
      <c r="AY208" s="12" t="s">
        <v>916</v>
      </c>
      <c r="BG208" s="21">
        <v>-1</v>
      </c>
      <c r="BJ208" s="12">
        <v>1</v>
      </c>
    </row>
    <row r="209" spans="1:62" ht="75" x14ac:dyDescent="0.25">
      <c r="A209" s="12">
        <v>1</v>
      </c>
      <c r="B209" s="11" t="str">
        <f t="shared" si="9"/>
        <v>Общий расчет. Ци Мень. Анализ Дворца. Комбинации. Нет. Нет</v>
      </c>
      <c r="C209" s="11" t="str">
        <f>IFERROR(VLOOKUP(I209,lvl_1[],2,FALSE),"Нет")</f>
        <v>Общий расчет</v>
      </c>
      <c r="D209" s="11" t="str">
        <f>IFERROR(VLOOKUP(Rule!J209,lvl_2[],2,FALSE),"Нет")</f>
        <v>Ци Мень</v>
      </c>
      <c r="E209" s="11" t="str">
        <f>IFERROR(VLOOKUP(Rule!K209,lvl_3[],2,FALSE),"Нет")</f>
        <v>Анализ Дворца</v>
      </c>
      <c r="F209" s="11" t="str">
        <f>IFERROR(INDEX(lvl_4[],MATCH(L209,lvl_4[ID],0),MATCH(TEXT(K209,"##0"),lvl_4[#Headers],0)),"Нет")</f>
        <v>Комбинации</v>
      </c>
      <c r="G209" s="11" t="str">
        <f>IFERROR(INDEX(lvl_5[],MATCH(M209,lvl_5[ID],0),MATCH(_xlfn.CONCAT(TEXT(K209,"##0"),"_",TEXT(L209,"##0")),lvl_5[#Headers],0)),"Нет")</f>
        <v>Нет</v>
      </c>
      <c r="H209" s="11" t="str">
        <f>IFERROR(INDEX(lvl_6[],MATCH(N209,lvl_6[ID],0),MATCH(_xlfn.CONCAT(K209,"_",L209,"_",M209),lvl_6[#Headers],0)),"Нет")</f>
        <v>Нет</v>
      </c>
      <c r="I209" s="12">
        <v>1</v>
      </c>
      <c r="J209" s="12">
        <v>2</v>
      </c>
      <c r="K209" s="12">
        <v>2</v>
      </c>
      <c r="L209" s="12">
        <v>2</v>
      </c>
      <c r="M209" s="12">
        <v>0</v>
      </c>
      <c r="N209" s="12">
        <v>0</v>
      </c>
      <c r="O209" s="12">
        <f>COUNTIF($P$2:P209,P209)</f>
        <v>206</v>
      </c>
      <c r="P209" s="12" t="str">
        <f t="shared" si="10"/>
        <v>122020000</v>
      </c>
      <c r="Q209" s="12" t="str">
        <f t="shared" si="11"/>
        <v>1220200000206</v>
      </c>
      <c r="R209" s="20" t="s">
        <v>1194</v>
      </c>
      <c r="S209" s="20" t="s">
        <v>1195</v>
      </c>
      <c r="AP209" s="12" t="s">
        <v>910</v>
      </c>
      <c r="AR209" s="12" t="s">
        <v>863</v>
      </c>
      <c r="BA209" s="12" t="s">
        <v>905</v>
      </c>
      <c r="BC209" s="12">
        <v>1</v>
      </c>
      <c r="BG209" s="21">
        <v>1</v>
      </c>
      <c r="BJ209" s="12">
        <v>1</v>
      </c>
    </row>
    <row r="210" spans="1:62" ht="75" x14ac:dyDescent="0.25">
      <c r="A210" s="12">
        <v>1</v>
      </c>
      <c r="B210" s="11" t="str">
        <f t="shared" si="9"/>
        <v>Общий расчет. Ци Мень. Анализ Дворца. Комбинации. Нет. Нет</v>
      </c>
      <c r="C210" s="11" t="str">
        <f>IFERROR(VLOOKUP(I210,lvl_1[],2,FALSE),"Нет")</f>
        <v>Общий расчет</v>
      </c>
      <c r="D210" s="11" t="str">
        <f>IFERROR(VLOOKUP(Rule!J210,lvl_2[],2,FALSE),"Нет")</f>
        <v>Ци Мень</v>
      </c>
      <c r="E210" s="11" t="str">
        <f>IFERROR(VLOOKUP(Rule!K210,lvl_3[],2,FALSE),"Нет")</f>
        <v>Анализ Дворца</v>
      </c>
      <c r="F210" s="11" t="str">
        <f>IFERROR(INDEX(lvl_4[],MATCH(L210,lvl_4[ID],0),MATCH(TEXT(K210,"##0"),lvl_4[#Headers],0)),"Нет")</f>
        <v>Комбинации</v>
      </c>
      <c r="G210" s="11" t="str">
        <f>IFERROR(INDEX(lvl_5[],MATCH(M210,lvl_5[ID],0),MATCH(_xlfn.CONCAT(TEXT(K210,"##0"),"_",TEXT(L210,"##0")),lvl_5[#Headers],0)),"Нет")</f>
        <v>Нет</v>
      </c>
      <c r="H210" s="11" t="str">
        <f>IFERROR(INDEX(lvl_6[],MATCH(N210,lvl_6[ID],0),MATCH(_xlfn.CONCAT(K210,"_",L210,"_",M210),lvl_6[#Headers],0)),"Нет")</f>
        <v>Нет</v>
      </c>
      <c r="I210" s="12">
        <v>1</v>
      </c>
      <c r="J210" s="12">
        <v>2</v>
      </c>
      <c r="K210" s="12">
        <v>2</v>
      </c>
      <c r="L210" s="12">
        <v>2</v>
      </c>
      <c r="M210" s="12">
        <v>0</v>
      </c>
      <c r="N210" s="12">
        <v>0</v>
      </c>
      <c r="O210" s="12">
        <f>COUNTIF($P$2:P210,P210)</f>
        <v>207</v>
      </c>
      <c r="P210" s="12" t="str">
        <f t="shared" si="10"/>
        <v>122020000</v>
      </c>
      <c r="Q210" s="12" t="str">
        <f t="shared" si="11"/>
        <v>1220200000207</v>
      </c>
      <c r="R210" s="20" t="s">
        <v>1194</v>
      </c>
      <c r="S210" s="20" t="s">
        <v>1195</v>
      </c>
      <c r="AP210" s="12" t="s">
        <v>908</v>
      </c>
      <c r="AR210" s="12" t="s">
        <v>860</v>
      </c>
      <c r="BA210" s="12" t="s">
        <v>905</v>
      </c>
      <c r="BC210" s="12">
        <v>1</v>
      </c>
      <c r="BG210" s="21">
        <v>1</v>
      </c>
      <c r="BJ210" s="12">
        <v>1</v>
      </c>
    </row>
    <row r="211" spans="1:62" ht="75" x14ac:dyDescent="0.25">
      <c r="A211" s="12">
        <v>1</v>
      </c>
      <c r="B211" s="11" t="str">
        <f t="shared" si="9"/>
        <v>Общий расчет. Ци Мень. Анализ Дворца. Комбинации. Нет. Нет</v>
      </c>
      <c r="C211" s="11" t="str">
        <f>IFERROR(VLOOKUP(I211,lvl_1[],2,FALSE),"Нет")</f>
        <v>Общий расчет</v>
      </c>
      <c r="D211" s="11" t="str">
        <f>IFERROR(VLOOKUP(Rule!J211,lvl_2[],2,FALSE),"Нет")</f>
        <v>Ци Мень</v>
      </c>
      <c r="E211" s="11" t="str">
        <f>IFERROR(VLOOKUP(Rule!K211,lvl_3[],2,FALSE),"Нет")</f>
        <v>Анализ Дворца</v>
      </c>
      <c r="F211" s="11" t="str">
        <f>IFERROR(INDEX(lvl_4[],MATCH(L211,lvl_4[ID],0),MATCH(TEXT(K211,"##0"),lvl_4[#Headers],0)),"Нет")</f>
        <v>Комбинации</v>
      </c>
      <c r="G211" s="11" t="str">
        <f>IFERROR(INDEX(lvl_5[],MATCH(M211,lvl_5[ID],0),MATCH(_xlfn.CONCAT(TEXT(K211,"##0"),"_",TEXT(L211,"##0")),lvl_5[#Headers],0)),"Нет")</f>
        <v>Нет</v>
      </c>
      <c r="H211" s="11" t="str">
        <f>IFERROR(INDEX(lvl_6[],MATCH(N211,lvl_6[ID],0),MATCH(_xlfn.CONCAT(K211,"_",L211,"_",M211),lvl_6[#Headers],0)),"Нет")</f>
        <v>Нет</v>
      </c>
      <c r="I211" s="12">
        <v>1</v>
      </c>
      <c r="J211" s="12">
        <v>2</v>
      </c>
      <c r="K211" s="12">
        <v>2</v>
      </c>
      <c r="L211" s="12">
        <v>2</v>
      </c>
      <c r="M211" s="12">
        <v>0</v>
      </c>
      <c r="N211" s="12">
        <v>0</v>
      </c>
      <c r="O211" s="12">
        <f>COUNTIF($P$2:P211,P211)</f>
        <v>208</v>
      </c>
      <c r="P211" s="12" t="str">
        <f t="shared" si="10"/>
        <v>122020000</v>
      </c>
      <c r="Q211" s="12" t="str">
        <f t="shared" si="11"/>
        <v>1220200000208</v>
      </c>
      <c r="R211" s="20" t="s">
        <v>1194</v>
      </c>
      <c r="S211" s="20" t="s">
        <v>1195</v>
      </c>
      <c r="AP211" s="12" t="s">
        <v>907</v>
      </c>
      <c r="AR211" s="12" t="s">
        <v>869</v>
      </c>
      <c r="BA211" s="12" t="s">
        <v>905</v>
      </c>
      <c r="BC211" s="12">
        <v>1</v>
      </c>
      <c r="BG211" s="21">
        <v>1</v>
      </c>
      <c r="BJ211" s="12">
        <v>1</v>
      </c>
    </row>
    <row r="212" spans="1:62" ht="75" x14ac:dyDescent="0.25">
      <c r="A212" s="12">
        <v>1</v>
      </c>
      <c r="B212" s="11" t="str">
        <f t="shared" si="9"/>
        <v>Общий расчет. Ци Мень. Анализ Дворца. Комбинации. Нет. Нет</v>
      </c>
      <c r="C212" s="11" t="str">
        <f>IFERROR(VLOOKUP(I212,lvl_1[],2,FALSE),"Нет")</f>
        <v>Общий расчет</v>
      </c>
      <c r="D212" s="11" t="str">
        <f>IFERROR(VLOOKUP(Rule!J212,lvl_2[],2,FALSE),"Нет")</f>
        <v>Ци Мень</v>
      </c>
      <c r="E212" s="11" t="str">
        <f>IFERROR(VLOOKUP(Rule!K212,lvl_3[],2,FALSE),"Нет")</f>
        <v>Анализ Дворца</v>
      </c>
      <c r="F212" s="11" t="str">
        <f>IFERROR(INDEX(lvl_4[],MATCH(L212,lvl_4[ID],0),MATCH(TEXT(K212,"##0"),lvl_4[#Headers],0)),"Нет")</f>
        <v>Комбинации</v>
      </c>
      <c r="G212" s="11" t="str">
        <f>IFERROR(INDEX(lvl_5[],MATCH(M212,lvl_5[ID],0),MATCH(_xlfn.CONCAT(TEXT(K212,"##0"),"_",TEXT(L212,"##0")),lvl_5[#Headers],0)),"Нет")</f>
        <v>Нет</v>
      </c>
      <c r="H212" s="11" t="str">
        <f>IFERROR(INDEX(lvl_6[],MATCH(N212,lvl_6[ID],0),MATCH(_xlfn.CONCAT(K212,"_",L212,"_",M212),lvl_6[#Headers],0)),"Нет")</f>
        <v>Нет</v>
      </c>
      <c r="I212" s="12">
        <v>1</v>
      </c>
      <c r="J212" s="12">
        <v>2</v>
      </c>
      <c r="K212" s="12">
        <v>2</v>
      </c>
      <c r="L212" s="12">
        <v>2</v>
      </c>
      <c r="M212" s="12">
        <v>0</v>
      </c>
      <c r="N212" s="12">
        <v>0</v>
      </c>
      <c r="O212" s="12">
        <f>COUNTIF($P$2:P212,P212)</f>
        <v>209</v>
      </c>
      <c r="P212" s="12" t="str">
        <f t="shared" si="10"/>
        <v>122020000</v>
      </c>
      <c r="Q212" s="12" t="str">
        <f t="shared" si="11"/>
        <v>1220200000209</v>
      </c>
      <c r="R212" s="20" t="s">
        <v>1194</v>
      </c>
      <c r="S212" s="20" t="s">
        <v>1195</v>
      </c>
      <c r="AP212" s="12" t="s">
        <v>905</v>
      </c>
      <c r="AR212" s="12" t="s">
        <v>866</v>
      </c>
      <c r="BA212" s="12" t="s">
        <v>905</v>
      </c>
      <c r="BC212" s="12">
        <v>1</v>
      </c>
      <c r="BG212" s="21">
        <v>1</v>
      </c>
      <c r="BJ212" s="12">
        <v>1</v>
      </c>
    </row>
    <row r="213" spans="1:62" ht="75" x14ac:dyDescent="0.25">
      <c r="A213" s="12">
        <v>1</v>
      </c>
      <c r="B213" s="11" t="str">
        <f t="shared" si="9"/>
        <v>Общий расчет. Ци Мень. Анализ Дворца. Комбинации. Нет. Нет</v>
      </c>
      <c r="C213" s="11" t="str">
        <f>IFERROR(VLOOKUP(I213,lvl_1[],2,FALSE),"Нет")</f>
        <v>Общий расчет</v>
      </c>
      <c r="D213" s="11" t="str">
        <f>IFERROR(VLOOKUP(Rule!J213,lvl_2[],2,FALSE),"Нет")</f>
        <v>Ци Мень</v>
      </c>
      <c r="E213" s="11" t="str">
        <f>IFERROR(VLOOKUP(Rule!K213,lvl_3[],2,FALSE),"Нет")</f>
        <v>Анализ Дворца</v>
      </c>
      <c r="F213" s="11" t="str">
        <f>IFERROR(INDEX(lvl_4[],MATCH(L213,lvl_4[ID],0),MATCH(TEXT(K213,"##0"),lvl_4[#Headers],0)),"Нет")</f>
        <v>Комбинации</v>
      </c>
      <c r="G213" s="11" t="str">
        <f>IFERROR(INDEX(lvl_5[],MATCH(M213,lvl_5[ID],0),MATCH(_xlfn.CONCAT(TEXT(K213,"##0"),"_",TEXT(L213,"##0")),lvl_5[#Headers],0)),"Нет")</f>
        <v>Нет</v>
      </c>
      <c r="H213" s="11" t="str">
        <f>IFERROR(INDEX(lvl_6[],MATCH(N213,lvl_6[ID],0),MATCH(_xlfn.CONCAT(K213,"_",L213,"_",M213),lvl_6[#Headers],0)),"Нет")</f>
        <v>Нет</v>
      </c>
      <c r="I213" s="12">
        <v>1</v>
      </c>
      <c r="J213" s="12">
        <v>2</v>
      </c>
      <c r="K213" s="12">
        <v>2</v>
      </c>
      <c r="L213" s="12">
        <v>2</v>
      </c>
      <c r="M213" s="12">
        <v>0</v>
      </c>
      <c r="N213" s="12">
        <v>0</v>
      </c>
      <c r="O213" s="12">
        <f>COUNTIF($P$2:P213,P213)</f>
        <v>210</v>
      </c>
      <c r="P213" s="12" t="str">
        <f t="shared" si="10"/>
        <v>122020000</v>
      </c>
      <c r="Q213" s="12" t="str">
        <f t="shared" si="11"/>
        <v>1220200000210</v>
      </c>
      <c r="R213" s="20" t="s">
        <v>1194</v>
      </c>
      <c r="S213" s="20" t="s">
        <v>1195</v>
      </c>
      <c r="AP213" s="12" t="s">
        <v>903</v>
      </c>
      <c r="AR213" s="12" t="s">
        <v>863</v>
      </c>
      <c r="BA213" s="12" t="s">
        <v>905</v>
      </c>
      <c r="BC213" s="12">
        <v>1</v>
      </c>
      <c r="BG213" s="21">
        <v>1</v>
      </c>
      <c r="BJ213" s="12">
        <v>1</v>
      </c>
    </row>
    <row r="214" spans="1:62" ht="75" x14ac:dyDescent="0.25">
      <c r="A214" s="12">
        <v>1</v>
      </c>
      <c r="B214" s="11" t="str">
        <f t="shared" si="9"/>
        <v>Общий расчет. Ци Мень. Анализ Дворца. Комбинации. Нет. Нет</v>
      </c>
      <c r="C214" s="11" t="str">
        <f>IFERROR(VLOOKUP(I214,lvl_1[],2,FALSE),"Нет")</f>
        <v>Общий расчет</v>
      </c>
      <c r="D214" s="11" t="str">
        <f>IFERROR(VLOOKUP(Rule!J214,lvl_2[],2,FALSE),"Нет")</f>
        <v>Ци Мень</v>
      </c>
      <c r="E214" s="11" t="str">
        <f>IFERROR(VLOOKUP(Rule!K214,lvl_3[],2,FALSE),"Нет")</f>
        <v>Анализ Дворца</v>
      </c>
      <c r="F214" s="11" t="str">
        <f>IFERROR(INDEX(lvl_4[],MATCH(L214,lvl_4[ID],0),MATCH(TEXT(K214,"##0"),lvl_4[#Headers],0)),"Нет")</f>
        <v>Комбинации</v>
      </c>
      <c r="G214" s="11" t="str">
        <f>IFERROR(INDEX(lvl_5[],MATCH(M214,lvl_5[ID],0),MATCH(_xlfn.CONCAT(TEXT(K214,"##0"),"_",TEXT(L214,"##0")),lvl_5[#Headers],0)),"Нет")</f>
        <v>Нет</v>
      </c>
      <c r="H214" s="11" t="str">
        <f>IFERROR(INDEX(lvl_6[],MATCH(N214,lvl_6[ID],0),MATCH(_xlfn.CONCAT(K214,"_",L214,"_",M214),lvl_6[#Headers],0)),"Нет")</f>
        <v>Нет</v>
      </c>
      <c r="I214" s="12">
        <v>1</v>
      </c>
      <c r="J214" s="12">
        <v>2</v>
      </c>
      <c r="K214" s="12">
        <v>2</v>
      </c>
      <c r="L214" s="12">
        <v>2</v>
      </c>
      <c r="M214" s="12">
        <v>0</v>
      </c>
      <c r="N214" s="12">
        <v>0</v>
      </c>
      <c r="O214" s="12">
        <f>COUNTIF($P$2:P214,P214)</f>
        <v>211</v>
      </c>
      <c r="P214" s="12" t="str">
        <f t="shared" si="10"/>
        <v>122020000</v>
      </c>
      <c r="Q214" s="12" t="str">
        <f t="shared" si="11"/>
        <v>1220200000211</v>
      </c>
      <c r="R214" s="20" t="s">
        <v>1194</v>
      </c>
      <c r="S214" s="20" t="s">
        <v>1195</v>
      </c>
      <c r="AP214" s="12" t="s">
        <v>901</v>
      </c>
      <c r="AR214" s="12" t="s">
        <v>860</v>
      </c>
      <c r="BA214" s="12" t="s">
        <v>905</v>
      </c>
      <c r="BC214" s="12">
        <v>1</v>
      </c>
      <c r="BG214" s="21">
        <v>1</v>
      </c>
      <c r="BJ214" s="12">
        <v>1</v>
      </c>
    </row>
    <row r="215" spans="1:62" ht="75" x14ac:dyDescent="0.25">
      <c r="A215" s="12">
        <v>1</v>
      </c>
      <c r="B215" s="11" t="str">
        <f t="shared" si="9"/>
        <v>Общий расчет. Ци Мень. Анализ Дворца. Комбинации. Нет. Нет</v>
      </c>
      <c r="C215" s="11" t="str">
        <f>IFERROR(VLOOKUP(I215,lvl_1[],2,FALSE),"Нет")</f>
        <v>Общий расчет</v>
      </c>
      <c r="D215" s="11" t="str">
        <f>IFERROR(VLOOKUP(Rule!J215,lvl_2[],2,FALSE),"Нет")</f>
        <v>Ци Мень</v>
      </c>
      <c r="E215" s="11" t="str">
        <f>IFERROR(VLOOKUP(Rule!K215,lvl_3[],2,FALSE),"Нет")</f>
        <v>Анализ Дворца</v>
      </c>
      <c r="F215" s="11" t="str">
        <f>IFERROR(INDEX(lvl_4[],MATCH(L215,lvl_4[ID],0),MATCH(TEXT(K215,"##0"),lvl_4[#Headers],0)),"Нет")</f>
        <v>Комбинации</v>
      </c>
      <c r="G215" s="11" t="str">
        <f>IFERROR(INDEX(lvl_5[],MATCH(M215,lvl_5[ID],0),MATCH(_xlfn.CONCAT(TEXT(K215,"##0"),"_",TEXT(L215,"##0")),lvl_5[#Headers],0)),"Нет")</f>
        <v>Нет</v>
      </c>
      <c r="H215" s="11" t="str">
        <f>IFERROR(INDEX(lvl_6[],MATCH(N215,lvl_6[ID],0),MATCH(_xlfn.CONCAT(K215,"_",L215,"_",M215),lvl_6[#Headers],0)),"Нет")</f>
        <v>Нет</v>
      </c>
      <c r="I215" s="12">
        <v>1</v>
      </c>
      <c r="J215" s="12">
        <v>2</v>
      </c>
      <c r="K215" s="12">
        <v>2</v>
      </c>
      <c r="L215" s="12">
        <v>2</v>
      </c>
      <c r="M215" s="12">
        <v>0</v>
      </c>
      <c r="N215" s="12">
        <v>0</v>
      </c>
      <c r="O215" s="12">
        <f>COUNTIF($P$2:P215,P215)</f>
        <v>212</v>
      </c>
      <c r="P215" s="12" t="str">
        <f t="shared" si="10"/>
        <v>122020000</v>
      </c>
      <c r="Q215" s="12" t="str">
        <f t="shared" si="11"/>
        <v>1220200000212</v>
      </c>
      <c r="R215" s="20" t="s">
        <v>1196</v>
      </c>
      <c r="S215" s="20" t="s">
        <v>1197</v>
      </c>
      <c r="AI215" s="12" t="s">
        <v>899</v>
      </c>
      <c r="AP215" s="12" t="s">
        <v>899</v>
      </c>
      <c r="AR215" s="12" t="s">
        <v>869</v>
      </c>
      <c r="BG215" s="21">
        <v>1</v>
      </c>
      <c r="BJ215" s="12">
        <v>1</v>
      </c>
    </row>
    <row r="216" spans="1:62" ht="75" x14ac:dyDescent="0.25">
      <c r="A216" s="12">
        <v>1</v>
      </c>
      <c r="B216" s="11" t="str">
        <f t="shared" si="9"/>
        <v>Общий расчет. Ци Мень. Анализ Дворца. Комбинации. Нет. Нет</v>
      </c>
      <c r="C216" s="11" t="str">
        <f>IFERROR(VLOOKUP(I216,lvl_1[],2,FALSE),"Нет")</f>
        <v>Общий расчет</v>
      </c>
      <c r="D216" s="11" t="str">
        <f>IFERROR(VLOOKUP(Rule!J216,lvl_2[],2,FALSE),"Нет")</f>
        <v>Ци Мень</v>
      </c>
      <c r="E216" s="11" t="str">
        <f>IFERROR(VLOOKUP(Rule!K216,lvl_3[],2,FALSE),"Нет")</f>
        <v>Анализ Дворца</v>
      </c>
      <c r="F216" s="11" t="str">
        <f>IFERROR(INDEX(lvl_4[],MATCH(L216,lvl_4[ID],0),MATCH(TEXT(K216,"##0"),lvl_4[#Headers],0)),"Нет")</f>
        <v>Комбинации</v>
      </c>
      <c r="G216" s="11" t="str">
        <f>IFERROR(INDEX(lvl_5[],MATCH(M216,lvl_5[ID],0),MATCH(_xlfn.CONCAT(TEXT(K216,"##0"),"_",TEXT(L216,"##0")),lvl_5[#Headers],0)),"Нет")</f>
        <v>Нет</v>
      </c>
      <c r="H216" s="11" t="str">
        <f>IFERROR(INDEX(lvl_6[],MATCH(N216,lvl_6[ID],0),MATCH(_xlfn.CONCAT(K216,"_",L216,"_",M216),lvl_6[#Headers],0)),"Нет")</f>
        <v>Нет</v>
      </c>
      <c r="I216" s="12">
        <v>1</v>
      </c>
      <c r="J216" s="12">
        <v>2</v>
      </c>
      <c r="K216" s="12">
        <v>2</v>
      </c>
      <c r="L216" s="12">
        <v>2</v>
      </c>
      <c r="M216" s="12">
        <v>0</v>
      </c>
      <c r="N216" s="12">
        <v>0</v>
      </c>
      <c r="O216" s="12">
        <f>COUNTIF($P$2:P216,P216)</f>
        <v>213</v>
      </c>
      <c r="P216" s="12" t="str">
        <f t="shared" si="10"/>
        <v>122020000</v>
      </c>
      <c r="Q216" s="12" t="str">
        <f t="shared" si="11"/>
        <v>1220200000213</v>
      </c>
      <c r="R216" s="20" t="s">
        <v>1196</v>
      </c>
      <c r="S216" s="20" t="s">
        <v>1197</v>
      </c>
      <c r="AI216" s="12" t="s">
        <v>908</v>
      </c>
      <c r="AP216" s="12" t="s">
        <v>899</v>
      </c>
      <c r="AR216" s="12" t="s">
        <v>869</v>
      </c>
      <c r="BG216" s="21">
        <v>1</v>
      </c>
      <c r="BJ216" s="12">
        <v>1</v>
      </c>
    </row>
    <row r="217" spans="1:62" ht="75" x14ac:dyDescent="0.25">
      <c r="A217" s="12">
        <v>1</v>
      </c>
      <c r="B217" s="11" t="str">
        <f t="shared" si="9"/>
        <v>Общий расчет. Ци Мень. Анализ Дворца. Комбинации. Нет. Нет</v>
      </c>
      <c r="C217" s="11" t="str">
        <f>IFERROR(VLOOKUP(I217,lvl_1[],2,FALSE),"Нет")</f>
        <v>Общий расчет</v>
      </c>
      <c r="D217" s="11" t="str">
        <f>IFERROR(VLOOKUP(Rule!J217,lvl_2[],2,FALSE),"Нет")</f>
        <v>Ци Мень</v>
      </c>
      <c r="E217" s="11" t="str">
        <f>IFERROR(VLOOKUP(Rule!K217,lvl_3[],2,FALSE),"Нет")</f>
        <v>Анализ Дворца</v>
      </c>
      <c r="F217" s="11" t="str">
        <f>IFERROR(INDEX(lvl_4[],MATCH(L217,lvl_4[ID],0),MATCH(TEXT(K217,"##0"),lvl_4[#Headers],0)),"Нет")</f>
        <v>Комбинации</v>
      </c>
      <c r="G217" s="11" t="str">
        <f>IFERROR(INDEX(lvl_5[],MATCH(M217,lvl_5[ID],0),MATCH(_xlfn.CONCAT(TEXT(K217,"##0"),"_",TEXT(L217,"##0")),lvl_5[#Headers],0)),"Нет")</f>
        <v>Нет</v>
      </c>
      <c r="H217" s="11" t="str">
        <f>IFERROR(INDEX(lvl_6[],MATCH(N217,lvl_6[ID],0),MATCH(_xlfn.CONCAT(K217,"_",L217,"_",M217),lvl_6[#Headers],0)),"Нет")</f>
        <v>Нет</v>
      </c>
      <c r="I217" s="12">
        <v>1</v>
      </c>
      <c r="J217" s="12">
        <v>2</v>
      </c>
      <c r="K217" s="12">
        <v>2</v>
      </c>
      <c r="L217" s="12">
        <v>2</v>
      </c>
      <c r="M217" s="12">
        <v>0</v>
      </c>
      <c r="N217" s="12">
        <v>0</v>
      </c>
      <c r="O217" s="12">
        <f>COUNTIF($P$2:P217,P217)</f>
        <v>214</v>
      </c>
      <c r="P217" s="12" t="str">
        <f t="shared" si="10"/>
        <v>122020000</v>
      </c>
      <c r="Q217" s="12" t="str">
        <f t="shared" si="11"/>
        <v>1220200000214</v>
      </c>
      <c r="R217" s="20" t="s">
        <v>1196</v>
      </c>
      <c r="S217" s="20" t="s">
        <v>1197</v>
      </c>
      <c r="AI217" s="12" t="s">
        <v>899</v>
      </c>
      <c r="AP217" s="12" t="s">
        <v>899</v>
      </c>
      <c r="AR217" s="12" t="s">
        <v>867</v>
      </c>
      <c r="BG217" s="21">
        <v>1</v>
      </c>
      <c r="BJ217" s="12">
        <v>1</v>
      </c>
    </row>
    <row r="218" spans="1:62" ht="75" x14ac:dyDescent="0.25">
      <c r="A218" s="12">
        <v>1</v>
      </c>
      <c r="B218" s="11" t="str">
        <f t="shared" si="9"/>
        <v>Общий расчет. Ци Мень. Анализ Дворца. Комбинации. Нет. Нет</v>
      </c>
      <c r="C218" s="11" t="str">
        <f>IFERROR(VLOOKUP(I218,lvl_1[],2,FALSE),"Нет")</f>
        <v>Общий расчет</v>
      </c>
      <c r="D218" s="11" t="str">
        <f>IFERROR(VLOOKUP(Rule!J218,lvl_2[],2,FALSE),"Нет")</f>
        <v>Ци Мень</v>
      </c>
      <c r="E218" s="11" t="str">
        <f>IFERROR(VLOOKUP(Rule!K218,lvl_3[],2,FALSE),"Нет")</f>
        <v>Анализ Дворца</v>
      </c>
      <c r="F218" s="11" t="str">
        <f>IFERROR(INDEX(lvl_4[],MATCH(L218,lvl_4[ID],0),MATCH(TEXT(K218,"##0"),lvl_4[#Headers],0)),"Нет")</f>
        <v>Комбинации</v>
      </c>
      <c r="G218" s="11" t="str">
        <f>IFERROR(INDEX(lvl_5[],MATCH(M218,lvl_5[ID],0),MATCH(_xlfn.CONCAT(TEXT(K218,"##0"),"_",TEXT(L218,"##0")),lvl_5[#Headers],0)),"Нет")</f>
        <v>Нет</v>
      </c>
      <c r="H218" s="11" t="str">
        <f>IFERROR(INDEX(lvl_6[],MATCH(N218,lvl_6[ID],0),MATCH(_xlfn.CONCAT(K218,"_",L218,"_",M218),lvl_6[#Headers],0)),"Нет")</f>
        <v>Нет</v>
      </c>
      <c r="I218" s="12">
        <v>1</v>
      </c>
      <c r="J218" s="12">
        <v>2</v>
      </c>
      <c r="K218" s="12">
        <v>2</v>
      </c>
      <c r="L218" s="12">
        <v>2</v>
      </c>
      <c r="M218" s="12">
        <v>0</v>
      </c>
      <c r="N218" s="12">
        <v>0</v>
      </c>
      <c r="O218" s="12">
        <f>COUNTIF($P$2:P218,P218)</f>
        <v>215</v>
      </c>
      <c r="P218" s="12" t="str">
        <f t="shared" si="10"/>
        <v>122020000</v>
      </c>
      <c r="Q218" s="12" t="str">
        <f t="shared" si="11"/>
        <v>1220200000215</v>
      </c>
      <c r="R218" s="20" t="s">
        <v>1196</v>
      </c>
      <c r="S218" s="20" t="s">
        <v>1197</v>
      </c>
      <c r="AI218" s="12" t="s">
        <v>908</v>
      </c>
      <c r="AP218" s="12" t="s">
        <v>899</v>
      </c>
      <c r="AR218" s="12" t="s">
        <v>867</v>
      </c>
      <c r="BG218" s="21">
        <v>1</v>
      </c>
      <c r="BJ218" s="12">
        <v>1</v>
      </c>
    </row>
    <row r="219" spans="1:62" ht="75" x14ac:dyDescent="0.25">
      <c r="A219" s="12">
        <v>1</v>
      </c>
      <c r="B219" s="11" t="str">
        <f t="shared" si="9"/>
        <v>Общий расчет. Ци Мень. Анализ Дворца. Комбинации. Нет. Нет</v>
      </c>
      <c r="C219" s="11" t="str">
        <f>IFERROR(VLOOKUP(I219,lvl_1[],2,FALSE),"Нет")</f>
        <v>Общий расчет</v>
      </c>
      <c r="D219" s="11" t="str">
        <f>IFERROR(VLOOKUP(Rule!J219,lvl_2[],2,FALSE),"Нет")</f>
        <v>Ци Мень</v>
      </c>
      <c r="E219" s="11" t="str">
        <f>IFERROR(VLOOKUP(Rule!K219,lvl_3[],2,FALSE),"Нет")</f>
        <v>Анализ Дворца</v>
      </c>
      <c r="F219" s="11" t="str">
        <f>IFERROR(INDEX(lvl_4[],MATCH(L219,lvl_4[ID],0),MATCH(TEXT(K219,"##0"),lvl_4[#Headers],0)),"Нет")</f>
        <v>Комбинации</v>
      </c>
      <c r="G219" s="11" t="str">
        <f>IFERROR(INDEX(lvl_5[],MATCH(M219,lvl_5[ID],0),MATCH(_xlfn.CONCAT(TEXT(K219,"##0"),"_",TEXT(L219,"##0")),lvl_5[#Headers],0)),"Нет")</f>
        <v>Нет</v>
      </c>
      <c r="H219" s="11" t="str">
        <f>IFERROR(INDEX(lvl_6[],MATCH(N219,lvl_6[ID],0),MATCH(_xlfn.CONCAT(K219,"_",L219,"_",M219),lvl_6[#Headers],0)),"Нет")</f>
        <v>Нет</v>
      </c>
      <c r="I219" s="12">
        <v>1</v>
      </c>
      <c r="J219" s="12">
        <v>2</v>
      </c>
      <c r="K219" s="12">
        <v>2</v>
      </c>
      <c r="L219" s="12">
        <v>2</v>
      </c>
      <c r="M219" s="12">
        <v>0</v>
      </c>
      <c r="N219" s="12">
        <v>0</v>
      </c>
      <c r="O219" s="12">
        <f>COUNTIF($P$2:P219,P219)</f>
        <v>216</v>
      </c>
      <c r="P219" s="12" t="str">
        <f t="shared" si="10"/>
        <v>122020000</v>
      </c>
      <c r="Q219" s="12" t="str">
        <f t="shared" si="11"/>
        <v>1220200000216</v>
      </c>
      <c r="R219" s="20" t="s">
        <v>1196</v>
      </c>
      <c r="S219" s="20" t="s">
        <v>1197</v>
      </c>
      <c r="AI219" s="12" t="s">
        <v>899</v>
      </c>
      <c r="AP219" s="12" t="s">
        <v>908</v>
      </c>
      <c r="AR219" s="12" t="s">
        <v>862</v>
      </c>
      <c r="BG219" s="21">
        <v>1</v>
      </c>
      <c r="BJ219" s="12">
        <v>1</v>
      </c>
    </row>
    <row r="220" spans="1:62" ht="75" x14ac:dyDescent="0.25">
      <c r="A220" s="12">
        <v>1</v>
      </c>
      <c r="B220" s="11" t="str">
        <f t="shared" si="9"/>
        <v>Общий расчет. Ци Мень. Анализ Дворца. Комбинации. Нет. Нет</v>
      </c>
      <c r="C220" s="11" t="str">
        <f>IFERROR(VLOOKUP(I220,lvl_1[],2,FALSE),"Нет")</f>
        <v>Общий расчет</v>
      </c>
      <c r="D220" s="11" t="str">
        <f>IFERROR(VLOOKUP(Rule!J220,lvl_2[],2,FALSE),"Нет")</f>
        <v>Ци Мень</v>
      </c>
      <c r="E220" s="11" t="str">
        <f>IFERROR(VLOOKUP(Rule!K220,lvl_3[],2,FALSE),"Нет")</f>
        <v>Анализ Дворца</v>
      </c>
      <c r="F220" s="11" t="str">
        <f>IFERROR(INDEX(lvl_4[],MATCH(L220,lvl_4[ID],0),MATCH(TEXT(K220,"##0"),lvl_4[#Headers],0)),"Нет")</f>
        <v>Комбинации</v>
      </c>
      <c r="G220" s="11" t="str">
        <f>IFERROR(INDEX(lvl_5[],MATCH(M220,lvl_5[ID],0),MATCH(_xlfn.CONCAT(TEXT(K220,"##0"),"_",TEXT(L220,"##0")),lvl_5[#Headers],0)),"Нет")</f>
        <v>Нет</v>
      </c>
      <c r="H220" s="11" t="str">
        <f>IFERROR(INDEX(lvl_6[],MATCH(N220,lvl_6[ID],0),MATCH(_xlfn.CONCAT(K220,"_",L220,"_",M220),lvl_6[#Headers],0)),"Нет")</f>
        <v>Нет</v>
      </c>
      <c r="I220" s="12">
        <v>1</v>
      </c>
      <c r="J220" s="12">
        <v>2</v>
      </c>
      <c r="K220" s="12">
        <v>2</v>
      </c>
      <c r="L220" s="12">
        <v>2</v>
      </c>
      <c r="M220" s="12">
        <v>0</v>
      </c>
      <c r="N220" s="12">
        <v>0</v>
      </c>
      <c r="O220" s="12">
        <f>COUNTIF($P$2:P220,P220)</f>
        <v>217</v>
      </c>
      <c r="P220" s="12" t="str">
        <f t="shared" si="10"/>
        <v>122020000</v>
      </c>
      <c r="Q220" s="12" t="str">
        <f t="shared" si="11"/>
        <v>1220200000217</v>
      </c>
      <c r="R220" s="20" t="s">
        <v>1196</v>
      </c>
      <c r="S220" s="20" t="s">
        <v>1197</v>
      </c>
      <c r="AI220" s="12" t="s">
        <v>908</v>
      </c>
      <c r="AP220" s="12" t="s">
        <v>908</v>
      </c>
      <c r="AR220" s="12" t="s">
        <v>862</v>
      </c>
      <c r="BG220" s="21">
        <v>1</v>
      </c>
      <c r="BJ220" s="12">
        <v>1</v>
      </c>
    </row>
    <row r="221" spans="1:62" ht="75" x14ac:dyDescent="0.25">
      <c r="A221" s="12">
        <v>1</v>
      </c>
      <c r="B221" s="11" t="str">
        <f t="shared" si="9"/>
        <v>Общий расчет. Ци Мень. Анализ Дворца. Комбинации. Нет. Нет</v>
      </c>
      <c r="C221" s="11" t="str">
        <f>IFERROR(VLOOKUP(I221,lvl_1[],2,FALSE),"Нет")</f>
        <v>Общий расчет</v>
      </c>
      <c r="D221" s="11" t="str">
        <f>IFERROR(VLOOKUP(Rule!J221,lvl_2[],2,FALSE),"Нет")</f>
        <v>Ци Мень</v>
      </c>
      <c r="E221" s="11" t="str">
        <f>IFERROR(VLOOKUP(Rule!K221,lvl_3[],2,FALSE),"Нет")</f>
        <v>Анализ Дворца</v>
      </c>
      <c r="F221" s="11" t="str">
        <f>IFERROR(INDEX(lvl_4[],MATCH(L221,lvl_4[ID],0),MATCH(TEXT(K221,"##0"),lvl_4[#Headers],0)),"Нет")</f>
        <v>Комбинации</v>
      </c>
      <c r="G221" s="11" t="str">
        <f>IFERROR(INDEX(lvl_5[],MATCH(M221,lvl_5[ID],0),MATCH(_xlfn.CONCAT(TEXT(K221,"##0"),"_",TEXT(L221,"##0")),lvl_5[#Headers],0)),"Нет")</f>
        <v>Нет</v>
      </c>
      <c r="H221" s="11" t="str">
        <f>IFERROR(INDEX(lvl_6[],MATCH(N221,lvl_6[ID],0),MATCH(_xlfn.CONCAT(K221,"_",L221,"_",M221),lvl_6[#Headers],0)),"Нет")</f>
        <v>Нет</v>
      </c>
      <c r="I221" s="12">
        <v>1</v>
      </c>
      <c r="J221" s="12">
        <v>2</v>
      </c>
      <c r="K221" s="12">
        <v>2</v>
      </c>
      <c r="L221" s="12">
        <v>2</v>
      </c>
      <c r="M221" s="12">
        <v>0</v>
      </c>
      <c r="N221" s="12">
        <v>0</v>
      </c>
      <c r="O221" s="12">
        <f>COUNTIF($P$2:P221,P221)</f>
        <v>218</v>
      </c>
      <c r="P221" s="12" t="str">
        <f t="shared" si="10"/>
        <v>122020000</v>
      </c>
      <c r="Q221" s="12" t="str">
        <f t="shared" si="11"/>
        <v>1220200000218</v>
      </c>
      <c r="R221" s="20" t="s">
        <v>1196</v>
      </c>
      <c r="S221" s="20" t="s">
        <v>1197</v>
      </c>
      <c r="AI221" s="12" t="s">
        <v>910</v>
      </c>
      <c r="AP221" s="12" t="s">
        <v>899</v>
      </c>
      <c r="AR221" s="12" t="s">
        <v>865</v>
      </c>
      <c r="BG221" s="21">
        <v>1</v>
      </c>
      <c r="BJ221" s="12">
        <v>1</v>
      </c>
    </row>
    <row r="222" spans="1:62" ht="75" x14ac:dyDescent="0.25">
      <c r="A222" s="12">
        <v>1</v>
      </c>
      <c r="B222" s="11" t="str">
        <f t="shared" si="9"/>
        <v>Общий расчет. Ци Мень. Анализ Дворца. Комбинации. Нет. Нет</v>
      </c>
      <c r="C222" s="11" t="str">
        <f>IFERROR(VLOOKUP(I222,lvl_1[],2,FALSE),"Нет")</f>
        <v>Общий расчет</v>
      </c>
      <c r="D222" s="11" t="str">
        <f>IFERROR(VLOOKUP(Rule!J222,lvl_2[],2,FALSE),"Нет")</f>
        <v>Ци Мень</v>
      </c>
      <c r="E222" s="11" t="str">
        <f>IFERROR(VLOOKUP(Rule!K222,lvl_3[],2,FALSE),"Нет")</f>
        <v>Анализ Дворца</v>
      </c>
      <c r="F222" s="11" t="str">
        <f>IFERROR(INDEX(lvl_4[],MATCH(L222,lvl_4[ID],0),MATCH(TEXT(K222,"##0"),lvl_4[#Headers],0)),"Нет")</f>
        <v>Комбинации</v>
      </c>
      <c r="G222" s="11" t="str">
        <f>IFERROR(INDEX(lvl_5[],MATCH(M222,lvl_5[ID],0),MATCH(_xlfn.CONCAT(TEXT(K222,"##0"),"_",TEXT(L222,"##0")),lvl_5[#Headers],0)),"Нет")</f>
        <v>Нет</v>
      </c>
      <c r="H222" s="11" t="str">
        <f>IFERROR(INDEX(lvl_6[],MATCH(N222,lvl_6[ID],0),MATCH(_xlfn.CONCAT(K222,"_",L222,"_",M222),lvl_6[#Headers],0)),"Нет")</f>
        <v>Нет</v>
      </c>
      <c r="I222" s="12">
        <v>1</v>
      </c>
      <c r="J222" s="12">
        <v>2</v>
      </c>
      <c r="K222" s="12">
        <v>2</v>
      </c>
      <c r="L222" s="12">
        <v>2</v>
      </c>
      <c r="M222" s="12">
        <v>0</v>
      </c>
      <c r="N222" s="12">
        <v>0</v>
      </c>
      <c r="O222" s="12">
        <f>COUNTIF($P$2:P222,P222)</f>
        <v>219</v>
      </c>
      <c r="P222" s="12" t="str">
        <f t="shared" si="10"/>
        <v>122020000</v>
      </c>
      <c r="Q222" s="12" t="str">
        <f t="shared" si="11"/>
        <v>1220200000219</v>
      </c>
      <c r="R222" s="20" t="s">
        <v>1196</v>
      </c>
      <c r="S222" s="20" t="s">
        <v>1197</v>
      </c>
      <c r="AI222" s="12" t="s">
        <v>901</v>
      </c>
      <c r="AP222" s="12" t="s">
        <v>899</v>
      </c>
      <c r="AR222" s="12" t="s">
        <v>865</v>
      </c>
      <c r="BG222" s="21">
        <v>1</v>
      </c>
      <c r="BJ222" s="12">
        <v>1</v>
      </c>
    </row>
    <row r="223" spans="1:62" ht="75" x14ac:dyDescent="0.25">
      <c r="A223" s="12">
        <v>1</v>
      </c>
      <c r="B223" s="11" t="str">
        <f t="shared" si="9"/>
        <v>Общий расчет. Ци Мень. Анализ Дворца. Комбинации. Нет. Нет</v>
      </c>
      <c r="C223" s="11" t="str">
        <f>IFERROR(VLOOKUP(I223,lvl_1[],2,FALSE),"Нет")</f>
        <v>Общий расчет</v>
      </c>
      <c r="D223" s="11" t="str">
        <f>IFERROR(VLOOKUP(Rule!J223,lvl_2[],2,FALSE),"Нет")</f>
        <v>Ци Мень</v>
      </c>
      <c r="E223" s="11" t="str">
        <f>IFERROR(VLOOKUP(Rule!K223,lvl_3[],2,FALSE),"Нет")</f>
        <v>Анализ Дворца</v>
      </c>
      <c r="F223" s="11" t="str">
        <f>IFERROR(INDEX(lvl_4[],MATCH(L223,lvl_4[ID],0),MATCH(TEXT(K223,"##0"),lvl_4[#Headers],0)),"Нет")</f>
        <v>Комбинации</v>
      </c>
      <c r="G223" s="11" t="str">
        <f>IFERROR(INDEX(lvl_5[],MATCH(M223,lvl_5[ID],0),MATCH(_xlfn.CONCAT(TEXT(K223,"##0"),"_",TEXT(L223,"##0")),lvl_5[#Headers],0)),"Нет")</f>
        <v>Нет</v>
      </c>
      <c r="H223" s="11" t="str">
        <f>IFERROR(INDEX(lvl_6[],MATCH(N223,lvl_6[ID],0),MATCH(_xlfn.CONCAT(K223,"_",L223,"_",M223),lvl_6[#Headers],0)),"Нет")</f>
        <v>Нет</v>
      </c>
      <c r="I223" s="12">
        <v>1</v>
      </c>
      <c r="J223" s="12">
        <v>2</v>
      </c>
      <c r="K223" s="12">
        <v>2</v>
      </c>
      <c r="L223" s="12">
        <v>2</v>
      </c>
      <c r="M223" s="12">
        <v>0</v>
      </c>
      <c r="N223" s="12">
        <v>0</v>
      </c>
      <c r="O223" s="12">
        <f>COUNTIF($P$2:P223,P223)</f>
        <v>220</v>
      </c>
      <c r="P223" s="12" t="str">
        <f t="shared" si="10"/>
        <v>122020000</v>
      </c>
      <c r="Q223" s="12" t="str">
        <f t="shared" si="11"/>
        <v>1220200000220</v>
      </c>
      <c r="R223" s="20" t="s">
        <v>1196</v>
      </c>
      <c r="S223" s="20" t="s">
        <v>1197</v>
      </c>
      <c r="AI223" s="12" t="s">
        <v>903</v>
      </c>
      <c r="AP223" s="12" t="s">
        <v>899</v>
      </c>
      <c r="AR223" s="12" t="s">
        <v>863</v>
      </c>
      <c r="BG223" s="21">
        <v>1</v>
      </c>
      <c r="BJ223" s="12">
        <v>1</v>
      </c>
    </row>
    <row r="224" spans="1:62" ht="75" x14ac:dyDescent="0.25">
      <c r="A224" s="12">
        <v>1</v>
      </c>
      <c r="B224" s="11" t="str">
        <f t="shared" si="9"/>
        <v>Общий расчет. Ци Мень. Анализ Дворца. Комбинации. Нет. Нет</v>
      </c>
      <c r="C224" s="11" t="str">
        <f>IFERROR(VLOOKUP(I224,lvl_1[],2,FALSE),"Нет")</f>
        <v>Общий расчет</v>
      </c>
      <c r="D224" s="11" t="str">
        <f>IFERROR(VLOOKUP(Rule!J224,lvl_2[],2,FALSE),"Нет")</f>
        <v>Ци Мень</v>
      </c>
      <c r="E224" s="11" t="str">
        <f>IFERROR(VLOOKUP(Rule!K224,lvl_3[],2,FALSE),"Нет")</f>
        <v>Анализ Дворца</v>
      </c>
      <c r="F224" s="11" t="str">
        <f>IFERROR(INDEX(lvl_4[],MATCH(L224,lvl_4[ID],0),MATCH(TEXT(K224,"##0"),lvl_4[#Headers],0)),"Нет")</f>
        <v>Комбинации</v>
      </c>
      <c r="G224" s="11" t="str">
        <f>IFERROR(INDEX(lvl_5[],MATCH(M224,lvl_5[ID],0),MATCH(_xlfn.CONCAT(TEXT(K224,"##0"),"_",TEXT(L224,"##0")),lvl_5[#Headers],0)),"Нет")</f>
        <v>Нет</v>
      </c>
      <c r="H224" s="11" t="str">
        <f>IFERROR(INDEX(lvl_6[],MATCH(N224,lvl_6[ID],0),MATCH(_xlfn.CONCAT(K224,"_",L224,"_",M224),lvl_6[#Headers],0)),"Нет")</f>
        <v>Нет</v>
      </c>
      <c r="I224" s="12">
        <v>1</v>
      </c>
      <c r="J224" s="12">
        <v>2</v>
      </c>
      <c r="K224" s="12">
        <v>2</v>
      </c>
      <c r="L224" s="12">
        <v>2</v>
      </c>
      <c r="M224" s="12">
        <v>0</v>
      </c>
      <c r="N224" s="12">
        <v>0</v>
      </c>
      <c r="O224" s="12">
        <f>COUNTIF($P$2:P224,P224)</f>
        <v>221</v>
      </c>
      <c r="P224" s="12" t="str">
        <f t="shared" si="10"/>
        <v>122020000</v>
      </c>
      <c r="Q224" s="12" t="str">
        <f t="shared" si="11"/>
        <v>1220200000221</v>
      </c>
      <c r="R224" s="20" t="s">
        <v>1196</v>
      </c>
      <c r="S224" s="20" t="s">
        <v>1197</v>
      </c>
      <c r="AI224" s="12" t="s">
        <v>912</v>
      </c>
      <c r="AP224" s="12" t="s">
        <v>899</v>
      </c>
      <c r="AR224" s="12" t="s">
        <v>863</v>
      </c>
      <c r="BG224" s="21">
        <v>1</v>
      </c>
      <c r="BJ224" s="12">
        <v>1</v>
      </c>
    </row>
    <row r="225" spans="1:62" ht="75" x14ac:dyDescent="0.25">
      <c r="A225" s="12">
        <v>1</v>
      </c>
      <c r="B225" s="11" t="str">
        <f t="shared" si="9"/>
        <v>Общий расчет. Ци Мень. Анализ Дворца. Комбинации. Нет. Нет</v>
      </c>
      <c r="C225" s="11" t="str">
        <f>IFERROR(VLOOKUP(I225,lvl_1[],2,FALSE),"Нет")</f>
        <v>Общий расчет</v>
      </c>
      <c r="D225" s="11" t="str">
        <f>IFERROR(VLOOKUP(Rule!J225,lvl_2[],2,FALSE),"Нет")</f>
        <v>Ци Мень</v>
      </c>
      <c r="E225" s="11" t="str">
        <f>IFERROR(VLOOKUP(Rule!K225,lvl_3[],2,FALSE),"Нет")</f>
        <v>Анализ Дворца</v>
      </c>
      <c r="F225" s="11" t="str">
        <f>IFERROR(INDEX(lvl_4[],MATCH(L225,lvl_4[ID],0),MATCH(TEXT(K225,"##0"),lvl_4[#Headers],0)),"Нет")</f>
        <v>Комбинации</v>
      </c>
      <c r="G225" s="11" t="str">
        <f>IFERROR(INDEX(lvl_5[],MATCH(M225,lvl_5[ID],0),MATCH(_xlfn.CONCAT(TEXT(K225,"##0"),"_",TEXT(L225,"##0")),lvl_5[#Headers],0)),"Нет")</f>
        <v>Нет</v>
      </c>
      <c r="H225" s="11" t="str">
        <f>IFERROR(INDEX(lvl_6[],MATCH(N225,lvl_6[ID],0),MATCH(_xlfn.CONCAT(K225,"_",L225,"_",M225),lvl_6[#Headers],0)),"Нет")</f>
        <v>Нет</v>
      </c>
      <c r="I225" s="12">
        <v>1</v>
      </c>
      <c r="J225" s="12">
        <v>2</v>
      </c>
      <c r="K225" s="12">
        <v>2</v>
      </c>
      <c r="L225" s="12">
        <v>2</v>
      </c>
      <c r="M225" s="12">
        <v>0</v>
      </c>
      <c r="N225" s="12">
        <v>0</v>
      </c>
      <c r="O225" s="12">
        <f>COUNTIF($P$2:P225,P225)</f>
        <v>222</v>
      </c>
      <c r="P225" s="12" t="str">
        <f t="shared" si="10"/>
        <v>122020000</v>
      </c>
      <c r="Q225" s="12" t="str">
        <f t="shared" si="11"/>
        <v>1220200000222</v>
      </c>
      <c r="R225" s="20" t="s">
        <v>1196</v>
      </c>
      <c r="S225" s="20" t="s">
        <v>1197</v>
      </c>
      <c r="AI225" s="12" t="s">
        <v>905</v>
      </c>
      <c r="AP225" s="12" t="s">
        <v>899</v>
      </c>
      <c r="AR225" s="12" t="s">
        <v>861</v>
      </c>
      <c r="BG225" s="21">
        <v>1</v>
      </c>
      <c r="BJ225" s="12">
        <v>1</v>
      </c>
    </row>
    <row r="226" spans="1:62" ht="75" x14ac:dyDescent="0.25">
      <c r="A226" s="12">
        <v>1</v>
      </c>
      <c r="B226" s="11" t="str">
        <f t="shared" si="9"/>
        <v>Общий расчет. Ци Мень. Анализ Дворца. Комбинации. Нет. Нет</v>
      </c>
      <c r="C226" s="11" t="str">
        <f>IFERROR(VLOOKUP(I226,lvl_1[],2,FALSE),"Нет")</f>
        <v>Общий расчет</v>
      </c>
      <c r="D226" s="11" t="str">
        <f>IFERROR(VLOOKUP(Rule!J226,lvl_2[],2,FALSE),"Нет")</f>
        <v>Ци Мень</v>
      </c>
      <c r="E226" s="11" t="str">
        <f>IFERROR(VLOOKUP(Rule!K226,lvl_3[],2,FALSE),"Нет")</f>
        <v>Анализ Дворца</v>
      </c>
      <c r="F226" s="11" t="str">
        <f>IFERROR(INDEX(lvl_4[],MATCH(L226,lvl_4[ID],0),MATCH(TEXT(K226,"##0"),lvl_4[#Headers],0)),"Нет")</f>
        <v>Комбинации</v>
      </c>
      <c r="G226" s="11" t="str">
        <f>IFERROR(INDEX(lvl_5[],MATCH(M226,lvl_5[ID],0),MATCH(_xlfn.CONCAT(TEXT(K226,"##0"),"_",TEXT(L226,"##0")),lvl_5[#Headers],0)),"Нет")</f>
        <v>Нет</v>
      </c>
      <c r="H226" s="11" t="str">
        <f>IFERROR(INDEX(lvl_6[],MATCH(N226,lvl_6[ID],0),MATCH(_xlfn.CONCAT(K226,"_",L226,"_",M226),lvl_6[#Headers],0)),"Нет")</f>
        <v>Нет</v>
      </c>
      <c r="I226" s="12">
        <v>1</v>
      </c>
      <c r="J226" s="12">
        <v>2</v>
      </c>
      <c r="K226" s="12">
        <v>2</v>
      </c>
      <c r="L226" s="12">
        <v>2</v>
      </c>
      <c r="M226" s="12">
        <v>0</v>
      </c>
      <c r="N226" s="12">
        <v>0</v>
      </c>
      <c r="O226" s="12">
        <f>COUNTIF($P$2:P226,P226)</f>
        <v>223</v>
      </c>
      <c r="P226" s="12" t="str">
        <f t="shared" si="10"/>
        <v>122020000</v>
      </c>
      <c r="Q226" s="12" t="str">
        <f t="shared" si="11"/>
        <v>1220200000223</v>
      </c>
      <c r="R226" s="20" t="s">
        <v>1196</v>
      </c>
      <c r="S226" s="20" t="s">
        <v>1197</v>
      </c>
      <c r="AI226" s="12" t="s">
        <v>914</v>
      </c>
      <c r="AP226" s="12" t="s">
        <v>899</v>
      </c>
      <c r="AR226" s="12" t="s">
        <v>861</v>
      </c>
      <c r="BG226" s="21">
        <v>1</v>
      </c>
      <c r="BJ226" s="12">
        <v>1</v>
      </c>
    </row>
    <row r="227" spans="1:62" ht="75" x14ac:dyDescent="0.25">
      <c r="A227" s="12">
        <v>1</v>
      </c>
      <c r="B227" s="11" t="str">
        <f t="shared" si="9"/>
        <v>Общий расчет. Ци Мень. Анализ Дворца. Комбинации. Нет. Нет</v>
      </c>
      <c r="C227" s="11" t="str">
        <f>IFERROR(VLOOKUP(I227,lvl_1[],2,FALSE),"Нет")</f>
        <v>Общий расчет</v>
      </c>
      <c r="D227" s="11" t="str">
        <f>IFERROR(VLOOKUP(Rule!J227,lvl_2[],2,FALSE),"Нет")</f>
        <v>Ци Мень</v>
      </c>
      <c r="E227" s="11" t="str">
        <f>IFERROR(VLOOKUP(Rule!K227,lvl_3[],2,FALSE),"Нет")</f>
        <v>Анализ Дворца</v>
      </c>
      <c r="F227" s="11" t="str">
        <f>IFERROR(INDEX(lvl_4[],MATCH(L227,lvl_4[ID],0),MATCH(TEXT(K227,"##0"),lvl_4[#Headers],0)),"Нет")</f>
        <v>Комбинации</v>
      </c>
      <c r="G227" s="11" t="str">
        <f>IFERROR(INDEX(lvl_5[],MATCH(M227,lvl_5[ID],0),MATCH(_xlfn.CONCAT(TEXT(K227,"##0"),"_",TEXT(L227,"##0")),lvl_5[#Headers],0)),"Нет")</f>
        <v>Нет</v>
      </c>
      <c r="H227" s="11" t="str">
        <f>IFERROR(INDEX(lvl_6[],MATCH(N227,lvl_6[ID],0),MATCH(_xlfn.CONCAT(K227,"_",L227,"_",M227),lvl_6[#Headers],0)),"Нет")</f>
        <v>Нет</v>
      </c>
      <c r="I227" s="12">
        <v>1</v>
      </c>
      <c r="J227" s="12">
        <v>2</v>
      </c>
      <c r="K227" s="12">
        <v>2</v>
      </c>
      <c r="L227" s="12">
        <v>2</v>
      </c>
      <c r="M227" s="12">
        <v>0</v>
      </c>
      <c r="N227" s="12">
        <v>0</v>
      </c>
      <c r="O227" s="12">
        <f>COUNTIF($P$2:P227,P227)</f>
        <v>224</v>
      </c>
      <c r="P227" s="12" t="str">
        <f t="shared" si="10"/>
        <v>122020000</v>
      </c>
      <c r="Q227" s="12" t="str">
        <f t="shared" si="11"/>
        <v>1220200000224</v>
      </c>
      <c r="R227" s="20" t="s">
        <v>1196</v>
      </c>
      <c r="S227" s="20" t="s">
        <v>1197</v>
      </c>
      <c r="AI227" s="12" t="s">
        <v>907</v>
      </c>
      <c r="AP227" s="12" t="s">
        <v>899</v>
      </c>
      <c r="AR227" s="12" t="s">
        <v>859</v>
      </c>
      <c r="BG227" s="21">
        <v>1</v>
      </c>
      <c r="BJ227" s="12">
        <v>1</v>
      </c>
    </row>
    <row r="228" spans="1:62" ht="75" x14ac:dyDescent="0.25">
      <c r="A228" s="12">
        <v>1</v>
      </c>
      <c r="B228" s="11" t="str">
        <f t="shared" si="9"/>
        <v>Общий расчет. Ци Мень. Анализ Дворца. Комбинации. Нет. Нет</v>
      </c>
      <c r="C228" s="11" t="str">
        <f>IFERROR(VLOOKUP(I228,lvl_1[],2,FALSE),"Нет")</f>
        <v>Общий расчет</v>
      </c>
      <c r="D228" s="11" t="str">
        <f>IFERROR(VLOOKUP(Rule!J228,lvl_2[],2,FALSE),"Нет")</f>
        <v>Ци Мень</v>
      </c>
      <c r="E228" s="11" t="str">
        <f>IFERROR(VLOOKUP(Rule!K228,lvl_3[],2,FALSE),"Нет")</f>
        <v>Анализ Дворца</v>
      </c>
      <c r="F228" s="11" t="str">
        <f>IFERROR(INDEX(lvl_4[],MATCH(L228,lvl_4[ID],0),MATCH(TEXT(K228,"##0"),lvl_4[#Headers],0)),"Нет")</f>
        <v>Комбинации</v>
      </c>
      <c r="G228" s="11" t="str">
        <f>IFERROR(INDEX(lvl_5[],MATCH(M228,lvl_5[ID],0),MATCH(_xlfn.CONCAT(TEXT(K228,"##0"),"_",TEXT(L228,"##0")),lvl_5[#Headers],0)),"Нет")</f>
        <v>Нет</v>
      </c>
      <c r="H228" s="11" t="str">
        <f>IFERROR(INDEX(lvl_6[],MATCH(N228,lvl_6[ID],0),MATCH(_xlfn.CONCAT(K228,"_",L228,"_",M228),lvl_6[#Headers],0)),"Нет")</f>
        <v>Нет</v>
      </c>
      <c r="I228" s="12">
        <v>1</v>
      </c>
      <c r="J228" s="12">
        <v>2</v>
      </c>
      <c r="K228" s="12">
        <v>2</v>
      </c>
      <c r="L228" s="12">
        <v>2</v>
      </c>
      <c r="M228" s="12">
        <v>0</v>
      </c>
      <c r="N228" s="12">
        <v>0</v>
      </c>
      <c r="O228" s="12">
        <f>COUNTIF($P$2:P228,P228)</f>
        <v>225</v>
      </c>
      <c r="P228" s="12" t="str">
        <f t="shared" si="10"/>
        <v>122020000</v>
      </c>
      <c r="Q228" s="12" t="str">
        <f t="shared" si="11"/>
        <v>1220200000225</v>
      </c>
      <c r="R228" s="20" t="s">
        <v>1196</v>
      </c>
      <c r="S228" s="20" t="s">
        <v>1197</v>
      </c>
      <c r="AI228" s="12" t="s">
        <v>916</v>
      </c>
      <c r="AP228" s="12" t="s">
        <v>899</v>
      </c>
      <c r="AR228" s="12" t="s">
        <v>859</v>
      </c>
      <c r="BG228" s="21">
        <v>1</v>
      </c>
      <c r="BJ228" s="12">
        <v>1</v>
      </c>
    </row>
    <row r="229" spans="1:62" ht="45" x14ac:dyDescent="0.25">
      <c r="A229" s="12">
        <v>1</v>
      </c>
      <c r="B229" s="11" t="str">
        <f t="shared" si="9"/>
        <v>Общий расчет. Ци Мень. Анализ Дворца. Комбинации. Нет. Нет</v>
      </c>
      <c r="C229" s="11" t="str">
        <f>IFERROR(VLOOKUP(I229,lvl_1[],2,FALSE),"Нет")</f>
        <v>Общий расчет</v>
      </c>
      <c r="D229" s="11" t="str">
        <f>IFERROR(VLOOKUP(Rule!J229,lvl_2[],2,FALSE),"Нет")</f>
        <v>Ци Мень</v>
      </c>
      <c r="E229" s="11" t="str">
        <f>IFERROR(VLOOKUP(Rule!K229,lvl_3[],2,FALSE),"Нет")</f>
        <v>Анализ Дворца</v>
      </c>
      <c r="F229" s="11" t="str">
        <f>IFERROR(INDEX(lvl_4[],MATCH(L229,lvl_4[ID],0),MATCH(TEXT(K229,"##0"),lvl_4[#Headers],0)),"Нет")</f>
        <v>Комбинации</v>
      </c>
      <c r="G229" s="11" t="str">
        <f>IFERROR(INDEX(lvl_5[],MATCH(M229,lvl_5[ID],0),MATCH(_xlfn.CONCAT(TEXT(K229,"##0"),"_",TEXT(L229,"##0")),lvl_5[#Headers],0)),"Нет")</f>
        <v>Нет</v>
      </c>
      <c r="H229" s="11" t="str">
        <f>IFERROR(INDEX(lvl_6[],MATCH(N229,lvl_6[ID],0),MATCH(_xlfn.CONCAT(K229,"_",L229,"_",M229),lvl_6[#Headers],0)),"Нет")</f>
        <v>Нет</v>
      </c>
      <c r="I229" s="12">
        <v>1</v>
      </c>
      <c r="J229" s="12">
        <v>2</v>
      </c>
      <c r="K229" s="12">
        <v>2</v>
      </c>
      <c r="L229" s="12">
        <v>2</v>
      </c>
      <c r="M229" s="12">
        <v>0</v>
      </c>
      <c r="N229" s="12">
        <v>0</v>
      </c>
      <c r="O229" s="12">
        <f>COUNTIF($P$2:P229,P229)</f>
        <v>226</v>
      </c>
      <c r="P229" s="12" t="str">
        <f t="shared" si="10"/>
        <v>122020000</v>
      </c>
      <c r="Q229" s="12" t="str">
        <f t="shared" si="11"/>
        <v>1220200000226</v>
      </c>
      <c r="R229" s="20" t="s">
        <v>1198</v>
      </c>
      <c r="S229" s="20" t="s">
        <v>1199</v>
      </c>
      <c r="U229" s="12" t="s">
        <v>899</v>
      </c>
      <c r="AY229" s="12" t="s">
        <v>910</v>
      </c>
      <c r="AZ229" s="12">
        <v>1</v>
      </c>
      <c r="BA229" s="12" t="s">
        <v>901</v>
      </c>
      <c r="BG229" s="21">
        <v>-1</v>
      </c>
      <c r="BJ229" s="12">
        <v>1</v>
      </c>
    </row>
    <row r="230" spans="1:62" ht="45" x14ac:dyDescent="0.25">
      <c r="A230" s="12">
        <v>1</v>
      </c>
      <c r="B230" s="11" t="str">
        <f t="shared" si="9"/>
        <v>Общий расчет. Ци Мень. Анализ Дворца. Комбинации. Нет. Нет</v>
      </c>
      <c r="C230" s="11" t="str">
        <f>IFERROR(VLOOKUP(I230,lvl_1[],2,FALSE),"Нет")</f>
        <v>Общий расчет</v>
      </c>
      <c r="D230" s="11" t="str">
        <f>IFERROR(VLOOKUP(Rule!J230,lvl_2[],2,FALSE),"Нет")</f>
        <v>Ци Мень</v>
      </c>
      <c r="E230" s="11" t="str">
        <f>IFERROR(VLOOKUP(Rule!K230,lvl_3[],2,FALSE),"Нет")</f>
        <v>Анализ Дворца</v>
      </c>
      <c r="F230" s="11" t="str">
        <f>IFERROR(INDEX(lvl_4[],MATCH(L230,lvl_4[ID],0),MATCH(TEXT(K230,"##0"),lvl_4[#Headers],0)),"Нет")</f>
        <v>Комбинации</v>
      </c>
      <c r="G230" s="11" t="str">
        <f>IFERROR(INDEX(lvl_5[],MATCH(M230,lvl_5[ID],0),MATCH(_xlfn.CONCAT(TEXT(K230,"##0"),"_",TEXT(L230,"##0")),lvl_5[#Headers],0)),"Нет")</f>
        <v>Нет</v>
      </c>
      <c r="H230" s="11" t="str">
        <f>IFERROR(INDEX(lvl_6[],MATCH(N230,lvl_6[ID],0),MATCH(_xlfn.CONCAT(K230,"_",L230,"_",M230),lvl_6[#Headers],0)),"Нет")</f>
        <v>Нет</v>
      </c>
      <c r="I230" s="12">
        <v>1</v>
      </c>
      <c r="J230" s="12">
        <v>2</v>
      </c>
      <c r="K230" s="12">
        <v>2</v>
      </c>
      <c r="L230" s="12">
        <v>2</v>
      </c>
      <c r="M230" s="12">
        <v>0</v>
      </c>
      <c r="N230" s="12">
        <v>0</v>
      </c>
      <c r="O230" s="12">
        <f>COUNTIF($P$2:P230,P230)</f>
        <v>227</v>
      </c>
      <c r="P230" s="12" t="str">
        <f t="shared" si="10"/>
        <v>122020000</v>
      </c>
      <c r="Q230" s="12" t="str">
        <f t="shared" si="11"/>
        <v>1220200000227</v>
      </c>
      <c r="R230" s="20" t="s">
        <v>1198</v>
      </c>
      <c r="S230" s="20" t="s">
        <v>1199</v>
      </c>
      <c r="U230" s="12" t="s">
        <v>899</v>
      </c>
      <c r="AY230" s="12" t="s">
        <v>910</v>
      </c>
      <c r="AZ230" s="12">
        <v>1</v>
      </c>
      <c r="BA230" s="12" t="s">
        <v>903</v>
      </c>
      <c r="BG230" s="21">
        <v>-1</v>
      </c>
      <c r="BJ230" s="12">
        <v>1</v>
      </c>
    </row>
    <row r="231" spans="1:62" ht="45" x14ac:dyDescent="0.25">
      <c r="A231" s="12">
        <v>1</v>
      </c>
      <c r="B231" s="11" t="str">
        <f t="shared" si="9"/>
        <v>Общий расчет. Ци Мень. Анализ Дворца. Комбинации. Нет. Нет</v>
      </c>
      <c r="C231" s="11" t="str">
        <f>IFERROR(VLOOKUP(I231,lvl_1[],2,FALSE),"Нет")</f>
        <v>Общий расчет</v>
      </c>
      <c r="D231" s="11" t="str">
        <f>IFERROR(VLOOKUP(Rule!J231,lvl_2[],2,FALSE),"Нет")</f>
        <v>Ци Мень</v>
      </c>
      <c r="E231" s="11" t="str">
        <f>IFERROR(VLOOKUP(Rule!K231,lvl_3[],2,FALSE),"Нет")</f>
        <v>Анализ Дворца</v>
      </c>
      <c r="F231" s="11" t="str">
        <f>IFERROR(INDEX(lvl_4[],MATCH(L231,lvl_4[ID],0),MATCH(TEXT(K231,"##0"),lvl_4[#Headers],0)),"Нет")</f>
        <v>Комбинации</v>
      </c>
      <c r="G231" s="11" t="str">
        <f>IFERROR(INDEX(lvl_5[],MATCH(M231,lvl_5[ID],0),MATCH(_xlfn.CONCAT(TEXT(K231,"##0"),"_",TEXT(L231,"##0")),lvl_5[#Headers],0)),"Нет")</f>
        <v>Нет</v>
      </c>
      <c r="H231" s="11" t="str">
        <f>IFERROR(INDEX(lvl_6[],MATCH(N231,lvl_6[ID],0),MATCH(_xlfn.CONCAT(K231,"_",L231,"_",M231),lvl_6[#Headers],0)),"Нет")</f>
        <v>Нет</v>
      </c>
      <c r="I231" s="12">
        <v>1</v>
      </c>
      <c r="J231" s="12">
        <v>2</v>
      </c>
      <c r="K231" s="12">
        <v>2</v>
      </c>
      <c r="L231" s="12">
        <v>2</v>
      </c>
      <c r="M231" s="12">
        <v>0</v>
      </c>
      <c r="N231" s="12">
        <v>0</v>
      </c>
      <c r="O231" s="12">
        <f>COUNTIF($P$2:P231,P231)</f>
        <v>228</v>
      </c>
      <c r="P231" s="12" t="str">
        <f t="shared" si="10"/>
        <v>122020000</v>
      </c>
      <c r="Q231" s="12" t="str">
        <f t="shared" si="11"/>
        <v>1220200000228</v>
      </c>
      <c r="R231" s="20" t="s">
        <v>1198</v>
      </c>
      <c r="S231" s="20" t="s">
        <v>1199</v>
      </c>
      <c r="U231" s="12" t="s">
        <v>899</v>
      </c>
      <c r="AY231" s="12" t="s">
        <v>910</v>
      </c>
      <c r="AZ231" s="12">
        <v>1</v>
      </c>
      <c r="BA231" s="12" t="s">
        <v>905</v>
      </c>
      <c r="BG231" s="21">
        <v>-1</v>
      </c>
      <c r="BJ231" s="12">
        <v>1</v>
      </c>
    </row>
    <row r="232" spans="1:62" ht="45" x14ac:dyDescent="0.25">
      <c r="A232" s="12">
        <v>1</v>
      </c>
      <c r="B232" s="11" t="str">
        <f t="shared" si="9"/>
        <v>Общий расчет. Ци Мень. Анализ Дворца. Комбинации. Нет. Нет</v>
      </c>
      <c r="C232" s="11" t="str">
        <f>IFERROR(VLOOKUP(I232,lvl_1[],2,FALSE),"Нет")</f>
        <v>Общий расчет</v>
      </c>
      <c r="D232" s="11" t="str">
        <f>IFERROR(VLOOKUP(Rule!J232,lvl_2[],2,FALSE),"Нет")</f>
        <v>Ци Мень</v>
      </c>
      <c r="E232" s="11" t="str">
        <f>IFERROR(VLOOKUP(Rule!K232,lvl_3[],2,FALSE),"Нет")</f>
        <v>Анализ Дворца</v>
      </c>
      <c r="F232" s="11" t="str">
        <f>IFERROR(INDEX(lvl_4[],MATCH(L232,lvl_4[ID],0),MATCH(TEXT(K232,"##0"),lvl_4[#Headers],0)),"Нет")</f>
        <v>Комбинации</v>
      </c>
      <c r="G232" s="11" t="str">
        <f>IFERROR(INDEX(lvl_5[],MATCH(M232,lvl_5[ID],0),MATCH(_xlfn.CONCAT(TEXT(K232,"##0"),"_",TEXT(L232,"##0")),lvl_5[#Headers],0)),"Нет")</f>
        <v>Нет</v>
      </c>
      <c r="H232" s="11" t="str">
        <f>IFERROR(INDEX(lvl_6[],MATCH(N232,lvl_6[ID],0),MATCH(_xlfn.CONCAT(K232,"_",L232,"_",M232),lvl_6[#Headers],0)),"Нет")</f>
        <v>Нет</v>
      </c>
      <c r="I232" s="12">
        <v>1</v>
      </c>
      <c r="J232" s="12">
        <v>2</v>
      </c>
      <c r="K232" s="12">
        <v>2</v>
      </c>
      <c r="L232" s="12">
        <v>2</v>
      </c>
      <c r="M232" s="12">
        <v>0</v>
      </c>
      <c r="N232" s="12">
        <v>0</v>
      </c>
      <c r="O232" s="12">
        <f>COUNTIF($P$2:P232,P232)</f>
        <v>229</v>
      </c>
      <c r="P232" s="12" t="str">
        <f t="shared" si="10"/>
        <v>122020000</v>
      </c>
      <c r="Q232" s="12" t="str">
        <f t="shared" si="11"/>
        <v>1220200000229</v>
      </c>
      <c r="R232" s="20" t="s">
        <v>1198</v>
      </c>
      <c r="S232" s="20" t="s">
        <v>1199</v>
      </c>
      <c r="U232" s="12" t="s">
        <v>899</v>
      </c>
      <c r="AY232" s="12" t="s">
        <v>910</v>
      </c>
      <c r="AZ232" s="12">
        <v>1</v>
      </c>
      <c r="BA232" s="12" t="s">
        <v>907</v>
      </c>
      <c r="BG232" s="21">
        <v>-1</v>
      </c>
      <c r="BJ232" s="12">
        <v>1</v>
      </c>
    </row>
    <row r="233" spans="1:62" ht="45" x14ac:dyDescent="0.25">
      <c r="A233" s="12">
        <v>1</v>
      </c>
      <c r="B233" s="11" t="str">
        <f t="shared" si="9"/>
        <v>Общий расчет. Ци Мень. Анализ Дворца. Комбинации. Нет. Нет</v>
      </c>
      <c r="C233" s="11" t="str">
        <f>IFERROR(VLOOKUP(I233,lvl_1[],2,FALSE),"Нет")</f>
        <v>Общий расчет</v>
      </c>
      <c r="D233" s="11" t="str">
        <f>IFERROR(VLOOKUP(Rule!J233,lvl_2[],2,FALSE),"Нет")</f>
        <v>Ци Мень</v>
      </c>
      <c r="E233" s="11" t="str">
        <f>IFERROR(VLOOKUP(Rule!K233,lvl_3[],2,FALSE),"Нет")</f>
        <v>Анализ Дворца</v>
      </c>
      <c r="F233" s="11" t="str">
        <f>IFERROR(INDEX(lvl_4[],MATCH(L233,lvl_4[ID],0),MATCH(TEXT(K233,"##0"),lvl_4[#Headers],0)),"Нет")</f>
        <v>Комбинации</v>
      </c>
      <c r="G233" s="11" t="str">
        <f>IFERROR(INDEX(lvl_5[],MATCH(M233,lvl_5[ID],0),MATCH(_xlfn.CONCAT(TEXT(K233,"##0"),"_",TEXT(L233,"##0")),lvl_5[#Headers],0)),"Нет")</f>
        <v>Нет</v>
      </c>
      <c r="H233" s="11" t="str">
        <f>IFERROR(INDEX(lvl_6[],MATCH(N233,lvl_6[ID],0),MATCH(_xlfn.CONCAT(K233,"_",L233,"_",M233),lvl_6[#Headers],0)),"Нет")</f>
        <v>Нет</v>
      </c>
      <c r="I233" s="12">
        <v>1</v>
      </c>
      <c r="J233" s="12">
        <v>2</v>
      </c>
      <c r="K233" s="12">
        <v>2</v>
      </c>
      <c r="L233" s="12">
        <v>2</v>
      </c>
      <c r="M233" s="12">
        <v>0</v>
      </c>
      <c r="N233" s="12">
        <v>0</v>
      </c>
      <c r="O233" s="12">
        <f>COUNTIF($P$2:P233,P233)</f>
        <v>230</v>
      </c>
      <c r="P233" s="12" t="str">
        <f t="shared" si="10"/>
        <v>122020000</v>
      </c>
      <c r="Q233" s="12" t="str">
        <f t="shared" si="11"/>
        <v>1220200000230</v>
      </c>
      <c r="R233" s="20" t="s">
        <v>1198</v>
      </c>
      <c r="S233" s="20" t="s">
        <v>1199</v>
      </c>
      <c r="U233" s="12" t="s">
        <v>899</v>
      </c>
      <c r="AY233" s="12" t="s">
        <v>910</v>
      </c>
      <c r="AZ233" s="12">
        <v>1</v>
      </c>
      <c r="BA233" s="12" t="s">
        <v>908</v>
      </c>
      <c r="BG233" s="21">
        <v>-1</v>
      </c>
      <c r="BJ233" s="12">
        <v>1</v>
      </c>
    </row>
    <row r="234" spans="1:62" ht="45" x14ac:dyDescent="0.25">
      <c r="A234" s="12">
        <v>1</v>
      </c>
      <c r="B234" s="11" t="str">
        <f t="shared" si="9"/>
        <v>Общий расчет. Ци Мень. Анализ Дворца. Комбинации. Нет. Нет</v>
      </c>
      <c r="C234" s="11" t="str">
        <f>IFERROR(VLOOKUP(I234,lvl_1[],2,FALSE),"Нет")</f>
        <v>Общий расчет</v>
      </c>
      <c r="D234" s="11" t="str">
        <f>IFERROR(VLOOKUP(Rule!J234,lvl_2[],2,FALSE),"Нет")</f>
        <v>Ци Мень</v>
      </c>
      <c r="E234" s="11" t="str">
        <f>IFERROR(VLOOKUP(Rule!K234,lvl_3[],2,FALSE),"Нет")</f>
        <v>Анализ Дворца</v>
      </c>
      <c r="F234" s="11" t="str">
        <f>IFERROR(INDEX(lvl_4[],MATCH(L234,lvl_4[ID],0),MATCH(TEXT(K234,"##0"),lvl_4[#Headers],0)),"Нет")</f>
        <v>Комбинации</v>
      </c>
      <c r="G234" s="11" t="str">
        <f>IFERROR(INDEX(lvl_5[],MATCH(M234,lvl_5[ID],0),MATCH(_xlfn.CONCAT(TEXT(K234,"##0"),"_",TEXT(L234,"##0")),lvl_5[#Headers],0)),"Нет")</f>
        <v>Нет</v>
      </c>
      <c r="H234" s="11" t="str">
        <f>IFERROR(INDEX(lvl_6[],MATCH(N234,lvl_6[ID],0),MATCH(_xlfn.CONCAT(K234,"_",L234,"_",M234),lvl_6[#Headers],0)),"Нет")</f>
        <v>Нет</v>
      </c>
      <c r="I234" s="12">
        <v>1</v>
      </c>
      <c r="J234" s="12">
        <v>2</v>
      </c>
      <c r="K234" s="12">
        <v>2</v>
      </c>
      <c r="L234" s="12">
        <v>2</v>
      </c>
      <c r="M234" s="12">
        <v>0</v>
      </c>
      <c r="N234" s="12">
        <v>0</v>
      </c>
      <c r="O234" s="12">
        <f>COUNTIF($P$2:P234,P234)</f>
        <v>231</v>
      </c>
      <c r="P234" s="12" t="str">
        <f t="shared" si="10"/>
        <v>122020000</v>
      </c>
      <c r="Q234" s="12" t="str">
        <f t="shared" si="11"/>
        <v>1220200000231</v>
      </c>
      <c r="R234" s="20" t="s">
        <v>1198</v>
      </c>
      <c r="S234" s="20" t="s">
        <v>1199</v>
      </c>
      <c r="U234" s="12" t="s">
        <v>899</v>
      </c>
      <c r="AY234" s="12" t="s">
        <v>910</v>
      </c>
      <c r="AZ234" s="12">
        <v>1</v>
      </c>
      <c r="BA234" s="12" t="s">
        <v>912</v>
      </c>
      <c r="BG234" s="21">
        <v>-1</v>
      </c>
      <c r="BJ234" s="12">
        <v>1</v>
      </c>
    </row>
    <row r="235" spans="1:62" ht="45" x14ac:dyDescent="0.25">
      <c r="A235" s="12">
        <v>1</v>
      </c>
      <c r="B235" s="11" t="str">
        <f t="shared" si="9"/>
        <v>Общий расчет. Ци Мень. Анализ Дворца. Комбинации. Нет. Нет</v>
      </c>
      <c r="C235" s="11" t="str">
        <f>IFERROR(VLOOKUP(I235,lvl_1[],2,FALSE),"Нет")</f>
        <v>Общий расчет</v>
      </c>
      <c r="D235" s="11" t="str">
        <f>IFERROR(VLOOKUP(Rule!J235,lvl_2[],2,FALSE),"Нет")</f>
        <v>Ци Мень</v>
      </c>
      <c r="E235" s="11" t="str">
        <f>IFERROR(VLOOKUP(Rule!K235,lvl_3[],2,FALSE),"Нет")</f>
        <v>Анализ Дворца</v>
      </c>
      <c r="F235" s="11" t="str">
        <f>IFERROR(INDEX(lvl_4[],MATCH(L235,lvl_4[ID],0),MATCH(TEXT(K235,"##0"),lvl_4[#Headers],0)),"Нет")</f>
        <v>Комбинации</v>
      </c>
      <c r="G235" s="11" t="str">
        <f>IFERROR(INDEX(lvl_5[],MATCH(M235,lvl_5[ID],0),MATCH(_xlfn.CONCAT(TEXT(K235,"##0"),"_",TEXT(L235,"##0")),lvl_5[#Headers],0)),"Нет")</f>
        <v>Нет</v>
      </c>
      <c r="H235" s="11" t="str">
        <f>IFERROR(INDEX(lvl_6[],MATCH(N235,lvl_6[ID],0),MATCH(_xlfn.CONCAT(K235,"_",L235,"_",M235),lvl_6[#Headers],0)),"Нет")</f>
        <v>Нет</v>
      </c>
      <c r="I235" s="12">
        <v>1</v>
      </c>
      <c r="J235" s="12">
        <v>2</v>
      </c>
      <c r="K235" s="12">
        <v>2</v>
      </c>
      <c r="L235" s="12">
        <v>2</v>
      </c>
      <c r="M235" s="12">
        <v>0</v>
      </c>
      <c r="N235" s="12">
        <v>0</v>
      </c>
      <c r="O235" s="12">
        <f>COUNTIF($P$2:P235,P235)</f>
        <v>232</v>
      </c>
      <c r="P235" s="12" t="str">
        <f t="shared" si="10"/>
        <v>122020000</v>
      </c>
      <c r="Q235" s="12" t="str">
        <f t="shared" si="11"/>
        <v>1220200000232</v>
      </c>
      <c r="R235" s="20" t="s">
        <v>1198</v>
      </c>
      <c r="S235" s="20" t="s">
        <v>1199</v>
      </c>
      <c r="U235" s="12" t="s">
        <v>899</v>
      </c>
      <c r="AY235" s="12" t="s">
        <v>910</v>
      </c>
      <c r="AZ235" s="12">
        <v>1</v>
      </c>
      <c r="BA235" s="12" t="s">
        <v>914</v>
      </c>
      <c r="BG235" s="21">
        <v>-1</v>
      </c>
      <c r="BJ235" s="12">
        <v>1</v>
      </c>
    </row>
    <row r="236" spans="1:62" ht="45" x14ac:dyDescent="0.25">
      <c r="A236" s="12">
        <v>1</v>
      </c>
      <c r="B236" s="11" t="str">
        <f t="shared" si="9"/>
        <v>Общий расчет. Ци Мень. Анализ Дворца. Комбинации. Нет. Нет</v>
      </c>
      <c r="C236" s="11" t="str">
        <f>IFERROR(VLOOKUP(I236,lvl_1[],2,FALSE),"Нет")</f>
        <v>Общий расчет</v>
      </c>
      <c r="D236" s="11" t="str">
        <f>IFERROR(VLOOKUP(Rule!J236,lvl_2[],2,FALSE),"Нет")</f>
        <v>Ци Мень</v>
      </c>
      <c r="E236" s="11" t="str">
        <f>IFERROR(VLOOKUP(Rule!K236,lvl_3[],2,FALSE),"Нет")</f>
        <v>Анализ Дворца</v>
      </c>
      <c r="F236" s="11" t="str">
        <f>IFERROR(INDEX(lvl_4[],MATCH(L236,lvl_4[ID],0),MATCH(TEXT(K236,"##0"),lvl_4[#Headers],0)),"Нет")</f>
        <v>Комбинации</v>
      </c>
      <c r="G236" s="11" t="str">
        <f>IFERROR(INDEX(lvl_5[],MATCH(M236,lvl_5[ID],0),MATCH(_xlfn.CONCAT(TEXT(K236,"##0"),"_",TEXT(L236,"##0")),lvl_5[#Headers],0)),"Нет")</f>
        <v>Нет</v>
      </c>
      <c r="H236" s="11" t="str">
        <f>IFERROR(INDEX(lvl_6[],MATCH(N236,lvl_6[ID],0),MATCH(_xlfn.CONCAT(K236,"_",L236,"_",M236),lvl_6[#Headers],0)),"Нет")</f>
        <v>Нет</v>
      </c>
      <c r="I236" s="12">
        <v>1</v>
      </c>
      <c r="J236" s="12">
        <v>2</v>
      </c>
      <c r="K236" s="12">
        <v>2</v>
      </c>
      <c r="L236" s="12">
        <v>2</v>
      </c>
      <c r="M236" s="12">
        <v>0</v>
      </c>
      <c r="N236" s="12">
        <v>0</v>
      </c>
      <c r="O236" s="12">
        <f>COUNTIF($P$2:P236,P236)</f>
        <v>233</v>
      </c>
      <c r="P236" s="12" t="str">
        <f t="shared" si="10"/>
        <v>122020000</v>
      </c>
      <c r="Q236" s="12" t="str">
        <f t="shared" si="11"/>
        <v>1220200000233</v>
      </c>
      <c r="R236" s="20" t="s">
        <v>1198</v>
      </c>
      <c r="S236" s="20" t="s">
        <v>1199</v>
      </c>
      <c r="U236" s="12" t="s">
        <v>899</v>
      </c>
      <c r="AY236" s="12" t="s">
        <v>910</v>
      </c>
      <c r="AZ236" s="12">
        <v>1</v>
      </c>
      <c r="BA236" s="12" t="s">
        <v>916</v>
      </c>
      <c r="BG236" s="21">
        <v>-1</v>
      </c>
      <c r="BJ236" s="12">
        <v>1</v>
      </c>
    </row>
    <row r="237" spans="1:62" ht="45" x14ac:dyDescent="0.25">
      <c r="A237" s="12">
        <v>1</v>
      </c>
      <c r="B237" s="11" t="str">
        <f t="shared" si="9"/>
        <v>Общий расчет. Ци Мень. Анализ Дворца. Комбинации. Нет. Нет</v>
      </c>
      <c r="C237" s="11" t="str">
        <f>IFERROR(VLOOKUP(I237,lvl_1[],2,FALSE),"Нет")</f>
        <v>Общий расчет</v>
      </c>
      <c r="D237" s="11" t="str">
        <f>IFERROR(VLOOKUP(Rule!J237,lvl_2[],2,FALSE),"Нет")</f>
        <v>Ци Мень</v>
      </c>
      <c r="E237" s="11" t="str">
        <f>IFERROR(VLOOKUP(Rule!K237,lvl_3[],2,FALSE),"Нет")</f>
        <v>Анализ Дворца</v>
      </c>
      <c r="F237" s="11" t="str">
        <f>IFERROR(INDEX(lvl_4[],MATCH(L237,lvl_4[ID],0),MATCH(TEXT(K237,"##0"),lvl_4[#Headers],0)),"Нет")</f>
        <v>Комбинации</v>
      </c>
      <c r="G237" s="11" t="str">
        <f>IFERROR(INDEX(lvl_5[],MATCH(M237,lvl_5[ID],0),MATCH(_xlfn.CONCAT(TEXT(K237,"##0"),"_",TEXT(L237,"##0")),lvl_5[#Headers],0)),"Нет")</f>
        <v>Нет</v>
      </c>
      <c r="H237" s="11" t="str">
        <f>IFERROR(INDEX(lvl_6[],MATCH(N237,lvl_6[ID],0),MATCH(_xlfn.CONCAT(K237,"_",L237,"_",M237),lvl_6[#Headers],0)),"Нет")</f>
        <v>Нет</v>
      </c>
      <c r="I237" s="12">
        <v>1</v>
      </c>
      <c r="J237" s="12">
        <v>2</v>
      </c>
      <c r="K237" s="12">
        <v>2</v>
      </c>
      <c r="L237" s="12">
        <v>2</v>
      </c>
      <c r="M237" s="12">
        <v>0</v>
      </c>
      <c r="N237" s="12">
        <v>0</v>
      </c>
      <c r="O237" s="12">
        <f>COUNTIF($P$2:P237,P237)</f>
        <v>234</v>
      </c>
      <c r="P237" s="12" t="str">
        <f t="shared" si="10"/>
        <v>122020000</v>
      </c>
      <c r="Q237" s="12" t="str">
        <f t="shared" si="11"/>
        <v>1220200000234</v>
      </c>
      <c r="R237" s="20" t="s">
        <v>1200</v>
      </c>
      <c r="S237" s="20" t="s">
        <v>1199</v>
      </c>
      <c r="AB237" s="12" t="s">
        <v>899</v>
      </c>
      <c r="AY237" s="12" t="s">
        <v>910</v>
      </c>
      <c r="AZ237" s="12">
        <v>1</v>
      </c>
      <c r="BA237" s="12" t="s">
        <v>901</v>
      </c>
      <c r="BG237" s="21">
        <v>-1</v>
      </c>
      <c r="BJ237" s="12">
        <v>1</v>
      </c>
    </row>
    <row r="238" spans="1:62" ht="45" x14ac:dyDescent="0.25">
      <c r="A238" s="12">
        <v>1</v>
      </c>
      <c r="B238" s="11" t="str">
        <f t="shared" si="9"/>
        <v>Общий расчет. Ци Мень. Анализ Дворца. Комбинации. Нет. Нет</v>
      </c>
      <c r="C238" s="11" t="str">
        <f>IFERROR(VLOOKUP(I238,lvl_1[],2,FALSE),"Нет")</f>
        <v>Общий расчет</v>
      </c>
      <c r="D238" s="11" t="str">
        <f>IFERROR(VLOOKUP(Rule!J238,lvl_2[],2,FALSE),"Нет")</f>
        <v>Ци Мень</v>
      </c>
      <c r="E238" s="11" t="str">
        <f>IFERROR(VLOOKUP(Rule!K238,lvl_3[],2,FALSE),"Нет")</f>
        <v>Анализ Дворца</v>
      </c>
      <c r="F238" s="11" t="str">
        <f>IFERROR(INDEX(lvl_4[],MATCH(L238,lvl_4[ID],0),MATCH(TEXT(K238,"##0"),lvl_4[#Headers],0)),"Нет")</f>
        <v>Комбинации</v>
      </c>
      <c r="G238" s="11" t="str">
        <f>IFERROR(INDEX(lvl_5[],MATCH(M238,lvl_5[ID],0),MATCH(_xlfn.CONCAT(TEXT(K238,"##0"),"_",TEXT(L238,"##0")),lvl_5[#Headers],0)),"Нет")</f>
        <v>Нет</v>
      </c>
      <c r="H238" s="11" t="str">
        <f>IFERROR(INDEX(lvl_6[],MATCH(N238,lvl_6[ID],0),MATCH(_xlfn.CONCAT(K238,"_",L238,"_",M238),lvl_6[#Headers],0)),"Нет")</f>
        <v>Нет</v>
      </c>
      <c r="I238" s="12">
        <v>1</v>
      </c>
      <c r="J238" s="12">
        <v>2</v>
      </c>
      <c r="K238" s="12">
        <v>2</v>
      </c>
      <c r="L238" s="12">
        <v>2</v>
      </c>
      <c r="M238" s="12">
        <v>0</v>
      </c>
      <c r="N238" s="12">
        <v>0</v>
      </c>
      <c r="O238" s="12">
        <f>COUNTIF($P$2:P238,P238)</f>
        <v>235</v>
      </c>
      <c r="P238" s="12" t="str">
        <f t="shared" si="10"/>
        <v>122020000</v>
      </c>
      <c r="Q238" s="12" t="str">
        <f t="shared" si="11"/>
        <v>1220200000235</v>
      </c>
      <c r="R238" s="20" t="s">
        <v>1200</v>
      </c>
      <c r="S238" s="20" t="s">
        <v>1199</v>
      </c>
      <c r="AB238" s="12" t="s">
        <v>899</v>
      </c>
      <c r="AY238" s="12" t="s">
        <v>910</v>
      </c>
      <c r="AZ238" s="12">
        <v>1</v>
      </c>
      <c r="BA238" s="12" t="s">
        <v>903</v>
      </c>
      <c r="BG238" s="21">
        <v>-1</v>
      </c>
      <c r="BJ238" s="12">
        <v>1</v>
      </c>
    </row>
    <row r="239" spans="1:62" ht="45" x14ac:dyDescent="0.25">
      <c r="A239" s="12">
        <v>1</v>
      </c>
      <c r="B239" s="11" t="str">
        <f t="shared" si="9"/>
        <v>Общий расчет. Ци Мень. Анализ Дворца. Комбинации. Нет. Нет</v>
      </c>
      <c r="C239" s="11" t="str">
        <f>IFERROR(VLOOKUP(I239,lvl_1[],2,FALSE),"Нет")</f>
        <v>Общий расчет</v>
      </c>
      <c r="D239" s="11" t="str">
        <f>IFERROR(VLOOKUP(Rule!J239,lvl_2[],2,FALSE),"Нет")</f>
        <v>Ци Мень</v>
      </c>
      <c r="E239" s="11" t="str">
        <f>IFERROR(VLOOKUP(Rule!K239,lvl_3[],2,FALSE),"Нет")</f>
        <v>Анализ Дворца</v>
      </c>
      <c r="F239" s="11" t="str">
        <f>IFERROR(INDEX(lvl_4[],MATCH(L239,lvl_4[ID],0),MATCH(TEXT(K239,"##0"),lvl_4[#Headers],0)),"Нет")</f>
        <v>Комбинации</v>
      </c>
      <c r="G239" s="11" t="str">
        <f>IFERROR(INDEX(lvl_5[],MATCH(M239,lvl_5[ID],0),MATCH(_xlfn.CONCAT(TEXT(K239,"##0"),"_",TEXT(L239,"##0")),lvl_5[#Headers],0)),"Нет")</f>
        <v>Нет</v>
      </c>
      <c r="H239" s="11" t="str">
        <f>IFERROR(INDEX(lvl_6[],MATCH(N239,lvl_6[ID],0),MATCH(_xlfn.CONCAT(K239,"_",L239,"_",M239),lvl_6[#Headers],0)),"Нет")</f>
        <v>Нет</v>
      </c>
      <c r="I239" s="12">
        <v>1</v>
      </c>
      <c r="J239" s="12">
        <v>2</v>
      </c>
      <c r="K239" s="12">
        <v>2</v>
      </c>
      <c r="L239" s="12">
        <v>2</v>
      </c>
      <c r="M239" s="12">
        <v>0</v>
      </c>
      <c r="N239" s="12">
        <v>0</v>
      </c>
      <c r="O239" s="12">
        <f>COUNTIF($P$2:P239,P239)</f>
        <v>236</v>
      </c>
      <c r="P239" s="12" t="str">
        <f t="shared" si="10"/>
        <v>122020000</v>
      </c>
      <c r="Q239" s="12" t="str">
        <f t="shared" si="11"/>
        <v>1220200000236</v>
      </c>
      <c r="R239" s="20" t="s">
        <v>1200</v>
      </c>
      <c r="S239" s="20" t="s">
        <v>1199</v>
      </c>
      <c r="AB239" s="12" t="s">
        <v>899</v>
      </c>
      <c r="AY239" s="12" t="s">
        <v>910</v>
      </c>
      <c r="AZ239" s="12">
        <v>1</v>
      </c>
      <c r="BA239" s="12" t="s">
        <v>905</v>
      </c>
      <c r="BG239" s="21">
        <v>-1</v>
      </c>
      <c r="BJ239" s="12">
        <v>1</v>
      </c>
    </row>
    <row r="240" spans="1:62" ht="45" x14ac:dyDescent="0.25">
      <c r="A240" s="12">
        <v>1</v>
      </c>
      <c r="B240" s="11" t="str">
        <f t="shared" si="9"/>
        <v>Общий расчет. Ци Мень. Анализ Дворца. Комбинации. Нет. Нет</v>
      </c>
      <c r="C240" s="11" t="str">
        <f>IFERROR(VLOOKUP(I240,lvl_1[],2,FALSE),"Нет")</f>
        <v>Общий расчет</v>
      </c>
      <c r="D240" s="11" t="str">
        <f>IFERROR(VLOOKUP(Rule!J240,lvl_2[],2,FALSE),"Нет")</f>
        <v>Ци Мень</v>
      </c>
      <c r="E240" s="11" t="str">
        <f>IFERROR(VLOOKUP(Rule!K240,lvl_3[],2,FALSE),"Нет")</f>
        <v>Анализ Дворца</v>
      </c>
      <c r="F240" s="11" t="str">
        <f>IFERROR(INDEX(lvl_4[],MATCH(L240,lvl_4[ID],0),MATCH(TEXT(K240,"##0"),lvl_4[#Headers],0)),"Нет")</f>
        <v>Комбинации</v>
      </c>
      <c r="G240" s="11" t="str">
        <f>IFERROR(INDEX(lvl_5[],MATCH(M240,lvl_5[ID],0),MATCH(_xlfn.CONCAT(TEXT(K240,"##0"),"_",TEXT(L240,"##0")),lvl_5[#Headers],0)),"Нет")</f>
        <v>Нет</v>
      </c>
      <c r="H240" s="11" t="str">
        <f>IFERROR(INDEX(lvl_6[],MATCH(N240,lvl_6[ID],0),MATCH(_xlfn.CONCAT(K240,"_",L240,"_",M240),lvl_6[#Headers],0)),"Нет")</f>
        <v>Нет</v>
      </c>
      <c r="I240" s="12">
        <v>1</v>
      </c>
      <c r="J240" s="12">
        <v>2</v>
      </c>
      <c r="K240" s="12">
        <v>2</v>
      </c>
      <c r="L240" s="12">
        <v>2</v>
      </c>
      <c r="M240" s="12">
        <v>0</v>
      </c>
      <c r="N240" s="12">
        <v>0</v>
      </c>
      <c r="O240" s="12">
        <f>COUNTIF($P$2:P240,P240)</f>
        <v>237</v>
      </c>
      <c r="P240" s="12" t="str">
        <f t="shared" si="10"/>
        <v>122020000</v>
      </c>
      <c r="Q240" s="12" t="str">
        <f t="shared" si="11"/>
        <v>1220200000237</v>
      </c>
      <c r="R240" s="20" t="s">
        <v>1200</v>
      </c>
      <c r="S240" s="20" t="s">
        <v>1199</v>
      </c>
      <c r="AB240" s="12" t="s">
        <v>899</v>
      </c>
      <c r="AY240" s="12" t="s">
        <v>910</v>
      </c>
      <c r="AZ240" s="12">
        <v>1</v>
      </c>
      <c r="BA240" s="12" t="s">
        <v>907</v>
      </c>
      <c r="BG240" s="21">
        <v>-1</v>
      </c>
      <c r="BJ240" s="12">
        <v>1</v>
      </c>
    </row>
    <row r="241" spans="1:62" ht="45" x14ac:dyDescent="0.25">
      <c r="A241" s="12">
        <v>1</v>
      </c>
      <c r="B241" s="11" t="str">
        <f t="shared" si="9"/>
        <v>Общий расчет. Ци Мень. Анализ Дворца. Комбинации. Нет. Нет</v>
      </c>
      <c r="C241" s="11" t="str">
        <f>IFERROR(VLOOKUP(I241,lvl_1[],2,FALSE),"Нет")</f>
        <v>Общий расчет</v>
      </c>
      <c r="D241" s="11" t="str">
        <f>IFERROR(VLOOKUP(Rule!J241,lvl_2[],2,FALSE),"Нет")</f>
        <v>Ци Мень</v>
      </c>
      <c r="E241" s="11" t="str">
        <f>IFERROR(VLOOKUP(Rule!K241,lvl_3[],2,FALSE),"Нет")</f>
        <v>Анализ Дворца</v>
      </c>
      <c r="F241" s="11" t="str">
        <f>IFERROR(INDEX(lvl_4[],MATCH(L241,lvl_4[ID],0),MATCH(TEXT(K241,"##0"),lvl_4[#Headers],0)),"Нет")</f>
        <v>Комбинации</v>
      </c>
      <c r="G241" s="11" t="str">
        <f>IFERROR(INDEX(lvl_5[],MATCH(M241,lvl_5[ID],0),MATCH(_xlfn.CONCAT(TEXT(K241,"##0"),"_",TEXT(L241,"##0")),lvl_5[#Headers],0)),"Нет")</f>
        <v>Нет</v>
      </c>
      <c r="H241" s="11" t="str">
        <f>IFERROR(INDEX(lvl_6[],MATCH(N241,lvl_6[ID],0),MATCH(_xlfn.CONCAT(K241,"_",L241,"_",M241),lvl_6[#Headers],0)),"Нет")</f>
        <v>Нет</v>
      </c>
      <c r="I241" s="12">
        <v>1</v>
      </c>
      <c r="J241" s="12">
        <v>2</v>
      </c>
      <c r="K241" s="12">
        <v>2</v>
      </c>
      <c r="L241" s="12">
        <v>2</v>
      </c>
      <c r="M241" s="12">
        <v>0</v>
      </c>
      <c r="N241" s="12">
        <v>0</v>
      </c>
      <c r="O241" s="12">
        <f>COUNTIF($P$2:P241,P241)</f>
        <v>238</v>
      </c>
      <c r="P241" s="12" t="str">
        <f t="shared" si="10"/>
        <v>122020000</v>
      </c>
      <c r="Q241" s="12" t="str">
        <f t="shared" si="11"/>
        <v>1220200000238</v>
      </c>
      <c r="R241" s="20" t="s">
        <v>1200</v>
      </c>
      <c r="S241" s="20" t="s">
        <v>1199</v>
      </c>
      <c r="AB241" s="12" t="s">
        <v>899</v>
      </c>
      <c r="AY241" s="12" t="s">
        <v>910</v>
      </c>
      <c r="AZ241" s="12">
        <v>1</v>
      </c>
      <c r="BA241" s="12" t="s">
        <v>908</v>
      </c>
      <c r="BG241" s="21">
        <v>-1</v>
      </c>
      <c r="BJ241" s="12">
        <v>1</v>
      </c>
    </row>
    <row r="242" spans="1:62" ht="45" x14ac:dyDescent="0.25">
      <c r="A242" s="12">
        <v>1</v>
      </c>
      <c r="B242" s="11" t="str">
        <f t="shared" si="9"/>
        <v>Общий расчет. Ци Мень. Анализ Дворца. Комбинации. Нет. Нет</v>
      </c>
      <c r="C242" s="11" t="str">
        <f>IFERROR(VLOOKUP(I242,lvl_1[],2,FALSE),"Нет")</f>
        <v>Общий расчет</v>
      </c>
      <c r="D242" s="11" t="str">
        <f>IFERROR(VLOOKUP(Rule!J242,lvl_2[],2,FALSE),"Нет")</f>
        <v>Ци Мень</v>
      </c>
      <c r="E242" s="11" t="str">
        <f>IFERROR(VLOOKUP(Rule!K242,lvl_3[],2,FALSE),"Нет")</f>
        <v>Анализ Дворца</v>
      </c>
      <c r="F242" s="11" t="str">
        <f>IFERROR(INDEX(lvl_4[],MATCH(L242,lvl_4[ID],0),MATCH(TEXT(K242,"##0"),lvl_4[#Headers],0)),"Нет")</f>
        <v>Комбинации</v>
      </c>
      <c r="G242" s="11" t="str">
        <f>IFERROR(INDEX(lvl_5[],MATCH(M242,lvl_5[ID],0),MATCH(_xlfn.CONCAT(TEXT(K242,"##0"),"_",TEXT(L242,"##0")),lvl_5[#Headers],0)),"Нет")</f>
        <v>Нет</v>
      </c>
      <c r="H242" s="11" t="str">
        <f>IFERROR(INDEX(lvl_6[],MATCH(N242,lvl_6[ID],0),MATCH(_xlfn.CONCAT(K242,"_",L242,"_",M242),lvl_6[#Headers],0)),"Нет")</f>
        <v>Нет</v>
      </c>
      <c r="I242" s="12">
        <v>1</v>
      </c>
      <c r="J242" s="12">
        <v>2</v>
      </c>
      <c r="K242" s="12">
        <v>2</v>
      </c>
      <c r="L242" s="12">
        <v>2</v>
      </c>
      <c r="M242" s="12">
        <v>0</v>
      </c>
      <c r="N242" s="12">
        <v>0</v>
      </c>
      <c r="O242" s="12">
        <f>COUNTIF($P$2:P242,P242)</f>
        <v>239</v>
      </c>
      <c r="P242" s="12" t="str">
        <f t="shared" si="10"/>
        <v>122020000</v>
      </c>
      <c r="Q242" s="12" t="str">
        <f t="shared" si="11"/>
        <v>1220200000239</v>
      </c>
      <c r="R242" s="20" t="s">
        <v>1200</v>
      </c>
      <c r="S242" s="20" t="s">
        <v>1199</v>
      </c>
      <c r="AB242" s="12" t="s">
        <v>899</v>
      </c>
      <c r="AY242" s="12" t="s">
        <v>910</v>
      </c>
      <c r="AZ242" s="12">
        <v>1</v>
      </c>
      <c r="BA242" s="12" t="s">
        <v>912</v>
      </c>
      <c r="BG242" s="21">
        <v>-1</v>
      </c>
      <c r="BJ242" s="12">
        <v>1</v>
      </c>
    </row>
    <row r="243" spans="1:62" ht="45" x14ac:dyDescent="0.25">
      <c r="A243" s="12">
        <v>1</v>
      </c>
      <c r="B243" s="11" t="str">
        <f t="shared" si="9"/>
        <v>Общий расчет. Ци Мень. Анализ Дворца. Комбинации. Нет. Нет</v>
      </c>
      <c r="C243" s="11" t="str">
        <f>IFERROR(VLOOKUP(I243,lvl_1[],2,FALSE),"Нет")</f>
        <v>Общий расчет</v>
      </c>
      <c r="D243" s="11" t="str">
        <f>IFERROR(VLOOKUP(Rule!J243,lvl_2[],2,FALSE),"Нет")</f>
        <v>Ци Мень</v>
      </c>
      <c r="E243" s="11" t="str">
        <f>IFERROR(VLOOKUP(Rule!K243,lvl_3[],2,FALSE),"Нет")</f>
        <v>Анализ Дворца</v>
      </c>
      <c r="F243" s="11" t="str">
        <f>IFERROR(INDEX(lvl_4[],MATCH(L243,lvl_4[ID],0),MATCH(TEXT(K243,"##0"),lvl_4[#Headers],0)),"Нет")</f>
        <v>Комбинации</v>
      </c>
      <c r="G243" s="11" t="str">
        <f>IFERROR(INDEX(lvl_5[],MATCH(M243,lvl_5[ID],0),MATCH(_xlfn.CONCAT(TEXT(K243,"##0"),"_",TEXT(L243,"##0")),lvl_5[#Headers],0)),"Нет")</f>
        <v>Нет</v>
      </c>
      <c r="H243" s="11" t="str">
        <f>IFERROR(INDEX(lvl_6[],MATCH(N243,lvl_6[ID],0),MATCH(_xlfn.CONCAT(K243,"_",L243,"_",M243),lvl_6[#Headers],0)),"Нет")</f>
        <v>Нет</v>
      </c>
      <c r="I243" s="12">
        <v>1</v>
      </c>
      <c r="J243" s="12">
        <v>2</v>
      </c>
      <c r="K243" s="12">
        <v>2</v>
      </c>
      <c r="L243" s="12">
        <v>2</v>
      </c>
      <c r="M243" s="12">
        <v>0</v>
      </c>
      <c r="N243" s="12">
        <v>0</v>
      </c>
      <c r="O243" s="12">
        <f>COUNTIF($P$2:P243,P243)</f>
        <v>240</v>
      </c>
      <c r="P243" s="12" t="str">
        <f t="shared" si="10"/>
        <v>122020000</v>
      </c>
      <c r="Q243" s="12" t="str">
        <f t="shared" si="11"/>
        <v>1220200000240</v>
      </c>
      <c r="R243" s="20" t="s">
        <v>1200</v>
      </c>
      <c r="S243" s="20" t="s">
        <v>1199</v>
      </c>
      <c r="AB243" s="12" t="s">
        <v>899</v>
      </c>
      <c r="AY243" s="12" t="s">
        <v>910</v>
      </c>
      <c r="AZ243" s="12">
        <v>1</v>
      </c>
      <c r="BA243" s="12" t="s">
        <v>914</v>
      </c>
      <c r="BG243" s="21">
        <v>-1</v>
      </c>
      <c r="BJ243" s="12">
        <v>1</v>
      </c>
    </row>
    <row r="244" spans="1:62" ht="45" x14ac:dyDescent="0.25">
      <c r="A244" s="12">
        <v>1</v>
      </c>
      <c r="B244" s="11" t="str">
        <f t="shared" si="9"/>
        <v>Общий расчет. Ци Мень. Анализ Дворца. Комбинации. Нет. Нет</v>
      </c>
      <c r="C244" s="11" t="str">
        <f>IFERROR(VLOOKUP(I244,lvl_1[],2,FALSE),"Нет")</f>
        <v>Общий расчет</v>
      </c>
      <c r="D244" s="11" t="str">
        <f>IFERROR(VLOOKUP(Rule!J244,lvl_2[],2,FALSE),"Нет")</f>
        <v>Ци Мень</v>
      </c>
      <c r="E244" s="11" t="str">
        <f>IFERROR(VLOOKUP(Rule!K244,lvl_3[],2,FALSE),"Нет")</f>
        <v>Анализ Дворца</v>
      </c>
      <c r="F244" s="11" t="str">
        <f>IFERROR(INDEX(lvl_4[],MATCH(L244,lvl_4[ID],0),MATCH(TEXT(K244,"##0"),lvl_4[#Headers],0)),"Нет")</f>
        <v>Комбинации</v>
      </c>
      <c r="G244" s="11" t="str">
        <f>IFERROR(INDEX(lvl_5[],MATCH(M244,lvl_5[ID],0),MATCH(_xlfn.CONCAT(TEXT(K244,"##0"),"_",TEXT(L244,"##0")),lvl_5[#Headers],0)),"Нет")</f>
        <v>Нет</v>
      </c>
      <c r="H244" s="11" t="str">
        <f>IFERROR(INDEX(lvl_6[],MATCH(N244,lvl_6[ID],0),MATCH(_xlfn.CONCAT(K244,"_",L244,"_",M244),lvl_6[#Headers],0)),"Нет")</f>
        <v>Нет</v>
      </c>
      <c r="I244" s="12">
        <v>1</v>
      </c>
      <c r="J244" s="12">
        <v>2</v>
      </c>
      <c r="K244" s="12">
        <v>2</v>
      </c>
      <c r="L244" s="12">
        <v>2</v>
      </c>
      <c r="M244" s="12">
        <v>0</v>
      </c>
      <c r="N244" s="12">
        <v>0</v>
      </c>
      <c r="O244" s="12">
        <f>COUNTIF($P$2:P244,P244)</f>
        <v>241</v>
      </c>
      <c r="P244" s="12" t="str">
        <f t="shared" si="10"/>
        <v>122020000</v>
      </c>
      <c r="Q244" s="12" t="str">
        <f t="shared" si="11"/>
        <v>1220200000241</v>
      </c>
      <c r="R244" s="20" t="s">
        <v>1200</v>
      </c>
      <c r="S244" s="20" t="s">
        <v>1199</v>
      </c>
      <c r="AB244" s="12" t="s">
        <v>899</v>
      </c>
      <c r="AY244" s="12" t="s">
        <v>910</v>
      </c>
      <c r="AZ244" s="12">
        <v>1</v>
      </c>
      <c r="BA244" s="12" t="s">
        <v>916</v>
      </c>
      <c r="BG244" s="21">
        <v>-1</v>
      </c>
      <c r="BJ244" s="12">
        <v>1</v>
      </c>
    </row>
    <row r="245" spans="1:62" ht="45" x14ac:dyDescent="0.25">
      <c r="A245" s="12">
        <v>1</v>
      </c>
      <c r="B245" s="11" t="str">
        <f t="shared" si="9"/>
        <v>Общий расчет. Ци Мень. Анализ Дворца. Комбинации. Нет. Нет</v>
      </c>
      <c r="C245" s="11" t="str">
        <f>IFERROR(VLOOKUP(I245,lvl_1[],2,FALSE),"Нет")</f>
        <v>Общий расчет</v>
      </c>
      <c r="D245" s="11" t="str">
        <f>IFERROR(VLOOKUP(Rule!J245,lvl_2[],2,FALSE),"Нет")</f>
        <v>Ци Мень</v>
      </c>
      <c r="E245" s="11" t="str">
        <f>IFERROR(VLOOKUP(Rule!K245,lvl_3[],2,FALSE),"Нет")</f>
        <v>Анализ Дворца</v>
      </c>
      <c r="F245" s="11" t="str">
        <f>IFERROR(INDEX(lvl_4[],MATCH(L245,lvl_4[ID],0),MATCH(TEXT(K245,"##0"),lvl_4[#Headers],0)),"Нет")</f>
        <v>Комбинации</v>
      </c>
      <c r="G245" s="11" t="str">
        <f>IFERROR(INDEX(lvl_5[],MATCH(M245,lvl_5[ID],0),MATCH(_xlfn.CONCAT(TEXT(K245,"##0"),"_",TEXT(L245,"##0")),lvl_5[#Headers],0)),"Нет")</f>
        <v>Нет</v>
      </c>
      <c r="H245" s="11" t="str">
        <f>IFERROR(INDEX(lvl_6[],MATCH(N245,lvl_6[ID],0),MATCH(_xlfn.CONCAT(K245,"_",L245,"_",M245),lvl_6[#Headers],0)),"Нет")</f>
        <v>Нет</v>
      </c>
      <c r="I245" s="12">
        <v>1</v>
      </c>
      <c r="J245" s="12">
        <v>2</v>
      </c>
      <c r="K245" s="12">
        <v>2</v>
      </c>
      <c r="L245" s="12">
        <v>2</v>
      </c>
      <c r="M245" s="12">
        <v>0</v>
      </c>
      <c r="N245" s="12">
        <v>0</v>
      </c>
      <c r="O245" s="12">
        <f>COUNTIF($P$2:P245,P245)</f>
        <v>242</v>
      </c>
      <c r="P245" s="12" t="str">
        <f t="shared" si="10"/>
        <v>122020000</v>
      </c>
      <c r="Q245" s="12" t="str">
        <f t="shared" si="11"/>
        <v>1220200000242</v>
      </c>
      <c r="R245" s="20" t="s">
        <v>1201</v>
      </c>
      <c r="S245" s="20" t="s">
        <v>1199</v>
      </c>
      <c r="AI245" s="12" t="s">
        <v>899</v>
      </c>
      <c r="AY245" s="12" t="s">
        <v>910</v>
      </c>
      <c r="AZ245" s="12">
        <v>1</v>
      </c>
      <c r="BA245" s="12" t="s">
        <v>901</v>
      </c>
      <c r="BG245" s="21">
        <v>-1</v>
      </c>
      <c r="BJ245" s="12">
        <v>1</v>
      </c>
    </row>
    <row r="246" spans="1:62" ht="45" x14ac:dyDescent="0.25">
      <c r="A246" s="12">
        <v>1</v>
      </c>
      <c r="B246" s="11" t="str">
        <f t="shared" si="9"/>
        <v>Общий расчет. Ци Мень. Анализ Дворца. Комбинации. Нет. Нет</v>
      </c>
      <c r="C246" s="11" t="str">
        <f>IFERROR(VLOOKUP(I246,lvl_1[],2,FALSE),"Нет")</f>
        <v>Общий расчет</v>
      </c>
      <c r="D246" s="11" t="str">
        <f>IFERROR(VLOOKUP(Rule!J246,lvl_2[],2,FALSE),"Нет")</f>
        <v>Ци Мень</v>
      </c>
      <c r="E246" s="11" t="str">
        <f>IFERROR(VLOOKUP(Rule!K246,lvl_3[],2,FALSE),"Нет")</f>
        <v>Анализ Дворца</v>
      </c>
      <c r="F246" s="11" t="str">
        <f>IFERROR(INDEX(lvl_4[],MATCH(L246,lvl_4[ID],0),MATCH(TEXT(K246,"##0"),lvl_4[#Headers],0)),"Нет")</f>
        <v>Комбинации</v>
      </c>
      <c r="G246" s="11" t="str">
        <f>IFERROR(INDEX(lvl_5[],MATCH(M246,lvl_5[ID],0),MATCH(_xlfn.CONCAT(TEXT(K246,"##0"),"_",TEXT(L246,"##0")),lvl_5[#Headers],0)),"Нет")</f>
        <v>Нет</v>
      </c>
      <c r="H246" s="11" t="str">
        <f>IFERROR(INDEX(lvl_6[],MATCH(N246,lvl_6[ID],0),MATCH(_xlfn.CONCAT(K246,"_",L246,"_",M246),lvl_6[#Headers],0)),"Нет")</f>
        <v>Нет</v>
      </c>
      <c r="I246" s="12">
        <v>1</v>
      </c>
      <c r="J246" s="12">
        <v>2</v>
      </c>
      <c r="K246" s="12">
        <v>2</v>
      </c>
      <c r="L246" s="12">
        <v>2</v>
      </c>
      <c r="M246" s="12">
        <v>0</v>
      </c>
      <c r="N246" s="12">
        <v>0</v>
      </c>
      <c r="O246" s="12">
        <f>COUNTIF($P$2:P246,P246)</f>
        <v>243</v>
      </c>
      <c r="P246" s="12" t="str">
        <f t="shared" si="10"/>
        <v>122020000</v>
      </c>
      <c r="Q246" s="12" t="str">
        <f t="shared" si="11"/>
        <v>1220200000243</v>
      </c>
      <c r="R246" s="20" t="s">
        <v>1201</v>
      </c>
      <c r="S246" s="20" t="s">
        <v>1199</v>
      </c>
      <c r="AI246" s="12" t="s">
        <v>899</v>
      </c>
      <c r="AY246" s="12" t="s">
        <v>910</v>
      </c>
      <c r="AZ246" s="12">
        <v>1</v>
      </c>
      <c r="BA246" s="12" t="s">
        <v>903</v>
      </c>
      <c r="BG246" s="21">
        <v>-1</v>
      </c>
      <c r="BJ246" s="12">
        <v>1</v>
      </c>
    </row>
    <row r="247" spans="1:62" ht="45" x14ac:dyDescent="0.25">
      <c r="A247" s="12">
        <v>1</v>
      </c>
      <c r="B247" s="11" t="str">
        <f t="shared" si="9"/>
        <v>Общий расчет. Ци Мень. Анализ Дворца. Комбинации. Нет. Нет</v>
      </c>
      <c r="C247" s="11" t="str">
        <f>IFERROR(VLOOKUP(I247,lvl_1[],2,FALSE),"Нет")</f>
        <v>Общий расчет</v>
      </c>
      <c r="D247" s="11" t="str">
        <f>IFERROR(VLOOKUP(Rule!J247,lvl_2[],2,FALSE),"Нет")</f>
        <v>Ци Мень</v>
      </c>
      <c r="E247" s="11" t="str">
        <f>IFERROR(VLOOKUP(Rule!K247,lvl_3[],2,FALSE),"Нет")</f>
        <v>Анализ Дворца</v>
      </c>
      <c r="F247" s="11" t="str">
        <f>IFERROR(INDEX(lvl_4[],MATCH(L247,lvl_4[ID],0),MATCH(TEXT(K247,"##0"),lvl_4[#Headers],0)),"Нет")</f>
        <v>Комбинации</v>
      </c>
      <c r="G247" s="11" t="str">
        <f>IFERROR(INDEX(lvl_5[],MATCH(M247,lvl_5[ID],0),MATCH(_xlfn.CONCAT(TEXT(K247,"##0"),"_",TEXT(L247,"##0")),lvl_5[#Headers],0)),"Нет")</f>
        <v>Нет</v>
      </c>
      <c r="H247" s="11" t="str">
        <f>IFERROR(INDEX(lvl_6[],MATCH(N247,lvl_6[ID],0),MATCH(_xlfn.CONCAT(K247,"_",L247,"_",M247),lvl_6[#Headers],0)),"Нет")</f>
        <v>Нет</v>
      </c>
      <c r="I247" s="12">
        <v>1</v>
      </c>
      <c r="J247" s="12">
        <v>2</v>
      </c>
      <c r="K247" s="12">
        <v>2</v>
      </c>
      <c r="L247" s="12">
        <v>2</v>
      </c>
      <c r="M247" s="12">
        <v>0</v>
      </c>
      <c r="N247" s="12">
        <v>0</v>
      </c>
      <c r="O247" s="12">
        <f>COUNTIF($P$2:P247,P247)</f>
        <v>244</v>
      </c>
      <c r="P247" s="12" t="str">
        <f t="shared" si="10"/>
        <v>122020000</v>
      </c>
      <c r="Q247" s="12" t="str">
        <f t="shared" si="11"/>
        <v>1220200000244</v>
      </c>
      <c r="R247" s="20" t="s">
        <v>1201</v>
      </c>
      <c r="S247" s="20" t="s">
        <v>1199</v>
      </c>
      <c r="AI247" s="12" t="s">
        <v>899</v>
      </c>
      <c r="AY247" s="12" t="s">
        <v>910</v>
      </c>
      <c r="AZ247" s="12">
        <v>1</v>
      </c>
      <c r="BA247" s="12" t="s">
        <v>905</v>
      </c>
      <c r="BG247" s="21">
        <v>-1</v>
      </c>
      <c r="BJ247" s="12">
        <v>1</v>
      </c>
    </row>
    <row r="248" spans="1:62" ht="45" x14ac:dyDescent="0.25">
      <c r="A248" s="12">
        <v>1</v>
      </c>
      <c r="B248" s="11" t="str">
        <f t="shared" si="9"/>
        <v>Общий расчет. Ци Мень. Анализ Дворца. Комбинации. Нет. Нет</v>
      </c>
      <c r="C248" s="11" t="str">
        <f>IFERROR(VLOOKUP(I248,lvl_1[],2,FALSE),"Нет")</f>
        <v>Общий расчет</v>
      </c>
      <c r="D248" s="11" t="str">
        <f>IFERROR(VLOOKUP(Rule!J248,lvl_2[],2,FALSE),"Нет")</f>
        <v>Ци Мень</v>
      </c>
      <c r="E248" s="11" t="str">
        <f>IFERROR(VLOOKUP(Rule!K248,lvl_3[],2,FALSE),"Нет")</f>
        <v>Анализ Дворца</v>
      </c>
      <c r="F248" s="11" t="str">
        <f>IFERROR(INDEX(lvl_4[],MATCH(L248,lvl_4[ID],0),MATCH(TEXT(K248,"##0"),lvl_4[#Headers],0)),"Нет")</f>
        <v>Комбинации</v>
      </c>
      <c r="G248" s="11" t="str">
        <f>IFERROR(INDEX(lvl_5[],MATCH(M248,lvl_5[ID],0),MATCH(_xlfn.CONCAT(TEXT(K248,"##0"),"_",TEXT(L248,"##0")),lvl_5[#Headers],0)),"Нет")</f>
        <v>Нет</v>
      </c>
      <c r="H248" s="11" t="str">
        <f>IFERROR(INDEX(lvl_6[],MATCH(N248,lvl_6[ID],0),MATCH(_xlfn.CONCAT(K248,"_",L248,"_",M248),lvl_6[#Headers],0)),"Нет")</f>
        <v>Нет</v>
      </c>
      <c r="I248" s="12">
        <v>1</v>
      </c>
      <c r="J248" s="12">
        <v>2</v>
      </c>
      <c r="K248" s="12">
        <v>2</v>
      </c>
      <c r="L248" s="12">
        <v>2</v>
      </c>
      <c r="M248" s="12">
        <v>0</v>
      </c>
      <c r="N248" s="12">
        <v>0</v>
      </c>
      <c r="O248" s="12">
        <f>COUNTIF($P$2:P248,P248)</f>
        <v>245</v>
      </c>
      <c r="P248" s="12" t="str">
        <f t="shared" si="10"/>
        <v>122020000</v>
      </c>
      <c r="Q248" s="12" t="str">
        <f t="shared" si="11"/>
        <v>1220200000245</v>
      </c>
      <c r="R248" s="20" t="s">
        <v>1201</v>
      </c>
      <c r="S248" s="20" t="s">
        <v>1199</v>
      </c>
      <c r="AI248" s="12" t="s">
        <v>899</v>
      </c>
      <c r="AY248" s="12" t="s">
        <v>910</v>
      </c>
      <c r="AZ248" s="12">
        <v>1</v>
      </c>
      <c r="BA248" s="12" t="s">
        <v>907</v>
      </c>
      <c r="BG248" s="21">
        <v>-1</v>
      </c>
      <c r="BJ248" s="12">
        <v>1</v>
      </c>
    </row>
    <row r="249" spans="1:62" ht="45" x14ac:dyDescent="0.25">
      <c r="A249" s="12">
        <v>1</v>
      </c>
      <c r="B249" s="11" t="str">
        <f t="shared" si="9"/>
        <v>Общий расчет. Ци Мень. Анализ Дворца. Комбинации. Нет. Нет</v>
      </c>
      <c r="C249" s="11" t="str">
        <f>IFERROR(VLOOKUP(I249,lvl_1[],2,FALSE),"Нет")</f>
        <v>Общий расчет</v>
      </c>
      <c r="D249" s="11" t="str">
        <f>IFERROR(VLOOKUP(Rule!J249,lvl_2[],2,FALSE),"Нет")</f>
        <v>Ци Мень</v>
      </c>
      <c r="E249" s="11" t="str">
        <f>IFERROR(VLOOKUP(Rule!K249,lvl_3[],2,FALSE),"Нет")</f>
        <v>Анализ Дворца</v>
      </c>
      <c r="F249" s="11" t="str">
        <f>IFERROR(INDEX(lvl_4[],MATCH(L249,lvl_4[ID],0),MATCH(TEXT(K249,"##0"),lvl_4[#Headers],0)),"Нет")</f>
        <v>Комбинации</v>
      </c>
      <c r="G249" s="11" t="str">
        <f>IFERROR(INDEX(lvl_5[],MATCH(M249,lvl_5[ID],0),MATCH(_xlfn.CONCAT(TEXT(K249,"##0"),"_",TEXT(L249,"##0")),lvl_5[#Headers],0)),"Нет")</f>
        <v>Нет</v>
      </c>
      <c r="H249" s="11" t="str">
        <f>IFERROR(INDEX(lvl_6[],MATCH(N249,lvl_6[ID],0),MATCH(_xlfn.CONCAT(K249,"_",L249,"_",M249),lvl_6[#Headers],0)),"Нет")</f>
        <v>Нет</v>
      </c>
      <c r="I249" s="12">
        <v>1</v>
      </c>
      <c r="J249" s="12">
        <v>2</v>
      </c>
      <c r="K249" s="12">
        <v>2</v>
      </c>
      <c r="L249" s="12">
        <v>2</v>
      </c>
      <c r="M249" s="12">
        <v>0</v>
      </c>
      <c r="N249" s="12">
        <v>0</v>
      </c>
      <c r="O249" s="12">
        <f>COUNTIF($P$2:P249,P249)</f>
        <v>246</v>
      </c>
      <c r="P249" s="12" t="str">
        <f t="shared" si="10"/>
        <v>122020000</v>
      </c>
      <c r="Q249" s="12" t="str">
        <f t="shared" si="11"/>
        <v>1220200000246</v>
      </c>
      <c r="R249" s="20" t="s">
        <v>1201</v>
      </c>
      <c r="S249" s="20" t="s">
        <v>1199</v>
      </c>
      <c r="AI249" s="12" t="s">
        <v>899</v>
      </c>
      <c r="AY249" s="12" t="s">
        <v>910</v>
      </c>
      <c r="AZ249" s="12">
        <v>1</v>
      </c>
      <c r="BA249" s="12" t="s">
        <v>908</v>
      </c>
      <c r="BG249" s="21">
        <v>-1</v>
      </c>
      <c r="BJ249" s="12">
        <v>1</v>
      </c>
    </row>
    <row r="250" spans="1:62" ht="45" x14ac:dyDescent="0.25">
      <c r="A250" s="12">
        <v>1</v>
      </c>
      <c r="B250" s="11" t="str">
        <f t="shared" si="9"/>
        <v>Общий расчет. Ци Мень. Анализ Дворца. Комбинации. Нет. Нет</v>
      </c>
      <c r="C250" s="11" t="str">
        <f>IFERROR(VLOOKUP(I250,lvl_1[],2,FALSE),"Нет")</f>
        <v>Общий расчет</v>
      </c>
      <c r="D250" s="11" t="str">
        <f>IFERROR(VLOOKUP(Rule!J250,lvl_2[],2,FALSE),"Нет")</f>
        <v>Ци Мень</v>
      </c>
      <c r="E250" s="11" t="str">
        <f>IFERROR(VLOOKUP(Rule!K250,lvl_3[],2,FALSE),"Нет")</f>
        <v>Анализ Дворца</v>
      </c>
      <c r="F250" s="11" t="str">
        <f>IFERROR(INDEX(lvl_4[],MATCH(L250,lvl_4[ID],0),MATCH(TEXT(K250,"##0"),lvl_4[#Headers],0)),"Нет")</f>
        <v>Комбинации</v>
      </c>
      <c r="G250" s="11" t="str">
        <f>IFERROR(INDEX(lvl_5[],MATCH(M250,lvl_5[ID],0),MATCH(_xlfn.CONCAT(TEXT(K250,"##0"),"_",TEXT(L250,"##0")),lvl_5[#Headers],0)),"Нет")</f>
        <v>Нет</v>
      </c>
      <c r="H250" s="11" t="str">
        <f>IFERROR(INDEX(lvl_6[],MATCH(N250,lvl_6[ID],0),MATCH(_xlfn.CONCAT(K250,"_",L250,"_",M250),lvl_6[#Headers],0)),"Нет")</f>
        <v>Нет</v>
      </c>
      <c r="I250" s="12">
        <v>1</v>
      </c>
      <c r="J250" s="12">
        <v>2</v>
      </c>
      <c r="K250" s="12">
        <v>2</v>
      </c>
      <c r="L250" s="12">
        <v>2</v>
      </c>
      <c r="M250" s="12">
        <v>0</v>
      </c>
      <c r="N250" s="12">
        <v>0</v>
      </c>
      <c r="O250" s="12">
        <f>COUNTIF($P$2:P250,P250)</f>
        <v>247</v>
      </c>
      <c r="P250" s="12" t="str">
        <f t="shared" si="10"/>
        <v>122020000</v>
      </c>
      <c r="Q250" s="12" t="str">
        <f t="shared" si="11"/>
        <v>1220200000247</v>
      </c>
      <c r="R250" s="20" t="s">
        <v>1201</v>
      </c>
      <c r="S250" s="20" t="s">
        <v>1199</v>
      </c>
      <c r="AI250" s="12" t="s">
        <v>899</v>
      </c>
      <c r="AY250" s="12" t="s">
        <v>910</v>
      </c>
      <c r="AZ250" s="12">
        <v>1</v>
      </c>
      <c r="BA250" s="12" t="s">
        <v>912</v>
      </c>
      <c r="BG250" s="21">
        <v>-1</v>
      </c>
      <c r="BJ250" s="12">
        <v>1</v>
      </c>
    </row>
    <row r="251" spans="1:62" ht="45" x14ac:dyDescent="0.25">
      <c r="A251" s="12">
        <v>1</v>
      </c>
      <c r="B251" s="11" t="str">
        <f t="shared" si="9"/>
        <v>Общий расчет. Ци Мень. Анализ Дворца. Комбинации. Нет. Нет</v>
      </c>
      <c r="C251" s="11" t="str">
        <f>IFERROR(VLOOKUP(I251,lvl_1[],2,FALSE),"Нет")</f>
        <v>Общий расчет</v>
      </c>
      <c r="D251" s="11" t="str">
        <f>IFERROR(VLOOKUP(Rule!J251,lvl_2[],2,FALSE),"Нет")</f>
        <v>Ци Мень</v>
      </c>
      <c r="E251" s="11" t="str">
        <f>IFERROR(VLOOKUP(Rule!K251,lvl_3[],2,FALSE),"Нет")</f>
        <v>Анализ Дворца</v>
      </c>
      <c r="F251" s="11" t="str">
        <f>IFERROR(INDEX(lvl_4[],MATCH(L251,lvl_4[ID],0),MATCH(TEXT(K251,"##0"),lvl_4[#Headers],0)),"Нет")</f>
        <v>Комбинации</v>
      </c>
      <c r="G251" s="11" t="str">
        <f>IFERROR(INDEX(lvl_5[],MATCH(M251,lvl_5[ID],0),MATCH(_xlfn.CONCAT(TEXT(K251,"##0"),"_",TEXT(L251,"##0")),lvl_5[#Headers],0)),"Нет")</f>
        <v>Нет</v>
      </c>
      <c r="H251" s="11" t="str">
        <f>IFERROR(INDEX(lvl_6[],MATCH(N251,lvl_6[ID],0),MATCH(_xlfn.CONCAT(K251,"_",L251,"_",M251),lvl_6[#Headers],0)),"Нет")</f>
        <v>Нет</v>
      </c>
      <c r="I251" s="12">
        <v>1</v>
      </c>
      <c r="J251" s="12">
        <v>2</v>
      </c>
      <c r="K251" s="12">
        <v>2</v>
      </c>
      <c r="L251" s="12">
        <v>2</v>
      </c>
      <c r="M251" s="12">
        <v>0</v>
      </c>
      <c r="N251" s="12">
        <v>0</v>
      </c>
      <c r="O251" s="12">
        <f>COUNTIF($P$2:P251,P251)</f>
        <v>248</v>
      </c>
      <c r="P251" s="12" t="str">
        <f t="shared" si="10"/>
        <v>122020000</v>
      </c>
      <c r="Q251" s="12" t="str">
        <f t="shared" si="11"/>
        <v>1220200000248</v>
      </c>
      <c r="R251" s="20" t="s">
        <v>1201</v>
      </c>
      <c r="S251" s="20" t="s">
        <v>1199</v>
      </c>
      <c r="AI251" s="12" t="s">
        <v>899</v>
      </c>
      <c r="AY251" s="12" t="s">
        <v>910</v>
      </c>
      <c r="AZ251" s="12">
        <v>1</v>
      </c>
      <c r="BA251" s="12" t="s">
        <v>914</v>
      </c>
      <c r="BG251" s="21">
        <v>-1</v>
      </c>
      <c r="BJ251" s="12">
        <v>1</v>
      </c>
    </row>
    <row r="252" spans="1:62" ht="45" x14ac:dyDescent="0.25">
      <c r="A252" s="12">
        <v>1</v>
      </c>
      <c r="B252" s="11" t="str">
        <f t="shared" si="9"/>
        <v>Общий расчет. Ци Мень. Анализ Дворца. Комбинации. Нет. Нет</v>
      </c>
      <c r="C252" s="11" t="str">
        <f>IFERROR(VLOOKUP(I252,lvl_1[],2,FALSE),"Нет")</f>
        <v>Общий расчет</v>
      </c>
      <c r="D252" s="11" t="str">
        <f>IFERROR(VLOOKUP(Rule!J252,lvl_2[],2,FALSE),"Нет")</f>
        <v>Ци Мень</v>
      </c>
      <c r="E252" s="11" t="str">
        <f>IFERROR(VLOOKUP(Rule!K252,lvl_3[],2,FALSE),"Нет")</f>
        <v>Анализ Дворца</v>
      </c>
      <c r="F252" s="11" t="str">
        <f>IFERROR(INDEX(lvl_4[],MATCH(L252,lvl_4[ID],0),MATCH(TEXT(K252,"##0"),lvl_4[#Headers],0)),"Нет")</f>
        <v>Комбинации</v>
      </c>
      <c r="G252" s="11" t="str">
        <f>IFERROR(INDEX(lvl_5[],MATCH(M252,lvl_5[ID],0),MATCH(_xlfn.CONCAT(TEXT(K252,"##0"),"_",TEXT(L252,"##0")),lvl_5[#Headers],0)),"Нет")</f>
        <v>Нет</v>
      </c>
      <c r="H252" s="11" t="str">
        <f>IFERROR(INDEX(lvl_6[],MATCH(N252,lvl_6[ID],0),MATCH(_xlfn.CONCAT(K252,"_",L252,"_",M252),lvl_6[#Headers],0)),"Нет")</f>
        <v>Нет</v>
      </c>
      <c r="I252" s="12">
        <v>1</v>
      </c>
      <c r="J252" s="12">
        <v>2</v>
      </c>
      <c r="K252" s="12">
        <v>2</v>
      </c>
      <c r="L252" s="12">
        <v>2</v>
      </c>
      <c r="M252" s="12">
        <v>0</v>
      </c>
      <c r="N252" s="12">
        <v>0</v>
      </c>
      <c r="O252" s="12">
        <f>COUNTIF($P$2:P252,P252)</f>
        <v>249</v>
      </c>
      <c r="P252" s="12" t="str">
        <f t="shared" si="10"/>
        <v>122020000</v>
      </c>
      <c r="Q252" s="12" t="str">
        <f t="shared" si="11"/>
        <v>1220200000249</v>
      </c>
      <c r="R252" s="20" t="s">
        <v>1201</v>
      </c>
      <c r="S252" s="20" t="s">
        <v>1199</v>
      </c>
      <c r="AI252" s="12" t="s">
        <v>899</v>
      </c>
      <c r="AY252" s="12" t="s">
        <v>910</v>
      </c>
      <c r="AZ252" s="12">
        <v>1</v>
      </c>
      <c r="BA252" s="12" t="s">
        <v>916</v>
      </c>
      <c r="BG252" s="21">
        <v>-1</v>
      </c>
      <c r="BJ252" s="12">
        <v>1</v>
      </c>
    </row>
    <row r="253" spans="1:62" ht="45" x14ac:dyDescent="0.25">
      <c r="A253" s="12">
        <v>1</v>
      </c>
      <c r="B253" s="11" t="str">
        <f t="shared" si="9"/>
        <v>Общий расчет. Ци Мень. Анализ Дворца. Комбинации. Нет. Нет</v>
      </c>
      <c r="C253" s="11" t="str">
        <f>IFERROR(VLOOKUP(I253,lvl_1[],2,FALSE),"Нет")</f>
        <v>Общий расчет</v>
      </c>
      <c r="D253" s="11" t="str">
        <f>IFERROR(VLOOKUP(Rule!J253,lvl_2[],2,FALSE),"Нет")</f>
        <v>Ци Мень</v>
      </c>
      <c r="E253" s="11" t="str">
        <f>IFERROR(VLOOKUP(Rule!K253,lvl_3[],2,FALSE),"Нет")</f>
        <v>Анализ Дворца</v>
      </c>
      <c r="F253" s="11" t="str">
        <f>IFERROR(INDEX(lvl_4[],MATCH(L253,lvl_4[ID],0),MATCH(TEXT(K253,"##0"),lvl_4[#Headers],0)),"Нет")</f>
        <v>Комбинации</v>
      </c>
      <c r="G253" s="11" t="str">
        <f>IFERROR(INDEX(lvl_5[],MATCH(M253,lvl_5[ID],0),MATCH(_xlfn.CONCAT(TEXT(K253,"##0"),"_",TEXT(L253,"##0")),lvl_5[#Headers],0)),"Нет")</f>
        <v>Нет</v>
      </c>
      <c r="H253" s="11" t="str">
        <f>IFERROR(INDEX(lvl_6[],MATCH(N253,lvl_6[ID],0),MATCH(_xlfn.CONCAT(K253,"_",L253,"_",M253),lvl_6[#Headers],0)),"Нет")</f>
        <v>Нет</v>
      </c>
      <c r="I253" s="12">
        <v>1</v>
      </c>
      <c r="J253" s="12">
        <v>2</v>
      </c>
      <c r="K253" s="12">
        <v>2</v>
      </c>
      <c r="L253" s="12">
        <v>2</v>
      </c>
      <c r="M253" s="12">
        <v>0</v>
      </c>
      <c r="N253" s="12">
        <v>0</v>
      </c>
      <c r="O253" s="12">
        <f>COUNTIF($P$2:P253,P253)</f>
        <v>250</v>
      </c>
      <c r="P253" s="12" t="str">
        <f t="shared" si="10"/>
        <v>122020000</v>
      </c>
      <c r="Q253" s="12" t="str">
        <f t="shared" si="11"/>
        <v>1220200000250</v>
      </c>
      <c r="R253" s="20" t="s">
        <v>1202</v>
      </c>
      <c r="S253" s="20" t="s">
        <v>1199</v>
      </c>
      <c r="AP253" s="12" t="s">
        <v>899</v>
      </c>
      <c r="AY253" s="12" t="s">
        <v>910</v>
      </c>
      <c r="AZ253" s="12">
        <v>1</v>
      </c>
      <c r="BA253" s="12" t="s">
        <v>901</v>
      </c>
      <c r="BG253" s="21">
        <v>-1</v>
      </c>
      <c r="BJ253" s="12">
        <v>1</v>
      </c>
    </row>
    <row r="254" spans="1:62" ht="45" x14ac:dyDescent="0.25">
      <c r="A254" s="12">
        <v>1</v>
      </c>
      <c r="B254" s="11" t="str">
        <f t="shared" si="9"/>
        <v>Общий расчет. Ци Мень. Анализ Дворца. Комбинации. Нет. Нет</v>
      </c>
      <c r="C254" s="11" t="str">
        <f>IFERROR(VLOOKUP(I254,lvl_1[],2,FALSE),"Нет")</f>
        <v>Общий расчет</v>
      </c>
      <c r="D254" s="11" t="str">
        <f>IFERROR(VLOOKUP(Rule!J254,lvl_2[],2,FALSE),"Нет")</f>
        <v>Ци Мень</v>
      </c>
      <c r="E254" s="11" t="str">
        <f>IFERROR(VLOOKUP(Rule!K254,lvl_3[],2,FALSE),"Нет")</f>
        <v>Анализ Дворца</v>
      </c>
      <c r="F254" s="11" t="str">
        <f>IFERROR(INDEX(lvl_4[],MATCH(L254,lvl_4[ID],0),MATCH(TEXT(K254,"##0"),lvl_4[#Headers],0)),"Нет")</f>
        <v>Комбинации</v>
      </c>
      <c r="G254" s="11" t="str">
        <f>IFERROR(INDEX(lvl_5[],MATCH(M254,lvl_5[ID],0),MATCH(_xlfn.CONCAT(TEXT(K254,"##0"),"_",TEXT(L254,"##0")),lvl_5[#Headers],0)),"Нет")</f>
        <v>Нет</v>
      </c>
      <c r="H254" s="11" t="str">
        <f>IFERROR(INDEX(lvl_6[],MATCH(N254,lvl_6[ID],0),MATCH(_xlfn.CONCAT(K254,"_",L254,"_",M254),lvl_6[#Headers],0)),"Нет")</f>
        <v>Нет</v>
      </c>
      <c r="I254" s="12">
        <v>1</v>
      </c>
      <c r="J254" s="12">
        <v>2</v>
      </c>
      <c r="K254" s="12">
        <v>2</v>
      </c>
      <c r="L254" s="12">
        <v>2</v>
      </c>
      <c r="M254" s="12">
        <v>0</v>
      </c>
      <c r="N254" s="12">
        <v>0</v>
      </c>
      <c r="O254" s="12">
        <f>COUNTIF($P$2:P254,P254)</f>
        <v>251</v>
      </c>
      <c r="P254" s="12" t="str">
        <f t="shared" si="10"/>
        <v>122020000</v>
      </c>
      <c r="Q254" s="12" t="str">
        <f t="shared" si="11"/>
        <v>1220200000251</v>
      </c>
      <c r="R254" s="20" t="s">
        <v>1202</v>
      </c>
      <c r="S254" s="20" t="s">
        <v>1199</v>
      </c>
      <c r="AP254" s="12" t="s">
        <v>899</v>
      </c>
      <c r="AY254" s="12" t="s">
        <v>910</v>
      </c>
      <c r="AZ254" s="12">
        <v>1</v>
      </c>
      <c r="BA254" s="12" t="s">
        <v>903</v>
      </c>
      <c r="BG254" s="21">
        <v>-1</v>
      </c>
      <c r="BJ254" s="12">
        <v>1</v>
      </c>
    </row>
    <row r="255" spans="1:62" ht="45" x14ac:dyDescent="0.25">
      <c r="A255" s="12">
        <v>1</v>
      </c>
      <c r="B255" s="11" t="str">
        <f t="shared" si="9"/>
        <v>Общий расчет. Ци Мень. Анализ Дворца. Комбинации. Нет. Нет</v>
      </c>
      <c r="C255" s="11" t="str">
        <f>IFERROR(VLOOKUP(I255,lvl_1[],2,FALSE),"Нет")</f>
        <v>Общий расчет</v>
      </c>
      <c r="D255" s="11" t="str">
        <f>IFERROR(VLOOKUP(Rule!J255,lvl_2[],2,FALSE),"Нет")</f>
        <v>Ци Мень</v>
      </c>
      <c r="E255" s="11" t="str">
        <f>IFERROR(VLOOKUP(Rule!K255,lvl_3[],2,FALSE),"Нет")</f>
        <v>Анализ Дворца</v>
      </c>
      <c r="F255" s="11" t="str">
        <f>IFERROR(INDEX(lvl_4[],MATCH(L255,lvl_4[ID],0),MATCH(TEXT(K255,"##0"),lvl_4[#Headers],0)),"Нет")</f>
        <v>Комбинации</v>
      </c>
      <c r="G255" s="11" t="str">
        <f>IFERROR(INDEX(lvl_5[],MATCH(M255,lvl_5[ID],0),MATCH(_xlfn.CONCAT(TEXT(K255,"##0"),"_",TEXT(L255,"##0")),lvl_5[#Headers],0)),"Нет")</f>
        <v>Нет</v>
      </c>
      <c r="H255" s="11" t="str">
        <f>IFERROR(INDEX(lvl_6[],MATCH(N255,lvl_6[ID],0),MATCH(_xlfn.CONCAT(K255,"_",L255,"_",M255),lvl_6[#Headers],0)),"Нет")</f>
        <v>Нет</v>
      </c>
      <c r="I255" s="12">
        <v>1</v>
      </c>
      <c r="J255" s="12">
        <v>2</v>
      </c>
      <c r="K255" s="12">
        <v>2</v>
      </c>
      <c r="L255" s="12">
        <v>2</v>
      </c>
      <c r="M255" s="12">
        <v>0</v>
      </c>
      <c r="N255" s="12">
        <v>0</v>
      </c>
      <c r="O255" s="12">
        <f>COUNTIF($P$2:P255,P255)</f>
        <v>252</v>
      </c>
      <c r="P255" s="12" t="str">
        <f t="shared" si="10"/>
        <v>122020000</v>
      </c>
      <c r="Q255" s="12" t="str">
        <f t="shared" si="11"/>
        <v>1220200000252</v>
      </c>
      <c r="R255" s="20" t="s">
        <v>1202</v>
      </c>
      <c r="S255" s="20" t="s">
        <v>1199</v>
      </c>
      <c r="AP255" s="12" t="s">
        <v>899</v>
      </c>
      <c r="AY255" s="12" t="s">
        <v>910</v>
      </c>
      <c r="AZ255" s="12">
        <v>1</v>
      </c>
      <c r="BA255" s="12" t="s">
        <v>905</v>
      </c>
      <c r="BG255" s="21">
        <v>-1</v>
      </c>
      <c r="BJ255" s="12">
        <v>1</v>
      </c>
    </row>
    <row r="256" spans="1:62" ht="45" x14ac:dyDescent="0.25">
      <c r="A256" s="12">
        <v>1</v>
      </c>
      <c r="B256" s="11" t="str">
        <f t="shared" si="9"/>
        <v>Общий расчет. Ци Мень. Анализ Дворца. Комбинации. Нет. Нет</v>
      </c>
      <c r="C256" s="11" t="str">
        <f>IFERROR(VLOOKUP(I256,lvl_1[],2,FALSE),"Нет")</f>
        <v>Общий расчет</v>
      </c>
      <c r="D256" s="11" t="str">
        <f>IFERROR(VLOOKUP(Rule!J256,lvl_2[],2,FALSE),"Нет")</f>
        <v>Ци Мень</v>
      </c>
      <c r="E256" s="11" t="str">
        <f>IFERROR(VLOOKUP(Rule!K256,lvl_3[],2,FALSE),"Нет")</f>
        <v>Анализ Дворца</v>
      </c>
      <c r="F256" s="11" t="str">
        <f>IFERROR(INDEX(lvl_4[],MATCH(L256,lvl_4[ID],0),MATCH(TEXT(K256,"##0"),lvl_4[#Headers],0)),"Нет")</f>
        <v>Комбинации</v>
      </c>
      <c r="G256" s="11" t="str">
        <f>IFERROR(INDEX(lvl_5[],MATCH(M256,lvl_5[ID],0),MATCH(_xlfn.CONCAT(TEXT(K256,"##0"),"_",TEXT(L256,"##0")),lvl_5[#Headers],0)),"Нет")</f>
        <v>Нет</v>
      </c>
      <c r="H256" s="11" t="str">
        <f>IFERROR(INDEX(lvl_6[],MATCH(N256,lvl_6[ID],0),MATCH(_xlfn.CONCAT(K256,"_",L256,"_",M256),lvl_6[#Headers],0)),"Нет")</f>
        <v>Нет</v>
      </c>
      <c r="I256" s="12">
        <v>1</v>
      </c>
      <c r="J256" s="12">
        <v>2</v>
      </c>
      <c r="K256" s="12">
        <v>2</v>
      </c>
      <c r="L256" s="12">
        <v>2</v>
      </c>
      <c r="M256" s="12">
        <v>0</v>
      </c>
      <c r="N256" s="12">
        <v>0</v>
      </c>
      <c r="O256" s="12">
        <f>COUNTIF($P$2:P256,P256)</f>
        <v>253</v>
      </c>
      <c r="P256" s="12" t="str">
        <f t="shared" si="10"/>
        <v>122020000</v>
      </c>
      <c r="Q256" s="12" t="str">
        <f t="shared" si="11"/>
        <v>1220200000253</v>
      </c>
      <c r="R256" s="20" t="s">
        <v>1202</v>
      </c>
      <c r="S256" s="20" t="s">
        <v>1199</v>
      </c>
      <c r="AP256" s="12" t="s">
        <v>899</v>
      </c>
      <c r="AY256" s="12" t="s">
        <v>910</v>
      </c>
      <c r="AZ256" s="12">
        <v>1</v>
      </c>
      <c r="BA256" s="12" t="s">
        <v>907</v>
      </c>
      <c r="BG256" s="21">
        <v>-1</v>
      </c>
      <c r="BJ256" s="12">
        <v>1</v>
      </c>
    </row>
    <row r="257" spans="1:62" ht="45" x14ac:dyDescent="0.25">
      <c r="A257" s="12">
        <v>1</v>
      </c>
      <c r="B257" s="11" t="str">
        <f t="shared" si="9"/>
        <v>Общий расчет. Ци Мень. Анализ Дворца. Комбинации. Нет. Нет</v>
      </c>
      <c r="C257" s="11" t="str">
        <f>IFERROR(VLOOKUP(I257,lvl_1[],2,FALSE),"Нет")</f>
        <v>Общий расчет</v>
      </c>
      <c r="D257" s="11" t="str">
        <f>IFERROR(VLOOKUP(Rule!J257,lvl_2[],2,FALSE),"Нет")</f>
        <v>Ци Мень</v>
      </c>
      <c r="E257" s="11" t="str">
        <f>IFERROR(VLOOKUP(Rule!K257,lvl_3[],2,FALSE),"Нет")</f>
        <v>Анализ Дворца</v>
      </c>
      <c r="F257" s="11" t="str">
        <f>IFERROR(INDEX(lvl_4[],MATCH(L257,lvl_4[ID],0),MATCH(TEXT(K257,"##0"),lvl_4[#Headers],0)),"Нет")</f>
        <v>Комбинации</v>
      </c>
      <c r="G257" s="11" t="str">
        <f>IFERROR(INDEX(lvl_5[],MATCH(M257,lvl_5[ID],0),MATCH(_xlfn.CONCAT(TEXT(K257,"##0"),"_",TEXT(L257,"##0")),lvl_5[#Headers],0)),"Нет")</f>
        <v>Нет</v>
      </c>
      <c r="H257" s="11" t="str">
        <f>IFERROR(INDEX(lvl_6[],MATCH(N257,lvl_6[ID],0),MATCH(_xlfn.CONCAT(K257,"_",L257,"_",M257),lvl_6[#Headers],0)),"Нет")</f>
        <v>Нет</v>
      </c>
      <c r="I257" s="12">
        <v>1</v>
      </c>
      <c r="J257" s="12">
        <v>2</v>
      </c>
      <c r="K257" s="12">
        <v>2</v>
      </c>
      <c r="L257" s="12">
        <v>2</v>
      </c>
      <c r="M257" s="12">
        <v>0</v>
      </c>
      <c r="N257" s="12">
        <v>0</v>
      </c>
      <c r="O257" s="12">
        <f>COUNTIF($P$2:P257,P257)</f>
        <v>254</v>
      </c>
      <c r="P257" s="12" t="str">
        <f t="shared" si="10"/>
        <v>122020000</v>
      </c>
      <c r="Q257" s="12" t="str">
        <f t="shared" si="11"/>
        <v>1220200000254</v>
      </c>
      <c r="R257" s="20" t="s">
        <v>1202</v>
      </c>
      <c r="S257" s="20" t="s">
        <v>1199</v>
      </c>
      <c r="AP257" s="12" t="s">
        <v>899</v>
      </c>
      <c r="AY257" s="12" t="s">
        <v>910</v>
      </c>
      <c r="AZ257" s="12">
        <v>1</v>
      </c>
      <c r="BA257" s="12" t="s">
        <v>908</v>
      </c>
      <c r="BG257" s="21">
        <v>-1</v>
      </c>
      <c r="BJ257" s="12">
        <v>1</v>
      </c>
    </row>
    <row r="258" spans="1:62" ht="45" x14ac:dyDescent="0.25">
      <c r="A258" s="12">
        <v>1</v>
      </c>
      <c r="B258" s="11" t="str">
        <f t="shared" ref="B258:B321" si="12">_xlfn.CONCAT(C258,". ", D258,". ", E258,". ", F258,". ", G258,". ", H258)</f>
        <v>Общий расчет. Ци Мень. Анализ Дворца. Комбинации. Нет. Нет</v>
      </c>
      <c r="C258" s="11" t="str">
        <f>IFERROR(VLOOKUP(I258,lvl_1[],2,FALSE),"Нет")</f>
        <v>Общий расчет</v>
      </c>
      <c r="D258" s="11" t="str">
        <f>IFERROR(VLOOKUP(Rule!J258,lvl_2[],2,FALSE),"Нет")</f>
        <v>Ци Мень</v>
      </c>
      <c r="E258" s="11" t="str">
        <f>IFERROR(VLOOKUP(Rule!K258,lvl_3[],2,FALSE),"Нет")</f>
        <v>Анализ Дворца</v>
      </c>
      <c r="F258" s="11" t="str">
        <f>IFERROR(INDEX(lvl_4[],MATCH(L258,lvl_4[ID],0),MATCH(TEXT(K258,"##0"),lvl_4[#Headers],0)),"Нет")</f>
        <v>Комбинации</v>
      </c>
      <c r="G258" s="11" t="str">
        <f>IFERROR(INDEX(lvl_5[],MATCH(M258,lvl_5[ID],0),MATCH(_xlfn.CONCAT(TEXT(K258,"##0"),"_",TEXT(L258,"##0")),lvl_5[#Headers],0)),"Нет")</f>
        <v>Нет</v>
      </c>
      <c r="H258" s="11" t="str">
        <f>IFERROR(INDEX(lvl_6[],MATCH(N258,lvl_6[ID],0),MATCH(_xlfn.CONCAT(K258,"_",L258,"_",M258),lvl_6[#Headers],0)),"Нет")</f>
        <v>Нет</v>
      </c>
      <c r="I258" s="12">
        <v>1</v>
      </c>
      <c r="J258" s="12">
        <v>2</v>
      </c>
      <c r="K258" s="12">
        <v>2</v>
      </c>
      <c r="L258" s="12">
        <v>2</v>
      </c>
      <c r="M258" s="12">
        <v>0</v>
      </c>
      <c r="N258" s="12">
        <v>0</v>
      </c>
      <c r="O258" s="12">
        <f>COUNTIF($P$2:P258,P258)</f>
        <v>255</v>
      </c>
      <c r="P258" s="12" t="str">
        <f t="shared" ref="P258:P321" si="13">_xlfn.CONCAT(I258,
J258,
K258,
IF(LEN(L258)=1,_xlfn.CONCAT(0,L258),L258),
IF(LEN(M258)=1,_xlfn.CONCAT(0,M258),M258),
IF(LEN(N258)=1,_xlfn.CONCAT(0,N258),N258))</f>
        <v>122020000</v>
      </c>
      <c r="Q258" s="12" t="str">
        <f t="shared" ref="Q258:Q321" si="14">_xlfn.CONCAT(I258,
J258,
K258,
IF(LEN(L258)=1,_xlfn.CONCAT(0,L258),L258),
IF(LEN(M258)=1,_xlfn.CONCAT(0,M258),M258),
IF(LEN(N258)=1,_xlfn.CONCAT(0,N258),N258),
IF(LEN(O258)=1,_xlfn.CONCAT("000",O258),IF(LEN(O258)=2,_xlfn.CONCAT("00",O258),IF(LEN(O258)=3,_xlfn.CONCAT(0,O258),O258))))</f>
        <v>1220200000255</v>
      </c>
      <c r="R258" s="20" t="s">
        <v>1202</v>
      </c>
      <c r="S258" s="20" t="s">
        <v>1199</v>
      </c>
      <c r="AP258" s="12" t="s">
        <v>899</v>
      </c>
      <c r="AY258" s="12" t="s">
        <v>910</v>
      </c>
      <c r="AZ258" s="12">
        <v>1</v>
      </c>
      <c r="BA258" s="12" t="s">
        <v>912</v>
      </c>
      <c r="BG258" s="21">
        <v>-1</v>
      </c>
      <c r="BJ258" s="12">
        <v>1</v>
      </c>
    </row>
    <row r="259" spans="1:62" ht="45" x14ac:dyDescent="0.25">
      <c r="A259" s="12">
        <v>1</v>
      </c>
      <c r="B259" s="11" t="str">
        <f t="shared" si="12"/>
        <v>Общий расчет. Ци Мень. Анализ Дворца. Комбинации. Нет. Нет</v>
      </c>
      <c r="C259" s="11" t="str">
        <f>IFERROR(VLOOKUP(I259,lvl_1[],2,FALSE),"Нет")</f>
        <v>Общий расчет</v>
      </c>
      <c r="D259" s="11" t="str">
        <f>IFERROR(VLOOKUP(Rule!J259,lvl_2[],2,FALSE),"Нет")</f>
        <v>Ци Мень</v>
      </c>
      <c r="E259" s="11" t="str">
        <f>IFERROR(VLOOKUP(Rule!K259,lvl_3[],2,FALSE),"Нет")</f>
        <v>Анализ Дворца</v>
      </c>
      <c r="F259" s="11" t="str">
        <f>IFERROR(INDEX(lvl_4[],MATCH(L259,lvl_4[ID],0),MATCH(TEXT(K259,"##0"),lvl_4[#Headers],0)),"Нет")</f>
        <v>Комбинации</v>
      </c>
      <c r="G259" s="11" t="str">
        <f>IFERROR(INDEX(lvl_5[],MATCH(M259,lvl_5[ID],0),MATCH(_xlfn.CONCAT(TEXT(K259,"##0"),"_",TEXT(L259,"##0")),lvl_5[#Headers],0)),"Нет")</f>
        <v>Нет</v>
      </c>
      <c r="H259" s="11" t="str">
        <f>IFERROR(INDEX(lvl_6[],MATCH(N259,lvl_6[ID],0),MATCH(_xlfn.CONCAT(K259,"_",L259,"_",M259),lvl_6[#Headers],0)),"Нет")</f>
        <v>Нет</v>
      </c>
      <c r="I259" s="12">
        <v>1</v>
      </c>
      <c r="J259" s="12">
        <v>2</v>
      </c>
      <c r="K259" s="12">
        <v>2</v>
      </c>
      <c r="L259" s="12">
        <v>2</v>
      </c>
      <c r="M259" s="12">
        <v>0</v>
      </c>
      <c r="N259" s="12">
        <v>0</v>
      </c>
      <c r="O259" s="12">
        <f>COUNTIF($P$2:P259,P259)</f>
        <v>256</v>
      </c>
      <c r="P259" s="12" t="str">
        <f t="shared" si="13"/>
        <v>122020000</v>
      </c>
      <c r="Q259" s="12" t="str">
        <f t="shared" si="14"/>
        <v>1220200000256</v>
      </c>
      <c r="R259" s="20" t="s">
        <v>1202</v>
      </c>
      <c r="S259" s="20" t="s">
        <v>1199</v>
      </c>
      <c r="AP259" s="12" t="s">
        <v>899</v>
      </c>
      <c r="AY259" s="12" t="s">
        <v>910</v>
      </c>
      <c r="AZ259" s="12">
        <v>1</v>
      </c>
      <c r="BA259" s="12" t="s">
        <v>914</v>
      </c>
      <c r="BG259" s="21">
        <v>-1</v>
      </c>
      <c r="BJ259" s="12">
        <v>1</v>
      </c>
    </row>
    <row r="260" spans="1:62" ht="45" x14ac:dyDescent="0.25">
      <c r="A260" s="12">
        <v>1</v>
      </c>
      <c r="B260" s="11" t="str">
        <f t="shared" si="12"/>
        <v>Общий расчет. Ци Мень. Анализ Дворца. Комбинации. Нет. Нет</v>
      </c>
      <c r="C260" s="11" t="str">
        <f>IFERROR(VLOOKUP(I260,lvl_1[],2,FALSE),"Нет")</f>
        <v>Общий расчет</v>
      </c>
      <c r="D260" s="11" t="str">
        <f>IFERROR(VLOOKUP(Rule!J260,lvl_2[],2,FALSE),"Нет")</f>
        <v>Ци Мень</v>
      </c>
      <c r="E260" s="11" t="str">
        <f>IFERROR(VLOOKUP(Rule!K260,lvl_3[],2,FALSE),"Нет")</f>
        <v>Анализ Дворца</v>
      </c>
      <c r="F260" s="11" t="str">
        <f>IFERROR(INDEX(lvl_4[],MATCH(L260,lvl_4[ID],0),MATCH(TEXT(K260,"##0"),lvl_4[#Headers],0)),"Нет")</f>
        <v>Комбинации</v>
      </c>
      <c r="G260" s="11" t="str">
        <f>IFERROR(INDEX(lvl_5[],MATCH(M260,lvl_5[ID],0),MATCH(_xlfn.CONCAT(TEXT(K260,"##0"),"_",TEXT(L260,"##0")),lvl_5[#Headers],0)),"Нет")</f>
        <v>Нет</v>
      </c>
      <c r="H260" s="11" t="str">
        <f>IFERROR(INDEX(lvl_6[],MATCH(N260,lvl_6[ID],0),MATCH(_xlfn.CONCAT(K260,"_",L260,"_",M260),lvl_6[#Headers],0)),"Нет")</f>
        <v>Нет</v>
      </c>
      <c r="I260" s="12">
        <v>1</v>
      </c>
      <c r="J260" s="12">
        <v>2</v>
      </c>
      <c r="K260" s="12">
        <v>2</v>
      </c>
      <c r="L260" s="12">
        <v>2</v>
      </c>
      <c r="M260" s="12">
        <v>0</v>
      </c>
      <c r="N260" s="12">
        <v>0</v>
      </c>
      <c r="O260" s="12">
        <f>COUNTIF($P$2:P260,P260)</f>
        <v>257</v>
      </c>
      <c r="P260" s="12" t="str">
        <f t="shared" si="13"/>
        <v>122020000</v>
      </c>
      <c r="Q260" s="12" t="str">
        <f t="shared" si="14"/>
        <v>1220200000257</v>
      </c>
      <c r="R260" s="20" t="s">
        <v>1202</v>
      </c>
      <c r="S260" s="20" t="s">
        <v>1199</v>
      </c>
      <c r="AP260" s="12" t="s">
        <v>899</v>
      </c>
      <c r="AY260" s="12" t="s">
        <v>910</v>
      </c>
      <c r="AZ260" s="12">
        <v>1</v>
      </c>
      <c r="BA260" s="12" t="s">
        <v>916</v>
      </c>
      <c r="BG260" s="21">
        <v>-1</v>
      </c>
      <c r="BJ260" s="12">
        <v>1</v>
      </c>
    </row>
    <row r="261" spans="1:62" ht="45" x14ac:dyDescent="0.25">
      <c r="A261" s="12">
        <v>1</v>
      </c>
      <c r="B261" s="11" t="str">
        <f t="shared" si="12"/>
        <v>Общий расчет. Ци Мень. Анализ Дворца. Комбинации. Нет. Нет</v>
      </c>
      <c r="C261" s="11" t="str">
        <f>IFERROR(VLOOKUP(I261,lvl_1[],2,FALSE),"Нет")</f>
        <v>Общий расчет</v>
      </c>
      <c r="D261" s="11" t="str">
        <f>IFERROR(VLOOKUP(Rule!J261,lvl_2[],2,FALSE),"Нет")</f>
        <v>Ци Мень</v>
      </c>
      <c r="E261" s="11" t="str">
        <f>IFERROR(VLOOKUP(Rule!K261,lvl_3[],2,FALSE),"Нет")</f>
        <v>Анализ Дворца</v>
      </c>
      <c r="F261" s="11" t="str">
        <f>IFERROR(INDEX(lvl_4[],MATCH(L261,lvl_4[ID],0),MATCH(TEXT(K261,"##0"),lvl_4[#Headers],0)),"Нет")</f>
        <v>Комбинации</v>
      </c>
      <c r="G261" s="11" t="str">
        <f>IFERROR(INDEX(lvl_5[],MATCH(M261,lvl_5[ID],0),MATCH(_xlfn.CONCAT(TEXT(K261,"##0"),"_",TEXT(L261,"##0")),lvl_5[#Headers],0)),"Нет")</f>
        <v>Нет</v>
      </c>
      <c r="H261" s="11" t="str">
        <f>IFERROR(INDEX(lvl_6[],MATCH(N261,lvl_6[ID],0),MATCH(_xlfn.CONCAT(K261,"_",L261,"_",M261),lvl_6[#Headers],0)),"Нет")</f>
        <v>Нет</v>
      </c>
      <c r="I261" s="12">
        <v>1</v>
      </c>
      <c r="J261" s="12">
        <v>2</v>
      </c>
      <c r="K261" s="12">
        <v>2</v>
      </c>
      <c r="L261" s="12">
        <v>2</v>
      </c>
      <c r="M261" s="12">
        <v>0</v>
      </c>
      <c r="N261" s="12">
        <v>0</v>
      </c>
      <c r="O261" s="12">
        <f>COUNTIF($P$2:P261,P261)</f>
        <v>258</v>
      </c>
      <c r="P261" s="12" t="str">
        <f t="shared" si="13"/>
        <v>122020000</v>
      </c>
      <c r="Q261" s="12" t="str">
        <f t="shared" si="14"/>
        <v>1220200000258</v>
      </c>
      <c r="R261" s="20" t="s">
        <v>1198</v>
      </c>
      <c r="S261" s="20" t="s">
        <v>1199</v>
      </c>
      <c r="U261" s="12" t="s">
        <v>901</v>
      </c>
      <c r="AY261" s="12" t="s">
        <v>910</v>
      </c>
      <c r="BA261" s="12" t="s">
        <v>901</v>
      </c>
      <c r="BG261" s="21">
        <v>-1</v>
      </c>
      <c r="BJ261" s="12">
        <v>1</v>
      </c>
    </row>
    <row r="262" spans="1:62" ht="45" x14ac:dyDescent="0.25">
      <c r="A262" s="12">
        <v>1</v>
      </c>
      <c r="B262" s="11" t="str">
        <f t="shared" si="12"/>
        <v>Общий расчет. Ци Мень. Анализ Дворца. Комбинации. Нет. Нет</v>
      </c>
      <c r="C262" s="11" t="str">
        <f>IFERROR(VLOOKUP(I262,lvl_1[],2,FALSE),"Нет")</f>
        <v>Общий расчет</v>
      </c>
      <c r="D262" s="11" t="str">
        <f>IFERROR(VLOOKUP(Rule!J262,lvl_2[],2,FALSE),"Нет")</f>
        <v>Ци Мень</v>
      </c>
      <c r="E262" s="11" t="str">
        <f>IFERROR(VLOOKUP(Rule!K262,lvl_3[],2,FALSE),"Нет")</f>
        <v>Анализ Дворца</v>
      </c>
      <c r="F262" s="11" t="str">
        <f>IFERROR(INDEX(lvl_4[],MATCH(L262,lvl_4[ID],0),MATCH(TEXT(K262,"##0"),lvl_4[#Headers],0)),"Нет")</f>
        <v>Комбинации</v>
      </c>
      <c r="G262" s="11" t="str">
        <f>IFERROR(INDEX(lvl_5[],MATCH(M262,lvl_5[ID],0),MATCH(_xlfn.CONCAT(TEXT(K262,"##0"),"_",TEXT(L262,"##0")),lvl_5[#Headers],0)),"Нет")</f>
        <v>Нет</v>
      </c>
      <c r="H262" s="11" t="str">
        <f>IFERROR(INDEX(lvl_6[],MATCH(N262,lvl_6[ID],0),MATCH(_xlfn.CONCAT(K262,"_",L262,"_",M262),lvl_6[#Headers],0)),"Нет")</f>
        <v>Нет</v>
      </c>
      <c r="I262" s="12">
        <v>1</v>
      </c>
      <c r="J262" s="12">
        <v>2</v>
      </c>
      <c r="K262" s="12">
        <v>2</v>
      </c>
      <c r="L262" s="12">
        <v>2</v>
      </c>
      <c r="M262" s="12">
        <v>0</v>
      </c>
      <c r="N262" s="12">
        <v>0</v>
      </c>
      <c r="O262" s="12">
        <f>COUNTIF($P$2:P262,P262)</f>
        <v>259</v>
      </c>
      <c r="P262" s="12" t="str">
        <f t="shared" si="13"/>
        <v>122020000</v>
      </c>
      <c r="Q262" s="12" t="str">
        <f t="shared" si="14"/>
        <v>1220200000259</v>
      </c>
      <c r="R262" s="20" t="s">
        <v>1198</v>
      </c>
      <c r="S262" s="20" t="s">
        <v>1199</v>
      </c>
      <c r="U262" s="12" t="s">
        <v>903</v>
      </c>
      <c r="AY262" s="12" t="s">
        <v>910</v>
      </c>
      <c r="BA262" s="12" t="s">
        <v>903</v>
      </c>
      <c r="BG262" s="21">
        <v>-1</v>
      </c>
      <c r="BJ262" s="12">
        <v>1</v>
      </c>
    </row>
    <row r="263" spans="1:62" ht="45" x14ac:dyDescent="0.25">
      <c r="A263" s="12">
        <v>1</v>
      </c>
      <c r="B263" s="11" t="str">
        <f t="shared" si="12"/>
        <v>Общий расчет. Ци Мень. Анализ Дворца. Комбинации. Нет. Нет</v>
      </c>
      <c r="C263" s="11" t="str">
        <f>IFERROR(VLOOKUP(I263,lvl_1[],2,FALSE),"Нет")</f>
        <v>Общий расчет</v>
      </c>
      <c r="D263" s="11" t="str">
        <f>IFERROR(VLOOKUP(Rule!J263,lvl_2[],2,FALSE),"Нет")</f>
        <v>Ци Мень</v>
      </c>
      <c r="E263" s="11" t="str">
        <f>IFERROR(VLOOKUP(Rule!K263,lvl_3[],2,FALSE),"Нет")</f>
        <v>Анализ Дворца</v>
      </c>
      <c r="F263" s="11" t="str">
        <f>IFERROR(INDEX(lvl_4[],MATCH(L263,lvl_4[ID],0),MATCH(TEXT(K263,"##0"),lvl_4[#Headers],0)),"Нет")</f>
        <v>Комбинации</v>
      </c>
      <c r="G263" s="11" t="str">
        <f>IFERROR(INDEX(lvl_5[],MATCH(M263,lvl_5[ID],0),MATCH(_xlfn.CONCAT(TEXT(K263,"##0"),"_",TEXT(L263,"##0")),lvl_5[#Headers],0)),"Нет")</f>
        <v>Нет</v>
      </c>
      <c r="H263" s="11" t="str">
        <f>IFERROR(INDEX(lvl_6[],MATCH(N263,lvl_6[ID],0),MATCH(_xlfn.CONCAT(K263,"_",L263,"_",M263),lvl_6[#Headers],0)),"Нет")</f>
        <v>Нет</v>
      </c>
      <c r="I263" s="12">
        <v>1</v>
      </c>
      <c r="J263" s="12">
        <v>2</v>
      </c>
      <c r="K263" s="12">
        <v>2</v>
      </c>
      <c r="L263" s="12">
        <v>2</v>
      </c>
      <c r="M263" s="12">
        <v>0</v>
      </c>
      <c r="N263" s="12">
        <v>0</v>
      </c>
      <c r="O263" s="12">
        <f>COUNTIF($P$2:P263,P263)</f>
        <v>260</v>
      </c>
      <c r="P263" s="12" t="str">
        <f t="shared" si="13"/>
        <v>122020000</v>
      </c>
      <c r="Q263" s="12" t="str">
        <f t="shared" si="14"/>
        <v>1220200000260</v>
      </c>
      <c r="R263" s="20" t="s">
        <v>1198</v>
      </c>
      <c r="S263" s="20" t="s">
        <v>1199</v>
      </c>
      <c r="U263" s="12" t="s">
        <v>905</v>
      </c>
      <c r="AY263" s="12" t="s">
        <v>910</v>
      </c>
      <c r="BA263" s="12" t="s">
        <v>905</v>
      </c>
      <c r="BG263" s="21">
        <v>-1</v>
      </c>
      <c r="BJ263" s="12">
        <v>1</v>
      </c>
    </row>
    <row r="264" spans="1:62" ht="45" x14ac:dyDescent="0.25">
      <c r="A264" s="12">
        <v>1</v>
      </c>
      <c r="B264" s="11" t="str">
        <f t="shared" si="12"/>
        <v>Общий расчет. Ци Мень. Анализ Дворца. Комбинации. Нет. Нет</v>
      </c>
      <c r="C264" s="11" t="str">
        <f>IFERROR(VLOOKUP(I264,lvl_1[],2,FALSE),"Нет")</f>
        <v>Общий расчет</v>
      </c>
      <c r="D264" s="11" t="str">
        <f>IFERROR(VLOOKUP(Rule!J264,lvl_2[],2,FALSE),"Нет")</f>
        <v>Ци Мень</v>
      </c>
      <c r="E264" s="11" t="str">
        <f>IFERROR(VLOOKUP(Rule!K264,lvl_3[],2,FALSE),"Нет")</f>
        <v>Анализ Дворца</v>
      </c>
      <c r="F264" s="11" t="str">
        <f>IFERROR(INDEX(lvl_4[],MATCH(L264,lvl_4[ID],0),MATCH(TEXT(K264,"##0"),lvl_4[#Headers],0)),"Нет")</f>
        <v>Комбинации</v>
      </c>
      <c r="G264" s="11" t="str">
        <f>IFERROR(INDEX(lvl_5[],MATCH(M264,lvl_5[ID],0),MATCH(_xlfn.CONCAT(TEXT(K264,"##0"),"_",TEXT(L264,"##0")),lvl_5[#Headers],0)),"Нет")</f>
        <v>Нет</v>
      </c>
      <c r="H264" s="11" t="str">
        <f>IFERROR(INDEX(lvl_6[],MATCH(N264,lvl_6[ID],0),MATCH(_xlfn.CONCAT(K264,"_",L264,"_",M264),lvl_6[#Headers],0)),"Нет")</f>
        <v>Нет</v>
      </c>
      <c r="I264" s="12">
        <v>1</v>
      </c>
      <c r="J264" s="12">
        <v>2</v>
      </c>
      <c r="K264" s="12">
        <v>2</v>
      </c>
      <c r="L264" s="12">
        <v>2</v>
      </c>
      <c r="M264" s="12">
        <v>0</v>
      </c>
      <c r="N264" s="12">
        <v>0</v>
      </c>
      <c r="O264" s="12">
        <f>COUNTIF($P$2:P264,P264)</f>
        <v>261</v>
      </c>
      <c r="P264" s="12" t="str">
        <f t="shared" si="13"/>
        <v>122020000</v>
      </c>
      <c r="Q264" s="12" t="str">
        <f t="shared" si="14"/>
        <v>1220200000261</v>
      </c>
      <c r="R264" s="20" t="s">
        <v>1198</v>
      </c>
      <c r="S264" s="20" t="s">
        <v>1199</v>
      </c>
      <c r="U264" s="12" t="s">
        <v>907</v>
      </c>
      <c r="AY264" s="12" t="s">
        <v>910</v>
      </c>
      <c r="BA264" s="12" t="s">
        <v>907</v>
      </c>
      <c r="BG264" s="21">
        <v>-1</v>
      </c>
      <c r="BJ264" s="12">
        <v>1</v>
      </c>
    </row>
    <row r="265" spans="1:62" ht="45" x14ac:dyDescent="0.25">
      <c r="A265" s="12">
        <v>1</v>
      </c>
      <c r="B265" s="11" t="str">
        <f t="shared" si="12"/>
        <v>Общий расчет. Ци Мень. Анализ Дворца. Комбинации. Нет. Нет</v>
      </c>
      <c r="C265" s="11" t="str">
        <f>IFERROR(VLOOKUP(I265,lvl_1[],2,FALSE),"Нет")</f>
        <v>Общий расчет</v>
      </c>
      <c r="D265" s="11" t="str">
        <f>IFERROR(VLOOKUP(Rule!J265,lvl_2[],2,FALSE),"Нет")</f>
        <v>Ци Мень</v>
      </c>
      <c r="E265" s="11" t="str">
        <f>IFERROR(VLOOKUP(Rule!K265,lvl_3[],2,FALSE),"Нет")</f>
        <v>Анализ Дворца</v>
      </c>
      <c r="F265" s="11" t="str">
        <f>IFERROR(INDEX(lvl_4[],MATCH(L265,lvl_4[ID],0),MATCH(TEXT(K265,"##0"),lvl_4[#Headers],0)),"Нет")</f>
        <v>Комбинации</v>
      </c>
      <c r="G265" s="11" t="str">
        <f>IFERROR(INDEX(lvl_5[],MATCH(M265,lvl_5[ID],0),MATCH(_xlfn.CONCAT(TEXT(K265,"##0"),"_",TEXT(L265,"##0")),lvl_5[#Headers],0)),"Нет")</f>
        <v>Нет</v>
      </c>
      <c r="H265" s="11" t="str">
        <f>IFERROR(INDEX(lvl_6[],MATCH(N265,lvl_6[ID],0),MATCH(_xlfn.CONCAT(K265,"_",L265,"_",M265),lvl_6[#Headers],0)),"Нет")</f>
        <v>Нет</v>
      </c>
      <c r="I265" s="12">
        <v>1</v>
      </c>
      <c r="J265" s="12">
        <v>2</v>
      </c>
      <c r="K265" s="12">
        <v>2</v>
      </c>
      <c r="L265" s="12">
        <v>2</v>
      </c>
      <c r="M265" s="12">
        <v>0</v>
      </c>
      <c r="N265" s="12">
        <v>0</v>
      </c>
      <c r="O265" s="12">
        <f>COUNTIF($P$2:P265,P265)</f>
        <v>262</v>
      </c>
      <c r="P265" s="12" t="str">
        <f t="shared" si="13"/>
        <v>122020000</v>
      </c>
      <c r="Q265" s="12" t="str">
        <f t="shared" si="14"/>
        <v>1220200000262</v>
      </c>
      <c r="R265" s="20" t="s">
        <v>1198</v>
      </c>
      <c r="S265" s="20" t="s">
        <v>1199</v>
      </c>
      <c r="U265" s="12" t="s">
        <v>908</v>
      </c>
      <c r="AY265" s="12" t="s">
        <v>910</v>
      </c>
      <c r="BA265" s="12" t="s">
        <v>908</v>
      </c>
      <c r="BG265" s="21">
        <v>-1</v>
      </c>
      <c r="BJ265" s="12">
        <v>1</v>
      </c>
    </row>
    <row r="266" spans="1:62" ht="45" x14ac:dyDescent="0.25">
      <c r="A266" s="12">
        <v>1</v>
      </c>
      <c r="B266" s="11" t="str">
        <f t="shared" si="12"/>
        <v>Общий расчет. Ци Мень. Анализ Дворца. Комбинации. Нет. Нет</v>
      </c>
      <c r="C266" s="11" t="str">
        <f>IFERROR(VLOOKUP(I266,lvl_1[],2,FALSE),"Нет")</f>
        <v>Общий расчет</v>
      </c>
      <c r="D266" s="11" t="str">
        <f>IFERROR(VLOOKUP(Rule!J266,lvl_2[],2,FALSE),"Нет")</f>
        <v>Ци Мень</v>
      </c>
      <c r="E266" s="11" t="str">
        <f>IFERROR(VLOOKUP(Rule!K266,lvl_3[],2,FALSE),"Нет")</f>
        <v>Анализ Дворца</v>
      </c>
      <c r="F266" s="11" t="str">
        <f>IFERROR(INDEX(lvl_4[],MATCH(L266,lvl_4[ID],0),MATCH(TEXT(K266,"##0"),lvl_4[#Headers],0)),"Нет")</f>
        <v>Комбинации</v>
      </c>
      <c r="G266" s="11" t="str">
        <f>IFERROR(INDEX(lvl_5[],MATCH(M266,lvl_5[ID],0),MATCH(_xlfn.CONCAT(TEXT(K266,"##0"),"_",TEXT(L266,"##0")),lvl_5[#Headers],0)),"Нет")</f>
        <v>Нет</v>
      </c>
      <c r="H266" s="11" t="str">
        <f>IFERROR(INDEX(lvl_6[],MATCH(N266,lvl_6[ID],0),MATCH(_xlfn.CONCAT(K266,"_",L266,"_",M266),lvl_6[#Headers],0)),"Нет")</f>
        <v>Нет</v>
      </c>
      <c r="I266" s="12">
        <v>1</v>
      </c>
      <c r="J266" s="12">
        <v>2</v>
      </c>
      <c r="K266" s="12">
        <v>2</v>
      </c>
      <c r="L266" s="12">
        <v>2</v>
      </c>
      <c r="M266" s="12">
        <v>0</v>
      </c>
      <c r="N266" s="12">
        <v>0</v>
      </c>
      <c r="O266" s="12">
        <f>COUNTIF($P$2:P266,P266)</f>
        <v>263</v>
      </c>
      <c r="P266" s="12" t="str">
        <f t="shared" si="13"/>
        <v>122020000</v>
      </c>
      <c r="Q266" s="12" t="str">
        <f t="shared" si="14"/>
        <v>1220200000263</v>
      </c>
      <c r="R266" s="20" t="s">
        <v>1198</v>
      </c>
      <c r="S266" s="20" t="s">
        <v>1199</v>
      </c>
      <c r="U266" s="12" t="s">
        <v>912</v>
      </c>
      <c r="AY266" s="12" t="s">
        <v>910</v>
      </c>
      <c r="BA266" s="12" t="s">
        <v>912</v>
      </c>
      <c r="BG266" s="21">
        <v>-1</v>
      </c>
      <c r="BJ266" s="12">
        <v>1</v>
      </c>
    </row>
    <row r="267" spans="1:62" ht="45" x14ac:dyDescent="0.25">
      <c r="A267" s="12">
        <v>1</v>
      </c>
      <c r="B267" s="11" t="str">
        <f t="shared" si="12"/>
        <v>Общий расчет. Ци Мень. Анализ Дворца. Комбинации. Нет. Нет</v>
      </c>
      <c r="C267" s="11" t="str">
        <f>IFERROR(VLOOKUP(I267,lvl_1[],2,FALSE),"Нет")</f>
        <v>Общий расчет</v>
      </c>
      <c r="D267" s="11" t="str">
        <f>IFERROR(VLOOKUP(Rule!J267,lvl_2[],2,FALSE),"Нет")</f>
        <v>Ци Мень</v>
      </c>
      <c r="E267" s="11" t="str">
        <f>IFERROR(VLOOKUP(Rule!K267,lvl_3[],2,FALSE),"Нет")</f>
        <v>Анализ Дворца</v>
      </c>
      <c r="F267" s="11" t="str">
        <f>IFERROR(INDEX(lvl_4[],MATCH(L267,lvl_4[ID],0),MATCH(TEXT(K267,"##0"),lvl_4[#Headers],0)),"Нет")</f>
        <v>Комбинации</v>
      </c>
      <c r="G267" s="11" t="str">
        <f>IFERROR(INDEX(lvl_5[],MATCH(M267,lvl_5[ID],0),MATCH(_xlfn.CONCAT(TEXT(K267,"##0"),"_",TEXT(L267,"##0")),lvl_5[#Headers],0)),"Нет")</f>
        <v>Нет</v>
      </c>
      <c r="H267" s="11" t="str">
        <f>IFERROR(INDEX(lvl_6[],MATCH(N267,lvl_6[ID],0),MATCH(_xlfn.CONCAT(K267,"_",L267,"_",M267),lvl_6[#Headers],0)),"Нет")</f>
        <v>Нет</v>
      </c>
      <c r="I267" s="12">
        <v>1</v>
      </c>
      <c r="J267" s="12">
        <v>2</v>
      </c>
      <c r="K267" s="12">
        <v>2</v>
      </c>
      <c r="L267" s="12">
        <v>2</v>
      </c>
      <c r="M267" s="12">
        <v>0</v>
      </c>
      <c r="N267" s="12">
        <v>0</v>
      </c>
      <c r="O267" s="12">
        <f>COUNTIF($P$2:P267,P267)</f>
        <v>264</v>
      </c>
      <c r="P267" s="12" t="str">
        <f t="shared" si="13"/>
        <v>122020000</v>
      </c>
      <c r="Q267" s="12" t="str">
        <f t="shared" si="14"/>
        <v>1220200000264</v>
      </c>
      <c r="R267" s="20" t="s">
        <v>1198</v>
      </c>
      <c r="S267" s="20" t="s">
        <v>1199</v>
      </c>
      <c r="U267" s="12" t="s">
        <v>914</v>
      </c>
      <c r="AY267" s="12" t="s">
        <v>910</v>
      </c>
      <c r="BA267" s="12" t="s">
        <v>914</v>
      </c>
      <c r="BG267" s="21">
        <v>-1</v>
      </c>
      <c r="BJ267" s="12">
        <v>1</v>
      </c>
    </row>
    <row r="268" spans="1:62" ht="45" x14ac:dyDescent="0.25">
      <c r="A268" s="12">
        <v>1</v>
      </c>
      <c r="B268" s="11" t="str">
        <f t="shared" si="12"/>
        <v>Общий расчет. Ци Мень. Анализ Дворца. Комбинации. Нет. Нет</v>
      </c>
      <c r="C268" s="11" t="str">
        <f>IFERROR(VLOOKUP(I268,lvl_1[],2,FALSE),"Нет")</f>
        <v>Общий расчет</v>
      </c>
      <c r="D268" s="11" t="str">
        <f>IFERROR(VLOOKUP(Rule!J268,lvl_2[],2,FALSE),"Нет")</f>
        <v>Ци Мень</v>
      </c>
      <c r="E268" s="11" t="str">
        <f>IFERROR(VLOOKUP(Rule!K268,lvl_3[],2,FALSE),"Нет")</f>
        <v>Анализ Дворца</v>
      </c>
      <c r="F268" s="11" t="str">
        <f>IFERROR(INDEX(lvl_4[],MATCH(L268,lvl_4[ID],0),MATCH(TEXT(K268,"##0"),lvl_4[#Headers],0)),"Нет")</f>
        <v>Комбинации</v>
      </c>
      <c r="G268" s="11" t="str">
        <f>IFERROR(INDEX(lvl_5[],MATCH(M268,lvl_5[ID],0),MATCH(_xlfn.CONCAT(TEXT(K268,"##0"),"_",TEXT(L268,"##0")),lvl_5[#Headers],0)),"Нет")</f>
        <v>Нет</v>
      </c>
      <c r="H268" s="11" t="str">
        <f>IFERROR(INDEX(lvl_6[],MATCH(N268,lvl_6[ID],0),MATCH(_xlfn.CONCAT(K268,"_",L268,"_",M268),lvl_6[#Headers],0)),"Нет")</f>
        <v>Нет</v>
      </c>
      <c r="I268" s="12">
        <v>1</v>
      </c>
      <c r="J268" s="12">
        <v>2</v>
      </c>
      <c r="K268" s="12">
        <v>2</v>
      </c>
      <c r="L268" s="12">
        <v>2</v>
      </c>
      <c r="M268" s="12">
        <v>0</v>
      </c>
      <c r="N268" s="12">
        <v>0</v>
      </c>
      <c r="O268" s="12">
        <f>COUNTIF($P$2:P268,P268)</f>
        <v>265</v>
      </c>
      <c r="P268" s="12" t="str">
        <f t="shared" si="13"/>
        <v>122020000</v>
      </c>
      <c r="Q268" s="12" t="str">
        <f t="shared" si="14"/>
        <v>1220200000265</v>
      </c>
      <c r="R268" s="20" t="s">
        <v>1198</v>
      </c>
      <c r="S268" s="20" t="s">
        <v>1199</v>
      </c>
      <c r="U268" s="12" t="s">
        <v>916</v>
      </c>
      <c r="AY268" s="12" t="s">
        <v>910</v>
      </c>
      <c r="BA268" s="12" t="s">
        <v>916</v>
      </c>
      <c r="BG268" s="21">
        <v>-1</v>
      </c>
      <c r="BJ268" s="12">
        <v>1</v>
      </c>
    </row>
    <row r="269" spans="1:62" ht="45" x14ac:dyDescent="0.25">
      <c r="A269" s="12">
        <v>1</v>
      </c>
      <c r="B269" s="11" t="str">
        <f t="shared" si="12"/>
        <v>Общий расчет. Ци Мень. Анализ Дворца. Комбинации. Нет. Нет</v>
      </c>
      <c r="C269" s="11" t="str">
        <f>IFERROR(VLOOKUP(I269,lvl_1[],2,FALSE),"Нет")</f>
        <v>Общий расчет</v>
      </c>
      <c r="D269" s="11" t="str">
        <f>IFERROR(VLOOKUP(Rule!J269,lvl_2[],2,FALSE),"Нет")</f>
        <v>Ци Мень</v>
      </c>
      <c r="E269" s="11" t="str">
        <f>IFERROR(VLOOKUP(Rule!K269,lvl_3[],2,FALSE),"Нет")</f>
        <v>Анализ Дворца</v>
      </c>
      <c r="F269" s="11" t="str">
        <f>IFERROR(INDEX(lvl_4[],MATCH(L269,lvl_4[ID],0),MATCH(TEXT(K269,"##0"),lvl_4[#Headers],0)),"Нет")</f>
        <v>Комбинации</v>
      </c>
      <c r="G269" s="11" t="str">
        <f>IFERROR(INDEX(lvl_5[],MATCH(M269,lvl_5[ID],0),MATCH(_xlfn.CONCAT(TEXT(K269,"##0"),"_",TEXT(L269,"##0")),lvl_5[#Headers],0)),"Нет")</f>
        <v>Нет</v>
      </c>
      <c r="H269" s="11" t="str">
        <f>IFERROR(INDEX(lvl_6[],MATCH(N269,lvl_6[ID],0),MATCH(_xlfn.CONCAT(K269,"_",L269,"_",M269),lvl_6[#Headers],0)),"Нет")</f>
        <v>Нет</v>
      </c>
      <c r="I269" s="12">
        <v>1</v>
      </c>
      <c r="J269" s="12">
        <v>2</v>
      </c>
      <c r="K269" s="12">
        <v>2</v>
      </c>
      <c r="L269" s="12">
        <v>2</v>
      </c>
      <c r="M269" s="12">
        <v>0</v>
      </c>
      <c r="N269" s="12">
        <v>0</v>
      </c>
      <c r="O269" s="12">
        <f>COUNTIF($P$2:P269,P269)</f>
        <v>266</v>
      </c>
      <c r="P269" s="12" t="str">
        <f t="shared" si="13"/>
        <v>122020000</v>
      </c>
      <c r="Q269" s="12" t="str">
        <f t="shared" si="14"/>
        <v>1220200000266</v>
      </c>
      <c r="R269" s="20" t="s">
        <v>1200</v>
      </c>
      <c r="S269" s="20" t="s">
        <v>1199</v>
      </c>
      <c r="AB269" s="12" t="s">
        <v>901</v>
      </c>
      <c r="AY269" s="12" t="s">
        <v>910</v>
      </c>
      <c r="BA269" s="12" t="s">
        <v>901</v>
      </c>
      <c r="BG269" s="21">
        <v>-1</v>
      </c>
      <c r="BJ269" s="12">
        <v>1</v>
      </c>
    </row>
    <row r="270" spans="1:62" ht="45" x14ac:dyDescent="0.25">
      <c r="A270" s="12">
        <v>1</v>
      </c>
      <c r="B270" s="11" t="str">
        <f t="shared" si="12"/>
        <v>Общий расчет. Ци Мень. Анализ Дворца. Комбинации. Нет. Нет</v>
      </c>
      <c r="C270" s="11" t="str">
        <f>IFERROR(VLOOKUP(I270,lvl_1[],2,FALSE),"Нет")</f>
        <v>Общий расчет</v>
      </c>
      <c r="D270" s="11" t="str">
        <f>IFERROR(VLOOKUP(Rule!J270,lvl_2[],2,FALSE),"Нет")</f>
        <v>Ци Мень</v>
      </c>
      <c r="E270" s="11" t="str">
        <f>IFERROR(VLOOKUP(Rule!K270,lvl_3[],2,FALSE),"Нет")</f>
        <v>Анализ Дворца</v>
      </c>
      <c r="F270" s="11" t="str">
        <f>IFERROR(INDEX(lvl_4[],MATCH(L270,lvl_4[ID],0),MATCH(TEXT(K270,"##0"),lvl_4[#Headers],0)),"Нет")</f>
        <v>Комбинации</v>
      </c>
      <c r="G270" s="11" t="str">
        <f>IFERROR(INDEX(lvl_5[],MATCH(M270,lvl_5[ID],0),MATCH(_xlfn.CONCAT(TEXT(K270,"##0"),"_",TEXT(L270,"##0")),lvl_5[#Headers],0)),"Нет")</f>
        <v>Нет</v>
      </c>
      <c r="H270" s="11" t="str">
        <f>IFERROR(INDEX(lvl_6[],MATCH(N270,lvl_6[ID],0),MATCH(_xlfn.CONCAT(K270,"_",L270,"_",M270),lvl_6[#Headers],0)),"Нет")</f>
        <v>Нет</v>
      </c>
      <c r="I270" s="12">
        <v>1</v>
      </c>
      <c r="J270" s="12">
        <v>2</v>
      </c>
      <c r="K270" s="12">
        <v>2</v>
      </c>
      <c r="L270" s="12">
        <v>2</v>
      </c>
      <c r="M270" s="12">
        <v>0</v>
      </c>
      <c r="N270" s="12">
        <v>0</v>
      </c>
      <c r="O270" s="12">
        <f>COUNTIF($P$2:P270,P270)</f>
        <v>267</v>
      </c>
      <c r="P270" s="12" t="str">
        <f t="shared" si="13"/>
        <v>122020000</v>
      </c>
      <c r="Q270" s="12" t="str">
        <f t="shared" si="14"/>
        <v>1220200000267</v>
      </c>
      <c r="R270" s="20" t="s">
        <v>1200</v>
      </c>
      <c r="S270" s="20" t="s">
        <v>1199</v>
      </c>
      <c r="AB270" s="12" t="s">
        <v>903</v>
      </c>
      <c r="AY270" s="12" t="s">
        <v>910</v>
      </c>
      <c r="BA270" s="12" t="s">
        <v>903</v>
      </c>
      <c r="BG270" s="21">
        <v>-1</v>
      </c>
      <c r="BJ270" s="12">
        <v>1</v>
      </c>
    </row>
    <row r="271" spans="1:62" ht="45" x14ac:dyDescent="0.25">
      <c r="A271" s="12">
        <v>1</v>
      </c>
      <c r="B271" s="11" t="str">
        <f t="shared" si="12"/>
        <v>Общий расчет. Ци Мень. Анализ Дворца. Комбинации. Нет. Нет</v>
      </c>
      <c r="C271" s="11" t="str">
        <f>IFERROR(VLOOKUP(I271,lvl_1[],2,FALSE),"Нет")</f>
        <v>Общий расчет</v>
      </c>
      <c r="D271" s="11" t="str">
        <f>IFERROR(VLOOKUP(Rule!J271,lvl_2[],2,FALSE),"Нет")</f>
        <v>Ци Мень</v>
      </c>
      <c r="E271" s="11" t="str">
        <f>IFERROR(VLOOKUP(Rule!K271,lvl_3[],2,FALSE),"Нет")</f>
        <v>Анализ Дворца</v>
      </c>
      <c r="F271" s="11" t="str">
        <f>IFERROR(INDEX(lvl_4[],MATCH(L271,lvl_4[ID],0),MATCH(TEXT(K271,"##0"),lvl_4[#Headers],0)),"Нет")</f>
        <v>Комбинации</v>
      </c>
      <c r="G271" s="11" t="str">
        <f>IFERROR(INDEX(lvl_5[],MATCH(M271,lvl_5[ID],0),MATCH(_xlfn.CONCAT(TEXT(K271,"##0"),"_",TEXT(L271,"##0")),lvl_5[#Headers],0)),"Нет")</f>
        <v>Нет</v>
      </c>
      <c r="H271" s="11" t="str">
        <f>IFERROR(INDEX(lvl_6[],MATCH(N271,lvl_6[ID],0),MATCH(_xlfn.CONCAT(K271,"_",L271,"_",M271),lvl_6[#Headers],0)),"Нет")</f>
        <v>Нет</v>
      </c>
      <c r="I271" s="12">
        <v>1</v>
      </c>
      <c r="J271" s="12">
        <v>2</v>
      </c>
      <c r="K271" s="12">
        <v>2</v>
      </c>
      <c r="L271" s="12">
        <v>2</v>
      </c>
      <c r="M271" s="12">
        <v>0</v>
      </c>
      <c r="N271" s="12">
        <v>0</v>
      </c>
      <c r="O271" s="12">
        <f>COUNTIF($P$2:P271,P271)</f>
        <v>268</v>
      </c>
      <c r="P271" s="12" t="str">
        <f t="shared" si="13"/>
        <v>122020000</v>
      </c>
      <c r="Q271" s="12" t="str">
        <f t="shared" si="14"/>
        <v>1220200000268</v>
      </c>
      <c r="R271" s="20" t="s">
        <v>1200</v>
      </c>
      <c r="S271" s="20" t="s">
        <v>1199</v>
      </c>
      <c r="AB271" s="12" t="s">
        <v>905</v>
      </c>
      <c r="AY271" s="12" t="s">
        <v>910</v>
      </c>
      <c r="BA271" s="12" t="s">
        <v>905</v>
      </c>
      <c r="BG271" s="21">
        <v>-1</v>
      </c>
      <c r="BJ271" s="12">
        <v>1</v>
      </c>
    </row>
    <row r="272" spans="1:62" ht="45" x14ac:dyDescent="0.25">
      <c r="A272" s="12">
        <v>1</v>
      </c>
      <c r="B272" s="11" t="str">
        <f t="shared" si="12"/>
        <v>Общий расчет. Ци Мень. Анализ Дворца. Комбинации. Нет. Нет</v>
      </c>
      <c r="C272" s="11" t="str">
        <f>IFERROR(VLOOKUP(I272,lvl_1[],2,FALSE),"Нет")</f>
        <v>Общий расчет</v>
      </c>
      <c r="D272" s="11" t="str">
        <f>IFERROR(VLOOKUP(Rule!J272,lvl_2[],2,FALSE),"Нет")</f>
        <v>Ци Мень</v>
      </c>
      <c r="E272" s="11" t="str">
        <f>IFERROR(VLOOKUP(Rule!K272,lvl_3[],2,FALSE),"Нет")</f>
        <v>Анализ Дворца</v>
      </c>
      <c r="F272" s="11" t="str">
        <f>IFERROR(INDEX(lvl_4[],MATCH(L272,lvl_4[ID],0),MATCH(TEXT(K272,"##0"),lvl_4[#Headers],0)),"Нет")</f>
        <v>Комбинации</v>
      </c>
      <c r="G272" s="11" t="str">
        <f>IFERROR(INDEX(lvl_5[],MATCH(M272,lvl_5[ID],0),MATCH(_xlfn.CONCAT(TEXT(K272,"##0"),"_",TEXT(L272,"##0")),lvl_5[#Headers],0)),"Нет")</f>
        <v>Нет</v>
      </c>
      <c r="H272" s="11" t="str">
        <f>IFERROR(INDEX(lvl_6[],MATCH(N272,lvl_6[ID],0),MATCH(_xlfn.CONCAT(K272,"_",L272,"_",M272),lvl_6[#Headers],0)),"Нет")</f>
        <v>Нет</v>
      </c>
      <c r="I272" s="12">
        <v>1</v>
      </c>
      <c r="J272" s="12">
        <v>2</v>
      </c>
      <c r="K272" s="12">
        <v>2</v>
      </c>
      <c r="L272" s="12">
        <v>2</v>
      </c>
      <c r="M272" s="12">
        <v>0</v>
      </c>
      <c r="N272" s="12">
        <v>0</v>
      </c>
      <c r="O272" s="12">
        <f>COUNTIF($P$2:P272,P272)</f>
        <v>269</v>
      </c>
      <c r="P272" s="12" t="str">
        <f t="shared" si="13"/>
        <v>122020000</v>
      </c>
      <c r="Q272" s="12" t="str">
        <f t="shared" si="14"/>
        <v>1220200000269</v>
      </c>
      <c r="R272" s="20" t="s">
        <v>1200</v>
      </c>
      <c r="S272" s="20" t="s">
        <v>1199</v>
      </c>
      <c r="AB272" s="12" t="s">
        <v>907</v>
      </c>
      <c r="AY272" s="12" t="s">
        <v>910</v>
      </c>
      <c r="BA272" s="12" t="s">
        <v>907</v>
      </c>
      <c r="BG272" s="21">
        <v>-1</v>
      </c>
      <c r="BJ272" s="12">
        <v>1</v>
      </c>
    </row>
    <row r="273" spans="1:62" ht="45" x14ac:dyDescent="0.25">
      <c r="A273" s="12">
        <v>1</v>
      </c>
      <c r="B273" s="11" t="str">
        <f t="shared" si="12"/>
        <v>Общий расчет. Ци Мень. Анализ Дворца. Комбинации. Нет. Нет</v>
      </c>
      <c r="C273" s="11" t="str">
        <f>IFERROR(VLOOKUP(I273,lvl_1[],2,FALSE),"Нет")</f>
        <v>Общий расчет</v>
      </c>
      <c r="D273" s="11" t="str">
        <f>IFERROR(VLOOKUP(Rule!J273,lvl_2[],2,FALSE),"Нет")</f>
        <v>Ци Мень</v>
      </c>
      <c r="E273" s="11" t="str">
        <f>IFERROR(VLOOKUP(Rule!K273,lvl_3[],2,FALSE),"Нет")</f>
        <v>Анализ Дворца</v>
      </c>
      <c r="F273" s="11" t="str">
        <f>IFERROR(INDEX(lvl_4[],MATCH(L273,lvl_4[ID],0),MATCH(TEXT(K273,"##0"),lvl_4[#Headers],0)),"Нет")</f>
        <v>Комбинации</v>
      </c>
      <c r="G273" s="11" t="str">
        <f>IFERROR(INDEX(lvl_5[],MATCH(M273,lvl_5[ID],0),MATCH(_xlfn.CONCAT(TEXT(K273,"##0"),"_",TEXT(L273,"##0")),lvl_5[#Headers],0)),"Нет")</f>
        <v>Нет</v>
      </c>
      <c r="H273" s="11" t="str">
        <f>IFERROR(INDEX(lvl_6[],MATCH(N273,lvl_6[ID],0),MATCH(_xlfn.CONCAT(K273,"_",L273,"_",M273),lvl_6[#Headers],0)),"Нет")</f>
        <v>Нет</v>
      </c>
      <c r="I273" s="12">
        <v>1</v>
      </c>
      <c r="J273" s="12">
        <v>2</v>
      </c>
      <c r="K273" s="12">
        <v>2</v>
      </c>
      <c r="L273" s="12">
        <v>2</v>
      </c>
      <c r="M273" s="12">
        <v>0</v>
      </c>
      <c r="N273" s="12">
        <v>0</v>
      </c>
      <c r="O273" s="12">
        <f>COUNTIF($P$2:P273,P273)</f>
        <v>270</v>
      </c>
      <c r="P273" s="12" t="str">
        <f t="shared" si="13"/>
        <v>122020000</v>
      </c>
      <c r="Q273" s="12" t="str">
        <f t="shared" si="14"/>
        <v>1220200000270</v>
      </c>
      <c r="R273" s="20" t="s">
        <v>1200</v>
      </c>
      <c r="S273" s="20" t="s">
        <v>1199</v>
      </c>
      <c r="AB273" s="12" t="s">
        <v>908</v>
      </c>
      <c r="AY273" s="12" t="s">
        <v>910</v>
      </c>
      <c r="BA273" s="12" t="s">
        <v>908</v>
      </c>
      <c r="BG273" s="21">
        <v>-1</v>
      </c>
      <c r="BJ273" s="12">
        <v>1</v>
      </c>
    </row>
    <row r="274" spans="1:62" ht="45" x14ac:dyDescent="0.25">
      <c r="A274" s="12">
        <v>1</v>
      </c>
      <c r="B274" s="11" t="str">
        <f t="shared" si="12"/>
        <v>Общий расчет. Ци Мень. Анализ Дворца. Комбинации. Нет. Нет</v>
      </c>
      <c r="C274" s="11" t="str">
        <f>IFERROR(VLOOKUP(I274,lvl_1[],2,FALSE),"Нет")</f>
        <v>Общий расчет</v>
      </c>
      <c r="D274" s="11" t="str">
        <f>IFERROR(VLOOKUP(Rule!J274,lvl_2[],2,FALSE),"Нет")</f>
        <v>Ци Мень</v>
      </c>
      <c r="E274" s="11" t="str">
        <f>IFERROR(VLOOKUP(Rule!K274,lvl_3[],2,FALSE),"Нет")</f>
        <v>Анализ Дворца</v>
      </c>
      <c r="F274" s="11" t="str">
        <f>IFERROR(INDEX(lvl_4[],MATCH(L274,lvl_4[ID],0),MATCH(TEXT(K274,"##0"),lvl_4[#Headers],0)),"Нет")</f>
        <v>Комбинации</v>
      </c>
      <c r="G274" s="11" t="str">
        <f>IFERROR(INDEX(lvl_5[],MATCH(M274,lvl_5[ID],0),MATCH(_xlfn.CONCAT(TEXT(K274,"##0"),"_",TEXT(L274,"##0")),lvl_5[#Headers],0)),"Нет")</f>
        <v>Нет</v>
      </c>
      <c r="H274" s="11" t="str">
        <f>IFERROR(INDEX(lvl_6[],MATCH(N274,lvl_6[ID],0),MATCH(_xlfn.CONCAT(K274,"_",L274,"_",M274),lvl_6[#Headers],0)),"Нет")</f>
        <v>Нет</v>
      </c>
      <c r="I274" s="12">
        <v>1</v>
      </c>
      <c r="J274" s="12">
        <v>2</v>
      </c>
      <c r="K274" s="12">
        <v>2</v>
      </c>
      <c r="L274" s="12">
        <v>2</v>
      </c>
      <c r="M274" s="12">
        <v>0</v>
      </c>
      <c r="N274" s="12">
        <v>0</v>
      </c>
      <c r="O274" s="12">
        <f>COUNTIF($P$2:P274,P274)</f>
        <v>271</v>
      </c>
      <c r="P274" s="12" t="str">
        <f t="shared" si="13"/>
        <v>122020000</v>
      </c>
      <c r="Q274" s="12" t="str">
        <f t="shared" si="14"/>
        <v>1220200000271</v>
      </c>
      <c r="R274" s="20" t="s">
        <v>1200</v>
      </c>
      <c r="S274" s="20" t="s">
        <v>1199</v>
      </c>
      <c r="AB274" s="12" t="s">
        <v>912</v>
      </c>
      <c r="AY274" s="12" t="s">
        <v>910</v>
      </c>
      <c r="BA274" s="12" t="s">
        <v>912</v>
      </c>
      <c r="BG274" s="21">
        <v>-1</v>
      </c>
      <c r="BJ274" s="12">
        <v>1</v>
      </c>
    </row>
    <row r="275" spans="1:62" ht="45" x14ac:dyDescent="0.25">
      <c r="A275" s="12">
        <v>1</v>
      </c>
      <c r="B275" s="11" t="str">
        <f t="shared" si="12"/>
        <v>Общий расчет. Ци Мень. Анализ Дворца. Комбинации. Нет. Нет</v>
      </c>
      <c r="C275" s="11" t="str">
        <f>IFERROR(VLOOKUP(I275,lvl_1[],2,FALSE),"Нет")</f>
        <v>Общий расчет</v>
      </c>
      <c r="D275" s="11" t="str">
        <f>IFERROR(VLOOKUP(Rule!J275,lvl_2[],2,FALSE),"Нет")</f>
        <v>Ци Мень</v>
      </c>
      <c r="E275" s="11" t="str">
        <f>IFERROR(VLOOKUP(Rule!K275,lvl_3[],2,FALSE),"Нет")</f>
        <v>Анализ Дворца</v>
      </c>
      <c r="F275" s="11" t="str">
        <f>IFERROR(INDEX(lvl_4[],MATCH(L275,lvl_4[ID],0),MATCH(TEXT(K275,"##0"),lvl_4[#Headers],0)),"Нет")</f>
        <v>Комбинации</v>
      </c>
      <c r="G275" s="11" t="str">
        <f>IFERROR(INDEX(lvl_5[],MATCH(M275,lvl_5[ID],0),MATCH(_xlfn.CONCAT(TEXT(K275,"##0"),"_",TEXT(L275,"##0")),lvl_5[#Headers],0)),"Нет")</f>
        <v>Нет</v>
      </c>
      <c r="H275" s="11" t="str">
        <f>IFERROR(INDEX(lvl_6[],MATCH(N275,lvl_6[ID],0),MATCH(_xlfn.CONCAT(K275,"_",L275,"_",M275),lvl_6[#Headers],0)),"Нет")</f>
        <v>Нет</v>
      </c>
      <c r="I275" s="12">
        <v>1</v>
      </c>
      <c r="J275" s="12">
        <v>2</v>
      </c>
      <c r="K275" s="12">
        <v>2</v>
      </c>
      <c r="L275" s="12">
        <v>2</v>
      </c>
      <c r="M275" s="12">
        <v>0</v>
      </c>
      <c r="N275" s="12">
        <v>0</v>
      </c>
      <c r="O275" s="12">
        <f>COUNTIF($P$2:P275,P275)</f>
        <v>272</v>
      </c>
      <c r="P275" s="12" t="str">
        <f t="shared" si="13"/>
        <v>122020000</v>
      </c>
      <c r="Q275" s="12" t="str">
        <f t="shared" si="14"/>
        <v>1220200000272</v>
      </c>
      <c r="R275" s="20" t="s">
        <v>1200</v>
      </c>
      <c r="S275" s="20" t="s">
        <v>1199</v>
      </c>
      <c r="AB275" s="12" t="s">
        <v>914</v>
      </c>
      <c r="AY275" s="12" t="s">
        <v>910</v>
      </c>
      <c r="BA275" s="12" t="s">
        <v>914</v>
      </c>
      <c r="BG275" s="21">
        <v>-1</v>
      </c>
      <c r="BJ275" s="12">
        <v>1</v>
      </c>
    </row>
    <row r="276" spans="1:62" ht="45" x14ac:dyDescent="0.25">
      <c r="A276" s="12">
        <v>1</v>
      </c>
      <c r="B276" s="11" t="str">
        <f t="shared" si="12"/>
        <v>Общий расчет. Ци Мень. Анализ Дворца. Комбинации. Нет. Нет</v>
      </c>
      <c r="C276" s="11" t="str">
        <f>IFERROR(VLOOKUP(I276,lvl_1[],2,FALSE),"Нет")</f>
        <v>Общий расчет</v>
      </c>
      <c r="D276" s="11" t="str">
        <f>IFERROR(VLOOKUP(Rule!J276,lvl_2[],2,FALSE),"Нет")</f>
        <v>Ци Мень</v>
      </c>
      <c r="E276" s="11" t="str">
        <f>IFERROR(VLOOKUP(Rule!K276,lvl_3[],2,FALSE),"Нет")</f>
        <v>Анализ Дворца</v>
      </c>
      <c r="F276" s="11" t="str">
        <f>IFERROR(INDEX(lvl_4[],MATCH(L276,lvl_4[ID],0),MATCH(TEXT(K276,"##0"),lvl_4[#Headers],0)),"Нет")</f>
        <v>Комбинации</v>
      </c>
      <c r="G276" s="11" t="str">
        <f>IFERROR(INDEX(lvl_5[],MATCH(M276,lvl_5[ID],0),MATCH(_xlfn.CONCAT(TEXT(K276,"##0"),"_",TEXT(L276,"##0")),lvl_5[#Headers],0)),"Нет")</f>
        <v>Нет</v>
      </c>
      <c r="H276" s="11" t="str">
        <f>IFERROR(INDEX(lvl_6[],MATCH(N276,lvl_6[ID],0),MATCH(_xlfn.CONCAT(K276,"_",L276,"_",M276),lvl_6[#Headers],0)),"Нет")</f>
        <v>Нет</v>
      </c>
      <c r="I276" s="12">
        <v>1</v>
      </c>
      <c r="J276" s="12">
        <v>2</v>
      </c>
      <c r="K276" s="12">
        <v>2</v>
      </c>
      <c r="L276" s="12">
        <v>2</v>
      </c>
      <c r="M276" s="12">
        <v>0</v>
      </c>
      <c r="N276" s="12">
        <v>0</v>
      </c>
      <c r="O276" s="12">
        <f>COUNTIF($P$2:P276,P276)</f>
        <v>273</v>
      </c>
      <c r="P276" s="12" t="str">
        <f t="shared" si="13"/>
        <v>122020000</v>
      </c>
      <c r="Q276" s="12" t="str">
        <f t="shared" si="14"/>
        <v>1220200000273</v>
      </c>
      <c r="R276" s="20" t="s">
        <v>1200</v>
      </c>
      <c r="S276" s="20" t="s">
        <v>1199</v>
      </c>
      <c r="AB276" s="12" t="s">
        <v>916</v>
      </c>
      <c r="AY276" s="12" t="s">
        <v>910</v>
      </c>
      <c r="BA276" s="12" t="s">
        <v>916</v>
      </c>
      <c r="BG276" s="21">
        <v>-1</v>
      </c>
      <c r="BJ276" s="12">
        <v>1</v>
      </c>
    </row>
    <row r="277" spans="1:62" ht="45" x14ac:dyDescent="0.25">
      <c r="A277" s="12">
        <v>1</v>
      </c>
      <c r="B277" s="11" t="str">
        <f t="shared" si="12"/>
        <v>Общий расчет. Ци Мень. Анализ Дворца. Комбинации. Нет. Нет</v>
      </c>
      <c r="C277" s="11" t="str">
        <f>IFERROR(VLOOKUP(I277,lvl_1[],2,FALSE),"Нет")</f>
        <v>Общий расчет</v>
      </c>
      <c r="D277" s="11" t="str">
        <f>IFERROR(VLOOKUP(Rule!J277,lvl_2[],2,FALSE),"Нет")</f>
        <v>Ци Мень</v>
      </c>
      <c r="E277" s="11" t="str">
        <f>IFERROR(VLOOKUP(Rule!K277,lvl_3[],2,FALSE),"Нет")</f>
        <v>Анализ Дворца</v>
      </c>
      <c r="F277" s="11" t="str">
        <f>IFERROR(INDEX(lvl_4[],MATCH(L277,lvl_4[ID],0),MATCH(TEXT(K277,"##0"),lvl_4[#Headers],0)),"Нет")</f>
        <v>Комбинации</v>
      </c>
      <c r="G277" s="11" t="str">
        <f>IFERROR(INDEX(lvl_5[],MATCH(M277,lvl_5[ID],0),MATCH(_xlfn.CONCAT(TEXT(K277,"##0"),"_",TEXT(L277,"##0")),lvl_5[#Headers],0)),"Нет")</f>
        <v>Нет</v>
      </c>
      <c r="H277" s="11" t="str">
        <f>IFERROR(INDEX(lvl_6[],MATCH(N277,lvl_6[ID],0),MATCH(_xlfn.CONCAT(K277,"_",L277,"_",M277),lvl_6[#Headers],0)),"Нет")</f>
        <v>Нет</v>
      </c>
      <c r="I277" s="12">
        <v>1</v>
      </c>
      <c r="J277" s="12">
        <v>2</v>
      </c>
      <c r="K277" s="12">
        <v>2</v>
      </c>
      <c r="L277" s="12">
        <v>2</v>
      </c>
      <c r="M277" s="12">
        <v>0</v>
      </c>
      <c r="N277" s="12">
        <v>0</v>
      </c>
      <c r="O277" s="12">
        <f>COUNTIF($P$2:P277,P277)</f>
        <v>274</v>
      </c>
      <c r="P277" s="12" t="str">
        <f t="shared" si="13"/>
        <v>122020000</v>
      </c>
      <c r="Q277" s="12" t="str">
        <f t="shared" si="14"/>
        <v>1220200000274</v>
      </c>
      <c r="R277" s="20" t="s">
        <v>1201</v>
      </c>
      <c r="S277" s="20" t="s">
        <v>1199</v>
      </c>
      <c r="AI277" s="12" t="s">
        <v>901</v>
      </c>
      <c r="AY277" s="12" t="s">
        <v>910</v>
      </c>
      <c r="BA277" s="12" t="s">
        <v>901</v>
      </c>
      <c r="BG277" s="21">
        <v>-1</v>
      </c>
      <c r="BJ277" s="12">
        <v>1</v>
      </c>
    </row>
    <row r="278" spans="1:62" ht="45" x14ac:dyDescent="0.25">
      <c r="A278" s="12">
        <v>1</v>
      </c>
      <c r="B278" s="11" t="str">
        <f t="shared" si="12"/>
        <v>Общий расчет. Ци Мень. Анализ Дворца. Комбинации. Нет. Нет</v>
      </c>
      <c r="C278" s="11" t="str">
        <f>IFERROR(VLOOKUP(I278,lvl_1[],2,FALSE),"Нет")</f>
        <v>Общий расчет</v>
      </c>
      <c r="D278" s="11" t="str">
        <f>IFERROR(VLOOKUP(Rule!J278,lvl_2[],2,FALSE),"Нет")</f>
        <v>Ци Мень</v>
      </c>
      <c r="E278" s="11" t="str">
        <f>IFERROR(VLOOKUP(Rule!K278,lvl_3[],2,FALSE),"Нет")</f>
        <v>Анализ Дворца</v>
      </c>
      <c r="F278" s="11" t="str">
        <f>IFERROR(INDEX(lvl_4[],MATCH(L278,lvl_4[ID],0),MATCH(TEXT(K278,"##0"),lvl_4[#Headers],0)),"Нет")</f>
        <v>Комбинации</v>
      </c>
      <c r="G278" s="11" t="str">
        <f>IFERROR(INDEX(lvl_5[],MATCH(M278,lvl_5[ID],0),MATCH(_xlfn.CONCAT(TEXT(K278,"##0"),"_",TEXT(L278,"##0")),lvl_5[#Headers],0)),"Нет")</f>
        <v>Нет</v>
      </c>
      <c r="H278" s="11" t="str">
        <f>IFERROR(INDEX(lvl_6[],MATCH(N278,lvl_6[ID],0),MATCH(_xlfn.CONCAT(K278,"_",L278,"_",M278),lvl_6[#Headers],0)),"Нет")</f>
        <v>Нет</v>
      </c>
      <c r="I278" s="12">
        <v>1</v>
      </c>
      <c r="J278" s="12">
        <v>2</v>
      </c>
      <c r="K278" s="12">
        <v>2</v>
      </c>
      <c r="L278" s="12">
        <v>2</v>
      </c>
      <c r="M278" s="12">
        <v>0</v>
      </c>
      <c r="N278" s="12">
        <v>0</v>
      </c>
      <c r="O278" s="12">
        <f>COUNTIF($P$2:P278,P278)</f>
        <v>275</v>
      </c>
      <c r="P278" s="12" t="str">
        <f t="shared" si="13"/>
        <v>122020000</v>
      </c>
      <c r="Q278" s="12" t="str">
        <f t="shared" si="14"/>
        <v>1220200000275</v>
      </c>
      <c r="R278" s="20" t="s">
        <v>1201</v>
      </c>
      <c r="S278" s="20" t="s">
        <v>1199</v>
      </c>
      <c r="AI278" s="12" t="s">
        <v>903</v>
      </c>
      <c r="AY278" s="12" t="s">
        <v>910</v>
      </c>
      <c r="BA278" s="12" t="s">
        <v>903</v>
      </c>
      <c r="BG278" s="21">
        <v>-1</v>
      </c>
      <c r="BJ278" s="12">
        <v>1</v>
      </c>
    </row>
    <row r="279" spans="1:62" ht="45" x14ac:dyDescent="0.25">
      <c r="A279" s="12">
        <v>1</v>
      </c>
      <c r="B279" s="11" t="str">
        <f t="shared" si="12"/>
        <v>Общий расчет. Ци Мень. Анализ Дворца. Комбинации. Нет. Нет</v>
      </c>
      <c r="C279" s="11" t="str">
        <f>IFERROR(VLOOKUP(I279,lvl_1[],2,FALSE),"Нет")</f>
        <v>Общий расчет</v>
      </c>
      <c r="D279" s="11" t="str">
        <f>IFERROR(VLOOKUP(Rule!J279,lvl_2[],2,FALSE),"Нет")</f>
        <v>Ци Мень</v>
      </c>
      <c r="E279" s="11" t="str">
        <f>IFERROR(VLOOKUP(Rule!K279,lvl_3[],2,FALSE),"Нет")</f>
        <v>Анализ Дворца</v>
      </c>
      <c r="F279" s="11" t="str">
        <f>IFERROR(INDEX(lvl_4[],MATCH(L279,lvl_4[ID],0),MATCH(TEXT(K279,"##0"),lvl_4[#Headers],0)),"Нет")</f>
        <v>Комбинации</v>
      </c>
      <c r="G279" s="11" t="str">
        <f>IFERROR(INDEX(lvl_5[],MATCH(M279,lvl_5[ID],0),MATCH(_xlfn.CONCAT(TEXT(K279,"##0"),"_",TEXT(L279,"##0")),lvl_5[#Headers],0)),"Нет")</f>
        <v>Нет</v>
      </c>
      <c r="H279" s="11" t="str">
        <f>IFERROR(INDEX(lvl_6[],MATCH(N279,lvl_6[ID],0),MATCH(_xlfn.CONCAT(K279,"_",L279,"_",M279),lvl_6[#Headers],0)),"Нет")</f>
        <v>Нет</v>
      </c>
      <c r="I279" s="12">
        <v>1</v>
      </c>
      <c r="J279" s="12">
        <v>2</v>
      </c>
      <c r="K279" s="12">
        <v>2</v>
      </c>
      <c r="L279" s="12">
        <v>2</v>
      </c>
      <c r="M279" s="12">
        <v>0</v>
      </c>
      <c r="N279" s="12">
        <v>0</v>
      </c>
      <c r="O279" s="12">
        <f>COUNTIF($P$2:P279,P279)</f>
        <v>276</v>
      </c>
      <c r="P279" s="12" t="str">
        <f t="shared" si="13"/>
        <v>122020000</v>
      </c>
      <c r="Q279" s="12" t="str">
        <f t="shared" si="14"/>
        <v>1220200000276</v>
      </c>
      <c r="R279" s="20" t="s">
        <v>1201</v>
      </c>
      <c r="S279" s="20" t="s">
        <v>1199</v>
      </c>
      <c r="AI279" s="12" t="s">
        <v>905</v>
      </c>
      <c r="AY279" s="12" t="s">
        <v>910</v>
      </c>
      <c r="BA279" s="12" t="s">
        <v>905</v>
      </c>
      <c r="BG279" s="21">
        <v>-1</v>
      </c>
      <c r="BJ279" s="12">
        <v>1</v>
      </c>
    </row>
    <row r="280" spans="1:62" ht="45" x14ac:dyDescent="0.25">
      <c r="A280" s="12">
        <v>1</v>
      </c>
      <c r="B280" s="11" t="str">
        <f t="shared" si="12"/>
        <v>Общий расчет. Ци Мень. Анализ Дворца. Комбинации. Нет. Нет</v>
      </c>
      <c r="C280" s="11" t="str">
        <f>IFERROR(VLOOKUP(I280,lvl_1[],2,FALSE),"Нет")</f>
        <v>Общий расчет</v>
      </c>
      <c r="D280" s="11" t="str">
        <f>IFERROR(VLOOKUP(Rule!J280,lvl_2[],2,FALSE),"Нет")</f>
        <v>Ци Мень</v>
      </c>
      <c r="E280" s="11" t="str">
        <f>IFERROR(VLOOKUP(Rule!K280,lvl_3[],2,FALSE),"Нет")</f>
        <v>Анализ Дворца</v>
      </c>
      <c r="F280" s="11" t="str">
        <f>IFERROR(INDEX(lvl_4[],MATCH(L280,lvl_4[ID],0),MATCH(TEXT(K280,"##0"),lvl_4[#Headers],0)),"Нет")</f>
        <v>Комбинации</v>
      </c>
      <c r="G280" s="11" t="str">
        <f>IFERROR(INDEX(lvl_5[],MATCH(M280,lvl_5[ID],0),MATCH(_xlfn.CONCAT(TEXT(K280,"##0"),"_",TEXT(L280,"##0")),lvl_5[#Headers],0)),"Нет")</f>
        <v>Нет</v>
      </c>
      <c r="H280" s="11" t="str">
        <f>IFERROR(INDEX(lvl_6[],MATCH(N280,lvl_6[ID],0),MATCH(_xlfn.CONCAT(K280,"_",L280,"_",M280),lvl_6[#Headers],0)),"Нет")</f>
        <v>Нет</v>
      </c>
      <c r="I280" s="12">
        <v>1</v>
      </c>
      <c r="J280" s="12">
        <v>2</v>
      </c>
      <c r="K280" s="12">
        <v>2</v>
      </c>
      <c r="L280" s="12">
        <v>2</v>
      </c>
      <c r="M280" s="12">
        <v>0</v>
      </c>
      <c r="N280" s="12">
        <v>0</v>
      </c>
      <c r="O280" s="12">
        <f>COUNTIF($P$2:P280,P280)</f>
        <v>277</v>
      </c>
      <c r="P280" s="12" t="str">
        <f t="shared" si="13"/>
        <v>122020000</v>
      </c>
      <c r="Q280" s="12" t="str">
        <f t="shared" si="14"/>
        <v>1220200000277</v>
      </c>
      <c r="R280" s="20" t="s">
        <v>1201</v>
      </c>
      <c r="S280" s="20" t="s">
        <v>1199</v>
      </c>
      <c r="AI280" s="12" t="s">
        <v>907</v>
      </c>
      <c r="AY280" s="12" t="s">
        <v>910</v>
      </c>
      <c r="BA280" s="12" t="s">
        <v>907</v>
      </c>
      <c r="BG280" s="21">
        <v>-1</v>
      </c>
      <c r="BJ280" s="12">
        <v>1</v>
      </c>
    </row>
    <row r="281" spans="1:62" ht="45" x14ac:dyDescent="0.25">
      <c r="A281" s="12">
        <v>1</v>
      </c>
      <c r="B281" s="11" t="str">
        <f t="shared" si="12"/>
        <v>Общий расчет. Ци Мень. Анализ Дворца. Комбинации. Нет. Нет</v>
      </c>
      <c r="C281" s="11" t="str">
        <f>IFERROR(VLOOKUP(I281,lvl_1[],2,FALSE),"Нет")</f>
        <v>Общий расчет</v>
      </c>
      <c r="D281" s="11" t="str">
        <f>IFERROR(VLOOKUP(Rule!J281,lvl_2[],2,FALSE),"Нет")</f>
        <v>Ци Мень</v>
      </c>
      <c r="E281" s="11" t="str">
        <f>IFERROR(VLOOKUP(Rule!K281,lvl_3[],2,FALSE),"Нет")</f>
        <v>Анализ Дворца</v>
      </c>
      <c r="F281" s="11" t="str">
        <f>IFERROR(INDEX(lvl_4[],MATCH(L281,lvl_4[ID],0),MATCH(TEXT(K281,"##0"),lvl_4[#Headers],0)),"Нет")</f>
        <v>Комбинации</v>
      </c>
      <c r="G281" s="11" t="str">
        <f>IFERROR(INDEX(lvl_5[],MATCH(M281,lvl_5[ID],0),MATCH(_xlfn.CONCAT(TEXT(K281,"##0"),"_",TEXT(L281,"##0")),lvl_5[#Headers],0)),"Нет")</f>
        <v>Нет</v>
      </c>
      <c r="H281" s="11" t="str">
        <f>IFERROR(INDEX(lvl_6[],MATCH(N281,lvl_6[ID],0),MATCH(_xlfn.CONCAT(K281,"_",L281,"_",M281),lvl_6[#Headers],0)),"Нет")</f>
        <v>Нет</v>
      </c>
      <c r="I281" s="12">
        <v>1</v>
      </c>
      <c r="J281" s="12">
        <v>2</v>
      </c>
      <c r="K281" s="12">
        <v>2</v>
      </c>
      <c r="L281" s="12">
        <v>2</v>
      </c>
      <c r="M281" s="12">
        <v>0</v>
      </c>
      <c r="N281" s="12">
        <v>0</v>
      </c>
      <c r="O281" s="12">
        <f>COUNTIF($P$2:P281,P281)</f>
        <v>278</v>
      </c>
      <c r="P281" s="12" t="str">
        <f t="shared" si="13"/>
        <v>122020000</v>
      </c>
      <c r="Q281" s="12" t="str">
        <f t="shared" si="14"/>
        <v>1220200000278</v>
      </c>
      <c r="R281" s="20" t="s">
        <v>1201</v>
      </c>
      <c r="S281" s="20" t="s">
        <v>1199</v>
      </c>
      <c r="AI281" s="12" t="s">
        <v>908</v>
      </c>
      <c r="AY281" s="12" t="s">
        <v>910</v>
      </c>
      <c r="BA281" s="12" t="s">
        <v>908</v>
      </c>
      <c r="BG281" s="21">
        <v>-1</v>
      </c>
      <c r="BJ281" s="12">
        <v>1</v>
      </c>
    </row>
    <row r="282" spans="1:62" ht="45" x14ac:dyDescent="0.25">
      <c r="A282" s="12">
        <v>1</v>
      </c>
      <c r="B282" s="11" t="str">
        <f t="shared" si="12"/>
        <v>Общий расчет. Ци Мень. Анализ Дворца. Комбинации. Нет. Нет</v>
      </c>
      <c r="C282" s="11" t="str">
        <f>IFERROR(VLOOKUP(I282,lvl_1[],2,FALSE),"Нет")</f>
        <v>Общий расчет</v>
      </c>
      <c r="D282" s="11" t="str">
        <f>IFERROR(VLOOKUP(Rule!J282,lvl_2[],2,FALSE),"Нет")</f>
        <v>Ци Мень</v>
      </c>
      <c r="E282" s="11" t="str">
        <f>IFERROR(VLOOKUP(Rule!K282,lvl_3[],2,FALSE),"Нет")</f>
        <v>Анализ Дворца</v>
      </c>
      <c r="F282" s="11" t="str">
        <f>IFERROR(INDEX(lvl_4[],MATCH(L282,lvl_4[ID],0),MATCH(TEXT(K282,"##0"),lvl_4[#Headers],0)),"Нет")</f>
        <v>Комбинации</v>
      </c>
      <c r="G282" s="11" t="str">
        <f>IFERROR(INDEX(lvl_5[],MATCH(M282,lvl_5[ID],0),MATCH(_xlfn.CONCAT(TEXT(K282,"##0"),"_",TEXT(L282,"##0")),lvl_5[#Headers],0)),"Нет")</f>
        <v>Нет</v>
      </c>
      <c r="H282" s="11" t="str">
        <f>IFERROR(INDEX(lvl_6[],MATCH(N282,lvl_6[ID],0),MATCH(_xlfn.CONCAT(K282,"_",L282,"_",M282),lvl_6[#Headers],0)),"Нет")</f>
        <v>Нет</v>
      </c>
      <c r="I282" s="12">
        <v>1</v>
      </c>
      <c r="J282" s="12">
        <v>2</v>
      </c>
      <c r="K282" s="12">
        <v>2</v>
      </c>
      <c r="L282" s="12">
        <v>2</v>
      </c>
      <c r="M282" s="12">
        <v>0</v>
      </c>
      <c r="N282" s="12">
        <v>0</v>
      </c>
      <c r="O282" s="12">
        <f>COUNTIF($P$2:P282,P282)</f>
        <v>279</v>
      </c>
      <c r="P282" s="12" t="str">
        <f t="shared" si="13"/>
        <v>122020000</v>
      </c>
      <c r="Q282" s="12" t="str">
        <f t="shared" si="14"/>
        <v>1220200000279</v>
      </c>
      <c r="R282" s="20" t="s">
        <v>1201</v>
      </c>
      <c r="S282" s="20" t="s">
        <v>1199</v>
      </c>
      <c r="AI282" s="12" t="s">
        <v>912</v>
      </c>
      <c r="AY282" s="12" t="s">
        <v>910</v>
      </c>
      <c r="BA282" s="12" t="s">
        <v>912</v>
      </c>
      <c r="BG282" s="21">
        <v>-1</v>
      </c>
      <c r="BJ282" s="12">
        <v>1</v>
      </c>
    </row>
    <row r="283" spans="1:62" ht="45" x14ac:dyDescent="0.25">
      <c r="A283" s="12">
        <v>1</v>
      </c>
      <c r="B283" s="11" t="str">
        <f t="shared" si="12"/>
        <v>Общий расчет. Ци Мень. Анализ Дворца. Комбинации. Нет. Нет</v>
      </c>
      <c r="C283" s="11" t="str">
        <f>IFERROR(VLOOKUP(I283,lvl_1[],2,FALSE),"Нет")</f>
        <v>Общий расчет</v>
      </c>
      <c r="D283" s="11" t="str">
        <f>IFERROR(VLOOKUP(Rule!J283,lvl_2[],2,FALSE),"Нет")</f>
        <v>Ци Мень</v>
      </c>
      <c r="E283" s="11" t="str">
        <f>IFERROR(VLOOKUP(Rule!K283,lvl_3[],2,FALSE),"Нет")</f>
        <v>Анализ Дворца</v>
      </c>
      <c r="F283" s="11" t="str">
        <f>IFERROR(INDEX(lvl_4[],MATCH(L283,lvl_4[ID],0),MATCH(TEXT(K283,"##0"),lvl_4[#Headers],0)),"Нет")</f>
        <v>Комбинации</v>
      </c>
      <c r="G283" s="11" t="str">
        <f>IFERROR(INDEX(lvl_5[],MATCH(M283,lvl_5[ID],0),MATCH(_xlfn.CONCAT(TEXT(K283,"##0"),"_",TEXT(L283,"##0")),lvl_5[#Headers],0)),"Нет")</f>
        <v>Нет</v>
      </c>
      <c r="H283" s="11" t="str">
        <f>IFERROR(INDEX(lvl_6[],MATCH(N283,lvl_6[ID],0),MATCH(_xlfn.CONCAT(K283,"_",L283,"_",M283),lvl_6[#Headers],0)),"Нет")</f>
        <v>Нет</v>
      </c>
      <c r="I283" s="12">
        <v>1</v>
      </c>
      <c r="J283" s="12">
        <v>2</v>
      </c>
      <c r="K283" s="12">
        <v>2</v>
      </c>
      <c r="L283" s="12">
        <v>2</v>
      </c>
      <c r="M283" s="12">
        <v>0</v>
      </c>
      <c r="N283" s="12">
        <v>0</v>
      </c>
      <c r="O283" s="12">
        <f>COUNTIF($P$2:P283,P283)</f>
        <v>280</v>
      </c>
      <c r="P283" s="12" t="str">
        <f t="shared" si="13"/>
        <v>122020000</v>
      </c>
      <c r="Q283" s="12" t="str">
        <f t="shared" si="14"/>
        <v>1220200000280</v>
      </c>
      <c r="R283" s="20" t="s">
        <v>1201</v>
      </c>
      <c r="S283" s="20" t="s">
        <v>1199</v>
      </c>
      <c r="AI283" s="12" t="s">
        <v>914</v>
      </c>
      <c r="AY283" s="12" t="s">
        <v>910</v>
      </c>
      <c r="BA283" s="12" t="s">
        <v>914</v>
      </c>
      <c r="BG283" s="21">
        <v>-1</v>
      </c>
      <c r="BJ283" s="12">
        <v>1</v>
      </c>
    </row>
    <row r="284" spans="1:62" ht="45" x14ac:dyDescent="0.25">
      <c r="A284" s="12">
        <v>1</v>
      </c>
      <c r="B284" s="11" t="str">
        <f t="shared" si="12"/>
        <v>Общий расчет. Ци Мень. Анализ Дворца. Комбинации. Нет. Нет</v>
      </c>
      <c r="C284" s="11" t="str">
        <f>IFERROR(VLOOKUP(I284,lvl_1[],2,FALSE),"Нет")</f>
        <v>Общий расчет</v>
      </c>
      <c r="D284" s="11" t="str">
        <f>IFERROR(VLOOKUP(Rule!J284,lvl_2[],2,FALSE),"Нет")</f>
        <v>Ци Мень</v>
      </c>
      <c r="E284" s="11" t="str">
        <f>IFERROR(VLOOKUP(Rule!K284,lvl_3[],2,FALSE),"Нет")</f>
        <v>Анализ Дворца</v>
      </c>
      <c r="F284" s="11" t="str">
        <f>IFERROR(INDEX(lvl_4[],MATCH(L284,lvl_4[ID],0),MATCH(TEXT(K284,"##0"),lvl_4[#Headers],0)),"Нет")</f>
        <v>Комбинации</v>
      </c>
      <c r="G284" s="11" t="str">
        <f>IFERROR(INDEX(lvl_5[],MATCH(M284,lvl_5[ID],0),MATCH(_xlfn.CONCAT(TEXT(K284,"##0"),"_",TEXT(L284,"##0")),lvl_5[#Headers],0)),"Нет")</f>
        <v>Нет</v>
      </c>
      <c r="H284" s="11" t="str">
        <f>IFERROR(INDEX(lvl_6[],MATCH(N284,lvl_6[ID],0),MATCH(_xlfn.CONCAT(K284,"_",L284,"_",M284),lvl_6[#Headers],0)),"Нет")</f>
        <v>Нет</v>
      </c>
      <c r="I284" s="12">
        <v>1</v>
      </c>
      <c r="J284" s="12">
        <v>2</v>
      </c>
      <c r="K284" s="12">
        <v>2</v>
      </c>
      <c r="L284" s="12">
        <v>2</v>
      </c>
      <c r="M284" s="12">
        <v>0</v>
      </c>
      <c r="N284" s="12">
        <v>0</v>
      </c>
      <c r="O284" s="12">
        <f>COUNTIF($P$2:P284,P284)</f>
        <v>281</v>
      </c>
      <c r="P284" s="12" t="str">
        <f t="shared" si="13"/>
        <v>122020000</v>
      </c>
      <c r="Q284" s="12" t="str">
        <f t="shared" si="14"/>
        <v>1220200000281</v>
      </c>
      <c r="R284" s="20" t="s">
        <v>1201</v>
      </c>
      <c r="S284" s="20" t="s">
        <v>1199</v>
      </c>
      <c r="AI284" s="12" t="s">
        <v>916</v>
      </c>
      <c r="AY284" s="12" t="s">
        <v>910</v>
      </c>
      <c r="BA284" s="12" t="s">
        <v>916</v>
      </c>
      <c r="BG284" s="21">
        <v>-1</v>
      </c>
      <c r="BJ284" s="12">
        <v>1</v>
      </c>
    </row>
    <row r="285" spans="1:62" ht="45" x14ac:dyDescent="0.25">
      <c r="A285" s="12">
        <v>1</v>
      </c>
      <c r="B285" s="11" t="str">
        <f t="shared" si="12"/>
        <v>Общий расчет. Ци Мень. Анализ Дворца. Комбинации. Нет. Нет</v>
      </c>
      <c r="C285" s="11" t="str">
        <f>IFERROR(VLOOKUP(I285,lvl_1[],2,FALSE),"Нет")</f>
        <v>Общий расчет</v>
      </c>
      <c r="D285" s="11" t="str">
        <f>IFERROR(VLOOKUP(Rule!J285,lvl_2[],2,FALSE),"Нет")</f>
        <v>Ци Мень</v>
      </c>
      <c r="E285" s="11" t="str">
        <f>IFERROR(VLOOKUP(Rule!K285,lvl_3[],2,FALSE),"Нет")</f>
        <v>Анализ Дворца</v>
      </c>
      <c r="F285" s="11" t="str">
        <f>IFERROR(INDEX(lvl_4[],MATCH(L285,lvl_4[ID],0),MATCH(TEXT(K285,"##0"),lvl_4[#Headers],0)),"Нет")</f>
        <v>Комбинации</v>
      </c>
      <c r="G285" s="11" t="str">
        <f>IFERROR(INDEX(lvl_5[],MATCH(M285,lvl_5[ID],0),MATCH(_xlfn.CONCAT(TEXT(K285,"##0"),"_",TEXT(L285,"##0")),lvl_5[#Headers],0)),"Нет")</f>
        <v>Нет</v>
      </c>
      <c r="H285" s="11" t="str">
        <f>IFERROR(INDEX(lvl_6[],MATCH(N285,lvl_6[ID],0),MATCH(_xlfn.CONCAT(K285,"_",L285,"_",M285),lvl_6[#Headers],0)),"Нет")</f>
        <v>Нет</v>
      </c>
      <c r="I285" s="12">
        <v>1</v>
      </c>
      <c r="J285" s="12">
        <v>2</v>
      </c>
      <c r="K285" s="12">
        <v>2</v>
      </c>
      <c r="L285" s="12">
        <v>2</v>
      </c>
      <c r="M285" s="12">
        <v>0</v>
      </c>
      <c r="N285" s="12">
        <v>0</v>
      </c>
      <c r="O285" s="12">
        <f>COUNTIF($P$2:P285,P285)</f>
        <v>282</v>
      </c>
      <c r="P285" s="12" t="str">
        <f t="shared" si="13"/>
        <v>122020000</v>
      </c>
      <c r="Q285" s="12" t="str">
        <f t="shared" si="14"/>
        <v>1220200000282</v>
      </c>
      <c r="R285" s="20" t="s">
        <v>1202</v>
      </c>
      <c r="S285" s="20" t="s">
        <v>1199</v>
      </c>
      <c r="AP285" s="12" t="s">
        <v>901</v>
      </c>
      <c r="AY285" s="12" t="s">
        <v>910</v>
      </c>
      <c r="BA285" s="12" t="s">
        <v>901</v>
      </c>
      <c r="BG285" s="21">
        <v>-1</v>
      </c>
      <c r="BJ285" s="12">
        <v>1</v>
      </c>
    </row>
    <row r="286" spans="1:62" ht="45" x14ac:dyDescent="0.25">
      <c r="A286" s="12">
        <v>1</v>
      </c>
      <c r="B286" s="11" t="str">
        <f t="shared" si="12"/>
        <v>Общий расчет. Ци Мень. Анализ Дворца. Комбинации. Нет. Нет</v>
      </c>
      <c r="C286" s="11" t="str">
        <f>IFERROR(VLOOKUP(I286,lvl_1[],2,FALSE),"Нет")</f>
        <v>Общий расчет</v>
      </c>
      <c r="D286" s="11" t="str">
        <f>IFERROR(VLOOKUP(Rule!J286,lvl_2[],2,FALSE),"Нет")</f>
        <v>Ци Мень</v>
      </c>
      <c r="E286" s="11" t="str">
        <f>IFERROR(VLOOKUP(Rule!K286,lvl_3[],2,FALSE),"Нет")</f>
        <v>Анализ Дворца</v>
      </c>
      <c r="F286" s="11" t="str">
        <f>IFERROR(INDEX(lvl_4[],MATCH(L286,lvl_4[ID],0),MATCH(TEXT(K286,"##0"),lvl_4[#Headers],0)),"Нет")</f>
        <v>Комбинации</v>
      </c>
      <c r="G286" s="11" t="str">
        <f>IFERROR(INDEX(lvl_5[],MATCH(M286,lvl_5[ID],0),MATCH(_xlfn.CONCAT(TEXT(K286,"##0"),"_",TEXT(L286,"##0")),lvl_5[#Headers],0)),"Нет")</f>
        <v>Нет</v>
      </c>
      <c r="H286" s="11" t="str">
        <f>IFERROR(INDEX(lvl_6[],MATCH(N286,lvl_6[ID],0),MATCH(_xlfn.CONCAT(K286,"_",L286,"_",M286),lvl_6[#Headers],0)),"Нет")</f>
        <v>Нет</v>
      </c>
      <c r="I286" s="12">
        <v>1</v>
      </c>
      <c r="J286" s="12">
        <v>2</v>
      </c>
      <c r="K286" s="12">
        <v>2</v>
      </c>
      <c r="L286" s="12">
        <v>2</v>
      </c>
      <c r="M286" s="12">
        <v>0</v>
      </c>
      <c r="N286" s="12">
        <v>0</v>
      </c>
      <c r="O286" s="12">
        <f>COUNTIF($P$2:P286,P286)</f>
        <v>283</v>
      </c>
      <c r="P286" s="12" t="str">
        <f t="shared" si="13"/>
        <v>122020000</v>
      </c>
      <c r="Q286" s="12" t="str">
        <f t="shared" si="14"/>
        <v>1220200000283</v>
      </c>
      <c r="R286" s="20" t="s">
        <v>1202</v>
      </c>
      <c r="S286" s="20" t="s">
        <v>1199</v>
      </c>
      <c r="AP286" s="12" t="s">
        <v>903</v>
      </c>
      <c r="AY286" s="12" t="s">
        <v>910</v>
      </c>
      <c r="BA286" s="12" t="s">
        <v>903</v>
      </c>
      <c r="BG286" s="21">
        <v>-1</v>
      </c>
      <c r="BJ286" s="12">
        <v>1</v>
      </c>
    </row>
    <row r="287" spans="1:62" ht="45" x14ac:dyDescent="0.25">
      <c r="A287" s="12">
        <v>1</v>
      </c>
      <c r="B287" s="11" t="str">
        <f t="shared" si="12"/>
        <v>Общий расчет. Ци Мень. Анализ Дворца. Комбинации. Нет. Нет</v>
      </c>
      <c r="C287" s="11" t="str">
        <f>IFERROR(VLOOKUP(I287,lvl_1[],2,FALSE),"Нет")</f>
        <v>Общий расчет</v>
      </c>
      <c r="D287" s="11" t="str">
        <f>IFERROR(VLOOKUP(Rule!J287,lvl_2[],2,FALSE),"Нет")</f>
        <v>Ци Мень</v>
      </c>
      <c r="E287" s="11" t="str">
        <f>IFERROR(VLOOKUP(Rule!K287,lvl_3[],2,FALSE),"Нет")</f>
        <v>Анализ Дворца</v>
      </c>
      <c r="F287" s="11" t="str">
        <f>IFERROR(INDEX(lvl_4[],MATCH(L287,lvl_4[ID],0),MATCH(TEXT(K287,"##0"),lvl_4[#Headers],0)),"Нет")</f>
        <v>Комбинации</v>
      </c>
      <c r="G287" s="11" t="str">
        <f>IFERROR(INDEX(lvl_5[],MATCH(M287,lvl_5[ID],0),MATCH(_xlfn.CONCAT(TEXT(K287,"##0"),"_",TEXT(L287,"##0")),lvl_5[#Headers],0)),"Нет")</f>
        <v>Нет</v>
      </c>
      <c r="H287" s="11" t="str">
        <f>IFERROR(INDEX(lvl_6[],MATCH(N287,lvl_6[ID],0),MATCH(_xlfn.CONCAT(K287,"_",L287,"_",M287),lvl_6[#Headers],0)),"Нет")</f>
        <v>Нет</v>
      </c>
      <c r="I287" s="12">
        <v>1</v>
      </c>
      <c r="J287" s="12">
        <v>2</v>
      </c>
      <c r="K287" s="12">
        <v>2</v>
      </c>
      <c r="L287" s="12">
        <v>2</v>
      </c>
      <c r="M287" s="12">
        <v>0</v>
      </c>
      <c r="N287" s="12">
        <v>0</v>
      </c>
      <c r="O287" s="12">
        <f>COUNTIF($P$2:P287,P287)</f>
        <v>284</v>
      </c>
      <c r="P287" s="12" t="str">
        <f t="shared" si="13"/>
        <v>122020000</v>
      </c>
      <c r="Q287" s="12" t="str">
        <f t="shared" si="14"/>
        <v>1220200000284</v>
      </c>
      <c r="R287" s="20" t="s">
        <v>1202</v>
      </c>
      <c r="S287" s="20" t="s">
        <v>1199</v>
      </c>
      <c r="AP287" s="12" t="s">
        <v>905</v>
      </c>
      <c r="AY287" s="12" t="s">
        <v>910</v>
      </c>
      <c r="BA287" s="12" t="s">
        <v>905</v>
      </c>
      <c r="BG287" s="21">
        <v>-1</v>
      </c>
      <c r="BJ287" s="12">
        <v>1</v>
      </c>
    </row>
    <row r="288" spans="1:62" ht="45" x14ac:dyDescent="0.25">
      <c r="A288" s="12">
        <v>1</v>
      </c>
      <c r="B288" s="11" t="str">
        <f t="shared" si="12"/>
        <v>Общий расчет. Ци Мень. Анализ Дворца. Комбинации. Нет. Нет</v>
      </c>
      <c r="C288" s="11" t="str">
        <f>IFERROR(VLOOKUP(I288,lvl_1[],2,FALSE),"Нет")</f>
        <v>Общий расчет</v>
      </c>
      <c r="D288" s="11" t="str">
        <f>IFERROR(VLOOKUP(Rule!J288,lvl_2[],2,FALSE),"Нет")</f>
        <v>Ци Мень</v>
      </c>
      <c r="E288" s="11" t="str">
        <f>IFERROR(VLOOKUP(Rule!K288,lvl_3[],2,FALSE),"Нет")</f>
        <v>Анализ Дворца</v>
      </c>
      <c r="F288" s="11" t="str">
        <f>IFERROR(INDEX(lvl_4[],MATCH(L288,lvl_4[ID],0),MATCH(TEXT(K288,"##0"),lvl_4[#Headers],0)),"Нет")</f>
        <v>Комбинации</v>
      </c>
      <c r="G288" s="11" t="str">
        <f>IFERROR(INDEX(lvl_5[],MATCH(M288,lvl_5[ID],0),MATCH(_xlfn.CONCAT(TEXT(K288,"##0"),"_",TEXT(L288,"##0")),lvl_5[#Headers],0)),"Нет")</f>
        <v>Нет</v>
      </c>
      <c r="H288" s="11" t="str">
        <f>IFERROR(INDEX(lvl_6[],MATCH(N288,lvl_6[ID],0),MATCH(_xlfn.CONCAT(K288,"_",L288,"_",M288),lvl_6[#Headers],0)),"Нет")</f>
        <v>Нет</v>
      </c>
      <c r="I288" s="12">
        <v>1</v>
      </c>
      <c r="J288" s="12">
        <v>2</v>
      </c>
      <c r="K288" s="12">
        <v>2</v>
      </c>
      <c r="L288" s="12">
        <v>2</v>
      </c>
      <c r="M288" s="12">
        <v>0</v>
      </c>
      <c r="N288" s="12">
        <v>0</v>
      </c>
      <c r="O288" s="12">
        <f>COUNTIF($P$2:P288,P288)</f>
        <v>285</v>
      </c>
      <c r="P288" s="12" t="str">
        <f t="shared" si="13"/>
        <v>122020000</v>
      </c>
      <c r="Q288" s="12" t="str">
        <f t="shared" si="14"/>
        <v>1220200000285</v>
      </c>
      <c r="R288" s="20" t="s">
        <v>1202</v>
      </c>
      <c r="S288" s="20" t="s">
        <v>1199</v>
      </c>
      <c r="AP288" s="12" t="s">
        <v>907</v>
      </c>
      <c r="AY288" s="12" t="s">
        <v>910</v>
      </c>
      <c r="BA288" s="12" t="s">
        <v>907</v>
      </c>
      <c r="BG288" s="21">
        <v>-1</v>
      </c>
      <c r="BJ288" s="12">
        <v>1</v>
      </c>
    </row>
    <row r="289" spans="1:62" ht="45" x14ac:dyDescent="0.25">
      <c r="A289" s="12">
        <v>1</v>
      </c>
      <c r="B289" s="11" t="str">
        <f t="shared" si="12"/>
        <v>Общий расчет. Ци Мень. Анализ Дворца. Комбинации. Нет. Нет</v>
      </c>
      <c r="C289" s="11" t="str">
        <f>IFERROR(VLOOKUP(I289,lvl_1[],2,FALSE),"Нет")</f>
        <v>Общий расчет</v>
      </c>
      <c r="D289" s="11" t="str">
        <f>IFERROR(VLOOKUP(Rule!J289,lvl_2[],2,FALSE),"Нет")</f>
        <v>Ци Мень</v>
      </c>
      <c r="E289" s="11" t="str">
        <f>IFERROR(VLOOKUP(Rule!K289,lvl_3[],2,FALSE),"Нет")</f>
        <v>Анализ Дворца</v>
      </c>
      <c r="F289" s="11" t="str">
        <f>IFERROR(INDEX(lvl_4[],MATCH(L289,lvl_4[ID],0),MATCH(TEXT(K289,"##0"),lvl_4[#Headers],0)),"Нет")</f>
        <v>Комбинации</v>
      </c>
      <c r="G289" s="11" t="str">
        <f>IFERROR(INDEX(lvl_5[],MATCH(M289,lvl_5[ID],0),MATCH(_xlfn.CONCAT(TEXT(K289,"##0"),"_",TEXT(L289,"##0")),lvl_5[#Headers],0)),"Нет")</f>
        <v>Нет</v>
      </c>
      <c r="H289" s="11" t="str">
        <f>IFERROR(INDEX(lvl_6[],MATCH(N289,lvl_6[ID],0),MATCH(_xlfn.CONCAT(K289,"_",L289,"_",M289),lvl_6[#Headers],0)),"Нет")</f>
        <v>Нет</v>
      </c>
      <c r="I289" s="12">
        <v>1</v>
      </c>
      <c r="J289" s="12">
        <v>2</v>
      </c>
      <c r="K289" s="12">
        <v>2</v>
      </c>
      <c r="L289" s="12">
        <v>2</v>
      </c>
      <c r="M289" s="12">
        <v>0</v>
      </c>
      <c r="N289" s="12">
        <v>0</v>
      </c>
      <c r="O289" s="12">
        <f>COUNTIF($P$2:P289,P289)</f>
        <v>286</v>
      </c>
      <c r="P289" s="12" t="str">
        <f t="shared" si="13"/>
        <v>122020000</v>
      </c>
      <c r="Q289" s="12" t="str">
        <f t="shared" si="14"/>
        <v>1220200000286</v>
      </c>
      <c r="R289" s="20" t="s">
        <v>1202</v>
      </c>
      <c r="S289" s="20" t="s">
        <v>1199</v>
      </c>
      <c r="AP289" s="12" t="s">
        <v>908</v>
      </c>
      <c r="AY289" s="12" t="s">
        <v>910</v>
      </c>
      <c r="BA289" s="12" t="s">
        <v>908</v>
      </c>
      <c r="BG289" s="21">
        <v>-1</v>
      </c>
      <c r="BJ289" s="12">
        <v>1</v>
      </c>
    </row>
    <row r="290" spans="1:62" ht="45" x14ac:dyDescent="0.25">
      <c r="A290" s="12">
        <v>1</v>
      </c>
      <c r="B290" s="11" t="str">
        <f t="shared" si="12"/>
        <v>Общий расчет. Ци Мень. Анализ Дворца. Комбинации. Нет. Нет</v>
      </c>
      <c r="C290" s="11" t="str">
        <f>IFERROR(VLOOKUP(I290,lvl_1[],2,FALSE),"Нет")</f>
        <v>Общий расчет</v>
      </c>
      <c r="D290" s="11" t="str">
        <f>IFERROR(VLOOKUP(Rule!J290,lvl_2[],2,FALSE),"Нет")</f>
        <v>Ци Мень</v>
      </c>
      <c r="E290" s="11" t="str">
        <f>IFERROR(VLOOKUP(Rule!K290,lvl_3[],2,FALSE),"Нет")</f>
        <v>Анализ Дворца</v>
      </c>
      <c r="F290" s="11" t="str">
        <f>IFERROR(INDEX(lvl_4[],MATCH(L290,lvl_4[ID],0),MATCH(TEXT(K290,"##0"),lvl_4[#Headers],0)),"Нет")</f>
        <v>Комбинации</v>
      </c>
      <c r="G290" s="11" t="str">
        <f>IFERROR(INDEX(lvl_5[],MATCH(M290,lvl_5[ID],0),MATCH(_xlfn.CONCAT(TEXT(K290,"##0"),"_",TEXT(L290,"##0")),lvl_5[#Headers],0)),"Нет")</f>
        <v>Нет</v>
      </c>
      <c r="H290" s="11" t="str">
        <f>IFERROR(INDEX(lvl_6[],MATCH(N290,lvl_6[ID],0),MATCH(_xlfn.CONCAT(K290,"_",L290,"_",M290),lvl_6[#Headers],0)),"Нет")</f>
        <v>Нет</v>
      </c>
      <c r="I290" s="12">
        <v>1</v>
      </c>
      <c r="J290" s="12">
        <v>2</v>
      </c>
      <c r="K290" s="12">
        <v>2</v>
      </c>
      <c r="L290" s="12">
        <v>2</v>
      </c>
      <c r="M290" s="12">
        <v>0</v>
      </c>
      <c r="N290" s="12">
        <v>0</v>
      </c>
      <c r="O290" s="12">
        <f>COUNTIF($P$2:P290,P290)</f>
        <v>287</v>
      </c>
      <c r="P290" s="12" t="str">
        <f t="shared" si="13"/>
        <v>122020000</v>
      </c>
      <c r="Q290" s="12" t="str">
        <f t="shared" si="14"/>
        <v>1220200000287</v>
      </c>
      <c r="R290" s="20" t="s">
        <v>1202</v>
      </c>
      <c r="S290" s="20" t="s">
        <v>1199</v>
      </c>
      <c r="AP290" s="12" t="s">
        <v>910</v>
      </c>
      <c r="AY290" s="12" t="s">
        <v>910</v>
      </c>
      <c r="BA290" s="12" t="s">
        <v>910</v>
      </c>
      <c r="BG290" s="21">
        <v>-1</v>
      </c>
      <c r="BJ290" s="12">
        <v>1</v>
      </c>
    </row>
    <row r="291" spans="1:62" ht="45" x14ac:dyDescent="0.25">
      <c r="A291" s="12">
        <v>1</v>
      </c>
      <c r="B291" s="11" t="str">
        <f t="shared" si="12"/>
        <v>Общий расчет. Ци Мень. Анализ Дворца. Комбинации. Нет. Нет</v>
      </c>
      <c r="C291" s="11" t="str">
        <f>IFERROR(VLOOKUP(I291,lvl_1[],2,FALSE),"Нет")</f>
        <v>Общий расчет</v>
      </c>
      <c r="D291" s="11" t="str">
        <f>IFERROR(VLOOKUP(Rule!J291,lvl_2[],2,FALSE),"Нет")</f>
        <v>Ци Мень</v>
      </c>
      <c r="E291" s="11" t="str">
        <f>IFERROR(VLOOKUP(Rule!K291,lvl_3[],2,FALSE),"Нет")</f>
        <v>Анализ Дворца</v>
      </c>
      <c r="F291" s="11" t="str">
        <f>IFERROR(INDEX(lvl_4[],MATCH(L291,lvl_4[ID],0),MATCH(TEXT(K291,"##0"),lvl_4[#Headers],0)),"Нет")</f>
        <v>Комбинации</v>
      </c>
      <c r="G291" s="11" t="str">
        <f>IFERROR(INDEX(lvl_5[],MATCH(M291,lvl_5[ID],0),MATCH(_xlfn.CONCAT(TEXT(K291,"##0"),"_",TEXT(L291,"##0")),lvl_5[#Headers],0)),"Нет")</f>
        <v>Нет</v>
      </c>
      <c r="H291" s="11" t="str">
        <f>IFERROR(INDEX(lvl_6[],MATCH(N291,lvl_6[ID],0),MATCH(_xlfn.CONCAT(K291,"_",L291,"_",M291),lvl_6[#Headers],0)),"Нет")</f>
        <v>Нет</v>
      </c>
      <c r="I291" s="12">
        <v>1</v>
      </c>
      <c r="J291" s="12">
        <v>2</v>
      </c>
      <c r="K291" s="12">
        <v>2</v>
      </c>
      <c r="L291" s="12">
        <v>2</v>
      </c>
      <c r="M291" s="12">
        <v>0</v>
      </c>
      <c r="N291" s="12">
        <v>0</v>
      </c>
      <c r="O291" s="12">
        <f>COUNTIF($P$2:P291,P291)</f>
        <v>288</v>
      </c>
      <c r="P291" s="12" t="str">
        <f t="shared" si="13"/>
        <v>122020000</v>
      </c>
      <c r="Q291" s="12" t="str">
        <f t="shared" si="14"/>
        <v>1220200000288</v>
      </c>
      <c r="R291" s="20" t="s">
        <v>1202</v>
      </c>
      <c r="S291" s="20" t="s">
        <v>1199</v>
      </c>
      <c r="AP291" s="12" t="s">
        <v>912</v>
      </c>
      <c r="AY291" s="12" t="s">
        <v>910</v>
      </c>
      <c r="BA291" s="12" t="s">
        <v>912</v>
      </c>
      <c r="BG291" s="21">
        <v>-1</v>
      </c>
      <c r="BJ291" s="12">
        <v>1</v>
      </c>
    </row>
    <row r="292" spans="1:62" ht="45" x14ac:dyDescent="0.25">
      <c r="A292" s="12">
        <v>1</v>
      </c>
      <c r="B292" s="11" t="str">
        <f t="shared" si="12"/>
        <v>Общий расчет. Ци Мень. Анализ Дворца. Комбинации. Нет. Нет</v>
      </c>
      <c r="C292" s="11" t="str">
        <f>IFERROR(VLOOKUP(I292,lvl_1[],2,FALSE),"Нет")</f>
        <v>Общий расчет</v>
      </c>
      <c r="D292" s="11" t="str">
        <f>IFERROR(VLOOKUP(Rule!J292,lvl_2[],2,FALSE),"Нет")</f>
        <v>Ци Мень</v>
      </c>
      <c r="E292" s="11" t="str">
        <f>IFERROR(VLOOKUP(Rule!K292,lvl_3[],2,FALSE),"Нет")</f>
        <v>Анализ Дворца</v>
      </c>
      <c r="F292" s="11" t="str">
        <f>IFERROR(INDEX(lvl_4[],MATCH(L292,lvl_4[ID],0),MATCH(TEXT(K292,"##0"),lvl_4[#Headers],0)),"Нет")</f>
        <v>Комбинации</v>
      </c>
      <c r="G292" s="11" t="str">
        <f>IFERROR(INDEX(lvl_5[],MATCH(M292,lvl_5[ID],0),MATCH(_xlfn.CONCAT(TEXT(K292,"##0"),"_",TEXT(L292,"##0")),lvl_5[#Headers],0)),"Нет")</f>
        <v>Нет</v>
      </c>
      <c r="H292" s="11" t="str">
        <f>IFERROR(INDEX(lvl_6[],MATCH(N292,lvl_6[ID],0),MATCH(_xlfn.CONCAT(K292,"_",L292,"_",M292),lvl_6[#Headers],0)),"Нет")</f>
        <v>Нет</v>
      </c>
      <c r="I292" s="12">
        <v>1</v>
      </c>
      <c r="J292" s="12">
        <v>2</v>
      </c>
      <c r="K292" s="12">
        <v>2</v>
      </c>
      <c r="L292" s="12">
        <v>2</v>
      </c>
      <c r="M292" s="12">
        <v>0</v>
      </c>
      <c r="N292" s="12">
        <v>0</v>
      </c>
      <c r="O292" s="12">
        <f>COUNTIF($P$2:P292,P292)</f>
        <v>289</v>
      </c>
      <c r="P292" s="12" t="str">
        <f t="shared" si="13"/>
        <v>122020000</v>
      </c>
      <c r="Q292" s="12" t="str">
        <f t="shared" si="14"/>
        <v>1220200000289</v>
      </c>
      <c r="R292" s="20" t="s">
        <v>1202</v>
      </c>
      <c r="S292" s="20" t="s">
        <v>1199</v>
      </c>
      <c r="AP292" s="12" t="s">
        <v>914</v>
      </c>
      <c r="AY292" s="12" t="s">
        <v>910</v>
      </c>
      <c r="BA292" s="12" t="s">
        <v>914</v>
      </c>
      <c r="BG292" s="21">
        <v>-1</v>
      </c>
      <c r="BJ292" s="12">
        <v>1</v>
      </c>
    </row>
    <row r="293" spans="1:62" ht="45" x14ac:dyDescent="0.25">
      <c r="A293" s="12">
        <v>1</v>
      </c>
      <c r="B293" s="11" t="str">
        <f t="shared" si="12"/>
        <v>Общий расчет. Ци Мень. Анализ Дворца. Комбинации. Нет. Нет</v>
      </c>
      <c r="C293" s="11" t="str">
        <f>IFERROR(VLOOKUP(I293,lvl_1[],2,FALSE),"Нет")</f>
        <v>Общий расчет</v>
      </c>
      <c r="D293" s="11" t="str">
        <f>IFERROR(VLOOKUP(Rule!J293,lvl_2[],2,FALSE),"Нет")</f>
        <v>Ци Мень</v>
      </c>
      <c r="E293" s="11" t="str">
        <f>IFERROR(VLOOKUP(Rule!K293,lvl_3[],2,FALSE),"Нет")</f>
        <v>Анализ Дворца</v>
      </c>
      <c r="F293" s="11" t="str">
        <f>IFERROR(INDEX(lvl_4[],MATCH(L293,lvl_4[ID],0),MATCH(TEXT(K293,"##0"),lvl_4[#Headers],0)),"Нет")</f>
        <v>Комбинации</v>
      </c>
      <c r="G293" s="11" t="str">
        <f>IFERROR(INDEX(lvl_5[],MATCH(M293,lvl_5[ID],0),MATCH(_xlfn.CONCAT(TEXT(K293,"##0"),"_",TEXT(L293,"##0")),lvl_5[#Headers],0)),"Нет")</f>
        <v>Нет</v>
      </c>
      <c r="H293" s="11" t="str">
        <f>IFERROR(INDEX(lvl_6[],MATCH(N293,lvl_6[ID],0),MATCH(_xlfn.CONCAT(K293,"_",L293,"_",M293),lvl_6[#Headers],0)),"Нет")</f>
        <v>Нет</v>
      </c>
      <c r="I293" s="12">
        <v>1</v>
      </c>
      <c r="J293" s="12">
        <v>2</v>
      </c>
      <c r="K293" s="12">
        <v>2</v>
      </c>
      <c r="L293" s="12">
        <v>2</v>
      </c>
      <c r="M293" s="12">
        <v>0</v>
      </c>
      <c r="N293" s="12">
        <v>0</v>
      </c>
      <c r="O293" s="12">
        <f>COUNTIF($P$2:P293,P293)</f>
        <v>290</v>
      </c>
      <c r="P293" s="12" t="str">
        <f t="shared" si="13"/>
        <v>122020000</v>
      </c>
      <c r="Q293" s="12" t="str">
        <f t="shared" si="14"/>
        <v>1220200000290</v>
      </c>
      <c r="R293" s="20" t="s">
        <v>1202</v>
      </c>
      <c r="S293" s="20" t="s">
        <v>1199</v>
      </c>
      <c r="AP293" s="12" t="s">
        <v>916</v>
      </c>
      <c r="AY293" s="12" t="s">
        <v>910</v>
      </c>
      <c r="BA293" s="12" t="s">
        <v>916</v>
      </c>
      <c r="BG293" s="21">
        <v>-1</v>
      </c>
      <c r="BJ293" s="12">
        <v>1</v>
      </c>
    </row>
    <row r="294" spans="1:62" ht="60" x14ac:dyDescent="0.25">
      <c r="A294" s="12">
        <v>1</v>
      </c>
      <c r="B294" s="11" t="str">
        <f t="shared" si="12"/>
        <v>Общий расчет. Ци Мень. Анализ Дворца. Комбинации. Нет. Нет</v>
      </c>
      <c r="C294" s="11" t="str">
        <f>IFERROR(VLOOKUP(I294,lvl_1[],2,FALSE),"Нет")</f>
        <v>Общий расчет</v>
      </c>
      <c r="D294" s="11" t="str">
        <f>IFERROR(VLOOKUP(Rule!J294,lvl_2[],2,FALSE),"Нет")</f>
        <v>Ци Мень</v>
      </c>
      <c r="E294" s="11" t="str">
        <f>IFERROR(VLOOKUP(Rule!K294,lvl_3[],2,FALSE),"Нет")</f>
        <v>Анализ Дворца</v>
      </c>
      <c r="F294" s="11" t="str">
        <f>IFERROR(INDEX(lvl_4[],MATCH(L294,lvl_4[ID],0),MATCH(TEXT(K294,"##0"),lvl_4[#Headers],0)),"Нет")</f>
        <v>Комбинации</v>
      </c>
      <c r="G294" s="11" t="str">
        <f>IFERROR(INDEX(lvl_5[],MATCH(M294,lvl_5[ID],0),MATCH(_xlfn.CONCAT(TEXT(K294,"##0"),"_",TEXT(L294,"##0")),lvl_5[#Headers],0)),"Нет")</f>
        <v>Нет</v>
      </c>
      <c r="H294" s="11" t="str">
        <f>IFERROR(INDEX(lvl_6[],MATCH(N294,lvl_6[ID],0),MATCH(_xlfn.CONCAT(K294,"_",L294,"_",M294),lvl_6[#Headers],0)),"Нет")</f>
        <v>Нет</v>
      </c>
      <c r="I294" s="12">
        <v>1</v>
      </c>
      <c r="J294" s="12">
        <v>2</v>
      </c>
      <c r="K294" s="12">
        <v>2</v>
      </c>
      <c r="L294" s="12">
        <v>2</v>
      </c>
      <c r="M294" s="12">
        <v>0</v>
      </c>
      <c r="N294" s="12">
        <v>0</v>
      </c>
      <c r="O294" s="12">
        <f>COUNTIF($P$2:P294,P294)</f>
        <v>291</v>
      </c>
      <c r="P294" s="12" t="str">
        <f t="shared" si="13"/>
        <v>122020000</v>
      </c>
      <c r="Q294" s="12" t="str">
        <f t="shared" si="14"/>
        <v>1220200000291</v>
      </c>
      <c r="R294" s="20" t="s">
        <v>1203</v>
      </c>
      <c r="S294" s="20" t="s">
        <v>1204</v>
      </c>
      <c r="U294" s="12" t="s">
        <v>899</v>
      </c>
      <c r="AY294" s="12" t="s">
        <v>901</v>
      </c>
      <c r="AZ294" s="12">
        <v>1</v>
      </c>
      <c r="BA294" s="12" t="s">
        <v>910</v>
      </c>
      <c r="BG294" s="21">
        <v>-1</v>
      </c>
      <c r="BJ294" s="12">
        <v>1</v>
      </c>
    </row>
    <row r="295" spans="1:62" ht="60" x14ac:dyDescent="0.25">
      <c r="A295" s="12">
        <v>1</v>
      </c>
      <c r="B295" s="11" t="str">
        <f t="shared" si="12"/>
        <v>Общий расчет. Ци Мень. Анализ Дворца. Комбинации. Нет. Нет</v>
      </c>
      <c r="C295" s="11" t="str">
        <f>IFERROR(VLOOKUP(I295,lvl_1[],2,FALSE),"Нет")</f>
        <v>Общий расчет</v>
      </c>
      <c r="D295" s="11" t="str">
        <f>IFERROR(VLOOKUP(Rule!J295,lvl_2[],2,FALSE),"Нет")</f>
        <v>Ци Мень</v>
      </c>
      <c r="E295" s="11" t="str">
        <f>IFERROR(VLOOKUP(Rule!K295,lvl_3[],2,FALSE),"Нет")</f>
        <v>Анализ Дворца</v>
      </c>
      <c r="F295" s="11" t="str">
        <f>IFERROR(INDEX(lvl_4[],MATCH(L295,lvl_4[ID],0),MATCH(TEXT(K295,"##0"),lvl_4[#Headers],0)),"Нет")</f>
        <v>Комбинации</v>
      </c>
      <c r="G295" s="11" t="str">
        <f>IFERROR(INDEX(lvl_5[],MATCH(M295,lvl_5[ID],0),MATCH(_xlfn.CONCAT(TEXT(K295,"##0"),"_",TEXT(L295,"##0")),lvl_5[#Headers],0)),"Нет")</f>
        <v>Нет</v>
      </c>
      <c r="H295" s="11" t="str">
        <f>IFERROR(INDEX(lvl_6[],MATCH(N295,lvl_6[ID],0),MATCH(_xlfn.CONCAT(K295,"_",L295,"_",M295),lvl_6[#Headers],0)),"Нет")</f>
        <v>Нет</v>
      </c>
      <c r="I295" s="12">
        <v>1</v>
      </c>
      <c r="J295" s="12">
        <v>2</v>
      </c>
      <c r="K295" s="12">
        <v>2</v>
      </c>
      <c r="L295" s="12">
        <v>2</v>
      </c>
      <c r="M295" s="12">
        <v>0</v>
      </c>
      <c r="N295" s="12">
        <v>0</v>
      </c>
      <c r="O295" s="12">
        <f>COUNTIF($P$2:P295,P295)</f>
        <v>292</v>
      </c>
      <c r="P295" s="12" t="str">
        <f t="shared" si="13"/>
        <v>122020000</v>
      </c>
      <c r="Q295" s="12" t="str">
        <f t="shared" si="14"/>
        <v>1220200000292</v>
      </c>
      <c r="R295" s="20" t="s">
        <v>1203</v>
      </c>
      <c r="S295" s="20" t="s">
        <v>1204</v>
      </c>
      <c r="U295" s="12" t="s">
        <v>899</v>
      </c>
      <c r="AY295" s="12" t="s">
        <v>903</v>
      </c>
      <c r="AZ295" s="12">
        <v>1</v>
      </c>
      <c r="BA295" s="12" t="s">
        <v>910</v>
      </c>
      <c r="BG295" s="21">
        <v>-1</v>
      </c>
      <c r="BJ295" s="12">
        <v>1</v>
      </c>
    </row>
    <row r="296" spans="1:62" ht="60" x14ac:dyDescent="0.25">
      <c r="A296" s="12">
        <v>1</v>
      </c>
      <c r="B296" s="11" t="str">
        <f t="shared" si="12"/>
        <v>Общий расчет. Ци Мень. Анализ Дворца. Комбинации. Нет. Нет</v>
      </c>
      <c r="C296" s="11" t="str">
        <f>IFERROR(VLOOKUP(I296,lvl_1[],2,FALSE),"Нет")</f>
        <v>Общий расчет</v>
      </c>
      <c r="D296" s="11" t="str">
        <f>IFERROR(VLOOKUP(Rule!J296,lvl_2[],2,FALSE),"Нет")</f>
        <v>Ци Мень</v>
      </c>
      <c r="E296" s="11" t="str">
        <f>IFERROR(VLOOKUP(Rule!K296,lvl_3[],2,FALSE),"Нет")</f>
        <v>Анализ Дворца</v>
      </c>
      <c r="F296" s="11" t="str">
        <f>IFERROR(INDEX(lvl_4[],MATCH(L296,lvl_4[ID],0),MATCH(TEXT(K296,"##0"),lvl_4[#Headers],0)),"Нет")</f>
        <v>Комбинации</v>
      </c>
      <c r="G296" s="11" t="str">
        <f>IFERROR(INDEX(lvl_5[],MATCH(M296,lvl_5[ID],0),MATCH(_xlfn.CONCAT(TEXT(K296,"##0"),"_",TEXT(L296,"##0")),lvl_5[#Headers],0)),"Нет")</f>
        <v>Нет</v>
      </c>
      <c r="H296" s="11" t="str">
        <f>IFERROR(INDEX(lvl_6[],MATCH(N296,lvl_6[ID],0),MATCH(_xlfn.CONCAT(K296,"_",L296,"_",M296),lvl_6[#Headers],0)),"Нет")</f>
        <v>Нет</v>
      </c>
      <c r="I296" s="12">
        <v>1</v>
      </c>
      <c r="J296" s="12">
        <v>2</v>
      </c>
      <c r="K296" s="12">
        <v>2</v>
      </c>
      <c r="L296" s="12">
        <v>2</v>
      </c>
      <c r="M296" s="12">
        <v>0</v>
      </c>
      <c r="N296" s="12">
        <v>0</v>
      </c>
      <c r="O296" s="12">
        <f>COUNTIF($P$2:P296,P296)</f>
        <v>293</v>
      </c>
      <c r="P296" s="12" t="str">
        <f t="shared" si="13"/>
        <v>122020000</v>
      </c>
      <c r="Q296" s="12" t="str">
        <f t="shared" si="14"/>
        <v>1220200000293</v>
      </c>
      <c r="R296" s="20" t="s">
        <v>1203</v>
      </c>
      <c r="S296" s="20" t="s">
        <v>1204</v>
      </c>
      <c r="U296" s="12" t="s">
        <v>899</v>
      </c>
      <c r="AY296" s="12" t="s">
        <v>905</v>
      </c>
      <c r="AZ296" s="12">
        <v>1</v>
      </c>
      <c r="BA296" s="12" t="s">
        <v>910</v>
      </c>
      <c r="BG296" s="21">
        <v>-1</v>
      </c>
      <c r="BJ296" s="12">
        <v>1</v>
      </c>
    </row>
    <row r="297" spans="1:62" ht="60" x14ac:dyDescent="0.25">
      <c r="A297" s="12">
        <v>1</v>
      </c>
      <c r="B297" s="11" t="str">
        <f t="shared" si="12"/>
        <v>Общий расчет. Ци Мень. Анализ Дворца. Комбинации. Нет. Нет</v>
      </c>
      <c r="C297" s="11" t="str">
        <f>IFERROR(VLOOKUP(I297,lvl_1[],2,FALSE),"Нет")</f>
        <v>Общий расчет</v>
      </c>
      <c r="D297" s="11" t="str">
        <f>IFERROR(VLOOKUP(Rule!J297,lvl_2[],2,FALSE),"Нет")</f>
        <v>Ци Мень</v>
      </c>
      <c r="E297" s="11" t="str">
        <f>IFERROR(VLOOKUP(Rule!K297,lvl_3[],2,FALSE),"Нет")</f>
        <v>Анализ Дворца</v>
      </c>
      <c r="F297" s="11" t="str">
        <f>IFERROR(INDEX(lvl_4[],MATCH(L297,lvl_4[ID],0),MATCH(TEXT(K297,"##0"),lvl_4[#Headers],0)),"Нет")</f>
        <v>Комбинации</v>
      </c>
      <c r="G297" s="11" t="str">
        <f>IFERROR(INDEX(lvl_5[],MATCH(M297,lvl_5[ID],0),MATCH(_xlfn.CONCAT(TEXT(K297,"##0"),"_",TEXT(L297,"##0")),lvl_5[#Headers],0)),"Нет")</f>
        <v>Нет</v>
      </c>
      <c r="H297" s="11" t="str">
        <f>IFERROR(INDEX(lvl_6[],MATCH(N297,lvl_6[ID],0),MATCH(_xlfn.CONCAT(K297,"_",L297,"_",M297),lvl_6[#Headers],0)),"Нет")</f>
        <v>Нет</v>
      </c>
      <c r="I297" s="12">
        <v>1</v>
      </c>
      <c r="J297" s="12">
        <v>2</v>
      </c>
      <c r="K297" s="12">
        <v>2</v>
      </c>
      <c r="L297" s="12">
        <v>2</v>
      </c>
      <c r="M297" s="12">
        <v>0</v>
      </c>
      <c r="N297" s="12">
        <v>0</v>
      </c>
      <c r="O297" s="12">
        <f>COUNTIF($P$2:P297,P297)</f>
        <v>294</v>
      </c>
      <c r="P297" s="12" t="str">
        <f t="shared" si="13"/>
        <v>122020000</v>
      </c>
      <c r="Q297" s="12" t="str">
        <f t="shared" si="14"/>
        <v>1220200000294</v>
      </c>
      <c r="R297" s="20" t="s">
        <v>1203</v>
      </c>
      <c r="S297" s="20" t="s">
        <v>1204</v>
      </c>
      <c r="U297" s="12" t="s">
        <v>899</v>
      </c>
      <c r="AY297" s="12" t="s">
        <v>907</v>
      </c>
      <c r="AZ297" s="12">
        <v>1</v>
      </c>
      <c r="BA297" s="12" t="s">
        <v>910</v>
      </c>
      <c r="BG297" s="21">
        <v>-1</v>
      </c>
      <c r="BJ297" s="12">
        <v>1</v>
      </c>
    </row>
    <row r="298" spans="1:62" ht="60" x14ac:dyDescent="0.25">
      <c r="A298" s="12">
        <v>1</v>
      </c>
      <c r="B298" s="11" t="str">
        <f t="shared" si="12"/>
        <v>Общий расчет. Ци Мень. Анализ Дворца. Комбинации. Нет. Нет</v>
      </c>
      <c r="C298" s="11" t="str">
        <f>IFERROR(VLOOKUP(I298,lvl_1[],2,FALSE),"Нет")</f>
        <v>Общий расчет</v>
      </c>
      <c r="D298" s="11" t="str">
        <f>IFERROR(VLOOKUP(Rule!J298,lvl_2[],2,FALSE),"Нет")</f>
        <v>Ци Мень</v>
      </c>
      <c r="E298" s="11" t="str">
        <f>IFERROR(VLOOKUP(Rule!K298,lvl_3[],2,FALSE),"Нет")</f>
        <v>Анализ Дворца</v>
      </c>
      <c r="F298" s="11" t="str">
        <f>IFERROR(INDEX(lvl_4[],MATCH(L298,lvl_4[ID],0),MATCH(TEXT(K298,"##0"),lvl_4[#Headers],0)),"Нет")</f>
        <v>Комбинации</v>
      </c>
      <c r="G298" s="11" t="str">
        <f>IFERROR(INDEX(lvl_5[],MATCH(M298,lvl_5[ID],0),MATCH(_xlfn.CONCAT(TEXT(K298,"##0"),"_",TEXT(L298,"##0")),lvl_5[#Headers],0)),"Нет")</f>
        <v>Нет</v>
      </c>
      <c r="H298" s="11" t="str">
        <f>IFERROR(INDEX(lvl_6[],MATCH(N298,lvl_6[ID],0),MATCH(_xlfn.CONCAT(K298,"_",L298,"_",M298),lvl_6[#Headers],0)),"Нет")</f>
        <v>Нет</v>
      </c>
      <c r="I298" s="12">
        <v>1</v>
      </c>
      <c r="J298" s="12">
        <v>2</v>
      </c>
      <c r="K298" s="12">
        <v>2</v>
      </c>
      <c r="L298" s="12">
        <v>2</v>
      </c>
      <c r="M298" s="12">
        <v>0</v>
      </c>
      <c r="N298" s="12">
        <v>0</v>
      </c>
      <c r="O298" s="12">
        <f>COUNTIF($P$2:P298,P298)</f>
        <v>295</v>
      </c>
      <c r="P298" s="12" t="str">
        <f t="shared" si="13"/>
        <v>122020000</v>
      </c>
      <c r="Q298" s="12" t="str">
        <f t="shared" si="14"/>
        <v>1220200000295</v>
      </c>
      <c r="R298" s="20" t="s">
        <v>1203</v>
      </c>
      <c r="S298" s="20" t="s">
        <v>1204</v>
      </c>
      <c r="U298" s="12" t="s">
        <v>899</v>
      </c>
      <c r="AY298" s="12" t="s">
        <v>908</v>
      </c>
      <c r="AZ298" s="12">
        <v>1</v>
      </c>
      <c r="BA298" s="12" t="s">
        <v>910</v>
      </c>
      <c r="BG298" s="21">
        <v>-1</v>
      </c>
      <c r="BJ298" s="12">
        <v>1</v>
      </c>
    </row>
    <row r="299" spans="1:62" ht="60" x14ac:dyDescent="0.25">
      <c r="A299" s="12">
        <v>1</v>
      </c>
      <c r="B299" s="11" t="str">
        <f t="shared" si="12"/>
        <v>Общий расчет. Ци Мень. Анализ Дворца. Комбинации. Нет. Нет</v>
      </c>
      <c r="C299" s="11" t="str">
        <f>IFERROR(VLOOKUP(I299,lvl_1[],2,FALSE),"Нет")</f>
        <v>Общий расчет</v>
      </c>
      <c r="D299" s="11" t="str">
        <f>IFERROR(VLOOKUP(Rule!J299,lvl_2[],2,FALSE),"Нет")</f>
        <v>Ци Мень</v>
      </c>
      <c r="E299" s="11" t="str">
        <f>IFERROR(VLOOKUP(Rule!K299,lvl_3[],2,FALSE),"Нет")</f>
        <v>Анализ Дворца</v>
      </c>
      <c r="F299" s="11" t="str">
        <f>IFERROR(INDEX(lvl_4[],MATCH(L299,lvl_4[ID],0),MATCH(TEXT(K299,"##0"),lvl_4[#Headers],0)),"Нет")</f>
        <v>Комбинации</v>
      </c>
      <c r="G299" s="11" t="str">
        <f>IFERROR(INDEX(lvl_5[],MATCH(M299,lvl_5[ID],0),MATCH(_xlfn.CONCAT(TEXT(K299,"##0"),"_",TEXT(L299,"##0")),lvl_5[#Headers],0)),"Нет")</f>
        <v>Нет</v>
      </c>
      <c r="H299" s="11" t="str">
        <f>IFERROR(INDEX(lvl_6[],MATCH(N299,lvl_6[ID],0),MATCH(_xlfn.CONCAT(K299,"_",L299,"_",M299),lvl_6[#Headers],0)),"Нет")</f>
        <v>Нет</v>
      </c>
      <c r="I299" s="12">
        <v>1</v>
      </c>
      <c r="J299" s="12">
        <v>2</v>
      </c>
      <c r="K299" s="12">
        <v>2</v>
      </c>
      <c r="L299" s="12">
        <v>2</v>
      </c>
      <c r="M299" s="12">
        <v>0</v>
      </c>
      <c r="N299" s="12">
        <v>0</v>
      </c>
      <c r="O299" s="12">
        <f>COUNTIF($P$2:P299,P299)</f>
        <v>296</v>
      </c>
      <c r="P299" s="12" t="str">
        <f t="shared" si="13"/>
        <v>122020000</v>
      </c>
      <c r="Q299" s="12" t="str">
        <f t="shared" si="14"/>
        <v>1220200000296</v>
      </c>
      <c r="R299" s="20" t="s">
        <v>1198</v>
      </c>
      <c r="S299" s="20" t="s">
        <v>1204</v>
      </c>
      <c r="U299" s="12" t="s">
        <v>899</v>
      </c>
      <c r="AY299" s="12" t="s">
        <v>910</v>
      </c>
      <c r="AZ299" s="12">
        <v>1</v>
      </c>
      <c r="BA299" s="12" t="s">
        <v>910</v>
      </c>
      <c r="BG299" s="21">
        <v>-1</v>
      </c>
      <c r="BJ299" s="12">
        <v>1</v>
      </c>
    </row>
    <row r="300" spans="1:62" ht="60" x14ac:dyDescent="0.25">
      <c r="A300" s="12">
        <v>1</v>
      </c>
      <c r="B300" s="11" t="str">
        <f t="shared" si="12"/>
        <v>Общий расчет. Ци Мень. Анализ Дворца. Комбинации. Нет. Нет</v>
      </c>
      <c r="C300" s="11" t="str">
        <f>IFERROR(VLOOKUP(I300,lvl_1[],2,FALSE),"Нет")</f>
        <v>Общий расчет</v>
      </c>
      <c r="D300" s="11" t="str">
        <f>IFERROR(VLOOKUP(Rule!J300,lvl_2[],2,FALSE),"Нет")</f>
        <v>Ци Мень</v>
      </c>
      <c r="E300" s="11" t="str">
        <f>IFERROR(VLOOKUP(Rule!K300,lvl_3[],2,FALSE),"Нет")</f>
        <v>Анализ Дворца</v>
      </c>
      <c r="F300" s="11" t="str">
        <f>IFERROR(INDEX(lvl_4[],MATCH(L300,lvl_4[ID],0),MATCH(TEXT(K300,"##0"),lvl_4[#Headers],0)),"Нет")</f>
        <v>Комбинации</v>
      </c>
      <c r="G300" s="11" t="str">
        <f>IFERROR(INDEX(lvl_5[],MATCH(M300,lvl_5[ID],0),MATCH(_xlfn.CONCAT(TEXT(K300,"##0"),"_",TEXT(L300,"##0")),lvl_5[#Headers],0)),"Нет")</f>
        <v>Нет</v>
      </c>
      <c r="H300" s="11" t="str">
        <f>IFERROR(INDEX(lvl_6[],MATCH(N300,lvl_6[ID],0),MATCH(_xlfn.CONCAT(K300,"_",L300,"_",M300),lvl_6[#Headers],0)),"Нет")</f>
        <v>Нет</v>
      </c>
      <c r="I300" s="12">
        <v>1</v>
      </c>
      <c r="J300" s="12">
        <v>2</v>
      </c>
      <c r="K300" s="12">
        <v>2</v>
      </c>
      <c r="L300" s="12">
        <v>2</v>
      </c>
      <c r="M300" s="12">
        <v>0</v>
      </c>
      <c r="N300" s="12">
        <v>0</v>
      </c>
      <c r="O300" s="12">
        <f>COUNTIF($P$2:P300,P300)</f>
        <v>297</v>
      </c>
      <c r="P300" s="12" t="str">
        <f t="shared" si="13"/>
        <v>122020000</v>
      </c>
      <c r="Q300" s="12" t="str">
        <f t="shared" si="14"/>
        <v>1220200000297</v>
      </c>
      <c r="R300" s="20" t="s">
        <v>1203</v>
      </c>
      <c r="S300" s="20" t="s">
        <v>1204</v>
      </c>
      <c r="U300" s="12" t="s">
        <v>899</v>
      </c>
      <c r="AY300" s="12" t="s">
        <v>912</v>
      </c>
      <c r="AZ300" s="12">
        <v>1</v>
      </c>
      <c r="BA300" s="12" t="s">
        <v>910</v>
      </c>
      <c r="BG300" s="21">
        <v>-1</v>
      </c>
      <c r="BJ300" s="12">
        <v>1</v>
      </c>
    </row>
    <row r="301" spans="1:62" ht="60" x14ac:dyDescent="0.25">
      <c r="A301" s="12">
        <v>1</v>
      </c>
      <c r="B301" s="11" t="str">
        <f t="shared" si="12"/>
        <v>Общий расчет. Ци Мень. Анализ Дворца. Комбинации. Нет. Нет</v>
      </c>
      <c r="C301" s="11" t="str">
        <f>IFERROR(VLOOKUP(I301,lvl_1[],2,FALSE),"Нет")</f>
        <v>Общий расчет</v>
      </c>
      <c r="D301" s="11" t="str">
        <f>IFERROR(VLOOKUP(Rule!J301,lvl_2[],2,FALSE),"Нет")</f>
        <v>Ци Мень</v>
      </c>
      <c r="E301" s="11" t="str">
        <f>IFERROR(VLOOKUP(Rule!K301,lvl_3[],2,FALSE),"Нет")</f>
        <v>Анализ Дворца</v>
      </c>
      <c r="F301" s="11" t="str">
        <f>IFERROR(INDEX(lvl_4[],MATCH(L301,lvl_4[ID],0),MATCH(TEXT(K301,"##0"),lvl_4[#Headers],0)),"Нет")</f>
        <v>Комбинации</v>
      </c>
      <c r="G301" s="11" t="str">
        <f>IFERROR(INDEX(lvl_5[],MATCH(M301,lvl_5[ID],0),MATCH(_xlfn.CONCAT(TEXT(K301,"##0"),"_",TEXT(L301,"##0")),lvl_5[#Headers],0)),"Нет")</f>
        <v>Нет</v>
      </c>
      <c r="H301" s="11" t="str">
        <f>IFERROR(INDEX(lvl_6[],MATCH(N301,lvl_6[ID],0),MATCH(_xlfn.CONCAT(K301,"_",L301,"_",M301),lvl_6[#Headers],0)),"Нет")</f>
        <v>Нет</v>
      </c>
      <c r="I301" s="12">
        <v>1</v>
      </c>
      <c r="J301" s="12">
        <v>2</v>
      </c>
      <c r="K301" s="12">
        <v>2</v>
      </c>
      <c r="L301" s="12">
        <v>2</v>
      </c>
      <c r="M301" s="12">
        <v>0</v>
      </c>
      <c r="N301" s="12">
        <v>0</v>
      </c>
      <c r="O301" s="12">
        <f>COUNTIF($P$2:P301,P301)</f>
        <v>298</v>
      </c>
      <c r="P301" s="12" t="str">
        <f t="shared" si="13"/>
        <v>122020000</v>
      </c>
      <c r="Q301" s="12" t="str">
        <f t="shared" si="14"/>
        <v>1220200000298</v>
      </c>
      <c r="R301" s="20" t="s">
        <v>1203</v>
      </c>
      <c r="S301" s="20" t="s">
        <v>1204</v>
      </c>
      <c r="U301" s="12" t="s">
        <v>899</v>
      </c>
      <c r="AY301" s="12" t="s">
        <v>914</v>
      </c>
      <c r="AZ301" s="12">
        <v>1</v>
      </c>
      <c r="BA301" s="12" t="s">
        <v>910</v>
      </c>
      <c r="BG301" s="21">
        <v>-1</v>
      </c>
      <c r="BJ301" s="12">
        <v>1</v>
      </c>
    </row>
    <row r="302" spans="1:62" ht="60" x14ac:dyDescent="0.25">
      <c r="A302" s="12">
        <v>1</v>
      </c>
      <c r="B302" s="11" t="str">
        <f t="shared" si="12"/>
        <v>Общий расчет. Ци Мень. Анализ Дворца. Комбинации. Нет. Нет</v>
      </c>
      <c r="C302" s="11" t="str">
        <f>IFERROR(VLOOKUP(I302,lvl_1[],2,FALSE),"Нет")</f>
        <v>Общий расчет</v>
      </c>
      <c r="D302" s="11" t="str">
        <f>IFERROR(VLOOKUP(Rule!J302,lvl_2[],2,FALSE),"Нет")</f>
        <v>Ци Мень</v>
      </c>
      <c r="E302" s="11" t="str">
        <f>IFERROR(VLOOKUP(Rule!K302,lvl_3[],2,FALSE),"Нет")</f>
        <v>Анализ Дворца</v>
      </c>
      <c r="F302" s="11" t="str">
        <f>IFERROR(INDEX(lvl_4[],MATCH(L302,lvl_4[ID],0),MATCH(TEXT(K302,"##0"),lvl_4[#Headers],0)),"Нет")</f>
        <v>Комбинации</v>
      </c>
      <c r="G302" s="11" t="str">
        <f>IFERROR(INDEX(lvl_5[],MATCH(M302,lvl_5[ID],0),MATCH(_xlfn.CONCAT(TEXT(K302,"##0"),"_",TEXT(L302,"##0")),lvl_5[#Headers],0)),"Нет")</f>
        <v>Нет</v>
      </c>
      <c r="H302" s="11" t="str">
        <f>IFERROR(INDEX(lvl_6[],MATCH(N302,lvl_6[ID],0),MATCH(_xlfn.CONCAT(K302,"_",L302,"_",M302),lvl_6[#Headers],0)),"Нет")</f>
        <v>Нет</v>
      </c>
      <c r="I302" s="12">
        <v>1</v>
      </c>
      <c r="J302" s="12">
        <v>2</v>
      </c>
      <c r="K302" s="12">
        <v>2</v>
      </c>
      <c r="L302" s="12">
        <v>2</v>
      </c>
      <c r="M302" s="12">
        <v>0</v>
      </c>
      <c r="N302" s="12">
        <v>0</v>
      </c>
      <c r="O302" s="12">
        <f>COUNTIF($P$2:P302,P302)</f>
        <v>299</v>
      </c>
      <c r="P302" s="12" t="str">
        <f t="shared" si="13"/>
        <v>122020000</v>
      </c>
      <c r="Q302" s="12" t="str">
        <f t="shared" si="14"/>
        <v>1220200000299</v>
      </c>
      <c r="R302" s="20" t="s">
        <v>1203</v>
      </c>
      <c r="S302" s="20" t="s">
        <v>1204</v>
      </c>
      <c r="U302" s="12" t="s">
        <v>899</v>
      </c>
      <c r="AY302" s="12" t="s">
        <v>916</v>
      </c>
      <c r="AZ302" s="12">
        <v>1</v>
      </c>
      <c r="BA302" s="12" t="s">
        <v>910</v>
      </c>
      <c r="BG302" s="21">
        <v>-1</v>
      </c>
      <c r="BJ302" s="12">
        <v>1</v>
      </c>
    </row>
    <row r="303" spans="1:62" ht="60" x14ac:dyDescent="0.25">
      <c r="A303" s="12">
        <v>1</v>
      </c>
      <c r="B303" s="11" t="str">
        <f t="shared" si="12"/>
        <v>Общий расчет. Ци Мень. Анализ Дворца. Комбинации. Нет. Нет</v>
      </c>
      <c r="C303" s="11" t="str">
        <f>IFERROR(VLOOKUP(I303,lvl_1[],2,FALSE),"Нет")</f>
        <v>Общий расчет</v>
      </c>
      <c r="D303" s="11" t="str">
        <f>IFERROR(VLOOKUP(Rule!J303,lvl_2[],2,FALSE),"Нет")</f>
        <v>Ци Мень</v>
      </c>
      <c r="E303" s="11" t="str">
        <f>IFERROR(VLOOKUP(Rule!K303,lvl_3[],2,FALSE),"Нет")</f>
        <v>Анализ Дворца</v>
      </c>
      <c r="F303" s="11" t="str">
        <f>IFERROR(INDEX(lvl_4[],MATCH(L303,lvl_4[ID],0),MATCH(TEXT(K303,"##0"),lvl_4[#Headers],0)),"Нет")</f>
        <v>Комбинации</v>
      </c>
      <c r="G303" s="11" t="str">
        <f>IFERROR(INDEX(lvl_5[],MATCH(M303,lvl_5[ID],0),MATCH(_xlfn.CONCAT(TEXT(K303,"##0"),"_",TEXT(L303,"##0")),lvl_5[#Headers],0)),"Нет")</f>
        <v>Нет</v>
      </c>
      <c r="H303" s="11" t="str">
        <f>IFERROR(INDEX(lvl_6[],MATCH(N303,lvl_6[ID],0),MATCH(_xlfn.CONCAT(K303,"_",L303,"_",M303),lvl_6[#Headers],0)),"Нет")</f>
        <v>Нет</v>
      </c>
      <c r="I303" s="12">
        <v>1</v>
      </c>
      <c r="J303" s="12">
        <v>2</v>
      </c>
      <c r="K303" s="12">
        <v>2</v>
      </c>
      <c r="L303" s="12">
        <v>2</v>
      </c>
      <c r="M303" s="12">
        <v>0</v>
      </c>
      <c r="N303" s="12">
        <v>0</v>
      </c>
      <c r="O303" s="12">
        <f>COUNTIF($P$2:P303,P303)</f>
        <v>300</v>
      </c>
      <c r="P303" s="12" t="str">
        <f t="shared" si="13"/>
        <v>122020000</v>
      </c>
      <c r="Q303" s="12" t="str">
        <f t="shared" si="14"/>
        <v>1220200000300</v>
      </c>
      <c r="R303" s="20" t="s">
        <v>1203</v>
      </c>
      <c r="S303" s="20" t="s">
        <v>1204</v>
      </c>
      <c r="AB303" s="12" t="s">
        <v>899</v>
      </c>
      <c r="AY303" s="12" t="s">
        <v>901</v>
      </c>
      <c r="AZ303" s="12">
        <v>1</v>
      </c>
      <c r="BA303" s="12" t="s">
        <v>910</v>
      </c>
      <c r="BG303" s="21">
        <v>-1</v>
      </c>
      <c r="BJ303" s="12">
        <v>1</v>
      </c>
    </row>
    <row r="304" spans="1:62" ht="60" x14ac:dyDescent="0.25">
      <c r="A304" s="12">
        <v>1</v>
      </c>
      <c r="B304" s="11" t="str">
        <f t="shared" si="12"/>
        <v>Общий расчет. Ци Мень. Анализ Дворца. Комбинации. Нет. Нет</v>
      </c>
      <c r="C304" s="11" t="str">
        <f>IFERROR(VLOOKUP(I304,lvl_1[],2,FALSE),"Нет")</f>
        <v>Общий расчет</v>
      </c>
      <c r="D304" s="11" t="str">
        <f>IFERROR(VLOOKUP(Rule!J304,lvl_2[],2,FALSE),"Нет")</f>
        <v>Ци Мень</v>
      </c>
      <c r="E304" s="11" t="str">
        <f>IFERROR(VLOOKUP(Rule!K304,lvl_3[],2,FALSE),"Нет")</f>
        <v>Анализ Дворца</v>
      </c>
      <c r="F304" s="11" t="str">
        <f>IFERROR(INDEX(lvl_4[],MATCH(L304,lvl_4[ID],0),MATCH(TEXT(K304,"##0"),lvl_4[#Headers],0)),"Нет")</f>
        <v>Комбинации</v>
      </c>
      <c r="G304" s="11" t="str">
        <f>IFERROR(INDEX(lvl_5[],MATCH(M304,lvl_5[ID],0),MATCH(_xlfn.CONCAT(TEXT(K304,"##0"),"_",TEXT(L304,"##0")),lvl_5[#Headers],0)),"Нет")</f>
        <v>Нет</v>
      </c>
      <c r="H304" s="11" t="str">
        <f>IFERROR(INDEX(lvl_6[],MATCH(N304,lvl_6[ID],0),MATCH(_xlfn.CONCAT(K304,"_",L304,"_",M304),lvl_6[#Headers],0)),"Нет")</f>
        <v>Нет</v>
      </c>
      <c r="I304" s="12">
        <v>1</v>
      </c>
      <c r="J304" s="12">
        <v>2</v>
      </c>
      <c r="K304" s="12">
        <v>2</v>
      </c>
      <c r="L304" s="12">
        <v>2</v>
      </c>
      <c r="M304" s="12">
        <v>0</v>
      </c>
      <c r="N304" s="12">
        <v>0</v>
      </c>
      <c r="O304" s="12">
        <f>COUNTIF($P$2:P304,P304)</f>
        <v>301</v>
      </c>
      <c r="P304" s="12" t="str">
        <f t="shared" si="13"/>
        <v>122020000</v>
      </c>
      <c r="Q304" s="12" t="str">
        <f t="shared" si="14"/>
        <v>1220200000301</v>
      </c>
      <c r="R304" s="20" t="s">
        <v>1203</v>
      </c>
      <c r="S304" s="20" t="s">
        <v>1204</v>
      </c>
      <c r="AB304" s="12" t="s">
        <v>899</v>
      </c>
      <c r="AY304" s="12" t="s">
        <v>903</v>
      </c>
      <c r="AZ304" s="12">
        <v>1</v>
      </c>
      <c r="BA304" s="12" t="s">
        <v>910</v>
      </c>
      <c r="BG304" s="21">
        <v>-1</v>
      </c>
      <c r="BJ304" s="12">
        <v>1</v>
      </c>
    </row>
    <row r="305" spans="1:62" ht="60" x14ac:dyDescent="0.25">
      <c r="A305" s="12">
        <v>1</v>
      </c>
      <c r="B305" s="11" t="str">
        <f t="shared" si="12"/>
        <v>Общий расчет. Ци Мень. Анализ Дворца. Комбинации. Нет. Нет</v>
      </c>
      <c r="C305" s="11" t="str">
        <f>IFERROR(VLOOKUP(I305,lvl_1[],2,FALSE),"Нет")</f>
        <v>Общий расчет</v>
      </c>
      <c r="D305" s="11" t="str">
        <f>IFERROR(VLOOKUP(Rule!J305,lvl_2[],2,FALSE),"Нет")</f>
        <v>Ци Мень</v>
      </c>
      <c r="E305" s="11" t="str">
        <f>IFERROR(VLOOKUP(Rule!K305,lvl_3[],2,FALSE),"Нет")</f>
        <v>Анализ Дворца</v>
      </c>
      <c r="F305" s="11" t="str">
        <f>IFERROR(INDEX(lvl_4[],MATCH(L305,lvl_4[ID],0),MATCH(TEXT(K305,"##0"),lvl_4[#Headers],0)),"Нет")</f>
        <v>Комбинации</v>
      </c>
      <c r="G305" s="11" t="str">
        <f>IFERROR(INDEX(lvl_5[],MATCH(M305,lvl_5[ID],0),MATCH(_xlfn.CONCAT(TEXT(K305,"##0"),"_",TEXT(L305,"##0")),lvl_5[#Headers],0)),"Нет")</f>
        <v>Нет</v>
      </c>
      <c r="H305" s="11" t="str">
        <f>IFERROR(INDEX(lvl_6[],MATCH(N305,lvl_6[ID],0),MATCH(_xlfn.CONCAT(K305,"_",L305,"_",M305),lvl_6[#Headers],0)),"Нет")</f>
        <v>Нет</v>
      </c>
      <c r="I305" s="12">
        <v>1</v>
      </c>
      <c r="J305" s="12">
        <v>2</v>
      </c>
      <c r="K305" s="12">
        <v>2</v>
      </c>
      <c r="L305" s="12">
        <v>2</v>
      </c>
      <c r="M305" s="12">
        <v>0</v>
      </c>
      <c r="N305" s="12">
        <v>0</v>
      </c>
      <c r="O305" s="12">
        <f>COUNTIF($P$2:P305,P305)</f>
        <v>302</v>
      </c>
      <c r="P305" s="12" t="str">
        <f t="shared" si="13"/>
        <v>122020000</v>
      </c>
      <c r="Q305" s="12" t="str">
        <f t="shared" si="14"/>
        <v>1220200000302</v>
      </c>
      <c r="R305" s="20" t="s">
        <v>1203</v>
      </c>
      <c r="S305" s="20" t="s">
        <v>1204</v>
      </c>
      <c r="AB305" s="12" t="s">
        <v>899</v>
      </c>
      <c r="AY305" s="12" t="s">
        <v>905</v>
      </c>
      <c r="AZ305" s="12">
        <v>1</v>
      </c>
      <c r="BA305" s="12" t="s">
        <v>910</v>
      </c>
      <c r="BG305" s="21">
        <v>-1</v>
      </c>
      <c r="BJ305" s="12">
        <v>1</v>
      </c>
    </row>
    <row r="306" spans="1:62" ht="60" x14ac:dyDescent="0.25">
      <c r="A306" s="12">
        <v>1</v>
      </c>
      <c r="B306" s="11" t="str">
        <f t="shared" si="12"/>
        <v>Общий расчет. Ци Мень. Анализ Дворца. Комбинации. Нет. Нет</v>
      </c>
      <c r="C306" s="11" t="str">
        <f>IFERROR(VLOOKUP(I306,lvl_1[],2,FALSE),"Нет")</f>
        <v>Общий расчет</v>
      </c>
      <c r="D306" s="11" t="str">
        <f>IFERROR(VLOOKUP(Rule!J306,lvl_2[],2,FALSE),"Нет")</f>
        <v>Ци Мень</v>
      </c>
      <c r="E306" s="11" t="str">
        <f>IFERROR(VLOOKUP(Rule!K306,lvl_3[],2,FALSE),"Нет")</f>
        <v>Анализ Дворца</v>
      </c>
      <c r="F306" s="11" t="str">
        <f>IFERROR(INDEX(lvl_4[],MATCH(L306,lvl_4[ID],0),MATCH(TEXT(K306,"##0"),lvl_4[#Headers],0)),"Нет")</f>
        <v>Комбинации</v>
      </c>
      <c r="G306" s="11" t="str">
        <f>IFERROR(INDEX(lvl_5[],MATCH(M306,lvl_5[ID],0),MATCH(_xlfn.CONCAT(TEXT(K306,"##0"),"_",TEXT(L306,"##0")),lvl_5[#Headers],0)),"Нет")</f>
        <v>Нет</v>
      </c>
      <c r="H306" s="11" t="str">
        <f>IFERROR(INDEX(lvl_6[],MATCH(N306,lvl_6[ID],0),MATCH(_xlfn.CONCAT(K306,"_",L306,"_",M306),lvl_6[#Headers],0)),"Нет")</f>
        <v>Нет</v>
      </c>
      <c r="I306" s="12">
        <v>1</v>
      </c>
      <c r="J306" s="12">
        <v>2</v>
      </c>
      <c r="K306" s="12">
        <v>2</v>
      </c>
      <c r="L306" s="12">
        <v>2</v>
      </c>
      <c r="M306" s="12">
        <v>0</v>
      </c>
      <c r="N306" s="12">
        <v>0</v>
      </c>
      <c r="O306" s="12">
        <f>COUNTIF($P$2:P306,P306)</f>
        <v>303</v>
      </c>
      <c r="P306" s="12" t="str">
        <f t="shared" si="13"/>
        <v>122020000</v>
      </c>
      <c r="Q306" s="12" t="str">
        <f t="shared" si="14"/>
        <v>1220200000303</v>
      </c>
      <c r="R306" s="20" t="s">
        <v>1203</v>
      </c>
      <c r="S306" s="20" t="s">
        <v>1204</v>
      </c>
      <c r="AB306" s="12" t="s">
        <v>899</v>
      </c>
      <c r="AY306" s="12" t="s">
        <v>907</v>
      </c>
      <c r="AZ306" s="12">
        <v>1</v>
      </c>
      <c r="BA306" s="12" t="s">
        <v>910</v>
      </c>
      <c r="BG306" s="21">
        <v>-1</v>
      </c>
      <c r="BJ306" s="12">
        <v>1</v>
      </c>
    </row>
    <row r="307" spans="1:62" ht="60" x14ac:dyDescent="0.25">
      <c r="A307" s="12">
        <v>1</v>
      </c>
      <c r="B307" s="11" t="str">
        <f t="shared" si="12"/>
        <v>Общий расчет. Ци Мень. Анализ Дворца. Комбинации. Нет. Нет</v>
      </c>
      <c r="C307" s="11" t="str">
        <f>IFERROR(VLOOKUP(I307,lvl_1[],2,FALSE),"Нет")</f>
        <v>Общий расчет</v>
      </c>
      <c r="D307" s="11" t="str">
        <f>IFERROR(VLOOKUP(Rule!J307,lvl_2[],2,FALSE),"Нет")</f>
        <v>Ци Мень</v>
      </c>
      <c r="E307" s="11" t="str">
        <f>IFERROR(VLOOKUP(Rule!K307,lvl_3[],2,FALSE),"Нет")</f>
        <v>Анализ Дворца</v>
      </c>
      <c r="F307" s="11" t="str">
        <f>IFERROR(INDEX(lvl_4[],MATCH(L307,lvl_4[ID],0),MATCH(TEXT(K307,"##0"),lvl_4[#Headers],0)),"Нет")</f>
        <v>Комбинации</v>
      </c>
      <c r="G307" s="11" t="str">
        <f>IFERROR(INDEX(lvl_5[],MATCH(M307,lvl_5[ID],0),MATCH(_xlfn.CONCAT(TEXT(K307,"##0"),"_",TEXT(L307,"##0")),lvl_5[#Headers],0)),"Нет")</f>
        <v>Нет</v>
      </c>
      <c r="H307" s="11" t="str">
        <f>IFERROR(INDEX(lvl_6[],MATCH(N307,lvl_6[ID],0),MATCH(_xlfn.CONCAT(K307,"_",L307,"_",M307),lvl_6[#Headers],0)),"Нет")</f>
        <v>Нет</v>
      </c>
      <c r="I307" s="12">
        <v>1</v>
      </c>
      <c r="J307" s="12">
        <v>2</v>
      </c>
      <c r="K307" s="12">
        <v>2</v>
      </c>
      <c r="L307" s="12">
        <v>2</v>
      </c>
      <c r="M307" s="12">
        <v>0</v>
      </c>
      <c r="N307" s="12">
        <v>0</v>
      </c>
      <c r="O307" s="12">
        <f>COUNTIF($P$2:P307,P307)</f>
        <v>304</v>
      </c>
      <c r="P307" s="12" t="str">
        <f t="shared" si="13"/>
        <v>122020000</v>
      </c>
      <c r="Q307" s="12" t="str">
        <f t="shared" si="14"/>
        <v>1220200000304</v>
      </c>
      <c r="R307" s="20" t="s">
        <v>1203</v>
      </c>
      <c r="S307" s="20" t="s">
        <v>1204</v>
      </c>
      <c r="AB307" s="12" t="s">
        <v>899</v>
      </c>
      <c r="AY307" s="12" t="s">
        <v>908</v>
      </c>
      <c r="AZ307" s="12">
        <v>1</v>
      </c>
      <c r="BA307" s="12" t="s">
        <v>910</v>
      </c>
      <c r="BG307" s="21">
        <v>-1</v>
      </c>
      <c r="BJ307" s="12">
        <v>1</v>
      </c>
    </row>
    <row r="308" spans="1:62" ht="60" x14ac:dyDescent="0.25">
      <c r="A308" s="12">
        <v>1</v>
      </c>
      <c r="B308" s="11" t="str">
        <f t="shared" si="12"/>
        <v>Общий расчет. Ци Мень. Анализ Дворца. Комбинации. Нет. Нет</v>
      </c>
      <c r="C308" s="11" t="str">
        <f>IFERROR(VLOOKUP(I308,lvl_1[],2,FALSE),"Нет")</f>
        <v>Общий расчет</v>
      </c>
      <c r="D308" s="11" t="str">
        <f>IFERROR(VLOOKUP(Rule!J308,lvl_2[],2,FALSE),"Нет")</f>
        <v>Ци Мень</v>
      </c>
      <c r="E308" s="11" t="str">
        <f>IFERROR(VLOOKUP(Rule!K308,lvl_3[],2,FALSE),"Нет")</f>
        <v>Анализ Дворца</v>
      </c>
      <c r="F308" s="11" t="str">
        <f>IFERROR(INDEX(lvl_4[],MATCH(L308,lvl_4[ID],0),MATCH(TEXT(K308,"##0"),lvl_4[#Headers],0)),"Нет")</f>
        <v>Комбинации</v>
      </c>
      <c r="G308" s="11" t="str">
        <f>IFERROR(INDEX(lvl_5[],MATCH(M308,lvl_5[ID],0),MATCH(_xlfn.CONCAT(TEXT(K308,"##0"),"_",TEXT(L308,"##0")),lvl_5[#Headers],0)),"Нет")</f>
        <v>Нет</v>
      </c>
      <c r="H308" s="11" t="str">
        <f>IFERROR(INDEX(lvl_6[],MATCH(N308,lvl_6[ID],0),MATCH(_xlfn.CONCAT(K308,"_",L308,"_",M308),lvl_6[#Headers],0)),"Нет")</f>
        <v>Нет</v>
      </c>
      <c r="I308" s="12">
        <v>1</v>
      </c>
      <c r="J308" s="12">
        <v>2</v>
      </c>
      <c r="K308" s="12">
        <v>2</v>
      </c>
      <c r="L308" s="12">
        <v>2</v>
      </c>
      <c r="M308" s="12">
        <v>0</v>
      </c>
      <c r="N308" s="12">
        <v>0</v>
      </c>
      <c r="O308" s="12">
        <f>COUNTIF($P$2:P308,P308)</f>
        <v>305</v>
      </c>
      <c r="P308" s="12" t="str">
        <f t="shared" si="13"/>
        <v>122020000</v>
      </c>
      <c r="Q308" s="12" t="str">
        <f t="shared" si="14"/>
        <v>1220200000305</v>
      </c>
      <c r="R308" s="20" t="s">
        <v>1200</v>
      </c>
      <c r="S308" s="20" t="s">
        <v>1204</v>
      </c>
      <c r="AB308" s="12" t="s">
        <v>899</v>
      </c>
      <c r="AY308" s="12" t="s">
        <v>910</v>
      </c>
      <c r="AZ308" s="12">
        <v>1</v>
      </c>
      <c r="BA308" s="12" t="s">
        <v>910</v>
      </c>
      <c r="BG308" s="21">
        <v>-1</v>
      </c>
      <c r="BJ308" s="12">
        <v>1</v>
      </c>
    </row>
    <row r="309" spans="1:62" ht="60" x14ac:dyDescent="0.25">
      <c r="A309" s="12">
        <v>1</v>
      </c>
      <c r="B309" s="11" t="str">
        <f t="shared" si="12"/>
        <v>Общий расчет. Ци Мень. Анализ Дворца. Комбинации. Нет. Нет</v>
      </c>
      <c r="C309" s="11" t="str">
        <f>IFERROR(VLOOKUP(I309,lvl_1[],2,FALSE),"Нет")</f>
        <v>Общий расчет</v>
      </c>
      <c r="D309" s="11" t="str">
        <f>IFERROR(VLOOKUP(Rule!J309,lvl_2[],2,FALSE),"Нет")</f>
        <v>Ци Мень</v>
      </c>
      <c r="E309" s="11" t="str">
        <f>IFERROR(VLOOKUP(Rule!K309,lvl_3[],2,FALSE),"Нет")</f>
        <v>Анализ Дворца</v>
      </c>
      <c r="F309" s="11" t="str">
        <f>IFERROR(INDEX(lvl_4[],MATCH(L309,lvl_4[ID],0),MATCH(TEXT(K309,"##0"),lvl_4[#Headers],0)),"Нет")</f>
        <v>Комбинации</v>
      </c>
      <c r="G309" s="11" t="str">
        <f>IFERROR(INDEX(lvl_5[],MATCH(M309,lvl_5[ID],0),MATCH(_xlfn.CONCAT(TEXT(K309,"##0"),"_",TEXT(L309,"##0")),lvl_5[#Headers],0)),"Нет")</f>
        <v>Нет</v>
      </c>
      <c r="H309" s="11" t="str">
        <f>IFERROR(INDEX(lvl_6[],MATCH(N309,lvl_6[ID],0),MATCH(_xlfn.CONCAT(K309,"_",L309,"_",M309),lvl_6[#Headers],0)),"Нет")</f>
        <v>Нет</v>
      </c>
      <c r="I309" s="12">
        <v>1</v>
      </c>
      <c r="J309" s="12">
        <v>2</v>
      </c>
      <c r="K309" s="12">
        <v>2</v>
      </c>
      <c r="L309" s="12">
        <v>2</v>
      </c>
      <c r="M309" s="12">
        <v>0</v>
      </c>
      <c r="N309" s="12">
        <v>0</v>
      </c>
      <c r="O309" s="12">
        <f>COUNTIF($P$2:P309,P309)</f>
        <v>306</v>
      </c>
      <c r="P309" s="12" t="str">
        <f t="shared" si="13"/>
        <v>122020000</v>
      </c>
      <c r="Q309" s="12" t="str">
        <f t="shared" si="14"/>
        <v>1220200000306</v>
      </c>
      <c r="R309" s="20" t="s">
        <v>1203</v>
      </c>
      <c r="S309" s="20" t="s">
        <v>1204</v>
      </c>
      <c r="AB309" s="12" t="s">
        <v>899</v>
      </c>
      <c r="AY309" s="12" t="s">
        <v>912</v>
      </c>
      <c r="AZ309" s="12">
        <v>1</v>
      </c>
      <c r="BA309" s="12" t="s">
        <v>910</v>
      </c>
      <c r="BG309" s="21">
        <v>-1</v>
      </c>
      <c r="BJ309" s="12">
        <v>1</v>
      </c>
    </row>
    <row r="310" spans="1:62" ht="60" x14ac:dyDescent="0.25">
      <c r="A310" s="12">
        <v>1</v>
      </c>
      <c r="B310" s="11" t="str">
        <f t="shared" si="12"/>
        <v>Общий расчет. Ци Мень. Анализ Дворца. Комбинации. Нет. Нет</v>
      </c>
      <c r="C310" s="11" t="str">
        <f>IFERROR(VLOOKUP(I310,lvl_1[],2,FALSE),"Нет")</f>
        <v>Общий расчет</v>
      </c>
      <c r="D310" s="11" t="str">
        <f>IFERROR(VLOOKUP(Rule!J310,lvl_2[],2,FALSE),"Нет")</f>
        <v>Ци Мень</v>
      </c>
      <c r="E310" s="11" t="str">
        <f>IFERROR(VLOOKUP(Rule!K310,lvl_3[],2,FALSE),"Нет")</f>
        <v>Анализ Дворца</v>
      </c>
      <c r="F310" s="11" t="str">
        <f>IFERROR(INDEX(lvl_4[],MATCH(L310,lvl_4[ID],0),MATCH(TEXT(K310,"##0"),lvl_4[#Headers],0)),"Нет")</f>
        <v>Комбинации</v>
      </c>
      <c r="G310" s="11" t="str">
        <f>IFERROR(INDEX(lvl_5[],MATCH(M310,lvl_5[ID],0),MATCH(_xlfn.CONCAT(TEXT(K310,"##0"),"_",TEXT(L310,"##0")),lvl_5[#Headers],0)),"Нет")</f>
        <v>Нет</v>
      </c>
      <c r="H310" s="11" t="str">
        <f>IFERROR(INDEX(lvl_6[],MATCH(N310,lvl_6[ID],0),MATCH(_xlfn.CONCAT(K310,"_",L310,"_",M310),lvl_6[#Headers],0)),"Нет")</f>
        <v>Нет</v>
      </c>
      <c r="I310" s="12">
        <v>1</v>
      </c>
      <c r="J310" s="12">
        <v>2</v>
      </c>
      <c r="K310" s="12">
        <v>2</v>
      </c>
      <c r="L310" s="12">
        <v>2</v>
      </c>
      <c r="M310" s="12">
        <v>0</v>
      </c>
      <c r="N310" s="12">
        <v>0</v>
      </c>
      <c r="O310" s="12">
        <f>COUNTIF($P$2:P310,P310)</f>
        <v>307</v>
      </c>
      <c r="P310" s="12" t="str">
        <f t="shared" si="13"/>
        <v>122020000</v>
      </c>
      <c r="Q310" s="12" t="str">
        <f t="shared" si="14"/>
        <v>1220200000307</v>
      </c>
      <c r="R310" s="20" t="s">
        <v>1203</v>
      </c>
      <c r="S310" s="20" t="s">
        <v>1204</v>
      </c>
      <c r="AB310" s="12" t="s">
        <v>899</v>
      </c>
      <c r="AY310" s="12" t="s">
        <v>914</v>
      </c>
      <c r="AZ310" s="12">
        <v>1</v>
      </c>
      <c r="BA310" s="12" t="s">
        <v>910</v>
      </c>
      <c r="BG310" s="21">
        <v>-1</v>
      </c>
      <c r="BJ310" s="12">
        <v>1</v>
      </c>
    </row>
    <row r="311" spans="1:62" ht="60" x14ac:dyDescent="0.25">
      <c r="A311" s="12">
        <v>1</v>
      </c>
      <c r="B311" s="11" t="str">
        <f t="shared" si="12"/>
        <v>Общий расчет. Ци Мень. Анализ Дворца. Комбинации. Нет. Нет</v>
      </c>
      <c r="C311" s="11" t="str">
        <f>IFERROR(VLOOKUP(I311,lvl_1[],2,FALSE),"Нет")</f>
        <v>Общий расчет</v>
      </c>
      <c r="D311" s="11" t="str">
        <f>IFERROR(VLOOKUP(Rule!J311,lvl_2[],2,FALSE),"Нет")</f>
        <v>Ци Мень</v>
      </c>
      <c r="E311" s="11" t="str">
        <f>IFERROR(VLOOKUP(Rule!K311,lvl_3[],2,FALSE),"Нет")</f>
        <v>Анализ Дворца</v>
      </c>
      <c r="F311" s="11" t="str">
        <f>IFERROR(INDEX(lvl_4[],MATCH(L311,lvl_4[ID],0),MATCH(TEXT(K311,"##0"),lvl_4[#Headers],0)),"Нет")</f>
        <v>Комбинации</v>
      </c>
      <c r="G311" s="11" t="str">
        <f>IFERROR(INDEX(lvl_5[],MATCH(M311,lvl_5[ID],0),MATCH(_xlfn.CONCAT(TEXT(K311,"##0"),"_",TEXT(L311,"##0")),lvl_5[#Headers],0)),"Нет")</f>
        <v>Нет</v>
      </c>
      <c r="H311" s="11" t="str">
        <f>IFERROR(INDEX(lvl_6[],MATCH(N311,lvl_6[ID],0),MATCH(_xlfn.CONCAT(K311,"_",L311,"_",M311),lvl_6[#Headers],0)),"Нет")</f>
        <v>Нет</v>
      </c>
      <c r="I311" s="12">
        <v>1</v>
      </c>
      <c r="J311" s="12">
        <v>2</v>
      </c>
      <c r="K311" s="12">
        <v>2</v>
      </c>
      <c r="L311" s="12">
        <v>2</v>
      </c>
      <c r="M311" s="12">
        <v>0</v>
      </c>
      <c r="N311" s="12">
        <v>0</v>
      </c>
      <c r="O311" s="12">
        <f>COUNTIF($P$2:P311,P311)</f>
        <v>308</v>
      </c>
      <c r="P311" s="12" t="str">
        <f t="shared" si="13"/>
        <v>122020000</v>
      </c>
      <c r="Q311" s="12" t="str">
        <f t="shared" si="14"/>
        <v>1220200000308</v>
      </c>
      <c r="R311" s="20" t="s">
        <v>1203</v>
      </c>
      <c r="S311" s="20" t="s">
        <v>1204</v>
      </c>
      <c r="AB311" s="12" t="s">
        <v>899</v>
      </c>
      <c r="AY311" s="12" t="s">
        <v>916</v>
      </c>
      <c r="AZ311" s="12">
        <v>1</v>
      </c>
      <c r="BA311" s="12" t="s">
        <v>910</v>
      </c>
      <c r="BG311" s="21">
        <v>-1</v>
      </c>
      <c r="BJ311" s="12">
        <v>1</v>
      </c>
    </row>
    <row r="312" spans="1:62" ht="60" x14ac:dyDescent="0.25">
      <c r="A312" s="12">
        <v>1</v>
      </c>
      <c r="B312" s="11" t="str">
        <f t="shared" si="12"/>
        <v>Общий расчет. Ци Мень. Анализ Дворца. Комбинации. Нет. Нет</v>
      </c>
      <c r="C312" s="11" t="str">
        <f>IFERROR(VLOOKUP(I312,lvl_1[],2,FALSE),"Нет")</f>
        <v>Общий расчет</v>
      </c>
      <c r="D312" s="11" t="str">
        <f>IFERROR(VLOOKUP(Rule!J312,lvl_2[],2,FALSE),"Нет")</f>
        <v>Ци Мень</v>
      </c>
      <c r="E312" s="11" t="str">
        <f>IFERROR(VLOOKUP(Rule!K312,lvl_3[],2,FALSE),"Нет")</f>
        <v>Анализ Дворца</v>
      </c>
      <c r="F312" s="11" t="str">
        <f>IFERROR(INDEX(lvl_4[],MATCH(L312,lvl_4[ID],0),MATCH(TEXT(K312,"##0"),lvl_4[#Headers],0)),"Нет")</f>
        <v>Комбинации</v>
      </c>
      <c r="G312" s="11" t="str">
        <f>IFERROR(INDEX(lvl_5[],MATCH(M312,lvl_5[ID],0),MATCH(_xlfn.CONCAT(TEXT(K312,"##0"),"_",TEXT(L312,"##0")),lvl_5[#Headers],0)),"Нет")</f>
        <v>Нет</v>
      </c>
      <c r="H312" s="11" t="str">
        <f>IFERROR(INDEX(lvl_6[],MATCH(N312,lvl_6[ID],0),MATCH(_xlfn.CONCAT(K312,"_",L312,"_",M312),lvl_6[#Headers],0)),"Нет")</f>
        <v>Нет</v>
      </c>
      <c r="I312" s="12">
        <v>1</v>
      </c>
      <c r="J312" s="12">
        <v>2</v>
      </c>
      <c r="K312" s="12">
        <v>2</v>
      </c>
      <c r="L312" s="12">
        <v>2</v>
      </c>
      <c r="M312" s="12">
        <v>0</v>
      </c>
      <c r="N312" s="12">
        <v>0</v>
      </c>
      <c r="O312" s="12">
        <f>COUNTIF($P$2:P312,P312)</f>
        <v>309</v>
      </c>
      <c r="P312" s="12" t="str">
        <f t="shared" si="13"/>
        <v>122020000</v>
      </c>
      <c r="Q312" s="12" t="str">
        <f t="shared" si="14"/>
        <v>1220200000309</v>
      </c>
      <c r="R312" s="20" t="s">
        <v>1203</v>
      </c>
      <c r="S312" s="20" t="s">
        <v>1204</v>
      </c>
      <c r="AI312" s="12" t="s">
        <v>899</v>
      </c>
      <c r="AY312" s="12" t="s">
        <v>901</v>
      </c>
      <c r="AZ312" s="12">
        <v>1</v>
      </c>
      <c r="BA312" s="12" t="s">
        <v>910</v>
      </c>
      <c r="BG312" s="21">
        <v>-1</v>
      </c>
      <c r="BJ312" s="12">
        <v>1</v>
      </c>
    </row>
    <row r="313" spans="1:62" ht="60" x14ac:dyDescent="0.25">
      <c r="A313" s="12">
        <v>1</v>
      </c>
      <c r="B313" s="11" t="str">
        <f t="shared" si="12"/>
        <v>Общий расчет. Ци Мень. Анализ Дворца. Комбинации. Нет. Нет</v>
      </c>
      <c r="C313" s="11" t="str">
        <f>IFERROR(VLOOKUP(I313,lvl_1[],2,FALSE),"Нет")</f>
        <v>Общий расчет</v>
      </c>
      <c r="D313" s="11" t="str">
        <f>IFERROR(VLOOKUP(Rule!J313,lvl_2[],2,FALSE),"Нет")</f>
        <v>Ци Мень</v>
      </c>
      <c r="E313" s="11" t="str">
        <f>IFERROR(VLOOKUP(Rule!K313,lvl_3[],2,FALSE),"Нет")</f>
        <v>Анализ Дворца</v>
      </c>
      <c r="F313" s="11" t="str">
        <f>IFERROR(INDEX(lvl_4[],MATCH(L313,lvl_4[ID],0),MATCH(TEXT(K313,"##0"),lvl_4[#Headers],0)),"Нет")</f>
        <v>Комбинации</v>
      </c>
      <c r="G313" s="11" t="str">
        <f>IFERROR(INDEX(lvl_5[],MATCH(M313,lvl_5[ID],0),MATCH(_xlfn.CONCAT(TEXT(K313,"##0"),"_",TEXT(L313,"##0")),lvl_5[#Headers],0)),"Нет")</f>
        <v>Нет</v>
      </c>
      <c r="H313" s="11" t="str">
        <f>IFERROR(INDEX(lvl_6[],MATCH(N313,lvl_6[ID],0),MATCH(_xlfn.CONCAT(K313,"_",L313,"_",M313),lvl_6[#Headers],0)),"Нет")</f>
        <v>Нет</v>
      </c>
      <c r="I313" s="12">
        <v>1</v>
      </c>
      <c r="J313" s="12">
        <v>2</v>
      </c>
      <c r="K313" s="12">
        <v>2</v>
      </c>
      <c r="L313" s="12">
        <v>2</v>
      </c>
      <c r="M313" s="12">
        <v>0</v>
      </c>
      <c r="N313" s="12">
        <v>0</v>
      </c>
      <c r="O313" s="12">
        <f>COUNTIF($P$2:P313,P313)</f>
        <v>310</v>
      </c>
      <c r="P313" s="12" t="str">
        <f t="shared" si="13"/>
        <v>122020000</v>
      </c>
      <c r="Q313" s="12" t="str">
        <f t="shared" si="14"/>
        <v>1220200000310</v>
      </c>
      <c r="R313" s="20" t="s">
        <v>1203</v>
      </c>
      <c r="S313" s="20" t="s">
        <v>1204</v>
      </c>
      <c r="AI313" s="12" t="s">
        <v>899</v>
      </c>
      <c r="AY313" s="12" t="s">
        <v>903</v>
      </c>
      <c r="AZ313" s="12">
        <v>1</v>
      </c>
      <c r="BA313" s="12" t="s">
        <v>910</v>
      </c>
      <c r="BG313" s="21">
        <v>-1</v>
      </c>
      <c r="BJ313" s="12">
        <v>1</v>
      </c>
    </row>
    <row r="314" spans="1:62" ht="60" x14ac:dyDescent="0.25">
      <c r="A314" s="12">
        <v>1</v>
      </c>
      <c r="B314" s="11" t="str">
        <f t="shared" si="12"/>
        <v>Общий расчет. Ци Мень. Анализ Дворца. Комбинации. Нет. Нет</v>
      </c>
      <c r="C314" s="11" t="str">
        <f>IFERROR(VLOOKUP(I314,lvl_1[],2,FALSE),"Нет")</f>
        <v>Общий расчет</v>
      </c>
      <c r="D314" s="11" t="str">
        <f>IFERROR(VLOOKUP(Rule!J314,lvl_2[],2,FALSE),"Нет")</f>
        <v>Ци Мень</v>
      </c>
      <c r="E314" s="11" t="str">
        <f>IFERROR(VLOOKUP(Rule!K314,lvl_3[],2,FALSE),"Нет")</f>
        <v>Анализ Дворца</v>
      </c>
      <c r="F314" s="11" t="str">
        <f>IFERROR(INDEX(lvl_4[],MATCH(L314,lvl_4[ID],0),MATCH(TEXT(K314,"##0"),lvl_4[#Headers],0)),"Нет")</f>
        <v>Комбинации</v>
      </c>
      <c r="G314" s="11" t="str">
        <f>IFERROR(INDEX(lvl_5[],MATCH(M314,lvl_5[ID],0),MATCH(_xlfn.CONCAT(TEXT(K314,"##0"),"_",TEXT(L314,"##0")),lvl_5[#Headers],0)),"Нет")</f>
        <v>Нет</v>
      </c>
      <c r="H314" s="11" t="str">
        <f>IFERROR(INDEX(lvl_6[],MATCH(N314,lvl_6[ID],0),MATCH(_xlfn.CONCAT(K314,"_",L314,"_",M314),lvl_6[#Headers],0)),"Нет")</f>
        <v>Нет</v>
      </c>
      <c r="I314" s="12">
        <v>1</v>
      </c>
      <c r="J314" s="12">
        <v>2</v>
      </c>
      <c r="K314" s="12">
        <v>2</v>
      </c>
      <c r="L314" s="12">
        <v>2</v>
      </c>
      <c r="M314" s="12">
        <v>0</v>
      </c>
      <c r="N314" s="12">
        <v>0</v>
      </c>
      <c r="O314" s="12">
        <f>COUNTIF($P$2:P314,P314)</f>
        <v>311</v>
      </c>
      <c r="P314" s="12" t="str">
        <f t="shared" si="13"/>
        <v>122020000</v>
      </c>
      <c r="Q314" s="12" t="str">
        <f t="shared" si="14"/>
        <v>1220200000311</v>
      </c>
      <c r="R314" s="20" t="s">
        <v>1203</v>
      </c>
      <c r="S314" s="20" t="s">
        <v>1204</v>
      </c>
      <c r="AI314" s="12" t="s">
        <v>899</v>
      </c>
      <c r="AY314" s="12" t="s">
        <v>905</v>
      </c>
      <c r="AZ314" s="12">
        <v>1</v>
      </c>
      <c r="BA314" s="12" t="s">
        <v>910</v>
      </c>
      <c r="BG314" s="21">
        <v>-1</v>
      </c>
      <c r="BJ314" s="12">
        <v>1</v>
      </c>
    </row>
    <row r="315" spans="1:62" ht="60" x14ac:dyDescent="0.25">
      <c r="A315" s="12">
        <v>1</v>
      </c>
      <c r="B315" s="11" t="str">
        <f t="shared" si="12"/>
        <v>Общий расчет. Ци Мень. Анализ Дворца. Комбинации. Нет. Нет</v>
      </c>
      <c r="C315" s="11" t="str">
        <f>IFERROR(VLOOKUP(I315,lvl_1[],2,FALSE),"Нет")</f>
        <v>Общий расчет</v>
      </c>
      <c r="D315" s="11" t="str">
        <f>IFERROR(VLOOKUP(Rule!J315,lvl_2[],2,FALSE),"Нет")</f>
        <v>Ци Мень</v>
      </c>
      <c r="E315" s="11" t="str">
        <f>IFERROR(VLOOKUP(Rule!K315,lvl_3[],2,FALSE),"Нет")</f>
        <v>Анализ Дворца</v>
      </c>
      <c r="F315" s="11" t="str">
        <f>IFERROR(INDEX(lvl_4[],MATCH(L315,lvl_4[ID],0),MATCH(TEXT(K315,"##0"),lvl_4[#Headers],0)),"Нет")</f>
        <v>Комбинации</v>
      </c>
      <c r="G315" s="11" t="str">
        <f>IFERROR(INDEX(lvl_5[],MATCH(M315,lvl_5[ID],0),MATCH(_xlfn.CONCAT(TEXT(K315,"##0"),"_",TEXT(L315,"##0")),lvl_5[#Headers],0)),"Нет")</f>
        <v>Нет</v>
      </c>
      <c r="H315" s="11" t="str">
        <f>IFERROR(INDEX(lvl_6[],MATCH(N315,lvl_6[ID],0),MATCH(_xlfn.CONCAT(K315,"_",L315,"_",M315),lvl_6[#Headers],0)),"Нет")</f>
        <v>Нет</v>
      </c>
      <c r="I315" s="12">
        <v>1</v>
      </c>
      <c r="J315" s="12">
        <v>2</v>
      </c>
      <c r="K315" s="12">
        <v>2</v>
      </c>
      <c r="L315" s="12">
        <v>2</v>
      </c>
      <c r="M315" s="12">
        <v>0</v>
      </c>
      <c r="N315" s="12">
        <v>0</v>
      </c>
      <c r="O315" s="12">
        <f>COUNTIF($P$2:P315,P315)</f>
        <v>312</v>
      </c>
      <c r="P315" s="12" t="str">
        <f t="shared" si="13"/>
        <v>122020000</v>
      </c>
      <c r="Q315" s="12" t="str">
        <f t="shared" si="14"/>
        <v>1220200000312</v>
      </c>
      <c r="R315" s="20" t="s">
        <v>1203</v>
      </c>
      <c r="S315" s="20" t="s">
        <v>1204</v>
      </c>
      <c r="AI315" s="12" t="s">
        <v>899</v>
      </c>
      <c r="AY315" s="12" t="s">
        <v>907</v>
      </c>
      <c r="AZ315" s="12">
        <v>1</v>
      </c>
      <c r="BA315" s="12" t="s">
        <v>910</v>
      </c>
      <c r="BG315" s="21">
        <v>-1</v>
      </c>
      <c r="BJ315" s="12">
        <v>1</v>
      </c>
    </row>
    <row r="316" spans="1:62" ht="60" x14ac:dyDescent="0.25">
      <c r="A316" s="12">
        <v>1</v>
      </c>
      <c r="B316" s="11" t="str">
        <f t="shared" si="12"/>
        <v>Общий расчет. Ци Мень. Анализ Дворца. Комбинации. Нет. Нет</v>
      </c>
      <c r="C316" s="11" t="str">
        <f>IFERROR(VLOOKUP(I316,lvl_1[],2,FALSE),"Нет")</f>
        <v>Общий расчет</v>
      </c>
      <c r="D316" s="11" t="str">
        <f>IFERROR(VLOOKUP(Rule!J316,lvl_2[],2,FALSE),"Нет")</f>
        <v>Ци Мень</v>
      </c>
      <c r="E316" s="11" t="str">
        <f>IFERROR(VLOOKUP(Rule!K316,lvl_3[],2,FALSE),"Нет")</f>
        <v>Анализ Дворца</v>
      </c>
      <c r="F316" s="11" t="str">
        <f>IFERROR(INDEX(lvl_4[],MATCH(L316,lvl_4[ID],0),MATCH(TEXT(K316,"##0"),lvl_4[#Headers],0)),"Нет")</f>
        <v>Комбинации</v>
      </c>
      <c r="G316" s="11" t="str">
        <f>IFERROR(INDEX(lvl_5[],MATCH(M316,lvl_5[ID],0),MATCH(_xlfn.CONCAT(TEXT(K316,"##0"),"_",TEXT(L316,"##0")),lvl_5[#Headers],0)),"Нет")</f>
        <v>Нет</v>
      </c>
      <c r="H316" s="11" t="str">
        <f>IFERROR(INDEX(lvl_6[],MATCH(N316,lvl_6[ID],0),MATCH(_xlfn.CONCAT(K316,"_",L316,"_",M316),lvl_6[#Headers],0)),"Нет")</f>
        <v>Нет</v>
      </c>
      <c r="I316" s="12">
        <v>1</v>
      </c>
      <c r="J316" s="12">
        <v>2</v>
      </c>
      <c r="K316" s="12">
        <v>2</v>
      </c>
      <c r="L316" s="12">
        <v>2</v>
      </c>
      <c r="M316" s="12">
        <v>0</v>
      </c>
      <c r="N316" s="12">
        <v>0</v>
      </c>
      <c r="O316" s="12">
        <f>COUNTIF($P$2:P316,P316)</f>
        <v>313</v>
      </c>
      <c r="P316" s="12" t="str">
        <f t="shared" si="13"/>
        <v>122020000</v>
      </c>
      <c r="Q316" s="12" t="str">
        <f t="shared" si="14"/>
        <v>1220200000313</v>
      </c>
      <c r="R316" s="20" t="s">
        <v>1203</v>
      </c>
      <c r="S316" s="20" t="s">
        <v>1204</v>
      </c>
      <c r="AI316" s="12" t="s">
        <v>899</v>
      </c>
      <c r="AY316" s="12" t="s">
        <v>908</v>
      </c>
      <c r="AZ316" s="12">
        <v>1</v>
      </c>
      <c r="BA316" s="12" t="s">
        <v>910</v>
      </c>
      <c r="BG316" s="21">
        <v>-1</v>
      </c>
      <c r="BJ316" s="12">
        <v>1</v>
      </c>
    </row>
    <row r="317" spans="1:62" ht="60" x14ac:dyDescent="0.25">
      <c r="A317" s="12">
        <v>1</v>
      </c>
      <c r="B317" s="11" t="str">
        <f t="shared" si="12"/>
        <v>Общий расчет. Ци Мень. Анализ Дворца. Комбинации. Нет. Нет</v>
      </c>
      <c r="C317" s="11" t="str">
        <f>IFERROR(VLOOKUP(I317,lvl_1[],2,FALSE),"Нет")</f>
        <v>Общий расчет</v>
      </c>
      <c r="D317" s="11" t="str">
        <f>IFERROR(VLOOKUP(Rule!J317,lvl_2[],2,FALSE),"Нет")</f>
        <v>Ци Мень</v>
      </c>
      <c r="E317" s="11" t="str">
        <f>IFERROR(VLOOKUP(Rule!K317,lvl_3[],2,FALSE),"Нет")</f>
        <v>Анализ Дворца</v>
      </c>
      <c r="F317" s="11" t="str">
        <f>IFERROR(INDEX(lvl_4[],MATCH(L317,lvl_4[ID],0),MATCH(TEXT(K317,"##0"),lvl_4[#Headers],0)),"Нет")</f>
        <v>Комбинации</v>
      </c>
      <c r="G317" s="11" t="str">
        <f>IFERROR(INDEX(lvl_5[],MATCH(M317,lvl_5[ID],0),MATCH(_xlfn.CONCAT(TEXT(K317,"##0"),"_",TEXT(L317,"##0")),lvl_5[#Headers],0)),"Нет")</f>
        <v>Нет</v>
      </c>
      <c r="H317" s="11" t="str">
        <f>IFERROR(INDEX(lvl_6[],MATCH(N317,lvl_6[ID],0),MATCH(_xlfn.CONCAT(K317,"_",L317,"_",M317),lvl_6[#Headers],0)),"Нет")</f>
        <v>Нет</v>
      </c>
      <c r="I317" s="12">
        <v>1</v>
      </c>
      <c r="J317" s="12">
        <v>2</v>
      </c>
      <c r="K317" s="12">
        <v>2</v>
      </c>
      <c r="L317" s="12">
        <v>2</v>
      </c>
      <c r="M317" s="12">
        <v>0</v>
      </c>
      <c r="N317" s="12">
        <v>0</v>
      </c>
      <c r="O317" s="12">
        <f>COUNTIF($P$2:P317,P317)</f>
        <v>314</v>
      </c>
      <c r="P317" s="12" t="str">
        <f t="shared" si="13"/>
        <v>122020000</v>
      </c>
      <c r="Q317" s="12" t="str">
        <f t="shared" si="14"/>
        <v>1220200000314</v>
      </c>
      <c r="R317" s="20" t="s">
        <v>1201</v>
      </c>
      <c r="S317" s="20" t="s">
        <v>1204</v>
      </c>
      <c r="AI317" s="12" t="s">
        <v>899</v>
      </c>
      <c r="AY317" s="12" t="s">
        <v>910</v>
      </c>
      <c r="AZ317" s="12">
        <v>1</v>
      </c>
      <c r="BA317" s="12" t="s">
        <v>910</v>
      </c>
      <c r="BG317" s="21">
        <v>-1</v>
      </c>
      <c r="BJ317" s="12">
        <v>1</v>
      </c>
    </row>
    <row r="318" spans="1:62" ht="60" x14ac:dyDescent="0.25">
      <c r="A318" s="12">
        <v>1</v>
      </c>
      <c r="B318" s="11" t="str">
        <f t="shared" si="12"/>
        <v>Общий расчет. Ци Мень. Анализ Дворца. Комбинации. Нет. Нет</v>
      </c>
      <c r="C318" s="11" t="str">
        <f>IFERROR(VLOOKUP(I318,lvl_1[],2,FALSE),"Нет")</f>
        <v>Общий расчет</v>
      </c>
      <c r="D318" s="11" t="str">
        <f>IFERROR(VLOOKUP(Rule!J318,lvl_2[],2,FALSE),"Нет")</f>
        <v>Ци Мень</v>
      </c>
      <c r="E318" s="11" t="str">
        <f>IFERROR(VLOOKUP(Rule!K318,lvl_3[],2,FALSE),"Нет")</f>
        <v>Анализ Дворца</v>
      </c>
      <c r="F318" s="11" t="str">
        <f>IFERROR(INDEX(lvl_4[],MATCH(L318,lvl_4[ID],0),MATCH(TEXT(K318,"##0"),lvl_4[#Headers],0)),"Нет")</f>
        <v>Комбинации</v>
      </c>
      <c r="G318" s="11" t="str">
        <f>IFERROR(INDEX(lvl_5[],MATCH(M318,lvl_5[ID],0),MATCH(_xlfn.CONCAT(TEXT(K318,"##0"),"_",TEXT(L318,"##0")),lvl_5[#Headers],0)),"Нет")</f>
        <v>Нет</v>
      </c>
      <c r="H318" s="11" t="str">
        <f>IFERROR(INDEX(lvl_6[],MATCH(N318,lvl_6[ID],0),MATCH(_xlfn.CONCAT(K318,"_",L318,"_",M318),lvl_6[#Headers],0)),"Нет")</f>
        <v>Нет</v>
      </c>
      <c r="I318" s="12">
        <v>1</v>
      </c>
      <c r="J318" s="12">
        <v>2</v>
      </c>
      <c r="K318" s="12">
        <v>2</v>
      </c>
      <c r="L318" s="12">
        <v>2</v>
      </c>
      <c r="M318" s="12">
        <v>0</v>
      </c>
      <c r="N318" s="12">
        <v>0</v>
      </c>
      <c r="O318" s="12">
        <f>COUNTIF($P$2:P318,P318)</f>
        <v>315</v>
      </c>
      <c r="P318" s="12" t="str">
        <f t="shared" si="13"/>
        <v>122020000</v>
      </c>
      <c r="Q318" s="12" t="str">
        <f t="shared" si="14"/>
        <v>1220200000315</v>
      </c>
      <c r="R318" s="20" t="s">
        <v>1203</v>
      </c>
      <c r="S318" s="20" t="s">
        <v>1204</v>
      </c>
      <c r="AI318" s="12" t="s">
        <v>899</v>
      </c>
      <c r="AY318" s="12" t="s">
        <v>912</v>
      </c>
      <c r="AZ318" s="12">
        <v>1</v>
      </c>
      <c r="BA318" s="12" t="s">
        <v>910</v>
      </c>
      <c r="BG318" s="21">
        <v>-1</v>
      </c>
      <c r="BJ318" s="12">
        <v>1</v>
      </c>
    </row>
    <row r="319" spans="1:62" ht="60" x14ac:dyDescent="0.25">
      <c r="A319" s="12">
        <v>1</v>
      </c>
      <c r="B319" s="11" t="str">
        <f t="shared" si="12"/>
        <v>Общий расчет. Ци Мень. Анализ Дворца. Комбинации. Нет. Нет</v>
      </c>
      <c r="C319" s="11" t="str">
        <f>IFERROR(VLOOKUP(I319,lvl_1[],2,FALSE),"Нет")</f>
        <v>Общий расчет</v>
      </c>
      <c r="D319" s="11" t="str">
        <f>IFERROR(VLOOKUP(Rule!J319,lvl_2[],2,FALSE),"Нет")</f>
        <v>Ци Мень</v>
      </c>
      <c r="E319" s="11" t="str">
        <f>IFERROR(VLOOKUP(Rule!K319,lvl_3[],2,FALSE),"Нет")</f>
        <v>Анализ Дворца</v>
      </c>
      <c r="F319" s="11" t="str">
        <f>IFERROR(INDEX(lvl_4[],MATCH(L319,lvl_4[ID],0),MATCH(TEXT(K319,"##0"),lvl_4[#Headers],0)),"Нет")</f>
        <v>Комбинации</v>
      </c>
      <c r="G319" s="11" t="str">
        <f>IFERROR(INDEX(lvl_5[],MATCH(M319,lvl_5[ID],0),MATCH(_xlfn.CONCAT(TEXT(K319,"##0"),"_",TEXT(L319,"##0")),lvl_5[#Headers],0)),"Нет")</f>
        <v>Нет</v>
      </c>
      <c r="H319" s="11" t="str">
        <f>IFERROR(INDEX(lvl_6[],MATCH(N319,lvl_6[ID],0),MATCH(_xlfn.CONCAT(K319,"_",L319,"_",M319),lvl_6[#Headers],0)),"Нет")</f>
        <v>Нет</v>
      </c>
      <c r="I319" s="12">
        <v>1</v>
      </c>
      <c r="J319" s="12">
        <v>2</v>
      </c>
      <c r="K319" s="12">
        <v>2</v>
      </c>
      <c r="L319" s="12">
        <v>2</v>
      </c>
      <c r="M319" s="12">
        <v>0</v>
      </c>
      <c r="N319" s="12">
        <v>0</v>
      </c>
      <c r="O319" s="12">
        <f>COUNTIF($P$2:P319,P319)</f>
        <v>316</v>
      </c>
      <c r="P319" s="12" t="str">
        <f t="shared" si="13"/>
        <v>122020000</v>
      </c>
      <c r="Q319" s="12" t="str">
        <f t="shared" si="14"/>
        <v>1220200000316</v>
      </c>
      <c r="R319" s="20" t="s">
        <v>1203</v>
      </c>
      <c r="S319" s="20" t="s">
        <v>1204</v>
      </c>
      <c r="AI319" s="12" t="s">
        <v>899</v>
      </c>
      <c r="AY319" s="12" t="s">
        <v>914</v>
      </c>
      <c r="AZ319" s="12">
        <v>1</v>
      </c>
      <c r="BA319" s="12" t="s">
        <v>910</v>
      </c>
      <c r="BG319" s="21">
        <v>-1</v>
      </c>
      <c r="BJ319" s="12">
        <v>1</v>
      </c>
    </row>
    <row r="320" spans="1:62" ht="60" x14ac:dyDescent="0.25">
      <c r="A320" s="12">
        <v>1</v>
      </c>
      <c r="B320" s="11" t="str">
        <f t="shared" si="12"/>
        <v>Общий расчет. Ци Мень. Анализ Дворца. Комбинации. Нет. Нет</v>
      </c>
      <c r="C320" s="11" t="str">
        <f>IFERROR(VLOOKUP(I320,lvl_1[],2,FALSE),"Нет")</f>
        <v>Общий расчет</v>
      </c>
      <c r="D320" s="11" t="str">
        <f>IFERROR(VLOOKUP(Rule!J320,lvl_2[],2,FALSE),"Нет")</f>
        <v>Ци Мень</v>
      </c>
      <c r="E320" s="11" t="str">
        <f>IFERROR(VLOOKUP(Rule!K320,lvl_3[],2,FALSE),"Нет")</f>
        <v>Анализ Дворца</v>
      </c>
      <c r="F320" s="11" t="str">
        <f>IFERROR(INDEX(lvl_4[],MATCH(L320,lvl_4[ID],0),MATCH(TEXT(K320,"##0"),lvl_4[#Headers],0)),"Нет")</f>
        <v>Комбинации</v>
      </c>
      <c r="G320" s="11" t="str">
        <f>IFERROR(INDEX(lvl_5[],MATCH(M320,lvl_5[ID],0),MATCH(_xlfn.CONCAT(TEXT(K320,"##0"),"_",TEXT(L320,"##0")),lvl_5[#Headers],0)),"Нет")</f>
        <v>Нет</v>
      </c>
      <c r="H320" s="11" t="str">
        <f>IFERROR(INDEX(lvl_6[],MATCH(N320,lvl_6[ID],0),MATCH(_xlfn.CONCAT(K320,"_",L320,"_",M320),lvl_6[#Headers],0)),"Нет")</f>
        <v>Нет</v>
      </c>
      <c r="I320" s="12">
        <v>1</v>
      </c>
      <c r="J320" s="12">
        <v>2</v>
      </c>
      <c r="K320" s="12">
        <v>2</v>
      </c>
      <c r="L320" s="12">
        <v>2</v>
      </c>
      <c r="M320" s="12">
        <v>0</v>
      </c>
      <c r="N320" s="12">
        <v>0</v>
      </c>
      <c r="O320" s="12">
        <f>COUNTIF($P$2:P320,P320)</f>
        <v>317</v>
      </c>
      <c r="P320" s="12" t="str">
        <f t="shared" si="13"/>
        <v>122020000</v>
      </c>
      <c r="Q320" s="12" t="str">
        <f t="shared" si="14"/>
        <v>1220200000317</v>
      </c>
      <c r="R320" s="20" t="s">
        <v>1203</v>
      </c>
      <c r="S320" s="20" t="s">
        <v>1204</v>
      </c>
      <c r="AI320" s="12" t="s">
        <v>899</v>
      </c>
      <c r="AY320" s="12" t="s">
        <v>916</v>
      </c>
      <c r="AZ320" s="12">
        <v>1</v>
      </c>
      <c r="BA320" s="12" t="s">
        <v>910</v>
      </c>
      <c r="BG320" s="21">
        <v>-1</v>
      </c>
      <c r="BJ320" s="12">
        <v>1</v>
      </c>
    </row>
    <row r="321" spans="1:62" ht="60" x14ac:dyDescent="0.25">
      <c r="A321" s="12">
        <v>1</v>
      </c>
      <c r="B321" s="11" t="str">
        <f t="shared" si="12"/>
        <v>Общий расчет. Ци Мень. Анализ Дворца. Комбинации. Нет. Нет</v>
      </c>
      <c r="C321" s="11" t="str">
        <f>IFERROR(VLOOKUP(I321,lvl_1[],2,FALSE),"Нет")</f>
        <v>Общий расчет</v>
      </c>
      <c r="D321" s="11" t="str">
        <f>IFERROR(VLOOKUP(Rule!J321,lvl_2[],2,FALSE),"Нет")</f>
        <v>Ци Мень</v>
      </c>
      <c r="E321" s="11" t="str">
        <f>IFERROR(VLOOKUP(Rule!K321,lvl_3[],2,FALSE),"Нет")</f>
        <v>Анализ Дворца</v>
      </c>
      <c r="F321" s="11" t="str">
        <f>IFERROR(INDEX(lvl_4[],MATCH(L321,lvl_4[ID],0),MATCH(TEXT(K321,"##0"),lvl_4[#Headers],0)),"Нет")</f>
        <v>Комбинации</v>
      </c>
      <c r="G321" s="11" t="str">
        <f>IFERROR(INDEX(lvl_5[],MATCH(M321,lvl_5[ID],0),MATCH(_xlfn.CONCAT(TEXT(K321,"##0"),"_",TEXT(L321,"##0")),lvl_5[#Headers],0)),"Нет")</f>
        <v>Нет</v>
      </c>
      <c r="H321" s="11" t="str">
        <f>IFERROR(INDEX(lvl_6[],MATCH(N321,lvl_6[ID],0),MATCH(_xlfn.CONCAT(K321,"_",L321,"_",M321),lvl_6[#Headers],0)),"Нет")</f>
        <v>Нет</v>
      </c>
      <c r="I321" s="12">
        <v>1</v>
      </c>
      <c r="J321" s="12">
        <v>2</v>
      </c>
      <c r="K321" s="12">
        <v>2</v>
      </c>
      <c r="L321" s="12">
        <v>2</v>
      </c>
      <c r="M321" s="12">
        <v>0</v>
      </c>
      <c r="N321" s="12">
        <v>0</v>
      </c>
      <c r="O321" s="12">
        <f>COUNTIF($P$2:P321,P321)</f>
        <v>318</v>
      </c>
      <c r="P321" s="12" t="str">
        <f t="shared" si="13"/>
        <v>122020000</v>
      </c>
      <c r="Q321" s="12" t="str">
        <f t="shared" si="14"/>
        <v>1220200000318</v>
      </c>
      <c r="R321" s="20" t="s">
        <v>1203</v>
      </c>
      <c r="S321" s="20" t="s">
        <v>1204</v>
      </c>
      <c r="AP321" s="12" t="s">
        <v>899</v>
      </c>
      <c r="AY321" s="12" t="s">
        <v>901</v>
      </c>
      <c r="AZ321" s="12">
        <v>1</v>
      </c>
      <c r="BA321" s="12" t="s">
        <v>910</v>
      </c>
      <c r="BG321" s="21">
        <v>-1</v>
      </c>
      <c r="BJ321" s="12">
        <v>1</v>
      </c>
    </row>
    <row r="322" spans="1:62" ht="60" x14ac:dyDescent="0.25">
      <c r="A322" s="12">
        <v>1</v>
      </c>
      <c r="B322" s="11" t="str">
        <f t="shared" ref="B322:B385" si="15">_xlfn.CONCAT(C322,". ", D322,". ", E322,". ", F322,". ", G322,". ", H322)</f>
        <v>Общий расчет. Ци Мень. Анализ Дворца. Комбинации. Нет. Нет</v>
      </c>
      <c r="C322" s="11" t="str">
        <f>IFERROR(VLOOKUP(I322,lvl_1[],2,FALSE),"Нет")</f>
        <v>Общий расчет</v>
      </c>
      <c r="D322" s="11" t="str">
        <f>IFERROR(VLOOKUP(Rule!J322,lvl_2[],2,FALSE),"Нет")</f>
        <v>Ци Мень</v>
      </c>
      <c r="E322" s="11" t="str">
        <f>IFERROR(VLOOKUP(Rule!K322,lvl_3[],2,FALSE),"Нет")</f>
        <v>Анализ Дворца</v>
      </c>
      <c r="F322" s="11" t="str">
        <f>IFERROR(INDEX(lvl_4[],MATCH(L322,lvl_4[ID],0),MATCH(TEXT(K322,"##0"),lvl_4[#Headers],0)),"Нет")</f>
        <v>Комбинации</v>
      </c>
      <c r="G322" s="11" t="str">
        <f>IFERROR(INDEX(lvl_5[],MATCH(M322,lvl_5[ID],0),MATCH(_xlfn.CONCAT(TEXT(K322,"##0"),"_",TEXT(L322,"##0")),lvl_5[#Headers],0)),"Нет")</f>
        <v>Нет</v>
      </c>
      <c r="H322" s="11" t="str">
        <f>IFERROR(INDEX(lvl_6[],MATCH(N322,lvl_6[ID],0),MATCH(_xlfn.CONCAT(K322,"_",L322,"_",M322),lvl_6[#Headers],0)),"Нет")</f>
        <v>Нет</v>
      </c>
      <c r="I322" s="12">
        <v>1</v>
      </c>
      <c r="J322" s="12">
        <v>2</v>
      </c>
      <c r="K322" s="12">
        <v>2</v>
      </c>
      <c r="L322" s="12">
        <v>2</v>
      </c>
      <c r="M322" s="12">
        <v>0</v>
      </c>
      <c r="N322" s="12">
        <v>0</v>
      </c>
      <c r="O322" s="12">
        <f>COUNTIF($P$2:P322,P322)</f>
        <v>319</v>
      </c>
      <c r="P322" s="12" t="str">
        <f t="shared" ref="P322:P385" si="16">_xlfn.CONCAT(I322,
J322,
K322,
IF(LEN(L322)=1,_xlfn.CONCAT(0,L322),L322),
IF(LEN(M322)=1,_xlfn.CONCAT(0,M322),M322),
IF(LEN(N322)=1,_xlfn.CONCAT(0,N322),N322))</f>
        <v>122020000</v>
      </c>
      <c r="Q322" s="12" t="str">
        <f t="shared" ref="Q322:Q385" si="17">_xlfn.CONCAT(I322,
J322,
K322,
IF(LEN(L322)=1,_xlfn.CONCAT(0,L322),L322),
IF(LEN(M322)=1,_xlfn.CONCAT(0,M322),M322),
IF(LEN(N322)=1,_xlfn.CONCAT(0,N322),N322),
IF(LEN(O322)=1,_xlfn.CONCAT("000",O322),IF(LEN(O322)=2,_xlfn.CONCAT("00",O322),IF(LEN(O322)=3,_xlfn.CONCAT(0,O322),O322))))</f>
        <v>1220200000319</v>
      </c>
      <c r="R322" s="20" t="s">
        <v>1203</v>
      </c>
      <c r="S322" s="20" t="s">
        <v>1204</v>
      </c>
      <c r="AP322" s="12" t="s">
        <v>899</v>
      </c>
      <c r="AY322" s="12" t="s">
        <v>903</v>
      </c>
      <c r="AZ322" s="12">
        <v>1</v>
      </c>
      <c r="BA322" s="12" t="s">
        <v>910</v>
      </c>
      <c r="BG322" s="21">
        <v>-1</v>
      </c>
      <c r="BJ322" s="12">
        <v>1</v>
      </c>
    </row>
    <row r="323" spans="1:62" ht="60" x14ac:dyDescent="0.25">
      <c r="A323" s="12">
        <v>1</v>
      </c>
      <c r="B323" s="11" t="str">
        <f t="shared" si="15"/>
        <v>Общий расчет. Ци Мень. Анализ Дворца. Комбинации. Нет. Нет</v>
      </c>
      <c r="C323" s="11" t="str">
        <f>IFERROR(VLOOKUP(I323,lvl_1[],2,FALSE),"Нет")</f>
        <v>Общий расчет</v>
      </c>
      <c r="D323" s="11" t="str">
        <f>IFERROR(VLOOKUP(Rule!J323,lvl_2[],2,FALSE),"Нет")</f>
        <v>Ци Мень</v>
      </c>
      <c r="E323" s="11" t="str">
        <f>IFERROR(VLOOKUP(Rule!K323,lvl_3[],2,FALSE),"Нет")</f>
        <v>Анализ Дворца</v>
      </c>
      <c r="F323" s="11" t="str">
        <f>IFERROR(INDEX(lvl_4[],MATCH(L323,lvl_4[ID],0),MATCH(TEXT(K323,"##0"),lvl_4[#Headers],0)),"Нет")</f>
        <v>Комбинации</v>
      </c>
      <c r="G323" s="11" t="str">
        <f>IFERROR(INDEX(lvl_5[],MATCH(M323,lvl_5[ID],0),MATCH(_xlfn.CONCAT(TEXT(K323,"##0"),"_",TEXT(L323,"##0")),lvl_5[#Headers],0)),"Нет")</f>
        <v>Нет</v>
      </c>
      <c r="H323" s="11" t="str">
        <f>IFERROR(INDEX(lvl_6[],MATCH(N323,lvl_6[ID],0),MATCH(_xlfn.CONCAT(K323,"_",L323,"_",M323),lvl_6[#Headers],0)),"Нет")</f>
        <v>Нет</v>
      </c>
      <c r="I323" s="12">
        <v>1</v>
      </c>
      <c r="J323" s="12">
        <v>2</v>
      </c>
      <c r="K323" s="12">
        <v>2</v>
      </c>
      <c r="L323" s="12">
        <v>2</v>
      </c>
      <c r="M323" s="12">
        <v>0</v>
      </c>
      <c r="N323" s="12">
        <v>0</v>
      </c>
      <c r="O323" s="12">
        <f>COUNTIF($P$2:P323,P323)</f>
        <v>320</v>
      </c>
      <c r="P323" s="12" t="str">
        <f t="shared" si="16"/>
        <v>122020000</v>
      </c>
      <c r="Q323" s="12" t="str">
        <f t="shared" si="17"/>
        <v>1220200000320</v>
      </c>
      <c r="R323" s="20" t="s">
        <v>1203</v>
      </c>
      <c r="S323" s="20" t="s">
        <v>1204</v>
      </c>
      <c r="AP323" s="12" t="s">
        <v>899</v>
      </c>
      <c r="AY323" s="12" t="s">
        <v>905</v>
      </c>
      <c r="AZ323" s="12">
        <v>1</v>
      </c>
      <c r="BA323" s="12" t="s">
        <v>910</v>
      </c>
      <c r="BG323" s="21">
        <v>-1</v>
      </c>
      <c r="BJ323" s="12">
        <v>1</v>
      </c>
    </row>
    <row r="324" spans="1:62" ht="60" x14ac:dyDescent="0.25">
      <c r="A324" s="12">
        <v>1</v>
      </c>
      <c r="B324" s="11" t="str">
        <f t="shared" si="15"/>
        <v>Общий расчет. Ци Мень. Анализ Дворца. Комбинации. Нет. Нет</v>
      </c>
      <c r="C324" s="11" t="str">
        <f>IFERROR(VLOOKUP(I324,lvl_1[],2,FALSE),"Нет")</f>
        <v>Общий расчет</v>
      </c>
      <c r="D324" s="11" t="str">
        <f>IFERROR(VLOOKUP(Rule!J324,lvl_2[],2,FALSE),"Нет")</f>
        <v>Ци Мень</v>
      </c>
      <c r="E324" s="11" t="str">
        <f>IFERROR(VLOOKUP(Rule!K324,lvl_3[],2,FALSE),"Нет")</f>
        <v>Анализ Дворца</v>
      </c>
      <c r="F324" s="11" t="str">
        <f>IFERROR(INDEX(lvl_4[],MATCH(L324,lvl_4[ID],0),MATCH(TEXT(K324,"##0"),lvl_4[#Headers],0)),"Нет")</f>
        <v>Комбинации</v>
      </c>
      <c r="G324" s="11" t="str">
        <f>IFERROR(INDEX(lvl_5[],MATCH(M324,lvl_5[ID],0),MATCH(_xlfn.CONCAT(TEXT(K324,"##0"),"_",TEXT(L324,"##0")),lvl_5[#Headers],0)),"Нет")</f>
        <v>Нет</v>
      </c>
      <c r="H324" s="11" t="str">
        <f>IFERROR(INDEX(lvl_6[],MATCH(N324,lvl_6[ID],0),MATCH(_xlfn.CONCAT(K324,"_",L324,"_",M324),lvl_6[#Headers],0)),"Нет")</f>
        <v>Нет</v>
      </c>
      <c r="I324" s="12">
        <v>1</v>
      </c>
      <c r="J324" s="12">
        <v>2</v>
      </c>
      <c r="K324" s="12">
        <v>2</v>
      </c>
      <c r="L324" s="12">
        <v>2</v>
      </c>
      <c r="M324" s="12">
        <v>0</v>
      </c>
      <c r="N324" s="12">
        <v>0</v>
      </c>
      <c r="O324" s="12">
        <f>COUNTIF($P$2:P324,P324)</f>
        <v>321</v>
      </c>
      <c r="P324" s="12" t="str">
        <f t="shared" si="16"/>
        <v>122020000</v>
      </c>
      <c r="Q324" s="12" t="str">
        <f t="shared" si="17"/>
        <v>1220200000321</v>
      </c>
      <c r="R324" s="20" t="s">
        <v>1203</v>
      </c>
      <c r="S324" s="20" t="s">
        <v>1204</v>
      </c>
      <c r="AP324" s="12" t="s">
        <v>899</v>
      </c>
      <c r="AY324" s="12" t="s">
        <v>907</v>
      </c>
      <c r="AZ324" s="12">
        <v>1</v>
      </c>
      <c r="BA324" s="12" t="s">
        <v>910</v>
      </c>
      <c r="BG324" s="21">
        <v>-1</v>
      </c>
      <c r="BJ324" s="12">
        <v>1</v>
      </c>
    </row>
    <row r="325" spans="1:62" ht="60" x14ac:dyDescent="0.25">
      <c r="A325" s="12">
        <v>1</v>
      </c>
      <c r="B325" s="11" t="str">
        <f t="shared" si="15"/>
        <v>Общий расчет. Ци Мень. Анализ Дворца. Комбинации. Нет. Нет</v>
      </c>
      <c r="C325" s="11" t="str">
        <f>IFERROR(VLOOKUP(I325,lvl_1[],2,FALSE),"Нет")</f>
        <v>Общий расчет</v>
      </c>
      <c r="D325" s="11" t="str">
        <f>IFERROR(VLOOKUP(Rule!J325,lvl_2[],2,FALSE),"Нет")</f>
        <v>Ци Мень</v>
      </c>
      <c r="E325" s="11" t="str">
        <f>IFERROR(VLOOKUP(Rule!K325,lvl_3[],2,FALSE),"Нет")</f>
        <v>Анализ Дворца</v>
      </c>
      <c r="F325" s="11" t="str">
        <f>IFERROR(INDEX(lvl_4[],MATCH(L325,lvl_4[ID],0),MATCH(TEXT(K325,"##0"),lvl_4[#Headers],0)),"Нет")</f>
        <v>Комбинации</v>
      </c>
      <c r="G325" s="11" t="str">
        <f>IFERROR(INDEX(lvl_5[],MATCH(M325,lvl_5[ID],0),MATCH(_xlfn.CONCAT(TEXT(K325,"##0"),"_",TEXT(L325,"##0")),lvl_5[#Headers],0)),"Нет")</f>
        <v>Нет</v>
      </c>
      <c r="H325" s="11" t="str">
        <f>IFERROR(INDEX(lvl_6[],MATCH(N325,lvl_6[ID],0),MATCH(_xlfn.CONCAT(K325,"_",L325,"_",M325),lvl_6[#Headers],0)),"Нет")</f>
        <v>Нет</v>
      </c>
      <c r="I325" s="12">
        <v>1</v>
      </c>
      <c r="J325" s="12">
        <v>2</v>
      </c>
      <c r="K325" s="12">
        <v>2</v>
      </c>
      <c r="L325" s="12">
        <v>2</v>
      </c>
      <c r="M325" s="12">
        <v>0</v>
      </c>
      <c r="N325" s="12">
        <v>0</v>
      </c>
      <c r="O325" s="12">
        <f>COUNTIF($P$2:P325,P325)</f>
        <v>322</v>
      </c>
      <c r="P325" s="12" t="str">
        <f t="shared" si="16"/>
        <v>122020000</v>
      </c>
      <c r="Q325" s="12" t="str">
        <f t="shared" si="17"/>
        <v>1220200000322</v>
      </c>
      <c r="R325" s="20" t="s">
        <v>1203</v>
      </c>
      <c r="S325" s="20" t="s">
        <v>1204</v>
      </c>
      <c r="AP325" s="12" t="s">
        <v>899</v>
      </c>
      <c r="AY325" s="12" t="s">
        <v>908</v>
      </c>
      <c r="AZ325" s="12">
        <v>1</v>
      </c>
      <c r="BA325" s="12" t="s">
        <v>910</v>
      </c>
      <c r="BG325" s="21">
        <v>-1</v>
      </c>
      <c r="BJ325" s="12">
        <v>1</v>
      </c>
    </row>
    <row r="326" spans="1:62" ht="60" x14ac:dyDescent="0.25">
      <c r="A326" s="12">
        <v>1</v>
      </c>
      <c r="B326" s="11" t="str">
        <f t="shared" si="15"/>
        <v>Общий расчет. Ци Мень. Анализ Дворца. Комбинации. Нет. Нет</v>
      </c>
      <c r="C326" s="11" t="str">
        <f>IFERROR(VLOOKUP(I326,lvl_1[],2,FALSE),"Нет")</f>
        <v>Общий расчет</v>
      </c>
      <c r="D326" s="11" t="str">
        <f>IFERROR(VLOOKUP(Rule!J326,lvl_2[],2,FALSE),"Нет")</f>
        <v>Ци Мень</v>
      </c>
      <c r="E326" s="11" t="str">
        <f>IFERROR(VLOOKUP(Rule!K326,lvl_3[],2,FALSE),"Нет")</f>
        <v>Анализ Дворца</v>
      </c>
      <c r="F326" s="11" t="str">
        <f>IFERROR(INDEX(lvl_4[],MATCH(L326,lvl_4[ID],0),MATCH(TEXT(K326,"##0"),lvl_4[#Headers],0)),"Нет")</f>
        <v>Комбинации</v>
      </c>
      <c r="G326" s="11" t="str">
        <f>IFERROR(INDEX(lvl_5[],MATCH(M326,lvl_5[ID],0),MATCH(_xlfn.CONCAT(TEXT(K326,"##0"),"_",TEXT(L326,"##0")),lvl_5[#Headers],0)),"Нет")</f>
        <v>Нет</v>
      </c>
      <c r="H326" s="11" t="str">
        <f>IFERROR(INDEX(lvl_6[],MATCH(N326,lvl_6[ID],0),MATCH(_xlfn.CONCAT(K326,"_",L326,"_",M326),lvl_6[#Headers],0)),"Нет")</f>
        <v>Нет</v>
      </c>
      <c r="I326" s="12">
        <v>1</v>
      </c>
      <c r="J326" s="12">
        <v>2</v>
      </c>
      <c r="K326" s="12">
        <v>2</v>
      </c>
      <c r="L326" s="12">
        <v>2</v>
      </c>
      <c r="M326" s="12">
        <v>0</v>
      </c>
      <c r="N326" s="12">
        <v>0</v>
      </c>
      <c r="O326" s="12">
        <f>COUNTIF($P$2:P326,P326)</f>
        <v>323</v>
      </c>
      <c r="P326" s="12" t="str">
        <f t="shared" si="16"/>
        <v>122020000</v>
      </c>
      <c r="Q326" s="12" t="str">
        <f t="shared" si="17"/>
        <v>1220200000323</v>
      </c>
      <c r="R326" s="20" t="s">
        <v>1202</v>
      </c>
      <c r="S326" s="20" t="s">
        <v>1204</v>
      </c>
      <c r="AP326" s="12" t="s">
        <v>899</v>
      </c>
      <c r="AY326" s="12" t="s">
        <v>910</v>
      </c>
      <c r="AZ326" s="12">
        <v>1</v>
      </c>
      <c r="BA326" s="12" t="s">
        <v>910</v>
      </c>
      <c r="BG326" s="21">
        <v>-1</v>
      </c>
      <c r="BJ326" s="12">
        <v>1</v>
      </c>
    </row>
    <row r="327" spans="1:62" ht="60" x14ac:dyDescent="0.25">
      <c r="A327" s="12">
        <v>1</v>
      </c>
      <c r="B327" s="11" t="str">
        <f t="shared" si="15"/>
        <v>Общий расчет. Ци Мень. Анализ Дворца. Комбинации. Нет. Нет</v>
      </c>
      <c r="C327" s="11" t="str">
        <f>IFERROR(VLOOKUP(I327,lvl_1[],2,FALSE),"Нет")</f>
        <v>Общий расчет</v>
      </c>
      <c r="D327" s="11" t="str">
        <f>IFERROR(VLOOKUP(Rule!J327,lvl_2[],2,FALSE),"Нет")</f>
        <v>Ци Мень</v>
      </c>
      <c r="E327" s="11" t="str">
        <f>IFERROR(VLOOKUP(Rule!K327,lvl_3[],2,FALSE),"Нет")</f>
        <v>Анализ Дворца</v>
      </c>
      <c r="F327" s="11" t="str">
        <f>IFERROR(INDEX(lvl_4[],MATCH(L327,lvl_4[ID],0),MATCH(TEXT(K327,"##0"),lvl_4[#Headers],0)),"Нет")</f>
        <v>Комбинации</v>
      </c>
      <c r="G327" s="11" t="str">
        <f>IFERROR(INDEX(lvl_5[],MATCH(M327,lvl_5[ID],0),MATCH(_xlfn.CONCAT(TEXT(K327,"##0"),"_",TEXT(L327,"##0")),lvl_5[#Headers],0)),"Нет")</f>
        <v>Нет</v>
      </c>
      <c r="H327" s="11" t="str">
        <f>IFERROR(INDEX(lvl_6[],MATCH(N327,lvl_6[ID],0),MATCH(_xlfn.CONCAT(K327,"_",L327,"_",M327),lvl_6[#Headers],0)),"Нет")</f>
        <v>Нет</v>
      </c>
      <c r="I327" s="12">
        <v>1</v>
      </c>
      <c r="J327" s="12">
        <v>2</v>
      </c>
      <c r="K327" s="12">
        <v>2</v>
      </c>
      <c r="L327" s="12">
        <v>2</v>
      </c>
      <c r="M327" s="12">
        <v>0</v>
      </c>
      <c r="N327" s="12">
        <v>0</v>
      </c>
      <c r="O327" s="12">
        <f>COUNTIF($P$2:P327,P327)</f>
        <v>324</v>
      </c>
      <c r="P327" s="12" t="str">
        <f t="shared" si="16"/>
        <v>122020000</v>
      </c>
      <c r="Q327" s="12" t="str">
        <f t="shared" si="17"/>
        <v>1220200000324</v>
      </c>
      <c r="R327" s="20" t="s">
        <v>1203</v>
      </c>
      <c r="S327" s="20" t="s">
        <v>1204</v>
      </c>
      <c r="AP327" s="12" t="s">
        <v>899</v>
      </c>
      <c r="AY327" s="12" t="s">
        <v>912</v>
      </c>
      <c r="AZ327" s="12">
        <v>1</v>
      </c>
      <c r="BA327" s="12" t="s">
        <v>910</v>
      </c>
      <c r="BG327" s="21">
        <v>-1</v>
      </c>
      <c r="BJ327" s="12">
        <v>1</v>
      </c>
    </row>
    <row r="328" spans="1:62" ht="60" x14ac:dyDescent="0.25">
      <c r="A328" s="12">
        <v>1</v>
      </c>
      <c r="B328" s="11" t="str">
        <f t="shared" si="15"/>
        <v>Общий расчет. Ци Мень. Анализ Дворца. Комбинации. Нет. Нет</v>
      </c>
      <c r="C328" s="11" t="str">
        <f>IFERROR(VLOOKUP(I328,lvl_1[],2,FALSE),"Нет")</f>
        <v>Общий расчет</v>
      </c>
      <c r="D328" s="11" t="str">
        <f>IFERROR(VLOOKUP(Rule!J328,lvl_2[],2,FALSE),"Нет")</f>
        <v>Ци Мень</v>
      </c>
      <c r="E328" s="11" t="str">
        <f>IFERROR(VLOOKUP(Rule!K328,lvl_3[],2,FALSE),"Нет")</f>
        <v>Анализ Дворца</v>
      </c>
      <c r="F328" s="11" t="str">
        <f>IFERROR(INDEX(lvl_4[],MATCH(L328,lvl_4[ID],0),MATCH(TEXT(K328,"##0"),lvl_4[#Headers],0)),"Нет")</f>
        <v>Комбинации</v>
      </c>
      <c r="G328" s="11" t="str">
        <f>IFERROR(INDEX(lvl_5[],MATCH(M328,lvl_5[ID],0),MATCH(_xlfn.CONCAT(TEXT(K328,"##0"),"_",TEXT(L328,"##0")),lvl_5[#Headers],0)),"Нет")</f>
        <v>Нет</v>
      </c>
      <c r="H328" s="11" t="str">
        <f>IFERROR(INDEX(lvl_6[],MATCH(N328,lvl_6[ID],0),MATCH(_xlfn.CONCAT(K328,"_",L328,"_",M328),lvl_6[#Headers],0)),"Нет")</f>
        <v>Нет</v>
      </c>
      <c r="I328" s="12">
        <v>1</v>
      </c>
      <c r="J328" s="12">
        <v>2</v>
      </c>
      <c r="K328" s="12">
        <v>2</v>
      </c>
      <c r="L328" s="12">
        <v>2</v>
      </c>
      <c r="M328" s="12">
        <v>0</v>
      </c>
      <c r="N328" s="12">
        <v>0</v>
      </c>
      <c r="O328" s="12">
        <f>COUNTIF($P$2:P328,P328)</f>
        <v>325</v>
      </c>
      <c r="P328" s="12" t="str">
        <f t="shared" si="16"/>
        <v>122020000</v>
      </c>
      <c r="Q328" s="12" t="str">
        <f t="shared" si="17"/>
        <v>1220200000325</v>
      </c>
      <c r="R328" s="20" t="s">
        <v>1203</v>
      </c>
      <c r="S328" s="20" t="s">
        <v>1204</v>
      </c>
      <c r="AP328" s="12" t="s">
        <v>899</v>
      </c>
      <c r="AY328" s="12" t="s">
        <v>914</v>
      </c>
      <c r="AZ328" s="12">
        <v>1</v>
      </c>
      <c r="BA328" s="12" t="s">
        <v>910</v>
      </c>
      <c r="BG328" s="21">
        <v>-1</v>
      </c>
      <c r="BJ328" s="12">
        <v>1</v>
      </c>
    </row>
    <row r="329" spans="1:62" ht="60" x14ac:dyDescent="0.25">
      <c r="A329" s="12">
        <v>1</v>
      </c>
      <c r="B329" s="11" t="str">
        <f t="shared" si="15"/>
        <v>Общий расчет. Ци Мень. Анализ Дворца. Комбинации. Нет. Нет</v>
      </c>
      <c r="C329" s="11" t="str">
        <f>IFERROR(VLOOKUP(I329,lvl_1[],2,FALSE),"Нет")</f>
        <v>Общий расчет</v>
      </c>
      <c r="D329" s="11" t="str">
        <f>IFERROR(VLOOKUP(Rule!J329,lvl_2[],2,FALSE),"Нет")</f>
        <v>Ци Мень</v>
      </c>
      <c r="E329" s="11" t="str">
        <f>IFERROR(VLOOKUP(Rule!K329,lvl_3[],2,FALSE),"Нет")</f>
        <v>Анализ Дворца</v>
      </c>
      <c r="F329" s="11" t="str">
        <f>IFERROR(INDEX(lvl_4[],MATCH(L329,lvl_4[ID],0),MATCH(TEXT(K329,"##0"),lvl_4[#Headers],0)),"Нет")</f>
        <v>Комбинации</v>
      </c>
      <c r="G329" s="11" t="str">
        <f>IFERROR(INDEX(lvl_5[],MATCH(M329,lvl_5[ID],0),MATCH(_xlfn.CONCAT(TEXT(K329,"##0"),"_",TEXT(L329,"##0")),lvl_5[#Headers],0)),"Нет")</f>
        <v>Нет</v>
      </c>
      <c r="H329" s="11" t="str">
        <f>IFERROR(INDEX(lvl_6[],MATCH(N329,lvl_6[ID],0),MATCH(_xlfn.CONCAT(K329,"_",L329,"_",M329),lvl_6[#Headers],0)),"Нет")</f>
        <v>Нет</v>
      </c>
      <c r="I329" s="12">
        <v>1</v>
      </c>
      <c r="J329" s="12">
        <v>2</v>
      </c>
      <c r="K329" s="12">
        <v>2</v>
      </c>
      <c r="L329" s="12">
        <v>2</v>
      </c>
      <c r="M329" s="12">
        <v>0</v>
      </c>
      <c r="N329" s="12">
        <v>0</v>
      </c>
      <c r="O329" s="12">
        <f>COUNTIF($P$2:P329,P329)</f>
        <v>326</v>
      </c>
      <c r="P329" s="12" t="str">
        <f t="shared" si="16"/>
        <v>122020000</v>
      </c>
      <c r="Q329" s="12" t="str">
        <f t="shared" si="17"/>
        <v>1220200000326</v>
      </c>
      <c r="R329" s="20" t="s">
        <v>1203</v>
      </c>
      <c r="S329" s="20" t="s">
        <v>1204</v>
      </c>
      <c r="AP329" s="12" t="s">
        <v>899</v>
      </c>
      <c r="AY329" s="12" t="s">
        <v>916</v>
      </c>
      <c r="AZ329" s="12">
        <v>1</v>
      </c>
      <c r="BA329" s="12" t="s">
        <v>910</v>
      </c>
      <c r="BG329" s="21">
        <v>-1</v>
      </c>
      <c r="BJ329" s="12">
        <v>1</v>
      </c>
    </row>
    <row r="330" spans="1:62" ht="60" x14ac:dyDescent="0.25">
      <c r="A330" s="12">
        <v>1</v>
      </c>
      <c r="B330" s="11" t="str">
        <f t="shared" si="15"/>
        <v>Общий расчет. Ци Мень. Анализ Дворца. Комбинации. Нет. Нет</v>
      </c>
      <c r="C330" s="11" t="str">
        <f>IFERROR(VLOOKUP(I330,lvl_1[],2,FALSE),"Нет")</f>
        <v>Общий расчет</v>
      </c>
      <c r="D330" s="11" t="str">
        <f>IFERROR(VLOOKUP(Rule!J330,lvl_2[],2,FALSE),"Нет")</f>
        <v>Ци Мень</v>
      </c>
      <c r="E330" s="11" t="str">
        <f>IFERROR(VLOOKUP(Rule!K330,lvl_3[],2,FALSE),"Нет")</f>
        <v>Анализ Дворца</v>
      </c>
      <c r="F330" s="11" t="str">
        <f>IFERROR(INDEX(lvl_4[],MATCH(L330,lvl_4[ID],0),MATCH(TEXT(K330,"##0"),lvl_4[#Headers],0)),"Нет")</f>
        <v>Комбинации</v>
      </c>
      <c r="G330" s="11" t="str">
        <f>IFERROR(INDEX(lvl_5[],MATCH(M330,lvl_5[ID],0),MATCH(_xlfn.CONCAT(TEXT(K330,"##0"),"_",TEXT(L330,"##0")),lvl_5[#Headers],0)),"Нет")</f>
        <v>Нет</v>
      </c>
      <c r="H330" s="11" t="str">
        <f>IFERROR(INDEX(lvl_6[],MATCH(N330,lvl_6[ID],0),MATCH(_xlfn.CONCAT(K330,"_",L330,"_",M330),lvl_6[#Headers],0)),"Нет")</f>
        <v>Нет</v>
      </c>
      <c r="I330" s="12">
        <v>1</v>
      </c>
      <c r="J330" s="12">
        <v>2</v>
      </c>
      <c r="K330" s="12">
        <v>2</v>
      </c>
      <c r="L330" s="12">
        <v>2</v>
      </c>
      <c r="M330" s="12">
        <v>0</v>
      </c>
      <c r="N330" s="12">
        <v>0</v>
      </c>
      <c r="O330" s="12">
        <f>COUNTIF($P$2:P330,P330)</f>
        <v>327</v>
      </c>
      <c r="P330" s="12" t="str">
        <f t="shared" si="16"/>
        <v>122020000</v>
      </c>
      <c r="Q330" s="12" t="str">
        <f t="shared" si="17"/>
        <v>1220200000327</v>
      </c>
      <c r="R330" s="20" t="s">
        <v>1203</v>
      </c>
      <c r="S330" s="20" t="s">
        <v>1204</v>
      </c>
      <c r="U330" s="12" t="s">
        <v>901</v>
      </c>
      <c r="AY330" s="12" t="s">
        <v>901</v>
      </c>
      <c r="BA330" s="12" t="s">
        <v>910</v>
      </c>
      <c r="BG330" s="21">
        <v>-1</v>
      </c>
      <c r="BJ330" s="12">
        <v>1</v>
      </c>
    </row>
    <row r="331" spans="1:62" ht="60" x14ac:dyDescent="0.25">
      <c r="A331" s="12">
        <v>1</v>
      </c>
      <c r="B331" s="11" t="str">
        <f t="shared" si="15"/>
        <v>Общий расчет. Ци Мень. Анализ Дворца. Комбинации. Нет. Нет</v>
      </c>
      <c r="C331" s="11" t="str">
        <f>IFERROR(VLOOKUP(I331,lvl_1[],2,FALSE),"Нет")</f>
        <v>Общий расчет</v>
      </c>
      <c r="D331" s="11" t="str">
        <f>IFERROR(VLOOKUP(Rule!J331,lvl_2[],2,FALSE),"Нет")</f>
        <v>Ци Мень</v>
      </c>
      <c r="E331" s="11" t="str">
        <f>IFERROR(VLOOKUP(Rule!K331,lvl_3[],2,FALSE),"Нет")</f>
        <v>Анализ Дворца</v>
      </c>
      <c r="F331" s="11" t="str">
        <f>IFERROR(INDEX(lvl_4[],MATCH(L331,lvl_4[ID],0),MATCH(TEXT(K331,"##0"),lvl_4[#Headers],0)),"Нет")</f>
        <v>Комбинации</v>
      </c>
      <c r="G331" s="11" t="str">
        <f>IFERROR(INDEX(lvl_5[],MATCH(M331,lvl_5[ID],0),MATCH(_xlfn.CONCAT(TEXT(K331,"##0"),"_",TEXT(L331,"##0")),lvl_5[#Headers],0)),"Нет")</f>
        <v>Нет</v>
      </c>
      <c r="H331" s="11" t="str">
        <f>IFERROR(INDEX(lvl_6[],MATCH(N331,lvl_6[ID],0),MATCH(_xlfn.CONCAT(K331,"_",L331,"_",M331),lvl_6[#Headers],0)),"Нет")</f>
        <v>Нет</v>
      </c>
      <c r="I331" s="12">
        <v>1</v>
      </c>
      <c r="J331" s="12">
        <v>2</v>
      </c>
      <c r="K331" s="12">
        <v>2</v>
      </c>
      <c r="L331" s="12">
        <v>2</v>
      </c>
      <c r="M331" s="12">
        <v>0</v>
      </c>
      <c r="N331" s="12">
        <v>0</v>
      </c>
      <c r="O331" s="12">
        <f>COUNTIF($P$2:P331,P331)</f>
        <v>328</v>
      </c>
      <c r="P331" s="12" t="str">
        <f t="shared" si="16"/>
        <v>122020000</v>
      </c>
      <c r="Q331" s="12" t="str">
        <f t="shared" si="17"/>
        <v>1220200000328</v>
      </c>
      <c r="R331" s="20" t="s">
        <v>1203</v>
      </c>
      <c r="S331" s="20" t="s">
        <v>1204</v>
      </c>
      <c r="U331" s="12" t="s">
        <v>903</v>
      </c>
      <c r="AY331" s="12" t="s">
        <v>903</v>
      </c>
      <c r="BA331" s="12" t="s">
        <v>910</v>
      </c>
      <c r="BG331" s="21">
        <v>-1</v>
      </c>
      <c r="BJ331" s="12">
        <v>1</v>
      </c>
    </row>
    <row r="332" spans="1:62" ht="60" x14ac:dyDescent="0.25">
      <c r="A332" s="12">
        <v>1</v>
      </c>
      <c r="B332" s="11" t="str">
        <f t="shared" si="15"/>
        <v>Общий расчет. Ци Мень. Анализ Дворца. Комбинации. Нет. Нет</v>
      </c>
      <c r="C332" s="11" t="str">
        <f>IFERROR(VLOOKUP(I332,lvl_1[],2,FALSE),"Нет")</f>
        <v>Общий расчет</v>
      </c>
      <c r="D332" s="11" t="str">
        <f>IFERROR(VLOOKUP(Rule!J332,lvl_2[],2,FALSE),"Нет")</f>
        <v>Ци Мень</v>
      </c>
      <c r="E332" s="11" t="str">
        <f>IFERROR(VLOOKUP(Rule!K332,lvl_3[],2,FALSE),"Нет")</f>
        <v>Анализ Дворца</v>
      </c>
      <c r="F332" s="11" t="str">
        <f>IFERROR(INDEX(lvl_4[],MATCH(L332,lvl_4[ID],0),MATCH(TEXT(K332,"##0"),lvl_4[#Headers],0)),"Нет")</f>
        <v>Комбинации</v>
      </c>
      <c r="G332" s="11" t="str">
        <f>IFERROR(INDEX(lvl_5[],MATCH(M332,lvl_5[ID],0),MATCH(_xlfn.CONCAT(TEXT(K332,"##0"),"_",TEXT(L332,"##0")),lvl_5[#Headers],0)),"Нет")</f>
        <v>Нет</v>
      </c>
      <c r="H332" s="11" t="str">
        <f>IFERROR(INDEX(lvl_6[],MATCH(N332,lvl_6[ID],0),MATCH(_xlfn.CONCAT(K332,"_",L332,"_",M332),lvl_6[#Headers],0)),"Нет")</f>
        <v>Нет</v>
      </c>
      <c r="I332" s="12">
        <v>1</v>
      </c>
      <c r="J332" s="12">
        <v>2</v>
      </c>
      <c r="K332" s="12">
        <v>2</v>
      </c>
      <c r="L332" s="12">
        <v>2</v>
      </c>
      <c r="M332" s="12">
        <v>0</v>
      </c>
      <c r="N332" s="12">
        <v>0</v>
      </c>
      <c r="O332" s="12">
        <f>COUNTIF($P$2:P332,P332)</f>
        <v>329</v>
      </c>
      <c r="P332" s="12" t="str">
        <f t="shared" si="16"/>
        <v>122020000</v>
      </c>
      <c r="Q332" s="12" t="str">
        <f t="shared" si="17"/>
        <v>1220200000329</v>
      </c>
      <c r="R332" s="20" t="s">
        <v>1203</v>
      </c>
      <c r="S332" s="20" t="s">
        <v>1204</v>
      </c>
      <c r="U332" s="12" t="s">
        <v>905</v>
      </c>
      <c r="AY332" s="12" t="s">
        <v>905</v>
      </c>
      <c r="BA332" s="12" t="s">
        <v>910</v>
      </c>
      <c r="BG332" s="21">
        <v>-1</v>
      </c>
      <c r="BJ332" s="12">
        <v>1</v>
      </c>
    </row>
    <row r="333" spans="1:62" ht="60" x14ac:dyDescent="0.25">
      <c r="A333" s="12">
        <v>1</v>
      </c>
      <c r="B333" s="11" t="str">
        <f t="shared" si="15"/>
        <v>Общий расчет. Ци Мень. Анализ Дворца. Комбинации. Нет. Нет</v>
      </c>
      <c r="C333" s="11" t="str">
        <f>IFERROR(VLOOKUP(I333,lvl_1[],2,FALSE),"Нет")</f>
        <v>Общий расчет</v>
      </c>
      <c r="D333" s="11" t="str">
        <f>IFERROR(VLOOKUP(Rule!J333,lvl_2[],2,FALSE),"Нет")</f>
        <v>Ци Мень</v>
      </c>
      <c r="E333" s="11" t="str">
        <f>IFERROR(VLOOKUP(Rule!K333,lvl_3[],2,FALSE),"Нет")</f>
        <v>Анализ Дворца</v>
      </c>
      <c r="F333" s="11" t="str">
        <f>IFERROR(INDEX(lvl_4[],MATCH(L333,lvl_4[ID],0),MATCH(TEXT(K333,"##0"),lvl_4[#Headers],0)),"Нет")</f>
        <v>Комбинации</v>
      </c>
      <c r="G333" s="11" t="str">
        <f>IFERROR(INDEX(lvl_5[],MATCH(M333,lvl_5[ID],0),MATCH(_xlfn.CONCAT(TEXT(K333,"##0"),"_",TEXT(L333,"##0")),lvl_5[#Headers],0)),"Нет")</f>
        <v>Нет</v>
      </c>
      <c r="H333" s="11" t="str">
        <f>IFERROR(INDEX(lvl_6[],MATCH(N333,lvl_6[ID],0),MATCH(_xlfn.CONCAT(K333,"_",L333,"_",M333),lvl_6[#Headers],0)),"Нет")</f>
        <v>Нет</v>
      </c>
      <c r="I333" s="12">
        <v>1</v>
      </c>
      <c r="J333" s="12">
        <v>2</v>
      </c>
      <c r="K333" s="12">
        <v>2</v>
      </c>
      <c r="L333" s="12">
        <v>2</v>
      </c>
      <c r="M333" s="12">
        <v>0</v>
      </c>
      <c r="N333" s="12">
        <v>0</v>
      </c>
      <c r="O333" s="12">
        <f>COUNTIF($P$2:P333,P333)</f>
        <v>330</v>
      </c>
      <c r="P333" s="12" t="str">
        <f t="shared" si="16"/>
        <v>122020000</v>
      </c>
      <c r="Q333" s="12" t="str">
        <f t="shared" si="17"/>
        <v>1220200000330</v>
      </c>
      <c r="R333" s="20" t="s">
        <v>1203</v>
      </c>
      <c r="S333" s="20" t="s">
        <v>1204</v>
      </c>
      <c r="U333" s="12" t="s">
        <v>907</v>
      </c>
      <c r="AY333" s="12" t="s">
        <v>907</v>
      </c>
      <c r="BA333" s="12" t="s">
        <v>910</v>
      </c>
      <c r="BG333" s="21">
        <v>-1</v>
      </c>
      <c r="BJ333" s="12">
        <v>1</v>
      </c>
    </row>
    <row r="334" spans="1:62" ht="60" x14ac:dyDescent="0.25">
      <c r="A334" s="12">
        <v>1</v>
      </c>
      <c r="B334" s="11" t="str">
        <f t="shared" si="15"/>
        <v>Общий расчет. Ци Мень. Анализ Дворца. Комбинации. Нет. Нет</v>
      </c>
      <c r="C334" s="11" t="str">
        <f>IFERROR(VLOOKUP(I334,lvl_1[],2,FALSE),"Нет")</f>
        <v>Общий расчет</v>
      </c>
      <c r="D334" s="11" t="str">
        <f>IFERROR(VLOOKUP(Rule!J334,lvl_2[],2,FALSE),"Нет")</f>
        <v>Ци Мень</v>
      </c>
      <c r="E334" s="11" t="str">
        <f>IFERROR(VLOOKUP(Rule!K334,lvl_3[],2,FALSE),"Нет")</f>
        <v>Анализ Дворца</v>
      </c>
      <c r="F334" s="11" t="str">
        <f>IFERROR(INDEX(lvl_4[],MATCH(L334,lvl_4[ID],0),MATCH(TEXT(K334,"##0"),lvl_4[#Headers],0)),"Нет")</f>
        <v>Комбинации</v>
      </c>
      <c r="G334" s="11" t="str">
        <f>IFERROR(INDEX(lvl_5[],MATCH(M334,lvl_5[ID],0),MATCH(_xlfn.CONCAT(TEXT(K334,"##0"),"_",TEXT(L334,"##0")),lvl_5[#Headers],0)),"Нет")</f>
        <v>Нет</v>
      </c>
      <c r="H334" s="11" t="str">
        <f>IFERROR(INDEX(lvl_6[],MATCH(N334,lvl_6[ID],0),MATCH(_xlfn.CONCAT(K334,"_",L334,"_",M334),lvl_6[#Headers],0)),"Нет")</f>
        <v>Нет</v>
      </c>
      <c r="I334" s="12">
        <v>1</v>
      </c>
      <c r="J334" s="12">
        <v>2</v>
      </c>
      <c r="K334" s="12">
        <v>2</v>
      </c>
      <c r="L334" s="12">
        <v>2</v>
      </c>
      <c r="M334" s="12">
        <v>0</v>
      </c>
      <c r="N334" s="12">
        <v>0</v>
      </c>
      <c r="O334" s="12">
        <f>COUNTIF($P$2:P334,P334)</f>
        <v>331</v>
      </c>
      <c r="P334" s="12" t="str">
        <f t="shared" si="16"/>
        <v>122020000</v>
      </c>
      <c r="Q334" s="12" t="str">
        <f t="shared" si="17"/>
        <v>1220200000331</v>
      </c>
      <c r="R334" s="20" t="s">
        <v>1203</v>
      </c>
      <c r="S334" s="20" t="s">
        <v>1204</v>
      </c>
      <c r="U334" s="12" t="s">
        <v>908</v>
      </c>
      <c r="AY334" s="12" t="s">
        <v>908</v>
      </c>
      <c r="BA334" s="12" t="s">
        <v>910</v>
      </c>
      <c r="BG334" s="21">
        <v>-1</v>
      </c>
      <c r="BJ334" s="12">
        <v>1</v>
      </c>
    </row>
    <row r="335" spans="1:62" ht="60" x14ac:dyDescent="0.25">
      <c r="A335" s="12">
        <v>1</v>
      </c>
      <c r="B335" s="11" t="str">
        <f t="shared" si="15"/>
        <v>Общий расчет. Ци Мень. Анализ Дворца. Комбинации. Нет. Нет</v>
      </c>
      <c r="C335" s="11" t="str">
        <f>IFERROR(VLOOKUP(I335,lvl_1[],2,FALSE),"Нет")</f>
        <v>Общий расчет</v>
      </c>
      <c r="D335" s="11" t="str">
        <f>IFERROR(VLOOKUP(Rule!J335,lvl_2[],2,FALSE),"Нет")</f>
        <v>Ци Мень</v>
      </c>
      <c r="E335" s="11" t="str">
        <f>IFERROR(VLOOKUP(Rule!K335,lvl_3[],2,FALSE),"Нет")</f>
        <v>Анализ Дворца</v>
      </c>
      <c r="F335" s="11" t="str">
        <f>IFERROR(INDEX(lvl_4[],MATCH(L335,lvl_4[ID],0),MATCH(TEXT(K335,"##0"),lvl_4[#Headers],0)),"Нет")</f>
        <v>Комбинации</v>
      </c>
      <c r="G335" s="11" t="str">
        <f>IFERROR(INDEX(lvl_5[],MATCH(M335,lvl_5[ID],0),MATCH(_xlfn.CONCAT(TEXT(K335,"##0"),"_",TEXT(L335,"##0")),lvl_5[#Headers],0)),"Нет")</f>
        <v>Нет</v>
      </c>
      <c r="H335" s="11" t="str">
        <f>IFERROR(INDEX(lvl_6[],MATCH(N335,lvl_6[ID],0),MATCH(_xlfn.CONCAT(K335,"_",L335,"_",M335),lvl_6[#Headers],0)),"Нет")</f>
        <v>Нет</v>
      </c>
      <c r="I335" s="12">
        <v>1</v>
      </c>
      <c r="J335" s="12">
        <v>2</v>
      </c>
      <c r="K335" s="12">
        <v>2</v>
      </c>
      <c r="L335" s="12">
        <v>2</v>
      </c>
      <c r="M335" s="12">
        <v>0</v>
      </c>
      <c r="N335" s="12">
        <v>0</v>
      </c>
      <c r="O335" s="12">
        <f>COUNTIF($P$2:P335,P335)</f>
        <v>332</v>
      </c>
      <c r="P335" s="12" t="str">
        <f t="shared" si="16"/>
        <v>122020000</v>
      </c>
      <c r="Q335" s="12" t="str">
        <f t="shared" si="17"/>
        <v>1220200000332</v>
      </c>
      <c r="R335" s="20" t="s">
        <v>1198</v>
      </c>
      <c r="S335" s="20" t="s">
        <v>1204</v>
      </c>
      <c r="U335" s="12" t="s">
        <v>910</v>
      </c>
      <c r="AY335" s="12" t="s">
        <v>910</v>
      </c>
      <c r="BA335" s="12" t="s">
        <v>910</v>
      </c>
      <c r="BG335" s="21">
        <v>-1</v>
      </c>
      <c r="BJ335" s="12">
        <v>1</v>
      </c>
    </row>
    <row r="336" spans="1:62" ht="60" x14ac:dyDescent="0.25">
      <c r="A336" s="12">
        <v>1</v>
      </c>
      <c r="B336" s="11" t="str">
        <f t="shared" si="15"/>
        <v>Общий расчет. Ци Мень. Анализ Дворца. Комбинации. Нет. Нет</v>
      </c>
      <c r="C336" s="11" t="str">
        <f>IFERROR(VLOOKUP(I336,lvl_1[],2,FALSE),"Нет")</f>
        <v>Общий расчет</v>
      </c>
      <c r="D336" s="11" t="str">
        <f>IFERROR(VLOOKUP(Rule!J336,lvl_2[],2,FALSE),"Нет")</f>
        <v>Ци Мень</v>
      </c>
      <c r="E336" s="11" t="str">
        <f>IFERROR(VLOOKUP(Rule!K336,lvl_3[],2,FALSE),"Нет")</f>
        <v>Анализ Дворца</v>
      </c>
      <c r="F336" s="11" t="str">
        <f>IFERROR(INDEX(lvl_4[],MATCH(L336,lvl_4[ID],0),MATCH(TEXT(K336,"##0"),lvl_4[#Headers],0)),"Нет")</f>
        <v>Комбинации</v>
      </c>
      <c r="G336" s="11" t="str">
        <f>IFERROR(INDEX(lvl_5[],MATCH(M336,lvl_5[ID],0),MATCH(_xlfn.CONCAT(TEXT(K336,"##0"),"_",TEXT(L336,"##0")),lvl_5[#Headers],0)),"Нет")</f>
        <v>Нет</v>
      </c>
      <c r="H336" s="11" t="str">
        <f>IFERROR(INDEX(lvl_6[],MATCH(N336,lvl_6[ID],0),MATCH(_xlfn.CONCAT(K336,"_",L336,"_",M336),lvl_6[#Headers],0)),"Нет")</f>
        <v>Нет</v>
      </c>
      <c r="I336" s="12">
        <v>1</v>
      </c>
      <c r="J336" s="12">
        <v>2</v>
      </c>
      <c r="K336" s="12">
        <v>2</v>
      </c>
      <c r="L336" s="12">
        <v>2</v>
      </c>
      <c r="M336" s="12">
        <v>0</v>
      </c>
      <c r="N336" s="12">
        <v>0</v>
      </c>
      <c r="O336" s="12">
        <f>COUNTIF($P$2:P336,P336)</f>
        <v>333</v>
      </c>
      <c r="P336" s="12" t="str">
        <f t="shared" si="16"/>
        <v>122020000</v>
      </c>
      <c r="Q336" s="12" t="str">
        <f t="shared" si="17"/>
        <v>1220200000333</v>
      </c>
      <c r="R336" s="20" t="s">
        <v>1203</v>
      </c>
      <c r="S336" s="20" t="s">
        <v>1204</v>
      </c>
      <c r="U336" s="12" t="s">
        <v>912</v>
      </c>
      <c r="AY336" s="12" t="s">
        <v>912</v>
      </c>
      <c r="BA336" s="12" t="s">
        <v>910</v>
      </c>
      <c r="BG336" s="21">
        <v>-1</v>
      </c>
      <c r="BJ336" s="12">
        <v>1</v>
      </c>
    </row>
    <row r="337" spans="1:62" ht="60" x14ac:dyDescent="0.25">
      <c r="A337" s="12">
        <v>1</v>
      </c>
      <c r="B337" s="11" t="str">
        <f t="shared" si="15"/>
        <v>Общий расчет. Ци Мень. Анализ Дворца. Комбинации. Нет. Нет</v>
      </c>
      <c r="C337" s="11" t="str">
        <f>IFERROR(VLOOKUP(I337,lvl_1[],2,FALSE),"Нет")</f>
        <v>Общий расчет</v>
      </c>
      <c r="D337" s="11" t="str">
        <f>IFERROR(VLOOKUP(Rule!J337,lvl_2[],2,FALSE),"Нет")</f>
        <v>Ци Мень</v>
      </c>
      <c r="E337" s="11" t="str">
        <f>IFERROR(VLOOKUP(Rule!K337,lvl_3[],2,FALSE),"Нет")</f>
        <v>Анализ Дворца</v>
      </c>
      <c r="F337" s="11" t="str">
        <f>IFERROR(INDEX(lvl_4[],MATCH(L337,lvl_4[ID],0),MATCH(TEXT(K337,"##0"),lvl_4[#Headers],0)),"Нет")</f>
        <v>Комбинации</v>
      </c>
      <c r="G337" s="11" t="str">
        <f>IFERROR(INDEX(lvl_5[],MATCH(M337,lvl_5[ID],0),MATCH(_xlfn.CONCAT(TEXT(K337,"##0"),"_",TEXT(L337,"##0")),lvl_5[#Headers],0)),"Нет")</f>
        <v>Нет</v>
      </c>
      <c r="H337" s="11" t="str">
        <f>IFERROR(INDEX(lvl_6[],MATCH(N337,lvl_6[ID],0),MATCH(_xlfn.CONCAT(K337,"_",L337,"_",M337),lvl_6[#Headers],0)),"Нет")</f>
        <v>Нет</v>
      </c>
      <c r="I337" s="12">
        <v>1</v>
      </c>
      <c r="J337" s="12">
        <v>2</v>
      </c>
      <c r="K337" s="12">
        <v>2</v>
      </c>
      <c r="L337" s="12">
        <v>2</v>
      </c>
      <c r="M337" s="12">
        <v>0</v>
      </c>
      <c r="N337" s="12">
        <v>0</v>
      </c>
      <c r="O337" s="12">
        <f>COUNTIF($P$2:P337,P337)</f>
        <v>334</v>
      </c>
      <c r="P337" s="12" t="str">
        <f t="shared" si="16"/>
        <v>122020000</v>
      </c>
      <c r="Q337" s="12" t="str">
        <f t="shared" si="17"/>
        <v>1220200000334</v>
      </c>
      <c r="R337" s="20" t="s">
        <v>1203</v>
      </c>
      <c r="S337" s="20" t="s">
        <v>1204</v>
      </c>
      <c r="U337" s="12" t="s">
        <v>914</v>
      </c>
      <c r="AY337" s="12" t="s">
        <v>914</v>
      </c>
      <c r="BA337" s="12" t="s">
        <v>910</v>
      </c>
      <c r="BG337" s="21">
        <v>-1</v>
      </c>
      <c r="BJ337" s="12">
        <v>1</v>
      </c>
    </row>
    <row r="338" spans="1:62" ht="60" x14ac:dyDescent="0.25">
      <c r="A338" s="12">
        <v>1</v>
      </c>
      <c r="B338" s="11" t="str">
        <f t="shared" si="15"/>
        <v>Общий расчет. Ци Мень. Анализ Дворца. Комбинации. Нет. Нет</v>
      </c>
      <c r="C338" s="11" t="str">
        <f>IFERROR(VLOOKUP(I338,lvl_1[],2,FALSE),"Нет")</f>
        <v>Общий расчет</v>
      </c>
      <c r="D338" s="11" t="str">
        <f>IFERROR(VLOOKUP(Rule!J338,lvl_2[],2,FALSE),"Нет")</f>
        <v>Ци Мень</v>
      </c>
      <c r="E338" s="11" t="str">
        <f>IFERROR(VLOOKUP(Rule!K338,lvl_3[],2,FALSE),"Нет")</f>
        <v>Анализ Дворца</v>
      </c>
      <c r="F338" s="11" t="str">
        <f>IFERROR(INDEX(lvl_4[],MATCH(L338,lvl_4[ID],0),MATCH(TEXT(K338,"##0"),lvl_4[#Headers],0)),"Нет")</f>
        <v>Комбинации</v>
      </c>
      <c r="G338" s="11" t="str">
        <f>IFERROR(INDEX(lvl_5[],MATCH(M338,lvl_5[ID],0),MATCH(_xlfn.CONCAT(TEXT(K338,"##0"),"_",TEXT(L338,"##0")),lvl_5[#Headers],0)),"Нет")</f>
        <v>Нет</v>
      </c>
      <c r="H338" s="11" t="str">
        <f>IFERROR(INDEX(lvl_6[],MATCH(N338,lvl_6[ID],0),MATCH(_xlfn.CONCAT(K338,"_",L338,"_",M338),lvl_6[#Headers],0)),"Нет")</f>
        <v>Нет</v>
      </c>
      <c r="I338" s="12">
        <v>1</v>
      </c>
      <c r="J338" s="12">
        <v>2</v>
      </c>
      <c r="K338" s="12">
        <v>2</v>
      </c>
      <c r="L338" s="12">
        <v>2</v>
      </c>
      <c r="M338" s="12">
        <v>0</v>
      </c>
      <c r="N338" s="12">
        <v>0</v>
      </c>
      <c r="O338" s="12">
        <f>COUNTIF($P$2:P338,P338)</f>
        <v>335</v>
      </c>
      <c r="P338" s="12" t="str">
        <f t="shared" si="16"/>
        <v>122020000</v>
      </c>
      <c r="Q338" s="12" t="str">
        <f t="shared" si="17"/>
        <v>1220200000335</v>
      </c>
      <c r="R338" s="20" t="s">
        <v>1203</v>
      </c>
      <c r="S338" s="20" t="s">
        <v>1204</v>
      </c>
      <c r="U338" s="12" t="s">
        <v>916</v>
      </c>
      <c r="AY338" s="12" t="s">
        <v>916</v>
      </c>
      <c r="BA338" s="12" t="s">
        <v>910</v>
      </c>
      <c r="BG338" s="21">
        <v>-1</v>
      </c>
      <c r="BJ338" s="12">
        <v>1</v>
      </c>
    </row>
    <row r="339" spans="1:62" ht="60" x14ac:dyDescent="0.25">
      <c r="A339" s="12">
        <v>1</v>
      </c>
      <c r="B339" s="11" t="str">
        <f t="shared" si="15"/>
        <v>Общий расчет. Ци Мень. Анализ Дворца. Комбинации. Нет. Нет</v>
      </c>
      <c r="C339" s="11" t="str">
        <f>IFERROR(VLOOKUP(I339,lvl_1[],2,FALSE),"Нет")</f>
        <v>Общий расчет</v>
      </c>
      <c r="D339" s="11" t="str">
        <f>IFERROR(VLOOKUP(Rule!J339,lvl_2[],2,FALSE),"Нет")</f>
        <v>Ци Мень</v>
      </c>
      <c r="E339" s="11" t="str">
        <f>IFERROR(VLOOKUP(Rule!K339,lvl_3[],2,FALSE),"Нет")</f>
        <v>Анализ Дворца</v>
      </c>
      <c r="F339" s="11" t="str">
        <f>IFERROR(INDEX(lvl_4[],MATCH(L339,lvl_4[ID],0),MATCH(TEXT(K339,"##0"),lvl_4[#Headers],0)),"Нет")</f>
        <v>Комбинации</v>
      </c>
      <c r="G339" s="11" t="str">
        <f>IFERROR(INDEX(lvl_5[],MATCH(M339,lvl_5[ID],0),MATCH(_xlfn.CONCAT(TEXT(K339,"##0"),"_",TEXT(L339,"##0")),lvl_5[#Headers],0)),"Нет")</f>
        <v>Нет</v>
      </c>
      <c r="H339" s="11" t="str">
        <f>IFERROR(INDEX(lvl_6[],MATCH(N339,lvl_6[ID],0),MATCH(_xlfn.CONCAT(K339,"_",L339,"_",M339),lvl_6[#Headers],0)),"Нет")</f>
        <v>Нет</v>
      </c>
      <c r="I339" s="12">
        <v>1</v>
      </c>
      <c r="J339" s="12">
        <v>2</v>
      </c>
      <c r="K339" s="12">
        <v>2</v>
      </c>
      <c r="L339" s="12">
        <v>2</v>
      </c>
      <c r="M339" s="12">
        <v>0</v>
      </c>
      <c r="N339" s="12">
        <v>0</v>
      </c>
      <c r="O339" s="12">
        <f>COUNTIF($P$2:P339,P339)</f>
        <v>336</v>
      </c>
      <c r="P339" s="12" t="str">
        <f t="shared" si="16"/>
        <v>122020000</v>
      </c>
      <c r="Q339" s="12" t="str">
        <f t="shared" si="17"/>
        <v>1220200000336</v>
      </c>
      <c r="R339" s="20" t="s">
        <v>1203</v>
      </c>
      <c r="S339" s="20" t="s">
        <v>1204</v>
      </c>
      <c r="AB339" s="12" t="s">
        <v>901</v>
      </c>
      <c r="AY339" s="12" t="s">
        <v>901</v>
      </c>
      <c r="BA339" s="12" t="s">
        <v>910</v>
      </c>
      <c r="BG339" s="21">
        <v>-1</v>
      </c>
      <c r="BJ339" s="12">
        <v>1</v>
      </c>
    </row>
    <row r="340" spans="1:62" ht="60" x14ac:dyDescent="0.25">
      <c r="A340" s="12">
        <v>1</v>
      </c>
      <c r="B340" s="11" t="str">
        <f t="shared" si="15"/>
        <v>Общий расчет. Ци Мень. Анализ Дворца. Комбинации. Нет. Нет</v>
      </c>
      <c r="C340" s="11" t="str">
        <f>IFERROR(VLOOKUP(I340,lvl_1[],2,FALSE),"Нет")</f>
        <v>Общий расчет</v>
      </c>
      <c r="D340" s="11" t="str">
        <f>IFERROR(VLOOKUP(Rule!J340,lvl_2[],2,FALSE),"Нет")</f>
        <v>Ци Мень</v>
      </c>
      <c r="E340" s="11" t="str">
        <f>IFERROR(VLOOKUP(Rule!K340,lvl_3[],2,FALSE),"Нет")</f>
        <v>Анализ Дворца</v>
      </c>
      <c r="F340" s="11" t="str">
        <f>IFERROR(INDEX(lvl_4[],MATCH(L340,lvl_4[ID],0),MATCH(TEXT(K340,"##0"),lvl_4[#Headers],0)),"Нет")</f>
        <v>Комбинации</v>
      </c>
      <c r="G340" s="11" t="str">
        <f>IFERROR(INDEX(lvl_5[],MATCH(M340,lvl_5[ID],0),MATCH(_xlfn.CONCAT(TEXT(K340,"##0"),"_",TEXT(L340,"##0")),lvl_5[#Headers],0)),"Нет")</f>
        <v>Нет</v>
      </c>
      <c r="H340" s="11" t="str">
        <f>IFERROR(INDEX(lvl_6[],MATCH(N340,lvl_6[ID],0),MATCH(_xlfn.CONCAT(K340,"_",L340,"_",M340),lvl_6[#Headers],0)),"Нет")</f>
        <v>Нет</v>
      </c>
      <c r="I340" s="12">
        <v>1</v>
      </c>
      <c r="J340" s="12">
        <v>2</v>
      </c>
      <c r="K340" s="12">
        <v>2</v>
      </c>
      <c r="L340" s="12">
        <v>2</v>
      </c>
      <c r="M340" s="12">
        <v>0</v>
      </c>
      <c r="N340" s="12">
        <v>0</v>
      </c>
      <c r="O340" s="12">
        <f>COUNTIF($P$2:P340,P340)</f>
        <v>337</v>
      </c>
      <c r="P340" s="12" t="str">
        <f t="shared" si="16"/>
        <v>122020000</v>
      </c>
      <c r="Q340" s="12" t="str">
        <f t="shared" si="17"/>
        <v>1220200000337</v>
      </c>
      <c r="R340" s="20" t="s">
        <v>1203</v>
      </c>
      <c r="S340" s="20" t="s">
        <v>1204</v>
      </c>
      <c r="AB340" s="12" t="s">
        <v>903</v>
      </c>
      <c r="AY340" s="12" t="s">
        <v>903</v>
      </c>
      <c r="BA340" s="12" t="s">
        <v>910</v>
      </c>
      <c r="BG340" s="21">
        <v>-1</v>
      </c>
      <c r="BJ340" s="12">
        <v>1</v>
      </c>
    </row>
    <row r="341" spans="1:62" ht="60" x14ac:dyDescent="0.25">
      <c r="A341" s="12">
        <v>1</v>
      </c>
      <c r="B341" s="11" t="str">
        <f t="shared" si="15"/>
        <v>Общий расчет. Ци Мень. Анализ Дворца. Комбинации. Нет. Нет</v>
      </c>
      <c r="C341" s="11" t="str">
        <f>IFERROR(VLOOKUP(I341,lvl_1[],2,FALSE),"Нет")</f>
        <v>Общий расчет</v>
      </c>
      <c r="D341" s="11" t="str">
        <f>IFERROR(VLOOKUP(Rule!J341,lvl_2[],2,FALSE),"Нет")</f>
        <v>Ци Мень</v>
      </c>
      <c r="E341" s="11" t="str">
        <f>IFERROR(VLOOKUP(Rule!K341,lvl_3[],2,FALSE),"Нет")</f>
        <v>Анализ Дворца</v>
      </c>
      <c r="F341" s="11" t="str">
        <f>IFERROR(INDEX(lvl_4[],MATCH(L341,lvl_4[ID],0),MATCH(TEXT(K341,"##0"),lvl_4[#Headers],0)),"Нет")</f>
        <v>Комбинации</v>
      </c>
      <c r="G341" s="11" t="str">
        <f>IFERROR(INDEX(lvl_5[],MATCH(M341,lvl_5[ID],0),MATCH(_xlfn.CONCAT(TEXT(K341,"##0"),"_",TEXT(L341,"##0")),lvl_5[#Headers],0)),"Нет")</f>
        <v>Нет</v>
      </c>
      <c r="H341" s="11" t="str">
        <f>IFERROR(INDEX(lvl_6[],MATCH(N341,lvl_6[ID],0),MATCH(_xlfn.CONCAT(K341,"_",L341,"_",M341),lvl_6[#Headers],0)),"Нет")</f>
        <v>Нет</v>
      </c>
      <c r="I341" s="12">
        <v>1</v>
      </c>
      <c r="J341" s="12">
        <v>2</v>
      </c>
      <c r="K341" s="12">
        <v>2</v>
      </c>
      <c r="L341" s="12">
        <v>2</v>
      </c>
      <c r="M341" s="12">
        <v>0</v>
      </c>
      <c r="N341" s="12">
        <v>0</v>
      </c>
      <c r="O341" s="12">
        <f>COUNTIF($P$2:P341,P341)</f>
        <v>338</v>
      </c>
      <c r="P341" s="12" t="str">
        <f t="shared" si="16"/>
        <v>122020000</v>
      </c>
      <c r="Q341" s="12" t="str">
        <f t="shared" si="17"/>
        <v>1220200000338</v>
      </c>
      <c r="R341" s="20" t="s">
        <v>1203</v>
      </c>
      <c r="S341" s="20" t="s">
        <v>1204</v>
      </c>
      <c r="AB341" s="12" t="s">
        <v>905</v>
      </c>
      <c r="AY341" s="12" t="s">
        <v>905</v>
      </c>
      <c r="BA341" s="12" t="s">
        <v>910</v>
      </c>
      <c r="BG341" s="21">
        <v>-1</v>
      </c>
      <c r="BJ341" s="12">
        <v>1</v>
      </c>
    </row>
    <row r="342" spans="1:62" ht="60" x14ac:dyDescent="0.25">
      <c r="A342" s="12">
        <v>1</v>
      </c>
      <c r="B342" s="11" t="str">
        <f t="shared" si="15"/>
        <v>Общий расчет. Ци Мень. Анализ Дворца. Комбинации. Нет. Нет</v>
      </c>
      <c r="C342" s="11" t="str">
        <f>IFERROR(VLOOKUP(I342,lvl_1[],2,FALSE),"Нет")</f>
        <v>Общий расчет</v>
      </c>
      <c r="D342" s="11" t="str">
        <f>IFERROR(VLOOKUP(Rule!J342,lvl_2[],2,FALSE),"Нет")</f>
        <v>Ци Мень</v>
      </c>
      <c r="E342" s="11" t="str">
        <f>IFERROR(VLOOKUP(Rule!K342,lvl_3[],2,FALSE),"Нет")</f>
        <v>Анализ Дворца</v>
      </c>
      <c r="F342" s="11" t="str">
        <f>IFERROR(INDEX(lvl_4[],MATCH(L342,lvl_4[ID],0),MATCH(TEXT(K342,"##0"),lvl_4[#Headers],0)),"Нет")</f>
        <v>Комбинации</v>
      </c>
      <c r="G342" s="11" t="str">
        <f>IFERROR(INDEX(lvl_5[],MATCH(M342,lvl_5[ID],0),MATCH(_xlfn.CONCAT(TEXT(K342,"##0"),"_",TEXT(L342,"##0")),lvl_5[#Headers],0)),"Нет")</f>
        <v>Нет</v>
      </c>
      <c r="H342" s="11" t="str">
        <f>IFERROR(INDEX(lvl_6[],MATCH(N342,lvl_6[ID],0),MATCH(_xlfn.CONCAT(K342,"_",L342,"_",M342),lvl_6[#Headers],0)),"Нет")</f>
        <v>Нет</v>
      </c>
      <c r="I342" s="12">
        <v>1</v>
      </c>
      <c r="J342" s="12">
        <v>2</v>
      </c>
      <c r="K342" s="12">
        <v>2</v>
      </c>
      <c r="L342" s="12">
        <v>2</v>
      </c>
      <c r="M342" s="12">
        <v>0</v>
      </c>
      <c r="N342" s="12">
        <v>0</v>
      </c>
      <c r="O342" s="12">
        <f>COUNTIF($P$2:P342,P342)</f>
        <v>339</v>
      </c>
      <c r="P342" s="12" t="str">
        <f t="shared" si="16"/>
        <v>122020000</v>
      </c>
      <c r="Q342" s="12" t="str">
        <f t="shared" si="17"/>
        <v>1220200000339</v>
      </c>
      <c r="R342" s="20" t="s">
        <v>1203</v>
      </c>
      <c r="S342" s="20" t="s">
        <v>1204</v>
      </c>
      <c r="AB342" s="12" t="s">
        <v>907</v>
      </c>
      <c r="AY342" s="12" t="s">
        <v>907</v>
      </c>
      <c r="BA342" s="12" t="s">
        <v>910</v>
      </c>
      <c r="BG342" s="21">
        <v>-1</v>
      </c>
      <c r="BJ342" s="12">
        <v>1</v>
      </c>
    </row>
    <row r="343" spans="1:62" ht="60" x14ac:dyDescent="0.25">
      <c r="A343" s="12">
        <v>1</v>
      </c>
      <c r="B343" s="11" t="str">
        <f t="shared" si="15"/>
        <v>Общий расчет. Ци Мень. Анализ Дворца. Комбинации. Нет. Нет</v>
      </c>
      <c r="C343" s="11" t="str">
        <f>IFERROR(VLOOKUP(I343,lvl_1[],2,FALSE),"Нет")</f>
        <v>Общий расчет</v>
      </c>
      <c r="D343" s="11" t="str">
        <f>IFERROR(VLOOKUP(Rule!J343,lvl_2[],2,FALSE),"Нет")</f>
        <v>Ци Мень</v>
      </c>
      <c r="E343" s="11" t="str">
        <f>IFERROR(VLOOKUP(Rule!K343,lvl_3[],2,FALSE),"Нет")</f>
        <v>Анализ Дворца</v>
      </c>
      <c r="F343" s="11" t="str">
        <f>IFERROR(INDEX(lvl_4[],MATCH(L343,lvl_4[ID],0),MATCH(TEXT(K343,"##0"),lvl_4[#Headers],0)),"Нет")</f>
        <v>Комбинации</v>
      </c>
      <c r="G343" s="11" t="str">
        <f>IFERROR(INDEX(lvl_5[],MATCH(M343,lvl_5[ID],0),MATCH(_xlfn.CONCAT(TEXT(K343,"##0"),"_",TEXT(L343,"##0")),lvl_5[#Headers],0)),"Нет")</f>
        <v>Нет</v>
      </c>
      <c r="H343" s="11" t="str">
        <f>IFERROR(INDEX(lvl_6[],MATCH(N343,lvl_6[ID],0),MATCH(_xlfn.CONCAT(K343,"_",L343,"_",M343),lvl_6[#Headers],0)),"Нет")</f>
        <v>Нет</v>
      </c>
      <c r="I343" s="12">
        <v>1</v>
      </c>
      <c r="J343" s="12">
        <v>2</v>
      </c>
      <c r="K343" s="12">
        <v>2</v>
      </c>
      <c r="L343" s="12">
        <v>2</v>
      </c>
      <c r="M343" s="12">
        <v>0</v>
      </c>
      <c r="N343" s="12">
        <v>0</v>
      </c>
      <c r="O343" s="12">
        <f>COUNTIF($P$2:P343,P343)</f>
        <v>340</v>
      </c>
      <c r="P343" s="12" t="str">
        <f t="shared" si="16"/>
        <v>122020000</v>
      </c>
      <c r="Q343" s="12" t="str">
        <f t="shared" si="17"/>
        <v>1220200000340</v>
      </c>
      <c r="R343" s="20" t="s">
        <v>1203</v>
      </c>
      <c r="S343" s="20" t="s">
        <v>1204</v>
      </c>
      <c r="AB343" s="12" t="s">
        <v>908</v>
      </c>
      <c r="AY343" s="12" t="s">
        <v>908</v>
      </c>
      <c r="BA343" s="12" t="s">
        <v>910</v>
      </c>
      <c r="BG343" s="21">
        <v>-1</v>
      </c>
      <c r="BJ343" s="12">
        <v>1</v>
      </c>
    </row>
    <row r="344" spans="1:62" ht="60" x14ac:dyDescent="0.25">
      <c r="A344" s="12">
        <v>1</v>
      </c>
      <c r="B344" s="11" t="str">
        <f t="shared" si="15"/>
        <v>Общий расчет. Ци Мень. Анализ Дворца. Комбинации. Нет. Нет</v>
      </c>
      <c r="C344" s="11" t="str">
        <f>IFERROR(VLOOKUP(I344,lvl_1[],2,FALSE),"Нет")</f>
        <v>Общий расчет</v>
      </c>
      <c r="D344" s="11" t="str">
        <f>IFERROR(VLOOKUP(Rule!J344,lvl_2[],2,FALSE),"Нет")</f>
        <v>Ци Мень</v>
      </c>
      <c r="E344" s="11" t="str">
        <f>IFERROR(VLOOKUP(Rule!K344,lvl_3[],2,FALSE),"Нет")</f>
        <v>Анализ Дворца</v>
      </c>
      <c r="F344" s="11" t="str">
        <f>IFERROR(INDEX(lvl_4[],MATCH(L344,lvl_4[ID],0),MATCH(TEXT(K344,"##0"),lvl_4[#Headers],0)),"Нет")</f>
        <v>Комбинации</v>
      </c>
      <c r="G344" s="11" t="str">
        <f>IFERROR(INDEX(lvl_5[],MATCH(M344,lvl_5[ID],0),MATCH(_xlfn.CONCAT(TEXT(K344,"##0"),"_",TEXT(L344,"##0")),lvl_5[#Headers],0)),"Нет")</f>
        <v>Нет</v>
      </c>
      <c r="H344" s="11" t="str">
        <f>IFERROR(INDEX(lvl_6[],MATCH(N344,lvl_6[ID],0),MATCH(_xlfn.CONCAT(K344,"_",L344,"_",M344),lvl_6[#Headers],0)),"Нет")</f>
        <v>Нет</v>
      </c>
      <c r="I344" s="12">
        <v>1</v>
      </c>
      <c r="J344" s="12">
        <v>2</v>
      </c>
      <c r="K344" s="12">
        <v>2</v>
      </c>
      <c r="L344" s="12">
        <v>2</v>
      </c>
      <c r="M344" s="12">
        <v>0</v>
      </c>
      <c r="N344" s="12">
        <v>0</v>
      </c>
      <c r="O344" s="12">
        <f>COUNTIF($P$2:P344,P344)</f>
        <v>341</v>
      </c>
      <c r="P344" s="12" t="str">
        <f t="shared" si="16"/>
        <v>122020000</v>
      </c>
      <c r="Q344" s="12" t="str">
        <f t="shared" si="17"/>
        <v>1220200000341</v>
      </c>
      <c r="R344" s="20" t="s">
        <v>1200</v>
      </c>
      <c r="S344" s="20" t="s">
        <v>1204</v>
      </c>
      <c r="AB344" s="12" t="s">
        <v>910</v>
      </c>
      <c r="AY344" s="12" t="s">
        <v>910</v>
      </c>
      <c r="BA344" s="12" t="s">
        <v>910</v>
      </c>
      <c r="BG344" s="21">
        <v>-1</v>
      </c>
      <c r="BJ344" s="12">
        <v>1</v>
      </c>
    </row>
    <row r="345" spans="1:62" ht="60" x14ac:dyDescent="0.25">
      <c r="A345" s="12">
        <v>1</v>
      </c>
      <c r="B345" s="11" t="str">
        <f t="shared" si="15"/>
        <v>Общий расчет. Ци Мень. Анализ Дворца. Комбинации. Нет. Нет</v>
      </c>
      <c r="C345" s="11" t="str">
        <f>IFERROR(VLOOKUP(I345,lvl_1[],2,FALSE),"Нет")</f>
        <v>Общий расчет</v>
      </c>
      <c r="D345" s="11" t="str">
        <f>IFERROR(VLOOKUP(Rule!J345,lvl_2[],2,FALSE),"Нет")</f>
        <v>Ци Мень</v>
      </c>
      <c r="E345" s="11" t="str">
        <f>IFERROR(VLOOKUP(Rule!K345,lvl_3[],2,FALSE),"Нет")</f>
        <v>Анализ Дворца</v>
      </c>
      <c r="F345" s="11" t="str">
        <f>IFERROR(INDEX(lvl_4[],MATCH(L345,lvl_4[ID],0),MATCH(TEXT(K345,"##0"),lvl_4[#Headers],0)),"Нет")</f>
        <v>Комбинации</v>
      </c>
      <c r="G345" s="11" t="str">
        <f>IFERROR(INDEX(lvl_5[],MATCH(M345,lvl_5[ID],0),MATCH(_xlfn.CONCAT(TEXT(K345,"##0"),"_",TEXT(L345,"##0")),lvl_5[#Headers],0)),"Нет")</f>
        <v>Нет</v>
      </c>
      <c r="H345" s="11" t="str">
        <f>IFERROR(INDEX(lvl_6[],MATCH(N345,lvl_6[ID],0),MATCH(_xlfn.CONCAT(K345,"_",L345,"_",M345),lvl_6[#Headers],0)),"Нет")</f>
        <v>Нет</v>
      </c>
      <c r="I345" s="12">
        <v>1</v>
      </c>
      <c r="J345" s="12">
        <v>2</v>
      </c>
      <c r="K345" s="12">
        <v>2</v>
      </c>
      <c r="L345" s="12">
        <v>2</v>
      </c>
      <c r="M345" s="12">
        <v>0</v>
      </c>
      <c r="N345" s="12">
        <v>0</v>
      </c>
      <c r="O345" s="12">
        <f>COUNTIF($P$2:P345,P345)</f>
        <v>342</v>
      </c>
      <c r="P345" s="12" t="str">
        <f t="shared" si="16"/>
        <v>122020000</v>
      </c>
      <c r="Q345" s="12" t="str">
        <f t="shared" si="17"/>
        <v>1220200000342</v>
      </c>
      <c r="R345" s="20" t="s">
        <v>1203</v>
      </c>
      <c r="S345" s="20" t="s">
        <v>1204</v>
      </c>
      <c r="AB345" s="12" t="s">
        <v>912</v>
      </c>
      <c r="AY345" s="12" t="s">
        <v>912</v>
      </c>
      <c r="BA345" s="12" t="s">
        <v>910</v>
      </c>
      <c r="BG345" s="21">
        <v>-1</v>
      </c>
      <c r="BJ345" s="12">
        <v>1</v>
      </c>
    </row>
    <row r="346" spans="1:62" ht="60" x14ac:dyDescent="0.25">
      <c r="A346" s="12">
        <v>1</v>
      </c>
      <c r="B346" s="11" t="str">
        <f t="shared" si="15"/>
        <v>Общий расчет. Ци Мень. Анализ Дворца. Комбинации. Нет. Нет</v>
      </c>
      <c r="C346" s="11" t="str">
        <f>IFERROR(VLOOKUP(I346,lvl_1[],2,FALSE),"Нет")</f>
        <v>Общий расчет</v>
      </c>
      <c r="D346" s="11" t="str">
        <f>IFERROR(VLOOKUP(Rule!J346,lvl_2[],2,FALSE),"Нет")</f>
        <v>Ци Мень</v>
      </c>
      <c r="E346" s="11" t="str">
        <f>IFERROR(VLOOKUP(Rule!K346,lvl_3[],2,FALSE),"Нет")</f>
        <v>Анализ Дворца</v>
      </c>
      <c r="F346" s="11" t="str">
        <f>IFERROR(INDEX(lvl_4[],MATCH(L346,lvl_4[ID],0),MATCH(TEXT(K346,"##0"),lvl_4[#Headers],0)),"Нет")</f>
        <v>Комбинации</v>
      </c>
      <c r="G346" s="11" t="str">
        <f>IFERROR(INDEX(lvl_5[],MATCH(M346,lvl_5[ID],0),MATCH(_xlfn.CONCAT(TEXT(K346,"##0"),"_",TEXT(L346,"##0")),lvl_5[#Headers],0)),"Нет")</f>
        <v>Нет</v>
      </c>
      <c r="H346" s="11" t="str">
        <f>IFERROR(INDEX(lvl_6[],MATCH(N346,lvl_6[ID],0),MATCH(_xlfn.CONCAT(K346,"_",L346,"_",M346),lvl_6[#Headers],0)),"Нет")</f>
        <v>Нет</v>
      </c>
      <c r="I346" s="12">
        <v>1</v>
      </c>
      <c r="J346" s="12">
        <v>2</v>
      </c>
      <c r="K346" s="12">
        <v>2</v>
      </c>
      <c r="L346" s="12">
        <v>2</v>
      </c>
      <c r="M346" s="12">
        <v>0</v>
      </c>
      <c r="N346" s="12">
        <v>0</v>
      </c>
      <c r="O346" s="12">
        <f>COUNTIF($P$2:P346,P346)</f>
        <v>343</v>
      </c>
      <c r="P346" s="12" t="str">
        <f t="shared" si="16"/>
        <v>122020000</v>
      </c>
      <c r="Q346" s="12" t="str">
        <f t="shared" si="17"/>
        <v>1220200000343</v>
      </c>
      <c r="R346" s="20" t="s">
        <v>1203</v>
      </c>
      <c r="S346" s="20" t="s">
        <v>1204</v>
      </c>
      <c r="AB346" s="12" t="s">
        <v>914</v>
      </c>
      <c r="AY346" s="12" t="s">
        <v>914</v>
      </c>
      <c r="BA346" s="12" t="s">
        <v>910</v>
      </c>
      <c r="BG346" s="21">
        <v>-1</v>
      </c>
      <c r="BJ346" s="12">
        <v>1</v>
      </c>
    </row>
    <row r="347" spans="1:62" ht="60" x14ac:dyDescent="0.25">
      <c r="A347" s="12">
        <v>1</v>
      </c>
      <c r="B347" s="11" t="str">
        <f t="shared" si="15"/>
        <v>Общий расчет. Ци Мень. Анализ Дворца. Комбинации. Нет. Нет</v>
      </c>
      <c r="C347" s="11" t="str">
        <f>IFERROR(VLOOKUP(I347,lvl_1[],2,FALSE),"Нет")</f>
        <v>Общий расчет</v>
      </c>
      <c r="D347" s="11" t="str">
        <f>IFERROR(VLOOKUP(Rule!J347,lvl_2[],2,FALSE),"Нет")</f>
        <v>Ци Мень</v>
      </c>
      <c r="E347" s="11" t="str">
        <f>IFERROR(VLOOKUP(Rule!K347,lvl_3[],2,FALSE),"Нет")</f>
        <v>Анализ Дворца</v>
      </c>
      <c r="F347" s="11" t="str">
        <f>IFERROR(INDEX(lvl_4[],MATCH(L347,lvl_4[ID],0),MATCH(TEXT(K347,"##0"),lvl_4[#Headers],0)),"Нет")</f>
        <v>Комбинации</v>
      </c>
      <c r="G347" s="11" t="str">
        <f>IFERROR(INDEX(lvl_5[],MATCH(M347,lvl_5[ID],0),MATCH(_xlfn.CONCAT(TEXT(K347,"##0"),"_",TEXT(L347,"##0")),lvl_5[#Headers],0)),"Нет")</f>
        <v>Нет</v>
      </c>
      <c r="H347" s="11" t="str">
        <f>IFERROR(INDEX(lvl_6[],MATCH(N347,lvl_6[ID],0),MATCH(_xlfn.CONCAT(K347,"_",L347,"_",M347),lvl_6[#Headers],0)),"Нет")</f>
        <v>Нет</v>
      </c>
      <c r="I347" s="12">
        <v>1</v>
      </c>
      <c r="J347" s="12">
        <v>2</v>
      </c>
      <c r="K347" s="12">
        <v>2</v>
      </c>
      <c r="L347" s="12">
        <v>2</v>
      </c>
      <c r="M347" s="12">
        <v>0</v>
      </c>
      <c r="N347" s="12">
        <v>0</v>
      </c>
      <c r="O347" s="12">
        <f>COUNTIF($P$2:P347,P347)</f>
        <v>344</v>
      </c>
      <c r="P347" s="12" t="str">
        <f t="shared" si="16"/>
        <v>122020000</v>
      </c>
      <c r="Q347" s="12" t="str">
        <f t="shared" si="17"/>
        <v>1220200000344</v>
      </c>
      <c r="R347" s="20" t="s">
        <v>1203</v>
      </c>
      <c r="S347" s="20" t="s">
        <v>1204</v>
      </c>
      <c r="AB347" s="12" t="s">
        <v>916</v>
      </c>
      <c r="AY347" s="12" t="s">
        <v>916</v>
      </c>
      <c r="BA347" s="12" t="s">
        <v>910</v>
      </c>
      <c r="BG347" s="21">
        <v>-1</v>
      </c>
      <c r="BJ347" s="12">
        <v>1</v>
      </c>
    </row>
    <row r="348" spans="1:62" ht="60" x14ac:dyDescent="0.25">
      <c r="A348" s="12">
        <v>1</v>
      </c>
      <c r="B348" s="11" t="str">
        <f t="shared" si="15"/>
        <v>Общий расчет. Ци Мень. Анализ Дворца. Комбинации. Нет. Нет</v>
      </c>
      <c r="C348" s="11" t="str">
        <f>IFERROR(VLOOKUP(I348,lvl_1[],2,FALSE),"Нет")</f>
        <v>Общий расчет</v>
      </c>
      <c r="D348" s="11" t="str">
        <f>IFERROR(VLOOKUP(Rule!J348,lvl_2[],2,FALSE),"Нет")</f>
        <v>Ци Мень</v>
      </c>
      <c r="E348" s="11" t="str">
        <f>IFERROR(VLOOKUP(Rule!K348,lvl_3[],2,FALSE),"Нет")</f>
        <v>Анализ Дворца</v>
      </c>
      <c r="F348" s="11" t="str">
        <f>IFERROR(INDEX(lvl_4[],MATCH(L348,lvl_4[ID],0),MATCH(TEXT(K348,"##0"),lvl_4[#Headers],0)),"Нет")</f>
        <v>Комбинации</v>
      </c>
      <c r="G348" s="11" t="str">
        <f>IFERROR(INDEX(lvl_5[],MATCH(M348,lvl_5[ID],0),MATCH(_xlfn.CONCAT(TEXT(K348,"##0"),"_",TEXT(L348,"##0")),lvl_5[#Headers],0)),"Нет")</f>
        <v>Нет</v>
      </c>
      <c r="H348" s="11" t="str">
        <f>IFERROR(INDEX(lvl_6[],MATCH(N348,lvl_6[ID],0),MATCH(_xlfn.CONCAT(K348,"_",L348,"_",M348),lvl_6[#Headers],0)),"Нет")</f>
        <v>Нет</v>
      </c>
      <c r="I348" s="12">
        <v>1</v>
      </c>
      <c r="J348" s="12">
        <v>2</v>
      </c>
      <c r="K348" s="12">
        <v>2</v>
      </c>
      <c r="L348" s="12">
        <v>2</v>
      </c>
      <c r="M348" s="12">
        <v>0</v>
      </c>
      <c r="N348" s="12">
        <v>0</v>
      </c>
      <c r="O348" s="12">
        <f>COUNTIF($P$2:P348,P348)</f>
        <v>345</v>
      </c>
      <c r="P348" s="12" t="str">
        <f t="shared" si="16"/>
        <v>122020000</v>
      </c>
      <c r="Q348" s="12" t="str">
        <f t="shared" si="17"/>
        <v>1220200000345</v>
      </c>
      <c r="R348" s="20" t="s">
        <v>1203</v>
      </c>
      <c r="S348" s="20" t="s">
        <v>1204</v>
      </c>
      <c r="AI348" s="12" t="s">
        <v>901</v>
      </c>
      <c r="AY348" s="12" t="s">
        <v>901</v>
      </c>
      <c r="BA348" s="12" t="s">
        <v>910</v>
      </c>
      <c r="BG348" s="21">
        <v>-1</v>
      </c>
      <c r="BJ348" s="12">
        <v>1</v>
      </c>
    </row>
    <row r="349" spans="1:62" ht="60" x14ac:dyDescent="0.25">
      <c r="A349" s="12">
        <v>1</v>
      </c>
      <c r="B349" s="11" t="str">
        <f t="shared" si="15"/>
        <v>Общий расчет. Ци Мень. Анализ Дворца. Комбинации. Нет. Нет</v>
      </c>
      <c r="C349" s="11" t="str">
        <f>IFERROR(VLOOKUP(I349,lvl_1[],2,FALSE),"Нет")</f>
        <v>Общий расчет</v>
      </c>
      <c r="D349" s="11" t="str">
        <f>IFERROR(VLOOKUP(Rule!J349,lvl_2[],2,FALSE),"Нет")</f>
        <v>Ци Мень</v>
      </c>
      <c r="E349" s="11" t="str">
        <f>IFERROR(VLOOKUP(Rule!K349,lvl_3[],2,FALSE),"Нет")</f>
        <v>Анализ Дворца</v>
      </c>
      <c r="F349" s="11" t="str">
        <f>IFERROR(INDEX(lvl_4[],MATCH(L349,lvl_4[ID],0),MATCH(TEXT(K349,"##0"),lvl_4[#Headers],0)),"Нет")</f>
        <v>Комбинации</v>
      </c>
      <c r="G349" s="11" t="str">
        <f>IFERROR(INDEX(lvl_5[],MATCH(M349,lvl_5[ID],0),MATCH(_xlfn.CONCAT(TEXT(K349,"##0"),"_",TEXT(L349,"##0")),lvl_5[#Headers],0)),"Нет")</f>
        <v>Нет</v>
      </c>
      <c r="H349" s="11" t="str">
        <f>IFERROR(INDEX(lvl_6[],MATCH(N349,lvl_6[ID],0),MATCH(_xlfn.CONCAT(K349,"_",L349,"_",M349),lvl_6[#Headers],0)),"Нет")</f>
        <v>Нет</v>
      </c>
      <c r="I349" s="12">
        <v>1</v>
      </c>
      <c r="J349" s="12">
        <v>2</v>
      </c>
      <c r="K349" s="12">
        <v>2</v>
      </c>
      <c r="L349" s="12">
        <v>2</v>
      </c>
      <c r="M349" s="12">
        <v>0</v>
      </c>
      <c r="N349" s="12">
        <v>0</v>
      </c>
      <c r="O349" s="12">
        <f>COUNTIF($P$2:P349,P349)</f>
        <v>346</v>
      </c>
      <c r="P349" s="12" t="str">
        <f t="shared" si="16"/>
        <v>122020000</v>
      </c>
      <c r="Q349" s="12" t="str">
        <f t="shared" si="17"/>
        <v>1220200000346</v>
      </c>
      <c r="R349" s="20" t="s">
        <v>1203</v>
      </c>
      <c r="S349" s="20" t="s">
        <v>1204</v>
      </c>
      <c r="AI349" s="12" t="s">
        <v>903</v>
      </c>
      <c r="AY349" s="12" t="s">
        <v>903</v>
      </c>
      <c r="BA349" s="12" t="s">
        <v>910</v>
      </c>
      <c r="BG349" s="21">
        <v>-1</v>
      </c>
      <c r="BJ349" s="12">
        <v>1</v>
      </c>
    </row>
    <row r="350" spans="1:62" ht="60" x14ac:dyDescent="0.25">
      <c r="A350" s="12">
        <v>1</v>
      </c>
      <c r="B350" s="11" t="str">
        <f t="shared" si="15"/>
        <v>Общий расчет. Ци Мень. Анализ Дворца. Комбинации. Нет. Нет</v>
      </c>
      <c r="C350" s="11" t="str">
        <f>IFERROR(VLOOKUP(I350,lvl_1[],2,FALSE),"Нет")</f>
        <v>Общий расчет</v>
      </c>
      <c r="D350" s="11" t="str">
        <f>IFERROR(VLOOKUP(Rule!J350,lvl_2[],2,FALSE),"Нет")</f>
        <v>Ци Мень</v>
      </c>
      <c r="E350" s="11" t="str">
        <f>IFERROR(VLOOKUP(Rule!K350,lvl_3[],2,FALSE),"Нет")</f>
        <v>Анализ Дворца</v>
      </c>
      <c r="F350" s="11" t="str">
        <f>IFERROR(INDEX(lvl_4[],MATCH(L350,lvl_4[ID],0),MATCH(TEXT(K350,"##0"),lvl_4[#Headers],0)),"Нет")</f>
        <v>Комбинации</v>
      </c>
      <c r="G350" s="11" t="str">
        <f>IFERROR(INDEX(lvl_5[],MATCH(M350,lvl_5[ID],0),MATCH(_xlfn.CONCAT(TEXT(K350,"##0"),"_",TEXT(L350,"##0")),lvl_5[#Headers],0)),"Нет")</f>
        <v>Нет</v>
      </c>
      <c r="H350" s="11" t="str">
        <f>IFERROR(INDEX(lvl_6[],MATCH(N350,lvl_6[ID],0),MATCH(_xlfn.CONCAT(K350,"_",L350,"_",M350),lvl_6[#Headers],0)),"Нет")</f>
        <v>Нет</v>
      </c>
      <c r="I350" s="12">
        <v>1</v>
      </c>
      <c r="J350" s="12">
        <v>2</v>
      </c>
      <c r="K350" s="12">
        <v>2</v>
      </c>
      <c r="L350" s="12">
        <v>2</v>
      </c>
      <c r="M350" s="12">
        <v>0</v>
      </c>
      <c r="N350" s="12">
        <v>0</v>
      </c>
      <c r="O350" s="12">
        <f>COUNTIF($P$2:P350,P350)</f>
        <v>347</v>
      </c>
      <c r="P350" s="12" t="str">
        <f t="shared" si="16"/>
        <v>122020000</v>
      </c>
      <c r="Q350" s="12" t="str">
        <f t="shared" si="17"/>
        <v>1220200000347</v>
      </c>
      <c r="R350" s="20" t="s">
        <v>1203</v>
      </c>
      <c r="S350" s="20" t="s">
        <v>1204</v>
      </c>
      <c r="AI350" s="12" t="s">
        <v>905</v>
      </c>
      <c r="AY350" s="12" t="s">
        <v>905</v>
      </c>
      <c r="BA350" s="12" t="s">
        <v>910</v>
      </c>
      <c r="BG350" s="21">
        <v>-1</v>
      </c>
      <c r="BJ350" s="12">
        <v>1</v>
      </c>
    </row>
    <row r="351" spans="1:62" ht="60" x14ac:dyDescent="0.25">
      <c r="A351" s="12">
        <v>1</v>
      </c>
      <c r="B351" s="11" t="str">
        <f t="shared" si="15"/>
        <v>Общий расчет. Ци Мень. Анализ Дворца. Комбинации. Нет. Нет</v>
      </c>
      <c r="C351" s="11" t="str">
        <f>IFERROR(VLOOKUP(I351,lvl_1[],2,FALSE),"Нет")</f>
        <v>Общий расчет</v>
      </c>
      <c r="D351" s="11" t="str">
        <f>IFERROR(VLOOKUP(Rule!J351,lvl_2[],2,FALSE),"Нет")</f>
        <v>Ци Мень</v>
      </c>
      <c r="E351" s="11" t="str">
        <f>IFERROR(VLOOKUP(Rule!K351,lvl_3[],2,FALSE),"Нет")</f>
        <v>Анализ Дворца</v>
      </c>
      <c r="F351" s="11" t="str">
        <f>IFERROR(INDEX(lvl_4[],MATCH(L351,lvl_4[ID],0),MATCH(TEXT(K351,"##0"),lvl_4[#Headers],0)),"Нет")</f>
        <v>Комбинации</v>
      </c>
      <c r="G351" s="11" t="str">
        <f>IFERROR(INDEX(lvl_5[],MATCH(M351,lvl_5[ID],0),MATCH(_xlfn.CONCAT(TEXT(K351,"##0"),"_",TEXT(L351,"##0")),lvl_5[#Headers],0)),"Нет")</f>
        <v>Нет</v>
      </c>
      <c r="H351" s="11" t="str">
        <f>IFERROR(INDEX(lvl_6[],MATCH(N351,lvl_6[ID],0),MATCH(_xlfn.CONCAT(K351,"_",L351,"_",M351),lvl_6[#Headers],0)),"Нет")</f>
        <v>Нет</v>
      </c>
      <c r="I351" s="12">
        <v>1</v>
      </c>
      <c r="J351" s="12">
        <v>2</v>
      </c>
      <c r="K351" s="12">
        <v>2</v>
      </c>
      <c r="L351" s="12">
        <v>2</v>
      </c>
      <c r="M351" s="12">
        <v>0</v>
      </c>
      <c r="N351" s="12">
        <v>0</v>
      </c>
      <c r="O351" s="12">
        <f>COUNTIF($P$2:P351,P351)</f>
        <v>348</v>
      </c>
      <c r="P351" s="12" t="str">
        <f t="shared" si="16"/>
        <v>122020000</v>
      </c>
      <c r="Q351" s="12" t="str">
        <f t="shared" si="17"/>
        <v>1220200000348</v>
      </c>
      <c r="R351" s="20" t="s">
        <v>1203</v>
      </c>
      <c r="S351" s="20" t="s">
        <v>1204</v>
      </c>
      <c r="AI351" s="12" t="s">
        <v>907</v>
      </c>
      <c r="AY351" s="12" t="s">
        <v>907</v>
      </c>
      <c r="BA351" s="12" t="s">
        <v>910</v>
      </c>
      <c r="BG351" s="21">
        <v>-1</v>
      </c>
      <c r="BJ351" s="12">
        <v>1</v>
      </c>
    </row>
    <row r="352" spans="1:62" ht="60" x14ac:dyDescent="0.25">
      <c r="A352" s="12">
        <v>1</v>
      </c>
      <c r="B352" s="11" t="str">
        <f t="shared" si="15"/>
        <v>Общий расчет. Ци Мень. Анализ Дворца. Комбинации. Нет. Нет</v>
      </c>
      <c r="C352" s="11" t="str">
        <f>IFERROR(VLOOKUP(I352,lvl_1[],2,FALSE),"Нет")</f>
        <v>Общий расчет</v>
      </c>
      <c r="D352" s="11" t="str">
        <f>IFERROR(VLOOKUP(Rule!J352,lvl_2[],2,FALSE),"Нет")</f>
        <v>Ци Мень</v>
      </c>
      <c r="E352" s="11" t="str">
        <f>IFERROR(VLOOKUP(Rule!K352,lvl_3[],2,FALSE),"Нет")</f>
        <v>Анализ Дворца</v>
      </c>
      <c r="F352" s="11" t="str">
        <f>IFERROR(INDEX(lvl_4[],MATCH(L352,lvl_4[ID],0),MATCH(TEXT(K352,"##0"),lvl_4[#Headers],0)),"Нет")</f>
        <v>Комбинации</v>
      </c>
      <c r="G352" s="11" t="str">
        <f>IFERROR(INDEX(lvl_5[],MATCH(M352,lvl_5[ID],0),MATCH(_xlfn.CONCAT(TEXT(K352,"##0"),"_",TEXT(L352,"##0")),lvl_5[#Headers],0)),"Нет")</f>
        <v>Нет</v>
      </c>
      <c r="H352" s="11" t="str">
        <f>IFERROR(INDEX(lvl_6[],MATCH(N352,lvl_6[ID],0),MATCH(_xlfn.CONCAT(K352,"_",L352,"_",M352),lvl_6[#Headers],0)),"Нет")</f>
        <v>Нет</v>
      </c>
      <c r="I352" s="12">
        <v>1</v>
      </c>
      <c r="J352" s="12">
        <v>2</v>
      </c>
      <c r="K352" s="12">
        <v>2</v>
      </c>
      <c r="L352" s="12">
        <v>2</v>
      </c>
      <c r="M352" s="12">
        <v>0</v>
      </c>
      <c r="N352" s="12">
        <v>0</v>
      </c>
      <c r="O352" s="12">
        <f>COUNTIF($P$2:P352,P352)</f>
        <v>349</v>
      </c>
      <c r="P352" s="12" t="str">
        <f t="shared" si="16"/>
        <v>122020000</v>
      </c>
      <c r="Q352" s="12" t="str">
        <f t="shared" si="17"/>
        <v>1220200000349</v>
      </c>
      <c r="R352" s="20" t="s">
        <v>1203</v>
      </c>
      <c r="S352" s="20" t="s">
        <v>1204</v>
      </c>
      <c r="AI352" s="12" t="s">
        <v>908</v>
      </c>
      <c r="AY352" s="12" t="s">
        <v>908</v>
      </c>
      <c r="BA352" s="12" t="s">
        <v>910</v>
      </c>
      <c r="BG352" s="21">
        <v>-1</v>
      </c>
      <c r="BJ352" s="12">
        <v>1</v>
      </c>
    </row>
    <row r="353" spans="1:62" ht="60" x14ac:dyDescent="0.25">
      <c r="A353" s="12">
        <v>1</v>
      </c>
      <c r="B353" s="11" t="str">
        <f t="shared" si="15"/>
        <v>Общий расчет. Ци Мень. Анализ Дворца. Комбинации. Нет. Нет</v>
      </c>
      <c r="C353" s="11" t="str">
        <f>IFERROR(VLOOKUP(I353,lvl_1[],2,FALSE),"Нет")</f>
        <v>Общий расчет</v>
      </c>
      <c r="D353" s="11" t="str">
        <f>IFERROR(VLOOKUP(Rule!J353,lvl_2[],2,FALSE),"Нет")</f>
        <v>Ци Мень</v>
      </c>
      <c r="E353" s="11" t="str">
        <f>IFERROR(VLOOKUP(Rule!K353,lvl_3[],2,FALSE),"Нет")</f>
        <v>Анализ Дворца</v>
      </c>
      <c r="F353" s="11" t="str">
        <f>IFERROR(INDEX(lvl_4[],MATCH(L353,lvl_4[ID],0),MATCH(TEXT(K353,"##0"),lvl_4[#Headers],0)),"Нет")</f>
        <v>Комбинации</v>
      </c>
      <c r="G353" s="11" t="str">
        <f>IFERROR(INDEX(lvl_5[],MATCH(M353,lvl_5[ID],0),MATCH(_xlfn.CONCAT(TEXT(K353,"##0"),"_",TEXT(L353,"##0")),lvl_5[#Headers],0)),"Нет")</f>
        <v>Нет</v>
      </c>
      <c r="H353" s="11" t="str">
        <f>IFERROR(INDEX(lvl_6[],MATCH(N353,lvl_6[ID],0),MATCH(_xlfn.CONCAT(K353,"_",L353,"_",M353),lvl_6[#Headers],0)),"Нет")</f>
        <v>Нет</v>
      </c>
      <c r="I353" s="12">
        <v>1</v>
      </c>
      <c r="J353" s="12">
        <v>2</v>
      </c>
      <c r="K353" s="12">
        <v>2</v>
      </c>
      <c r="L353" s="12">
        <v>2</v>
      </c>
      <c r="M353" s="12">
        <v>0</v>
      </c>
      <c r="N353" s="12">
        <v>0</v>
      </c>
      <c r="O353" s="12">
        <f>COUNTIF($P$2:P353,P353)</f>
        <v>350</v>
      </c>
      <c r="P353" s="12" t="str">
        <f t="shared" si="16"/>
        <v>122020000</v>
      </c>
      <c r="Q353" s="12" t="str">
        <f t="shared" si="17"/>
        <v>1220200000350</v>
      </c>
      <c r="R353" s="20" t="s">
        <v>1201</v>
      </c>
      <c r="S353" s="20" t="s">
        <v>1204</v>
      </c>
      <c r="AI353" s="12" t="s">
        <v>910</v>
      </c>
      <c r="AY353" s="12" t="s">
        <v>910</v>
      </c>
      <c r="BA353" s="12" t="s">
        <v>910</v>
      </c>
      <c r="BG353" s="21">
        <v>-1</v>
      </c>
      <c r="BJ353" s="12">
        <v>1</v>
      </c>
    </row>
    <row r="354" spans="1:62" ht="60" x14ac:dyDescent="0.25">
      <c r="A354" s="12">
        <v>1</v>
      </c>
      <c r="B354" s="11" t="str">
        <f t="shared" si="15"/>
        <v>Общий расчет. Ци Мень. Анализ Дворца. Комбинации. Нет. Нет</v>
      </c>
      <c r="C354" s="11" t="str">
        <f>IFERROR(VLOOKUP(I354,lvl_1[],2,FALSE),"Нет")</f>
        <v>Общий расчет</v>
      </c>
      <c r="D354" s="11" t="str">
        <f>IFERROR(VLOOKUP(Rule!J354,lvl_2[],2,FALSE),"Нет")</f>
        <v>Ци Мень</v>
      </c>
      <c r="E354" s="11" t="str">
        <f>IFERROR(VLOOKUP(Rule!K354,lvl_3[],2,FALSE),"Нет")</f>
        <v>Анализ Дворца</v>
      </c>
      <c r="F354" s="11" t="str">
        <f>IFERROR(INDEX(lvl_4[],MATCH(L354,lvl_4[ID],0),MATCH(TEXT(K354,"##0"),lvl_4[#Headers],0)),"Нет")</f>
        <v>Комбинации</v>
      </c>
      <c r="G354" s="11" t="str">
        <f>IFERROR(INDEX(lvl_5[],MATCH(M354,lvl_5[ID],0),MATCH(_xlfn.CONCAT(TEXT(K354,"##0"),"_",TEXT(L354,"##0")),lvl_5[#Headers],0)),"Нет")</f>
        <v>Нет</v>
      </c>
      <c r="H354" s="11" t="str">
        <f>IFERROR(INDEX(lvl_6[],MATCH(N354,lvl_6[ID],0),MATCH(_xlfn.CONCAT(K354,"_",L354,"_",M354),lvl_6[#Headers],0)),"Нет")</f>
        <v>Нет</v>
      </c>
      <c r="I354" s="12">
        <v>1</v>
      </c>
      <c r="J354" s="12">
        <v>2</v>
      </c>
      <c r="K354" s="12">
        <v>2</v>
      </c>
      <c r="L354" s="12">
        <v>2</v>
      </c>
      <c r="M354" s="12">
        <v>0</v>
      </c>
      <c r="N354" s="12">
        <v>0</v>
      </c>
      <c r="O354" s="12">
        <f>COUNTIF($P$2:P354,P354)</f>
        <v>351</v>
      </c>
      <c r="P354" s="12" t="str">
        <f t="shared" si="16"/>
        <v>122020000</v>
      </c>
      <c r="Q354" s="12" t="str">
        <f t="shared" si="17"/>
        <v>1220200000351</v>
      </c>
      <c r="R354" s="20" t="s">
        <v>1203</v>
      </c>
      <c r="S354" s="20" t="s">
        <v>1204</v>
      </c>
      <c r="AI354" s="12" t="s">
        <v>912</v>
      </c>
      <c r="AY354" s="12" t="s">
        <v>912</v>
      </c>
      <c r="BA354" s="12" t="s">
        <v>910</v>
      </c>
      <c r="BG354" s="21">
        <v>-1</v>
      </c>
      <c r="BJ354" s="12">
        <v>1</v>
      </c>
    </row>
    <row r="355" spans="1:62" ht="60" x14ac:dyDescent="0.25">
      <c r="A355" s="12">
        <v>1</v>
      </c>
      <c r="B355" s="11" t="str">
        <f t="shared" si="15"/>
        <v>Общий расчет. Ци Мень. Анализ Дворца. Комбинации. Нет. Нет</v>
      </c>
      <c r="C355" s="11" t="str">
        <f>IFERROR(VLOOKUP(I355,lvl_1[],2,FALSE),"Нет")</f>
        <v>Общий расчет</v>
      </c>
      <c r="D355" s="11" t="str">
        <f>IFERROR(VLOOKUP(Rule!J355,lvl_2[],2,FALSE),"Нет")</f>
        <v>Ци Мень</v>
      </c>
      <c r="E355" s="11" t="str">
        <f>IFERROR(VLOOKUP(Rule!K355,lvl_3[],2,FALSE),"Нет")</f>
        <v>Анализ Дворца</v>
      </c>
      <c r="F355" s="11" t="str">
        <f>IFERROR(INDEX(lvl_4[],MATCH(L355,lvl_4[ID],0),MATCH(TEXT(K355,"##0"),lvl_4[#Headers],0)),"Нет")</f>
        <v>Комбинации</v>
      </c>
      <c r="G355" s="11" t="str">
        <f>IFERROR(INDEX(lvl_5[],MATCH(M355,lvl_5[ID],0),MATCH(_xlfn.CONCAT(TEXT(K355,"##0"),"_",TEXT(L355,"##0")),lvl_5[#Headers],0)),"Нет")</f>
        <v>Нет</v>
      </c>
      <c r="H355" s="11" t="str">
        <f>IFERROR(INDEX(lvl_6[],MATCH(N355,lvl_6[ID],0),MATCH(_xlfn.CONCAT(K355,"_",L355,"_",M355),lvl_6[#Headers],0)),"Нет")</f>
        <v>Нет</v>
      </c>
      <c r="I355" s="12">
        <v>1</v>
      </c>
      <c r="J355" s="12">
        <v>2</v>
      </c>
      <c r="K355" s="12">
        <v>2</v>
      </c>
      <c r="L355" s="12">
        <v>2</v>
      </c>
      <c r="M355" s="12">
        <v>0</v>
      </c>
      <c r="N355" s="12">
        <v>0</v>
      </c>
      <c r="O355" s="12">
        <f>COUNTIF($P$2:P355,P355)</f>
        <v>352</v>
      </c>
      <c r="P355" s="12" t="str">
        <f t="shared" si="16"/>
        <v>122020000</v>
      </c>
      <c r="Q355" s="12" t="str">
        <f t="shared" si="17"/>
        <v>1220200000352</v>
      </c>
      <c r="R355" s="20" t="s">
        <v>1203</v>
      </c>
      <c r="S355" s="20" t="s">
        <v>1204</v>
      </c>
      <c r="AI355" s="12" t="s">
        <v>914</v>
      </c>
      <c r="AY355" s="12" t="s">
        <v>914</v>
      </c>
      <c r="BA355" s="12" t="s">
        <v>910</v>
      </c>
      <c r="BG355" s="21">
        <v>-1</v>
      </c>
      <c r="BJ355" s="12">
        <v>1</v>
      </c>
    </row>
    <row r="356" spans="1:62" ht="60" x14ac:dyDescent="0.25">
      <c r="A356" s="12">
        <v>1</v>
      </c>
      <c r="B356" s="11" t="str">
        <f t="shared" si="15"/>
        <v>Общий расчет. Ци Мень. Анализ Дворца. Комбинации. Нет. Нет</v>
      </c>
      <c r="C356" s="11" t="str">
        <f>IFERROR(VLOOKUP(I356,lvl_1[],2,FALSE),"Нет")</f>
        <v>Общий расчет</v>
      </c>
      <c r="D356" s="11" t="str">
        <f>IFERROR(VLOOKUP(Rule!J356,lvl_2[],2,FALSE),"Нет")</f>
        <v>Ци Мень</v>
      </c>
      <c r="E356" s="11" t="str">
        <f>IFERROR(VLOOKUP(Rule!K356,lvl_3[],2,FALSE),"Нет")</f>
        <v>Анализ Дворца</v>
      </c>
      <c r="F356" s="11" t="str">
        <f>IFERROR(INDEX(lvl_4[],MATCH(L356,lvl_4[ID],0),MATCH(TEXT(K356,"##0"),lvl_4[#Headers],0)),"Нет")</f>
        <v>Комбинации</v>
      </c>
      <c r="G356" s="11" t="str">
        <f>IFERROR(INDEX(lvl_5[],MATCH(M356,lvl_5[ID],0),MATCH(_xlfn.CONCAT(TEXT(K356,"##0"),"_",TEXT(L356,"##0")),lvl_5[#Headers],0)),"Нет")</f>
        <v>Нет</v>
      </c>
      <c r="H356" s="11" t="str">
        <f>IFERROR(INDEX(lvl_6[],MATCH(N356,lvl_6[ID],0),MATCH(_xlfn.CONCAT(K356,"_",L356,"_",M356),lvl_6[#Headers],0)),"Нет")</f>
        <v>Нет</v>
      </c>
      <c r="I356" s="12">
        <v>1</v>
      </c>
      <c r="J356" s="12">
        <v>2</v>
      </c>
      <c r="K356" s="12">
        <v>2</v>
      </c>
      <c r="L356" s="12">
        <v>2</v>
      </c>
      <c r="M356" s="12">
        <v>0</v>
      </c>
      <c r="N356" s="12">
        <v>0</v>
      </c>
      <c r="O356" s="12">
        <f>COUNTIF($P$2:P356,P356)</f>
        <v>353</v>
      </c>
      <c r="P356" s="12" t="str">
        <f t="shared" si="16"/>
        <v>122020000</v>
      </c>
      <c r="Q356" s="12" t="str">
        <f t="shared" si="17"/>
        <v>1220200000353</v>
      </c>
      <c r="R356" s="20" t="s">
        <v>1203</v>
      </c>
      <c r="S356" s="20" t="s">
        <v>1204</v>
      </c>
      <c r="AI356" s="12" t="s">
        <v>916</v>
      </c>
      <c r="AY356" s="12" t="s">
        <v>916</v>
      </c>
      <c r="BA356" s="12" t="s">
        <v>910</v>
      </c>
      <c r="BG356" s="21">
        <v>-1</v>
      </c>
      <c r="BJ356" s="12">
        <v>1</v>
      </c>
    </row>
    <row r="357" spans="1:62" ht="60" x14ac:dyDescent="0.25">
      <c r="A357" s="12">
        <v>1</v>
      </c>
      <c r="B357" s="11" t="str">
        <f t="shared" si="15"/>
        <v>Общий расчет. Ци Мень. Анализ Дворца. Комбинации. Нет. Нет</v>
      </c>
      <c r="C357" s="11" t="str">
        <f>IFERROR(VLOOKUP(I357,lvl_1[],2,FALSE),"Нет")</f>
        <v>Общий расчет</v>
      </c>
      <c r="D357" s="11" t="str">
        <f>IFERROR(VLOOKUP(Rule!J357,lvl_2[],2,FALSE),"Нет")</f>
        <v>Ци Мень</v>
      </c>
      <c r="E357" s="11" t="str">
        <f>IFERROR(VLOOKUP(Rule!K357,lvl_3[],2,FALSE),"Нет")</f>
        <v>Анализ Дворца</v>
      </c>
      <c r="F357" s="11" t="str">
        <f>IFERROR(INDEX(lvl_4[],MATCH(L357,lvl_4[ID],0),MATCH(TEXT(K357,"##0"),lvl_4[#Headers],0)),"Нет")</f>
        <v>Комбинации</v>
      </c>
      <c r="G357" s="11" t="str">
        <f>IFERROR(INDEX(lvl_5[],MATCH(M357,lvl_5[ID],0),MATCH(_xlfn.CONCAT(TEXT(K357,"##0"),"_",TEXT(L357,"##0")),lvl_5[#Headers],0)),"Нет")</f>
        <v>Нет</v>
      </c>
      <c r="H357" s="11" t="str">
        <f>IFERROR(INDEX(lvl_6[],MATCH(N357,lvl_6[ID],0),MATCH(_xlfn.CONCAT(K357,"_",L357,"_",M357),lvl_6[#Headers],0)),"Нет")</f>
        <v>Нет</v>
      </c>
      <c r="I357" s="12">
        <v>1</v>
      </c>
      <c r="J357" s="12">
        <v>2</v>
      </c>
      <c r="K357" s="12">
        <v>2</v>
      </c>
      <c r="L357" s="12">
        <v>2</v>
      </c>
      <c r="M357" s="12">
        <v>0</v>
      </c>
      <c r="N357" s="12">
        <v>0</v>
      </c>
      <c r="O357" s="12">
        <f>COUNTIF($P$2:P357,P357)</f>
        <v>354</v>
      </c>
      <c r="P357" s="12" t="str">
        <f t="shared" si="16"/>
        <v>122020000</v>
      </c>
      <c r="Q357" s="12" t="str">
        <f t="shared" si="17"/>
        <v>1220200000354</v>
      </c>
      <c r="R357" s="20" t="s">
        <v>1203</v>
      </c>
      <c r="S357" s="20" t="s">
        <v>1204</v>
      </c>
      <c r="AP357" s="12" t="s">
        <v>901</v>
      </c>
      <c r="AY357" s="12" t="s">
        <v>901</v>
      </c>
      <c r="BA357" s="12" t="s">
        <v>910</v>
      </c>
      <c r="BG357" s="21">
        <v>-1</v>
      </c>
      <c r="BJ357" s="12">
        <v>1</v>
      </c>
    </row>
    <row r="358" spans="1:62" ht="60" x14ac:dyDescent="0.25">
      <c r="A358" s="12">
        <v>1</v>
      </c>
      <c r="B358" s="11" t="str">
        <f t="shared" si="15"/>
        <v>Общий расчет. Ци Мень. Анализ Дворца. Комбинации. Нет. Нет</v>
      </c>
      <c r="C358" s="11" t="str">
        <f>IFERROR(VLOOKUP(I358,lvl_1[],2,FALSE),"Нет")</f>
        <v>Общий расчет</v>
      </c>
      <c r="D358" s="11" t="str">
        <f>IFERROR(VLOOKUP(Rule!J358,lvl_2[],2,FALSE),"Нет")</f>
        <v>Ци Мень</v>
      </c>
      <c r="E358" s="11" t="str">
        <f>IFERROR(VLOOKUP(Rule!K358,lvl_3[],2,FALSE),"Нет")</f>
        <v>Анализ Дворца</v>
      </c>
      <c r="F358" s="11" t="str">
        <f>IFERROR(INDEX(lvl_4[],MATCH(L358,lvl_4[ID],0),MATCH(TEXT(K358,"##0"),lvl_4[#Headers],0)),"Нет")</f>
        <v>Комбинации</v>
      </c>
      <c r="G358" s="11" t="str">
        <f>IFERROR(INDEX(lvl_5[],MATCH(M358,lvl_5[ID],0),MATCH(_xlfn.CONCAT(TEXT(K358,"##0"),"_",TEXT(L358,"##0")),lvl_5[#Headers],0)),"Нет")</f>
        <v>Нет</v>
      </c>
      <c r="H358" s="11" t="str">
        <f>IFERROR(INDEX(lvl_6[],MATCH(N358,lvl_6[ID],0),MATCH(_xlfn.CONCAT(K358,"_",L358,"_",M358),lvl_6[#Headers],0)),"Нет")</f>
        <v>Нет</v>
      </c>
      <c r="I358" s="12">
        <v>1</v>
      </c>
      <c r="J358" s="12">
        <v>2</v>
      </c>
      <c r="K358" s="12">
        <v>2</v>
      </c>
      <c r="L358" s="12">
        <v>2</v>
      </c>
      <c r="M358" s="12">
        <v>0</v>
      </c>
      <c r="N358" s="12">
        <v>0</v>
      </c>
      <c r="O358" s="12">
        <f>COUNTIF($P$2:P358,P358)</f>
        <v>355</v>
      </c>
      <c r="P358" s="12" t="str">
        <f t="shared" si="16"/>
        <v>122020000</v>
      </c>
      <c r="Q358" s="12" t="str">
        <f t="shared" si="17"/>
        <v>1220200000355</v>
      </c>
      <c r="R358" s="20" t="s">
        <v>1203</v>
      </c>
      <c r="S358" s="20" t="s">
        <v>1204</v>
      </c>
      <c r="AP358" s="12" t="s">
        <v>903</v>
      </c>
      <c r="AY358" s="12" t="s">
        <v>903</v>
      </c>
      <c r="BA358" s="12" t="s">
        <v>910</v>
      </c>
      <c r="BG358" s="21">
        <v>-1</v>
      </c>
      <c r="BJ358" s="12">
        <v>1</v>
      </c>
    </row>
    <row r="359" spans="1:62" ht="60" x14ac:dyDescent="0.25">
      <c r="A359" s="12">
        <v>1</v>
      </c>
      <c r="B359" s="11" t="str">
        <f t="shared" si="15"/>
        <v>Общий расчет. Ци Мень. Анализ Дворца. Комбинации. Нет. Нет</v>
      </c>
      <c r="C359" s="11" t="str">
        <f>IFERROR(VLOOKUP(I359,lvl_1[],2,FALSE),"Нет")</f>
        <v>Общий расчет</v>
      </c>
      <c r="D359" s="11" t="str">
        <f>IFERROR(VLOOKUP(Rule!J359,lvl_2[],2,FALSE),"Нет")</f>
        <v>Ци Мень</v>
      </c>
      <c r="E359" s="11" t="str">
        <f>IFERROR(VLOOKUP(Rule!K359,lvl_3[],2,FALSE),"Нет")</f>
        <v>Анализ Дворца</v>
      </c>
      <c r="F359" s="11" t="str">
        <f>IFERROR(INDEX(lvl_4[],MATCH(L359,lvl_4[ID],0),MATCH(TEXT(K359,"##0"),lvl_4[#Headers],0)),"Нет")</f>
        <v>Комбинации</v>
      </c>
      <c r="G359" s="11" t="str">
        <f>IFERROR(INDEX(lvl_5[],MATCH(M359,lvl_5[ID],0),MATCH(_xlfn.CONCAT(TEXT(K359,"##0"),"_",TEXT(L359,"##0")),lvl_5[#Headers],0)),"Нет")</f>
        <v>Нет</v>
      </c>
      <c r="H359" s="11" t="str">
        <f>IFERROR(INDEX(lvl_6[],MATCH(N359,lvl_6[ID],0),MATCH(_xlfn.CONCAT(K359,"_",L359,"_",M359),lvl_6[#Headers],0)),"Нет")</f>
        <v>Нет</v>
      </c>
      <c r="I359" s="12">
        <v>1</v>
      </c>
      <c r="J359" s="12">
        <v>2</v>
      </c>
      <c r="K359" s="12">
        <v>2</v>
      </c>
      <c r="L359" s="12">
        <v>2</v>
      </c>
      <c r="M359" s="12">
        <v>0</v>
      </c>
      <c r="N359" s="12">
        <v>0</v>
      </c>
      <c r="O359" s="12">
        <f>COUNTIF($P$2:P359,P359)</f>
        <v>356</v>
      </c>
      <c r="P359" s="12" t="str">
        <f t="shared" si="16"/>
        <v>122020000</v>
      </c>
      <c r="Q359" s="12" t="str">
        <f t="shared" si="17"/>
        <v>1220200000356</v>
      </c>
      <c r="R359" s="20" t="s">
        <v>1203</v>
      </c>
      <c r="S359" s="20" t="s">
        <v>1204</v>
      </c>
      <c r="AP359" s="12" t="s">
        <v>905</v>
      </c>
      <c r="AY359" s="12" t="s">
        <v>905</v>
      </c>
      <c r="BA359" s="12" t="s">
        <v>910</v>
      </c>
      <c r="BG359" s="21">
        <v>-1</v>
      </c>
      <c r="BJ359" s="12">
        <v>1</v>
      </c>
    </row>
    <row r="360" spans="1:62" ht="60" x14ac:dyDescent="0.25">
      <c r="A360" s="12">
        <v>1</v>
      </c>
      <c r="B360" s="11" t="str">
        <f t="shared" si="15"/>
        <v>Общий расчет. Ци Мень. Анализ Дворца. Комбинации. Нет. Нет</v>
      </c>
      <c r="C360" s="11" t="str">
        <f>IFERROR(VLOOKUP(I360,lvl_1[],2,FALSE),"Нет")</f>
        <v>Общий расчет</v>
      </c>
      <c r="D360" s="11" t="str">
        <f>IFERROR(VLOOKUP(Rule!J360,lvl_2[],2,FALSE),"Нет")</f>
        <v>Ци Мень</v>
      </c>
      <c r="E360" s="11" t="str">
        <f>IFERROR(VLOOKUP(Rule!K360,lvl_3[],2,FALSE),"Нет")</f>
        <v>Анализ Дворца</v>
      </c>
      <c r="F360" s="11" t="str">
        <f>IFERROR(INDEX(lvl_4[],MATCH(L360,lvl_4[ID],0),MATCH(TEXT(K360,"##0"),lvl_4[#Headers],0)),"Нет")</f>
        <v>Комбинации</v>
      </c>
      <c r="G360" s="11" t="str">
        <f>IFERROR(INDEX(lvl_5[],MATCH(M360,lvl_5[ID],0),MATCH(_xlfn.CONCAT(TEXT(K360,"##0"),"_",TEXT(L360,"##0")),lvl_5[#Headers],0)),"Нет")</f>
        <v>Нет</v>
      </c>
      <c r="H360" s="11" t="str">
        <f>IFERROR(INDEX(lvl_6[],MATCH(N360,lvl_6[ID],0),MATCH(_xlfn.CONCAT(K360,"_",L360,"_",M360),lvl_6[#Headers],0)),"Нет")</f>
        <v>Нет</v>
      </c>
      <c r="I360" s="12">
        <v>1</v>
      </c>
      <c r="J360" s="12">
        <v>2</v>
      </c>
      <c r="K360" s="12">
        <v>2</v>
      </c>
      <c r="L360" s="12">
        <v>2</v>
      </c>
      <c r="M360" s="12">
        <v>0</v>
      </c>
      <c r="N360" s="12">
        <v>0</v>
      </c>
      <c r="O360" s="12">
        <f>COUNTIF($P$2:P360,P360)</f>
        <v>357</v>
      </c>
      <c r="P360" s="12" t="str">
        <f t="shared" si="16"/>
        <v>122020000</v>
      </c>
      <c r="Q360" s="12" t="str">
        <f t="shared" si="17"/>
        <v>1220200000357</v>
      </c>
      <c r="R360" s="20" t="s">
        <v>1203</v>
      </c>
      <c r="S360" s="20" t="s">
        <v>1204</v>
      </c>
      <c r="AP360" s="12" t="s">
        <v>907</v>
      </c>
      <c r="AY360" s="12" t="s">
        <v>907</v>
      </c>
      <c r="BA360" s="12" t="s">
        <v>910</v>
      </c>
      <c r="BG360" s="21">
        <v>-1</v>
      </c>
      <c r="BJ360" s="12">
        <v>1</v>
      </c>
    </row>
    <row r="361" spans="1:62" ht="60" x14ac:dyDescent="0.25">
      <c r="A361" s="12">
        <v>1</v>
      </c>
      <c r="B361" s="11" t="str">
        <f t="shared" si="15"/>
        <v>Общий расчет. Ци Мень. Анализ Дворца. Комбинации. Нет. Нет</v>
      </c>
      <c r="C361" s="11" t="str">
        <f>IFERROR(VLOOKUP(I361,lvl_1[],2,FALSE),"Нет")</f>
        <v>Общий расчет</v>
      </c>
      <c r="D361" s="11" t="str">
        <f>IFERROR(VLOOKUP(Rule!J361,lvl_2[],2,FALSE),"Нет")</f>
        <v>Ци Мень</v>
      </c>
      <c r="E361" s="11" t="str">
        <f>IFERROR(VLOOKUP(Rule!K361,lvl_3[],2,FALSE),"Нет")</f>
        <v>Анализ Дворца</v>
      </c>
      <c r="F361" s="11" t="str">
        <f>IFERROR(INDEX(lvl_4[],MATCH(L361,lvl_4[ID],0),MATCH(TEXT(K361,"##0"),lvl_4[#Headers],0)),"Нет")</f>
        <v>Комбинации</v>
      </c>
      <c r="G361" s="11" t="str">
        <f>IFERROR(INDEX(lvl_5[],MATCH(M361,lvl_5[ID],0),MATCH(_xlfn.CONCAT(TEXT(K361,"##0"),"_",TEXT(L361,"##0")),lvl_5[#Headers],0)),"Нет")</f>
        <v>Нет</v>
      </c>
      <c r="H361" s="11" t="str">
        <f>IFERROR(INDEX(lvl_6[],MATCH(N361,lvl_6[ID],0),MATCH(_xlfn.CONCAT(K361,"_",L361,"_",M361),lvl_6[#Headers],0)),"Нет")</f>
        <v>Нет</v>
      </c>
      <c r="I361" s="12">
        <v>1</v>
      </c>
      <c r="J361" s="12">
        <v>2</v>
      </c>
      <c r="K361" s="12">
        <v>2</v>
      </c>
      <c r="L361" s="12">
        <v>2</v>
      </c>
      <c r="M361" s="12">
        <v>0</v>
      </c>
      <c r="N361" s="12">
        <v>0</v>
      </c>
      <c r="O361" s="12">
        <f>COUNTIF($P$2:P361,P361)</f>
        <v>358</v>
      </c>
      <c r="P361" s="12" t="str">
        <f t="shared" si="16"/>
        <v>122020000</v>
      </c>
      <c r="Q361" s="12" t="str">
        <f t="shared" si="17"/>
        <v>1220200000358</v>
      </c>
      <c r="R361" s="20" t="s">
        <v>1203</v>
      </c>
      <c r="S361" s="20" t="s">
        <v>1204</v>
      </c>
      <c r="AP361" s="12" t="s">
        <v>908</v>
      </c>
      <c r="AY361" s="12" t="s">
        <v>908</v>
      </c>
      <c r="BA361" s="12" t="s">
        <v>910</v>
      </c>
      <c r="BG361" s="21">
        <v>-1</v>
      </c>
      <c r="BJ361" s="12">
        <v>1</v>
      </c>
    </row>
    <row r="362" spans="1:62" ht="60" x14ac:dyDescent="0.25">
      <c r="A362" s="12">
        <v>1</v>
      </c>
      <c r="B362" s="11" t="str">
        <f t="shared" si="15"/>
        <v>Общий расчет. Ци Мень. Анализ Дворца. Комбинации. Нет. Нет</v>
      </c>
      <c r="C362" s="11" t="str">
        <f>IFERROR(VLOOKUP(I362,lvl_1[],2,FALSE),"Нет")</f>
        <v>Общий расчет</v>
      </c>
      <c r="D362" s="11" t="str">
        <f>IFERROR(VLOOKUP(Rule!J362,lvl_2[],2,FALSE),"Нет")</f>
        <v>Ци Мень</v>
      </c>
      <c r="E362" s="11" t="str">
        <f>IFERROR(VLOOKUP(Rule!K362,lvl_3[],2,FALSE),"Нет")</f>
        <v>Анализ Дворца</v>
      </c>
      <c r="F362" s="11" t="str">
        <f>IFERROR(INDEX(lvl_4[],MATCH(L362,lvl_4[ID],0),MATCH(TEXT(K362,"##0"),lvl_4[#Headers],0)),"Нет")</f>
        <v>Комбинации</v>
      </c>
      <c r="G362" s="11" t="str">
        <f>IFERROR(INDEX(lvl_5[],MATCH(M362,lvl_5[ID],0),MATCH(_xlfn.CONCAT(TEXT(K362,"##0"),"_",TEXT(L362,"##0")),lvl_5[#Headers],0)),"Нет")</f>
        <v>Нет</v>
      </c>
      <c r="H362" s="11" t="str">
        <f>IFERROR(INDEX(lvl_6[],MATCH(N362,lvl_6[ID],0),MATCH(_xlfn.CONCAT(K362,"_",L362,"_",M362),lvl_6[#Headers],0)),"Нет")</f>
        <v>Нет</v>
      </c>
      <c r="I362" s="12">
        <v>1</v>
      </c>
      <c r="J362" s="12">
        <v>2</v>
      </c>
      <c r="K362" s="12">
        <v>2</v>
      </c>
      <c r="L362" s="12">
        <v>2</v>
      </c>
      <c r="M362" s="12">
        <v>0</v>
      </c>
      <c r="N362" s="12">
        <v>0</v>
      </c>
      <c r="O362" s="12">
        <f>COUNTIF($P$2:P362,P362)</f>
        <v>359</v>
      </c>
      <c r="P362" s="12" t="str">
        <f t="shared" si="16"/>
        <v>122020000</v>
      </c>
      <c r="Q362" s="12" t="str">
        <f t="shared" si="17"/>
        <v>1220200000359</v>
      </c>
      <c r="R362" s="20" t="s">
        <v>1203</v>
      </c>
      <c r="S362" s="20" t="s">
        <v>1204</v>
      </c>
      <c r="AP362" s="12" t="s">
        <v>912</v>
      </c>
      <c r="AY362" s="12" t="s">
        <v>912</v>
      </c>
      <c r="BA362" s="12" t="s">
        <v>910</v>
      </c>
      <c r="BG362" s="21">
        <v>-1</v>
      </c>
      <c r="BJ362" s="12">
        <v>1</v>
      </c>
    </row>
    <row r="363" spans="1:62" ht="60" x14ac:dyDescent="0.25">
      <c r="A363" s="12">
        <v>1</v>
      </c>
      <c r="B363" s="11" t="str">
        <f t="shared" si="15"/>
        <v>Общий расчет. Ци Мень. Анализ Дворца. Комбинации. Нет. Нет</v>
      </c>
      <c r="C363" s="11" t="str">
        <f>IFERROR(VLOOKUP(I363,lvl_1[],2,FALSE),"Нет")</f>
        <v>Общий расчет</v>
      </c>
      <c r="D363" s="11" t="str">
        <f>IFERROR(VLOOKUP(Rule!J363,lvl_2[],2,FALSE),"Нет")</f>
        <v>Ци Мень</v>
      </c>
      <c r="E363" s="11" t="str">
        <f>IFERROR(VLOOKUP(Rule!K363,lvl_3[],2,FALSE),"Нет")</f>
        <v>Анализ Дворца</v>
      </c>
      <c r="F363" s="11" t="str">
        <f>IFERROR(INDEX(lvl_4[],MATCH(L363,lvl_4[ID],0),MATCH(TEXT(K363,"##0"),lvl_4[#Headers],0)),"Нет")</f>
        <v>Комбинации</v>
      </c>
      <c r="G363" s="11" t="str">
        <f>IFERROR(INDEX(lvl_5[],MATCH(M363,lvl_5[ID],0),MATCH(_xlfn.CONCAT(TEXT(K363,"##0"),"_",TEXT(L363,"##0")),lvl_5[#Headers],0)),"Нет")</f>
        <v>Нет</v>
      </c>
      <c r="H363" s="11" t="str">
        <f>IFERROR(INDEX(lvl_6[],MATCH(N363,lvl_6[ID],0),MATCH(_xlfn.CONCAT(K363,"_",L363,"_",M363),lvl_6[#Headers],0)),"Нет")</f>
        <v>Нет</v>
      </c>
      <c r="I363" s="12">
        <v>1</v>
      </c>
      <c r="J363" s="12">
        <v>2</v>
      </c>
      <c r="K363" s="12">
        <v>2</v>
      </c>
      <c r="L363" s="12">
        <v>2</v>
      </c>
      <c r="M363" s="12">
        <v>0</v>
      </c>
      <c r="N363" s="12">
        <v>0</v>
      </c>
      <c r="O363" s="12">
        <f>COUNTIF($P$2:P363,P363)</f>
        <v>360</v>
      </c>
      <c r="P363" s="12" t="str">
        <f t="shared" si="16"/>
        <v>122020000</v>
      </c>
      <c r="Q363" s="12" t="str">
        <f t="shared" si="17"/>
        <v>1220200000360</v>
      </c>
      <c r="R363" s="20" t="s">
        <v>1203</v>
      </c>
      <c r="S363" s="20" t="s">
        <v>1204</v>
      </c>
      <c r="AP363" s="12" t="s">
        <v>914</v>
      </c>
      <c r="AY363" s="12" t="s">
        <v>914</v>
      </c>
      <c r="BA363" s="12" t="s">
        <v>910</v>
      </c>
      <c r="BG363" s="21">
        <v>-1</v>
      </c>
      <c r="BJ363" s="12">
        <v>1</v>
      </c>
    </row>
    <row r="364" spans="1:62" ht="60" x14ac:dyDescent="0.25">
      <c r="A364" s="12">
        <v>1</v>
      </c>
      <c r="B364" s="11" t="str">
        <f t="shared" si="15"/>
        <v>Общий расчет. Ци Мень. Анализ Дворца. Комбинации. Нет. Нет</v>
      </c>
      <c r="C364" s="11" t="str">
        <f>IFERROR(VLOOKUP(I364,lvl_1[],2,FALSE),"Нет")</f>
        <v>Общий расчет</v>
      </c>
      <c r="D364" s="11" t="str">
        <f>IFERROR(VLOOKUP(Rule!J364,lvl_2[],2,FALSE),"Нет")</f>
        <v>Ци Мень</v>
      </c>
      <c r="E364" s="11" t="str">
        <f>IFERROR(VLOOKUP(Rule!K364,lvl_3[],2,FALSE),"Нет")</f>
        <v>Анализ Дворца</v>
      </c>
      <c r="F364" s="11" t="str">
        <f>IFERROR(INDEX(lvl_4[],MATCH(L364,lvl_4[ID],0),MATCH(TEXT(K364,"##0"),lvl_4[#Headers],0)),"Нет")</f>
        <v>Комбинации</v>
      </c>
      <c r="G364" s="11" t="str">
        <f>IFERROR(INDEX(lvl_5[],MATCH(M364,lvl_5[ID],0),MATCH(_xlfn.CONCAT(TEXT(K364,"##0"),"_",TEXT(L364,"##0")),lvl_5[#Headers],0)),"Нет")</f>
        <v>Нет</v>
      </c>
      <c r="H364" s="11" t="str">
        <f>IFERROR(INDEX(lvl_6[],MATCH(N364,lvl_6[ID],0),MATCH(_xlfn.CONCAT(K364,"_",L364,"_",M364),lvl_6[#Headers],0)),"Нет")</f>
        <v>Нет</v>
      </c>
      <c r="I364" s="12">
        <v>1</v>
      </c>
      <c r="J364" s="12">
        <v>2</v>
      </c>
      <c r="K364" s="12">
        <v>2</v>
      </c>
      <c r="L364" s="12">
        <v>2</v>
      </c>
      <c r="M364" s="12">
        <v>0</v>
      </c>
      <c r="N364" s="12">
        <v>0</v>
      </c>
      <c r="O364" s="12">
        <f>COUNTIF($P$2:P364,P364)</f>
        <v>361</v>
      </c>
      <c r="P364" s="12" t="str">
        <f t="shared" si="16"/>
        <v>122020000</v>
      </c>
      <c r="Q364" s="12" t="str">
        <f t="shared" si="17"/>
        <v>1220200000361</v>
      </c>
      <c r="R364" s="20" t="s">
        <v>1203</v>
      </c>
      <c r="S364" s="20" t="s">
        <v>1204</v>
      </c>
      <c r="AP364" s="12" t="s">
        <v>916</v>
      </c>
      <c r="AY364" s="12" t="s">
        <v>916</v>
      </c>
      <c r="BA364" s="12" t="s">
        <v>910</v>
      </c>
      <c r="BG364" s="21">
        <v>-1</v>
      </c>
      <c r="BJ364" s="12">
        <v>1</v>
      </c>
    </row>
    <row r="365" spans="1:62" ht="75" x14ac:dyDescent="0.25">
      <c r="A365" s="12">
        <v>1</v>
      </c>
      <c r="B365" s="11" t="str">
        <f t="shared" si="15"/>
        <v>Общий расчет. Ци Мень. Анализ Дворца. Комбинации. Нет. Нет</v>
      </c>
      <c r="C365" s="11" t="str">
        <f>IFERROR(VLOOKUP(I365,lvl_1[],2,FALSE),"Нет")</f>
        <v>Общий расчет</v>
      </c>
      <c r="D365" s="11" t="str">
        <f>IFERROR(VLOOKUP(Rule!J365,lvl_2[],2,FALSE),"Нет")</f>
        <v>Ци Мень</v>
      </c>
      <c r="E365" s="11" t="str">
        <f>IFERROR(VLOOKUP(Rule!K365,lvl_3[],2,FALSE),"Нет")</f>
        <v>Анализ Дворца</v>
      </c>
      <c r="F365" s="11" t="str">
        <f>IFERROR(INDEX(lvl_4[],MATCH(L365,lvl_4[ID],0),MATCH(TEXT(K365,"##0"),lvl_4[#Headers],0)),"Нет")</f>
        <v>Комбинации</v>
      </c>
      <c r="G365" s="11" t="str">
        <f>IFERROR(INDEX(lvl_5[],MATCH(M365,lvl_5[ID],0),MATCH(_xlfn.CONCAT(TEXT(K365,"##0"),"_",TEXT(L365,"##0")),lvl_5[#Headers],0)),"Нет")</f>
        <v>Нет</v>
      </c>
      <c r="H365" s="11" t="str">
        <f>IFERROR(INDEX(lvl_6[],MATCH(N365,lvl_6[ID],0),MATCH(_xlfn.CONCAT(K365,"_",L365,"_",M365),lvl_6[#Headers],0)),"Нет")</f>
        <v>Нет</v>
      </c>
      <c r="I365" s="12">
        <v>1</v>
      </c>
      <c r="J365" s="12">
        <v>2</v>
      </c>
      <c r="K365" s="12">
        <v>2</v>
      </c>
      <c r="L365" s="12">
        <v>2</v>
      </c>
      <c r="M365" s="12">
        <v>0</v>
      </c>
      <c r="N365" s="12">
        <v>0</v>
      </c>
      <c r="O365" s="12">
        <f>COUNTIF($P$2:P365,P365)</f>
        <v>362</v>
      </c>
      <c r="P365" s="12" t="str">
        <f t="shared" si="16"/>
        <v>122020000</v>
      </c>
      <c r="Q365" s="12" t="str">
        <f t="shared" si="17"/>
        <v>1220200000362</v>
      </c>
      <c r="R365" s="20" t="s">
        <v>1205</v>
      </c>
      <c r="S365" s="20" t="s">
        <v>1206</v>
      </c>
      <c r="AI365" s="12" t="s">
        <v>899</v>
      </c>
      <c r="AP365" s="12" t="s">
        <v>910</v>
      </c>
      <c r="AR365" s="12" t="s">
        <v>863</v>
      </c>
      <c r="BG365" s="21" t="s">
        <v>2277</v>
      </c>
      <c r="BJ365" s="12">
        <v>1</v>
      </c>
    </row>
    <row r="366" spans="1:62" ht="75" x14ac:dyDescent="0.25">
      <c r="A366" s="12">
        <v>1</v>
      </c>
      <c r="B366" s="11" t="str">
        <f t="shared" si="15"/>
        <v>Общий расчет. Ци Мень. Анализ Дворца. Комбинации. Нет. Нет</v>
      </c>
      <c r="C366" s="11" t="str">
        <f>IFERROR(VLOOKUP(I366,lvl_1[],2,FALSE),"Нет")</f>
        <v>Общий расчет</v>
      </c>
      <c r="D366" s="11" t="str">
        <f>IFERROR(VLOOKUP(Rule!J366,lvl_2[],2,FALSE),"Нет")</f>
        <v>Ци Мень</v>
      </c>
      <c r="E366" s="11" t="str">
        <f>IFERROR(VLOOKUP(Rule!K366,lvl_3[],2,FALSE),"Нет")</f>
        <v>Анализ Дворца</v>
      </c>
      <c r="F366" s="11" t="str">
        <f>IFERROR(INDEX(lvl_4[],MATCH(L366,lvl_4[ID],0),MATCH(TEXT(K366,"##0"),lvl_4[#Headers],0)),"Нет")</f>
        <v>Комбинации</v>
      </c>
      <c r="G366" s="11" t="str">
        <f>IFERROR(INDEX(lvl_5[],MATCH(M366,lvl_5[ID],0),MATCH(_xlfn.CONCAT(TEXT(K366,"##0"),"_",TEXT(L366,"##0")),lvl_5[#Headers],0)),"Нет")</f>
        <v>Нет</v>
      </c>
      <c r="H366" s="11" t="str">
        <f>IFERROR(INDEX(lvl_6[],MATCH(N366,lvl_6[ID],0),MATCH(_xlfn.CONCAT(K366,"_",L366,"_",M366),lvl_6[#Headers],0)),"Нет")</f>
        <v>Нет</v>
      </c>
      <c r="I366" s="12">
        <v>1</v>
      </c>
      <c r="J366" s="12">
        <v>2</v>
      </c>
      <c r="K366" s="12">
        <v>2</v>
      </c>
      <c r="L366" s="12">
        <v>2</v>
      </c>
      <c r="M366" s="12">
        <v>0</v>
      </c>
      <c r="N366" s="12">
        <v>0</v>
      </c>
      <c r="O366" s="12">
        <f>COUNTIF($P$2:P366,P366)</f>
        <v>363</v>
      </c>
      <c r="P366" s="12" t="str">
        <f t="shared" si="16"/>
        <v>122020000</v>
      </c>
      <c r="Q366" s="12" t="str">
        <f t="shared" si="17"/>
        <v>1220200000363</v>
      </c>
      <c r="R366" s="20" t="s">
        <v>1205</v>
      </c>
      <c r="S366" s="20" t="s">
        <v>1206</v>
      </c>
      <c r="AI366" s="12" t="s">
        <v>901</v>
      </c>
      <c r="AP366" s="12" t="s">
        <v>912</v>
      </c>
      <c r="AR366" s="12" t="s">
        <v>862</v>
      </c>
      <c r="BG366" s="21" t="s">
        <v>2277</v>
      </c>
      <c r="BJ366" s="12">
        <v>1</v>
      </c>
    </row>
    <row r="367" spans="1:62" ht="75" x14ac:dyDescent="0.25">
      <c r="A367" s="12">
        <v>1</v>
      </c>
      <c r="B367" s="11" t="str">
        <f t="shared" si="15"/>
        <v>Общий расчет. Ци Мень. Анализ Дворца. Комбинации. Нет. Нет</v>
      </c>
      <c r="C367" s="11" t="str">
        <f>IFERROR(VLOOKUP(I367,lvl_1[],2,FALSE),"Нет")</f>
        <v>Общий расчет</v>
      </c>
      <c r="D367" s="11" t="str">
        <f>IFERROR(VLOOKUP(Rule!J367,lvl_2[],2,FALSE),"Нет")</f>
        <v>Ци Мень</v>
      </c>
      <c r="E367" s="11" t="str">
        <f>IFERROR(VLOOKUP(Rule!K367,lvl_3[],2,FALSE),"Нет")</f>
        <v>Анализ Дворца</v>
      </c>
      <c r="F367" s="11" t="str">
        <f>IFERROR(INDEX(lvl_4[],MATCH(L367,lvl_4[ID],0),MATCH(TEXT(K367,"##0"),lvl_4[#Headers],0)),"Нет")</f>
        <v>Комбинации</v>
      </c>
      <c r="G367" s="11" t="str">
        <f>IFERROR(INDEX(lvl_5[],MATCH(M367,lvl_5[ID],0),MATCH(_xlfn.CONCAT(TEXT(K367,"##0"),"_",TEXT(L367,"##0")),lvl_5[#Headers],0)),"Нет")</f>
        <v>Нет</v>
      </c>
      <c r="H367" s="11" t="str">
        <f>IFERROR(INDEX(lvl_6[],MATCH(N367,lvl_6[ID],0),MATCH(_xlfn.CONCAT(K367,"_",L367,"_",M367),lvl_6[#Headers],0)),"Нет")</f>
        <v>Нет</v>
      </c>
      <c r="I367" s="12">
        <v>1</v>
      </c>
      <c r="J367" s="12">
        <v>2</v>
      </c>
      <c r="K367" s="12">
        <v>2</v>
      </c>
      <c r="L367" s="12">
        <v>2</v>
      </c>
      <c r="M367" s="12">
        <v>0</v>
      </c>
      <c r="N367" s="12">
        <v>0</v>
      </c>
      <c r="O367" s="12">
        <f>COUNTIF($P$2:P367,P367)</f>
        <v>364</v>
      </c>
      <c r="P367" s="12" t="str">
        <f t="shared" si="16"/>
        <v>122020000</v>
      </c>
      <c r="Q367" s="12" t="str">
        <f t="shared" si="17"/>
        <v>1220200000364</v>
      </c>
      <c r="R367" s="20" t="s">
        <v>1205</v>
      </c>
      <c r="S367" s="20" t="s">
        <v>1206</v>
      </c>
      <c r="AI367" s="12" t="s">
        <v>903</v>
      </c>
      <c r="AP367" s="12" t="s">
        <v>914</v>
      </c>
      <c r="AR367" s="12" t="s">
        <v>861</v>
      </c>
      <c r="BG367" s="21" t="s">
        <v>2277</v>
      </c>
      <c r="BJ367" s="12">
        <v>1</v>
      </c>
    </row>
    <row r="368" spans="1:62" ht="75" x14ac:dyDescent="0.25">
      <c r="A368" s="12">
        <v>1</v>
      </c>
      <c r="B368" s="11" t="str">
        <f t="shared" si="15"/>
        <v>Общий расчет. Ци Мень. Анализ Дворца. Комбинации. Нет. Нет</v>
      </c>
      <c r="C368" s="11" t="str">
        <f>IFERROR(VLOOKUP(I368,lvl_1[],2,FALSE),"Нет")</f>
        <v>Общий расчет</v>
      </c>
      <c r="D368" s="11" t="str">
        <f>IFERROR(VLOOKUP(Rule!J368,lvl_2[],2,FALSE),"Нет")</f>
        <v>Ци Мень</v>
      </c>
      <c r="E368" s="11" t="str">
        <f>IFERROR(VLOOKUP(Rule!K368,lvl_3[],2,FALSE),"Нет")</f>
        <v>Анализ Дворца</v>
      </c>
      <c r="F368" s="11" t="str">
        <f>IFERROR(INDEX(lvl_4[],MATCH(L368,lvl_4[ID],0),MATCH(TEXT(K368,"##0"),lvl_4[#Headers],0)),"Нет")</f>
        <v>Комбинации</v>
      </c>
      <c r="G368" s="11" t="str">
        <f>IFERROR(INDEX(lvl_5[],MATCH(M368,lvl_5[ID],0),MATCH(_xlfn.CONCAT(TEXT(K368,"##0"),"_",TEXT(L368,"##0")),lvl_5[#Headers],0)),"Нет")</f>
        <v>Нет</v>
      </c>
      <c r="H368" s="11" t="str">
        <f>IFERROR(INDEX(lvl_6[],MATCH(N368,lvl_6[ID],0),MATCH(_xlfn.CONCAT(K368,"_",L368,"_",M368),lvl_6[#Headers],0)),"Нет")</f>
        <v>Нет</v>
      </c>
      <c r="I368" s="12">
        <v>1</v>
      </c>
      <c r="J368" s="12">
        <v>2</v>
      </c>
      <c r="K368" s="12">
        <v>2</v>
      </c>
      <c r="L368" s="12">
        <v>2</v>
      </c>
      <c r="M368" s="12">
        <v>0</v>
      </c>
      <c r="N368" s="12">
        <v>0</v>
      </c>
      <c r="O368" s="12">
        <f>COUNTIF($P$2:P368,P368)</f>
        <v>365</v>
      </c>
      <c r="P368" s="12" t="str">
        <f t="shared" si="16"/>
        <v>122020000</v>
      </c>
      <c r="Q368" s="12" t="str">
        <f t="shared" si="17"/>
        <v>1220200000365</v>
      </c>
      <c r="R368" s="20" t="s">
        <v>1205</v>
      </c>
      <c r="S368" s="20" t="s">
        <v>1206</v>
      </c>
      <c r="AI368" s="12" t="s">
        <v>905</v>
      </c>
      <c r="AP368" s="12" t="s">
        <v>916</v>
      </c>
      <c r="AR368" s="12" t="s">
        <v>860</v>
      </c>
      <c r="BG368" s="21" t="s">
        <v>2277</v>
      </c>
      <c r="BJ368" s="12">
        <v>1</v>
      </c>
    </row>
    <row r="369" spans="1:62" ht="75" x14ac:dyDescent="0.25">
      <c r="A369" s="12">
        <v>1</v>
      </c>
      <c r="B369" s="11" t="str">
        <f t="shared" si="15"/>
        <v>Общий расчет. Ци Мень. Анализ Дворца. Комбинации. Нет. Нет</v>
      </c>
      <c r="C369" s="11" t="str">
        <f>IFERROR(VLOOKUP(I369,lvl_1[],2,FALSE),"Нет")</f>
        <v>Общий расчет</v>
      </c>
      <c r="D369" s="11" t="str">
        <f>IFERROR(VLOOKUP(Rule!J369,lvl_2[],2,FALSE),"Нет")</f>
        <v>Ци Мень</v>
      </c>
      <c r="E369" s="11" t="str">
        <f>IFERROR(VLOOKUP(Rule!K369,lvl_3[],2,FALSE),"Нет")</f>
        <v>Анализ Дворца</v>
      </c>
      <c r="F369" s="11" t="str">
        <f>IFERROR(INDEX(lvl_4[],MATCH(L369,lvl_4[ID],0),MATCH(TEXT(K369,"##0"),lvl_4[#Headers],0)),"Нет")</f>
        <v>Комбинации</v>
      </c>
      <c r="G369" s="11" t="str">
        <f>IFERROR(INDEX(lvl_5[],MATCH(M369,lvl_5[ID],0),MATCH(_xlfn.CONCAT(TEXT(K369,"##0"),"_",TEXT(L369,"##0")),lvl_5[#Headers],0)),"Нет")</f>
        <v>Нет</v>
      </c>
      <c r="H369" s="11" t="str">
        <f>IFERROR(INDEX(lvl_6[],MATCH(N369,lvl_6[ID],0),MATCH(_xlfn.CONCAT(K369,"_",L369,"_",M369),lvl_6[#Headers],0)),"Нет")</f>
        <v>Нет</v>
      </c>
      <c r="I369" s="12">
        <v>1</v>
      </c>
      <c r="J369" s="12">
        <v>2</v>
      </c>
      <c r="K369" s="12">
        <v>2</v>
      </c>
      <c r="L369" s="12">
        <v>2</v>
      </c>
      <c r="M369" s="12">
        <v>0</v>
      </c>
      <c r="N369" s="12">
        <v>0</v>
      </c>
      <c r="O369" s="12">
        <f>COUNTIF($P$2:P369,P369)</f>
        <v>366</v>
      </c>
      <c r="P369" s="12" t="str">
        <f t="shared" si="16"/>
        <v>122020000</v>
      </c>
      <c r="Q369" s="12" t="str">
        <f t="shared" si="17"/>
        <v>1220200000366</v>
      </c>
      <c r="R369" s="20" t="s">
        <v>1205</v>
      </c>
      <c r="S369" s="20" t="s">
        <v>1206</v>
      </c>
      <c r="AI369" s="12" t="s">
        <v>907</v>
      </c>
      <c r="AP369" s="12" t="s">
        <v>899</v>
      </c>
      <c r="AR369" s="12" t="s">
        <v>859</v>
      </c>
      <c r="BG369" s="21" t="s">
        <v>2277</v>
      </c>
      <c r="BJ369" s="12">
        <v>1</v>
      </c>
    </row>
    <row r="370" spans="1:62" ht="75" x14ac:dyDescent="0.25">
      <c r="A370" s="12">
        <v>1</v>
      </c>
      <c r="B370" s="11" t="str">
        <f t="shared" si="15"/>
        <v>Общий расчет. Ци Мень. Анализ Дворца. Комбинации. Нет. Нет</v>
      </c>
      <c r="C370" s="11" t="str">
        <f>IFERROR(VLOOKUP(I370,lvl_1[],2,FALSE),"Нет")</f>
        <v>Общий расчет</v>
      </c>
      <c r="D370" s="11" t="str">
        <f>IFERROR(VLOOKUP(Rule!J370,lvl_2[],2,FALSE),"Нет")</f>
        <v>Ци Мень</v>
      </c>
      <c r="E370" s="11" t="str">
        <f>IFERROR(VLOOKUP(Rule!K370,lvl_3[],2,FALSE),"Нет")</f>
        <v>Анализ Дворца</v>
      </c>
      <c r="F370" s="11" t="str">
        <f>IFERROR(INDEX(lvl_4[],MATCH(L370,lvl_4[ID],0),MATCH(TEXT(K370,"##0"),lvl_4[#Headers],0)),"Нет")</f>
        <v>Комбинации</v>
      </c>
      <c r="G370" s="11" t="str">
        <f>IFERROR(INDEX(lvl_5[],MATCH(M370,lvl_5[ID],0),MATCH(_xlfn.CONCAT(TEXT(K370,"##0"),"_",TEXT(L370,"##0")),lvl_5[#Headers],0)),"Нет")</f>
        <v>Нет</v>
      </c>
      <c r="H370" s="11" t="str">
        <f>IFERROR(INDEX(lvl_6[],MATCH(N370,lvl_6[ID],0),MATCH(_xlfn.CONCAT(K370,"_",L370,"_",M370),lvl_6[#Headers],0)),"Нет")</f>
        <v>Нет</v>
      </c>
      <c r="I370" s="12">
        <v>1</v>
      </c>
      <c r="J370" s="12">
        <v>2</v>
      </c>
      <c r="K370" s="12">
        <v>2</v>
      </c>
      <c r="L370" s="12">
        <v>2</v>
      </c>
      <c r="M370" s="12">
        <v>0</v>
      </c>
      <c r="N370" s="12">
        <v>0</v>
      </c>
      <c r="O370" s="12">
        <f>COUNTIF($P$2:P370,P370)</f>
        <v>367</v>
      </c>
      <c r="P370" s="12" t="str">
        <f t="shared" si="16"/>
        <v>122020000</v>
      </c>
      <c r="Q370" s="12" t="str">
        <f t="shared" si="17"/>
        <v>1220200000367</v>
      </c>
      <c r="R370" s="20" t="s">
        <v>1205</v>
      </c>
      <c r="S370" s="20" t="s">
        <v>1206</v>
      </c>
      <c r="AI370" s="12" t="s">
        <v>908</v>
      </c>
      <c r="AP370" s="12" t="s">
        <v>901</v>
      </c>
      <c r="AR370" s="12" t="s">
        <v>870</v>
      </c>
      <c r="BG370" s="21" t="s">
        <v>2277</v>
      </c>
      <c r="BJ370" s="12">
        <v>1</v>
      </c>
    </row>
    <row r="371" spans="1:62" ht="75" x14ac:dyDescent="0.25">
      <c r="A371" s="12">
        <v>1</v>
      </c>
      <c r="B371" s="11" t="str">
        <f t="shared" si="15"/>
        <v>Общий расчет. Ци Мень. Анализ Дворца. Комбинации. Нет. Нет</v>
      </c>
      <c r="C371" s="11" t="str">
        <f>IFERROR(VLOOKUP(I371,lvl_1[],2,FALSE),"Нет")</f>
        <v>Общий расчет</v>
      </c>
      <c r="D371" s="11" t="str">
        <f>IFERROR(VLOOKUP(Rule!J371,lvl_2[],2,FALSE),"Нет")</f>
        <v>Ци Мень</v>
      </c>
      <c r="E371" s="11" t="str">
        <f>IFERROR(VLOOKUP(Rule!K371,lvl_3[],2,FALSE),"Нет")</f>
        <v>Анализ Дворца</v>
      </c>
      <c r="F371" s="11" t="str">
        <f>IFERROR(INDEX(lvl_4[],MATCH(L371,lvl_4[ID],0),MATCH(TEXT(K371,"##0"),lvl_4[#Headers],0)),"Нет")</f>
        <v>Комбинации</v>
      </c>
      <c r="G371" s="11" t="str">
        <f>IFERROR(INDEX(lvl_5[],MATCH(M371,lvl_5[ID],0),MATCH(_xlfn.CONCAT(TEXT(K371,"##0"),"_",TEXT(L371,"##0")),lvl_5[#Headers],0)),"Нет")</f>
        <v>Нет</v>
      </c>
      <c r="H371" s="11" t="str">
        <f>IFERROR(INDEX(lvl_6[],MATCH(N371,lvl_6[ID],0),MATCH(_xlfn.CONCAT(K371,"_",L371,"_",M371),lvl_6[#Headers],0)),"Нет")</f>
        <v>Нет</v>
      </c>
      <c r="I371" s="12">
        <v>1</v>
      </c>
      <c r="J371" s="12">
        <v>2</v>
      </c>
      <c r="K371" s="12">
        <v>2</v>
      </c>
      <c r="L371" s="12">
        <v>2</v>
      </c>
      <c r="M371" s="12">
        <v>0</v>
      </c>
      <c r="N371" s="12">
        <v>0</v>
      </c>
      <c r="O371" s="12">
        <f>COUNTIF($P$2:P371,P371)</f>
        <v>368</v>
      </c>
      <c r="P371" s="12" t="str">
        <f t="shared" si="16"/>
        <v>122020000</v>
      </c>
      <c r="Q371" s="12" t="str">
        <f t="shared" si="17"/>
        <v>1220200000368</v>
      </c>
      <c r="R371" s="20" t="s">
        <v>1205</v>
      </c>
      <c r="S371" s="20" t="s">
        <v>1206</v>
      </c>
      <c r="AI371" s="12" t="s">
        <v>910</v>
      </c>
      <c r="AP371" s="12" t="s">
        <v>903</v>
      </c>
      <c r="AR371" s="12" t="s">
        <v>869</v>
      </c>
      <c r="BG371" s="21" t="s">
        <v>2277</v>
      </c>
      <c r="BJ371" s="12">
        <v>1</v>
      </c>
    </row>
    <row r="372" spans="1:62" ht="75" x14ac:dyDescent="0.25">
      <c r="A372" s="12">
        <v>1</v>
      </c>
      <c r="B372" s="11" t="str">
        <f t="shared" si="15"/>
        <v>Общий расчет. Ци Мень. Анализ Дворца. Комбинации. Нет. Нет</v>
      </c>
      <c r="C372" s="11" t="str">
        <f>IFERROR(VLOOKUP(I372,lvl_1[],2,FALSE),"Нет")</f>
        <v>Общий расчет</v>
      </c>
      <c r="D372" s="11" t="str">
        <f>IFERROR(VLOOKUP(Rule!J372,lvl_2[],2,FALSE),"Нет")</f>
        <v>Ци Мень</v>
      </c>
      <c r="E372" s="11" t="str">
        <f>IFERROR(VLOOKUP(Rule!K372,lvl_3[],2,FALSE),"Нет")</f>
        <v>Анализ Дворца</v>
      </c>
      <c r="F372" s="11" t="str">
        <f>IFERROR(INDEX(lvl_4[],MATCH(L372,lvl_4[ID],0),MATCH(TEXT(K372,"##0"),lvl_4[#Headers],0)),"Нет")</f>
        <v>Комбинации</v>
      </c>
      <c r="G372" s="11" t="str">
        <f>IFERROR(INDEX(lvl_5[],MATCH(M372,lvl_5[ID],0),MATCH(_xlfn.CONCAT(TEXT(K372,"##0"),"_",TEXT(L372,"##0")),lvl_5[#Headers],0)),"Нет")</f>
        <v>Нет</v>
      </c>
      <c r="H372" s="11" t="str">
        <f>IFERROR(INDEX(lvl_6[],MATCH(N372,lvl_6[ID],0),MATCH(_xlfn.CONCAT(K372,"_",L372,"_",M372),lvl_6[#Headers],0)),"Нет")</f>
        <v>Нет</v>
      </c>
      <c r="I372" s="12">
        <v>1</v>
      </c>
      <c r="J372" s="12">
        <v>2</v>
      </c>
      <c r="K372" s="12">
        <v>2</v>
      </c>
      <c r="L372" s="12">
        <v>2</v>
      </c>
      <c r="M372" s="12">
        <v>0</v>
      </c>
      <c r="N372" s="12">
        <v>0</v>
      </c>
      <c r="O372" s="12">
        <f>COUNTIF($P$2:P372,P372)</f>
        <v>369</v>
      </c>
      <c r="P372" s="12" t="str">
        <f t="shared" si="16"/>
        <v>122020000</v>
      </c>
      <c r="Q372" s="12" t="str">
        <f t="shared" si="17"/>
        <v>1220200000369</v>
      </c>
      <c r="R372" s="20" t="s">
        <v>1205</v>
      </c>
      <c r="S372" s="20" t="s">
        <v>1206</v>
      </c>
      <c r="AI372" s="12" t="s">
        <v>912</v>
      </c>
      <c r="AP372" s="12" t="s">
        <v>905</v>
      </c>
      <c r="AR372" s="12" t="s">
        <v>866</v>
      </c>
      <c r="BG372" s="21" t="s">
        <v>2277</v>
      </c>
      <c r="BJ372" s="12">
        <v>1</v>
      </c>
    </row>
    <row r="373" spans="1:62" ht="75" x14ac:dyDescent="0.25">
      <c r="A373" s="12">
        <v>1</v>
      </c>
      <c r="B373" s="11" t="str">
        <f t="shared" si="15"/>
        <v>Общий расчет. Ци Мень. Анализ Дворца. Комбинации. Нет. Нет</v>
      </c>
      <c r="C373" s="11" t="str">
        <f>IFERROR(VLOOKUP(I373,lvl_1[],2,FALSE),"Нет")</f>
        <v>Общий расчет</v>
      </c>
      <c r="D373" s="11" t="str">
        <f>IFERROR(VLOOKUP(Rule!J373,lvl_2[],2,FALSE),"Нет")</f>
        <v>Ци Мень</v>
      </c>
      <c r="E373" s="11" t="str">
        <f>IFERROR(VLOOKUP(Rule!K373,lvl_3[],2,FALSE),"Нет")</f>
        <v>Анализ Дворца</v>
      </c>
      <c r="F373" s="11" t="str">
        <f>IFERROR(INDEX(lvl_4[],MATCH(L373,lvl_4[ID],0),MATCH(TEXT(K373,"##0"),lvl_4[#Headers],0)),"Нет")</f>
        <v>Комбинации</v>
      </c>
      <c r="G373" s="11" t="str">
        <f>IFERROR(INDEX(lvl_5[],MATCH(M373,lvl_5[ID],0),MATCH(_xlfn.CONCAT(TEXT(K373,"##0"),"_",TEXT(L373,"##0")),lvl_5[#Headers],0)),"Нет")</f>
        <v>Нет</v>
      </c>
      <c r="H373" s="11" t="str">
        <f>IFERROR(INDEX(lvl_6[],MATCH(N373,lvl_6[ID],0),MATCH(_xlfn.CONCAT(K373,"_",L373,"_",M373),lvl_6[#Headers],0)),"Нет")</f>
        <v>Нет</v>
      </c>
      <c r="I373" s="12">
        <v>1</v>
      </c>
      <c r="J373" s="12">
        <v>2</v>
      </c>
      <c r="K373" s="12">
        <v>2</v>
      </c>
      <c r="L373" s="12">
        <v>2</v>
      </c>
      <c r="M373" s="12">
        <v>0</v>
      </c>
      <c r="N373" s="12">
        <v>0</v>
      </c>
      <c r="O373" s="12">
        <f>COUNTIF($P$2:P373,P373)</f>
        <v>370</v>
      </c>
      <c r="P373" s="12" t="str">
        <f t="shared" si="16"/>
        <v>122020000</v>
      </c>
      <c r="Q373" s="12" t="str">
        <f t="shared" si="17"/>
        <v>1220200000370</v>
      </c>
      <c r="R373" s="20" t="s">
        <v>1205</v>
      </c>
      <c r="S373" s="20" t="s">
        <v>1206</v>
      </c>
      <c r="AI373" s="12" t="s">
        <v>914</v>
      </c>
      <c r="AP373" s="12" t="s">
        <v>907</v>
      </c>
      <c r="AR373" s="12" t="s">
        <v>865</v>
      </c>
      <c r="BG373" s="21" t="s">
        <v>2277</v>
      </c>
      <c r="BJ373" s="12">
        <v>1</v>
      </c>
    </row>
    <row r="374" spans="1:62" ht="75" x14ac:dyDescent="0.25">
      <c r="A374" s="12">
        <v>1</v>
      </c>
      <c r="B374" s="11" t="str">
        <f t="shared" si="15"/>
        <v>Общий расчет. Ци Мень. Анализ Дворца. Комбинации. Нет. Нет</v>
      </c>
      <c r="C374" s="11" t="str">
        <f>IFERROR(VLOOKUP(I374,lvl_1[],2,FALSE),"Нет")</f>
        <v>Общий расчет</v>
      </c>
      <c r="D374" s="11" t="str">
        <f>IFERROR(VLOOKUP(Rule!J374,lvl_2[],2,FALSE),"Нет")</f>
        <v>Ци Мень</v>
      </c>
      <c r="E374" s="11" t="str">
        <f>IFERROR(VLOOKUP(Rule!K374,lvl_3[],2,FALSE),"Нет")</f>
        <v>Анализ Дворца</v>
      </c>
      <c r="F374" s="11" t="str">
        <f>IFERROR(INDEX(lvl_4[],MATCH(L374,lvl_4[ID],0),MATCH(TEXT(K374,"##0"),lvl_4[#Headers],0)),"Нет")</f>
        <v>Комбинации</v>
      </c>
      <c r="G374" s="11" t="str">
        <f>IFERROR(INDEX(lvl_5[],MATCH(M374,lvl_5[ID],0),MATCH(_xlfn.CONCAT(TEXT(K374,"##0"),"_",TEXT(L374,"##0")),lvl_5[#Headers],0)),"Нет")</f>
        <v>Нет</v>
      </c>
      <c r="H374" s="11" t="str">
        <f>IFERROR(INDEX(lvl_6[],MATCH(N374,lvl_6[ID],0),MATCH(_xlfn.CONCAT(K374,"_",L374,"_",M374),lvl_6[#Headers],0)),"Нет")</f>
        <v>Нет</v>
      </c>
      <c r="I374" s="12">
        <v>1</v>
      </c>
      <c r="J374" s="12">
        <v>2</v>
      </c>
      <c r="K374" s="12">
        <v>2</v>
      </c>
      <c r="L374" s="12">
        <v>2</v>
      </c>
      <c r="M374" s="12">
        <v>0</v>
      </c>
      <c r="N374" s="12">
        <v>0</v>
      </c>
      <c r="O374" s="12">
        <f>COUNTIF($P$2:P374,P374)</f>
        <v>371</v>
      </c>
      <c r="P374" s="12" t="str">
        <f t="shared" si="16"/>
        <v>122020000</v>
      </c>
      <c r="Q374" s="12" t="str">
        <f t="shared" si="17"/>
        <v>1220200000371</v>
      </c>
      <c r="R374" s="20" t="s">
        <v>1205</v>
      </c>
      <c r="S374" s="20" t="s">
        <v>1206</v>
      </c>
      <c r="AI374" s="12" t="s">
        <v>916</v>
      </c>
      <c r="AP374" s="12" t="s">
        <v>908</v>
      </c>
      <c r="AR374" s="12" t="s">
        <v>864</v>
      </c>
      <c r="BG374" s="21" t="s">
        <v>2277</v>
      </c>
      <c r="BJ374" s="12">
        <v>1</v>
      </c>
    </row>
    <row r="375" spans="1:62" ht="45" x14ac:dyDescent="0.25">
      <c r="A375" s="12">
        <v>1</v>
      </c>
      <c r="B375" s="11" t="str">
        <f t="shared" si="15"/>
        <v>Общий расчет. Ци Мень. Анализ Дворца. Комбинации. Нет. Нет</v>
      </c>
      <c r="C375" s="11" t="str">
        <f>IFERROR(VLOOKUP(I375,lvl_1[],2,FALSE),"Нет")</f>
        <v>Общий расчет</v>
      </c>
      <c r="D375" s="11" t="str">
        <f>IFERROR(VLOOKUP(Rule!J375,lvl_2[],2,FALSE),"Нет")</f>
        <v>Ци Мень</v>
      </c>
      <c r="E375" s="11" t="str">
        <f>IFERROR(VLOOKUP(Rule!K375,lvl_3[],2,FALSE),"Нет")</f>
        <v>Анализ Дворца</v>
      </c>
      <c r="F375" s="11" t="str">
        <f>IFERROR(INDEX(lvl_4[],MATCH(L375,lvl_4[ID],0),MATCH(TEXT(K375,"##0"),lvl_4[#Headers],0)),"Нет")</f>
        <v>Комбинации</v>
      </c>
      <c r="G375" s="11" t="str">
        <f>IFERROR(INDEX(lvl_5[],MATCH(M375,lvl_5[ID],0),MATCH(_xlfn.CONCAT(TEXT(K375,"##0"),"_",TEXT(L375,"##0")),lvl_5[#Headers],0)),"Нет")</f>
        <v>Нет</v>
      </c>
      <c r="H375" s="11" t="str">
        <f>IFERROR(INDEX(lvl_6[],MATCH(N375,lvl_6[ID],0),MATCH(_xlfn.CONCAT(K375,"_",L375,"_",M375),lvl_6[#Headers],0)),"Нет")</f>
        <v>Нет</v>
      </c>
      <c r="I375" s="12">
        <v>1</v>
      </c>
      <c r="J375" s="12">
        <v>2</v>
      </c>
      <c r="K375" s="12">
        <v>2</v>
      </c>
      <c r="L375" s="12">
        <v>2</v>
      </c>
      <c r="M375" s="12">
        <v>0</v>
      </c>
      <c r="N375" s="12">
        <v>0</v>
      </c>
      <c r="O375" s="12">
        <f>COUNTIF($P$2:P375,P375)</f>
        <v>372</v>
      </c>
      <c r="P375" s="12" t="str">
        <f t="shared" si="16"/>
        <v>122020000</v>
      </c>
      <c r="Q375" s="12" t="str">
        <f t="shared" si="17"/>
        <v>1220200000372</v>
      </c>
      <c r="R375" s="20" t="s">
        <v>1207</v>
      </c>
      <c r="S375" s="20" t="s">
        <v>1208</v>
      </c>
      <c r="U375" s="12" t="s">
        <v>899</v>
      </c>
      <c r="AY375" s="12" t="s">
        <v>916</v>
      </c>
      <c r="AZ375" s="12">
        <v>1</v>
      </c>
      <c r="BA375" s="12" t="s">
        <v>901</v>
      </c>
      <c r="BG375" s="21">
        <v>-1</v>
      </c>
      <c r="BJ375" s="12">
        <v>1</v>
      </c>
    </row>
    <row r="376" spans="1:62" ht="45" x14ac:dyDescent="0.25">
      <c r="A376" s="12">
        <v>1</v>
      </c>
      <c r="B376" s="11" t="str">
        <f t="shared" si="15"/>
        <v>Общий расчет. Ци Мень. Анализ Дворца. Комбинации. Нет. Нет</v>
      </c>
      <c r="C376" s="11" t="str">
        <f>IFERROR(VLOOKUP(I376,lvl_1[],2,FALSE),"Нет")</f>
        <v>Общий расчет</v>
      </c>
      <c r="D376" s="11" t="str">
        <f>IFERROR(VLOOKUP(Rule!J376,lvl_2[],2,FALSE),"Нет")</f>
        <v>Ци Мень</v>
      </c>
      <c r="E376" s="11" t="str">
        <f>IFERROR(VLOOKUP(Rule!K376,lvl_3[],2,FALSE),"Нет")</f>
        <v>Анализ Дворца</v>
      </c>
      <c r="F376" s="11" t="str">
        <f>IFERROR(INDEX(lvl_4[],MATCH(L376,lvl_4[ID],0),MATCH(TEXT(K376,"##0"),lvl_4[#Headers],0)),"Нет")</f>
        <v>Комбинации</v>
      </c>
      <c r="G376" s="11" t="str">
        <f>IFERROR(INDEX(lvl_5[],MATCH(M376,lvl_5[ID],0),MATCH(_xlfn.CONCAT(TEXT(K376,"##0"),"_",TEXT(L376,"##0")),lvl_5[#Headers],0)),"Нет")</f>
        <v>Нет</v>
      </c>
      <c r="H376" s="11" t="str">
        <f>IFERROR(INDEX(lvl_6[],MATCH(N376,lvl_6[ID],0),MATCH(_xlfn.CONCAT(K376,"_",L376,"_",M376),lvl_6[#Headers],0)),"Нет")</f>
        <v>Нет</v>
      </c>
      <c r="I376" s="12">
        <v>1</v>
      </c>
      <c r="J376" s="12">
        <v>2</v>
      </c>
      <c r="K376" s="12">
        <v>2</v>
      </c>
      <c r="L376" s="12">
        <v>2</v>
      </c>
      <c r="M376" s="12">
        <v>0</v>
      </c>
      <c r="N376" s="12">
        <v>0</v>
      </c>
      <c r="O376" s="12">
        <f>COUNTIF($P$2:P376,P376)</f>
        <v>373</v>
      </c>
      <c r="P376" s="12" t="str">
        <f t="shared" si="16"/>
        <v>122020000</v>
      </c>
      <c r="Q376" s="12" t="str">
        <f t="shared" si="17"/>
        <v>1220200000373</v>
      </c>
      <c r="R376" s="20" t="s">
        <v>1207</v>
      </c>
      <c r="S376" s="20" t="s">
        <v>1208</v>
      </c>
      <c r="U376" s="12" t="s">
        <v>899</v>
      </c>
      <c r="AY376" s="12" t="s">
        <v>916</v>
      </c>
      <c r="AZ376" s="12">
        <v>1</v>
      </c>
      <c r="BA376" s="12" t="s">
        <v>903</v>
      </c>
      <c r="BG376" s="21">
        <v>-1</v>
      </c>
      <c r="BJ376" s="12">
        <v>1</v>
      </c>
    </row>
    <row r="377" spans="1:62" ht="45" x14ac:dyDescent="0.25">
      <c r="A377" s="12">
        <v>1</v>
      </c>
      <c r="B377" s="11" t="str">
        <f t="shared" si="15"/>
        <v>Общий расчет. Ци Мень. Анализ Дворца. Комбинации. Нет. Нет</v>
      </c>
      <c r="C377" s="11" t="str">
        <f>IFERROR(VLOOKUP(I377,lvl_1[],2,FALSE),"Нет")</f>
        <v>Общий расчет</v>
      </c>
      <c r="D377" s="11" t="str">
        <f>IFERROR(VLOOKUP(Rule!J377,lvl_2[],2,FALSE),"Нет")</f>
        <v>Ци Мень</v>
      </c>
      <c r="E377" s="11" t="str">
        <f>IFERROR(VLOOKUP(Rule!K377,lvl_3[],2,FALSE),"Нет")</f>
        <v>Анализ Дворца</v>
      </c>
      <c r="F377" s="11" t="str">
        <f>IFERROR(INDEX(lvl_4[],MATCH(L377,lvl_4[ID],0),MATCH(TEXT(K377,"##0"),lvl_4[#Headers],0)),"Нет")</f>
        <v>Комбинации</v>
      </c>
      <c r="G377" s="11" t="str">
        <f>IFERROR(INDEX(lvl_5[],MATCH(M377,lvl_5[ID],0),MATCH(_xlfn.CONCAT(TEXT(K377,"##0"),"_",TEXT(L377,"##0")),lvl_5[#Headers],0)),"Нет")</f>
        <v>Нет</v>
      </c>
      <c r="H377" s="11" t="str">
        <f>IFERROR(INDEX(lvl_6[],MATCH(N377,lvl_6[ID],0),MATCH(_xlfn.CONCAT(K377,"_",L377,"_",M377),lvl_6[#Headers],0)),"Нет")</f>
        <v>Нет</v>
      </c>
      <c r="I377" s="12">
        <v>1</v>
      </c>
      <c r="J377" s="12">
        <v>2</v>
      </c>
      <c r="K377" s="12">
        <v>2</v>
      </c>
      <c r="L377" s="12">
        <v>2</v>
      </c>
      <c r="M377" s="12">
        <v>0</v>
      </c>
      <c r="N377" s="12">
        <v>0</v>
      </c>
      <c r="O377" s="12">
        <f>COUNTIF($P$2:P377,P377)</f>
        <v>374</v>
      </c>
      <c r="P377" s="12" t="str">
        <f t="shared" si="16"/>
        <v>122020000</v>
      </c>
      <c r="Q377" s="12" t="str">
        <f t="shared" si="17"/>
        <v>1220200000374</v>
      </c>
      <c r="R377" s="20" t="s">
        <v>1207</v>
      </c>
      <c r="S377" s="20" t="s">
        <v>1208</v>
      </c>
      <c r="U377" s="12" t="s">
        <v>899</v>
      </c>
      <c r="AY377" s="12" t="s">
        <v>916</v>
      </c>
      <c r="AZ377" s="12">
        <v>1</v>
      </c>
      <c r="BA377" s="12" t="s">
        <v>905</v>
      </c>
      <c r="BG377" s="21">
        <v>-1</v>
      </c>
      <c r="BJ377" s="12">
        <v>1</v>
      </c>
    </row>
    <row r="378" spans="1:62" ht="45" x14ac:dyDescent="0.25">
      <c r="A378" s="12">
        <v>1</v>
      </c>
      <c r="B378" s="11" t="str">
        <f t="shared" si="15"/>
        <v>Общий расчет. Ци Мень. Анализ Дворца. Комбинации. Нет. Нет</v>
      </c>
      <c r="C378" s="11" t="str">
        <f>IFERROR(VLOOKUP(I378,lvl_1[],2,FALSE),"Нет")</f>
        <v>Общий расчет</v>
      </c>
      <c r="D378" s="11" t="str">
        <f>IFERROR(VLOOKUP(Rule!J378,lvl_2[],2,FALSE),"Нет")</f>
        <v>Ци Мень</v>
      </c>
      <c r="E378" s="11" t="str">
        <f>IFERROR(VLOOKUP(Rule!K378,lvl_3[],2,FALSE),"Нет")</f>
        <v>Анализ Дворца</v>
      </c>
      <c r="F378" s="11" t="str">
        <f>IFERROR(INDEX(lvl_4[],MATCH(L378,lvl_4[ID],0),MATCH(TEXT(K378,"##0"),lvl_4[#Headers],0)),"Нет")</f>
        <v>Комбинации</v>
      </c>
      <c r="G378" s="11" t="str">
        <f>IFERROR(INDEX(lvl_5[],MATCH(M378,lvl_5[ID],0),MATCH(_xlfn.CONCAT(TEXT(K378,"##0"),"_",TEXT(L378,"##0")),lvl_5[#Headers],0)),"Нет")</f>
        <v>Нет</v>
      </c>
      <c r="H378" s="11" t="str">
        <f>IFERROR(INDEX(lvl_6[],MATCH(N378,lvl_6[ID],0),MATCH(_xlfn.CONCAT(K378,"_",L378,"_",M378),lvl_6[#Headers],0)),"Нет")</f>
        <v>Нет</v>
      </c>
      <c r="I378" s="12">
        <v>1</v>
      </c>
      <c r="J378" s="12">
        <v>2</v>
      </c>
      <c r="K378" s="12">
        <v>2</v>
      </c>
      <c r="L378" s="12">
        <v>2</v>
      </c>
      <c r="M378" s="12">
        <v>0</v>
      </c>
      <c r="N378" s="12">
        <v>0</v>
      </c>
      <c r="O378" s="12">
        <f>COUNTIF($P$2:P378,P378)</f>
        <v>375</v>
      </c>
      <c r="P378" s="12" t="str">
        <f t="shared" si="16"/>
        <v>122020000</v>
      </c>
      <c r="Q378" s="12" t="str">
        <f t="shared" si="17"/>
        <v>1220200000375</v>
      </c>
      <c r="R378" s="20" t="s">
        <v>1207</v>
      </c>
      <c r="S378" s="20" t="s">
        <v>1208</v>
      </c>
      <c r="U378" s="12" t="s">
        <v>899</v>
      </c>
      <c r="AY378" s="12" t="s">
        <v>916</v>
      </c>
      <c r="AZ378" s="12">
        <v>1</v>
      </c>
      <c r="BA378" s="12" t="s">
        <v>907</v>
      </c>
      <c r="BG378" s="21">
        <v>-1</v>
      </c>
      <c r="BJ378" s="12">
        <v>1</v>
      </c>
    </row>
    <row r="379" spans="1:62" ht="45" x14ac:dyDescent="0.25">
      <c r="A379" s="12">
        <v>1</v>
      </c>
      <c r="B379" s="11" t="str">
        <f t="shared" si="15"/>
        <v>Общий расчет. Ци Мень. Анализ Дворца. Комбинации. Нет. Нет</v>
      </c>
      <c r="C379" s="11" t="str">
        <f>IFERROR(VLOOKUP(I379,lvl_1[],2,FALSE),"Нет")</f>
        <v>Общий расчет</v>
      </c>
      <c r="D379" s="11" t="str">
        <f>IFERROR(VLOOKUP(Rule!J379,lvl_2[],2,FALSE),"Нет")</f>
        <v>Ци Мень</v>
      </c>
      <c r="E379" s="11" t="str">
        <f>IFERROR(VLOOKUP(Rule!K379,lvl_3[],2,FALSE),"Нет")</f>
        <v>Анализ Дворца</v>
      </c>
      <c r="F379" s="11" t="str">
        <f>IFERROR(INDEX(lvl_4[],MATCH(L379,lvl_4[ID],0),MATCH(TEXT(K379,"##0"),lvl_4[#Headers],0)),"Нет")</f>
        <v>Комбинации</v>
      </c>
      <c r="G379" s="11" t="str">
        <f>IFERROR(INDEX(lvl_5[],MATCH(M379,lvl_5[ID],0),MATCH(_xlfn.CONCAT(TEXT(K379,"##0"),"_",TEXT(L379,"##0")),lvl_5[#Headers],0)),"Нет")</f>
        <v>Нет</v>
      </c>
      <c r="H379" s="11" t="str">
        <f>IFERROR(INDEX(lvl_6[],MATCH(N379,lvl_6[ID],0),MATCH(_xlfn.CONCAT(K379,"_",L379,"_",M379),lvl_6[#Headers],0)),"Нет")</f>
        <v>Нет</v>
      </c>
      <c r="I379" s="12">
        <v>1</v>
      </c>
      <c r="J379" s="12">
        <v>2</v>
      </c>
      <c r="K379" s="12">
        <v>2</v>
      </c>
      <c r="L379" s="12">
        <v>2</v>
      </c>
      <c r="M379" s="12">
        <v>0</v>
      </c>
      <c r="N379" s="12">
        <v>0</v>
      </c>
      <c r="O379" s="12">
        <f>COUNTIF($P$2:P379,P379)</f>
        <v>376</v>
      </c>
      <c r="P379" s="12" t="str">
        <f t="shared" si="16"/>
        <v>122020000</v>
      </c>
      <c r="Q379" s="12" t="str">
        <f t="shared" si="17"/>
        <v>1220200000376</v>
      </c>
      <c r="R379" s="20" t="s">
        <v>1207</v>
      </c>
      <c r="S379" s="20" t="s">
        <v>1208</v>
      </c>
      <c r="U379" s="12" t="s">
        <v>899</v>
      </c>
      <c r="AY379" s="12" t="s">
        <v>916</v>
      </c>
      <c r="AZ379" s="12">
        <v>1</v>
      </c>
      <c r="BA379" s="12" t="s">
        <v>908</v>
      </c>
      <c r="BG379" s="21">
        <v>-1</v>
      </c>
      <c r="BJ379" s="12">
        <v>1</v>
      </c>
    </row>
    <row r="380" spans="1:62" ht="45" x14ac:dyDescent="0.25">
      <c r="A380" s="12">
        <v>1</v>
      </c>
      <c r="B380" s="11" t="str">
        <f t="shared" si="15"/>
        <v>Общий расчет. Ци Мень. Анализ Дворца. Комбинации. Нет. Нет</v>
      </c>
      <c r="C380" s="11" t="str">
        <f>IFERROR(VLOOKUP(I380,lvl_1[],2,FALSE),"Нет")</f>
        <v>Общий расчет</v>
      </c>
      <c r="D380" s="11" t="str">
        <f>IFERROR(VLOOKUP(Rule!J380,lvl_2[],2,FALSE),"Нет")</f>
        <v>Ци Мень</v>
      </c>
      <c r="E380" s="11" t="str">
        <f>IFERROR(VLOOKUP(Rule!K380,lvl_3[],2,FALSE),"Нет")</f>
        <v>Анализ Дворца</v>
      </c>
      <c r="F380" s="11" t="str">
        <f>IFERROR(INDEX(lvl_4[],MATCH(L380,lvl_4[ID],0),MATCH(TEXT(K380,"##0"),lvl_4[#Headers],0)),"Нет")</f>
        <v>Комбинации</v>
      </c>
      <c r="G380" s="11" t="str">
        <f>IFERROR(INDEX(lvl_5[],MATCH(M380,lvl_5[ID],0),MATCH(_xlfn.CONCAT(TEXT(K380,"##0"),"_",TEXT(L380,"##0")),lvl_5[#Headers],0)),"Нет")</f>
        <v>Нет</v>
      </c>
      <c r="H380" s="11" t="str">
        <f>IFERROR(INDEX(lvl_6[],MATCH(N380,lvl_6[ID],0),MATCH(_xlfn.CONCAT(K380,"_",L380,"_",M380),lvl_6[#Headers],0)),"Нет")</f>
        <v>Нет</v>
      </c>
      <c r="I380" s="12">
        <v>1</v>
      </c>
      <c r="J380" s="12">
        <v>2</v>
      </c>
      <c r="K380" s="12">
        <v>2</v>
      </c>
      <c r="L380" s="12">
        <v>2</v>
      </c>
      <c r="M380" s="12">
        <v>0</v>
      </c>
      <c r="N380" s="12">
        <v>0</v>
      </c>
      <c r="O380" s="12">
        <f>COUNTIF($P$2:P380,P380)</f>
        <v>377</v>
      </c>
      <c r="P380" s="12" t="str">
        <f t="shared" si="16"/>
        <v>122020000</v>
      </c>
      <c r="Q380" s="12" t="str">
        <f t="shared" si="17"/>
        <v>1220200000377</v>
      </c>
      <c r="R380" s="20" t="s">
        <v>1207</v>
      </c>
      <c r="S380" s="20" t="s">
        <v>1208</v>
      </c>
      <c r="U380" s="12" t="s">
        <v>899</v>
      </c>
      <c r="AY380" s="12" t="s">
        <v>916</v>
      </c>
      <c r="AZ380" s="12">
        <v>1</v>
      </c>
      <c r="BA380" s="12" t="s">
        <v>910</v>
      </c>
      <c r="BG380" s="21">
        <v>-1</v>
      </c>
      <c r="BJ380" s="12">
        <v>1</v>
      </c>
    </row>
    <row r="381" spans="1:62" ht="45" x14ac:dyDescent="0.25">
      <c r="A381" s="12">
        <v>1</v>
      </c>
      <c r="B381" s="11" t="str">
        <f t="shared" si="15"/>
        <v>Общий расчет. Ци Мень. Анализ Дворца. Комбинации. Нет. Нет</v>
      </c>
      <c r="C381" s="11" t="str">
        <f>IFERROR(VLOOKUP(I381,lvl_1[],2,FALSE),"Нет")</f>
        <v>Общий расчет</v>
      </c>
      <c r="D381" s="11" t="str">
        <f>IFERROR(VLOOKUP(Rule!J381,lvl_2[],2,FALSE),"Нет")</f>
        <v>Ци Мень</v>
      </c>
      <c r="E381" s="11" t="str">
        <f>IFERROR(VLOOKUP(Rule!K381,lvl_3[],2,FALSE),"Нет")</f>
        <v>Анализ Дворца</v>
      </c>
      <c r="F381" s="11" t="str">
        <f>IFERROR(INDEX(lvl_4[],MATCH(L381,lvl_4[ID],0),MATCH(TEXT(K381,"##0"),lvl_4[#Headers],0)),"Нет")</f>
        <v>Комбинации</v>
      </c>
      <c r="G381" s="11" t="str">
        <f>IFERROR(INDEX(lvl_5[],MATCH(M381,lvl_5[ID],0),MATCH(_xlfn.CONCAT(TEXT(K381,"##0"),"_",TEXT(L381,"##0")),lvl_5[#Headers],0)),"Нет")</f>
        <v>Нет</v>
      </c>
      <c r="H381" s="11" t="str">
        <f>IFERROR(INDEX(lvl_6[],MATCH(N381,lvl_6[ID],0),MATCH(_xlfn.CONCAT(K381,"_",L381,"_",M381),lvl_6[#Headers],0)),"Нет")</f>
        <v>Нет</v>
      </c>
      <c r="I381" s="12">
        <v>1</v>
      </c>
      <c r="J381" s="12">
        <v>2</v>
      </c>
      <c r="K381" s="12">
        <v>2</v>
      </c>
      <c r="L381" s="12">
        <v>2</v>
      </c>
      <c r="M381" s="12">
        <v>0</v>
      </c>
      <c r="N381" s="12">
        <v>0</v>
      </c>
      <c r="O381" s="12">
        <f>COUNTIF($P$2:P381,P381)</f>
        <v>378</v>
      </c>
      <c r="P381" s="12" t="str">
        <f t="shared" si="16"/>
        <v>122020000</v>
      </c>
      <c r="Q381" s="12" t="str">
        <f t="shared" si="17"/>
        <v>1220200000378</v>
      </c>
      <c r="R381" s="20" t="s">
        <v>1207</v>
      </c>
      <c r="S381" s="20" t="s">
        <v>1208</v>
      </c>
      <c r="U381" s="12" t="s">
        <v>899</v>
      </c>
      <c r="AY381" s="12" t="s">
        <v>916</v>
      </c>
      <c r="AZ381" s="12">
        <v>1</v>
      </c>
      <c r="BA381" s="12" t="s">
        <v>912</v>
      </c>
      <c r="BG381" s="21">
        <v>-1</v>
      </c>
      <c r="BJ381" s="12">
        <v>1</v>
      </c>
    </row>
    <row r="382" spans="1:62" ht="45" x14ac:dyDescent="0.25">
      <c r="A382" s="12">
        <v>1</v>
      </c>
      <c r="B382" s="11" t="str">
        <f t="shared" si="15"/>
        <v>Общий расчет. Ци Мень. Анализ Дворца. Комбинации. Нет. Нет</v>
      </c>
      <c r="C382" s="11" t="str">
        <f>IFERROR(VLOOKUP(I382,lvl_1[],2,FALSE),"Нет")</f>
        <v>Общий расчет</v>
      </c>
      <c r="D382" s="11" t="str">
        <f>IFERROR(VLOOKUP(Rule!J382,lvl_2[],2,FALSE),"Нет")</f>
        <v>Ци Мень</v>
      </c>
      <c r="E382" s="11" t="str">
        <f>IFERROR(VLOOKUP(Rule!K382,lvl_3[],2,FALSE),"Нет")</f>
        <v>Анализ Дворца</v>
      </c>
      <c r="F382" s="11" t="str">
        <f>IFERROR(INDEX(lvl_4[],MATCH(L382,lvl_4[ID],0),MATCH(TEXT(K382,"##0"),lvl_4[#Headers],0)),"Нет")</f>
        <v>Комбинации</v>
      </c>
      <c r="G382" s="11" t="str">
        <f>IFERROR(INDEX(lvl_5[],MATCH(M382,lvl_5[ID],0),MATCH(_xlfn.CONCAT(TEXT(K382,"##0"),"_",TEXT(L382,"##0")),lvl_5[#Headers],0)),"Нет")</f>
        <v>Нет</v>
      </c>
      <c r="H382" s="11" t="str">
        <f>IFERROR(INDEX(lvl_6[],MATCH(N382,lvl_6[ID],0),MATCH(_xlfn.CONCAT(K382,"_",L382,"_",M382),lvl_6[#Headers],0)),"Нет")</f>
        <v>Нет</v>
      </c>
      <c r="I382" s="12">
        <v>1</v>
      </c>
      <c r="J382" s="12">
        <v>2</v>
      </c>
      <c r="K382" s="12">
        <v>2</v>
      </c>
      <c r="L382" s="12">
        <v>2</v>
      </c>
      <c r="M382" s="12">
        <v>0</v>
      </c>
      <c r="N382" s="12">
        <v>0</v>
      </c>
      <c r="O382" s="12">
        <f>COUNTIF($P$2:P382,P382)</f>
        <v>379</v>
      </c>
      <c r="P382" s="12" t="str">
        <f t="shared" si="16"/>
        <v>122020000</v>
      </c>
      <c r="Q382" s="12" t="str">
        <f t="shared" si="17"/>
        <v>1220200000379</v>
      </c>
      <c r="R382" s="20" t="s">
        <v>1207</v>
      </c>
      <c r="S382" s="20" t="s">
        <v>1208</v>
      </c>
      <c r="U382" s="12" t="s">
        <v>899</v>
      </c>
      <c r="AY382" s="12" t="s">
        <v>916</v>
      </c>
      <c r="AZ382" s="12">
        <v>1</v>
      </c>
      <c r="BA382" s="12" t="s">
        <v>914</v>
      </c>
      <c r="BG382" s="21">
        <v>-1</v>
      </c>
      <c r="BJ382" s="12">
        <v>1</v>
      </c>
    </row>
    <row r="383" spans="1:62" ht="45" x14ac:dyDescent="0.25">
      <c r="A383" s="12">
        <v>1</v>
      </c>
      <c r="B383" s="11" t="str">
        <f t="shared" si="15"/>
        <v>Общий расчет. Ци Мень. Анализ Дворца. Комбинации. Нет. Нет</v>
      </c>
      <c r="C383" s="11" t="str">
        <f>IFERROR(VLOOKUP(I383,lvl_1[],2,FALSE),"Нет")</f>
        <v>Общий расчет</v>
      </c>
      <c r="D383" s="11" t="str">
        <f>IFERROR(VLOOKUP(Rule!J383,lvl_2[],2,FALSE),"Нет")</f>
        <v>Ци Мень</v>
      </c>
      <c r="E383" s="11" t="str">
        <f>IFERROR(VLOOKUP(Rule!K383,lvl_3[],2,FALSE),"Нет")</f>
        <v>Анализ Дворца</v>
      </c>
      <c r="F383" s="11" t="str">
        <f>IFERROR(INDEX(lvl_4[],MATCH(L383,lvl_4[ID],0),MATCH(TEXT(K383,"##0"),lvl_4[#Headers],0)),"Нет")</f>
        <v>Комбинации</v>
      </c>
      <c r="G383" s="11" t="str">
        <f>IFERROR(INDEX(lvl_5[],MATCH(M383,lvl_5[ID],0),MATCH(_xlfn.CONCAT(TEXT(K383,"##0"),"_",TEXT(L383,"##0")),lvl_5[#Headers],0)),"Нет")</f>
        <v>Нет</v>
      </c>
      <c r="H383" s="11" t="str">
        <f>IFERROR(INDEX(lvl_6[],MATCH(N383,lvl_6[ID],0),MATCH(_xlfn.CONCAT(K383,"_",L383,"_",M383),lvl_6[#Headers],0)),"Нет")</f>
        <v>Нет</v>
      </c>
      <c r="I383" s="12">
        <v>1</v>
      </c>
      <c r="J383" s="12">
        <v>2</v>
      </c>
      <c r="K383" s="12">
        <v>2</v>
      </c>
      <c r="L383" s="12">
        <v>2</v>
      </c>
      <c r="M383" s="12">
        <v>0</v>
      </c>
      <c r="N383" s="12">
        <v>0</v>
      </c>
      <c r="O383" s="12">
        <f>COUNTIF($P$2:P383,P383)</f>
        <v>380</v>
      </c>
      <c r="P383" s="12" t="str">
        <f t="shared" si="16"/>
        <v>122020000</v>
      </c>
      <c r="Q383" s="12" t="str">
        <f t="shared" si="17"/>
        <v>1220200000380</v>
      </c>
      <c r="R383" s="20" t="s">
        <v>1207</v>
      </c>
      <c r="S383" s="20" t="s">
        <v>1208</v>
      </c>
      <c r="U383" s="12" t="s">
        <v>899</v>
      </c>
      <c r="AY383" s="12" t="s">
        <v>916</v>
      </c>
      <c r="AZ383" s="12">
        <v>1</v>
      </c>
      <c r="BA383" s="12" t="s">
        <v>916</v>
      </c>
      <c r="BG383" s="21">
        <v>-1</v>
      </c>
      <c r="BJ383" s="12">
        <v>1</v>
      </c>
    </row>
    <row r="384" spans="1:62" ht="45" x14ac:dyDescent="0.25">
      <c r="A384" s="12">
        <v>1</v>
      </c>
      <c r="B384" s="11" t="str">
        <f t="shared" si="15"/>
        <v>Общий расчет. Ци Мень. Анализ Дворца. Комбинации. Нет. Нет</v>
      </c>
      <c r="C384" s="11" t="str">
        <f>IFERROR(VLOOKUP(I384,lvl_1[],2,FALSE),"Нет")</f>
        <v>Общий расчет</v>
      </c>
      <c r="D384" s="11" t="str">
        <f>IFERROR(VLOOKUP(Rule!J384,lvl_2[],2,FALSE),"Нет")</f>
        <v>Ци Мень</v>
      </c>
      <c r="E384" s="11" t="str">
        <f>IFERROR(VLOOKUP(Rule!K384,lvl_3[],2,FALSE),"Нет")</f>
        <v>Анализ Дворца</v>
      </c>
      <c r="F384" s="11" t="str">
        <f>IFERROR(INDEX(lvl_4[],MATCH(L384,lvl_4[ID],0),MATCH(TEXT(K384,"##0"),lvl_4[#Headers],0)),"Нет")</f>
        <v>Комбинации</v>
      </c>
      <c r="G384" s="11" t="str">
        <f>IFERROR(INDEX(lvl_5[],MATCH(M384,lvl_5[ID],0),MATCH(_xlfn.CONCAT(TEXT(K384,"##0"),"_",TEXT(L384,"##0")),lvl_5[#Headers],0)),"Нет")</f>
        <v>Нет</v>
      </c>
      <c r="H384" s="11" t="str">
        <f>IFERROR(INDEX(lvl_6[],MATCH(N384,lvl_6[ID],0),MATCH(_xlfn.CONCAT(K384,"_",L384,"_",M384),lvl_6[#Headers],0)),"Нет")</f>
        <v>Нет</v>
      </c>
      <c r="I384" s="12">
        <v>1</v>
      </c>
      <c r="J384" s="12">
        <v>2</v>
      </c>
      <c r="K384" s="12">
        <v>2</v>
      </c>
      <c r="L384" s="12">
        <v>2</v>
      </c>
      <c r="M384" s="12">
        <v>0</v>
      </c>
      <c r="N384" s="12">
        <v>0</v>
      </c>
      <c r="O384" s="12">
        <f>COUNTIF($P$2:P384,P384)</f>
        <v>381</v>
      </c>
      <c r="P384" s="12" t="str">
        <f t="shared" si="16"/>
        <v>122020000</v>
      </c>
      <c r="Q384" s="12" t="str">
        <f t="shared" si="17"/>
        <v>1220200000381</v>
      </c>
      <c r="R384" s="20" t="s">
        <v>1207</v>
      </c>
      <c r="S384" s="20" t="s">
        <v>1208</v>
      </c>
      <c r="AB384" s="12" t="s">
        <v>899</v>
      </c>
      <c r="AY384" s="12" t="s">
        <v>916</v>
      </c>
      <c r="AZ384" s="12">
        <v>1</v>
      </c>
      <c r="BA384" s="12" t="s">
        <v>901</v>
      </c>
      <c r="BG384" s="21">
        <v>-1</v>
      </c>
      <c r="BJ384" s="12">
        <v>1</v>
      </c>
    </row>
    <row r="385" spans="1:62" ht="45" x14ac:dyDescent="0.25">
      <c r="A385" s="12">
        <v>1</v>
      </c>
      <c r="B385" s="11" t="str">
        <f t="shared" si="15"/>
        <v>Общий расчет. Ци Мень. Анализ Дворца. Комбинации. Нет. Нет</v>
      </c>
      <c r="C385" s="11" t="str">
        <f>IFERROR(VLOOKUP(I385,lvl_1[],2,FALSE),"Нет")</f>
        <v>Общий расчет</v>
      </c>
      <c r="D385" s="11" t="str">
        <f>IFERROR(VLOOKUP(Rule!J385,lvl_2[],2,FALSE),"Нет")</f>
        <v>Ци Мень</v>
      </c>
      <c r="E385" s="11" t="str">
        <f>IFERROR(VLOOKUP(Rule!K385,lvl_3[],2,FALSE),"Нет")</f>
        <v>Анализ Дворца</v>
      </c>
      <c r="F385" s="11" t="str">
        <f>IFERROR(INDEX(lvl_4[],MATCH(L385,lvl_4[ID],0),MATCH(TEXT(K385,"##0"),lvl_4[#Headers],0)),"Нет")</f>
        <v>Комбинации</v>
      </c>
      <c r="G385" s="11" t="str">
        <f>IFERROR(INDEX(lvl_5[],MATCH(M385,lvl_5[ID],0),MATCH(_xlfn.CONCAT(TEXT(K385,"##0"),"_",TEXT(L385,"##0")),lvl_5[#Headers],0)),"Нет")</f>
        <v>Нет</v>
      </c>
      <c r="H385" s="11" t="str">
        <f>IFERROR(INDEX(lvl_6[],MATCH(N385,lvl_6[ID],0),MATCH(_xlfn.CONCAT(K385,"_",L385,"_",M385),lvl_6[#Headers],0)),"Нет")</f>
        <v>Нет</v>
      </c>
      <c r="I385" s="12">
        <v>1</v>
      </c>
      <c r="J385" s="12">
        <v>2</v>
      </c>
      <c r="K385" s="12">
        <v>2</v>
      </c>
      <c r="L385" s="12">
        <v>2</v>
      </c>
      <c r="M385" s="12">
        <v>0</v>
      </c>
      <c r="N385" s="12">
        <v>0</v>
      </c>
      <c r="O385" s="12">
        <f>COUNTIF($P$2:P385,P385)</f>
        <v>382</v>
      </c>
      <c r="P385" s="12" t="str">
        <f t="shared" si="16"/>
        <v>122020000</v>
      </c>
      <c r="Q385" s="12" t="str">
        <f t="shared" si="17"/>
        <v>1220200000382</v>
      </c>
      <c r="R385" s="20" t="s">
        <v>1207</v>
      </c>
      <c r="S385" s="20" t="s">
        <v>1208</v>
      </c>
      <c r="AB385" s="12" t="s">
        <v>899</v>
      </c>
      <c r="AY385" s="12" t="s">
        <v>916</v>
      </c>
      <c r="AZ385" s="12">
        <v>1</v>
      </c>
      <c r="BA385" s="12" t="s">
        <v>903</v>
      </c>
      <c r="BG385" s="21">
        <v>-1</v>
      </c>
      <c r="BJ385" s="12">
        <v>1</v>
      </c>
    </row>
    <row r="386" spans="1:62" ht="45" x14ac:dyDescent="0.25">
      <c r="A386" s="12">
        <v>1</v>
      </c>
      <c r="B386" s="11" t="str">
        <f t="shared" ref="B386:B449" si="18">_xlfn.CONCAT(C386,". ", D386,". ", E386,". ", F386,". ", G386,". ", H386)</f>
        <v>Общий расчет. Ци Мень. Анализ Дворца. Комбинации. Нет. Нет</v>
      </c>
      <c r="C386" s="11" t="str">
        <f>IFERROR(VLOOKUP(I386,lvl_1[],2,FALSE),"Нет")</f>
        <v>Общий расчет</v>
      </c>
      <c r="D386" s="11" t="str">
        <f>IFERROR(VLOOKUP(Rule!J386,lvl_2[],2,FALSE),"Нет")</f>
        <v>Ци Мень</v>
      </c>
      <c r="E386" s="11" t="str">
        <f>IFERROR(VLOOKUP(Rule!K386,lvl_3[],2,FALSE),"Нет")</f>
        <v>Анализ Дворца</v>
      </c>
      <c r="F386" s="11" t="str">
        <f>IFERROR(INDEX(lvl_4[],MATCH(L386,lvl_4[ID],0),MATCH(TEXT(K386,"##0"),lvl_4[#Headers],0)),"Нет")</f>
        <v>Комбинации</v>
      </c>
      <c r="G386" s="11" t="str">
        <f>IFERROR(INDEX(lvl_5[],MATCH(M386,lvl_5[ID],0),MATCH(_xlfn.CONCAT(TEXT(K386,"##0"),"_",TEXT(L386,"##0")),lvl_5[#Headers],0)),"Нет")</f>
        <v>Нет</v>
      </c>
      <c r="H386" s="11" t="str">
        <f>IFERROR(INDEX(lvl_6[],MATCH(N386,lvl_6[ID],0),MATCH(_xlfn.CONCAT(K386,"_",L386,"_",M386),lvl_6[#Headers],0)),"Нет")</f>
        <v>Нет</v>
      </c>
      <c r="I386" s="12">
        <v>1</v>
      </c>
      <c r="J386" s="12">
        <v>2</v>
      </c>
      <c r="K386" s="12">
        <v>2</v>
      </c>
      <c r="L386" s="12">
        <v>2</v>
      </c>
      <c r="M386" s="12">
        <v>0</v>
      </c>
      <c r="N386" s="12">
        <v>0</v>
      </c>
      <c r="O386" s="12">
        <f>COUNTIF($P$2:P386,P386)</f>
        <v>383</v>
      </c>
      <c r="P386" s="12" t="str">
        <f t="shared" ref="P386:P449" si="19">_xlfn.CONCAT(I386,
J386,
K386,
IF(LEN(L386)=1,_xlfn.CONCAT(0,L386),L386),
IF(LEN(M386)=1,_xlfn.CONCAT(0,M386),M386),
IF(LEN(N386)=1,_xlfn.CONCAT(0,N386),N386))</f>
        <v>122020000</v>
      </c>
      <c r="Q386" s="12" t="str">
        <f t="shared" ref="Q386:Q449" si="20">_xlfn.CONCAT(I386,
J386,
K386,
IF(LEN(L386)=1,_xlfn.CONCAT(0,L386),L386),
IF(LEN(M386)=1,_xlfn.CONCAT(0,M386),M386),
IF(LEN(N386)=1,_xlfn.CONCAT(0,N386),N386),
IF(LEN(O386)=1,_xlfn.CONCAT("000",O386),IF(LEN(O386)=2,_xlfn.CONCAT("00",O386),IF(LEN(O386)=3,_xlfn.CONCAT(0,O386),O386))))</f>
        <v>1220200000383</v>
      </c>
      <c r="R386" s="20" t="s">
        <v>1207</v>
      </c>
      <c r="S386" s="20" t="s">
        <v>1208</v>
      </c>
      <c r="AB386" s="12" t="s">
        <v>899</v>
      </c>
      <c r="AY386" s="12" t="s">
        <v>916</v>
      </c>
      <c r="AZ386" s="12">
        <v>1</v>
      </c>
      <c r="BA386" s="12" t="s">
        <v>905</v>
      </c>
      <c r="BG386" s="21">
        <v>-1</v>
      </c>
      <c r="BJ386" s="12">
        <v>1</v>
      </c>
    </row>
    <row r="387" spans="1:62" ht="45" x14ac:dyDescent="0.25">
      <c r="A387" s="12">
        <v>1</v>
      </c>
      <c r="B387" s="11" t="str">
        <f t="shared" si="18"/>
        <v>Общий расчет. Ци Мень. Анализ Дворца. Комбинации. Нет. Нет</v>
      </c>
      <c r="C387" s="11" t="str">
        <f>IFERROR(VLOOKUP(I387,lvl_1[],2,FALSE),"Нет")</f>
        <v>Общий расчет</v>
      </c>
      <c r="D387" s="11" t="str">
        <f>IFERROR(VLOOKUP(Rule!J387,lvl_2[],2,FALSE),"Нет")</f>
        <v>Ци Мень</v>
      </c>
      <c r="E387" s="11" t="str">
        <f>IFERROR(VLOOKUP(Rule!K387,lvl_3[],2,FALSE),"Нет")</f>
        <v>Анализ Дворца</v>
      </c>
      <c r="F387" s="11" t="str">
        <f>IFERROR(INDEX(lvl_4[],MATCH(L387,lvl_4[ID],0),MATCH(TEXT(K387,"##0"),lvl_4[#Headers],0)),"Нет")</f>
        <v>Комбинации</v>
      </c>
      <c r="G387" s="11" t="str">
        <f>IFERROR(INDEX(lvl_5[],MATCH(M387,lvl_5[ID],0),MATCH(_xlfn.CONCAT(TEXT(K387,"##0"),"_",TEXT(L387,"##0")),lvl_5[#Headers],0)),"Нет")</f>
        <v>Нет</v>
      </c>
      <c r="H387" s="11" t="str">
        <f>IFERROR(INDEX(lvl_6[],MATCH(N387,lvl_6[ID],0),MATCH(_xlfn.CONCAT(K387,"_",L387,"_",M387),lvl_6[#Headers],0)),"Нет")</f>
        <v>Нет</v>
      </c>
      <c r="I387" s="12">
        <v>1</v>
      </c>
      <c r="J387" s="12">
        <v>2</v>
      </c>
      <c r="K387" s="12">
        <v>2</v>
      </c>
      <c r="L387" s="12">
        <v>2</v>
      </c>
      <c r="M387" s="12">
        <v>0</v>
      </c>
      <c r="N387" s="12">
        <v>0</v>
      </c>
      <c r="O387" s="12">
        <f>COUNTIF($P$2:P387,P387)</f>
        <v>384</v>
      </c>
      <c r="P387" s="12" t="str">
        <f t="shared" si="19"/>
        <v>122020000</v>
      </c>
      <c r="Q387" s="12" t="str">
        <f t="shared" si="20"/>
        <v>1220200000384</v>
      </c>
      <c r="R387" s="20" t="s">
        <v>1207</v>
      </c>
      <c r="S387" s="20" t="s">
        <v>1208</v>
      </c>
      <c r="AB387" s="12" t="s">
        <v>899</v>
      </c>
      <c r="AY387" s="12" t="s">
        <v>916</v>
      </c>
      <c r="AZ387" s="12">
        <v>1</v>
      </c>
      <c r="BA387" s="12" t="s">
        <v>907</v>
      </c>
      <c r="BG387" s="21">
        <v>-1</v>
      </c>
      <c r="BJ387" s="12">
        <v>1</v>
      </c>
    </row>
    <row r="388" spans="1:62" ht="45" x14ac:dyDescent="0.25">
      <c r="A388" s="12">
        <v>1</v>
      </c>
      <c r="B388" s="11" t="str">
        <f t="shared" si="18"/>
        <v>Общий расчет. Ци Мень. Анализ Дворца. Комбинации. Нет. Нет</v>
      </c>
      <c r="C388" s="11" t="str">
        <f>IFERROR(VLOOKUP(I388,lvl_1[],2,FALSE),"Нет")</f>
        <v>Общий расчет</v>
      </c>
      <c r="D388" s="11" t="str">
        <f>IFERROR(VLOOKUP(Rule!J388,lvl_2[],2,FALSE),"Нет")</f>
        <v>Ци Мень</v>
      </c>
      <c r="E388" s="11" t="str">
        <f>IFERROR(VLOOKUP(Rule!K388,lvl_3[],2,FALSE),"Нет")</f>
        <v>Анализ Дворца</v>
      </c>
      <c r="F388" s="11" t="str">
        <f>IFERROR(INDEX(lvl_4[],MATCH(L388,lvl_4[ID],0),MATCH(TEXT(K388,"##0"),lvl_4[#Headers],0)),"Нет")</f>
        <v>Комбинации</v>
      </c>
      <c r="G388" s="11" t="str">
        <f>IFERROR(INDEX(lvl_5[],MATCH(M388,lvl_5[ID],0),MATCH(_xlfn.CONCAT(TEXT(K388,"##0"),"_",TEXT(L388,"##0")),lvl_5[#Headers],0)),"Нет")</f>
        <v>Нет</v>
      </c>
      <c r="H388" s="11" t="str">
        <f>IFERROR(INDEX(lvl_6[],MATCH(N388,lvl_6[ID],0),MATCH(_xlfn.CONCAT(K388,"_",L388,"_",M388),lvl_6[#Headers],0)),"Нет")</f>
        <v>Нет</v>
      </c>
      <c r="I388" s="12">
        <v>1</v>
      </c>
      <c r="J388" s="12">
        <v>2</v>
      </c>
      <c r="K388" s="12">
        <v>2</v>
      </c>
      <c r="L388" s="12">
        <v>2</v>
      </c>
      <c r="M388" s="12">
        <v>0</v>
      </c>
      <c r="N388" s="12">
        <v>0</v>
      </c>
      <c r="O388" s="12">
        <f>COUNTIF($P$2:P388,P388)</f>
        <v>385</v>
      </c>
      <c r="P388" s="12" t="str">
        <f t="shared" si="19"/>
        <v>122020000</v>
      </c>
      <c r="Q388" s="12" t="str">
        <f t="shared" si="20"/>
        <v>1220200000385</v>
      </c>
      <c r="R388" s="20" t="s">
        <v>1207</v>
      </c>
      <c r="S388" s="20" t="s">
        <v>1208</v>
      </c>
      <c r="AB388" s="12" t="s">
        <v>899</v>
      </c>
      <c r="AY388" s="12" t="s">
        <v>916</v>
      </c>
      <c r="AZ388" s="12">
        <v>1</v>
      </c>
      <c r="BA388" s="12" t="s">
        <v>908</v>
      </c>
      <c r="BG388" s="21">
        <v>-1</v>
      </c>
      <c r="BJ388" s="12">
        <v>1</v>
      </c>
    </row>
    <row r="389" spans="1:62" ht="45" x14ac:dyDescent="0.25">
      <c r="A389" s="12">
        <v>1</v>
      </c>
      <c r="B389" s="11" t="str">
        <f t="shared" si="18"/>
        <v>Общий расчет. Ци Мень. Анализ Дворца. Комбинации. Нет. Нет</v>
      </c>
      <c r="C389" s="11" t="str">
        <f>IFERROR(VLOOKUP(I389,lvl_1[],2,FALSE),"Нет")</f>
        <v>Общий расчет</v>
      </c>
      <c r="D389" s="11" t="str">
        <f>IFERROR(VLOOKUP(Rule!J389,lvl_2[],2,FALSE),"Нет")</f>
        <v>Ци Мень</v>
      </c>
      <c r="E389" s="11" t="str">
        <f>IFERROR(VLOOKUP(Rule!K389,lvl_3[],2,FALSE),"Нет")</f>
        <v>Анализ Дворца</v>
      </c>
      <c r="F389" s="11" t="str">
        <f>IFERROR(INDEX(lvl_4[],MATCH(L389,lvl_4[ID],0),MATCH(TEXT(K389,"##0"),lvl_4[#Headers],0)),"Нет")</f>
        <v>Комбинации</v>
      </c>
      <c r="G389" s="11" t="str">
        <f>IFERROR(INDEX(lvl_5[],MATCH(M389,lvl_5[ID],0),MATCH(_xlfn.CONCAT(TEXT(K389,"##0"),"_",TEXT(L389,"##0")),lvl_5[#Headers],0)),"Нет")</f>
        <v>Нет</v>
      </c>
      <c r="H389" s="11" t="str">
        <f>IFERROR(INDEX(lvl_6[],MATCH(N389,lvl_6[ID],0),MATCH(_xlfn.CONCAT(K389,"_",L389,"_",M389),lvl_6[#Headers],0)),"Нет")</f>
        <v>Нет</v>
      </c>
      <c r="I389" s="12">
        <v>1</v>
      </c>
      <c r="J389" s="12">
        <v>2</v>
      </c>
      <c r="K389" s="12">
        <v>2</v>
      </c>
      <c r="L389" s="12">
        <v>2</v>
      </c>
      <c r="M389" s="12">
        <v>0</v>
      </c>
      <c r="N389" s="12">
        <v>0</v>
      </c>
      <c r="O389" s="12">
        <f>COUNTIF($P$2:P389,P389)</f>
        <v>386</v>
      </c>
      <c r="P389" s="12" t="str">
        <f t="shared" si="19"/>
        <v>122020000</v>
      </c>
      <c r="Q389" s="12" t="str">
        <f t="shared" si="20"/>
        <v>1220200000386</v>
      </c>
      <c r="R389" s="20" t="s">
        <v>1207</v>
      </c>
      <c r="S389" s="20" t="s">
        <v>1208</v>
      </c>
      <c r="AB389" s="12" t="s">
        <v>899</v>
      </c>
      <c r="AY389" s="12" t="s">
        <v>916</v>
      </c>
      <c r="AZ389" s="12">
        <v>1</v>
      </c>
      <c r="BA389" s="12" t="s">
        <v>910</v>
      </c>
      <c r="BG389" s="21">
        <v>-1</v>
      </c>
      <c r="BJ389" s="12">
        <v>1</v>
      </c>
    </row>
    <row r="390" spans="1:62" ht="45" x14ac:dyDescent="0.25">
      <c r="A390" s="12">
        <v>1</v>
      </c>
      <c r="B390" s="11" t="str">
        <f t="shared" si="18"/>
        <v>Общий расчет. Ци Мень. Анализ Дворца. Комбинации. Нет. Нет</v>
      </c>
      <c r="C390" s="11" t="str">
        <f>IFERROR(VLOOKUP(I390,lvl_1[],2,FALSE),"Нет")</f>
        <v>Общий расчет</v>
      </c>
      <c r="D390" s="11" t="str">
        <f>IFERROR(VLOOKUP(Rule!J390,lvl_2[],2,FALSE),"Нет")</f>
        <v>Ци Мень</v>
      </c>
      <c r="E390" s="11" t="str">
        <f>IFERROR(VLOOKUP(Rule!K390,lvl_3[],2,FALSE),"Нет")</f>
        <v>Анализ Дворца</v>
      </c>
      <c r="F390" s="11" t="str">
        <f>IFERROR(INDEX(lvl_4[],MATCH(L390,lvl_4[ID],0),MATCH(TEXT(K390,"##0"),lvl_4[#Headers],0)),"Нет")</f>
        <v>Комбинации</v>
      </c>
      <c r="G390" s="11" t="str">
        <f>IFERROR(INDEX(lvl_5[],MATCH(M390,lvl_5[ID],0),MATCH(_xlfn.CONCAT(TEXT(K390,"##0"),"_",TEXT(L390,"##0")),lvl_5[#Headers],0)),"Нет")</f>
        <v>Нет</v>
      </c>
      <c r="H390" s="11" t="str">
        <f>IFERROR(INDEX(lvl_6[],MATCH(N390,lvl_6[ID],0),MATCH(_xlfn.CONCAT(K390,"_",L390,"_",M390),lvl_6[#Headers],0)),"Нет")</f>
        <v>Нет</v>
      </c>
      <c r="I390" s="12">
        <v>1</v>
      </c>
      <c r="J390" s="12">
        <v>2</v>
      </c>
      <c r="K390" s="12">
        <v>2</v>
      </c>
      <c r="L390" s="12">
        <v>2</v>
      </c>
      <c r="M390" s="12">
        <v>0</v>
      </c>
      <c r="N390" s="12">
        <v>0</v>
      </c>
      <c r="O390" s="12">
        <f>COUNTIF($P$2:P390,P390)</f>
        <v>387</v>
      </c>
      <c r="P390" s="12" t="str">
        <f t="shared" si="19"/>
        <v>122020000</v>
      </c>
      <c r="Q390" s="12" t="str">
        <f t="shared" si="20"/>
        <v>1220200000387</v>
      </c>
      <c r="R390" s="20" t="s">
        <v>1207</v>
      </c>
      <c r="S390" s="20" t="s">
        <v>1208</v>
      </c>
      <c r="AB390" s="12" t="s">
        <v>899</v>
      </c>
      <c r="AY390" s="12" t="s">
        <v>916</v>
      </c>
      <c r="AZ390" s="12">
        <v>1</v>
      </c>
      <c r="BA390" s="12" t="s">
        <v>912</v>
      </c>
      <c r="BG390" s="21">
        <v>-1</v>
      </c>
      <c r="BJ390" s="12">
        <v>1</v>
      </c>
    </row>
    <row r="391" spans="1:62" ht="45" x14ac:dyDescent="0.25">
      <c r="A391" s="12">
        <v>1</v>
      </c>
      <c r="B391" s="11" t="str">
        <f t="shared" si="18"/>
        <v>Общий расчет. Ци Мень. Анализ Дворца. Комбинации. Нет. Нет</v>
      </c>
      <c r="C391" s="11" t="str">
        <f>IFERROR(VLOOKUP(I391,lvl_1[],2,FALSE),"Нет")</f>
        <v>Общий расчет</v>
      </c>
      <c r="D391" s="11" t="str">
        <f>IFERROR(VLOOKUP(Rule!J391,lvl_2[],2,FALSE),"Нет")</f>
        <v>Ци Мень</v>
      </c>
      <c r="E391" s="11" t="str">
        <f>IFERROR(VLOOKUP(Rule!K391,lvl_3[],2,FALSE),"Нет")</f>
        <v>Анализ Дворца</v>
      </c>
      <c r="F391" s="11" t="str">
        <f>IFERROR(INDEX(lvl_4[],MATCH(L391,lvl_4[ID],0),MATCH(TEXT(K391,"##0"),lvl_4[#Headers],0)),"Нет")</f>
        <v>Комбинации</v>
      </c>
      <c r="G391" s="11" t="str">
        <f>IFERROR(INDEX(lvl_5[],MATCH(M391,lvl_5[ID],0),MATCH(_xlfn.CONCAT(TEXT(K391,"##0"),"_",TEXT(L391,"##0")),lvl_5[#Headers],0)),"Нет")</f>
        <v>Нет</v>
      </c>
      <c r="H391" s="11" t="str">
        <f>IFERROR(INDEX(lvl_6[],MATCH(N391,lvl_6[ID],0),MATCH(_xlfn.CONCAT(K391,"_",L391,"_",M391),lvl_6[#Headers],0)),"Нет")</f>
        <v>Нет</v>
      </c>
      <c r="I391" s="12">
        <v>1</v>
      </c>
      <c r="J391" s="12">
        <v>2</v>
      </c>
      <c r="K391" s="12">
        <v>2</v>
      </c>
      <c r="L391" s="12">
        <v>2</v>
      </c>
      <c r="M391" s="12">
        <v>0</v>
      </c>
      <c r="N391" s="12">
        <v>0</v>
      </c>
      <c r="O391" s="12">
        <f>COUNTIF($P$2:P391,P391)</f>
        <v>388</v>
      </c>
      <c r="P391" s="12" t="str">
        <f t="shared" si="19"/>
        <v>122020000</v>
      </c>
      <c r="Q391" s="12" t="str">
        <f t="shared" si="20"/>
        <v>1220200000388</v>
      </c>
      <c r="R391" s="20" t="s">
        <v>1207</v>
      </c>
      <c r="S391" s="20" t="s">
        <v>1208</v>
      </c>
      <c r="AB391" s="12" t="s">
        <v>899</v>
      </c>
      <c r="AY391" s="12" t="s">
        <v>916</v>
      </c>
      <c r="AZ391" s="12">
        <v>1</v>
      </c>
      <c r="BA391" s="12" t="s">
        <v>914</v>
      </c>
      <c r="BG391" s="21">
        <v>-1</v>
      </c>
      <c r="BJ391" s="12">
        <v>1</v>
      </c>
    </row>
    <row r="392" spans="1:62" ht="45" x14ac:dyDescent="0.25">
      <c r="A392" s="12">
        <v>1</v>
      </c>
      <c r="B392" s="11" t="str">
        <f t="shared" si="18"/>
        <v>Общий расчет. Ци Мень. Анализ Дворца. Комбинации. Нет. Нет</v>
      </c>
      <c r="C392" s="11" t="str">
        <f>IFERROR(VLOOKUP(I392,lvl_1[],2,FALSE),"Нет")</f>
        <v>Общий расчет</v>
      </c>
      <c r="D392" s="11" t="str">
        <f>IFERROR(VLOOKUP(Rule!J392,lvl_2[],2,FALSE),"Нет")</f>
        <v>Ци Мень</v>
      </c>
      <c r="E392" s="11" t="str">
        <f>IFERROR(VLOOKUP(Rule!K392,lvl_3[],2,FALSE),"Нет")</f>
        <v>Анализ Дворца</v>
      </c>
      <c r="F392" s="11" t="str">
        <f>IFERROR(INDEX(lvl_4[],MATCH(L392,lvl_4[ID],0),MATCH(TEXT(K392,"##0"),lvl_4[#Headers],0)),"Нет")</f>
        <v>Комбинации</v>
      </c>
      <c r="G392" s="11" t="str">
        <f>IFERROR(INDEX(lvl_5[],MATCH(M392,lvl_5[ID],0),MATCH(_xlfn.CONCAT(TEXT(K392,"##0"),"_",TEXT(L392,"##0")),lvl_5[#Headers],0)),"Нет")</f>
        <v>Нет</v>
      </c>
      <c r="H392" s="11" t="str">
        <f>IFERROR(INDEX(lvl_6[],MATCH(N392,lvl_6[ID],0),MATCH(_xlfn.CONCAT(K392,"_",L392,"_",M392),lvl_6[#Headers],0)),"Нет")</f>
        <v>Нет</v>
      </c>
      <c r="I392" s="12">
        <v>1</v>
      </c>
      <c r="J392" s="12">
        <v>2</v>
      </c>
      <c r="K392" s="12">
        <v>2</v>
      </c>
      <c r="L392" s="12">
        <v>2</v>
      </c>
      <c r="M392" s="12">
        <v>0</v>
      </c>
      <c r="N392" s="12">
        <v>0</v>
      </c>
      <c r="O392" s="12">
        <f>COUNTIF($P$2:P392,P392)</f>
        <v>389</v>
      </c>
      <c r="P392" s="12" t="str">
        <f t="shared" si="19"/>
        <v>122020000</v>
      </c>
      <c r="Q392" s="12" t="str">
        <f t="shared" si="20"/>
        <v>1220200000389</v>
      </c>
      <c r="R392" s="20" t="s">
        <v>1207</v>
      </c>
      <c r="S392" s="20" t="s">
        <v>1208</v>
      </c>
      <c r="AB392" s="12" t="s">
        <v>899</v>
      </c>
      <c r="AY392" s="12" t="s">
        <v>916</v>
      </c>
      <c r="AZ392" s="12">
        <v>1</v>
      </c>
      <c r="BA392" s="12" t="s">
        <v>916</v>
      </c>
      <c r="BG392" s="21">
        <v>-1</v>
      </c>
      <c r="BJ392" s="12">
        <v>1</v>
      </c>
    </row>
    <row r="393" spans="1:62" ht="45" x14ac:dyDescent="0.25">
      <c r="A393" s="12">
        <v>1</v>
      </c>
      <c r="B393" s="11" t="str">
        <f t="shared" si="18"/>
        <v>Общий расчет. Ци Мень. Анализ Дворца. Комбинации. Нет. Нет</v>
      </c>
      <c r="C393" s="11" t="str">
        <f>IFERROR(VLOOKUP(I393,lvl_1[],2,FALSE),"Нет")</f>
        <v>Общий расчет</v>
      </c>
      <c r="D393" s="11" t="str">
        <f>IFERROR(VLOOKUP(Rule!J393,lvl_2[],2,FALSE),"Нет")</f>
        <v>Ци Мень</v>
      </c>
      <c r="E393" s="11" t="str">
        <f>IFERROR(VLOOKUP(Rule!K393,lvl_3[],2,FALSE),"Нет")</f>
        <v>Анализ Дворца</v>
      </c>
      <c r="F393" s="11" t="str">
        <f>IFERROR(INDEX(lvl_4[],MATCH(L393,lvl_4[ID],0),MATCH(TEXT(K393,"##0"),lvl_4[#Headers],0)),"Нет")</f>
        <v>Комбинации</v>
      </c>
      <c r="G393" s="11" t="str">
        <f>IFERROR(INDEX(lvl_5[],MATCH(M393,lvl_5[ID],0),MATCH(_xlfn.CONCAT(TEXT(K393,"##0"),"_",TEXT(L393,"##0")),lvl_5[#Headers],0)),"Нет")</f>
        <v>Нет</v>
      </c>
      <c r="H393" s="11" t="str">
        <f>IFERROR(INDEX(lvl_6[],MATCH(N393,lvl_6[ID],0),MATCH(_xlfn.CONCAT(K393,"_",L393,"_",M393),lvl_6[#Headers],0)),"Нет")</f>
        <v>Нет</v>
      </c>
      <c r="I393" s="12">
        <v>1</v>
      </c>
      <c r="J393" s="12">
        <v>2</v>
      </c>
      <c r="K393" s="12">
        <v>2</v>
      </c>
      <c r="L393" s="12">
        <v>2</v>
      </c>
      <c r="M393" s="12">
        <v>0</v>
      </c>
      <c r="N393" s="12">
        <v>0</v>
      </c>
      <c r="O393" s="12">
        <f>COUNTIF($P$2:P393,P393)</f>
        <v>390</v>
      </c>
      <c r="P393" s="12" t="str">
        <f t="shared" si="19"/>
        <v>122020000</v>
      </c>
      <c r="Q393" s="12" t="str">
        <f t="shared" si="20"/>
        <v>1220200000390</v>
      </c>
      <c r="R393" s="20" t="s">
        <v>1207</v>
      </c>
      <c r="S393" s="20" t="s">
        <v>1208</v>
      </c>
      <c r="AI393" s="12" t="s">
        <v>899</v>
      </c>
      <c r="AY393" s="12" t="s">
        <v>916</v>
      </c>
      <c r="AZ393" s="12">
        <v>1</v>
      </c>
      <c r="BA393" s="12" t="s">
        <v>901</v>
      </c>
      <c r="BG393" s="21">
        <v>-1</v>
      </c>
      <c r="BJ393" s="12">
        <v>1</v>
      </c>
    </row>
    <row r="394" spans="1:62" ht="45" x14ac:dyDescent="0.25">
      <c r="A394" s="12">
        <v>1</v>
      </c>
      <c r="B394" s="11" t="str">
        <f t="shared" si="18"/>
        <v>Общий расчет. Ци Мень. Анализ Дворца. Комбинации. Нет. Нет</v>
      </c>
      <c r="C394" s="11" t="str">
        <f>IFERROR(VLOOKUP(I394,lvl_1[],2,FALSE),"Нет")</f>
        <v>Общий расчет</v>
      </c>
      <c r="D394" s="11" t="str">
        <f>IFERROR(VLOOKUP(Rule!J394,lvl_2[],2,FALSE),"Нет")</f>
        <v>Ци Мень</v>
      </c>
      <c r="E394" s="11" t="str">
        <f>IFERROR(VLOOKUP(Rule!K394,lvl_3[],2,FALSE),"Нет")</f>
        <v>Анализ Дворца</v>
      </c>
      <c r="F394" s="11" t="str">
        <f>IFERROR(INDEX(lvl_4[],MATCH(L394,lvl_4[ID],0),MATCH(TEXT(K394,"##0"),lvl_4[#Headers],0)),"Нет")</f>
        <v>Комбинации</v>
      </c>
      <c r="G394" s="11" t="str">
        <f>IFERROR(INDEX(lvl_5[],MATCH(M394,lvl_5[ID],0),MATCH(_xlfn.CONCAT(TEXT(K394,"##0"),"_",TEXT(L394,"##0")),lvl_5[#Headers],0)),"Нет")</f>
        <v>Нет</v>
      </c>
      <c r="H394" s="11" t="str">
        <f>IFERROR(INDEX(lvl_6[],MATCH(N394,lvl_6[ID],0),MATCH(_xlfn.CONCAT(K394,"_",L394,"_",M394),lvl_6[#Headers],0)),"Нет")</f>
        <v>Нет</v>
      </c>
      <c r="I394" s="12">
        <v>1</v>
      </c>
      <c r="J394" s="12">
        <v>2</v>
      </c>
      <c r="K394" s="12">
        <v>2</v>
      </c>
      <c r="L394" s="12">
        <v>2</v>
      </c>
      <c r="M394" s="12">
        <v>0</v>
      </c>
      <c r="N394" s="12">
        <v>0</v>
      </c>
      <c r="O394" s="12">
        <f>COUNTIF($P$2:P394,P394)</f>
        <v>391</v>
      </c>
      <c r="P394" s="12" t="str">
        <f t="shared" si="19"/>
        <v>122020000</v>
      </c>
      <c r="Q394" s="12" t="str">
        <f t="shared" si="20"/>
        <v>1220200000391</v>
      </c>
      <c r="R394" s="20" t="s">
        <v>1207</v>
      </c>
      <c r="S394" s="20" t="s">
        <v>1208</v>
      </c>
      <c r="AI394" s="12" t="s">
        <v>899</v>
      </c>
      <c r="AY394" s="12" t="s">
        <v>916</v>
      </c>
      <c r="AZ394" s="12">
        <v>1</v>
      </c>
      <c r="BA394" s="12" t="s">
        <v>903</v>
      </c>
      <c r="BG394" s="21">
        <v>-1</v>
      </c>
      <c r="BJ394" s="12">
        <v>1</v>
      </c>
    </row>
    <row r="395" spans="1:62" ht="45" x14ac:dyDescent="0.25">
      <c r="A395" s="12">
        <v>1</v>
      </c>
      <c r="B395" s="11" t="str">
        <f t="shared" si="18"/>
        <v>Общий расчет. Ци Мень. Анализ Дворца. Комбинации. Нет. Нет</v>
      </c>
      <c r="C395" s="11" t="str">
        <f>IFERROR(VLOOKUP(I395,lvl_1[],2,FALSE),"Нет")</f>
        <v>Общий расчет</v>
      </c>
      <c r="D395" s="11" t="str">
        <f>IFERROR(VLOOKUP(Rule!J395,lvl_2[],2,FALSE),"Нет")</f>
        <v>Ци Мень</v>
      </c>
      <c r="E395" s="11" t="str">
        <f>IFERROR(VLOOKUP(Rule!K395,lvl_3[],2,FALSE),"Нет")</f>
        <v>Анализ Дворца</v>
      </c>
      <c r="F395" s="11" t="str">
        <f>IFERROR(INDEX(lvl_4[],MATCH(L395,lvl_4[ID],0),MATCH(TEXT(K395,"##0"),lvl_4[#Headers],0)),"Нет")</f>
        <v>Комбинации</v>
      </c>
      <c r="G395" s="11" t="str">
        <f>IFERROR(INDEX(lvl_5[],MATCH(M395,lvl_5[ID],0),MATCH(_xlfn.CONCAT(TEXT(K395,"##0"),"_",TEXT(L395,"##0")),lvl_5[#Headers],0)),"Нет")</f>
        <v>Нет</v>
      </c>
      <c r="H395" s="11" t="str">
        <f>IFERROR(INDEX(lvl_6[],MATCH(N395,lvl_6[ID],0),MATCH(_xlfn.CONCAT(K395,"_",L395,"_",M395),lvl_6[#Headers],0)),"Нет")</f>
        <v>Нет</v>
      </c>
      <c r="I395" s="12">
        <v>1</v>
      </c>
      <c r="J395" s="12">
        <v>2</v>
      </c>
      <c r="K395" s="12">
        <v>2</v>
      </c>
      <c r="L395" s="12">
        <v>2</v>
      </c>
      <c r="M395" s="12">
        <v>0</v>
      </c>
      <c r="N395" s="12">
        <v>0</v>
      </c>
      <c r="O395" s="12">
        <f>COUNTIF($P$2:P395,P395)</f>
        <v>392</v>
      </c>
      <c r="P395" s="12" t="str">
        <f t="shared" si="19"/>
        <v>122020000</v>
      </c>
      <c r="Q395" s="12" t="str">
        <f t="shared" si="20"/>
        <v>1220200000392</v>
      </c>
      <c r="R395" s="20" t="s">
        <v>1207</v>
      </c>
      <c r="S395" s="20" t="s">
        <v>1208</v>
      </c>
      <c r="AI395" s="12" t="s">
        <v>899</v>
      </c>
      <c r="AY395" s="12" t="s">
        <v>916</v>
      </c>
      <c r="AZ395" s="12">
        <v>1</v>
      </c>
      <c r="BA395" s="12" t="s">
        <v>905</v>
      </c>
      <c r="BG395" s="21">
        <v>-1</v>
      </c>
      <c r="BJ395" s="12">
        <v>1</v>
      </c>
    </row>
    <row r="396" spans="1:62" ht="45" x14ac:dyDescent="0.25">
      <c r="A396" s="12">
        <v>1</v>
      </c>
      <c r="B396" s="11" t="str">
        <f t="shared" si="18"/>
        <v>Общий расчет. Ци Мень. Анализ Дворца. Комбинации. Нет. Нет</v>
      </c>
      <c r="C396" s="11" t="str">
        <f>IFERROR(VLOOKUP(I396,lvl_1[],2,FALSE),"Нет")</f>
        <v>Общий расчет</v>
      </c>
      <c r="D396" s="11" t="str">
        <f>IFERROR(VLOOKUP(Rule!J396,lvl_2[],2,FALSE),"Нет")</f>
        <v>Ци Мень</v>
      </c>
      <c r="E396" s="11" t="str">
        <f>IFERROR(VLOOKUP(Rule!K396,lvl_3[],2,FALSE),"Нет")</f>
        <v>Анализ Дворца</v>
      </c>
      <c r="F396" s="11" t="str">
        <f>IFERROR(INDEX(lvl_4[],MATCH(L396,lvl_4[ID],0),MATCH(TEXT(K396,"##0"),lvl_4[#Headers],0)),"Нет")</f>
        <v>Комбинации</v>
      </c>
      <c r="G396" s="11" t="str">
        <f>IFERROR(INDEX(lvl_5[],MATCH(M396,lvl_5[ID],0),MATCH(_xlfn.CONCAT(TEXT(K396,"##0"),"_",TEXT(L396,"##0")),lvl_5[#Headers],0)),"Нет")</f>
        <v>Нет</v>
      </c>
      <c r="H396" s="11" t="str">
        <f>IFERROR(INDEX(lvl_6[],MATCH(N396,lvl_6[ID],0),MATCH(_xlfn.CONCAT(K396,"_",L396,"_",M396),lvl_6[#Headers],0)),"Нет")</f>
        <v>Нет</v>
      </c>
      <c r="I396" s="12">
        <v>1</v>
      </c>
      <c r="J396" s="12">
        <v>2</v>
      </c>
      <c r="K396" s="12">
        <v>2</v>
      </c>
      <c r="L396" s="12">
        <v>2</v>
      </c>
      <c r="M396" s="12">
        <v>0</v>
      </c>
      <c r="N396" s="12">
        <v>0</v>
      </c>
      <c r="O396" s="12">
        <f>COUNTIF($P$2:P396,P396)</f>
        <v>393</v>
      </c>
      <c r="P396" s="12" t="str">
        <f t="shared" si="19"/>
        <v>122020000</v>
      </c>
      <c r="Q396" s="12" t="str">
        <f t="shared" si="20"/>
        <v>1220200000393</v>
      </c>
      <c r="R396" s="20" t="s">
        <v>1207</v>
      </c>
      <c r="S396" s="20" t="s">
        <v>1208</v>
      </c>
      <c r="AI396" s="12" t="s">
        <v>899</v>
      </c>
      <c r="AY396" s="12" t="s">
        <v>916</v>
      </c>
      <c r="AZ396" s="12">
        <v>1</v>
      </c>
      <c r="BA396" s="12" t="s">
        <v>907</v>
      </c>
      <c r="BG396" s="21">
        <v>-1</v>
      </c>
      <c r="BJ396" s="12">
        <v>1</v>
      </c>
    </row>
    <row r="397" spans="1:62" ht="45" x14ac:dyDescent="0.25">
      <c r="A397" s="12">
        <v>1</v>
      </c>
      <c r="B397" s="11" t="str">
        <f t="shared" si="18"/>
        <v>Общий расчет. Ци Мень. Анализ Дворца. Комбинации. Нет. Нет</v>
      </c>
      <c r="C397" s="11" t="str">
        <f>IFERROR(VLOOKUP(I397,lvl_1[],2,FALSE),"Нет")</f>
        <v>Общий расчет</v>
      </c>
      <c r="D397" s="11" t="str">
        <f>IFERROR(VLOOKUP(Rule!J397,lvl_2[],2,FALSE),"Нет")</f>
        <v>Ци Мень</v>
      </c>
      <c r="E397" s="11" t="str">
        <f>IFERROR(VLOOKUP(Rule!K397,lvl_3[],2,FALSE),"Нет")</f>
        <v>Анализ Дворца</v>
      </c>
      <c r="F397" s="11" t="str">
        <f>IFERROR(INDEX(lvl_4[],MATCH(L397,lvl_4[ID],0),MATCH(TEXT(K397,"##0"),lvl_4[#Headers],0)),"Нет")</f>
        <v>Комбинации</v>
      </c>
      <c r="G397" s="11" t="str">
        <f>IFERROR(INDEX(lvl_5[],MATCH(M397,lvl_5[ID],0),MATCH(_xlfn.CONCAT(TEXT(K397,"##0"),"_",TEXT(L397,"##0")),lvl_5[#Headers],0)),"Нет")</f>
        <v>Нет</v>
      </c>
      <c r="H397" s="11" t="str">
        <f>IFERROR(INDEX(lvl_6[],MATCH(N397,lvl_6[ID],0),MATCH(_xlfn.CONCAT(K397,"_",L397,"_",M397),lvl_6[#Headers],0)),"Нет")</f>
        <v>Нет</v>
      </c>
      <c r="I397" s="12">
        <v>1</v>
      </c>
      <c r="J397" s="12">
        <v>2</v>
      </c>
      <c r="K397" s="12">
        <v>2</v>
      </c>
      <c r="L397" s="12">
        <v>2</v>
      </c>
      <c r="M397" s="12">
        <v>0</v>
      </c>
      <c r="N397" s="12">
        <v>0</v>
      </c>
      <c r="O397" s="12">
        <f>COUNTIF($P$2:P397,P397)</f>
        <v>394</v>
      </c>
      <c r="P397" s="12" t="str">
        <f t="shared" si="19"/>
        <v>122020000</v>
      </c>
      <c r="Q397" s="12" t="str">
        <f t="shared" si="20"/>
        <v>1220200000394</v>
      </c>
      <c r="R397" s="20" t="s">
        <v>1207</v>
      </c>
      <c r="S397" s="20" t="s">
        <v>1208</v>
      </c>
      <c r="AI397" s="12" t="s">
        <v>899</v>
      </c>
      <c r="AY397" s="12" t="s">
        <v>916</v>
      </c>
      <c r="AZ397" s="12">
        <v>1</v>
      </c>
      <c r="BA397" s="12" t="s">
        <v>908</v>
      </c>
      <c r="BG397" s="21">
        <v>-1</v>
      </c>
      <c r="BJ397" s="12">
        <v>1</v>
      </c>
    </row>
    <row r="398" spans="1:62" ht="45" x14ac:dyDescent="0.25">
      <c r="A398" s="12">
        <v>1</v>
      </c>
      <c r="B398" s="11" t="str">
        <f t="shared" si="18"/>
        <v>Общий расчет. Ци Мень. Анализ Дворца. Комбинации. Нет. Нет</v>
      </c>
      <c r="C398" s="11" t="str">
        <f>IFERROR(VLOOKUP(I398,lvl_1[],2,FALSE),"Нет")</f>
        <v>Общий расчет</v>
      </c>
      <c r="D398" s="11" t="str">
        <f>IFERROR(VLOOKUP(Rule!J398,lvl_2[],2,FALSE),"Нет")</f>
        <v>Ци Мень</v>
      </c>
      <c r="E398" s="11" t="str">
        <f>IFERROR(VLOOKUP(Rule!K398,lvl_3[],2,FALSE),"Нет")</f>
        <v>Анализ Дворца</v>
      </c>
      <c r="F398" s="11" t="str">
        <f>IFERROR(INDEX(lvl_4[],MATCH(L398,lvl_4[ID],0),MATCH(TEXT(K398,"##0"),lvl_4[#Headers],0)),"Нет")</f>
        <v>Комбинации</v>
      </c>
      <c r="G398" s="11" t="str">
        <f>IFERROR(INDEX(lvl_5[],MATCH(M398,lvl_5[ID],0),MATCH(_xlfn.CONCAT(TEXT(K398,"##0"),"_",TEXT(L398,"##0")),lvl_5[#Headers],0)),"Нет")</f>
        <v>Нет</v>
      </c>
      <c r="H398" s="11" t="str">
        <f>IFERROR(INDEX(lvl_6[],MATCH(N398,lvl_6[ID],0),MATCH(_xlfn.CONCAT(K398,"_",L398,"_",M398),lvl_6[#Headers],0)),"Нет")</f>
        <v>Нет</v>
      </c>
      <c r="I398" s="12">
        <v>1</v>
      </c>
      <c r="J398" s="12">
        <v>2</v>
      </c>
      <c r="K398" s="12">
        <v>2</v>
      </c>
      <c r="L398" s="12">
        <v>2</v>
      </c>
      <c r="M398" s="12">
        <v>0</v>
      </c>
      <c r="N398" s="12">
        <v>0</v>
      </c>
      <c r="O398" s="12">
        <f>COUNTIF($P$2:P398,P398)</f>
        <v>395</v>
      </c>
      <c r="P398" s="12" t="str">
        <f t="shared" si="19"/>
        <v>122020000</v>
      </c>
      <c r="Q398" s="12" t="str">
        <f t="shared" si="20"/>
        <v>1220200000395</v>
      </c>
      <c r="R398" s="20" t="s">
        <v>1207</v>
      </c>
      <c r="S398" s="20" t="s">
        <v>1208</v>
      </c>
      <c r="AI398" s="12" t="s">
        <v>899</v>
      </c>
      <c r="AY398" s="12" t="s">
        <v>916</v>
      </c>
      <c r="AZ398" s="12">
        <v>1</v>
      </c>
      <c r="BA398" s="12" t="s">
        <v>910</v>
      </c>
      <c r="BG398" s="21">
        <v>-1</v>
      </c>
      <c r="BJ398" s="12">
        <v>1</v>
      </c>
    </row>
    <row r="399" spans="1:62" ht="45" x14ac:dyDescent="0.25">
      <c r="A399" s="12">
        <v>1</v>
      </c>
      <c r="B399" s="11" t="str">
        <f t="shared" si="18"/>
        <v>Общий расчет. Ци Мень. Анализ Дворца. Комбинации. Нет. Нет</v>
      </c>
      <c r="C399" s="11" t="str">
        <f>IFERROR(VLOOKUP(I399,lvl_1[],2,FALSE),"Нет")</f>
        <v>Общий расчет</v>
      </c>
      <c r="D399" s="11" t="str">
        <f>IFERROR(VLOOKUP(Rule!J399,lvl_2[],2,FALSE),"Нет")</f>
        <v>Ци Мень</v>
      </c>
      <c r="E399" s="11" t="str">
        <f>IFERROR(VLOOKUP(Rule!K399,lvl_3[],2,FALSE),"Нет")</f>
        <v>Анализ Дворца</v>
      </c>
      <c r="F399" s="11" t="str">
        <f>IFERROR(INDEX(lvl_4[],MATCH(L399,lvl_4[ID],0),MATCH(TEXT(K399,"##0"),lvl_4[#Headers],0)),"Нет")</f>
        <v>Комбинации</v>
      </c>
      <c r="G399" s="11" t="str">
        <f>IFERROR(INDEX(lvl_5[],MATCH(M399,lvl_5[ID],0),MATCH(_xlfn.CONCAT(TEXT(K399,"##0"),"_",TEXT(L399,"##0")),lvl_5[#Headers],0)),"Нет")</f>
        <v>Нет</v>
      </c>
      <c r="H399" s="11" t="str">
        <f>IFERROR(INDEX(lvl_6[],MATCH(N399,lvl_6[ID],0),MATCH(_xlfn.CONCAT(K399,"_",L399,"_",M399),lvl_6[#Headers],0)),"Нет")</f>
        <v>Нет</v>
      </c>
      <c r="I399" s="12">
        <v>1</v>
      </c>
      <c r="J399" s="12">
        <v>2</v>
      </c>
      <c r="K399" s="12">
        <v>2</v>
      </c>
      <c r="L399" s="12">
        <v>2</v>
      </c>
      <c r="M399" s="12">
        <v>0</v>
      </c>
      <c r="N399" s="12">
        <v>0</v>
      </c>
      <c r="O399" s="12">
        <f>COUNTIF($P$2:P399,P399)</f>
        <v>396</v>
      </c>
      <c r="P399" s="12" t="str">
        <f t="shared" si="19"/>
        <v>122020000</v>
      </c>
      <c r="Q399" s="12" t="str">
        <f t="shared" si="20"/>
        <v>1220200000396</v>
      </c>
      <c r="R399" s="20" t="s">
        <v>1207</v>
      </c>
      <c r="S399" s="20" t="s">
        <v>1208</v>
      </c>
      <c r="AI399" s="12" t="s">
        <v>899</v>
      </c>
      <c r="AY399" s="12" t="s">
        <v>916</v>
      </c>
      <c r="AZ399" s="12">
        <v>1</v>
      </c>
      <c r="BA399" s="12" t="s">
        <v>912</v>
      </c>
      <c r="BG399" s="21">
        <v>-1</v>
      </c>
      <c r="BJ399" s="12">
        <v>1</v>
      </c>
    </row>
    <row r="400" spans="1:62" ht="45" x14ac:dyDescent="0.25">
      <c r="A400" s="12">
        <v>1</v>
      </c>
      <c r="B400" s="11" t="str">
        <f t="shared" si="18"/>
        <v>Общий расчет. Ци Мень. Анализ Дворца. Комбинации. Нет. Нет</v>
      </c>
      <c r="C400" s="11" t="str">
        <f>IFERROR(VLOOKUP(I400,lvl_1[],2,FALSE),"Нет")</f>
        <v>Общий расчет</v>
      </c>
      <c r="D400" s="11" t="str">
        <f>IFERROR(VLOOKUP(Rule!J400,lvl_2[],2,FALSE),"Нет")</f>
        <v>Ци Мень</v>
      </c>
      <c r="E400" s="11" t="str">
        <f>IFERROR(VLOOKUP(Rule!K400,lvl_3[],2,FALSE),"Нет")</f>
        <v>Анализ Дворца</v>
      </c>
      <c r="F400" s="11" t="str">
        <f>IFERROR(INDEX(lvl_4[],MATCH(L400,lvl_4[ID],0),MATCH(TEXT(K400,"##0"),lvl_4[#Headers],0)),"Нет")</f>
        <v>Комбинации</v>
      </c>
      <c r="G400" s="11" t="str">
        <f>IFERROR(INDEX(lvl_5[],MATCH(M400,lvl_5[ID],0),MATCH(_xlfn.CONCAT(TEXT(K400,"##0"),"_",TEXT(L400,"##0")),lvl_5[#Headers],0)),"Нет")</f>
        <v>Нет</v>
      </c>
      <c r="H400" s="11" t="str">
        <f>IFERROR(INDEX(lvl_6[],MATCH(N400,lvl_6[ID],0),MATCH(_xlfn.CONCAT(K400,"_",L400,"_",M400),lvl_6[#Headers],0)),"Нет")</f>
        <v>Нет</v>
      </c>
      <c r="I400" s="12">
        <v>1</v>
      </c>
      <c r="J400" s="12">
        <v>2</v>
      </c>
      <c r="K400" s="12">
        <v>2</v>
      </c>
      <c r="L400" s="12">
        <v>2</v>
      </c>
      <c r="M400" s="12">
        <v>0</v>
      </c>
      <c r="N400" s="12">
        <v>0</v>
      </c>
      <c r="O400" s="12">
        <f>COUNTIF($P$2:P400,P400)</f>
        <v>397</v>
      </c>
      <c r="P400" s="12" t="str">
        <f t="shared" si="19"/>
        <v>122020000</v>
      </c>
      <c r="Q400" s="12" t="str">
        <f t="shared" si="20"/>
        <v>1220200000397</v>
      </c>
      <c r="R400" s="20" t="s">
        <v>1207</v>
      </c>
      <c r="S400" s="20" t="s">
        <v>1208</v>
      </c>
      <c r="AI400" s="12" t="s">
        <v>899</v>
      </c>
      <c r="AY400" s="12" t="s">
        <v>916</v>
      </c>
      <c r="AZ400" s="12">
        <v>1</v>
      </c>
      <c r="BA400" s="12" t="s">
        <v>914</v>
      </c>
      <c r="BG400" s="21">
        <v>-1</v>
      </c>
      <c r="BJ400" s="12">
        <v>1</v>
      </c>
    </row>
    <row r="401" spans="1:62" ht="45" x14ac:dyDescent="0.25">
      <c r="A401" s="12">
        <v>1</v>
      </c>
      <c r="B401" s="11" t="str">
        <f t="shared" si="18"/>
        <v>Общий расчет. Ци Мень. Анализ Дворца. Комбинации. Нет. Нет</v>
      </c>
      <c r="C401" s="11" t="str">
        <f>IFERROR(VLOOKUP(I401,lvl_1[],2,FALSE),"Нет")</f>
        <v>Общий расчет</v>
      </c>
      <c r="D401" s="11" t="str">
        <f>IFERROR(VLOOKUP(Rule!J401,lvl_2[],2,FALSE),"Нет")</f>
        <v>Ци Мень</v>
      </c>
      <c r="E401" s="11" t="str">
        <f>IFERROR(VLOOKUP(Rule!K401,lvl_3[],2,FALSE),"Нет")</f>
        <v>Анализ Дворца</v>
      </c>
      <c r="F401" s="11" t="str">
        <f>IFERROR(INDEX(lvl_4[],MATCH(L401,lvl_4[ID],0),MATCH(TEXT(K401,"##0"),lvl_4[#Headers],0)),"Нет")</f>
        <v>Комбинации</v>
      </c>
      <c r="G401" s="11" t="str">
        <f>IFERROR(INDEX(lvl_5[],MATCH(M401,lvl_5[ID],0),MATCH(_xlfn.CONCAT(TEXT(K401,"##0"),"_",TEXT(L401,"##0")),lvl_5[#Headers],0)),"Нет")</f>
        <v>Нет</v>
      </c>
      <c r="H401" s="11" t="str">
        <f>IFERROR(INDEX(lvl_6[],MATCH(N401,lvl_6[ID],0),MATCH(_xlfn.CONCAT(K401,"_",L401,"_",M401),lvl_6[#Headers],0)),"Нет")</f>
        <v>Нет</v>
      </c>
      <c r="I401" s="12">
        <v>1</v>
      </c>
      <c r="J401" s="12">
        <v>2</v>
      </c>
      <c r="K401" s="12">
        <v>2</v>
      </c>
      <c r="L401" s="12">
        <v>2</v>
      </c>
      <c r="M401" s="12">
        <v>0</v>
      </c>
      <c r="N401" s="12">
        <v>0</v>
      </c>
      <c r="O401" s="12">
        <f>COUNTIF($P$2:P401,P401)</f>
        <v>398</v>
      </c>
      <c r="P401" s="12" t="str">
        <f t="shared" si="19"/>
        <v>122020000</v>
      </c>
      <c r="Q401" s="12" t="str">
        <f t="shared" si="20"/>
        <v>1220200000398</v>
      </c>
      <c r="R401" s="20" t="s">
        <v>1207</v>
      </c>
      <c r="S401" s="20" t="s">
        <v>1208</v>
      </c>
      <c r="AI401" s="12" t="s">
        <v>899</v>
      </c>
      <c r="AY401" s="12" t="s">
        <v>916</v>
      </c>
      <c r="AZ401" s="12">
        <v>1</v>
      </c>
      <c r="BA401" s="12" t="s">
        <v>916</v>
      </c>
      <c r="BG401" s="21">
        <v>-1</v>
      </c>
      <c r="BJ401" s="12">
        <v>1</v>
      </c>
    </row>
    <row r="402" spans="1:62" ht="45" x14ac:dyDescent="0.25">
      <c r="A402" s="12">
        <v>1</v>
      </c>
      <c r="B402" s="11" t="str">
        <f t="shared" si="18"/>
        <v>Общий расчет. Ци Мень. Анализ Дворца. Комбинации. Нет. Нет</v>
      </c>
      <c r="C402" s="11" t="str">
        <f>IFERROR(VLOOKUP(I402,lvl_1[],2,FALSE),"Нет")</f>
        <v>Общий расчет</v>
      </c>
      <c r="D402" s="11" t="str">
        <f>IFERROR(VLOOKUP(Rule!J402,lvl_2[],2,FALSE),"Нет")</f>
        <v>Ци Мень</v>
      </c>
      <c r="E402" s="11" t="str">
        <f>IFERROR(VLOOKUP(Rule!K402,lvl_3[],2,FALSE),"Нет")</f>
        <v>Анализ Дворца</v>
      </c>
      <c r="F402" s="11" t="str">
        <f>IFERROR(INDEX(lvl_4[],MATCH(L402,lvl_4[ID],0),MATCH(TEXT(K402,"##0"),lvl_4[#Headers],0)),"Нет")</f>
        <v>Комбинации</v>
      </c>
      <c r="G402" s="11" t="str">
        <f>IFERROR(INDEX(lvl_5[],MATCH(M402,lvl_5[ID],0),MATCH(_xlfn.CONCAT(TEXT(K402,"##0"),"_",TEXT(L402,"##0")),lvl_5[#Headers],0)),"Нет")</f>
        <v>Нет</v>
      </c>
      <c r="H402" s="11" t="str">
        <f>IFERROR(INDEX(lvl_6[],MATCH(N402,lvl_6[ID],0),MATCH(_xlfn.CONCAT(K402,"_",L402,"_",M402),lvl_6[#Headers],0)),"Нет")</f>
        <v>Нет</v>
      </c>
      <c r="I402" s="12">
        <v>1</v>
      </c>
      <c r="J402" s="12">
        <v>2</v>
      </c>
      <c r="K402" s="12">
        <v>2</v>
      </c>
      <c r="L402" s="12">
        <v>2</v>
      </c>
      <c r="M402" s="12">
        <v>0</v>
      </c>
      <c r="N402" s="12">
        <v>0</v>
      </c>
      <c r="O402" s="12">
        <f>COUNTIF($P$2:P402,P402)</f>
        <v>399</v>
      </c>
      <c r="P402" s="12" t="str">
        <f t="shared" si="19"/>
        <v>122020000</v>
      </c>
      <c r="Q402" s="12" t="str">
        <f t="shared" si="20"/>
        <v>1220200000399</v>
      </c>
      <c r="R402" s="20" t="s">
        <v>1207</v>
      </c>
      <c r="S402" s="20" t="s">
        <v>1208</v>
      </c>
      <c r="AP402" s="12" t="s">
        <v>899</v>
      </c>
      <c r="AY402" s="12" t="s">
        <v>916</v>
      </c>
      <c r="AZ402" s="12">
        <v>1</v>
      </c>
      <c r="BA402" s="12" t="s">
        <v>901</v>
      </c>
      <c r="BG402" s="21">
        <v>-1</v>
      </c>
      <c r="BJ402" s="12">
        <v>1</v>
      </c>
    </row>
    <row r="403" spans="1:62" ht="45" x14ac:dyDescent="0.25">
      <c r="A403" s="12">
        <v>1</v>
      </c>
      <c r="B403" s="11" t="str">
        <f t="shared" si="18"/>
        <v>Общий расчет. Ци Мень. Анализ Дворца. Комбинации. Нет. Нет</v>
      </c>
      <c r="C403" s="11" t="str">
        <f>IFERROR(VLOOKUP(I403,lvl_1[],2,FALSE),"Нет")</f>
        <v>Общий расчет</v>
      </c>
      <c r="D403" s="11" t="str">
        <f>IFERROR(VLOOKUP(Rule!J403,lvl_2[],2,FALSE),"Нет")</f>
        <v>Ци Мень</v>
      </c>
      <c r="E403" s="11" t="str">
        <f>IFERROR(VLOOKUP(Rule!K403,lvl_3[],2,FALSE),"Нет")</f>
        <v>Анализ Дворца</v>
      </c>
      <c r="F403" s="11" t="str">
        <f>IFERROR(INDEX(lvl_4[],MATCH(L403,lvl_4[ID],0),MATCH(TEXT(K403,"##0"),lvl_4[#Headers],0)),"Нет")</f>
        <v>Комбинации</v>
      </c>
      <c r="G403" s="11" t="str">
        <f>IFERROR(INDEX(lvl_5[],MATCH(M403,lvl_5[ID],0),MATCH(_xlfn.CONCAT(TEXT(K403,"##0"),"_",TEXT(L403,"##0")),lvl_5[#Headers],0)),"Нет")</f>
        <v>Нет</v>
      </c>
      <c r="H403" s="11" t="str">
        <f>IFERROR(INDEX(lvl_6[],MATCH(N403,lvl_6[ID],0),MATCH(_xlfn.CONCAT(K403,"_",L403,"_",M403),lvl_6[#Headers],0)),"Нет")</f>
        <v>Нет</v>
      </c>
      <c r="I403" s="12">
        <v>1</v>
      </c>
      <c r="J403" s="12">
        <v>2</v>
      </c>
      <c r="K403" s="12">
        <v>2</v>
      </c>
      <c r="L403" s="12">
        <v>2</v>
      </c>
      <c r="M403" s="12">
        <v>0</v>
      </c>
      <c r="N403" s="12">
        <v>0</v>
      </c>
      <c r="O403" s="12">
        <f>COUNTIF($P$2:P403,P403)</f>
        <v>400</v>
      </c>
      <c r="P403" s="12" t="str">
        <f t="shared" si="19"/>
        <v>122020000</v>
      </c>
      <c r="Q403" s="12" t="str">
        <f t="shared" si="20"/>
        <v>1220200000400</v>
      </c>
      <c r="R403" s="20" t="s">
        <v>1207</v>
      </c>
      <c r="S403" s="20" t="s">
        <v>1208</v>
      </c>
      <c r="AP403" s="12" t="s">
        <v>899</v>
      </c>
      <c r="AY403" s="12" t="s">
        <v>916</v>
      </c>
      <c r="AZ403" s="12">
        <v>1</v>
      </c>
      <c r="BA403" s="12" t="s">
        <v>903</v>
      </c>
      <c r="BG403" s="21">
        <v>-1</v>
      </c>
      <c r="BJ403" s="12">
        <v>1</v>
      </c>
    </row>
    <row r="404" spans="1:62" ht="45" x14ac:dyDescent="0.25">
      <c r="A404" s="12">
        <v>1</v>
      </c>
      <c r="B404" s="11" t="str">
        <f t="shared" si="18"/>
        <v>Общий расчет. Ци Мень. Анализ Дворца. Комбинации. Нет. Нет</v>
      </c>
      <c r="C404" s="11" t="str">
        <f>IFERROR(VLOOKUP(I404,lvl_1[],2,FALSE),"Нет")</f>
        <v>Общий расчет</v>
      </c>
      <c r="D404" s="11" t="str">
        <f>IFERROR(VLOOKUP(Rule!J404,lvl_2[],2,FALSE),"Нет")</f>
        <v>Ци Мень</v>
      </c>
      <c r="E404" s="11" t="str">
        <f>IFERROR(VLOOKUP(Rule!K404,lvl_3[],2,FALSE),"Нет")</f>
        <v>Анализ Дворца</v>
      </c>
      <c r="F404" s="11" t="str">
        <f>IFERROR(INDEX(lvl_4[],MATCH(L404,lvl_4[ID],0),MATCH(TEXT(K404,"##0"),lvl_4[#Headers],0)),"Нет")</f>
        <v>Комбинации</v>
      </c>
      <c r="G404" s="11" t="str">
        <f>IFERROR(INDEX(lvl_5[],MATCH(M404,lvl_5[ID],0),MATCH(_xlfn.CONCAT(TEXT(K404,"##0"),"_",TEXT(L404,"##0")),lvl_5[#Headers],0)),"Нет")</f>
        <v>Нет</v>
      </c>
      <c r="H404" s="11" t="str">
        <f>IFERROR(INDEX(lvl_6[],MATCH(N404,lvl_6[ID],0),MATCH(_xlfn.CONCAT(K404,"_",L404,"_",M404),lvl_6[#Headers],0)),"Нет")</f>
        <v>Нет</v>
      </c>
      <c r="I404" s="12">
        <v>1</v>
      </c>
      <c r="J404" s="12">
        <v>2</v>
      </c>
      <c r="K404" s="12">
        <v>2</v>
      </c>
      <c r="L404" s="12">
        <v>2</v>
      </c>
      <c r="M404" s="12">
        <v>0</v>
      </c>
      <c r="N404" s="12">
        <v>0</v>
      </c>
      <c r="O404" s="12">
        <f>COUNTIF($P$2:P404,P404)</f>
        <v>401</v>
      </c>
      <c r="P404" s="12" t="str">
        <f t="shared" si="19"/>
        <v>122020000</v>
      </c>
      <c r="Q404" s="12" t="str">
        <f t="shared" si="20"/>
        <v>1220200000401</v>
      </c>
      <c r="R404" s="20" t="s">
        <v>1207</v>
      </c>
      <c r="S404" s="20" t="s">
        <v>1208</v>
      </c>
      <c r="AP404" s="12" t="s">
        <v>899</v>
      </c>
      <c r="AY404" s="12" t="s">
        <v>916</v>
      </c>
      <c r="AZ404" s="12">
        <v>1</v>
      </c>
      <c r="BA404" s="12" t="s">
        <v>905</v>
      </c>
      <c r="BG404" s="21">
        <v>-1</v>
      </c>
      <c r="BJ404" s="12">
        <v>1</v>
      </c>
    </row>
    <row r="405" spans="1:62" ht="45" x14ac:dyDescent="0.25">
      <c r="A405" s="12">
        <v>1</v>
      </c>
      <c r="B405" s="11" t="str">
        <f t="shared" si="18"/>
        <v>Общий расчет. Ци Мень. Анализ Дворца. Комбинации. Нет. Нет</v>
      </c>
      <c r="C405" s="11" t="str">
        <f>IFERROR(VLOOKUP(I405,lvl_1[],2,FALSE),"Нет")</f>
        <v>Общий расчет</v>
      </c>
      <c r="D405" s="11" t="str">
        <f>IFERROR(VLOOKUP(Rule!J405,lvl_2[],2,FALSE),"Нет")</f>
        <v>Ци Мень</v>
      </c>
      <c r="E405" s="11" t="str">
        <f>IFERROR(VLOOKUP(Rule!K405,lvl_3[],2,FALSE),"Нет")</f>
        <v>Анализ Дворца</v>
      </c>
      <c r="F405" s="11" t="str">
        <f>IFERROR(INDEX(lvl_4[],MATCH(L405,lvl_4[ID],0),MATCH(TEXT(K405,"##0"),lvl_4[#Headers],0)),"Нет")</f>
        <v>Комбинации</v>
      </c>
      <c r="G405" s="11" t="str">
        <f>IFERROR(INDEX(lvl_5[],MATCH(M405,lvl_5[ID],0),MATCH(_xlfn.CONCAT(TEXT(K405,"##0"),"_",TEXT(L405,"##0")),lvl_5[#Headers],0)),"Нет")</f>
        <v>Нет</v>
      </c>
      <c r="H405" s="11" t="str">
        <f>IFERROR(INDEX(lvl_6[],MATCH(N405,lvl_6[ID],0),MATCH(_xlfn.CONCAT(K405,"_",L405,"_",M405),lvl_6[#Headers],0)),"Нет")</f>
        <v>Нет</v>
      </c>
      <c r="I405" s="12">
        <v>1</v>
      </c>
      <c r="J405" s="12">
        <v>2</v>
      </c>
      <c r="K405" s="12">
        <v>2</v>
      </c>
      <c r="L405" s="12">
        <v>2</v>
      </c>
      <c r="M405" s="12">
        <v>0</v>
      </c>
      <c r="N405" s="12">
        <v>0</v>
      </c>
      <c r="O405" s="12">
        <f>COUNTIF($P$2:P405,P405)</f>
        <v>402</v>
      </c>
      <c r="P405" s="12" t="str">
        <f t="shared" si="19"/>
        <v>122020000</v>
      </c>
      <c r="Q405" s="12" t="str">
        <f t="shared" si="20"/>
        <v>1220200000402</v>
      </c>
      <c r="R405" s="20" t="s">
        <v>1207</v>
      </c>
      <c r="S405" s="20" t="s">
        <v>1208</v>
      </c>
      <c r="AP405" s="12" t="s">
        <v>899</v>
      </c>
      <c r="AY405" s="12" t="s">
        <v>916</v>
      </c>
      <c r="AZ405" s="12">
        <v>1</v>
      </c>
      <c r="BA405" s="12" t="s">
        <v>907</v>
      </c>
      <c r="BG405" s="21">
        <v>-1</v>
      </c>
      <c r="BJ405" s="12">
        <v>1</v>
      </c>
    </row>
    <row r="406" spans="1:62" ht="45" x14ac:dyDescent="0.25">
      <c r="A406" s="12">
        <v>1</v>
      </c>
      <c r="B406" s="11" t="str">
        <f t="shared" si="18"/>
        <v>Общий расчет. Ци Мень. Анализ Дворца. Комбинации. Нет. Нет</v>
      </c>
      <c r="C406" s="11" t="str">
        <f>IFERROR(VLOOKUP(I406,lvl_1[],2,FALSE),"Нет")</f>
        <v>Общий расчет</v>
      </c>
      <c r="D406" s="11" t="str">
        <f>IFERROR(VLOOKUP(Rule!J406,lvl_2[],2,FALSE),"Нет")</f>
        <v>Ци Мень</v>
      </c>
      <c r="E406" s="11" t="str">
        <f>IFERROR(VLOOKUP(Rule!K406,lvl_3[],2,FALSE),"Нет")</f>
        <v>Анализ Дворца</v>
      </c>
      <c r="F406" s="11" t="str">
        <f>IFERROR(INDEX(lvl_4[],MATCH(L406,lvl_4[ID],0),MATCH(TEXT(K406,"##0"),lvl_4[#Headers],0)),"Нет")</f>
        <v>Комбинации</v>
      </c>
      <c r="G406" s="11" t="str">
        <f>IFERROR(INDEX(lvl_5[],MATCH(M406,lvl_5[ID],0),MATCH(_xlfn.CONCAT(TEXT(K406,"##0"),"_",TEXT(L406,"##0")),lvl_5[#Headers],0)),"Нет")</f>
        <v>Нет</v>
      </c>
      <c r="H406" s="11" t="str">
        <f>IFERROR(INDEX(lvl_6[],MATCH(N406,lvl_6[ID],0),MATCH(_xlfn.CONCAT(K406,"_",L406,"_",M406),lvl_6[#Headers],0)),"Нет")</f>
        <v>Нет</v>
      </c>
      <c r="I406" s="12">
        <v>1</v>
      </c>
      <c r="J406" s="12">
        <v>2</v>
      </c>
      <c r="K406" s="12">
        <v>2</v>
      </c>
      <c r="L406" s="12">
        <v>2</v>
      </c>
      <c r="M406" s="12">
        <v>0</v>
      </c>
      <c r="N406" s="12">
        <v>0</v>
      </c>
      <c r="O406" s="12">
        <f>COUNTIF($P$2:P406,P406)</f>
        <v>403</v>
      </c>
      <c r="P406" s="12" t="str">
        <f t="shared" si="19"/>
        <v>122020000</v>
      </c>
      <c r="Q406" s="12" t="str">
        <f t="shared" si="20"/>
        <v>1220200000403</v>
      </c>
      <c r="R406" s="20" t="s">
        <v>1207</v>
      </c>
      <c r="S406" s="20" t="s">
        <v>1208</v>
      </c>
      <c r="AP406" s="12" t="s">
        <v>899</v>
      </c>
      <c r="AY406" s="12" t="s">
        <v>916</v>
      </c>
      <c r="AZ406" s="12">
        <v>1</v>
      </c>
      <c r="BA406" s="12" t="s">
        <v>908</v>
      </c>
      <c r="BG406" s="21">
        <v>-1</v>
      </c>
      <c r="BJ406" s="12">
        <v>1</v>
      </c>
    </row>
    <row r="407" spans="1:62" ht="45" x14ac:dyDescent="0.25">
      <c r="A407" s="12">
        <v>1</v>
      </c>
      <c r="B407" s="11" t="str">
        <f t="shared" si="18"/>
        <v>Общий расчет. Ци Мень. Анализ Дворца. Комбинации. Нет. Нет</v>
      </c>
      <c r="C407" s="11" t="str">
        <f>IFERROR(VLOOKUP(I407,lvl_1[],2,FALSE),"Нет")</f>
        <v>Общий расчет</v>
      </c>
      <c r="D407" s="11" t="str">
        <f>IFERROR(VLOOKUP(Rule!J407,lvl_2[],2,FALSE),"Нет")</f>
        <v>Ци Мень</v>
      </c>
      <c r="E407" s="11" t="str">
        <f>IFERROR(VLOOKUP(Rule!K407,lvl_3[],2,FALSE),"Нет")</f>
        <v>Анализ Дворца</v>
      </c>
      <c r="F407" s="11" t="str">
        <f>IFERROR(INDEX(lvl_4[],MATCH(L407,lvl_4[ID],0),MATCH(TEXT(K407,"##0"),lvl_4[#Headers],0)),"Нет")</f>
        <v>Комбинации</v>
      </c>
      <c r="G407" s="11" t="str">
        <f>IFERROR(INDEX(lvl_5[],MATCH(M407,lvl_5[ID],0),MATCH(_xlfn.CONCAT(TEXT(K407,"##0"),"_",TEXT(L407,"##0")),lvl_5[#Headers],0)),"Нет")</f>
        <v>Нет</v>
      </c>
      <c r="H407" s="11" t="str">
        <f>IFERROR(INDEX(lvl_6[],MATCH(N407,lvl_6[ID],0),MATCH(_xlfn.CONCAT(K407,"_",L407,"_",M407),lvl_6[#Headers],0)),"Нет")</f>
        <v>Нет</v>
      </c>
      <c r="I407" s="12">
        <v>1</v>
      </c>
      <c r="J407" s="12">
        <v>2</v>
      </c>
      <c r="K407" s="12">
        <v>2</v>
      </c>
      <c r="L407" s="12">
        <v>2</v>
      </c>
      <c r="M407" s="12">
        <v>0</v>
      </c>
      <c r="N407" s="12">
        <v>0</v>
      </c>
      <c r="O407" s="12">
        <f>COUNTIF($P$2:P407,P407)</f>
        <v>404</v>
      </c>
      <c r="P407" s="12" t="str">
        <f t="shared" si="19"/>
        <v>122020000</v>
      </c>
      <c r="Q407" s="12" t="str">
        <f t="shared" si="20"/>
        <v>1220200000404</v>
      </c>
      <c r="R407" s="20" t="s">
        <v>1207</v>
      </c>
      <c r="S407" s="20" t="s">
        <v>1208</v>
      </c>
      <c r="AP407" s="12" t="s">
        <v>899</v>
      </c>
      <c r="AY407" s="12" t="s">
        <v>916</v>
      </c>
      <c r="AZ407" s="12">
        <v>1</v>
      </c>
      <c r="BA407" s="12" t="s">
        <v>910</v>
      </c>
      <c r="BG407" s="21">
        <v>-1</v>
      </c>
      <c r="BJ407" s="12">
        <v>1</v>
      </c>
    </row>
    <row r="408" spans="1:62" ht="45" x14ac:dyDescent="0.25">
      <c r="A408" s="12">
        <v>1</v>
      </c>
      <c r="B408" s="11" t="str">
        <f t="shared" si="18"/>
        <v>Общий расчет. Ци Мень. Анализ Дворца. Комбинации. Нет. Нет</v>
      </c>
      <c r="C408" s="11" t="str">
        <f>IFERROR(VLOOKUP(I408,lvl_1[],2,FALSE),"Нет")</f>
        <v>Общий расчет</v>
      </c>
      <c r="D408" s="11" t="str">
        <f>IFERROR(VLOOKUP(Rule!J408,lvl_2[],2,FALSE),"Нет")</f>
        <v>Ци Мень</v>
      </c>
      <c r="E408" s="11" t="str">
        <f>IFERROR(VLOOKUP(Rule!K408,lvl_3[],2,FALSE),"Нет")</f>
        <v>Анализ Дворца</v>
      </c>
      <c r="F408" s="11" t="str">
        <f>IFERROR(INDEX(lvl_4[],MATCH(L408,lvl_4[ID],0),MATCH(TEXT(K408,"##0"),lvl_4[#Headers],0)),"Нет")</f>
        <v>Комбинации</v>
      </c>
      <c r="G408" s="11" t="str">
        <f>IFERROR(INDEX(lvl_5[],MATCH(M408,lvl_5[ID],0),MATCH(_xlfn.CONCAT(TEXT(K408,"##0"),"_",TEXT(L408,"##0")),lvl_5[#Headers],0)),"Нет")</f>
        <v>Нет</v>
      </c>
      <c r="H408" s="11" t="str">
        <f>IFERROR(INDEX(lvl_6[],MATCH(N408,lvl_6[ID],0),MATCH(_xlfn.CONCAT(K408,"_",L408,"_",M408),lvl_6[#Headers],0)),"Нет")</f>
        <v>Нет</v>
      </c>
      <c r="I408" s="12">
        <v>1</v>
      </c>
      <c r="J408" s="12">
        <v>2</v>
      </c>
      <c r="K408" s="12">
        <v>2</v>
      </c>
      <c r="L408" s="12">
        <v>2</v>
      </c>
      <c r="M408" s="12">
        <v>0</v>
      </c>
      <c r="N408" s="12">
        <v>0</v>
      </c>
      <c r="O408" s="12">
        <f>COUNTIF($P$2:P408,P408)</f>
        <v>405</v>
      </c>
      <c r="P408" s="12" t="str">
        <f t="shared" si="19"/>
        <v>122020000</v>
      </c>
      <c r="Q408" s="12" t="str">
        <f t="shared" si="20"/>
        <v>1220200000405</v>
      </c>
      <c r="R408" s="20" t="s">
        <v>1207</v>
      </c>
      <c r="S408" s="20" t="s">
        <v>1208</v>
      </c>
      <c r="AP408" s="12" t="s">
        <v>899</v>
      </c>
      <c r="AY408" s="12" t="s">
        <v>916</v>
      </c>
      <c r="AZ408" s="12">
        <v>1</v>
      </c>
      <c r="BA408" s="12" t="s">
        <v>912</v>
      </c>
      <c r="BG408" s="21">
        <v>-1</v>
      </c>
      <c r="BJ408" s="12">
        <v>1</v>
      </c>
    </row>
    <row r="409" spans="1:62" ht="45" x14ac:dyDescent="0.25">
      <c r="A409" s="12">
        <v>1</v>
      </c>
      <c r="B409" s="11" t="str">
        <f t="shared" si="18"/>
        <v>Общий расчет. Ци Мень. Анализ Дворца. Комбинации. Нет. Нет</v>
      </c>
      <c r="C409" s="11" t="str">
        <f>IFERROR(VLOOKUP(I409,lvl_1[],2,FALSE),"Нет")</f>
        <v>Общий расчет</v>
      </c>
      <c r="D409" s="11" t="str">
        <f>IFERROR(VLOOKUP(Rule!J409,lvl_2[],2,FALSE),"Нет")</f>
        <v>Ци Мень</v>
      </c>
      <c r="E409" s="11" t="str">
        <f>IFERROR(VLOOKUP(Rule!K409,lvl_3[],2,FALSE),"Нет")</f>
        <v>Анализ Дворца</v>
      </c>
      <c r="F409" s="11" t="str">
        <f>IFERROR(INDEX(lvl_4[],MATCH(L409,lvl_4[ID],0),MATCH(TEXT(K409,"##0"),lvl_4[#Headers],0)),"Нет")</f>
        <v>Комбинации</v>
      </c>
      <c r="G409" s="11" t="str">
        <f>IFERROR(INDEX(lvl_5[],MATCH(M409,lvl_5[ID],0),MATCH(_xlfn.CONCAT(TEXT(K409,"##0"),"_",TEXT(L409,"##0")),lvl_5[#Headers],0)),"Нет")</f>
        <v>Нет</v>
      </c>
      <c r="H409" s="11" t="str">
        <f>IFERROR(INDEX(lvl_6[],MATCH(N409,lvl_6[ID],0),MATCH(_xlfn.CONCAT(K409,"_",L409,"_",M409),lvl_6[#Headers],0)),"Нет")</f>
        <v>Нет</v>
      </c>
      <c r="I409" s="12">
        <v>1</v>
      </c>
      <c r="J409" s="12">
        <v>2</v>
      </c>
      <c r="K409" s="12">
        <v>2</v>
      </c>
      <c r="L409" s="12">
        <v>2</v>
      </c>
      <c r="M409" s="12">
        <v>0</v>
      </c>
      <c r="N409" s="12">
        <v>0</v>
      </c>
      <c r="O409" s="12">
        <f>COUNTIF($P$2:P409,P409)</f>
        <v>406</v>
      </c>
      <c r="P409" s="12" t="str">
        <f t="shared" si="19"/>
        <v>122020000</v>
      </c>
      <c r="Q409" s="12" t="str">
        <f t="shared" si="20"/>
        <v>1220200000406</v>
      </c>
      <c r="R409" s="20" t="s">
        <v>1207</v>
      </c>
      <c r="S409" s="20" t="s">
        <v>1208</v>
      </c>
      <c r="AP409" s="12" t="s">
        <v>899</v>
      </c>
      <c r="AY409" s="12" t="s">
        <v>916</v>
      </c>
      <c r="AZ409" s="12">
        <v>1</v>
      </c>
      <c r="BA409" s="12" t="s">
        <v>914</v>
      </c>
      <c r="BG409" s="21">
        <v>-1</v>
      </c>
      <c r="BJ409" s="12">
        <v>1</v>
      </c>
    </row>
    <row r="410" spans="1:62" ht="45" x14ac:dyDescent="0.25">
      <c r="A410" s="12">
        <v>1</v>
      </c>
      <c r="B410" s="11" t="str">
        <f t="shared" si="18"/>
        <v>Общий расчет. Ци Мень. Анализ Дворца. Комбинации. Нет. Нет</v>
      </c>
      <c r="C410" s="11" t="str">
        <f>IFERROR(VLOOKUP(I410,lvl_1[],2,FALSE),"Нет")</f>
        <v>Общий расчет</v>
      </c>
      <c r="D410" s="11" t="str">
        <f>IFERROR(VLOOKUP(Rule!J410,lvl_2[],2,FALSE),"Нет")</f>
        <v>Ци Мень</v>
      </c>
      <c r="E410" s="11" t="str">
        <f>IFERROR(VLOOKUP(Rule!K410,lvl_3[],2,FALSE),"Нет")</f>
        <v>Анализ Дворца</v>
      </c>
      <c r="F410" s="11" t="str">
        <f>IFERROR(INDEX(lvl_4[],MATCH(L410,lvl_4[ID],0),MATCH(TEXT(K410,"##0"),lvl_4[#Headers],0)),"Нет")</f>
        <v>Комбинации</v>
      </c>
      <c r="G410" s="11" t="str">
        <f>IFERROR(INDEX(lvl_5[],MATCH(M410,lvl_5[ID],0),MATCH(_xlfn.CONCAT(TEXT(K410,"##0"),"_",TEXT(L410,"##0")),lvl_5[#Headers],0)),"Нет")</f>
        <v>Нет</v>
      </c>
      <c r="H410" s="11" t="str">
        <f>IFERROR(INDEX(lvl_6[],MATCH(N410,lvl_6[ID],0),MATCH(_xlfn.CONCAT(K410,"_",L410,"_",M410),lvl_6[#Headers],0)),"Нет")</f>
        <v>Нет</v>
      </c>
      <c r="I410" s="12">
        <v>1</v>
      </c>
      <c r="J410" s="12">
        <v>2</v>
      </c>
      <c r="K410" s="12">
        <v>2</v>
      </c>
      <c r="L410" s="12">
        <v>2</v>
      </c>
      <c r="M410" s="12">
        <v>0</v>
      </c>
      <c r="N410" s="12">
        <v>0</v>
      </c>
      <c r="O410" s="12">
        <f>COUNTIF($P$2:P410,P410)</f>
        <v>407</v>
      </c>
      <c r="P410" s="12" t="str">
        <f t="shared" si="19"/>
        <v>122020000</v>
      </c>
      <c r="Q410" s="12" t="str">
        <f t="shared" si="20"/>
        <v>1220200000407</v>
      </c>
      <c r="R410" s="20" t="s">
        <v>1207</v>
      </c>
      <c r="S410" s="20" t="s">
        <v>1208</v>
      </c>
      <c r="AP410" s="12" t="s">
        <v>899</v>
      </c>
      <c r="AY410" s="12" t="s">
        <v>916</v>
      </c>
      <c r="AZ410" s="12">
        <v>1</v>
      </c>
      <c r="BA410" s="12" t="s">
        <v>916</v>
      </c>
      <c r="BG410" s="21">
        <v>-1</v>
      </c>
      <c r="BJ410" s="12">
        <v>1</v>
      </c>
    </row>
    <row r="411" spans="1:62" ht="45" x14ac:dyDescent="0.25">
      <c r="A411" s="12">
        <v>1</v>
      </c>
      <c r="B411" s="11" t="str">
        <f t="shared" si="18"/>
        <v>Общий расчет. Ци Мень. Анализ Дворца. Комбинации. Нет. Нет</v>
      </c>
      <c r="C411" s="11" t="str">
        <f>IFERROR(VLOOKUP(I411,lvl_1[],2,FALSE),"Нет")</f>
        <v>Общий расчет</v>
      </c>
      <c r="D411" s="11" t="str">
        <f>IFERROR(VLOOKUP(Rule!J411,lvl_2[],2,FALSE),"Нет")</f>
        <v>Ци Мень</v>
      </c>
      <c r="E411" s="11" t="str">
        <f>IFERROR(VLOOKUP(Rule!K411,lvl_3[],2,FALSE),"Нет")</f>
        <v>Анализ Дворца</v>
      </c>
      <c r="F411" s="11" t="str">
        <f>IFERROR(INDEX(lvl_4[],MATCH(L411,lvl_4[ID],0),MATCH(TEXT(K411,"##0"),lvl_4[#Headers],0)),"Нет")</f>
        <v>Комбинации</v>
      </c>
      <c r="G411" s="11" t="str">
        <f>IFERROR(INDEX(lvl_5[],MATCH(M411,lvl_5[ID],0),MATCH(_xlfn.CONCAT(TEXT(K411,"##0"),"_",TEXT(L411,"##0")),lvl_5[#Headers],0)),"Нет")</f>
        <v>Нет</v>
      </c>
      <c r="H411" s="11" t="str">
        <f>IFERROR(INDEX(lvl_6[],MATCH(N411,lvl_6[ID],0),MATCH(_xlfn.CONCAT(K411,"_",L411,"_",M411),lvl_6[#Headers],0)),"Нет")</f>
        <v>Нет</v>
      </c>
      <c r="I411" s="12">
        <v>1</v>
      </c>
      <c r="J411" s="12">
        <v>2</v>
      </c>
      <c r="K411" s="12">
        <v>2</v>
      </c>
      <c r="L411" s="12">
        <v>2</v>
      </c>
      <c r="M411" s="12">
        <v>0</v>
      </c>
      <c r="N411" s="12">
        <v>0</v>
      </c>
      <c r="O411" s="12">
        <f>COUNTIF($P$2:P411,P411)</f>
        <v>408</v>
      </c>
      <c r="P411" s="12" t="str">
        <f t="shared" si="19"/>
        <v>122020000</v>
      </c>
      <c r="Q411" s="12" t="str">
        <f t="shared" si="20"/>
        <v>1220200000408</v>
      </c>
      <c r="R411" s="20" t="s">
        <v>1207</v>
      </c>
      <c r="S411" s="20" t="s">
        <v>1208</v>
      </c>
      <c r="AI411" s="12" t="s">
        <v>901</v>
      </c>
      <c r="AY411" s="12" t="s">
        <v>916</v>
      </c>
      <c r="BA411" s="12" t="s">
        <v>901</v>
      </c>
      <c r="BG411" s="21">
        <v>-1</v>
      </c>
      <c r="BJ411" s="12">
        <v>1</v>
      </c>
    </row>
    <row r="412" spans="1:62" ht="105" x14ac:dyDescent="0.25">
      <c r="A412" s="12">
        <v>1</v>
      </c>
      <c r="B412" s="11" t="str">
        <f t="shared" si="18"/>
        <v>Общий расчет. Ци Мень. Анализ Дворца. Комбинации. Нет. Нет</v>
      </c>
      <c r="C412" s="11" t="str">
        <f>IFERROR(VLOOKUP(I412,lvl_1[],2,FALSE),"Нет")</f>
        <v>Общий расчет</v>
      </c>
      <c r="D412" s="11" t="str">
        <f>IFERROR(VLOOKUP(Rule!J412,lvl_2[],2,FALSE),"Нет")</f>
        <v>Ци Мень</v>
      </c>
      <c r="E412" s="11" t="str">
        <f>IFERROR(VLOOKUP(Rule!K412,lvl_3[],2,FALSE),"Нет")</f>
        <v>Анализ Дворца</v>
      </c>
      <c r="F412" s="11" t="str">
        <f>IFERROR(INDEX(lvl_4[],MATCH(L412,lvl_4[ID],0),MATCH(TEXT(K412,"##0"),lvl_4[#Headers],0)),"Нет")</f>
        <v>Комбинации</v>
      </c>
      <c r="G412" s="11" t="str">
        <f>IFERROR(INDEX(lvl_5[],MATCH(M412,lvl_5[ID],0),MATCH(_xlfn.CONCAT(TEXT(K412,"##0"),"_",TEXT(L412,"##0")),lvl_5[#Headers],0)),"Нет")</f>
        <v>Нет</v>
      </c>
      <c r="H412" s="11" t="str">
        <f>IFERROR(INDEX(lvl_6[],MATCH(N412,lvl_6[ID],0),MATCH(_xlfn.CONCAT(K412,"_",L412,"_",M412),lvl_6[#Headers],0)),"Нет")</f>
        <v>Нет</v>
      </c>
      <c r="I412" s="12">
        <v>1</v>
      </c>
      <c r="J412" s="12">
        <v>2</v>
      </c>
      <c r="K412" s="12">
        <v>2</v>
      </c>
      <c r="L412" s="12">
        <v>2</v>
      </c>
      <c r="M412" s="12">
        <v>0</v>
      </c>
      <c r="N412" s="12">
        <v>0</v>
      </c>
      <c r="O412" s="12">
        <f>COUNTIF($P$2:P412,P412)</f>
        <v>409</v>
      </c>
      <c r="P412" s="12" t="str">
        <f t="shared" si="19"/>
        <v>122020000</v>
      </c>
      <c r="Q412" s="12" t="str">
        <f t="shared" si="20"/>
        <v>1220200000409</v>
      </c>
      <c r="R412" s="20" t="s">
        <v>1116</v>
      </c>
      <c r="S412" s="20" t="s">
        <v>1117</v>
      </c>
      <c r="AW412" s="12">
        <v>9</v>
      </c>
      <c r="AY412" s="12" t="s">
        <v>903</v>
      </c>
      <c r="BA412" s="12" t="s">
        <v>907</v>
      </c>
      <c r="BG412" s="21" t="s">
        <v>1109</v>
      </c>
      <c r="BJ412" s="12">
        <v>1</v>
      </c>
    </row>
    <row r="413" spans="1:62" ht="105" x14ac:dyDescent="0.25">
      <c r="A413" s="12">
        <v>1</v>
      </c>
      <c r="B413" s="11" t="str">
        <f t="shared" si="18"/>
        <v>Общий расчет. Ци Мень. Анализ Дворца. Комбинации. Нет. Нет</v>
      </c>
      <c r="C413" s="11" t="str">
        <f>IFERROR(VLOOKUP(I413,lvl_1[],2,FALSE),"Нет")</f>
        <v>Общий расчет</v>
      </c>
      <c r="D413" s="11" t="str">
        <f>IFERROR(VLOOKUP(Rule!J413,lvl_2[],2,FALSE),"Нет")</f>
        <v>Ци Мень</v>
      </c>
      <c r="E413" s="11" t="str">
        <f>IFERROR(VLOOKUP(Rule!K413,lvl_3[],2,FALSE),"Нет")</f>
        <v>Анализ Дворца</v>
      </c>
      <c r="F413" s="11" t="str">
        <f>IFERROR(INDEX(lvl_4[],MATCH(L413,lvl_4[ID],0),MATCH(TEXT(K413,"##0"),lvl_4[#Headers],0)),"Нет")</f>
        <v>Комбинации</v>
      </c>
      <c r="G413" s="11" t="str">
        <f>IFERROR(INDEX(lvl_5[],MATCH(M413,lvl_5[ID],0),MATCH(_xlfn.CONCAT(TEXT(K413,"##0"),"_",TEXT(L413,"##0")),lvl_5[#Headers],0)),"Нет")</f>
        <v>Нет</v>
      </c>
      <c r="H413" s="11" t="str">
        <f>IFERROR(INDEX(lvl_6[],MATCH(N413,lvl_6[ID],0),MATCH(_xlfn.CONCAT(K413,"_",L413,"_",M413),lvl_6[#Headers],0)),"Нет")</f>
        <v>Нет</v>
      </c>
      <c r="I413" s="12">
        <v>1</v>
      </c>
      <c r="J413" s="12">
        <v>2</v>
      </c>
      <c r="K413" s="12">
        <v>2</v>
      </c>
      <c r="L413" s="12">
        <v>2</v>
      </c>
      <c r="M413" s="12">
        <v>0</v>
      </c>
      <c r="N413" s="12">
        <v>0</v>
      </c>
      <c r="O413" s="12">
        <f>COUNTIF($P$2:P413,P413)</f>
        <v>410</v>
      </c>
      <c r="P413" s="12" t="str">
        <f t="shared" si="19"/>
        <v>122020000</v>
      </c>
      <c r="Q413" s="12" t="str">
        <f t="shared" si="20"/>
        <v>1220200000410</v>
      </c>
      <c r="R413" s="20" t="s">
        <v>1116</v>
      </c>
      <c r="S413" s="20" t="s">
        <v>1117</v>
      </c>
      <c r="AW413" s="12">
        <v>9</v>
      </c>
      <c r="AX413" s="12">
        <v>1</v>
      </c>
      <c r="AY413" s="12" t="s">
        <v>903</v>
      </c>
      <c r="BA413" s="12" t="s">
        <v>907</v>
      </c>
      <c r="BG413" s="21" t="s">
        <v>1109</v>
      </c>
      <c r="BJ413" s="12">
        <v>1</v>
      </c>
    </row>
    <row r="414" spans="1:62" ht="105" x14ac:dyDescent="0.25">
      <c r="A414" s="12">
        <v>1</v>
      </c>
      <c r="B414" s="11" t="str">
        <f t="shared" si="18"/>
        <v>Общий расчет. Ци Мень. Анализ Дворца. Комбинации. Нет. Нет</v>
      </c>
      <c r="C414" s="11" t="str">
        <f>IFERROR(VLOOKUP(I414,lvl_1[],2,FALSE),"Нет")</f>
        <v>Общий расчет</v>
      </c>
      <c r="D414" s="11" t="str">
        <f>IFERROR(VLOOKUP(Rule!J414,lvl_2[],2,FALSE),"Нет")</f>
        <v>Ци Мень</v>
      </c>
      <c r="E414" s="11" t="str">
        <f>IFERROR(VLOOKUP(Rule!K414,lvl_3[],2,FALSE),"Нет")</f>
        <v>Анализ Дворца</v>
      </c>
      <c r="F414" s="11" t="str">
        <f>IFERROR(INDEX(lvl_4[],MATCH(L414,lvl_4[ID],0),MATCH(TEXT(K414,"##0"),lvl_4[#Headers],0)),"Нет")</f>
        <v>Комбинации</v>
      </c>
      <c r="G414" s="11" t="str">
        <f>IFERROR(INDEX(lvl_5[],MATCH(M414,lvl_5[ID],0),MATCH(_xlfn.CONCAT(TEXT(K414,"##0"),"_",TEXT(L414,"##0")),lvl_5[#Headers],0)),"Нет")</f>
        <v>Нет</v>
      </c>
      <c r="H414" s="11" t="str">
        <f>IFERROR(INDEX(lvl_6[],MATCH(N414,lvl_6[ID],0),MATCH(_xlfn.CONCAT(K414,"_",L414,"_",M414),lvl_6[#Headers],0)),"Нет")</f>
        <v>Нет</v>
      </c>
      <c r="I414" s="12">
        <v>1</v>
      </c>
      <c r="J414" s="12">
        <v>2</v>
      </c>
      <c r="K414" s="12">
        <v>2</v>
      </c>
      <c r="L414" s="12">
        <v>2</v>
      </c>
      <c r="M414" s="12">
        <v>0</v>
      </c>
      <c r="N414" s="12">
        <v>0</v>
      </c>
      <c r="O414" s="12">
        <f>COUNTIF($P$2:P414,P414)</f>
        <v>411</v>
      </c>
      <c r="P414" s="12" t="str">
        <f t="shared" si="19"/>
        <v>122020000</v>
      </c>
      <c r="Q414" s="12" t="str">
        <f t="shared" si="20"/>
        <v>1220200000411</v>
      </c>
      <c r="R414" s="20" t="s">
        <v>1116</v>
      </c>
      <c r="S414" s="20" t="s">
        <v>1117</v>
      </c>
      <c r="AW414" s="12">
        <v>2</v>
      </c>
      <c r="AY414" s="12" t="s">
        <v>903</v>
      </c>
      <c r="BA414" s="12" t="s">
        <v>907</v>
      </c>
      <c r="BG414" s="21" t="s">
        <v>1109</v>
      </c>
      <c r="BJ414" s="12">
        <v>1</v>
      </c>
    </row>
    <row r="415" spans="1:62" ht="105" x14ac:dyDescent="0.25">
      <c r="A415" s="12">
        <v>1</v>
      </c>
      <c r="B415" s="11" t="str">
        <f t="shared" si="18"/>
        <v>Общий расчет. Ци Мень. Анализ Дворца. Комбинации. Нет. Нет</v>
      </c>
      <c r="C415" s="11" t="str">
        <f>IFERROR(VLOOKUP(I415,lvl_1[],2,FALSE),"Нет")</f>
        <v>Общий расчет</v>
      </c>
      <c r="D415" s="11" t="str">
        <f>IFERROR(VLOOKUP(Rule!J415,lvl_2[],2,FALSE),"Нет")</f>
        <v>Ци Мень</v>
      </c>
      <c r="E415" s="11" t="str">
        <f>IFERROR(VLOOKUP(Rule!K415,lvl_3[],2,FALSE),"Нет")</f>
        <v>Анализ Дворца</v>
      </c>
      <c r="F415" s="11" t="str">
        <f>IFERROR(INDEX(lvl_4[],MATCH(L415,lvl_4[ID],0),MATCH(TEXT(K415,"##0"),lvl_4[#Headers],0)),"Нет")</f>
        <v>Комбинации</v>
      </c>
      <c r="G415" s="11" t="str">
        <f>IFERROR(INDEX(lvl_5[],MATCH(M415,lvl_5[ID],0),MATCH(_xlfn.CONCAT(TEXT(K415,"##0"),"_",TEXT(L415,"##0")),lvl_5[#Headers],0)),"Нет")</f>
        <v>Нет</v>
      </c>
      <c r="H415" s="11" t="str">
        <f>IFERROR(INDEX(lvl_6[],MATCH(N415,lvl_6[ID],0),MATCH(_xlfn.CONCAT(K415,"_",L415,"_",M415),lvl_6[#Headers],0)),"Нет")</f>
        <v>Нет</v>
      </c>
      <c r="I415" s="12">
        <v>1</v>
      </c>
      <c r="J415" s="12">
        <v>2</v>
      </c>
      <c r="K415" s="12">
        <v>2</v>
      </c>
      <c r="L415" s="12">
        <v>2</v>
      </c>
      <c r="M415" s="12">
        <v>0</v>
      </c>
      <c r="N415" s="12">
        <v>0</v>
      </c>
      <c r="O415" s="12">
        <f>COUNTIF($P$2:P415,P415)</f>
        <v>412</v>
      </c>
      <c r="P415" s="12" t="str">
        <f t="shared" si="19"/>
        <v>122020000</v>
      </c>
      <c r="Q415" s="12" t="str">
        <f t="shared" si="20"/>
        <v>1220200000412</v>
      </c>
      <c r="R415" s="20" t="s">
        <v>1116</v>
      </c>
      <c r="S415" s="20" t="s">
        <v>1117</v>
      </c>
      <c r="AW415" s="12">
        <v>2</v>
      </c>
      <c r="AX415" s="12">
        <v>1</v>
      </c>
      <c r="AY415" s="12" t="s">
        <v>903</v>
      </c>
      <c r="BA415" s="12" t="s">
        <v>907</v>
      </c>
      <c r="BG415" s="21" t="s">
        <v>1109</v>
      </c>
      <c r="BJ415" s="12">
        <v>1</v>
      </c>
    </row>
    <row r="416" spans="1:62" ht="105" x14ac:dyDescent="0.25">
      <c r="A416" s="12">
        <v>1</v>
      </c>
      <c r="B416" s="11" t="str">
        <f t="shared" si="18"/>
        <v>Общий расчет. Ци Мень. Анализ Дворца. Комбинации. Нет. Нет</v>
      </c>
      <c r="C416" s="11" t="str">
        <f>IFERROR(VLOOKUP(I416,lvl_1[],2,FALSE),"Нет")</f>
        <v>Общий расчет</v>
      </c>
      <c r="D416" s="11" t="str">
        <f>IFERROR(VLOOKUP(Rule!J416,lvl_2[],2,FALSE),"Нет")</f>
        <v>Ци Мень</v>
      </c>
      <c r="E416" s="11" t="str">
        <f>IFERROR(VLOOKUP(Rule!K416,lvl_3[],2,FALSE),"Нет")</f>
        <v>Анализ Дворца</v>
      </c>
      <c r="F416" s="11" t="str">
        <f>IFERROR(INDEX(lvl_4[],MATCH(L416,lvl_4[ID],0),MATCH(TEXT(K416,"##0"),lvl_4[#Headers],0)),"Нет")</f>
        <v>Комбинации</v>
      </c>
      <c r="G416" s="11" t="str">
        <f>IFERROR(INDEX(lvl_5[],MATCH(M416,lvl_5[ID],0),MATCH(_xlfn.CONCAT(TEXT(K416,"##0"),"_",TEXT(L416,"##0")),lvl_5[#Headers],0)),"Нет")</f>
        <v>Нет</v>
      </c>
      <c r="H416" s="11" t="str">
        <f>IFERROR(INDEX(lvl_6[],MATCH(N416,lvl_6[ID],0),MATCH(_xlfn.CONCAT(K416,"_",L416,"_",M416),lvl_6[#Headers],0)),"Нет")</f>
        <v>Нет</v>
      </c>
      <c r="I416" s="12">
        <v>1</v>
      </c>
      <c r="J416" s="12">
        <v>2</v>
      </c>
      <c r="K416" s="12">
        <v>2</v>
      </c>
      <c r="L416" s="12">
        <v>2</v>
      </c>
      <c r="M416" s="12">
        <v>0</v>
      </c>
      <c r="N416" s="12">
        <v>0</v>
      </c>
      <c r="O416" s="12">
        <f>COUNTIF($P$2:P416,P416)</f>
        <v>413</v>
      </c>
      <c r="P416" s="12" t="str">
        <f t="shared" si="19"/>
        <v>122020000</v>
      </c>
      <c r="Q416" s="12" t="str">
        <f t="shared" si="20"/>
        <v>1220200000413</v>
      </c>
      <c r="R416" s="20" t="s">
        <v>1116</v>
      </c>
      <c r="S416" s="20" t="s">
        <v>1117</v>
      </c>
      <c r="AW416" s="12">
        <v>3</v>
      </c>
      <c r="AY416" s="12" t="s">
        <v>903</v>
      </c>
      <c r="BA416" s="12" t="s">
        <v>907</v>
      </c>
      <c r="BG416" s="21" t="s">
        <v>1109</v>
      </c>
      <c r="BJ416" s="12">
        <v>1</v>
      </c>
    </row>
    <row r="417" spans="1:62" ht="105" x14ac:dyDescent="0.25">
      <c r="A417" s="12">
        <v>1</v>
      </c>
      <c r="B417" s="11" t="str">
        <f t="shared" si="18"/>
        <v>Общий расчет. Ци Мень. Анализ Дворца. Комбинации. Нет. Нет</v>
      </c>
      <c r="C417" s="11" t="str">
        <f>IFERROR(VLOOKUP(I417,lvl_1[],2,FALSE),"Нет")</f>
        <v>Общий расчет</v>
      </c>
      <c r="D417" s="11" t="str">
        <f>IFERROR(VLOOKUP(Rule!J417,lvl_2[],2,FALSE),"Нет")</f>
        <v>Ци Мень</v>
      </c>
      <c r="E417" s="11" t="str">
        <f>IFERROR(VLOOKUP(Rule!K417,lvl_3[],2,FALSE),"Нет")</f>
        <v>Анализ Дворца</v>
      </c>
      <c r="F417" s="11" t="str">
        <f>IFERROR(INDEX(lvl_4[],MATCH(L417,lvl_4[ID],0),MATCH(TEXT(K417,"##0"),lvl_4[#Headers],0)),"Нет")</f>
        <v>Комбинации</v>
      </c>
      <c r="G417" s="11" t="str">
        <f>IFERROR(INDEX(lvl_5[],MATCH(M417,lvl_5[ID],0),MATCH(_xlfn.CONCAT(TEXT(K417,"##0"),"_",TEXT(L417,"##0")),lvl_5[#Headers],0)),"Нет")</f>
        <v>Нет</v>
      </c>
      <c r="H417" s="11" t="str">
        <f>IFERROR(INDEX(lvl_6[],MATCH(N417,lvl_6[ID],0),MATCH(_xlfn.CONCAT(K417,"_",L417,"_",M417),lvl_6[#Headers],0)),"Нет")</f>
        <v>Нет</v>
      </c>
      <c r="I417" s="12">
        <v>1</v>
      </c>
      <c r="J417" s="12">
        <v>2</v>
      </c>
      <c r="K417" s="12">
        <v>2</v>
      </c>
      <c r="L417" s="12">
        <v>2</v>
      </c>
      <c r="M417" s="12">
        <v>0</v>
      </c>
      <c r="N417" s="12">
        <v>0</v>
      </c>
      <c r="O417" s="12">
        <f>COUNTIF($P$2:P417,P417)</f>
        <v>414</v>
      </c>
      <c r="P417" s="12" t="str">
        <f t="shared" si="19"/>
        <v>122020000</v>
      </c>
      <c r="Q417" s="12" t="str">
        <f t="shared" si="20"/>
        <v>1220200000414</v>
      </c>
      <c r="R417" s="20" t="s">
        <v>1116</v>
      </c>
      <c r="S417" s="20" t="s">
        <v>1117</v>
      </c>
      <c r="AW417" s="12">
        <v>3</v>
      </c>
      <c r="AX417" s="12">
        <v>1</v>
      </c>
      <c r="AY417" s="12" t="s">
        <v>903</v>
      </c>
      <c r="BA417" s="12" t="s">
        <v>907</v>
      </c>
      <c r="BG417" s="21" t="s">
        <v>1109</v>
      </c>
      <c r="BJ417" s="12">
        <v>1</v>
      </c>
    </row>
    <row r="418" spans="1:62" ht="105" x14ac:dyDescent="0.25">
      <c r="A418" s="12">
        <v>1</v>
      </c>
      <c r="B418" s="11" t="str">
        <f t="shared" si="18"/>
        <v>Общий расчет. Ци Мень. Анализ Дворца. Комбинации. Нет. Нет</v>
      </c>
      <c r="C418" s="11" t="str">
        <f>IFERROR(VLOOKUP(I418,lvl_1[],2,FALSE),"Нет")</f>
        <v>Общий расчет</v>
      </c>
      <c r="D418" s="11" t="str">
        <f>IFERROR(VLOOKUP(Rule!J418,lvl_2[],2,FALSE),"Нет")</f>
        <v>Ци Мень</v>
      </c>
      <c r="E418" s="11" t="str">
        <f>IFERROR(VLOOKUP(Rule!K418,lvl_3[],2,FALSE),"Нет")</f>
        <v>Анализ Дворца</v>
      </c>
      <c r="F418" s="11" t="str">
        <f>IFERROR(INDEX(lvl_4[],MATCH(L418,lvl_4[ID],0),MATCH(TEXT(K418,"##0"),lvl_4[#Headers],0)),"Нет")</f>
        <v>Комбинации</v>
      </c>
      <c r="G418" s="11" t="str">
        <f>IFERROR(INDEX(lvl_5[],MATCH(M418,lvl_5[ID],0),MATCH(_xlfn.CONCAT(TEXT(K418,"##0"),"_",TEXT(L418,"##0")),lvl_5[#Headers],0)),"Нет")</f>
        <v>Нет</v>
      </c>
      <c r="H418" s="11" t="str">
        <f>IFERROR(INDEX(lvl_6[],MATCH(N418,lvl_6[ID],0),MATCH(_xlfn.CONCAT(K418,"_",L418,"_",M418),lvl_6[#Headers],0)),"Нет")</f>
        <v>Нет</v>
      </c>
      <c r="I418" s="12">
        <v>1</v>
      </c>
      <c r="J418" s="12">
        <v>2</v>
      </c>
      <c r="K418" s="12">
        <v>2</v>
      </c>
      <c r="L418" s="12">
        <v>2</v>
      </c>
      <c r="M418" s="12">
        <v>0</v>
      </c>
      <c r="N418" s="12">
        <v>0</v>
      </c>
      <c r="O418" s="12">
        <f>COUNTIF($P$2:P418,P418)</f>
        <v>415</v>
      </c>
      <c r="P418" s="12" t="str">
        <f t="shared" si="19"/>
        <v>122020000</v>
      </c>
      <c r="Q418" s="12" t="str">
        <f t="shared" si="20"/>
        <v>1220200000415</v>
      </c>
      <c r="R418" s="20" t="s">
        <v>1116</v>
      </c>
      <c r="S418" s="20" t="s">
        <v>1117</v>
      </c>
      <c r="AW418" s="12">
        <v>7</v>
      </c>
      <c r="AY418" s="12" t="s">
        <v>903</v>
      </c>
      <c r="BA418" s="12" t="s">
        <v>907</v>
      </c>
      <c r="BG418" s="21" t="s">
        <v>1109</v>
      </c>
      <c r="BJ418" s="12">
        <v>1</v>
      </c>
    </row>
    <row r="419" spans="1:62" ht="105" x14ac:dyDescent="0.25">
      <c r="A419" s="12">
        <v>1</v>
      </c>
      <c r="B419" s="11" t="str">
        <f t="shared" si="18"/>
        <v>Общий расчет. Ци Мень. Анализ Дворца. Комбинации. Нет. Нет</v>
      </c>
      <c r="C419" s="11" t="str">
        <f>IFERROR(VLOOKUP(I419,lvl_1[],2,FALSE),"Нет")</f>
        <v>Общий расчет</v>
      </c>
      <c r="D419" s="11" t="str">
        <f>IFERROR(VLOOKUP(Rule!J419,lvl_2[],2,FALSE),"Нет")</f>
        <v>Ци Мень</v>
      </c>
      <c r="E419" s="11" t="str">
        <f>IFERROR(VLOOKUP(Rule!K419,lvl_3[],2,FALSE),"Нет")</f>
        <v>Анализ Дворца</v>
      </c>
      <c r="F419" s="11" t="str">
        <f>IFERROR(INDEX(lvl_4[],MATCH(L419,lvl_4[ID],0),MATCH(TEXT(K419,"##0"),lvl_4[#Headers],0)),"Нет")</f>
        <v>Комбинации</v>
      </c>
      <c r="G419" s="11" t="str">
        <f>IFERROR(INDEX(lvl_5[],MATCH(M419,lvl_5[ID],0),MATCH(_xlfn.CONCAT(TEXT(K419,"##0"),"_",TEXT(L419,"##0")),lvl_5[#Headers],0)),"Нет")</f>
        <v>Нет</v>
      </c>
      <c r="H419" s="11" t="str">
        <f>IFERROR(INDEX(lvl_6[],MATCH(N419,lvl_6[ID],0),MATCH(_xlfn.CONCAT(K419,"_",L419,"_",M419),lvl_6[#Headers],0)),"Нет")</f>
        <v>Нет</v>
      </c>
      <c r="I419" s="12">
        <v>1</v>
      </c>
      <c r="J419" s="12">
        <v>2</v>
      </c>
      <c r="K419" s="12">
        <v>2</v>
      </c>
      <c r="L419" s="12">
        <v>2</v>
      </c>
      <c r="M419" s="12">
        <v>0</v>
      </c>
      <c r="N419" s="12">
        <v>0</v>
      </c>
      <c r="O419" s="12">
        <f>COUNTIF($P$2:P419,P419)</f>
        <v>416</v>
      </c>
      <c r="P419" s="12" t="str">
        <f t="shared" si="19"/>
        <v>122020000</v>
      </c>
      <c r="Q419" s="12" t="str">
        <f t="shared" si="20"/>
        <v>1220200000416</v>
      </c>
      <c r="R419" s="20" t="s">
        <v>1116</v>
      </c>
      <c r="S419" s="20" t="s">
        <v>1117</v>
      </c>
      <c r="AW419" s="12">
        <v>7</v>
      </c>
      <c r="AX419" s="12">
        <v>1</v>
      </c>
      <c r="AY419" s="12" t="s">
        <v>903</v>
      </c>
      <c r="BA419" s="12" t="s">
        <v>907</v>
      </c>
      <c r="BG419" s="21" t="s">
        <v>1109</v>
      </c>
      <c r="BJ419" s="12">
        <v>1</v>
      </c>
    </row>
    <row r="420" spans="1:62" ht="105" x14ac:dyDescent="0.25">
      <c r="A420" s="12">
        <v>1</v>
      </c>
      <c r="B420" s="11" t="str">
        <f t="shared" si="18"/>
        <v>Общий расчет. Ци Мень. Анализ Дворца. Комбинации. Нет. Нет</v>
      </c>
      <c r="C420" s="11" t="str">
        <f>IFERROR(VLOOKUP(I420,lvl_1[],2,FALSE),"Нет")</f>
        <v>Общий расчет</v>
      </c>
      <c r="D420" s="11" t="str">
        <f>IFERROR(VLOOKUP(Rule!J420,lvl_2[],2,FALSE),"Нет")</f>
        <v>Ци Мень</v>
      </c>
      <c r="E420" s="11" t="str">
        <f>IFERROR(VLOOKUP(Rule!K420,lvl_3[],2,FALSE),"Нет")</f>
        <v>Анализ Дворца</v>
      </c>
      <c r="F420" s="11" t="str">
        <f>IFERROR(INDEX(lvl_4[],MATCH(L420,lvl_4[ID],0),MATCH(TEXT(K420,"##0"),lvl_4[#Headers],0)),"Нет")</f>
        <v>Комбинации</v>
      </c>
      <c r="G420" s="11" t="str">
        <f>IFERROR(INDEX(lvl_5[],MATCH(M420,lvl_5[ID],0),MATCH(_xlfn.CONCAT(TEXT(K420,"##0"),"_",TEXT(L420,"##0")),lvl_5[#Headers],0)),"Нет")</f>
        <v>Нет</v>
      </c>
      <c r="H420" s="11" t="str">
        <f>IFERROR(INDEX(lvl_6[],MATCH(N420,lvl_6[ID],0),MATCH(_xlfn.CONCAT(K420,"_",L420,"_",M420),lvl_6[#Headers],0)),"Нет")</f>
        <v>Нет</v>
      </c>
      <c r="I420" s="12">
        <v>1</v>
      </c>
      <c r="J420" s="12">
        <v>2</v>
      </c>
      <c r="K420" s="12">
        <v>2</v>
      </c>
      <c r="L420" s="12">
        <v>2</v>
      </c>
      <c r="M420" s="12">
        <v>0</v>
      </c>
      <c r="N420" s="12">
        <v>0</v>
      </c>
      <c r="O420" s="12">
        <f>COUNTIF($P$2:P420,P420)</f>
        <v>417</v>
      </c>
      <c r="P420" s="12" t="str">
        <f t="shared" si="19"/>
        <v>122020000</v>
      </c>
      <c r="Q420" s="12" t="str">
        <f t="shared" si="20"/>
        <v>1220200000417</v>
      </c>
      <c r="R420" s="20" t="s">
        <v>1116</v>
      </c>
      <c r="S420" s="20" t="s">
        <v>1117</v>
      </c>
      <c r="AW420" s="12">
        <v>8</v>
      </c>
      <c r="AY420" s="12" t="s">
        <v>903</v>
      </c>
      <c r="BA420" s="12" t="s">
        <v>907</v>
      </c>
      <c r="BG420" s="21" t="s">
        <v>1109</v>
      </c>
      <c r="BJ420" s="12">
        <v>1</v>
      </c>
    </row>
    <row r="421" spans="1:62" ht="105" x14ac:dyDescent="0.25">
      <c r="A421" s="12">
        <v>1</v>
      </c>
      <c r="B421" s="11" t="str">
        <f t="shared" si="18"/>
        <v>Общий расчет. Ци Мень. Анализ Дворца. Комбинации. Нет. Нет</v>
      </c>
      <c r="C421" s="11" t="str">
        <f>IFERROR(VLOOKUP(I421,lvl_1[],2,FALSE),"Нет")</f>
        <v>Общий расчет</v>
      </c>
      <c r="D421" s="11" t="str">
        <f>IFERROR(VLOOKUP(Rule!J421,lvl_2[],2,FALSE),"Нет")</f>
        <v>Ци Мень</v>
      </c>
      <c r="E421" s="11" t="str">
        <f>IFERROR(VLOOKUP(Rule!K421,lvl_3[],2,FALSE),"Нет")</f>
        <v>Анализ Дворца</v>
      </c>
      <c r="F421" s="11" t="str">
        <f>IFERROR(INDEX(lvl_4[],MATCH(L421,lvl_4[ID],0),MATCH(TEXT(K421,"##0"),lvl_4[#Headers],0)),"Нет")</f>
        <v>Комбинации</v>
      </c>
      <c r="G421" s="11" t="str">
        <f>IFERROR(INDEX(lvl_5[],MATCH(M421,lvl_5[ID],0),MATCH(_xlfn.CONCAT(TEXT(K421,"##0"),"_",TEXT(L421,"##0")),lvl_5[#Headers],0)),"Нет")</f>
        <v>Нет</v>
      </c>
      <c r="H421" s="11" t="str">
        <f>IFERROR(INDEX(lvl_6[],MATCH(N421,lvl_6[ID],0),MATCH(_xlfn.CONCAT(K421,"_",L421,"_",M421),lvl_6[#Headers],0)),"Нет")</f>
        <v>Нет</v>
      </c>
      <c r="I421" s="12">
        <v>1</v>
      </c>
      <c r="J421" s="12">
        <v>2</v>
      </c>
      <c r="K421" s="12">
        <v>2</v>
      </c>
      <c r="L421" s="12">
        <v>2</v>
      </c>
      <c r="M421" s="12">
        <v>0</v>
      </c>
      <c r="N421" s="12">
        <v>0</v>
      </c>
      <c r="O421" s="12">
        <f>COUNTIF($P$2:P421,P421)</f>
        <v>418</v>
      </c>
      <c r="P421" s="12" t="str">
        <f t="shared" si="19"/>
        <v>122020000</v>
      </c>
      <c r="Q421" s="12" t="str">
        <f t="shared" si="20"/>
        <v>1220200000418</v>
      </c>
      <c r="R421" s="20" t="s">
        <v>1116</v>
      </c>
      <c r="S421" s="20" t="s">
        <v>1117</v>
      </c>
      <c r="AW421" s="12">
        <v>8</v>
      </c>
      <c r="AX421" s="12">
        <v>1</v>
      </c>
      <c r="AY421" s="12" t="s">
        <v>903</v>
      </c>
      <c r="BA421" s="12" t="s">
        <v>907</v>
      </c>
      <c r="BG421" s="21" t="s">
        <v>1109</v>
      </c>
      <c r="BJ421" s="12">
        <v>1</v>
      </c>
    </row>
    <row r="422" spans="1:62" ht="105" x14ac:dyDescent="0.25">
      <c r="A422" s="12">
        <v>1</v>
      </c>
      <c r="B422" s="11" t="str">
        <f t="shared" si="18"/>
        <v>Общий расчет. Ци Мень. Анализ Дворца. Комбинации. Нет. Нет</v>
      </c>
      <c r="C422" s="11" t="str">
        <f>IFERROR(VLOOKUP(I422,lvl_1[],2,FALSE),"Нет")</f>
        <v>Общий расчет</v>
      </c>
      <c r="D422" s="11" t="str">
        <f>IFERROR(VLOOKUP(Rule!J422,lvl_2[],2,FALSE),"Нет")</f>
        <v>Ци Мень</v>
      </c>
      <c r="E422" s="11" t="str">
        <f>IFERROR(VLOOKUP(Rule!K422,lvl_3[],2,FALSE),"Нет")</f>
        <v>Анализ Дворца</v>
      </c>
      <c r="F422" s="11" t="str">
        <f>IFERROR(INDEX(lvl_4[],MATCH(L422,lvl_4[ID],0),MATCH(TEXT(K422,"##0"),lvl_4[#Headers],0)),"Нет")</f>
        <v>Комбинации</v>
      </c>
      <c r="G422" s="11" t="str">
        <f>IFERROR(INDEX(lvl_5[],MATCH(M422,lvl_5[ID],0),MATCH(_xlfn.CONCAT(TEXT(K422,"##0"),"_",TEXT(L422,"##0")),lvl_5[#Headers],0)),"Нет")</f>
        <v>Нет</v>
      </c>
      <c r="H422" s="11" t="str">
        <f>IFERROR(INDEX(lvl_6[],MATCH(N422,lvl_6[ID],0),MATCH(_xlfn.CONCAT(K422,"_",L422,"_",M422),lvl_6[#Headers],0)),"Нет")</f>
        <v>Нет</v>
      </c>
      <c r="I422" s="12">
        <v>1</v>
      </c>
      <c r="J422" s="12">
        <v>2</v>
      </c>
      <c r="K422" s="12">
        <v>2</v>
      </c>
      <c r="L422" s="12">
        <v>2</v>
      </c>
      <c r="M422" s="12">
        <v>0</v>
      </c>
      <c r="N422" s="12">
        <v>0</v>
      </c>
      <c r="O422" s="12">
        <f>COUNTIF($P$2:P422,P422)</f>
        <v>419</v>
      </c>
      <c r="P422" s="12" t="str">
        <f t="shared" si="19"/>
        <v>122020000</v>
      </c>
      <c r="Q422" s="12" t="str">
        <f t="shared" si="20"/>
        <v>1220200000419</v>
      </c>
      <c r="R422" s="20" t="s">
        <v>1116</v>
      </c>
      <c r="S422" s="20" t="s">
        <v>1117</v>
      </c>
      <c r="AW422" s="12">
        <v>1</v>
      </c>
      <c r="AY422" s="12" t="s">
        <v>903</v>
      </c>
      <c r="BA422" s="12" t="s">
        <v>907</v>
      </c>
      <c r="BG422" s="21">
        <v>0.15</v>
      </c>
      <c r="BJ422" s="12">
        <v>1</v>
      </c>
    </row>
    <row r="423" spans="1:62" ht="105" x14ac:dyDescent="0.25">
      <c r="A423" s="12">
        <v>1</v>
      </c>
      <c r="B423" s="11" t="str">
        <f t="shared" si="18"/>
        <v>Общий расчет. Ци Мень. Анализ Дворца. Комбинации. Нет. Нет</v>
      </c>
      <c r="C423" s="11" t="str">
        <f>IFERROR(VLOOKUP(I423,lvl_1[],2,FALSE),"Нет")</f>
        <v>Общий расчет</v>
      </c>
      <c r="D423" s="11" t="str">
        <f>IFERROR(VLOOKUP(Rule!J423,lvl_2[],2,FALSE),"Нет")</f>
        <v>Ци Мень</v>
      </c>
      <c r="E423" s="11" t="str">
        <f>IFERROR(VLOOKUP(Rule!K423,lvl_3[],2,FALSE),"Нет")</f>
        <v>Анализ Дворца</v>
      </c>
      <c r="F423" s="11" t="str">
        <f>IFERROR(INDEX(lvl_4[],MATCH(L423,lvl_4[ID],0),MATCH(TEXT(K423,"##0"),lvl_4[#Headers],0)),"Нет")</f>
        <v>Комбинации</v>
      </c>
      <c r="G423" s="11" t="str">
        <f>IFERROR(INDEX(lvl_5[],MATCH(M423,lvl_5[ID],0),MATCH(_xlfn.CONCAT(TEXT(K423,"##0"),"_",TEXT(L423,"##0")),lvl_5[#Headers],0)),"Нет")</f>
        <v>Нет</v>
      </c>
      <c r="H423" s="11" t="str">
        <f>IFERROR(INDEX(lvl_6[],MATCH(N423,lvl_6[ID],0),MATCH(_xlfn.CONCAT(K423,"_",L423,"_",M423),lvl_6[#Headers],0)),"Нет")</f>
        <v>Нет</v>
      </c>
      <c r="I423" s="12">
        <v>1</v>
      </c>
      <c r="J423" s="12">
        <v>2</v>
      </c>
      <c r="K423" s="12">
        <v>2</v>
      </c>
      <c r="L423" s="12">
        <v>2</v>
      </c>
      <c r="M423" s="12">
        <v>0</v>
      </c>
      <c r="N423" s="12">
        <v>0</v>
      </c>
      <c r="O423" s="12">
        <f>COUNTIF($P$2:P423,P423)</f>
        <v>420</v>
      </c>
      <c r="P423" s="12" t="str">
        <f t="shared" si="19"/>
        <v>122020000</v>
      </c>
      <c r="Q423" s="12" t="str">
        <f t="shared" si="20"/>
        <v>1220200000420</v>
      </c>
      <c r="R423" s="20" t="s">
        <v>1116</v>
      </c>
      <c r="S423" s="20" t="s">
        <v>1117</v>
      </c>
      <c r="AW423" s="12">
        <v>1</v>
      </c>
      <c r="AX423" s="12">
        <v>1</v>
      </c>
      <c r="AY423" s="12" t="s">
        <v>903</v>
      </c>
      <c r="BA423" s="12" t="s">
        <v>907</v>
      </c>
      <c r="BG423" s="21">
        <v>0.15</v>
      </c>
      <c r="BJ423" s="12">
        <v>1</v>
      </c>
    </row>
    <row r="424" spans="1:62" ht="105" x14ac:dyDescent="0.25">
      <c r="A424" s="12">
        <v>1</v>
      </c>
      <c r="B424" s="11" t="str">
        <f t="shared" si="18"/>
        <v>Общий расчет. Ци Мень. Анализ Дворца. Комбинации. Нет. Нет</v>
      </c>
      <c r="C424" s="11" t="str">
        <f>IFERROR(VLOOKUP(I424,lvl_1[],2,FALSE),"Нет")</f>
        <v>Общий расчет</v>
      </c>
      <c r="D424" s="11" t="str">
        <f>IFERROR(VLOOKUP(Rule!J424,lvl_2[],2,FALSE),"Нет")</f>
        <v>Ци Мень</v>
      </c>
      <c r="E424" s="11" t="str">
        <f>IFERROR(VLOOKUP(Rule!K424,lvl_3[],2,FALSE),"Нет")</f>
        <v>Анализ Дворца</v>
      </c>
      <c r="F424" s="11" t="str">
        <f>IFERROR(INDEX(lvl_4[],MATCH(L424,lvl_4[ID],0),MATCH(TEXT(K424,"##0"),lvl_4[#Headers],0)),"Нет")</f>
        <v>Комбинации</v>
      </c>
      <c r="G424" s="11" t="str">
        <f>IFERROR(INDEX(lvl_5[],MATCH(M424,lvl_5[ID],0),MATCH(_xlfn.CONCAT(TEXT(K424,"##0"),"_",TEXT(L424,"##0")),lvl_5[#Headers],0)),"Нет")</f>
        <v>Нет</v>
      </c>
      <c r="H424" s="11" t="str">
        <f>IFERROR(INDEX(lvl_6[],MATCH(N424,lvl_6[ID],0),MATCH(_xlfn.CONCAT(K424,"_",L424,"_",M424),lvl_6[#Headers],0)),"Нет")</f>
        <v>Нет</v>
      </c>
      <c r="I424" s="12">
        <v>1</v>
      </c>
      <c r="J424" s="12">
        <v>2</v>
      </c>
      <c r="K424" s="12">
        <v>2</v>
      </c>
      <c r="L424" s="12">
        <v>2</v>
      </c>
      <c r="M424" s="12">
        <v>0</v>
      </c>
      <c r="N424" s="12">
        <v>0</v>
      </c>
      <c r="O424" s="12">
        <f>COUNTIF($P$2:P424,P424)</f>
        <v>421</v>
      </c>
      <c r="P424" s="12" t="str">
        <f t="shared" si="19"/>
        <v>122020000</v>
      </c>
      <c r="Q424" s="12" t="str">
        <f t="shared" si="20"/>
        <v>1220200000421</v>
      </c>
      <c r="R424" s="20" t="s">
        <v>1116</v>
      </c>
      <c r="S424" s="20" t="s">
        <v>1117</v>
      </c>
      <c r="AW424" s="12">
        <v>6</v>
      </c>
      <c r="AY424" s="12" t="s">
        <v>903</v>
      </c>
      <c r="BA424" s="12" t="s">
        <v>907</v>
      </c>
      <c r="BG424" s="21">
        <v>0.15</v>
      </c>
      <c r="BJ424" s="12">
        <v>1</v>
      </c>
    </row>
    <row r="425" spans="1:62" ht="105" x14ac:dyDescent="0.25">
      <c r="A425" s="12">
        <v>1</v>
      </c>
      <c r="B425" s="11" t="str">
        <f t="shared" si="18"/>
        <v>Общий расчет. Ци Мень. Анализ Дворца. Комбинации. Нет. Нет</v>
      </c>
      <c r="C425" s="11" t="str">
        <f>IFERROR(VLOOKUP(I425,lvl_1[],2,FALSE),"Нет")</f>
        <v>Общий расчет</v>
      </c>
      <c r="D425" s="11" t="str">
        <f>IFERROR(VLOOKUP(Rule!J425,lvl_2[],2,FALSE),"Нет")</f>
        <v>Ци Мень</v>
      </c>
      <c r="E425" s="11" t="str">
        <f>IFERROR(VLOOKUP(Rule!K425,lvl_3[],2,FALSE),"Нет")</f>
        <v>Анализ Дворца</v>
      </c>
      <c r="F425" s="11" t="str">
        <f>IFERROR(INDEX(lvl_4[],MATCH(L425,lvl_4[ID],0),MATCH(TEXT(K425,"##0"),lvl_4[#Headers],0)),"Нет")</f>
        <v>Комбинации</v>
      </c>
      <c r="G425" s="11" t="str">
        <f>IFERROR(INDEX(lvl_5[],MATCH(M425,lvl_5[ID],0),MATCH(_xlfn.CONCAT(TEXT(K425,"##0"),"_",TEXT(L425,"##0")),lvl_5[#Headers],0)),"Нет")</f>
        <v>Нет</v>
      </c>
      <c r="H425" s="11" t="str">
        <f>IFERROR(INDEX(lvl_6[],MATCH(N425,lvl_6[ID],0),MATCH(_xlfn.CONCAT(K425,"_",L425,"_",M425),lvl_6[#Headers],0)),"Нет")</f>
        <v>Нет</v>
      </c>
      <c r="I425" s="12">
        <v>1</v>
      </c>
      <c r="J425" s="12">
        <v>2</v>
      </c>
      <c r="K425" s="12">
        <v>2</v>
      </c>
      <c r="L425" s="12">
        <v>2</v>
      </c>
      <c r="M425" s="12">
        <v>0</v>
      </c>
      <c r="N425" s="12">
        <v>0</v>
      </c>
      <c r="O425" s="12">
        <f>COUNTIF($P$2:P425,P425)</f>
        <v>422</v>
      </c>
      <c r="P425" s="12" t="str">
        <f t="shared" si="19"/>
        <v>122020000</v>
      </c>
      <c r="Q425" s="12" t="str">
        <f t="shared" si="20"/>
        <v>1220200000422</v>
      </c>
      <c r="R425" s="20" t="s">
        <v>1116</v>
      </c>
      <c r="S425" s="20" t="s">
        <v>1117</v>
      </c>
      <c r="AW425" s="12">
        <v>6</v>
      </c>
      <c r="AX425" s="12">
        <v>1</v>
      </c>
      <c r="AY425" s="12" t="s">
        <v>903</v>
      </c>
      <c r="BA425" s="12" t="s">
        <v>907</v>
      </c>
      <c r="BG425" s="21">
        <v>0.15</v>
      </c>
      <c r="BJ425" s="12">
        <v>1</v>
      </c>
    </row>
    <row r="426" spans="1:62" ht="45" x14ac:dyDescent="0.25">
      <c r="A426" s="12">
        <v>1</v>
      </c>
      <c r="B426" s="11" t="str">
        <f t="shared" si="18"/>
        <v>Общий расчет. Ци Мень. Анализ Дворца. Комбинации. Нет. Нет</v>
      </c>
      <c r="C426" s="11" t="str">
        <f>IFERROR(VLOOKUP(I426,lvl_1[],2,FALSE),"Нет")</f>
        <v>Общий расчет</v>
      </c>
      <c r="D426" s="11" t="str">
        <f>IFERROR(VLOOKUP(Rule!J426,lvl_2[],2,FALSE),"Нет")</f>
        <v>Ци Мень</v>
      </c>
      <c r="E426" s="11" t="str">
        <f>IFERROR(VLOOKUP(Rule!K426,lvl_3[],2,FALSE),"Нет")</f>
        <v>Анализ Дворца</v>
      </c>
      <c r="F426" s="11" t="str">
        <f>IFERROR(INDEX(lvl_4[],MATCH(L426,lvl_4[ID],0),MATCH(TEXT(K426,"##0"),lvl_4[#Headers],0)),"Нет")</f>
        <v>Комбинации</v>
      </c>
      <c r="G426" s="11" t="str">
        <f>IFERROR(INDEX(lvl_5[],MATCH(M426,lvl_5[ID],0),MATCH(_xlfn.CONCAT(TEXT(K426,"##0"),"_",TEXT(L426,"##0")),lvl_5[#Headers],0)),"Нет")</f>
        <v>Нет</v>
      </c>
      <c r="H426" s="11" t="str">
        <f>IFERROR(INDEX(lvl_6[],MATCH(N426,lvl_6[ID],0),MATCH(_xlfn.CONCAT(K426,"_",L426,"_",M426),lvl_6[#Headers],0)),"Нет")</f>
        <v>Нет</v>
      </c>
      <c r="I426" s="12">
        <v>1</v>
      </c>
      <c r="J426" s="12">
        <v>2</v>
      </c>
      <c r="K426" s="12">
        <v>2</v>
      </c>
      <c r="L426" s="12">
        <v>2</v>
      </c>
      <c r="M426" s="12">
        <v>0</v>
      </c>
      <c r="N426" s="12">
        <v>0</v>
      </c>
      <c r="O426" s="12">
        <f>COUNTIF($P$2:P426,P426)</f>
        <v>423</v>
      </c>
      <c r="P426" s="12" t="str">
        <f t="shared" si="19"/>
        <v>122020000</v>
      </c>
      <c r="Q426" s="12" t="str">
        <f t="shared" si="20"/>
        <v>1220200000423</v>
      </c>
      <c r="R426" s="20" t="s">
        <v>1209</v>
      </c>
      <c r="S426" s="20" t="s">
        <v>1210</v>
      </c>
      <c r="AY426" s="12" t="s">
        <v>903</v>
      </c>
      <c r="BA426" s="12" t="s">
        <v>907</v>
      </c>
      <c r="BG426" s="21">
        <v>1</v>
      </c>
      <c r="BJ426" s="12">
        <v>1</v>
      </c>
    </row>
    <row r="427" spans="1:62" ht="60" x14ac:dyDescent="0.25">
      <c r="A427" s="12">
        <v>1</v>
      </c>
      <c r="B427" s="11" t="str">
        <f t="shared" si="18"/>
        <v>Общий расчет. Ци Мень. Анализ Дворца. Комбинации. Нет. Нет</v>
      </c>
      <c r="C427" s="11" t="str">
        <f>IFERROR(VLOOKUP(I427,lvl_1[],2,FALSE),"Нет")</f>
        <v>Общий расчет</v>
      </c>
      <c r="D427" s="11" t="str">
        <f>IFERROR(VLOOKUP(Rule!J427,lvl_2[],2,FALSE),"Нет")</f>
        <v>Ци Мень</v>
      </c>
      <c r="E427" s="11" t="str">
        <f>IFERROR(VLOOKUP(Rule!K427,lvl_3[],2,FALSE),"Нет")</f>
        <v>Анализ Дворца</v>
      </c>
      <c r="F427" s="11" t="str">
        <f>IFERROR(INDEX(lvl_4[],MATCH(L427,lvl_4[ID],0),MATCH(TEXT(K427,"##0"),lvl_4[#Headers],0)),"Нет")</f>
        <v>Комбинации</v>
      </c>
      <c r="G427" s="11" t="str">
        <f>IFERROR(INDEX(lvl_5[],MATCH(M427,lvl_5[ID],0),MATCH(_xlfn.CONCAT(TEXT(K427,"##0"),"_",TEXT(L427,"##0")),lvl_5[#Headers],0)),"Нет")</f>
        <v>Нет</v>
      </c>
      <c r="H427" s="11" t="str">
        <f>IFERROR(INDEX(lvl_6[],MATCH(N427,lvl_6[ID],0),MATCH(_xlfn.CONCAT(K427,"_",L427,"_",M427),lvl_6[#Headers],0)),"Нет")</f>
        <v>Нет</v>
      </c>
      <c r="I427" s="12">
        <v>1</v>
      </c>
      <c r="J427" s="12">
        <v>2</v>
      </c>
      <c r="K427" s="12">
        <v>2</v>
      </c>
      <c r="L427" s="12">
        <v>2</v>
      </c>
      <c r="M427" s="12">
        <v>0</v>
      </c>
      <c r="N427" s="12">
        <v>0</v>
      </c>
      <c r="O427" s="12">
        <f>COUNTIF($P$2:P427,P427)</f>
        <v>424</v>
      </c>
      <c r="P427" s="12" t="str">
        <f t="shared" si="19"/>
        <v>122020000</v>
      </c>
      <c r="Q427" s="12" t="str">
        <f t="shared" si="20"/>
        <v>1220200000424</v>
      </c>
      <c r="R427" s="20" t="s">
        <v>1211</v>
      </c>
      <c r="S427" s="20" t="s">
        <v>1212</v>
      </c>
      <c r="U427" s="12" t="s">
        <v>899</v>
      </c>
      <c r="AX427" s="12">
        <v>1</v>
      </c>
      <c r="BA427" s="12" t="s">
        <v>905</v>
      </c>
      <c r="BG427" s="21">
        <v>1</v>
      </c>
      <c r="BJ427" s="12">
        <v>1</v>
      </c>
    </row>
    <row r="428" spans="1:62" ht="60" x14ac:dyDescent="0.25">
      <c r="A428" s="12">
        <v>1</v>
      </c>
      <c r="B428" s="11" t="str">
        <f t="shared" si="18"/>
        <v>Общий расчет. Ци Мень. Анализ Дворца. Комбинации. Нет. Нет</v>
      </c>
      <c r="C428" s="11" t="str">
        <f>IFERROR(VLOOKUP(I428,lvl_1[],2,FALSE),"Нет")</f>
        <v>Общий расчет</v>
      </c>
      <c r="D428" s="11" t="str">
        <f>IFERROR(VLOOKUP(Rule!J428,lvl_2[],2,FALSE),"Нет")</f>
        <v>Ци Мень</v>
      </c>
      <c r="E428" s="11" t="str">
        <f>IFERROR(VLOOKUP(Rule!K428,lvl_3[],2,FALSE),"Нет")</f>
        <v>Анализ Дворца</v>
      </c>
      <c r="F428" s="11" t="str">
        <f>IFERROR(INDEX(lvl_4[],MATCH(L428,lvl_4[ID],0),MATCH(TEXT(K428,"##0"),lvl_4[#Headers],0)),"Нет")</f>
        <v>Комбинации</v>
      </c>
      <c r="G428" s="11" t="str">
        <f>IFERROR(INDEX(lvl_5[],MATCH(M428,lvl_5[ID],0),MATCH(_xlfn.CONCAT(TEXT(K428,"##0"),"_",TEXT(L428,"##0")),lvl_5[#Headers],0)),"Нет")</f>
        <v>Нет</v>
      </c>
      <c r="H428" s="11" t="str">
        <f>IFERROR(INDEX(lvl_6[],MATCH(N428,lvl_6[ID],0),MATCH(_xlfn.CONCAT(K428,"_",L428,"_",M428),lvl_6[#Headers],0)),"Нет")</f>
        <v>Нет</v>
      </c>
      <c r="I428" s="12">
        <v>1</v>
      </c>
      <c r="J428" s="12">
        <v>2</v>
      </c>
      <c r="K428" s="12">
        <v>2</v>
      </c>
      <c r="L428" s="12">
        <v>2</v>
      </c>
      <c r="M428" s="12">
        <v>0</v>
      </c>
      <c r="N428" s="12">
        <v>0</v>
      </c>
      <c r="O428" s="12">
        <f>COUNTIF($P$2:P428,P428)</f>
        <v>425</v>
      </c>
      <c r="P428" s="12" t="str">
        <f t="shared" si="19"/>
        <v>122020000</v>
      </c>
      <c r="Q428" s="12" t="str">
        <f t="shared" si="20"/>
        <v>1220200000425</v>
      </c>
      <c r="R428" s="20" t="s">
        <v>1211</v>
      </c>
      <c r="S428" s="20" t="s">
        <v>1212</v>
      </c>
      <c r="U428" s="12" t="s">
        <v>901</v>
      </c>
      <c r="AY428" s="12" t="s">
        <v>901</v>
      </c>
      <c r="BA428" s="12" t="s">
        <v>905</v>
      </c>
      <c r="BG428" s="21">
        <v>1</v>
      </c>
      <c r="BJ428" s="12">
        <v>1</v>
      </c>
    </row>
    <row r="429" spans="1:62" ht="60" x14ac:dyDescent="0.25">
      <c r="A429" s="12">
        <v>1</v>
      </c>
      <c r="B429" s="11" t="str">
        <f t="shared" si="18"/>
        <v>Общий расчет. Ци Мень. Анализ Дворца. Комбинации. Нет. Нет</v>
      </c>
      <c r="C429" s="11" t="str">
        <f>IFERROR(VLOOKUP(I429,lvl_1[],2,FALSE),"Нет")</f>
        <v>Общий расчет</v>
      </c>
      <c r="D429" s="11" t="str">
        <f>IFERROR(VLOOKUP(Rule!J429,lvl_2[],2,FALSE),"Нет")</f>
        <v>Ци Мень</v>
      </c>
      <c r="E429" s="11" t="str">
        <f>IFERROR(VLOOKUP(Rule!K429,lvl_3[],2,FALSE),"Нет")</f>
        <v>Анализ Дворца</v>
      </c>
      <c r="F429" s="11" t="str">
        <f>IFERROR(INDEX(lvl_4[],MATCH(L429,lvl_4[ID],0),MATCH(TEXT(K429,"##0"),lvl_4[#Headers],0)),"Нет")</f>
        <v>Комбинации</v>
      </c>
      <c r="G429" s="11" t="str">
        <f>IFERROR(INDEX(lvl_5[],MATCH(M429,lvl_5[ID],0),MATCH(_xlfn.CONCAT(TEXT(K429,"##0"),"_",TEXT(L429,"##0")),lvl_5[#Headers],0)),"Нет")</f>
        <v>Нет</v>
      </c>
      <c r="H429" s="11" t="str">
        <f>IFERROR(INDEX(lvl_6[],MATCH(N429,lvl_6[ID],0),MATCH(_xlfn.CONCAT(K429,"_",L429,"_",M429),lvl_6[#Headers],0)),"Нет")</f>
        <v>Нет</v>
      </c>
      <c r="I429" s="12">
        <v>1</v>
      </c>
      <c r="J429" s="12">
        <v>2</v>
      </c>
      <c r="K429" s="12">
        <v>2</v>
      </c>
      <c r="L429" s="12">
        <v>2</v>
      </c>
      <c r="M429" s="12">
        <v>0</v>
      </c>
      <c r="N429" s="12">
        <v>0</v>
      </c>
      <c r="O429" s="12">
        <f>COUNTIF($P$2:P429,P429)</f>
        <v>426</v>
      </c>
      <c r="P429" s="12" t="str">
        <f t="shared" si="19"/>
        <v>122020000</v>
      </c>
      <c r="Q429" s="12" t="str">
        <f t="shared" si="20"/>
        <v>1220200000426</v>
      </c>
      <c r="R429" s="20" t="s">
        <v>1211</v>
      </c>
      <c r="S429" s="20" t="s">
        <v>1212</v>
      </c>
      <c r="U429" s="12" t="s">
        <v>903</v>
      </c>
      <c r="AY429" s="12" t="s">
        <v>903</v>
      </c>
      <c r="BA429" s="12" t="s">
        <v>905</v>
      </c>
      <c r="BG429" s="21">
        <v>1</v>
      </c>
      <c r="BJ429" s="12">
        <v>1</v>
      </c>
    </row>
    <row r="430" spans="1:62" ht="60" x14ac:dyDescent="0.25">
      <c r="A430" s="12">
        <v>1</v>
      </c>
      <c r="B430" s="11" t="str">
        <f t="shared" si="18"/>
        <v>Общий расчет. Ци Мень. Анализ Дворца. Комбинации. Нет. Нет</v>
      </c>
      <c r="C430" s="11" t="str">
        <f>IFERROR(VLOOKUP(I430,lvl_1[],2,FALSE),"Нет")</f>
        <v>Общий расчет</v>
      </c>
      <c r="D430" s="11" t="str">
        <f>IFERROR(VLOOKUP(Rule!J430,lvl_2[],2,FALSE),"Нет")</f>
        <v>Ци Мень</v>
      </c>
      <c r="E430" s="11" t="str">
        <f>IFERROR(VLOOKUP(Rule!K430,lvl_3[],2,FALSE),"Нет")</f>
        <v>Анализ Дворца</v>
      </c>
      <c r="F430" s="11" t="str">
        <f>IFERROR(INDEX(lvl_4[],MATCH(L430,lvl_4[ID],0),MATCH(TEXT(K430,"##0"),lvl_4[#Headers],0)),"Нет")</f>
        <v>Комбинации</v>
      </c>
      <c r="G430" s="11" t="str">
        <f>IFERROR(INDEX(lvl_5[],MATCH(M430,lvl_5[ID],0),MATCH(_xlfn.CONCAT(TEXT(K430,"##0"),"_",TEXT(L430,"##0")),lvl_5[#Headers],0)),"Нет")</f>
        <v>Нет</v>
      </c>
      <c r="H430" s="11" t="str">
        <f>IFERROR(INDEX(lvl_6[],MATCH(N430,lvl_6[ID],0),MATCH(_xlfn.CONCAT(K430,"_",L430,"_",M430),lvl_6[#Headers],0)),"Нет")</f>
        <v>Нет</v>
      </c>
      <c r="I430" s="12">
        <v>1</v>
      </c>
      <c r="J430" s="12">
        <v>2</v>
      </c>
      <c r="K430" s="12">
        <v>2</v>
      </c>
      <c r="L430" s="12">
        <v>2</v>
      </c>
      <c r="M430" s="12">
        <v>0</v>
      </c>
      <c r="N430" s="12">
        <v>0</v>
      </c>
      <c r="O430" s="12">
        <f>COUNTIF($P$2:P430,P430)</f>
        <v>427</v>
      </c>
      <c r="P430" s="12" t="str">
        <f t="shared" si="19"/>
        <v>122020000</v>
      </c>
      <c r="Q430" s="12" t="str">
        <f t="shared" si="20"/>
        <v>1220200000427</v>
      </c>
      <c r="R430" s="20" t="s">
        <v>1211</v>
      </c>
      <c r="S430" s="20" t="s">
        <v>1212</v>
      </c>
      <c r="U430" s="12" t="s">
        <v>907</v>
      </c>
      <c r="AY430" s="12" t="s">
        <v>907</v>
      </c>
      <c r="BA430" s="12" t="s">
        <v>905</v>
      </c>
      <c r="BG430" s="21">
        <v>1</v>
      </c>
      <c r="BJ430" s="12">
        <v>1</v>
      </c>
    </row>
    <row r="431" spans="1:62" ht="60" x14ac:dyDescent="0.25">
      <c r="A431" s="12">
        <v>1</v>
      </c>
      <c r="B431" s="11" t="str">
        <f t="shared" si="18"/>
        <v>Общий расчет. Ци Мень. Анализ Дворца. Комбинации. Нет. Нет</v>
      </c>
      <c r="C431" s="11" t="str">
        <f>IFERROR(VLOOKUP(I431,lvl_1[],2,FALSE),"Нет")</f>
        <v>Общий расчет</v>
      </c>
      <c r="D431" s="11" t="str">
        <f>IFERROR(VLOOKUP(Rule!J431,lvl_2[],2,FALSE),"Нет")</f>
        <v>Ци Мень</v>
      </c>
      <c r="E431" s="11" t="str">
        <f>IFERROR(VLOOKUP(Rule!K431,lvl_3[],2,FALSE),"Нет")</f>
        <v>Анализ Дворца</v>
      </c>
      <c r="F431" s="11" t="str">
        <f>IFERROR(INDEX(lvl_4[],MATCH(L431,lvl_4[ID],0),MATCH(TEXT(K431,"##0"),lvl_4[#Headers],0)),"Нет")</f>
        <v>Комбинации</v>
      </c>
      <c r="G431" s="11" t="str">
        <f>IFERROR(INDEX(lvl_5[],MATCH(M431,lvl_5[ID],0),MATCH(_xlfn.CONCAT(TEXT(K431,"##0"),"_",TEXT(L431,"##0")),lvl_5[#Headers],0)),"Нет")</f>
        <v>Нет</v>
      </c>
      <c r="H431" s="11" t="str">
        <f>IFERROR(INDEX(lvl_6[],MATCH(N431,lvl_6[ID],0),MATCH(_xlfn.CONCAT(K431,"_",L431,"_",M431),lvl_6[#Headers],0)),"Нет")</f>
        <v>Нет</v>
      </c>
      <c r="I431" s="12">
        <v>1</v>
      </c>
      <c r="J431" s="12">
        <v>2</v>
      </c>
      <c r="K431" s="12">
        <v>2</v>
      </c>
      <c r="L431" s="12">
        <v>2</v>
      </c>
      <c r="M431" s="12">
        <v>0</v>
      </c>
      <c r="N431" s="12">
        <v>0</v>
      </c>
      <c r="O431" s="12">
        <f>COUNTIF($P$2:P431,P431)</f>
        <v>428</v>
      </c>
      <c r="P431" s="12" t="str">
        <f t="shared" si="19"/>
        <v>122020000</v>
      </c>
      <c r="Q431" s="12" t="str">
        <f t="shared" si="20"/>
        <v>1220200000428</v>
      </c>
      <c r="R431" s="20" t="s">
        <v>1211</v>
      </c>
      <c r="S431" s="20" t="s">
        <v>1212</v>
      </c>
      <c r="U431" s="12" t="s">
        <v>908</v>
      </c>
      <c r="AY431" s="12" t="s">
        <v>908</v>
      </c>
      <c r="BA431" s="12" t="s">
        <v>905</v>
      </c>
      <c r="BG431" s="21">
        <v>1</v>
      </c>
      <c r="BJ431" s="12">
        <v>1</v>
      </c>
    </row>
    <row r="432" spans="1:62" ht="60" x14ac:dyDescent="0.25">
      <c r="A432" s="12">
        <v>1</v>
      </c>
      <c r="B432" s="11" t="str">
        <f t="shared" si="18"/>
        <v>Общий расчет. Ци Мень. Анализ Дворца. Комбинации. Нет. Нет</v>
      </c>
      <c r="C432" s="11" t="str">
        <f>IFERROR(VLOOKUP(I432,lvl_1[],2,FALSE),"Нет")</f>
        <v>Общий расчет</v>
      </c>
      <c r="D432" s="11" t="str">
        <f>IFERROR(VLOOKUP(Rule!J432,lvl_2[],2,FALSE),"Нет")</f>
        <v>Ци Мень</v>
      </c>
      <c r="E432" s="11" t="str">
        <f>IFERROR(VLOOKUP(Rule!K432,lvl_3[],2,FALSE),"Нет")</f>
        <v>Анализ Дворца</v>
      </c>
      <c r="F432" s="11" t="str">
        <f>IFERROR(INDEX(lvl_4[],MATCH(L432,lvl_4[ID],0),MATCH(TEXT(K432,"##0"),lvl_4[#Headers],0)),"Нет")</f>
        <v>Комбинации</v>
      </c>
      <c r="G432" s="11" t="str">
        <f>IFERROR(INDEX(lvl_5[],MATCH(M432,lvl_5[ID],0),MATCH(_xlfn.CONCAT(TEXT(K432,"##0"),"_",TEXT(L432,"##0")),lvl_5[#Headers],0)),"Нет")</f>
        <v>Нет</v>
      </c>
      <c r="H432" s="11" t="str">
        <f>IFERROR(INDEX(lvl_6[],MATCH(N432,lvl_6[ID],0),MATCH(_xlfn.CONCAT(K432,"_",L432,"_",M432),lvl_6[#Headers],0)),"Нет")</f>
        <v>Нет</v>
      </c>
      <c r="I432" s="12">
        <v>1</v>
      </c>
      <c r="J432" s="12">
        <v>2</v>
      </c>
      <c r="K432" s="12">
        <v>2</v>
      </c>
      <c r="L432" s="12">
        <v>2</v>
      </c>
      <c r="M432" s="12">
        <v>0</v>
      </c>
      <c r="N432" s="12">
        <v>0</v>
      </c>
      <c r="O432" s="12">
        <f>COUNTIF($P$2:P432,P432)</f>
        <v>429</v>
      </c>
      <c r="P432" s="12" t="str">
        <f t="shared" si="19"/>
        <v>122020000</v>
      </c>
      <c r="Q432" s="12" t="str">
        <f t="shared" si="20"/>
        <v>1220200000429</v>
      </c>
      <c r="R432" s="20" t="s">
        <v>1211</v>
      </c>
      <c r="S432" s="20" t="s">
        <v>1212</v>
      </c>
      <c r="U432" s="12" t="s">
        <v>910</v>
      </c>
      <c r="AY432" s="12" t="s">
        <v>910</v>
      </c>
      <c r="BA432" s="12" t="s">
        <v>905</v>
      </c>
      <c r="BG432" s="21">
        <v>0</v>
      </c>
      <c r="BJ432" s="12">
        <v>1</v>
      </c>
    </row>
    <row r="433" spans="1:62" ht="60" x14ac:dyDescent="0.25">
      <c r="A433" s="12">
        <v>1</v>
      </c>
      <c r="B433" s="11" t="str">
        <f t="shared" si="18"/>
        <v>Общий расчет. Ци Мень. Анализ Дворца. Комбинации. Нет. Нет</v>
      </c>
      <c r="C433" s="11" t="str">
        <f>IFERROR(VLOOKUP(I433,lvl_1[],2,FALSE),"Нет")</f>
        <v>Общий расчет</v>
      </c>
      <c r="D433" s="11" t="str">
        <f>IFERROR(VLOOKUP(Rule!J433,lvl_2[],2,FALSE),"Нет")</f>
        <v>Ци Мень</v>
      </c>
      <c r="E433" s="11" t="str">
        <f>IFERROR(VLOOKUP(Rule!K433,lvl_3[],2,FALSE),"Нет")</f>
        <v>Анализ Дворца</v>
      </c>
      <c r="F433" s="11" t="str">
        <f>IFERROR(INDEX(lvl_4[],MATCH(L433,lvl_4[ID],0),MATCH(TEXT(K433,"##0"),lvl_4[#Headers],0)),"Нет")</f>
        <v>Комбинации</v>
      </c>
      <c r="G433" s="11" t="str">
        <f>IFERROR(INDEX(lvl_5[],MATCH(M433,lvl_5[ID],0),MATCH(_xlfn.CONCAT(TEXT(K433,"##0"),"_",TEXT(L433,"##0")),lvl_5[#Headers],0)),"Нет")</f>
        <v>Нет</v>
      </c>
      <c r="H433" s="11" t="str">
        <f>IFERROR(INDEX(lvl_6[],MATCH(N433,lvl_6[ID],0),MATCH(_xlfn.CONCAT(K433,"_",L433,"_",M433),lvl_6[#Headers],0)),"Нет")</f>
        <v>Нет</v>
      </c>
      <c r="I433" s="12">
        <v>1</v>
      </c>
      <c r="J433" s="12">
        <v>2</v>
      </c>
      <c r="K433" s="12">
        <v>2</v>
      </c>
      <c r="L433" s="12">
        <v>2</v>
      </c>
      <c r="M433" s="12">
        <v>0</v>
      </c>
      <c r="N433" s="12">
        <v>0</v>
      </c>
      <c r="O433" s="12">
        <f>COUNTIF($P$2:P433,P433)</f>
        <v>430</v>
      </c>
      <c r="P433" s="12" t="str">
        <f t="shared" si="19"/>
        <v>122020000</v>
      </c>
      <c r="Q433" s="12" t="str">
        <f t="shared" si="20"/>
        <v>1220200000430</v>
      </c>
      <c r="R433" s="20" t="s">
        <v>1211</v>
      </c>
      <c r="S433" s="20" t="s">
        <v>1212</v>
      </c>
      <c r="U433" s="12" t="s">
        <v>912</v>
      </c>
      <c r="AY433" s="12" t="s">
        <v>912</v>
      </c>
      <c r="BA433" s="12" t="s">
        <v>905</v>
      </c>
      <c r="BG433" s="21">
        <v>1</v>
      </c>
      <c r="BJ433" s="12">
        <v>1</v>
      </c>
    </row>
    <row r="434" spans="1:62" ht="60" x14ac:dyDescent="0.25">
      <c r="A434" s="12">
        <v>1</v>
      </c>
      <c r="B434" s="11" t="str">
        <f t="shared" si="18"/>
        <v>Общий расчет. Ци Мень. Анализ Дворца. Комбинации. Нет. Нет</v>
      </c>
      <c r="C434" s="11" t="str">
        <f>IFERROR(VLOOKUP(I434,lvl_1[],2,FALSE),"Нет")</f>
        <v>Общий расчет</v>
      </c>
      <c r="D434" s="11" t="str">
        <f>IFERROR(VLOOKUP(Rule!J434,lvl_2[],2,FALSE),"Нет")</f>
        <v>Ци Мень</v>
      </c>
      <c r="E434" s="11" t="str">
        <f>IFERROR(VLOOKUP(Rule!K434,lvl_3[],2,FALSE),"Нет")</f>
        <v>Анализ Дворца</v>
      </c>
      <c r="F434" s="11" t="str">
        <f>IFERROR(INDEX(lvl_4[],MATCH(L434,lvl_4[ID],0),MATCH(TEXT(K434,"##0"),lvl_4[#Headers],0)),"Нет")</f>
        <v>Комбинации</v>
      </c>
      <c r="G434" s="11" t="str">
        <f>IFERROR(INDEX(lvl_5[],MATCH(M434,lvl_5[ID],0),MATCH(_xlfn.CONCAT(TEXT(K434,"##0"),"_",TEXT(L434,"##0")),lvl_5[#Headers],0)),"Нет")</f>
        <v>Нет</v>
      </c>
      <c r="H434" s="11" t="str">
        <f>IFERROR(INDEX(lvl_6[],MATCH(N434,lvl_6[ID],0),MATCH(_xlfn.CONCAT(K434,"_",L434,"_",M434),lvl_6[#Headers],0)),"Нет")</f>
        <v>Нет</v>
      </c>
      <c r="I434" s="12">
        <v>1</v>
      </c>
      <c r="J434" s="12">
        <v>2</v>
      </c>
      <c r="K434" s="12">
        <v>2</v>
      </c>
      <c r="L434" s="12">
        <v>2</v>
      </c>
      <c r="M434" s="12">
        <v>0</v>
      </c>
      <c r="N434" s="12">
        <v>0</v>
      </c>
      <c r="O434" s="12">
        <f>COUNTIF($P$2:P434,P434)</f>
        <v>431</v>
      </c>
      <c r="P434" s="12" t="str">
        <f t="shared" si="19"/>
        <v>122020000</v>
      </c>
      <c r="Q434" s="12" t="str">
        <f t="shared" si="20"/>
        <v>1220200000431</v>
      </c>
      <c r="R434" s="20" t="s">
        <v>1211</v>
      </c>
      <c r="S434" s="20" t="s">
        <v>1212</v>
      </c>
      <c r="U434" s="12" t="s">
        <v>914</v>
      </c>
      <c r="AY434" s="12" t="s">
        <v>914</v>
      </c>
      <c r="BA434" s="12" t="s">
        <v>905</v>
      </c>
      <c r="BG434" s="21">
        <v>1</v>
      </c>
      <c r="BJ434" s="12">
        <v>1</v>
      </c>
    </row>
    <row r="435" spans="1:62" ht="60" x14ac:dyDescent="0.25">
      <c r="A435" s="12">
        <v>1</v>
      </c>
      <c r="B435" s="11" t="str">
        <f t="shared" si="18"/>
        <v>Общий расчет. Ци Мень. Анализ Дворца. Комбинации. Нет. Нет</v>
      </c>
      <c r="C435" s="11" t="str">
        <f>IFERROR(VLOOKUP(I435,lvl_1[],2,FALSE),"Нет")</f>
        <v>Общий расчет</v>
      </c>
      <c r="D435" s="11" t="str">
        <f>IFERROR(VLOOKUP(Rule!J435,lvl_2[],2,FALSE),"Нет")</f>
        <v>Ци Мень</v>
      </c>
      <c r="E435" s="11" t="str">
        <f>IFERROR(VLOOKUP(Rule!K435,lvl_3[],2,FALSE),"Нет")</f>
        <v>Анализ Дворца</v>
      </c>
      <c r="F435" s="11" t="str">
        <f>IFERROR(INDEX(lvl_4[],MATCH(L435,lvl_4[ID],0),MATCH(TEXT(K435,"##0"),lvl_4[#Headers],0)),"Нет")</f>
        <v>Комбинации</v>
      </c>
      <c r="G435" s="11" t="str">
        <f>IFERROR(INDEX(lvl_5[],MATCH(M435,lvl_5[ID],0),MATCH(_xlfn.CONCAT(TEXT(K435,"##0"),"_",TEXT(L435,"##0")),lvl_5[#Headers],0)),"Нет")</f>
        <v>Нет</v>
      </c>
      <c r="H435" s="11" t="str">
        <f>IFERROR(INDEX(lvl_6[],MATCH(N435,lvl_6[ID],0),MATCH(_xlfn.CONCAT(K435,"_",L435,"_",M435),lvl_6[#Headers],0)),"Нет")</f>
        <v>Нет</v>
      </c>
      <c r="I435" s="12">
        <v>1</v>
      </c>
      <c r="J435" s="12">
        <v>2</v>
      </c>
      <c r="K435" s="12">
        <v>2</v>
      </c>
      <c r="L435" s="12">
        <v>2</v>
      </c>
      <c r="M435" s="12">
        <v>0</v>
      </c>
      <c r="N435" s="12">
        <v>0</v>
      </c>
      <c r="O435" s="12">
        <f>COUNTIF($P$2:P435,P435)</f>
        <v>432</v>
      </c>
      <c r="P435" s="12" t="str">
        <f t="shared" si="19"/>
        <v>122020000</v>
      </c>
      <c r="Q435" s="12" t="str">
        <f t="shared" si="20"/>
        <v>1220200000432</v>
      </c>
      <c r="R435" s="20" t="s">
        <v>1211</v>
      </c>
      <c r="S435" s="20" t="s">
        <v>1212</v>
      </c>
      <c r="U435" s="12" t="s">
        <v>916</v>
      </c>
      <c r="AY435" s="12" t="s">
        <v>916</v>
      </c>
      <c r="BA435" s="12" t="s">
        <v>905</v>
      </c>
      <c r="BG435" s="21">
        <v>1</v>
      </c>
      <c r="BJ435" s="12">
        <v>1</v>
      </c>
    </row>
    <row r="436" spans="1:62" ht="60" x14ac:dyDescent="0.25">
      <c r="A436" s="12">
        <v>1</v>
      </c>
      <c r="B436" s="11" t="str">
        <f t="shared" si="18"/>
        <v>Общий расчет. Ци Мень. Анализ Дворца. Комбинации. Нет. Нет</v>
      </c>
      <c r="C436" s="11" t="str">
        <f>IFERROR(VLOOKUP(I436,lvl_1[],2,FALSE),"Нет")</f>
        <v>Общий расчет</v>
      </c>
      <c r="D436" s="11" t="str">
        <f>IFERROR(VLOOKUP(Rule!J436,lvl_2[],2,FALSE),"Нет")</f>
        <v>Ци Мень</v>
      </c>
      <c r="E436" s="11" t="str">
        <f>IFERROR(VLOOKUP(Rule!K436,lvl_3[],2,FALSE),"Нет")</f>
        <v>Анализ Дворца</v>
      </c>
      <c r="F436" s="11" t="str">
        <f>IFERROR(INDEX(lvl_4[],MATCH(L436,lvl_4[ID],0),MATCH(TEXT(K436,"##0"),lvl_4[#Headers],0)),"Нет")</f>
        <v>Комбинации</v>
      </c>
      <c r="G436" s="11" t="str">
        <f>IFERROR(INDEX(lvl_5[],MATCH(M436,lvl_5[ID],0),MATCH(_xlfn.CONCAT(TEXT(K436,"##0"),"_",TEXT(L436,"##0")),lvl_5[#Headers],0)),"Нет")</f>
        <v>Нет</v>
      </c>
      <c r="H436" s="11" t="str">
        <f>IFERROR(INDEX(lvl_6[],MATCH(N436,lvl_6[ID],0),MATCH(_xlfn.CONCAT(K436,"_",L436,"_",M436),lvl_6[#Headers],0)),"Нет")</f>
        <v>Нет</v>
      </c>
      <c r="I436" s="12">
        <v>1</v>
      </c>
      <c r="J436" s="12">
        <v>2</v>
      </c>
      <c r="K436" s="12">
        <v>2</v>
      </c>
      <c r="L436" s="12">
        <v>2</v>
      </c>
      <c r="M436" s="12">
        <v>0</v>
      </c>
      <c r="N436" s="12">
        <v>0</v>
      </c>
      <c r="O436" s="12">
        <f>COUNTIF($P$2:P436,P436)</f>
        <v>433</v>
      </c>
      <c r="P436" s="12" t="str">
        <f t="shared" si="19"/>
        <v>122020000</v>
      </c>
      <c r="Q436" s="12" t="str">
        <f t="shared" si="20"/>
        <v>1220200000433</v>
      </c>
      <c r="R436" s="20" t="s">
        <v>1211</v>
      </c>
      <c r="S436" s="20" t="s">
        <v>1212</v>
      </c>
      <c r="AB436" s="12" t="s">
        <v>899</v>
      </c>
      <c r="AX436" s="12">
        <v>1</v>
      </c>
      <c r="BA436" s="12" t="s">
        <v>905</v>
      </c>
      <c r="BG436" s="21">
        <v>1</v>
      </c>
      <c r="BJ436" s="12">
        <v>1</v>
      </c>
    </row>
    <row r="437" spans="1:62" ht="60" x14ac:dyDescent="0.25">
      <c r="A437" s="12">
        <v>1</v>
      </c>
      <c r="B437" s="11" t="str">
        <f t="shared" si="18"/>
        <v>Общий расчет. Ци Мень. Анализ Дворца. Комбинации. Нет. Нет</v>
      </c>
      <c r="C437" s="11" t="str">
        <f>IFERROR(VLOOKUP(I437,lvl_1[],2,FALSE),"Нет")</f>
        <v>Общий расчет</v>
      </c>
      <c r="D437" s="11" t="str">
        <f>IFERROR(VLOOKUP(Rule!J437,lvl_2[],2,FALSE),"Нет")</f>
        <v>Ци Мень</v>
      </c>
      <c r="E437" s="11" t="str">
        <f>IFERROR(VLOOKUP(Rule!K437,lvl_3[],2,FALSE),"Нет")</f>
        <v>Анализ Дворца</v>
      </c>
      <c r="F437" s="11" t="str">
        <f>IFERROR(INDEX(lvl_4[],MATCH(L437,lvl_4[ID],0),MATCH(TEXT(K437,"##0"),lvl_4[#Headers],0)),"Нет")</f>
        <v>Комбинации</v>
      </c>
      <c r="G437" s="11" t="str">
        <f>IFERROR(INDEX(lvl_5[],MATCH(M437,lvl_5[ID],0),MATCH(_xlfn.CONCAT(TEXT(K437,"##0"),"_",TEXT(L437,"##0")),lvl_5[#Headers],0)),"Нет")</f>
        <v>Нет</v>
      </c>
      <c r="H437" s="11" t="str">
        <f>IFERROR(INDEX(lvl_6[],MATCH(N437,lvl_6[ID],0),MATCH(_xlfn.CONCAT(K437,"_",L437,"_",M437),lvl_6[#Headers],0)),"Нет")</f>
        <v>Нет</v>
      </c>
      <c r="I437" s="12">
        <v>1</v>
      </c>
      <c r="J437" s="12">
        <v>2</v>
      </c>
      <c r="K437" s="12">
        <v>2</v>
      </c>
      <c r="L437" s="12">
        <v>2</v>
      </c>
      <c r="M437" s="12">
        <v>0</v>
      </c>
      <c r="N437" s="12">
        <v>0</v>
      </c>
      <c r="O437" s="12">
        <f>COUNTIF($P$2:P437,P437)</f>
        <v>434</v>
      </c>
      <c r="P437" s="12" t="str">
        <f t="shared" si="19"/>
        <v>122020000</v>
      </c>
      <c r="Q437" s="12" t="str">
        <f t="shared" si="20"/>
        <v>1220200000434</v>
      </c>
      <c r="R437" s="20" t="s">
        <v>1211</v>
      </c>
      <c r="S437" s="20" t="s">
        <v>1212</v>
      </c>
      <c r="AB437" s="12" t="s">
        <v>901</v>
      </c>
      <c r="AY437" s="12" t="s">
        <v>901</v>
      </c>
      <c r="BA437" s="12" t="s">
        <v>905</v>
      </c>
      <c r="BG437" s="21">
        <v>1</v>
      </c>
      <c r="BJ437" s="12">
        <v>1</v>
      </c>
    </row>
    <row r="438" spans="1:62" ht="60" x14ac:dyDescent="0.25">
      <c r="A438" s="12">
        <v>1</v>
      </c>
      <c r="B438" s="11" t="str">
        <f t="shared" si="18"/>
        <v>Общий расчет. Ци Мень. Анализ Дворца. Комбинации. Нет. Нет</v>
      </c>
      <c r="C438" s="11" t="str">
        <f>IFERROR(VLOOKUP(I438,lvl_1[],2,FALSE),"Нет")</f>
        <v>Общий расчет</v>
      </c>
      <c r="D438" s="11" t="str">
        <f>IFERROR(VLOOKUP(Rule!J438,lvl_2[],2,FALSE),"Нет")</f>
        <v>Ци Мень</v>
      </c>
      <c r="E438" s="11" t="str">
        <f>IFERROR(VLOOKUP(Rule!K438,lvl_3[],2,FALSE),"Нет")</f>
        <v>Анализ Дворца</v>
      </c>
      <c r="F438" s="11" t="str">
        <f>IFERROR(INDEX(lvl_4[],MATCH(L438,lvl_4[ID],0),MATCH(TEXT(K438,"##0"),lvl_4[#Headers],0)),"Нет")</f>
        <v>Комбинации</v>
      </c>
      <c r="G438" s="11" t="str">
        <f>IFERROR(INDEX(lvl_5[],MATCH(M438,lvl_5[ID],0),MATCH(_xlfn.CONCAT(TEXT(K438,"##0"),"_",TEXT(L438,"##0")),lvl_5[#Headers],0)),"Нет")</f>
        <v>Нет</v>
      </c>
      <c r="H438" s="11" t="str">
        <f>IFERROR(INDEX(lvl_6[],MATCH(N438,lvl_6[ID],0),MATCH(_xlfn.CONCAT(K438,"_",L438,"_",M438),lvl_6[#Headers],0)),"Нет")</f>
        <v>Нет</v>
      </c>
      <c r="I438" s="12">
        <v>1</v>
      </c>
      <c r="J438" s="12">
        <v>2</v>
      </c>
      <c r="K438" s="12">
        <v>2</v>
      </c>
      <c r="L438" s="12">
        <v>2</v>
      </c>
      <c r="M438" s="12">
        <v>0</v>
      </c>
      <c r="N438" s="12">
        <v>0</v>
      </c>
      <c r="O438" s="12">
        <f>COUNTIF($P$2:P438,P438)</f>
        <v>435</v>
      </c>
      <c r="P438" s="12" t="str">
        <f t="shared" si="19"/>
        <v>122020000</v>
      </c>
      <c r="Q438" s="12" t="str">
        <f t="shared" si="20"/>
        <v>1220200000435</v>
      </c>
      <c r="R438" s="20" t="s">
        <v>1211</v>
      </c>
      <c r="S438" s="20" t="s">
        <v>1212</v>
      </c>
      <c r="AB438" s="12" t="s">
        <v>903</v>
      </c>
      <c r="AY438" s="12" t="s">
        <v>903</v>
      </c>
      <c r="BA438" s="12" t="s">
        <v>905</v>
      </c>
      <c r="BG438" s="21">
        <v>1</v>
      </c>
      <c r="BJ438" s="12">
        <v>1</v>
      </c>
    </row>
    <row r="439" spans="1:62" ht="60" x14ac:dyDescent="0.25">
      <c r="A439" s="12">
        <v>1</v>
      </c>
      <c r="B439" s="11" t="str">
        <f t="shared" si="18"/>
        <v>Общий расчет. Ци Мень. Анализ Дворца. Комбинации. Нет. Нет</v>
      </c>
      <c r="C439" s="11" t="str">
        <f>IFERROR(VLOOKUP(I439,lvl_1[],2,FALSE),"Нет")</f>
        <v>Общий расчет</v>
      </c>
      <c r="D439" s="11" t="str">
        <f>IFERROR(VLOOKUP(Rule!J439,lvl_2[],2,FALSE),"Нет")</f>
        <v>Ци Мень</v>
      </c>
      <c r="E439" s="11" t="str">
        <f>IFERROR(VLOOKUP(Rule!K439,lvl_3[],2,FALSE),"Нет")</f>
        <v>Анализ Дворца</v>
      </c>
      <c r="F439" s="11" t="str">
        <f>IFERROR(INDEX(lvl_4[],MATCH(L439,lvl_4[ID],0),MATCH(TEXT(K439,"##0"),lvl_4[#Headers],0)),"Нет")</f>
        <v>Комбинации</v>
      </c>
      <c r="G439" s="11" t="str">
        <f>IFERROR(INDEX(lvl_5[],MATCH(M439,lvl_5[ID],0),MATCH(_xlfn.CONCAT(TEXT(K439,"##0"),"_",TEXT(L439,"##0")),lvl_5[#Headers],0)),"Нет")</f>
        <v>Нет</v>
      </c>
      <c r="H439" s="11" t="str">
        <f>IFERROR(INDEX(lvl_6[],MATCH(N439,lvl_6[ID],0),MATCH(_xlfn.CONCAT(K439,"_",L439,"_",M439),lvl_6[#Headers],0)),"Нет")</f>
        <v>Нет</v>
      </c>
      <c r="I439" s="12">
        <v>1</v>
      </c>
      <c r="J439" s="12">
        <v>2</v>
      </c>
      <c r="K439" s="12">
        <v>2</v>
      </c>
      <c r="L439" s="12">
        <v>2</v>
      </c>
      <c r="M439" s="12">
        <v>0</v>
      </c>
      <c r="N439" s="12">
        <v>0</v>
      </c>
      <c r="O439" s="12">
        <f>COUNTIF($P$2:P439,P439)</f>
        <v>436</v>
      </c>
      <c r="P439" s="12" t="str">
        <f t="shared" si="19"/>
        <v>122020000</v>
      </c>
      <c r="Q439" s="12" t="str">
        <f t="shared" si="20"/>
        <v>1220200000436</v>
      </c>
      <c r="R439" s="20" t="s">
        <v>1211</v>
      </c>
      <c r="S439" s="20" t="s">
        <v>1212</v>
      </c>
      <c r="AB439" s="12" t="s">
        <v>905</v>
      </c>
      <c r="AY439" s="12" t="s">
        <v>905</v>
      </c>
      <c r="BA439" s="12" t="s">
        <v>905</v>
      </c>
      <c r="BG439" s="21">
        <v>1</v>
      </c>
      <c r="BJ439" s="12">
        <v>1</v>
      </c>
    </row>
    <row r="440" spans="1:62" ht="60" x14ac:dyDescent="0.25">
      <c r="A440" s="12">
        <v>1</v>
      </c>
      <c r="B440" s="11" t="str">
        <f t="shared" si="18"/>
        <v>Общий расчет. Ци Мень. Анализ Дворца. Комбинации. Нет. Нет</v>
      </c>
      <c r="C440" s="11" t="str">
        <f>IFERROR(VLOOKUP(I440,lvl_1[],2,FALSE),"Нет")</f>
        <v>Общий расчет</v>
      </c>
      <c r="D440" s="11" t="str">
        <f>IFERROR(VLOOKUP(Rule!J440,lvl_2[],2,FALSE),"Нет")</f>
        <v>Ци Мень</v>
      </c>
      <c r="E440" s="11" t="str">
        <f>IFERROR(VLOOKUP(Rule!K440,lvl_3[],2,FALSE),"Нет")</f>
        <v>Анализ Дворца</v>
      </c>
      <c r="F440" s="11" t="str">
        <f>IFERROR(INDEX(lvl_4[],MATCH(L440,lvl_4[ID],0),MATCH(TEXT(K440,"##0"),lvl_4[#Headers],0)),"Нет")</f>
        <v>Комбинации</v>
      </c>
      <c r="G440" s="11" t="str">
        <f>IFERROR(INDEX(lvl_5[],MATCH(M440,lvl_5[ID],0),MATCH(_xlfn.CONCAT(TEXT(K440,"##0"),"_",TEXT(L440,"##0")),lvl_5[#Headers],0)),"Нет")</f>
        <v>Нет</v>
      </c>
      <c r="H440" s="11" t="str">
        <f>IFERROR(INDEX(lvl_6[],MATCH(N440,lvl_6[ID],0),MATCH(_xlfn.CONCAT(K440,"_",L440,"_",M440),lvl_6[#Headers],0)),"Нет")</f>
        <v>Нет</v>
      </c>
      <c r="I440" s="12">
        <v>1</v>
      </c>
      <c r="J440" s="12">
        <v>2</v>
      </c>
      <c r="K440" s="12">
        <v>2</v>
      </c>
      <c r="L440" s="12">
        <v>2</v>
      </c>
      <c r="M440" s="12">
        <v>0</v>
      </c>
      <c r="N440" s="12">
        <v>0</v>
      </c>
      <c r="O440" s="12">
        <f>COUNTIF($P$2:P440,P440)</f>
        <v>437</v>
      </c>
      <c r="P440" s="12" t="str">
        <f t="shared" si="19"/>
        <v>122020000</v>
      </c>
      <c r="Q440" s="12" t="str">
        <f t="shared" si="20"/>
        <v>1220200000437</v>
      </c>
      <c r="R440" s="20" t="s">
        <v>1211</v>
      </c>
      <c r="S440" s="20" t="s">
        <v>1212</v>
      </c>
      <c r="AB440" s="12" t="s">
        <v>907</v>
      </c>
      <c r="AY440" s="12" t="s">
        <v>907</v>
      </c>
      <c r="BA440" s="12" t="s">
        <v>905</v>
      </c>
      <c r="BG440" s="21">
        <v>1</v>
      </c>
      <c r="BJ440" s="12">
        <v>1</v>
      </c>
    </row>
    <row r="441" spans="1:62" ht="60" x14ac:dyDescent="0.25">
      <c r="A441" s="12">
        <v>1</v>
      </c>
      <c r="B441" s="11" t="str">
        <f t="shared" si="18"/>
        <v>Общий расчет. Ци Мень. Анализ Дворца. Комбинации. Нет. Нет</v>
      </c>
      <c r="C441" s="11" t="str">
        <f>IFERROR(VLOOKUP(I441,lvl_1[],2,FALSE),"Нет")</f>
        <v>Общий расчет</v>
      </c>
      <c r="D441" s="11" t="str">
        <f>IFERROR(VLOOKUP(Rule!J441,lvl_2[],2,FALSE),"Нет")</f>
        <v>Ци Мень</v>
      </c>
      <c r="E441" s="11" t="str">
        <f>IFERROR(VLOOKUP(Rule!K441,lvl_3[],2,FALSE),"Нет")</f>
        <v>Анализ Дворца</v>
      </c>
      <c r="F441" s="11" t="str">
        <f>IFERROR(INDEX(lvl_4[],MATCH(L441,lvl_4[ID],0),MATCH(TEXT(K441,"##0"),lvl_4[#Headers],0)),"Нет")</f>
        <v>Комбинации</v>
      </c>
      <c r="G441" s="11" t="str">
        <f>IFERROR(INDEX(lvl_5[],MATCH(M441,lvl_5[ID],0),MATCH(_xlfn.CONCAT(TEXT(K441,"##0"),"_",TEXT(L441,"##0")),lvl_5[#Headers],0)),"Нет")</f>
        <v>Нет</v>
      </c>
      <c r="H441" s="11" t="str">
        <f>IFERROR(INDEX(lvl_6[],MATCH(N441,lvl_6[ID],0),MATCH(_xlfn.CONCAT(K441,"_",L441,"_",M441),lvl_6[#Headers],0)),"Нет")</f>
        <v>Нет</v>
      </c>
      <c r="I441" s="12">
        <v>1</v>
      </c>
      <c r="J441" s="12">
        <v>2</v>
      </c>
      <c r="K441" s="12">
        <v>2</v>
      </c>
      <c r="L441" s="12">
        <v>2</v>
      </c>
      <c r="M441" s="12">
        <v>0</v>
      </c>
      <c r="N441" s="12">
        <v>0</v>
      </c>
      <c r="O441" s="12">
        <f>COUNTIF($P$2:P441,P441)</f>
        <v>438</v>
      </c>
      <c r="P441" s="12" t="str">
        <f t="shared" si="19"/>
        <v>122020000</v>
      </c>
      <c r="Q441" s="12" t="str">
        <f t="shared" si="20"/>
        <v>1220200000438</v>
      </c>
      <c r="R441" s="20" t="s">
        <v>1211</v>
      </c>
      <c r="S441" s="20" t="s">
        <v>1212</v>
      </c>
      <c r="AB441" s="12" t="s">
        <v>908</v>
      </c>
      <c r="AY441" s="12" t="s">
        <v>908</v>
      </c>
      <c r="BA441" s="12" t="s">
        <v>905</v>
      </c>
      <c r="BG441" s="21">
        <v>1</v>
      </c>
      <c r="BJ441" s="12">
        <v>1</v>
      </c>
    </row>
    <row r="442" spans="1:62" ht="60" x14ac:dyDescent="0.25">
      <c r="A442" s="12">
        <v>1</v>
      </c>
      <c r="B442" s="11" t="str">
        <f t="shared" si="18"/>
        <v>Общий расчет. Ци Мень. Анализ Дворца. Комбинации. Нет. Нет</v>
      </c>
      <c r="C442" s="11" t="str">
        <f>IFERROR(VLOOKUP(I442,lvl_1[],2,FALSE),"Нет")</f>
        <v>Общий расчет</v>
      </c>
      <c r="D442" s="11" t="str">
        <f>IFERROR(VLOOKUP(Rule!J442,lvl_2[],2,FALSE),"Нет")</f>
        <v>Ци Мень</v>
      </c>
      <c r="E442" s="11" t="str">
        <f>IFERROR(VLOOKUP(Rule!K442,lvl_3[],2,FALSE),"Нет")</f>
        <v>Анализ Дворца</v>
      </c>
      <c r="F442" s="11" t="str">
        <f>IFERROR(INDEX(lvl_4[],MATCH(L442,lvl_4[ID],0),MATCH(TEXT(K442,"##0"),lvl_4[#Headers],0)),"Нет")</f>
        <v>Комбинации</v>
      </c>
      <c r="G442" s="11" t="str">
        <f>IFERROR(INDEX(lvl_5[],MATCH(M442,lvl_5[ID],0),MATCH(_xlfn.CONCAT(TEXT(K442,"##0"),"_",TEXT(L442,"##0")),lvl_5[#Headers],0)),"Нет")</f>
        <v>Нет</v>
      </c>
      <c r="H442" s="11" t="str">
        <f>IFERROR(INDEX(lvl_6[],MATCH(N442,lvl_6[ID],0),MATCH(_xlfn.CONCAT(K442,"_",L442,"_",M442),lvl_6[#Headers],0)),"Нет")</f>
        <v>Нет</v>
      </c>
      <c r="I442" s="12">
        <v>1</v>
      </c>
      <c r="J442" s="12">
        <v>2</v>
      </c>
      <c r="K442" s="12">
        <v>2</v>
      </c>
      <c r="L442" s="12">
        <v>2</v>
      </c>
      <c r="M442" s="12">
        <v>0</v>
      </c>
      <c r="N442" s="12">
        <v>0</v>
      </c>
      <c r="O442" s="12">
        <f>COUNTIF($P$2:P442,P442)</f>
        <v>439</v>
      </c>
      <c r="P442" s="12" t="str">
        <f t="shared" si="19"/>
        <v>122020000</v>
      </c>
      <c r="Q442" s="12" t="str">
        <f t="shared" si="20"/>
        <v>1220200000439</v>
      </c>
      <c r="R442" s="20" t="s">
        <v>1211</v>
      </c>
      <c r="S442" s="20" t="s">
        <v>1212</v>
      </c>
      <c r="AB442" s="12" t="s">
        <v>910</v>
      </c>
      <c r="AY442" s="12" t="s">
        <v>910</v>
      </c>
      <c r="BA442" s="12" t="s">
        <v>905</v>
      </c>
      <c r="BG442" s="21">
        <v>0</v>
      </c>
      <c r="BJ442" s="12">
        <v>1</v>
      </c>
    </row>
    <row r="443" spans="1:62" ht="60" x14ac:dyDescent="0.25">
      <c r="A443" s="12">
        <v>1</v>
      </c>
      <c r="B443" s="11" t="str">
        <f t="shared" si="18"/>
        <v>Общий расчет. Ци Мень. Анализ Дворца. Комбинации. Нет. Нет</v>
      </c>
      <c r="C443" s="11" t="str">
        <f>IFERROR(VLOOKUP(I443,lvl_1[],2,FALSE),"Нет")</f>
        <v>Общий расчет</v>
      </c>
      <c r="D443" s="11" t="str">
        <f>IFERROR(VLOOKUP(Rule!J443,lvl_2[],2,FALSE),"Нет")</f>
        <v>Ци Мень</v>
      </c>
      <c r="E443" s="11" t="str">
        <f>IFERROR(VLOOKUP(Rule!K443,lvl_3[],2,FALSE),"Нет")</f>
        <v>Анализ Дворца</v>
      </c>
      <c r="F443" s="11" t="str">
        <f>IFERROR(INDEX(lvl_4[],MATCH(L443,lvl_4[ID],0),MATCH(TEXT(K443,"##0"),lvl_4[#Headers],0)),"Нет")</f>
        <v>Комбинации</v>
      </c>
      <c r="G443" s="11" t="str">
        <f>IFERROR(INDEX(lvl_5[],MATCH(M443,lvl_5[ID],0),MATCH(_xlfn.CONCAT(TEXT(K443,"##0"),"_",TEXT(L443,"##0")),lvl_5[#Headers],0)),"Нет")</f>
        <v>Нет</v>
      </c>
      <c r="H443" s="11" t="str">
        <f>IFERROR(INDEX(lvl_6[],MATCH(N443,lvl_6[ID],0),MATCH(_xlfn.CONCAT(K443,"_",L443,"_",M443),lvl_6[#Headers],0)),"Нет")</f>
        <v>Нет</v>
      </c>
      <c r="I443" s="12">
        <v>1</v>
      </c>
      <c r="J443" s="12">
        <v>2</v>
      </c>
      <c r="K443" s="12">
        <v>2</v>
      </c>
      <c r="L443" s="12">
        <v>2</v>
      </c>
      <c r="M443" s="12">
        <v>0</v>
      </c>
      <c r="N443" s="12">
        <v>0</v>
      </c>
      <c r="O443" s="12">
        <f>COUNTIF($P$2:P443,P443)</f>
        <v>440</v>
      </c>
      <c r="P443" s="12" t="str">
        <f t="shared" si="19"/>
        <v>122020000</v>
      </c>
      <c r="Q443" s="12" t="str">
        <f t="shared" si="20"/>
        <v>1220200000440</v>
      </c>
      <c r="R443" s="20" t="s">
        <v>1211</v>
      </c>
      <c r="S443" s="20" t="s">
        <v>1212</v>
      </c>
      <c r="AB443" s="12" t="s">
        <v>912</v>
      </c>
      <c r="AY443" s="12" t="s">
        <v>912</v>
      </c>
      <c r="BA443" s="12" t="s">
        <v>905</v>
      </c>
      <c r="BG443" s="21">
        <v>1</v>
      </c>
      <c r="BJ443" s="12">
        <v>1</v>
      </c>
    </row>
    <row r="444" spans="1:62" ht="60" x14ac:dyDescent="0.25">
      <c r="A444" s="12">
        <v>1</v>
      </c>
      <c r="B444" s="11" t="str">
        <f t="shared" si="18"/>
        <v>Общий расчет. Ци Мень. Анализ Дворца. Комбинации. Нет. Нет</v>
      </c>
      <c r="C444" s="11" t="str">
        <f>IFERROR(VLOOKUP(I444,lvl_1[],2,FALSE),"Нет")</f>
        <v>Общий расчет</v>
      </c>
      <c r="D444" s="11" t="str">
        <f>IFERROR(VLOOKUP(Rule!J444,lvl_2[],2,FALSE),"Нет")</f>
        <v>Ци Мень</v>
      </c>
      <c r="E444" s="11" t="str">
        <f>IFERROR(VLOOKUP(Rule!K444,lvl_3[],2,FALSE),"Нет")</f>
        <v>Анализ Дворца</v>
      </c>
      <c r="F444" s="11" t="str">
        <f>IFERROR(INDEX(lvl_4[],MATCH(L444,lvl_4[ID],0),MATCH(TEXT(K444,"##0"),lvl_4[#Headers],0)),"Нет")</f>
        <v>Комбинации</v>
      </c>
      <c r="G444" s="11" t="str">
        <f>IFERROR(INDEX(lvl_5[],MATCH(M444,lvl_5[ID],0),MATCH(_xlfn.CONCAT(TEXT(K444,"##0"),"_",TEXT(L444,"##0")),lvl_5[#Headers],0)),"Нет")</f>
        <v>Нет</v>
      </c>
      <c r="H444" s="11" t="str">
        <f>IFERROR(INDEX(lvl_6[],MATCH(N444,lvl_6[ID],0),MATCH(_xlfn.CONCAT(K444,"_",L444,"_",M444),lvl_6[#Headers],0)),"Нет")</f>
        <v>Нет</v>
      </c>
      <c r="I444" s="12">
        <v>1</v>
      </c>
      <c r="J444" s="12">
        <v>2</v>
      </c>
      <c r="K444" s="12">
        <v>2</v>
      </c>
      <c r="L444" s="12">
        <v>2</v>
      </c>
      <c r="M444" s="12">
        <v>0</v>
      </c>
      <c r="N444" s="12">
        <v>0</v>
      </c>
      <c r="O444" s="12">
        <f>COUNTIF($P$2:P444,P444)</f>
        <v>441</v>
      </c>
      <c r="P444" s="12" t="str">
        <f t="shared" si="19"/>
        <v>122020000</v>
      </c>
      <c r="Q444" s="12" t="str">
        <f t="shared" si="20"/>
        <v>1220200000441</v>
      </c>
      <c r="R444" s="20" t="s">
        <v>1211</v>
      </c>
      <c r="S444" s="20" t="s">
        <v>1212</v>
      </c>
      <c r="AB444" s="12" t="s">
        <v>914</v>
      </c>
      <c r="AY444" s="12" t="s">
        <v>914</v>
      </c>
      <c r="BA444" s="12" t="s">
        <v>905</v>
      </c>
      <c r="BG444" s="21">
        <v>1</v>
      </c>
      <c r="BJ444" s="12">
        <v>1</v>
      </c>
    </row>
    <row r="445" spans="1:62" ht="60" x14ac:dyDescent="0.25">
      <c r="A445" s="12">
        <v>1</v>
      </c>
      <c r="B445" s="11" t="str">
        <f t="shared" si="18"/>
        <v>Общий расчет. Ци Мень. Анализ Дворца. Комбинации. Нет. Нет</v>
      </c>
      <c r="C445" s="11" t="str">
        <f>IFERROR(VLOOKUP(I445,lvl_1[],2,FALSE),"Нет")</f>
        <v>Общий расчет</v>
      </c>
      <c r="D445" s="11" t="str">
        <f>IFERROR(VLOOKUP(Rule!J445,lvl_2[],2,FALSE),"Нет")</f>
        <v>Ци Мень</v>
      </c>
      <c r="E445" s="11" t="str">
        <f>IFERROR(VLOOKUP(Rule!K445,lvl_3[],2,FALSE),"Нет")</f>
        <v>Анализ Дворца</v>
      </c>
      <c r="F445" s="11" t="str">
        <f>IFERROR(INDEX(lvl_4[],MATCH(L445,lvl_4[ID],0),MATCH(TEXT(K445,"##0"),lvl_4[#Headers],0)),"Нет")</f>
        <v>Комбинации</v>
      </c>
      <c r="G445" s="11" t="str">
        <f>IFERROR(INDEX(lvl_5[],MATCH(M445,lvl_5[ID],0),MATCH(_xlfn.CONCAT(TEXT(K445,"##0"),"_",TEXT(L445,"##0")),lvl_5[#Headers],0)),"Нет")</f>
        <v>Нет</v>
      </c>
      <c r="H445" s="11" t="str">
        <f>IFERROR(INDEX(lvl_6[],MATCH(N445,lvl_6[ID],0),MATCH(_xlfn.CONCAT(K445,"_",L445,"_",M445),lvl_6[#Headers],0)),"Нет")</f>
        <v>Нет</v>
      </c>
      <c r="I445" s="12">
        <v>1</v>
      </c>
      <c r="J445" s="12">
        <v>2</v>
      </c>
      <c r="K445" s="12">
        <v>2</v>
      </c>
      <c r="L445" s="12">
        <v>2</v>
      </c>
      <c r="M445" s="12">
        <v>0</v>
      </c>
      <c r="N445" s="12">
        <v>0</v>
      </c>
      <c r="O445" s="12">
        <f>COUNTIF($P$2:P445,P445)</f>
        <v>442</v>
      </c>
      <c r="P445" s="12" t="str">
        <f t="shared" si="19"/>
        <v>122020000</v>
      </c>
      <c r="Q445" s="12" t="str">
        <f t="shared" si="20"/>
        <v>1220200000442</v>
      </c>
      <c r="R445" s="20" t="s">
        <v>1211</v>
      </c>
      <c r="S445" s="20" t="s">
        <v>1212</v>
      </c>
      <c r="AB445" s="12" t="s">
        <v>916</v>
      </c>
      <c r="AY445" s="12" t="s">
        <v>916</v>
      </c>
      <c r="BA445" s="12" t="s">
        <v>905</v>
      </c>
      <c r="BG445" s="21">
        <v>1</v>
      </c>
      <c r="BJ445" s="12">
        <v>1</v>
      </c>
    </row>
    <row r="446" spans="1:62" ht="60" x14ac:dyDescent="0.25">
      <c r="A446" s="12">
        <v>1</v>
      </c>
      <c r="B446" s="11" t="str">
        <f t="shared" si="18"/>
        <v>Общий расчет. Ци Мень. Анализ Дворца. Комбинации. Нет. Нет</v>
      </c>
      <c r="C446" s="11" t="str">
        <f>IFERROR(VLOOKUP(I446,lvl_1[],2,FALSE),"Нет")</f>
        <v>Общий расчет</v>
      </c>
      <c r="D446" s="11" t="str">
        <f>IFERROR(VLOOKUP(Rule!J446,lvl_2[],2,FALSE),"Нет")</f>
        <v>Ци Мень</v>
      </c>
      <c r="E446" s="11" t="str">
        <f>IFERROR(VLOOKUP(Rule!K446,lvl_3[],2,FALSE),"Нет")</f>
        <v>Анализ Дворца</v>
      </c>
      <c r="F446" s="11" t="str">
        <f>IFERROR(INDEX(lvl_4[],MATCH(L446,lvl_4[ID],0),MATCH(TEXT(K446,"##0"),lvl_4[#Headers],0)),"Нет")</f>
        <v>Комбинации</v>
      </c>
      <c r="G446" s="11" t="str">
        <f>IFERROR(INDEX(lvl_5[],MATCH(M446,lvl_5[ID],0),MATCH(_xlfn.CONCAT(TEXT(K446,"##0"),"_",TEXT(L446,"##0")),lvl_5[#Headers],0)),"Нет")</f>
        <v>Нет</v>
      </c>
      <c r="H446" s="11" t="str">
        <f>IFERROR(INDEX(lvl_6[],MATCH(N446,lvl_6[ID],0),MATCH(_xlfn.CONCAT(K446,"_",L446,"_",M446),lvl_6[#Headers],0)),"Нет")</f>
        <v>Нет</v>
      </c>
      <c r="I446" s="12">
        <v>1</v>
      </c>
      <c r="J446" s="12">
        <v>2</v>
      </c>
      <c r="K446" s="12">
        <v>2</v>
      </c>
      <c r="L446" s="12">
        <v>2</v>
      </c>
      <c r="M446" s="12">
        <v>0</v>
      </c>
      <c r="N446" s="12">
        <v>0</v>
      </c>
      <c r="O446" s="12">
        <f>COUNTIF($P$2:P446,P446)</f>
        <v>443</v>
      </c>
      <c r="P446" s="12" t="str">
        <f t="shared" si="19"/>
        <v>122020000</v>
      </c>
      <c r="Q446" s="12" t="str">
        <f t="shared" si="20"/>
        <v>1220200000443</v>
      </c>
      <c r="R446" s="20" t="s">
        <v>1211</v>
      </c>
      <c r="S446" s="20" t="s">
        <v>1212</v>
      </c>
      <c r="AI446" s="12" t="s">
        <v>899</v>
      </c>
      <c r="AX446" s="12">
        <v>1</v>
      </c>
      <c r="BA446" s="12" t="s">
        <v>905</v>
      </c>
      <c r="BG446" s="21">
        <v>1</v>
      </c>
      <c r="BJ446" s="12">
        <v>1</v>
      </c>
    </row>
    <row r="447" spans="1:62" ht="60" x14ac:dyDescent="0.25">
      <c r="A447" s="12">
        <v>1</v>
      </c>
      <c r="B447" s="11" t="str">
        <f t="shared" si="18"/>
        <v>Общий расчет. Ци Мень. Анализ Дворца. Комбинации. Нет. Нет</v>
      </c>
      <c r="C447" s="11" t="str">
        <f>IFERROR(VLOOKUP(I447,lvl_1[],2,FALSE),"Нет")</f>
        <v>Общий расчет</v>
      </c>
      <c r="D447" s="11" t="str">
        <f>IFERROR(VLOOKUP(Rule!J447,lvl_2[],2,FALSE),"Нет")</f>
        <v>Ци Мень</v>
      </c>
      <c r="E447" s="11" t="str">
        <f>IFERROR(VLOOKUP(Rule!K447,lvl_3[],2,FALSE),"Нет")</f>
        <v>Анализ Дворца</v>
      </c>
      <c r="F447" s="11" t="str">
        <f>IFERROR(INDEX(lvl_4[],MATCH(L447,lvl_4[ID],0),MATCH(TEXT(K447,"##0"),lvl_4[#Headers],0)),"Нет")</f>
        <v>Комбинации</v>
      </c>
      <c r="G447" s="11" t="str">
        <f>IFERROR(INDEX(lvl_5[],MATCH(M447,lvl_5[ID],0),MATCH(_xlfn.CONCAT(TEXT(K447,"##0"),"_",TEXT(L447,"##0")),lvl_5[#Headers],0)),"Нет")</f>
        <v>Нет</v>
      </c>
      <c r="H447" s="11" t="str">
        <f>IFERROR(INDEX(lvl_6[],MATCH(N447,lvl_6[ID],0),MATCH(_xlfn.CONCAT(K447,"_",L447,"_",M447),lvl_6[#Headers],0)),"Нет")</f>
        <v>Нет</v>
      </c>
      <c r="I447" s="12">
        <v>1</v>
      </c>
      <c r="J447" s="12">
        <v>2</v>
      </c>
      <c r="K447" s="12">
        <v>2</v>
      </c>
      <c r="L447" s="12">
        <v>2</v>
      </c>
      <c r="M447" s="12">
        <v>0</v>
      </c>
      <c r="N447" s="12">
        <v>0</v>
      </c>
      <c r="O447" s="12">
        <f>COUNTIF($P$2:P447,P447)</f>
        <v>444</v>
      </c>
      <c r="P447" s="12" t="str">
        <f t="shared" si="19"/>
        <v>122020000</v>
      </c>
      <c r="Q447" s="12" t="str">
        <f t="shared" si="20"/>
        <v>1220200000444</v>
      </c>
      <c r="R447" s="20" t="s">
        <v>1211</v>
      </c>
      <c r="S447" s="20" t="s">
        <v>1212</v>
      </c>
      <c r="AI447" s="12" t="s">
        <v>901</v>
      </c>
      <c r="AY447" s="12" t="s">
        <v>901</v>
      </c>
      <c r="BA447" s="12" t="s">
        <v>905</v>
      </c>
      <c r="BG447" s="21">
        <v>1</v>
      </c>
      <c r="BJ447" s="12">
        <v>1</v>
      </c>
    </row>
    <row r="448" spans="1:62" ht="60" x14ac:dyDescent="0.25">
      <c r="A448" s="12">
        <v>1</v>
      </c>
      <c r="B448" s="11" t="str">
        <f t="shared" si="18"/>
        <v>Общий расчет. Ци Мень. Анализ Дворца. Комбинации. Нет. Нет</v>
      </c>
      <c r="C448" s="11" t="str">
        <f>IFERROR(VLOOKUP(I448,lvl_1[],2,FALSE),"Нет")</f>
        <v>Общий расчет</v>
      </c>
      <c r="D448" s="11" t="str">
        <f>IFERROR(VLOOKUP(Rule!J448,lvl_2[],2,FALSE),"Нет")</f>
        <v>Ци Мень</v>
      </c>
      <c r="E448" s="11" t="str">
        <f>IFERROR(VLOOKUP(Rule!K448,lvl_3[],2,FALSE),"Нет")</f>
        <v>Анализ Дворца</v>
      </c>
      <c r="F448" s="11" t="str">
        <f>IFERROR(INDEX(lvl_4[],MATCH(L448,lvl_4[ID],0),MATCH(TEXT(K448,"##0"),lvl_4[#Headers],0)),"Нет")</f>
        <v>Комбинации</v>
      </c>
      <c r="G448" s="11" t="str">
        <f>IFERROR(INDEX(lvl_5[],MATCH(M448,lvl_5[ID],0),MATCH(_xlfn.CONCAT(TEXT(K448,"##0"),"_",TEXT(L448,"##0")),lvl_5[#Headers],0)),"Нет")</f>
        <v>Нет</v>
      </c>
      <c r="H448" s="11" t="str">
        <f>IFERROR(INDEX(lvl_6[],MATCH(N448,lvl_6[ID],0),MATCH(_xlfn.CONCAT(K448,"_",L448,"_",M448),lvl_6[#Headers],0)),"Нет")</f>
        <v>Нет</v>
      </c>
      <c r="I448" s="12">
        <v>1</v>
      </c>
      <c r="J448" s="12">
        <v>2</v>
      </c>
      <c r="K448" s="12">
        <v>2</v>
      </c>
      <c r="L448" s="12">
        <v>2</v>
      </c>
      <c r="M448" s="12">
        <v>0</v>
      </c>
      <c r="N448" s="12">
        <v>0</v>
      </c>
      <c r="O448" s="12">
        <f>COUNTIF($P$2:P448,P448)</f>
        <v>445</v>
      </c>
      <c r="P448" s="12" t="str">
        <f t="shared" si="19"/>
        <v>122020000</v>
      </c>
      <c r="Q448" s="12" t="str">
        <f t="shared" si="20"/>
        <v>1220200000445</v>
      </c>
      <c r="R448" s="20" t="s">
        <v>1211</v>
      </c>
      <c r="S448" s="20" t="s">
        <v>1212</v>
      </c>
      <c r="AI448" s="12" t="s">
        <v>903</v>
      </c>
      <c r="AY448" s="12" t="s">
        <v>903</v>
      </c>
      <c r="BA448" s="12" t="s">
        <v>905</v>
      </c>
      <c r="BG448" s="21">
        <v>1</v>
      </c>
      <c r="BJ448" s="12">
        <v>1</v>
      </c>
    </row>
    <row r="449" spans="1:62" ht="60" x14ac:dyDescent="0.25">
      <c r="A449" s="12">
        <v>1</v>
      </c>
      <c r="B449" s="11" t="str">
        <f t="shared" si="18"/>
        <v>Общий расчет. Ци Мень. Анализ Дворца. Комбинации. Нет. Нет</v>
      </c>
      <c r="C449" s="11" t="str">
        <f>IFERROR(VLOOKUP(I449,lvl_1[],2,FALSE),"Нет")</f>
        <v>Общий расчет</v>
      </c>
      <c r="D449" s="11" t="str">
        <f>IFERROR(VLOOKUP(Rule!J449,lvl_2[],2,FALSE),"Нет")</f>
        <v>Ци Мень</v>
      </c>
      <c r="E449" s="11" t="str">
        <f>IFERROR(VLOOKUP(Rule!K449,lvl_3[],2,FALSE),"Нет")</f>
        <v>Анализ Дворца</v>
      </c>
      <c r="F449" s="11" t="str">
        <f>IFERROR(INDEX(lvl_4[],MATCH(L449,lvl_4[ID],0),MATCH(TEXT(K449,"##0"),lvl_4[#Headers],0)),"Нет")</f>
        <v>Комбинации</v>
      </c>
      <c r="G449" s="11" t="str">
        <f>IFERROR(INDEX(lvl_5[],MATCH(M449,lvl_5[ID],0),MATCH(_xlfn.CONCAT(TEXT(K449,"##0"),"_",TEXT(L449,"##0")),lvl_5[#Headers],0)),"Нет")</f>
        <v>Нет</v>
      </c>
      <c r="H449" s="11" t="str">
        <f>IFERROR(INDEX(lvl_6[],MATCH(N449,lvl_6[ID],0),MATCH(_xlfn.CONCAT(K449,"_",L449,"_",M449),lvl_6[#Headers],0)),"Нет")</f>
        <v>Нет</v>
      </c>
      <c r="I449" s="12">
        <v>1</v>
      </c>
      <c r="J449" s="12">
        <v>2</v>
      </c>
      <c r="K449" s="12">
        <v>2</v>
      </c>
      <c r="L449" s="12">
        <v>2</v>
      </c>
      <c r="M449" s="12">
        <v>0</v>
      </c>
      <c r="N449" s="12">
        <v>0</v>
      </c>
      <c r="O449" s="12">
        <f>COUNTIF($P$2:P449,P449)</f>
        <v>446</v>
      </c>
      <c r="P449" s="12" t="str">
        <f t="shared" si="19"/>
        <v>122020000</v>
      </c>
      <c r="Q449" s="12" t="str">
        <f t="shared" si="20"/>
        <v>1220200000446</v>
      </c>
      <c r="R449" s="20" t="s">
        <v>1211</v>
      </c>
      <c r="S449" s="20" t="s">
        <v>1212</v>
      </c>
      <c r="AI449" s="12" t="s">
        <v>907</v>
      </c>
      <c r="AY449" s="12" t="s">
        <v>907</v>
      </c>
      <c r="BA449" s="12" t="s">
        <v>905</v>
      </c>
      <c r="BG449" s="21">
        <v>1</v>
      </c>
      <c r="BJ449" s="12">
        <v>1</v>
      </c>
    </row>
    <row r="450" spans="1:62" ht="60" x14ac:dyDescent="0.25">
      <c r="A450" s="12">
        <v>1</v>
      </c>
      <c r="B450" s="11" t="str">
        <f t="shared" ref="B450:B513" si="21">_xlfn.CONCAT(C450,". ", D450,". ", E450,". ", F450,". ", G450,". ", H450)</f>
        <v>Общий расчет. Ци Мень. Анализ Дворца. Комбинации. Нет. Нет</v>
      </c>
      <c r="C450" s="11" t="str">
        <f>IFERROR(VLOOKUP(I450,lvl_1[],2,FALSE),"Нет")</f>
        <v>Общий расчет</v>
      </c>
      <c r="D450" s="11" t="str">
        <f>IFERROR(VLOOKUP(Rule!J450,lvl_2[],2,FALSE),"Нет")</f>
        <v>Ци Мень</v>
      </c>
      <c r="E450" s="11" t="str">
        <f>IFERROR(VLOOKUP(Rule!K450,lvl_3[],2,FALSE),"Нет")</f>
        <v>Анализ Дворца</v>
      </c>
      <c r="F450" s="11" t="str">
        <f>IFERROR(INDEX(lvl_4[],MATCH(L450,lvl_4[ID],0),MATCH(TEXT(K450,"##0"),lvl_4[#Headers],0)),"Нет")</f>
        <v>Комбинации</v>
      </c>
      <c r="G450" s="11" t="str">
        <f>IFERROR(INDEX(lvl_5[],MATCH(M450,lvl_5[ID],0),MATCH(_xlfn.CONCAT(TEXT(K450,"##0"),"_",TEXT(L450,"##0")),lvl_5[#Headers],0)),"Нет")</f>
        <v>Нет</v>
      </c>
      <c r="H450" s="11" t="str">
        <f>IFERROR(INDEX(lvl_6[],MATCH(N450,lvl_6[ID],0),MATCH(_xlfn.CONCAT(K450,"_",L450,"_",M450),lvl_6[#Headers],0)),"Нет")</f>
        <v>Нет</v>
      </c>
      <c r="I450" s="12">
        <v>1</v>
      </c>
      <c r="J450" s="12">
        <v>2</v>
      </c>
      <c r="K450" s="12">
        <v>2</v>
      </c>
      <c r="L450" s="12">
        <v>2</v>
      </c>
      <c r="M450" s="12">
        <v>0</v>
      </c>
      <c r="N450" s="12">
        <v>0</v>
      </c>
      <c r="O450" s="12">
        <f>COUNTIF($P$2:P450,P450)</f>
        <v>447</v>
      </c>
      <c r="P450" s="12" t="str">
        <f t="shared" ref="P450:P513" si="22">_xlfn.CONCAT(I450,
J450,
K450,
IF(LEN(L450)=1,_xlfn.CONCAT(0,L450),L450),
IF(LEN(M450)=1,_xlfn.CONCAT(0,M450),M450),
IF(LEN(N450)=1,_xlfn.CONCAT(0,N450),N450))</f>
        <v>122020000</v>
      </c>
      <c r="Q450" s="12" t="str">
        <f t="shared" ref="Q450:Q513" si="23">_xlfn.CONCAT(I450,
J450,
K450,
IF(LEN(L450)=1,_xlfn.CONCAT(0,L450),L450),
IF(LEN(M450)=1,_xlfn.CONCAT(0,M450),M450),
IF(LEN(N450)=1,_xlfn.CONCAT(0,N450),N450),
IF(LEN(O450)=1,_xlfn.CONCAT("000",O450),IF(LEN(O450)=2,_xlfn.CONCAT("00",O450),IF(LEN(O450)=3,_xlfn.CONCAT(0,O450),O450))))</f>
        <v>1220200000447</v>
      </c>
      <c r="R450" s="20" t="s">
        <v>1211</v>
      </c>
      <c r="S450" s="20" t="s">
        <v>1212</v>
      </c>
      <c r="AI450" s="12" t="s">
        <v>908</v>
      </c>
      <c r="AY450" s="12" t="s">
        <v>908</v>
      </c>
      <c r="BA450" s="12" t="s">
        <v>905</v>
      </c>
      <c r="BG450" s="21">
        <v>1</v>
      </c>
      <c r="BJ450" s="12">
        <v>1</v>
      </c>
    </row>
    <row r="451" spans="1:62" ht="60" x14ac:dyDescent="0.25">
      <c r="A451" s="12">
        <v>1</v>
      </c>
      <c r="B451" s="11" t="str">
        <f t="shared" si="21"/>
        <v>Общий расчет. Ци Мень. Анализ Дворца. Комбинации. Нет. Нет</v>
      </c>
      <c r="C451" s="11" t="str">
        <f>IFERROR(VLOOKUP(I451,lvl_1[],2,FALSE),"Нет")</f>
        <v>Общий расчет</v>
      </c>
      <c r="D451" s="11" t="str">
        <f>IFERROR(VLOOKUP(Rule!J451,lvl_2[],2,FALSE),"Нет")</f>
        <v>Ци Мень</v>
      </c>
      <c r="E451" s="11" t="str">
        <f>IFERROR(VLOOKUP(Rule!K451,lvl_3[],2,FALSE),"Нет")</f>
        <v>Анализ Дворца</v>
      </c>
      <c r="F451" s="11" t="str">
        <f>IFERROR(INDEX(lvl_4[],MATCH(L451,lvl_4[ID],0),MATCH(TEXT(K451,"##0"),lvl_4[#Headers],0)),"Нет")</f>
        <v>Комбинации</v>
      </c>
      <c r="G451" s="11" t="str">
        <f>IFERROR(INDEX(lvl_5[],MATCH(M451,lvl_5[ID],0),MATCH(_xlfn.CONCAT(TEXT(K451,"##0"),"_",TEXT(L451,"##0")),lvl_5[#Headers],0)),"Нет")</f>
        <v>Нет</v>
      </c>
      <c r="H451" s="11" t="str">
        <f>IFERROR(INDEX(lvl_6[],MATCH(N451,lvl_6[ID],0),MATCH(_xlfn.CONCAT(K451,"_",L451,"_",M451),lvl_6[#Headers],0)),"Нет")</f>
        <v>Нет</v>
      </c>
      <c r="I451" s="12">
        <v>1</v>
      </c>
      <c r="J451" s="12">
        <v>2</v>
      </c>
      <c r="K451" s="12">
        <v>2</v>
      </c>
      <c r="L451" s="12">
        <v>2</v>
      </c>
      <c r="M451" s="12">
        <v>0</v>
      </c>
      <c r="N451" s="12">
        <v>0</v>
      </c>
      <c r="O451" s="12">
        <f>COUNTIF($P$2:P451,P451)</f>
        <v>448</v>
      </c>
      <c r="P451" s="12" t="str">
        <f t="shared" si="22"/>
        <v>122020000</v>
      </c>
      <c r="Q451" s="12" t="str">
        <f t="shared" si="23"/>
        <v>1220200000448</v>
      </c>
      <c r="R451" s="20" t="s">
        <v>1211</v>
      </c>
      <c r="S451" s="20" t="s">
        <v>1212</v>
      </c>
      <c r="AI451" s="12" t="s">
        <v>910</v>
      </c>
      <c r="AY451" s="12" t="s">
        <v>910</v>
      </c>
      <c r="BA451" s="12" t="s">
        <v>905</v>
      </c>
      <c r="BG451" s="21">
        <v>0</v>
      </c>
      <c r="BJ451" s="12">
        <v>1</v>
      </c>
    </row>
    <row r="452" spans="1:62" ht="60" x14ac:dyDescent="0.25">
      <c r="A452" s="12">
        <v>1</v>
      </c>
      <c r="B452" s="11" t="str">
        <f t="shared" si="21"/>
        <v>Общий расчет. Ци Мень. Анализ Дворца. Комбинации. Нет. Нет</v>
      </c>
      <c r="C452" s="11" t="str">
        <f>IFERROR(VLOOKUP(I452,lvl_1[],2,FALSE),"Нет")</f>
        <v>Общий расчет</v>
      </c>
      <c r="D452" s="11" t="str">
        <f>IFERROR(VLOOKUP(Rule!J452,lvl_2[],2,FALSE),"Нет")</f>
        <v>Ци Мень</v>
      </c>
      <c r="E452" s="11" t="str">
        <f>IFERROR(VLOOKUP(Rule!K452,lvl_3[],2,FALSE),"Нет")</f>
        <v>Анализ Дворца</v>
      </c>
      <c r="F452" s="11" t="str">
        <f>IFERROR(INDEX(lvl_4[],MATCH(L452,lvl_4[ID],0),MATCH(TEXT(K452,"##0"),lvl_4[#Headers],0)),"Нет")</f>
        <v>Комбинации</v>
      </c>
      <c r="G452" s="11" t="str">
        <f>IFERROR(INDEX(lvl_5[],MATCH(M452,lvl_5[ID],0),MATCH(_xlfn.CONCAT(TEXT(K452,"##0"),"_",TEXT(L452,"##0")),lvl_5[#Headers],0)),"Нет")</f>
        <v>Нет</v>
      </c>
      <c r="H452" s="11" t="str">
        <f>IFERROR(INDEX(lvl_6[],MATCH(N452,lvl_6[ID],0),MATCH(_xlfn.CONCAT(K452,"_",L452,"_",M452),lvl_6[#Headers],0)),"Нет")</f>
        <v>Нет</v>
      </c>
      <c r="I452" s="12">
        <v>1</v>
      </c>
      <c r="J452" s="12">
        <v>2</v>
      </c>
      <c r="K452" s="12">
        <v>2</v>
      </c>
      <c r="L452" s="12">
        <v>2</v>
      </c>
      <c r="M452" s="12">
        <v>0</v>
      </c>
      <c r="N452" s="12">
        <v>0</v>
      </c>
      <c r="O452" s="12">
        <f>COUNTIF($P$2:P452,P452)</f>
        <v>449</v>
      </c>
      <c r="P452" s="12" t="str">
        <f t="shared" si="22"/>
        <v>122020000</v>
      </c>
      <c r="Q452" s="12" t="str">
        <f t="shared" si="23"/>
        <v>1220200000449</v>
      </c>
      <c r="R452" s="20" t="s">
        <v>1211</v>
      </c>
      <c r="S452" s="20" t="s">
        <v>1212</v>
      </c>
      <c r="AI452" s="12" t="s">
        <v>912</v>
      </c>
      <c r="AY452" s="12" t="s">
        <v>912</v>
      </c>
      <c r="BA452" s="12" t="s">
        <v>905</v>
      </c>
      <c r="BG452" s="21">
        <v>1</v>
      </c>
      <c r="BJ452" s="12">
        <v>1</v>
      </c>
    </row>
    <row r="453" spans="1:62" ht="60" x14ac:dyDescent="0.25">
      <c r="A453" s="12">
        <v>1</v>
      </c>
      <c r="B453" s="11" t="str">
        <f t="shared" si="21"/>
        <v>Общий расчет. Ци Мень. Анализ Дворца. Комбинации. Нет. Нет</v>
      </c>
      <c r="C453" s="11" t="str">
        <f>IFERROR(VLOOKUP(I453,lvl_1[],2,FALSE),"Нет")</f>
        <v>Общий расчет</v>
      </c>
      <c r="D453" s="11" t="str">
        <f>IFERROR(VLOOKUP(Rule!J453,lvl_2[],2,FALSE),"Нет")</f>
        <v>Ци Мень</v>
      </c>
      <c r="E453" s="11" t="str">
        <f>IFERROR(VLOOKUP(Rule!K453,lvl_3[],2,FALSE),"Нет")</f>
        <v>Анализ Дворца</v>
      </c>
      <c r="F453" s="11" t="str">
        <f>IFERROR(INDEX(lvl_4[],MATCH(L453,lvl_4[ID],0),MATCH(TEXT(K453,"##0"),lvl_4[#Headers],0)),"Нет")</f>
        <v>Комбинации</v>
      </c>
      <c r="G453" s="11" t="str">
        <f>IFERROR(INDEX(lvl_5[],MATCH(M453,lvl_5[ID],0),MATCH(_xlfn.CONCAT(TEXT(K453,"##0"),"_",TEXT(L453,"##0")),lvl_5[#Headers],0)),"Нет")</f>
        <v>Нет</v>
      </c>
      <c r="H453" s="11" t="str">
        <f>IFERROR(INDEX(lvl_6[],MATCH(N453,lvl_6[ID],0),MATCH(_xlfn.CONCAT(K453,"_",L453,"_",M453),lvl_6[#Headers],0)),"Нет")</f>
        <v>Нет</v>
      </c>
      <c r="I453" s="12">
        <v>1</v>
      </c>
      <c r="J453" s="12">
        <v>2</v>
      </c>
      <c r="K453" s="12">
        <v>2</v>
      </c>
      <c r="L453" s="12">
        <v>2</v>
      </c>
      <c r="M453" s="12">
        <v>0</v>
      </c>
      <c r="N453" s="12">
        <v>0</v>
      </c>
      <c r="O453" s="12">
        <f>COUNTIF($P$2:P453,P453)</f>
        <v>450</v>
      </c>
      <c r="P453" s="12" t="str">
        <f t="shared" si="22"/>
        <v>122020000</v>
      </c>
      <c r="Q453" s="12" t="str">
        <f t="shared" si="23"/>
        <v>1220200000450</v>
      </c>
      <c r="R453" s="20" t="s">
        <v>1211</v>
      </c>
      <c r="S453" s="20" t="s">
        <v>1212</v>
      </c>
      <c r="AI453" s="12" t="s">
        <v>914</v>
      </c>
      <c r="AY453" s="12" t="s">
        <v>914</v>
      </c>
      <c r="BA453" s="12" t="s">
        <v>905</v>
      </c>
      <c r="BG453" s="21">
        <v>1</v>
      </c>
      <c r="BJ453" s="12">
        <v>1</v>
      </c>
    </row>
    <row r="454" spans="1:62" ht="60" x14ac:dyDescent="0.25">
      <c r="A454" s="12">
        <v>1</v>
      </c>
      <c r="B454" s="11" t="str">
        <f t="shared" si="21"/>
        <v>Общий расчет. Ци Мень. Анализ Дворца. Комбинации. Нет. Нет</v>
      </c>
      <c r="C454" s="11" t="str">
        <f>IFERROR(VLOOKUP(I454,lvl_1[],2,FALSE),"Нет")</f>
        <v>Общий расчет</v>
      </c>
      <c r="D454" s="11" t="str">
        <f>IFERROR(VLOOKUP(Rule!J454,lvl_2[],2,FALSE),"Нет")</f>
        <v>Ци Мень</v>
      </c>
      <c r="E454" s="11" t="str">
        <f>IFERROR(VLOOKUP(Rule!K454,lvl_3[],2,FALSE),"Нет")</f>
        <v>Анализ Дворца</v>
      </c>
      <c r="F454" s="11" t="str">
        <f>IFERROR(INDEX(lvl_4[],MATCH(L454,lvl_4[ID],0),MATCH(TEXT(K454,"##0"),lvl_4[#Headers],0)),"Нет")</f>
        <v>Комбинации</v>
      </c>
      <c r="G454" s="11" t="str">
        <f>IFERROR(INDEX(lvl_5[],MATCH(M454,lvl_5[ID],0),MATCH(_xlfn.CONCAT(TEXT(K454,"##0"),"_",TEXT(L454,"##0")),lvl_5[#Headers],0)),"Нет")</f>
        <v>Нет</v>
      </c>
      <c r="H454" s="11" t="str">
        <f>IFERROR(INDEX(lvl_6[],MATCH(N454,lvl_6[ID],0),MATCH(_xlfn.CONCAT(K454,"_",L454,"_",M454),lvl_6[#Headers],0)),"Нет")</f>
        <v>Нет</v>
      </c>
      <c r="I454" s="12">
        <v>1</v>
      </c>
      <c r="J454" s="12">
        <v>2</v>
      </c>
      <c r="K454" s="12">
        <v>2</v>
      </c>
      <c r="L454" s="12">
        <v>2</v>
      </c>
      <c r="M454" s="12">
        <v>0</v>
      </c>
      <c r="N454" s="12">
        <v>0</v>
      </c>
      <c r="O454" s="12">
        <f>COUNTIF($P$2:P454,P454)</f>
        <v>451</v>
      </c>
      <c r="P454" s="12" t="str">
        <f t="shared" si="22"/>
        <v>122020000</v>
      </c>
      <c r="Q454" s="12" t="str">
        <f t="shared" si="23"/>
        <v>1220200000451</v>
      </c>
      <c r="R454" s="20" t="s">
        <v>1211</v>
      </c>
      <c r="S454" s="20" t="s">
        <v>1212</v>
      </c>
      <c r="AI454" s="12" t="s">
        <v>916</v>
      </c>
      <c r="AY454" s="12" t="s">
        <v>916</v>
      </c>
      <c r="BA454" s="12" t="s">
        <v>905</v>
      </c>
      <c r="BG454" s="21">
        <v>1</v>
      </c>
      <c r="BJ454" s="12">
        <v>1</v>
      </c>
    </row>
    <row r="455" spans="1:62" ht="60" x14ac:dyDescent="0.25">
      <c r="A455" s="12">
        <v>1</v>
      </c>
      <c r="B455" s="11" t="str">
        <f t="shared" si="21"/>
        <v>Общий расчет. Ци Мень. Анализ Дворца. Комбинации. Нет. Нет</v>
      </c>
      <c r="C455" s="11" t="str">
        <f>IFERROR(VLOOKUP(I455,lvl_1[],2,FALSE),"Нет")</f>
        <v>Общий расчет</v>
      </c>
      <c r="D455" s="11" t="str">
        <f>IFERROR(VLOOKUP(Rule!J455,lvl_2[],2,FALSE),"Нет")</f>
        <v>Ци Мень</v>
      </c>
      <c r="E455" s="11" t="str">
        <f>IFERROR(VLOOKUP(Rule!K455,lvl_3[],2,FALSE),"Нет")</f>
        <v>Анализ Дворца</v>
      </c>
      <c r="F455" s="11" t="str">
        <f>IFERROR(INDEX(lvl_4[],MATCH(L455,lvl_4[ID],0),MATCH(TEXT(K455,"##0"),lvl_4[#Headers],0)),"Нет")</f>
        <v>Комбинации</v>
      </c>
      <c r="G455" s="11" t="str">
        <f>IFERROR(INDEX(lvl_5[],MATCH(M455,lvl_5[ID],0),MATCH(_xlfn.CONCAT(TEXT(K455,"##0"),"_",TEXT(L455,"##0")),lvl_5[#Headers],0)),"Нет")</f>
        <v>Нет</v>
      </c>
      <c r="H455" s="11" t="str">
        <f>IFERROR(INDEX(lvl_6[],MATCH(N455,lvl_6[ID],0),MATCH(_xlfn.CONCAT(K455,"_",L455,"_",M455),lvl_6[#Headers],0)),"Нет")</f>
        <v>Нет</v>
      </c>
      <c r="I455" s="12">
        <v>1</v>
      </c>
      <c r="J455" s="12">
        <v>2</v>
      </c>
      <c r="K455" s="12">
        <v>2</v>
      </c>
      <c r="L455" s="12">
        <v>2</v>
      </c>
      <c r="M455" s="12">
        <v>0</v>
      </c>
      <c r="N455" s="12">
        <v>0</v>
      </c>
      <c r="O455" s="12">
        <f>COUNTIF($P$2:P455,P455)</f>
        <v>452</v>
      </c>
      <c r="P455" s="12" t="str">
        <f t="shared" si="22"/>
        <v>122020000</v>
      </c>
      <c r="Q455" s="12" t="str">
        <f t="shared" si="23"/>
        <v>1220200000452</v>
      </c>
      <c r="R455" s="20" t="s">
        <v>1211</v>
      </c>
      <c r="S455" s="20" t="s">
        <v>1212</v>
      </c>
      <c r="AP455" s="12" t="s">
        <v>899</v>
      </c>
      <c r="AX455" s="12">
        <v>1</v>
      </c>
      <c r="BA455" s="12" t="s">
        <v>905</v>
      </c>
      <c r="BG455" s="21">
        <v>1</v>
      </c>
      <c r="BJ455" s="12">
        <v>1</v>
      </c>
    </row>
    <row r="456" spans="1:62" ht="60" x14ac:dyDescent="0.25">
      <c r="A456" s="12">
        <v>1</v>
      </c>
      <c r="B456" s="11" t="str">
        <f t="shared" si="21"/>
        <v>Общий расчет. Ци Мень. Анализ Дворца. Комбинации. Нет. Нет</v>
      </c>
      <c r="C456" s="11" t="str">
        <f>IFERROR(VLOOKUP(I456,lvl_1[],2,FALSE),"Нет")</f>
        <v>Общий расчет</v>
      </c>
      <c r="D456" s="11" t="str">
        <f>IFERROR(VLOOKUP(Rule!J456,lvl_2[],2,FALSE),"Нет")</f>
        <v>Ци Мень</v>
      </c>
      <c r="E456" s="11" t="str">
        <f>IFERROR(VLOOKUP(Rule!K456,lvl_3[],2,FALSE),"Нет")</f>
        <v>Анализ Дворца</v>
      </c>
      <c r="F456" s="11" t="str">
        <f>IFERROR(INDEX(lvl_4[],MATCH(L456,lvl_4[ID],0),MATCH(TEXT(K456,"##0"),lvl_4[#Headers],0)),"Нет")</f>
        <v>Комбинации</v>
      </c>
      <c r="G456" s="11" t="str">
        <f>IFERROR(INDEX(lvl_5[],MATCH(M456,lvl_5[ID],0),MATCH(_xlfn.CONCAT(TEXT(K456,"##0"),"_",TEXT(L456,"##0")),lvl_5[#Headers],0)),"Нет")</f>
        <v>Нет</v>
      </c>
      <c r="H456" s="11" t="str">
        <f>IFERROR(INDEX(lvl_6[],MATCH(N456,lvl_6[ID],0),MATCH(_xlfn.CONCAT(K456,"_",L456,"_",M456),lvl_6[#Headers],0)),"Нет")</f>
        <v>Нет</v>
      </c>
      <c r="I456" s="12">
        <v>1</v>
      </c>
      <c r="J456" s="12">
        <v>2</v>
      </c>
      <c r="K456" s="12">
        <v>2</v>
      </c>
      <c r="L456" s="12">
        <v>2</v>
      </c>
      <c r="M456" s="12">
        <v>0</v>
      </c>
      <c r="N456" s="12">
        <v>0</v>
      </c>
      <c r="O456" s="12">
        <f>COUNTIF($P$2:P456,P456)</f>
        <v>453</v>
      </c>
      <c r="P456" s="12" t="str">
        <f t="shared" si="22"/>
        <v>122020000</v>
      </c>
      <c r="Q456" s="12" t="str">
        <f t="shared" si="23"/>
        <v>1220200000453</v>
      </c>
      <c r="R456" s="20" t="s">
        <v>1211</v>
      </c>
      <c r="S456" s="20" t="s">
        <v>1212</v>
      </c>
      <c r="AP456" s="12" t="s">
        <v>901</v>
      </c>
      <c r="AY456" s="12" t="s">
        <v>901</v>
      </c>
      <c r="BA456" s="12" t="s">
        <v>905</v>
      </c>
      <c r="BG456" s="21">
        <v>1</v>
      </c>
      <c r="BJ456" s="12">
        <v>1</v>
      </c>
    </row>
    <row r="457" spans="1:62" ht="60" x14ac:dyDescent="0.25">
      <c r="A457" s="12">
        <v>1</v>
      </c>
      <c r="B457" s="11" t="str">
        <f t="shared" si="21"/>
        <v>Общий расчет. Ци Мень. Анализ Дворца. Комбинации. Нет. Нет</v>
      </c>
      <c r="C457" s="11" t="str">
        <f>IFERROR(VLOOKUP(I457,lvl_1[],2,FALSE),"Нет")</f>
        <v>Общий расчет</v>
      </c>
      <c r="D457" s="11" t="str">
        <f>IFERROR(VLOOKUP(Rule!J457,lvl_2[],2,FALSE),"Нет")</f>
        <v>Ци Мень</v>
      </c>
      <c r="E457" s="11" t="str">
        <f>IFERROR(VLOOKUP(Rule!K457,lvl_3[],2,FALSE),"Нет")</f>
        <v>Анализ Дворца</v>
      </c>
      <c r="F457" s="11" t="str">
        <f>IFERROR(INDEX(lvl_4[],MATCH(L457,lvl_4[ID],0),MATCH(TEXT(K457,"##0"),lvl_4[#Headers],0)),"Нет")</f>
        <v>Комбинации</v>
      </c>
      <c r="G457" s="11" t="str">
        <f>IFERROR(INDEX(lvl_5[],MATCH(M457,lvl_5[ID],0),MATCH(_xlfn.CONCAT(TEXT(K457,"##0"),"_",TEXT(L457,"##0")),lvl_5[#Headers],0)),"Нет")</f>
        <v>Нет</v>
      </c>
      <c r="H457" s="11" t="str">
        <f>IFERROR(INDEX(lvl_6[],MATCH(N457,lvl_6[ID],0),MATCH(_xlfn.CONCAT(K457,"_",L457,"_",M457),lvl_6[#Headers],0)),"Нет")</f>
        <v>Нет</v>
      </c>
      <c r="I457" s="12">
        <v>1</v>
      </c>
      <c r="J457" s="12">
        <v>2</v>
      </c>
      <c r="K457" s="12">
        <v>2</v>
      </c>
      <c r="L457" s="12">
        <v>2</v>
      </c>
      <c r="M457" s="12">
        <v>0</v>
      </c>
      <c r="N457" s="12">
        <v>0</v>
      </c>
      <c r="O457" s="12">
        <f>COUNTIF($P$2:P457,P457)</f>
        <v>454</v>
      </c>
      <c r="P457" s="12" t="str">
        <f t="shared" si="22"/>
        <v>122020000</v>
      </c>
      <c r="Q457" s="12" t="str">
        <f t="shared" si="23"/>
        <v>1220200000454</v>
      </c>
      <c r="R457" s="20" t="s">
        <v>1211</v>
      </c>
      <c r="S457" s="20" t="s">
        <v>1212</v>
      </c>
      <c r="AP457" s="12" t="s">
        <v>903</v>
      </c>
      <c r="AY457" s="12" t="s">
        <v>903</v>
      </c>
      <c r="BA457" s="12" t="s">
        <v>905</v>
      </c>
      <c r="BG457" s="21">
        <v>1</v>
      </c>
      <c r="BJ457" s="12">
        <v>1</v>
      </c>
    </row>
    <row r="458" spans="1:62" ht="60" x14ac:dyDescent="0.25">
      <c r="A458" s="12">
        <v>1</v>
      </c>
      <c r="B458" s="11" t="str">
        <f t="shared" si="21"/>
        <v>Общий расчет. Ци Мень. Анализ Дворца. Комбинации. Нет. Нет</v>
      </c>
      <c r="C458" s="11" t="str">
        <f>IFERROR(VLOOKUP(I458,lvl_1[],2,FALSE),"Нет")</f>
        <v>Общий расчет</v>
      </c>
      <c r="D458" s="11" t="str">
        <f>IFERROR(VLOOKUP(Rule!J458,lvl_2[],2,FALSE),"Нет")</f>
        <v>Ци Мень</v>
      </c>
      <c r="E458" s="11" t="str">
        <f>IFERROR(VLOOKUP(Rule!K458,lvl_3[],2,FALSE),"Нет")</f>
        <v>Анализ Дворца</v>
      </c>
      <c r="F458" s="11" t="str">
        <f>IFERROR(INDEX(lvl_4[],MATCH(L458,lvl_4[ID],0),MATCH(TEXT(K458,"##0"),lvl_4[#Headers],0)),"Нет")</f>
        <v>Комбинации</v>
      </c>
      <c r="G458" s="11" t="str">
        <f>IFERROR(INDEX(lvl_5[],MATCH(M458,lvl_5[ID],0),MATCH(_xlfn.CONCAT(TEXT(K458,"##0"),"_",TEXT(L458,"##0")),lvl_5[#Headers],0)),"Нет")</f>
        <v>Нет</v>
      </c>
      <c r="H458" s="11" t="str">
        <f>IFERROR(INDEX(lvl_6[],MATCH(N458,lvl_6[ID],0),MATCH(_xlfn.CONCAT(K458,"_",L458,"_",M458),lvl_6[#Headers],0)),"Нет")</f>
        <v>Нет</v>
      </c>
      <c r="I458" s="12">
        <v>1</v>
      </c>
      <c r="J458" s="12">
        <v>2</v>
      </c>
      <c r="K458" s="12">
        <v>2</v>
      </c>
      <c r="L458" s="12">
        <v>2</v>
      </c>
      <c r="M458" s="12">
        <v>0</v>
      </c>
      <c r="N458" s="12">
        <v>0</v>
      </c>
      <c r="O458" s="12">
        <f>COUNTIF($P$2:P458,P458)</f>
        <v>455</v>
      </c>
      <c r="P458" s="12" t="str">
        <f t="shared" si="22"/>
        <v>122020000</v>
      </c>
      <c r="Q458" s="12" t="str">
        <f t="shared" si="23"/>
        <v>1220200000455</v>
      </c>
      <c r="R458" s="20" t="s">
        <v>1211</v>
      </c>
      <c r="S458" s="20" t="s">
        <v>1212</v>
      </c>
      <c r="AP458" s="12" t="s">
        <v>907</v>
      </c>
      <c r="AY458" s="12" t="s">
        <v>907</v>
      </c>
      <c r="BA458" s="12" t="s">
        <v>905</v>
      </c>
      <c r="BG458" s="21">
        <v>1</v>
      </c>
      <c r="BJ458" s="12">
        <v>1</v>
      </c>
    </row>
    <row r="459" spans="1:62" ht="60" x14ac:dyDescent="0.25">
      <c r="A459" s="12">
        <v>1</v>
      </c>
      <c r="B459" s="11" t="str">
        <f t="shared" si="21"/>
        <v>Общий расчет. Ци Мень. Анализ Дворца. Комбинации. Нет. Нет</v>
      </c>
      <c r="C459" s="11" t="str">
        <f>IFERROR(VLOOKUP(I459,lvl_1[],2,FALSE),"Нет")</f>
        <v>Общий расчет</v>
      </c>
      <c r="D459" s="11" t="str">
        <f>IFERROR(VLOOKUP(Rule!J459,lvl_2[],2,FALSE),"Нет")</f>
        <v>Ци Мень</v>
      </c>
      <c r="E459" s="11" t="str">
        <f>IFERROR(VLOOKUP(Rule!K459,lvl_3[],2,FALSE),"Нет")</f>
        <v>Анализ Дворца</v>
      </c>
      <c r="F459" s="11" t="str">
        <f>IFERROR(INDEX(lvl_4[],MATCH(L459,lvl_4[ID],0),MATCH(TEXT(K459,"##0"),lvl_4[#Headers],0)),"Нет")</f>
        <v>Комбинации</v>
      </c>
      <c r="G459" s="11" t="str">
        <f>IFERROR(INDEX(lvl_5[],MATCH(M459,lvl_5[ID],0),MATCH(_xlfn.CONCAT(TEXT(K459,"##0"),"_",TEXT(L459,"##0")),lvl_5[#Headers],0)),"Нет")</f>
        <v>Нет</v>
      </c>
      <c r="H459" s="11" t="str">
        <f>IFERROR(INDEX(lvl_6[],MATCH(N459,lvl_6[ID],0),MATCH(_xlfn.CONCAT(K459,"_",L459,"_",M459),lvl_6[#Headers],0)),"Нет")</f>
        <v>Нет</v>
      </c>
      <c r="I459" s="12">
        <v>1</v>
      </c>
      <c r="J459" s="12">
        <v>2</v>
      </c>
      <c r="K459" s="12">
        <v>2</v>
      </c>
      <c r="L459" s="12">
        <v>2</v>
      </c>
      <c r="M459" s="12">
        <v>0</v>
      </c>
      <c r="N459" s="12">
        <v>0</v>
      </c>
      <c r="O459" s="12">
        <f>COUNTIF($P$2:P459,P459)</f>
        <v>456</v>
      </c>
      <c r="P459" s="12" t="str">
        <f t="shared" si="22"/>
        <v>122020000</v>
      </c>
      <c r="Q459" s="12" t="str">
        <f t="shared" si="23"/>
        <v>1220200000456</v>
      </c>
      <c r="R459" s="20" t="s">
        <v>1211</v>
      </c>
      <c r="S459" s="20" t="s">
        <v>1212</v>
      </c>
      <c r="AP459" s="12" t="s">
        <v>908</v>
      </c>
      <c r="AY459" s="12" t="s">
        <v>908</v>
      </c>
      <c r="BA459" s="12" t="s">
        <v>905</v>
      </c>
      <c r="BG459" s="21">
        <v>1</v>
      </c>
      <c r="BJ459" s="12">
        <v>1</v>
      </c>
    </row>
    <row r="460" spans="1:62" ht="60" x14ac:dyDescent="0.25">
      <c r="A460" s="12">
        <v>1</v>
      </c>
      <c r="B460" s="11" t="str">
        <f t="shared" si="21"/>
        <v>Общий расчет. Ци Мень. Анализ Дворца. Комбинации. Нет. Нет</v>
      </c>
      <c r="C460" s="11" t="str">
        <f>IFERROR(VLOOKUP(I460,lvl_1[],2,FALSE),"Нет")</f>
        <v>Общий расчет</v>
      </c>
      <c r="D460" s="11" t="str">
        <f>IFERROR(VLOOKUP(Rule!J460,lvl_2[],2,FALSE),"Нет")</f>
        <v>Ци Мень</v>
      </c>
      <c r="E460" s="11" t="str">
        <f>IFERROR(VLOOKUP(Rule!K460,lvl_3[],2,FALSE),"Нет")</f>
        <v>Анализ Дворца</v>
      </c>
      <c r="F460" s="11" t="str">
        <f>IFERROR(INDEX(lvl_4[],MATCH(L460,lvl_4[ID],0),MATCH(TEXT(K460,"##0"),lvl_4[#Headers],0)),"Нет")</f>
        <v>Комбинации</v>
      </c>
      <c r="G460" s="11" t="str">
        <f>IFERROR(INDEX(lvl_5[],MATCH(M460,lvl_5[ID],0),MATCH(_xlfn.CONCAT(TEXT(K460,"##0"),"_",TEXT(L460,"##0")),lvl_5[#Headers],0)),"Нет")</f>
        <v>Нет</v>
      </c>
      <c r="H460" s="11" t="str">
        <f>IFERROR(INDEX(lvl_6[],MATCH(N460,lvl_6[ID],0),MATCH(_xlfn.CONCAT(K460,"_",L460,"_",M460),lvl_6[#Headers],0)),"Нет")</f>
        <v>Нет</v>
      </c>
      <c r="I460" s="12">
        <v>1</v>
      </c>
      <c r="J460" s="12">
        <v>2</v>
      </c>
      <c r="K460" s="12">
        <v>2</v>
      </c>
      <c r="L460" s="12">
        <v>2</v>
      </c>
      <c r="M460" s="12">
        <v>0</v>
      </c>
      <c r="N460" s="12">
        <v>0</v>
      </c>
      <c r="O460" s="12">
        <f>COUNTIF($P$2:P460,P460)</f>
        <v>457</v>
      </c>
      <c r="P460" s="12" t="str">
        <f t="shared" si="22"/>
        <v>122020000</v>
      </c>
      <c r="Q460" s="12" t="str">
        <f t="shared" si="23"/>
        <v>1220200000457</v>
      </c>
      <c r="R460" s="20" t="s">
        <v>1211</v>
      </c>
      <c r="S460" s="20" t="s">
        <v>1212</v>
      </c>
      <c r="AP460" s="12" t="s">
        <v>910</v>
      </c>
      <c r="AY460" s="12" t="s">
        <v>910</v>
      </c>
      <c r="BA460" s="12" t="s">
        <v>905</v>
      </c>
      <c r="BG460" s="21">
        <v>0</v>
      </c>
      <c r="BJ460" s="12">
        <v>1</v>
      </c>
    </row>
    <row r="461" spans="1:62" ht="60" x14ac:dyDescent="0.25">
      <c r="A461" s="12">
        <v>1</v>
      </c>
      <c r="B461" s="11" t="str">
        <f t="shared" si="21"/>
        <v>Общий расчет. Ци Мень. Анализ Дворца. Комбинации. Нет. Нет</v>
      </c>
      <c r="C461" s="11" t="str">
        <f>IFERROR(VLOOKUP(I461,lvl_1[],2,FALSE),"Нет")</f>
        <v>Общий расчет</v>
      </c>
      <c r="D461" s="11" t="str">
        <f>IFERROR(VLOOKUP(Rule!J461,lvl_2[],2,FALSE),"Нет")</f>
        <v>Ци Мень</v>
      </c>
      <c r="E461" s="11" t="str">
        <f>IFERROR(VLOOKUP(Rule!K461,lvl_3[],2,FALSE),"Нет")</f>
        <v>Анализ Дворца</v>
      </c>
      <c r="F461" s="11" t="str">
        <f>IFERROR(INDEX(lvl_4[],MATCH(L461,lvl_4[ID],0),MATCH(TEXT(K461,"##0"),lvl_4[#Headers],0)),"Нет")</f>
        <v>Комбинации</v>
      </c>
      <c r="G461" s="11" t="str">
        <f>IFERROR(INDEX(lvl_5[],MATCH(M461,lvl_5[ID],0),MATCH(_xlfn.CONCAT(TEXT(K461,"##0"),"_",TEXT(L461,"##0")),lvl_5[#Headers],0)),"Нет")</f>
        <v>Нет</v>
      </c>
      <c r="H461" s="11" t="str">
        <f>IFERROR(INDEX(lvl_6[],MATCH(N461,lvl_6[ID],0),MATCH(_xlfn.CONCAT(K461,"_",L461,"_",M461),lvl_6[#Headers],0)),"Нет")</f>
        <v>Нет</v>
      </c>
      <c r="I461" s="12">
        <v>1</v>
      </c>
      <c r="J461" s="12">
        <v>2</v>
      </c>
      <c r="K461" s="12">
        <v>2</v>
      </c>
      <c r="L461" s="12">
        <v>2</v>
      </c>
      <c r="M461" s="12">
        <v>0</v>
      </c>
      <c r="N461" s="12">
        <v>0</v>
      </c>
      <c r="O461" s="12">
        <f>COUNTIF($P$2:P461,P461)</f>
        <v>458</v>
      </c>
      <c r="P461" s="12" t="str">
        <f t="shared" si="22"/>
        <v>122020000</v>
      </c>
      <c r="Q461" s="12" t="str">
        <f t="shared" si="23"/>
        <v>1220200000458</v>
      </c>
      <c r="R461" s="20" t="s">
        <v>1211</v>
      </c>
      <c r="S461" s="20" t="s">
        <v>1212</v>
      </c>
      <c r="AP461" s="12" t="s">
        <v>912</v>
      </c>
      <c r="AY461" s="12" t="s">
        <v>912</v>
      </c>
      <c r="BA461" s="12" t="s">
        <v>905</v>
      </c>
      <c r="BG461" s="21">
        <v>1</v>
      </c>
      <c r="BJ461" s="12">
        <v>1</v>
      </c>
    </row>
    <row r="462" spans="1:62" ht="60" x14ac:dyDescent="0.25">
      <c r="A462" s="12">
        <v>1</v>
      </c>
      <c r="B462" s="11" t="str">
        <f t="shared" si="21"/>
        <v>Общий расчет. Ци Мень. Анализ Дворца. Комбинации. Нет. Нет</v>
      </c>
      <c r="C462" s="11" t="str">
        <f>IFERROR(VLOOKUP(I462,lvl_1[],2,FALSE),"Нет")</f>
        <v>Общий расчет</v>
      </c>
      <c r="D462" s="11" t="str">
        <f>IFERROR(VLOOKUP(Rule!J462,lvl_2[],2,FALSE),"Нет")</f>
        <v>Ци Мень</v>
      </c>
      <c r="E462" s="11" t="str">
        <f>IFERROR(VLOOKUP(Rule!K462,lvl_3[],2,FALSE),"Нет")</f>
        <v>Анализ Дворца</v>
      </c>
      <c r="F462" s="11" t="str">
        <f>IFERROR(INDEX(lvl_4[],MATCH(L462,lvl_4[ID],0),MATCH(TEXT(K462,"##0"),lvl_4[#Headers],0)),"Нет")</f>
        <v>Комбинации</v>
      </c>
      <c r="G462" s="11" t="str">
        <f>IFERROR(INDEX(lvl_5[],MATCH(M462,lvl_5[ID],0),MATCH(_xlfn.CONCAT(TEXT(K462,"##0"),"_",TEXT(L462,"##0")),lvl_5[#Headers],0)),"Нет")</f>
        <v>Нет</v>
      </c>
      <c r="H462" s="11" t="str">
        <f>IFERROR(INDEX(lvl_6[],MATCH(N462,lvl_6[ID],0),MATCH(_xlfn.CONCAT(K462,"_",L462,"_",M462),lvl_6[#Headers],0)),"Нет")</f>
        <v>Нет</v>
      </c>
      <c r="I462" s="12">
        <v>1</v>
      </c>
      <c r="J462" s="12">
        <v>2</v>
      </c>
      <c r="K462" s="12">
        <v>2</v>
      </c>
      <c r="L462" s="12">
        <v>2</v>
      </c>
      <c r="M462" s="12">
        <v>0</v>
      </c>
      <c r="N462" s="12">
        <v>0</v>
      </c>
      <c r="O462" s="12">
        <f>COUNTIF($P$2:P462,P462)</f>
        <v>459</v>
      </c>
      <c r="P462" s="12" t="str">
        <f t="shared" si="22"/>
        <v>122020000</v>
      </c>
      <c r="Q462" s="12" t="str">
        <f t="shared" si="23"/>
        <v>1220200000459</v>
      </c>
      <c r="R462" s="20" t="s">
        <v>1211</v>
      </c>
      <c r="S462" s="20" t="s">
        <v>1212</v>
      </c>
      <c r="AP462" s="12" t="s">
        <v>914</v>
      </c>
      <c r="AY462" s="12" t="s">
        <v>914</v>
      </c>
      <c r="BA462" s="12" t="s">
        <v>905</v>
      </c>
      <c r="BG462" s="21">
        <v>1</v>
      </c>
      <c r="BJ462" s="12">
        <v>1</v>
      </c>
    </row>
    <row r="463" spans="1:62" ht="60" x14ac:dyDescent="0.25">
      <c r="A463" s="12">
        <v>1</v>
      </c>
      <c r="B463" s="11" t="str">
        <f t="shared" si="21"/>
        <v>Общий расчет. Ци Мень. Анализ Дворца. Комбинации. Нет. Нет</v>
      </c>
      <c r="C463" s="11" t="str">
        <f>IFERROR(VLOOKUP(I463,lvl_1[],2,FALSE),"Нет")</f>
        <v>Общий расчет</v>
      </c>
      <c r="D463" s="11" t="str">
        <f>IFERROR(VLOOKUP(Rule!J463,lvl_2[],2,FALSE),"Нет")</f>
        <v>Ци Мень</v>
      </c>
      <c r="E463" s="11" t="str">
        <f>IFERROR(VLOOKUP(Rule!K463,lvl_3[],2,FALSE),"Нет")</f>
        <v>Анализ Дворца</v>
      </c>
      <c r="F463" s="11" t="str">
        <f>IFERROR(INDEX(lvl_4[],MATCH(L463,lvl_4[ID],0),MATCH(TEXT(K463,"##0"),lvl_4[#Headers],0)),"Нет")</f>
        <v>Комбинации</v>
      </c>
      <c r="G463" s="11" t="str">
        <f>IFERROR(INDEX(lvl_5[],MATCH(M463,lvl_5[ID],0),MATCH(_xlfn.CONCAT(TEXT(K463,"##0"),"_",TEXT(L463,"##0")),lvl_5[#Headers],0)),"Нет")</f>
        <v>Нет</v>
      </c>
      <c r="H463" s="11" t="str">
        <f>IFERROR(INDEX(lvl_6[],MATCH(N463,lvl_6[ID],0),MATCH(_xlfn.CONCAT(K463,"_",L463,"_",M463),lvl_6[#Headers],0)),"Нет")</f>
        <v>Нет</v>
      </c>
      <c r="I463" s="12">
        <v>1</v>
      </c>
      <c r="J463" s="12">
        <v>2</v>
      </c>
      <c r="K463" s="12">
        <v>2</v>
      </c>
      <c r="L463" s="12">
        <v>2</v>
      </c>
      <c r="M463" s="12">
        <v>0</v>
      </c>
      <c r="N463" s="12">
        <v>0</v>
      </c>
      <c r="O463" s="12">
        <f>COUNTIF($P$2:P463,P463)</f>
        <v>460</v>
      </c>
      <c r="P463" s="12" t="str">
        <f t="shared" si="22"/>
        <v>122020000</v>
      </c>
      <c r="Q463" s="12" t="str">
        <f t="shared" si="23"/>
        <v>1220200000460</v>
      </c>
      <c r="R463" s="20" t="s">
        <v>1211</v>
      </c>
      <c r="S463" s="20" t="s">
        <v>1212</v>
      </c>
      <c r="AP463" s="12" t="s">
        <v>916</v>
      </c>
      <c r="AY463" s="12" t="s">
        <v>916</v>
      </c>
      <c r="BA463" s="12" t="s">
        <v>905</v>
      </c>
      <c r="BG463" s="21">
        <v>1</v>
      </c>
      <c r="BJ463" s="12">
        <v>1</v>
      </c>
    </row>
    <row r="464" spans="1:62" ht="60" x14ac:dyDescent="0.25">
      <c r="A464" s="12">
        <v>1</v>
      </c>
      <c r="B464" s="11" t="str">
        <f t="shared" si="21"/>
        <v>Общий расчет. Ци Мень. Анализ Дворца. Комбинации. Нет. Нет</v>
      </c>
      <c r="C464" s="11" t="str">
        <f>IFERROR(VLOOKUP(I464,lvl_1[],2,FALSE),"Нет")</f>
        <v>Общий расчет</v>
      </c>
      <c r="D464" s="11" t="str">
        <f>IFERROR(VLOOKUP(Rule!J464,lvl_2[],2,FALSE),"Нет")</f>
        <v>Ци Мень</v>
      </c>
      <c r="E464" s="11" t="str">
        <f>IFERROR(VLOOKUP(Rule!K464,lvl_3[],2,FALSE),"Нет")</f>
        <v>Анализ Дворца</v>
      </c>
      <c r="F464" s="11" t="str">
        <f>IFERROR(INDEX(lvl_4[],MATCH(L464,lvl_4[ID],0),MATCH(TEXT(K464,"##0"),lvl_4[#Headers],0)),"Нет")</f>
        <v>Комбинации</v>
      </c>
      <c r="G464" s="11" t="str">
        <f>IFERROR(INDEX(lvl_5[],MATCH(M464,lvl_5[ID],0),MATCH(_xlfn.CONCAT(TEXT(K464,"##0"),"_",TEXT(L464,"##0")),lvl_5[#Headers],0)),"Нет")</f>
        <v>Нет</v>
      </c>
      <c r="H464" s="11" t="str">
        <f>IFERROR(INDEX(lvl_6[],MATCH(N464,lvl_6[ID],0),MATCH(_xlfn.CONCAT(K464,"_",L464,"_",M464),lvl_6[#Headers],0)),"Нет")</f>
        <v>Нет</v>
      </c>
      <c r="I464" s="12">
        <v>1</v>
      </c>
      <c r="J464" s="12">
        <v>2</v>
      </c>
      <c r="K464" s="12">
        <v>2</v>
      </c>
      <c r="L464" s="12">
        <v>2</v>
      </c>
      <c r="M464" s="12">
        <v>0</v>
      </c>
      <c r="N464" s="12">
        <v>0</v>
      </c>
      <c r="O464" s="12">
        <f>COUNTIF($P$2:P464,P464)</f>
        <v>461</v>
      </c>
      <c r="P464" s="12" t="str">
        <f t="shared" si="22"/>
        <v>122020000</v>
      </c>
      <c r="Q464" s="12" t="str">
        <f t="shared" si="23"/>
        <v>1220200000461</v>
      </c>
      <c r="R464" s="20" t="s">
        <v>1211</v>
      </c>
      <c r="S464" s="20" t="s">
        <v>1212</v>
      </c>
      <c r="U464" s="12" t="s">
        <v>899</v>
      </c>
      <c r="AX464" s="12">
        <v>1</v>
      </c>
      <c r="AY464" s="12" t="s">
        <v>905</v>
      </c>
      <c r="BG464" s="21">
        <v>1</v>
      </c>
      <c r="BJ464" s="12">
        <v>1</v>
      </c>
    </row>
    <row r="465" spans="1:62" ht="60" x14ac:dyDescent="0.25">
      <c r="A465" s="12">
        <v>1</v>
      </c>
      <c r="B465" s="11" t="str">
        <f t="shared" si="21"/>
        <v>Общий расчет. Ци Мень. Анализ Дворца. Комбинации. Нет. Нет</v>
      </c>
      <c r="C465" s="11" t="str">
        <f>IFERROR(VLOOKUP(I465,lvl_1[],2,FALSE),"Нет")</f>
        <v>Общий расчет</v>
      </c>
      <c r="D465" s="11" t="str">
        <f>IFERROR(VLOOKUP(Rule!J465,lvl_2[],2,FALSE),"Нет")</f>
        <v>Ци Мень</v>
      </c>
      <c r="E465" s="11" t="str">
        <f>IFERROR(VLOOKUP(Rule!K465,lvl_3[],2,FALSE),"Нет")</f>
        <v>Анализ Дворца</v>
      </c>
      <c r="F465" s="11" t="str">
        <f>IFERROR(INDEX(lvl_4[],MATCH(L465,lvl_4[ID],0),MATCH(TEXT(K465,"##0"),lvl_4[#Headers],0)),"Нет")</f>
        <v>Комбинации</v>
      </c>
      <c r="G465" s="11" t="str">
        <f>IFERROR(INDEX(lvl_5[],MATCH(M465,lvl_5[ID],0),MATCH(_xlfn.CONCAT(TEXT(K465,"##0"),"_",TEXT(L465,"##0")),lvl_5[#Headers],0)),"Нет")</f>
        <v>Нет</v>
      </c>
      <c r="H465" s="11" t="str">
        <f>IFERROR(INDEX(lvl_6[],MATCH(N465,lvl_6[ID],0),MATCH(_xlfn.CONCAT(K465,"_",L465,"_",M465),lvl_6[#Headers],0)),"Нет")</f>
        <v>Нет</v>
      </c>
      <c r="I465" s="12">
        <v>1</v>
      </c>
      <c r="J465" s="12">
        <v>2</v>
      </c>
      <c r="K465" s="12">
        <v>2</v>
      </c>
      <c r="L465" s="12">
        <v>2</v>
      </c>
      <c r="M465" s="12">
        <v>0</v>
      </c>
      <c r="N465" s="12">
        <v>0</v>
      </c>
      <c r="O465" s="12">
        <f>COUNTIF($P$2:P465,P465)</f>
        <v>462</v>
      </c>
      <c r="P465" s="12" t="str">
        <f t="shared" si="22"/>
        <v>122020000</v>
      </c>
      <c r="Q465" s="12" t="str">
        <f t="shared" si="23"/>
        <v>1220200000462</v>
      </c>
      <c r="R465" s="20" t="s">
        <v>1211</v>
      </c>
      <c r="S465" s="20" t="s">
        <v>1212</v>
      </c>
      <c r="U465" s="12" t="s">
        <v>901</v>
      </c>
      <c r="AY465" s="12" t="s">
        <v>905</v>
      </c>
      <c r="BA465" s="12" t="s">
        <v>901</v>
      </c>
      <c r="BG465" s="21">
        <v>1</v>
      </c>
      <c r="BJ465" s="12">
        <v>1</v>
      </c>
    </row>
    <row r="466" spans="1:62" ht="60" x14ac:dyDescent="0.25">
      <c r="A466" s="12">
        <v>1</v>
      </c>
      <c r="B466" s="11" t="str">
        <f t="shared" si="21"/>
        <v>Общий расчет. Ци Мень. Анализ Дворца. Комбинации. Нет. Нет</v>
      </c>
      <c r="C466" s="11" t="str">
        <f>IFERROR(VLOOKUP(I466,lvl_1[],2,FALSE),"Нет")</f>
        <v>Общий расчет</v>
      </c>
      <c r="D466" s="11" t="str">
        <f>IFERROR(VLOOKUP(Rule!J466,lvl_2[],2,FALSE),"Нет")</f>
        <v>Ци Мень</v>
      </c>
      <c r="E466" s="11" t="str">
        <f>IFERROR(VLOOKUP(Rule!K466,lvl_3[],2,FALSE),"Нет")</f>
        <v>Анализ Дворца</v>
      </c>
      <c r="F466" s="11" t="str">
        <f>IFERROR(INDEX(lvl_4[],MATCH(L466,lvl_4[ID],0),MATCH(TEXT(K466,"##0"),lvl_4[#Headers],0)),"Нет")</f>
        <v>Комбинации</v>
      </c>
      <c r="G466" s="11" t="str">
        <f>IFERROR(INDEX(lvl_5[],MATCH(M466,lvl_5[ID],0),MATCH(_xlfn.CONCAT(TEXT(K466,"##0"),"_",TEXT(L466,"##0")),lvl_5[#Headers],0)),"Нет")</f>
        <v>Нет</v>
      </c>
      <c r="H466" s="11" t="str">
        <f>IFERROR(INDEX(lvl_6[],MATCH(N466,lvl_6[ID],0),MATCH(_xlfn.CONCAT(K466,"_",L466,"_",M466),lvl_6[#Headers],0)),"Нет")</f>
        <v>Нет</v>
      </c>
      <c r="I466" s="12">
        <v>1</v>
      </c>
      <c r="J466" s="12">
        <v>2</v>
      </c>
      <c r="K466" s="12">
        <v>2</v>
      </c>
      <c r="L466" s="12">
        <v>2</v>
      </c>
      <c r="M466" s="12">
        <v>0</v>
      </c>
      <c r="N466" s="12">
        <v>0</v>
      </c>
      <c r="O466" s="12">
        <f>COUNTIF($P$2:P466,P466)</f>
        <v>463</v>
      </c>
      <c r="P466" s="12" t="str">
        <f t="shared" si="22"/>
        <v>122020000</v>
      </c>
      <c r="Q466" s="12" t="str">
        <f t="shared" si="23"/>
        <v>1220200000463</v>
      </c>
      <c r="R466" s="20" t="s">
        <v>1211</v>
      </c>
      <c r="S466" s="20" t="s">
        <v>1212</v>
      </c>
      <c r="U466" s="12" t="s">
        <v>903</v>
      </c>
      <c r="AY466" s="12" t="s">
        <v>905</v>
      </c>
      <c r="BA466" s="12" t="s">
        <v>903</v>
      </c>
      <c r="BG466" s="21">
        <v>1</v>
      </c>
      <c r="BJ466" s="12">
        <v>1</v>
      </c>
    </row>
    <row r="467" spans="1:62" ht="60" x14ac:dyDescent="0.25">
      <c r="A467" s="12">
        <v>1</v>
      </c>
      <c r="B467" s="11" t="str">
        <f t="shared" si="21"/>
        <v>Общий расчет. Ци Мень. Анализ Дворца. Комбинации. Нет. Нет</v>
      </c>
      <c r="C467" s="11" t="str">
        <f>IFERROR(VLOOKUP(I467,lvl_1[],2,FALSE),"Нет")</f>
        <v>Общий расчет</v>
      </c>
      <c r="D467" s="11" t="str">
        <f>IFERROR(VLOOKUP(Rule!J467,lvl_2[],2,FALSE),"Нет")</f>
        <v>Ци Мень</v>
      </c>
      <c r="E467" s="11" t="str">
        <f>IFERROR(VLOOKUP(Rule!K467,lvl_3[],2,FALSE),"Нет")</f>
        <v>Анализ Дворца</v>
      </c>
      <c r="F467" s="11" t="str">
        <f>IFERROR(INDEX(lvl_4[],MATCH(L467,lvl_4[ID],0),MATCH(TEXT(K467,"##0"),lvl_4[#Headers],0)),"Нет")</f>
        <v>Комбинации</v>
      </c>
      <c r="G467" s="11" t="str">
        <f>IFERROR(INDEX(lvl_5[],MATCH(M467,lvl_5[ID],0),MATCH(_xlfn.CONCAT(TEXT(K467,"##0"),"_",TEXT(L467,"##0")),lvl_5[#Headers],0)),"Нет")</f>
        <v>Нет</v>
      </c>
      <c r="H467" s="11" t="str">
        <f>IFERROR(INDEX(lvl_6[],MATCH(N467,lvl_6[ID],0),MATCH(_xlfn.CONCAT(K467,"_",L467,"_",M467),lvl_6[#Headers],0)),"Нет")</f>
        <v>Нет</v>
      </c>
      <c r="I467" s="12">
        <v>1</v>
      </c>
      <c r="J467" s="12">
        <v>2</v>
      </c>
      <c r="K467" s="12">
        <v>2</v>
      </c>
      <c r="L467" s="12">
        <v>2</v>
      </c>
      <c r="M467" s="12">
        <v>0</v>
      </c>
      <c r="N467" s="12">
        <v>0</v>
      </c>
      <c r="O467" s="12">
        <f>COUNTIF($P$2:P467,P467)</f>
        <v>464</v>
      </c>
      <c r="P467" s="12" t="str">
        <f t="shared" si="22"/>
        <v>122020000</v>
      </c>
      <c r="Q467" s="12" t="str">
        <f t="shared" si="23"/>
        <v>1220200000464</v>
      </c>
      <c r="R467" s="20" t="s">
        <v>1211</v>
      </c>
      <c r="S467" s="20" t="s">
        <v>1212</v>
      </c>
      <c r="U467" s="12" t="s">
        <v>905</v>
      </c>
      <c r="AY467" s="12" t="s">
        <v>905</v>
      </c>
      <c r="BA467" s="12" t="s">
        <v>905</v>
      </c>
      <c r="BG467" s="21">
        <v>1</v>
      </c>
      <c r="BJ467" s="12">
        <v>1</v>
      </c>
    </row>
    <row r="468" spans="1:62" ht="60" x14ac:dyDescent="0.25">
      <c r="A468" s="12">
        <v>1</v>
      </c>
      <c r="B468" s="11" t="str">
        <f t="shared" si="21"/>
        <v>Общий расчет. Ци Мень. Анализ Дворца. Комбинации. Нет. Нет</v>
      </c>
      <c r="C468" s="11" t="str">
        <f>IFERROR(VLOOKUP(I468,lvl_1[],2,FALSE),"Нет")</f>
        <v>Общий расчет</v>
      </c>
      <c r="D468" s="11" t="str">
        <f>IFERROR(VLOOKUP(Rule!J468,lvl_2[],2,FALSE),"Нет")</f>
        <v>Ци Мень</v>
      </c>
      <c r="E468" s="11" t="str">
        <f>IFERROR(VLOOKUP(Rule!K468,lvl_3[],2,FALSE),"Нет")</f>
        <v>Анализ Дворца</v>
      </c>
      <c r="F468" s="11" t="str">
        <f>IFERROR(INDEX(lvl_4[],MATCH(L468,lvl_4[ID],0),MATCH(TEXT(K468,"##0"),lvl_4[#Headers],0)),"Нет")</f>
        <v>Комбинации</v>
      </c>
      <c r="G468" s="11" t="str">
        <f>IFERROR(INDEX(lvl_5[],MATCH(M468,lvl_5[ID],0),MATCH(_xlfn.CONCAT(TEXT(K468,"##0"),"_",TEXT(L468,"##0")),lvl_5[#Headers],0)),"Нет")</f>
        <v>Нет</v>
      </c>
      <c r="H468" s="11" t="str">
        <f>IFERROR(INDEX(lvl_6[],MATCH(N468,lvl_6[ID],0),MATCH(_xlfn.CONCAT(K468,"_",L468,"_",M468),lvl_6[#Headers],0)),"Нет")</f>
        <v>Нет</v>
      </c>
      <c r="I468" s="12">
        <v>1</v>
      </c>
      <c r="J468" s="12">
        <v>2</v>
      </c>
      <c r="K468" s="12">
        <v>2</v>
      </c>
      <c r="L468" s="12">
        <v>2</v>
      </c>
      <c r="M468" s="12">
        <v>0</v>
      </c>
      <c r="N468" s="12">
        <v>0</v>
      </c>
      <c r="O468" s="12">
        <f>COUNTIF($P$2:P468,P468)</f>
        <v>465</v>
      </c>
      <c r="P468" s="12" t="str">
        <f t="shared" si="22"/>
        <v>122020000</v>
      </c>
      <c r="Q468" s="12" t="str">
        <f t="shared" si="23"/>
        <v>1220200000465</v>
      </c>
      <c r="R468" s="20" t="s">
        <v>1211</v>
      </c>
      <c r="S468" s="20" t="s">
        <v>1212</v>
      </c>
      <c r="U468" s="12" t="s">
        <v>907</v>
      </c>
      <c r="AY468" s="12" t="s">
        <v>905</v>
      </c>
      <c r="BA468" s="12" t="s">
        <v>907</v>
      </c>
      <c r="BG468" s="21">
        <v>1</v>
      </c>
      <c r="BJ468" s="12">
        <v>1</v>
      </c>
    </row>
    <row r="469" spans="1:62" ht="60" x14ac:dyDescent="0.25">
      <c r="A469" s="12">
        <v>1</v>
      </c>
      <c r="B469" s="11" t="str">
        <f t="shared" si="21"/>
        <v>Общий расчет. Ци Мень. Анализ Дворца. Комбинации. Нет. Нет</v>
      </c>
      <c r="C469" s="11" t="str">
        <f>IFERROR(VLOOKUP(I469,lvl_1[],2,FALSE),"Нет")</f>
        <v>Общий расчет</v>
      </c>
      <c r="D469" s="11" t="str">
        <f>IFERROR(VLOOKUP(Rule!J469,lvl_2[],2,FALSE),"Нет")</f>
        <v>Ци Мень</v>
      </c>
      <c r="E469" s="11" t="str">
        <f>IFERROR(VLOOKUP(Rule!K469,lvl_3[],2,FALSE),"Нет")</f>
        <v>Анализ Дворца</v>
      </c>
      <c r="F469" s="11" t="str">
        <f>IFERROR(INDEX(lvl_4[],MATCH(L469,lvl_4[ID],0),MATCH(TEXT(K469,"##0"),lvl_4[#Headers],0)),"Нет")</f>
        <v>Комбинации</v>
      </c>
      <c r="G469" s="11" t="str">
        <f>IFERROR(INDEX(lvl_5[],MATCH(M469,lvl_5[ID],0),MATCH(_xlfn.CONCAT(TEXT(K469,"##0"),"_",TEXT(L469,"##0")),lvl_5[#Headers],0)),"Нет")</f>
        <v>Нет</v>
      </c>
      <c r="H469" s="11" t="str">
        <f>IFERROR(INDEX(lvl_6[],MATCH(N469,lvl_6[ID],0),MATCH(_xlfn.CONCAT(K469,"_",L469,"_",M469),lvl_6[#Headers],0)),"Нет")</f>
        <v>Нет</v>
      </c>
      <c r="I469" s="12">
        <v>1</v>
      </c>
      <c r="J469" s="12">
        <v>2</v>
      </c>
      <c r="K469" s="12">
        <v>2</v>
      </c>
      <c r="L469" s="12">
        <v>2</v>
      </c>
      <c r="M469" s="12">
        <v>0</v>
      </c>
      <c r="N469" s="12">
        <v>0</v>
      </c>
      <c r="O469" s="12">
        <f>COUNTIF($P$2:P469,P469)</f>
        <v>466</v>
      </c>
      <c r="P469" s="12" t="str">
        <f t="shared" si="22"/>
        <v>122020000</v>
      </c>
      <c r="Q469" s="12" t="str">
        <f t="shared" si="23"/>
        <v>1220200000466</v>
      </c>
      <c r="R469" s="20" t="s">
        <v>1211</v>
      </c>
      <c r="S469" s="20" t="s">
        <v>1212</v>
      </c>
      <c r="U469" s="12" t="s">
        <v>908</v>
      </c>
      <c r="AY469" s="12" t="s">
        <v>905</v>
      </c>
      <c r="BA469" s="12" t="s">
        <v>908</v>
      </c>
      <c r="BG469" s="21">
        <v>1</v>
      </c>
      <c r="BJ469" s="12">
        <v>1</v>
      </c>
    </row>
    <row r="470" spans="1:62" ht="60" x14ac:dyDescent="0.25">
      <c r="A470" s="12">
        <v>1</v>
      </c>
      <c r="B470" s="11" t="str">
        <f t="shared" si="21"/>
        <v>Общий расчет. Ци Мень. Анализ Дворца. Комбинации. Нет. Нет</v>
      </c>
      <c r="C470" s="11" t="str">
        <f>IFERROR(VLOOKUP(I470,lvl_1[],2,FALSE),"Нет")</f>
        <v>Общий расчет</v>
      </c>
      <c r="D470" s="11" t="str">
        <f>IFERROR(VLOOKUP(Rule!J470,lvl_2[],2,FALSE),"Нет")</f>
        <v>Ци Мень</v>
      </c>
      <c r="E470" s="11" t="str">
        <f>IFERROR(VLOOKUP(Rule!K470,lvl_3[],2,FALSE),"Нет")</f>
        <v>Анализ Дворца</v>
      </c>
      <c r="F470" s="11" t="str">
        <f>IFERROR(INDEX(lvl_4[],MATCH(L470,lvl_4[ID],0),MATCH(TEXT(K470,"##0"),lvl_4[#Headers],0)),"Нет")</f>
        <v>Комбинации</v>
      </c>
      <c r="G470" s="11" t="str">
        <f>IFERROR(INDEX(lvl_5[],MATCH(M470,lvl_5[ID],0),MATCH(_xlfn.CONCAT(TEXT(K470,"##0"),"_",TEXT(L470,"##0")),lvl_5[#Headers],0)),"Нет")</f>
        <v>Нет</v>
      </c>
      <c r="H470" s="11" t="str">
        <f>IFERROR(INDEX(lvl_6[],MATCH(N470,lvl_6[ID],0),MATCH(_xlfn.CONCAT(K470,"_",L470,"_",M470),lvl_6[#Headers],0)),"Нет")</f>
        <v>Нет</v>
      </c>
      <c r="I470" s="12">
        <v>1</v>
      </c>
      <c r="J470" s="12">
        <v>2</v>
      </c>
      <c r="K470" s="12">
        <v>2</v>
      </c>
      <c r="L470" s="12">
        <v>2</v>
      </c>
      <c r="M470" s="12">
        <v>0</v>
      </c>
      <c r="N470" s="12">
        <v>0</v>
      </c>
      <c r="O470" s="12">
        <f>COUNTIF($P$2:P470,P470)</f>
        <v>467</v>
      </c>
      <c r="P470" s="12" t="str">
        <f t="shared" si="22"/>
        <v>122020000</v>
      </c>
      <c r="Q470" s="12" t="str">
        <f t="shared" si="23"/>
        <v>1220200000467</v>
      </c>
      <c r="R470" s="20" t="s">
        <v>1211</v>
      </c>
      <c r="S470" s="20" t="s">
        <v>1212</v>
      </c>
      <c r="U470" s="12" t="s">
        <v>910</v>
      </c>
      <c r="AY470" s="12" t="s">
        <v>905</v>
      </c>
      <c r="BA470" s="12" t="s">
        <v>910</v>
      </c>
      <c r="BG470" s="21">
        <v>0</v>
      </c>
      <c r="BJ470" s="12">
        <v>1</v>
      </c>
    </row>
    <row r="471" spans="1:62" ht="60" x14ac:dyDescent="0.25">
      <c r="A471" s="12">
        <v>1</v>
      </c>
      <c r="B471" s="11" t="str">
        <f t="shared" si="21"/>
        <v>Общий расчет. Ци Мень. Анализ Дворца. Комбинации. Нет. Нет</v>
      </c>
      <c r="C471" s="11" t="str">
        <f>IFERROR(VLOOKUP(I471,lvl_1[],2,FALSE),"Нет")</f>
        <v>Общий расчет</v>
      </c>
      <c r="D471" s="11" t="str">
        <f>IFERROR(VLOOKUP(Rule!J471,lvl_2[],2,FALSE),"Нет")</f>
        <v>Ци Мень</v>
      </c>
      <c r="E471" s="11" t="str">
        <f>IFERROR(VLOOKUP(Rule!K471,lvl_3[],2,FALSE),"Нет")</f>
        <v>Анализ Дворца</v>
      </c>
      <c r="F471" s="11" t="str">
        <f>IFERROR(INDEX(lvl_4[],MATCH(L471,lvl_4[ID],0),MATCH(TEXT(K471,"##0"),lvl_4[#Headers],0)),"Нет")</f>
        <v>Комбинации</v>
      </c>
      <c r="G471" s="11" t="str">
        <f>IFERROR(INDEX(lvl_5[],MATCH(M471,lvl_5[ID],0),MATCH(_xlfn.CONCAT(TEXT(K471,"##0"),"_",TEXT(L471,"##0")),lvl_5[#Headers],0)),"Нет")</f>
        <v>Нет</v>
      </c>
      <c r="H471" s="11" t="str">
        <f>IFERROR(INDEX(lvl_6[],MATCH(N471,lvl_6[ID],0),MATCH(_xlfn.CONCAT(K471,"_",L471,"_",M471),lvl_6[#Headers],0)),"Нет")</f>
        <v>Нет</v>
      </c>
      <c r="I471" s="12">
        <v>1</v>
      </c>
      <c r="J471" s="12">
        <v>2</v>
      </c>
      <c r="K471" s="12">
        <v>2</v>
      </c>
      <c r="L471" s="12">
        <v>2</v>
      </c>
      <c r="M471" s="12">
        <v>0</v>
      </c>
      <c r="N471" s="12">
        <v>0</v>
      </c>
      <c r="O471" s="12">
        <f>COUNTIF($P$2:P471,P471)</f>
        <v>468</v>
      </c>
      <c r="P471" s="12" t="str">
        <f t="shared" si="22"/>
        <v>122020000</v>
      </c>
      <c r="Q471" s="12" t="str">
        <f t="shared" si="23"/>
        <v>1220200000468</v>
      </c>
      <c r="R471" s="20" t="s">
        <v>1211</v>
      </c>
      <c r="S471" s="20" t="s">
        <v>1212</v>
      </c>
      <c r="U471" s="12" t="s">
        <v>912</v>
      </c>
      <c r="AY471" s="12" t="s">
        <v>905</v>
      </c>
      <c r="BA471" s="12" t="s">
        <v>912</v>
      </c>
      <c r="BG471" s="21">
        <v>1</v>
      </c>
      <c r="BJ471" s="12">
        <v>1</v>
      </c>
    </row>
    <row r="472" spans="1:62" ht="60" x14ac:dyDescent="0.25">
      <c r="A472" s="12">
        <v>1</v>
      </c>
      <c r="B472" s="11" t="str">
        <f t="shared" si="21"/>
        <v>Общий расчет. Ци Мень. Анализ Дворца. Комбинации. Нет. Нет</v>
      </c>
      <c r="C472" s="11" t="str">
        <f>IFERROR(VLOOKUP(I472,lvl_1[],2,FALSE),"Нет")</f>
        <v>Общий расчет</v>
      </c>
      <c r="D472" s="11" t="str">
        <f>IFERROR(VLOOKUP(Rule!J472,lvl_2[],2,FALSE),"Нет")</f>
        <v>Ци Мень</v>
      </c>
      <c r="E472" s="11" t="str">
        <f>IFERROR(VLOOKUP(Rule!K472,lvl_3[],2,FALSE),"Нет")</f>
        <v>Анализ Дворца</v>
      </c>
      <c r="F472" s="11" t="str">
        <f>IFERROR(INDEX(lvl_4[],MATCH(L472,lvl_4[ID],0),MATCH(TEXT(K472,"##0"),lvl_4[#Headers],0)),"Нет")</f>
        <v>Комбинации</v>
      </c>
      <c r="G472" s="11" t="str">
        <f>IFERROR(INDEX(lvl_5[],MATCH(M472,lvl_5[ID],0),MATCH(_xlfn.CONCAT(TEXT(K472,"##0"),"_",TEXT(L472,"##0")),lvl_5[#Headers],0)),"Нет")</f>
        <v>Нет</v>
      </c>
      <c r="H472" s="11" t="str">
        <f>IFERROR(INDEX(lvl_6[],MATCH(N472,lvl_6[ID],0),MATCH(_xlfn.CONCAT(K472,"_",L472,"_",M472),lvl_6[#Headers],0)),"Нет")</f>
        <v>Нет</v>
      </c>
      <c r="I472" s="12">
        <v>1</v>
      </c>
      <c r="J472" s="12">
        <v>2</v>
      </c>
      <c r="K472" s="12">
        <v>2</v>
      </c>
      <c r="L472" s="12">
        <v>2</v>
      </c>
      <c r="M472" s="12">
        <v>0</v>
      </c>
      <c r="N472" s="12">
        <v>0</v>
      </c>
      <c r="O472" s="12">
        <f>COUNTIF($P$2:P472,P472)</f>
        <v>469</v>
      </c>
      <c r="P472" s="12" t="str">
        <f t="shared" si="22"/>
        <v>122020000</v>
      </c>
      <c r="Q472" s="12" t="str">
        <f t="shared" si="23"/>
        <v>1220200000469</v>
      </c>
      <c r="R472" s="20" t="s">
        <v>1211</v>
      </c>
      <c r="S472" s="20" t="s">
        <v>1212</v>
      </c>
      <c r="U472" s="12" t="s">
        <v>914</v>
      </c>
      <c r="AY472" s="12" t="s">
        <v>905</v>
      </c>
      <c r="BA472" s="12" t="s">
        <v>914</v>
      </c>
      <c r="BG472" s="21">
        <v>1</v>
      </c>
      <c r="BJ472" s="12">
        <v>1</v>
      </c>
    </row>
    <row r="473" spans="1:62" ht="60" x14ac:dyDescent="0.25">
      <c r="A473" s="12">
        <v>1</v>
      </c>
      <c r="B473" s="11" t="str">
        <f t="shared" si="21"/>
        <v>Общий расчет. Ци Мень. Анализ Дворца. Комбинации. Нет. Нет</v>
      </c>
      <c r="C473" s="11" t="str">
        <f>IFERROR(VLOOKUP(I473,lvl_1[],2,FALSE),"Нет")</f>
        <v>Общий расчет</v>
      </c>
      <c r="D473" s="11" t="str">
        <f>IFERROR(VLOOKUP(Rule!J473,lvl_2[],2,FALSE),"Нет")</f>
        <v>Ци Мень</v>
      </c>
      <c r="E473" s="11" t="str">
        <f>IFERROR(VLOOKUP(Rule!K473,lvl_3[],2,FALSE),"Нет")</f>
        <v>Анализ Дворца</v>
      </c>
      <c r="F473" s="11" t="str">
        <f>IFERROR(INDEX(lvl_4[],MATCH(L473,lvl_4[ID],0),MATCH(TEXT(K473,"##0"),lvl_4[#Headers],0)),"Нет")</f>
        <v>Комбинации</v>
      </c>
      <c r="G473" s="11" t="str">
        <f>IFERROR(INDEX(lvl_5[],MATCH(M473,lvl_5[ID],0),MATCH(_xlfn.CONCAT(TEXT(K473,"##0"),"_",TEXT(L473,"##0")),lvl_5[#Headers],0)),"Нет")</f>
        <v>Нет</v>
      </c>
      <c r="H473" s="11" t="str">
        <f>IFERROR(INDEX(lvl_6[],MATCH(N473,lvl_6[ID],0),MATCH(_xlfn.CONCAT(K473,"_",L473,"_",M473),lvl_6[#Headers],0)),"Нет")</f>
        <v>Нет</v>
      </c>
      <c r="I473" s="12">
        <v>1</v>
      </c>
      <c r="J473" s="12">
        <v>2</v>
      </c>
      <c r="K473" s="12">
        <v>2</v>
      </c>
      <c r="L473" s="12">
        <v>2</v>
      </c>
      <c r="M473" s="12">
        <v>0</v>
      </c>
      <c r="N473" s="12">
        <v>0</v>
      </c>
      <c r="O473" s="12">
        <f>COUNTIF($P$2:P473,P473)</f>
        <v>470</v>
      </c>
      <c r="P473" s="12" t="str">
        <f t="shared" si="22"/>
        <v>122020000</v>
      </c>
      <c r="Q473" s="12" t="str">
        <f t="shared" si="23"/>
        <v>1220200000470</v>
      </c>
      <c r="R473" s="20" t="s">
        <v>1211</v>
      </c>
      <c r="S473" s="20" t="s">
        <v>1212</v>
      </c>
      <c r="U473" s="12" t="s">
        <v>916</v>
      </c>
      <c r="AY473" s="12" t="s">
        <v>905</v>
      </c>
      <c r="BA473" s="12" t="s">
        <v>916</v>
      </c>
      <c r="BG473" s="21">
        <v>1</v>
      </c>
      <c r="BJ473" s="12">
        <v>1</v>
      </c>
    </row>
    <row r="474" spans="1:62" ht="60" x14ac:dyDescent="0.25">
      <c r="A474" s="12">
        <v>1</v>
      </c>
      <c r="B474" s="11" t="str">
        <f t="shared" si="21"/>
        <v>Общий расчет. Ци Мень. Анализ Дворца. Комбинации. Нет. Нет</v>
      </c>
      <c r="C474" s="11" t="str">
        <f>IFERROR(VLOOKUP(I474,lvl_1[],2,FALSE),"Нет")</f>
        <v>Общий расчет</v>
      </c>
      <c r="D474" s="11" t="str">
        <f>IFERROR(VLOOKUP(Rule!J474,lvl_2[],2,FALSE),"Нет")</f>
        <v>Ци Мень</v>
      </c>
      <c r="E474" s="11" t="str">
        <f>IFERROR(VLOOKUP(Rule!K474,lvl_3[],2,FALSE),"Нет")</f>
        <v>Анализ Дворца</v>
      </c>
      <c r="F474" s="11" t="str">
        <f>IFERROR(INDEX(lvl_4[],MATCH(L474,lvl_4[ID],0),MATCH(TEXT(K474,"##0"),lvl_4[#Headers],0)),"Нет")</f>
        <v>Комбинации</v>
      </c>
      <c r="G474" s="11" t="str">
        <f>IFERROR(INDEX(lvl_5[],MATCH(M474,lvl_5[ID],0),MATCH(_xlfn.CONCAT(TEXT(K474,"##0"),"_",TEXT(L474,"##0")),lvl_5[#Headers],0)),"Нет")</f>
        <v>Нет</v>
      </c>
      <c r="H474" s="11" t="str">
        <f>IFERROR(INDEX(lvl_6[],MATCH(N474,lvl_6[ID],0),MATCH(_xlfn.CONCAT(K474,"_",L474,"_",M474),lvl_6[#Headers],0)),"Нет")</f>
        <v>Нет</v>
      </c>
      <c r="I474" s="12">
        <v>1</v>
      </c>
      <c r="J474" s="12">
        <v>2</v>
      </c>
      <c r="K474" s="12">
        <v>2</v>
      </c>
      <c r="L474" s="12">
        <v>2</v>
      </c>
      <c r="M474" s="12">
        <v>0</v>
      </c>
      <c r="N474" s="12">
        <v>0</v>
      </c>
      <c r="O474" s="12">
        <f>COUNTIF($P$2:P474,P474)</f>
        <v>471</v>
      </c>
      <c r="P474" s="12" t="str">
        <f t="shared" si="22"/>
        <v>122020000</v>
      </c>
      <c r="Q474" s="12" t="str">
        <f t="shared" si="23"/>
        <v>1220200000471</v>
      </c>
      <c r="R474" s="20" t="s">
        <v>1211</v>
      </c>
      <c r="S474" s="20" t="s">
        <v>1212</v>
      </c>
      <c r="AB474" s="12" t="s">
        <v>899</v>
      </c>
      <c r="AX474" s="12">
        <v>1</v>
      </c>
      <c r="AY474" s="12" t="s">
        <v>905</v>
      </c>
      <c r="BG474" s="21">
        <v>1</v>
      </c>
      <c r="BJ474" s="12">
        <v>1</v>
      </c>
    </row>
    <row r="475" spans="1:62" ht="60" x14ac:dyDescent="0.25">
      <c r="A475" s="12">
        <v>1</v>
      </c>
      <c r="B475" s="11" t="str">
        <f t="shared" si="21"/>
        <v>Общий расчет. Ци Мень. Анализ Дворца. Комбинации. Нет. Нет</v>
      </c>
      <c r="C475" s="11" t="str">
        <f>IFERROR(VLOOKUP(I475,lvl_1[],2,FALSE),"Нет")</f>
        <v>Общий расчет</v>
      </c>
      <c r="D475" s="11" t="str">
        <f>IFERROR(VLOOKUP(Rule!J475,lvl_2[],2,FALSE),"Нет")</f>
        <v>Ци Мень</v>
      </c>
      <c r="E475" s="11" t="str">
        <f>IFERROR(VLOOKUP(Rule!K475,lvl_3[],2,FALSE),"Нет")</f>
        <v>Анализ Дворца</v>
      </c>
      <c r="F475" s="11" t="str">
        <f>IFERROR(INDEX(lvl_4[],MATCH(L475,lvl_4[ID],0),MATCH(TEXT(K475,"##0"),lvl_4[#Headers],0)),"Нет")</f>
        <v>Комбинации</v>
      </c>
      <c r="G475" s="11" t="str">
        <f>IFERROR(INDEX(lvl_5[],MATCH(M475,lvl_5[ID],0),MATCH(_xlfn.CONCAT(TEXT(K475,"##0"),"_",TEXT(L475,"##0")),lvl_5[#Headers],0)),"Нет")</f>
        <v>Нет</v>
      </c>
      <c r="H475" s="11" t="str">
        <f>IFERROR(INDEX(lvl_6[],MATCH(N475,lvl_6[ID],0),MATCH(_xlfn.CONCAT(K475,"_",L475,"_",M475),lvl_6[#Headers],0)),"Нет")</f>
        <v>Нет</v>
      </c>
      <c r="I475" s="12">
        <v>1</v>
      </c>
      <c r="J475" s="12">
        <v>2</v>
      </c>
      <c r="K475" s="12">
        <v>2</v>
      </c>
      <c r="L475" s="12">
        <v>2</v>
      </c>
      <c r="M475" s="12">
        <v>0</v>
      </c>
      <c r="N475" s="12">
        <v>0</v>
      </c>
      <c r="O475" s="12">
        <f>COUNTIF($P$2:P475,P475)</f>
        <v>472</v>
      </c>
      <c r="P475" s="12" t="str">
        <f t="shared" si="22"/>
        <v>122020000</v>
      </c>
      <c r="Q475" s="12" t="str">
        <f t="shared" si="23"/>
        <v>1220200000472</v>
      </c>
      <c r="R475" s="20" t="s">
        <v>1211</v>
      </c>
      <c r="S475" s="20" t="s">
        <v>1212</v>
      </c>
      <c r="AB475" s="12" t="s">
        <v>901</v>
      </c>
      <c r="AY475" s="12" t="s">
        <v>905</v>
      </c>
      <c r="BA475" s="12" t="s">
        <v>901</v>
      </c>
      <c r="BG475" s="21">
        <v>1</v>
      </c>
      <c r="BJ475" s="12">
        <v>1</v>
      </c>
    </row>
    <row r="476" spans="1:62" ht="60" x14ac:dyDescent="0.25">
      <c r="A476" s="12">
        <v>1</v>
      </c>
      <c r="B476" s="11" t="str">
        <f t="shared" si="21"/>
        <v>Общий расчет. Ци Мень. Анализ Дворца. Комбинации. Нет. Нет</v>
      </c>
      <c r="C476" s="11" t="str">
        <f>IFERROR(VLOOKUP(I476,lvl_1[],2,FALSE),"Нет")</f>
        <v>Общий расчет</v>
      </c>
      <c r="D476" s="11" t="str">
        <f>IFERROR(VLOOKUP(Rule!J476,lvl_2[],2,FALSE),"Нет")</f>
        <v>Ци Мень</v>
      </c>
      <c r="E476" s="11" t="str">
        <f>IFERROR(VLOOKUP(Rule!K476,lvl_3[],2,FALSE),"Нет")</f>
        <v>Анализ Дворца</v>
      </c>
      <c r="F476" s="11" t="str">
        <f>IFERROR(INDEX(lvl_4[],MATCH(L476,lvl_4[ID],0),MATCH(TEXT(K476,"##0"),lvl_4[#Headers],0)),"Нет")</f>
        <v>Комбинации</v>
      </c>
      <c r="G476" s="11" t="str">
        <f>IFERROR(INDEX(lvl_5[],MATCH(M476,lvl_5[ID],0),MATCH(_xlfn.CONCAT(TEXT(K476,"##0"),"_",TEXT(L476,"##0")),lvl_5[#Headers],0)),"Нет")</f>
        <v>Нет</v>
      </c>
      <c r="H476" s="11" t="str">
        <f>IFERROR(INDEX(lvl_6[],MATCH(N476,lvl_6[ID],0),MATCH(_xlfn.CONCAT(K476,"_",L476,"_",M476),lvl_6[#Headers],0)),"Нет")</f>
        <v>Нет</v>
      </c>
      <c r="I476" s="12">
        <v>1</v>
      </c>
      <c r="J476" s="12">
        <v>2</v>
      </c>
      <c r="K476" s="12">
        <v>2</v>
      </c>
      <c r="L476" s="12">
        <v>2</v>
      </c>
      <c r="M476" s="12">
        <v>0</v>
      </c>
      <c r="N476" s="12">
        <v>0</v>
      </c>
      <c r="O476" s="12">
        <f>COUNTIF($P$2:P476,P476)</f>
        <v>473</v>
      </c>
      <c r="P476" s="12" t="str">
        <f t="shared" si="22"/>
        <v>122020000</v>
      </c>
      <c r="Q476" s="12" t="str">
        <f t="shared" si="23"/>
        <v>1220200000473</v>
      </c>
      <c r="R476" s="20" t="s">
        <v>1211</v>
      </c>
      <c r="S476" s="20" t="s">
        <v>1212</v>
      </c>
      <c r="AB476" s="12" t="s">
        <v>903</v>
      </c>
      <c r="AY476" s="12" t="s">
        <v>905</v>
      </c>
      <c r="BA476" s="12" t="s">
        <v>903</v>
      </c>
      <c r="BG476" s="21">
        <v>1</v>
      </c>
      <c r="BJ476" s="12">
        <v>1</v>
      </c>
    </row>
    <row r="477" spans="1:62" ht="60" x14ac:dyDescent="0.25">
      <c r="A477" s="12">
        <v>1</v>
      </c>
      <c r="B477" s="11" t="str">
        <f t="shared" si="21"/>
        <v>Общий расчет. Ци Мень. Анализ Дворца. Комбинации. Нет. Нет</v>
      </c>
      <c r="C477" s="11" t="str">
        <f>IFERROR(VLOOKUP(I477,lvl_1[],2,FALSE),"Нет")</f>
        <v>Общий расчет</v>
      </c>
      <c r="D477" s="11" t="str">
        <f>IFERROR(VLOOKUP(Rule!J477,lvl_2[],2,FALSE),"Нет")</f>
        <v>Ци Мень</v>
      </c>
      <c r="E477" s="11" t="str">
        <f>IFERROR(VLOOKUP(Rule!K477,lvl_3[],2,FALSE),"Нет")</f>
        <v>Анализ Дворца</v>
      </c>
      <c r="F477" s="11" t="str">
        <f>IFERROR(INDEX(lvl_4[],MATCH(L477,lvl_4[ID],0),MATCH(TEXT(K477,"##0"),lvl_4[#Headers],0)),"Нет")</f>
        <v>Комбинации</v>
      </c>
      <c r="G477" s="11" t="str">
        <f>IFERROR(INDEX(lvl_5[],MATCH(M477,lvl_5[ID],0),MATCH(_xlfn.CONCAT(TEXT(K477,"##0"),"_",TEXT(L477,"##0")),lvl_5[#Headers],0)),"Нет")</f>
        <v>Нет</v>
      </c>
      <c r="H477" s="11" t="str">
        <f>IFERROR(INDEX(lvl_6[],MATCH(N477,lvl_6[ID],0),MATCH(_xlfn.CONCAT(K477,"_",L477,"_",M477),lvl_6[#Headers],0)),"Нет")</f>
        <v>Нет</v>
      </c>
      <c r="I477" s="12">
        <v>1</v>
      </c>
      <c r="J477" s="12">
        <v>2</v>
      </c>
      <c r="K477" s="12">
        <v>2</v>
      </c>
      <c r="L477" s="12">
        <v>2</v>
      </c>
      <c r="M477" s="12">
        <v>0</v>
      </c>
      <c r="N477" s="12">
        <v>0</v>
      </c>
      <c r="O477" s="12">
        <f>COUNTIF($P$2:P477,P477)</f>
        <v>474</v>
      </c>
      <c r="P477" s="12" t="str">
        <f t="shared" si="22"/>
        <v>122020000</v>
      </c>
      <c r="Q477" s="12" t="str">
        <f t="shared" si="23"/>
        <v>1220200000474</v>
      </c>
      <c r="R477" s="20" t="s">
        <v>1211</v>
      </c>
      <c r="S477" s="20" t="s">
        <v>1212</v>
      </c>
      <c r="AB477" s="12" t="s">
        <v>907</v>
      </c>
      <c r="AY477" s="12" t="s">
        <v>905</v>
      </c>
      <c r="BA477" s="12" t="s">
        <v>907</v>
      </c>
      <c r="BG477" s="21">
        <v>1</v>
      </c>
      <c r="BJ477" s="12">
        <v>1</v>
      </c>
    </row>
    <row r="478" spans="1:62" ht="60" x14ac:dyDescent="0.25">
      <c r="A478" s="12">
        <v>1</v>
      </c>
      <c r="B478" s="11" t="str">
        <f t="shared" si="21"/>
        <v>Общий расчет. Ци Мень. Анализ Дворца. Комбинации. Нет. Нет</v>
      </c>
      <c r="C478" s="11" t="str">
        <f>IFERROR(VLOOKUP(I478,lvl_1[],2,FALSE),"Нет")</f>
        <v>Общий расчет</v>
      </c>
      <c r="D478" s="11" t="str">
        <f>IFERROR(VLOOKUP(Rule!J478,lvl_2[],2,FALSE),"Нет")</f>
        <v>Ци Мень</v>
      </c>
      <c r="E478" s="11" t="str">
        <f>IFERROR(VLOOKUP(Rule!K478,lvl_3[],2,FALSE),"Нет")</f>
        <v>Анализ Дворца</v>
      </c>
      <c r="F478" s="11" t="str">
        <f>IFERROR(INDEX(lvl_4[],MATCH(L478,lvl_4[ID],0),MATCH(TEXT(K478,"##0"),lvl_4[#Headers],0)),"Нет")</f>
        <v>Комбинации</v>
      </c>
      <c r="G478" s="11" t="str">
        <f>IFERROR(INDEX(lvl_5[],MATCH(M478,lvl_5[ID],0),MATCH(_xlfn.CONCAT(TEXT(K478,"##0"),"_",TEXT(L478,"##0")),lvl_5[#Headers],0)),"Нет")</f>
        <v>Нет</v>
      </c>
      <c r="H478" s="11" t="str">
        <f>IFERROR(INDEX(lvl_6[],MATCH(N478,lvl_6[ID],0),MATCH(_xlfn.CONCAT(K478,"_",L478,"_",M478),lvl_6[#Headers],0)),"Нет")</f>
        <v>Нет</v>
      </c>
      <c r="I478" s="12">
        <v>1</v>
      </c>
      <c r="J478" s="12">
        <v>2</v>
      </c>
      <c r="K478" s="12">
        <v>2</v>
      </c>
      <c r="L478" s="12">
        <v>2</v>
      </c>
      <c r="M478" s="12">
        <v>0</v>
      </c>
      <c r="N478" s="12">
        <v>0</v>
      </c>
      <c r="O478" s="12">
        <f>COUNTIF($P$2:P478,P478)</f>
        <v>475</v>
      </c>
      <c r="P478" s="12" t="str">
        <f t="shared" si="22"/>
        <v>122020000</v>
      </c>
      <c r="Q478" s="12" t="str">
        <f t="shared" si="23"/>
        <v>1220200000475</v>
      </c>
      <c r="R478" s="20" t="s">
        <v>1211</v>
      </c>
      <c r="S478" s="20" t="s">
        <v>1212</v>
      </c>
      <c r="AB478" s="12" t="s">
        <v>908</v>
      </c>
      <c r="AY478" s="12" t="s">
        <v>905</v>
      </c>
      <c r="BA478" s="12" t="s">
        <v>908</v>
      </c>
      <c r="BG478" s="21">
        <v>1</v>
      </c>
      <c r="BJ478" s="12">
        <v>1</v>
      </c>
    </row>
    <row r="479" spans="1:62" ht="60" x14ac:dyDescent="0.25">
      <c r="A479" s="12">
        <v>1</v>
      </c>
      <c r="B479" s="11" t="str">
        <f t="shared" si="21"/>
        <v>Общий расчет. Ци Мень. Анализ Дворца. Комбинации. Нет. Нет</v>
      </c>
      <c r="C479" s="11" t="str">
        <f>IFERROR(VLOOKUP(I479,lvl_1[],2,FALSE),"Нет")</f>
        <v>Общий расчет</v>
      </c>
      <c r="D479" s="11" t="str">
        <f>IFERROR(VLOOKUP(Rule!J479,lvl_2[],2,FALSE),"Нет")</f>
        <v>Ци Мень</v>
      </c>
      <c r="E479" s="11" t="str">
        <f>IFERROR(VLOOKUP(Rule!K479,lvl_3[],2,FALSE),"Нет")</f>
        <v>Анализ Дворца</v>
      </c>
      <c r="F479" s="11" t="str">
        <f>IFERROR(INDEX(lvl_4[],MATCH(L479,lvl_4[ID],0),MATCH(TEXT(K479,"##0"),lvl_4[#Headers],0)),"Нет")</f>
        <v>Комбинации</v>
      </c>
      <c r="G479" s="11" t="str">
        <f>IFERROR(INDEX(lvl_5[],MATCH(M479,lvl_5[ID],0),MATCH(_xlfn.CONCAT(TEXT(K479,"##0"),"_",TEXT(L479,"##0")),lvl_5[#Headers],0)),"Нет")</f>
        <v>Нет</v>
      </c>
      <c r="H479" s="11" t="str">
        <f>IFERROR(INDEX(lvl_6[],MATCH(N479,lvl_6[ID],0),MATCH(_xlfn.CONCAT(K479,"_",L479,"_",M479),lvl_6[#Headers],0)),"Нет")</f>
        <v>Нет</v>
      </c>
      <c r="I479" s="12">
        <v>1</v>
      </c>
      <c r="J479" s="12">
        <v>2</v>
      </c>
      <c r="K479" s="12">
        <v>2</v>
      </c>
      <c r="L479" s="12">
        <v>2</v>
      </c>
      <c r="M479" s="12">
        <v>0</v>
      </c>
      <c r="N479" s="12">
        <v>0</v>
      </c>
      <c r="O479" s="12">
        <f>COUNTIF($P$2:P479,P479)</f>
        <v>476</v>
      </c>
      <c r="P479" s="12" t="str">
        <f t="shared" si="22"/>
        <v>122020000</v>
      </c>
      <c r="Q479" s="12" t="str">
        <f t="shared" si="23"/>
        <v>1220200000476</v>
      </c>
      <c r="R479" s="20" t="s">
        <v>1211</v>
      </c>
      <c r="S479" s="20" t="s">
        <v>1212</v>
      </c>
      <c r="AB479" s="12" t="s">
        <v>910</v>
      </c>
      <c r="AY479" s="12" t="s">
        <v>905</v>
      </c>
      <c r="BA479" s="12" t="s">
        <v>910</v>
      </c>
      <c r="BG479" s="21">
        <v>0</v>
      </c>
      <c r="BJ479" s="12">
        <v>1</v>
      </c>
    </row>
    <row r="480" spans="1:62" ht="60" x14ac:dyDescent="0.25">
      <c r="A480" s="12">
        <v>1</v>
      </c>
      <c r="B480" s="11" t="str">
        <f t="shared" si="21"/>
        <v>Общий расчет. Ци Мень. Анализ Дворца. Комбинации. Нет. Нет</v>
      </c>
      <c r="C480" s="11" t="str">
        <f>IFERROR(VLOOKUP(I480,lvl_1[],2,FALSE),"Нет")</f>
        <v>Общий расчет</v>
      </c>
      <c r="D480" s="11" t="str">
        <f>IFERROR(VLOOKUP(Rule!J480,lvl_2[],2,FALSE),"Нет")</f>
        <v>Ци Мень</v>
      </c>
      <c r="E480" s="11" t="str">
        <f>IFERROR(VLOOKUP(Rule!K480,lvl_3[],2,FALSE),"Нет")</f>
        <v>Анализ Дворца</v>
      </c>
      <c r="F480" s="11" t="str">
        <f>IFERROR(INDEX(lvl_4[],MATCH(L480,lvl_4[ID],0),MATCH(TEXT(K480,"##0"),lvl_4[#Headers],0)),"Нет")</f>
        <v>Комбинации</v>
      </c>
      <c r="G480" s="11" t="str">
        <f>IFERROR(INDEX(lvl_5[],MATCH(M480,lvl_5[ID],0),MATCH(_xlfn.CONCAT(TEXT(K480,"##0"),"_",TEXT(L480,"##0")),lvl_5[#Headers],0)),"Нет")</f>
        <v>Нет</v>
      </c>
      <c r="H480" s="11" t="str">
        <f>IFERROR(INDEX(lvl_6[],MATCH(N480,lvl_6[ID],0),MATCH(_xlfn.CONCAT(K480,"_",L480,"_",M480),lvl_6[#Headers],0)),"Нет")</f>
        <v>Нет</v>
      </c>
      <c r="I480" s="12">
        <v>1</v>
      </c>
      <c r="J480" s="12">
        <v>2</v>
      </c>
      <c r="K480" s="12">
        <v>2</v>
      </c>
      <c r="L480" s="12">
        <v>2</v>
      </c>
      <c r="M480" s="12">
        <v>0</v>
      </c>
      <c r="N480" s="12">
        <v>0</v>
      </c>
      <c r="O480" s="12">
        <f>COUNTIF($P$2:P480,P480)</f>
        <v>477</v>
      </c>
      <c r="P480" s="12" t="str">
        <f t="shared" si="22"/>
        <v>122020000</v>
      </c>
      <c r="Q480" s="12" t="str">
        <f t="shared" si="23"/>
        <v>1220200000477</v>
      </c>
      <c r="R480" s="20" t="s">
        <v>1211</v>
      </c>
      <c r="S480" s="20" t="s">
        <v>1212</v>
      </c>
      <c r="AB480" s="12" t="s">
        <v>912</v>
      </c>
      <c r="AY480" s="12" t="s">
        <v>905</v>
      </c>
      <c r="BA480" s="12" t="s">
        <v>912</v>
      </c>
      <c r="BG480" s="21">
        <v>1</v>
      </c>
      <c r="BJ480" s="12">
        <v>1</v>
      </c>
    </row>
    <row r="481" spans="1:62" ht="60" x14ac:dyDescent="0.25">
      <c r="A481" s="12">
        <v>1</v>
      </c>
      <c r="B481" s="11" t="str">
        <f t="shared" si="21"/>
        <v>Общий расчет. Ци Мень. Анализ Дворца. Комбинации. Нет. Нет</v>
      </c>
      <c r="C481" s="11" t="str">
        <f>IFERROR(VLOOKUP(I481,lvl_1[],2,FALSE),"Нет")</f>
        <v>Общий расчет</v>
      </c>
      <c r="D481" s="11" t="str">
        <f>IFERROR(VLOOKUP(Rule!J481,lvl_2[],2,FALSE),"Нет")</f>
        <v>Ци Мень</v>
      </c>
      <c r="E481" s="11" t="str">
        <f>IFERROR(VLOOKUP(Rule!K481,lvl_3[],2,FALSE),"Нет")</f>
        <v>Анализ Дворца</v>
      </c>
      <c r="F481" s="11" t="str">
        <f>IFERROR(INDEX(lvl_4[],MATCH(L481,lvl_4[ID],0),MATCH(TEXT(K481,"##0"),lvl_4[#Headers],0)),"Нет")</f>
        <v>Комбинации</v>
      </c>
      <c r="G481" s="11" t="str">
        <f>IFERROR(INDEX(lvl_5[],MATCH(M481,lvl_5[ID],0),MATCH(_xlfn.CONCAT(TEXT(K481,"##0"),"_",TEXT(L481,"##0")),lvl_5[#Headers],0)),"Нет")</f>
        <v>Нет</v>
      </c>
      <c r="H481" s="11" t="str">
        <f>IFERROR(INDEX(lvl_6[],MATCH(N481,lvl_6[ID],0),MATCH(_xlfn.CONCAT(K481,"_",L481,"_",M481),lvl_6[#Headers],0)),"Нет")</f>
        <v>Нет</v>
      </c>
      <c r="I481" s="12">
        <v>1</v>
      </c>
      <c r="J481" s="12">
        <v>2</v>
      </c>
      <c r="K481" s="12">
        <v>2</v>
      </c>
      <c r="L481" s="12">
        <v>2</v>
      </c>
      <c r="M481" s="12">
        <v>0</v>
      </c>
      <c r="N481" s="12">
        <v>0</v>
      </c>
      <c r="O481" s="12">
        <f>COUNTIF($P$2:P481,P481)</f>
        <v>478</v>
      </c>
      <c r="P481" s="12" t="str">
        <f t="shared" si="22"/>
        <v>122020000</v>
      </c>
      <c r="Q481" s="12" t="str">
        <f t="shared" si="23"/>
        <v>1220200000478</v>
      </c>
      <c r="R481" s="20" t="s">
        <v>1211</v>
      </c>
      <c r="S481" s="20" t="s">
        <v>1212</v>
      </c>
      <c r="AB481" s="12" t="s">
        <v>914</v>
      </c>
      <c r="AY481" s="12" t="s">
        <v>905</v>
      </c>
      <c r="BA481" s="12" t="s">
        <v>914</v>
      </c>
      <c r="BG481" s="21">
        <v>1</v>
      </c>
      <c r="BJ481" s="12">
        <v>1</v>
      </c>
    </row>
    <row r="482" spans="1:62" ht="60" x14ac:dyDescent="0.25">
      <c r="A482" s="12">
        <v>1</v>
      </c>
      <c r="B482" s="11" t="str">
        <f t="shared" si="21"/>
        <v>Общий расчет. Ци Мень. Анализ Дворца. Комбинации. Нет. Нет</v>
      </c>
      <c r="C482" s="11" t="str">
        <f>IFERROR(VLOOKUP(I482,lvl_1[],2,FALSE),"Нет")</f>
        <v>Общий расчет</v>
      </c>
      <c r="D482" s="11" t="str">
        <f>IFERROR(VLOOKUP(Rule!J482,lvl_2[],2,FALSE),"Нет")</f>
        <v>Ци Мень</v>
      </c>
      <c r="E482" s="11" t="str">
        <f>IFERROR(VLOOKUP(Rule!K482,lvl_3[],2,FALSE),"Нет")</f>
        <v>Анализ Дворца</v>
      </c>
      <c r="F482" s="11" t="str">
        <f>IFERROR(INDEX(lvl_4[],MATCH(L482,lvl_4[ID],0),MATCH(TEXT(K482,"##0"),lvl_4[#Headers],0)),"Нет")</f>
        <v>Комбинации</v>
      </c>
      <c r="G482" s="11" t="str">
        <f>IFERROR(INDEX(lvl_5[],MATCH(M482,lvl_5[ID],0),MATCH(_xlfn.CONCAT(TEXT(K482,"##0"),"_",TEXT(L482,"##0")),lvl_5[#Headers],0)),"Нет")</f>
        <v>Нет</v>
      </c>
      <c r="H482" s="11" t="str">
        <f>IFERROR(INDEX(lvl_6[],MATCH(N482,lvl_6[ID],0),MATCH(_xlfn.CONCAT(K482,"_",L482,"_",M482),lvl_6[#Headers],0)),"Нет")</f>
        <v>Нет</v>
      </c>
      <c r="I482" s="12">
        <v>1</v>
      </c>
      <c r="J482" s="12">
        <v>2</v>
      </c>
      <c r="K482" s="12">
        <v>2</v>
      </c>
      <c r="L482" s="12">
        <v>2</v>
      </c>
      <c r="M482" s="12">
        <v>0</v>
      </c>
      <c r="N482" s="12">
        <v>0</v>
      </c>
      <c r="O482" s="12">
        <f>COUNTIF($P$2:P482,P482)</f>
        <v>479</v>
      </c>
      <c r="P482" s="12" t="str">
        <f t="shared" si="22"/>
        <v>122020000</v>
      </c>
      <c r="Q482" s="12" t="str">
        <f t="shared" si="23"/>
        <v>1220200000479</v>
      </c>
      <c r="R482" s="20" t="s">
        <v>1211</v>
      </c>
      <c r="S482" s="20" t="s">
        <v>1212</v>
      </c>
      <c r="AB482" s="12" t="s">
        <v>916</v>
      </c>
      <c r="AY482" s="12" t="s">
        <v>905</v>
      </c>
      <c r="BA482" s="12" t="s">
        <v>916</v>
      </c>
      <c r="BG482" s="21">
        <v>1</v>
      </c>
      <c r="BJ482" s="12">
        <v>1</v>
      </c>
    </row>
    <row r="483" spans="1:62" ht="60" x14ac:dyDescent="0.25">
      <c r="A483" s="12">
        <v>1</v>
      </c>
      <c r="B483" s="11" t="str">
        <f t="shared" si="21"/>
        <v>Общий расчет. Ци Мень. Анализ Дворца. Комбинации. Нет. Нет</v>
      </c>
      <c r="C483" s="11" t="str">
        <f>IFERROR(VLOOKUP(I483,lvl_1[],2,FALSE),"Нет")</f>
        <v>Общий расчет</v>
      </c>
      <c r="D483" s="11" t="str">
        <f>IFERROR(VLOOKUP(Rule!J483,lvl_2[],2,FALSE),"Нет")</f>
        <v>Ци Мень</v>
      </c>
      <c r="E483" s="11" t="str">
        <f>IFERROR(VLOOKUP(Rule!K483,lvl_3[],2,FALSE),"Нет")</f>
        <v>Анализ Дворца</v>
      </c>
      <c r="F483" s="11" t="str">
        <f>IFERROR(INDEX(lvl_4[],MATCH(L483,lvl_4[ID],0),MATCH(TEXT(K483,"##0"),lvl_4[#Headers],0)),"Нет")</f>
        <v>Комбинации</v>
      </c>
      <c r="G483" s="11" t="str">
        <f>IFERROR(INDEX(lvl_5[],MATCH(M483,lvl_5[ID],0),MATCH(_xlfn.CONCAT(TEXT(K483,"##0"),"_",TEXT(L483,"##0")),lvl_5[#Headers],0)),"Нет")</f>
        <v>Нет</v>
      </c>
      <c r="H483" s="11" t="str">
        <f>IFERROR(INDEX(lvl_6[],MATCH(N483,lvl_6[ID],0),MATCH(_xlfn.CONCAT(K483,"_",L483,"_",M483),lvl_6[#Headers],0)),"Нет")</f>
        <v>Нет</v>
      </c>
      <c r="I483" s="12">
        <v>1</v>
      </c>
      <c r="J483" s="12">
        <v>2</v>
      </c>
      <c r="K483" s="12">
        <v>2</v>
      </c>
      <c r="L483" s="12">
        <v>2</v>
      </c>
      <c r="M483" s="12">
        <v>0</v>
      </c>
      <c r="N483" s="12">
        <v>0</v>
      </c>
      <c r="O483" s="12">
        <f>COUNTIF($P$2:P483,P483)</f>
        <v>480</v>
      </c>
      <c r="P483" s="12" t="str">
        <f t="shared" si="22"/>
        <v>122020000</v>
      </c>
      <c r="Q483" s="12" t="str">
        <f t="shared" si="23"/>
        <v>1220200000480</v>
      </c>
      <c r="R483" s="20" t="s">
        <v>1211</v>
      </c>
      <c r="S483" s="20" t="s">
        <v>1212</v>
      </c>
      <c r="AI483" s="12" t="s">
        <v>899</v>
      </c>
      <c r="AX483" s="12">
        <v>1</v>
      </c>
      <c r="AY483" s="12" t="s">
        <v>905</v>
      </c>
      <c r="BG483" s="21">
        <v>1</v>
      </c>
      <c r="BJ483" s="12">
        <v>1</v>
      </c>
    </row>
    <row r="484" spans="1:62" ht="60" x14ac:dyDescent="0.25">
      <c r="A484" s="12">
        <v>1</v>
      </c>
      <c r="B484" s="11" t="str">
        <f t="shared" si="21"/>
        <v>Общий расчет. Ци Мень. Анализ Дворца. Комбинации. Нет. Нет</v>
      </c>
      <c r="C484" s="11" t="str">
        <f>IFERROR(VLOOKUP(I484,lvl_1[],2,FALSE),"Нет")</f>
        <v>Общий расчет</v>
      </c>
      <c r="D484" s="11" t="str">
        <f>IFERROR(VLOOKUP(Rule!J484,lvl_2[],2,FALSE),"Нет")</f>
        <v>Ци Мень</v>
      </c>
      <c r="E484" s="11" t="str">
        <f>IFERROR(VLOOKUP(Rule!K484,lvl_3[],2,FALSE),"Нет")</f>
        <v>Анализ Дворца</v>
      </c>
      <c r="F484" s="11" t="str">
        <f>IFERROR(INDEX(lvl_4[],MATCH(L484,lvl_4[ID],0),MATCH(TEXT(K484,"##0"),lvl_4[#Headers],0)),"Нет")</f>
        <v>Комбинации</v>
      </c>
      <c r="G484" s="11" t="str">
        <f>IFERROR(INDEX(lvl_5[],MATCH(M484,lvl_5[ID],0),MATCH(_xlfn.CONCAT(TEXT(K484,"##0"),"_",TEXT(L484,"##0")),lvl_5[#Headers],0)),"Нет")</f>
        <v>Нет</v>
      </c>
      <c r="H484" s="11" t="str">
        <f>IFERROR(INDEX(lvl_6[],MATCH(N484,lvl_6[ID],0),MATCH(_xlfn.CONCAT(K484,"_",L484,"_",M484),lvl_6[#Headers],0)),"Нет")</f>
        <v>Нет</v>
      </c>
      <c r="I484" s="12">
        <v>1</v>
      </c>
      <c r="J484" s="12">
        <v>2</v>
      </c>
      <c r="K484" s="12">
        <v>2</v>
      </c>
      <c r="L484" s="12">
        <v>2</v>
      </c>
      <c r="M484" s="12">
        <v>0</v>
      </c>
      <c r="N484" s="12">
        <v>0</v>
      </c>
      <c r="O484" s="12">
        <f>COUNTIF($P$2:P484,P484)</f>
        <v>481</v>
      </c>
      <c r="P484" s="12" t="str">
        <f t="shared" si="22"/>
        <v>122020000</v>
      </c>
      <c r="Q484" s="12" t="str">
        <f t="shared" si="23"/>
        <v>1220200000481</v>
      </c>
      <c r="R484" s="20" t="s">
        <v>1211</v>
      </c>
      <c r="S484" s="20" t="s">
        <v>1212</v>
      </c>
      <c r="AI484" s="12" t="s">
        <v>901</v>
      </c>
      <c r="AY484" s="12" t="s">
        <v>905</v>
      </c>
      <c r="BA484" s="12" t="s">
        <v>901</v>
      </c>
      <c r="BG484" s="21">
        <v>1</v>
      </c>
      <c r="BJ484" s="12">
        <v>1</v>
      </c>
    </row>
    <row r="485" spans="1:62" ht="60" x14ac:dyDescent="0.25">
      <c r="A485" s="12">
        <v>1</v>
      </c>
      <c r="B485" s="11" t="str">
        <f t="shared" si="21"/>
        <v>Общий расчет. Ци Мень. Анализ Дворца. Комбинации. Нет. Нет</v>
      </c>
      <c r="C485" s="11" t="str">
        <f>IFERROR(VLOOKUP(I485,lvl_1[],2,FALSE),"Нет")</f>
        <v>Общий расчет</v>
      </c>
      <c r="D485" s="11" t="str">
        <f>IFERROR(VLOOKUP(Rule!J485,lvl_2[],2,FALSE),"Нет")</f>
        <v>Ци Мень</v>
      </c>
      <c r="E485" s="11" t="str">
        <f>IFERROR(VLOOKUP(Rule!K485,lvl_3[],2,FALSE),"Нет")</f>
        <v>Анализ Дворца</v>
      </c>
      <c r="F485" s="11" t="str">
        <f>IFERROR(INDEX(lvl_4[],MATCH(L485,lvl_4[ID],0),MATCH(TEXT(K485,"##0"),lvl_4[#Headers],0)),"Нет")</f>
        <v>Комбинации</v>
      </c>
      <c r="G485" s="11" t="str">
        <f>IFERROR(INDEX(lvl_5[],MATCH(M485,lvl_5[ID],0),MATCH(_xlfn.CONCAT(TEXT(K485,"##0"),"_",TEXT(L485,"##0")),lvl_5[#Headers],0)),"Нет")</f>
        <v>Нет</v>
      </c>
      <c r="H485" s="11" t="str">
        <f>IFERROR(INDEX(lvl_6[],MATCH(N485,lvl_6[ID],0),MATCH(_xlfn.CONCAT(K485,"_",L485,"_",M485),lvl_6[#Headers],0)),"Нет")</f>
        <v>Нет</v>
      </c>
      <c r="I485" s="12">
        <v>1</v>
      </c>
      <c r="J485" s="12">
        <v>2</v>
      </c>
      <c r="K485" s="12">
        <v>2</v>
      </c>
      <c r="L485" s="12">
        <v>2</v>
      </c>
      <c r="M485" s="12">
        <v>0</v>
      </c>
      <c r="N485" s="12">
        <v>0</v>
      </c>
      <c r="O485" s="12">
        <f>COUNTIF($P$2:P485,P485)</f>
        <v>482</v>
      </c>
      <c r="P485" s="12" t="str">
        <f t="shared" si="22"/>
        <v>122020000</v>
      </c>
      <c r="Q485" s="12" t="str">
        <f t="shared" si="23"/>
        <v>1220200000482</v>
      </c>
      <c r="R485" s="20" t="s">
        <v>1211</v>
      </c>
      <c r="S485" s="20" t="s">
        <v>1212</v>
      </c>
      <c r="AI485" s="12" t="s">
        <v>903</v>
      </c>
      <c r="AY485" s="12" t="s">
        <v>905</v>
      </c>
      <c r="BA485" s="12" t="s">
        <v>903</v>
      </c>
      <c r="BG485" s="21">
        <v>1</v>
      </c>
      <c r="BJ485" s="12">
        <v>1</v>
      </c>
    </row>
    <row r="486" spans="1:62" ht="60" x14ac:dyDescent="0.25">
      <c r="A486" s="12">
        <v>1</v>
      </c>
      <c r="B486" s="11" t="str">
        <f t="shared" si="21"/>
        <v>Общий расчет. Ци Мень. Анализ Дворца. Комбинации. Нет. Нет</v>
      </c>
      <c r="C486" s="11" t="str">
        <f>IFERROR(VLOOKUP(I486,lvl_1[],2,FALSE),"Нет")</f>
        <v>Общий расчет</v>
      </c>
      <c r="D486" s="11" t="str">
        <f>IFERROR(VLOOKUP(Rule!J486,lvl_2[],2,FALSE),"Нет")</f>
        <v>Ци Мень</v>
      </c>
      <c r="E486" s="11" t="str">
        <f>IFERROR(VLOOKUP(Rule!K486,lvl_3[],2,FALSE),"Нет")</f>
        <v>Анализ Дворца</v>
      </c>
      <c r="F486" s="11" t="str">
        <f>IFERROR(INDEX(lvl_4[],MATCH(L486,lvl_4[ID],0),MATCH(TEXT(K486,"##0"),lvl_4[#Headers],0)),"Нет")</f>
        <v>Комбинации</v>
      </c>
      <c r="G486" s="11" t="str">
        <f>IFERROR(INDEX(lvl_5[],MATCH(M486,lvl_5[ID],0),MATCH(_xlfn.CONCAT(TEXT(K486,"##0"),"_",TEXT(L486,"##0")),lvl_5[#Headers],0)),"Нет")</f>
        <v>Нет</v>
      </c>
      <c r="H486" s="11" t="str">
        <f>IFERROR(INDEX(lvl_6[],MATCH(N486,lvl_6[ID],0),MATCH(_xlfn.CONCAT(K486,"_",L486,"_",M486),lvl_6[#Headers],0)),"Нет")</f>
        <v>Нет</v>
      </c>
      <c r="I486" s="12">
        <v>1</v>
      </c>
      <c r="J486" s="12">
        <v>2</v>
      </c>
      <c r="K486" s="12">
        <v>2</v>
      </c>
      <c r="L486" s="12">
        <v>2</v>
      </c>
      <c r="M486" s="12">
        <v>0</v>
      </c>
      <c r="N486" s="12">
        <v>0</v>
      </c>
      <c r="O486" s="12">
        <f>COUNTIF($P$2:P486,P486)</f>
        <v>483</v>
      </c>
      <c r="P486" s="12" t="str">
        <f t="shared" si="22"/>
        <v>122020000</v>
      </c>
      <c r="Q486" s="12" t="str">
        <f t="shared" si="23"/>
        <v>1220200000483</v>
      </c>
      <c r="R486" s="20" t="s">
        <v>1211</v>
      </c>
      <c r="S486" s="20" t="s">
        <v>1212</v>
      </c>
      <c r="AI486" s="12" t="s">
        <v>905</v>
      </c>
      <c r="AY486" s="12" t="s">
        <v>905</v>
      </c>
      <c r="BA486" s="12" t="s">
        <v>905</v>
      </c>
      <c r="BG486" s="21">
        <v>1</v>
      </c>
      <c r="BJ486" s="12">
        <v>1</v>
      </c>
    </row>
    <row r="487" spans="1:62" ht="60" x14ac:dyDescent="0.25">
      <c r="A487" s="12">
        <v>1</v>
      </c>
      <c r="B487" s="11" t="str">
        <f t="shared" si="21"/>
        <v>Общий расчет. Ци Мень. Анализ Дворца. Комбинации. Нет. Нет</v>
      </c>
      <c r="C487" s="11" t="str">
        <f>IFERROR(VLOOKUP(I487,lvl_1[],2,FALSE),"Нет")</f>
        <v>Общий расчет</v>
      </c>
      <c r="D487" s="11" t="str">
        <f>IFERROR(VLOOKUP(Rule!J487,lvl_2[],2,FALSE),"Нет")</f>
        <v>Ци Мень</v>
      </c>
      <c r="E487" s="11" t="str">
        <f>IFERROR(VLOOKUP(Rule!K487,lvl_3[],2,FALSE),"Нет")</f>
        <v>Анализ Дворца</v>
      </c>
      <c r="F487" s="11" t="str">
        <f>IFERROR(INDEX(lvl_4[],MATCH(L487,lvl_4[ID],0),MATCH(TEXT(K487,"##0"),lvl_4[#Headers],0)),"Нет")</f>
        <v>Комбинации</v>
      </c>
      <c r="G487" s="11" t="str">
        <f>IFERROR(INDEX(lvl_5[],MATCH(M487,lvl_5[ID],0),MATCH(_xlfn.CONCAT(TEXT(K487,"##0"),"_",TEXT(L487,"##0")),lvl_5[#Headers],0)),"Нет")</f>
        <v>Нет</v>
      </c>
      <c r="H487" s="11" t="str">
        <f>IFERROR(INDEX(lvl_6[],MATCH(N487,lvl_6[ID],0),MATCH(_xlfn.CONCAT(K487,"_",L487,"_",M487),lvl_6[#Headers],0)),"Нет")</f>
        <v>Нет</v>
      </c>
      <c r="I487" s="12">
        <v>1</v>
      </c>
      <c r="J487" s="12">
        <v>2</v>
      </c>
      <c r="K487" s="12">
        <v>2</v>
      </c>
      <c r="L487" s="12">
        <v>2</v>
      </c>
      <c r="M487" s="12">
        <v>0</v>
      </c>
      <c r="N487" s="12">
        <v>0</v>
      </c>
      <c r="O487" s="12">
        <f>COUNTIF($P$2:P487,P487)</f>
        <v>484</v>
      </c>
      <c r="P487" s="12" t="str">
        <f t="shared" si="22"/>
        <v>122020000</v>
      </c>
      <c r="Q487" s="12" t="str">
        <f t="shared" si="23"/>
        <v>1220200000484</v>
      </c>
      <c r="R487" s="20" t="s">
        <v>1211</v>
      </c>
      <c r="S487" s="20" t="s">
        <v>1212</v>
      </c>
      <c r="AI487" s="12" t="s">
        <v>907</v>
      </c>
      <c r="AY487" s="12" t="s">
        <v>905</v>
      </c>
      <c r="BA487" s="12" t="s">
        <v>907</v>
      </c>
      <c r="BG487" s="21">
        <v>1</v>
      </c>
      <c r="BJ487" s="12">
        <v>1</v>
      </c>
    </row>
    <row r="488" spans="1:62" ht="60" x14ac:dyDescent="0.25">
      <c r="A488" s="12">
        <v>1</v>
      </c>
      <c r="B488" s="11" t="str">
        <f t="shared" si="21"/>
        <v>Общий расчет. Ци Мень. Анализ Дворца. Комбинации. Нет. Нет</v>
      </c>
      <c r="C488" s="11" t="str">
        <f>IFERROR(VLOOKUP(I488,lvl_1[],2,FALSE),"Нет")</f>
        <v>Общий расчет</v>
      </c>
      <c r="D488" s="11" t="str">
        <f>IFERROR(VLOOKUP(Rule!J488,lvl_2[],2,FALSE),"Нет")</f>
        <v>Ци Мень</v>
      </c>
      <c r="E488" s="11" t="str">
        <f>IFERROR(VLOOKUP(Rule!K488,lvl_3[],2,FALSE),"Нет")</f>
        <v>Анализ Дворца</v>
      </c>
      <c r="F488" s="11" t="str">
        <f>IFERROR(INDEX(lvl_4[],MATCH(L488,lvl_4[ID],0),MATCH(TEXT(K488,"##0"),lvl_4[#Headers],0)),"Нет")</f>
        <v>Комбинации</v>
      </c>
      <c r="G488" s="11" t="str">
        <f>IFERROR(INDEX(lvl_5[],MATCH(M488,lvl_5[ID],0),MATCH(_xlfn.CONCAT(TEXT(K488,"##0"),"_",TEXT(L488,"##0")),lvl_5[#Headers],0)),"Нет")</f>
        <v>Нет</v>
      </c>
      <c r="H488" s="11" t="str">
        <f>IFERROR(INDEX(lvl_6[],MATCH(N488,lvl_6[ID],0),MATCH(_xlfn.CONCAT(K488,"_",L488,"_",M488),lvl_6[#Headers],0)),"Нет")</f>
        <v>Нет</v>
      </c>
      <c r="I488" s="12">
        <v>1</v>
      </c>
      <c r="J488" s="12">
        <v>2</v>
      </c>
      <c r="K488" s="12">
        <v>2</v>
      </c>
      <c r="L488" s="12">
        <v>2</v>
      </c>
      <c r="M488" s="12">
        <v>0</v>
      </c>
      <c r="N488" s="12">
        <v>0</v>
      </c>
      <c r="O488" s="12">
        <f>COUNTIF($P$2:P488,P488)</f>
        <v>485</v>
      </c>
      <c r="P488" s="12" t="str">
        <f t="shared" si="22"/>
        <v>122020000</v>
      </c>
      <c r="Q488" s="12" t="str">
        <f t="shared" si="23"/>
        <v>1220200000485</v>
      </c>
      <c r="R488" s="20" t="s">
        <v>1211</v>
      </c>
      <c r="S488" s="20" t="s">
        <v>1212</v>
      </c>
      <c r="AI488" s="12" t="s">
        <v>908</v>
      </c>
      <c r="AY488" s="12" t="s">
        <v>905</v>
      </c>
      <c r="BA488" s="12" t="s">
        <v>908</v>
      </c>
      <c r="BG488" s="21">
        <v>1</v>
      </c>
      <c r="BJ488" s="12">
        <v>1</v>
      </c>
    </row>
    <row r="489" spans="1:62" ht="60" x14ac:dyDescent="0.25">
      <c r="A489" s="12">
        <v>1</v>
      </c>
      <c r="B489" s="11" t="str">
        <f t="shared" si="21"/>
        <v>Общий расчет. Ци Мень. Анализ Дворца. Комбинации. Нет. Нет</v>
      </c>
      <c r="C489" s="11" t="str">
        <f>IFERROR(VLOOKUP(I489,lvl_1[],2,FALSE),"Нет")</f>
        <v>Общий расчет</v>
      </c>
      <c r="D489" s="11" t="str">
        <f>IFERROR(VLOOKUP(Rule!J489,lvl_2[],2,FALSE),"Нет")</f>
        <v>Ци Мень</v>
      </c>
      <c r="E489" s="11" t="str">
        <f>IFERROR(VLOOKUP(Rule!K489,lvl_3[],2,FALSE),"Нет")</f>
        <v>Анализ Дворца</v>
      </c>
      <c r="F489" s="11" t="str">
        <f>IFERROR(INDEX(lvl_4[],MATCH(L489,lvl_4[ID],0),MATCH(TEXT(K489,"##0"),lvl_4[#Headers],0)),"Нет")</f>
        <v>Комбинации</v>
      </c>
      <c r="G489" s="11" t="str">
        <f>IFERROR(INDEX(lvl_5[],MATCH(M489,lvl_5[ID],0),MATCH(_xlfn.CONCAT(TEXT(K489,"##0"),"_",TEXT(L489,"##0")),lvl_5[#Headers],0)),"Нет")</f>
        <v>Нет</v>
      </c>
      <c r="H489" s="11" t="str">
        <f>IFERROR(INDEX(lvl_6[],MATCH(N489,lvl_6[ID],0),MATCH(_xlfn.CONCAT(K489,"_",L489,"_",M489),lvl_6[#Headers],0)),"Нет")</f>
        <v>Нет</v>
      </c>
      <c r="I489" s="12">
        <v>1</v>
      </c>
      <c r="J489" s="12">
        <v>2</v>
      </c>
      <c r="K489" s="12">
        <v>2</v>
      </c>
      <c r="L489" s="12">
        <v>2</v>
      </c>
      <c r="M489" s="12">
        <v>0</v>
      </c>
      <c r="N489" s="12">
        <v>0</v>
      </c>
      <c r="O489" s="12">
        <f>COUNTIF($P$2:P489,P489)</f>
        <v>486</v>
      </c>
      <c r="P489" s="12" t="str">
        <f t="shared" si="22"/>
        <v>122020000</v>
      </c>
      <c r="Q489" s="12" t="str">
        <f t="shared" si="23"/>
        <v>1220200000486</v>
      </c>
      <c r="R489" s="20" t="s">
        <v>1211</v>
      </c>
      <c r="S489" s="20" t="s">
        <v>1212</v>
      </c>
      <c r="AI489" s="12" t="s">
        <v>910</v>
      </c>
      <c r="AY489" s="12" t="s">
        <v>905</v>
      </c>
      <c r="BA489" s="12" t="s">
        <v>910</v>
      </c>
      <c r="BG489" s="21">
        <v>0</v>
      </c>
      <c r="BJ489" s="12">
        <v>1</v>
      </c>
    </row>
    <row r="490" spans="1:62" ht="60" x14ac:dyDescent="0.25">
      <c r="A490" s="12">
        <v>1</v>
      </c>
      <c r="B490" s="11" t="str">
        <f t="shared" si="21"/>
        <v>Общий расчет. Ци Мень. Анализ Дворца. Комбинации. Нет. Нет</v>
      </c>
      <c r="C490" s="11" t="str">
        <f>IFERROR(VLOOKUP(I490,lvl_1[],2,FALSE),"Нет")</f>
        <v>Общий расчет</v>
      </c>
      <c r="D490" s="11" t="str">
        <f>IFERROR(VLOOKUP(Rule!J490,lvl_2[],2,FALSE),"Нет")</f>
        <v>Ци Мень</v>
      </c>
      <c r="E490" s="11" t="str">
        <f>IFERROR(VLOOKUP(Rule!K490,lvl_3[],2,FALSE),"Нет")</f>
        <v>Анализ Дворца</v>
      </c>
      <c r="F490" s="11" t="str">
        <f>IFERROR(INDEX(lvl_4[],MATCH(L490,lvl_4[ID],0),MATCH(TEXT(K490,"##0"),lvl_4[#Headers],0)),"Нет")</f>
        <v>Комбинации</v>
      </c>
      <c r="G490" s="11" t="str">
        <f>IFERROR(INDEX(lvl_5[],MATCH(M490,lvl_5[ID],0),MATCH(_xlfn.CONCAT(TEXT(K490,"##0"),"_",TEXT(L490,"##0")),lvl_5[#Headers],0)),"Нет")</f>
        <v>Нет</v>
      </c>
      <c r="H490" s="11" t="str">
        <f>IFERROR(INDEX(lvl_6[],MATCH(N490,lvl_6[ID],0),MATCH(_xlfn.CONCAT(K490,"_",L490,"_",M490),lvl_6[#Headers],0)),"Нет")</f>
        <v>Нет</v>
      </c>
      <c r="I490" s="12">
        <v>1</v>
      </c>
      <c r="J490" s="12">
        <v>2</v>
      </c>
      <c r="K490" s="12">
        <v>2</v>
      </c>
      <c r="L490" s="12">
        <v>2</v>
      </c>
      <c r="M490" s="12">
        <v>0</v>
      </c>
      <c r="N490" s="12">
        <v>0</v>
      </c>
      <c r="O490" s="12">
        <f>COUNTIF($P$2:P490,P490)</f>
        <v>487</v>
      </c>
      <c r="P490" s="12" t="str">
        <f t="shared" si="22"/>
        <v>122020000</v>
      </c>
      <c r="Q490" s="12" t="str">
        <f t="shared" si="23"/>
        <v>1220200000487</v>
      </c>
      <c r="R490" s="20" t="s">
        <v>1211</v>
      </c>
      <c r="S490" s="20" t="s">
        <v>1212</v>
      </c>
      <c r="AI490" s="12" t="s">
        <v>912</v>
      </c>
      <c r="AY490" s="12" t="s">
        <v>905</v>
      </c>
      <c r="BA490" s="12" t="s">
        <v>912</v>
      </c>
      <c r="BG490" s="21">
        <v>1</v>
      </c>
      <c r="BJ490" s="12">
        <v>1</v>
      </c>
    </row>
    <row r="491" spans="1:62" ht="60" x14ac:dyDescent="0.25">
      <c r="A491" s="12">
        <v>1</v>
      </c>
      <c r="B491" s="11" t="str">
        <f t="shared" si="21"/>
        <v>Общий расчет. Ци Мень. Анализ Дворца. Комбинации. Нет. Нет</v>
      </c>
      <c r="C491" s="11" t="str">
        <f>IFERROR(VLOOKUP(I491,lvl_1[],2,FALSE),"Нет")</f>
        <v>Общий расчет</v>
      </c>
      <c r="D491" s="11" t="str">
        <f>IFERROR(VLOOKUP(Rule!J491,lvl_2[],2,FALSE),"Нет")</f>
        <v>Ци Мень</v>
      </c>
      <c r="E491" s="11" t="str">
        <f>IFERROR(VLOOKUP(Rule!K491,lvl_3[],2,FALSE),"Нет")</f>
        <v>Анализ Дворца</v>
      </c>
      <c r="F491" s="11" t="str">
        <f>IFERROR(INDEX(lvl_4[],MATCH(L491,lvl_4[ID],0),MATCH(TEXT(K491,"##0"),lvl_4[#Headers],0)),"Нет")</f>
        <v>Комбинации</v>
      </c>
      <c r="G491" s="11" t="str">
        <f>IFERROR(INDEX(lvl_5[],MATCH(M491,lvl_5[ID],0),MATCH(_xlfn.CONCAT(TEXT(K491,"##0"),"_",TEXT(L491,"##0")),lvl_5[#Headers],0)),"Нет")</f>
        <v>Нет</v>
      </c>
      <c r="H491" s="11" t="str">
        <f>IFERROR(INDEX(lvl_6[],MATCH(N491,lvl_6[ID],0),MATCH(_xlfn.CONCAT(K491,"_",L491,"_",M491),lvl_6[#Headers],0)),"Нет")</f>
        <v>Нет</v>
      </c>
      <c r="I491" s="12">
        <v>1</v>
      </c>
      <c r="J491" s="12">
        <v>2</v>
      </c>
      <c r="K491" s="12">
        <v>2</v>
      </c>
      <c r="L491" s="12">
        <v>2</v>
      </c>
      <c r="M491" s="12">
        <v>0</v>
      </c>
      <c r="N491" s="12">
        <v>0</v>
      </c>
      <c r="O491" s="12">
        <f>COUNTIF($P$2:P491,P491)</f>
        <v>488</v>
      </c>
      <c r="P491" s="12" t="str">
        <f t="shared" si="22"/>
        <v>122020000</v>
      </c>
      <c r="Q491" s="12" t="str">
        <f t="shared" si="23"/>
        <v>1220200000488</v>
      </c>
      <c r="R491" s="20" t="s">
        <v>1211</v>
      </c>
      <c r="S491" s="20" t="s">
        <v>1212</v>
      </c>
      <c r="AI491" s="12" t="s">
        <v>914</v>
      </c>
      <c r="AY491" s="12" t="s">
        <v>905</v>
      </c>
      <c r="BA491" s="12" t="s">
        <v>914</v>
      </c>
      <c r="BG491" s="21">
        <v>1</v>
      </c>
      <c r="BJ491" s="12">
        <v>1</v>
      </c>
    </row>
    <row r="492" spans="1:62" ht="60" x14ac:dyDescent="0.25">
      <c r="A492" s="12">
        <v>1</v>
      </c>
      <c r="B492" s="11" t="str">
        <f t="shared" si="21"/>
        <v>Общий расчет. Ци Мень. Анализ Дворца. Комбинации. Нет. Нет</v>
      </c>
      <c r="C492" s="11" t="str">
        <f>IFERROR(VLOOKUP(I492,lvl_1[],2,FALSE),"Нет")</f>
        <v>Общий расчет</v>
      </c>
      <c r="D492" s="11" t="str">
        <f>IFERROR(VLOOKUP(Rule!J492,lvl_2[],2,FALSE),"Нет")</f>
        <v>Ци Мень</v>
      </c>
      <c r="E492" s="11" t="str">
        <f>IFERROR(VLOOKUP(Rule!K492,lvl_3[],2,FALSE),"Нет")</f>
        <v>Анализ Дворца</v>
      </c>
      <c r="F492" s="11" t="str">
        <f>IFERROR(INDEX(lvl_4[],MATCH(L492,lvl_4[ID],0),MATCH(TEXT(K492,"##0"),lvl_4[#Headers],0)),"Нет")</f>
        <v>Комбинации</v>
      </c>
      <c r="G492" s="11" t="str">
        <f>IFERROR(INDEX(lvl_5[],MATCH(M492,lvl_5[ID],0),MATCH(_xlfn.CONCAT(TEXT(K492,"##0"),"_",TEXT(L492,"##0")),lvl_5[#Headers],0)),"Нет")</f>
        <v>Нет</v>
      </c>
      <c r="H492" s="11" t="str">
        <f>IFERROR(INDEX(lvl_6[],MATCH(N492,lvl_6[ID],0),MATCH(_xlfn.CONCAT(K492,"_",L492,"_",M492),lvl_6[#Headers],0)),"Нет")</f>
        <v>Нет</v>
      </c>
      <c r="I492" s="12">
        <v>1</v>
      </c>
      <c r="J492" s="12">
        <v>2</v>
      </c>
      <c r="K492" s="12">
        <v>2</v>
      </c>
      <c r="L492" s="12">
        <v>2</v>
      </c>
      <c r="M492" s="12">
        <v>0</v>
      </c>
      <c r="N492" s="12">
        <v>0</v>
      </c>
      <c r="O492" s="12">
        <f>COUNTIF($P$2:P492,P492)</f>
        <v>489</v>
      </c>
      <c r="P492" s="12" t="str">
        <f t="shared" si="22"/>
        <v>122020000</v>
      </c>
      <c r="Q492" s="12" t="str">
        <f t="shared" si="23"/>
        <v>1220200000489</v>
      </c>
      <c r="R492" s="20" t="s">
        <v>1211</v>
      </c>
      <c r="S492" s="20" t="s">
        <v>1212</v>
      </c>
      <c r="AI492" s="12" t="s">
        <v>916</v>
      </c>
      <c r="AY492" s="12" t="s">
        <v>905</v>
      </c>
      <c r="BA492" s="12" t="s">
        <v>916</v>
      </c>
      <c r="BG492" s="21">
        <v>1</v>
      </c>
      <c r="BJ492" s="12">
        <v>1</v>
      </c>
    </row>
    <row r="493" spans="1:62" ht="60" x14ac:dyDescent="0.25">
      <c r="A493" s="12">
        <v>1</v>
      </c>
      <c r="B493" s="11" t="str">
        <f t="shared" si="21"/>
        <v>Общий расчет. Ци Мень. Анализ Дворца. Комбинации. Нет. Нет</v>
      </c>
      <c r="C493" s="11" t="str">
        <f>IFERROR(VLOOKUP(I493,lvl_1[],2,FALSE),"Нет")</f>
        <v>Общий расчет</v>
      </c>
      <c r="D493" s="11" t="str">
        <f>IFERROR(VLOOKUP(Rule!J493,lvl_2[],2,FALSE),"Нет")</f>
        <v>Ци Мень</v>
      </c>
      <c r="E493" s="11" t="str">
        <f>IFERROR(VLOOKUP(Rule!K493,lvl_3[],2,FALSE),"Нет")</f>
        <v>Анализ Дворца</v>
      </c>
      <c r="F493" s="11" t="str">
        <f>IFERROR(INDEX(lvl_4[],MATCH(L493,lvl_4[ID],0),MATCH(TEXT(K493,"##0"),lvl_4[#Headers],0)),"Нет")</f>
        <v>Комбинации</v>
      </c>
      <c r="G493" s="11" t="str">
        <f>IFERROR(INDEX(lvl_5[],MATCH(M493,lvl_5[ID],0),MATCH(_xlfn.CONCAT(TEXT(K493,"##0"),"_",TEXT(L493,"##0")),lvl_5[#Headers],0)),"Нет")</f>
        <v>Нет</v>
      </c>
      <c r="H493" s="11" t="str">
        <f>IFERROR(INDEX(lvl_6[],MATCH(N493,lvl_6[ID],0),MATCH(_xlfn.CONCAT(K493,"_",L493,"_",M493),lvl_6[#Headers],0)),"Нет")</f>
        <v>Нет</v>
      </c>
      <c r="I493" s="12">
        <v>1</v>
      </c>
      <c r="J493" s="12">
        <v>2</v>
      </c>
      <c r="K493" s="12">
        <v>2</v>
      </c>
      <c r="L493" s="12">
        <v>2</v>
      </c>
      <c r="M493" s="12">
        <v>0</v>
      </c>
      <c r="N493" s="12">
        <v>0</v>
      </c>
      <c r="O493" s="12">
        <f>COUNTIF($P$2:P493,P493)</f>
        <v>490</v>
      </c>
      <c r="P493" s="12" t="str">
        <f t="shared" si="22"/>
        <v>122020000</v>
      </c>
      <c r="Q493" s="12" t="str">
        <f t="shared" si="23"/>
        <v>1220200000490</v>
      </c>
      <c r="R493" s="20" t="s">
        <v>1211</v>
      </c>
      <c r="S493" s="20" t="s">
        <v>1212</v>
      </c>
      <c r="AP493" s="12" t="s">
        <v>899</v>
      </c>
      <c r="AX493" s="12">
        <v>1</v>
      </c>
      <c r="AY493" s="12" t="s">
        <v>905</v>
      </c>
      <c r="BG493" s="21">
        <v>1</v>
      </c>
      <c r="BJ493" s="12">
        <v>1</v>
      </c>
    </row>
    <row r="494" spans="1:62" ht="60" x14ac:dyDescent="0.25">
      <c r="A494" s="12">
        <v>1</v>
      </c>
      <c r="B494" s="11" t="str">
        <f t="shared" si="21"/>
        <v>Общий расчет. Ци Мень. Анализ Дворца. Комбинации. Нет. Нет</v>
      </c>
      <c r="C494" s="11" t="str">
        <f>IFERROR(VLOOKUP(I494,lvl_1[],2,FALSE),"Нет")</f>
        <v>Общий расчет</v>
      </c>
      <c r="D494" s="11" t="str">
        <f>IFERROR(VLOOKUP(Rule!J494,lvl_2[],2,FALSE),"Нет")</f>
        <v>Ци Мень</v>
      </c>
      <c r="E494" s="11" t="str">
        <f>IFERROR(VLOOKUP(Rule!K494,lvl_3[],2,FALSE),"Нет")</f>
        <v>Анализ Дворца</v>
      </c>
      <c r="F494" s="11" t="str">
        <f>IFERROR(INDEX(lvl_4[],MATCH(L494,lvl_4[ID],0),MATCH(TEXT(K494,"##0"),lvl_4[#Headers],0)),"Нет")</f>
        <v>Комбинации</v>
      </c>
      <c r="G494" s="11" t="str">
        <f>IFERROR(INDEX(lvl_5[],MATCH(M494,lvl_5[ID],0),MATCH(_xlfn.CONCAT(TEXT(K494,"##0"),"_",TEXT(L494,"##0")),lvl_5[#Headers],0)),"Нет")</f>
        <v>Нет</v>
      </c>
      <c r="H494" s="11" t="str">
        <f>IFERROR(INDEX(lvl_6[],MATCH(N494,lvl_6[ID],0),MATCH(_xlfn.CONCAT(K494,"_",L494,"_",M494),lvl_6[#Headers],0)),"Нет")</f>
        <v>Нет</v>
      </c>
      <c r="I494" s="12">
        <v>1</v>
      </c>
      <c r="J494" s="12">
        <v>2</v>
      </c>
      <c r="K494" s="12">
        <v>2</v>
      </c>
      <c r="L494" s="12">
        <v>2</v>
      </c>
      <c r="M494" s="12">
        <v>0</v>
      </c>
      <c r="N494" s="12">
        <v>0</v>
      </c>
      <c r="O494" s="12">
        <f>COUNTIF($P$2:P494,P494)</f>
        <v>491</v>
      </c>
      <c r="P494" s="12" t="str">
        <f t="shared" si="22"/>
        <v>122020000</v>
      </c>
      <c r="Q494" s="12" t="str">
        <f t="shared" si="23"/>
        <v>1220200000491</v>
      </c>
      <c r="R494" s="20" t="s">
        <v>1211</v>
      </c>
      <c r="S494" s="20" t="s">
        <v>1212</v>
      </c>
      <c r="AP494" s="12" t="s">
        <v>901</v>
      </c>
      <c r="AY494" s="12" t="s">
        <v>905</v>
      </c>
      <c r="BA494" s="12" t="s">
        <v>901</v>
      </c>
      <c r="BG494" s="21">
        <v>1</v>
      </c>
      <c r="BJ494" s="12">
        <v>1</v>
      </c>
    </row>
    <row r="495" spans="1:62" ht="60" x14ac:dyDescent="0.25">
      <c r="A495" s="12">
        <v>1</v>
      </c>
      <c r="B495" s="11" t="str">
        <f t="shared" si="21"/>
        <v>Общий расчет. Ци Мень. Анализ Дворца. Комбинации. Нет. Нет</v>
      </c>
      <c r="C495" s="11" t="str">
        <f>IFERROR(VLOOKUP(I495,lvl_1[],2,FALSE),"Нет")</f>
        <v>Общий расчет</v>
      </c>
      <c r="D495" s="11" t="str">
        <f>IFERROR(VLOOKUP(Rule!J495,lvl_2[],2,FALSE),"Нет")</f>
        <v>Ци Мень</v>
      </c>
      <c r="E495" s="11" t="str">
        <f>IFERROR(VLOOKUP(Rule!K495,lvl_3[],2,FALSE),"Нет")</f>
        <v>Анализ Дворца</v>
      </c>
      <c r="F495" s="11" t="str">
        <f>IFERROR(INDEX(lvl_4[],MATCH(L495,lvl_4[ID],0),MATCH(TEXT(K495,"##0"),lvl_4[#Headers],0)),"Нет")</f>
        <v>Комбинации</v>
      </c>
      <c r="G495" s="11" t="str">
        <f>IFERROR(INDEX(lvl_5[],MATCH(M495,lvl_5[ID],0),MATCH(_xlfn.CONCAT(TEXT(K495,"##0"),"_",TEXT(L495,"##0")),lvl_5[#Headers],0)),"Нет")</f>
        <v>Нет</v>
      </c>
      <c r="H495" s="11" t="str">
        <f>IFERROR(INDEX(lvl_6[],MATCH(N495,lvl_6[ID],0),MATCH(_xlfn.CONCAT(K495,"_",L495,"_",M495),lvl_6[#Headers],0)),"Нет")</f>
        <v>Нет</v>
      </c>
      <c r="I495" s="12">
        <v>1</v>
      </c>
      <c r="J495" s="12">
        <v>2</v>
      </c>
      <c r="K495" s="12">
        <v>2</v>
      </c>
      <c r="L495" s="12">
        <v>2</v>
      </c>
      <c r="M495" s="12">
        <v>0</v>
      </c>
      <c r="N495" s="12">
        <v>0</v>
      </c>
      <c r="O495" s="12">
        <f>COUNTIF($P$2:P495,P495)</f>
        <v>492</v>
      </c>
      <c r="P495" s="12" t="str">
        <f t="shared" si="22"/>
        <v>122020000</v>
      </c>
      <c r="Q495" s="12" t="str">
        <f t="shared" si="23"/>
        <v>1220200000492</v>
      </c>
      <c r="R495" s="20" t="s">
        <v>1211</v>
      </c>
      <c r="S495" s="20" t="s">
        <v>1212</v>
      </c>
      <c r="AP495" s="12" t="s">
        <v>903</v>
      </c>
      <c r="AY495" s="12" t="s">
        <v>905</v>
      </c>
      <c r="BA495" s="12" t="s">
        <v>903</v>
      </c>
      <c r="BG495" s="21">
        <v>1</v>
      </c>
      <c r="BJ495" s="12">
        <v>1</v>
      </c>
    </row>
    <row r="496" spans="1:62" ht="60" x14ac:dyDescent="0.25">
      <c r="A496" s="12">
        <v>1</v>
      </c>
      <c r="B496" s="11" t="str">
        <f t="shared" si="21"/>
        <v>Общий расчет. Ци Мень. Анализ Дворца. Комбинации. Нет. Нет</v>
      </c>
      <c r="C496" s="11" t="str">
        <f>IFERROR(VLOOKUP(I496,lvl_1[],2,FALSE),"Нет")</f>
        <v>Общий расчет</v>
      </c>
      <c r="D496" s="11" t="str">
        <f>IFERROR(VLOOKUP(Rule!J496,lvl_2[],2,FALSE),"Нет")</f>
        <v>Ци Мень</v>
      </c>
      <c r="E496" s="11" t="str">
        <f>IFERROR(VLOOKUP(Rule!K496,lvl_3[],2,FALSE),"Нет")</f>
        <v>Анализ Дворца</v>
      </c>
      <c r="F496" s="11" t="str">
        <f>IFERROR(INDEX(lvl_4[],MATCH(L496,lvl_4[ID],0),MATCH(TEXT(K496,"##0"),lvl_4[#Headers],0)),"Нет")</f>
        <v>Комбинации</v>
      </c>
      <c r="G496" s="11" t="str">
        <f>IFERROR(INDEX(lvl_5[],MATCH(M496,lvl_5[ID],0),MATCH(_xlfn.CONCAT(TEXT(K496,"##0"),"_",TEXT(L496,"##0")),lvl_5[#Headers],0)),"Нет")</f>
        <v>Нет</v>
      </c>
      <c r="H496" s="11" t="str">
        <f>IFERROR(INDEX(lvl_6[],MATCH(N496,lvl_6[ID],0),MATCH(_xlfn.CONCAT(K496,"_",L496,"_",M496),lvl_6[#Headers],0)),"Нет")</f>
        <v>Нет</v>
      </c>
      <c r="I496" s="12">
        <v>1</v>
      </c>
      <c r="J496" s="12">
        <v>2</v>
      </c>
      <c r="K496" s="12">
        <v>2</v>
      </c>
      <c r="L496" s="12">
        <v>2</v>
      </c>
      <c r="M496" s="12">
        <v>0</v>
      </c>
      <c r="N496" s="12">
        <v>0</v>
      </c>
      <c r="O496" s="12">
        <f>COUNTIF($P$2:P496,P496)</f>
        <v>493</v>
      </c>
      <c r="P496" s="12" t="str">
        <f t="shared" si="22"/>
        <v>122020000</v>
      </c>
      <c r="Q496" s="12" t="str">
        <f t="shared" si="23"/>
        <v>1220200000493</v>
      </c>
      <c r="R496" s="20" t="s">
        <v>1211</v>
      </c>
      <c r="S496" s="20" t="s">
        <v>1212</v>
      </c>
      <c r="AP496" s="12" t="s">
        <v>905</v>
      </c>
      <c r="AY496" s="12" t="s">
        <v>905</v>
      </c>
      <c r="BA496" s="12" t="s">
        <v>905</v>
      </c>
      <c r="BG496" s="21">
        <v>1</v>
      </c>
      <c r="BJ496" s="12">
        <v>1</v>
      </c>
    </row>
    <row r="497" spans="1:62" ht="60" x14ac:dyDescent="0.25">
      <c r="A497" s="12">
        <v>1</v>
      </c>
      <c r="B497" s="11" t="str">
        <f t="shared" si="21"/>
        <v>Общий расчет. Ци Мень. Анализ Дворца. Комбинации. Нет. Нет</v>
      </c>
      <c r="C497" s="11" t="str">
        <f>IFERROR(VLOOKUP(I497,lvl_1[],2,FALSE),"Нет")</f>
        <v>Общий расчет</v>
      </c>
      <c r="D497" s="11" t="str">
        <f>IFERROR(VLOOKUP(Rule!J497,lvl_2[],2,FALSE),"Нет")</f>
        <v>Ци Мень</v>
      </c>
      <c r="E497" s="11" t="str">
        <f>IFERROR(VLOOKUP(Rule!K497,lvl_3[],2,FALSE),"Нет")</f>
        <v>Анализ Дворца</v>
      </c>
      <c r="F497" s="11" t="str">
        <f>IFERROR(INDEX(lvl_4[],MATCH(L497,lvl_4[ID],0),MATCH(TEXT(K497,"##0"),lvl_4[#Headers],0)),"Нет")</f>
        <v>Комбинации</v>
      </c>
      <c r="G497" s="11" t="str">
        <f>IFERROR(INDEX(lvl_5[],MATCH(M497,lvl_5[ID],0),MATCH(_xlfn.CONCAT(TEXT(K497,"##0"),"_",TEXT(L497,"##0")),lvl_5[#Headers],0)),"Нет")</f>
        <v>Нет</v>
      </c>
      <c r="H497" s="11" t="str">
        <f>IFERROR(INDEX(lvl_6[],MATCH(N497,lvl_6[ID],0),MATCH(_xlfn.CONCAT(K497,"_",L497,"_",M497),lvl_6[#Headers],0)),"Нет")</f>
        <v>Нет</v>
      </c>
      <c r="I497" s="12">
        <v>1</v>
      </c>
      <c r="J497" s="12">
        <v>2</v>
      </c>
      <c r="K497" s="12">
        <v>2</v>
      </c>
      <c r="L497" s="12">
        <v>2</v>
      </c>
      <c r="M497" s="12">
        <v>0</v>
      </c>
      <c r="N497" s="12">
        <v>0</v>
      </c>
      <c r="O497" s="12">
        <f>COUNTIF($P$2:P497,P497)</f>
        <v>494</v>
      </c>
      <c r="P497" s="12" t="str">
        <f t="shared" si="22"/>
        <v>122020000</v>
      </c>
      <c r="Q497" s="12" t="str">
        <f t="shared" si="23"/>
        <v>1220200000494</v>
      </c>
      <c r="R497" s="20" t="s">
        <v>1211</v>
      </c>
      <c r="S497" s="20" t="s">
        <v>1212</v>
      </c>
      <c r="AP497" s="12" t="s">
        <v>907</v>
      </c>
      <c r="AY497" s="12" t="s">
        <v>905</v>
      </c>
      <c r="BA497" s="12" t="s">
        <v>907</v>
      </c>
      <c r="BG497" s="21">
        <v>1</v>
      </c>
      <c r="BJ497" s="12">
        <v>1</v>
      </c>
    </row>
    <row r="498" spans="1:62" ht="60" x14ac:dyDescent="0.25">
      <c r="A498" s="12">
        <v>1</v>
      </c>
      <c r="B498" s="11" t="str">
        <f t="shared" si="21"/>
        <v>Общий расчет. Ци Мень. Анализ Дворца. Комбинации. Нет. Нет</v>
      </c>
      <c r="C498" s="11" t="str">
        <f>IFERROR(VLOOKUP(I498,lvl_1[],2,FALSE),"Нет")</f>
        <v>Общий расчет</v>
      </c>
      <c r="D498" s="11" t="str">
        <f>IFERROR(VLOOKUP(Rule!J498,lvl_2[],2,FALSE),"Нет")</f>
        <v>Ци Мень</v>
      </c>
      <c r="E498" s="11" t="str">
        <f>IFERROR(VLOOKUP(Rule!K498,lvl_3[],2,FALSE),"Нет")</f>
        <v>Анализ Дворца</v>
      </c>
      <c r="F498" s="11" t="str">
        <f>IFERROR(INDEX(lvl_4[],MATCH(L498,lvl_4[ID],0),MATCH(TEXT(K498,"##0"),lvl_4[#Headers],0)),"Нет")</f>
        <v>Комбинации</v>
      </c>
      <c r="G498" s="11" t="str">
        <f>IFERROR(INDEX(lvl_5[],MATCH(M498,lvl_5[ID],0),MATCH(_xlfn.CONCAT(TEXT(K498,"##0"),"_",TEXT(L498,"##0")),lvl_5[#Headers],0)),"Нет")</f>
        <v>Нет</v>
      </c>
      <c r="H498" s="11" t="str">
        <f>IFERROR(INDEX(lvl_6[],MATCH(N498,lvl_6[ID],0),MATCH(_xlfn.CONCAT(K498,"_",L498,"_",M498),lvl_6[#Headers],0)),"Нет")</f>
        <v>Нет</v>
      </c>
      <c r="I498" s="12">
        <v>1</v>
      </c>
      <c r="J498" s="12">
        <v>2</v>
      </c>
      <c r="K498" s="12">
        <v>2</v>
      </c>
      <c r="L498" s="12">
        <v>2</v>
      </c>
      <c r="M498" s="12">
        <v>0</v>
      </c>
      <c r="N498" s="12">
        <v>0</v>
      </c>
      <c r="O498" s="12">
        <f>COUNTIF($P$2:P498,P498)</f>
        <v>495</v>
      </c>
      <c r="P498" s="12" t="str">
        <f t="shared" si="22"/>
        <v>122020000</v>
      </c>
      <c r="Q498" s="12" t="str">
        <f t="shared" si="23"/>
        <v>1220200000495</v>
      </c>
      <c r="R498" s="20" t="s">
        <v>1211</v>
      </c>
      <c r="S498" s="20" t="s">
        <v>1212</v>
      </c>
      <c r="AP498" s="12" t="s">
        <v>908</v>
      </c>
      <c r="AY498" s="12" t="s">
        <v>905</v>
      </c>
      <c r="BA498" s="12" t="s">
        <v>908</v>
      </c>
      <c r="BG498" s="21">
        <v>1</v>
      </c>
      <c r="BJ498" s="12">
        <v>1</v>
      </c>
    </row>
    <row r="499" spans="1:62" ht="60" x14ac:dyDescent="0.25">
      <c r="A499" s="12">
        <v>1</v>
      </c>
      <c r="B499" s="11" t="str">
        <f t="shared" si="21"/>
        <v>Общий расчет. Ци Мень. Анализ Дворца. Комбинации. Нет. Нет</v>
      </c>
      <c r="C499" s="11" t="str">
        <f>IFERROR(VLOOKUP(I499,lvl_1[],2,FALSE),"Нет")</f>
        <v>Общий расчет</v>
      </c>
      <c r="D499" s="11" t="str">
        <f>IFERROR(VLOOKUP(Rule!J499,lvl_2[],2,FALSE),"Нет")</f>
        <v>Ци Мень</v>
      </c>
      <c r="E499" s="11" t="str">
        <f>IFERROR(VLOOKUP(Rule!K499,lvl_3[],2,FALSE),"Нет")</f>
        <v>Анализ Дворца</v>
      </c>
      <c r="F499" s="11" t="str">
        <f>IFERROR(INDEX(lvl_4[],MATCH(L499,lvl_4[ID],0),MATCH(TEXT(K499,"##0"),lvl_4[#Headers],0)),"Нет")</f>
        <v>Комбинации</v>
      </c>
      <c r="G499" s="11" t="str">
        <f>IFERROR(INDEX(lvl_5[],MATCH(M499,lvl_5[ID],0),MATCH(_xlfn.CONCAT(TEXT(K499,"##0"),"_",TEXT(L499,"##0")),lvl_5[#Headers],0)),"Нет")</f>
        <v>Нет</v>
      </c>
      <c r="H499" s="11" t="str">
        <f>IFERROR(INDEX(lvl_6[],MATCH(N499,lvl_6[ID],0),MATCH(_xlfn.CONCAT(K499,"_",L499,"_",M499),lvl_6[#Headers],0)),"Нет")</f>
        <v>Нет</v>
      </c>
      <c r="I499" s="12">
        <v>1</v>
      </c>
      <c r="J499" s="12">
        <v>2</v>
      </c>
      <c r="K499" s="12">
        <v>2</v>
      </c>
      <c r="L499" s="12">
        <v>2</v>
      </c>
      <c r="M499" s="12">
        <v>0</v>
      </c>
      <c r="N499" s="12">
        <v>0</v>
      </c>
      <c r="O499" s="12">
        <f>COUNTIF($P$2:P499,P499)</f>
        <v>496</v>
      </c>
      <c r="P499" s="12" t="str">
        <f t="shared" si="22"/>
        <v>122020000</v>
      </c>
      <c r="Q499" s="12" t="str">
        <f t="shared" si="23"/>
        <v>1220200000496</v>
      </c>
      <c r="R499" s="20" t="s">
        <v>1211</v>
      </c>
      <c r="S499" s="20" t="s">
        <v>1212</v>
      </c>
      <c r="AP499" s="12" t="s">
        <v>910</v>
      </c>
      <c r="AY499" s="12" t="s">
        <v>905</v>
      </c>
      <c r="BA499" s="12" t="s">
        <v>910</v>
      </c>
      <c r="BG499" s="21">
        <v>0</v>
      </c>
      <c r="BJ499" s="12">
        <v>1</v>
      </c>
    </row>
    <row r="500" spans="1:62" ht="60" x14ac:dyDescent="0.25">
      <c r="A500" s="12">
        <v>1</v>
      </c>
      <c r="B500" s="11" t="str">
        <f t="shared" si="21"/>
        <v>Общий расчет. Ци Мень. Анализ Дворца. Комбинации. Нет. Нет</v>
      </c>
      <c r="C500" s="11" t="str">
        <f>IFERROR(VLOOKUP(I500,lvl_1[],2,FALSE),"Нет")</f>
        <v>Общий расчет</v>
      </c>
      <c r="D500" s="11" t="str">
        <f>IFERROR(VLOOKUP(Rule!J500,lvl_2[],2,FALSE),"Нет")</f>
        <v>Ци Мень</v>
      </c>
      <c r="E500" s="11" t="str">
        <f>IFERROR(VLOOKUP(Rule!K500,lvl_3[],2,FALSE),"Нет")</f>
        <v>Анализ Дворца</v>
      </c>
      <c r="F500" s="11" t="str">
        <f>IFERROR(INDEX(lvl_4[],MATCH(L500,lvl_4[ID],0),MATCH(TEXT(K500,"##0"),lvl_4[#Headers],0)),"Нет")</f>
        <v>Комбинации</v>
      </c>
      <c r="G500" s="11" t="str">
        <f>IFERROR(INDEX(lvl_5[],MATCH(M500,lvl_5[ID],0),MATCH(_xlfn.CONCAT(TEXT(K500,"##0"),"_",TEXT(L500,"##0")),lvl_5[#Headers],0)),"Нет")</f>
        <v>Нет</v>
      </c>
      <c r="H500" s="11" t="str">
        <f>IFERROR(INDEX(lvl_6[],MATCH(N500,lvl_6[ID],0),MATCH(_xlfn.CONCAT(K500,"_",L500,"_",M500),lvl_6[#Headers],0)),"Нет")</f>
        <v>Нет</v>
      </c>
      <c r="I500" s="12">
        <v>1</v>
      </c>
      <c r="J500" s="12">
        <v>2</v>
      </c>
      <c r="K500" s="12">
        <v>2</v>
      </c>
      <c r="L500" s="12">
        <v>2</v>
      </c>
      <c r="M500" s="12">
        <v>0</v>
      </c>
      <c r="N500" s="12">
        <v>0</v>
      </c>
      <c r="O500" s="12">
        <f>COUNTIF($P$2:P500,P500)</f>
        <v>497</v>
      </c>
      <c r="P500" s="12" t="str">
        <f t="shared" si="22"/>
        <v>122020000</v>
      </c>
      <c r="Q500" s="12" t="str">
        <f t="shared" si="23"/>
        <v>1220200000497</v>
      </c>
      <c r="R500" s="20" t="s">
        <v>1211</v>
      </c>
      <c r="S500" s="20" t="s">
        <v>1212</v>
      </c>
      <c r="AP500" s="12" t="s">
        <v>912</v>
      </c>
      <c r="AY500" s="12" t="s">
        <v>905</v>
      </c>
      <c r="BA500" s="12" t="s">
        <v>912</v>
      </c>
      <c r="BG500" s="21">
        <v>1</v>
      </c>
      <c r="BJ500" s="12">
        <v>1</v>
      </c>
    </row>
    <row r="501" spans="1:62" ht="60" x14ac:dyDescent="0.25">
      <c r="A501" s="12">
        <v>1</v>
      </c>
      <c r="B501" s="11" t="str">
        <f t="shared" si="21"/>
        <v>Общий расчет. Ци Мень. Анализ Дворца. Комбинации. Нет. Нет</v>
      </c>
      <c r="C501" s="11" t="str">
        <f>IFERROR(VLOOKUP(I501,lvl_1[],2,FALSE),"Нет")</f>
        <v>Общий расчет</v>
      </c>
      <c r="D501" s="11" t="str">
        <f>IFERROR(VLOOKUP(Rule!J501,lvl_2[],2,FALSE),"Нет")</f>
        <v>Ци Мень</v>
      </c>
      <c r="E501" s="11" t="str">
        <f>IFERROR(VLOOKUP(Rule!K501,lvl_3[],2,FALSE),"Нет")</f>
        <v>Анализ Дворца</v>
      </c>
      <c r="F501" s="11" t="str">
        <f>IFERROR(INDEX(lvl_4[],MATCH(L501,lvl_4[ID],0),MATCH(TEXT(K501,"##0"),lvl_4[#Headers],0)),"Нет")</f>
        <v>Комбинации</v>
      </c>
      <c r="G501" s="11" t="str">
        <f>IFERROR(INDEX(lvl_5[],MATCH(M501,lvl_5[ID],0),MATCH(_xlfn.CONCAT(TEXT(K501,"##0"),"_",TEXT(L501,"##0")),lvl_5[#Headers],0)),"Нет")</f>
        <v>Нет</v>
      </c>
      <c r="H501" s="11" t="str">
        <f>IFERROR(INDEX(lvl_6[],MATCH(N501,lvl_6[ID],0),MATCH(_xlfn.CONCAT(K501,"_",L501,"_",M501),lvl_6[#Headers],0)),"Нет")</f>
        <v>Нет</v>
      </c>
      <c r="I501" s="12">
        <v>1</v>
      </c>
      <c r="J501" s="12">
        <v>2</v>
      </c>
      <c r="K501" s="12">
        <v>2</v>
      </c>
      <c r="L501" s="12">
        <v>2</v>
      </c>
      <c r="M501" s="12">
        <v>0</v>
      </c>
      <c r="N501" s="12">
        <v>0</v>
      </c>
      <c r="O501" s="12">
        <f>COUNTIF($P$2:P501,P501)</f>
        <v>498</v>
      </c>
      <c r="P501" s="12" t="str">
        <f t="shared" si="22"/>
        <v>122020000</v>
      </c>
      <c r="Q501" s="12" t="str">
        <f t="shared" si="23"/>
        <v>1220200000498</v>
      </c>
      <c r="R501" s="20" t="s">
        <v>1211</v>
      </c>
      <c r="S501" s="20" t="s">
        <v>1212</v>
      </c>
      <c r="AP501" s="12" t="s">
        <v>914</v>
      </c>
      <c r="AY501" s="12" t="s">
        <v>905</v>
      </c>
      <c r="BA501" s="12" t="s">
        <v>914</v>
      </c>
      <c r="BG501" s="21">
        <v>1</v>
      </c>
      <c r="BJ501" s="12">
        <v>1</v>
      </c>
    </row>
    <row r="502" spans="1:62" ht="60" x14ac:dyDescent="0.25">
      <c r="A502" s="12">
        <v>1</v>
      </c>
      <c r="B502" s="11" t="str">
        <f t="shared" si="21"/>
        <v>Общий расчет. Ци Мень. Анализ Дворца. Комбинации. Нет. Нет</v>
      </c>
      <c r="C502" s="11" t="str">
        <f>IFERROR(VLOOKUP(I502,lvl_1[],2,FALSE),"Нет")</f>
        <v>Общий расчет</v>
      </c>
      <c r="D502" s="11" t="str">
        <f>IFERROR(VLOOKUP(Rule!J502,lvl_2[],2,FALSE),"Нет")</f>
        <v>Ци Мень</v>
      </c>
      <c r="E502" s="11" t="str">
        <f>IFERROR(VLOOKUP(Rule!K502,lvl_3[],2,FALSE),"Нет")</f>
        <v>Анализ Дворца</v>
      </c>
      <c r="F502" s="11" t="str">
        <f>IFERROR(INDEX(lvl_4[],MATCH(L502,lvl_4[ID],0),MATCH(TEXT(K502,"##0"),lvl_4[#Headers],0)),"Нет")</f>
        <v>Комбинации</v>
      </c>
      <c r="G502" s="11" t="str">
        <f>IFERROR(INDEX(lvl_5[],MATCH(M502,lvl_5[ID],0),MATCH(_xlfn.CONCAT(TEXT(K502,"##0"),"_",TEXT(L502,"##0")),lvl_5[#Headers],0)),"Нет")</f>
        <v>Нет</v>
      </c>
      <c r="H502" s="11" t="str">
        <f>IFERROR(INDEX(lvl_6[],MATCH(N502,lvl_6[ID],0),MATCH(_xlfn.CONCAT(K502,"_",L502,"_",M502),lvl_6[#Headers],0)),"Нет")</f>
        <v>Нет</v>
      </c>
      <c r="I502" s="12">
        <v>1</v>
      </c>
      <c r="J502" s="12">
        <v>2</v>
      </c>
      <c r="K502" s="12">
        <v>2</v>
      </c>
      <c r="L502" s="12">
        <v>2</v>
      </c>
      <c r="M502" s="12">
        <v>0</v>
      </c>
      <c r="N502" s="12">
        <v>0</v>
      </c>
      <c r="O502" s="12">
        <f>COUNTIF($P$2:P502,P502)</f>
        <v>499</v>
      </c>
      <c r="P502" s="12" t="str">
        <f t="shared" si="22"/>
        <v>122020000</v>
      </c>
      <c r="Q502" s="12" t="str">
        <f t="shared" si="23"/>
        <v>1220200000499</v>
      </c>
      <c r="R502" s="20" t="s">
        <v>1211</v>
      </c>
      <c r="S502" s="20" t="s">
        <v>1212</v>
      </c>
      <c r="AP502" s="12" t="s">
        <v>916</v>
      </c>
      <c r="AY502" s="12" t="s">
        <v>905</v>
      </c>
      <c r="BA502" s="12" t="s">
        <v>916</v>
      </c>
      <c r="BG502" s="21">
        <v>1</v>
      </c>
      <c r="BJ502" s="12">
        <v>1</v>
      </c>
    </row>
    <row r="503" spans="1:62" ht="45" x14ac:dyDescent="0.25">
      <c r="A503" s="12">
        <v>1</v>
      </c>
      <c r="B503" s="11" t="str">
        <f t="shared" si="21"/>
        <v>Общий расчет. Ци Мень. Анализ Дворца. Комбинации. Нет. Нет</v>
      </c>
      <c r="C503" s="11" t="str">
        <f>IFERROR(VLOOKUP(I503,lvl_1[],2,FALSE),"Нет")</f>
        <v>Общий расчет</v>
      </c>
      <c r="D503" s="11" t="str">
        <f>IFERROR(VLOOKUP(Rule!J503,lvl_2[],2,FALSE),"Нет")</f>
        <v>Ци Мень</v>
      </c>
      <c r="E503" s="11" t="str">
        <f>IFERROR(VLOOKUP(Rule!K503,lvl_3[],2,FALSE),"Нет")</f>
        <v>Анализ Дворца</v>
      </c>
      <c r="F503" s="11" t="str">
        <f>IFERROR(INDEX(lvl_4[],MATCH(L503,lvl_4[ID],0),MATCH(TEXT(K503,"##0"),lvl_4[#Headers],0)),"Нет")</f>
        <v>Комбинации</v>
      </c>
      <c r="G503" s="11" t="str">
        <f>IFERROR(INDEX(lvl_5[],MATCH(M503,lvl_5[ID],0),MATCH(_xlfn.CONCAT(TEXT(K503,"##0"),"_",TEXT(L503,"##0")),lvl_5[#Headers],0)),"Нет")</f>
        <v>Нет</v>
      </c>
      <c r="H503" s="11" t="str">
        <f>IFERROR(INDEX(lvl_6[],MATCH(N503,lvl_6[ID],0),MATCH(_xlfn.CONCAT(K503,"_",L503,"_",M503),lvl_6[#Headers],0)),"Нет")</f>
        <v>Нет</v>
      </c>
      <c r="I503" s="12">
        <v>1</v>
      </c>
      <c r="J503" s="12">
        <v>2</v>
      </c>
      <c r="K503" s="12">
        <v>2</v>
      </c>
      <c r="L503" s="12">
        <v>2</v>
      </c>
      <c r="M503" s="12">
        <v>0</v>
      </c>
      <c r="N503" s="12">
        <v>0</v>
      </c>
      <c r="O503" s="12">
        <f>COUNTIF($P$2:P503,P503)</f>
        <v>500</v>
      </c>
      <c r="P503" s="12" t="str">
        <f t="shared" si="22"/>
        <v>122020000</v>
      </c>
      <c r="Q503" s="12" t="str">
        <f t="shared" si="23"/>
        <v>1220200000500</v>
      </c>
      <c r="R503" s="20" t="s">
        <v>1213</v>
      </c>
      <c r="S503" s="20" t="s">
        <v>1214</v>
      </c>
      <c r="AP503" s="12" t="s">
        <v>907</v>
      </c>
      <c r="AY503" s="12" t="s">
        <v>914</v>
      </c>
      <c r="BG503" s="21">
        <v>1</v>
      </c>
      <c r="BJ503" s="12">
        <v>1</v>
      </c>
    </row>
    <row r="504" spans="1:62" ht="45" x14ac:dyDescent="0.25">
      <c r="A504" s="12">
        <v>1</v>
      </c>
      <c r="B504" s="11" t="str">
        <f t="shared" si="21"/>
        <v>Общий расчет. Ци Мень. Анализ Дворца. Комбинации. Нет. Нет</v>
      </c>
      <c r="C504" s="11" t="str">
        <f>IFERROR(VLOOKUP(I504,lvl_1[],2,FALSE),"Нет")</f>
        <v>Общий расчет</v>
      </c>
      <c r="D504" s="11" t="str">
        <f>IFERROR(VLOOKUP(Rule!J504,lvl_2[],2,FALSE),"Нет")</f>
        <v>Ци Мень</v>
      </c>
      <c r="E504" s="11" t="str">
        <f>IFERROR(VLOOKUP(Rule!K504,lvl_3[],2,FALSE),"Нет")</f>
        <v>Анализ Дворца</v>
      </c>
      <c r="F504" s="11" t="str">
        <f>IFERROR(INDEX(lvl_4[],MATCH(L504,lvl_4[ID],0),MATCH(TEXT(K504,"##0"),lvl_4[#Headers],0)),"Нет")</f>
        <v>Комбинации</v>
      </c>
      <c r="G504" s="11" t="str">
        <f>IFERROR(INDEX(lvl_5[],MATCH(M504,lvl_5[ID],0),MATCH(_xlfn.CONCAT(TEXT(K504,"##0"),"_",TEXT(L504,"##0")),lvl_5[#Headers],0)),"Нет")</f>
        <v>Нет</v>
      </c>
      <c r="H504" s="11" t="str">
        <f>IFERROR(INDEX(lvl_6[],MATCH(N504,lvl_6[ID],0),MATCH(_xlfn.CONCAT(K504,"_",L504,"_",M504),lvl_6[#Headers],0)),"Нет")</f>
        <v>Нет</v>
      </c>
      <c r="I504" s="12">
        <v>1</v>
      </c>
      <c r="J504" s="12">
        <v>2</v>
      </c>
      <c r="K504" s="12">
        <v>2</v>
      </c>
      <c r="L504" s="12">
        <v>2</v>
      </c>
      <c r="M504" s="12">
        <v>0</v>
      </c>
      <c r="N504" s="12">
        <v>0</v>
      </c>
      <c r="O504" s="12">
        <f>COUNTIF($P$2:P504,P504)</f>
        <v>501</v>
      </c>
      <c r="P504" s="12" t="str">
        <f t="shared" si="22"/>
        <v>122020000</v>
      </c>
      <c r="Q504" s="12" t="str">
        <f t="shared" si="23"/>
        <v>1220200000501</v>
      </c>
      <c r="R504" s="20" t="s">
        <v>1213</v>
      </c>
      <c r="S504" s="20" t="s">
        <v>1214</v>
      </c>
      <c r="AP504" s="12" t="s">
        <v>916</v>
      </c>
      <c r="AY504" s="12" t="s">
        <v>914</v>
      </c>
      <c r="BG504" s="21">
        <v>1</v>
      </c>
      <c r="BJ504" s="12">
        <v>1</v>
      </c>
    </row>
    <row r="505" spans="1:62" ht="45" x14ac:dyDescent="0.25">
      <c r="A505" s="12">
        <v>1</v>
      </c>
      <c r="B505" s="11" t="str">
        <f t="shared" si="21"/>
        <v>Общий расчет. Ци Мень. Анализ Дворца. Комбинации. Нет. Нет</v>
      </c>
      <c r="C505" s="11" t="str">
        <f>IFERROR(VLOOKUP(I505,lvl_1[],2,FALSE),"Нет")</f>
        <v>Общий расчет</v>
      </c>
      <c r="D505" s="11" t="str">
        <f>IFERROR(VLOOKUP(Rule!J505,lvl_2[],2,FALSE),"Нет")</f>
        <v>Ци Мень</v>
      </c>
      <c r="E505" s="11" t="str">
        <f>IFERROR(VLOOKUP(Rule!K505,lvl_3[],2,FALSE),"Нет")</f>
        <v>Анализ Дворца</v>
      </c>
      <c r="F505" s="11" t="str">
        <f>IFERROR(INDEX(lvl_4[],MATCH(L505,lvl_4[ID],0),MATCH(TEXT(K505,"##0"),lvl_4[#Headers],0)),"Нет")</f>
        <v>Комбинации</v>
      </c>
      <c r="G505" s="11" t="str">
        <f>IFERROR(INDEX(lvl_5[],MATCH(M505,lvl_5[ID],0),MATCH(_xlfn.CONCAT(TEXT(K505,"##0"),"_",TEXT(L505,"##0")),lvl_5[#Headers],0)),"Нет")</f>
        <v>Нет</v>
      </c>
      <c r="H505" s="11" t="str">
        <f>IFERROR(INDEX(lvl_6[],MATCH(N505,lvl_6[ID],0),MATCH(_xlfn.CONCAT(K505,"_",L505,"_",M505),lvl_6[#Headers],0)),"Нет")</f>
        <v>Нет</v>
      </c>
      <c r="I505" s="12">
        <v>1</v>
      </c>
      <c r="J505" s="12">
        <v>2</v>
      </c>
      <c r="K505" s="12">
        <v>2</v>
      </c>
      <c r="L505" s="12">
        <v>2</v>
      </c>
      <c r="M505" s="12">
        <v>0</v>
      </c>
      <c r="N505" s="12">
        <v>0</v>
      </c>
      <c r="O505" s="12">
        <f>COUNTIF($P$2:P505,P505)</f>
        <v>502</v>
      </c>
      <c r="P505" s="12" t="str">
        <f t="shared" si="22"/>
        <v>122020000</v>
      </c>
      <c r="Q505" s="12" t="str">
        <f t="shared" si="23"/>
        <v>1220200000502</v>
      </c>
      <c r="R505" s="20" t="s">
        <v>1213</v>
      </c>
      <c r="S505" s="20" t="s">
        <v>1214</v>
      </c>
      <c r="AP505" s="12" t="s">
        <v>910</v>
      </c>
      <c r="AY505" s="12" t="s">
        <v>912</v>
      </c>
      <c r="BG505" s="21">
        <v>1</v>
      </c>
      <c r="BJ505" s="12">
        <v>1</v>
      </c>
    </row>
    <row r="506" spans="1:62" ht="45" x14ac:dyDescent="0.25">
      <c r="A506" s="12">
        <v>1</v>
      </c>
      <c r="B506" s="11" t="str">
        <f t="shared" si="21"/>
        <v>Общий расчет. Ци Мень. Анализ Дворца. Комбинации. Нет. Нет</v>
      </c>
      <c r="C506" s="11" t="str">
        <f>IFERROR(VLOOKUP(I506,lvl_1[],2,FALSE),"Нет")</f>
        <v>Общий расчет</v>
      </c>
      <c r="D506" s="11" t="str">
        <f>IFERROR(VLOOKUP(Rule!J506,lvl_2[],2,FALSE),"Нет")</f>
        <v>Ци Мень</v>
      </c>
      <c r="E506" s="11" t="str">
        <f>IFERROR(VLOOKUP(Rule!K506,lvl_3[],2,FALSE),"Нет")</f>
        <v>Анализ Дворца</v>
      </c>
      <c r="F506" s="11" t="str">
        <f>IFERROR(INDEX(lvl_4[],MATCH(L506,lvl_4[ID],0),MATCH(TEXT(K506,"##0"),lvl_4[#Headers],0)),"Нет")</f>
        <v>Комбинации</v>
      </c>
      <c r="G506" s="11" t="str">
        <f>IFERROR(INDEX(lvl_5[],MATCH(M506,lvl_5[ID],0),MATCH(_xlfn.CONCAT(TEXT(K506,"##0"),"_",TEXT(L506,"##0")),lvl_5[#Headers],0)),"Нет")</f>
        <v>Нет</v>
      </c>
      <c r="H506" s="11" t="str">
        <f>IFERROR(INDEX(lvl_6[],MATCH(N506,lvl_6[ID],0),MATCH(_xlfn.CONCAT(K506,"_",L506,"_",M506),lvl_6[#Headers],0)),"Нет")</f>
        <v>Нет</v>
      </c>
      <c r="I506" s="12">
        <v>1</v>
      </c>
      <c r="J506" s="12">
        <v>2</v>
      </c>
      <c r="K506" s="12">
        <v>2</v>
      </c>
      <c r="L506" s="12">
        <v>2</v>
      </c>
      <c r="M506" s="12">
        <v>0</v>
      </c>
      <c r="N506" s="12">
        <v>0</v>
      </c>
      <c r="O506" s="12">
        <f>COUNTIF($P$2:P506,P506)</f>
        <v>503</v>
      </c>
      <c r="P506" s="12" t="str">
        <f t="shared" si="22"/>
        <v>122020000</v>
      </c>
      <c r="Q506" s="12" t="str">
        <f t="shared" si="23"/>
        <v>1220200000503</v>
      </c>
      <c r="R506" s="20" t="s">
        <v>1213</v>
      </c>
      <c r="S506" s="20" t="s">
        <v>1214</v>
      </c>
      <c r="AP506" s="12" t="s">
        <v>901</v>
      </c>
      <c r="AY506" s="12" t="s">
        <v>912</v>
      </c>
      <c r="BG506" s="21">
        <v>1</v>
      </c>
      <c r="BJ506" s="12">
        <v>1</v>
      </c>
    </row>
    <row r="507" spans="1:62" ht="45" x14ac:dyDescent="0.25">
      <c r="A507" s="12">
        <v>1</v>
      </c>
      <c r="B507" s="11" t="str">
        <f t="shared" si="21"/>
        <v>Общий расчет. Ци Мень. Анализ Дворца. Комбинации. Нет. Нет</v>
      </c>
      <c r="C507" s="11" t="str">
        <f>IFERROR(VLOOKUP(I507,lvl_1[],2,FALSE),"Нет")</f>
        <v>Общий расчет</v>
      </c>
      <c r="D507" s="11" t="str">
        <f>IFERROR(VLOOKUP(Rule!J507,lvl_2[],2,FALSE),"Нет")</f>
        <v>Ци Мень</v>
      </c>
      <c r="E507" s="11" t="str">
        <f>IFERROR(VLOOKUP(Rule!K507,lvl_3[],2,FALSE),"Нет")</f>
        <v>Анализ Дворца</v>
      </c>
      <c r="F507" s="11" t="str">
        <f>IFERROR(INDEX(lvl_4[],MATCH(L507,lvl_4[ID],0),MATCH(TEXT(K507,"##0"),lvl_4[#Headers],0)),"Нет")</f>
        <v>Комбинации</v>
      </c>
      <c r="G507" s="11" t="str">
        <f>IFERROR(INDEX(lvl_5[],MATCH(M507,lvl_5[ID],0),MATCH(_xlfn.CONCAT(TEXT(K507,"##0"),"_",TEXT(L507,"##0")),lvl_5[#Headers],0)),"Нет")</f>
        <v>Нет</v>
      </c>
      <c r="H507" s="11" t="str">
        <f>IFERROR(INDEX(lvl_6[],MATCH(N507,lvl_6[ID],0),MATCH(_xlfn.CONCAT(K507,"_",L507,"_",M507),lvl_6[#Headers],0)),"Нет")</f>
        <v>Нет</v>
      </c>
      <c r="I507" s="12">
        <v>1</v>
      </c>
      <c r="J507" s="12">
        <v>2</v>
      </c>
      <c r="K507" s="12">
        <v>2</v>
      </c>
      <c r="L507" s="12">
        <v>2</v>
      </c>
      <c r="M507" s="12">
        <v>0</v>
      </c>
      <c r="N507" s="12">
        <v>0</v>
      </c>
      <c r="O507" s="12">
        <f>COUNTIF($P$2:P507,P507)</f>
        <v>504</v>
      </c>
      <c r="P507" s="12" t="str">
        <f t="shared" si="22"/>
        <v>122020000</v>
      </c>
      <c r="Q507" s="12" t="str">
        <f t="shared" si="23"/>
        <v>1220200000504</v>
      </c>
      <c r="R507" s="20" t="s">
        <v>1213</v>
      </c>
      <c r="S507" s="20" t="s">
        <v>1214</v>
      </c>
      <c r="AP507" s="12" t="s">
        <v>903</v>
      </c>
      <c r="AY507" s="12" t="s">
        <v>901</v>
      </c>
      <c r="BG507" s="21">
        <v>1</v>
      </c>
      <c r="BJ507" s="12">
        <v>1</v>
      </c>
    </row>
    <row r="508" spans="1:62" ht="45" x14ac:dyDescent="0.25">
      <c r="A508" s="12">
        <v>1</v>
      </c>
      <c r="B508" s="11" t="str">
        <f t="shared" si="21"/>
        <v>Общий расчет. Ци Мень. Анализ Дворца. Комбинации. Нет. Нет</v>
      </c>
      <c r="C508" s="11" t="str">
        <f>IFERROR(VLOOKUP(I508,lvl_1[],2,FALSE),"Нет")</f>
        <v>Общий расчет</v>
      </c>
      <c r="D508" s="11" t="str">
        <f>IFERROR(VLOOKUP(Rule!J508,lvl_2[],2,FALSE),"Нет")</f>
        <v>Ци Мень</v>
      </c>
      <c r="E508" s="11" t="str">
        <f>IFERROR(VLOOKUP(Rule!K508,lvl_3[],2,FALSE),"Нет")</f>
        <v>Анализ Дворца</v>
      </c>
      <c r="F508" s="11" t="str">
        <f>IFERROR(INDEX(lvl_4[],MATCH(L508,lvl_4[ID],0),MATCH(TEXT(K508,"##0"),lvl_4[#Headers],0)),"Нет")</f>
        <v>Комбинации</v>
      </c>
      <c r="G508" s="11" t="str">
        <f>IFERROR(INDEX(lvl_5[],MATCH(M508,lvl_5[ID],0),MATCH(_xlfn.CONCAT(TEXT(K508,"##0"),"_",TEXT(L508,"##0")),lvl_5[#Headers],0)),"Нет")</f>
        <v>Нет</v>
      </c>
      <c r="H508" s="11" t="str">
        <f>IFERROR(INDEX(lvl_6[],MATCH(N508,lvl_6[ID],0),MATCH(_xlfn.CONCAT(K508,"_",L508,"_",M508),lvl_6[#Headers],0)),"Нет")</f>
        <v>Нет</v>
      </c>
      <c r="I508" s="12">
        <v>1</v>
      </c>
      <c r="J508" s="12">
        <v>2</v>
      </c>
      <c r="K508" s="12">
        <v>2</v>
      </c>
      <c r="L508" s="12">
        <v>2</v>
      </c>
      <c r="M508" s="12">
        <v>0</v>
      </c>
      <c r="N508" s="12">
        <v>0</v>
      </c>
      <c r="O508" s="12">
        <f>COUNTIF($P$2:P508,P508)</f>
        <v>505</v>
      </c>
      <c r="P508" s="12" t="str">
        <f t="shared" si="22"/>
        <v>122020000</v>
      </c>
      <c r="Q508" s="12" t="str">
        <f t="shared" si="23"/>
        <v>1220200000505</v>
      </c>
      <c r="R508" s="20" t="s">
        <v>1213</v>
      </c>
      <c r="S508" s="20" t="s">
        <v>1214</v>
      </c>
      <c r="AP508" s="12" t="s">
        <v>912</v>
      </c>
      <c r="AY508" s="12" t="s">
        <v>901</v>
      </c>
      <c r="BG508" s="21">
        <v>1</v>
      </c>
      <c r="BJ508" s="12">
        <v>1</v>
      </c>
    </row>
    <row r="509" spans="1:62" ht="45" x14ac:dyDescent="0.25">
      <c r="A509" s="12">
        <v>1</v>
      </c>
      <c r="B509" s="11" t="str">
        <f t="shared" si="21"/>
        <v>Общий расчет. Ци Мень. Анализ Дворца. Комбинации. Нет. Нет</v>
      </c>
      <c r="C509" s="11" t="str">
        <f>IFERROR(VLOOKUP(I509,lvl_1[],2,FALSE),"Нет")</f>
        <v>Общий расчет</v>
      </c>
      <c r="D509" s="11" t="str">
        <f>IFERROR(VLOOKUP(Rule!J509,lvl_2[],2,FALSE),"Нет")</f>
        <v>Ци Мень</v>
      </c>
      <c r="E509" s="11" t="str">
        <f>IFERROR(VLOOKUP(Rule!K509,lvl_3[],2,FALSE),"Нет")</f>
        <v>Анализ Дворца</v>
      </c>
      <c r="F509" s="11" t="str">
        <f>IFERROR(INDEX(lvl_4[],MATCH(L509,lvl_4[ID],0),MATCH(TEXT(K509,"##0"),lvl_4[#Headers],0)),"Нет")</f>
        <v>Комбинации</v>
      </c>
      <c r="G509" s="11" t="str">
        <f>IFERROR(INDEX(lvl_5[],MATCH(M509,lvl_5[ID],0),MATCH(_xlfn.CONCAT(TEXT(K509,"##0"),"_",TEXT(L509,"##0")),lvl_5[#Headers],0)),"Нет")</f>
        <v>Нет</v>
      </c>
      <c r="H509" s="11" t="str">
        <f>IFERROR(INDEX(lvl_6[],MATCH(N509,lvl_6[ID],0),MATCH(_xlfn.CONCAT(K509,"_",L509,"_",M509),lvl_6[#Headers],0)),"Нет")</f>
        <v>Нет</v>
      </c>
      <c r="I509" s="12">
        <v>1</v>
      </c>
      <c r="J509" s="12">
        <v>2</v>
      </c>
      <c r="K509" s="12">
        <v>2</v>
      </c>
      <c r="L509" s="12">
        <v>2</v>
      </c>
      <c r="M509" s="12">
        <v>0</v>
      </c>
      <c r="N509" s="12">
        <v>0</v>
      </c>
      <c r="O509" s="12">
        <f>COUNTIF($P$2:P509,P509)</f>
        <v>506</v>
      </c>
      <c r="P509" s="12" t="str">
        <f t="shared" si="22"/>
        <v>122020000</v>
      </c>
      <c r="Q509" s="12" t="str">
        <f t="shared" si="23"/>
        <v>1220200000506</v>
      </c>
      <c r="R509" s="20" t="s">
        <v>1213</v>
      </c>
      <c r="S509" s="20" t="s">
        <v>1214</v>
      </c>
      <c r="AP509" s="12" t="s">
        <v>899</v>
      </c>
      <c r="AY509" s="12" t="s">
        <v>903</v>
      </c>
      <c r="BG509" s="21">
        <v>1</v>
      </c>
      <c r="BJ509" s="12">
        <v>1</v>
      </c>
    </row>
    <row r="510" spans="1:62" ht="45" x14ac:dyDescent="0.25">
      <c r="A510" s="12">
        <v>1</v>
      </c>
      <c r="B510" s="11" t="str">
        <f t="shared" si="21"/>
        <v>Общий расчет. Ци Мень. Анализ Дворца. Комбинации. Нет. Нет</v>
      </c>
      <c r="C510" s="11" t="str">
        <f>IFERROR(VLOOKUP(I510,lvl_1[],2,FALSE),"Нет")</f>
        <v>Общий расчет</v>
      </c>
      <c r="D510" s="11" t="str">
        <f>IFERROR(VLOOKUP(Rule!J510,lvl_2[],2,FALSE),"Нет")</f>
        <v>Ци Мень</v>
      </c>
      <c r="E510" s="11" t="str">
        <f>IFERROR(VLOOKUP(Rule!K510,lvl_3[],2,FALSE),"Нет")</f>
        <v>Анализ Дворца</v>
      </c>
      <c r="F510" s="11" t="str">
        <f>IFERROR(INDEX(lvl_4[],MATCH(L510,lvl_4[ID],0),MATCH(TEXT(K510,"##0"),lvl_4[#Headers],0)),"Нет")</f>
        <v>Комбинации</v>
      </c>
      <c r="G510" s="11" t="str">
        <f>IFERROR(INDEX(lvl_5[],MATCH(M510,lvl_5[ID],0),MATCH(_xlfn.CONCAT(TEXT(K510,"##0"),"_",TEXT(L510,"##0")),lvl_5[#Headers],0)),"Нет")</f>
        <v>Нет</v>
      </c>
      <c r="H510" s="11" t="str">
        <f>IFERROR(INDEX(lvl_6[],MATCH(N510,lvl_6[ID],0),MATCH(_xlfn.CONCAT(K510,"_",L510,"_",M510),lvl_6[#Headers],0)),"Нет")</f>
        <v>Нет</v>
      </c>
      <c r="I510" s="12">
        <v>1</v>
      </c>
      <c r="J510" s="12">
        <v>2</v>
      </c>
      <c r="K510" s="12">
        <v>2</v>
      </c>
      <c r="L510" s="12">
        <v>2</v>
      </c>
      <c r="M510" s="12">
        <v>0</v>
      </c>
      <c r="N510" s="12">
        <v>0</v>
      </c>
      <c r="O510" s="12">
        <f>COUNTIF($P$2:P510,P510)</f>
        <v>507</v>
      </c>
      <c r="P510" s="12" t="str">
        <f t="shared" si="22"/>
        <v>122020000</v>
      </c>
      <c r="Q510" s="12" t="str">
        <f t="shared" si="23"/>
        <v>1220200000507</v>
      </c>
      <c r="R510" s="20" t="s">
        <v>1213</v>
      </c>
      <c r="S510" s="20" t="s">
        <v>1214</v>
      </c>
      <c r="AP510" s="12" t="s">
        <v>908</v>
      </c>
      <c r="AY510" s="12" t="s">
        <v>903</v>
      </c>
      <c r="BG510" s="21">
        <v>1</v>
      </c>
      <c r="BJ510" s="12">
        <v>1</v>
      </c>
    </row>
    <row r="511" spans="1:62" ht="75" x14ac:dyDescent="0.25">
      <c r="A511" s="12">
        <v>1</v>
      </c>
      <c r="B511" s="11" t="str">
        <f t="shared" si="21"/>
        <v>Общий расчет. Ци Мень. Анализ Дворца. Комбинации. Нет. Нет</v>
      </c>
      <c r="C511" s="11" t="str">
        <f>IFERROR(VLOOKUP(I511,lvl_1[],2,FALSE),"Нет")</f>
        <v>Общий расчет</v>
      </c>
      <c r="D511" s="11" t="str">
        <f>IFERROR(VLOOKUP(Rule!J511,lvl_2[],2,FALSE),"Нет")</f>
        <v>Ци Мень</v>
      </c>
      <c r="E511" s="11" t="str">
        <f>IFERROR(VLOOKUP(Rule!K511,lvl_3[],2,FALSE),"Нет")</f>
        <v>Анализ Дворца</v>
      </c>
      <c r="F511" s="11" t="str">
        <f>IFERROR(INDEX(lvl_4[],MATCH(L511,lvl_4[ID],0),MATCH(TEXT(K511,"##0"),lvl_4[#Headers],0)),"Нет")</f>
        <v>Комбинации</v>
      </c>
      <c r="G511" s="11" t="str">
        <f>IFERROR(INDEX(lvl_5[],MATCH(M511,lvl_5[ID],0),MATCH(_xlfn.CONCAT(TEXT(K511,"##0"),"_",TEXT(L511,"##0")),lvl_5[#Headers],0)),"Нет")</f>
        <v>Нет</v>
      </c>
      <c r="H511" s="11" t="str">
        <f>IFERROR(INDEX(lvl_6[],MATCH(N511,lvl_6[ID],0),MATCH(_xlfn.CONCAT(K511,"_",L511,"_",M511),lvl_6[#Headers],0)),"Нет")</f>
        <v>Нет</v>
      </c>
      <c r="I511" s="12">
        <v>1</v>
      </c>
      <c r="J511" s="12">
        <v>2</v>
      </c>
      <c r="K511" s="12">
        <v>2</v>
      </c>
      <c r="L511" s="12">
        <v>2</v>
      </c>
      <c r="M511" s="12">
        <v>0</v>
      </c>
      <c r="N511" s="12">
        <v>0</v>
      </c>
      <c r="O511" s="12">
        <f>COUNTIF($P$2:P511,P511)</f>
        <v>508</v>
      </c>
      <c r="P511" s="12" t="str">
        <f t="shared" si="22"/>
        <v>122020000</v>
      </c>
      <c r="Q511" s="12" t="str">
        <f t="shared" si="23"/>
        <v>1220200000508</v>
      </c>
      <c r="R511" s="20" t="s">
        <v>1120</v>
      </c>
      <c r="S511" s="20" t="s">
        <v>1121</v>
      </c>
      <c r="AY511" s="12" t="s">
        <v>905</v>
      </c>
      <c r="BA511" s="12" t="s">
        <v>903</v>
      </c>
      <c r="BB511" s="12" t="s">
        <v>8</v>
      </c>
      <c r="BG511" s="21">
        <v>1</v>
      </c>
      <c r="BJ511" s="12">
        <v>1</v>
      </c>
    </row>
    <row r="512" spans="1:62" ht="75" x14ac:dyDescent="0.25">
      <c r="A512" s="12">
        <v>1</v>
      </c>
      <c r="B512" s="11" t="str">
        <f t="shared" si="21"/>
        <v>Общий расчет. Ци Мень. Анализ Дворца. Комбинации. Нет. Нет</v>
      </c>
      <c r="C512" s="11" t="str">
        <f>IFERROR(VLOOKUP(I512,lvl_1[],2,FALSE),"Нет")</f>
        <v>Общий расчет</v>
      </c>
      <c r="D512" s="11" t="str">
        <f>IFERROR(VLOOKUP(Rule!J512,lvl_2[],2,FALSE),"Нет")</f>
        <v>Ци Мень</v>
      </c>
      <c r="E512" s="11" t="str">
        <f>IFERROR(VLOOKUP(Rule!K512,lvl_3[],2,FALSE),"Нет")</f>
        <v>Анализ Дворца</v>
      </c>
      <c r="F512" s="11" t="str">
        <f>IFERROR(INDEX(lvl_4[],MATCH(L512,lvl_4[ID],0),MATCH(TEXT(K512,"##0"),lvl_4[#Headers],0)),"Нет")</f>
        <v>Комбинации</v>
      </c>
      <c r="G512" s="11" t="str">
        <f>IFERROR(INDEX(lvl_5[],MATCH(M512,lvl_5[ID],0),MATCH(_xlfn.CONCAT(TEXT(K512,"##0"),"_",TEXT(L512,"##0")),lvl_5[#Headers],0)),"Нет")</f>
        <v>Нет</v>
      </c>
      <c r="H512" s="11" t="str">
        <f>IFERROR(INDEX(lvl_6[],MATCH(N512,lvl_6[ID],0),MATCH(_xlfn.CONCAT(K512,"_",L512,"_",M512),lvl_6[#Headers],0)),"Нет")</f>
        <v>Нет</v>
      </c>
      <c r="I512" s="12">
        <v>1</v>
      </c>
      <c r="J512" s="12">
        <v>2</v>
      </c>
      <c r="K512" s="12">
        <v>2</v>
      </c>
      <c r="L512" s="12">
        <v>2</v>
      </c>
      <c r="M512" s="12">
        <v>0</v>
      </c>
      <c r="N512" s="12">
        <v>0</v>
      </c>
      <c r="O512" s="12">
        <f>COUNTIF($P$2:P512,P512)</f>
        <v>509</v>
      </c>
      <c r="P512" s="12" t="str">
        <f t="shared" si="22"/>
        <v>122020000</v>
      </c>
      <c r="Q512" s="12" t="str">
        <f t="shared" si="23"/>
        <v>1220200000509</v>
      </c>
      <c r="R512" s="20" t="s">
        <v>1128</v>
      </c>
      <c r="S512" s="20" t="s">
        <v>1129</v>
      </c>
      <c r="AW512" s="12">
        <v>8</v>
      </c>
      <c r="AY512" s="12" t="s">
        <v>901</v>
      </c>
      <c r="BA512" s="12" t="s">
        <v>912</v>
      </c>
      <c r="BB512" s="12" t="s">
        <v>31</v>
      </c>
      <c r="BG512" s="21">
        <v>1</v>
      </c>
      <c r="BJ512" s="12">
        <v>1</v>
      </c>
    </row>
    <row r="513" spans="1:62" ht="75" x14ac:dyDescent="0.25">
      <c r="A513" s="12">
        <v>1</v>
      </c>
      <c r="B513" s="11" t="str">
        <f t="shared" si="21"/>
        <v>Общий расчет. Ци Мень. Анализ Дворца. Комбинации. Нет. Нет</v>
      </c>
      <c r="C513" s="11" t="str">
        <f>IFERROR(VLOOKUP(I513,lvl_1[],2,FALSE),"Нет")</f>
        <v>Общий расчет</v>
      </c>
      <c r="D513" s="11" t="str">
        <f>IFERROR(VLOOKUP(Rule!J513,lvl_2[],2,FALSE),"Нет")</f>
        <v>Ци Мень</v>
      </c>
      <c r="E513" s="11" t="str">
        <f>IFERROR(VLOOKUP(Rule!K513,lvl_3[],2,FALSE),"Нет")</f>
        <v>Анализ Дворца</v>
      </c>
      <c r="F513" s="11" t="str">
        <f>IFERROR(INDEX(lvl_4[],MATCH(L513,lvl_4[ID],0),MATCH(TEXT(K513,"##0"),lvl_4[#Headers],0)),"Нет")</f>
        <v>Комбинации</v>
      </c>
      <c r="G513" s="11" t="str">
        <f>IFERROR(INDEX(lvl_5[],MATCH(M513,lvl_5[ID],0),MATCH(_xlfn.CONCAT(TEXT(K513,"##0"),"_",TEXT(L513,"##0")),lvl_5[#Headers],0)),"Нет")</f>
        <v>Нет</v>
      </c>
      <c r="H513" s="11" t="str">
        <f>IFERROR(INDEX(lvl_6[],MATCH(N513,lvl_6[ID],0),MATCH(_xlfn.CONCAT(K513,"_",L513,"_",M513),lvl_6[#Headers],0)),"Нет")</f>
        <v>Нет</v>
      </c>
      <c r="I513" s="12">
        <v>1</v>
      </c>
      <c r="J513" s="12">
        <v>2</v>
      </c>
      <c r="K513" s="12">
        <v>2</v>
      </c>
      <c r="L513" s="12">
        <v>2</v>
      </c>
      <c r="M513" s="12">
        <v>0</v>
      </c>
      <c r="N513" s="12">
        <v>0</v>
      </c>
      <c r="O513" s="12">
        <f>COUNTIF($P$2:P513,P513)</f>
        <v>510</v>
      </c>
      <c r="P513" s="12" t="str">
        <f t="shared" si="22"/>
        <v>122020000</v>
      </c>
      <c r="Q513" s="12" t="str">
        <f t="shared" si="23"/>
        <v>1220200000510</v>
      </c>
      <c r="R513" s="20" t="s">
        <v>1215</v>
      </c>
      <c r="S513" s="20" t="s">
        <v>1216</v>
      </c>
      <c r="AY513" s="12" t="s">
        <v>903</v>
      </c>
      <c r="BB513" s="12" t="s">
        <v>12</v>
      </c>
      <c r="BD513" s="12" t="s">
        <v>83</v>
      </c>
      <c r="BF513" s="12" t="s">
        <v>59</v>
      </c>
      <c r="BG513" s="21" t="s">
        <v>1109</v>
      </c>
      <c r="BJ513" s="12">
        <v>1</v>
      </c>
    </row>
    <row r="514" spans="1:62" ht="75" x14ac:dyDescent="0.25">
      <c r="A514" s="12">
        <v>1</v>
      </c>
      <c r="B514" s="11" t="str">
        <f t="shared" ref="B514:B577" si="24">_xlfn.CONCAT(C514,". ", D514,". ", E514,". ", F514,". ", G514,". ", H514)</f>
        <v>Общий расчет. Ци Мень. Анализ Дворца. Комбинации. Нет. Нет</v>
      </c>
      <c r="C514" s="11" t="str">
        <f>IFERROR(VLOOKUP(I514,lvl_1[],2,FALSE),"Нет")</f>
        <v>Общий расчет</v>
      </c>
      <c r="D514" s="11" t="str">
        <f>IFERROR(VLOOKUP(Rule!J514,lvl_2[],2,FALSE),"Нет")</f>
        <v>Ци Мень</v>
      </c>
      <c r="E514" s="11" t="str">
        <f>IFERROR(VLOOKUP(Rule!K514,lvl_3[],2,FALSE),"Нет")</f>
        <v>Анализ Дворца</v>
      </c>
      <c r="F514" s="11" t="str">
        <f>IFERROR(INDEX(lvl_4[],MATCH(L514,lvl_4[ID],0),MATCH(TEXT(K514,"##0"),lvl_4[#Headers],0)),"Нет")</f>
        <v>Комбинации</v>
      </c>
      <c r="G514" s="11" t="str">
        <f>IFERROR(INDEX(lvl_5[],MATCH(M514,lvl_5[ID],0),MATCH(_xlfn.CONCAT(TEXT(K514,"##0"),"_",TEXT(L514,"##0")),lvl_5[#Headers],0)),"Нет")</f>
        <v>Нет</v>
      </c>
      <c r="H514" s="11" t="str">
        <f>IFERROR(INDEX(lvl_6[],MATCH(N514,lvl_6[ID],0),MATCH(_xlfn.CONCAT(K514,"_",L514,"_",M514),lvl_6[#Headers],0)),"Нет")</f>
        <v>Нет</v>
      </c>
      <c r="I514" s="12">
        <v>1</v>
      </c>
      <c r="J514" s="12">
        <v>2</v>
      </c>
      <c r="K514" s="12">
        <v>2</v>
      </c>
      <c r="L514" s="12">
        <v>2</v>
      </c>
      <c r="M514" s="12">
        <v>0</v>
      </c>
      <c r="N514" s="12">
        <v>0</v>
      </c>
      <c r="O514" s="12">
        <f>COUNTIF($P$2:P514,P514)</f>
        <v>511</v>
      </c>
      <c r="P514" s="12" t="str">
        <f t="shared" ref="P514:P577" si="25">_xlfn.CONCAT(I514,
J514,
K514,
IF(LEN(L514)=1,_xlfn.CONCAT(0,L514),L514),
IF(LEN(M514)=1,_xlfn.CONCAT(0,M514),M514),
IF(LEN(N514)=1,_xlfn.CONCAT(0,N514),N514))</f>
        <v>122020000</v>
      </c>
      <c r="Q514" s="12" t="str">
        <f t="shared" ref="Q514:Q577" si="26">_xlfn.CONCAT(I514,
J514,
K514,
IF(LEN(L514)=1,_xlfn.CONCAT(0,L514),L514),
IF(LEN(M514)=1,_xlfn.CONCAT(0,M514),M514),
IF(LEN(N514)=1,_xlfn.CONCAT(0,N514),N514),
IF(LEN(O514)=1,_xlfn.CONCAT("000",O514),IF(LEN(O514)=2,_xlfn.CONCAT("00",O514),IF(LEN(O514)=3,_xlfn.CONCAT(0,O514),O514))))</f>
        <v>1220200000511</v>
      </c>
      <c r="R514" s="20" t="s">
        <v>1215</v>
      </c>
      <c r="S514" s="20" t="s">
        <v>1216</v>
      </c>
      <c r="AY514" s="12" t="s">
        <v>903</v>
      </c>
      <c r="BB514" s="12" t="s">
        <v>12</v>
      </c>
      <c r="BD514" s="12" t="s">
        <v>89</v>
      </c>
      <c r="BF514" s="12" t="s">
        <v>59</v>
      </c>
      <c r="BG514" s="21" t="s">
        <v>1109</v>
      </c>
      <c r="BJ514" s="12">
        <v>1</v>
      </c>
    </row>
    <row r="515" spans="1:62" ht="60" x14ac:dyDescent="0.25">
      <c r="A515" s="12">
        <v>1</v>
      </c>
      <c r="B515" s="11" t="str">
        <f t="shared" si="24"/>
        <v>Общий расчет. Ци Мень. Анализ Дворца. Комбинации. Нет. Нет</v>
      </c>
      <c r="C515" s="11" t="str">
        <f>IFERROR(VLOOKUP(I515,lvl_1[],2,FALSE),"Нет")</f>
        <v>Общий расчет</v>
      </c>
      <c r="D515" s="11" t="str">
        <f>IFERROR(VLOOKUP(Rule!J515,lvl_2[],2,FALSE),"Нет")</f>
        <v>Ци Мень</v>
      </c>
      <c r="E515" s="11" t="str">
        <f>IFERROR(VLOOKUP(Rule!K515,lvl_3[],2,FALSE),"Нет")</f>
        <v>Анализ Дворца</v>
      </c>
      <c r="F515" s="11" t="str">
        <f>IFERROR(INDEX(lvl_4[],MATCH(L515,lvl_4[ID],0),MATCH(TEXT(K515,"##0"),lvl_4[#Headers],0)),"Нет")</f>
        <v>Комбинации</v>
      </c>
      <c r="G515" s="11" t="str">
        <f>IFERROR(INDEX(lvl_5[],MATCH(M515,lvl_5[ID],0),MATCH(_xlfn.CONCAT(TEXT(K515,"##0"),"_",TEXT(L515,"##0")),lvl_5[#Headers],0)),"Нет")</f>
        <v>Нет</v>
      </c>
      <c r="H515" s="11" t="str">
        <f>IFERROR(INDEX(lvl_6[],MATCH(N515,lvl_6[ID],0),MATCH(_xlfn.CONCAT(K515,"_",L515,"_",M515),lvl_6[#Headers],0)),"Нет")</f>
        <v>Нет</v>
      </c>
      <c r="I515" s="12">
        <v>1</v>
      </c>
      <c r="J515" s="12">
        <v>2</v>
      </c>
      <c r="K515" s="12">
        <v>2</v>
      </c>
      <c r="L515" s="12">
        <v>2</v>
      </c>
      <c r="M515" s="12">
        <v>0</v>
      </c>
      <c r="N515" s="12">
        <v>0</v>
      </c>
      <c r="O515" s="12">
        <f>COUNTIF($P$2:P515,P515)</f>
        <v>512</v>
      </c>
      <c r="P515" s="12" t="str">
        <f t="shared" si="25"/>
        <v>122020000</v>
      </c>
      <c r="Q515" s="12" t="str">
        <f t="shared" si="26"/>
        <v>1220200000512</v>
      </c>
      <c r="R515" s="20" t="s">
        <v>1217</v>
      </c>
      <c r="S515" s="20" t="s">
        <v>1218</v>
      </c>
      <c r="AY515" s="12" t="s">
        <v>905</v>
      </c>
      <c r="BB515" s="12" t="s">
        <v>12</v>
      </c>
      <c r="BF515" s="12" t="s">
        <v>56</v>
      </c>
      <c r="BG515" s="21">
        <v>1</v>
      </c>
      <c r="BJ515" s="12">
        <v>1</v>
      </c>
    </row>
    <row r="516" spans="1:62" ht="60" x14ac:dyDescent="0.25">
      <c r="A516" s="12">
        <v>1</v>
      </c>
      <c r="B516" s="11" t="str">
        <f t="shared" si="24"/>
        <v>Общий расчет. Ци Мень. Анализ Дворца. Комбинации. Нет. Нет</v>
      </c>
      <c r="C516" s="11" t="str">
        <f>IFERROR(VLOOKUP(I516,lvl_1[],2,FALSE),"Нет")</f>
        <v>Общий расчет</v>
      </c>
      <c r="D516" s="11" t="str">
        <f>IFERROR(VLOOKUP(Rule!J516,lvl_2[],2,FALSE),"Нет")</f>
        <v>Ци Мень</v>
      </c>
      <c r="E516" s="11" t="str">
        <f>IFERROR(VLOOKUP(Rule!K516,lvl_3[],2,FALSE),"Нет")</f>
        <v>Анализ Дворца</v>
      </c>
      <c r="F516" s="11" t="str">
        <f>IFERROR(INDEX(lvl_4[],MATCH(L516,lvl_4[ID],0),MATCH(TEXT(K516,"##0"),lvl_4[#Headers],0)),"Нет")</f>
        <v>Комбинации</v>
      </c>
      <c r="G516" s="11" t="str">
        <f>IFERROR(INDEX(lvl_5[],MATCH(M516,lvl_5[ID],0),MATCH(_xlfn.CONCAT(TEXT(K516,"##0"),"_",TEXT(L516,"##0")),lvl_5[#Headers],0)),"Нет")</f>
        <v>Нет</v>
      </c>
      <c r="H516" s="11" t="str">
        <f>IFERROR(INDEX(lvl_6[],MATCH(N516,lvl_6[ID],0),MATCH(_xlfn.CONCAT(K516,"_",L516,"_",M516),lvl_6[#Headers],0)),"Нет")</f>
        <v>Нет</v>
      </c>
      <c r="I516" s="12">
        <v>1</v>
      </c>
      <c r="J516" s="12">
        <v>2</v>
      </c>
      <c r="K516" s="12">
        <v>2</v>
      </c>
      <c r="L516" s="12">
        <v>2</v>
      </c>
      <c r="M516" s="12">
        <v>0</v>
      </c>
      <c r="N516" s="12">
        <v>0</v>
      </c>
      <c r="O516" s="12">
        <f>COUNTIF($P$2:P516,P516)</f>
        <v>513</v>
      </c>
      <c r="P516" s="12" t="str">
        <f t="shared" si="25"/>
        <v>122020000</v>
      </c>
      <c r="Q516" s="12" t="str">
        <f t="shared" si="26"/>
        <v>1220200000513</v>
      </c>
      <c r="R516" s="20" t="s">
        <v>1217</v>
      </c>
      <c r="S516" s="20" t="s">
        <v>1218</v>
      </c>
      <c r="AY516" s="12" t="s">
        <v>905</v>
      </c>
      <c r="BB516" s="12" t="s">
        <v>12</v>
      </c>
      <c r="BF516" s="12" t="s">
        <v>44</v>
      </c>
      <c r="BG516" s="21">
        <v>1</v>
      </c>
      <c r="BJ516" s="12">
        <v>1</v>
      </c>
    </row>
    <row r="517" spans="1:62" ht="60" x14ac:dyDescent="0.25">
      <c r="A517" s="12">
        <v>1</v>
      </c>
      <c r="B517" s="11" t="str">
        <f t="shared" si="24"/>
        <v>Общий расчет. Ци Мень. Анализ Дворца. Комбинации. Нет. Нет</v>
      </c>
      <c r="C517" s="11" t="str">
        <f>IFERROR(VLOOKUP(I517,lvl_1[],2,FALSE),"Нет")</f>
        <v>Общий расчет</v>
      </c>
      <c r="D517" s="11" t="str">
        <f>IFERROR(VLOOKUP(Rule!J517,lvl_2[],2,FALSE),"Нет")</f>
        <v>Ци Мень</v>
      </c>
      <c r="E517" s="11" t="str">
        <f>IFERROR(VLOOKUP(Rule!K517,lvl_3[],2,FALSE),"Нет")</f>
        <v>Анализ Дворца</v>
      </c>
      <c r="F517" s="11" t="str">
        <f>IFERROR(INDEX(lvl_4[],MATCH(L517,lvl_4[ID],0),MATCH(TEXT(K517,"##0"),lvl_4[#Headers],0)),"Нет")</f>
        <v>Комбинации</v>
      </c>
      <c r="G517" s="11" t="str">
        <f>IFERROR(INDEX(lvl_5[],MATCH(M517,lvl_5[ID],0),MATCH(_xlfn.CONCAT(TEXT(K517,"##0"),"_",TEXT(L517,"##0")),lvl_5[#Headers],0)),"Нет")</f>
        <v>Нет</v>
      </c>
      <c r="H517" s="11" t="str">
        <f>IFERROR(INDEX(lvl_6[],MATCH(N517,lvl_6[ID],0),MATCH(_xlfn.CONCAT(K517,"_",L517,"_",M517),lvl_6[#Headers],0)),"Нет")</f>
        <v>Нет</v>
      </c>
      <c r="I517" s="12">
        <v>1</v>
      </c>
      <c r="J517" s="12">
        <v>2</v>
      </c>
      <c r="K517" s="12">
        <v>2</v>
      </c>
      <c r="L517" s="12">
        <v>2</v>
      </c>
      <c r="M517" s="12">
        <v>0</v>
      </c>
      <c r="N517" s="12">
        <v>0</v>
      </c>
      <c r="O517" s="12">
        <f>COUNTIF($P$2:P517,P517)</f>
        <v>514</v>
      </c>
      <c r="P517" s="12" t="str">
        <f t="shared" si="25"/>
        <v>122020000</v>
      </c>
      <c r="Q517" s="12" t="str">
        <f t="shared" si="26"/>
        <v>1220200000514</v>
      </c>
      <c r="R517" s="20" t="s">
        <v>1217</v>
      </c>
      <c r="S517" s="20" t="s">
        <v>1218</v>
      </c>
      <c r="AY517" s="12" t="s">
        <v>905</v>
      </c>
      <c r="BB517" s="12" t="s">
        <v>31</v>
      </c>
      <c r="BF517" s="12" t="s">
        <v>56</v>
      </c>
      <c r="BG517" s="21">
        <v>1</v>
      </c>
      <c r="BJ517" s="12">
        <v>1</v>
      </c>
    </row>
    <row r="518" spans="1:62" ht="60" x14ac:dyDescent="0.25">
      <c r="A518" s="12">
        <v>1</v>
      </c>
      <c r="B518" s="11" t="str">
        <f t="shared" si="24"/>
        <v>Общий расчет. Ци Мень. Анализ Дворца. Комбинации. Нет. Нет</v>
      </c>
      <c r="C518" s="11" t="str">
        <f>IFERROR(VLOOKUP(I518,lvl_1[],2,FALSE),"Нет")</f>
        <v>Общий расчет</v>
      </c>
      <c r="D518" s="11" t="str">
        <f>IFERROR(VLOOKUP(Rule!J518,lvl_2[],2,FALSE),"Нет")</f>
        <v>Ци Мень</v>
      </c>
      <c r="E518" s="11" t="str">
        <f>IFERROR(VLOOKUP(Rule!K518,lvl_3[],2,FALSE),"Нет")</f>
        <v>Анализ Дворца</v>
      </c>
      <c r="F518" s="11" t="str">
        <f>IFERROR(INDEX(lvl_4[],MATCH(L518,lvl_4[ID],0),MATCH(TEXT(K518,"##0"),lvl_4[#Headers],0)),"Нет")</f>
        <v>Комбинации</v>
      </c>
      <c r="G518" s="11" t="str">
        <f>IFERROR(INDEX(lvl_5[],MATCH(M518,lvl_5[ID],0),MATCH(_xlfn.CONCAT(TEXT(K518,"##0"),"_",TEXT(L518,"##0")),lvl_5[#Headers],0)),"Нет")</f>
        <v>Нет</v>
      </c>
      <c r="H518" s="11" t="str">
        <f>IFERROR(INDEX(lvl_6[],MATCH(N518,lvl_6[ID],0),MATCH(_xlfn.CONCAT(K518,"_",L518,"_",M518),lvl_6[#Headers],0)),"Нет")</f>
        <v>Нет</v>
      </c>
      <c r="I518" s="12">
        <v>1</v>
      </c>
      <c r="J518" s="12">
        <v>2</v>
      </c>
      <c r="K518" s="12">
        <v>2</v>
      </c>
      <c r="L518" s="12">
        <v>2</v>
      </c>
      <c r="M518" s="12">
        <v>0</v>
      </c>
      <c r="N518" s="12">
        <v>0</v>
      </c>
      <c r="O518" s="12">
        <f>COUNTIF($P$2:P518,P518)</f>
        <v>515</v>
      </c>
      <c r="P518" s="12" t="str">
        <f t="shared" si="25"/>
        <v>122020000</v>
      </c>
      <c r="Q518" s="12" t="str">
        <f t="shared" si="26"/>
        <v>1220200000515</v>
      </c>
      <c r="R518" s="20" t="s">
        <v>1217</v>
      </c>
      <c r="S518" s="20" t="s">
        <v>1218</v>
      </c>
      <c r="AY518" s="12" t="s">
        <v>905</v>
      </c>
      <c r="BB518" s="12" t="s">
        <v>19</v>
      </c>
      <c r="BF518" s="12" t="s">
        <v>56</v>
      </c>
      <c r="BG518" s="21">
        <v>1</v>
      </c>
      <c r="BJ518" s="12">
        <v>1</v>
      </c>
    </row>
    <row r="519" spans="1:62" ht="60" x14ac:dyDescent="0.25">
      <c r="A519" s="12">
        <v>1</v>
      </c>
      <c r="B519" s="11" t="str">
        <f t="shared" si="24"/>
        <v>Общий расчет. Ци Мень. Анализ Дворца. Комбинации. Нет. Нет</v>
      </c>
      <c r="C519" s="11" t="str">
        <f>IFERROR(VLOOKUP(I519,lvl_1[],2,FALSE),"Нет")</f>
        <v>Общий расчет</v>
      </c>
      <c r="D519" s="11" t="str">
        <f>IFERROR(VLOOKUP(Rule!J519,lvl_2[],2,FALSE),"Нет")</f>
        <v>Ци Мень</v>
      </c>
      <c r="E519" s="11" t="str">
        <f>IFERROR(VLOOKUP(Rule!K519,lvl_3[],2,FALSE),"Нет")</f>
        <v>Анализ Дворца</v>
      </c>
      <c r="F519" s="11" t="str">
        <f>IFERROR(INDEX(lvl_4[],MATCH(L519,lvl_4[ID],0),MATCH(TEXT(K519,"##0"),lvl_4[#Headers],0)),"Нет")</f>
        <v>Комбинации</v>
      </c>
      <c r="G519" s="11" t="str">
        <f>IFERROR(INDEX(lvl_5[],MATCH(M519,lvl_5[ID],0),MATCH(_xlfn.CONCAT(TEXT(K519,"##0"),"_",TEXT(L519,"##0")),lvl_5[#Headers],0)),"Нет")</f>
        <v>Нет</v>
      </c>
      <c r="H519" s="11" t="str">
        <f>IFERROR(INDEX(lvl_6[],MATCH(N519,lvl_6[ID],0),MATCH(_xlfn.CONCAT(K519,"_",L519,"_",M519),lvl_6[#Headers],0)),"Нет")</f>
        <v>Нет</v>
      </c>
      <c r="I519" s="12">
        <v>1</v>
      </c>
      <c r="J519" s="12">
        <v>2</v>
      </c>
      <c r="K519" s="12">
        <v>2</v>
      </c>
      <c r="L519" s="12">
        <v>2</v>
      </c>
      <c r="M519" s="12">
        <v>0</v>
      </c>
      <c r="N519" s="12">
        <v>0</v>
      </c>
      <c r="O519" s="12">
        <f>COUNTIF($P$2:P519,P519)</f>
        <v>516</v>
      </c>
      <c r="P519" s="12" t="str">
        <f t="shared" si="25"/>
        <v>122020000</v>
      </c>
      <c r="Q519" s="12" t="str">
        <f t="shared" si="26"/>
        <v>1220200000516</v>
      </c>
      <c r="R519" s="20" t="s">
        <v>1217</v>
      </c>
      <c r="S519" s="20" t="s">
        <v>1218</v>
      </c>
      <c r="AY519" s="12" t="s">
        <v>901</v>
      </c>
      <c r="BB519" s="12" t="s">
        <v>19</v>
      </c>
      <c r="BF519" s="12" t="s">
        <v>56</v>
      </c>
      <c r="BG519" s="21">
        <v>1</v>
      </c>
      <c r="BJ519" s="12">
        <v>1</v>
      </c>
    </row>
    <row r="520" spans="1:62" ht="30" x14ac:dyDescent="0.25">
      <c r="A520" s="12">
        <v>1</v>
      </c>
      <c r="B520" s="11" t="str">
        <f t="shared" si="24"/>
        <v>Общий расчет. Ци Мень. Анализ Дворца. Комбинации. Нет. Нет</v>
      </c>
      <c r="C520" s="11" t="str">
        <f>IFERROR(VLOOKUP(I520,lvl_1[],2,FALSE),"Нет")</f>
        <v>Общий расчет</v>
      </c>
      <c r="D520" s="11" t="str">
        <f>IFERROR(VLOOKUP(Rule!J520,lvl_2[],2,FALSE),"Нет")</f>
        <v>Ци Мень</v>
      </c>
      <c r="E520" s="11" t="str">
        <f>IFERROR(VLOOKUP(Rule!K520,lvl_3[],2,FALSE),"Нет")</f>
        <v>Анализ Дворца</v>
      </c>
      <c r="F520" s="11" t="str">
        <f>IFERROR(INDEX(lvl_4[],MATCH(L520,lvl_4[ID],0),MATCH(TEXT(K520,"##0"),lvl_4[#Headers],0)),"Нет")</f>
        <v>Комбинации</v>
      </c>
      <c r="G520" s="11" t="str">
        <f>IFERROR(INDEX(lvl_5[],MATCH(M520,lvl_5[ID],0),MATCH(_xlfn.CONCAT(TEXT(K520,"##0"),"_",TEXT(L520,"##0")),lvl_5[#Headers],0)),"Нет")</f>
        <v>Нет</v>
      </c>
      <c r="H520" s="11" t="str">
        <f>IFERROR(INDEX(lvl_6[],MATCH(N520,lvl_6[ID],0),MATCH(_xlfn.CONCAT(K520,"_",L520,"_",M520),lvl_6[#Headers],0)),"Нет")</f>
        <v>Нет</v>
      </c>
      <c r="I520" s="12">
        <v>1</v>
      </c>
      <c r="J520" s="12">
        <v>2</v>
      </c>
      <c r="K520" s="12">
        <v>2</v>
      </c>
      <c r="L520" s="12">
        <v>2</v>
      </c>
      <c r="M520" s="12">
        <v>0</v>
      </c>
      <c r="N520" s="12">
        <v>0</v>
      </c>
      <c r="O520" s="12">
        <f>COUNTIF($P$2:P520,P520)</f>
        <v>517</v>
      </c>
      <c r="P520" s="12" t="str">
        <f t="shared" si="25"/>
        <v>122020000</v>
      </c>
      <c r="Q520" s="12" t="str">
        <f t="shared" si="26"/>
        <v>1220200000517</v>
      </c>
      <c r="R520" s="20" t="s">
        <v>1190</v>
      </c>
      <c r="S520" s="20" t="s">
        <v>1191</v>
      </c>
      <c r="AY520" s="12" t="s">
        <v>905</v>
      </c>
      <c r="BB520" s="12" t="s">
        <v>16</v>
      </c>
      <c r="BF520" s="12" t="s">
        <v>56</v>
      </c>
      <c r="BG520" s="21">
        <v>1</v>
      </c>
      <c r="BJ520" s="12">
        <v>1</v>
      </c>
    </row>
    <row r="521" spans="1:62" ht="30" x14ac:dyDescent="0.25">
      <c r="A521" s="12">
        <v>1</v>
      </c>
      <c r="B521" s="11" t="str">
        <f t="shared" si="24"/>
        <v>Общий расчет. Ци Мень. Анализ Дворца. Комбинации. Нет. Нет</v>
      </c>
      <c r="C521" s="11" t="str">
        <f>IFERROR(VLOOKUP(I521,lvl_1[],2,FALSE),"Нет")</f>
        <v>Общий расчет</v>
      </c>
      <c r="D521" s="11" t="str">
        <f>IFERROR(VLOOKUP(Rule!J521,lvl_2[],2,FALSE),"Нет")</f>
        <v>Ци Мень</v>
      </c>
      <c r="E521" s="11" t="str">
        <f>IFERROR(VLOOKUP(Rule!K521,lvl_3[],2,FALSE),"Нет")</f>
        <v>Анализ Дворца</v>
      </c>
      <c r="F521" s="11" t="str">
        <f>IFERROR(INDEX(lvl_4[],MATCH(L521,lvl_4[ID],0),MATCH(TEXT(K521,"##0"),lvl_4[#Headers],0)),"Нет")</f>
        <v>Комбинации</v>
      </c>
      <c r="G521" s="11" t="str">
        <f>IFERROR(INDEX(lvl_5[],MATCH(M521,lvl_5[ID],0),MATCH(_xlfn.CONCAT(TEXT(K521,"##0"),"_",TEXT(L521,"##0")),lvl_5[#Headers],0)),"Нет")</f>
        <v>Нет</v>
      </c>
      <c r="H521" s="11" t="str">
        <f>IFERROR(INDEX(lvl_6[],MATCH(N521,lvl_6[ID],0),MATCH(_xlfn.CONCAT(K521,"_",L521,"_",M521),lvl_6[#Headers],0)),"Нет")</f>
        <v>Нет</v>
      </c>
      <c r="I521" s="12">
        <v>1</v>
      </c>
      <c r="J521" s="12">
        <v>2</v>
      </c>
      <c r="K521" s="12">
        <v>2</v>
      </c>
      <c r="L521" s="12">
        <v>2</v>
      </c>
      <c r="M521" s="12">
        <v>0</v>
      </c>
      <c r="N521" s="12">
        <v>0</v>
      </c>
      <c r="O521" s="12">
        <f>COUNTIF($P$2:P521,P521)</f>
        <v>518</v>
      </c>
      <c r="P521" s="12" t="str">
        <f t="shared" si="25"/>
        <v>122020000</v>
      </c>
      <c r="Q521" s="12" t="str">
        <f t="shared" si="26"/>
        <v>1220200000518</v>
      </c>
      <c r="R521" s="20" t="s">
        <v>1190</v>
      </c>
      <c r="S521" s="20" t="s">
        <v>1191</v>
      </c>
      <c r="AY521" s="12" t="s">
        <v>908</v>
      </c>
      <c r="BB521" s="12" t="s">
        <v>16</v>
      </c>
      <c r="BF521" s="12" t="s">
        <v>56</v>
      </c>
      <c r="BG521" s="21">
        <v>1</v>
      </c>
      <c r="BJ521" s="12">
        <v>1</v>
      </c>
    </row>
    <row r="522" spans="1:62" ht="30" x14ac:dyDescent="0.25">
      <c r="A522" s="12">
        <v>1</v>
      </c>
      <c r="B522" s="11" t="str">
        <f t="shared" si="24"/>
        <v>Общий расчет. Ци Мень. Анализ Дворца. Комбинации. Нет. Нет</v>
      </c>
      <c r="C522" s="11" t="str">
        <f>IFERROR(VLOOKUP(I522,lvl_1[],2,FALSE),"Нет")</f>
        <v>Общий расчет</v>
      </c>
      <c r="D522" s="11" t="str">
        <f>IFERROR(VLOOKUP(Rule!J522,lvl_2[],2,FALSE),"Нет")</f>
        <v>Ци Мень</v>
      </c>
      <c r="E522" s="11" t="str">
        <f>IFERROR(VLOOKUP(Rule!K522,lvl_3[],2,FALSE),"Нет")</f>
        <v>Анализ Дворца</v>
      </c>
      <c r="F522" s="11" t="str">
        <f>IFERROR(INDEX(lvl_4[],MATCH(L522,lvl_4[ID],0),MATCH(TEXT(K522,"##0"),lvl_4[#Headers],0)),"Нет")</f>
        <v>Комбинации</v>
      </c>
      <c r="G522" s="11" t="str">
        <f>IFERROR(INDEX(lvl_5[],MATCH(M522,lvl_5[ID],0),MATCH(_xlfn.CONCAT(TEXT(K522,"##0"),"_",TEXT(L522,"##0")),lvl_5[#Headers],0)),"Нет")</f>
        <v>Нет</v>
      </c>
      <c r="H522" s="11" t="str">
        <f>IFERROR(INDEX(lvl_6[],MATCH(N522,lvl_6[ID],0),MATCH(_xlfn.CONCAT(K522,"_",L522,"_",M522),lvl_6[#Headers],0)),"Нет")</f>
        <v>Нет</v>
      </c>
      <c r="I522" s="12">
        <v>1</v>
      </c>
      <c r="J522" s="12">
        <v>2</v>
      </c>
      <c r="K522" s="12">
        <v>2</v>
      </c>
      <c r="L522" s="12">
        <v>2</v>
      </c>
      <c r="M522" s="12">
        <v>0</v>
      </c>
      <c r="N522" s="12">
        <v>0</v>
      </c>
      <c r="O522" s="12">
        <f>COUNTIF($P$2:P522,P522)</f>
        <v>519</v>
      </c>
      <c r="P522" s="12" t="str">
        <f t="shared" si="25"/>
        <v>122020000</v>
      </c>
      <c r="Q522" s="12" t="str">
        <f t="shared" si="26"/>
        <v>1220200000519</v>
      </c>
      <c r="R522" s="20" t="s">
        <v>1190</v>
      </c>
      <c r="S522" s="20" t="s">
        <v>1191</v>
      </c>
      <c r="AY522" s="12" t="s">
        <v>916</v>
      </c>
      <c r="BB522" s="12" t="s">
        <v>16</v>
      </c>
      <c r="BF522" s="12" t="s">
        <v>56</v>
      </c>
      <c r="BG522" s="21">
        <v>1</v>
      </c>
      <c r="BJ522" s="12">
        <v>1</v>
      </c>
    </row>
    <row r="523" spans="1:62" ht="30" x14ac:dyDescent="0.25">
      <c r="A523" s="12">
        <v>1</v>
      </c>
      <c r="B523" s="11" t="str">
        <f t="shared" si="24"/>
        <v>Общий расчет. Ци Мень. Анализ Дворца. Комбинации. Нет. Нет</v>
      </c>
      <c r="C523" s="11" t="str">
        <f>IFERROR(VLOOKUP(I523,lvl_1[],2,FALSE),"Нет")</f>
        <v>Общий расчет</v>
      </c>
      <c r="D523" s="11" t="str">
        <f>IFERROR(VLOOKUP(Rule!J523,lvl_2[],2,FALSE),"Нет")</f>
        <v>Ци Мень</v>
      </c>
      <c r="E523" s="11" t="str">
        <f>IFERROR(VLOOKUP(Rule!K523,lvl_3[],2,FALSE),"Нет")</f>
        <v>Анализ Дворца</v>
      </c>
      <c r="F523" s="11" t="str">
        <f>IFERROR(INDEX(lvl_4[],MATCH(L523,lvl_4[ID],0),MATCH(TEXT(K523,"##0"),lvl_4[#Headers],0)),"Нет")</f>
        <v>Комбинации</v>
      </c>
      <c r="G523" s="11" t="str">
        <f>IFERROR(INDEX(lvl_5[],MATCH(M523,lvl_5[ID],0),MATCH(_xlfn.CONCAT(TEXT(K523,"##0"),"_",TEXT(L523,"##0")),lvl_5[#Headers],0)),"Нет")</f>
        <v>Нет</v>
      </c>
      <c r="H523" s="11" t="str">
        <f>IFERROR(INDEX(lvl_6[],MATCH(N523,lvl_6[ID],0),MATCH(_xlfn.CONCAT(K523,"_",L523,"_",M523),lvl_6[#Headers],0)),"Нет")</f>
        <v>Нет</v>
      </c>
      <c r="I523" s="12">
        <v>1</v>
      </c>
      <c r="J523" s="12">
        <v>2</v>
      </c>
      <c r="K523" s="12">
        <v>2</v>
      </c>
      <c r="L523" s="12">
        <v>2</v>
      </c>
      <c r="M523" s="12">
        <v>0</v>
      </c>
      <c r="N523" s="12">
        <v>0</v>
      </c>
      <c r="O523" s="12">
        <f>COUNTIF($P$2:P523,P523)</f>
        <v>520</v>
      </c>
      <c r="P523" s="12" t="str">
        <f t="shared" si="25"/>
        <v>122020000</v>
      </c>
      <c r="Q523" s="12" t="str">
        <f t="shared" si="26"/>
        <v>1220200000520</v>
      </c>
      <c r="R523" s="20" t="s">
        <v>1219</v>
      </c>
      <c r="S523" s="20" t="s">
        <v>1220</v>
      </c>
      <c r="AW523" s="12">
        <v>9</v>
      </c>
      <c r="AY523" s="12" t="s">
        <v>905</v>
      </c>
      <c r="BB523" s="12" t="s">
        <v>8</v>
      </c>
      <c r="BG523" s="21">
        <v>1</v>
      </c>
      <c r="BJ523" s="12">
        <v>1</v>
      </c>
    </row>
    <row r="524" spans="1:62" ht="30" x14ac:dyDescent="0.25">
      <c r="A524" s="12">
        <v>1</v>
      </c>
      <c r="B524" s="11" t="str">
        <f t="shared" si="24"/>
        <v>Общий расчет. Ци Мень. Анализ Дворца. Комбинации. Нет. Нет</v>
      </c>
      <c r="C524" s="11" t="str">
        <f>IFERROR(VLOOKUP(I524,lvl_1[],2,FALSE),"Нет")</f>
        <v>Общий расчет</v>
      </c>
      <c r="D524" s="11" t="str">
        <f>IFERROR(VLOOKUP(Rule!J524,lvl_2[],2,FALSE),"Нет")</f>
        <v>Ци Мень</v>
      </c>
      <c r="E524" s="11" t="str">
        <f>IFERROR(VLOOKUP(Rule!K524,lvl_3[],2,FALSE),"Нет")</f>
        <v>Анализ Дворца</v>
      </c>
      <c r="F524" s="11" t="str">
        <f>IFERROR(INDEX(lvl_4[],MATCH(L524,lvl_4[ID],0),MATCH(TEXT(K524,"##0"),lvl_4[#Headers],0)),"Нет")</f>
        <v>Комбинации</v>
      </c>
      <c r="G524" s="11" t="str">
        <f>IFERROR(INDEX(lvl_5[],MATCH(M524,lvl_5[ID],0),MATCH(_xlfn.CONCAT(TEXT(K524,"##0"),"_",TEXT(L524,"##0")),lvl_5[#Headers],0)),"Нет")</f>
        <v>Нет</v>
      </c>
      <c r="H524" s="11" t="str">
        <f>IFERROR(INDEX(lvl_6[],MATCH(N524,lvl_6[ID],0),MATCH(_xlfn.CONCAT(K524,"_",L524,"_",M524),lvl_6[#Headers],0)),"Нет")</f>
        <v>Нет</v>
      </c>
      <c r="I524" s="12">
        <v>1</v>
      </c>
      <c r="J524" s="12">
        <v>2</v>
      </c>
      <c r="K524" s="12">
        <v>2</v>
      </c>
      <c r="L524" s="12">
        <v>2</v>
      </c>
      <c r="M524" s="12">
        <v>0</v>
      </c>
      <c r="N524" s="12">
        <v>0</v>
      </c>
      <c r="O524" s="12">
        <f>COUNTIF($P$2:P524,P524)</f>
        <v>521</v>
      </c>
      <c r="P524" s="12" t="str">
        <f t="shared" si="25"/>
        <v>122020000</v>
      </c>
      <c r="Q524" s="12" t="str">
        <f t="shared" si="26"/>
        <v>1220200000521</v>
      </c>
      <c r="R524" s="20" t="s">
        <v>1219</v>
      </c>
      <c r="S524" s="20" t="s">
        <v>1220</v>
      </c>
      <c r="AW524" s="12">
        <v>9</v>
      </c>
      <c r="AY524" s="12" t="s">
        <v>905</v>
      </c>
      <c r="BB524" s="12" t="s">
        <v>12</v>
      </c>
      <c r="BG524" s="21">
        <v>1</v>
      </c>
      <c r="BJ524" s="12">
        <v>1</v>
      </c>
    </row>
    <row r="525" spans="1:62" ht="30" x14ac:dyDescent="0.25">
      <c r="A525" s="12">
        <v>1</v>
      </c>
      <c r="B525" s="11" t="str">
        <f t="shared" si="24"/>
        <v>Общий расчет. Ци Мень. Анализ Дворца. Комбинации. Нет. Нет</v>
      </c>
      <c r="C525" s="11" t="str">
        <f>IFERROR(VLOOKUP(I525,lvl_1[],2,FALSE),"Нет")</f>
        <v>Общий расчет</v>
      </c>
      <c r="D525" s="11" t="str">
        <f>IFERROR(VLOOKUP(Rule!J525,lvl_2[],2,FALSE),"Нет")</f>
        <v>Ци Мень</v>
      </c>
      <c r="E525" s="11" t="str">
        <f>IFERROR(VLOOKUP(Rule!K525,lvl_3[],2,FALSE),"Нет")</f>
        <v>Анализ Дворца</v>
      </c>
      <c r="F525" s="11" t="str">
        <f>IFERROR(INDEX(lvl_4[],MATCH(L525,lvl_4[ID],0),MATCH(TEXT(K525,"##0"),lvl_4[#Headers],0)),"Нет")</f>
        <v>Комбинации</v>
      </c>
      <c r="G525" s="11" t="str">
        <f>IFERROR(INDEX(lvl_5[],MATCH(M525,lvl_5[ID],0),MATCH(_xlfn.CONCAT(TEXT(K525,"##0"),"_",TEXT(L525,"##0")),lvl_5[#Headers],0)),"Нет")</f>
        <v>Нет</v>
      </c>
      <c r="H525" s="11" t="str">
        <f>IFERROR(INDEX(lvl_6[],MATCH(N525,lvl_6[ID],0),MATCH(_xlfn.CONCAT(K525,"_",L525,"_",M525),lvl_6[#Headers],0)),"Нет")</f>
        <v>Нет</v>
      </c>
      <c r="I525" s="12">
        <v>1</v>
      </c>
      <c r="J525" s="12">
        <v>2</v>
      </c>
      <c r="K525" s="12">
        <v>2</v>
      </c>
      <c r="L525" s="12">
        <v>2</v>
      </c>
      <c r="M525" s="12">
        <v>0</v>
      </c>
      <c r="N525" s="12">
        <v>0</v>
      </c>
      <c r="O525" s="12">
        <f>COUNTIF($P$2:P525,P525)</f>
        <v>522</v>
      </c>
      <c r="P525" s="12" t="str">
        <f t="shared" si="25"/>
        <v>122020000</v>
      </c>
      <c r="Q525" s="12" t="str">
        <f t="shared" si="26"/>
        <v>1220200000522</v>
      </c>
      <c r="R525" s="20" t="s">
        <v>1219</v>
      </c>
      <c r="S525" s="20" t="s">
        <v>1220</v>
      </c>
      <c r="AW525" s="12">
        <v>9</v>
      </c>
      <c r="AY525" s="12" t="s">
        <v>905</v>
      </c>
      <c r="BB525" s="12" t="s">
        <v>31</v>
      </c>
      <c r="BG525" s="21">
        <v>1</v>
      </c>
      <c r="BJ525" s="12">
        <v>1</v>
      </c>
    </row>
    <row r="526" spans="1:62" ht="30" x14ac:dyDescent="0.25">
      <c r="A526" s="12">
        <v>1</v>
      </c>
      <c r="B526" s="11" t="str">
        <f t="shared" si="24"/>
        <v>Общий расчет. Ци Мень. Анализ Дворца. Комбинации. Нет. Нет</v>
      </c>
      <c r="C526" s="11" t="str">
        <f>IFERROR(VLOOKUP(I526,lvl_1[],2,FALSE),"Нет")</f>
        <v>Общий расчет</v>
      </c>
      <c r="D526" s="11" t="str">
        <f>IFERROR(VLOOKUP(Rule!J526,lvl_2[],2,FALSE),"Нет")</f>
        <v>Ци Мень</v>
      </c>
      <c r="E526" s="11" t="str">
        <f>IFERROR(VLOOKUP(Rule!K526,lvl_3[],2,FALSE),"Нет")</f>
        <v>Анализ Дворца</v>
      </c>
      <c r="F526" s="11" t="str">
        <f>IFERROR(INDEX(lvl_4[],MATCH(L526,lvl_4[ID],0),MATCH(TEXT(K526,"##0"),lvl_4[#Headers],0)),"Нет")</f>
        <v>Комбинации</v>
      </c>
      <c r="G526" s="11" t="str">
        <f>IFERROR(INDEX(lvl_5[],MATCH(M526,lvl_5[ID],0),MATCH(_xlfn.CONCAT(TEXT(K526,"##0"),"_",TEXT(L526,"##0")),lvl_5[#Headers],0)),"Нет")</f>
        <v>Нет</v>
      </c>
      <c r="H526" s="11" t="str">
        <f>IFERROR(INDEX(lvl_6[],MATCH(N526,lvl_6[ID],0),MATCH(_xlfn.CONCAT(K526,"_",L526,"_",M526),lvl_6[#Headers],0)),"Нет")</f>
        <v>Нет</v>
      </c>
      <c r="I526" s="12">
        <v>1</v>
      </c>
      <c r="J526" s="12">
        <v>2</v>
      </c>
      <c r="K526" s="12">
        <v>2</v>
      </c>
      <c r="L526" s="12">
        <v>2</v>
      </c>
      <c r="M526" s="12">
        <v>0</v>
      </c>
      <c r="N526" s="12">
        <v>0</v>
      </c>
      <c r="O526" s="12">
        <f>COUNTIF($P$2:P526,P526)</f>
        <v>523</v>
      </c>
      <c r="P526" s="12" t="str">
        <f t="shared" si="25"/>
        <v>122020000</v>
      </c>
      <c r="Q526" s="12" t="str">
        <f t="shared" si="26"/>
        <v>1220200000523</v>
      </c>
      <c r="R526" s="20" t="s">
        <v>1219</v>
      </c>
      <c r="S526" s="20" t="s">
        <v>1220</v>
      </c>
      <c r="AW526" s="12">
        <v>4</v>
      </c>
      <c r="AY526" s="12" t="s">
        <v>903</v>
      </c>
      <c r="BB526" s="12" t="s">
        <v>8</v>
      </c>
      <c r="BG526" s="21">
        <v>1</v>
      </c>
      <c r="BJ526" s="12">
        <v>1</v>
      </c>
    </row>
    <row r="527" spans="1:62" ht="30" x14ac:dyDescent="0.25">
      <c r="A527" s="12">
        <v>1</v>
      </c>
      <c r="B527" s="11" t="str">
        <f t="shared" si="24"/>
        <v>Общий расчет. Ци Мень. Анализ Дворца. Комбинации. Нет. Нет</v>
      </c>
      <c r="C527" s="11" t="str">
        <f>IFERROR(VLOOKUP(I527,lvl_1[],2,FALSE),"Нет")</f>
        <v>Общий расчет</v>
      </c>
      <c r="D527" s="11" t="str">
        <f>IFERROR(VLOOKUP(Rule!J527,lvl_2[],2,FALSE),"Нет")</f>
        <v>Ци Мень</v>
      </c>
      <c r="E527" s="11" t="str">
        <f>IFERROR(VLOOKUP(Rule!K527,lvl_3[],2,FALSE),"Нет")</f>
        <v>Анализ Дворца</v>
      </c>
      <c r="F527" s="11" t="str">
        <f>IFERROR(INDEX(lvl_4[],MATCH(L527,lvl_4[ID],0),MATCH(TEXT(K527,"##0"),lvl_4[#Headers],0)),"Нет")</f>
        <v>Комбинации</v>
      </c>
      <c r="G527" s="11" t="str">
        <f>IFERROR(INDEX(lvl_5[],MATCH(M527,lvl_5[ID],0),MATCH(_xlfn.CONCAT(TEXT(K527,"##0"),"_",TEXT(L527,"##0")),lvl_5[#Headers],0)),"Нет")</f>
        <v>Нет</v>
      </c>
      <c r="H527" s="11" t="str">
        <f>IFERROR(INDEX(lvl_6[],MATCH(N527,lvl_6[ID],0),MATCH(_xlfn.CONCAT(K527,"_",L527,"_",M527),lvl_6[#Headers],0)),"Нет")</f>
        <v>Нет</v>
      </c>
      <c r="I527" s="12">
        <v>1</v>
      </c>
      <c r="J527" s="12">
        <v>2</v>
      </c>
      <c r="K527" s="12">
        <v>2</v>
      </c>
      <c r="L527" s="12">
        <v>2</v>
      </c>
      <c r="M527" s="12">
        <v>0</v>
      </c>
      <c r="N527" s="12">
        <v>0</v>
      </c>
      <c r="O527" s="12">
        <f>COUNTIF($P$2:P527,P527)</f>
        <v>524</v>
      </c>
      <c r="P527" s="12" t="str">
        <f t="shared" si="25"/>
        <v>122020000</v>
      </c>
      <c r="Q527" s="12" t="str">
        <f t="shared" si="26"/>
        <v>1220200000524</v>
      </c>
      <c r="R527" s="20" t="s">
        <v>1219</v>
      </c>
      <c r="S527" s="20" t="s">
        <v>1220</v>
      </c>
      <c r="AW527" s="12">
        <v>4</v>
      </c>
      <c r="AY527" s="12" t="s">
        <v>903</v>
      </c>
      <c r="BB527" s="12" t="s">
        <v>12</v>
      </c>
      <c r="BG527" s="21">
        <v>1</v>
      </c>
      <c r="BJ527" s="12">
        <v>1</v>
      </c>
    </row>
    <row r="528" spans="1:62" ht="30" x14ac:dyDescent="0.25">
      <c r="A528" s="12">
        <v>1</v>
      </c>
      <c r="B528" s="11" t="str">
        <f t="shared" si="24"/>
        <v>Общий расчет. Ци Мень. Анализ Дворца. Комбинации. Нет. Нет</v>
      </c>
      <c r="C528" s="11" t="str">
        <f>IFERROR(VLOOKUP(I528,lvl_1[],2,FALSE),"Нет")</f>
        <v>Общий расчет</v>
      </c>
      <c r="D528" s="11" t="str">
        <f>IFERROR(VLOOKUP(Rule!J528,lvl_2[],2,FALSE),"Нет")</f>
        <v>Ци Мень</v>
      </c>
      <c r="E528" s="11" t="str">
        <f>IFERROR(VLOOKUP(Rule!K528,lvl_3[],2,FALSE),"Нет")</f>
        <v>Анализ Дворца</v>
      </c>
      <c r="F528" s="11" t="str">
        <f>IFERROR(INDEX(lvl_4[],MATCH(L528,lvl_4[ID],0),MATCH(TEXT(K528,"##0"),lvl_4[#Headers],0)),"Нет")</f>
        <v>Комбинации</v>
      </c>
      <c r="G528" s="11" t="str">
        <f>IFERROR(INDEX(lvl_5[],MATCH(M528,lvl_5[ID],0),MATCH(_xlfn.CONCAT(TEXT(K528,"##0"),"_",TEXT(L528,"##0")),lvl_5[#Headers],0)),"Нет")</f>
        <v>Нет</v>
      </c>
      <c r="H528" s="11" t="str">
        <f>IFERROR(INDEX(lvl_6[],MATCH(N528,lvl_6[ID],0),MATCH(_xlfn.CONCAT(K528,"_",L528,"_",M528),lvl_6[#Headers],0)),"Нет")</f>
        <v>Нет</v>
      </c>
      <c r="I528" s="12">
        <v>1</v>
      </c>
      <c r="J528" s="12">
        <v>2</v>
      </c>
      <c r="K528" s="12">
        <v>2</v>
      </c>
      <c r="L528" s="12">
        <v>2</v>
      </c>
      <c r="M528" s="12">
        <v>0</v>
      </c>
      <c r="N528" s="12">
        <v>0</v>
      </c>
      <c r="O528" s="12">
        <f>COUNTIF($P$2:P528,P528)</f>
        <v>525</v>
      </c>
      <c r="P528" s="12" t="str">
        <f t="shared" si="25"/>
        <v>122020000</v>
      </c>
      <c r="Q528" s="12" t="str">
        <f t="shared" si="26"/>
        <v>1220200000525</v>
      </c>
      <c r="R528" s="20" t="s">
        <v>1219</v>
      </c>
      <c r="S528" s="20" t="s">
        <v>1220</v>
      </c>
      <c r="AW528" s="12">
        <v>4</v>
      </c>
      <c r="AY528" s="12" t="s">
        <v>903</v>
      </c>
      <c r="BB528" s="12" t="s">
        <v>31</v>
      </c>
      <c r="BG528" s="21">
        <v>1</v>
      </c>
      <c r="BJ528" s="12">
        <v>1</v>
      </c>
    </row>
    <row r="529" spans="1:62" ht="30" x14ac:dyDescent="0.25">
      <c r="A529" s="12">
        <v>1</v>
      </c>
      <c r="B529" s="11" t="str">
        <f t="shared" si="24"/>
        <v>Общий расчет. Ци Мень. Анализ Дворца. Комбинации. Нет. Нет</v>
      </c>
      <c r="C529" s="11" t="str">
        <f>IFERROR(VLOOKUP(I529,lvl_1[],2,FALSE),"Нет")</f>
        <v>Общий расчет</v>
      </c>
      <c r="D529" s="11" t="str">
        <f>IFERROR(VLOOKUP(Rule!J529,lvl_2[],2,FALSE),"Нет")</f>
        <v>Ци Мень</v>
      </c>
      <c r="E529" s="11" t="str">
        <f>IFERROR(VLOOKUP(Rule!K529,lvl_3[],2,FALSE),"Нет")</f>
        <v>Анализ Дворца</v>
      </c>
      <c r="F529" s="11" t="str">
        <f>IFERROR(INDEX(lvl_4[],MATCH(L529,lvl_4[ID],0),MATCH(TEXT(K529,"##0"),lvl_4[#Headers],0)),"Нет")</f>
        <v>Комбинации</v>
      </c>
      <c r="G529" s="11" t="str">
        <f>IFERROR(INDEX(lvl_5[],MATCH(M529,lvl_5[ID],0),MATCH(_xlfn.CONCAT(TEXT(K529,"##0"),"_",TEXT(L529,"##0")),lvl_5[#Headers],0)),"Нет")</f>
        <v>Нет</v>
      </c>
      <c r="H529" s="11" t="str">
        <f>IFERROR(INDEX(lvl_6[],MATCH(N529,lvl_6[ID],0),MATCH(_xlfn.CONCAT(K529,"_",L529,"_",M529),lvl_6[#Headers],0)),"Нет")</f>
        <v>Нет</v>
      </c>
      <c r="I529" s="12">
        <v>1</v>
      </c>
      <c r="J529" s="12">
        <v>2</v>
      </c>
      <c r="K529" s="12">
        <v>2</v>
      </c>
      <c r="L529" s="12">
        <v>2</v>
      </c>
      <c r="M529" s="12">
        <v>0</v>
      </c>
      <c r="N529" s="12">
        <v>0</v>
      </c>
      <c r="O529" s="12">
        <f>COUNTIF($P$2:P529,P529)</f>
        <v>526</v>
      </c>
      <c r="P529" s="12" t="str">
        <f t="shared" si="25"/>
        <v>122020000</v>
      </c>
      <c r="Q529" s="12" t="str">
        <f t="shared" si="26"/>
        <v>1220200000526</v>
      </c>
      <c r="R529" s="20" t="s">
        <v>1219</v>
      </c>
      <c r="S529" s="20" t="s">
        <v>1220</v>
      </c>
      <c r="AW529" s="12">
        <v>3</v>
      </c>
      <c r="AY529" s="12" t="s">
        <v>901</v>
      </c>
      <c r="BB529" s="12" t="s">
        <v>8</v>
      </c>
      <c r="BG529" s="21">
        <v>1</v>
      </c>
      <c r="BJ529" s="12">
        <v>1</v>
      </c>
    </row>
    <row r="530" spans="1:62" ht="30" x14ac:dyDescent="0.25">
      <c r="A530" s="12">
        <v>1</v>
      </c>
      <c r="B530" s="11" t="str">
        <f t="shared" si="24"/>
        <v>Общий расчет. Ци Мень. Анализ Дворца. Комбинации. Нет. Нет</v>
      </c>
      <c r="C530" s="11" t="str">
        <f>IFERROR(VLOOKUP(I530,lvl_1[],2,FALSE),"Нет")</f>
        <v>Общий расчет</v>
      </c>
      <c r="D530" s="11" t="str">
        <f>IFERROR(VLOOKUP(Rule!J530,lvl_2[],2,FALSE),"Нет")</f>
        <v>Ци Мень</v>
      </c>
      <c r="E530" s="11" t="str">
        <f>IFERROR(VLOOKUP(Rule!K530,lvl_3[],2,FALSE),"Нет")</f>
        <v>Анализ Дворца</v>
      </c>
      <c r="F530" s="11" t="str">
        <f>IFERROR(INDEX(lvl_4[],MATCH(L530,lvl_4[ID],0),MATCH(TEXT(K530,"##0"),lvl_4[#Headers],0)),"Нет")</f>
        <v>Комбинации</v>
      </c>
      <c r="G530" s="11" t="str">
        <f>IFERROR(INDEX(lvl_5[],MATCH(M530,lvl_5[ID],0),MATCH(_xlfn.CONCAT(TEXT(K530,"##0"),"_",TEXT(L530,"##0")),lvl_5[#Headers],0)),"Нет")</f>
        <v>Нет</v>
      </c>
      <c r="H530" s="11" t="str">
        <f>IFERROR(INDEX(lvl_6[],MATCH(N530,lvl_6[ID],0),MATCH(_xlfn.CONCAT(K530,"_",L530,"_",M530),lvl_6[#Headers],0)),"Нет")</f>
        <v>Нет</v>
      </c>
      <c r="I530" s="12">
        <v>1</v>
      </c>
      <c r="J530" s="12">
        <v>2</v>
      </c>
      <c r="K530" s="12">
        <v>2</v>
      </c>
      <c r="L530" s="12">
        <v>2</v>
      </c>
      <c r="M530" s="12">
        <v>0</v>
      </c>
      <c r="N530" s="12">
        <v>0</v>
      </c>
      <c r="O530" s="12">
        <f>COUNTIF($P$2:P530,P530)</f>
        <v>527</v>
      </c>
      <c r="P530" s="12" t="str">
        <f t="shared" si="25"/>
        <v>122020000</v>
      </c>
      <c r="Q530" s="12" t="str">
        <f t="shared" si="26"/>
        <v>1220200000527</v>
      </c>
      <c r="R530" s="20" t="s">
        <v>1219</v>
      </c>
      <c r="S530" s="20" t="s">
        <v>1220</v>
      </c>
      <c r="AW530" s="12">
        <v>3</v>
      </c>
      <c r="AY530" s="12" t="s">
        <v>901</v>
      </c>
      <c r="BB530" s="12" t="s">
        <v>12</v>
      </c>
      <c r="BG530" s="21">
        <v>1</v>
      </c>
      <c r="BJ530" s="12">
        <v>1</v>
      </c>
    </row>
    <row r="531" spans="1:62" ht="30" x14ac:dyDescent="0.25">
      <c r="A531" s="12">
        <v>1</v>
      </c>
      <c r="B531" s="11" t="str">
        <f t="shared" si="24"/>
        <v>Общий расчет. Ци Мень. Анализ Дворца. Комбинации. Нет. Нет</v>
      </c>
      <c r="C531" s="11" t="str">
        <f>IFERROR(VLOOKUP(I531,lvl_1[],2,FALSE),"Нет")</f>
        <v>Общий расчет</v>
      </c>
      <c r="D531" s="11" t="str">
        <f>IFERROR(VLOOKUP(Rule!J531,lvl_2[],2,FALSE),"Нет")</f>
        <v>Ци Мень</v>
      </c>
      <c r="E531" s="11" t="str">
        <f>IFERROR(VLOOKUP(Rule!K531,lvl_3[],2,FALSE),"Нет")</f>
        <v>Анализ Дворца</v>
      </c>
      <c r="F531" s="11" t="str">
        <f>IFERROR(INDEX(lvl_4[],MATCH(L531,lvl_4[ID],0),MATCH(TEXT(K531,"##0"),lvl_4[#Headers],0)),"Нет")</f>
        <v>Комбинации</v>
      </c>
      <c r="G531" s="11" t="str">
        <f>IFERROR(INDEX(lvl_5[],MATCH(M531,lvl_5[ID],0),MATCH(_xlfn.CONCAT(TEXT(K531,"##0"),"_",TEXT(L531,"##0")),lvl_5[#Headers],0)),"Нет")</f>
        <v>Нет</v>
      </c>
      <c r="H531" s="11" t="str">
        <f>IFERROR(INDEX(lvl_6[],MATCH(N531,lvl_6[ID],0),MATCH(_xlfn.CONCAT(K531,"_",L531,"_",M531),lvl_6[#Headers],0)),"Нет")</f>
        <v>Нет</v>
      </c>
      <c r="I531" s="12">
        <v>1</v>
      </c>
      <c r="J531" s="12">
        <v>2</v>
      </c>
      <c r="K531" s="12">
        <v>2</v>
      </c>
      <c r="L531" s="12">
        <v>2</v>
      </c>
      <c r="M531" s="12">
        <v>0</v>
      </c>
      <c r="N531" s="12">
        <v>0</v>
      </c>
      <c r="O531" s="12">
        <f>COUNTIF($P$2:P531,P531)</f>
        <v>528</v>
      </c>
      <c r="P531" s="12" t="str">
        <f t="shared" si="25"/>
        <v>122020000</v>
      </c>
      <c r="Q531" s="12" t="str">
        <f t="shared" si="26"/>
        <v>1220200000528</v>
      </c>
      <c r="R531" s="20" t="s">
        <v>1219</v>
      </c>
      <c r="S531" s="20" t="s">
        <v>1220</v>
      </c>
      <c r="AW531" s="12">
        <v>3</v>
      </c>
      <c r="AY531" s="12" t="s">
        <v>901</v>
      </c>
      <c r="BB531" s="12" t="s">
        <v>31</v>
      </c>
      <c r="BG531" s="21">
        <v>1</v>
      </c>
      <c r="BJ531" s="12">
        <v>1</v>
      </c>
    </row>
    <row r="532" spans="1:62" ht="30" x14ac:dyDescent="0.25">
      <c r="A532" s="12">
        <v>1</v>
      </c>
      <c r="B532" s="11" t="str">
        <f t="shared" si="24"/>
        <v>Общий расчет. Ци Мень. Анализ Дворца. Комбинации. Нет. Нет</v>
      </c>
      <c r="C532" s="11" t="str">
        <f>IFERROR(VLOOKUP(I532,lvl_1[],2,FALSE),"Нет")</f>
        <v>Общий расчет</v>
      </c>
      <c r="D532" s="11" t="str">
        <f>IFERROR(VLOOKUP(Rule!J532,lvl_2[],2,FALSE),"Нет")</f>
        <v>Ци Мень</v>
      </c>
      <c r="E532" s="11" t="str">
        <f>IFERROR(VLOOKUP(Rule!K532,lvl_3[],2,FALSE),"Нет")</f>
        <v>Анализ Дворца</v>
      </c>
      <c r="F532" s="11" t="str">
        <f>IFERROR(INDEX(lvl_4[],MATCH(L532,lvl_4[ID],0),MATCH(TEXT(K532,"##0"),lvl_4[#Headers],0)),"Нет")</f>
        <v>Комбинации</v>
      </c>
      <c r="G532" s="11" t="str">
        <f>IFERROR(INDEX(lvl_5[],MATCH(M532,lvl_5[ID],0),MATCH(_xlfn.CONCAT(TEXT(K532,"##0"),"_",TEXT(L532,"##0")),lvl_5[#Headers],0)),"Нет")</f>
        <v>Нет</v>
      </c>
      <c r="H532" s="11" t="str">
        <f>IFERROR(INDEX(lvl_6[],MATCH(N532,lvl_6[ID],0),MATCH(_xlfn.CONCAT(K532,"_",L532,"_",M532),lvl_6[#Headers],0)),"Нет")</f>
        <v>Нет</v>
      </c>
      <c r="I532" s="12">
        <v>1</v>
      </c>
      <c r="J532" s="12">
        <v>2</v>
      </c>
      <c r="K532" s="12">
        <v>2</v>
      </c>
      <c r="L532" s="12">
        <v>2</v>
      </c>
      <c r="M532" s="12">
        <v>0</v>
      </c>
      <c r="N532" s="12">
        <v>0</v>
      </c>
      <c r="O532" s="12">
        <f>COUNTIF($P$2:P532,P532)</f>
        <v>529</v>
      </c>
      <c r="P532" s="12" t="str">
        <f t="shared" si="25"/>
        <v>122020000</v>
      </c>
      <c r="Q532" s="12" t="str">
        <f t="shared" si="26"/>
        <v>1220200000529</v>
      </c>
      <c r="R532" s="20" t="s">
        <v>1221</v>
      </c>
      <c r="S532" s="20" t="s">
        <v>1222</v>
      </c>
      <c r="AY532" s="12" t="s">
        <v>910</v>
      </c>
      <c r="BA532" s="12" t="s">
        <v>901</v>
      </c>
      <c r="BG532" s="21">
        <v>-1</v>
      </c>
      <c r="BJ532" s="12">
        <v>1</v>
      </c>
    </row>
    <row r="533" spans="1:62" ht="30" x14ac:dyDescent="0.25">
      <c r="A533" s="12">
        <v>1</v>
      </c>
      <c r="B533" s="11" t="str">
        <f t="shared" si="24"/>
        <v>Общий расчет. Ци Мень. Анализ Дворца. Комбинации. Нет. Нет</v>
      </c>
      <c r="C533" s="11" t="str">
        <f>IFERROR(VLOOKUP(I533,lvl_1[],2,FALSE),"Нет")</f>
        <v>Общий расчет</v>
      </c>
      <c r="D533" s="11" t="str">
        <f>IFERROR(VLOOKUP(Rule!J533,lvl_2[],2,FALSE),"Нет")</f>
        <v>Ци Мень</v>
      </c>
      <c r="E533" s="11" t="str">
        <f>IFERROR(VLOOKUP(Rule!K533,lvl_3[],2,FALSE),"Нет")</f>
        <v>Анализ Дворца</v>
      </c>
      <c r="F533" s="11" t="str">
        <f>IFERROR(INDEX(lvl_4[],MATCH(L533,lvl_4[ID],0),MATCH(TEXT(K533,"##0"),lvl_4[#Headers],0)),"Нет")</f>
        <v>Комбинации</v>
      </c>
      <c r="G533" s="11" t="str">
        <f>IFERROR(INDEX(lvl_5[],MATCH(M533,lvl_5[ID],0),MATCH(_xlfn.CONCAT(TEXT(K533,"##0"),"_",TEXT(L533,"##0")),lvl_5[#Headers],0)),"Нет")</f>
        <v>Нет</v>
      </c>
      <c r="H533" s="11" t="str">
        <f>IFERROR(INDEX(lvl_6[],MATCH(N533,lvl_6[ID],0),MATCH(_xlfn.CONCAT(K533,"_",L533,"_",M533),lvl_6[#Headers],0)),"Нет")</f>
        <v>Нет</v>
      </c>
      <c r="I533" s="12">
        <v>1</v>
      </c>
      <c r="J533" s="12">
        <v>2</v>
      </c>
      <c r="K533" s="12">
        <v>2</v>
      </c>
      <c r="L533" s="12">
        <v>2</v>
      </c>
      <c r="M533" s="12">
        <v>0</v>
      </c>
      <c r="N533" s="12">
        <v>0</v>
      </c>
      <c r="O533" s="12">
        <f>COUNTIF($P$2:P533,P533)</f>
        <v>530</v>
      </c>
      <c r="P533" s="12" t="str">
        <f t="shared" si="25"/>
        <v>122020000</v>
      </c>
      <c r="Q533" s="12" t="str">
        <f t="shared" si="26"/>
        <v>1220200000530</v>
      </c>
      <c r="R533" s="20" t="s">
        <v>1223</v>
      </c>
      <c r="S533" s="20" t="s">
        <v>1224</v>
      </c>
      <c r="U533" s="12" t="s">
        <v>899</v>
      </c>
      <c r="AY533" s="12" t="s">
        <v>903</v>
      </c>
      <c r="AZ533" s="12">
        <v>1</v>
      </c>
      <c r="BG533" s="21">
        <v>-1</v>
      </c>
      <c r="BJ533" s="12">
        <v>1</v>
      </c>
    </row>
    <row r="534" spans="1:62" ht="30" x14ac:dyDescent="0.25">
      <c r="A534" s="12">
        <v>1</v>
      </c>
      <c r="B534" s="11" t="str">
        <f t="shared" si="24"/>
        <v>Общий расчет. Ци Мень. Анализ Дворца. Комбинации. Нет. Нет</v>
      </c>
      <c r="C534" s="11" t="str">
        <f>IFERROR(VLOOKUP(I534,lvl_1[],2,FALSE),"Нет")</f>
        <v>Общий расчет</v>
      </c>
      <c r="D534" s="11" t="str">
        <f>IFERROR(VLOOKUP(Rule!J534,lvl_2[],2,FALSE),"Нет")</f>
        <v>Ци Мень</v>
      </c>
      <c r="E534" s="11" t="str">
        <f>IFERROR(VLOOKUP(Rule!K534,lvl_3[],2,FALSE),"Нет")</f>
        <v>Анализ Дворца</v>
      </c>
      <c r="F534" s="11" t="str">
        <f>IFERROR(INDEX(lvl_4[],MATCH(L534,lvl_4[ID],0),MATCH(TEXT(K534,"##0"),lvl_4[#Headers],0)),"Нет")</f>
        <v>Комбинации</v>
      </c>
      <c r="G534" s="11" t="str">
        <f>IFERROR(INDEX(lvl_5[],MATCH(M534,lvl_5[ID],0),MATCH(_xlfn.CONCAT(TEXT(K534,"##0"),"_",TEXT(L534,"##0")),lvl_5[#Headers],0)),"Нет")</f>
        <v>Нет</v>
      </c>
      <c r="H534" s="11" t="str">
        <f>IFERROR(INDEX(lvl_6[],MATCH(N534,lvl_6[ID],0),MATCH(_xlfn.CONCAT(K534,"_",L534,"_",M534),lvl_6[#Headers],0)),"Нет")</f>
        <v>Нет</v>
      </c>
      <c r="I534" s="12">
        <v>1</v>
      </c>
      <c r="J534" s="12">
        <v>2</v>
      </c>
      <c r="K534" s="12">
        <v>2</v>
      </c>
      <c r="L534" s="12">
        <v>2</v>
      </c>
      <c r="M534" s="12">
        <v>0</v>
      </c>
      <c r="N534" s="12">
        <v>0</v>
      </c>
      <c r="O534" s="12">
        <f>COUNTIF($P$2:P534,P534)</f>
        <v>531</v>
      </c>
      <c r="P534" s="12" t="str">
        <f t="shared" si="25"/>
        <v>122020000</v>
      </c>
      <c r="Q534" s="12" t="str">
        <f t="shared" si="26"/>
        <v>1220200000531</v>
      </c>
      <c r="R534" s="20" t="s">
        <v>1223</v>
      </c>
      <c r="S534" s="20" t="s">
        <v>1224</v>
      </c>
      <c r="U534" s="12" t="s">
        <v>901</v>
      </c>
      <c r="BA534" s="12" t="s">
        <v>901</v>
      </c>
      <c r="BG534" s="21">
        <v>-1</v>
      </c>
      <c r="BJ534" s="12">
        <v>1</v>
      </c>
    </row>
    <row r="535" spans="1:62" ht="30" x14ac:dyDescent="0.25">
      <c r="A535" s="12">
        <v>1</v>
      </c>
      <c r="B535" s="11" t="str">
        <f t="shared" si="24"/>
        <v>Общий расчет. Ци Мень. Анализ Дворца. Комбинации. Нет. Нет</v>
      </c>
      <c r="C535" s="11" t="str">
        <f>IFERROR(VLOOKUP(I535,lvl_1[],2,FALSE),"Нет")</f>
        <v>Общий расчет</v>
      </c>
      <c r="D535" s="11" t="str">
        <f>IFERROR(VLOOKUP(Rule!J535,lvl_2[],2,FALSE),"Нет")</f>
        <v>Ци Мень</v>
      </c>
      <c r="E535" s="11" t="str">
        <f>IFERROR(VLOOKUP(Rule!K535,lvl_3[],2,FALSE),"Нет")</f>
        <v>Анализ Дворца</v>
      </c>
      <c r="F535" s="11" t="str">
        <f>IFERROR(INDEX(lvl_4[],MATCH(L535,lvl_4[ID],0),MATCH(TEXT(K535,"##0"),lvl_4[#Headers],0)),"Нет")</f>
        <v>Комбинации</v>
      </c>
      <c r="G535" s="11" t="str">
        <f>IFERROR(INDEX(lvl_5[],MATCH(M535,lvl_5[ID],0),MATCH(_xlfn.CONCAT(TEXT(K535,"##0"),"_",TEXT(L535,"##0")),lvl_5[#Headers],0)),"Нет")</f>
        <v>Нет</v>
      </c>
      <c r="H535" s="11" t="str">
        <f>IFERROR(INDEX(lvl_6[],MATCH(N535,lvl_6[ID],0),MATCH(_xlfn.CONCAT(K535,"_",L535,"_",M535),lvl_6[#Headers],0)),"Нет")</f>
        <v>Нет</v>
      </c>
      <c r="I535" s="12">
        <v>1</v>
      </c>
      <c r="J535" s="12">
        <v>2</v>
      </c>
      <c r="K535" s="12">
        <v>2</v>
      </c>
      <c r="L535" s="12">
        <v>2</v>
      </c>
      <c r="M535" s="12">
        <v>0</v>
      </c>
      <c r="N535" s="12">
        <v>0</v>
      </c>
      <c r="O535" s="12">
        <f>COUNTIF($P$2:P535,P535)</f>
        <v>532</v>
      </c>
      <c r="P535" s="12" t="str">
        <f t="shared" si="25"/>
        <v>122020000</v>
      </c>
      <c r="Q535" s="12" t="str">
        <f t="shared" si="26"/>
        <v>1220200000532</v>
      </c>
      <c r="R535" s="20" t="s">
        <v>1223</v>
      </c>
      <c r="S535" s="20" t="s">
        <v>1224</v>
      </c>
      <c r="U535" s="12" t="s">
        <v>903</v>
      </c>
      <c r="BA535" s="12" t="s">
        <v>903</v>
      </c>
      <c r="BG535" s="21">
        <v>-1</v>
      </c>
      <c r="BJ535" s="12">
        <v>1</v>
      </c>
    </row>
    <row r="536" spans="1:62" ht="30" x14ac:dyDescent="0.25">
      <c r="A536" s="12">
        <v>1</v>
      </c>
      <c r="B536" s="11" t="str">
        <f t="shared" si="24"/>
        <v>Общий расчет. Ци Мень. Анализ Дворца. Комбинации. Нет. Нет</v>
      </c>
      <c r="C536" s="11" t="str">
        <f>IFERROR(VLOOKUP(I536,lvl_1[],2,FALSE),"Нет")</f>
        <v>Общий расчет</v>
      </c>
      <c r="D536" s="11" t="str">
        <f>IFERROR(VLOOKUP(Rule!J536,lvl_2[],2,FALSE),"Нет")</f>
        <v>Ци Мень</v>
      </c>
      <c r="E536" s="11" t="str">
        <f>IFERROR(VLOOKUP(Rule!K536,lvl_3[],2,FALSE),"Нет")</f>
        <v>Анализ Дворца</v>
      </c>
      <c r="F536" s="11" t="str">
        <f>IFERROR(INDEX(lvl_4[],MATCH(L536,lvl_4[ID],0),MATCH(TEXT(K536,"##0"),lvl_4[#Headers],0)),"Нет")</f>
        <v>Комбинации</v>
      </c>
      <c r="G536" s="11" t="str">
        <f>IFERROR(INDEX(lvl_5[],MATCH(M536,lvl_5[ID],0),MATCH(_xlfn.CONCAT(TEXT(K536,"##0"),"_",TEXT(L536,"##0")),lvl_5[#Headers],0)),"Нет")</f>
        <v>Нет</v>
      </c>
      <c r="H536" s="11" t="str">
        <f>IFERROR(INDEX(lvl_6[],MATCH(N536,lvl_6[ID],0),MATCH(_xlfn.CONCAT(K536,"_",L536,"_",M536),lvl_6[#Headers],0)),"Нет")</f>
        <v>Нет</v>
      </c>
      <c r="I536" s="12">
        <v>1</v>
      </c>
      <c r="J536" s="12">
        <v>2</v>
      </c>
      <c r="K536" s="12">
        <v>2</v>
      </c>
      <c r="L536" s="12">
        <v>2</v>
      </c>
      <c r="M536" s="12">
        <v>0</v>
      </c>
      <c r="N536" s="12">
        <v>0</v>
      </c>
      <c r="O536" s="12">
        <f>COUNTIF($P$2:P536,P536)</f>
        <v>533</v>
      </c>
      <c r="P536" s="12" t="str">
        <f t="shared" si="25"/>
        <v>122020000</v>
      </c>
      <c r="Q536" s="12" t="str">
        <f t="shared" si="26"/>
        <v>1220200000533</v>
      </c>
      <c r="R536" s="20" t="s">
        <v>1223</v>
      </c>
      <c r="S536" s="20" t="s">
        <v>1224</v>
      </c>
      <c r="U536" s="12" t="s">
        <v>905</v>
      </c>
      <c r="BA536" s="12" t="s">
        <v>905</v>
      </c>
      <c r="BG536" s="21">
        <v>-1</v>
      </c>
      <c r="BJ536" s="12">
        <v>1</v>
      </c>
    </row>
    <row r="537" spans="1:62" ht="30" x14ac:dyDescent="0.25">
      <c r="A537" s="12">
        <v>1</v>
      </c>
      <c r="B537" s="11" t="str">
        <f t="shared" si="24"/>
        <v>Общий расчет. Ци Мень. Анализ Дворца. Комбинации. Нет. Нет</v>
      </c>
      <c r="C537" s="11" t="str">
        <f>IFERROR(VLOOKUP(I537,lvl_1[],2,FALSE),"Нет")</f>
        <v>Общий расчет</v>
      </c>
      <c r="D537" s="11" t="str">
        <f>IFERROR(VLOOKUP(Rule!J537,lvl_2[],2,FALSE),"Нет")</f>
        <v>Ци Мень</v>
      </c>
      <c r="E537" s="11" t="str">
        <f>IFERROR(VLOOKUP(Rule!K537,lvl_3[],2,FALSE),"Нет")</f>
        <v>Анализ Дворца</v>
      </c>
      <c r="F537" s="11" t="str">
        <f>IFERROR(INDEX(lvl_4[],MATCH(L537,lvl_4[ID],0),MATCH(TEXT(K537,"##0"),lvl_4[#Headers],0)),"Нет")</f>
        <v>Комбинации</v>
      </c>
      <c r="G537" s="11" t="str">
        <f>IFERROR(INDEX(lvl_5[],MATCH(M537,lvl_5[ID],0),MATCH(_xlfn.CONCAT(TEXT(K537,"##0"),"_",TEXT(L537,"##0")),lvl_5[#Headers],0)),"Нет")</f>
        <v>Нет</v>
      </c>
      <c r="H537" s="11" t="str">
        <f>IFERROR(INDEX(lvl_6[],MATCH(N537,lvl_6[ID],0),MATCH(_xlfn.CONCAT(K537,"_",L537,"_",M537),lvl_6[#Headers],0)),"Нет")</f>
        <v>Нет</v>
      </c>
      <c r="I537" s="12">
        <v>1</v>
      </c>
      <c r="J537" s="12">
        <v>2</v>
      </c>
      <c r="K537" s="12">
        <v>2</v>
      </c>
      <c r="L537" s="12">
        <v>2</v>
      </c>
      <c r="M537" s="12">
        <v>0</v>
      </c>
      <c r="N537" s="12">
        <v>0</v>
      </c>
      <c r="O537" s="12">
        <f>COUNTIF($P$2:P537,P537)</f>
        <v>534</v>
      </c>
      <c r="P537" s="12" t="str">
        <f t="shared" si="25"/>
        <v>122020000</v>
      </c>
      <c r="Q537" s="12" t="str">
        <f t="shared" si="26"/>
        <v>1220200000534</v>
      </c>
      <c r="R537" s="20" t="s">
        <v>1223</v>
      </c>
      <c r="S537" s="20" t="s">
        <v>1224</v>
      </c>
      <c r="U537" s="12" t="s">
        <v>907</v>
      </c>
      <c r="BA537" s="12" t="s">
        <v>907</v>
      </c>
      <c r="BG537" s="21">
        <v>-1</v>
      </c>
      <c r="BJ537" s="12">
        <v>1</v>
      </c>
    </row>
    <row r="538" spans="1:62" ht="30" x14ac:dyDescent="0.25">
      <c r="A538" s="12">
        <v>1</v>
      </c>
      <c r="B538" s="11" t="str">
        <f t="shared" si="24"/>
        <v>Общий расчет. Ци Мень. Анализ Дворца. Комбинации. Нет. Нет</v>
      </c>
      <c r="C538" s="11" t="str">
        <f>IFERROR(VLOOKUP(I538,lvl_1[],2,FALSE),"Нет")</f>
        <v>Общий расчет</v>
      </c>
      <c r="D538" s="11" t="str">
        <f>IFERROR(VLOOKUP(Rule!J538,lvl_2[],2,FALSE),"Нет")</f>
        <v>Ци Мень</v>
      </c>
      <c r="E538" s="11" t="str">
        <f>IFERROR(VLOOKUP(Rule!K538,lvl_3[],2,FALSE),"Нет")</f>
        <v>Анализ Дворца</v>
      </c>
      <c r="F538" s="11" t="str">
        <f>IFERROR(INDEX(lvl_4[],MATCH(L538,lvl_4[ID],0),MATCH(TEXT(K538,"##0"),lvl_4[#Headers],0)),"Нет")</f>
        <v>Комбинации</v>
      </c>
      <c r="G538" s="11" t="str">
        <f>IFERROR(INDEX(lvl_5[],MATCH(M538,lvl_5[ID],0),MATCH(_xlfn.CONCAT(TEXT(K538,"##0"),"_",TEXT(L538,"##0")),lvl_5[#Headers],0)),"Нет")</f>
        <v>Нет</v>
      </c>
      <c r="H538" s="11" t="str">
        <f>IFERROR(INDEX(lvl_6[],MATCH(N538,lvl_6[ID],0),MATCH(_xlfn.CONCAT(K538,"_",L538,"_",M538),lvl_6[#Headers],0)),"Нет")</f>
        <v>Нет</v>
      </c>
      <c r="I538" s="12">
        <v>1</v>
      </c>
      <c r="J538" s="12">
        <v>2</v>
      </c>
      <c r="K538" s="12">
        <v>2</v>
      </c>
      <c r="L538" s="12">
        <v>2</v>
      </c>
      <c r="M538" s="12">
        <v>0</v>
      </c>
      <c r="N538" s="12">
        <v>0</v>
      </c>
      <c r="O538" s="12">
        <f>COUNTIF($P$2:P538,P538)</f>
        <v>535</v>
      </c>
      <c r="P538" s="12" t="str">
        <f t="shared" si="25"/>
        <v>122020000</v>
      </c>
      <c r="Q538" s="12" t="str">
        <f t="shared" si="26"/>
        <v>1220200000535</v>
      </c>
      <c r="R538" s="20" t="s">
        <v>1223</v>
      </c>
      <c r="S538" s="20" t="s">
        <v>1224</v>
      </c>
      <c r="U538" s="12" t="s">
        <v>908</v>
      </c>
      <c r="BA538" s="12" t="s">
        <v>908</v>
      </c>
      <c r="BG538" s="21">
        <v>-1</v>
      </c>
      <c r="BJ538" s="12">
        <v>1</v>
      </c>
    </row>
    <row r="539" spans="1:62" ht="30" x14ac:dyDescent="0.25">
      <c r="A539" s="12">
        <v>1</v>
      </c>
      <c r="B539" s="11" t="str">
        <f t="shared" si="24"/>
        <v>Общий расчет. Ци Мень. Анализ Дворца. Комбинации. Нет. Нет</v>
      </c>
      <c r="C539" s="11" t="str">
        <f>IFERROR(VLOOKUP(I539,lvl_1[],2,FALSE),"Нет")</f>
        <v>Общий расчет</v>
      </c>
      <c r="D539" s="11" t="str">
        <f>IFERROR(VLOOKUP(Rule!J539,lvl_2[],2,FALSE),"Нет")</f>
        <v>Ци Мень</v>
      </c>
      <c r="E539" s="11" t="str">
        <f>IFERROR(VLOOKUP(Rule!K539,lvl_3[],2,FALSE),"Нет")</f>
        <v>Анализ Дворца</v>
      </c>
      <c r="F539" s="11" t="str">
        <f>IFERROR(INDEX(lvl_4[],MATCH(L539,lvl_4[ID],0),MATCH(TEXT(K539,"##0"),lvl_4[#Headers],0)),"Нет")</f>
        <v>Комбинации</v>
      </c>
      <c r="G539" s="11" t="str">
        <f>IFERROR(INDEX(lvl_5[],MATCH(M539,lvl_5[ID],0),MATCH(_xlfn.CONCAT(TEXT(K539,"##0"),"_",TEXT(L539,"##0")),lvl_5[#Headers],0)),"Нет")</f>
        <v>Нет</v>
      </c>
      <c r="H539" s="11" t="str">
        <f>IFERROR(INDEX(lvl_6[],MATCH(N539,lvl_6[ID],0),MATCH(_xlfn.CONCAT(K539,"_",L539,"_",M539),lvl_6[#Headers],0)),"Нет")</f>
        <v>Нет</v>
      </c>
      <c r="I539" s="12">
        <v>1</v>
      </c>
      <c r="J539" s="12">
        <v>2</v>
      </c>
      <c r="K539" s="12">
        <v>2</v>
      </c>
      <c r="L539" s="12">
        <v>2</v>
      </c>
      <c r="M539" s="12">
        <v>0</v>
      </c>
      <c r="N539" s="12">
        <v>0</v>
      </c>
      <c r="O539" s="12">
        <f>COUNTIF($P$2:P539,P539)</f>
        <v>536</v>
      </c>
      <c r="P539" s="12" t="str">
        <f t="shared" si="25"/>
        <v>122020000</v>
      </c>
      <c r="Q539" s="12" t="str">
        <f t="shared" si="26"/>
        <v>1220200000536</v>
      </c>
      <c r="R539" s="20" t="s">
        <v>1223</v>
      </c>
      <c r="S539" s="20" t="s">
        <v>1224</v>
      </c>
      <c r="U539" s="12" t="s">
        <v>910</v>
      </c>
      <c r="BA539" s="12" t="s">
        <v>910</v>
      </c>
      <c r="BG539" s="21">
        <v>-1</v>
      </c>
      <c r="BJ539" s="12">
        <v>1</v>
      </c>
    </row>
    <row r="540" spans="1:62" ht="30" x14ac:dyDescent="0.25">
      <c r="A540" s="12">
        <v>1</v>
      </c>
      <c r="B540" s="11" t="str">
        <f t="shared" si="24"/>
        <v>Общий расчет. Ци Мень. Анализ Дворца. Комбинации. Нет. Нет</v>
      </c>
      <c r="C540" s="11" t="str">
        <f>IFERROR(VLOOKUP(I540,lvl_1[],2,FALSE),"Нет")</f>
        <v>Общий расчет</v>
      </c>
      <c r="D540" s="11" t="str">
        <f>IFERROR(VLOOKUP(Rule!J540,lvl_2[],2,FALSE),"Нет")</f>
        <v>Ци Мень</v>
      </c>
      <c r="E540" s="11" t="str">
        <f>IFERROR(VLOOKUP(Rule!K540,lvl_3[],2,FALSE),"Нет")</f>
        <v>Анализ Дворца</v>
      </c>
      <c r="F540" s="11" t="str">
        <f>IFERROR(INDEX(lvl_4[],MATCH(L540,lvl_4[ID],0),MATCH(TEXT(K540,"##0"),lvl_4[#Headers],0)),"Нет")</f>
        <v>Комбинации</v>
      </c>
      <c r="G540" s="11" t="str">
        <f>IFERROR(INDEX(lvl_5[],MATCH(M540,lvl_5[ID],0),MATCH(_xlfn.CONCAT(TEXT(K540,"##0"),"_",TEXT(L540,"##0")),lvl_5[#Headers],0)),"Нет")</f>
        <v>Нет</v>
      </c>
      <c r="H540" s="11" t="str">
        <f>IFERROR(INDEX(lvl_6[],MATCH(N540,lvl_6[ID],0),MATCH(_xlfn.CONCAT(K540,"_",L540,"_",M540),lvl_6[#Headers],0)),"Нет")</f>
        <v>Нет</v>
      </c>
      <c r="I540" s="12">
        <v>1</v>
      </c>
      <c r="J540" s="12">
        <v>2</v>
      </c>
      <c r="K540" s="12">
        <v>2</v>
      </c>
      <c r="L540" s="12">
        <v>2</v>
      </c>
      <c r="M540" s="12">
        <v>0</v>
      </c>
      <c r="N540" s="12">
        <v>0</v>
      </c>
      <c r="O540" s="12">
        <f>COUNTIF($P$2:P540,P540)</f>
        <v>537</v>
      </c>
      <c r="P540" s="12" t="str">
        <f t="shared" si="25"/>
        <v>122020000</v>
      </c>
      <c r="Q540" s="12" t="str">
        <f t="shared" si="26"/>
        <v>1220200000537</v>
      </c>
      <c r="R540" s="20" t="s">
        <v>1223</v>
      </c>
      <c r="S540" s="20" t="s">
        <v>1224</v>
      </c>
      <c r="U540" s="12" t="s">
        <v>912</v>
      </c>
      <c r="BA540" s="12" t="s">
        <v>912</v>
      </c>
      <c r="BG540" s="21">
        <v>-1</v>
      </c>
      <c r="BJ540" s="12">
        <v>1</v>
      </c>
    </row>
    <row r="541" spans="1:62" ht="30" x14ac:dyDescent="0.25">
      <c r="A541" s="12">
        <v>1</v>
      </c>
      <c r="B541" s="11" t="str">
        <f t="shared" si="24"/>
        <v>Общий расчет. Ци Мень. Анализ Дворца. Комбинации. Нет. Нет</v>
      </c>
      <c r="C541" s="11" t="str">
        <f>IFERROR(VLOOKUP(I541,lvl_1[],2,FALSE),"Нет")</f>
        <v>Общий расчет</v>
      </c>
      <c r="D541" s="11" t="str">
        <f>IFERROR(VLOOKUP(Rule!J541,lvl_2[],2,FALSE),"Нет")</f>
        <v>Ци Мень</v>
      </c>
      <c r="E541" s="11" t="str">
        <f>IFERROR(VLOOKUP(Rule!K541,lvl_3[],2,FALSE),"Нет")</f>
        <v>Анализ Дворца</v>
      </c>
      <c r="F541" s="11" t="str">
        <f>IFERROR(INDEX(lvl_4[],MATCH(L541,lvl_4[ID],0),MATCH(TEXT(K541,"##0"),lvl_4[#Headers],0)),"Нет")</f>
        <v>Комбинации</v>
      </c>
      <c r="G541" s="11" t="str">
        <f>IFERROR(INDEX(lvl_5[],MATCH(M541,lvl_5[ID],0),MATCH(_xlfn.CONCAT(TEXT(K541,"##0"),"_",TEXT(L541,"##0")),lvl_5[#Headers],0)),"Нет")</f>
        <v>Нет</v>
      </c>
      <c r="H541" s="11" t="str">
        <f>IFERROR(INDEX(lvl_6[],MATCH(N541,lvl_6[ID],0),MATCH(_xlfn.CONCAT(K541,"_",L541,"_",M541),lvl_6[#Headers],0)),"Нет")</f>
        <v>Нет</v>
      </c>
      <c r="I541" s="12">
        <v>1</v>
      </c>
      <c r="J541" s="12">
        <v>2</v>
      </c>
      <c r="K541" s="12">
        <v>2</v>
      </c>
      <c r="L541" s="12">
        <v>2</v>
      </c>
      <c r="M541" s="12">
        <v>0</v>
      </c>
      <c r="N541" s="12">
        <v>0</v>
      </c>
      <c r="O541" s="12">
        <f>COUNTIF($P$2:P541,P541)</f>
        <v>538</v>
      </c>
      <c r="P541" s="12" t="str">
        <f t="shared" si="25"/>
        <v>122020000</v>
      </c>
      <c r="Q541" s="12" t="str">
        <f t="shared" si="26"/>
        <v>1220200000538</v>
      </c>
      <c r="R541" s="20" t="s">
        <v>1223</v>
      </c>
      <c r="S541" s="20" t="s">
        <v>1224</v>
      </c>
      <c r="U541" s="12" t="s">
        <v>914</v>
      </c>
      <c r="BA541" s="12" t="s">
        <v>914</v>
      </c>
      <c r="BG541" s="21">
        <v>-1</v>
      </c>
      <c r="BJ541" s="12">
        <v>1</v>
      </c>
    </row>
    <row r="542" spans="1:62" ht="30" x14ac:dyDescent="0.25">
      <c r="A542" s="12">
        <v>1</v>
      </c>
      <c r="B542" s="11" t="str">
        <f t="shared" si="24"/>
        <v>Общий расчет. Ци Мень. Анализ Дворца. Комбинации. Нет. Нет</v>
      </c>
      <c r="C542" s="11" t="str">
        <f>IFERROR(VLOOKUP(I542,lvl_1[],2,FALSE),"Нет")</f>
        <v>Общий расчет</v>
      </c>
      <c r="D542" s="11" t="str">
        <f>IFERROR(VLOOKUP(Rule!J542,lvl_2[],2,FALSE),"Нет")</f>
        <v>Ци Мень</v>
      </c>
      <c r="E542" s="11" t="str">
        <f>IFERROR(VLOOKUP(Rule!K542,lvl_3[],2,FALSE),"Нет")</f>
        <v>Анализ Дворца</v>
      </c>
      <c r="F542" s="11" t="str">
        <f>IFERROR(INDEX(lvl_4[],MATCH(L542,lvl_4[ID],0),MATCH(TEXT(K542,"##0"),lvl_4[#Headers],0)),"Нет")</f>
        <v>Комбинации</v>
      </c>
      <c r="G542" s="11" t="str">
        <f>IFERROR(INDEX(lvl_5[],MATCH(M542,lvl_5[ID],0),MATCH(_xlfn.CONCAT(TEXT(K542,"##0"),"_",TEXT(L542,"##0")),lvl_5[#Headers],0)),"Нет")</f>
        <v>Нет</v>
      </c>
      <c r="H542" s="11" t="str">
        <f>IFERROR(INDEX(lvl_6[],MATCH(N542,lvl_6[ID],0),MATCH(_xlfn.CONCAT(K542,"_",L542,"_",M542),lvl_6[#Headers],0)),"Нет")</f>
        <v>Нет</v>
      </c>
      <c r="I542" s="12">
        <v>1</v>
      </c>
      <c r="J542" s="12">
        <v>2</v>
      </c>
      <c r="K542" s="12">
        <v>2</v>
      </c>
      <c r="L542" s="12">
        <v>2</v>
      </c>
      <c r="M542" s="12">
        <v>0</v>
      </c>
      <c r="N542" s="12">
        <v>0</v>
      </c>
      <c r="O542" s="12">
        <f>COUNTIF($P$2:P542,P542)</f>
        <v>539</v>
      </c>
      <c r="P542" s="12" t="str">
        <f t="shared" si="25"/>
        <v>122020000</v>
      </c>
      <c r="Q542" s="12" t="str">
        <f t="shared" si="26"/>
        <v>1220200000539</v>
      </c>
      <c r="R542" s="20" t="s">
        <v>1223</v>
      </c>
      <c r="S542" s="20" t="s">
        <v>1224</v>
      </c>
      <c r="U542" s="12" t="s">
        <v>916</v>
      </c>
      <c r="BA542" s="12" t="s">
        <v>916</v>
      </c>
      <c r="BG542" s="21">
        <v>-1</v>
      </c>
      <c r="BJ542" s="12">
        <v>1</v>
      </c>
    </row>
    <row r="543" spans="1:62" ht="30" x14ac:dyDescent="0.25">
      <c r="A543" s="12">
        <v>1</v>
      </c>
      <c r="B543" s="11" t="str">
        <f t="shared" si="24"/>
        <v>Общий расчет. Ци Мень. Анализ Дворца. Комбинации. Нет. Нет</v>
      </c>
      <c r="C543" s="11" t="str">
        <f>IFERROR(VLOOKUP(I543,lvl_1[],2,FALSE),"Нет")</f>
        <v>Общий расчет</v>
      </c>
      <c r="D543" s="11" t="str">
        <f>IFERROR(VLOOKUP(Rule!J543,lvl_2[],2,FALSE),"Нет")</f>
        <v>Ци Мень</v>
      </c>
      <c r="E543" s="11" t="str">
        <f>IFERROR(VLOOKUP(Rule!K543,lvl_3[],2,FALSE),"Нет")</f>
        <v>Анализ Дворца</v>
      </c>
      <c r="F543" s="11" t="str">
        <f>IFERROR(INDEX(lvl_4[],MATCH(L543,lvl_4[ID],0),MATCH(TEXT(K543,"##0"),lvl_4[#Headers],0)),"Нет")</f>
        <v>Комбинации</v>
      </c>
      <c r="G543" s="11" t="str">
        <f>IFERROR(INDEX(lvl_5[],MATCH(M543,lvl_5[ID],0),MATCH(_xlfn.CONCAT(TEXT(K543,"##0"),"_",TEXT(L543,"##0")),lvl_5[#Headers],0)),"Нет")</f>
        <v>Нет</v>
      </c>
      <c r="H543" s="11" t="str">
        <f>IFERROR(INDEX(lvl_6[],MATCH(N543,lvl_6[ID],0),MATCH(_xlfn.CONCAT(K543,"_",L543,"_",M543),lvl_6[#Headers],0)),"Нет")</f>
        <v>Нет</v>
      </c>
      <c r="I543" s="12">
        <v>1</v>
      </c>
      <c r="J543" s="12">
        <v>2</v>
      </c>
      <c r="K543" s="12">
        <v>2</v>
      </c>
      <c r="L543" s="12">
        <v>2</v>
      </c>
      <c r="M543" s="12">
        <v>0</v>
      </c>
      <c r="N543" s="12">
        <v>0</v>
      </c>
      <c r="O543" s="12">
        <f>COUNTIF($P$2:P543,P543)</f>
        <v>540</v>
      </c>
      <c r="P543" s="12" t="str">
        <f t="shared" si="25"/>
        <v>122020000</v>
      </c>
      <c r="Q543" s="12" t="str">
        <f t="shared" si="26"/>
        <v>1220200000540</v>
      </c>
      <c r="R543" s="20" t="s">
        <v>1223</v>
      </c>
      <c r="S543" s="20" t="s">
        <v>1224</v>
      </c>
      <c r="AB543" s="12" t="s">
        <v>899</v>
      </c>
      <c r="AZ543" s="12">
        <v>1</v>
      </c>
      <c r="BG543" s="21">
        <v>-1</v>
      </c>
      <c r="BJ543" s="12">
        <v>1</v>
      </c>
    </row>
    <row r="544" spans="1:62" ht="30" x14ac:dyDescent="0.25">
      <c r="A544" s="12">
        <v>1</v>
      </c>
      <c r="B544" s="11" t="str">
        <f t="shared" si="24"/>
        <v>Общий расчет. Ци Мень. Анализ Дворца. Комбинации. Нет. Нет</v>
      </c>
      <c r="C544" s="11" t="str">
        <f>IFERROR(VLOOKUP(I544,lvl_1[],2,FALSE),"Нет")</f>
        <v>Общий расчет</v>
      </c>
      <c r="D544" s="11" t="str">
        <f>IFERROR(VLOOKUP(Rule!J544,lvl_2[],2,FALSE),"Нет")</f>
        <v>Ци Мень</v>
      </c>
      <c r="E544" s="11" t="str">
        <f>IFERROR(VLOOKUP(Rule!K544,lvl_3[],2,FALSE),"Нет")</f>
        <v>Анализ Дворца</v>
      </c>
      <c r="F544" s="11" t="str">
        <f>IFERROR(INDEX(lvl_4[],MATCH(L544,lvl_4[ID],0),MATCH(TEXT(K544,"##0"),lvl_4[#Headers],0)),"Нет")</f>
        <v>Комбинации</v>
      </c>
      <c r="G544" s="11" t="str">
        <f>IFERROR(INDEX(lvl_5[],MATCH(M544,lvl_5[ID],0),MATCH(_xlfn.CONCAT(TEXT(K544,"##0"),"_",TEXT(L544,"##0")),lvl_5[#Headers],0)),"Нет")</f>
        <v>Нет</v>
      </c>
      <c r="H544" s="11" t="str">
        <f>IFERROR(INDEX(lvl_6[],MATCH(N544,lvl_6[ID],0),MATCH(_xlfn.CONCAT(K544,"_",L544,"_",M544),lvl_6[#Headers],0)),"Нет")</f>
        <v>Нет</v>
      </c>
      <c r="I544" s="12">
        <v>1</v>
      </c>
      <c r="J544" s="12">
        <v>2</v>
      </c>
      <c r="K544" s="12">
        <v>2</v>
      </c>
      <c r="L544" s="12">
        <v>2</v>
      </c>
      <c r="M544" s="12">
        <v>0</v>
      </c>
      <c r="N544" s="12">
        <v>0</v>
      </c>
      <c r="O544" s="12">
        <f>COUNTIF($P$2:P544,P544)</f>
        <v>541</v>
      </c>
      <c r="P544" s="12" t="str">
        <f t="shared" si="25"/>
        <v>122020000</v>
      </c>
      <c r="Q544" s="12" t="str">
        <f t="shared" si="26"/>
        <v>1220200000541</v>
      </c>
      <c r="R544" s="20" t="s">
        <v>1223</v>
      </c>
      <c r="S544" s="20" t="s">
        <v>1224</v>
      </c>
      <c r="AB544" s="12" t="s">
        <v>901</v>
      </c>
      <c r="BA544" s="12" t="s">
        <v>901</v>
      </c>
      <c r="BG544" s="21">
        <v>-1</v>
      </c>
      <c r="BJ544" s="12">
        <v>1</v>
      </c>
    </row>
    <row r="545" spans="1:62" ht="30" x14ac:dyDescent="0.25">
      <c r="A545" s="12">
        <v>1</v>
      </c>
      <c r="B545" s="11" t="str">
        <f t="shared" si="24"/>
        <v>Общий расчет. Ци Мень. Анализ Дворца. Комбинации. Нет. Нет</v>
      </c>
      <c r="C545" s="11" t="str">
        <f>IFERROR(VLOOKUP(I545,lvl_1[],2,FALSE),"Нет")</f>
        <v>Общий расчет</v>
      </c>
      <c r="D545" s="11" t="str">
        <f>IFERROR(VLOOKUP(Rule!J545,lvl_2[],2,FALSE),"Нет")</f>
        <v>Ци Мень</v>
      </c>
      <c r="E545" s="11" t="str">
        <f>IFERROR(VLOOKUP(Rule!K545,lvl_3[],2,FALSE),"Нет")</f>
        <v>Анализ Дворца</v>
      </c>
      <c r="F545" s="11" t="str">
        <f>IFERROR(INDEX(lvl_4[],MATCH(L545,lvl_4[ID],0),MATCH(TEXT(K545,"##0"),lvl_4[#Headers],0)),"Нет")</f>
        <v>Комбинации</v>
      </c>
      <c r="G545" s="11" t="str">
        <f>IFERROR(INDEX(lvl_5[],MATCH(M545,lvl_5[ID],0),MATCH(_xlfn.CONCAT(TEXT(K545,"##0"),"_",TEXT(L545,"##0")),lvl_5[#Headers],0)),"Нет")</f>
        <v>Нет</v>
      </c>
      <c r="H545" s="11" t="str">
        <f>IFERROR(INDEX(lvl_6[],MATCH(N545,lvl_6[ID],0),MATCH(_xlfn.CONCAT(K545,"_",L545,"_",M545),lvl_6[#Headers],0)),"Нет")</f>
        <v>Нет</v>
      </c>
      <c r="I545" s="12">
        <v>1</v>
      </c>
      <c r="J545" s="12">
        <v>2</v>
      </c>
      <c r="K545" s="12">
        <v>2</v>
      </c>
      <c r="L545" s="12">
        <v>2</v>
      </c>
      <c r="M545" s="12">
        <v>0</v>
      </c>
      <c r="N545" s="12">
        <v>0</v>
      </c>
      <c r="O545" s="12">
        <f>COUNTIF($P$2:P545,P545)</f>
        <v>542</v>
      </c>
      <c r="P545" s="12" t="str">
        <f t="shared" si="25"/>
        <v>122020000</v>
      </c>
      <c r="Q545" s="12" t="str">
        <f t="shared" si="26"/>
        <v>1220200000542</v>
      </c>
      <c r="R545" s="20" t="s">
        <v>1223</v>
      </c>
      <c r="S545" s="20" t="s">
        <v>1224</v>
      </c>
      <c r="AB545" s="12" t="s">
        <v>903</v>
      </c>
      <c r="BA545" s="12" t="s">
        <v>903</v>
      </c>
      <c r="BG545" s="21">
        <v>-1</v>
      </c>
      <c r="BJ545" s="12">
        <v>1</v>
      </c>
    </row>
    <row r="546" spans="1:62" ht="30" x14ac:dyDescent="0.25">
      <c r="A546" s="12">
        <v>1</v>
      </c>
      <c r="B546" s="11" t="str">
        <f t="shared" si="24"/>
        <v>Общий расчет. Ци Мень. Анализ Дворца. Комбинации. Нет. Нет</v>
      </c>
      <c r="C546" s="11" t="str">
        <f>IFERROR(VLOOKUP(I546,lvl_1[],2,FALSE),"Нет")</f>
        <v>Общий расчет</v>
      </c>
      <c r="D546" s="11" t="str">
        <f>IFERROR(VLOOKUP(Rule!J546,lvl_2[],2,FALSE),"Нет")</f>
        <v>Ци Мень</v>
      </c>
      <c r="E546" s="11" t="str">
        <f>IFERROR(VLOOKUP(Rule!K546,lvl_3[],2,FALSE),"Нет")</f>
        <v>Анализ Дворца</v>
      </c>
      <c r="F546" s="11" t="str">
        <f>IFERROR(INDEX(lvl_4[],MATCH(L546,lvl_4[ID],0),MATCH(TEXT(K546,"##0"),lvl_4[#Headers],0)),"Нет")</f>
        <v>Комбинации</v>
      </c>
      <c r="G546" s="11" t="str">
        <f>IFERROR(INDEX(lvl_5[],MATCH(M546,lvl_5[ID],0),MATCH(_xlfn.CONCAT(TEXT(K546,"##0"),"_",TEXT(L546,"##0")),lvl_5[#Headers],0)),"Нет")</f>
        <v>Нет</v>
      </c>
      <c r="H546" s="11" t="str">
        <f>IFERROR(INDEX(lvl_6[],MATCH(N546,lvl_6[ID],0),MATCH(_xlfn.CONCAT(K546,"_",L546,"_",M546),lvl_6[#Headers],0)),"Нет")</f>
        <v>Нет</v>
      </c>
      <c r="I546" s="12">
        <v>1</v>
      </c>
      <c r="J546" s="12">
        <v>2</v>
      </c>
      <c r="K546" s="12">
        <v>2</v>
      </c>
      <c r="L546" s="12">
        <v>2</v>
      </c>
      <c r="M546" s="12">
        <v>0</v>
      </c>
      <c r="N546" s="12">
        <v>0</v>
      </c>
      <c r="O546" s="12">
        <f>COUNTIF($P$2:P546,P546)</f>
        <v>543</v>
      </c>
      <c r="P546" s="12" t="str">
        <f t="shared" si="25"/>
        <v>122020000</v>
      </c>
      <c r="Q546" s="12" t="str">
        <f t="shared" si="26"/>
        <v>1220200000543</v>
      </c>
      <c r="R546" s="20" t="s">
        <v>1223</v>
      </c>
      <c r="S546" s="20" t="s">
        <v>1224</v>
      </c>
      <c r="AB546" s="12" t="s">
        <v>905</v>
      </c>
      <c r="BA546" s="12" t="s">
        <v>905</v>
      </c>
      <c r="BG546" s="21">
        <v>-1</v>
      </c>
      <c r="BJ546" s="12">
        <v>1</v>
      </c>
    </row>
    <row r="547" spans="1:62" ht="30" x14ac:dyDescent="0.25">
      <c r="A547" s="12">
        <v>1</v>
      </c>
      <c r="B547" s="11" t="str">
        <f t="shared" si="24"/>
        <v>Общий расчет. Ци Мень. Анализ Дворца. Комбинации. Нет. Нет</v>
      </c>
      <c r="C547" s="11" t="str">
        <f>IFERROR(VLOOKUP(I547,lvl_1[],2,FALSE),"Нет")</f>
        <v>Общий расчет</v>
      </c>
      <c r="D547" s="11" t="str">
        <f>IFERROR(VLOOKUP(Rule!J547,lvl_2[],2,FALSE),"Нет")</f>
        <v>Ци Мень</v>
      </c>
      <c r="E547" s="11" t="str">
        <f>IFERROR(VLOOKUP(Rule!K547,lvl_3[],2,FALSE),"Нет")</f>
        <v>Анализ Дворца</v>
      </c>
      <c r="F547" s="11" t="str">
        <f>IFERROR(INDEX(lvl_4[],MATCH(L547,lvl_4[ID],0),MATCH(TEXT(K547,"##0"),lvl_4[#Headers],0)),"Нет")</f>
        <v>Комбинации</v>
      </c>
      <c r="G547" s="11" t="str">
        <f>IFERROR(INDEX(lvl_5[],MATCH(M547,lvl_5[ID],0),MATCH(_xlfn.CONCAT(TEXT(K547,"##0"),"_",TEXT(L547,"##0")),lvl_5[#Headers],0)),"Нет")</f>
        <v>Нет</v>
      </c>
      <c r="H547" s="11" t="str">
        <f>IFERROR(INDEX(lvl_6[],MATCH(N547,lvl_6[ID],0),MATCH(_xlfn.CONCAT(K547,"_",L547,"_",M547),lvl_6[#Headers],0)),"Нет")</f>
        <v>Нет</v>
      </c>
      <c r="I547" s="12">
        <v>1</v>
      </c>
      <c r="J547" s="12">
        <v>2</v>
      </c>
      <c r="K547" s="12">
        <v>2</v>
      </c>
      <c r="L547" s="12">
        <v>2</v>
      </c>
      <c r="M547" s="12">
        <v>0</v>
      </c>
      <c r="N547" s="12">
        <v>0</v>
      </c>
      <c r="O547" s="12">
        <f>COUNTIF($P$2:P547,P547)</f>
        <v>544</v>
      </c>
      <c r="P547" s="12" t="str">
        <f t="shared" si="25"/>
        <v>122020000</v>
      </c>
      <c r="Q547" s="12" t="str">
        <f t="shared" si="26"/>
        <v>1220200000544</v>
      </c>
      <c r="R547" s="20" t="s">
        <v>1223</v>
      </c>
      <c r="S547" s="20" t="s">
        <v>1224</v>
      </c>
      <c r="AB547" s="12" t="s">
        <v>907</v>
      </c>
      <c r="BA547" s="12" t="s">
        <v>907</v>
      </c>
      <c r="BG547" s="21">
        <v>-1</v>
      </c>
      <c r="BJ547" s="12">
        <v>1</v>
      </c>
    </row>
    <row r="548" spans="1:62" ht="30" x14ac:dyDescent="0.25">
      <c r="A548" s="12">
        <v>1</v>
      </c>
      <c r="B548" s="11" t="str">
        <f t="shared" si="24"/>
        <v>Общий расчет. Ци Мень. Анализ Дворца. Комбинации. Нет. Нет</v>
      </c>
      <c r="C548" s="11" t="str">
        <f>IFERROR(VLOOKUP(I548,lvl_1[],2,FALSE),"Нет")</f>
        <v>Общий расчет</v>
      </c>
      <c r="D548" s="11" t="str">
        <f>IFERROR(VLOOKUP(Rule!J548,lvl_2[],2,FALSE),"Нет")</f>
        <v>Ци Мень</v>
      </c>
      <c r="E548" s="11" t="str">
        <f>IFERROR(VLOOKUP(Rule!K548,lvl_3[],2,FALSE),"Нет")</f>
        <v>Анализ Дворца</v>
      </c>
      <c r="F548" s="11" t="str">
        <f>IFERROR(INDEX(lvl_4[],MATCH(L548,lvl_4[ID],0),MATCH(TEXT(K548,"##0"),lvl_4[#Headers],0)),"Нет")</f>
        <v>Комбинации</v>
      </c>
      <c r="G548" s="11" t="str">
        <f>IFERROR(INDEX(lvl_5[],MATCH(M548,lvl_5[ID],0),MATCH(_xlfn.CONCAT(TEXT(K548,"##0"),"_",TEXT(L548,"##0")),lvl_5[#Headers],0)),"Нет")</f>
        <v>Нет</v>
      </c>
      <c r="H548" s="11" t="str">
        <f>IFERROR(INDEX(lvl_6[],MATCH(N548,lvl_6[ID],0),MATCH(_xlfn.CONCAT(K548,"_",L548,"_",M548),lvl_6[#Headers],0)),"Нет")</f>
        <v>Нет</v>
      </c>
      <c r="I548" s="12">
        <v>1</v>
      </c>
      <c r="J548" s="12">
        <v>2</v>
      </c>
      <c r="K548" s="12">
        <v>2</v>
      </c>
      <c r="L548" s="12">
        <v>2</v>
      </c>
      <c r="M548" s="12">
        <v>0</v>
      </c>
      <c r="N548" s="12">
        <v>0</v>
      </c>
      <c r="O548" s="12">
        <f>COUNTIF($P$2:P548,P548)</f>
        <v>545</v>
      </c>
      <c r="P548" s="12" t="str">
        <f t="shared" si="25"/>
        <v>122020000</v>
      </c>
      <c r="Q548" s="12" t="str">
        <f t="shared" si="26"/>
        <v>1220200000545</v>
      </c>
      <c r="R548" s="20" t="s">
        <v>1223</v>
      </c>
      <c r="S548" s="20" t="s">
        <v>1224</v>
      </c>
      <c r="AB548" s="12" t="s">
        <v>908</v>
      </c>
      <c r="BA548" s="12" t="s">
        <v>908</v>
      </c>
      <c r="BG548" s="21">
        <v>-1</v>
      </c>
      <c r="BJ548" s="12">
        <v>1</v>
      </c>
    </row>
    <row r="549" spans="1:62" ht="30" x14ac:dyDescent="0.25">
      <c r="A549" s="12">
        <v>1</v>
      </c>
      <c r="B549" s="11" t="str">
        <f t="shared" si="24"/>
        <v>Общий расчет. Ци Мень. Анализ Дворца. Комбинации. Нет. Нет</v>
      </c>
      <c r="C549" s="11" t="str">
        <f>IFERROR(VLOOKUP(I549,lvl_1[],2,FALSE),"Нет")</f>
        <v>Общий расчет</v>
      </c>
      <c r="D549" s="11" t="str">
        <f>IFERROR(VLOOKUP(Rule!J549,lvl_2[],2,FALSE),"Нет")</f>
        <v>Ци Мень</v>
      </c>
      <c r="E549" s="11" t="str">
        <f>IFERROR(VLOOKUP(Rule!K549,lvl_3[],2,FALSE),"Нет")</f>
        <v>Анализ Дворца</v>
      </c>
      <c r="F549" s="11" t="str">
        <f>IFERROR(INDEX(lvl_4[],MATCH(L549,lvl_4[ID],0),MATCH(TEXT(K549,"##0"),lvl_4[#Headers],0)),"Нет")</f>
        <v>Комбинации</v>
      </c>
      <c r="G549" s="11" t="str">
        <f>IFERROR(INDEX(lvl_5[],MATCH(M549,lvl_5[ID],0),MATCH(_xlfn.CONCAT(TEXT(K549,"##0"),"_",TEXT(L549,"##0")),lvl_5[#Headers],0)),"Нет")</f>
        <v>Нет</v>
      </c>
      <c r="H549" s="11" t="str">
        <f>IFERROR(INDEX(lvl_6[],MATCH(N549,lvl_6[ID],0),MATCH(_xlfn.CONCAT(K549,"_",L549,"_",M549),lvl_6[#Headers],0)),"Нет")</f>
        <v>Нет</v>
      </c>
      <c r="I549" s="12">
        <v>1</v>
      </c>
      <c r="J549" s="12">
        <v>2</v>
      </c>
      <c r="K549" s="12">
        <v>2</v>
      </c>
      <c r="L549" s="12">
        <v>2</v>
      </c>
      <c r="M549" s="12">
        <v>0</v>
      </c>
      <c r="N549" s="12">
        <v>0</v>
      </c>
      <c r="O549" s="12">
        <f>COUNTIF($P$2:P549,P549)</f>
        <v>546</v>
      </c>
      <c r="P549" s="12" t="str">
        <f t="shared" si="25"/>
        <v>122020000</v>
      </c>
      <c r="Q549" s="12" t="str">
        <f t="shared" si="26"/>
        <v>1220200000546</v>
      </c>
      <c r="R549" s="20" t="s">
        <v>1223</v>
      </c>
      <c r="S549" s="20" t="s">
        <v>1224</v>
      </c>
      <c r="AB549" s="12" t="s">
        <v>910</v>
      </c>
      <c r="BA549" s="12" t="s">
        <v>910</v>
      </c>
      <c r="BG549" s="21">
        <v>-1</v>
      </c>
      <c r="BJ549" s="12">
        <v>1</v>
      </c>
    </row>
    <row r="550" spans="1:62" ht="30" x14ac:dyDescent="0.25">
      <c r="A550" s="12">
        <v>1</v>
      </c>
      <c r="B550" s="11" t="str">
        <f t="shared" si="24"/>
        <v>Общий расчет. Ци Мень. Анализ Дворца. Комбинации. Нет. Нет</v>
      </c>
      <c r="C550" s="11" t="str">
        <f>IFERROR(VLOOKUP(I550,lvl_1[],2,FALSE),"Нет")</f>
        <v>Общий расчет</v>
      </c>
      <c r="D550" s="11" t="str">
        <f>IFERROR(VLOOKUP(Rule!J550,lvl_2[],2,FALSE),"Нет")</f>
        <v>Ци Мень</v>
      </c>
      <c r="E550" s="11" t="str">
        <f>IFERROR(VLOOKUP(Rule!K550,lvl_3[],2,FALSE),"Нет")</f>
        <v>Анализ Дворца</v>
      </c>
      <c r="F550" s="11" t="str">
        <f>IFERROR(INDEX(lvl_4[],MATCH(L550,lvl_4[ID],0),MATCH(TEXT(K550,"##0"),lvl_4[#Headers],0)),"Нет")</f>
        <v>Комбинации</v>
      </c>
      <c r="G550" s="11" t="str">
        <f>IFERROR(INDEX(lvl_5[],MATCH(M550,lvl_5[ID],0),MATCH(_xlfn.CONCAT(TEXT(K550,"##0"),"_",TEXT(L550,"##0")),lvl_5[#Headers],0)),"Нет")</f>
        <v>Нет</v>
      </c>
      <c r="H550" s="11" t="str">
        <f>IFERROR(INDEX(lvl_6[],MATCH(N550,lvl_6[ID],0),MATCH(_xlfn.CONCAT(K550,"_",L550,"_",M550),lvl_6[#Headers],0)),"Нет")</f>
        <v>Нет</v>
      </c>
      <c r="I550" s="12">
        <v>1</v>
      </c>
      <c r="J550" s="12">
        <v>2</v>
      </c>
      <c r="K550" s="12">
        <v>2</v>
      </c>
      <c r="L550" s="12">
        <v>2</v>
      </c>
      <c r="M550" s="12">
        <v>0</v>
      </c>
      <c r="N550" s="12">
        <v>0</v>
      </c>
      <c r="O550" s="12">
        <f>COUNTIF($P$2:P550,P550)</f>
        <v>547</v>
      </c>
      <c r="P550" s="12" t="str">
        <f t="shared" si="25"/>
        <v>122020000</v>
      </c>
      <c r="Q550" s="12" t="str">
        <f t="shared" si="26"/>
        <v>1220200000547</v>
      </c>
      <c r="R550" s="20" t="s">
        <v>1223</v>
      </c>
      <c r="S550" s="20" t="s">
        <v>1224</v>
      </c>
      <c r="AB550" s="12" t="s">
        <v>912</v>
      </c>
      <c r="BA550" s="12" t="s">
        <v>912</v>
      </c>
      <c r="BG550" s="21">
        <v>-1</v>
      </c>
      <c r="BJ550" s="12">
        <v>1</v>
      </c>
    </row>
    <row r="551" spans="1:62" ht="30" x14ac:dyDescent="0.25">
      <c r="A551" s="12">
        <v>1</v>
      </c>
      <c r="B551" s="11" t="str">
        <f t="shared" si="24"/>
        <v>Общий расчет. Ци Мень. Анализ Дворца. Комбинации. Нет. Нет</v>
      </c>
      <c r="C551" s="11" t="str">
        <f>IFERROR(VLOOKUP(I551,lvl_1[],2,FALSE),"Нет")</f>
        <v>Общий расчет</v>
      </c>
      <c r="D551" s="11" t="str">
        <f>IFERROR(VLOOKUP(Rule!J551,lvl_2[],2,FALSE),"Нет")</f>
        <v>Ци Мень</v>
      </c>
      <c r="E551" s="11" t="str">
        <f>IFERROR(VLOOKUP(Rule!K551,lvl_3[],2,FALSE),"Нет")</f>
        <v>Анализ Дворца</v>
      </c>
      <c r="F551" s="11" t="str">
        <f>IFERROR(INDEX(lvl_4[],MATCH(L551,lvl_4[ID],0),MATCH(TEXT(K551,"##0"),lvl_4[#Headers],0)),"Нет")</f>
        <v>Комбинации</v>
      </c>
      <c r="G551" s="11" t="str">
        <f>IFERROR(INDEX(lvl_5[],MATCH(M551,lvl_5[ID],0),MATCH(_xlfn.CONCAT(TEXT(K551,"##0"),"_",TEXT(L551,"##0")),lvl_5[#Headers],0)),"Нет")</f>
        <v>Нет</v>
      </c>
      <c r="H551" s="11" t="str">
        <f>IFERROR(INDEX(lvl_6[],MATCH(N551,lvl_6[ID],0),MATCH(_xlfn.CONCAT(K551,"_",L551,"_",M551),lvl_6[#Headers],0)),"Нет")</f>
        <v>Нет</v>
      </c>
      <c r="I551" s="12">
        <v>1</v>
      </c>
      <c r="J551" s="12">
        <v>2</v>
      </c>
      <c r="K551" s="12">
        <v>2</v>
      </c>
      <c r="L551" s="12">
        <v>2</v>
      </c>
      <c r="M551" s="12">
        <v>0</v>
      </c>
      <c r="N551" s="12">
        <v>0</v>
      </c>
      <c r="O551" s="12">
        <f>COUNTIF($P$2:P551,P551)</f>
        <v>548</v>
      </c>
      <c r="P551" s="12" t="str">
        <f t="shared" si="25"/>
        <v>122020000</v>
      </c>
      <c r="Q551" s="12" t="str">
        <f t="shared" si="26"/>
        <v>1220200000548</v>
      </c>
      <c r="R551" s="20" t="s">
        <v>1223</v>
      </c>
      <c r="S551" s="20" t="s">
        <v>1224</v>
      </c>
      <c r="AB551" s="12" t="s">
        <v>914</v>
      </c>
      <c r="BA551" s="12" t="s">
        <v>914</v>
      </c>
      <c r="BG551" s="21">
        <v>-1</v>
      </c>
      <c r="BJ551" s="12">
        <v>1</v>
      </c>
    </row>
    <row r="552" spans="1:62" ht="30" x14ac:dyDescent="0.25">
      <c r="A552" s="12">
        <v>1</v>
      </c>
      <c r="B552" s="11" t="str">
        <f t="shared" si="24"/>
        <v>Общий расчет. Ци Мень. Анализ Дворца. Комбинации. Нет. Нет</v>
      </c>
      <c r="C552" s="11" t="str">
        <f>IFERROR(VLOOKUP(I552,lvl_1[],2,FALSE),"Нет")</f>
        <v>Общий расчет</v>
      </c>
      <c r="D552" s="11" t="str">
        <f>IFERROR(VLOOKUP(Rule!J552,lvl_2[],2,FALSE),"Нет")</f>
        <v>Ци Мень</v>
      </c>
      <c r="E552" s="11" t="str">
        <f>IFERROR(VLOOKUP(Rule!K552,lvl_3[],2,FALSE),"Нет")</f>
        <v>Анализ Дворца</v>
      </c>
      <c r="F552" s="11" t="str">
        <f>IFERROR(INDEX(lvl_4[],MATCH(L552,lvl_4[ID],0),MATCH(TEXT(K552,"##0"),lvl_4[#Headers],0)),"Нет")</f>
        <v>Комбинации</v>
      </c>
      <c r="G552" s="11" t="str">
        <f>IFERROR(INDEX(lvl_5[],MATCH(M552,lvl_5[ID],0),MATCH(_xlfn.CONCAT(TEXT(K552,"##0"),"_",TEXT(L552,"##0")),lvl_5[#Headers],0)),"Нет")</f>
        <v>Нет</v>
      </c>
      <c r="H552" s="11" t="str">
        <f>IFERROR(INDEX(lvl_6[],MATCH(N552,lvl_6[ID],0),MATCH(_xlfn.CONCAT(K552,"_",L552,"_",M552),lvl_6[#Headers],0)),"Нет")</f>
        <v>Нет</v>
      </c>
      <c r="I552" s="12">
        <v>1</v>
      </c>
      <c r="J552" s="12">
        <v>2</v>
      </c>
      <c r="K552" s="12">
        <v>2</v>
      </c>
      <c r="L552" s="12">
        <v>2</v>
      </c>
      <c r="M552" s="12">
        <v>0</v>
      </c>
      <c r="N552" s="12">
        <v>0</v>
      </c>
      <c r="O552" s="12">
        <f>COUNTIF($P$2:P552,P552)</f>
        <v>549</v>
      </c>
      <c r="P552" s="12" t="str">
        <f t="shared" si="25"/>
        <v>122020000</v>
      </c>
      <c r="Q552" s="12" t="str">
        <f t="shared" si="26"/>
        <v>1220200000549</v>
      </c>
      <c r="R552" s="20" t="s">
        <v>1223</v>
      </c>
      <c r="S552" s="20" t="s">
        <v>1224</v>
      </c>
      <c r="AB552" s="12" t="s">
        <v>916</v>
      </c>
      <c r="BA552" s="12" t="s">
        <v>916</v>
      </c>
      <c r="BG552" s="21">
        <v>-1</v>
      </c>
      <c r="BJ552" s="12">
        <v>1</v>
      </c>
    </row>
    <row r="553" spans="1:62" ht="30" x14ac:dyDescent="0.25">
      <c r="A553" s="12">
        <v>1</v>
      </c>
      <c r="B553" s="11" t="str">
        <f t="shared" si="24"/>
        <v>Общий расчет. Ци Мень. Анализ Дворца. Комбинации. Нет. Нет</v>
      </c>
      <c r="C553" s="11" t="str">
        <f>IFERROR(VLOOKUP(I553,lvl_1[],2,FALSE),"Нет")</f>
        <v>Общий расчет</v>
      </c>
      <c r="D553" s="11" t="str">
        <f>IFERROR(VLOOKUP(Rule!J553,lvl_2[],2,FALSE),"Нет")</f>
        <v>Ци Мень</v>
      </c>
      <c r="E553" s="11" t="str">
        <f>IFERROR(VLOOKUP(Rule!K553,lvl_3[],2,FALSE),"Нет")</f>
        <v>Анализ Дворца</v>
      </c>
      <c r="F553" s="11" t="str">
        <f>IFERROR(INDEX(lvl_4[],MATCH(L553,lvl_4[ID],0),MATCH(TEXT(K553,"##0"),lvl_4[#Headers],0)),"Нет")</f>
        <v>Комбинации</v>
      </c>
      <c r="G553" s="11" t="str">
        <f>IFERROR(INDEX(lvl_5[],MATCH(M553,lvl_5[ID],0),MATCH(_xlfn.CONCAT(TEXT(K553,"##0"),"_",TEXT(L553,"##0")),lvl_5[#Headers],0)),"Нет")</f>
        <v>Нет</v>
      </c>
      <c r="H553" s="11" t="str">
        <f>IFERROR(INDEX(lvl_6[],MATCH(N553,lvl_6[ID],0),MATCH(_xlfn.CONCAT(K553,"_",L553,"_",M553),lvl_6[#Headers],0)),"Нет")</f>
        <v>Нет</v>
      </c>
      <c r="I553" s="12">
        <v>1</v>
      </c>
      <c r="J553" s="12">
        <v>2</v>
      </c>
      <c r="K553" s="12">
        <v>2</v>
      </c>
      <c r="L553" s="12">
        <v>2</v>
      </c>
      <c r="M553" s="12">
        <v>0</v>
      </c>
      <c r="N553" s="12">
        <v>0</v>
      </c>
      <c r="O553" s="12">
        <f>COUNTIF($P$2:P553,P553)</f>
        <v>550</v>
      </c>
      <c r="P553" s="12" t="str">
        <f t="shared" si="25"/>
        <v>122020000</v>
      </c>
      <c r="Q553" s="12" t="str">
        <f t="shared" si="26"/>
        <v>1220200000550</v>
      </c>
      <c r="R553" s="20" t="s">
        <v>1223</v>
      </c>
      <c r="S553" s="20" t="s">
        <v>1224</v>
      </c>
      <c r="AI553" s="12" t="s">
        <v>899</v>
      </c>
      <c r="AZ553" s="12">
        <v>1</v>
      </c>
      <c r="BG553" s="21">
        <v>-1</v>
      </c>
      <c r="BJ553" s="12">
        <v>1</v>
      </c>
    </row>
    <row r="554" spans="1:62" ht="30" x14ac:dyDescent="0.25">
      <c r="A554" s="12">
        <v>1</v>
      </c>
      <c r="B554" s="11" t="str">
        <f t="shared" si="24"/>
        <v>Общий расчет. Ци Мень. Анализ Дворца. Комбинации. Нет. Нет</v>
      </c>
      <c r="C554" s="11" t="str">
        <f>IFERROR(VLOOKUP(I554,lvl_1[],2,FALSE),"Нет")</f>
        <v>Общий расчет</v>
      </c>
      <c r="D554" s="11" t="str">
        <f>IFERROR(VLOOKUP(Rule!J554,lvl_2[],2,FALSE),"Нет")</f>
        <v>Ци Мень</v>
      </c>
      <c r="E554" s="11" t="str">
        <f>IFERROR(VLOOKUP(Rule!K554,lvl_3[],2,FALSE),"Нет")</f>
        <v>Анализ Дворца</v>
      </c>
      <c r="F554" s="11" t="str">
        <f>IFERROR(INDEX(lvl_4[],MATCH(L554,lvl_4[ID],0),MATCH(TEXT(K554,"##0"),lvl_4[#Headers],0)),"Нет")</f>
        <v>Комбинации</v>
      </c>
      <c r="G554" s="11" t="str">
        <f>IFERROR(INDEX(lvl_5[],MATCH(M554,lvl_5[ID],0),MATCH(_xlfn.CONCAT(TEXT(K554,"##0"),"_",TEXT(L554,"##0")),lvl_5[#Headers],0)),"Нет")</f>
        <v>Нет</v>
      </c>
      <c r="H554" s="11" t="str">
        <f>IFERROR(INDEX(lvl_6[],MATCH(N554,lvl_6[ID],0),MATCH(_xlfn.CONCAT(K554,"_",L554,"_",M554),lvl_6[#Headers],0)),"Нет")</f>
        <v>Нет</v>
      </c>
      <c r="I554" s="12">
        <v>1</v>
      </c>
      <c r="J554" s="12">
        <v>2</v>
      </c>
      <c r="K554" s="12">
        <v>2</v>
      </c>
      <c r="L554" s="12">
        <v>2</v>
      </c>
      <c r="M554" s="12">
        <v>0</v>
      </c>
      <c r="N554" s="12">
        <v>0</v>
      </c>
      <c r="O554" s="12">
        <f>COUNTIF($P$2:P554,P554)</f>
        <v>551</v>
      </c>
      <c r="P554" s="12" t="str">
        <f t="shared" si="25"/>
        <v>122020000</v>
      </c>
      <c r="Q554" s="12" t="str">
        <f t="shared" si="26"/>
        <v>1220200000551</v>
      </c>
      <c r="R554" s="20" t="s">
        <v>1223</v>
      </c>
      <c r="S554" s="20" t="s">
        <v>1224</v>
      </c>
      <c r="AI554" s="12" t="s">
        <v>901</v>
      </c>
      <c r="BA554" s="12" t="s">
        <v>901</v>
      </c>
      <c r="BG554" s="21">
        <v>-1</v>
      </c>
      <c r="BJ554" s="12">
        <v>1</v>
      </c>
    </row>
    <row r="555" spans="1:62" ht="30" x14ac:dyDescent="0.25">
      <c r="A555" s="12">
        <v>1</v>
      </c>
      <c r="B555" s="11" t="str">
        <f t="shared" si="24"/>
        <v>Общий расчет. Ци Мень. Анализ Дворца. Комбинации. Нет. Нет</v>
      </c>
      <c r="C555" s="11" t="str">
        <f>IFERROR(VLOOKUP(I555,lvl_1[],2,FALSE),"Нет")</f>
        <v>Общий расчет</v>
      </c>
      <c r="D555" s="11" t="str">
        <f>IFERROR(VLOOKUP(Rule!J555,lvl_2[],2,FALSE),"Нет")</f>
        <v>Ци Мень</v>
      </c>
      <c r="E555" s="11" t="str">
        <f>IFERROR(VLOOKUP(Rule!K555,lvl_3[],2,FALSE),"Нет")</f>
        <v>Анализ Дворца</v>
      </c>
      <c r="F555" s="11" t="str">
        <f>IFERROR(INDEX(lvl_4[],MATCH(L555,lvl_4[ID],0),MATCH(TEXT(K555,"##0"),lvl_4[#Headers],0)),"Нет")</f>
        <v>Комбинации</v>
      </c>
      <c r="G555" s="11" t="str">
        <f>IFERROR(INDEX(lvl_5[],MATCH(M555,lvl_5[ID],0),MATCH(_xlfn.CONCAT(TEXT(K555,"##0"),"_",TEXT(L555,"##0")),lvl_5[#Headers],0)),"Нет")</f>
        <v>Нет</v>
      </c>
      <c r="H555" s="11" t="str">
        <f>IFERROR(INDEX(lvl_6[],MATCH(N555,lvl_6[ID],0),MATCH(_xlfn.CONCAT(K555,"_",L555,"_",M555),lvl_6[#Headers],0)),"Нет")</f>
        <v>Нет</v>
      </c>
      <c r="I555" s="12">
        <v>1</v>
      </c>
      <c r="J555" s="12">
        <v>2</v>
      </c>
      <c r="K555" s="12">
        <v>2</v>
      </c>
      <c r="L555" s="12">
        <v>2</v>
      </c>
      <c r="M555" s="12">
        <v>0</v>
      </c>
      <c r="N555" s="12">
        <v>0</v>
      </c>
      <c r="O555" s="12">
        <f>COUNTIF($P$2:P555,P555)</f>
        <v>552</v>
      </c>
      <c r="P555" s="12" t="str">
        <f t="shared" si="25"/>
        <v>122020000</v>
      </c>
      <c r="Q555" s="12" t="str">
        <f t="shared" si="26"/>
        <v>1220200000552</v>
      </c>
      <c r="R555" s="20" t="s">
        <v>1223</v>
      </c>
      <c r="S555" s="20" t="s">
        <v>1224</v>
      </c>
      <c r="AI555" s="12" t="s">
        <v>903</v>
      </c>
      <c r="BA555" s="12" t="s">
        <v>903</v>
      </c>
      <c r="BG555" s="21">
        <v>-1</v>
      </c>
      <c r="BJ555" s="12">
        <v>1</v>
      </c>
    </row>
    <row r="556" spans="1:62" ht="30" x14ac:dyDescent="0.25">
      <c r="A556" s="12">
        <v>1</v>
      </c>
      <c r="B556" s="11" t="str">
        <f t="shared" si="24"/>
        <v>Общий расчет. Ци Мень. Анализ Дворца. Комбинации. Нет. Нет</v>
      </c>
      <c r="C556" s="11" t="str">
        <f>IFERROR(VLOOKUP(I556,lvl_1[],2,FALSE),"Нет")</f>
        <v>Общий расчет</v>
      </c>
      <c r="D556" s="11" t="str">
        <f>IFERROR(VLOOKUP(Rule!J556,lvl_2[],2,FALSE),"Нет")</f>
        <v>Ци Мень</v>
      </c>
      <c r="E556" s="11" t="str">
        <f>IFERROR(VLOOKUP(Rule!K556,lvl_3[],2,FALSE),"Нет")</f>
        <v>Анализ Дворца</v>
      </c>
      <c r="F556" s="11" t="str">
        <f>IFERROR(INDEX(lvl_4[],MATCH(L556,lvl_4[ID],0),MATCH(TEXT(K556,"##0"),lvl_4[#Headers],0)),"Нет")</f>
        <v>Комбинации</v>
      </c>
      <c r="G556" s="11" t="str">
        <f>IFERROR(INDEX(lvl_5[],MATCH(M556,lvl_5[ID],0),MATCH(_xlfn.CONCAT(TEXT(K556,"##0"),"_",TEXT(L556,"##0")),lvl_5[#Headers],0)),"Нет")</f>
        <v>Нет</v>
      </c>
      <c r="H556" s="11" t="str">
        <f>IFERROR(INDEX(lvl_6[],MATCH(N556,lvl_6[ID],0),MATCH(_xlfn.CONCAT(K556,"_",L556,"_",M556),lvl_6[#Headers],0)),"Нет")</f>
        <v>Нет</v>
      </c>
      <c r="I556" s="12">
        <v>1</v>
      </c>
      <c r="J556" s="12">
        <v>2</v>
      </c>
      <c r="K556" s="12">
        <v>2</v>
      </c>
      <c r="L556" s="12">
        <v>2</v>
      </c>
      <c r="M556" s="12">
        <v>0</v>
      </c>
      <c r="N556" s="12">
        <v>0</v>
      </c>
      <c r="O556" s="12">
        <f>COUNTIF($P$2:P556,P556)</f>
        <v>553</v>
      </c>
      <c r="P556" s="12" t="str">
        <f t="shared" si="25"/>
        <v>122020000</v>
      </c>
      <c r="Q556" s="12" t="str">
        <f t="shared" si="26"/>
        <v>1220200000553</v>
      </c>
      <c r="R556" s="20" t="s">
        <v>1223</v>
      </c>
      <c r="S556" s="20" t="s">
        <v>1224</v>
      </c>
      <c r="AI556" s="12" t="s">
        <v>905</v>
      </c>
      <c r="BA556" s="12" t="s">
        <v>905</v>
      </c>
      <c r="BG556" s="21">
        <v>-1</v>
      </c>
      <c r="BJ556" s="12">
        <v>1</v>
      </c>
    </row>
    <row r="557" spans="1:62" ht="30" x14ac:dyDescent="0.25">
      <c r="A557" s="12">
        <v>1</v>
      </c>
      <c r="B557" s="11" t="str">
        <f t="shared" si="24"/>
        <v>Общий расчет. Ци Мень. Анализ Дворца. Комбинации. Нет. Нет</v>
      </c>
      <c r="C557" s="11" t="str">
        <f>IFERROR(VLOOKUP(I557,lvl_1[],2,FALSE),"Нет")</f>
        <v>Общий расчет</v>
      </c>
      <c r="D557" s="11" t="str">
        <f>IFERROR(VLOOKUP(Rule!J557,lvl_2[],2,FALSE),"Нет")</f>
        <v>Ци Мень</v>
      </c>
      <c r="E557" s="11" t="str">
        <f>IFERROR(VLOOKUP(Rule!K557,lvl_3[],2,FALSE),"Нет")</f>
        <v>Анализ Дворца</v>
      </c>
      <c r="F557" s="11" t="str">
        <f>IFERROR(INDEX(lvl_4[],MATCH(L557,lvl_4[ID],0),MATCH(TEXT(K557,"##0"),lvl_4[#Headers],0)),"Нет")</f>
        <v>Комбинации</v>
      </c>
      <c r="G557" s="11" t="str">
        <f>IFERROR(INDEX(lvl_5[],MATCH(M557,lvl_5[ID],0),MATCH(_xlfn.CONCAT(TEXT(K557,"##0"),"_",TEXT(L557,"##0")),lvl_5[#Headers],0)),"Нет")</f>
        <v>Нет</v>
      </c>
      <c r="H557" s="11" t="str">
        <f>IFERROR(INDEX(lvl_6[],MATCH(N557,lvl_6[ID],0),MATCH(_xlfn.CONCAT(K557,"_",L557,"_",M557),lvl_6[#Headers],0)),"Нет")</f>
        <v>Нет</v>
      </c>
      <c r="I557" s="12">
        <v>1</v>
      </c>
      <c r="J557" s="12">
        <v>2</v>
      </c>
      <c r="K557" s="12">
        <v>2</v>
      </c>
      <c r="L557" s="12">
        <v>2</v>
      </c>
      <c r="M557" s="12">
        <v>0</v>
      </c>
      <c r="N557" s="12">
        <v>0</v>
      </c>
      <c r="O557" s="12">
        <f>COUNTIF($P$2:P557,P557)</f>
        <v>554</v>
      </c>
      <c r="P557" s="12" t="str">
        <f t="shared" si="25"/>
        <v>122020000</v>
      </c>
      <c r="Q557" s="12" t="str">
        <f t="shared" si="26"/>
        <v>1220200000554</v>
      </c>
      <c r="R557" s="20" t="s">
        <v>1223</v>
      </c>
      <c r="S557" s="20" t="s">
        <v>1224</v>
      </c>
      <c r="AI557" s="12" t="s">
        <v>907</v>
      </c>
      <c r="BA557" s="12" t="s">
        <v>907</v>
      </c>
      <c r="BG557" s="21">
        <v>-1</v>
      </c>
      <c r="BJ557" s="12">
        <v>1</v>
      </c>
    </row>
    <row r="558" spans="1:62" ht="30" x14ac:dyDescent="0.25">
      <c r="A558" s="12">
        <v>1</v>
      </c>
      <c r="B558" s="11" t="str">
        <f t="shared" si="24"/>
        <v>Общий расчет. Ци Мень. Анализ Дворца. Комбинации. Нет. Нет</v>
      </c>
      <c r="C558" s="11" t="str">
        <f>IFERROR(VLOOKUP(I558,lvl_1[],2,FALSE),"Нет")</f>
        <v>Общий расчет</v>
      </c>
      <c r="D558" s="11" t="str">
        <f>IFERROR(VLOOKUP(Rule!J558,lvl_2[],2,FALSE),"Нет")</f>
        <v>Ци Мень</v>
      </c>
      <c r="E558" s="11" t="str">
        <f>IFERROR(VLOOKUP(Rule!K558,lvl_3[],2,FALSE),"Нет")</f>
        <v>Анализ Дворца</v>
      </c>
      <c r="F558" s="11" t="str">
        <f>IFERROR(INDEX(lvl_4[],MATCH(L558,lvl_4[ID],0),MATCH(TEXT(K558,"##0"),lvl_4[#Headers],0)),"Нет")</f>
        <v>Комбинации</v>
      </c>
      <c r="G558" s="11" t="str">
        <f>IFERROR(INDEX(lvl_5[],MATCH(M558,lvl_5[ID],0),MATCH(_xlfn.CONCAT(TEXT(K558,"##0"),"_",TEXT(L558,"##0")),lvl_5[#Headers],0)),"Нет")</f>
        <v>Нет</v>
      </c>
      <c r="H558" s="11" t="str">
        <f>IFERROR(INDEX(lvl_6[],MATCH(N558,lvl_6[ID],0),MATCH(_xlfn.CONCAT(K558,"_",L558,"_",M558),lvl_6[#Headers],0)),"Нет")</f>
        <v>Нет</v>
      </c>
      <c r="I558" s="12">
        <v>1</v>
      </c>
      <c r="J558" s="12">
        <v>2</v>
      </c>
      <c r="K558" s="12">
        <v>2</v>
      </c>
      <c r="L558" s="12">
        <v>2</v>
      </c>
      <c r="M558" s="12">
        <v>0</v>
      </c>
      <c r="N558" s="12">
        <v>0</v>
      </c>
      <c r="O558" s="12">
        <f>COUNTIF($P$2:P558,P558)</f>
        <v>555</v>
      </c>
      <c r="P558" s="12" t="str">
        <f t="shared" si="25"/>
        <v>122020000</v>
      </c>
      <c r="Q558" s="12" t="str">
        <f t="shared" si="26"/>
        <v>1220200000555</v>
      </c>
      <c r="R558" s="20" t="s">
        <v>1223</v>
      </c>
      <c r="S558" s="20" t="s">
        <v>1224</v>
      </c>
      <c r="AI558" s="12" t="s">
        <v>908</v>
      </c>
      <c r="BA558" s="12" t="s">
        <v>908</v>
      </c>
      <c r="BG558" s="21">
        <v>-1</v>
      </c>
      <c r="BJ558" s="12">
        <v>1</v>
      </c>
    </row>
    <row r="559" spans="1:62" ht="30" x14ac:dyDescent="0.25">
      <c r="A559" s="12">
        <v>1</v>
      </c>
      <c r="B559" s="11" t="str">
        <f t="shared" si="24"/>
        <v>Общий расчет. Ци Мень. Анализ Дворца. Комбинации. Нет. Нет</v>
      </c>
      <c r="C559" s="11" t="str">
        <f>IFERROR(VLOOKUP(I559,lvl_1[],2,FALSE),"Нет")</f>
        <v>Общий расчет</v>
      </c>
      <c r="D559" s="11" t="str">
        <f>IFERROR(VLOOKUP(Rule!J559,lvl_2[],2,FALSE),"Нет")</f>
        <v>Ци Мень</v>
      </c>
      <c r="E559" s="11" t="str">
        <f>IFERROR(VLOOKUP(Rule!K559,lvl_3[],2,FALSE),"Нет")</f>
        <v>Анализ Дворца</v>
      </c>
      <c r="F559" s="11" t="str">
        <f>IFERROR(INDEX(lvl_4[],MATCH(L559,lvl_4[ID],0),MATCH(TEXT(K559,"##0"),lvl_4[#Headers],0)),"Нет")</f>
        <v>Комбинации</v>
      </c>
      <c r="G559" s="11" t="str">
        <f>IFERROR(INDEX(lvl_5[],MATCH(M559,lvl_5[ID],0),MATCH(_xlfn.CONCAT(TEXT(K559,"##0"),"_",TEXT(L559,"##0")),lvl_5[#Headers],0)),"Нет")</f>
        <v>Нет</v>
      </c>
      <c r="H559" s="11" t="str">
        <f>IFERROR(INDEX(lvl_6[],MATCH(N559,lvl_6[ID],0),MATCH(_xlfn.CONCAT(K559,"_",L559,"_",M559),lvl_6[#Headers],0)),"Нет")</f>
        <v>Нет</v>
      </c>
      <c r="I559" s="12">
        <v>1</v>
      </c>
      <c r="J559" s="12">
        <v>2</v>
      </c>
      <c r="K559" s="12">
        <v>2</v>
      </c>
      <c r="L559" s="12">
        <v>2</v>
      </c>
      <c r="M559" s="12">
        <v>0</v>
      </c>
      <c r="N559" s="12">
        <v>0</v>
      </c>
      <c r="O559" s="12">
        <f>COUNTIF($P$2:P559,P559)</f>
        <v>556</v>
      </c>
      <c r="P559" s="12" t="str">
        <f t="shared" si="25"/>
        <v>122020000</v>
      </c>
      <c r="Q559" s="12" t="str">
        <f t="shared" si="26"/>
        <v>1220200000556</v>
      </c>
      <c r="R559" s="20" t="s">
        <v>1223</v>
      </c>
      <c r="S559" s="20" t="s">
        <v>1224</v>
      </c>
      <c r="AI559" s="12" t="s">
        <v>910</v>
      </c>
      <c r="BA559" s="12" t="s">
        <v>910</v>
      </c>
      <c r="BG559" s="21">
        <v>-1</v>
      </c>
      <c r="BJ559" s="12">
        <v>1</v>
      </c>
    </row>
    <row r="560" spans="1:62" ht="30" x14ac:dyDescent="0.25">
      <c r="A560" s="12">
        <v>1</v>
      </c>
      <c r="B560" s="11" t="str">
        <f t="shared" si="24"/>
        <v>Общий расчет. Ци Мень. Анализ Дворца. Комбинации. Нет. Нет</v>
      </c>
      <c r="C560" s="11" t="str">
        <f>IFERROR(VLOOKUP(I560,lvl_1[],2,FALSE),"Нет")</f>
        <v>Общий расчет</v>
      </c>
      <c r="D560" s="11" t="str">
        <f>IFERROR(VLOOKUP(Rule!J560,lvl_2[],2,FALSE),"Нет")</f>
        <v>Ци Мень</v>
      </c>
      <c r="E560" s="11" t="str">
        <f>IFERROR(VLOOKUP(Rule!K560,lvl_3[],2,FALSE),"Нет")</f>
        <v>Анализ Дворца</v>
      </c>
      <c r="F560" s="11" t="str">
        <f>IFERROR(INDEX(lvl_4[],MATCH(L560,lvl_4[ID],0),MATCH(TEXT(K560,"##0"),lvl_4[#Headers],0)),"Нет")</f>
        <v>Комбинации</v>
      </c>
      <c r="G560" s="11" t="str">
        <f>IFERROR(INDEX(lvl_5[],MATCH(M560,lvl_5[ID],0),MATCH(_xlfn.CONCAT(TEXT(K560,"##0"),"_",TEXT(L560,"##0")),lvl_5[#Headers],0)),"Нет")</f>
        <v>Нет</v>
      </c>
      <c r="H560" s="11" t="str">
        <f>IFERROR(INDEX(lvl_6[],MATCH(N560,lvl_6[ID],0),MATCH(_xlfn.CONCAT(K560,"_",L560,"_",M560),lvl_6[#Headers],0)),"Нет")</f>
        <v>Нет</v>
      </c>
      <c r="I560" s="12">
        <v>1</v>
      </c>
      <c r="J560" s="12">
        <v>2</v>
      </c>
      <c r="K560" s="12">
        <v>2</v>
      </c>
      <c r="L560" s="12">
        <v>2</v>
      </c>
      <c r="M560" s="12">
        <v>0</v>
      </c>
      <c r="N560" s="12">
        <v>0</v>
      </c>
      <c r="O560" s="12">
        <f>COUNTIF($P$2:P560,P560)</f>
        <v>557</v>
      </c>
      <c r="P560" s="12" t="str">
        <f t="shared" si="25"/>
        <v>122020000</v>
      </c>
      <c r="Q560" s="12" t="str">
        <f t="shared" si="26"/>
        <v>1220200000557</v>
      </c>
      <c r="R560" s="20" t="s">
        <v>1223</v>
      </c>
      <c r="S560" s="20" t="s">
        <v>1224</v>
      </c>
      <c r="AI560" s="12" t="s">
        <v>912</v>
      </c>
      <c r="BA560" s="12" t="s">
        <v>912</v>
      </c>
      <c r="BG560" s="21">
        <v>-1</v>
      </c>
      <c r="BJ560" s="12">
        <v>1</v>
      </c>
    </row>
    <row r="561" spans="1:62" ht="30" x14ac:dyDescent="0.25">
      <c r="A561" s="12">
        <v>1</v>
      </c>
      <c r="B561" s="11" t="str">
        <f t="shared" si="24"/>
        <v>Общий расчет. Ци Мень. Анализ Дворца. Комбинации. Нет. Нет</v>
      </c>
      <c r="C561" s="11" t="str">
        <f>IFERROR(VLOOKUP(I561,lvl_1[],2,FALSE),"Нет")</f>
        <v>Общий расчет</v>
      </c>
      <c r="D561" s="11" t="str">
        <f>IFERROR(VLOOKUP(Rule!J561,lvl_2[],2,FALSE),"Нет")</f>
        <v>Ци Мень</v>
      </c>
      <c r="E561" s="11" t="str">
        <f>IFERROR(VLOOKUP(Rule!K561,lvl_3[],2,FALSE),"Нет")</f>
        <v>Анализ Дворца</v>
      </c>
      <c r="F561" s="11" t="str">
        <f>IFERROR(INDEX(lvl_4[],MATCH(L561,lvl_4[ID],0),MATCH(TEXT(K561,"##0"),lvl_4[#Headers],0)),"Нет")</f>
        <v>Комбинации</v>
      </c>
      <c r="G561" s="11" t="str">
        <f>IFERROR(INDEX(lvl_5[],MATCH(M561,lvl_5[ID],0),MATCH(_xlfn.CONCAT(TEXT(K561,"##0"),"_",TEXT(L561,"##0")),lvl_5[#Headers],0)),"Нет")</f>
        <v>Нет</v>
      </c>
      <c r="H561" s="11" t="str">
        <f>IFERROR(INDEX(lvl_6[],MATCH(N561,lvl_6[ID],0),MATCH(_xlfn.CONCAT(K561,"_",L561,"_",M561),lvl_6[#Headers],0)),"Нет")</f>
        <v>Нет</v>
      </c>
      <c r="I561" s="12">
        <v>1</v>
      </c>
      <c r="J561" s="12">
        <v>2</v>
      </c>
      <c r="K561" s="12">
        <v>2</v>
      </c>
      <c r="L561" s="12">
        <v>2</v>
      </c>
      <c r="M561" s="12">
        <v>0</v>
      </c>
      <c r="N561" s="12">
        <v>0</v>
      </c>
      <c r="O561" s="12">
        <f>COUNTIF($P$2:P561,P561)</f>
        <v>558</v>
      </c>
      <c r="P561" s="12" t="str">
        <f t="shared" si="25"/>
        <v>122020000</v>
      </c>
      <c r="Q561" s="12" t="str">
        <f t="shared" si="26"/>
        <v>1220200000558</v>
      </c>
      <c r="R561" s="20" t="s">
        <v>1223</v>
      </c>
      <c r="S561" s="20" t="s">
        <v>1224</v>
      </c>
      <c r="AI561" s="12" t="s">
        <v>914</v>
      </c>
      <c r="BA561" s="12" t="s">
        <v>914</v>
      </c>
      <c r="BG561" s="21">
        <v>-1</v>
      </c>
      <c r="BJ561" s="12">
        <v>1</v>
      </c>
    </row>
    <row r="562" spans="1:62" ht="30" x14ac:dyDescent="0.25">
      <c r="A562" s="12">
        <v>1</v>
      </c>
      <c r="B562" s="11" t="str">
        <f t="shared" si="24"/>
        <v>Общий расчет. Ци Мень. Анализ Дворца. Комбинации. Нет. Нет</v>
      </c>
      <c r="C562" s="11" t="str">
        <f>IFERROR(VLOOKUP(I562,lvl_1[],2,FALSE),"Нет")</f>
        <v>Общий расчет</v>
      </c>
      <c r="D562" s="11" t="str">
        <f>IFERROR(VLOOKUP(Rule!J562,lvl_2[],2,FALSE),"Нет")</f>
        <v>Ци Мень</v>
      </c>
      <c r="E562" s="11" t="str">
        <f>IFERROR(VLOOKUP(Rule!K562,lvl_3[],2,FALSE),"Нет")</f>
        <v>Анализ Дворца</v>
      </c>
      <c r="F562" s="11" t="str">
        <f>IFERROR(INDEX(lvl_4[],MATCH(L562,lvl_4[ID],0),MATCH(TEXT(K562,"##0"),lvl_4[#Headers],0)),"Нет")</f>
        <v>Комбинации</v>
      </c>
      <c r="G562" s="11" t="str">
        <f>IFERROR(INDEX(lvl_5[],MATCH(M562,lvl_5[ID],0),MATCH(_xlfn.CONCAT(TEXT(K562,"##0"),"_",TEXT(L562,"##0")),lvl_5[#Headers],0)),"Нет")</f>
        <v>Нет</v>
      </c>
      <c r="H562" s="11" t="str">
        <f>IFERROR(INDEX(lvl_6[],MATCH(N562,lvl_6[ID],0),MATCH(_xlfn.CONCAT(K562,"_",L562,"_",M562),lvl_6[#Headers],0)),"Нет")</f>
        <v>Нет</v>
      </c>
      <c r="I562" s="12">
        <v>1</v>
      </c>
      <c r="J562" s="12">
        <v>2</v>
      </c>
      <c r="K562" s="12">
        <v>2</v>
      </c>
      <c r="L562" s="12">
        <v>2</v>
      </c>
      <c r="M562" s="12">
        <v>0</v>
      </c>
      <c r="N562" s="12">
        <v>0</v>
      </c>
      <c r="O562" s="12">
        <f>COUNTIF($P$2:P562,P562)</f>
        <v>559</v>
      </c>
      <c r="P562" s="12" t="str">
        <f t="shared" si="25"/>
        <v>122020000</v>
      </c>
      <c r="Q562" s="12" t="str">
        <f t="shared" si="26"/>
        <v>1220200000559</v>
      </c>
      <c r="R562" s="20" t="s">
        <v>1223</v>
      </c>
      <c r="S562" s="20" t="s">
        <v>1224</v>
      </c>
      <c r="AI562" s="12" t="s">
        <v>916</v>
      </c>
      <c r="BA562" s="12" t="s">
        <v>916</v>
      </c>
      <c r="BG562" s="21">
        <v>-1</v>
      </c>
      <c r="BJ562" s="12">
        <v>1</v>
      </c>
    </row>
    <row r="563" spans="1:62" ht="30" x14ac:dyDescent="0.25">
      <c r="A563" s="12">
        <v>1</v>
      </c>
      <c r="B563" s="11" t="str">
        <f t="shared" si="24"/>
        <v>Общий расчет. Ци Мень. Анализ Дворца. Комбинации. Нет. Нет</v>
      </c>
      <c r="C563" s="11" t="str">
        <f>IFERROR(VLOOKUP(I563,lvl_1[],2,FALSE),"Нет")</f>
        <v>Общий расчет</v>
      </c>
      <c r="D563" s="11" t="str">
        <f>IFERROR(VLOOKUP(Rule!J563,lvl_2[],2,FALSE),"Нет")</f>
        <v>Ци Мень</v>
      </c>
      <c r="E563" s="11" t="str">
        <f>IFERROR(VLOOKUP(Rule!K563,lvl_3[],2,FALSE),"Нет")</f>
        <v>Анализ Дворца</v>
      </c>
      <c r="F563" s="11" t="str">
        <f>IFERROR(INDEX(lvl_4[],MATCH(L563,lvl_4[ID],0),MATCH(TEXT(K563,"##0"),lvl_4[#Headers],0)),"Нет")</f>
        <v>Комбинации</v>
      </c>
      <c r="G563" s="11" t="str">
        <f>IFERROR(INDEX(lvl_5[],MATCH(M563,lvl_5[ID],0),MATCH(_xlfn.CONCAT(TEXT(K563,"##0"),"_",TEXT(L563,"##0")),lvl_5[#Headers],0)),"Нет")</f>
        <v>Нет</v>
      </c>
      <c r="H563" s="11" t="str">
        <f>IFERROR(INDEX(lvl_6[],MATCH(N563,lvl_6[ID],0),MATCH(_xlfn.CONCAT(K563,"_",L563,"_",M563),lvl_6[#Headers],0)),"Нет")</f>
        <v>Нет</v>
      </c>
      <c r="I563" s="12">
        <v>1</v>
      </c>
      <c r="J563" s="12">
        <v>2</v>
      </c>
      <c r="K563" s="12">
        <v>2</v>
      </c>
      <c r="L563" s="12">
        <v>2</v>
      </c>
      <c r="M563" s="12">
        <v>0</v>
      </c>
      <c r="N563" s="12">
        <v>0</v>
      </c>
      <c r="O563" s="12">
        <f>COUNTIF($P$2:P563,P563)</f>
        <v>560</v>
      </c>
      <c r="P563" s="12" t="str">
        <f t="shared" si="25"/>
        <v>122020000</v>
      </c>
      <c r="Q563" s="12" t="str">
        <f t="shared" si="26"/>
        <v>1220200000560</v>
      </c>
      <c r="R563" s="20" t="s">
        <v>1223</v>
      </c>
      <c r="S563" s="20" t="s">
        <v>1224</v>
      </c>
      <c r="AP563" s="12" t="s">
        <v>899</v>
      </c>
      <c r="AZ563" s="12">
        <v>1</v>
      </c>
      <c r="BG563" s="21">
        <v>-1</v>
      </c>
      <c r="BJ563" s="12">
        <v>1</v>
      </c>
    </row>
    <row r="564" spans="1:62" ht="30" x14ac:dyDescent="0.25">
      <c r="A564" s="12">
        <v>1</v>
      </c>
      <c r="B564" s="11" t="str">
        <f t="shared" si="24"/>
        <v>Общий расчет. Ци Мень. Анализ Дворца. Комбинации. Нет. Нет</v>
      </c>
      <c r="C564" s="11" t="str">
        <f>IFERROR(VLOOKUP(I564,lvl_1[],2,FALSE),"Нет")</f>
        <v>Общий расчет</v>
      </c>
      <c r="D564" s="11" t="str">
        <f>IFERROR(VLOOKUP(Rule!J564,lvl_2[],2,FALSE),"Нет")</f>
        <v>Ци Мень</v>
      </c>
      <c r="E564" s="11" t="str">
        <f>IFERROR(VLOOKUP(Rule!K564,lvl_3[],2,FALSE),"Нет")</f>
        <v>Анализ Дворца</v>
      </c>
      <c r="F564" s="11" t="str">
        <f>IFERROR(INDEX(lvl_4[],MATCH(L564,lvl_4[ID],0),MATCH(TEXT(K564,"##0"),lvl_4[#Headers],0)),"Нет")</f>
        <v>Комбинации</v>
      </c>
      <c r="G564" s="11" t="str">
        <f>IFERROR(INDEX(lvl_5[],MATCH(M564,lvl_5[ID],0),MATCH(_xlfn.CONCAT(TEXT(K564,"##0"),"_",TEXT(L564,"##0")),lvl_5[#Headers],0)),"Нет")</f>
        <v>Нет</v>
      </c>
      <c r="H564" s="11" t="str">
        <f>IFERROR(INDEX(lvl_6[],MATCH(N564,lvl_6[ID],0),MATCH(_xlfn.CONCAT(K564,"_",L564,"_",M564),lvl_6[#Headers],0)),"Нет")</f>
        <v>Нет</v>
      </c>
      <c r="I564" s="12">
        <v>1</v>
      </c>
      <c r="J564" s="12">
        <v>2</v>
      </c>
      <c r="K564" s="12">
        <v>2</v>
      </c>
      <c r="L564" s="12">
        <v>2</v>
      </c>
      <c r="M564" s="12">
        <v>0</v>
      </c>
      <c r="N564" s="12">
        <v>0</v>
      </c>
      <c r="O564" s="12">
        <f>COUNTIF($P$2:P564,P564)</f>
        <v>561</v>
      </c>
      <c r="P564" s="12" t="str">
        <f t="shared" si="25"/>
        <v>122020000</v>
      </c>
      <c r="Q564" s="12" t="str">
        <f t="shared" si="26"/>
        <v>1220200000561</v>
      </c>
      <c r="R564" s="20" t="s">
        <v>1223</v>
      </c>
      <c r="S564" s="20" t="s">
        <v>1224</v>
      </c>
      <c r="AP564" s="12" t="s">
        <v>901</v>
      </c>
      <c r="BA564" s="12" t="s">
        <v>901</v>
      </c>
      <c r="BG564" s="21">
        <v>-1</v>
      </c>
      <c r="BJ564" s="12">
        <v>1</v>
      </c>
    </row>
    <row r="565" spans="1:62" ht="30" x14ac:dyDescent="0.25">
      <c r="A565" s="12">
        <v>1</v>
      </c>
      <c r="B565" s="11" t="str">
        <f t="shared" si="24"/>
        <v>Общий расчет. Ци Мень. Анализ Дворца. Комбинации. Нет. Нет</v>
      </c>
      <c r="C565" s="11" t="str">
        <f>IFERROR(VLOOKUP(I565,lvl_1[],2,FALSE),"Нет")</f>
        <v>Общий расчет</v>
      </c>
      <c r="D565" s="11" t="str">
        <f>IFERROR(VLOOKUP(Rule!J565,lvl_2[],2,FALSE),"Нет")</f>
        <v>Ци Мень</v>
      </c>
      <c r="E565" s="11" t="str">
        <f>IFERROR(VLOOKUP(Rule!K565,lvl_3[],2,FALSE),"Нет")</f>
        <v>Анализ Дворца</v>
      </c>
      <c r="F565" s="11" t="str">
        <f>IFERROR(INDEX(lvl_4[],MATCH(L565,lvl_4[ID],0),MATCH(TEXT(K565,"##0"),lvl_4[#Headers],0)),"Нет")</f>
        <v>Комбинации</v>
      </c>
      <c r="G565" s="11" t="str">
        <f>IFERROR(INDEX(lvl_5[],MATCH(M565,lvl_5[ID],0),MATCH(_xlfn.CONCAT(TEXT(K565,"##0"),"_",TEXT(L565,"##0")),lvl_5[#Headers],0)),"Нет")</f>
        <v>Нет</v>
      </c>
      <c r="H565" s="11" t="str">
        <f>IFERROR(INDEX(lvl_6[],MATCH(N565,lvl_6[ID],0),MATCH(_xlfn.CONCAT(K565,"_",L565,"_",M565),lvl_6[#Headers],0)),"Нет")</f>
        <v>Нет</v>
      </c>
      <c r="I565" s="12">
        <v>1</v>
      </c>
      <c r="J565" s="12">
        <v>2</v>
      </c>
      <c r="K565" s="12">
        <v>2</v>
      </c>
      <c r="L565" s="12">
        <v>2</v>
      </c>
      <c r="M565" s="12">
        <v>0</v>
      </c>
      <c r="N565" s="12">
        <v>0</v>
      </c>
      <c r="O565" s="12">
        <f>COUNTIF($P$2:P565,P565)</f>
        <v>562</v>
      </c>
      <c r="P565" s="12" t="str">
        <f t="shared" si="25"/>
        <v>122020000</v>
      </c>
      <c r="Q565" s="12" t="str">
        <f t="shared" si="26"/>
        <v>1220200000562</v>
      </c>
      <c r="R565" s="20" t="s">
        <v>1223</v>
      </c>
      <c r="S565" s="20" t="s">
        <v>1224</v>
      </c>
      <c r="AP565" s="12" t="s">
        <v>903</v>
      </c>
      <c r="BA565" s="12" t="s">
        <v>903</v>
      </c>
      <c r="BG565" s="21">
        <v>-1</v>
      </c>
      <c r="BJ565" s="12">
        <v>1</v>
      </c>
    </row>
    <row r="566" spans="1:62" ht="30" x14ac:dyDescent="0.25">
      <c r="A566" s="12">
        <v>1</v>
      </c>
      <c r="B566" s="11" t="str">
        <f t="shared" si="24"/>
        <v>Общий расчет. Ци Мень. Анализ Дворца. Комбинации. Нет. Нет</v>
      </c>
      <c r="C566" s="11" t="str">
        <f>IFERROR(VLOOKUP(I566,lvl_1[],2,FALSE),"Нет")</f>
        <v>Общий расчет</v>
      </c>
      <c r="D566" s="11" t="str">
        <f>IFERROR(VLOOKUP(Rule!J566,lvl_2[],2,FALSE),"Нет")</f>
        <v>Ци Мень</v>
      </c>
      <c r="E566" s="11" t="str">
        <f>IFERROR(VLOOKUP(Rule!K566,lvl_3[],2,FALSE),"Нет")</f>
        <v>Анализ Дворца</v>
      </c>
      <c r="F566" s="11" t="str">
        <f>IFERROR(INDEX(lvl_4[],MATCH(L566,lvl_4[ID],0),MATCH(TEXT(K566,"##0"),lvl_4[#Headers],0)),"Нет")</f>
        <v>Комбинации</v>
      </c>
      <c r="G566" s="11" t="str">
        <f>IFERROR(INDEX(lvl_5[],MATCH(M566,lvl_5[ID],0),MATCH(_xlfn.CONCAT(TEXT(K566,"##0"),"_",TEXT(L566,"##0")),lvl_5[#Headers],0)),"Нет")</f>
        <v>Нет</v>
      </c>
      <c r="H566" s="11" t="str">
        <f>IFERROR(INDEX(lvl_6[],MATCH(N566,lvl_6[ID],0),MATCH(_xlfn.CONCAT(K566,"_",L566,"_",M566),lvl_6[#Headers],0)),"Нет")</f>
        <v>Нет</v>
      </c>
      <c r="I566" s="12">
        <v>1</v>
      </c>
      <c r="J566" s="12">
        <v>2</v>
      </c>
      <c r="K566" s="12">
        <v>2</v>
      </c>
      <c r="L566" s="12">
        <v>2</v>
      </c>
      <c r="M566" s="12">
        <v>0</v>
      </c>
      <c r="N566" s="12">
        <v>0</v>
      </c>
      <c r="O566" s="12">
        <f>COUNTIF($P$2:P566,P566)</f>
        <v>563</v>
      </c>
      <c r="P566" s="12" t="str">
        <f t="shared" si="25"/>
        <v>122020000</v>
      </c>
      <c r="Q566" s="12" t="str">
        <f t="shared" si="26"/>
        <v>1220200000563</v>
      </c>
      <c r="R566" s="20" t="s">
        <v>1223</v>
      </c>
      <c r="S566" s="20" t="s">
        <v>1224</v>
      </c>
      <c r="AP566" s="12" t="s">
        <v>905</v>
      </c>
      <c r="BA566" s="12" t="s">
        <v>905</v>
      </c>
      <c r="BG566" s="21">
        <v>-1</v>
      </c>
      <c r="BJ566" s="12">
        <v>1</v>
      </c>
    </row>
    <row r="567" spans="1:62" ht="30" x14ac:dyDescent="0.25">
      <c r="A567" s="12">
        <v>1</v>
      </c>
      <c r="B567" s="11" t="str">
        <f t="shared" si="24"/>
        <v>Общий расчет. Ци Мень. Анализ Дворца. Комбинации. Нет. Нет</v>
      </c>
      <c r="C567" s="11" t="str">
        <f>IFERROR(VLOOKUP(I567,lvl_1[],2,FALSE),"Нет")</f>
        <v>Общий расчет</v>
      </c>
      <c r="D567" s="11" t="str">
        <f>IFERROR(VLOOKUP(Rule!J567,lvl_2[],2,FALSE),"Нет")</f>
        <v>Ци Мень</v>
      </c>
      <c r="E567" s="11" t="str">
        <f>IFERROR(VLOOKUP(Rule!K567,lvl_3[],2,FALSE),"Нет")</f>
        <v>Анализ Дворца</v>
      </c>
      <c r="F567" s="11" t="str">
        <f>IFERROR(INDEX(lvl_4[],MATCH(L567,lvl_4[ID],0),MATCH(TEXT(K567,"##0"),lvl_4[#Headers],0)),"Нет")</f>
        <v>Комбинации</v>
      </c>
      <c r="G567" s="11" t="str">
        <f>IFERROR(INDEX(lvl_5[],MATCH(M567,lvl_5[ID],0),MATCH(_xlfn.CONCAT(TEXT(K567,"##0"),"_",TEXT(L567,"##0")),lvl_5[#Headers],0)),"Нет")</f>
        <v>Нет</v>
      </c>
      <c r="H567" s="11" t="str">
        <f>IFERROR(INDEX(lvl_6[],MATCH(N567,lvl_6[ID],0),MATCH(_xlfn.CONCAT(K567,"_",L567,"_",M567),lvl_6[#Headers],0)),"Нет")</f>
        <v>Нет</v>
      </c>
      <c r="I567" s="12">
        <v>1</v>
      </c>
      <c r="J567" s="12">
        <v>2</v>
      </c>
      <c r="K567" s="12">
        <v>2</v>
      </c>
      <c r="L567" s="12">
        <v>2</v>
      </c>
      <c r="M567" s="12">
        <v>0</v>
      </c>
      <c r="N567" s="12">
        <v>0</v>
      </c>
      <c r="O567" s="12">
        <f>COUNTIF($P$2:P567,P567)</f>
        <v>564</v>
      </c>
      <c r="P567" s="12" t="str">
        <f t="shared" si="25"/>
        <v>122020000</v>
      </c>
      <c r="Q567" s="12" t="str">
        <f t="shared" si="26"/>
        <v>1220200000564</v>
      </c>
      <c r="R567" s="20" t="s">
        <v>1223</v>
      </c>
      <c r="S567" s="20" t="s">
        <v>1224</v>
      </c>
      <c r="AP567" s="12" t="s">
        <v>907</v>
      </c>
      <c r="BA567" s="12" t="s">
        <v>907</v>
      </c>
      <c r="BG567" s="21">
        <v>-1</v>
      </c>
      <c r="BJ567" s="12">
        <v>1</v>
      </c>
    </row>
    <row r="568" spans="1:62" ht="30" x14ac:dyDescent="0.25">
      <c r="A568" s="12">
        <v>1</v>
      </c>
      <c r="B568" s="11" t="str">
        <f t="shared" si="24"/>
        <v>Общий расчет. Ци Мень. Анализ Дворца. Комбинации. Нет. Нет</v>
      </c>
      <c r="C568" s="11" t="str">
        <f>IFERROR(VLOOKUP(I568,lvl_1[],2,FALSE),"Нет")</f>
        <v>Общий расчет</v>
      </c>
      <c r="D568" s="11" t="str">
        <f>IFERROR(VLOOKUP(Rule!J568,lvl_2[],2,FALSE),"Нет")</f>
        <v>Ци Мень</v>
      </c>
      <c r="E568" s="11" t="str">
        <f>IFERROR(VLOOKUP(Rule!K568,lvl_3[],2,FALSE),"Нет")</f>
        <v>Анализ Дворца</v>
      </c>
      <c r="F568" s="11" t="str">
        <f>IFERROR(INDEX(lvl_4[],MATCH(L568,lvl_4[ID],0),MATCH(TEXT(K568,"##0"),lvl_4[#Headers],0)),"Нет")</f>
        <v>Комбинации</v>
      </c>
      <c r="G568" s="11" t="str">
        <f>IFERROR(INDEX(lvl_5[],MATCH(M568,lvl_5[ID],0),MATCH(_xlfn.CONCAT(TEXT(K568,"##0"),"_",TEXT(L568,"##0")),lvl_5[#Headers],0)),"Нет")</f>
        <v>Нет</v>
      </c>
      <c r="H568" s="11" t="str">
        <f>IFERROR(INDEX(lvl_6[],MATCH(N568,lvl_6[ID],0),MATCH(_xlfn.CONCAT(K568,"_",L568,"_",M568),lvl_6[#Headers],0)),"Нет")</f>
        <v>Нет</v>
      </c>
      <c r="I568" s="12">
        <v>1</v>
      </c>
      <c r="J568" s="12">
        <v>2</v>
      </c>
      <c r="K568" s="12">
        <v>2</v>
      </c>
      <c r="L568" s="12">
        <v>2</v>
      </c>
      <c r="M568" s="12">
        <v>0</v>
      </c>
      <c r="N568" s="12">
        <v>0</v>
      </c>
      <c r="O568" s="12">
        <f>COUNTIF($P$2:P568,P568)</f>
        <v>565</v>
      </c>
      <c r="P568" s="12" t="str">
        <f t="shared" si="25"/>
        <v>122020000</v>
      </c>
      <c r="Q568" s="12" t="str">
        <f t="shared" si="26"/>
        <v>1220200000565</v>
      </c>
      <c r="R568" s="20" t="s">
        <v>1223</v>
      </c>
      <c r="S568" s="20" t="s">
        <v>1224</v>
      </c>
      <c r="AP568" s="12" t="s">
        <v>908</v>
      </c>
      <c r="BA568" s="12" t="s">
        <v>908</v>
      </c>
      <c r="BG568" s="21">
        <v>-1</v>
      </c>
      <c r="BJ568" s="12">
        <v>1</v>
      </c>
    </row>
    <row r="569" spans="1:62" ht="30" x14ac:dyDescent="0.25">
      <c r="A569" s="12">
        <v>1</v>
      </c>
      <c r="B569" s="11" t="str">
        <f t="shared" si="24"/>
        <v>Общий расчет. Ци Мень. Анализ Дворца. Комбинации. Нет. Нет</v>
      </c>
      <c r="C569" s="11" t="str">
        <f>IFERROR(VLOOKUP(I569,lvl_1[],2,FALSE),"Нет")</f>
        <v>Общий расчет</v>
      </c>
      <c r="D569" s="11" t="str">
        <f>IFERROR(VLOOKUP(Rule!J569,lvl_2[],2,FALSE),"Нет")</f>
        <v>Ци Мень</v>
      </c>
      <c r="E569" s="11" t="str">
        <f>IFERROR(VLOOKUP(Rule!K569,lvl_3[],2,FALSE),"Нет")</f>
        <v>Анализ Дворца</v>
      </c>
      <c r="F569" s="11" t="str">
        <f>IFERROR(INDEX(lvl_4[],MATCH(L569,lvl_4[ID],0),MATCH(TEXT(K569,"##0"),lvl_4[#Headers],0)),"Нет")</f>
        <v>Комбинации</v>
      </c>
      <c r="G569" s="11" t="str">
        <f>IFERROR(INDEX(lvl_5[],MATCH(M569,lvl_5[ID],0),MATCH(_xlfn.CONCAT(TEXT(K569,"##0"),"_",TEXT(L569,"##0")),lvl_5[#Headers],0)),"Нет")</f>
        <v>Нет</v>
      </c>
      <c r="H569" s="11" t="str">
        <f>IFERROR(INDEX(lvl_6[],MATCH(N569,lvl_6[ID],0),MATCH(_xlfn.CONCAT(K569,"_",L569,"_",M569),lvl_6[#Headers],0)),"Нет")</f>
        <v>Нет</v>
      </c>
      <c r="I569" s="12">
        <v>1</v>
      </c>
      <c r="J569" s="12">
        <v>2</v>
      </c>
      <c r="K569" s="12">
        <v>2</v>
      </c>
      <c r="L569" s="12">
        <v>2</v>
      </c>
      <c r="M569" s="12">
        <v>0</v>
      </c>
      <c r="N569" s="12">
        <v>0</v>
      </c>
      <c r="O569" s="12">
        <f>COUNTIF($P$2:P569,P569)</f>
        <v>566</v>
      </c>
      <c r="P569" s="12" t="str">
        <f t="shared" si="25"/>
        <v>122020000</v>
      </c>
      <c r="Q569" s="12" t="str">
        <f t="shared" si="26"/>
        <v>1220200000566</v>
      </c>
      <c r="R569" s="20" t="s">
        <v>1223</v>
      </c>
      <c r="S569" s="20" t="s">
        <v>1224</v>
      </c>
      <c r="AP569" s="12" t="s">
        <v>910</v>
      </c>
      <c r="BA569" s="12" t="s">
        <v>910</v>
      </c>
      <c r="BG569" s="21">
        <v>-1</v>
      </c>
      <c r="BJ569" s="12">
        <v>1</v>
      </c>
    </row>
    <row r="570" spans="1:62" ht="30" x14ac:dyDescent="0.25">
      <c r="A570" s="12">
        <v>1</v>
      </c>
      <c r="B570" s="11" t="str">
        <f t="shared" si="24"/>
        <v>Общий расчет. Ци Мень. Анализ Дворца. Комбинации. Нет. Нет</v>
      </c>
      <c r="C570" s="11" t="str">
        <f>IFERROR(VLOOKUP(I570,lvl_1[],2,FALSE),"Нет")</f>
        <v>Общий расчет</v>
      </c>
      <c r="D570" s="11" t="str">
        <f>IFERROR(VLOOKUP(Rule!J570,lvl_2[],2,FALSE),"Нет")</f>
        <v>Ци Мень</v>
      </c>
      <c r="E570" s="11" t="str">
        <f>IFERROR(VLOOKUP(Rule!K570,lvl_3[],2,FALSE),"Нет")</f>
        <v>Анализ Дворца</v>
      </c>
      <c r="F570" s="11" t="str">
        <f>IFERROR(INDEX(lvl_4[],MATCH(L570,lvl_4[ID],0),MATCH(TEXT(K570,"##0"),lvl_4[#Headers],0)),"Нет")</f>
        <v>Комбинации</v>
      </c>
      <c r="G570" s="11" t="str">
        <f>IFERROR(INDEX(lvl_5[],MATCH(M570,lvl_5[ID],0),MATCH(_xlfn.CONCAT(TEXT(K570,"##0"),"_",TEXT(L570,"##0")),lvl_5[#Headers],0)),"Нет")</f>
        <v>Нет</v>
      </c>
      <c r="H570" s="11" t="str">
        <f>IFERROR(INDEX(lvl_6[],MATCH(N570,lvl_6[ID],0),MATCH(_xlfn.CONCAT(K570,"_",L570,"_",M570),lvl_6[#Headers],0)),"Нет")</f>
        <v>Нет</v>
      </c>
      <c r="I570" s="12">
        <v>1</v>
      </c>
      <c r="J570" s="12">
        <v>2</v>
      </c>
      <c r="K570" s="12">
        <v>2</v>
      </c>
      <c r="L570" s="12">
        <v>2</v>
      </c>
      <c r="M570" s="12">
        <v>0</v>
      </c>
      <c r="N570" s="12">
        <v>0</v>
      </c>
      <c r="O570" s="12">
        <f>COUNTIF($P$2:P570,P570)</f>
        <v>567</v>
      </c>
      <c r="P570" s="12" t="str">
        <f t="shared" si="25"/>
        <v>122020000</v>
      </c>
      <c r="Q570" s="12" t="str">
        <f t="shared" si="26"/>
        <v>1220200000567</v>
      </c>
      <c r="R570" s="20" t="s">
        <v>1223</v>
      </c>
      <c r="S570" s="20" t="s">
        <v>1224</v>
      </c>
      <c r="AP570" s="12" t="s">
        <v>912</v>
      </c>
      <c r="BA570" s="12" t="s">
        <v>912</v>
      </c>
      <c r="BG570" s="21">
        <v>-1</v>
      </c>
      <c r="BJ570" s="12">
        <v>1</v>
      </c>
    </row>
    <row r="571" spans="1:62" ht="30" x14ac:dyDescent="0.25">
      <c r="A571" s="12">
        <v>1</v>
      </c>
      <c r="B571" s="11" t="str">
        <f t="shared" si="24"/>
        <v>Общий расчет. Ци Мень. Анализ Дворца. Комбинации. Нет. Нет</v>
      </c>
      <c r="C571" s="11" t="str">
        <f>IFERROR(VLOOKUP(I571,lvl_1[],2,FALSE),"Нет")</f>
        <v>Общий расчет</v>
      </c>
      <c r="D571" s="11" t="str">
        <f>IFERROR(VLOOKUP(Rule!J571,lvl_2[],2,FALSE),"Нет")</f>
        <v>Ци Мень</v>
      </c>
      <c r="E571" s="11" t="str">
        <f>IFERROR(VLOOKUP(Rule!K571,lvl_3[],2,FALSE),"Нет")</f>
        <v>Анализ Дворца</v>
      </c>
      <c r="F571" s="11" t="str">
        <f>IFERROR(INDEX(lvl_4[],MATCH(L571,lvl_4[ID],0),MATCH(TEXT(K571,"##0"),lvl_4[#Headers],0)),"Нет")</f>
        <v>Комбинации</v>
      </c>
      <c r="G571" s="11" t="str">
        <f>IFERROR(INDEX(lvl_5[],MATCH(M571,lvl_5[ID],0),MATCH(_xlfn.CONCAT(TEXT(K571,"##0"),"_",TEXT(L571,"##0")),lvl_5[#Headers],0)),"Нет")</f>
        <v>Нет</v>
      </c>
      <c r="H571" s="11" t="str">
        <f>IFERROR(INDEX(lvl_6[],MATCH(N571,lvl_6[ID],0),MATCH(_xlfn.CONCAT(K571,"_",L571,"_",M571),lvl_6[#Headers],0)),"Нет")</f>
        <v>Нет</v>
      </c>
      <c r="I571" s="12">
        <v>1</v>
      </c>
      <c r="J571" s="12">
        <v>2</v>
      </c>
      <c r="K571" s="12">
        <v>2</v>
      </c>
      <c r="L571" s="12">
        <v>2</v>
      </c>
      <c r="M571" s="12">
        <v>0</v>
      </c>
      <c r="N571" s="12">
        <v>0</v>
      </c>
      <c r="O571" s="12">
        <f>COUNTIF($P$2:P571,P571)</f>
        <v>568</v>
      </c>
      <c r="P571" s="12" t="str">
        <f t="shared" si="25"/>
        <v>122020000</v>
      </c>
      <c r="Q571" s="12" t="str">
        <f t="shared" si="26"/>
        <v>1220200000568</v>
      </c>
      <c r="R571" s="20" t="s">
        <v>1223</v>
      </c>
      <c r="S571" s="20" t="s">
        <v>1224</v>
      </c>
      <c r="AP571" s="12" t="s">
        <v>914</v>
      </c>
      <c r="BA571" s="12" t="s">
        <v>914</v>
      </c>
      <c r="BG571" s="21">
        <v>-1</v>
      </c>
      <c r="BJ571" s="12">
        <v>1</v>
      </c>
    </row>
    <row r="572" spans="1:62" ht="30" x14ac:dyDescent="0.25">
      <c r="A572" s="12">
        <v>1</v>
      </c>
      <c r="B572" s="11" t="str">
        <f t="shared" si="24"/>
        <v>Общий расчет. Ци Мень. Анализ Дворца. Комбинации. Нет. Нет</v>
      </c>
      <c r="C572" s="11" t="str">
        <f>IFERROR(VLOOKUP(I572,lvl_1[],2,FALSE),"Нет")</f>
        <v>Общий расчет</v>
      </c>
      <c r="D572" s="11" t="str">
        <f>IFERROR(VLOOKUP(Rule!J572,lvl_2[],2,FALSE),"Нет")</f>
        <v>Ци Мень</v>
      </c>
      <c r="E572" s="11" t="str">
        <f>IFERROR(VLOOKUP(Rule!K572,lvl_3[],2,FALSE),"Нет")</f>
        <v>Анализ Дворца</v>
      </c>
      <c r="F572" s="11" t="str">
        <f>IFERROR(INDEX(lvl_4[],MATCH(L572,lvl_4[ID],0),MATCH(TEXT(K572,"##0"),lvl_4[#Headers],0)),"Нет")</f>
        <v>Комбинации</v>
      </c>
      <c r="G572" s="11" t="str">
        <f>IFERROR(INDEX(lvl_5[],MATCH(M572,lvl_5[ID],0),MATCH(_xlfn.CONCAT(TEXT(K572,"##0"),"_",TEXT(L572,"##0")),lvl_5[#Headers],0)),"Нет")</f>
        <v>Нет</v>
      </c>
      <c r="H572" s="11" t="str">
        <f>IFERROR(INDEX(lvl_6[],MATCH(N572,lvl_6[ID],0),MATCH(_xlfn.CONCAT(K572,"_",L572,"_",M572),lvl_6[#Headers],0)),"Нет")</f>
        <v>Нет</v>
      </c>
      <c r="I572" s="12">
        <v>1</v>
      </c>
      <c r="J572" s="12">
        <v>2</v>
      </c>
      <c r="K572" s="12">
        <v>2</v>
      </c>
      <c r="L572" s="12">
        <v>2</v>
      </c>
      <c r="M572" s="12">
        <v>0</v>
      </c>
      <c r="N572" s="12">
        <v>0</v>
      </c>
      <c r="O572" s="12">
        <f>COUNTIF($P$2:P572,P572)</f>
        <v>569</v>
      </c>
      <c r="P572" s="12" t="str">
        <f t="shared" si="25"/>
        <v>122020000</v>
      </c>
      <c r="Q572" s="12" t="str">
        <f t="shared" si="26"/>
        <v>1220200000569</v>
      </c>
      <c r="R572" s="20" t="s">
        <v>1223</v>
      </c>
      <c r="S572" s="20" t="s">
        <v>1224</v>
      </c>
      <c r="AP572" s="12" t="s">
        <v>916</v>
      </c>
      <c r="BA572" s="12" t="s">
        <v>916</v>
      </c>
      <c r="BG572" s="21">
        <v>-1</v>
      </c>
      <c r="BJ572" s="12">
        <v>1</v>
      </c>
    </row>
    <row r="573" spans="1:62" ht="30" x14ac:dyDescent="0.25">
      <c r="A573" s="12">
        <v>1</v>
      </c>
      <c r="B573" s="11" t="str">
        <f t="shared" si="24"/>
        <v>Общий расчет. Ци Мень. Анализ Дворца. Комбинации. Нет. Нет</v>
      </c>
      <c r="C573" s="11" t="str">
        <f>IFERROR(VLOOKUP(I573,lvl_1[],2,FALSE),"Нет")</f>
        <v>Общий расчет</v>
      </c>
      <c r="D573" s="11" t="str">
        <f>IFERROR(VLOOKUP(Rule!J573,lvl_2[],2,FALSE),"Нет")</f>
        <v>Ци Мень</v>
      </c>
      <c r="E573" s="11" t="str">
        <f>IFERROR(VLOOKUP(Rule!K573,lvl_3[],2,FALSE),"Нет")</f>
        <v>Анализ Дворца</v>
      </c>
      <c r="F573" s="11" t="str">
        <f>IFERROR(INDEX(lvl_4[],MATCH(L573,lvl_4[ID],0),MATCH(TEXT(K573,"##0"),lvl_4[#Headers],0)),"Нет")</f>
        <v>Комбинации</v>
      </c>
      <c r="G573" s="11" t="str">
        <f>IFERROR(INDEX(lvl_5[],MATCH(M573,lvl_5[ID],0),MATCH(_xlfn.CONCAT(TEXT(K573,"##0"),"_",TEXT(L573,"##0")),lvl_5[#Headers],0)),"Нет")</f>
        <v>Нет</v>
      </c>
      <c r="H573" s="11" t="str">
        <f>IFERROR(INDEX(lvl_6[],MATCH(N573,lvl_6[ID],0),MATCH(_xlfn.CONCAT(K573,"_",L573,"_",M573),lvl_6[#Headers],0)),"Нет")</f>
        <v>Нет</v>
      </c>
      <c r="I573" s="12">
        <v>1</v>
      </c>
      <c r="J573" s="12">
        <v>2</v>
      </c>
      <c r="K573" s="12">
        <v>2</v>
      </c>
      <c r="L573" s="12">
        <v>2</v>
      </c>
      <c r="M573" s="12">
        <v>0</v>
      </c>
      <c r="N573" s="12">
        <v>0</v>
      </c>
      <c r="O573" s="12">
        <f>COUNTIF($P$2:P573,P573)</f>
        <v>570</v>
      </c>
      <c r="P573" s="12" t="str">
        <f t="shared" si="25"/>
        <v>122020000</v>
      </c>
      <c r="Q573" s="12" t="str">
        <f t="shared" si="26"/>
        <v>1220200000570</v>
      </c>
      <c r="R573" s="20" t="s">
        <v>1225</v>
      </c>
      <c r="S573" s="20" t="s">
        <v>1226</v>
      </c>
      <c r="U573" s="12" t="s">
        <v>899</v>
      </c>
      <c r="AY573" s="12" t="s">
        <v>916</v>
      </c>
      <c r="AZ573" s="12">
        <v>1</v>
      </c>
      <c r="BG573" s="21">
        <v>-1</v>
      </c>
      <c r="BJ573" s="12">
        <v>1</v>
      </c>
    </row>
    <row r="574" spans="1:62" ht="30" x14ac:dyDescent="0.25">
      <c r="A574" s="12">
        <v>1</v>
      </c>
      <c r="B574" s="11" t="str">
        <f t="shared" si="24"/>
        <v>Общий расчет. Ци Мень. Анализ Дворца. Комбинации. Нет. Нет</v>
      </c>
      <c r="C574" s="11" t="str">
        <f>IFERROR(VLOOKUP(I574,lvl_1[],2,FALSE),"Нет")</f>
        <v>Общий расчет</v>
      </c>
      <c r="D574" s="11" t="str">
        <f>IFERROR(VLOOKUP(Rule!J574,lvl_2[],2,FALSE),"Нет")</f>
        <v>Ци Мень</v>
      </c>
      <c r="E574" s="11" t="str">
        <f>IFERROR(VLOOKUP(Rule!K574,lvl_3[],2,FALSE),"Нет")</f>
        <v>Анализ Дворца</v>
      </c>
      <c r="F574" s="11" t="str">
        <f>IFERROR(INDEX(lvl_4[],MATCH(L574,lvl_4[ID],0),MATCH(TEXT(K574,"##0"),lvl_4[#Headers],0)),"Нет")</f>
        <v>Комбинации</v>
      </c>
      <c r="G574" s="11" t="str">
        <f>IFERROR(INDEX(lvl_5[],MATCH(M574,lvl_5[ID],0),MATCH(_xlfn.CONCAT(TEXT(K574,"##0"),"_",TEXT(L574,"##0")),lvl_5[#Headers],0)),"Нет")</f>
        <v>Нет</v>
      </c>
      <c r="H574" s="11" t="str">
        <f>IFERROR(INDEX(lvl_6[],MATCH(N574,lvl_6[ID],0),MATCH(_xlfn.CONCAT(K574,"_",L574,"_",M574),lvl_6[#Headers],0)),"Нет")</f>
        <v>Нет</v>
      </c>
      <c r="I574" s="12">
        <v>1</v>
      </c>
      <c r="J574" s="12">
        <v>2</v>
      </c>
      <c r="K574" s="12">
        <v>2</v>
      </c>
      <c r="L574" s="12">
        <v>2</v>
      </c>
      <c r="M574" s="12">
        <v>0</v>
      </c>
      <c r="N574" s="12">
        <v>0</v>
      </c>
      <c r="O574" s="12">
        <f>COUNTIF($P$2:P574,P574)</f>
        <v>571</v>
      </c>
      <c r="P574" s="12" t="str">
        <f t="shared" si="25"/>
        <v>122020000</v>
      </c>
      <c r="Q574" s="12" t="str">
        <f t="shared" si="26"/>
        <v>1220200000571</v>
      </c>
      <c r="R574" s="20" t="s">
        <v>1225</v>
      </c>
      <c r="S574" s="20" t="s">
        <v>1226</v>
      </c>
      <c r="U574" s="12" t="s">
        <v>901</v>
      </c>
      <c r="AY574" s="12" t="s">
        <v>916</v>
      </c>
      <c r="BA574" s="12" t="s">
        <v>901</v>
      </c>
      <c r="BG574" s="21">
        <v>-1</v>
      </c>
      <c r="BJ574" s="12">
        <v>1</v>
      </c>
    </row>
    <row r="575" spans="1:62" ht="30" x14ac:dyDescent="0.25">
      <c r="A575" s="12">
        <v>1</v>
      </c>
      <c r="B575" s="11" t="str">
        <f t="shared" si="24"/>
        <v>Общий расчет. Ци Мень. Анализ Дворца. Комбинации. Нет. Нет</v>
      </c>
      <c r="C575" s="11" t="str">
        <f>IFERROR(VLOOKUP(I575,lvl_1[],2,FALSE),"Нет")</f>
        <v>Общий расчет</v>
      </c>
      <c r="D575" s="11" t="str">
        <f>IFERROR(VLOOKUP(Rule!J575,lvl_2[],2,FALSE),"Нет")</f>
        <v>Ци Мень</v>
      </c>
      <c r="E575" s="11" t="str">
        <f>IFERROR(VLOOKUP(Rule!K575,lvl_3[],2,FALSE),"Нет")</f>
        <v>Анализ Дворца</v>
      </c>
      <c r="F575" s="11" t="str">
        <f>IFERROR(INDEX(lvl_4[],MATCH(L575,lvl_4[ID],0),MATCH(TEXT(K575,"##0"),lvl_4[#Headers],0)),"Нет")</f>
        <v>Комбинации</v>
      </c>
      <c r="G575" s="11" t="str">
        <f>IFERROR(INDEX(lvl_5[],MATCH(M575,lvl_5[ID],0),MATCH(_xlfn.CONCAT(TEXT(K575,"##0"),"_",TEXT(L575,"##0")),lvl_5[#Headers],0)),"Нет")</f>
        <v>Нет</v>
      </c>
      <c r="H575" s="11" t="str">
        <f>IFERROR(INDEX(lvl_6[],MATCH(N575,lvl_6[ID],0),MATCH(_xlfn.CONCAT(K575,"_",L575,"_",M575),lvl_6[#Headers],0)),"Нет")</f>
        <v>Нет</v>
      </c>
      <c r="I575" s="12">
        <v>1</v>
      </c>
      <c r="J575" s="12">
        <v>2</v>
      </c>
      <c r="K575" s="12">
        <v>2</v>
      </c>
      <c r="L575" s="12">
        <v>2</v>
      </c>
      <c r="M575" s="12">
        <v>0</v>
      </c>
      <c r="N575" s="12">
        <v>0</v>
      </c>
      <c r="O575" s="12">
        <f>COUNTIF($P$2:P575,P575)</f>
        <v>572</v>
      </c>
      <c r="P575" s="12" t="str">
        <f t="shared" si="25"/>
        <v>122020000</v>
      </c>
      <c r="Q575" s="12" t="str">
        <f t="shared" si="26"/>
        <v>1220200000572</v>
      </c>
      <c r="R575" s="20" t="s">
        <v>1225</v>
      </c>
      <c r="S575" s="20" t="s">
        <v>1226</v>
      </c>
      <c r="U575" s="12" t="s">
        <v>903</v>
      </c>
      <c r="AY575" s="12" t="s">
        <v>916</v>
      </c>
      <c r="BA575" s="12" t="s">
        <v>903</v>
      </c>
      <c r="BG575" s="21">
        <v>-1</v>
      </c>
      <c r="BJ575" s="12">
        <v>1</v>
      </c>
    </row>
    <row r="576" spans="1:62" ht="30" x14ac:dyDescent="0.25">
      <c r="A576" s="12">
        <v>1</v>
      </c>
      <c r="B576" s="11" t="str">
        <f t="shared" si="24"/>
        <v>Общий расчет. Ци Мень. Анализ Дворца. Комбинации. Нет. Нет</v>
      </c>
      <c r="C576" s="11" t="str">
        <f>IFERROR(VLOOKUP(I576,lvl_1[],2,FALSE),"Нет")</f>
        <v>Общий расчет</v>
      </c>
      <c r="D576" s="11" t="str">
        <f>IFERROR(VLOOKUP(Rule!J576,lvl_2[],2,FALSE),"Нет")</f>
        <v>Ци Мень</v>
      </c>
      <c r="E576" s="11" t="str">
        <f>IFERROR(VLOOKUP(Rule!K576,lvl_3[],2,FALSE),"Нет")</f>
        <v>Анализ Дворца</v>
      </c>
      <c r="F576" s="11" t="str">
        <f>IFERROR(INDEX(lvl_4[],MATCH(L576,lvl_4[ID],0),MATCH(TEXT(K576,"##0"),lvl_4[#Headers],0)),"Нет")</f>
        <v>Комбинации</v>
      </c>
      <c r="G576" s="11" t="str">
        <f>IFERROR(INDEX(lvl_5[],MATCH(M576,lvl_5[ID],0),MATCH(_xlfn.CONCAT(TEXT(K576,"##0"),"_",TEXT(L576,"##0")),lvl_5[#Headers],0)),"Нет")</f>
        <v>Нет</v>
      </c>
      <c r="H576" s="11" t="str">
        <f>IFERROR(INDEX(lvl_6[],MATCH(N576,lvl_6[ID],0),MATCH(_xlfn.CONCAT(K576,"_",L576,"_",M576),lvl_6[#Headers],0)),"Нет")</f>
        <v>Нет</v>
      </c>
      <c r="I576" s="12">
        <v>1</v>
      </c>
      <c r="J576" s="12">
        <v>2</v>
      </c>
      <c r="K576" s="12">
        <v>2</v>
      </c>
      <c r="L576" s="12">
        <v>2</v>
      </c>
      <c r="M576" s="12">
        <v>0</v>
      </c>
      <c r="N576" s="12">
        <v>0</v>
      </c>
      <c r="O576" s="12">
        <f>COUNTIF($P$2:P576,P576)</f>
        <v>573</v>
      </c>
      <c r="P576" s="12" t="str">
        <f t="shared" si="25"/>
        <v>122020000</v>
      </c>
      <c r="Q576" s="12" t="str">
        <f t="shared" si="26"/>
        <v>1220200000573</v>
      </c>
      <c r="R576" s="20" t="s">
        <v>1225</v>
      </c>
      <c r="S576" s="20" t="s">
        <v>1226</v>
      </c>
      <c r="U576" s="12" t="s">
        <v>905</v>
      </c>
      <c r="AY576" s="12" t="s">
        <v>916</v>
      </c>
      <c r="BA576" s="12" t="s">
        <v>905</v>
      </c>
      <c r="BG576" s="21">
        <v>-1</v>
      </c>
      <c r="BJ576" s="12">
        <v>1</v>
      </c>
    </row>
    <row r="577" spans="1:62" ht="30" x14ac:dyDescent="0.25">
      <c r="A577" s="12">
        <v>1</v>
      </c>
      <c r="B577" s="11" t="str">
        <f t="shared" si="24"/>
        <v>Общий расчет. Ци Мень. Анализ Дворца. Комбинации. Нет. Нет</v>
      </c>
      <c r="C577" s="11" t="str">
        <f>IFERROR(VLOOKUP(I577,lvl_1[],2,FALSE),"Нет")</f>
        <v>Общий расчет</v>
      </c>
      <c r="D577" s="11" t="str">
        <f>IFERROR(VLOOKUP(Rule!J577,lvl_2[],2,FALSE),"Нет")</f>
        <v>Ци Мень</v>
      </c>
      <c r="E577" s="11" t="str">
        <f>IFERROR(VLOOKUP(Rule!K577,lvl_3[],2,FALSE),"Нет")</f>
        <v>Анализ Дворца</v>
      </c>
      <c r="F577" s="11" t="str">
        <f>IFERROR(INDEX(lvl_4[],MATCH(L577,lvl_4[ID],0),MATCH(TEXT(K577,"##0"),lvl_4[#Headers],0)),"Нет")</f>
        <v>Комбинации</v>
      </c>
      <c r="G577" s="11" t="str">
        <f>IFERROR(INDEX(lvl_5[],MATCH(M577,lvl_5[ID],0),MATCH(_xlfn.CONCAT(TEXT(K577,"##0"),"_",TEXT(L577,"##0")),lvl_5[#Headers],0)),"Нет")</f>
        <v>Нет</v>
      </c>
      <c r="H577" s="11" t="str">
        <f>IFERROR(INDEX(lvl_6[],MATCH(N577,lvl_6[ID],0),MATCH(_xlfn.CONCAT(K577,"_",L577,"_",M577),lvl_6[#Headers],0)),"Нет")</f>
        <v>Нет</v>
      </c>
      <c r="I577" s="12">
        <v>1</v>
      </c>
      <c r="J577" s="12">
        <v>2</v>
      </c>
      <c r="K577" s="12">
        <v>2</v>
      </c>
      <c r="L577" s="12">
        <v>2</v>
      </c>
      <c r="M577" s="12">
        <v>0</v>
      </c>
      <c r="N577" s="12">
        <v>0</v>
      </c>
      <c r="O577" s="12">
        <f>COUNTIF($P$2:P577,P577)</f>
        <v>574</v>
      </c>
      <c r="P577" s="12" t="str">
        <f t="shared" si="25"/>
        <v>122020000</v>
      </c>
      <c r="Q577" s="12" t="str">
        <f t="shared" si="26"/>
        <v>1220200000574</v>
      </c>
      <c r="R577" s="20" t="s">
        <v>1225</v>
      </c>
      <c r="S577" s="20" t="s">
        <v>1226</v>
      </c>
      <c r="U577" s="12" t="s">
        <v>907</v>
      </c>
      <c r="AY577" s="12" t="s">
        <v>916</v>
      </c>
      <c r="BA577" s="12" t="s">
        <v>907</v>
      </c>
      <c r="BG577" s="21">
        <v>-1</v>
      </c>
      <c r="BJ577" s="12">
        <v>1</v>
      </c>
    </row>
    <row r="578" spans="1:62" ht="30" x14ac:dyDescent="0.25">
      <c r="A578" s="12">
        <v>1</v>
      </c>
      <c r="B578" s="11" t="str">
        <f t="shared" ref="B578:B641" si="27">_xlfn.CONCAT(C578,". ", D578,". ", E578,". ", F578,". ", G578,". ", H578)</f>
        <v>Общий расчет. Ци Мень. Анализ Дворца. Комбинации. Нет. Нет</v>
      </c>
      <c r="C578" s="11" t="str">
        <f>IFERROR(VLOOKUP(I578,lvl_1[],2,FALSE),"Нет")</f>
        <v>Общий расчет</v>
      </c>
      <c r="D578" s="11" t="str">
        <f>IFERROR(VLOOKUP(Rule!J578,lvl_2[],2,FALSE),"Нет")</f>
        <v>Ци Мень</v>
      </c>
      <c r="E578" s="11" t="str">
        <f>IFERROR(VLOOKUP(Rule!K578,lvl_3[],2,FALSE),"Нет")</f>
        <v>Анализ Дворца</v>
      </c>
      <c r="F578" s="11" t="str">
        <f>IFERROR(INDEX(lvl_4[],MATCH(L578,lvl_4[ID],0),MATCH(TEXT(K578,"##0"),lvl_4[#Headers],0)),"Нет")</f>
        <v>Комбинации</v>
      </c>
      <c r="G578" s="11" t="str">
        <f>IFERROR(INDEX(lvl_5[],MATCH(M578,lvl_5[ID],0),MATCH(_xlfn.CONCAT(TEXT(K578,"##0"),"_",TEXT(L578,"##0")),lvl_5[#Headers],0)),"Нет")</f>
        <v>Нет</v>
      </c>
      <c r="H578" s="11" t="str">
        <f>IFERROR(INDEX(lvl_6[],MATCH(N578,lvl_6[ID],0),MATCH(_xlfn.CONCAT(K578,"_",L578,"_",M578),lvl_6[#Headers],0)),"Нет")</f>
        <v>Нет</v>
      </c>
      <c r="I578" s="12">
        <v>1</v>
      </c>
      <c r="J578" s="12">
        <v>2</v>
      </c>
      <c r="K578" s="12">
        <v>2</v>
      </c>
      <c r="L578" s="12">
        <v>2</v>
      </c>
      <c r="M578" s="12">
        <v>0</v>
      </c>
      <c r="N578" s="12">
        <v>0</v>
      </c>
      <c r="O578" s="12">
        <f>COUNTIF($P$2:P578,P578)</f>
        <v>575</v>
      </c>
      <c r="P578" s="12" t="str">
        <f t="shared" ref="P578:P641" si="28">_xlfn.CONCAT(I578,
J578,
K578,
IF(LEN(L578)=1,_xlfn.CONCAT(0,L578),L578),
IF(LEN(M578)=1,_xlfn.CONCAT(0,M578),M578),
IF(LEN(N578)=1,_xlfn.CONCAT(0,N578),N578))</f>
        <v>122020000</v>
      </c>
      <c r="Q578" s="12" t="str">
        <f t="shared" ref="Q578:Q641" si="29">_xlfn.CONCAT(I578,
J578,
K578,
IF(LEN(L578)=1,_xlfn.CONCAT(0,L578),L578),
IF(LEN(M578)=1,_xlfn.CONCAT(0,M578),M578),
IF(LEN(N578)=1,_xlfn.CONCAT(0,N578),N578),
IF(LEN(O578)=1,_xlfn.CONCAT("000",O578),IF(LEN(O578)=2,_xlfn.CONCAT("00",O578),IF(LEN(O578)=3,_xlfn.CONCAT(0,O578),O578))))</f>
        <v>1220200000575</v>
      </c>
      <c r="R578" s="20" t="s">
        <v>1225</v>
      </c>
      <c r="S578" s="20" t="s">
        <v>1226</v>
      </c>
      <c r="U578" s="12" t="s">
        <v>908</v>
      </c>
      <c r="AY578" s="12" t="s">
        <v>916</v>
      </c>
      <c r="BA578" s="12" t="s">
        <v>908</v>
      </c>
      <c r="BG578" s="21">
        <v>-1</v>
      </c>
      <c r="BJ578" s="12">
        <v>1</v>
      </c>
    </row>
    <row r="579" spans="1:62" ht="30" x14ac:dyDescent="0.25">
      <c r="A579" s="12">
        <v>1</v>
      </c>
      <c r="B579" s="11" t="str">
        <f t="shared" si="27"/>
        <v>Общий расчет. Ци Мень. Анализ Дворца. Комбинации. Нет. Нет</v>
      </c>
      <c r="C579" s="11" t="str">
        <f>IFERROR(VLOOKUP(I579,lvl_1[],2,FALSE),"Нет")</f>
        <v>Общий расчет</v>
      </c>
      <c r="D579" s="11" t="str">
        <f>IFERROR(VLOOKUP(Rule!J579,lvl_2[],2,FALSE),"Нет")</f>
        <v>Ци Мень</v>
      </c>
      <c r="E579" s="11" t="str">
        <f>IFERROR(VLOOKUP(Rule!K579,lvl_3[],2,FALSE),"Нет")</f>
        <v>Анализ Дворца</v>
      </c>
      <c r="F579" s="11" t="str">
        <f>IFERROR(INDEX(lvl_4[],MATCH(L579,lvl_4[ID],0),MATCH(TEXT(K579,"##0"),lvl_4[#Headers],0)),"Нет")</f>
        <v>Комбинации</v>
      </c>
      <c r="G579" s="11" t="str">
        <f>IFERROR(INDEX(lvl_5[],MATCH(M579,lvl_5[ID],0),MATCH(_xlfn.CONCAT(TEXT(K579,"##0"),"_",TEXT(L579,"##0")),lvl_5[#Headers],0)),"Нет")</f>
        <v>Нет</v>
      </c>
      <c r="H579" s="11" t="str">
        <f>IFERROR(INDEX(lvl_6[],MATCH(N579,lvl_6[ID],0),MATCH(_xlfn.CONCAT(K579,"_",L579,"_",M579),lvl_6[#Headers],0)),"Нет")</f>
        <v>Нет</v>
      </c>
      <c r="I579" s="12">
        <v>1</v>
      </c>
      <c r="J579" s="12">
        <v>2</v>
      </c>
      <c r="K579" s="12">
        <v>2</v>
      </c>
      <c r="L579" s="12">
        <v>2</v>
      </c>
      <c r="M579" s="12">
        <v>0</v>
      </c>
      <c r="N579" s="12">
        <v>0</v>
      </c>
      <c r="O579" s="12">
        <f>COUNTIF($P$2:P579,P579)</f>
        <v>576</v>
      </c>
      <c r="P579" s="12" t="str">
        <f t="shared" si="28"/>
        <v>122020000</v>
      </c>
      <c r="Q579" s="12" t="str">
        <f t="shared" si="29"/>
        <v>1220200000576</v>
      </c>
      <c r="R579" s="20" t="s">
        <v>1225</v>
      </c>
      <c r="S579" s="20" t="s">
        <v>1226</v>
      </c>
      <c r="U579" s="12" t="s">
        <v>910</v>
      </c>
      <c r="AY579" s="12" t="s">
        <v>916</v>
      </c>
      <c r="BA579" s="12" t="s">
        <v>910</v>
      </c>
      <c r="BG579" s="21">
        <v>-1</v>
      </c>
      <c r="BJ579" s="12">
        <v>1</v>
      </c>
    </row>
    <row r="580" spans="1:62" ht="30" x14ac:dyDescent="0.25">
      <c r="A580" s="12">
        <v>1</v>
      </c>
      <c r="B580" s="11" t="str">
        <f t="shared" si="27"/>
        <v>Общий расчет. Ци Мень. Анализ Дворца. Комбинации. Нет. Нет</v>
      </c>
      <c r="C580" s="11" t="str">
        <f>IFERROR(VLOOKUP(I580,lvl_1[],2,FALSE),"Нет")</f>
        <v>Общий расчет</v>
      </c>
      <c r="D580" s="11" t="str">
        <f>IFERROR(VLOOKUP(Rule!J580,lvl_2[],2,FALSE),"Нет")</f>
        <v>Ци Мень</v>
      </c>
      <c r="E580" s="11" t="str">
        <f>IFERROR(VLOOKUP(Rule!K580,lvl_3[],2,FALSE),"Нет")</f>
        <v>Анализ Дворца</v>
      </c>
      <c r="F580" s="11" t="str">
        <f>IFERROR(INDEX(lvl_4[],MATCH(L580,lvl_4[ID],0),MATCH(TEXT(K580,"##0"),lvl_4[#Headers],0)),"Нет")</f>
        <v>Комбинации</v>
      </c>
      <c r="G580" s="11" t="str">
        <f>IFERROR(INDEX(lvl_5[],MATCH(M580,lvl_5[ID],0),MATCH(_xlfn.CONCAT(TEXT(K580,"##0"),"_",TEXT(L580,"##0")),lvl_5[#Headers],0)),"Нет")</f>
        <v>Нет</v>
      </c>
      <c r="H580" s="11" t="str">
        <f>IFERROR(INDEX(lvl_6[],MATCH(N580,lvl_6[ID],0),MATCH(_xlfn.CONCAT(K580,"_",L580,"_",M580),lvl_6[#Headers],0)),"Нет")</f>
        <v>Нет</v>
      </c>
      <c r="I580" s="12">
        <v>1</v>
      </c>
      <c r="J580" s="12">
        <v>2</v>
      </c>
      <c r="K580" s="12">
        <v>2</v>
      </c>
      <c r="L580" s="12">
        <v>2</v>
      </c>
      <c r="M580" s="12">
        <v>0</v>
      </c>
      <c r="N580" s="12">
        <v>0</v>
      </c>
      <c r="O580" s="12">
        <f>COUNTIF($P$2:P580,P580)</f>
        <v>577</v>
      </c>
      <c r="P580" s="12" t="str">
        <f t="shared" si="28"/>
        <v>122020000</v>
      </c>
      <c r="Q580" s="12" t="str">
        <f t="shared" si="29"/>
        <v>1220200000577</v>
      </c>
      <c r="R580" s="20" t="s">
        <v>1225</v>
      </c>
      <c r="S580" s="20" t="s">
        <v>1226</v>
      </c>
      <c r="U580" s="12" t="s">
        <v>912</v>
      </c>
      <c r="AY580" s="12" t="s">
        <v>916</v>
      </c>
      <c r="BA580" s="12" t="s">
        <v>912</v>
      </c>
      <c r="BG580" s="21">
        <v>-1</v>
      </c>
      <c r="BJ580" s="12">
        <v>1</v>
      </c>
    </row>
    <row r="581" spans="1:62" ht="30" x14ac:dyDescent="0.25">
      <c r="A581" s="12">
        <v>1</v>
      </c>
      <c r="B581" s="11" t="str">
        <f t="shared" si="27"/>
        <v>Общий расчет. Ци Мень. Анализ Дворца. Комбинации. Нет. Нет</v>
      </c>
      <c r="C581" s="11" t="str">
        <f>IFERROR(VLOOKUP(I581,lvl_1[],2,FALSE),"Нет")</f>
        <v>Общий расчет</v>
      </c>
      <c r="D581" s="11" t="str">
        <f>IFERROR(VLOOKUP(Rule!J581,lvl_2[],2,FALSE),"Нет")</f>
        <v>Ци Мень</v>
      </c>
      <c r="E581" s="11" t="str">
        <f>IFERROR(VLOOKUP(Rule!K581,lvl_3[],2,FALSE),"Нет")</f>
        <v>Анализ Дворца</v>
      </c>
      <c r="F581" s="11" t="str">
        <f>IFERROR(INDEX(lvl_4[],MATCH(L581,lvl_4[ID],0),MATCH(TEXT(K581,"##0"),lvl_4[#Headers],0)),"Нет")</f>
        <v>Комбинации</v>
      </c>
      <c r="G581" s="11" t="str">
        <f>IFERROR(INDEX(lvl_5[],MATCH(M581,lvl_5[ID],0),MATCH(_xlfn.CONCAT(TEXT(K581,"##0"),"_",TEXT(L581,"##0")),lvl_5[#Headers],0)),"Нет")</f>
        <v>Нет</v>
      </c>
      <c r="H581" s="11" t="str">
        <f>IFERROR(INDEX(lvl_6[],MATCH(N581,lvl_6[ID],0),MATCH(_xlfn.CONCAT(K581,"_",L581,"_",M581),lvl_6[#Headers],0)),"Нет")</f>
        <v>Нет</v>
      </c>
      <c r="I581" s="12">
        <v>1</v>
      </c>
      <c r="J581" s="12">
        <v>2</v>
      </c>
      <c r="K581" s="12">
        <v>2</v>
      </c>
      <c r="L581" s="12">
        <v>2</v>
      </c>
      <c r="M581" s="12">
        <v>0</v>
      </c>
      <c r="N581" s="12">
        <v>0</v>
      </c>
      <c r="O581" s="12">
        <f>COUNTIF($P$2:P581,P581)</f>
        <v>578</v>
      </c>
      <c r="P581" s="12" t="str">
        <f t="shared" si="28"/>
        <v>122020000</v>
      </c>
      <c r="Q581" s="12" t="str">
        <f t="shared" si="29"/>
        <v>1220200000578</v>
      </c>
      <c r="R581" s="20" t="s">
        <v>1225</v>
      </c>
      <c r="S581" s="20" t="s">
        <v>1226</v>
      </c>
      <c r="U581" s="12" t="s">
        <v>914</v>
      </c>
      <c r="AY581" s="12" t="s">
        <v>916</v>
      </c>
      <c r="BA581" s="12" t="s">
        <v>914</v>
      </c>
      <c r="BG581" s="21">
        <v>-1</v>
      </c>
      <c r="BJ581" s="12">
        <v>1</v>
      </c>
    </row>
    <row r="582" spans="1:62" ht="30" x14ac:dyDescent="0.25">
      <c r="A582" s="12">
        <v>1</v>
      </c>
      <c r="B582" s="11" t="str">
        <f t="shared" si="27"/>
        <v>Общий расчет. Ци Мень. Анализ Дворца. Комбинации. Нет. Нет</v>
      </c>
      <c r="C582" s="11" t="str">
        <f>IFERROR(VLOOKUP(I582,lvl_1[],2,FALSE),"Нет")</f>
        <v>Общий расчет</v>
      </c>
      <c r="D582" s="11" t="str">
        <f>IFERROR(VLOOKUP(Rule!J582,lvl_2[],2,FALSE),"Нет")</f>
        <v>Ци Мень</v>
      </c>
      <c r="E582" s="11" t="str">
        <f>IFERROR(VLOOKUP(Rule!K582,lvl_3[],2,FALSE),"Нет")</f>
        <v>Анализ Дворца</v>
      </c>
      <c r="F582" s="11" t="str">
        <f>IFERROR(INDEX(lvl_4[],MATCH(L582,lvl_4[ID],0),MATCH(TEXT(K582,"##0"),lvl_4[#Headers],0)),"Нет")</f>
        <v>Комбинации</v>
      </c>
      <c r="G582" s="11" t="str">
        <f>IFERROR(INDEX(lvl_5[],MATCH(M582,lvl_5[ID],0),MATCH(_xlfn.CONCAT(TEXT(K582,"##0"),"_",TEXT(L582,"##0")),lvl_5[#Headers],0)),"Нет")</f>
        <v>Нет</v>
      </c>
      <c r="H582" s="11" t="str">
        <f>IFERROR(INDEX(lvl_6[],MATCH(N582,lvl_6[ID],0),MATCH(_xlfn.CONCAT(K582,"_",L582,"_",M582),lvl_6[#Headers],0)),"Нет")</f>
        <v>Нет</v>
      </c>
      <c r="I582" s="12">
        <v>1</v>
      </c>
      <c r="J582" s="12">
        <v>2</v>
      </c>
      <c r="K582" s="12">
        <v>2</v>
      </c>
      <c r="L582" s="12">
        <v>2</v>
      </c>
      <c r="M582" s="12">
        <v>0</v>
      </c>
      <c r="N582" s="12">
        <v>0</v>
      </c>
      <c r="O582" s="12">
        <f>COUNTIF($P$2:P582,P582)</f>
        <v>579</v>
      </c>
      <c r="P582" s="12" t="str">
        <f t="shared" si="28"/>
        <v>122020000</v>
      </c>
      <c r="Q582" s="12" t="str">
        <f t="shared" si="29"/>
        <v>1220200000579</v>
      </c>
      <c r="R582" s="20" t="s">
        <v>1225</v>
      </c>
      <c r="S582" s="20" t="s">
        <v>1226</v>
      </c>
      <c r="U582" s="12" t="s">
        <v>916</v>
      </c>
      <c r="AY582" s="12" t="s">
        <v>916</v>
      </c>
      <c r="BA582" s="12" t="s">
        <v>916</v>
      </c>
      <c r="BG582" s="21">
        <v>-1</v>
      </c>
      <c r="BJ582" s="12">
        <v>1</v>
      </c>
    </row>
    <row r="583" spans="1:62" ht="30" x14ac:dyDescent="0.25">
      <c r="A583" s="12">
        <v>1</v>
      </c>
      <c r="B583" s="11" t="str">
        <f t="shared" si="27"/>
        <v>Общий расчет. Ци Мень. Анализ Дворца. Комбинации. Нет. Нет</v>
      </c>
      <c r="C583" s="11" t="str">
        <f>IFERROR(VLOOKUP(I583,lvl_1[],2,FALSE),"Нет")</f>
        <v>Общий расчет</v>
      </c>
      <c r="D583" s="11" t="str">
        <f>IFERROR(VLOOKUP(Rule!J583,lvl_2[],2,FALSE),"Нет")</f>
        <v>Ци Мень</v>
      </c>
      <c r="E583" s="11" t="str">
        <f>IFERROR(VLOOKUP(Rule!K583,lvl_3[],2,FALSE),"Нет")</f>
        <v>Анализ Дворца</v>
      </c>
      <c r="F583" s="11" t="str">
        <f>IFERROR(INDEX(lvl_4[],MATCH(L583,lvl_4[ID],0),MATCH(TEXT(K583,"##0"),lvl_4[#Headers],0)),"Нет")</f>
        <v>Комбинации</v>
      </c>
      <c r="G583" s="11" t="str">
        <f>IFERROR(INDEX(lvl_5[],MATCH(M583,lvl_5[ID],0),MATCH(_xlfn.CONCAT(TEXT(K583,"##0"),"_",TEXT(L583,"##0")),lvl_5[#Headers],0)),"Нет")</f>
        <v>Нет</v>
      </c>
      <c r="H583" s="11" t="str">
        <f>IFERROR(INDEX(lvl_6[],MATCH(N583,lvl_6[ID],0),MATCH(_xlfn.CONCAT(K583,"_",L583,"_",M583),lvl_6[#Headers],0)),"Нет")</f>
        <v>Нет</v>
      </c>
      <c r="I583" s="12">
        <v>1</v>
      </c>
      <c r="J583" s="12">
        <v>2</v>
      </c>
      <c r="K583" s="12">
        <v>2</v>
      </c>
      <c r="L583" s="12">
        <v>2</v>
      </c>
      <c r="M583" s="12">
        <v>0</v>
      </c>
      <c r="N583" s="12">
        <v>0</v>
      </c>
      <c r="O583" s="12">
        <f>COUNTIF($P$2:P583,P583)</f>
        <v>580</v>
      </c>
      <c r="P583" s="12" t="str">
        <f t="shared" si="28"/>
        <v>122020000</v>
      </c>
      <c r="Q583" s="12" t="str">
        <f t="shared" si="29"/>
        <v>1220200000580</v>
      </c>
      <c r="R583" s="20" t="s">
        <v>1225</v>
      </c>
      <c r="S583" s="20" t="s">
        <v>1226</v>
      </c>
      <c r="AB583" s="12" t="s">
        <v>899</v>
      </c>
      <c r="AY583" s="12" t="s">
        <v>916</v>
      </c>
      <c r="AZ583" s="12">
        <v>1</v>
      </c>
      <c r="BG583" s="21">
        <v>-1</v>
      </c>
      <c r="BJ583" s="12">
        <v>1</v>
      </c>
    </row>
    <row r="584" spans="1:62" ht="30" x14ac:dyDescent="0.25">
      <c r="A584" s="12">
        <v>1</v>
      </c>
      <c r="B584" s="11" t="str">
        <f t="shared" si="27"/>
        <v>Общий расчет. Ци Мень. Анализ Дворца. Комбинации. Нет. Нет</v>
      </c>
      <c r="C584" s="11" t="str">
        <f>IFERROR(VLOOKUP(I584,lvl_1[],2,FALSE),"Нет")</f>
        <v>Общий расчет</v>
      </c>
      <c r="D584" s="11" t="str">
        <f>IFERROR(VLOOKUP(Rule!J584,lvl_2[],2,FALSE),"Нет")</f>
        <v>Ци Мень</v>
      </c>
      <c r="E584" s="11" t="str">
        <f>IFERROR(VLOOKUP(Rule!K584,lvl_3[],2,FALSE),"Нет")</f>
        <v>Анализ Дворца</v>
      </c>
      <c r="F584" s="11" t="str">
        <f>IFERROR(INDEX(lvl_4[],MATCH(L584,lvl_4[ID],0),MATCH(TEXT(K584,"##0"),lvl_4[#Headers],0)),"Нет")</f>
        <v>Комбинации</v>
      </c>
      <c r="G584" s="11" t="str">
        <f>IFERROR(INDEX(lvl_5[],MATCH(M584,lvl_5[ID],0),MATCH(_xlfn.CONCAT(TEXT(K584,"##0"),"_",TEXT(L584,"##0")),lvl_5[#Headers],0)),"Нет")</f>
        <v>Нет</v>
      </c>
      <c r="H584" s="11" t="str">
        <f>IFERROR(INDEX(lvl_6[],MATCH(N584,lvl_6[ID],0),MATCH(_xlfn.CONCAT(K584,"_",L584,"_",M584),lvl_6[#Headers],0)),"Нет")</f>
        <v>Нет</v>
      </c>
      <c r="I584" s="12">
        <v>1</v>
      </c>
      <c r="J584" s="12">
        <v>2</v>
      </c>
      <c r="K584" s="12">
        <v>2</v>
      </c>
      <c r="L584" s="12">
        <v>2</v>
      </c>
      <c r="M584" s="12">
        <v>0</v>
      </c>
      <c r="N584" s="12">
        <v>0</v>
      </c>
      <c r="O584" s="12">
        <f>COUNTIF($P$2:P584,P584)</f>
        <v>581</v>
      </c>
      <c r="P584" s="12" t="str">
        <f t="shared" si="28"/>
        <v>122020000</v>
      </c>
      <c r="Q584" s="12" t="str">
        <f t="shared" si="29"/>
        <v>1220200000581</v>
      </c>
      <c r="R584" s="20" t="s">
        <v>1225</v>
      </c>
      <c r="S584" s="20" t="s">
        <v>1226</v>
      </c>
      <c r="AB584" s="12" t="s">
        <v>901</v>
      </c>
      <c r="AY584" s="12" t="s">
        <v>916</v>
      </c>
      <c r="BA584" s="12" t="s">
        <v>901</v>
      </c>
      <c r="BG584" s="21">
        <v>-1</v>
      </c>
      <c r="BJ584" s="12">
        <v>1</v>
      </c>
    </row>
    <row r="585" spans="1:62" ht="30" x14ac:dyDescent="0.25">
      <c r="A585" s="12">
        <v>1</v>
      </c>
      <c r="B585" s="11" t="str">
        <f t="shared" si="27"/>
        <v>Общий расчет. Ци Мень. Анализ Дворца. Комбинации. Нет. Нет</v>
      </c>
      <c r="C585" s="11" t="str">
        <f>IFERROR(VLOOKUP(I585,lvl_1[],2,FALSE),"Нет")</f>
        <v>Общий расчет</v>
      </c>
      <c r="D585" s="11" t="str">
        <f>IFERROR(VLOOKUP(Rule!J585,lvl_2[],2,FALSE),"Нет")</f>
        <v>Ци Мень</v>
      </c>
      <c r="E585" s="11" t="str">
        <f>IFERROR(VLOOKUP(Rule!K585,lvl_3[],2,FALSE),"Нет")</f>
        <v>Анализ Дворца</v>
      </c>
      <c r="F585" s="11" t="str">
        <f>IFERROR(INDEX(lvl_4[],MATCH(L585,lvl_4[ID],0),MATCH(TEXT(K585,"##0"),lvl_4[#Headers],0)),"Нет")</f>
        <v>Комбинации</v>
      </c>
      <c r="G585" s="11" t="str">
        <f>IFERROR(INDEX(lvl_5[],MATCH(M585,lvl_5[ID],0),MATCH(_xlfn.CONCAT(TEXT(K585,"##0"),"_",TEXT(L585,"##0")),lvl_5[#Headers],0)),"Нет")</f>
        <v>Нет</v>
      </c>
      <c r="H585" s="11" t="str">
        <f>IFERROR(INDEX(lvl_6[],MATCH(N585,lvl_6[ID],0),MATCH(_xlfn.CONCAT(K585,"_",L585,"_",M585),lvl_6[#Headers],0)),"Нет")</f>
        <v>Нет</v>
      </c>
      <c r="I585" s="12">
        <v>1</v>
      </c>
      <c r="J585" s="12">
        <v>2</v>
      </c>
      <c r="K585" s="12">
        <v>2</v>
      </c>
      <c r="L585" s="12">
        <v>2</v>
      </c>
      <c r="M585" s="12">
        <v>0</v>
      </c>
      <c r="N585" s="12">
        <v>0</v>
      </c>
      <c r="O585" s="12">
        <f>COUNTIF($P$2:P585,P585)</f>
        <v>582</v>
      </c>
      <c r="P585" s="12" t="str">
        <f t="shared" si="28"/>
        <v>122020000</v>
      </c>
      <c r="Q585" s="12" t="str">
        <f t="shared" si="29"/>
        <v>1220200000582</v>
      </c>
      <c r="R585" s="20" t="s">
        <v>1225</v>
      </c>
      <c r="S585" s="20" t="s">
        <v>1226</v>
      </c>
      <c r="AB585" s="12" t="s">
        <v>903</v>
      </c>
      <c r="AY585" s="12" t="s">
        <v>916</v>
      </c>
      <c r="BA585" s="12" t="s">
        <v>903</v>
      </c>
      <c r="BG585" s="21">
        <v>-1</v>
      </c>
      <c r="BJ585" s="12">
        <v>1</v>
      </c>
    </row>
    <row r="586" spans="1:62" ht="30" x14ac:dyDescent="0.25">
      <c r="A586" s="12">
        <v>1</v>
      </c>
      <c r="B586" s="11" t="str">
        <f t="shared" si="27"/>
        <v>Общий расчет. Ци Мень. Анализ Дворца. Комбинации. Нет. Нет</v>
      </c>
      <c r="C586" s="11" t="str">
        <f>IFERROR(VLOOKUP(I586,lvl_1[],2,FALSE),"Нет")</f>
        <v>Общий расчет</v>
      </c>
      <c r="D586" s="11" t="str">
        <f>IFERROR(VLOOKUP(Rule!J586,lvl_2[],2,FALSE),"Нет")</f>
        <v>Ци Мень</v>
      </c>
      <c r="E586" s="11" t="str">
        <f>IFERROR(VLOOKUP(Rule!K586,lvl_3[],2,FALSE),"Нет")</f>
        <v>Анализ Дворца</v>
      </c>
      <c r="F586" s="11" t="str">
        <f>IFERROR(INDEX(lvl_4[],MATCH(L586,lvl_4[ID],0),MATCH(TEXT(K586,"##0"),lvl_4[#Headers],0)),"Нет")</f>
        <v>Комбинации</v>
      </c>
      <c r="G586" s="11" t="str">
        <f>IFERROR(INDEX(lvl_5[],MATCH(M586,lvl_5[ID],0),MATCH(_xlfn.CONCAT(TEXT(K586,"##0"),"_",TEXT(L586,"##0")),lvl_5[#Headers],0)),"Нет")</f>
        <v>Нет</v>
      </c>
      <c r="H586" s="11" t="str">
        <f>IFERROR(INDEX(lvl_6[],MATCH(N586,lvl_6[ID],0),MATCH(_xlfn.CONCAT(K586,"_",L586,"_",M586),lvl_6[#Headers],0)),"Нет")</f>
        <v>Нет</v>
      </c>
      <c r="I586" s="12">
        <v>1</v>
      </c>
      <c r="J586" s="12">
        <v>2</v>
      </c>
      <c r="K586" s="12">
        <v>2</v>
      </c>
      <c r="L586" s="12">
        <v>2</v>
      </c>
      <c r="M586" s="12">
        <v>0</v>
      </c>
      <c r="N586" s="12">
        <v>0</v>
      </c>
      <c r="O586" s="12">
        <f>COUNTIF($P$2:P586,P586)</f>
        <v>583</v>
      </c>
      <c r="P586" s="12" t="str">
        <f t="shared" si="28"/>
        <v>122020000</v>
      </c>
      <c r="Q586" s="12" t="str">
        <f t="shared" si="29"/>
        <v>1220200000583</v>
      </c>
      <c r="R586" s="20" t="s">
        <v>1225</v>
      </c>
      <c r="S586" s="20" t="s">
        <v>1226</v>
      </c>
      <c r="AB586" s="12" t="s">
        <v>905</v>
      </c>
      <c r="AY586" s="12" t="s">
        <v>916</v>
      </c>
      <c r="BA586" s="12" t="s">
        <v>905</v>
      </c>
      <c r="BG586" s="21">
        <v>-1</v>
      </c>
      <c r="BJ586" s="12">
        <v>1</v>
      </c>
    </row>
    <row r="587" spans="1:62" ht="30" x14ac:dyDescent="0.25">
      <c r="A587" s="12">
        <v>1</v>
      </c>
      <c r="B587" s="11" t="str">
        <f t="shared" si="27"/>
        <v>Общий расчет. Ци Мень. Анализ Дворца. Комбинации. Нет. Нет</v>
      </c>
      <c r="C587" s="11" t="str">
        <f>IFERROR(VLOOKUP(I587,lvl_1[],2,FALSE),"Нет")</f>
        <v>Общий расчет</v>
      </c>
      <c r="D587" s="11" t="str">
        <f>IFERROR(VLOOKUP(Rule!J587,lvl_2[],2,FALSE),"Нет")</f>
        <v>Ци Мень</v>
      </c>
      <c r="E587" s="11" t="str">
        <f>IFERROR(VLOOKUP(Rule!K587,lvl_3[],2,FALSE),"Нет")</f>
        <v>Анализ Дворца</v>
      </c>
      <c r="F587" s="11" t="str">
        <f>IFERROR(INDEX(lvl_4[],MATCH(L587,lvl_4[ID],0),MATCH(TEXT(K587,"##0"),lvl_4[#Headers],0)),"Нет")</f>
        <v>Комбинации</v>
      </c>
      <c r="G587" s="11" t="str">
        <f>IFERROR(INDEX(lvl_5[],MATCH(M587,lvl_5[ID],0),MATCH(_xlfn.CONCAT(TEXT(K587,"##0"),"_",TEXT(L587,"##0")),lvl_5[#Headers],0)),"Нет")</f>
        <v>Нет</v>
      </c>
      <c r="H587" s="11" t="str">
        <f>IFERROR(INDEX(lvl_6[],MATCH(N587,lvl_6[ID],0),MATCH(_xlfn.CONCAT(K587,"_",L587,"_",M587),lvl_6[#Headers],0)),"Нет")</f>
        <v>Нет</v>
      </c>
      <c r="I587" s="12">
        <v>1</v>
      </c>
      <c r="J587" s="12">
        <v>2</v>
      </c>
      <c r="K587" s="12">
        <v>2</v>
      </c>
      <c r="L587" s="12">
        <v>2</v>
      </c>
      <c r="M587" s="12">
        <v>0</v>
      </c>
      <c r="N587" s="12">
        <v>0</v>
      </c>
      <c r="O587" s="12">
        <f>COUNTIF($P$2:P587,P587)</f>
        <v>584</v>
      </c>
      <c r="P587" s="12" t="str">
        <f t="shared" si="28"/>
        <v>122020000</v>
      </c>
      <c r="Q587" s="12" t="str">
        <f t="shared" si="29"/>
        <v>1220200000584</v>
      </c>
      <c r="R587" s="20" t="s">
        <v>1225</v>
      </c>
      <c r="S587" s="20" t="s">
        <v>1226</v>
      </c>
      <c r="AB587" s="12" t="s">
        <v>907</v>
      </c>
      <c r="AY587" s="12" t="s">
        <v>916</v>
      </c>
      <c r="BA587" s="12" t="s">
        <v>907</v>
      </c>
      <c r="BG587" s="21">
        <v>-1</v>
      </c>
      <c r="BJ587" s="12">
        <v>1</v>
      </c>
    </row>
    <row r="588" spans="1:62" ht="30" x14ac:dyDescent="0.25">
      <c r="A588" s="12">
        <v>1</v>
      </c>
      <c r="B588" s="11" t="str">
        <f t="shared" si="27"/>
        <v>Общий расчет. Ци Мень. Анализ Дворца. Комбинации. Нет. Нет</v>
      </c>
      <c r="C588" s="11" t="str">
        <f>IFERROR(VLOOKUP(I588,lvl_1[],2,FALSE),"Нет")</f>
        <v>Общий расчет</v>
      </c>
      <c r="D588" s="11" t="str">
        <f>IFERROR(VLOOKUP(Rule!J588,lvl_2[],2,FALSE),"Нет")</f>
        <v>Ци Мень</v>
      </c>
      <c r="E588" s="11" t="str">
        <f>IFERROR(VLOOKUP(Rule!K588,lvl_3[],2,FALSE),"Нет")</f>
        <v>Анализ Дворца</v>
      </c>
      <c r="F588" s="11" t="str">
        <f>IFERROR(INDEX(lvl_4[],MATCH(L588,lvl_4[ID],0),MATCH(TEXT(K588,"##0"),lvl_4[#Headers],0)),"Нет")</f>
        <v>Комбинации</v>
      </c>
      <c r="G588" s="11" t="str">
        <f>IFERROR(INDEX(lvl_5[],MATCH(M588,lvl_5[ID],0),MATCH(_xlfn.CONCAT(TEXT(K588,"##0"),"_",TEXT(L588,"##0")),lvl_5[#Headers],0)),"Нет")</f>
        <v>Нет</v>
      </c>
      <c r="H588" s="11" t="str">
        <f>IFERROR(INDEX(lvl_6[],MATCH(N588,lvl_6[ID],0),MATCH(_xlfn.CONCAT(K588,"_",L588,"_",M588),lvl_6[#Headers],0)),"Нет")</f>
        <v>Нет</v>
      </c>
      <c r="I588" s="12">
        <v>1</v>
      </c>
      <c r="J588" s="12">
        <v>2</v>
      </c>
      <c r="K588" s="12">
        <v>2</v>
      </c>
      <c r="L588" s="12">
        <v>2</v>
      </c>
      <c r="M588" s="12">
        <v>0</v>
      </c>
      <c r="N588" s="12">
        <v>0</v>
      </c>
      <c r="O588" s="12">
        <f>COUNTIF($P$2:P588,P588)</f>
        <v>585</v>
      </c>
      <c r="P588" s="12" t="str">
        <f t="shared" si="28"/>
        <v>122020000</v>
      </c>
      <c r="Q588" s="12" t="str">
        <f t="shared" si="29"/>
        <v>1220200000585</v>
      </c>
      <c r="R588" s="20" t="s">
        <v>1225</v>
      </c>
      <c r="S588" s="20" t="s">
        <v>1226</v>
      </c>
      <c r="AB588" s="12" t="s">
        <v>908</v>
      </c>
      <c r="AY588" s="12" t="s">
        <v>916</v>
      </c>
      <c r="BA588" s="12" t="s">
        <v>908</v>
      </c>
      <c r="BG588" s="21">
        <v>-1</v>
      </c>
      <c r="BJ588" s="12">
        <v>1</v>
      </c>
    </row>
    <row r="589" spans="1:62" ht="30" x14ac:dyDescent="0.25">
      <c r="A589" s="12">
        <v>1</v>
      </c>
      <c r="B589" s="11" t="str">
        <f t="shared" si="27"/>
        <v>Общий расчет. Ци Мень. Анализ Дворца. Комбинации. Нет. Нет</v>
      </c>
      <c r="C589" s="11" t="str">
        <f>IFERROR(VLOOKUP(I589,lvl_1[],2,FALSE),"Нет")</f>
        <v>Общий расчет</v>
      </c>
      <c r="D589" s="11" t="str">
        <f>IFERROR(VLOOKUP(Rule!J589,lvl_2[],2,FALSE),"Нет")</f>
        <v>Ци Мень</v>
      </c>
      <c r="E589" s="11" t="str">
        <f>IFERROR(VLOOKUP(Rule!K589,lvl_3[],2,FALSE),"Нет")</f>
        <v>Анализ Дворца</v>
      </c>
      <c r="F589" s="11" t="str">
        <f>IFERROR(INDEX(lvl_4[],MATCH(L589,lvl_4[ID],0),MATCH(TEXT(K589,"##0"),lvl_4[#Headers],0)),"Нет")</f>
        <v>Комбинации</v>
      </c>
      <c r="G589" s="11" t="str">
        <f>IFERROR(INDEX(lvl_5[],MATCH(M589,lvl_5[ID],0),MATCH(_xlfn.CONCAT(TEXT(K589,"##0"),"_",TEXT(L589,"##0")),lvl_5[#Headers],0)),"Нет")</f>
        <v>Нет</v>
      </c>
      <c r="H589" s="11" t="str">
        <f>IFERROR(INDEX(lvl_6[],MATCH(N589,lvl_6[ID],0),MATCH(_xlfn.CONCAT(K589,"_",L589,"_",M589),lvl_6[#Headers],0)),"Нет")</f>
        <v>Нет</v>
      </c>
      <c r="I589" s="12">
        <v>1</v>
      </c>
      <c r="J589" s="12">
        <v>2</v>
      </c>
      <c r="K589" s="12">
        <v>2</v>
      </c>
      <c r="L589" s="12">
        <v>2</v>
      </c>
      <c r="M589" s="12">
        <v>0</v>
      </c>
      <c r="N589" s="12">
        <v>0</v>
      </c>
      <c r="O589" s="12">
        <f>COUNTIF($P$2:P589,P589)</f>
        <v>586</v>
      </c>
      <c r="P589" s="12" t="str">
        <f t="shared" si="28"/>
        <v>122020000</v>
      </c>
      <c r="Q589" s="12" t="str">
        <f t="shared" si="29"/>
        <v>1220200000586</v>
      </c>
      <c r="R589" s="20" t="s">
        <v>1225</v>
      </c>
      <c r="S589" s="20" t="s">
        <v>1226</v>
      </c>
      <c r="AB589" s="12" t="s">
        <v>910</v>
      </c>
      <c r="AY589" s="12" t="s">
        <v>916</v>
      </c>
      <c r="BA589" s="12" t="s">
        <v>910</v>
      </c>
      <c r="BG589" s="21">
        <v>-1</v>
      </c>
      <c r="BJ589" s="12">
        <v>1</v>
      </c>
    </row>
    <row r="590" spans="1:62" ht="30" x14ac:dyDescent="0.25">
      <c r="A590" s="12">
        <v>1</v>
      </c>
      <c r="B590" s="11" t="str">
        <f t="shared" si="27"/>
        <v>Общий расчет. Ци Мень. Анализ Дворца. Комбинации. Нет. Нет</v>
      </c>
      <c r="C590" s="11" t="str">
        <f>IFERROR(VLOOKUP(I590,lvl_1[],2,FALSE),"Нет")</f>
        <v>Общий расчет</v>
      </c>
      <c r="D590" s="11" t="str">
        <f>IFERROR(VLOOKUP(Rule!J590,lvl_2[],2,FALSE),"Нет")</f>
        <v>Ци Мень</v>
      </c>
      <c r="E590" s="11" t="str">
        <f>IFERROR(VLOOKUP(Rule!K590,lvl_3[],2,FALSE),"Нет")</f>
        <v>Анализ Дворца</v>
      </c>
      <c r="F590" s="11" t="str">
        <f>IFERROR(INDEX(lvl_4[],MATCH(L590,lvl_4[ID],0),MATCH(TEXT(K590,"##0"),lvl_4[#Headers],0)),"Нет")</f>
        <v>Комбинации</v>
      </c>
      <c r="G590" s="11" t="str">
        <f>IFERROR(INDEX(lvl_5[],MATCH(M590,lvl_5[ID],0),MATCH(_xlfn.CONCAT(TEXT(K590,"##0"),"_",TEXT(L590,"##0")),lvl_5[#Headers],0)),"Нет")</f>
        <v>Нет</v>
      </c>
      <c r="H590" s="11" t="str">
        <f>IFERROR(INDEX(lvl_6[],MATCH(N590,lvl_6[ID],0),MATCH(_xlfn.CONCAT(K590,"_",L590,"_",M590),lvl_6[#Headers],0)),"Нет")</f>
        <v>Нет</v>
      </c>
      <c r="I590" s="12">
        <v>1</v>
      </c>
      <c r="J590" s="12">
        <v>2</v>
      </c>
      <c r="K590" s="12">
        <v>2</v>
      </c>
      <c r="L590" s="12">
        <v>2</v>
      </c>
      <c r="M590" s="12">
        <v>0</v>
      </c>
      <c r="N590" s="12">
        <v>0</v>
      </c>
      <c r="O590" s="12">
        <f>COUNTIF($P$2:P590,P590)</f>
        <v>587</v>
      </c>
      <c r="P590" s="12" t="str">
        <f t="shared" si="28"/>
        <v>122020000</v>
      </c>
      <c r="Q590" s="12" t="str">
        <f t="shared" si="29"/>
        <v>1220200000587</v>
      </c>
      <c r="R590" s="20" t="s">
        <v>1225</v>
      </c>
      <c r="S590" s="20" t="s">
        <v>1226</v>
      </c>
      <c r="AB590" s="12" t="s">
        <v>912</v>
      </c>
      <c r="AY590" s="12" t="s">
        <v>916</v>
      </c>
      <c r="BA590" s="12" t="s">
        <v>912</v>
      </c>
      <c r="BG590" s="21">
        <v>-1</v>
      </c>
      <c r="BJ590" s="12">
        <v>1</v>
      </c>
    </row>
    <row r="591" spans="1:62" ht="30" x14ac:dyDescent="0.25">
      <c r="A591" s="12">
        <v>1</v>
      </c>
      <c r="B591" s="11" t="str">
        <f t="shared" si="27"/>
        <v>Общий расчет. Ци Мень. Анализ Дворца. Комбинации. Нет. Нет</v>
      </c>
      <c r="C591" s="11" t="str">
        <f>IFERROR(VLOOKUP(I591,lvl_1[],2,FALSE),"Нет")</f>
        <v>Общий расчет</v>
      </c>
      <c r="D591" s="11" t="str">
        <f>IFERROR(VLOOKUP(Rule!J591,lvl_2[],2,FALSE),"Нет")</f>
        <v>Ци Мень</v>
      </c>
      <c r="E591" s="11" t="str">
        <f>IFERROR(VLOOKUP(Rule!K591,lvl_3[],2,FALSE),"Нет")</f>
        <v>Анализ Дворца</v>
      </c>
      <c r="F591" s="11" t="str">
        <f>IFERROR(INDEX(lvl_4[],MATCH(L591,lvl_4[ID],0),MATCH(TEXT(K591,"##0"),lvl_4[#Headers],0)),"Нет")</f>
        <v>Комбинации</v>
      </c>
      <c r="G591" s="11" t="str">
        <f>IFERROR(INDEX(lvl_5[],MATCH(M591,lvl_5[ID],0),MATCH(_xlfn.CONCAT(TEXT(K591,"##0"),"_",TEXT(L591,"##0")),lvl_5[#Headers],0)),"Нет")</f>
        <v>Нет</v>
      </c>
      <c r="H591" s="11" t="str">
        <f>IFERROR(INDEX(lvl_6[],MATCH(N591,lvl_6[ID],0),MATCH(_xlfn.CONCAT(K591,"_",L591,"_",M591),lvl_6[#Headers],0)),"Нет")</f>
        <v>Нет</v>
      </c>
      <c r="I591" s="12">
        <v>1</v>
      </c>
      <c r="J591" s="12">
        <v>2</v>
      </c>
      <c r="K591" s="12">
        <v>2</v>
      </c>
      <c r="L591" s="12">
        <v>2</v>
      </c>
      <c r="M591" s="12">
        <v>0</v>
      </c>
      <c r="N591" s="12">
        <v>0</v>
      </c>
      <c r="O591" s="12">
        <f>COUNTIF($P$2:P591,P591)</f>
        <v>588</v>
      </c>
      <c r="P591" s="12" t="str">
        <f t="shared" si="28"/>
        <v>122020000</v>
      </c>
      <c r="Q591" s="12" t="str">
        <f t="shared" si="29"/>
        <v>1220200000588</v>
      </c>
      <c r="R591" s="20" t="s">
        <v>1225</v>
      </c>
      <c r="S591" s="20" t="s">
        <v>1226</v>
      </c>
      <c r="AB591" s="12" t="s">
        <v>914</v>
      </c>
      <c r="AY591" s="12" t="s">
        <v>916</v>
      </c>
      <c r="BA591" s="12" t="s">
        <v>914</v>
      </c>
      <c r="BG591" s="21">
        <v>-1</v>
      </c>
      <c r="BJ591" s="12">
        <v>1</v>
      </c>
    </row>
    <row r="592" spans="1:62" ht="30" x14ac:dyDescent="0.25">
      <c r="A592" s="12">
        <v>1</v>
      </c>
      <c r="B592" s="11" t="str">
        <f t="shared" si="27"/>
        <v>Общий расчет. Ци Мень. Анализ Дворца. Комбинации. Нет. Нет</v>
      </c>
      <c r="C592" s="11" t="str">
        <f>IFERROR(VLOOKUP(I592,lvl_1[],2,FALSE),"Нет")</f>
        <v>Общий расчет</v>
      </c>
      <c r="D592" s="11" t="str">
        <f>IFERROR(VLOOKUP(Rule!J592,lvl_2[],2,FALSE),"Нет")</f>
        <v>Ци Мень</v>
      </c>
      <c r="E592" s="11" t="str">
        <f>IFERROR(VLOOKUP(Rule!K592,lvl_3[],2,FALSE),"Нет")</f>
        <v>Анализ Дворца</v>
      </c>
      <c r="F592" s="11" t="str">
        <f>IFERROR(INDEX(lvl_4[],MATCH(L592,lvl_4[ID],0),MATCH(TEXT(K592,"##0"),lvl_4[#Headers],0)),"Нет")</f>
        <v>Комбинации</v>
      </c>
      <c r="G592" s="11" t="str">
        <f>IFERROR(INDEX(lvl_5[],MATCH(M592,lvl_5[ID],0),MATCH(_xlfn.CONCAT(TEXT(K592,"##0"),"_",TEXT(L592,"##0")),lvl_5[#Headers],0)),"Нет")</f>
        <v>Нет</v>
      </c>
      <c r="H592" s="11" t="str">
        <f>IFERROR(INDEX(lvl_6[],MATCH(N592,lvl_6[ID],0),MATCH(_xlfn.CONCAT(K592,"_",L592,"_",M592),lvl_6[#Headers],0)),"Нет")</f>
        <v>Нет</v>
      </c>
      <c r="I592" s="12">
        <v>1</v>
      </c>
      <c r="J592" s="12">
        <v>2</v>
      </c>
      <c r="K592" s="12">
        <v>2</v>
      </c>
      <c r="L592" s="12">
        <v>2</v>
      </c>
      <c r="M592" s="12">
        <v>0</v>
      </c>
      <c r="N592" s="12">
        <v>0</v>
      </c>
      <c r="O592" s="12">
        <f>COUNTIF($P$2:P592,P592)</f>
        <v>589</v>
      </c>
      <c r="P592" s="12" t="str">
        <f t="shared" si="28"/>
        <v>122020000</v>
      </c>
      <c r="Q592" s="12" t="str">
        <f t="shared" si="29"/>
        <v>1220200000589</v>
      </c>
      <c r="R592" s="20" t="s">
        <v>1225</v>
      </c>
      <c r="S592" s="20" t="s">
        <v>1226</v>
      </c>
      <c r="AB592" s="12" t="s">
        <v>916</v>
      </c>
      <c r="AY592" s="12" t="s">
        <v>916</v>
      </c>
      <c r="BA592" s="12" t="s">
        <v>916</v>
      </c>
      <c r="BG592" s="21">
        <v>-1</v>
      </c>
      <c r="BJ592" s="12">
        <v>1</v>
      </c>
    </row>
    <row r="593" spans="1:62" ht="30" x14ac:dyDescent="0.25">
      <c r="A593" s="12">
        <v>1</v>
      </c>
      <c r="B593" s="11" t="str">
        <f t="shared" si="27"/>
        <v>Общий расчет. Ци Мень. Анализ Дворца. Комбинации. Нет. Нет</v>
      </c>
      <c r="C593" s="11" t="str">
        <f>IFERROR(VLOOKUP(I593,lvl_1[],2,FALSE),"Нет")</f>
        <v>Общий расчет</v>
      </c>
      <c r="D593" s="11" t="str">
        <f>IFERROR(VLOOKUP(Rule!J593,lvl_2[],2,FALSE),"Нет")</f>
        <v>Ци Мень</v>
      </c>
      <c r="E593" s="11" t="str">
        <f>IFERROR(VLOOKUP(Rule!K593,lvl_3[],2,FALSE),"Нет")</f>
        <v>Анализ Дворца</v>
      </c>
      <c r="F593" s="11" t="str">
        <f>IFERROR(INDEX(lvl_4[],MATCH(L593,lvl_4[ID],0),MATCH(TEXT(K593,"##0"),lvl_4[#Headers],0)),"Нет")</f>
        <v>Комбинации</v>
      </c>
      <c r="G593" s="11" t="str">
        <f>IFERROR(INDEX(lvl_5[],MATCH(M593,lvl_5[ID],0),MATCH(_xlfn.CONCAT(TEXT(K593,"##0"),"_",TEXT(L593,"##0")),lvl_5[#Headers],0)),"Нет")</f>
        <v>Нет</v>
      </c>
      <c r="H593" s="11" t="str">
        <f>IFERROR(INDEX(lvl_6[],MATCH(N593,lvl_6[ID],0),MATCH(_xlfn.CONCAT(K593,"_",L593,"_",M593),lvl_6[#Headers],0)),"Нет")</f>
        <v>Нет</v>
      </c>
      <c r="I593" s="12">
        <v>1</v>
      </c>
      <c r="J593" s="12">
        <v>2</v>
      </c>
      <c r="K593" s="12">
        <v>2</v>
      </c>
      <c r="L593" s="12">
        <v>2</v>
      </c>
      <c r="M593" s="12">
        <v>0</v>
      </c>
      <c r="N593" s="12">
        <v>0</v>
      </c>
      <c r="O593" s="12">
        <f>COUNTIF($P$2:P593,P593)</f>
        <v>590</v>
      </c>
      <c r="P593" s="12" t="str">
        <f t="shared" si="28"/>
        <v>122020000</v>
      </c>
      <c r="Q593" s="12" t="str">
        <f t="shared" si="29"/>
        <v>1220200000590</v>
      </c>
      <c r="R593" s="20" t="s">
        <v>1225</v>
      </c>
      <c r="S593" s="20" t="s">
        <v>1226</v>
      </c>
      <c r="AI593" s="12" t="s">
        <v>899</v>
      </c>
      <c r="AY593" s="12" t="s">
        <v>916</v>
      </c>
      <c r="AZ593" s="12">
        <v>1</v>
      </c>
      <c r="BG593" s="21">
        <v>-1</v>
      </c>
      <c r="BJ593" s="12">
        <v>1</v>
      </c>
    </row>
    <row r="594" spans="1:62" ht="30" x14ac:dyDescent="0.25">
      <c r="A594" s="12">
        <v>1</v>
      </c>
      <c r="B594" s="11" t="str">
        <f t="shared" si="27"/>
        <v>Общий расчет. Ци Мень. Анализ Дворца. Комбинации. Нет. Нет</v>
      </c>
      <c r="C594" s="11" t="str">
        <f>IFERROR(VLOOKUP(I594,lvl_1[],2,FALSE),"Нет")</f>
        <v>Общий расчет</v>
      </c>
      <c r="D594" s="11" t="str">
        <f>IFERROR(VLOOKUP(Rule!J594,lvl_2[],2,FALSE),"Нет")</f>
        <v>Ци Мень</v>
      </c>
      <c r="E594" s="11" t="str">
        <f>IFERROR(VLOOKUP(Rule!K594,lvl_3[],2,FALSE),"Нет")</f>
        <v>Анализ Дворца</v>
      </c>
      <c r="F594" s="11" t="str">
        <f>IFERROR(INDEX(lvl_4[],MATCH(L594,lvl_4[ID],0),MATCH(TEXT(K594,"##0"),lvl_4[#Headers],0)),"Нет")</f>
        <v>Комбинации</v>
      </c>
      <c r="G594" s="11" t="str">
        <f>IFERROR(INDEX(lvl_5[],MATCH(M594,lvl_5[ID],0),MATCH(_xlfn.CONCAT(TEXT(K594,"##0"),"_",TEXT(L594,"##0")),lvl_5[#Headers],0)),"Нет")</f>
        <v>Нет</v>
      </c>
      <c r="H594" s="11" t="str">
        <f>IFERROR(INDEX(lvl_6[],MATCH(N594,lvl_6[ID],0),MATCH(_xlfn.CONCAT(K594,"_",L594,"_",M594),lvl_6[#Headers],0)),"Нет")</f>
        <v>Нет</v>
      </c>
      <c r="I594" s="12">
        <v>1</v>
      </c>
      <c r="J594" s="12">
        <v>2</v>
      </c>
      <c r="K594" s="12">
        <v>2</v>
      </c>
      <c r="L594" s="12">
        <v>2</v>
      </c>
      <c r="M594" s="12">
        <v>0</v>
      </c>
      <c r="N594" s="12">
        <v>0</v>
      </c>
      <c r="O594" s="12">
        <f>COUNTIF($P$2:P594,P594)</f>
        <v>591</v>
      </c>
      <c r="P594" s="12" t="str">
        <f t="shared" si="28"/>
        <v>122020000</v>
      </c>
      <c r="Q594" s="12" t="str">
        <f t="shared" si="29"/>
        <v>1220200000591</v>
      </c>
      <c r="R594" s="20" t="s">
        <v>1225</v>
      </c>
      <c r="S594" s="20" t="s">
        <v>1226</v>
      </c>
      <c r="AI594" s="12" t="s">
        <v>903</v>
      </c>
      <c r="AY594" s="12" t="s">
        <v>916</v>
      </c>
      <c r="BA594" s="12" t="s">
        <v>903</v>
      </c>
      <c r="BG594" s="21">
        <v>-1</v>
      </c>
      <c r="BJ594" s="12">
        <v>1</v>
      </c>
    </row>
    <row r="595" spans="1:62" ht="30" x14ac:dyDescent="0.25">
      <c r="A595" s="12">
        <v>1</v>
      </c>
      <c r="B595" s="11" t="str">
        <f t="shared" si="27"/>
        <v>Общий расчет. Ци Мень. Анализ Дворца. Комбинации. Нет. Нет</v>
      </c>
      <c r="C595" s="11" t="str">
        <f>IFERROR(VLOOKUP(I595,lvl_1[],2,FALSE),"Нет")</f>
        <v>Общий расчет</v>
      </c>
      <c r="D595" s="11" t="str">
        <f>IFERROR(VLOOKUP(Rule!J595,lvl_2[],2,FALSE),"Нет")</f>
        <v>Ци Мень</v>
      </c>
      <c r="E595" s="11" t="str">
        <f>IFERROR(VLOOKUP(Rule!K595,lvl_3[],2,FALSE),"Нет")</f>
        <v>Анализ Дворца</v>
      </c>
      <c r="F595" s="11" t="str">
        <f>IFERROR(INDEX(lvl_4[],MATCH(L595,lvl_4[ID],0),MATCH(TEXT(K595,"##0"),lvl_4[#Headers],0)),"Нет")</f>
        <v>Комбинации</v>
      </c>
      <c r="G595" s="11" t="str">
        <f>IFERROR(INDEX(lvl_5[],MATCH(M595,lvl_5[ID],0),MATCH(_xlfn.CONCAT(TEXT(K595,"##0"),"_",TEXT(L595,"##0")),lvl_5[#Headers],0)),"Нет")</f>
        <v>Нет</v>
      </c>
      <c r="H595" s="11" t="str">
        <f>IFERROR(INDEX(lvl_6[],MATCH(N595,lvl_6[ID],0),MATCH(_xlfn.CONCAT(K595,"_",L595,"_",M595),lvl_6[#Headers],0)),"Нет")</f>
        <v>Нет</v>
      </c>
      <c r="I595" s="12">
        <v>1</v>
      </c>
      <c r="J595" s="12">
        <v>2</v>
      </c>
      <c r="K595" s="12">
        <v>2</v>
      </c>
      <c r="L595" s="12">
        <v>2</v>
      </c>
      <c r="M595" s="12">
        <v>0</v>
      </c>
      <c r="N595" s="12">
        <v>0</v>
      </c>
      <c r="O595" s="12">
        <f>COUNTIF($P$2:P595,P595)</f>
        <v>592</v>
      </c>
      <c r="P595" s="12" t="str">
        <f t="shared" si="28"/>
        <v>122020000</v>
      </c>
      <c r="Q595" s="12" t="str">
        <f t="shared" si="29"/>
        <v>1220200000592</v>
      </c>
      <c r="R595" s="20" t="s">
        <v>1225</v>
      </c>
      <c r="S595" s="20" t="s">
        <v>1226</v>
      </c>
      <c r="AI595" s="12" t="s">
        <v>905</v>
      </c>
      <c r="AY595" s="12" t="s">
        <v>916</v>
      </c>
      <c r="BA595" s="12" t="s">
        <v>905</v>
      </c>
      <c r="BG595" s="21">
        <v>-1</v>
      </c>
      <c r="BJ595" s="12">
        <v>1</v>
      </c>
    </row>
    <row r="596" spans="1:62" ht="30" x14ac:dyDescent="0.25">
      <c r="A596" s="12">
        <v>1</v>
      </c>
      <c r="B596" s="11" t="str">
        <f t="shared" si="27"/>
        <v>Общий расчет. Ци Мень. Анализ Дворца. Комбинации. Нет. Нет</v>
      </c>
      <c r="C596" s="11" t="str">
        <f>IFERROR(VLOOKUP(I596,lvl_1[],2,FALSE),"Нет")</f>
        <v>Общий расчет</v>
      </c>
      <c r="D596" s="11" t="str">
        <f>IFERROR(VLOOKUP(Rule!J596,lvl_2[],2,FALSE),"Нет")</f>
        <v>Ци Мень</v>
      </c>
      <c r="E596" s="11" t="str">
        <f>IFERROR(VLOOKUP(Rule!K596,lvl_3[],2,FALSE),"Нет")</f>
        <v>Анализ Дворца</v>
      </c>
      <c r="F596" s="11" t="str">
        <f>IFERROR(INDEX(lvl_4[],MATCH(L596,lvl_4[ID],0),MATCH(TEXT(K596,"##0"),lvl_4[#Headers],0)),"Нет")</f>
        <v>Комбинации</v>
      </c>
      <c r="G596" s="11" t="str">
        <f>IFERROR(INDEX(lvl_5[],MATCH(M596,lvl_5[ID],0),MATCH(_xlfn.CONCAT(TEXT(K596,"##0"),"_",TEXT(L596,"##0")),lvl_5[#Headers],0)),"Нет")</f>
        <v>Нет</v>
      </c>
      <c r="H596" s="11" t="str">
        <f>IFERROR(INDEX(lvl_6[],MATCH(N596,lvl_6[ID],0),MATCH(_xlfn.CONCAT(K596,"_",L596,"_",M596),lvl_6[#Headers],0)),"Нет")</f>
        <v>Нет</v>
      </c>
      <c r="I596" s="12">
        <v>1</v>
      </c>
      <c r="J596" s="12">
        <v>2</v>
      </c>
      <c r="K596" s="12">
        <v>2</v>
      </c>
      <c r="L596" s="12">
        <v>2</v>
      </c>
      <c r="M596" s="12">
        <v>0</v>
      </c>
      <c r="N596" s="12">
        <v>0</v>
      </c>
      <c r="O596" s="12">
        <f>COUNTIF($P$2:P596,P596)</f>
        <v>593</v>
      </c>
      <c r="P596" s="12" t="str">
        <f t="shared" si="28"/>
        <v>122020000</v>
      </c>
      <c r="Q596" s="12" t="str">
        <f t="shared" si="29"/>
        <v>1220200000593</v>
      </c>
      <c r="R596" s="20" t="s">
        <v>1225</v>
      </c>
      <c r="S596" s="20" t="s">
        <v>1226</v>
      </c>
      <c r="AI596" s="12" t="s">
        <v>907</v>
      </c>
      <c r="AY596" s="12" t="s">
        <v>916</v>
      </c>
      <c r="BA596" s="12" t="s">
        <v>907</v>
      </c>
      <c r="BG596" s="21">
        <v>-1</v>
      </c>
      <c r="BJ596" s="12">
        <v>1</v>
      </c>
    </row>
    <row r="597" spans="1:62" ht="30" x14ac:dyDescent="0.25">
      <c r="A597" s="12">
        <v>1</v>
      </c>
      <c r="B597" s="11" t="str">
        <f t="shared" si="27"/>
        <v>Общий расчет. Ци Мень. Анализ Дворца. Комбинации. Нет. Нет</v>
      </c>
      <c r="C597" s="11" t="str">
        <f>IFERROR(VLOOKUP(I597,lvl_1[],2,FALSE),"Нет")</f>
        <v>Общий расчет</v>
      </c>
      <c r="D597" s="11" t="str">
        <f>IFERROR(VLOOKUP(Rule!J597,lvl_2[],2,FALSE),"Нет")</f>
        <v>Ци Мень</v>
      </c>
      <c r="E597" s="11" t="str">
        <f>IFERROR(VLOOKUP(Rule!K597,lvl_3[],2,FALSE),"Нет")</f>
        <v>Анализ Дворца</v>
      </c>
      <c r="F597" s="11" t="str">
        <f>IFERROR(INDEX(lvl_4[],MATCH(L597,lvl_4[ID],0),MATCH(TEXT(K597,"##0"),lvl_4[#Headers],0)),"Нет")</f>
        <v>Комбинации</v>
      </c>
      <c r="G597" s="11" t="str">
        <f>IFERROR(INDEX(lvl_5[],MATCH(M597,lvl_5[ID],0),MATCH(_xlfn.CONCAT(TEXT(K597,"##0"),"_",TEXT(L597,"##0")),lvl_5[#Headers],0)),"Нет")</f>
        <v>Нет</v>
      </c>
      <c r="H597" s="11" t="str">
        <f>IFERROR(INDEX(lvl_6[],MATCH(N597,lvl_6[ID],0),MATCH(_xlfn.CONCAT(K597,"_",L597,"_",M597),lvl_6[#Headers],0)),"Нет")</f>
        <v>Нет</v>
      </c>
      <c r="I597" s="12">
        <v>1</v>
      </c>
      <c r="J597" s="12">
        <v>2</v>
      </c>
      <c r="K597" s="12">
        <v>2</v>
      </c>
      <c r="L597" s="12">
        <v>2</v>
      </c>
      <c r="M597" s="12">
        <v>0</v>
      </c>
      <c r="N597" s="12">
        <v>0</v>
      </c>
      <c r="O597" s="12">
        <f>COUNTIF($P$2:P597,P597)</f>
        <v>594</v>
      </c>
      <c r="P597" s="12" t="str">
        <f t="shared" si="28"/>
        <v>122020000</v>
      </c>
      <c r="Q597" s="12" t="str">
        <f t="shared" si="29"/>
        <v>1220200000594</v>
      </c>
      <c r="R597" s="20" t="s">
        <v>1225</v>
      </c>
      <c r="S597" s="20" t="s">
        <v>1226</v>
      </c>
      <c r="AI597" s="12" t="s">
        <v>908</v>
      </c>
      <c r="AY597" s="12" t="s">
        <v>916</v>
      </c>
      <c r="BA597" s="12" t="s">
        <v>908</v>
      </c>
      <c r="BG597" s="21">
        <v>-1</v>
      </c>
      <c r="BJ597" s="12">
        <v>1</v>
      </c>
    </row>
    <row r="598" spans="1:62" ht="30" x14ac:dyDescent="0.25">
      <c r="A598" s="12">
        <v>1</v>
      </c>
      <c r="B598" s="11" t="str">
        <f t="shared" si="27"/>
        <v>Общий расчет. Ци Мень. Анализ Дворца. Комбинации. Нет. Нет</v>
      </c>
      <c r="C598" s="11" t="str">
        <f>IFERROR(VLOOKUP(I598,lvl_1[],2,FALSE),"Нет")</f>
        <v>Общий расчет</v>
      </c>
      <c r="D598" s="11" t="str">
        <f>IFERROR(VLOOKUP(Rule!J598,lvl_2[],2,FALSE),"Нет")</f>
        <v>Ци Мень</v>
      </c>
      <c r="E598" s="11" t="str">
        <f>IFERROR(VLOOKUP(Rule!K598,lvl_3[],2,FALSE),"Нет")</f>
        <v>Анализ Дворца</v>
      </c>
      <c r="F598" s="11" t="str">
        <f>IFERROR(INDEX(lvl_4[],MATCH(L598,lvl_4[ID],0),MATCH(TEXT(K598,"##0"),lvl_4[#Headers],0)),"Нет")</f>
        <v>Комбинации</v>
      </c>
      <c r="G598" s="11" t="str">
        <f>IFERROR(INDEX(lvl_5[],MATCH(M598,lvl_5[ID],0),MATCH(_xlfn.CONCAT(TEXT(K598,"##0"),"_",TEXT(L598,"##0")),lvl_5[#Headers],0)),"Нет")</f>
        <v>Нет</v>
      </c>
      <c r="H598" s="11" t="str">
        <f>IFERROR(INDEX(lvl_6[],MATCH(N598,lvl_6[ID],0),MATCH(_xlfn.CONCAT(K598,"_",L598,"_",M598),lvl_6[#Headers],0)),"Нет")</f>
        <v>Нет</v>
      </c>
      <c r="I598" s="12">
        <v>1</v>
      </c>
      <c r="J598" s="12">
        <v>2</v>
      </c>
      <c r="K598" s="12">
        <v>2</v>
      </c>
      <c r="L598" s="12">
        <v>2</v>
      </c>
      <c r="M598" s="12">
        <v>0</v>
      </c>
      <c r="N598" s="12">
        <v>0</v>
      </c>
      <c r="O598" s="12">
        <f>COUNTIF($P$2:P598,P598)</f>
        <v>595</v>
      </c>
      <c r="P598" s="12" t="str">
        <f t="shared" si="28"/>
        <v>122020000</v>
      </c>
      <c r="Q598" s="12" t="str">
        <f t="shared" si="29"/>
        <v>1220200000595</v>
      </c>
      <c r="R598" s="20" t="s">
        <v>1225</v>
      </c>
      <c r="S598" s="20" t="s">
        <v>1226</v>
      </c>
      <c r="AI598" s="12" t="s">
        <v>910</v>
      </c>
      <c r="AY598" s="12" t="s">
        <v>916</v>
      </c>
      <c r="BA598" s="12" t="s">
        <v>910</v>
      </c>
      <c r="BG598" s="21">
        <v>-1</v>
      </c>
      <c r="BJ598" s="12">
        <v>1</v>
      </c>
    </row>
    <row r="599" spans="1:62" ht="30" x14ac:dyDescent="0.25">
      <c r="A599" s="12">
        <v>1</v>
      </c>
      <c r="B599" s="11" t="str">
        <f t="shared" si="27"/>
        <v>Общий расчет. Ци Мень. Анализ Дворца. Комбинации. Нет. Нет</v>
      </c>
      <c r="C599" s="11" t="str">
        <f>IFERROR(VLOOKUP(I599,lvl_1[],2,FALSE),"Нет")</f>
        <v>Общий расчет</v>
      </c>
      <c r="D599" s="11" t="str">
        <f>IFERROR(VLOOKUP(Rule!J599,lvl_2[],2,FALSE),"Нет")</f>
        <v>Ци Мень</v>
      </c>
      <c r="E599" s="11" t="str">
        <f>IFERROR(VLOOKUP(Rule!K599,lvl_3[],2,FALSE),"Нет")</f>
        <v>Анализ Дворца</v>
      </c>
      <c r="F599" s="11" t="str">
        <f>IFERROR(INDEX(lvl_4[],MATCH(L599,lvl_4[ID],0),MATCH(TEXT(K599,"##0"),lvl_4[#Headers],0)),"Нет")</f>
        <v>Комбинации</v>
      </c>
      <c r="G599" s="11" t="str">
        <f>IFERROR(INDEX(lvl_5[],MATCH(M599,lvl_5[ID],0),MATCH(_xlfn.CONCAT(TEXT(K599,"##0"),"_",TEXT(L599,"##0")),lvl_5[#Headers],0)),"Нет")</f>
        <v>Нет</v>
      </c>
      <c r="H599" s="11" t="str">
        <f>IFERROR(INDEX(lvl_6[],MATCH(N599,lvl_6[ID],0),MATCH(_xlfn.CONCAT(K599,"_",L599,"_",M599),lvl_6[#Headers],0)),"Нет")</f>
        <v>Нет</v>
      </c>
      <c r="I599" s="12">
        <v>1</v>
      </c>
      <c r="J599" s="12">
        <v>2</v>
      </c>
      <c r="K599" s="12">
        <v>2</v>
      </c>
      <c r="L599" s="12">
        <v>2</v>
      </c>
      <c r="M599" s="12">
        <v>0</v>
      </c>
      <c r="N599" s="12">
        <v>0</v>
      </c>
      <c r="O599" s="12">
        <f>COUNTIF($P$2:P599,P599)</f>
        <v>596</v>
      </c>
      <c r="P599" s="12" t="str">
        <f t="shared" si="28"/>
        <v>122020000</v>
      </c>
      <c r="Q599" s="12" t="str">
        <f t="shared" si="29"/>
        <v>1220200000596</v>
      </c>
      <c r="R599" s="20" t="s">
        <v>1225</v>
      </c>
      <c r="S599" s="20" t="s">
        <v>1226</v>
      </c>
      <c r="AI599" s="12" t="s">
        <v>912</v>
      </c>
      <c r="AY599" s="12" t="s">
        <v>916</v>
      </c>
      <c r="BA599" s="12" t="s">
        <v>912</v>
      </c>
      <c r="BG599" s="21">
        <v>-1</v>
      </c>
      <c r="BJ599" s="12">
        <v>1</v>
      </c>
    </row>
    <row r="600" spans="1:62" ht="30" x14ac:dyDescent="0.25">
      <c r="A600" s="12">
        <v>1</v>
      </c>
      <c r="B600" s="11" t="str">
        <f t="shared" si="27"/>
        <v>Общий расчет. Ци Мень. Анализ Дворца. Комбинации. Нет. Нет</v>
      </c>
      <c r="C600" s="11" t="str">
        <f>IFERROR(VLOOKUP(I600,lvl_1[],2,FALSE),"Нет")</f>
        <v>Общий расчет</v>
      </c>
      <c r="D600" s="11" t="str">
        <f>IFERROR(VLOOKUP(Rule!J600,lvl_2[],2,FALSE),"Нет")</f>
        <v>Ци Мень</v>
      </c>
      <c r="E600" s="11" t="str">
        <f>IFERROR(VLOOKUP(Rule!K600,lvl_3[],2,FALSE),"Нет")</f>
        <v>Анализ Дворца</v>
      </c>
      <c r="F600" s="11" t="str">
        <f>IFERROR(INDEX(lvl_4[],MATCH(L600,lvl_4[ID],0),MATCH(TEXT(K600,"##0"),lvl_4[#Headers],0)),"Нет")</f>
        <v>Комбинации</v>
      </c>
      <c r="G600" s="11" t="str">
        <f>IFERROR(INDEX(lvl_5[],MATCH(M600,lvl_5[ID],0),MATCH(_xlfn.CONCAT(TEXT(K600,"##0"),"_",TEXT(L600,"##0")),lvl_5[#Headers],0)),"Нет")</f>
        <v>Нет</v>
      </c>
      <c r="H600" s="11" t="str">
        <f>IFERROR(INDEX(lvl_6[],MATCH(N600,lvl_6[ID],0),MATCH(_xlfn.CONCAT(K600,"_",L600,"_",M600),lvl_6[#Headers],0)),"Нет")</f>
        <v>Нет</v>
      </c>
      <c r="I600" s="12">
        <v>1</v>
      </c>
      <c r="J600" s="12">
        <v>2</v>
      </c>
      <c r="K600" s="12">
        <v>2</v>
      </c>
      <c r="L600" s="12">
        <v>2</v>
      </c>
      <c r="M600" s="12">
        <v>0</v>
      </c>
      <c r="N600" s="12">
        <v>0</v>
      </c>
      <c r="O600" s="12">
        <f>COUNTIF($P$2:P600,P600)</f>
        <v>597</v>
      </c>
      <c r="P600" s="12" t="str">
        <f t="shared" si="28"/>
        <v>122020000</v>
      </c>
      <c r="Q600" s="12" t="str">
        <f t="shared" si="29"/>
        <v>1220200000597</v>
      </c>
      <c r="R600" s="20" t="s">
        <v>1225</v>
      </c>
      <c r="S600" s="20" t="s">
        <v>1226</v>
      </c>
      <c r="AI600" s="12" t="s">
        <v>914</v>
      </c>
      <c r="AY600" s="12" t="s">
        <v>916</v>
      </c>
      <c r="BA600" s="12" t="s">
        <v>914</v>
      </c>
      <c r="BG600" s="21">
        <v>-1</v>
      </c>
      <c r="BJ600" s="12">
        <v>1</v>
      </c>
    </row>
    <row r="601" spans="1:62" ht="30" x14ac:dyDescent="0.25">
      <c r="A601" s="12">
        <v>1</v>
      </c>
      <c r="B601" s="11" t="str">
        <f t="shared" si="27"/>
        <v>Общий расчет. Ци Мень. Анализ Дворца. Комбинации. Нет. Нет</v>
      </c>
      <c r="C601" s="11" t="str">
        <f>IFERROR(VLOOKUP(I601,lvl_1[],2,FALSE),"Нет")</f>
        <v>Общий расчет</v>
      </c>
      <c r="D601" s="11" t="str">
        <f>IFERROR(VLOOKUP(Rule!J601,lvl_2[],2,FALSE),"Нет")</f>
        <v>Ци Мень</v>
      </c>
      <c r="E601" s="11" t="str">
        <f>IFERROR(VLOOKUP(Rule!K601,lvl_3[],2,FALSE),"Нет")</f>
        <v>Анализ Дворца</v>
      </c>
      <c r="F601" s="11" t="str">
        <f>IFERROR(INDEX(lvl_4[],MATCH(L601,lvl_4[ID],0),MATCH(TEXT(K601,"##0"),lvl_4[#Headers],0)),"Нет")</f>
        <v>Комбинации</v>
      </c>
      <c r="G601" s="11" t="str">
        <f>IFERROR(INDEX(lvl_5[],MATCH(M601,lvl_5[ID],0),MATCH(_xlfn.CONCAT(TEXT(K601,"##0"),"_",TEXT(L601,"##0")),lvl_5[#Headers],0)),"Нет")</f>
        <v>Нет</v>
      </c>
      <c r="H601" s="11" t="str">
        <f>IFERROR(INDEX(lvl_6[],MATCH(N601,lvl_6[ID],0),MATCH(_xlfn.CONCAT(K601,"_",L601,"_",M601),lvl_6[#Headers],0)),"Нет")</f>
        <v>Нет</v>
      </c>
      <c r="I601" s="12">
        <v>1</v>
      </c>
      <c r="J601" s="12">
        <v>2</v>
      </c>
      <c r="K601" s="12">
        <v>2</v>
      </c>
      <c r="L601" s="12">
        <v>2</v>
      </c>
      <c r="M601" s="12">
        <v>0</v>
      </c>
      <c r="N601" s="12">
        <v>0</v>
      </c>
      <c r="O601" s="12">
        <f>COUNTIF($P$2:P601,P601)</f>
        <v>598</v>
      </c>
      <c r="P601" s="12" t="str">
        <f t="shared" si="28"/>
        <v>122020000</v>
      </c>
      <c r="Q601" s="12" t="str">
        <f t="shared" si="29"/>
        <v>1220200000598</v>
      </c>
      <c r="R601" s="20" t="s">
        <v>1225</v>
      </c>
      <c r="S601" s="20" t="s">
        <v>1226</v>
      </c>
      <c r="AI601" s="12" t="s">
        <v>916</v>
      </c>
      <c r="AY601" s="12" t="s">
        <v>916</v>
      </c>
      <c r="BA601" s="12" t="s">
        <v>916</v>
      </c>
      <c r="BG601" s="21">
        <v>-1</v>
      </c>
      <c r="BJ601" s="12">
        <v>1</v>
      </c>
    </row>
    <row r="602" spans="1:62" ht="30" x14ac:dyDescent="0.25">
      <c r="A602" s="12">
        <v>1</v>
      </c>
      <c r="B602" s="11" t="str">
        <f t="shared" si="27"/>
        <v>Общий расчет. Ци Мень. Анализ Дворца. Комбинации. Нет. Нет</v>
      </c>
      <c r="C602" s="11" t="str">
        <f>IFERROR(VLOOKUP(I602,lvl_1[],2,FALSE),"Нет")</f>
        <v>Общий расчет</v>
      </c>
      <c r="D602" s="11" t="str">
        <f>IFERROR(VLOOKUP(Rule!J602,lvl_2[],2,FALSE),"Нет")</f>
        <v>Ци Мень</v>
      </c>
      <c r="E602" s="11" t="str">
        <f>IFERROR(VLOOKUP(Rule!K602,lvl_3[],2,FALSE),"Нет")</f>
        <v>Анализ Дворца</v>
      </c>
      <c r="F602" s="11" t="str">
        <f>IFERROR(INDEX(lvl_4[],MATCH(L602,lvl_4[ID],0),MATCH(TEXT(K602,"##0"),lvl_4[#Headers],0)),"Нет")</f>
        <v>Комбинации</v>
      </c>
      <c r="G602" s="11" t="str">
        <f>IFERROR(INDEX(lvl_5[],MATCH(M602,lvl_5[ID],0),MATCH(_xlfn.CONCAT(TEXT(K602,"##0"),"_",TEXT(L602,"##0")),lvl_5[#Headers],0)),"Нет")</f>
        <v>Нет</v>
      </c>
      <c r="H602" s="11" t="str">
        <f>IFERROR(INDEX(lvl_6[],MATCH(N602,lvl_6[ID],0),MATCH(_xlfn.CONCAT(K602,"_",L602,"_",M602),lvl_6[#Headers],0)),"Нет")</f>
        <v>Нет</v>
      </c>
      <c r="I602" s="12">
        <v>1</v>
      </c>
      <c r="J602" s="12">
        <v>2</v>
      </c>
      <c r="K602" s="12">
        <v>2</v>
      </c>
      <c r="L602" s="12">
        <v>2</v>
      </c>
      <c r="M602" s="12">
        <v>0</v>
      </c>
      <c r="N602" s="12">
        <v>0</v>
      </c>
      <c r="O602" s="12">
        <f>COUNTIF($P$2:P602,P602)</f>
        <v>599</v>
      </c>
      <c r="P602" s="12" t="str">
        <f t="shared" si="28"/>
        <v>122020000</v>
      </c>
      <c r="Q602" s="12" t="str">
        <f t="shared" si="29"/>
        <v>1220200000599</v>
      </c>
      <c r="R602" s="20" t="s">
        <v>1225</v>
      </c>
      <c r="S602" s="20" t="s">
        <v>1226</v>
      </c>
      <c r="AP602" s="12" t="s">
        <v>899</v>
      </c>
      <c r="AY602" s="12" t="s">
        <v>916</v>
      </c>
      <c r="AZ602" s="12">
        <v>1</v>
      </c>
      <c r="BG602" s="21">
        <v>-1</v>
      </c>
      <c r="BJ602" s="12">
        <v>1</v>
      </c>
    </row>
    <row r="603" spans="1:62" ht="30" x14ac:dyDescent="0.25">
      <c r="A603" s="12">
        <v>1</v>
      </c>
      <c r="B603" s="11" t="str">
        <f t="shared" si="27"/>
        <v>Общий расчет. Ци Мень. Анализ Дворца. Комбинации. Нет. Нет</v>
      </c>
      <c r="C603" s="11" t="str">
        <f>IFERROR(VLOOKUP(I603,lvl_1[],2,FALSE),"Нет")</f>
        <v>Общий расчет</v>
      </c>
      <c r="D603" s="11" t="str">
        <f>IFERROR(VLOOKUP(Rule!J603,lvl_2[],2,FALSE),"Нет")</f>
        <v>Ци Мень</v>
      </c>
      <c r="E603" s="11" t="str">
        <f>IFERROR(VLOOKUP(Rule!K603,lvl_3[],2,FALSE),"Нет")</f>
        <v>Анализ Дворца</v>
      </c>
      <c r="F603" s="11" t="str">
        <f>IFERROR(INDEX(lvl_4[],MATCH(L603,lvl_4[ID],0),MATCH(TEXT(K603,"##0"),lvl_4[#Headers],0)),"Нет")</f>
        <v>Комбинации</v>
      </c>
      <c r="G603" s="11" t="str">
        <f>IFERROR(INDEX(lvl_5[],MATCH(M603,lvl_5[ID],0),MATCH(_xlfn.CONCAT(TEXT(K603,"##0"),"_",TEXT(L603,"##0")),lvl_5[#Headers],0)),"Нет")</f>
        <v>Нет</v>
      </c>
      <c r="H603" s="11" t="str">
        <f>IFERROR(INDEX(lvl_6[],MATCH(N603,lvl_6[ID],0),MATCH(_xlfn.CONCAT(K603,"_",L603,"_",M603),lvl_6[#Headers],0)),"Нет")</f>
        <v>Нет</v>
      </c>
      <c r="I603" s="12">
        <v>1</v>
      </c>
      <c r="J603" s="12">
        <v>2</v>
      </c>
      <c r="K603" s="12">
        <v>2</v>
      </c>
      <c r="L603" s="12">
        <v>2</v>
      </c>
      <c r="M603" s="12">
        <v>0</v>
      </c>
      <c r="N603" s="12">
        <v>0</v>
      </c>
      <c r="O603" s="12">
        <f>COUNTIF($P$2:P603,P603)</f>
        <v>600</v>
      </c>
      <c r="P603" s="12" t="str">
        <f t="shared" si="28"/>
        <v>122020000</v>
      </c>
      <c r="Q603" s="12" t="str">
        <f t="shared" si="29"/>
        <v>1220200000600</v>
      </c>
      <c r="R603" s="20" t="s">
        <v>1225</v>
      </c>
      <c r="S603" s="20" t="s">
        <v>1226</v>
      </c>
      <c r="AP603" s="12" t="s">
        <v>901</v>
      </c>
      <c r="AY603" s="12" t="s">
        <v>916</v>
      </c>
      <c r="BA603" s="12" t="s">
        <v>901</v>
      </c>
      <c r="BG603" s="21">
        <v>-1</v>
      </c>
      <c r="BJ603" s="12">
        <v>1</v>
      </c>
    </row>
    <row r="604" spans="1:62" ht="30" x14ac:dyDescent="0.25">
      <c r="A604" s="12">
        <v>1</v>
      </c>
      <c r="B604" s="11" t="str">
        <f t="shared" si="27"/>
        <v>Общий расчет. Ци Мень. Анализ Дворца. Комбинации. Нет. Нет</v>
      </c>
      <c r="C604" s="11" t="str">
        <f>IFERROR(VLOOKUP(I604,lvl_1[],2,FALSE),"Нет")</f>
        <v>Общий расчет</v>
      </c>
      <c r="D604" s="11" t="str">
        <f>IFERROR(VLOOKUP(Rule!J604,lvl_2[],2,FALSE),"Нет")</f>
        <v>Ци Мень</v>
      </c>
      <c r="E604" s="11" t="str">
        <f>IFERROR(VLOOKUP(Rule!K604,lvl_3[],2,FALSE),"Нет")</f>
        <v>Анализ Дворца</v>
      </c>
      <c r="F604" s="11" t="str">
        <f>IFERROR(INDEX(lvl_4[],MATCH(L604,lvl_4[ID],0),MATCH(TEXT(K604,"##0"),lvl_4[#Headers],0)),"Нет")</f>
        <v>Комбинации</v>
      </c>
      <c r="G604" s="11" t="str">
        <f>IFERROR(INDEX(lvl_5[],MATCH(M604,lvl_5[ID],0),MATCH(_xlfn.CONCAT(TEXT(K604,"##0"),"_",TEXT(L604,"##0")),lvl_5[#Headers],0)),"Нет")</f>
        <v>Нет</v>
      </c>
      <c r="H604" s="11" t="str">
        <f>IFERROR(INDEX(lvl_6[],MATCH(N604,lvl_6[ID],0),MATCH(_xlfn.CONCAT(K604,"_",L604,"_",M604),lvl_6[#Headers],0)),"Нет")</f>
        <v>Нет</v>
      </c>
      <c r="I604" s="12">
        <v>1</v>
      </c>
      <c r="J604" s="12">
        <v>2</v>
      </c>
      <c r="K604" s="12">
        <v>2</v>
      </c>
      <c r="L604" s="12">
        <v>2</v>
      </c>
      <c r="M604" s="12">
        <v>0</v>
      </c>
      <c r="N604" s="12">
        <v>0</v>
      </c>
      <c r="O604" s="12">
        <f>COUNTIF($P$2:P604,P604)</f>
        <v>601</v>
      </c>
      <c r="P604" s="12" t="str">
        <f t="shared" si="28"/>
        <v>122020000</v>
      </c>
      <c r="Q604" s="12" t="str">
        <f t="shared" si="29"/>
        <v>1220200000601</v>
      </c>
      <c r="R604" s="20" t="s">
        <v>1225</v>
      </c>
      <c r="S604" s="20" t="s">
        <v>1226</v>
      </c>
      <c r="AP604" s="12" t="s">
        <v>903</v>
      </c>
      <c r="AY604" s="12" t="s">
        <v>916</v>
      </c>
      <c r="BA604" s="12" t="s">
        <v>903</v>
      </c>
      <c r="BG604" s="21">
        <v>-1</v>
      </c>
      <c r="BJ604" s="12">
        <v>1</v>
      </c>
    </row>
    <row r="605" spans="1:62" ht="30" x14ac:dyDescent="0.25">
      <c r="A605" s="12">
        <v>1</v>
      </c>
      <c r="B605" s="11" t="str">
        <f t="shared" si="27"/>
        <v>Общий расчет. Ци Мень. Анализ Дворца. Комбинации. Нет. Нет</v>
      </c>
      <c r="C605" s="11" t="str">
        <f>IFERROR(VLOOKUP(I605,lvl_1[],2,FALSE),"Нет")</f>
        <v>Общий расчет</v>
      </c>
      <c r="D605" s="11" t="str">
        <f>IFERROR(VLOOKUP(Rule!J605,lvl_2[],2,FALSE),"Нет")</f>
        <v>Ци Мень</v>
      </c>
      <c r="E605" s="11" t="str">
        <f>IFERROR(VLOOKUP(Rule!K605,lvl_3[],2,FALSE),"Нет")</f>
        <v>Анализ Дворца</v>
      </c>
      <c r="F605" s="11" t="str">
        <f>IFERROR(INDEX(lvl_4[],MATCH(L605,lvl_4[ID],0),MATCH(TEXT(K605,"##0"),lvl_4[#Headers],0)),"Нет")</f>
        <v>Комбинации</v>
      </c>
      <c r="G605" s="11" t="str">
        <f>IFERROR(INDEX(lvl_5[],MATCH(M605,lvl_5[ID],0),MATCH(_xlfn.CONCAT(TEXT(K605,"##0"),"_",TEXT(L605,"##0")),lvl_5[#Headers],0)),"Нет")</f>
        <v>Нет</v>
      </c>
      <c r="H605" s="11" t="str">
        <f>IFERROR(INDEX(lvl_6[],MATCH(N605,lvl_6[ID],0),MATCH(_xlfn.CONCAT(K605,"_",L605,"_",M605),lvl_6[#Headers],0)),"Нет")</f>
        <v>Нет</v>
      </c>
      <c r="I605" s="12">
        <v>1</v>
      </c>
      <c r="J605" s="12">
        <v>2</v>
      </c>
      <c r="K605" s="12">
        <v>2</v>
      </c>
      <c r="L605" s="12">
        <v>2</v>
      </c>
      <c r="M605" s="12">
        <v>0</v>
      </c>
      <c r="N605" s="12">
        <v>0</v>
      </c>
      <c r="O605" s="12">
        <f>COUNTIF($P$2:P605,P605)</f>
        <v>602</v>
      </c>
      <c r="P605" s="12" t="str">
        <f t="shared" si="28"/>
        <v>122020000</v>
      </c>
      <c r="Q605" s="12" t="str">
        <f t="shared" si="29"/>
        <v>1220200000602</v>
      </c>
      <c r="R605" s="20" t="s">
        <v>1225</v>
      </c>
      <c r="S605" s="20" t="s">
        <v>1226</v>
      </c>
      <c r="AP605" s="12" t="s">
        <v>905</v>
      </c>
      <c r="AY605" s="12" t="s">
        <v>916</v>
      </c>
      <c r="BA605" s="12" t="s">
        <v>905</v>
      </c>
      <c r="BG605" s="21">
        <v>-1</v>
      </c>
      <c r="BJ605" s="12">
        <v>1</v>
      </c>
    </row>
    <row r="606" spans="1:62" ht="30" x14ac:dyDescent="0.25">
      <c r="A606" s="12">
        <v>1</v>
      </c>
      <c r="B606" s="11" t="str">
        <f t="shared" si="27"/>
        <v>Общий расчет. Ци Мень. Анализ Дворца. Комбинации. Нет. Нет</v>
      </c>
      <c r="C606" s="11" t="str">
        <f>IFERROR(VLOOKUP(I606,lvl_1[],2,FALSE),"Нет")</f>
        <v>Общий расчет</v>
      </c>
      <c r="D606" s="11" t="str">
        <f>IFERROR(VLOOKUP(Rule!J606,lvl_2[],2,FALSE),"Нет")</f>
        <v>Ци Мень</v>
      </c>
      <c r="E606" s="11" t="str">
        <f>IFERROR(VLOOKUP(Rule!K606,lvl_3[],2,FALSE),"Нет")</f>
        <v>Анализ Дворца</v>
      </c>
      <c r="F606" s="11" t="str">
        <f>IFERROR(INDEX(lvl_4[],MATCH(L606,lvl_4[ID],0),MATCH(TEXT(K606,"##0"),lvl_4[#Headers],0)),"Нет")</f>
        <v>Комбинации</v>
      </c>
      <c r="G606" s="11" t="str">
        <f>IFERROR(INDEX(lvl_5[],MATCH(M606,lvl_5[ID],0),MATCH(_xlfn.CONCAT(TEXT(K606,"##0"),"_",TEXT(L606,"##0")),lvl_5[#Headers],0)),"Нет")</f>
        <v>Нет</v>
      </c>
      <c r="H606" s="11" t="str">
        <f>IFERROR(INDEX(lvl_6[],MATCH(N606,lvl_6[ID],0),MATCH(_xlfn.CONCAT(K606,"_",L606,"_",M606),lvl_6[#Headers],0)),"Нет")</f>
        <v>Нет</v>
      </c>
      <c r="I606" s="12">
        <v>1</v>
      </c>
      <c r="J606" s="12">
        <v>2</v>
      </c>
      <c r="K606" s="12">
        <v>2</v>
      </c>
      <c r="L606" s="12">
        <v>2</v>
      </c>
      <c r="M606" s="12">
        <v>0</v>
      </c>
      <c r="N606" s="12">
        <v>0</v>
      </c>
      <c r="O606" s="12">
        <f>COUNTIF($P$2:P606,P606)</f>
        <v>603</v>
      </c>
      <c r="P606" s="12" t="str">
        <f t="shared" si="28"/>
        <v>122020000</v>
      </c>
      <c r="Q606" s="12" t="str">
        <f t="shared" si="29"/>
        <v>1220200000603</v>
      </c>
      <c r="R606" s="20" t="s">
        <v>1225</v>
      </c>
      <c r="S606" s="20" t="s">
        <v>1226</v>
      </c>
      <c r="AP606" s="12" t="s">
        <v>907</v>
      </c>
      <c r="AY606" s="12" t="s">
        <v>916</v>
      </c>
      <c r="BA606" s="12" t="s">
        <v>907</v>
      </c>
      <c r="BG606" s="21">
        <v>-1</v>
      </c>
      <c r="BJ606" s="12">
        <v>1</v>
      </c>
    </row>
    <row r="607" spans="1:62" ht="30" x14ac:dyDescent="0.25">
      <c r="A607" s="12">
        <v>1</v>
      </c>
      <c r="B607" s="11" t="str">
        <f t="shared" si="27"/>
        <v>Общий расчет. Ци Мень. Анализ Дворца. Комбинации. Нет. Нет</v>
      </c>
      <c r="C607" s="11" t="str">
        <f>IFERROR(VLOOKUP(I607,lvl_1[],2,FALSE),"Нет")</f>
        <v>Общий расчет</v>
      </c>
      <c r="D607" s="11" t="str">
        <f>IFERROR(VLOOKUP(Rule!J607,lvl_2[],2,FALSE),"Нет")</f>
        <v>Ци Мень</v>
      </c>
      <c r="E607" s="11" t="str">
        <f>IFERROR(VLOOKUP(Rule!K607,lvl_3[],2,FALSE),"Нет")</f>
        <v>Анализ Дворца</v>
      </c>
      <c r="F607" s="11" t="str">
        <f>IFERROR(INDEX(lvl_4[],MATCH(L607,lvl_4[ID],0),MATCH(TEXT(K607,"##0"),lvl_4[#Headers],0)),"Нет")</f>
        <v>Комбинации</v>
      </c>
      <c r="G607" s="11" t="str">
        <f>IFERROR(INDEX(lvl_5[],MATCH(M607,lvl_5[ID],0),MATCH(_xlfn.CONCAT(TEXT(K607,"##0"),"_",TEXT(L607,"##0")),lvl_5[#Headers],0)),"Нет")</f>
        <v>Нет</v>
      </c>
      <c r="H607" s="11" t="str">
        <f>IFERROR(INDEX(lvl_6[],MATCH(N607,lvl_6[ID],0),MATCH(_xlfn.CONCAT(K607,"_",L607,"_",M607),lvl_6[#Headers],0)),"Нет")</f>
        <v>Нет</v>
      </c>
      <c r="I607" s="12">
        <v>1</v>
      </c>
      <c r="J607" s="12">
        <v>2</v>
      </c>
      <c r="K607" s="12">
        <v>2</v>
      </c>
      <c r="L607" s="12">
        <v>2</v>
      </c>
      <c r="M607" s="12">
        <v>0</v>
      </c>
      <c r="N607" s="12">
        <v>0</v>
      </c>
      <c r="O607" s="12">
        <f>COUNTIF($P$2:P607,P607)</f>
        <v>604</v>
      </c>
      <c r="P607" s="12" t="str">
        <f t="shared" si="28"/>
        <v>122020000</v>
      </c>
      <c r="Q607" s="12" t="str">
        <f t="shared" si="29"/>
        <v>1220200000604</v>
      </c>
      <c r="R607" s="20" t="s">
        <v>1225</v>
      </c>
      <c r="S607" s="20" t="s">
        <v>1226</v>
      </c>
      <c r="AP607" s="12" t="s">
        <v>908</v>
      </c>
      <c r="AY607" s="12" t="s">
        <v>916</v>
      </c>
      <c r="BA607" s="12" t="s">
        <v>908</v>
      </c>
      <c r="BG607" s="21">
        <v>-1</v>
      </c>
      <c r="BJ607" s="12">
        <v>1</v>
      </c>
    </row>
    <row r="608" spans="1:62" ht="30" x14ac:dyDescent="0.25">
      <c r="A608" s="12">
        <v>1</v>
      </c>
      <c r="B608" s="11" t="str">
        <f t="shared" si="27"/>
        <v>Общий расчет. Ци Мень. Анализ Дворца. Комбинации. Нет. Нет</v>
      </c>
      <c r="C608" s="11" t="str">
        <f>IFERROR(VLOOKUP(I608,lvl_1[],2,FALSE),"Нет")</f>
        <v>Общий расчет</v>
      </c>
      <c r="D608" s="11" t="str">
        <f>IFERROR(VLOOKUP(Rule!J608,lvl_2[],2,FALSE),"Нет")</f>
        <v>Ци Мень</v>
      </c>
      <c r="E608" s="11" t="str">
        <f>IFERROR(VLOOKUP(Rule!K608,lvl_3[],2,FALSE),"Нет")</f>
        <v>Анализ Дворца</v>
      </c>
      <c r="F608" s="11" t="str">
        <f>IFERROR(INDEX(lvl_4[],MATCH(L608,lvl_4[ID],0),MATCH(TEXT(K608,"##0"),lvl_4[#Headers],0)),"Нет")</f>
        <v>Комбинации</v>
      </c>
      <c r="G608" s="11" t="str">
        <f>IFERROR(INDEX(lvl_5[],MATCH(M608,lvl_5[ID],0),MATCH(_xlfn.CONCAT(TEXT(K608,"##0"),"_",TEXT(L608,"##0")),lvl_5[#Headers],0)),"Нет")</f>
        <v>Нет</v>
      </c>
      <c r="H608" s="11" t="str">
        <f>IFERROR(INDEX(lvl_6[],MATCH(N608,lvl_6[ID],0),MATCH(_xlfn.CONCAT(K608,"_",L608,"_",M608),lvl_6[#Headers],0)),"Нет")</f>
        <v>Нет</v>
      </c>
      <c r="I608" s="12">
        <v>1</v>
      </c>
      <c r="J608" s="12">
        <v>2</v>
      </c>
      <c r="K608" s="12">
        <v>2</v>
      </c>
      <c r="L608" s="12">
        <v>2</v>
      </c>
      <c r="M608" s="12">
        <v>0</v>
      </c>
      <c r="N608" s="12">
        <v>0</v>
      </c>
      <c r="O608" s="12">
        <f>COUNTIF($P$2:P608,P608)</f>
        <v>605</v>
      </c>
      <c r="P608" s="12" t="str">
        <f t="shared" si="28"/>
        <v>122020000</v>
      </c>
      <c r="Q608" s="12" t="str">
        <f t="shared" si="29"/>
        <v>1220200000605</v>
      </c>
      <c r="R608" s="20" t="s">
        <v>1225</v>
      </c>
      <c r="S608" s="20" t="s">
        <v>1226</v>
      </c>
      <c r="AP608" s="12" t="s">
        <v>910</v>
      </c>
      <c r="AY608" s="12" t="s">
        <v>916</v>
      </c>
      <c r="BA608" s="12" t="s">
        <v>910</v>
      </c>
      <c r="BG608" s="21">
        <v>-1</v>
      </c>
      <c r="BJ608" s="12">
        <v>1</v>
      </c>
    </row>
    <row r="609" spans="1:62" ht="30" x14ac:dyDescent="0.25">
      <c r="A609" s="12">
        <v>1</v>
      </c>
      <c r="B609" s="11" t="str">
        <f t="shared" si="27"/>
        <v>Общий расчет. Ци Мень. Анализ Дворца. Комбинации. Нет. Нет</v>
      </c>
      <c r="C609" s="11" t="str">
        <f>IFERROR(VLOOKUP(I609,lvl_1[],2,FALSE),"Нет")</f>
        <v>Общий расчет</v>
      </c>
      <c r="D609" s="11" t="str">
        <f>IFERROR(VLOOKUP(Rule!J609,lvl_2[],2,FALSE),"Нет")</f>
        <v>Ци Мень</v>
      </c>
      <c r="E609" s="11" t="str">
        <f>IFERROR(VLOOKUP(Rule!K609,lvl_3[],2,FALSE),"Нет")</f>
        <v>Анализ Дворца</v>
      </c>
      <c r="F609" s="11" t="str">
        <f>IFERROR(INDEX(lvl_4[],MATCH(L609,lvl_4[ID],0),MATCH(TEXT(K609,"##0"),lvl_4[#Headers],0)),"Нет")</f>
        <v>Комбинации</v>
      </c>
      <c r="G609" s="11" t="str">
        <f>IFERROR(INDEX(lvl_5[],MATCH(M609,lvl_5[ID],0),MATCH(_xlfn.CONCAT(TEXT(K609,"##0"),"_",TEXT(L609,"##0")),lvl_5[#Headers],0)),"Нет")</f>
        <v>Нет</v>
      </c>
      <c r="H609" s="11" t="str">
        <f>IFERROR(INDEX(lvl_6[],MATCH(N609,lvl_6[ID],0),MATCH(_xlfn.CONCAT(K609,"_",L609,"_",M609),lvl_6[#Headers],0)),"Нет")</f>
        <v>Нет</v>
      </c>
      <c r="I609" s="12">
        <v>1</v>
      </c>
      <c r="J609" s="12">
        <v>2</v>
      </c>
      <c r="K609" s="12">
        <v>2</v>
      </c>
      <c r="L609" s="12">
        <v>2</v>
      </c>
      <c r="M609" s="12">
        <v>0</v>
      </c>
      <c r="N609" s="12">
        <v>0</v>
      </c>
      <c r="O609" s="12">
        <f>COUNTIF($P$2:P609,P609)</f>
        <v>606</v>
      </c>
      <c r="P609" s="12" t="str">
        <f t="shared" si="28"/>
        <v>122020000</v>
      </c>
      <c r="Q609" s="12" t="str">
        <f t="shared" si="29"/>
        <v>1220200000606</v>
      </c>
      <c r="R609" s="20" t="s">
        <v>1225</v>
      </c>
      <c r="S609" s="20" t="s">
        <v>1226</v>
      </c>
      <c r="AP609" s="12" t="s">
        <v>912</v>
      </c>
      <c r="AY609" s="12" t="s">
        <v>916</v>
      </c>
      <c r="BA609" s="12" t="s">
        <v>912</v>
      </c>
      <c r="BG609" s="21">
        <v>-1</v>
      </c>
      <c r="BJ609" s="12">
        <v>1</v>
      </c>
    </row>
    <row r="610" spans="1:62" ht="30" x14ac:dyDescent="0.25">
      <c r="A610" s="12">
        <v>1</v>
      </c>
      <c r="B610" s="11" t="str">
        <f t="shared" si="27"/>
        <v>Общий расчет. Ци Мень. Анализ Дворца. Комбинации. Нет. Нет</v>
      </c>
      <c r="C610" s="11" t="str">
        <f>IFERROR(VLOOKUP(I610,lvl_1[],2,FALSE),"Нет")</f>
        <v>Общий расчет</v>
      </c>
      <c r="D610" s="11" t="str">
        <f>IFERROR(VLOOKUP(Rule!J610,lvl_2[],2,FALSE),"Нет")</f>
        <v>Ци Мень</v>
      </c>
      <c r="E610" s="11" t="str">
        <f>IFERROR(VLOOKUP(Rule!K610,lvl_3[],2,FALSE),"Нет")</f>
        <v>Анализ Дворца</v>
      </c>
      <c r="F610" s="11" t="str">
        <f>IFERROR(INDEX(lvl_4[],MATCH(L610,lvl_4[ID],0),MATCH(TEXT(K610,"##0"),lvl_4[#Headers],0)),"Нет")</f>
        <v>Комбинации</v>
      </c>
      <c r="G610" s="11" t="str">
        <f>IFERROR(INDEX(lvl_5[],MATCH(M610,lvl_5[ID],0),MATCH(_xlfn.CONCAT(TEXT(K610,"##0"),"_",TEXT(L610,"##0")),lvl_5[#Headers],0)),"Нет")</f>
        <v>Нет</v>
      </c>
      <c r="H610" s="11" t="str">
        <f>IFERROR(INDEX(lvl_6[],MATCH(N610,lvl_6[ID],0),MATCH(_xlfn.CONCAT(K610,"_",L610,"_",M610),lvl_6[#Headers],0)),"Нет")</f>
        <v>Нет</v>
      </c>
      <c r="I610" s="12">
        <v>1</v>
      </c>
      <c r="J610" s="12">
        <v>2</v>
      </c>
      <c r="K610" s="12">
        <v>2</v>
      </c>
      <c r="L610" s="12">
        <v>2</v>
      </c>
      <c r="M610" s="12">
        <v>0</v>
      </c>
      <c r="N610" s="12">
        <v>0</v>
      </c>
      <c r="O610" s="12">
        <f>COUNTIF($P$2:P610,P610)</f>
        <v>607</v>
      </c>
      <c r="P610" s="12" t="str">
        <f t="shared" si="28"/>
        <v>122020000</v>
      </c>
      <c r="Q610" s="12" t="str">
        <f t="shared" si="29"/>
        <v>1220200000607</v>
      </c>
      <c r="R610" s="20" t="s">
        <v>1225</v>
      </c>
      <c r="S610" s="20" t="s">
        <v>1226</v>
      </c>
      <c r="AP610" s="12" t="s">
        <v>914</v>
      </c>
      <c r="AY610" s="12" t="s">
        <v>916</v>
      </c>
      <c r="BA610" s="12" t="s">
        <v>914</v>
      </c>
      <c r="BG610" s="21">
        <v>-1</v>
      </c>
      <c r="BJ610" s="12">
        <v>1</v>
      </c>
    </row>
    <row r="611" spans="1:62" ht="30" x14ac:dyDescent="0.25">
      <c r="A611" s="12">
        <v>1</v>
      </c>
      <c r="B611" s="11" t="str">
        <f t="shared" si="27"/>
        <v>Общий расчет. Ци Мень. Анализ Дворца. Комбинации. Нет. Нет</v>
      </c>
      <c r="C611" s="11" t="str">
        <f>IFERROR(VLOOKUP(I611,lvl_1[],2,FALSE),"Нет")</f>
        <v>Общий расчет</v>
      </c>
      <c r="D611" s="11" t="str">
        <f>IFERROR(VLOOKUP(Rule!J611,lvl_2[],2,FALSE),"Нет")</f>
        <v>Ци Мень</v>
      </c>
      <c r="E611" s="11" t="str">
        <f>IFERROR(VLOOKUP(Rule!K611,lvl_3[],2,FALSE),"Нет")</f>
        <v>Анализ Дворца</v>
      </c>
      <c r="F611" s="11" t="str">
        <f>IFERROR(INDEX(lvl_4[],MATCH(L611,lvl_4[ID],0),MATCH(TEXT(K611,"##0"),lvl_4[#Headers],0)),"Нет")</f>
        <v>Комбинации</v>
      </c>
      <c r="G611" s="11" t="str">
        <f>IFERROR(INDEX(lvl_5[],MATCH(M611,lvl_5[ID],0),MATCH(_xlfn.CONCAT(TEXT(K611,"##0"),"_",TEXT(L611,"##0")),lvl_5[#Headers],0)),"Нет")</f>
        <v>Нет</v>
      </c>
      <c r="H611" s="11" t="str">
        <f>IFERROR(INDEX(lvl_6[],MATCH(N611,lvl_6[ID],0),MATCH(_xlfn.CONCAT(K611,"_",L611,"_",M611),lvl_6[#Headers],0)),"Нет")</f>
        <v>Нет</v>
      </c>
      <c r="I611" s="12">
        <v>1</v>
      </c>
      <c r="J611" s="12">
        <v>2</v>
      </c>
      <c r="K611" s="12">
        <v>2</v>
      </c>
      <c r="L611" s="12">
        <v>2</v>
      </c>
      <c r="M611" s="12">
        <v>0</v>
      </c>
      <c r="N611" s="12">
        <v>0</v>
      </c>
      <c r="O611" s="12">
        <f>COUNTIF($P$2:P611,P611)</f>
        <v>608</v>
      </c>
      <c r="P611" s="12" t="str">
        <f t="shared" si="28"/>
        <v>122020000</v>
      </c>
      <c r="Q611" s="12" t="str">
        <f t="shared" si="29"/>
        <v>1220200000608</v>
      </c>
      <c r="R611" s="20" t="s">
        <v>1225</v>
      </c>
      <c r="S611" s="20" t="s">
        <v>1226</v>
      </c>
      <c r="AP611" s="12" t="s">
        <v>916</v>
      </c>
      <c r="AY611" s="12" t="s">
        <v>916</v>
      </c>
      <c r="BA611" s="12" t="s">
        <v>916</v>
      </c>
      <c r="BG611" s="21">
        <v>-1</v>
      </c>
      <c r="BJ611" s="12">
        <v>1</v>
      </c>
    </row>
    <row r="612" spans="1:62" ht="30" x14ac:dyDescent="0.25">
      <c r="A612" s="12">
        <v>1</v>
      </c>
      <c r="B612" s="11" t="str">
        <f t="shared" si="27"/>
        <v>Общий расчет. Ци Мень. Анализ Дворца. Комбинации. Нет. Нет</v>
      </c>
      <c r="C612" s="11" t="str">
        <f>IFERROR(VLOOKUP(I612,lvl_1[],2,FALSE),"Нет")</f>
        <v>Общий расчет</v>
      </c>
      <c r="D612" s="11" t="str">
        <f>IFERROR(VLOOKUP(Rule!J612,lvl_2[],2,FALSE),"Нет")</f>
        <v>Ци Мень</v>
      </c>
      <c r="E612" s="11" t="str">
        <f>IFERROR(VLOOKUP(Rule!K612,lvl_3[],2,FALSE),"Нет")</f>
        <v>Анализ Дворца</v>
      </c>
      <c r="F612" s="11" t="str">
        <f>IFERROR(INDEX(lvl_4[],MATCH(L612,lvl_4[ID],0),MATCH(TEXT(K612,"##0"),lvl_4[#Headers],0)),"Нет")</f>
        <v>Комбинации</v>
      </c>
      <c r="G612" s="11" t="str">
        <f>IFERROR(INDEX(lvl_5[],MATCH(M612,lvl_5[ID],0),MATCH(_xlfn.CONCAT(TEXT(K612,"##0"),"_",TEXT(L612,"##0")),lvl_5[#Headers],0)),"Нет")</f>
        <v>Нет</v>
      </c>
      <c r="H612" s="11" t="str">
        <f>IFERROR(INDEX(lvl_6[],MATCH(N612,lvl_6[ID],0),MATCH(_xlfn.CONCAT(K612,"_",L612,"_",M612),lvl_6[#Headers],0)),"Нет")</f>
        <v>Нет</v>
      </c>
      <c r="I612" s="12">
        <v>1</v>
      </c>
      <c r="J612" s="12">
        <v>2</v>
      </c>
      <c r="K612" s="12">
        <v>2</v>
      </c>
      <c r="L612" s="12">
        <v>2</v>
      </c>
      <c r="M612" s="12">
        <v>0</v>
      </c>
      <c r="N612" s="12">
        <v>0</v>
      </c>
      <c r="O612" s="12">
        <f>COUNTIF($P$2:P612,P612)</f>
        <v>609</v>
      </c>
      <c r="P612" s="12" t="str">
        <f t="shared" si="28"/>
        <v>122020000</v>
      </c>
      <c r="Q612" s="12" t="str">
        <f t="shared" si="29"/>
        <v>1220200000609</v>
      </c>
      <c r="R612" s="20" t="s">
        <v>1227</v>
      </c>
      <c r="S612" s="20" t="s">
        <v>1228</v>
      </c>
      <c r="U612" s="12" t="s">
        <v>899</v>
      </c>
      <c r="AY612" s="12" t="s">
        <v>914</v>
      </c>
      <c r="AZ612" s="12">
        <v>1</v>
      </c>
      <c r="BG612" s="21">
        <v>-1</v>
      </c>
      <c r="BJ612" s="12">
        <v>1</v>
      </c>
    </row>
    <row r="613" spans="1:62" ht="30" x14ac:dyDescent="0.25">
      <c r="A613" s="12">
        <v>1</v>
      </c>
      <c r="B613" s="11" t="str">
        <f t="shared" si="27"/>
        <v>Общий расчет. Ци Мень. Анализ Дворца. Комбинации. Нет. Нет</v>
      </c>
      <c r="C613" s="11" t="str">
        <f>IFERROR(VLOOKUP(I613,lvl_1[],2,FALSE),"Нет")</f>
        <v>Общий расчет</v>
      </c>
      <c r="D613" s="11" t="str">
        <f>IFERROR(VLOOKUP(Rule!J613,lvl_2[],2,FALSE),"Нет")</f>
        <v>Ци Мень</v>
      </c>
      <c r="E613" s="11" t="str">
        <f>IFERROR(VLOOKUP(Rule!K613,lvl_3[],2,FALSE),"Нет")</f>
        <v>Анализ Дворца</v>
      </c>
      <c r="F613" s="11" t="str">
        <f>IFERROR(INDEX(lvl_4[],MATCH(L613,lvl_4[ID],0),MATCH(TEXT(K613,"##0"),lvl_4[#Headers],0)),"Нет")</f>
        <v>Комбинации</v>
      </c>
      <c r="G613" s="11" t="str">
        <f>IFERROR(INDEX(lvl_5[],MATCH(M613,lvl_5[ID],0),MATCH(_xlfn.CONCAT(TEXT(K613,"##0"),"_",TEXT(L613,"##0")),lvl_5[#Headers],0)),"Нет")</f>
        <v>Нет</v>
      </c>
      <c r="H613" s="11" t="str">
        <f>IFERROR(INDEX(lvl_6[],MATCH(N613,lvl_6[ID],0),MATCH(_xlfn.CONCAT(K613,"_",L613,"_",M613),lvl_6[#Headers],0)),"Нет")</f>
        <v>Нет</v>
      </c>
      <c r="I613" s="12">
        <v>1</v>
      </c>
      <c r="J613" s="12">
        <v>2</v>
      </c>
      <c r="K613" s="12">
        <v>2</v>
      </c>
      <c r="L613" s="12">
        <v>2</v>
      </c>
      <c r="M613" s="12">
        <v>0</v>
      </c>
      <c r="N613" s="12">
        <v>0</v>
      </c>
      <c r="O613" s="12">
        <f>COUNTIF($P$2:P613,P613)</f>
        <v>610</v>
      </c>
      <c r="P613" s="12" t="str">
        <f t="shared" si="28"/>
        <v>122020000</v>
      </c>
      <c r="Q613" s="12" t="str">
        <f t="shared" si="29"/>
        <v>1220200000610</v>
      </c>
      <c r="R613" s="20" t="s">
        <v>1227</v>
      </c>
      <c r="S613" s="20" t="s">
        <v>1228</v>
      </c>
      <c r="U613" s="12" t="s">
        <v>901</v>
      </c>
      <c r="AY613" s="12" t="s">
        <v>914</v>
      </c>
      <c r="BA613" s="12" t="s">
        <v>901</v>
      </c>
      <c r="BG613" s="21">
        <v>-1</v>
      </c>
      <c r="BJ613" s="12">
        <v>1</v>
      </c>
    </row>
    <row r="614" spans="1:62" ht="30" x14ac:dyDescent="0.25">
      <c r="A614" s="12">
        <v>1</v>
      </c>
      <c r="B614" s="11" t="str">
        <f t="shared" si="27"/>
        <v>Общий расчет. Ци Мень. Анализ Дворца. Комбинации. Нет. Нет</v>
      </c>
      <c r="C614" s="11" t="str">
        <f>IFERROR(VLOOKUP(I614,lvl_1[],2,FALSE),"Нет")</f>
        <v>Общий расчет</v>
      </c>
      <c r="D614" s="11" t="str">
        <f>IFERROR(VLOOKUP(Rule!J614,lvl_2[],2,FALSE),"Нет")</f>
        <v>Ци Мень</v>
      </c>
      <c r="E614" s="11" t="str">
        <f>IFERROR(VLOOKUP(Rule!K614,lvl_3[],2,FALSE),"Нет")</f>
        <v>Анализ Дворца</v>
      </c>
      <c r="F614" s="11" t="str">
        <f>IFERROR(INDEX(lvl_4[],MATCH(L614,lvl_4[ID],0),MATCH(TEXT(K614,"##0"),lvl_4[#Headers],0)),"Нет")</f>
        <v>Комбинации</v>
      </c>
      <c r="G614" s="11" t="str">
        <f>IFERROR(INDEX(lvl_5[],MATCH(M614,lvl_5[ID],0),MATCH(_xlfn.CONCAT(TEXT(K614,"##0"),"_",TEXT(L614,"##0")),lvl_5[#Headers],0)),"Нет")</f>
        <v>Нет</v>
      </c>
      <c r="H614" s="11" t="str">
        <f>IFERROR(INDEX(lvl_6[],MATCH(N614,lvl_6[ID],0),MATCH(_xlfn.CONCAT(K614,"_",L614,"_",M614),lvl_6[#Headers],0)),"Нет")</f>
        <v>Нет</v>
      </c>
      <c r="I614" s="12">
        <v>1</v>
      </c>
      <c r="J614" s="12">
        <v>2</v>
      </c>
      <c r="K614" s="12">
        <v>2</v>
      </c>
      <c r="L614" s="12">
        <v>2</v>
      </c>
      <c r="M614" s="12">
        <v>0</v>
      </c>
      <c r="N614" s="12">
        <v>0</v>
      </c>
      <c r="O614" s="12">
        <f>COUNTIF($P$2:P614,P614)</f>
        <v>611</v>
      </c>
      <c r="P614" s="12" t="str">
        <f t="shared" si="28"/>
        <v>122020000</v>
      </c>
      <c r="Q614" s="12" t="str">
        <f t="shared" si="29"/>
        <v>1220200000611</v>
      </c>
      <c r="R614" s="20" t="s">
        <v>1227</v>
      </c>
      <c r="S614" s="20" t="s">
        <v>1228</v>
      </c>
      <c r="U614" s="12" t="s">
        <v>903</v>
      </c>
      <c r="AY614" s="12" t="s">
        <v>914</v>
      </c>
      <c r="BA614" s="12" t="s">
        <v>903</v>
      </c>
      <c r="BG614" s="21">
        <v>-1</v>
      </c>
      <c r="BJ614" s="12">
        <v>1</v>
      </c>
    </row>
    <row r="615" spans="1:62" ht="30" x14ac:dyDescent="0.25">
      <c r="A615" s="12">
        <v>1</v>
      </c>
      <c r="B615" s="11" t="str">
        <f t="shared" si="27"/>
        <v>Общий расчет. Ци Мень. Анализ Дворца. Комбинации. Нет. Нет</v>
      </c>
      <c r="C615" s="11" t="str">
        <f>IFERROR(VLOOKUP(I615,lvl_1[],2,FALSE),"Нет")</f>
        <v>Общий расчет</v>
      </c>
      <c r="D615" s="11" t="str">
        <f>IFERROR(VLOOKUP(Rule!J615,lvl_2[],2,FALSE),"Нет")</f>
        <v>Ци Мень</v>
      </c>
      <c r="E615" s="11" t="str">
        <f>IFERROR(VLOOKUP(Rule!K615,lvl_3[],2,FALSE),"Нет")</f>
        <v>Анализ Дворца</v>
      </c>
      <c r="F615" s="11" t="str">
        <f>IFERROR(INDEX(lvl_4[],MATCH(L615,lvl_4[ID],0),MATCH(TEXT(K615,"##0"),lvl_4[#Headers],0)),"Нет")</f>
        <v>Комбинации</v>
      </c>
      <c r="G615" s="11" t="str">
        <f>IFERROR(INDEX(lvl_5[],MATCH(M615,lvl_5[ID],0),MATCH(_xlfn.CONCAT(TEXT(K615,"##0"),"_",TEXT(L615,"##0")),lvl_5[#Headers],0)),"Нет")</f>
        <v>Нет</v>
      </c>
      <c r="H615" s="11" t="str">
        <f>IFERROR(INDEX(lvl_6[],MATCH(N615,lvl_6[ID],0),MATCH(_xlfn.CONCAT(K615,"_",L615,"_",M615),lvl_6[#Headers],0)),"Нет")</f>
        <v>Нет</v>
      </c>
      <c r="I615" s="12">
        <v>1</v>
      </c>
      <c r="J615" s="12">
        <v>2</v>
      </c>
      <c r="K615" s="12">
        <v>2</v>
      </c>
      <c r="L615" s="12">
        <v>2</v>
      </c>
      <c r="M615" s="12">
        <v>0</v>
      </c>
      <c r="N615" s="12">
        <v>0</v>
      </c>
      <c r="O615" s="12">
        <f>COUNTIF($P$2:P615,P615)</f>
        <v>612</v>
      </c>
      <c r="P615" s="12" t="str">
        <f t="shared" si="28"/>
        <v>122020000</v>
      </c>
      <c r="Q615" s="12" t="str">
        <f t="shared" si="29"/>
        <v>1220200000612</v>
      </c>
      <c r="R615" s="20" t="s">
        <v>1227</v>
      </c>
      <c r="S615" s="20" t="s">
        <v>1228</v>
      </c>
      <c r="U615" s="12" t="s">
        <v>905</v>
      </c>
      <c r="AY615" s="12" t="s">
        <v>914</v>
      </c>
      <c r="BA615" s="12" t="s">
        <v>905</v>
      </c>
      <c r="BG615" s="21">
        <v>-1</v>
      </c>
      <c r="BJ615" s="12">
        <v>1</v>
      </c>
    </row>
    <row r="616" spans="1:62" ht="30" x14ac:dyDescent="0.25">
      <c r="A616" s="12">
        <v>1</v>
      </c>
      <c r="B616" s="11" t="str">
        <f t="shared" si="27"/>
        <v>Общий расчет. Ци Мень. Анализ Дворца. Комбинации. Нет. Нет</v>
      </c>
      <c r="C616" s="11" t="str">
        <f>IFERROR(VLOOKUP(I616,lvl_1[],2,FALSE),"Нет")</f>
        <v>Общий расчет</v>
      </c>
      <c r="D616" s="11" t="str">
        <f>IFERROR(VLOOKUP(Rule!J616,lvl_2[],2,FALSE),"Нет")</f>
        <v>Ци Мень</v>
      </c>
      <c r="E616" s="11" t="str">
        <f>IFERROR(VLOOKUP(Rule!K616,lvl_3[],2,FALSE),"Нет")</f>
        <v>Анализ Дворца</v>
      </c>
      <c r="F616" s="11" t="str">
        <f>IFERROR(INDEX(lvl_4[],MATCH(L616,lvl_4[ID],0),MATCH(TEXT(K616,"##0"),lvl_4[#Headers],0)),"Нет")</f>
        <v>Комбинации</v>
      </c>
      <c r="G616" s="11" t="str">
        <f>IFERROR(INDEX(lvl_5[],MATCH(M616,lvl_5[ID],0),MATCH(_xlfn.CONCAT(TEXT(K616,"##0"),"_",TEXT(L616,"##0")),lvl_5[#Headers],0)),"Нет")</f>
        <v>Нет</v>
      </c>
      <c r="H616" s="11" t="str">
        <f>IFERROR(INDEX(lvl_6[],MATCH(N616,lvl_6[ID],0),MATCH(_xlfn.CONCAT(K616,"_",L616,"_",M616),lvl_6[#Headers],0)),"Нет")</f>
        <v>Нет</v>
      </c>
      <c r="I616" s="12">
        <v>1</v>
      </c>
      <c r="J616" s="12">
        <v>2</v>
      </c>
      <c r="K616" s="12">
        <v>2</v>
      </c>
      <c r="L616" s="12">
        <v>2</v>
      </c>
      <c r="M616" s="12">
        <v>0</v>
      </c>
      <c r="N616" s="12">
        <v>0</v>
      </c>
      <c r="O616" s="12">
        <f>COUNTIF($P$2:P616,P616)</f>
        <v>613</v>
      </c>
      <c r="P616" s="12" t="str">
        <f t="shared" si="28"/>
        <v>122020000</v>
      </c>
      <c r="Q616" s="12" t="str">
        <f t="shared" si="29"/>
        <v>1220200000613</v>
      </c>
      <c r="R616" s="20" t="s">
        <v>1227</v>
      </c>
      <c r="S616" s="20" t="s">
        <v>1228</v>
      </c>
      <c r="U616" s="12" t="s">
        <v>907</v>
      </c>
      <c r="AY616" s="12" t="s">
        <v>914</v>
      </c>
      <c r="BA616" s="12" t="s">
        <v>907</v>
      </c>
      <c r="BG616" s="21">
        <v>-1</v>
      </c>
      <c r="BJ616" s="12">
        <v>1</v>
      </c>
    </row>
    <row r="617" spans="1:62" ht="30" x14ac:dyDescent="0.25">
      <c r="A617" s="12">
        <v>1</v>
      </c>
      <c r="B617" s="11" t="str">
        <f t="shared" si="27"/>
        <v>Общий расчет. Ци Мень. Анализ Дворца. Комбинации. Нет. Нет</v>
      </c>
      <c r="C617" s="11" t="str">
        <f>IFERROR(VLOOKUP(I617,lvl_1[],2,FALSE),"Нет")</f>
        <v>Общий расчет</v>
      </c>
      <c r="D617" s="11" t="str">
        <f>IFERROR(VLOOKUP(Rule!J617,lvl_2[],2,FALSE),"Нет")</f>
        <v>Ци Мень</v>
      </c>
      <c r="E617" s="11" t="str">
        <f>IFERROR(VLOOKUP(Rule!K617,lvl_3[],2,FALSE),"Нет")</f>
        <v>Анализ Дворца</v>
      </c>
      <c r="F617" s="11" t="str">
        <f>IFERROR(INDEX(lvl_4[],MATCH(L617,lvl_4[ID],0),MATCH(TEXT(K617,"##0"),lvl_4[#Headers],0)),"Нет")</f>
        <v>Комбинации</v>
      </c>
      <c r="G617" s="11" t="str">
        <f>IFERROR(INDEX(lvl_5[],MATCH(M617,lvl_5[ID],0),MATCH(_xlfn.CONCAT(TEXT(K617,"##0"),"_",TEXT(L617,"##0")),lvl_5[#Headers],0)),"Нет")</f>
        <v>Нет</v>
      </c>
      <c r="H617" s="11" t="str">
        <f>IFERROR(INDEX(lvl_6[],MATCH(N617,lvl_6[ID],0),MATCH(_xlfn.CONCAT(K617,"_",L617,"_",M617),lvl_6[#Headers],0)),"Нет")</f>
        <v>Нет</v>
      </c>
      <c r="I617" s="12">
        <v>1</v>
      </c>
      <c r="J617" s="12">
        <v>2</v>
      </c>
      <c r="K617" s="12">
        <v>2</v>
      </c>
      <c r="L617" s="12">
        <v>2</v>
      </c>
      <c r="M617" s="12">
        <v>0</v>
      </c>
      <c r="N617" s="12">
        <v>0</v>
      </c>
      <c r="O617" s="12">
        <f>COUNTIF($P$2:P617,P617)</f>
        <v>614</v>
      </c>
      <c r="P617" s="12" t="str">
        <f t="shared" si="28"/>
        <v>122020000</v>
      </c>
      <c r="Q617" s="12" t="str">
        <f t="shared" si="29"/>
        <v>1220200000614</v>
      </c>
      <c r="R617" s="20" t="s">
        <v>1227</v>
      </c>
      <c r="S617" s="20" t="s">
        <v>1228</v>
      </c>
      <c r="U617" s="12" t="s">
        <v>908</v>
      </c>
      <c r="AY617" s="12" t="s">
        <v>914</v>
      </c>
      <c r="BA617" s="12" t="s">
        <v>908</v>
      </c>
      <c r="BG617" s="21">
        <v>-1</v>
      </c>
      <c r="BJ617" s="12">
        <v>1</v>
      </c>
    </row>
    <row r="618" spans="1:62" ht="30" x14ac:dyDescent="0.25">
      <c r="A618" s="12">
        <v>1</v>
      </c>
      <c r="B618" s="11" t="str">
        <f t="shared" si="27"/>
        <v>Общий расчет. Ци Мень. Анализ Дворца. Комбинации. Нет. Нет</v>
      </c>
      <c r="C618" s="11" t="str">
        <f>IFERROR(VLOOKUP(I618,lvl_1[],2,FALSE),"Нет")</f>
        <v>Общий расчет</v>
      </c>
      <c r="D618" s="11" t="str">
        <f>IFERROR(VLOOKUP(Rule!J618,lvl_2[],2,FALSE),"Нет")</f>
        <v>Ци Мень</v>
      </c>
      <c r="E618" s="11" t="str">
        <f>IFERROR(VLOOKUP(Rule!K618,lvl_3[],2,FALSE),"Нет")</f>
        <v>Анализ Дворца</v>
      </c>
      <c r="F618" s="11" t="str">
        <f>IFERROR(INDEX(lvl_4[],MATCH(L618,lvl_4[ID],0),MATCH(TEXT(K618,"##0"),lvl_4[#Headers],0)),"Нет")</f>
        <v>Комбинации</v>
      </c>
      <c r="G618" s="11" t="str">
        <f>IFERROR(INDEX(lvl_5[],MATCH(M618,lvl_5[ID],0),MATCH(_xlfn.CONCAT(TEXT(K618,"##0"),"_",TEXT(L618,"##0")),lvl_5[#Headers],0)),"Нет")</f>
        <v>Нет</v>
      </c>
      <c r="H618" s="11" t="str">
        <f>IFERROR(INDEX(lvl_6[],MATCH(N618,lvl_6[ID],0),MATCH(_xlfn.CONCAT(K618,"_",L618,"_",M618),lvl_6[#Headers],0)),"Нет")</f>
        <v>Нет</v>
      </c>
      <c r="I618" s="12">
        <v>1</v>
      </c>
      <c r="J618" s="12">
        <v>2</v>
      </c>
      <c r="K618" s="12">
        <v>2</v>
      </c>
      <c r="L618" s="12">
        <v>2</v>
      </c>
      <c r="M618" s="12">
        <v>0</v>
      </c>
      <c r="N618" s="12">
        <v>0</v>
      </c>
      <c r="O618" s="12">
        <f>COUNTIF($P$2:P618,P618)</f>
        <v>615</v>
      </c>
      <c r="P618" s="12" t="str">
        <f t="shared" si="28"/>
        <v>122020000</v>
      </c>
      <c r="Q618" s="12" t="str">
        <f t="shared" si="29"/>
        <v>1220200000615</v>
      </c>
      <c r="R618" s="20" t="s">
        <v>1227</v>
      </c>
      <c r="S618" s="20" t="s">
        <v>1228</v>
      </c>
      <c r="U618" s="12" t="s">
        <v>910</v>
      </c>
      <c r="AY618" s="12" t="s">
        <v>914</v>
      </c>
      <c r="BA618" s="12" t="s">
        <v>910</v>
      </c>
      <c r="BG618" s="21">
        <v>-1</v>
      </c>
      <c r="BJ618" s="12">
        <v>1</v>
      </c>
    </row>
    <row r="619" spans="1:62" ht="30" x14ac:dyDescent="0.25">
      <c r="A619" s="12">
        <v>1</v>
      </c>
      <c r="B619" s="11" t="str">
        <f t="shared" si="27"/>
        <v>Общий расчет. Ци Мень. Анализ Дворца. Комбинации. Нет. Нет</v>
      </c>
      <c r="C619" s="11" t="str">
        <f>IFERROR(VLOOKUP(I619,lvl_1[],2,FALSE),"Нет")</f>
        <v>Общий расчет</v>
      </c>
      <c r="D619" s="11" t="str">
        <f>IFERROR(VLOOKUP(Rule!J619,lvl_2[],2,FALSE),"Нет")</f>
        <v>Ци Мень</v>
      </c>
      <c r="E619" s="11" t="str">
        <f>IFERROR(VLOOKUP(Rule!K619,lvl_3[],2,FALSE),"Нет")</f>
        <v>Анализ Дворца</v>
      </c>
      <c r="F619" s="11" t="str">
        <f>IFERROR(INDEX(lvl_4[],MATCH(L619,lvl_4[ID],0),MATCH(TEXT(K619,"##0"),lvl_4[#Headers],0)),"Нет")</f>
        <v>Комбинации</v>
      </c>
      <c r="G619" s="11" t="str">
        <f>IFERROR(INDEX(lvl_5[],MATCH(M619,lvl_5[ID],0),MATCH(_xlfn.CONCAT(TEXT(K619,"##0"),"_",TEXT(L619,"##0")),lvl_5[#Headers],0)),"Нет")</f>
        <v>Нет</v>
      </c>
      <c r="H619" s="11" t="str">
        <f>IFERROR(INDEX(lvl_6[],MATCH(N619,lvl_6[ID],0),MATCH(_xlfn.CONCAT(K619,"_",L619,"_",M619),lvl_6[#Headers],0)),"Нет")</f>
        <v>Нет</v>
      </c>
      <c r="I619" s="12">
        <v>1</v>
      </c>
      <c r="J619" s="12">
        <v>2</v>
      </c>
      <c r="K619" s="12">
        <v>2</v>
      </c>
      <c r="L619" s="12">
        <v>2</v>
      </c>
      <c r="M619" s="12">
        <v>0</v>
      </c>
      <c r="N619" s="12">
        <v>0</v>
      </c>
      <c r="O619" s="12">
        <f>COUNTIF($P$2:P619,P619)</f>
        <v>616</v>
      </c>
      <c r="P619" s="12" t="str">
        <f t="shared" si="28"/>
        <v>122020000</v>
      </c>
      <c r="Q619" s="12" t="str">
        <f t="shared" si="29"/>
        <v>1220200000616</v>
      </c>
      <c r="R619" s="20" t="s">
        <v>1227</v>
      </c>
      <c r="S619" s="20" t="s">
        <v>1228</v>
      </c>
      <c r="U619" s="12" t="s">
        <v>912</v>
      </c>
      <c r="AY619" s="12" t="s">
        <v>914</v>
      </c>
      <c r="BA619" s="12" t="s">
        <v>912</v>
      </c>
      <c r="BG619" s="21">
        <v>-1</v>
      </c>
      <c r="BJ619" s="12">
        <v>1</v>
      </c>
    </row>
    <row r="620" spans="1:62" ht="30" x14ac:dyDescent="0.25">
      <c r="A620" s="12">
        <v>1</v>
      </c>
      <c r="B620" s="11" t="str">
        <f t="shared" si="27"/>
        <v>Общий расчет. Ци Мень. Анализ Дворца. Комбинации. Нет. Нет</v>
      </c>
      <c r="C620" s="11" t="str">
        <f>IFERROR(VLOOKUP(I620,lvl_1[],2,FALSE),"Нет")</f>
        <v>Общий расчет</v>
      </c>
      <c r="D620" s="11" t="str">
        <f>IFERROR(VLOOKUP(Rule!J620,lvl_2[],2,FALSE),"Нет")</f>
        <v>Ци Мень</v>
      </c>
      <c r="E620" s="11" t="str">
        <f>IFERROR(VLOOKUP(Rule!K620,lvl_3[],2,FALSE),"Нет")</f>
        <v>Анализ Дворца</v>
      </c>
      <c r="F620" s="11" t="str">
        <f>IFERROR(INDEX(lvl_4[],MATCH(L620,lvl_4[ID],0),MATCH(TEXT(K620,"##0"),lvl_4[#Headers],0)),"Нет")</f>
        <v>Комбинации</v>
      </c>
      <c r="G620" s="11" t="str">
        <f>IFERROR(INDEX(lvl_5[],MATCH(M620,lvl_5[ID],0),MATCH(_xlfn.CONCAT(TEXT(K620,"##0"),"_",TEXT(L620,"##0")),lvl_5[#Headers],0)),"Нет")</f>
        <v>Нет</v>
      </c>
      <c r="H620" s="11" t="str">
        <f>IFERROR(INDEX(lvl_6[],MATCH(N620,lvl_6[ID],0),MATCH(_xlfn.CONCAT(K620,"_",L620,"_",M620),lvl_6[#Headers],0)),"Нет")</f>
        <v>Нет</v>
      </c>
      <c r="I620" s="12">
        <v>1</v>
      </c>
      <c r="J620" s="12">
        <v>2</v>
      </c>
      <c r="K620" s="12">
        <v>2</v>
      </c>
      <c r="L620" s="12">
        <v>2</v>
      </c>
      <c r="M620" s="12">
        <v>0</v>
      </c>
      <c r="N620" s="12">
        <v>0</v>
      </c>
      <c r="O620" s="12">
        <f>COUNTIF($P$2:P620,P620)</f>
        <v>617</v>
      </c>
      <c r="P620" s="12" t="str">
        <f t="shared" si="28"/>
        <v>122020000</v>
      </c>
      <c r="Q620" s="12" t="str">
        <f t="shared" si="29"/>
        <v>1220200000617</v>
      </c>
      <c r="R620" s="20" t="s">
        <v>1227</v>
      </c>
      <c r="S620" s="20" t="s">
        <v>1228</v>
      </c>
      <c r="U620" s="12" t="s">
        <v>914</v>
      </c>
      <c r="AY620" s="12" t="s">
        <v>914</v>
      </c>
      <c r="BA620" s="12" t="s">
        <v>914</v>
      </c>
      <c r="BG620" s="21">
        <v>-1</v>
      </c>
      <c r="BJ620" s="12">
        <v>1</v>
      </c>
    </row>
    <row r="621" spans="1:62" ht="30" x14ac:dyDescent="0.25">
      <c r="A621" s="12">
        <v>1</v>
      </c>
      <c r="B621" s="11" t="str">
        <f t="shared" si="27"/>
        <v>Общий расчет. Ци Мень. Анализ Дворца. Комбинации. Нет. Нет</v>
      </c>
      <c r="C621" s="11" t="str">
        <f>IFERROR(VLOOKUP(I621,lvl_1[],2,FALSE),"Нет")</f>
        <v>Общий расчет</v>
      </c>
      <c r="D621" s="11" t="str">
        <f>IFERROR(VLOOKUP(Rule!J621,lvl_2[],2,FALSE),"Нет")</f>
        <v>Ци Мень</v>
      </c>
      <c r="E621" s="11" t="str">
        <f>IFERROR(VLOOKUP(Rule!K621,lvl_3[],2,FALSE),"Нет")</f>
        <v>Анализ Дворца</v>
      </c>
      <c r="F621" s="11" t="str">
        <f>IFERROR(INDEX(lvl_4[],MATCH(L621,lvl_4[ID],0),MATCH(TEXT(K621,"##0"),lvl_4[#Headers],0)),"Нет")</f>
        <v>Комбинации</v>
      </c>
      <c r="G621" s="11" t="str">
        <f>IFERROR(INDEX(lvl_5[],MATCH(M621,lvl_5[ID],0),MATCH(_xlfn.CONCAT(TEXT(K621,"##0"),"_",TEXT(L621,"##0")),lvl_5[#Headers],0)),"Нет")</f>
        <v>Нет</v>
      </c>
      <c r="H621" s="11" t="str">
        <f>IFERROR(INDEX(lvl_6[],MATCH(N621,lvl_6[ID],0),MATCH(_xlfn.CONCAT(K621,"_",L621,"_",M621),lvl_6[#Headers],0)),"Нет")</f>
        <v>Нет</v>
      </c>
      <c r="I621" s="12">
        <v>1</v>
      </c>
      <c r="J621" s="12">
        <v>2</v>
      </c>
      <c r="K621" s="12">
        <v>2</v>
      </c>
      <c r="L621" s="12">
        <v>2</v>
      </c>
      <c r="M621" s="12">
        <v>0</v>
      </c>
      <c r="N621" s="12">
        <v>0</v>
      </c>
      <c r="O621" s="12">
        <f>COUNTIF($P$2:P621,P621)</f>
        <v>618</v>
      </c>
      <c r="P621" s="12" t="str">
        <f t="shared" si="28"/>
        <v>122020000</v>
      </c>
      <c r="Q621" s="12" t="str">
        <f t="shared" si="29"/>
        <v>1220200000618</v>
      </c>
      <c r="R621" s="20" t="s">
        <v>1227</v>
      </c>
      <c r="S621" s="20" t="s">
        <v>1228</v>
      </c>
      <c r="U621" s="12" t="s">
        <v>916</v>
      </c>
      <c r="AY621" s="12" t="s">
        <v>914</v>
      </c>
      <c r="BA621" s="12" t="s">
        <v>916</v>
      </c>
      <c r="BG621" s="21">
        <v>-1</v>
      </c>
      <c r="BJ621" s="12">
        <v>1</v>
      </c>
    </row>
    <row r="622" spans="1:62" ht="30" x14ac:dyDescent="0.25">
      <c r="A622" s="12">
        <v>1</v>
      </c>
      <c r="B622" s="11" t="str">
        <f t="shared" si="27"/>
        <v>Общий расчет. Ци Мень. Анализ Дворца. Комбинации. Нет. Нет</v>
      </c>
      <c r="C622" s="11" t="str">
        <f>IFERROR(VLOOKUP(I622,lvl_1[],2,FALSE),"Нет")</f>
        <v>Общий расчет</v>
      </c>
      <c r="D622" s="11" t="str">
        <f>IFERROR(VLOOKUP(Rule!J622,lvl_2[],2,FALSE),"Нет")</f>
        <v>Ци Мень</v>
      </c>
      <c r="E622" s="11" t="str">
        <f>IFERROR(VLOOKUP(Rule!K622,lvl_3[],2,FALSE),"Нет")</f>
        <v>Анализ Дворца</v>
      </c>
      <c r="F622" s="11" t="str">
        <f>IFERROR(INDEX(lvl_4[],MATCH(L622,lvl_4[ID],0),MATCH(TEXT(K622,"##0"),lvl_4[#Headers],0)),"Нет")</f>
        <v>Комбинации</v>
      </c>
      <c r="G622" s="11" t="str">
        <f>IFERROR(INDEX(lvl_5[],MATCH(M622,lvl_5[ID],0),MATCH(_xlfn.CONCAT(TEXT(K622,"##0"),"_",TEXT(L622,"##0")),lvl_5[#Headers],0)),"Нет")</f>
        <v>Нет</v>
      </c>
      <c r="H622" s="11" t="str">
        <f>IFERROR(INDEX(lvl_6[],MATCH(N622,lvl_6[ID],0),MATCH(_xlfn.CONCAT(K622,"_",L622,"_",M622),lvl_6[#Headers],0)),"Нет")</f>
        <v>Нет</v>
      </c>
      <c r="I622" s="12">
        <v>1</v>
      </c>
      <c r="J622" s="12">
        <v>2</v>
      </c>
      <c r="K622" s="12">
        <v>2</v>
      </c>
      <c r="L622" s="12">
        <v>2</v>
      </c>
      <c r="M622" s="12">
        <v>0</v>
      </c>
      <c r="N622" s="12">
        <v>0</v>
      </c>
      <c r="O622" s="12">
        <f>COUNTIF($P$2:P622,P622)</f>
        <v>619</v>
      </c>
      <c r="P622" s="12" t="str">
        <f t="shared" si="28"/>
        <v>122020000</v>
      </c>
      <c r="Q622" s="12" t="str">
        <f t="shared" si="29"/>
        <v>1220200000619</v>
      </c>
      <c r="R622" s="20" t="s">
        <v>1227</v>
      </c>
      <c r="S622" s="20" t="s">
        <v>1228</v>
      </c>
      <c r="AB622" s="12" t="s">
        <v>899</v>
      </c>
      <c r="AY622" s="12" t="s">
        <v>914</v>
      </c>
      <c r="AZ622" s="12">
        <v>1</v>
      </c>
      <c r="BG622" s="21">
        <v>-1</v>
      </c>
      <c r="BJ622" s="12">
        <v>1</v>
      </c>
    </row>
    <row r="623" spans="1:62" ht="30" x14ac:dyDescent="0.25">
      <c r="A623" s="12">
        <v>1</v>
      </c>
      <c r="B623" s="11" t="str">
        <f t="shared" si="27"/>
        <v>Общий расчет. Ци Мень. Анализ Дворца. Комбинации. Нет. Нет</v>
      </c>
      <c r="C623" s="11" t="str">
        <f>IFERROR(VLOOKUP(I623,lvl_1[],2,FALSE),"Нет")</f>
        <v>Общий расчет</v>
      </c>
      <c r="D623" s="11" t="str">
        <f>IFERROR(VLOOKUP(Rule!J623,lvl_2[],2,FALSE),"Нет")</f>
        <v>Ци Мень</v>
      </c>
      <c r="E623" s="11" t="str">
        <f>IFERROR(VLOOKUP(Rule!K623,lvl_3[],2,FALSE),"Нет")</f>
        <v>Анализ Дворца</v>
      </c>
      <c r="F623" s="11" t="str">
        <f>IFERROR(INDEX(lvl_4[],MATCH(L623,lvl_4[ID],0),MATCH(TEXT(K623,"##0"),lvl_4[#Headers],0)),"Нет")</f>
        <v>Комбинации</v>
      </c>
      <c r="G623" s="11" t="str">
        <f>IFERROR(INDEX(lvl_5[],MATCH(M623,lvl_5[ID],0),MATCH(_xlfn.CONCAT(TEXT(K623,"##0"),"_",TEXT(L623,"##0")),lvl_5[#Headers],0)),"Нет")</f>
        <v>Нет</v>
      </c>
      <c r="H623" s="11" t="str">
        <f>IFERROR(INDEX(lvl_6[],MATCH(N623,lvl_6[ID],0),MATCH(_xlfn.CONCAT(K623,"_",L623,"_",M623),lvl_6[#Headers],0)),"Нет")</f>
        <v>Нет</v>
      </c>
      <c r="I623" s="12">
        <v>1</v>
      </c>
      <c r="J623" s="12">
        <v>2</v>
      </c>
      <c r="K623" s="12">
        <v>2</v>
      </c>
      <c r="L623" s="12">
        <v>2</v>
      </c>
      <c r="M623" s="12">
        <v>0</v>
      </c>
      <c r="N623" s="12">
        <v>0</v>
      </c>
      <c r="O623" s="12">
        <f>COUNTIF($P$2:P623,P623)</f>
        <v>620</v>
      </c>
      <c r="P623" s="12" t="str">
        <f t="shared" si="28"/>
        <v>122020000</v>
      </c>
      <c r="Q623" s="12" t="str">
        <f t="shared" si="29"/>
        <v>1220200000620</v>
      </c>
      <c r="R623" s="20" t="s">
        <v>1227</v>
      </c>
      <c r="S623" s="20" t="s">
        <v>1228</v>
      </c>
      <c r="AB623" s="12" t="s">
        <v>901</v>
      </c>
      <c r="AY623" s="12" t="s">
        <v>914</v>
      </c>
      <c r="BA623" s="12" t="s">
        <v>901</v>
      </c>
      <c r="BG623" s="21">
        <v>-1</v>
      </c>
      <c r="BJ623" s="12">
        <v>1</v>
      </c>
    </row>
    <row r="624" spans="1:62" ht="30" x14ac:dyDescent="0.25">
      <c r="A624" s="12">
        <v>1</v>
      </c>
      <c r="B624" s="11" t="str">
        <f t="shared" si="27"/>
        <v>Общий расчет. Ци Мень. Анализ Дворца. Комбинации. Нет. Нет</v>
      </c>
      <c r="C624" s="11" t="str">
        <f>IFERROR(VLOOKUP(I624,lvl_1[],2,FALSE),"Нет")</f>
        <v>Общий расчет</v>
      </c>
      <c r="D624" s="11" t="str">
        <f>IFERROR(VLOOKUP(Rule!J624,lvl_2[],2,FALSE),"Нет")</f>
        <v>Ци Мень</v>
      </c>
      <c r="E624" s="11" t="str">
        <f>IFERROR(VLOOKUP(Rule!K624,lvl_3[],2,FALSE),"Нет")</f>
        <v>Анализ Дворца</v>
      </c>
      <c r="F624" s="11" t="str">
        <f>IFERROR(INDEX(lvl_4[],MATCH(L624,lvl_4[ID],0),MATCH(TEXT(K624,"##0"),lvl_4[#Headers],0)),"Нет")</f>
        <v>Комбинации</v>
      </c>
      <c r="G624" s="11" t="str">
        <f>IFERROR(INDEX(lvl_5[],MATCH(M624,lvl_5[ID],0),MATCH(_xlfn.CONCAT(TEXT(K624,"##0"),"_",TEXT(L624,"##0")),lvl_5[#Headers],0)),"Нет")</f>
        <v>Нет</v>
      </c>
      <c r="H624" s="11" t="str">
        <f>IFERROR(INDEX(lvl_6[],MATCH(N624,lvl_6[ID],0),MATCH(_xlfn.CONCAT(K624,"_",L624,"_",M624),lvl_6[#Headers],0)),"Нет")</f>
        <v>Нет</v>
      </c>
      <c r="I624" s="12">
        <v>1</v>
      </c>
      <c r="J624" s="12">
        <v>2</v>
      </c>
      <c r="K624" s="12">
        <v>2</v>
      </c>
      <c r="L624" s="12">
        <v>2</v>
      </c>
      <c r="M624" s="12">
        <v>0</v>
      </c>
      <c r="N624" s="12">
        <v>0</v>
      </c>
      <c r="O624" s="12">
        <f>COUNTIF($P$2:P624,P624)</f>
        <v>621</v>
      </c>
      <c r="P624" s="12" t="str">
        <f t="shared" si="28"/>
        <v>122020000</v>
      </c>
      <c r="Q624" s="12" t="str">
        <f t="shared" si="29"/>
        <v>1220200000621</v>
      </c>
      <c r="R624" s="20" t="s">
        <v>1227</v>
      </c>
      <c r="S624" s="20" t="s">
        <v>1228</v>
      </c>
      <c r="AB624" s="12" t="s">
        <v>903</v>
      </c>
      <c r="AY624" s="12" t="s">
        <v>914</v>
      </c>
      <c r="BA624" s="12" t="s">
        <v>903</v>
      </c>
      <c r="BG624" s="21">
        <v>-1</v>
      </c>
      <c r="BJ624" s="12">
        <v>1</v>
      </c>
    </row>
    <row r="625" spans="1:62" ht="30" x14ac:dyDescent="0.25">
      <c r="A625" s="12">
        <v>1</v>
      </c>
      <c r="B625" s="11" t="str">
        <f t="shared" si="27"/>
        <v>Общий расчет. Ци Мень. Анализ Дворца. Комбинации. Нет. Нет</v>
      </c>
      <c r="C625" s="11" t="str">
        <f>IFERROR(VLOOKUP(I625,lvl_1[],2,FALSE),"Нет")</f>
        <v>Общий расчет</v>
      </c>
      <c r="D625" s="11" t="str">
        <f>IFERROR(VLOOKUP(Rule!J625,lvl_2[],2,FALSE),"Нет")</f>
        <v>Ци Мень</v>
      </c>
      <c r="E625" s="11" t="str">
        <f>IFERROR(VLOOKUP(Rule!K625,lvl_3[],2,FALSE),"Нет")</f>
        <v>Анализ Дворца</v>
      </c>
      <c r="F625" s="11" t="str">
        <f>IFERROR(INDEX(lvl_4[],MATCH(L625,lvl_4[ID],0),MATCH(TEXT(K625,"##0"),lvl_4[#Headers],0)),"Нет")</f>
        <v>Комбинации</v>
      </c>
      <c r="G625" s="11" t="str">
        <f>IFERROR(INDEX(lvl_5[],MATCH(M625,lvl_5[ID],0),MATCH(_xlfn.CONCAT(TEXT(K625,"##0"),"_",TEXT(L625,"##0")),lvl_5[#Headers],0)),"Нет")</f>
        <v>Нет</v>
      </c>
      <c r="H625" s="11" t="str">
        <f>IFERROR(INDEX(lvl_6[],MATCH(N625,lvl_6[ID],0),MATCH(_xlfn.CONCAT(K625,"_",L625,"_",M625),lvl_6[#Headers],0)),"Нет")</f>
        <v>Нет</v>
      </c>
      <c r="I625" s="12">
        <v>1</v>
      </c>
      <c r="J625" s="12">
        <v>2</v>
      </c>
      <c r="K625" s="12">
        <v>2</v>
      </c>
      <c r="L625" s="12">
        <v>2</v>
      </c>
      <c r="M625" s="12">
        <v>0</v>
      </c>
      <c r="N625" s="12">
        <v>0</v>
      </c>
      <c r="O625" s="12">
        <f>COUNTIF($P$2:P625,P625)</f>
        <v>622</v>
      </c>
      <c r="P625" s="12" t="str">
        <f t="shared" si="28"/>
        <v>122020000</v>
      </c>
      <c r="Q625" s="12" t="str">
        <f t="shared" si="29"/>
        <v>1220200000622</v>
      </c>
      <c r="R625" s="20" t="s">
        <v>1227</v>
      </c>
      <c r="S625" s="20" t="s">
        <v>1228</v>
      </c>
      <c r="AB625" s="12" t="s">
        <v>905</v>
      </c>
      <c r="AY625" s="12" t="s">
        <v>914</v>
      </c>
      <c r="BA625" s="12" t="s">
        <v>905</v>
      </c>
      <c r="BG625" s="21">
        <v>-1</v>
      </c>
      <c r="BJ625" s="12">
        <v>1</v>
      </c>
    </row>
    <row r="626" spans="1:62" ht="30" x14ac:dyDescent="0.25">
      <c r="A626" s="12">
        <v>1</v>
      </c>
      <c r="B626" s="11" t="str">
        <f t="shared" si="27"/>
        <v>Общий расчет. Ци Мень. Анализ Дворца. Комбинации. Нет. Нет</v>
      </c>
      <c r="C626" s="11" t="str">
        <f>IFERROR(VLOOKUP(I626,lvl_1[],2,FALSE),"Нет")</f>
        <v>Общий расчет</v>
      </c>
      <c r="D626" s="11" t="str">
        <f>IFERROR(VLOOKUP(Rule!J626,lvl_2[],2,FALSE),"Нет")</f>
        <v>Ци Мень</v>
      </c>
      <c r="E626" s="11" t="str">
        <f>IFERROR(VLOOKUP(Rule!K626,lvl_3[],2,FALSE),"Нет")</f>
        <v>Анализ Дворца</v>
      </c>
      <c r="F626" s="11" t="str">
        <f>IFERROR(INDEX(lvl_4[],MATCH(L626,lvl_4[ID],0),MATCH(TEXT(K626,"##0"),lvl_4[#Headers],0)),"Нет")</f>
        <v>Комбинации</v>
      </c>
      <c r="G626" s="11" t="str">
        <f>IFERROR(INDEX(lvl_5[],MATCH(M626,lvl_5[ID],0),MATCH(_xlfn.CONCAT(TEXT(K626,"##0"),"_",TEXT(L626,"##0")),lvl_5[#Headers],0)),"Нет")</f>
        <v>Нет</v>
      </c>
      <c r="H626" s="11" t="str">
        <f>IFERROR(INDEX(lvl_6[],MATCH(N626,lvl_6[ID],0),MATCH(_xlfn.CONCAT(K626,"_",L626,"_",M626),lvl_6[#Headers],0)),"Нет")</f>
        <v>Нет</v>
      </c>
      <c r="I626" s="12">
        <v>1</v>
      </c>
      <c r="J626" s="12">
        <v>2</v>
      </c>
      <c r="K626" s="12">
        <v>2</v>
      </c>
      <c r="L626" s="12">
        <v>2</v>
      </c>
      <c r="M626" s="12">
        <v>0</v>
      </c>
      <c r="N626" s="12">
        <v>0</v>
      </c>
      <c r="O626" s="12">
        <f>COUNTIF($P$2:P626,P626)</f>
        <v>623</v>
      </c>
      <c r="P626" s="12" t="str">
        <f t="shared" si="28"/>
        <v>122020000</v>
      </c>
      <c r="Q626" s="12" t="str">
        <f t="shared" si="29"/>
        <v>1220200000623</v>
      </c>
      <c r="R626" s="20" t="s">
        <v>1227</v>
      </c>
      <c r="S626" s="20" t="s">
        <v>1228</v>
      </c>
      <c r="AB626" s="12" t="s">
        <v>907</v>
      </c>
      <c r="AY626" s="12" t="s">
        <v>914</v>
      </c>
      <c r="BA626" s="12" t="s">
        <v>907</v>
      </c>
      <c r="BG626" s="21">
        <v>-1</v>
      </c>
      <c r="BJ626" s="12">
        <v>1</v>
      </c>
    </row>
    <row r="627" spans="1:62" ht="30" x14ac:dyDescent="0.25">
      <c r="A627" s="12">
        <v>1</v>
      </c>
      <c r="B627" s="11" t="str">
        <f t="shared" si="27"/>
        <v>Общий расчет. Ци Мень. Анализ Дворца. Комбинации. Нет. Нет</v>
      </c>
      <c r="C627" s="11" t="str">
        <f>IFERROR(VLOOKUP(I627,lvl_1[],2,FALSE),"Нет")</f>
        <v>Общий расчет</v>
      </c>
      <c r="D627" s="11" t="str">
        <f>IFERROR(VLOOKUP(Rule!J627,lvl_2[],2,FALSE),"Нет")</f>
        <v>Ци Мень</v>
      </c>
      <c r="E627" s="11" t="str">
        <f>IFERROR(VLOOKUP(Rule!K627,lvl_3[],2,FALSE),"Нет")</f>
        <v>Анализ Дворца</v>
      </c>
      <c r="F627" s="11" t="str">
        <f>IFERROR(INDEX(lvl_4[],MATCH(L627,lvl_4[ID],0),MATCH(TEXT(K627,"##0"),lvl_4[#Headers],0)),"Нет")</f>
        <v>Комбинации</v>
      </c>
      <c r="G627" s="11" t="str">
        <f>IFERROR(INDEX(lvl_5[],MATCH(M627,lvl_5[ID],0),MATCH(_xlfn.CONCAT(TEXT(K627,"##0"),"_",TEXT(L627,"##0")),lvl_5[#Headers],0)),"Нет")</f>
        <v>Нет</v>
      </c>
      <c r="H627" s="11" t="str">
        <f>IFERROR(INDEX(lvl_6[],MATCH(N627,lvl_6[ID],0),MATCH(_xlfn.CONCAT(K627,"_",L627,"_",M627),lvl_6[#Headers],0)),"Нет")</f>
        <v>Нет</v>
      </c>
      <c r="I627" s="12">
        <v>1</v>
      </c>
      <c r="J627" s="12">
        <v>2</v>
      </c>
      <c r="K627" s="12">
        <v>2</v>
      </c>
      <c r="L627" s="12">
        <v>2</v>
      </c>
      <c r="M627" s="12">
        <v>0</v>
      </c>
      <c r="N627" s="12">
        <v>0</v>
      </c>
      <c r="O627" s="12">
        <f>COUNTIF($P$2:P627,P627)</f>
        <v>624</v>
      </c>
      <c r="P627" s="12" t="str">
        <f t="shared" si="28"/>
        <v>122020000</v>
      </c>
      <c r="Q627" s="12" t="str">
        <f t="shared" si="29"/>
        <v>1220200000624</v>
      </c>
      <c r="R627" s="20" t="s">
        <v>1227</v>
      </c>
      <c r="S627" s="20" t="s">
        <v>1228</v>
      </c>
      <c r="AB627" s="12" t="s">
        <v>908</v>
      </c>
      <c r="AY627" s="12" t="s">
        <v>914</v>
      </c>
      <c r="BA627" s="12" t="s">
        <v>908</v>
      </c>
      <c r="BG627" s="21">
        <v>-1</v>
      </c>
      <c r="BJ627" s="12">
        <v>1</v>
      </c>
    </row>
    <row r="628" spans="1:62" ht="30" x14ac:dyDescent="0.25">
      <c r="A628" s="12">
        <v>1</v>
      </c>
      <c r="B628" s="11" t="str">
        <f t="shared" si="27"/>
        <v>Общий расчет. Ци Мень. Анализ Дворца. Комбинации. Нет. Нет</v>
      </c>
      <c r="C628" s="11" t="str">
        <f>IFERROR(VLOOKUP(I628,lvl_1[],2,FALSE),"Нет")</f>
        <v>Общий расчет</v>
      </c>
      <c r="D628" s="11" t="str">
        <f>IFERROR(VLOOKUP(Rule!J628,lvl_2[],2,FALSE),"Нет")</f>
        <v>Ци Мень</v>
      </c>
      <c r="E628" s="11" t="str">
        <f>IFERROR(VLOOKUP(Rule!K628,lvl_3[],2,FALSE),"Нет")</f>
        <v>Анализ Дворца</v>
      </c>
      <c r="F628" s="11" t="str">
        <f>IFERROR(INDEX(lvl_4[],MATCH(L628,lvl_4[ID],0),MATCH(TEXT(K628,"##0"),lvl_4[#Headers],0)),"Нет")</f>
        <v>Комбинации</v>
      </c>
      <c r="G628" s="11" t="str">
        <f>IFERROR(INDEX(lvl_5[],MATCH(M628,lvl_5[ID],0),MATCH(_xlfn.CONCAT(TEXT(K628,"##0"),"_",TEXT(L628,"##0")),lvl_5[#Headers],0)),"Нет")</f>
        <v>Нет</v>
      </c>
      <c r="H628" s="11" t="str">
        <f>IFERROR(INDEX(lvl_6[],MATCH(N628,lvl_6[ID],0),MATCH(_xlfn.CONCAT(K628,"_",L628,"_",M628),lvl_6[#Headers],0)),"Нет")</f>
        <v>Нет</v>
      </c>
      <c r="I628" s="12">
        <v>1</v>
      </c>
      <c r="J628" s="12">
        <v>2</v>
      </c>
      <c r="K628" s="12">
        <v>2</v>
      </c>
      <c r="L628" s="12">
        <v>2</v>
      </c>
      <c r="M628" s="12">
        <v>0</v>
      </c>
      <c r="N628" s="12">
        <v>0</v>
      </c>
      <c r="O628" s="12">
        <f>COUNTIF($P$2:P628,P628)</f>
        <v>625</v>
      </c>
      <c r="P628" s="12" t="str">
        <f t="shared" si="28"/>
        <v>122020000</v>
      </c>
      <c r="Q628" s="12" t="str">
        <f t="shared" si="29"/>
        <v>1220200000625</v>
      </c>
      <c r="R628" s="20" t="s">
        <v>1227</v>
      </c>
      <c r="S628" s="20" t="s">
        <v>1228</v>
      </c>
      <c r="AB628" s="12" t="s">
        <v>910</v>
      </c>
      <c r="AY628" s="12" t="s">
        <v>914</v>
      </c>
      <c r="BA628" s="12" t="s">
        <v>910</v>
      </c>
      <c r="BG628" s="21">
        <v>-1</v>
      </c>
      <c r="BJ628" s="12">
        <v>1</v>
      </c>
    </row>
    <row r="629" spans="1:62" ht="30" x14ac:dyDescent="0.25">
      <c r="A629" s="12">
        <v>1</v>
      </c>
      <c r="B629" s="11" t="str">
        <f t="shared" si="27"/>
        <v>Общий расчет. Ци Мень. Анализ Дворца. Комбинации. Нет. Нет</v>
      </c>
      <c r="C629" s="11" t="str">
        <f>IFERROR(VLOOKUP(I629,lvl_1[],2,FALSE),"Нет")</f>
        <v>Общий расчет</v>
      </c>
      <c r="D629" s="11" t="str">
        <f>IFERROR(VLOOKUP(Rule!J629,lvl_2[],2,FALSE),"Нет")</f>
        <v>Ци Мень</v>
      </c>
      <c r="E629" s="11" t="str">
        <f>IFERROR(VLOOKUP(Rule!K629,lvl_3[],2,FALSE),"Нет")</f>
        <v>Анализ Дворца</v>
      </c>
      <c r="F629" s="11" t="str">
        <f>IFERROR(INDEX(lvl_4[],MATCH(L629,lvl_4[ID],0),MATCH(TEXT(K629,"##0"),lvl_4[#Headers],0)),"Нет")</f>
        <v>Комбинации</v>
      </c>
      <c r="G629" s="11" t="str">
        <f>IFERROR(INDEX(lvl_5[],MATCH(M629,lvl_5[ID],0),MATCH(_xlfn.CONCAT(TEXT(K629,"##0"),"_",TEXT(L629,"##0")),lvl_5[#Headers],0)),"Нет")</f>
        <v>Нет</v>
      </c>
      <c r="H629" s="11" t="str">
        <f>IFERROR(INDEX(lvl_6[],MATCH(N629,lvl_6[ID],0),MATCH(_xlfn.CONCAT(K629,"_",L629,"_",M629),lvl_6[#Headers],0)),"Нет")</f>
        <v>Нет</v>
      </c>
      <c r="I629" s="12">
        <v>1</v>
      </c>
      <c r="J629" s="12">
        <v>2</v>
      </c>
      <c r="K629" s="12">
        <v>2</v>
      </c>
      <c r="L629" s="12">
        <v>2</v>
      </c>
      <c r="M629" s="12">
        <v>0</v>
      </c>
      <c r="N629" s="12">
        <v>0</v>
      </c>
      <c r="O629" s="12">
        <f>COUNTIF($P$2:P629,P629)</f>
        <v>626</v>
      </c>
      <c r="P629" s="12" t="str">
        <f t="shared" si="28"/>
        <v>122020000</v>
      </c>
      <c r="Q629" s="12" t="str">
        <f t="shared" si="29"/>
        <v>1220200000626</v>
      </c>
      <c r="R629" s="20" t="s">
        <v>1227</v>
      </c>
      <c r="S629" s="20" t="s">
        <v>1228</v>
      </c>
      <c r="AB629" s="12" t="s">
        <v>912</v>
      </c>
      <c r="AY629" s="12" t="s">
        <v>914</v>
      </c>
      <c r="BA629" s="12" t="s">
        <v>912</v>
      </c>
      <c r="BG629" s="21">
        <v>-1</v>
      </c>
      <c r="BJ629" s="12">
        <v>1</v>
      </c>
    </row>
    <row r="630" spans="1:62" ht="30" x14ac:dyDescent="0.25">
      <c r="A630" s="12">
        <v>1</v>
      </c>
      <c r="B630" s="11" t="str">
        <f t="shared" si="27"/>
        <v>Общий расчет. Ци Мень. Анализ Дворца. Комбинации. Нет. Нет</v>
      </c>
      <c r="C630" s="11" t="str">
        <f>IFERROR(VLOOKUP(I630,lvl_1[],2,FALSE),"Нет")</f>
        <v>Общий расчет</v>
      </c>
      <c r="D630" s="11" t="str">
        <f>IFERROR(VLOOKUP(Rule!J630,lvl_2[],2,FALSE),"Нет")</f>
        <v>Ци Мень</v>
      </c>
      <c r="E630" s="11" t="str">
        <f>IFERROR(VLOOKUP(Rule!K630,lvl_3[],2,FALSE),"Нет")</f>
        <v>Анализ Дворца</v>
      </c>
      <c r="F630" s="11" t="str">
        <f>IFERROR(INDEX(lvl_4[],MATCH(L630,lvl_4[ID],0),MATCH(TEXT(K630,"##0"),lvl_4[#Headers],0)),"Нет")</f>
        <v>Комбинации</v>
      </c>
      <c r="G630" s="11" t="str">
        <f>IFERROR(INDEX(lvl_5[],MATCH(M630,lvl_5[ID],0),MATCH(_xlfn.CONCAT(TEXT(K630,"##0"),"_",TEXT(L630,"##0")),lvl_5[#Headers],0)),"Нет")</f>
        <v>Нет</v>
      </c>
      <c r="H630" s="11" t="str">
        <f>IFERROR(INDEX(lvl_6[],MATCH(N630,lvl_6[ID],0),MATCH(_xlfn.CONCAT(K630,"_",L630,"_",M630),lvl_6[#Headers],0)),"Нет")</f>
        <v>Нет</v>
      </c>
      <c r="I630" s="12">
        <v>1</v>
      </c>
      <c r="J630" s="12">
        <v>2</v>
      </c>
      <c r="K630" s="12">
        <v>2</v>
      </c>
      <c r="L630" s="12">
        <v>2</v>
      </c>
      <c r="M630" s="12">
        <v>0</v>
      </c>
      <c r="N630" s="12">
        <v>0</v>
      </c>
      <c r="O630" s="12">
        <f>COUNTIF($P$2:P630,P630)</f>
        <v>627</v>
      </c>
      <c r="P630" s="12" t="str">
        <f t="shared" si="28"/>
        <v>122020000</v>
      </c>
      <c r="Q630" s="12" t="str">
        <f t="shared" si="29"/>
        <v>1220200000627</v>
      </c>
      <c r="R630" s="20" t="s">
        <v>1227</v>
      </c>
      <c r="S630" s="20" t="s">
        <v>1228</v>
      </c>
      <c r="AB630" s="12" t="s">
        <v>914</v>
      </c>
      <c r="AY630" s="12" t="s">
        <v>914</v>
      </c>
      <c r="BA630" s="12" t="s">
        <v>914</v>
      </c>
      <c r="BG630" s="21">
        <v>-1</v>
      </c>
      <c r="BJ630" s="12">
        <v>1</v>
      </c>
    </row>
    <row r="631" spans="1:62" ht="30" x14ac:dyDescent="0.25">
      <c r="A631" s="12">
        <v>1</v>
      </c>
      <c r="B631" s="11" t="str">
        <f t="shared" si="27"/>
        <v>Общий расчет. Ци Мень. Анализ Дворца. Комбинации. Нет. Нет</v>
      </c>
      <c r="C631" s="11" t="str">
        <f>IFERROR(VLOOKUP(I631,lvl_1[],2,FALSE),"Нет")</f>
        <v>Общий расчет</v>
      </c>
      <c r="D631" s="11" t="str">
        <f>IFERROR(VLOOKUP(Rule!J631,lvl_2[],2,FALSE),"Нет")</f>
        <v>Ци Мень</v>
      </c>
      <c r="E631" s="11" t="str">
        <f>IFERROR(VLOOKUP(Rule!K631,lvl_3[],2,FALSE),"Нет")</f>
        <v>Анализ Дворца</v>
      </c>
      <c r="F631" s="11" t="str">
        <f>IFERROR(INDEX(lvl_4[],MATCH(L631,lvl_4[ID],0),MATCH(TEXT(K631,"##0"),lvl_4[#Headers],0)),"Нет")</f>
        <v>Комбинации</v>
      </c>
      <c r="G631" s="11" t="str">
        <f>IFERROR(INDEX(lvl_5[],MATCH(M631,lvl_5[ID],0),MATCH(_xlfn.CONCAT(TEXT(K631,"##0"),"_",TEXT(L631,"##0")),lvl_5[#Headers],0)),"Нет")</f>
        <v>Нет</v>
      </c>
      <c r="H631" s="11" t="str">
        <f>IFERROR(INDEX(lvl_6[],MATCH(N631,lvl_6[ID],0),MATCH(_xlfn.CONCAT(K631,"_",L631,"_",M631),lvl_6[#Headers],0)),"Нет")</f>
        <v>Нет</v>
      </c>
      <c r="I631" s="12">
        <v>1</v>
      </c>
      <c r="J631" s="12">
        <v>2</v>
      </c>
      <c r="K631" s="12">
        <v>2</v>
      </c>
      <c r="L631" s="12">
        <v>2</v>
      </c>
      <c r="M631" s="12">
        <v>0</v>
      </c>
      <c r="N631" s="12">
        <v>0</v>
      </c>
      <c r="O631" s="12">
        <f>COUNTIF($P$2:P631,P631)</f>
        <v>628</v>
      </c>
      <c r="P631" s="12" t="str">
        <f t="shared" si="28"/>
        <v>122020000</v>
      </c>
      <c r="Q631" s="12" t="str">
        <f t="shared" si="29"/>
        <v>1220200000628</v>
      </c>
      <c r="R631" s="20" t="s">
        <v>1227</v>
      </c>
      <c r="S631" s="20" t="s">
        <v>1228</v>
      </c>
      <c r="AB631" s="12" t="s">
        <v>916</v>
      </c>
      <c r="AY631" s="12" t="s">
        <v>914</v>
      </c>
      <c r="BA631" s="12" t="s">
        <v>916</v>
      </c>
      <c r="BG631" s="21">
        <v>-1</v>
      </c>
      <c r="BJ631" s="12">
        <v>1</v>
      </c>
    </row>
    <row r="632" spans="1:62" ht="30" x14ac:dyDescent="0.25">
      <c r="A632" s="12">
        <v>1</v>
      </c>
      <c r="B632" s="11" t="str">
        <f t="shared" si="27"/>
        <v>Общий расчет. Ци Мень. Анализ Дворца. Комбинации. Нет. Нет</v>
      </c>
      <c r="C632" s="11" t="str">
        <f>IFERROR(VLOOKUP(I632,lvl_1[],2,FALSE),"Нет")</f>
        <v>Общий расчет</v>
      </c>
      <c r="D632" s="11" t="str">
        <f>IFERROR(VLOOKUP(Rule!J632,lvl_2[],2,FALSE),"Нет")</f>
        <v>Ци Мень</v>
      </c>
      <c r="E632" s="11" t="str">
        <f>IFERROR(VLOOKUP(Rule!K632,lvl_3[],2,FALSE),"Нет")</f>
        <v>Анализ Дворца</v>
      </c>
      <c r="F632" s="11" t="str">
        <f>IFERROR(INDEX(lvl_4[],MATCH(L632,lvl_4[ID],0),MATCH(TEXT(K632,"##0"),lvl_4[#Headers],0)),"Нет")</f>
        <v>Комбинации</v>
      </c>
      <c r="G632" s="11" t="str">
        <f>IFERROR(INDEX(lvl_5[],MATCH(M632,lvl_5[ID],0),MATCH(_xlfn.CONCAT(TEXT(K632,"##0"),"_",TEXT(L632,"##0")),lvl_5[#Headers],0)),"Нет")</f>
        <v>Нет</v>
      </c>
      <c r="H632" s="11" t="str">
        <f>IFERROR(INDEX(lvl_6[],MATCH(N632,lvl_6[ID],0),MATCH(_xlfn.CONCAT(K632,"_",L632,"_",M632),lvl_6[#Headers],0)),"Нет")</f>
        <v>Нет</v>
      </c>
      <c r="I632" s="12">
        <v>1</v>
      </c>
      <c r="J632" s="12">
        <v>2</v>
      </c>
      <c r="K632" s="12">
        <v>2</v>
      </c>
      <c r="L632" s="12">
        <v>2</v>
      </c>
      <c r="M632" s="12">
        <v>0</v>
      </c>
      <c r="N632" s="12">
        <v>0</v>
      </c>
      <c r="O632" s="12">
        <f>COUNTIF($P$2:P632,P632)</f>
        <v>629</v>
      </c>
      <c r="P632" s="12" t="str">
        <f t="shared" si="28"/>
        <v>122020000</v>
      </c>
      <c r="Q632" s="12" t="str">
        <f t="shared" si="29"/>
        <v>1220200000629</v>
      </c>
      <c r="R632" s="20" t="s">
        <v>1227</v>
      </c>
      <c r="S632" s="20" t="s">
        <v>1228</v>
      </c>
      <c r="AI632" s="12" t="s">
        <v>899</v>
      </c>
      <c r="AY632" s="12" t="s">
        <v>914</v>
      </c>
      <c r="AZ632" s="12">
        <v>1</v>
      </c>
      <c r="BG632" s="21">
        <v>-1</v>
      </c>
      <c r="BJ632" s="12">
        <v>1</v>
      </c>
    </row>
    <row r="633" spans="1:62" ht="30" x14ac:dyDescent="0.25">
      <c r="A633" s="12">
        <v>1</v>
      </c>
      <c r="B633" s="11" t="str">
        <f t="shared" si="27"/>
        <v>Общий расчет. Ци Мень. Анализ Дворца. Комбинации. Нет. Нет</v>
      </c>
      <c r="C633" s="11" t="str">
        <f>IFERROR(VLOOKUP(I633,lvl_1[],2,FALSE),"Нет")</f>
        <v>Общий расчет</v>
      </c>
      <c r="D633" s="11" t="str">
        <f>IFERROR(VLOOKUP(Rule!J633,lvl_2[],2,FALSE),"Нет")</f>
        <v>Ци Мень</v>
      </c>
      <c r="E633" s="11" t="str">
        <f>IFERROR(VLOOKUP(Rule!K633,lvl_3[],2,FALSE),"Нет")</f>
        <v>Анализ Дворца</v>
      </c>
      <c r="F633" s="11" t="str">
        <f>IFERROR(INDEX(lvl_4[],MATCH(L633,lvl_4[ID],0),MATCH(TEXT(K633,"##0"),lvl_4[#Headers],0)),"Нет")</f>
        <v>Комбинации</v>
      </c>
      <c r="G633" s="11" t="str">
        <f>IFERROR(INDEX(lvl_5[],MATCH(M633,lvl_5[ID],0),MATCH(_xlfn.CONCAT(TEXT(K633,"##0"),"_",TEXT(L633,"##0")),lvl_5[#Headers],0)),"Нет")</f>
        <v>Нет</v>
      </c>
      <c r="H633" s="11" t="str">
        <f>IFERROR(INDEX(lvl_6[],MATCH(N633,lvl_6[ID],0),MATCH(_xlfn.CONCAT(K633,"_",L633,"_",M633),lvl_6[#Headers],0)),"Нет")</f>
        <v>Нет</v>
      </c>
      <c r="I633" s="12">
        <v>1</v>
      </c>
      <c r="J633" s="12">
        <v>2</v>
      </c>
      <c r="K633" s="12">
        <v>2</v>
      </c>
      <c r="L633" s="12">
        <v>2</v>
      </c>
      <c r="M633" s="12">
        <v>0</v>
      </c>
      <c r="N633" s="12">
        <v>0</v>
      </c>
      <c r="O633" s="12">
        <f>COUNTIF($P$2:P633,P633)</f>
        <v>630</v>
      </c>
      <c r="P633" s="12" t="str">
        <f t="shared" si="28"/>
        <v>122020000</v>
      </c>
      <c r="Q633" s="12" t="str">
        <f t="shared" si="29"/>
        <v>1220200000630</v>
      </c>
      <c r="R633" s="20" t="s">
        <v>1227</v>
      </c>
      <c r="S633" s="20" t="s">
        <v>1228</v>
      </c>
      <c r="AI633" s="12" t="s">
        <v>901</v>
      </c>
      <c r="AY633" s="12" t="s">
        <v>914</v>
      </c>
      <c r="BA633" s="12" t="s">
        <v>901</v>
      </c>
      <c r="BG633" s="21">
        <v>-1</v>
      </c>
      <c r="BJ633" s="12">
        <v>1</v>
      </c>
    </row>
    <row r="634" spans="1:62" ht="30" x14ac:dyDescent="0.25">
      <c r="A634" s="12">
        <v>1</v>
      </c>
      <c r="B634" s="11" t="str">
        <f t="shared" si="27"/>
        <v>Общий расчет. Ци Мень. Анализ Дворца. Комбинации. Нет. Нет</v>
      </c>
      <c r="C634" s="11" t="str">
        <f>IFERROR(VLOOKUP(I634,lvl_1[],2,FALSE),"Нет")</f>
        <v>Общий расчет</v>
      </c>
      <c r="D634" s="11" t="str">
        <f>IFERROR(VLOOKUP(Rule!J634,lvl_2[],2,FALSE),"Нет")</f>
        <v>Ци Мень</v>
      </c>
      <c r="E634" s="11" t="str">
        <f>IFERROR(VLOOKUP(Rule!K634,lvl_3[],2,FALSE),"Нет")</f>
        <v>Анализ Дворца</v>
      </c>
      <c r="F634" s="11" t="str">
        <f>IFERROR(INDEX(lvl_4[],MATCH(L634,lvl_4[ID],0),MATCH(TEXT(K634,"##0"),lvl_4[#Headers],0)),"Нет")</f>
        <v>Комбинации</v>
      </c>
      <c r="G634" s="11" t="str">
        <f>IFERROR(INDEX(lvl_5[],MATCH(M634,lvl_5[ID],0),MATCH(_xlfn.CONCAT(TEXT(K634,"##0"),"_",TEXT(L634,"##0")),lvl_5[#Headers],0)),"Нет")</f>
        <v>Нет</v>
      </c>
      <c r="H634" s="11" t="str">
        <f>IFERROR(INDEX(lvl_6[],MATCH(N634,lvl_6[ID],0),MATCH(_xlfn.CONCAT(K634,"_",L634,"_",M634),lvl_6[#Headers],0)),"Нет")</f>
        <v>Нет</v>
      </c>
      <c r="I634" s="12">
        <v>1</v>
      </c>
      <c r="J634" s="12">
        <v>2</v>
      </c>
      <c r="K634" s="12">
        <v>2</v>
      </c>
      <c r="L634" s="12">
        <v>2</v>
      </c>
      <c r="M634" s="12">
        <v>0</v>
      </c>
      <c r="N634" s="12">
        <v>0</v>
      </c>
      <c r="O634" s="12">
        <f>COUNTIF($P$2:P634,P634)</f>
        <v>631</v>
      </c>
      <c r="P634" s="12" t="str">
        <f t="shared" si="28"/>
        <v>122020000</v>
      </c>
      <c r="Q634" s="12" t="str">
        <f t="shared" si="29"/>
        <v>1220200000631</v>
      </c>
      <c r="R634" s="20" t="s">
        <v>1227</v>
      </c>
      <c r="S634" s="20" t="s">
        <v>1228</v>
      </c>
      <c r="AI634" s="12" t="s">
        <v>903</v>
      </c>
      <c r="AY634" s="12" t="s">
        <v>914</v>
      </c>
      <c r="BA634" s="12" t="s">
        <v>903</v>
      </c>
      <c r="BG634" s="21">
        <v>-1</v>
      </c>
      <c r="BJ634" s="12">
        <v>1</v>
      </c>
    </row>
    <row r="635" spans="1:62" ht="30" x14ac:dyDescent="0.25">
      <c r="A635" s="12">
        <v>1</v>
      </c>
      <c r="B635" s="11" t="str">
        <f t="shared" si="27"/>
        <v>Общий расчет. Ци Мень. Анализ Дворца. Комбинации. Нет. Нет</v>
      </c>
      <c r="C635" s="11" t="str">
        <f>IFERROR(VLOOKUP(I635,lvl_1[],2,FALSE),"Нет")</f>
        <v>Общий расчет</v>
      </c>
      <c r="D635" s="11" t="str">
        <f>IFERROR(VLOOKUP(Rule!J635,lvl_2[],2,FALSE),"Нет")</f>
        <v>Ци Мень</v>
      </c>
      <c r="E635" s="11" t="str">
        <f>IFERROR(VLOOKUP(Rule!K635,lvl_3[],2,FALSE),"Нет")</f>
        <v>Анализ Дворца</v>
      </c>
      <c r="F635" s="11" t="str">
        <f>IFERROR(INDEX(lvl_4[],MATCH(L635,lvl_4[ID],0),MATCH(TEXT(K635,"##0"),lvl_4[#Headers],0)),"Нет")</f>
        <v>Комбинации</v>
      </c>
      <c r="G635" s="11" t="str">
        <f>IFERROR(INDEX(lvl_5[],MATCH(M635,lvl_5[ID],0),MATCH(_xlfn.CONCAT(TEXT(K635,"##0"),"_",TEXT(L635,"##0")),lvl_5[#Headers],0)),"Нет")</f>
        <v>Нет</v>
      </c>
      <c r="H635" s="11" t="str">
        <f>IFERROR(INDEX(lvl_6[],MATCH(N635,lvl_6[ID],0),MATCH(_xlfn.CONCAT(K635,"_",L635,"_",M635),lvl_6[#Headers],0)),"Нет")</f>
        <v>Нет</v>
      </c>
      <c r="I635" s="12">
        <v>1</v>
      </c>
      <c r="J635" s="12">
        <v>2</v>
      </c>
      <c r="K635" s="12">
        <v>2</v>
      </c>
      <c r="L635" s="12">
        <v>2</v>
      </c>
      <c r="M635" s="12">
        <v>0</v>
      </c>
      <c r="N635" s="12">
        <v>0</v>
      </c>
      <c r="O635" s="12">
        <f>COUNTIF($P$2:P635,P635)</f>
        <v>632</v>
      </c>
      <c r="P635" s="12" t="str">
        <f t="shared" si="28"/>
        <v>122020000</v>
      </c>
      <c r="Q635" s="12" t="str">
        <f t="shared" si="29"/>
        <v>1220200000632</v>
      </c>
      <c r="R635" s="20" t="s">
        <v>1227</v>
      </c>
      <c r="S635" s="20" t="s">
        <v>1228</v>
      </c>
      <c r="AI635" s="12" t="s">
        <v>905</v>
      </c>
      <c r="AY635" s="12" t="s">
        <v>914</v>
      </c>
      <c r="BA635" s="12" t="s">
        <v>905</v>
      </c>
      <c r="BG635" s="21">
        <v>-1</v>
      </c>
      <c r="BJ635" s="12">
        <v>1</v>
      </c>
    </row>
    <row r="636" spans="1:62" ht="30" x14ac:dyDescent="0.25">
      <c r="A636" s="12">
        <v>1</v>
      </c>
      <c r="B636" s="11" t="str">
        <f t="shared" si="27"/>
        <v>Общий расчет. Ци Мень. Анализ Дворца. Комбинации. Нет. Нет</v>
      </c>
      <c r="C636" s="11" t="str">
        <f>IFERROR(VLOOKUP(I636,lvl_1[],2,FALSE),"Нет")</f>
        <v>Общий расчет</v>
      </c>
      <c r="D636" s="11" t="str">
        <f>IFERROR(VLOOKUP(Rule!J636,lvl_2[],2,FALSE),"Нет")</f>
        <v>Ци Мень</v>
      </c>
      <c r="E636" s="11" t="str">
        <f>IFERROR(VLOOKUP(Rule!K636,lvl_3[],2,FALSE),"Нет")</f>
        <v>Анализ Дворца</v>
      </c>
      <c r="F636" s="11" t="str">
        <f>IFERROR(INDEX(lvl_4[],MATCH(L636,lvl_4[ID],0),MATCH(TEXT(K636,"##0"),lvl_4[#Headers],0)),"Нет")</f>
        <v>Комбинации</v>
      </c>
      <c r="G636" s="11" t="str">
        <f>IFERROR(INDEX(lvl_5[],MATCH(M636,lvl_5[ID],0),MATCH(_xlfn.CONCAT(TEXT(K636,"##0"),"_",TEXT(L636,"##0")),lvl_5[#Headers],0)),"Нет")</f>
        <v>Нет</v>
      </c>
      <c r="H636" s="11" t="str">
        <f>IFERROR(INDEX(lvl_6[],MATCH(N636,lvl_6[ID],0),MATCH(_xlfn.CONCAT(K636,"_",L636,"_",M636),lvl_6[#Headers],0)),"Нет")</f>
        <v>Нет</v>
      </c>
      <c r="I636" s="12">
        <v>1</v>
      </c>
      <c r="J636" s="12">
        <v>2</v>
      </c>
      <c r="K636" s="12">
        <v>2</v>
      </c>
      <c r="L636" s="12">
        <v>2</v>
      </c>
      <c r="M636" s="12">
        <v>0</v>
      </c>
      <c r="N636" s="12">
        <v>0</v>
      </c>
      <c r="O636" s="12">
        <f>COUNTIF($P$2:P636,P636)</f>
        <v>633</v>
      </c>
      <c r="P636" s="12" t="str">
        <f t="shared" si="28"/>
        <v>122020000</v>
      </c>
      <c r="Q636" s="12" t="str">
        <f t="shared" si="29"/>
        <v>1220200000633</v>
      </c>
      <c r="R636" s="20" t="s">
        <v>1227</v>
      </c>
      <c r="S636" s="20" t="s">
        <v>1228</v>
      </c>
      <c r="AI636" s="12" t="s">
        <v>907</v>
      </c>
      <c r="AY636" s="12" t="s">
        <v>914</v>
      </c>
      <c r="BA636" s="12" t="s">
        <v>907</v>
      </c>
      <c r="BG636" s="21">
        <v>-1</v>
      </c>
      <c r="BJ636" s="12">
        <v>1</v>
      </c>
    </row>
    <row r="637" spans="1:62" ht="30" x14ac:dyDescent="0.25">
      <c r="A637" s="12">
        <v>1</v>
      </c>
      <c r="B637" s="11" t="str">
        <f t="shared" si="27"/>
        <v>Общий расчет. Ци Мень. Анализ Дворца. Комбинации. Нет. Нет</v>
      </c>
      <c r="C637" s="11" t="str">
        <f>IFERROR(VLOOKUP(I637,lvl_1[],2,FALSE),"Нет")</f>
        <v>Общий расчет</v>
      </c>
      <c r="D637" s="11" t="str">
        <f>IFERROR(VLOOKUP(Rule!J637,lvl_2[],2,FALSE),"Нет")</f>
        <v>Ци Мень</v>
      </c>
      <c r="E637" s="11" t="str">
        <f>IFERROR(VLOOKUP(Rule!K637,lvl_3[],2,FALSE),"Нет")</f>
        <v>Анализ Дворца</v>
      </c>
      <c r="F637" s="11" t="str">
        <f>IFERROR(INDEX(lvl_4[],MATCH(L637,lvl_4[ID],0),MATCH(TEXT(K637,"##0"),lvl_4[#Headers],0)),"Нет")</f>
        <v>Комбинации</v>
      </c>
      <c r="G637" s="11" t="str">
        <f>IFERROR(INDEX(lvl_5[],MATCH(M637,lvl_5[ID],0),MATCH(_xlfn.CONCAT(TEXT(K637,"##0"),"_",TEXT(L637,"##0")),lvl_5[#Headers],0)),"Нет")</f>
        <v>Нет</v>
      </c>
      <c r="H637" s="11" t="str">
        <f>IFERROR(INDEX(lvl_6[],MATCH(N637,lvl_6[ID],0),MATCH(_xlfn.CONCAT(K637,"_",L637,"_",M637),lvl_6[#Headers],0)),"Нет")</f>
        <v>Нет</v>
      </c>
      <c r="I637" s="12">
        <v>1</v>
      </c>
      <c r="J637" s="12">
        <v>2</v>
      </c>
      <c r="K637" s="12">
        <v>2</v>
      </c>
      <c r="L637" s="12">
        <v>2</v>
      </c>
      <c r="M637" s="12">
        <v>0</v>
      </c>
      <c r="N637" s="12">
        <v>0</v>
      </c>
      <c r="O637" s="12">
        <f>COUNTIF($P$2:P637,P637)</f>
        <v>634</v>
      </c>
      <c r="P637" s="12" t="str">
        <f t="shared" si="28"/>
        <v>122020000</v>
      </c>
      <c r="Q637" s="12" t="str">
        <f t="shared" si="29"/>
        <v>1220200000634</v>
      </c>
      <c r="R637" s="20" t="s">
        <v>1227</v>
      </c>
      <c r="S637" s="20" t="s">
        <v>1228</v>
      </c>
      <c r="AI637" s="12" t="s">
        <v>908</v>
      </c>
      <c r="AY637" s="12" t="s">
        <v>914</v>
      </c>
      <c r="BA637" s="12" t="s">
        <v>908</v>
      </c>
      <c r="BG637" s="21">
        <v>-1</v>
      </c>
      <c r="BJ637" s="12">
        <v>1</v>
      </c>
    </row>
    <row r="638" spans="1:62" ht="30" x14ac:dyDescent="0.25">
      <c r="A638" s="12">
        <v>1</v>
      </c>
      <c r="B638" s="11" t="str">
        <f t="shared" si="27"/>
        <v>Общий расчет. Ци Мень. Анализ Дворца. Комбинации. Нет. Нет</v>
      </c>
      <c r="C638" s="11" t="str">
        <f>IFERROR(VLOOKUP(I638,lvl_1[],2,FALSE),"Нет")</f>
        <v>Общий расчет</v>
      </c>
      <c r="D638" s="11" t="str">
        <f>IFERROR(VLOOKUP(Rule!J638,lvl_2[],2,FALSE),"Нет")</f>
        <v>Ци Мень</v>
      </c>
      <c r="E638" s="11" t="str">
        <f>IFERROR(VLOOKUP(Rule!K638,lvl_3[],2,FALSE),"Нет")</f>
        <v>Анализ Дворца</v>
      </c>
      <c r="F638" s="11" t="str">
        <f>IFERROR(INDEX(lvl_4[],MATCH(L638,lvl_4[ID],0),MATCH(TEXT(K638,"##0"),lvl_4[#Headers],0)),"Нет")</f>
        <v>Комбинации</v>
      </c>
      <c r="G638" s="11" t="str">
        <f>IFERROR(INDEX(lvl_5[],MATCH(M638,lvl_5[ID],0),MATCH(_xlfn.CONCAT(TEXT(K638,"##0"),"_",TEXT(L638,"##0")),lvl_5[#Headers],0)),"Нет")</f>
        <v>Нет</v>
      </c>
      <c r="H638" s="11" t="str">
        <f>IFERROR(INDEX(lvl_6[],MATCH(N638,lvl_6[ID],0),MATCH(_xlfn.CONCAT(K638,"_",L638,"_",M638),lvl_6[#Headers],0)),"Нет")</f>
        <v>Нет</v>
      </c>
      <c r="I638" s="12">
        <v>1</v>
      </c>
      <c r="J638" s="12">
        <v>2</v>
      </c>
      <c r="K638" s="12">
        <v>2</v>
      </c>
      <c r="L638" s="12">
        <v>2</v>
      </c>
      <c r="M638" s="12">
        <v>0</v>
      </c>
      <c r="N638" s="12">
        <v>0</v>
      </c>
      <c r="O638" s="12">
        <f>COUNTIF($P$2:P638,P638)</f>
        <v>635</v>
      </c>
      <c r="P638" s="12" t="str">
        <f t="shared" si="28"/>
        <v>122020000</v>
      </c>
      <c r="Q638" s="12" t="str">
        <f t="shared" si="29"/>
        <v>1220200000635</v>
      </c>
      <c r="R638" s="20" t="s">
        <v>1227</v>
      </c>
      <c r="S638" s="20" t="s">
        <v>1228</v>
      </c>
      <c r="AI638" s="12" t="s">
        <v>910</v>
      </c>
      <c r="AY638" s="12" t="s">
        <v>914</v>
      </c>
      <c r="BA638" s="12" t="s">
        <v>910</v>
      </c>
      <c r="BG638" s="21">
        <v>-1</v>
      </c>
      <c r="BJ638" s="12">
        <v>1</v>
      </c>
    </row>
    <row r="639" spans="1:62" ht="30" x14ac:dyDescent="0.25">
      <c r="A639" s="12">
        <v>1</v>
      </c>
      <c r="B639" s="11" t="str">
        <f t="shared" si="27"/>
        <v>Общий расчет. Ци Мень. Анализ Дворца. Комбинации. Нет. Нет</v>
      </c>
      <c r="C639" s="11" t="str">
        <f>IFERROR(VLOOKUP(I639,lvl_1[],2,FALSE),"Нет")</f>
        <v>Общий расчет</v>
      </c>
      <c r="D639" s="11" t="str">
        <f>IFERROR(VLOOKUP(Rule!J639,lvl_2[],2,FALSE),"Нет")</f>
        <v>Ци Мень</v>
      </c>
      <c r="E639" s="11" t="str">
        <f>IFERROR(VLOOKUP(Rule!K639,lvl_3[],2,FALSE),"Нет")</f>
        <v>Анализ Дворца</v>
      </c>
      <c r="F639" s="11" t="str">
        <f>IFERROR(INDEX(lvl_4[],MATCH(L639,lvl_4[ID],0),MATCH(TEXT(K639,"##0"),lvl_4[#Headers],0)),"Нет")</f>
        <v>Комбинации</v>
      </c>
      <c r="G639" s="11" t="str">
        <f>IFERROR(INDEX(lvl_5[],MATCH(M639,lvl_5[ID],0),MATCH(_xlfn.CONCAT(TEXT(K639,"##0"),"_",TEXT(L639,"##0")),lvl_5[#Headers],0)),"Нет")</f>
        <v>Нет</v>
      </c>
      <c r="H639" s="11" t="str">
        <f>IFERROR(INDEX(lvl_6[],MATCH(N639,lvl_6[ID],0),MATCH(_xlfn.CONCAT(K639,"_",L639,"_",M639),lvl_6[#Headers],0)),"Нет")</f>
        <v>Нет</v>
      </c>
      <c r="I639" s="12">
        <v>1</v>
      </c>
      <c r="J639" s="12">
        <v>2</v>
      </c>
      <c r="K639" s="12">
        <v>2</v>
      </c>
      <c r="L639" s="12">
        <v>2</v>
      </c>
      <c r="M639" s="12">
        <v>0</v>
      </c>
      <c r="N639" s="12">
        <v>0</v>
      </c>
      <c r="O639" s="12">
        <f>COUNTIF($P$2:P639,P639)</f>
        <v>636</v>
      </c>
      <c r="P639" s="12" t="str">
        <f t="shared" si="28"/>
        <v>122020000</v>
      </c>
      <c r="Q639" s="12" t="str">
        <f t="shared" si="29"/>
        <v>1220200000636</v>
      </c>
      <c r="R639" s="20" t="s">
        <v>1227</v>
      </c>
      <c r="S639" s="20" t="s">
        <v>1228</v>
      </c>
      <c r="AI639" s="12" t="s">
        <v>912</v>
      </c>
      <c r="AY639" s="12" t="s">
        <v>914</v>
      </c>
      <c r="BA639" s="12" t="s">
        <v>912</v>
      </c>
      <c r="BG639" s="21">
        <v>-1</v>
      </c>
      <c r="BJ639" s="12">
        <v>1</v>
      </c>
    </row>
    <row r="640" spans="1:62" ht="30" x14ac:dyDescent="0.25">
      <c r="A640" s="12">
        <v>1</v>
      </c>
      <c r="B640" s="11" t="str">
        <f t="shared" si="27"/>
        <v>Общий расчет. Ци Мень. Анализ Дворца. Комбинации. Нет. Нет</v>
      </c>
      <c r="C640" s="11" t="str">
        <f>IFERROR(VLOOKUP(I640,lvl_1[],2,FALSE),"Нет")</f>
        <v>Общий расчет</v>
      </c>
      <c r="D640" s="11" t="str">
        <f>IFERROR(VLOOKUP(Rule!J640,lvl_2[],2,FALSE),"Нет")</f>
        <v>Ци Мень</v>
      </c>
      <c r="E640" s="11" t="str">
        <f>IFERROR(VLOOKUP(Rule!K640,lvl_3[],2,FALSE),"Нет")</f>
        <v>Анализ Дворца</v>
      </c>
      <c r="F640" s="11" t="str">
        <f>IFERROR(INDEX(lvl_4[],MATCH(L640,lvl_4[ID],0),MATCH(TEXT(K640,"##0"),lvl_4[#Headers],0)),"Нет")</f>
        <v>Комбинации</v>
      </c>
      <c r="G640" s="11" t="str">
        <f>IFERROR(INDEX(lvl_5[],MATCH(M640,lvl_5[ID],0),MATCH(_xlfn.CONCAT(TEXT(K640,"##0"),"_",TEXT(L640,"##0")),lvl_5[#Headers],0)),"Нет")</f>
        <v>Нет</v>
      </c>
      <c r="H640" s="11" t="str">
        <f>IFERROR(INDEX(lvl_6[],MATCH(N640,lvl_6[ID],0),MATCH(_xlfn.CONCAT(K640,"_",L640,"_",M640),lvl_6[#Headers],0)),"Нет")</f>
        <v>Нет</v>
      </c>
      <c r="I640" s="12">
        <v>1</v>
      </c>
      <c r="J640" s="12">
        <v>2</v>
      </c>
      <c r="K640" s="12">
        <v>2</v>
      </c>
      <c r="L640" s="12">
        <v>2</v>
      </c>
      <c r="M640" s="12">
        <v>0</v>
      </c>
      <c r="N640" s="12">
        <v>0</v>
      </c>
      <c r="O640" s="12">
        <f>COUNTIF($P$2:P640,P640)</f>
        <v>637</v>
      </c>
      <c r="P640" s="12" t="str">
        <f t="shared" si="28"/>
        <v>122020000</v>
      </c>
      <c r="Q640" s="12" t="str">
        <f t="shared" si="29"/>
        <v>1220200000637</v>
      </c>
      <c r="R640" s="20" t="s">
        <v>1227</v>
      </c>
      <c r="S640" s="20" t="s">
        <v>1228</v>
      </c>
      <c r="AI640" s="12" t="s">
        <v>914</v>
      </c>
      <c r="AY640" s="12" t="s">
        <v>914</v>
      </c>
      <c r="BA640" s="12" t="s">
        <v>914</v>
      </c>
      <c r="BG640" s="21">
        <v>-1</v>
      </c>
      <c r="BJ640" s="12">
        <v>1</v>
      </c>
    </row>
    <row r="641" spans="1:62" ht="30" x14ac:dyDescent="0.25">
      <c r="A641" s="12">
        <v>1</v>
      </c>
      <c r="B641" s="11" t="str">
        <f t="shared" si="27"/>
        <v>Общий расчет. Ци Мень. Анализ Дворца. Комбинации. Нет. Нет</v>
      </c>
      <c r="C641" s="11" t="str">
        <f>IFERROR(VLOOKUP(I641,lvl_1[],2,FALSE),"Нет")</f>
        <v>Общий расчет</v>
      </c>
      <c r="D641" s="11" t="str">
        <f>IFERROR(VLOOKUP(Rule!J641,lvl_2[],2,FALSE),"Нет")</f>
        <v>Ци Мень</v>
      </c>
      <c r="E641" s="11" t="str">
        <f>IFERROR(VLOOKUP(Rule!K641,lvl_3[],2,FALSE),"Нет")</f>
        <v>Анализ Дворца</v>
      </c>
      <c r="F641" s="11" t="str">
        <f>IFERROR(INDEX(lvl_4[],MATCH(L641,lvl_4[ID],0),MATCH(TEXT(K641,"##0"),lvl_4[#Headers],0)),"Нет")</f>
        <v>Комбинации</v>
      </c>
      <c r="G641" s="11" t="str">
        <f>IFERROR(INDEX(lvl_5[],MATCH(M641,lvl_5[ID],0),MATCH(_xlfn.CONCAT(TEXT(K641,"##0"),"_",TEXT(L641,"##0")),lvl_5[#Headers],0)),"Нет")</f>
        <v>Нет</v>
      </c>
      <c r="H641" s="11" t="str">
        <f>IFERROR(INDEX(lvl_6[],MATCH(N641,lvl_6[ID],0),MATCH(_xlfn.CONCAT(K641,"_",L641,"_",M641),lvl_6[#Headers],0)),"Нет")</f>
        <v>Нет</v>
      </c>
      <c r="I641" s="12">
        <v>1</v>
      </c>
      <c r="J641" s="12">
        <v>2</v>
      </c>
      <c r="K641" s="12">
        <v>2</v>
      </c>
      <c r="L641" s="12">
        <v>2</v>
      </c>
      <c r="M641" s="12">
        <v>0</v>
      </c>
      <c r="N641" s="12">
        <v>0</v>
      </c>
      <c r="O641" s="12">
        <f>COUNTIF($P$2:P641,P641)</f>
        <v>638</v>
      </c>
      <c r="P641" s="12" t="str">
        <f t="shared" si="28"/>
        <v>122020000</v>
      </c>
      <c r="Q641" s="12" t="str">
        <f t="shared" si="29"/>
        <v>1220200000638</v>
      </c>
      <c r="R641" s="20" t="s">
        <v>1227</v>
      </c>
      <c r="S641" s="20" t="s">
        <v>1228</v>
      </c>
      <c r="AI641" s="12" t="s">
        <v>916</v>
      </c>
      <c r="AY641" s="12" t="s">
        <v>914</v>
      </c>
      <c r="BA641" s="12" t="s">
        <v>916</v>
      </c>
      <c r="BG641" s="21">
        <v>-1</v>
      </c>
      <c r="BJ641" s="12">
        <v>1</v>
      </c>
    </row>
    <row r="642" spans="1:62" ht="30" x14ac:dyDescent="0.25">
      <c r="A642" s="12">
        <v>1</v>
      </c>
      <c r="B642" s="11" t="str">
        <f t="shared" ref="B642:B705" si="30">_xlfn.CONCAT(C642,". ", D642,". ", E642,". ", F642,". ", G642,". ", H642)</f>
        <v>Общий расчет. Ци Мень. Анализ Дворца. Комбинации. Нет. Нет</v>
      </c>
      <c r="C642" s="11" t="str">
        <f>IFERROR(VLOOKUP(I642,lvl_1[],2,FALSE),"Нет")</f>
        <v>Общий расчет</v>
      </c>
      <c r="D642" s="11" t="str">
        <f>IFERROR(VLOOKUP(Rule!J642,lvl_2[],2,FALSE),"Нет")</f>
        <v>Ци Мень</v>
      </c>
      <c r="E642" s="11" t="str">
        <f>IFERROR(VLOOKUP(Rule!K642,lvl_3[],2,FALSE),"Нет")</f>
        <v>Анализ Дворца</v>
      </c>
      <c r="F642" s="11" t="str">
        <f>IFERROR(INDEX(lvl_4[],MATCH(L642,lvl_4[ID],0),MATCH(TEXT(K642,"##0"),lvl_4[#Headers],0)),"Нет")</f>
        <v>Комбинации</v>
      </c>
      <c r="G642" s="11" t="str">
        <f>IFERROR(INDEX(lvl_5[],MATCH(M642,lvl_5[ID],0),MATCH(_xlfn.CONCAT(TEXT(K642,"##0"),"_",TEXT(L642,"##0")),lvl_5[#Headers],0)),"Нет")</f>
        <v>Нет</v>
      </c>
      <c r="H642" s="11" t="str">
        <f>IFERROR(INDEX(lvl_6[],MATCH(N642,lvl_6[ID],0),MATCH(_xlfn.CONCAT(K642,"_",L642,"_",M642),lvl_6[#Headers],0)),"Нет")</f>
        <v>Нет</v>
      </c>
      <c r="I642" s="12">
        <v>1</v>
      </c>
      <c r="J642" s="12">
        <v>2</v>
      </c>
      <c r="K642" s="12">
        <v>2</v>
      </c>
      <c r="L642" s="12">
        <v>2</v>
      </c>
      <c r="M642" s="12">
        <v>0</v>
      </c>
      <c r="N642" s="12">
        <v>0</v>
      </c>
      <c r="O642" s="12">
        <f>COUNTIF($P$2:P642,P642)</f>
        <v>639</v>
      </c>
      <c r="P642" s="12" t="str">
        <f t="shared" ref="P642:P705" si="31">_xlfn.CONCAT(I642,
J642,
K642,
IF(LEN(L642)=1,_xlfn.CONCAT(0,L642),L642),
IF(LEN(M642)=1,_xlfn.CONCAT(0,M642),M642),
IF(LEN(N642)=1,_xlfn.CONCAT(0,N642),N642))</f>
        <v>122020000</v>
      </c>
      <c r="Q642" s="12" t="str">
        <f t="shared" ref="Q642:Q705" si="32">_xlfn.CONCAT(I642,
J642,
K642,
IF(LEN(L642)=1,_xlfn.CONCAT(0,L642),L642),
IF(LEN(M642)=1,_xlfn.CONCAT(0,M642),M642),
IF(LEN(N642)=1,_xlfn.CONCAT(0,N642),N642),
IF(LEN(O642)=1,_xlfn.CONCAT("000",O642),IF(LEN(O642)=2,_xlfn.CONCAT("00",O642),IF(LEN(O642)=3,_xlfn.CONCAT(0,O642),O642))))</f>
        <v>1220200000639</v>
      </c>
      <c r="R642" s="20" t="s">
        <v>1227</v>
      </c>
      <c r="S642" s="20" t="s">
        <v>1228</v>
      </c>
      <c r="AP642" s="12" t="s">
        <v>899</v>
      </c>
      <c r="AY642" s="12" t="s">
        <v>914</v>
      </c>
      <c r="AZ642" s="12">
        <v>1</v>
      </c>
      <c r="BG642" s="21">
        <v>-1</v>
      </c>
      <c r="BJ642" s="12">
        <v>1</v>
      </c>
    </row>
    <row r="643" spans="1:62" ht="30" x14ac:dyDescent="0.25">
      <c r="A643" s="12">
        <v>1</v>
      </c>
      <c r="B643" s="11" t="str">
        <f t="shared" si="30"/>
        <v>Общий расчет. Ци Мень. Анализ Дворца. Комбинации. Нет. Нет</v>
      </c>
      <c r="C643" s="11" t="str">
        <f>IFERROR(VLOOKUP(I643,lvl_1[],2,FALSE),"Нет")</f>
        <v>Общий расчет</v>
      </c>
      <c r="D643" s="11" t="str">
        <f>IFERROR(VLOOKUP(Rule!J643,lvl_2[],2,FALSE),"Нет")</f>
        <v>Ци Мень</v>
      </c>
      <c r="E643" s="11" t="str">
        <f>IFERROR(VLOOKUP(Rule!K643,lvl_3[],2,FALSE),"Нет")</f>
        <v>Анализ Дворца</v>
      </c>
      <c r="F643" s="11" t="str">
        <f>IFERROR(INDEX(lvl_4[],MATCH(L643,lvl_4[ID],0),MATCH(TEXT(K643,"##0"),lvl_4[#Headers],0)),"Нет")</f>
        <v>Комбинации</v>
      </c>
      <c r="G643" s="11" t="str">
        <f>IFERROR(INDEX(lvl_5[],MATCH(M643,lvl_5[ID],0),MATCH(_xlfn.CONCAT(TEXT(K643,"##0"),"_",TEXT(L643,"##0")),lvl_5[#Headers],0)),"Нет")</f>
        <v>Нет</v>
      </c>
      <c r="H643" s="11" t="str">
        <f>IFERROR(INDEX(lvl_6[],MATCH(N643,lvl_6[ID],0),MATCH(_xlfn.CONCAT(K643,"_",L643,"_",M643),lvl_6[#Headers],0)),"Нет")</f>
        <v>Нет</v>
      </c>
      <c r="I643" s="12">
        <v>1</v>
      </c>
      <c r="J643" s="12">
        <v>2</v>
      </c>
      <c r="K643" s="12">
        <v>2</v>
      </c>
      <c r="L643" s="12">
        <v>2</v>
      </c>
      <c r="M643" s="12">
        <v>0</v>
      </c>
      <c r="N643" s="12">
        <v>0</v>
      </c>
      <c r="O643" s="12">
        <f>COUNTIF($P$2:P643,P643)</f>
        <v>640</v>
      </c>
      <c r="P643" s="12" t="str">
        <f t="shared" si="31"/>
        <v>122020000</v>
      </c>
      <c r="Q643" s="12" t="str">
        <f t="shared" si="32"/>
        <v>1220200000640</v>
      </c>
      <c r="R643" s="20" t="s">
        <v>1227</v>
      </c>
      <c r="S643" s="20" t="s">
        <v>1228</v>
      </c>
      <c r="AP643" s="12" t="s">
        <v>901</v>
      </c>
      <c r="AY643" s="12" t="s">
        <v>914</v>
      </c>
      <c r="BA643" s="12" t="s">
        <v>901</v>
      </c>
      <c r="BG643" s="21">
        <v>-1</v>
      </c>
      <c r="BJ643" s="12">
        <v>1</v>
      </c>
    </row>
    <row r="644" spans="1:62" ht="30" x14ac:dyDescent="0.25">
      <c r="A644" s="12">
        <v>1</v>
      </c>
      <c r="B644" s="11" t="str">
        <f t="shared" si="30"/>
        <v>Общий расчет. Ци Мень. Анализ Дворца. Комбинации. Нет. Нет</v>
      </c>
      <c r="C644" s="11" t="str">
        <f>IFERROR(VLOOKUP(I644,lvl_1[],2,FALSE),"Нет")</f>
        <v>Общий расчет</v>
      </c>
      <c r="D644" s="11" t="str">
        <f>IFERROR(VLOOKUP(Rule!J644,lvl_2[],2,FALSE),"Нет")</f>
        <v>Ци Мень</v>
      </c>
      <c r="E644" s="11" t="str">
        <f>IFERROR(VLOOKUP(Rule!K644,lvl_3[],2,FALSE),"Нет")</f>
        <v>Анализ Дворца</v>
      </c>
      <c r="F644" s="11" t="str">
        <f>IFERROR(INDEX(lvl_4[],MATCH(L644,lvl_4[ID],0),MATCH(TEXT(K644,"##0"),lvl_4[#Headers],0)),"Нет")</f>
        <v>Комбинации</v>
      </c>
      <c r="G644" s="11" t="str">
        <f>IFERROR(INDEX(lvl_5[],MATCH(M644,lvl_5[ID],0),MATCH(_xlfn.CONCAT(TEXT(K644,"##0"),"_",TEXT(L644,"##0")),lvl_5[#Headers],0)),"Нет")</f>
        <v>Нет</v>
      </c>
      <c r="H644" s="11" t="str">
        <f>IFERROR(INDEX(lvl_6[],MATCH(N644,lvl_6[ID],0),MATCH(_xlfn.CONCAT(K644,"_",L644,"_",M644),lvl_6[#Headers],0)),"Нет")</f>
        <v>Нет</v>
      </c>
      <c r="I644" s="12">
        <v>1</v>
      </c>
      <c r="J644" s="12">
        <v>2</v>
      </c>
      <c r="K644" s="12">
        <v>2</v>
      </c>
      <c r="L644" s="12">
        <v>2</v>
      </c>
      <c r="M644" s="12">
        <v>0</v>
      </c>
      <c r="N644" s="12">
        <v>0</v>
      </c>
      <c r="O644" s="12">
        <f>COUNTIF($P$2:P644,P644)</f>
        <v>641</v>
      </c>
      <c r="P644" s="12" t="str">
        <f t="shared" si="31"/>
        <v>122020000</v>
      </c>
      <c r="Q644" s="12" t="str">
        <f t="shared" si="32"/>
        <v>1220200000641</v>
      </c>
      <c r="R644" s="20" t="s">
        <v>1227</v>
      </c>
      <c r="S644" s="20" t="s">
        <v>1228</v>
      </c>
      <c r="AP644" s="12" t="s">
        <v>903</v>
      </c>
      <c r="AY644" s="12" t="s">
        <v>914</v>
      </c>
      <c r="BA644" s="12" t="s">
        <v>903</v>
      </c>
      <c r="BG644" s="21">
        <v>-1</v>
      </c>
      <c r="BJ644" s="12">
        <v>1</v>
      </c>
    </row>
    <row r="645" spans="1:62" ht="30" x14ac:dyDescent="0.25">
      <c r="A645" s="12">
        <v>1</v>
      </c>
      <c r="B645" s="11" t="str">
        <f t="shared" si="30"/>
        <v>Общий расчет. Ци Мень. Анализ Дворца. Комбинации. Нет. Нет</v>
      </c>
      <c r="C645" s="11" t="str">
        <f>IFERROR(VLOOKUP(I645,lvl_1[],2,FALSE),"Нет")</f>
        <v>Общий расчет</v>
      </c>
      <c r="D645" s="11" t="str">
        <f>IFERROR(VLOOKUP(Rule!J645,lvl_2[],2,FALSE),"Нет")</f>
        <v>Ци Мень</v>
      </c>
      <c r="E645" s="11" t="str">
        <f>IFERROR(VLOOKUP(Rule!K645,lvl_3[],2,FALSE),"Нет")</f>
        <v>Анализ Дворца</v>
      </c>
      <c r="F645" s="11" t="str">
        <f>IFERROR(INDEX(lvl_4[],MATCH(L645,lvl_4[ID],0),MATCH(TEXT(K645,"##0"),lvl_4[#Headers],0)),"Нет")</f>
        <v>Комбинации</v>
      </c>
      <c r="G645" s="11" t="str">
        <f>IFERROR(INDEX(lvl_5[],MATCH(M645,lvl_5[ID],0),MATCH(_xlfn.CONCAT(TEXT(K645,"##0"),"_",TEXT(L645,"##0")),lvl_5[#Headers],0)),"Нет")</f>
        <v>Нет</v>
      </c>
      <c r="H645" s="11" t="str">
        <f>IFERROR(INDEX(lvl_6[],MATCH(N645,lvl_6[ID],0),MATCH(_xlfn.CONCAT(K645,"_",L645,"_",M645),lvl_6[#Headers],0)),"Нет")</f>
        <v>Нет</v>
      </c>
      <c r="I645" s="12">
        <v>1</v>
      </c>
      <c r="J645" s="12">
        <v>2</v>
      </c>
      <c r="K645" s="12">
        <v>2</v>
      </c>
      <c r="L645" s="12">
        <v>2</v>
      </c>
      <c r="M645" s="12">
        <v>0</v>
      </c>
      <c r="N645" s="12">
        <v>0</v>
      </c>
      <c r="O645" s="12">
        <f>COUNTIF($P$2:P645,P645)</f>
        <v>642</v>
      </c>
      <c r="P645" s="12" t="str">
        <f t="shared" si="31"/>
        <v>122020000</v>
      </c>
      <c r="Q645" s="12" t="str">
        <f t="shared" si="32"/>
        <v>1220200000642</v>
      </c>
      <c r="R645" s="20" t="s">
        <v>1227</v>
      </c>
      <c r="S645" s="20" t="s">
        <v>1228</v>
      </c>
      <c r="AP645" s="12" t="s">
        <v>905</v>
      </c>
      <c r="AY645" s="12" t="s">
        <v>914</v>
      </c>
      <c r="BA645" s="12" t="s">
        <v>905</v>
      </c>
      <c r="BG645" s="21">
        <v>-1</v>
      </c>
      <c r="BJ645" s="12">
        <v>1</v>
      </c>
    </row>
    <row r="646" spans="1:62" ht="30" x14ac:dyDescent="0.25">
      <c r="A646" s="12">
        <v>1</v>
      </c>
      <c r="B646" s="11" t="str">
        <f t="shared" si="30"/>
        <v>Общий расчет. Ци Мень. Анализ Дворца. Комбинации. Нет. Нет</v>
      </c>
      <c r="C646" s="11" t="str">
        <f>IFERROR(VLOOKUP(I646,lvl_1[],2,FALSE),"Нет")</f>
        <v>Общий расчет</v>
      </c>
      <c r="D646" s="11" t="str">
        <f>IFERROR(VLOOKUP(Rule!J646,lvl_2[],2,FALSE),"Нет")</f>
        <v>Ци Мень</v>
      </c>
      <c r="E646" s="11" t="str">
        <f>IFERROR(VLOOKUP(Rule!K646,lvl_3[],2,FALSE),"Нет")</f>
        <v>Анализ Дворца</v>
      </c>
      <c r="F646" s="11" t="str">
        <f>IFERROR(INDEX(lvl_4[],MATCH(L646,lvl_4[ID],0),MATCH(TEXT(K646,"##0"),lvl_4[#Headers],0)),"Нет")</f>
        <v>Комбинации</v>
      </c>
      <c r="G646" s="11" t="str">
        <f>IFERROR(INDEX(lvl_5[],MATCH(M646,lvl_5[ID],0),MATCH(_xlfn.CONCAT(TEXT(K646,"##0"),"_",TEXT(L646,"##0")),lvl_5[#Headers],0)),"Нет")</f>
        <v>Нет</v>
      </c>
      <c r="H646" s="11" t="str">
        <f>IFERROR(INDEX(lvl_6[],MATCH(N646,lvl_6[ID],0),MATCH(_xlfn.CONCAT(K646,"_",L646,"_",M646),lvl_6[#Headers],0)),"Нет")</f>
        <v>Нет</v>
      </c>
      <c r="I646" s="12">
        <v>1</v>
      </c>
      <c r="J646" s="12">
        <v>2</v>
      </c>
      <c r="K646" s="12">
        <v>2</v>
      </c>
      <c r="L646" s="12">
        <v>2</v>
      </c>
      <c r="M646" s="12">
        <v>0</v>
      </c>
      <c r="N646" s="12">
        <v>0</v>
      </c>
      <c r="O646" s="12">
        <f>COUNTIF($P$2:P646,P646)</f>
        <v>643</v>
      </c>
      <c r="P646" s="12" t="str">
        <f t="shared" si="31"/>
        <v>122020000</v>
      </c>
      <c r="Q646" s="12" t="str">
        <f t="shared" si="32"/>
        <v>1220200000643</v>
      </c>
      <c r="R646" s="20" t="s">
        <v>1227</v>
      </c>
      <c r="S646" s="20" t="s">
        <v>1228</v>
      </c>
      <c r="AP646" s="12" t="s">
        <v>907</v>
      </c>
      <c r="AY646" s="12" t="s">
        <v>914</v>
      </c>
      <c r="BA646" s="12" t="s">
        <v>907</v>
      </c>
      <c r="BG646" s="21">
        <v>-1</v>
      </c>
      <c r="BJ646" s="12">
        <v>1</v>
      </c>
    </row>
    <row r="647" spans="1:62" ht="30" x14ac:dyDescent="0.25">
      <c r="A647" s="12">
        <v>1</v>
      </c>
      <c r="B647" s="11" t="str">
        <f t="shared" si="30"/>
        <v>Общий расчет. Ци Мень. Анализ Дворца. Комбинации. Нет. Нет</v>
      </c>
      <c r="C647" s="11" t="str">
        <f>IFERROR(VLOOKUP(I647,lvl_1[],2,FALSE),"Нет")</f>
        <v>Общий расчет</v>
      </c>
      <c r="D647" s="11" t="str">
        <f>IFERROR(VLOOKUP(Rule!J647,lvl_2[],2,FALSE),"Нет")</f>
        <v>Ци Мень</v>
      </c>
      <c r="E647" s="11" t="str">
        <f>IFERROR(VLOOKUP(Rule!K647,lvl_3[],2,FALSE),"Нет")</f>
        <v>Анализ Дворца</v>
      </c>
      <c r="F647" s="11" t="str">
        <f>IFERROR(INDEX(lvl_4[],MATCH(L647,lvl_4[ID],0),MATCH(TEXT(K647,"##0"),lvl_4[#Headers],0)),"Нет")</f>
        <v>Комбинации</v>
      </c>
      <c r="G647" s="11" t="str">
        <f>IFERROR(INDEX(lvl_5[],MATCH(M647,lvl_5[ID],0),MATCH(_xlfn.CONCAT(TEXT(K647,"##0"),"_",TEXT(L647,"##0")),lvl_5[#Headers],0)),"Нет")</f>
        <v>Нет</v>
      </c>
      <c r="H647" s="11" t="str">
        <f>IFERROR(INDEX(lvl_6[],MATCH(N647,lvl_6[ID],0),MATCH(_xlfn.CONCAT(K647,"_",L647,"_",M647),lvl_6[#Headers],0)),"Нет")</f>
        <v>Нет</v>
      </c>
      <c r="I647" s="12">
        <v>1</v>
      </c>
      <c r="J647" s="12">
        <v>2</v>
      </c>
      <c r="K647" s="12">
        <v>2</v>
      </c>
      <c r="L647" s="12">
        <v>2</v>
      </c>
      <c r="M647" s="12">
        <v>0</v>
      </c>
      <c r="N647" s="12">
        <v>0</v>
      </c>
      <c r="O647" s="12">
        <f>COUNTIF($P$2:P647,P647)</f>
        <v>644</v>
      </c>
      <c r="P647" s="12" t="str">
        <f t="shared" si="31"/>
        <v>122020000</v>
      </c>
      <c r="Q647" s="12" t="str">
        <f t="shared" si="32"/>
        <v>1220200000644</v>
      </c>
      <c r="R647" s="20" t="s">
        <v>1227</v>
      </c>
      <c r="S647" s="20" t="s">
        <v>1228</v>
      </c>
      <c r="AP647" s="12" t="s">
        <v>908</v>
      </c>
      <c r="AY647" s="12" t="s">
        <v>914</v>
      </c>
      <c r="BA647" s="12" t="s">
        <v>908</v>
      </c>
      <c r="BG647" s="21">
        <v>-1</v>
      </c>
      <c r="BJ647" s="12">
        <v>1</v>
      </c>
    </row>
    <row r="648" spans="1:62" ht="30" x14ac:dyDescent="0.25">
      <c r="A648" s="12">
        <v>1</v>
      </c>
      <c r="B648" s="11" t="str">
        <f t="shared" si="30"/>
        <v>Общий расчет. Ци Мень. Анализ Дворца. Комбинации. Нет. Нет</v>
      </c>
      <c r="C648" s="11" t="str">
        <f>IFERROR(VLOOKUP(I648,lvl_1[],2,FALSE),"Нет")</f>
        <v>Общий расчет</v>
      </c>
      <c r="D648" s="11" t="str">
        <f>IFERROR(VLOOKUP(Rule!J648,lvl_2[],2,FALSE),"Нет")</f>
        <v>Ци Мень</v>
      </c>
      <c r="E648" s="11" t="str">
        <f>IFERROR(VLOOKUP(Rule!K648,lvl_3[],2,FALSE),"Нет")</f>
        <v>Анализ Дворца</v>
      </c>
      <c r="F648" s="11" t="str">
        <f>IFERROR(INDEX(lvl_4[],MATCH(L648,lvl_4[ID],0),MATCH(TEXT(K648,"##0"),lvl_4[#Headers],0)),"Нет")</f>
        <v>Комбинации</v>
      </c>
      <c r="G648" s="11" t="str">
        <f>IFERROR(INDEX(lvl_5[],MATCH(M648,lvl_5[ID],0),MATCH(_xlfn.CONCAT(TEXT(K648,"##0"),"_",TEXT(L648,"##0")),lvl_5[#Headers],0)),"Нет")</f>
        <v>Нет</v>
      </c>
      <c r="H648" s="11" t="str">
        <f>IFERROR(INDEX(lvl_6[],MATCH(N648,lvl_6[ID],0),MATCH(_xlfn.CONCAT(K648,"_",L648,"_",M648),lvl_6[#Headers],0)),"Нет")</f>
        <v>Нет</v>
      </c>
      <c r="I648" s="12">
        <v>1</v>
      </c>
      <c r="J648" s="12">
        <v>2</v>
      </c>
      <c r="K648" s="12">
        <v>2</v>
      </c>
      <c r="L648" s="12">
        <v>2</v>
      </c>
      <c r="M648" s="12">
        <v>0</v>
      </c>
      <c r="N648" s="12">
        <v>0</v>
      </c>
      <c r="O648" s="12">
        <f>COUNTIF($P$2:P648,P648)</f>
        <v>645</v>
      </c>
      <c r="P648" s="12" t="str">
        <f t="shared" si="31"/>
        <v>122020000</v>
      </c>
      <c r="Q648" s="12" t="str">
        <f t="shared" si="32"/>
        <v>1220200000645</v>
      </c>
      <c r="R648" s="20" t="s">
        <v>1227</v>
      </c>
      <c r="S648" s="20" t="s">
        <v>1228</v>
      </c>
      <c r="AP648" s="12" t="s">
        <v>910</v>
      </c>
      <c r="AY648" s="12" t="s">
        <v>914</v>
      </c>
      <c r="BA648" s="12" t="s">
        <v>910</v>
      </c>
      <c r="BG648" s="21">
        <v>-1</v>
      </c>
      <c r="BJ648" s="12">
        <v>1</v>
      </c>
    </row>
    <row r="649" spans="1:62" ht="30" x14ac:dyDescent="0.25">
      <c r="A649" s="12">
        <v>1</v>
      </c>
      <c r="B649" s="11" t="str">
        <f t="shared" si="30"/>
        <v>Общий расчет. Ци Мень. Анализ Дворца. Комбинации. Нет. Нет</v>
      </c>
      <c r="C649" s="11" t="str">
        <f>IFERROR(VLOOKUP(I649,lvl_1[],2,FALSE),"Нет")</f>
        <v>Общий расчет</v>
      </c>
      <c r="D649" s="11" t="str">
        <f>IFERROR(VLOOKUP(Rule!J649,lvl_2[],2,FALSE),"Нет")</f>
        <v>Ци Мень</v>
      </c>
      <c r="E649" s="11" t="str">
        <f>IFERROR(VLOOKUP(Rule!K649,lvl_3[],2,FALSE),"Нет")</f>
        <v>Анализ Дворца</v>
      </c>
      <c r="F649" s="11" t="str">
        <f>IFERROR(INDEX(lvl_4[],MATCH(L649,lvl_4[ID],0),MATCH(TEXT(K649,"##0"),lvl_4[#Headers],0)),"Нет")</f>
        <v>Комбинации</v>
      </c>
      <c r="G649" s="11" t="str">
        <f>IFERROR(INDEX(lvl_5[],MATCH(M649,lvl_5[ID],0),MATCH(_xlfn.CONCAT(TEXT(K649,"##0"),"_",TEXT(L649,"##0")),lvl_5[#Headers],0)),"Нет")</f>
        <v>Нет</v>
      </c>
      <c r="H649" s="11" t="str">
        <f>IFERROR(INDEX(lvl_6[],MATCH(N649,lvl_6[ID],0),MATCH(_xlfn.CONCAT(K649,"_",L649,"_",M649),lvl_6[#Headers],0)),"Нет")</f>
        <v>Нет</v>
      </c>
      <c r="I649" s="12">
        <v>1</v>
      </c>
      <c r="J649" s="12">
        <v>2</v>
      </c>
      <c r="K649" s="12">
        <v>2</v>
      </c>
      <c r="L649" s="12">
        <v>2</v>
      </c>
      <c r="M649" s="12">
        <v>0</v>
      </c>
      <c r="N649" s="12">
        <v>0</v>
      </c>
      <c r="O649" s="12">
        <f>COUNTIF($P$2:P649,P649)</f>
        <v>646</v>
      </c>
      <c r="P649" s="12" t="str">
        <f t="shared" si="31"/>
        <v>122020000</v>
      </c>
      <c r="Q649" s="12" t="str">
        <f t="shared" si="32"/>
        <v>1220200000646</v>
      </c>
      <c r="R649" s="20" t="s">
        <v>1227</v>
      </c>
      <c r="S649" s="20" t="s">
        <v>1228</v>
      </c>
      <c r="AP649" s="12" t="s">
        <v>912</v>
      </c>
      <c r="AY649" s="12" t="s">
        <v>914</v>
      </c>
      <c r="BA649" s="12" t="s">
        <v>912</v>
      </c>
      <c r="BG649" s="21">
        <v>-1</v>
      </c>
      <c r="BJ649" s="12">
        <v>1</v>
      </c>
    </row>
    <row r="650" spans="1:62" ht="30" x14ac:dyDescent="0.25">
      <c r="A650" s="12">
        <v>1</v>
      </c>
      <c r="B650" s="11" t="str">
        <f t="shared" si="30"/>
        <v>Общий расчет. Ци Мень. Анализ Дворца. Комбинации. Нет. Нет</v>
      </c>
      <c r="C650" s="11" t="str">
        <f>IFERROR(VLOOKUP(I650,lvl_1[],2,FALSE),"Нет")</f>
        <v>Общий расчет</v>
      </c>
      <c r="D650" s="11" t="str">
        <f>IFERROR(VLOOKUP(Rule!J650,lvl_2[],2,FALSE),"Нет")</f>
        <v>Ци Мень</v>
      </c>
      <c r="E650" s="11" t="str">
        <f>IFERROR(VLOOKUP(Rule!K650,lvl_3[],2,FALSE),"Нет")</f>
        <v>Анализ Дворца</v>
      </c>
      <c r="F650" s="11" t="str">
        <f>IFERROR(INDEX(lvl_4[],MATCH(L650,lvl_4[ID],0),MATCH(TEXT(K650,"##0"),lvl_4[#Headers],0)),"Нет")</f>
        <v>Комбинации</v>
      </c>
      <c r="G650" s="11" t="str">
        <f>IFERROR(INDEX(lvl_5[],MATCH(M650,lvl_5[ID],0),MATCH(_xlfn.CONCAT(TEXT(K650,"##0"),"_",TEXT(L650,"##0")),lvl_5[#Headers],0)),"Нет")</f>
        <v>Нет</v>
      </c>
      <c r="H650" s="11" t="str">
        <f>IFERROR(INDEX(lvl_6[],MATCH(N650,lvl_6[ID],0),MATCH(_xlfn.CONCAT(K650,"_",L650,"_",M650),lvl_6[#Headers],0)),"Нет")</f>
        <v>Нет</v>
      </c>
      <c r="I650" s="12">
        <v>1</v>
      </c>
      <c r="J650" s="12">
        <v>2</v>
      </c>
      <c r="K650" s="12">
        <v>2</v>
      </c>
      <c r="L650" s="12">
        <v>2</v>
      </c>
      <c r="M650" s="12">
        <v>0</v>
      </c>
      <c r="N650" s="12">
        <v>0</v>
      </c>
      <c r="O650" s="12">
        <f>COUNTIF($P$2:P650,P650)</f>
        <v>647</v>
      </c>
      <c r="P650" s="12" t="str">
        <f t="shared" si="31"/>
        <v>122020000</v>
      </c>
      <c r="Q650" s="12" t="str">
        <f t="shared" si="32"/>
        <v>1220200000647</v>
      </c>
      <c r="R650" s="20" t="s">
        <v>1227</v>
      </c>
      <c r="S650" s="20" t="s">
        <v>1228</v>
      </c>
      <c r="AP650" s="12" t="s">
        <v>914</v>
      </c>
      <c r="AY650" s="12" t="s">
        <v>914</v>
      </c>
      <c r="BA650" s="12" t="s">
        <v>914</v>
      </c>
      <c r="BG650" s="21">
        <v>-1</v>
      </c>
      <c r="BJ650" s="12">
        <v>1</v>
      </c>
    </row>
    <row r="651" spans="1:62" ht="30" x14ac:dyDescent="0.25">
      <c r="A651" s="12">
        <v>1</v>
      </c>
      <c r="B651" s="11" t="str">
        <f t="shared" si="30"/>
        <v>Общий расчет. Ци Мень. Анализ Дворца. Комбинации. Нет. Нет</v>
      </c>
      <c r="C651" s="11" t="str">
        <f>IFERROR(VLOOKUP(I651,lvl_1[],2,FALSE),"Нет")</f>
        <v>Общий расчет</v>
      </c>
      <c r="D651" s="11" t="str">
        <f>IFERROR(VLOOKUP(Rule!J651,lvl_2[],2,FALSE),"Нет")</f>
        <v>Ци Мень</v>
      </c>
      <c r="E651" s="11" t="str">
        <f>IFERROR(VLOOKUP(Rule!K651,lvl_3[],2,FALSE),"Нет")</f>
        <v>Анализ Дворца</v>
      </c>
      <c r="F651" s="11" t="str">
        <f>IFERROR(INDEX(lvl_4[],MATCH(L651,lvl_4[ID],0),MATCH(TEXT(K651,"##0"),lvl_4[#Headers],0)),"Нет")</f>
        <v>Комбинации</v>
      </c>
      <c r="G651" s="11" t="str">
        <f>IFERROR(INDEX(lvl_5[],MATCH(M651,lvl_5[ID],0),MATCH(_xlfn.CONCAT(TEXT(K651,"##0"),"_",TEXT(L651,"##0")),lvl_5[#Headers],0)),"Нет")</f>
        <v>Нет</v>
      </c>
      <c r="H651" s="11" t="str">
        <f>IFERROR(INDEX(lvl_6[],MATCH(N651,lvl_6[ID],0),MATCH(_xlfn.CONCAT(K651,"_",L651,"_",M651),lvl_6[#Headers],0)),"Нет")</f>
        <v>Нет</v>
      </c>
      <c r="I651" s="12">
        <v>1</v>
      </c>
      <c r="J651" s="12">
        <v>2</v>
      </c>
      <c r="K651" s="12">
        <v>2</v>
      </c>
      <c r="L651" s="12">
        <v>2</v>
      </c>
      <c r="M651" s="12">
        <v>0</v>
      </c>
      <c r="N651" s="12">
        <v>0</v>
      </c>
      <c r="O651" s="12">
        <f>COUNTIF($P$2:P651,P651)</f>
        <v>648</v>
      </c>
      <c r="P651" s="12" t="str">
        <f t="shared" si="31"/>
        <v>122020000</v>
      </c>
      <c r="Q651" s="12" t="str">
        <f t="shared" si="32"/>
        <v>1220200000648</v>
      </c>
      <c r="R651" s="20" t="s">
        <v>1227</v>
      </c>
      <c r="S651" s="20" t="s">
        <v>1228</v>
      </c>
      <c r="AP651" s="12" t="s">
        <v>916</v>
      </c>
      <c r="AY651" s="12" t="s">
        <v>914</v>
      </c>
      <c r="BA651" s="12" t="s">
        <v>916</v>
      </c>
      <c r="BG651" s="21">
        <v>-1</v>
      </c>
      <c r="BJ651" s="12">
        <v>1</v>
      </c>
    </row>
    <row r="652" spans="1:62" ht="30" x14ac:dyDescent="0.25">
      <c r="A652" s="12">
        <v>1</v>
      </c>
      <c r="B652" s="11" t="str">
        <f t="shared" si="30"/>
        <v>Общий расчет. Ци Мень. Анализ Дворца. Комбинации. Нет. Нет</v>
      </c>
      <c r="C652" s="11" t="str">
        <f>IFERROR(VLOOKUP(I652,lvl_1[],2,FALSE),"Нет")</f>
        <v>Общий расчет</v>
      </c>
      <c r="D652" s="11" t="str">
        <f>IFERROR(VLOOKUP(Rule!J652,lvl_2[],2,FALSE),"Нет")</f>
        <v>Ци Мень</v>
      </c>
      <c r="E652" s="11" t="str">
        <f>IFERROR(VLOOKUP(Rule!K652,lvl_3[],2,FALSE),"Нет")</f>
        <v>Анализ Дворца</v>
      </c>
      <c r="F652" s="11" t="str">
        <f>IFERROR(INDEX(lvl_4[],MATCH(L652,lvl_4[ID],0),MATCH(TEXT(K652,"##0"),lvl_4[#Headers],0)),"Нет")</f>
        <v>Комбинации</v>
      </c>
      <c r="G652" s="11" t="str">
        <f>IFERROR(INDEX(lvl_5[],MATCH(M652,lvl_5[ID],0),MATCH(_xlfn.CONCAT(TEXT(K652,"##0"),"_",TEXT(L652,"##0")),lvl_5[#Headers],0)),"Нет")</f>
        <v>Нет</v>
      </c>
      <c r="H652" s="11" t="str">
        <f>IFERROR(INDEX(lvl_6[],MATCH(N652,lvl_6[ID],0),MATCH(_xlfn.CONCAT(K652,"_",L652,"_",M652),lvl_6[#Headers],0)),"Нет")</f>
        <v>Нет</v>
      </c>
      <c r="I652" s="12">
        <v>1</v>
      </c>
      <c r="J652" s="12">
        <v>2</v>
      </c>
      <c r="K652" s="12">
        <v>2</v>
      </c>
      <c r="L652" s="12">
        <v>2</v>
      </c>
      <c r="M652" s="12">
        <v>0</v>
      </c>
      <c r="N652" s="12">
        <v>0</v>
      </c>
      <c r="O652" s="12">
        <f>COUNTIF($P$2:P652,P652)</f>
        <v>649</v>
      </c>
      <c r="P652" s="12" t="str">
        <f t="shared" si="31"/>
        <v>122020000</v>
      </c>
      <c r="Q652" s="12" t="str">
        <f t="shared" si="32"/>
        <v>1220200000649</v>
      </c>
      <c r="R652" s="20" t="s">
        <v>1176</v>
      </c>
      <c r="S652" s="20" t="s">
        <v>1229</v>
      </c>
      <c r="AW652" s="12">
        <v>1</v>
      </c>
      <c r="BB652" s="12" t="s">
        <v>12</v>
      </c>
      <c r="BG652" s="21" t="s">
        <v>2277</v>
      </c>
      <c r="BH652" s="12">
        <v>1</v>
      </c>
      <c r="BI652" s="12">
        <v>1</v>
      </c>
      <c r="BJ652" s="12">
        <v>1</v>
      </c>
    </row>
    <row r="653" spans="1:62" ht="30" x14ac:dyDescent="0.25">
      <c r="A653" s="12">
        <v>1</v>
      </c>
      <c r="B653" s="11" t="str">
        <f t="shared" si="30"/>
        <v>Общий расчет. Ци Мень. Анализ Дворца. Комбинации. Нет. Нет</v>
      </c>
      <c r="C653" s="11" t="str">
        <f>IFERROR(VLOOKUP(I653,lvl_1[],2,FALSE),"Нет")</f>
        <v>Общий расчет</v>
      </c>
      <c r="D653" s="11" t="str">
        <f>IFERROR(VLOOKUP(Rule!J653,lvl_2[],2,FALSE),"Нет")</f>
        <v>Ци Мень</v>
      </c>
      <c r="E653" s="11" t="str">
        <f>IFERROR(VLOOKUP(Rule!K653,lvl_3[],2,FALSE),"Нет")</f>
        <v>Анализ Дворца</v>
      </c>
      <c r="F653" s="11" t="str">
        <f>IFERROR(INDEX(lvl_4[],MATCH(L653,lvl_4[ID],0),MATCH(TEXT(K653,"##0"),lvl_4[#Headers],0)),"Нет")</f>
        <v>Комбинации</v>
      </c>
      <c r="G653" s="11" t="str">
        <f>IFERROR(INDEX(lvl_5[],MATCH(M653,lvl_5[ID],0),MATCH(_xlfn.CONCAT(TEXT(K653,"##0"),"_",TEXT(L653,"##0")),lvl_5[#Headers],0)),"Нет")</f>
        <v>Нет</v>
      </c>
      <c r="H653" s="11" t="str">
        <f>IFERROR(INDEX(lvl_6[],MATCH(N653,lvl_6[ID],0),MATCH(_xlfn.CONCAT(K653,"_",L653,"_",M653),lvl_6[#Headers],0)),"Нет")</f>
        <v>Нет</v>
      </c>
      <c r="I653" s="12">
        <v>1</v>
      </c>
      <c r="J653" s="12">
        <v>2</v>
      </c>
      <c r="K653" s="12">
        <v>2</v>
      </c>
      <c r="L653" s="12">
        <v>2</v>
      </c>
      <c r="M653" s="12">
        <v>0</v>
      </c>
      <c r="N653" s="12">
        <v>0</v>
      </c>
      <c r="O653" s="12">
        <f>COUNTIF($P$2:P653,P653)</f>
        <v>650</v>
      </c>
      <c r="P653" s="12" t="str">
        <f t="shared" si="31"/>
        <v>122020000</v>
      </c>
      <c r="Q653" s="12" t="str">
        <f t="shared" si="32"/>
        <v>1220200000650</v>
      </c>
      <c r="R653" s="20" t="s">
        <v>1176</v>
      </c>
      <c r="S653" s="20" t="s">
        <v>1229</v>
      </c>
      <c r="AW653" s="12">
        <v>3</v>
      </c>
      <c r="BB653" s="12" t="s">
        <v>31</v>
      </c>
      <c r="BG653" s="21" t="s">
        <v>2277</v>
      </c>
      <c r="BH653" s="12">
        <v>1</v>
      </c>
      <c r="BI653" s="12">
        <v>1</v>
      </c>
      <c r="BJ653" s="12">
        <v>1</v>
      </c>
    </row>
    <row r="654" spans="1:62" ht="30" x14ac:dyDescent="0.25">
      <c r="A654" s="12">
        <v>1</v>
      </c>
      <c r="B654" s="11" t="str">
        <f t="shared" si="30"/>
        <v>Общий расчет. Ци Мень. Анализ Дворца. Комбинации. Нет. Нет</v>
      </c>
      <c r="C654" s="11" t="str">
        <f>IFERROR(VLOOKUP(I654,lvl_1[],2,FALSE),"Нет")</f>
        <v>Общий расчет</v>
      </c>
      <c r="D654" s="11" t="str">
        <f>IFERROR(VLOOKUP(Rule!J654,lvl_2[],2,FALSE),"Нет")</f>
        <v>Ци Мень</v>
      </c>
      <c r="E654" s="11" t="str">
        <f>IFERROR(VLOOKUP(Rule!K654,lvl_3[],2,FALSE),"Нет")</f>
        <v>Анализ Дворца</v>
      </c>
      <c r="F654" s="11" t="str">
        <f>IFERROR(INDEX(lvl_4[],MATCH(L654,lvl_4[ID],0),MATCH(TEXT(K654,"##0"),lvl_4[#Headers],0)),"Нет")</f>
        <v>Комбинации</v>
      </c>
      <c r="G654" s="11" t="str">
        <f>IFERROR(INDEX(lvl_5[],MATCH(M654,lvl_5[ID],0),MATCH(_xlfn.CONCAT(TEXT(K654,"##0"),"_",TEXT(L654,"##0")),lvl_5[#Headers],0)),"Нет")</f>
        <v>Нет</v>
      </c>
      <c r="H654" s="11" t="str">
        <f>IFERROR(INDEX(lvl_6[],MATCH(N654,lvl_6[ID],0),MATCH(_xlfn.CONCAT(K654,"_",L654,"_",M654),lvl_6[#Headers],0)),"Нет")</f>
        <v>Нет</v>
      </c>
      <c r="I654" s="12">
        <v>1</v>
      </c>
      <c r="J654" s="12">
        <v>2</v>
      </c>
      <c r="K654" s="12">
        <v>2</v>
      </c>
      <c r="L654" s="12">
        <v>2</v>
      </c>
      <c r="M654" s="12">
        <v>0</v>
      </c>
      <c r="N654" s="12">
        <v>0</v>
      </c>
      <c r="O654" s="12">
        <f>COUNTIF($P$2:P654,P654)</f>
        <v>651</v>
      </c>
      <c r="P654" s="12" t="str">
        <f t="shared" si="31"/>
        <v>122020000</v>
      </c>
      <c r="Q654" s="12" t="str">
        <f t="shared" si="32"/>
        <v>1220200000651</v>
      </c>
      <c r="R654" s="20" t="s">
        <v>1176</v>
      </c>
      <c r="S654" s="20" t="s">
        <v>1229</v>
      </c>
      <c r="AW654" s="12">
        <v>9</v>
      </c>
      <c r="BB654" s="12" t="s">
        <v>8</v>
      </c>
      <c r="BG654" s="21" t="s">
        <v>2277</v>
      </c>
      <c r="BH654" s="12">
        <v>1</v>
      </c>
      <c r="BI654" s="12">
        <v>1</v>
      </c>
      <c r="BJ654" s="12">
        <v>1</v>
      </c>
    </row>
    <row r="655" spans="1:62" ht="30" x14ac:dyDescent="0.25">
      <c r="A655" s="12">
        <v>1</v>
      </c>
      <c r="B655" s="11" t="str">
        <f t="shared" si="30"/>
        <v>Общий расчет. Ци Мень. Анализ Дворца. Комбинации. Нет. Нет</v>
      </c>
      <c r="C655" s="11" t="str">
        <f>IFERROR(VLOOKUP(I655,lvl_1[],2,FALSE),"Нет")</f>
        <v>Общий расчет</v>
      </c>
      <c r="D655" s="11" t="str">
        <f>IFERROR(VLOOKUP(Rule!J655,lvl_2[],2,FALSE),"Нет")</f>
        <v>Ци Мень</v>
      </c>
      <c r="E655" s="11" t="str">
        <f>IFERROR(VLOOKUP(Rule!K655,lvl_3[],2,FALSE),"Нет")</f>
        <v>Анализ Дворца</v>
      </c>
      <c r="F655" s="11" t="str">
        <f>IFERROR(INDEX(lvl_4[],MATCH(L655,lvl_4[ID],0),MATCH(TEXT(K655,"##0"),lvl_4[#Headers],0)),"Нет")</f>
        <v>Комбинации</v>
      </c>
      <c r="G655" s="11" t="str">
        <f>IFERROR(INDEX(lvl_5[],MATCH(M655,lvl_5[ID],0),MATCH(_xlfn.CONCAT(TEXT(K655,"##0"),"_",TEXT(L655,"##0")),lvl_5[#Headers],0)),"Нет")</f>
        <v>Нет</v>
      </c>
      <c r="H655" s="11" t="str">
        <f>IFERROR(INDEX(lvl_6[],MATCH(N655,lvl_6[ID],0),MATCH(_xlfn.CONCAT(K655,"_",L655,"_",M655),lvl_6[#Headers],0)),"Нет")</f>
        <v>Нет</v>
      </c>
      <c r="I655" s="12">
        <v>1</v>
      </c>
      <c r="J655" s="12">
        <v>2</v>
      </c>
      <c r="K655" s="12">
        <v>2</v>
      </c>
      <c r="L655" s="12">
        <v>2</v>
      </c>
      <c r="M655" s="12">
        <v>0</v>
      </c>
      <c r="N655" s="12">
        <v>0</v>
      </c>
      <c r="O655" s="12">
        <f>COUNTIF($P$2:P655,P655)</f>
        <v>652</v>
      </c>
      <c r="P655" s="12" t="str">
        <f t="shared" si="31"/>
        <v>122020000</v>
      </c>
      <c r="Q655" s="12" t="str">
        <f t="shared" si="32"/>
        <v>1220200000652</v>
      </c>
      <c r="R655" s="20" t="s">
        <v>1230</v>
      </c>
      <c r="S655" s="20" t="s">
        <v>1231</v>
      </c>
      <c r="AY655" s="12" t="s">
        <v>905</v>
      </c>
      <c r="BA655" s="12" t="s">
        <v>914</v>
      </c>
      <c r="BG655" s="21">
        <v>-1</v>
      </c>
      <c r="BJ655" s="12">
        <v>1</v>
      </c>
    </row>
    <row r="656" spans="1:62" ht="30" x14ac:dyDescent="0.25">
      <c r="A656" s="12">
        <v>1</v>
      </c>
      <c r="B656" s="11" t="str">
        <f t="shared" si="30"/>
        <v>Общий расчет. Ци Мень. Анализ Дворца. Комбинации. Нет. Нет</v>
      </c>
      <c r="C656" s="11" t="str">
        <f>IFERROR(VLOOKUP(I656,lvl_1[],2,FALSE),"Нет")</f>
        <v>Общий расчет</v>
      </c>
      <c r="D656" s="11" t="str">
        <f>IFERROR(VLOOKUP(Rule!J656,lvl_2[],2,FALSE),"Нет")</f>
        <v>Ци Мень</v>
      </c>
      <c r="E656" s="11" t="str">
        <f>IFERROR(VLOOKUP(Rule!K656,lvl_3[],2,FALSE),"Нет")</f>
        <v>Анализ Дворца</v>
      </c>
      <c r="F656" s="11" t="str">
        <f>IFERROR(INDEX(lvl_4[],MATCH(L656,lvl_4[ID],0),MATCH(TEXT(K656,"##0"),lvl_4[#Headers],0)),"Нет")</f>
        <v>Комбинации</v>
      </c>
      <c r="G656" s="11" t="str">
        <f>IFERROR(INDEX(lvl_5[],MATCH(M656,lvl_5[ID],0),MATCH(_xlfn.CONCAT(TEXT(K656,"##0"),"_",TEXT(L656,"##0")),lvl_5[#Headers],0)),"Нет")</f>
        <v>Нет</v>
      </c>
      <c r="H656" s="11" t="str">
        <f>IFERROR(INDEX(lvl_6[],MATCH(N656,lvl_6[ID],0),MATCH(_xlfn.CONCAT(K656,"_",L656,"_",M656),lvl_6[#Headers],0)),"Нет")</f>
        <v>Нет</v>
      </c>
      <c r="I656" s="12">
        <v>1</v>
      </c>
      <c r="J656" s="12">
        <v>2</v>
      </c>
      <c r="K656" s="12">
        <v>2</v>
      </c>
      <c r="L656" s="12">
        <v>2</v>
      </c>
      <c r="M656" s="12">
        <v>0</v>
      </c>
      <c r="N656" s="12">
        <v>0</v>
      </c>
      <c r="O656" s="12">
        <f>COUNTIF($P$2:P656,P656)</f>
        <v>653</v>
      </c>
      <c r="P656" s="12" t="str">
        <f t="shared" si="31"/>
        <v>122020000</v>
      </c>
      <c r="Q656" s="12" t="str">
        <f t="shared" si="32"/>
        <v>1220200000653</v>
      </c>
      <c r="R656" s="20" t="s">
        <v>1230</v>
      </c>
      <c r="S656" s="20" t="s">
        <v>1231</v>
      </c>
      <c r="AY656" s="12" t="s">
        <v>905</v>
      </c>
      <c r="BA656" s="12" t="s">
        <v>916</v>
      </c>
      <c r="BG656" s="21">
        <v>-1</v>
      </c>
      <c r="BJ656" s="12">
        <v>1</v>
      </c>
    </row>
    <row r="657" spans="1:62" ht="30" x14ac:dyDescent="0.25">
      <c r="A657" s="12">
        <v>1</v>
      </c>
      <c r="B657" s="11" t="str">
        <f t="shared" si="30"/>
        <v>Общий расчет. Ци Мень. Анализ Дворца. Комбинации. Нет. Нет</v>
      </c>
      <c r="C657" s="11" t="str">
        <f>IFERROR(VLOOKUP(I657,lvl_1[],2,FALSE),"Нет")</f>
        <v>Общий расчет</v>
      </c>
      <c r="D657" s="11" t="str">
        <f>IFERROR(VLOOKUP(Rule!J657,lvl_2[],2,FALSE),"Нет")</f>
        <v>Ци Мень</v>
      </c>
      <c r="E657" s="11" t="str">
        <f>IFERROR(VLOOKUP(Rule!K657,lvl_3[],2,FALSE),"Нет")</f>
        <v>Анализ Дворца</v>
      </c>
      <c r="F657" s="11" t="str">
        <f>IFERROR(INDEX(lvl_4[],MATCH(L657,lvl_4[ID],0),MATCH(TEXT(K657,"##0"),lvl_4[#Headers],0)),"Нет")</f>
        <v>Комбинации</v>
      </c>
      <c r="G657" s="11" t="str">
        <f>IFERROR(INDEX(lvl_5[],MATCH(M657,lvl_5[ID],0),MATCH(_xlfn.CONCAT(TEXT(K657,"##0"),"_",TEXT(L657,"##0")),lvl_5[#Headers],0)),"Нет")</f>
        <v>Нет</v>
      </c>
      <c r="H657" s="11" t="str">
        <f>IFERROR(INDEX(lvl_6[],MATCH(N657,lvl_6[ID],0),MATCH(_xlfn.CONCAT(K657,"_",L657,"_",M657),lvl_6[#Headers],0)),"Нет")</f>
        <v>Нет</v>
      </c>
      <c r="I657" s="12">
        <v>1</v>
      </c>
      <c r="J657" s="12">
        <v>2</v>
      </c>
      <c r="K657" s="12">
        <v>2</v>
      </c>
      <c r="L657" s="12">
        <v>2</v>
      </c>
      <c r="M657" s="12">
        <v>0</v>
      </c>
      <c r="N657" s="12">
        <v>0</v>
      </c>
      <c r="O657" s="12">
        <f>COUNTIF($P$2:P657,P657)</f>
        <v>654</v>
      </c>
      <c r="P657" s="12" t="str">
        <f t="shared" si="31"/>
        <v>122020000</v>
      </c>
      <c r="Q657" s="12" t="str">
        <f t="shared" si="32"/>
        <v>1220200000654</v>
      </c>
      <c r="R657" s="20" t="s">
        <v>1230</v>
      </c>
      <c r="S657" s="20" t="s">
        <v>1231</v>
      </c>
      <c r="AW657" s="12">
        <v>1</v>
      </c>
      <c r="AY657" s="12" t="s">
        <v>905</v>
      </c>
      <c r="BG657" s="21">
        <v>-1</v>
      </c>
      <c r="BJ657" s="12">
        <v>1</v>
      </c>
    </row>
    <row r="658" spans="1:62" ht="30" x14ac:dyDescent="0.25">
      <c r="A658" s="12">
        <v>1</v>
      </c>
      <c r="B658" s="11" t="str">
        <f t="shared" si="30"/>
        <v>Общий расчет. Ци Мень. Анализ Дворца. Комбинации. Нет. Нет</v>
      </c>
      <c r="C658" s="11" t="str">
        <f>IFERROR(VLOOKUP(I658,lvl_1[],2,FALSE),"Нет")</f>
        <v>Общий расчет</v>
      </c>
      <c r="D658" s="11" t="str">
        <f>IFERROR(VLOOKUP(Rule!J658,lvl_2[],2,FALSE),"Нет")</f>
        <v>Ци Мень</v>
      </c>
      <c r="E658" s="11" t="str">
        <f>IFERROR(VLOOKUP(Rule!K658,lvl_3[],2,FALSE),"Нет")</f>
        <v>Анализ Дворца</v>
      </c>
      <c r="F658" s="11" t="str">
        <f>IFERROR(INDEX(lvl_4[],MATCH(L658,lvl_4[ID],0),MATCH(TEXT(K658,"##0"),lvl_4[#Headers],0)),"Нет")</f>
        <v>Комбинации</v>
      </c>
      <c r="G658" s="11" t="str">
        <f>IFERROR(INDEX(lvl_5[],MATCH(M658,lvl_5[ID],0),MATCH(_xlfn.CONCAT(TEXT(K658,"##0"),"_",TEXT(L658,"##0")),lvl_5[#Headers],0)),"Нет")</f>
        <v>Нет</v>
      </c>
      <c r="H658" s="11" t="str">
        <f>IFERROR(INDEX(lvl_6[],MATCH(N658,lvl_6[ID],0),MATCH(_xlfn.CONCAT(K658,"_",L658,"_",M658),lvl_6[#Headers],0)),"Нет")</f>
        <v>Нет</v>
      </c>
      <c r="I658" s="12">
        <v>1</v>
      </c>
      <c r="J658" s="12">
        <v>2</v>
      </c>
      <c r="K658" s="12">
        <v>2</v>
      </c>
      <c r="L658" s="12">
        <v>2</v>
      </c>
      <c r="M658" s="12">
        <v>0</v>
      </c>
      <c r="N658" s="12">
        <v>0</v>
      </c>
      <c r="O658" s="12">
        <f>COUNTIF($P$2:P658,P658)</f>
        <v>655</v>
      </c>
      <c r="P658" s="12" t="str">
        <f t="shared" si="31"/>
        <v>122020000</v>
      </c>
      <c r="Q658" s="12" t="str">
        <f t="shared" si="32"/>
        <v>1220200000655</v>
      </c>
      <c r="R658" s="20" t="s">
        <v>1230</v>
      </c>
      <c r="S658" s="20" t="s">
        <v>1231</v>
      </c>
      <c r="AW658" s="12">
        <v>1</v>
      </c>
      <c r="AY658" s="12" t="s">
        <v>903</v>
      </c>
      <c r="BG658" s="21">
        <v>-1</v>
      </c>
      <c r="BJ658" s="12">
        <v>1</v>
      </c>
    </row>
    <row r="659" spans="1:62" ht="30" x14ac:dyDescent="0.25">
      <c r="A659" s="12">
        <v>1</v>
      </c>
      <c r="B659" s="11" t="str">
        <f t="shared" si="30"/>
        <v>Общий расчет. Ци Мень. Анализ Дворца. Комбинации. Нет. Нет</v>
      </c>
      <c r="C659" s="11" t="str">
        <f>IFERROR(VLOOKUP(I659,lvl_1[],2,FALSE),"Нет")</f>
        <v>Общий расчет</v>
      </c>
      <c r="D659" s="11" t="str">
        <f>IFERROR(VLOOKUP(Rule!J659,lvl_2[],2,FALSE),"Нет")</f>
        <v>Ци Мень</v>
      </c>
      <c r="E659" s="11" t="str">
        <f>IFERROR(VLOOKUP(Rule!K659,lvl_3[],2,FALSE),"Нет")</f>
        <v>Анализ Дворца</v>
      </c>
      <c r="F659" s="11" t="str">
        <f>IFERROR(INDEX(lvl_4[],MATCH(L659,lvl_4[ID],0),MATCH(TEXT(K659,"##0"),lvl_4[#Headers],0)),"Нет")</f>
        <v>Комбинации</v>
      </c>
      <c r="G659" s="11" t="str">
        <f>IFERROR(INDEX(lvl_5[],MATCH(M659,lvl_5[ID],0),MATCH(_xlfn.CONCAT(TEXT(K659,"##0"),"_",TEXT(L659,"##0")),lvl_5[#Headers],0)),"Нет")</f>
        <v>Нет</v>
      </c>
      <c r="H659" s="11" t="str">
        <f>IFERROR(INDEX(lvl_6[],MATCH(N659,lvl_6[ID],0),MATCH(_xlfn.CONCAT(K659,"_",L659,"_",M659),lvl_6[#Headers],0)),"Нет")</f>
        <v>Нет</v>
      </c>
      <c r="I659" s="12">
        <v>1</v>
      </c>
      <c r="J659" s="12">
        <v>2</v>
      </c>
      <c r="K659" s="12">
        <v>2</v>
      </c>
      <c r="L659" s="12">
        <v>2</v>
      </c>
      <c r="M659" s="12">
        <v>0</v>
      </c>
      <c r="N659" s="12">
        <v>0</v>
      </c>
      <c r="O659" s="12">
        <f>COUNTIF($P$2:P659,P659)</f>
        <v>656</v>
      </c>
      <c r="P659" s="12" t="str">
        <f t="shared" si="31"/>
        <v>122020000</v>
      </c>
      <c r="Q659" s="12" t="str">
        <f t="shared" si="32"/>
        <v>1220200000656</v>
      </c>
      <c r="R659" s="20" t="s">
        <v>1230</v>
      </c>
      <c r="S659" s="20" t="s">
        <v>1231</v>
      </c>
      <c r="AY659" s="12" t="s">
        <v>903</v>
      </c>
      <c r="BA659" s="12" t="s">
        <v>914</v>
      </c>
      <c r="BG659" s="21">
        <v>-1</v>
      </c>
      <c r="BJ659" s="12">
        <v>1</v>
      </c>
    </row>
    <row r="660" spans="1:62" ht="30" x14ac:dyDescent="0.25">
      <c r="A660" s="12">
        <v>1</v>
      </c>
      <c r="B660" s="11" t="str">
        <f t="shared" si="30"/>
        <v>Общий расчет. Ци Мень. Анализ Дворца. Комбинации. Нет. Нет</v>
      </c>
      <c r="C660" s="11" t="str">
        <f>IFERROR(VLOOKUP(I660,lvl_1[],2,FALSE),"Нет")</f>
        <v>Общий расчет</v>
      </c>
      <c r="D660" s="11" t="str">
        <f>IFERROR(VLOOKUP(Rule!J660,lvl_2[],2,FALSE),"Нет")</f>
        <v>Ци Мень</v>
      </c>
      <c r="E660" s="11" t="str">
        <f>IFERROR(VLOOKUP(Rule!K660,lvl_3[],2,FALSE),"Нет")</f>
        <v>Анализ Дворца</v>
      </c>
      <c r="F660" s="11" t="str">
        <f>IFERROR(INDEX(lvl_4[],MATCH(L660,lvl_4[ID],0),MATCH(TEXT(K660,"##0"),lvl_4[#Headers],0)),"Нет")</f>
        <v>Комбинации</v>
      </c>
      <c r="G660" s="11" t="str">
        <f>IFERROR(INDEX(lvl_5[],MATCH(M660,lvl_5[ID],0),MATCH(_xlfn.CONCAT(TEXT(K660,"##0"),"_",TEXT(L660,"##0")),lvl_5[#Headers],0)),"Нет")</f>
        <v>Нет</v>
      </c>
      <c r="H660" s="11" t="str">
        <f>IFERROR(INDEX(lvl_6[],MATCH(N660,lvl_6[ID],0),MATCH(_xlfn.CONCAT(K660,"_",L660,"_",M660),lvl_6[#Headers],0)),"Нет")</f>
        <v>Нет</v>
      </c>
      <c r="I660" s="12">
        <v>1</v>
      </c>
      <c r="J660" s="12">
        <v>2</v>
      </c>
      <c r="K660" s="12">
        <v>2</v>
      </c>
      <c r="L660" s="12">
        <v>2</v>
      </c>
      <c r="M660" s="12">
        <v>0</v>
      </c>
      <c r="N660" s="12">
        <v>0</v>
      </c>
      <c r="O660" s="12">
        <f>COUNTIF($P$2:P660,P660)</f>
        <v>657</v>
      </c>
      <c r="P660" s="12" t="str">
        <f t="shared" si="31"/>
        <v>122020000</v>
      </c>
      <c r="Q660" s="12" t="str">
        <f t="shared" si="32"/>
        <v>1220200000657</v>
      </c>
      <c r="R660" s="20" t="s">
        <v>1230</v>
      </c>
      <c r="S660" s="20" t="s">
        <v>1231</v>
      </c>
      <c r="AY660" s="12" t="s">
        <v>903</v>
      </c>
      <c r="BA660" s="12" t="s">
        <v>916</v>
      </c>
      <c r="BG660" s="21">
        <v>-1</v>
      </c>
      <c r="BJ660" s="12">
        <v>1</v>
      </c>
    </row>
    <row r="661" spans="1:62" ht="30" x14ac:dyDescent="0.25">
      <c r="A661" s="12">
        <v>1</v>
      </c>
      <c r="B661" s="11" t="str">
        <f t="shared" si="30"/>
        <v>Общий расчет. Ци Мень. Анализ Дворца. Комбинации. Нет. Нет</v>
      </c>
      <c r="C661" s="11" t="str">
        <f>IFERROR(VLOOKUP(I661,lvl_1[],2,FALSE),"Нет")</f>
        <v>Общий расчет</v>
      </c>
      <c r="D661" s="11" t="str">
        <f>IFERROR(VLOOKUP(Rule!J661,lvl_2[],2,FALSE),"Нет")</f>
        <v>Ци Мень</v>
      </c>
      <c r="E661" s="11" t="str">
        <f>IFERROR(VLOOKUP(Rule!K661,lvl_3[],2,FALSE),"Нет")</f>
        <v>Анализ Дворца</v>
      </c>
      <c r="F661" s="11" t="str">
        <f>IFERROR(INDEX(lvl_4[],MATCH(L661,lvl_4[ID],0),MATCH(TEXT(K661,"##0"),lvl_4[#Headers],0)),"Нет")</f>
        <v>Комбинации</v>
      </c>
      <c r="G661" s="11" t="str">
        <f>IFERROR(INDEX(lvl_5[],MATCH(M661,lvl_5[ID],0),MATCH(_xlfn.CONCAT(TEXT(K661,"##0"),"_",TEXT(L661,"##0")),lvl_5[#Headers],0)),"Нет")</f>
        <v>Нет</v>
      </c>
      <c r="H661" s="11" t="str">
        <f>IFERROR(INDEX(lvl_6[],MATCH(N661,lvl_6[ID],0),MATCH(_xlfn.CONCAT(K661,"_",L661,"_",M661),lvl_6[#Headers],0)),"Нет")</f>
        <v>Нет</v>
      </c>
      <c r="I661" s="12">
        <v>1</v>
      </c>
      <c r="J661" s="12">
        <v>2</v>
      </c>
      <c r="K661" s="12">
        <v>2</v>
      </c>
      <c r="L661" s="12">
        <v>2</v>
      </c>
      <c r="M661" s="12">
        <v>0</v>
      </c>
      <c r="N661" s="12">
        <v>0</v>
      </c>
      <c r="O661" s="12">
        <f>COUNTIF($P$2:P661,P661)</f>
        <v>658</v>
      </c>
      <c r="P661" s="12" t="str">
        <f t="shared" si="31"/>
        <v>122020000</v>
      </c>
      <c r="Q661" s="12" t="str">
        <f t="shared" si="32"/>
        <v>1220200000658</v>
      </c>
      <c r="R661" s="20" t="s">
        <v>1230</v>
      </c>
      <c r="S661" s="20" t="s">
        <v>1231</v>
      </c>
      <c r="AY661" s="12" t="s">
        <v>901</v>
      </c>
      <c r="BA661" s="12" t="s">
        <v>910</v>
      </c>
      <c r="BG661" s="21">
        <v>-1</v>
      </c>
      <c r="BJ661" s="12">
        <v>1</v>
      </c>
    </row>
    <row r="662" spans="1:62" ht="30" x14ac:dyDescent="0.25">
      <c r="A662" s="12">
        <v>1</v>
      </c>
      <c r="B662" s="11" t="str">
        <f t="shared" si="30"/>
        <v>Общий расчет. Ци Мень. Анализ Дворца. Комбинации. Нет. Нет</v>
      </c>
      <c r="C662" s="11" t="str">
        <f>IFERROR(VLOOKUP(I662,lvl_1[],2,FALSE),"Нет")</f>
        <v>Общий расчет</v>
      </c>
      <c r="D662" s="11" t="str">
        <f>IFERROR(VLOOKUP(Rule!J662,lvl_2[],2,FALSE),"Нет")</f>
        <v>Ци Мень</v>
      </c>
      <c r="E662" s="11" t="str">
        <f>IFERROR(VLOOKUP(Rule!K662,lvl_3[],2,FALSE),"Нет")</f>
        <v>Анализ Дворца</v>
      </c>
      <c r="F662" s="11" t="str">
        <f>IFERROR(INDEX(lvl_4[],MATCH(L662,lvl_4[ID],0),MATCH(TEXT(K662,"##0"),lvl_4[#Headers],0)),"Нет")</f>
        <v>Комбинации</v>
      </c>
      <c r="G662" s="11" t="str">
        <f>IFERROR(INDEX(lvl_5[],MATCH(M662,lvl_5[ID],0),MATCH(_xlfn.CONCAT(TEXT(K662,"##0"),"_",TEXT(L662,"##0")),lvl_5[#Headers],0)),"Нет")</f>
        <v>Нет</v>
      </c>
      <c r="H662" s="11" t="str">
        <f>IFERROR(INDEX(lvl_6[],MATCH(N662,lvl_6[ID],0),MATCH(_xlfn.CONCAT(K662,"_",L662,"_",M662),lvl_6[#Headers],0)),"Нет")</f>
        <v>Нет</v>
      </c>
      <c r="I662" s="12">
        <v>1</v>
      </c>
      <c r="J662" s="12">
        <v>2</v>
      </c>
      <c r="K662" s="12">
        <v>2</v>
      </c>
      <c r="L662" s="12">
        <v>2</v>
      </c>
      <c r="M662" s="12">
        <v>0</v>
      </c>
      <c r="N662" s="12">
        <v>0</v>
      </c>
      <c r="O662" s="12">
        <f>COUNTIF($P$2:P662,P662)</f>
        <v>659</v>
      </c>
      <c r="P662" s="12" t="str">
        <f t="shared" si="31"/>
        <v>122020000</v>
      </c>
      <c r="Q662" s="12" t="str">
        <f t="shared" si="32"/>
        <v>1220200000659</v>
      </c>
      <c r="R662" s="20" t="s">
        <v>1230</v>
      </c>
      <c r="S662" s="20" t="s">
        <v>1231</v>
      </c>
      <c r="AY662" s="12" t="s">
        <v>901</v>
      </c>
      <c r="BA662" s="12" t="s">
        <v>912</v>
      </c>
      <c r="BG662" s="21">
        <v>-1</v>
      </c>
      <c r="BJ662" s="12">
        <v>1</v>
      </c>
    </row>
    <row r="663" spans="1:62" ht="30" x14ac:dyDescent="0.25">
      <c r="A663" s="12">
        <v>1</v>
      </c>
      <c r="B663" s="11" t="str">
        <f t="shared" si="30"/>
        <v>Общий расчет. Ци Мень. Анализ Дворца. Комбинации. Нет. Нет</v>
      </c>
      <c r="C663" s="11" t="str">
        <f>IFERROR(VLOOKUP(I663,lvl_1[],2,FALSE),"Нет")</f>
        <v>Общий расчет</v>
      </c>
      <c r="D663" s="11" t="str">
        <f>IFERROR(VLOOKUP(Rule!J663,lvl_2[],2,FALSE),"Нет")</f>
        <v>Ци Мень</v>
      </c>
      <c r="E663" s="11" t="str">
        <f>IFERROR(VLOOKUP(Rule!K663,lvl_3[],2,FALSE),"Нет")</f>
        <v>Анализ Дворца</v>
      </c>
      <c r="F663" s="11" t="str">
        <f>IFERROR(INDEX(lvl_4[],MATCH(L663,lvl_4[ID],0),MATCH(TEXT(K663,"##0"),lvl_4[#Headers],0)),"Нет")</f>
        <v>Комбинации</v>
      </c>
      <c r="G663" s="11" t="str">
        <f>IFERROR(INDEX(lvl_5[],MATCH(M663,lvl_5[ID],0),MATCH(_xlfn.CONCAT(TEXT(K663,"##0"),"_",TEXT(L663,"##0")),lvl_5[#Headers],0)),"Нет")</f>
        <v>Нет</v>
      </c>
      <c r="H663" s="11" t="str">
        <f>IFERROR(INDEX(lvl_6[],MATCH(N663,lvl_6[ID],0),MATCH(_xlfn.CONCAT(K663,"_",L663,"_",M663),lvl_6[#Headers],0)),"Нет")</f>
        <v>Нет</v>
      </c>
      <c r="I663" s="12">
        <v>1</v>
      </c>
      <c r="J663" s="12">
        <v>2</v>
      </c>
      <c r="K663" s="12">
        <v>2</v>
      </c>
      <c r="L663" s="12">
        <v>2</v>
      </c>
      <c r="M663" s="12">
        <v>0</v>
      </c>
      <c r="N663" s="12">
        <v>0</v>
      </c>
      <c r="O663" s="12">
        <f>COUNTIF($P$2:P663,P663)</f>
        <v>660</v>
      </c>
      <c r="P663" s="12" t="str">
        <f t="shared" si="31"/>
        <v>122020000</v>
      </c>
      <c r="Q663" s="12" t="str">
        <f t="shared" si="32"/>
        <v>1220200000660</v>
      </c>
      <c r="R663" s="20" t="s">
        <v>1230</v>
      </c>
      <c r="S663" s="20" t="s">
        <v>1231</v>
      </c>
      <c r="AW663" s="12">
        <v>6</v>
      </c>
      <c r="AY663" s="12" t="s">
        <v>901</v>
      </c>
      <c r="BG663" s="21">
        <v>-1</v>
      </c>
      <c r="BJ663" s="12">
        <v>1</v>
      </c>
    </row>
    <row r="664" spans="1:62" ht="30" x14ac:dyDescent="0.25">
      <c r="A664" s="12">
        <v>1</v>
      </c>
      <c r="B664" s="11" t="str">
        <f t="shared" si="30"/>
        <v>Общий расчет. Ци Мень. Анализ Дворца. Комбинации. Нет. Нет</v>
      </c>
      <c r="C664" s="11" t="str">
        <f>IFERROR(VLOOKUP(I664,lvl_1[],2,FALSE),"Нет")</f>
        <v>Общий расчет</v>
      </c>
      <c r="D664" s="11" t="str">
        <f>IFERROR(VLOOKUP(Rule!J664,lvl_2[],2,FALSE),"Нет")</f>
        <v>Ци Мень</v>
      </c>
      <c r="E664" s="11" t="str">
        <f>IFERROR(VLOOKUP(Rule!K664,lvl_3[],2,FALSE),"Нет")</f>
        <v>Анализ Дворца</v>
      </c>
      <c r="F664" s="11" t="str">
        <f>IFERROR(INDEX(lvl_4[],MATCH(L664,lvl_4[ID],0),MATCH(TEXT(K664,"##0"),lvl_4[#Headers],0)),"Нет")</f>
        <v>Комбинации</v>
      </c>
      <c r="G664" s="11" t="str">
        <f>IFERROR(INDEX(lvl_5[],MATCH(M664,lvl_5[ID],0),MATCH(_xlfn.CONCAT(TEXT(K664,"##0"),"_",TEXT(L664,"##0")),lvl_5[#Headers],0)),"Нет")</f>
        <v>Нет</v>
      </c>
      <c r="H664" s="11" t="str">
        <f>IFERROR(INDEX(lvl_6[],MATCH(N664,lvl_6[ID],0),MATCH(_xlfn.CONCAT(K664,"_",L664,"_",M664),lvl_6[#Headers],0)),"Нет")</f>
        <v>Нет</v>
      </c>
      <c r="I664" s="12">
        <v>1</v>
      </c>
      <c r="J664" s="12">
        <v>2</v>
      </c>
      <c r="K664" s="12">
        <v>2</v>
      </c>
      <c r="L664" s="12">
        <v>2</v>
      </c>
      <c r="M664" s="12">
        <v>0</v>
      </c>
      <c r="N664" s="12">
        <v>0</v>
      </c>
      <c r="O664" s="12">
        <f>COUNTIF($P$2:P664,P664)</f>
        <v>661</v>
      </c>
      <c r="P664" s="12" t="str">
        <f t="shared" si="31"/>
        <v>122020000</v>
      </c>
      <c r="Q664" s="12" t="str">
        <f t="shared" si="32"/>
        <v>1220200000661</v>
      </c>
      <c r="R664" s="20" t="s">
        <v>1230</v>
      </c>
      <c r="S664" s="20" t="s">
        <v>1231</v>
      </c>
      <c r="AW664" s="12">
        <v>7</v>
      </c>
      <c r="AY664" s="12" t="s">
        <v>901</v>
      </c>
      <c r="BG664" s="21">
        <v>-1</v>
      </c>
      <c r="BJ664" s="12">
        <v>1</v>
      </c>
    </row>
    <row r="665" spans="1:62" ht="30" x14ac:dyDescent="0.25">
      <c r="A665" s="12">
        <v>1</v>
      </c>
      <c r="B665" s="11" t="str">
        <f t="shared" si="30"/>
        <v>Общий расчет. Ци Мень. Анализ Дворца. Комбинации. Нет. Нет</v>
      </c>
      <c r="C665" s="11" t="str">
        <f>IFERROR(VLOOKUP(I665,lvl_1[],2,FALSE),"Нет")</f>
        <v>Общий расчет</v>
      </c>
      <c r="D665" s="11" t="str">
        <f>IFERROR(VLOOKUP(Rule!J665,lvl_2[],2,FALSE),"Нет")</f>
        <v>Ци Мень</v>
      </c>
      <c r="E665" s="11" t="str">
        <f>IFERROR(VLOOKUP(Rule!K665,lvl_3[],2,FALSE),"Нет")</f>
        <v>Анализ Дворца</v>
      </c>
      <c r="F665" s="11" t="str">
        <f>IFERROR(INDEX(lvl_4[],MATCH(L665,lvl_4[ID],0),MATCH(TEXT(K665,"##0"),lvl_4[#Headers],0)),"Нет")</f>
        <v>Комбинации</v>
      </c>
      <c r="G665" s="11" t="str">
        <f>IFERROR(INDEX(lvl_5[],MATCH(M665,lvl_5[ID],0),MATCH(_xlfn.CONCAT(TEXT(K665,"##0"),"_",TEXT(L665,"##0")),lvl_5[#Headers],0)),"Нет")</f>
        <v>Нет</v>
      </c>
      <c r="H665" s="11" t="str">
        <f>IFERROR(INDEX(lvl_6[],MATCH(N665,lvl_6[ID],0),MATCH(_xlfn.CONCAT(K665,"_",L665,"_",M665),lvl_6[#Headers],0)),"Нет")</f>
        <v>Нет</v>
      </c>
      <c r="I665" s="12">
        <v>1</v>
      </c>
      <c r="J665" s="12">
        <v>2</v>
      </c>
      <c r="K665" s="12">
        <v>2</v>
      </c>
      <c r="L665" s="12">
        <v>2</v>
      </c>
      <c r="M665" s="12">
        <v>0</v>
      </c>
      <c r="N665" s="12">
        <v>0</v>
      </c>
      <c r="O665" s="12">
        <f>COUNTIF($P$2:P665,P665)</f>
        <v>662</v>
      </c>
      <c r="P665" s="12" t="str">
        <f t="shared" si="31"/>
        <v>122020000</v>
      </c>
      <c r="Q665" s="12" t="str">
        <f t="shared" si="32"/>
        <v>1220200000662</v>
      </c>
      <c r="R665" s="20" t="s">
        <v>1232</v>
      </c>
      <c r="S665" s="20" t="s">
        <v>1233</v>
      </c>
      <c r="AP665" s="12" t="s">
        <v>916</v>
      </c>
      <c r="AW665" s="12">
        <v>2</v>
      </c>
      <c r="BG665" s="21">
        <v>-1</v>
      </c>
      <c r="BJ665" s="12">
        <v>1</v>
      </c>
    </row>
    <row r="666" spans="1:62" ht="30" x14ac:dyDescent="0.25">
      <c r="A666" s="12">
        <v>1</v>
      </c>
      <c r="B666" s="11" t="str">
        <f t="shared" si="30"/>
        <v>Общий расчет. Ци Мень. Анализ Дворца. Комбинации. Нет. Нет</v>
      </c>
      <c r="C666" s="11" t="str">
        <f>IFERROR(VLOOKUP(I666,lvl_1[],2,FALSE),"Нет")</f>
        <v>Общий расчет</v>
      </c>
      <c r="D666" s="11" t="str">
        <f>IFERROR(VLOOKUP(Rule!J666,lvl_2[],2,FALSE),"Нет")</f>
        <v>Ци Мень</v>
      </c>
      <c r="E666" s="11" t="str">
        <f>IFERROR(VLOOKUP(Rule!K666,lvl_3[],2,FALSE),"Нет")</f>
        <v>Анализ Дворца</v>
      </c>
      <c r="F666" s="11" t="str">
        <f>IFERROR(INDEX(lvl_4[],MATCH(L666,lvl_4[ID],0),MATCH(TEXT(K666,"##0"),lvl_4[#Headers],0)),"Нет")</f>
        <v>Комбинации</v>
      </c>
      <c r="G666" s="11" t="str">
        <f>IFERROR(INDEX(lvl_5[],MATCH(M666,lvl_5[ID],0),MATCH(_xlfn.CONCAT(TEXT(K666,"##0"),"_",TEXT(L666,"##0")),lvl_5[#Headers],0)),"Нет")</f>
        <v>Нет</v>
      </c>
      <c r="H666" s="11" t="str">
        <f>IFERROR(INDEX(lvl_6[],MATCH(N666,lvl_6[ID],0),MATCH(_xlfn.CONCAT(K666,"_",L666,"_",M666),lvl_6[#Headers],0)),"Нет")</f>
        <v>Нет</v>
      </c>
      <c r="I666" s="12">
        <v>1</v>
      </c>
      <c r="J666" s="12">
        <v>2</v>
      </c>
      <c r="K666" s="12">
        <v>2</v>
      </c>
      <c r="L666" s="12">
        <v>2</v>
      </c>
      <c r="M666" s="12">
        <v>0</v>
      </c>
      <c r="N666" s="12">
        <v>0</v>
      </c>
      <c r="O666" s="12">
        <f>COUNTIF($P$2:P666,P666)</f>
        <v>663</v>
      </c>
      <c r="P666" s="12" t="str">
        <f t="shared" si="31"/>
        <v>122020000</v>
      </c>
      <c r="Q666" s="12" t="str">
        <f t="shared" si="32"/>
        <v>1220200000663</v>
      </c>
      <c r="R666" s="20" t="s">
        <v>1232</v>
      </c>
      <c r="S666" s="20" t="s">
        <v>1233</v>
      </c>
      <c r="AP666" s="12" t="s">
        <v>914</v>
      </c>
      <c r="AW666" s="12">
        <v>4</v>
      </c>
      <c r="BG666" s="21">
        <v>-1</v>
      </c>
      <c r="BJ666" s="12">
        <v>1</v>
      </c>
    </row>
    <row r="667" spans="1:62" ht="30" x14ac:dyDescent="0.25">
      <c r="A667" s="12">
        <v>1</v>
      </c>
      <c r="B667" s="11" t="str">
        <f t="shared" si="30"/>
        <v>Общий расчет. Ци Мень. Анализ Дворца. Комбинации. Нет. Нет</v>
      </c>
      <c r="C667" s="11" t="str">
        <f>IFERROR(VLOOKUP(I667,lvl_1[],2,FALSE),"Нет")</f>
        <v>Общий расчет</v>
      </c>
      <c r="D667" s="11" t="str">
        <f>IFERROR(VLOOKUP(Rule!J667,lvl_2[],2,FALSE),"Нет")</f>
        <v>Ци Мень</v>
      </c>
      <c r="E667" s="11" t="str">
        <f>IFERROR(VLOOKUP(Rule!K667,lvl_3[],2,FALSE),"Нет")</f>
        <v>Анализ Дворца</v>
      </c>
      <c r="F667" s="11" t="str">
        <f>IFERROR(INDEX(lvl_4[],MATCH(L667,lvl_4[ID],0),MATCH(TEXT(K667,"##0"),lvl_4[#Headers],0)),"Нет")</f>
        <v>Комбинации</v>
      </c>
      <c r="G667" s="11" t="str">
        <f>IFERROR(INDEX(lvl_5[],MATCH(M667,lvl_5[ID],0),MATCH(_xlfn.CONCAT(TEXT(K667,"##0"),"_",TEXT(L667,"##0")),lvl_5[#Headers],0)),"Нет")</f>
        <v>Нет</v>
      </c>
      <c r="H667" s="11" t="str">
        <f>IFERROR(INDEX(lvl_6[],MATCH(N667,lvl_6[ID],0),MATCH(_xlfn.CONCAT(K667,"_",L667,"_",M667),lvl_6[#Headers],0)),"Нет")</f>
        <v>Нет</v>
      </c>
      <c r="I667" s="12">
        <v>1</v>
      </c>
      <c r="J667" s="12">
        <v>2</v>
      </c>
      <c r="K667" s="12">
        <v>2</v>
      </c>
      <c r="L667" s="12">
        <v>2</v>
      </c>
      <c r="M667" s="12">
        <v>0</v>
      </c>
      <c r="N667" s="12">
        <v>0</v>
      </c>
      <c r="O667" s="12">
        <f>COUNTIF($P$2:P667,P667)</f>
        <v>664</v>
      </c>
      <c r="P667" s="12" t="str">
        <f t="shared" si="31"/>
        <v>122020000</v>
      </c>
      <c r="Q667" s="12" t="str">
        <f t="shared" si="32"/>
        <v>1220200000664</v>
      </c>
      <c r="R667" s="20" t="s">
        <v>1232</v>
      </c>
      <c r="S667" s="20" t="s">
        <v>1233</v>
      </c>
      <c r="AP667" s="12" t="s">
        <v>908</v>
      </c>
      <c r="AW667" s="12">
        <v>8</v>
      </c>
      <c r="BG667" s="21">
        <v>-1</v>
      </c>
      <c r="BJ667" s="12">
        <v>1</v>
      </c>
    </row>
    <row r="668" spans="1:62" ht="30" x14ac:dyDescent="0.25">
      <c r="A668" s="12">
        <v>1</v>
      </c>
      <c r="B668" s="11" t="str">
        <f t="shared" si="30"/>
        <v>Общий расчет. Ци Мень. Анализ Дворца. Комбинации. Нет. Нет</v>
      </c>
      <c r="C668" s="11" t="str">
        <f>IFERROR(VLOOKUP(I668,lvl_1[],2,FALSE),"Нет")</f>
        <v>Общий расчет</v>
      </c>
      <c r="D668" s="11" t="str">
        <f>IFERROR(VLOOKUP(Rule!J668,lvl_2[],2,FALSE),"Нет")</f>
        <v>Ци Мень</v>
      </c>
      <c r="E668" s="11" t="str">
        <f>IFERROR(VLOOKUP(Rule!K668,lvl_3[],2,FALSE),"Нет")</f>
        <v>Анализ Дворца</v>
      </c>
      <c r="F668" s="11" t="str">
        <f>IFERROR(INDEX(lvl_4[],MATCH(L668,lvl_4[ID],0),MATCH(TEXT(K668,"##0"),lvl_4[#Headers],0)),"Нет")</f>
        <v>Комбинации</v>
      </c>
      <c r="G668" s="11" t="str">
        <f>IFERROR(INDEX(lvl_5[],MATCH(M668,lvl_5[ID],0),MATCH(_xlfn.CONCAT(TEXT(K668,"##0"),"_",TEXT(L668,"##0")),lvl_5[#Headers],0)),"Нет")</f>
        <v>Нет</v>
      </c>
      <c r="H668" s="11" t="str">
        <f>IFERROR(INDEX(lvl_6[],MATCH(N668,lvl_6[ID],0),MATCH(_xlfn.CONCAT(K668,"_",L668,"_",M668),lvl_6[#Headers],0)),"Нет")</f>
        <v>Нет</v>
      </c>
      <c r="I668" s="12">
        <v>1</v>
      </c>
      <c r="J668" s="12">
        <v>2</v>
      </c>
      <c r="K668" s="12">
        <v>2</v>
      </c>
      <c r="L668" s="12">
        <v>2</v>
      </c>
      <c r="M668" s="12">
        <v>0</v>
      </c>
      <c r="N668" s="12">
        <v>0</v>
      </c>
      <c r="O668" s="12">
        <f>COUNTIF($P$2:P668,P668)</f>
        <v>665</v>
      </c>
      <c r="P668" s="12" t="str">
        <f t="shared" si="31"/>
        <v>122020000</v>
      </c>
      <c r="Q668" s="12" t="str">
        <f t="shared" si="32"/>
        <v>1220200000665</v>
      </c>
      <c r="R668" s="20" t="s">
        <v>1232</v>
      </c>
      <c r="S668" s="20" t="s">
        <v>1233</v>
      </c>
      <c r="AP668" s="12" t="s">
        <v>907</v>
      </c>
      <c r="AW668" s="12">
        <v>6</v>
      </c>
      <c r="BG668" s="21">
        <v>-1</v>
      </c>
      <c r="BJ668" s="12">
        <v>1</v>
      </c>
    </row>
    <row r="669" spans="1:62" ht="30" x14ac:dyDescent="0.25">
      <c r="A669" s="12">
        <v>1</v>
      </c>
      <c r="B669" s="11" t="str">
        <f t="shared" si="30"/>
        <v>Общий расчет. Ци Мень. Анализ Дворца. Комбинации. Нет. Нет</v>
      </c>
      <c r="C669" s="11" t="str">
        <f>IFERROR(VLOOKUP(I669,lvl_1[],2,FALSE),"Нет")</f>
        <v>Общий расчет</v>
      </c>
      <c r="D669" s="11" t="str">
        <f>IFERROR(VLOOKUP(Rule!J669,lvl_2[],2,FALSE),"Нет")</f>
        <v>Ци Мень</v>
      </c>
      <c r="E669" s="11" t="str">
        <f>IFERROR(VLOOKUP(Rule!K669,lvl_3[],2,FALSE),"Нет")</f>
        <v>Анализ Дворца</v>
      </c>
      <c r="F669" s="11" t="str">
        <f>IFERROR(INDEX(lvl_4[],MATCH(L669,lvl_4[ID],0),MATCH(TEXT(K669,"##0"),lvl_4[#Headers],0)),"Нет")</f>
        <v>Комбинации</v>
      </c>
      <c r="G669" s="11" t="str">
        <f>IFERROR(INDEX(lvl_5[],MATCH(M669,lvl_5[ID],0),MATCH(_xlfn.CONCAT(TEXT(K669,"##0"),"_",TEXT(L669,"##0")),lvl_5[#Headers],0)),"Нет")</f>
        <v>Нет</v>
      </c>
      <c r="H669" s="11" t="str">
        <f>IFERROR(INDEX(lvl_6[],MATCH(N669,lvl_6[ID],0),MATCH(_xlfn.CONCAT(K669,"_",L669,"_",M669),lvl_6[#Headers],0)),"Нет")</f>
        <v>Нет</v>
      </c>
      <c r="I669" s="12">
        <v>1</v>
      </c>
      <c r="J669" s="12">
        <v>2</v>
      </c>
      <c r="K669" s="12">
        <v>2</v>
      </c>
      <c r="L669" s="12">
        <v>2</v>
      </c>
      <c r="M669" s="12">
        <v>0</v>
      </c>
      <c r="N669" s="12">
        <v>0</v>
      </c>
      <c r="O669" s="12">
        <f>COUNTIF($P$2:P669,P669)</f>
        <v>666</v>
      </c>
      <c r="P669" s="12" t="str">
        <f t="shared" si="31"/>
        <v>122020000</v>
      </c>
      <c r="Q669" s="12" t="str">
        <f t="shared" si="32"/>
        <v>1220200000666</v>
      </c>
      <c r="R669" s="20" t="s">
        <v>1234</v>
      </c>
      <c r="S669" s="20" t="s">
        <v>1234</v>
      </c>
      <c r="AI669" s="12" t="s">
        <v>899</v>
      </c>
      <c r="AW669" s="12">
        <v>8</v>
      </c>
      <c r="BG669" s="21">
        <v>0.5</v>
      </c>
      <c r="BJ669" s="12">
        <v>1</v>
      </c>
    </row>
    <row r="670" spans="1:62" ht="30" x14ac:dyDescent="0.25">
      <c r="A670" s="12">
        <v>1</v>
      </c>
      <c r="B670" s="11" t="str">
        <f t="shared" si="30"/>
        <v>Общий расчет. Ци Мень. Анализ Дворца. Комбинации. Нет. Нет</v>
      </c>
      <c r="C670" s="11" t="str">
        <f>IFERROR(VLOOKUP(I670,lvl_1[],2,FALSE),"Нет")</f>
        <v>Общий расчет</v>
      </c>
      <c r="D670" s="11" t="str">
        <f>IFERROR(VLOOKUP(Rule!J670,lvl_2[],2,FALSE),"Нет")</f>
        <v>Ци Мень</v>
      </c>
      <c r="E670" s="11" t="str">
        <f>IFERROR(VLOOKUP(Rule!K670,lvl_3[],2,FALSE),"Нет")</f>
        <v>Анализ Дворца</v>
      </c>
      <c r="F670" s="11" t="str">
        <f>IFERROR(INDEX(lvl_4[],MATCH(L670,lvl_4[ID],0),MATCH(TEXT(K670,"##0"),lvl_4[#Headers],0)),"Нет")</f>
        <v>Комбинации</v>
      </c>
      <c r="G670" s="11" t="str">
        <f>IFERROR(INDEX(lvl_5[],MATCH(M670,lvl_5[ID],0),MATCH(_xlfn.CONCAT(TEXT(K670,"##0"),"_",TEXT(L670,"##0")),lvl_5[#Headers],0)),"Нет")</f>
        <v>Нет</v>
      </c>
      <c r="H670" s="11" t="str">
        <f>IFERROR(INDEX(lvl_6[],MATCH(N670,lvl_6[ID],0),MATCH(_xlfn.CONCAT(K670,"_",L670,"_",M670),lvl_6[#Headers],0)),"Нет")</f>
        <v>Нет</v>
      </c>
      <c r="I670" s="12">
        <v>1</v>
      </c>
      <c r="J670" s="12">
        <v>2</v>
      </c>
      <c r="K670" s="12">
        <v>2</v>
      </c>
      <c r="L670" s="12">
        <v>2</v>
      </c>
      <c r="M670" s="12">
        <v>0</v>
      </c>
      <c r="N670" s="12">
        <v>0</v>
      </c>
      <c r="O670" s="12">
        <f>COUNTIF($P$2:P670,P670)</f>
        <v>667</v>
      </c>
      <c r="P670" s="12" t="str">
        <f t="shared" si="31"/>
        <v>122020000</v>
      </c>
      <c r="Q670" s="12" t="str">
        <f t="shared" si="32"/>
        <v>1220200000667</v>
      </c>
      <c r="R670" s="20" t="s">
        <v>1234</v>
      </c>
      <c r="S670" s="20" t="s">
        <v>1234</v>
      </c>
      <c r="AI670" s="12" t="s">
        <v>901</v>
      </c>
      <c r="AW670" s="12">
        <v>8</v>
      </c>
      <c r="BG670" s="21">
        <v>0.5</v>
      </c>
      <c r="BJ670" s="12">
        <v>1</v>
      </c>
    </row>
    <row r="671" spans="1:62" ht="30" x14ac:dyDescent="0.25">
      <c r="A671" s="12">
        <v>1</v>
      </c>
      <c r="B671" s="11" t="str">
        <f t="shared" si="30"/>
        <v>Общий расчет. Ци Мень. Анализ Дворца. Комбинации. Нет. Нет</v>
      </c>
      <c r="C671" s="11" t="str">
        <f>IFERROR(VLOOKUP(I671,lvl_1[],2,FALSE),"Нет")</f>
        <v>Общий расчет</v>
      </c>
      <c r="D671" s="11" t="str">
        <f>IFERROR(VLOOKUP(Rule!J671,lvl_2[],2,FALSE),"Нет")</f>
        <v>Ци Мень</v>
      </c>
      <c r="E671" s="11" t="str">
        <f>IFERROR(VLOOKUP(Rule!K671,lvl_3[],2,FALSE),"Нет")</f>
        <v>Анализ Дворца</v>
      </c>
      <c r="F671" s="11" t="str">
        <f>IFERROR(INDEX(lvl_4[],MATCH(L671,lvl_4[ID],0),MATCH(TEXT(K671,"##0"),lvl_4[#Headers],0)),"Нет")</f>
        <v>Комбинации</v>
      </c>
      <c r="G671" s="11" t="str">
        <f>IFERROR(INDEX(lvl_5[],MATCH(M671,lvl_5[ID],0),MATCH(_xlfn.CONCAT(TEXT(K671,"##0"),"_",TEXT(L671,"##0")),lvl_5[#Headers],0)),"Нет")</f>
        <v>Нет</v>
      </c>
      <c r="H671" s="11" t="str">
        <f>IFERROR(INDEX(lvl_6[],MATCH(N671,lvl_6[ID],0),MATCH(_xlfn.CONCAT(K671,"_",L671,"_",M671),lvl_6[#Headers],0)),"Нет")</f>
        <v>Нет</v>
      </c>
      <c r="I671" s="12">
        <v>1</v>
      </c>
      <c r="J671" s="12">
        <v>2</v>
      </c>
      <c r="K671" s="12">
        <v>2</v>
      </c>
      <c r="L671" s="12">
        <v>2</v>
      </c>
      <c r="M671" s="12">
        <v>0</v>
      </c>
      <c r="N671" s="12">
        <v>0</v>
      </c>
      <c r="O671" s="12">
        <f>COUNTIF($P$2:P671,P671)</f>
        <v>668</v>
      </c>
      <c r="P671" s="12" t="str">
        <f t="shared" si="31"/>
        <v>122020000</v>
      </c>
      <c r="Q671" s="12" t="str">
        <f t="shared" si="32"/>
        <v>1220200000668</v>
      </c>
      <c r="R671" s="20" t="s">
        <v>1234</v>
      </c>
      <c r="S671" s="20" t="s">
        <v>1234</v>
      </c>
      <c r="AI671" s="12" t="s">
        <v>903</v>
      </c>
      <c r="AW671" s="12">
        <v>2</v>
      </c>
      <c r="BG671" s="21">
        <v>0.5</v>
      </c>
      <c r="BJ671" s="12">
        <v>1</v>
      </c>
    </row>
    <row r="672" spans="1:62" ht="30" x14ac:dyDescent="0.25">
      <c r="A672" s="12">
        <v>1</v>
      </c>
      <c r="B672" s="11" t="str">
        <f t="shared" si="30"/>
        <v>Общий расчет. Ци Мень. Анализ Дворца. Комбинации. Нет. Нет</v>
      </c>
      <c r="C672" s="11" t="str">
        <f>IFERROR(VLOOKUP(I672,lvl_1[],2,FALSE),"Нет")</f>
        <v>Общий расчет</v>
      </c>
      <c r="D672" s="11" t="str">
        <f>IFERROR(VLOOKUP(Rule!J672,lvl_2[],2,FALSE),"Нет")</f>
        <v>Ци Мень</v>
      </c>
      <c r="E672" s="11" t="str">
        <f>IFERROR(VLOOKUP(Rule!K672,lvl_3[],2,FALSE),"Нет")</f>
        <v>Анализ Дворца</v>
      </c>
      <c r="F672" s="11" t="str">
        <f>IFERROR(INDEX(lvl_4[],MATCH(L672,lvl_4[ID],0),MATCH(TEXT(K672,"##0"),lvl_4[#Headers],0)),"Нет")</f>
        <v>Комбинации</v>
      </c>
      <c r="G672" s="11" t="str">
        <f>IFERROR(INDEX(lvl_5[],MATCH(M672,lvl_5[ID],0),MATCH(_xlfn.CONCAT(TEXT(K672,"##0"),"_",TEXT(L672,"##0")),lvl_5[#Headers],0)),"Нет")</f>
        <v>Нет</v>
      </c>
      <c r="H672" s="11" t="str">
        <f>IFERROR(INDEX(lvl_6[],MATCH(N672,lvl_6[ID],0),MATCH(_xlfn.CONCAT(K672,"_",L672,"_",M672),lvl_6[#Headers],0)),"Нет")</f>
        <v>Нет</v>
      </c>
      <c r="I672" s="12">
        <v>1</v>
      </c>
      <c r="J672" s="12">
        <v>2</v>
      </c>
      <c r="K672" s="12">
        <v>2</v>
      </c>
      <c r="L672" s="12">
        <v>2</v>
      </c>
      <c r="M672" s="12">
        <v>0</v>
      </c>
      <c r="N672" s="12">
        <v>0</v>
      </c>
      <c r="O672" s="12">
        <f>COUNTIF($P$2:P672,P672)</f>
        <v>669</v>
      </c>
      <c r="P672" s="12" t="str">
        <f t="shared" si="31"/>
        <v>122020000</v>
      </c>
      <c r="Q672" s="12" t="str">
        <f t="shared" si="32"/>
        <v>1220200000669</v>
      </c>
      <c r="R672" s="20" t="s">
        <v>1234</v>
      </c>
      <c r="S672" s="20" t="s">
        <v>1234</v>
      </c>
      <c r="AI672" s="12" t="s">
        <v>905</v>
      </c>
      <c r="AW672" s="12">
        <v>2</v>
      </c>
      <c r="BG672" s="21">
        <v>0.5</v>
      </c>
      <c r="BJ672" s="12">
        <v>1</v>
      </c>
    </row>
    <row r="673" spans="1:62" ht="30" x14ac:dyDescent="0.25">
      <c r="A673" s="12">
        <v>1</v>
      </c>
      <c r="B673" s="11" t="str">
        <f t="shared" si="30"/>
        <v>Общий расчет. Ци Мень. Анализ Дворца. Комбинации. Нет. Нет</v>
      </c>
      <c r="C673" s="11" t="str">
        <f>IFERROR(VLOOKUP(I673,lvl_1[],2,FALSE),"Нет")</f>
        <v>Общий расчет</v>
      </c>
      <c r="D673" s="11" t="str">
        <f>IFERROR(VLOOKUP(Rule!J673,lvl_2[],2,FALSE),"Нет")</f>
        <v>Ци Мень</v>
      </c>
      <c r="E673" s="11" t="str">
        <f>IFERROR(VLOOKUP(Rule!K673,lvl_3[],2,FALSE),"Нет")</f>
        <v>Анализ Дворца</v>
      </c>
      <c r="F673" s="11" t="str">
        <f>IFERROR(INDEX(lvl_4[],MATCH(L673,lvl_4[ID],0),MATCH(TEXT(K673,"##0"),lvl_4[#Headers],0)),"Нет")</f>
        <v>Комбинации</v>
      </c>
      <c r="G673" s="11" t="str">
        <f>IFERROR(INDEX(lvl_5[],MATCH(M673,lvl_5[ID],0),MATCH(_xlfn.CONCAT(TEXT(K673,"##0"),"_",TEXT(L673,"##0")),lvl_5[#Headers],0)),"Нет")</f>
        <v>Нет</v>
      </c>
      <c r="H673" s="11" t="str">
        <f>IFERROR(INDEX(lvl_6[],MATCH(N673,lvl_6[ID],0),MATCH(_xlfn.CONCAT(K673,"_",L673,"_",M673),lvl_6[#Headers],0)),"Нет")</f>
        <v>Нет</v>
      </c>
      <c r="I673" s="12">
        <v>1</v>
      </c>
      <c r="J673" s="12">
        <v>2</v>
      </c>
      <c r="K673" s="12">
        <v>2</v>
      </c>
      <c r="L673" s="12">
        <v>2</v>
      </c>
      <c r="M673" s="12">
        <v>0</v>
      </c>
      <c r="N673" s="12">
        <v>0</v>
      </c>
      <c r="O673" s="12">
        <f>COUNTIF($P$2:P673,P673)</f>
        <v>670</v>
      </c>
      <c r="P673" s="12" t="str">
        <f t="shared" si="31"/>
        <v>122020000</v>
      </c>
      <c r="Q673" s="12" t="str">
        <f t="shared" si="32"/>
        <v>1220200000670</v>
      </c>
      <c r="R673" s="20" t="s">
        <v>1234</v>
      </c>
      <c r="S673" s="20" t="s">
        <v>1234</v>
      </c>
      <c r="AI673" s="12" t="s">
        <v>907</v>
      </c>
      <c r="AW673" s="12">
        <v>1</v>
      </c>
      <c r="BG673" s="21">
        <v>0.5</v>
      </c>
      <c r="BJ673" s="12">
        <v>1</v>
      </c>
    </row>
    <row r="674" spans="1:62" ht="30" x14ac:dyDescent="0.25">
      <c r="A674" s="12">
        <v>1</v>
      </c>
      <c r="B674" s="11" t="str">
        <f t="shared" si="30"/>
        <v>Общий расчет. Ци Мень. Анализ Дворца. Комбинации. Нет. Нет</v>
      </c>
      <c r="C674" s="11" t="str">
        <f>IFERROR(VLOOKUP(I674,lvl_1[],2,FALSE),"Нет")</f>
        <v>Общий расчет</v>
      </c>
      <c r="D674" s="11" t="str">
        <f>IFERROR(VLOOKUP(Rule!J674,lvl_2[],2,FALSE),"Нет")</f>
        <v>Ци Мень</v>
      </c>
      <c r="E674" s="11" t="str">
        <f>IFERROR(VLOOKUP(Rule!K674,lvl_3[],2,FALSE),"Нет")</f>
        <v>Анализ Дворца</v>
      </c>
      <c r="F674" s="11" t="str">
        <f>IFERROR(INDEX(lvl_4[],MATCH(L674,lvl_4[ID],0),MATCH(TEXT(K674,"##0"),lvl_4[#Headers],0)),"Нет")</f>
        <v>Комбинации</v>
      </c>
      <c r="G674" s="11" t="str">
        <f>IFERROR(INDEX(lvl_5[],MATCH(M674,lvl_5[ID],0),MATCH(_xlfn.CONCAT(TEXT(K674,"##0"),"_",TEXT(L674,"##0")),lvl_5[#Headers],0)),"Нет")</f>
        <v>Нет</v>
      </c>
      <c r="H674" s="11" t="str">
        <f>IFERROR(INDEX(lvl_6[],MATCH(N674,lvl_6[ID],0),MATCH(_xlfn.CONCAT(K674,"_",L674,"_",M674),lvl_6[#Headers],0)),"Нет")</f>
        <v>Нет</v>
      </c>
      <c r="I674" s="12">
        <v>1</v>
      </c>
      <c r="J674" s="12">
        <v>2</v>
      </c>
      <c r="K674" s="12">
        <v>2</v>
      </c>
      <c r="L674" s="12">
        <v>2</v>
      </c>
      <c r="M674" s="12">
        <v>0</v>
      </c>
      <c r="N674" s="12">
        <v>0</v>
      </c>
      <c r="O674" s="12">
        <f>COUNTIF($P$2:P674,P674)</f>
        <v>671</v>
      </c>
      <c r="P674" s="12" t="str">
        <f t="shared" si="31"/>
        <v>122020000</v>
      </c>
      <c r="Q674" s="12" t="str">
        <f t="shared" si="32"/>
        <v>1220200000671</v>
      </c>
      <c r="R674" s="20" t="s">
        <v>1234</v>
      </c>
      <c r="S674" s="20" t="s">
        <v>1234</v>
      </c>
      <c r="AI674" s="12" t="s">
        <v>908</v>
      </c>
      <c r="AW674" s="12">
        <v>1</v>
      </c>
      <c r="BG674" s="21">
        <v>0.5</v>
      </c>
      <c r="BJ674" s="12">
        <v>1</v>
      </c>
    </row>
    <row r="675" spans="1:62" ht="30" x14ac:dyDescent="0.25">
      <c r="A675" s="12">
        <v>1</v>
      </c>
      <c r="B675" s="11" t="str">
        <f t="shared" si="30"/>
        <v>Общий расчет. Ци Мень. Анализ Дворца. Комбинации. Нет. Нет</v>
      </c>
      <c r="C675" s="11" t="str">
        <f>IFERROR(VLOOKUP(I675,lvl_1[],2,FALSE),"Нет")</f>
        <v>Общий расчет</v>
      </c>
      <c r="D675" s="11" t="str">
        <f>IFERROR(VLOOKUP(Rule!J675,lvl_2[],2,FALSE),"Нет")</f>
        <v>Ци Мень</v>
      </c>
      <c r="E675" s="11" t="str">
        <f>IFERROR(VLOOKUP(Rule!K675,lvl_3[],2,FALSE),"Нет")</f>
        <v>Анализ Дворца</v>
      </c>
      <c r="F675" s="11" t="str">
        <f>IFERROR(INDEX(lvl_4[],MATCH(L675,lvl_4[ID],0),MATCH(TEXT(K675,"##0"),lvl_4[#Headers],0)),"Нет")</f>
        <v>Комбинации</v>
      </c>
      <c r="G675" s="11" t="str">
        <f>IFERROR(INDEX(lvl_5[],MATCH(M675,lvl_5[ID],0),MATCH(_xlfn.CONCAT(TEXT(K675,"##0"),"_",TEXT(L675,"##0")),lvl_5[#Headers],0)),"Нет")</f>
        <v>Нет</v>
      </c>
      <c r="H675" s="11" t="str">
        <f>IFERROR(INDEX(lvl_6[],MATCH(N675,lvl_6[ID],0),MATCH(_xlfn.CONCAT(K675,"_",L675,"_",M675),lvl_6[#Headers],0)),"Нет")</f>
        <v>Нет</v>
      </c>
      <c r="I675" s="12">
        <v>1</v>
      </c>
      <c r="J675" s="12">
        <v>2</v>
      </c>
      <c r="K675" s="12">
        <v>2</v>
      </c>
      <c r="L675" s="12">
        <v>2</v>
      </c>
      <c r="M675" s="12">
        <v>0</v>
      </c>
      <c r="N675" s="12">
        <v>0</v>
      </c>
      <c r="O675" s="12">
        <f>COUNTIF($P$2:P675,P675)</f>
        <v>672</v>
      </c>
      <c r="P675" s="12" t="str">
        <f t="shared" si="31"/>
        <v>122020000</v>
      </c>
      <c r="Q675" s="12" t="str">
        <f t="shared" si="32"/>
        <v>1220200000672</v>
      </c>
      <c r="R675" s="20" t="s">
        <v>1234</v>
      </c>
      <c r="S675" s="20" t="s">
        <v>1234</v>
      </c>
      <c r="AI675" s="12" t="s">
        <v>910</v>
      </c>
      <c r="AW675" s="12">
        <v>3</v>
      </c>
      <c r="BG675" s="21">
        <v>0.5</v>
      </c>
      <c r="BJ675" s="12">
        <v>1</v>
      </c>
    </row>
    <row r="676" spans="1:62" ht="30" x14ac:dyDescent="0.25">
      <c r="A676" s="12">
        <v>1</v>
      </c>
      <c r="B676" s="11" t="str">
        <f t="shared" si="30"/>
        <v>Общий расчет. Ци Мень. Анализ Дворца. Комбинации. Нет. Нет</v>
      </c>
      <c r="C676" s="11" t="str">
        <f>IFERROR(VLOOKUP(I676,lvl_1[],2,FALSE),"Нет")</f>
        <v>Общий расчет</v>
      </c>
      <c r="D676" s="11" t="str">
        <f>IFERROR(VLOOKUP(Rule!J676,lvl_2[],2,FALSE),"Нет")</f>
        <v>Ци Мень</v>
      </c>
      <c r="E676" s="11" t="str">
        <f>IFERROR(VLOOKUP(Rule!K676,lvl_3[],2,FALSE),"Нет")</f>
        <v>Анализ Дворца</v>
      </c>
      <c r="F676" s="11" t="str">
        <f>IFERROR(INDEX(lvl_4[],MATCH(L676,lvl_4[ID],0),MATCH(TEXT(K676,"##0"),lvl_4[#Headers],0)),"Нет")</f>
        <v>Комбинации</v>
      </c>
      <c r="G676" s="11" t="str">
        <f>IFERROR(INDEX(lvl_5[],MATCH(M676,lvl_5[ID],0),MATCH(_xlfn.CONCAT(TEXT(K676,"##0"),"_",TEXT(L676,"##0")),lvl_5[#Headers],0)),"Нет")</f>
        <v>Нет</v>
      </c>
      <c r="H676" s="11" t="str">
        <f>IFERROR(INDEX(lvl_6[],MATCH(N676,lvl_6[ID],0),MATCH(_xlfn.CONCAT(K676,"_",L676,"_",M676),lvl_6[#Headers],0)),"Нет")</f>
        <v>Нет</v>
      </c>
      <c r="I676" s="12">
        <v>1</v>
      </c>
      <c r="J676" s="12">
        <v>2</v>
      </c>
      <c r="K676" s="12">
        <v>2</v>
      </c>
      <c r="L676" s="12">
        <v>2</v>
      </c>
      <c r="M676" s="12">
        <v>0</v>
      </c>
      <c r="N676" s="12">
        <v>0</v>
      </c>
      <c r="O676" s="12">
        <f>COUNTIF($P$2:P676,P676)</f>
        <v>673</v>
      </c>
      <c r="P676" s="12" t="str">
        <f t="shared" si="31"/>
        <v>122020000</v>
      </c>
      <c r="Q676" s="12" t="str">
        <f t="shared" si="32"/>
        <v>1220200000673</v>
      </c>
      <c r="R676" s="20" t="s">
        <v>1234</v>
      </c>
      <c r="S676" s="20" t="s">
        <v>1234</v>
      </c>
      <c r="AI676" s="12" t="s">
        <v>912</v>
      </c>
      <c r="AW676" s="12">
        <v>3</v>
      </c>
      <c r="BG676" s="21">
        <v>0.5</v>
      </c>
      <c r="BJ676" s="12">
        <v>1</v>
      </c>
    </row>
    <row r="677" spans="1:62" ht="30" x14ac:dyDescent="0.25">
      <c r="A677" s="12">
        <v>1</v>
      </c>
      <c r="B677" s="11" t="str">
        <f t="shared" si="30"/>
        <v>Общий расчет. Ци Мень. Анализ Дворца. Комбинации. Нет. Нет</v>
      </c>
      <c r="C677" s="11" t="str">
        <f>IFERROR(VLOOKUP(I677,lvl_1[],2,FALSE),"Нет")</f>
        <v>Общий расчет</v>
      </c>
      <c r="D677" s="11" t="str">
        <f>IFERROR(VLOOKUP(Rule!J677,lvl_2[],2,FALSE),"Нет")</f>
        <v>Ци Мень</v>
      </c>
      <c r="E677" s="11" t="str">
        <f>IFERROR(VLOOKUP(Rule!K677,lvl_3[],2,FALSE),"Нет")</f>
        <v>Анализ Дворца</v>
      </c>
      <c r="F677" s="11" t="str">
        <f>IFERROR(INDEX(lvl_4[],MATCH(L677,lvl_4[ID],0),MATCH(TEXT(K677,"##0"),lvl_4[#Headers],0)),"Нет")</f>
        <v>Комбинации</v>
      </c>
      <c r="G677" s="11" t="str">
        <f>IFERROR(INDEX(lvl_5[],MATCH(M677,lvl_5[ID],0),MATCH(_xlfn.CONCAT(TEXT(K677,"##0"),"_",TEXT(L677,"##0")),lvl_5[#Headers],0)),"Нет")</f>
        <v>Нет</v>
      </c>
      <c r="H677" s="11" t="str">
        <f>IFERROR(INDEX(lvl_6[],MATCH(N677,lvl_6[ID],0),MATCH(_xlfn.CONCAT(K677,"_",L677,"_",M677),lvl_6[#Headers],0)),"Нет")</f>
        <v>Нет</v>
      </c>
      <c r="I677" s="12">
        <v>1</v>
      </c>
      <c r="J677" s="12">
        <v>2</v>
      </c>
      <c r="K677" s="12">
        <v>2</v>
      </c>
      <c r="L677" s="12">
        <v>2</v>
      </c>
      <c r="M677" s="12">
        <v>0</v>
      </c>
      <c r="N677" s="12">
        <v>0</v>
      </c>
      <c r="O677" s="12">
        <f>COUNTIF($P$2:P677,P677)</f>
        <v>674</v>
      </c>
      <c r="P677" s="12" t="str">
        <f t="shared" si="31"/>
        <v>122020000</v>
      </c>
      <c r="Q677" s="12" t="str">
        <f t="shared" si="32"/>
        <v>1220200000674</v>
      </c>
      <c r="R677" s="20" t="s">
        <v>1234</v>
      </c>
      <c r="S677" s="20" t="s">
        <v>1234</v>
      </c>
      <c r="AI677" s="12" t="s">
        <v>914</v>
      </c>
      <c r="AW677" s="12">
        <v>9</v>
      </c>
      <c r="BG677" s="21">
        <v>0.5</v>
      </c>
      <c r="BJ677" s="12">
        <v>1</v>
      </c>
    </row>
    <row r="678" spans="1:62" ht="30" x14ac:dyDescent="0.25">
      <c r="A678" s="12">
        <v>1</v>
      </c>
      <c r="B678" s="11" t="str">
        <f t="shared" si="30"/>
        <v>Общий расчет. Ци Мень. Анализ Дворца. Комбинации. Нет. Нет</v>
      </c>
      <c r="C678" s="11" t="str">
        <f>IFERROR(VLOOKUP(I678,lvl_1[],2,FALSE),"Нет")</f>
        <v>Общий расчет</v>
      </c>
      <c r="D678" s="11" t="str">
        <f>IFERROR(VLOOKUP(Rule!J678,lvl_2[],2,FALSE),"Нет")</f>
        <v>Ци Мень</v>
      </c>
      <c r="E678" s="11" t="str">
        <f>IFERROR(VLOOKUP(Rule!K678,lvl_3[],2,FALSE),"Нет")</f>
        <v>Анализ Дворца</v>
      </c>
      <c r="F678" s="11" t="str">
        <f>IFERROR(INDEX(lvl_4[],MATCH(L678,lvl_4[ID],0),MATCH(TEXT(K678,"##0"),lvl_4[#Headers],0)),"Нет")</f>
        <v>Комбинации</v>
      </c>
      <c r="G678" s="11" t="str">
        <f>IFERROR(INDEX(lvl_5[],MATCH(M678,lvl_5[ID],0),MATCH(_xlfn.CONCAT(TEXT(K678,"##0"),"_",TEXT(L678,"##0")),lvl_5[#Headers],0)),"Нет")</f>
        <v>Нет</v>
      </c>
      <c r="H678" s="11" t="str">
        <f>IFERROR(INDEX(lvl_6[],MATCH(N678,lvl_6[ID],0),MATCH(_xlfn.CONCAT(K678,"_",L678,"_",M678),lvl_6[#Headers],0)),"Нет")</f>
        <v>Нет</v>
      </c>
      <c r="I678" s="12">
        <v>1</v>
      </c>
      <c r="J678" s="12">
        <v>2</v>
      </c>
      <c r="K678" s="12">
        <v>2</v>
      </c>
      <c r="L678" s="12">
        <v>2</v>
      </c>
      <c r="M678" s="12">
        <v>0</v>
      </c>
      <c r="N678" s="12">
        <v>0</v>
      </c>
      <c r="O678" s="12">
        <f>COUNTIF($P$2:P678,P678)</f>
        <v>675</v>
      </c>
      <c r="P678" s="12" t="str">
        <f t="shared" si="31"/>
        <v>122020000</v>
      </c>
      <c r="Q678" s="12" t="str">
        <f t="shared" si="32"/>
        <v>1220200000675</v>
      </c>
      <c r="R678" s="20" t="s">
        <v>1234</v>
      </c>
      <c r="S678" s="20" t="s">
        <v>1234</v>
      </c>
      <c r="AI678" s="12" t="s">
        <v>916</v>
      </c>
      <c r="AW678" s="12">
        <v>9</v>
      </c>
      <c r="BG678" s="21">
        <v>0.5</v>
      </c>
      <c r="BJ678" s="12">
        <v>1</v>
      </c>
    </row>
    <row r="679" spans="1:62" ht="30" x14ac:dyDescent="0.25">
      <c r="A679" s="12">
        <v>1</v>
      </c>
      <c r="B679" s="11" t="str">
        <f t="shared" si="30"/>
        <v>Общий расчет. Ци Мень. Анализ Дворца. Комбинации. Нет. Нет</v>
      </c>
      <c r="C679" s="11" t="str">
        <f>IFERROR(VLOOKUP(I679,lvl_1[],2,FALSE),"Нет")</f>
        <v>Общий расчет</v>
      </c>
      <c r="D679" s="11" t="str">
        <f>IFERROR(VLOOKUP(Rule!J679,lvl_2[],2,FALSE),"Нет")</f>
        <v>Ци Мень</v>
      </c>
      <c r="E679" s="11" t="str">
        <f>IFERROR(VLOOKUP(Rule!K679,lvl_3[],2,FALSE),"Нет")</f>
        <v>Анализ Дворца</v>
      </c>
      <c r="F679" s="11" t="str">
        <f>IFERROR(INDEX(lvl_4[],MATCH(L679,lvl_4[ID],0),MATCH(TEXT(K679,"##0"),lvl_4[#Headers],0)),"Нет")</f>
        <v>Комбинации</v>
      </c>
      <c r="G679" s="11" t="str">
        <f>IFERROR(INDEX(lvl_5[],MATCH(M679,lvl_5[ID],0),MATCH(_xlfn.CONCAT(TEXT(K679,"##0"),"_",TEXT(L679,"##0")),lvl_5[#Headers],0)),"Нет")</f>
        <v>Нет</v>
      </c>
      <c r="H679" s="11" t="str">
        <f>IFERROR(INDEX(lvl_6[],MATCH(N679,lvl_6[ID],0),MATCH(_xlfn.CONCAT(K679,"_",L679,"_",M679),lvl_6[#Headers],0)),"Нет")</f>
        <v>Нет</v>
      </c>
      <c r="I679" s="12">
        <v>1</v>
      </c>
      <c r="J679" s="12">
        <v>2</v>
      </c>
      <c r="K679" s="12">
        <v>2</v>
      </c>
      <c r="L679" s="12">
        <v>2</v>
      </c>
      <c r="M679" s="12">
        <v>0</v>
      </c>
      <c r="N679" s="12">
        <v>0</v>
      </c>
      <c r="O679" s="12">
        <f>COUNTIF($P$2:P679,P679)</f>
        <v>676</v>
      </c>
      <c r="P679" s="12" t="str">
        <f t="shared" si="31"/>
        <v>122020000</v>
      </c>
      <c r="Q679" s="12" t="str">
        <f t="shared" si="32"/>
        <v>1220200000676</v>
      </c>
      <c r="R679" s="20" t="s">
        <v>1235</v>
      </c>
      <c r="S679" s="20" t="s">
        <v>1235</v>
      </c>
      <c r="AI679" s="12" t="s">
        <v>899</v>
      </c>
      <c r="AW679" s="12">
        <v>8</v>
      </c>
      <c r="BG679" s="21">
        <v>0.5</v>
      </c>
      <c r="BJ679" s="12">
        <v>1</v>
      </c>
    </row>
    <row r="680" spans="1:62" ht="30" x14ac:dyDescent="0.25">
      <c r="A680" s="12">
        <v>1</v>
      </c>
      <c r="B680" s="11" t="str">
        <f t="shared" si="30"/>
        <v>Общий расчет. Ци Мень. Анализ Дворца. Комбинации. Нет. Нет</v>
      </c>
      <c r="C680" s="11" t="str">
        <f>IFERROR(VLOOKUP(I680,lvl_1[],2,FALSE),"Нет")</f>
        <v>Общий расчет</v>
      </c>
      <c r="D680" s="11" t="str">
        <f>IFERROR(VLOOKUP(Rule!J680,lvl_2[],2,FALSE),"Нет")</f>
        <v>Ци Мень</v>
      </c>
      <c r="E680" s="11" t="str">
        <f>IFERROR(VLOOKUP(Rule!K680,lvl_3[],2,FALSE),"Нет")</f>
        <v>Анализ Дворца</v>
      </c>
      <c r="F680" s="11" t="str">
        <f>IFERROR(INDEX(lvl_4[],MATCH(L680,lvl_4[ID],0),MATCH(TEXT(K680,"##0"),lvl_4[#Headers],0)),"Нет")</f>
        <v>Комбинации</v>
      </c>
      <c r="G680" s="11" t="str">
        <f>IFERROR(INDEX(lvl_5[],MATCH(M680,lvl_5[ID],0),MATCH(_xlfn.CONCAT(TEXT(K680,"##0"),"_",TEXT(L680,"##0")),lvl_5[#Headers],0)),"Нет")</f>
        <v>Нет</v>
      </c>
      <c r="H680" s="11" t="str">
        <f>IFERROR(INDEX(lvl_6[],MATCH(N680,lvl_6[ID],0),MATCH(_xlfn.CONCAT(K680,"_",L680,"_",M680),lvl_6[#Headers],0)),"Нет")</f>
        <v>Нет</v>
      </c>
      <c r="I680" s="12">
        <v>1</v>
      </c>
      <c r="J680" s="12">
        <v>2</v>
      </c>
      <c r="K680" s="12">
        <v>2</v>
      </c>
      <c r="L680" s="12">
        <v>2</v>
      </c>
      <c r="M680" s="12">
        <v>0</v>
      </c>
      <c r="N680" s="12">
        <v>0</v>
      </c>
      <c r="O680" s="12">
        <f>COUNTIF($P$2:P680,P680)</f>
        <v>677</v>
      </c>
      <c r="P680" s="12" t="str">
        <f t="shared" si="31"/>
        <v>122020000</v>
      </c>
      <c r="Q680" s="12" t="str">
        <f t="shared" si="32"/>
        <v>1220200000677</v>
      </c>
      <c r="R680" s="20" t="s">
        <v>1235</v>
      </c>
      <c r="S680" s="20" t="s">
        <v>1235</v>
      </c>
      <c r="AI680" s="12" t="s">
        <v>908</v>
      </c>
      <c r="AW680" s="12">
        <v>8</v>
      </c>
      <c r="BG680" s="21">
        <v>0.5</v>
      </c>
      <c r="BJ680" s="12">
        <v>1</v>
      </c>
    </row>
    <row r="681" spans="1:62" ht="30" x14ac:dyDescent="0.25">
      <c r="A681" s="12">
        <v>1</v>
      </c>
      <c r="B681" s="11" t="str">
        <f t="shared" si="30"/>
        <v>Общий расчет. Ци Мень. Анализ Дворца. Комбинации. Нет. Нет</v>
      </c>
      <c r="C681" s="11" t="str">
        <f>IFERROR(VLOOKUP(I681,lvl_1[],2,FALSE),"Нет")</f>
        <v>Общий расчет</v>
      </c>
      <c r="D681" s="11" t="str">
        <f>IFERROR(VLOOKUP(Rule!J681,lvl_2[],2,FALSE),"Нет")</f>
        <v>Ци Мень</v>
      </c>
      <c r="E681" s="11" t="str">
        <f>IFERROR(VLOOKUP(Rule!K681,lvl_3[],2,FALSE),"Нет")</f>
        <v>Анализ Дворца</v>
      </c>
      <c r="F681" s="11" t="str">
        <f>IFERROR(INDEX(lvl_4[],MATCH(L681,lvl_4[ID],0),MATCH(TEXT(K681,"##0"),lvl_4[#Headers],0)),"Нет")</f>
        <v>Комбинации</v>
      </c>
      <c r="G681" s="11" t="str">
        <f>IFERROR(INDEX(lvl_5[],MATCH(M681,lvl_5[ID],0),MATCH(_xlfn.CONCAT(TEXT(K681,"##0"),"_",TEXT(L681,"##0")),lvl_5[#Headers],0)),"Нет")</f>
        <v>Нет</v>
      </c>
      <c r="H681" s="11" t="str">
        <f>IFERROR(INDEX(lvl_6[],MATCH(N681,lvl_6[ID],0),MATCH(_xlfn.CONCAT(K681,"_",L681,"_",M681),lvl_6[#Headers],0)),"Нет")</f>
        <v>Нет</v>
      </c>
      <c r="I681" s="12">
        <v>1</v>
      </c>
      <c r="J681" s="12">
        <v>2</v>
      </c>
      <c r="K681" s="12">
        <v>2</v>
      </c>
      <c r="L681" s="12">
        <v>2</v>
      </c>
      <c r="M681" s="12">
        <v>0</v>
      </c>
      <c r="N681" s="12">
        <v>0</v>
      </c>
      <c r="O681" s="12">
        <f>COUNTIF($P$2:P681,P681)</f>
        <v>678</v>
      </c>
      <c r="P681" s="12" t="str">
        <f t="shared" si="31"/>
        <v>122020000</v>
      </c>
      <c r="Q681" s="12" t="str">
        <f t="shared" si="32"/>
        <v>1220200000678</v>
      </c>
      <c r="R681" s="20" t="s">
        <v>1235</v>
      </c>
      <c r="S681" s="20" t="s">
        <v>1235</v>
      </c>
      <c r="AI681" s="12" t="s">
        <v>910</v>
      </c>
      <c r="AW681" s="12">
        <v>6</v>
      </c>
      <c r="BG681" s="21">
        <v>0.5</v>
      </c>
      <c r="BJ681" s="12">
        <v>1</v>
      </c>
    </row>
    <row r="682" spans="1:62" ht="30" x14ac:dyDescent="0.25">
      <c r="A682" s="12">
        <v>1</v>
      </c>
      <c r="B682" s="11" t="str">
        <f t="shared" si="30"/>
        <v>Общий расчет. Ци Мень. Анализ Дворца. Комбинации. Нет. Нет</v>
      </c>
      <c r="C682" s="11" t="str">
        <f>IFERROR(VLOOKUP(I682,lvl_1[],2,FALSE),"Нет")</f>
        <v>Общий расчет</v>
      </c>
      <c r="D682" s="11" t="str">
        <f>IFERROR(VLOOKUP(Rule!J682,lvl_2[],2,FALSE),"Нет")</f>
        <v>Ци Мень</v>
      </c>
      <c r="E682" s="11" t="str">
        <f>IFERROR(VLOOKUP(Rule!K682,lvl_3[],2,FALSE),"Нет")</f>
        <v>Анализ Дворца</v>
      </c>
      <c r="F682" s="11" t="str">
        <f>IFERROR(INDEX(lvl_4[],MATCH(L682,lvl_4[ID],0),MATCH(TEXT(K682,"##0"),lvl_4[#Headers],0)),"Нет")</f>
        <v>Комбинации</v>
      </c>
      <c r="G682" s="11" t="str">
        <f>IFERROR(INDEX(lvl_5[],MATCH(M682,lvl_5[ID],0),MATCH(_xlfn.CONCAT(TEXT(K682,"##0"),"_",TEXT(L682,"##0")),lvl_5[#Headers],0)),"Нет")</f>
        <v>Нет</v>
      </c>
      <c r="H682" s="11" t="str">
        <f>IFERROR(INDEX(lvl_6[],MATCH(N682,lvl_6[ID],0),MATCH(_xlfn.CONCAT(K682,"_",L682,"_",M682),lvl_6[#Headers],0)),"Нет")</f>
        <v>Нет</v>
      </c>
      <c r="I682" s="12">
        <v>1</v>
      </c>
      <c r="J682" s="12">
        <v>2</v>
      </c>
      <c r="K682" s="12">
        <v>2</v>
      </c>
      <c r="L682" s="12">
        <v>2</v>
      </c>
      <c r="M682" s="12">
        <v>0</v>
      </c>
      <c r="N682" s="12">
        <v>0</v>
      </c>
      <c r="O682" s="12">
        <f>COUNTIF($P$2:P682,P682)</f>
        <v>679</v>
      </c>
      <c r="P682" s="12" t="str">
        <f t="shared" si="31"/>
        <v>122020000</v>
      </c>
      <c r="Q682" s="12" t="str">
        <f t="shared" si="32"/>
        <v>1220200000679</v>
      </c>
      <c r="R682" s="20" t="s">
        <v>1235</v>
      </c>
      <c r="S682" s="20" t="s">
        <v>1235</v>
      </c>
      <c r="AI682" s="12" t="s">
        <v>901</v>
      </c>
      <c r="AW682" s="12">
        <v>6</v>
      </c>
      <c r="BG682" s="21">
        <v>0.5</v>
      </c>
      <c r="BJ682" s="12">
        <v>1</v>
      </c>
    </row>
    <row r="683" spans="1:62" ht="30" x14ac:dyDescent="0.25">
      <c r="A683" s="12">
        <v>1</v>
      </c>
      <c r="B683" s="11" t="str">
        <f t="shared" si="30"/>
        <v>Общий расчет. Ци Мень. Анализ Дворца. Комбинации. Нет. Нет</v>
      </c>
      <c r="C683" s="11" t="str">
        <f>IFERROR(VLOOKUP(I683,lvl_1[],2,FALSE),"Нет")</f>
        <v>Общий расчет</v>
      </c>
      <c r="D683" s="11" t="str">
        <f>IFERROR(VLOOKUP(Rule!J683,lvl_2[],2,FALSE),"Нет")</f>
        <v>Ци Мень</v>
      </c>
      <c r="E683" s="11" t="str">
        <f>IFERROR(VLOOKUP(Rule!K683,lvl_3[],2,FALSE),"Нет")</f>
        <v>Анализ Дворца</v>
      </c>
      <c r="F683" s="11" t="str">
        <f>IFERROR(INDEX(lvl_4[],MATCH(L683,lvl_4[ID],0),MATCH(TEXT(K683,"##0"),lvl_4[#Headers],0)),"Нет")</f>
        <v>Комбинации</v>
      </c>
      <c r="G683" s="11" t="str">
        <f>IFERROR(INDEX(lvl_5[],MATCH(M683,lvl_5[ID],0),MATCH(_xlfn.CONCAT(TEXT(K683,"##0"),"_",TEXT(L683,"##0")),lvl_5[#Headers],0)),"Нет")</f>
        <v>Нет</v>
      </c>
      <c r="H683" s="11" t="str">
        <f>IFERROR(INDEX(lvl_6[],MATCH(N683,lvl_6[ID],0),MATCH(_xlfn.CONCAT(K683,"_",L683,"_",M683),lvl_6[#Headers],0)),"Нет")</f>
        <v>Нет</v>
      </c>
      <c r="I683" s="12">
        <v>1</v>
      </c>
      <c r="J683" s="12">
        <v>2</v>
      </c>
      <c r="K683" s="12">
        <v>2</v>
      </c>
      <c r="L683" s="12">
        <v>2</v>
      </c>
      <c r="M683" s="12">
        <v>0</v>
      </c>
      <c r="N683" s="12">
        <v>0</v>
      </c>
      <c r="O683" s="12">
        <f>COUNTIF($P$2:P683,P683)</f>
        <v>680</v>
      </c>
      <c r="P683" s="12" t="str">
        <f t="shared" si="31"/>
        <v>122020000</v>
      </c>
      <c r="Q683" s="12" t="str">
        <f t="shared" si="32"/>
        <v>1220200000680</v>
      </c>
      <c r="R683" s="20" t="s">
        <v>1235</v>
      </c>
      <c r="S683" s="20" t="s">
        <v>1235</v>
      </c>
      <c r="AI683" s="12" t="s">
        <v>903</v>
      </c>
      <c r="AW683" s="12">
        <v>2</v>
      </c>
      <c r="BG683" s="21">
        <v>0.5</v>
      </c>
      <c r="BJ683" s="12">
        <v>1</v>
      </c>
    </row>
    <row r="684" spans="1:62" ht="30" x14ac:dyDescent="0.25">
      <c r="A684" s="12">
        <v>1</v>
      </c>
      <c r="B684" s="11" t="str">
        <f t="shared" si="30"/>
        <v>Общий расчет. Ци Мень. Анализ Дворца. Комбинации. Нет. Нет</v>
      </c>
      <c r="C684" s="11" t="str">
        <f>IFERROR(VLOOKUP(I684,lvl_1[],2,FALSE),"Нет")</f>
        <v>Общий расчет</v>
      </c>
      <c r="D684" s="11" t="str">
        <f>IFERROR(VLOOKUP(Rule!J684,lvl_2[],2,FALSE),"Нет")</f>
        <v>Ци Мень</v>
      </c>
      <c r="E684" s="11" t="str">
        <f>IFERROR(VLOOKUP(Rule!K684,lvl_3[],2,FALSE),"Нет")</f>
        <v>Анализ Дворца</v>
      </c>
      <c r="F684" s="11" t="str">
        <f>IFERROR(INDEX(lvl_4[],MATCH(L684,lvl_4[ID],0),MATCH(TEXT(K684,"##0"),lvl_4[#Headers],0)),"Нет")</f>
        <v>Комбинации</v>
      </c>
      <c r="G684" s="11" t="str">
        <f>IFERROR(INDEX(lvl_5[],MATCH(M684,lvl_5[ID],0),MATCH(_xlfn.CONCAT(TEXT(K684,"##0"),"_",TEXT(L684,"##0")),lvl_5[#Headers],0)),"Нет")</f>
        <v>Нет</v>
      </c>
      <c r="H684" s="11" t="str">
        <f>IFERROR(INDEX(lvl_6[],MATCH(N684,lvl_6[ID],0),MATCH(_xlfn.CONCAT(K684,"_",L684,"_",M684),lvl_6[#Headers],0)),"Нет")</f>
        <v>Нет</v>
      </c>
      <c r="I684" s="12">
        <v>1</v>
      </c>
      <c r="J684" s="12">
        <v>2</v>
      </c>
      <c r="K684" s="12">
        <v>2</v>
      </c>
      <c r="L684" s="12">
        <v>2</v>
      </c>
      <c r="M684" s="12">
        <v>0</v>
      </c>
      <c r="N684" s="12">
        <v>0</v>
      </c>
      <c r="O684" s="12">
        <f>COUNTIF($P$2:P684,P684)</f>
        <v>681</v>
      </c>
      <c r="P684" s="12" t="str">
        <f t="shared" si="31"/>
        <v>122020000</v>
      </c>
      <c r="Q684" s="12" t="str">
        <f t="shared" si="32"/>
        <v>1220200000681</v>
      </c>
      <c r="R684" s="20" t="s">
        <v>1235</v>
      </c>
      <c r="S684" s="20" t="s">
        <v>1235</v>
      </c>
      <c r="AI684" s="12" t="s">
        <v>912</v>
      </c>
      <c r="AW684" s="12">
        <v>2</v>
      </c>
      <c r="BG684" s="21">
        <v>0.5</v>
      </c>
      <c r="BJ684" s="12">
        <v>1</v>
      </c>
    </row>
    <row r="685" spans="1:62" ht="30" x14ac:dyDescent="0.25">
      <c r="A685" s="12">
        <v>1</v>
      </c>
      <c r="B685" s="11" t="str">
        <f t="shared" si="30"/>
        <v>Общий расчет. Ци Мень. Анализ Дворца. Комбинации. Нет. Нет</v>
      </c>
      <c r="C685" s="11" t="str">
        <f>IFERROR(VLOOKUP(I685,lvl_1[],2,FALSE),"Нет")</f>
        <v>Общий расчет</v>
      </c>
      <c r="D685" s="11" t="str">
        <f>IFERROR(VLOOKUP(Rule!J685,lvl_2[],2,FALSE),"Нет")</f>
        <v>Ци Мень</v>
      </c>
      <c r="E685" s="11" t="str">
        <f>IFERROR(VLOOKUP(Rule!K685,lvl_3[],2,FALSE),"Нет")</f>
        <v>Анализ Дворца</v>
      </c>
      <c r="F685" s="11" t="str">
        <f>IFERROR(INDEX(lvl_4[],MATCH(L685,lvl_4[ID],0),MATCH(TEXT(K685,"##0"),lvl_4[#Headers],0)),"Нет")</f>
        <v>Комбинации</v>
      </c>
      <c r="G685" s="11" t="str">
        <f>IFERROR(INDEX(lvl_5[],MATCH(M685,lvl_5[ID],0),MATCH(_xlfn.CONCAT(TEXT(K685,"##0"),"_",TEXT(L685,"##0")),lvl_5[#Headers],0)),"Нет")</f>
        <v>Нет</v>
      </c>
      <c r="H685" s="11" t="str">
        <f>IFERROR(INDEX(lvl_6[],MATCH(N685,lvl_6[ID],0),MATCH(_xlfn.CONCAT(K685,"_",L685,"_",M685),lvl_6[#Headers],0)),"Нет")</f>
        <v>Нет</v>
      </c>
      <c r="I685" s="12">
        <v>1</v>
      </c>
      <c r="J685" s="12">
        <v>2</v>
      </c>
      <c r="K685" s="12">
        <v>2</v>
      </c>
      <c r="L685" s="12">
        <v>2</v>
      </c>
      <c r="M685" s="12">
        <v>0</v>
      </c>
      <c r="N685" s="12">
        <v>0</v>
      </c>
      <c r="O685" s="12">
        <f>COUNTIF($P$2:P685,P685)</f>
        <v>682</v>
      </c>
      <c r="P685" s="12" t="str">
        <f t="shared" si="31"/>
        <v>122020000</v>
      </c>
      <c r="Q685" s="12" t="str">
        <f t="shared" si="32"/>
        <v>1220200000682</v>
      </c>
      <c r="R685" s="20" t="s">
        <v>1235</v>
      </c>
      <c r="S685" s="20" t="s">
        <v>1235</v>
      </c>
      <c r="AI685" s="12" t="s">
        <v>905</v>
      </c>
      <c r="AW685" s="12">
        <v>9</v>
      </c>
      <c r="BG685" s="21">
        <v>0.5</v>
      </c>
      <c r="BJ685" s="12">
        <v>1</v>
      </c>
    </row>
    <row r="686" spans="1:62" ht="30" x14ac:dyDescent="0.25">
      <c r="A686" s="12">
        <v>1</v>
      </c>
      <c r="B686" s="11" t="str">
        <f t="shared" si="30"/>
        <v>Общий расчет. Ци Мень. Анализ Дворца. Комбинации. Нет. Нет</v>
      </c>
      <c r="C686" s="11" t="str">
        <f>IFERROR(VLOOKUP(I686,lvl_1[],2,FALSE),"Нет")</f>
        <v>Общий расчет</v>
      </c>
      <c r="D686" s="11" t="str">
        <f>IFERROR(VLOOKUP(Rule!J686,lvl_2[],2,FALSE),"Нет")</f>
        <v>Ци Мень</v>
      </c>
      <c r="E686" s="11" t="str">
        <f>IFERROR(VLOOKUP(Rule!K686,lvl_3[],2,FALSE),"Нет")</f>
        <v>Анализ Дворца</v>
      </c>
      <c r="F686" s="11" t="str">
        <f>IFERROR(INDEX(lvl_4[],MATCH(L686,lvl_4[ID],0),MATCH(TEXT(K686,"##0"),lvl_4[#Headers],0)),"Нет")</f>
        <v>Комбинации</v>
      </c>
      <c r="G686" s="11" t="str">
        <f>IFERROR(INDEX(lvl_5[],MATCH(M686,lvl_5[ID],0),MATCH(_xlfn.CONCAT(TEXT(K686,"##0"),"_",TEXT(L686,"##0")),lvl_5[#Headers],0)),"Нет")</f>
        <v>Нет</v>
      </c>
      <c r="H686" s="11" t="str">
        <f>IFERROR(INDEX(lvl_6[],MATCH(N686,lvl_6[ID],0),MATCH(_xlfn.CONCAT(K686,"_",L686,"_",M686),lvl_6[#Headers],0)),"Нет")</f>
        <v>Нет</v>
      </c>
      <c r="I686" s="12">
        <v>1</v>
      </c>
      <c r="J686" s="12">
        <v>2</v>
      </c>
      <c r="K686" s="12">
        <v>2</v>
      </c>
      <c r="L686" s="12">
        <v>2</v>
      </c>
      <c r="M686" s="12">
        <v>0</v>
      </c>
      <c r="N686" s="12">
        <v>0</v>
      </c>
      <c r="O686" s="12">
        <f>COUNTIF($P$2:P686,P686)</f>
        <v>683</v>
      </c>
      <c r="P686" s="12" t="str">
        <f t="shared" si="31"/>
        <v>122020000</v>
      </c>
      <c r="Q686" s="12" t="str">
        <f t="shared" si="32"/>
        <v>1220200000683</v>
      </c>
      <c r="R686" s="20" t="s">
        <v>1235</v>
      </c>
      <c r="S686" s="20" t="s">
        <v>1235</v>
      </c>
      <c r="AI686" s="12" t="s">
        <v>914</v>
      </c>
      <c r="AW686" s="12">
        <v>9</v>
      </c>
      <c r="BG686" s="21">
        <v>0.5</v>
      </c>
      <c r="BJ686" s="12">
        <v>1</v>
      </c>
    </row>
    <row r="687" spans="1:62" ht="30" x14ac:dyDescent="0.25">
      <c r="A687" s="12">
        <v>1</v>
      </c>
      <c r="B687" s="11" t="str">
        <f t="shared" si="30"/>
        <v>Общий расчет. Ци Мень. Анализ Дворца. Комбинации. Нет. Нет</v>
      </c>
      <c r="C687" s="11" t="str">
        <f>IFERROR(VLOOKUP(I687,lvl_1[],2,FALSE),"Нет")</f>
        <v>Общий расчет</v>
      </c>
      <c r="D687" s="11" t="str">
        <f>IFERROR(VLOOKUP(Rule!J687,lvl_2[],2,FALSE),"Нет")</f>
        <v>Ци Мень</v>
      </c>
      <c r="E687" s="11" t="str">
        <f>IFERROR(VLOOKUP(Rule!K687,lvl_3[],2,FALSE),"Нет")</f>
        <v>Анализ Дворца</v>
      </c>
      <c r="F687" s="11" t="str">
        <f>IFERROR(INDEX(lvl_4[],MATCH(L687,lvl_4[ID],0),MATCH(TEXT(K687,"##0"),lvl_4[#Headers],0)),"Нет")</f>
        <v>Комбинации</v>
      </c>
      <c r="G687" s="11" t="str">
        <f>IFERROR(INDEX(lvl_5[],MATCH(M687,lvl_5[ID],0),MATCH(_xlfn.CONCAT(TEXT(K687,"##0"),"_",TEXT(L687,"##0")),lvl_5[#Headers],0)),"Нет")</f>
        <v>Нет</v>
      </c>
      <c r="H687" s="11" t="str">
        <f>IFERROR(INDEX(lvl_6[],MATCH(N687,lvl_6[ID],0),MATCH(_xlfn.CONCAT(K687,"_",L687,"_",M687),lvl_6[#Headers],0)),"Нет")</f>
        <v>Нет</v>
      </c>
      <c r="I687" s="12">
        <v>1</v>
      </c>
      <c r="J687" s="12">
        <v>2</v>
      </c>
      <c r="K687" s="12">
        <v>2</v>
      </c>
      <c r="L687" s="12">
        <v>2</v>
      </c>
      <c r="M687" s="12">
        <v>0</v>
      </c>
      <c r="N687" s="12">
        <v>0</v>
      </c>
      <c r="O687" s="12">
        <f>COUNTIF($P$2:P687,P687)</f>
        <v>684</v>
      </c>
      <c r="P687" s="12" t="str">
        <f t="shared" si="31"/>
        <v>122020000</v>
      </c>
      <c r="Q687" s="12" t="str">
        <f t="shared" si="32"/>
        <v>1220200000684</v>
      </c>
      <c r="R687" s="20" t="s">
        <v>1235</v>
      </c>
      <c r="S687" s="20" t="s">
        <v>1235</v>
      </c>
      <c r="AI687" s="12" t="s">
        <v>907</v>
      </c>
      <c r="AW687" s="12">
        <v>4</v>
      </c>
      <c r="BG687" s="21">
        <v>0.5</v>
      </c>
      <c r="BJ687" s="12">
        <v>1</v>
      </c>
    </row>
    <row r="688" spans="1:62" ht="30" x14ac:dyDescent="0.25">
      <c r="A688" s="12">
        <v>1</v>
      </c>
      <c r="B688" s="11" t="str">
        <f t="shared" si="30"/>
        <v>Общий расчет. Ци Мень. Анализ Дворца. Комбинации. Нет. Нет</v>
      </c>
      <c r="C688" s="11" t="str">
        <f>IFERROR(VLOOKUP(I688,lvl_1[],2,FALSE),"Нет")</f>
        <v>Общий расчет</v>
      </c>
      <c r="D688" s="11" t="str">
        <f>IFERROR(VLOOKUP(Rule!J688,lvl_2[],2,FALSE),"Нет")</f>
        <v>Ци Мень</v>
      </c>
      <c r="E688" s="11" t="str">
        <f>IFERROR(VLOOKUP(Rule!K688,lvl_3[],2,FALSE),"Нет")</f>
        <v>Анализ Дворца</v>
      </c>
      <c r="F688" s="11" t="str">
        <f>IFERROR(INDEX(lvl_4[],MATCH(L688,lvl_4[ID],0),MATCH(TEXT(K688,"##0"),lvl_4[#Headers],0)),"Нет")</f>
        <v>Комбинации</v>
      </c>
      <c r="G688" s="11" t="str">
        <f>IFERROR(INDEX(lvl_5[],MATCH(M688,lvl_5[ID],0),MATCH(_xlfn.CONCAT(TEXT(K688,"##0"),"_",TEXT(L688,"##0")),lvl_5[#Headers],0)),"Нет")</f>
        <v>Нет</v>
      </c>
      <c r="H688" s="11" t="str">
        <f>IFERROR(INDEX(lvl_6[],MATCH(N688,lvl_6[ID],0),MATCH(_xlfn.CONCAT(K688,"_",L688,"_",M688),lvl_6[#Headers],0)),"Нет")</f>
        <v>Нет</v>
      </c>
      <c r="I688" s="12">
        <v>1</v>
      </c>
      <c r="J688" s="12">
        <v>2</v>
      </c>
      <c r="K688" s="12">
        <v>2</v>
      </c>
      <c r="L688" s="12">
        <v>2</v>
      </c>
      <c r="M688" s="12">
        <v>0</v>
      </c>
      <c r="N688" s="12">
        <v>0</v>
      </c>
      <c r="O688" s="12">
        <f>COUNTIF($P$2:P688,P688)</f>
        <v>685</v>
      </c>
      <c r="P688" s="12" t="str">
        <f t="shared" si="31"/>
        <v>122020000</v>
      </c>
      <c r="Q688" s="12" t="str">
        <f t="shared" si="32"/>
        <v>1220200000685</v>
      </c>
      <c r="R688" s="20" t="s">
        <v>1235</v>
      </c>
      <c r="S688" s="20" t="s">
        <v>1235</v>
      </c>
      <c r="AI688" s="12" t="s">
        <v>916</v>
      </c>
      <c r="AW688" s="12">
        <v>4</v>
      </c>
      <c r="BG688" s="21">
        <v>0.5</v>
      </c>
      <c r="BJ688" s="12">
        <v>1</v>
      </c>
    </row>
    <row r="689" spans="1:62" ht="30" x14ac:dyDescent="0.25">
      <c r="A689" s="12">
        <v>1</v>
      </c>
      <c r="B689" s="11" t="str">
        <f t="shared" si="30"/>
        <v>Общий расчет. Ци Мень. Анализ Дворца. Комбинации. Нет. Нет</v>
      </c>
      <c r="C689" s="11" t="str">
        <f>IFERROR(VLOOKUP(I689,lvl_1[],2,FALSE),"Нет")</f>
        <v>Общий расчет</v>
      </c>
      <c r="D689" s="11" t="str">
        <f>IFERROR(VLOOKUP(Rule!J689,lvl_2[],2,FALSE),"Нет")</f>
        <v>Ци Мень</v>
      </c>
      <c r="E689" s="11" t="str">
        <f>IFERROR(VLOOKUP(Rule!K689,lvl_3[],2,FALSE),"Нет")</f>
        <v>Анализ Дворца</v>
      </c>
      <c r="F689" s="11" t="str">
        <f>IFERROR(INDEX(lvl_4[],MATCH(L689,lvl_4[ID],0),MATCH(TEXT(K689,"##0"),lvl_4[#Headers],0)),"Нет")</f>
        <v>Комбинации</v>
      </c>
      <c r="G689" s="11" t="str">
        <f>IFERROR(INDEX(lvl_5[],MATCH(M689,lvl_5[ID],0),MATCH(_xlfn.CONCAT(TEXT(K689,"##0"),"_",TEXT(L689,"##0")),lvl_5[#Headers],0)),"Нет")</f>
        <v>Нет</v>
      </c>
      <c r="H689" s="11" t="str">
        <f>IFERROR(INDEX(lvl_6[],MATCH(N689,lvl_6[ID],0),MATCH(_xlfn.CONCAT(K689,"_",L689,"_",M689),lvl_6[#Headers],0)),"Нет")</f>
        <v>Нет</v>
      </c>
      <c r="I689" s="12">
        <v>1</v>
      </c>
      <c r="J689" s="12">
        <v>2</v>
      </c>
      <c r="K689" s="12">
        <v>2</v>
      </c>
      <c r="L689" s="12">
        <v>2</v>
      </c>
      <c r="M689" s="12">
        <v>0</v>
      </c>
      <c r="N689" s="12">
        <v>0</v>
      </c>
      <c r="O689" s="12">
        <f>COUNTIF($P$2:P689,P689)</f>
        <v>686</v>
      </c>
      <c r="P689" s="12" t="str">
        <f t="shared" si="31"/>
        <v>122020000</v>
      </c>
      <c r="Q689" s="12" t="str">
        <f t="shared" si="32"/>
        <v>1220200000686</v>
      </c>
      <c r="R689" s="20" t="s">
        <v>1236</v>
      </c>
      <c r="S689" s="20" t="s">
        <v>1236</v>
      </c>
      <c r="AI689" s="12" t="s">
        <v>899</v>
      </c>
      <c r="AW689" s="12">
        <v>1</v>
      </c>
      <c r="BG689" s="21">
        <v>0.5</v>
      </c>
      <c r="BJ689" s="12">
        <v>1</v>
      </c>
    </row>
    <row r="690" spans="1:62" ht="30" x14ac:dyDescent="0.25">
      <c r="A690" s="12">
        <v>1</v>
      </c>
      <c r="B690" s="11" t="str">
        <f t="shared" si="30"/>
        <v>Общий расчет. Ци Мень. Анализ Дворца. Комбинации. Нет. Нет</v>
      </c>
      <c r="C690" s="11" t="str">
        <f>IFERROR(VLOOKUP(I690,lvl_1[],2,FALSE),"Нет")</f>
        <v>Общий расчет</v>
      </c>
      <c r="D690" s="11" t="str">
        <f>IFERROR(VLOOKUP(Rule!J690,lvl_2[],2,FALSE),"Нет")</f>
        <v>Ци Мень</v>
      </c>
      <c r="E690" s="11" t="str">
        <f>IFERROR(VLOOKUP(Rule!K690,lvl_3[],2,FALSE),"Нет")</f>
        <v>Анализ Дворца</v>
      </c>
      <c r="F690" s="11" t="str">
        <f>IFERROR(INDEX(lvl_4[],MATCH(L690,lvl_4[ID],0),MATCH(TEXT(K690,"##0"),lvl_4[#Headers],0)),"Нет")</f>
        <v>Комбинации</v>
      </c>
      <c r="G690" s="11" t="str">
        <f>IFERROR(INDEX(lvl_5[],MATCH(M690,lvl_5[ID],0),MATCH(_xlfn.CONCAT(TEXT(K690,"##0"),"_",TEXT(L690,"##0")),lvl_5[#Headers],0)),"Нет")</f>
        <v>Нет</v>
      </c>
      <c r="H690" s="11" t="str">
        <f>IFERROR(INDEX(lvl_6[],MATCH(N690,lvl_6[ID],0),MATCH(_xlfn.CONCAT(K690,"_",L690,"_",M690),lvl_6[#Headers],0)),"Нет")</f>
        <v>Нет</v>
      </c>
      <c r="I690" s="12">
        <v>1</v>
      </c>
      <c r="J690" s="12">
        <v>2</v>
      </c>
      <c r="K690" s="12">
        <v>2</v>
      </c>
      <c r="L690" s="12">
        <v>2</v>
      </c>
      <c r="M690" s="12">
        <v>0</v>
      </c>
      <c r="N690" s="12">
        <v>0</v>
      </c>
      <c r="O690" s="12">
        <f>COUNTIF($P$2:P690,P690)</f>
        <v>687</v>
      </c>
      <c r="P690" s="12" t="str">
        <f t="shared" si="31"/>
        <v>122020000</v>
      </c>
      <c r="Q690" s="12" t="str">
        <f t="shared" si="32"/>
        <v>1220200000687</v>
      </c>
      <c r="R690" s="20" t="s">
        <v>1236</v>
      </c>
      <c r="S690" s="20" t="s">
        <v>1236</v>
      </c>
      <c r="AI690" s="12" t="s">
        <v>908</v>
      </c>
      <c r="AW690" s="12">
        <v>1</v>
      </c>
      <c r="BG690" s="21">
        <v>0.5</v>
      </c>
      <c r="BJ690" s="12">
        <v>1</v>
      </c>
    </row>
    <row r="691" spans="1:62" ht="30" x14ac:dyDescent="0.25">
      <c r="A691" s="12">
        <v>1</v>
      </c>
      <c r="B691" s="11" t="str">
        <f t="shared" si="30"/>
        <v>Общий расчет. Ци Мень. Анализ Дворца. Комбинации. Нет. Нет</v>
      </c>
      <c r="C691" s="11" t="str">
        <f>IFERROR(VLOOKUP(I691,lvl_1[],2,FALSE),"Нет")</f>
        <v>Общий расчет</v>
      </c>
      <c r="D691" s="11" t="str">
        <f>IFERROR(VLOOKUP(Rule!J691,lvl_2[],2,FALSE),"Нет")</f>
        <v>Ци Мень</v>
      </c>
      <c r="E691" s="11" t="str">
        <f>IFERROR(VLOOKUP(Rule!K691,lvl_3[],2,FALSE),"Нет")</f>
        <v>Анализ Дворца</v>
      </c>
      <c r="F691" s="11" t="str">
        <f>IFERROR(INDEX(lvl_4[],MATCH(L691,lvl_4[ID],0),MATCH(TEXT(K691,"##0"),lvl_4[#Headers],0)),"Нет")</f>
        <v>Комбинации</v>
      </c>
      <c r="G691" s="11" t="str">
        <f>IFERROR(INDEX(lvl_5[],MATCH(M691,lvl_5[ID],0),MATCH(_xlfn.CONCAT(TEXT(K691,"##0"),"_",TEXT(L691,"##0")),lvl_5[#Headers],0)),"Нет")</f>
        <v>Нет</v>
      </c>
      <c r="H691" s="11" t="str">
        <f>IFERROR(INDEX(lvl_6[],MATCH(N691,lvl_6[ID],0),MATCH(_xlfn.CONCAT(K691,"_",L691,"_",M691),lvl_6[#Headers],0)),"Нет")</f>
        <v>Нет</v>
      </c>
      <c r="I691" s="12">
        <v>1</v>
      </c>
      <c r="J691" s="12">
        <v>2</v>
      </c>
      <c r="K691" s="12">
        <v>2</v>
      </c>
      <c r="L691" s="12">
        <v>2</v>
      </c>
      <c r="M691" s="12">
        <v>0</v>
      </c>
      <c r="N691" s="12">
        <v>0</v>
      </c>
      <c r="O691" s="12">
        <f>COUNTIF($P$2:P691,P691)</f>
        <v>688</v>
      </c>
      <c r="P691" s="12" t="str">
        <f t="shared" si="31"/>
        <v>122020000</v>
      </c>
      <c r="Q691" s="12" t="str">
        <f t="shared" si="32"/>
        <v>1220200000688</v>
      </c>
      <c r="R691" s="20" t="s">
        <v>1236</v>
      </c>
      <c r="S691" s="20" t="s">
        <v>1236</v>
      </c>
      <c r="AI691" s="12" t="s">
        <v>903</v>
      </c>
      <c r="AW691" s="12">
        <v>6</v>
      </c>
      <c r="BG691" s="21">
        <v>0.5</v>
      </c>
      <c r="BJ691" s="12">
        <v>1</v>
      </c>
    </row>
    <row r="692" spans="1:62" ht="30" x14ac:dyDescent="0.25">
      <c r="A692" s="12">
        <v>1</v>
      </c>
      <c r="B692" s="11" t="str">
        <f t="shared" si="30"/>
        <v>Общий расчет. Ци Мень. Анализ Дворца. Комбинации. Нет. Нет</v>
      </c>
      <c r="C692" s="11" t="str">
        <f>IFERROR(VLOOKUP(I692,lvl_1[],2,FALSE),"Нет")</f>
        <v>Общий расчет</v>
      </c>
      <c r="D692" s="11" t="str">
        <f>IFERROR(VLOOKUP(Rule!J692,lvl_2[],2,FALSE),"Нет")</f>
        <v>Ци Мень</v>
      </c>
      <c r="E692" s="11" t="str">
        <f>IFERROR(VLOOKUP(Rule!K692,lvl_3[],2,FALSE),"Нет")</f>
        <v>Анализ Дворца</v>
      </c>
      <c r="F692" s="11" t="str">
        <f>IFERROR(INDEX(lvl_4[],MATCH(L692,lvl_4[ID],0),MATCH(TEXT(K692,"##0"),lvl_4[#Headers],0)),"Нет")</f>
        <v>Комбинации</v>
      </c>
      <c r="G692" s="11" t="str">
        <f>IFERROR(INDEX(lvl_5[],MATCH(M692,lvl_5[ID],0),MATCH(_xlfn.CONCAT(TEXT(K692,"##0"),"_",TEXT(L692,"##0")),lvl_5[#Headers],0)),"Нет")</f>
        <v>Нет</v>
      </c>
      <c r="H692" s="11" t="str">
        <f>IFERROR(INDEX(lvl_6[],MATCH(N692,lvl_6[ID],0),MATCH(_xlfn.CONCAT(K692,"_",L692,"_",M692),lvl_6[#Headers],0)),"Нет")</f>
        <v>Нет</v>
      </c>
      <c r="I692" s="12">
        <v>1</v>
      </c>
      <c r="J692" s="12">
        <v>2</v>
      </c>
      <c r="K692" s="12">
        <v>2</v>
      </c>
      <c r="L692" s="12">
        <v>2</v>
      </c>
      <c r="M692" s="12">
        <v>0</v>
      </c>
      <c r="N692" s="12">
        <v>0</v>
      </c>
      <c r="O692" s="12">
        <f>COUNTIF($P$2:P692,P692)</f>
        <v>689</v>
      </c>
      <c r="P692" s="12" t="str">
        <f t="shared" si="31"/>
        <v>122020000</v>
      </c>
      <c r="Q692" s="12" t="str">
        <f t="shared" si="32"/>
        <v>1220200000689</v>
      </c>
      <c r="R692" s="20" t="s">
        <v>1236</v>
      </c>
      <c r="S692" s="20" t="s">
        <v>1236</v>
      </c>
      <c r="AI692" s="12" t="s">
        <v>912</v>
      </c>
      <c r="AW692" s="12">
        <v>6</v>
      </c>
      <c r="BG692" s="21">
        <v>0.5</v>
      </c>
      <c r="BJ692" s="12">
        <v>1</v>
      </c>
    </row>
    <row r="693" spans="1:62" ht="30" x14ac:dyDescent="0.25">
      <c r="A693" s="12">
        <v>1</v>
      </c>
      <c r="B693" s="11" t="str">
        <f t="shared" si="30"/>
        <v>Общий расчет. Ци Мень. Анализ Дворца. Комбинации. Нет. Нет</v>
      </c>
      <c r="C693" s="11" t="str">
        <f>IFERROR(VLOOKUP(I693,lvl_1[],2,FALSE),"Нет")</f>
        <v>Общий расчет</v>
      </c>
      <c r="D693" s="11" t="str">
        <f>IFERROR(VLOOKUP(Rule!J693,lvl_2[],2,FALSE),"Нет")</f>
        <v>Ци Мень</v>
      </c>
      <c r="E693" s="11" t="str">
        <f>IFERROR(VLOOKUP(Rule!K693,lvl_3[],2,FALSE),"Нет")</f>
        <v>Анализ Дворца</v>
      </c>
      <c r="F693" s="11" t="str">
        <f>IFERROR(INDEX(lvl_4[],MATCH(L693,lvl_4[ID],0),MATCH(TEXT(K693,"##0"),lvl_4[#Headers],0)),"Нет")</f>
        <v>Комбинации</v>
      </c>
      <c r="G693" s="11" t="str">
        <f>IFERROR(INDEX(lvl_5[],MATCH(M693,lvl_5[ID],0),MATCH(_xlfn.CONCAT(TEXT(K693,"##0"),"_",TEXT(L693,"##0")),lvl_5[#Headers],0)),"Нет")</f>
        <v>Нет</v>
      </c>
      <c r="H693" s="11" t="str">
        <f>IFERROR(INDEX(lvl_6[],MATCH(N693,lvl_6[ID],0),MATCH(_xlfn.CONCAT(K693,"_",L693,"_",M693),lvl_6[#Headers],0)),"Нет")</f>
        <v>Нет</v>
      </c>
      <c r="I693" s="12">
        <v>1</v>
      </c>
      <c r="J693" s="12">
        <v>2</v>
      </c>
      <c r="K693" s="12">
        <v>2</v>
      </c>
      <c r="L693" s="12">
        <v>2</v>
      </c>
      <c r="M693" s="12">
        <v>0</v>
      </c>
      <c r="N693" s="12">
        <v>0</v>
      </c>
      <c r="O693" s="12">
        <f>COUNTIF($P$2:P693,P693)</f>
        <v>690</v>
      </c>
      <c r="P693" s="12" t="str">
        <f t="shared" si="31"/>
        <v>122020000</v>
      </c>
      <c r="Q693" s="12" t="str">
        <f t="shared" si="32"/>
        <v>1220200000690</v>
      </c>
      <c r="R693" s="20" t="s">
        <v>1236</v>
      </c>
      <c r="S693" s="20" t="s">
        <v>1236</v>
      </c>
      <c r="AI693" s="12" t="s">
        <v>910</v>
      </c>
      <c r="AW693" s="12">
        <v>2</v>
      </c>
      <c r="BG693" s="21">
        <v>0.5</v>
      </c>
      <c r="BJ693" s="12">
        <v>1</v>
      </c>
    </row>
    <row r="694" spans="1:62" ht="30" x14ac:dyDescent="0.25">
      <c r="A694" s="12">
        <v>1</v>
      </c>
      <c r="B694" s="11" t="str">
        <f t="shared" si="30"/>
        <v>Общий расчет. Ци Мень. Анализ Дворца. Комбинации. Нет. Нет</v>
      </c>
      <c r="C694" s="11" t="str">
        <f>IFERROR(VLOOKUP(I694,lvl_1[],2,FALSE),"Нет")</f>
        <v>Общий расчет</v>
      </c>
      <c r="D694" s="11" t="str">
        <f>IFERROR(VLOOKUP(Rule!J694,lvl_2[],2,FALSE),"Нет")</f>
        <v>Ци Мень</v>
      </c>
      <c r="E694" s="11" t="str">
        <f>IFERROR(VLOOKUP(Rule!K694,lvl_3[],2,FALSE),"Нет")</f>
        <v>Анализ Дворца</v>
      </c>
      <c r="F694" s="11" t="str">
        <f>IFERROR(INDEX(lvl_4[],MATCH(L694,lvl_4[ID],0),MATCH(TEXT(K694,"##0"),lvl_4[#Headers],0)),"Нет")</f>
        <v>Комбинации</v>
      </c>
      <c r="G694" s="11" t="str">
        <f>IFERROR(INDEX(lvl_5[],MATCH(M694,lvl_5[ID],0),MATCH(_xlfn.CONCAT(TEXT(K694,"##0"),"_",TEXT(L694,"##0")),lvl_5[#Headers],0)),"Нет")</f>
        <v>Нет</v>
      </c>
      <c r="H694" s="11" t="str">
        <f>IFERROR(INDEX(lvl_6[],MATCH(N694,lvl_6[ID],0),MATCH(_xlfn.CONCAT(K694,"_",L694,"_",M694),lvl_6[#Headers],0)),"Нет")</f>
        <v>Нет</v>
      </c>
      <c r="I694" s="12">
        <v>1</v>
      </c>
      <c r="J694" s="12">
        <v>2</v>
      </c>
      <c r="K694" s="12">
        <v>2</v>
      </c>
      <c r="L694" s="12">
        <v>2</v>
      </c>
      <c r="M694" s="12">
        <v>0</v>
      </c>
      <c r="N694" s="12">
        <v>0</v>
      </c>
      <c r="O694" s="12">
        <f>COUNTIF($P$2:P694,P694)</f>
        <v>691</v>
      </c>
      <c r="P694" s="12" t="str">
        <f t="shared" si="31"/>
        <v>122020000</v>
      </c>
      <c r="Q694" s="12" t="str">
        <f t="shared" si="32"/>
        <v>1220200000691</v>
      </c>
      <c r="R694" s="20" t="s">
        <v>1236</v>
      </c>
      <c r="S694" s="20" t="s">
        <v>1236</v>
      </c>
      <c r="AI694" s="12" t="s">
        <v>901</v>
      </c>
      <c r="AW694" s="12">
        <v>2</v>
      </c>
      <c r="BG694" s="21">
        <v>0.5</v>
      </c>
      <c r="BJ694" s="12">
        <v>1</v>
      </c>
    </row>
    <row r="695" spans="1:62" ht="30" x14ac:dyDescent="0.25">
      <c r="A695" s="12">
        <v>1</v>
      </c>
      <c r="B695" s="11" t="str">
        <f t="shared" si="30"/>
        <v>Общий расчет. Ци Мень. Анализ Дворца. Комбинации. Нет. Нет</v>
      </c>
      <c r="C695" s="11" t="str">
        <f>IFERROR(VLOOKUP(I695,lvl_1[],2,FALSE),"Нет")</f>
        <v>Общий расчет</v>
      </c>
      <c r="D695" s="11" t="str">
        <f>IFERROR(VLOOKUP(Rule!J695,lvl_2[],2,FALSE),"Нет")</f>
        <v>Ци Мень</v>
      </c>
      <c r="E695" s="11" t="str">
        <f>IFERROR(VLOOKUP(Rule!K695,lvl_3[],2,FALSE),"Нет")</f>
        <v>Анализ Дворца</v>
      </c>
      <c r="F695" s="11" t="str">
        <f>IFERROR(INDEX(lvl_4[],MATCH(L695,lvl_4[ID],0),MATCH(TEXT(K695,"##0"),lvl_4[#Headers],0)),"Нет")</f>
        <v>Комбинации</v>
      </c>
      <c r="G695" s="11" t="str">
        <f>IFERROR(INDEX(lvl_5[],MATCH(M695,lvl_5[ID],0),MATCH(_xlfn.CONCAT(TEXT(K695,"##0"),"_",TEXT(L695,"##0")),lvl_5[#Headers],0)),"Нет")</f>
        <v>Нет</v>
      </c>
      <c r="H695" s="11" t="str">
        <f>IFERROR(INDEX(lvl_6[],MATCH(N695,lvl_6[ID],0),MATCH(_xlfn.CONCAT(K695,"_",L695,"_",M695),lvl_6[#Headers],0)),"Нет")</f>
        <v>Нет</v>
      </c>
      <c r="I695" s="12">
        <v>1</v>
      </c>
      <c r="J695" s="12">
        <v>2</v>
      </c>
      <c r="K695" s="12">
        <v>2</v>
      </c>
      <c r="L695" s="12">
        <v>2</v>
      </c>
      <c r="M695" s="12">
        <v>0</v>
      </c>
      <c r="N695" s="12">
        <v>0</v>
      </c>
      <c r="O695" s="12">
        <f>COUNTIF($P$2:P695,P695)</f>
        <v>692</v>
      </c>
      <c r="P695" s="12" t="str">
        <f t="shared" si="31"/>
        <v>122020000</v>
      </c>
      <c r="Q695" s="12" t="str">
        <f t="shared" si="32"/>
        <v>1220200000692</v>
      </c>
      <c r="R695" s="20" t="s">
        <v>1236</v>
      </c>
      <c r="S695" s="20" t="s">
        <v>1236</v>
      </c>
      <c r="AI695" s="12" t="s">
        <v>907</v>
      </c>
      <c r="AW695" s="12">
        <v>8</v>
      </c>
      <c r="BG695" s="21">
        <v>0.5</v>
      </c>
      <c r="BJ695" s="12">
        <v>1</v>
      </c>
    </row>
    <row r="696" spans="1:62" ht="30" x14ac:dyDescent="0.25">
      <c r="A696" s="12">
        <v>1</v>
      </c>
      <c r="B696" s="11" t="str">
        <f t="shared" si="30"/>
        <v>Общий расчет. Ци Мень. Анализ Дворца. Комбинации. Нет. Нет</v>
      </c>
      <c r="C696" s="11" t="str">
        <f>IFERROR(VLOOKUP(I696,lvl_1[],2,FALSE),"Нет")</f>
        <v>Общий расчет</v>
      </c>
      <c r="D696" s="11" t="str">
        <f>IFERROR(VLOOKUP(Rule!J696,lvl_2[],2,FALSE),"Нет")</f>
        <v>Ци Мень</v>
      </c>
      <c r="E696" s="11" t="str">
        <f>IFERROR(VLOOKUP(Rule!K696,lvl_3[],2,FALSE),"Нет")</f>
        <v>Анализ Дворца</v>
      </c>
      <c r="F696" s="11" t="str">
        <f>IFERROR(INDEX(lvl_4[],MATCH(L696,lvl_4[ID],0),MATCH(TEXT(K696,"##0"),lvl_4[#Headers],0)),"Нет")</f>
        <v>Комбинации</v>
      </c>
      <c r="G696" s="11" t="str">
        <f>IFERROR(INDEX(lvl_5[],MATCH(M696,lvl_5[ID],0),MATCH(_xlfn.CONCAT(TEXT(K696,"##0"),"_",TEXT(L696,"##0")),lvl_5[#Headers],0)),"Нет")</f>
        <v>Нет</v>
      </c>
      <c r="H696" s="11" t="str">
        <f>IFERROR(INDEX(lvl_6[],MATCH(N696,lvl_6[ID],0),MATCH(_xlfn.CONCAT(K696,"_",L696,"_",M696),lvl_6[#Headers],0)),"Нет")</f>
        <v>Нет</v>
      </c>
      <c r="I696" s="12">
        <v>1</v>
      </c>
      <c r="J696" s="12">
        <v>2</v>
      </c>
      <c r="K696" s="12">
        <v>2</v>
      </c>
      <c r="L696" s="12">
        <v>2</v>
      </c>
      <c r="M696" s="12">
        <v>0</v>
      </c>
      <c r="N696" s="12">
        <v>0</v>
      </c>
      <c r="O696" s="12">
        <f>COUNTIF($P$2:P696,P696)</f>
        <v>693</v>
      </c>
      <c r="P696" s="12" t="str">
        <f t="shared" si="31"/>
        <v>122020000</v>
      </c>
      <c r="Q696" s="12" t="str">
        <f t="shared" si="32"/>
        <v>1220200000693</v>
      </c>
      <c r="R696" s="20" t="s">
        <v>1236</v>
      </c>
      <c r="S696" s="20" t="s">
        <v>1236</v>
      </c>
      <c r="AI696" s="12" t="s">
        <v>916</v>
      </c>
      <c r="AW696" s="12">
        <v>8</v>
      </c>
      <c r="BG696" s="21">
        <v>0.5</v>
      </c>
      <c r="BJ696" s="12">
        <v>1</v>
      </c>
    </row>
    <row r="697" spans="1:62" ht="30" x14ac:dyDescent="0.25">
      <c r="A697" s="12">
        <v>1</v>
      </c>
      <c r="B697" s="11" t="str">
        <f t="shared" si="30"/>
        <v>Общий расчет. Ци Мень. Анализ Дворца. Комбинации. Нет. Нет</v>
      </c>
      <c r="C697" s="11" t="str">
        <f>IFERROR(VLOOKUP(I697,lvl_1[],2,FALSE),"Нет")</f>
        <v>Общий расчет</v>
      </c>
      <c r="D697" s="11" t="str">
        <f>IFERROR(VLOOKUP(Rule!J697,lvl_2[],2,FALSE),"Нет")</f>
        <v>Ци Мень</v>
      </c>
      <c r="E697" s="11" t="str">
        <f>IFERROR(VLOOKUP(Rule!K697,lvl_3[],2,FALSE),"Нет")</f>
        <v>Анализ Дворца</v>
      </c>
      <c r="F697" s="11" t="str">
        <f>IFERROR(INDEX(lvl_4[],MATCH(L697,lvl_4[ID],0),MATCH(TEXT(K697,"##0"),lvl_4[#Headers],0)),"Нет")</f>
        <v>Комбинации</v>
      </c>
      <c r="G697" s="11" t="str">
        <f>IFERROR(INDEX(lvl_5[],MATCH(M697,lvl_5[ID],0),MATCH(_xlfn.CONCAT(TEXT(K697,"##0"),"_",TEXT(L697,"##0")),lvl_5[#Headers],0)),"Нет")</f>
        <v>Нет</v>
      </c>
      <c r="H697" s="11" t="str">
        <f>IFERROR(INDEX(lvl_6[],MATCH(N697,lvl_6[ID],0),MATCH(_xlfn.CONCAT(K697,"_",L697,"_",M697),lvl_6[#Headers],0)),"Нет")</f>
        <v>Нет</v>
      </c>
      <c r="I697" s="12">
        <v>1</v>
      </c>
      <c r="J697" s="12">
        <v>2</v>
      </c>
      <c r="K697" s="12">
        <v>2</v>
      </c>
      <c r="L697" s="12">
        <v>2</v>
      </c>
      <c r="M697" s="12">
        <v>0</v>
      </c>
      <c r="N697" s="12">
        <v>0</v>
      </c>
      <c r="O697" s="12">
        <f>COUNTIF($P$2:P697,P697)</f>
        <v>694</v>
      </c>
      <c r="P697" s="12" t="str">
        <f t="shared" si="31"/>
        <v>122020000</v>
      </c>
      <c r="Q697" s="12" t="str">
        <f t="shared" si="32"/>
        <v>1220200000694</v>
      </c>
      <c r="R697" s="20" t="s">
        <v>1236</v>
      </c>
      <c r="S697" s="20" t="s">
        <v>1236</v>
      </c>
      <c r="AI697" s="12" t="s">
        <v>905</v>
      </c>
      <c r="AW697" s="12">
        <v>4</v>
      </c>
      <c r="BG697" s="21">
        <v>0.5</v>
      </c>
      <c r="BJ697" s="12">
        <v>1</v>
      </c>
    </row>
    <row r="698" spans="1:62" ht="30" x14ac:dyDescent="0.25">
      <c r="A698" s="12">
        <v>1</v>
      </c>
      <c r="B698" s="11" t="str">
        <f t="shared" si="30"/>
        <v>Общий расчет. Ци Мень. Анализ Дворца. Комбинации. Нет. Нет</v>
      </c>
      <c r="C698" s="11" t="str">
        <f>IFERROR(VLOOKUP(I698,lvl_1[],2,FALSE),"Нет")</f>
        <v>Общий расчет</v>
      </c>
      <c r="D698" s="11" t="str">
        <f>IFERROR(VLOOKUP(Rule!J698,lvl_2[],2,FALSE),"Нет")</f>
        <v>Ци Мень</v>
      </c>
      <c r="E698" s="11" t="str">
        <f>IFERROR(VLOOKUP(Rule!K698,lvl_3[],2,FALSE),"Нет")</f>
        <v>Анализ Дворца</v>
      </c>
      <c r="F698" s="11" t="str">
        <f>IFERROR(INDEX(lvl_4[],MATCH(L698,lvl_4[ID],0),MATCH(TEXT(K698,"##0"),lvl_4[#Headers],0)),"Нет")</f>
        <v>Комбинации</v>
      </c>
      <c r="G698" s="11" t="str">
        <f>IFERROR(INDEX(lvl_5[],MATCH(M698,lvl_5[ID],0),MATCH(_xlfn.CONCAT(TEXT(K698,"##0"),"_",TEXT(L698,"##0")),lvl_5[#Headers],0)),"Нет")</f>
        <v>Нет</v>
      </c>
      <c r="H698" s="11" t="str">
        <f>IFERROR(INDEX(lvl_6[],MATCH(N698,lvl_6[ID],0),MATCH(_xlfn.CONCAT(K698,"_",L698,"_",M698),lvl_6[#Headers],0)),"Нет")</f>
        <v>Нет</v>
      </c>
      <c r="I698" s="12">
        <v>1</v>
      </c>
      <c r="J698" s="12">
        <v>2</v>
      </c>
      <c r="K698" s="12">
        <v>2</v>
      </c>
      <c r="L698" s="12">
        <v>2</v>
      </c>
      <c r="M698" s="12">
        <v>0</v>
      </c>
      <c r="N698" s="12">
        <v>0</v>
      </c>
      <c r="O698" s="12">
        <f>COUNTIF($P$2:P698,P698)</f>
        <v>695</v>
      </c>
      <c r="P698" s="12" t="str">
        <f t="shared" si="31"/>
        <v>122020000</v>
      </c>
      <c r="Q698" s="12" t="str">
        <f t="shared" si="32"/>
        <v>1220200000695</v>
      </c>
      <c r="R698" s="20" t="s">
        <v>1236</v>
      </c>
      <c r="S698" s="20" t="s">
        <v>1236</v>
      </c>
      <c r="AI698" s="12" t="s">
        <v>914</v>
      </c>
      <c r="AW698" s="12">
        <v>4</v>
      </c>
      <c r="BG698" s="21">
        <v>0.5</v>
      </c>
      <c r="BJ698" s="12">
        <v>1</v>
      </c>
    </row>
    <row r="699" spans="1:62" ht="30" x14ac:dyDescent="0.25">
      <c r="A699" s="12">
        <v>1</v>
      </c>
      <c r="B699" s="11" t="str">
        <f t="shared" si="30"/>
        <v>Общий расчет. Ци Мень. Анализ Дворца. Комбинации. Нет. Нет</v>
      </c>
      <c r="C699" s="11" t="str">
        <f>IFERROR(VLOOKUP(I699,lvl_1[],2,FALSE),"Нет")</f>
        <v>Общий расчет</v>
      </c>
      <c r="D699" s="11" t="str">
        <f>IFERROR(VLOOKUP(Rule!J699,lvl_2[],2,FALSE),"Нет")</f>
        <v>Ци Мень</v>
      </c>
      <c r="E699" s="11" t="str">
        <f>IFERROR(VLOOKUP(Rule!K699,lvl_3[],2,FALSE),"Нет")</f>
        <v>Анализ Дворца</v>
      </c>
      <c r="F699" s="11" t="str">
        <f>IFERROR(INDEX(lvl_4[],MATCH(L699,lvl_4[ID],0),MATCH(TEXT(K699,"##0"),lvl_4[#Headers],0)),"Нет")</f>
        <v>Комбинации</v>
      </c>
      <c r="G699" s="11" t="str">
        <f>IFERROR(INDEX(lvl_5[],MATCH(M699,lvl_5[ID],0),MATCH(_xlfn.CONCAT(TEXT(K699,"##0"),"_",TEXT(L699,"##0")),lvl_5[#Headers],0)),"Нет")</f>
        <v>Нет</v>
      </c>
      <c r="H699" s="11" t="str">
        <f>IFERROR(INDEX(lvl_6[],MATCH(N699,lvl_6[ID],0),MATCH(_xlfn.CONCAT(K699,"_",L699,"_",M699),lvl_6[#Headers],0)),"Нет")</f>
        <v>Нет</v>
      </c>
      <c r="I699" s="12">
        <v>1</v>
      </c>
      <c r="J699" s="12">
        <v>2</v>
      </c>
      <c r="K699" s="12">
        <v>2</v>
      </c>
      <c r="L699" s="12">
        <v>2</v>
      </c>
      <c r="M699" s="12">
        <v>0</v>
      </c>
      <c r="N699" s="12">
        <v>0</v>
      </c>
      <c r="O699" s="12">
        <f>COUNTIF($P$2:P699,P699)</f>
        <v>696</v>
      </c>
      <c r="P699" s="12" t="str">
        <f t="shared" si="31"/>
        <v>122020000</v>
      </c>
      <c r="Q699" s="12" t="str">
        <f t="shared" si="32"/>
        <v>1220200000696</v>
      </c>
      <c r="R699" s="20" t="s">
        <v>1237</v>
      </c>
      <c r="S699" s="20" t="s">
        <v>1237</v>
      </c>
      <c r="AI699" s="12" t="s">
        <v>899</v>
      </c>
      <c r="AW699" s="12">
        <v>8</v>
      </c>
      <c r="BG699" s="21" t="s">
        <v>1109</v>
      </c>
      <c r="BJ699" s="12">
        <v>1</v>
      </c>
    </row>
    <row r="700" spans="1:62" ht="30" x14ac:dyDescent="0.25">
      <c r="A700" s="12">
        <v>1</v>
      </c>
      <c r="B700" s="11" t="str">
        <f t="shared" si="30"/>
        <v>Общий расчет. Ци Мень. Анализ Дворца. Комбинации. Нет. Нет</v>
      </c>
      <c r="C700" s="11" t="str">
        <f>IFERROR(VLOOKUP(I700,lvl_1[],2,FALSE),"Нет")</f>
        <v>Общий расчет</v>
      </c>
      <c r="D700" s="11" t="str">
        <f>IFERROR(VLOOKUP(Rule!J700,lvl_2[],2,FALSE),"Нет")</f>
        <v>Ци Мень</v>
      </c>
      <c r="E700" s="11" t="str">
        <f>IFERROR(VLOOKUP(Rule!K700,lvl_3[],2,FALSE),"Нет")</f>
        <v>Анализ Дворца</v>
      </c>
      <c r="F700" s="11" t="str">
        <f>IFERROR(INDEX(lvl_4[],MATCH(L700,lvl_4[ID],0),MATCH(TEXT(K700,"##0"),lvl_4[#Headers],0)),"Нет")</f>
        <v>Комбинации</v>
      </c>
      <c r="G700" s="11" t="str">
        <f>IFERROR(INDEX(lvl_5[],MATCH(M700,lvl_5[ID],0),MATCH(_xlfn.CONCAT(TEXT(K700,"##0"),"_",TEXT(L700,"##0")),lvl_5[#Headers],0)),"Нет")</f>
        <v>Нет</v>
      </c>
      <c r="H700" s="11" t="str">
        <f>IFERROR(INDEX(lvl_6[],MATCH(N700,lvl_6[ID],0),MATCH(_xlfn.CONCAT(K700,"_",L700,"_",M700),lvl_6[#Headers],0)),"Нет")</f>
        <v>Нет</v>
      </c>
      <c r="I700" s="12">
        <v>1</v>
      </c>
      <c r="J700" s="12">
        <v>2</v>
      </c>
      <c r="K700" s="12">
        <v>2</v>
      </c>
      <c r="L700" s="12">
        <v>2</v>
      </c>
      <c r="M700" s="12">
        <v>0</v>
      </c>
      <c r="N700" s="12">
        <v>0</v>
      </c>
      <c r="O700" s="12">
        <f>COUNTIF($P$2:P700,P700)</f>
        <v>697</v>
      </c>
      <c r="P700" s="12" t="str">
        <f t="shared" si="31"/>
        <v>122020000</v>
      </c>
      <c r="Q700" s="12" t="str">
        <f t="shared" si="32"/>
        <v>1220200000697</v>
      </c>
      <c r="R700" s="20" t="s">
        <v>1237</v>
      </c>
      <c r="S700" s="20" t="s">
        <v>1237</v>
      </c>
      <c r="AI700" s="12" t="s">
        <v>899</v>
      </c>
      <c r="AW700" s="12">
        <v>2</v>
      </c>
      <c r="BG700" s="21" t="s">
        <v>1109</v>
      </c>
      <c r="BJ700" s="12">
        <v>1</v>
      </c>
    </row>
    <row r="701" spans="1:62" ht="30" x14ac:dyDescent="0.25">
      <c r="A701" s="12">
        <v>1</v>
      </c>
      <c r="B701" s="11" t="str">
        <f t="shared" si="30"/>
        <v>Общий расчет. Ци Мень. Анализ Дворца. Комбинации. Нет. Нет</v>
      </c>
      <c r="C701" s="11" t="str">
        <f>IFERROR(VLOOKUP(I701,lvl_1[],2,FALSE),"Нет")</f>
        <v>Общий расчет</v>
      </c>
      <c r="D701" s="11" t="str">
        <f>IFERROR(VLOOKUP(Rule!J701,lvl_2[],2,FALSE),"Нет")</f>
        <v>Ци Мень</v>
      </c>
      <c r="E701" s="11" t="str">
        <f>IFERROR(VLOOKUP(Rule!K701,lvl_3[],2,FALSE),"Нет")</f>
        <v>Анализ Дворца</v>
      </c>
      <c r="F701" s="11" t="str">
        <f>IFERROR(INDEX(lvl_4[],MATCH(L701,lvl_4[ID],0),MATCH(TEXT(K701,"##0"),lvl_4[#Headers],0)),"Нет")</f>
        <v>Комбинации</v>
      </c>
      <c r="G701" s="11" t="str">
        <f>IFERROR(INDEX(lvl_5[],MATCH(M701,lvl_5[ID],0),MATCH(_xlfn.CONCAT(TEXT(K701,"##0"),"_",TEXT(L701,"##0")),lvl_5[#Headers],0)),"Нет")</f>
        <v>Нет</v>
      </c>
      <c r="H701" s="11" t="str">
        <f>IFERROR(INDEX(lvl_6[],MATCH(N701,lvl_6[ID],0),MATCH(_xlfn.CONCAT(K701,"_",L701,"_",M701),lvl_6[#Headers],0)),"Нет")</f>
        <v>Нет</v>
      </c>
      <c r="I701" s="12">
        <v>1</v>
      </c>
      <c r="J701" s="12">
        <v>2</v>
      </c>
      <c r="K701" s="12">
        <v>2</v>
      </c>
      <c r="L701" s="12">
        <v>2</v>
      </c>
      <c r="M701" s="12">
        <v>0</v>
      </c>
      <c r="N701" s="12">
        <v>0</v>
      </c>
      <c r="O701" s="12">
        <f>COUNTIF($P$2:P701,P701)</f>
        <v>698</v>
      </c>
      <c r="P701" s="12" t="str">
        <f t="shared" si="31"/>
        <v>122020000</v>
      </c>
      <c r="Q701" s="12" t="str">
        <f t="shared" si="32"/>
        <v>1220200000698</v>
      </c>
      <c r="R701" s="20" t="s">
        <v>1237</v>
      </c>
      <c r="S701" s="20" t="s">
        <v>1237</v>
      </c>
      <c r="AI701" s="12" t="s">
        <v>901</v>
      </c>
      <c r="AW701" s="12">
        <v>1</v>
      </c>
      <c r="BG701" s="21" t="s">
        <v>1109</v>
      </c>
      <c r="BJ701" s="12">
        <v>1</v>
      </c>
    </row>
    <row r="702" spans="1:62" ht="30" x14ac:dyDescent="0.25">
      <c r="A702" s="12">
        <v>1</v>
      </c>
      <c r="B702" s="11" t="str">
        <f t="shared" si="30"/>
        <v>Общий расчет. Ци Мень. Анализ Дворца. Комбинации. Нет. Нет</v>
      </c>
      <c r="C702" s="11" t="str">
        <f>IFERROR(VLOOKUP(I702,lvl_1[],2,FALSE),"Нет")</f>
        <v>Общий расчет</v>
      </c>
      <c r="D702" s="11" t="str">
        <f>IFERROR(VLOOKUP(Rule!J702,lvl_2[],2,FALSE),"Нет")</f>
        <v>Ци Мень</v>
      </c>
      <c r="E702" s="11" t="str">
        <f>IFERROR(VLOOKUP(Rule!K702,lvl_3[],2,FALSE),"Нет")</f>
        <v>Анализ Дворца</v>
      </c>
      <c r="F702" s="11" t="str">
        <f>IFERROR(INDEX(lvl_4[],MATCH(L702,lvl_4[ID],0),MATCH(TEXT(K702,"##0"),lvl_4[#Headers],0)),"Нет")</f>
        <v>Комбинации</v>
      </c>
      <c r="G702" s="11" t="str">
        <f>IFERROR(INDEX(lvl_5[],MATCH(M702,lvl_5[ID],0),MATCH(_xlfn.CONCAT(TEXT(K702,"##0"),"_",TEXT(L702,"##0")),lvl_5[#Headers],0)),"Нет")</f>
        <v>Нет</v>
      </c>
      <c r="H702" s="11" t="str">
        <f>IFERROR(INDEX(lvl_6[],MATCH(N702,lvl_6[ID],0),MATCH(_xlfn.CONCAT(K702,"_",L702,"_",M702),lvl_6[#Headers],0)),"Нет")</f>
        <v>Нет</v>
      </c>
      <c r="I702" s="12">
        <v>1</v>
      </c>
      <c r="J702" s="12">
        <v>2</v>
      </c>
      <c r="K702" s="12">
        <v>2</v>
      </c>
      <c r="L702" s="12">
        <v>2</v>
      </c>
      <c r="M702" s="12">
        <v>0</v>
      </c>
      <c r="N702" s="12">
        <v>0</v>
      </c>
      <c r="O702" s="12">
        <f>COUNTIF($P$2:P702,P702)</f>
        <v>699</v>
      </c>
      <c r="P702" s="12" t="str">
        <f t="shared" si="31"/>
        <v>122020000</v>
      </c>
      <c r="Q702" s="12" t="str">
        <f t="shared" si="32"/>
        <v>1220200000699</v>
      </c>
      <c r="R702" s="20" t="s">
        <v>1237</v>
      </c>
      <c r="S702" s="20" t="s">
        <v>1237</v>
      </c>
      <c r="AI702" s="12" t="s">
        <v>901</v>
      </c>
      <c r="AW702" s="12">
        <v>2</v>
      </c>
      <c r="BG702" s="21" t="s">
        <v>1109</v>
      </c>
      <c r="BJ702" s="12">
        <v>1</v>
      </c>
    </row>
    <row r="703" spans="1:62" ht="30" x14ac:dyDescent="0.25">
      <c r="A703" s="12">
        <v>1</v>
      </c>
      <c r="B703" s="11" t="str">
        <f t="shared" si="30"/>
        <v>Общий расчет. Ци Мень. Анализ Дворца. Комбинации. Нет. Нет</v>
      </c>
      <c r="C703" s="11" t="str">
        <f>IFERROR(VLOOKUP(I703,lvl_1[],2,FALSE),"Нет")</f>
        <v>Общий расчет</v>
      </c>
      <c r="D703" s="11" t="str">
        <f>IFERROR(VLOOKUP(Rule!J703,lvl_2[],2,FALSE),"Нет")</f>
        <v>Ци Мень</v>
      </c>
      <c r="E703" s="11" t="str">
        <f>IFERROR(VLOOKUP(Rule!K703,lvl_3[],2,FALSE),"Нет")</f>
        <v>Анализ Дворца</v>
      </c>
      <c r="F703" s="11" t="str">
        <f>IFERROR(INDEX(lvl_4[],MATCH(L703,lvl_4[ID],0),MATCH(TEXT(K703,"##0"),lvl_4[#Headers],0)),"Нет")</f>
        <v>Комбинации</v>
      </c>
      <c r="G703" s="11" t="str">
        <f>IFERROR(INDEX(lvl_5[],MATCH(M703,lvl_5[ID],0),MATCH(_xlfn.CONCAT(TEXT(K703,"##0"),"_",TEXT(L703,"##0")),lvl_5[#Headers],0)),"Нет")</f>
        <v>Нет</v>
      </c>
      <c r="H703" s="11" t="str">
        <f>IFERROR(INDEX(lvl_6[],MATCH(N703,lvl_6[ID],0),MATCH(_xlfn.CONCAT(K703,"_",L703,"_",M703),lvl_6[#Headers],0)),"Нет")</f>
        <v>Нет</v>
      </c>
      <c r="I703" s="12">
        <v>1</v>
      </c>
      <c r="J703" s="12">
        <v>2</v>
      </c>
      <c r="K703" s="12">
        <v>2</v>
      </c>
      <c r="L703" s="12">
        <v>2</v>
      </c>
      <c r="M703" s="12">
        <v>0</v>
      </c>
      <c r="N703" s="12">
        <v>0</v>
      </c>
      <c r="O703" s="12">
        <f>COUNTIF($P$2:P703,P703)</f>
        <v>700</v>
      </c>
      <c r="P703" s="12" t="str">
        <f t="shared" si="31"/>
        <v>122020000</v>
      </c>
      <c r="Q703" s="12" t="str">
        <f t="shared" si="32"/>
        <v>1220200000700</v>
      </c>
      <c r="R703" s="20" t="s">
        <v>1237</v>
      </c>
      <c r="S703" s="20" t="s">
        <v>1237</v>
      </c>
      <c r="AI703" s="12" t="s">
        <v>903</v>
      </c>
      <c r="AW703" s="12">
        <v>6</v>
      </c>
      <c r="BG703" s="21" t="s">
        <v>1109</v>
      </c>
      <c r="BJ703" s="12">
        <v>1</v>
      </c>
    </row>
    <row r="704" spans="1:62" ht="30" x14ac:dyDescent="0.25">
      <c r="A704" s="12">
        <v>1</v>
      </c>
      <c r="B704" s="11" t="str">
        <f t="shared" si="30"/>
        <v>Общий расчет. Ци Мень. Анализ Дворца. Комбинации. Нет. Нет</v>
      </c>
      <c r="C704" s="11" t="str">
        <f>IFERROR(VLOOKUP(I704,lvl_1[],2,FALSE),"Нет")</f>
        <v>Общий расчет</v>
      </c>
      <c r="D704" s="11" t="str">
        <f>IFERROR(VLOOKUP(Rule!J704,lvl_2[],2,FALSE),"Нет")</f>
        <v>Ци Мень</v>
      </c>
      <c r="E704" s="11" t="str">
        <f>IFERROR(VLOOKUP(Rule!K704,lvl_3[],2,FALSE),"Нет")</f>
        <v>Анализ Дворца</v>
      </c>
      <c r="F704" s="11" t="str">
        <f>IFERROR(INDEX(lvl_4[],MATCH(L704,lvl_4[ID],0),MATCH(TEXT(K704,"##0"),lvl_4[#Headers],0)),"Нет")</f>
        <v>Комбинации</v>
      </c>
      <c r="G704" s="11" t="str">
        <f>IFERROR(INDEX(lvl_5[],MATCH(M704,lvl_5[ID],0),MATCH(_xlfn.CONCAT(TEXT(K704,"##0"),"_",TEXT(L704,"##0")),lvl_5[#Headers],0)),"Нет")</f>
        <v>Нет</v>
      </c>
      <c r="H704" s="11" t="str">
        <f>IFERROR(INDEX(lvl_6[],MATCH(N704,lvl_6[ID],0),MATCH(_xlfn.CONCAT(K704,"_",L704,"_",M704),lvl_6[#Headers],0)),"Нет")</f>
        <v>Нет</v>
      </c>
      <c r="I704" s="12">
        <v>1</v>
      </c>
      <c r="J704" s="12">
        <v>2</v>
      </c>
      <c r="K704" s="12">
        <v>2</v>
      </c>
      <c r="L704" s="12">
        <v>2</v>
      </c>
      <c r="M704" s="12">
        <v>0</v>
      </c>
      <c r="N704" s="12">
        <v>0</v>
      </c>
      <c r="O704" s="12">
        <f>COUNTIF($P$2:P704,P704)</f>
        <v>701</v>
      </c>
      <c r="P704" s="12" t="str">
        <f t="shared" si="31"/>
        <v>122020000</v>
      </c>
      <c r="Q704" s="12" t="str">
        <f t="shared" si="32"/>
        <v>1220200000701</v>
      </c>
      <c r="R704" s="20" t="s">
        <v>1237</v>
      </c>
      <c r="S704" s="20" t="s">
        <v>1237</v>
      </c>
      <c r="AI704" s="12" t="s">
        <v>903</v>
      </c>
      <c r="AW704" s="12">
        <v>7</v>
      </c>
      <c r="BG704" s="21" t="s">
        <v>1109</v>
      </c>
      <c r="BJ704" s="12">
        <v>1</v>
      </c>
    </row>
    <row r="705" spans="1:62" ht="30" x14ac:dyDescent="0.25">
      <c r="A705" s="12">
        <v>1</v>
      </c>
      <c r="B705" s="11" t="str">
        <f t="shared" si="30"/>
        <v>Общий расчет. Ци Мень. Анализ Дворца. Комбинации. Нет. Нет</v>
      </c>
      <c r="C705" s="11" t="str">
        <f>IFERROR(VLOOKUP(I705,lvl_1[],2,FALSE),"Нет")</f>
        <v>Общий расчет</v>
      </c>
      <c r="D705" s="11" t="str">
        <f>IFERROR(VLOOKUP(Rule!J705,lvl_2[],2,FALSE),"Нет")</f>
        <v>Ци Мень</v>
      </c>
      <c r="E705" s="11" t="str">
        <f>IFERROR(VLOOKUP(Rule!K705,lvl_3[],2,FALSE),"Нет")</f>
        <v>Анализ Дворца</v>
      </c>
      <c r="F705" s="11" t="str">
        <f>IFERROR(INDEX(lvl_4[],MATCH(L705,lvl_4[ID],0),MATCH(TEXT(K705,"##0"),lvl_4[#Headers],0)),"Нет")</f>
        <v>Комбинации</v>
      </c>
      <c r="G705" s="11" t="str">
        <f>IFERROR(INDEX(lvl_5[],MATCH(M705,lvl_5[ID],0),MATCH(_xlfn.CONCAT(TEXT(K705,"##0"),"_",TEXT(L705,"##0")),lvl_5[#Headers],0)),"Нет")</f>
        <v>Нет</v>
      </c>
      <c r="H705" s="11" t="str">
        <f>IFERROR(INDEX(lvl_6[],MATCH(N705,lvl_6[ID],0),MATCH(_xlfn.CONCAT(K705,"_",L705,"_",M705),lvl_6[#Headers],0)),"Нет")</f>
        <v>Нет</v>
      </c>
      <c r="I705" s="12">
        <v>1</v>
      </c>
      <c r="J705" s="12">
        <v>2</v>
      </c>
      <c r="K705" s="12">
        <v>2</v>
      </c>
      <c r="L705" s="12">
        <v>2</v>
      </c>
      <c r="M705" s="12">
        <v>0</v>
      </c>
      <c r="N705" s="12">
        <v>0</v>
      </c>
      <c r="O705" s="12">
        <f>COUNTIF($P$2:P705,P705)</f>
        <v>702</v>
      </c>
      <c r="P705" s="12" t="str">
        <f t="shared" si="31"/>
        <v>122020000</v>
      </c>
      <c r="Q705" s="12" t="str">
        <f t="shared" si="32"/>
        <v>1220200000702</v>
      </c>
      <c r="R705" s="20" t="s">
        <v>1237</v>
      </c>
      <c r="S705" s="20" t="s">
        <v>1237</v>
      </c>
      <c r="AI705" s="12" t="s">
        <v>905</v>
      </c>
      <c r="AW705" s="12">
        <v>6</v>
      </c>
      <c r="BG705" s="21" t="s">
        <v>1109</v>
      </c>
      <c r="BJ705" s="12">
        <v>1</v>
      </c>
    </row>
    <row r="706" spans="1:62" ht="30" x14ac:dyDescent="0.25">
      <c r="A706" s="12">
        <v>1</v>
      </c>
      <c r="B706" s="11" t="str">
        <f t="shared" ref="B706:B769" si="33">_xlfn.CONCAT(C706,". ", D706,". ", E706,". ", F706,". ", G706,". ", H706)</f>
        <v>Общий расчет. Ци Мень. Анализ Дворца. Комбинации. Нет. Нет</v>
      </c>
      <c r="C706" s="11" t="str">
        <f>IFERROR(VLOOKUP(I706,lvl_1[],2,FALSE),"Нет")</f>
        <v>Общий расчет</v>
      </c>
      <c r="D706" s="11" t="str">
        <f>IFERROR(VLOOKUP(Rule!J706,lvl_2[],2,FALSE),"Нет")</f>
        <v>Ци Мень</v>
      </c>
      <c r="E706" s="11" t="str">
        <f>IFERROR(VLOOKUP(Rule!K706,lvl_3[],2,FALSE),"Нет")</f>
        <v>Анализ Дворца</v>
      </c>
      <c r="F706" s="11" t="str">
        <f>IFERROR(INDEX(lvl_4[],MATCH(L706,lvl_4[ID],0),MATCH(TEXT(K706,"##0"),lvl_4[#Headers],0)),"Нет")</f>
        <v>Комбинации</v>
      </c>
      <c r="G706" s="11" t="str">
        <f>IFERROR(INDEX(lvl_5[],MATCH(M706,lvl_5[ID],0),MATCH(_xlfn.CONCAT(TEXT(K706,"##0"),"_",TEXT(L706,"##0")),lvl_5[#Headers],0)),"Нет")</f>
        <v>Нет</v>
      </c>
      <c r="H706" s="11" t="str">
        <f>IFERROR(INDEX(lvl_6[],MATCH(N706,lvl_6[ID],0),MATCH(_xlfn.CONCAT(K706,"_",L706,"_",M706),lvl_6[#Headers],0)),"Нет")</f>
        <v>Нет</v>
      </c>
      <c r="I706" s="12">
        <v>1</v>
      </c>
      <c r="J706" s="12">
        <v>2</v>
      </c>
      <c r="K706" s="12">
        <v>2</v>
      </c>
      <c r="L706" s="12">
        <v>2</v>
      </c>
      <c r="M706" s="12">
        <v>0</v>
      </c>
      <c r="N706" s="12">
        <v>0</v>
      </c>
      <c r="O706" s="12">
        <f>COUNTIF($P$2:P706,P706)</f>
        <v>703</v>
      </c>
      <c r="P706" s="12" t="str">
        <f t="shared" ref="P706:P769" si="34">_xlfn.CONCAT(I706,
J706,
K706,
IF(LEN(L706)=1,_xlfn.CONCAT(0,L706),L706),
IF(LEN(M706)=1,_xlfn.CONCAT(0,M706),M706),
IF(LEN(N706)=1,_xlfn.CONCAT(0,N706),N706))</f>
        <v>122020000</v>
      </c>
      <c r="Q706" s="12" t="str">
        <f t="shared" ref="Q706:Q769" si="35">_xlfn.CONCAT(I706,
J706,
K706,
IF(LEN(L706)=1,_xlfn.CONCAT(0,L706),L706),
IF(LEN(M706)=1,_xlfn.CONCAT(0,M706),M706),
IF(LEN(N706)=1,_xlfn.CONCAT(0,N706),N706),
IF(LEN(O706)=1,_xlfn.CONCAT("000",O706),IF(LEN(O706)=2,_xlfn.CONCAT("00",O706),IF(LEN(O706)=3,_xlfn.CONCAT(0,O706),O706))))</f>
        <v>1220200000703</v>
      </c>
      <c r="R706" s="20" t="s">
        <v>1237</v>
      </c>
      <c r="S706" s="20" t="s">
        <v>1237</v>
      </c>
      <c r="AI706" s="12" t="s">
        <v>905</v>
      </c>
      <c r="AW706" s="12">
        <v>7</v>
      </c>
      <c r="BG706" s="21" t="s">
        <v>1109</v>
      </c>
      <c r="BJ706" s="12">
        <v>1</v>
      </c>
    </row>
    <row r="707" spans="1:62" ht="30" x14ac:dyDescent="0.25">
      <c r="A707" s="12">
        <v>1</v>
      </c>
      <c r="B707" s="11" t="str">
        <f t="shared" si="33"/>
        <v>Общий расчет. Ци Мень. Анализ Дворца. Комбинации. Нет. Нет</v>
      </c>
      <c r="C707" s="11" t="str">
        <f>IFERROR(VLOOKUP(I707,lvl_1[],2,FALSE),"Нет")</f>
        <v>Общий расчет</v>
      </c>
      <c r="D707" s="11" t="str">
        <f>IFERROR(VLOOKUP(Rule!J707,lvl_2[],2,FALSE),"Нет")</f>
        <v>Ци Мень</v>
      </c>
      <c r="E707" s="11" t="str">
        <f>IFERROR(VLOOKUP(Rule!K707,lvl_3[],2,FALSE),"Нет")</f>
        <v>Анализ Дворца</v>
      </c>
      <c r="F707" s="11" t="str">
        <f>IFERROR(INDEX(lvl_4[],MATCH(L707,lvl_4[ID],0),MATCH(TEXT(K707,"##0"),lvl_4[#Headers],0)),"Нет")</f>
        <v>Комбинации</v>
      </c>
      <c r="G707" s="11" t="str">
        <f>IFERROR(INDEX(lvl_5[],MATCH(M707,lvl_5[ID],0),MATCH(_xlfn.CONCAT(TEXT(K707,"##0"),"_",TEXT(L707,"##0")),lvl_5[#Headers],0)),"Нет")</f>
        <v>Нет</v>
      </c>
      <c r="H707" s="11" t="str">
        <f>IFERROR(INDEX(lvl_6[],MATCH(N707,lvl_6[ID],0),MATCH(_xlfn.CONCAT(K707,"_",L707,"_",M707),lvl_6[#Headers],0)),"Нет")</f>
        <v>Нет</v>
      </c>
      <c r="I707" s="12">
        <v>1</v>
      </c>
      <c r="J707" s="12">
        <v>2</v>
      </c>
      <c r="K707" s="12">
        <v>2</v>
      </c>
      <c r="L707" s="12">
        <v>2</v>
      </c>
      <c r="M707" s="12">
        <v>0</v>
      </c>
      <c r="N707" s="12">
        <v>0</v>
      </c>
      <c r="O707" s="12">
        <f>COUNTIF($P$2:P707,P707)</f>
        <v>704</v>
      </c>
      <c r="P707" s="12" t="str">
        <f t="shared" si="34"/>
        <v>122020000</v>
      </c>
      <c r="Q707" s="12" t="str">
        <f t="shared" si="35"/>
        <v>1220200000704</v>
      </c>
      <c r="R707" s="20" t="s">
        <v>1237</v>
      </c>
      <c r="S707" s="20" t="s">
        <v>1237</v>
      </c>
      <c r="AI707" s="12" t="s">
        <v>907</v>
      </c>
      <c r="AW707" s="12">
        <v>8</v>
      </c>
      <c r="BG707" s="21" t="s">
        <v>1109</v>
      </c>
      <c r="BJ707" s="12">
        <v>1</v>
      </c>
    </row>
    <row r="708" spans="1:62" ht="30" x14ac:dyDescent="0.25">
      <c r="A708" s="12">
        <v>1</v>
      </c>
      <c r="B708" s="11" t="str">
        <f t="shared" si="33"/>
        <v>Общий расчет. Ци Мень. Анализ Дворца. Комбинации. Нет. Нет</v>
      </c>
      <c r="C708" s="11" t="str">
        <f>IFERROR(VLOOKUP(I708,lvl_1[],2,FALSE),"Нет")</f>
        <v>Общий расчет</v>
      </c>
      <c r="D708" s="11" t="str">
        <f>IFERROR(VLOOKUP(Rule!J708,lvl_2[],2,FALSE),"Нет")</f>
        <v>Ци Мень</v>
      </c>
      <c r="E708" s="11" t="str">
        <f>IFERROR(VLOOKUP(Rule!K708,lvl_3[],2,FALSE),"Нет")</f>
        <v>Анализ Дворца</v>
      </c>
      <c r="F708" s="11" t="str">
        <f>IFERROR(INDEX(lvl_4[],MATCH(L708,lvl_4[ID],0),MATCH(TEXT(K708,"##0"),lvl_4[#Headers],0)),"Нет")</f>
        <v>Комбинации</v>
      </c>
      <c r="G708" s="11" t="str">
        <f>IFERROR(INDEX(lvl_5[],MATCH(M708,lvl_5[ID],0),MATCH(_xlfn.CONCAT(TEXT(K708,"##0"),"_",TEXT(L708,"##0")),lvl_5[#Headers],0)),"Нет")</f>
        <v>Нет</v>
      </c>
      <c r="H708" s="11" t="str">
        <f>IFERROR(INDEX(lvl_6[],MATCH(N708,lvl_6[ID],0),MATCH(_xlfn.CONCAT(K708,"_",L708,"_",M708),lvl_6[#Headers],0)),"Нет")</f>
        <v>Нет</v>
      </c>
      <c r="I708" s="12">
        <v>1</v>
      </c>
      <c r="J708" s="12">
        <v>2</v>
      </c>
      <c r="K708" s="12">
        <v>2</v>
      </c>
      <c r="L708" s="12">
        <v>2</v>
      </c>
      <c r="M708" s="12">
        <v>0</v>
      </c>
      <c r="N708" s="12">
        <v>0</v>
      </c>
      <c r="O708" s="12">
        <f>COUNTIF($P$2:P708,P708)</f>
        <v>705</v>
      </c>
      <c r="P708" s="12" t="str">
        <f t="shared" si="34"/>
        <v>122020000</v>
      </c>
      <c r="Q708" s="12" t="str">
        <f t="shared" si="35"/>
        <v>1220200000705</v>
      </c>
      <c r="R708" s="20" t="s">
        <v>1237</v>
      </c>
      <c r="S708" s="20" t="s">
        <v>1237</v>
      </c>
      <c r="AI708" s="12" t="s">
        <v>907</v>
      </c>
      <c r="AW708" s="12">
        <v>2</v>
      </c>
      <c r="BG708" s="21" t="s">
        <v>1109</v>
      </c>
      <c r="BJ708" s="12">
        <v>1</v>
      </c>
    </row>
    <row r="709" spans="1:62" ht="30" x14ac:dyDescent="0.25">
      <c r="A709" s="12">
        <v>1</v>
      </c>
      <c r="B709" s="11" t="str">
        <f t="shared" si="33"/>
        <v>Общий расчет. Ци Мень. Анализ Дворца. Комбинации. Нет. Нет</v>
      </c>
      <c r="C709" s="11" t="str">
        <f>IFERROR(VLOOKUP(I709,lvl_1[],2,FALSE),"Нет")</f>
        <v>Общий расчет</v>
      </c>
      <c r="D709" s="11" t="str">
        <f>IFERROR(VLOOKUP(Rule!J709,lvl_2[],2,FALSE),"Нет")</f>
        <v>Ци Мень</v>
      </c>
      <c r="E709" s="11" t="str">
        <f>IFERROR(VLOOKUP(Rule!K709,lvl_3[],2,FALSE),"Нет")</f>
        <v>Анализ Дворца</v>
      </c>
      <c r="F709" s="11" t="str">
        <f>IFERROR(INDEX(lvl_4[],MATCH(L709,lvl_4[ID],0),MATCH(TEXT(K709,"##0"),lvl_4[#Headers],0)),"Нет")</f>
        <v>Комбинации</v>
      </c>
      <c r="G709" s="11" t="str">
        <f>IFERROR(INDEX(lvl_5[],MATCH(M709,lvl_5[ID],0),MATCH(_xlfn.CONCAT(TEXT(K709,"##0"),"_",TEXT(L709,"##0")),lvl_5[#Headers],0)),"Нет")</f>
        <v>Нет</v>
      </c>
      <c r="H709" s="11" t="str">
        <f>IFERROR(INDEX(lvl_6[],MATCH(N709,lvl_6[ID],0),MATCH(_xlfn.CONCAT(K709,"_",L709,"_",M709),lvl_6[#Headers],0)),"Нет")</f>
        <v>Нет</v>
      </c>
      <c r="I709" s="12">
        <v>1</v>
      </c>
      <c r="J709" s="12">
        <v>2</v>
      </c>
      <c r="K709" s="12">
        <v>2</v>
      </c>
      <c r="L709" s="12">
        <v>2</v>
      </c>
      <c r="M709" s="12">
        <v>0</v>
      </c>
      <c r="N709" s="12">
        <v>0</v>
      </c>
      <c r="O709" s="12">
        <f>COUNTIF($P$2:P709,P709)</f>
        <v>706</v>
      </c>
      <c r="P709" s="12" t="str">
        <f t="shared" si="34"/>
        <v>122020000</v>
      </c>
      <c r="Q709" s="12" t="str">
        <f t="shared" si="35"/>
        <v>1220200000706</v>
      </c>
      <c r="R709" s="20" t="s">
        <v>1237</v>
      </c>
      <c r="S709" s="20" t="s">
        <v>1237</v>
      </c>
      <c r="AI709" s="12" t="s">
        <v>908</v>
      </c>
      <c r="AW709" s="12">
        <v>1</v>
      </c>
      <c r="BG709" s="21" t="s">
        <v>1109</v>
      </c>
      <c r="BJ709" s="12">
        <v>1</v>
      </c>
    </row>
    <row r="710" spans="1:62" ht="30" x14ac:dyDescent="0.25">
      <c r="A710" s="12">
        <v>1</v>
      </c>
      <c r="B710" s="11" t="str">
        <f t="shared" si="33"/>
        <v>Общий расчет. Ци Мень. Анализ Дворца. Комбинации. Нет. Нет</v>
      </c>
      <c r="C710" s="11" t="str">
        <f>IFERROR(VLOOKUP(I710,lvl_1[],2,FALSE),"Нет")</f>
        <v>Общий расчет</v>
      </c>
      <c r="D710" s="11" t="str">
        <f>IFERROR(VLOOKUP(Rule!J710,lvl_2[],2,FALSE),"Нет")</f>
        <v>Ци Мень</v>
      </c>
      <c r="E710" s="11" t="str">
        <f>IFERROR(VLOOKUP(Rule!K710,lvl_3[],2,FALSE),"Нет")</f>
        <v>Анализ Дворца</v>
      </c>
      <c r="F710" s="11" t="str">
        <f>IFERROR(INDEX(lvl_4[],MATCH(L710,lvl_4[ID],0),MATCH(TEXT(K710,"##0"),lvl_4[#Headers],0)),"Нет")</f>
        <v>Комбинации</v>
      </c>
      <c r="G710" s="11" t="str">
        <f>IFERROR(INDEX(lvl_5[],MATCH(M710,lvl_5[ID],0),MATCH(_xlfn.CONCAT(TEXT(K710,"##0"),"_",TEXT(L710,"##0")),lvl_5[#Headers],0)),"Нет")</f>
        <v>Нет</v>
      </c>
      <c r="H710" s="11" t="str">
        <f>IFERROR(INDEX(lvl_6[],MATCH(N710,lvl_6[ID],0),MATCH(_xlfn.CONCAT(K710,"_",L710,"_",M710),lvl_6[#Headers],0)),"Нет")</f>
        <v>Нет</v>
      </c>
      <c r="I710" s="12">
        <v>1</v>
      </c>
      <c r="J710" s="12">
        <v>2</v>
      </c>
      <c r="K710" s="12">
        <v>2</v>
      </c>
      <c r="L710" s="12">
        <v>2</v>
      </c>
      <c r="M710" s="12">
        <v>0</v>
      </c>
      <c r="N710" s="12">
        <v>0</v>
      </c>
      <c r="O710" s="12">
        <f>COUNTIF($P$2:P710,P710)</f>
        <v>707</v>
      </c>
      <c r="P710" s="12" t="str">
        <f t="shared" si="34"/>
        <v>122020000</v>
      </c>
      <c r="Q710" s="12" t="str">
        <f t="shared" si="35"/>
        <v>1220200000707</v>
      </c>
      <c r="R710" s="20" t="s">
        <v>1237</v>
      </c>
      <c r="S710" s="20" t="s">
        <v>1237</v>
      </c>
      <c r="AI710" s="12" t="s">
        <v>908</v>
      </c>
      <c r="AW710" s="12">
        <v>2</v>
      </c>
      <c r="BG710" s="21" t="s">
        <v>1109</v>
      </c>
      <c r="BJ710" s="12">
        <v>1</v>
      </c>
    </row>
    <row r="711" spans="1:62" ht="30" x14ac:dyDescent="0.25">
      <c r="A711" s="12">
        <v>1</v>
      </c>
      <c r="B711" s="11" t="str">
        <f t="shared" si="33"/>
        <v>Общий расчет. Ци Мень. Анализ Дворца. Комбинации. Нет. Нет</v>
      </c>
      <c r="C711" s="11" t="str">
        <f>IFERROR(VLOOKUP(I711,lvl_1[],2,FALSE),"Нет")</f>
        <v>Общий расчет</v>
      </c>
      <c r="D711" s="11" t="str">
        <f>IFERROR(VLOOKUP(Rule!J711,lvl_2[],2,FALSE),"Нет")</f>
        <v>Ци Мень</v>
      </c>
      <c r="E711" s="11" t="str">
        <f>IFERROR(VLOOKUP(Rule!K711,lvl_3[],2,FALSE),"Нет")</f>
        <v>Анализ Дворца</v>
      </c>
      <c r="F711" s="11" t="str">
        <f>IFERROR(INDEX(lvl_4[],MATCH(L711,lvl_4[ID],0),MATCH(TEXT(K711,"##0"),lvl_4[#Headers],0)),"Нет")</f>
        <v>Комбинации</v>
      </c>
      <c r="G711" s="11" t="str">
        <f>IFERROR(INDEX(lvl_5[],MATCH(M711,lvl_5[ID],0),MATCH(_xlfn.CONCAT(TEXT(K711,"##0"),"_",TEXT(L711,"##0")),lvl_5[#Headers],0)),"Нет")</f>
        <v>Нет</v>
      </c>
      <c r="H711" s="11" t="str">
        <f>IFERROR(INDEX(lvl_6[],MATCH(N711,lvl_6[ID],0),MATCH(_xlfn.CONCAT(K711,"_",L711,"_",M711),lvl_6[#Headers],0)),"Нет")</f>
        <v>Нет</v>
      </c>
      <c r="I711" s="12">
        <v>1</v>
      </c>
      <c r="J711" s="12">
        <v>2</v>
      </c>
      <c r="K711" s="12">
        <v>2</v>
      </c>
      <c r="L711" s="12">
        <v>2</v>
      </c>
      <c r="M711" s="12">
        <v>0</v>
      </c>
      <c r="N711" s="12">
        <v>0</v>
      </c>
      <c r="O711" s="12">
        <f>COUNTIF($P$2:P711,P711)</f>
        <v>708</v>
      </c>
      <c r="P711" s="12" t="str">
        <f t="shared" si="34"/>
        <v>122020000</v>
      </c>
      <c r="Q711" s="12" t="str">
        <f t="shared" si="35"/>
        <v>1220200000708</v>
      </c>
      <c r="R711" s="20" t="s">
        <v>1237</v>
      </c>
      <c r="S711" s="20" t="s">
        <v>1237</v>
      </c>
      <c r="AI711" s="12" t="s">
        <v>910</v>
      </c>
      <c r="AW711" s="12">
        <v>8</v>
      </c>
      <c r="BG711" s="21" t="s">
        <v>1109</v>
      </c>
      <c r="BJ711" s="12">
        <v>1</v>
      </c>
    </row>
    <row r="712" spans="1:62" ht="30" x14ac:dyDescent="0.25">
      <c r="A712" s="12">
        <v>1</v>
      </c>
      <c r="B712" s="11" t="str">
        <f t="shared" si="33"/>
        <v>Общий расчет. Ци Мень. Анализ Дворца. Комбинации. Нет. Нет</v>
      </c>
      <c r="C712" s="11" t="str">
        <f>IFERROR(VLOOKUP(I712,lvl_1[],2,FALSE),"Нет")</f>
        <v>Общий расчет</v>
      </c>
      <c r="D712" s="11" t="str">
        <f>IFERROR(VLOOKUP(Rule!J712,lvl_2[],2,FALSE),"Нет")</f>
        <v>Ци Мень</v>
      </c>
      <c r="E712" s="11" t="str">
        <f>IFERROR(VLOOKUP(Rule!K712,lvl_3[],2,FALSE),"Нет")</f>
        <v>Анализ Дворца</v>
      </c>
      <c r="F712" s="11" t="str">
        <f>IFERROR(INDEX(lvl_4[],MATCH(L712,lvl_4[ID],0),MATCH(TEXT(K712,"##0"),lvl_4[#Headers],0)),"Нет")</f>
        <v>Комбинации</v>
      </c>
      <c r="G712" s="11" t="str">
        <f>IFERROR(INDEX(lvl_5[],MATCH(M712,lvl_5[ID],0),MATCH(_xlfn.CONCAT(TEXT(K712,"##0"),"_",TEXT(L712,"##0")),lvl_5[#Headers],0)),"Нет")</f>
        <v>Нет</v>
      </c>
      <c r="H712" s="11" t="str">
        <f>IFERROR(INDEX(lvl_6[],MATCH(N712,lvl_6[ID],0),MATCH(_xlfn.CONCAT(K712,"_",L712,"_",M712),lvl_6[#Headers],0)),"Нет")</f>
        <v>Нет</v>
      </c>
      <c r="I712" s="12">
        <v>1</v>
      </c>
      <c r="J712" s="12">
        <v>2</v>
      </c>
      <c r="K712" s="12">
        <v>2</v>
      </c>
      <c r="L712" s="12">
        <v>2</v>
      </c>
      <c r="M712" s="12">
        <v>0</v>
      </c>
      <c r="N712" s="12">
        <v>0</v>
      </c>
      <c r="O712" s="12">
        <f>COUNTIF($P$2:P712,P712)</f>
        <v>709</v>
      </c>
      <c r="P712" s="12" t="str">
        <f t="shared" si="34"/>
        <v>122020000</v>
      </c>
      <c r="Q712" s="12" t="str">
        <f t="shared" si="35"/>
        <v>1220200000709</v>
      </c>
      <c r="R712" s="20" t="s">
        <v>1237</v>
      </c>
      <c r="S712" s="20" t="s">
        <v>1237</v>
      </c>
      <c r="AI712" s="12" t="s">
        <v>910</v>
      </c>
      <c r="AW712" s="12">
        <v>2</v>
      </c>
      <c r="BG712" s="21" t="s">
        <v>1109</v>
      </c>
      <c r="BJ712" s="12">
        <v>1</v>
      </c>
    </row>
    <row r="713" spans="1:62" ht="30" x14ac:dyDescent="0.25">
      <c r="A713" s="12">
        <v>1</v>
      </c>
      <c r="B713" s="11" t="str">
        <f t="shared" si="33"/>
        <v>Общий расчет. Ци Мень. Анализ Дворца. Комбинации. Нет. Нет</v>
      </c>
      <c r="C713" s="11" t="str">
        <f>IFERROR(VLOOKUP(I713,lvl_1[],2,FALSE),"Нет")</f>
        <v>Общий расчет</v>
      </c>
      <c r="D713" s="11" t="str">
        <f>IFERROR(VLOOKUP(Rule!J713,lvl_2[],2,FALSE),"Нет")</f>
        <v>Ци Мень</v>
      </c>
      <c r="E713" s="11" t="str">
        <f>IFERROR(VLOOKUP(Rule!K713,lvl_3[],2,FALSE),"Нет")</f>
        <v>Анализ Дворца</v>
      </c>
      <c r="F713" s="11" t="str">
        <f>IFERROR(INDEX(lvl_4[],MATCH(L713,lvl_4[ID],0),MATCH(TEXT(K713,"##0"),lvl_4[#Headers],0)),"Нет")</f>
        <v>Комбинации</v>
      </c>
      <c r="G713" s="11" t="str">
        <f>IFERROR(INDEX(lvl_5[],MATCH(M713,lvl_5[ID],0),MATCH(_xlfn.CONCAT(TEXT(K713,"##0"),"_",TEXT(L713,"##0")),lvl_5[#Headers],0)),"Нет")</f>
        <v>Нет</v>
      </c>
      <c r="H713" s="11" t="str">
        <f>IFERROR(INDEX(lvl_6[],MATCH(N713,lvl_6[ID],0),MATCH(_xlfn.CONCAT(K713,"_",L713,"_",M713),lvl_6[#Headers],0)),"Нет")</f>
        <v>Нет</v>
      </c>
      <c r="I713" s="12">
        <v>1</v>
      </c>
      <c r="J713" s="12">
        <v>2</v>
      </c>
      <c r="K713" s="12">
        <v>2</v>
      </c>
      <c r="L713" s="12">
        <v>2</v>
      </c>
      <c r="M713" s="12">
        <v>0</v>
      </c>
      <c r="N713" s="12">
        <v>0</v>
      </c>
      <c r="O713" s="12">
        <f>COUNTIF($P$2:P713,P713)</f>
        <v>710</v>
      </c>
      <c r="P713" s="12" t="str">
        <f t="shared" si="34"/>
        <v>122020000</v>
      </c>
      <c r="Q713" s="12" t="str">
        <f t="shared" si="35"/>
        <v>1220200000710</v>
      </c>
      <c r="R713" s="20" t="s">
        <v>1237</v>
      </c>
      <c r="S713" s="20" t="s">
        <v>1237</v>
      </c>
      <c r="AI713" s="12" t="s">
        <v>912</v>
      </c>
      <c r="AW713" s="12">
        <v>8</v>
      </c>
      <c r="BG713" s="21" t="s">
        <v>1109</v>
      </c>
      <c r="BJ713" s="12">
        <v>1</v>
      </c>
    </row>
    <row r="714" spans="1:62" ht="30" x14ac:dyDescent="0.25">
      <c r="A714" s="12">
        <v>1</v>
      </c>
      <c r="B714" s="11" t="str">
        <f t="shared" si="33"/>
        <v>Общий расчет. Ци Мень. Анализ Дворца. Комбинации. Нет. Нет</v>
      </c>
      <c r="C714" s="11" t="str">
        <f>IFERROR(VLOOKUP(I714,lvl_1[],2,FALSE),"Нет")</f>
        <v>Общий расчет</v>
      </c>
      <c r="D714" s="11" t="str">
        <f>IFERROR(VLOOKUP(Rule!J714,lvl_2[],2,FALSE),"Нет")</f>
        <v>Ци Мень</v>
      </c>
      <c r="E714" s="11" t="str">
        <f>IFERROR(VLOOKUP(Rule!K714,lvl_3[],2,FALSE),"Нет")</f>
        <v>Анализ Дворца</v>
      </c>
      <c r="F714" s="11" t="str">
        <f>IFERROR(INDEX(lvl_4[],MATCH(L714,lvl_4[ID],0),MATCH(TEXT(K714,"##0"),lvl_4[#Headers],0)),"Нет")</f>
        <v>Комбинации</v>
      </c>
      <c r="G714" s="11" t="str">
        <f>IFERROR(INDEX(lvl_5[],MATCH(M714,lvl_5[ID],0),MATCH(_xlfn.CONCAT(TEXT(K714,"##0"),"_",TEXT(L714,"##0")),lvl_5[#Headers],0)),"Нет")</f>
        <v>Нет</v>
      </c>
      <c r="H714" s="11" t="str">
        <f>IFERROR(INDEX(lvl_6[],MATCH(N714,lvl_6[ID],0),MATCH(_xlfn.CONCAT(K714,"_",L714,"_",M714),lvl_6[#Headers],0)),"Нет")</f>
        <v>Нет</v>
      </c>
      <c r="I714" s="12">
        <v>1</v>
      </c>
      <c r="J714" s="12">
        <v>2</v>
      </c>
      <c r="K714" s="12">
        <v>2</v>
      </c>
      <c r="L714" s="12">
        <v>2</v>
      </c>
      <c r="M714" s="12">
        <v>0</v>
      </c>
      <c r="N714" s="12">
        <v>0</v>
      </c>
      <c r="O714" s="12">
        <f>COUNTIF($P$2:P714,P714)</f>
        <v>711</v>
      </c>
      <c r="P714" s="12" t="str">
        <f t="shared" si="34"/>
        <v>122020000</v>
      </c>
      <c r="Q714" s="12" t="str">
        <f t="shared" si="35"/>
        <v>1220200000711</v>
      </c>
      <c r="R714" s="20" t="s">
        <v>1237</v>
      </c>
      <c r="S714" s="20" t="s">
        <v>1237</v>
      </c>
      <c r="AI714" s="12" t="s">
        <v>912</v>
      </c>
      <c r="AW714" s="12">
        <v>9</v>
      </c>
      <c r="BG714" s="21" t="s">
        <v>1109</v>
      </c>
      <c r="BJ714" s="12">
        <v>1</v>
      </c>
    </row>
    <row r="715" spans="1:62" ht="30" x14ac:dyDescent="0.25">
      <c r="A715" s="12">
        <v>1</v>
      </c>
      <c r="B715" s="11" t="str">
        <f t="shared" si="33"/>
        <v>Общий расчет. Ци Мень. Анализ Дворца. Комбинации. Нет. Нет</v>
      </c>
      <c r="C715" s="11" t="str">
        <f>IFERROR(VLOOKUP(I715,lvl_1[],2,FALSE),"Нет")</f>
        <v>Общий расчет</v>
      </c>
      <c r="D715" s="11" t="str">
        <f>IFERROR(VLOOKUP(Rule!J715,lvl_2[],2,FALSE),"Нет")</f>
        <v>Ци Мень</v>
      </c>
      <c r="E715" s="11" t="str">
        <f>IFERROR(VLOOKUP(Rule!K715,lvl_3[],2,FALSE),"Нет")</f>
        <v>Анализ Дворца</v>
      </c>
      <c r="F715" s="11" t="str">
        <f>IFERROR(INDEX(lvl_4[],MATCH(L715,lvl_4[ID],0),MATCH(TEXT(K715,"##0"),lvl_4[#Headers],0)),"Нет")</f>
        <v>Комбинации</v>
      </c>
      <c r="G715" s="11" t="str">
        <f>IFERROR(INDEX(lvl_5[],MATCH(M715,lvl_5[ID],0),MATCH(_xlfn.CONCAT(TEXT(K715,"##0"),"_",TEXT(L715,"##0")),lvl_5[#Headers],0)),"Нет")</f>
        <v>Нет</v>
      </c>
      <c r="H715" s="11" t="str">
        <f>IFERROR(INDEX(lvl_6[],MATCH(N715,lvl_6[ID],0),MATCH(_xlfn.CONCAT(K715,"_",L715,"_",M715),lvl_6[#Headers],0)),"Нет")</f>
        <v>Нет</v>
      </c>
      <c r="I715" s="12">
        <v>1</v>
      </c>
      <c r="J715" s="12">
        <v>2</v>
      </c>
      <c r="K715" s="12">
        <v>2</v>
      </c>
      <c r="L715" s="12">
        <v>2</v>
      </c>
      <c r="M715" s="12">
        <v>0</v>
      </c>
      <c r="N715" s="12">
        <v>0</v>
      </c>
      <c r="O715" s="12">
        <f>COUNTIF($P$2:P715,P715)</f>
        <v>712</v>
      </c>
      <c r="P715" s="12" t="str">
        <f t="shared" si="34"/>
        <v>122020000</v>
      </c>
      <c r="Q715" s="12" t="str">
        <f t="shared" si="35"/>
        <v>1220200000712</v>
      </c>
      <c r="R715" s="20" t="s">
        <v>1237</v>
      </c>
      <c r="S715" s="20" t="s">
        <v>1237</v>
      </c>
      <c r="AI715" s="12" t="s">
        <v>914</v>
      </c>
      <c r="AW715" s="12">
        <v>3</v>
      </c>
      <c r="BG715" s="21" t="s">
        <v>1109</v>
      </c>
      <c r="BJ715" s="12">
        <v>1</v>
      </c>
    </row>
    <row r="716" spans="1:62" ht="30" x14ac:dyDescent="0.25">
      <c r="A716" s="12">
        <v>1</v>
      </c>
      <c r="B716" s="11" t="str">
        <f t="shared" si="33"/>
        <v>Общий расчет. Ци Мень. Анализ Дворца. Комбинации. Нет. Нет</v>
      </c>
      <c r="C716" s="11" t="str">
        <f>IFERROR(VLOOKUP(I716,lvl_1[],2,FALSE),"Нет")</f>
        <v>Общий расчет</v>
      </c>
      <c r="D716" s="11" t="str">
        <f>IFERROR(VLOOKUP(Rule!J716,lvl_2[],2,FALSE),"Нет")</f>
        <v>Ци Мень</v>
      </c>
      <c r="E716" s="11" t="str">
        <f>IFERROR(VLOOKUP(Rule!K716,lvl_3[],2,FALSE),"Нет")</f>
        <v>Анализ Дворца</v>
      </c>
      <c r="F716" s="11" t="str">
        <f>IFERROR(INDEX(lvl_4[],MATCH(L716,lvl_4[ID],0),MATCH(TEXT(K716,"##0"),lvl_4[#Headers],0)),"Нет")</f>
        <v>Комбинации</v>
      </c>
      <c r="G716" s="11" t="str">
        <f>IFERROR(INDEX(lvl_5[],MATCH(M716,lvl_5[ID],0),MATCH(_xlfn.CONCAT(TEXT(K716,"##0"),"_",TEXT(L716,"##0")),lvl_5[#Headers],0)),"Нет")</f>
        <v>Нет</v>
      </c>
      <c r="H716" s="11" t="str">
        <f>IFERROR(INDEX(lvl_6[],MATCH(N716,lvl_6[ID],0),MATCH(_xlfn.CONCAT(K716,"_",L716,"_",M716),lvl_6[#Headers],0)),"Нет")</f>
        <v>Нет</v>
      </c>
      <c r="I716" s="12">
        <v>1</v>
      </c>
      <c r="J716" s="12">
        <v>2</v>
      </c>
      <c r="K716" s="12">
        <v>2</v>
      </c>
      <c r="L716" s="12">
        <v>2</v>
      </c>
      <c r="M716" s="12">
        <v>0</v>
      </c>
      <c r="N716" s="12">
        <v>0</v>
      </c>
      <c r="O716" s="12">
        <f>COUNTIF($P$2:P716,P716)</f>
        <v>713</v>
      </c>
      <c r="P716" s="12" t="str">
        <f t="shared" si="34"/>
        <v>122020000</v>
      </c>
      <c r="Q716" s="12" t="str">
        <f t="shared" si="35"/>
        <v>1220200000713</v>
      </c>
      <c r="R716" s="20" t="s">
        <v>1237</v>
      </c>
      <c r="S716" s="20" t="s">
        <v>1237</v>
      </c>
      <c r="AI716" s="12" t="s">
        <v>914</v>
      </c>
      <c r="AW716" s="12">
        <v>4</v>
      </c>
      <c r="BG716" s="21" t="s">
        <v>1109</v>
      </c>
      <c r="BJ716" s="12">
        <v>1</v>
      </c>
    </row>
    <row r="717" spans="1:62" ht="30" x14ac:dyDescent="0.25">
      <c r="A717" s="12">
        <v>1</v>
      </c>
      <c r="B717" s="11" t="str">
        <f t="shared" si="33"/>
        <v>Общий расчет. Ци Мень. Анализ Дворца. Комбинации. Нет. Нет</v>
      </c>
      <c r="C717" s="11" t="str">
        <f>IFERROR(VLOOKUP(I717,lvl_1[],2,FALSE),"Нет")</f>
        <v>Общий расчет</v>
      </c>
      <c r="D717" s="11" t="str">
        <f>IFERROR(VLOOKUP(Rule!J717,lvl_2[],2,FALSE),"Нет")</f>
        <v>Ци Мень</v>
      </c>
      <c r="E717" s="11" t="str">
        <f>IFERROR(VLOOKUP(Rule!K717,lvl_3[],2,FALSE),"Нет")</f>
        <v>Анализ Дворца</v>
      </c>
      <c r="F717" s="11" t="str">
        <f>IFERROR(INDEX(lvl_4[],MATCH(L717,lvl_4[ID],0),MATCH(TEXT(K717,"##0"),lvl_4[#Headers],0)),"Нет")</f>
        <v>Комбинации</v>
      </c>
      <c r="G717" s="11" t="str">
        <f>IFERROR(INDEX(lvl_5[],MATCH(M717,lvl_5[ID],0),MATCH(_xlfn.CONCAT(TEXT(K717,"##0"),"_",TEXT(L717,"##0")),lvl_5[#Headers],0)),"Нет")</f>
        <v>Нет</v>
      </c>
      <c r="H717" s="11" t="str">
        <f>IFERROR(INDEX(lvl_6[],MATCH(N717,lvl_6[ID],0),MATCH(_xlfn.CONCAT(K717,"_",L717,"_",M717),lvl_6[#Headers],0)),"Нет")</f>
        <v>Нет</v>
      </c>
      <c r="I717" s="12">
        <v>1</v>
      </c>
      <c r="J717" s="12">
        <v>2</v>
      </c>
      <c r="K717" s="12">
        <v>2</v>
      </c>
      <c r="L717" s="12">
        <v>2</v>
      </c>
      <c r="M717" s="12">
        <v>0</v>
      </c>
      <c r="N717" s="12">
        <v>0</v>
      </c>
      <c r="O717" s="12">
        <f>COUNTIF($P$2:P717,P717)</f>
        <v>714</v>
      </c>
      <c r="P717" s="12" t="str">
        <f t="shared" si="34"/>
        <v>122020000</v>
      </c>
      <c r="Q717" s="12" t="str">
        <f t="shared" si="35"/>
        <v>1220200000714</v>
      </c>
      <c r="R717" s="20" t="s">
        <v>1237</v>
      </c>
      <c r="S717" s="20" t="s">
        <v>1237</v>
      </c>
      <c r="AI717" s="12" t="s">
        <v>916</v>
      </c>
      <c r="AW717" s="12">
        <v>3</v>
      </c>
      <c r="BG717" s="21" t="s">
        <v>1109</v>
      </c>
      <c r="BJ717" s="12">
        <v>1</v>
      </c>
    </row>
    <row r="718" spans="1:62" ht="30" x14ac:dyDescent="0.25">
      <c r="A718" s="12">
        <v>1</v>
      </c>
      <c r="B718" s="11" t="str">
        <f t="shared" si="33"/>
        <v>Общий расчет. Ци Мень. Анализ Дворца. Комбинации. Нет. Нет</v>
      </c>
      <c r="C718" s="11" t="str">
        <f>IFERROR(VLOOKUP(I718,lvl_1[],2,FALSE),"Нет")</f>
        <v>Общий расчет</v>
      </c>
      <c r="D718" s="11" t="str">
        <f>IFERROR(VLOOKUP(Rule!J718,lvl_2[],2,FALSE),"Нет")</f>
        <v>Ци Мень</v>
      </c>
      <c r="E718" s="11" t="str">
        <f>IFERROR(VLOOKUP(Rule!K718,lvl_3[],2,FALSE),"Нет")</f>
        <v>Анализ Дворца</v>
      </c>
      <c r="F718" s="11" t="str">
        <f>IFERROR(INDEX(lvl_4[],MATCH(L718,lvl_4[ID],0),MATCH(TEXT(K718,"##0"),lvl_4[#Headers],0)),"Нет")</f>
        <v>Комбинации</v>
      </c>
      <c r="G718" s="11" t="str">
        <f>IFERROR(INDEX(lvl_5[],MATCH(M718,lvl_5[ID],0),MATCH(_xlfn.CONCAT(TEXT(K718,"##0"),"_",TEXT(L718,"##0")),lvl_5[#Headers],0)),"Нет")</f>
        <v>Нет</v>
      </c>
      <c r="H718" s="11" t="str">
        <f>IFERROR(INDEX(lvl_6[],MATCH(N718,lvl_6[ID],0),MATCH(_xlfn.CONCAT(K718,"_",L718,"_",M718),lvl_6[#Headers],0)),"Нет")</f>
        <v>Нет</v>
      </c>
      <c r="I718" s="12">
        <v>1</v>
      </c>
      <c r="J718" s="12">
        <v>2</v>
      </c>
      <c r="K718" s="12">
        <v>2</v>
      </c>
      <c r="L718" s="12">
        <v>2</v>
      </c>
      <c r="M718" s="12">
        <v>0</v>
      </c>
      <c r="N718" s="12">
        <v>0</v>
      </c>
      <c r="O718" s="12">
        <f>COUNTIF($P$2:P718,P718)</f>
        <v>715</v>
      </c>
      <c r="P718" s="12" t="str">
        <f t="shared" si="34"/>
        <v>122020000</v>
      </c>
      <c r="Q718" s="12" t="str">
        <f t="shared" si="35"/>
        <v>1220200000715</v>
      </c>
      <c r="R718" s="20" t="s">
        <v>1237</v>
      </c>
      <c r="S718" s="20" t="s">
        <v>1237</v>
      </c>
      <c r="AI718" s="12" t="s">
        <v>916</v>
      </c>
      <c r="AW718" s="12">
        <v>4</v>
      </c>
      <c r="BG718" s="21" t="s">
        <v>1109</v>
      </c>
      <c r="BJ718" s="12">
        <v>1</v>
      </c>
    </row>
    <row r="719" spans="1:62" ht="30" x14ac:dyDescent="0.25">
      <c r="A719" s="12">
        <v>1</v>
      </c>
      <c r="B719" s="11" t="str">
        <f t="shared" si="33"/>
        <v>Общий расчет. Ци Мень. Анализ Дворца. Комбинации. Нет. Нет</v>
      </c>
      <c r="C719" s="11" t="str">
        <f>IFERROR(VLOOKUP(I719,lvl_1[],2,FALSE),"Нет")</f>
        <v>Общий расчет</v>
      </c>
      <c r="D719" s="11" t="str">
        <f>IFERROR(VLOOKUP(Rule!J719,lvl_2[],2,FALSE),"Нет")</f>
        <v>Ци Мень</v>
      </c>
      <c r="E719" s="11" t="str">
        <f>IFERROR(VLOOKUP(Rule!K719,lvl_3[],2,FALSE),"Нет")</f>
        <v>Анализ Дворца</v>
      </c>
      <c r="F719" s="11" t="str">
        <f>IFERROR(INDEX(lvl_4[],MATCH(L719,lvl_4[ID],0),MATCH(TEXT(K719,"##0"),lvl_4[#Headers],0)),"Нет")</f>
        <v>Комбинации</v>
      </c>
      <c r="G719" s="11" t="str">
        <f>IFERROR(INDEX(lvl_5[],MATCH(M719,lvl_5[ID],0),MATCH(_xlfn.CONCAT(TEXT(K719,"##0"),"_",TEXT(L719,"##0")),lvl_5[#Headers],0)),"Нет")</f>
        <v>Нет</v>
      </c>
      <c r="H719" s="11" t="str">
        <f>IFERROR(INDEX(lvl_6[],MATCH(N719,lvl_6[ID],0),MATCH(_xlfn.CONCAT(K719,"_",L719,"_",M719),lvl_6[#Headers],0)),"Нет")</f>
        <v>Нет</v>
      </c>
      <c r="I719" s="12">
        <v>1</v>
      </c>
      <c r="J719" s="12">
        <v>2</v>
      </c>
      <c r="K719" s="12">
        <v>2</v>
      </c>
      <c r="L719" s="12">
        <v>2</v>
      </c>
      <c r="M719" s="12">
        <v>0</v>
      </c>
      <c r="N719" s="12">
        <v>0</v>
      </c>
      <c r="O719" s="12">
        <f>COUNTIF($P$2:P719,P719)</f>
        <v>716</v>
      </c>
      <c r="P719" s="12" t="str">
        <f t="shared" si="34"/>
        <v>122020000</v>
      </c>
      <c r="Q719" s="12" t="str">
        <f t="shared" si="35"/>
        <v>1220200000716</v>
      </c>
      <c r="R719" s="20" t="s">
        <v>1238</v>
      </c>
      <c r="S719" s="20" t="s">
        <v>1238</v>
      </c>
      <c r="AP719" s="12" t="s">
        <v>899</v>
      </c>
      <c r="AW719" s="12">
        <v>8</v>
      </c>
      <c r="BG719" s="21" t="s">
        <v>1109</v>
      </c>
      <c r="BJ719" s="12">
        <v>1</v>
      </c>
    </row>
    <row r="720" spans="1:62" ht="30" x14ac:dyDescent="0.25">
      <c r="A720" s="12">
        <v>1</v>
      </c>
      <c r="B720" s="11" t="str">
        <f t="shared" si="33"/>
        <v>Общий расчет. Ци Мень. Анализ Дворца. Комбинации. Нет. Нет</v>
      </c>
      <c r="C720" s="11" t="str">
        <f>IFERROR(VLOOKUP(I720,lvl_1[],2,FALSE),"Нет")</f>
        <v>Общий расчет</v>
      </c>
      <c r="D720" s="11" t="str">
        <f>IFERROR(VLOOKUP(Rule!J720,lvl_2[],2,FALSE),"Нет")</f>
        <v>Ци Мень</v>
      </c>
      <c r="E720" s="11" t="str">
        <f>IFERROR(VLOOKUP(Rule!K720,lvl_3[],2,FALSE),"Нет")</f>
        <v>Анализ Дворца</v>
      </c>
      <c r="F720" s="11" t="str">
        <f>IFERROR(INDEX(lvl_4[],MATCH(L720,lvl_4[ID],0),MATCH(TEXT(K720,"##0"),lvl_4[#Headers],0)),"Нет")</f>
        <v>Комбинации</v>
      </c>
      <c r="G720" s="11" t="str">
        <f>IFERROR(INDEX(lvl_5[],MATCH(M720,lvl_5[ID],0),MATCH(_xlfn.CONCAT(TEXT(K720,"##0"),"_",TEXT(L720,"##0")),lvl_5[#Headers],0)),"Нет")</f>
        <v>Нет</v>
      </c>
      <c r="H720" s="11" t="str">
        <f>IFERROR(INDEX(lvl_6[],MATCH(N720,lvl_6[ID],0),MATCH(_xlfn.CONCAT(K720,"_",L720,"_",M720),lvl_6[#Headers],0)),"Нет")</f>
        <v>Нет</v>
      </c>
      <c r="I720" s="12">
        <v>1</v>
      </c>
      <c r="J720" s="12">
        <v>2</v>
      </c>
      <c r="K720" s="12">
        <v>2</v>
      </c>
      <c r="L720" s="12">
        <v>2</v>
      </c>
      <c r="M720" s="12">
        <v>0</v>
      </c>
      <c r="N720" s="12">
        <v>0</v>
      </c>
      <c r="O720" s="12">
        <f>COUNTIF($P$2:P720,P720)</f>
        <v>717</v>
      </c>
      <c r="P720" s="12" t="str">
        <f t="shared" si="34"/>
        <v>122020000</v>
      </c>
      <c r="Q720" s="12" t="str">
        <f t="shared" si="35"/>
        <v>1220200000717</v>
      </c>
      <c r="R720" s="20" t="s">
        <v>1238</v>
      </c>
      <c r="S720" s="20" t="s">
        <v>1238</v>
      </c>
      <c r="AP720" s="12" t="s">
        <v>899</v>
      </c>
      <c r="AW720" s="12">
        <v>2</v>
      </c>
      <c r="BG720" s="21" t="s">
        <v>1109</v>
      </c>
      <c r="BJ720" s="12">
        <v>1</v>
      </c>
    </row>
    <row r="721" spans="1:62" ht="30" x14ac:dyDescent="0.25">
      <c r="A721" s="12">
        <v>1</v>
      </c>
      <c r="B721" s="11" t="str">
        <f t="shared" si="33"/>
        <v>Общий расчет. Ци Мень. Анализ Дворца. Комбинации. Нет. Нет</v>
      </c>
      <c r="C721" s="11" t="str">
        <f>IFERROR(VLOOKUP(I721,lvl_1[],2,FALSE),"Нет")</f>
        <v>Общий расчет</v>
      </c>
      <c r="D721" s="11" t="str">
        <f>IFERROR(VLOOKUP(Rule!J721,lvl_2[],2,FALSE),"Нет")</f>
        <v>Ци Мень</v>
      </c>
      <c r="E721" s="11" t="str">
        <f>IFERROR(VLOOKUP(Rule!K721,lvl_3[],2,FALSE),"Нет")</f>
        <v>Анализ Дворца</v>
      </c>
      <c r="F721" s="11" t="str">
        <f>IFERROR(INDEX(lvl_4[],MATCH(L721,lvl_4[ID],0),MATCH(TEXT(K721,"##0"),lvl_4[#Headers],0)),"Нет")</f>
        <v>Комбинации</v>
      </c>
      <c r="G721" s="11" t="str">
        <f>IFERROR(INDEX(lvl_5[],MATCH(M721,lvl_5[ID],0),MATCH(_xlfn.CONCAT(TEXT(K721,"##0"),"_",TEXT(L721,"##0")),lvl_5[#Headers],0)),"Нет")</f>
        <v>Нет</v>
      </c>
      <c r="H721" s="11" t="str">
        <f>IFERROR(INDEX(lvl_6[],MATCH(N721,lvl_6[ID],0),MATCH(_xlfn.CONCAT(K721,"_",L721,"_",M721),lvl_6[#Headers],0)),"Нет")</f>
        <v>Нет</v>
      </c>
      <c r="I721" s="12">
        <v>1</v>
      </c>
      <c r="J721" s="12">
        <v>2</v>
      </c>
      <c r="K721" s="12">
        <v>2</v>
      </c>
      <c r="L721" s="12">
        <v>2</v>
      </c>
      <c r="M721" s="12">
        <v>0</v>
      </c>
      <c r="N721" s="12">
        <v>0</v>
      </c>
      <c r="O721" s="12">
        <f>COUNTIF($P$2:P721,P721)</f>
        <v>718</v>
      </c>
      <c r="P721" s="12" t="str">
        <f t="shared" si="34"/>
        <v>122020000</v>
      </c>
      <c r="Q721" s="12" t="str">
        <f t="shared" si="35"/>
        <v>1220200000718</v>
      </c>
      <c r="R721" s="20" t="s">
        <v>1238</v>
      </c>
      <c r="S721" s="20" t="s">
        <v>1238</v>
      </c>
      <c r="AP721" s="12" t="s">
        <v>901</v>
      </c>
      <c r="AW721" s="12">
        <v>1</v>
      </c>
      <c r="BG721" s="21" t="s">
        <v>1109</v>
      </c>
      <c r="BJ721" s="12">
        <v>1</v>
      </c>
    </row>
    <row r="722" spans="1:62" ht="30" x14ac:dyDescent="0.25">
      <c r="A722" s="12">
        <v>1</v>
      </c>
      <c r="B722" s="11" t="str">
        <f t="shared" si="33"/>
        <v>Общий расчет. Ци Мень. Анализ Дворца. Комбинации. Нет. Нет</v>
      </c>
      <c r="C722" s="11" t="str">
        <f>IFERROR(VLOOKUP(I722,lvl_1[],2,FALSE),"Нет")</f>
        <v>Общий расчет</v>
      </c>
      <c r="D722" s="11" t="str">
        <f>IFERROR(VLOOKUP(Rule!J722,lvl_2[],2,FALSE),"Нет")</f>
        <v>Ци Мень</v>
      </c>
      <c r="E722" s="11" t="str">
        <f>IFERROR(VLOOKUP(Rule!K722,lvl_3[],2,FALSE),"Нет")</f>
        <v>Анализ Дворца</v>
      </c>
      <c r="F722" s="11" t="str">
        <f>IFERROR(INDEX(lvl_4[],MATCH(L722,lvl_4[ID],0),MATCH(TEXT(K722,"##0"),lvl_4[#Headers],0)),"Нет")</f>
        <v>Комбинации</v>
      </c>
      <c r="G722" s="11" t="str">
        <f>IFERROR(INDEX(lvl_5[],MATCH(M722,lvl_5[ID],0),MATCH(_xlfn.CONCAT(TEXT(K722,"##0"),"_",TEXT(L722,"##0")),lvl_5[#Headers],0)),"Нет")</f>
        <v>Нет</v>
      </c>
      <c r="H722" s="11" t="str">
        <f>IFERROR(INDEX(lvl_6[],MATCH(N722,lvl_6[ID],0),MATCH(_xlfn.CONCAT(K722,"_",L722,"_",M722),lvl_6[#Headers],0)),"Нет")</f>
        <v>Нет</v>
      </c>
      <c r="I722" s="12">
        <v>1</v>
      </c>
      <c r="J722" s="12">
        <v>2</v>
      </c>
      <c r="K722" s="12">
        <v>2</v>
      </c>
      <c r="L722" s="12">
        <v>2</v>
      </c>
      <c r="M722" s="12">
        <v>0</v>
      </c>
      <c r="N722" s="12">
        <v>0</v>
      </c>
      <c r="O722" s="12">
        <f>COUNTIF($P$2:P722,P722)</f>
        <v>719</v>
      </c>
      <c r="P722" s="12" t="str">
        <f t="shared" si="34"/>
        <v>122020000</v>
      </c>
      <c r="Q722" s="12" t="str">
        <f t="shared" si="35"/>
        <v>1220200000719</v>
      </c>
      <c r="R722" s="20" t="s">
        <v>1238</v>
      </c>
      <c r="S722" s="20" t="s">
        <v>1238</v>
      </c>
      <c r="AP722" s="12" t="s">
        <v>901</v>
      </c>
      <c r="AW722" s="12">
        <v>2</v>
      </c>
      <c r="BG722" s="21" t="s">
        <v>1109</v>
      </c>
      <c r="BJ722" s="12">
        <v>1</v>
      </c>
    </row>
    <row r="723" spans="1:62" ht="30" x14ac:dyDescent="0.25">
      <c r="A723" s="12">
        <v>1</v>
      </c>
      <c r="B723" s="11" t="str">
        <f t="shared" si="33"/>
        <v>Общий расчет. Ци Мень. Анализ Дворца. Комбинации. Нет. Нет</v>
      </c>
      <c r="C723" s="11" t="str">
        <f>IFERROR(VLOOKUP(I723,lvl_1[],2,FALSE),"Нет")</f>
        <v>Общий расчет</v>
      </c>
      <c r="D723" s="11" t="str">
        <f>IFERROR(VLOOKUP(Rule!J723,lvl_2[],2,FALSE),"Нет")</f>
        <v>Ци Мень</v>
      </c>
      <c r="E723" s="11" t="str">
        <f>IFERROR(VLOOKUP(Rule!K723,lvl_3[],2,FALSE),"Нет")</f>
        <v>Анализ Дворца</v>
      </c>
      <c r="F723" s="11" t="str">
        <f>IFERROR(INDEX(lvl_4[],MATCH(L723,lvl_4[ID],0),MATCH(TEXT(K723,"##0"),lvl_4[#Headers],0)),"Нет")</f>
        <v>Комбинации</v>
      </c>
      <c r="G723" s="11" t="str">
        <f>IFERROR(INDEX(lvl_5[],MATCH(M723,lvl_5[ID],0),MATCH(_xlfn.CONCAT(TEXT(K723,"##0"),"_",TEXT(L723,"##0")),lvl_5[#Headers],0)),"Нет")</f>
        <v>Нет</v>
      </c>
      <c r="H723" s="11" t="str">
        <f>IFERROR(INDEX(lvl_6[],MATCH(N723,lvl_6[ID],0),MATCH(_xlfn.CONCAT(K723,"_",L723,"_",M723),lvl_6[#Headers],0)),"Нет")</f>
        <v>Нет</v>
      </c>
      <c r="I723" s="12">
        <v>1</v>
      </c>
      <c r="J723" s="12">
        <v>2</v>
      </c>
      <c r="K723" s="12">
        <v>2</v>
      </c>
      <c r="L723" s="12">
        <v>2</v>
      </c>
      <c r="M723" s="12">
        <v>0</v>
      </c>
      <c r="N723" s="12">
        <v>0</v>
      </c>
      <c r="O723" s="12">
        <f>COUNTIF($P$2:P723,P723)</f>
        <v>720</v>
      </c>
      <c r="P723" s="12" t="str">
        <f t="shared" si="34"/>
        <v>122020000</v>
      </c>
      <c r="Q723" s="12" t="str">
        <f t="shared" si="35"/>
        <v>1220200000720</v>
      </c>
      <c r="R723" s="20" t="s">
        <v>1238</v>
      </c>
      <c r="S723" s="20" t="s">
        <v>1238</v>
      </c>
      <c r="AP723" s="12" t="s">
        <v>903</v>
      </c>
      <c r="AW723" s="12">
        <v>6</v>
      </c>
      <c r="BG723" s="21" t="s">
        <v>1109</v>
      </c>
      <c r="BJ723" s="12">
        <v>1</v>
      </c>
    </row>
    <row r="724" spans="1:62" ht="30" x14ac:dyDescent="0.25">
      <c r="A724" s="12">
        <v>1</v>
      </c>
      <c r="B724" s="11" t="str">
        <f t="shared" si="33"/>
        <v>Общий расчет. Ци Мень. Анализ Дворца. Комбинации. Нет. Нет</v>
      </c>
      <c r="C724" s="11" t="str">
        <f>IFERROR(VLOOKUP(I724,lvl_1[],2,FALSE),"Нет")</f>
        <v>Общий расчет</v>
      </c>
      <c r="D724" s="11" t="str">
        <f>IFERROR(VLOOKUP(Rule!J724,lvl_2[],2,FALSE),"Нет")</f>
        <v>Ци Мень</v>
      </c>
      <c r="E724" s="11" t="str">
        <f>IFERROR(VLOOKUP(Rule!K724,lvl_3[],2,FALSE),"Нет")</f>
        <v>Анализ Дворца</v>
      </c>
      <c r="F724" s="11" t="str">
        <f>IFERROR(INDEX(lvl_4[],MATCH(L724,lvl_4[ID],0),MATCH(TEXT(K724,"##0"),lvl_4[#Headers],0)),"Нет")</f>
        <v>Комбинации</v>
      </c>
      <c r="G724" s="11" t="str">
        <f>IFERROR(INDEX(lvl_5[],MATCH(M724,lvl_5[ID],0),MATCH(_xlfn.CONCAT(TEXT(K724,"##0"),"_",TEXT(L724,"##0")),lvl_5[#Headers],0)),"Нет")</f>
        <v>Нет</v>
      </c>
      <c r="H724" s="11" t="str">
        <f>IFERROR(INDEX(lvl_6[],MATCH(N724,lvl_6[ID],0),MATCH(_xlfn.CONCAT(K724,"_",L724,"_",M724),lvl_6[#Headers],0)),"Нет")</f>
        <v>Нет</v>
      </c>
      <c r="I724" s="12">
        <v>1</v>
      </c>
      <c r="J724" s="12">
        <v>2</v>
      </c>
      <c r="K724" s="12">
        <v>2</v>
      </c>
      <c r="L724" s="12">
        <v>2</v>
      </c>
      <c r="M724" s="12">
        <v>0</v>
      </c>
      <c r="N724" s="12">
        <v>0</v>
      </c>
      <c r="O724" s="12">
        <f>COUNTIF($P$2:P724,P724)</f>
        <v>721</v>
      </c>
      <c r="P724" s="12" t="str">
        <f t="shared" si="34"/>
        <v>122020000</v>
      </c>
      <c r="Q724" s="12" t="str">
        <f t="shared" si="35"/>
        <v>1220200000721</v>
      </c>
      <c r="R724" s="20" t="s">
        <v>1238</v>
      </c>
      <c r="S724" s="20" t="s">
        <v>1238</v>
      </c>
      <c r="AP724" s="12" t="s">
        <v>903</v>
      </c>
      <c r="AW724" s="12">
        <v>7</v>
      </c>
      <c r="BG724" s="21" t="s">
        <v>1109</v>
      </c>
      <c r="BJ724" s="12">
        <v>1</v>
      </c>
    </row>
    <row r="725" spans="1:62" ht="30" x14ac:dyDescent="0.25">
      <c r="A725" s="12">
        <v>1</v>
      </c>
      <c r="B725" s="11" t="str">
        <f t="shared" si="33"/>
        <v>Общий расчет. Ци Мень. Анализ Дворца. Комбинации. Нет. Нет</v>
      </c>
      <c r="C725" s="11" t="str">
        <f>IFERROR(VLOOKUP(I725,lvl_1[],2,FALSE),"Нет")</f>
        <v>Общий расчет</v>
      </c>
      <c r="D725" s="11" t="str">
        <f>IFERROR(VLOOKUP(Rule!J725,lvl_2[],2,FALSE),"Нет")</f>
        <v>Ци Мень</v>
      </c>
      <c r="E725" s="11" t="str">
        <f>IFERROR(VLOOKUP(Rule!K725,lvl_3[],2,FALSE),"Нет")</f>
        <v>Анализ Дворца</v>
      </c>
      <c r="F725" s="11" t="str">
        <f>IFERROR(INDEX(lvl_4[],MATCH(L725,lvl_4[ID],0),MATCH(TEXT(K725,"##0"),lvl_4[#Headers],0)),"Нет")</f>
        <v>Комбинации</v>
      </c>
      <c r="G725" s="11" t="str">
        <f>IFERROR(INDEX(lvl_5[],MATCH(M725,lvl_5[ID],0),MATCH(_xlfn.CONCAT(TEXT(K725,"##0"),"_",TEXT(L725,"##0")),lvl_5[#Headers],0)),"Нет")</f>
        <v>Нет</v>
      </c>
      <c r="H725" s="11" t="str">
        <f>IFERROR(INDEX(lvl_6[],MATCH(N725,lvl_6[ID],0),MATCH(_xlfn.CONCAT(K725,"_",L725,"_",M725),lvl_6[#Headers],0)),"Нет")</f>
        <v>Нет</v>
      </c>
      <c r="I725" s="12">
        <v>1</v>
      </c>
      <c r="J725" s="12">
        <v>2</v>
      </c>
      <c r="K725" s="12">
        <v>2</v>
      </c>
      <c r="L725" s="12">
        <v>2</v>
      </c>
      <c r="M725" s="12">
        <v>0</v>
      </c>
      <c r="N725" s="12">
        <v>0</v>
      </c>
      <c r="O725" s="12">
        <f>COUNTIF($P$2:P725,P725)</f>
        <v>722</v>
      </c>
      <c r="P725" s="12" t="str">
        <f t="shared" si="34"/>
        <v>122020000</v>
      </c>
      <c r="Q725" s="12" t="str">
        <f t="shared" si="35"/>
        <v>1220200000722</v>
      </c>
      <c r="R725" s="20" t="s">
        <v>1238</v>
      </c>
      <c r="S725" s="20" t="s">
        <v>1238</v>
      </c>
      <c r="AP725" s="12" t="s">
        <v>905</v>
      </c>
      <c r="AW725" s="12">
        <v>6</v>
      </c>
      <c r="BG725" s="21" t="s">
        <v>1109</v>
      </c>
      <c r="BJ725" s="12">
        <v>1</v>
      </c>
    </row>
    <row r="726" spans="1:62" ht="30" x14ac:dyDescent="0.25">
      <c r="A726" s="12">
        <v>1</v>
      </c>
      <c r="B726" s="11" t="str">
        <f t="shared" si="33"/>
        <v>Общий расчет. Ци Мень. Анализ Дворца. Комбинации. Нет. Нет</v>
      </c>
      <c r="C726" s="11" t="str">
        <f>IFERROR(VLOOKUP(I726,lvl_1[],2,FALSE),"Нет")</f>
        <v>Общий расчет</v>
      </c>
      <c r="D726" s="11" t="str">
        <f>IFERROR(VLOOKUP(Rule!J726,lvl_2[],2,FALSE),"Нет")</f>
        <v>Ци Мень</v>
      </c>
      <c r="E726" s="11" t="str">
        <f>IFERROR(VLOOKUP(Rule!K726,lvl_3[],2,FALSE),"Нет")</f>
        <v>Анализ Дворца</v>
      </c>
      <c r="F726" s="11" t="str">
        <f>IFERROR(INDEX(lvl_4[],MATCH(L726,lvl_4[ID],0),MATCH(TEXT(K726,"##0"),lvl_4[#Headers],0)),"Нет")</f>
        <v>Комбинации</v>
      </c>
      <c r="G726" s="11" t="str">
        <f>IFERROR(INDEX(lvl_5[],MATCH(M726,lvl_5[ID],0),MATCH(_xlfn.CONCAT(TEXT(K726,"##0"),"_",TEXT(L726,"##0")),lvl_5[#Headers],0)),"Нет")</f>
        <v>Нет</v>
      </c>
      <c r="H726" s="11" t="str">
        <f>IFERROR(INDEX(lvl_6[],MATCH(N726,lvl_6[ID],0),MATCH(_xlfn.CONCAT(K726,"_",L726,"_",M726),lvl_6[#Headers],0)),"Нет")</f>
        <v>Нет</v>
      </c>
      <c r="I726" s="12">
        <v>1</v>
      </c>
      <c r="J726" s="12">
        <v>2</v>
      </c>
      <c r="K726" s="12">
        <v>2</v>
      </c>
      <c r="L726" s="12">
        <v>2</v>
      </c>
      <c r="M726" s="12">
        <v>0</v>
      </c>
      <c r="N726" s="12">
        <v>0</v>
      </c>
      <c r="O726" s="12">
        <f>COUNTIF($P$2:P726,P726)</f>
        <v>723</v>
      </c>
      <c r="P726" s="12" t="str">
        <f t="shared" si="34"/>
        <v>122020000</v>
      </c>
      <c r="Q726" s="12" t="str">
        <f t="shared" si="35"/>
        <v>1220200000723</v>
      </c>
      <c r="R726" s="20" t="s">
        <v>1238</v>
      </c>
      <c r="S726" s="20" t="s">
        <v>1238</v>
      </c>
      <c r="AP726" s="12" t="s">
        <v>905</v>
      </c>
      <c r="AW726" s="12">
        <v>7</v>
      </c>
      <c r="BG726" s="21" t="s">
        <v>1109</v>
      </c>
      <c r="BJ726" s="12">
        <v>1</v>
      </c>
    </row>
    <row r="727" spans="1:62" ht="30" x14ac:dyDescent="0.25">
      <c r="A727" s="12">
        <v>1</v>
      </c>
      <c r="B727" s="11" t="str">
        <f t="shared" si="33"/>
        <v>Общий расчет. Ци Мень. Анализ Дворца. Комбинации. Нет. Нет</v>
      </c>
      <c r="C727" s="11" t="str">
        <f>IFERROR(VLOOKUP(I727,lvl_1[],2,FALSE),"Нет")</f>
        <v>Общий расчет</v>
      </c>
      <c r="D727" s="11" t="str">
        <f>IFERROR(VLOOKUP(Rule!J727,lvl_2[],2,FALSE),"Нет")</f>
        <v>Ци Мень</v>
      </c>
      <c r="E727" s="11" t="str">
        <f>IFERROR(VLOOKUP(Rule!K727,lvl_3[],2,FALSE),"Нет")</f>
        <v>Анализ Дворца</v>
      </c>
      <c r="F727" s="11" t="str">
        <f>IFERROR(INDEX(lvl_4[],MATCH(L727,lvl_4[ID],0),MATCH(TEXT(K727,"##0"),lvl_4[#Headers],0)),"Нет")</f>
        <v>Комбинации</v>
      </c>
      <c r="G727" s="11" t="str">
        <f>IFERROR(INDEX(lvl_5[],MATCH(M727,lvl_5[ID],0),MATCH(_xlfn.CONCAT(TEXT(K727,"##0"),"_",TEXT(L727,"##0")),lvl_5[#Headers],0)),"Нет")</f>
        <v>Нет</v>
      </c>
      <c r="H727" s="11" t="str">
        <f>IFERROR(INDEX(lvl_6[],MATCH(N727,lvl_6[ID],0),MATCH(_xlfn.CONCAT(K727,"_",L727,"_",M727),lvl_6[#Headers],0)),"Нет")</f>
        <v>Нет</v>
      </c>
      <c r="I727" s="12">
        <v>1</v>
      </c>
      <c r="J727" s="12">
        <v>2</v>
      </c>
      <c r="K727" s="12">
        <v>2</v>
      </c>
      <c r="L727" s="12">
        <v>2</v>
      </c>
      <c r="M727" s="12">
        <v>0</v>
      </c>
      <c r="N727" s="12">
        <v>0</v>
      </c>
      <c r="O727" s="12">
        <f>COUNTIF($P$2:P727,P727)</f>
        <v>724</v>
      </c>
      <c r="P727" s="12" t="str">
        <f t="shared" si="34"/>
        <v>122020000</v>
      </c>
      <c r="Q727" s="12" t="str">
        <f t="shared" si="35"/>
        <v>1220200000724</v>
      </c>
      <c r="R727" s="20" t="s">
        <v>1238</v>
      </c>
      <c r="S727" s="20" t="s">
        <v>1238</v>
      </c>
      <c r="AP727" s="12" t="s">
        <v>907</v>
      </c>
      <c r="AW727" s="12">
        <v>8</v>
      </c>
      <c r="BG727" s="21" t="s">
        <v>1109</v>
      </c>
      <c r="BJ727" s="12">
        <v>1</v>
      </c>
    </row>
    <row r="728" spans="1:62" ht="30" x14ac:dyDescent="0.25">
      <c r="A728" s="12">
        <v>1</v>
      </c>
      <c r="B728" s="11" t="str">
        <f t="shared" si="33"/>
        <v>Общий расчет. Ци Мень. Анализ Дворца. Комбинации. Нет. Нет</v>
      </c>
      <c r="C728" s="11" t="str">
        <f>IFERROR(VLOOKUP(I728,lvl_1[],2,FALSE),"Нет")</f>
        <v>Общий расчет</v>
      </c>
      <c r="D728" s="11" t="str">
        <f>IFERROR(VLOOKUP(Rule!J728,lvl_2[],2,FALSE),"Нет")</f>
        <v>Ци Мень</v>
      </c>
      <c r="E728" s="11" t="str">
        <f>IFERROR(VLOOKUP(Rule!K728,lvl_3[],2,FALSE),"Нет")</f>
        <v>Анализ Дворца</v>
      </c>
      <c r="F728" s="11" t="str">
        <f>IFERROR(INDEX(lvl_4[],MATCH(L728,lvl_4[ID],0),MATCH(TEXT(K728,"##0"),lvl_4[#Headers],0)),"Нет")</f>
        <v>Комбинации</v>
      </c>
      <c r="G728" s="11" t="str">
        <f>IFERROR(INDEX(lvl_5[],MATCH(M728,lvl_5[ID],0),MATCH(_xlfn.CONCAT(TEXT(K728,"##0"),"_",TEXT(L728,"##0")),lvl_5[#Headers],0)),"Нет")</f>
        <v>Нет</v>
      </c>
      <c r="H728" s="11" t="str">
        <f>IFERROR(INDEX(lvl_6[],MATCH(N728,lvl_6[ID],0),MATCH(_xlfn.CONCAT(K728,"_",L728,"_",M728),lvl_6[#Headers],0)),"Нет")</f>
        <v>Нет</v>
      </c>
      <c r="I728" s="12">
        <v>1</v>
      </c>
      <c r="J728" s="12">
        <v>2</v>
      </c>
      <c r="K728" s="12">
        <v>2</v>
      </c>
      <c r="L728" s="12">
        <v>2</v>
      </c>
      <c r="M728" s="12">
        <v>0</v>
      </c>
      <c r="N728" s="12">
        <v>0</v>
      </c>
      <c r="O728" s="12">
        <f>COUNTIF($P$2:P728,P728)</f>
        <v>725</v>
      </c>
      <c r="P728" s="12" t="str">
        <f t="shared" si="34"/>
        <v>122020000</v>
      </c>
      <c r="Q728" s="12" t="str">
        <f t="shared" si="35"/>
        <v>1220200000725</v>
      </c>
      <c r="R728" s="20" t="s">
        <v>1238</v>
      </c>
      <c r="S728" s="20" t="s">
        <v>1238</v>
      </c>
      <c r="AP728" s="12" t="s">
        <v>907</v>
      </c>
      <c r="AW728" s="12">
        <v>2</v>
      </c>
      <c r="BG728" s="21" t="s">
        <v>1109</v>
      </c>
      <c r="BJ728" s="12">
        <v>1</v>
      </c>
    </row>
    <row r="729" spans="1:62" ht="30" x14ac:dyDescent="0.25">
      <c r="A729" s="12">
        <v>1</v>
      </c>
      <c r="B729" s="11" t="str">
        <f t="shared" si="33"/>
        <v>Общий расчет. Ци Мень. Анализ Дворца. Комбинации. Нет. Нет</v>
      </c>
      <c r="C729" s="11" t="str">
        <f>IFERROR(VLOOKUP(I729,lvl_1[],2,FALSE),"Нет")</f>
        <v>Общий расчет</v>
      </c>
      <c r="D729" s="11" t="str">
        <f>IFERROR(VLOOKUP(Rule!J729,lvl_2[],2,FALSE),"Нет")</f>
        <v>Ци Мень</v>
      </c>
      <c r="E729" s="11" t="str">
        <f>IFERROR(VLOOKUP(Rule!K729,lvl_3[],2,FALSE),"Нет")</f>
        <v>Анализ Дворца</v>
      </c>
      <c r="F729" s="11" t="str">
        <f>IFERROR(INDEX(lvl_4[],MATCH(L729,lvl_4[ID],0),MATCH(TEXT(K729,"##0"),lvl_4[#Headers],0)),"Нет")</f>
        <v>Комбинации</v>
      </c>
      <c r="G729" s="11" t="str">
        <f>IFERROR(INDEX(lvl_5[],MATCH(M729,lvl_5[ID],0),MATCH(_xlfn.CONCAT(TEXT(K729,"##0"),"_",TEXT(L729,"##0")),lvl_5[#Headers],0)),"Нет")</f>
        <v>Нет</v>
      </c>
      <c r="H729" s="11" t="str">
        <f>IFERROR(INDEX(lvl_6[],MATCH(N729,lvl_6[ID],0),MATCH(_xlfn.CONCAT(K729,"_",L729,"_",M729),lvl_6[#Headers],0)),"Нет")</f>
        <v>Нет</v>
      </c>
      <c r="I729" s="12">
        <v>1</v>
      </c>
      <c r="J729" s="12">
        <v>2</v>
      </c>
      <c r="K729" s="12">
        <v>2</v>
      </c>
      <c r="L729" s="12">
        <v>2</v>
      </c>
      <c r="M729" s="12">
        <v>0</v>
      </c>
      <c r="N729" s="12">
        <v>0</v>
      </c>
      <c r="O729" s="12">
        <f>COUNTIF($P$2:P729,P729)</f>
        <v>726</v>
      </c>
      <c r="P729" s="12" t="str">
        <f t="shared" si="34"/>
        <v>122020000</v>
      </c>
      <c r="Q729" s="12" t="str">
        <f t="shared" si="35"/>
        <v>1220200000726</v>
      </c>
      <c r="R729" s="20" t="s">
        <v>1238</v>
      </c>
      <c r="S729" s="20" t="s">
        <v>1238</v>
      </c>
      <c r="AP729" s="12" t="s">
        <v>908</v>
      </c>
      <c r="AW729" s="12">
        <v>1</v>
      </c>
      <c r="BG729" s="21" t="s">
        <v>1109</v>
      </c>
      <c r="BJ729" s="12">
        <v>1</v>
      </c>
    </row>
    <row r="730" spans="1:62" ht="30" x14ac:dyDescent="0.25">
      <c r="A730" s="12">
        <v>1</v>
      </c>
      <c r="B730" s="11" t="str">
        <f t="shared" si="33"/>
        <v>Общий расчет. Ци Мень. Анализ Дворца. Комбинации. Нет. Нет</v>
      </c>
      <c r="C730" s="11" t="str">
        <f>IFERROR(VLOOKUP(I730,lvl_1[],2,FALSE),"Нет")</f>
        <v>Общий расчет</v>
      </c>
      <c r="D730" s="11" t="str">
        <f>IFERROR(VLOOKUP(Rule!J730,lvl_2[],2,FALSE),"Нет")</f>
        <v>Ци Мень</v>
      </c>
      <c r="E730" s="11" t="str">
        <f>IFERROR(VLOOKUP(Rule!K730,lvl_3[],2,FALSE),"Нет")</f>
        <v>Анализ Дворца</v>
      </c>
      <c r="F730" s="11" t="str">
        <f>IFERROR(INDEX(lvl_4[],MATCH(L730,lvl_4[ID],0),MATCH(TEXT(K730,"##0"),lvl_4[#Headers],0)),"Нет")</f>
        <v>Комбинации</v>
      </c>
      <c r="G730" s="11" t="str">
        <f>IFERROR(INDEX(lvl_5[],MATCH(M730,lvl_5[ID],0),MATCH(_xlfn.CONCAT(TEXT(K730,"##0"),"_",TEXT(L730,"##0")),lvl_5[#Headers],0)),"Нет")</f>
        <v>Нет</v>
      </c>
      <c r="H730" s="11" t="str">
        <f>IFERROR(INDEX(lvl_6[],MATCH(N730,lvl_6[ID],0),MATCH(_xlfn.CONCAT(K730,"_",L730,"_",M730),lvl_6[#Headers],0)),"Нет")</f>
        <v>Нет</v>
      </c>
      <c r="I730" s="12">
        <v>1</v>
      </c>
      <c r="J730" s="12">
        <v>2</v>
      </c>
      <c r="K730" s="12">
        <v>2</v>
      </c>
      <c r="L730" s="12">
        <v>2</v>
      </c>
      <c r="M730" s="12">
        <v>0</v>
      </c>
      <c r="N730" s="12">
        <v>0</v>
      </c>
      <c r="O730" s="12">
        <f>COUNTIF($P$2:P730,P730)</f>
        <v>727</v>
      </c>
      <c r="P730" s="12" t="str">
        <f t="shared" si="34"/>
        <v>122020000</v>
      </c>
      <c r="Q730" s="12" t="str">
        <f t="shared" si="35"/>
        <v>1220200000727</v>
      </c>
      <c r="R730" s="20" t="s">
        <v>1238</v>
      </c>
      <c r="S730" s="20" t="s">
        <v>1238</v>
      </c>
      <c r="AP730" s="12" t="s">
        <v>908</v>
      </c>
      <c r="AW730" s="12">
        <v>2</v>
      </c>
      <c r="BG730" s="21" t="s">
        <v>1109</v>
      </c>
      <c r="BJ730" s="12">
        <v>1</v>
      </c>
    </row>
    <row r="731" spans="1:62" ht="30" x14ac:dyDescent="0.25">
      <c r="A731" s="12">
        <v>1</v>
      </c>
      <c r="B731" s="11" t="str">
        <f t="shared" si="33"/>
        <v>Общий расчет. Ци Мень. Анализ Дворца. Комбинации. Нет. Нет</v>
      </c>
      <c r="C731" s="11" t="str">
        <f>IFERROR(VLOOKUP(I731,lvl_1[],2,FALSE),"Нет")</f>
        <v>Общий расчет</v>
      </c>
      <c r="D731" s="11" t="str">
        <f>IFERROR(VLOOKUP(Rule!J731,lvl_2[],2,FALSE),"Нет")</f>
        <v>Ци Мень</v>
      </c>
      <c r="E731" s="11" t="str">
        <f>IFERROR(VLOOKUP(Rule!K731,lvl_3[],2,FALSE),"Нет")</f>
        <v>Анализ Дворца</v>
      </c>
      <c r="F731" s="11" t="str">
        <f>IFERROR(INDEX(lvl_4[],MATCH(L731,lvl_4[ID],0),MATCH(TEXT(K731,"##0"),lvl_4[#Headers],0)),"Нет")</f>
        <v>Комбинации</v>
      </c>
      <c r="G731" s="11" t="str">
        <f>IFERROR(INDEX(lvl_5[],MATCH(M731,lvl_5[ID],0),MATCH(_xlfn.CONCAT(TEXT(K731,"##0"),"_",TEXT(L731,"##0")),lvl_5[#Headers],0)),"Нет")</f>
        <v>Нет</v>
      </c>
      <c r="H731" s="11" t="str">
        <f>IFERROR(INDEX(lvl_6[],MATCH(N731,lvl_6[ID],0),MATCH(_xlfn.CONCAT(K731,"_",L731,"_",M731),lvl_6[#Headers],0)),"Нет")</f>
        <v>Нет</v>
      </c>
      <c r="I731" s="12">
        <v>1</v>
      </c>
      <c r="J731" s="12">
        <v>2</v>
      </c>
      <c r="K731" s="12">
        <v>2</v>
      </c>
      <c r="L731" s="12">
        <v>2</v>
      </c>
      <c r="M731" s="12">
        <v>0</v>
      </c>
      <c r="N731" s="12">
        <v>0</v>
      </c>
      <c r="O731" s="12">
        <f>COUNTIF($P$2:P731,P731)</f>
        <v>728</v>
      </c>
      <c r="P731" s="12" t="str">
        <f t="shared" si="34"/>
        <v>122020000</v>
      </c>
      <c r="Q731" s="12" t="str">
        <f t="shared" si="35"/>
        <v>1220200000728</v>
      </c>
      <c r="R731" s="20" t="s">
        <v>1238</v>
      </c>
      <c r="S731" s="20" t="s">
        <v>1238</v>
      </c>
      <c r="AP731" s="12" t="s">
        <v>910</v>
      </c>
      <c r="AW731" s="12">
        <v>8</v>
      </c>
      <c r="BG731" s="21" t="s">
        <v>1109</v>
      </c>
      <c r="BJ731" s="12">
        <v>1</v>
      </c>
    </row>
    <row r="732" spans="1:62" ht="30" x14ac:dyDescent="0.25">
      <c r="A732" s="12">
        <v>1</v>
      </c>
      <c r="B732" s="11" t="str">
        <f t="shared" si="33"/>
        <v>Общий расчет. Ци Мень. Анализ Дворца. Комбинации. Нет. Нет</v>
      </c>
      <c r="C732" s="11" t="str">
        <f>IFERROR(VLOOKUP(I732,lvl_1[],2,FALSE),"Нет")</f>
        <v>Общий расчет</v>
      </c>
      <c r="D732" s="11" t="str">
        <f>IFERROR(VLOOKUP(Rule!J732,lvl_2[],2,FALSE),"Нет")</f>
        <v>Ци Мень</v>
      </c>
      <c r="E732" s="11" t="str">
        <f>IFERROR(VLOOKUP(Rule!K732,lvl_3[],2,FALSE),"Нет")</f>
        <v>Анализ Дворца</v>
      </c>
      <c r="F732" s="11" t="str">
        <f>IFERROR(INDEX(lvl_4[],MATCH(L732,lvl_4[ID],0),MATCH(TEXT(K732,"##0"),lvl_4[#Headers],0)),"Нет")</f>
        <v>Комбинации</v>
      </c>
      <c r="G732" s="11" t="str">
        <f>IFERROR(INDEX(lvl_5[],MATCH(M732,lvl_5[ID],0),MATCH(_xlfn.CONCAT(TEXT(K732,"##0"),"_",TEXT(L732,"##0")),lvl_5[#Headers],0)),"Нет")</f>
        <v>Нет</v>
      </c>
      <c r="H732" s="11" t="str">
        <f>IFERROR(INDEX(lvl_6[],MATCH(N732,lvl_6[ID],0),MATCH(_xlfn.CONCAT(K732,"_",L732,"_",M732),lvl_6[#Headers],0)),"Нет")</f>
        <v>Нет</v>
      </c>
      <c r="I732" s="12">
        <v>1</v>
      </c>
      <c r="J732" s="12">
        <v>2</v>
      </c>
      <c r="K732" s="12">
        <v>2</v>
      </c>
      <c r="L732" s="12">
        <v>2</v>
      </c>
      <c r="M732" s="12">
        <v>0</v>
      </c>
      <c r="N732" s="12">
        <v>0</v>
      </c>
      <c r="O732" s="12">
        <f>COUNTIF($P$2:P732,P732)</f>
        <v>729</v>
      </c>
      <c r="P732" s="12" t="str">
        <f t="shared" si="34"/>
        <v>122020000</v>
      </c>
      <c r="Q732" s="12" t="str">
        <f t="shared" si="35"/>
        <v>1220200000729</v>
      </c>
      <c r="R732" s="20" t="s">
        <v>1238</v>
      </c>
      <c r="S732" s="20" t="s">
        <v>1238</v>
      </c>
      <c r="AP732" s="12" t="s">
        <v>910</v>
      </c>
      <c r="AW732" s="12">
        <v>2</v>
      </c>
      <c r="BG732" s="21" t="s">
        <v>1109</v>
      </c>
      <c r="BJ732" s="12">
        <v>1</v>
      </c>
    </row>
    <row r="733" spans="1:62" ht="30" x14ac:dyDescent="0.25">
      <c r="A733" s="12">
        <v>1</v>
      </c>
      <c r="B733" s="11" t="str">
        <f t="shared" si="33"/>
        <v>Общий расчет. Ци Мень. Анализ Дворца. Комбинации. Нет. Нет</v>
      </c>
      <c r="C733" s="11" t="str">
        <f>IFERROR(VLOOKUP(I733,lvl_1[],2,FALSE),"Нет")</f>
        <v>Общий расчет</v>
      </c>
      <c r="D733" s="11" t="str">
        <f>IFERROR(VLOOKUP(Rule!J733,lvl_2[],2,FALSE),"Нет")</f>
        <v>Ци Мень</v>
      </c>
      <c r="E733" s="11" t="str">
        <f>IFERROR(VLOOKUP(Rule!K733,lvl_3[],2,FALSE),"Нет")</f>
        <v>Анализ Дворца</v>
      </c>
      <c r="F733" s="11" t="str">
        <f>IFERROR(INDEX(lvl_4[],MATCH(L733,lvl_4[ID],0),MATCH(TEXT(K733,"##0"),lvl_4[#Headers],0)),"Нет")</f>
        <v>Комбинации</v>
      </c>
      <c r="G733" s="11" t="str">
        <f>IFERROR(INDEX(lvl_5[],MATCH(M733,lvl_5[ID],0),MATCH(_xlfn.CONCAT(TEXT(K733,"##0"),"_",TEXT(L733,"##0")),lvl_5[#Headers],0)),"Нет")</f>
        <v>Нет</v>
      </c>
      <c r="H733" s="11" t="str">
        <f>IFERROR(INDEX(lvl_6[],MATCH(N733,lvl_6[ID],0),MATCH(_xlfn.CONCAT(K733,"_",L733,"_",M733),lvl_6[#Headers],0)),"Нет")</f>
        <v>Нет</v>
      </c>
      <c r="I733" s="12">
        <v>1</v>
      </c>
      <c r="J733" s="12">
        <v>2</v>
      </c>
      <c r="K733" s="12">
        <v>2</v>
      </c>
      <c r="L733" s="12">
        <v>2</v>
      </c>
      <c r="M733" s="12">
        <v>0</v>
      </c>
      <c r="N733" s="12">
        <v>0</v>
      </c>
      <c r="O733" s="12">
        <f>COUNTIF($P$2:P733,P733)</f>
        <v>730</v>
      </c>
      <c r="P733" s="12" t="str">
        <f t="shared" si="34"/>
        <v>122020000</v>
      </c>
      <c r="Q733" s="12" t="str">
        <f t="shared" si="35"/>
        <v>1220200000730</v>
      </c>
      <c r="R733" s="20" t="s">
        <v>1238</v>
      </c>
      <c r="S733" s="20" t="s">
        <v>1238</v>
      </c>
      <c r="AP733" s="12" t="s">
        <v>912</v>
      </c>
      <c r="AW733" s="12">
        <v>8</v>
      </c>
      <c r="BG733" s="21" t="s">
        <v>1109</v>
      </c>
      <c r="BJ733" s="12">
        <v>1</v>
      </c>
    </row>
    <row r="734" spans="1:62" ht="30" x14ac:dyDescent="0.25">
      <c r="A734" s="12">
        <v>1</v>
      </c>
      <c r="B734" s="11" t="str">
        <f t="shared" si="33"/>
        <v>Общий расчет. Ци Мень. Анализ Дворца. Комбинации. Нет. Нет</v>
      </c>
      <c r="C734" s="11" t="str">
        <f>IFERROR(VLOOKUP(I734,lvl_1[],2,FALSE),"Нет")</f>
        <v>Общий расчет</v>
      </c>
      <c r="D734" s="11" t="str">
        <f>IFERROR(VLOOKUP(Rule!J734,lvl_2[],2,FALSE),"Нет")</f>
        <v>Ци Мень</v>
      </c>
      <c r="E734" s="11" t="str">
        <f>IFERROR(VLOOKUP(Rule!K734,lvl_3[],2,FALSE),"Нет")</f>
        <v>Анализ Дворца</v>
      </c>
      <c r="F734" s="11" t="str">
        <f>IFERROR(INDEX(lvl_4[],MATCH(L734,lvl_4[ID],0),MATCH(TEXT(K734,"##0"),lvl_4[#Headers],0)),"Нет")</f>
        <v>Комбинации</v>
      </c>
      <c r="G734" s="11" t="str">
        <f>IFERROR(INDEX(lvl_5[],MATCH(M734,lvl_5[ID],0),MATCH(_xlfn.CONCAT(TEXT(K734,"##0"),"_",TEXT(L734,"##0")),lvl_5[#Headers],0)),"Нет")</f>
        <v>Нет</v>
      </c>
      <c r="H734" s="11" t="str">
        <f>IFERROR(INDEX(lvl_6[],MATCH(N734,lvl_6[ID],0),MATCH(_xlfn.CONCAT(K734,"_",L734,"_",M734),lvl_6[#Headers],0)),"Нет")</f>
        <v>Нет</v>
      </c>
      <c r="I734" s="12">
        <v>1</v>
      </c>
      <c r="J734" s="12">
        <v>2</v>
      </c>
      <c r="K734" s="12">
        <v>2</v>
      </c>
      <c r="L734" s="12">
        <v>2</v>
      </c>
      <c r="M734" s="12">
        <v>0</v>
      </c>
      <c r="N734" s="12">
        <v>0</v>
      </c>
      <c r="O734" s="12">
        <f>COUNTIF($P$2:P734,P734)</f>
        <v>731</v>
      </c>
      <c r="P734" s="12" t="str">
        <f t="shared" si="34"/>
        <v>122020000</v>
      </c>
      <c r="Q734" s="12" t="str">
        <f t="shared" si="35"/>
        <v>1220200000731</v>
      </c>
      <c r="R734" s="20" t="s">
        <v>1238</v>
      </c>
      <c r="S734" s="20" t="s">
        <v>1238</v>
      </c>
      <c r="AP734" s="12" t="s">
        <v>912</v>
      </c>
      <c r="AW734" s="12">
        <v>9</v>
      </c>
      <c r="BG734" s="21" t="s">
        <v>1109</v>
      </c>
      <c r="BJ734" s="12">
        <v>1</v>
      </c>
    </row>
    <row r="735" spans="1:62" ht="30" x14ac:dyDescent="0.25">
      <c r="A735" s="12">
        <v>1</v>
      </c>
      <c r="B735" s="11" t="str">
        <f t="shared" si="33"/>
        <v>Общий расчет. Ци Мень. Анализ Дворца. Комбинации. Нет. Нет</v>
      </c>
      <c r="C735" s="11" t="str">
        <f>IFERROR(VLOOKUP(I735,lvl_1[],2,FALSE),"Нет")</f>
        <v>Общий расчет</v>
      </c>
      <c r="D735" s="11" t="str">
        <f>IFERROR(VLOOKUP(Rule!J735,lvl_2[],2,FALSE),"Нет")</f>
        <v>Ци Мень</v>
      </c>
      <c r="E735" s="11" t="str">
        <f>IFERROR(VLOOKUP(Rule!K735,lvl_3[],2,FALSE),"Нет")</f>
        <v>Анализ Дворца</v>
      </c>
      <c r="F735" s="11" t="str">
        <f>IFERROR(INDEX(lvl_4[],MATCH(L735,lvl_4[ID],0),MATCH(TEXT(K735,"##0"),lvl_4[#Headers],0)),"Нет")</f>
        <v>Комбинации</v>
      </c>
      <c r="G735" s="11" t="str">
        <f>IFERROR(INDEX(lvl_5[],MATCH(M735,lvl_5[ID],0),MATCH(_xlfn.CONCAT(TEXT(K735,"##0"),"_",TEXT(L735,"##0")),lvl_5[#Headers],0)),"Нет")</f>
        <v>Нет</v>
      </c>
      <c r="H735" s="11" t="str">
        <f>IFERROR(INDEX(lvl_6[],MATCH(N735,lvl_6[ID],0),MATCH(_xlfn.CONCAT(K735,"_",L735,"_",M735),lvl_6[#Headers],0)),"Нет")</f>
        <v>Нет</v>
      </c>
      <c r="I735" s="12">
        <v>1</v>
      </c>
      <c r="J735" s="12">
        <v>2</v>
      </c>
      <c r="K735" s="12">
        <v>2</v>
      </c>
      <c r="L735" s="12">
        <v>2</v>
      </c>
      <c r="M735" s="12">
        <v>0</v>
      </c>
      <c r="N735" s="12">
        <v>0</v>
      </c>
      <c r="O735" s="12">
        <f>COUNTIF($P$2:P735,P735)</f>
        <v>732</v>
      </c>
      <c r="P735" s="12" t="str">
        <f t="shared" si="34"/>
        <v>122020000</v>
      </c>
      <c r="Q735" s="12" t="str">
        <f t="shared" si="35"/>
        <v>1220200000732</v>
      </c>
      <c r="R735" s="20" t="s">
        <v>1238</v>
      </c>
      <c r="S735" s="20" t="s">
        <v>1238</v>
      </c>
      <c r="AP735" s="12" t="s">
        <v>914</v>
      </c>
      <c r="AW735" s="12">
        <v>3</v>
      </c>
      <c r="BG735" s="21" t="s">
        <v>1109</v>
      </c>
      <c r="BJ735" s="12">
        <v>1</v>
      </c>
    </row>
    <row r="736" spans="1:62" ht="30" x14ac:dyDescent="0.25">
      <c r="A736" s="12">
        <v>1</v>
      </c>
      <c r="B736" s="11" t="str">
        <f t="shared" si="33"/>
        <v>Общий расчет. Ци Мень. Анализ Дворца. Комбинации. Нет. Нет</v>
      </c>
      <c r="C736" s="11" t="str">
        <f>IFERROR(VLOOKUP(I736,lvl_1[],2,FALSE),"Нет")</f>
        <v>Общий расчет</v>
      </c>
      <c r="D736" s="11" t="str">
        <f>IFERROR(VLOOKUP(Rule!J736,lvl_2[],2,FALSE),"Нет")</f>
        <v>Ци Мень</v>
      </c>
      <c r="E736" s="11" t="str">
        <f>IFERROR(VLOOKUP(Rule!K736,lvl_3[],2,FALSE),"Нет")</f>
        <v>Анализ Дворца</v>
      </c>
      <c r="F736" s="11" t="str">
        <f>IFERROR(INDEX(lvl_4[],MATCH(L736,lvl_4[ID],0),MATCH(TEXT(K736,"##0"),lvl_4[#Headers],0)),"Нет")</f>
        <v>Комбинации</v>
      </c>
      <c r="G736" s="11" t="str">
        <f>IFERROR(INDEX(lvl_5[],MATCH(M736,lvl_5[ID],0),MATCH(_xlfn.CONCAT(TEXT(K736,"##0"),"_",TEXT(L736,"##0")),lvl_5[#Headers],0)),"Нет")</f>
        <v>Нет</v>
      </c>
      <c r="H736" s="11" t="str">
        <f>IFERROR(INDEX(lvl_6[],MATCH(N736,lvl_6[ID],0),MATCH(_xlfn.CONCAT(K736,"_",L736,"_",M736),lvl_6[#Headers],0)),"Нет")</f>
        <v>Нет</v>
      </c>
      <c r="I736" s="12">
        <v>1</v>
      </c>
      <c r="J736" s="12">
        <v>2</v>
      </c>
      <c r="K736" s="12">
        <v>2</v>
      </c>
      <c r="L736" s="12">
        <v>2</v>
      </c>
      <c r="M736" s="12">
        <v>0</v>
      </c>
      <c r="N736" s="12">
        <v>0</v>
      </c>
      <c r="O736" s="12">
        <f>COUNTIF($P$2:P736,P736)</f>
        <v>733</v>
      </c>
      <c r="P736" s="12" t="str">
        <f t="shared" si="34"/>
        <v>122020000</v>
      </c>
      <c r="Q736" s="12" t="str">
        <f t="shared" si="35"/>
        <v>1220200000733</v>
      </c>
      <c r="R736" s="20" t="s">
        <v>1238</v>
      </c>
      <c r="S736" s="20" t="s">
        <v>1238</v>
      </c>
      <c r="AP736" s="12" t="s">
        <v>914</v>
      </c>
      <c r="AW736" s="12">
        <v>4</v>
      </c>
      <c r="BG736" s="21" t="s">
        <v>1109</v>
      </c>
      <c r="BJ736" s="12">
        <v>1</v>
      </c>
    </row>
    <row r="737" spans="1:62" ht="30" x14ac:dyDescent="0.25">
      <c r="A737" s="12">
        <v>1</v>
      </c>
      <c r="B737" s="11" t="str">
        <f t="shared" si="33"/>
        <v>Общий расчет. Ци Мень. Анализ Дворца. Комбинации. Нет. Нет</v>
      </c>
      <c r="C737" s="11" t="str">
        <f>IFERROR(VLOOKUP(I737,lvl_1[],2,FALSE),"Нет")</f>
        <v>Общий расчет</v>
      </c>
      <c r="D737" s="11" t="str">
        <f>IFERROR(VLOOKUP(Rule!J737,lvl_2[],2,FALSE),"Нет")</f>
        <v>Ци Мень</v>
      </c>
      <c r="E737" s="11" t="str">
        <f>IFERROR(VLOOKUP(Rule!K737,lvl_3[],2,FALSE),"Нет")</f>
        <v>Анализ Дворца</v>
      </c>
      <c r="F737" s="11" t="str">
        <f>IFERROR(INDEX(lvl_4[],MATCH(L737,lvl_4[ID],0),MATCH(TEXT(K737,"##0"),lvl_4[#Headers],0)),"Нет")</f>
        <v>Комбинации</v>
      </c>
      <c r="G737" s="11" t="str">
        <f>IFERROR(INDEX(lvl_5[],MATCH(M737,lvl_5[ID],0),MATCH(_xlfn.CONCAT(TEXT(K737,"##0"),"_",TEXT(L737,"##0")),lvl_5[#Headers],0)),"Нет")</f>
        <v>Нет</v>
      </c>
      <c r="H737" s="11" t="str">
        <f>IFERROR(INDEX(lvl_6[],MATCH(N737,lvl_6[ID],0),MATCH(_xlfn.CONCAT(K737,"_",L737,"_",M737),lvl_6[#Headers],0)),"Нет")</f>
        <v>Нет</v>
      </c>
      <c r="I737" s="12">
        <v>1</v>
      </c>
      <c r="J737" s="12">
        <v>2</v>
      </c>
      <c r="K737" s="12">
        <v>2</v>
      </c>
      <c r="L737" s="12">
        <v>2</v>
      </c>
      <c r="M737" s="12">
        <v>0</v>
      </c>
      <c r="N737" s="12">
        <v>0</v>
      </c>
      <c r="O737" s="12">
        <f>COUNTIF($P$2:P737,P737)</f>
        <v>734</v>
      </c>
      <c r="P737" s="12" t="str">
        <f t="shared" si="34"/>
        <v>122020000</v>
      </c>
      <c r="Q737" s="12" t="str">
        <f t="shared" si="35"/>
        <v>1220200000734</v>
      </c>
      <c r="R737" s="20" t="s">
        <v>1238</v>
      </c>
      <c r="S737" s="20" t="s">
        <v>1238</v>
      </c>
      <c r="AP737" s="12" t="s">
        <v>916</v>
      </c>
      <c r="AW737" s="12">
        <v>3</v>
      </c>
      <c r="BG737" s="21" t="s">
        <v>1109</v>
      </c>
      <c r="BJ737" s="12">
        <v>1</v>
      </c>
    </row>
    <row r="738" spans="1:62" ht="30" x14ac:dyDescent="0.25">
      <c r="A738" s="12">
        <v>1</v>
      </c>
      <c r="B738" s="11" t="str">
        <f t="shared" si="33"/>
        <v>Общий расчет. Ци Мень. Анализ Дворца. Комбинации. Нет. Нет</v>
      </c>
      <c r="C738" s="11" t="str">
        <f>IFERROR(VLOOKUP(I738,lvl_1[],2,FALSE),"Нет")</f>
        <v>Общий расчет</v>
      </c>
      <c r="D738" s="11" t="str">
        <f>IFERROR(VLOOKUP(Rule!J738,lvl_2[],2,FALSE),"Нет")</f>
        <v>Ци Мень</v>
      </c>
      <c r="E738" s="11" t="str">
        <f>IFERROR(VLOOKUP(Rule!K738,lvl_3[],2,FALSE),"Нет")</f>
        <v>Анализ Дворца</v>
      </c>
      <c r="F738" s="11" t="str">
        <f>IFERROR(INDEX(lvl_4[],MATCH(L738,lvl_4[ID],0),MATCH(TEXT(K738,"##0"),lvl_4[#Headers],0)),"Нет")</f>
        <v>Комбинации</v>
      </c>
      <c r="G738" s="11" t="str">
        <f>IFERROR(INDEX(lvl_5[],MATCH(M738,lvl_5[ID],0),MATCH(_xlfn.CONCAT(TEXT(K738,"##0"),"_",TEXT(L738,"##0")),lvl_5[#Headers],0)),"Нет")</f>
        <v>Нет</v>
      </c>
      <c r="H738" s="11" t="str">
        <f>IFERROR(INDEX(lvl_6[],MATCH(N738,lvl_6[ID],0),MATCH(_xlfn.CONCAT(K738,"_",L738,"_",M738),lvl_6[#Headers],0)),"Нет")</f>
        <v>Нет</v>
      </c>
      <c r="I738" s="12">
        <v>1</v>
      </c>
      <c r="J738" s="12">
        <v>2</v>
      </c>
      <c r="K738" s="12">
        <v>2</v>
      </c>
      <c r="L738" s="12">
        <v>2</v>
      </c>
      <c r="M738" s="12">
        <v>0</v>
      </c>
      <c r="N738" s="12">
        <v>0</v>
      </c>
      <c r="O738" s="12">
        <f>COUNTIF($P$2:P738,P738)</f>
        <v>735</v>
      </c>
      <c r="P738" s="12" t="str">
        <f t="shared" si="34"/>
        <v>122020000</v>
      </c>
      <c r="Q738" s="12" t="str">
        <f t="shared" si="35"/>
        <v>1220200000735</v>
      </c>
      <c r="R738" s="20" t="s">
        <v>1238</v>
      </c>
      <c r="S738" s="20" t="s">
        <v>1238</v>
      </c>
      <c r="AP738" s="12" t="s">
        <v>916</v>
      </c>
      <c r="AW738" s="12">
        <v>4</v>
      </c>
      <c r="BG738" s="21" t="s">
        <v>1109</v>
      </c>
      <c r="BJ738" s="12">
        <v>1</v>
      </c>
    </row>
    <row r="739" spans="1:62" ht="30" x14ac:dyDescent="0.25">
      <c r="A739" s="12">
        <v>1</v>
      </c>
      <c r="B739" s="11" t="str">
        <f t="shared" si="33"/>
        <v>Общий расчет. Ци Мень. Анализ Дворца. Комбинации. Нет. Нет</v>
      </c>
      <c r="C739" s="11" t="str">
        <f>IFERROR(VLOOKUP(I739,lvl_1[],2,FALSE),"Нет")</f>
        <v>Общий расчет</v>
      </c>
      <c r="D739" s="11" t="str">
        <f>IFERROR(VLOOKUP(Rule!J739,lvl_2[],2,FALSE),"Нет")</f>
        <v>Ци Мень</v>
      </c>
      <c r="E739" s="11" t="str">
        <f>IFERROR(VLOOKUP(Rule!K739,lvl_3[],2,FALSE),"Нет")</f>
        <v>Анализ Дворца</v>
      </c>
      <c r="F739" s="11" t="str">
        <f>IFERROR(INDEX(lvl_4[],MATCH(L739,lvl_4[ID],0),MATCH(TEXT(K739,"##0"),lvl_4[#Headers],0)),"Нет")</f>
        <v>Комбинации</v>
      </c>
      <c r="G739" s="11" t="str">
        <f>IFERROR(INDEX(lvl_5[],MATCH(M739,lvl_5[ID],0),MATCH(_xlfn.CONCAT(TEXT(K739,"##0"),"_",TEXT(L739,"##0")),lvl_5[#Headers],0)),"Нет")</f>
        <v>Нет</v>
      </c>
      <c r="H739" s="11" t="str">
        <f>IFERROR(INDEX(lvl_6[],MATCH(N739,lvl_6[ID],0),MATCH(_xlfn.CONCAT(K739,"_",L739,"_",M739),lvl_6[#Headers],0)),"Нет")</f>
        <v>Нет</v>
      </c>
      <c r="I739" s="12">
        <v>1</v>
      </c>
      <c r="J739" s="12">
        <v>2</v>
      </c>
      <c r="K739" s="12">
        <v>2</v>
      </c>
      <c r="L739" s="12">
        <v>2</v>
      </c>
      <c r="M739" s="12">
        <v>0</v>
      </c>
      <c r="N739" s="12">
        <v>0</v>
      </c>
      <c r="O739" s="12">
        <f>COUNTIF($P$2:P739,P739)</f>
        <v>736</v>
      </c>
      <c r="P739" s="12" t="str">
        <f t="shared" si="34"/>
        <v>122020000</v>
      </c>
      <c r="Q739" s="12" t="str">
        <f t="shared" si="35"/>
        <v>1220200000736</v>
      </c>
      <c r="R739" s="20" t="s">
        <v>1239</v>
      </c>
      <c r="S739" s="20" t="s">
        <v>1240</v>
      </c>
      <c r="AK739" s="12" t="s">
        <v>859</v>
      </c>
      <c r="AW739" s="12">
        <v>2</v>
      </c>
      <c r="BG739" s="21">
        <v>1</v>
      </c>
      <c r="BJ739" s="12">
        <v>1</v>
      </c>
    </row>
    <row r="740" spans="1:62" ht="30" x14ac:dyDescent="0.25">
      <c r="A740" s="12">
        <v>1</v>
      </c>
      <c r="B740" s="11" t="str">
        <f t="shared" si="33"/>
        <v>Общий расчет. Ци Мень. Анализ Дворца. Комбинации. Нет. Нет</v>
      </c>
      <c r="C740" s="11" t="str">
        <f>IFERROR(VLOOKUP(I740,lvl_1[],2,FALSE),"Нет")</f>
        <v>Общий расчет</v>
      </c>
      <c r="D740" s="11" t="str">
        <f>IFERROR(VLOOKUP(Rule!J740,lvl_2[],2,FALSE),"Нет")</f>
        <v>Ци Мень</v>
      </c>
      <c r="E740" s="11" t="str">
        <f>IFERROR(VLOOKUP(Rule!K740,lvl_3[],2,FALSE),"Нет")</f>
        <v>Анализ Дворца</v>
      </c>
      <c r="F740" s="11" t="str">
        <f>IFERROR(INDEX(lvl_4[],MATCH(L740,lvl_4[ID],0),MATCH(TEXT(K740,"##0"),lvl_4[#Headers],0)),"Нет")</f>
        <v>Комбинации</v>
      </c>
      <c r="G740" s="11" t="str">
        <f>IFERROR(INDEX(lvl_5[],MATCH(M740,lvl_5[ID],0),MATCH(_xlfn.CONCAT(TEXT(K740,"##0"),"_",TEXT(L740,"##0")),lvl_5[#Headers],0)),"Нет")</f>
        <v>Нет</v>
      </c>
      <c r="H740" s="11" t="str">
        <f>IFERROR(INDEX(lvl_6[],MATCH(N740,lvl_6[ID],0),MATCH(_xlfn.CONCAT(K740,"_",L740,"_",M740),lvl_6[#Headers],0)),"Нет")</f>
        <v>Нет</v>
      </c>
      <c r="I740" s="12">
        <v>1</v>
      </c>
      <c r="J740" s="12">
        <v>2</v>
      </c>
      <c r="K740" s="12">
        <v>2</v>
      </c>
      <c r="L740" s="12">
        <v>2</v>
      </c>
      <c r="M740" s="12">
        <v>0</v>
      </c>
      <c r="N740" s="12">
        <v>0</v>
      </c>
      <c r="O740" s="12">
        <f>COUNTIF($P$2:P740,P740)</f>
        <v>737</v>
      </c>
      <c r="P740" s="12" t="str">
        <f t="shared" si="34"/>
        <v>122020000</v>
      </c>
      <c r="Q740" s="12" t="str">
        <f t="shared" si="35"/>
        <v>1220200000737</v>
      </c>
      <c r="R740" s="20" t="s">
        <v>1239</v>
      </c>
      <c r="S740" s="20" t="s">
        <v>1240</v>
      </c>
      <c r="AK740" s="12" t="s">
        <v>860</v>
      </c>
      <c r="AW740" s="12">
        <v>4</v>
      </c>
      <c r="BG740" s="21">
        <v>1</v>
      </c>
      <c r="BJ740" s="12">
        <v>1</v>
      </c>
    </row>
    <row r="741" spans="1:62" ht="30" x14ac:dyDescent="0.25">
      <c r="A741" s="12">
        <v>1</v>
      </c>
      <c r="B741" s="11" t="str">
        <f t="shared" si="33"/>
        <v>Общий расчет. Ци Мень. Анализ Дворца. Комбинации. Нет. Нет</v>
      </c>
      <c r="C741" s="11" t="str">
        <f>IFERROR(VLOOKUP(I741,lvl_1[],2,FALSE),"Нет")</f>
        <v>Общий расчет</v>
      </c>
      <c r="D741" s="11" t="str">
        <f>IFERROR(VLOOKUP(Rule!J741,lvl_2[],2,FALSE),"Нет")</f>
        <v>Ци Мень</v>
      </c>
      <c r="E741" s="11" t="str">
        <f>IFERROR(VLOOKUP(Rule!K741,lvl_3[],2,FALSE),"Нет")</f>
        <v>Анализ Дворца</v>
      </c>
      <c r="F741" s="11" t="str">
        <f>IFERROR(INDEX(lvl_4[],MATCH(L741,lvl_4[ID],0),MATCH(TEXT(K741,"##0"),lvl_4[#Headers],0)),"Нет")</f>
        <v>Комбинации</v>
      </c>
      <c r="G741" s="11" t="str">
        <f>IFERROR(INDEX(lvl_5[],MATCH(M741,lvl_5[ID],0),MATCH(_xlfn.CONCAT(TEXT(K741,"##0"),"_",TEXT(L741,"##0")),lvl_5[#Headers],0)),"Нет")</f>
        <v>Нет</v>
      </c>
      <c r="H741" s="11" t="str">
        <f>IFERROR(INDEX(lvl_6[],MATCH(N741,lvl_6[ID],0),MATCH(_xlfn.CONCAT(K741,"_",L741,"_",M741),lvl_6[#Headers],0)),"Нет")</f>
        <v>Нет</v>
      </c>
      <c r="I741" s="12">
        <v>1</v>
      </c>
      <c r="J741" s="12">
        <v>2</v>
      </c>
      <c r="K741" s="12">
        <v>2</v>
      </c>
      <c r="L741" s="12">
        <v>2</v>
      </c>
      <c r="M741" s="12">
        <v>0</v>
      </c>
      <c r="N741" s="12">
        <v>0</v>
      </c>
      <c r="O741" s="12">
        <f>COUNTIF($P$2:P741,P741)</f>
        <v>738</v>
      </c>
      <c r="P741" s="12" t="str">
        <f t="shared" si="34"/>
        <v>122020000</v>
      </c>
      <c r="Q741" s="12" t="str">
        <f t="shared" si="35"/>
        <v>1220200000738</v>
      </c>
      <c r="R741" s="20" t="s">
        <v>1239</v>
      </c>
      <c r="S741" s="20" t="s">
        <v>1240</v>
      </c>
      <c r="AK741" s="12" t="s">
        <v>861</v>
      </c>
      <c r="AW741" s="12">
        <v>8</v>
      </c>
      <c r="BG741" s="21">
        <v>1</v>
      </c>
      <c r="BJ741" s="12">
        <v>1</v>
      </c>
    </row>
    <row r="742" spans="1:62" ht="30" x14ac:dyDescent="0.25">
      <c r="A742" s="12">
        <v>1</v>
      </c>
      <c r="B742" s="11" t="str">
        <f t="shared" si="33"/>
        <v>Общий расчет. Ци Мень. Анализ Дворца. Комбинации. Нет. Нет</v>
      </c>
      <c r="C742" s="11" t="str">
        <f>IFERROR(VLOOKUP(I742,lvl_1[],2,FALSE),"Нет")</f>
        <v>Общий расчет</v>
      </c>
      <c r="D742" s="11" t="str">
        <f>IFERROR(VLOOKUP(Rule!J742,lvl_2[],2,FALSE),"Нет")</f>
        <v>Ци Мень</v>
      </c>
      <c r="E742" s="11" t="str">
        <f>IFERROR(VLOOKUP(Rule!K742,lvl_3[],2,FALSE),"Нет")</f>
        <v>Анализ Дворца</v>
      </c>
      <c r="F742" s="11" t="str">
        <f>IFERROR(INDEX(lvl_4[],MATCH(L742,lvl_4[ID],0),MATCH(TEXT(K742,"##0"),lvl_4[#Headers],0)),"Нет")</f>
        <v>Комбинации</v>
      </c>
      <c r="G742" s="11" t="str">
        <f>IFERROR(INDEX(lvl_5[],MATCH(M742,lvl_5[ID],0),MATCH(_xlfn.CONCAT(TEXT(K742,"##0"),"_",TEXT(L742,"##0")),lvl_5[#Headers],0)),"Нет")</f>
        <v>Нет</v>
      </c>
      <c r="H742" s="11" t="str">
        <f>IFERROR(INDEX(lvl_6[],MATCH(N742,lvl_6[ID],0),MATCH(_xlfn.CONCAT(K742,"_",L742,"_",M742),lvl_6[#Headers],0)),"Нет")</f>
        <v>Нет</v>
      </c>
      <c r="I742" s="12">
        <v>1</v>
      </c>
      <c r="J742" s="12">
        <v>2</v>
      </c>
      <c r="K742" s="12">
        <v>2</v>
      </c>
      <c r="L742" s="12">
        <v>2</v>
      </c>
      <c r="M742" s="12">
        <v>0</v>
      </c>
      <c r="N742" s="12">
        <v>0</v>
      </c>
      <c r="O742" s="12">
        <f>COUNTIF($P$2:P742,P742)</f>
        <v>739</v>
      </c>
      <c r="P742" s="12" t="str">
        <f t="shared" si="34"/>
        <v>122020000</v>
      </c>
      <c r="Q742" s="12" t="str">
        <f t="shared" si="35"/>
        <v>1220200000739</v>
      </c>
      <c r="R742" s="20" t="s">
        <v>1239</v>
      </c>
      <c r="S742" s="20" t="s">
        <v>1240</v>
      </c>
      <c r="AK742" s="12" t="s">
        <v>862</v>
      </c>
      <c r="AW742" s="12">
        <v>6</v>
      </c>
      <c r="BG742" s="21">
        <v>1</v>
      </c>
      <c r="BJ742" s="12">
        <v>1</v>
      </c>
    </row>
    <row r="743" spans="1:62" ht="30" x14ac:dyDescent="0.25">
      <c r="A743" s="12">
        <v>1</v>
      </c>
      <c r="B743" s="11" t="str">
        <f t="shared" si="33"/>
        <v>Общий расчет. Ци Мень. Анализ Дворца. Комбинации. Нет. Нет</v>
      </c>
      <c r="C743" s="11" t="str">
        <f>IFERROR(VLOOKUP(I743,lvl_1[],2,FALSE),"Нет")</f>
        <v>Общий расчет</v>
      </c>
      <c r="D743" s="11" t="str">
        <f>IFERROR(VLOOKUP(Rule!J743,lvl_2[],2,FALSE),"Нет")</f>
        <v>Ци Мень</v>
      </c>
      <c r="E743" s="11" t="str">
        <f>IFERROR(VLOOKUP(Rule!K743,lvl_3[],2,FALSE),"Нет")</f>
        <v>Анализ Дворца</v>
      </c>
      <c r="F743" s="11" t="str">
        <f>IFERROR(INDEX(lvl_4[],MATCH(L743,lvl_4[ID],0),MATCH(TEXT(K743,"##0"),lvl_4[#Headers],0)),"Нет")</f>
        <v>Комбинации</v>
      </c>
      <c r="G743" s="11" t="str">
        <f>IFERROR(INDEX(lvl_5[],MATCH(M743,lvl_5[ID],0),MATCH(_xlfn.CONCAT(TEXT(K743,"##0"),"_",TEXT(L743,"##0")),lvl_5[#Headers],0)),"Нет")</f>
        <v>Нет</v>
      </c>
      <c r="H743" s="11" t="str">
        <f>IFERROR(INDEX(lvl_6[],MATCH(N743,lvl_6[ID],0),MATCH(_xlfn.CONCAT(K743,"_",L743,"_",M743),lvl_6[#Headers],0)),"Нет")</f>
        <v>Нет</v>
      </c>
      <c r="I743" s="12">
        <v>1</v>
      </c>
      <c r="J743" s="12">
        <v>2</v>
      </c>
      <c r="K743" s="12">
        <v>2</v>
      </c>
      <c r="L743" s="12">
        <v>2</v>
      </c>
      <c r="M743" s="12">
        <v>0</v>
      </c>
      <c r="N743" s="12">
        <v>0</v>
      </c>
      <c r="O743" s="12">
        <f>COUNTIF($P$2:P743,P743)</f>
        <v>740</v>
      </c>
      <c r="P743" s="12" t="str">
        <f t="shared" si="34"/>
        <v>122020000</v>
      </c>
      <c r="Q743" s="12" t="str">
        <f t="shared" si="35"/>
        <v>1220200000740</v>
      </c>
      <c r="R743" s="20" t="s">
        <v>1239</v>
      </c>
      <c r="S743" s="20" t="s">
        <v>1240</v>
      </c>
      <c r="AK743" s="12" t="s">
        <v>863</v>
      </c>
      <c r="AW743" s="12">
        <v>2</v>
      </c>
      <c r="BG743" s="21">
        <v>1</v>
      </c>
      <c r="BJ743" s="12">
        <v>1</v>
      </c>
    </row>
    <row r="744" spans="1:62" ht="30" x14ac:dyDescent="0.25">
      <c r="A744" s="12">
        <v>1</v>
      </c>
      <c r="B744" s="11" t="str">
        <f t="shared" si="33"/>
        <v>Общий расчет. Ци Мень. Анализ Дворца. Комбинации. Нет. Нет</v>
      </c>
      <c r="C744" s="11" t="str">
        <f>IFERROR(VLOOKUP(I744,lvl_1[],2,FALSE),"Нет")</f>
        <v>Общий расчет</v>
      </c>
      <c r="D744" s="11" t="str">
        <f>IFERROR(VLOOKUP(Rule!J744,lvl_2[],2,FALSE),"Нет")</f>
        <v>Ци Мень</v>
      </c>
      <c r="E744" s="11" t="str">
        <f>IFERROR(VLOOKUP(Rule!K744,lvl_3[],2,FALSE),"Нет")</f>
        <v>Анализ Дворца</v>
      </c>
      <c r="F744" s="11" t="str">
        <f>IFERROR(INDEX(lvl_4[],MATCH(L744,lvl_4[ID],0),MATCH(TEXT(K744,"##0"),lvl_4[#Headers],0)),"Нет")</f>
        <v>Комбинации</v>
      </c>
      <c r="G744" s="11" t="str">
        <f>IFERROR(INDEX(lvl_5[],MATCH(M744,lvl_5[ID],0),MATCH(_xlfn.CONCAT(TEXT(K744,"##0"),"_",TEXT(L744,"##0")),lvl_5[#Headers],0)),"Нет")</f>
        <v>Нет</v>
      </c>
      <c r="H744" s="11" t="str">
        <f>IFERROR(INDEX(lvl_6[],MATCH(N744,lvl_6[ID],0),MATCH(_xlfn.CONCAT(K744,"_",L744,"_",M744),lvl_6[#Headers],0)),"Нет")</f>
        <v>Нет</v>
      </c>
      <c r="I744" s="12">
        <v>1</v>
      </c>
      <c r="J744" s="12">
        <v>2</v>
      </c>
      <c r="K744" s="12">
        <v>2</v>
      </c>
      <c r="L744" s="12">
        <v>2</v>
      </c>
      <c r="M744" s="12">
        <v>0</v>
      </c>
      <c r="N744" s="12">
        <v>0</v>
      </c>
      <c r="O744" s="12">
        <f>COUNTIF($P$2:P744,P744)</f>
        <v>741</v>
      </c>
      <c r="P744" s="12" t="str">
        <f t="shared" si="34"/>
        <v>122020000</v>
      </c>
      <c r="Q744" s="12" t="str">
        <f t="shared" si="35"/>
        <v>1220200000741</v>
      </c>
      <c r="R744" s="20" t="s">
        <v>1239</v>
      </c>
      <c r="S744" s="20" t="s">
        <v>1240</v>
      </c>
      <c r="AK744" s="12" t="s">
        <v>864</v>
      </c>
      <c r="AW744" s="12">
        <v>4</v>
      </c>
      <c r="BG744" s="21">
        <v>1</v>
      </c>
      <c r="BJ744" s="12">
        <v>1</v>
      </c>
    </row>
    <row r="745" spans="1:62" ht="30" x14ac:dyDescent="0.25">
      <c r="A745" s="12">
        <v>1</v>
      </c>
      <c r="B745" s="11" t="str">
        <f t="shared" si="33"/>
        <v>Общий расчет. Ци Мень. Анализ Дворца. Комбинации. Нет. Нет</v>
      </c>
      <c r="C745" s="11" t="str">
        <f>IFERROR(VLOOKUP(I745,lvl_1[],2,FALSE),"Нет")</f>
        <v>Общий расчет</v>
      </c>
      <c r="D745" s="11" t="str">
        <f>IFERROR(VLOOKUP(Rule!J745,lvl_2[],2,FALSE),"Нет")</f>
        <v>Ци Мень</v>
      </c>
      <c r="E745" s="11" t="str">
        <f>IFERROR(VLOOKUP(Rule!K745,lvl_3[],2,FALSE),"Нет")</f>
        <v>Анализ Дворца</v>
      </c>
      <c r="F745" s="11" t="str">
        <f>IFERROR(INDEX(lvl_4[],MATCH(L745,lvl_4[ID],0),MATCH(TEXT(K745,"##0"),lvl_4[#Headers],0)),"Нет")</f>
        <v>Комбинации</v>
      </c>
      <c r="G745" s="11" t="str">
        <f>IFERROR(INDEX(lvl_5[],MATCH(M745,lvl_5[ID],0),MATCH(_xlfn.CONCAT(TEXT(K745,"##0"),"_",TEXT(L745,"##0")),lvl_5[#Headers],0)),"Нет")</f>
        <v>Нет</v>
      </c>
      <c r="H745" s="11" t="str">
        <f>IFERROR(INDEX(lvl_6[],MATCH(N745,lvl_6[ID],0),MATCH(_xlfn.CONCAT(K745,"_",L745,"_",M745),lvl_6[#Headers],0)),"Нет")</f>
        <v>Нет</v>
      </c>
      <c r="I745" s="12">
        <v>1</v>
      </c>
      <c r="J745" s="12">
        <v>2</v>
      </c>
      <c r="K745" s="12">
        <v>2</v>
      </c>
      <c r="L745" s="12">
        <v>2</v>
      </c>
      <c r="M745" s="12">
        <v>0</v>
      </c>
      <c r="N745" s="12">
        <v>0</v>
      </c>
      <c r="O745" s="12">
        <f>COUNTIF($P$2:P745,P745)</f>
        <v>742</v>
      </c>
      <c r="P745" s="12" t="str">
        <f t="shared" si="34"/>
        <v>122020000</v>
      </c>
      <c r="Q745" s="12" t="str">
        <f t="shared" si="35"/>
        <v>1220200000742</v>
      </c>
      <c r="R745" s="20" t="s">
        <v>1239</v>
      </c>
      <c r="S745" s="20" t="s">
        <v>1240</v>
      </c>
      <c r="AK745" s="12" t="s">
        <v>865</v>
      </c>
      <c r="AW745" s="12">
        <v>8</v>
      </c>
      <c r="BG745" s="21">
        <v>1</v>
      </c>
      <c r="BJ745" s="12">
        <v>1</v>
      </c>
    </row>
    <row r="746" spans="1:62" ht="30" x14ac:dyDescent="0.25">
      <c r="A746" s="12">
        <v>1</v>
      </c>
      <c r="B746" s="11" t="str">
        <f t="shared" si="33"/>
        <v>Общий расчет. Ци Мень. Анализ Дворца. Комбинации. Нет. Нет</v>
      </c>
      <c r="C746" s="11" t="str">
        <f>IFERROR(VLOOKUP(I746,lvl_1[],2,FALSE),"Нет")</f>
        <v>Общий расчет</v>
      </c>
      <c r="D746" s="11" t="str">
        <f>IFERROR(VLOOKUP(Rule!J746,lvl_2[],2,FALSE),"Нет")</f>
        <v>Ци Мень</v>
      </c>
      <c r="E746" s="11" t="str">
        <f>IFERROR(VLOOKUP(Rule!K746,lvl_3[],2,FALSE),"Нет")</f>
        <v>Анализ Дворца</v>
      </c>
      <c r="F746" s="11" t="str">
        <f>IFERROR(INDEX(lvl_4[],MATCH(L746,lvl_4[ID],0),MATCH(TEXT(K746,"##0"),lvl_4[#Headers],0)),"Нет")</f>
        <v>Комбинации</v>
      </c>
      <c r="G746" s="11" t="str">
        <f>IFERROR(INDEX(lvl_5[],MATCH(M746,lvl_5[ID],0),MATCH(_xlfn.CONCAT(TEXT(K746,"##0"),"_",TEXT(L746,"##0")),lvl_5[#Headers],0)),"Нет")</f>
        <v>Нет</v>
      </c>
      <c r="H746" s="11" t="str">
        <f>IFERROR(INDEX(lvl_6[],MATCH(N746,lvl_6[ID],0),MATCH(_xlfn.CONCAT(K746,"_",L746,"_",M746),lvl_6[#Headers],0)),"Нет")</f>
        <v>Нет</v>
      </c>
      <c r="I746" s="12">
        <v>1</v>
      </c>
      <c r="J746" s="12">
        <v>2</v>
      </c>
      <c r="K746" s="12">
        <v>2</v>
      </c>
      <c r="L746" s="12">
        <v>2</v>
      </c>
      <c r="M746" s="12">
        <v>0</v>
      </c>
      <c r="N746" s="12">
        <v>0</v>
      </c>
      <c r="O746" s="12">
        <f>COUNTIF($P$2:P746,P746)</f>
        <v>743</v>
      </c>
      <c r="P746" s="12" t="str">
        <f t="shared" si="34"/>
        <v>122020000</v>
      </c>
      <c r="Q746" s="12" t="str">
        <f t="shared" si="35"/>
        <v>1220200000743</v>
      </c>
      <c r="R746" s="20" t="s">
        <v>1239</v>
      </c>
      <c r="S746" s="20" t="s">
        <v>1240</v>
      </c>
      <c r="AK746" s="12" t="s">
        <v>866</v>
      </c>
      <c r="AW746" s="12">
        <v>6</v>
      </c>
      <c r="BG746" s="21">
        <v>1</v>
      </c>
      <c r="BJ746" s="12">
        <v>1</v>
      </c>
    </row>
    <row r="747" spans="1:62" ht="30" x14ac:dyDescent="0.25">
      <c r="A747" s="12">
        <v>1</v>
      </c>
      <c r="B747" s="11" t="str">
        <f t="shared" si="33"/>
        <v>Общий расчет. Ци Мень. Анализ Дворца. Комбинации. Нет. Нет</v>
      </c>
      <c r="C747" s="11" t="str">
        <f>IFERROR(VLOOKUP(I747,lvl_1[],2,FALSE),"Нет")</f>
        <v>Общий расчет</v>
      </c>
      <c r="D747" s="11" t="str">
        <f>IFERROR(VLOOKUP(Rule!J747,lvl_2[],2,FALSE),"Нет")</f>
        <v>Ци Мень</v>
      </c>
      <c r="E747" s="11" t="str">
        <f>IFERROR(VLOOKUP(Rule!K747,lvl_3[],2,FALSE),"Нет")</f>
        <v>Анализ Дворца</v>
      </c>
      <c r="F747" s="11" t="str">
        <f>IFERROR(INDEX(lvl_4[],MATCH(L747,lvl_4[ID],0),MATCH(TEXT(K747,"##0"),lvl_4[#Headers],0)),"Нет")</f>
        <v>Комбинации</v>
      </c>
      <c r="G747" s="11" t="str">
        <f>IFERROR(INDEX(lvl_5[],MATCH(M747,lvl_5[ID],0),MATCH(_xlfn.CONCAT(TEXT(K747,"##0"),"_",TEXT(L747,"##0")),lvl_5[#Headers],0)),"Нет")</f>
        <v>Нет</v>
      </c>
      <c r="H747" s="11" t="str">
        <f>IFERROR(INDEX(lvl_6[],MATCH(N747,lvl_6[ID],0),MATCH(_xlfn.CONCAT(K747,"_",L747,"_",M747),lvl_6[#Headers],0)),"Нет")</f>
        <v>Нет</v>
      </c>
      <c r="I747" s="12">
        <v>1</v>
      </c>
      <c r="J747" s="12">
        <v>2</v>
      </c>
      <c r="K747" s="12">
        <v>2</v>
      </c>
      <c r="L747" s="12">
        <v>2</v>
      </c>
      <c r="M747" s="12">
        <v>0</v>
      </c>
      <c r="N747" s="12">
        <v>0</v>
      </c>
      <c r="O747" s="12">
        <f>COUNTIF($P$2:P747,P747)</f>
        <v>744</v>
      </c>
      <c r="P747" s="12" t="str">
        <f t="shared" si="34"/>
        <v>122020000</v>
      </c>
      <c r="Q747" s="12" t="str">
        <f t="shared" si="35"/>
        <v>1220200000744</v>
      </c>
      <c r="R747" s="20" t="s">
        <v>1239</v>
      </c>
      <c r="S747" s="20" t="s">
        <v>1240</v>
      </c>
      <c r="AK747" s="12" t="s">
        <v>867</v>
      </c>
      <c r="AW747" s="12">
        <v>2</v>
      </c>
      <c r="BG747" s="21">
        <v>1</v>
      </c>
      <c r="BJ747" s="12">
        <v>1</v>
      </c>
    </row>
    <row r="748" spans="1:62" ht="30" x14ac:dyDescent="0.25">
      <c r="A748" s="12">
        <v>1</v>
      </c>
      <c r="B748" s="11" t="str">
        <f t="shared" si="33"/>
        <v>Общий расчет. Ци Мень. Анализ Дворца. Комбинации. Нет. Нет</v>
      </c>
      <c r="C748" s="11" t="str">
        <f>IFERROR(VLOOKUP(I748,lvl_1[],2,FALSE),"Нет")</f>
        <v>Общий расчет</v>
      </c>
      <c r="D748" s="11" t="str">
        <f>IFERROR(VLOOKUP(Rule!J748,lvl_2[],2,FALSE),"Нет")</f>
        <v>Ци Мень</v>
      </c>
      <c r="E748" s="11" t="str">
        <f>IFERROR(VLOOKUP(Rule!K748,lvl_3[],2,FALSE),"Нет")</f>
        <v>Анализ Дворца</v>
      </c>
      <c r="F748" s="11" t="str">
        <f>IFERROR(INDEX(lvl_4[],MATCH(L748,lvl_4[ID],0),MATCH(TEXT(K748,"##0"),lvl_4[#Headers],0)),"Нет")</f>
        <v>Комбинации</v>
      </c>
      <c r="G748" s="11" t="str">
        <f>IFERROR(INDEX(lvl_5[],MATCH(M748,lvl_5[ID],0),MATCH(_xlfn.CONCAT(TEXT(K748,"##0"),"_",TEXT(L748,"##0")),lvl_5[#Headers],0)),"Нет")</f>
        <v>Нет</v>
      </c>
      <c r="H748" s="11" t="str">
        <f>IFERROR(INDEX(lvl_6[],MATCH(N748,lvl_6[ID],0),MATCH(_xlfn.CONCAT(K748,"_",L748,"_",M748),lvl_6[#Headers],0)),"Нет")</f>
        <v>Нет</v>
      </c>
      <c r="I748" s="12">
        <v>1</v>
      </c>
      <c r="J748" s="12">
        <v>2</v>
      </c>
      <c r="K748" s="12">
        <v>2</v>
      </c>
      <c r="L748" s="12">
        <v>2</v>
      </c>
      <c r="M748" s="12">
        <v>0</v>
      </c>
      <c r="N748" s="12">
        <v>0</v>
      </c>
      <c r="O748" s="12">
        <f>COUNTIF($P$2:P748,P748)</f>
        <v>745</v>
      </c>
      <c r="P748" s="12" t="str">
        <f t="shared" si="34"/>
        <v>122020000</v>
      </c>
      <c r="Q748" s="12" t="str">
        <f t="shared" si="35"/>
        <v>1220200000745</v>
      </c>
      <c r="R748" s="20" t="s">
        <v>1239</v>
      </c>
      <c r="S748" s="20" t="s">
        <v>1240</v>
      </c>
      <c r="AK748" s="12" t="s">
        <v>868</v>
      </c>
      <c r="AW748" s="12">
        <v>4</v>
      </c>
      <c r="BG748" s="21">
        <v>1</v>
      </c>
      <c r="BJ748" s="12">
        <v>1</v>
      </c>
    </row>
    <row r="749" spans="1:62" ht="30" x14ac:dyDescent="0.25">
      <c r="A749" s="12">
        <v>1</v>
      </c>
      <c r="B749" s="11" t="str">
        <f t="shared" si="33"/>
        <v>Общий расчет. Ци Мень. Анализ Дворца. Комбинации. Нет. Нет</v>
      </c>
      <c r="C749" s="11" t="str">
        <f>IFERROR(VLOOKUP(I749,lvl_1[],2,FALSE),"Нет")</f>
        <v>Общий расчет</v>
      </c>
      <c r="D749" s="11" t="str">
        <f>IFERROR(VLOOKUP(Rule!J749,lvl_2[],2,FALSE),"Нет")</f>
        <v>Ци Мень</v>
      </c>
      <c r="E749" s="11" t="str">
        <f>IFERROR(VLOOKUP(Rule!K749,lvl_3[],2,FALSE),"Нет")</f>
        <v>Анализ Дворца</v>
      </c>
      <c r="F749" s="11" t="str">
        <f>IFERROR(INDEX(lvl_4[],MATCH(L749,lvl_4[ID],0),MATCH(TEXT(K749,"##0"),lvl_4[#Headers],0)),"Нет")</f>
        <v>Комбинации</v>
      </c>
      <c r="G749" s="11" t="str">
        <f>IFERROR(INDEX(lvl_5[],MATCH(M749,lvl_5[ID],0),MATCH(_xlfn.CONCAT(TEXT(K749,"##0"),"_",TEXT(L749,"##0")),lvl_5[#Headers],0)),"Нет")</f>
        <v>Нет</v>
      </c>
      <c r="H749" s="11" t="str">
        <f>IFERROR(INDEX(lvl_6[],MATCH(N749,lvl_6[ID],0),MATCH(_xlfn.CONCAT(K749,"_",L749,"_",M749),lvl_6[#Headers],0)),"Нет")</f>
        <v>Нет</v>
      </c>
      <c r="I749" s="12">
        <v>1</v>
      </c>
      <c r="J749" s="12">
        <v>2</v>
      </c>
      <c r="K749" s="12">
        <v>2</v>
      </c>
      <c r="L749" s="12">
        <v>2</v>
      </c>
      <c r="M749" s="12">
        <v>0</v>
      </c>
      <c r="N749" s="12">
        <v>0</v>
      </c>
      <c r="O749" s="12">
        <f>COUNTIF($P$2:P749,P749)</f>
        <v>746</v>
      </c>
      <c r="P749" s="12" t="str">
        <f t="shared" si="34"/>
        <v>122020000</v>
      </c>
      <c r="Q749" s="12" t="str">
        <f t="shared" si="35"/>
        <v>1220200000746</v>
      </c>
      <c r="R749" s="20" t="s">
        <v>1239</v>
      </c>
      <c r="S749" s="20" t="s">
        <v>1240</v>
      </c>
      <c r="AK749" s="12" t="s">
        <v>869</v>
      </c>
      <c r="AW749" s="12">
        <v>8</v>
      </c>
      <c r="BG749" s="21">
        <v>1</v>
      </c>
      <c r="BJ749" s="12">
        <v>1</v>
      </c>
    </row>
    <row r="750" spans="1:62" ht="30" x14ac:dyDescent="0.25">
      <c r="A750" s="12">
        <v>1</v>
      </c>
      <c r="B750" s="11" t="str">
        <f t="shared" si="33"/>
        <v>Общий расчет. Ци Мень. Анализ Дворца. Комбинации. Нет. Нет</v>
      </c>
      <c r="C750" s="11" t="str">
        <f>IFERROR(VLOOKUP(I750,lvl_1[],2,FALSE),"Нет")</f>
        <v>Общий расчет</v>
      </c>
      <c r="D750" s="11" t="str">
        <f>IFERROR(VLOOKUP(Rule!J750,lvl_2[],2,FALSE),"Нет")</f>
        <v>Ци Мень</v>
      </c>
      <c r="E750" s="11" t="str">
        <f>IFERROR(VLOOKUP(Rule!K750,lvl_3[],2,FALSE),"Нет")</f>
        <v>Анализ Дворца</v>
      </c>
      <c r="F750" s="11" t="str">
        <f>IFERROR(INDEX(lvl_4[],MATCH(L750,lvl_4[ID],0),MATCH(TEXT(K750,"##0"),lvl_4[#Headers],0)),"Нет")</f>
        <v>Комбинации</v>
      </c>
      <c r="G750" s="11" t="str">
        <f>IFERROR(INDEX(lvl_5[],MATCH(M750,lvl_5[ID],0),MATCH(_xlfn.CONCAT(TEXT(K750,"##0"),"_",TEXT(L750,"##0")),lvl_5[#Headers],0)),"Нет")</f>
        <v>Нет</v>
      </c>
      <c r="H750" s="11" t="str">
        <f>IFERROR(INDEX(lvl_6[],MATCH(N750,lvl_6[ID],0),MATCH(_xlfn.CONCAT(K750,"_",L750,"_",M750),lvl_6[#Headers],0)),"Нет")</f>
        <v>Нет</v>
      </c>
      <c r="I750" s="12">
        <v>1</v>
      </c>
      <c r="J750" s="12">
        <v>2</v>
      </c>
      <c r="K750" s="12">
        <v>2</v>
      </c>
      <c r="L750" s="12">
        <v>2</v>
      </c>
      <c r="M750" s="12">
        <v>0</v>
      </c>
      <c r="N750" s="12">
        <v>0</v>
      </c>
      <c r="O750" s="12">
        <f>COUNTIF($P$2:P750,P750)</f>
        <v>747</v>
      </c>
      <c r="P750" s="12" t="str">
        <f t="shared" si="34"/>
        <v>122020000</v>
      </c>
      <c r="Q750" s="12" t="str">
        <f t="shared" si="35"/>
        <v>1220200000747</v>
      </c>
      <c r="R750" s="20" t="s">
        <v>1239</v>
      </c>
      <c r="S750" s="20" t="s">
        <v>1240</v>
      </c>
      <c r="AK750" s="12" t="s">
        <v>870</v>
      </c>
      <c r="AW750" s="12">
        <v>6</v>
      </c>
      <c r="BG750" s="21">
        <v>1</v>
      </c>
      <c r="BJ750" s="12">
        <v>1</v>
      </c>
    </row>
    <row r="751" spans="1:62" ht="30" x14ac:dyDescent="0.25">
      <c r="A751" s="12">
        <v>1</v>
      </c>
      <c r="B751" s="11" t="str">
        <f t="shared" si="33"/>
        <v>Общий расчет. Ци Мень. Анализ Дворца. Комбинации. Нет. Нет</v>
      </c>
      <c r="C751" s="11" t="str">
        <f>IFERROR(VLOOKUP(I751,lvl_1[],2,FALSE),"Нет")</f>
        <v>Общий расчет</v>
      </c>
      <c r="D751" s="11" t="str">
        <f>IFERROR(VLOOKUP(Rule!J751,lvl_2[],2,FALSE),"Нет")</f>
        <v>Ци Мень</v>
      </c>
      <c r="E751" s="11" t="str">
        <f>IFERROR(VLOOKUP(Rule!K751,lvl_3[],2,FALSE),"Нет")</f>
        <v>Анализ Дворца</v>
      </c>
      <c r="F751" s="11" t="str">
        <f>IFERROR(INDEX(lvl_4[],MATCH(L751,lvl_4[ID],0),MATCH(TEXT(K751,"##0"),lvl_4[#Headers],0)),"Нет")</f>
        <v>Комбинации</v>
      </c>
      <c r="G751" s="11" t="str">
        <f>IFERROR(INDEX(lvl_5[],MATCH(M751,lvl_5[ID],0),MATCH(_xlfn.CONCAT(TEXT(K751,"##0"),"_",TEXT(L751,"##0")),lvl_5[#Headers],0)),"Нет")</f>
        <v>Нет</v>
      </c>
      <c r="H751" s="11" t="str">
        <f>IFERROR(INDEX(lvl_6[],MATCH(N751,lvl_6[ID],0),MATCH(_xlfn.CONCAT(K751,"_",L751,"_",M751),lvl_6[#Headers],0)),"Нет")</f>
        <v>Нет</v>
      </c>
      <c r="I751" s="12">
        <v>1</v>
      </c>
      <c r="J751" s="12">
        <v>2</v>
      </c>
      <c r="K751" s="12">
        <v>2</v>
      </c>
      <c r="L751" s="12">
        <v>2</v>
      </c>
      <c r="M751" s="12">
        <v>0</v>
      </c>
      <c r="N751" s="12">
        <v>0</v>
      </c>
      <c r="O751" s="12">
        <f>COUNTIF($P$2:P751,P751)</f>
        <v>748</v>
      </c>
      <c r="P751" s="12" t="str">
        <f t="shared" si="34"/>
        <v>122020000</v>
      </c>
      <c r="Q751" s="12" t="str">
        <f t="shared" si="35"/>
        <v>1220200000748</v>
      </c>
      <c r="R751" s="20" t="s">
        <v>1239</v>
      </c>
      <c r="S751" s="20" t="s">
        <v>1241</v>
      </c>
      <c r="AR751" s="12" t="s">
        <v>859</v>
      </c>
      <c r="AW751" s="12">
        <v>2</v>
      </c>
      <c r="BG751" s="21">
        <v>1</v>
      </c>
      <c r="BJ751" s="12">
        <v>1</v>
      </c>
    </row>
    <row r="752" spans="1:62" ht="30" x14ac:dyDescent="0.25">
      <c r="A752" s="12">
        <v>1</v>
      </c>
      <c r="B752" s="11" t="str">
        <f t="shared" si="33"/>
        <v>Общий расчет. Ци Мень. Анализ Дворца. Комбинации. Нет. Нет</v>
      </c>
      <c r="C752" s="11" t="str">
        <f>IFERROR(VLOOKUP(I752,lvl_1[],2,FALSE),"Нет")</f>
        <v>Общий расчет</v>
      </c>
      <c r="D752" s="11" t="str">
        <f>IFERROR(VLOOKUP(Rule!J752,lvl_2[],2,FALSE),"Нет")</f>
        <v>Ци Мень</v>
      </c>
      <c r="E752" s="11" t="str">
        <f>IFERROR(VLOOKUP(Rule!K752,lvl_3[],2,FALSE),"Нет")</f>
        <v>Анализ Дворца</v>
      </c>
      <c r="F752" s="11" t="str">
        <f>IFERROR(INDEX(lvl_4[],MATCH(L752,lvl_4[ID],0),MATCH(TEXT(K752,"##0"),lvl_4[#Headers],0)),"Нет")</f>
        <v>Комбинации</v>
      </c>
      <c r="G752" s="11" t="str">
        <f>IFERROR(INDEX(lvl_5[],MATCH(M752,lvl_5[ID],0),MATCH(_xlfn.CONCAT(TEXT(K752,"##0"),"_",TEXT(L752,"##0")),lvl_5[#Headers],0)),"Нет")</f>
        <v>Нет</v>
      </c>
      <c r="H752" s="11" t="str">
        <f>IFERROR(INDEX(lvl_6[],MATCH(N752,lvl_6[ID],0),MATCH(_xlfn.CONCAT(K752,"_",L752,"_",M752),lvl_6[#Headers],0)),"Нет")</f>
        <v>Нет</v>
      </c>
      <c r="I752" s="12">
        <v>1</v>
      </c>
      <c r="J752" s="12">
        <v>2</v>
      </c>
      <c r="K752" s="12">
        <v>2</v>
      </c>
      <c r="L752" s="12">
        <v>2</v>
      </c>
      <c r="M752" s="12">
        <v>0</v>
      </c>
      <c r="N752" s="12">
        <v>0</v>
      </c>
      <c r="O752" s="12">
        <f>COUNTIF($P$2:P752,P752)</f>
        <v>749</v>
      </c>
      <c r="P752" s="12" t="str">
        <f t="shared" si="34"/>
        <v>122020000</v>
      </c>
      <c r="Q752" s="12" t="str">
        <f t="shared" si="35"/>
        <v>1220200000749</v>
      </c>
      <c r="R752" s="20" t="s">
        <v>1239</v>
      </c>
      <c r="S752" s="20" t="s">
        <v>1241</v>
      </c>
      <c r="AR752" s="12" t="s">
        <v>860</v>
      </c>
      <c r="AW752" s="12">
        <v>4</v>
      </c>
      <c r="BG752" s="21">
        <v>1</v>
      </c>
      <c r="BJ752" s="12">
        <v>1</v>
      </c>
    </row>
    <row r="753" spans="1:63" ht="30" x14ac:dyDescent="0.25">
      <c r="A753" s="12">
        <v>1</v>
      </c>
      <c r="B753" s="11" t="str">
        <f t="shared" si="33"/>
        <v>Общий расчет. Ци Мень. Анализ Дворца. Комбинации. Нет. Нет</v>
      </c>
      <c r="C753" s="11" t="str">
        <f>IFERROR(VLOOKUP(I753,lvl_1[],2,FALSE),"Нет")</f>
        <v>Общий расчет</v>
      </c>
      <c r="D753" s="11" t="str">
        <f>IFERROR(VLOOKUP(Rule!J753,lvl_2[],2,FALSE),"Нет")</f>
        <v>Ци Мень</v>
      </c>
      <c r="E753" s="11" t="str">
        <f>IFERROR(VLOOKUP(Rule!K753,lvl_3[],2,FALSE),"Нет")</f>
        <v>Анализ Дворца</v>
      </c>
      <c r="F753" s="11" t="str">
        <f>IFERROR(INDEX(lvl_4[],MATCH(L753,lvl_4[ID],0),MATCH(TEXT(K753,"##0"),lvl_4[#Headers],0)),"Нет")</f>
        <v>Комбинации</v>
      </c>
      <c r="G753" s="11" t="str">
        <f>IFERROR(INDEX(lvl_5[],MATCH(M753,lvl_5[ID],0),MATCH(_xlfn.CONCAT(TEXT(K753,"##0"),"_",TEXT(L753,"##0")),lvl_5[#Headers],0)),"Нет")</f>
        <v>Нет</v>
      </c>
      <c r="H753" s="11" t="str">
        <f>IFERROR(INDEX(lvl_6[],MATCH(N753,lvl_6[ID],0),MATCH(_xlfn.CONCAT(K753,"_",L753,"_",M753),lvl_6[#Headers],0)),"Нет")</f>
        <v>Нет</v>
      </c>
      <c r="I753" s="12">
        <v>1</v>
      </c>
      <c r="J753" s="12">
        <v>2</v>
      </c>
      <c r="K753" s="12">
        <v>2</v>
      </c>
      <c r="L753" s="12">
        <v>2</v>
      </c>
      <c r="M753" s="12">
        <v>0</v>
      </c>
      <c r="N753" s="12">
        <v>0</v>
      </c>
      <c r="O753" s="12">
        <f>COUNTIF($P$2:P753,P753)</f>
        <v>750</v>
      </c>
      <c r="P753" s="12" t="str">
        <f t="shared" si="34"/>
        <v>122020000</v>
      </c>
      <c r="Q753" s="12" t="str">
        <f t="shared" si="35"/>
        <v>1220200000750</v>
      </c>
      <c r="R753" s="20" t="s">
        <v>1239</v>
      </c>
      <c r="S753" s="20" t="s">
        <v>1241</v>
      </c>
      <c r="AR753" s="12" t="s">
        <v>861</v>
      </c>
      <c r="AW753" s="12">
        <v>8</v>
      </c>
      <c r="BG753" s="21">
        <v>1</v>
      </c>
      <c r="BJ753" s="12">
        <v>1</v>
      </c>
    </row>
    <row r="754" spans="1:63" ht="30" x14ac:dyDescent="0.25">
      <c r="A754" s="12">
        <v>1</v>
      </c>
      <c r="B754" s="11" t="str">
        <f t="shared" si="33"/>
        <v>Общий расчет. Ци Мень. Анализ Дворца. Комбинации. Нет. Нет</v>
      </c>
      <c r="C754" s="11" t="str">
        <f>IFERROR(VLOOKUP(I754,lvl_1[],2,FALSE),"Нет")</f>
        <v>Общий расчет</v>
      </c>
      <c r="D754" s="11" t="str">
        <f>IFERROR(VLOOKUP(Rule!J754,lvl_2[],2,FALSE),"Нет")</f>
        <v>Ци Мень</v>
      </c>
      <c r="E754" s="11" t="str">
        <f>IFERROR(VLOOKUP(Rule!K754,lvl_3[],2,FALSE),"Нет")</f>
        <v>Анализ Дворца</v>
      </c>
      <c r="F754" s="11" t="str">
        <f>IFERROR(INDEX(lvl_4[],MATCH(L754,lvl_4[ID],0),MATCH(TEXT(K754,"##0"),lvl_4[#Headers],0)),"Нет")</f>
        <v>Комбинации</v>
      </c>
      <c r="G754" s="11" t="str">
        <f>IFERROR(INDEX(lvl_5[],MATCH(M754,lvl_5[ID],0),MATCH(_xlfn.CONCAT(TEXT(K754,"##0"),"_",TEXT(L754,"##0")),lvl_5[#Headers],0)),"Нет")</f>
        <v>Нет</v>
      </c>
      <c r="H754" s="11" t="str">
        <f>IFERROR(INDEX(lvl_6[],MATCH(N754,lvl_6[ID],0),MATCH(_xlfn.CONCAT(K754,"_",L754,"_",M754),lvl_6[#Headers],0)),"Нет")</f>
        <v>Нет</v>
      </c>
      <c r="I754" s="12">
        <v>1</v>
      </c>
      <c r="J754" s="12">
        <v>2</v>
      </c>
      <c r="K754" s="12">
        <v>2</v>
      </c>
      <c r="L754" s="12">
        <v>2</v>
      </c>
      <c r="M754" s="12">
        <v>0</v>
      </c>
      <c r="N754" s="12">
        <v>0</v>
      </c>
      <c r="O754" s="12">
        <f>COUNTIF($P$2:P754,P754)</f>
        <v>751</v>
      </c>
      <c r="P754" s="12" t="str">
        <f t="shared" si="34"/>
        <v>122020000</v>
      </c>
      <c r="Q754" s="12" t="str">
        <f t="shared" si="35"/>
        <v>1220200000751</v>
      </c>
      <c r="R754" s="20" t="s">
        <v>1239</v>
      </c>
      <c r="S754" s="20" t="s">
        <v>1241</v>
      </c>
      <c r="AR754" s="12" t="s">
        <v>862</v>
      </c>
      <c r="AW754" s="12">
        <v>6</v>
      </c>
      <c r="BG754" s="21">
        <v>1</v>
      </c>
      <c r="BJ754" s="12">
        <v>1</v>
      </c>
    </row>
    <row r="755" spans="1:63" ht="30" x14ac:dyDescent="0.25">
      <c r="A755" s="12">
        <v>1</v>
      </c>
      <c r="B755" s="11" t="str">
        <f t="shared" si="33"/>
        <v>Общий расчет. Ци Мень. Анализ Дворца. Комбинации. Нет. Нет</v>
      </c>
      <c r="C755" s="11" t="str">
        <f>IFERROR(VLOOKUP(I755,lvl_1[],2,FALSE),"Нет")</f>
        <v>Общий расчет</v>
      </c>
      <c r="D755" s="11" t="str">
        <f>IFERROR(VLOOKUP(Rule!J755,lvl_2[],2,FALSE),"Нет")</f>
        <v>Ци Мень</v>
      </c>
      <c r="E755" s="11" t="str">
        <f>IFERROR(VLOOKUP(Rule!K755,lvl_3[],2,FALSE),"Нет")</f>
        <v>Анализ Дворца</v>
      </c>
      <c r="F755" s="11" t="str">
        <f>IFERROR(INDEX(lvl_4[],MATCH(L755,lvl_4[ID],0),MATCH(TEXT(K755,"##0"),lvl_4[#Headers],0)),"Нет")</f>
        <v>Комбинации</v>
      </c>
      <c r="G755" s="11" t="str">
        <f>IFERROR(INDEX(lvl_5[],MATCH(M755,lvl_5[ID],0),MATCH(_xlfn.CONCAT(TEXT(K755,"##0"),"_",TEXT(L755,"##0")),lvl_5[#Headers],0)),"Нет")</f>
        <v>Нет</v>
      </c>
      <c r="H755" s="11" t="str">
        <f>IFERROR(INDEX(lvl_6[],MATCH(N755,lvl_6[ID],0),MATCH(_xlfn.CONCAT(K755,"_",L755,"_",M755),lvl_6[#Headers],0)),"Нет")</f>
        <v>Нет</v>
      </c>
      <c r="I755" s="12">
        <v>1</v>
      </c>
      <c r="J755" s="12">
        <v>2</v>
      </c>
      <c r="K755" s="12">
        <v>2</v>
      </c>
      <c r="L755" s="12">
        <v>2</v>
      </c>
      <c r="M755" s="12">
        <v>0</v>
      </c>
      <c r="N755" s="12">
        <v>0</v>
      </c>
      <c r="O755" s="12">
        <f>COUNTIF($P$2:P755,P755)</f>
        <v>752</v>
      </c>
      <c r="P755" s="12" t="str">
        <f t="shared" si="34"/>
        <v>122020000</v>
      </c>
      <c r="Q755" s="12" t="str">
        <f t="shared" si="35"/>
        <v>1220200000752</v>
      </c>
      <c r="R755" s="20" t="s">
        <v>1239</v>
      </c>
      <c r="S755" s="20" t="s">
        <v>1241</v>
      </c>
      <c r="AR755" s="12" t="s">
        <v>863</v>
      </c>
      <c r="AW755" s="12">
        <v>2</v>
      </c>
      <c r="BG755" s="21">
        <v>1</v>
      </c>
      <c r="BJ755" s="12">
        <v>1</v>
      </c>
    </row>
    <row r="756" spans="1:63" ht="30" x14ac:dyDescent="0.25">
      <c r="A756" s="12">
        <v>1</v>
      </c>
      <c r="B756" s="11" t="str">
        <f t="shared" si="33"/>
        <v>Общий расчет. Ци Мень. Анализ Дворца. Комбинации. Нет. Нет</v>
      </c>
      <c r="C756" s="11" t="str">
        <f>IFERROR(VLOOKUP(I756,lvl_1[],2,FALSE),"Нет")</f>
        <v>Общий расчет</v>
      </c>
      <c r="D756" s="11" t="str">
        <f>IFERROR(VLOOKUP(Rule!J756,lvl_2[],2,FALSE),"Нет")</f>
        <v>Ци Мень</v>
      </c>
      <c r="E756" s="11" t="str">
        <f>IFERROR(VLOOKUP(Rule!K756,lvl_3[],2,FALSE),"Нет")</f>
        <v>Анализ Дворца</v>
      </c>
      <c r="F756" s="11" t="str">
        <f>IFERROR(INDEX(lvl_4[],MATCH(L756,lvl_4[ID],0),MATCH(TEXT(K756,"##0"),lvl_4[#Headers],0)),"Нет")</f>
        <v>Комбинации</v>
      </c>
      <c r="G756" s="11" t="str">
        <f>IFERROR(INDEX(lvl_5[],MATCH(M756,lvl_5[ID],0),MATCH(_xlfn.CONCAT(TEXT(K756,"##0"),"_",TEXT(L756,"##0")),lvl_5[#Headers],0)),"Нет")</f>
        <v>Нет</v>
      </c>
      <c r="H756" s="11" t="str">
        <f>IFERROR(INDEX(lvl_6[],MATCH(N756,lvl_6[ID],0),MATCH(_xlfn.CONCAT(K756,"_",L756,"_",M756),lvl_6[#Headers],0)),"Нет")</f>
        <v>Нет</v>
      </c>
      <c r="I756" s="12">
        <v>1</v>
      </c>
      <c r="J756" s="12">
        <v>2</v>
      </c>
      <c r="K756" s="12">
        <v>2</v>
      </c>
      <c r="L756" s="12">
        <v>2</v>
      </c>
      <c r="M756" s="12">
        <v>0</v>
      </c>
      <c r="N756" s="12">
        <v>0</v>
      </c>
      <c r="O756" s="12">
        <f>COUNTIF($P$2:P756,P756)</f>
        <v>753</v>
      </c>
      <c r="P756" s="12" t="str">
        <f t="shared" si="34"/>
        <v>122020000</v>
      </c>
      <c r="Q756" s="12" t="str">
        <f t="shared" si="35"/>
        <v>1220200000753</v>
      </c>
      <c r="R756" s="20" t="s">
        <v>1239</v>
      </c>
      <c r="S756" s="20" t="s">
        <v>1241</v>
      </c>
      <c r="AR756" s="12" t="s">
        <v>864</v>
      </c>
      <c r="AW756" s="12">
        <v>4</v>
      </c>
      <c r="BG756" s="21">
        <v>1</v>
      </c>
      <c r="BJ756" s="12">
        <v>1</v>
      </c>
    </row>
    <row r="757" spans="1:63" ht="30" x14ac:dyDescent="0.25">
      <c r="A757" s="12">
        <v>1</v>
      </c>
      <c r="B757" s="11" t="str">
        <f t="shared" si="33"/>
        <v>Общий расчет. Ци Мень. Анализ Дворца. Комбинации. Нет. Нет</v>
      </c>
      <c r="C757" s="11" t="str">
        <f>IFERROR(VLOOKUP(I757,lvl_1[],2,FALSE),"Нет")</f>
        <v>Общий расчет</v>
      </c>
      <c r="D757" s="11" t="str">
        <f>IFERROR(VLOOKUP(Rule!J757,lvl_2[],2,FALSE),"Нет")</f>
        <v>Ци Мень</v>
      </c>
      <c r="E757" s="11" t="str">
        <f>IFERROR(VLOOKUP(Rule!K757,lvl_3[],2,FALSE),"Нет")</f>
        <v>Анализ Дворца</v>
      </c>
      <c r="F757" s="11" t="str">
        <f>IFERROR(INDEX(lvl_4[],MATCH(L757,lvl_4[ID],0),MATCH(TEXT(K757,"##0"),lvl_4[#Headers],0)),"Нет")</f>
        <v>Комбинации</v>
      </c>
      <c r="G757" s="11" t="str">
        <f>IFERROR(INDEX(lvl_5[],MATCH(M757,lvl_5[ID],0),MATCH(_xlfn.CONCAT(TEXT(K757,"##0"),"_",TEXT(L757,"##0")),lvl_5[#Headers],0)),"Нет")</f>
        <v>Нет</v>
      </c>
      <c r="H757" s="11" t="str">
        <f>IFERROR(INDEX(lvl_6[],MATCH(N757,lvl_6[ID],0),MATCH(_xlfn.CONCAT(K757,"_",L757,"_",M757),lvl_6[#Headers],0)),"Нет")</f>
        <v>Нет</v>
      </c>
      <c r="I757" s="12">
        <v>1</v>
      </c>
      <c r="J757" s="12">
        <v>2</v>
      </c>
      <c r="K757" s="12">
        <v>2</v>
      </c>
      <c r="L757" s="12">
        <v>2</v>
      </c>
      <c r="M757" s="12">
        <v>0</v>
      </c>
      <c r="N757" s="12">
        <v>0</v>
      </c>
      <c r="O757" s="12">
        <f>COUNTIF($P$2:P757,P757)</f>
        <v>754</v>
      </c>
      <c r="P757" s="12" t="str">
        <f t="shared" si="34"/>
        <v>122020000</v>
      </c>
      <c r="Q757" s="12" t="str">
        <f t="shared" si="35"/>
        <v>1220200000754</v>
      </c>
      <c r="R757" s="20" t="s">
        <v>1239</v>
      </c>
      <c r="S757" s="20" t="s">
        <v>1241</v>
      </c>
      <c r="AR757" s="12" t="s">
        <v>865</v>
      </c>
      <c r="AW757" s="12">
        <v>8</v>
      </c>
      <c r="BG757" s="21">
        <v>1</v>
      </c>
      <c r="BJ757" s="12">
        <v>1</v>
      </c>
    </row>
    <row r="758" spans="1:63" ht="30" x14ac:dyDescent="0.25">
      <c r="A758" s="12">
        <v>1</v>
      </c>
      <c r="B758" s="11" t="str">
        <f t="shared" si="33"/>
        <v>Общий расчет. Ци Мень. Анализ Дворца. Комбинации. Нет. Нет</v>
      </c>
      <c r="C758" s="11" t="str">
        <f>IFERROR(VLOOKUP(I758,lvl_1[],2,FALSE),"Нет")</f>
        <v>Общий расчет</v>
      </c>
      <c r="D758" s="11" t="str">
        <f>IFERROR(VLOOKUP(Rule!J758,lvl_2[],2,FALSE),"Нет")</f>
        <v>Ци Мень</v>
      </c>
      <c r="E758" s="11" t="str">
        <f>IFERROR(VLOOKUP(Rule!K758,lvl_3[],2,FALSE),"Нет")</f>
        <v>Анализ Дворца</v>
      </c>
      <c r="F758" s="11" t="str">
        <f>IFERROR(INDEX(lvl_4[],MATCH(L758,lvl_4[ID],0),MATCH(TEXT(K758,"##0"),lvl_4[#Headers],0)),"Нет")</f>
        <v>Комбинации</v>
      </c>
      <c r="G758" s="11" t="str">
        <f>IFERROR(INDEX(lvl_5[],MATCH(M758,lvl_5[ID],0),MATCH(_xlfn.CONCAT(TEXT(K758,"##0"),"_",TEXT(L758,"##0")),lvl_5[#Headers],0)),"Нет")</f>
        <v>Нет</v>
      </c>
      <c r="H758" s="11" t="str">
        <f>IFERROR(INDEX(lvl_6[],MATCH(N758,lvl_6[ID],0),MATCH(_xlfn.CONCAT(K758,"_",L758,"_",M758),lvl_6[#Headers],0)),"Нет")</f>
        <v>Нет</v>
      </c>
      <c r="I758" s="12">
        <v>1</v>
      </c>
      <c r="J758" s="12">
        <v>2</v>
      </c>
      <c r="K758" s="12">
        <v>2</v>
      </c>
      <c r="L758" s="12">
        <v>2</v>
      </c>
      <c r="M758" s="12">
        <v>0</v>
      </c>
      <c r="N758" s="12">
        <v>0</v>
      </c>
      <c r="O758" s="12">
        <f>COUNTIF($P$2:P758,P758)</f>
        <v>755</v>
      </c>
      <c r="P758" s="12" t="str">
        <f t="shared" si="34"/>
        <v>122020000</v>
      </c>
      <c r="Q758" s="12" t="str">
        <f t="shared" si="35"/>
        <v>1220200000755</v>
      </c>
      <c r="R758" s="20" t="s">
        <v>1239</v>
      </c>
      <c r="S758" s="20" t="s">
        <v>1241</v>
      </c>
      <c r="AR758" s="12" t="s">
        <v>866</v>
      </c>
      <c r="AW758" s="12">
        <v>6</v>
      </c>
      <c r="BG758" s="21">
        <v>1</v>
      </c>
      <c r="BJ758" s="12">
        <v>1</v>
      </c>
    </row>
    <row r="759" spans="1:63" ht="30" x14ac:dyDescent="0.25">
      <c r="A759" s="12">
        <v>1</v>
      </c>
      <c r="B759" s="11" t="str">
        <f t="shared" si="33"/>
        <v>Общий расчет. Ци Мень. Анализ Дворца. Комбинации. Нет. Нет</v>
      </c>
      <c r="C759" s="11" t="str">
        <f>IFERROR(VLOOKUP(I759,lvl_1[],2,FALSE),"Нет")</f>
        <v>Общий расчет</v>
      </c>
      <c r="D759" s="11" t="str">
        <f>IFERROR(VLOOKUP(Rule!J759,lvl_2[],2,FALSE),"Нет")</f>
        <v>Ци Мень</v>
      </c>
      <c r="E759" s="11" t="str">
        <f>IFERROR(VLOOKUP(Rule!K759,lvl_3[],2,FALSE),"Нет")</f>
        <v>Анализ Дворца</v>
      </c>
      <c r="F759" s="11" t="str">
        <f>IFERROR(INDEX(lvl_4[],MATCH(L759,lvl_4[ID],0),MATCH(TEXT(K759,"##0"),lvl_4[#Headers],0)),"Нет")</f>
        <v>Комбинации</v>
      </c>
      <c r="G759" s="11" t="str">
        <f>IFERROR(INDEX(lvl_5[],MATCH(M759,lvl_5[ID],0),MATCH(_xlfn.CONCAT(TEXT(K759,"##0"),"_",TEXT(L759,"##0")),lvl_5[#Headers],0)),"Нет")</f>
        <v>Нет</v>
      </c>
      <c r="H759" s="11" t="str">
        <f>IFERROR(INDEX(lvl_6[],MATCH(N759,lvl_6[ID],0),MATCH(_xlfn.CONCAT(K759,"_",L759,"_",M759),lvl_6[#Headers],0)),"Нет")</f>
        <v>Нет</v>
      </c>
      <c r="I759" s="12">
        <v>1</v>
      </c>
      <c r="J759" s="12">
        <v>2</v>
      </c>
      <c r="K759" s="12">
        <v>2</v>
      </c>
      <c r="L759" s="12">
        <v>2</v>
      </c>
      <c r="M759" s="12">
        <v>0</v>
      </c>
      <c r="N759" s="12">
        <v>0</v>
      </c>
      <c r="O759" s="12">
        <f>COUNTIF($P$2:P759,P759)</f>
        <v>756</v>
      </c>
      <c r="P759" s="12" t="str">
        <f t="shared" si="34"/>
        <v>122020000</v>
      </c>
      <c r="Q759" s="12" t="str">
        <f t="shared" si="35"/>
        <v>1220200000756</v>
      </c>
      <c r="R759" s="20" t="s">
        <v>1239</v>
      </c>
      <c r="S759" s="20" t="s">
        <v>1241</v>
      </c>
      <c r="AR759" s="12" t="s">
        <v>867</v>
      </c>
      <c r="AW759" s="12">
        <v>2</v>
      </c>
      <c r="BG759" s="21">
        <v>1</v>
      </c>
      <c r="BJ759" s="12">
        <v>1</v>
      </c>
    </row>
    <row r="760" spans="1:63" ht="30" x14ac:dyDescent="0.25">
      <c r="A760" s="12">
        <v>1</v>
      </c>
      <c r="B760" s="11" t="str">
        <f t="shared" si="33"/>
        <v>Общий расчет. Ци Мень. Анализ Дворца. Комбинации. Нет. Нет</v>
      </c>
      <c r="C760" s="11" t="str">
        <f>IFERROR(VLOOKUP(I760,lvl_1[],2,FALSE),"Нет")</f>
        <v>Общий расчет</v>
      </c>
      <c r="D760" s="11" t="str">
        <f>IFERROR(VLOOKUP(Rule!J760,lvl_2[],2,FALSE),"Нет")</f>
        <v>Ци Мень</v>
      </c>
      <c r="E760" s="11" t="str">
        <f>IFERROR(VLOOKUP(Rule!K760,lvl_3[],2,FALSE),"Нет")</f>
        <v>Анализ Дворца</v>
      </c>
      <c r="F760" s="11" t="str">
        <f>IFERROR(INDEX(lvl_4[],MATCH(L760,lvl_4[ID],0),MATCH(TEXT(K760,"##0"),lvl_4[#Headers],0)),"Нет")</f>
        <v>Комбинации</v>
      </c>
      <c r="G760" s="11" t="str">
        <f>IFERROR(INDEX(lvl_5[],MATCH(M760,lvl_5[ID],0),MATCH(_xlfn.CONCAT(TEXT(K760,"##0"),"_",TEXT(L760,"##0")),lvl_5[#Headers],0)),"Нет")</f>
        <v>Нет</v>
      </c>
      <c r="H760" s="11" t="str">
        <f>IFERROR(INDEX(lvl_6[],MATCH(N760,lvl_6[ID],0),MATCH(_xlfn.CONCAT(K760,"_",L760,"_",M760),lvl_6[#Headers],0)),"Нет")</f>
        <v>Нет</v>
      </c>
      <c r="I760" s="12">
        <v>1</v>
      </c>
      <c r="J760" s="12">
        <v>2</v>
      </c>
      <c r="K760" s="12">
        <v>2</v>
      </c>
      <c r="L760" s="12">
        <v>2</v>
      </c>
      <c r="M760" s="12">
        <v>0</v>
      </c>
      <c r="N760" s="12">
        <v>0</v>
      </c>
      <c r="O760" s="12">
        <f>COUNTIF($P$2:P760,P760)</f>
        <v>757</v>
      </c>
      <c r="P760" s="12" t="str">
        <f t="shared" si="34"/>
        <v>122020000</v>
      </c>
      <c r="Q760" s="12" t="str">
        <f t="shared" si="35"/>
        <v>1220200000757</v>
      </c>
      <c r="R760" s="20" t="s">
        <v>1239</v>
      </c>
      <c r="S760" s="20" t="s">
        <v>1241</v>
      </c>
      <c r="AR760" s="12" t="s">
        <v>868</v>
      </c>
      <c r="AW760" s="12">
        <v>4</v>
      </c>
      <c r="BG760" s="21">
        <v>1</v>
      </c>
      <c r="BJ760" s="12">
        <v>1</v>
      </c>
    </row>
    <row r="761" spans="1:63" ht="30" x14ac:dyDescent="0.25">
      <c r="A761" s="12">
        <v>1</v>
      </c>
      <c r="B761" s="11" t="str">
        <f t="shared" si="33"/>
        <v>Общий расчет. Ци Мень. Анализ Дворца. Комбинации. Нет. Нет</v>
      </c>
      <c r="C761" s="11" t="str">
        <f>IFERROR(VLOOKUP(I761,lvl_1[],2,FALSE),"Нет")</f>
        <v>Общий расчет</v>
      </c>
      <c r="D761" s="11" t="str">
        <f>IFERROR(VLOOKUP(Rule!J761,lvl_2[],2,FALSE),"Нет")</f>
        <v>Ци Мень</v>
      </c>
      <c r="E761" s="11" t="str">
        <f>IFERROR(VLOOKUP(Rule!K761,lvl_3[],2,FALSE),"Нет")</f>
        <v>Анализ Дворца</v>
      </c>
      <c r="F761" s="11" t="str">
        <f>IFERROR(INDEX(lvl_4[],MATCH(L761,lvl_4[ID],0),MATCH(TEXT(K761,"##0"),lvl_4[#Headers],0)),"Нет")</f>
        <v>Комбинации</v>
      </c>
      <c r="G761" s="11" t="str">
        <f>IFERROR(INDEX(lvl_5[],MATCH(M761,lvl_5[ID],0),MATCH(_xlfn.CONCAT(TEXT(K761,"##0"),"_",TEXT(L761,"##0")),lvl_5[#Headers],0)),"Нет")</f>
        <v>Нет</v>
      </c>
      <c r="H761" s="11" t="str">
        <f>IFERROR(INDEX(lvl_6[],MATCH(N761,lvl_6[ID],0),MATCH(_xlfn.CONCAT(K761,"_",L761,"_",M761),lvl_6[#Headers],0)),"Нет")</f>
        <v>Нет</v>
      </c>
      <c r="I761" s="12">
        <v>1</v>
      </c>
      <c r="J761" s="12">
        <v>2</v>
      </c>
      <c r="K761" s="12">
        <v>2</v>
      </c>
      <c r="L761" s="12">
        <v>2</v>
      </c>
      <c r="M761" s="12">
        <v>0</v>
      </c>
      <c r="N761" s="12">
        <v>0</v>
      </c>
      <c r="O761" s="12">
        <f>COUNTIF($P$2:P761,P761)</f>
        <v>758</v>
      </c>
      <c r="P761" s="12" t="str">
        <f t="shared" si="34"/>
        <v>122020000</v>
      </c>
      <c r="Q761" s="12" t="str">
        <f t="shared" si="35"/>
        <v>1220200000758</v>
      </c>
      <c r="R761" s="20" t="s">
        <v>1239</v>
      </c>
      <c r="S761" s="20" t="s">
        <v>1241</v>
      </c>
      <c r="AR761" s="12" t="s">
        <v>869</v>
      </c>
      <c r="AW761" s="12">
        <v>8</v>
      </c>
      <c r="BG761" s="21">
        <v>1</v>
      </c>
      <c r="BJ761" s="12">
        <v>1</v>
      </c>
    </row>
    <row r="762" spans="1:63" ht="30" x14ac:dyDescent="0.25">
      <c r="A762" s="12">
        <v>1</v>
      </c>
      <c r="B762" s="11" t="str">
        <f t="shared" si="33"/>
        <v>Общий расчет. Ци Мень. Анализ Дворца. Комбинации. Нет. Нет</v>
      </c>
      <c r="C762" s="11" t="str">
        <f>IFERROR(VLOOKUP(I762,lvl_1[],2,FALSE),"Нет")</f>
        <v>Общий расчет</v>
      </c>
      <c r="D762" s="11" t="str">
        <f>IFERROR(VLOOKUP(Rule!J762,lvl_2[],2,FALSE),"Нет")</f>
        <v>Ци Мень</v>
      </c>
      <c r="E762" s="11" t="str">
        <f>IFERROR(VLOOKUP(Rule!K762,lvl_3[],2,FALSE),"Нет")</f>
        <v>Анализ Дворца</v>
      </c>
      <c r="F762" s="11" t="str">
        <f>IFERROR(INDEX(lvl_4[],MATCH(L762,lvl_4[ID],0),MATCH(TEXT(K762,"##0"),lvl_4[#Headers],0)),"Нет")</f>
        <v>Комбинации</v>
      </c>
      <c r="G762" s="11" t="str">
        <f>IFERROR(INDEX(lvl_5[],MATCH(M762,lvl_5[ID],0),MATCH(_xlfn.CONCAT(TEXT(K762,"##0"),"_",TEXT(L762,"##0")),lvl_5[#Headers],0)),"Нет")</f>
        <v>Нет</v>
      </c>
      <c r="H762" s="11" t="str">
        <f>IFERROR(INDEX(lvl_6[],MATCH(N762,lvl_6[ID],0),MATCH(_xlfn.CONCAT(K762,"_",L762,"_",M762),lvl_6[#Headers],0)),"Нет")</f>
        <v>Нет</v>
      </c>
      <c r="I762" s="12">
        <v>1</v>
      </c>
      <c r="J762" s="12">
        <v>2</v>
      </c>
      <c r="K762" s="12">
        <v>2</v>
      </c>
      <c r="L762" s="12">
        <v>2</v>
      </c>
      <c r="M762" s="12">
        <v>0</v>
      </c>
      <c r="N762" s="12">
        <v>0</v>
      </c>
      <c r="O762" s="12">
        <f>COUNTIF($P$2:P762,P762)</f>
        <v>759</v>
      </c>
      <c r="P762" s="12" t="str">
        <f t="shared" si="34"/>
        <v>122020000</v>
      </c>
      <c r="Q762" s="12" t="str">
        <f t="shared" si="35"/>
        <v>1220200000759</v>
      </c>
      <c r="R762" s="20" t="s">
        <v>1239</v>
      </c>
      <c r="S762" s="20" t="s">
        <v>1241</v>
      </c>
      <c r="AR762" s="12" t="s">
        <v>870</v>
      </c>
      <c r="AW762" s="12">
        <v>6</v>
      </c>
      <c r="BG762" s="21">
        <v>1</v>
      </c>
      <c r="BJ762" s="12">
        <v>1</v>
      </c>
    </row>
    <row r="763" spans="1:63" ht="45" x14ac:dyDescent="0.25">
      <c r="A763" s="12">
        <v>1</v>
      </c>
      <c r="B763" s="11" t="str">
        <f t="shared" si="33"/>
        <v>Общий расчет. Ци Мень. Анализ Дворца. Структуры. Благоприятность. Нет</v>
      </c>
      <c r="C763" s="11" t="str">
        <f>IFERROR(VLOOKUP(I763,lvl_1[],2,FALSE),"Нет")</f>
        <v>Общий расчет</v>
      </c>
      <c r="D763" s="11" t="str">
        <f>IFERROR(VLOOKUP(Rule!J763,lvl_2[],2,FALSE),"Нет")</f>
        <v>Ци Мень</v>
      </c>
      <c r="E763" s="11" t="str">
        <f>IFERROR(VLOOKUP(Rule!K763,lvl_3[],2,FALSE),"Нет")</f>
        <v>Анализ Дворца</v>
      </c>
      <c r="F763" s="11" t="str">
        <f>IFERROR(INDEX(lvl_4[],MATCH(L763,lvl_4[ID],0),MATCH(TEXT(K763,"##0"),lvl_4[#Headers],0)),"Нет")</f>
        <v>Структуры</v>
      </c>
      <c r="G763" s="11" t="str">
        <f>IFERROR(INDEX(lvl_5[],MATCH(M763,lvl_5[ID],0),MATCH(_xlfn.CONCAT(TEXT(K763,"##0"),"_",TEXT(L763,"##0")),lvl_5[#Headers],0)),"Нет")</f>
        <v>Благоприятность</v>
      </c>
      <c r="H763" s="11" t="str">
        <f>IFERROR(INDEX(lvl_6[],MATCH(N763,lvl_6[ID],0),MATCH(_xlfn.CONCAT(K763,"_",L763,"_",M763),lvl_6[#Headers],0)),"Нет")</f>
        <v>Нет</v>
      </c>
      <c r="I763" s="12">
        <v>1</v>
      </c>
      <c r="J763" s="12">
        <v>2</v>
      </c>
      <c r="K763" s="12">
        <v>2</v>
      </c>
      <c r="L763" s="12">
        <v>1</v>
      </c>
      <c r="M763" s="12">
        <v>0</v>
      </c>
      <c r="N763" s="12">
        <v>0</v>
      </c>
      <c r="O763" s="12">
        <f>COUNTIF($P$2:P763,P763)</f>
        <v>3</v>
      </c>
      <c r="P763" s="12" t="str">
        <f t="shared" si="34"/>
        <v>122010000</v>
      </c>
      <c r="Q763" s="12" t="str">
        <f t="shared" si="35"/>
        <v>1220100000003</v>
      </c>
      <c r="R763" s="20" t="s">
        <v>2303</v>
      </c>
      <c r="S763" s="11" t="s">
        <v>2304</v>
      </c>
      <c r="AX763" s="12">
        <v>1</v>
      </c>
      <c r="AY763" s="12" t="s">
        <v>907</v>
      </c>
      <c r="AZ763" s="12">
        <v>1</v>
      </c>
      <c r="BA763" s="12" t="s">
        <v>907</v>
      </c>
      <c r="BG763" s="21">
        <v>-1</v>
      </c>
      <c r="BJ763" s="12">
        <v>1</v>
      </c>
      <c r="BK763" s="12">
        <v>1</v>
      </c>
    </row>
    <row r="764" spans="1:63" ht="45" x14ac:dyDescent="0.25">
      <c r="A764" s="12">
        <v>1</v>
      </c>
      <c r="B764" s="11" t="str">
        <f t="shared" si="33"/>
        <v>Общий расчет. Ци Мень. Анализ Дворца. Структуры. Благоприятность. Нет</v>
      </c>
      <c r="C764" s="11" t="str">
        <f>IFERROR(VLOOKUP(I764,lvl_1[],2,FALSE),"Нет")</f>
        <v>Общий расчет</v>
      </c>
      <c r="D764" s="11" t="str">
        <f>IFERROR(VLOOKUP(Rule!J764,lvl_2[],2,FALSE),"Нет")</f>
        <v>Ци Мень</v>
      </c>
      <c r="E764" s="11" t="str">
        <f>IFERROR(VLOOKUP(Rule!K764,lvl_3[],2,FALSE),"Нет")</f>
        <v>Анализ Дворца</v>
      </c>
      <c r="F764" s="11" t="str">
        <f>IFERROR(INDEX(lvl_4[],MATCH(L764,lvl_4[ID],0),MATCH(TEXT(K764,"##0"),lvl_4[#Headers],0)),"Нет")</f>
        <v>Структуры</v>
      </c>
      <c r="G764" s="11" t="str">
        <f>IFERROR(INDEX(lvl_5[],MATCH(M764,lvl_5[ID],0),MATCH(_xlfn.CONCAT(TEXT(K764,"##0"),"_",TEXT(L764,"##0")),lvl_5[#Headers],0)),"Нет")</f>
        <v>Благоприятность</v>
      </c>
      <c r="H764" s="11" t="str">
        <f>IFERROR(INDEX(lvl_6[],MATCH(N764,lvl_6[ID],0),MATCH(_xlfn.CONCAT(K764,"_",L764,"_",M764),lvl_6[#Headers],0)),"Нет")</f>
        <v>Нет</v>
      </c>
      <c r="I764" s="12">
        <v>1</v>
      </c>
      <c r="J764" s="12">
        <v>2</v>
      </c>
      <c r="K764" s="12">
        <v>2</v>
      </c>
      <c r="L764" s="12">
        <v>1</v>
      </c>
      <c r="M764" s="12">
        <v>0</v>
      </c>
      <c r="N764" s="12">
        <v>0</v>
      </c>
      <c r="O764" s="12">
        <f>COUNTIF($P$2:P764,P764)</f>
        <v>4</v>
      </c>
      <c r="P764" s="12" t="str">
        <f t="shared" si="34"/>
        <v>122010000</v>
      </c>
      <c r="Q764" s="12" t="str">
        <f t="shared" si="35"/>
        <v>1220100000004</v>
      </c>
      <c r="R764" s="20" t="s">
        <v>2305</v>
      </c>
      <c r="S764" s="20" t="s">
        <v>2306</v>
      </c>
      <c r="AX764" s="12">
        <v>1</v>
      </c>
      <c r="AY764" s="12" t="s">
        <v>907</v>
      </c>
      <c r="BA764" s="12" t="s">
        <v>901</v>
      </c>
      <c r="BB764" s="12" t="s">
        <v>31</v>
      </c>
      <c r="BG764" s="21">
        <v>1</v>
      </c>
      <c r="BJ764" s="12">
        <v>1</v>
      </c>
    </row>
    <row r="765" spans="1:63" ht="45" x14ac:dyDescent="0.25">
      <c r="A765" s="12">
        <v>1</v>
      </c>
      <c r="B765" s="11" t="str">
        <f t="shared" si="33"/>
        <v>Общий расчет. Ци Мень. Анализ Дворца. Структуры. Благоприятность. Нет</v>
      </c>
      <c r="C765" s="11" t="str">
        <f>IFERROR(VLOOKUP(I765,lvl_1[],2,FALSE),"Нет")</f>
        <v>Общий расчет</v>
      </c>
      <c r="D765" s="11" t="str">
        <f>IFERROR(VLOOKUP(Rule!J765,lvl_2[],2,FALSE),"Нет")</f>
        <v>Ци Мень</v>
      </c>
      <c r="E765" s="11" t="str">
        <f>IFERROR(VLOOKUP(Rule!K765,lvl_3[],2,FALSE),"Нет")</f>
        <v>Анализ Дворца</v>
      </c>
      <c r="F765" s="11" t="str">
        <f>IFERROR(INDEX(lvl_4[],MATCH(L765,lvl_4[ID],0),MATCH(TEXT(K765,"##0"),lvl_4[#Headers],0)),"Нет")</f>
        <v>Структуры</v>
      </c>
      <c r="G765" s="11" t="str">
        <f>IFERROR(INDEX(lvl_5[],MATCH(M765,lvl_5[ID],0),MATCH(_xlfn.CONCAT(TEXT(K765,"##0"),"_",TEXT(L765,"##0")),lvl_5[#Headers],0)),"Нет")</f>
        <v>Благоприятность</v>
      </c>
      <c r="H765" s="11" t="str">
        <f>IFERROR(INDEX(lvl_6[],MATCH(N765,lvl_6[ID],0),MATCH(_xlfn.CONCAT(K765,"_",L765,"_",M765),lvl_6[#Headers],0)),"Нет")</f>
        <v>Нет</v>
      </c>
      <c r="I765" s="12">
        <v>1</v>
      </c>
      <c r="J765" s="12">
        <v>2</v>
      </c>
      <c r="K765" s="12">
        <v>2</v>
      </c>
      <c r="L765" s="12">
        <v>1</v>
      </c>
      <c r="M765" s="12">
        <v>0</v>
      </c>
      <c r="N765" s="12">
        <v>0</v>
      </c>
      <c r="O765" s="12">
        <f>COUNTIF($P$2:P765,P765)</f>
        <v>5</v>
      </c>
      <c r="P765" s="12" t="str">
        <f t="shared" si="34"/>
        <v>122010000</v>
      </c>
      <c r="Q765" s="12" t="str">
        <f t="shared" si="35"/>
        <v>1220100000005</v>
      </c>
      <c r="R765" s="20" t="s">
        <v>2305</v>
      </c>
      <c r="S765" s="20" t="s">
        <v>2306</v>
      </c>
      <c r="AX765" s="12">
        <v>1</v>
      </c>
      <c r="AY765" s="12" t="s">
        <v>907</v>
      </c>
      <c r="BA765" s="12" t="s">
        <v>901</v>
      </c>
      <c r="BB765" s="12" t="s">
        <v>8</v>
      </c>
      <c r="BG765" s="21">
        <v>1</v>
      </c>
      <c r="BJ765" s="12">
        <v>1</v>
      </c>
    </row>
    <row r="766" spans="1:63" ht="45" x14ac:dyDescent="0.25">
      <c r="A766" s="12">
        <v>1</v>
      </c>
      <c r="B766" s="11" t="str">
        <f t="shared" si="33"/>
        <v>Общий расчет. Ци Мень. Анализ Дворца. Структуры. Благоприятность. Нет</v>
      </c>
      <c r="C766" s="11" t="str">
        <f>IFERROR(VLOOKUP(I766,lvl_1[],2,FALSE),"Нет")</f>
        <v>Общий расчет</v>
      </c>
      <c r="D766" s="11" t="str">
        <f>IFERROR(VLOOKUP(Rule!J766,lvl_2[],2,FALSE),"Нет")</f>
        <v>Ци Мень</v>
      </c>
      <c r="E766" s="11" t="str">
        <f>IFERROR(VLOOKUP(Rule!K766,lvl_3[],2,FALSE),"Нет")</f>
        <v>Анализ Дворца</v>
      </c>
      <c r="F766" s="11" t="str">
        <f>IFERROR(INDEX(lvl_4[],MATCH(L766,lvl_4[ID],0),MATCH(TEXT(K766,"##0"),lvl_4[#Headers],0)),"Нет")</f>
        <v>Структуры</v>
      </c>
      <c r="G766" s="11" t="str">
        <f>IFERROR(INDEX(lvl_5[],MATCH(M766,lvl_5[ID],0),MATCH(_xlfn.CONCAT(TEXT(K766,"##0"),"_",TEXT(L766,"##0")),lvl_5[#Headers],0)),"Нет")</f>
        <v>Благоприятность</v>
      </c>
      <c r="H766" s="11" t="str">
        <f>IFERROR(INDEX(lvl_6[],MATCH(N766,lvl_6[ID],0),MATCH(_xlfn.CONCAT(K766,"_",L766,"_",M766),lvl_6[#Headers],0)),"Нет")</f>
        <v>Нет</v>
      </c>
      <c r="I766" s="12">
        <v>1</v>
      </c>
      <c r="J766" s="12">
        <v>2</v>
      </c>
      <c r="K766" s="12">
        <v>2</v>
      </c>
      <c r="L766" s="12">
        <v>1</v>
      </c>
      <c r="M766" s="12">
        <v>0</v>
      </c>
      <c r="N766" s="12">
        <v>0</v>
      </c>
      <c r="O766" s="12">
        <f>COUNTIF($P$2:P766,P766)</f>
        <v>6</v>
      </c>
      <c r="P766" s="12" t="str">
        <f t="shared" si="34"/>
        <v>122010000</v>
      </c>
      <c r="Q766" s="12" t="str">
        <f t="shared" si="35"/>
        <v>1220100000006</v>
      </c>
      <c r="R766" s="20" t="s">
        <v>2305</v>
      </c>
      <c r="S766" s="20" t="s">
        <v>2306</v>
      </c>
      <c r="AX766" s="12">
        <v>1</v>
      </c>
      <c r="AY766" s="12" t="s">
        <v>907</v>
      </c>
      <c r="BA766" s="12" t="s">
        <v>901</v>
      </c>
      <c r="BB766" s="12" t="s">
        <v>12</v>
      </c>
      <c r="BG766" s="21">
        <v>1</v>
      </c>
      <c r="BJ766" s="12">
        <v>1</v>
      </c>
    </row>
    <row r="767" spans="1:63" ht="45" x14ac:dyDescent="0.25">
      <c r="A767" s="12">
        <v>1</v>
      </c>
      <c r="B767" s="11" t="str">
        <f t="shared" si="33"/>
        <v>Общий расчет. Ци Мень. Анализ Дворца. Структуры. Благоприятность. Нет</v>
      </c>
      <c r="C767" s="11" t="str">
        <f>IFERROR(VLOOKUP(I767,lvl_1[],2,FALSE),"Нет")</f>
        <v>Общий расчет</v>
      </c>
      <c r="D767" s="11" t="str">
        <f>IFERROR(VLOOKUP(Rule!J767,lvl_2[],2,FALSE),"Нет")</f>
        <v>Ци Мень</v>
      </c>
      <c r="E767" s="11" t="str">
        <f>IFERROR(VLOOKUP(Rule!K767,lvl_3[],2,FALSE),"Нет")</f>
        <v>Анализ Дворца</v>
      </c>
      <c r="F767" s="11" t="str">
        <f>IFERROR(INDEX(lvl_4[],MATCH(L767,lvl_4[ID],0),MATCH(TEXT(K767,"##0"),lvl_4[#Headers],0)),"Нет")</f>
        <v>Структуры</v>
      </c>
      <c r="G767" s="11" t="str">
        <f>IFERROR(INDEX(lvl_5[],MATCH(M767,lvl_5[ID],0),MATCH(_xlfn.CONCAT(TEXT(K767,"##0"),"_",TEXT(L767,"##0")),lvl_5[#Headers],0)),"Нет")</f>
        <v>Благоприятность</v>
      </c>
      <c r="H767" s="11" t="str">
        <f>IFERROR(INDEX(lvl_6[],MATCH(N767,lvl_6[ID],0),MATCH(_xlfn.CONCAT(K767,"_",L767,"_",M767),lvl_6[#Headers],0)),"Нет")</f>
        <v>Нет</v>
      </c>
      <c r="I767" s="12">
        <v>1</v>
      </c>
      <c r="J767" s="12">
        <v>2</v>
      </c>
      <c r="K767" s="12">
        <v>2</v>
      </c>
      <c r="L767" s="12">
        <v>1</v>
      </c>
      <c r="M767" s="12">
        <v>0</v>
      </c>
      <c r="N767" s="12">
        <v>0</v>
      </c>
      <c r="O767" s="12">
        <f>COUNTIF($P$2:P767,P767)</f>
        <v>7</v>
      </c>
      <c r="P767" s="12" t="str">
        <f t="shared" si="34"/>
        <v>122010000</v>
      </c>
      <c r="Q767" s="12" t="str">
        <f t="shared" si="35"/>
        <v>1220100000007</v>
      </c>
      <c r="R767" s="20" t="s">
        <v>2307</v>
      </c>
      <c r="S767" s="20" t="s">
        <v>1243</v>
      </c>
      <c r="V767"/>
      <c r="AX767" s="12">
        <v>1</v>
      </c>
      <c r="AY767" s="12" t="s">
        <v>907</v>
      </c>
      <c r="BA767" s="12" t="s">
        <v>901</v>
      </c>
      <c r="BB767" s="12" t="s">
        <v>22</v>
      </c>
      <c r="BG767" s="21">
        <v>-1</v>
      </c>
      <c r="BJ767" s="12">
        <v>1</v>
      </c>
      <c r="BK767" s="12">
        <v>1</v>
      </c>
    </row>
    <row r="768" spans="1:63" ht="45" x14ac:dyDescent="0.25">
      <c r="A768" s="12">
        <v>1</v>
      </c>
      <c r="B768" s="11" t="str">
        <f t="shared" si="33"/>
        <v>Общий расчет. Ци Мень. Анализ Дворца. Структуры. Благоприятность. Нет</v>
      </c>
      <c r="C768" s="11" t="str">
        <f>IFERROR(VLOOKUP(I768,lvl_1[],2,FALSE),"Нет")</f>
        <v>Общий расчет</v>
      </c>
      <c r="D768" s="11" t="str">
        <f>IFERROR(VLOOKUP(Rule!J768,lvl_2[],2,FALSE),"Нет")</f>
        <v>Ци Мень</v>
      </c>
      <c r="E768" s="11" t="str">
        <f>IFERROR(VLOOKUP(Rule!K768,lvl_3[],2,FALSE),"Нет")</f>
        <v>Анализ Дворца</v>
      </c>
      <c r="F768" s="11" t="str">
        <f>IFERROR(INDEX(lvl_4[],MATCH(L768,lvl_4[ID],0),MATCH(TEXT(K768,"##0"),lvl_4[#Headers],0)),"Нет")</f>
        <v>Структуры</v>
      </c>
      <c r="G768" s="11" t="str">
        <f>IFERROR(INDEX(lvl_5[],MATCH(M768,lvl_5[ID],0),MATCH(_xlfn.CONCAT(TEXT(K768,"##0"),"_",TEXT(L768,"##0")),lvl_5[#Headers],0)),"Нет")</f>
        <v>Благоприятность</v>
      </c>
      <c r="H768" s="11" t="str">
        <f>IFERROR(INDEX(lvl_6[],MATCH(N768,lvl_6[ID],0),MATCH(_xlfn.CONCAT(K768,"_",L768,"_",M768),lvl_6[#Headers],0)),"Нет")</f>
        <v>Нет</v>
      </c>
      <c r="I768" s="12">
        <v>1</v>
      </c>
      <c r="J768" s="12">
        <v>2</v>
      </c>
      <c r="K768" s="12">
        <v>2</v>
      </c>
      <c r="L768" s="12">
        <v>1</v>
      </c>
      <c r="M768" s="12">
        <v>0</v>
      </c>
      <c r="N768" s="12">
        <v>0</v>
      </c>
      <c r="O768" s="12">
        <f>COUNTIF($P$2:P768,P768)</f>
        <v>8</v>
      </c>
      <c r="P768" s="12" t="str">
        <f t="shared" si="34"/>
        <v>122010000</v>
      </c>
      <c r="Q768" s="12" t="str">
        <f t="shared" si="35"/>
        <v>1220100000008</v>
      </c>
      <c r="R768" s="20" t="s">
        <v>2307</v>
      </c>
      <c r="S768" s="20" t="s">
        <v>1243</v>
      </c>
      <c r="AX768" s="12">
        <v>1</v>
      </c>
      <c r="AY768" s="12" t="s">
        <v>907</v>
      </c>
      <c r="BA768" s="12" t="s">
        <v>901</v>
      </c>
      <c r="BB768" s="12" t="s">
        <v>16</v>
      </c>
      <c r="BG768" s="21">
        <v>-1</v>
      </c>
      <c r="BJ768" s="12">
        <v>1</v>
      </c>
      <c r="BK768" s="12">
        <v>1</v>
      </c>
    </row>
    <row r="769" spans="1:63" ht="45" x14ac:dyDescent="0.25">
      <c r="A769" s="12">
        <v>1</v>
      </c>
      <c r="B769" s="11" t="str">
        <f t="shared" si="33"/>
        <v>Общий расчет. Ци Мень. Анализ Дворца. Структуры. Благоприятность. Нет</v>
      </c>
      <c r="C769" s="11" t="str">
        <f>IFERROR(VLOOKUP(I769,lvl_1[],2,FALSE),"Нет")</f>
        <v>Общий расчет</v>
      </c>
      <c r="D769" s="11" t="str">
        <f>IFERROR(VLOOKUP(Rule!J769,lvl_2[],2,FALSE),"Нет")</f>
        <v>Ци Мень</v>
      </c>
      <c r="E769" s="11" t="str">
        <f>IFERROR(VLOOKUP(Rule!K769,lvl_3[],2,FALSE),"Нет")</f>
        <v>Анализ Дворца</v>
      </c>
      <c r="F769" s="11" t="str">
        <f>IFERROR(INDEX(lvl_4[],MATCH(L769,lvl_4[ID],0),MATCH(TEXT(K769,"##0"),lvl_4[#Headers],0)),"Нет")</f>
        <v>Структуры</v>
      </c>
      <c r="G769" s="11" t="str">
        <f>IFERROR(INDEX(lvl_5[],MATCH(M769,lvl_5[ID],0),MATCH(_xlfn.CONCAT(TEXT(K769,"##0"),"_",TEXT(L769,"##0")),lvl_5[#Headers],0)),"Нет")</f>
        <v>Благоприятность</v>
      </c>
      <c r="H769" s="11" t="str">
        <f>IFERROR(INDEX(lvl_6[],MATCH(N769,lvl_6[ID],0),MATCH(_xlfn.CONCAT(K769,"_",L769,"_",M769),lvl_6[#Headers],0)),"Нет")</f>
        <v>Нет</v>
      </c>
      <c r="I769" s="12">
        <v>1</v>
      </c>
      <c r="J769" s="12">
        <v>2</v>
      </c>
      <c r="K769" s="12">
        <v>2</v>
      </c>
      <c r="L769" s="12">
        <v>1</v>
      </c>
      <c r="M769" s="12">
        <v>0</v>
      </c>
      <c r="N769" s="12">
        <v>0</v>
      </c>
      <c r="O769" s="12">
        <f>COUNTIF($P$2:P769,P769)</f>
        <v>9</v>
      </c>
      <c r="P769" s="12" t="str">
        <f t="shared" si="34"/>
        <v>122010000</v>
      </c>
      <c r="Q769" s="12" t="str">
        <f t="shared" si="35"/>
        <v>1220100000009</v>
      </c>
      <c r="R769" s="20" t="s">
        <v>2307</v>
      </c>
      <c r="S769" s="20" t="s">
        <v>1243</v>
      </c>
      <c r="AX769" s="12">
        <v>1</v>
      </c>
      <c r="AY769" s="12" t="s">
        <v>907</v>
      </c>
      <c r="BA769" s="12" t="s">
        <v>901</v>
      </c>
      <c r="BB769" s="12" t="s">
        <v>19</v>
      </c>
      <c r="BG769" s="21">
        <v>-1</v>
      </c>
      <c r="BJ769" s="12">
        <v>1</v>
      </c>
      <c r="BK769" s="12">
        <v>1</v>
      </c>
    </row>
    <row r="770" spans="1:63" ht="45" x14ac:dyDescent="0.25">
      <c r="A770" s="12">
        <v>1</v>
      </c>
      <c r="B770" s="11" t="str">
        <f t="shared" ref="B770:B833" si="36">_xlfn.CONCAT(C770,". ", D770,". ", E770,". ", F770,". ", G770,". ", H770)</f>
        <v>Общий расчет. Ци Мень. Анализ Дворца. Структуры. Благоприятность. Нет</v>
      </c>
      <c r="C770" s="11" t="str">
        <f>IFERROR(VLOOKUP(I770,lvl_1[],2,FALSE),"Нет")</f>
        <v>Общий расчет</v>
      </c>
      <c r="D770" s="11" t="str">
        <f>IFERROR(VLOOKUP(Rule!J770,lvl_2[],2,FALSE),"Нет")</f>
        <v>Ци Мень</v>
      </c>
      <c r="E770" s="11" t="str">
        <f>IFERROR(VLOOKUP(Rule!K770,lvl_3[],2,FALSE),"Нет")</f>
        <v>Анализ Дворца</v>
      </c>
      <c r="F770" s="11" t="str">
        <f>IFERROR(INDEX(lvl_4[],MATCH(L770,lvl_4[ID],0),MATCH(TEXT(K770,"##0"),lvl_4[#Headers],0)),"Нет")</f>
        <v>Структуры</v>
      </c>
      <c r="G770" s="11" t="str">
        <f>IFERROR(INDEX(lvl_5[],MATCH(M770,lvl_5[ID],0),MATCH(_xlfn.CONCAT(TEXT(K770,"##0"),"_",TEXT(L770,"##0")),lvl_5[#Headers],0)),"Нет")</f>
        <v>Благоприятность</v>
      </c>
      <c r="H770" s="11" t="str">
        <f>IFERROR(INDEX(lvl_6[],MATCH(N770,lvl_6[ID],0),MATCH(_xlfn.CONCAT(K770,"_",L770,"_",M770),lvl_6[#Headers],0)),"Нет")</f>
        <v>Нет</v>
      </c>
      <c r="I770" s="12">
        <v>1</v>
      </c>
      <c r="J770" s="12">
        <v>2</v>
      </c>
      <c r="K770" s="12">
        <v>2</v>
      </c>
      <c r="L770" s="12">
        <v>1</v>
      </c>
      <c r="M770" s="12">
        <v>0</v>
      </c>
      <c r="N770" s="12">
        <v>0</v>
      </c>
      <c r="O770" s="12">
        <f>COUNTIF($P$2:P770,P770)</f>
        <v>10</v>
      </c>
      <c r="P770" s="12" t="str">
        <f t="shared" ref="P770:P833" si="37">_xlfn.CONCAT(I770,
J770,
K770,
IF(LEN(L770)=1,_xlfn.CONCAT(0,L770),L770),
IF(LEN(M770)=1,_xlfn.CONCAT(0,M770),M770),
IF(LEN(N770)=1,_xlfn.CONCAT(0,N770),N770))</f>
        <v>122010000</v>
      </c>
      <c r="Q770" s="12" t="str">
        <f t="shared" ref="Q770:Q833" si="38">_xlfn.CONCAT(I770,
J770,
K770,
IF(LEN(L770)=1,_xlfn.CONCAT(0,L770),L770),
IF(LEN(M770)=1,_xlfn.CONCAT(0,M770),M770),
IF(LEN(N770)=1,_xlfn.CONCAT(0,N770),N770),
IF(LEN(O770)=1,_xlfn.CONCAT("000",O770),IF(LEN(O770)=2,_xlfn.CONCAT("00",O770),IF(LEN(O770)=3,_xlfn.CONCAT(0,O770),O770))))</f>
        <v>1220100000010</v>
      </c>
      <c r="R770" s="20" t="s">
        <v>2307</v>
      </c>
      <c r="S770" s="20" t="s">
        <v>1243</v>
      </c>
      <c r="AX770" s="12">
        <v>1</v>
      </c>
      <c r="AY770" s="12" t="s">
        <v>907</v>
      </c>
      <c r="BA770" s="12" t="s">
        <v>901</v>
      </c>
      <c r="BB770" s="12" t="s">
        <v>26</v>
      </c>
      <c r="BG770" s="21">
        <v>-1</v>
      </c>
      <c r="BJ770" s="12">
        <v>1</v>
      </c>
      <c r="BK770" s="12">
        <v>1</v>
      </c>
    </row>
    <row r="771" spans="1:63" ht="45" x14ac:dyDescent="0.25">
      <c r="A771" s="12">
        <v>1</v>
      </c>
      <c r="B771" s="11" t="str">
        <f t="shared" si="36"/>
        <v>Общий расчет. Ци Мень. Анализ Дворца. Структуры. Благоприятность. Нет</v>
      </c>
      <c r="C771" s="11" t="str">
        <f>IFERROR(VLOOKUP(I771,lvl_1[],2,FALSE),"Нет")</f>
        <v>Общий расчет</v>
      </c>
      <c r="D771" s="11" t="str">
        <f>IFERROR(VLOOKUP(Rule!J771,lvl_2[],2,FALSE),"Нет")</f>
        <v>Ци Мень</v>
      </c>
      <c r="E771" s="11" t="str">
        <f>IFERROR(VLOOKUP(Rule!K771,lvl_3[],2,FALSE),"Нет")</f>
        <v>Анализ Дворца</v>
      </c>
      <c r="F771" s="11" t="str">
        <f>IFERROR(INDEX(lvl_4[],MATCH(L771,lvl_4[ID],0),MATCH(TEXT(K771,"##0"),lvl_4[#Headers],0)),"Нет")</f>
        <v>Структуры</v>
      </c>
      <c r="G771" s="11" t="str">
        <f>IFERROR(INDEX(lvl_5[],MATCH(M771,lvl_5[ID],0),MATCH(_xlfn.CONCAT(TEXT(K771,"##0"),"_",TEXT(L771,"##0")),lvl_5[#Headers],0)),"Нет")</f>
        <v>Благоприятность</v>
      </c>
      <c r="H771" s="11" t="str">
        <f>IFERROR(INDEX(lvl_6[],MATCH(N771,lvl_6[ID],0),MATCH(_xlfn.CONCAT(K771,"_",L771,"_",M771),lvl_6[#Headers],0)),"Нет")</f>
        <v>Нет</v>
      </c>
      <c r="I771" s="12">
        <v>1</v>
      </c>
      <c r="J771" s="12">
        <v>2</v>
      </c>
      <c r="K771" s="12">
        <v>2</v>
      </c>
      <c r="L771" s="12">
        <v>1</v>
      </c>
      <c r="M771" s="12">
        <v>0</v>
      </c>
      <c r="N771" s="12">
        <v>0</v>
      </c>
      <c r="O771" s="12">
        <f>COUNTIF($P$2:P771,P771)</f>
        <v>11</v>
      </c>
      <c r="P771" s="12" t="str">
        <f t="shared" si="37"/>
        <v>122010000</v>
      </c>
      <c r="Q771" s="12" t="str">
        <f t="shared" si="38"/>
        <v>1220100000011</v>
      </c>
      <c r="R771" s="20" t="s">
        <v>2307</v>
      </c>
      <c r="S771" s="20" t="s">
        <v>1243</v>
      </c>
      <c r="AX771" s="12">
        <v>1</v>
      </c>
      <c r="AY771" s="12" t="s">
        <v>907</v>
      </c>
      <c r="BA771" s="12" t="s">
        <v>901</v>
      </c>
      <c r="BB771" s="12" t="s">
        <v>29</v>
      </c>
      <c r="BG771" s="21">
        <v>-1</v>
      </c>
      <c r="BJ771" s="12">
        <v>1</v>
      </c>
      <c r="BK771" s="12">
        <v>1</v>
      </c>
    </row>
    <row r="772" spans="1:63" ht="75" x14ac:dyDescent="0.25">
      <c r="A772" s="12">
        <v>1</v>
      </c>
      <c r="B772" s="11" t="str">
        <f t="shared" si="36"/>
        <v>Общий расчет. Ци Мень. Анализ Дворца. Структуры. Благоприятность. Нет</v>
      </c>
      <c r="C772" s="11" t="str">
        <f>IFERROR(VLOOKUP(I772,lvl_1[],2,FALSE),"Нет")</f>
        <v>Общий расчет</v>
      </c>
      <c r="D772" s="11" t="str">
        <f>IFERROR(VLOOKUP(Rule!J772,lvl_2[],2,FALSE),"Нет")</f>
        <v>Ци Мень</v>
      </c>
      <c r="E772" s="11" t="str">
        <f>IFERROR(VLOOKUP(Rule!K772,lvl_3[],2,FALSE),"Нет")</f>
        <v>Анализ Дворца</v>
      </c>
      <c r="F772" s="11" t="str">
        <f>IFERROR(INDEX(lvl_4[],MATCH(L772,lvl_4[ID],0),MATCH(TEXT(K772,"##0"),lvl_4[#Headers],0)),"Нет")</f>
        <v>Структуры</v>
      </c>
      <c r="G772" s="11" t="str">
        <f>IFERROR(INDEX(lvl_5[],MATCH(M772,lvl_5[ID],0),MATCH(_xlfn.CONCAT(TEXT(K772,"##0"),"_",TEXT(L772,"##0")),lvl_5[#Headers],0)),"Нет")</f>
        <v>Благоприятность</v>
      </c>
      <c r="H772" s="11" t="str">
        <f>IFERROR(INDEX(lvl_6[],MATCH(N772,lvl_6[ID],0),MATCH(_xlfn.CONCAT(K772,"_",L772,"_",M772),lvl_6[#Headers],0)),"Нет")</f>
        <v>Нет</v>
      </c>
      <c r="I772" s="12">
        <v>1</v>
      </c>
      <c r="J772" s="12">
        <v>2</v>
      </c>
      <c r="K772" s="12">
        <v>2</v>
      </c>
      <c r="L772" s="12">
        <v>1</v>
      </c>
      <c r="M772" s="12">
        <v>0</v>
      </c>
      <c r="N772" s="12">
        <v>0</v>
      </c>
      <c r="O772" s="12">
        <f>COUNTIF($P$2:P772,P772)</f>
        <v>12</v>
      </c>
      <c r="P772" s="12" t="str">
        <f t="shared" si="37"/>
        <v>122010000</v>
      </c>
      <c r="Q772" s="12" t="str">
        <f t="shared" si="38"/>
        <v>1220100000012</v>
      </c>
      <c r="R772" s="20" t="s">
        <v>2308</v>
      </c>
      <c r="S772" s="20" t="s">
        <v>2278</v>
      </c>
      <c r="AW772" s="12">
        <v>4</v>
      </c>
      <c r="AX772" s="12">
        <v>1</v>
      </c>
      <c r="AY772" s="12" t="s">
        <v>907</v>
      </c>
      <c r="BA772" s="12" t="s">
        <v>903</v>
      </c>
      <c r="BG772" s="21">
        <v>1</v>
      </c>
      <c r="BJ772" s="12">
        <v>1</v>
      </c>
    </row>
    <row r="773" spans="1:63" ht="75" x14ac:dyDescent="0.25">
      <c r="A773" s="12">
        <v>1</v>
      </c>
      <c r="B773" s="11" t="str">
        <f t="shared" si="36"/>
        <v>Общий расчет. Ци Мень. Анализ Дворца. Структуры. Благоприятность. Нет</v>
      </c>
      <c r="C773" s="11" t="str">
        <f>IFERROR(VLOOKUP(I773,lvl_1[],2,FALSE),"Нет")</f>
        <v>Общий расчет</v>
      </c>
      <c r="D773" s="11" t="str">
        <f>IFERROR(VLOOKUP(Rule!J773,lvl_2[],2,FALSE),"Нет")</f>
        <v>Ци Мень</v>
      </c>
      <c r="E773" s="11" t="str">
        <f>IFERROR(VLOOKUP(Rule!K773,lvl_3[],2,FALSE),"Нет")</f>
        <v>Анализ Дворца</v>
      </c>
      <c r="F773" s="11" t="str">
        <f>IFERROR(INDEX(lvl_4[],MATCH(L773,lvl_4[ID],0),MATCH(TEXT(K773,"##0"),lvl_4[#Headers],0)),"Нет")</f>
        <v>Структуры</v>
      </c>
      <c r="G773" s="11" t="str">
        <f>IFERROR(INDEX(lvl_5[],MATCH(M773,lvl_5[ID],0),MATCH(_xlfn.CONCAT(TEXT(K773,"##0"),"_",TEXT(L773,"##0")),lvl_5[#Headers],0)),"Нет")</f>
        <v>Благоприятность</v>
      </c>
      <c r="H773" s="11" t="str">
        <f>IFERROR(INDEX(lvl_6[],MATCH(N773,lvl_6[ID],0),MATCH(_xlfn.CONCAT(K773,"_",L773,"_",M773),lvl_6[#Headers],0)),"Нет")</f>
        <v>Нет</v>
      </c>
      <c r="I773" s="12">
        <v>1</v>
      </c>
      <c r="J773" s="12">
        <v>2</v>
      </c>
      <c r="K773" s="12">
        <v>2</v>
      </c>
      <c r="L773" s="12">
        <v>1</v>
      </c>
      <c r="M773" s="12">
        <v>0</v>
      </c>
      <c r="N773" s="12">
        <v>0</v>
      </c>
      <c r="O773" s="12">
        <f>COUNTIF($P$2:P773,P773)</f>
        <v>13</v>
      </c>
      <c r="P773" s="12" t="str">
        <f t="shared" si="37"/>
        <v>122010000</v>
      </c>
      <c r="Q773" s="12" t="str">
        <f t="shared" si="38"/>
        <v>1220100000013</v>
      </c>
      <c r="R773" s="20" t="s">
        <v>2308</v>
      </c>
      <c r="S773" s="20" t="s">
        <v>2278</v>
      </c>
      <c r="AW773" s="12">
        <v>9</v>
      </c>
      <c r="AX773" s="12">
        <v>1</v>
      </c>
      <c r="AY773" s="12" t="s">
        <v>907</v>
      </c>
      <c r="BA773" s="12" t="s">
        <v>903</v>
      </c>
      <c r="BG773" s="21">
        <v>1</v>
      </c>
      <c r="BJ773" s="12">
        <v>1</v>
      </c>
    </row>
    <row r="774" spans="1:63" ht="75" x14ac:dyDescent="0.25">
      <c r="A774" s="12">
        <v>1</v>
      </c>
      <c r="B774" s="11" t="str">
        <f t="shared" si="36"/>
        <v>Общий расчет. Ци Мень. Анализ Дворца. Структуры. Благоприятность. Нет</v>
      </c>
      <c r="C774" s="11" t="str">
        <f>IFERROR(VLOOKUP(I774,lvl_1[],2,FALSE),"Нет")</f>
        <v>Общий расчет</v>
      </c>
      <c r="D774" s="11" t="str">
        <f>IFERROR(VLOOKUP(Rule!J774,lvl_2[],2,FALSE),"Нет")</f>
        <v>Ци Мень</v>
      </c>
      <c r="E774" s="11" t="str">
        <f>IFERROR(VLOOKUP(Rule!K774,lvl_3[],2,FALSE),"Нет")</f>
        <v>Анализ Дворца</v>
      </c>
      <c r="F774" s="11" t="str">
        <f>IFERROR(INDEX(lvl_4[],MATCH(L774,lvl_4[ID],0),MATCH(TEXT(K774,"##0"),lvl_4[#Headers],0)),"Нет")</f>
        <v>Структуры</v>
      </c>
      <c r="G774" s="11" t="str">
        <f>IFERROR(INDEX(lvl_5[],MATCH(M774,lvl_5[ID],0),MATCH(_xlfn.CONCAT(TEXT(K774,"##0"),"_",TEXT(L774,"##0")),lvl_5[#Headers],0)),"Нет")</f>
        <v>Благоприятность</v>
      </c>
      <c r="H774" s="11" t="str">
        <f>IFERROR(INDEX(lvl_6[],MATCH(N774,lvl_6[ID],0),MATCH(_xlfn.CONCAT(K774,"_",L774,"_",M774),lvl_6[#Headers],0)),"Нет")</f>
        <v>Нет</v>
      </c>
      <c r="I774" s="12">
        <v>1</v>
      </c>
      <c r="J774" s="12">
        <v>2</v>
      </c>
      <c r="K774" s="12">
        <v>2</v>
      </c>
      <c r="L774" s="12">
        <v>1</v>
      </c>
      <c r="M774" s="12">
        <v>0</v>
      </c>
      <c r="N774" s="12">
        <v>0</v>
      </c>
      <c r="O774" s="12">
        <f>COUNTIF($P$2:P774,P774)</f>
        <v>14</v>
      </c>
      <c r="P774" s="12" t="str">
        <f t="shared" si="37"/>
        <v>122010000</v>
      </c>
      <c r="Q774" s="12" t="str">
        <f t="shared" si="38"/>
        <v>1220100000014</v>
      </c>
      <c r="R774" s="20" t="s">
        <v>2308</v>
      </c>
      <c r="S774" s="20" t="s">
        <v>2278</v>
      </c>
      <c r="AW774" s="12">
        <v>7</v>
      </c>
      <c r="AX774" s="12">
        <v>1</v>
      </c>
      <c r="AY774" s="12" t="s">
        <v>907</v>
      </c>
      <c r="BA774" s="12" t="s">
        <v>903</v>
      </c>
      <c r="BG774" s="21">
        <v>1</v>
      </c>
      <c r="BJ774" s="12">
        <v>1</v>
      </c>
    </row>
    <row r="775" spans="1:63" ht="75" x14ac:dyDescent="0.25">
      <c r="A775" s="12">
        <v>1</v>
      </c>
      <c r="B775" s="11" t="str">
        <f t="shared" si="36"/>
        <v>Общий расчет. Ци Мень. Анализ Дворца. Структуры. Благоприятность. Нет</v>
      </c>
      <c r="C775" s="11" t="str">
        <f>IFERROR(VLOOKUP(I775,lvl_1[],2,FALSE),"Нет")</f>
        <v>Общий расчет</v>
      </c>
      <c r="D775" s="11" t="str">
        <f>IFERROR(VLOOKUP(Rule!J775,lvl_2[],2,FALSE),"Нет")</f>
        <v>Ци Мень</v>
      </c>
      <c r="E775" s="11" t="str">
        <f>IFERROR(VLOOKUP(Rule!K775,lvl_3[],2,FALSE),"Нет")</f>
        <v>Анализ Дворца</v>
      </c>
      <c r="F775" s="11" t="str">
        <f>IFERROR(INDEX(lvl_4[],MATCH(L775,lvl_4[ID],0),MATCH(TEXT(K775,"##0"),lvl_4[#Headers],0)),"Нет")</f>
        <v>Структуры</v>
      </c>
      <c r="G775" s="11" t="str">
        <f>IFERROR(INDEX(lvl_5[],MATCH(M775,lvl_5[ID],0),MATCH(_xlfn.CONCAT(TEXT(K775,"##0"),"_",TEXT(L775,"##0")),lvl_5[#Headers],0)),"Нет")</f>
        <v>Благоприятность</v>
      </c>
      <c r="H775" s="11" t="str">
        <f>IFERROR(INDEX(lvl_6[],MATCH(N775,lvl_6[ID],0),MATCH(_xlfn.CONCAT(K775,"_",L775,"_",M775),lvl_6[#Headers],0)),"Нет")</f>
        <v>Нет</v>
      </c>
      <c r="I775" s="12">
        <v>1</v>
      </c>
      <c r="J775" s="12">
        <v>2</v>
      </c>
      <c r="K775" s="12">
        <v>2</v>
      </c>
      <c r="L775" s="12">
        <v>1</v>
      </c>
      <c r="M775" s="12">
        <v>0</v>
      </c>
      <c r="N775" s="12">
        <v>0</v>
      </c>
      <c r="O775" s="12">
        <f>COUNTIF($P$2:P775,P775)</f>
        <v>15</v>
      </c>
      <c r="P775" s="12" t="str">
        <f t="shared" si="37"/>
        <v>122010000</v>
      </c>
      <c r="Q775" s="12" t="str">
        <f t="shared" si="38"/>
        <v>1220100000015</v>
      </c>
      <c r="R775" s="20" t="s">
        <v>2308</v>
      </c>
      <c r="S775" s="20" t="s">
        <v>2278</v>
      </c>
      <c r="AW775" s="12">
        <v>6</v>
      </c>
      <c r="AX775" s="12">
        <v>1</v>
      </c>
      <c r="AY775" s="12" t="s">
        <v>907</v>
      </c>
      <c r="BA775" s="12" t="s">
        <v>903</v>
      </c>
      <c r="BG775" s="21">
        <v>1</v>
      </c>
      <c r="BJ775" s="12">
        <v>1</v>
      </c>
    </row>
    <row r="776" spans="1:63" ht="75" x14ac:dyDescent="0.25">
      <c r="A776" s="12">
        <v>1</v>
      </c>
      <c r="B776" s="11" t="str">
        <f t="shared" si="36"/>
        <v>Общий расчет. Ци Мень. Анализ Дворца. Структуры. Благоприятность. Нет</v>
      </c>
      <c r="C776" s="11" t="str">
        <f>IFERROR(VLOOKUP(I776,lvl_1[],2,FALSE),"Нет")</f>
        <v>Общий расчет</v>
      </c>
      <c r="D776" s="11" t="str">
        <f>IFERROR(VLOOKUP(Rule!J776,lvl_2[],2,FALSE),"Нет")</f>
        <v>Ци Мень</v>
      </c>
      <c r="E776" s="11" t="str">
        <f>IFERROR(VLOOKUP(Rule!K776,lvl_3[],2,FALSE),"Нет")</f>
        <v>Анализ Дворца</v>
      </c>
      <c r="F776" s="11" t="str">
        <f>IFERROR(INDEX(lvl_4[],MATCH(L776,lvl_4[ID],0),MATCH(TEXT(K776,"##0"),lvl_4[#Headers],0)),"Нет")</f>
        <v>Структуры</v>
      </c>
      <c r="G776" s="11" t="str">
        <f>IFERROR(INDEX(lvl_5[],MATCH(M776,lvl_5[ID],0),MATCH(_xlfn.CONCAT(TEXT(K776,"##0"),"_",TEXT(L776,"##0")),lvl_5[#Headers],0)),"Нет")</f>
        <v>Благоприятность</v>
      </c>
      <c r="H776" s="11" t="str">
        <f>IFERROR(INDEX(lvl_6[],MATCH(N776,lvl_6[ID],0),MATCH(_xlfn.CONCAT(K776,"_",L776,"_",M776),lvl_6[#Headers],0)),"Нет")</f>
        <v>Нет</v>
      </c>
      <c r="I776" s="12">
        <v>1</v>
      </c>
      <c r="J776" s="12">
        <v>2</v>
      </c>
      <c r="K776" s="12">
        <v>2</v>
      </c>
      <c r="L776" s="12">
        <v>1</v>
      </c>
      <c r="M776" s="12">
        <v>0</v>
      </c>
      <c r="N776" s="12">
        <v>0</v>
      </c>
      <c r="O776" s="12">
        <f>COUNTIF($P$2:P776,P776)</f>
        <v>16</v>
      </c>
      <c r="P776" s="12" t="str">
        <f t="shared" si="37"/>
        <v>122010000</v>
      </c>
      <c r="Q776" s="12" t="str">
        <f t="shared" si="38"/>
        <v>1220100000016</v>
      </c>
      <c r="R776" s="20" t="s">
        <v>2308</v>
      </c>
      <c r="S776" s="20" t="s">
        <v>2278</v>
      </c>
      <c r="AW776" s="12">
        <v>1</v>
      </c>
      <c r="AX776" s="12">
        <v>1</v>
      </c>
      <c r="AY776" s="12" t="s">
        <v>907</v>
      </c>
      <c r="BA776" s="12" t="s">
        <v>903</v>
      </c>
      <c r="BG776" s="21">
        <v>1</v>
      </c>
      <c r="BJ776" s="12">
        <v>1</v>
      </c>
    </row>
    <row r="777" spans="1:63" ht="75" x14ac:dyDescent="0.25">
      <c r="A777" s="12">
        <v>1</v>
      </c>
      <c r="B777" s="11" t="str">
        <f t="shared" si="36"/>
        <v>Общий расчет. Ци Мень. Анализ Дворца. Структуры. Благоприятность. Нет</v>
      </c>
      <c r="C777" s="11" t="str">
        <f>IFERROR(VLOOKUP(I777,lvl_1[],2,FALSE),"Нет")</f>
        <v>Общий расчет</v>
      </c>
      <c r="D777" s="11" t="str">
        <f>IFERROR(VLOOKUP(Rule!J777,lvl_2[],2,FALSE),"Нет")</f>
        <v>Ци Мень</v>
      </c>
      <c r="E777" s="11" t="str">
        <f>IFERROR(VLOOKUP(Rule!K777,lvl_3[],2,FALSE),"Нет")</f>
        <v>Анализ Дворца</v>
      </c>
      <c r="F777" s="11" t="str">
        <f>IFERROR(INDEX(lvl_4[],MATCH(L777,lvl_4[ID],0),MATCH(TEXT(K777,"##0"),lvl_4[#Headers],0)),"Нет")</f>
        <v>Структуры</v>
      </c>
      <c r="G777" s="11" t="str">
        <f>IFERROR(INDEX(lvl_5[],MATCH(M777,lvl_5[ID],0),MATCH(_xlfn.CONCAT(TEXT(K777,"##0"),"_",TEXT(L777,"##0")),lvl_5[#Headers],0)),"Нет")</f>
        <v>Благоприятность</v>
      </c>
      <c r="H777" s="11" t="str">
        <f>IFERROR(INDEX(lvl_6[],MATCH(N777,lvl_6[ID],0),MATCH(_xlfn.CONCAT(K777,"_",L777,"_",M777),lvl_6[#Headers],0)),"Нет")</f>
        <v>Нет</v>
      </c>
      <c r="I777" s="12">
        <v>1</v>
      </c>
      <c r="J777" s="12">
        <v>2</v>
      </c>
      <c r="K777" s="12">
        <v>2</v>
      </c>
      <c r="L777" s="12">
        <v>1</v>
      </c>
      <c r="M777" s="12">
        <v>0</v>
      </c>
      <c r="N777" s="12">
        <v>0</v>
      </c>
      <c r="O777" s="12">
        <f>COUNTIF($P$2:P777,P777)</f>
        <v>17</v>
      </c>
      <c r="P777" s="12" t="str">
        <f t="shared" si="37"/>
        <v>122010000</v>
      </c>
      <c r="Q777" s="12" t="str">
        <f t="shared" si="38"/>
        <v>1220100000017</v>
      </c>
      <c r="R777" s="20" t="s">
        <v>2308</v>
      </c>
      <c r="S777" s="20" t="s">
        <v>2278</v>
      </c>
      <c r="AW777" s="12">
        <v>8</v>
      </c>
      <c r="AX777" s="12">
        <v>1</v>
      </c>
      <c r="AY777" s="12" t="s">
        <v>907</v>
      </c>
      <c r="BA777" s="12" t="s">
        <v>903</v>
      </c>
      <c r="BG777" s="21">
        <v>1</v>
      </c>
      <c r="BJ777" s="12">
        <v>1</v>
      </c>
    </row>
    <row r="778" spans="1:63" ht="75" x14ac:dyDescent="0.25">
      <c r="A778" s="12">
        <v>1</v>
      </c>
      <c r="B778" s="11" t="str">
        <f t="shared" si="36"/>
        <v>Общий расчет. Ци Мень. Анализ Дворца. Структуры. Благоприятность. Нет</v>
      </c>
      <c r="C778" s="11" t="str">
        <f>IFERROR(VLOOKUP(I778,lvl_1[],2,FALSE),"Нет")</f>
        <v>Общий расчет</v>
      </c>
      <c r="D778" s="11" t="str">
        <f>IFERROR(VLOOKUP(Rule!J778,lvl_2[],2,FALSE),"Нет")</f>
        <v>Ци Мень</v>
      </c>
      <c r="E778" s="11" t="str">
        <f>IFERROR(VLOOKUP(Rule!K778,lvl_3[],2,FALSE),"Нет")</f>
        <v>Анализ Дворца</v>
      </c>
      <c r="F778" s="11" t="str">
        <f>IFERROR(INDEX(lvl_4[],MATCH(L778,lvl_4[ID],0),MATCH(TEXT(K778,"##0"),lvl_4[#Headers],0)),"Нет")</f>
        <v>Структуры</v>
      </c>
      <c r="G778" s="11" t="str">
        <f>IFERROR(INDEX(lvl_5[],MATCH(M778,lvl_5[ID],0),MATCH(_xlfn.CONCAT(TEXT(K778,"##0"),"_",TEXT(L778,"##0")),lvl_5[#Headers],0)),"Нет")</f>
        <v>Благоприятность</v>
      </c>
      <c r="H778" s="11" t="str">
        <f>IFERROR(INDEX(lvl_6[],MATCH(N778,lvl_6[ID],0),MATCH(_xlfn.CONCAT(K778,"_",L778,"_",M778),lvl_6[#Headers],0)),"Нет")</f>
        <v>Нет</v>
      </c>
      <c r="I778" s="12">
        <v>1</v>
      </c>
      <c r="J778" s="12">
        <v>2</v>
      </c>
      <c r="K778" s="12">
        <v>2</v>
      </c>
      <c r="L778" s="12">
        <v>1</v>
      </c>
      <c r="M778" s="12">
        <v>0</v>
      </c>
      <c r="N778" s="12">
        <v>0</v>
      </c>
      <c r="O778" s="12">
        <f>COUNTIF($P$2:P778,P778)</f>
        <v>18</v>
      </c>
      <c r="P778" s="12" t="str">
        <f t="shared" si="37"/>
        <v>122010000</v>
      </c>
      <c r="Q778" s="12" t="str">
        <f t="shared" si="38"/>
        <v>1220100000018</v>
      </c>
      <c r="R778" s="20" t="s">
        <v>2308</v>
      </c>
      <c r="S778" s="20" t="s">
        <v>2278</v>
      </c>
      <c r="AW778" s="12">
        <v>3</v>
      </c>
      <c r="AX778" s="12">
        <v>1</v>
      </c>
      <c r="AY778" s="12" t="s">
        <v>907</v>
      </c>
      <c r="BA778" s="12" t="s">
        <v>903</v>
      </c>
      <c r="BG778" s="21">
        <v>1</v>
      </c>
      <c r="BJ778" s="12">
        <v>1</v>
      </c>
    </row>
    <row r="779" spans="1:63" ht="45" x14ac:dyDescent="0.25">
      <c r="A779" s="12">
        <v>1</v>
      </c>
      <c r="B779" s="11" t="str">
        <f t="shared" si="36"/>
        <v>Общий расчет. Ци Мень. Анализ Дворца. Структуры. Благоприятность. Нет</v>
      </c>
      <c r="C779" s="11" t="str">
        <f>IFERROR(VLOOKUP(I779,lvl_1[],2,FALSE),"Нет")</f>
        <v>Общий расчет</v>
      </c>
      <c r="D779" s="11" t="str">
        <f>IFERROR(VLOOKUP(Rule!J779,lvl_2[],2,FALSE),"Нет")</f>
        <v>Ци Мень</v>
      </c>
      <c r="E779" s="11" t="str">
        <f>IFERROR(VLOOKUP(Rule!K779,lvl_3[],2,FALSE),"Нет")</f>
        <v>Анализ Дворца</v>
      </c>
      <c r="F779" s="11" t="str">
        <f>IFERROR(INDEX(lvl_4[],MATCH(L779,lvl_4[ID],0),MATCH(TEXT(K779,"##0"),lvl_4[#Headers],0)),"Нет")</f>
        <v>Структуры</v>
      </c>
      <c r="G779" s="11" t="str">
        <f>IFERROR(INDEX(lvl_5[],MATCH(M779,lvl_5[ID],0),MATCH(_xlfn.CONCAT(TEXT(K779,"##0"),"_",TEXT(L779,"##0")),lvl_5[#Headers],0)),"Нет")</f>
        <v>Благоприятность</v>
      </c>
      <c r="H779" s="11" t="str">
        <f>IFERROR(INDEX(lvl_6[],MATCH(N779,lvl_6[ID],0),MATCH(_xlfn.CONCAT(K779,"_",L779,"_",M779),lvl_6[#Headers],0)),"Нет")</f>
        <v>Нет</v>
      </c>
      <c r="I779" s="12">
        <v>1</v>
      </c>
      <c r="J779" s="12">
        <v>2</v>
      </c>
      <c r="K779" s="12">
        <v>2</v>
      </c>
      <c r="L779" s="12">
        <v>1</v>
      </c>
      <c r="M779" s="12">
        <v>0</v>
      </c>
      <c r="N779" s="12">
        <v>0</v>
      </c>
      <c r="O779" s="12">
        <f>COUNTIF($P$2:P779,P779)</f>
        <v>19</v>
      </c>
      <c r="P779" s="12" t="str">
        <f t="shared" si="37"/>
        <v>122010000</v>
      </c>
      <c r="Q779" s="12" t="str">
        <f t="shared" si="38"/>
        <v>1220100000019</v>
      </c>
      <c r="R779" s="20" t="s">
        <v>2308</v>
      </c>
      <c r="S779" s="20" t="s">
        <v>1244</v>
      </c>
      <c r="AW779" s="12">
        <v>2</v>
      </c>
      <c r="AX779" s="12">
        <v>1</v>
      </c>
      <c r="AY779" s="12" t="s">
        <v>907</v>
      </c>
      <c r="BA779" s="12" t="s">
        <v>903</v>
      </c>
      <c r="BG779" s="21">
        <v>-1</v>
      </c>
      <c r="BJ779" s="12">
        <v>1</v>
      </c>
      <c r="BK779" s="12">
        <v>1</v>
      </c>
    </row>
    <row r="780" spans="1:63" ht="60" x14ac:dyDescent="0.25">
      <c r="A780" s="12">
        <v>1</v>
      </c>
      <c r="B780" s="11" t="str">
        <f t="shared" si="36"/>
        <v>Общий расчет. Ци Мень. Анализ Дворца. Структуры. Благоприятность. Нет</v>
      </c>
      <c r="C780" s="11" t="str">
        <f>IFERROR(VLOOKUP(I780,lvl_1[],2,FALSE),"Нет")</f>
        <v>Общий расчет</v>
      </c>
      <c r="D780" s="11" t="str">
        <f>IFERROR(VLOOKUP(Rule!J780,lvl_2[],2,FALSE),"Нет")</f>
        <v>Ци Мень</v>
      </c>
      <c r="E780" s="11" t="str">
        <f>IFERROR(VLOOKUP(Rule!K780,lvl_3[],2,FALSE),"Нет")</f>
        <v>Анализ Дворца</v>
      </c>
      <c r="F780" s="11" t="str">
        <f>IFERROR(INDEX(lvl_4[],MATCH(L780,lvl_4[ID],0),MATCH(TEXT(K780,"##0"),lvl_4[#Headers],0)),"Нет")</f>
        <v>Структуры</v>
      </c>
      <c r="G780" s="11" t="str">
        <f>IFERROR(INDEX(lvl_5[],MATCH(M780,lvl_5[ID],0),MATCH(_xlfn.CONCAT(TEXT(K780,"##0"),"_",TEXT(L780,"##0")),lvl_5[#Headers],0)),"Нет")</f>
        <v>Благоприятность</v>
      </c>
      <c r="H780" s="11" t="str">
        <f>IFERROR(INDEX(lvl_6[],MATCH(N780,lvl_6[ID],0),MATCH(_xlfn.CONCAT(K780,"_",L780,"_",M780),lvl_6[#Headers],0)),"Нет")</f>
        <v>Нет</v>
      </c>
      <c r="I780" s="12">
        <v>1</v>
      </c>
      <c r="J780" s="12">
        <v>2</v>
      </c>
      <c r="K780" s="12">
        <v>2</v>
      </c>
      <c r="L780" s="12">
        <v>1</v>
      </c>
      <c r="M780" s="12">
        <v>0</v>
      </c>
      <c r="N780" s="12">
        <v>0</v>
      </c>
      <c r="O780" s="12">
        <f>COUNTIF($P$2:P780,P780)</f>
        <v>20</v>
      </c>
      <c r="P780" s="12" t="str">
        <f t="shared" si="37"/>
        <v>122010000</v>
      </c>
      <c r="Q780" s="12" t="str">
        <f t="shared" si="38"/>
        <v>1220100000020</v>
      </c>
      <c r="R780" s="20" t="s">
        <v>2309</v>
      </c>
      <c r="S780" s="20" t="s">
        <v>2279</v>
      </c>
      <c r="AW780" s="12">
        <v>4</v>
      </c>
      <c r="AX780" s="12">
        <v>1</v>
      </c>
      <c r="AY780" s="12" t="s">
        <v>907</v>
      </c>
      <c r="BA780" s="12" t="s">
        <v>905</v>
      </c>
      <c r="BG780" s="21">
        <v>1</v>
      </c>
      <c r="BJ780" s="12">
        <v>1</v>
      </c>
    </row>
    <row r="781" spans="1:63" ht="60" x14ac:dyDescent="0.25">
      <c r="A781" s="12">
        <v>1</v>
      </c>
      <c r="B781" s="11" t="str">
        <f t="shared" si="36"/>
        <v>Общий расчет. Ци Мень. Анализ Дворца. Структуры. Благоприятность. Нет</v>
      </c>
      <c r="C781" s="11" t="str">
        <f>IFERROR(VLOOKUP(I781,lvl_1[],2,FALSE),"Нет")</f>
        <v>Общий расчет</v>
      </c>
      <c r="D781" s="11" t="str">
        <f>IFERROR(VLOOKUP(Rule!J781,lvl_2[],2,FALSE),"Нет")</f>
        <v>Ци Мень</v>
      </c>
      <c r="E781" s="11" t="str">
        <f>IFERROR(VLOOKUP(Rule!K781,lvl_3[],2,FALSE),"Нет")</f>
        <v>Анализ Дворца</v>
      </c>
      <c r="F781" s="11" t="str">
        <f>IFERROR(INDEX(lvl_4[],MATCH(L781,lvl_4[ID],0),MATCH(TEXT(K781,"##0"),lvl_4[#Headers],0)),"Нет")</f>
        <v>Структуры</v>
      </c>
      <c r="G781" s="11" t="str">
        <f>IFERROR(INDEX(lvl_5[],MATCH(M781,lvl_5[ID],0),MATCH(_xlfn.CONCAT(TEXT(K781,"##0"),"_",TEXT(L781,"##0")),lvl_5[#Headers],0)),"Нет")</f>
        <v>Благоприятность</v>
      </c>
      <c r="H781" s="11" t="str">
        <f>IFERROR(INDEX(lvl_6[],MATCH(N781,lvl_6[ID],0),MATCH(_xlfn.CONCAT(K781,"_",L781,"_",M781),lvl_6[#Headers],0)),"Нет")</f>
        <v>Нет</v>
      </c>
      <c r="I781" s="12">
        <v>1</v>
      </c>
      <c r="J781" s="12">
        <v>2</v>
      </c>
      <c r="K781" s="12">
        <v>2</v>
      </c>
      <c r="L781" s="12">
        <v>1</v>
      </c>
      <c r="M781" s="12">
        <v>0</v>
      </c>
      <c r="N781" s="12">
        <v>0</v>
      </c>
      <c r="O781" s="12">
        <f>COUNTIF($P$2:P781,P781)</f>
        <v>21</v>
      </c>
      <c r="P781" s="12" t="str">
        <f t="shared" si="37"/>
        <v>122010000</v>
      </c>
      <c r="Q781" s="12" t="str">
        <f t="shared" si="38"/>
        <v>1220100000021</v>
      </c>
      <c r="R781" s="20" t="s">
        <v>2309</v>
      </c>
      <c r="S781" s="20" t="s">
        <v>2279</v>
      </c>
      <c r="AW781" s="12">
        <v>9</v>
      </c>
      <c r="AX781" s="12">
        <v>1</v>
      </c>
      <c r="AY781" s="12" t="s">
        <v>907</v>
      </c>
      <c r="BA781" s="12" t="s">
        <v>905</v>
      </c>
      <c r="BG781" s="21">
        <v>1</v>
      </c>
      <c r="BJ781" s="12">
        <v>1</v>
      </c>
    </row>
    <row r="782" spans="1:63" ht="60" x14ac:dyDescent="0.25">
      <c r="A782" s="12">
        <v>1</v>
      </c>
      <c r="B782" s="11" t="str">
        <f t="shared" si="36"/>
        <v>Общий расчет. Ци Мень. Анализ Дворца. Структуры. Благоприятность. Нет</v>
      </c>
      <c r="C782" s="11" t="str">
        <f>IFERROR(VLOOKUP(I782,lvl_1[],2,FALSE),"Нет")</f>
        <v>Общий расчет</v>
      </c>
      <c r="D782" s="11" t="str">
        <f>IFERROR(VLOOKUP(Rule!J782,lvl_2[],2,FALSE),"Нет")</f>
        <v>Ци Мень</v>
      </c>
      <c r="E782" s="11" t="str">
        <f>IFERROR(VLOOKUP(Rule!K782,lvl_3[],2,FALSE),"Нет")</f>
        <v>Анализ Дворца</v>
      </c>
      <c r="F782" s="11" t="str">
        <f>IFERROR(INDEX(lvl_4[],MATCH(L782,lvl_4[ID],0),MATCH(TEXT(K782,"##0"),lvl_4[#Headers],0)),"Нет")</f>
        <v>Структуры</v>
      </c>
      <c r="G782" s="11" t="str">
        <f>IFERROR(INDEX(lvl_5[],MATCH(M782,lvl_5[ID],0),MATCH(_xlfn.CONCAT(TEXT(K782,"##0"),"_",TEXT(L782,"##0")),lvl_5[#Headers],0)),"Нет")</f>
        <v>Благоприятность</v>
      </c>
      <c r="H782" s="11" t="str">
        <f>IFERROR(INDEX(lvl_6[],MATCH(N782,lvl_6[ID],0),MATCH(_xlfn.CONCAT(K782,"_",L782,"_",M782),lvl_6[#Headers],0)),"Нет")</f>
        <v>Нет</v>
      </c>
      <c r="I782" s="12">
        <v>1</v>
      </c>
      <c r="J782" s="12">
        <v>2</v>
      </c>
      <c r="K782" s="12">
        <v>2</v>
      </c>
      <c r="L782" s="12">
        <v>1</v>
      </c>
      <c r="M782" s="12">
        <v>0</v>
      </c>
      <c r="N782" s="12">
        <v>0</v>
      </c>
      <c r="O782" s="12">
        <f>COUNTIF($P$2:P782,P782)</f>
        <v>22</v>
      </c>
      <c r="P782" s="12" t="str">
        <f t="shared" si="37"/>
        <v>122010000</v>
      </c>
      <c r="Q782" s="12" t="str">
        <f t="shared" si="38"/>
        <v>1220100000022</v>
      </c>
      <c r="R782" s="20" t="s">
        <v>2309</v>
      </c>
      <c r="S782" s="20" t="s">
        <v>2279</v>
      </c>
      <c r="AW782" s="12">
        <v>7</v>
      </c>
      <c r="AX782" s="12">
        <v>1</v>
      </c>
      <c r="AY782" s="12" t="s">
        <v>907</v>
      </c>
      <c r="BA782" s="12" t="s">
        <v>905</v>
      </c>
      <c r="BG782" s="21">
        <v>1</v>
      </c>
      <c r="BJ782" s="12">
        <v>1</v>
      </c>
    </row>
    <row r="783" spans="1:63" ht="60" x14ac:dyDescent="0.25">
      <c r="A783" s="12">
        <v>1</v>
      </c>
      <c r="B783" s="11" t="str">
        <f t="shared" si="36"/>
        <v>Общий расчет. Ци Мень. Анализ Дворца. Структуры. Благоприятность. Нет</v>
      </c>
      <c r="C783" s="11" t="str">
        <f>IFERROR(VLOOKUP(I783,lvl_1[],2,FALSE),"Нет")</f>
        <v>Общий расчет</v>
      </c>
      <c r="D783" s="11" t="str">
        <f>IFERROR(VLOOKUP(Rule!J783,lvl_2[],2,FALSE),"Нет")</f>
        <v>Ци Мень</v>
      </c>
      <c r="E783" s="11" t="str">
        <f>IFERROR(VLOOKUP(Rule!K783,lvl_3[],2,FALSE),"Нет")</f>
        <v>Анализ Дворца</v>
      </c>
      <c r="F783" s="11" t="str">
        <f>IFERROR(INDEX(lvl_4[],MATCH(L783,lvl_4[ID],0),MATCH(TEXT(K783,"##0"),lvl_4[#Headers],0)),"Нет")</f>
        <v>Структуры</v>
      </c>
      <c r="G783" s="11" t="str">
        <f>IFERROR(INDEX(lvl_5[],MATCH(M783,lvl_5[ID],0),MATCH(_xlfn.CONCAT(TEXT(K783,"##0"),"_",TEXT(L783,"##0")),lvl_5[#Headers],0)),"Нет")</f>
        <v>Благоприятность</v>
      </c>
      <c r="H783" s="11" t="str">
        <f>IFERROR(INDEX(lvl_6[],MATCH(N783,lvl_6[ID],0),MATCH(_xlfn.CONCAT(K783,"_",L783,"_",M783),lvl_6[#Headers],0)),"Нет")</f>
        <v>Нет</v>
      </c>
      <c r="I783" s="12">
        <v>1</v>
      </c>
      <c r="J783" s="12">
        <v>2</v>
      </c>
      <c r="K783" s="12">
        <v>2</v>
      </c>
      <c r="L783" s="12">
        <v>1</v>
      </c>
      <c r="M783" s="12">
        <v>0</v>
      </c>
      <c r="N783" s="12">
        <v>0</v>
      </c>
      <c r="O783" s="12">
        <f>COUNTIF($P$2:P783,P783)</f>
        <v>23</v>
      </c>
      <c r="P783" s="12" t="str">
        <f t="shared" si="37"/>
        <v>122010000</v>
      </c>
      <c r="Q783" s="12" t="str">
        <f t="shared" si="38"/>
        <v>1220100000023</v>
      </c>
      <c r="R783" s="20" t="s">
        <v>2309</v>
      </c>
      <c r="S783" s="20" t="s">
        <v>2279</v>
      </c>
      <c r="AW783" s="12">
        <v>6</v>
      </c>
      <c r="AX783" s="12">
        <v>1</v>
      </c>
      <c r="AY783" s="12" t="s">
        <v>907</v>
      </c>
      <c r="BA783" s="12" t="s">
        <v>905</v>
      </c>
      <c r="BG783" s="21">
        <v>1</v>
      </c>
      <c r="BJ783" s="12">
        <v>1</v>
      </c>
    </row>
    <row r="784" spans="1:63" ht="60" x14ac:dyDescent="0.25">
      <c r="A784" s="12">
        <v>1</v>
      </c>
      <c r="B784" s="11" t="str">
        <f t="shared" si="36"/>
        <v>Общий расчет. Ци Мень. Анализ Дворца. Структуры. Благоприятность. Нет</v>
      </c>
      <c r="C784" s="11" t="str">
        <f>IFERROR(VLOOKUP(I784,lvl_1[],2,FALSE),"Нет")</f>
        <v>Общий расчет</v>
      </c>
      <c r="D784" s="11" t="str">
        <f>IFERROR(VLOOKUP(Rule!J784,lvl_2[],2,FALSE),"Нет")</f>
        <v>Ци Мень</v>
      </c>
      <c r="E784" s="11" t="str">
        <f>IFERROR(VLOOKUP(Rule!K784,lvl_3[],2,FALSE),"Нет")</f>
        <v>Анализ Дворца</v>
      </c>
      <c r="F784" s="11" t="str">
        <f>IFERROR(INDEX(lvl_4[],MATCH(L784,lvl_4[ID],0),MATCH(TEXT(K784,"##0"),lvl_4[#Headers],0)),"Нет")</f>
        <v>Структуры</v>
      </c>
      <c r="G784" s="11" t="str">
        <f>IFERROR(INDEX(lvl_5[],MATCH(M784,lvl_5[ID],0),MATCH(_xlfn.CONCAT(TEXT(K784,"##0"),"_",TEXT(L784,"##0")),lvl_5[#Headers],0)),"Нет")</f>
        <v>Благоприятность</v>
      </c>
      <c r="H784" s="11" t="str">
        <f>IFERROR(INDEX(lvl_6[],MATCH(N784,lvl_6[ID],0),MATCH(_xlfn.CONCAT(K784,"_",L784,"_",M784),lvl_6[#Headers],0)),"Нет")</f>
        <v>Нет</v>
      </c>
      <c r="I784" s="12">
        <v>1</v>
      </c>
      <c r="J784" s="12">
        <v>2</v>
      </c>
      <c r="K784" s="12">
        <v>2</v>
      </c>
      <c r="L784" s="12">
        <v>1</v>
      </c>
      <c r="M784" s="12">
        <v>0</v>
      </c>
      <c r="N784" s="12">
        <v>0</v>
      </c>
      <c r="O784" s="12">
        <f>COUNTIF($P$2:P784,P784)</f>
        <v>24</v>
      </c>
      <c r="P784" s="12" t="str">
        <f t="shared" si="37"/>
        <v>122010000</v>
      </c>
      <c r="Q784" s="12" t="str">
        <f t="shared" si="38"/>
        <v>1220100000024</v>
      </c>
      <c r="R784" s="20" t="s">
        <v>2309</v>
      </c>
      <c r="S784" s="20" t="s">
        <v>2279</v>
      </c>
      <c r="AW784" s="12">
        <v>1</v>
      </c>
      <c r="AX784" s="12">
        <v>1</v>
      </c>
      <c r="AY784" s="12" t="s">
        <v>907</v>
      </c>
      <c r="BA784" s="12" t="s">
        <v>905</v>
      </c>
      <c r="BG784" s="21">
        <v>1</v>
      </c>
      <c r="BJ784" s="12">
        <v>1</v>
      </c>
    </row>
    <row r="785" spans="1:63" ht="60" x14ac:dyDescent="0.25">
      <c r="A785" s="12">
        <v>1</v>
      </c>
      <c r="B785" s="11" t="str">
        <f t="shared" si="36"/>
        <v>Общий расчет. Ци Мень. Анализ Дворца. Структуры. Благоприятность. Нет</v>
      </c>
      <c r="C785" s="11" t="str">
        <f>IFERROR(VLOOKUP(I785,lvl_1[],2,FALSE),"Нет")</f>
        <v>Общий расчет</v>
      </c>
      <c r="D785" s="11" t="str">
        <f>IFERROR(VLOOKUP(Rule!J785,lvl_2[],2,FALSE),"Нет")</f>
        <v>Ци Мень</v>
      </c>
      <c r="E785" s="11" t="str">
        <f>IFERROR(VLOOKUP(Rule!K785,lvl_3[],2,FALSE),"Нет")</f>
        <v>Анализ Дворца</v>
      </c>
      <c r="F785" s="11" t="str">
        <f>IFERROR(INDEX(lvl_4[],MATCH(L785,lvl_4[ID],0),MATCH(TEXT(K785,"##0"),lvl_4[#Headers],0)),"Нет")</f>
        <v>Структуры</v>
      </c>
      <c r="G785" s="11" t="str">
        <f>IFERROR(INDEX(lvl_5[],MATCH(M785,lvl_5[ID],0),MATCH(_xlfn.CONCAT(TEXT(K785,"##0"),"_",TEXT(L785,"##0")),lvl_5[#Headers],0)),"Нет")</f>
        <v>Благоприятность</v>
      </c>
      <c r="H785" s="11" t="str">
        <f>IFERROR(INDEX(lvl_6[],MATCH(N785,lvl_6[ID],0),MATCH(_xlfn.CONCAT(K785,"_",L785,"_",M785),lvl_6[#Headers],0)),"Нет")</f>
        <v>Нет</v>
      </c>
      <c r="I785" s="12">
        <v>1</v>
      </c>
      <c r="J785" s="12">
        <v>2</v>
      </c>
      <c r="K785" s="12">
        <v>2</v>
      </c>
      <c r="L785" s="12">
        <v>1</v>
      </c>
      <c r="M785" s="12">
        <v>0</v>
      </c>
      <c r="N785" s="12">
        <v>0</v>
      </c>
      <c r="O785" s="12">
        <f>COUNTIF($P$2:P785,P785)</f>
        <v>25</v>
      </c>
      <c r="P785" s="12" t="str">
        <f t="shared" si="37"/>
        <v>122010000</v>
      </c>
      <c r="Q785" s="12" t="str">
        <f t="shared" si="38"/>
        <v>1220100000025</v>
      </c>
      <c r="R785" s="20" t="s">
        <v>2309</v>
      </c>
      <c r="S785" s="20" t="s">
        <v>2279</v>
      </c>
      <c r="AW785" s="12">
        <v>3</v>
      </c>
      <c r="AX785" s="12">
        <v>1</v>
      </c>
      <c r="AY785" s="12" t="s">
        <v>907</v>
      </c>
      <c r="BA785" s="12" t="s">
        <v>905</v>
      </c>
      <c r="BG785" s="21">
        <v>1</v>
      </c>
      <c r="BJ785" s="12">
        <v>1</v>
      </c>
    </row>
    <row r="786" spans="1:63" ht="45" x14ac:dyDescent="0.25">
      <c r="A786" s="12">
        <v>1</v>
      </c>
      <c r="B786" s="11" t="str">
        <f t="shared" si="36"/>
        <v>Общий расчет. Ци Мень. Анализ Дворца. Структуры. Благоприятность. Нет</v>
      </c>
      <c r="C786" s="11" t="str">
        <f>IFERROR(VLOOKUP(I786,lvl_1[],2,FALSE),"Нет")</f>
        <v>Общий расчет</v>
      </c>
      <c r="D786" s="11" t="str">
        <f>IFERROR(VLOOKUP(Rule!J786,lvl_2[],2,FALSE),"Нет")</f>
        <v>Ци Мень</v>
      </c>
      <c r="E786" s="11" t="str">
        <f>IFERROR(VLOOKUP(Rule!K786,lvl_3[],2,FALSE),"Нет")</f>
        <v>Анализ Дворца</v>
      </c>
      <c r="F786" s="11" t="str">
        <f>IFERROR(INDEX(lvl_4[],MATCH(L786,lvl_4[ID],0),MATCH(TEXT(K786,"##0"),lvl_4[#Headers],0)),"Нет")</f>
        <v>Структуры</v>
      </c>
      <c r="G786" s="11" t="str">
        <f>IFERROR(INDEX(lvl_5[],MATCH(M786,lvl_5[ID],0),MATCH(_xlfn.CONCAT(TEXT(K786,"##0"),"_",TEXT(L786,"##0")),lvl_5[#Headers],0)),"Нет")</f>
        <v>Благоприятность</v>
      </c>
      <c r="H786" s="11" t="str">
        <f>IFERROR(INDEX(lvl_6[],MATCH(N786,lvl_6[ID],0),MATCH(_xlfn.CONCAT(K786,"_",L786,"_",M786),lvl_6[#Headers],0)),"Нет")</f>
        <v>Нет</v>
      </c>
      <c r="I786" s="12">
        <v>1</v>
      </c>
      <c r="J786" s="12">
        <v>2</v>
      </c>
      <c r="K786" s="12">
        <v>2</v>
      </c>
      <c r="L786" s="12">
        <v>1</v>
      </c>
      <c r="M786" s="12">
        <v>0</v>
      </c>
      <c r="N786" s="12">
        <v>0</v>
      </c>
      <c r="O786" s="12">
        <f>COUNTIF($P$2:P786,P786)</f>
        <v>26</v>
      </c>
      <c r="P786" s="12" t="str">
        <f t="shared" si="37"/>
        <v>122010000</v>
      </c>
      <c r="Q786" s="12" t="str">
        <f t="shared" si="38"/>
        <v>1220100000026</v>
      </c>
      <c r="R786" s="20" t="s">
        <v>2309</v>
      </c>
      <c r="S786" s="20" t="s">
        <v>1245</v>
      </c>
      <c r="AW786" s="12">
        <v>2</v>
      </c>
      <c r="AX786" s="12">
        <v>1</v>
      </c>
      <c r="AY786" s="12" t="s">
        <v>907</v>
      </c>
      <c r="BA786" s="12" t="s">
        <v>905</v>
      </c>
      <c r="BG786" s="21">
        <v>-1</v>
      </c>
      <c r="BJ786" s="12">
        <v>1</v>
      </c>
      <c r="BK786" s="12">
        <v>1</v>
      </c>
    </row>
    <row r="787" spans="1:63" ht="45" x14ac:dyDescent="0.25">
      <c r="A787" s="12">
        <v>1</v>
      </c>
      <c r="B787" s="11" t="str">
        <f t="shared" si="36"/>
        <v>Общий расчет. Ци Мень. Анализ Дворца. Структуры. Благоприятность. Нет</v>
      </c>
      <c r="C787" s="11" t="str">
        <f>IFERROR(VLOOKUP(I787,lvl_1[],2,FALSE),"Нет")</f>
        <v>Общий расчет</v>
      </c>
      <c r="D787" s="11" t="str">
        <f>IFERROR(VLOOKUP(Rule!J787,lvl_2[],2,FALSE),"Нет")</f>
        <v>Ци Мень</v>
      </c>
      <c r="E787" s="11" t="str">
        <f>IFERROR(VLOOKUP(Rule!K787,lvl_3[],2,FALSE),"Нет")</f>
        <v>Анализ Дворца</v>
      </c>
      <c r="F787" s="11" t="str">
        <f>IFERROR(INDEX(lvl_4[],MATCH(L787,lvl_4[ID],0),MATCH(TEXT(K787,"##0"),lvl_4[#Headers],0)),"Нет")</f>
        <v>Структуры</v>
      </c>
      <c r="G787" s="11" t="str">
        <f>IFERROR(INDEX(lvl_5[],MATCH(M787,lvl_5[ID],0),MATCH(_xlfn.CONCAT(TEXT(K787,"##0"),"_",TEXT(L787,"##0")),lvl_5[#Headers],0)),"Нет")</f>
        <v>Благоприятность</v>
      </c>
      <c r="H787" s="11" t="str">
        <f>IFERROR(INDEX(lvl_6[],MATCH(N787,lvl_6[ID],0),MATCH(_xlfn.CONCAT(K787,"_",L787,"_",M787),lvl_6[#Headers],0)),"Нет")</f>
        <v>Нет</v>
      </c>
      <c r="I787" s="12">
        <v>1</v>
      </c>
      <c r="J787" s="12">
        <v>2</v>
      </c>
      <c r="K787" s="12">
        <v>2</v>
      </c>
      <c r="L787" s="12">
        <v>1</v>
      </c>
      <c r="M787" s="12">
        <v>0</v>
      </c>
      <c r="N787" s="12">
        <v>0</v>
      </c>
      <c r="O787" s="12">
        <f>COUNTIF($P$2:P787,P787)</f>
        <v>27</v>
      </c>
      <c r="P787" s="12" t="str">
        <f t="shared" si="37"/>
        <v>122010000</v>
      </c>
      <c r="Q787" s="12" t="str">
        <f t="shared" si="38"/>
        <v>1220100000027</v>
      </c>
      <c r="R787" s="20" t="s">
        <v>2309</v>
      </c>
      <c r="S787" s="20" t="s">
        <v>1245</v>
      </c>
      <c r="AW787" s="12">
        <v>8</v>
      </c>
      <c r="AX787" s="12">
        <v>1</v>
      </c>
      <c r="AY787" s="12" t="s">
        <v>907</v>
      </c>
      <c r="BA787" s="12" t="s">
        <v>905</v>
      </c>
      <c r="BG787" s="21">
        <v>-1</v>
      </c>
      <c r="BJ787" s="12">
        <v>1</v>
      </c>
      <c r="BK787" s="12">
        <v>1</v>
      </c>
    </row>
    <row r="788" spans="1:63" ht="45" x14ac:dyDescent="0.25">
      <c r="A788" s="12">
        <v>1</v>
      </c>
      <c r="B788" s="11" t="str">
        <f t="shared" si="36"/>
        <v>Общий расчет. Ци Мень. Анализ Дворца. Структуры. Благоприятность. Нет</v>
      </c>
      <c r="C788" s="11" t="str">
        <f>IFERROR(VLOOKUP(I788,lvl_1[],2,FALSE),"Нет")</f>
        <v>Общий расчет</v>
      </c>
      <c r="D788" s="11" t="str">
        <f>IFERROR(VLOOKUP(Rule!J788,lvl_2[],2,FALSE),"Нет")</f>
        <v>Ци Мень</v>
      </c>
      <c r="E788" s="11" t="str">
        <f>IFERROR(VLOOKUP(Rule!K788,lvl_3[],2,FALSE),"Нет")</f>
        <v>Анализ Дворца</v>
      </c>
      <c r="F788" s="11" t="str">
        <f>IFERROR(INDEX(lvl_4[],MATCH(L788,lvl_4[ID],0),MATCH(TEXT(K788,"##0"),lvl_4[#Headers],0)),"Нет")</f>
        <v>Структуры</v>
      </c>
      <c r="G788" s="11" t="str">
        <f>IFERROR(INDEX(lvl_5[],MATCH(M788,lvl_5[ID],0),MATCH(_xlfn.CONCAT(TEXT(K788,"##0"),"_",TEXT(L788,"##0")),lvl_5[#Headers],0)),"Нет")</f>
        <v>Благоприятность</v>
      </c>
      <c r="H788" s="11" t="str">
        <f>IFERROR(INDEX(lvl_6[],MATCH(N788,lvl_6[ID],0),MATCH(_xlfn.CONCAT(K788,"_",L788,"_",M788),lvl_6[#Headers],0)),"Нет")</f>
        <v>Нет</v>
      </c>
      <c r="I788" s="12">
        <v>1</v>
      </c>
      <c r="J788" s="12">
        <v>2</v>
      </c>
      <c r="K788" s="12">
        <v>2</v>
      </c>
      <c r="L788" s="12">
        <v>1</v>
      </c>
      <c r="M788" s="12">
        <v>0</v>
      </c>
      <c r="N788" s="12">
        <v>0</v>
      </c>
      <c r="O788" s="12">
        <f>COUNTIF($P$2:P788,P788)</f>
        <v>28</v>
      </c>
      <c r="P788" s="12" t="str">
        <f t="shared" si="37"/>
        <v>122010000</v>
      </c>
      <c r="Q788" s="12" t="str">
        <f t="shared" si="38"/>
        <v>1220100000028</v>
      </c>
      <c r="R788" s="20" t="s">
        <v>2310</v>
      </c>
      <c r="S788" s="20" t="s">
        <v>2311</v>
      </c>
      <c r="AX788" s="12">
        <v>1</v>
      </c>
      <c r="AY788" s="12" t="s">
        <v>907</v>
      </c>
      <c r="BA788" s="12" t="s">
        <v>907</v>
      </c>
      <c r="BG788" s="21">
        <v>-1</v>
      </c>
      <c r="BJ788" s="12">
        <v>1</v>
      </c>
      <c r="BK788" s="12">
        <v>1</v>
      </c>
    </row>
    <row r="789" spans="1:63" ht="45" x14ac:dyDescent="0.25">
      <c r="A789" s="12">
        <v>1</v>
      </c>
      <c r="B789" s="11" t="str">
        <f t="shared" si="36"/>
        <v>Общий расчет. Ци Мень. Анализ Дворца. Структуры. Благоприятность. Нет</v>
      </c>
      <c r="C789" s="11" t="str">
        <f>IFERROR(VLOOKUP(I789,lvl_1[],2,FALSE),"Нет")</f>
        <v>Общий расчет</v>
      </c>
      <c r="D789" s="11" t="str">
        <f>IFERROR(VLOOKUP(Rule!J789,lvl_2[],2,FALSE),"Нет")</f>
        <v>Ци Мень</v>
      </c>
      <c r="E789" s="11" t="str">
        <f>IFERROR(VLOOKUP(Rule!K789,lvl_3[],2,FALSE),"Нет")</f>
        <v>Анализ Дворца</v>
      </c>
      <c r="F789" s="11" t="str">
        <f>IFERROR(INDEX(lvl_4[],MATCH(L789,lvl_4[ID],0),MATCH(TEXT(K789,"##0"),lvl_4[#Headers],0)),"Нет")</f>
        <v>Структуры</v>
      </c>
      <c r="G789" s="11" t="str">
        <f>IFERROR(INDEX(lvl_5[],MATCH(M789,lvl_5[ID],0),MATCH(_xlfn.CONCAT(TEXT(K789,"##0"),"_",TEXT(L789,"##0")),lvl_5[#Headers],0)),"Нет")</f>
        <v>Благоприятность</v>
      </c>
      <c r="H789" s="11" t="str">
        <f>IFERROR(INDEX(lvl_6[],MATCH(N789,lvl_6[ID],0),MATCH(_xlfn.CONCAT(K789,"_",L789,"_",M789),lvl_6[#Headers],0)),"Нет")</f>
        <v>Нет</v>
      </c>
      <c r="I789" s="12">
        <v>1</v>
      </c>
      <c r="J789" s="12">
        <v>2</v>
      </c>
      <c r="K789" s="12">
        <v>2</v>
      </c>
      <c r="L789" s="12">
        <v>1</v>
      </c>
      <c r="M789" s="12">
        <v>0</v>
      </c>
      <c r="N789" s="12">
        <v>0</v>
      </c>
      <c r="O789" s="12">
        <f>COUNTIF($P$2:P789,P789)</f>
        <v>29</v>
      </c>
      <c r="P789" s="12" t="str">
        <f t="shared" si="37"/>
        <v>122010000</v>
      </c>
      <c r="Q789" s="12" t="str">
        <f t="shared" si="38"/>
        <v>1220100000029</v>
      </c>
      <c r="R789" s="20" t="s">
        <v>2312</v>
      </c>
      <c r="S789" s="20" t="s">
        <v>2313</v>
      </c>
      <c r="AX789" s="12">
        <v>1</v>
      </c>
      <c r="AY789" s="12" t="s">
        <v>907</v>
      </c>
      <c r="BA789" s="12" t="s">
        <v>908</v>
      </c>
      <c r="BG789" s="21">
        <v>-1</v>
      </c>
      <c r="BJ789" s="12">
        <v>1</v>
      </c>
      <c r="BK789" s="12">
        <v>1</v>
      </c>
    </row>
    <row r="790" spans="1:63" ht="45" x14ac:dyDescent="0.25">
      <c r="A790" s="12">
        <v>1</v>
      </c>
      <c r="B790" s="11" t="str">
        <f t="shared" si="36"/>
        <v>Общий расчет. Ци Мень. Анализ Дворца. Структуры. Благоприятность. Нет</v>
      </c>
      <c r="C790" s="11" t="str">
        <f>IFERROR(VLOOKUP(I790,lvl_1[],2,FALSE),"Нет")</f>
        <v>Общий расчет</v>
      </c>
      <c r="D790" s="11" t="str">
        <f>IFERROR(VLOOKUP(Rule!J790,lvl_2[],2,FALSE),"Нет")</f>
        <v>Ци Мень</v>
      </c>
      <c r="E790" s="11" t="str">
        <f>IFERROR(VLOOKUP(Rule!K790,lvl_3[],2,FALSE),"Нет")</f>
        <v>Анализ Дворца</v>
      </c>
      <c r="F790" s="11" t="str">
        <f>IFERROR(INDEX(lvl_4[],MATCH(L790,lvl_4[ID],0),MATCH(TEXT(K790,"##0"),lvl_4[#Headers],0)),"Нет")</f>
        <v>Структуры</v>
      </c>
      <c r="G790" s="11" t="str">
        <f>IFERROR(INDEX(lvl_5[],MATCH(M790,lvl_5[ID],0),MATCH(_xlfn.CONCAT(TEXT(K790,"##0"),"_",TEXT(L790,"##0")),lvl_5[#Headers],0)),"Нет")</f>
        <v>Благоприятность</v>
      </c>
      <c r="H790" s="11" t="str">
        <f>IFERROR(INDEX(lvl_6[],MATCH(N790,lvl_6[ID],0),MATCH(_xlfn.CONCAT(K790,"_",L790,"_",M790),lvl_6[#Headers],0)),"Нет")</f>
        <v>Нет</v>
      </c>
      <c r="I790" s="12">
        <v>1</v>
      </c>
      <c r="J790" s="12">
        <v>2</v>
      </c>
      <c r="K790" s="12">
        <v>2</v>
      </c>
      <c r="L790" s="12">
        <v>1</v>
      </c>
      <c r="M790" s="12">
        <v>0</v>
      </c>
      <c r="N790" s="12">
        <v>0</v>
      </c>
      <c r="O790" s="12">
        <f>COUNTIF($P$2:P790,P790)</f>
        <v>30</v>
      </c>
      <c r="P790" s="12" t="str">
        <f t="shared" si="37"/>
        <v>122010000</v>
      </c>
      <c r="Q790" s="12" t="str">
        <f t="shared" si="38"/>
        <v>1220100000030</v>
      </c>
      <c r="R790" s="20" t="s">
        <v>2314</v>
      </c>
      <c r="S790" s="20" t="s">
        <v>2315</v>
      </c>
      <c r="AX790" s="12">
        <v>1</v>
      </c>
      <c r="AY790" s="12" t="s">
        <v>907</v>
      </c>
      <c r="BA790" s="12" t="s">
        <v>910</v>
      </c>
      <c r="BG790" s="21">
        <v>-1</v>
      </c>
      <c r="BJ790" s="12">
        <v>1</v>
      </c>
      <c r="BK790" s="12">
        <v>1</v>
      </c>
    </row>
    <row r="791" spans="1:63" ht="45" x14ac:dyDescent="0.25">
      <c r="A791" s="12">
        <v>1</v>
      </c>
      <c r="B791" s="11" t="str">
        <f t="shared" si="36"/>
        <v>Общий расчет. Ци Мень. Анализ Дворца. Структуры. Благоприятность. Нет</v>
      </c>
      <c r="C791" s="11" t="str">
        <f>IFERROR(VLOOKUP(I791,lvl_1[],2,FALSE),"Нет")</f>
        <v>Общий расчет</v>
      </c>
      <c r="D791" s="11" t="str">
        <f>IFERROR(VLOOKUP(Rule!J791,lvl_2[],2,FALSE),"Нет")</f>
        <v>Ци Мень</v>
      </c>
      <c r="E791" s="11" t="str">
        <f>IFERROR(VLOOKUP(Rule!K791,lvl_3[],2,FALSE),"Нет")</f>
        <v>Анализ Дворца</v>
      </c>
      <c r="F791" s="11" t="str">
        <f>IFERROR(INDEX(lvl_4[],MATCH(L791,lvl_4[ID],0),MATCH(TEXT(K791,"##0"),lvl_4[#Headers],0)),"Нет")</f>
        <v>Структуры</v>
      </c>
      <c r="G791" s="11" t="str">
        <f>IFERROR(INDEX(lvl_5[],MATCH(M791,lvl_5[ID],0),MATCH(_xlfn.CONCAT(TEXT(K791,"##0"),"_",TEXT(L791,"##0")),lvl_5[#Headers],0)),"Нет")</f>
        <v>Благоприятность</v>
      </c>
      <c r="H791" s="11" t="str">
        <f>IFERROR(INDEX(lvl_6[],MATCH(N791,lvl_6[ID],0),MATCH(_xlfn.CONCAT(K791,"_",L791,"_",M791),lvl_6[#Headers],0)),"Нет")</f>
        <v>Нет</v>
      </c>
      <c r="I791" s="12">
        <v>1</v>
      </c>
      <c r="J791" s="12">
        <v>2</v>
      </c>
      <c r="K791" s="12">
        <v>2</v>
      </c>
      <c r="L791" s="12">
        <v>1</v>
      </c>
      <c r="M791" s="12">
        <v>0</v>
      </c>
      <c r="N791" s="12">
        <v>0</v>
      </c>
      <c r="O791" s="12">
        <f>COUNTIF($P$2:P791,P791)</f>
        <v>31</v>
      </c>
      <c r="P791" s="12" t="str">
        <f t="shared" si="37"/>
        <v>122010000</v>
      </c>
      <c r="Q791" s="12" t="str">
        <f t="shared" si="38"/>
        <v>1220100000031</v>
      </c>
      <c r="R791" s="20" t="s">
        <v>2316</v>
      </c>
      <c r="S791" s="20" t="s">
        <v>1246</v>
      </c>
      <c r="AX791" s="12">
        <v>1</v>
      </c>
      <c r="AY791" s="12" t="s">
        <v>907</v>
      </c>
      <c r="BA791" s="12" t="s">
        <v>912</v>
      </c>
      <c r="BB791" s="12" t="s">
        <v>31</v>
      </c>
      <c r="BG791" s="21" t="s">
        <v>2277</v>
      </c>
      <c r="BJ791" s="12">
        <v>1</v>
      </c>
      <c r="BK791" s="12">
        <v>1</v>
      </c>
    </row>
    <row r="792" spans="1:63" ht="45" x14ac:dyDescent="0.25">
      <c r="A792" s="12">
        <v>1</v>
      </c>
      <c r="B792" s="11" t="str">
        <f t="shared" si="36"/>
        <v>Общий расчет. Ци Мень. Анализ Дворца. Структуры. Благоприятность. Нет</v>
      </c>
      <c r="C792" s="11" t="str">
        <f>IFERROR(VLOOKUP(I792,lvl_1[],2,FALSE),"Нет")</f>
        <v>Общий расчет</v>
      </c>
      <c r="D792" s="11" t="str">
        <f>IFERROR(VLOOKUP(Rule!J792,lvl_2[],2,FALSE),"Нет")</f>
        <v>Ци Мень</v>
      </c>
      <c r="E792" s="11" t="str">
        <f>IFERROR(VLOOKUP(Rule!K792,lvl_3[],2,FALSE),"Нет")</f>
        <v>Анализ Дворца</v>
      </c>
      <c r="F792" s="11" t="str">
        <f>IFERROR(INDEX(lvl_4[],MATCH(L792,lvl_4[ID],0),MATCH(TEXT(K792,"##0"),lvl_4[#Headers],0)),"Нет")</f>
        <v>Структуры</v>
      </c>
      <c r="G792" s="11" t="str">
        <f>IFERROR(INDEX(lvl_5[],MATCH(M792,lvl_5[ID],0),MATCH(_xlfn.CONCAT(TEXT(K792,"##0"),"_",TEXT(L792,"##0")),lvl_5[#Headers],0)),"Нет")</f>
        <v>Благоприятность</v>
      </c>
      <c r="H792" s="11" t="str">
        <f>IFERROR(INDEX(lvl_6[],MATCH(N792,lvl_6[ID],0),MATCH(_xlfn.CONCAT(K792,"_",L792,"_",M792),lvl_6[#Headers],0)),"Нет")</f>
        <v>Нет</v>
      </c>
      <c r="I792" s="12">
        <v>1</v>
      </c>
      <c r="J792" s="12">
        <v>2</v>
      </c>
      <c r="K792" s="12">
        <v>2</v>
      </c>
      <c r="L792" s="12">
        <v>1</v>
      </c>
      <c r="M792" s="12">
        <v>0</v>
      </c>
      <c r="N792" s="12">
        <v>0</v>
      </c>
      <c r="O792" s="12">
        <f>COUNTIF($P$2:P792,P792)</f>
        <v>32</v>
      </c>
      <c r="P792" s="12" t="str">
        <f t="shared" si="37"/>
        <v>122010000</v>
      </c>
      <c r="Q792" s="12" t="str">
        <f t="shared" si="38"/>
        <v>1220100000032</v>
      </c>
      <c r="R792" s="20" t="s">
        <v>2316</v>
      </c>
      <c r="S792" s="20" t="s">
        <v>1246</v>
      </c>
      <c r="AX792" s="12">
        <v>1</v>
      </c>
      <c r="AY792" s="12" t="s">
        <v>907</v>
      </c>
      <c r="BA792" s="12" t="s">
        <v>912</v>
      </c>
      <c r="BB792" s="12" t="s">
        <v>12</v>
      </c>
      <c r="BG792" s="21" t="s">
        <v>2277</v>
      </c>
      <c r="BJ792" s="12">
        <v>1</v>
      </c>
      <c r="BK792" s="12">
        <v>1</v>
      </c>
    </row>
    <row r="793" spans="1:63" ht="45" x14ac:dyDescent="0.25">
      <c r="A793" s="12">
        <v>1</v>
      </c>
      <c r="B793" s="11" t="str">
        <f t="shared" si="36"/>
        <v>Общий расчет. Ци Мень. Анализ Дворца. Структуры. Благоприятность. Нет</v>
      </c>
      <c r="C793" s="11" t="str">
        <f>IFERROR(VLOOKUP(I793,lvl_1[],2,FALSE),"Нет")</f>
        <v>Общий расчет</v>
      </c>
      <c r="D793" s="11" t="str">
        <f>IFERROR(VLOOKUP(Rule!J793,lvl_2[],2,FALSE),"Нет")</f>
        <v>Ци Мень</v>
      </c>
      <c r="E793" s="11" t="str">
        <f>IFERROR(VLOOKUP(Rule!K793,lvl_3[],2,FALSE),"Нет")</f>
        <v>Анализ Дворца</v>
      </c>
      <c r="F793" s="11" t="str">
        <f>IFERROR(INDEX(lvl_4[],MATCH(L793,lvl_4[ID],0),MATCH(TEXT(K793,"##0"),lvl_4[#Headers],0)),"Нет")</f>
        <v>Структуры</v>
      </c>
      <c r="G793" s="11" t="str">
        <f>IFERROR(INDEX(lvl_5[],MATCH(M793,lvl_5[ID],0),MATCH(_xlfn.CONCAT(TEXT(K793,"##0"),"_",TEXT(L793,"##0")),lvl_5[#Headers],0)),"Нет")</f>
        <v>Благоприятность</v>
      </c>
      <c r="H793" s="11" t="str">
        <f>IFERROR(INDEX(lvl_6[],MATCH(N793,lvl_6[ID],0),MATCH(_xlfn.CONCAT(K793,"_",L793,"_",M793),lvl_6[#Headers],0)),"Нет")</f>
        <v>Нет</v>
      </c>
      <c r="I793" s="12">
        <v>1</v>
      </c>
      <c r="J793" s="12">
        <v>2</v>
      </c>
      <c r="K793" s="12">
        <v>2</v>
      </c>
      <c r="L793" s="12">
        <v>1</v>
      </c>
      <c r="M793" s="12">
        <v>0</v>
      </c>
      <c r="N793" s="12">
        <v>0</v>
      </c>
      <c r="O793" s="12">
        <f>COUNTIF($P$2:P793,P793)</f>
        <v>33</v>
      </c>
      <c r="P793" s="12" t="str">
        <f t="shared" si="37"/>
        <v>122010000</v>
      </c>
      <c r="Q793" s="12" t="str">
        <f t="shared" si="38"/>
        <v>1220100000033</v>
      </c>
      <c r="R793" s="20" t="s">
        <v>2316</v>
      </c>
      <c r="S793" s="20" t="s">
        <v>1247</v>
      </c>
      <c r="AX793" s="12">
        <v>1</v>
      </c>
      <c r="AY793" s="12" t="s">
        <v>907</v>
      </c>
      <c r="BA793" s="12" t="s">
        <v>912</v>
      </c>
      <c r="BB793" s="12" t="s">
        <v>8</v>
      </c>
      <c r="BG793" s="21">
        <v>-1</v>
      </c>
      <c r="BJ793" s="12">
        <v>1</v>
      </c>
      <c r="BK793" s="12">
        <v>1</v>
      </c>
    </row>
    <row r="794" spans="1:63" ht="45" x14ac:dyDescent="0.25">
      <c r="A794" s="12">
        <v>1</v>
      </c>
      <c r="B794" s="11" t="str">
        <f t="shared" si="36"/>
        <v>Общий расчет. Ци Мень. Анализ Дворца. Структуры. Благоприятность. Нет</v>
      </c>
      <c r="C794" s="11" t="str">
        <f>IFERROR(VLOOKUP(I794,lvl_1[],2,FALSE),"Нет")</f>
        <v>Общий расчет</v>
      </c>
      <c r="D794" s="11" t="str">
        <f>IFERROR(VLOOKUP(Rule!J794,lvl_2[],2,FALSE),"Нет")</f>
        <v>Ци Мень</v>
      </c>
      <c r="E794" s="11" t="str">
        <f>IFERROR(VLOOKUP(Rule!K794,lvl_3[],2,FALSE),"Нет")</f>
        <v>Анализ Дворца</v>
      </c>
      <c r="F794" s="11" t="str">
        <f>IFERROR(INDEX(lvl_4[],MATCH(L794,lvl_4[ID],0),MATCH(TEXT(K794,"##0"),lvl_4[#Headers],0)),"Нет")</f>
        <v>Структуры</v>
      </c>
      <c r="G794" s="11" t="str">
        <f>IFERROR(INDEX(lvl_5[],MATCH(M794,lvl_5[ID],0),MATCH(_xlfn.CONCAT(TEXT(K794,"##0"),"_",TEXT(L794,"##0")),lvl_5[#Headers],0)),"Нет")</f>
        <v>Благоприятность</v>
      </c>
      <c r="H794" s="11" t="str">
        <f>IFERROR(INDEX(lvl_6[],MATCH(N794,lvl_6[ID],0),MATCH(_xlfn.CONCAT(K794,"_",L794,"_",M794),lvl_6[#Headers],0)),"Нет")</f>
        <v>Нет</v>
      </c>
      <c r="I794" s="12">
        <v>1</v>
      </c>
      <c r="J794" s="12">
        <v>2</v>
      </c>
      <c r="K794" s="12">
        <v>2</v>
      </c>
      <c r="L794" s="12">
        <v>1</v>
      </c>
      <c r="M794" s="12">
        <v>0</v>
      </c>
      <c r="N794" s="12">
        <v>0</v>
      </c>
      <c r="O794" s="12">
        <f>COUNTIF($P$2:P794,P794)</f>
        <v>34</v>
      </c>
      <c r="P794" s="12" t="str">
        <f t="shared" si="37"/>
        <v>122010000</v>
      </c>
      <c r="Q794" s="12" t="str">
        <f t="shared" si="38"/>
        <v>1220100000034</v>
      </c>
      <c r="R794" s="20" t="s">
        <v>2316</v>
      </c>
      <c r="S794" s="20" t="s">
        <v>1247</v>
      </c>
      <c r="AX794" s="12">
        <v>1</v>
      </c>
      <c r="AY794" s="12" t="s">
        <v>907</v>
      </c>
      <c r="BA794" s="12" t="s">
        <v>912</v>
      </c>
      <c r="BB794" s="12" t="s">
        <v>29</v>
      </c>
      <c r="BG794" s="21">
        <v>-1</v>
      </c>
      <c r="BJ794" s="12">
        <v>1</v>
      </c>
      <c r="BK794" s="12">
        <v>1</v>
      </c>
    </row>
    <row r="795" spans="1:63" ht="45" x14ac:dyDescent="0.25">
      <c r="A795" s="12">
        <v>1</v>
      </c>
      <c r="B795" s="11" t="str">
        <f t="shared" si="36"/>
        <v>Общий расчет. Ци Мень. Анализ Дворца. Структуры. Благоприятность. Нет</v>
      </c>
      <c r="C795" s="11" t="str">
        <f>IFERROR(VLOOKUP(I795,lvl_1[],2,FALSE),"Нет")</f>
        <v>Общий расчет</v>
      </c>
      <c r="D795" s="11" t="str">
        <f>IFERROR(VLOOKUP(Rule!J795,lvl_2[],2,FALSE),"Нет")</f>
        <v>Ци Мень</v>
      </c>
      <c r="E795" s="11" t="str">
        <f>IFERROR(VLOOKUP(Rule!K795,lvl_3[],2,FALSE),"Нет")</f>
        <v>Анализ Дворца</v>
      </c>
      <c r="F795" s="11" t="str">
        <f>IFERROR(INDEX(lvl_4[],MATCH(L795,lvl_4[ID],0),MATCH(TEXT(K795,"##0"),lvl_4[#Headers],0)),"Нет")</f>
        <v>Структуры</v>
      </c>
      <c r="G795" s="11" t="str">
        <f>IFERROR(INDEX(lvl_5[],MATCH(M795,lvl_5[ID],0),MATCH(_xlfn.CONCAT(TEXT(K795,"##0"),"_",TEXT(L795,"##0")),lvl_5[#Headers],0)),"Нет")</f>
        <v>Благоприятность</v>
      </c>
      <c r="H795" s="11" t="str">
        <f>IFERROR(INDEX(lvl_6[],MATCH(N795,lvl_6[ID],0),MATCH(_xlfn.CONCAT(K795,"_",L795,"_",M795),lvl_6[#Headers],0)),"Нет")</f>
        <v>Нет</v>
      </c>
      <c r="I795" s="12">
        <v>1</v>
      </c>
      <c r="J795" s="12">
        <v>2</v>
      </c>
      <c r="K795" s="12">
        <v>2</v>
      </c>
      <c r="L795" s="12">
        <v>1</v>
      </c>
      <c r="M795" s="12">
        <v>0</v>
      </c>
      <c r="N795" s="12">
        <v>0</v>
      </c>
      <c r="O795" s="12">
        <f>COUNTIF($P$2:P795,P795)</f>
        <v>35</v>
      </c>
      <c r="P795" s="12" t="str">
        <f t="shared" si="37"/>
        <v>122010000</v>
      </c>
      <c r="Q795" s="12" t="str">
        <f t="shared" si="38"/>
        <v>1220100000035</v>
      </c>
      <c r="R795" s="20" t="s">
        <v>2316</v>
      </c>
      <c r="S795" s="20" t="s">
        <v>1247</v>
      </c>
      <c r="AX795" s="12">
        <v>1</v>
      </c>
      <c r="AY795" s="12" t="s">
        <v>907</v>
      </c>
      <c r="BA795" s="12" t="s">
        <v>912</v>
      </c>
      <c r="BB795" s="12" t="s">
        <v>26</v>
      </c>
      <c r="BG795" s="21">
        <v>-1</v>
      </c>
      <c r="BJ795" s="12">
        <v>1</v>
      </c>
      <c r="BK795" s="12">
        <v>1</v>
      </c>
    </row>
    <row r="796" spans="1:63" ht="45" x14ac:dyDescent="0.25">
      <c r="A796" s="12">
        <v>1</v>
      </c>
      <c r="B796" s="11" t="str">
        <f t="shared" si="36"/>
        <v>Общий расчет. Ци Мень. Анализ Дворца. Структуры. Благоприятность. Нет</v>
      </c>
      <c r="C796" s="11" t="str">
        <f>IFERROR(VLOOKUP(I796,lvl_1[],2,FALSE),"Нет")</f>
        <v>Общий расчет</v>
      </c>
      <c r="D796" s="11" t="str">
        <f>IFERROR(VLOOKUP(Rule!J796,lvl_2[],2,FALSE),"Нет")</f>
        <v>Ци Мень</v>
      </c>
      <c r="E796" s="11" t="str">
        <f>IFERROR(VLOOKUP(Rule!K796,lvl_3[],2,FALSE),"Нет")</f>
        <v>Анализ Дворца</v>
      </c>
      <c r="F796" s="11" t="str">
        <f>IFERROR(INDEX(lvl_4[],MATCH(L796,lvl_4[ID],0),MATCH(TEXT(K796,"##0"),lvl_4[#Headers],0)),"Нет")</f>
        <v>Структуры</v>
      </c>
      <c r="G796" s="11" t="str">
        <f>IFERROR(INDEX(lvl_5[],MATCH(M796,lvl_5[ID],0),MATCH(_xlfn.CONCAT(TEXT(K796,"##0"),"_",TEXT(L796,"##0")),lvl_5[#Headers],0)),"Нет")</f>
        <v>Благоприятность</v>
      </c>
      <c r="H796" s="11" t="str">
        <f>IFERROR(INDEX(lvl_6[],MATCH(N796,lvl_6[ID],0),MATCH(_xlfn.CONCAT(K796,"_",L796,"_",M796),lvl_6[#Headers],0)),"Нет")</f>
        <v>Нет</v>
      </c>
      <c r="I796" s="12">
        <v>1</v>
      </c>
      <c r="J796" s="12">
        <v>2</v>
      </c>
      <c r="K796" s="12">
        <v>2</v>
      </c>
      <c r="L796" s="12">
        <v>1</v>
      </c>
      <c r="M796" s="12">
        <v>0</v>
      </c>
      <c r="N796" s="12">
        <v>0</v>
      </c>
      <c r="O796" s="12">
        <f>COUNTIF($P$2:P796,P796)</f>
        <v>36</v>
      </c>
      <c r="P796" s="12" t="str">
        <f t="shared" si="37"/>
        <v>122010000</v>
      </c>
      <c r="Q796" s="12" t="str">
        <f t="shared" si="38"/>
        <v>1220100000036</v>
      </c>
      <c r="R796" s="20" t="s">
        <v>2316</v>
      </c>
      <c r="S796" s="20" t="s">
        <v>1247</v>
      </c>
      <c r="AX796" s="12">
        <v>1</v>
      </c>
      <c r="AY796" s="12" t="s">
        <v>907</v>
      </c>
      <c r="BA796" s="12" t="s">
        <v>912</v>
      </c>
      <c r="BB796" s="12" t="s">
        <v>19</v>
      </c>
      <c r="BG796" s="21">
        <v>-1</v>
      </c>
      <c r="BJ796" s="12">
        <v>1</v>
      </c>
      <c r="BK796" s="12">
        <v>1</v>
      </c>
    </row>
    <row r="797" spans="1:63" ht="45" x14ac:dyDescent="0.25">
      <c r="A797" s="12">
        <v>1</v>
      </c>
      <c r="B797" s="11" t="str">
        <f t="shared" si="36"/>
        <v>Общий расчет. Ци Мень. Анализ Дворца. Структуры. Благоприятность. Нет</v>
      </c>
      <c r="C797" s="11" t="str">
        <f>IFERROR(VLOOKUP(I797,lvl_1[],2,FALSE),"Нет")</f>
        <v>Общий расчет</v>
      </c>
      <c r="D797" s="11" t="str">
        <f>IFERROR(VLOOKUP(Rule!J797,lvl_2[],2,FALSE),"Нет")</f>
        <v>Ци Мень</v>
      </c>
      <c r="E797" s="11" t="str">
        <f>IFERROR(VLOOKUP(Rule!K797,lvl_3[],2,FALSE),"Нет")</f>
        <v>Анализ Дворца</v>
      </c>
      <c r="F797" s="11" t="str">
        <f>IFERROR(INDEX(lvl_4[],MATCH(L797,lvl_4[ID],0),MATCH(TEXT(K797,"##0"),lvl_4[#Headers],0)),"Нет")</f>
        <v>Структуры</v>
      </c>
      <c r="G797" s="11" t="str">
        <f>IFERROR(INDEX(lvl_5[],MATCH(M797,lvl_5[ID],0),MATCH(_xlfn.CONCAT(TEXT(K797,"##0"),"_",TEXT(L797,"##0")),lvl_5[#Headers],0)),"Нет")</f>
        <v>Благоприятность</v>
      </c>
      <c r="H797" s="11" t="str">
        <f>IFERROR(INDEX(lvl_6[],MATCH(N797,lvl_6[ID],0),MATCH(_xlfn.CONCAT(K797,"_",L797,"_",M797),lvl_6[#Headers],0)),"Нет")</f>
        <v>Нет</v>
      </c>
      <c r="I797" s="12">
        <v>1</v>
      </c>
      <c r="J797" s="12">
        <v>2</v>
      </c>
      <c r="K797" s="12">
        <v>2</v>
      </c>
      <c r="L797" s="12">
        <v>1</v>
      </c>
      <c r="M797" s="12">
        <v>0</v>
      </c>
      <c r="N797" s="12">
        <v>0</v>
      </c>
      <c r="O797" s="12">
        <f>COUNTIF($P$2:P797,P797)</f>
        <v>37</v>
      </c>
      <c r="P797" s="12" t="str">
        <f t="shared" si="37"/>
        <v>122010000</v>
      </c>
      <c r="Q797" s="12" t="str">
        <f t="shared" si="38"/>
        <v>1220100000037</v>
      </c>
      <c r="R797" s="20" t="s">
        <v>2316</v>
      </c>
      <c r="S797" s="20" t="s">
        <v>1247</v>
      </c>
      <c r="AX797" s="12">
        <v>1</v>
      </c>
      <c r="AY797" s="12" t="s">
        <v>907</v>
      </c>
      <c r="BA797" s="12" t="s">
        <v>912</v>
      </c>
      <c r="BB797" s="12" t="s">
        <v>16</v>
      </c>
      <c r="BG797" s="21">
        <v>-1</v>
      </c>
      <c r="BJ797" s="12">
        <v>1</v>
      </c>
      <c r="BK797" s="12">
        <v>1</v>
      </c>
    </row>
    <row r="798" spans="1:63" ht="30" x14ac:dyDescent="0.25">
      <c r="A798" s="12">
        <v>1</v>
      </c>
      <c r="B798" s="11" t="str">
        <f t="shared" si="36"/>
        <v>Общий расчет. Ци Мень. Анализ Дворца. Структуры. Благоприятность. Нет</v>
      </c>
      <c r="C798" s="11" t="str">
        <f>IFERROR(VLOOKUP(I798,lvl_1[],2,FALSE),"Нет")</f>
        <v>Общий расчет</v>
      </c>
      <c r="D798" s="11" t="str">
        <f>IFERROR(VLOOKUP(Rule!J798,lvl_2[],2,FALSE),"Нет")</f>
        <v>Ци Мень</v>
      </c>
      <c r="E798" s="11" t="str">
        <f>IFERROR(VLOOKUP(Rule!K798,lvl_3[],2,FALSE),"Нет")</f>
        <v>Анализ Дворца</v>
      </c>
      <c r="F798" s="11" t="str">
        <f>IFERROR(INDEX(lvl_4[],MATCH(L798,lvl_4[ID],0),MATCH(TEXT(K798,"##0"),lvl_4[#Headers],0)),"Нет")</f>
        <v>Структуры</v>
      </c>
      <c r="G798" s="11" t="str">
        <f>IFERROR(INDEX(lvl_5[],MATCH(M798,lvl_5[ID],0),MATCH(_xlfn.CONCAT(TEXT(K798,"##0"),"_",TEXT(L798,"##0")),lvl_5[#Headers],0)),"Нет")</f>
        <v>Благоприятность</v>
      </c>
      <c r="H798" s="11" t="str">
        <f>IFERROR(INDEX(lvl_6[],MATCH(N798,lvl_6[ID],0),MATCH(_xlfn.CONCAT(K798,"_",L798,"_",M798),lvl_6[#Headers],0)),"Нет")</f>
        <v>Нет</v>
      </c>
      <c r="I798" s="12">
        <v>1</v>
      </c>
      <c r="J798" s="12">
        <v>2</v>
      </c>
      <c r="K798" s="12">
        <v>2</v>
      </c>
      <c r="L798" s="12">
        <v>1</v>
      </c>
      <c r="M798" s="12">
        <v>0</v>
      </c>
      <c r="N798" s="12">
        <v>0</v>
      </c>
      <c r="O798" s="12">
        <f>COUNTIF($P$2:P798,P798)</f>
        <v>38</v>
      </c>
      <c r="P798" s="12" t="str">
        <f t="shared" si="37"/>
        <v>122010000</v>
      </c>
      <c r="Q798" s="12" t="str">
        <f t="shared" si="38"/>
        <v>1220100000038</v>
      </c>
      <c r="R798" s="20" t="s">
        <v>1248</v>
      </c>
      <c r="S798" s="20" t="s">
        <v>1249</v>
      </c>
      <c r="AX798" s="12">
        <v>1</v>
      </c>
      <c r="AY798" s="12" t="s">
        <v>907</v>
      </c>
      <c r="BA798" s="12" t="s">
        <v>914</v>
      </c>
      <c r="BG798" s="21">
        <v>-1</v>
      </c>
      <c r="BJ798" s="12">
        <v>1</v>
      </c>
      <c r="BK798" s="12">
        <v>1</v>
      </c>
    </row>
    <row r="799" spans="1:63" ht="45" x14ac:dyDescent="0.25">
      <c r="A799" s="12">
        <v>1</v>
      </c>
      <c r="B799" s="11" t="str">
        <f t="shared" si="36"/>
        <v>Общий расчет. Ци Мень. Анализ Дворца. Структуры. Благоприятность. Нет</v>
      </c>
      <c r="C799" s="11" t="str">
        <f>IFERROR(VLOOKUP(I799,lvl_1[],2,FALSE),"Нет")</f>
        <v>Общий расчет</v>
      </c>
      <c r="D799" s="11" t="str">
        <f>IFERROR(VLOOKUP(Rule!J799,lvl_2[],2,FALSE),"Нет")</f>
        <v>Ци Мень</v>
      </c>
      <c r="E799" s="11" t="str">
        <f>IFERROR(VLOOKUP(Rule!K799,lvl_3[],2,FALSE),"Нет")</f>
        <v>Анализ Дворца</v>
      </c>
      <c r="F799" s="11" t="str">
        <f>IFERROR(INDEX(lvl_4[],MATCH(L799,lvl_4[ID],0),MATCH(TEXT(K799,"##0"),lvl_4[#Headers],0)),"Нет")</f>
        <v>Структуры</v>
      </c>
      <c r="G799" s="11" t="str">
        <f>IFERROR(INDEX(lvl_5[],MATCH(M799,lvl_5[ID],0),MATCH(_xlfn.CONCAT(TEXT(K799,"##0"),"_",TEXT(L799,"##0")),lvl_5[#Headers],0)),"Нет")</f>
        <v>Благоприятность</v>
      </c>
      <c r="H799" s="11" t="str">
        <f>IFERROR(INDEX(lvl_6[],MATCH(N799,lvl_6[ID],0),MATCH(_xlfn.CONCAT(K799,"_",L799,"_",M799),lvl_6[#Headers],0)),"Нет")</f>
        <v>Нет</v>
      </c>
      <c r="I799" s="12">
        <v>1</v>
      </c>
      <c r="J799" s="12">
        <v>2</v>
      </c>
      <c r="K799" s="12">
        <v>2</v>
      </c>
      <c r="L799" s="12">
        <v>1</v>
      </c>
      <c r="M799" s="12">
        <v>0</v>
      </c>
      <c r="N799" s="12">
        <v>0</v>
      </c>
      <c r="O799" s="12">
        <f>COUNTIF($P$2:P799,P799)</f>
        <v>39</v>
      </c>
      <c r="P799" s="12" t="str">
        <f t="shared" si="37"/>
        <v>122010000</v>
      </c>
      <c r="Q799" s="12" t="str">
        <f t="shared" si="38"/>
        <v>1220100000039</v>
      </c>
      <c r="R799" s="20" t="s">
        <v>2319</v>
      </c>
      <c r="S799" s="20" t="s">
        <v>1250</v>
      </c>
      <c r="AX799" s="12">
        <v>1</v>
      </c>
      <c r="AY799" s="12" t="s">
        <v>907</v>
      </c>
      <c r="BA799" s="12" t="s">
        <v>916</v>
      </c>
      <c r="BB799" s="12" t="s">
        <v>31</v>
      </c>
      <c r="BG799" s="21">
        <v>1</v>
      </c>
      <c r="BJ799" s="12">
        <v>1</v>
      </c>
    </row>
    <row r="800" spans="1:63" ht="45" x14ac:dyDescent="0.25">
      <c r="A800" s="12">
        <v>1</v>
      </c>
      <c r="B800" s="11" t="str">
        <f t="shared" si="36"/>
        <v>Общий расчет. Ци Мень. Анализ Дворца. Структуры. Благоприятность. Нет</v>
      </c>
      <c r="C800" s="11" t="str">
        <f>IFERROR(VLOOKUP(I800,lvl_1[],2,FALSE),"Нет")</f>
        <v>Общий расчет</v>
      </c>
      <c r="D800" s="11" t="str">
        <f>IFERROR(VLOOKUP(Rule!J800,lvl_2[],2,FALSE),"Нет")</f>
        <v>Ци Мень</v>
      </c>
      <c r="E800" s="11" t="str">
        <f>IFERROR(VLOOKUP(Rule!K800,lvl_3[],2,FALSE),"Нет")</f>
        <v>Анализ Дворца</v>
      </c>
      <c r="F800" s="11" t="str">
        <f>IFERROR(INDEX(lvl_4[],MATCH(L800,lvl_4[ID],0),MATCH(TEXT(K800,"##0"),lvl_4[#Headers],0)),"Нет")</f>
        <v>Структуры</v>
      </c>
      <c r="G800" s="11" t="str">
        <f>IFERROR(INDEX(lvl_5[],MATCH(M800,lvl_5[ID],0),MATCH(_xlfn.CONCAT(TEXT(K800,"##0"),"_",TEXT(L800,"##0")),lvl_5[#Headers],0)),"Нет")</f>
        <v>Благоприятность</v>
      </c>
      <c r="H800" s="11" t="str">
        <f>IFERROR(INDEX(lvl_6[],MATCH(N800,lvl_6[ID],0),MATCH(_xlfn.CONCAT(K800,"_",L800,"_",M800),lvl_6[#Headers],0)),"Нет")</f>
        <v>Нет</v>
      </c>
      <c r="I800" s="12">
        <v>1</v>
      </c>
      <c r="J800" s="12">
        <v>2</v>
      </c>
      <c r="K800" s="12">
        <v>2</v>
      </c>
      <c r="L800" s="12">
        <v>1</v>
      </c>
      <c r="M800" s="12">
        <v>0</v>
      </c>
      <c r="N800" s="12">
        <v>0</v>
      </c>
      <c r="O800" s="12">
        <f>COUNTIF($P$2:P800,P800)</f>
        <v>40</v>
      </c>
      <c r="P800" s="12" t="str">
        <f t="shared" si="37"/>
        <v>122010000</v>
      </c>
      <c r="Q800" s="12" t="str">
        <f t="shared" si="38"/>
        <v>1220100000040</v>
      </c>
      <c r="R800" s="20" t="s">
        <v>2319</v>
      </c>
      <c r="S800" s="20" t="s">
        <v>1250</v>
      </c>
      <c r="AX800" s="12">
        <v>1</v>
      </c>
      <c r="AY800" s="12" t="s">
        <v>907</v>
      </c>
      <c r="BA800" s="12" t="s">
        <v>916</v>
      </c>
      <c r="BB800" s="12" t="s">
        <v>12</v>
      </c>
      <c r="BG800" s="21">
        <v>1</v>
      </c>
      <c r="BJ800" s="12">
        <v>1</v>
      </c>
    </row>
    <row r="801" spans="1:63" ht="45" x14ac:dyDescent="0.25">
      <c r="A801" s="12">
        <v>1</v>
      </c>
      <c r="B801" s="11" t="str">
        <f t="shared" si="36"/>
        <v>Общий расчет. Ци Мень. Анализ Дворца. Структуры. Благоприятность. Нет</v>
      </c>
      <c r="C801" s="11" t="str">
        <f>IFERROR(VLOOKUP(I801,lvl_1[],2,FALSE),"Нет")</f>
        <v>Общий расчет</v>
      </c>
      <c r="D801" s="11" t="str">
        <f>IFERROR(VLOOKUP(Rule!J801,lvl_2[],2,FALSE),"Нет")</f>
        <v>Ци Мень</v>
      </c>
      <c r="E801" s="11" t="str">
        <f>IFERROR(VLOOKUP(Rule!K801,lvl_3[],2,FALSE),"Нет")</f>
        <v>Анализ Дворца</v>
      </c>
      <c r="F801" s="11" t="str">
        <f>IFERROR(INDEX(lvl_4[],MATCH(L801,lvl_4[ID],0),MATCH(TEXT(K801,"##0"),lvl_4[#Headers],0)),"Нет")</f>
        <v>Структуры</v>
      </c>
      <c r="G801" s="11" t="str">
        <f>IFERROR(INDEX(lvl_5[],MATCH(M801,lvl_5[ID],0),MATCH(_xlfn.CONCAT(TEXT(K801,"##0"),"_",TEXT(L801,"##0")),lvl_5[#Headers],0)),"Нет")</f>
        <v>Благоприятность</v>
      </c>
      <c r="H801" s="11" t="str">
        <f>IFERROR(INDEX(lvl_6[],MATCH(N801,lvl_6[ID],0),MATCH(_xlfn.CONCAT(K801,"_",L801,"_",M801),lvl_6[#Headers],0)),"Нет")</f>
        <v>Нет</v>
      </c>
      <c r="I801" s="12">
        <v>1</v>
      </c>
      <c r="J801" s="12">
        <v>2</v>
      </c>
      <c r="K801" s="12">
        <v>2</v>
      </c>
      <c r="L801" s="12">
        <v>1</v>
      </c>
      <c r="M801" s="12">
        <v>0</v>
      </c>
      <c r="N801" s="12">
        <v>0</v>
      </c>
      <c r="O801" s="12">
        <f>COUNTIF($P$2:P801,P801)</f>
        <v>41</v>
      </c>
      <c r="P801" s="12" t="str">
        <f t="shared" si="37"/>
        <v>122010000</v>
      </c>
      <c r="Q801" s="12" t="str">
        <f t="shared" si="38"/>
        <v>1220100000041</v>
      </c>
      <c r="R801" s="20" t="s">
        <v>2319</v>
      </c>
      <c r="S801" s="20" t="s">
        <v>1250</v>
      </c>
      <c r="AX801" s="12">
        <v>1</v>
      </c>
      <c r="AY801" s="12" t="s">
        <v>907</v>
      </c>
      <c r="BA801" s="12" t="s">
        <v>916</v>
      </c>
      <c r="BB801" s="12" t="s">
        <v>8</v>
      </c>
      <c r="BG801" s="21">
        <v>1</v>
      </c>
      <c r="BJ801" s="12">
        <v>1</v>
      </c>
    </row>
    <row r="802" spans="1:63" ht="45" x14ac:dyDescent="0.25">
      <c r="A802" s="12">
        <v>1</v>
      </c>
      <c r="B802" s="11" t="str">
        <f t="shared" si="36"/>
        <v>Общий расчет. Ци Мень. Анализ Дворца. Структуры. Благоприятность. Нет</v>
      </c>
      <c r="C802" s="11" t="str">
        <f>IFERROR(VLOOKUP(I802,lvl_1[],2,FALSE),"Нет")</f>
        <v>Общий расчет</v>
      </c>
      <c r="D802" s="11" t="str">
        <f>IFERROR(VLOOKUP(Rule!J802,lvl_2[],2,FALSE),"Нет")</f>
        <v>Ци Мень</v>
      </c>
      <c r="E802" s="11" t="str">
        <f>IFERROR(VLOOKUP(Rule!K802,lvl_3[],2,FALSE),"Нет")</f>
        <v>Анализ Дворца</v>
      </c>
      <c r="F802" s="11" t="str">
        <f>IFERROR(INDEX(lvl_4[],MATCH(L802,lvl_4[ID],0),MATCH(TEXT(K802,"##0"),lvl_4[#Headers],0)),"Нет")</f>
        <v>Структуры</v>
      </c>
      <c r="G802" s="11" t="str">
        <f>IFERROR(INDEX(lvl_5[],MATCH(M802,lvl_5[ID],0),MATCH(_xlfn.CONCAT(TEXT(K802,"##0"),"_",TEXT(L802,"##0")),lvl_5[#Headers],0)),"Нет")</f>
        <v>Благоприятность</v>
      </c>
      <c r="H802" s="11" t="str">
        <f>IFERROR(INDEX(lvl_6[],MATCH(N802,lvl_6[ID],0),MATCH(_xlfn.CONCAT(K802,"_",L802,"_",M802),lvl_6[#Headers],0)),"Нет")</f>
        <v>Нет</v>
      </c>
      <c r="I802" s="12">
        <v>1</v>
      </c>
      <c r="J802" s="12">
        <v>2</v>
      </c>
      <c r="K802" s="12">
        <v>2</v>
      </c>
      <c r="L802" s="12">
        <v>1</v>
      </c>
      <c r="M802" s="12">
        <v>0</v>
      </c>
      <c r="N802" s="12">
        <v>0</v>
      </c>
      <c r="O802" s="12">
        <f>COUNTIF($P$2:P802,P802)</f>
        <v>42</v>
      </c>
      <c r="P802" s="12" t="str">
        <f t="shared" si="37"/>
        <v>122010000</v>
      </c>
      <c r="Q802" s="12" t="str">
        <f t="shared" si="38"/>
        <v>1220100000042</v>
      </c>
      <c r="R802" s="20" t="s">
        <v>2319</v>
      </c>
      <c r="S802" s="20" t="s">
        <v>1251</v>
      </c>
      <c r="AX802" s="12">
        <v>1</v>
      </c>
      <c r="AY802" s="12" t="s">
        <v>907</v>
      </c>
      <c r="BA802" s="12" t="s">
        <v>916</v>
      </c>
      <c r="BB802" s="12" t="s">
        <v>22</v>
      </c>
      <c r="BG802" s="21">
        <v>-1</v>
      </c>
      <c r="BJ802" s="12">
        <v>1</v>
      </c>
      <c r="BK802" s="12">
        <v>1</v>
      </c>
    </row>
    <row r="803" spans="1:63" ht="45" x14ac:dyDescent="0.25">
      <c r="A803" s="12">
        <v>1</v>
      </c>
      <c r="B803" s="11" t="str">
        <f t="shared" si="36"/>
        <v>Общий расчет. Ци Мень. Анализ Дворца. Структуры. Благоприятность. Нет</v>
      </c>
      <c r="C803" s="11" t="str">
        <f>IFERROR(VLOOKUP(I803,lvl_1[],2,FALSE),"Нет")</f>
        <v>Общий расчет</v>
      </c>
      <c r="D803" s="11" t="str">
        <f>IFERROR(VLOOKUP(Rule!J803,lvl_2[],2,FALSE),"Нет")</f>
        <v>Ци Мень</v>
      </c>
      <c r="E803" s="11" t="str">
        <f>IFERROR(VLOOKUP(Rule!K803,lvl_3[],2,FALSE),"Нет")</f>
        <v>Анализ Дворца</v>
      </c>
      <c r="F803" s="11" t="str">
        <f>IFERROR(INDEX(lvl_4[],MATCH(L803,lvl_4[ID],0),MATCH(TEXT(K803,"##0"),lvl_4[#Headers],0)),"Нет")</f>
        <v>Структуры</v>
      </c>
      <c r="G803" s="11" t="str">
        <f>IFERROR(INDEX(lvl_5[],MATCH(M803,lvl_5[ID],0),MATCH(_xlfn.CONCAT(TEXT(K803,"##0"),"_",TEXT(L803,"##0")),lvl_5[#Headers],0)),"Нет")</f>
        <v>Благоприятность</v>
      </c>
      <c r="H803" s="11" t="str">
        <f>IFERROR(INDEX(lvl_6[],MATCH(N803,lvl_6[ID],0),MATCH(_xlfn.CONCAT(K803,"_",L803,"_",M803),lvl_6[#Headers],0)),"Нет")</f>
        <v>Нет</v>
      </c>
      <c r="I803" s="12">
        <v>1</v>
      </c>
      <c r="J803" s="12">
        <v>2</v>
      </c>
      <c r="K803" s="12">
        <v>2</v>
      </c>
      <c r="L803" s="12">
        <v>1</v>
      </c>
      <c r="M803" s="12">
        <v>0</v>
      </c>
      <c r="N803" s="12">
        <v>0</v>
      </c>
      <c r="O803" s="12">
        <f>COUNTIF($P$2:P803,P803)</f>
        <v>43</v>
      </c>
      <c r="P803" s="12" t="str">
        <f t="shared" si="37"/>
        <v>122010000</v>
      </c>
      <c r="Q803" s="12" t="str">
        <f t="shared" si="38"/>
        <v>1220100000043</v>
      </c>
      <c r="R803" s="20" t="s">
        <v>2319</v>
      </c>
      <c r="S803" s="20" t="s">
        <v>1251</v>
      </c>
      <c r="AX803" s="12">
        <v>1</v>
      </c>
      <c r="AY803" s="12" t="s">
        <v>907</v>
      </c>
      <c r="BA803" s="12" t="s">
        <v>916</v>
      </c>
      <c r="BB803" s="12" t="s">
        <v>29</v>
      </c>
      <c r="BG803" s="21">
        <v>-1</v>
      </c>
      <c r="BJ803" s="12">
        <v>1</v>
      </c>
      <c r="BK803" s="12">
        <v>1</v>
      </c>
    </row>
    <row r="804" spans="1:63" ht="45" x14ac:dyDescent="0.25">
      <c r="A804" s="12">
        <v>1</v>
      </c>
      <c r="B804" s="11" t="str">
        <f t="shared" si="36"/>
        <v>Общий расчет. Ци Мень. Анализ Дворца. Структуры. Благоприятность. Нет</v>
      </c>
      <c r="C804" s="11" t="str">
        <f>IFERROR(VLOOKUP(I804,lvl_1[],2,FALSE),"Нет")</f>
        <v>Общий расчет</v>
      </c>
      <c r="D804" s="11" t="str">
        <f>IFERROR(VLOOKUP(Rule!J804,lvl_2[],2,FALSE),"Нет")</f>
        <v>Ци Мень</v>
      </c>
      <c r="E804" s="11" t="str">
        <f>IFERROR(VLOOKUP(Rule!K804,lvl_3[],2,FALSE),"Нет")</f>
        <v>Анализ Дворца</v>
      </c>
      <c r="F804" s="11" t="str">
        <f>IFERROR(INDEX(lvl_4[],MATCH(L804,lvl_4[ID],0),MATCH(TEXT(K804,"##0"),lvl_4[#Headers],0)),"Нет")</f>
        <v>Структуры</v>
      </c>
      <c r="G804" s="11" t="str">
        <f>IFERROR(INDEX(lvl_5[],MATCH(M804,lvl_5[ID],0),MATCH(_xlfn.CONCAT(TEXT(K804,"##0"),"_",TEXT(L804,"##0")),lvl_5[#Headers],0)),"Нет")</f>
        <v>Благоприятность</v>
      </c>
      <c r="H804" s="11" t="str">
        <f>IFERROR(INDEX(lvl_6[],MATCH(N804,lvl_6[ID],0),MATCH(_xlfn.CONCAT(K804,"_",L804,"_",M804),lvl_6[#Headers],0)),"Нет")</f>
        <v>Нет</v>
      </c>
      <c r="I804" s="12">
        <v>1</v>
      </c>
      <c r="J804" s="12">
        <v>2</v>
      </c>
      <c r="K804" s="12">
        <v>2</v>
      </c>
      <c r="L804" s="12">
        <v>1</v>
      </c>
      <c r="M804" s="12">
        <v>0</v>
      </c>
      <c r="N804" s="12">
        <v>0</v>
      </c>
      <c r="O804" s="12">
        <f>COUNTIF($P$2:P804,P804)</f>
        <v>44</v>
      </c>
      <c r="P804" s="12" t="str">
        <f t="shared" si="37"/>
        <v>122010000</v>
      </c>
      <c r="Q804" s="12" t="str">
        <f t="shared" si="38"/>
        <v>1220100000044</v>
      </c>
      <c r="R804" s="20" t="s">
        <v>2319</v>
      </c>
      <c r="S804" s="20" t="s">
        <v>1251</v>
      </c>
      <c r="AX804" s="12">
        <v>1</v>
      </c>
      <c r="AY804" s="12" t="s">
        <v>907</v>
      </c>
      <c r="BA804" s="12" t="s">
        <v>916</v>
      </c>
      <c r="BB804" s="12" t="s">
        <v>26</v>
      </c>
      <c r="BG804" s="21">
        <v>-1</v>
      </c>
      <c r="BJ804" s="12">
        <v>1</v>
      </c>
      <c r="BK804" s="12">
        <v>1</v>
      </c>
    </row>
    <row r="805" spans="1:63" ht="45" x14ac:dyDescent="0.25">
      <c r="A805" s="12">
        <v>1</v>
      </c>
      <c r="B805" s="11" t="str">
        <f t="shared" si="36"/>
        <v>Общий расчет. Ци Мень. Анализ Дворца. Структуры. Благоприятность. Нет</v>
      </c>
      <c r="C805" s="11" t="str">
        <f>IFERROR(VLOOKUP(I805,lvl_1[],2,FALSE),"Нет")</f>
        <v>Общий расчет</v>
      </c>
      <c r="D805" s="11" t="str">
        <f>IFERROR(VLOOKUP(Rule!J805,lvl_2[],2,FALSE),"Нет")</f>
        <v>Ци Мень</v>
      </c>
      <c r="E805" s="11" t="str">
        <f>IFERROR(VLOOKUP(Rule!K805,lvl_3[],2,FALSE),"Нет")</f>
        <v>Анализ Дворца</v>
      </c>
      <c r="F805" s="11" t="str">
        <f>IFERROR(INDEX(lvl_4[],MATCH(L805,lvl_4[ID],0),MATCH(TEXT(K805,"##0"),lvl_4[#Headers],0)),"Нет")</f>
        <v>Структуры</v>
      </c>
      <c r="G805" s="11" t="str">
        <f>IFERROR(INDEX(lvl_5[],MATCH(M805,lvl_5[ID],0),MATCH(_xlfn.CONCAT(TEXT(K805,"##0"),"_",TEXT(L805,"##0")),lvl_5[#Headers],0)),"Нет")</f>
        <v>Благоприятность</v>
      </c>
      <c r="H805" s="11" t="str">
        <f>IFERROR(INDEX(lvl_6[],MATCH(N805,lvl_6[ID],0),MATCH(_xlfn.CONCAT(K805,"_",L805,"_",M805),lvl_6[#Headers],0)),"Нет")</f>
        <v>Нет</v>
      </c>
      <c r="I805" s="12">
        <v>1</v>
      </c>
      <c r="J805" s="12">
        <v>2</v>
      </c>
      <c r="K805" s="12">
        <v>2</v>
      </c>
      <c r="L805" s="12">
        <v>1</v>
      </c>
      <c r="M805" s="12">
        <v>0</v>
      </c>
      <c r="N805" s="12">
        <v>0</v>
      </c>
      <c r="O805" s="12">
        <f>COUNTIF($P$2:P805,P805)</f>
        <v>45</v>
      </c>
      <c r="P805" s="12" t="str">
        <f t="shared" si="37"/>
        <v>122010000</v>
      </c>
      <c r="Q805" s="12" t="str">
        <f t="shared" si="38"/>
        <v>1220100000045</v>
      </c>
      <c r="R805" s="20" t="s">
        <v>2319</v>
      </c>
      <c r="S805" s="20" t="s">
        <v>1251</v>
      </c>
      <c r="AX805" s="12">
        <v>1</v>
      </c>
      <c r="AY805" s="12" t="s">
        <v>907</v>
      </c>
      <c r="BA805" s="12" t="s">
        <v>916</v>
      </c>
      <c r="BB805" s="12" t="s">
        <v>19</v>
      </c>
      <c r="BG805" s="21">
        <v>-1</v>
      </c>
      <c r="BJ805" s="12">
        <v>1</v>
      </c>
      <c r="BK805" s="12">
        <v>1</v>
      </c>
    </row>
    <row r="806" spans="1:63" ht="45" x14ac:dyDescent="0.25">
      <c r="A806" s="12">
        <v>1</v>
      </c>
      <c r="B806" s="11" t="str">
        <f t="shared" si="36"/>
        <v>Общий расчет. Ци Мень. Анализ Дворца. Структуры. Благоприятность. Нет</v>
      </c>
      <c r="C806" s="11" t="str">
        <f>IFERROR(VLOOKUP(I806,lvl_1[],2,FALSE),"Нет")</f>
        <v>Общий расчет</v>
      </c>
      <c r="D806" s="11" t="str">
        <f>IFERROR(VLOOKUP(Rule!J806,lvl_2[],2,FALSE),"Нет")</f>
        <v>Ци Мень</v>
      </c>
      <c r="E806" s="11" t="str">
        <f>IFERROR(VLOOKUP(Rule!K806,lvl_3[],2,FALSE),"Нет")</f>
        <v>Анализ Дворца</v>
      </c>
      <c r="F806" s="11" t="str">
        <f>IFERROR(INDEX(lvl_4[],MATCH(L806,lvl_4[ID],0),MATCH(TEXT(K806,"##0"),lvl_4[#Headers],0)),"Нет")</f>
        <v>Структуры</v>
      </c>
      <c r="G806" s="11" t="str">
        <f>IFERROR(INDEX(lvl_5[],MATCH(M806,lvl_5[ID],0),MATCH(_xlfn.CONCAT(TEXT(K806,"##0"),"_",TEXT(L806,"##0")),lvl_5[#Headers],0)),"Нет")</f>
        <v>Благоприятность</v>
      </c>
      <c r="H806" s="11" t="str">
        <f>IFERROR(INDEX(lvl_6[],MATCH(N806,lvl_6[ID],0),MATCH(_xlfn.CONCAT(K806,"_",L806,"_",M806),lvl_6[#Headers],0)),"Нет")</f>
        <v>Нет</v>
      </c>
      <c r="I806" s="12">
        <v>1</v>
      </c>
      <c r="J806" s="12">
        <v>2</v>
      </c>
      <c r="K806" s="12">
        <v>2</v>
      </c>
      <c r="L806" s="12">
        <v>1</v>
      </c>
      <c r="M806" s="12">
        <v>0</v>
      </c>
      <c r="N806" s="12">
        <v>0</v>
      </c>
      <c r="O806" s="12">
        <f>COUNTIF($P$2:P806,P806)</f>
        <v>46</v>
      </c>
      <c r="P806" s="12" t="str">
        <f t="shared" si="37"/>
        <v>122010000</v>
      </c>
      <c r="Q806" s="12" t="str">
        <f t="shared" si="38"/>
        <v>1220100000046</v>
      </c>
      <c r="R806" s="20" t="s">
        <v>2319</v>
      </c>
      <c r="S806" s="20" t="s">
        <v>1251</v>
      </c>
      <c r="AX806" s="12">
        <v>1</v>
      </c>
      <c r="AY806" s="12" t="s">
        <v>907</v>
      </c>
      <c r="BA806" s="12" t="s">
        <v>916</v>
      </c>
      <c r="BB806" s="12" t="s">
        <v>16</v>
      </c>
      <c r="BG806" s="21">
        <v>-1</v>
      </c>
      <c r="BJ806" s="12">
        <v>1</v>
      </c>
      <c r="BK806" s="12">
        <v>1</v>
      </c>
    </row>
    <row r="807" spans="1:63" ht="45" x14ac:dyDescent="0.25">
      <c r="A807" s="12">
        <v>1</v>
      </c>
      <c r="B807" s="11" t="str">
        <f t="shared" si="36"/>
        <v>Общий расчет. Ци Мень. Анализ Дворца. Структуры. Благоприятность. Нет</v>
      </c>
      <c r="C807" s="11" t="str">
        <f>IFERROR(VLOOKUP(I807,lvl_1[],2,FALSE),"Нет")</f>
        <v>Общий расчет</v>
      </c>
      <c r="D807" s="11" t="str">
        <f>IFERROR(VLOOKUP(Rule!J807,lvl_2[],2,FALSE),"Нет")</f>
        <v>Ци Мень</v>
      </c>
      <c r="E807" s="11" t="str">
        <f>IFERROR(VLOOKUP(Rule!K807,lvl_3[],2,FALSE),"Нет")</f>
        <v>Анализ Дворца</v>
      </c>
      <c r="F807" s="11" t="str">
        <f>IFERROR(INDEX(lvl_4[],MATCH(L807,lvl_4[ID],0),MATCH(TEXT(K807,"##0"),lvl_4[#Headers],0)),"Нет")</f>
        <v>Структуры</v>
      </c>
      <c r="G807" s="11" t="str">
        <f>IFERROR(INDEX(lvl_5[],MATCH(M807,lvl_5[ID],0),MATCH(_xlfn.CONCAT(TEXT(K807,"##0"),"_",TEXT(L807,"##0")),lvl_5[#Headers],0)),"Нет")</f>
        <v>Благоприятность</v>
      </c>
      <c r="H807" s="11" t="str">
        <f>IFERROR(INDEX(lvl_6[],MATCH(N807,lvl_6[ID],0),MATCH(_xlfn.CONCAT(K807,"_",L807,"_",M807),lvl_6[#Headers],0)),"Нет")</f>
        <v>Нет</v>
      </c>
      <c r="I807" s="12">
        <v>1</v>
      </c>
      <c r="J807" s="12">
        <v>2</v>
      </c>
      <c r="K807" s="12">
        <v>2</v>
      </c>
      <c r="L807" s="12">
        <v>1</v>
      </c>
      <c r="M807" s="12">
        <v>0</v>
      </c>
      <c r="N807" s="12">
        <v>0</v>
      </c>
      <c r="O807" s="12">
        <f>COUNTIF($P$2:P807,P807)</f>
        <v>47</v>
      </c>
      <c r="P807" s="12" t="str">
        <f t="shared" si="37"/>
        <v>122010000</v>
      </c>
      <c r="Q807" s="12" t="str">
        <f t="shared" si="38"/>
        <v>1220100000047</v>
      </c>
      <c r="R807" s="20" t="s">
        <v>2320</v>
      </c>
      <c r="S807" s="11" t="s">
        <v>2321</v>
      </c>
      <c r="AY807" s="12" t="s">
        <v>901</v>
      </c>
      <c r="AZ807" s="12">
        <v>1</v>
      </c>
      <c r="BB807" s="12" t="s">
        <v>8</v>
      </c>
      <c r="BG807" s="21" t="s">
        <v>1109</v>
      </c>
      <c r="BJ807" s="12">
        <v>1</v>
      </c>
    </row>
    <row r="808" spans="1:63" ht="45" x14ac:dyDescent="0.25">
      <c r="A808" s="12">
        <v>1</v>
      </c>
      <c r="B808" s="11" t="str">
        <f t="shared" si="36"/>
        <v>Общий расчет. Ци Мень. Анализ Дворца. Структуры. Благоприятность. Нет</v>
      </c>
      <c r="C808" s="11" t="str">
        <f>IFERROR(VLOOKUP(I808,lvl_1[],2,FALSE),"Нет")</f>
        <v>Общий расчет</v>
      </c>
      <c r="D808" s="11" t="str">
        <f>IFERROR(VLOOKUP(Rule!J808,lvl_2[],2,FALSE),"Нет")</f>
        <v>Ци Мень</v>
      </c>
      <c r="E808" s="11" t="str">
        <f>IFERROR(VLOOKUP(Rule!K808,lvl_3[],2,FALSE),"Нет")</f>
        <v>Анализ Дворца</v>
      </c>
      <c r="F808" s="11" t="str">
        <f>IFERROR(INDEX(lvl_4[],MATCH(L808,lvl_4[ID],0),MATCH(TEXT(K808,"##0"),lvl_4[#Headers],0)),"Нет")</f>
        <v>Структуры</v>
      </c>
      <c r="G808" s="11" t="str">
        <f>IFERROR(INDEX(lvl_5[],MATCH(M808,lvl_5[ID],0),MATCH(_xlfn.CONCAT(TEXT(K808,"##0"),"_",TEXT(L808,"##0")),lvl_5[#Headers],0)),"Нет")</f>
        <v>Благоприятность</v>
      </c>
      <c r="H808" s="11" t="str">
        <f>IFERROR(INDEX(lvl_6[],MATCH(N808,lvl_6[ID],0),MATCH(_xlfn.CONCAT(K808,"_",L808,"_",M808),lvl_6[#Headers],0)),"Нет")</f>
        <v>Нет</v>
      </c>
      <c r="I808" s="12">
        <v>1</v>
      </c>
      <c r="J808" s="12">
        <v>2</v>
      </c>
      <c r="K808" s="12">
        <v>2</v>
      </c>
      <c r="L808" s="12">
        <v>1</v>
      </c>
      <c r="M808" s="12">
        <v>0</v>
      </c>
      <c r="N808" s="12">
        <v>0</v>
      </c>
      <c r="O808" s="12">
        <f>COUNTIF($P$2:P808,P808)</f>
        <v>48</v>
      </c>
      <c r="P808" s="12" t="str">
        <f t="shared" si="37"/>
        <v>122010000</v>
      </c>
      <c r="Q808" s="12" t="str">
        <f t="shared" si="38"/>
        <v>1220100000048</v>
      </c>
      <c r="R808" s="20" t="s">
        <v>2323</v>
      </c>
      <c r="S808" s="20" t="s">
        <v>2324</v>
      </c>
      <c r="AY808" s="12" t="s">
        <v>901</v>
      </c>
      <c r="BA808" s="12" t="s">
        <v>901</v>
      </c>
      <c r="BG808" s="21">
        <v>-1</v>
      </c>
      <c r="BJ808" s="12">
        <v>1</v>
      </c>
      <c r="BK808" s="12">
        <v>1</v>
      </c>
    </row>
    <row r="809" spans="1:63" ht="45" x14ac:dyDescent="0.25">
      <c r="A809" s="12">
        <v>1</v>
      </c>
      <c r="B809" s="11" t="str">
        <f t="shared" si="36"/>
        <v>Общий расчет. Ци Мень. Анализ Дворца. Структуры. Благоприятность. Нет</v>
      </c>
      <c r="C809" s="11" t="str">
        <f>IFERROR(VLOOKUP(I809,lvl_1[],2,FALSE),"Нет")</f>
        <v>Общий расчет</v>
      </c>
      <c r="D809" s="11" t="str">
        <f>IFERROR(VLOOKUP(Rule!J809,lvl_2[],2,FALSE),"Нет")</f>
        <v>Ци Мень</v>
      </c>
      <c r="E809" s="11" t="str">
        <f>IFERROR(VLOOKUP(Rule!K809,lvl_3[],2,FALSE),"Нет")</f>
        <v>Анализ Дворца</v>
      </c>
      <c r="F809" s="11" t="str">
        <f>IFERROR(INDEX(lvl_4[],MATCH(L809,lvl_4[ID],0),MATCH(TEXT(K809,"##0"),lvl_4[#Headers],0)),"Нет")</f>
        <v>Структуры</v>
      </c>
      <c r="G809" s="11" t="str">
        <f>IFERROR(INDEX(lvl_5[],MATCH(M809,lvl_5[ID],0),MATCH(_xlfn.CONCAT(TEXT(K809,"##0"),"_",TEXT(L809,"##0")),lvl_5[#Headers],0)),"Нет")</f>
        <v>Благоприятность</v>
      </c>
      <c r="H809" s="11" t="str">
        <f>IFERROR(INDEX(lvl_6[],MATCH(N809,lvl_6[ID],0),MATCH(_xlfn.CONCAT(K809,"_",L809,"_",M809),lvl_6[#Headers],0)),"Нет")</f>
        <v>Нет</v>
      </c>
      <c r="I809" s="12">
        <v>1</v>
      </c>
      <c r="J809" s="12">
        <v>2</v>
      </c>
      <c r="K809" s="12">
        <v>2</v>
      </c>
      <c r="L809" s="12">
        <v>1</v>
      </c>
      <c r="M809" s="12">
        <v>0</v>
      </c>
      <c r="N809" s="12">
        <v>0</v>
      </c>
      <c r="O809" s="12">
        <f>COUNTIF($P$2:P809,P809)</f>
        <v>49</v>
      </c>
      <c r="P809" s="12" t="str">
        <f t="shared" si="37"/>
        <v>122010000</v>
      </c>
      <c r="Q809" s="12" t="str">
        <f t="shared" si="38"/>
        <v>1220100000049</v>
      </c>
      <c r="R809" s="20" t="s">
        <v>2327</v>
      </c>
      <c r="S809" s="20" t="s">
        <v>2328</v>
      </c>
      <c r="AY809" s="12" t="s">
        <v>901</v>
      </c>
      <c r="BA809" s="12" t="s">
        <v>905</v>
      </c>
      <c r="BG809" s="21">
        <v>1</v>
      </c>
      <c r="BJ809" s="12">
        <v>1</v>
      </c>
    </row>
    <row r="810" spans="1:63" ht="60" x14ac:dyDescent="0.25">
      <c r="A810" s="12">
        <v>1</v>
      </c>
      <c r="B810" s="11" t="str">
        <f t="shared" si="36"/>
        <v>Общий расчет. Ци Мень. Анализ Дворца. Структуры. Благоприятность. Нет</v>
      </c>
      <c r="C810" s="11" t="str">
        <f>IFERROR(VLOOKUP(I810,lvl_1[],2,FALSE),"Нет")</f>
        <v>Общий расчет</v>
      </c>
      <c r="D810" s="11" t="str">
        <f>IFERROR(VLOOKUP(Rule!J810,lvl_2[],2,FALSE),"Нет")</f>
        <v>Ци Мень</v>
      </c>
      <c r="E810" s="11" t="str">
        <f>IFERROR(VLOOKUP(Rule!K810,lvl_3[],2,FALSE),"Нет")</f>
        <v>Анализ Дворца</v>
      </c>
      <c r="F810" s="11" t="str">
        <f>IFERROR(INDEX(lvl_4[],MATCH(L810,lvl_4[ID],0),MATCH(TEXT(K810,"##0"),lvl_4[#Headers],0)),"Нет")</f>
        <v>Структуры</v>
      </c>
      <c r="G810" s="11" t="str">
        <f>IFERROR(INDEX(lvl_5[],MATCH(M810,lvl_5[ID],0),MATCH(_xlfn.CONCAT(TEXT(K810,"##0"),"_",TEXT(L810,"##0")),lvl_5[#Headers],0)),"Нет")</f>
        <v>Благоприятность</v>
      </c>
      <c r="H810" s="11" t="str">
        <f>IFERROR(INDEX(lvl_6[],MATCH(N810,lvl_6[ID],0),MATCH(_xlfn.CONCAT(K810,"_",L810,"_",M810),lvl_6[#Headers],0)),"Нет")</f>
        <v>Нет</v>
      </c>
      <c r="I810" s="12">
        <v>1</v>
      </c>
      <c r="J810" s="12">
        <v>2</v>
      </c>
      <c r="K810" s="12">
        <v>2</v>
      </c>
      <c r="L810" s="12">
        <v>1</v>
      </c>
      <c r="M810" s="12">
        <v>0</v>
      </c>
      <c r="N810" s="12">
        <v>0</v>
      </c>
      <c r="O810" s="12">
        <f>COUNTIF($P$2:P810,P810)</f>
        <v>50</v>
      </c>
      <c r="P810" s="12" t="str">
        <f t="shared" si="37"/>
        <v>122010000</v>
      </c>
      <c r="Q810" s="12" t="str">
        <f t="shared" si="38"/>
        <v>1220100000050</v>
      </c>
      <c r="R810" s="20" t="s">
        <v>2329</v>
      </c>
      <c r="S810" s="20" t="s">
        <v>2332</v>
      </c>
      <c r="AY810" s="12" t="s">
        <v>901</v>
      </c>
      <c r="BA810" s="12" t="s">
        <v>907</v>
      </c>
      <c r="BB810" s="12" t="s">
        <v>8</v>
      </c>
      <c r="BG810" s="21" t="s">
        <v>1109</v>
      </c>
      <c r="BJ810" s="12">
        <v>1</v>
      </c>
    </row>
    <row r="811" spans="1:63" ht="45" x14ac:dyDescent="0.25">
      <c r="A811" s="12">
        <v>1</v>
      </c>
      <c r="B811" s="11" t="str">
        <f t="shared" si="36"/>
        <v>Общий расчет. Ци Мень. Анализ Дворца. Структуры. Благоприятность. Нет</v>
      </c>
      <c r="C811" s="11" t="str">
        <f>IFERROR(VLOOKUP(I811,lvl_1[],2,FALSE),"Нет")</f>
        <v>Общий расчет</v>
      </c>
      <c r="D811" s="11" t="str">
        <f>IFERROR(VLOOKUP(Rule!J811,lvl_2[],2,FALSE),"Нет")</f>
        <v>Ци Мень</v>
      </c>
      <c r="E811" s="11" t="str">
        <f>IFERROR(VLOOKUP(Rule!K811,lvl_3[],2,FALSE),"Нет")</f>
        <v>Анализ Дворца</v>
      </c>
      <c r="F811" s="11" t="str">
        <f>IFERROR(INDEX(lvl_4[],MATCH(L811,lvl_4[ID],0),MATCH(TEXT(K811,"##0"),lvl_4[#Headers],0)),"Нет")</f>
        <v>Структуры</v>
      </c>
      <c r="G811" s="11" t="str">
        <f>IFERROR(INDEX(lvl_5[],MATCH(M811,lvl_5[ID],0),MATCH(_xlfn.CONCAT(TEXT(K811,"##0"),"_",TEXT(L811,"##0")),lvl_5[#Headers],0)),"Нет")</f>
        <v>Благоприятность</v>
      </c>
      <c r="H811" s="11" t="str">
        <f>IFERROR(INDEX(lvl_6[],MATCH(N811,lvl_6[ID],0),MATCH(_xlfn.CONCAT(K811,"_",L811,"_",M811),lvl_6[#Headers],0)),"Нет")</f>
        <v>Нет</v>
      </c>
      <c r="I811" s="12">
        <v>1</v>
      </c>
      <c r="J811" s="12">
        <v>2</v>
      </c>
      <c r="K811" s="12">
        <v>2</v>
      </c>
      <c r="L811" s="12">
        <v>1</v>
      </c>
      <c r="M811" s="12">
        <v>0</v>
      </c>
      <c r="N811" s="12">
        <v>0</v>
      </c>
      <c r="O811" s="12">
        <f>COUNTIF($P$2:P811,P811)</f>
        <v>51</v>
      </c>
      <c r="P811" s="12" t="str">
        <f t="shared" si="37"/>
        <v>122010000</v>
      </c>
      <c r="Q811" s="12" t="str">
        <f t="shared" si="38"/>
        <v>1220100000051</v>
      </c>
      <c r="R811" s="20" t="s">
        <v>2333</v>
      </c>
      <c r="S811" s="20" t="s">
        <v>2335</v>
      </c>
      <c r="AY811" s="12" t="s">
        <v>901</v>
      </c>
      <c r="BA811" s="12" t="s">
        <v>908</v>
      </c>
      <c r="BB811" s="12" t="s">
        <v>31</v>
      </c>
      <c r="BG811" s="21">
        <v>1</v>
      </c>
      <c r="BJ811" s="12">
        <v>1</v>
      </c>
    </row>
    <row r="812" spans="1:63" ht="45" x14ac:dyDescent="0.25">
      <c r="A812" s="12">
        <v>1</v>
      </c>
      <c r="B812" s="11" t="str">
        <f t="shared" si="36"/>
        <v>Общий расчет. Ци Мень. Анализ Дворца. Структуры. Благоприятность. Нет</v>
      </c>
      <c r="C812" s="11" t="str">
        <f>IFERROR(VLOOKUP(I812,lvl_1[],2,FALSE),"Нет")</f>
        <v>Общий расчет</v>
      </c>
      <c r="D812" s="11" t="str">
        <f>IFERROR(VLOOKUP(Rule!J812,lvl_2[],2,FALSE),"Нет")</f>
        <v>Ци Мень</v>
      </c>
      <c r="E812" s="11" t="str">
        <f>IFERROR(VLOOKUP(Rule!K812,lvl_3[],2,FALSE),"Нет")</f>
        <v>Анализ Дворца</v>
      </c>
      <c r="F812" s="11" t="str">
        <f>IFERROR(INDEX(lvl_4[],MATCH(L812,lvl_4[ID],0),MATCH(TEXT(K812,"##0"),lvl_4[#Headers],0)),"Нет")</f>
        <v>Структуры</v>
      </c>
      <c r="G812" s="11" t="str">
        <f>IFERROR(INDEX(lvl_5[],MATCH(M812,lvl_5[ID],0),MATCH(_xlfn.CONCAT(TEXT(K812,"##0"),"_",TEXT(L812,"##0")),lvl_5[#Headers],0)),"Нет")</f>
        <v>Благоприятность</v>
      </c>
      <c r="H812" s="11" t="str">
        <f>IFERROR(INDEX(lvl_6[],MATCH(N812,lvl_6[ID],0),MATCH(_xlfn.CONCAT(K812,"_",L812,"_",M812),lvl_6[#Headers],0)),"Нет")</f>
        <v>Нет</v>
      </c>
      <c r="I812" s="12">
        <v>1</v>
      </c>
      <c r="J812" s="12">
        <v>2</v>
      </c>
      <c r="K812" s="12">
        <v>2</v>
      </c>
      <c r="L812" s="12">
        <v>1</v>
      </c>
      <c r="M812" s="12">
        <v>0</v>
      </c>
      <c r="N812" s="12">
        <v>0</v>
      </c>
      <c r="O812" s="12">
        <f>COUNTIF($P$2:P812,P812)</f>
        <v>52</v>
      </c>
      <c r="P812" s="12" t="str">
        <f t="shared" si="37"/>
        <v>122010000</v>
      </c>
      <c r="Q812" s="12" t="str">
        <f t="shared" si="38"/>
        <v>1220100000052</v>
      </c>
      <c r="R812" s="20" t="s">
        <v>2333</v>
      </c>
      <c r="S812" s="20" t="s">
        <v>2335</v>
      </c>
      <c r="AY812" s="12" t="s">
        <v>901</v>
      </c>
      <c r="BA812" s="12" t="s">
        <v>908</v>
      </c>
      <c r="BB812" s="12" t="s">
        <v>12</v>
      </c>
      <c r="BG812" s="21">
        <v>1</v>
      </c>
      <c r="BJ812" s="12">
        <v>1</v>
      </c>
    </row>
    <row r="813" spans="1:63" ht="45" x14ac:dyDescent="0.25">
      <c r="A813" s="12">
        <v>1</v>
      </c>
      <c r="B813" s="11" t="str">
        <f t="shared" si="36"/>
        <v>Общий расчет. Ци Мень. Анализ Дворца. Структуры. Благоприятность. Нет</v>
      </c>
      <c r="C813" s="11" t="str">
        <f>IFERROR(VLOOKUP(I813,lvl_1[],2,FALSE),"Нет")</f>
        <v>Общий расчет</v>
      </c>
      <c r="D813" s="11" t="str">
        <f>IFERROR(VLOOKUP(Rule!J813,lvl_2[],2,FALSE),"Нет")</f>
        <v>Ци Мень</v>
      </c>
      <c r="E813" s="11" t="str">
        <f>IFERROR(VLOOKUP(Rule!K813,lvl_3[],2,FALSE),"Нет")</f>
        <v>Анализ Дворца</v>
      </c>
      <c r="F813" s="11" t="str">
        <f>IFERROR(INDEX(lvl_4[],MATCH(L813,lvl_4[ID],0),MATCH(TEXT(K813,"##0"),lvl_4[#Headers],0)),"Нет")</f>
        <v>Структуры</v>
      </c>
      <c r="G813" s="11" t="str">
        <f>IFERROR(INDEX(lvl_5[],MATCH(M813,lvl_5[ID],0),MATCH(_xlfn.CONCAT(TEXT(K813,"##0"),"_",TEXT(L813,"##0")),lvl_5[#Headers],0)),"Нет")</f>
        <v>Благоприятность</v>
      </c>
      <c r="H813" s="11" t="str">
        <f>IFERROR(INDEX(lvl_6[],MATCH(N813,lvl_6[ID],0),MATCH(_xlfn.CONCAT(K813,"_",L813,"_",M813),lvl_6[#Headers],0)),"Нет")</f>
        <v>Нет</v>
      </c>
      <c r="I813" s="12">
        <v>1</v>
      </c>
      <c r="J813" s="12">
        <v>2</v>
      </c>
      <c r="K813" s="12">
        <v>2</v>
      </c>
      <c r="L813" s="12">
        <v>1</v>
      </c>
      <c r="M813" s="12">
        <v>0</v>
      </c>
      <c r="N813" s="12">
        <v>0</v>
      </c>
      <c r="O813" s="12">
        <f>COUNTIF($P$2:P813,P813)</f>
        <v>53</v>
      </c>
      <c r="P813" s="12" t="str">
        <f t="shared" si="37"/>
        <v>122010000</v>
      </c>
      <c r="Q813" s="12" t="str">
        <f t="shared" si="38"/>
        <v>1220100000053</v>
      </c>
      <c r="R813" s="20" t="s">
        <v>2333</v>
      </c>
      <c r="S813" s="20" t="s">
        <v>2335</v>
      </c>
      <c r="AY813" s="12" t="s">
        <v>901</v>
      </c>
      <c r="BA813" s="12" t="s">
        <v>908</v>
      </c>
      <c r="BB813" s="12" t="s">
        <v>8</v>
      </c>
      <c r="BG813" s="21">
        <v>1</v>
      </c>
      <c r="BJ813" s="12">
        <v>1</v>
      </c>
    </row>
    <row r="814" spans="1:63" ht="45" x14ac:dyDescent="0.25">
      <c r="A814" s="12">
        <v>1</v>
      </c>
      <c r="B814" s="11" t="str">
        <f t="shared" si="36"/>
        <v>Общий расчет. Ци Мень. Анализ Дворца. Структуры. Благоприятность. Нет</v>
      </c>
      <c r="C814" s="11" t="str">
        <f>IFERROR(VLOOKUP(I814,lvl_1[],2,FALSE),"Нет")</f>
        <v>Общий расчет</v>
      </c>
      <c r="D814" s="11" t="str">
        <f>IFERROR(VLOOKUP(Rule!J814,lvl_2[],2,FALSE),"Нет")</f>
        <v>Ци Мень</v>
      </c>
      <c r="E814" s="11" t="str">
        <f>IFERROR(VLOOKUP(Rule!K814,lvl_3[],2,FALSE),"Нет")</f>
        <v>Анализ Дворца</v>
      </c>
      <c r="F814" s="11" t="str">
        <f>IFERROR(INDEX(lvl_4[],MATCH(L814,lvl_4[ID],0),MATCH(TEXT(K814,"##0"),lvl_4[#Headers],0)),"Нет")</f>
        <v>Структуры</v>
      </c>
      <c r="G814" s="11" t="str">
        <f>IFERROR(INDEX(lvl_5[],MATCH(M814,lvl_5[ID],0),MATCH(_xlfn.CONCAT(TEXT(K814,"##0"),"_",TEXT(L814,"##0")),lvl_5[#Headers],0)),"Нет")</f>
        <v>Благоприятность</v>
      </c>
      <c r="H814" s="11" t="str">
        <f>IFERROR(INDEX(lvl_6[],MATCH(N814,lvl_6[ID],0),MATCH(_xlfn.CONCAT(K814,"_",L814,"_",M814),lvl_6[#Headers],0)),"Нет")</f>
        <v>Нет</v>
      </c>
      <c r="I814" s="12">
        <v>1</v>
      </c>
      <c r="J814" s="12">
        <v>2</v>
      </c>
      <c r="K814" s="12">
        <v>2</v>
      </c>
      <c r="L814" s="12">
        <v>1</v>
      </c>
      <c r="M814" s="12">
        <v>0</v>
      </c>
      <c r="N814" s="12">
        <v>0</v>
      </c>
      <c r="O814" s="12">
        <f>COUNTIF($P$2:P814,P814)</f>
        <v>54</v>
      </c>
      <c r="P814" s="12" t="str">
        <f t="shared" si="37"/>
        <v>122010000</v>
      </c>
      <c r="Q814" s="12" t="str">
        <f t="shared" si="38"/>
        <v>1220100000054</v>
      </c>
      <c r="R814" s="20" t="s">
        <v>2333</v>
      </c>
      <c r="S814" s="20" t="s">
        <v>2334</v>
      </c>
      <c r="AY814" s="12" t="s">
        <v>901</v>
      </c>
      <c r="BA814" s="12" t="s">
        <v>908</v>
      </c>
      <c r="BB814" s="12" t="s">
        <v>16</v>
      </c>
      <c r="BG814" s="21" t="s">
        <v>2277</v>
      </c>
      <c r="BJ814" s="12">
        <v>1</v>
      </c>
      <c r="BK814" s="12">
        <v>1</v>
      </c>
    </row>
    <row r="815" spans="1:63" ht="45" x14ac:dyDescent="0.25">
      <c r="A815" s="12">
        <v>1</v>
      </c>
      <c r="B815" s="11" t="str">
        <f t="shared" si="36"/>
        <v>Общий расчет. Ци Мень. Анализ Дворца. Структуры. Благоприятность. Нет</v>
      </c>
      <c r="C815" s="11" t="str">
        <f>IFERROR(VLOOKUP(I815,lvl_1[],2,FALSE),"Нет")</f>
        <v>Общий расчет</v>
      </c>
      <c r="D815" s="11" t="str">
        <f>IFERROR(VLOOKUP(Rule!J815,lvl_2[],2,FALSE),"Нет")</f>
        <v>Ци Мень</v>
      </c>
      <c r="E815" s="11" t="str">
        <f>IFERROR(VLOOKUP(Rule!K815,lvl_3[],2,FALSE),"Нет")</f>
        <v>Анализ Дворца</v>
      </c>
      <c r="F815" s="11" t="str">
        <f>IFERROR(INDEX(lvl_4[],MATCH(L815,lvl_4[ID],0),MATCH(TEXT(K815,"##0"),lvl_4[#Headers],0)),"Нет")</f>
        <v>Структуры</v>
      </c>
      <c r="G815" s="11" t="str">
        <f>IFERROR(INDEX(lvl_5[],MATCH(M815,lvl_5[ID],0),MATCH(_xlfn.CONCAT(TEXT(K815,"##0"),"_",TEXT(L815,"##0")),lvl_5[#Headers],0)),"Нет")</f>
        <v>Благоприятность</v>
      </c>
      <c r="H815" s="11" t="str">
        <f>IFERROR(INDEX(lvl_6[],MATCH(N815,lvl_6[ID],0),MATCH(_xlfn.CONCAT(K815,"_",L815,"_",M815),lvl_6[#Headers],0)),"Нет")</f>
        <v>Нет</v>
      </c>
      <c r="I815" s="12">
        <v>1</v>
      </c>
      <c r="J815" s="12">
        <v>2</v>
      </c>
      <c r="K815" s="12">
        <v>2</v>
      </c>
      <c r="L815" s="12">
        <v>1</v>
      </c>
      <c r="M815" s="12">
        <v>0</v>
      </c>
      <c r="N815" s="12">
        <v>0</v>
      </c>
      <c r="O815" s="12">
        <f>COUNTIF($P$2:P815,P815)</f>
        <v>55</v>
      </c>
      <c r="P815" s="12" t="str">
        <f t="shared" si="37"/>
        <v>122010000</v>
      </c>
      <c r="Q815" s="12" t="str">
        <f t="shared" si="38"/>
        <v>1220100000055</v>
      </c>
      <c r="R815" s="20" t="s">
        <v>2333</v>
      </c>
      <c r="S815" s="20" t="s">
        <v>2334</v>
      </c>
      <c r="AY815" s="12" t="s">
        <v>901</v>
      </c>
      <c r="BA815" s="12" t="s">
        <v>908</v>
      </c>
      <c r="BB815" s="12" t="s">
        <v>19</v>
      </c>
      <c r="BG815" s="21">
        <v>-1</v>
      </c>
      <c r="BJ815" s="12">
        <v>1</v>
      </c>
      <c r="BK815" s="12">
        <v>1</v>
      </c>
    </row>
    <row r="816" spans="1:63" ht="45" x14ac:dyDescent="0.25">
      <c r="A816" s="12">
        <v>1</v>
      </c>
      <c r="B816" s="11" t="str">
        <f t="shared" si="36"/>
        <v>Общий расчет. Ци Мень. Анализ Дворца. Структуры. Благоприятность. Нет</v>
      </c>
      <c r="C816" s="11" t="str">
        <f>IFERROR(VLOOKUP(I816,lvl_1[],2,FALSE),"Нет")</f>
        <v>Общий расчет</v>
      </c>
      <c r="D816" s="11" t="str">
        <f>IFERROR(VLOOKUP(Rule!J816,lvl_2[],2,FALSE),"Нет")</f>
        <v>Ци Мень</v>
      </c>
      <c r="E816" s="11" t="str">
        <f>IFERROR(VLOOKUP(Rule!K816,lvl_3[],2,FALSE),"Нет")</f>
        <v>Анализ Дворца</v>
      </c>
      <c r="F816" s="11" t="str">
        <f>IFERROR(INDEX(lvl_4[],MATCH(L816,lvl_4[ID],0),MATCH(TEXT(K816,"##0"),lvl_4[#Headers],0)),"Нет")</f>
        <v>Структуры</v>
      </c>
      <c r="G816" s="11" t="str">
        <f>IFERROR(INDEX(lvl_5[],MATCH(M816,lvl_5[ID],0),MATCH(_xlfn.CONCAT(TEXT(K816,"##0"),"_",TEXT(L816,"##0")),lvl_5[#Headers],0)),"Нет")</f>
        <v>Благоприятность</v>
      </c>
      <c r="H816" s="11" t="str">
        <f>IFERROR(INDEX(lvl_6[],MATCH(N816,lvl_6[ID],0),MATCH(_xlfn.CONCAT(K816,"_",L816,"_",M816),lvl_6[#Headers],0)),"Нет")</f>
        <v>Нет</v>
      </c>
      <c r="I816" s="12">
        <v>1</v>
      </c>
      <c r="J816" s="12">
        <v>2</v>
      </c>
      <c r="K816" s="12">
        <v>2</v>
      </c>
      <c r="L816" s="12">
        <v>1</v>
      </c>
      <c r="M816" s="12">
        <v>0</v>
      </c>
      <c r="N816" s="12">
        <v>0</v>
      </c>
      <c r="O816" s="12">
        <f>COUNTIF($P$2:P816,P816)</f>
        <v>56</v>
      </c>
      <c r="P816" s="12" t="str">
        <f t="shared" si="37"/>
        <v>122010000</v>
      </c>
      <c r="Q816" s="12" t="str">
        <f t="shared" si="38"/>
        <v>1220100000056</v>
      </c>
      <c r="R816" s="20" t="s">
        <v>2333</v>
      </c>
      <c r="S816" s="20" t="s">
        <v>2334</v>
      </c>
      <c r="AY816" s="12" t="s">
        <v>901</v>
      </c>
      <c r="BA816" s="12" t="s">
        <v>908</v>
      </c>
      <c r="BB816" s="12" t="s">
        <v>22</v>
      </c>
      <c r="BG816" s="21">
        <v>-1</v>
      </c>
      <c r="BJ816" s="12">
        <v>1</v>
      </c>
      <c r="BK816" s="12">
        <v>1</v>
      </c>
    </row>
    <row r="817" spans="1:63" ht="45" x14ac:dyDescent="0.25">
      <c r="A817" s="12">
        <v>1</v>
      </c>
      <c r="B817" s="11" t="str">
        <f t="shared" si="36"/>
        <v>Общий расчет. Ци Мень. Анализ Дворца. Структуры. Благоприятность. Нет</v>
      </c>
      <c r="C817" s="11" t="str">
        <f>IFERROR(VLOOKUP(I817,lvl_1[],2,FALSE),"Нет")</f>
        <v>Общий расчет</v>
      </c>
      <c r="D817" s="11" t="str">
        <f>IFERROR(VLOOKUP(Rule!J817,lvl_2[],2,FALSE),"Нет")</f>
        <v>Ци Мень</v>
      </c>
      <c r="E817" s="11" t="str">
        <f>IFERROR(VLOOKUP(Rule!K817,lvl_3[],2,FALSE),"Нет")</f>
        <v>Анализ Дворца</v>
      </c>
      <c r="F817" s="11" t="str">
        <f>IFERROR(INDEX(lvl_4[],MATCH(L817,lvl_4[ID],0),MATCH(TEXT(K817,"##0"),lvl_4[#Headers],0)),"Нет")</f>
        <v>Структуры</v>
      </c>
      <c r="G817" s="11" t="str">
        <f>IFERROR(INDEX(lvl_5[],MATCH(M817,lvl_5[ID],0),MATCH(_xlfn.CONCAT(TEXT(K817,"##0"),"_",TEXT(L817,"##0")),lvl_5[#Headers],0)),"Нет")</f>
        <v>Благоприятность</v>
      </c>
      <c r="H817" s="11" t="str">
        <f>IFERROR(INDEX(lvl_6[],MATCH(N817,lvl_6[ID],0),MATCH(_xlfn.CONCAT(K817,"_",L817,"_",M817),lvl_6[#Headers],0)),"Нет")</f>
        <v>Нет</v>
      </c>
      <c r="I817" s="12">
        <v>1</v>
      </c>
      <c r="J817" s="12">
        <v>2</v>
      </c>
      <c r="K817" s="12">
        <v>2</v>
      </c>
      <c r="L817" s="12">
        <v>1</v>
      </c>
      <c r="M817" s="12">
        <v>0</v>
      </c>
      <c r="N817" s="12">
        <v>0</v>
      </c>
      <c r="O817" s="12">
        <f>COUNTIF($P$2:P817,P817)</f>
        <v>57</v>
      </c>
      <c r="P817" s="12" t="str">
        <f t="shared" si="37"/>
        <v>122010000</v>
      </c>
      <c r="Q817" s="12" t="str">
        <f t="shared" si="38"/>
        <v>1220100000057</v>
      </c>
      <c r="R817" s="20" t="s">
        <v>2333</v>
      </c>
      <c r="S817" s="20" t="s">
        <v>2334</v>
      </c>
      <c r="AY817" s="12" t="s">
        <v>901</v>
      </c>
      <c r="BA817" s="12" t="s">
        <v>908</v>
      </c>
      <c r="BB817" s="12" t="s">
        <v>26</v>
      </c>
      <c r="BG817" s="21">
        <v>-1</v>
      </c>
      <c r="BJ817" s="12">
        <v>1</v>
      </c>
      <c r="BK817" s="12">
        <v>1</v>
      </c>
    </row>
    <row r="818" spans="1:63" ht="45" x14ac:dyDescent="0.25">
      <c r="A818" s="12">
        <v>1</v>
      </c>
      <c r="B818" s="11" t="str">
        <f t="shared" si="36"/>
        <v>Общий расчет. Ци Мень. Анализ Дворца. Структуры. Благоприятность. Нет</v>
      </c>
      <c r="C818" s="11" t="str">
        <f>IFERROR(VLOOKUP(I818,lvl_1[],2,FALSE),"Нет")</f>
        <v>Общий расчет</v>
      </c>
      <c r="D818" s="11" t="str">
        <f>IFERROR(VLOOKUP(Rule!J818,lvl_2[],2,FALSE),"Нет")</f>
        <v>Ци Мень</v>
      </c>
      <c r="E818" s="11" t="str">
        <f>IFERROR(VLOOKUP(Rule!K818,lvl_3[],2,FALSE),"Нет")</f>
        <v>Анализ Дворца</v>
      </c>
      <c r="F818" s="11" t="str">
        <f>IFERROR(INDEX(lvl_4[],MATCH(L818,lvl_4[ID],0),MATCH(TEXT(K818,"##0"),lvl_4[#Headers],0)),"Нет")</f>
        <v>Структуры</v>
      </c>
      <c r="G818" s="11" t="str">
        <f>IFERROR(INDEX(lvl_5[],MATCH(M818,lvl_5[ID],0),MATCH(_xlfn.CONCAT(TEXT(K818,"##0"),"_",TEXT(L818,"##0")),lvl_5[#Headers],0)),"Нет")</f>
        <v>Благоприятность</v>
      </c>
      <c r="H818" s="11" t="str">
        <f>IFERROR(INDEX(lvl_6[],MATCH(N818,lvl_6[ID],0),MATCH(_xlfn.CONCAT(K818,"_",L818,"_",M818),lvl_6[#Headers],0)),"Нет")</f>
        <v>Нет</v>
      </c>
      <c r="I818" s="12">
        <v>1</v>
      </c>
      <c r="J818" s="12">
        <v>2</v>
      </c>
      <c r="K818" s="12">
        <v>2</v>
      </c>
      <c r="L818" s="12">
        <v>1</v>
      </c>
      <c r="M818" s="12">
        <v>0</v>
      </c>
      <c r="N818" s="12">
        <v>0</v>
      </c>
      <c r="O818" s="12">
        <f>COUNTIF($P$2:P818,P818)</f>
        <v>58</v>
      </c>
      <c r="P818" s="12" t="str">
        <f t="shared" si="37"/>
        <v>122010000</v>
      </c>
      <c r="Q818" s="12" t="str">
        <f t="shared" si="38"/>
        <v>1220100000058</v>
      </c>
      <c r="R818" s="20" t="s">
        <v>2333</v>
      </c>
      <c r="S818" s="20" t="s">
        <v>2334</v>
      </c>
      <c r="AY818" s="12" t="s">
        <v>901</v>
      </c>
      <c r="BA818" s="12" t="s">
        <v>908</v>
      </c>
      <c r="BB818" s="12" t="s">
        <v>29</v>
      </c>
      <c r="BG818" s="21">
        <v>-1</v>
      </c>
      <c r="BJ818" s="12">
        <v>1</v>
      </c>
      <c r="BK818" s="12">
        <v>1</v>
      </c>
    </row>
    <row r="819" spans="1:63" ht="60" x14ac:dyDescent="0.25">
      <c r="A819" s="12">
        <v>1</v>
      </c>
      <c r="B819" s="11" t="str">
        <f t="shared" si="36"/>
        <v>Общий расчет. Ци Мень. Анализ Дворца. Структуры. Благоприятность. Нет</v>
      </c>
      <c r="C819" s="11" t="str">
        <f>IFERROR(VLOOKUP(I819,lvl_1[],2,FALSE),"Нет")</f>
        <v>Общий расчет</v>
      </c>
      <c r="D819" s="11" t="str">
        <f>IFERROR(VLOOKUP(Rule!J819,lvl_2[],2,FALSE),"Нет")</f>
        <v>Ци Мень</v>
      </c>
      <c r="E819" s="11" t="str">
        <f>IFERROR(VLOOKUP(Rule!K819,lvl_3[],2,FALSE),"Нет")</f>
        <v>Анализ Дворца</v>
      </c>
      <c r="F819" s="11" t="str">
        <f>IFERROR(INDEX(lvl_4[],MATCH(L819,lvl_4[ID],0),MATCH(TEXT(K819,"##0"),lvl_4[#Headers],0)),"Нет")</f>
        <v>Структуры</v>
      </c>
      <c r="G819" s="11" t="str">
        <f>IFERROR(INDEX(lvl_5[],MATCH(M819,lvl_5[ID],0),MATCH(_xlfn.CONCAT(TEXT(K819,"##0"),"_",TEXT(L819,"##0")),lvl_5[#Headers],0)),"Нет")</f>
        <v>Благоприятность</v>
      </c>
      <c r="H819" s="11" t="str">
        <f>IFERROR(INDEX(lvl_6[],MATCH(N819,lvl_6[ID],0),MATCH(_xlfn.CONCAT(K819,"_",L819,"_",M819),lvl_6[#Headers],0)),"Нет")</f>
        <v>Нет</v>
      </c>
      <c r="I819" s="12">
        <v>1</v>
      </c>
      <c r="J819" s="12">
        <v>2</v>
      </c>
      <c r="K819" s="12">
        <v>2</v>
      </c>
      <c r="L819" s="12">
        <v>1</v>
      </c>
      <c r="M819" s="12">
        <v>0</v>
      </c>
      <c r="N819" s="12">
        <v>0</v>
      </c>
      <c r="O819" s="12">
        <f>COUNTIF($P$2:P819,P819)</f>
        <v>59</v>
      </c>
      <c r="P819" s="12" t="str">
        <f t="shared" si="37"/>
        <v>122010000</v>
      </c>
      <c r="Q819" s="12" t="str">
        <f t="shared" si="38"/>
        <v>1220100000059</v>
      </c>
      <c r="R819" s="20" t="s">
        <v>2336</v>
      </c>
      <c r="S819" s="20" t="s">
        <v>2337</v>
      </c>
      <c r="AY819" s="12" t="s">
        <v>901</v>
      </c>
      <c r="BA819" s="12" t="s">
        <v>910</v>
      </c>
      <c r="BG819" s="21">
        <v>-1</v>
      </c>
      <c r="BJ819" s="12">
        <v>1</v>
      </c>
      <c r="BK819" s="12">
        <v>1</v>
      </c>
    </row>
    <row r="820" spans="1:63" ht="45" x14ac:dyDescent="0.25">
      <c r="A820" s="12">
        <v>1</v>
      </c>
      <c r="B820" s="11" t="str">
        <f t="shared" si="36"/>
        <v>Общий расчет. Ци Мень. Анализ Дворца. Структуры. Благоприятность. Нет</v>
      </c>
      <c r="C820" s="11" t="str">
        <f>IFERROR(VLOOKUP(I820,lvl_1[],2,FALSE),"Нет")</f>
        <v>Общий расчет</v>
      </c>
      <c r="D820" s="11" t="str">
        <f>IFERROR(VLOOKUP(Rule!J820,lvl_2[],2,FALSE),"Нет")</f>
        <v>Ци Мень</v>
      </c>
      <c r="E820" s="11" t="str">
        <f>IFERROR(VLOOKUP(Rule!K820,lvl_3[],2,FALSE),"Нет")</f>
        <v>Анализ Дворца</v>
      </c>
      <c r="F820" s="11" t="str">
        <f>IFERROR(INDEX(lvl_4[],MATCH(L820,lvl_4[ID],0),MATCH(TEXT(K820,"##0"),lvl_4[#Headers],0)),"Нет")</f>
        <v>Структуры</v>
      </c>
      <c r="G820" s="11" t="str">
        <f>IFERROR(INDEX(lvl_5[],MATCH(M820,lvl_5[ID],0),MATCH(_xlfn.CONCAT(TEXT(K820,"##0"),"_",TEXT(L820,"##0")),lvl_5[#Headers],0)),"Нет")</f>
        <v>Благоприятность</v>
      </c>
      <c r="H820" s="11" t="str">
        <f>IFERROR(INDEX(lvl_6[],MATCH(N820,lvl_6[ID],0),MATCH(_xlfn.CONCAT(K820,"_",L820,"_",M820),lvl_6[#Headers],0)),"Нет")</f>
        <v>Нет</v>
      </c>
      <c r="I820" s="12">
        <v>1</v>
      </c>
      <c r="J820" s="12">
        <v>2</v>
      </c>
      <c r="K820" s="12">
        <v>2</v>
      </c>
      <c r="L820" s="12">
        <v>1</v>
      </c>
      <c r="M820" s="12">
        <v>0</v>
      </c>
      <c r="N820" s="12">
        <v>0</v>
      </c>
      <c r="O820" s="12">
        <f>COUNTIF($P$2:P820,P820)</f>
        <v>60</v>
      </c>
      <c r="P820" s="12" t="str">
        <f t="shared" si="37"/>
        <v>122010000</v>
      </c>
      <c r="Q820" s="12" t="str">
        <f t="shared" si="38"/>
        <v>1220100000060</v>
      </c>
      <c r="R820" s="20" t="s">
        <v>2338</v>
      </c>
      <c r="S820" s="20" t="s">
        <v>2339</v>
      </c>
      <c r="AY820" s="12" t="s">
        <v>901</v>
      </c>
      <c r="BA820" s="12" t="s">
        <v>912</v>
      </c>
      <c r="BG820" s="21">
        <v>-1</v>
      </c>
      <c r="BJ820" s="12">
        <v>1</v>
      </c>
      <c r="BK820" s="12">
        <v>1</v>
      </c>
    </row>
    <row r="821" spans="1:63" ht="60" x14ac:dyDescent="0.25">
      <c r="A821" s="12">
        <v>1</v>
      </c>
      <c r="B821" s="11" t="str">
        <f t="shared" si="36"/>
        <v>Общий расчет. Ци Мень. Анализ Дворца. Структуры. Благоприятность. Нет</v>
      </c>
      <c r="C821" s="11" t="str">
        <f>IFERROR(VLOOKUP(I821,lvl_1[],2,FALSE),"Нет")</f>
        <v>Общий расчет</v>
      </c>
      <c r="D821" s="11" t="str">
        <f>IFERROR(VLOOKUP(Rule!J821,lvl_2[],2,FALSE),"Нет")</f>
        <v>Ци Мень</v>
      </c>
      <c r="E821" s="11" t="str">
        <f>IFERROR(VLOOKUP(Rule!K821,lvl_3[],2,FALSE),"Нет")</f>
        <v>Анализ Дворца</v>
      </c>
      <c r="F821" s="11" t="str">
        <f>IFERROR(INDEX(lvl_4[],MATCH(L821,lvl_4[ID],0),MATCH(TEXT(K821,"##0"),lvl_4[#Headers],0)),"Нет")</f>
        <v>Структуры</v>
      </c>
      <c r="G821" s="11" t="str">
        <f>IFERROR(INDEX(lvl_5[],MATCH(M821,lvl_5[ID],0),MATCH(_xlfn.CONCAT(TEXT(K821,"##0"),"_",TEXT(L821,"##0")),lvl_5[#Headers],0)),"Нет")</f>
        <v>Благоприятность</v>
      </c>
      <c r="H821" s="11" t="str">
        <f>IFERROR(INDEX(lvl_6[],MATCH(N821,lvl_6[ID],0),MATCH(_xlfn.CONCAT(K821,"_",L821,"_",M821),lvl_6[#Headers],0)),"Нет")</f>
        <v>Нет</v>
      </c>
      <c r="I821" s="12">
        <v>1</v>
      </c>
      <c r="J821" s="12">
        <v>2</v>
      </c>
      <c r="K821" s="12">
        <v>2</v>
      </c>
      <c r="L821" s="12">
        <v>1</v>
      </c>
      <c r="M821" s="12">
        <v>0</v>
      </c>
      <c r="N821" s="12">
        <v>0</v>
      </c>
      <c r="O821" s="12">
        <f>COUNTIF($P$2:P821,P821)</f>
        <v>61</v>
      </c>
      <c r="P821" s="12" t="str">
        <f t="shared" si="37"/>
        <v>122010000</v>
      </c>
      <c r="Q821" s="12" t="str">
        <f t="shared" si="38"/>
        <v>1220100000061</v>
      </c>
      <c r="R821" s="20" t="s">
        <v>2340</v>
      </c>
      <c r="S821" s="20" t="s">
        <v>2341</v>
      </c>
      <c r="AY821" s="12" t="s">
        <v>901</v>
      </c>
      <c r="BA821" s="12" t="s">
        <v>914</v>
      </c>
      <c r="BG821" s="21">
        <v>-1</v>
      </c>
      <c r="BJ821" s="12">
        <v>1</v>
      </c>
      <c r="BK821" s="12">
        <v>1</v>
      </c>
    </row>
    <row r="822" spans="1:63" ht="45" x14ac:dyDescent="0.25">
      <c r="A822" s="12">
        <v>1</v>
      </c>
      <c r="B822" s="11" t="str">
        <f t="shared" si="36"/>
        <v>Общий расчет. Ци Мень. Анализ Дворца. Структуры. Благоприятность. Нет</v>
      </c>
      <c r="C822" s="11" t="str">
        <f>IFERROR(VLOOKUP(I822,lvl_1[],2,FALSE),"Нет")</f>
        <v>Общий расчет</v>
      </c>
      <c r="D822" s="11" t="str">
        <f>IFERROR(VLOOKUP(Rule!J822,lvl_2[],2,FALSE),"Нет")</f>
        <v>Ци Мень</v>
      </c>
      <c r="E822" s="11" t="str">
        <f>IFERROR(VLOOKUP(Rule!K822,lvl_3[],2,FALSE),"Нет")</f>
        <v>Анализ Дворца</v>
      </c>
      <c r="F822" s="11" t="str">
        <f>IFERROR(INDEX(lvl_4[],MATCH(L822,lvl_4[ID],0),MATCH(TEXT(K822,"##0"),lvl_4[#Headers],0)),"Нет")</f>
        <v>Структуры</v>
      </c>
      <c r="G822" s="11" t="str">
        <f>IFERROR(INDEX(lvl_5[],MATCH(M822,lvl_5[ID],0),MATCH(_xlfn.CONCAT(TEXT(K822,"##0"),"_",TEXT(L822,"##0")),lvl_5[#Headers],0)),"Нет")</f>
        <v>Благоприятность</v>
      </c>
      <c r="H822" s="11" t="str">
        <f>IFERROR(INDEX(lvl_6[],MATCH(N822,lvl_6[ID],0),MATCH(_xlfn.CONCAT(K822,"_",L822,"_",M822),lvl_6[#Headers],0)),"Нет")</f>
        <v>Нет</v>
      </c>
      <c r="I822" s="12">
        <v>1</v>
      </c>
      <c r="J822" s="12">
        <v>2</v>
      </c>
      <c r="K822" s="12">
        <v>2</v>
      </c>
      <c r="L822" s="12">
        <v>1</v>
      </c>
      <c r="M822" s="12">
        <v>0</v>
      </c>
      <c r="N822" s="12">
        <v>0</v>
      </c>
      <c r="O822" s="12">
        <f>COUNTIF($P$2:P822,P822)</f>
        <v>62</v>
      </c>
      <c r="P822" s="12" t="str">
        <f t="shared" si="37"/>
        <v>122010000</v>
      </c>
      <c r="Q822" s="12" t="str">
        <f t="shared" si="38"/>
        <v>1220100000062</v>
      </c>
      <c r="R822" s="20" t="s">
        <v>2342</v>
      </c>
      <c r="S822" s="20" t="s">
        <v>2343</v>
      </c>
      <c r="AY822" s="12" t="s">
        <v>901</v>
      </c>
      <c r="BA822" s="12" t="s">
        <v>916</v>
      </c>
      <c r="BB822" s="12" t="s">
        <v>31</v>
      </c>
      <c r="BG822" s="21">
        <v>1</v>
      </c>
      <c r="BJ822" s="12">
        <v>1</v>
      </c>
    </row>
    <row r="823" spans="1:63" ht="45" x14ac:dyDescent="0.25">
      <c r="A823" s="12">
        <v>1</v>
      </c>
      <c r="B823" s="11" t="str">
        <f t="shared" si="36"/>
        <v>Общий расчет. Ци Мень. Анализ Дворца. Структуры. Благоприятность. Нет</v>
      </c>
      <c r="C823" s="11" t="str">
        <f>IFERROR(VLOOKUP(I823,lvl_1[],2,FALSE),"Нет")</f>
        <v>Общий расчет</v>
      </c>
      <c r="D823" s="11" t="str">
        <f>IFERROR(VLOOKUP(Rule!J823,lvl_2[],2,FALSE),"Нет")</f>
        <v>Ци Мень</v>
      </c>
      <c r="E823" s="11" t="str">
        <f>IFERROR(VLOOKUP(Rule!K823,lvl_3[],2,FALSE),"Нет")</f>
        <v>Анализ Дворца</v>
      </c>
      <c r="F823" s="11" t="str">
        <f>IFERROR(INDEX(lvl_4[],MATCH(L823,lvl_4[ID],0),MATCH(TEXT(K823,"##0"),lvl_4[#Headers],0)),"Нет")</f>
        <v>Структуры</v>
      </c>
      <c r="G823" s="11" t="str">
        <f>IFERROR(INDEX(lvl_5[],MATCH(M823,lvl_5[ID],0),MATCH(_xlfn.CONCAT(TEXT(K823,"##0"),"_",TEXT(L823,"##0")),lvl_5[#Headers],0)),"Нет")</f>
        <v>Благоприятность</v>
      </c>
      <c r="H823" s="11" t="str">
        <f>IFERROR(INDEX(lvl_6[],MATCH(N823,lvl_6[ID],0),MATCH(_xlfn.CONCAT(K823,"_",L823,"_",M823),lvl_6[#Headers],0)),"Нет")</f>
        <v>Нет</v>
      </c>
      <c r="I823" s="12">
        <v>1</v>
      </c>
      <c r="J823" s="12">
        <v>2</v>
      </c>
      <c r="K823" s="12">
        <v>2</v>
      </c>
      <c r="L823" s="12">
        <v>1</v>
      </c>
      <c r="M823" s="12">
        <v>0</v>
      </c>
      <c r="N823" s="12">
        <v>0</v>
      </c>
      <c r="O823" s="12">
        <f>COUNTIF($P$2:P823,P823)</f>
        <v>63</v>
      </c>
      <c r="P823" s="12" t="str">
        <f t="shared" si="37"/>
        <v>122010000</v>
      </c>
      <c r="Q823" s="12" t="str">
        <f t="shared" si="38"/>
        <v>1220100000063</v>
      </c>
      <c r="R823" s="20" t="s">
        <v>2342</v>
      </c>
      <c r="S823" s="20" t="s">
        <v>2343</v>
      </c>
      <c r="AY823" s="12" t="s">
        <v>901</v>
      </c>
      <c r="BA823" s="12" t="s">
        <v>916</v>
      </c>
      <c r="BB823" s="12" t="s">
        <v>12</v>
      </c>
      <c r="BG823" s="21">
        <v>1</v>
      </c>
      <c r="BJ823" s="12">
        <v>1</v>
      </c>
    </row>
    <row r="824" spans="1:63" ht="45" x14ac:dyDescent="0.25">
      <c r="A824" s="12">
        <v>1</v>
      </c>
      <c r="B824" s="11" t="str">
        <f t="shared" si="36"/>
        <v>Общий расчет. Ци Мень. Анализ Дворца. Структуры. Благоприятность. Нет</v>
      </c>
      <c r="C824" s="11" t="str">
        <f>IFERROR(VLOOKUP(I824,lvl_1[],2,FALSE),"Нет")</f>
        <v>Общий расчет</v>
      </c>
      <c r="D824" s="11" t="str">
        <f>IFERROR(VLOOKUP(Rule!J824,lvl_2[],2,FALSE),"Нет")</f>
        <v>Ци Мень</v>
      </c>
      <c r="E824" s="11" t="str">
        <f>IFERROR(VLOOKUP(Rule!K824,lvl_3[],2,FALSE),"Нет")</f>
        <v>Анализ Дворца</v>
      </c>
      <c r="F824" s="11" t="str">
        <f>IFERROR(INDEX(lvl_4[],MATCH(L824,lvl_4[ID],0),MATCH(TEXT(K824,"##0"),lvl_4[#Headers],0)),"Нет")</f>
        <v>Структуры</v>
      </c>
      <c r="G824" s="11" t="str">
        <f>IFERROR(INDEX(lvl_5[],MATCH(M824,lvl_5[ID],0),MATCH(_xlfn.CONCAT(TEXT(K824,"##0"),"_",TEXT(L824,"##0")),lvl_5[#Headers],0)),"Нет")</f>
        <v>Благоприятность</v>
      </c>
      <c r="H824" s="11" t="str">
        <f>IFERROR(INDEX(lvl_6[],MATCH(N824,lvl_6[ID],0),MATCH(_xlfn.CONCAT(K824,"_",L824,"_",M824),lvl_6[#Headers],0)),"Нет")</f>
        <v>Нет</v>
      </c>
      <c r="I824" s="12">
        <v>1</v>
      </c>
      <c r="J824" s="12">
        <v>2</v>
      </c>
      <c r="K824" s="12">
        <v>2</v>
      </c>
      <c r="L824" s="12">
        <v>1</v>
      </c>
      <c r="M824" s="12">
        <v>0</v>
      </c>
      <c r="N824" s="12">
        <v>0</v>
      </c>
      <c r="O824" s="12">
        <f>COUNTIF($P$2:P824,P824)</f>
        <v>64</v>
      </c>
      <c r="P824" s="12" t="str">
        <f t="shared" si="37"/>
        <v>122010000</v>
      </c>
      <c r="Q824" s="12" t="str">
        <f t="shared" si="38"/>
        <v>1220100000064</v>
      </c>
      <c r="R824" s="20" t="s">
        <v>2342</v>
      </c>
      <c r="S824" s="20" t="s">
        <v>2343</v>
      </c>
      <c r="AY824" s="12" t="s">
        <v>901</v>
      </c>
      <c r="BA824" s="12" t="s">
        <v>916</v>
      </c>
      <c r="BB824" s="12" t="s">
        <v>8</v>
      </c>
      <c r="BG824" s="21">
        <v>1</v>
      </c>
      <c r="BJ824" s="12">
        <v>1</v>
      </c>
    </row>
    <row r="825" spans="1:63" ht="45" x14ac:dyDescent="0.25">
      <c r="A825" s="12">
        <v>1</v>
      </c>
      <c r="B825" s="11" t="str">
        <f t="shared" si="36"/>
        <v>Общий расчет. Ци Мень. Анализ Дворца. Структуры. Благоприятность. Нет</v>
      </c>
      <c r="C825" s="11" t="str">
        <f>IFERROR(VLOOKUP(I825,lvl_1[],2,FALSE),"Нет")</f>
        <v>Общий расчет</v>
      </c>
      <c r="D825" s="11" t="str">
        <f>IFERROR(VLOOKUP(Rule!J825,lvl_2[],2,FALSE),"Нет")</f>
        <v>Ци Мень</v>
      </c>
      <c r="E825" s="11" t="str">
        <f>IFERROR(VLOOKUP(Rule!K825,lvl_3[],2,FALSE),"Нет")</f>
        <v>Анализ Дворца</v>
      </c>
      <c r="F825" s="11" t="str">
        <f>IFERROR(INDEX(lvl_4[],MATCH(L825,lvl_4[ID],0),MATCH(TEXT(K825,"##0"),lvl_4[#Headers],0)),"Нет")</f>
        <v>Структуры</v>
      </c>
      <c r="G825" s="11" t="str">
        <f>IFERROR(INDEX(lvl_5[],MATCH(M825,lvl_5[ID],0),MATCH(_xlfn.CONCAT(TEXT(K825,"##0"),"_",TEXT(L825,"##0")),lvl_5[#Headers],0)),"Нет")</f>
        <v>Благоприятность</v>
      </c>
      <c r="H825" s="11" t="str">
        <f>IFERROR(INDEX(lvl_6[],MATCH(N825,lvl_6[ID],0),MATCH(_xlfn.CONCAT(K825,"_",L825,"_",M825),lvl_6[#Headers],0)),"Нет")</f>
        <v>Нет</v>
      </c>
      <c r="I825" s="12">
        <v>1</v>
      </c>
      <c r="J825" s="12">
        <v>2</v>
      </c>
      <c r="K825" s="12">
        <v>2</v>
      </c>
      <c r="L825" s="12">
        <v>1</v>
      </c>
      <c r="M825" s="12">
        <v>0</v>
      </c>
      <c r="N825" s="12">
        <v>0</v>
      </c>
      <c r="O825" s="12">
        <f>COUNTIF($P$2:P825,P825)</f>
        <v>65</v>
      </c>
      <c r="P825" s="12" t="str">
        <f t="shared" si="37"/>
        <v>122010000</v>
      </c>
      <c r="Q825" s="12" t="str">
        <f t="shared" si="38"/>
        <v>1220100000065</v>
      </c>
      <c r="R825" s="20" t="s">
        <v>2342</v>
      </c>
      <c r="S825" s="20" t="s">
        <v>2343</v>
      </c>
      <c r="AY825" s="12" t="s">
        <v>901</v>
      </c>
      <c r="BA825" s="12" t="s">
        <v>916</v>
      </c>
      <c r="BB825" s="12" t="s">
        <v>22</v>
      </c>
      <c r="BG825" s="21" t="s">
        <v>2277</v>
      </c>
      <c r="BJ825" s="12">
        <v>-1</v>
      </c>
    </row>
    <row r="826" spans="1:63" ht="45" x14ac:dyDescent="0.25">
      <c r="A826" s="12">
        <v>1</v>
      </c>
      <c r="B826" s="11" t="str">
        <f t="shared" si="36"/>
        <v>Общий расчет. Ци Мень. Анализ Дворца. Структуры. Благоприятность. Нет</v>
      </c>
      <c r="C826" s="11" t="str">
        <f>IFERROR(VLOOKUP(I826,lvl_1[],2,FALSE),"Нет")</f>
        <v>Общий расчет</v>
      </c>
      <c r="D826" s="11" t="str">
        <f>IFERROR(VLOOKUP(Rule!J826,lvl_2[],2,FALSE),"Нет")</f>
        <v>Ци Мень</v>
      </c>
      <c r="E826" s="11" t="str">
        <f>IFERROR(VLOOKUP(Rule!K826,lvl_3[],2,FALSE),"Нет")</f>
        <v>Анализ Дворца</v>
      </c>
      <c r="F826" s="11" t="str">
        <f>IFERROR(INDEX(lvl_4[],MATCH(L826,lvl_4[ID],0),MATCH(TEXT(K826,"##0"),lvl_4[#Headers],0)),"Нет")</f>
        <v>Структуры</v>
      </c>
      <c r="G826" s="11" t="str">
        <f>IFERROR(INDEX(lvl_5[],MATCH(M826,lvl_5[ID],0),MATCH(_xlfn.CONCAT(TEXT(K826,"##0"),"_",TEXT(L826,"##0")),lvl_5[#Headers],0)),"Нет")</f>
        <v>Благоприятность</v>
      </c>
      <c r="H826" s="11" t="str">
        <f>IFERROR(INDEX(lvl_6[],MATCH(N826,lvl_6[ID],0),MATCH(_xlfn.CONCAT(K826,"_",L826,"_",M826),lvl_6[#Headers],0)),"Нет")</f>
        <v>Нет</v>
      </c>
      <c r="I826" s="12">
        <v>1</v>
      </c>
      <c r="J826" s="12">
        <v>2</v>
      </c>
      <c r="K826" s="12">
        <v>2</v>
      </c>
      <c r="L826" s="12">
        <v>1</v>
      </c>
      <c r="M826" s="12">
        <v>0</v>
      </c>
      <c r="N826" s="12">
        <v>0</v>
      </c>
      <c r="O826" s="12">
        <f>COUNTIF($P$2:P826,P826)</f>
        <v>66</v>
      </c>
      <c r="P826" s="12" t="str">
        <f t="shared" si="37"/>
        <v>122010000</v>
      </c>
      <c r="Q826" s="12" t="str">
        <f t="shared" si="38"/>
        <v>1220100000066</v>
      </c>
      <c r="R826" s="20" t="s">
        <v>2342</v>
      </c>
      <c r="S826" s="20" t="s">
        <v>2343</v>
      </c>
      <c r="AY826" s="12" t="s">
        <v>901</v>
      </c>
      <c r="BA826" s="12" t="s">
        <v>916</v>
      </c>
      <c r="BB826" s="12" t="s">
        <v>29</v>
      </c>
      <c r="BG826" s="21">
        <v>-1</v>
      </c>
      <c r="BJ826" s="12">
        <v>1</v>
      </c>
      <c r="BK826" s="12">
        <v>1</v>
      </c>
    </row>
    <row r="827" spans="1:63" ht="45" x14ac:dyDescent="0.25">
      <c r="A827" s="12">
        <v>1</v>
      </c>
      <c r="B827" s="11" t="str">
        <f t="shared" si="36"/>
        <v>Общий расчет. Ци Мень. Анализ Дворца. Структуры. Благоприятность. Нет</v>
      </c>
      <c r="C827" s="11" t="str">
        <f>IFERROR(VLOOKUP(I827,lvl_1[],2,FALSE),"Нет")</f>
        <v>Общий расчет</v>
      </c>
      <c r="D827" s="11" t="str">
        <f>IFERROR(VLOOKUP(Rule!J827,lvl_2[],2,FALSE),"Нет")</f>
        <v>Ци Мень</v>
      </c>
      <c r="E827" s="11" t="str">
        <f>IFERROR(VLOOKUP(Rule!K827,lvl_3[],2,FALSE),"Нет")</f>
        <v>Анализ Дворца</v>
      </c>
      <c r="F827" s="11" t="str">
        <f>IFERROR(INDEX(lvl_4[],MATCH(L827,lvl_4[ID],0),MATCH(TEXT(K827,"##0"),lvl_4[#Headers],0)),"Нет")</f>
        <v>Структуры</v>
      </c>
      <c r="G827" s="11" t="str">
        <f>IFERROR(INDEX(lvl_5[],MATCH(M827,lvl_5[ID],0),MATCH(_xlfn.CONCAT(TEXT(K827,"##0"),"_",TEXT(L827,"##0")),lvl_5[#Headers],0)),"Нет")</f>
        <v>Благоприятность</v>
      </c>
      <c r="H827" s="11" t="str">
        <f>IFERROR(INDEX(lvl_6[],MATCH(N827,lvl_6[ID],0),MATCH(_xlfn.CONCAT(K827,"_",L827,"_",M827),lvl_6[#Headers],0)),"Нет")</f>
        <v>Нет</v>
      </c>
      <c r="I827" s="12">
        <v>1</v>
      </c>
      <c r="J827" s="12">
        <v>2</v>
      </c>
      <c r="K827" s="12">
        <v>2</v>
      </c>
      <c r="L827" s="12">
        <v>1</v>
      </c>
      <c r="M827" s="12">
        <v>0</v>
      </c>
      <c r="N827" s="12">
        <v>0</v>
      </c>
      <c r="O827" s="12">
        <f>COUNTIF($P$2:P827,P827)</f>
        <v>67</v>
      </c>
      <c r="P827" s="12" t="str">
        <f t="shared" si="37"/>
        <v>122010000</v>
      </c>
      <c r="Q827" s="12" t="str">
        <f t="shared" si="38"/>
        <v>1220100000067</v>
      </c>
      <c r="R827" s="20" t="s">
        <v>2342</v>
      </c>
      <c r="S827" s="20" t="s">
        <v>2343</v>
      </c>
      <c r="AY827" s="12" t="s">
        <v>901</v>
      </c>
      <c r="BA827" s="12" t="s">
        <v>916</v>
      </c>
      <c r="BB827" s="12" t="s">
        <v>26</v>
      </c>
      <c r="BG827" s="21">
        <v>-1</v>
      </c>
      <c r="BJ827" s="12">
        <v>1</v>
      </c>
      <c r="BK827" s="12">
        <v>1</v>
      </c>
    </row>
    <row r="828" spans="1:63" ht="45" x14ac:dyDescent="0.25">
      <c r="A828" s="12">
        <v>1</v>
      </c>
      <c r="B828" s="11" t="str">
        <f t="shared" si="36"/>
        <v>Общий расчет. Ци Мень. Анализ Дворца. Структуры. Благоприятность. Нет</v>
      </c>
      <c r="C828" s="11" t="str">
        <f>IFERROR(VLOOKUP(I828,lvl_1[],2,FALSE),"Нет")</f>
        <v>Общий расчет</v>
      </c>
      <c r="D828" s="11" t="str">
        <f>IFERROR(VLOOKUP(Rule!J828,lvl_2[],2,FALSE),"Нет")</f>
        <v>Ци Мень</v>
      </c>
      <c r="E828" s="11" t="str">
        <f>IFERROR(VLOOKUP(Rule!K828,lvl_3[],2,FALSE),"Нет")</f>
        <v>Анализ Дворца</v>
      </c>
      <c r="F828" s="11" t="str">
        <f>IFERROR(INDEX(lvl_4[],MATCH(L828,lvl_4[ID],0),MATCH(TEXT(K828,"##0"),lvl_4[#Headers],0)),"Нет")</f>
        <v>Структуры</v>
      </c>
      <c r="G828" s="11" t="str">
        <f>IFERROR(INDEX(lvl_5[],MATCH(M828,lvl_5[ID],0),MATCH(_xlfn.CONCAT(TEXT(K828,"##0"),"_",TEXT(L828,"##0")),lvl_5[#Headers],0)),"Нет")</f>
        <v>Благоприятность</v>
      </c>
      <c r="H828" s="11" t="str">
        <f>IFERROR(INDEX(lvl_6[],MATCH(N828,lvl_6[ID],0),MATCH(_xlfn.CONCAT(K828,"_",L828,"_",M828),lvl_6[#Headers],0)),"Нет")</f>
        <v>Нет</v>
      </c>
      <c r="I828" s="12">
        <v>1</v>
      </c>
      <c r="J828" s="12">
        <v>2</v>
      </c>
      <c r="K828" s="12">
        <v>2</v>
      </c>
      <c r="L828" s="12">
        <v>1</v>
      </c>
      <c r="M828" s="12">
        <v>0</v>
      </c>
      <c r="N828" s="12">
        <v>0</v>
      </c>
      <c r="O828" s="12">
        <f>COUNTIF($P$2:P828,P828)</f>
        <v>68</v>
      </c>
      <c r="P828" s="12" t="str">
        <f t="shared" si="37"/>
        <v>122010000</v>
      </c>
      <c r="Q828" s="12" t="str">
        <f t="shared" si="38"/>
        <v>1220100000068</v>
      </c>
      <c r="R828" s="20" t="s">
        <v>2342</v>
      </c>
      <c r="S828" s="20" t="s">
        <v>2343</v>
      </c>
      <c r="AY828" s="12" t="s">
        <v>901</v>
      </c>
      <c r="BA828" s="12" t="s">
        <v>916</v>
      </c>
      <c r="BB828" s="12" t="s">
        <v>19</v>
      </c>
      <c r="BG828" s="21">
        <v>-1</v>
      </c>
      <c r="BJ828" s="12">
        <v>1</v>
      </c>
      <c r="BK828" s="12">
        <v>1</v>
      </c>
    </row>
    <row r="829" spans="1:63" ht="45" x14ac:dyDescent="0.25">
      <c r="A829" s="12">
        <v>1</v>
      </c>
      <c r="B829" s="11" t="str">
        <f t="shared" si="36"/>
        <v>Общий расчет. Ци Мень. Анализ Дворца. Структуры. Благоприятность. Нет</v>
      </c>
      <c r="C829" s="11" t="str">
        <f>IFERROR(VLOOKUP(I829,lvl_1[],2,FALSE),"Нет")</f>
        <v>Общий расчет</v>
      </c>
      <c r="D829" s="11" t="str">
        <f>IFERROR(VLOOKUP(Rule!J829,lvl_2[],2,FALSE),"Нет")</f>
        <v>Ци Мень</v>
      </c>
      <c r="E829" s="11" t="str">
        <f>IFERROR(VLOOKUP(Rule!K829,lvl_3[],2,FALSE),"Нет")</f>
        <v>Анализ Дворца</v>
      </c>
      <c r="F829" s="11" t="str">
        <f>IFERROR(INDEX(lvl_4[],MATCH(L829,lvl_4[ID],0),MATCH(TEXT(K829,"##0"),lvl_4[#Headers],0)),"Нет")</f>
        <v>Структуры</v>
      </c>
      <c r="G829" s="11" t="str">
        <f>IFERROR(INDEX(lvl_5[],MATCH(M829,lvl_5[ID],0),MATCH(_xlfn.CONCAT(TEXT(K829,"##0"),"_",TEXT(L829,"##0")),lvl_5[#Headers],0)),"Нет")</f>
        <v>Благоприятность</v>
      </c>
      <c r="H829" s="11" t="str">
        <f>IFERROR(INDEX(lvl_6[],MATCH(N829,lvl_6[ID],0),MATCH(_xlfn.CONCAT(K829,"_",L829,"_",M829),lvl_6[#Headers],0)),"Нет")</f>
        <v>Нет</v>
      </c>
      <c r="I829" s="12">
        <v>1</v>
      </c>
      <c r="J829" s="12">
        <v>2</v>
      </c>
      <c r="K829" s="12">
        <v>2</v>
      </c>
      <c r="L829" s="12">
        <v>1</v>
      </c>
      <c r="M829" s="12">
        <v>0</v>
      </c>
      <c r="N829" s="12">
        <v>0</v>
      </c>
      <c r="O829" s="12">
        <f>COUNTIF($P$2:P829,P829)</f>
        <v>69</v>
      </c>
      <c r="P829" s="12" t="str">
        <f t="shared" si="37"/>
        <v>122010000</v>
      </c>
      <c r="Q829" s="12" t="str">
        <f t="shared" si="38"/>
        <v>1220100000069</v>
      </c>
      <c r="R829" s="20" t="s">
        <v>2342</v>
      </c>
      <c r="S829" s="20" t="s">
        <v>2343</v>
      </c>
      <c r="AY829" s="12" t="s">
        <v>901</v>
      </c>
      <c r="BA829" s="12" t="s">
        <v>916</v>
      </c>
      <c r="BB829" s="12" t="s">
        <v>16</v>
      </c>
      <c r="BG829" s="21">
        <v>-1</v>
      </c>
      <c r="BJ829" s="12">
        <v>1</v>
      </c>
      <c r="BK829" s="12">
        <v>1</v>
      </c>
    </row>
    <row r="830" spans="1:63" ht="75" x14ac:dyDescent="0.25">
      <c r="A830" s="12">
        <v>1</v>
      </c>
      <c r="B830" s="11" t="str">
        <f t="shared" si="36"/>
        <v>Общий расчет. Ци Мень. Анализ Дворца. Структуры. Благоприятность. Нет</v>
      </c>
      <c r="C830" s="11" t="str">
        <f>IFERROR(VLOOKUP(I830,lvl_1[],2,FALSE),"Нет")</f>
        <v>Общий расчет</v>
      </c>
      <c r="D830" s="11" t="str">
        <f>IFERROR(VLOOKUP(Rule!J830,lvl_2[],2,FALSE),"Нет")</f>
        <v>Ци Мень</v>
      </c>
      <c r="E830" s="11" t="str">
        <f>IFERROR(VLOOKUP(Rule!K830,lvl_3[],2,FALSE),"Нет")</f>
        <v>Анализ Дворца</v>
      </c>
      <c r="F830" s="11" t="str">
        <f>IFERROR(INDEX(lvl_4[],MATCH(L830,lvl_4[ID],0),MATCH(TEXT(K830,"##0"),lvl_4[#Headers],0)),"Нет")</f>
        <v>Структуры</v>
      </c>
      <c r="G830" s="11" t="str">
        <f>IFERROR(INDEX(lvl_5[],MATCH(M830,lvl_5[ID],0),MATCH(_xlfn.CONCAT(TEXT(K830,"##0"),"_",TEXT(L830,"##0")),lvl_5[#Headers],0)),"Нет")</f>
        <v>Благоприятность</v>
      </c>
      <c r="H830" s="11" t="str">
        <f>IFERROR(INDEX(lvl_6[],MATCH(N830,lvl_6[ID],0),MATCH(_xlfn.CONCAT(K830,"_",L830,"_",M830),lvl_6[#Headers],0)),"Нет")</f>
        <v>Нет</v>
      </c>
      <c r="I830" s="12">
        <v>1</v>
      </c>
      <c r="J830" s="12">
        <v>2</v>
      </c>
      <c r="K830" s="12">
        <v>2</v>
      </c>
      <c r="L830" s="12">
        <v>1</v>
      </c>
      <c r="M830" s="12">
        <v>0</v>
      </c>
      <c r="N830" s="12">
        <v>0</v>
      </c>
      <c r="O830" s="12">
        <f>COUNTIF($P$2:P830,P830)</f>
        <v>70</v>
      </c>
      <c r="P830" s="12" t="str">
        <f t="shared" si="37"/>
        <v>122010000</v>
      </c>
      <c r="Q830" s="12" t="str">
        <f t="shared" si="38"/>
        <v>1220100000070</v>
      </c>
      <c r="R830" s="20" t="s">
        <v>2344</v>
      </c>
      <c r="S830" s="20" t="s">
        <v>2345</v>
      </c>
      <c r="AY830" s="12" t="s">
        <v>903</v>
      </c>
      <c r="AZ830" s="12">
        <v>1</v>
      </c>
      <c r="BG830" s="21" t="s">
        <v>1109</v>
      </c>
    </row>
    <row r="831" spans="1:63" ht="45" x14ac:dyDescent="0.25">
      <c r="A831" s="12">
        <v>1</v>
      </c>
      <c r="B831" s="11" t="str">
        <f t="shared" si="36"/>
        <v>Общий расчет. Ци Мень. Анализ Дворца. Структуры. Благоприятность. Нет</v>
      </c>
      <c r="C831" s="11" t="str">
        <f>IFERROR(VLOOKUP(I831,lvl_1[],2,FALSE),"Нет")</f>
        <v>Общий расчет</v>
      </c>
      <c r="D831" s="11" t="str">
        <f>IFERROR(VLOOKUP(Rule!J831,lvl_2[],2,FALSE),"Нет")</f>
        <v>Ци Мень</v>
      </c>
      <c r="E831" s="11" t="str">
        <f>IFERROR(VLOOKUP(Rule!K831,lvl_3[],2,FALSE),"Нет")</f>
        <v>Анализ Дворца</v>
      </c>
      <c r="F831" s="11" t="str">
        <f>IFERROR(INDEX(lvl_4[],MATCH(L831,lvl_4[ID],0),MATCH(TEXT(K831,"##0"),lvl_4[#Headers],0)),"Нет")</f>
        <v>Структуры</v>
      </c>
      <c r="G831" s="11" t="str">
        <f>IFERROR(INDEX(lvl_5[],MATCH(M831,lvl_5[ID],0),MATCH(_xlfn.CONCAT(TEXT(K831,"##0"),"_",TEXT(L831,"##0")),lvl_5[#Headers],0)),"Нет")</f>
        <v>Благоприятность</v>
      </c>
      <c r="H831" s="11" t="str">
        <f>IFERROR(INDEX(lvl_6[],MATCH(N831,lvl_6[ID],0),MATCH(_xlfn.CONCAT(K831,"_",L831,"_",M831),lvl_6[#Headers],0)),"Нет")</f>
        <v>Нет</v>
      </c>
      <c r="I831" s="12">
        <v>1</v>
      </c>
      <c r="J831" s="12">
        <v>2</v>
      </c>
      <c r="K831" s="12">
        <v>2</v>
      </c>
      <c r="L831" s="12">
        <v>1</v>
      </c>
      <c r="M831" s="12">
        <v>0</v>
      </c>
      <c r="N831" s="12">
        <v>0</v>
      </c>
      <c r="O831" s="12">
        <f>COUNTIF($P$2:P831,P831)</f>
        <v>71</v>
      </c>
      <c r="P831" s="12" t="str">
        <f t="shared" si="37"/>
        <v>122010000</v>
      </c>
      <c r="Q831" s="12" t="str">
        <f t="shared" si="38"/>
        <v>1220100000071</v>
      </c>
      <c r="R831" s="20" t="s">
        <v>2346</v>
      </c>
      <c r="S831" s="20" t="s">
        <v>2347</v>
      </c>
      <c r="AY831" s="12" t="s">
        <v>903</v>
      </c>
      <c r="BA831" s="12" t="s">
        <v>901</v>
      </c>
      <c r="BG831" s="21" t="s">
        <v>1109</v>
      </c>
      <c r="BJ831" s="12">
        <v>1</v>
      </c>
    </row>
    <row r="832" spans="1:63" ht="75" x14ac:dyDescent="0.25">
      <c r="A832" s="12">
        <v>1</v>
      </c>
      <c r="B832" s="11" t="str">
        <f t="shared" si="36"/>
        <v>Общий расчет. Ци Мень. Анализ Дворца. Структуры. Благоприятность. Нет</v>
      </c>
      <c r="C832" s="11" t="str">
        <f>IFERROR(VLOOKUP(I832,lvl_1[],2,FALSE),"Нет")</f>
        <v>Общий расчет</v>
      </c>
      <c r="D832" s="11" t="str">
        <f>IFERROR(VLOOKUP(Rule!J832,lvl_2[],2,FALSE),"Нет")</f>
        <v>Ци Мень</v>
      </c>
      <c r="E832" s="11" t="str">
        <f>IFERROR(VLOOKUP(Rule!K832,lvl_3[],2,FALSE),"Нет")</f>
        <v>Анализ Дворца</v>
      </c>
      <c r="F832" s="11" t="str">
        <f>IFERROR(INDEX(lvl_4[],MATCH(L832,lvl_4[ID],0),MATCH(TEXT(K832,"##0"),lvl_4[#Headers],0)),"Нет")</f>
        <v>Структуры</v>
      </c>
      <c r="G832" s="11" t="str">
        <f>IFERROR(INDEX(lvl_5[],MATCH(M832,lvl_5[ID],0),MATCH(_xlfn.CONCAT(TEXT(K832,"##0"),"_",TEXT(L832,"##0")),lvl_5[#Headers],0)),"Нет")</f>
        <v>Благоприятность</v>
      </c>
      <c r="H832" s="11" t="str">
        <f>IFERROR(INDEX(lvl_6[],MATCH(N832,lvl_6[ID],0),MATCH(_xlfn.CONCAT(K832,"_",L832,"_",M832),lvl_6[#Headers],0)),"Нет")</f>
        <v>Нет</v>
      </c>
      <c r="I832" s="12">
        <v>1</v>
      </c>
      <c r="J832" s="12">
        <v>2</v>
      </c>
      <c r="K832" s="12">
        <v>2</v>
      </c>
      <c r="L832" s="12">
        <v>1</v>
      </c>
      <c r="M832" s="12">
        <v>0</v>
      </c>
      <c r="N832" s="12">
        <v>0</v>
      </c>
      <c r="O832" s="12">
        <f>COUNTIF($P$2:P832,P832)</f>
        <v>72</v>
      </c>
      <c r="P832" s="12" t="str">
        <f t="shared" si="37"/>
        <v>122010000</v>
      </c>
      <c r="Q832" s="12" t="str">
        <f t="shared" si="38"/>
        <v>1220100000072</v>
      </c>
      <c r="R832" s="20" t="s">
        <v>2349</v>
      </c>
      <c r="S832" s="20" t="s">
        <v>2348</v>
      </c>
      <c r="AY832" s="12" t="s">
        <v>903</v>
      </c>
      <c r="BA832" s="12" t="s">
        <v>903</v>
      </c>
      <c r="BG832" s="21">
        <v>-1</v>
      </c>
      <c r="BJ832" s="12">
        <v>1</v>
      </c>
      <c r="BK832" s="12">
        <v>1</v>
      </c>
    </row>
    <row r="833" spans="1:63" ht="75" x14ac:dyDescent="0.25">
      <c r="A833" s="12">
        <v>1</v>
      </c>
      <c r="B833" s="11" t="str">
        <f t="shared" si="36"/>
        <v>Общий расчет. Ци Мень. Анализ Дворца. Структуры. Благоприятность. Нет</v>
      </c>
      <c r="C833" s="11" t="str">
        <f>IFERROR(VLOOKUP(I833,lvl_1[],2,FALSE),"Нет")</f>
        <v>Общий расчет</v>
      </c>
      <c r="D833" s="11" t="str">
        <f>IFERROR(VLOOKUP(Rule!J833,lvl_2[],2,FALSE),"Нет")</f>
        <v>Ци Мень</v>
      </c>
      <c r="E833" s="11" t="str">
        <f>IFERROR(VLOOKUP(Rule!K833,lvl_3[],2,FALSE),"Нет")</f>
        <v>Анализ Дворца</v>
      </c>
      <c r="F833" s="11" t="str">
        <f>IFERROR(INDEX(lvl_4[],MATCH(L833,lvl_4[ID],0),MATCH(TEXT(K833,"##0"),lvl_4[#Headers],0)),"Нет")</f>
        <v>Структуры</v>
      </c>
      <c r="G833" s="11" t="str">
        <f>IFERROR(INDEX(lvl_5[],MATCH(M833,lvl_5[ID],0),MATCH(_xlfn.CONCAT(TEXT(K833,"##0"),"_",TEXT(L833,"##0")),lvl_5[#Headers],0)),"Нет")</f>
        <v>Благоприятность</v>
      </c>
      <c r="H833" s="11" t="str">
        <f>IFERROR(INDEX(lvl_6[],MATCH(N833,lvl_6[ID],0),MATCH(_xlfn.CONCAT(K833,"_",L833,"_",M833),lvl_6[#Headers],0)),"Нет")</f>
        <v>Нет</v>
      </c>
      <c r="I833" s="12">
        <v>1</v>
      </c>
      <c r="J833" s="12">
        <v>2</v>
      </c>
      <c r="K833" s="12">
        <v>2</v>
      </c>
      <c r="L833" s="12">
        <v>1</v>
      </c>
      <c r="M833" s="12">
        <v>0</v>
      </c>
      <c r="N833" s="12">
        <v>0</v>
      </c>
      <c r="O833" s="12">
        <f>COUNTIF($P$2:P833,P833)</f>
        <v>73</v>
      </c>
      <c r="P833" s="12" t="str">
        <f t="shared" si="37"/>
        <v>122010000</v>
      </c>
      <c r="Q833" s="12" t="str">
        <f t="shared" si="38"/>
        <v>1220100000073</v>
      </c>
      <c r="R833" s="20" t="s">
        <v>2350</v>
      </c>
      <c r="S833" s="20" t="s">
        <v>2351</v>
      </c>
      <c r="AY833" s="12" t="s">
        <v>903</v>
      </c>
      <c r="BA833" s="12" t="s">
        <v>905</v>
      </c>
      <c r="BG833" s="21">
        <v>1</v>
      </c>
      <c r="BJ833" s="12">
        <v>1</v>
      </c>
    </row>
    <row r="834" spans="1:63" ht="75" x14ac:dyDescent="0.25">
      <c r="A834" s="12">
        <v>1</v>
      </c>
      <c r="B834" s="11" t="str">
        <f t="shared" ref="B834:B898" si="39">_xlfn.CONCAT(C834,". ", D834,". ", E834,". ", F834,". ", G834,". ", H834)</f>
        <v>Общий расчет. Ци Мень. Анализ Дворца. Структуры. Благоприятность. Нет</v>
      </c>
      <c r="C834" s="11" t="str">
        <f>IFERROR(VLOOKUP(I834,lvl_1[],2,FALSE),"Нет")</f>
        <v>Общий расчет</v>
      </c>
      <c r="D834" s="11" t="str">
        <f>IFERROR(VLOOKUP(Rule!J834,lvl_2[],2,FALSE),"Нет")</f>
        <v>Ци Мень</v>
      </c>
      <c r="E834" s="11" t="str">
        <f>IFERROR(VLOOKUP(Rule!K834,lvl_3[],2,FALSE),"Нет")</f>
        <v>Анализ Дворца</v>
      </c>
      <c r="F834" s="11" t="str">
        <f>IFERROR(INDEX(lvl_4[],MATCH(L834,lvl_4[ID],0),MATCH(TEXT(K834,"##0"),lvl_4[#Headers],0)),"Нет")</f>
        <v>Структуры</v>
      </c>
      <c r="G834" s="11" t="str">
        <f>IFERROR(INDEX(lvl_5[],MATCH(M834,lvl_5[ID],0),MATCH(_xlfn.CONCAT(TEXT(K834,"##0"),"_",TEXT(L834,"##0")),lvl_5[#Headers],0)),"Нет")</f>
        <v>Благоприятность</v>
      </c>
      <c r="H834" s="11" t="str">
        <f>IFERROR(INDEX(lvl_6[],MATCH(N834,lvl_6[ID],0),MATCH(_xlfn.CONCAT(K834,"_",L834,"_",M834),lvl_6[#Headers],0)),"Нет")</f>
        <v>Нет</v>
      </c>
      <c r="I834" s="12">
        <v>1</v>
      </c>
      <c r="J834" s="12">
        <v>2</v>
      </c>
      <c r="K834" s="12">
        <v>2</v>
      </c>
      <c r="L834" s="12">
        <v>1</v>
      </c>
      <c r="M834" s="12">
        <v>0</v>
      </c>
      <c r="N834" s="12">
        <v>0</v>
      </c>
      <c r="O834" s="12">
        <f>COUNTIF($P$2:P834,P834)</f>
        <v>74</v>
      </c>
      <c r="P834" s="12" t="str">
        <f t="shared" ref="P834:P897" si="40">_xlfn.CONCAT(I834,
J834,
K834,
IF(LEN(L834)=1,_xlfn.CONCAT(0,L834),L834),
IF(LEN(M834)=1,_xlfn.CONCAT(0,M834),M834),
IF(LEN(N834)=1,_xlfn.CONCAT(0,N834),N834))</f>
        <v>122010000</v>
      </c>
      <c r="Q834" s="12" t="str">
        <f t="shared" ref="Q834:Q897" si="41">_xlfn.CONCAT(I834,
J834,
K834,
IF(LEN(L834)=1,_xlfn.CONCAT(0,L834),L834),
IF(LEN(M834)=1,_xlfn.CONCAT(0,M834),M834),
IF(LEN(N834)=1,_xlfn.CONCAT(0,N834),N834),
IF(LEN(O834)=1,_xlfn.CONCAT("000",O834),IF(LEN(O834)=2,_xlfn.CONCAT("00",O834),IF(LEN(O834)=3,_xlfn.CONCAT(0,O834),O834))))</f>
        <v>1220100000074</v>
      </c>
      <c r="R834" s="20" t="s">
        <v>2352</v>
      </c>
      <c r="S834" s="20" t="s">
        <v>2345</v>
      </c>
      <c r="AY834" s="12" t="s">
        <v>903</v>
      </c>
      <c r="BA834" s="12" t="s">
        <v>907</v>
      </c>
      <c r="BG834" s="21" t="s">
        <v>1109</v>
      </c>
      <c r="BJ834" s="12">
        <v>1</v>
      </c>
    </row>
    <row r="835" spans="1:63" ht="60" x14ac:dyDescent="0.25">
      <c r="A835" s="12">
        <v>1</v>
      </c>
      <c r="B835" s="11" t="str">
        <f t="shared" si="39"/>
        <v>Общий расчет. Ци Мень. Анализ Дворца. Структуры. Благоприятность. Нет</v>
      </c>
      <c r="C835" s="11" t="str">
        <f>IFERROR(VLOOKUP(I835,lvl_1[],2,FALSE),"Нет")</f>
        <v>Общий расчет</v>
      </c>
      <c r="D835" s="11" t="str">
        <f>IFERROR(VLOOKUP(Rule!J835,lvl_2[],2,FALSE),"Нет")</f>
        <v>Ци Мень</v>
      </c>
      <c r="E835" s="11" t="str">
        <f>IFERROR(VLOOKUP(Rule!K835,lvl_3[],2,FALSE),"Нет")</f>
        <v>Анализ Дворца</v>
      </c>
      <c r="F835" s="11" t="str">
        <f>IFERROR(INDEX(lvl_4[],MATCH(L835,lvl_4[ID],0),MATCH(TEXT(K835,"##0"),lvl_4[#Headers],0)),"Нет")</f>
        <v>Структуры</v>
      </c>
      <c r="G835" s="11" t="str">
        <f>IFERROR(INDEX(lvl_5[],MATCH(M835,lvl_5[ID],0),MATCH(_xlfn.CONCAT(TEXT(K835,"##0"),"_",TEXT(L835,"##0")),lvl_5[#Headers],0)),"Нет")</f>
        <v>Благоприятность</v>
      </c>
      <c r="H835" s="11" t="str">
        <f>IFERROR(INDEX(lvl_6[],MATCH(N835,lvl_6[ID],0),MATCH(_xlfn.CONCAT(K835,"_",L835,"_",M835),lvl_6[#Headers],0)),"Нет")</f>
        <v>Нет</v>
      </c>
      <c r="I835" s="12">
        <v>1</v>
      </c>
      <c r="J835" s="12">
        <v>2</v>
      </c>
      <c r="K835" s="12">
        <v>2</v>
      </c>
      <c r="L835" s="12">
        <v>1</v>
      </c>
      <c r="M835" s="12">
        <v>0</v>
      </c>
      <c r="N835" s="12">
        <v>0</v>
      </c>
      <c r="O835" s="12">
        <f>COUNTIF($P$2:P835,P835)</f>
        <v>75</v>
      </c>
      <c r="P835" s="12" t="str">
        <f t="shared" si="40"/>
        <v>122010000</v>
      </c>
      <c r="Q835" s="12" t="str">
        <f t="shared" si="41"/>
        <v>1220100000075</v>
      </c>
      <c r="R835" s="20" t="s">
        <v>2353</v>
      </c>
      <c r="S835" s="20" t="s">
        <v>2354</v>
      </c>
      <c r="AY835" s="12" t="s">
        <v>903</v>
      </c>
      <c r="BA835" s="12" t="s">
        <v>908</v>
      </c>
      <c r="BG835" s="21">
        <v>-1</v>
      </c>
      <c r="BJ835" s="12">
        <v>1</v>
      </c>
      <c r="BK835" s="12">
        <v>1</v>
      </c>
    </row>
    <row r="836" spans="1:63" ht="60" x14ac:dyDescent="0.25">
      <c r="A836" s="12">
        <v>1</v>
      </c>
      <c r="B836" s="11" t="str">
        <f t="shared" si="39"/>
        <v>Общий расчет. Ци Мень. Анализ Дворца. Структуры. Благоприятность. Нет</v>
      </c>
      <c r="C836" s="11" t="str">
        <f>IFERROR(VLOOKUP(I836,lvl_1[],2,FALSE),"Нет")</f>
        <v>Общий расчет</v>
      </c>
      <c r="D836" s="11" t="str">
        <f>IFERROR(VLOOKUP(Rule!J836,lvl_2[],2,FALSE),"Нет")</f>
        <v>Ци Мень</v>
      </c>
      <c r="E836" s="11" t="str">
        <f>IFERROR(VLOOKUP(Rule!K836,lvl_3[],2,FALSE),"Нет")</f>
        <v>Анализ Дворца</v>
      </c>
      <c r="F836" s="11" t="str">
        <f>IFERROR(INDEX(lvl_4[],MATCH(L836,lvl_4[ID],0),MATCH(TEXT(K836,"##0"),lvl_4[#Headers],0)),"Нет")</f>
        <v>Структуры</v>
      </c>
      <c r="G836" s="11" t="str">
        <f>IFERROR(INDEX(lvl_5[],MATCH(M836,lvl_5[ID],0),MATCH(_xlfn.CONCAT(TEXT(K836,"##0"),"_",TEXT(L836,"##0")),lvl_5[#Headers],0)),"Нет")</f>
        <v>Благоприятность</v>
      </c>
      <c r="H836" s="11" t="str">
        <f>IFERROR(INDEX(lvl_6[],MATCH(N836,lvl_6[ID],0),MATCH(_xlfn.CONCAT(K836,"_",L836,"_",M836),lvl_6[#Headers],0)),"Нет")</f>
        <v>Нет</v>
      </c>
      <c r="I836" s="12">
        <v>1</v>
      </c>
      <c r="J836" s="12">
        <v>2</v>
      </c>
      <c r="K836" s="12">
        <v>2</v>
      </c>
      <c r="L836" s="12">
        <v>1</v>
      </c>
      <c r="M836" s="12">
        <v>0</v>
      </c>
      <c r="N836" s="12">
        <v>0</v>
      </c>
      <c r="O836" s="12">
        <f>COUNTIF($P$2:P836,P836)</f>
        <v>76</v>
      </c>
      <c r="P836" s="12" t="str">
        <f t="shared" si="40"/>
        <v>122010000</v>
      </c>
      <c r="Q836" s="12" t="str">
        <f t="shared" si="41"/>
        <v>1220100000076</v>
      </c>
      <c r="R836" s="20" t="s">
        <v>2355</v>
      </c>
      <c r="S836" s="20" t="s">
        <v>2356</v>
      </c>
      <c r="AY836" s="12" t="s">
        <v>903</v>
      </c>
      <c r="BA836" s="12" t="s">
        <v>910</v>
      </c>
      <c r="BG836" s="21">
        <v>-1</v>
      </c>
      <c r="BJ836" s="12">
        <v>1</v>
      </c>
      <c r="BK836" s="12">
        <v>1</v>
      </c>
    </row>
    <row r="837" spans="1:63" ht="45" x14ac:dyDescent="0.25">
      <c r="A837" s="12">
        <v>1</v>
      </c>
      <c r="B837" s="11" t="str">
        <f t="shared" si="39"/>
        <v>Общий расчет. Ци Мень. Анализ Дворца. Структуры. Благоприятность. Нет</v>
      </c>
      <c r="C837" s="11" t="str">
        <f>IFERROR(VLOOKUP(I837,lvl_1[],2,FALSE),"Нет")</f>
        <v>Общий расчет</v>
      </c>
      <c r="D837" s="11" t="str">
        <f>IFERROR(VLOOKUP(Rule!J837,lvl_2[],2,FALSE),"Нет")</f>
        <v>Ци Мень</v>
      </c>
      <c r="E837" s="11" t="str">
        <f>IFERROR(VLOOKUP(Rule!K837,lvl_3[],2,FALSE),"Нет")</f>
        <v>Анализ Дворца</v>
      </c>
      <c r="F837" s="11" t="str">
        <f>IFERROR(INDEX(lvl_4[],MATCH(L837,lvl_4[ID],0),MATCH(TEXT(K837,"##0"),lvl_4[#Headers],0)),"Нет")</f>
        <v>Структуры</v>
      </c>
      <c r="G837" s="11" t="str">
        <f>IFERROR(INDEX(lvl_5[],MATCH(M837,lvl_5[ID],0),MATCH(_xlfn.CONCAT(TEXT(K837,"##0"),"_",TEXT(L837,"##0")),lvl_5[#Headers],0)),"Нет")</f>
        <v>Благоприятность</v>
      </c>
      <c r="H837" s="11" t="str">
        <f>IFERROR(INDEX(lvl_6[],MATCH(N837,lvl_6[ID],0),MATCH(_xlfn.CONCAT(K837,"_",L837,"_",M837),lvl_6[#Headers],0)),"Нет")</f>
        <v>Нет</v>
      </c>
      <c r="I837" s="12">
        <v>1</v>
      </c>
      <c r="J837" s="12">
        <v>2</v>
      </c>
      <c r="K837" s="12">
        <v>2</v>
      </c>
      <c r="L837" s="12">
        <v>1</v>
      </c>
      <c r="M837" s="12">
        <v>0</v>
      </c>
      <c r="N837" s="12">
        <v>0</v>
      </c>
      <c r="O837" s="12">
        <f>COUNTIF($P$2:P837,P837)</f>
        <v>77</v>
      </c>
      <c r="P837" s="12" t="str">
        <f t="shared" si="40"/>
        <v>122010000</v>
      </c>
      <c r="Q837" s="12" t="str">
        <f t="shared" si="41"/>
        <v>1220100000077</v>
      </c>
      <c r="R837" s="20" t="s">
        <v>2357</v>
      </c>
      <c r="S837" s="20" t="s">
        <v>2358</v>
      </c>
      <c r="AY837" s="12" t="s">
        <v>903</v>
      </c>
      <c r="BA837" s="12" t="s">
        <v>912</v>
      </c>
      <c r="BG837" s="21">
        <v>1</v>
      </c>
      <c r="BJ837" s="12">
        <v>1</v>
      </c>
    </row>
    <row r="838" spans="1:63" ht="30" x14ac:dyDescent="0.25">
      <c r="A838" s="12">
        <v>1</v>
      </c>
      <c r="B838" s="11" t="str">
        <f t="shared" si="39"/>
        <v>Общий расчет. Ци Мень. Анализ Дворца. Структуры. Благоприятность. Нет</v>
      </c>
      <c r="C838" s="11" t="str">
        <f>IFERROR(VLOOKUP(I838,lvl_1[],2,FALSE),"Нет")</f>
        <v>Общий расчет</v>
      </c>
      <c r="D838" s="11" t="str">
        <f>IFERROR(VLOOKUP(Rule!J838,lvl_2[],2,FALSE),"Нет")</f>
        <v>Ци Мень</v>
      </c>
      <c r="E838" s="11" t="str">
        <f>IFERROR(VLOOKUP(Rule!K838,lvl_3[],2,FALSE),"Нет")</f>
        <v>Анализ Дворца</v>
      </c>
      <c r="F838" s="11" t="str">
        <f>IFERROR(INDEX(lvl_4[],MATCH(L838,lvl_4[ID],0),MATCH(TEXT(K838,"##0"),lvl_4[#Headers],0)),"Нет")</f>
        <v>Структуры</v>
      </c>
      <c r="G838" s="11" t="str">
        <f>IFERROR(INDEX(lvl_5[],MATCH(M838,lvl_5[ID],0),MATCH(_xlfn.CONCAT(TEXT(K838,"##0"),"_",TEXT(L838,"##0")),lvl_5[#Headers],0)),"Нет")</f>
        <v>Благоприятность</v>
      </c>
      <c r="H838" s="11" t="str">
        <f>IFERROR(INDEX(lvl_6[],MATCH(N838,lvl_6[ID],0),MATCH(_xlfn.CONCAT(K838,"_",L838,"_",M838),lvl_6[#Headers],0)),"Нет")</f>
        <v>Нет</v>
      </c>
      <c r="I838" s="12">
        <v>1</v>
      </c>
      <c r="J838" s="12">
        <v>2</v>
      </c>
      <c r="K838" s="12">
        <v>2</v>
      </c>
      <c r="L838" s="12">
        <v>1</v>
      </c>
      <c r="M838" s="12">
        <v>0</v>
      </c>
      <c r="N838" s="12">
        <v>0</v>
      </c>
      <c r="O838" s="12">
        <f>COUNTIF($P$2:P838,P838)</f>
        <v>78</v>
      </c>
      <c r="P838" s="12" t="str">
        <f t="shared" si="40"/>
        <v>122010000</v>
      </c>
      <c r="Q838" s="12" t="str">
        <f t="shared" si="41"/>
        <v>1220100000078</v>
      </c>
      <c r="R838" s="20" t="s">
        <v>1252</v>
      </c>
      <c r="S838" s="20" t="s">
        <v>1253</v>
      </c>
      <c r="AY838" s="12" t="s">
        <v>903</v>
      </c>
      <c r="BA838" s="12" t="s">
        <v>914</v>
      </c>
      <c r="BG838" s="21">
        <v>-1</v>
      </c>
      <c r="BJ838" s="12">
        <v>1</v>
      </c>
      <c r="BK838" s="12">
        <v>1</v>
      </c>
    </row>
    <row r="839" spans="1:63" ht="45" x14ac:dyDescent="0.25">
      <c r="A839" s="12">
        <v>1</v>
      </c>
      <c r="B839" s="11" t="str">
        <f t="shared" si="39"/>
        <v>Общий расчет. Ци Мень. Анализ Дворца. Структуры. Благоприятность. Нет</v>
      </c>
      <c r="C839" s="11" t="str">
        <f>IFERROR(VLOOKUP(I839,lvl_1[],2,FALSE),"Нет")</f>
        <v>Общий расчет</v>
      </c>
      <c r="D839" s="11" t="str">
        <f>IFERROR(VLOOKUP(Rule!J839,lvl_2[],2,FALSE),"Нет")</f>
        <v>Ци Мень</v>
      </c>
      <c r="E839" s="11" t="str">
        <f>IFERROR(VLOOKUP(Rule!K839,lvl_3[],2,FALSE),"Нет")</f>
        <v>Анализ Дворца</v>
      </c>
      <c r="F839" s="11" t="str">
        <f>IFERROR(INDEX(lvl_4[],MATCH(L839,lvl_4[ID],0),MATCH(TEXT(K839,"##0"),lvl_4[#Headers],0)),"Нет")</f>
        <v>Структуры</v>
      </c>
      <c r="G839" s="11" t="str">
        <f>IFERROR(INDEX(lvl_5[],MATCH(M839,lvl_5[ID],0),MATCH(_xlfn.CONCAT(TEXT(K839,"##0"),"_",TEXT(L839,"##0")),lvl_5[#Headers],0)),"Нет")</f>
        <v>Благоприятность</v>
      </c>
      <c r="H839" s="11" t="str">
        <f>IFERROR(INDEX(lvl_6[],MATCH(N839,lvl_6[ID],0),MATCH(_xlfn.CONCAT(K839,"_",L839,"_",M839),lvl_6[#Headers],0)),"Нет")</f>
        <v>Нет</v>
      </c>
      <c r="I839" s="12">
        <v>1</v>
      </c>
      <c r="J839" s="12">
        <v>2</v>
      </c>
      <c r="K839" s="12">
        <v>2</v>
      </c>
      <c r="L839" s="12">
        <v>1</v>
      </c>
      <c r="M839" s="12">
        <v>0</v>
      </c>
      <c r="N839" s="12">
        <v>0</v>
      </c>
      <c r="O839" s="12">
        <f>COUNTIF($P$2:P839,P839)</f>
        <v>79</v>
      </c>
      <c r="P839" s="12" t="str">
        <f t="shared" si="40"/>
        <v>122010000</v>
      </c>
      <c r="Q839" s="12" t="str">
        <f t="shared" si="41"/>
        <v>1220100000079</v>
      </c>
      <c r="R839" s="20" t="s">
        <v>1254</v>
      </c>
      <c r="S839" s="20" t="s">
        <v>1255</v>
      </c>
      <c r="AY839" s="12" t="s">
        <v>903</v>
      </c>
      <c r="BA839" s="12" t="s">
        <v>916</v>
      </c>
      <c r="BG839" s="21">
        <v>-1</v>
      </c>
      <c r="BJ839" s="12">
        <v>1</v>
      </c>
      <c r="BK839" s="12">
        <v>1</v>
      </c>
    </row>
    <row r="840" spans="1:63" ht="30" x14ac:dyDescent="0.25">
      <c r="A840" s="12">
        <v>1</v>
      </c>
      <c r="B840" s="11" t="str">
        <f t="shared" si="39"/>
        <v>Общий расчет. Ци Мень. Анализ Дворца. Структуры. Благоприятность. Нет</v>
      </c>
      <c r="C840" s="11" t="str">
        <f>IFERROR(VLOOKUP(I840,lvl_1[],2,FALSE),"Нет")</f>
        <v>Общий расчет</v>
      </c>
      <c r="D840" s="11" t="str">
        <f>IFERROR(VLOOKUP(Rule!J840,lvl_2[],2,FALSE),"Нет")</f>
        <v>Ци Мень</v>
      </c>
      <c r="E840" s="11" t="str">
        <f>IFERROR(VLOOKUP(Rule!K840,lvl_3[],2,FALSE),"Нет")</f>
        <v>Анализ Дворца</v>
      </c>
      <c r="F840" s="11" t="str">
        <f>IFERROR(INDEX(lvl_4[],MATCH(L840,lvl_4[ID],0),MATCH(TEXT(K840,"##0"),lvl_4[#Headers],0)),"Нет")</f>
        <v>Структуры</v>
      </c>
      <c r="G840" s="11" t="str">
        <f>IFERROR(INDEX(lvl_5[],MATCH(M840,lvl_5[ID],0),MATCH(_xlfn.CONCAT(TEXT(K840,"##0"),"_",TEXT(L840,"##0")),lvl_5[#Headers],0)),"Нет")</f>
        <v>Благоприятность</v>
      </c>
      <c r="H840" s="11" t="str">
        <f>IFERROR(INDEX(lvl_6[],MATCH(N840,lvl_6[ID],0),MATCH(_xlfn.CONCAT(K840,"_",L840,"_",M840),lvl_6[#Headers],0)),"Нет")</f>
        <v>Нет</v>
      </c>
      <c r="I840" s="12">
        <v>1</v>
      </c>
      <c r="J840" s="12">
        <v>2</v>
      </c>
      <c r="K840" s="12">
        <v>2</v>
      </c>
      <c r="L840" s="12">
        <v>1</v>
      </c>
      <c r="M840" s="12">
        <v>0</v>
      </c>
      <c r="N840" s="12">
        <v>0</v>
      </c>
      <c r="O840" s="12">
        <f>COUNTIF($P$2:P840,P840)</f>
        <v>80</v>
      </c>
      <c r="P840" s="12" t="str">
        <f t="shared" si="40"/>
        <v>122010000</v>
      </c>
      <c r="Q840" s="12" t="str">
        <f t="shared" si="41"/>
        <v>1220100000080</v>
      </c>
      <c r="R840" s="20" t="s">
        <v>1256</v>
      </c>
      <c r="S840" s="20" t="s">
        <v>1257</v>
      </c>
      <c r="AY840" s="12" t="s">
        <v>905</v>
      </c>
      <c r="AZ840" s="12">
        <v>1</v>
      </c>
      <c r="BA840" s="12" t="s">
        <v>907</v>
      </c>
      <c r="BG840" s="21" t="s">
        <v>1109</v>
      </c>
    </row>
    <row r="841" spans="1:63" ht="45" x14ac:dyDescent="0.25">
      <c r="A841" s="12">
        <v>1</v>
      </c>
      <c r="B841" s="11" t="str">
        <f t="shared" si="39"/>
        <v>Общий расчет. Ци Мень. Анализ Дворца. Структуры. Благоприятность. Нет</v>
      </c>
      <c r="C841" s="11" t="str">
        <f>IFERROR(VLOOKUP(I841,lvl_1[],2,FALSE),"Нет")</f>
        <v>Общий расчет</v>
      </c>
      <c r="D841" s="11" t="str">
        <f>IFERROR(VLOOKUP(Rule!J841,lvl_2[],2,FALSE),"Нет")</f>
        <v>Ци Мень</v>
      </c>
      <c r="E841" s="11" t="str">
        <f>IFERROR(VLOOKUP(Rule!K841,lvl_3[],2,FALSE),"Нет")</f>
        <v>Анализ Дворца</v>
      </c>
      <c r="F841" s="11" t="str">
        <f>IFERROR(INDEX(lvl_4[],MATCH(L841,lvl_4[ID],0),MATCH(TEXT(K841,"##0"),lvl_4[#Headers],0)),"Нет")</f>
        <v>Структуры</v>
      </c>
      <c r="G841" s="11" t="str">
        <f>IFERROR(INDEX(lvl_5[],MATCH(M841,lvl_5[ID],0),MATCH(_xlfn.CONCAT(TEXT(K841,"##0"),"_",TEXT(L841,"##0")),lvl_5[#Headers],0)),"Нет")</f>
        <v>Благоприятность</v>
      </c>
      <c r="H841" s="11" t="str">
        <f>IFERROR(INDEX(lvl_6[],MATCH(N841,lvl_6[ID],0),MATCH(_xlfn.CONCAT(K841,"_",L841,"_",M841),lvl_6[#Headers],0)),"Нет")</f>
        <v>Нет</v>
      </c>
      <c r="I841" s="12">
        <v>1</v>
      </c>
      <c r="J841" s="12">
        <v>2</v>
      </c>
      <c r="K841" s="12">
        <v>2</v>
      </c>
      <c r="L841" s="12">
        <v>1</v>
      </c>
      <c r="M841" s="12">
        <v>0</v>
      </c>
      <c r="N841" s="12">
        <v>0</v>
      </c>
      <c r="O841" s="12">
        <f>COUNTIF($P$2:P841,P841)</f>
        <v>81</v>
      </c>
      <c r="P841" s="12" t="str">
        <f t="shared" si="40"/>
        <v>122010000</v>
      </c>
      <c r="Q841" s="12" t="str">
        <f t="shared" si="41"/>
        <v>1220100000081</v>
      </c>
      <c r="R841" s="20" t="s">
        <v>1258</v>
      </c>
      <c r="S841" s="20" t="s">
        <v>1259</v>
      </c>
      <c r="AY841" s="12" t="s">
        <v>905</v>
      </c>
      <c r="BA841" s="12" t="s">
        <v>901</v>
      </c>
      <c r="BG841" s="21">
        <v>1</v>
      </c>
      <c r="BJ841" s="12">
        <v>1</v>
      </c>
    </row>
    <row r="842" spans="1:63" ht="60" x14ac:dyDescent="0.25">
      <c r="A842" s="12">
        <v>1</v>
      </c>
      <c r="B842" s="11" t="str">
        <f t="shared" si="39"/>
        <v>Общий расчет. Ци Мень. Анализ Дворца. Структуры. Благоприятность. Нет</v>
      </c>
      <c r="C842" s="11" t="str">
        <f>IFERROR(VLOOKUP(I842,lvl_1[],2,FALSE),"Нет")</f>
        <v>Общий расчет</v>
      </c>
      <c r="D842" s="11" t="str">
        <f>IFERROR(VLOOKUP(Rule!J842,lvl_2[],2,FALSE),"Нет")</f>
        <v>Ци Мень</v>
      </c>
      <c r="E842" s="11" t="str">
        <f>IFERROR(VLOOKUP(Rule!K842,lvl_3[],2,FALSE),"Нет")</f>
        <v>Анализ Дворца</v>
      </c>
      <c r="F842" s="11" t="str">
        <f>IFERROR(INDEX(lvl_4[],MATCH(L842,lvl_4[ID],0),MATCH(TEXT(K842,"##0"),lvl_4[#Headers],0)),"Нет")</f>
        <v>Структуры</v>
      </c>
      <c r="G842" s="11" t="str">
        <f>IFERROR(INDEX(lvl_5[],MATCH(M842,lvl_5[ID],0),MATCH(_xlfn.CONCAT(TEXT(K842,"##0"),"_",TEXT(L842,"##0")),lvl_5[#Headers],0)),"Нет")</f>
        <v>Благоприятность</v>
      </c>
      <c r="H842" s="11" t="str">
        <f>IFERROR(INDEX(lvl_6[],MATCH(N842,lvl_6[ID],0),MATCH(_xlfn.CONCAT(K842,"_",L842,"_",M842),lvl_6[#Headers],0)),"Нет")</f>
        <v>Нет</v>
      </c>
      <c r="I842" s="12">
        <v>1</v>
      </c>
      <c r="J842" s="12">
        <v>2</v>
      </c>
      <c r="K842" s="12">
        <v>2</v>
      </c>
      <c r="L842" s="12">
        <v>1</v>
      </c>
      <c r="M842" s="12">
        <v>0</v>
      </c>
      <c r="N842" s="12">
        <v>0</v>
      </c>
      <c r="O842" s="12">
        <f>COUNTIF($P$2:P842,P842)</f>
        <v>82</v>
      </c>
      <c r="P842" s="12" t="str">
        <f t="shared" si="40"/>
        <v>122010000</v>
      </c>
      <c r="Q842" s="12" t="str">
        <f t="shared" si="41"/>
        <v>1220100000082</v>
      </c>
      <c r="R842" s="20" t="s">
        <v>1260</v>
      </c>
      <c r="S842" s="20" t="s">
        <v>1261</v>
      </c>
      <c r="AY842" s="12" t="s">
        <v>905</v>
      </c>
      <c r="BA842" s="12" t="s">
        <v>903</v>
      </c>
      <c r="BG842" s="21">
        <v>1</v>
      </c>
      <c r="BJ842" s="12">
        <v>1</v>
      </c>
    </row>
    <row r="843" spans="1:63" ht="45" x14ac:dyDescent="0.25">
      <c r="A843" s="12">
        <v>1</v>
      </c>
      <c r="B843" s="11" t="str">
        <f t="shared" si="39"/>
        <v>Общий расчет. Ци Мень. Анализ Дворца. Структуры. Благоприятность. Нет</v>
      </c>
      <c r="C843" s="11" t="str">
        <f>IFERROR(VLOOKUP(I843,lvl_1[],2,FALSE),"Нет")</f>
        <v>Общий расчет</v>
      </c>
      <c r="D843" s="11" t="str">
        <f>IFERROR(VLOOKUP(Rule!J843,lvl_2[],2,FALSE),"Нет")</f>
        <v>Ци Мень</v>
      </c>
      <c r="E843" s="11" t="str">
        <f>IFERROR(VLOOKUP(Rule!K843,lvl_3[],2,FALSE),"Нет")</f>
        <v>Анализ Дворца</v>
      </c>
      <c r="F843" s="11" t="str">
        <f>IFERROR(INDEX(lvl_4[],MATCH(L843,lvl_4[ID],0),MATCH(TEXT(K843,"##0"),lvl_4[#Headers],0)),"Нет")</f>
        <v>Структуры</v>
      </c>
      <c r="G843" s="11" t="str">
        <f>IFERROR(INDEX(lvl_5[],MATCH(M843,lvl_5[ID],0),MATCH(_xlfn.CONCAT(TEXT(K843,"##0"),"_",TEXT(L843,"##0")),lvl_5[#Headers],0)),"Нет")</f>
        <v>Благоприятность</v>
      </c>
      <c r="H843" s="11" t="str">
        <f>IFERROR(INDEX(lvl_6[],MATCH(N843,lvl_6[ID],0),MATCH(_xlfn.CONCAT(K843,"_",L843,"_",M843),lvl_6[#Headers],0)),"Нет")</f>
        <v>Нет</v>
      </c>
      <c r="I843" s="12">
        <v>1</v>
      </c>
      <c r="J843" s="12">
        <v>2</v>
      </c>
      <c r="K843" s="12">
        <v>2</v>
      </c>
      <c r="L843" s="12">
        <v>1</v>
      </c>
      <c r="M843" s="12">
        <v>0</v>
      </c>
      <c r="N843" s="12">
        <v>0</v>
      </c>
      <c r="O843" s="12">
        <f>COUNTIF($P$2:P843,P843)</f>
        <v>83</v>
      </c>
      <c r="P843" s="12" t="str">
        <f t="shared" si="40"/>
        <v>122010000</v>
      </c>
      <c r="Q843" s="12" t="str">
        <f t="shared" si="41"/>
        <v>1220100000083</v>
      </c>
      <c r="R843" s="20" t="s">
        <v>1262</v>
      </c>
      <c r="S843" s="20" t="s">
        <v>1263</v>
      </c>
      <c r="AY843" s="12" t="s">
        <v>905</v>
      </c>
      <c r="BA843" s="12" t="s">
        <v>905</v>
      </c>
      <c r="BG843" s="21">
        <v>1</v>
      </c>
      <c r="BJ843" s="12">
        <v>1</v>
      </c>
    </row>
    <row r="844" spans="1:63" ht="30" x14ac:dyDescent="0.25">
      <c r="A844" s="12">
        <v>1</v>
      </c>
      <c r="B844" s="11" t="str">
        <f t="shared" si="39"/>
        <v>Общий расчет. Ци Мень. Анализ Дворца. Структуры. Благоприятность. Нет</v>
      </c>
      <c r="C844" s="11" t="str">
        <f>IFERROR(VLOOKUP(I844,lvl_1[],2,FALSE),"Нет")</f>
        <v>Общий расчет</v>
      </c>
      <c r="D844" s="11" t="str">
        <f>IFERROR(VLOOKUP(Rule!J844,lvl_2[],2,FALSE),"Нет")</f>
        <v>Ци Мень</v>
      </c>
      <c r="E844" s="11" t="str">
        <f>IFERROR(VLOOKUP(Rule!K844,lvl_3[],2,FALSE),"Нет")</f>
        <v>Анализ Дворца</v>
      </c>
      <c r="F844" s="11" t="str">
        <f>IFERROR(INDEX(lvl_4[],MATCH(L844,lvl_4[ID],0),MATCH(TEXT(K844,"##0"),lvl_4[#Headers],0)),"Нет")</f>
        <v>Структуры</v>
      </c>
      <c r="G844" s="11" t="str">
        <f>IFERROR(INDEX(lvl_5[],MATCH(M844,lvl_5[ID],0),MATCH(_xlfn.CONCAT(TEXT(K844,"##0"),"_",TEXT(L844,"##0")),lvl_5[#Headers],0)),"Нет")</f>
        <v>Благоприятность</v>
      </c>
      <c r="H844" s="11" t="str">
        <f>IFERROR(INDEX(lvl_6[],MATCH(N844,lvl_6[ID],0),MATCH(_xlfn.CONCAT(K844,"_",L844,"_",M844),lvl_6[#Headers],0)),"Нет")</f>
        <v>Нет</v>
      </c>
      <c r="I844" s="12">
        <v>1</v>
      </c>
      <c r="J844" s="12">
        <v>2</v>
      </c>
      <c r="K844" s="12">
        <v>2</v>
      </c>
      <c r="L844" s="12">
        <v>1</v>
      </c>
      <c r="M844" s="12">
        <v>0</v>
      </c>
      <c r="N844" s="12">
        <v>0</v>
      </c>
      <c r="O844" s="12">
        <f>COUNTIF($P$2:P844,P844)</f>
        <v>84</v>
      </c>
      <c r="P844" s="12" t="str">
        <f t="shared" si="40"/>
        <v>122010000</v>
      </c>
      <c r="Q844" s="12" t="str">
        <f t="shared" si="41"/>
        <v>1220100000084</v>
      </c>
      <c r="R844" s="20" t="s">
        <v>1256</v>
      </c>
      <c r="S844" s="20" t="s">
        <v>1264</v>
      </c>
      <c r="AY844" s="12" t="s">
        <v>905</v>
      </c>
      <c r="BA844" s="12" t="s">
        <v>907</v>
      </c>
      <c r="BG844" s="21" t="s">
        <v>1109</v>
      </c>
      <c r="BJ844" s="12">
        <v>1</v>
      </c>
    </row>
    <row r="845" spans="1:63" ht="30" x14ac:dyDescent="0.25">
      <c r="A845" s="12">
        <v>1</v>
      </c>
      <c r="B845" s="11" t="str">
        <f t="shared" si="39"/>
        <v>Общий расчет. Ци Мень. Анализ Дворца. Структуры. Благоприятность. Нет</v>
      </c>
      <c r="C845" s="11" t="str">
        <f>IFERROR(VLOOKUP(I845,lvl_1[],2,FALSE),"Нет")</f>
        <v>Общий расчет</v>
      </c>
      <c r="D845" s="11" t="str">
        <f>IFERROR(VLOOKUP(Rule!J845,lvl_2[],2,FALSE),"Нет")</f>
        <v>Ци Мень</v>
      </c>
      <c r="E845" s="11" t="str">
        <f>IFERROR(VLOOKUP(Rule!K845,lvl_3[],2,FALSE),"Нет")</f>
        <v>Анализ Дворца</v>
      </c>
      <c r="F845" s="11" t="str">
        <f>IFERROR(INDEX(lvl_4[],MATCH(L845,lvl_4[ID],0),MATCH(TEXT(K845,"##0"),lvl_4[#Headers],0)),"Нет")</f>
        <v>Структуры</v>
      </c>
      <c r="G845" s="11" t="str">
        <f>IFERROR(INDEX(lvl_5[],MATCH(M845,lvl_5[ID],0),MATCH(_xlfn.CONCAT(TEXT(K845,"##0"),"_",TEXT(L845,"##0")),lvl_5[#Headers],0)),"Нет")</f>
        <v>Благоприятность</v>
      </c>
      <c r="H845" s="11" t="str">
        <f>IFERROR(INDEX(lvl_6[],MATCH(N845,lvl_6[ID],0),MATCH(_xlfn.CONCAT(K845,"_",L845,"_",M845),lvl_6[#Headers],0)),"Нет")</f>
        <v>Нет</v>
      </c>
      <c r="I845" s="12">
        <v>1</v>
      </c>
      <c r="J845" s="12">
        <v>2</v>
      </c>
      <c r="K845" s="12">
        <v>2</v>
      </c>
      <c r="L845" s="12">
        <v>1</v>
      </c>
      <c r="M845" s="12">
        <v>0</v>
      </c>
      <c r="N845" s="12">
        <v>0</v>
      </c>
      <c r="O845" s="12">
        <f>COUNTIF($P$2:P845,P845)</f>
        <v>85</v>
      </c>
      <c r="P845" s="12" t="str">
        <f t="shared" si="40"/>
        <v>122010000</v>
      </c>
      <c r="Q845" s="12" t="str">
        <f t="shared" si="41"/>
        <v>1220100000085</v>
      </c>
      <c r="R845" s="20" t="s">
        <v>1265</v>
      </c>
      <c r="S845" s="20" t="s">
        <v>1266</v>
      </c>
      <c r="AY845" s="12" t="s">
        <v>905</v>
      </c>
      <c r="BA845" s="12" t="s">
        <v>908</v>
      </c>
      <c r="BG845" s="21">
        <v>-1</v>
      </c>
      <c r="BJ845" s="12">
        <v>1</v>
      </c>
      <c r="BK845" s="12">
        <v>1</v>
      </c>
    </row>
    <row r="846" spans="1:63" ht="30" x14ac:dyDescent="0.25">
      <c r="A846" s="12">
        <v>1</v>
      </c>
      <c r="B846" s="11" t="str">
        <f t="shared" si="39"/>
        <v>Общий расчет. Ци Мень. Анализ Дворца. Структуры. Благоприятность. Нет</v>
      </c>
      <c r="C846" s="11" t="str">
        <f>IFERROR(VLOOKUP(I846,lvl_1[],2,FALSE),"Нет")</f>
        <v>Общий расчет</v>
      </c>
      <c r="D846" s="11" t="str">
        <f>IFERROR(VLOOKUP(Rule!J846,lvl_2[],2,FALSE),"Нет")</f>
        <v>Ци Мень</v>
      </c>
      <c r="E846" s="11" t="str">
        <f>IFERROR(VLOOKUP(Rule!K846,lvl_3[],2,FALSE),"Нет")</f>
        <v>Анализ Дворца</v>
      </c>
      <c r="F846" s="11" t="str">
        <f>IFERROR(INDEX(lvl_4[],MATCH(L846,lvl_4[ID],0),MATCH(TEXT(K846,"##0"),lvl_4[#Headers],0)),"Нет")</f>
        <v>Структуры</v>
      </c>
      <c r="G846" s="11" t="str">
        <f>IFERROR(INDEX(lvl_5[],MATCH(M846,lvl_5[ID],0),MATCH(_xlfn.CONCAT(TEXT(K846,"##0"),"_",TEXT(L846,"##0")),lvl_5[#Headers],0)),"Нет")</f>
        <v>Благоприятность</v>
      </c>
      <c r="H846" s="11" t="str">
        <f>IFERROR(INDEX(lvl_6[],MATCH(N846,lvl_6[ID],0),MATCH(_xlfn.CONCAT(K846,"_",L846,"_",M846),lvl_6[#Headers],0)),"Нет")</f>
        <v>Нет</v>
      </c>
      <c r="I846" s="12">
        <v>1</v>
      </c>
      <c r="J846" s="12">
        <v>2</v>
      </c>
      <c r="K846" s="12">
        <v>2</v>
      </c>
      <c r="L846" s="12">
        <v>1</v>
      </c>
      <c r="M846" s="12">
        <v>0</v>
      </c>
      <c r="N846" s="12">
        <v>0</v>
      </c>
      <c r="O846" s="12">
        <f>COUNTIF($P$2:P846,P846)</f>
        <v>86</v>
      </c>
      <c r="P846" s="12" t="str">
        <f t="shared" si="40"/>
        <v>122010000</v>
      </c>
      <c r="Q846" s="12" t="str">
        <f t="shared" si="41"/>
        <v>1220100000086</v>
      </c>
      <c r="R846" s="20" t="s">
        <v>1267</v>
      </c>
      <c r="S846" s="20" t="s">
        <v>1268</v>
      </c>
      <c r="AY846" s="12" t="s">
        <v>905</v>
      </c>
      <c r="BA846" s="12" t="s">
        <v>910</v>
      </c>
      <c r="BG846" s="21">
        <v>-1</v>
      </c>
      <c r="BJ846" s="12">
        <v>1</v>
      </c>
      <c r="BK846" s="12">
        <v>1</v>
      </c>
    </row>
    <row r="847" spans="1:63" ht="45" x14ac:dyDescent="0.25">
      <c r="A847" s="12">
        <v>1</v>
      </c>
      <c r="B847" s="11" t="str">
        <f t="shared" si="39"/>
        <v>Общий расчет. Ци Мень. Анализ Дворца. Структуры. Благоприятность. Нет</v>
      </c>
      <c r="C847" s="11" t="str">
        <f>IFERROR(VLOOKUP(I847,lvl_1[],2,FALSE),"Нет")</f>
        <v>Общий расчет</v>
      </c>
      <c r="D847" s="11" t="str">
        <f>IFERROR(VLOOKUP(Rule!J847,lvl_2[],2,FALSE),"Нет")</f>
        <v>Ци Мень</v>
      </c>
      <c r="E847" s="11" t="str">
        <f>IFERROR(VLOOKUP(Rule!K847,lvl_3[],2,FALSE),"Нет")</f>
        <v>Анализ Дворца</v>
      </c>
      <c r="F847" s="11" t="str">
        <f>IFERROR(INDEX(lvl_4[],MATCH(L847,lvl_4[ID],0),MATCH(TEXT(K847,"##0"),lvl_4[#Headers],0)),"Нет")</f>
        <v>Структуры</v>
      </c>
      <c r="G847" s="11" t="str">
        <f>IFERROR(INDEX(lvl_5[],MATCH(M847,lvl_5[ID],0),MATCH(_xlfn.CONCAT(TEXT(K847,"##0"),"_",TEXT(L847,"##0")),lvl_5[#Headers],0)),"Нет")</f>
        <v>Благоприятность</v>
      </c>
      <c r="H847" s="11" t="str">
        <f>IFERROR(INDEX(lvl_6[],MATCH(N847,lvl_6[ID],0),MATCH(_xlfn.CONCAT(K847,"_",L847,"_",M847),lvl_6[#Headers],0)),"Нет")</f>
        <v>Нет</v>
      </c>
      <c r="I847" s="12">
        <v>1</v>
      </c>
      <c r="J847" s="12">
        <v>2</v>
      </c>
      <c r="K847" s="12">
        <v>2</v>
      </c>
      <c r="L847" s="12">
        <v>1</v>
      </c>
      <c r="M847" s="12">
        <v>0</v>
      </c>
      <c r="N847" s="12">
        <v>0</v>
      </c>
      <c r="O847" s="12">
        <f>COUNTIF($P$2:P847,P847)</f>
        <v>87</v>
      </c>
      <c r="P847" s="12" t="str">
        <f t="shared" si="40"/>
        <v>122010000</v>
      </c>
      <c r="Q847" s="12" t="str">
        <f t="shared" si="41"/>
        <v>1220100000087</v>
      </c>
      <c r="R847" s="20" t="s">
        <v>1269</v>
      </c>
      <c r="S847" s="20" t="s">
        <v>1270</v>
      </c>
      <c r="AY847" s="12" t="s">
        <v>905</v>
      </c>
      <c r="BA847" s="12" t="s">
        <v>912</v>
      </c>
      <c r="BG847" s="21">
        <v>-1</v>
      </c>
      <c r="BJ847" s="12">
        <v>1</v>
      </c>
      <c r="BK847" s="12">
        <v>1</v>
      </c>
    </row>
    <row r="848" spans="1:63" ht="45" x14ac:dyDescent="0.25">
      <c r="A848" s="12">
        <v>1</v>
      </c>
      <c r="B848" s="11" t="str">
        <f t="shared" si="39"/>
        <v>Общий расчет. Ци Мень. Анализ Дворца. Структуры. Благоприятность. Нет</v>
      </c>
      <c r="C848" s="11" t="str">
        <f>IFERROR(VLOOKUP(I848,lvl_1[],2,FALSE),"Нет")</f>
        <v>Общий расчет</v>
      </c>
      <c r="D848" s="11" t="str">
        <f>IFERROR(VLOOKUP(Rule!J848,lvl_2[],2,FALSE),"Нет")</f>
        <v>Ци Мень</v>
      </c>
      <c r="E848" s="11" t="str">
        <f>IFERROR(VLOOKUP(Rule!K848,lvl_3[],2,FALSE),"Нет")</f>
        <v>Анализ Дворца</v>
      </c>
      <c r="F848" s="11" t="str">
        <f>IFERROR(INDEX(lvl_4[],MATCH(L848,lvl_4[ID],0),MATCH(TEXT(K848,"##0"),lvl_4[#Headers],0)),"Нет")</f>
        <v>Структуры</v>
      </c>
      <c r="G848" s="11" t="str">
        <f>IFERROR(INDEX(lvl_5[],MATCH(M848,lvl_5[ID],0),MATCH(_xlfn.CONCAT(TEXT(K848,"##0"),"_",TEXT(L848,"##0")),lvl_5[#Headers],0)),"Нет")</f>
        <v>Благоприятность</v>
      </c>
      <c r="H848" s="11" t="str">
        <f>IFERROR(INDEX(lvl_6[],MATCH(N848,lvl_6[ID],0),MATCH(_xlfn.CONCAT(K848,"_",L848,"_",M848),lvl_6[#Headers],0)),"Нет")</f>
        <v>Нет</v>
      </c>
      <c r="I848" s="12">
        <v>1</v>
      </c>
      <c r="J848" s="12">
        <v>2</v>
      </c>
      <c r="K848" s="12">
        <v>2</v>
      </c>
      <c r="L848" s="12">
        <v>1</v>
      </c>
      <c r="M848" s="12">
        <v>0</v>
      </c>
      <c r="N848" s="12">
        <v>0</v>
      </c>
      <c r="O848" s="12">
        <f>COUNTIF($P$2:P848,P848)</f>
        <v>88</v>
      </c>
      <c r="P848" s="12" t="str">
        <f t="shared" si="40"/>
        <v>122010000</v>
      </c>
      <c r="Q848" s="12" t="str">
        <f t="shared" si="41"/>
        <v>1220100000088</v>
      </c>
      <c r="R848" s="20" t="s">
        <v>1271</v>
      </c>
      <c r="S848" s="20" t="s">
        <v>1272</v>
      </c>
      <c r="AY848" s="12" t="s">
        <v>905</v>
      </c>
      <c r="BA848" s="12" t="s">
        <v>914</v>
      </c>
      <c r="BG848" s="21">
        <v>1</v>
      </c>
      <c r="BJ848" s="12">
        <v>1</v>
      </c>
    </row>
    <row r="849" spans="1:63" ht="60" x14ac:dyDescent="0.25">
      <c r="A849" s="12">
        <v>1</v>
      </c>
      <c r="B849" s="11" t="str">
        <f t="shared" si="39"/>
        <v>Общий расчет. Ци Мень. Анализ Дворца. Структуры. Благоприятность. Нет</v>
      </c>
      <c r="C849" s="11" t="str">
        <f>IFERROR(VLOOKUP(I849,lvl_1[],2,FALSE),"Нет")</f>
        <v>Общий расчет</v>
      </c>
      <c r="D849" s="11" t="str">
        <f>IFERROR(VLOOKUP(Rule!J849,lvl_2[],2,FALSE),"Нет")</f>
        <v>Ци Мень</v>
      </c>
      <c r="E849" s="11" t="str">
        <f>IFERROR(VLOOKUP(Rule!K849,lvl_3[],2,FALSE),"Нет")</f>
        <v>Анализ Дворца</v>
      </c>
      <c r="F849" s="11" t="str">
        <f>IFERROR(INDEX(lvl_4[],MATCH(L849,lvl_4[ID],0),MATCH(TEXT(K849,"##0"),lvl_4[#Headers],0)),"Нет")</f>
        <v>Структуры</v>
      </c>
      <c r="G849" s="11" t="str">
        <f>IFERROR(INDEX(lvl_5[],MATCH(M849,lvl_5[ID],0),MATCH(_xlfn.CONCAT(TEXT(K849,"##0"),"_",TEXT(L849,"##0")),lvl_5[#Headers],0)),"Нет")</f>
        <v>Благоприятность</v>
      </c>
      <c r="H849" s="11" t="str">
        <f>IFERROR(INDEX(lvl_6[],MATCH(N849,lvl_6[ID],0),MATCH(_xlfn.CONCAT(K849,"_",L849,"_",M849),lvl_6[#Headers],0)),"Нет")</f>
        <v>Нет</v>
      </c>
      <c r="I849" s="12">
        <v>1</v>
      </c>
      <c r="J849" s="12">
        <v>2</v>
      </c>
      <c r="K849" s="12">
        <v>2</v>
      </c>
      <c r="L849" s="12">
        <v>1</v>
      </c>
      <c r="M849" s="12">
        <v>0</v>
      </c>
      <c r="N849" s="12">
        <v>0</v>
      </c>
      <c r="O849" s="12">
        <f>COUNTIF($P$2:P849,P849)</f>
        <v>89</v>
      </c>
      <c r="P849" s="12" t="str">
        <f t="shared" si="40"/>
        <v>122010000</v>
      </c>
      <c r="Q849" s="12" t="str">
        <f t="shared" si="41"/>
        <v>1220100000089</v>
      </c>
      <c r="R849" s="20" t="s">
        <v>1273</v>
      </c>
      <c r="S849" s="20" t="s">
        <v>1274</v>
      </c>
      <c r="AY849" s="12" t="s">
        <v>905</v>
      </c>
      <c r="BA849" s="12" t="s">
        <v>916</v>
      </c>
      <c r="BG849" s="21">
        <v>-1</v>
      </c>
      <c r="BJ849" s="12">
        <v>1</v>
      </c>
      <c r="BK849" s="12">
        <v>1</v>
      </c>
    </row>
    <row r="850" spans="1:63" ht="30" x14ac:dyDescent="0.25">
      <c r="A850" s="12">
        <v>1</v>
      </c>
      <c r="B850" s="11" t="str">
        <f t="shared" ref="B850" si="42">_xlfn.CONCAT(C850,". ", D850,". ", E850,". ", F850,". ", G850,". ", H850)</f>
        <v>Общий расчет. Ци Мень. Анализ Дворца. Структуры. Благоприятность. Нет</v>
      </c>
      <c r="C850" s="11" t="str">
        <f>IFERROR(VLOOKUP(I850,lvl_1[],2,FALSE),"Нет")</f>
        <v>Общий расчет</v>
      </c>
      <c r="D850" s="11" t="str">
        <f>IFERROR(VLOOKUP(Rule!J850,lvl_2[],2,FALSE),"Нет")</f>
        <v>Ци Мень</v>
      </c>
      <c r="E850" s="11" t="str">
        <f>IFERROR(VLOOKUP(Rule!K850,lvl_3[],2,FALSE),"Нет")</f>
        <v>Анализ Дворца</v>
      </c>
      <c r="F850" s="11" t="str">
        <f>IFERROR(INDEX(lvl_4[],MATCH(L850,lvl_4[ID],0),MATCH(TEXT(K850,"##0"),lvl_4[#Headers],0)),"Нет")</f>
        <v>Структуры</v>
      </c>
      <c r="G850" s="11" t="str">
        <f>IFERROR(INDEX(lvl_5[],MATCH(M850,lvl_5[ID],0),MATCH(_xlfn.CONCAT(TEXT(K850,"##0"),"_",TEXT(L850,"##0")),lvl_5[#Headers],0)),"Нет")</f>
        <v>Благоприятность</v>
      </c>
      <c r="H850" s="11" t="str">
        <f>IFERROR(INDEX(lvl_6[],MATCH(N850,lvl_6[ID],0),MATCH(_xlfn.CONCAT(K850,"_",L850,"_",M850),lvl_6[#Headers],0)),"Нет")</f>
        <v>Нет</v>
      </c>
      <c r="I850" s="12">
        <v>1</v>
      </c>
      <c r="J850" s="12">
        <v>2</v>
      </c>
      <c r="K850" s="12">
        <v>2</v>
      </c>
      <c r="L850" s="12">
        <v>1</v>
      </c>
      <c r="M850" s="12">
        <v>0</v>
      </c>
      <c r="N850" s="12">
        <v>0</v>
      </c>
      <c r="O850" s="12">
        <f>COUNTIF($P$2:P850,P850)</f>
        <v>90</v>
      </c>
      <c r="P850" s="12" t="str">
        <f t="shared" si="40"/>
        <v>122010000</v>
      </c>
      <c r="Q850" s="12" t="str">
        <f t="shared" si="41"/>
        <v>1220100000090</v>
      </c>
      <c r="R850" s="20" t="s">
        <v>1275</v>
      </c>
      <c r="S850" s="20" t="s">
        <v>1276</v>
      </c>
      <c r="AY850" s="12" t="s">
        <v>907</v>
      </c>
      <c r="BA850" s="12" t="s">
        <v>907</v>
      </c>
      <c r="BG850" s="21">
        <v>-1</v>
      </c>
      <c r="BJ850" s="12">
        <v>1</v>
      </c>
      <c r="BK850" s="12">
        <v>1</v>
      </c>
    </row>
    <row r="851" spans="1:63" ht="30" x14ac:dyDescent="0.25">
      <c r="A851" s="12">
        <v>1</v>
      </c>
      <c r="B851" s="11" t="str">
        <f t="shared" si="39"/>
        <v>Общий расчет. Ци Мень. Анализ Дворца. Структуры. Благоприятность. Нет</v>
      </c>
      <c r="C851" s="11" t="str">
        <f>IFERROR(VLOOKUP(I851,lvl_1[],2,FALSE),"Нет")</f>
        <v>Общий расчет</v>
      </c>
      <c r="D851" s="11" t="str">
        <f>IFERROR(VLOOKUP(Rule!J851,lvl_2[],2,FALSE),"Нет")</f>
        <v>Ци Мень</v>
      </c>
      <c r="E851" s="11" t="str">
        <f>IFERROR(VLOOKUP(Rule!K851,lvl_3[],2,FALSE),"Нет")</f>
        <v>Анализ Дворца</v>
      </c>
      <c r="F851" s="11" t="str">
        <f>IFERROR(INDEX(lvl_4[],MATCH(L851,lvl_4[ID],0),MATCH(TEXT(K851,"##0"),lvl_4[#Headers],0)),"Нет")</f>
        <v>Структуры</v>
      </c>
      <c r="G851" s="11" t="str">
        <f>IFERROR(INDEX(lvl_5[],MATCH(M851,lvl_5[ID],0),MATCH(_xlfn.CONCAT(TEXT(K851,"##0"),"_",TEXT(L851,"##0")),lvl_5[#Headers],0)),"Нет")</f>
        <v>Благоприятность</v>
      </c>
      <c r="H851" s="11" t="str">
        <f>IFERROR(INDEX(lvl_6[],MATCH(N851,lvl_6[ID],0),MATCH(_xlfn.CONCAT(K851,"_",L851,"_",M851),lvl_6[#Headers],0)),"Нет")</f>
        <v>Нет</v>
      </c>
      <c r="I851" s="12">
        <v>1</v>
      </c>
      <c r="J851" s="12">
        <v>2</v>
      </c>
      <c r="K851" s="12">
        <v>2</v>
      </c>
      <c r="L851" s="12">
        <v>1</v>
      </c>
      <c r="M851" s="12">
        <v>0</v>
      </c>
      <c r="N851" s="12">
        <v>0</v>
      </c>
      <c r="O851" s="12">
        <f>COUNTIF($P$2:P851,P851)</f>
        <v>91</v>
      </c>
      <c r="P851" s="12" t="str">
        <f t="shared" si="40"/>
        <v>122010000</v>
      </c>
      <c r="Q851" s="12" t="str">
        <f t="shared" si="41"/>
        <v>1220100000091</v>
      </c>
      <c r="R851" s="20" t="s">
        <v>1275</v>
      </c>
      <c r="S851" s="20" t="s">
        <v>1276</v>
      </c>
      <c r="AY851" s="12" t="s">
        <v>907</v>
      </c>
      <c r="AZ851" s="12">
        <v>1</v>
      </c>
      <c r="BA851" s="12" t="s">
        <v>907</v>
      </c>
      <c r="BG851" s="21">
        <v>-1</v>
      </c>
      <c r="BK851" s="12">
        <v>1</v>
      </c>
    </row>
    <row r="852" spans="1:63" ht="30" x14ac:dyDescent="0.25">
      <c r="A852" s="12">
        <v>1</v>
      </c>
      <c r="B852" s="11" t="str">
        <f t="shared" si="39"/>
        <v>Общий расчет. Ци Мень. Анализ Дворца. Структуры. Благоприятность. Нет</v>
      </c>
      <c r="C852" s="11" t="str">
        <f>IFERROR(VLOOKUP(I852,lvl_1[],2,FALSE),"Нет")</f>
        <v>Общий расчет</v>
      </c>
      <c r="D852" s="11" t="str">
        <f>IFERROR(VLOOKUP(Rule!J852,lvl_2[],2,FALSE),"Нет")</f>
        <v>Ци Мень</v>
      </c>
      <c r="E852" s="11" t="str">
        <f>IFERROR(VLOOKUP(Rule!K852,lvl_3[],2,FALSE),"Нет")</f>
        <v>Анализ Дворца</v>
      </c>
      <c r="F852" s="11" t="str">
        <f>IFERROR(INDEX(lvl_4[],MATCH(L852,lvl_4[ID],0),MATCH(TEXT(K852,"##0"),lvl_4[#Headers],0)),"Нет")</f>
        <v>Структуры</v>
      </c>
      <c r="G852" s="11" t="str">
        <f>IFERROR(INDEX(lvl_5[],MATCH(M852,lvl_5[ID],0),MATCH(_xlfn.CONCAT(TEXT(K852,"##0"),"_",TEXT(L852,"##0")),lvl_5[#Headers],0)),"Нет")</f>
        <v>Благоприятность</v>
      </c>
      <c r="H852" s="11" t="str">
        <f>IFERROR(INDEX(lvl_6[],MATCH(N852,lvl_6[ID],0),MATCH(_xlfn.CONCAT(K852,"_",L852,"_",M852),lvl_6[#Headers],0)),"Нет")</f>
        <v>Нет</v>
      </c>
      <c r="I852" s="12">
        <v>1</v>
      </c>
      <c r="J852" s="12">
        <v>2</v>
      </c>
      <c r="K852" s="12">
        <v>2</v>
      </c>
      <c r="L852" s="12">
        <v>1</v>
      </c>
      <c r="M852" s="12">
        <v>0</v>
      </c>
      <c r="N852" s="12">
        <v>0</v>
      </c>
      <c r="O852" s="12">
        <f>COUNTIF($P$2:P852,P852)</f>
        <v>92</v>
      </c>
      <c r="P852" s="12" t="str">
        <f t="shared" si="40"/>
        <v>122010000</v>
      </c>
      <c r="Q852" s="12" t="str">
        <f t="shared" si="41"/>
        <v>1220100000092</v>
      </c>
      <c r="R852" s="20" t="s">
        <v>1277</v>
      </c>
      <c r="S852" s="20" t="s">
        <v>1278</v>
      </c>
      <c r="AY852" s="12" t="s">
        <v>907</v>
      </c>
      <c r="BA852" s="12" t="s">
        <v>901</v>
      </c>
      <c r="BB852" s="12" t="s">
        <v>31</v>
      </c>
      <c r="BG852" s="21">
        <v>1</v>
      </c>
      <c r="BJ852" s="12">
        <v>1</v>
      </c>
    </row>
    <row r="853" spans="1:63" ht="30" x14ac:dyDescent="0.25">
      <c r="A853" s="12">
        <v>1</v>
      </c>
      <c r="B853" s="11" t="str">
        <f t="shared" si="39"/>
        <v>Общий расчет. Ци Мень. Анализ Дворца. Структуры. Благоприятность. Нет</v>
      </c>
      <c r="C853" s="11" t="str">
        <f>IFERROR(VLOOKUP(I853,lvl_1[],2,FALSE),"Нет")</f>
        <v>Общий расчет</v>
      </c>
      <c r="D853" s="11" t="str">
        <f>IFERROR(VLOOKUP(Rule!J853,lvl_2[],2,FALSE),"Нет")</f>
        <v>Ци Мень</v>
      </c>
      <c r="E853" s="11" t="str">
        <f>IFERROR(VLOOKUP(Rule!K853,lvl_3[],2,FALSE),"Нет")</f>
        <v>Анализ Дворца</v>
      </c>
      <c r="F853" s="11" t="str">
        <f>IFERROR(INDEX(lvl_4[],MATCH(L853,lvl_4[ID],0),MATCH(TEXT(K853,"##0"),lvl_4[#Headers],0)),"Нет")</f>
        <v>Структуры</v>
      </c>
      <c r="G853" s="11" t="str">
        <f>IFERROR(INDEX(lvl_5[],MATCH(M853,lvl_5[ID],0),MATCH(_xlfn.CONCAT(TEXT(K853,"##0"),"_",TEXT(L853,"##0")),lvl_5[#Headers],0)),"Нет")</f>
        <v>Благоприятность</v>
      </c>
      <c r="H853" s="11" t="str">
        <f>IFERROR(INDEX(lvl_6[],MATCH(N853,lvl_6[ID],0),MATCH(_xlfn.CONCAT(K853,"_",L853,"_",M853),lvl_6[#Headers],0)),"Нет")</f>
        <v>Нет</v>
      </c>
      <c r="I853" s="12">
        <v>1</v>
      </c>
      <c r="J853" s="12">
        <v>2</v>
      </c>
      <c r="K853" s="12">
        <v>2</v>
      </c>
      <c r="L853" s="12">
        <v>1</v>
      </c>
      <c r="M853" s="12">
        <v>0</v>
      </c>
      <c r="N853" s="12">
        <v>0</v>
      </c>
      <c r="O853" s="12">
        <f>COUNTIF($P$2:P853,P853)</f>
        <v>93</v>
      </c>
      <c r="P853" s="12" t="str">
        <f t="shared" si="40"/>
        <v>122010000</v>
      </c>
      <c r="Q853" s="12" t="str">
        <f t="shared" si="41"/>
        <v>1220100000093</v>
      </c>
      <c r="R853" s="20" t="s">
        <v>1277</v>
      </c>
      <c r="S853" s="20" t="s">
        <v>1278</v>
      </c>
      <c r="AY853" s="12" t="s">
        <v>907</v>
      </c>
      <c r="BA853" s="12" t="s">
        <v>901</v>
      </c>
      <c r="BB853" s="12" t="s">
        <v>12</v>
      </c>
      <c r="BG853" s="21">
        <v>1</v>
      </c>
      <c r="BJ853" s="12">
        <v>1</v>
      </c>
    </row>
    <row r="854" spans="1:63" ht="30" x14ac:dyDescent="0.25">
      <c r="A854" s="12">
        <v>1</v>
      </c>
      <c r="B854" s="11" t="str">
        <f t="shared" si="39"/>
        <v>Общий расчет. Ци Мень. Анализ Дворца. Структуры. Благоприятность. Нет</v>
      </c>
      <c r="C854" s="11" t="str">
        <f>IFERROR(VLOOKUP(I854,lvl_1[],2,FALSE),"Нет")</f>
        <v>Общий расчет</v>
      </c>
      <c r="D854" s="11" t="str">
        <f>IFERROR(VLOOKUP(Rule!J854,lvl_2[],2,FALSE),"Нет")</f>
        <v>Ци Мень</v>
      </c>
      <c r="E854" s="11" t="str">
        <f>IFERROR(VLOOKUP(Rule!K854,lvl_3[],2,FALSE),"Нет")</f>
        <v>Анализ Дворца</v>
      </c>
      <c r="F854" s="11" t="str">
        <f>IFERROR(INDEX(lvl_4[],MATCH(L854,lvl_4[ID],0),MATCH(TEXT(K854,"##0"),lvl_4[#Headers],0)),"Нет")</f>
        <v>Структуры</v>
      </c>
      <c r="G854" s="11" t="str">
        <f>IFERROR(INDEX(lvl_5[],MATCH(M854,lvl_5[ID],0),MATCH(_xlfn.CONCAT(TEXT(K854,"##0"),"_",TEXT(L854,"##0")),lvl_5[#Headers],0)),"Нет")</f>
        <v>Благоприятность</v>
      </c>
      <c r="H854" s="11" t="str">
        <f>IFERROR(INDEX(lvl_6[],MATCH(N854,lvl_6[ID],0),MATCH(_xlfn.CONCAT(K854,"_",L854,"_",M854),lvl_6[#Headers],0)),"Нет")</f>
        <v>Нет</v>
      </c>
      <c r="I854" s="12">
        <v>1</v>
      </c>
      <c r="J854" s="12">
        <v>2</v>
      </c>
      <c r="K854" s="12">
        <v>2</v>
      </c>
      <c r="L854" s="12">
        <v>1</v>
      </c>
      <c r="M854" s="12">
        <v>0</v>
      </c>
      <c r="N854" s="12">
        <v>0</v>
      </c>
      <c r="O854" s="12">
        <f>COUNTIF($P$2:P854,P854)</f>
        <v>94</v>
      </c>
      <c r="P854" s="12" t="str">
        <f t="shared" si="40"/>
        <v>122010000</v>
      </c>
      <c r="Q854" s="12" t="str">
        <f t="shared" si="41"/>
        <v>1220100000094</v>
      </c>
      <c r="R854" s="20" t="s">
        <v>1277</v>
      </c>
      <c r="S854" s="20" t="s">
        <v>1278</v>
      </c>
      <c r="AY854" s="12" t="s">
        <v>907</v>
      </c>
      <c r="BA854" s="12" t="s">
        <v>901</v>
      </c>
      <c r="BB854" s="12" t="s">
        <v>8</v>
      </c>
      <c r="BG854" s="21">
        <v>1</v>
      </c>
      <c r="BJ854" s="12">
        <v>1</v>
      </c>
    </row>
    <row r="855" spans="1:63" ht="30" x14ac:dyDescent="0.25">
      <c r="A855" s="12">
        <v>1</v>
      </c>
      <c r="B855" s="11" t="str">
        <f t="shared" si="39"/>
        <v>Общий расчет. Ци Мень. Анализ Дворца. Структуры. Благоприятность. Нет</v>
      </c>
      <c r="C855" s="11" t="str">
        <f>IFERROR(VLOOKUP(I855,lvl_1[],2,FALSE),"Нет")</f>
        <v>Общий расчет</v>
      </c>
      <c r="D855" s="11" t="str">
        <f>IFERROR(VLOOKUP(Rule!J855,lvl_2[],2,FALSE),"Нет")</f>
        <v>Ци Мень</v>
      </c>
      <c r="E855" s="11" t="str">
        <f>IFERROR(VLOOKUP(Rule!K855,lvl_3[],2,FALSE),"Нет")</f>
        <v>Анализ Дворца</v>
      </c>
      <c r="F855" s="11" t="str">
        <f>IFERROR(INDEX(lvl_4[],MATCH(L855,lvl_4[ID],0),MATCH(TEXT(K855,"##0"),lvl_4[#Headers],0)),"Нет")</f>
        <v>Структуры</v>
      </c>
      <c r="G855" s="11" t="str">
        <f>IFERROR(INDEX(lvl_5[],MATCH(M855,lvl_5[ID],0),MATCH(_xlfn.CONCAT(TEXT(K855,"##0"),"_",TEXT(L855,"##0")),lvl_5[#Headers],0)),"Нет")</f>
        <v>Благоприятность</v>
      </c>
      <c r="H855" s="11" t="str">
        <f>IFERROR(INDEX(lvl_6[],MATCH(N855,lvl_6[ID],0),MATCH(_xlfn.CONCAT(K855,"_",L855,"_",M855),lvl_6[#Headers],0)),"Нет")</f>
        <v>Нет</v>
      </c>
      <c r="I855" s="12">
        <v>1</v>
      </c>
      <c r="J855" s="12">
        <v>2</v>
      </c>
      <c r="K855" s="12">
        <v>2</v>
      </c>
      <c r="L855" s="12">
        <v>1</v>
      </c>
      <c r="M855" s="12">
        <v>0</v>
      </c>
      <c r="N855" s="12">
        <v>0</v>
      </c>
      <c r="O855" s="12">
        <f>COUNTIF($P$2:P855,P855)</f>
        <v>95</v>
      </c>
      <c r="P855" s="12" t="str">
        <f t="shared" si="40"/>
        <v>122010000</v>
      </c>
      <c r="Q855" s="12" t="str">
        <f t="shared" si="41"/>
        <v>1220100000095</v>
      </c>
      <c r="R855" s="20" t="s">
        <v>1277</v>
      </c>
      <c r="S855" s="20" t="s">
        <v>1278</v>
      </c>
      <c r="AY855" s="12" t="s">
        <v>907</v>
      </c>
      <c r="BA855" s="12" t="s">
        <v>901</v>
      </c>
      <c r="BB855" s="12" t="s">
        <v>22</v>
      </c>
      <c r="BG855" s="21">
        <v>1</v>
      </c>
      <c r="BJ855" s="12">
        <v>1</v>
      </c>
    </row>
    <row r="856" spans="1:63" ht="30" x14ac:dyDescent="0.25">
      <c r="A856" s="12">
        <v>1</v>
      </c>
      <c r="B856" s="11" t="str">
        <f t="shared" si="39"/>
        <v>Общий расчет. Ци Мень. Анализ Дворца. Структуры. Благоприятность. Нет</v>
      </c>
      <c r="C856" s="11" t="str">
        <f>IFERROR(VLOOKUP(I856,lvl_1[],2,FALSE),"Нет")</f>
        <v>Общий расчет</v>
      </c>
      <c r="D856" s="11" t="str">
        <f>IFERROR(VLOOKUP(Rule!J856,lvl_2[],2,FALSE),"Нет")</f>
        <v>Ци Мень</v>
      </c>
      <c r="E856" s="11" t="str">
        <f>IFERROR(VLOOKUP(Rule!K856,lvl_3[],2,FALSE),"Нет")</f>
        <v>Анализ Дворца</v>
      </c>
      <c r="F856" s="11" t="str">
        <f>IFERROR(INDEX(lvl_4[],MATCH(L856,lvl_4[ID],0),MATCH(TEXT(K856,"##0"),lvl_4[#Headers],0)),"Нет")</f>
        <v>Структуры</v>
      </c>
      <c r="G856" s="11" t="str">
        <f>IFERROR(INDEX(lvl_5[],MATCH(M856,lvl_5[ID],0),MATCH(_xlfn.CONCAT(TEXT(K856,"##0"),"_",TEXT(L856,"##0")),lvl_5[#Headers],0)),"Нет")</f>
        <v>Благоприятность</v>
      </c>
      <c r="H856" s="11" t="str">
        <f>IFERROR(INDEX(lvl_6[],MATCH(N856,lvl_6[ID],0),MATCH(_xlfn.CONCAT(K856,"_",L856,"_",M856),lvl_6[#Headers],0)),"Нет")</f>
        <v>Нет</v>
      </c>
      <c r="I856" s="12">
        <v>1</v>
      </c>
      <c r="J856" s="12">
        <v>2</v>
      </c>
      <c r="K856" s="12">
        <v>2</v>
      </c>
      <c r="L856" s="12">
        <v>1</v>
      </c>
      <c r="M856" s="12">
        <v>0</v>
      </c>
      <c r="N856" s="12">
        <v>0</v>
      </c>
      <c r="O856" s="12">
        <f>COUNTIF($P$2:P856,P856)</f>
        <v>96</v>
      </c>
      <c r="P856" s="12" t="str">
        <f t="shared" si="40"/>
        <v>122010000</v>
      </c>
      <c r="Q856" s="12" t="str">
        <f t="shared" si="41"/>
        <v>1220100000096</v>
      </c>
      <c r="R856" s="20" t="s">
        <v>1277</v>
      </c>
      <c r="S856" s="20" t="s">
        <v>1278</v>
      </c>
      <c r="AY856" s="12" t="s">
        <v>907</v>
      </c>
      <c r="BA856" s="12" t="s">
        <v>901</v>
      </c>
      <c r="BB856" s="12" t="s">
        <v>29</v>
      </c>
      <c r="BG856" s="21">
        <v>1</v>
      </c>
      <c r="BJ856" s="12">
        <v>1</v>
      </c>
    </row>
    <row r="857" spans="1:63" ht="30" x14ac:dyDescent="0.25">
      <c r="A857" s="12">
        <v>1</v>
      </c>
      <c r="B857" s="11" t="str">
        <f t="shared" si="39"/>
        <v>Общий расчет. Ци Мень. Анализ Дворца. Структуры. Благоприятность. Нет</v>
      </c>
      <c r="C857" s="11" t="str">
        <f>IFERROR(VLOOKUP(I857,lvl_1[],2,FALSE),"Нет")</f>
        <v>Общий расчет</v>
      </c>
      <c r="D857" s="11" t="str">
        <f>IFERROR(VLOOKUP(Rule!J857,lvl_2[],2,FALSE),"Нет")</f>
        <v>Ци Мень</v>
      </c>
      <c r="E857" s="11" t="str">
        <f>IFERROR(VLOOKUP(Rule!K857,lvl_3[],2,FALSE),"Нет")</f>
        <v>Анализ Дворца</v>
      </c>
      <c r="F857" s="11" t="str">
        <f>IFERROR(INDEX(lvl_4[],MATCH(L857,lvl_4[ID],0),MATCH(TEXT(K857,"##0"),lvl_4[#Headers],0)),"Нет")</f>
        <v>Структуры</v>
      </c>
      <c r="G857" s="11" t="str">
        <f>IFERROR(INDEX(lvl_5[],MATCH(M857,lvl_5[ID],0),MATCH(_xlfn.CONCAT(TEXT(K857,"##0"),"_",TEXT(L857,"##0")),lvl_5[#Headers],0)),"Нет")</f>
        <v>Благоприятность</v>
      </c>
      <c r="H857" s="11" t="str">
        <f>IFERROR(INDEX(lvl_6[],MATCH(N857,lvl_6[ID],0),MATCH(_xlfn.CONCAT(K857,"_",L857,"_",M857),lvl_6[#Headers],0)),"Нет")</f>
        <v>Нет</v>
      </c>
      <c r="I857" s="12">
        <v>1</v>
      </c>
      <c r="J857" s="12">
        <v>2</v>
      </c>
      <c r="K857" s="12">
        <v>2</v>
      </c>
      <c r="L857" s="12">
        <v>1</v>
      </c>
      <c r="M857" s="12">
        <v>0</v>
      </c>
      <c r="N857" s="12">
        <v>0</v>
      </c>
      <c r="O857" s="12">
        <f>COUNTIF($P$2:P857,P857)</f>
        <v>97</v>
      </c>
      <c r="P857" s="12" t="str">
        <f t="shared" si="40"/>
        <v>122010000</v>
      </c>
      <c r="Q857" s="12" t="str">
        <f t="shared" si="41"/>
        <v>1220100000097</v>
      </c>
      <c r="R857" s="20" t="s">
        <v>1277</v>
      </c>
      <c r="S857" s="20" t="s">
        <v>1278</v>
      </c>
      <c r="AY857" s="12" t="s">
        <v>907</v>
      </c>
      <c r="BA857" s="12" t="s">
        <v>901</v>
      </c>
      <c r="BB857" s="12" t="s">
        <v>26</v>
      </c>
      <c r="BG857" s="21">
        <v>1</v>
      </c>
      <c r="BJ857" s="12">
        <v>1</v>
      </c>
    </row>
    <row r="858" spans="1:63" ht="30" x14ac:dyDescent="0.25">
      <c r="A858" s="12">
        <v>1</v>
      </c>
      <c r="B858" s="11" t="str">
        <f t="shared" si="39"/>
        <v>Общий расчет. Ци Мень. Анализ Дворца. Структуры. Благоприятность. Нет</v>
      </c>
      <c r="C858" s="11" t="str">
        <f>IFERROR(VLOOKUP(I858,lvl_1[],2,FALSE),"Нет")</f>
        <v>Общий расчет</v>
      </c>
      <c r="D858" s="11" t="str">
        <f>IFERROR(VLOOKUP(Rule!J858,lvl_2[],2,FALSE),"Нет")</f>
        <v>Ци Мень</v>
      </c>
      <c r="E858" s="11" t="str">
        <f>IFERROR(VLOOKUP(Rule!K858,lvl_3[],2,FALSE),"Нет")</f>
        <v>Анализ Дворца</v>
      </c>
      <c r="F858" s="11" t="str">
        <f>IFERROR(INDEX(lvl_4[],MATCH(L858,lvl_4[ID],0),MATCH(TEXT(K858,"##0"),lvl_4[#Headers],0)),"Нет")</f>
        <v>Структуры</v>
      </c>
      <c r="G858" s="11" t="str">
        <f>IFERROR(INDEX(lvl_5[],MATCH(M858,lvl_5[ID],0),MATCH(_xlfn.CONCAT(TEXT(K858,"##0"),"_",TEXT(L858,"##0")),lvl_5[#Headers],0)),"Нет")</f>
        <v>Благоприятность</v>
      </c>
      <c r="H858" s="11" t="str">
        <f>IFERROR(INDEX(lvl_6[],MATCH(N858,lvl_6[ID],0),MATCH(_xlfn.CONCAT(K858,"_",L858,"_",M858),lvl_6[#Headers],0)),"Нет")</f>
        <v>Нет</v>
      </c>
      <c r="I858" s="12">
        <v>1</v>
      </c>
      <c r="J858" s="12">
        <v>2</v>
      </c>
      <c r="K858" s="12">
        <v>2</v>
      </c>
      <c r="L858" s="12">
        <v>1</v>
      </c>
      <c r="M858" s="12">
        <v>0</v>
      </c>
      <c r="N858" s="12">
        <v>0</v>
      </c>
      <c r="O858" s="12">
        <f>COUNTIF($P$2:P858,P858)</f>
        <v>98</v>
      </c>
      <c r="P858" s="12" t="str">
        <f t="shared" si="40"/>
        <v>122010000</v>
      </c>
      <c r="Q858" s="12" t="str">
        <f t="shared" si="41"/>
        <v>1220100000098</v>
      </c>
      <c r="R858" s="20" t="s">
        <v>1277</v>
      </c>
      <c r="S858" s="20" t="s">
        <v>1278</v>
      </c>
      <c r="AY858" s="12" t="s">
        <v>907</v>
      </c>
      <c r="BA858" s="12" t="s">
        <v>901</v>
      </c>
      <c r="BB858" s="12" t="s">
        <v>19</v>
      </c>
      <c r="BG858" s="21">
        <v>1</v>
      </c>
      <c r="BJ858" s="12">
        <v>1</v>
      </c>
    </row>
    <row r="859" spans="1:63" ht="30" x14ac:dyDescent="0.25">
      <c r="A859" s="12">
        <v>1</v>
      </c>
      <c r="B859" s="11" t="str">
        <f t="shared" si="39"/>
        <v>Общий расчет. Ци Мень. Анализ Дворца. Структуры. Благоприятность. Нет</v>
      </c>
      <c r="C859" s="11" t="str">
        <f>IFERROR(VLOOKUP(I859,lvl_1[],2,FALSE),"Нет")</f>
        <v>Общий расчет</v>
      </c>
      <c r="D859" s="11" t="str">
        <f>IFERROR(VLOOKUP(Rule!J859,lvl_2[],2,FALSE),"Нет")</f>
        <v>Ци Мень</v>
      </c>
      <c r="E859" s="11" t="str">
        <f>IFERROR(VLOOKUP(Rule!K859,lvl_3[],2,FALSE),"Нет")</f>
        <v>Анализ Дворца</v>
      </c>
      <c r="F859" s="11" t="str">
        <f>IFERROR(INDEX(lvl_4[],MATCH(L859,lvl_4[ID],0),MATCH(TEXT(K859,"##0"),lvl_4[#Headers],0)),"Нет")</f>
        <v>Структуры</v>
      </c>
      <c r="G859" s="11" t="str">
        <f>IFERROR(INDEX(lvl_5[],MATCH(M859,lvl_5[ID],0),MATCH(_xlfn.CONCAT(TEXT(K859,"##0"),"_",TEXT(L859,"##0")),lvl_5[#Headers],0)),"Нет")</f>
        <v>Благоприятность</v>
      </c>
      <c r="H859" s="11" t="str">
        <f>IFERROR(INDEX(lvl_6[],MATCH(N859,lvl_6[ID],0),MATCH(_xlfn.CONCAT(K859,"_",L859,"_",M859),lvl_6[#Headers],0)),"Нет")</f>
        <v>Нет</v>
      </c>
      <c r="I859" s="12">
        <v>1</v>
      </c>
      <c r="J859" s="12">
        <v>2</v>
      </c>
      <c r="K859" s="12">
        <v>2</v>
      </c>
      <c r="L859" s="12">
        <v>1</v>
      </c>
      <c r="M859" s="12">
        <v>0</v>
      </c>
      <c r="N859" s="12">
        <v>0</v>
      </c>
      <c r="O859" s="12">
        <f>COUNTIF($P$2:P859,P859)</f>
        <v>99</v>
      </c>
      <c r="P859" s="12" t="str">
        <f t="shared" si="40"/>
        <v>122010000</v>
      </c>
      <c r="Q859" s="12" t="str">
        <f t="shared" si="41"/>
        <v>1220100000099</v>
      </c>
      <c r="R859" s="20" t="s">
        <v>1277</v>
      </c>
      <c r="S859" s="20" t="s">
        <v>1278</v>
      </c>
      <c r="AY859" s="12" t="s">
        <v>907</v>
      </c>
      <c r="BA859" s="12" t="s">
        <v>901</v>
      </c>
      <c r="BB859" s="12" t="s">
        <v>16</v>
      </c>
      <c r="BG859" s="21">
        <v>1</v>
      </c>
      <c r="BJ859" s="12">
        <v>1</v>
      </c>
    </row>
    <row r="860" spans="1:63" ht="30" x14ac:dyDescent="0.25">
      <c r="A860" s="12">
        <v>1</v>
      </c>
      <c r="B860" s="11" t="str">
        <f t="shared" si="39"/>
        <v>Общий расчет. Ци Мень. Анализ Дворца. Структуры. Благоприятность. Нет</v>
      </c>
      <c r="C860" s="11" t="str">
        <f>IFERROR(VLOOKUP(I860,lvl_1[],2,FALSE),"Нет")</f>
        <v>Общий расчет</v>
      </c>
      <c r="D860" s="11" t="str">
        <f>IFERROR(VLOOKUP(Rule!J860,lvl_2[],2,FALSE),"Нет")</f>
        <v>Ци Мень</v>
      </c>
      <c r="E860" s="11" t="str">
        <f>IFERROR(VLOOKUP(Rule!K860,lvl_3[],2,FALSE),"Нет")</f>
        <v>Анализ Дворца</v>
      </c>
      <c r="F860" s="11" t="str">
        <f>IFERROR(INDEX(lvl_4[],MATCH(L860,lvl_4[ID],0),MATCH(TEXT(K860,"##0"),lvl_4[#Headers],0)),"Нет")</f>
        <v>Структуры</v>
      </c>
      <c r="G860" s="11" t="str">
        <f>IFERROR(INDEX(lvl_5[],MATCH(M860,lvl_5[ID],0),MATCH(_xlfn.CONCAT(TEXT(K860,"##0"),"_",TEXT(L860,"##0")),lvl_5[#Headers],0)),"Нет")</f>
        <v>Благоприятность</v>
      </c>
      <c r="H860" s="11" t="str">
        <f>IFERROR(INDEX(lvl_6[],MATCH(N860,lvl_6[ID],0),MATCH(_xlfn.CONCAT(K860,"_",L860,"_",M860),lvl_6[#Headers],0)),"Нет")</f>
        <v>Нет</v>
      </c>
      <c r="I860" s="12">
        <v>1</v>
      </c>
      <c r="J860" s="12">
        <v>2</v>
      </c>
      <c r="K860" s="12">
        <v>2</v>
      </c>
      <c r="L860" s="12">
        <v>1</v>
      </c>
      <c r="M860" s="12">
        <v>0</v>
      </c>
      <c r="N860" s="12">
        <v>0</v>
      </c>
      <c r="O860" s="12">
        <f>COUNTIF($P$2:P860,P860)</f>
        <v>100</v>
      </c>
      <c r="P860" s="12" t="str">
        <f t="shared" si="40"/>
        <v>122010000</v>
      </c>
      <c r="Q860" s="12" t="str">
        <f t="shared" si="41"/>
        <v>1220100000100</v>
      </c>
      <c r="R860" s="20" t="s">
        <v>1114</v>
      </c>
      <c r="S860" s="20" t="s">
        <v>1279</v>
      </c>
      <c r="AW860" s="12">
        <v>4</v>
      </c>
      <c r="AY860" s="12" t="s">
        <v>907</v>
      </c>
      <c r="BA860" s="12" t="s">
        <v>903</v>
      </c>
      <c r="BG860" s="21">
        <v>1</v>
      </c>
      <c r="BJ860" s="12">
        <v>1</v>
      </c>
    </row>
    <row r="861" spans="1:63" ht="30" x14ac:dyDescent="0.25">
      <c r="A861" s="12">
        <v>1</v>
      </c>
      <c r="B861" s="11" t="str">
        <f t="shared" si="39"/>
        <v>Общий расчет. Ци Мень. Анализ Дворца. Структуры. Благоприятность. Нет</v>
      </c>
      <c r="C861" s="11" t="str">
        <f>IFERROR(VLOOKUP(I861,lvl_1[],2,FALSE),"Нет")</f>
        <v>Общий расчет</v>
      </c>
      <c r="D861" s="11" t="str">
        <f>IFERROR(VLOOKUP(Rule!J861,lvl_2[],2,FALSE),"Нет")</f>
        <v>Ци Мень</v>
      </c>
      <c r="E861" s="11" t="str">
        <f>IFERROR(VLOOKUP(Rule!K861,lvl_3[],2,FALSE),"Нет")</f>
        <v>Анализ Дворца</v>
      </c>
      <c r="F861" s="11" t="str">
        <f>IFERROR(INDEX(lvl_4[],MATCH(L861,lvl_4[ID],0),MATCH(TEXT(K861,"##0"),lvl_4[#Headers],0)),"Нет")</f>
        <v>Структуры</v>
      </c>
      <c r="G861" s="11" t="str">
        <f>IFERROR(INDEX(lvl_5[],MATCH(M861,lvl_5[ID],0),MATCH(_xlfn.CONCAT(TEXT(K861,"##0"),"_",TEXT(L861,"##0")),lvl_5[#Headers],0)),"Нет")</f>
        <v>Благоприятность</v>
      </c>
      <c r="H861" s="11" t="str">
        <f>IFERROR(INDEX(lvl_6[],MATCH(N861,lvl_6[ID],0),MATCH(_xlfn.CONCAT(K861,"_",L861,"_",M861),lvl_6[#Headers],0)),"Нет")</f>
        <v>Нет</v>
      </c>
      <c r="I861" s="12">
        <v>1</v>
      </c>
      <c r="J861" s="12">
        <v>2</v>
      </c>
      <c r="K861" s="12">
        <v>2</v>
      </c>
      <c r="L861" s="12">
        <v>1</v>
      </c>
      <c r="M861" s="12">
        <v>0</v>
      </c>
      <c r="N861" s="12">
        <v>0</v>
      </c>
      <c r="O861" s="12">
        <f>COUNTIF($P$2:P861,P861)</f>
        <v>101</v>
      </c>
      <c r="P861" s="12" t="str">
        <f t="shared" si="40"/>
        <v>122010000</v>
      </c>
      <c r="Q861" s="12" t="str">
        <f t="shared" si="41"/>
        <v>1220100000101</v>
      </c>
      <c r="R861" s="20" t="s">
        <v>1114</v>
      </c>
      <c r="S861" s="20" t="s">
        <v>1279</v>
      </c>
      <c r="AW861" s="12">
        <v>9</v>
      </c>
      <c r="AY861" s="12" t="s">
        <v>907</v>
      </c>
      <c r="BA861" s="12" t="s">
        <v>903</v>
      </c>
      <c r="BG861" s="21">
        <v>1</v>
      </c>
      <c r="BJ861" s="12">
        <v>1</v>
      </c>
    </row>
    <row r="862" spans="1:63" ht="30" x14ac:dyDescent="0.25">
      <c r="A862" s="12">
        <v>1</v>
      </c>
      <c r="B862" s="11" t="str">
        <f t="shared" si="39"/>
        <v>Общий расчет. Ци Мень. Анализ Дворца. Структуры. Благоприятность. Нет</v>
      </c>
      <c r="C862" s="11" t="str">
        <f>IFERROR(VLOOKUP(I862,lvl_1[],2,FALSE),"Нет")</f>
        <v>Общий расчет</v>
      </c>
      <c r="D862" s="11" t="str">
        <f>IFERROR(VLOOKUP(Rule!J862,lvl_2[],2,FALSE),"Нет")</f>
        <v>Ци Мень</v>
      </c>
      <c r="E862" s="11" t="str">
        <f>IFERROR(VLOOKUP(Rule!K862,lvl_3[],2,FALSE),"Нет")</f>
        <v>Анализ Дворца</v>
      </c>
      <c r="F862" s="11" t="str">
        <f>IFERROR(INDEX(lvl_4[],MATCH(L862,lvl_4[ID],0),MATCH(TEXT(K862,"##0"),lvl_4[#Headers],0)),"Нет")</f>
        <v>Структуры</v>
      </c>
      <c r="G862" s="11" t="str">
        <f>IFERROR(INDEX(lvl_5[],MATCH(M862,lvl_5[ID],0),MATCH(_xlfn.CONCAT(TEXT(K862,"##0"),"_",TEXT(L862,"##0")),lvl_5[#Headers],0)),"Нет")</f>
        <v>Благоприятность</v>
      </c>
      <c r="H862" s="11" t="str">
        <f>IFERROR(INDEX(lvl_6[],MATCH(N862,lvl_6[ID],0),MATCH(_xlfn.CONCAT(K862,"_",L862,"_",M862),lvl_6[#Headers],0)),"Нет")</f>
        <v>Нет</v>
      </c>
      <c r="I862" s="12">
        <v>1</v>
      </c>
      <c r="J862" s="12">
        <v>2</v>
      </c>
      <c r="K862" s="12">
        <v>2</v>
      </c>
      <c r="L862" s="12">
        <v>1</v>
      </c>
      <c r="M862" s="12">
        <v>0</v>
      </c>
      <c r="N862" s="12">
        <v>0</v>
      </c>
      <c r="O862" s="12">
        <f>COUNTIF($P$2:P862,P862)</f>
        <v>102</v>
      </c>
      <c r="P862" s="12" t="str">
        <f t="shared" si="40"/>
        <v>122010000</v>
      </c>
      <c r="Q862" s="12" t="str">
        <f t="shared" si="41"/>
        <v>1220100000102</v>
      </c>
      <c r="R862" s="20" t="s">
        <v>1114</v>
      </c>
      <c r="S862" s="20" t="s">
        <v>1279</v>
      </c>
      <c r="AW862" s="12">
        <v>2</v>
      </c>
      <c r="AY862" s="12" t="s">
        <v>907</v>
      </c>
      <c r="BA862" s="12" t="s">
        <v>903</v>
      </c>
      <c r="BG862" s="21">
        <v>1</v>
      </c>
      <c r="BJ862" s="12">
        <v>1</v>
      </c>
    </row>
    <row r="863" spans="1:63" ht="30" x14ac:dyDescent="0.25">
      <c r="A863" s="12">
        <v>1</v>
      </c>
      <c r="B863" s="11" t="str">
        <f t="shared" si="39"/>
        <v>Общий расчет. Ци Мень. Анализ Дворца. Структуры. Благоприятность. Нет</v>
      </c>
      <c r="C863" s="11" t="str">
        <f>IFERROR(VLOOKUP(I863,lvl_1[],2,FALSE),"Нет")</f>
        <v>Общий расчет</v>
      </c>
      <c r="D863" s="11" t="str">
        <f>IFERROR(VLOOKUP(Rule!J863,lvl_2[],2,FALSE),"Нет")</f>
        <v>Ци Мень</v>
      </c>
      <c r="E863" s="11" t="str">
        <f>IFERROR(VLOOKUP(Rule!K863,lvl_3[],2,FALSE),"Нет")</f>
        <v>Анализ Дворца</v>
      </c>
      <c r="F863" s="11" t="str">
        <f>IFERROR(INDEX(lvl_4[],MATCH(L863,lvl_4[ID],0),MATCH(TEXT(K863,"##0"),lvl_4[#Headers],0)),"Нет")</f>
        <v>Структуры</v>
      </c>
      <c r="G863" s="11" t="str">
        <f>IFERROR(INDEX(lvl_5[],MATCH(M863,lvl_5[ID],0),MATCH(_xlfn.CONCAT(TEXT(K863,"##0"),"_",TEXT(L863,"##0")),lvl_5[#Headers],0)),"Нет")</f>
        <v>Благоприятность</v>
      </c>
      <c r="H863" s="11" t="str">
        <f>IFERROR(INDEX(lvl_6[],MATCH(N863,lvl_6[ID],0),MATCH(_xlfn.CONCAT(K863,"_",L863,"_",M863),lvl_6[#Headers],0)),"Нет")</f>
        <v>Нет</v>
      </c>
      <c r="I863" s="12">
        <v>1</v>
      </c>
      <c r="J863" s="12">
        <v>2</v>
      </c>
      <c r="K863" s="12">
        <v>2</v>
      </c>
      <c r="L863" s="12">
        <v>1</v>
      </c>
      <c r="M863" s="12">
        <v>0</v>
      </c>
      <c r="N863" s="12">
        <v>0</v>
      </c>
      <c r="O863" s="12">
        <f>COUNTIF($P$2:P863,P863)</f>
        <v>103</v>
      </c>
      <c r="P863" s="12" t="str">
        <f t="shared" si="40"/>
        <v>122010000</v>
      </c>
      <c r="Q863" s="12" t="str">
        <f t="shared" si="41"/>
        <v>1220100000103</v>
      </c>
      <c r="R863" s="20" t="s">
        <v>1114</v>
      </c>
      <c r="S863" s="20" t="s">
        <v>1279</v>
      </c>
      <c r="AW863" s="12">
        <v>7</v>
      </c>
      <c r="AY863" s="12" t="s">
        <v>907</v>
      </c>
      <c r="BA863" s="12" t="s">
        <v>903</v>
      </c>
      <c r="BG863" s="21">
        <v>1</v>
      </c>
      <c r="BJ863" s="12">
        <v>1</v>
      </c>
    </row>
    <row r="864" spans="1:63" ht="30" x14ac:dyDescent="0.25">
      <c r="A864" s="12">
        <v>1</v>
      </c>
      <c r="B864" s="11" t="str">
        <f t="shared" si="39"/>
        <v>Общий расчет. Ци Мень. Анализ Дворца. Структуры. Благоприятность. Нет</v>
      </c>
      <c r="C864" s="11" t="str">
        <f>IFERROR(VLOOKUP(I864,lvl_1[],2,FALSE),"Нет")</f>
        <v>Общий расчет</v>
      </c>
      <c r="D864" s="11" t="str">
        <f>IFERROR(VLOOKUP(Rule!J864,lvl_2[],2,FALSE),"Нет")</f>
        <v>Ци Мень</v>
      </c>
      <c r="E864" s="11" t="str">
        <f>IFERROR(VLOOKUP(Rule!K864,lvl_3[],2,FALSE),"Нет")</f>
        <v>Анализ Дворца</v>
      </c>
      <c r="F864" s="11" t="str">
        <f>IFERROR(INDEX(lvl_4[],MATCH(L864,lvl_4[ID],0),MATCH(TEXT(K864,"##0"),lvl_4[#Headers],0)),"Нет")</f>
        <v>Структуры</v>
      </c>
      <c r="G864" s="11" t="str">
        <f>IFERROR(INDEX(lvl_5[],MATCH(M864,lvl_5[ID],0),MATCH(_xlfn.CONCAT(TEXT(K864,"##0"),"_",TEXT(L864,"##0")),lvl_5[#Headers],0)),"Нет")</f>
        <v>Благоприятность</v>
      </c>
      <c r="H864" s="11" t="str">
        <f>IFERROR(INDEX(lvl_6[],MATCH(N864,lvl_6[ID],0),MATCH(_xlfn.CONCAT(K864,"_",L864,"_",M864),lvl_6[#Headers],0)),"Нет")</f>
        <v>Нет</v>
      </c>
      <c r="I864" s="12">
        <v>1</v>
      </c>
      <c r="J864" s="12">
        <v>2</v>
      </c>
      <c r="K864" s="12">
        <v>2</v>
      </c>
      <c r="L864" s="12">
        <v>1</v>
      </c>
      <c r="M864" s="12">
        <v>0</v>
      </c>
      <c r="N864" s="12">
        <v>0</v>
      </c>
      <c r="O864" s="12">
        <f>COUNTIF($P$2:P864,P864)</f>
        <v>104</v>
      </c>
      <c r="P864" s="12" t="str">
        <f t="shared" si="40"/>
        <v>122010000</v>
      </c>
      <c r="Q864" s="12" t="str">
        <f t="shared" si="41"/>
        <v>1220100000104</v>
      </c>
      <c r="R864" s="20" t="s">
        <v>1114</v>
      </c>
      <c r="S864" s="20" t="s">
        <v>1279</v>
      </c>
      <c r="AW864" s="12">
        <v>1</v>
      </c>
      <c r="AY864" s="12" t="s">
        <v>907</v>
      </c>
      <c r="BA864" s="12" t="s">
        <v>903</v>
      </c>
      <c r="BG864" s="21">
        <v>1</v>
      </c>
      <c r="BJ864" s="12">
        <v>1</v>
      </c>
    </row>
    <row r="865" spans="1:63" ht="30" x14ac:dyDescent="0.25">
      <c r="A865" s="12">
        <v>1</v>
      </c>
      <c r="B865" s="11" t="str">
        <f t="shared" si="39"/>
        <v>Общий расчет. Ци Мень. Анализ Дворца. Структуры. Благоприятность. Нет</v>
      </c>
      <c r="C865" s="11" t="str">
        <f>IFERROR(VLOOKUP(I865,lvl_1[],2,FALSE),"Нет")</f>
        <v>Общий расчет</v>
      </c>
      <c r="D865" s="11" t="str">
        <f>IFERROR(VLOOKUP(Rule!J865,lvl_2[],2,FALSE),"Нет")</f>
        <v>Ци Мень</v>
      </c>
      <c r="E865" s="11" t="str">
        <f>IFERROR(VLOOKUP(Rule!K865,lvl_3[],2,FALSE),"Нет")</f>
        <v>Анализ Дворца</v>
      </c>
      <c r="F865" s="11" t="str">
        <f>IFERROR(INDEX(lvl_4[],MATCH(L865,lvl_4[ID],0),MATCH(TEXT(K865,"##0"),lvl_4[#Headers],0)),"Нет")</f>
        <v>Структуры</v>
      </c>
      <c r="G865" s="11" t="str">
        <f>IFERROR(INDEX(lvl_5[],MATCH(M865,lvl_5[ID],0),MATCH(_xlfn.CONCAT(TEXT(K865,"##0"),"_",TEXT(L865,"##0")),lvl_5[#Headers],0)),"Нет")</f>
        <v>Благоприятность</v>
      </c>
      <c r="H865" s="11" t="str">
        <f>IFERROR(INDEX(lvl_6[],MATCH(N865,lvl_6[ID],0),MATCH(_xlfn.CONCAT(K865,"_",L865,"_",M865),lvl_6[#Headers],0)),"Нет")</f>
        <v>Нет</v>
      </c>
      <c r="I865" s="12">
        <v>1</v>
      </c>
      <c r="J865" s="12">
        <v>2</v>
      </c>
      <c r="K865" s="12">
        <v>2</v>
      </c>
      <c r="L865" s="12">
        <v>1</v>
      </c>
      <c r="M865" s="12">
        <v>0</v>
      </c>
      <c r="N865" s="12">
        <v>0</v>
      </c>
      <c r="O865" s="12">
        <f>COUNTIF($P$2:P865,P865)</f>
        <v>105</v>
      </c>
      <c r="P865" s="12" t="str">
        <f t="shared" si="40"/>
        <v>122010000</v>
      </c>
      <c r="Q865" s="12" t="str">
        <f t="shared" si="41"/>
        <v>1220100000105</v>
      </c>
      <c r="R865" s="20" t="s">
        <v>1114</v>
      </c>
      <c r="S865" s="20" t="s">
        <v>1279</v>
      </c>
      <c r="AW865" s="12">
        <v>8</v>
      </c>
      <c r="AY865" s="12" t="s">
        <v>907</v>
      </c>
      <c r="BA865" s="12" t="s">
        <v>903</v>
      </c>
      <c r="BG865" s="21">
        <v>1</v>
      </c>
      <c r="BJ865" s="12">
        <v>1</v>
      </c>
    </row>
    <row r="866" spans="1:63" ht="30" x14ac:dyDescent="0.25">
      <c r="A866" s="12">
        <v>1</v>
      </c>
      <c r="B866" s="11" t="str">
        <f t="shared" si="39"/>
        <v>Общий расчет. Ци Мень. Анализ Дворца. Структуры. Благоприятность. Нет</v>
      </c>
      <c r="C866" s="11" t="str">
        <f>IFERROR(VLOOKUP(I866,lvl_1[],2,FALSE),"Нет")</f>
        <v>Общий расчет</v>
      </c>
      <c r="D866" s="11" t="str">
        <f>IFERROR(VLOOKUP(Rule!J866,lvl_2[],2,FALSE),"Нет")</f>
        <v>Ци Мень</v>
      </c>
      <c r="E866" s="11" t="str">
        <f>IFERROR(VLOOKUP(Rule!K866,lvl_3[],2,FALSE),"Нет")</f>
        <v>Анализ Дворца</v>
      </c>
      <c r="F866" s="11" t="str">
        <f>IFERROR(INDEX(lvl_4[],MATCH(L866,lvl_4[ID],0),MATCH(TEXT(K866,"##0"),lvl_4[#Headers],0)),"Нет")</f>
        <v>Структуры</v>
      </c>
      <c r="G866" s="11" t="str">
        <f>IFERROR(INDEX(lvl_5[],MATCH(M866,lvl_5[ID],0),MATCH(_xlfn.CONCAT(TEXT(K866,"##0"),"_",TEXT(L866,"##0")),lvl_5[#Headers],0)),"Нет")</f>
        <v>Благоприятность</v>
      </c>
      <c r="H866" s="11" t="str">
        <f>IFERROR(INDEX(lvl_6[],MATCH(N866,lvl_6[ID],0),MATCH(_xlfn.CONCAT(K866,"_",L866,"_",M866),lvl_6[#Headers],0)),"Нет")</f>
        <v>Нет</v>
      </c>
      <c r="I866" s="12">
        <v>1</v>
      </c>
      <c r="J866" s="12">
        <v>2</v>
      </c>
      <c r="K866" s="12">
        <v>2</v>
      </c>
      <c r="L866" s="12">
        <v>1</v>
      </c>
      <c r="M866" s="12">
        <v>0</v>
      </c>
      <c r="N866" s="12">
        <v>0</v>
      </c>
      <c r="O866" s="12">
        <f>COUNTIF($P$2:P866,P866)</f>
        <v>106</v>
      </c>
      <c r="P866" s="12" t="str">
        <f t="shared" si="40"/>
        <v>122010000</v>
      </c>
      <c r="Q866" s="12" t="str">
        <f t="shared" si="41"/>
        <v>1220100000106</v>
      </c>
      <c r="R866" s="20" t="s">
        <v>1114</v>
      </c>
      <c r="S866" s="20" t="s">
        <v>1280</v>
      </c>
      <c r="AW866" s="12">
        <v>3</v>
      </c>
      <c r="AY866" s="12" t="s">
        <v>907</v>
      </c>
      <c r="BA866" s="12" t="s">
        <v>903</v>
      </c>
      <c r="BG866" s="21">
        <v>-1</v>
      </c>
      <c r="BJ866" s="12">
        <v>1</v>
      </c>
      <c r="BK866" s="12">
        <v>1</v>
      </c>
    </row>
    <row r="867" spans="1:63" ht="30" x14ac:dyDescent="0.25">
      <c r="A867" s="12">
        <v>1</v>
      </c>
      <c r="B867" s="11" t="str">
        <f t="shared" si="39"/>
        <v>Общий расчет. Ци Мень. Анализ Дворца. Структуры. Благоприятность. Нет</v>
      </c>
      <c r="C867" s="11" t="str">
        <f>IFERROR(VLOOKUP(I867,lvl_1[],2,FALSE),"Нет")</f>
        <v>Общий расчет</v>
      </c>
      <c r="D867" s="11" t="str">
        <f>IFERROR(VLOOKUP(Rule!J867,lvl_2[],2,FALSE),"Нет")</f>
        <v>Ци Мень</v>
      </c>
      <c r="E867" s="11" t="str">
        <f>IFERROR(VLOOKUP(Rule!K867,lvl_3[],2,FALSE),"Нет")</f>
        <v>Анализ Дворца</v>
      </c>
      <c r="F867" s="11" t="str">
        <f>IFERROR(INDEX(lvl_4[],MATCH(L867,lvl_4[ID],0),MATCH(TEXT(K867,"##0"),lvl_4[#Headers],0)),"Нет")</f>
        <v>Структуры</v>
      </c>
      <c r="G867" s="11" t="str">
        <f>IFERROR(INDEX(lvl_5[],MATCH(M867,lvl_5[ID],0),MATCH(_xlfn.CONCAT(TEXT(K867,"##0"),"_",TEXT(L867,"##0")),lvl_5[#Headers],0)),"Нет")</f>
        <v>Благоприятность</v>
      </c>
      <c r="H867" s="11" t="str">
        <f>IFERROR(INDEX(lvl_6[],MATCH(N867,lvl_6[ID],0),MATCH(_xlfn.CONCAT(K867,"_",L867,"_",M867),lvl_6[#Headers],0)),"Нет")</f>
        <v>Нет</v>
      </c>
      <c r="I867" s="12">
        <v>1</v>
      </c>
      <c r="J867" s="12">
        <v>2</v>
      </c>
      <c r="K867" s="12">
        <v>2</v>
      </c>
      <c r="L867" s="12">
        <v>1</v>
      </c>
      <c r="M867" s="12">
        <v>0</v>
      </c>
      <c r="N867" s="12">
        <v>0</v>
      </c>
      <c r="O867" s="12">
        <f>COUNTIF($P$2:P867,P867)</f>
        <v>107</v>
      </c>
      <c r="P867" s="12" t="str">
        <f t="shared" si="40"/>
        <v>122010000</v>
      </c>
      <c r="Q867" s="12" t="str">
        <f t="shared" si="41"/>
        <v>1220100000107</v>
      </c>
      <c r="R867" s="20" t="s">
        <v>1114</v>
      </c>
      <c r="S867" s="20" t="s">
        <v>1280</v>
      </c>
      <c r="AW867" s="12">
        <v>6</v>
      </c>
      <c r="AY867" s="12" t="s">
        <v>907</v>
      </c>
      <c r="BA867" s="12" t="s">
        <v>903</v>
      </c>
      <c r="BG867" s="21">
        <v>-1</v>
      </c>
      <c r="BJ867" s="12">
        <v>1</v>
      </c>
      <c r="BK867" s="12">
        <v>1</v>
      </c>
    </row>
    <row r="868" spans="1:63" ht="45" x14ac:dyDescent="0.25">
      <c r="A868" s="12">
        <v>1</v>
      </c>
      <c r="B868" s="11" t="str">
        <f t="shared" si="39"/>
        <v>Общий расчет. Ци Мень. Анализ Дворца. Структуры. Благоприятность. Нет</v>
      </c>
      <c r="C868" s="11" t="str">
        <f>IFERROR(VLOOKUP(I868,lvl_1[],2,FALSE),"Нет")</f>
        <v>Общий расчет</v>
      </c>
      <c r="D868" s="11" t="str">
        <f>IFERROR(VLOOKUP(Rule!J868,lvl_2[],2,FALSE),"Нет")</f>
        <v>Ци Мень</v>
      </c>
      <c r="E868" s="11" t="str">
        <f>IFERROR(VLOOKUP(Rule!K868,lvl_3[],2,FALSE),"Нет")</f>
        <v>Анализ Дворца</v>
      </c>
      <c r="F868" s="11" t="str">
        <f>IFERROR(INDEX(lvl_4[],MATCH(L868,lvl_4[ID],0),MATCH(TEXT(K868,"##0"),lvl_4[#Headers],0)),"Нет")</f>
        <v>Структуры</v>
      </c>
      <c r="G868" s="11" t="str">
        <f>IFERROR(INDEX(lvl_5[],MATCH(M868,lvl_5[ID],0),MATCH(_xlfn.CONCAT(TEXT(K868,"##0"),"_",TEXT(L868,"##0")),lvl_5[#Headers],0)),"Нет")</f>
        <v>Благоприятность</v>
      </c>
      <c r="H868" s="11" t="str">
        <f>IFERROR(INDEX(lvl_6[],MATCH(N868,lvl_6[ID],0),MATCH(_xlfn.CONCAT(K868,"_",L868,"_",M868),lvl_6[#Headers],0)),"Нет")</f>
        <v>Нет</v>
      </c>
      <c r="I868" s="12">
        <v>1</v>
      </c>
      <c r="J868" s="12">
        <v>2</v>
      </c>
      <c r="K868" s="12">
        <v>2</v>
      </c>
      <c r="L868" s="12">
        <v>1</v>
      </c>
      <c r="M868" s="12">
        <v>0</v>
      </c>
      <c r="N868" s="12">
        <v>0</v>
      </c>
      <c r="O868" s="12">
        <f>COUNTIF($P$2:P868,P868)</f>
        <v>108</v>
      </c>
      <c r="P868" s="12" t="str">
        <f t="shared" si="40"/>
        <v>122010000</v>
      </c>
      <c r="Q868" s="12" t="str">
        <f t="shared" si="41"/>
        <v>1220100000108</v>
      </c>
      <c r="R868" s="20" t="s">
        <v>1281</v>
      </c>
      <c r="S868" s="20" t="s">
        <v>1282</v>
      </c>
      <c r="AW868" s="12">
        <v>4</v>
      </c>
      <c r="AY868" s="12" t="s">
        <v>907</v>
      </c>
      <c r="BA868" s="12" t="s">
        <v>905</v>
      </c>
      <c r="BG868" s="21">
        <v>1</v>
      </c>
      <c r="BJ868" s="12">
        <v>1</v>
      </c>
    </row>
    <row r="869" spans="1:63" ht="45" x14ac:dyDescent="0.25">
      <c r="A869" s="12">
        <v>1</v>
      </c>
      <c r="B869" s="11" t="str">
        <f t="shared" si="39"/>
        <v>Общий расчет. Ци Мень. Анализ Дворца. Структуры. Благоприятность. Нет</v>
      </c>
      <c r="C869" s="11" t="str">
        <f>IFERROR(VLOOKUP(I869,lvl_1[],2,FALSE),"Нет")</f>
        <v>Общий расчет</v>
      </c>
      <c r="D869" s="11" t="str">
        <f>IFERROR(VLOOKUP(Rule!J869,lvl_2[],2,FALSE),"Нет")</f>
        <v>Ци Мень</v>
      </c>
      <c r="E869" s="11" t="str">
        <f>IFERROR(VLOOKUP(Rule!K869,lvl_3[],2,FALSE),"Нет")</f>
        <v>Анализ Дворца</v>
      </c>
      <c r="F869" s="11" t="str">
        <f>IFERROR(INDEX(lvl_4[],MATCH(L869,lvl_4[ID],0),MATCH(TEXT(K869,"##0"),lvl_4[#Headers],0)),"Нет")</f>
        <v>Структуры</v>
      </c>
      <c r="G869" s="11" t="str">
        <f>IFERROR(INDEX(lvl_5[],MATCH(M869,lvl_5[ID],0),MATCH(_xlfn.CONCAT(TEXT(K869,"##0"),"_",TEXT(L869,"##0")),lvl_5[#Headers],0)),"Нет")</f>
        <v>Благоприятность</v>
      </c>
      <c r="H869" s="11" t="str">
        <f>IFERROR(INDEX(lvl_6[],MATCH(N869,lvl_6[ID],0),MATCH(_xlfn.CONCAT(K869,"_",L869,"_",M869),lvl_6[#Headers],0)),"Нет")</f>
        <v>Нет</v>
      </c>
      <c r="I869" s="12">
        <v>1</v>
      </c>
      <c r="J869" s="12">
        <v>2</v>
      </c>
      <c r="K869" s="12">
        <v>2</v>
      </c>
      <c r="L869" s="12">
        <v>1</v>
      </c>
      <c r="M869" s="12">
        <v>0</v>
      </c>
      <c r="N869" s="12">
        <v>0</v>
      </c>
      <c r="O869" s="12">
        <f>COUNTIF($P$2:P869,P869)</f>
        <v>109</v>
      </c>
      <c r="P869" s="12" t="str">
        <f t="shared" si="40"/>
        <v>122010000</v>
      </c>
      <c r="Q869" s="12" t="str">
        <f t="shared" si="41"/>
        <v>1220100000109</v>
      </c>
      <c r="R869" s="20" t="s">
        <v>1281</v>
      </c>
      <c r="S869" s="20" t="s">
        <v>1282</v>
      </c>
      <c r="AW869" s="12">
        <v>9</v>
      </c>
      <c r="AY869" s="12" t="s">
        <v>907</v>
      </c>
      <c r="BA869" s="12" t="s">
        <v>905</v>
      </c>
      <c r="BG869" s="21">
        <v>1</v>
      </c>
      <c r="BJ869" s="12">
        <v>1</v>
      </c>
    </row>
    <row r="870" spans="1:63" ht="45" x14ac:dyDescent="0.25">
      <c r="A870" s="12">
        <v>1</v>
      </c>
      <c r="B870" s="11" t="str">
        <f t="shared" si="39"/>
        <v>Общий расчет. Ци Мень. Анализ Дворца. Структуры. Благоприятность. Нет</v>
      </c>
      <c r="C870" s="11" t="str">
        <f>IFERROR(VLOOKUP(I870,lvl_1[],2,FALSE),"Нет")</f>
        <v>Общий расчет</v>
      </c>
      <c r="D870" s="11" t="str">
        <f>IFERROR(VLOOKUP(Rule!J870,lvl_2[],2,FALSE),"Нет")</f>
        <v>Ци Мень</v>
      </c>
      <c r="E870" s="11" t="str">
        <f>IFERROR(VLOOKUP(Rule!K870,lvl_3[],2,FALSE),"Нет")</f>
        <v>Анализ Дворца</v>
      </c>
      <c r="F870" s="11" t="str">
        <f>IFERROR(INDEX(lvl_4[],MATCH(L870,lvl_4[ID],0),MATCH(TEXT(K870,"##0"),lvl_4[#Headers],0)),"Нет")</f>
        <v>Структуры</v>
      </c>
      <c r="G870" s="11" t="str">
        <f>IFERROR(INDEX(lvl_5[],MATCH(M870,lvl_5[ID],0),MATCH(_xlfn.CONCAT(TEXT(K870,"##0"),"_",TEXT(L870,"##0")),lvl_5[#Headers],0)),"Нет")</f>
        <v>Благоприятность</v>
      </c>
      <c r="H870" s="11" t="str">
        <f>IFERROR(INDEX(lvl_6[],MATCH(N870,lvl_6[ID],0),MATCH(_xlfn.CONCAT(K870,"_",L870,"_",M870),lvl_6[#Headers],0)),"Нет")</f>
        <v>Нет</v>
      </c>
      <c r="I870" s="12">
        <v>1</v>
      </c>
      <c r="J870" s="12">
        <v>2</v>
      </c>
      <c r="K870" s="12">
        <v>2</v>
      </c>
      <c r="L870" s="12">
        <v>1</v>
      </c>
      <c r="M870" s="12">
        <v>0</v>
      </c>
      <c r="N870" s="12">
        <v>0</v>
      </c>
      <c r="O870" s="12">
        <f>COUNTIF($P$2:P870,P870)</f>
        <v>110</v>
      </c>
      <c r="P870" s="12" t="str">
        <f t="shared" si="40"/>
        <v>122010000</v>
      </c>
      <c r="Q870" s="12" t="str">
        <f t="shared" si="41"/>
        <v>1220100000110</v>
      </c>
      <c r="R870" s="20" t="s">
        <v>1281</v>
      </c>
      <c r="S870" s="20" t="s">
        <v>1282</v>
      </c>
      <c r="AW870" s="12">
        <v>2</v>
      </c>
      <c r="AY870" s="12" t="s">
        <v>907</v>
      </c>
      <c r="BA870" s="12" t="s">
        <v>905</v>
      </c>
      <c r="BG870" s="21">
        <v>1</v>
      </c>
      <c r="BJ870" s="12">
        <v>1</v>
      </c>
    </row>
    <row r="871" spans="1:63" ht="45" x14ac:dyDescent="0.25">
      <c r="A871" s="12">
        <v>1</v>
      </c>
      <c r="B871" s="11" t="str">
        <f t="shared" si="39"/>
        <v>Общий расчет. Ци Мень. Анализ Дворца. Структуры. Благоприятность. Нет</v>
      </c>
      <c r="C871" s="11" t="str">
        <f>IFERROR(VLOOKUP(I871,lvl_1[],2,FALSE),"Нет")</f>
        <v>Общий расчет</v>
      </c>
      <c r="D871" s="11" t="str">
        <f>IFERROR(VLOOKUP(Rule!J871,lvl_2[],2,FALSE),"Нет")</f>
        <v>Ци Мень</v>
      </c>
      <c r="E871" s="11" t="str">
        <f>IFERROR(VLOOKUP(Rule!K871,lvl_3[],2,FALSE),"Нет")</f>
        <v>Анализ Дворца</v>
      </c>
      <c r="F871" s="11" t="str">
        <f>IFERROR(INDEX(lvl_4[],MATCH(L871,lvl_4[ID],0),MATCH(TEXT(K871,"##0"),lvl_4[#Headers],0)),"Нет")</f>
        <v>Структуры</v>
      </c>
      <c r="G871" s="11" t="str">
        <f>IFERROR(INDEX(lvl_5[],MATCH(M871,lvl_5[ID],0),MATCH(_xlfn.CONCAT(TEXT(K871,"##0"),"_",TEXT(L871,"##0")),lvl_5[#Headers],0)),"Нет")</f>
        <v>Благоприятность</v>
      </c>
      <c r="H871" s="11" t="str">
        <f>IFERROR(INDEX(lvl_6[],MATCH(N871,lvl_6[ID],0),MATCH(_xlfn.CONCAT(K871,"_",L871,"_",M871),lvl_6[#Headers],0)),"Нет")</f>
        <v>Нет</v>
      </c>
      <c r="I871" s="12">
        <v>1</v>
      </c>
      <c r="J871" s="12">
        <v>2</v>
      </c>
      <c r="K871" s="12">
        <v>2</v>
      </c>
      <c r="L871" s="12">
        <v>1</v>
      </c>
      <c r="M871" s="12">
        <v>0</v>
      </c>
      <c r="N871" s="12">
        <v>0</v>
      </c>
      <c r="O871" s="12">
        <f>COUNTIF($P$2:P871,P871)</f>
        <v>111</v>
      </c>
      <c r="P871" s="12" t="str">
        <f t="shared" si="40"/>
        <v>122010000</v>
      </c>
      <c r="Q871" s="12" t="str">
        <f t="shared" si="41"/>
        <v>1220100000111</v>
      </c>
      <c r="R871" s="20" t="s">
        <v>1281</v>
      </c>
      <c r="S871" s="20" t="s">
        <v>1282</v>
      </c>
      <c r="AW871" s="12">
        <v>7</v>
      </c>
      <c r="AY871" s="12" t="s">
        <v>907</v>
      </c>
      <c r="BA871" s="12" t="s">
        <v>905</v>
      </c>
      <c r="BG871" s="21">
        <v>1</v>
      </c>
      <c r="BJ871" s="12">
        <v>1</v>
      </c>
    </row>
    <row r="872" spans="1:63" ht="45" x14ac:dyDescent="0.25">
      <c r="A872" s="12">
        <v>1</v>
      </c>
      <c r="B872" s="11" t="str">
        <f t="shared" si="39"/>
        <v>Общий расчет. Ци Мень. Анализ Дворца. Структуры. Благоприятность. Нет</v>
      </c>
      <c r="C872" s="11" t="str">
        <f>IFERROR(VLOOKUP(I872,lvl_1[],2,FALSE),"Нет")</f>
        <v>Общий расчет</v>
      </c>
      <c r="D872" s="11" t="str">
        <f>IFERROR(VLOOKUP(Rule!J872,lvl_2[],2,FALSE),"Нет")</f>
        <v>Ци Мень</v>
      </c>
      <c r="E872" s="11" t="str">
        <f>IFERROR(VLOOKUP(Rule!K872,lvl_3[],2,FALSE),"Нет")</f>
        <v>Анализ Дворца</v>
      </c>
      <c r="F872" s="11" t="str">
        <f>IFERROR(INDEX(lvl_4[],MATCH(L872,lvl_4[ID],0),MATCH(TEXT(K872,"##0"),lvl_4[#Headers],0)),"Нет")</f>
        <v>Структуры</v>
      </c>
      <c r="G872" s="11" t="str">
        <f>IFERROR(INDEX(lvl_5[],MATCH(M872,lvl_5[ID],0),MATCH(_xlfn.CONCAT(TEXT(K872,"##0"),"_",TEXT(L872,"##0")),lvl_5[#Headers],0)),"Нет")</f>
        <v>Благоприятность</v>
      </c>
      <c r="H872" s="11" t="str">
        <f>IFERROR(INDEX(lvl_6[],MATCH(N872,lvl_6[ID],0),MATCH(_xlfn.CONCAT(K872,"_",L872,"_",M872),lvl_6[#Headers],0)),"Нет")</f>
        <v>Нет</v>
      </c>
      <c r="I872" s="12">
        <v>1</v>
      </c>
      <c r="J872" s="12">
        <v>2</v>
      </c>
      <c r="K872" s="12">
        <v>2</v>
      </c>
      <c r="L872" s="12">
        <v>1</v>
      </c>
      <c r="M872" s="12">
        <v>0</v>
      </c>
      <c r="N872" s="12">
        <v>0</v>
      </c>
      <c r="O872" s="12">
        <f>COUNTIF($P$2:P872,P872)</f>
        <v>112</v>
      </c>
      <c r="P872" s="12" t="str">
        <f t="shared" si="40"/>
        <v>122010000</v>
      </c>
      <c r="Q872" s="12" t="str">
        <f t="shared" si="41"/>
        <v>1220100000112</v>
      </c>
      <c r="R872" s="20" t="s">
        <v>1281</v>
      </c>
      <c r="S872" s="20" t="s">
        <v>1282</v>
      </c>
      <c r="AW872" s="12">
        <v>1</v>
      </c>
      <c r="AY872" s="12" t="s">
        <v>907</v>
      </c>
      <c r="BA872" s="12" t="s">
        <v>905</v>
      </c>
      <c r="BG872" s="21">
        <v>1</v>
      </c>
      <c r="BJ872" s="12">
        <v>1</v>
      </c>
    </row>
    <row r="873" spans="1:63" ht="45" x14ac:dyDescent="0.25">
      <c r="A873" s="12">
        <v>1</v>
      </c>
      <c r="B873" s="11" t="str">
        <f t="shared" si="39"/>
        <v>Общий расчет. Ци Мень. Анализ Дворца. Структуры. Благоприятность. Нет</v>
      </c>
      <c r="C873" s="11" t="str">
        <f>IFERROR(VLOOKUP(I873,lvl_1[],2,FALSE),"Нет")</f>
        <v>Общий расчет</v>
      </c>
      <c r="D873" s="11" t="str">
        <f>IFERROR(VLOOKUP(Rule!J873,lvl_2[],2,FALSE),"Нет")</f>
        <v>Ци Мень</v>
      </c>
      <c r="E873" s="11" t="str">
        <f>IFERROR(VLOOKUP(Rule!K873,lvl_3[],2,FALSE),"Нет")</f>
        <v>Анализ Дворца</v>
      </c>
      <c r="F873" s="11" t="str">
        <f>IFERROR(INDEX(lvl_4[],MATCH(L873,lvl_4[ID],0),MATCH(TEXT(K873,"##0"),lvl_4[#Headers],0)),"Нет")</f>
        <v>Структуры</v>
      </c>
      <c r="G873" s="11" t="str">
        <f>IFERROR(INDEX(lvl_5[],MATCH(M873,lvl_5[ID],0),MATCH(_xlfn.CONCAT(TEXT(K873,"##0"),"_",TEXT(L873,"##0")),lvl_5[#Headers],0)),"Нет")</f>
        <v>Благоприятность</v>
      </c>
      <c r="H873" s="11" t="str">
        <f>IFERROR(INDEX(lvl_6[],MATCH(N873,lvl_6[ID],0),MATCH(_xlfn.CONCAT(K873,"_",L873,"_",M873),lvl_6[#Headers],0)),"Нет")</f>
        <v>Нет</v>
      </c>
      <c r="I873" s="12">
        <v>1</v>
      </c>
      <c r="J873" s="12">
        <v>2</v>
      </c>
      <c r="K873" s="12">
        <v>2</v>
      </c>
      <c r="L873" s="12">
        <v>1</v>
      </c>
      <c r="M873" s="12">
        <v>0</v>
      </c>
      <c r="N873" s="12">
        <v>0</v>
      </c>
      <c r="O873" s="12">
        <f>COUNTIF($P$2:P873,P873)</f>
        <v>113</v>
      </c>
      <c r="P873" s="12" t="str">
        <f t="shared" si="40"/>
        <v>122010000</v>
      </c>
      <c r="Q873" s="12" t="str">
        <f t="shared" si="41"/>
        <v>1220100000113</v>
      </c>
      <c r="R873" s="20" t="s">
        <v>1281</v>
      </c>
      <c r="S873" s="20" t="s">
        <v>1282</v>
      </c>
      <c r="AW873" s="12">
        <v>8</v>
      </c>
      <c r="AY873" s="12" t="s">
        <v>907</v>
      </c>
      <c r="BA873" s="12" t="s">
        <v>905</v>
      </c>
      <c r="BG873" s="21">
        <v>1</v>
      </c>
      <c r="BJ873" s="12">
        <v>1</v>
      </c>
    </row>
    <row r="874" spans="1:63" ht="30" x14ac:dyDescent="0.25">
      <c r="A874" s="12">
        <v>1</v>
      </c>
      <c r="B874" s="11" t="str">
        <f t="shared" si="39"/>
        <v>Общий расчет. Ци Мень. Анализ Дворца. Структуры. Благоприятность. Нет</v>
      </c>
      <c r="C874" s="11" t="str">
        <f>IFERROR(VLOOKUP(I874,lvl_1[],2,FALSE),"Нет")</f>
        <v>Общий расчет</v>
      </c>
      <c r="D874" s="11" t="str">
        <f>IFERROR(VLOOKUP(Rule!J874,lvl_2[],2,FALSE),"Нет")</f>
        <v>Ци Мень</v>
      </c>
      <c r="E874" s="11" t="str">
        <f>IFERROR(VLOOKUP(Rule!K874,lvl_3[],2,FALSE),"Нет")</f>
        <v>Анализ Дворца</v>
      </c>
      <c r="F874" s="11" t="str">
        <f>IFERROR(INDEX(lvl_4[],MATCH(L874,lvl_4[ID],0),MATCH(TEXT(K874,"##0"),lvl_4[#Headers],0)),"Нет")</f>
        <v>Структуры</v>
      </c>
      <c r="G874" s="11" t="str">
        <f>IFERROR(INDEX(lvl_5[],MATCH(M874,lvl_5[ID],0),MATCH(_xlfn.CONCAT(TEXT(K874,"##0"),"_",TEXT(L874,"##0")),lvl_5[#Headers],0)),"Нет")</f>
        <v>Благоприятность</v>
      </c>
      <c r="H874" s="11" t="str">
        <f>IFERROR(INDEX(lvl_6[],MATCH(N874,lvl_6[ID],0),MATCH(_xlfn.CONCAT(K874,"_",L874,"_",M874),lvl_6[#Headers],0)),"Нет")</f>
        <v>Нет</v>
      </c>
      <c r="I874" s="12">
        <v>1</v>
      </c>
      <c r="J874" s="12">
        <v>2</v>
      </c>
      <c r="K874" s="12">
        <v>2</v>
      </c>
      <c r="L874" s="12">
        <v>1</v>
      </c>
      <c r="M874" s="12">
        <v>0</v>
      </c>
      <c r="N874" s="12">
        <v>0</v>
      </c>
      <c r="O874" s="12">
        <f>COUNTIF($P$2:P874,P874)</f>
        <v>114</v>
      </c>
      <c r="P874" s="12" t="str">
        <f t="shared" si="40"/>
        <v>122010000</v>
      </c>
      <c r="Q874" s="12" t="str">
        <f t="shared" si="41"/>
        <v>1220100000114</v>
      </c>
      <c r="R874" s="20" t="s">
        <v>1281</v>
      </c>
      <c r="S874" s="20" t="s">
        <v>1283</v>
      </c>
      <c r="AW874" s="12">
        <v>3</v>
      </c>
      <c r="AY874" s="12" t="s">
        <v>907</v>
      </c>
      <c r="BA874" s="12" t="s">
        <v>905</v>
      </c>
      <c r="BG874" s="21">
        <v>-1</v>
      </c>
      <c r="BJ874" s="12">
        <v>1</v>
      </c>
      <c r="BK874" s="12">
        <v>1</v>
      </c>
    </row>
    <row r="875" spans="1:63" ht="30" x14ac:dyDescent="0.25">
      <c r="A875" s="12">
        <v>1</v>
      </c>
      <c r="B875" s="11" t="str">
        <f t="shared" si="39"/>
        <v>Общий расчет. Ци Мень. Анализ Дворца. Структуры. Благоприятность. Нет</v>
      </c>
      <c r="C875" s="11" t="str">
        <f>IFERROR(VLOOKUP(I875,lvl_1[],2,FALSE),"Нет")</f>
        <v>Общий расчет</v>
      </c>
      <c r="D875" s="11" t="str">
        <f>IFERROR(VLOOKUP(Rule!J875,lvl_2[],2,FALSE),"Нет")</f>
        <v>Ци Мень</v>
      </c>
      <c r="E875" s="11" t="str">
        <f>IFERROR(VLOOKUP(Rule!K875,lvl_3[],2,FALSE),"Нет")</f>
        <v>Анализ Дворца</v>
      </c>
      <c r="F875" s="11" t="str">
        <f>IFERROR(INDEX(lvl_4[],MATCH(L875,lvl_4[ID],0),MATCH(TEXT(K875,"##0"),lvl_4[#Headers],0)),"Нет")</f>
        <v>Структуры</v>
      </c>
      <c r="G875" s="11" t="str">
        <f>IFERROR(INDEX(lvl_5[],MATCH(M875,lvl_5[ID],0),MATCH(_xlfn.CONCAT(TEXT(K875,"##0"),"_",TEXT(L875,"##0")),lvl_5[#Headers],0)),"Нет")</f>
        <v>Благоприятность</v>
      </c>
      <c r="H875" s="11" t="str">
        <f>IFERROR(INDEX(lvl_6[],MATCH(N875,lvl_6[ID],0),MATCH(_xlfn.CONCAT(K875,"_",L875,"_",M875),lvl_6[#Headers],0)),"Нет")</f>
        <v>Нет</v>
      </c>
      <c r="I875" s="12">
        <v>1</v>
      </c>
      <c r="J875" s="12">
        <v>2</v>
      </c>
      <c r="K875" s="12">
        <v>2</v>
      </c>
      <c r="L875" s="12">
        <v>1</v>
      </c>
      <c r="M875" s="12">
        <v>0</v>
      </c>
      <c r="N875" s="12">
        <v>0</v>
      </c>
      <c r="O875" s="12">
        <f>COUNTIF($P$2:P875,P875)</f>
        <v>115</v>
      </c>
      <c r="P875" s="12" t="str">
        <f t="shared" si="40"/>
        <v>122010000</v>
      </c>
      <c r="Q875" s="12" t="str">
        <f t="shared" si="41"/>
        <v>1220100000115</v>
      </c>
      <c r="R875" s="20" t="s">
        <v>1281</v>
      </c>
      <c r="S875" s="20" t="s">
        <v>1284</v>
      </c>
      <c r="AW875" s="12">
        <v>6</v>
      </c>
      <c r="AY875" s="12" t="s">
        <v>907</v>
      </c>
      <c r="BA875" s="12" t="s">
        <v>905</v>
      </c>
      <c r="BG875" s="21">
        <v>-1</v>
      </c>
      <c r="BJ875" s="12">
        <v>1</v>
      </c>
      <c r="BK875" s="12">
        <v>1</v>
      </c>
    </row>
    <row r="876" spans="1:63" ht="30" x14ac:dyDescent="0.25">
      <c r="A876" s="12">
        <v>1</v>
      </c>
      <c r="B876" s="11" t="str">
        <f t="shared" si="39"/>
        <v>Общий расчет. Ци Мень. Анализ Дворца. Структуры. Благоприятность. Нет</v>
      </c>
      <c r="C876" s="11" t="str">
        <f>IFERROR(VLOOKUP(I876,lvl_1[],2,FALSE),"Нет")</f>
        <v>Общий расчет</v>
      </c>
      <c r="D876" s="11" t="str">
        <f>IFERROR(VLOOKUP(Rule!J876,lvl_2[],2,FALSE),"Нет")</f>
        <v>Ци Мень</v>
      </c>
      <c r="E876" s="11" t="str">
        <f>IFERROR(VLOOKUP(Rule!K876,lvl_3[],2,FALSE),"Нет")</f>
        <v>Анализ Дворца</v>
      </c>
      <c r="F876" s="11" t="str">
        <f>IFERROR(INDEX(lvl_4[],MATCH(L876,lvl_4[ID],0),MATCH(TEXT(K876,"##0"),lvl_4[#Headers],0)),"Нет")</f>
        <v>Структуры</v>
      </c>
      <c r="G876" s="11" t="str">
        <f>IFERROR(INDEX(lvl_5[],MATCH(M876,lvl_5[ID],0),MATCH(_xlfn.CONCAT(TEXT(K876,"##0"),"_",TEXT(L876,"##0")),lvl_5[#Headers],0)),"Нет")</f>
        <v>Благоприятность</v>
      </c>
      <c r="H876" s="11" t="str">
        <f>IFERROR(INDEX(lvl_6[],MATCH(N876,lvl_6[ID],0),MATCH(_xlfn.CONCAT(K876,"_",L876,"_",M876),lvl_6[#Headers],0)),"Нет")</f>
        <v>Нет</v>
      </c>
      <c r="I876" s="12">
        <v>1</v>
      </c>
      <c r="J876" s="12">
        <v>2</v>
      </c>
      <c r="K876" s="12">
        <v>2</v>
      </c>
      <c r="L876" s="12">
        <v>1</v>
      </c>
      <c r="M876" s="12">
        <v>0</v>
      </c>
      <c r="N876" s="12">
        <v>0</v>
      </c>
      <c r="O876" s="12">
        <f>COUNTIF($P$2:P876,P876)</f>
        <v>116</v>
      </c>
      <c r="P876" s="12" t="str">
        <f t="shared" si="40"/>
        <v>122010000</v>
      </c>
      <c r="Q876" s="12" t="str">
        <f t="shared" si="41"/>
        <v>1220100000116</v>
      </c>
      <c r="R876" s="20" t="s">
        <v>1285</v>
      </c>
      <c r="S876" s="20" t="s">
        <v>1286</v>
      </c>
      <c r="AY876" s="12" t="s">
        <v>907</v>
      </c>
      <c r="BA876" s="12" t="s">
        <v>908</v>
      </c>
      <c r="BG876" s="21">
        <v>-1</v>
      </c>
      <c r="BJ876" s="12">
        <v>1</v>
      </c>
      <c r="BK876" s="12">
        <v>1</v>
      </c>
    </row>
    <row r="877" spans="1:63" ht="75" x14ac:dyDescent="0.25">
      <c r="A877" s="12">
        <v>1</v>
      </c>
      <c r="B877" s="11" t="str">
        <f t="shared" si="39"/>
        <v>Общий расчет. Ци Мень. Анализ Дворца. Структуры. Благоприятность. Нет</v>
      </c>
      <c r="C877" s="11" t="str">
        <f>IFERROR(VLOOKUP(I877,lvl_1[],2,FALSE),"Нет")</f>
        <v>Общий расчет</v>
      </c>
      <c r="D877" s="11" t="str">
        <f>IFERROR(VLOOKUP(Rule!J877,lvl_2[],2,FALSE),"Нет")</f>
        <v>Ци Мень</v>
      </c>
      <c r="E877" s="11" t="str">
        <f>IFERROR(VLOOKUP(Rule!K877,lvl_3[],2,FALSE),"Нет")</f>
        <v>Анализ Дворца</v>
      </c>
      <c r="F877" s="11" t="str">
        <f>IFERROR(INDEX(lvl_4[],MATCH(L877,lvl_4[ID],0),MATCH(TEXT(K877,"##0"),lvl_4[#Headers],0)),"Нет")</f>
        <v>Структуры</v>
      </c>
      <c r="G877" s="11" t="str">
        <f>IFERROR(INDEX(lvl_5[],MATCH(M877,lvl_5[ID],0),MATCH(_xlfn.CONCAT(TEXT(K877,"##0"),"_",TEXT(L877,"##0")),lvl_5[#Headers],0)),"Нет")</f>
        <v>Благоприятность</v>
      </c>
      <c r="H877" s="11" t="str">
        <f>IFERROR(INDEX(lvl_6[],MATCH(N877,lvl_6[ID],0),MATCH(_xlfn.CONCAT(K877,"_",L877,"_",M877),lvl_6[#Headers],0)),"Нет")</f>
        <v>Нет</v>
      </c>
      <c r="I877" s="12">
        <v>1</v>
      </c>
      <c r="J877" s="12">
        <v>2</v>
      </c>
      <c r="K877" s="12">
        <v>2</v>
      </c>
      <c r="L877" s="12">
        <v>1</v>
      </c>
      <c r="M877" s="12">
        <v>0</v>
      </c>
      <c r="N877" s="12">
        <v>0</v>
      </c>
      <c r="O877" s="12">
        <f>COUNTIF($P$2:P877,P877)</f>
        <v>117</v>
      </c>
      <c r="P877" s="12" t="str">
        <f t="shared" si="40"/>
        <v>122010000</v>
      </c>
      <c r="Q877" s="12" t="str">
        <f t="shared" si="41"/>
        <v>1220100000117</v>
      </c>
      <c r="R877" s="20" t="s">
        <v>1287</v>
      </c>
      <c r="S877" s="20" t="s">
        <v>1288</v>
      </c>
      <c r="AY877" s="12" t="s">
        <v>907</v>
      </c>
      <c r="BA877" s="12" t="s">
        <v>910</v>
      </c>
      <c r="BG877" s="21">
        <v>-1</v>
      </c>
      <c r="BJ877" s="12">
        <v>1</v>
      </c>
      <c r="BK877" s="12">
        <v>1</v>
      </c>
    </row>
    <row r="878" spans="1:63" ht="45" x14ac:dyDescent="0.25">
      <c r="A878" s="12">
        <v>1</v>
      </c>
      <c r="B878" s="11" t="str">
        <f t="shared" si="39"/>
        <v>Общий расчет. Ци Мень. Анализ Дворца. Структуры. Благоприятность. Нет</v>
      </c>
      <c r="C878" s="11" t="str">
        <f>IFERROR(VLOOKUP(I878,lvl_1[],2,FALSE),"Нет")</f>
        <v>Общий расчет</v>
      </c>
      <c r="D878" s="11" t="str">
        <f>IFERROR(VLOOKUP(Rule!J878,lvl_2[],2,FALSE),"Нет")</f>
        <v>Ци Мень</v>
      </c>
      <c r="E878" s="11" t="str">
        <f>IFERROR(VLOOKUP(Rule!K878,lvl_3[],2,FALSE),"Нет")</f>
        <v>Анализ Дворца</v>
      </c>
      <c r="F878" s="11" t="str">
        <f>IFERROR(INDEX(lvl_4[],MATCH(L878,lvl_4[ID],0),MATCH(TEXT(K878,"##0"),lvl_4[#Headers],0)),"Нет")</f>
        <v>Структуры</v>
      </c>
      <c r="G878" s="11" t="str">
        <f>IFERROR(INDEX(lvl_5[],MATCH(M878,lvl_5[ID],0),MATCH(_xlfn.CONCAT(TEXT(K878,"##0"),"_",TEXT(L878,"##0")),lvl_5[#Headers],0)),"Нет")</f>
        <v>Благоприятность</v>
      </c>
      <c r="H878" s="11" t="str">
        <f>IFERROR(INDEX(lvl_6[],MATCH(N878,lvl_6[ID],0),MATCH(_xlfn.CONCAT(K878,"_",L878,"_",M878),lvl_6[#Headers],0)),"Нет")</f>
        <v>Нет</v>
      </c>
      <c r="I878" s="12">
        <v>1</v>
      </c>
      <c r="J878" s="12">
        <v>2</v>
      </c>
      <c r="K878" s="12">
        <v>2</v>
      </c>
      <c r="L878" s="12">
        <v>1</v>
      </c>
      <c r="M878" s="12">
        <v>0</v>
      </c>
      <c r="N878" s="12">
        <v>0</v>
      </c>
      <c r="O878" s="12">
        <f>COUNTIF($P$2:P878,P878)</f>
        <v>118</v>
      </c>
      <c r="P878" s="12" t="str">
        <f t="shared" si="40"/>
        <v>122010000</v>
      </c>
      <c r="Q878" s="12" t="str">
        <f t="shared" si="41"/>
        <v>1220100000118</v>
      </c>
      <c r="R878" s="20" t="s">
        <v>1289</v>
      </c>
      <c r="S878" s="20" t="s">
        <v>1290</v>
      </c>
      <c r="AY878" s="12" t="s">
        <v>907</v>
      </c>
      <c r="BA878" s="12" t="s">
        <v>912</v>
      </c>
      <c r="BG878" s="21">
        <v>-1</v>
      </c>
      <c r="BJ878" s="12">
        <v>1</v>
      </c>
      <c r="BK878" s="12">
        <v>1</v>
      </c>
    </row>
    <row r="879" spans="1:63" ht="45" x14ac:dyDescent="0.25">
      <c r="A879" s="12">
        <v>1</v>
      </c>
      <c r="B879" s="11" t="str">
        <f t="shared" si="39"/>
        <v>Общий расчет. Ци Мень. Анализ Дворца. Структуры. Благоприятность. Нет</v>
      </c>
      <c r="C879" s="11" t="str">
        <f>IFERROR(VLOOKUP(I879,lvl_1[],2,FALSE),"Нет")</f>
        <v>Общий расчет</v>
      </c>
      <c r="D879" s="11" t="str">
        <f>IFERROR(VLOOKUP(Rule!J879,lvl_2[],2,FALSE),"Нет")</f>
        <v>Ци Мень</v>
      </c>
      <c r="E879" s="11" t="str">
        <f>IFERROR(VLOOKUP(Rule!K879,lvl_3[],2,FALSE),"Нет")</f>
        <v>Анализ Дворца</v>
      </c>
      <c r="F879" s="11" t="str">
        <f>IFERROR(INDEX(lvl_4[],MATCH(L879,lvl_4[ID],0),MATCH(TEXT(K879,"##0"),lvl_4[#Headers],0)),"Нет")</f>
        <v>Структуры</v>
      </c>
      <c r="G879" s="11" t="str">
        <f>IFERROR(INDEX(lvl_5[],MATCH(M879,lvl_5[ID],0),MATCH(_xlfn.CONCAT(TEXT(K879,"##0"),"_",TEXT(L879,"##0")),lvl_5[#Headers],0)),"Нет")</f>
        <v>Благоприятность</v>
      </c>
      <c r="H879" s="11" t="str">
        <f>IFERROR(INDEX(lvl_6[],MATCH(N879,lvl_6[ID],0),MATCH(_xlfn.CONCAT(K879,"_",L879,"_",M879),lvl_6[#Headers],0)),"Нет")</f>
        <v>Нет</v>
      </c>
      <c r="I879" s="12">
        <v>1</v>
      </c>
      <c r="J879" s="12">
        <v>2</v>
      </c>
      <c r="K879" s="12">
        <v>2</v>
      </c>
      <c r="L879" s="12">
        <v>1</v>
      </c>
      <c r="M879" s="12">
        <v>0</v>
      </c>
      <c r="N879" s="12">
        <v>0</v>
      </c>
      <c r="O879" s="12">
        <f>COUNTIF($P$2:P879,P879)</f>
        <v>119</v>
      </c>
      <c r="P879" s="12" t="str">
        <f t="shared" si="40"/>
        <v>122010000</v>
      </c>
      <c r="Q879" s="12" t="str">
        <f t="shared" si="41"/>
        <v>1220100000119</v>
      </c>
      <c r="R879" s="20" t="s">
        <v>1291</v>
      </c>
      <c r="S879" s="20" t="s">
        <v>1292</v>
      </c>
      <c r="AY879" s="12" t="s">
        <v>907</v>
      </c>
      <c r="BA879" s="12" t="s">
        <v>914</v>
      </c>
      <c r="BG879" s="21">
        <v>-1</v>
      </c>
      <c r="BJ879" s="12">
        <v>1</v>
      </c>
      <c r="BK879" s="12">
        <v>1</v>
      </c>
    </row>
    <row r="880" spans="1:63" ht="30" x14ac:dyDescent="0.25">
      <c r="A880" s="12">
        <v>1</v>
      </c>
      <c r="B880" s="11" t="str">
        <f t="shared" si="39"/>
        <v>Общий расчет. Ци Мень. Анализ Дворца. Структуры. Благоприятность. Нет</v>
      </c>
      <c r="C880" s="11" t="str">
        <f>IFERROR(VLOOKUP(I880,lvl_1[],2,FALSE),"Нет")</f>
        <v>Общий расчет</v>
      </c>
      <c r="D880" s="11" t="str">
        <f>IFERROR(VLOOKUP(Rule!J880,lvl_2[],2,FALSE),"Нет")</f>
        <v>Ци Мень</v>
      </c>
      <c r="E880" s="11" t="str">
        <f>IFERROR(VLOOKUP(Rule!K880,lvl_3[],2,FALSE),"Нет")</f>
        <v>Анализ Дворца</v>
      </c>
      <c r="F880" s="11" t="str">
        <f>IFERROR(INDEX(lvl_4[],MATCH(L880,lvl_4[ID],0),MATCH(TEXT(K880,"##0"),lvl_4[#Headers],0)),"Нет")</f>
        <v>Структуры</v>
      </c>
      <c r="G880" s="11" t="str">
        <f>IFERROR(INDEX(lvl_5[],MATCH(M880,lvl_5[ID],0),MATCH(_xlfn.CONCAT(TEXT(K880,"##0"),"_",TEXT(L880,"##0")),lvl_5[#Headers],0)),"Нет")</f>
        <v>Благоприятность</v>
      </c>
      <c r="H880" s="11" t="str">
        <f>IFERROR(INDEX(lvl_6[],MATCH(N880,lvl_6[ID],0),MATCH(_xlfn.CONCAT(K880,"_",L880,"_",M880),lvl_6[#Headers],0)),"Нет")</f>
        <v>Нет</v>
      </c>
      <c r="I880" s="12">
        <v>1</v>
      </c>
      <c r="J880" s="12">
        <v>2</v>
      </c>
      <c r="K880" s="12">
        <v>2</v>
      </c>
      <c r="L880" s="12">
        <v>1</v>
      </c>
      <c r="M880" s="12">
        <v>0</v>
      </c>
      <c r="N880" s="12">
        <v>0</v>
      </c>
      <c r="O880" s="12">
        <f>COUNTIF($P$2:P880,P880)</f>
        <v>120</v>
      </c>
      <c r="P880" s="12" t="str">
        <f t="shared" si="40"/>
        <v>122010000</v>
      </c>
      <c r="Q880" s="12" t="str">
        <f t="shared" si="41"/>
        <v>1220100000120</v>
      </c>
      <c r="R880" s="20" t="s">
        <v>1293</v>
      </c>
      <c r="S880" s="20" t="s">
        <v>1294</v>
      </c>
      <c r="AY880" s="12" t="s">
        <v>907</v>
      </c>
      <c r="BA880" s="12" t="s">
        <v>916</v>
      </c>
      <c r="BB880" s="12" t="s">
        <v>31</v>
      </c>
      <c r="BG880" s="21">
        <v>1</v>
      </c>
      <c r="BJ880" s="12">
        <v>1</v>
      </c>
    </row>
    <row r="881" spans="1:63" ht="30" x14ac:dyDescent="0.25">
      <c r="A881" s="12">
        <v>1</v>
      </c>
      <c r="B881" s="11" t="str">
        <f t="shared" si="39"/>
        <v>Общий расчет. Ци Мень. Анализ Дворца. Структуры. Благоприятность. Нет</v>
      </c>
      <c r="C881" s="11" t="str">
        <f>IFERROR(VLOOKUP(I881,lvl_1[],2,FALSE),"Нет")</f>
        <v>Общий расчет</v>
      </c>
      <c r="D881" s="11" t="str">
        <f>IFERROR(VLOOKUP(Rule!J881,lvl_2[],2,FALSE),"Нет")</f>
        <v>Ци Мень</v>
      </c>
      <c r="E881" s="11" t="str">
        <f>IFERROR(VLOOKUP(Rule!K881,lvl_3[],2,FALSE),"Нет")</f>
        <v>Анализ Дворца</v>
      </c>
      <c r="F881" s="11" t="str">
        <f>IFERROR(INDEX(lvl_4[],MATCH(L881,lvl_4[ID],0),MATCH(TEXT(K881,"##0"),lvl_4[#Headers],0)),"Нет")</f>
        <v>Структуры</v>
      </c>
      <c r="G881" s="11" t="str">
        <f>IFERROR(INDEX(lvl_5[],MATCH(M881,lvl_5[ID],0),MATCH(_xlfn.CONCAT(TEXT(K881,"##0"),"_",TEXT(L881,"##0")),lvl_5[#Headers],0)),"Нет")</f>
        <v>Благоприятность</v>
      </c>
      <c r="H881" s="11" t="str">
        <f>IFERROR(INDEX(lvl_6[],MATCH(N881,lvl_6[ID],0),MATCH(_xlfn.CONCAT(K881,"_",L881,"_",M881),lvl_6[#Headers],0)),"Нет")</f>
        <v>Нет</v>
      </c>
      <c r="I881" s="12">
        <v>1</v>
      </c>
      <c r="J881" s="12">
        <v>2</v>
      </c>
      <c r="K881" s="12">
        <v>2</v>
      </c>
      <c r="L881" s="12">
        <v>1</v>
      </c>
      <c r="M881" s="12">
        <v>0</v>
      </c>
      <c r="N881" s="12">
        <v>0</v>
      </c>
      <c r="O881" s="12">
        <f>COUNTIF($P$2:P881,P881)</f>
        <v>121</v>
      </c>
      <c r="P881" s="12" t="str">
        <f t="shared" si="40"/>
        <v>122010000</v>
      </c>
      <c r="Q881" s="12" t="str">
        <f t="shared" si="41"/>
        <v>1220100000121</v>
      </c>
      <c r="R881" s="20" t="s">
        <v>1293</v>
      </c>
      <c r="S881" s="20" t="s">
        <v>1294</v>
      </c>
      <c r="AY881" s="12" t="s">
        <v>907</v>
      </c>
      <c r="BA881" s="12" t="s">
        <v>916</v>
      </c>
      <c r="BB881" s="12" t="s">
        <v>12</v>
      </c>
      <c r="BG881" s="21">
        <v>1</v>
      </c>
      <c r="BJ881" s="12">
        <v>1</v>
      </c>
    </row>
    <row r="882" spans="1:63" ht="30" x14ac:dyDescent="0.25">
      <c r="A882" s="12">
        <v>1</v>
      </c>
      <c r="B882" s="11" t="str">
        <f t="shared" si="39"/>
        <v>Общий расчет. Ци Мень. Анализ Дворца. Структуры. Благоприятность. Нет</v>
      </c>
      <c r="C882" s="11" t="str">
        <f>IFERROR(VLOOKUP(I882,lvl_1[],2,FALSE),"Нет")</f>
        <v>Общий расчет</v>
      </c>
      <c r="D882" s="11" t="str">
        <f>IFERROR(VLOOKUP(Rule!J882,lvl_2[],2,FALSE),"Нет")</f>
        <v>Ци Мень</v>
      </c>
      <c r="E882" s="11" t="str">
        <f>IFERROR(VLOOKUP(Rule!K882,lvl_3[],2,FALSE),"Нет")</f>
        <v>Анализ Дворца</v>
      </c>
      <c r="F882" s="11" t="str">
        <f>IFERROR(INDEX(lvl_4[],MATCH(L882,lvl_4[ID],0),MATCH(TEXT(K882,"##0"),lvl_4[#Headers],0)),"Нет")</f>
        <v>Структуры</v>
      </c>
      <c r="G882" s="11" t="str">
        <f>IFERROR(INDEX(lvl_5[],MATCH(M882,lvl_5[ID],0),MATCH(_xlfn.CONCAT(TEXT(K882,"##0"),"_",TEXT(L882,"##0")),lvl_5[#Headers],0)),"Нет")</f>
        <v>Благоприятность</v>
      </c>
      <c r="H882" s="11" t="str">
        <f>IFERROR(INDEX(lvl_6[],MATCH(N882,lvl_6[ID],0),MATCH(_xlfn.CONCAT(K882,"_",L882,"_",M882),lvl_6[#Headers],0)),"Нет")</f>
        <v>Нет</v>
      </c>
      <c r="I882" s="12">
        <v>1</v>
      </c>
      <c r="J882" s="12">
        <v>2</v>
      </c>
      <c r="K882" s="12">
        <v>2</v>
      </c>
      <c r="L882" s="12">
        <v>1</v>
      </c>
      <c r="M882" s="12">
        <v>0</v>
      </c>
      <c r="N882" s="12">
        <v>0</v>
      </c>
      <c r="O882" s="12">
        <f>COUNTIF($P$2:P882,P882)</f>
        <v>122</v>
      </c>
      <c r="P882" s="12" t="str">
        <f t="shared" si="40"/>
        <v>122010000</v>
      </c>
      <c r="Q882" s="12" t="str">
        <f t="shared" si="41"/>
        <v>1220100000122</v>
      </c>
      <c r="R882" s="20" t="s">
        <v>1293</v>
      </c>
      <c r="S882" s="20" t="s">
        <v>1294</v>
      </c>
      <c r="AY882" s="12" t="s">
        <v>907</v>
      </c>
      <c r="BA882" s="12" t="s">
        <v>916</v>
      </c>
      <c r="BB882" s="12" t="s">
        <v>8</v>
      </c>
      <c r="BG882" s="21">
        <v>1</v>
      </c>
      <c r="BJ882" s="12">
        <v>1</v>
      </c>
    </row>
    <row r="883" spans="1:63" ht="30" x14ac:dyDescent="0.25">
      <c r="A883" s="12">
        <v>1</v>
      </c>
      <c r="B883" s="11" t="str">
        <f t="shared" si="39"/>
        <v>Общий расчет. Ци Мень. Анализ Дворца. Структуры. Благоприятность. Нет</v>
      </c>
      <c r="C883" s="11" t="str">
        <f>IFERROR(VLOOKUP(I883,lvl_1[],2,FALSE),"Нет")</f>
        <v>Общий расчет</v>
      </c>
      <c r="D883" s="11" t="str">
        <f>IFERROR(VLOOKUP(Rule!J883,lvl_2[],2,FALSE),"Нет")</f>
        <v>Ци Мень</v>
      </c>
      <c r="E883" s="11" t="str">
        <f>IFERROR(VLOOKUP(Rule!K883,lvl_3[],2,FALSE),"Нет")</f>
        <v>Анализ Дворца</v>
      </c>
      <c r="F883" s="11" t="str">
        <f>IFERROR(INDEX(lvl_4[],MATCH(L883,lvl_4[ID],0),MATCH(TEXT(K883,"##0"),lvl_4[#Headers],0)),"Нет")</f>
        <v>Структуры</v>
      </c>
      <c r="G883" s="11" t="str">
        <f>IFERROR(INDEX(lvl_5[],MATCH(M883,lvl_5[ID],0),MATCH(_xlfn.CONCAT(TEXT(K883,"##0"),"_",TEXT(L883,"##0")),lvl_5[#Headers],0)),"Нет")</f>
        <v>Благоприятность</v>
      </c>
      <c r="H883" s="11" t="str">
        <f>IFERROR(INDEX(lvl_6[],MATCH(N883,lvl_6[ID],0),MATCH(_xlfn.CONCAT(K883,"_",L883,"_",M883),lvl_6[#Headers],0)),"Нет")</f>
        <v>Нет</v>
      </c>
      <c r="I883" s="12">
        <v>1</v>
      </c>
      <c r="J883" s="12">
        <v>2</v>
      </c>
      <c r="K883" s="12">
        <v>2</v>
      </c>
      <c r="L883" s="12">
        <v>1</v>
      </c>
      <c r="M883" s="12">
        <v>0</v>
      </c>
      <c r="N883" s="12">
        <v>0</v>
      </c>
      <c r="O883" s="12">
        <f>COUNTIF($P$2:P883,P883)</f>
        <v>123</v>
      </c>
      <c r="P883" s="12" t="str">
        <f t="shared" si="40"/>
        <v>122010000</v>
      </c>
      <c r="Q883" s="12" t="str">
        <f t="shared" si="41"/>
        <v>1220100000123</v>
      </c>
      <c r="R883" s="20" t="s">
        <v>1293</v>
      </c>
      <c r="S883" s="20" t="s">
        <v>1295</v>
      </c>
      <c r="AY883" s="12" t="s">
        <v>907</v>
      </c>
      <c r="BA883" s="12" t="s">
        <v>916</v>
      </c>
      <c r="BB883" s="12" t="s">
        <v>22</v>
      </c>
      <c r="BG883" s="21">
        <v>-1</v>
      </c>
      <c r="BJ883" s="12">
        <v>1</v>
      </c>
      <c r="BK883" s="12">
        <v>1</v>
      </c>
    </row>
    <row r="884" spans="1:63" ht="30" x14ac:dyDescent="0.25">
      <c r="A884" s="12">
        <v>1</v>
      </c>
      <c r="B884" s="11" t="str">
        <f t="shared" si="39"/>
        <v>Общий расчет. Ци Мень. Анализ Дворца. Структуры. Благоприятность. Нет</v>
      </c>
      <c r="C884" s="11" t="str">
        <f>IFERROR(VLOOKUP(I884,lvl_1[],2,FALSE),"Нет")</f>
        <v>Общий расчет</v>
      </c>
      <c r="D884" s="11" t="str">
        <f>IFERROR(VLOOKUP(Rule!J884,lvl_2[],2,FALSE),"Нет")</f>
        <v>Ци Мень</v>
      </c>
      <c r="E884" s="11" t="str">
        <f>IFERROR(VLOOKUP(Rule!K884,lvl_3[],2,FALSE),"Нет")</f>
        <v>Анализ Дворца</v>
      </c>
      <c r="F884" s="11" t="str">
        <f>IFERROR(INDEX(lvl_4[],MATCH(L884,lvl_4[ID],0),MATCH(TEXT(K884,"##0"),lvl_4[#Headers],0)),"Нет")</f>
        <v>Структуры</v>
      </c>
      <c r="G884" s="11" t="str">
        <f>IFERROR(INDEX(lvl_5[],MATCH(M884,lvl_5[ID],0),MATCH(_xlfn.CONCAT(TEXT(K884,"##0"),"_",TEXT(L884,"##0")),lvl_5[#Headers],0)),"Нет")</f>
        <v>Благоприятность</v>
      </c>
      <c r="H884" s="11" t="str">
        <f>IFERROR(INDEX(lvl_6[],MATCH(N884,lvl_6[ID],0),MATCH(_xlfn.CONCAT(K884,"_",L884,"_",M884),lvl_6[#Headers],0)),"Нет")</f>
        <v>Нет</v>
      </c>
      <c r="I884" s="12">
        <v>1</v>
      </c>
      <c r="J884" s="12">
        <v>2</v>
      </c>
      <c r="K884" s="12">
        <v>2</v>
      </c>
      <c r="L884" s="12">
        <v>1</v>
      </c>
      <c r="M884" s="12">
        <v>0</v>
      </c>
      <c r="N884" s="12">
        <v>0</v>
      </c>
      <c r="O884" s="12">
        <f>COUNTIF($P$2:P884,P884)</f>
        <v>124</v>
      </c>
      <c r="P884" s="12" t="str">
        <f t="shared" si="40"/>
        <v>122010000</v>
      </c>
      <c r="Q884" s="12" t="str">
        <f t="shared" si="41"/>
        <v>1220100000124</v>
      </c>
      <c r="R884" s="20" t="s">
        <v>1293</v>
      </c>
      <c r="S884" s="20" t="s">
        <v>1295</v>
      </c>
      <c r="AY884" s="12" t="s">
        <v>907</v>
      </c>
      <c r="BA884" s="12" t="s">
        <v>916</v>
      </c>
      <c r="BB884" s="12" t="s">
        <v>29</v>
      </c>
      <c r="BG884" s="21">
        <v>-1</v>
      </c>
      <c r="BJ884" s="12">
        <v>1</v>
      </c>
      <c r="BK884" s="12">
        <v>1</v>
      </c>
    </row>
    <row r="885" spans="1:63" ht="30" x14ac:dyDescent="0.25">
      <c r="A885" s="12">
        <v>1</v>
      </c>
      <c r="B885" s="11" t="str">
        <f t="shared" si="39"/>
        <v>Общий расчет. Ци Мень. Анализ Дворца. Структуры. Благоприятность. Нет</v>
      </c>
      <c r="C885" s="11" t="str">
        <f>IFERROR(VLOOKUP(I885,lvl_1[],2,FALSE),"Нет")</f>
        <v>Общий расчет</v>
      </c>
      <c r="D885" s="11" t="str">
        <f>IFERROR(VLOOKUP(Rule!J885,lvl_2[],2,FALSE),"Нет")</f>
        <v>Ци Мень</v>
      </c>
      <c r="E885" s="11" t="str">
        <f>IFERROR(VLOOKUP(Rule!K885,lvl_3[],2,FALSE),"Нет")</f>
        <v>Анализ Дворца</v>
      </c>
      <c r="F885" s="11" t="str">
        <f>IFERROR(INDEX(lvl_4[],MATCH(L885,lvl_4[ID],0),MATCH(TEXT(K885,"##0"),lvl_4[#Headers],0)),"Нет")</f>
        <v>Структуры</v>
      </c>
      <c r="G885" s="11" t="str">
        <f>IFERROR(INDEX(lvl_5[],MATCH(M885,lvl_5[ID],0),MATCH(_xlfn.CONCAT(TEXT(K885,"##0"),"_",TEXT(L885,"##0")),lvl_5[#Headers],0)),"Нет")</f>
        <v>Благоприятность</v>
      </c>
      <c r="H885" s="11" t="str">
        <f>IFERROR(INDEX(lvl_6[],MATCH(N885,lvl_6[ID],0),MATCH(_xlfn.CONCAT(K885,"_",L885,"_",M885),lvl_6[#Headers],0)),"Нет")</f>
        <v>Нет</v>
      </c>
      <c r="I885" s="12">
        <v>1</v>
      </c>
      <c r="J885" s="12">
        <v>2</v>
      </c>
      <c r="K885" s="12">
        <v>2</v>
      </c>
      <c r="L885" s="12">
        <v>1</v>
      </c>
      <c r="M885" s="12">
        <v>0</v>
      </c>
      <c r="N885" s="12">
        <v>0</v>
      </c>
      <c r="O885" s="12">
        <f>COUNTIF($P$2:P885,P885)</f>
        <v>125</v>
      </c>
      <c r="P885" s="12" t="str">
        <f t="shared" si="40"/>
        <v>122010000</v>
      </c>
      <c r="Q885" s="12" t="str">
        <f t="shared" si="41"/>
        <v>1220100000125</v>
      </c>
      <c r="R885" s="20" t="s">
        <v>1293</v>
      </c>
      <c r="S885" s="20" t="s">
        <v>1295</v>
      </c>
      <c r="AY885" s="12" t="s">
        <v>907</v>
      </c>
      <c r="BA885" s="12" t="s">
        <v>916</v>
      </c>
      <c r="BB885" s="12" t="s">
        <v>26</v>
      </c>
      <c r="BG885" s="21">
        <v>-1</v>
      </c>
      <c r="BJ885" s="12">
        <v>1</v>
      </c>
      <c r="BK885" s="12">
        <v>1</v>
      </c>
    </row>
    <row r="886" spans="1:63" ht="30" x14ac:dyDescent="0.25">
      <c r="A886" s="12">
        <v>1</v>
      </c>
      <c r="B886" s="11" t="str">
        <f t="shared" si="39"/>
        <v>Общий расчет. Ци Мень. Анализ Дворца. Структуры. Благоприятность. Нет</v>
      </c>
      <c r="C886" s="11" t="str">
        <f>IFERROR(VLOOKUP(I886,lvl_1[],2,FALSE),"Нет")</f>
        <v>Общий расчет</v>
      </c>
      <c r="D886" s="11" t="str">
        <f>IFERROR(VLOOKUP(Rule!J886,lvl_2[],2,FALSE),"Нет")</f>
        <v>Ци Мень</v>
      </c>
      <c r="E886" s="11" t="str">
        <f>IFERROR(VLOOKUP(Rule!K886,lvl_3[],2,FALSE),"Нет")</f>
        <v>Анализ Дворца</v>
      </c>
      <c r="F886" s="11" t="str">
        <f>IFERROR(INDEX(lvl_4[],MATCH(L886,lvl_4[ID],0),MATCH(TEXT(K886,"##0"),lvl_4[#Headers],0)),"Нет")</f>
        <v>Структуры</v>
      </c>
      <c r="G886" s="11" t="str">
        <f>IFERROR(INDEX(lvl_5[],MATCH(M886,lvl_5[ID],0),MATCH(_xlfn.CONCAT(TEXT(K886,"##0"),"_",TEXT(L886,"##0")),lvl_5[#Headers],0)),"Нет")</f>
        <v>Благоприятность</v>
      </c>
      <c r="H886" s="11" t="str">
        <f>IFERROR(INDEX(lvl_6[],MATCH(N886,lvl_6[ID],0),MATCH(_xlfn.CONCAT(K886,"_",L886,"_",M886),lvl_6[#Headers],0)),"Нет")</f>
        <v>Нет</v>
      </c>
      <c r="I886" s="12">
        <v>1</v>
      </c>
      <c r="J886" s="12">
        <v>2</v>
      </c>
      <c r="K886" s="12">
        <v>2</v>
      </c>
      <c r="L886" s="12">
        <v>1</v>
      </c>
      <c r="M886" s="12">
        <v>0</v>
      </c>
      <c r="N886" s="12">
        <v>0</v>
      </c>
      <c r="O886" s="12">
        <f>COUNTIF($P$2:P886,P886)</f>
        <v>126</v>
      </c>
      <c r="P886" s="12" t="str">
        <f t="shared" si="40"/>
        <v>122010000</v>
      </c>
      <c r="Q886" s="12" t="str">
        <f t="shared" si="41"/>
        <v>1220100000126</v>
      </c>
      <c r="R886" s="20" t="s">
        <v>1293</v>
      </c>
      <c r="S886" s="20" t="s">
        <v>1295</v>
      </c>
      <c r="AY886" s="12" t="s">
        <v>907</v>
      </c>
      <c r="BA886" s="12" t="s">
        <v>916</v>
      </c>
      <c r="BB886" s="12" t="s">
        <v>19</v>
      </c>
      <c r="BG886" s="21">
        <v>-1</v>
      </c>
      <c r="BJ886" s="12">
        <v>1</v>
      </c>
      <c r="BK886" s="12">
        <v>1</v>
      </c>
    </row>
    <row r="887" spans="1:63" ht="30" x14ac:dyDescent="0.25">
      <c r="A887" s="12">
        <v>1</v>
      </c>
      <c r="B887" s="11" t="str">
        <f t="shared" si="39"/>
        <v>Общий расчет. Ци Мень. Анализ Дворца. Структуры. Благоприятность. Нет</v>
      </c>
      <c r="C887" s="11" t="str">
        <f>IFERROR(VLOOKUP(I887,lvl_1[],2,FALSE),"Нет")</f>
        <v>Общий расчет</v>
      </c>
      <c r="D887" s="11" t="str">
        <f>IFERROR(VLOOKUP(Rule!J887,lvl_2[],2,FALSE),"Нет")</f>
        <v>Ци Мень</v>
      </c>
      <c r="E887" s="11" t="str">
        <f>IFERROR(VLOOKUP(Rule!K887,lvl_3[],2,FALSE),"Нет")</f>
        <v>Анализ Дворца</v>
      </c>
      <c r="F887" s="11" t="str">
        <f>IFERROR(INDEX(lvl_4[],MATCH(L887,lvl_4[ID],0),MATCH(TEXT(K887,"##0"),lvl_4[#Headers],0)),"Нет")</f>
        <v>Структуры</v>
      </c>
      <c r="G887" s="11" t="str">
        <f>IFERROR(INDEX(lvl_5[],MATCH(M887,lvl_5[ID],0),MATCH(_xlfn.CONCAT(TEXT(K887,"##0"),"_",TEXT(L887,"##0")),lvl_5[#Headers],0)),"Нет")</f>
        <v>Благоприятность</v>
      </c>
      <c r="H887" s="11" t="str">
        <f>IFERROR(INDEX(lvl_6[],MATCH(N887,lvl_6[ID],0),MATCH(_xlfn.CONCAT(K887,"_",L887,"_",M887),lvl_6[#Headers],0)),"Нет")</f>
        <v>Нет</v>
      </c>
      <c r="I887" s="12">
        <v>1</v>
      </c>
      <c r="J887" s="12">
        <v>2</v>
      </c>
      <c r="K887" s="12">
        <v>2</v>
      </c>
      <c r="L887" s="12">
        <v>1</v>
      </c>
      <c r="M887" s="12">
        <v>0</v>
      </c>
      <c r="N887" s="12">
        <v>0</v>
      </c>
      <c r="O887" s="12">
        <f>COUNTIF($P$2:P887,P887)</f>
        <v>127</v>
      </c>
      <c r="P887" s="12" t="str">
        <f t="shared" si="40"/>
        <v>122010000</v>
      </c>
      <c r="Q887" s="12" t="str">
        <f t="shared" si="41"/>
        <v>1220100000127</v>
      </c>
      <c r="R887" s="20" t="s">
        <v>1293</v>
      </c>
      <c r="S887" s="20" t="s">
        <v>1295</v>
      </c>
      <c r="AY887" s="12" t="s">
        <v>907</v>
      </c>
      <c r="BA887" s="12" t="s">
        <v>916</v>
      </c>
      <c r="BB887" s="12" t="s">
        <v>16</v>
      </c>
      <c r="BG887" s="21">
        <v>-1</v>
      </c>
      <c r="BJ887" s="12">
        <v>1</v>
      </c>
      <c r="BK887" s="12">
        <v>1</v>
      </c>
    </row>
    <row r="888" spans="1:63" ht="30" x14ac:dyDescent="0.25">
      <c r="A888" s="12">
        <v>1</v>
      </c>
      <c r="B888" s="11" t="str">
        <f t="shared" si="39"/>
        <v>Общий расчет. Ци Мень. Анализ Дворца. Структуры. Благоприятность. Нет</v>
      </c>
      <c r="C888" s="11" t="str">
        <f>IFERROR(VLOOKUP(I888,lvl_1[],2,FALSE),"Нет")</f>
        <v>Общий расчет</v>
      </c>
      <c r="D888" s="11" t="str">
        <f>IFERROR(VLOOKUP(Rule!J888,lvl_2[],2,FALSE),"Нет")</f>
        <v>Ци Мень</v>
      </c>
      <c r="E888" s="11" t="str">
        <f>IFERROR(VLOOKUP(Rule!K888,lvl_3[],2,FALSE),"Нет")</f>
        <v>Анализ Дворца</v>
      </c>
      <c r="F888" s="11" t="str">
        <f>IFERROR(INDEX(lvl_4[],MATCH(L888,lvl_4[ID],0),MATCH(TEXT(K888,"##0"),lvl_4[#Headers],0)),"Нет")</f>
        <v>Структуры</v>
      </c>
      <c r="G888" s="11" t="str">
        <f>IFERROR(INDEX(lvl_5[],MATCH(M888,lvl_5[ID],0),MATCH(_xlfn.CONCAT(TEXT(K888,"##0"),"_",TEXT(L888,"##0")),lvl_5[#Headers],0)),"Нет")</f>
        <v>Благоприятность</v>
      </c>
      <c r="H888" s="11" t="str">
        <f>IFERROR(INDEX(lvl_6[],MATCH(N888,lvl_6[ID],0),MATCH(_xlfn.CONCAT(K888,"_",L888,"_",M888),lvl_6[#Headers],0)),"Нет")</f>
        <v>Нет</v>
      </c>
      <c r="I888" s="12">
        <v>1</v>
      </c>
      <c r="J888" s="12">
        <v>2</v>
      </c>
      <c r="K888" s="12">
        <v>2</v>
      </c>
      <c r="L888" s="12">
        <v>1</v>
      </c>
      <c r="M888" s="12">
        <v>0</v>
      </c>
      <c r="N888" s="12">
        <v>0</v>
      </c>
      <c r="O888" s="12">
        <f>COUNTIF($P$2:P888,P888)</f>
        <v>128</v>
      </c>
      <c r="P888" s="12" t="str">
        <f t="shared" si="40"/>
        <v>122010000</v>
      </c>
      <c r="Q888" s="12" t="str">
        <f t="shared" si="41"/>
        <v>1220100000128</v>
      </c>
      <c r="R888" s="20" t="s">
        <v>1296</v>
      </c>
      <c r="S888" s="20" t="s">
        <v>1297</v>
      </c>
      <c r="AY888" s="12" t="s">
        <v>908</v>
      </c>
      <c r="AZ888" s="12">
        <v>1</v>
      </c>
      <c r="BA888" s="12" t="s">
        <v>907</v>
      </c>
      <c r="BB888" s="12" t="s">
        <v>31</v>
      </c>
      <c r="BG888" s="21">
        <v>1</v>
      </c>
    </row>
    <row r="889" spans="1:63" ht="30" x14ac:dyDescent="0.25">
      <c r="A889" s="12">
        <v>1</v>
      </c>
      <c r="B889" s="11" t="str">
        <f t="shared" si="39"/>
        <v>Общий расчет. Ци Мень. Анализ Дворца. Структуры. Благоприятность. Нет</v>
      </c>
      <c r="C889" s="11" t="str">
        <f>IFERROR(VLOOKUP(I889,lvl_1[],2,FALSE),"Нет")</f>
        <v>Общий расчет</v>
      </c>
      <c r="D889" s="11" t="str">
        <f>IFERROR(VLOOKUP(Rule!J889,lvl_2[],2,FALSE),"Нет")</f>
        <v>Ци Мень</v>
      </c>
      <c r="E889" s="11" t="str">
        <f>IFERROR(VLOOKUP(Rule!K889,lvl_3[],2,FALSE),"Нет")</f>
        <v>Анализ Дворца</v>
      </c>
      <c r="F889" s="11" t="str">
        <f>IFERROR(INDEX(lvl_4[],MATCH(L889,lvl_4[ID],0),MATCH(TEXT(K889,"##0"),lvl_4[#Headers],0)),"Нет")</f>
        <v>Структуры</v>
      </c>
      <c r="G889" s="11" t="str">
        <f>IFERROR(INDEX(lvl_5[],MATCH(M889,lvl_5[ID],0),MATCH(_xlfn.CONCAT(TEXT(K889,"##0"),"_",TEXT(L889,"##0")),lvl_5[#Headers],0)),"Нет")</f>
        <v>Благоприятность</v>
      </c>
      <c r="H889" s="11" t="str">
        <f>IFERROR(INDEX(lvl_6[],MATCH(N889,lvl_6[ID],0),MATCH(_xlfn.CONCAT(K889,"_",L889,"_",M889),lvl_6[#Headers],0)),"Нет")</f>
        <v>Нет</v>
      </c>
      <c r="I889" s="12">
        <v>1</v>
      </c>
      <c r="J889" s="12">
        <v>2</v>
      </c>
      <c r="K889" s="12">
        <v>2</v>
      </c>
      <c r="L889" s="12">
        <v>1</v>
      </c>
      <c r="M889" s="12">
        <v>0</v>
      </c>
      <c r="N889" s="12">
        <v>0</v>
      </c>
      <c r="O889" s="12">
        <f>COUNTIF($P$2:P889,P889)</f>
        <v>129</v>
      </c>
      <c r="P889" s="12" t="str">
        <f t="shared" si="40"/>
        <v>122010000</v>
      </c>
      <c r="Q889" s="12" t="str">
        <f t="shared" si="41"/>
        <v>1220100000129</v>
      </c>
      <c r="R889" s="20" t="s">
        <v>1296</v>
      </c>
      <c r="S889" s="20" t="s">
        <v>1297</v>
      </c>
      <c r="AY889" s="12" t="s">
        <v>908</v>
      </c>
      <c r="AZ889" s="12">
        <v>1</v>
      </c>
      <c r="BA889" s="12" t="s">
        <v>907</v>
      </c>
      <c r="BB889" s="12" t="s">
        <v>12</v>
      </c>
      <c r="BG889" s="21">
        <v>1</v>
      </c>
    </row>
    <row r="890" spans="1:63" ht="30" x14ac:dyDescent="0.25">
      <c r="A890" s="12">
        <v>1</v>
      </c>
      <c r="B890" s="11" t="str">
        <f t="shared" si="39"/>
        <v>Общий расчет. Ци Мень. Анализ Дворца. Структуры. Благоприятность. Нет</v>
      </c>
      <c r="C890" s="11" t="str">
        <f>IFERROR(VLOOKUP(I890,lvl_1[],2,FALSE),"Нет")</f>
        <v>Общий расчет</v>
      </c>
      <c r="D890" s="11" t="str">
        <f>IFERROR(VLOOKUP(Rule!J890,lvl_2[],2,FALSE),"Нет")</f>
        <v>Ци Мень</v>
      </c>
      <c r="E890" s="11" t="str">
        <f>IFERROR(VLOOKUP(Rule!K890,lvl_3[],2,FALSE),"Нет")</f>
        <v>Анализ Дворца</v>
      </c>
      <c r="F890" s="11" t="str">
        <f>IFERROR(INDEX(lvl_4[],MATCH(L890,lvl_4[ID],0),MATCH(TEXT(K890,"##0"),lvl_4[#Headers],0)),"Нет")</f>
        <v>Структуры</v>
      </c>
      <c r="G890" s="11" t="str">
        <f>IFERROR(INDEX(lvl_5[],MATCH(M890,lvl_5[ID],0),MATCH(_xlfn.CONCAT(TEXT(K890,"##0"),"_",TEXT(L890,"##0")),lvl_5[#Headers],0)),"Нет")</f>
        <v>Благоприятность</v>
      </c>
      <c r="H890" s="11" t="str">
        <f>IFERROR(INDEX(lvl_6[],MATCH(N890,lvl_6[ID],0),MATCH(_xlfn.CONCAT(K890,"_",L890,"_",M890),lvl_6[#Headers],0)),"Нет")</f>
        <v>Нет</v>
      </c>
      <c r="I890" s="12">
        <v>1</v>
      </c>
      <c r="J890" s="12">
        <v>2</v>
      </c>
      <c r="K890" s="12">
        <v>2</v>
      </c>
      <c r="L890" s="12">
        <v>1</v>
      </c>
      <c r="M890" s="12">
        <v>0</v>
      </c>
      <c r="N890" s="12">
        <v>0</v>
      </c>
      <c r="O890" s="12">
        <f>COUNTIF($P$2:P890,P890)</f>
        <v>130</v>
      </c>
      <c r="P890" s="12" t="str">
        <f t="shared" si="40"/>
        <v>122010000</v>
      </c>
      <c r="Q890" s="12" t="str">
        <f t="shared" si="41"/>
        <v>1220100000130</v>
      </c>
      <c r="R890" s="20" t="s">
        <v>1296</v>
      </c>
      <c r="S890" s="20" t="s">
        <v>1297</v>
      </c>
      <c r="AY890" s="12" t="s">
        <v>908</v>
      </c>
      <c r="AZ890" s="12">
        <v>1</v>
      </c>
      <c r="BA890" s="12" t="s">
        <v>907</v>
      </c>
      <c r="BB890" s="12" t="s">
        <v>8</v>
      </c>
      <c r="BG890" s="21">
        <v>1</v>
      </c>
    </row>
    <row r="891" spans="1:63" ht="30" x14ac:dyDescent="0.25">
      <c r="A891" s="12">
        <v>1</v>
      </c>
      <c r="B891" s="11" t="str">
        <f t="shared" si="39"/>
        <v>Общий расчет. Ци Мень. Анализ Дворца. Структуры. Благоприятность. Нет</v>
      </c>
      <c r="C891" s="11" t="str">
        <f>IFERROR(VLOOKUP(I891,lvl_1[],2,FALSE),"Нет")</f>
        <v>Общий расчет</v>
      </c>
      <c r="D891" s="11" t="str">
        <f>IFERROR(VLOOKUP(Rule!J891,lvl_2[],2,FALSE),"Нет")</f>
        <v>Ци Мень</v>
      </c>
      <c r="E891" s="11" t="str">
        <f>IFERROR(VLOOKUP(Rule!K891,lvl_3[],2,FALSE),"Нет")</f>
        <v>Анализ Дворца</v>
      </c>
      <c r="F891" s="11" t="str">
        <f>IFERROR(INDEX(lvl_4[],MATCH(L891,lvl_4[ID],0),MATCH(TEXT(K891,"##0"),lvl_4[#Headers],0)),"Нет")</f>
        <v>Структуры</v>
      </c>
      <c r="G891" s="11" t="str">
        <f>IFERROR(INDEX(lvl_5[],MATCH(M891,lvl_5[ID],0),MATCH(_xlfn.CONCAT(TEXT(K891,"##0"),"_",TEXT(L891,"##0")),lvl_5[#Headers],0)),"Нет")</f>
        <v>Благоприятность</v>
      </c>
      <c r="H891" s="11" t="str">
        <f>IFERROR(INDEX(lvl_6[],MATCH(N891,lvl_6[ID],0),MATCH(_xlfn.CONCAT(K891,"_",L891,"_",M891),lvl_6[#Headers],0)),"Нет")</f>
        <v>Нет</v>
      </c>
      <c r="I891" s="12">
        <v>1</v>
      </c>
      <c r="J891" s="12">
        <v>2</v>
      </c>
      <c r="K891" s="12">
        <v>2</v>
      </c>
      <c r="L891" s="12">
        <v>1</v>
      </c>
      <c r="M891" s="12">
        <v>0</v>
      </c>
      <c r="N891" s="12">
        <v>0</v>
      </c>
      <c r="O891" s="12">
        <f>COUNTIF($P$2:P891,P891)</f>
        <v>131</v>
      </c>
      <c r="P891" s="12" t="str">
        <f t="shared" si="40"/>
        <v>122010000</v>
      </c>
      <c r="Q891" s="12" t="str">
        <f t="shared" si="41"/>
        <v>1220100000131</v>
      </c>
      <c r="R891" s="20" t="s">
        <v>1296</v>
      </c>
      <c r="S891" s="20" t="s">
        <v>1298</v>
      </c>
      <c r="AY891" s="12" t="s">
        <v>908</v>
      </c>
      <c r="AZ891" s="12">
        <v>1</v>
      </c>
      <c r="BA891" s="12" t="s">
        <v>907</v>
      </c>
      <c r="BB891" s="12" t="s">
        <v>22</v>
      </c>
      <c r="BG891" s="21">
        <v>-1</v>
      </c>
      <c r="BK891" s="12">
        <v>1</v>
      </c>
    </row>
    <row r="892" spans="1:63" ht="30" x14ac:dyDescent="0.25">
      <c r="A892" s="12">
        <v>1</v>
      </c>
      <c r="B892" s="11" t="str">
        <f t="shared" si="39"/>
        <v>Общий расчет. Ци Мень. Анализ Дворца. Структуры. Благоприятность. Нет</v>
      </c>
      <c r="C892" s="11" t="str">
        <f>IFERROR(VLOOKUP(I892,lvl_1[],2,FALSE),"Нет")</f>
        <v>Общий расчет</v>
      </c>
      <c r="D892" s="11" t="str">
        <f>IFERROR(VLOOKUP(Rule!J892,lvl_2[],2,FALSE),"Нет")</f>
        <v>Ци Мень</v>
      </c>
      <c r="E892" s="11" t="str">
        <f>IFERROR(VLOOKUP(Rule!K892,lvl_3[],2,FALSE),"Нет")</f>
        <v>Анализ Дворца</v>
      </c>
      <c r="F892" s="11" t="str">
        <f>IFERROR(INDEX(lvl_4[],MATCH(L892,lvl_4[ID],0),MATCH(TEXT(K892,"##0"),lvl_4[#Headers],0)),"Нет")</f>
        <v>Структуры</v>
      </c>
      <c r="G892" s="11" t="str">
        <f>IFERROR(INDEX(lvl_5[],MATCH(M892,lvl_5[ID],0),MATCH(_xlfn.CONCAT(TEXT(K892,"##0"),"_",TEXT(L892,"##0")),lvl_5[#Headers],0)),"Нет")</f>
        <v>Благоприятность</v>
      </c>
      <c r="H892" s="11" t="str">
        <f>IFERROR(INDEX(lvl_6[],MATCH(N892,lvl_6[ID],0),MATCH(_xlfn.CONCAT(K892,"_",L892,"_",M892),lvl_6[#Headers],0)),"Нет")</f>
        <v>Нет</v>
      </c>
      <c r="I892" s="12">
        <v>1</v>
      </c>
      <c r="J892" s="12">
        <v>2</v>
      </c>
      <c r="K892" s="12">
        <v>2</v>
      </c>
      <c r="L892" s="12">
        <v>1</v>
      </c>
      <c r="M892" s="12">
        <v>0</v>
      </c>
      <c r="N892" s="12">
        <v>0</v>
      </c>
      <c r="O892" s="12">
        <f>COUNTIF($P$2:P892,P892)</f>
        <v>132</v>
      </c>
      <c r="P892" s="12" t="str">
        <f t="shared" si="40"/>
        <v>122010000</v>
      </c>
      <c r="Q892" s="12" t="str">
        <f t="shared" si="41"/>
        <v>1220100000132</v>
      </c>
      <c r="R892" s="20" t="s">
        <v>1296</v>
      </c>
      <c r="S892" s="20" t="s">
        <v>1298</v>
      </c>
      <c r="AY892" s="12" t="s">
        <v>908</v>
      </c>
      <c r="AZ892" s="12">
        <v>1</v>
      </c>
      <c r="BA892" s="12" t="s">
        <v>907</v>
      </c>
      <c r="BB892" s="12" t="s">
        <v>29</v>
      </c>
      <c r="BG892" s="21">
        <v>-1</v>
      </c>
      <c r="BK892" s="12">
        <v>1</v>
      </c>
    </row>
    <row r="893" spans="1:63" ht="30" x14ac:dyDescent="0.25">
      <c r="A893" s="12">
        <v>1</v>
      </c>
      <c r="B893" s="11" t="str">
        <f t="shared" si="39"/>
        <v>Общий расчет. Ци Мень. Анализ Дворца. Структуры. Благоприятность. Нет</v>
      </c>
      <c r="C893" s="11" t="str">
        <f>IFERROR(VLOOKUP(I893,lvl_1[],2,FALSE),"Нет")</f>
        <v>Общий расчет</v>
      </c>
      <c r="D893" s="11" t="str">
        <f>IFERROR(VLOOKUP(Rule!J893,lvl_2[],2,FALSE),"Нет")</f>
        <v>Ци Мень</v>
      </c>
      <c r="E893" s="11" t="str">
        <f>IFERROR(VLOOKUP(Rule!K893,lvl_3[],2,FALSE),"Нет")</f>
        <v>Анализ Дворца</v>
      </c>
      <c r="F893" s="11" t="str">
        <f>IFERROR(INDEX(lvl_4[],MATCH(L893,lvl_4[ID],0),MATCH(TEXT(K893,"##0"),lvl_4[#Headers],0)),"Нет")</f>
        <v>Структуры</v>
      </c>
      <c r="G893" s="11" t="str">
        <f>IFERROR(INDEX(lvl_5[],MATCH(M893,lvl_5[ID],0),MATCH(_xlfn.CONCAT(TEXT(K893,"##0"),"_",TEXT(L893,"##0")),lvl_5[#Headers],0)),"Нет")</f>
        <v>Благоприятность</v>
      </c>
      <c r="H893" s="11" t="str">
        <f>IFERROR(INDEX(lvl_6[],MATCH(N893,lvl_6[ID],0),MATCH(_xlfn.CONCAT(K893,"_",L893,"_",M893),lvl_6[#Headers],0)),"Нет")</f>
        <v>Нет</v>
      </c>
      <c r="I893" s="12">
        <v>1</v>
      </c>
      <c r="J893" s="12">
        <v>2</v>
      </c>
      <c r="K893" s="12">
        <v>2</v>
      </c>
      <c r="L893" s="12">
        <v>1</v>
      </c>
      <c r="M893" s="12">
        <v>0</v>
      </c>
      <c r="N893" s="12">
        <v>0</v>
      </c>
      <c r="O893" s="12">
        <f>COUNTIF($P$2:P893,P893)</f>
        <v>133</v>
      </c>
      <c r="P893" s="12" t="str">
        <f t="shared" si="40"/>
        <v>122010000</v>
      </c>
      <c r="Q893" s="12" t="str">
        <f t="shared" si="41"/>
        <v>1220100000133</v>
      </c>
      <c r="R893" s="20" t="s">
        <v>1296</v>
      </c>
      <c r="S893" s="20" t="s">
        <v>1298</v>
      </c>
      <c r="AY893" s="12" t="s">
        <v>908</v>
      </c>
      <c r="AZ893" s="12">
        <v>1</v>
      </c>
      <c r="BA893" s="12" t="s">
        <v>907</v>
      </c>
      <c r="BB893" s="12" t="s">
        <v>26</v>
      </c>
      <c r="BG893" s="21">
        <v>-1</v>
      </c>
      <c r="BK893" s="12">
        <v>1</v>
      </c>
    </row>
    <row r="894" spans="1:63" ht="30" x14ac:dyDescent="0.25">
      <c r="A894" s="12">
        <v>1</v>
      </c>
      <c r="B894" s="11" t="str">
        <f t="shared" si="39"/>
        <v>Общий расчет. Ци Мень. Анализ Дворца. Структуры. Благоприятность. Нет</v>
      </c>
      <c r="C894" s="11" t="str">
        <f>IFERROR(VLOOKUP(I894,lvl_1[],2,FALSE),"Нет")</f>
        <v>Общий расчет</v>
      </c>
      <c r="D894" s="11" t="str">
        <f>IFERROR(VLOOKUP(Rule!J894,lvl_2[],2,FALSE),"Нет")</f>
        <v>Ци Мень</v>
      </c>
      <c r="E894" s="11" t="str">
        <f>IFERROR(VLOOKUP(Rule!K894,lvl_3[],2,FALSE),"Нет")</f>
        <v>Анализ Дворца</v>
      </c>
      <c r="F894" s="11" t="str">
        <f>IFERROR(INDEX(lvl_4[],MATCH(L894,lvl_4[ID],0),MATCH(TEXT(K894,"##0"),lvl_4[#Headers],0)),"Нет")</f>
        <v>Структуры</v>
      </c>
      <c r="G894" s="11" t="str">
        <f>IFERROR(INDEX(lvl_5[],MATCH(M894,lvl_5[ID],0),MATCH(_xlfn.CONCAT(TEXT(K894,"##0"),"_",TEXT(L894,"##0")),lvl_5[#Headers],0)),"Нет")</f>
        <v>Благоприятность</v>
      </c>
      <c r="H894" s="11" t="str">
        <f>IFERROR(INDEX(lvl_6[],MATCH(N894,lvl_6[ID],0),MATCH(_xlfn.CONCAT(K894,"_",L894,"_",M894),lvl_6[#Headers],0)),"Нет")</f>
        <v>Нет</v>
      </c>
      <c r="I894" s="12">
        <v>1</v>
      </c>
      <c r="J894" s="12">
        <v>2</v>
      </c>
      <c r="K894" s="12">
        <v>2</v>
      </c>
      <c r="L894" s="12">
        <v>1</v>
      </c>
      <c r="M894" s="12">
        <v>0</v>
      </c>
      <c r="N894" s="12">
        <v>0</v>
      </c>
      <c r="O894" s="12">
        <f>COUNTIF($P$2:P894,P894)</f>
        <v>134</v>
      </c>
      <c r="P894" s="12" t="str">
        <f t="shared" si="40"/>
        <v>122010000</v>
      </c>
      <c r="Q894" s="12" t="str">
        <f t="shared" si="41"/>
        <v>1220100000134</v>
      </c>
      <c r="R894" s="20" t="s">
        <v>1296</v>
      </c>
      <c r="S894" s="20" t="s">
        <v>1298</v>
      </c>
      <c r="AY894" s="12" t="s">
        <v>908</v>
      </c>
      <c r="AZ894" s="12">
        <v>1</v>
      </c>
      <c r="BA894" s="12" t="s">
        <v>907</v>
      </c>
      <c r="BB894" s="12" t="s">
        <v>19</v>
      </c>
      <c r="BG894" s="21">
        <v>-1</v>
      </c>
      <c r="BK894" s="12">
        <v>1</v>
      </c>
    </row>
    <row r="895" spans="1:63" ht="30" x14ac:dyDescent="0.25">
      <c r="A895" s="12">
        <v>1</v>
      </c>
      <c r="B895" s="11" t="str">
        <f t="shared" si="39"/>
        <v>Общий расчет. Ци Мень. Анализ Дворца. Структуры. Благоприятность. Нет</v>
      </c>
      <c r="C895" s="11" t="str">
        <f>IFERROR(VLOOKUP(I895,lvl_1[],2,FALSE),"Нет")</f>
        <v>Общий расчет</v>
      </c>
      <c r="D895" s="11" t="str">
        <f>IFERROR(VLOOKUP(Rule!J895,lvl_2[],2,FALSE),"Нет")</f>
        <v>Ци Мень</v>
      </c>
      <c r="E895" s="11" t="str">
        <f>IFERROR(VLOOKUP(Rule!K895,lvl_3[],2,FALSE),"Нет")</f>
        <v>Анализ Дворца</v>
      </c>
      <c r="F895" s="11" t="str">
        <f>IFERROR(INDEX(lvl_4[],MATCH(L895,lvl_4[ID],0),MATCH(TEXT(K895,"##0"),lvl_4[#Headers],0)),"Нет")</f>
        <v>Структуры</v>
      </c>
      <c r="G895" s="11" t="str">
        <f>IFERROR(INDEX(lvl_5[],MATCH(M895,lvl_5[ID],0),MATCH(_xlfn.CONCAT(TEXT(K895,"##0"),"_",TEXT(L895,"##0")),lvl_5[#Headers],0)),"Нет")</f>
        <v>Благоприятность</v>
      </c>
      <c r="H895" s="11" t="str">
        <f>IFERROR(INDEX(lvl_6[],MATCH(N895,lvl_6[ID],0),MATCH(_xlfn.CONCAT(K895,"_",L895,"_",M895),lvl_6[#Headers],0)),"Нет")</f>
        <v>Нет</v>
      </c>
      <c r="I895" s="12">
        <v>1</v>
      </c>
      <c r="J895" s="12">
        <v>2</v>
      </c>
      <c r="K895" s="12">
        <v>2</v>
      </c>
      <c r="L895" s="12">
        <v>1</v>
      </c>
      <c r="M895" s="12">
        <v>0</v>
      </c>
      <c r="N895" s="12">
        <v>0</v>
      </c>
      <c r="O895" s="12">
        <f>COUNTIF($P$2:P895,P895)</f>
        <v>135</v>
      </c>
      <c r="P895" s="12" t="str">
        <f t="shared" si="40"/>
        <v>122010000</v>
      </c>
      <c r="Q895" s="12" t="str">
        <f t="shared" si="41"/>
        <v>1220100000135</v>
      </c>
      <c r="R895" s="20" t="s">
        <v>1296</v>
      </c>
      <c r="S895" s="20" t="s">
        <v>1298</v>
      </c>
      <c r="AY895" s="12" t="s">
        <v>908</v>
      </c>
      <c r="AZ895" s="12">
        <v>1</v>
      </c>
      <c r="BA895" s="12" t="s">
        <v>907</v>
      </c>
      <c r="BB895" s="12" t="s">
        <v>16</v>
      </c>
      <c r="BG895" s="21">
        <v>-1</v>
      </c>
      <c r="BK895" s="12">
        <v>1</v>
      </c>
    </row>
    <row r="896" spans="1:63" ht="45" x14ac:dyDescent="0.25">
      <c r="A896" s="12">
        <v>1</v>
      </c>
      <c r="B896" s="11" t="str">
        <f t="shared" si="39"/>
        <v>Общий расчет. Ци Мень. Анализ Дворца. Структуры. Благоприятность. Нет</v>
      </c>
      <c r="C896" s="11" t="str">
        <f>IFERROR(VLOOKUP(I896,lvl_1[],2,FALSE),"Нет")</f>
        <v>Общий расчет</v>
      </c>
      <c r="D896" s="11" t="str">
        <f>IFERROR(VLOOKUP(Rule!J896,lvl_2[],2,FALSE),"Нет")</f>
        <v>Ци Мень</v>
      </c>
      <c r="E896" s="11" t="str">
        <f>IFERROR(VLOOKUP(Rule!K896,lvl_3[],2,FALSE),"Нет")</f>
        <v>Анализ Дворца</v>
      </c>
      <c r="F896" s="11" t="str">
        <f>IFERROR(INDEX(lvl_4[],MATCH(L896,lvl_4[ID],0),MATCH(TEXT(K896,"##0"),lvl_4[#Headers],0)),"Нет")</f>
        <v>Структуры</v>
      </c>
      <c r="G896" s="11" t="str">
        <f>IFERROR(INDEX(lvl_5[],MATCH(M896,lvl_5[ID],0),MATCH(_xlfn.CONCAT(TEXT(K896,"##0"),"_",TEXT(L896,"##0")),lvl_5[#Headers],0)),"Нет")</f>
        <v>Благоприятность</v>
      </c>
      <c r="H896" s="11" t="str">
        <f>IFERROR(INDEX(lvl_6[],MATCH(N896,lvl_6[ID],0),MATCH(_xlfn.CONCAT(K896,"_",L896,"_",M896),lvl_6[#Headers],0)),"Нет")</f>
        <v>Нет</v>
      </c>
      <c r="I896" s="12">
        <v>1</v>
      </c>
      <c r="J896" s="12">
        <v>2</v>
      </c>
      <c r="K896" s="12">
        <v>2</v>
      </c>
      <c r="L896" s="12">
        <v>1</v>
      </c>
      <c r="M896" s="12">
        <v>0</v>
      </c>
      <c r="N896" s="12">
        <v>0</v>
      </c>
      <c r="O896" s="12">
        <f>COUNTIF($P$2:P896,P896)</f>
        <v>136</v>
      </c>
      <c r="P896" s="12" t="str">
        <f t="shared" si="40"/>
        <v>122010000</v>
      </c>
      <c r="Q896" s="12" t="str">
        <f t="shared" si="41"/>
        <v>1220100000136</v>
      </c>
      <c r="R896" s="20" t="s">
        <v>1299</v>
      </c>
      <c r="S896" s="20" t="s">
        <v>1300</v>
      </c>
      <c r="AY896" s="12" t="s">
        <v>908</v>
      </c>
      <c r="BA896" s="12" t="s">
        <v>901</v>
      </c>
      <c r="BG896" s="21">
        <v>-1</v>
      </c>
      <c r="BJ896" s="12">
        <v>1</v>
      </c>
      <c r="BK896" s="12">
        <v>1</v>
      </c>
    </row>
    <row r="897" spans="1:63" ht="45" x14ac:dyDescent="0.25">
      <c r="A897" s="12">
        <v>1</v>
      </c>
      <c r="B897" s="11" t="str">
        <f t="shared" si="39"/>
        <v>Общий расчет. Ци Мень. Анализ Дворца. Структуры. Благоприятность. Нет</v>
      </c>
      <c r="C897" s="11" t="str">
        <f>IFERROR(VLOOKUP(I897,lvl_1[],2,FALSE),"Нет")</f>
        <v>Общий расчет</v>
      </c>
      <c r="D897" s="11" t="str">
        <f>IFERROR(VLOOKUP(Rule!J897,lvl_2[],2,FALSE),"Нет")</f>
        <v>Ци Мень</v>
      </c>
      <c r="E897" s="11" t="str">
        <f>IFERROR(VLOOKUP(Rule!K897,lvl_3[],2,FALSE),"Нет")</f>
        <v>Анализ Дворца</v>
      </c>
      <c r="F897" s="11" t="str">
        <f>IFERROR(INDEX(lvl_4[],MATCH(L897,lvl_4[ID],0),MATCH(TEXT(K897,"##0"),lvl_4[#Headers],0)),"Нет")</f>
        <v>Структуры</v>
      </c>
      <c r="G897" s="11" t="str">
        <f>IFERROR(INDEX(lvl_5[],MATCH(M897,lvl_5[ID],0),MATCH(_xlfn.CONCAT(TEXT(K897,"##0"),"_",TEXT(L897,"##0")),lvl_5[#Headers],0)),"Нет")</f>
        <v>Благоприятность</v>
      </c>
      <c r="H897" s="11" t="str">
        <f>IFERROR(INDEX(lvl_6[],MATCH(N897,lvl_6[ID],0),MATCH(_xlfn.CONCAT(K897,"_",L897,"_",M897),lvl_6[#Headers],0)),"Нет")</f>
        <v>Нет</v>
      </c>
      <c r="I897" s="12">
        <v>1</v>
      </c>
      <c r="J897" s="12">
        <v>2</v>
      </c>
      <c r="K897" s="12">
        <v>2</v>
      </c>
      <c r="L897" s="12">
        <v>1</v>
      </c>
      <c r="M897" s="12">
        <v>0</v>
      </c>
      <c r="N897" s="12">
        <v>0</v>
      </c>
      <c r="O897" s="12">
        <f>COUNTIF($P$2:P897,P897)</f>
        <v>137</v>
      </c>
      <c r="P897" s="12" t="str">
        <f t="shared" si="40"/>
        <v>122010000</v>
      </c>
      <c r="Q897" s="12" t="str">
        <f t="shared" si="41"/>
        <v>1220100000137</v>
      </c>
      <c r="R897" s="20" t="s">
        <v>1301</v>
      </c>
      <c r="S897" s="20" t="s">
        <v>1302</v>
      </c>
      <c r="AY897" s="12" t="s">
        <v>908</v>
      </c>
      <c r="BA897" s="12" t="s">
        <v>903</v>
      </c>
      <c r="BG897" s="21">
        <v>-1</v>
      </c>
      <c r="BJ897" s="12">
        <v>1</v>
      </c>
      <c r="BK897" s="12">
        <v>1</v>
      </c>
    </row>
    <row r="898" spans="1:63" ht="45" x14ac:dyDescent="0.25">
      <c r="A898" s="12">
        <v>1</v>
      </c>
      <c r="B898" s="11" t="str">
        <f t="shared" si="39"/>
        <v>Общий расчет. Ци Мень. Анализ Дворца. Структуры. Благоприятность. Нет</v>
      </c>
      <c r="C898" s="11" t="str">
        <f>IFERROR(VLOOKUP(I898,lvl_1[],2,FALSE),"Нет")</f>
        <v>Общий расчет</v>
      </c>
      <c r="D898" s="11" t="str">
        <f>IFERROR(VLOOKUP(Rule!J898,lvl_2[],2,FALSE),"Нет")</f>
        <v>Ци Мень</v>
      </c>
      <c r="E898" s="11" t="str">
        <f>IFERROR(VLOOKUP(Rule!K898,lvl_3[],2,FALSE),"Нет")</f>
        <v>Анализ Дворца</v>
      </c>
      <c r="F898" s="11" t="str">
        <f>IFERROR(INDEX(lvl_4[],MATCH(L898,lvl_4[ID],0),MATCH(TEXT(K898,"##0"),lvl_4[#Headers],0)),"Нет")</f>
        <v>Структуры</v>
      </c>
      <c r="G898" s="11" t="str">
        <f>IFERROR(INDEX(lvl_5[],MATCH(M898,lvl_5[ID],0),MATCH(_xlfn.CONCAT(TEXT(K898,"##0"),"_",TEXT(L898,"##0")),lvl_5[#Headers],0)),"Нет")</f>
        <v>Благоприятность</v>
      </c>
      <c r="H898" s="11" t="str">
        <f>IFERROR(INDEX(lvl_6[],MATCH(N898,lvl_6[ID],0),MATCH(_xlfn.CONCAT(K898,"_",L898,"_",M898),lvl_6[#Headers],0)),"Нет")</f>
        <v>Нет</v>
      </c>
      <c r="I898" s="12">
        <v>1</v>
      </c>
      <c r="J898" s="12">
        <v>2</v>
      </c>
      <c r="K898" s="12">
        <v>2</v>
      </c>
      <c r="L898" s="12">
        <v>1</v>
      </c>
      <c r="M898" s="12">
        <v>0</v>
      </c>
      <c r="N898" s="12">
        <v>0</v>
      </c>
      <c r="O898" s="12">
        <f>COUNTIF($P$2:P898,P898)</f>
        <v>138</v>
      </c>
      <c r="P898" s="12" t="str">
        <f t="shared" ref="P898:P961" si="43">_xlfn.CONCAT(I898,
J898,
K898,
IF(LEN(L898)=1,_xlfn.CONCAT(0,L898),L898),
IF(LEN(M898)=1,_xlfn.CONCAT(0,M898),M898),
IF(LEN(N898)=1,_xlfn.CONCAT(0,N898),N898))</f>
        <v>122010000</v>
      </c>
      <c r="Q898" s="12" t="str">
        <f t="shared" ref="Q898:Q961" si="44">_xlfn.CONCAT(I898,
J898,
K898,
IF(LEN(L898)=1,_xlfn.CONCAT(0,L898),L898),
IF(LEN(M898)=1,_xlfn.CONCAT(0,M898),M898),
IF(LEN(N898)=1,_xlfn.CONCAT(0,N898),N898),
IF(LEN(O898)=1,_xlfn.CONCAT("000",O898),IF(LEN(O898)=2,_xlfn.CONCAT("00",O898),IF(LEN(O898)=3,_xlfn.CONCAT(0,O898),O898))))</f>
        <v>1220100000138</v>
      </c>
      <c r="R898" s="20" t="s">
        <v>1303</v>
      </c>
      <c r="S898" s="20" t="s">
        <v>1304</v>
      </c>
      <c r="AY898" s="12" t="s">
        <v>908</v>
      </c>
      <c r="BA898" s="12" t="s">
        <v>905</v>
      </c>
      <c r="BG898" s="21">
        <v>-1</v>
      </c>
      <c r="BJ898" s="12">
        <v>1</v>
      </c>
      <c r="BK898" s="12">
        <v>1</v>
      </c>
    </row>
    <row r="899" spans="1:63" ht="30" x14ac:dyDescent="0.25">
      <c r="A899" s="12">
        <v>1</v>
      </c>
      <c r="B899" s="11" t="str">
        <f t="shared" ref="B899:B962" si="45">_xlfn.CONCAT(C899,". ", D899,". ", E899,". ", F899,". ", G899,". ", H899)</f>
        <v>Общий расчет. Ци Мень. Анализ Дворца. Структуры. Благоприятность. Нет</v>
      </c>
      <c r="C899" s="11" t="str">
        <f>IFERROR(VLOOKUP(I899,lvl_1[],2,FALSE),"Нет")</f>
        <v>Общий расчет</v>
      </c>
      <c r="D899" s="11" t="str">
        <f>IFERROR(VLOOKUP(Rule!J899,lvl_2[],2,FALSE),"Нет")</f>
        <v>Ци Мень</v>
      </c>
      <c r="E899" s="11" t="str">
        <f>IFERROR(VLOOKUP(Rule!K899,lvl_3[],2,FALSE),"Нет")</f>
        <v>Анализ Дворца</v>
      </c>
      <c r="F899" s="11" t="str">
        <f>IFERROR(INDEX(lvl_4[],MATCH(L899,lvl_4[ID],0),MATCH(TEXT(K899,"##0"),lvl_4[#Headers],0)),"Нет")</f>
        <v>Структуры</v>
      </c>
      <c r="G899" s="11" t="str">
        <f>IFERROR(INDEX(lvl_5[],MATCH(M899,lvl_5[ID],0),MATCH(_xlfn.CONCAT(TEXT(K899,"##0"),"_",TEXT(L899,"##0")),lvl_5[#Headers],0)),"Нет")</f>
        <v>Благоприятность</v>
      </c>
      <c r="H899" s="11" t="str">
        <f>IFERROR(INDEX(lvl_6[],MATCH(N899,lvl_6[ID],0),MATCH(_xlfn.CONCAT(K899,"_",L899,"_",M899),lvl_6[#Headers],0)),"Нет")</f>
        <v>Нет</v>
      </c>
      <c r="I899" s="12">
        <v>1</v>
      </c>
      <c r="J899" s="12">
        <v>2</v>
      </c>
      <c r="K899" s="12">
        <v>2</v>
      </c>
      <c r="L899" s="12">
        <v>1</v>
      </c>
      <c r="M899" s="12">
        <v>0</v>
      </c>
      <c r="N899" s="12">
        <v>0</v>
      </c>
      <c r="O899" s="12">
        <f>COUNTIF($P$2:P899,P899)</f>
        <v>139</v>
      </c>
      <c r="P899" s="12" t="str">
        <f t="shared" si="43"/>
        <v>122010000</v>
      </c>
      <c r="Q899" s="12" t="str">
        <f t="shared" si="44"/>
        <v>1220100000139</v>
      </c>
      <c r="R899" s="20" t="s">
        <v>1305</v>
      </c>
      <c r="S899" s="20" t="s">
        <v>1306</v>
      </c>
      <c r="AY899" s="12" t="s">
        <v>908</v>
      </c>
      <c r="BA899" s="12" t="s">
        <v>907</v>
      </c>
      <c r="BB899" s="12" t="s">
        <v>31</v>
      </c>
      <c r="BG899" s="21">
        <v>1</v>
      </c>
      <c r="BJ899" s="12">
        <v>1</v>
      </c>
    </row>
    <row r="900" spans="1:63" ht="30" x14ac:dyDescent="0.25">
      <c r="A900" s="12">
        <v>1</v>
      </c>
      <c r="B900" s="11" t="str">
        <f t="shared" si="45"/>
        <v>Общий расчет. Ци Мень. Анализ Дворца. Структуры. Благоприятность. Нет</v>
      </c>
      <c r="C900" s="11" t="str">
        <f>IFERROR(VLOOKUP(I900,lvl_1[],2,FALSE),"Нет")</f>
        <v>Общий расчет</v>
      </c>
      <c r="D900" s="11" t="str">
        <f>IFERROR(VLOOKUP(Rule!J900,lvl_2[],2,FALSE),"Нет")</f>
        <v>Ци Мень</v>
      </c>
      <c r="E900" s="11" t="str">
        <f>IFERROR(VLOOKUP(Rule!K900,lvl_3[],2,FALSE),"Нет")</f>
        <v>Анализ Дворца</v>
      </c>
      <c r="F900" s="11" t="str">
        <f>IFERROR(INDEX(lvl_4[],MATCH(L900,lvl_4[ID],0),MATCH(TEXT(K900,"##0"),lvl_4[#Headers],0)),"Нет")</f>
        <v>Структуры</v>
      </c>
      <c r="G900" s="11" t="str">
        <f>IFERROR(INDEX(lvl_5[],MATCH(M900,lvl_5[ID],0),MATCH(_xlfn.CONCAT(TEXT(K900,"##0"),"_",TEXT(L900,"##0")),lvl_5[#Headers],0)),"Нет")</f>
        <v>Благоприятность</v>
      </c>
      <c r="H900" s="11" t="str">
        <f>IFERROR(INDEX(lvl_6[],MATCH(N900,lvl_6[ID],0),MATCH(_xlfn.CONCAT(K900,"_",L900,"_",M900),lvl_6[#Headers],0)),"Нет")</f>
        <v>Нет</v>
      </c>
      <c r="I900" s="12">
        <v>1</v>
      </c>
      <c r="J900" s="12">
        <v>2</v>
      </c>
      <c r="K900" s="12">
        <v>2</v>
      </c>
      <c r="L900" s="12">
        <v>1</v>
      </c>
      <c r="M900" s="12">
        <v>0</v>
      </c>
      <c r="N900" s="12">
        <v>0</v>
      </c>
      <c r="O900" s="12">
        <f>COUNTIF($P$2:P900,P900)</f>
        <v>140</v>
      </c>
      <c r="P900" s="12" t="str">
        <f t="shared" si="43"/>
        <v>122010000</v>
      </c>
      <c r="Q900" s="12" t="str">
        <f t="shared" si="44"/>
        <v>1220100000140</v>
      </c>
      <c r="R900" s="20" t="s">
        <v>1305</v>
      </c>
      <c r="S900" s="20" t="s">
        <v>1306</v>
      </c>
      <c r="AY900" s="12" t="s">
        <v>908</v>
      </c>
      <c r="BA900" s="12" t="s">
        <v>907</v>
      </c>
      <c r="BB900" s="12" t="s">
        <v>12</v>
      </c>
      <c r="BG900" s="21">
        <v>1</v>
      </c>
      <c r="BJ900" s="12">
        <v>1</v>
      </c>
    </row>
    <row r="901" spans="1:63" ht="30" x14ac:dyDescent="0.25">
      <c r="A901" s="12">
        <v>1</v>
      </c>
      <c r="B901" s="11" t="str">
        <f t="shared" si="45"/>
        <v>Общий расчет. Ци Мень. Анализ Дворца. Структуры. Благоприятность. Нет</v>
      </c>
      <c r="C901" s="11" t="str">
        <f>IFERROR(VLOOKUP(I901,lvl_1[],2,FALSE),"Нет")</f>
        <v>Общий расчет</v>
      </c>
      <c r="D901" s="11" t="str">
        <f>IFERROR(VLOOKUP(Rule!J901,lvl_2[],2,FALSE),"Нет")</f>
        <v>Ци Мень</v>
      </c>
      <c r="E901" s="11" t="str">
        <f>IFERROR(VLOOKUP(Rule!K901,lvl_3[],2,FALSE),"Нет")</f>
        <v>Анализ Дворца</v>
      </c>
      <c r="F901" s="11" t="str">
        <f>IFERROR(INDEX(lvl_4[],MATCH(L901,lvl_4[ID],0),MATCH(TEXT(K901,"##0"),lvl_4[#Headers],0)),"Нет")</f>
        <v>Структуры</v>
      </c>
      <c r="G901" s="11" t="str">
        <f>IFERROR(INDEX(lvl_5[],MATCH(M901,lvl_5[ID],0),MATCH(_xlfn.CONCAT(TEXT(K901,"##0"),"_",TEXT(L901,"##0")),lvl_5[#Headers],0)),"Нет")</f>
        <v>Благоприятность</v>
      </c>
      <c r="H901" s="11" t="str">
        <f>IFERROR(INDEX(lvl_6[],MATCH(N901,lvl_6[ID],0),MATCH(_xlfn.CONCAT(K901,"_",L901,"_",M901),lvl_6[#Headers],0)),"Нет")</f>
        <v>Нет</v>
      </c>
      <c r="I901" s="12">
        <v>1</v>
      </c>
      <c r="J901" s="12">
        <v>2</v>
      </c>
      <c r="K901" s="12">
        <v>2</v>
      </c>
      <c r="L901" s="12">
        <v>1</v>
      </c>
      <c r="M901" s="12">
        <v>0</v>
      </c>
      <c r="N901" s="12">
        <v>0</v>
      </c>
      <c r="O901" s="12">
        <f>COUNTIF($P$2:P901,P901)</f>
        <v>141</v>
      </c>
      <c r="P901" s="12" t="str">
        <f t="shared" si="43"/>
        <v>122010000</v>
      </c>
      <c r="Q901" s="12" t="str">
        <f t="shared" si="44"/>
        <v>1220100000141</v>
      </c>
      <c r="R901" s="20" t="s">
        <v>1305</v>
      </c>
      <c r="S901" s="20" t="s">
        <v>1306</v>
      </c>
      <c r="AY901" s="12" t="s">
        <v>908</v>
      </c>
      <c r="BA901" s="12" t="s">
        <v>907</v>
      </c>
      <c r="BB901" s="12" t="s">
        <v>8</v>
      </c>
      <c r="BG901" s="21">
        <v>1</v>
      </c>
      <c r="BJ901" s="12">
        <v>1</v>
      </c>
    </row>
    <row r="902" spans="1:63" ht="30" x14ac:dyDescent="0.25">
      <c r="A902" s="12">
        <v>1</v>
      </c>
      <c r="B902" s="11" t="str">
        <f t="shared" si="45"/>
        <v>Общий расчет. Ци Мень. Анализ Дворца. Структуры. Благоприятность. Нет</v>
      </c>
      <c r="C902" s="11" t="str">
        <f>IFERROR(VLOOKUP(I902,lvl_1[],2,FALSE),"Нет")</f>
        <v>Общий расчет</v>
      </c>
      <c r="D902" s="11" t="str">
        <f>IFERROR(VLOOKUP(Rule!J902,lvl_2[],2,FALSE),"Нет")</f>
        <v>Ци Мень</v>
      </c>
      <c r="E902" s="11" t="str">
        <f>IFERROR(VLOOKUP(Rule!K902,lvl_3[],2,FALSE),"Нет")</f>
        <v>Анализ Дворца</v>
      </c>
      <c r="F902" s="11" t="str">
        <f>IFERROR(INDEX(lvl_4[],MATCH(L902,lvl_4[ID],0),MATCH(TEXT(K902,"##0"),lvl_4[#Headers],0)),"Нет")</f>
        <v>Структуры</v>
      </c>
      <c r="G902" s="11" t="str">
        <f>IFERROR(INDEX(lvl_5[],MATCH(M902,lvl_5[ID],0),MATCH(_xlfn.CONCAT(TEXT(K902,"##0"),"_",TEXT(L902,"##0")),lvl_5[#Headers],0)),"Нет")</f>
        <v>Благоприятность</v>
      </c>
      <c r="H902" s="11" t="str">
        <f>IFERROR(INDEX(lvl_6[],MATCH(N902,lvl_6[ID],0),MATCH(_xlfn.CONCAT(K902,"_",L902,"_",M902),lvl_6[#Headers],0)),"Нет")</f>
        <v>Нет</v>
      </c>
      <c r="I902" s="12">
        <v>1</v>
      </c>
      <c r="J902" s="12">
        <v>2</v>
      </c>
      <c r="K902" s="12">
        <v>2</v>
      </c>
      <c r="L902" s="12">
        <v>1</v>
      </c>
      <c r="M902" s="12">
        <v>0</v>
      </c>
      <c r="N902" s="12">
        <v>0</v>
      </c>
      <c r="O902" s="12">
        <f>COUNTIF($P$2:P902,P902)</f>
        <v>142</v>
      </c>
      <c r="P902" s="12" t="str">
        <f t="shared" si="43"/>
        <v>122010000</v>
      </c>
      <c r="Q902" s="12" t="str">
        <f t="shared" si="44"/>
        <v>1220100000142</v>
      </c>
      <c r="R902" s="20" t="s">
        <v>1305</v>
      </c>
      <c r="S902" s="20" t="s">
        <v>1307</v>
      </c>
      <c r="AY902" s="12" t="s">
        <v>908</v>
      </c>
      <c r="BA902" s="12" t="s">
        <v>907</v>
      </c>
      <c r="BB902" s="12" t="s">
        <v>22</v>
      </c>
      <c r="BG902" s="21">
        <v>-1</v>
      </c>
      <c r="BJ902" s="12">
        <v>1</v>
      </c>
      <c r="BK902" s="12">
        <v>1</v>
      </c>
    </row>
    <row r="903" spans="1:63" ht="30" x14ac:dyDescent="0.25">
      <c r="A903" s="12">
        <v>1</v>
      </c>
      <c r="B903" s="11" t="str">
        <f t="shared" si="45"/>
        <v>Общий расчет. Ци Мень. Анализ Дворца. Структуры. Благоприятность. Нет</v>
      </c>
      <c r="C903" s="11" t="str">
        <f>IFERROR(VLOOKUP(I903,lvl_1[],2,FALSE),"Нет")</f>
        <v>Общий расчет</v>
      </c>
      <c r="D903" s="11" t="str">
        <f>IFERROR(VLOOKUP(Rule!J903,lvl_2[],2,FALSE),"Нет")</f>
        <v>Ци Мень</v>
      </c>
      <c r="E903" s="11" t="str">
        <f>IFERROR(VLOOKUP(Rule!K903,lvl_3[],2,FALSE),"Нет")</f>
        <v>Анализ Дворца</v>
      </c>
      <c r="F903" s="11" t="str">
        <f>IFERROR(INDEX(lvl_4[],MATCH(L903,lvl_4[ID],0),MATCH(TEXT(K903,"##0"),lvl_4[#Headers],0)),"Нет")</f>
        <v>Структуры</v>
      </c>
      <c r="G903" s="11" t="str">
        <f>IFERROR(INDEX(lvl_5[],MATCH(M903,lvl_5[ID],0),MATCH(_xlfn.CONCAT(TEXT(K903,"##0"),"_",TEXT(L903,"##0")),lvl_5[#Headers],0)),"Нет")</f>
        <v>Благоприятность</v>
      </c>
      <c r="H903" s="11" t="str">
        <f>IFERROR(INDEX(lvl_6[],MATCH(N903,lvl_6[ID],0),MATCH(_xlfn.CONCAT(K903,"_",L903,"_",M903),lvl_6[#Headers],0)),"Нет")</f>
        <v>Нет</v>
      </c>
      <c r="I903" s="12">
        <v>1</v>
      </c>
      <c r="J903" s="12">
        <v>2</v>
      </c>
      <c r="K903" s="12">
        <v>2</v>
      </c>
      <c r="L903" s="12">
        <v>1</v>
      </c>
      <c r="M903" s="12">
        <v>0</v>
      </c>
      <c r="N903" s="12">
        <v>0</v>
      </c>
      <c r="O903" s="12">
        <f>COUNTIF($P$2:P903,P903)</f>
        <v>143</v>
      </c>
      <c r="P903" s="12" t="str">
        <f t="shared" si="43"/>
        <v>122010000</v>
      </c>
      <c r="Q903" s="12" t="str">
        <f t="shared" si="44"/>
        <v>1220100000143</v>
      </c>
      <c r="R903" s="20" t="s">
        <v>1305</v>
      </c>
      <c r="S903" s="20" t="s">
        <v>1307</v>
      </c>
      <c r="AY903" s="12" t="s">
        <v>908</v>
      </c>
      <c r="BA903" s="12" t="s">
        <v>907</v>
      </c>
      <c r="BB903" s="12" t="s">
        <v>29</v>
      </c>
      <c r="BG903" s="21">
        <v>-1</v>
      </c>
      <c r="BJ903" s="12">
        <v>1</v>
      </c>
      <c r="BK903" s="12">
        <v>1</v>
      </c>
    </row>
    <row r="904" spans="1:63" ht="30" x14ac:dyDescent="0.25">
      <c r="A904" s="12">
        <v>1</v>
      </c>
      <c r="B904" s="11" t="str">
        <f t="shared" si="45"/>
        <v>Общий расчет. Ци Мень. Анализ Дворца. Структуры. Благоприятность. Нет</v>
      </c>
      <c r="C904" s="11" t="str">
        <f>IFERROR(VLOOKUP(I904,lvl_1[],2,FALSE),"Нет")</f>
        <v>Общий расчет</v>
      </c>
      <c r="D904" s="11" t="str">
        <f>IFERROR(VLOOKUP(Rule!J904,lvl_2[],2,FALSE),"Нет")</f>
        <v>Ци Мень</v>
      </c>
      <c r="E904" s="11" t="str">
        <f>IFERROR(VLOOKUP(Rule!K904,lvl_3[],2,FALSE),"Нет")</f>
        <v>Анализ Дворца</v>
      </c>
      <c r="F904" s="11" t="str">
        <f>IFERROR(INDEX(lvl_4[],MATCH(L904,lvl_4[ID],0),MATCH(TEXT(K904,"##0"),lvl_4[#Headers],0)),"Нет")</f>
        <v>Структуры</v>
      </c>
      <c r="G904" s="11" t="str">
        <f>IFERROR(INDEX(lvl_5[],MATCH(M904,lvl_5[ID],0),MATCH(_xlfn.CONCAT(TEXT(K904,"##0"),"_",TEXT(L904,"##0")),lvl_5[#Headers],0)),"Нет")</f>
        <v>Благоприятность</v>
      </c>
      <c r="H904" s="11" t="str">
        <f>IFERROR(INDEX(lvl_6[],MATCH(N904,lvl_6[ID],0),MATCH(_xlfn.CONCAT(K904,"_",L904,"_",M904),lvl_6[#Headers],0)),"Нет")</f>
        <v>Нет</v>
      </c>
      <c r="I904" s="12">
        <v>1</v>
      </c>
      <c r="J904" s="12">
        <v>2</v>
      </c>
      <c r="K904" s="12">
        <v>2</v>
      </c>
      <c r="L904" s="12">
        <v>1</v>
      </c>
      <c r="M904" s="12">
        <v>0</v>
      </c>
      <c r="N904" s="12">
        <v>0</v>
      </c>
      <c r="O904" s="12">
        <f>COUNTIF($P$2:P904,P904)</f>
        <v>144</v>
      </c>
      <c r="P904" s="12" t="str">
        <f t="shared" si="43"/>
        <v>122010000</v>
      </c>
      <c r="Q904" s="12" t="str">
        <f t="shared" si="44"/>
        <v>1220100000144</v>
      </c>
      <c r="R904" s="20" t="s">
        <v>1305</v>
      </c>
      <c r="S904" s="20" t="s">
        <v>1307</v>
      </c>
      <c r="AY904" s="12" t="s">
        <v>908</v>
      </c>
      <c r="BA904" s="12" t="s">
        <v>907</v>
      </c>
      <c r="BB904" s="12" t="s">
        <v>26</v>
      </c>
      <c r="BG904" s="21">
        <v>-1</v>
      </c>
      <c r="BJ904" s="12">
        <v>1</v>
      </c>
      <c r="BK904" s="12">
        <v>1</v>
      </c>
    </row>
    <row r="905" spans="1:63" ht="30" x14ac:dyDescent="0.25">
      <c r="A905" s="12">
        <v>1</v>
      </c>
      <c r="B905" s="11" t="str">
        <f t="shared" si="45"/>
        <v>Общий расчет. Ци Мень. Анализ Дворца. Структуры. Благоприятность. Нет</v>
      </c>
      <c r="C905" s="11" t="str">
        <f>IFERROR(VLOOKUP(I905,lvl_1[],2,FALSE),"Нет")</f>
        <v>Общий расчет</v>
      </c>
      <c r="D905" s="11" t="str">
        <f>IFERROR(VLOOKUP(Rule!J905,lvl_2[],2,FALSE),"Нет")</f>
        <v>Ци Мень</v>
      </c>
      <c r="E905" s="11" t="str">
        <f>IFERROR(VLOOKUP(Rule!K905,lvl_3[],2,FALSE),"Нет")</f>
        <v>Анализ Дворца</v>
      </c>
      <c r="F905" s="11" t="str">
        <f>IFERROR(INDEX(lvl_4[],MATCH(L905,lvl_4[ID],0),MATCH(TEXT(K905,"##0"),lvl_4[#Headers],0)),"Нет")</f>
        <v>Структуры</v>
      </c>
      <c r="G905" s="11" t="str">
        <f>IFERROR(INDEX(lvl_5[],MATCH(M905,lvl_5[ID],0),MATCH(_xlfn.CONCAT(TEXT(K905,"##0"),"_",TEXT(L905,"##0")),lvl_5[#Headers],0)),"Нет")</f>
        <v>Благоприятность</v>
      </c>
      <c r="H905" s="11" t="str">
        <f>IFERROR(INDEX(lvl_6[],MATCH(N905,lvl_6[ID],0),MATCH(_xlfn.CONCAT(K905,"_",L905,"_",M905),lvl_6[#Headers],0)),"Нет")</f>
        <v>Нет</v>
      </c>
      <c r="I905" s="12">
        <v>1</v>
      </c>
      <c r="J905" s="12">
        <v>2</v>
      </c>
      <c r="K905" s="12">
        <v>2</v>
      </c>
      <c r="L905" s="12">
        <v>1</v>
      </c>
      <c r="M905" s="12">
        <v>0</v>
      </c>
      <c r="N905" s="12">
        <v>0</v>
      </c>
      <c r="O905" s="12">
        <f>COUNTIF($P$2:P905,P905)</f>
        <v>145</v>
      </c>
      <c r="P905" s="12" t="str">
        <f t="shared" si="43"/>
        <v>122010000</v>
      </c>
      <c r="Q905" s="12" t="str">
        <f t="shared" si="44"/>
        <v>1220100000145</v>
      </c>
      <c r="R905" s="20" t="s">
        <v>1305</v>
      </c>
      <c r="S905" s="20" t="s">
        <v>1307</v>
      </c>
      <c r="AY905" s="12" t="s">
        <v>908</v>
      </c>
      <c r="BA905" s="12" t="s">
        <v>907</v>
      </c>
      <c r="BB905" s="12" t="s">
        <v>19</v>
      </c>
      <c r="BG905" s="21">
        <v>-1</v>
      </c>
      <c r="BJ905" s="12">
        <v>1</v>
      </c>
      <c r="BK905" s="12">
        <v>1</v>
      </c>
    </row>
    <row r="906" spans="1:63" ht="30" x14ac:dyDescent="0.25">
      <c r="A906" s="12">
        <v>1</v>
      </c>
      <c r="B906" s="11" t="str">
        <f t="shared" si="45"/>
        <v>Общий расчет. Ци Мень. Анализ Дворца. Структуры. Благоприятность. Нет</v>
      </c>
      <c r="C906" s="11" t="str">
        <f>IFERROR(VLOOKUP(I906,lvl_1[],2,FALSE),"Нет")</f>
        <v>Общий расчет</v>
      </c>
      <c r="D906" s="11" t="str">
        <f>IFERROR(VLOOKUP(Rule!J906,lvl_2[],2,FALSE),"Нет")</f>
        <v>Ци Мень</v>
      </c>
      <c r="E906" s="11" t="str">
        <f>IFERROR(VLOOKUP(Rule!K906,lvl_3[],2,FALSE),"Нет")</f>
        <v>Анализ Дворца</v>
      </c>
      <c r="F906" s="11" t="str">
        <f>IFERROR(INDEX(lvl_4[],MATCH(L906,lvl_4[ID],0),MATCH(TEXT(K906,"##0"),lvl_4[#Headers],0)),"Нет")</f>
        <v>Структуры</v>
      </c>
      <c r="G906" s="11" t="str">
        <f>IFERROR(INDEX(lvl_5[],MATCH(M906,lvl_5[ID],0),MATCH(_xlfn.CONCAT(TEXT(K906,"##0"),"_",TEXT(L906,"##0")),lvl_5[#Headers],0)),"Нет")</f>
        <v>Благоприятность</v>
      </c>
      <c r="H906" s="11" t="str">
        <f>IFERROR(INDEX(lvl_6[],MATCH(N906,lvl_6[ID],0),MATCH(_xlfn.CONCAT(K906,"_",L906,"_",M906),lvl_6[#Headers],0)),"Нет")</f>
        <v>Нет</v>
      </c>
      <c r="I906" s="12">
        <v>1</v>
      </c>
      <c r="J906" s="12">
        <v>2</v>
      </c>
      <c r="K906" s="12">
        <v>2</v>
      </c>
      <c r="L906" s="12">
        <v>1</v>
      </c>
      <c r="M906" s="12">
        <v>0</v>
      </c>
      <c r="N906" s="12">
        <v>0</v>
      </c>
      <c r="O906" s="12">
        <f>COUNTIF($P$2:P906,P906)</f>
        <v>146</v>
      </c>
      <c r="P906" s="12" t="str">
        <f t="shared" si="43"/>
        <v>122010000</v>
      </c>
      <c r="Q906" s="12" t="str">
        <f t="shared" si="44"/>
        <v>1220100000146</v>
      </c>
      <c r="R906" s="20" t="s">
        <v>1305</v>
      </c>
      <c r="S906" s="20" t="s">
        <v>1307</v>
      </c>
      <c r="AY906" s="12" t="s">
        <v>908</v>
      </c>
      <c r="BA906" s="12" t="s">
        <v>907</v>
      </c>
      <c r="BB906" s="12" t="s">
        <v>16</v>
      </c>
      <c r="BG906" s="21">
        <v>-1</v>
      </c>
      <c r="BJ906" s="12">
        <v>1</v>
      </c>
      <c r="BK906" s="12">
        <v>1</v>
      </c>
    </row>
    <row r="907" spans="1:63" ht="45" x14ac:dyDescent="0.25">
      <c r="A907" s="12">
        <v>1</v>
      </c>
      <c r="B907" s="11" t="str">
        <f t="shared" si="45"/>
        <v>Общий расчет. Ци Мень. Анализ Дворца. Структуры. Благоприятность. Нет</v>
      </c>
      <c r="C907" s="11" t="str">
        <f>IFERROR(VLOOKUP(I907,lvl_1[],2,FALSE),"Нет")</f>
        <v>Общий расчет</v>
      </c>
      <c r="D907" s="11" t="str">
        <f>IFERROR(VLOOKUP(Rule!J907,lvl_2[],2,FALSE),"Нет")</f>
        <v>Ци Мень</v>
      </c>
      <c r="E907" s="11" t="str">
        <f>IFERROR(VLOOKUP(Rule!K907,lvl_3[],2,FALSE),"Нет")</f>
        <v>Анализ Дворца</v>
      </c>
      <c r="F907" s="11" t="str">
        <f>IFERROR(INDEX(lvl_4[],MATCH(L907,lvl_4[ID],0),MATCH(TEXT(K907,"##0"),lvl_4[#Headers],0)),"Нет")</f>
        <v>Структуры</v>
      </c>
      <c r="G907" s="11" t="str">
        <f>IFERROR(INDEX(lvl_5[],MATCH(M907,lvl_5[ID],0),MATCH(_xlfn.CONCAT(TEXT(K907,"##0"),"_",TEXT(L907,"##0")),lvl_5[#Headers],0)),"Нет")</f>
        <v>Благоприятность</v>
      </c>
      <c r="H907" s="11" t="str">
        <f>IFERROR(INDEX(lvl_6[],MATCH(N907,lvl_6[ID],0),MATCH(_xlfn.CONCAT(K907,"_",L907,"_",M907),lvl_6[#Headers],0)),"Нет")</f>
        <v>Нет</v>
      </c>
      <c r="I907" s="12">
        <v>1</v>
      </c>
      <c r="J907" s="12">
        <v>2</v>
      </c>
      <c r="K907" s="12">
        <v>2</v>
      </c>
      <c r="L907" s="12">
        <v>1</v>
      </c>
      <c r="M907" s="12">
        <v>0</v>
      </c>
      <c r="N907" s="12">
        <v>0</v>
      </c>
      <c r="O907" s="12">
        <f>COUNTIF($P$2:P907,P907)</f>
        <v>147</v>
      </c>
      <c r="P907" s="12" t="str">
        <f t="shared" si="43"/>
        <v>122010000</v>
      </c>
      <c r="Q907" s="12" t="str">
        <f t="shared" si="44"/>
        <v>1220100000147</v>
      </c>
      <c r="R907" s="20" t="s">
        <v>1308</v>
      </c>
      <c r="S907" s="20" t="s">
        <v>1309</v>
      </c>
      <c r="AY907" s="12" t="s">
        <v>908</v>
      </c>
      <c r="BA907" s="12" t="s">
        <v>908</v>
      </c>
      <c r="BG907" s="21">
        <v>-1</v>
      </c>
      <c r="BJ907" s="12">
        <v>1</v>
      </c>
      <c r="BK907" s="12">
        <v>1</v>
      </c>
    </row>
    <row r="908" spans="1:63" ht="45" x14ac:dyDescent="0.25">
      <c r="A908" s="12">
        <v>1</v>
      </c>
      <c r="B908" s="11" t="str">
        <f t="shared" si="45"/>
        <v>Общий расчет. Ци Мень. Анализ Дворца. Структуры. Благоприятность. Нет</v>
      </c>
      <c r="C908" s="11" t="str">
        <f>IFERROR(VLOOKUP(I908,lvl_1[],2,FALSE),"Нет")</f>
        <v>Общий расчет</v>
      </c>
      <c r="D908" s="11" t="str">
        <f>IFERROR(VLOOKUP(Rule!J908,lvl_2[],2,FALSE),"Нет")</f>
        <v>Ци Мень</v>
      </c>
      <c r="E908" s="11" t="str">
        <f>IFERROR(VLOOKUP(Rule!K908,lvl_3[],2,FALSE),"Нет")</f>
        <v>Анализ Дворца</v>
      </c>
      <c r="F908" s="11" t="str">
        <f>IFERROR(INDEX(lvl_4[],MATCH(L908,lvl_4[ID],0),MATCH(TEXT(K908,"##0"),lvl_4[#Headers],0)),"Нет")</f>
        <v>Структуры</v>
      </c>
      <c r="G908" s="11" t="str">
        <f>IFERROR(INDEX(lvl_5[],MATCH(M908,lvl_5[ID],0),MATCH(_xlfn.CONCAT(TEXT(K908,"##0"),"_",TEXT(L908,"##0")),lvl_5[#Headers],0)),"Нет")</f>
        <v>Благоприятность</v>
      </c>
      <c r="H908" s="11" t="str">
        <f>IFERROR(INDEX(lvl_6[],MATCH(N908,lvl_6[ID],0),MATCH(_xlfn.CONCAT(K908,"_",L908,"_",M908),lvl_6[#Headers],0)),"Нет")</f>
        <v>Нет</v>
      </c>
      <c r="I908" s="12">
        <v>1</v>
      </c>
      <c r="J908" s="12">
        <v>2</v>
      </c>
      <c r="K908" s="12">
        <v>2</v>
      </c>
      <c r="L908" s="12">
        <v>1</v>
      </c>
      <c r="M908" s="12">
        <v>0</v>
      </c>
      <c r="N908" s="12">
        <v>0</v>
      </c>
      <c r="O908" s="12">
        <f>COUNTIF($P$2:P908,P908)</f>
        <v>148</v>
      </c>
      <c r="P908" s="12" t="str">
        <f t="shared" si="43"/>
        <v>122010000</v>
      </c>
      <c r="Q908" s="12" t="str">
        <f t="shared" si="44"/>
        <v>1220100000148</v>
      </c>
      <c r="R908" s="20" t="s">
        <v>1310</v>
      </c>
      <c r="S908" s="20" t="s">
        <v>1311</v>
      </c>
      <c r="AY908" s="12" t="s">
        <v>908</v>
      </c>
      <c r="BA908" s="12" t="s">
        <v>910</v>
      </c>
      <c r="BG908" s="21">
        <v>-1</v>
      </c>
      <c r="BJ908" s="12">
        <v>1</v>
      </c>
      <c r="BK908" s="12">
        <v>1</v>
      </c>
    </row>
    <row r="909" spans="1:63" ht="45" x14ac:dyDescent="0.25">
      <c r="A909" s="12">
        <v>1</v>
      </c>
      <c r="B909" s="11" t="str">
        <f t="shared" si="45"/>
        <v>Общий расчет. Ци Мень. Анализ Дворца. Структуры. Благоприятность. Нет</v>
      </c>
      <c r="C909" s="11" t="str">
        <f>IFERROR(VLOOKUP(I909,lvl_1[],2,FALSE),"Нет")</f>
        <v>Общий расчет</v>
      </c>
      <c r="D909" s="11" t="str">
        <f>IFERROR(VLOOKUP(Rule!J909,lvl_2[],2,FALSE),"Нет")</f>
        <v>Ци Мень</v>
      </c>
      <c r="E909" s="11" t="str">
        <f>IFERROR(VLOOKUP(Rule!K909,lvl_3[],2,FALSE),"Нет")</f>
        <v>Анализ Дворца</v>
      </c>
      <c r="F909" s="11" t="str">
        <f>IFERROR(INDEX(lvl_4[],MATCH(L909,lvl_4[ID],0),MATCH(TEXT(K909,"##0"),lvl_4[#Headers],0)),"Нет")</f>
        <v>Структуры</v>
      </c>
      <c r="G909" s="11" t="str">
        <f>IFERROR(INDEX(lvl_5[],MATCH(M909,lvl_5[ID],0),MATCH(_xlfn.CONCAT(TEXT(K909,"##0"),"_",TEXT(L909,"##0")),lvl_5[#Headers],0)),"Нет")</f>
        <v>Благоприятность</v>
      </c>
      <c r="H909" s="11" t="str">
        <f>IFERROR(INDEX(lvl_6[],MATCH(N909,lvl_6[ID],0),MATCH(_xlfn.CONCAT(K909,"_",L909,"_",M909),lvl_6[#Headers],0)),"Нет")</f>
        <v>Нет</v>
      </c>
      <c r="I909" s="12">
        <v>1</v>
      </c>
      <c r="J909" s="12">
        <v>2</v>
      </c>
      <c r="K909" s="12">
        <v>2</v>
      </c>
      <c r="L909" s="12">
        <v>1</v>
      </c>
      <c r="M909" s="12">
        <v>0</v>
      </c>
      <c r="N909" s="12">
        <v>0</v>
      </c>
      <c r="O909" s="12">
        <f>COUNTIF($P$2:P909,P909)</f>
        <v>149</v>
      </c>
      <c r="P909" s="12" t="str">
        <f t="shared" si="43"/>
        <v>122010000</v>
      </c>
      <c r="Q909" s="12" t="str">
        <f t="shared" si="44"/>
        <v>1220100000149</v>
      </c>
      <c r="R909" s="20" t="s">
        <v>1312</v>
      </c>
      <c r="S909" s="20" t="s">
        <v>1313</v>
      </c>
      <c r="AY909" s="12" t="s">
        <v>908</v>
      </c>
      <c r="BA909" s="12" t="s">
        <v>912</v>
      </c>
      <c r="BG909" s="21">
        <v>-1</v>
      </c>
      <c r="BJ909" s="12">
        <v>1</v>
      </c>
      <c r="BK909" s="12">
        <v>1</v>
      </c>
    </row>
    <row r="910" spans="1:63" ht="45" x14ac:dyDescent="0.25">
      <c r="A910" s="12">
        <v>1</v>
      </c>
      <c r="B910" s="11" t="str">
        <f t="shared" si="45"/>
        <v>Общий расчет. Ци Мень. Анализ Дворца. Структуры. Благоприятность. Нет</v>
      </c>
      <c r="C910" s="11" t="str">
        <f>IFERROR(VLOOKUP(I910,lvl_1[],2,FALSE),"Нет")</f>
        <v>Общий расчет</v>
      </c>
      <c r="D910" s="11" t="str">
        <f>IFERROR(VLOOKUP(Rule!J910,lvl_2[],2,FALSE),"Нет")</f>
        <v>Ци Мень</v>
      </c>
      <c r="E910" s="11" t="str">
        <f>IFERROR(VLOOKUP(Rule!K910,lvl_3[],2,FALSE),"Нет")</f>
        <v>Анализ Дворца</v>
      </c>
      <c r="F910" s="11" t="str">
        <f>IFERROR(INDEX(lvl_4[],MATCH(L910,lvl_4[ID],0),MATCH(TEXT(K910,"##0"),lvl_4[#Headers],0)),"Нет")</f>
        <v>Структуры</v>
      </c>
      <c r="G910" s="11" t="str">
        <f>IFERROR(INDEX(lvl_5[],MATCH(M910,lvl_5[ID],0),MATCH(_xlfn.CONCAT(TEXT(K910,"##0"),"_",TEXT(L910,"##0")),lvl_5[#Headers],0)),"Нет")</f>
        <v>Благоприятность</v>
      </c>
      <c r="H910" s="11" t="str">
        <f>IFERROR(INDEX(lvl_6[],MATCH(N910,lvl_6[ID],0),MATCH(_xlfn.CONCAT(K910,"_",L910,"_",M910),lvl_6[#Headers],0)),"Нет")</f>
        <v>Нет</v>
      </c>
      <c r="I910" s="12">
        <v>1</v>
      </c>
      <c r="J910" s="12">
        <v>2</v>
      </c>
      <c r="K910" s="12">
        <v>2</v>
      </c>
      <c r="L910" s="12">
        <v>1</v>
      </c>
      <c r="M910" s="12">
        <v>0</v>
      </c>
      <c r="N910" s="12">
        <v>0</v>
      </c>
      <c r="O910" s="12">
        <f>COUNTIF($P$2:P910,P910)</f>
        <v>150</v>
      </c>
      <c r="P910" s="12" t="str">
        <f t="shared" si="43"/>
        <v>122010000</v>
      </c>
      <c r="Q910" s="12" t="str">
        <f t="shared" si="44"/>
        <v>1220100000150</v>
      </c>
      <c r="R910" s="20" t="s">
        <v>1314</v>
      </c>
      <c r="S910" s="20" t="s">
        <v>1315</v>
      </c>
      <c r="AY910" s="12" t="s">
        <v>908</v>
      </c>
      <c r="BA910" s="12" t="s">
        <v>914</v>
      </c>
      <c r="BG910" s="21">
        <v>-1</v>
      </c>
      <c r="BJ910" s="12">
        <v>1</v>
      </c>
      <c r="BK910" s="12">
        <v>1</v>
      </c>
    </row>
    <row r="911" spans="1:63" ht="30" x14ac:dyDescent="0.25">
      <c r="A911" s="12">
        <v>1</v>
      </c>
      <c r="B911" s="11" t="str">
        <f t="shared" si="45"/>
        <v>Общий расчет. Ци Мень. Анализ Дворца. Структуры. Благоприятность. Нет</v>
      </c>
      <c r="C911" s="11" t="str">
        <f>IFERROR(VLOOKUP(I911,lvl_1[],2,FALSE),"Нет")</f>
        <v>Общий расчет</v>
      </c>
      <c r="D911" s="11" t="str">
        <f>IFERROR(VLOOKUP(Rule!J911,lvl_2[],2,FALSE),"Нет")</f>
        <v>Ци Мень</v>
      </c>
      <c r="E911" s="11" t="str">
        <f>IFERROR(VLOOKUP(Rule!K911,lvl_3[],2,FALSE),"Нет")</f>
        <v>Анализ Дворца</v>
      </c>
      <c r="F911" s="11" t="str">
        <f>IFERROR(INDEX(lvl_4[],MATCH(L911,lvl_4[ID],0),MATCH(TEXT(K911,"##0"),lvl_4[#Headers],0)),"Нет")</f>
        <v>Структуры</v>
      </c>
      <c r="G911" s="11" t="str">
        <f>IFERROR(INDEX(lvl_5[],MATCH(M911,lvl_5[ID],0),MATCH(_xlfn.CONCAT(TEXT(K911,"##0"),"_",TEXT(L911,"##0")),lvl_5[#Headers],0)),"Нет")</f>
        <v>Благоприятность</v>
      </c>
      <c r="H911" s="11" t="str">
        <f>IFERROR(INDEX(lvl_6[],MATCH(N911,lvl_6[ID],0),MATCH(_xlfn.CONCAT(K911,"_",L911,"_",M911),lvl_6[#Headers],0)),"Нет")</f>
        <v>Нет</v>
      </c>
      <c r="I911" s="12">
        <v>1</v>
      </c>
      <c r="J911" s="12">
        <v>2</v>
      </c>
      <c r="K911" s="12">
        <v>2</v>
      </c>
      <c r="L911" s="12">
        <v>1</v>
      </c>
      <c r="M911" s="12">
        <v>0</v>
      </c>
      <c r="N911" s="12">
        <v>0</v>
      </c>
      <c r="O911" s="12">
        <f>COUNTIF($P$2:P911,P911)</f>
        <v>151</v>
      </c>
      <c r="P911" s="12" t="str">
        <f t="shared" si="43"/>
        <v>122010000</v>
      </c>
      <c r="Q911" s="12" t="str">
        <f t="shared" si="44"/>
        <v>1220100000151</v>
      </c>
      <c r="R911" s="20" t="s">
        <v>1316</v>
      </c>
      <c r="S911" s="20" t="s">
        <v>1317</v>
      </c>
      <c r="AY911" s="12" t="s">
        <v>908</v>
      </c>
      <c r="BA911" s="12" t="s">
        <v>916</v>
      </c>
      <c r="BG911" s="21">
        <v>-1</v>
      </c>
      <c r="BJ911" s="12">
        <v>1</v>
      </c>
      <c r="BK911" s="12">
        <v>1</v>
      </c>
    </row>
    <row r="912" spans="1:63" ht="30" x14ac:dyDescent="0.25">
      <c r="A912" s="12">
        <v>1</v>
      </c>
      <c r="B912" s="11" t="str">
        <f t="shared" si="45"/>
        <v>Общий расчет. Ци Мень. Анализ Дворца. Структуры. Благоприятность. Нет</v>
      </c>
      <c r="C912" s="11" t="str">
        <f>IFERROR(VLOOKUP(I912,lvl_1[],2,FALSE),"Нет")</f>
        <v>Общий расчет</v>
      </c>
      <c r="D912" s="11" t="str">
        <f>IFERROR(VLOOKUP(Rule!J912,lvl_2[],2,FALSE),"Нет")</f>
        <v>Ци Мень</v>
      </c>
      <c r="E912" s="11" t="str">
        <f>IFERROR(VLOOKUP(Rule!K912,lvl_3[],2,FALSE),"Нет")</f>
        <v>Анализ Дворца</v>
      </c>
      <c r="F912" s="11" t="str">
        <f>IFERROR(INDEX(lvl_4[],MATCH(L912,lvl_4[ID],0),MATCH(TEXT(K912,"##0"),lvl_4[#Headers],0)),"Нет")</f>
        <v>Структуры</v>
      </c>
      <c r="G912" s="11" t="str">
        <f>IFERROR(INDEX(lvl_5[],MATCH(M912,lvl_5[ID],0),MATCH(_xlfn.CONCAT(TEXT(K912,"##0"),"_",TEXT(L912,"##0")),lvl_5[#Headers],0)),"Нет")</f>
        <v>Благоприятность</v>
      </c>
      <c r="H912" s="11" t="str">
        <f>IFERROR(INDEX(lvl_6[],MATCH(N912,lvl_6[ID],0),MATCH(_xlfn.CONCAT(K912,"_",L912,"_",M912),lvl_6[#Headers],0)),"Нет")</f>
        <v>Нет</v>
      </c>
      <c r="I912" s="12">
        <v>1</v>
      </c>
      <c r="J912" s="12">
        <v>2</v>
      </c>
      <c r="K912" s="12">
        <v>2</v>
      </c>
      <c r="L912" s="12">
        <v>1</v>
      </c>
      <c r="M912" s="12">
        <v>0</v>
      </c>
      <c r="N912" s="12">
        <v>0</v>
      </c>
      <c r="O912" s="12">
        <f>COUNTIF($P$2:P912,P912)</f>
        <v>152</v>
      </c>
      <c r="P912" s="12" t="str">
        <f t="shared" si="43"/>
        <v>122010000</v>
      </c>
      <c r="Q912" s="12" t="str">
        <f t="shared" si="44"/>
        <v>1220100000152</v>
      </c>
      <c r="R912" s="20" t="s">
        <v>1318</v>
      </c>
      <c r="S912" s="20" t="s">
        <v>1319</v>
      </c>
      <c r="AY912" s="12" t="s">
        <v>910</v>
      </c>
      <c r="AZ912" s="12">
        <v>1</v>
      </c>
      <c r="BA912" s="12" t="s">
        <v>907</v>
      </c>
      <c r="BG912" s="21">
        <v>-1</v>
      </c>
      <c r="BK912" s="12">
        <v>1</v>
      </c>
    </row>
    <row r="913" spans="1:63" ht="60" x14ac:dyDescent="0.25">
      <c r="A913" s="12">
        <v>1</v>
      </c>
      <c r="B913" s="11" t="str">
        <f t="shared" si="45"/>
        <v>Общий расчет. Ци Мень. Анализ Дворца. Структуры. Благоприятность. Нет</v>
      </c>
      <c r="C913" s="11" t="str">
        <f>IFERROR(VLOOKUP(I913,lvl_1[],2,FALSE),"Нет")</f>
        <v>Общий расчет</v>
      </c>
      <c r="D913" s="11" t="str">
        <f>IFERROR(VLOOKUP(Rule!J913,lvl_2[],2,FALSE),"Нет")</f>
        <v>Ци Мень</v>
      </c>
      <c r="E913" s="11" t="str">
        <f>IFERROR(VLOOKUP(Rule!K913,lvl_3[],2,FALSE),"Нет")</f>
        <v>Анализ Дворца</v>
      </c>
      <c r="F913" s="11" t="str">
        <f>IFERROR(INDEX(lvl_4[],MATCH(L913,lvl_4[ID],0),MATCH(TEXT(K913,"##0"),lvl_4[#Headers],0)),"Нет")</f>
        <v>Структуры</v>
      </c>
      <c r="G913" s="11" t="str">
        <f>IFERROR(INDEX(lvl_5[],MATCH(M913,lvl_5[ID],0),MATCH(_xlfn.CONCAT(TEXT(K913,"##0"),"_",TEXT(L913,"##0")),lvl_5[#Headers],0)),"Нет")</f>
        <v>Благоприятность</v>
      </c>
      <c r="H913" s="11" t="str">
        <f>IFERROR(INDEX(lvl_6[],MATCH(N913,lvl_6[ID],0),MATCH(_xlfn.CONCAT(K913,"_",L913,"_",M913),lvl_6[#Headers],0)),"Нет")</f>
        <v>Нет</v>
      </c>
      <c r="I913" s="12">
        <v>1</v>
      </c>
      <c r="J913" s="12">
        <v>2</v>
      </c>
      <c r="K913" s="12">
        <v>2</v>
      </c>
      <c r="L913" s="12">
        <v>1</v>
      </c>
      <c r="M913" s="12">
        <v>0</v>
      </c>
      <c r="N913" s="12">
        <v>0</v>
      </c>
      <c r="O913" s="12">
        <f>COUNTIF($P$2:P913,P913)</f>
        <v>153</v>
      </c>
      <c r="P913" s="12" t="str">
        <f t="shared" si="43"/>
        <v>122010000</v>
      </c>
      <c r="Q913" s="12" t="str">
        <f t="shared" si="44"/>
        <v>1220100000153</v>
      </c>
      <c r="R913" s="20" t="s">
        <v>1320</v>
      </c>
      <c r="S913" s="20" t="s">
        <v>1321</v>
      </c>
      <c r="AY913" s="12" t="s">
        <v>910</v>
      </c>
      <c r="BA913" s="12" t="s">
        <v>901</v>
      </c>
      <c r="BG913" s="21">
        <v>-1</v>
      </c>
      <c r="BJ913" s="12">
        <v>1</v>
      </c>
      <c r="BK913" s="12">
        <v>1</v>
      </c>
    </row>
    <row r="914" spans="1:63" ht="60" x14ac:dyDescent="0.25">
      <c r="A914" s="12">
        <v>1</v>
      </c>
      <c r="B914" s="11" t="str">
        <f t="shared" si="45"/>
        <v>Общий расчет. Ци Мень. Анализ Дворца. Структуры. Благоприятность. Нет</v>
      </c>
      <c r="C914" s="11" t="str">
        <f>IFERROR(VLOOKUP(I914,lvl_1[],2,FALSE),"Нет")</f>
        <v>Общий расчет</v>
      </c>
      <c r="D914" s="11" t="str">
        <f>IFERROR(VLOOKUP(Rule!J914,lvl_2[],2,FALSE),"Нет")</f>
        <v>Ци Мень</v>
      </c>
      <c r="E914" s="11" t="str">
        <f>IFERROR(VLOOKUP(Rule!K914,lvl_3[],2,FALSE),"Нет")</f>
        <v>Анализ Дворца</v>
      </c>
      <c r="F914" s="11" t="str">
        <f>IFERROR(INDEX(lvl_4[],MATCH(L914,lvl_4[ID],0),MATCH(TEXT(K914,"##0"),lvl_4[#Headers],0)),"Нет")</f>
        <v>Структуры</v>
      </c>
      <c r="G914" s="11" t="str">
        <f>IFERROR(INDEX(lvl_5[],MATCH(M914,lvl_5[ID],0),MATCH(_xlfn.CONCAT(TEXT(K914,"##0"),"_",TEXT(L914,"##0")),lvl_5[#Headers],0)),"Нет")</f>
        <v>Благоприятность</v>
      </c>
      <c r="H914" s="11" t="str">
        <f>IFERROR(INDEX(lvl_6[],MATCH(N914,lvl_6[ID],0),MATCH(_xlfn.CONCAT(K914,"_",L914,"_",M914),lvl_6[#Headers],0)),"Нет")</f>
        <v>Нет</v>
      </c>
      <c r="I914" s="12">
        <v>1</v>
      </c>
      <c r="J914" s="12">
        <v>2</v>
      </c>
      <c r="K914" s="12">
        <v>2</v>
      </c>
      <c r="L914" s="12">
        <v>1</v>
      </c>
      <c r="M914" s="12">
        <v>0</v>
      </c>
      <c r="N914" s="12">
        <v>0</v>
      </c>
      <c r="O914" s="12">
        <f>COUNTIF($P$2:P914,P914)</f>
        <v>154</v>
      </c>
      <c r="P914" s="12" t="str">
        <f t="shared" si="43"/>
        <v>122010000</v>
      </c>
      <c r="Q914" s="12" t="str">
        <f t="shared" si="44"/>
        <v>1220100000154</v>
      </c>
      <c r="R914" s="20" t="s">
        <v>1322</v>
      </c>
      <c r="S914" s="20" t="s">
        <v>1323</v>
      </c>
      <c r="AY914" s="12" t="s">
        <v>910</v>
      </c>
      <c r="BA914" s="12" t="s">
        <v>903</v>
      </c>
      <c r="BG914" s="21">
        <v>-1</v>
      </c>
      <c r="BJ914" s="12">
        <v>1</v>
      </c>
      <c r="BK914" s="12">
        <v>1</v>
      </c>
    </row>
    <row r="915" spans="1:63" ht="30" x14ac:dyDescent="0.25">
      <c r="A915" s="12">
        <v>1</v>
      </c>
      <c r="B915" s="11" t="str">
        <f t="shared" si="45"/>
        <v>Общий расчет. Ци Мень. Анализ Дворца. Структуры. Благоприятность. Нет</v>
      </c>
      <c r="C915" s="11" t="str">
        <f>IFERROR(VLOOKUP(I915,lvl_1[],2,FALSE),"Нет")</f>
        <v>Общий расчет</v>
      </c>
      <c r="D915" s="11" t="str">
        <f>IFERROR(VLOOKUP(Rule!J915,lvl_2[],2,FALSE),"Нет")</f>
        <v>Ци Мень</v>
      </c>
      <c r="E915" s="11" t="str">
        <f>IFERROR(VLOOKUP(Rule!K915,lvl_3[],2,FALSE),"Нет")</f>
        <v>Анализ Дворца</v>
      </c>
      <c r="F915" s="11" t="str">
        <f>IFERROR(INDEX(lvl_4[],MATCH(L915,lvl_4[ID],0),MATCH(TEXT(K915,"##0"),lvl_4[#Headers],0)),"Нет")</f>
        <v>Структуры</v>
      </c>
      <c r="G915" s="11" t="str">
        <f>IFERROR(INDEX(lvl_5[],MATCH(M915,lvl_5[ID],0),MATCH(_xlfn.CONCAT(TEXT(K915,"##0"),"_",TEXT(L915,"##0")),lvl_5[#Headers],0)),"Нет")</f>
        <v>Благоприятность</v>
      </c>
      <c r="H915" s="11" t="str">
        <f>IFERROR(INDEX(lvl_6[],MATCH(N915,lvl_6[ID],0),MATCH(_xlfn.CONCAT(K915,"_",L915,"_",M915),lvl_6[#Headers],0)),"Нет")</f>
        <v>Нет</v>
      </c>
      <c r="I915" s="12">
        <v>1</v>
      </c>
      <c r="J915" s="12">
        <v>2</v>
      </c>
      <c r="K915" s="12">
        <v>2</v>
      </c>
      <c r="L915" s="12">
        <v>1</v>
      </c>
      <c r="M915" s="12">
        <v>0</v>
      </c>
      <c r="N915" s="12">
        <v>0</v>
      </c>
      <c r="O915" s="12">
        <f>COUNTIF($P$2:P915,P915)</f>
        <v>155</v>
      </c>
      <c r="P915" s="12" t="str">
        <f t="shared" si="43"/>
        <v>122010000</v>
      </c>
      <c r="Q915" s="12" t="str">
        <f t="shared" si="44"/>
        <v>1220100000155</v>
      </c>
      <c r="R915" s="20" t="s">
        <v>1324</v>
      </c>
      <c r="S915" s="20" t="s">
        <v>1325</v>
      </c>
      <c r="AY915" s="12" t="s">
        <v>910</v>
      </c>
      <c r="BA915" s="12" t="s">
        <v>905</v>
      </c>
      <c r="BG915" s="21">
        <v>-1</v>
      </c>
      <c r="BJ915" s="12">
        <v>1</v>
      </c>
      <c r="BK915" s="12">
        <v>1</v>
      </c>
    </row>
    <row r="916" spans="1:63" ht="45" x14ac:dyDescent="0.25">
      <c r="A916" s="12">
        <v>1</v>
      </c>
      <c r="B916" s="11" t="str">
        <f t="shared" si="45"/>
        <v>Общий расчет. Ци Мень. Анализ Дворца. Структуры. Благоприятность. Нет</v>
      </c>
      <c r="C916" s="11" t="str">
        <f>IFERROR(VLOOKUP(I916,lvl_1[],2,FALSE),"Нет")</f>
        <v>Общий расчет</v>
      </c>
      <c r="D916" s="11" t="str">
        <f>IFERROR(VLOOKUP(Rule!J916,lvl_2[],2,FALSE),"Нет")</f>
        <v>Ци Мень</v>
      </c>
      <c r="E916" s="11" t="str">
        <f>IFERROR(VLOOKUP(Rule!K916,lvl_3[],2,FALSE),"Нет")</f>
        <v>Анализ Дворца</v>
      </c>
      <c r="F916" s="11" t="str">
        <f>IFERROR(INDEX(lvl_4[],MATCH(L916,lvl_4[ID],0),MATCH(TEXT(K916,"##0"),lvl_4[#Headers],0)),"Нет")</f>
        <v>Структуры</v>
      </c>
      <c r="G916" s="11" t="str">
        <f>IFERROR(INDEX(lvl_5[],MATCH(M916,lvl_5[ID],0),MATCH(_xlfn.CONCAT(TEXT(K916,"##0"),"_",TEXT(L916,"##0")),lvl_5[#Headers],0)),"Нет")</f>
        <v>Благоприятность</v>
      </c>
      <c r="H916" s="11" t="str">
        <f>IFERROR(INDEX(lvl_6[],MATCH(N916,lvl_6[ID],0),MATCH(_xlfn.CONCAT(K916,"_",L916,"_",M916),lvl_6[#Headers],0)),"Нет")</f>
        <v>Нет</v>
      </c>
      <c r="I916" s="12">
        <v>1</v>
      </c>
      <c r="J916" s="12">
        <v>2</v>
      </c>
      <c r="K916" s="12">
        <v>2</v>
      </c>
      <c r="L916" s="12">
        <v>1</v>
      </c>
      <c r="M916" s="12">
        <v>0</v>
      </c>
      <c r="N916" s="12">
        <v>0</v>
      </c>
      <c r="O916" s="12">
        <f>COUNTIF($P$2:P916,P916)</f>
        <v>156</v>
      </c>
      <c r="P916" s="12" t="str">
        <f t="shared" si="43"/>
        <v>122010000</v>
      </c>
      <c r="Q916" s="12" t="str">
        <f t="shared" si="44"/>
        <v>1220100000156</v>
      </c>
      <c r="R916" s="20" t="s">
        <v>1326</v>
      </c>
      <c r="S916" s="20" t="s">
        <v>1327</v>
      </c>
      <c r="AY916" s="12" t="s">
        <v>910</v>
      </c>
      <c r="BA916" s="12" t="s">
        <v>907</v>
      </c>
      <c r="BG916" s="21">
        <v>-1</v>
      </c>
      <c r="BJ916" s="12">
        <v>1</v>
      </c>
      <c r="BK916" s="12">
        <v>1</v>
      </c>
    </row>
    <row r="917" spans="1:63" ht="45" x14ac:dyDescent="0.25">
      <c r="A917" s="12">
        <v>1</v>
      </c>
      <c r="B917" s="11" t="str">
        <f t="shared" si="45"/>
        <v>Общий расчет. Ци Мень. Анализ Дворца. Структуры. Благоприятность. Нет</v>
      </c>
      <c r="C917" s="11" t="str">
        <f>IFERROR(VLOOKUP(I917,lvl_1[],2,FALSE),"Нет")</f>
        <v>Общий расчет</v>
      </c>
      <c r="D917" s="11" t="str">
        <f>IFERROR(VLOOKUP(Rule!J917,lvl_2[],2,FALSE),"Нет")</f>
        <v>Ци Мень</v>
      </c>
      <c r="E917" s="11" t="str">
        <f>IFERROR(VLOOKUP(Rule!K917,lvl_3[],2,FALSE),"Нет")</f>
        <v>Анализ Дворца</v>
      </c>
      <c r="F917" s="11" t="str">
        <f>IFERROR(INDEX(lvl_4[],MATCH(L917,lvl_4[ID],0),MATCH(TEXT(K917,"##0"),lvl_4[#Headers],0)),"Нет")</f>
        <v>Структуры</v>
      </c>
      <c r="G917" s="11" t="str">
        <f>IFERROR(INDEX(lvl_5[],MATCH(M917,lvl_5[ID],0),MATCH(_xlfn.CONCAT(TEXT(K917,"##0"),"_",TEXT(L917,"##0")),lvl_5[#Headers],0)),"Нет")</f>
        <v>Благоприятность</v>
      </c>
      <c r="H917" s="11" t="str">
        <f>IFERROR(INDEX(lvl_6[],MATCH(N917,lvl_6[ID],0),MATCH(_xlfn.CONCAT(K917,"_",L917,"_",M917),lvl_6[#Headers],0)),"Нет")</f>
        <v>Нет</v>
      </c>
      <c r="I917" s="12">
        <v>1</v>
      </c>
      <c r="J917" s="12">
        <v>2</v>
      </c>
      <c r="K917" s="12">
        <v>2</v>
      </c>
      <c r="L917" s="12">
        <v>1</v>
      </c>
      <c r="M917" s="12">
        <v>0</v>
      </c>
      <c r="N917" s="12">
        <v>0</v>
      </c>
      <c r="O917" s="12">
        <f>COUNTIF($P$2:P917,P917)</f>
        <v>157</v>
      </c>
      <c r="P917" s="12" t="str">
        <f t="shared" si="43"/>
        <v>122010000</v>
      </c>
      <c r="Q917" s="12" t="str">
        <f t="shared" si="44"/>
        <v>1220100000157</v>
      </c>
      <c r="R917" s="20" t="s">
        <v>1328</v>
      </c>
      <c r="S917" s="20" t="s">
        <v>1329</v>
      </c>
      <c r="AY917" s="12" t="s">
        <v>910</v>
      </c>
      <c r="BA917" s="12" t="s">
        <v>908</v>
      </c>
      <c r="BG917" s="21">
        <v>-1</v>
      </c>
      <c r="BJ917" s="12">
        <v>1</v>
      </c>
      <c r="BK917" s="12">
        <v>1</v>
      </c>
    </row>
    <row r="918" spans="1:63" ht="60" x14ac:dyDescent="0.25">
      <c r="A918" s="12">
        <v>1</v>
      </c>
      <c r="B918" s="11" t="str">
        <f t="shared" si="45"/>
        <v>Общий расчет. Ци Мень. Анализ Дворца. Структуры. Благоприятность. Нет</v>
      </c>
      <c r="C918" s="11" t="str">
        <f>IFERROR(VLOOKUP(I918,lvl_1[],2,FALSE),"Нет")</f>
        <v>Общий расчет</v>
      </c>
      <c r="D918" s="11" t="str">
        <f>IFERROR(VLOOKUP(Rule!J918,lvl_2[],2,FALSE),"Нет")</f>
        <v>Ци Мень</v>
      </c>
      <c r="E918" s="11" t="str">
        <f>IFERROR(VLOOKUP(Rule!K918,lvl_3[],2,FALSE),"Нет")</f>
        <v>Анализ Дворца</v>
      </c>
      <c r="F918" s="11" t="str">
        <f>IFERROR(INDEX(lvl_4[],MATCH(L918,lvl_4[ID],0),MATCH(TEXT(K918,"##0"),lvl_4[#Headers],0)),"Нет")</f>
        <v>Структуры</v>
      </c>
      <c r="G918" s="11" t="str">
        <f>IFERROR(INDEX(lvl_5[],MATCH(M918,lvl_5[ID],0),MATCH(_xlfn.CONCAT(TEXT(K918,"##0"),"_",TEXT(L918,"##0")),lvl_5[#Headers],0)),"Нет")</f>
        <v>Благоприятность</v>
      </c>
      <c r="H918" s="11" t="str">
        <f>IFERROR(INDEX(lvl_6[],MATCH(N918,lvl_6[ID],0),MATCH(_xlfn.CONCAT(K918,"_",L918,"_",M918),lvl_6[#Headers],0)),"Нет")</f>
        <v>Нет</v>
      </c>
      <c r="I918" s="12">
        <v>1</v>
      </c>
      <c r="J918" s="12">
        <v>2</v>
      </c>
      <c r="K918" s="12">
        <v>2</v>
      </c>
      <c r="L918" s="12">
        <v>1</v>
      </c>
      <c r="M918" s="12">
        <v>0</v>
      </c>
      <c r="N918" s="12">
        <v>0</v>
      </c>
      <c r="O918" s="12">
        <f>COUNTIF($P$2:P918,P918)</f>
        <v>158</v>
      </c>
      <c r="P918" s="12" t="str">
        <f t="shared" si="43"/>
        <v>122010000</v>
      </c>
      <c r="Q918" s="12" t="str">
        <f t="shared" si="44"/>
        <v>1220100000158</v>
      </c>
      <c r="R918" s="20" t="s">
        <v>1330</v>
      </c>
      <c r="S918" s="20" t="s">
        <v>1331</v>
      </c>
      <c r="AY918" s="12" t="s">
        <v>910</v>
      </c>
      <c r="BA918" s="12" t="s">
        <v>910</v>
      </c>
      <c r="BG918" s="21">
        <v>-1</v>
      </c>
      <c r="BJ918" s="12">
        <v>1</v>
      </c>
      <c r="BK918" s="12">
        <v>1</v>
      </c>
    </row>
    <row r="919" spans="1:63" ht="30" x14ac:dyDescent="0.25">
      <c r="A919" s="12">
        <v>1</v>
      </c>
      <c r="B919" s="11" t="str">
        <f t="shared" si="45"/>
        <v>Общий расчет. Ци Мень. Анализ Дворца. Структуры. Благоприятность. Нет</v>
      </c>
      <c r="C919" s="11" t="str">
        <f>IFERROR(VLOOKUP(I919,lvl_1[],2,FALSE),"Нет")</f>
        <v>Общий расчет</v>
      </c>
      <c r="D919" s="11" t="str">
        <f>IFERROR(VLOOKUP(Rule!J919,lvl_2[],2,FALSE),"Нет")</f>
        <v>Ци Мень</v>
      </c>
      <c r="E919" s="11" t="str">
        <f>IFERROR(VLOOKUP(Rule!K919,lvl_3[],2,FALSE),"Нет")</f>
        <v>Анализ Дворца</v>
      </c>
      <c r="F919" s="11" t="str">
        <f>IFERROR(INDEX(lvl_4[],MATCH(L919,lvl_4[ID],0),MATCH(TEXT(K919,"##0"),lvl_4[#Headers],0)),"Нет")</f>
        <v>Структуры</v>
      </c>
      <c r="G919" s="11" t="str">
        <f>IFERROR(INDEX(lvl_5[],MATCH(M919,lvl_5[ID],0),MATCH(_xlfn.CONCAT(TEXT(K919,"##0"),"_",TEXT(L919,"##0")),lvl_5[#Headers],0)),"Нет")</f>
        <v>Благоприятность</v>
      </c>
      <c r="H919" s="11" t="str">
        <f>IFERROR(INDEX(lvl_6[],MATCH(N919,lvl_6[ID],0),MATCH(_xlfn.CONCAT(K919,"_",L919,"_",M919),lvl_6[#Headers],0)),"Нет")</f>
        <v>Нет</v>
      </c>
      <c r="I919" s="12">
        <v>1</v>
      </c>
      <c r="J919" s="12">
        <v>2</v>
      </c>
      <c r="K919" s="12">
        <v>2</v>
      </c>
      <c r="L919" s="12">
        <v>1</v>
      </c>
      <c r="M919" s="12">
        <v>0</v>
      </c>
      <c r="N919" s="12">
        <v>0</v>
      </c>
      <c r="O919" s="12">
        <f>COUNTIF($P$2:P919,P919)</f>
        <v>159</v>
      </c>
      <c r="P919" s="12" t="str">
        <f t="shared" si="43"/>
        <v>122010000</v>
      </c>
      <c r="Q919" s="12" t="str">
        <f t="shared" si="44"/>
        <v>1220100000159</v>
      </c>
      <c r="R919" s="20" t="s">
        <v>1332</v>
      </c>
      <c r="S919" s="20" t="s">
        <v>1333</v>
      </c>
      <c r="AY919" s="12" t="s">
        <v>910</v>
      </c>
      <c r="BA919" s="12" t="s">
        <v>912</v>
      </c>
      <c r="BG919" s="21">
        <v>-1</v>
      </c>
      <c r="BJ919" s="12">
        <v>1</v>
      </c>
      <c r="BK919" s="12">
        <v>1</v>
      </c>
    </row>
    <row r="920" spans="1:63" ht="30" x14ac:dyDescent="0.25">
      <c r="A920" s="12">
        <v>1</v>
      </c>
      <c r="B920" s="11" t="str">
        <f t="shared" si="45"/>
        <v>Общий расчет. Ци Мень. Анализ Дворца. Структуры. Благоприятность. Нет</v>
      </c>
      <c r="C920" s="11" t="str">
        <f>IFERROR(VLOOKUP(I920,lvl_1[],2,FALSE),"Нет")</f>
        <v>Общий расчет</v>
      </c>
      <c r="D920" s="11" t="str">
        <f>IFERROR(VLOOKUP(Rule!J920,lvl_2[],2,FALSE),"Нет")</f>
        <v>Ци Мень</v>
      </c>
      <c r="E920" s="11" t="str">
        <f>IFERROR(VLOOKUP(Rule!K920,lvl_3[],2,FALSE),"Нет")</f>
        <v>Анализ Дворца</v>
      </c>
      <c r="F920" s="11" t="str">
        <f>IFERROR(INDEX(lvl_4[],MATCH(L920,lvl_4[ID],0),MATCH(TEXT(K920,"##0"),lvl_4[#Headers],0)),"Нет")</f>
        <v>Структуры</v>
      </c>
      <c r="G920" s="11" t="str">
        <f>IFERROR(INDEX(lvl_5[],MATCH(M920,lvl_5[ID],0),MATCH(_xlfn.CONCAT(TEXT(K920,"##0"),"_",TEXT(L920,"##0")),lvl_5[#Headers],0)),"Нет")</f>
        <v>Благоприятность</v>
      </c>
      <c r="H920" s="11" t="str">
        <f>IFERROR(INDEX(lvl_6[],MATCH(N920,lvl_6[ID],0),MATCH(_xlfn.CONCAT(K920,"_",L920,"_",M920),lvl_6[#Headers],0)),"Нет")</f>
        <v>Нет</v>
      </c>
      <c r="I920" s="12">
        <v>1</v>
      </c>
      <c r="J920" s="12">
        <v>2</v>
      </c>
      <c r="K920" s="12">
        <v>2</v>
      </c>
      <c r="L920" s="12">
        <v>1</v>
      </c>
      <c r="M920" s="12">
        <v>0</v>
      </c>
      <c r="N920" s="12">
        <v>0</v>
      </c>
      <c r="O920" s="12">
        <f>COUNTIF($P$2:P920,P920)</f>
        <v>160</v>
      </c>
      <c r="P920" s="12" t="str">
        <f t="shared" si="43"/>
        <v>122010000</v>
      </c>
      <c r="Q920" s="12" t="str">
        <f t="shared" si="44"/>
        <v>1220100000160</v>
      </c>
      <c r="R920" s="20" t="s">
        <v>1334</v>
      </c>
      <c r="S920" s="20" t="s">
        <v>1335</v>
      </c>
      <c r="AY920" s="12" t="s">
        <v>910</v>
      </c>
      <c r="BA920" s="12" t="s">
        <v>914</v>
      </c>
      <c r="BG920" s="21">
        <v>-1</v>
      </c>
      <c r="BJ920" s="12">
        <v>1</v>
      </c>
      <c r="BK920" s="12">
        <v>1</v>
      </c>
    </row>
    <row r="921" spans="1:63" ht="60" x14ac:dyDescent="0.25">
      <c r="A921" s="12">
        <v>1</v>
      </c>
      <c r="B921" s="11" t="str">
        <f t="shared" si="45"/>
        <v>Общий расчет. Ци Мень. Анализ Дворца. Структуры. Благоприятность. Нет</v>
      </c>
      <c r="C921" s="11" t="str">
        <f>IFERROR(VLOOKUP(I921,lvl_1[],2,FALSE),"Нет")</f>
        <v>Общий расчет</v>
      </c>
      <c r="D921" s="11" t="str">
        <f>IFERROR(VLOOKUP(Rule!J921,lvl_2[],2,FALSE),"Нет")</f>
        <v>Ци Мень</v>
      </c>
      <c r="E921" s="11" t="str">
        <f>IFERROR(VLOOKUP(Rule!K921,lvl_3[],2,FALSE),"Нет")</f>
        <v>Анализ Дворца</v>
      </c>
      <c r="F921" s="11" t="str">
        <f>IFERROR(INDEX(lvl_4[],MATCH(L921,lvl_4[ID],0),MATCH(TEXT(K921,"##0"),lvl_4[#Headers],0)),"Нет")</f>
        <v>Структуры</v>
      </c>
      <c r="G921" s="11" t="str">
        <f>IFERROR(INDEX(lvl_5[],MATCH(M921,lvl_5[ID],0),MATCH(_xlfn.CONCAT(TEXT(K921,"##0"),"_",TEXT(L921,"##0")),lvl_5[#Headers],0)),"Нет")</f>
        <v>Благоприятность</v>
      </c>
      <c r="H921" s="11" t="str">
        <f>IFERROR(INDEX(lvl_6[],MATCH(N921,lvl_6[ID],0),MATCH(_xlfn.CONCAT(K921,"_",L921,"_",M921),lvl_6[#Headers],0)),"Нет")</f>
        <v>Нет</v>
      </c>
      <c r="I921" s="12">
        <v>1</v>
      </c>
      <c r="J921" s="12">
        <v>2</v>
      </c>
      <c r="K921" s="12">
        <v>2</v>
      </c>
      <c r="L921" s="12">
        <v>1</v>
      </c>
      <c r="M921" s="12">
        <v>0</v>
      </c>
      <c r="N921" s="12">
        <v>0</v>
      </c>
      <c r="O921" s="12">
        <f>COUNTIF($P$2:P921,P921)</f>
        <v>161</v>
      </c>
      <c r="P921" s="12" t="str">
        <f t="shared" si="43"/>
        <v>122010000</v>
      </c>
      <c r="Q921" s="12" t="str">
        <f t="shared" si="44"/>
        <v>1220100000161</v>
      </c>
      <c r="R921" s="20" t="s">
        <v>1336</v>
      </c>
      <c r="S921" s="20" t="s">
        <v>1337</v>
      </c>
      <c r="AY921" s="12" t="s">
        <v>910</v>
      </c>
      <c r="BA921" s="12" t="s">
        <v>916</v>
      </c>
      <c r="BG921" s="21">
        <v>-1</v>
      </c>
      <c r="BJ921" s="12">
        <v>1</v>
      </c>
      <c r="BK921" s="12">
        <v>1</v>
      </c>
    </row>
    <row r="922" spans="1:63" ht="45" x14ac:dyDescent="0.25">
      <c r="A922" s="12">
        <v>1</v>
      </c>
      <c r="B922" s="11" t="str">
        <f t="shared" si="45"/>
        <v>Общий расчет. Ци Мень. Анализ Дворца. Структуры. Благоприятность. Нет</v>
      </c>
      <c r="C922" s="11" t="str">
        <f>IFERROR(VLOOKUP(I922,lvl_1[],2,FALSE),"Нет")</f>
        <v>Общий расчет</v>
      </c>
      <c r="D922" s="11" t="str">
        <f>IFERROR(VLOOKUP(Rule!J922,lvl_2[],2,FALSE),"Нет")</f>
        <v>Ци Мень</v>
      </c>
      <c r="E922" s="11" t="str">
        <f>IFERROR(VLOOKUP(Rule!K922,lvl_3[],2,FALSE),"Нет")</f>
        <v>Анализ Дворца</v>
      </c>
      <c r="F922" s="11" t="str">
        <f>IFERROR(INDEX(lvl_4[],MATCH(L922,lvl_4[ID],0),MATCH(TEXT(K922,"##0"),lvl_4[#Headers],0)),"Нет")</f>
        <v>Структуры</v>
      </c>
      <c r="G922" s="11" t="str">
        <f>IFERROR(INDEX(lvl_5[],MATCH(M922,lvl_5[ID],0),MATCH(_xlfn.CONCAT(TEXT(K922,"##0"),"_",TEXT(L922,"##0")),lvl_5[#Headers],0)),"Нет")</f>
        <v>Благоприятность</v>
      </c>
      <c r="H922" s="11" t="str">
        <f>IFERROR(INDEX(lvl_6[],MATCH(N922,lvl_6[ID],0),MATCH(_xlfn.CONCAT(K922,"_",L922,"_",M922),lvl_6[#Headers],0)),"Нет")</f>
        <v>Нет</v>
      </c>
      <c r="I922" s="12">
        <v>1</v>
      </c>
      <c r="J922" s="12">
        <v>2</v>
      </c>
      <c r="K922" s="12">
        <v>2</v>
      </c>
      <c r="L922" s="12">
        <v>1</v>
      </c>
      <c r="M922" s="12">
        <v>0</v>
      </c>
      <c r="N922" s="12">
        <v>0</v>
      </c>
      <c r="O922" s="12">
        <f>COUNTIF($P$2:P922,P922)</f>
        <v>162</v>
      </c>
      <c r="P922" s="12" t="str">
        <f t="shared" si="43"/>
        <v>122010000</v>
      </c>
      <c r="Q922" s="12" t="str">
        <f t="shared" si="44"/>
        <v>1220100000162</v>
      </c>
      <c r="R922" s="20" t="s">
        <v>1338</v>
      </c>
      <c r="S922" s="20" t="s">
        <v>1339</v>
      </c>
      <c r="AY922" s="12" t="s">
        <v>912</v>
      </c>
      <c r="AZ922" s="12">
        <v>1</v>
      </c>
      <c r="BA922" s="12" t="s">
        <v>912</v>
      </c>
      <c r="BG922" s="21">
        <v>-1</v>
      </c>
      <c r="BK922" s="12">
        <v>1</v>
      </c>
    </row>
    <row r="923" spans="1:63" ht="75" x14ac:dyDescent="0.25">
      <c r="A923" s="12">
        <v>1</v>
      </c>
      <c r="B923" s="11" t="str">
        <f t="shared" si="45"/>
        <v>Общий расчет. Ци Мень. Анализ Дворца. Структуры. Благоприятность. Нет</v>
      </c>
      <c r="C923" s="11" t="str">
        <f>IFERROR(VLOOKUP(I923,lvl_1[],2,FALSE),"Нет")</f>
        <v>Общий расчет</v>
      </c>
      <c r="D923" s="11" t="str">
        <f>IFERROR(VLOOKUP(Rule!J923,lvl_2[],2,FALSE),"Нет")</f>
        <v>Ци Мень</v>
      </c>
      <c r="E923" s="11" t="str">
        <f>IFERROR(VLOOKUP(Rule!K923,lvl_3[],2,FALSE),"Нет")</f>
        <v>Анализ Дворца</v>
      </c>
      <c r="F923" s="11" t="str">
        <f>IFERROR(INDEX(lvl_4[],MATCH(L923,lvl_4[ID],0),MATCH(TEXT(K923,"##0"),lvl_4[#Headers],0)),"Нет")</f>
        <v>Структуры</v>
      </c>
      <c r="G923" s="11" t="str">
        <f>IFERROR(INDEX(lvl_5[],MATCH(M923,lvl_5[ID],0),MATCH(_xlfn.CONCAT(TEXT(K923,"##0"),"_",TEXT(L923,"##0")),lvl_5[#Headers],0)),"Нет")</f>
        <v>Благоприятность</v>
      </c>
      <c r="H923" s="11" t="str">
        <f>IFERROR(INDEX(lvl_6[],MATCH(N923,lvl_6[ID],0),MATCH(_xlfn.CONCAT(K923,"_",L923,"_",M923),lvl_6[#Headers],0)),"Нет")</f>
        <v>Нет</v>
      </c>
      <c r="I923" s="12">
        <v>1</v>
      </c>
      <c r="J923" s="12">
        <v>2</v>
      </c>
      <c r="K923" s="12">
        <v>2</v>
      </c>
      <c r="L923" s="12">
        <v>1</v>
      </c>
      <c r="M923" s="12">
        <v>0</v>
      </c>
      <c r="N923" s="12">
        <v>0</v>
      </c>
      <c r="O923" s="12">
        <f>COUNTIF($P$2:P923,P923)</f>
        <v>163</v>
      </c>
      <c r="P923" s="12" t="str">
        <f t="shared" si="43"/>
        <v>122010000</v>
      </c>
      <c r="Q923" s="12" t="str">
        <f t="shared" si="44"/>
        <v>1220100000163</v>
      </c>
      <c r="R923" s="20" t="s">
        <v>1340</v>
      </c>
      <c r="S923" s="20" t="s">
        <v>1341</v>
      </c>
      <c r="AY923" s="12" t="s">
        <v>912</v>
      </c>
      <c r="BA923" s="12" t="s">
        <v>901</v>
      </c>
      <c r="BG923" s="21">
        <v>-1</v>
      </c>
      <c r="BJ923" s="12">
        <v>1</v>
      </c>
      <c r="BK923" s="12">
        <v>1</v>
      </c>
    </row>
    <row r="924" spans="1:63" ht="30" x14ac:dyDescent="0.25">
      <c r="A924" s="12">
        <v>1</v>
      </c>
      <c r="B924" s="11" t="str">
        <f t="shared" si="45"/>
        <v>Общий расчет. Ци Мень. Анализ Дворца. Структуры. Благоприятность. Нет</v>
      </c>
      <c r="C924" s="11" t="str">
        <f>IFERROR(VLOOKUP(I924,lvl_1[],2,FALSE),"Нет")</f>
        <v>Общий расчет</v>
      </c>
      <c r="D924" s="11" t="str">
        <f>IFERROR(VLOOKUP(Rule!J924,lvl_2[],2,FALSE),"Нет")</f>
        <v>Ци Мень</v>
      </c>
      <c r="E924" s="11" t="str">
        <f>IFERROR(VLOOKUP(Rule!K924,lvl_3[],2,FALSE),"Нет")</f>
        <v>Анализ Дворца</v>
      </c>
      <c r="F924" s="11" t="str">
        <f>IFERROR(INDEX(lvl_4[],MATCH(L924,lvl_4[ID],0),MATCH(TEXT(K924,"##0"),lvl_4[#Headers],0)),"Нет")</f>
        <v>Структуры</v>
      </c>
      <c r="G924" s="11" t="str">
        <f>IFERROR(INDEX(lvl_5[],MATCH(M924,lvl_5[ID],0),MATCH(_xlfn.CONCAT(TEXT(K924,"##0"),"_",TEXT(L924,"##0")),lvl_5[#Headers],0)),"Нет")</f>
        <v>Благоприятность</v>
      </c>
      <c r="H924" s="11" t="str">
        <f>IFERROR(INDEX(lvl_6[],MATCH(N924,lvl_6[ID],0),MATCH(_xlfn.CONCAT(K924,"_",L924,"_",M924),lvl_6[#Headers],0)),"Нет")</f>
        <v>Нет</v>
      </c>
      <c r="I924" s="12">
        <v>1</v>
      </c>
      <c r="J924" s="12">
        <v>2</v>
      </c>
      <c r="K924" s="12">
        <v>2</v>
      </c>
      <c r="L924" s="12">
        <v>1</v>
      </c>
      <c r="M924" s="12">
        <v>0</v>
      </c>
      <c r="N924" s="12">
        <v>0</v>
      </c>
      <c r="O924" s="12">
        <f>COUNTIF($P$2:P924,P924)</f>
        <v>164</v>
      </c>
      <c r="P924" s="12" t="str">
        <f t="shared" si="43"/>
        <v>122010000</v>
      </c>
      <c r="Q924" s="12" t="str">
        <f t="shared" si="44"/>
        <v>1220100000164</v>
      </c>
      <c r="R924" s="20" t="s">
        <v>1342</v>
      </c>
      <c r="S924" s="20" t="s">
        <v>1343</v>
      </c>
      <c r="AY924" s="12" t="s">
        <v>912</v>
      </c>
      <c r="BA924" s="12" t="s">
        <v>903</v>
      </c>
      <c r="BB924" s="12" t="s">
        <v>31</v>
      </c>
      <c r="BG924" s="21">
        <v>1</v>
      </c>
      <c r="BJ924" s="12">
        <v>1</v>
      </c>
    </row>
    <row r="925" spans="1:63" ht="30" x14ac:dyDescent="0.25">
      <c r="A925" s="12">
        <v>1</v>
      </c>
      <c r="B925" s="11" t="str">
        <f t="shared" si="45"/>
        <v>Общий расчет. Ци Мень. Анализ Дворца. Структуры. Благоприятность. Нет</v>
      </c>
      <c r="C925" s="11" t="str">
        <f>IFERROR(VLOOKUP(I925,lvl_1[],2,FALSE),"Нет")</f>
        <v>Общий расчет</v>
      </c>
      <c r="D925" s="11" t="str">
        <f>IFERROR(VLOOKUP(Rule!J925,lvl_2[],2,FALSE),"Нет")</f>
        <v>Ци Мень</v>
      </c>
      <c r="E925" s="11" t="str">
        <f>IFERROR(VLOOKUP(Rule!K925,lvl_3[],2,FALSE),"Нет")</f>
        <v>Анализ Дворца</v>
      </c>
      <c r="F925" s="11" t="str">
        <f>IFERROR(INDEX(lvl_4[],MATCH(L925,lvl_4[ID],0),MATCH(TEXT(K925,"##0"),lvl_4[#Headers],0)),"Нет")</f>
        <v>Структуры</v>
      </c>
      <c r="G925" s="11" t="str">
        <f>IFERROR(INDEX(lvl_5[],MATCH(M925,lvl_5[ID],0),MATCH(_xlfn.CONCAT(TEXT(K925,"##0"),"_",TEXT(L925,"##0")),lvl_5[#Headers],0)),"Нет")</f>
        <v>Благоприятность</v>
      </c>
      <c r="H925" s="11" t="str">
        <f>IFERROR(INDEX(lvl_6[],MATCH(N925,lvl_6[ID],0),MATCH(_xlfn.CONCAT(K925,"_",L925,"_",M925),lvl_6[#Headers],0)),"Нет")</f>
        <v>Нет</v>
      </c>
      <c r="I925" s="12">
        <v>1</v>
      </c>
      <c r="J925" s="12">
        <v>2</v>
      </c>
      <c r="K925" s="12">
        <v>2</v>
      </c>
      <c r="L925" s="12">
        <v>1</v>
      </c>
      <c r="M925" s="12">
        <v>0</v>
      </c>
      <c r="N925" s="12">
        <v>0</v>
      </c>
      <c r="O925" s="12">
        <f>COUNTIF($P$2:P925,P925)</f>
        <v>165</v>
      </c>
      <c r="P925" s="12" t="str">
        <f t="shared" si="43"/>
        <v>122010000</v>
      </c>
      <c r="Q925" s="12" t="str">
        <f t="shared" si="44"/>
        <v>1220100000165</v>
      </c>
      <c r="R925" s="20" t="s">
        <v>1342</v>
      </c>
      <c r="S925" s="20" t="s">
        <v>1343</v>
      </c>
      <c r="AY925" s="12" t="s">
        <v>912</v>
      </c>
      <c r="BA925" s="12" t="s">
        <v>903</v>
      </c>
      <c r="BB925" s="12" t="s">
        <v>12</v>
      </c>
      <c r="BG925" s="21">
        <v>1</v>
      </c>
      <c r="BJ925" s="12">
        <v>1</v>
      </c>
    </row>
    <row r="926" spans="1:63" ht="30" x14ac:dyDescent="0.25">
      <c r="A926" s="12">
        <v>1</v>
      </c>
      <c r="B926" s="11" t="str">
        <f t="shared" si="45"/>
        <v>Общий расчет. Ци Мень. Анализ Дворца. Структуры. Благоприятность. Нет</v>
      </c>
      <c r="C926" s="11" t="str">
        <f>IFERROR(VLOOKUP(I926,lvl_1[],2,FALSE),"Нет")</f>
        <v>Общий расчет</v>
      </c>
      <c r="D926" s="11" t="str">
        <f>IFERROR(VLOOKUP(Rule!J926,lvl_2[],2,FALSE),"Нет")</f>
        <v>Ци Мень</v>
      </c>
      <c r="E926" s="11" t="str">
        <f>IFERROR(VLOOKUP(Rule!K926,lvl_3[],2,FALSE),"Нет")</f>
        <v>Анализ Дворца</v>
      </c>
      <c r="F926" s="11" t="str">
        <f>IFERROR(INDEX(lvl_4[],MATCH(L926,lvl_4[ID],0),MATCH(TEXT(K926,"##0"),lvl_4[#Headers],0)),"Нет")</f>
        <v>Структуры</v>
      </c>
      <c r="G926" s="11" t="str">
        <f>IFERROR(INDEX(lvl_5[],MATCH(M926,lvl_5[ID],0),MATCH(_xlfn.CONCAT(TEXT(K926,"##0"),"_",TEXT(L926,"##0")),lvl_5[#Headers],0)),"Нет")</f>
        <v>Благоприятность</v>
      </c>
      <c r="H926" s="11" t="str">
        <f>IFERROR(INDEX(lvl_6[],MATCH(N926,lvl_6[ID],0),MATCH(_xlfn.CONCAT(K926,"_",L926,"_",M926),lvl_6[#Headers],0)),"Нет")</f>
        <v>Нет</v>
      </c>
      <c r="I926" s="12">
        <v>1</v>
      </c>
      <c r="J926" s="12">
        <v>2</v>
      </c>
      <c r="K926" s="12">
        <v>2</v>
      </c>
      <c r="L926" s="12">
        <v>1</v>
      </c>
      <c r="M926" s="12">
        <v>0</v>
      </c>
      <c r="N926" s="12">
        <v>0</v>
      </c>
      <c r="O926" s="12">
        <f>COUNTIF($P$2:P926,P926)</f>
        <v>166</v>
      </c>
      <c r="P926" s="12" t="str">
        <f t="shared" si="43"/>
        <v>122010000</v>
      </c>
      <c r="Q926" s="12" t="str">
        <f t="shared" si="44"/>
        <v>1220100000166</v>
      </c>
      <c r="R926" s="20" t="s">
        <v>1342</v>
      </c>
      <c r="S926" s="20" t="s">
        <v>1343</v>
      </c>
      <c r="AY926" s="12" t="s">
        <v>912</v>
      </c>
      <c r="BA926" s="12" t="s">
        <v>903</v>
      </c>
      <c r="BB926" s="12" t="s">
        <v>8</v>
      </c>
      <c r="BG926" s="21">
        <v>1</v>
      </c>
      <c r="BJ926" s="12">
        <v>1</v>
      </c>
    </row>
    <row r="927" spans="1:63" ht="30" x14ac:dyDescent="0.25">
      <c r="A927" s="12">
        <v>1</v>
      </c>
      <c r="B927" s="11" t="str">
        <f t="shared" si="45"/>
        <v>Общий расчет. Ци Мень. Анализ Дворца. Структуры. Благоприятность. Нет</v>
      </c>
      <c r="C927" s="11" t="str">
        <f>IFERROR(VLOOKUP(I927,lvl_1[],2,FALSE),"Нет")</f>
        <v>Общий расчет</v>
      </c>
      <c r="D927" s="11" t="str">
        <f>IFERROR(VLOOKUP(Rule!J927,lvl_2[],2,FALSE),"Нет")</f>
        <v>Ци Мень</v>
      </c>
      <c r="E927" s="11" t="str">
        <f>IFERROR(VLOOKUP(Rule!K927,lvl_3[],2,FALSE),"Нет")</f>
        <v>Анализ Дворца</v>
      </c>
      <c r="F927" s="11" t="str">
        <f>IFERROR(INDEX(lvl_4[],MATCH(L927,lvl_4[ID],0),MATCH(TEXT(K927,"##0"),lvl_4[#Headers],0)),"Нет")</f>
        <v>Структуры</v>
      </c>
      <c r="G927" s="11" t="str">
        <f>IFERROR(INDEX(lvl_5[],MATCH(M927,lvl_5[ID],0),MATCH(_xlfn.CONCAT(TEXT(K927,"##0"),"_",TEXT(L927,"##0")),lvl_5[#Headers],0)),"Нет")</f>
        <v>Благоприятность</v>
      </c>
      <c r="H927" s="11" t="str">
        <f>IFERROR(INDEX(lvl_6[],MATCH(N927,lvl_6[ID],0),MATCH(_xlfn.CONCAT(K927,"_",L927,"_",M927),lvl_6[#Headers],0)),"Нет")</f>
        <v>Нет</v>
      </c>
      <c r="I927" s="12">
        <v>1</v>
      </c>
      <c r="J927" s="12">
        <v>2</v>
      </c>
      <c r="K927" s="12">
        <v>2</v>
      </c>
      <c r="L927" s="12">
        <v>1</v>
      </c>
      <c r="M927" s="12">
        <v>0</v>
      </c>
      <c r="N927" s="12">
        <v>0</v>
      </c>
      <c r="O927" s="12">
        <f>COUNTIF($P$2:P927,P927)</f>
        <v>167</v>
      </c>
      <c r="P927" s="12" t="str">
        <f t="shared" si="43"/>
        <v>122010000</v>
      </c>
      <c r="Q927" s="12" t="str">
        <f t="shared" si="44"/>
        <v>1220100000167</v>
      </c>
      <c r="R927" s="20" t="s">
        <v>1342</v>
      </c>
      <c r="S927" s="20" t="s">
        <v>1344</v>
      </c>
      <c r="AY927" s="12" t="s">
        <v>912</v>
      </c>
      <c r="BA927" s="12" t="s">
        <v>903</v>
      </c>
      <c r="BB927" s="12" t="s">
        <v>22</v>
      </c>
      <c r="BG927" s="21">
        <v>-1</v>
      </c>
      <c r="BJ927" s="12">
        <v>1</v>
      </c>
      <c r="BK927" s="12">
        <v>1</v>
      </c>
    </row>
    <row r="928" spans="1:63" ht="30" x14ac:dyDescent="0.25">
      <c r="A928" s="12">
        <v>1</v>
      </c>
      <c r="B928" s="11" t="str">
        <f t="shared" si="45"/>
        <v>Общий расчет. Ци Мень. Анализ Дворца. Структуры. Благоприятность. Нет</v>
      </c>
      <c r="C928" s="11" t="str">
        <f>IFERROR(VLOOKUP(I928,lvl_1[],2,FALSE),"Нет")</f>
        <v>Общий расчет</v>
      </c>
      <c r="D928" s="11" t="str">
        <f>IFERROR(VLOOKUP(Rule!J928,lvl_2[],2,FALSE),"Нет")</f>
        <v>Ци Мень</v>
      </c>
      <c r="E928" s="11" t="str">
        <f>IFERROR(VLOOKUP(Rule!K928,lvl_3[],2,FALSE),"Нет")</f>
        <v>Анализ Дворца</v>
      </c>
      <c r="F928" s="11" t="str">
        <f>IFERROR(INDEX(lvl_4[],MATCH(L928,lvl_4[ID],0),MATCH(TEXT(K928,"##0"),lvl_4[#Headers],0)),"Нет")</f>
        <v>Структуры</v>
      </c>
      <c r="G928" s="11" t="str">
        <f>IFERROR(INDEX(lvl_5[],MATCH(M928,lvl_5[ID],0),MATCH(_xlfn.CONCAT(TEXT(K928,"##0"),"_",TEXT(L928,"##0")),lvl_5[#Headers],0)),"Нет")</f>
        <v>Благоприятность</v>
      </c>
      <c r="H928" s="11" t="str">
        <f>IFERROR(INDEX(lvl_6[],MATCH(N928,lvl_6[ID],0),MATCH(_xlfn.CONCAT(K928,"_",L928,"_",M928),lvl_6[#Headers],0)),"Нет")</f>
        <v>Нет</v>
      </c>
      <c r="I928" s="12">
        <v>1</v>
      </c>
      <c r="J928" s="12">
        <v>2</v>
      </c>
      <c r="K928" s="12">
        <v>2</v>
      </c>
      <c r="L928" s="12">
        <v>1</v>
      </c>
      <c r="M928" s="12">
        <v>0</v>
      </c>
      <c r="N928" s="12">
        <v>0</v>
      </c>
      <c r="O928" s="12">
        <f>COUNTIF($P$2:P928,P928)</f>
        <v>168</v>
      </c>
      <c r="P928" s="12" t="str">
        <f t="shared" si="43"/>
        <v>122010000</v>
      </c>
      <c r="Q928" s="12" t="str">
        <f t="shared" si="44"/>
        <v>1220100000168</v>
      </c>
      <c r="R928" s="20" t="s">
        <v>1342</v>
      </c>
      <c r="S928" s="20" t="s">
        <v>1344</v>
      </c>
      <c r="AY928" s="12" t="s">
        <v>912</v>
      </c>
      <c r="BA928" s="12" t="s">
        <v>903</v>
      </c>
      <c r="BB928" s="12" t="s">
        <v>29</v>
      </c>
      <c r="BG928" s="21">
        <v>-1</v>
      </c>
      <c r="BJ928" s="12">
        <v>1</v>
      </c>
      <c r="BK928" s="12">
        <v>1</v>
      </c>
    </row>
    <row r="929" spans="1:63" ht="30" x14ac:dyDescent="0.25">
      <c r="A929" s="12">
        <v>1</v>
      </c>
      <c r="B929" s="11" t="str">
        <f t="shared" si="45"/>
        <v>Общий расчет. Ци Мень. Анализ Дворца. Структуры. Благоприятность. Нет</v>
      </c>
      <c r="C929" s="11" t="str">
        <f>IFERROR(VLOOKUP(I929,lvl_1[],2,FALSE),"Нет")</f>
        <v>Общий расчет</v>
      </c>
      <c r="D929" s="11" t="str">
        <f>IFERROR(VLOOKUP(Rule!J929,lvl_2[],2,FALSE),"Нет")</f>
        <v>Ци Мень</v>
      </c>
      <c r="E929" s="11" t="str">
        <f>IFERROR(VLOOKUP(Rule!K929,lvl_3[],2,FALSE),"Нет")</f>
        <v>Анализ Дворца</v>
      </c>
      <c r="F929" s="11" t="str">
        <f>IFERROR(INDEX(lvl_4[],MATCH(L929,lvl_4[ID],0),MATCH(TEXT(K929,"##0"),lvl_4[#Headers],0)),"Нет")</f>
        <v>Структуры</v>
      </c>
      <c r="G929" s="11" t="str">
        <f>IFERROR(INDEX(lvl_5[],MATCH(M929,lvl_5[ID],0),MATCH(_xlfn.CONCAT(TEXT(K929,"##0"),"_",TEXT(L929,"##0")),lvl_5[#Headers],0)),"Нет")</f>
        <v>Благоприятность</v>
      </c>
      <c r="H929" s="11" t="str">
        <f>IFERROR(INDEX(lvl_6[],MATCH(N929,lvl_6[ID],0),MATCH(_xlfn.CONCAT(K929,"_",L929,"_",M929),lvl_6[#Headers],0)),"Нет")</f>
        <v>Нет</v>
      </c>
      <c r="I929" s="12">
        <v>1</v>
      </c>
      <c r="J929" s="12">
        <v>2</v>
      </c>
      <c r="K929" s="12">
        <v>2</v>
      </c>
      <c r="L929" s="12">
        <v>1</v>
      </c>
      <c r="M929" s="12">
        <v>0</v>
      </c>
      <c r="N929" s="12">
        <v>0</v>
      </c>
      <c r="O929" s="12">
        <f>COUNTIF($P$2:P929,P929)</f>
        <v>169</v>
      </c>
      <c r="P929" s="12" t="str">
        <f t="shared" si="43"/>
        <v>122010000</v>
      </c>
      <c r="Q929" s="12" t="str">
        <f t="shared" si="44"/>
        <v>1220100000169</v>
      </c>
      <c r="R929" s="20" t="s">
        <v>1342</v>
      </c>
      <c r="S929" s="20" t="s">
        <v>1344</v>
      </c>
      <c r="AY929" s="12" t="s">
        <v>912</v>
      </c>
      <c r="BA929" s="12" t="s">
        <v>903</v>
      </c>
      <c r="BB929" s="12" t="s">
        <v>26</v>
      </c>
      <c r="BG929" s="21">
        <v>-1</v>
      </c>
      <c r="BJ929" s="12">
        <v>1</v>
      </c>
      <c r="BK929" s="12">
        <v>1</v>
      </c>
    </row>
    <row r="930" spans="1:63" ht="30" x14ac:dyDescent="0.25">
      <c r="A930" s="12">
        <v>1</v>
      </c>
      <c r="B930" s="11" t="str">
        <f t="shared" si="45"/>
        <v>Общий расчет. Ци Мень. Анализ Дворца. Структуры. Благоприятность. Нет</v>
      </c>
      <c r="C930" s="11" t="str">
        <f>IFERROR(VLOOKUP(I930,lvl_1[],2,FALSE),"Нет")</f>
        <v>Общий расчет</v>
      </c>
      <c r="D930" s="11" t="str">
        <f>IFERROR(VLOOKUP(Rule!J930,lvl_2[],2,FALSE),"Нет")</f>
        <v>Ци Мень</v>
      </c>
      <c r="E930" s="11" t="str">
        <f>IFERROR(VLOOKUP(Rule!K930,lvl_3[],2,FALSE),"Нет")</f>
        <v>Анализ Дворца</v>
      </c>
      <c r="F930" s="11" t="str">
        <f>IFERROR(INDEX(lvl_4[],MATCH(L930,lvl_4[ID],0),MATCH(TEXT(K930,"##0"),lvl_4[#Headers],0)),"Нет")</f>
        <v>Структуры</v>
      </c>
      <c r="G930" s="11" t="str">
        <f>IFERROR(INDEX(lvl_5[],MATCH(M930,lvl_5[ID],0),MATCH(_xlfn.CONCAT(TEXT(K930,"##0"),"_",TEXT(L930,"##0")),lvl_5[#Headers],0)),"Нет")</f>
        <v>Благоприятность</v>
      </c>
      <c r="H930" s="11" t="str">
        <f>IFERROR(INDEX(lvl_6[],MATCH(N930,lvl_6[ID],0),MATCH(_xlfn.CONCAT(K930,"_",L930,"_",M930),lvl_6[#Headers],0)),"Нет")</f>
        <v>Нет</v>
      </c>
      <c r="I930" s="12">
        <v>1</v>
      </c>
      <c r="J930" s="12">
        <v>2</v>
      </c>
      <c r="K930" s="12">
        <v>2</v>
      </c>
      <c r="L930" s="12">
        <v>1</v>
      </c>
      <c r="M930" s="12">
        <v>0</v>
      </c>
      <c r="N930" s="12">
        <v>0</v>
      </c>
      <c r="O930" s="12">
        <f>COUNTIF($P$2:P930,P930)</f>
        <v>170</v>
      </c>
      <c r="P930" s="12" t="str">
        <f t="shared" si="43"/>
        <v>122010000</v>
      </c>
      <c r="Q930" s="12" t="str">
        <f t="shared" si="44"/>
        <v>1220100000170</v>
      </c>
      <c r="R930" s="20" t="s">
        <v>1342</v>
      </c>
      <c r="S930" s="20" t="s">
        <v>1344</v>
      </c>
      <c r="AY930" s="12" t="s">
        <v>912</v>
      </c>
      <c r="BA930" s="12" t="s">
        <v>903</v>
      </c>
      <c r="BB930" s="12" t="s">
        <v>19</v>
      </c>
      <c r="BG930" s="21">
        <v>-1</v>
      </c>
      <c r="BJ930" s="12">
        <v>1</v>
      </c>
      <c r="BK930" s="12">
        <v>1</v>
      </c>
    </row>
    <row r="931" spans="1:63" ht="30" x14ac:dyDescent="0.25">
      <c r="A931" s="12">
        <v>1</v>
      </c>
      <c r="B931" s="11" t="str">
        <f t="shared" si="45"/>
        <v>Общий расчет. Ци Мень. Анализ Дворца. Структуры. Благоприятность. Нет</v>
      </c>
      <c r="C931" s="11" t="str">
        <f>IFERROR(VLOOKUP(I931,lvl_1[],2,FALSE),"Нет")</f>
        <v>Общий расчет</v>
      </c>
      <c r="D931" s="11" t="str">
        <f>IFERROR(VLOOKUP(Rule!J931,lvl_2[],2,FALSE),"Нет")</f>
        <v>Ци Мень</v>
      </c>
      <c r="E931" s="11" t="str">
        <f>IFERROR(VLOOKUP(Rule!K931,lvl_3[],2,FALSE),"Нет")</f>
        <v>Анализ Дворца</v>
      </c>
      <c r="F931" s="11" t="str">
        <f>IFERROR(INDEX(lvl_4[],MATCH(L931,lvl_4[ID],0),MATCH(TEXT(K931,"##0"),lvl_4[#Headers],0)),"Нет")</f>
        <v>Структуры</v>
      </c>
      <c r="G931" s="11" t="str">
        <f>IFERROR(INDEX(lvl_5[],MATCH(M931,lvl_5[ID],0),MATCH(_xlfn.CONCAT(TEXT(K931,"##0"),"_",TEXT(L931,"##0")),lvl_5[#Headers],0)),"Нет")</f>
        <v>Благоприятность</v>
      </c>
      <c r="H931" s="11" t="str">
        <f>IFERROR(INDEX(lvl_6[],MATCH(N931,lvl_6[ID],0),MATCH(_xlfn.CONCAT(K931,"_",L931,"_",M931),lvl_6[#Headers],0)),"Нет")</f>
        <v>Нет</v>
      </c>
      <c r="I931" s="12">
        <v>1</v>
      </c>
      <c r="J931" s="12">
        <v>2</v>
      </c>
      <c r="K931" s="12">
        <v>2</v>
      </c>
      <c r="L931" s="12">
        <v>1</v>
      </c>
      <c r="M931" s="12">
        <v>0</v>
      </c>
      <c r="N931" s="12">
        <v>0</v>
      </c>
      <c r="O931" s="12">
        <f>COUNTIF($P$2:P931,P931)</f>
        <v>171</v>
      </c>
      <c r="P931" s="12" t="str">
        <f t="shared" si="43"/>
        <v>122010000</v>
      </c>
      <c r="Q931" s="12" t="str">
        <f t="shared" si="44"/>
        <v>1220100000171</v>
      </c>
      <c r="R931" s="20" t="s">
        <v>1342</v>
      </c>
      <c r="S931" s="20" t="s">
        <v>1344</v>
      </c>
      <c r="AY931" s="12" t="s">
        <v>912</v>
      </c>
      <c r="BA931" s="12" t="s">
        <v>903</v>
      </c>
      <c r="BB931" s="12" t="s">
        <v>16</v>
      </c>
      <c r="BG931" s="21">
        <v>-1</v>
      </c>
      <c r="BJ931" s="12">
        <v>1</v>
      </c>
      <c r="BK931" s="12">
        <v>1</v>
      </c>
    </row>
    <row r="932" spans="1:63" ht="60" x14ac:dyDescent="0.25">
      <c r="A932" s="12">
        <v>1</v>
      </c>
      <c r="B932" s="11" t="str">
        <f t="shared" si="45"/>
        <v>Общий расчет. Ци Мень. Анализ Дворца. Структуры. Благоприятность. Нет</v>
      </c>
      <c r="C932" s="11" t="str">
        <f>IFERROR(VLOOKUP(I932,lvl_1[],2,FALSE),"Нет")</f>
        <v>Общий расчет</v>
      </c>
      <c r="D932" s="11" t="str">
        <f>IFERROR(VLOOKUP(Rule!J932,lvl_2[],2,FALSE),"Нет")</f>
        <v>Ци Мень</v>
      </c>
      <c r="E932" s="11" t="str">
        <f>IFERROR(VLOOKUP(Rule!K932,lvl_3[],2,FALSE),"Нет")</f>
        <v>Анализ Дворца</v>
      </c>
      <c r="F932" s="11" t="str">
        <f>IFERROR(INDEX(lvl_4[],MATCH(L932,lvl_4[ID],0),MATCH(TEXT(K932,"##0"),lvl_4[#Headers],0)),"Нет")</f>
        <v>Структуры</v>
      </c>
      <c r="G932" s="11" t="str">
        <f>IFERROR(INDEX(lvl_5[],MATCH(M932,lvl_5[ID],0),MATCH(_xlfn.CONCAT(TEXT(K932,"##0"),"_",TEXT(L932,"##0")),lvl_5[#Headers],0)),"Нет")</f>
        <v>Благоприятность</v>
      </c>
      <c r="H932" s="11" t="str">
        <f>IFERROR(INDEX(lvl_6[],MATCH(N932,lvl_6[ID],0),MATCH(_xlfn.CONCAT(K932,"_",L932,"_",M932),lvl_6[#Headers],0)),"Нет")</f>
        <v>Нет</v>
      </c>
      <c r="I932" s="12">
        <v>1</v>
      </c>
      <c r="J932" s="12">
        <v>2</v>
      </c>
      <c r="K932" s="12">
        <v>2</v>
      </c>
      <c r="L932" s="12">
        <v>1</v>
      </c>
      <c r="M932" s="12">
        <v>0</v>
      </c>
      <c r="N932" s="12">
        <v>0</v>
      </c>
      <c r="O932" s="12">
        <f>COUNTIF($P$2:P932,P932)</f>
        <v>172</v>
      </c>
      <c r="P932" s="12" t="str">
        <f t="shared" si="43"/>
        <v>122010000</v>
      </c>
      <c r="Q932" s="12" t="str">
        <f t="shared" si="44"/>
        <v>1220100000172</v>
      </c>
      <c r="R932" s="20" t="s">
        <v>1345</v>
      </c>
      <c r="S932" s="20" t="s">
        <v>1346</v>
      </c>
      <c r="AY932" s="12" t="s">
        <v>912</v>
      </c>
      <c r="BA932" s="12" t="s">
        <v>905</v>
      </c>
      <c r="BG932" s="21">
        <v>1</v>
      </c>
      <c r="BJ932" s="12">
        <v>1</v>
      </c>
    </row>
    <row r="933" spans="1:63" ht="60" x14ac:dyDescent="0.25">
      <c r="A933" s="12">
        <v>1</v>
      </c>
      <c r="B933" s="11" t="str">
        <f t="shared" si="45"/>
        <v>Общий расчет. Ци Мень. Анализ Дворца. Структуры. Благоприятность. Нет</v>
      </c>
      <c r="C933" s="11" t="str">
        <f>IFERROR(VLOOKUP(I933,lvl_1[],2,FALSE),"Нет")</f>
        <v>Общий расчет</v>
      </c>
      <c r="D933" s="11" t="str">
        <f>IFERROR(VLOOKUP(Rule!J933,lvl_2[],2,FALSE),"Нет")</f>
        <v>Ци Мень</v>
      </c>
      <c r="E933" s="11" t="str">
        <f>IFERROR(VLOOKUP(Rule!K933,lvl_3[],2,FALSE),"Нет")</f>
        <v>Анализ Дворца</v>
      </c>
      <c r="F933" s="11" t="str">
        <f>IFERROR(INDEX(lvl_4[],MATCH(L933,lvl_4[ID],0),MATCH(TEXT(K933,"##0"),lvl_4[#Headers],0)),"Нет")</f>
        <v>Структуры</v>
      </c>
      <c r="G933" s="11" t="str">
        <f>IFERROR(INDEX(lvl_5[],MATCH(M933,lvl_5[ID],0),MATCH(_xlfn.CONCAT(TEXT(K933,"##0"),"_",TEXT(L933,"##0")),lvl_5[#Headers],0)),"Нет")</f>
        <v>Благоприятность</v>
      </c>
      <c r="H933" s="11" t="str">
        <f>IFERROR(INDEX(lvl_6[],MATCH(N933,lvl_6[ID],0),MATCH(_xlfn.CONCAT(K933,"_",L933,"_",M933),lvl_6[#Headers],0)),"Нет")</f>
        <v>Нет</v>
      </c>
      <c r="I933" s="12">
        <v>1</v>
      </c>
      <c r="J933" s="12">
        <v>2</v>
      </c>
      <c r="K933" s="12">
        <v>2</v>
      </c>
      <c r="L933" s="12">
        <v>1</v>
      </c>
      <c r="M933" s="12">
        <v>0</v>
      </c>
      <c r="N933" s="12">
        <v>0</v>
      </c>
      <c r="O933" s="12">
        <f>COUNTIF($P$2:P933,P933)</f>
        <v>173</v>
      </c>
      <c r="P933" s="12" t="str">
        <f t="shared" si="43"/>
        <v>122010000</v>
      </c>
      <c r="Q933" s="12" t="str">
        <f t="shared" si="44"/>
        <v>1220100000173</v>
      </c>
      <c r="R933" s="20" t="s">
        <v>1347</v>
      </c>
      <c r="S933" s="20" t="s">
        <v>1348</v>
      </c>
      <c r="AY933" s="12" t="s">
        <v>912</v>
      </c>
      <c r="BA933" s="12" t="s">
        <v>907</v>
      </c>
      <c r="BG933" s="21">
        <v>-1</v>
      </c>
      <c r="BJ933" s="12">
        <v>1</v>
      </c>
      <c r="BK933" s="12">
        <v>1</v>
      </c>
    </row>
    <row r="934" spans="1:63" ht="45" x14ac:dyDescent="0.25">
      <c r="A934" s="12">
        <v>1</v>
      </c>
      <c r="B934" s="11" t="str">
        <f t="shared" si="45"/>
        <v>Общий расчет. Ци Мень. Анализ Дворца. Структуры. Благоприятность. Нет</v>
      </c>
      <c r="C934" s="11" t="str">
        <f>IFERROR(VLOOKUP(I934,lvl_1[],2,FALSE),"Нет")</f>
        <v>Общий расчет</v>
      </c>
      <c r="D934" s="11" t="str">
        <f>IFERROR(VLOOKUP(Rule!J934,lvl_2[],2,FALSE),"Нет")</f>
        <v>Ци Мень</v>
      </c>
      <c r="E934" s="11" t="str">
        <f>IFERROR(VLOOKUP(Rule!K934,lvl_3[],2,FALSE),"Нет")</f>
        <v>Анализ Дворца</v>
      </c>
      <c r="F934" s="11" t="str">
        <f>IFERROR(INDEX(lvl_4[],MATCH(L934,lvl_4[ID],0),MATCH(TEXT(K934,"##0"),lvl_4[#Headers],0)),"Нет")</f>
        <v>Структуры</v>
      </c>
      <c r="G934" s="11" t="str">
        <f>IFERROR(INDEX(lvl_5[],MATCH(M934,lvl_5[ID],0),MATCH(_xlfn.CONCAT(TEXT(K934,"##0"),"_",TEXT(L934,"##0")),lvl_5[#Headers],0)),"Нет")</f>
        <v>Благоприятность</v>
      </c>
      <c r="H934" s="11" t="str">
        <f>IFERROR(INDEX(lvl_6[],MATCH(N934,lvl_6[ID],0),MATCH(_xlfn.CONCAT(K934,"_",L934,"_",M934),lvl_6[#Headers],0)),"Нет")</f>
        <v>Нет</v>
      </c>
      <c r="I934" s="12">
        <v>1</v>
      </c>
      <c r="J934" s="12">
        <v>2</v>
      </c>
      <c r="K934" s="12">
        <v>2</v>
      </c>
      <c r="L934" s="12">
        <v>1</v>
      </c>
      <c r="M934" s="12">
        <v>0</v>
      </c>
      <c r="N934" s="12">
        <v>0</v>
      </c>
      <c r="O934" s="12">
        <f>COUNTIF($P$2:P934,P934)</f>
        <v>174</v>
      </c>
      <c r="P934" s="12" t="str">
        <f t="shared" si="43"/>
        <v>122010000</v>
      </c>
      <c r="Q934" s="12" t="str">
        <f t="shared" si="44"/>
        <v>1220100000174</v>
      </c>
      <c r="R934" s="20" t="s">
        <v>1349</v>
      </c>
      <c r="S934" s="20" t="s">
        <v>1350</v>
      </c>
      <c r="AY934" s="12" t="s">
        <v>912</v>
      </c>
      <c r="BA934" s="12" t="s">
        <v>908</v>
      </c>
      <c r="BG934" s="21">
        <v>-1</v>
      </c>
      <c r="BJ934" s="12">
        <v>1</v>
      </c>
      <c r="BK934" s="12">
        <v>1</v>
      </c>
    </row>
    <row r="935" spans="1:63" ht="45" x14ac:dyDescent="0.25">
      <c r="A935" s="12">
        <v>1</v>
      </c>
      <c r="B935" s="11" t="str">
        <f t="shared" si="45"/>
        <v>Общий расчет. Ци Мень. Анализ Дворца. Структуры. Благоприятность. Нет</v>
      </c>
      <c r="C935" s="11" t="str">
        <f>IFERROR(VLOOKUP(I935,lvl_1[],2,FALSE),"Нет")</f>
        <v>Общий расчет</v>
      </c>
      <c r="D935" s="11" t="str">
        <f>IFERROR(VLOOKUP(Rule!J935,lvl_2[],2,FALSE),"Нет")</f>
        <v>Ци Мень</v>
      </c>
      <c r="E935" s="11" t="str">
        <f>IFERROR(VLOOKUP(Rule!K935,lvl_3[],2,FALSE),"Нет")</f>
        <v>Анализ Дворца</v>
      </c>
      <c r="F935" s="11" t="str">
        <f>IFERROR(INDEX(lvl_4[],MATCH(L935,lvl_4[ID],0),MATCH(TEXT(K935,"##0"),lvl_4[#Headers],0)),"Нет")</f>
        <v>Структуры</v>
      </c>
      <c r="G935" s="11" t="str">
        <f>IFERROR(INDEX(lvl_5[],MATCH(M935,lvl_5[ID],0),MATCH(_xlfn.CONCAT(TEXT(K935,"##0"),"_",TEXT(L935,"##0")),lvl_5[#Headers],0)),"Нет")</f>
        <v>Благоприятность</v>
      </c>
      <c r="H935" s="11" t="str">
        <f>IFERROR(INDEX(lvl_6[],MATCH(N935,lvl_6[ID],0),MATCH(_xlfn.CONCAT(K935,"_",L935,"_",M935),lvl_6[#Headers],0)),"Нет")</f>
        <v>Нет</v>
      </c>
      <c r="I935" s="12">
        <v>1</v>
      </c>
      <c r="J935" s="12">
        <v>2</v>
      </c>
      <c r="K935" s="12">
        <v>2</v>
      </c>
      <c r="L935" s="12">
        <v>1</v>
      </c>
      <c r="M935" s="12">
        <v>0</v>
      </c>
      <c r="N935" s="12">
        <v>0</v>
      </c>
      <c r="O935" s="12">
        <f>COUNTIF($P$2:P935,P935)</f>
        <v>175</v>
      </c>
      <c r="P935" s="12" t="str">
        <f t="shared" si="43"/>
        <v>122010000</v>
      </c>
      <c r="Q935" s="12" t="str">
        <f t="shared" si="44"/>
        <v>1220100000175</v>
      </c>
      <c r="R935" s="20" t="s">
        <v>1332</v>
      </c>
      <c r="S935" s="20" t="s">
        <v>1351</v>
      </c>
      <c r="AY935" s="12" t="s">
        <v>912</v>
      </c>
      <c r="BA935" s="12" t="s">
        <v>910</v>
      </c>
      <c r="BG935" s="21">
        <v>-1</v>
      </c>
      <c r="BJ935" s="12">
        <v>1</v>
      </c>
      <c r="BK935" s="12">
        <v>1</v>
      </c>
    </row>
    <row r="936" spans="1:63" ht="45" x14ac:dyDescent="0.25">
      <c r="A936" s="12">
        <v>1</v>
      </c>
      <c r="B936" s="11" t="str">
        <f t="shared" si="45"/>
        <v>Общий расчет. Ци Мень. Анализ Дворца. Структуры. Благоприятность. Нет</v>
      </c>
      <c r="C936" s="11" t="str">
        <f>IFERROR(VLOOKUP(I936,lvl_1[],2,FALSE),"Нет")</f>
        <v>Общий расчет</v>
      </c>
      <c r="D936" s="11" t="str">
        <f>IFERROR(VLOOKUP(Rule!J936,lvl_2[],2,FALSE),"Нет")</f>
        <v>Ци Мень</v>
      </c>
      <c r="E936" s="11" t="str">
        <f>IFERROR(VLOOKUP(Rule!K936,lvl_3[],2,FALSE),"Нет")</f>
        <v>Анализ Дворца</v>
      </c>
      <c r="F936" s="11" t="str">
        <f>IFERROR(INDEX(lvl_4[],MATCH(L936,lvl_4[ID],0),MATCH(TEXT(K936,"##0"),lvl_4[#Headers],0)),"Нет")</f>
        <v>Структуры</v>
      </c>
      <c r="G936" s="11" t="str">
        <f>IFERROR(INDEX(lvl_5[],MATCH(M936,lvl_5[ID],0),MATCH(_xlfn.CONCAT(TEXT(K936,"##0"),"_",TEXT(L936,"##0")),lvl_5[#Headers],0)),"Нет")</f>
        <v>Благоприятность</v>
      </c>
      <c r="H936" s="11" t="str">
        <f>IFERROR(INDEX(lvl_6[],MATCH(N936,lvl_6[ID],0),MATCH(_xlfn.CONCAT(K936,"_",L936,"_",M936),lvl_6[#Headers],0)),"Нет")</f>
        <v>Нет</v>
      </c>
      <c r="I936" s="12">
        <v>1</v>
      </c>
      <c r="J936" s="12">
        <v>2</v>
      </c>
      <c r="K936" s="12">
        <v>2</v>
      </c>
      <c r="L936" s="12">
        <v>1</v>
      </c>
      <c r="M936" s="12">
        <v>0</v>
      </c>
      <c r="N936" s="12">
        <v>0</v>
      </c>
      <c r="O936" s="12">
        <f>COUNTIF($P$2:P936,P936)</f>
        <v>176</v>
      </c>
      <c r="P936" s="12" t="str">
        <f t="shared" si="43"/>
        <v>122010000</v>
      </c>
      <c r="Q936" s="12" t="str">
        <f t="shared" si="44"/>
        <v>1220100000176</v>
      </c>
      <c r="R936" s="20" t="s">
        <v>1352</v>
      </c>
      <c r="S936" s="20" t="s">
        <v>1353</v>
      </c>
      <c r="AY936" s="12" t="s">
        <v>912</v>
      </c>
      <c r="BA936" s="12" t="s">
        <v>912</v>
      </c>
      <c r="BG936" s="21" t="s">
        <v>2277</v>
      </c>
      <c r="BJ936" s="12">
        <v>1</v>
      </c>
      <c r="BK936" s="12">
        <v>1</v>
      </c>
    </row>
    <row r="937" spans="1:63" ht="30" x14ac:dyDescent="0.25">
      <c r="A937" s="12">
        <v>1</v>
      </c>
      <c r="B937" s="11" t="str">
        <f t="shared" si="45"/>
        <v>Общий расчет. Ци Мень. Анализ Дворца. Структуры. Благоприятность. Нет</v>
      </c>
      <c r="C937" s="11" t="str">
        <f>IFERROR(VLOOKUP(I937,lvl_1[],2,FALSE),"Нет")</f>
        <v>Общий расчет</v>
      </c>
      <c r="D937" s="11" t="str">
        <f>IFERROR(VLOOKUP(Rule!J937,lvl_2[],2,FALSE),"Нет")</f>
        <v>Ци Мень</v>
      </c>
      <c r="E937" s="11" t="str">
        <f>IFERROR(VLOOKUP(Rule!K937,lvl_3[],2,FALSE),"Нет")</f>
        <v>Анализ Дворца</v>
      </c>
      <c r="F937" s="11" t="str">
        <f>IFERROR(INDEX(lvl_4[],MATCH(L937,lvl_4[ID],0),MATCH(TEXT(K937,"##0"),lvl_4[#Headers],0)),"Нет")</f>
        <v>Структуры</v>
      </c>
      <c r="G937" s="11" t="str">
        <f>IFERROR(INDEX(lvl_5[],MATCH(M937,lvl_5[ID],0),MATCH(_xlfn.CONCAT(TEXT(K937,"##0"),"_",TEXT(L937,"##0")),lvl_5[#Headers],0)),"Нет")</f>
        <v>Благоприятность</v>
      </c>
      <c r="H937" s="11" t="str">
        <f>IFERROR(INDEX(lvl_6[],MATCH(N937,lvl_6[ID],0),MATCH(_xlfn.CONCAT(K937,"_",L937,"_",M937),lvl_6[#Headers],0)),"Нет")</f>
        <v>Нет</v>
      </c>
      <c r="I937" s="12">
        <v>1</v>
      </c>
      <c r="J937" s="12">
        <v>2</v>
      </c>
      <c r="K937" s="12">
        <v>2</v>
      </c>
      <c r="L937" s="12">
        <v>1</v>
      </c>
      <c r="M937" s="12">
        <v>0</v>
      </c>
      <c r="N937" s="12">
        <v>0</v>
      </c>
      <c r="O937" s="12">
        <f>COUNTIF($P$2:P937,P937)</f>
        <v>177</v>
      </c>
      <c r="P937" s="12" t="str">
        <f t="shared" si="43"/>
        <v>122010000</v>
      </c>
      <c r="Q937" s="12" t="str">
        <f t="shared" si="44"/>
        <v>1220100000177</v>
      </c>
      <c r="R937" s="20" t="s">
        <v>1354</v>
      </c>
      <c r="S937" s="20" t="s">
        <v>1355</v>
      </c>
      <c r="AY937" s="12" t="s">
        <v>912</v>
      </c>
      <c r="BA937" s="12" t="s">
        <v>914</v>
      </c>
      <c r="BG937" s="21">
        <v>-1</v>
      </c>
      <c r="BJ937" s="12">
        <v>1</v>
      </c>
      <c r="BK937" s="12">
        <v>1</v>
      </c>
    </row>
    <row r="938" spans="1:63" ht="30" x14ac:dyDescent="0.25">
      <c r="A938" s="12">
        <v>1</v>
      </c>
      <c r="B938" s="11" t="str">
        <f t="shared" si="45"/>
        <v>Общий расчет. Ци Мень. Анализ Дворца. Структуры. Благоприятность. Нет</v>
      </c>
      <c r="C938" s="11" t="str">
        <f>IFERROR(VLOOKUP(I938,lvl_1[],2,FALSE),"Нет")</f>
        <v>Общий расчет</v>
      </c>
      <c r="D938" s="11" t="str">
        <f>IFERROR(VLOOKUP(Rule!J938,lvl_2[],2,FALSE),"Нет")</f>
        <v>Ци Мень</v>
      </c>
      <c r="E938" s="11" t="str">
        <f>IFERROR(VLOOKUP(Rule!K938,lvl_3[],2,FALSE),"Нет")</f>
        <v>Анализ Дворца</v>
      </c>
      <c r="F938" s="11" t="str">
        <f>IFERROR(INDEX(lvl_4[],MATCH(L938,lvl_4[ID],0),MATCH(TEXT(K938,"##0"),lvl_4[#Headers],0)),"Нет")</f>
        <v>Структуры</v>
      </c>
      <c r="G938" s="11" t="str">
        <f>IFERROR(INDEX(lvl_5[],MATCH(M938,lvl_5[ID],0),MATCH(_xlfn.CONCAT(TEXT(K938,"##0"),"_",TEXT(L938,"##0")),lvl_5[#Headers],0)),"Нет")</f>
        <v>Благоприятность</v>
      </c>
      <c r="H938" s="11" t="str">
        <f>IFERROR(INDEX(lvl_6[],MATCH(N938,lvl_6[ID],0),MATCH(_xlfn.CONCAT(K938,"_",L938,"_",M938),lvl_6[#Headers],0)),"Нет")</f>
        <v>Нет</v>
      </c>
      <c r="I938" s="12">
        <v>1</v>
      </c>
      <c r="J938" s="12">
        <v>2</v>
      </c>
      <c r="K938" s="12">
        <v>2</v>
      </c>
      <c r="L938" s="12">
        <v>1</v>
      </c>
      <c r="M938" s="12">
        <v>0</v>
      </c>
      <c r="N938" s="12">
        <v>0</v>
      </c>
      <c r="O938" s="12">
        <f>COUNTIF($P$2:P938,P938)</f>
        <v>178</v>
      </c>
      <c r="P938" s="12" t="str">
        <f t="shared" si="43"/>
        <v>122010000</v>
      </c>
      <c r="Q938" s="12" t="str">
        <f t="shared" si="44"/>
        <v>1220100000178</v>
      </c>
      <c r="R938" s="20" t="s">
        <v>1356</v>
      </c>
      <c r="S938" s="20" t="s">
        <v>1357</v>
      </c>
      <c r="AY938" s="12" t="s">
        <v>912</v>
      </c>
      <c r="BA938" s="12" t="s">
        <v>916</v>
      </c>
      <c r="BG938" s="21">
        <v>-1</v>
      </c>
      <c r="BJ938" s="12">
        <v>1</v>
      </c>
      <c r="BK938" s="12">
        <v>1</v>
      </c>
    </row>
    <row r="939" spans="1:63" ht="30" x14ac:dyDescent="0.25">
      <c r="A939" s="12">
        <v>1</v>
      </c>
      <c r="B939" s="11" t="str">
        <f t="shared" si="45"/>
        <v>Общий расчет. Ци Мень. Анализ Дворца. Структуры. Благоприятность. Нет</v>
      </c>
      <c r="C939" s="11" t="str">
        <f>IFERROR(VLOOKUP(I939,lvl_1[],2,FALSE),"Нет")</f>
        <v>Общий расчет</v>
      </c>
      <c r="D939" s="11" t="str">
        <f>IFERROR(VLOOKUP(Rule!J939,lvl_2[],2,FALSE),"Нет")</f>
        <v>Ци Мень</v>
      </c>
      <c r="E939" s="11" t="str">
        <f>IFERROR(VLOOKUP(Rule!K939,lvl_3[],2,FALSE),"Нет")</f>
        <v>Анализ Дворца</v>
      </c>
      <c r="F939" s="11" t="str">
        <f>IFERROR(INDEX(lvl_4[],MATCH(L939,lvl_4[ID],0),MATCH(TEXT(K939,"##0"),lvl_4[#Headers],0)),"Нет")</f>
        <v>Структуры</v>
      </c>
      <c r="G939" s="11" t="str">
        <f>IFERROR(INDEX(lvl_5[],MATCH(M939,lvl_5[ID],0),MATCH(_xlfn.CONCAT(TEXT(K939,"##0"),"_",TEXT(L939,"##0")),lvl_5[#Headers],0)),"Нет")</f>
        <v>Благоприятность</v>
      </c>
      <c r="H939" s="11" t="str">
        <f>IFERROR(INDEX(lvl_6[],MATCH(N939,lvl_6[ID],0),MATCH(_xlfn.CONCAT(K939,"_",L939,"_",M939),lvl_6[#Headers],0)),"Нет")</f>
        <v>Нет</v>
      </c>
      <c r="I939" s="12">
        <v>1</v>
      </c>
      <c r="J939" s="12">
        <v>2</v>
      </c>
      <c r="K939" s="12">
        <v>2</v>
      </c>
      <c r="L939" s="12">
        <v>1</v>
      </c>
      <c r="M939" s="12">
        <v>0</v>
      </c>
      <c r="N939" s="12">
        <v>0</v>
      </c>
      <c r="O939" s="12">
        <f>COUNTIF($P$2:P939,P939)</f>
        <v>179</v>
      </c>
      <c r="P939" s="12" t="str">
        <f t="shared" si="43"/>
        <v>122010000</v>
      </c>
      <c r="Q939" s="12" t="str">
        <f t="shared" si="44"/>
        <v>1220100000179</v>
      </c>
      <c r="R939" s="20" t="s">
        <v>1358</v>
      </c>
      <c r="S939" s="20" t="s">
        <v>1359</v>
      </c>
      <c r="AY939" s="12" t="s">
        <v>914</v>
      </c>
      <c r="AZ939" s="12">
        <v>1</v>
      </c>
      <c r="BA939" s="12" t="s">
        <v>907</v>
      </c>
      <c r="BB939" s="12" t="s">
        <v>31</v>
      </c>
      <c r="BG939" s="21">
        <v>1</v>
      </c>
    </row>
    <row r="940" spans="1:63" ht="30" x14ac:dyDescent="0.25">
      <c r="A940" s="12">
        <v>1</v>
      </c>
      <c r="B940" s="11" t="str">
        <f t="shared" si="45"/>
        <v>Общий расчет. Ци Мень. Анализ Дворца. Структуры. Благоприятность. Нет</v>
      </c>
      <c r="C940" s="11" t="str">
        <f>IFERROR(VLOOKUP(I940,lvl_1[],2,FALSE),"Нет")</f>
        <v>Общий расчет</v>
      </c>
      <c r="D940" s="11" t="str">
        <f>IFERROR(VLOOKUP(Rule!J940,lvl_2[],2,FALSE),"Нет")</f>
        <v>Ци Мень</v>
      </c>
      <c r="E940" s="11" t="str">
        <f>IFERROR(VLOOKUP(Rule!K940,lvl_3[],2,FALSE),"Нет")</f>
        <v>Анализ Дворца</v>
      </c>
      <c r="F940" s="11" t="str">
        <f>IFERROR(INDEX(lvl_4[],MATCH(L940,lvl_4[ID],0),MATCH(TEXT(K940,"##0"),lvl_4[#Headers],0)),"Нет")</f>
        <v>Структуры</v>
      </c>
      <c r="G940" s="11" t="str">
        <f>IFERROR(INDEX(lvl_5[],MATCH(M940,lvl_5[ID],0),MATCH(_xlfn.CONCAT(TEXT(K940,"##0"),"_",TEXT(L940,"##0")),lvl_5[#Headers],0)),"Нет")</f>
        <v>Благоприятность</v>
      </c>
      <c r="H940" s="11" t="str">
        <f>IFERROR(INDEX(lvl_6[],MATCH(N940,lvl_6[ID],0),MATCH(_xlfn.CONCAT(K940,"_",L940,"_",M940),lvl_6[#Headers],0)),"Нет")</f>
        <v>Нет</v>
      </c>
      <c r="I940" s="12">
        <v>1</v>
      </c>
      <c r="J940" s="12">
        <v>2</v>
      </c>
      <c r="K940" s="12">
        <v>2</v>
      </c>
      <c r="L940" s="12">
        <v>1</v>
      </c>
      <c r="M940" s="12">
        <v>0</v>
      </c>
      <c r="N940" s="12">
        <v>0</v>
      </c>
      <c r="O940" s="12">
        <f>COUNTIF($P$2:P940,P940)</f>
        <v>180</v>
      </c>
      <c r="P940" s="12" t="str">
        <f t="shared" si="43"/>
        <v>122010000</v>
      </c>
      <c r="Q940" s="12" t="str">
        <f t="shared" si="44"/>
        <v>1220100000180</v>
      </c>
      <c r="R940" s="20" t="s">
        <v>1358</v>
      </c>
      <c r="S940" s="20" t="s">
        <v>1359</v>
      </c>
      <c r="AY940" s="12" t="s">
        <v>914</v>
      </c>
      <c r="AZ940" s="12">
        <v>1</v>
      </c>
      <c r="BA940" s="12" t="s">
        <v>907</v>
      </c>
      <c r="BB940" s="12" t="s">
        <v>12</v>
      </c>
      <c r="BG940" s="21">
        <v>1</v>
      </c>
    </row>
    <row r="941" spans="1:63" ht="30" x14ac:dyDescent="0.25">
      <c r="A941" s="12">
        <v>1</v>
      </c>
      <c r="B941" s="11" t="str">
        <f t="shared" si="45"/>
        <v>Общий расчет. Ци Мень. Анализ Дворца. Структуры. Благоприятность. Нет</v>
      </c>
      <c r="C941" s="11" t="str">
        <f>IFERROR(VLOOKUP(I941,lvl_1[],2,FALSE),"Нет")</f>
        <v>Общий расчет</v>
      </c>
      <c r="D941" s="11" t="str">
        <f>IFERROR(VLOOKUP(Rule!J941,lvl_2[],2,FALSE),"Нет")</f>
        <v>Ци Мень</v>
      </c>
      <c r="E941" s="11" t="str">
        <f>IFERROR(VLOOKUP(Rule!K941,lvl_3[],2,FALSE),"Нет")</f>
        <v>Анализ Дворца</v>
      </c>
      <c r="F941" s="11" t="str">
        <f>IFERROR(INDEX(lvl_4[],MATCH(L941,lvl_4[ID],0),MATCH(TEXT(K941,"##0"),lvl_4[#Headers],0)),"Нет")</f>
        <v>Структуры</v>
      </c>
      <c r="G941" s="11" t="str">
        <f>IFERROR(INDEX(lvl_5[],MATCH(M941,lvl_5[ID],0),MATCH(_xlfn.CONCAT(TEXT(K941,"##0"),"_",TEXT(L941,"##0")),lvl_5[#Headers],0)),"Нет")</f>
        <v>Благоприятность</v>
      </c>
      <c r="H941" s="11" t="str">
        <f>IFERROR(INDEX(lvl_6[],MATCH(N941,lvl_6[ID],0),MATCH(_xlfn.CONCAT(K941,"_",L941,"_",M941),lvl_6[#Headers],0)),"Нет")</f>
        <v>Нет</v>
      </c>
      <c r="I941" s="12">
        <v>1</v>
      </c>
      <c r="J941" s="12">
        <v>2</v>
      </c>
      <c r="K941" s="12">
        <v>2</v>
      </c>
      <c r="L941" s="12">
        <v>1</v>
      </c>
      <c r="M941" s="12">
        <v>0</v>
      </c>
      <c r="N941" s="12">
        <v>0</v>
      </c>
      <c r="O941" s="12">
        <f>COUNTIF($P$2:P941,P941)</f>
        <v>181</v>
      </c>
      <c r="P941" s="12" t="str">
        <f t="shared" si="43"/>
        <v>122010000</v>
      </c>
      <c r="Q941" s="12" t="str">
        <f t="shared" si="44"/>
        <v>1220100000181</v>
      </c>
      <c r="R941" s="20" t="s">
        <v>1358</v>
      </c>
      <c r="S941" s="20" t="s">
        <v>1359</v>
      </c>
      <c r="AY941" s="12" t="s">
        <v>914</v>
      </c>
      <c r="AZ941" s="12">
        <v>1</v>
      </c>
      <c r="BA941" s="12" t="s">
        <v>907</v>
      </c>
      <c r="BB941" s="12" t="s">
        <v>8</v>
      </c>
      <c r="BG941" s="21">
        <v>1</v>
      </c>
    </row>
    <row r="942" spans="1:63" ht="30" x14ac:dyDescent="0.25">
      <c r="A942" s="12">
        <v>1</v>
      </c>
      <c r="B942" s="11" t="str">
        <f t="shared" si="45"/>
        <v>Общий расчет. Ци Мень. Анализ Дворца. Структуры. Благоприятность. Нет</v>
      </c>
      <c r="C942" s="11" t="str">
        <f>IFERROR(VLOOKUP(I942,lvl_1[],2,FALSE),"Нет")</f>
        <v>Общий расчет</v>
      </c>
      <c r="D942" s="11" t="str">
        <f>IFERROR(VLOOKUP(Rule!J942,lvl_2[],2,FALSE),"Нет")</f>
        <v>Ци Мень</v>
      </c>
      <c r="E942" s="11" t="str">
        <f>IFERROR(VLOOKUP(Rule!K942,lvl_3[],2,FALSE),"Нет")</f>
        <v>Анализ Дворца</v>
      </c>
      <c r="F942" s="11" t="str">
        <f>IFERROR(INDEX(lvl_4[],MATCH(L942,lvl_4[ID],0),MATCH(TEXT(K942,"##0"),lvl_4[#Headers],0)),"Нет")</f>
        <v>Структуры</v>
      </c>
      <c r="G942" s="11" t="str">
        <f>IFERROR(INDEX(lvl_5[],MATCH(M942,lvl_5[ID],0),MATCH(_xlfn.CONCAT(TEXT(K942,"##0"),"_",TEXT(L942,"##0")),lvl_5[#Headers],0)),"Нет")</f>
        <v>Благоприятность</v>
      </c>
      <c r="H942" s="11" t="str">
        <f>IFERROR(INDEX(lvl_6[],MATCH(N942,lvl_6[ID],0),MATCH(_xlfn.CONCAT(K942,"_",L942,"_",M942),lvl_6[#Headers],0)),"Нет")</f>
        <v>Нет</v>
      </c>
      <c r="I942" s="12">
        <v>1</v>
      </c>
      <c r="J942" s="12">
        <v>2</v>
      </c>
      <c r="K942" s="12">
        <v>2</v>
      </c>
      <c r="L942" s="12">
        <v>1</v>
      </c>
      <c r="M942" s="12">
        <v>0</v>
      </c>
      <c r="N942" s="12">
        <v>0</v>
      </c>
      <c r="O942" s="12">
        <f>COUNTIF($P$2:P942,P942)</f>
        <v>182</v>
      </c>
      <c r="P942" s="12" t="str">
        <f t="shared" si="43"/>
        <v>122010000</v>
      </c>
      <c r="Q942" s="12" t="str">
        <f t="shared" si="44"/>
        <v>1220100000182</v>
      </c>
      <c r="R942" s="20" t="s">
        <v>1358</v>
      </c>
      <c r="S942" s="20" t="s">
        <v>1360</v>
      </c>
      <c r="AY942" s="12" t="s">
        <v>914</v>
      </c>
      <c r="AZ942" s="12">
        <v>1</v>
      </c>
      <c r="BA942" s="12" t="s">
        <v>907</v>
      </c>
      <c r="BB942" s="12" t="s">
        <v>22</v>
      </c>
      <c r="BG942" s="21">
        <v>-1</v>
      </c>
      <c r="BK942" s="12">
        <v>1</v>
      </c>
    </row>
    <row r="943" spans="1:63" ht="30" x14ac:dyDescent="0.25">
      <c r="A943" s="12">
        <v>1</v>
      </c>
      <c r="B943" s="11" t="str">
        <f t="shared" si="45"/>
        <v>Общий расчет. Ци Мень. Анализ Дворца. Структуры. Благоприятность. Нет</v>
      </c>
      <c r="C943" s="11" t="str">
        <f>IFERROR(VLOOKUP(I943,lvl_1[],2,FALSE),"Нет")</f>
        <v>Общий расчет</v>
      </c>
      <c r="D943" s="11" t="str">
        <f>IFERROR(VLOOKUP(Rule!J943,lvl_2[],2,FALSE),"Нет")</f>
        <v>Ци Мень</v>
      </c>
      <c r="E943" s="11" t="str">
        <f>IFERROR(VLOOKUP(Rule!K943,lvl_3[],2,FALSE),"Нет")</f>
        <v>Анализ Дворца</v>
      </c>
      <c r="F943" s="11" t="str">
        <f>IFERROR(INDEX(lvl_4[],MATCH(L943,lvl_4[ID],0),MATCH(TEXT(K943,"##0"),lvl_4[#Headers],0)),"Нет")</f>
        <v>Структуры</v>
      </c>
      <c r="G943" s="11" t="str">
        <f>IFERROR(INDEX(lvl_5[],MATCH(M943,lvl_5[ID],0),MATCH(_xlfn.CONCAT(TEXT(K943,"##0"),"_",TEXT(L943,"##0")),lvl_5[#Headers],0)),"Нет")</f>
        <v>Благоприятность</v>
      </c>
      <c r="H943" s="11" t="str">
        <f>IFERROR(INDEX(lvl_6[],MATCH(N943,lvl_6[ID],0),MATCH(_xlfn.CONCAT(K943,"_",L943,"_",M943),lvl_6[#Headers],0)),"Нет")</f>
        <v>Нет</v>
      </c>
      <c r="I943" s="12">
        <v>1</v>
      </c>
      <c r="J943" s="12">
        <v>2</v>
      </c>
      <c r="K943" s="12">
        <v>2</v>
      </c>
      <c r="L943" s="12">
        <v>1</v>
      </c>
      <c r="M943" s="12">
        <v>0</v>
      </c>
      <c r="N943" s="12">
        <v>0</v>
      </c>
      <c r="O943" s="12">
        <f>COUNTIF($P$2:P943,P943)</f>
        <v>183</v>
      </c>
      <c r="P943" s="12" t="str">
        <f t="shared" si="43"/>
        <v>122010000</v>
      </c>
      <c r="Q943" s="12" t="str">
        <f t="shared" si="44"/>
        <v>1220100000183</v>
      </c>
      <c r="R943" s="20" t="s">
        <v>1358</v>
      </c>
      <c r="S943" s="20" t="s">
        <v>1360</v>
      </c>
      <c r="AY943" s="12" t="s">
        <v>914</v>
      </c>
      <c r="AZ943" s="12">
        <v>1</v>
      </c>
      <c r="BA943" s="12" t="s">
        <v>907</v>
      </c>
      <c r="BB943" s="12" t="s">
        <v>29</v>
      </c>
      <c r="BG943" s="21">
        <v>-1</v>
      </c>
      <c r="BK943" s="12">
        <v>1</v>
      </c>
    </row>
    <row r="944" spans="1:63" ht="30" x14ac:dyDescent="0.25">
      <c r="A944" s="12">
        <v>1</v>
      </c>
      <c r="B944" s="11" t="str">
        <f t="shared" si="45"/>
        <v>Общий расчет. Ци Мень. Анализ Дворца. Структуры. Благоприятность. Нет</v>
      </c>
      <c r="C944" s="11" t="str">
        <f>IFERROR(VLOOKUP(I944,lvl_1[],2,FALSE),"Нет")</f>
        <v>Общий расчет</v>
      </c>
      <c r="D944" s="11" t="str">
        <f>IFERROR(VLOOKUP(Rule!J944,lvl_2[],2,FALSE),"Нет")</f>
        <v>Ци Мень</v>
      </c>
      <c r="E944" s="11" t="str">
        <f>IFERROR(VLOOKUP(Rule!K944,lvl_3[],2,FALSE),"Нет")</f>
        <v>Анализ Дворца</v>
      </c>
      <c r="F944" s="11" t="str">
        <f>IFERROR(INDEX(lvl_4[],MATCH(L944,lvl_4[ID],0),MATCH(TEXT(K944,"##0"),lvl_4[#Headers],0)),"Нет")</f>
        <v>Структуры</v>
      </c>
      <c r="G944" s="11" t="str">
        <f>IFERROR(INDEX(lvl_5[],MATCH(M944,lvl_5[ID],0),MATCH(_xlfn.CONCAT(TEXT(K944,"##0"),"_",TEXT(L944,"##0")),lvl_5[#Headers],0)),"Нет")</f>
        <v>Благоприятность</v>
      </c>
      <c r="H944" s="11" t="str">
        <f>IFERROR(INDEX(lvl_6[],MATCH(N944,lvl_6[ID],0),MATCH(_xlfn.CONCAT(K944,"_",L944,"_",M944),lvl_6[#Headers],0)),"Нет")</f>
        <v>Нет</v>
      </c>
      <c r="I944" s="12">
        <v>1</v>
      </c>
      <c r="J944" s="12">
        <v>2</v>
      </c>
      <c r="K944" s="12">
        <v>2</v>
      </c>
      <c r="L944" s="12">
        <v>1</v>
      </c>
      <c r="M944" s="12">
        <v>0</v>
      </c>
      <c r="N944" s="12">
        <v>0</v>
      </c>
      <c r="O944" s="12">
        <f>COUNTIF($P$2:P944,P944)</f>
        <v>184</v>
      </c>
      <c r="P944" s="12" t="str">
        <f t="shared" si="43"/>
        <v>122010000</v>
      </c>
      <c r="Q944" s="12" t="str">
        <f t="shared" si="44"/>
        <v>1220100000184</v>
      </c>
      <c r="R944" s="20" t="s">
        <v>1358</v>
      </c>
      <c r="S944" s="20" t="s">
        <v>1360</v>
      </c>
      <c r="AY944" s="12" t="s">
        <v>914</v>
      </c>
      <c r="AZ944" s="12">
        <v>1</v>
      </c>
      <c r="BA944" s="12" t="s">
        <v>907</v>
      </c>
      <c r="BB944" s="12" t="s">
        <v>26</v>
      </c>
      <c r="BG944" s="21">
        <v>-1</v>
      </c>
      <c r="BK944" s="12">
        <v>1</v>
      </c>
    </row>
    <row r="945" spans="1:63" ht="30" x14ac:dyDescent="0.25">
      <c r="A945" s="12">
        <v>1</v>
      </c>
      <c r="B945" s="11" t="str">
        <f t="shared" si="45"/>
        <v>Общий расчет. Ци Мень. Анализ Дворца. Структуры. Благоприятность. Нет</v>
      </c>
      <c r="C945" s="11" t="str">
        <f>IFERROR(VLOOKUP(I945,lvl_1[],2,FALSE),"Нет")</f>
        <v>Общий расчет</v>
      </c>
      <c r="D945" s="11" t="str">
        <f>IFERROR(VLOOKUP(Rule!J945,lvl_2[],2,FALSE),"Нет")</f>
        <v>Ци Мень</v>
      </c>
      <c r="E945" s="11" t="str">
        <f>IFERROR(VLOOKUP(Rule!K945,lvl_3[],2,FALSE),"Нет")</f>
        <v>Анализ Дворца</v>
      </c>
      <c r="F945" s="11" t="str">
        <f>IFERROR(INDEX(lvl_4[],MATCH(L945,lvl_4[ID],0),MATCH(TEXT(K945,"##0"),lvl_4[#Headers],0)),"Нет")</f>
        <v>Структуры</v>
      </c>
      <c r="G945" s="11" t="str">
        <f>IFERROR(INDEX(lvl_5[],MATCH(M945,lvl_5[ID],0),MATCH(_xlfn.CONCAT(TEXT(K945,"##0"),"_",TEXT(L945,"##0")),lvl_5[#Headers],0)),"Нет")</f>
        <v>Благоприятность</v>
      </c>
      <c r="H945" s="11" t="str">
        <f>IFERROR(INDEX(lvl_6[],MATCH(N945,lvl_6[ID],0),MATCH(_xlfn.CONCAT(K945,"_",L945,"_",M945),lvl_6[#Headers],0)),"Нет")</f>
        <v>Нет</v>
      </c>
      <c r="I945" s="12">
        <v>1</v>
      </c>
      <c r="J945" s="12">
        <v>2</v>
      </c>
      <c r="K945" s="12">
        <v>2</v>
      </c>
      <c r="L945" s="12">
        <v>1</v>
      </c>
      <c r="M945" s="12">
        <v>0</v>
      </c>
      <c r="N945" s="12">
        <v>0</v>
      </c>
      <c r="O945" s="12">
        <f>COUNTIF($P$2:P945,P945)</f>
        <v>185</v>
      </c>
      <c r="P945" s="12" t="str">
        <f t="shared" si="43"/>
        <v>122010000</v>
      </c>
      <c r="Q945" s="12" t="str">
        <f t="shared" si="44"/>
        <v>1220100000185</v>
      </c>
      <c r="R945" s="20" t="s">
        <v>1358</v>
      </c>
      <c r="S945" s="20" t="s">
        <v>1360</v>
      </c>
      <c r="AY945" s="12" t="s">
        <v>914</v>
      </c>
      <c r="AZ945" s="12">
        <v>1</v>
      </c>
      <c r="BA945" s="12" t="s">
        <v>907</v>
      </c>
      <c r="BB945" s="12" t="s">
        <v>19</v>
      </c>
      <c r="BG945" s="21">
        <v>-1</v>
      </c>
      <c r="BK945" s="12">
        <v>1</v>
      </c>
    </row>
    <row r="946" spans="1:63" ht="30" x14ac:dyDescent="0.25">
      <c r="A946" s="12">
        <v>1</v>
      </c>
      <c r="B946" s="11" t="str">
        <f t="shared" si="45"/>
        <v>Общий расчет. Ци Мень. Анализ Дворца. Структуры. Благоприятность. Нет</v>
      </c>
      <c r="C946" s="11" t="str">
        <f>IFERROR(VLOOKUP(I946,lvl_1[],2,FALSE),"Нет")</f>
        <v>Общий расчет</v>
      </c>
      <c r="D946" s="11" t="str">
        <f>IFERROR(VLOOKUP(Rule!J946,lvl_2[],2,FALSE),"Нет")</f>
        <v>Ци Мень</v>
      </c>
      <c r="E946" s="11" t="str">
        <f>IFERROR(VLOOKUP(Rule!K946,lvl_3[],2,FALSE),"Нет")</f>
        <v>Анализ Дворца</v>
      </c>
      <c r="F946" s="11" t="str">
        <f>IFERROR(INDEX(lvl_4[],MATCH(L946,lvl_4[ID],0),MATCH(TEXT(K946,"##0"),lvl_4[#Headers],0)),"Нет")</f>
        <v>Структуры</v>
      </c>
      <c r="G946" s="11" t="str">
        <f>IFERROR(INDEX(lvl_5[],MATCH(M946,lvl_5[ID],0),MATCH(_xlfn.CONCAT(TEXT(K946,"##0"),"_",TEXT(L946,"##0")),lvl_5[#Headers],0)),"Нет")</f>
        <v>Благоприятность</v>
      </c>
      <c r="H946" s="11" t="str">
        <f>IFERROR(INDEX(lvl_6[],MATCH(N946,lvl_6[ID],0),MATCH(_xlfn.CONCAT(K946,"_",L946,"_",M946),lvl_6[#Headers],0)),"Нет")</f>
        <v>Нет</v>
      </c>
      <c r="I946" s="12">
        <v>1</v>
      </c>
      <c r="J946" s="12">
        <v>2</v>
      </c>
      <c r="K946" s="12">
        <v>2</v>
      </c>
      <c r="L946" s="12">
        <v>1</v>
      </c>
      <c r="M946" s="12">
        <v>0</v>
      </c>
      <c r="N946" s="12">
        <v>0</v>
      </c>
      <c r="O946" s="12">
        <f>COUNTIF($P$2:P946,P946)</f>
        <v>186</v>
      </c>
      <c r="P946" s="12" t="str">
        <f t="shared" si="43"/>
        <v>122010000</v>
      </c>
      <c r="Q946" s="12" t="str">
        <f t="shared" si="44"/>
        <v>1220100000186</v>
      </c>
      <c r="R946" s="20" t="s">
        <v>1358</v>
      </c>
      <c r="S946" s="20" t="s">
        <v>1360</v>
      </c>
      <c r="AY946" s="12" t="s">
        <v>914</v>
      </c>
      <c r="AZ946" s="12">
        <v>1</v>
      </c>
      <c r="BA946" s="12" t="s">
        <v>907</v>
      </c>
      <c r="BB946" s="12" t="s">
        <v>16</v>
      </c>
      <c r="BG946" s="21">
        <v>-1</v>
      </c>
      <c r="BK946" s="12">
        <v>1</v>
      </c>
    </row>
    <row r="947" spans="1:63" ht="30" x14ac:dyDescent="0.25">
      <c r="A947" s="12">
        <v>1</v>
      </c>
      <c r="B947" s="11" t="str">
        <f t="shared" si="45"/>
        <v>Общий расчет. Ци Мень. Анализ Дворца. Структуры. Благоприятность. Нет</v>
      </c>
      <c r="C947" s="11" t="str">
        <f>IFERROR(VLOOKUP(I947,lvl_1[],2,FALSE),"Нет")</f>
        <v>Общий расчет</v>
      </c>
      <c r="D947" s="11" t="str">
        <f>IFERROR(VLOOKUP(Rule!J947,lvl_2[],2,FALSE),"Нет")</f>
        <v>Ци Мень</v>
      </c>
      <c r="E947" s="11" t="str">
        <f>IFERROR(VLOOKUP(Rule!K947,lvl_3[],2,FALSE),"Нет")</f>
        <v>Анализ Дворца</v>
      </c>
      <c r="F947" s="11" t="str">
        <f>IFERROR(INDEX(lvl_4[],MATCH(L947,lvl_4[ID],0),MATCH(TEXT(K947,"##0"),lvl_4[#Headers],0)),"Нет")</f>
        <v>Структуры</v>
      </c>
      <c r="G947" s="11" t="str">
        <f>IFERROR(INDEX(lvl_5[],MATCH(M947,lvl_5[ID],0),MATCH(_xlfn.CONCAT(TEXT(K947,"##0"),"_",TEXT(L947,"##0")),lvl_5[#Headers],0)),"Нет")</f>
        <v>Благоприятность</v>
      </c>
      <c r="H947" s="11" t="str">
        <f>IFERROR(INDEX(lvl_6[],MATCH(N947,lvl_6[ID],0),MATCH(_xlfn.CONCAT(K947,"_",L947,"_",M947),lvl_6[#Headers],0)),"Нет")</f>
        <v>Нет</v>
      </c>
      <c r="I947" s="12">
        <v>1</v>
      </c>
      <c r="J947" s="12">
        <v>2</v>
      </c>
      <c r="K947" s="12">
        <v>2</v>
      </c>
      <c r="L947" s="12">
        <v>1</v>
      </c>
      <c r="M947" s="12">
        <v>0</v>
      </c>
      <c r="N947" s="12">
        <v>0</v>
      </c>
      <c r="O947" s="12">
        <f>COUNTIF($P$2:P947,P947)</f>
        <v>187</v>
      </c>
      <c r="P947" s="12" t="str">
        <f t="shared" si="43"/>
        <v>122010000</v>
      </c>
      <c r="Q947" s="12" t="str">
        <f t="shared" si="44"/>
        <v>1220100000187</v>
      </c>
      <c r="R947" s="20" t="s">
        <v>1361</v>
      </c>
      <c r="S947" s="20" t="s">
        <v>1362</v>
      </c>
      <c r="AY947" s="12" t="s">
        <v>914</v>
      </c>
      <c r="BA947" s="12" t="s">
        <v>901</v>
      </c>
      <c r="BG947" s="21">
        <v>1</v>
      </c>
      <c r="BJ947" s="12">
        <v>1</v>
      </c>
    </row>
    <row r="948" spans="1:63" ht="30" x14ac:dyDescent="0.25">
      <c r="A948" s="12">
        <v>1</v>
      </c>
      <c r="B948" s="11" t="str">
        <f t="shared" si="45"/>
        <v>Общий расчет. Ци Мень. Анализ Дворца. Структуры. Благоприятность. Нет</v>
      </c>
      <c r="C948" s="11" t="str">
        <f>IFERROR(VLOOKUP(I948,lvl_1[],2,FALSE),"Нет")</f>
        <v>Общий расчет</v>
      </c>
      <c r="D948" s="11" t="str">
        <f>IFERROR(VLOOKUP(Rule!J948,lvl_2[],2,FALSE),"Нет")</f>
        <v>Ци Мень</v>
      </c>
      <c r="E948" s="11" t="str">
        <f>IFERROR(VLOOKUP(Rule!K948,lvl_3[],2,FALSE),"Нет")</f>
        <v>Анализ Дворца</v>
      </c>
      <c r="F948" s="11" t="str">
        <f>IFERROR(INDEX(lvl_4[],MATCH(L948,lvl_4[ID],0),MATCH(TEXT(K948,"##0"),lvl_4[#Headers],0)),"Нет")</f>
        <v>Структуры</v>
      </c>
      <c r="G948" s="11" t="str">
        <f>IFERROR(INDEX(lvl_5[],MATCH(M948,lvl_5[ID],0),MATCH(_xlfn.CONCAT(TEXT(K948,"##0"),"_",TEXT(L948,"##0")),lvl_5[#Headers],0)),"Нет")</f>
        <v>Благоприятность</v>
      </c>
      <c r="H948" s="11" t="str">
        <f>IFERROR(INDEX(lvl_6[],MATCH(N948,lvl_6[ID],0),MATCH(_xlfn.CONCAT(K948,"_",L948,"_",M948),lvl_6[#Headers],0)),"Нет")</f>
        <v>Нет</v>
      </c>
      <c r="I948" s="12">
        <v>1</v>
      </c>
      <c r="J948" s="12">
        <v>2</v>
      </c>
      <c r="K948" s="12">
        <v>2</v>
      </c>
      <c r="L948" s="12">
        <v>1</v>
      </c>
      <c r="M948" s="12">
        <v>0</v>
      </c>
      <c r="N948" s="12">
        <v>0</v>
      </c>
      <c r="O948" s="12">
        <f>COUNTIF($P$2:P948,P948)</f>
        <v>188</v>
      </c>
      <c r="P948" s="12" t="str">
        <f t="shared" si="43"/>
        <v>122010000</v>
      </c>
      <c r="Q948" s="12" t="str">
        <f t="shared" si="44"/>
        <v>1220100000188</v>
      </c>
      <c r="R948" s="20" t="s">
        <v>1363</v>
      </c>
      <c r="S948" s="20" t="s">
        <v>1364</v>
      </c>
      <c r="AY948" s="12" t="s">
        <v>914</v>
      </c>
      <c r="BA948" s="12" t="s">
        <v>903</v>
      </c>
      <c r="BG948" s="21">
        <v>-1</v>
      </c>
      <c r="BJ948" s="12">
        <v>1</v>
      </c>
      <c r="BK948" s="12">
        <v>1</v>
      </c>
    </row>
    <row r="949" spans="1:63" ht="45" x14ac:dyDescent="0.25">
      <c r="A949" s="12">
        <v>1</v>
      </c>
      <c r="B949" s="11" t="str">
        <f t="shared" si="45"/>
        <v>Общий расчет. Ци Мень. Анализ Дворца. Структуры. Благоприятность. Нет</v>
      </c>
      <c r="C949" s="11" t="str">
        <f>IFERROR(VLOOKUP(I949,lvl_1[],2,FALSE),"Нет")</f>
        <v>Общий расчет</v>
      </c>
      <c r="D949" s="11" t="str">
        <f>IFERROR(VLOOKUP(Rule!J949,lvl_2[],2,FALSE),"Нет")</f>
        <v>Ци Мень</v>
      </c>
      <c r="E949" s="11" t="str">
        <f>IFERROR(VLOOKUP(Rule!K949,lvl_3[],2,FALSE),"Нет")</f>
        <v>Анализ Дворца</v>
      </c>
      <c r="F949" s="11" t="str">
        <f>IFERROR(INDEX(lvl_4[],MATCH(L949,lvl_4[ID],0),MATCH(TEXT(K949,"##0"),lvl_4[#Headers],0)),"Нет")</f>
        <v>Структуры</v>
      </c>
      <c r="G949" s="11" t="str">
        <f>IFERROR(INDEX(lvl_5[],MATCH(M949,lvl_5[ID],0),MATCH(_xlfn.CONCAT(TEXT(K949,"##0"),"_",TEXT(L949,"##0")),lvl_5[#Headers],0)),"Нет")</f>
        <v>Благоприятность</v>
      </c>
      <c r="H949" s="11" t="str">
        <f>IFERROR(INDEX(lvl_6[],MATCH(N949,lvl_6[ID],0),MATCH(_xlfn.CONCAT(K949,"_",L949,"_",M949),lvl_6[#Headers],0)),"Нет")</f>
        <v>Нет</v>
      </c>
      <c r="I949" s="12">
        <v>1</v>
      </c>
      <c r="J949" s="12">
        <v>2</v>
      </c>
      <c r="K949" s="12">
        <v>2</v>
      </c>
      <c r="L949" s="12">
        <v>1</v>
      </c>
      <c r="M949" s="12">
        <v>0</v>
      </c>
      <c r="N949" s="12">
        <v>0</v>
      </c>
      <c r="O949" s="12">
        <f>COUNTIF($P$2:P949,P949)</f>
        <v>189</v>
      </c>
      <c r="P949" s="12" t="str">
        <f t="shared" si="43"/>
        <v>122010000</v>
      </c>
      <c r="Q949" s="12" t="str">
        <f t="shared" si="44"/>
        <v>1220100000189</v>
      </c>
      <c r="R949" s="20" t="s">
        <v>1365</v>
      </c>
      <c r="S949" s="20" t="s">
        <v>1366</v>
      </c>
      <c r="AY949" s="12" t="s">
        <v>914</v>
      </c>
      <c r="BA949" s="12" t="s">
        <v>905</v>
      </c>
      <c r="BG949" s="21">
        <v>-1</v>
      </c>
      <c r="BJ949" s="12">
        <v>1</v>
      </c>
      <c r="BK949" s="12">
        <v>1</v>
      </c>
    </row>
    <row r="950" spans="1:63" ht="45" x14ac:dyDescent="0.25">
      <c r="A950" s="12">
        <v>1</v>
      </c>
      <c r="B950" s="11" t="str">
        <f t="shared" si="45"/>
        <v>Общий расчет. Ци Мень. Анализ Дворца. Структуры. Благоприятность. Нет</v>
      </c>
      <c r="C950" s="11" t="str">
        <f>IFERROR(VLOOKUP(I950,lvl_1[],2,FALSE),"Нет")</f>
        <v>Общий расчет</v>
      </c>
      <c r="D950" s="11" t="str">
        <f>IFERROR(VLOOKUP(Rule!J950,lvl_2[],2,FALSE),"Нет")</f>
        <v>Ци Мень</v>
      </c>
      <c r="E950" s="11" t="str">
        <f>IFERROR(VLOOKUP(Rule!K950,lvl_3[],2,FALSE),"Нет")</f>
        <v>Анализ Дворца</v>
      </c>
      <c r="F950" s="11" t="str">
        <f>IFERROR(INDEX(lvl_4[],MATCH(L950,lvl_4[ID],0),MATCH(TEXT(K950,"##0"),lvl_4[#Headers],0)),"Нет")</f>
        <v>Структуры</v>
      </c>
      <c r="G950" s="11" t="str">
        <f>IFERROR(INDEX(lvl_5[],MATCH(M950,lvl_5[ID],0),MATCH(_xlfn.CONCAT(TEXT(K950,"##0"),"_",TEXT(L950,"##0")),lvl_5[#Headers],0)),"Нет")</f>
        <v>Благоприятность</v>
      </c>
      <c r="H950" s="11" t="str">
        <f>IFERROR(INDEX(lvl_6[],MATCH(N950,lvl_6[ID],0),MATCH(_xlfn.CONCAT(K950,"_",L950,"_",M950),lvl_6[#Headers],0)),"Нет")</f>
        <v>Нет</v>
      </c>
      <c r="I950" s="12">
        <v>1</v>
      </c>
      <c r="J950" s="12">
        <v>2</v>
      </c>
      <c r="K950" s="12">
        <v>2</v>
      </c>
      <c r="L950" s="12">
        <v>1</v>
      </c>
      <c r="M950" s="12">
        <v>0</v>
      </c>
      <c r="N950" s="12">
        <v>0</v>
      </c>
      <c r="O950" s="12">
        <f>COUNTIF($P$2:P950,P950)</f>
        <v>190</v>
      </c>
      <c r="P950" s="12" t="str">
        <f t="shared" si="43"/>
        <v>122010000</v>
      </c>
      <c r="Q950" s="12" t="str">
        <f t="shared" si="44"/>
        <v>1220100000190</v>
      </c>
      <c r="R950" s="20" t="s">
        <v>1367</v>
      </c>
      <c r="S950" s="20" t="s">
        <v>1368</v>
      </c>
      <c r="AY950" s="12" t="s">
        <v>914</v>
      </c>
      <c r="BA950" s="12" t="s">
        <v>907</v>
      </c>
      <c r="BG950" s="21">
        <v>1</v>
      </c>
      <c r="BJ950" s="12">
        <v>1</v>
      </c>
    </row>
    <row r="951" spans="1:63" ht="45" x14ac:dyDescent="0.25">
      <c r="A951" s="12">
        <v>1</v>
      </c>
      <c r="B951" s="11" t="str">
        <f t="shared" si="45"/>
        <v>Общий расчет. Ци Мень. Анализ Дворца. Структуры. Благоприятность. Нет</v>
      </c>
      <c r="C951" s="11" t="str">
        <f>IFERROR(VLOOKUP(I951,lvl_1[],2,FALSE),"Нет")</f>
        <v>Общий расчет</v>
      </c>
      <c r="D951" s="11" t="str">
        <f>IFERROR(VLOOKUP(Rule!J951,lvl_2[],2,FALSE),"Нет")</f>
        <v>Ци Мень</v>
      </c>
      <c r="E951" s="11" t="str">
        <f>IFERROR(VLOOKUP(Rule!K951,lvl_3[],2,FALSE),"Нет")</f>
        <v>Анализ Дворца</v>
      </c>
      <c r="F951" s="11" t="str">
        <f>IFERROR(INDEX(lvl_4[],MATCH(L951,lvl_4[ID],0),MATCH(TEXT(K951,"##0"),lvl_4[#Headers],0)),"Нет")</f>
        <v>Структуры</v>
      </c>
      <c r="G951" s="11" t="str">
        <f>IFERROR(INDEX(lvl_5[],MATCH(M951,lvl_5[ID],0),MATCH(_xlfn.CONCAT(TEXT(K951,"##0"),"_",TEXT(L951,"##0")),lvl_5[#Headers],0)),"Нет")</f>
        <v>Благоприятность</v>
      </c>
      <c r="H951" s="11" t="str">
        <f>IFERROR(INDEX(lvl_6[],MATCH(N951,lvl_6[ID],0),MATCH(_xlfn.CONCAT(K951,"_",L951,"_",M951),lvl_6[#Headers],0)),"Нет")</f>
        <v>Нет</v>
      </c>
      <c r="I951" s="12">
        <v>1</v>
      </c>
      <c r="J951" s="12">
        <v>2</v>
      </c>
      <c r="K951" s="12">
        <v>2</v>
      </c>
      <c r="L951" s="12">
        <v>1</v>
      </c>
      <c r="M951" s="12">
        <v>0</v>
      </c>
      <c r="N951" s="12">
        <v>0</v>
      </c>
      <c r="O951" s="12">
        <f>COUNTIF($P$2:P951,P951)</f>
        <v>191</v>
      </c>
      <c r="P951" s="12" t="str">
        <f t="shared" si="43"/>
        <v>122010000</v>
      </c>
      <c r="Q951" s="12" t="str">
        <f t="shared" si="44"/>
        <v>1220100000191</v>
      </c>
      <c r="R951" s="20" t="s">
        <v>1369</v>
      </c>
      <c r="S951" s="20" t="s">
        <v>1370</v>
      </c>
      <c r="AY951" s="12" t="s">
        <v>914</v>
      </c>
      <c r="BA951" s="12" t="s">
        <v>908</v>
      </c>
      <c r="BG951" s="21">
        <v>-1</v>
      </c>
      <c r="BJ951" s="12">
        <v>1</v>
      </c>
      <c r="BK951" s="12">
        <v>1</v>
      </c>
    </row>
    <row r="952" spans="1:63" ht="45" x14ac:dyDescent="0.25">
      <c r="A952" s="12">
        <v>1</v>
      </c>
      <c r="B952" s="11" t="str">
        <f t="shared" si="45"/>
        <v>Общий расчет. Ци Мень. Анализ Дворца. Структуры. Благоприятность. Нет</v>
      </c>
      <c r="C952" s="11" t="str">
        <f>IFERROR(VLOOKUP(I952,lvl_1[],2,FALSE),"Нет")</f>
        <v>Общий расчет</v>
      </c>
      <c r="D952" s="11" t="str">
        <f>IFERROR(VLOOKUP(Rule!J952,lvl_2[],2,FALSE),"Нет")</f>
        <v>Ци Мень</v>
      </c>
      <c r="E952" s="11" t="str">
        <f>IFERROR(VLOOKUP(Rule!K952,lvl_3[],2,FALSE),"Нет")</f>
        <v>Анализ Дворца</v>
      </c>
      <c r="F952" s="11" t="str">
        <f>IFERROR(INDEX(lvl_4[],MATCH(L952,lvl_4[ID],0),MATCH(TEXT(K952,"##0"),lvl_4[#Headers],0)),"Нет")</f>
        <v>Структуры</v>
      </c>
      <c r="G952" s="11" t="str">
        <f>IFERROR(INDEX(lvl_5[],MATCH(M952,lvl_5[ID],0),MATCH(_xlfn.CONCAT(TEXT(K952,"##0"),"_",TEXT(L952,"##0")),lvl_5[#Headers],0)),"Нет")</f>
        <v>Благоприятность</v>
      </c>
      <c r="H952" s="11" t="str">
        <f>IFERROR(INDEX(lvl_6[],MATCH(N952,lvl_6[ID],0),MATCH(_xlfn.CONCAT(K952,"_",L952,"_",M952),lvl_6[#Headers],0)),"Нет")</f>
        <v>Нет</v>
      </c>
      <c r="I952" s="12">
        <v>1</v>
      </c>
      <c r="J952" s="12">
        <v>2</v>
      </c>
      <c r="K952" s="12">
        <v>2</v>
      </c>
      <c r="L952" s="12">
        <v>1</v>
      </c>
      <c r="M952" s="12">
        <v>0</v>
      </c>
      <c r="N952" s="12">
        <v>0</v>
      </c>
      <c r="O952" s="12">
        <f>COUNTIF($P$2:P952,P952)</f>
        <v>192</v>
      </c>
      <c r="P952" s="12" t="str">
        <f t="shared" si="43"/>
        <v>122010000</v>
      </c>
      <c r="Q952" s="12" t="str">
        <f t="shared" si="44"/>
        <v>1220100000192</v>
      </c>
      <c r="R952" s="20" t="s">
        <v>1371</v>
      </c>
      <c r="S952" s="20" t="s">
        <v>1372</v>
      </c>
      <c r="AY952" s="12" t="s">
        <v>914</v>
      </c>
      <c r="BA952" s="12" t="s">
        <v>910</v>
      </c>
      <c r="BG952" s="21">
        <v>-1</v>
      </c>
      <c r="BJ952" s="12">
        <v>1</v>
      </c>
      <c r="BK952" s="12">
        <v>1</v>
      </c>
    </row>
    <row r="953" spans="1:63" ht="30" x14ac:dyDescent="0.25">
      <c r="A953" s="12">
        <v>1</v>
      </c>
      <c r="B953" s="11" t="str">
        <f t="shared" si="45"/>
        <v>Общий расчет. Ци Мень. Анализ Дворца. Структуры. Благоприятность. Нет</v>
      </c>
      <c r="C953" s="11" t="str">
        <f>IFERROR(VLOOKUP(I953,lvl_1[],2,FALSE),"Нет")</f>
        <v>Общий расчет</v>
      </c>
      <c r="D953" s="11" t="str">
        <f>IFERROR(VLOOKUP(Rule!J953,lvl_2[],2,FALSE),"Нет")</f>
        <v>Ци Мень</v>
      </c>
      <c r="E953" s="11" t="str">
        <f>IFERROR(VLOOKUP(Rule!K953,lvl_3[],2,FALSE),"Нет")</f>
        <v>Анализ Дворца</v>
      </c>
      <c r="F953" s="11" t="str">
        <f>IFERROR(INDEX(lvl_4[],MATCH(L953,lvl_4[ID],0),MATCH(TEXT(K953,"##0"),lvl_4[#Headers],0)),"Нет")</f>
        <v>Структуры</v>
      </c>
      <c r="G953" s="11" t="str">
        <f>IFERROR(INDEX(lvl_5[],MATCH(M953,lvl_5[ID],0),MATCH(_xlfn.CONCAT(TEXT(K953,"##0"),"_",TEXT(L953,"##0")),lvl_5[#Headers],0)),"Нет")</f>
        <v>Благоприятность</v>
      </c>
      <c r="H953" s="11" t="str">
        <f>IFERROR(INDEX(lvl_6[],MATCH(N953,lvl_6[ID],0),MATCH(_xlfn.CONCAT(K953,"_",L953,"_",M953),lvl_6[#Headers],0)),"Нет")</f>
        <v>Нет</v>
      </c>
      <c r="I953" s="12">
        <v>1</v>
      </c>
      <c r="J953" s="12">
        <v>2</v>
      </c>
      <c r="K953" s="12">
        <v>2</v>
      </c>
      <c r="L953" s="12">
        <v>1</v>
      </c>
      <c r="M953" s="12">
        <v>0</v>
      </c>
      <c r="N953" s="12">
        <v>0</v>
      </c>
      <c r="O953" s="12">
        <f>COUNTIF($P$2:P953,P953)</f>
        <v>193</v>
      </c>
      <c r="P953" s="12" t="str">
        <f t="shared" si="43"/>
        <v>122010000</v>
      </c>
      <c r="Q953" s="12" t="str">
        <f t="shared" si="44"/>
        <v>1220100000193</v>
      </c>
      <c r="R953" s="20" t="s">
        <v>1373</v>
      </c>
      <c r="S953" s="20" t="s">
        <v>1374</v>
      </c>
      <c r="AY953" s="12" t="s">
        <v>914</v>
      </c>
      <c r="BA953" s="12" t="s">
        <v>912</v>
      </c>
      <c r="BG953" s="21">
        <v>-1</v>
      </c>
      <c r="BJ953" s="12">
        <v>1</v>
      </c>
      <c r="BK953" s="12">
        <v>1</v>
      </c>
    </row>
    <row r="954" spans="1:63" ht="45" x14ac:dyDescent="0.25">
      <c r="A954" s="12">
        <v>1</v>
      </c>
      <c r="B954" s="11" t="str">
        <f t="shared" si="45"/>
        <v>Общий расчет. Ци Мень. Анализ Дворца. Структуры. Благоприятность. Нет</v>
      </c>
      <c r="C954" s="11" t="str">
        <f>IFERROR(VLOOKUP(I954,lvl_1[],2,FALSE),"Нет")</f>
        <v>Общий расчет</v>
      </c>
      <c r="D954" s="11" t="str">
        <f>IFERROR(VLOOKUP(Rule!J954,lvl_2[],2,FALSE),"Нет")</f>
        <v>Ци Мень</v>
      </c>
      <c r="E954" s="11" t="str">
        <f>IFERROR(VLOOKUP(Rule!K954,lvl_3[],2,FALSE),"Нет")</f>
        <v>Анализ Дворца</v>
      </c>
      <c r="F954" s="11" t="str">
        <f>IFERROR(INDEX(lvl_4[],MATCH(L954,lvl_4[ID],0),MATCH(TEXT(K954,"##0"),lvl_4[#Headers],0)),"Нет")</f>
        <v>Структуры</v>
      </c>
      <c r="G954" s="11" t="str">
        <f>IFERROR(INDEX(lvl_5[],MATCH(M954,lvl_5[ID],0),MATCH(_xlfn.CONCAT(TEXT(K954,"##0"),"_",TEXT(L954,"##0")),lvl_5[#Headers],0)),"Нет")</f>
        <v>Благоприятность</v>
      </c>
      <c r="H954" s="11" t="str">
        <f>IFERROR(INDEX(lvl_6[],MATCH(N954,lvl_6[ID],0),MATCH(_xlfn.CONCAT(K954,"_",L954,"_",M954),lvl_6[#Headers],0)),"Нет")</f>
        <v>Нет</v>
      </c>
      <c r="I954" s="12">
        <v>1</v>
      </c>
      <c r="J954" s="12">
        <v>2</v>
      </c>
      <c r="K954" s="12">
        <v>2</v>
      </c>
      <c r="L954" s="12">
        <v>1</v>
      </c>
      <c r="M954" s="12">
        <v>0</v>
      </c>
      <c r="N954" s="12">
        <v>0</v>
      </c>
      <c r="O954" s="12">
        <f>COUNTIF($P$2:P954,P954)</f>
        <v>194</v>
      </c>
      <c r="P954" s="12" t="str">
        <f t="shared" si="43"/>
        <v>122010000</v>
      </c>
      <c r="Q954" s="12" t="str">
        <f t="shared" si="44"/>
        <v>1220100000194</v>
      </c>
      <c r="R954" s="20" t="s">
        <v>1375</v>
      </c>
      <c r="S954" s="20" t="s">
        <v>1376</v>
      </c>
      <c r="AY954" s="12" t="s">
        <v>914</v>
      </c>
      <c r="BA954" s="12" t="s">
        <v>914</v>
      </c>
      <c r="BG954" s="21">
        <v>-1</v>
      </c>
      <c r="BJ954" s="12">
        <v>1</v>
      </c>
      <c r="BK954" s="12">
        <v>1</v>
      </c>
    </row>
    <row r="955" spans="1:63" ht="45" x14ac:dyDescent="0.25">
      <c r="A955" s="12">
        <v>1</v>
      </c>
      <c r="B955" s="11" t="str">
        <f t="shared" si="45"/>
        <v>Общий расчет. Ци Мень. Анализ Дворца. Структуры. Благоприятность. Нет</v>
      </c>
      <c r="C955" s="11" t="str">
        <f>IFERROR(VLOOKUP(I955,lvl_1[],2,FALSE),"Нет")</f>
        <v>Общий расчет</v>
      </c>
      <c r="D955" s="11" t="str">
        <f>IFERROR(VLOOKUP(Rule!J955,lvl_2[],2,FALSE),"Нет")</f>
        <v>Ци Мень</v>
      </c>
      <c r="E955" s="11" t="str">
        <f>IFERROR(VLOOKUP(Rule!K955,lvl_3[],2,FALSE),"Нет")</f>
        <v>Анализ Дворца</v>
      </c>
      <c r="F955" s="11" t="str">
        <f>IFERROR(INDEX(lvl_4[],MATCH(L955,lvl_4[ID],0),MATCH(TEXT(K955,"##0"),lvl_4[#Headers],0)),"Нет")</f>
        <v>Структуры</v>
      </c>
      <c r="G955" s="11" t="str">
        <f>IFERROR(INDEX(lvl_5[],MATCH(M955,lvl_5[ID],0),MATCH(_xlfn.CONCAT(TEXT(K955,"##0"),"_",TEXT(L955,"##0")),lvl_5[#Headers],0)),"Нет")</f>
        <v>Благоприятность</v>
      </c>
      <c r="H955" s="11" t="str">
        <f>IFERROR(INDEX(lvl_6[],MATCH(N955,lvl_6[ID],0),MATCH(_xlfn.CONCAT(K955,"_",L955,"_",M955),lvl_6[#Headers],0)),"Нет")</f>
        <v>Нет</v>
      </c>
      <c r="I955" s="12">
        <v>1</v>
      </c>
      <c r="J955" s="12">
        <v>2</v>
      </c>
      <c r="K955" s="12">
        <v>2</v>
      </c>
      <c r="L955" s="12">
        <v>1</v>
      </c>
      <c r="M955" s="12">
        <v>0</v>
      </c>
      <c r="N955" s="12">
        <v>0</v>
      </c>
      <c r="O955" s="12">
        <f>COUNTIF($P$2:P955,P955)</f>
        <v>195</v>
      </c>
      <c r="P955" s="12" t="str">
        <f t="shared" si="43"/>
        <v>122010000</v>
      </c>
      <c r="Q955" s="12" t="str">
        <f t="shared" si="44"/>
        <v>1220100000195</v>
      </c>
      <c r="R955" s="20" t="s">
        <v>1377</v>
      </c>
      <c r="S955" s="20" t="s">
        <v>1378</v>
      </c>
      <c r="AY955" s="12" t="s">
        <v>914</v>
      </c>
      <c r="BA955" s="12" t="s">
        <v>916</v>
      </c>
      <c r="BG955" s="21">
        <v>-1</v>
      </c>
      <c r="BJ955" s="12">
        <v>1</v>
      </c>
      <c r="BK955" s="12">
        <v>1</v>
      </c>
    </row>
    <row r="956" spans="1:63" ht="30" x14ac:dyDescent="0.25">
      <c r="A956" s="12">
        <v>1</v>
      </c>
      <c r="B956" s="11" t="str">
        <f t="shared" si="45"/>
        <v>Общий расчет. Ци Мень. Анализ Дворца. Структуры. Благоприятность. Нет</v>
      </c>
      <c r="C956" s="11" t="str">
        <f>IFERROR(VLOOKUP(I956,lvl_1[],2,FALSE),"Нет")</f>
        <v>Общий расчет</v>
      </c>
      <c r="D956" s="11" t="str">
        <f>IFERROR(VLOOKUP(Rule!J956,lvl_2[],2,FALSE),"Нет")</f>
        <v>Ци Мень</v>
      </c>
      <c r="E956" s="11" t="str">
        <f>IFERROR(VLOOKUP(Rule!K956,lvl_3[],2,FALSE),"Нет")</f>
        <v>Анализ Дворца</v>
      </c>
      <c r="F956" s="11" t="str">
        <f>IFERROR(INDEX(lvl_4[],MATCH(L956,lvl_4[ID],0),MATCH(TEXT(K956,"##0"),lvl_4[#Headers],0)),"Нет")</f>
        <v>Структуры</v>
      </c>
      <c r="G956" s="11" t="str">
        <f>IFERROR(INDEX(lvl_5[],MATCH(M956,lvl_5[ID],0),MATCH(_xlfn.CONCAT(TEXT(K956,"##0"),"_",TEXT(L956,"##0")),lvl_5[#Headers],0)),"Нет")</f>
        <v>Благоприятность</v>
      </c>
      <c r="H956" s="11" t="str">
        <f>IFERROR(INDEX(lvl_6[],MATCH(N956,lvl_6[ID],0),MATCH(_xlfn.CONCAT(K956,"_",L956,"_",M956),lvl_6[#Headers],0)),"Нет")</f>
        <v>Нет</v>
      </c>
      <c r="I956" s="12">
        <v>1</v>
      </c>
      <c r="J956" s="12">
        <v>2</v>
      </c>
      <c r="K956" s="12">
        <v>2</v>
      </c>
      <c r="L956" s="12">
        <v>1</v>
      </c>
      <c r="M956" s="12">
        <v>0</v>
      </c>
      <c r="N956" s="12">
        <v>0</v>
      </c>
      <c r="O956" s="12">
        <f>COUNTIF($P$2:P956,P956)</f>
        <v>196</v>
      </c>
      <c r="P956" s="12" t="str">
        <f t="shared" si="43"/>
        <v>122010000</v>
      </c>
      <c r="Q956" s="12" t="str">
        <f t="shared" si="44"/>
        <v>1220100000196</v>
      </c>
      <c r="R956" s="20" t="s">
        <v>1379</v>
      </c>
      <c r="S956" s="20" t="s">
        <v>1380</v>
      </c>
      <c r="AY956" s="12" t="s">
        <v>916</v>
      </c>
      <c r="AZ956" s="12">
        <v>1</v>
      </c>
      <c r="BA956" s="12" t="s">
        <v>907</v>
      </c>
      <c r="BB956" s="12" t="s">
        <v>31</v>
      </c>
      <c r="BG956" s="21">
        <v>1</v>
      </c>
    </row>
    <row r="957" spans="1:63" ht="30" x14ac:dyDescent="0.25">
      <c r="A957" s="12">
        <v>1</v>
      </c>
      <c r="B957" s="11" t="str">
        <f t="shared" si="45"/>
        <v>Общий расчет. Ци Мень. Анализ Дворца. Структуры. Благоприятность. Нет</v>
      </c>
      <c r="C957" s="11" t="str">
        <f>IFERROR(VLOOKUP(I957,lvl_1[],2,FALSE),"Нет")</f>
        <v>Общий расчет</v>
      </c>
      <c r="D957" s="11" t="str">
        <f>IFERROR(VLOOKUP(Rule!J957,lvl_2[],2,FALSE),"Нет")</f>
        <v>Ци Мень</v>
      </c>
      <c r="E957" s="11" t="str">
        <f>IFERROR(VLOOKUP(Rule!K957,lvl_3[],2,FALSE),"Нет")</f>
        <v>Анализ Дворца</v>
      </c>
      <c r="F957" s="11" t="str">
        <f>IFERROR(INDEX(lvl_4[],MATCH(L957,lvl_4[ID],0),MATCH(TEXT(K957,"##0"),lvl_4[#Headers],0)),"Нет")</f>
        <v>Структуры</v>
      </c>
      <c r="G957" s="11" t="str">
        <f>IFERROR(INDEX(lvl_5[],MATCH(M957,lvl_5[ID],0),MATCH(_xlfn.CONCAT(TEXT(K957,"##0"),"_",TEXT(L957,"##0")),lvl_5[#Headers],0)),"Нет")</f>
        <v>Благоприятность</v>
      </c>
      <c r="H957" s="11" t="str">
        <f>IFERROR(INDEX(lvl_6[],MATCH(N957,lvl_6[ID],0),MATCH(_xlfn.CONCAT(K957,"_",L957,"_",M957),lvl_6[#Headers],0)),"Нет")</f>
        <v>Нет</v>
      </c>
      <c r="I957" s="12">
        <v>1</v>
      </c>
      <c r="J957" s="12">
        <v>2</v>
      </c>
      <c r="K957" s="12">
        <v>2</v>
      </c>
      <c r="L957" s="12">
        <v>1</v>
      </c>
      <c r="M957" s="12">
        <v>0</v>
      </c>
      <c r="N957" s="12">
        <v>0</v>
      </c>
      <c r="O957" s="12">
        <f>COUNTIF($P$2:P957,P957)</f>
        <v>197</v>
      </c>
      <c r="P957" s="12" t="str">
        <f t="shared" si="43"/>
        <v>122010000</v>
      </c>
      <c r="Q957" s="12" t="str">
        <f t="shared" si="44"/>
        <v>1220100000197</v>
      </c>
      <c r="R957" s="20" t="s">
        <v>1379</v>
      </c>
      <c r="S957" s="20" t="s">
        <v>1380</v>
      </c>
      <c r="AY957" s="12" t="s">
        <v>916</v>
      </c>
      <c r="AZ957" s="12">
        <v>1</v>
      </c>
      <c r="BA957" s="12" t="s">
        <v>907</v>
      </c>
      <c r="BB957" s="12" t="s">
        <v>12</v>
      </c>
      <c r="BG957" s="21">
        <v>1</v>
      </c>
    </row>
    <row r="958" spans="1:63" ht="30" x14ac:dyDescent="0.25">
      <c r="A958" s="12">
        <v>1</v>
      </c>
      <c r="B958" s="11" t="str">
        <f t="shared" si="45"/>
        <v>Общий расчет. Ци Мень. Анализ Дворца. Структуры. Благоприятность. Нет</v>
      </c>
      <c r="C958" s="11" t="str">
        <f>IFERROR(VLOOKUP(I958,lvl_1[],2,FALSE),"Нет")</f>
        <v>Общий расчет</v>
      </c>
      <c r="D958" s="11" t="str">
        <f>IFERROR(VLOOKUP(Rule!J958,lvl_2[],2,FALSE),"Нет")</f>
        <v>Ци Мень</v>
      </c>
      <c r="E958" s="11" t="str">
        <f>IFERROR(VLOOKUP(Rule!K958,lvl_3[],2,FALSE),"Нет")</f>
        <v>Анализ Дворца</v>
      </c>
      <c r="F958" s="11" t="str">
        <f>IFERROR(INDEX(lvl_4[],MATCH(L958,lvl_4[ID],0),MATCH(TEXT(K958,"##0"),lvl_4[#Headers],0)),"Нет")</f>
        <v>Структуры</v>
      </c>
      <c r="G958" s="11" t="str">
        <f>IFERROR(INDEX(lvl_5[],MATCH(M958,lvl_5[ID],0),MATCH(_xlfn.CONCAT(TEXT(K958,"##0"),"_",TEXT(L958,"##0")),lvl_5[#Headers],0)),"Нет")</f>
        <v>Благоприятность</v>
      </c>
      <c r="H958" s="11" t="str">
        <f>IFERROR(INDEX(lvl_6[],MATCH(N958,lvl_6[ID],0),MATCH(_xlfn.CONCAT(K958,"_",L958,"_",M958),lvl_6[#Headers],0)),"Нет")</f>
        <v>Нет</v>
      </c>
      <c r="I958" s="12">
        <v>1</v>
      </c>
      <c r="J958" s="12">
        <v>2</v>
      </c>
      <c r="K958" s="12">
        <v>2</v>
      </c>
      <c r="L958" s="12">
        <v>1</v>
      </c>
      <c r="M958" s="12">
        <v>0</v>
      </c>
      <c r="N958" s="12">
        <v>0</v>
      </c>
      <c r="O958" s="12">
        <f>COUNTIF($P$2:P958,P958)</f>
        <v>198</v>
      </c>
      <c r="P958" s="12" t="str">
        <f t="shared" si="43"/>
        <v>122010000</v>
      </c>
      <c r="Q958" s="12" t="str">
        <f t="shared" si="44"/>
        <v>1220100000198</v>
      </c>
      <c r="R958" s="20" t="s">
        <v>1379</v>
      </c>
      <c r="S958" s="20" t="s">
        <v>1380</v>
      </c>
      <c r="AY958" s="12" t="s">
        <v>916</v>
      </c>
      <c r="AZ958" s="12">
        <v>1</v>
      </c>
      <c r="BA958" s="12" t="s">
        <v>907</v>
      </c>
      <c r="BB958" s="12" t="s">
        <v>8</v>
      </c>
      <c r="BG958" s="21">
        <v>1</v>
      </c>
    </row>
    <row r="959" spans="1:63" ht="30" x14ac:dyDescent="0.25">
      <c r="A959" s="12">
        <v>1</v>
      </c>
      <c r="B959" s="11" t="str">
        <f t="shared" si="45"/>
        <v>Общий расчет. Ци Мень. Анализ Дворца. Структуры. Благоприятность. Нет</v>
      </c>
      <c r="C959" s="11" t="str">
        <f>IFERROR(VLOOKUP(I959,lvl_1[],2,FALSE),"Нет")</f>
        <v>Общий расчет</v>
      </c>
      <c r="D959" s="11" t="str">
        <f>IFERROR(VLOOKUP(Rule!J959,lvl_2[],2,FALSE),"Нет")</f>
        <v>Ци Мень</v>
      </c>
      <c r="E959" s="11" t="str">
        <f>IFERROR(VLOOKUP(Rule!K959,lvl_3[],2,FALSE),"Нет")</f>
        <v>Анализ Дворца</v>
      </c>
      <c r="F959" s="11" t="str">
        <f>IFERROR(INDEX(lvl_4[],MATCH(L959,lvl_4[ID],0),MATCH(TEXT(K959,"##0"),lvl_4[#Headers],0)),"Нет")</f>
        <v>Структуры</v>
      </c>
      <c r="G959" s="11" t="str">
        <f>IFERROR(INDEX(lvl_5[],MATCH(M959,lvl_5[ID],0),MATCH(_xlfn.CONCAT(TEXT(K959,"##0"),"_",TEXT(L959,"##0")),lvl_5[#Headers],0)),"Нет")</f>
        <v>Благоприятность</v>
      </c>
      <c r="H959" s="11" t="str">
        <f>IFERROR(INDEX(lvl_6[],MATCH(N959,lvl_6[ID],0),MATCH(_xlfn.CONCAT(K959,"_",L959,"_",M959),lvl_6[#Headers],0)),"Нет")</f>
        <v>Нет</v>
      </c>
      <c r="I959" s="12">
        <v>1</v>
      </c>
      <c r="J959" s="12">
        <v>2</v>
      </c>
      <c r="K959" s="12">
        <v>2</v>
      </c>
      <c r="L959" s="12">
        <v>1</v>
      </c>
      <c r="M959" s="12">
        <v>0</v>
      </c>
      <c r="N959" s="12">
        <v>0</v>
      </c>
      <c r="O959" s="12">
        <f>COUNTIF($P$2:P959,P959)</f>
        <v>199</v>
      </c>
      <c r="P959" s="12" t="str">
        <f t="shared" si="43"/>
        <v>122010000</v>
      </c>
      <c r="Q959" s="12" t="str">
        <f t="shared" si="44"/>
        <v>1220100000199</v>
      </c>
      <c r="R959" s="20" t="s">
        <v>1379</v>
      </c>
      <c r="S959" s="20" t="s">
        <v>1381</v>
      </c>
      <c r="AY959" s="12" t="s">
        <v>916</v>
      </c>
      <c r="AZ959" s="12">
        <v>1</v>
      </c>
      <c r="BA959" s="12" t="s">
        <v>907</v>
      </c>
      <c r="BB959" s="12" t="s">
        <v>22</v>
      </c>
      <c r="BG959" s="21">
        <v>-1</v>
      </c>
      <c r="BK959" s="12">
        <v>1</v>
      </c>
    </row>
    <row r="960" spans="1:63" ht="30" x14ac:dyDescent="0.25">
      <c r="A960" s="12">
        <v>1</v>
      </c>
      <c r="B960" s="11" t="str">
        <f t="shared" si="45"/>
        <v>Общий расчет. Ци Мень. Анализ Дворца. Структуры. Благоприятность. Нет</v>
      </c>
      <c r="C960" s="11" t="str">
        <f>IFERROR(VLOOKUP(I960,lvl_1[],2,FALSE),"Нет")</f>
        <v>Общий расчет</v>
      </c>
      <c r="D960" s="11" t="str">
        <f>IFERROR(VLOOKUP(Rule!J960,lvl_2[],2,FALSE),"Нет")</f>
        <v>Ци Мень</v>
      </c>
      <c r="E960" s="11" t="str">
        <f>IFERROR(VLOOKUP(Rule!K960,lvl_3[],2,FALSE),"Нет")</f>
        <v>Анализ Дворца</v>
      </c>
      <c r="F960" s="11" t="str">
        <f>IFERROR(INDEX(lvl_4[],MATCH(L960,lvl_4[ID],0),MATCH(TEXT(K960,"##0"),lvl_4[#Headers],0)),"Нет")</f>
        <v>Структуры</v>
      </c>
      <c r="G960" s="11" t="str">
        <f>IFERROR(INDEX(lvl_5[],MATCH(M960,lvl_5[ID],0),MATCH(_xlfn.CONCAT(TEXT(K960,"##0"),"_",TEXT(L960,"##0")),lvl_5[#Headers],0)),"Нет")</f>
        <v>Благоприятность</v>
      </c>
      <c r="H960" s="11" t="str">
        <f>IFERROR(INDEX(lvl_6[],MATCH(N960,lvl_6[ID],0),MATCH(_xlfn.CONCAT(K960,"_",L960,"_",M960),lvl_6[#Headers],0)),"Нет")</f>
        <v>Нет</v>
      </c>
      <c r="I960" s="12">
        <v>1</v>
      </c>
      <c r="J960" s="12">
        <v>2</v>
      </c>
      <c r="K960" s="12">
        <v>2</v>
      </c>
      <c r="L960" s="12">
        <v>1</v>
      </c>
      <c r="M960" s="12">
        <v>0</v>
      </c>
      <c r="N960" s="12">
        <v>0</v>
      </c>
      <c r="O960" s="12">
        <f>COUNTIF($P$2:P960,P960)</f>
        <v>200</v>
      </c>
      <c r="P960" s="12" t="str">
        <f t="shared" si="43"/>
        <v>122010000</v>
      </c>
      <c r="Q960" s="12" t="str">
        <f t="shared" si="44"/>
        <v>1220100000200</v>
      </c>
      <c r="R960" s="20" t="s">
        <v>1379</v>
      </c>
      <c r="S960" s="20" t="s">
        <v>1381</v>
      </c>
      <c r="AY960" s="12" t="s">
        <v>916</v>
      </c>
      <c r="AZ960" s="12">
        <v>1</v>
      </c>
      <c r="BA960" s="12" t="s">
        <v>907</v>
      </c>
      <c r="BB960" s="12" t="s">
        <v>29</v>
      </c>
      <c r="BG960" s="21">
        <v>-1</v>
      </c>
      <c r="BK960" s="12">
        <v>1</v>
      </c>
    </row>
    <row r="961" spans="1:63" ht="30" x14ac:dyDescent="0.25">
      <c r="A961" s="12">
        <v>1</v>
      </c>
      <c r="B961" s="11" t="str">
        <f t="shared" si="45"/>
        <v>Общий расчет. Ци Мень. Анализ Дворца. Структуры. Благоприятность. Нет</v>
      </c>
      <c r="C961" s="11" t="str">
        <f>IFERROR(VLOOKUP(I961,lvl_1[],2,FALSE),"Нет")</f>
        <v>Общий расчет</v>
      </c>
      <c r="D961" s="11" t="str">
        <f>IFERROR(VLOOKUP(Rule!J961,lvl_2[],2,FALSE),"Нет")</f>
        <v>Ци Мень</v>
      </c>
      <c r="E961" s="11" t="str">
        <f>IFERROR(VLOOKUP(Rule!K961,lvl_3[],2,FALSE),"Нет")</f>
        <v>Анализ Дворца</v>
      </c>
      <c r="F961" s="11" t="str">
        <f>IFERROR(INDEX(lvl_4[],MATCH(L961,lvl_4[ID],0),MATCH(TEXT(K961,"##0"),lvl_4[#Headers],0)),"Нет")</f>
        <v>Структуры</v>
      </c>
      <c r="G961" s="11" t="str">
        <f>IFERROR(INDEX(lvl_5[],MATCH(M961,lvl_5[ID],0),MATCH(_xlfn.CONCAT(TEXT(K961,"##0"),"_",TEXT(L961,"##0")),lvl_5[#Headers],0)),"Нет")</f>
        <v>Благоприятность</v>
      </c>
      <c r="H961" s="11" t="str">
        <f>IFERROR(INDEX(lvl_6[],MATCH(N961,lvl_6[ID],0),MATCH(_xlfn.CONCAT(K961,"_",L961,"_",M961),lvl_6[#Headers],0)),"Нет")</f>
        <v>Нет</v>
      </c>
      <c r="I961" s="12">
        <v>1</v>
      </c>
      <c r="J961" s="12">
        <v>2</v>
      </c>
      <c r="K961" s="12">
        <v>2</v>
      </c>
      <c r="L961" s="12">
        <v>1</v>
      </c>
      <c r="M961" s="12">
        <v>0</v>
      </c>
      <c r="N961" s="12">
        <v>0</v>
      </c>
      <c r="O961" s="12">
        <f>COUNTIF($P$2:P961,P961)</f>
        <v>201</v>
      </c>
      <c r="P961" s="12" t="str">
        <f t="shared" si="43"/>
        <v>122010000</v>
      </c>
      <c r="Q961" s="12" t="str">
        <f t="shared" si="44"/>
        <v>1220100000201</v>
      </c>
      <c r="R961" s="20" t="s">
        <v>1379</v>
      </c>
      <c r="S961" s="20" t="s">
        <v>1381</v>
      </c>
      <c r="AY961" s="12" t="s">
        <v>916</v>
      </c>
      <c r="AZ961" s="12">
        <v>1</v>
      </c>
      <c r="BA961" s="12" t="s">
        <v>907</v>
      </c>
      <c r="BB961" s="12" t="s">
        <v>26</v>
      </c>
      <c r="BG961" s="21">
        <v>-1</v>
      </c>
      <c r="BK961" s="12">
        <v>1</v>
      </c>
    </row>
    <row r="962" spans="1:63" ht="30" x14ac:dyDescent="0.25">
      <c r="A962" s="12">
        <v>1</v>
      </c>
      <c r="B962" s="11" t="str">
        <f t="shared" si="45"/>
        <v>Общий расчет. Ци Мень. Анализ Дворца. Структуры. Благоприятность. Нет</v>
      </c>
      <c r="C962" s="11" t="str">
        <f>IFERROR(VLOOKUP(I962,lvl_1[],2,FALSE),"Нет")</f>
        <v>Общий расчет</v>
      </c>
      <c r="D962" s="11" t="str">
        <f>IFERROR(VLOOKUP(Rule!J962,lvl_2[],2,FALSE),"Нет")</f>
        <v>Ци Мень</v>
      </c>
      <c r="E962" s="11" t="str">
        <f>IFERROR(VLOOKUP(Rule!K962,lvl_3[],2,FALSE),"Нет")</f>
        <v>Анализ Дворца</v>
      </c>
      <c r="F962" s="11" t="str">
        <f>IFERROR(INDEX(lvl_4[],MATCH(L962,lvl_4[ID],0),MATCH(TEXT(K962,"##0"),lvl_4[#Headers],0)),"Нет")</f>
        <v>Структуры</v>
      </c>
      <c r="G962" s="11" t="str">
        <f>IFERROR(INDEX(lvl_5[],MATCH(M962,lvl_5[ID],0),MATCH(_xlfn.CONCAT(TEXT(K962,"##0"),"_",TEXT(L962,"##0")),lvl_5[#Headers],0)),"Нет")</f>
        <v>Благоприятность</v>
      </c>
      <c r="H962" s="11" t="str">
        <f>IFERROR(INDEX(lvl_6[],MATCH(N962,lvl_6[ID],0),MATCH(_xlfn.CONCAT(K962,"_",L962,"_",M962),lvl_6[#Headers],0)),"Нет")</f>
        <v>Нет</v>
      </c>
      <c r="I962" s="12">
        <v>1</v>
      </c>
      <c r="J962" s="12">
        <v>2</v>
      </c>
      <c r="K962" s="12">
        <v>2</v>
      </c>
      <c r="L962" s="12">
        <v>1</v>
      </c>
      <c r="M962" s="12">
        <v>0</v>
      </c>
      <c r="N962" s="12">
        <v>0</v>
      </c>
      <c r="O962" s="12">
        <f>COUNTIF($P$2:P962,P962)</f>
        <v>202</v>
      </c>
      <c r="P962" s="12" t="str">
        <f t="shared" ref="P962:P1025" si="46">_xlfn.CONCAT(I962,
J962,
K962,
IF(LEN(L962)=1,_xlfn.CONCAT(0,L962),L962),
IF(LEN(M962)=1,_xlfn.CONCAT(0,M962),M962),
IF(LEN(N962)=1,_xlfn.CONCAT(0,N962),N962))</f>
        <v>122010000</v>
      </c>
      <c r="Q962" s="12" t="str">
        <f t="shared" ref="Q962:Q1025" si="47">_xlfn.CONCAT(I962,
J962,
K962,
IF(LEN(L962)=1,_xlfn.CONCAT(0,L962),L962),
IF(LEN(M962)=1,_xlfn.CONCAT(0,M962),M962),
IF(LEN(N962)=1,_xlfn.CONCAT(0,N962),N962),
IF(LEN(O962)=1,_xlfn.CONCAT("000",O962),IF(LEN(O962)=2,_xlfn.CONCAT("00",O962),IF(LEN(O962)=3,_xlfn.CONCAT(0,O962),O962))))</f>
        <v>1220100000202</v>
      </c>
      <c r="R962" s="20" t="s">
        <v>1379</v>
      </c>
      <c r="S962" s="20" t="s">
        <v>1381</v>
      </c>
      <c r="AY962" s="12" t="s">
        <v>916</v>
      </c>
      <c r="AZ962" s="12">
        <v>1</v>
      </c>
      <c r="BA962" s="12" t="s">
        <v>907</v>
      </c>
      <c r="BB962" s="12" t="s">
        <v>19</v>
      </c>
      <c r="BG962" s="21">
        <v>-1</v>
      </c>
      <c r="BK962" s="12">
        <v>1</v>
      </c>
    </row>
    <row r="963" spans="1:63" ht="30" x14ac:dyDescent="0.25">
      <c r="A963" s="12">
        <v>1</v>
      </c>
      <c r="B963" s="11" t="str">
        <f t="shared" ref="B963:B1026" si="48">_xlfn.CONCAT(C963,". ", D963,". ", E963,". ", F963,". ", G963,". ", H963)</f>
        <v>Общий расчет. Ци Мень. Анализ Дворца. Структуры. Благоприятность. Нет</v>
      </c>
      <c r="C963" s="11" t="str">
        <f>IFERROR(VLOOKUP(I963,lvl_1[],2,FALSE),"Нет")</f>
        <v>Общий расчет</v>
      </c>
      <c r="D963" s="11" t="str">
        <f>IFERROR(VLOOKUP(Rule!J963,lvl_2[],2,FALSE),"Нет")</f>
        <v>Ци Мень</v>
      </c>
      <c r="E963" s="11" t="str">
        <f>IFERROR(VLOOKUP(Rule!K963,lvl_3[],2,FALSE),"Нет")</f>
        <v>Анализ Дворца</v>
      </c>
      <c r="F963" s="11" t="str">
        <f>IFERROR(INDEX(lvl_4[],MATCH(L963,lvl_4[ID],0),MATCH(TEXT(K963,"##0"),lvl_4[#Headers],0)),"Нет")</f>
        <v>Структуры</v>
      </c>
      <c r="G963" s="11" t="str">
        <f>IFERROR(INDEX(lvl_5[],MATCH(M963,lvl_5[ID],0),MATCH(_xlfn.CONCAT(TEXT(K963,"##0"),"_",TEXT(L963,"##0")),lvl_5[#Headers],0)),"Нет")</f>
        <v>Благоприятность</v>
      </c>
      <c r="H963" s="11" t="str">
        <f>IFERROR(INDEX(lvl_6[],MATCH(N963,lvl_6[ID],0),MATCH(_xlfn.CONCAT(K963,"_",L963,"_",M963),lvl_6[#Headers],0)),"Нет")</f>
        <v>Нет</v>
      </c>
      <c r="I963" s="12">
        <v>1</v>
      </c>
      <c r="J963" s="12">
        <v>2</v>
      </c>
      <c r="K963" s="12">
        <v>2</v>
      </c>
      <c r="L963" s="12">
        <v>1</v>
      </c>
      <c r="M963" s="12">
        <v>0</v>
      </c>
      <c r="N963" s="12">
        <v>0</v>
      </c>
      <c r="O963" s="12">
        <f>COUNTIF($P$2:P963,P963)</f>
        <v>203</v>
      </c>
      <c r="P963" s="12" t="str">
        <f t="shared" si="46"/>
        <v>122010000</v>
      </c>
      <c r="Q963" s="12" t="str">
        <f t="shared" si="47"/>
        <v>1220100000203</v>
      </c>
      <c r="R963" s="20" t="s">
        <v>1379</v>
      </c>
      <c r="S963" s="20" t="s">
        <v>1381</v>
      </c>
      <c r="AY963" s="12" t="s">
        <v>916</v>
      </c>
      <c r="AZ963" s="12">
        <v>1</v>
      </c>
      <c r="BA963" s="12" t="s">
        <v>907</v>
      </c>
      <c r="BB963" s="12" t="s">
        <v>16</v>
      </c>
      <c r="BG963" s="21">
        <v>-1</v>
      </c>
      <c r="BK963" s="12">
        <v>1</v>
      </c>
    </row>
    <row r="964" spans="1:63" ht="45" x14ac:dyDescent="0.25">
      <c r="A964" s="12">
        <v>1</v>
      </c>
      <c r="B964" s="11" t="str">
        <f t="shared" si="48"/>
        <v>Общий расчет. Ци Мень. Анализ Дворца. Структуры. Благоприятность. Нет</v>
      </c>
      <c r="C964" s="11" t="str">
        <f>IFERROR(VLOOKUP(I964,lvl_1[],2,FALSE),"Нет")</f>
        <v>Общий расчет</v>
      </c>
      <c r="D964" s="11" t="str">
        <f>IFERROR(VLOOKUP(Rule!J964,lvl_2[],2,FALSE),"Нет")</f>
        <v>Ци Мень</v>
      </c>
      <c r="E964" s="11" t="str">
        <f>IFERROR(VLOOKUP(Rule!K964,lvl_3[],2,FALSE),"Нет")</f>
        <v>Анализ Дворца</v>
      </c>
      <c r="F964" s="11" t="str">
        <f>IFERROR(INDEX(lvl_4[],MATCH(L964,lvl_4[ID],0),MATCH(TEXT(K964,"##0"),lvl_4[#Headers],0)),"Нет")</f>
        <v>Структуры</v>
      </c>
      <c r="G964" s="11" t="str">
        <f>IFERROR(INDEX(lvl_5[],MATCH(M964,lvl_5[ID],0),MATCH(_xlfn.CONCAT(TEXT(K964,"##0"),"_",TEXT(L964,"##0")),lvl_5[#Headers],0)),"Нет")</f>
        <v>Благоприятность</v>
      </c>
      <c r="H964" s="11" t="str">
        <f>IFERROR(INDEX(lvl_6[],MATCH(N964,lvl_6[ID],0),MATCH(_xlfn.CONCAT(K964,"_",L964,"_",M964),lvl_6[#Headers],0)),"Нет")</f>
        <v>Нет</v>
      </c>
      <c r="I964" s="12">
        <v>1</v>
      </c>
      <c r="J964" s="12">
        <v>2</v>
      </c>
      <c r="K964" s="12">
        <v>2</v>
      </c>
      <c r="L964" s="12">
        <v>1</v>
      </c>
      <c r="M964" s="12">
        <v>0</v>
      </c>
      <c r="N964" s="12">
        <v>0</v>
      </c>
      <c r="O964" s="12">
        <f>COUNTIF($P$2:P964,P964)</f>
        <v>204</v>
      </c>
      <c r="P964" s="12" t="str">
        <f t="shared" si="46"/>
        <v>122010000</v>
      </c>
      <c r="Q964" s="12" t="str">
        <f t="shared" si="47"/>
        <v>1220100000204</v>
      </c>
      <c r="R964" s="20" t="s">
        <v>2301</v>
      </c>
      <c r="S964" s="20" t="s">
        <v>1382</v>
      </c>
      <c r="AY964" s="12" t="s">
        <v>916</v>
      </c>
      <c r="BA964" s="12" t="s">
        <v>901</v>
      </c>
      <c r="BG964" s="21">
        <v>1</v>
      </c>
      <c r="BJ964" s="12">
        <v>1</v>
      </c>
    </row>
    <row r="965" spans="1:63" ht="45" x14ac:dyDescent="0.25">
      <c r="A965" s="12">
        <v>1</v>
      </c>
      <c r="B965" s="11" t="str">
        <f t="shared" si="48"/>
        <v>Общий расчет. Ци Мень. Анализ Дворца. Структуры. Благоприятность. Нет</v>
      </c>
      <c r="C965" s="11" t="str">
        <f>IFERROR(VLOOKUP(I965,lvl_1[],2,FALSE),"Нет")</f>
        <v>Общий расчет</v>
      </c>
      <c r="D965" s="11" t="str">
        <f>IFERROR(VLOOKUP(Rule!J965,lvl_2[],2,FALSE),"Нет")</f>
        <v>Ци Мень</v>
      </c>
      <c r="E965" s="11" t="str">
        <f>IFERROR(VLOOKUP(Rule!K965,lvl_3[],2,FALSE),"Нет")</f>
        <v>Анализ Дворца</v>
      </c>
      <c r="F965" s="11" t="str">
        <f>IFERROR(INDEX(lvl_4[],MATCH(L965,lvl_4[ID],0),MATCH(TEXT(K965,"##0"),lvl_4[#Headers],0)),"Нет")</f>
        <v>Структуры</v>
      </c>
      <c r="G965" s="11" t="str">
        <f>IFERROR(INDEX(lvl_5[],MATCH(M965,lvl_5[ID],0),MATCH(_xlfn.CONCAT(TEXT(K965,"##0"),"_",TEXT(L965,"##0")),lvl_5[#Headers],0)),"Нет")</f>
        <v>Благоприятность</v>
      </c>
      <c r="H965" s="11" t="str">
        <f>IFERROR(INDEX(lvl_6[],MATCH(N965,lvl_6[ID],0),MATCH(_xlfn.CONCAT(K965,"_",L965,"_",M965),lvl_6[#Headers],0)),"Нет")</f>
        <v>Нет</v>
      </c>
      <c r="I965" s="12">
        <v>1</v>
      </c>
      <c r="J965" s="12">
        <v>2</v>
      </c>
      <c r="K965" s="12">
        <v>2</v>
      </c>
      <c r="L965" s="12">
        <v>1</v>
      </c>
      <c r="M965" s="12">
        <v>0</v>
      </c>
      <c r="N965" s="12">
        <v>0</v>
      </c>
      <c r="O965" s="12">
        <f>COUNTIF($P$2:P965,P965)</f>
        <v>205</v>
      </c>
      <c r="P965" s="12" t="str">
        <f t="shared" si="46"/>
        <v>122010000</v>
      </c>
      <c r="Q965" s="12" t="str">
        <f t="shared" si="47"/>
        <v>1220100000205</v>
      </c>
      <c r="R965" s="20" t="s">
        <v>1254</v>
      </c>
      <c r="S965" s="20" t="s">
        <v>1383</v>
      </c>
      <c r="AY965" s="12" t="s">
        <v>916</v>
      </c>
      <c r="BA965" s="12" t="s">
        <v>903</v>
      </c>
      <c r="BG965" s="21">
        <v>-1</v>
      </c>
      <c r="BJ965" s="12">
        <v>1</v>
      </c>
      <c r="BK965" s="12">
        <v>1</v>
      </c>
    </row>
    <row r="966" spans="1:63" ht="90" x14ac:dyDescent="0.25">
      <c r="A966" s="12">
        <v>1</v>
      </c>
      <c r="B966" s="11" t="str">
        <f t="shared" si="48"/>
        <v>Общий расчет. Ци Мень. Анализ Дворца. Структуры. Благоприятность. Нет</v>
      </c>
      <c r="C966" s="11" t="str">
        <f>IFERROR(VLOOKUP(I966,lvl_1[],2,FALSE),"Нет")</f>
        <v>Общий расчет</v>
      </c>
      <c r="D966" s="11" t="str">
        <f>IFERROR(VLOOKUP(Rule!J966,lvl_2[],2,FALSE),"Нет")</f>
        <v>Ци Мень</v>
      </c>
      <c r="E966" s="11" t="str">
        <f>IFERROR(VLOOKUP(Rule!K966,lvl_3[],2,FALSE),"Нет")</f>
        <v>Анализ Дворца</v>
      </c>
      <c r="F966" s="11" t="str">
        <f>IFERROR(INDEX(lvl_4[],MATCH(L966,lvl_4[ID],0),MATCH(TEXT(K966,"##0"),lvl_4[#Headers],0)),"Нет")</f>
        <v>Структуры</v>
      </c>
      <c r="G966" s="11" t="str">
        <f>IFERROR(INDEX(lvl_5[],MATCH(M966,lvl_5[ID],0),MATCH(_xlfn.CONCAT(TEXT(K966,"##0"),"_",TEXT(L966,"##0")),lvl_5[#Headers],0)),"Нет")</f>
        <v>Благоприятность</v>
      </c>
      <c r="H966" s="11" t="str">
        <f>IFERROR(INDEX(lvl_6[],MATCH(N966,lvl_6[ID],0),MATCH(_xlfn.CONCAT(K966,"_",L966,"_",M966),lvl_6[#Headers],0)),"Нет")</f>
        <v>Нет</v>
      </c>
      <c r="I966" s="12">
        <v>1</v>
      </c>
      <c r="J966" s="12">
        <v>2</v>
      </c>
      <c r="K966" s="12">
        <v>2</v>
      </c>
      <c r="L966" s="12">
        <v>1</v>
      </c>
      <c r="M966" s="12">
        <v>0</v>
      </c>
      <c r="N966" s="12">
        <v>0</v>
      </c>
      <c r="O966" s="12">
        <f>COUNTIF($P$2:P966,P966)</f>
        <v>206</v>
      </c>
      <c r="P966" s="12" t="str">
        <f t="shared" si="46"/>
        <v>122010000</v>
      </c>
      <c r="Q966" s="12" t="str">
        <f t="shared" si="47"/>
        <v>1220100000206</v>
      </c>
      <c r="R966" s="20" t="s">
        <v>1384</v>
      </c>
      <c r="S966" s="20" t="s">
        <v>1385</v>
      </c>
      <c r="AY966" s="12" t="s">
        <v>916</v>
      </c>
      <c r="BA966" s="12" t="s">
        <v>905</v>
      </c>
      <c r="BG966" s="21">
        <v>-1</v>
      </c>
      <c r="BJ966" s="12">
        <v>1</v>
      </c>
      <c r="BK966" s="12">
        <v>1</v>
      </c>
    </row>
    <row r="967" spans="1:63" ht="30" x14ac:dyDescent="0.25">
      <c r="A967" s="12">
        <v>1</v>
      </c>
      <c r="B967" s="11" t="str">
        <f t="shared" si="48"/>
        <v>Общий расчет. Ци Мень. Анализ Дворца. Структуры. Благоприятность. Нет</v>
      </c>
      <c r="C967" s="11" t="str">
        <f>IFERROR(VLOOKUP(I967,lvl_1[],2,FALSE),"Нет")</f>
        <v>Общий расчет</v>
      </c>
      <c r="D967" s="11" t="str">
        <f>IFERROR(VLOOKUP(Rule!J967,lvl_2[],2,FALSE),"Нет")</f>
        <v>Ци Мень</v>
      </c>
      <c r="E967" s="11" t="str">
        <f>IFERROR(VLOOKUP(Rule!K967,lvl_3[],2,FALSE),"Нет")</f>
        <v>Анализ Дворца</v>
      </c>
      <c r="F967" s="11" t="str">
        <f>IFERROR(INDEX(lvl_4[],MATCH(L967,lvl_4[ID],0),MATCH(TEXT(K967,"##0"),lvl_4[#Headers],0)),"Нет")</f>
        <v>Структуры</v>
      </c>
      <c r="G967" s="11" t="str">
        <f>IFERROR(INDEX(lvl_5[],MATCH(M967,lvl_5[ID],0),MATCH(_xlfn.CONCAT(TEXT(K967,"##0"),"_",TEXT(L967,"##0")),lvl_5[#Headers],0)),"Нет")</f>
        <v>Благоприятность</v>
      </c>
      <c r="H967" s="11" t="str">
        <f>IFERROR(INDEX(lvl_6[],MATCH(N967,lvl_6[ID],0),MATCH(_xlfn.CONCAT(K967,"_",L967,"_",M967),lvl_6[#Headers],0)),"Нет")</f>
        <v>Нет</v>
      </c>
      <c r="I967" s="12">
        <v>1</v>
      </c>
      <c r="J967" s="12">
        <v>2</v>
      </c>
      <c r="K967" s="12">
        <v>2</v>
      </c>
      <c r="L967" s="12">
        <v>1</v>
      </c>
      <c r="M967" s="12">
        <v>0</v>
      </c>
      <c r="N967" s="12">
        <v>0</v>
      </c>
      <c r="O967" s="12">
        <f>COUNTIF($P$2:P967,P967)</f>
        <v>207</v>
      </c>
      <c r="P967" s="12" t="str">
        <f t="shared" si="46"/>
        <v>122010000</v>
      </c>
      <c r="Q967" s="12" t="str">
        <f t="shared" si="47"/>
        <v>1220100000207</v>
      </c>
      <c r="R967" s="20" t="s">
        <v>1386</v>
      </c>
      <c r="S967" s="20" t="s">
        <v>1387</v>
      </c>
      <c r="AY967" s="12" t="s">
        <v>916</v>
      </c>
      <c r="BA967" s="12" t="s">
        <v>907</v>
      </c>
      <c r="BB967" s="12" t="s">
        <v>31</v>
      </c>
      <c r="BG967" s="21">
        <v>1</v>
      </c>
      <c r="BJ967" s="12">
        <v>1</v>
      </c>
    </row>
    <row r="968" spans="1:63" ht="30" x14ac:dyDescent="0.25">
      <c r="A968" s="12">
        <v>1</v>
      </c>
      <c r="B968" s="11" t="str">
        <f t="shared" si="48"/>
        <v>Общий расчет. Ци Мень. Анализ Дворца. Структуры. Благоприятность. Нет</v>
      </c>
      <c r="C968" s="11" t="str">
        <f>IFERROR(VLOOKUP(I968,lvl_1[],2,FALSE),"Нет")</f>
        <v>Общий расчет</v>
      </c>
      <c r="D968" s="11" t="str">
        <f>IFERROR(VLOOKUP(Rule!J968,lvl_2[],2,FALSE),"Нет")</f>
        <v>Ци Мень</v>
      </c>
      <c r="E968" s="11" t="str">
        <f>IFERROR(VLOOKUP(Rule!K968,lvl_3[],2,FALSE),"Нет")</f>
        <v>Анализ Дворца</v>
      </c>
      <c r="F968" s="11" t="str">
        <f>IFERROR(INDEX(lvl_4[],MATCH(L968,lvl_4[ID],0),MATCH(TEXT(K968,"##0"),lvl_4[#Headers],0)),"Нет")</f>
        <v>Структуры</v>
      </c>
      <c r="G968" s="11" t="str">
        <f>IFERROR(INDEX(lvl_5[],MATCH(M968,lvl_5[ID],0),MATCH(_xlfn.CONCAT(TEXT(K968,"##0"),"_",TEXT(L968,"##0")),lvl_5[#Headers],0)),"Нет")</f>
        <v>Благоприятность</v>
      </c>
      <c r="H968" s="11" t="str">
        <f>IFERROR(INDEX(lvl_6[],MATCH(N968,lvl_6[ID],0),MATCH(_xlfn.CONCAT(K968,"_",L968,"_",M968),lvl_6[#Headers],0)),"Нет")</f>
        <v>Нет</v>
      </c>
      <c r="I968" s="12">
        <v>1</v>
      </c>
      <c r="J968" s="12">
        <v>2</v>
      </c>
      <c r="K968" s="12">
        <v>2</v>
      </c>
      <c r="L968" s="12">
        <v>1</v>
      </c>
      <c r="M968" s="12">
        <v>0</v>
      </c>
      <c r="N968" s="12">
        <v>0</v>
      </c>
      <c r="O968" s="12">
        <f>COUNTIF($P$2:P968,P968)</f>
        <v>208</v>
      </c>
      <c r="P968" s="12" t="str">
        <f t="shared" si="46"/>
        <v>122010000</v>
      </c>
      <c r="Q968" s="12" t="str">
        <f t="shared" si="47"/>
        <v>1220100000208</v>
      </c>
      <c r="R968" s="20" t="s">
        <v>1386</v>
      </c>
      <c r="S968" s="20" t="s">
        <v>1387</v>
      </c>
      <c r="AY968" s="12" t="s">
        <v>916</v>
      </c>
      <c r="BA968" s="12" t="s">
        <v>907</v>
      </c>
      <c r="BB968" s="12" t="s">
        <v>12</v>
      </c>
      <c r="BG968" s="21">
        <v>1</v>
      </c>
      <c r="BJ968" s="12">
        <v>1</v>
      </c>
    </row>
    <row r="969" spans="1:63" ht="30" x14ac:dyDescent="0.25">
      <c r="A969" s="12">
        <v>1</v>
      </c>
      <c r="B969" s="11" t="str">
        <f t="shared" si="48"/>
        <v>Общий расчет. Ци Мень. Анализ Дворца. Структуры. Благоприятность. Нет</v>
      </c>
      <c r="C969" s="11" t="str">
        <f>IFERROR(VLOOKUP(I969,lvl_1[],2,FALSE),"Нет")</f>
        <v>Общий расчет</v>
      </c>
      <c r="D969" s="11" t="str">
        <f>IFERROR(VLOOKUP(Rule!J969,lvl_2[],2,FALSE),"Нет")</f>
        <v>Ци Мень</v>
      </c>
      <c r="E969" s="11" t="str">
        <f>IFERROR(VLOOKUP(Rule!K969,lvl_3[],2,FALSE),"Нет")</f>
        <v>Анализ Дворца</v>
      </c>
      <c r="F969" s="11" t="str">
        <f>IFERROR(INDEX(lvl_4[],MATCH(L969,lvl_4[ID],0),MATCH(TEXT(K969,"##0"),lvl_4[#Headers],0)),"Нет")</f>
        <v>Структуры</v>
      </c>
      <c r="G969" s="11" t="str">
        <f>IFERROR(INDEX(lvl_5[],MATCH(M969,lvl_5[ID],0),MATCH(_xlfn.CONCAT(TEXT(K969,"##0"),"_",TEXT(L969,"##0")),lvl_5[#Headers],0)),"Нет")</f>
        <v>Благоприятность</v>
      </c>
      <c r="H969" s="11" t="str">
        <f>IFERROR(INDEX(lvl_6[],MATCH(N969,lvl_6[ID],0),MATCH(_xlfn.CONCAT(K969,"_",L969,"_",M969),lvl_6[#Headers],0)),"Нет")</f>
        <v>Нет</v>
      </c>
      <c r="I969" s="12">
        <v>1</v>
      </c>
      <c r="J969" s="12">
        <v>2</v>
      </c>
      <c r="K969" s="12">
        <v>2</v>
      </c>
      <c r="L969" s="12">
        <v>1</v>
      </c>
      <c r="M969" s="12">
        <v>0</v>
      </c>
      <c r="N969" s="12">
        <v>0</v>
      </c>
      <c r="O969" s="12">
        <f>COUNTIF($P$2:P969,P969)</f>
        <v>209</v>
      </c>
      <c r="P969" s="12" t="str">
        <f t="shared" si="46"/>
        <v>122010000</v>
      </c>
      <c r="Q969" s="12" t="str">
        <f t="shared" si="47"/>
        <v>1220100000209</v>
      </c>
      <c r="R969" s="20" t="s">
        <v>1386</v>
      </c>
      <c r="S969" s="20" t="s">
        <v>1387</v>
      </c>
      <c r="AY969" s="12" t="s">
        <v>916</v>
      </c>
      <c r="BA969" s="12" t="s">
        <v>907</v>
      </c>
      <c r="BB969" s="12" t="s">
        <v>8</v>
      </c>
      <c r="BG969" s="21">
        <v>1</v>
      </c>
      <c r="BJ969" s="12">
        <v>1</v>
      </c>
    </row>
    <row r="970" spans="1:63" ht="30" x14ac:dyDescent="0.25">
      <c r="A970" s="12">
        <v>1</v>
      </c>
      <c r="B970" s="11" t="str">
        <f t="shared" si="48"/>
        <v>Общий расчет. Ци Мень. Анализ Дворца. Структуры. Благоприятность. Нет</v>
      </c>
      <c r="C970" s="11" t="str">
        <f>IFERROR(VLOOKUP(I970,lvl_1[],2,FALSE),"Нет")</f>
        <v>Общий расчет</v>
      </c>
      <c r="D970" s="11" t="str">
        <f>IFERROR(VLOOKUP(Rule!J970,lvl_2[],2,FALSE),"Нет")</f>
        <v>Ци Мень</v>
      </c>
      <c r="E970" s="11" t="str">
        <f>IFERROR(VLOOKUP(Rule!K970,lvl_3[],2,FALSE),"Нет")</f>
        <v>Анализ Дворца</v>
      </c>
      <c r="F970" s="11" t="str">
        <f>IFERROR(INDEX(lvl_4[],MATCH(L970,lvl_4[ID],0),MATCH(TEXT(K970,"##0"),lvl_4[#Headers],0)),"Нет")</f>
        <v>Структуры</v>
      </c>
      <c r="G970" s="11" t="str">
        <f>IFERROR(INDEX(lvl_5[],MATCH(M970,lvl_5[ID],0),MATCH(_xlfn.CONCAT(TEXT(K970,"##0"),"_",TEXT(L970,"##0")),lvl_5[#Headers],0)),"Нет")</f>
        <v>Благоприятность</v>
      </c>
      <c r="H970" s="11" t="str">
        <f>IFERROR(INDEX(lvl_6[],MATCH(N970,lvl_6[ID],0),MATCH(_xlfn.CONCAT(K970,"_",L970,"_",M970),lvl_6[#Headers],0)),"Нет")</f>
        <v>Нет</v>
      </c>
      <c r="I970" s="12">
        <v>1</v>
      </c>
      <c r="J970" s="12">
        <v>2</v>
      </c>
      <c r="K970" s="12">
        <v>2</v>
      </c>
      <c r="L970" s="12">
        <v>1</v>
      </c>
      <c r="M970" s="12">
        <v>0</v>
      </c>
      <c r="N970" s="12">
        <v>0</v>
      </c>
      <c r="O970" s="12">
        <f>COUNTIF($P$2:P970,P970)</f>
        <v>210</v>
      </c>
      <c r="P970" s="12" t="str">
        <f t="shared" si="46"/>
        <v>122010000</v>
      </c>
      <c r="Q970" s="12" t="str">
        <f t="shared" si="47"/>
        <v>1220100000210</v>
      </c>
      <c r="R970" s="20" t="s">
        <v>1386</v>
      </c>
      <c r="S970" s="20" t="s">
        <v>1388</v>
      </c>
      <c r="AY970" s="12" t="s">
        <v>916</v>
      </c>
      <c r="BA970" s="12" t="s">
        <v>907</v>
      </c>
      <c r="BB970" s="12" t="s">
        <v>22</v>
      </c>
      <c r="BG970" s="21">
        <v>-1</v>
      </c>
      <c r="BJ970" s="12">
        <v>1</v>
      </c>
      <c r="BK970" s="12">
        <v>1</v>
      </c>
    </row>
    <row r="971" spans="1:63" ht="30" x14ac:dyDescent="0.25">
      <c r="A971" s="12">
        <v>1</v>
      </c>
      <c r="B971" s="11" t="str">
        <f t="shared" si="48"/>
        <v>Общий расчет. Ци Мень. Анализ Дворца. Структуры. Благоприятность. Нет</v>
      </c>
      <c r="C971" s="11" t="str">
        <f>IFERROR(VLOOKUP(I971,lvl_1[],2,FALSE),"Нет")</f>
        <v>Общий расчет</v>
      </c>
      <c r="D971" s="11" t="str">
        <f>IFERROR(VLOOKUP(Rule!J971,lvl_2[],2,FALSE),"Нет")</f>
        <v>Ци Мень</v>
      </c>
      <c r="E971" s="11" t="str">
        <f>IFERROR(VLOOKUP(Rule!K971,lvl_3[],2,FALSE),"Нет")</f>
        <v>Анализ Дворца</v>
      </c>
      <c r="F971" s="11" t="str">
        <f>IFERROR(INDEX(lvl_4[],MATCH(L971,lvl_4[ID],0),MATCH(TEXT(K971,"##0"),lvl_4[#Headers],0)),"Нет")</f>
        <v>Структуры</v>
      </c>
      <c r="G971" s="11" t="str">
        <f>IFERROR(INDEX(lvl_5[],MATCH(M971,lvl_5[ID],0),MATCH(_xlfn.CONCAT(TEXT(K971,"##0"),"_",TEXT(L971,"##0")),lvl_5[#Headers],0)),"Нет")</f>
        <v>Благоприятность</v>
      </c>
      <c r="H971" s="11" t="str">
        <f>IFERROR(INDEX(lvl_6[],MATCH(N971,lvl_6[ID],0),MATCH(_xlfn.CONCAT(K971,"_",L971,"_",M971),lvl_6[#Headers],0)),"Нет")</f>
        <v>Нет</v>
      </c>
      <c r="I971" s="12">
        <v>1</v>
      </c>
      <c r="J971" s="12">
        <v>2</v>
      </c>
      <c r="K971" s="12">
        <v>2</v>
      </c>
      <c r="L971" s="12">
        <v>1</v>
      </c>
      <c r="M971" s="12">
        <v>0</v>
      </c>
      <c r="N971" s="12">
        <v>0</v>
      </c>
      <c r="O971" s="12">
        <f>COUNTIF($P$2:P971,P971)</f>
        <v>211</v>
      </c>
      <c r="P971" s="12" t="str">
        <f t="shared" si="46"/>
        <v>122010000</v>
      </c>
      <c r="Q971" s="12" t="str">
        <f t="shared" si="47"/>
        <v>1220100000211</v>
      </c>
      <c r="R971" s="20" t="s">
        <v>1386</v>
      </c>
      <c r="S971" s="20" t="s">
        <v>1388</v>
      </c>
      <c r="AY971" s="12" t="s">
        <v>916</v>
      </c>
      <c r="BA971" s="12" t="s">
        <v>907</v>
      </c>
      <c r="BB971" s="12" t="s">
        <v>29</v>
      </c>
      <c r="BG971" s="21">
        <v>-1</v>
      </c>
      <c r="BJ971" s="12">
        <v>1</v>
      </c>
      <c r="BK971" s="12">
        <v>1</v>
      </c>
    </row>
    <row r="972" spans="1:63" ht="30" x14ac:dyDescent="0.25">
      <c r="A972" s="12">
        <v>1</v>
      </c>
      <c r="B972" s="11" t="str">
        <f t="shared" si="48"/>
        <v>Общий расчет. Ци Мень. Анализ Дворца. Структуры. Благоприятность. Нет</v>
      </c>
      <c r="C972" s="11" t="str">
        <f>IFERROR(VLOOKUP(I972,lvl_1[],2,FALSE),"Нет")</f>
        <v>Общий расчет</v>
      </c>
      <c r="D972" s="11" t="str">
        <f>IFERROR(VLOOKUP(Rule!J972,lvl_2[],2,FALSE),"Нет")</f>
        <v>Ци Мень</v>
      </c>
      <c r="E972" s="11" t="str">
        <f>IFERROR(VLOOKUP(Rule!K972,lvl_3[],2,FALSE),"Нет")</f>
        <v>Анализ Дворца</v>
      </c>
      <c r="F972" s="11" t="str">
        <f>IFERROR(INDEX(lvl_4[],MATCH(L972,lvl_4[ID],0),MATCH(TEXT(K972,"##0"),lvl_4[#Headers],0)),"Нет")</f>
        <v>Структуры</v>
      </c>
      <c r="G972" s="11" t="str">
        <f>IFERROR(INDEX(lvl_5[],MATCH(M972,lvl_5[ID],0),MATCH(_xlfn.CONCAT(TEXT(K972,"##0"),"_",TEXT(L972,"##0")),lvl_5[#Headers],0)),"Нет")</f>
        <v>Благоприятность</v>
      </c>
      <c r="H972" s="11" t="str">
        <f>IFERROR(INDEX(lvl_6[],MATCH(N972,lvl_6[ID],0),MATCH(_xlfn.CONCAT(K972,"_",L972,"_",M972),lvl_6[#Headers],0)),"Нет")</f>
        <v>Нет</v>
      </c>
      <c r="I972" s="12">
        <v>1</v>
      </c>
      <c r="J972" s="12">
        <v>2</v>
      </c>
      <c r="K972" s="12">
        <v>2</v>
      </c>
      <c r="L972" s="12">
        <v>1</v>
      </c>
      <c r="M972" s="12">
        <v>0</v>
      </c>
      <c r="N972" s="12">
        <v>0</v>
      </c>
      <c r="O972" s="12">
        <f>COUNTIF($P$2:P972,P972)</f>
        <v>212</v>
      </c>
      <c r="P972" s="12" t="str">
        <f t="shared" si="46"/>
        <v>122010000</v>
      </c>
      <c r="Q972" s="12" t="str">
        <f t="shared" si="47"/>
        <v>1220100000212</v>
      </c>
      <c r="R972" s="20" t="s">
        <v>1386</v>
      </c>
      <c r="S972" s="20" t="s">
        <v>1388</v>
      </c>
      <c r="AY972" s="12" t="s">
        <v>916</v>
      </c>
      <c r="BA972" s="12" t="s">
        <v>907</v>
      </c>
      <c r="BB972" s="12" t="s">
        <v>26</v>
      </c>
      <c r="BG972" s="21">
        <v>-1</v>
      </c>
      <c r="BJ972" s="12">
        <v>1</v>
      </c>
      <c r="BK972" s="12">
        <v>1</v>
      </c>
    </row>
    <row r="973" spans="1:63" ht="30" x14ac:dyDescent="0.25">
      <c r="A973" s="12">
        <v>1</v>
      </c>
      <c r="B973" s="11" t="str">
        <f t="shared" si="48"/>
        <v>Общий расчет. Ци Мень. Анализ Дворца. Структуры. Благоприятность. Нет</v>
      </c>
      <c r="C973" s="11" t="str">
        <f>IFERROR(VLOOKUP(I973,lvl_1[],2,FALSE),"Нет")</f>
        <v>Общий расчет</v>
      </c>
      <c r="D973" s="11" t="str">
        <f>IFERROR(VLOOKUP(Rule!J973,lvl_2[],2,FALSE),"Нет")</f>
        <v>Ци Мень</v>
      </c>
      <c r="E973" s="11" t="str">
        <f>IFERROR(VLOOKUP(Rule!K973,lvl_3[],2,FALSE),"Нет")</f>
        <v>Анализ Дворца</v>
      </c>
      <c r="F973" s="11" t="str">
        <f>IFERROR(INDEX(lvl_4[],MATCH(L973,lvl_4[ID],0),MATCH(TEXT(K973,"##0"),lvl_4[#Headers],0)),"Нет")</f>
        <v>Структуры</v>
      </c>
      <c r="G973" s="11" t="str">
        <f>IFERROR(INDEX(lvl_5[],MATCH(M973,lvl_5[ID],0),MATCH(_xlfn.CONCAT(TEXT(K973,"##0"),"_",TEXT(L973,"##0")),lvl_5[#Headers],0)),"Нет")</f>
        <v>Благоприятность</v>
      </c>
      <c r="H973" s="11" t="str">
        <f>IFERROR(INDEX(lvl_6[],MATCH(N973,lvl_6[ID],0),MATCH(_xlfn.CONCAT(K973,"_",L973,"_",M973),lvl_6[#Headers],0)),"Нет")</f>
        <v>Нет</v>
      </c>
      <c r="I973" s="12">
        <v>1</v>
      </c>
      <c r="J973" s="12">
        <v>2</v>
      </c>
      <c r="K973" s="12">
        <v>2</v>
      </c>
      <c r="L973" s="12">
        <v>1</v>
      </c>
      <c r="M973" s="12">
        <v>0</v>
      </c>
      <c r="N973" s="12">
        <v>0</v>
      </c>
      <c r="O973" s="12">
        <f>COUNTIF($P$2:P973,P973)</f>
        <v>213</v>
      </c>
      <c r="P973" s="12" t="str">
        <f t="shared" si="46"/>
        <v>122010000</v>
      </c>
      <c r="Q973" s="12" t="str">
        <f t="shared" si="47"/>
        <v>1220100000213</v>
      </c>
      <c r="R973" s="20" t="s">
        <v>1386</v>
      </c>
      <c r="S973" s="20" t="s">
        <v>1388</v>
      </c>
      <c r="AY973" s="12" t="s">
        <v>916</v>
      </c>
      <c r="BA973" s="12" t="s">
        <v>907</v>
      </c>
      <c r="BB973" s="12" t="s">
        <v>19</v>
      </c>
      <c r="BG973" s="21">
        <v>-1</v>
      </c>
      <c r="BJ973" s="12">
        <v>1</v>
      </c>
      <c r="BK973" s="12">
        <v>1</v>
      </c>
    </row>
    <row r="974" spans="1:63" ht="30" x14ac:dyDescent="0.25">
      <c r="A974" s="12">
        <v>1</v>
      </c>
      <c r="B974" s="11" t="str">
        <f t="shared" si="48"/>
        <v>Общий расчет. Ци Мень. Анализ Дворца. Структуры. Благоприятность. Нет</v>
      </c>
      <c r="C974" s="11" t="str">
        <f>IFERROR(VLOOKUP(I974,lvl_1[],2,FALSE),"Нет")</f>
        <v>Общий расчет</v>
      </c>
      <c r="D974" s="11" t="str">
        <f>IFERROR(VLOOKUP(Rule!J974,lvl_2[],2,FALSE),"Нет")</f>
        <v>Ци Мень</v>
      </c>
      <c r="E974" s="11" t="str">
        <f>IFERROR(VLOOKUP(Rule!K974,lvl_3[],2,FALSE),"Нет")</f>
        <v>Анализ Дворца</v>
      </c>
      <c r="F974" s="11" t="str">
        <f>IFERROR(INDEX(lvl_4[],MATCH(L974,lvl_4[ID],0),MATCH(TEXT(K974,"##0"),lvl_4[#Headers],0)),"Нет")</f>
        <v>Структуры</v>
      </c>
      <c r="G974" s="11" t="str">
        <f>IFERROR(INDEX(lvl_5[],MATCH(M974,lvl_5[ID],0),MATCH(_xlfn.CONCAT(TEXT(K974,"##0"),"_",TEXT(L974,"##0")),lvl_5[#Headers],0)),"Нет")</f>
        <v>Благоприятность</v>
      </c>
      <c r="H974" s="11" t="str">
        <f>IFERROR(INDEX(lvl_6[],MATCH(N974,lvl_6[ID],0),MATCH(_xlfn.CONCAT(K974,"_",L974,"_",M974),lvl_6[#Headers],0)),"Нет")</f>
        <v>Нет</v>
      </c>
      <c r="I974" s="12">
        <v>1</v>
      </c>
      <c r="J974" s="12">
        <v>2</v>
      </c>
      <c r="K974" s="12">
        <v>2</v>
      </c>
      <c r="L974" s="12">
        <v>1</v>
      </c>
      <c r="M974" s="12">
        <v>0</v>
      </c>
      <c r="N974" s="12">
        <v>0</v>
      </c>
      <c r="O974" s="12">
        <f>COUNTIF($P$2:P974,P974)</f>
        <v>214</v>
      </c>
      <c r="P974" s="12" t="str">
        <f t="shared" si="46"/>
        <v>122010000</v>
      </c>
      <c r="Q974" s="12" t="str">
        <f t="shared" si="47"/>
        <v>1220100000214</v>
      </c>
      <c r="R974" s="20" t="s">
        <v>1386</v>
      </c>
      <c r="S974" s="20" t="s">
        <v>1388</v>
      </c>
      <c r="AY974" s="12" t="s">
        <v>916</v>
      </c>
      <c r="BA974" s="12" t="s">
        <v>907</v>
      </c>
      <c r="BB974" s="12" t="s">
        <v>16</v>
      </c>
      <c r="BG974" s="21">
        <v>-1</v>
      </c>
      <c r="BJ974" s="12">
        <v>1</v>
      </c>
      <c r="BK974" s="12">
        <v>1</v>
      </c>
    </row>
    <row r="975" spans="1:63" ht="45" x14ac:dyDescent="0.25">
      <c r="A975" s="12">
        <v>1</v>
      </c>
      <c r="B975" s="11" t="str">
        <f t="shared" si="48"/>
        <v>Общий расчет. Ци Мень. Анализ Дворца. Структуры. Благоприятность. Нет</v>
      </c>
      <c r="C975" s="11" t="str">
        <f>IFERROR(VLOOKUP(I975,lvl_1[],2,FALSE),"Нет")</f>
        <v>Общий расчет</v>
      </c>
      <c r="D975" s="11" t="str">
        <f>IFERROR(VLOOKUP(Rule!J975,lvl_2[],2,FALSE),"Нет")</f>
        <v>Ци Мень</v>
      </c>
      <c r="E975" s="11" t="str">
        <f>IFERROR(VLOOKUP(Rule!K975,lvl_3[],2,FALSE),"Нет")</f>
        <v>Анализ Дворца</v>
      </c>
      <c r="F975" s="11" t="str">
        <f>IFERROR(INDEX(lvl_4[],MATCH(L975,lvl_4[ID],0),MATCH(TEXT(K975,"##0"),lvl_4[#Headers],0)),"Нет")</f>
        <v>Структуры</v>
      </c>
      <c r="G975" s="11" t="str">
        <f>IFERROR(INDEX(lvl_5[],MATCH(M975,lvl_5[ID],0),MATCH(_xlfn.CONCAT(TEXT(K975,"##0"),"_",TEXT(L975,"##0")),lvl_5[#Headers],0)),"Нет")</f>
        <v>Благоприятность</v>
      </c>
      <c r="H975" s="11" t="str">
        <f>IFERROR(INDEX(lvl_6[],MATCH(N975,lvl_6[ID],0),MATCH(_xlfn.CONCAT(K975,"_",L975,"_",M975),lvl_6[#Headers],0)),"Нет")</f>
        <v>Нет</v>
      </c>
      <c r="I975" s="12">
        <v>1</v>
      </c>
      <c r="J975" s="12">
        <v>2</v>
      </c>
      <c r="K975" s="12">
        <v>2</v>
      </c>
      <c r="L975" s="12">
        <v>1</v>
      </c>
      <c r="M975" s="12">
        <v>0</v>
      </c>
      <c r="N975" s="12">
        <v>0</v>
      </c>
      <c r="O975" s="12">
        <f>COUNTIF($P$2:P975,P975)</f>
        <v>215</v>
      </c>
      <c r="P975" s="12" t="str">
        <f t="shared" si="46"/>
        <v>122010000</v>
      </c>
      <c r="Q975" s="12" t="str">
        <f t="shared" si="47"/>
        <v>1220100000215</v>
      </c>
      <c r="R975" s="20" t="s">
        <v>2302</v>
      </c>
      <c r="S975" s="20" t="s">
        <v>1389</v>
      </c>
      <c r="AY975" s="12" t="s">
        <v>916</v>
      </c>
      <c r="BA975" s="12" t="s">
        <v>908</v>
      </c>
      <c r="BG975" s="21">
        <v>-1</v>
      </c>
      <c r="BJ975" s="12">
        <v>1</v>
      </c>
      <c r="BK975" s="12">
        <v>1</v>
      </c>
    </row>
    <row r="976" spans="1:63" ht="45" x14ac:dyDescent="0.25">
      <c r="A976" s="12">
        <v>1</v>
      </c>
      <c r="B976" s="11" t="str">
        <f t="shared" si="48"/>
        <v>Общий расчет. Ци Мень. Анализ Дворца. Структуры. Благоприятность. Нет</v>
      </c>
      <c r="C976" s="11" t="str">
        <f>IFERROR(VLOOKUP(I976,lvl_1[],2,FALSE),"Нет")</f>
        <v>Общий расчет</v>
      </c>
      <c r="D976" s="11" t="str">
        <f>IFERROR(VLOOKUP(Rule!J976,lvl_2[],2,FALSE),"Нет")</f>
        <v>Ци Мень</v>
      </c>
      <c r="E976" s="11" t="str">
        <f>IFERROR(VLOOKUP(Rule!K976,lvl_3[],2,FALSE),"Нет")</f>
        <v>Анализ Дворца</v>
      </c>
      <c r="F976" s="11" t="str">
        <f>IFERROR(INDEX(lvl_4[],MATCH(L976,lvl_4[ID],0),MATCH(TEXT(K976,"##0"),lvl_4[#Headers],0)),"Нет")</f>
        <v>Структуры</v>
      </c>
      <c r="G976" s="11" t="str">
        <f>IFERROR(INDEX(lvl_5[],MATCH(M976,lvl_5[ID],0),MATCH(_xlfn.CONCAT(TEXT(K976,"##0"),"_",TEXT(L976,"##0")),lvl_5[#Headers],0)),"Нет")</f>
        <v>Благоприятность</v>
      </c>
      <c r="H976" s="11" t="str">
        <f>IFERROR(INDEX(lvl_6[],MATCH(N976,lvl_6[ID],0),MATCH(_xlfn.CONCAT(K976,"_",L976,"_",M976),lvl_6[#Headers],0)),"Нет")</f>
        <v>Нет</v>
      </c>
      <c r="I976" s="12">
        <v>1</v>
      </c>
      <c r="J976" s="12">
        <v>2</v>
      </c>
      <c r="K976" s="12">
        <v>2</v>
      </c>
      <c r="L976" s="12">
        <v>1</v>
      </c>
      <c r="M976" s="12">
        <v>0</v>
      </c>
      <c r="N976" s="12">
        <v>0</v>
      </c>
      <c r="O976" s="12">
        <f>COUNTIF($P$2:P976,P976)</f>
        <v>216</v>
      </c>
      <c r="P976" s="12" t="str">
        <f t="shared" si="46"/>
        <v>122010000</v>
      </c>
      <c r="Q976" s="12" t="str">
        <f t="shared" si="47"/>
        <v>1220100000216</v>
      </c>
      <c r="R976" s="20" t="s">
        <v>1390</v>
      </c>
      <c r="S976" s="20" t="s">
        <v>1391</v>
      </c>
      <c r="AY976" s="12" t="s">
        <v>916</v>
      </c>
      <c r="BA976" s="12" t="s">
        <v>910</v>
      </c>
      <c r="BG976" s="21">
        <v>-1</v>
      </c>
      <c r="BJ976" s="12">
        <v>1</v>
      </c>
      <c r="BK976" s="12">
        <v>1</v>
      </c>
    </row>
    <row r="977" spans="1:63" ht="30" x14ac:dyDescent="0.25">
      <c r="A977" s="12">
        <v>1</v>
      </c>
      <c r="B977" s="11" t="str">
        <f t="shared" si="48"/>
        <v>Общий расчет. Ци Мень. Анализ Дворца. Структуры. Благоприятность. Нет</v>
      </c>
      <c r="C977" s="11" t="str">
        <f>IFERROR(VLOOKUP(I977,lvl_1[],2,FALSE),"Нет")</f>
        <v>Общий расчет</v>
      </c>
      <c r="D977" s="11" t="str">
        <f>IFERROR(VLOOKUP(Rule!J977,lvl_2[],2,FALSE),"Нет")</f>
        <v>Ци Мень</v>
      </c>
      <c r="E977" s="11" t="str">
        <f>IFERROR(VLOOKUP(Rule!K977,lvl_3[],2,FALSE),"Нет")</f>
        <v>Анализ Дворца</v>
      </c>
      <c r="F977" s="11" t="str">
        <f>IFERROR(INDEX(lvl_4[],MATCH(L977,lvl_4[ID],0),MATCH(TEXT(K977,"##0"),lvl_4[#Headers],0)),"Нет")</f>
        <v>Структуры</v>
      </c>
      <c r="G977" s="11" t="str">
        <f>IFERROR(INDEX(lvl_5[],MATCH(M977,lvl_5[ID],0),MATCH(_xlfn.CONCAT(TEXT(K977,"##0"),"_",TEXT(L977,"##0")),lvl_5[#Headers],0)),"Нет")</f>
        <v>Благоприятность</v>
      </c>
      <c r="H977" s="11" t="str">
        <f>IFERROR(INDEX(lvl_6[],MATCH(N977,lvl_6[ID],0),MATCH(_xlfn.CONCAT(K977,"_",L977,"_",M977),lvl_6[#Headers],0)),"Нет")</f>
        <v>Нет</v>
      </c>
      <c r="I977" s="12">
        <v>1</v>
      </c>
      <c r="J977" s="12">
        <v>2</v>
      </c>
      <c r="K977" s="12">
        <v>2</v>
      </c>
      <c r="L977" s="12">
        <v>1</v>
      </c>
      <c r="M977" s="12">
        <v>0</v>
      </c>
      <c r="N977" s="12">
        <v>0</v>
      </c>
      <c r="O977" s="12">
        <f>COUNTIF($P$2:P977,P977)</f>
        <v>217</v>
      </c>
      <c r="P977" s="12" t="str">
        <f t="shared" si="46"/>
        <v>122010000</v>
      </c>
      <c r="Q977" s="12" t="str">
        <f t="shared" si="47"/>
        <v>1220100000217</v>
      </c>
      <c r="R977" s="20" t="s">
        <v>2300</v>
      </c>
      <c r="S977" s="20" t="s">
        <v>1392</v>
      </c>
      <c r="AY977" s="12" t="s">
        <v>916</v>
      </c>
      <c r="BA977" s="12" t="s">
        <v>912</v>
      </c>
      <c r="BG977" s="21">
        <v>-1</v>
      </c>
      <c r="BJ977" s="12">
        <v>1</v>
      </c>
      <c r="BK977" s="12">
        <v>1</v>
      </c>
    </row>
    <row r="978" spans="1:63" ht="30" x14ac:dyDescent="0.25">
      <c r="A978" s="12">
        <v>1</v>
      </c>
      <c r="B978" s="11" t="str">
        <f t="shared" si="48"/>
        <v>Общий расчет. Ци Мень. Анализ Дворца. Структуры. Благоприятность. Нет</v>
      </c>
      <c r="C978" s="11" t="str">
        <f>IFERROR(VLOOKUP(I978,lvl_1[],2,FALSE),"Нет")</f>
        <v>Общий расчет</v>
      </c>
      <c r="D978" s="11" t="str">
        <f>IFERROR(VLOOKUP(Rule!J978,lvl_2[],2,FALSE),"Нет")</f>
        <v>Ци Мень</v>
      </c>
      <c r="E978" s="11" t="str">
        <f>IFERROR(VLOOKUP(Rule!K978,lvl_3[],2,FALSE),"Нет")</f>
        <v>Анализ Дворца</v>
      </c>
      <c r="F978" s="11" t="str">
        <f>IFERROR(INDEX(lvl_4[],MATCH(L978,lvl_4[ID],0),MATCH(TEXT(K978,"##0"),lvl_4[#Headers],0)),"Нет")</f>
        <v>Структуры</v>
      </c>
      <c r="G978" s="11" t="str">
        <f>IFERROR(INDEX(lvl_5[],MATCH(M978,lvl_5[ID],0),MATCH(_xlfn.CONCAT(TEXT(K978,"##0"),"_",TEXT(L978,"##0")),lvl_5[#Headers],0)),"Нет")</f>
        <v>Благоприятность</v>
      </c>
      <c r="H978" s="11" t="str">
        <f>IFERROR(INDEX(lvl_6[],MATCH(N978,lvl_6[ID],0),MATCH(_xlfn.CONCAT(K978,"_",L978,"_",M978),lvl_6[#Headers],0)),"Нет")</f>
        <v>Нет</v>
      </c>
      <c r="I978" s="12">
        <v>1</v>
      </c>
      <c r="J978" s="12">
        <v>2</v>
      </c>
      <c r="K978" s="12">
        <v>2</v>
      </c>
      <c r="L978" s="12">
        <v>1</v>
      </c>
      <c r="M978" s="12">
        <v>0</v>
      </c>
      <c r="N978" s="12">
        <v>0</v>
      </c>
      <c r="O978" s="12">
        <f>COUNTIF($P$2:P978,P978)</f>
        <v>218</v>
      </c>
      <c r="P978" s="12" t="str">
        <f t="shared" si="46"/>
        <v>122010000</v>
      </c>
      <c r="Q978" s="12" t="str">
        <f t="shared" si="47"/>
        <v>1220100000218</v>
      </c>
      <c r="R978" s="20" t="s">
        <v>1393</v>
      </c>
      <c r="S978" s="20" t="s">
        <v>1394</v>
      </c>
      <c r="AY978" s="12" t="s">
        <v>916</v>
      </c>
      <c r="BA978" s="12" t="s">
        <v>914</v>
      </c>
      <c r="BG978" s="21">
        <v>-1</v>
      </c>
      <c r="BJ978" s="12">
        <v>1</v>
      </c>
      <c r="BK978" s="12">
        <v>1</v>
      </c>
    </row>
    <row r="979" spans="1:63" ht="30" x14ac:dyDescent="0.25">
      <c r="A979" s="12">
        <v>1</v>
      </c>
      <c r="B979" s="11" t="str">
        <f t="shared" si="48"/>
        <v>Общий расчет. Ци Мень. Анализ Дворца. Структуры. Благоприятность. Нет</v>
      </c>
      <c r="C979" s="11" t="str">
        <f>IFERROR(VLOOKUP(I979,lvl_1[],2,FALSE),"Нет")</f>
        <v>Общий расчет</v>
      </c>
      <c r="D979" s="11" t="str">
        <f>IFERROR(VLOOKUP(Rule!J979,lvl_2[],2,FALSE),"Нет")</f>
        <v>Ци Мень</v>
      </c>
      <c r="E979" s="11" t="str">
        <f>IFERROR(VLOOKUP(Rule!K979,lvl_3[],2,FALSE),"Нет")</f>
        <v>Анализ Дворца</v>
      </c>
      <c r="F979" s="11" t="str">
        <f>IFERROR(INDEX(lvl_4[],MATCH(L979,lvl_4[ID],0),MATCH(TEXT(K979,"##0"),lvl_4[#Headers],0)),"Нет")</f>
        <v>Структуры</v>
      </c>
      <c r="G979" s="11" t="str">
        <f>IFERROR(INDEX(lvl_5[],MATCH(M979,lvl_5[ID],0),MATCH(_xlfn.CONCAT(TEXT(K979,"##0"),"_",TEXT(L979,"##0")),lvl_5[#Headers],0)),"Нет")</f>
        <v>Благоприятность</v>
      </c>
      <c r="H979" s="11" t="str">
        <f>IFERROR(INDEX(lvl_6[],MATCH(N979,lvl_6[ID],0),MATCH(_xlfn.CONCAT(K979,"_",L979,"_",M979),lvl_6[#Headers],0)),"Нет")</f>
        <v>Нет</v>
      </c>
      <c r="I979" s="12">
        <v>1</v>
      </c>
      <c r="J979" s="12">
        <v>2</v>
      </c>
      <c r="K979" s="12">
        <v>2</v>
      </c>
      <c r="L979" s="12">
        <v>1</v>
      </c>
      <c r="M979" s="12">
        <v>0</v>
      </c>
      <c r="N979" s="12">
        <v>0</v>
      </c>
      <c r="O979" s="12">
        <f>COUNTIF($P$2:P979,P979)</f>
        <v>219</v>
      </c>
      <c r="P979" s="12" t="str">
        <f t="shared" si="46"/>
        <v>122010000</v>
      </c>
      <c r="Q979" s="12" t="str">
        <f t="shared" si="47"/>
        <v>1220100000219</v>
      </c>
      <c r="R979" s="20" t="s">
        <v>1395</v>
      </c>
      <c r="S979" s="20" t="s">
        <v>1396</v>
      </c>
      <c r="AY979" s="12" t="s">
        <v>916</v>
      </c>
      <c r="BA979" s="12" t="s">
        <v>916</v>
      </c>
      <c r="BG979" s="21">
        <v>-1</v>
      </c>
      <c r="BJ979" s="12">
        <v>1</v>
      </c>
      <c r="BK979" s="12">
        <v>1</v>
      </c>
    </row>
    <row r="980" spans="1:63" ht="45" x14ac:dyDescent="0.25">
      <c r="A980" s="12">
        <v>1</v>
      </c>
      <c r="B980" s="11" t="str">
        <f t="shared" si="48"/>
        <v>Общий расчет. Ци Мень. Анализ Дворца. Структуры. Благоприятность. Нет</v>
      </c>
      <c r="C980" s="11" t="str">
        <f>IFERROR(VLOOKUP(I980,lvl_1[],2,FALSE),"Нет")</f>
        <v>Общий расчет</v>
      </c>
      <c r="D980" s="11" t="str">
        <f>IFERROR(VLOOKUP(Rule!J980,lvl_2[],2,FALSE),"Нет")</f>
        <v>Ци Мень</v>
      </c>
      <c r="E980" s="11" t="str">
        <f>IFERROR(VLOOKUP(Rule!K980,lvl_3[],2,FALSE),"Нет")</f>
        <v>Анализ Дворца</v>
      </c>
      <c r="F980" s="11" t="str">
        <f>IFERROR(INDEX(lvl_4[],MATCH(L980,lvl_4[ID],0),MATCH(TEXT(K980,"##0"),lvl_4[#Headers],0)),"Нет")</f>
        <v>Структуры</v>
      </c>
      <c r="G980" s="11" t="str">
        <f>IFERROR(INDEX(lvl_5[],MATCH(M980,lvl_5[ID],0),MATCH(_xlfn.CONCAT(TEXT(K980,"##0"),"_",TEXT(L980,"##0")),lvl_5[#Headers],0)),"Нет")</f>
        <v>Благоприятность</v>
      </c>
      <c r="H980" s="11" t="str">
        <f>IFERROR(INDEX(lvl_6[],MATCH(N980,lvl_6[ID],0),MATCH(_xlfn.CONCAT(K980,"_",L980,"_",M980),lvl_6[#Headers],0)),"Нет")</f>
        <v>Нет</v>
      </c>
      <c r="I980" s="12">
        <v>1</v>
      </c>
      <c r="J980" s="12">
        <v>2</v>
      </c>
      <c r="K980" s="12">
        <v>2</v>
      </c>
      <c r="L980" s="12">
        <v>1</v>
      </c>
      <c r="M980" s="12">
        <v>0</v>
      </c>
      <c r="N980" s="12">
        <v>0</v>
      </c>
      <c r="O980" s="12">
        <f>COUNTIF($P$2:P980,P980)</f>
        <v>220</v>
      </c>
      <c r="P980" s="12" t="str">
        <f t="shared" si="46"/>
        <v>122010000</v>
      </c>
      <c r="Q980" s="12" t="str">
        <f t="shared" si="47"/>
        <v>1220100000220</v>
      </c>
      <c r="R980" s="20" t="s">
        <v>2305</v>
      </c>
      <c r="S980" s="20" t="s">
        <v>2306</v>
      </c>
      <c r="AX980" s="12">
        <v>1</v>
      </c>
      <c r="AY980" s="12" t="s">
        <v>908</v>
      </c>
      <c r="BA980" s="12" t="s">
        <v>901</v>
      </c>
      <c r="BB980" s="12" t="s">
        <v>31</v>
      </c>
      <c r="BG980" s="21">
        <v>1</v>
      </c>
      <c r="BJ980" s="12">
        <v>1</v>
      </c>
    </row>
    <row r="981" spans="1:63" ht="45" x14ac:dyDescent="0.25">
      <c r="A981" s="12">
        <v>1</v>
      </c>
      <c r="B981" s="11" t="str">
        <f t="shared" si="48"/>
        <v>Общий расчет. Ци Мень. Анализ Дворца. Структуры. Благоприятность. Нет</v>
      </c>
      <c r="C981" s="11" t="str">
        <f>IFERROR(VLOOKUP(I981,lvl_1[],2,FALSE),"Нет")</f>
        <v>Общий расчет</v>
      </c>
      <c r="D981" s="11" t="str">
        <f>IFERROR(VLOOKUP(Rule!J981,lvl_2[],2,FALSE),"Нет")</f>
        <v>Ци Мень</v>
      </c>
      <c r="E981" s="11" t="str">
        <f>IFERROR(VLOOKUP(Rule!K981,lvl_3[],2,FALSE),"Нет")</f>
        <v>Анализ Дворца</v>
      </c>
      <c r="F981" s="11" t="str">
        <f>IFERROR(INDEX(lvl_4[],MATCH(L981,lvl_4[ID],0),MATCH(TEXT(K981,"##0"),lvl_4[#Headers],0)),"Нет")</f>
        <v>Структуры</v>
      </c>
      <c r="G981" s="11" t="str">
        <f>IFERROR(INDEX(lvl_5[],MATCH(M981,lvl_5[ID],0),MATCH(_xlfn.CONCAT(TEXT(K981,"##0"),"_",TEXT(L981,"##0")),lvl_5[#Headers],0)),"Нет")</f>
        <v>Благоприятность</v>
      </c>
      <c r="H981" s="11" t="str">
        <f>IFERROR(INDEX(lvl_6[],MATCH(N981,lvl_6[ID],0),MATCH(_xlfn.CONCAT(K981,"_",L981,"_",M981),lvl_6[#Headers],0)),"Нет")</f>
        <v>Нет</v>
      </c>
      <c r="I981" s="12">
        <v>1</v>
      </c>
      <c r="J981" s="12">
        <v>2</v>
      </c>
      <c r="K981" s="12">
        <v>2</v>
      </c>
      <c r="L981" s="12">
        <v>1</v>
      </c>
      <c r="M981" s="12">
        <v>0</v>
      </c>
      <c r="N981" s="12">
        <v>0</v>
      </c>
      <c r="O981" s="12">
        <f>COUNTIF($P$2:P981,P981)</f>
        <v>221</v>
      </c>
      <c r="P981" s="12" t="str">
        <f t="shared" si="46"/>
        <v>122010000</v>
      </c>
      <c r="Q981" s="12" t="str">
        <f t="shared" si="47"/>
        <v>1220100000221</v>
      </c>
      <c r="R981" s="20" t="s">
        <v>2305</v>
      </c>
      <c r="S981" s="20" t="s">
        <v>2306</v>
      </c>
      <c r="AX981" s="12">
        <v>1</v>
      </c>
      <c r="AY981" s="12" t="s">
        <v>910</v>
      </c>
      <c r="BA981" s="12" t="s">
        <v>901</v>
      </c>
      <c r="BB981" s="12" t="s">
        <v>31</v>
      </c>
      <c r="BG981" s="21">
        <v>1</v>
      </c>
      <c r="BJ981" s="12">
        <v>1</v>
      </c>
    </row>
    <row r="982" spans="1:63" ht="45" x14ac:dyDescent="0.25">
      <c r="A982" s="12">
        <v>1</v>
      </c>
      <c r="B982" s="11" t="str">
        <f t="shared" si="48"/>
        <v>Общий расчет. Ци Мень. Анализ Дворца. Структуры. Благоприятность. Нет</v>
      </c>
      <c r="C982" s="11" t="str">
        <f>IFERROR(VLOOKUP(I982,lvl_1[],2,FALSE),"Нет")</f>
        <v>Общий расчет</v>
      </c>
      <c r="D982" s="11" t="str">
        <f>IFERROR(VLOOKUP(Rule!J982,lvl_2[],2,FALSE),"Нет")</f>
        <v>Ци Мень</v>
      </c>
      <c r="E982" s="11" t="str">
        <f>IFERROR(VLOOKUP(Rule!K982,lvl_3[],2,FALSE),"Нет")</f>
        <v>Анализ Дворца</v>
      </c>
      <c r="F982" s="11" t="str">
        <f>IFERROR(INDEX(lvl_4[],MATCH(L982,lvl_4[ID],0),MATCH(TEXT(K982,"##0"),lvl_4[#Headers],0)),"Нет")</f>
        <v>Структуры</v>
      </c>
      <c r="G982" s="11" t="str">
        <f>IFERROR(INDEX(lvl_5[],MATCH(M982,lvl_5[ID],0),MATCH(_xlfn.CONCAT(TEXT(K982,"##0"),"_",TEXT(L982,"##0")),lvl_5[#Headers],0)),"Нет")</f>
        <v>Благоприятность</v>
      </c>
      <c r="H982" s="11" t="str">
        <f>IFERROR(INDEX(lvl_6[],MATCH(N982,lvl_6[ID],0),MATCH(_xlfn.CONCAT(K982,"_",L982,"_",M982),lvl_6[#Headers],0)),"Нет")</f>
        <v>Нет</v>
      </c>
      <c r="I982" s="12">
        <v>1</v>
      </c>
      <c r="J982" s="12">
        <v>2</v>
      </c>
      <c r="K982" s="12">
        <v>2</v>
      </c>
      <c r="L982" s="12">
        <v>1</v>
      </c>
      <c r="M982" s="12">
        <v>0</v>
      </c>
      <c r="N982" s="12">
        <v>0</v>
      </c>
      <c r="O982" s="12">
        <f>COUNTIF($P$2:P982,P982)</f>
        <v>222</v>
      </c>
      <c r="P982" s="12" t="str">
        <f t="shared" si="46"/>
        <v>122010000</v>
      </c>
      <c r="Q982" s="12" t="str">
        <f t="shared" si="47"/>
        <v>1220100000222</v>
      </c>
      <c r="R982" s="20" t="s">
        <v>2305</v>
      </c>
      <c r="S982" s="20" t="s">
        <v>2306</v>
      </c>
      <c r="AX982" s="12">
        <v>1</v>
      </c>
      <c r="AY982" s="12" t="s">
        <v>912</v>
      </c>
      <c r="BA982" s="12" t="s">
        <v>901</v>
      </c>
      <c r="BB982" s="12" t="s">
        <v>31</v>
      </c>
      <c r="BG982" s="21">
        <v>1</v>
      </c>
      <c r="BJ982" s="12">
        <v>1</v>
      </c>
    </row>
    <row r="983" spans="1:63" ht="45" x14ac:dyDescent="0.25">
      <c r="A983" s="12">
        <v>1</v>
      </c>
      <c r="B983" s="11" t="str">
        <f t="shared" si="48"/>
        <v>Общий расчет. Ци Мень. Анализ Дворца. Структуры. Благоприятность. Нет</v>
      </c>
      <c r="C983" s="11" t="str">
        <f>IFERROR(VLOOKUP(I983,lvl_1[],2,FALSE),"Нет")</f>
        <v>Общий расчет</v>
      </c>
      <c r="D983" s="11" t="str">
        <f>IFERROR(VLOOKUP(Rule!J983,lvl_2[],2,FALSE),"Нет")</f>
        <v>Ци Мень</v>
      </c>
      <c r="E983" s="11" t="str">
        <f>IFERROR(VLOOKUP(Rule!K983,lvl_3[],2,FALSE),"Нет")</f>
        <v>Анализ Дворца</v>
      </c>
      <c r="F983" s="11" t="str">
        <f>IFERROR(INDEX(lvl_4[],MATCH(L983,lvl_4[ID],0),MATCH(TEXT(K983,"##0"),lvl_4[#Headers],0)),"Нет")</f>
        <v>Структуры</v>
      </c>
      <c r="G983" s="11" t="str">
        <f>IFERROR(INDEX(lvl_5[],MATCH(M983,lvl_5[ID],0),MATCH(_xlfn.CONCAT(TEXT(K983,"##0"),"_",TEXT(L983,"##0")),lvl_5[#Headers],0)),"Нет")</f>
        <v>Благоприятность</v>
      </c>
      <c r="H983" s="11" t="str">
        <f>IFERROR(INDEX(lvl_6[],MATCH(N983,lvl_6[ID],0),MATCH(_xlfn.CONCAT(K983,"_",L983,"_",M983),lvl_6[#Headers],0)),"Нет")</f>
        <v>Нет</v>
      </c>
      <c r="I983" s="12">
        <v>1</v>
      </c>
      <c r="J983" s="12">
        <v>2</v>
      </c>
      <c r="K983" s="12">
        <v>2</v>
      </c>
      <c r="L983" s="12">
        <v>1</v>
      </c>
      <c r="M983" s="12">
        <v>0</v>
      </c>
      <c r="N983" s="12">
        <v>0</v>
      </c>
      <c r="O983" s="12">
        <f>COUNTIF($P$2:P983,P983)</f>
        <v>223</v>
      </c>
      <c r="P983" s="12" t="str">
        <f t="shared" si="46"/>
        <v>122010000</v>
      </c>
      <c r="Q983" s="12" t="str">
        <f t="shared" si="47"/>
        <v>1220100000223</v>
      </c>
      <c r="R983" s="20" t="s">
        <v>2305</v>
      </c>
      <c r="S983" s="20" t="s">
        <v>2306</v>
      </c>
      <c r="AX983" s="12">
        <v>1</v>
      </c>
      <c r="AY983" s="12" t="s">
        <v>914</v>
      </c>
      <c r="BA983" s="12" t="s">
        <v>901</v>
      </c>
      <c r="BB983" s="12" t="s">
        <v>31</v>
      </c>
      <c r="BG983" s="21">
        <v>1</v>
      </c>
      <c r="BJ983" s="12">
        <v>1</v>
      </c>
    </row>
    <row r="984" spans="1:63" ht="45" x14ac:dyDescent="0.25">
      <c r="A984" s="12">
        <v>1</v>
      </c>
      <c r="B984" s="11" t="str">
        <f t="shared" si="48"/>
        <v>Общий расчет. Ци Мень. Анализ Дворца. Структуры. Благоприятность. Нет</v>
      </c>
      <c r="C984" s="11" t="str">
        <f>IFERROR(VLOOKUP(I984,lvl_1[],2,FALSE),"Нет")</f>
        <v>Общий расчет</v>
      </c>
      <c r="D984" s="11" t="str">
        <f>IFERROR(VLOOKUP(Rule!J984,lvl_2[],2,FALSE),"Нет")</f>
        <v>Ци Мень</v>
      </c>
      <c r="E984" s="11" t="str">
        <f>IFERROR(VLOOKUP(Rule!K984,lvl_3[],2,FALSE),"Нет")</f>
        <v>Анализ Дворца</v>
      </c>
      <c r="F984" s="11" t="str">
        <f>IFERROR(INDEX(lvl_4[],MATCH(L984,lvl_4[ID],0),MATCH(TEXT(K984,"##0"),lvl_4[#Headers],0)),"Нет")</f>
        <v>Структуры</v>
      </c>
      <c r="G984" s="11" t="str">
        <f>IFERROR(INDEX(lvl_5[],MATCH(M984,lvl_5[ID],0),MATCH(_xlfn.CONCAT(TEXT(K984,"##0"),"_",TEXT(L984,"##0")),lvl_5[#Headers],0)),"Нет")</f>
        <v>Благоприятность</v>
      </c>
      <c r="H984" s="11" t="str">
        <f>IFERROR(INDEX(lvl_6[],MATCH(N984,lvl_6[ID],0),MATCH(_xlfn.CONCAT(K984,"_",L984,"_",M984),lvl_6[#Headers],0)),"Нет")</f>
        <v>Нет</v>
      </c>
      <c r="I984" s="12">
        <v>1</v>
      </c>
      <c r="J984" s="12">
        <v>2</v>
      </c>
      <c r="K984" s="12">
        <v>2</v>
      </c>
      <c r="L984" s="12">
        <v>1</v>
      </c>
      <c r="M984" s="12">
        <v>0</v>
      </c>
      <c r="N984" s="12">
        <v>0</v>
      </c>
      <c r="O984" s="12">
        <f>COUNTIF($P$2:P984,P984)</f>
        <v>224</v>
      </c>
      <c r="P984" s="12" t="str">
        <f t="shared" si="46"/>
        <v>122010000</v>
      </c>
      <c r="Q984" s="12" t="str">
        <f t="shared" si="47"/>
        <v>1220100000224</v>
      </c>
      <c r="R984" s="20" t="s">
        <v>2305</v>
      </c>
      <c r="S984" s="20" t="s">
        <v>2306</v>
      </c>
      <c r="AX984" s="12">
        <v>1</v>
      </c>
      <c r="AY984" s="12" t="s">
        <v>916</v>
      </c>
      <c r="BA984" s="12" t="s">
        <v>901</v>
      </c>
      <c r="BB984" s="12" t="s">
        <v>31</v>
      </c>
      <c r="BG984" s="21">
        <v>1</v>
      </c>
      <c r="BJ984" s="12">
        <v>1</v>
      </c>
    </row>
    <row r="985" spans="1:63" ht="45" x14ac:dyDescent="0.25">
      <c r="A985" s="12">
        <v>1</v>
      </c>
      <c r="B985" s="11" t="str">
        <f t="shared" si="48"/>
        <v>Общий расчет. Ци Мень. Анализ Дворца. Структуры. Благоприятность. Нет</v>
      </c>
      <c r="C985" s="11" t="str">
        <f>IFERROR(VLOOKUP(I985,lvl_1[],2,FALSE),"Нет")</f>
        <v>Общий расчет</v>
      </c>
      <c r="D985" s="11" t="str">
        <f>IFERROR(VLOOKUP(Rule!J985,lvl_2[],2,FALSE),"Нет")</f>
        <v>Ци Мень</v>
      </c>
      <c r="E985" s="11" t="str">
        <f>IFERROR(VLOOKUP(Rule!K985,lvl_3[],2,FALSE),"Нет")</f>
        <v>Анализ Дворца</v>
      </c>
      <c r="F985" s="11" t="str">
        <f>IFERROR(INDEX(lvl_4[],MATCH(L985,lvl_4[ID],0),MATCH(TEXT(K985,"##0"),lvl_4[#Headers],0)),"Нет")</f>
        <v>Структуры</v>
      </c>
      <c r="G985" s="11" t="str">
        <f>IFERROR(INDEX(lvl_5[],MATCH(M985,lvl_5[ID],0),MATCH(_xlfn.CONCAT(TEXT(K985,"##0"),"_",TEXT(L985,"##0")),lvl_5[#Headers],0)),"Нет")</f>
        <v>Благоприятность</v>
      </c>
      <c r="H985" s="11" t="str">
        <f>IFERROR(INDEX(lvl_6[],MATCH(N985,lvl_6[ID],0),MATCH(_xlfn.CONCAT(K985,"_",L985,"_",M985),lvl_6[#Headers],0)),"Нет")</f>
        <v>Нет</v>
      </c>
      <c r="I985" s="12">
        <v>1</v>
      </c>
      <c r="J985" s="12">
        <v>2</v>
      </c>
      <c r="K985" s="12">
        <v>2</v>
      </c>
      <c r="L985" s="12">
        <v>1</v>
      </c>
      <c r="M985" s="12">
        <v>0</v>
      </c>
      <c r="N985" s="12">
        <v>0</v>
      </c>
      <c r="O985" s="12">
        <f>COUNTIF($P$2:P985,P985)</f>
        <v>225</v>
      </c>
      <c r="P985" s="12" t="str">
        <f t="shared" si="46"/>
        <v>122010000</v>
      </c>
      <c r="Q985" s="12" t="str">
        <f t="shared" si="47"/>
        <v>1220100000225</v>
      </c>
      <c r="R985" s="20" t="s">
        <v>2303</v>
      </c>
      <c r="S985" s="20" t="s">
        <v>2304</v>
      </c>
      <c r="AX985" s="12">
        <v>1</v>
      </c>
      <c r="AY985" s="12" t="s">
        <v>908</v>
      </c>
      <c r="AZ985" s="12">
        <v>1</v>
      </c>
      <c r="BA985" s="12" t="s">
        <v>907</v>
      </c>
      <c r="BG985" s="21">
        <v>-1</v>
      </c>
      <c r="BJ985" s="12">
        <v>1</v>
      </c>
      <c r="BK985" s="12">
        <v>1</v>
      </c>
    </row>
    <row r="986" spans="1:63" ht="45" x14ac:dyDescent="0.25">
      <c r="A986" s="12">
        <v>1</v>
      </c>
      <c r="B986" s="11" t="str">
        <f t="shared" si="48"/>
        <v>Общий расчет. Ци Мень. Анализ Дворца. Структуры. Благоприятность. Нет</v>
      </c>
      <c r="C986" s="11" t="str">
        <f>IFERROR(VLOOKUP(I986,lvl_1[],2,FALSE),"Нет")</f>
        <v>Общий расчет</v>
      </c>
      <c r="D986" s="11" t="str">
        <f>IFERROR(VLOOKUP(Rule!J986,lvl_2[],2,FALSE),"Нет")</f>
        <v>Ци Мень</v>
      </c>
      <c r="E986" s="11" t="str">
        <f>IFERROR(VLOOKUP(Rule!K986,lvl_3[],2,FALSE),"Нет")</f>
        <v>Анализ Дворца</v>
      </c>
      <c r="F986" s="11" t="str">
        <f>IFERROR(INDEX(lvl_4[],MATCH(L986,lvl_4[ID],0),MATCH(TEXT(K986,"##0"),lvl_4[#Headers],0)),"Нет")</f>
        <v>Структуры</v>
      </c>
      <c r="G986" s="11" t="str">
        <f>IFERROR(INDEX(lvl_5[],MATCH(M986,lvl_5[ID],0),MATCH(_xlfn.CONCAT(TEXT(K986,"##0"),"_",TEXT(L986,"##0")),lvl_5[#Headers],0)),"Нет")</f>
        <v>Благоприятность</v>
      </c>
      <c r="H986" s="11" t="str">
        <f>IFERROR(INDEX(lvl_6[],MATCH(N986,lvl_6[ID],0),MATCH(_xlfn.CONCAT(K986,"_",L986,"_",M986),lvl_6[#Headers],0)),"Нет")</f>
        <v>Нет</v>
      </c>
      <c r="I986" s="12">
        <v>1</v>
      </c>
      <c r="J986" s="12">
        <v>2</v>
      </c>
      <c r="K986" s="12">
        <v>2</v>
      </c>
      <c r="L986" s="12">
        <v>1</v>
      </c>
      <c r="M986" s="12">
        <v>0</v>
      </c>
      <c r="N986" s="12">
        <v>0</v>
      </c>
      <c r="O986" s="12">
        <f>COUNTIF($P$2:P986,P986)</f>
        <v>226</v>
      </c>
      <c r="P986" s="12" t="str">
        <f t="shared" si="46"/>
        <v>122010000</v>
      </c>
      <c r="Q986" s="12" t="str">
        <f t="shared" si="47"/>
        <v>1220100000226</v>
      </c>
      <c r="R986" s="20" t="s">
        <v>2303</v>
      </c>
      <c r="S986" s="20" t="s">
        <v>2304</v>
      </c>
      <c r="AX986" s="12">
        <v>1</v>
      </c>
      <c r="AY986" s="12" t="s">
        <v>910</v>
      </c>
      <c r="AZ986" s="12">
        <v>1</v>
      </c>
      <c r="BA986" s="12" t="s">
        <v>907</v>
      </c>
      <c r="BG986" s="21">
        <v>-1</v>
      </c>
      <c r="BJ986" s="12">
        <v>1</v>
      </c>
      <c r="BK986" s="12">
        <v>1</v>
      </c>
    </row>
    <row r="987" spans="1:63" ht="45" x14ac:dyDescent="0.25">
      <c r="A987" s="12">
        <v>1</v>
      </c>
      <c r="B987" s="11" t="str">
        <f t="shared" si="48"/>
        <v>Общий расчет. Ци Мень. Анализ Дворца. Структуры. Благоприятность. Нет</v>
      </c>
      <c r="C987" s="11" t="str">
        <f>IFERROR(VLOOKUP(I987,lvl_1[],2,FALSE),"Нет")</f>
        <v>Общий расчет</v>
      </c>
      <c r="D987" s="11" t="str">
        <f>IFERROR(VLOOKUP(Rule!J987,lvl_2[],2,FALSE),"Нет")</f>
        <v>Ци Мень</v>
      </c>
      <c r="E987" s="11" t="str">
        <f>IFERROR(VLOOKUP(Rule!K987,lvl_3[],2,FALSE),"Нет")</f>
        <v>Анализ Дворца</v>
      </c>
      <c r="F987" s="11" t="str">
        <f>IFERROR(INDEX(lvl_4[],MATCH(L987,lvl_4[ID],0),MATCH(TEXT(K987,"##0"),lvl_4[#Headers],0)),"Нет")</f>
        <v>Структуры</v>
      </c>
      <c r="G987" s="11" t="str">
        <f>IFERROR(INDEX(lvl_5[],MATCH(M987,lvl_5[ID],0),MATCH(_xlfn.CONCAT(TEXT(K987,"##0"),"_",TEXT(L987,"##0")),lvl_5[#Headers],0)),"Нет")</f>
        <v>Благоприятность</v>
      </c>
      <c r="H987" s="11" t="str">
        <f>IFERROR(INDEX(lvl_6[],MATCH(N987,lvl_6[ID],0),MATCH(_xlfn.CONCAT(K987,"_",L987,"_",M987),lvl_6[#Headers],0)),"Нет")</f>
        <v>Нет</v>
      </c>
      <c r="I987" s="12">
        <v>1</v>
      </c>
      <c r="J987" s="12">
        <v>2</v>
      </c>
      <c r="K987" s="12">
        <v>2</v>
      </c>
      <c r="L987" s="12">
        <v>1</v>
      </c>
      <c r="M987" s="12">
        <v>0</v>
      </c>
      <c r="N987" s="12">
        <v>0</v>
      </c>
      <c r="O987" s="12">
        <f>COUNTIF($P$2:P987,P987)</f>
        <v>227</v>
      </c>
      <c r="P987" s="12" t="str">
        <f t="shared" si="46"/>
        <v>122010000</v>
      </c>
      <c r="Q987" s="12" t="str">
        <f t="shared" si="47"/>
        <v>1220100000227</v>
      </c>
      <c r="R987" s="20" t="s">
        <v>2303</v>
      </c>
      <c r="S987" s="20" t="s">
        <v>2304</v>
      </c>
      <c r="AX987" s="12">
        <v>1</v>
      </c>
      <c r="AY987" s="12" t="s">
        <v>912</v>
      </c>
      <c r="AZ987" s="12">
        <v>1</v>
      </c>
      <c r="BA987" s="12" t="s">
        <v>907</v>
      </c>
      <c r="BG987" s="21">
        <v>-1</v>
      </c>
      <c r="BJ987" s="12">
        <v>1</v>
      </c>
      <c r="BK987" s="12">
        <v>1</v>
      </c>
    </row>
    <row r="988" spans="1:63" ht="45" x14ac:dyDescent="0.25">
      <c r="A988" s="12">
        <v>1</v>
      </c>
      <c r="B988" s="11" t="str">
        <f t="shared" si="48"/>
        <v>Общий расчет. Ци Мень. Анализ Дворца. Структуры. Благоприятность. Нет</v>
      </c>
      <c r="C988" s="11" t="str">
        <f>IFERROR(VLOOKUP(I988,lvl_1[],2,FALSE),"Нет")</f>
        <v>Общий расчет</v>
      </c>
      <c r="D988" s="11" t="str">
        <f>IFERROR(VLOOKUP(Rule!J988,lvl_2[],2,FALSE),"Нет")</f>
        <v>Ци Мень</v>
      </c>
      <c r="E988" s="11" t="str">
        <f>IFERROR(VLOOKUP(Rule!K988,lvl_3[],2,FALSE),"Нет")</f>
        <v>Анализ Дворца</v>
      </c>
      <c r="F988" s="11" t="str">
        <f>IFERROR(INDEX(lvl_4[],MATCH(L988,lvl_4[ID],0),MATCH(TEXT(K988,"##0"),lvl_4[#Headers],0)),"Нет")</f>
        <v>Структуры</v>
      </c>
      <c r="G988" s="11" t="str">
        <f>IFERROR(INDEX(lvl_5[],MATCH(M988,lvl_5[ID],0),MATCH(_xlfn.CONCAT(TEXT(K988,"##0"),"_",TEXT(L988,"##0")),lvl_5[#Headers],0)),"Нет")</f>
        <v>Благоприятность</v>
      </c>
      <c r="H988" s="11" t="str">
        <f>IFERROR(INDEX(lvl_6[],MATCH(N988,lvl_6[ID],0),MATCH(_xlfn.CONCAT(K988,"_",L988,"_",M988),lvl_6[#Headers],0)),"Нет")</f>
        <v>Нет</v>
      </c>
      <c r="I988" s="12">
        <v>1</v>
      </c>
      <c r="J988" s="12">
        <v>2</v>
      </c>
      <c r="K988" s="12">
        <v>2</v>
      </c>
      <c r="L988" s="12">
        <v>1</v>
      </c>
      <c r="M988" s="12">
        <v>0</v>
      </c>
      <c r="N988" s="12">
        <v>0</v>
      </c>
      <c r="O988" s="12">
        <f>COUNTIF($P$2:P988,P988)</f>
        <v>228</v>
      </c>
      <c r="P988" s="12" t="str">
        <f t="shared" si="46"/>
        <v>122010000</v>
      </c>
      <c r="Q988" s="12" t="str">
        <f t="shared" si="47"/>
        <v>1220100000228</v>
      </c>
      <c r="R988" s="20" t="s">
        <v>2303</v>
      </c>
      <c r="S988" s="20" t="s">
        <v>2304</v>
      </c>
      <c r="AX988" s="12">
        <v>1</v>
      </c>
      <c r="AY988" s="12" t="s">
        <v>914</v>
      </c>
      <c r="AZ988" s="12">
        <v>1</v>
      </c>
      <c r="BA988" s="12" t="s">
        <v>907</v>
      </c>
      <c r="BG988" s="21">
        <v>-1</v>
      </c>
      <c r="BJ988" s="12">
        <v>1</v>
      </c>
      <c r="BK988" s="12">
        <v>1</v>
      </c>
    </row>
    <row r="989" spans="1:63" ht="45" x14ac:dyDescent="0.25">
      <c r="A989" s="12">
        <v>1</v>
      </c>
      <c r="B989" s="11" t="str">
        <f t="shared" si="48"/>
        <v>Общий расчет. Ци Мень. Анализ Дворца. Структуры. Благоприятность. Нет</v>
      </c>
      <c r="C989" s="11" t="str">
        <f>IFERROR(VLOOKUP(I989,lvl_1[],2,FALSE),"Нет")</f>
        <v>Общий расчет</v>
      </c>
      <c r="D989" s="11" t="str">
        <f>IFERROR(VLOOKUP(Rule!J989,lvl_2[],2,FALSE),"Нет")</f>
        <v>Ци Мень</v>
      </c>
      <c r="E989" s="11" t="str">
        <f>IFERROR(VLOOKUP(Rule!K989,lvl_3[],2,FALSE),"Нет")</f>
        <v>Анализ Дворца</v>
      </c>
      <c r="F989" s="11" t="str">
        <f>IFERROR(INDEX(lvl_4[],MATCH(L989,lvl_4[ID],0),MATCH(TEXT(K989,"##0"),lvl_4[#Headers],0)),"Нет")</f>
        <v>Структуры</v>
      </c>
      <c r="G989" s="11" t="str">
        <f>IFERROR(INDEX(lvl_5[],MATCH(M989,lvl_5[ID],0),MATCH(_xlfn.CONCAT(TEXT(K989,"##0"),"_",TEXT(L989,"##0")),lvl_5[#Headers],0)),"Нет")</f>
        <v>Благоприятность</v>
      </c>
      <c r="H989" s="11" t="str">
        <f>IFERROR(INDEX(lvl_6[],MATCH(N989,lvl_6[ID],0),MATCH(_xlfn.CONCAT(K989,"_",L989,"_",M989),lvl_6[#Headers],0)),"Нет")</f>
        <v>Нет</v>
      </c>
      <c r="I989" s="12">
        <v>1</v>
      </c>
      <c r="J989" s="12">
        <v>2</v>
      </c>
      <c r="K989" s="12">
        <v>2</v>
      </c>
      <c r="L989" s="12">
        <v>1</v>
      </c>
      <c r="M989" s="12">
        <v>0</v>
      </c>
      <c r="N989" s="12">
        <v>0</v>
      </c>
      <c r="O989" s="12">
        <f>COUNTIF($P$2:P989,P989)</f>
        <v>229</v>
      </c>
      <c r="P989" s="12" t="str">
        <f t="shared" si="46"/>
        <v>122010000</v>
      </c>
      <c r="Q989" s="12" t="str">
        <f t="shared" si="47"/>
        <v>1220100000229</v>
      </c>
      <c r="R989" s="20" t="s">
        <v>2303</v>
      </c>
      <c r="S989" s="20" t="s">
        <v>2304</v>
      </c>
      <c r="AX989" s="12">
        <v>1</v>
      </c>
      <c r="AY989" s="12" t="s">
        <v>916</v>
      </c>
      <c r="AZ989" s="12">
        <v>1</v>
      </c>
      <c r="BA989" s="12" t="s">
        <v>907</v>
      </c>
      <c r="BG989" s="21">
        <v>-1</v>
      </c>
      <c r="BJ989" s="12">
        <v>1</v>
      </c>
      <c r="BK989" s="12">
        <v>1</v>
      </c>
    </row>
    <row r="990" spans="1:63" ht="45" x14ac:dyDescent="0.25">
      <c r="A990" s="12">
        <v>1</v>
      </c>
      <c r="B990" s="11" t="str">
        <f t="shared" si="48"/>
        <v>Общий расчет. Ци Мень. Анализ Дворца. Структуры. Благоприятность. Нет</v>
      </c>
      <c r="C990" s="11" t="str">
        <f>IFERROR(VLOOKUP(I990,lvl_1[],2,FALSE),"Нет")</f>
        <v>Общий расчет</v>
      </c>
      <c r="D990" s="11" t="str">
        <f>IFERROR(VLOOKUP(Rule!J990,lvl_2[],2,FALSE),"Нет")</f>
        <v>Ци Мень</v>
      </c>
      <c r="E990" s="11" t="str">
        <f>IFERROR(VLOOKUP(Rule!K990,lvl_3[],2,FALSE),"Нет")</f>
        <v>Анализ Дворца</v>
      </c>
      <c r="F990" s="11" t="str">
        <f>IFERROR(INDEX(lvl_4[],MATCH(L990,lvl_4[ID],0),MATCH(TEXT(K990,"##0"),lvl_4[#Headers],0)),"Нет")</f>
        <v>Структуры</v>
      </c>
      <c r="G990" s="11" t="str">
        <f>IFERROR(INDEX(lvl_5[],MATCH(M990,lvl_5[ID],0),MATCH(_xlfn.CONCAT(TEXT(K990,"##0"),"_",TEXT(L990,"##0")),lvl_5[#Headers],0)),"Нет")</f>
        <v>Благоприятность</v>
      </c>
      <c r="H990" s="11" t="str">
        <f>IFERROR(INDEX(lvl_6[],MATCH(N990,lvl_6[ID],0),MATCH(_xlfn.CONCAT(K990,"_",L990,"_",M990),lvl_6[#Headers],0)),"Нет")</f>
        <v>Нет</v>
      </c>
      <c r="I990" s="12">
        <v>1</v>
      </c>
      <c r="J990" s="12">
        <v>2</v>
      </c>
      <c r="K990" s="12">
        <v>2</v>
      </c>
      <c r="L990" s="12">
        <v>1</v>
      </c>
      <c r="M990" s="12">
        <v>0</v>
      </c>
      <c r="N990" s="12">
        <v>0</v>
      </c>
      <c r="O990" s="12">
        <f>COUNTIF($P$2:P990,P990)</f>
        <v>230</v>
      </c>
      <c r="P990" s="12" t="str">
        <f t="shared" si="46"/>
        <v>122010000</v>
      </c>
      <c r="Q990" s="12" t="str">
        <f t="shared" si="47"/>
        <v>1220100000230</v>
      </c>
      <c r="R990" s="20" t="s">
        <v>2303</v>
      </c>
      <c r="S990" s="20" t="s">
        <v>2304</v>
      </c>
      <c r="AX990" s="12">
        <v>1</v>
      </c>
      <c r="AY990" s="12" t="s">
        <v>907</v>
      </c>
      <c r="AZ990" s="12">
        <v>1</v>
      </c>
      <c r="BA990" s="12" t="s">
        <v>908</v>
      </c>
      <c r="BG990" s="21">
        <v>-1</v>
      </c>
      <c r="BJ990" s="12">
        <v>1</v>
      </c>
      <c r="BK990" s="12">
        <v>1</v>
      </c>
    </row>
    <row r="991" spans="1:63" ht="45" x14ac:dyDescent="0.25">
      <c r="A991" s="12">
        <v>1</v>
      </c>
      <c r="B991" s="11" t="str">
        <f t="shared" si="48"/>
        <v>Общий расчет. Ци Мень. Анализ Дворца. Структуры. Благоприятность. Нет</v>
      </c>
      <c r="C991" s="11" t="str">
        <f>IFERROR(VLOOKUP(I991,lvl_1[],2,FALSE),"Нет")</f>
        <v>Общий расчет</v>
      </c>
      <c r="D991" s="11" t="str">
        <f>IFERROR(VLOOKUP(Rule!J991,lvl_2[],2,FALSE),"Нет")</f>
        <v>Ци Мень</v>
      </c>
      <c r="E991" s="11" t="str">
        <f>IFERROR(VLOOKUP(Rule!K991,lvl_3[],2,FALSE),"Нет")</f>
        <v>Анализ Дворца</v>
      </c>
      <c r="F991" s="11" t="str">
        <f>IFERROR(INDEX(lvl_4[],MATCH(L991,lvl_4[ID],0),MATCH(TEXT(K991,"##0"),lvl_4[#Headers],0)),"Нет")</f>
        <v>Структуры</v>
      </c>
      <c r="G991" s="11" t="str">
        <f>IFERROR(INDEX(lvl_5[],MATCH(M991,lvl_5[ID],0),MATCH(_xlfn.CONCAT(TEXT(K991,"##0"),"_",TEXT(L991,"##0")),lvl_5[#Headers],0)),"Нет")</f>
        <v>Благоприятность</v>
      </c>
      <c r="H991" s="11" t="str">
        <f>IFERROR(INDEX(lvl_6[],MATCH(N991,lvl_6[ID],0),MATCH(_xlfn.CONCAT(K991,"_",L991,"_",M991),lvl_6[#Headers],0)),"Нет")</f>
        <v>Нет</v>
      </c>
      <c r="I991" s="12">
        <v>1</v>
      </c>
      <c r="J991" s="12">
        <v>2</v>
      </c>
      <c r="K991" s="12">
        <v>2</v>
      </c>
      <c r="L991" s="12">
        <v>1</v>
      </c>
      <c r="M991" s="12">
        <v>0</v>
      </c>
      <c r="N991" s="12">
        <v>0</v>
      </c>
      <c r="O991" s="12">
        <f>COUNTIF($P$2:P991,P991)</f>
        <v>231</v>
      </c>
      <c r="P991" s="12" t="str">
        <f t="shared" si="46"/>
        <v>122010000</v>
      </c>
      <c r="Q991" s="12" t="str">
        <f t="shared" si="47"/>
        <v>1220100000231</v>
      </c>
      <c r="R991" s="20" t="s">
        <v>2303</v>
      </c>
      <c r="S991" s="20" t="s">
        <v>2304</v>
      </c>
      <c r="AX991" s="12">
        <v>1</v>
      </c>
      <c r="AY991" s="12" t="s">
        <v>908</v>
      </c>
      <c r="AZ991" s="12">
        <v>1</v>
      </c>
      <c r="BA991" s="12" t="s">
        <v>908</v>
      </c>
      <c r="BG991" s="21">
        <v>-1</v>
      </c>
      <c r="BJ991" s="12">
        <v>1</v>
      </c>
      <c r="BK991" s="12">
        <v>1</v>
      </c>
    </row>
    <row r="992" spans="1:63" ht="45" x14ac:dyDescent="0.25">
      <c r="A992" s="12">
        <v>1</v>
      </c>
      <c r="B992" s="11" t="str">
        <f t="shared" si="48"/>
        <v>Общий расчет. Ци Мень. Анализ Дворца. Структуры. Благоприятность. Нет</v>
      </c>
      <c r="C992" s="11" t="str">
        <f>IFERROR(VLOOKUP(I992,lvl_1[],2,FALSE),"Нет")</f>
        <v>Общий расчет</v>
      </c>
      <c r="D992" s="11" t="str">
        <f>IFERROR(VLOOKUP(Rule!J992,lvl_2[],2,FALSE),"Нет")</f>
        <v>Ци Мень</v>
      </c>
      <c r="E992" s="11" t="str">
        <f>IFERROR(VLOOKUP(Rule!K992,lvl_3[],2,FALSE),"Нет")</f>
        <v>Анализ Дворца</v>
      </c>
      <c r="F992" s="11" t="str">
        <f>IFERROR(INDEX(lvl_4[],MATCH(L992,lvl_4[ID],0),MATCH(TEXT(K992,"##0"),lvl_4[#Headers],0)),"Нет")</f>
        <v>Структуры</v>
      </c>
      <c r="G992" s="11" t="str">
        <f>IFERROR(INDEX(lvl_5[],MATCH(M992,lvl_5[ID],0),MATCH(_xlfn.CONCAT(TEXT(K992,"##0"),"_",TEXT(L992,"##0")),lvl_5[#Headers],0)),"Нет")</f>
        <v>Благоприятность</v>
      </c>
      <c r="H992" s="11" t="str">
        <f>IFERROR(INDEX(lvl_6[],MATCH(N992,lvl_6[ID],0),MATCH(_xlfn.CONCAT(K992,"_",L992,"_",M992),lvl_6[#Headers],0)),"Нет")</f>
        <v>Нет</v>
      </c>
      <c r="I992" s="12">
        <v>1</v>
      </c>
      <c r="J992" s="12">
        <v>2</v>
      </c>
      <c r="K992" s="12">
        <v>2</v>
      </c>
      <c r="L992" s="12">
        <v>1</v>
      </c>
      <c r="M992" s="12">
        <v>0</v>
      </c>
      <c r="N992" s="12">
        <v>0</v>
      </c>
      <c r="O992" s="12">
        <f>COUNTIF($P$2:P992,P992)</f>
        <v>232</v>
      </c>
      <c r="P992" s="12" t="str">
        <f t="shared" si="46"/>
        <v>122010000</v>
      </c>
      <c r="Q992" s="12" t="str">
        <f t="shared" si="47"/>
        <v>1220100000232</v>
      </c>
      <c r="R992" s="20" t="s">
        <v>2303</v>
      </c>
      <c r="S992" s="20" t="s">
        <v>2304</v>
      </c>
      <c r="AX992" s="12">
        <v>1</v>
      </c>
      <c r="AY992" s="12" t="s">
        <v>910</v>
      </c>
      <c r="AZ992" s="12">
        <v>1</v>
      </c>
      <c r="BA992" s="12" t="s">
        <v>908</v>
      </c>
      <c r="BG992" s="21">
        <v>-1</v>
      </c>
      <c r="BJ992" s="12">
        <v>1</v>
      </c>
      <c r="BK992" s="12">
        <v>1</v>
      </c>
    </row>
    <row r="993" spans="1:63" ht="45" x14ac:dyDescent="0.25">
      <c r="A993" s="12">
        <v>1</v>
      </c>
      <c r="B993" s="11" t="str">
        <f t="shared" si="48"/>
        <v>Общий расчет. Ци Мень. Анализ Дворца. Структуры. Благоприятность. Нет</v>
      </c>
      <c r="C993" s="11" t="str">
        <f>IFERROR(VLOOKUP(I993,lvl_1[],2,FALSE),"Нет")</f>
        <v>Общий расчет</v>
      </c>
      <c r="D993" s="11" t="str">
        <f>IFERROR(VLOOKUP(Rule!J993,lvl_2[],2,FALSE),"Нет")</f>
        <v>Ци Мень</v>
      </c>
      <c r="E993" s="11" t="str">
        <f>IFERROR(VLOOKUP(Rule!K993,lvl_3[],2,FALSE),"Нет")</f>
        <v>Анализ Дворца</v>
      </c>
      <c r="F993" s="11" t="str">
        <f>IFERROR(INDEX(lvl_4[],MATCH(L993,lvl_4[ID],0),MATCH(TEXT(K993,"##0"),lvl_4[#Headers],0)),"Нет")</f>
        <v>Структуры</v>
      </c>
      <c r="G993" s="11" t="str">
        <f>IFERROR(INDEX(lvl_5[],MATCH(M993,lvl_5[ID],0),MATCH(_xlfn.CONCAT(TEXT(K993,"##0"),"_",TEXT(L993,"##0")),lvl_5[#Headers],0)),"Нет")</f>
        <v>Благоприятность</v>
      </c>
      <c r="H993" s="11" t="str">
        <f>IFERROR(INDEX(lvl_6[],MATCH(N993,lvl_6[ID],0),MATCH(_xlfn.CONCAT(K993,"_",L993,"_",M993),lvl_6[#Headers],0)),"Нет")</f>
        <v>Нет</v>
      </c>
      <c r="I993" s="12">
        <v>1</v>
      </c>
      <c r="J993" s="12">
        <v>2</v>
      </c>
      <c r="K993" s="12">
        <v>2</v>
      </c>
      <c r="L993" s="12">
        <v>1</v>
      </c>
      <c r="M993" s="12">
        <v>0</v>
      </c>
      <c r="N993" s="12">
        <v>0</v>
      </c>
      <c r="O993" s="12">
        <f>COUNTIF($P$2:P993,P993)</f>
        <v>233</v>
      </c>
      <c r="P993" s="12" t="str">
        <f t="shared" si="46"/>
        <v>122010000</v>
      </c>
      <c r="Q993" s="12" t="str">
        <f t="shared" si="47"/>
        <v>1220100000233</v>
      </c>
      <c r="R993" s="20" t="s">
        <v>2303</v>
      </c>
      <c r="S993" s="20" t="s">
        <v>2304</v>
      </c>
      <c r="AX993" s="12">
        <v>1</v>
      </c>
      <c r="AY993" s="12" t="s">
        <v>912</v>
      </c>
      <c r="AZ993" s="12">
        <v>1</v>
      </c>
      <c r="BA993" s="12" t="s">
        <v>908</v>
      </c>
      <c r="BG993" s="21">
        <v>-1</v>
      </c>
      <c r="BJ993" s="12">
        <v>1</v>
      </c>
      <c r="BK993" s="12">
        <v>1</v>
      </c>
    </row>
    <row r="994" spans="1:63" ht="45" x14ac:dyDescent="0.25">
      <c r="A994" s="12">
        <v>1</v>
      </c>
      <c r="B994" s="11" t="str">
        <f t="shared" si="48"/>
        <v>Общий расчет. Ци Мень. Анализ Дворца. Структуры. Благоприятность. Нет</v>
      </c>
      <c r="C994" s="11" t="str">
        <f>IFERROR(VLOOKUP(I994,lvl_1[],2,FALSE),"Нет")</f>
        <v>Общий расчет</v>
      </c>
      <c r="D994" s="11" t="str">
        <f>IFERROR(VLOOKUP(Rule!J994,lvl_2[],2,FALSE),"Нет")</f>
        <v>Ци Мень</v>
      </c>
      <c r="E994" s="11" t="str">
        <f>IFERROR(VLOOKUP(Rule!K994,lvl_3[],2,FALSE),"Нет")</f>
        <v>Анализ Дворца</v>
      </c>
      <c r="F994" s="11" t="str">
        <f>IFERROR(INDEX(lvl_4[],MATCH(L994,lvl_4[ID],0),MATCH(TEXT(K994,"##0"),lvl_4[#Headers],0)),"Нет")</f>
        <v>Структуры</v>
      </c>
      <c r="G994" s="11" t="str">
        <f>IFERROR(INDEX(lvl_5[],MATCH(M994,lvl_5[ID],0),MATCH(_xlfn.CONCAT(TEXT(K994,"##0"),"_",TEXT(L994,"##0")),lvl_5[#Headers],0)),"Нет")</f>
        <v>Благоприятность</v>
      </c>
      <c r="H994" s="11" t="str">
        <f>IFERROR(INDEX(lvl_6[],MATCH(N994,lvl_6[ID],0),MATCH(_xlfn.CONCAT(K994,"_",L994,"_",M994),lvl_6[#Headers],0)),"Нет")</f>
        <v>Нет</v>
      </c>
      <c r="I994" s="12">
        <v>1</v>
      </c>
      <c r="J994" s="12">
        <v>2</v>
      </c>
      <c r="K994" s="12">
        <v>2</v>
      </c>
      <c r="L994" s="12">
        <v>1</v>
      </c>
      <c r="M994" s="12">
        <v>0</v>
      </c>
      <c r="N994" s="12">
        <v>0</v>
      </c>
      <c r="O994" s="12">
        <f>COUNTIF($P$2:P994,P994)</f>
        <v>234</v>
      </c>
      <c r="P994" s="12" t="str">
        <f t="shared" si="46"/>
        <v>122010000</v>
      </c>
      <c r="Q994" s="12" t="str">
        <f t="shared" si="47"/>
        <v>1220100000234</v>
      </c>
      <c r="R994" s="20" t="s">
        <v>2303</v>
      </c>
      <c r="S994" s="20" t="s">
        <v>2304</v>
      </c>
      <c r="AX994" s="12">
        <v>1</v>
      </c>
      <c r="AY994" s="12" t="s">
        <v>914</v>
      </c>
      <c r="AZ994" s="12">
        <v>1</v>
      </c>
      <c r="BA994" s="12" t="s">
        <v>908</v>
      </c>
      <c r="BG994" s="21">
        <v>-1</v>
      </c>
      <c r="BJ994" s="12">
        <v>1</v>
      </c>
      <c r="BK994" s="12">
        <v>1</v>
      </c>
    </row>
    <row r="995" spans="1:63" ht="45" x14ac:dyDescent="0.25">
      <c r="A995" s="12">
        <v>1</v>
      </c>
      <c r="B995" s="11" t="str">
        <f t="shared" si="48"/>
        <v>Общий расчет. Ци Мень. Анализ Дворца. Структуры. Благоприятность. Нет</v>
      </c>
      <c r="C995" s="11" t="str">
        <f>IFERROR(VLOOKUP(I995,lvl_1[],2,FALSE),"Нет")</f>
        <v>Общий расчет</v>
      </c>
      <c r="D995" s="11" t="str">
        <f>IFERROR(VLOOKUP(Rule!J995,lvl_2[],2,FALSE),"Нет")</f>
        <v>Ци Мень</v>
      </c>
      <c r="E995" s="11" t="str">
        <f>IFERROR(VLOOKUP(Rule!K995,lvl_3[],2,FALSE),"Нет")</f>
        <v>Анализ Дворца</v>
      </c>
      <c r="F995" s="11" t="str">
        <f>IFERROR(INDEX(lvl_4[],MATCH(L995,lvl_4[ID],0),MATCH(TEXT(K995,"##0"),lvl_4[#Headers],0)),"Нет")</f>
        <v>Структуры</v>
      </c>
      <c r="G995" s="11" t="str">
        <f>IFERROR(INDEX(lvl_5[],MATCH(M995,lvl_5[ID],0),MATCH(_xlfn.CONCAT(TEXT(K995,"##0"),"_",TEXT(L995,"##0")),lvl_5[#Headers],0)),"Нет")</f>
        <v>Благоприятность</v>
      </c>
      <c r="H995" s="11" t="str">
        <f>IFERROR(INDEX(lvl_6[],MATCH(N995,lvl_6[ID],0),MATCH(_xlfn.CONCAT(K995,"_",L995,"_",M995),lvl_6[#Headers],0)),"Нет")</f>
        <v>Нет</v>
      </c>
      <c r="I995" s="12">
        <v>1</v>
      </c>
      <c r="J995" s="12">
        <v>2</v>
      </c>
      <c r="K995" s="12">
        <v>2</v>
      </c>
      <c r="L995" s="12">
        <v>1</v>
      </c>
      <c r="M995" s="12">
        <v>0</v>
      </c>
      <c r="N995" s="12">
        <v>0</v>
      </c>
      <c r="O995" s="12">
        <f>COUNTIF($P$2:P995,P995)</f>
        <v>235</v>
      </c>
      <c r="P995" s="12" t="str">
        <f t="shared" si="46"/>
        <v>122010000</v>
      </c>
      <c r="Q995" s="12" t="str">
        <f t="shared" si="47"/>
        <v>1220100000235</v>
      </c>
      <c r="R995" s="20" t="s">
        <v>2303</v>
      </c>
      <c r="S995" s="20" t="s">
        <v>2304</v>
      </c>
      <c r="AX995" s="12">
        <v>1</v>
      </c>
      <c r="AY995" s="12" t="s">
        <v>916</v>
      </c>
      <c r="AZ995" s="12">
        <v>1</v>
      </c>
      <c r="BA995" s="12" t="s">
        <v>908</v>
      </c>
      <c r="BG995" s="21">
        <v>-1</v>
      </c>
      <c r="BJ995" s="12">
        <v>1</v>
      </c>
      <c r="BK995" s="12">
        <v>1</v>
      </c>
    </row>
    <row r="996" spans="1:63" ht="45" x14ac:dyDescent="0.25">
      <c r="A996" s="12">
        <v>1</v>
      </c>
      <c r="B996" s="11" t="str">
        <f t="shared" si="48"/>
        <v>Общий расчет. Ци Мень. Анализ Дворца. Структуры. Благоприятность. Нет</v>
      </c>
      <c r="C996" s="11" t="str">
        <f>IFERROR(VLOOKUP(I996,lvl_1[],2,FALSE),"Нет")</f>
        <v>Общий расчет</v>
      </c>
      <c r="D996" s="11" t="str">
        <f>IFERROR(VLOOKUP(Rule!J996,lvl_2[],2,FALSE),"Нет")</f>
        <v>Ци Мень</v>
      </c>
      <c r="E996" s="11" t="str">
        <f>IFERROR(VLOOKUP(Rule!K996,lvl_3[],2,FALSE),"Нет")</f>
        <v>Анализ Дворца</v>
      </c>
      <c r="F996" s="11" t="str">
        <f>IFERROR(INDEX(lvl_4[],MATCH(L996,lvl_4[ID],0),MATCH(TEXT(K996,"##0"),lvl_4[#Headers],0)),"Нет")</f>
        <v>Структуры</v>
      </c>
      <c r="G996" s="11" t="str">
        <f>IFERROR(INDEX(lvl_5[],MATCH(M996,lvl_5[ID],0),MATCH(_xlfn.CONCAT(TEXT(K996,"##0"),"_",TEXT(L996,"##0")),lvl_5[#Headers],0)),"Нет")</f>
        <v>Благоприятность</v>
      </c>
      <c r="H996" s="11" t="str">
        <f>IFERROR(INDEX(lvl_6[],MATCH(N996,lvl_6[ID],0),MATCH(_xlfn.CONCAT(K996,"_",L996,"_",M996),lvl_6[#Headers],0)),"Нет")</f>
        <v>Нет</v>
      </c>
      <c r="I996" s="12">
        <v>1</v>
      </c>
      <c r="J996" s="12">
        <v>2</v>
      </c>
      <c r="K996" s="12">
        <v>2</v>
      </c>
      <c r="L996" s="12">
        <v>1</v>
      </c>
      <c r="M996" s="12">
        <v>0</v>
      </c>
      <c r="N996" s="12">
        <v>0</v>
      </c>
      <c r="O996" s="12">
        <f>COUNTIF($P$2:P996,P996)</f>
        <v>236</v>
      </c>
      <c r="P996" s="12" t="str">
        <f t="shared" si="46"/>
        <v>122010000</v>
      </c>
      <c r="Q996" s="12" t="str">
        <f t="shared" si="47"/>
        <v>1220100000236</v>
      </c>
      <c r="R996" s="20" t="s">
        <v>2303</v>
      </c>
      <c r="S996" s="20" t="s">
        <v>2304</v>
      </c>
      <c r="AX996" s="12">
        <v>1</v>
      </c>
      <c r="AY996" s="12" t="s">
        <v>907</v>
      </c>
      <c r="AZ996" s="12">
        <v>1</v>
      </c>
      <c r="BA996" s="12" t="s">
        <v>910</v>
      </c>
      <c r="BG996" s="21">
        <v>-1</v>
      </c>
      <c r="BJ996" s="12">
        <v>1</v>
      </c>
      <c r="BK996" s="12">
        <v>1</v>
      </c>
    </row>
    <row r="997" spans="1:63" ht="45" x14ac:dyDescent="0.25">
      <c r="A997" s="12">
        <v>1</v>
      </c>
      <c r="B997" s="11" t="str">
        <f t="shared" si="48"/>
        <v>Общий расчет. Ци Мень. Анализ Дворца. Структуры. Благоприятность. Нет</v>
      </c>
      <c r="C997" s="11" t="str">
        <f>IFERROR(VLOOKUP(I997,lvl_1[],2,FALSE),"Нет")</f>
        <v>Общий расчет</v>
      </c>
      <c r="D997" s="11" t="str">
        <f>IFERROR(VLOOKUP(Rule!J997,lvl_2[],2,FALSE),"Нет")</f>
        <v>Ци Мень</v>
      </c>
      <c r="E997" s="11" t="str">
        <f>IFERROR(VLOOKUP(Rule!K997,lvl_3[],2,FALSE),"Нет")</f>
        <v>Анализ Дворца</v>
      </c>
      <c r="F997" s="11" t="str">
        <f>IFERROR(INDEX(lvl_4[],MATCH(L997,lvl_4[ID],0),MATCH(TEXT(K997,"##0"),lvl_4[#Headers],0)),"Нет")</f>
        <v>Структуры</v>
      </c>
      <c r="G997" s="11" t="str">
        <f>IFERROR(INDEX(lvl_5[],MATCH(M997,lvl_5[ID],0),MATCH(_xlfn.CONCAT(TEXT(K997,"##0"),"_",TEXT(L997,"##0")),lvl_5[#Headers],0)),"Нет")</f>
        <v>Благоприятность</v>
      </c>
      <c r="H997" s="11" t="str">
        <f>IFERROR(INDEX(lvl_6[],MATCH(N997,lvl_6[ID],0),MATCH(_xlfn.CONCAT(K997,"_",L997,"_",M997),lvl_6[#Headers],0)),"Нет")</f>
        <v>Нет</v>
      </c>
      <c r="I997" s="12">
        <v>1</v>
      </c>
      <c r="J997" s="12">
        <v>2</v>
      </c>
      <c r="K997" s="12">
        <v>2</v>
      </c>
      <c r="L997" s="12">
        <v>1</v>
      </c>
      <c r="M997" s="12">
        <v>0</v>
      </c>
      <c r="N997" s="12">
        <v>0</v>
      </c>
      <c r="O997" s="12">
        <f>COUNTIF($P$2:P997,P997)</f>
        <v>237</v>
      </c>
      <c r="P997" s="12" t="str">
        <f t="shared" si="46"/>
        <v>122010000</v>
      </c>
      <c r="Q997" s="12" t="str">
        <f t="shared" si="47"/>
        <v>1220100000237</v>
      </c>
      <c r="R997" s="20" t="s">
        <v>2303</v>
      </c>
      <c r="S997" s="20" t="s">
        <v>2304</v>
      </c>
      <c r="AX997" s="12">
        <v>1</v>
      </c>
      <c r="AY997" s="12" t="s">
        <v>908</v>
      </c>
      <c r="AZ997" s="12">
        <v>1</v>
      </c>
      <c r="BA997" s="12" t="s">
        <v>910</v>
      </c>
      <c r="BG997" s="21">
        <v>-1</v>
      </c>
      <c r="BJ997" s="12">
        <v>1</v>
      </c>
      <c r="BK997" s="12">
        <v>1</v>
      </c>
    </row>
    <row r="998" spans="1:63" ht="45" x14ac:dyDescent="0.25">
      <c r="A998" s="12">
        <v>1</v>
      </c>
      <c r="B998" s="11" t="str">
        <f t="shared" si="48"/>
        <v>Общий расчет. Ци Мень. Анализ Дворца. Структуры. Благоприятность. Нет</v>
      </c>
      <c r="C998" s="11" t="str">
        <f>IFERROR(VLOOKUP(I998,lvl_1[],2,FALSE),"Нет")</f>
        <v>Общий расчет</v>
      </c>
      <c r="D998" s="11" t="str">
        <f>IFERROR(VLOOKUP(Rule!J998,lvl_2[],2,FALSE),"Нет")</f>
        <v>Ци Мень</v>
      </c>
      <c r="E998" s="11" t="str">
        <f>IFERROR(VLOOKUP(Rule!K998,lvl_3[],2,FALSE),"Нет")</f>
        <v>Анализ Дворца</v>
      </c>
      <c r="F998" s="11" t="str">
        <f>IFERROR(INDEX(lvl_4[],MATCH(L998,lvl_4[ID],0),MATCH(TEXT(K998,"##0"),lvl_4[#Headers],0)),"Нет")</f>
        <v>Структуры</v>
      </c>
      <c r="G998" s="11" t="str">
        <f>IFERROR(INDEX(lvl_5[],MATCH(M998,lvl_5[ID],0),MATCH(_xlfn.CONCAT(TEXT(K998,"##0"),"_",TEXT(L998,"##0")),lvl_5[#Headers],0)),"Нет")</f>
        <v>Благоприятность</v>
      </c>
      <c r="H998" s="11" t="str">
        <f>IFERROR(INDEX(lvl_6[],MATCH(N998,lvl_6[ID],0),MATCH(_xlfn.CONCAT(K998,"_",L998,"_",M998),lvl_6[#Headers],0)),"Нет")</f>
        <v>Нет</v>
      </c>
      <c r="I998" s="12">
        <v>1</v>
      </c>
      <c r="J998" s="12">
        <v>2</v>
      </c>
      <c r="K998" s="12">
        <v>2</v>
      </c>
      <c r="L998" s="12">
        <v>1</v>
      </c>
      <c r="M998" s="12">
        <v>0</v>
      </c>
      <c r="N998" s="12">
        <v>0</v>
      </c>
      <c r="O998" s="12">
        <f>COUNTIF($P$2:P998,P998)</f>
        <v>238</v>
      </c>
      <c r="P998" s="12" t="str">
        <f t="shared" si="46"/>
        <v>122010000</v>
      </c>
      <c r="Q998" s="12" t="str">
        <f t="shared" si="47"/>
        <v>1220100000238</v>
      </c>
      <c r="R998" s="20" t="s">
        <v>2303</v>
      </c>
      <c r="S998" s="20" t="s">
        <v>2304</v>
      </c>
      <c r="AX998" s="12">
        <v>1</v>
      </c>
      <c r="AY998" s="12" t="s">
        <v>910</v>
      </c>
      <c r="AZ998" s="12">
        <v>1</v>
      </c>
      <c r="BA998" s="12" t="s">
        <v>910</v>
      </c>
      <c r="BG998" s="21">
        <v>-1</v>
      </c>
      <c r="BJ998" s="12">
        <v>1</v>
      </c>
      <c r="BK998" s="12">
        <v>1</v>
      </c>
    </row>
    <row r="999" spans="1:63" ht="45" x14ac:dyDescent="0.25">
      <c r="A999" s="12">
        <v>1</v>
      </c>
      <c r="B999" s="11" t="str">
        <f t="shared" si="48"/>
        <v>Общий расчет. Ци Мень. Анализ Дворца. Структуры. Благоприятность. Нет</v>
      </c>
      <c r="C999" s="11" t="str">
        <f>IFERROR(VLOOKUP(I999,lvl_1[],2,FALSE),"Нет")</f>
        <v>Общий расчет</v>
      </c>
      <c r="D999" s="11" t="str">
        <f>IFERROR(VLOOKUP(Rule!J999,lvl_2[],2,FALSE),"Нет")</f>
        <v>Ци Мень</v>
      </c>
      <c r="E999" s="11" t="str">
        <f>IFERROR(VLOOKUP(Rule!K999,lvl_3[],2,FALSE),"Нет")</f>
        <v>Анализ Дворца</v>
      </c>
      <c r="F999" s="11" t="str">
        <f>IFERROR(INDEX(lvl_4[],MATCH(L999,lvl_4[ID],0),MATCH(TEXT(K999,"##0"),lvl_4[#Headers],0)),"Нет")</f>
        <v>Структуры</v>
      </c>
      <c r="G999" s="11" t="str">
        <f>IFERROR(INDEX(lvl_5[],MATCH(M999,lvl_5[ID],0),MATCH(_xlfn.CONCAT(TEXT(K999,"##0"),"_",TEXT(L999,"##0")),lvl_5[#Headers],0)),"Нет")</f>
        <v>Благоприятность</v>
      </c>
      <c r="H999" s="11" t="str">
        <f>IFERROR(INDEX(lvl_6[],MATCH(N999,lvl_6[ID],0),MATCH(_xlfn.CONCAT(K999,"_",L999,"_",M999),lvl_6[#Headers],0)),"Нет")</f>
        <v>Нет</v>
      </c>
      <c r="I999" s="12">
        <v>1</v>
      </c>
      <c r="J999" s="12">
        <v>2</v>
      </c>
      <c r="K999" s="12">
        <v>2</v>
      </c>
      <c r="L999" s="12">
        <v>1</v>
      </c>
      <c r="M999" s="12">
        <v>0</v>
      </c>
      <c r="N999" s="12">
        <v>0</v>
      </c>
      <c r="O999" s="12">
        <f>COUNTIF($P$2:P999,P999)</f>
        <v>239</v>
      </c>
      <c r="P999" s="12" t="str">
        <f t="shared" si="46"/>
        <v>122010000</v>
      </c>
      <c r="Q999" s="12" t="str">
        <f t="shared" si="47"/>
        <v>1220100000239</v>
      </c>
      <c r="R999" s="20" t="s">
        <v>2303</v>
      </c>
      <c r="S999" s="20" t="s">
        <v>2304</v>
      </c>
      <c r="AX999" s="12">
        <v>1</v>
      </c>
      <c r="AY999" s="12" t="s">
        <v>912</v>
      </c>
      <c r="AZ999" s="12">
        <v>1</v>
      </c>
      <c r="BA999" s="12" t="s">
        <v>910</v>
      </c>
      <c r="BG999" s="21">
        <v>-1</v>
      </c>
      <c r="BJ999" s="12">
        <v>1</v>
      </c>
      <c r="BK999" s="12">
        <v>1</v>
      </c>
    </row>
    <row r="1000" spans="1:63" ht="45" x14ac:dyDescent="0.25">
      <c r="A1000" s="12">
        <v>1</v>
      </c>
      <c r="B1000" s="11" t="str">
        <f t="shared" si="48"/>
        <v>Общий расчет. Ци Мень. Анализ Дворца. Структуры. Благоприятность. Нет</v>
      </c>
      <c r="C1000" s="11" t="str">
        <f>IFERROR(VLOOKUP(I1000,lvl_1[],2,FALSE),"Нет")</f>
        <v>Общий расчет</v>
      </c>
      <c r="D1000" s="11" t="str">
        <f>IFERROR(VLOOKUP(Rule!J1000,lvl_2[],2,FALSE),"Нет")</f>
        <v>Ци Мень</v>
      </c>
      <c r="E1000" s="11" t="str">
        <f>IFERROR(VLOOKUP(Rule!K1000,lvl_3[],2,FALSE),"Нет")</f>
        <v>Анализ Дворца</v>
      </c>
      <c r="F1000" s="11" t="str">
        <f>IFERROR(INDEX(lvl_4[],MATCH(L1000,lvl_4[ID],0),MATCH(TEXT(K1000,"##0"),lvl_4[#Headers],0)),"Нет")</f>
        <v>Структуры</v>
      </c>
      <c r="G1000" s="11" t="str">
        <f>IFERROR(INDEX(lvl_5[],MATCH(M1000,lvl_5[ID],0),MATCH(_xlfn.CONCAT(TEXT(K1000,"##0"),"_",TEXT(L1000,"##0")),lvl_5[#Headers],0)),"Нет")</f>
        <v>Благоприятность</v>
      </c>
      <c r="H1000" s="11" t="str">
        <f>IFERROR(INDEX(lvl_6[],MATCH(N1000,lvl_6[ID],0),MATCH(_xlfn.CONCAT(K1000,"_",L1000,"_",M1000),lvl_6[#Headers],0)),"Нет")</f>
        <v>Нет</v>
      </c>
      <c r="I1000" s="12">
        <v>1</v>
      </c>
      <c r="J1000" s="12">
        <v>2</v>
      </c>
      <c r="K1000" s="12">
        <v>2</v>
      </c>
      <c r="L1000" s="12">
        <v>1</v>
      </c>
      <c r="M1000" s="12">
        <v>0</v>
      </c>
      <c r="N1000" s="12">
        <v>0</v>
      </c>
      <c r="O1000" s="12">
        <f>COUNTIF($P$2:P1000,P1000)</f>
        <v>240</v>
      </c>
      <c r="P1000" s="12" t="str">
        <f t="shared" si="46"/>
        <v>122010000</v>
      </c>
      <c r="Q1000" s="12" t="str">
        <f t="shared" si="47"/>
        <v>1220100000240</v>
      </c>
      <c r="R1000" s="20" t="s">
        <v>2303</v>
      </c>
      <c r="S1000" s="20" t="s">
        <v>2304</v>
      </c>
      <c r="AX1000" s="12">
        <v>1</v>
      </c>
      <c r="AY1000" s="12" t="s">
        <v>914</v>
      </c>
      <c r="AZ1000" s="12">
        <v>1</v>
      </c>
      <c r="BA1000" s="12" t="s">
        <v>910</v>
      </c>
      <c r="BG1000" s="21">
        <v>-1</v>
      </c>
      <c r="BJ1000" s="12">
        <v>1</v>
      </c>
      <c r="BK1000" s="12">
        <v>1</v>
      </c>
    </row>
    <row r="1001" spans="1:63" ht="45" x14ac:dyDescent="0.25">
      <c r="A1001" s="12">
        <v>1</v>
      </c>
      <c r="B1001" s="11" t="str">
        <f t="shared" si="48"/>
        <v>Общий расчет. Ци Мень. Анализ Дворца. Структуры. Благоприятность. Нет</v>
      </c>
      <c r="C1001" s="11" t="str">
        <f>IFERROR(VLOOKUP(I1001,lvl_1[],2,FALSE),"Нет")</f>
        <v>Общий расчет</v>
      </c>
      <c r="D1001" s="11" t="str">
        <f>IFERROR(VLOOKUP(Rule!J1001,lvl_2[],2,FALSE),"Нет")</f>
        <v>Ци Мень</v>
      </c>
      <c r="E1001" s="11" t="str">
        <f>IFERROR(VLOOKUP(Rule!K1001,lvl_3[],2,FALSE),"Нет")</f>
        <v>Анализ Дворца</v>
      </c>
      <c r="F1001" s="11" t="str">
        <f>IFERROR(INDEX(lvl_4[],MATCH(L1001,lvl_4[ID],0),MATCH(TEXT(K1001,"##0"),lvl_4[#Headers],0)),"Нет")</f>
        <v>Структуры</v>
      </c>
      <c r="G1001" s="11" t="str">
        <f>IFERROR(INDEX(lvl_5[],MATCH(M1001,lvl_5[ID],0),MATCH(_xlfn.CONCAT(TEXT(K1001,"##0"),"_",TEXT(L1001,"##0")),lvl_5[#Headers],0)),"Нет")</f>
        <v>Благоприятность</v>
      </c>
      <c r="H1001" s="11" t="str">
        <f>IFERROR(INDEX(lvl_6[],MATCH(N1001,lvl_6[ID],0),MATCH(_xlfn.CONCAT(K1001,"_",L1001,"_",M1001),lvl_6[#Headers],0)),"Нет")</f>
        <v>Нет</v>
      </c>
      <c r="I1001" s="12">
        <v>1</v>
      </c>
      <c r="J1001" s="12">
        <v>2</v>
      </c>
      <c r="K1001" s="12">
        <v>2</v>
      </c>
      <c r="L1001" s="12">
        <v>1</v>
      </c>
      <c r="M1001" s="12">
        <v>0</v>
      </c>
      <c r="N1001" s="12">
        <v>0</v>
      </c>
      <c r="O1001" s="12">
        <f>COUNTIF($P$2:P1001,P1001)</f>
        <v>241</v>
      </c>
      <c r="P1001" s="12" t="str">
        <f t="shared" si="46"/>
        <v>122010000</v>
      </c>
      <c r="Q1001" s="12" t="str">
        <f t="shared" si="47"/>
        <v>1220100000241</v>
      </c>
      <c r="R1001" s="20" t="s">
        <v>2303</v>
      </c>
      <c r="S1001" s="20" t="s">
        <v>2304</v>
      </c>
      <c r="AX1001" s="12">
        <v>1</v>
      </c>
      <c r="AY1001" s="12" t="s">
        <v>916</v>
      </c>
      <c r="AZ1001" s="12">
        <v>1</v>
      </c>
      <c r="BA1001" s="12" t="s">
        <v>910</v>
      </c>
      <c r="BG1001" s="21">
        <v>-1</v>
      </c>
      <c r="BJ1001" s="12">
        <v>1</v>
      </c>
      <c r="BK1001" s="12">
        <v>1</v>
      </c>
    </row>
    <row r="1002" spans="1:63" ht="45" x14ac:dyDescent="0.25">
      <c r="A1002" s="12">
        <v>1</v>
      </c>
      <c r="B1002" s="11" t="str">
        <f t="shared" si="48"/>
        <v>Общий расчет. Ци Мень. Анализ Дворца. Структуры. Благоприятность. Нет</v>
      </c>
      <c r="C1002" s="11" t="str">
        <f>IFERROR(VLOOKUP(I1002,lvl_1[],2,FALSE),"Нет")</f>
        <v>Общий расчет</v>
      </c>
      <c r="D1002" s="11" t="str">
        <f>IFERROR(VLOOKUP(Rule!J1002,lvl_2[],2,FALSE),"Нет")</f>
        <v>Ци Мень</v>
      </c>
      <c r="E1002" s="11" t="str">
        <f>IFERROR(VLOOKUP(Rule!K1002,lvl_3[],2,FALSE),"Нет")</f>
        <v>Анализ Дворца</v>
      </c>
      <c r="F1002" s="11" t="str">
        <f>IFERROR(INDEX(lvl_4[],MATCH(L1002,lvl_4[ID],0),MATCH(TEXT(K1002,"##0"),lvl_4[#Headers],0)),"Нет")</f>
        <v>Структуры</v>
      </c>
      <c r="G1002" s="11" t="str">
        <f>IFERROR(INDEX(lvl_5[],MATCH(M1002,lvl_5[ID],0),MATCH(_xlfn.CONCAT(TEXT(K1002,"##0"),"_",TEXT(L1002,"##0")),lvl_5[#Headers],0)),"Нет")</f>
        <v>Благоприятность</v>
      </c>
      <c r="H1002" s="11" t="str">
        <f>IFERROR(INDEX(lvl_6[],MATCH(N1002,lvl_6[ID],0),MATCH(_xlfn.CONCAT(K1002,"_",L1002,"_",M1002),lvl_6[#Headers],0)),"Нет")</f>
        <v>Нет</v>
      </c>
      <c r="I1002" s="12">
        <v>1</v>
      </c>
      <c r="J1002" s="12">
        <v>2</v>
      </c>
      <c r="K1002" s="12">
        <v>2</v>
      </c>
      <c r="L1002" s="12">
        <v>1</v>
      </c>
      <c r="M1002" s="12">
        <v>0</v>
      </c>
      <c r="N1002" s="12">
        <v>0</v>
      </c>
      <c r="O1002" s="12">
        <f>COUNTIF($P$2:P1002,P1002)</f>
        <v>242</v>
      </c>
      <c r="P1002" s="12" t="str">
        <f t="shared" si="46"/>
        <v>122010000</v>
      </c>
      <c r="Q1002" s="12" t="str">
        <f t="shared" si="47"/>
        <v>1220100000242</v>
      </c>
      <c r="R1002" s="20" t="s">
        <v>2303</v>
      </c>
      <c r="S1002" s="20" t="s">
        <v>2304</v>
      </c>
      <c r="AX1002" s="12">
        <v>1</v>
      </c>
      <c r="AY1002" s="12" t="s">
        <v>907</v>
      </c>
      <c r="AZ1002" s="12">
        <v>1</v>
      </c>
      <c r="BA1002" s="12" t="s">
        <v>912</v>
      </c>
      <c r="BG1002" s="21">
        <v>-1</v>
      </c>
      <c r="BJ1002" s="12">
        <v>1</v>
      </c>
      <c r="BK1002" s="12">
        <v>1</v>
      </c>
    </row>
    <row r="1003" spans="1:63" ht="45" x14ac:dyDescent="0.25">
      <c r="A1003" s="12">
        <v>1</v>
      </c>
      <c r="B1003" s="11" t="str">
        <f t="shared" si="48"/>
        <v>Общий расчет. Ци Мень. Анализ Дворца. Структуры. Благоприятность. Нет</v>
      </c>
      <c r="C1003" s="11" t="str">
        <f>IFERROR(VLOOKUP(I1003,lvl_1[],2,FALSE),"Нет")</f>
        <v>Общий расчет</v>
      </c>
      <c r="D1003" s="11" t="str">
        <f>IFERROR(VLOOKUP(Rule!J1003,lvl_2[],2,FALSE),"Нет")</f>
        <v>Ци Мень</v>
      </c>
      <c r="E1003" s="11" t="str">
        <f>IFERROR(VLOOKUP(Rule!K1003,lvl_3[],2,FALSE),"Нет")</f>
        <v>Анализ Дворца</v>
      </c>
      <c r="F1003" s="11" t="str">
        <f>IFERROR(INDEX(lvl_4[],MATCH(L1003,lvl_4[ID],0),MATCH(TEXT(K1003,"##0"),lvl_4[#Headers],0)),"Нет")</f>
        <v>Структуры</v>
      </c>
      <c r="G1003" s="11" t="str">
        <f>IFERROR(INDEX(lvl_5[],MATCH(M1003,lvl_5[ID],0),MATCH(_xlfn.CONCAT(TEXT(K1003,"##0"),"_",TEXT(L1003,"##0")),lvl_5[#Headers],0)),"Нет")</f>
        <v>Благоприятность</v>
      </c>
      <c r="H1003" s="11" t="str">
        <f>IFERROR(INDEX(lvl_6[],MATCH(N1003,lvl_6[ID],0),MATCH(_xlfn.CONCAT(K1003,"_",L1003,"_",M1003),lvl_6[#Headers],0)),"Нет")</f>
        <v>Нет</v>
      </c>
      <c r="I1003" s="12">
        <v>1</v>
      </c>
      <c r="J1003" s="12">
        <v>2</v>
      </c>
      <c r="K1003" s="12">
        <v>2</v>
      </c>
      <c r="L1003" s="12">
        <v>1</v>
      </c>
      <c r="M1003" s="12">
        <v>0</v>
      </c>
      <c r="N1003" s="12">
        <v>0</v>
      </c>
      <c r="O1003" s="12">
        <f>COUNTIF($P$2:P1003,P1003)</f>
        <v>243</v>
      </c>
      <c r="P1003" s="12" t="str">
        <f t="shared" si="46"/>
        <v>122010000</v>
      </c>
      <c r="Q1003" s="12" t="str">
        <f t="shared" si="47"/>
        <v>1220100000243</v>
      </c>
      <c r="R1003" s="20" t="s">
        <v>2303</v>
      </c>
      <c r="S1003" s="20" t="s">
        <v>2304</v>
      </c>
      <c r="AX1003" s="12">
        <v>1</v>
      </c>
      <c r="AY1003" s="12" t="s">
        <v>908</v>
      </c>
      <c r="AZ1003" s="12">
        <v>1</v>
      </c>
      <c r="BA1003" s="12" t="s">
        <v>912</v>
      </c>
      <c r="BG1003" s="21">
        <v>-1</v>
      </c>
      <c r="BJ1003" s="12">
        <v>1</v>
      </c>
      <c r="BK1003" s="12">
        <v>1</v>
      </c>
    </row>
    <row r="1004" spans="1:63" ht="45" x14ac:dyDescent="0.25">
      <c r="A1004" s="12">
        <v>1</v>
      </c>
      <c r="B1004" s="11" t="str">
        <f t="shared" si="48"/>
        <v>Общий расчет. Ци Мень. Анализ Дворца. Структуры. Благоприятность. Нет</v>
      </c>
      <c r="C1004" s="11" t="str">
        <f>IFERROR(VLOOKUP(I1004,lvl_1[],2,FALSE),"Нет")</f>
        <v>Общий расчет</v>
      </c>
      <c r="D1004" s="11" t="str">
        <f>IFERROR(VLOOKUP(Rule!J1004,lvl_2[],2,FALSE),"Нет")</f>
        <v>Ци Мень</v>
      </c>
      <c r="E1004" s="11" t="str">
        <f>IFERROR(VLOOKUP(Rule!K1004,lvl_3[],2,FALSE),"Нет")</f>
        <v>Анализ Дворца</v>
      </c>
      <c r="F1004" s="11" t="str">
        <f>IFERROR(INDEX(lvl_4[],MATCH(L1004,lvl_4[ID],0),MATCH(TEXT(K1004,"##0"),lvl_4[#Headers],0)),"Нет")</f>
        <v>Структуры</v>
      </c>
      <c r="G1004" s="11" t="str">
        <f>IFERROR(INDEX(lvl_5[],MATCH(M1004,lvl_5[ID],0),MATCH(_xlfn.CONCAT(TEXT(K1004,"##0"),"_",TEXT(L1004,"##0")),lvl_5[#Headers],0)),"Нет")</f>
        <v>Благоприятность</v>
      </c>
      <c r="H1004" s="11" t="str">
        <f>IFERROR(INDEX(lvl_6[],MATCH(N1004,lvl_6[ID],0),MATCH(_xlfn.CONCAT(K1004,"_",L1004,"_",M1004),lvl_6[#Headers],0)),"Нет")</f>
        <v>Нет</v>
      </c>
      <c r="I1004" s="12">
        <v>1</v>
      </c>
      <c r="J1004" s="12">
        <v>2</v>
      </c>
      <c r="K1004" s="12">
        <v>2</v>
      </c>
      <c r="L1004" s="12">
        <v>1</v>
      </c>
      <c r="M1004" s="12">
        <v>0</v>
      </c>
      <c r="N1004" s="12">
        <v>0</v>
      </c>
      <c r="O1004" s="12">
        <f>COUNTIF($P$2:P1004,P1004)</f>
        <v>244</v>
      </c>
      <c r="P1004" s="12" t="str">
        <f t="shared" si="46"/>
        <v>122010000</v>
      </c>
      <c r="Q1004" s="12" t="str">
        <f t="shared" si="47"/>
        <v>1220100000244</v>
      </c>
      <c r="R1004" s="20" t="s">
        <v>2303</v>
      </c>
      <c r="S1004" s="20" t="s">
        <v>2304</v>
      </c>
      <c r="AX1004" s="12">
        <v>1</v>
      </c>
      <c r="AY1004" s="12" t="s">
        <v>910</v>
      </c>
      <c r="AZ1004" s="12">
        <v>1</v>
      </c>
      <c r="BA1004" s="12" t="s">
        <v>912</v>
      </c>
      <c r="BG1004" s="21">
        <v>-1</v>
      </c>
      <c r="BJ1004" s="12">
        <v>1</v>
      </c>
      <c r="BK1004" s="12">
        <v>1</v>
      </c>
    </row>
    <row r="1005" spans="1:63" ht="45" x14ac:dyDescent="0.25">
      <c r="A1005" s="12">
        <v>1</v>
      </c>
      <c r="B1005" s="11" t="str">
        <f t="shared" si="48"/>
        <v>Общий расчет. Ци Мень. Анализ Дворца. Структуры. Благоприятность. Нет</v>
      </c>
      <c r="C1005" s="11" t="str">
        <f>IFERROR(VLOOKUP(I1005,lvl_1[],2,FALSE),"Нет")</f>
        <v>Общий расчет</v>
      </c>
      <c r="D1005" s="11" t="str">
        <f>IFERROR(VLOOKUP(Rule!J1005,lvl_2[],2,FALSE),"Нет")</f>
        <v>Ци Мень</v>
      </c>
      <c r="E1005" s="11" t="str">
        <f>IFERROR(VLOOKUP(Rule!K1005,lvl_3[],2,FALSE),"Нет")</f>
        <v>Анализ Дворца</v>
      </c>
      <c r="F1005" s="11" t="str">
        <f>IFERROR(INDEX(lvl_4[],MATCH(L1005,lvl_4[ID],0),MATCH(TEXT(K1005,"##0"),lvl_4[#Headers],0)),"Нет")</f>
        <v>Структуры</v>
      </c>
      <c r="G1005" s="11" t="str">
        <f>IFERROR(INDEX(lvl_5[],MATCH(M1005,lvl_5[ID],0),MATCH(_xlfn.CONCAT(TEXT(K1005,"##0"),"_",TEXT(L1005,"##0")),lvl_5[#Headers],0)),"Нет")</f>
        <v>Благоприятность</v>
      </c>
      <c r="H1005" s="11" t="str">
        <f>IFERROR(INDEX(lvl_6[],MATCH(N1005,lvl_6[ID],0),MATCH(_xlfn.CONCAT(K1005,"_",L1005,"_",M1005),lvl_6[#Headers],0)),"Нет")</f>
        <v>Нет</v>
      </c>
      <c r="I1005" s="12">
        <v>1</v>
      </c>
      <c r="J1005" s="12">
        <v>2</v>
      </c>
      <c r="K1005" s="12">
        <v>2</v>
      </c>
      <c r="L1005" s="12">
        <v>1</v>
      </c>
      <c r="M1005" s="12">
        <v>0</v>
      </c>
      <c r="N1005" s="12">
        <v>0</v>
      </c>
      <c r="O1005" s="12">
        <f>COUNTIF($P$2:P1005,P1005)</f>
        <v>245</v>
      </c>
      <c r="P1005" s="12" t="str">
        <f t="shared" si="46"/>
        <v>122010000</v>
      </c>
      <c r="Q1005" s="12" t="str">
        <f t="shared" si="47"/>
        <v>1220100000245</v>
      </c>
      <c r="R1005" s="20" t="s">
        <v>2303</v>
      </c>
      <c r="S1005" s="20" t="s">
        <v>2304</v>
      </c>
      <c r="AX1005" s="12">
        <v>1</v>
      </c>
      <c r="AY1005" s="12" t="s">
        <v>912</v>
      </c>
      <c r="AZ1005" s="12">
        <v>1</v>
      </c>
      <c r="BA1005" s="12" t="s">
        <v>912</v>
      </c>
      <c r="BG1005" s="21">
        <v>-1</v>
      </c>
      <c r="BJ1005" s="12">
        <v>1</v>
      </c>
      <c r="BK1005" s="12">
        <v>1</v>
      </c>
    </row>
    <row r="1006" spans="1:63" ht="45" x14ac:dyDescent="0.25">
      <c r="A1006" s="12">
        <v>1</v>
      </c>
      <c r="B1006" s="11" t="str">
        <f t="shared" si="48"/>
        <v>Общий расчет. Ци Мень. Анализ Дворца. Структуры. Благоприятность. Нет</v>
      </c>
      <c r="C1006" s="11" t="str">
        <f>IFERROR(VLOOKUP(I1006,lvl_1[],2,FALSE),"Нет")</f>
        <v>Общий расчет</v>
      </c>
      <c r="D1006" s="11" t="str">
        <f>IFERROR(VLOOKUP(Rule!J1006,lvl_2[],2,FALSE),"Нет")</f>
        <v>Ци Мень</v>
      </c>
      <c r="E1006" s="11" t="str">
        <f>IFERROR(VLOOKUP(Rule!K1006,lvl_3[],2,FALSE),"Нет")</f>
        <v>Анализ Дворца</v>
      </c>
      <c r="F1006" s="11" t="str">
        <f>IFERROR(INDEX(lvl_4[],MATCH(L1006,lvl_4[ID],0),MATCH(TEXT(K1006,"##0"),lvl_4[#Headers],0)),"Нет")</f>
        <v>Структуры</v>
      </c>
      <c r="G1006" s="11" t="str">
        <f>IFERROR(INDEX(lvl_5[],MATCH(M1006,lvl_5[ID],0),MATCH(_xlfn.CONCAT(TEXT(K1006,"##0"),"_",TEXT(L1006,"##0")),lvl_5[#Headers],0)),"Нет")</f>
        <v>Благоприятность</v>
      </c>
      <c r="H1006" s="11" t="str">
        <f>IFERROR(INDEX(lvl_6[],MATCH(N1006,lvl_6[ID],0),MATCH(_xlfn.CONCAT(K1006,"_",L1006,"_",M1006),lvl_6[#Headers],0)),"Нет")</f>
        <v>Нет</v>
      </c>
      <c r="I1006" s="12">
        <v>1</v>
      </c>
      <c r="J1006" s="12">
        <v>2</v>
      </c>
      <c r="K1006" s="12">
        <v>2</v>
      </c>
      <c r="L1006" s="12">
        <v>1</v>
      </c>
      <c r="M1006" s="12">
        <v>0</v>
      </c>
      <c r="N1006" s="12">
        <v>0</v>
      </c>
      <c r="O1006" s="12">
        <f>COUNTIF($P$2:P1006,P1006)</f>
        <v>246</v>
      </c>
      <c r="P1006" s="12" t="str">
        <f t="shared" si="46"/>
        <v>122010000</v>
      </c>
      <c r="Q1006" s="12" t="str">
        <f t="shared" si="47"/>
        <v>1220100000246</v>
      </c>
      <c r="R1006" s="20" t="s">
        <v>2303</v>
      </c>
      <c r="S1006" s="20" t="s">
        <v>2304</v>
      </c>
      <c r="AX1006" s="12">
        <v>1</v>
      </c>
      <c r="AY1006" s="12" t="s">
        <v>914</v>
      </c>
      <c r="AZ1006" s="12">
        <v>1</v>
      </c>
      <c r="BA1006" s="12" t="s">
        <v>912</v>
      </c>
      <c r="BG1006" s="21">
        <v>-1</v>
      </c>
      <c r="BJ1006" s="12">
        <v>1</v>
      </c>
      <c r="BK1006" s="12">
        <v>1</v>
      </c>
    </row>
    <row r="1007" spans="1:63" ht="45" x14ac:dyDescent="0.25">
      <c r="A1007" s="12">
        <v>1</v>
      </c>
      <c r="B1007" s="11" t="str">
        <f t="shared" si="48"/>
        <v>Общий расчет. Ци Мень. Анализ Дворца. Структуры. Благоприятность. Нет</v>
      </c>
      <c r="C1007" s="11" t="str">
        <f>IFERROR(VLOOKUP(I1007,lvl_1[],2,FALSE),"Нет")</f>
        <v>Общий расчет</v>
      </c>
      <c r="D1007" s="11" t="str">
        <f>IFERROR(VLOOKUP(Rule!J1007,lvl_2[],2,FALSE),"Нет")</f>
        <v>Ци Мень</v>
      </c>
      <c r="E1007" s="11" t="str">
        <f>IFERROR(VLOOKUP(Rule!K1007,lvl_3[],2,FALSE),"Нет")</f>
        <v>Анализ Дворца</v>
      </c>
      <c r="F1007" s="11" t="str">
        <f>IFERROR(INDEX(lvl_4[],MATCH(L1007,lvl_4[ID],0),MATCH(TEXT(K1007,"##0"),lvl_4[#Headers],0)),"Нет")</f>
        <v>Структуры</v>
      </c>
      <c r="G1007" s="11" t="str">
        <f>IFERROR(INDEX(lvl_5[],MATCH(M1007,lvl_5[ID],0),MATCH(_xlfn.CONCAT(TEXT(K1007,"##0"),"_",TEXT(L1007,"##0")),lvl_5[#Headers],0)),"Нет")</f>
        <v>Благоприятность</v>
      </c>
      <c r="H1007" s="11" t="str">
        <f>IFERROR(INDEX(lvl_6[],MATCH(N1007,lvl_6[ID],0),MATCH(_xlfn.CONCAT(K1007,"_",L1007,"_",M1007),lvl_6[#Headers],0)),"Нет")</f>
        <v>Нет</v>
      </c>
      <c r="I1007" s="12">
        <v>1</v>
      </c>
      <c r="J1007" s="12">
        <v>2</v>
      </c>
      <c r="K1007" s="12">
        <v>2</v>
      </c>
      <c r="L1007" s="12">
        <v>1</v>
      </c>
      <c r="M1007" s="12">
        <v>0</v>
      </c>
      <c r="N1007" s="12">
        <v>0</v>
      </c>
      <c r="O1007" s="12">
        <f>COUNTIF($P$2:P1007,P1007)</f>
        <v>247</v>
      </c>
      <c r="P1007" s="12" t="str">
        <f t="shared" si="46"/>
        <v>122010000</v>
      </c>
      <c r="Q1007" s="12" t="str">
        <f t="shared" si="47"/>
        <v>1220100000247</v>
      </c>
      <c r="R1007" s="20" t="s">
        <v>2303</v>
      </c>
      <c r="S1007" s="20" t="s">
        <v>2304</v>
      </c>
      <c r="AX1007" s="12">
        <v>1</v>
      </c>
      <c r="AY1007" s="12" t="s">
        <v>916</v>
      </c>
      <c r="AZ1007" s="12">
        <v>1</v>
      </c>
      <c r="BA1007" s="12" t="s">
        <v>912</v>
      </c>
      <c r="BG1007" s="21">
        <v>-1</v>
      </c>
      <c r="BJ1007" s="12">
        <v>1</v>
      </c>
      <c r="BK1007" s="12">
        <v>1</v>
      </c>
    </row>
    <row r="1008" spans="1:63" ht="45" x14ac:dyDescent="0.25">
      <c r="A1008" s="12">
        <v>1</v>
      </c>
      <c r="B1008" s="11" t="str">
        <f t="shared" si="48"/>
        <v>Общий расчет. Ци Мень. Анализ Дворца. Структуры. Благоприятность. Нет</v>
      </c>
      <c r="C1008" s="11" t="str">
        <f>IFERROR(VLOOKUP(I1008,lvl_1[],2,FALSE),"Нет")</f>
        <v>Общий расчет</v>
      </c>
      <c r="D1008" s="11" t="str">
        <f>IFERROR(VLOOKUP(Rule!J1008,lvl_2[],2,FALSE),"Нет")</f>
        <v>Ци Мень</v>
      </c>
      <c r="E1008" s="11" t="str">
        <f>IFERROR(VLOOKUP(Rule!K1008,lvl_3[],2,FALSE),"Нет")</f>
        <v>Анализ Дворца</v>
      </c>
      <c r="F1008" s="11" t="str">
        <f>IFERROR(INDEX(lvl_4[],MATCH(L1008,lvl_4[ID],0),MATCH(TEXT(K1008,"##0"),lvl_4[#Headers],0)),"Нет")</f>
        <v>Структуры</v>
      </c>
      <c r="G1008" s="11" t="str">
        <f>IFERROR(INDEX(lvl_5[],MATCH(M1008,lvl_5[ID],0),MATCH(_xlfn.CONCAT(TEXT(K1008,"##0"),"_",TEXT(L1008,"##0")),lvl_5[#Headers],0)),"Нет")</f>
        <v>Благоприятность</v>
      </c>
      <c r="H1008" s="11" t="str">
        <f>IFERROR(INDEX(lvl_6[],MATCH(N1008,lvl_6[ID],0),MATCH(_xlfn.CONCAT(K1008,"_",L1008,"_",M1008),lvl_6[#Headers],0)),"Нет")</f>
        <v>Нет</v>
      </c>
      <c r="I1008" s="12">
        <v>1</v>
      </c>
      <c r="J1008" s="12">
        <v>2</v>
      </c>
      <c r="K1008" s="12">
        <v>2</v>
      </c>
      <c r="L1008" s="12">
        <v>1</v>
      </c>
      <c r="M1008" s="12">
        <v>0</v>
      </c>
      <c r="N1008" s="12">
        <v>0</v>
      </c>
      <c r="O1008" s="12">
        <f>COUNTIF($P$2:P1008,P1008)</f>
        <v>248</v>
      </c>
      <c r="P1008" s="12" t="str">
        <f t="shared" si="46"/>
        <v>122010000</v>
      </c>
      <c r="Q1008" s="12" t="str">
        <f t="shared" si="47"/>
        <v>1220100000248</v>
      </c>
      <c r="R1008" s="20" t="s">
        <v>2303</v>
      </c>
      <c r="S1008" s="20" t="s">
        <v>2304</v>
      </c>
      <c r="AX1008" s="12">
        <v>1</v>
      </c>
      <c r="AY1008" s="12" t="s">
        <v>907</v>
      </c>
      <c r="AZ1008" s="12">
        <v>1</v>
      </c>
      <c r="BA1008" s="12" t="s">
        <v>914</v>
      </c>
      <c r="BG1008" s="21">
        <v>-1</v>
      </c>
      <c r="BJ1008" s="12">
        <v>1</v>
      </c>
      <c r="BK1008" s="12">
        <v>1</v>
      </c>
    </row>
    <row r="1009" spans="1:63" ht="45" x14ac:dyDescent="0.25">
      <c r="A1009" s="12">
        <v>1</v>
      </c>
      <c r="B1009" s="11" t="str">
        <f t="shared" si="48"/>
        <v>Общий расчет. Ци Мень. Анализ Дворца. Структуры. Благоприятность. Нет</v>
      </c>
      <c r="C1009" s="11" t="str">
        <f>IFERROR(VLOOKUP(I1009,lvl_1[],2,FALSE),"Нет")</f>
        <v>Общий расчет</v>
      </c>
      <c r="D1009" s="11" t="str">
        <f>IFERROR(VLOOKUP(Rule!J1009,lvl_2[],2,FALSE),"Нет")</f>
        <v>Ци Мень</v>
      </c>
      <c r="E1009" s="11" t="str">
        <f>IFERROR(VLOOKUP(Rule!K1009,lvl_3[],2,FALSE),"Нет")</f>
        <v>Анализ Дворца</v>
      </c>
      <c r="F1009" s="11" t="str">
        <f>IFERROR(INDEX(lvl_4[],MATCH(L1009,lvl_4[ID],0),MATCH(TEXT(K1009,"##0"),lvl_4[#Headers],0)),"Нет")</f>
        <v>Структуры</v>
      </c>
      <c r="G1009" s="11" t="str">
        <f>IFERROR(INDEX(lvl_5[],MATCH(M1009,lvl_5[ID],0),MATCH(_xlfn.CONCAT(TEXT(K1009,"##0"),"_",TEXT(L1009,"##0")),lvl_5[#Headers],0)),"Нет")</f>
        <v>Благоприятность</v>
      </c>
      <c r="H1009" s="11" t="str">
        <f>IFERROR(INDEX(lvl_6[],MATCH(N1009,lvl_6[ID],0),MATCH(_xlfn.CONCAT(K1009,"_",L1009,"_",M1009),lvl_6[#Headers],0)),"Нет")</f>
        <v>Нет</v>
      </c>
      <c r="I1009" s="12">
        <v>1</v>
      </c>
      <c r="J1009" s="12">
        <v>2</v>
      </c>
      <c r="K1009" s="12">
        <v>2</v>
      </c>
      <c r="L1009" s="12">
        <v>1</v>
      </c>
      <c r="M1009" s="12">
        <v>0</v>
      </c>
      <c r="N1009" s="12">
        <v>0</v>
      </c>
      <c r="O1009" s="12">
        <f>COUNTIF($P$2:P1009,P1009)</f>
        <v>249</v>
      </c>
      <c r="P1009" s="12" t="str">
        <f t="shared" si="46"/>
        <v>122010000</v>
      </c>
      <c r="Q1009" s="12" t="str">
        <f t="shared" si="47"/>
        <v>1220100000249</v>
      </c>
      <c r="R1009" s="20" t="s">
        <v>2303</v>
      </c>
      <c r="S1009" s="20" t="s">
        <v>2304</v>
      </c>
      <c r="AX1009" s="12">
        <v>1</v>
      </c>
      <c r="AY1009" s="12" t="s">
        <v>908</v>
      </c>
      <c r="AZ1009" s="12">
        <v>1</v>
      </c>
      <c r="BA1009" s="12" t="s">
        <v>914</v>
      </c>
      <c r="BG1009" s="21">
        <v>-1</v>
      </c>
      <c r="BJ1009" s="12">
        <v>1</v>
      </c>
      <c r="BK1009" s="12">
        <v>1</v>
      </c>
    </row>
    <row r="1010" spans="1:63" ht="45" x14ac:dyDescent="0.25">
      <c r="A1010" s="12">
        <v>1</v>
      </c>
      <c r="B1010" s="11" t="str">
        <f t="shared" si="48"/>
        <v>Общий расчет. Ци Мень. Анализ Дворца. Структуры. Благоприятность. Нет</v>
      </c>
      <c r="C1010" s="11" t="str">
        <f>IFERROR(VLOOKUP(I1010,lvl_1[],2,FALSE),"Нет")</f>
        <v>Общий расчет</v>
      </c>
      <c r="D1010" s="11" t="str">
        <f>IFERROR(VLOOKUP(Rule!J1010,lvl_2[],2,FALSE),"Нет")</f>
        <v>Ци Мень</v>
      </c>
      <c r="E1010" s="11" t="str">
        <f>IFERROR(VLOOKUP(Rule!K1010,lvl_3[],2,FALSE),"Нет")</f>
        <v>Анализ Дворца</v>
      </c>
      <c r="F1010" s="11" t="str">
        <f>IFERROR(INDEX(lvl_4[],MATCH(L1010,lvl_4[ID],0),MATCH(TEXT(K1010,"##0"),lvl_4[#Headers],0)),"Нет")</f>
        <v>Структуры</v>
      </c>
      <c r="G1010" s="11" t="str">
        <f>IFERROR(INDEX(lvl_5[],MATCH(M1010,lvl_5[ID],0),MATCH(_xlfn.CONCAT(TEXT(K1010,"##0"),"_",TEXT(L1010,"##0")),lvl_5[#Headers],0)),"Нет")</f>
        <v>Благоприятность</v>
      </c>
      <c r="H1010" s="11" t="str">
        <f>IFERROR(INDEX(lvl_6[],MATCH(N1010,lvl_6[ID],0),MATCH(_xlfn.CONCAT(K1010,"_",L1010,"_",M1010),lvl_6[#Headers],0)),"Нет")</f>
        <v>Нет</v>
      </c>
      <c r="I1010" s="12">
        <v>1</v>
      </c>
      <c r="J1010" s="12">
        <v>2</v>
      </c>
      <c r="K1010" s="12">
        <v>2</v>
      </c>
      <c r="L1010" s="12">
        <v>1</v>
      </c>
      <c r="M1010" s="12">
        <v>0</v>
      </c>
      <c r="N1010" s="12">
        <v>0</v>
      </c>
      <c r="O1010" s="12">
        <f>COUNTIF($P$2:P1010,P1010)</f>
        <v>250</v>
      </c>
      <c r="P1010" s="12" t="str">
        <f t="shared" si="46"/>
        <v>122010000</v>
      </c>
      <c r="Q1010" s="12" t="str">
        <f t="shared" si="47"/>
        <v>1220100000250</v>
      </c>
      <c r="R1010" s="20" t="s">
        <v>2303</v>
      </c>
      <c r="S1010" s="20" t="s">
        <v>2304</v>
      </c>
      <c r="AX1010" s="12">
        <v>1</v>
      </c>
      <c r="AY1010" s="12" t="s">
        <v>910</v>
      </c>
      <c r="AZ1010" s="12">
        <v>1</v>
      </c>
      <c r="BA1010" s="12" t="s">
        <v>914</v>
      </c>
      <c r="BG1010" s="21">
        <v>-1</v>
      </c>
      <c r="BJ1010" s="12">
        <v>1</v>
      </c>
      <c r="BK1010" s="12">
        <v>1</v>
      </c>
    </row>
    <row r="1011" spans="1:63" ht="45" x14ac:dyDescent="0.25">
      <c r="A1011" s="12">
        <v>1</v>
      </c>
      <c r="B1011" s="11" t="str">
        <f t="shared" si="48"/>
        <v>Общий расчет. Ци Мень. Анализ Дворца. Структуры. Благоприятность. Нет</v>
      </c>
      <c r="C1011" s="11" t="str">
        <f>IFERROR(VLOOKUP(I1011,lvl_1[],2,FALSE),"Нет")</f>
        <v>Общий расчет</v>
      </c>
      <c r="D1011" s="11" t="str">
        <f>IFERROR(VLOOKUP(Rule!J1011,lvl_2[],2,FALSE),"Нет")</f>
        <v>Ци Мень</v>
      </c>
      <c r="E1011" s="11" t="str">
        <f>IFERROR(VLOOKUP(Rule!K1011,lvl_3[],2,FALSE),"Нет")</f>
        <v>Анализ Дворца</v>
      </c>
      <c r="F1011" s="11" t="str">
        <f>IFERROR(INDEX(lvl_4[],MATCH(L1011,lvl_4[ID],0),MATCH(TEXT(K1011,"##0"),lvl_4[#Headers],0)),"Нет")</f>
        <v>Структуры</v>
      </c>
      <c r="G1011" s="11" t="str">
        <f>IFERROR(INDEX(lvl_5[],MATCH(M1011,lvl_5[ID],0),MATCH(_xlfn.CONCAT(TEXT(K1011,"##0"),"_",TEXT(L1011,"##0")),lvl_5[#Headers],0)),"Нет")</f>
        <v>Благоприятность</v>
      </c>
      <c r="H1011" s="11" t="str">
        <f>IFERROR(INDEX(lvl_6[],MATCH(N1011,lvl_6[ID],0),MATCH(_xlfn.CONCAT(K1011,"_",L1011,"_",M1011),lvl_6[#Headers],0)),"Нет")</f>
        <v>Нет</v>
      </c>
      <c r="I1011" s="12">
        <v>1</v>
      </c>
      <c r="J1011" s="12">
        <v>2</v>
      </c>
      <c r="K1011" s="12">
        <v>2</v>
      </c>
      <c r="L1011" s="12">
        <v>1</v>
      </c>
      <c r="M1011" s="12">
        <v>0</v>
      </c>
      <c r="N1011" s="12">
        <v>0</v>
      </c>
      <c r="O1011" s="12">
        <f>COUNTIF($P$2:P1011,P1011)</f>
        <v>251</v>
      </c>
      <c r="P1011" s="12" t="str">
        <f t="shared" si="46"/>
        <v>122010000</v>
      </c>
      <c r="Q1011" s="12" t="str">
        <f t="shared" si="47"/>
        <v>1220100000251</v>
      </c>
      <c r="R1011" s="20" t="s">
        <v>2303</v>
      </c>
      <c r="S1011" s="20" t="s">
        <v>2304</v>
      </c>
      <c r="AX1011" s="12">
        <v>1</v>
      </c>
      <c r="AY1011" s="12" t="s">
        <v>912</v>
      </c>
      <c r="AZ1011" s="12">
        <v>1</v>
      </c>
      <c r="BA1011" s="12" t="s">
        <v>914</v>
      </c>
      <c r="BG1011" s="21">
        <v>-1</v>
      </c>
      <c r="BJ1011" s="12">
        <v>1</v>
      </c>
      <c r="BK1011" s="12">
        <v>1</v>
      </c>
    </row>
    <row r="1012" spans="1:63" ht="45" x14ac:dyDescent="0.25">
      <c r="A1012" s="12">
        <v>1</v>
      </c>
      <c r="B1012" s="11" t="str">
        <f t="shared" si="48"/>
        <v>Общий расчет. Ци Мень. Анализ Дворца. Структуры. Благоприятность. Нет</v>
      </c>
      <c r="C1012" s="11" t="str">
        <f>IFERROR(VLOOKUP(I1012,lvl_1[],2,FALSE),"Нет")</f>
        <v>Общий расчет</v>
      </c>
      <c r="D1012" s="11" t="str">
        <f>IFERROR(VLOOKUP(Rule!J1012,lvl_2[],2,FALSE),"Нет")</f>
        <v>Ци Мень</v>
      </c>
      <c r="E1012" s="11" t="str">
        <f>IFERROR(VLOOKUP(Rule!K1012,lvl_3[],2,FALSE),"Нет")</f>
        <v>Анализ Дворца</v>
      </c>
      <c r="F1012" s="11" t="str">
        <f>IFERROR(INDEX(lvl_4[],MATCH(L1012,lvl_4[ID],0),MATCH(TEXT(K1012,"##0"),lvl_4[#Headers],0)),"Нет")</f>
        <v>Структуры</v>
      </c>
      <c r="G1012" s="11" t="str">
        <f>IFERROR(INDEX(lvl_5[],MATCH(M1012,lvl_5[ID],0),MATCH(_xlfn.CONCAT(TEXT(K1012,"##0"),"_",TEXT(L1012,"##0")),lvl_5[#Headers],0)),"Нет")</f>
        <v>Благоприятность</v>
      </c>
      <c r="H1012" s="11" t="str">
        <f>IFERROR(INDEX(lvl_6[],MATCH(N1012,lvl_6[ID],0),MATCH(_xlfn.CONCAT(K1012,"_",L1012,"_",M1012),lvl_6[#Headers],0)),"Нет")</f>
        <v>Нет</v>
      </c>
      <c r="I1012" s="12">
        <v>1</v>
      </c>
      <c r="J1012" s="12">
        <v>2</v>
      </c>
      <c r="K1012" s="12">
        <v>2</v>
      </c>
      <c r="L1012" s="12">
        <v>1</v>
      </c>
      <c r="M1012" s="12">
        <v>0</v>
      </c>
      <c r="N1012" s="12">
        <v>0</v>
      </c>
      <c r="O1012" s="12">
        <f>COUNTIF($P$2:P1012,P1012)</f>
        <v>252</v>
      </c>
      <c r="P1012" s="12" t="str">
        <f t="shared" si="46"/>
        <v>122010000</v>
      </c>
      <c r="Q1012" s="12" t="str">
        <f t="shared" si="47"/>
        <v>1220100000252</v>
      </c>
      <c r="R1012" s="20" t="s">
        <v>2303</v>
      </c>
      <c r="S1012" s="20" t="s">
        <v>2304</v>
      </c>
      <c r="AX1012" s="12">
        <v>1</v>
      </c>
      <c r="AY1012" s="12" t="s">
        <v>914</v>
      </c>
      <c r="AZ1012" s="12">
        <v>1</v>
      </c>
      <c r="BA1012" s="12" t="s">
        <v>914</v>
      </c>
      <c r="BG1012" s="21">
        <v>-1</v>
      </c>
      <c r="BJ1012" s="12">
        <v>1</v>
      </c>
      <c r="BK1012" s="12">
        <v>1</v>
      </c>
    </row>
    <row r="1013" spans="1:63" ht="45" x14ac:dyDescent="0.25">
      <c r="A1013" s="12">
        <v>1</v>
      </c>
      <c r="B1013" s="11" t="str">
        <f t="shared" si="48"/>
        <v>Общий расчет. Ци Мень. Анализ Дворца. Структуры. Благоприятность. Нет</v>
      </c>
      <c r="C1013" s="11" t="str">
        <f>IFERROR(VLOOKUP(I1013,lvl_1[],2,FALSE),"Нет")</f>
        <v>Общий расчет</v>
      </c>
      <c r="D1013" s="11" t="str">
        <f>IFERROR(VLOOKUP(Rule!J1013,lvl_2[],2,FALSE),"Нет")</f>
        <v>Ци Мень</v>
      </c>
      <c r="E1013" s="11" t="str">
        <f>IFERROR(VLOOKUP(Rule!K1013,lvl_3[],2,FALSE),"Нет")</f>
        <v>Анализ Дворца</v>
      </c>
      <c r="F1013" s="11" t="str">
        <f>IFERROR(INDEX(lvl_4[],MATCH(L1013,lvl_4[ID],0),MATCH(TEXT(K1013,"##0"),lvl_4[#Headers],0)),"Нет")</f>
        <v>Структуры</v>
      </c>
      <c r="G1013" s="11" t="str">
        <f>IFERROR(INDEX(lvl_5[],MATCH(M1013,lvl_5[ID],0),MATCH(_xlfn.CONCAT(TEXT(K1013,"##0"),"_",TEXT(L1013,"##0")),lvl_5[#Headers],0)),"Нет")</f>
        <v>Благоприятность</v>
      </c>
      <c r="H1013" s="11" t="str">
        <f>IFERROR(INDEX(lvl_6[],MATCH(N1013,lvl_6[ID],0),MATCH(_xlfn.CONCAT(K1013,"_",L1013,"_",M1013),lvl_6[#Headers],0)),"Нет")</f>
        <v>Нет</v>
      </c>
      <c r="I1013" s="12">
        <v>1</v>
      </c>
      <c r="J1013" s="12">
        <v>2</v>
      </c>
      <c r="K1013" s="12">
        <v>2</v>
      </c>
      <c r="L1013" s="12">
        <v>1</v>
      </c>
      <c r="M1013" s="12">
        <v>0</v>
      </c>
      <c r="N1013" s="12">
        <v>0</v>
      </c>
      <c r="O1013" s="12">
        <f>COUNTIF($P$2:P1013,P1013)</f>
        <v>253</v>
      </c>
      <c r="P1013" s="12" t="str">
        <f t="shared" si="46"/>
        <v>122010000</v>
      </c>
      <c r="Q1013" s="12" t="str">
        <f t="shared" si="47"/>
        <v>1220100000253</v>
      </c>
      <c r="R1013" s="20" t="s">
        <v>2303</v>
      </c>
      <c r="S1013" s="20" t="s">
        <v>2304</v>
      </c>
      <c r="AX1013" s="12">
        <v>1</v>
      </c>
      <c r="AY1013" s="12" t="s">
        <v>916</v>
      </c>
      <c r="AZ1013" s="12">
        <v>1</v>
      </c>
      <c r="BA1013" s="12" t="s">
        <v>914</v>
      </c>
      <c r="BG1013" s="21">
        <v>-1</v>
      </c>
      <c r="BJ1013" s="12">
        <v>1</v>
      </c>
      <c r="BK1013" s="12">
        <v>1</v>
      </c>
    </row>
    <row r="1014" spans="1:63" ht="45" x14ac:dyDescent="0.25">
      <c r="A1014" s="12">
        <v>1</v>
      </c>
      <c r="B1014" s="11" t="str">
        <f t="shared" si="48"/>
        <v>Общий расчет. Ци Мень. Анализ Дворца. Структуры. Благоприятность. Нет</v>
      </c>
      <c r="C1014" s="11" t="str">
        <f>IFERROR(VLOOKUP(I1014,lvl_1[],2,FALSE),"Нет")</f>
        <v>Общий расчет</v>
      </c>
      <c r="D1014" s="11" t="str">
        <f>IFERROR(VLOOKUP(Rule!J1014,lvl_2[],2,FALSE),"Нет")</f>
        <v>Ци Мень</v>
      </c>
      <c r="E1014" s="11" t="str">
        <f>IFERROR(VLOOKUP(Rule!K1014,lvl_3[],2,FALSE),"Нет")</f>
        <v>Анализ Дворца</v>
      </c>
      <c r="F1014" s="11" t="str">
        <f>IFERROR(INDEX(lvl_4[],MATCH(L1014,lvl_4[ID],0),MATCH(TEXT(K1014,"##0"),lvl_4[#Headers],0)),"Нет")</f>
        <v>Структуры</v>
      </c>
      <c r="G1014" s="11" t="str">
        <f>IFERROR(INDEX(lvl_5[],MATCH(M1014,lvl_5[ID],0),MATCH(_xlfn.CONCAT(TEXT(K1014,"##0"),"_",TEXT(L1014,"##0")),lvl_5[#Headers],0)),"Нет")</f>
        <v>Благоприятность</v>
      </c>
      <c r="H1014" s="11" t="str">
        <f>IFERROR(INDEX(lvl_6[],MATCH(N1014,lvl_6[ID],0),MATCH(_xlfn.CONCAT(K1014,"_",L1014,"_",M1014),lvl_6[#Headers],0)),"Нет")</f>
        <v>Нет</v>
      </c>
      <c r="I1014" s="12">
        <v>1</v>
      </c>
      <c r="J1014" s="12">
        <v>2</v>
      </c>
      <c r="K1014" s="12">
        <v>2</v>
      </c>
      <c r="L1014" s="12">
        <v>1</v>
      </c>
      <c r="M1014" s="12">
        <v>0</v>
      </c>
      <c r="N1014" s="12">
        <v>0</v>
      </c>
      <c r="O1014" s="12">
        <f>COUNTIF($P$2:P1014,P1014)</f>
        <v>254</v>
      </c>
      <c r="P1014" s="12" t="str">
        <f t="shared" si="46"/>
        <v>122010000</v>
      </c>
      <c r="Q1014" s="12" t="str">
        <f t="shared" si="47"/>
        <v>1220100000254</v>
      </c>
      <c r="R1014" s="20" t="s">
        <v>2303</v>
      </c>
      <c r="S1014" s="20" t="s">
        <v>2304</v>
      </c>
      <c r="AX1014" s="12">
        <v>1</v>
      </c>
      <c r="AY1014" s="12" t="s">
        <v>907</v>
      </c>
      <c r="AZ1014" s="12">
        <v>1</v>
      </c>
      <c r="BA1014" s="12" t="s">
        <v>916</v>
      </c>
      <c r="BG1014" s="21">
        <v>-1</v>
      </c>
      <c r="BJ1014" s="12">
        <v>1</v>
      </c>
      <c r="BK1014" s="12">
        <v>1</v>
      </c>
    </row>
    <row r="1015" spans="1:63" ht="45" x14ac:dyDescent="0.25">
      <c r="A1015" s="12">
        <v>1</v>
      </c>
      <c r="B1015" s="11" t="str">
        <f t="shared" si="48"/>
        <v>Общий расчет. Ци Мень. Анализ Дворца. Структуры. Благоприятность. Нет</v>
      </c>
      <c r="C1015" s="11" t="str">
        <f>IFERROR(VLOOKUP(I1015,lvl_1[],2,FALSE),"Нет")</f>
        <v>Общий расчет</v>
      </c>
      <c r="D1015" s="11" t="str">
        <f>IFERROR(VLOOKUP(Rule!J1015,lvl_2[],2,FALSE),"Нет")</f>
        <v>Ци Мень</v>
      </c>
      <c r="E1015" s="11" t="str">
        <f>IFERROR(VLOOKUP(Rule!K1015,lvl_3[],2,FALSE),"Нет")</f>
        <v>Анализ Дворца</v>
      </c>
      <c r="F1015" s="11" t="str">
        <f>IFERROR(INDEX(lvl_4[],MATCH(L1015,lvl_4[ID],0),MATCH(TEXT(K1015,"##0"),lvl_4[#Headers],0)),"Нет")</f>
        <v>Структуры</v>
      </c>
      <c r="G1015" s="11" t="str">
        <f>IFERROR(INDEX(lvl_5[],MATCH(M1015,lvl_5[ID],0),MATCH(_xlfn.CONCAT(TEXT(K1015,"##0"),"_",TEXT(L1015,"##0")),lvl_5[#Headers],0)),"Нет")</f>
        <v>Благоприятность</v>
      </c>
      <c r="H1015" s="11" t="str">
        <f>IFERROR(INDEX(lvl_6[],MATCH(N1015,lvl_6[ID],0),MATCH(_xlfn.CONCAT(K1015,"_",L1015,"_",M1015),lvl_6[#Headers],0)),"Нет")</f>
        <v>Нет</v>
      </c>
      <c r="I1015" s="12">
        <v>1</v>
      </c>
      <c r="J1015" s="12">
        <v>2</v>
      </c>
      <c r="K1015" s="12">
        <v>2</v>
      </c>
      <c r="L1015" s="12">
        <v>1</v>
      </c>
      <c r="M1015" s="12">
        <v>0</v>
      </c>
      <c r="N1015" s="12">
        <v>0</v>
      </c>
      <c r="O1015" s="12">
        <f>COUNTIF($P$2:P1015,P1015)</f>
        <v>255</v>
      </c>
      <c r="P1015" s="12" t="str">
        <f t="shared" si="46"/>
        <v>122010000</v>
      </c>
      <c r="Q1015" s="12" t="str">
        <f t="shared" si="47"/>
        <v>1220100000255</v>
      </c>
      <c r="R1015" s="20" t="s">
        <v>2303</v>
      </c>
      <c r="S1015" s="20" t="s">
        <v>2304</v>
      </c>
      <c r="AX1015" s="12">
        <v>1</v>
      </c>
      <c r="AY1015" s="12" t="s">
        <v>908</v>
      </c>
      <c r="AZ1015" s="12">
        <v>1</v>
      </c>
      <c r="BA1015" s="12" t="s">
        <v>916</v>
      </c>
      <c r="BG1015" s="21">
        <v>-1</v>
      </c>
      <c r="BJ1015" s="12">
        <v>1</v>
      </c>
      <c r="BK1015" s="12">
        <v>1</v>
      </c>
    </row>
    <row r="1016" spans="1:63" ht="45" x14ac:dyDescent="0.25">
      <c r="A1016" s="12">
        <v>1</v>
      </c>
      <c r="B1016" s="11" t="str">
        <f t="shared" si="48"/>
        <v>Общий расчет. Ци Мень. Анализ Дворца. Структуры. Благоприятность. Нет</v>
      </c>
      <c r="C1016" s="11" t="str">
        <f>IFERROR(VLOOKUP(I1016,lvl_1[],2,FALSE),"Нет")</f>
        <v>Общий расчет</v>
      </c>
      <c r="D1016" s="11" t="str">
        <f>IFERROR(VLOOKUP(Rule!J1016,lvl_2[],2,FALSE),"Нет")</f>
        <v>Ци Мень</v>
      </c>
      <c r="E1016" s="11" t="str">
        <f>IFERROR(VLOOKUP(Rule!K1016,lvl_3[],2,FALSE),"Нет")</f>
        <v>Анализ Дворца</v>
      </c>
      <c r="F1016" s="11" t="str">
        <f>IFERROR(INDEX(lvl_4[],MATCH(L1016,lvl_4[ID],0),MATCH(TEXT(K1016,"##0"),lvl_4[#Headers],0)),"Нет")</f>
        <v>Структуры</v>
      </c>
      <c r="G1016" s="11" t="str">
        <f>IFERROR(INDEX(lvl_5[],MATCH(M1016,lvl_5[ID],0),MATCH(_xlfn.CONCAT(TEXT(K1016,"##0"),"_",TEXT(L1016,"##0")),lvl_5[#Headers],0)),"Нет")</f>
        <v>Благоприятность</v>
      </c>
      <c r="H1016" s="11" t="str">
        <f>IFERROR(INDEX(lvl_6[],MATCH(N1016,lvl_6[ID],0),MATCH(_xlfn.CONCAT(K1016,"_",L1016,"_",M1016),lvl_6[#Headers],0)),"Нет")</f>
        <v>Нет</v>
      </c>
      <c r="I1016" s="12">
        <v>1</v>
      </c>
      <c r="J1016" s="12">
        <v>2</v>
      </c>
      <c r="K1016" s="12">
        <v>2</v>
      </c>
      <c r="L1016" s="12">
        <v>1</v>
      </c>
      <c r="M1016" s="12">
        <v>0</v>
      </c>
      <c r="N1016" s="12">
        <v>0</v>
      </c>
      <c r="O1016" s="12">
        <f>COUNTIF($P$2:P1016,P1016)</f>
        <v>256</v>
      </c>
      <c r="P1016" s="12" t="str">
        <f t="shared" si="46"/>
        <v>122010000</v>
      </c>
      <c r="Q1016" s="12" t="str">
        <f t="shared" si="47"/>
        <v>1220100000256</v>
      </c>
      <c r="R1016" s="20" t="s">
        <v>2303</v>
      </c>
      <c r="S1016" s="20" t="s">
        <v>2304</v>
      </c>
      <c r="AX1016" s="12">
        <v>1</v>
      </c>
      <c r="AY1016" s="12" t="s">
        <v>910</v>
      </c>
      <c r="AZ1016" s="12">
        <v>1</v>
      </c>
      <c r="BA1016" s="12" t="s">
        <v>916</v>
      </c>
      <c r="BG1016" s="21">
        <v>-1</v>
      </c>
      <c r="BJ1016" s="12">
        <v>1</v>
      </c>
      <c r="BK1016" s="12">
        <v>1</v>
      </c>
    </row>
    <row r="1017" spans="1:63" ht="45" x14ac:dyDescent="0.25">
      <c r="A1017" s="12">
        <v>1</v>
      </c>
      <c r="B1017" s="11" t="str">
        <f t="shared" si="48"/>
        <v>Общий расчет. Ци Мень. Анализ Дворца. Структуры. Благоприятность. Нет</v>
      </c>
      <c r="C1017" s="11" t="str">
        <f>IFERROR(VLOOKUP(I1017,lvl_1[],2,FALSE),"Нет")</f>
        <v>Общий расчет</v>
      </c>
      <c r="D1017" s="11" t="str">
        <f>IFERROR(VLOOKUP(Rule!J1017,lvl_2[],2,FALSE),"Нет")</f>
        <v>Ци Мень</v>
      </c>
      <c r="E1017" s="11" t="str">
        <f>IFERROR(VLOOKUP(Rule!K1017,lvl_3[],2,FALSE),"Нет")</f>
        <v>Анализ Дворца</v>
      </c>
      <c r="F1017" s="11" t="str">
        <f>IFERROR(INDEX(lvl_4[],MATCH(L1017,lvl_4[ID],0),MATCH(TEXT(K1017,"##0"),lvl_4[#Headers],0)),"Нет")</f>
        <v>Структуры</v>
      </c>
      <c r="G1017" s="11" t="str">
        <f>IFERROR(INDEX(lvl_5[],MATCH(M1017,lvl_5[ID],0),MATCH(_xlfn.CONCAT(TEXT(K1017,"##0"),"_",TEXT(L1017,"##0")),lvl_5[#Headers],0)),"Нет")</f>
        <v>Благоприятность</v>
      </c>
      <c r="H1017" s="11" t="str">
        <f>IFERROR(INDEX(lvl_6[],MATCH(N1017,lvl_6[ID],0),MATCH(_xlfn.CONCAT(K1017,"_",L1017,"_",M1017),lvl_6[#Headers],0)),"Нет")</f>
        <v>Нет</v>
      </c>
      <c r="I1017" s="12">
        <v>1</v>
      </c>
      <c r="J1017" s="12">
        <v>2</v>
      </c>
      <c r="K1017" s="12">
        <v>2</v>
      </c>
      <c r="L1017" s="12">
        <v>1</v>
      </c>
      <c r="M1017" s="12">
        <v>0</v>
      </c>
      <c r="N1017" s="12">
        <v>0</v>
      </c>
      <c r="O1017" s="12">
        <f>COUNTIF($P$2:P1017,P1017)</f>
        <v>257</v>
      </c>
      <c r="P1017" s="12" t="str">
        <f t="shared" si="46"/>
        <v>122010000</v>
      </c>
      <c r="Q1017" s="12" t="str">
        <f t="shared" si="47"/>
        <v>1220100000257</v>
      </c>
      <c r="R1017" s="20" t="s">
        <v>2303</v>
      </c>
      <c r="S1017" s="20" t="s">
        <v>2304</v>
      </c>
      <c r="AX1017" s="12">
        <v>1</v>
      </c>
      <c r="AY1017" s="12" t="s">
        <v>912</v>
      </c>
      <c r="AZ1017" s="12">
        <v>1</v>
      </c>
      <c r="BA1017" s="12" t="s">
        <v>916</v>
      </c>
      <c r="BG1017" s="21">
        <v>-1</v>
      </c>
      <c r="BJ1017" s="12">
        <v>1</v>
      </c>
      <c r="BK1017" s="12">
        <v>1</v>
      </c>
    </row>
    <row r="1018" spans="1:63" ht="45" x14ac:dyDescent="0.25">
      <c r="A1018" s="12">
        <v>1</v>
      </c>
      <c r="B1018" s="11" t="str">
        <f t="shared" si="48"/>
        <v>Общий расчет. Ци Мень. Анализ Дворца. Структуры. Благоприятность. Нет</v>
      </c>
      <c r="C1018" s="11" t="str">
        <f>IFERROR(VLOOKUP(I1018,lvl_1[],2,FALSE),"Нет")</f>
        <v>Общий расчет</v>
      </c>
      <c r="D1018" s="11" t="str">
        <f>IFERROR(VLOOKUP(Rule!J1018,lvl_2[],2,FALSE),"Нет")</f>
        <v>Ци Мень</v>
      </c>
      <c r="E1018" s="11" t="str">
        <f>IFERROR(VLOOKUP(Rule!K1018,lvl_3[],2,FALSE),"Нет")</f>
        <v>Анализ Дворца</v>
      </c>
      <c r="F1018" s="11" t="str">
        <f>IFERROR(INDEX(lvl_4[],MATCH(L1018,lvl_4[ID],0),MATCH(TEXT(K1018,"##0"),lvl_4[#Headers],0)),"Нет")</f>
        <v>Структуры</v>
      </c>
      <c r="G1018" s="11" t="str">
        <f>IFERROR(INDEX(lvl_5[],MATCH(M1018,lvl_5[ID],0),MATCH(_xlfn.CONCAT(TEXT(K1018,"##0"),"_",TEXT(L1018,"##0")),lvl_5[#Headers],0)),"Нет")</f>
        <v>Благоприятность</v>
      </c>
      <c r="H1018" s="11" t="str">
        <f>IFERROR(INDEX(lvl_6[],MATCH(N1018,lvl_6[ID],0),MATCH(_xlfn.CONCAT(K1018,"_",L1018,"_",M1018),lvl_6[#Headers],0)),"Нет")</f>
        <v>Нет</v>
      </c>
      <c r="I1018" s="12">
        <v>1</v>
      </c>
      <c r="J1018" s="12">
        <v>2</v>
      </c>
      <c r="K1018" s="12">
        <v>2</v>
      </c>
      <c r="L1018" s="12">
        <v>1</v>
      </c>
      <c r="M1018" s="12">
        <v>0</v>
      </c>
      <c r="N1018" s="12">
        <v>0</v>
      </c>
      <c r="O1018" s="12">
        <f>COUNTIF($P$2:P1018,P1018)</f>
        <v>258</v>
      </c>
      <c r="P1018" s="12" t="str">
        <f t="shared" si="46"/>
        <v>122010000</v>
      </c>
      <c r="Q1018" s="12" t="str">
        <f t="shared" si="47"/>
        <v>1220100000258</v>
      </c>
      <c r="R1018" s="20" t="s">
        <v>2303</v>
      </c>
      <c r="S1018" s="20" t="s">
        <v>2304</v>
      </c>
      <c r="AX1018" s="12">
        <v>1</v>
      </c>
      <c r="AY1018" s="12" t="s">
        <v>914</v>
      </c>
      <c r="AZ1018" s="12">
        <v>1</v>
      </c>
      <c r="BA1018" s="12" t="s">
        <v>916</v>
      </c>
      <c r="BG1018" s="21">
        <v>-1</v>
      </c>
      <c r="BJ1018" s="12">
        <v>1</v>
      </c>
      <c r="BK1018" s="12">
        <v>1</v>
      </c>
    </row>
    <row r="1019" spans="1:63" ht="45" x14ac:dyDescent="0.25">
      <c r="A1019" s="12">
        <v>1</v>
      </c>
      <c r="B1019" s="11" t="str">
        <f t="shared" si="48"/>
        <v>Общий расчет. Ци Мень. Анализ Дворца. Структуры. Благоприятность. Нет</v>
      </c>
      <c r="C1019" s="11" t="str">
        <f>IFERROR(VLOOKUP(I1019,lvl_1[],2,FALSE),"Нет")</f>
        <v>Общий расчет</v>
      </c>
      <c r="D1019" s="11" t="str">
        <f>IFERROR(VLOOKUP(Rule!J1019,lvl_2[],2,FALSE),"Нет")</f>
        <v>Ци Мень</v>
      </c>
      <c r="E1019" s="11" t="str">
        <f>IFERROR(VLOOKUP(Rule!K1019,lvl_3[],2,FALSE),"Нет")</f>
        <v>Анализ Дворца</v>
      </c>
      <c r="F1019" s="11" t="str">
        <f>IFERROR(INDEX(lvl_4[],MATCH(L1019,lvl_4[ID],0),MATCH(TEXT(K1019,"##0"),lvl_4[#Headers],0)),"Нет")</f>
        <v>Структуры</v>
      </c>
      <c r="G1019" s="11" t="str">
        <f>IFERROR(INDEX(lvl_5[],MATCH(M1019,lvl_5[ID],0),MATCH(_xlfn.CONCAT(TEXT(K1019,"##0"),"_",TEXT(L1019,"##0")),lvl_5[#Headers],0)),"Нет")</f>
        <v>Благоприятность</v>
      </c>
      <c r="H1019" s="11" t="str">
        <f>IFERROR(INDEX(lvl_6[],MATCH(N1019,lvl_6[ID],0),MATCH(_xlfn.CONCAT(K1019,"_",L1019,"_",M1019),lvl_6[#Headers],0)),"Нет")</f>
        <v>Нет</v>
      </c>
      <c r="I1019" s="12">
        <v>1</v>
      </c>
      <c r="J1019" s="12">
        <v>2</v>
      </c>
      <c r="K1019" s="12">
        <v>2</v>
      </c>
      <c r="L1019" s="12">
        <v>1</v>
      </c>
      <c r="M1019" s="12">
        <v>0</v>
      </c>
      <c r="N1019" s="12">
        <v>0</v>
      </c>
      <c r="O1019" s="12">
        <f>COUNTIF($P$2:P1019,P1019)</f>
        <v>259</v>
      </c>
      <c r="P1019" s="12" t="str">
        <f t="shared" si="46"/>
        <v>122010000</v>
      </c>
      <c r="Q1019" s="12" t="str">
        <f t="shared" si="47"/>
        <v>1220100000259</v>
      </c>
      <c r="R1019" s="20" t="s">
        <v>2303</v>
      </c>
      <c r="S1019" s="20" t="s">
        <v>2304</v>
      </c>
      <c r="AX1019" s="12">
        <v>1</v>
      </c>
      <c r="AY1019" s="12" t="s">
        <v>916</v>
      </c>
      <c r="AZ1019" s="12">
        <v>1</v>
      </c>
      <c r="BA1019" s="12" t="s">
        <v>916</v>
      </c>
      <c r="BG1019" s="21">
        <v>-1</v>
      </c>
      <c r="BJ1019" s="12">
        <v>1</v>
      </c>
      <c r="BK1019" s="12">
        <v>1</v>
      </c>
    </row>
    <row r="1020" spans="1:63" ht="45" x14ac:dyDescent="0.25">
      <c r="A1020" s="12">
        <v>1</v>
      </c>
      <c r="B1020" s="11" t="str">
        <f t="shared" si="48"/>
        <v>Общий расчет. Ци Мень. Анализ Дворца. Структуры. Благоприятность. Нет</v>
      </c>
      <c r="C1020" s="11" t="str">
        <f>IFERROR(VLOOKUP(I1020,lvl_1[],2,FALSE),"Нет")</f>
        <v>Общий расчет</v>
      </c>
      <c r="D1020" s="11" t="str">
        <f>IFERROR(VLOOKUP(Rule!J1020,lvl_2[],2,FALSE),"Нет")</f>
        <v>Ци Мень</v>
      </c>
      <c r="E1020" s="11" t="str">
        <f>IFERROR(VLOOKUP(Rule!K1020,lvl_3[],2,FALSE),"Нет")</f>
        <v>Анализ Дворца</v>
      </c>
      <c r="F1020" s="11" t="str">
        <f>IFERROR(INDEX(lvl_4[],MATCH(L1020,lvl_4[ID],0),MATCH(TEXT(K1020,"##0"),lvl_4[#Headers],0)),"Нет")</f>
        <v>Структуры</v>
      </c>
      <c r="G1020" s="11" t="str">
        <f>IFERROR(INDEX(lvl_5[],MATCH(M1020,lvl_5[ID],0),MATCH(_xlfn.CONCAT(TEXT(K1020,"##0"),"_",TEXT(L1020,"##0")),lvl_5[#Headers],0)),"Нет")</f>
        <v>Благоприятность</v>
      </c>
      <c r="H1020" s="11" t="str">
        <f>IFERROR(INDEX(lvl_6[],MATCH(N1020,lvl_6[ID],0),MATCH(_xlfn.CONCAT(K1020,"_",L1020,"_",M1020),lvl_6[#Headers],0)),"Нет")</f>
        <v>Нет</v>
      </c>
      <c r="I1020" s="12">
        <v>1</v>
      </c>
      <c r="J1020" s="12">
        <v>2</v>
      </c>
      <c r="K1020" s="12">
        <v>2</v>
      </c>
      <c r="L1020" s="12">
        <v>1</v>
      </c>
      <c r="M1020" s="12">
        <v>0</v>
      </c>
      <c r="N1020" s="12">
        <v>0</v>
      </c>
      <c r="O1020" s="12">
        <f>COUNTIF($P$2:P1020,P1020)</f>
        <v>260</v>
      </c>
      <c r="P1020" s="12" t="str">
        <f t="shared" si="46"/>
        <v>122010000</v>
      </c>
      <c r="Q1020" s="12" t="str">
        <f t="shared" si="47"/>
        <v>1220100000260</v>
      </c>
      <c r="R1020" s="20" t="s">
        <v>2305</v>
      </c>
      <c r="S1020" s="20" t="s">
        <v>2306</v>
      </c>
      <c r="AX1020" s="12">
        <v>1</v>
      </c>
      <c r="AY1020" s="12" t="s">
        <v>908</v>
      </c>
      <c r="BA1020" s="12" t="s">
        <v>901</v>
      </c>
      <c r="BB1020" s="12" t="s">
        <v>8</v>
      </c>
      <c r="BG1020" s="21">
        <v>1</v>
      </c>
      <c r="BJ1020" s="12">
        <v>1</v>
      </c>
    </row>
    <row r="1021" spans="1:63" ht="45" x14ac:dyDescent="0.25">
      <c r="A1021" s="12">
        <v>1</v>
      </c>
      <c r="B1021" s="11" t="str">
        <f t="shared" si="48"/>
        <v>Общий расчет. Ци Мень. Анализ Дворца. Структуры. Благоприятность. Нет</v>
      </c>
      <c r="C1021" s="11" t="str">
        <f>IFERROR(VLOOKUP(I1021,lvl_1[],2,FALSE),"Нет")</f>
        <v>Общий расчет</v>
      </c>
      <c r="D1021" s="11" t="str">
        <f>IFERROR(VLOOKUP(Rule!J1021,lvl_2[],2,FALSE),"Нет")</f>
        <v>Ци Мень</v>
      </c>
      <c r="E1021" s="11" t="str">
        <f>IFERROR(VLOOKUP(Rule!K1021,lvl_3[],2,FALSE),"Нет")</f>
        <v>Анализ Дворца</v>
      </c>
      <c r="F1021" s="11" t="str">
        <f>IFERROR(INDEX(lvl_4[],MATCH(L1021,lvl_4[ID],0),MATCH(TEXT(K1021,"##0"),lvl_4[#Headers],0)),"Нет")</f>
        <v>Структуры</v>
      </c>
      <c r="G1021" s="11" t="str">
        <f>IFERROR(INDEX(lvl_5[],MATCH(M1021,lvl_5[ID],0),MATCH(_xlfn.CONCAT(TEXT(K1021,"##0"),"_",TEXT(L1021,"##0")),lvl_5[#Headers],0)),"Нет")</f>
        <v>Благоприятность</v>
      </c>
      <c r="H1021" s="11" t="str">
        <f>IFERROR(INDEX(lvl_6[],MATCH(N1021,lvl_6[ID],0),MATCH(_xlfn.CONCAT(K1021,"_",L1021,"_",M1021),lvl_6[#Headers],0)),"Нет")</f>
        <v>Нет</v>
      </c>
      <c r="I1021" s="12">
        <v>1</v>
      </c>
      <c r="J1021" s="12">
        <v>2</v>
      </c>
      <c r="K1021" s="12">
        <v>2</v>
      </c>
      <c r="L1021" s="12">
        <v>1</v>
      </c>
      <c r="M1021" s="12">
        <v>0</v>
      </c>
      <c r="N1021" s="12">
        <v>0</v>
      </c>
      <c r="O1021" s="12">
        <f>COUNTIF($P$2:P1021,P1021)</f>
        <v>261</v>
      </c>
      <c r="P1021" s="12" t="str">
        <f t="shared" si="46"/>
        <v>122010000</v>
      </c>
      <c r="Q1021" s="12" t="str">
        <f t="shared" si="47"/>
        <v>1220100000261</v>
      </c>
      <c r="R1021" s="20" t="s">
        <v>2305</v>
      </c>
      <c r="S1021" s="20" t="s">
        <v>2306</v>
      </c>
      <c r="AX1021" s="12">
        <v>1</v>
      </c>
      <c r="AY1021" s="12" t="s">
        <v>908</v>
      </c>
      <c r="BA1021" s="12" t="s">
        <v>901</v>
      </c>
      <c r="BB1021" s="12" t="s">
        <v>12</v>
      </c>
      <c r="BG1021" s="21">
        <v>1</v>
      </c>
      <c r="BJ1021" s="12">
        <v>1</v>
      </c>
    </row>
    <row r="1022" spans="1:63" ht="45" x14ac:dyDescent="0.25">
      <c r="A1022" s="12">
        <v>1</v>
      </c>
      <c r="B1022" s="11" t="str">
        <f t="shared" si="48"/>
        <v>Общий расчет. Ци Мень. Анализ Дворца. Структуры. Благоприятность. Нет</v>
      </c>
      <c r="C1022" s="11" t="str">
        <f>IFERROR(VLOOKUP(I1022,lvl_1[],2,FALSE),"Нет")</f>
        <v>Общий расчет</v>
      </c>
      <c r="D1022" s="11" t="str">
        <f>IFERROR(VLOOKUP(Rule!J1022,lvl_2[],2,FALSE),"Нет")</f>
        <v>Ци Мень</v>
      </c>
      <c r="E1022" s="11" t="str">
        <f>IFERROR(VLOOKUP(Rule!K1022,lvl_3[],2,FALSE),"Нет")</f>
        <v>Анализ Дворца</v>
      </c>
      <c r="F1022" s="11" t="str">
        <f>IFERROR(INDEX(lvl_4[],MATCH(L1022,lvl_4[ID],0),MATCH(TEXT(K1022,"##0"),lvl_4[#Headers],0)),"Нет")</f>
        <v>Структуры</v>
      </c>
      <c r="G1022" s="11" t="str">
        <f>IFERROR(INDEX(lvl_5[],MATCH(M1022,lvl_5[ID],0),MATCH(_xlfn.CONCAT(TEXT(K1022,"##0"),"_",TEXT(L1022,"##0")),lvl_5[#Headers],0)),"Нет")</f>
        <v>Благоприятность</v>
      </c>
      <c r="H1022" s="11" t="str">
        <f>IFERROR(INDEX(lvl_6[],MATCH(N1022,lvl_6[ID],0),MATCH(_xlfn.CONCAT(K1022,"_",L1022,"_",M1022),lvl_6[#Headers],0)),"Нет")</f>
        <v>Нет</v>
      </c>
      <c r="I1022" s="12">
        <v>1</v>
      </c>
      <c r="J1022" s="12">
        <v>2</v>
      </c>
      <c r="K1022" s="12">
        <v>2</v>
      </c>
      <c r="L1022" s="12">
        <v>1</v>
      </c>
      <c r="M1022" s="12">
        <v>0</v>
      </c>
      <c r="N1022" s="12">
        <v>0</v>
      </c>
      <c r="O1022" s="12">
        <f>COUNTIF($P$2:P1022,P1022)</f>
        <v>262</v>
      </c>
      <c r="P1022" s="12" t="str">
        <f t="shared" si="46"/>
        <v>122010000</v>
      </c>
      <c r="Q1022" s="12" t="str">
        <f t="shared" si="47"/>
        <v>1220100000262</v>
      </c>
      <c r="R1022" s="20" t="s">
        <v>2307</v>
      </c>
      <c r="S1022" s="20" t="s">
        <v>1243</v>
      </c>
      <c r="AX1022" s="12">
        <v>1</v>
      </c>
      <c r="AY1022" s="12" t="s">
        <v>908</v>
      </c>
      <c r="BA1022" s="12" t="s">
        <v>901</v>
      </c>
      <c r="BB1022" s="12" t="s">
        <v>22</v>
      </c>
      <c r="BG1022" s="21">
        <v>-1</v>
      </c>
      <c r="BJ1022" s="12">
        <v>1</v>
      </c>
      <c r="BK1022" s="12">
        <v>1</v>
      </c>
    </row>
    <row r="1023" spans="1:63" ht="45" x14ac:dyDescent="0.25">
      <c r="A1023" s="12">
        <v>1</v>
      </c>
      <c r="B1023" s="11" t="str">
        <f t="shared" si="48"/>
        <v>Общий расчет. Ци Мень. Анализ Дворца. Структуры. Благоприятность. Нет</v>
      </c>
      <c r="C1023" s="11" t="str">
        <f>IFERROR(VLOOKUP(I1023,lvl_1[],2,FALSE),"Нет")</f>
        <v>Общий расчет</v>
      </c>
      <c r="D1023" s="11" t="str">
        <f>IFERROR(VLOOKUP(Rule!J1023,lvl_2[],2,FALSE),"Нет")</f>
        <v>Ци Мень</v>
      </c>
      <c r="E1023" s="11" t="str">
        <f>IFERROR(VLOOKUP(Rule!K1023,lvl_3[],2,FALSE),"Нет")</f>
        <v>Анализ Дворца</v>
      </c>
      <c r="F1023" s="11" t="str">
        <f>IFERROR(INDEX(lvl_4[],MATCH(L1023,lvl_4[ID],0),MATCH(TEXT(K1023,"##0"),lvl_4[#Headers],0)),"Нет")</f>
        <v>Структуры</v>
      </c>
      <c r="G1023" s="11" t="str">
        <f>IFERROR(INDEX(lvl_5[],MATCH(M1023,lvl_5[ID],0),MATCH(_xlfn.CONCAT(TEXT(K1023,"##0"),"_",TEXT(L1023,"##0")),lvl_5[#Headers],0)),"Нет")</f>
        <v>Благоприятность</v>
      </c>
      <c r="H1023" s="11" t="str">
        <f>IFERROR(INDEX(lvl_6[],MATCH(N1023,lvl_6[ID],0),MATCH(_xlfn.CONCAT(K1023,"_",L1023,"_",M1023),lvl_6[#Headers],0)),"Нет")</f>
        <v>Нет</v>
      </c>
      <c r="I1023" s="12">
        <v>1</v>
      </c>
      <c r="J1023" s="12">
        <v>2</v>
      </c>
      <c r="K1023" s="12">
        <v>2</v>
      </c>
      <c r="L1023" s="12">
        <v>1</v>
      </c>
      <c r="M1023" s="12">
        <v>0</v>
      </c>
      <c r="N1023" s="12">
        <v>0</v>
      </c>
      <c r="O1023" s="12">
        <f>COUNTIF($P$2:P1023,P1023)</f>
        <v>263</v>
      </c>
      <c r="P1023" s="12" t="str">
        <f t="shared" si="46"/>
        <v>122010000</v>
      </c>
      <c r="Q1023" s="12" t="str">
        <f t="shared" si="47"/>
        <v>1220100000263</v>
      </c>
      <c r="R1023" s="20" t="s">
        <v>2307</v>
      </c>
      <c r="S1023" s="20" t="s">
        <v>1243</v>
      </c>
      <c r="AX1023" s="12">
        <v>1</v>
      </c>
      <c r="AY1023" s="12" t="s">
        <v>908</v>
      </c>
      <c r="BA1023" s="12" t="s">
        <v>901</v>
      </c>
      <c r="BB1023" s="12" t="s">
        <v>16</v>
      </c>
      <c r="BG1023" s="21">
        <v>-1</v>
      </c>
      <c r="BJ1023" s="12">
        <v>1</v>
      </c>
      <c r="BK1023" s="12">
        <v>1</v>
      </c>
    </row>
    <row r="1024" spans="1:63" ht="45" x14ac:dyDescent="0.25">
      <c r="A1024" s="12">
        <v>1</v>
      </c>
      <c r="B1024" s="11" t="str">
        <f t="shared" si="48"/>
        <v>Общий расчет. Ци Мень. Анализ Дворца. Структуры. Благоприятность. Нет</v>
      </c>
      <c r="C1024" s="11" t="str">
        <f>IFERROR(VLOOKUP(I1024,lvl_1[],2,FALSE),"Нет")</f>
        <v>Общий расчет</v>
      </c>
      <c r="D1024" s="11" t="str">
        <f>IFERROR(VLOOKUP(Rule!J1024,lvl_2[],2,FALSE),"Нет")</f>
        <v>Ци Мень</v>
      </c>
      <c r="E1024" s="11" t="str">
        <f>IFERROR(VLOOKUP(Rule!K1024,lvl_3[],2,FALSE),"Нет")</f>
        <v>Анализ Дворца</v>
      </c>
      <c r="F1024" s="11" t="str">
        <f>IFERROR(INDEX(lvl_4[],MATCH(L1024,lvl_4[ID],0),MATCH(TEXT(K1024,"##0"),lvl_4[#Headers],0)),"Нет")</f>
        <v>Структуры</v>
      </c>
      <c r="G1024" s="11" t="str">
        <f>IFERROR(INDEX(lvl_5[],MATCH(M1024,lvl_5[ID],0),MATCH(_xlfn.CONCAT(TEXT(K1024,"##0"),"_",TEXT(L1024,"##0")),lvl_5[#Headers],0)),"Нет")</f>
        <v>Благоприятность</v>
      </c>
      <c r="H1024" s="11" t="str">
        <f>IFERROR(INDEX(lvl_6[],MATCH(N1024,lvl_6[ID],0),MATCH(_xlfn.CONCAT(K1024,"_",L1024,"_",M1024),lvl_6[#Headers],0)),"Нет")</f>
        <v>Нет</v>
      </c>
      <c r="I1024" s="12">
        <v>1</v>
      </c>
      <c r="J1024" s="12">
        <v>2</v>
      </c>
      <c r="K1024" s="12">
        <v>2</v>
      </c>
      <c r="L1024" s="12">
        <v>1</v>
      </c>
      <c r="M1024" s="12">
        <v>0</v>
      </c>
      <c r="N1024" s="12">
        <v>0</v>
      </c>
      <c r="O1024" s="12">
        <f>COUNTIF($P$2:P1024,P1024)</f>
        <v>264</v>
      </c>
      <c r="P1024" s="12" t="str">
        <f t="shared" si="46"/>
        <v>122010000</v>
      </c>
      <c r="Q1024" s="12" t="str">
        <f t="shared" si="47"/>
        <v>1220100000264</v>
      </c>
      <c r="R1024" s="20" t="s">
        <v>2307</v>
      </c>
      <c r="S1024" s="20" t="s">
        <v>1243</v>
      </c>
      <c r="AX1024" s="12">
        <v>1</v>
      </c>
      <c r="AY1024" s="12" t="s">
        <v>908</v>
      </c>
      <c r="BA1024" s="12" t="s">
        <v>901</v>
      </c>
      <c r="BB1024" s="12" t="s">
        <v>19</v>
      </c>
      <c r="BG1024" s="21">
        <v>-1</v>
      </c>
      <c r="BJ1024" s="12">
        <v>1</v>
      </c>
      <c r="BK1024" s="12">
        <v>1</v>
      </c>
    </row>
    <row r="1025" spans="1:63" ht="45" x14ac:dyDescent="0.25">
      <c r="A1025" s="12">
        <v>1</v>
      </c>
      <c r="B1025" s="11" t="str">
        <f t="shared" si="48"/>
        <v>Общий расчет. Ци Мень. Анализ Дворца. Структуры. Благоприятность. Нет</v>
      </c>
      <c r="C1025" s="11" t="str">
        <f>IFERROR(VLOOKUP(I1025,lvl_1[],2,FALSE),"Нет")</f>
        <v>Общий расчет</v>
      </c>
      <c r="D1025" s="11" t="str">
        <f>IFERROR(VLOOKUP(Rule!J1025,lvl_2[],2,FALSE),"Нет")</f>
        <v>Ци Мень</v>
      </c>
      <c r="E1025" s="11" t="str">
        <f>IFERROR(VLOOKUP(Rule!K1025,lvl_3[],2,FALSE),"Нет")</f>
        <v>Анализ Дворца</v>
      </c>
      <c r="F1025" s="11" t="str">
        <f>IFERROR(INDEX(lvl_4[],MATCH(L1025,lvl_4[ID],0),MATCH(TEXT(K1025,"##0"),lvl_4[#Headers],0)),"Нет")</f>
        <v>Структуры</v>
      </c>
      <c r="G1025" s="11" t="str">
        <f>IFERROR(INDEX(lvl_5[],MATCH(M1025,lvl_5[ID],0),MATCH(_xlfn.CONCAT(TEXT(K1025,"##0"),"_",TEXT(L1025,"##0")),lvl_5[#Headers],0)),"Нет")</f>
        <v>Благоприятность</v>
      </c>
      <c r="H1025" s="11" t="str">
        <f>IFERROR(INDEX(lvl_6[],MATCH(N1025,lvl_6[ID],0),MATCH(_xlfn.CONCAT(K1025,"_",L1025,"_",M1025),lvl_6[#Headers],0)),"Нет")</f>
        <v>Нет</v>
      </c>
      <c r="I1025" s="12">
        <v>1</v>
      </c>
      <c r="J1025" s="12">
        <v>2</v>
      </c>
      <c r="K1025" s="12">
        <v>2</v>
      </c>
      <c r="L1025" s="12">
        <v>1</v>
      </c>
      <c r="M1025" s="12">
        <v>0</v>
      </c>
      <c r="N1025" s="12">
        <v>0</v>
      </c>
      <c r="O1025" s="12">
        <f>COUNTIF($P$2:P1025,P1025)</f>
        <v>265</v>
      </c>
      <c r="P1025" s="12" t="str">
        <f t="shared" si="46"/>
        <v>122010000</v>
      </c>
      <c r="Q1025" s="12" t="str">
        <f t="shared" si="47"/>
        <v>1220100000265</v>
      </c>
      <c r="R1025" s="20" t="s">
        <v>2307</v>
      </c>
      <c r="S1025" s="20" t="s">
        <v>1243</v>
      </c>
      <c r="AX1025" s="12">
        <v>1</v>
      </c>
      <c r="AY1025" s="12" t="s">
        <v>908</v>
      </c>
      <c r="BA1025" s="12" t="s">
        <v>901</v>
      </c>
      <c r="BB1025" s="12" t="s">
        <v>26</v>
      </c>
      <c r="BG1025" s="21">
        <v>-1</v>
      </c>
      <c r="BJ1025" s="12">
        <v>1</v>
      </c>
      <c r="BK1025" s="12">
        <v>1</v>
      </c>
    </row>
    <row r="1026" spans="1:63" ht="45" x14ac:dyDescent="0.25">
      <c r="A1026" s="12">
        <v>1</v>
      </c>
      <c r="B1026" s="11" t="str">
        <f t="shared" si="48"/>
        <v>Общий расчет. Ци Мень. Анализ Дворца. Структуры. Благоприятность. Нет</v>
      </c>
      <c r="C1026" s="11" t="str">
        <f>IFERROR(VLOOKUP(I1026,lvl_1[],2,FALSE),"Нет")</f>
        <v>Общий расчет</v>
      </c>
      <c r="D1026" s="11" t="str">
        <f>IFERROR(VLOOKUP(Rule!J1026,lvl_2[],2,FALSE),"Нет")</f>
        <v>Ци Мень</v>
      </c>
      <c r="E1026" s="11" t="str">
        <f>IFERROR(VLOOKUP(Rule!K1026,lvl_3[],2,FALSE),"Нет")</f>
        <v>Анализ Дворца</v>
      </c>
      <c r="F1026" s="11" t="str">
        <f>IFERROR(INDEX(lvl_4[],MATCH(L1026,lvl_4[ID],0),MATCH(TEXT(K1026,"##0"),lvl_4[#Headers],0)),"Нет")</f>
        <v>Структуры</v>
      </c>
      <c r="G1026" s="11" t="str">
        <f>IFERROR(INDEX(lvl_5[],MATCH(M1026,lvl_5[ID],0),MATCH(_xlfn.CONCAT(TEXT(K1026,"##0"),"_",TEXT(L1026,"##0")),lvl_5[#Headers],0)),"Нет")</f>
        <v>Благоприятность</v>
      </c>
      <c r="H1026" s="11" t="str">
        <f>IFERROR(INDEX(lvl_6[],MATCH(N1026,lvl_6[ID],0),MATCH(_xlfn.CONCAT(K1026,"_",L1026,"_",M1026),lvl_6[#Headers],0)),"Нет")</f>
        <v>Нет</v>
      </c>
      <c r="I1026" s="12">
        <v>1</v>
      </c>
      <c r="J1026" s="12">
        <v>2</v>
      </c>
      <c r="K1026" s="12">
        <v>2</v>
      </c>
      <c r="L1026" s="12">
        <v>1</v>
      </c>
      <c r="M1026" s="12">
        <v>0</v>
      </c>
      <c r="N1026" s="12">
        <v>0</v>
      </c>
      <c r="O1026" s="12">
        <f>COUNTIF($P$2:P1026,P1026)</f>
        <v>266</v>
      </c>
      <c r="P1026" s="12" t="str">
        <f t="shared" ref="P1026:P1089" si="49">_xlfn.CONCAT(I1026,
J1026,
K1026,
IF(LEN(L1026)=1,_xlfn.CONCAT(0,L1026),L1026),
IF(LEN(M1026)=1,_xlfn.CONCAT(0,M1026),M1026),
IF(LEN(N1026)=1,_xlfn.CONCAT(0,N1026),N1026))</f>
        <v>122010000</v>
      </c>
      <c r="Q1026" s="12" t="str">
        <f t="shared" ref="Q1026:Q1089" si="50">_xlfn.CONCAT(I1026,
J1026,
K1026,
IF(LEN(L1026)=1,_xlfn.CONCAT(0,L1026),L1026),
IF(LEN(M1026)=1,_xlfn.CONCAT(0,M1026),M1026),
IF(LEN(N1026)=1,_xlfn.CONCAT(0,N1026),N1026),
IF(LEN(O1026)=1,_xlfn.CONCAT("000",O1026),IF(LEN(O1026)=2,_xlfn.CONCAT("00",O1026),IF(LEN(O1026)=3,_xlfn.CONCAT(0,O1026),O1026))))</f>
        <v>1220100000266</v>
      </c>
      <c r="R1026" s="20" t="s">
        <v>2307</v>
      </c>
      <c r="S1026" s="20" t="s">
        <v>1243</v>
      </c>
      <c r="AX1026" s="12">
        <v>1</v>
      </c>
      <c r="AY1026" s="12" t="s">
        <v>908</v>
      </c>
      <c r="BA1026" s="12" t="s">
        <v>901</v>
      </c>
      <c r="BB1026" s="12" t="s">
        <v>29</v>
      </c>
      <c r="BG1026" s="21">
        <v>-1</v>
      </c>
      <c r="BJ1026" s="12">
        <v>1</v>
      </c>
      <c r="BK1026" s="12">
        <v>1</v>
      </c>
    </row>
    <row r="1027" spans="1:63" ht="45" x14ac:dyDescent="0.25">
      <c r="A1027" s="12">
        <v>1</v>
      </c>
      <c r="B1027" s="11" t="str">
        <f t="shared" ref="B1027:B1090" si="51">_xlfn.CONCAT(C1027,". ", D1027,". ", E1027,". ", F1027,". ", G1027,". ", H1027)</f>
        <v>Общий расчет. Ци Мень. Анализ Дворца. Структуры. Благоприятность. Нет</v>
      </c>
      <c r="C1027" s="11" t="str">
        <f>IFERROR(VLOOKUP(I1027,lvl_1[],2,FALSE),"Нет")</f>
        <v>Общий расчет</v>
      </c>
      <c r="D1027" s="11" t="str">
        <f>IFERROR(VLOOKUP(Rule!J1027,lvl_2[],2,FALSE),"Нет")</f>
        <v>Ци Мень</v>
      </c>
      <c r="E1027" s="11" t="str">
        <f>IFERROR(VLOOKUP(Rule!K1027,lvl_3[],2,FALSE),"Нет")</f>
        <v>Анализ Дворца</v>
      </c>
      <c r="F1027" s="11" t="str">
        <f>IFERROR(INDEX(lvl_4[],MATCH(L1027,lvl_4[ID],0),MATCH(TEXT(K1027,"##0"),lvl_4[#Headers],0)),"Нет")</f>
        <v>Структуры</v>
      </c>
      <c r="G1027" s="11" t="str">
        <f>IFERROR(INDEX(lvl_5[],MATCH(M1027,lvl_5[ID],0),MATCH(_xlfn.CONCAT(TEXT(K1027,"##0"),"_",TEXT(L1027,"##0")),lvl_5[#Headers],0)),"Нет")</f>
        <v>Благоприятность</v>
      </c>
      <c r="H1027" s="11" t="str">
        <f>IFERROR(INDEX(lvl_6[],MATCH(N1027,lvl_6[ID],0),MATCH(_xlfn.CONCAT(K1027,"_",L1027,"_",M1027),lvl_6[#Headers],0)),"Нет")</f>
        <v>Нет</v>
      </c>
      <c r="I1027" s="12">
        <v>1</v>
      </c>
      <c r="J1027" s="12">
        <v>2</v>
      </c>
      <c r="K1027" s="12">
        <v>2</v>
      </c>
      <c r="L1027" s="12">
        <v>1</v>
      </c>
      <c r="M1027" s="12">
        <v>0</v>
      </c>
      <c r="N1027" s="12">
        <v>0</v>
      </c>
      <c r="O1027" s="12">
        <f>COUNTIF($P$2:P1027,P1027)</f>
        <v>267</v>
      </c>
      <c r="P1027" s="12" t="str">
        <f t="shared" si="49"/>
        <v>122010000</v>
      </c>
      <c r="Q1027" s="12" t="str">
        <f t="shared" si="50"/>
        <v>1220100000267</v>
      </c>
      <c r="R1027" s="20" t="s">
        <v>2305</v>
      </c>
      <c r="S1027" s="20" t="s">
        <v>2306</v>
      </c>
      <c r="AX1027" s="12">
        <v>1</v>
      </c>
      <c r="AY1027" s="12" t="s">
        <v>910</v>
      </c>
      <c r="BA1027" s="12" t="s">
        <v>901</v>
      </c>
      <c r="BB1027" s="12" t="s">
        <v>8</v>
      </c>
      <c r="BG1027" s="21">
        <v>1</v>
      </c>
      <c r="BJ1027" s="12">
        <v>1</v>
      </c>
    </row>
    <row r="1028" spans="1:63" ht="45" x14ac:dyDescent="0.25">
      <c r="A1028" s="12">
        <v>1</v>
      </c>
      <c r="B1028" s="11" t="str">
        <f t="shared" si="51"/>
        <v>Общий расчет. Ци Мень. Анализ Дворца. Структуры. Благоприятность. Нет</v>
      </c>
      <c r="C1028" s="11" t="str">
        <f>IFERROR(VLOOKUP(I1028,lvl_1[],2,FALSE),"Нет")</f>
        <v>Общий расчет</v>
      </c>
      <c r="D1028" s="11" t="str">
        <f>IFERROR(VLOOKUP(Rule!J1028,lvl_2[],2,FALSE),"Нет")</f>
        <v>Ци Мень</v>
      </c>
      <c r="E1028" s="11" t="str">
        <f>IFERROR(VLOOKUP(Rule!K1028,lvl_3[],2,FALSE),"Нет")</f>
        <v>Анализ Дворца</v>
      </c>
      <c r="F1028" s="11" t="str">
        <f>IFERROR(INDEX(lvl_4[],MATCH(L1028,lvl_4[ID],0),MATCH(TEXT(K1028,"##0"),lvl_4[#Headers],0)),"Нет")</f>
        <v>Структуры</v>
      </c>
      <c r="G1028" s="11" t="str">
        <f>IFERROR(INDEX(lvl_5[],MATCH(M1028,lvl_5[ID],0),MATCH(_xlfn.CONCAT(TEXT(K1028,"##0"),"_",TEXT(L1028,"##0")),lvl_5[#Headers],0)),"Нет")</f>
        <v>Благоприятность</v>
      </c>
      <c r="H1028" s="11" t="str">
        <f>IFERROR(INDEX(lvl_6[],MATCH(N1028,lvl_6[ID],0),MATCH(_xlfn.CONCAT(K1028,"_",L1028,"_",M1028),lvl_6[#Headers],0)),"Нет")</f>
        <v>Нет</v>
      </c>
      <c r="I1028" s="12">
        <v>1</v>
      </c>
      <c r="J1028" s="12">
        <v>2</v>
      </c>
      <c r="K1028" s="12">
        <v>2</v>
      </c>
      <c r="L1028" s="12">
        <v>1</v>
      </c>
      <c r="M1028" s="12">
        <v>0</v>
      </c>
      <c r="N1028" s="12">
        <v>0</v>
      </c>
      <c r="O1028" s="12">
        <f>COUNTIF($P$2:P1028,P1028)</f>
        <v>268</v>
      </c>
      <c r="P1028" s="12" t="str">
        <f t="shared" si="49"/>
        <v>122010000</v>
      </c>
      <c r="Q1028" s="12" t="str">
        <f t="shared" si="50"/>
        <v>1220100000268</v>
      </c>
      <c r="R1028" s="20" t="s">
        <v>2305</v>
      </c>
      <c r="S1028" s="20" t="s">
        <v>2306</v>
      </c>
      <c r="AX1028" s="12">
        <v>1</v>
      </c>
      <c r="AY1028" s="12" t="s">
        <v>910</v>
      </c>
      <c r="BA1028" s="12" t="s">
        <v>901</v>
      </c>
      <c r="BB1028" s="12" t="s">
        <v>12</v>
      </c>
      <c r="BG1028" s="21">
        <v>1</v>
      </c>
      <c r="BJ1028" s="12">
        <v>1</v>
      </c>
    </row>
    <row r="1029" spans="1:63" ht="45" x14ac:dyDescent="0.25">
      <c r="A1029" s="12">
        <v>1</v>
      </c>
      <c r="B1029" s="11" t="str">
        <f t="shared" si="51"/>
        <v>Общий расчет. Ци Мень. Анализ Дворца. Структуры. Благоприятность. Нет</v>
      </c>
      <c r="C1029" s="11" t="str">
        <f>IFERROR(VLOOKUP(I1029,lvl_1[],2,FALSE),"Нет")</f>
        <v>Общий расчет</v>
      </c>
      <c r="D1029" s="11" t="str">
        <f>IFERROR(VLOOKUP(Rule!J1029,lvl_2[],2,FALSE),"Нет")</f>
        <v>Ци Мень</v>
      </c>
      <c r="E1029" s="11" t="str">
        <f>IFERROR(VLOOKUP(Rule!K1029,lvl_3[],2,FALSE),"Нет")</f>
        <v>Анализ Дворца</v>
      </c>
      <c r="F1029" s="11" t="str">
        <f>IFERROR(INDEX(lvl_4[],MATCH(L1029,lvl_4[ID],0),MATCH(TEXT(K1029,"##0"),lvl_4[#Headers],0)),"Нет")</f>
        <v>Структуры</v>
      </c>
      <c r="G1029" s="11" t="str">
        <f>IFERROR(INDEX(lvl_5[],MATCH(M1029,lvl_5[ID],0),MATCH(_xlfn.CONCAT(TEXT(K1029,"##0"),"_",TEXT(L1029,"##0")),lvl_5[#Headers],0)),"Нет")</f>
        <v>Благоприятность</v>
      </c>
      <c r="H1029" s="11" t="str">
        <f>IFERROR(INDEX(lvl_6[],MATCH(N1029,lvl_6[ID],0),MATCH(_xlfn.CONCAT(K1029,"_",L1029,"_",M1029),lvl_6[#Headers],0)),"Нет")</f>
        <v>Нет</v>
      </c>
      <c r="I1029" s="12">
        <v>1</v>
      </c>
      <c r="J1029" s="12">
        <v>2</v>
      </c>
      <c r="K1029" s="12">
        <v>2</v>
      </c>
      <c r="L1029" s="12">
        <v>1</v>
      </c>
      <c r="M1029" s="12">
        <v>0</v>
      </c>
      <c r="N1029" s="12">
        <v>0</v>
      </c>
      <c r="O1029" s="12">
        <f>COUNTIF($P$2:P1029,P1029)</f>
        <v>269</v>
      </c>
      <c r="P1029" s="12" t="str">
        <f t="shared" si="49"/>
        <v>122010000</v>
      </c>
      <c r="Q1029" s="12" t="str">
        <f t="shared" si="50"/>
        <v>1220100000269</v>
      </c>
      <c r="R1029" s="20" t="s">
        <v>2307</v>
      </c>
      <c r="S1029" s="20" t="s">
        <v>1243</v>
      </c>
      <c r="AX1029" s="12">
        <v>1</v>
      </c>
      <c r="AY1029" s="12" t="s">
        <v>910</v>
      </c>
      <c r="BA1029" s="12" t="s">
        <v>901</v>
      </c>
      <c r="BB1029" s="12" t="s">
        <v>22</v>
      </c>
      <c r="BG1029" s="21">
        <v>-1</v>
      </c>
      <c r="BJ1029" s="12">
        <v>1</v>
      </c>
      <c r="BK1029" s="12">
        <v>1</v>
      </c>
    </row>
    <row r="1030" spans="1:63" ht="45" x14ac:dyDescent="0.25">
      <c r="A1030" s="12">
        <v>1</v>
      </c>
      <c r="B1030" s="11" t="str">
        <f t="shared" si="51"/>
        <v>Общий расчет. Ци Мень. Анализ Дворца. Структуры. Благоприятность. Нет</v>
      </c>
      <c r="C1030" s="11" t="str">
        <f>IFERROR(VLOOKUP(I1030,lvl_1[],2,FALSE),"Нет")</f>
        <v>Общий расчет</v>
      </c>
      <c r="D1030" s="11" t="str">
        <f>IFERROR(VLOOKUP(Rule!J1030,lvl_2[],2,FALSE),"Нет")</f>
        <v>Ци Мень</v>
      </c>
      <c r="E1030" s="11" t="str">
        <f>IFERROR(VLOOKUP(Rule!K1030,lvl_3[],2,FALSE),"Нет")</f>
        <v>Анализ Дворца</v>
      </c>
      <c r="F1030" s="11" t="str">
        <f>IFERROR(INDEX(lvl_4[],MATCH(L1030,lvl_4[ID],0),MATCH(TEXT(K1030,"##0"),lvl_4[#Headers],0)),"Нет")</f>
        <v>Структуры</v>
      </c>
      <c r="G1030" s="11" t="str">
        <f>IFERROR(INDEX(lvl_5[],MATCH(M1030,lvl_5[ID],0),MATCH(_xlfn.CONCAT(TEXT(K1030,"##0"),"_",TEXT(L1030,"##0")),lvl_5[#Headers],0)),"Нет")</f>
        <v>Благоприятность</v>
      </c>
      <c r="H1030" s="11" t="str">
        <f>IFERROR(INDEX(lvl_6[],MATCH(N1030,lvl_6[ID],0),MATCH(_xlfn.CONCAT(K1030,"_",L1030,"_",M1030),lvl_6[#Headers],0)),"Нет")</f>
        <v>Нет</v>
      </c>
      <c r="I1030" s="12">
        <v>1</v>
      </c>
      <c r="J1030" s="12">
        <v>2</v>
      </c>
      <c r="K1030" s="12">
        <v>2</v>
      </c>
      <c r="L1030" s="12">
        <v>1</v>
      </c>
      <c r="M1030" s="12">
        <v>0</v>
      </c>
      <c r="N1030" s="12">
        <v>0</v>
      </c>
      <c r="O1030" s="12">
        <f>COUNTIF($P$2:P1030,P1030)</f>
        <v>270</v>
      </c>
      <c r="P1030" s="12" t="str">
        <f t="shared" si="49"/>
        <v>122010000</v>
      </c>
      <c r="Q1030" s="12" t="str">
        <f t="shared" si="50"/>
        <v>1220100000270</v>
      </c>
      <c r="R1030" s="20" t="s">
        <v>2307</v>
      </c>
      <c r="S1030" s="20" t="s">
        <v>1243</v>
      </c>
      <c r="AX1030" s="12">
        <v>1</v>
      </c>
      <c r="AY1030" s="12" t="s">
        <v>910</v>
      </c>
      <c r="BA1030" s="12" t="s">
        <v>901</v>
      </c>
      <c r="BB1030" s="12" t="s">
        <v>16</v>
      </c>
      <c r="BG1030" s="21">
        <v>-1</v>
      </c>
      <c r="BJ1030" s="12">
        <v>1</v>
      </c>
      <c r="BK1030" s="12">
        <v>1</v>
      </c>
    </row>
    <row r="1031" spans="1:63" ht="45" x14ac:dyDescent="0.25">
      <c r="A1031" s="12">
        <v>1</v>
      </c>
      <c r="B1031" s="11" t="str">
        <f t="shared" si="51"/>
        <v>Общий расчет. Ци Мень. Анализ Дворца. Структуры. Благоприятность. Нет</v>
      </c>
      <c r="C1031" s="11" t="str">
        <f>IFERROR(VLOOKUP(I1031,lvl_1[],2,FALSE),"Нет")</f>
        <v>Общий расчет</v>
      </c>
      <c r="D1031" s="11" t="str">
        <f>IFERROR(VLOOKUP(Rule!J1031,lvl_2[],2,FALSE),"Нет")</f>
        <v>Ци Мень</v>
      </c>
      <c r="E1031" s="11" t="str">
        <f>IFERROR(VLOOKUP(Rule!K1031,lvl_3[],2,FALSE),"Нет")</f>
        <v>Анализ Дворца</v>
      </c>
      <c r="F1031" s="11" t="str">
        <f>IFERROR(INDEX(lvl_4[],MATCH(L1031,lvl_4[ID],0),MATCH(TEXT(K1031,"##0"),lvl_4[#Headers],0)),"Нет")</f>
        <v>Структуры</v>
      </c>
      <c r="G1031" s="11" t="str">
        <f>IFERROR(INDEX(lvl_5[],MATCH(M1031,lvl_5[ID],0),MATCH(_xlfn.CONCAT(TEXT(K1031,"##0"),"_",TEXT(L1031,"##0")),lvl_5[#Headers],0)),"Нет")</f>
        <v>Благоприятность</v>
      </c>
      <c r="H1031" s="11" t="str">
        <f>IFERROR(INDEX(lvl_6[],MATCH(N1031,lvl_6[ID],0),MATCH(_xlfn.CONCAT(K1031,"_",L1031,"_",M1031),lvl_6[#Headers],0)),"Нет")</f>
        <v>Нет</v>
      </c>
      <c r="I1031" s="12">
        <v>1</v>
      </c>
      <c r="J1031" s="12">
        <v>2</v>
      </c>
      <c r="K1031" s="12">
        <v>2</v>
      </c>
      <c r="L1031" s="12">
        <v>1</v>
      </c>
      <c r="M1031" s="12">
        <v>0</v>
      </c>
      <c r="N1031" s="12">
        <v>0</v>
      </c>
      <c r="O1031" s="12">
        <f>COUNTIF($P$2:P1031,P1031)</f>
        <v>271</v>
      </c>
      <c r="P1031" s="12" t="str">
        <f t="shared" si="49"/>
        <v>122010000</v>
      </c>
      <c r="Q1031" s="12" t="str">
        <f t="shared" si="50"/>
        <v>1220100000271</v>
      </c>
      <c r="R1031" s="20" t="s">
        <v>2307</v>
      </c>
      <c r="S1031" s="20" t="s">
        <v>1243</v>
      </c>
      <c r="AX1031" s="12">
        <v>1</v>
      </c>
      <c r="AY1031" s="12" t="s">
        <v>910</v>
      </c>
      <c r="BA1031" s="12" t="s">
        <v>901</v>
      </c>
      <c r="BB1031" s="12" t="s">
        <v>19</v>
      </c>
      <c r="BG1031" s="21">
        <v>-1</v>
      </c>
      <c r="BJ1031" s="12">
        <v>1</v>
      </c>
      <c r="BK1031" s="12">
        <v>1</v>
      </c>
    </row>
    <row r="1032" spans="1:63" ht="45" x14ac:dyDescent="0.25">
      <c r="A1032" s="12">
        <v>1</v>
      </c>
      <c r="B1032" s="11" t="str">
        <f t="shared" si="51"/>
        <v>Общий расчет. Ци Мень. Анализ Дворца. Структуры. Благоприятность. Нет</v>
      </c>
      <c r="C1032" s="11" t="str">
        <f>IFERROR(VLOOKUP(I1032,lvl_1[],2,FALSE),"Нет")</f>
        <v>Общий расчет</v>
      </c>
      <c r="D1032" s="11" t="str">
        <f>IFERROR(VLOOKUP(Rule!J1032,lvl_2[],2,FALSE),"Нет")</f>
        <v>Ци Мень</v>
      </c>
      <c r="E1032" s="11" t="str">
        <f>IFERROR(VLOOKUP(Rule!K1032,lvl_3[],2,FALSE),"Нет")</f>
        <v>Анализ Дворца</v>
      </c>
      <c r="F1032" s="11" t="str">
        <f>IFERROR(INDEX(lvl_4[],MATCH(L1032,lvl_4[ID],0),MATCH(TEXT(K1032,"##0"),lvl_4[#Headers],0)),"Нет")</f>
        <v>Структуры</v>
      </c>
      <c r="G1032" s="11" t="str">
        <f>IFERROR(INDEX(lvl_5[],MATCH(M1032,lvl_5[ID],0),MATCH(_xlfn.CONCAT(TEXT(K1032,"##0"),"_",TEXT(L1032,"##0")),lvl_5[#Headers],0)),"Нет")</f>
        <v>Благоприятность</v>
      </c>
      <c r="H1032" s="11" t="str">
        <f>IFERROR(INDEX(lvl_6[],MATCH(N1032,lvl_6[ID],0),MATCH(_xlfn.CONCAT(K1032,"_",L1032,"_",M1032),lvl_6[#Headers],0)),"Нет")</f>
        <v>Нет</v>
      </c>
      <c r="I1032" s="12">
        <v>1</v>
      </c>
      <c r="J1032" s="12">
        <v>2</v>
      </c>
      <c r="K1032" s="12">
        <v>2</v>
      </c>
      <c r="L1032" s="12">
        <v>1</v>
      </c>
      <c r="M1032" s="12">
        <v>0</v>
      </c>
      <c r="N1032" s="12">
        <v>0</v>
      </c>
      <c r="O1032" s="12">
        <f>COUNTIF($P$2:P1032,P1032)</f>
        <v>272</v>
      </c>
      <c r="P1032" s="12" t="str">
        <f t="shared" si="49"/>
        <v>122010000</v>
      </c>
      <c r="Q1032" s="12" t="str">
        <f t="shared" si="50"/>
        <v>1220100000272</v>
      </c>
      <c r="R1032" s="20" t="s">
        <v>2307</v>
      </c>
      <c r="S1032" s="20" t="s">
        <v>1243</v>
      </c>
      <c r="AX1032" s="12">
        <v>1</v>
      </c>
      <c r="AY1032" s="12" t="s">
        <v>910</v>
      </c>
      <c r="BA1032" s="12" t="s">
        <v>901</v>
      </c>
      <c r="BB1032" s="12" t="s">
        <v>26</v>
      </c>
      <c r="BG1032" s="21">
        <v>-1</v>
      </c>
      <c r="BJ1032" s="12">
        <v>1</v>
      </c>
      <c r="BK1032" s="12">
        <v>1</v>
      </c>
    </row>
    <row r="1033" spans="1:63" ht="45" x14ac:dyDescent="0.25">
      <c r="A1033" s="12">
        <v>1</v>
      </c>
      <c r="B1033" s="11" t="str">
        <f t="shared" si="51"/>
        <v>Общий расчет. Ци Мень. Анализ Дворца. Структуры. Благоприятность. Нет</v>
      </c>
      <c r="C1033" s="11" t="str">
        <f>IFERROR(VLOOKUP(I1033,lvl_1[],2,FALSE),"Нет")</f>
        <v>Общий расчет</v>
      </c>
      <c r="D1033" s="11" t="str">
        <f>IFERROR(VLOOKUP(Rule!J1033,lvl_2[],2,FALSE),"Нет")</f>
        <v>Ци Мень</v>
      </c>
      <c r="E1033" s="11" t="str">
        <f>IFERROR(VLOOKUP(Rule!K1033,lvl_3[],2,FALSE),"Нет")</f>
        <v>Анализ Дворца</v>
      </c>
      <c r="F1033" s="11" t="str">
        <f>IFERROR(INDEX(lvl_4[],MATCH(L1033,lvl_4[ID],0),MATCH(TEXT(K1033,"##0"),lvl_4[#Headers],0)),"Нет")</f>
        <v>Структуры</v>
      </c>
      <c r="G1033" s="11" t="str">
        <f>IFERROR(INDEX(lvl_5[],MATCH(M1033,lvl_5[ID],0),MATCH(_xlfn.CONCAT(TEXT(K1033,"##0"),"_",TEXT(L1033,"##0")),lvl_5[#Headers],0)),"Нет")</f>
        <v>Благоприятность</v>
      </c>
      <c r="H1033" s="11" t="str">
        <f>IFERROR(INDEX(lvl_6[],MATCH(N1033,lvl_6[ID],0),MATCH(_xlfn.CONCAT(K1033,"_",L1033,"_",M1033),lvl_6[#Headers],0)),"Нет")</f>
        <v>Нет</v>
      </c>
      <c r="I1033" s="12">
        <v>1</v>
      </c>
      <c r="J1033" s="12">
        <v>2</v>
      </c>
      <c r="K1033" s="12">
        <v>2</v>
      </c>
      <c r="L1033" s="12">
        <v>1</v>
      </c>
      <c r="M1033" s="12">
        <v>0</v>
      </c>
      <c r="N1033" s="12">
        <v>0</v>
      </c>
      <c r="O1033" s="12">
        <f>COUNTIF($P$2:P1033,P1033)</f>
        <v>273</v>
      </c>
      <c r="P1033" s="12" t="str">
        <f t="shared" si="49"/>
        <v>122010000</v>
      </c>
      <c r="Q1033" s="12" t="str">
        <f t="shared" si="50"/>
        <v>1220100000273</v>
      </c>
      <c r="R1033" s="20" t="s">
        <v>2307</v>
      </c>
      <c r="S1033" s="20" t="s">
        <v>1243</v>
      </c>
      <c r="AX1033" s="12">
        <v>1</v>
      </c>
      <c r="AY1033" s="12" t="s">
        <v>910</v>
      </c>
      <c r="BA1033" s="12" t="s">
        <v>901</v>
      </c>
      <c r="BB1033" s="12" t="s">
        <v>29</v>
      </c>
      <c r="BG1033" s="21">
        <v>-1</v>
      </c>
      <c r="BJ1033" s="12">
        <v>1</v>
      </c>
      <c r="BK1033" s="12">
        <v>1</v>
      </c>
    </row>
    <row r="1034" spans="1:63" ht="45" x14ac:dyDescent="0.25">
      <c r="A1034" s="12">
        <v>1</v>
      </c>
      <c r="B1034" s="11" t="str">
        <f t="shared" si="51"/>
        <v>Общий расчет. Ци Мень. Анализ Дворца. Структуры. Благоприятность. Нет</v>
      </c>
      <c r="C1034" s="11" t="str">
        <f>IFERROR(VLOOKUP(I1034,lvl_1[],2,FALSE),"Нет")</f>
        <v>Общий расчет</v>
      </c>
      <c r="D1034" s="11" t="str">
        <f>IFERROR(VLOOKUP(Rule!J1034,lvl_2[],2,FALSE),"Нет")</f>
        <v>Ци Мень</v>
      </c>
      <c r="E1034" s="11" t="str">
        <f>IFERROR(VLOOKUP(Rule!K1034,lvl_3[],2,FALSE),"Нет")</f>
        <v>Анализ Дворца</v>
      </c>
      <c r="F1034" s="11" t="str">
        <f>IFERROR(INDEX(lvl_4[],MATCH(L1034,lvl_4[ID],0),MATCH(TEXT(K1034,"##0"),lvl_4[#Headers],0)),"Нет")</f>
        <v>Структуры</v>
      </c>
      <c r="G1034" s="11" t="str">
        <f>IFERROR(INDEX(lvl_5[],MATCH(M1034,lvl_5[ID],0),MATCH(_xlfn.CONCAT(TEXT(K1034,"##0"),"_",TEXT(L1034,"##0")),lvl_5[#Headers],0)),"Нет")</f>
        <v>Благоприятность</v>
      </c>
      <c r="H1034" s="11" t="str">
        <f>IFERROR(INDEX(lvl_6[],MATCH(N1034,lvl_6[ID],0),MATCH(_xlfn.CONCAT(K1034,"_",L1034,"_",M1034),lvl_6[#Headers],0)),"Нет")</f>
        <v>Нет</v>
      </c>
      <c r="I1034" s="12">
        <v>1</v>
      </c>
      <c r="J1034" s="12">
        <v>2</v>
      </c>
      <c r="K1034" s="12">
        <v>2</v>
      </c>
      <c r="L1034" s="12">
        <v>1</v>
      </c>
      <c r="M1034" s="12">
        <v>0</v>
      </c>
      <c r="N1034" s="12">
        <v>0</v>
      </c>
      <c r="O1034" s="12">
        <f>COUNTIF($P$2:P1034,P1034)</f>
        <v>274</v>
      </c>
      <c r="P1034" s="12" t="str">
        <f t="shared" si="49"/>
        <v>122010000</v>
      </c>
      <c r="Q1034" s="12" t="str">
        <f t="shared" si="50"/>
        <v>1220100000274</v>
      </c>
      <c r="R1034" s="20" t="s">
        <v>2305</v>
      </c>
      <c r="S1034" s="20" t="s">
        <v>2306</v>
      </c>
      <c r="AX1034" s="12">
        <v>1</v>
      </c>
      <c r="AY1034" s="12" t="s">
        <v>912</v>
      </c>
      <c r="BA1034" s="12" t="s">
        <v>901</v>
      </c>
      <c r="BB1034" s="12" t="s">
        <v>8</v>
      </c>
      <c r="BG1034" s="21">
        <v>1</v>
      </c>
      <c r="BJ1034" s="12">
        <v>1</v>
      </c>
    </row>
    <row r="1035" spans="1:63" ht="45" x14ac:dyDescent="0.25">
      <c r="A1035" s="12">
        <v>1</v>
      </c>
      <c r="B1035" s="11" t="str">
        <f t="shared" si="51"/>
        <v>Общий расчет. Ци Мень. Анализ Дворца. Структуры. Благоприятность. Нет</v>
      </c>
      <c r="C1035" s="11" t="str">
        <f>IFERROR(VLOOKUP(I1035,lvl_1[],2,FALSE),"Нет")</f>
        <v>Общий расчет</v>
      </c>
      <c r="D1035" s="11" t="str">
        <f>IFERROR(VLOOKUP(Rule!J1035,lvl_2[],2,FALSE),"Нет")</f>
        <v>Ци Мень</v>
      </c>
      <c r="E1035" s="11" t="str">
        <f>IFERROR(VLOOKUP(Rule!K1035,lvl_3[],2,FALSE),"Нет")</f>
        <v>Анализ Дворца</v>
      </c>
      <c r="F1035" s="11" t="str">
        <f>IFERROR(INDEX(lvl_4[],MATCH(L1035,lvl_4[ID],0),MATCH(TEXT(K1035,"##0"),lvl_4[#Headers],0)),"Нет")</f>
        <v>Структуры</v>
      </c>
      <c r="G1035" s="11" t="str">
        <f>IFERROR(INDEX(lvl_5[],MATCH(M1035,lvl_5[ID],0),MATCH(_xlfn.CONCAT(TEXT(K1035,"##0"),"_",TEXT(L1035,"##0")),lvl_5[#Headers],0)),"Нет")</f>
        <v>Благоприятность</v>
      </c>
      <c r="H1035" s="11" t="str">
        <f>IFERROR(INDEX(lvl_6[],MATCH(N1035,lvl_6[ID],0),MATCH(_xlfn.CONCAT(K1035,"_",L1035,"_",M1035),lvl_6[#Headers],0)),"Нет")</f>
        <v>Нет</v>
      </c>
      <c r="I1035" s="12">
        <v>1</v>
      </c>
      <c r="J1035" s="12">
        <v>2</v>
      </c>
      <c r="K1035" s="12">
        <v>2</v>
      </c>
      <c r="L1035" s="12">
        <v>1</v>
      </c>
      <c r="M1035" s="12">
        <v>0</v>
      </c>
      <c r="N1035" s="12">
        <v>0</v>
      </c>
      <c r="O1035" s="12">
        <f>COUNTIF($P$2:P1035,P1035)</f>
        <v>275</v>
      </c>
      <c r="P1035" s="12" t="str">
        <f t="shared" si="49"/>
        <v>122010000</v>
      </c>
      <c r="Q1035" s="12" t="str">
        <f t="shared" si="50"/>
        <v>1220100000275</v>
      </c>
      <c r="R1035" s="20" t="s">
        <v>2305</v>
      </c>
      <c r="S1035" s="20" t="s">
        <v>2306</v>
      </c>
      <c r="AX1035" s="12">
        <v>1</v>
      </c>
      <c r="AY1035" s="12" t="s">
        <v>912</v>
      </c>
      <c r="BA1035" s="12" t="s">
        <v>901</v>
      </c>
      <c r="BB1035" s="12" t="s">
        <v>12</v>
      </c>
      <c r="BG1035" s="21">
        <v>1</v>
      </c>
      <c r="BJ1035" s="12">
        <v>1</v>
      </c>
    </row>
    <row r="1036" spans="1:63" ht="45" x14ac:dyDescent="0.25">
      <c r="A1036" s="12">
        <v>1</v>
      </c>
      <c r="B1036" s="11" t="str">
        <f t="shared" si="51"/>
        <v>Общий расчет. Ци Мень. Анализ Дворца. Структуры. Благоприятность. Нет</v>
      </c>
      <c r="C1036" s="11" t="str">
        <f>IFERROR(VLOOKUP(I1036,lvl_1[],2,FALSE),"Нет")</f>
        <v>Общий расчет</v>
      </c>
      <c r="D1036" s="11" t="str">
        <f>IFERROR(VLOOKUP(Rule!J1036,lvl_2[],2,FALSE),"Нет")</f>
        <v>Ци Мень</v>
      </c>
      <c r="E1036" s="11" t="str">
        <f>IFERROR(VLOOKUP(Rule!K1036,lvl_3[],2,FALSE),"Нет")</f>
        <v>Анализ Дворца</v>
      </c>
      <c r="F1036" s="11" t="str">
        <f>IFERROR(INDEX(lvl_4[],MATCH(L1036,lvl_4[ID],0),MATCH(TEXT(K1036,"##0"),lvl_4[#Headers],0)),"Нет")</f>
        <v>Структуры</v>
      </c>
      <c r="G1036" s="11" t="str">
        <f>IFERROR(INDEX(lvl_5[],MATCH(M1036,lvl_5[ID],0),MATCH(_xlfn.CONCAT(TEXT(K1036,"##0"),"_",TEXT(L1036,"##0")),lvl_5[#Headers],0)),"Нет")</f>
        <v>Благоприятность</v>
      </c>
      <c r="H1036" s="11" t="str">
        <f>IFERROR(INDEX(lvl_6[],MATCH(N1036,lvl_6[ID],0),MATCH(_xlfn.CONCAT(K1036,"_",L1036,"_",M1036),lvl_6[#Headers],0)),"Нет")</f>
        <v>Нет</v>
      </c>
      <c r="I1036" s="12">
        <v>1</v>
      </c>
      <c r="J1036" s="12">
        <v>2</v>
      </c>
      <c r="K1036" s="12">
        <v>2</v>
      </c>
      <c r="L1036" s="12">
        <v>1</v>
      </c>
      <c r="M1036" s="12">
        <v>0</v>
      </c>
      <c r="N1036" s="12">
        <v>0</v>
      </c>
      <c r="O1036" s="12">
        <f>COUNTIF($P$2:P1036,P1036)</f>
        <v>276</v>
      </c>
      <c r="P1036" s="12" t="str">
        <f t="shared" si="49"/>
        <v>122010000</v>
      </c>
      <c r="Q1036" s="12" t="str">
        <f t="shared" si="50"/>
        <v>1220100000276</v>
      </c>
      <c r="R1036" s="20" t="s">
        <v>2307</v>
      </c>
      <c r="S1036" s="20" t="s">
        <v>1243</v>
      </c>
      <c r="AX1036" s="12">
        <v>1</v>
      </c>
      <c r="AY1036" s="12" t="s">
        <v>912</v>
      </c>
      <c r="BA1036" s="12" t="s">
        <v>901</v>
      </c>
      <c r="BB1036" s="12" t="s">
        <v>22</v>
      </c>
      <c r="BG1036" s="21">
        <v>-1</v>
      </c>
      <c r="BJ1036" s="12">
        <v>1</v>
      </c>
      <c r="BK1036" s="12">
        <v>1</v>
      </c>
    </row>
    <row r="1037" spans="1:63" ht="45" x14ac:dyDescent="0.25">
      <c r="A1037" s="12">
        <v>1</v>
      </c>
      <c r="B1037" s="11" t="str">
        <f t="shared" si="51"/>
        <v>Общий расчет. Ци Мень. Анализ Дворца. Структуры. Благоприятность. Нет</v>
      </c>
      <c r="C1037" s="11" t="str">
        <f>IFERROR(VLOOKUP(I1037,lvl_1[],2,FALSE),"Нет")</f>
        <v>Общий расчет</v>
      </c>
      <c r="D1037" s="11" t="str">
        <f>IFERROR(VLOOKUP(Rule!J1037,lvl_2[],2,FALSE),"Нет")</f>
        <v>Ци Мень</v>
      </c>
      <c r="E1037" s="11" t="str">
        <f>IFERROR(VLOOKUP(Rule!K1037,lvl_3[],2,FALSE),"Нет")</f>
        <v>Анализ Дворца</v>
      </c>
      <c r="F1037" s="11" t="str">
        <f>IFERROR(INDEX(lvl_4[],MATCH(L1037,lvl_4[ID],0),MATCH(TEXT(K1037,"##0"),lvl_4[#Headers],0)),"Нет")</f>
        <v>Структуры</v>
      </c>
      <c r="G1037" s="11" t="str">
        <f>IFERROR(INDEX(lvl_5[],MATCH(M1037,lvl_5[ID],0),MATCH(_xlfn.CONCAT(TEXT(K1037,"##0"),"_",TEXT(L1037,"##0")),lvl_5[#Headers],0)),"Нет")</f>
        <v>Благоприятность</v>
      </c>
      <c r="H1037" s="11" t="str">
        <f>IFERROR(INDEX(lvl_6[],MATCH(N1037,lvl_6[ID],0),MATCH(_xlfn.CONCAT(K1037,"_",L1037,"_",M1037),lvl_6[#Headers],0)),"Нет")</f>
        <v>Нет</v>
      </c>
      <c r="I1037" s="12">
        <v>1</v>
      </c>
      <c r="J1037" s="12">
        <v>2</v>
      </c>
      <c r="K1037" s="12">
        <v>2</v>
      </c>
      <c r="L1037" s="12">
        <v>1</v>
      </c>
      <c r="M1037" s="12">
        <v>0</v>
      </c>
      <c r="N1037" s="12">
        <v>0</v>
      </c>
      <c r="O1037" s="12">
        <f>COUNTIF($P$2:P1037,P1037)</f>
        <v>277</v>
      </c>
      <c r="P1037" s="12" t="str">
        <f t="shared" si="49"/>
        <v>122010000</v>
      </c>
      <c r="Q1037" s="12" t="str">
        <f t="shared" si="50"/>
        <v>1220100000277</v>
      </c>
      <c r="R1037" s="20" t="s">
        <v>2307</v>
      </c>
      <c r="S1037" s="20" t="s">
        <v>1243</v>
      </c>
      <c r="AX1037" s="12">
        <v>1</v>
      </c>
      <c r="AY1037" s="12" t="s">
        <v>912</v>
      </c>
      <c r="BA1037" s="12" t="s">
        <v>901</v>
      </c>
      <c r="BB1037" s="12" t="s">
        <v>16</v>
      </c>
      <c r="BG1037" s="21">
        <v>-1</v>
      </c>
      <c r="BJ1037" s="12">
        <v>1</v>
      </c>
      <c r="BK1037" s="12">
        <v>1</v>
      </c>
    </row>
    <row r="1038" spans="1:63" ht="45" x14ac:dyDescent="0.25">
      <c r="A1038" s="12">
        <v>1</v>
      </c>
      <c r="B1038" s="11" t="str">
        <f t="shared" si="51"/>
        <v>Общий расчет. Ци Мень. Анализ Дворца. Структуры. Благоприятность. Нет</v>
      </c>
      <c r="C1038" s="11" t="str">
        <f>IFERROR(VLOOKUP(I1038,lvl_1[],2,FALSE),"Нет")</f>
        <v>Общий расчет</v>
      </c>
      <c r="D1038" s="11" t="str">
        <f>IFERROR(VLOOKUP(Rule!J1038,lvl_2[],2,FALSE),"Нет")</f>
        <v>Ци Мень</v>
      </c>
      <c r="E1038" s="11" t="str">
        <f>IFERROR(VLOOKUP(Rule!K1038,lvl_3[],2,FALSE),"Нет")</f>
        <v>Анализ Дворца</v>
      </c>
      <c r="F1038" s="11" t="str">
        <f>IFERROR(INDEX(lvl_4[],MATCH(L1038,lvl_4[ID],0),MATCH(TEXT(K1038,"##0"),lvl_4[#Headers],0)),"Нет")</f>
        <v>Структуры</v>
      </c>
      <c r="G1038" s="11" t="str">
        <f>IFERROR(INDEX(lvl_5[],MATCH(M1038,lvl_5[ID],0),MATCH(_xlfn.CONCAT(TEXT(K1038,"##0"),"_",TEXT(L1038,"##0")),lvl_5[#Headers],0)),"Нет")</f>
        <v>Благоприятность</v>
      </c>
      <c r="H1038" s="11" t="str">
        <f>IFERROR(INDEX(lvl_6[],MATCH(N1038,lvl_6[ID],0),MATCH(_xlfn.CONCAT(K1038,"_",L1038,"_",M1038),lvl_6[#Headers],0)),"Нет")</f>
        <v>Нет</v>
      </c>
      <c r="I1038" s="12">
        <v>1</v>
      </c>
      <c r="J1038" s="12">
        <v>2</v>
      </c>
      <c r="K1038" s="12">
        <v>2</v>
      </c>
      <c r="L1038" s="12">
        <v>1</v>
      </c>
      <c r="M1038" s="12">
        <v>0</v>
      </c>
      <c r="N1038" s="12">
        <v>0</v>
      </c>
      <c r="O1038" s="12">
        <f>COUNTIF($P$2:P1038,P1038)</f>
        <v>278</v>
      </c>
      <c r="P1038" s="12" t="str">
        <f t="shared" si="49"/>
        <v>122010000</v>
      </c>
      <c r="Q1038" s="12" t="str">
        <f t="shared" si="50"/>
        <v>1220100000278</v>
      </c>
      <c r="R1038" s="20" t="s">
        <v>2307</v>
      </c>
      <c r="S1038" s="20" t="s">
        <v>1243</v>
      </c>
      <c r="AX1038" s="12">
        <v>1</v>
      </c>
      <c r="AY1038" s="12" t="s">
        <v>912</v>
      </c>
      <c r="BA1038" s="12" t="s">
        <v>901</v>
      </c>
      <c r="BB1038" s="12" t="s">
        <v>19</v>
      </c>
      <c r="BG1038" s="21">
        <v>-1</v>
      </c>
      <c r="BJ1038" s="12">
        <v>1</v>
      </c>
      <c r="BK1038" s="12">
        <v>1</v>
      </c>
    </row>
    <row r="1039" spans="1:63" ht="45" x14ac:dyDescent="0.25">
      <c r="A1039" s="12">
        <v>1</v>
      </c>
      <c r="B1039" s="11" t="str">
        <f t="shared" si="51"/>
        <v>Общий расчет. Ци Мень. Анализ Дворца. Структуры. Благоприятность. Нет</v>
      </c>
      <c r="C1039" s="11" t="str">
        <f>IFERROR(VLOOKUP(I1039,lvl_1[],2,FALSE),"Нет")</f>
        <v>Общий расчет</v>
      </c>
      <c r="D1039" s="11" t="str">
        <f>IFERROR(VLOOKUP(Rule!J1039,lvl_2[],2,FALSE),"Нет")</f>
        <v>Ци Мень</v>
      </c>
      <c r="E1039" s="11" t="str">
        <f>IFERROR(VLOOKUP(Rule!K1039,lvl_3[],2,FALSE),"Нет")</f>
        <v>Анализ Дворца</v>
      </c>
      <c r="F1039" s="11" t="str">
        <f>IFERROR(INDEX(lvl_4[],MATCH(L1039,lvl_4[ID],0),MATCH(TEXT(K1039,"##0"),lvl_4[#Headers],0)),"Нет")</f>
        <v>Структуры</v>
      </c>
      <c r="G1039" s="11" t="str">
        <f>IFERROR(INDEX(lvl_5[],MATCH(M1039,lvl_5[ID],0),MATCH(_xlfn.CONCAT(TEXT(K1039,"##0"),"_",TEXT(L1039,"##0")),lvl_5[#Headers],0)),"Нет")</f>
        <v>Благоприятность</v>
      </c>
      <c r="H1039" s="11" t="str">
        <f>IFERROR(INDEX(lvl_6[],MATCH(N1039,lvl_6[ID],0),MATCH(_xlfn.CONCAT(K1039,"_",L1039,"_",M1039),lvl_6[#Headers],0)),"Нет")</f>
        <v>Нет</v>
      </c>
      <c r="I1039" s="12">
        <v>1</v>
      </c>
      <c r="J1039" s="12">
        <v>2</v>
      </c>
      <c r="K1039" s="12">
        <v>2</v>
      </c>
      <c r="L1039" s="12">
        <v>1</v>
      </c>
      <c r="M1039" s="12">
        <v>0</v>
      </c>
      <c r="N1039" s="12">
        <v>0</v>
      </c>
      <c r="O1039" s="12">
        <f>COUNTIF($P$2:P1039,P1039)</f>
        <v>279</v>
      </c>
      <c r="P1039" s="12" t="str">
        <f t="shared" si="49"/>
        <v>122010000</v>
      </c>
      <c r="Q1039" s="12" t="str">
        <f t="shared" si="50"/>
        <v>1220100000279</v>
      </c>
      <c r="R1039" s="20" t="s">
        <v>2307</v>
      </c>
      <c r="S1039" s="20" t="s">
        <v>1243</v>
      </c>
      <c r="AX1039" s="12">
        <v>1</v>
      </c>
      <c r="AY1039" s="12" t="s">
        <v>912</v>
      </c>
      <c r="BA1039" s="12" t="s">
        <v>901</v>
      </c>
      <c r="BB1039" s="12" t="s">
        <v>26</v>
      </c>
      <c r="BG1039" s="21">
        <v>-1</v>
      </c>
      <c r="BJ1039" s="12">
        <v>1</v>
      </c>
      <c r="BK1039" s="12">
        <v>1</v>
      </c>
    </row>
    <row r="1040" spans="1:63" ht="45" x14ac:dyDescent="0.25">
      <c r="A1040" s="12">
        <v>1</v>
      </c>
      <c r="B1040" s="11" t="str">
        <f t="shared" si="51"/>
        <v>Общий расчет. Ци Мень. Анализ Дворца. Структуры. Благоприятность. Нет</v>
      </c>
      <c r="C1040" s="11" t="str">
        <f>IFERROR(VLOOKUP(I1040,lvl_1[],2,FALSE),"Нет")</f>
        <v>Общий расчет</v>
      </c>
      <c r="D1040" s="11" t="str">
        <f>IFERROR(VLOOKUP(Rule!J1040,lvl_2[],2,FALSE),"Нет")</f>
        <v>Ци Мень</v>
      </c>
      <c r="E1040" s="11" t="str">
        <f>IFERROR(VLOOKUP(Rule!K1040,lvl_3[],2,FALSE),"Нет")</f>
        <v>Анализ Дворца</v>
      </c>
      <c r="F1040" s="11" t="str">
        <f>IFERROR(INDEX(lvl_4[],MATCH(L1040,lvl_4[ID],0),MATCH(TEXT(K1040,"##0"),lvl_4[#Headers],0)),"Нет")</f>
        <v>Структуры</v>
      </c>
      <c r="G1040" s="11" t="str">
        <f>IFERROR(INDEX(lvl_5[],MATCH(M1040,lvl_5[ID],0),MATCH(_xlfn.CONCAT(TEXT(K1040,"##0"),"_",TEXT(L1040,"##0")),lvl_5[#Headers],0)),"Нет")</f>
        <v>Благоприятность</v>
      </c>
      <c r="H1040" s="11" t="str">
        <f>IFERROR(INDEX(lvl_6[],MATCH(N1040,lvl_6[ID],0),MATCH(_xlfn.CONCAT(K1040,"_",L1040,"_",M1040),lvl_6[#Headers],0)),"Нет")</f>
        <v>Нет</v>
      </c>
      <c r="I1040" s="12">
        <v>1</v>
      </c>
      <c r="J1040" s="12">
        <v>2</v>
      </c>
      <c r="K1040" s="12">
        <v>2</v>
      </c>
      <c r="L1040" s="12">
        <v>1</v>
      </c>
      <c r="M1040" s="12">
        <v>0</v>
      </c>
      <c r="N1040" s="12">
        <v>0</v>
      </c>
      <c r="O1040" s="12">
        <f>COUNTIF($P$2:P1040,P1040)</f>
        <v>280</v>
      </c>
      <c r="P1040" s="12" t="str">
        <f t="shared" si="49"/>
        <v>122010000</v>
      </c>
      <c r="Q1040" s="12" t="str">
        <f t="shared" si="50"/>
        <v>1220100000280</v>
      </c>
      <c r="R1040" s="20" t="s">
        <v>2307</v>
      </c>
      <c r="S1040" s="20" t="s">
        <v>1243</v>
      </c>
      <c r="AX1040" s="12">
        <v>1</v>
      </c>
      <c r="AY1040" s="12" t="s">
        <v>912</v>
      </c>
      <c r="BA1040" s="12" t="s">
        <v>901</v>
      </c>
      <c r="BB1040" s="12" t="s">
        <v>29</v>
      </c>
      <c r="BG1040" s="21">
        <v>-1</v>
      </c>
      <c r="BJ1040" s="12">
        <v>1</v>
      </c>
      <c r="BK1040" s="12">
        <v>1</v>
      </c>
    </row>
    <row r="1041" spans="1:63" ht="45" x14ac:dyDescent="0.25">
      <c r="A1041" s="12">
        <v>1</v>
      </c>
      <c r="B1041" s="11" t="str">
        <f t="shared" si="51"/>
        <v>Общий расчет. Ци Мень. Анализ Дворца. Структуры. Благоприятность. Нет</v>
      </c>
      <c r="C1041" s="11" t="str">
        <f>IFERROR(VLOOKUP(I1041,lvl_1[],2,FALSE),"Нет")</f>
        <v>Общий расчет</v>
      </c>
      <c r="D1041" s="11" t="str">
        <f>IFERROR(VLOOKUP(Rule!J1041,lvl_2[],2,FALSE),"Нет")</f>
        <v>Ци Мень</v>
      </c>
      <c r="E1041" s="11" t="str">
        <f>IFERROR(VLOOKUP(Rule!K1041,lvl_3[],2,FALSE),"Нет")</f>
        <v>Анализ Дворца</v>
      </c>
      <c r="F1041" s="11" t="str">
        <f>IFERROR(INDEX(lvl_4[],MATCH(L1041,lvl_4[ID],0),MATCH(TEXT(K1041,"##0"),lvl_4[#Headers],0)),"Нет")</f>
        <v>Структуры</v>
      </c>
      <c r="G1041" s="11" t="str">
        <f>IFERROR(INDEX(lvl_5[],MATCH(M1041,lvl_5[ID],0),MATCH(_xlfn.CONCAT(TEXT(K1041,"##0"),"_",TEXT(L1041,"##0")),lvl_5[#Headers],0)),"Нет")</f>
        <v>Благоприятность</v>
      </c>
      <c r="H1041" s="11" t="str">
        <f>IFERROR(INDEX(lvl_6[],MATCH(N1041,lvl_6[ID],0),MATCH(_xlfn.CONCAT(K1041,"_",L1041,"_",M1041),lvl_6[#Headers],0)),"Нет")</f>
        <v>Нет</v>
      </c>
      <c r="I1041" s="12">
        <v>1</v>
      </c>
      <c r="J1041" s="12">
        <v>2</v>
      </c>
      <c r="K1041" s="12">
        <v>2</v>
      </c>
      <c r="L1041" s="12">
        <v>1</v>
      </c>
      <c r="M1041" s="12">
        <v>0</v>
      </c>
      <c r="N1041" s="12">
        <v>0</v>
      </c>
      <c r="O1041" s="12">
        <f>COUNTIF($P$2:P1041,P1041)</f>
        <v>281</v>
      </c>
      <c r="P1041" s="12" t="str">
        <f t="shared" si="49"/>
        <v>122010000</v>
      </c>
      <c r="Q1041" s="12" t="str">
        <f t="shared" si="50"/>
        <v>1220100000281</v>
      </c>
      <c r="R1041" s="20" t="s">
        <v>2305</v>
      </c>
      <c r="S1041" s="20" t="s">
        <v>2306</v>
      </c>
      <c r="AX1041" s="12">
        <v>1</v>
      </c>
      <c r="AY1041" s="12" t="s">
        <v>914</v>
      </c>
      <c r="BA1041" s="12" t="s">
        <v>901</v>
      </c>
      <c r="BB1041" s="12" t="s">
        <v>8</v>
      </c>
      <c r="BG1041" s="21">
        <v>1</v>
      </c>
      <c r="BJ1041" s="12">
        <v>1</v>
      </c>
    </row>
    <row r="1042" spans="1:63" ht="45" x14ac:dyDescent="0.25">
      <c r="A1042" s="12">
        <v>1</v>
      </c>
      <c r="B1042" s="11" t="str">
        <f t="shared" si="51"/>
        <v>Общий расчет. Ци Мень. Анализ Дворца. Структуры. Благоприятность. Нет</v>
      </c>
      <c r="C1042" s="11" t="str">
        <f>IFERROR(VLOOKUP(I1042,lvl_1[],2,FALSE),"Нет")</f>
        <v>Общий расчет</v>
      </c>
      <c r="D1042" s="11" t="str">
        <f>IFERROR(VLOOKUP(Rule!J1042,lvl_2[],2,FALSE),"Нет")</f>
        <v>Ци Мень</v>
      </c>
      <c r="E1042" s="11" t="str">
        <f>IFERROR(VLOOKUP(Rule!K1042,lvl_3[],2,FALSE),"Нет")</f>
        <v>Анализ Дворца</v>
      </c>
      <c r="F1042" s="11" t="str">
        <f>IFERROR(INDEX(lvl_4[],MATCH(L1042,lvl_4[ID],0),MATCH(TEXT(K1042,"##0"),lvl_4[#Headers],0)),"Нет")</f>
        <v>Структуры</v>
      </c>
      <c r="G1042" s="11" t="str">
        <f>IFERROR(INDEX(lvl_5[],MATCH(M1042,lvl_5[ID],0),MATCH(_xlfn.CONCAT(TEXT(K1042,"##0"),"_",TEXT(L1042,"##0")),lvl_5[#Headers],0)),"Нет")</f>
        <v>Благоприятность</v>
      </c>
      <c r="H1042" s="11" t="str">
        <f>IFERROR(INDEX(lvl_6[],MATCH(N1042,lvl_6[ID],0),MATCH(_xlfn.CONCAT(K1042,"_",L1042,"_",M1042),lvl_6[#Headers],0)),"Нет")</f>
        <v>Нет</v>
      </c>
      <c r="I1042" s="12">
        <v>1</v>
      </c>
      <c r="J1042" s="12">
        <v>2</v>
      </c>
      <c r="K1042" s="12">
        <v>2</v>
      </c>
      <c r="L1042" s="12">
        <v>1</v>
      </c>
      <c r="M1042" s="12">
        <v>0</v>
      </c>
      <c r="N1042" s="12">
        <v>0</v>
      </c>
      <c r="O1042" s="12">
        <f>COUNTIF($P$2:P1042,P1042)</f>
        <v>282</v>
      </c>
      <c r="P1042" s="12" t="str">
        <f t="shared" si="49"/>
        <v>122010000</v>
      </c>
      <c r="Q1042" s="12" t="str">
        <f t="shared" si="50"/>
        <v>1220100000282</v>
      </c>
      <c r="R1042" s="20" t="s">
        <v>2305</v>
      </c>
      <c r="S1042" s="20" t="s">
        <v>2306</v>
      </c>
      <c r="AX1042" s="12">
        <v>1</v>
      </c>
      <c r="AY1042" s="12" t="s">
        <v>914</v>
      </c>
      <c r="BA1042" s="12" t="s">
        <v>901</v>
      </c>
      <c r="BB1042" s="12" t="s">
        <v>12</v>
      </c>
      <c r="BG1042" s="21">
        <v>1</v>
      </c>
      <c r="BJ1042" s="12">
        <v>1</v>
      </c>
    </row>
    <row r="1043" spans="1:63" ht="45" x14ac:dyDescent="0.25">
      <c r="A1043" s="12">
        <v>1</v>
      </c>
      <c r="B1043" s="11" t="str">
        <f t="shared" si="51"/>
        <v>Общий расчет. Ци Мень. Анализ Дворца. Структуры. Благоприятность. Нет</v>
      </c>
      <c r="C1043" s="11" t="str">
        <f>IFERROR(VLOOKUP(I1043,lvl_1[],2,FALSE),"Нет")</f>
        <v>Общий расчет</v>
      </c>
      <c r="D1043" s="11" t="str">
        <f>IFERROR(VLOOKUP(Rule!J1043,lvl_2[],2,FALSE),"Нет")</f>
        <v>Ци Мень</v>
      </c>
      <c r="E1043" s="11" t="str">
        <f>IFERROR(VLOOKUP(Rule!K1043,lvl_3[],2,FALSE),"Нет")</f>
        <v>Анализ Дворца</v>
      </c>
      <c r="F1043" s="11" t="str">
        <f>IFERROR(INDEX(lvl_4[],MATCH(L1043,lvl_4[ID],0),MATCH(TEXT(K1043,"##0"),lvl_4[#Headers],0)),"Нет")</f>
        <v>Структуры</v>
      </c>
      <c r="G1043" s="11" t="str">
        <f>IFERROR(INDEX(lvl_5[],MATCH(M1043,lvl_5[ID],0),MATCH(_xlfn.CONCAT(TEXT(K1043,"##0"),"_",TEXT(L1043,"##0")),lvl_5[#Headers],0)),"Нет")</f>
        <v>Благоприятность</v>
      </c>
      <c r="H1043" s="11" t="str">
        <f>IFERROR(INDEX(lvl_6[],MATCH(N1043,lvl_6[ID],0),MATCH(_xlfn.CONCAT(K1043,"_",L1043,"_",M1043),lvl_6[#Headers],0)),"Нет")</f>
        <v>Нет</v>
      </c>
      <c r="I1043" s="12">
        <v>1</v>
      </c>
      <c r="J1043" s="12">
        <v>2</v>
      </c>
      <c r="K1043" s="12">
        <v>2</v>
      </c>
      <c r="L1043" s="12">
        <v>1</v>
      </c>
      <c r="M1043" s="12">
        <v>0</v>
      </c>
      <c r="N1043" s="12">
        <v>0</v>
      </c>
      <c r="O1043" s="12">
        <f>COUNTIF($P$2:P1043,P1043)</f>
        <v>283</v>
      </c>
      <c r="P1043" s="12" t="str">
        <f t="shared" si="49"/>
        <v>122010000</v>
      </c>
      <c r="Q1043" s="12" t="str">
        <f t="shared" si="50"/>
        <v>1220100000283</v>
      </c>
      <c r="R1043" s="20" t="s">
        <v>2307</v>
      </c>
      <c r="S1043" s="20" t="s">
        <v>1243</v>
      </c>
      <c r="AX1043" s="12">
        <v>1</v>
      </c>
      <c r="AY1043" s="12" t="s">
        <v>914</v>
      </c>
      <c r="BA1043" s="12" t="s">
        <v>901</v>
      </c>
      <c r="BB1043" s="12" t="s">
        <v>22</v>
      </c>
      <c r="BG1043" s="21">
        <v>-1</v>
      </c>
      <c r="BJ1043" s="12">
        <v>1</v>
      </c>
      <c r="BK1043" s="12">
        <v>1</v>
      </c>
    </row>
    <row r="1044" spans="1:63" ht="45" x14ac:dyDescent="0.25">
      <c r="A1044" s="12">
        <v>1</v>
      </c>
      <c r="B1044" s="11" t="str">
        <f t="shared" si="51"/>
        <v>Общий расчет. Ци Мень. Анализ Дворца. Структуры. Благоприятность. Нет</v>
      </c>
      <c r="C1044" s="11" t="str">
        <f>IFERROR(VLOOKUP(I1044,lvl_1[],2,FALSE),"Нет")</f>
        <v>Общий расчет</v>
      </c>
      <c r="D1044" s="11" t="str">
        <f>IFERROR(VLOOKUP(Rule!J1044,lvl_2[],2,FALSE),"Нет")</f>
        <v>Ци Мень</v>
      </c>
      <c r="E1044" s="11" t="str">
        <f>IFERROR(VLOOKUP(Rule!K1044,lvl_3[],2,FALSE),"Нет")</f>
        <v>Анализ Дворца</v>
      </c>
      <c r="F1044" s="11" t="str">
        <f>IFERROR(INDEX(lvl_4[],MATCH(L1044,lvl_4[ID],0),MATCH(TEXT(K1044,"##0"),lvl_4[#Headers],0)),"Нет")</f>
        <v>Структуры</v>
      </c>
      <c r="G1044" s="11" t="str">
        <f>IFERROR(INDEX(lvl_5[],MATCH(M1044,lvl_5[ID],0),MATCH(_xlfn.CONCAT(TEXT(K1044,"##0"),"_",TEXT(L1044,"##0")),lvl_5[#Headers],0)),"Нет")</f>
        <v>Благоприятность</v>
      </c>
      <c r="H1044" s="11" t="str">
        <f>IFERROR(INDEX(lvl_6[],MATCH(N1044,lvl_6[ID],0),MATCH(_xlfn.CONCAT(K1044,"_",L1044,"_",M1044),lvl_6[#Headers],0)),"Нет")</f>
        <v>Нет</v>
      </c>
      <c r="I1044" s="12">
        <v>1</v>
      </c>
      <c r="J1044" s="12">
        <v>2</v>
      </c>
      <c r="K1044" s="12">
        <v>2</v>
      </c>
      <c r="L1044" s="12">
        <v>1</v>
      </c>
      <c r="M1044" s="12">
        <v>0</v>
      </c>
      <c r="N1044" s="12">
        <v>0</v>
      </c>
      <c r="O1044" s="12">
        <f>COUNTIF($P$2:P1044,P1044)</f>
        <v>284</v>
      </c>
      <c r="P1044" s="12" t="str">
        <f t="shared" si="49"/>
        <v>122010000</v>
      </c>
      <c r="Q1044" s="12" t="str">
        <f t="shared" si="50"/>
        <v>1220100000284</v>
      </c>
      <c r="R1044" s="20" t="s">
        <v>2307</v>
      </c>
      <c r="S1044" s="20" t="s">
        <v>1243</v>
      </c>
      <c r="AX1044" s="12">
        <v>1</v>
      </c>
      <c r="AY1044" s="12" t="s">
        <v>914</v>
      </c>
      <c r="BA1044" s="12" t="s">
        <v>901</v>
      </c>
      <c r="BB1044" s="12" t="s">
        <v>16</v>
      </c>
      <c r="BG1044" s="21">
        <v>-1</v>
      </c>
      <c r="BJ1044" s="12">
        <v>1</v>
      </c>
      <c r="BK1044" s="12">
        <v>1</v>
      </c>
    </row>
    <row r="1045" spans="1:63" ht="45" x14ac:dyDescent="0.25">
      <c r="A1045" s="12">
        <v>1</v>
      </c>
      <c r="B1045" s="11" t="str">
        <f t="shared" si="51"/>
        <v>Общий расчет. Ци Мень. Анализ Дворца. Структуры. Благоприятность. Нет</v>
      </c>
      <c r="C1045" s="11" t="str">
        <f>IFERROR(VLOOKUP(I1045,lvl_1[],2,FALSE),"Нет")</f>
        <v>Общий расчет</v>
      </c>
      <c r="D1045" s="11" t="str">
        <f>IFERROR(VLOOKUP(Rule!J1045,lvl_2[],2,FALSE),"Нет")</f>
        <v>Ци Мень</v>
      </c>
      <c r="E1045" s="11" t="str">
        <f>IFERROR(VLOOKUP(Rule!K1045,lvl_3[],2,FALSE),"Нет")</f>
        <v>Анализ Дворца</v>
      </c>
      <c r="F1045" s="11" t="str">
        <f>IFERROR(INDEX(lvl_4[],MATCH(L1045,lvl_4[ID],0),MATCH(TEXT(K1045,"##0"),lvl_4[#Headers],0)),"Нет")</f>
        <v>Структуры</v>
      </c>
      <c r="G1045" s="11" t="str">
        <f>IFERROR(INDEX(lvl_5[],MATCH(M1045,lvl_5[ID],0),MATCH(_xlfn.CONCAT(TEXT(K1045,"##0"),"_",TEXT(L1045,"##0")),lvl_5[#Headers],0)),"Нет")</f>
        <v>Благоприятность</v>
      </c>
      <c r="H1045" s="11" t="str">
        <f>IFERROR(INDEX(lvl_6[],MATCH(N1045,lvl_6[ID],0),MATCH(_xlfn.CONCAT(K1045,"_",L1045,"_",M1045),lvl_6[#Headers],0)),"Нет")</f>
        <v>Нет</v>
      </c>
      <c r="I1045" s="12">
        <v>1</v>
      </c>
      <c r="J1045" s="12">
        <v>2</v>
      </c>
      <c r="K1045" s="12">
        <v>2</v>
      </c>
      <c r="L1045" s="12">
        <v>1</v>
      </c>
      <c r="M1045" s="12">
        <v>0</v>
      </c>
      <c r="N1045" s="12">
        <v>0</v>
      </c>
      <c r="O1045" s="12">
        <f>COUNTIF($P$2:P1045,P1045)</f>
        <v>285</v>
      </c>
      <c r="P1045" s="12" t="str">
        <f t="shared" si="49"/>
        <v>122010000</v>
      </c>
      <c r="Q1045" s="12" t="str">
        <f t="shared" si="50"/>
        <v>1220100000285</v>
      </c>
      <c r="R1045" s="20" t="s">
        <v>2307</v>
      </c>
      <c r="S1045" s="20" t="s">
        <v>1243</v>
      </c>
      <c r="AX1045" s="12">
        <v>1</v>
      </c>
      <c r="AY1045" s="12" t="s">
        <v>914</v>
      </c>
      <c r="BA1045" s="12" t="s">
        <v>901</v>
      </c>
      <c r="BB1045" s="12" t="s">
        <v>19</v>
      </c>
      <c r="BG1045" s="21">
        <v>-1</v>
      </c>
      <c r="BJ1045" s="12">
        <v>1</v>
      </c>
      <c r="BK1045" s="12">
        <v>1</v>
      </c>
    </row>
    <row r="1046" spans="1:63" ht="45" x14ac:dyDescent="0.25">
      <c r="A1046" s="12">
        <v>1</v>
      </c>
      <c r="B1046" s="11" t="str">
        <f t="shared" si="51"/>
        <v>Общий расчет. Ци Мень. Анализ Дворца. Структуры. Благоприятность. Нет</v>
      </c>
      <c r="C1046" s="11" t="str">
        <f>IFERROR(VLOOKUP(I1046,lvl_1[],2,FALSE),"Нет")</f>
        <v>Общий расчет</v>
      </c>
      <c r="D1046" s="11" t="str">
        <f>IFERROR(VLOOKUP(Rule!J1046,lvl_2[],2,FALSE),"Нет")</f>
        <v>Ци Мень</v>
      </c>
      <c r="E1046" s="11" t="str">
        <f>IFERROR(VLOOKUP(Rule!K1046,lvl_3[],2,FALSE),"Нет")</f>
        <v>Анализ Дворца</v>
      </c>
      <c r="F1046" s="11" t="str">
        <f>IFERROR(INDEX(lvl_4[],MATCH(L1046,lvl_4[ID],0),MATCH(TEXT(K1046,"##0"),lvl_4[#Headers],0)),"Нет")</f>
        <v>Структуры</v>
      </c>
      <c r="G1046" s="11" t="str">
        <f>IFERROR(INDEX(lvl_5[],MATCH(M1046,lvl_5[ID],0),MATCH(_xlfn.CONCAT(TEXT(K1046,"##0"),"_",TEXT(L1046,"##0")),lvl_5[#Headers],0)),"Нет")</f>
        <v>Благоприятность</v>
      </c>
      <c r="H1046" s="11" t="str">
        <f>IFERROR(INDEX(lvl_6[],MATCH(N1046,lvl_6[ID],0),MATCH(_xlfn.CONCAT(K1046,"_",L1046,"_",M1046),lvl_6[#Headers],0)),"Нет")</f>
        <v>Нет</v>
      </c>
      <c r="I1046" s="12">
        <v>1</v>
      </c>
      <c r="J1046" s="12">
        <v>2</v>
      </c>
      <c r="K1046" s="12">
        <v>2</v>
      </c>
      <c r="L1046" s="12">
        <v>1</v>
      </c>
      <c r="M1046" s="12">
        <v>0</v>
      </c>
      <c r="N1046" s="12">
        <v>0</v>
      </c>
      <c r="O1046" s="12">
        <f>COUNTIF($P$2:P1046,P1046)</f>
        <v>286</v>
      </c>
      <c r="P1046" s="12" t="str">
        <f t="shared" si="49"/>
        <v>122010000</v>
      </c>
      <c r="Q1046" s="12" t="str">
        <f t="shared" si="50"/>
        <v>1220100000286</v>
      </c>
      <c r="R1046" s="20" t="s">
        <v>2307</v>
      </c>
      <c r="S1046" s="20" t="s">
        <v>1243</v>
      </c>
      <c r="AX1046" s="12">
        <v>1</v>
      </c>
      <c r="AY1046" s="12" t="s">
        <v>914</v>
      </c>
      <c r="BA1046" s="12" t="s">
        <v>901</v>
      </c>
      <c r="BB1046" s="12" t="s">
        <v>26</v>
      </c>
      <c r="BG1046" s="21">
        <v>-1</v>
      </c>
      <c r="BJ1046" s="12">
        <v>1</v>
      </c>
      <c r="BK1046" s="12">
        <v>1</v>
      </c>
    </row>
    <row r="1047" spans="1:63" ht="45" x14ac:dyDescent="0.25">
      <c r="A1047" s="12">
        <v>1</v>
      </c>
      <c r="B1047" s="11" t="str">
        <f t="shared" si="51"/>
        <v>Общий расчет. Ци Мень. Анализ Дворца. Структуры. Благоприятность. Нет</v>
      </c>
      <c r="C1047" s="11" t="str">
        <f>IFERROR(VLOOKUP(I1047,lvl_1[],2,FALSE),"Нет")</f>
        <v>Общий расчет</v>
      </c>
      <c r="D1047" s="11" t="str">
        <f>IFERROR(VLOOKUP(Rule!J1047,lvl_2[],2,FALSE),"Нет")</f>
        <v>Ци Мень</v>
      </c>
      <c r="E1047" s="11" t="str">
        <f>IFERROR(VLOOKUP(Rule!K1047,lvl_3[],2,FALSE),"Нет")</f>
        <v>Анализ Дворца</v>
      </c>
      <c r="F1047" s="11" t="str">
        <f>IFERROR(INDEX(lvl_4[],MATCH(L1047,lvl_4[ID],0),MATCH(TEXT(K1047,"##0"),lvl_4[#Headers],0)),"Нет")</f>
        <v>Структуры</v>
      </c>
      <c r="G1047" s="11" t="str">
        <f>IFERROR(INDEX(lvl_5[],MATCH(M1047,lvl_5[ID],0),MATCH(_xlfn.CONCAT(TEXT(K1047,"##0"),"_",TEXT(L1047,"##0")),lvl_5[#Headers],0)),"Нет")</f>
        <v>Благоприятность</v>
      </c>
      <c r="H1047" s="11" t="str">
        <f>IFERROR(INDEX(lvl_6[],MATCH(N1047,lvl_6[ID],0),MATCH(_xlfn.CONCAT(K1047,"_",L1047,"_",M1047),lvl_6[#Headers],0)),"Нет")</f>
        <v>Нет</v>
      </c>
      <c r="I1047" s="12">
        <v>1</v>
      </c>
      <c r="J1047" s="12">
        <v>2</v>
      </c>
      <c r="K1047" s="12">
        <v>2</v>
      </c>
      <c r="L1047" s="12">
        <v>1</v>
      </c>
      <c r="M1047" s="12">
        <v>0</v>
      </c>
      <c r="N1047" s="12">
        <v>0</v>
      </c>
      <c r="O1047" s="12">
        <f>COUNTIF($P$2:P1047,P1047)</f>
        <v>287</v>
      </c>
      <c r="P1047" s="12" t="str">
        <f t="shared" si="49"/>
        <v>122010000</v>
      </c>
      <c r="Q1047" s="12" t="str">
        <f t="shared" si="50"/>
        <v>1220100000287</v>
      </c>
      <c r="R1047" s="20" t="s">
        <v>2307</v>
      </c>
      <c r="S1047" s="20" t="s">
        <v>1243</v>
      </c>
      <c r="AX1047" s="12">
        <v>1</v>
      </c>
      <c r="AY1047" s="12" t="s">
        <v>914</v>
      </c>
      <c r="BA1047" s="12" t="s">
        <v>901</v>
      </c>
      <c r="BB1047" s="12" t="s">
        <v>29</v>
      </c>
      <c r="BG1047" s="21">
        <v>-1</v>
      </c>
      <c r="BJ1047" s="12">
        <v>1</v>
      </c>
      <c r="BK1047" s="12">
        <v>1</v>
      </c>
    </row>
    <row r="1048" spans="1:63" ht="45" x14ac:dyDescent="0.25">
      <c r="A1048" s="12">
        <v>1</v>
      </c>
      <c r="B1048" s="11" t="str">
        <f t="shared" si="51"/>
        <v>Общий расчет. Ци Мень. Анализ Дворца. Структуры. Благоприятность. Нет</v>
      </c>
      <c r="C1048" s="11" t="str">
        <f>IFERROR(VLOOKUP(I1048,lvl_1[],2,FALSE),"Нет")</f>
        <v>Общий расчет</v>
      </c>
      <c r="D1048" s="11" t="str">
        <f>IFERROR(VLOOKUP(Rule!J1048,lvl_2[],2,FALSE),"Нет")</f>
        <v>Ци Мень</v>
      </c>
      <c r="E1048" s="11" t="str">
        <f>IFERROR(VLOOKUP(Rule!K1048,lvl_3[],2,FALSE),"Нет")</f>
        <v>Анализ Дворца</v>
      </c>
      <c r="F1048" s="11" t="str">
        <f>IFERROR(INDEX(lvl_4[],MATCH(L1048,lvl_4[ID],0),MATCH(TEXT(K1048,"##0"),lvl_4[#Headers],0)),"Нет")</f>
        <v>Структуры</v>
      </c>
      <c r="G1048" s="11" t="str">
        <f>IFERROR(INDEX(lvl_5[],MATCH(M1048,lvl_5[ID],0),MATCH(_xlfn.CONCAT(TEXT(K1048,"##0"),"_",TEXT(L1048,"##0")),lvl_5[#Headers],0)),"Нет")</f>
        <v>Благоприятность</v>
      </c>
      <c r="H1048" s="11" t="str">
        <f>IFERROR(INDEX(lvl_6[],MATCH(N1048,lvl_6[ID],0),MATCH(_xlfn.CONCAT(K1048,"_",L1048,"_",M1048),lvl_6[#Headers],0)),"Нет")</f>
        <v>Нет</v>
      </c>
      <c r="I1048" s="12">
        <v>1</v>
      </c>
      <c r="J1048" s="12">
        <v>2</v>
      </c>
      <c r="K1048" s="12">
        <v>2</v>
      </c>
      <c r="L1048" s="12">
        <v>1</v>
      </c>
      <c r="M1048" s="12">
        <v>0</v>
      </c>
      <c r="N1048" s="12">
        <v>0</v>
      </c>
      <c r="O1048" s="12">
        <f>COUNTIF($P$2:P1048,P1048)</f>
        <v>288</v>
      </c>
      <c r="P1048" s="12" t="str">
        <f t="shared" si="49"/>
        <v>122010000</v>
      </c>
      <c r="Q1048" s="12" t="str">
        <f t="shared" si="50"/>
        <v>1220100000288</v>
      </c>
      <c r="R1048" s="20" t="s">
        <v>2305</v>
      </c>
      <c r="S1048" s="20" t="s">
        <v>2306</v>
      </c>
      <c r="AX1048" s="12">
        <v>1</v>
      </c>
      <c r="AY1048" s="12" t="s">
        <v>916</v>
      </c>
      <c r="BA1048" s="12" t="s">
        <v>901</v>
      </c>
      <c r="BB1048" s="12" t="s">
        <v>8</v>
      </c>
      <c r="BG1048" s="21">
        <v>1</v>
      </c>
      <c r="BJ1048" s="12">
        <v>1</v>
      </c>
    </row>
    <row r="1049" spans="1:63" ht="45" x14ac:dyDescent="0.25">
      <c r="A1049" s="12">
        <v>1</v>
      </c>
      <c r="B1049" s="11" t="str">
        <f t="shared" si="51"/>
        <v>Общий расчет. Ци Мень. Анализ Дворца. Структуры. Благоприятность. Нет</v>
      </c>
      <c r="C1049" s="11" t="str">
        <f>IFERROR(VLOOKUP(I1049,lvl_1[],2,FALSE),"Нет")</f>
        <v>Общий расчет</v>
      </c>
      <c r="D1049" s="11" t="str">
        <f>IFERROR(VLOOKUP(Rule!J1049,lvl_2[],2,FALSE),"Нет")</f>
        <v>Ци Мень</v>
      </c>
      <c r="E1049" s="11" t="str">
        <f>IFERROR(VLOOKUP(Rule!K1049,lvl_3[],2,FALSE),"Нет")</f>
        <v>Анализ Дворца</v>
      </c>
      <c r="F1049" s="11" t="str">
        <f>IFERROR(INDEX(lvl_4[],MATCH(L1049,lvl_4[ID],0),MATCH(TEXT(K1049,"##0"),lvl_4[#Headers],0)),"Нет")</f>
        <v>Структуры</v>
      </c>
      <c r="G1049" s="11" t="str">
        <f>IFERROR(INDEX(lvl_5[],MATCH(M1049,lvl_5[ID],0),MATCH(_xlfn.CONCAT(TEXT(K1049,"##0"),"_",TEXT(L1049,"##0")),lvl_5[#Headers],0)),"Нет")</f>
        <v>Благоприятность</v>
      </c>
      <c r="H1049" s="11" t="str">
        <f>IFERROR(INDEX(lvl_6[],MATCH(N1049,lvl_6[ID],0),MATCH(_xlfn.CONCAT(K1049,"_",L1049,"_",M1049),lvl_6[#Headers],0)),"Нет")</f>
        <v>Нет</v>
      </c>
      <c r="I1049" s="12">
        <v>1</v>
      </c>
      <c r="J1049" s="12">
        <v>2</v>
      </c>
      <c r="K1049" s="12">
        <v>2</v>
      </c>
      <c r="L1049" s="12">
        <v>1</v>
      </c>
      <c r="M1049" s="12">
        <v>0</v>
      </c>
      <c r="N1049" s="12">
        <v>0</v>
      </c>
      <c r="O1049" s="12">
        <f>COUNTIF($P$2:P1049,P1049)</f>
        <v>289</v>
      </c>
      <c r="P1049" s="12" t="str">
        <f t="shared" si="49"/>
        <v>122010000</v>
      </c>
      <c r="Q1049" s="12" t="str">
        <f t="shared" si="50"/>
        <v>1220100000289</v>
      </c>
      <c r="R1049" s="20" t="s">
        <v>2305</v>
      </c>
      <c r="S1049" s="20" t="s">
        <v>2306</v>
      </c>
      <c r="AX1049" s="12">
        <v>1</v>
      </c>
      <c r="AY1049" s="12" t="s">
        <v>916</v>
      </c>
      <c r="BA1049" s="12" t="s">
        <v>901</v>
      </c>
      <c r="BB1049" s="12" t="s">
        <v>12</v>
      </c>
      <c r="BG1049" s="21">
        <v>1</v>
      </c>
      <c r="BJ1049" s="12">
        <v>1</v>
      </c>
    </row>
    <row r="1050" spans="1:63" ht="45" x14ac:dyDescent="0.25">
      <c r="A1050" s="12">
        <v>1</v>
      </c>
      <c r="B1050" s="11" t="str">
        <f t="shared" si="51"/>
        <v>Общий расчет. Ци Мень. Анализ Дворца. Структуры. Благоприятность. Нет</v>
      </c>
      <c r="C1050" s="11" t="str">
        <f>IFERROR(VLOOKUP(I1050,lvl_1[],2,FALSE),"Нет")</f>
        <v>Общий расчет</v>
      </c>
      <c r="D1050" s="11" t="str">
        <f>IFERROR(VLOOKUP(Rule!J1050,lvl_2[],2,FALSE),"Нет")</f>
        <v>Ци Мень</v>
      </c>
      <c r="E1050" s="11" t="str">
        <f>IFERROR(VLOOKUP(Rule!K1050,lvl_3[],2,FALSE),"Нет")</f>
        <v>Анализ Дворца</v>
      </c>
      <c r="F1050" s="11" t="str">
        <f>IFERROR(INDEX(lvl_4[],MATCH(L1050,lvl_4[ID],0),MATCH(TEXT(K1050,"##0"),lvl_4[#Headers],0)),"Нет")</f>
        <v>Структуры</v>
      </c>
      <c r="G1050" s="11" t="str">
        <f>IFERROR(INDEX(lvl_5[],MATCH(M1050,lvl_5[ID],0),MATCH(_xlfn.CONCAT(TEXT(K1050,"##0"),"_",TEXT(L1050,"##0")),lvl_5[#Headers],0)),"Нет")</f>
        <v>Благоприятность</v>
      </c>
      <c r="H1050" s="11" t="str">
        <f>IFERROR(INDEX(lvl_6[],MATCH(N1050,lvl_6[ID],0),MATCH(_xlfn.CONCAT(K1050,"_",L1050,"_",M1050),lvl_6[#Headers],0)),"Нет")</f>
        <v>Нет</v>
      </c>
      <c r="I1050" s="12">
        <v>1</v>
      </c>
      <c r="J1050" s="12">
        <v>2</v>
      </c>
      <c r="K1050" s="12">
        <v>2</v>
      </c>
      <c r="L1050" s="12">
        <v>1</v>
      </c>
      <c r="M1050" s="12">
        <v>0</v>
      </c>
      <c r="N1050" s="12">
        <v>0</v>
      </c>
      <c r="O1050" s="12">
        <f>COUNTIF($P$2:P1050,P1050)</f>
        <v>290</v>
      </c>
      <c r="P1050" s="12" t="str">
        <f t="shared" si="49"/>
        <v>122010000</v>
      </c>
      <c r="Q1050" s="12" t="str">
        <f t="shared" si="50"/>
        <v>1220100000290</v>
      </c>
      <c r="R1050" s="20" t="s">
        <v>2307</v>
      </c>
      <c r="S1050" s="20" t="s">
        <v>1243</v>
      </c>
      <c r="AX1050" s="12">
        <v>1</v>
      </c>
      <c r="AY1050" s="12" t="s">
        <v>916</v>
      </c>
      <c r="BA1050" s="12" t="s">
        <v>901</v>
      </c>
      <c r="BB1050" s="12" t="s">
        <v>22</v>
      </c>
      <c r="BG1050" s="21">
        <v>-1</v>
      </c>
      <c r="BJ1050" s="12">
        <v>1</v>
      </c>
      <c r="BK1050" s="12">
        <v>1</v>
      </c>
    </row>
    <row r="1051" spans="1:63" ht="45" x14ac:dyDescent="0.25">
      <c r="A1051" s="12">
        <v>1</v>
      </c>
      <c r="B1051" s="11" t="str">
        <f t="shared" si="51"/>
        <v>Общий расчет. Ци Мень. Анализ Дворца. Структуры. Благоприятность. Нет</v>
      </c>
      <c r="C1051" s="11" t="str">
        <f>IFERROR(VLOOKUP(I1051,lvl_1[],2,FALSE),"Нет")</f>
        <v>Общий расчет</v>
      </c>
      <c r="D1051" s="11" t="str">
        <f>IFERROR(VLOOKUP(Rule!J1051,lvl_2[],2,FALSE),"Нет")</f>
        <v>Ци Мень</v>
      </c>
      <c r="E1051" s="11" t="str">
        <f>IFERROR(VLOOKUP(Rule!K1051,lvl_3[],2,FALSE),"Нет")</f>
        <v>Анализ Дворца</v>
      </c>
      <c r="F1051" s="11" t="str">
        <f>IFERROR(INDEX(lvl_4[],MATCH(L1051,lvl_4[ID],0),MATCH(TEXT(K1051,"##0"),lvl_4[#Headers],0)),"Нет")</f>
        <v>Структуры</v>
      </c>
      <c r="G1051" s="11" t="str">
        <f>IFERROR(INDEX(lvl_5[],MATCH(M1051,lvl_5[ID],0),MATCH(_xlfn.CONCAT(TEXT(K1051,"##0"),"_",TEXT(L1051,"##0")),lvl_5[#Headers],0)),"Нет")</f>
        <v>Благоприятность</v>
      </c>
      <c r="H1051" s="11" t="str">
        <f>IFERROR(INDEX(lvl_6[],MATCH(N1051,lvl_6[ID],0),MATCH(_xlfn.CONCAT(K1051,"_",L1051,"_",M1051),lvl_6[#Headers],0)),"Нет")</f>
        <v>Нет</v>
      </c>
      <c r="I1051" s="12">
        <v>1</v>
      </c>
      <c r="J1051" s="12">
        <v>2</v>
      </c>
      <c r="K1051" s="12">
        <v>2</v>
      </c>
      <c r="L1051" s="12">
        <v>1</v>
      </c>
      <c r="M1051" s="12">
        <v>0</v>
      </c>
      <c r="N1051" s="12">
        <v>0</v>
      </c>
      <c r="O1051" s="12">
        <f>COUNTIF($P$2:P1051,P1051)</f>
        <v>291</v>
      </c>
      <c r="P1051" s="12" t="str">
        <f t="shared" si="49"/>
        <v>122010000</v>
      </c>
      <c r="Q1051" s="12" t="str">
        <f t="shared" si="50"/>
        <v>1220100000291</v>
      </c>
      <c r="R1051" s="20" t="s">
        <v>2307</v>
      </c>
      <c r="S1051" s="20" t="s">
        <v>1243</v>
      </c>
      <c r="AX1051" s="12">
        <v>1</v>
      </c>
      <c r="AY1051" s="12" t="s">
        <v>916</v>
      </c>
      <c r="BA1051" s="12" t="s">
        <v>901</v>
      </c>
      <c r="BB1051" s="12" t="s">
        <v>16</v>
      </c>
      <c r="BG1051" s="21">
        <v>-1</v>
      </c>
      <c r="BJ1051" s="12">
        <v>1</v>
      </c>
      <c r="BK1051" s="12">
        <v>1</v>
      </c>
    </row>
    <row r="1052" spans="1:63" ht="45" x14ac:dyDescent="0.25">
      <c r="A1052" s="12">
        <v>1</v>
      </c>
      <c r="B1052" s="11" t="str">
        <f t="shared" si="51"/>
        <v>Общий расчет. Ци Мень. Анализ Дворца. Структуры. Благоприятность. Нет</v>
      </c>
      <c r="C1052" s="11" t="str">
        <f>IFERROR(VLOOKUP(I1052,lvl_1[],2,FALSE),"Нет")</f>
        <v>Общий расчет</v>
      </c>
      <c r="D1052" s="11" t="str">
        <f>IFERROR(VLOOKUP(Rule!J1052,lvl_2[],2,FALSE),"Нет")</f>
        <v>Ци Мень</v>
      </c>
      <c r="E1052" s="11" t="str">
        <f>IFERROR(VLOOKUP(Rule!K1052,lvl_3[],2,FALSE),"Нет")</f>
        <v>Анализ Дворца</v>
      </c>
      <c r="F1052" s="11" t="str">
        <f>IFERROR(INDEX(lvl_4[],MATCH(L1052,lvl_4[ID],0),MATCH(TEXT(K1052,"##0"),lvl_4[#Headers],0)),"Нет")</f>
        <v>Структуры</v>
      </c>
      <c r="G1052" s="11" t="str">
        <f>IFERROR(INDEX(lvl_5[],MATCH(M1052,lvl_5[ID],0),MATCH(_xlfn.CONCAT(TEXT(K1052,"##0"),"_",TEXT(L1052,"##0")),lvl_5[#Headers],0)),"Нет")</f>
        <v>Благоприятность</v>
      </c>
      <c r="H1052" s="11" t="str">
        <f>IFERROR(INDEX(lvl_6[],MATCH(N1052,lvl_6[ID],0),MATCH(_xlfn.CONCAT(K1052,"_",L1052,"_",M1052),lvl_6[#Headers],0)),"Нет")</f>
        <v>Нет</v>
      </c>
      <c r="I1052" s="12">
        <v>1</v>
      </c>
      <c r="J1052" s="12">
        <v>2</v>
      </c>
      <c r="K1052" s="12">
        <v>2</v>
      </c>
      <c r="L1052" s="12">
        <v>1</v>
      </c>
      <c r="M1052" s="12">
        <v>0</v>
      </c>
      <c r="N1052" s="12">
        <v>0</v>
      </c>
      <c r="O1052" s="12">
        <f>COUNTIF($P$2:P1052,P1052)</f>
        <v>292</v>
      </c>
      <c r="P1052" s="12" t="str">
        <f t="shared" si="49"/>
        <v>122010000</v>
      </c>
      <c r="Q1052" s="12" t="str">
        <f t="shared" si="50"/>
        <v>1220100000292</v>
      </c>
      <c r="R1052" s="20" t="s">
        <v>2307</v>
      </c>
      <c r="S1052" s="20" t="s">
        <v>1243</v>
      </c>
      <c r="AX1052" s="12">
        <v>1</v>
      </c>
      <c r="AY1052" s="12" t="s">
        <v>916</v>
      </c>
      <c r="BA1052" s="12" t="s">
        <v>901</v>
      </c>
      <c r="BB1052" s="12" t="s">
        <v>19</v>
      </c>
      <c r="BG1052" s="21">
        <v>-1</v>
      </c>
      <c r="BJ1052" s="12">
        <v>1</v>
      </c>
      <c r="BK1052" s="12">
        <v>1</v>
      </c>
    </row>
    <row r="1053" spans="1:63" ht="45" x14ac:dyDescent="0.25">
      <c r="A1053" s="12">
        <v>1</v>
      </c>
      <c r="B1053" s="11" t="str">
        <f t="shared" si="51"/>
        <v>Общий расчет. Ци Мень. Анализ Дворца. Структуры. Благоприятность. Нет</v>
      </c>
      <c r="C1053" s="11" t="str">
        <f>IFERROR(VLOOKUP(I1053,lvl_1[],2,FALSE),"Нет")</f>
        <v>Общий расчет</v>
      </c>
      <c r="D1053" s="11" t="str">
        <f>IFERROR(VLOOKUP(Rule!J1053,lvl_2[],2,FALSE),"Нет")</f>
        <v>Ци Мень</v>
      </c>
      <c r="E1053" s="11" t="str">
        <f>IFERROR(VLOOKUP(Rule!K1053,lvl_3[],2,FALSE),"Нет")</f>
        <v>Анализ Дворца</v>
      </c>
      <c r="F1053" s="11" t="str">
        <f>IFERROR(INDEX(lvl_4[],MATCH(L1053,lvl_4[ID],0),MATCH(TEXT(K1053,"##0"),lvl_4[#Headers],0)),"Нет")</f>
        <v>Структуры</v>
      </c>
      <c r="G1053" s="11" t="str">
        <f>IFERROR(INDEX(lvl_5[],MATCH(M1053,lvl_5[ID],0),MATCH(_xlfn.CONCAT(TEXT(K1053,"##0"),"_",TEXT(L1053,"##0")),lvl_5[#Headers],0)),"Нет")</f>
        <v>Благоприятность</v>
      </c>
      <c r="H1053" s="11" t="str">
        <f>IFERROR(INDEX(lvl_6[],MATCH(N1053,lvl_6[ID],0),MATCH(_xlfn.CONCAT(K1053,"_",L1053,"_",M1053),lvl_6[#Headers],0)),"Нет")</f>
        <v>Нет</v>
      </c>
      <c r="I1053" s="12">
        <v>1</v>
      </c>
      <c r="J1053" s="12">
        <v>2</v>
      </c>
      <c r="K1053" s="12">
        <v>2</v>
      </c>
      <c r="L1053" s="12">
        <v>1</v>
      </c>
      <c r="M1053" s="12">
        <v>0</v>
      </c>
      <c r="N1053" s="12">
        <v>0</v>
      </c>
      <c r="O1053" s="12">
        <f>COUNTIF($P$2:P1053,P1053)</f>
        <v>293</v>
      </c>
      <c r="P1053" s="12" t="str">
        <f t="shared" si="49"/>
        <v>122010000</v>
      </c>
      <c r="Q1053" s="12" t="str">
        <f t="shared" si="50"/>
        <v>1220100000293</v>
      </c>
      <c r="R1053" s="20" t="s">
        <v>2307</v>
      </c>
      <c r="S1053" s="20" t="s">
        <v>1243</v>
      </c>
      <c r="AX1053" s="12">
        <v>1</v>
      </c>
      <c r="AY1053" s="12" t="s">
        <v>916</v>
      </c>
      <c r="BA1053" s="12" t="s">
        <v>901</v>
      </c>
      <c r="BB1053" s="12" t="s">
        <v>26</v>
      </c>
      <c r="BG1053" s="21">
        <v>-1</v>
      </c>
      <c r="BJ1053" s="12">
        <v>1</v>
      </c>
      <c r="BK1053" s="12">
        <v>1</v>
      </c>
    </row>
    <row r="1054" spans="1:63" ht="45" x14ac:dyDescent="0.25">
      <c r="A1054" s="12">
        <v>1</v>
      </c>
      <c r="B1054" s="11" t="str">
        <f t="shared" si="51"/>
        <v>Общий расчет. Ци Мень. Анализ Дворца. Структуры. Благоприятность. Нет</v>
      </c>
      <c r="C1054" s="11" t="str">
        <f>IFERROR(VLOOKUP(I1054,lvl_1[],2,FALSE),"Нет")</f>
        <v>Общий расчет</v>
      </c>
      <c r="D1054" s="11" t="str">
        <f>IFERROR(VLOOKUP(Rule!J1054,lvl_2[],2,FALSE),"Нет")</f>
        <v>Ци Мень</v>
      </c>
      <c r="E1054" s="11" t="str">
        <f>IFERROR(VLOOKUP(Rule!K1054,lvl_3[],2,FALSE),"Нет")</f>
        <v>Анализ Дворца</v>
      </c>
      <c r="F1054" s="11" t="str">
        <f>IFERROR(INDEX(lvl_4[],MATCH(L1054,lvl_4[ID],0),MATCH(TEXT(K1054,"##0"),lvl_4[#Headers],0)),"Нет")</f>
        <v>Структуры</v>
      </c>
      <c r="G1054" s="11" t="str">
        <f>IFERROR(INDEX(lvl_5[],MATCH(M1054,lvl_5[ID],0),MATCH(_xlfn.CONCAT(TEXT(K1054,"##0"),"_",TEXT(L1054,"##0")),lvl_5[#Headers],0)),"Нет")</f>
        <v>Благоприятность</v>
      </c>
      <c r="H1054" s="11" t="str">
        <f>IFERROR(INDEX(lvl_6[],MATCH(N1054,lvl_6[ID],0),MATCH(_xlfn.CONCAT(K1054,"_",L1054,"_",M1054),lvl_6[#Headers],0)),"Нет")</f>
        <v>Нет</v>
      </c>
      <c r="I1054" s="12">
        <v>1</v>
      </c>
      <c r="J1054" s="12">
        <v>2</v>
      </c>
      <c r="K1054" s="12">
        <v>2</v>
      </c>
      <c r="L1054" s="12">
        <v>1</v>
      </c>
      <c r="M1054" s="12">
        <v>0</v>
      </c>
      <c r="N1054" s="12">
        <v>0</v>
      </c>
      <c r="O1054" s="12">
        <f>COUNTIF($P$2:P1054,P1054)</f>
        <v>294</v>
      </c>
      <c r="P1054" s="12" t="str">
        <f t="shared" si="49"/>
        <v>122010000</v>
      </c>
      <c r="Q1054" s="12" t="str">
        <f t="shared" si="50"/>
        <v>1220100000294</v>
      </c>
      <c r="R1054" s="20" t="s">
        <v>2307</v>
      </c>
      <c r="S1054" s="20" t="s">
        <v>1243</v>
      </c>
      <c r="AX1054" s="12">
        <v>1</v>
      </c>
      <c r="AY1054" s="12" t="s">
        <v>916</v>
      </c>
      <c r="BA1054" s="12" t="s">
        <v>901</v>
      </c>
      <c r="BB1054" s="12" t="s">
        <v>29</v>
      </c>
      <c r="BG1054" s="21">
        <v>-1</v>
      </c>
      <c r="BJ1054" s="12">
        <v>1</v>
      </c>
      <c r="BK1054" s="12">
        <v>1</v>
      </c>
    </row>
    <row r="1055" spans="1:63" ht="75" x14ac:dyDescent="0.25">
      <c r="A1055" s="12">
        <v>1</v>
      </c>
      <c r="B1055" s="11" t="str">
        <f t="shared" si="51"/>
        <v>Общий расчет. Ци Мень. Анализ Дворца. Структуры. Благоприятность. Нет</v>
      </c>
      <c r="C1055" s="11" t="str">
        <f>IFERROR(VLOOKUP(I1055,lvl_1[],2,FALSE),"Нет")</f>
        <v>Общий расчет</v>
      </c>
      <c r="D1055" s="11" t="str">
        <f>IFERROR(VLOOKUP(Rule!J1055,lvl_2[],2,FALSE),"Нет")</f>
        <v>Ци Мень</v>
      </c>
      <c r="E1055" s="11" t="str">
        <f>IFERROR(VLOOKUP(Rule!K1055,lvl_3[],2,FALSE),"Нет")</f>
        <v>Анализ Дворца</v>
      </c>
      <c r="F1055" s="11" t="str">
        <f>IFERROR(INDEX(lvl_4[],MATCH(L1055,lvl_4[ID],0),MATCH(TEXT(K1055,"##0"),lvl_4[#Headers],0)),"Нет")</f>
        <v>Структуры</v>
      </c>
      <c r="G1055" s="11" t="str">
        <f>IFERROR(INDEX(lvl_5[],MATCH(M1055,lvl_5[ID],0),MATCH(_xlfn.CONCAT(TEXT(K1055,"##0"),"_",TEXT(L1055,"##0")),lvl_5[#Headers],0)),"Нет")</f>
        <v>Благоприятность</v>
      </c>
      <c r="H1055" s="11" t="str">
        <f>IFERROR(INDEX(lvl_6[],MATCH(N1055,lvl_6[ID],0),MATCH(_xlfn.CONCAT(K1055,"_",L1055,"_",M1055),lvl_6[#Headers],0)),"Нет")</f>
        <v>Нет</v>
      </c>
      <c r="I1055" s="12">
        <v>1</v>
      </c>
      <c r="J1055" s="12">
        <v>2</v>
      </c>
      <c r="K1055" s="12">
        <v>2</v>
      </c>
      <c r="L1055" s="12">
        <v>1</v>
      </c>
      <c r="M1055" s="12">
        <v>0</v>
      </c>
      <c r="N1055" s="12">
        <v>0</v>
      </c>
      <c r="O1055" s="12">
        <f>COUNTIF($P$2:P1055,P1055)</f>
        <v>295</v>
      </c>
      <c r="P1055" s="12" t="str">
        <f t="shared" si="49"/>
        <v>122010000</v>
      </c>
      <c r="Q1055" s="12" t="str">
        <f t="shared" si="50"/>
        <v>1220100000295</v>
      </c>
      <c r="R1055" s="20" t="s">
        <v>2308</v>
      </c>
      <c r="S1055" s="20" t="s">
        <v>2278</v>
      </c>
      <c r="AW1055" s="12">
        <v>4</v>
      </c>
      <c r="AX1055" s="12">
        <v>1</v>
      </c>
      <c r="AY1055" s="12" t="s">
        <v>908</v>
      </c>
      <c r="BA1055" s="12" t="s">
        <v>903</v>
      </c>
      <c r="BG1055" s="21">
        <v>1</v>
      </c>
      <c r="BJ1055" s="12">
        <v>1</v>
      </c>
    </row>
    <row r="1056" spans="1:63" ht="75" x14ac:dyDescent="0.25">
      <c r="A1056" s="12">
        <v>1</v>
      </c>
      <c r="B1056" s="11" t="str">
        <f t="shared" si="51"/>
        <v>Общий расчет. Ци Мень. Анализ Дворца. Структуры. Благоприятность. Нет</v>
      </c>
      <c r="C1056" s="11" t="str">
        <f>IFERROR(VLOOKUP(I1056,lvl_1[],2,FALSE),"Нет")</f>
        <v>Общий расчет</v>
      </c>
      <c r="D1056" s="11" t="str">
        <f>IFERROR(VLOOKUP(Rule!J1056,lvl_2[],2,FALSE),"Нет")</f>
        <v>Ци Мень</v>
      </c>
      <c r="E1056" s="11" t="str">
        <f>IFERROR(VLOOKUP(Rule!K1056,lvl_3[],2,FALSE),"Нет")</f>
        <v>Анализ Дворца</v>
      </c>
      <c r="F1056" s="11" t="str">
        <f>IFERROR(INDEX(lvl_4[],MATCH(L1056,lvl_4[ID],0),MATCH(TEXT(K1056,"##0"),lvl_4[#Headers],0)),"Нет")</f>
        <v>Структуры</v>
      </c>
      <c r="G1056" s="11" t="str">
        <f>IFERROR(INDEX(lvl_5[],MATCH(M1056,lvl_5[ID],0),MATCH(_xlfn.CONCAT(TEXT(K1056,"##0"),"_",TEXT(L1056,"##0")),lvl_5[#Headers],0)),"Нет")</f>
        <v>Благоприятность</v>
      </c>
      <c r="H1056" s="11" t="str">
        <f>IFERROR(INDEX(lvl_6[],MATCH(N1056,lvl_6[ID],0),MATCH(_xlfn.CONCAT(K1056,"_",L1056,"_",M1056),lvl_6[#Headers],0)),"Нет")</f>
        <v>Нет</v>
      </c>
      <c r="I1056" s="12">
        <v>1</v>
      </c>
      <c r="J1056" s="12">
        <v>2</v>
      </c>
      <c r="K1056" s="12">
        <v>2</v>
      </c>
      <c r="L1056" s="12">
        <v>1</v>
      </c>
      <c r="M1056" s="12">
        <v>0</v>
      </c>
      <c r="N1056" s="12">
        <v>0</v>
      </c>
      <c r="O1056" s="12">
        <f>COUNTIF($P$2:P1056,P1056)</f>
        <v>296</v>
      </c>
      <c r="P1056" s="12" t="str">
        <f t="shared" si="49"/>
        <v>122010000</v>
      </c>
      <c r="Q1056" s="12" t="str">
        <f t="shared" si="50"/>
        <v>1220100000296</v>
      </c>
      <c r="R1056" s="20" t="s">
        <v>2308</v>
      </c>
      <c r="S1056" s="20" t="s">
        <v>2278</v>
      </c>
      <c r="AW1056" s="12">
        <v>9</v>
      </c>
      <c r="AX1056" s="12">
        <v>1</v>
      </c>
      <c r="AY1056" s="12" t="s">
        <v>908</v>
      </c>
      <c r="BA1056" s="12" t="s">
        <v>903</v>
      </c>
      <c r="BG1056" s="21">
        <v>1</v>
      </c>
      <c r="BJ1056" s="12">
        <v>1</v>
      </c>
    </row>
    <row r="1057" spans="1:63" ht="75" x14ac:dyDescent="0.25">
      <c r="A1057" s="12">
        <v>1</v>
      </c>
      <c r="B1057" s="11" t="str">
        <f t="shared" si="51"/>
        <v>Общий расчет. Ци Мень. Анализ Дворца. Структуры. Благоприятность. Нет</v>
      </c>
      <c r="C1057" s="11" t="str">
        <f>IFERROR(VLOOKUP(I1057,lvl_1[],2,FALSE),"Нет")</f>
        <v>Общий расчет</v>
      </c>
      <c r="D1057" s="11" t="str">
        <f>IFERROR(VLOOKUP(Rule!J1057,lvl_2[],2,FALSE),"Нет")</f>
        <v>Ци Мень</v>
      </c>
      <c r="E1057" s="11" t="str">
        <f>IFERROR(VLOOKUP(Rule!K1057,lvl_3[],2,FALSE),"Нет")</f>
        <v>Анализ Дворца</v>
      </c>
      <c r="F1057" s="11" t="str">
        <f>IFERROR(INDEX(lvl_4[],MATCH(L1057,lvl_4[ID],0),MATCH(TEXT(K1057,"##0"),lvl_4[#Headers],0)),"Нет")</f>
        <v>Структуры</v>
      </c>
      <c r="G1057" s="11" t="str">
        <f>IFERROR(INDEX(lvl_5[],MATCH(M1057,lvl_5[ID],0),MATCH(_xlfn.CONCAT(TEXT(K1057,"##0"),"_",TEXT(L1057,"##0")),lvl_5[#Headers],0)),"Нет")</f>
        <v>Благоприятность</v>
      </c>
      <c r="H1057" s="11" t="str">
        <f>IFERROR(INDEX(lvl_6[],MATCH(N1057,lvl_6[ID],0),MATCH(_xlfn.CONCAT(K1057,"_",L1057,"_",M1057),lvl_6[#Headers],0)),"Нет")</f>
        <v>Нет</v>
      </c>
      <c r="I1057" s="12">
        <v>1</v>
      </c>
      <c r="J1057" s="12">
        <v>2</v>
      </c>
      <c r="K1057" s="12">
        <v>2</v>
      </c>
      <c r="L1057" s="12">
        <v>1</v>
      </c>
      <c r="M1057" s="12">
        <v>0</v>
      </c>
      <c r="N1057" s="12">
        <v>0</v>
      </c>
      <c r="O1057" s="12">
        <f>COUNTIF($P$2:P1057,P1057)</f>
        <v>297</v>
      </c>
      <c r="P1057" s="12" t="str">
        <f t="shared" si="49"/>
        <v>122010000</v>
      </c>
      <c r="Q1057" s="12" t="str">
        <f t="shared" si="50"/>
        <v>1220100000297</v>
      </c>
      <c r="R1057" s="20" t="s">
        <v>2308</v>
      </c>
      <c r="S1057" s="20" t="s">
        <v>2278</v>
      </c>
      <c r="AW1057" s="12">
        <v>7</v>
      </c>
      <c r="AX1057" s="12">
        <v>1</v>
      </c>
      <c r="AY1057" s="12" t="s">
        <v>908</v>
      </c>
      <c r="BA1057" s="12" t="s">
        <v>903</v>
      </c>
      <c r="BG1057" s="21">
        <v>1</v>
      </c>
      <c r="BJ1057" s="12">
        <v>1</v>
      </c>
    </row>
    <row r="1058" spans="1:63" ht="75" x14ac:dyDescent="0.25">
      <c r="A1058" s="12">
        <v>1</v>
      </c>
      <c r="B1058" s="11" t="str">
        <f t="shared" si="51"/>
        <v>Общий расчет. Ци Мень. Анализ Дворца. Структуры. Благоприятность. Нет</v>
      </c>
      <c r="C1058" s="11" t="str">
        <f>IFERROR(VLOOKUP(I1058,lvl_1[],2,FALSE),"Нет")</f>
        <v>Общий расчет</v>
      </c>
      <c r="D1058" s="11" t="str">
        <f>IFERROR(VLOOKUP(Rule!J1058,lvl_2[],2,FALSE),"Нет")</f>
        <v>Ци Мень</v>
      </c>
      <c r="E1058" s="11" t="str">
        <f>IFERROR(VLOOKUP(Rule!K1058,lvl_3[],2,FALSE),"Нет")</f>
        <v>Анализ Дворца</v>
      </c>
      <c r="F1058" s="11" t="str">
        <f>IFERROR(INDEX(lvl_4[],MATCH(L1058,lvl_4[ID],0),MATCH(TEXT(K1058,"##0"),lvl_4[#Headers],0)),"Нет")</f>
        <v>Структуры</v>
      </c>
      <c r="G1058" s="11" t="str">
        <f>IFERROR(INDEX(lvl_5[],MATCH(M1058,lvl_5[ID],0),MATCH(_xlfn.CONCAT(TEXT(K1058,"##0"),"_",TEXT(L1058,"##0")),lvl_5[#Headers],0)),"Нет")</f>
        <v>Благоприятность</v>
      </c>
      <c r="H1058" s="11" t="str">
        <f>IFERROR(INDEX(lvl_6[],MATCH(N1058,lvl_6[ID],0),MATCH(_xlfn.CONCAT(K1058,"_",L1058,"_",M1058),lvl_6[#Headers],0)),"Нет")</f>
        <v>Нет</v>
      </c>
      <c r="I1058" s="12">
        <v>1</v>
      </c>
      <c r="J1058" s="12">
        <v>2</v>
      </c>
      <c r="K1058" s="12">
        <v>2</v>
      </c>
      <c r="L1058" s="12">
        <v>1</v>
      </c>
      <c r="M1058" s="12">
        <v>0</v>
      </c>
      <c r="N1058" s="12">
        <v>0</v>
      </c>
      <c r="O1058" s="12">
        <f>COUNTIF($P$2:P1058,P1058)</f>
        <v>298</v>
      </c>
      <c r="P1058" s="12" t="str">
        <f t="shared" si="49"/>
        <v>122010000</v>
      </c>
      <c r="Q1058" s="12" t="str">
        <f t="shared" si="50"/>
        <v>1220100000298</v>
      </c>
      <c r="R1058" s="20" t="s">
        <v>2308</v>
      </c>
      <c r="S1058" s="20" t="s">
        <v>2278</v>
      </c>
      <c r="AW1058" s="12">
        <v>6</v>
      </c>
      <c r="AX1058" s="12">
        <v>1</v>
      </c>
      <c r="AY1058" s="12" t="s">
        <v>908</v>
      </c>
      <c r="BA1058" s="12" t="s">
        <v>903</v>
      </c>
      <c r="BG1058" s="21">
        <v>1</v>
      </c>
      <c r="BJ1058" s="12">
        <v>1</v>
      </c>
    </row>
    <row r="1059" spans="1:63" ht="75" x14ac:dyDescent="0.25">
      <c r="A1059" s="12">
        <v>1</v>
      </c>
      <c r="B1059" s="11" t="str">
        <f t="shared" si="51"/>
        <v>Общий расчет. Ци Мень. Анализ Дворца. Структуры. Благоприятность. Нет</v>
      </c>
      <c r="C1059" s="11" t="str">
        <f>IFERROR(VLOOKUP(I1059,lvl_1[],2,FALSE),"Нет")</f>
        <v>Общий расчет</v>
      </c>
      <c r="D1059" s="11" t="str">
        <f>IFERROR(VLOOKUP(Rule!J1059,lvl_2[],2,FALSE),"Нет")</f>
        <v>Ци Мень</v>
      </c>
      <c r="E1059" s="11" t="str">
        <f>IFERROR(VLOOKUP(Rule!K1059,lvl_3[],2,FALSE),"Нет")</f>
        <v>Анализ Дворца</v>
      </c>
      <c r="F1059" s="11" t="str">
        <f>IFERROR(INDEX(lvl_4[],MATCH(L1059,lvl_4[ID],0),MATCH(TEXT(K1059,"##0"),lvl_4[#Headers],0)),"Нет")</f>
        <v>Структуры</v>
      </c>
      <c r="G1059" s="11" t="str">
        <f>IFERROR(INDEX(lvl_5[],MATCH(M1059,lvl_5[ID],0),MATCH(_xlfn.CONCAT(TEXT(K1059,"##0"),"_",TEXT(L1059,"##0")),lvl_5[#Headers],0)),"Нет")</f>
        <v>Благоприятность</v>
      </c>
      <c r="H1059" s="11" t="str">
        <f>IFERROR(INDEX(lvl_6[],MATCH(N1059,lvl_6[ID],0),MATCH(_xlfn.CONCAT(K1059,"_",L1059,"_",M1059),lvl_6[#Headers],0)),"Нет")</f>
        <v>Нет</v>
      </c>
      <c r="I1059" s="12">
        <v>1</v>
      </c>
      <c r="J1059" s="12">
        <v>2</v>
      </c>
      <c r="K1059" s="12">
        <v>2</v>
      </c>
      <c r="L1059" s="12">
        <v>1</v>
      </c>
      <c r="M1059" s="12">
        <v>0</v>
      </c>
      <c r="N1059" s="12">
        <v>0</v>
      </c>
      <c r="O1059" s="12">
        <f>COUNTIF($P$2:P1059,P1059)</f>
        <v>299</v>
      </c>
      <c r="P1059" s="12" t="str">
        <f t="shared" si="49"/>
        <v>122010000</v>
      </c>
      <c r="Q1059" s="12" t="str">
        <f t="shared" si="50"/>
        <v>1220100000299</v>
      </c>
      <c r="R1059" s="20" t="s">
        <v>2308</v>
      </c>
      <c r="S1059" s="20" t="s">
        <v>2278</v>
      </c>
      <c r="AW1059" s="12">
        <v>1</v>
      </c>
      <c r="AX1059" s="12">
        <v>1</v>
      </c>
      <c r="AY1059" s="12" t="s">
        <v>908</v>
      </c>
      <c r="BA1059" s="12" t="s">
        <v>903</v>
      </c>
      <c r="BG1059" s="21">
        <v>1</v>
      </c>
      <c r="BJ1059" s="12">
        <v>1</v>
      </c>
    </row>
    <row r="1060" spans="1:63" ht="75" x14ac:dyDescent="0.25">
      <c r="A1060" s="12">
        <v>1</v>
      </c>
      <c r="B1060" s="11" t="str">
        <f t="shared" si="51"/>
        <v>Общий расчет. Ци Мень. Анализ Дворца. Структуры. Благоприятность. Нет</v>
      </c>
      <c r="C1060" s="11" t="str">
        <f>IFERROR(VLOOKUP(I1060,lvl_1[],2,FALSE),"Нет")</f>
        <v>Общий расчет</v>
      </c>
      <c r="D1060" s="11" t="str">
        <f>IFERROR(VLOOKUP(Rule!J1060,lvl_2[],2,FALSE),"Нет")</f>
        <v>Ци Мень</v>
      </c>
      <c r="E1060" s="11" t="str">
        <f>IFERROR(VLOOKUP(Rule!K1060,lvl_3[],2,FALSE),"Нет")</f>
        <v>Анализ Дворца</v>
      </c>
      <c r="F1060" s="11" t="str">
        <f>IFERROR(INDEX(lvl_4[],MATCH(L1060,lvl_4[ID],0),MATCH(TEXT(K1060,"##0"),lvl_4[#Headers],0)),"Нет")</f>
        <v>Структуры</v>
      </c>
      <c r="G1060" s="11" t="str">
        <f>IFERROR(INDEX(lvl_5[],MATCH(M1060,lvl_5[ID],0),MATCH(_xlfn.CONCAT(TEXT(K1060,"##0"),"_",TEXT(L1060,"##0")),lvl_5[#Headers],0)),"Нет")</f>
        <v>Благоприятность</v>
      </c>
      <c r="H1060" s="11" t="str">
        <f>IFERROR(INDEX(lvl_6[],MATCH(N1060,lvl_6[ID],0),MATCH(_xlfn.CONCAT(K1060,"_",L1060,"_",M1060),lvl_6[#Headers],0)),"Нет")</f>
        <v>Нет</v>
      </c>
      <c r="I1060" s="12">
        <v>1</v>
      </c>
      <c r="J1060" s="12">
        <v>2</v>
      </c>
      <c r="K1060" s="12">
        <v>2</v>
      </c>
      <c r="L1060" s="12">
        <v>1</v>
      </c>
      <c r="M1060" s="12">
        <v>0</v>
      </c>
      <c r="N1060" s="12">
        <v>0</v>
      </c>
      <c r="O1060" s="12">
        <f>COUNTIF($P$2:P1060,P1060)</f>
        <v>300</v>
      </c>
      <c r="P1060" s="12" t="str">
        <f t="shared" si="49"/>
        <v>122010000</v>
      </c>
      <c r="Q1060" s="12" t="str">
        <f t="shared" si="50"/>
        <v>1220100000300</v>
      </c>
      <c r="R1060" s="20" t="s">
        <v>2308</v>
      </c>
      <c r="S1060" s="20" t="s">
        <v>2278</v>
      </c>
      <c r="AW1060" s="12">
        <v>8</v>
      </c>
      <c r="AX1060" s="12">
        <v>1</v>
      </c>
      <c r="AY1060" s="12" t="s">
        <v>908</v>
      </c>
      <c r="BA1060" s="12" t="s">
        <v>903</v>
      </c>
      <c r="BG1060" s="21">
        <v>1</v>
      </c>
      <c r="BJ1060" s="12">
        <v>1</v>
      </c>
    </row>
    <row r="1061" spans="1:63" ht="75" x14ac:dyDescent="0.25">
      <c r="A1061" s="12">
        <v>1</v>
      </c>
      <c r="B1061" s="11" t="str">
        <f t="shared" si="51"/>
        <v>Общий расчет. Ци Мень. Анализ Дворца. Структуры. Благоприятность. Нет</v>
      </c>
      <c r="C1061" s="11" t="str">
        <f>IFERROR(VLOOKUP(I1061,lvl_1[],2,FALSE),"Нет")</f>
        <v>Общий расчет</v>
      </c>
      <c r="D1061" s="11" t="str">
        <f>IFERROR(VLOOKUP(Rule!J1061,lvl_2[],2,FALSE),"Нет")</f>
        <v>Ци Мень</v>
      </c>
      <c r="E1061" s="11" t="str">
        <f>IFERROR(VLOOKUP(Rule!K1061,lvl_3[],2,FALSE),"Нет")</f>
        <v>Анализ Дворца</v>
      </c>
      <c r="F1061" s="11" t="str">
        <f>IFERROR(INDEX(lvl_4[],MATCH(L1061,lvl_4[ID],0),MATCH(TEXT(K1061,"##0"),lvl_4[#Headers],0)),"Нет")</f>
        <v>Структуры</v>
      </c>
      <c r="G1061" s="11" t="str">
        <f>IFERROR(INDEX(lvl_5[],MATCH(M1061,lvl_5[ID],0),MATCH(_xlfn.CONCAT(TEXT(K1061,"##0"),"_",TEXT(L1061,"##0")),lvl_5[#Headers],0)),"Нет")</f>
        <v>Благоприятность</v>
      </c>
      <c r="H1061" s="11" t="str">
        <f>IFERROR(INDEX(lvl_6[],MATCH(N1061,lvl_6[ID],0),MATCH(_xlfn.CONCAT(K1061,"_",L1061,"_",M1061),lvl_6[#Headers],0)),"Нет")</f>
        <v>Нет</v>
      </c>
      <c r="I1061" s="12">
        <v>1</v>
      </c>
      <c r="J1061" s="12">
        <v>2</v>
      </c>
      <c r="K1061" s="12">
        <v>2</v>
      </c>
      <c r="L1061" s="12">
        <v>1</v>
      </c>
      <c r="M1061" s="12">
        <v>0</v>
      </c>
      <c r="N1061" s="12">
        <v>0</v>
      </c>
      <c r="O1061" s="12">
        <f>COUNTIF($P$2:P1061,P1061)</f>
        <v>301</v>
      </c>
      <c r="P1061" s="12" t="str">
        <f t="shared" si="49"/>
        <v>122010000</v>
      </c>
      <c r="Q1061" s="12" t="str">
        <f t="shared" si="50"/>
        <v>1220100000301</v>
      </c>
      <c r="R1061" s="20" t="s">
        <v>2308</v>
      </c>
      <c r="S1061" s="20" t="s">
        <v>2278</v>
      </c>
      <c r="AW1061" s="12">
        <v>3</v>
      </c>
      <c r="AX1061" s="12">
        <v>1</v>
      </c>
      <c r="AY1061" s="12" t="s">
        <v>908</v>
      </c>
      <c r="BA1061" s="12" t="s">
        <v>903</v>
      </c>
      <c r="BG1061" s="21">
        <v>1</v>
      </c>
      <c r="BJ1061" s="12">
        <v>1</v>
      </c>
    </row>
    <row r="1062" spans="1:63" ht="45" x14ac:dyDescent="0.25">
      <c r="A1062" s="12">
        <v>1</v>
      </c>
      <c r="B1062" s="11" t="str">
        <f t="shared" si="51"/>
        <v>Общий расчет. Ци Мень. Анализ Дворца. Структуры. Благоприятность. Нет</v>
      </c>
      <c r="C1062" s="11" t="str">
        <f>IFERROR(VLOOKUP(I1062,lvl_1[],2,FALSE),"Нет")</f>
        <v>Общий расчет</v>
      </c>
      <c r="D1062" s="11" t="str">
        <f>IFERROR(VLOOKUP(Rule!J1062,lvl_2[],2,FALSE),"Нет")</f>
        <v>Ци Мень</v>
      </c>
      <c r="E1062" s="11" t="str">
        <f>IFERROR(VLOOKUP(Rule!K1062,lvl_3[],2,FALSE),"Нет")</f>
        <v>Анализ Дворца</v>
      </c>
      <c r="F1062" s="11" t="str">
        <f>IFERROR(INDEX(lvl_4[],MATCH(L1062,lvl_4[ID],0),MATCH(TEXT(K1062,"##0"),lvl_4[#Headers],0)),"Нет")</f>
        <v>Структуры</v>
      </c>
      <c r="G1062" s="11" t="str">
        <f>IFERROR(INDEX(lvl_5[],MATCH(M1062,lvl_5[ID],0),MATCH(_xlfn.CONCAT(TEXT(K1062,"##0"),"_",TEXT(L1062,"##0")),lvl_5[#Headers],0)),"Нет")</f>
        <v>Благоприятность</v>
      </c>
      <c r="H1062" s="11" t="str">
        <f>IFERROR(INDEX(lvl_6[],MATCH(N1062,lvl_6[ID],0),MATCH(_xlfn.CONCAT(K1062,"_",L1062,"_",M1062),lvl_6[#Headers],0)),"Нет")</f>
        <v>Нет</v>
      </c>
      <c r="I1062" s="12">
        <v>1</v>
      </c>
      <c r="J1062" s="12">
        <v>2</v>
      </c>
      <c r="K1062" s="12">
        <v>2</v>
      </c>
      <c r="L1062" s="12">
        <v>1</v>
      </c>
      <c r="M1062" s="12">
        <v>0</v>
      </c>
      <c r="N1062" s="12">
        <v>0</v>
      </c>
      <c r="O1062" s="12">
        <f>COUNTIF($P$2:P1062,P1062)</f>
        <v>302</v>
      </c>
      <c r="P1062" s="12" t="str">
        <f t="shared" si="49"/>
        <v>122010000</v>
      </c>
      <c r="Q1062" s="12" t="str">
        <f t="shared" si="50"/>
        <v>1220100000302</v>
      </c>
      <c r="R1062" s="20" t="s">
        <v>2308</v>
      </c>
      <c r="S1062" s="20" t="s">
        <v>1244</v>
      </c>
      <c r="AW1062" s="12">
        <v>2</v>
      </c>
      <c r="AX1062" s="12">
        <v>1</v>
      </c>
      <c r="AY1062" s="12" t="s">
        <v>908</v>
      </c>
      <c r="BA1062" s="12" t="s">
        <v>903</v>
      </c>
      <c r="BG1062" s="21">
        <v>-1</v>
      </c>
      <c r="BJ1062" s="12">
        <v>1</v>
      </c>
      <c r="BK1062" s="12">
        <v>1</v>
      </c>
    </row>
    <row r="1063" spans="1:63" ht="75" x14ac:dyDescent="0.25">
      <c r="A1063" s="12">
        <v>1</v>
      </c>
      <c r="B1063" s="11" t="str">
        <f t="shared" si="51"/>
        <v>Общий расчет. Ци Мень. Анализ Дворца. Структуры. Благоприятность. Нет</v>
      </c>
      <c r="C1063" s="11" t="str">
        <f>IFERROR(VLOOKUP(I1063,lvl_1[],2,FALSE),"Нет")</f>
        <v>Общий расчет</v>
      </c>
      <c r="D1063" s="11" t="str">
        <f>IFERROR(VLOOKUP(Rule!J1063,lvl_2[],2,FALSE),"Нет")</f>
        <v>Ци Мень</v>
      </c>
      <c r="E1063" s="11" t="str">
        <f>IFERROR(VLOOKUP(Rule!K1063,lvl_3[],2,FALSE),"Нет")</f>
        <v>Анализ Дворца</v>
      </c>
      <c r="F1063" s="11" t="str">
        <f>IFERROR(INDEX(lvl_4[],MATCH(L1063,lvl_4[ID],0),MATCH(TEXT(K1063,"##0"),lvl_4[#Headers],0)),"Нет")</f>
        <v>Структуры</v>
      </c>
      <c r="G1063" s="11" t="str">
        <f>IFERROR(INDEX(lvl_5[],MATCH(M1063,lvl_5[ID],0),MATCH(_xlfn.CONCAT(TEXT(K1063,"##0"),"_",TEXT(L1063,"##0")),lvl_5[#Headers],0)),"Нет")</f>
        <v>Благоприятность</v>
      </c>
      <c r="H1063" s="11" t="str">
        <f>IFERROR(INDEX(lvl_6[],MATCH(N1063,lvl_6[ID],0),MATCH(_xlfn.CONCAT(K1063,"_",L1063,"_",M1063),lvl_6[#Headers],0)),"Нет")</f>
        <v>Нет</v>
      </c>
      <c r="I1063" s="12">
        <v>1</v>
      </c>
      <c r="J1063" s="12">
        <v>2</v>
      </c>
      <c r="K1063" s="12">
        <v>2</v>
      </c>
      <c r="L1063" s="12">
        <v>1</v>
      </c>
      <c r="M1063" s="12">
        <v>0</v>
      </c>
      <c r="N1063" s="12">
        <v>0</v>
      </c>
      <c r="O1063" s="12">
        <f>COUNTIF($P$2:P1063,P1063)</f>
        <v>303</v>
      </c>
      <c r="P1063" s="12" t="str">
        <f t="shared" si="49"/>
        <v>122010000</v>
      </c>
      <c r="Q1063" s="12" t="str">
        <f t="shared" si="50"/>
        <v>1220100000303</v>
      </c>
      <c r="R1063" s="20" t="s">
        <v>2308</v>
      </c>
      <c r="S1063" s="20" t="s">
        <v>2278</v>
      </c>
      <c r="AW1063" s="12">
        <v>4</v>
      </c>
      <c r="AX1063" s="12">
        <v>1</v>
      </c>
      <c r="AY1063" s="12" t="s">
        <v>910</v>
      </c>
      <c r="BA1063" s="12" t="s">
        <v>903</v>
      </c>
      <c r="BG1063" s="21">
        <v>1</v>
      </c>
      <c r="BJ1063" s="12">
        <v>1</v>
      </c>
    </row>
    <row r="1064" spans="1:63" ht="75" x14ac:dyDescent="0.25">
      <c r="A1064" s="12">
        <v>1</v>
      </c>
      <c r="B1064" s="11" t="str">
        <f t="shared" si="51"/>
        <v>Общий расчет. Ци Мень. Анализ Дворца. Структуры. Благоприятность. Нет</v>
      </c>
      <c r="C1064" s="11" t="str">
        <f>IFERROR(VLOOKUP(I1064,lvl_1[],2,FALSE),"Нет")</f>
        <v>Общий расчет</v>
      </c>
      <c r="D1064" s="11" t="str">
        <f>IFERROR(VLOOKUP(Rule!J1064,lvl_2[],2,FALSE),"Нет")</f>
        <v>Ци Мень</v>
      </c>
      <c r="E1064" s="11" t="str">
        <f>IFERROR(VLOOKUP(Rule!K1064,lvl_3[],2,FALSE),"Нет")</f>
        <v>Анализ Дворца</v>
      </c>
      <c r="F1064" s="11" t="str">
        <f>IFERROR(INDEX(lvl_4[],MATCH(L1064,lvl_4[ID],0),MATCH(TEXT(K1064,"##0"),lvl_4[#Headers],0)),"Нет")</f>
        <v>Структуры</v>
      </c>
      <c r="G1064" s="11" t="str">
        <f>IFERROR(INDEX(lvl_5[],MATCH(M1064,lvl_5[ID],0),MATCH(_xlfn.CONCAT(TEXT(K1064,"##0"),"_",TEXT(L1064,"##0")),lvl_5[#Headers],0)),"Нет")</f>
        <v>Благоприятность</v>
      </c>
      <c r="H1064" s="11" t="str">
        <f>IFERROR(INDEX(lvl_6[],MATCH(N1064,lvl_6[ID],0),MATCH(_xlfn.CONCAT(K1064,"_",L1064,"_",M1064),lvl_6[#Headers],0)),"Нет")</f>
        <v>Нет</v>
      </c>
      <c r="I1064" s="12">
        <v>1</v>
      </c>
      <c r="J1064" s="12">
        <v>2</v>
      </c>
      <c r="K1064" s="12">
        <v>2</v>
      </c>
      <c r="L1064" s="12">
        <v>1</v>
      </c>
      <c r="M1064" s="12">
        <v>0</v>
      </c>
      <c r="N1064" s="12">
        <v>0</v>
      </c>
      <c r="O1064" s="12">
        <f>COUNTIF($P$2:P1064,P1064)</f>
        <v>304</v>
      </c>
      <c r="P1064" s="12" t="str">
        <f t="shared" si="49"/>
        <v>122010000</v>
      </c>
      <c r="Q1064" s="12" t="str">
        <f t="shared" si="50"/>
        <v>1220100000304</v>
      </c>
      <c r="R1064" s="20" t="s">
        <v>2308</v>
      </c>
      <c r="S1064" s="20" t="s">
        <v>2278</v>
      </c>
      <c r="AW1064" s="12">
        <v>9</v>
      </c>
      <c r="AX1064" s="12">
        <v>1</v>
      </c>
      <c r="AY1064" s="12" t="s">
        <v>910</v>
      </c>
      <c r="BA1064" s="12" t="s">
        <v>903</v>
      </c>
      <c r="BG1064" s="21">
        <v>1</v>
      </c>
      <c r="BJ1064" s="12">
        <v>1</v>
      </c>
    </row>
    <row r="1065" spans="1:63" ht="75" x14ac:dyDescent="0.25">
      <c r="A1065" s="12">
        <v>1</v>
      </c>
      <c r="B1065" s="11" t="str">
        <f t="shared" si="51"/>
        <v>Общий расчет. Ци Мень. Анализ Дворца. Структуры. Благоприятность. Нет</v>
      </c>
      <c r="C1065" s="11" t="str">
        <f>IFERROR(VLOOKUP(I1065,lvl_1[],2,FALSE),"Нет")</f>
        <v>Общий расчет</v>
      </c>
      <c r="D1065" s="11" t="str">
        <f>IFERROR(VLOOKUP(Rule!J1065,lvl_2[],2,FALSE),"Нет")</f>
        <v>Ци Мень</v>
      </c>
      <c r="E1065" s="11" t="str">
        <f>IFERROR(VLOOKUP(Rule!K1065,lvl_3[],2,FALSE),"Нет")</f>
        <v>Анализ Дворца</v>
      </c>
      <c r="F1065" s="11" t="str">
        <f>IFERROR(INDEX(lvl_4[],MATCH(L1065,lvl_4[ID],0),MATCH(TEXT(K1065,"##0"),lvl_4[#Headers],0)),"Нет")</f>
        <v>Структуры</v>
      </c>
      <c r="G1065" s="11" t="str">
        <f>IFERROR(INDEX(lvl_5[],MATCH(M1065,lvl_5[ID],0),MATCH(_xlfn.CONCAT(TEXT(K1065,"##0"),"_",TEXT(L1065,"##0")),lvl_5[#Headers],0)),"Нет")</f>
        <v>Благоприятность</v>
      </c>
      <c r="H1065" s="11" t="str">
        <f>IFERROR(INDEX(lvl_6[],MATCH(N1065,lvl_6[ID],0),MATCH(_xlfn.CONCAT(K1065,"_",L1065,"_",M1065),lvl_6[#Headers],0)),"Нет")</f>
        <v>Нет</v>
      </c>
      <c r="I1065" s="12">
        <v>1</v>
      </c>
      <c r="J1065" s="12">
        <v>2</v>
      </c>
      <c r="K1065" s="12">
        <v>2</v>
      </c>
      <c r="L1065" s="12">
        <v>1</v>
      </c>
      <c r="M1065" s="12">
        <v>0</v>
      </c>
      <c r="N1065" s="12">
        <v>0</v>
      </c>
      <c r="O1065" s="12">
        <f>COUNTIF($P$2:P1065,P1065)</f>
        <v>305</v>
      </c>
      <c r="P1065" s="12" t="str">
        <f t="shared" si="49"/>
        <v>122010000</v>
      </c>
      <c r="Q1065" s="12" t="str">
        <f t="shared" si="50"/>
        <v>1220100000305</v>
      </c>
      <c r="R1065" s="20" t="s">
        <v>2308</v>
      </c>
      <c r="S1065" s="20" t="s">
        <v>2278</v>
      </c>
      <c r="AW1065" s="12">
        <v>7</v>
      </c>
      <c r="AX1065" s="12">
        <v>1</v>
      </c>
      <c r="AY1065" s="12" t="s">
        <v>910</v>
      </c>
      <c r="BA1065" s="12" t="s">
        <v>903</v>
      </c>
      <c r="BG1065" s="21">
        <v>1</v>
      </c>
      <c r="BJ1065" s="12">
        <v>1</v>
      </c>
    </row>
    <row r="1066" spans="1:63" ht="75" x14ac:dyDescent="0.25">
      <c r="A1066" s="12">
        <v>1</v>
      </c>
      <c r="B1066" s="11" t="str">
        <f t="shared" si="51"/>
        <v>Общий расчет. Ци Мень. Анализ Дворца. Структуры. Благоприятность. Нет</v>
      </c>
      <c r="C1066" s="11" t="str">
        <f>IFERROR(VLOOKUP(I1066,lvl_1[],2,FALSE),"Нет")</f>
        <v>Общий расчет</v>
      </c>
      <c r="D1066" s="11" t="str">
        <f>IFERROR(VLOOKUP(Rule!J1066,lvl_2[],2,FALSE),"Нет")</f>
        <v>Ци Мень</v>
      </c>
      <c r="E1066" s="11" t="str">
        <f>IFERROR(VLOOKUP(Rule!K1066,lvl_3[],2,FALSE),"Нет")</f>
        <v>Анализ Дворца</v>
      </c>
      <c r="F1066" s="11" t="str">
        <f>IFERROR(INDEX(lvl_4[],MATCH(L1066,lvl_4[ID],0),MATCH(TEXT(K1066,"##0"),lvl_4[#Headers],0)),"Нет")</f>
        <v>Структуры</v>
      </c>
      <c r="G1066" s="11" t="str">
        <f>IFERROR(INDEX(lvl_5[],MATCH(M1066,lvl_5[ID],0),MATCH(_xlfn.CONCAT(TEXT(K1066,"##0"),"_",TEXT(L1066,"##0")),lvl_5[#Headers],0)),"Нет")</f>
        <v>Благоприятность</v>
      </c>
      <c r="H1066" s="11" t="str">
        <f>IFERROR(INDEX(lvl_6[],MATCH(N1066,lvl_6[ID],0),MATCH(_xlfn.CONCAT(K1066,"_",L1066,"_",M1066),lvl_6[#Headers],0)),"Нет")</f>
        <v>Нет</v>
      </c>
      <c r="I1066" s="12">
        <v>1</v>
      </c>
      <c r="J1066" s="12">
        <v>2</v>
      </c>
      <c r="K1066" s="12">
        <v>2</v>
      </c>
      <c r="L1066" s="12">
        <v>1</v>
      </c>
      <c r="M1066" s="12">
        <v>0</v>
      </c>
      <c r="N1066" s="12">
        <v>0</v>
      </c>
      <c r="O1066" s="12">
        <f>COUNTIF($P$2:P1066,P1066)</f>
        <v>306</v>
      </c>
      <c r="P1066" s="12" t="str">
        <f t="shared" si="49"/>
        <v>122010000</v>
      </c>
      <c r="Q1066" s="12" t="str">
        <f t="shared" si="50"/>
        <v>1220100000306</v>
      </c>
      <c r="R1066" s="20" t="s">
        <v>2308</v>
      </c>
      <c r="S1066" s="20" t="s">
        <v>2278</v>
      </c>
      <c r="AW1066" s="12">
        <v>6</v>
      </c>
      <c r="AX1066" s="12">
        <v>1</v>
      </c>
      <c r="AY1066" s="12" t="s">
        <v>910</v>
      </c>
      <c r="BA1066" s="12" t="s">
        <v>903</v>
      </c>
      <c r="BG1066" s="21">
        <v>1</v>
      </c>
      <c r="BJ1066" s="12">
        <v>1</v>
      </c>
    </row>
    <row r="1067" spans="1:63" ht="75" x14ac:dyDescent="0.25">
      <c r="A1067" s="12">
        <v>1</v>
      </c>
      <c r="B1067" s="11" t="str">
        <f t="shared" si="51"/>
        <v>Общий расчет. Ци Мень. Анализ Дворца. Структуры. Благоприятность. Нет</v>
      </c>
      <c r="C1067" s="11" t="str">
        <f>IFERROR(VLOOKUP(I1067,lvl_1[],2,FALSE),"Нет")</f>
        <v>Общий расчет</v>
      </c>
      <c r="D1067" s="11" t="str">
        <f>IFERROR(VLOOKUP(Rule!J1067,lvl_2[],2,FALSE),"Нет")</f>
        <v>Ци Мень</v>
      </c>
      <c r="E1067" s="11" t="str">
        <f>IFERROR(VLOOKUP(Rule!K1067,lvl_3[],2,FALSE),"Нет")</f>
        <v>Анализ Дворца</v>
      </c>
      <c r="F1067" s="11" t="str">
        <f>IFERROR(INDEX(lvl_4[],MATCH(L1067,lvl_4[ID],0),MATCH(TEXT(K1067,"##0"),lvl_4[#Headers],0)),"Нет")</f>
        <v>Структуры</v>
      </c>
      <c r="G1067" s="11" t="str">
        <f>IFERROR(INDEX(lvl_5[],MATCH(M1067,lvl_5[ID],0),MATCH(_xlfn.CONCAT(TEXT(K1067,"##0"),"_",TEXT(L1067,"##0")),lvl_5[#Headers],0)),"Нет")</f>
        <v>Благоприятность</v>
      </c>
      <c r="H1067" s="11" t="str">
        <f>IFERROR(INDEX(lvl_6[],MATCH(N1067,lvl_6[ID],0),MATCH(_xlfn.CONCAT(K1067,"_",L1067,"_",M1067),lvl_6[#Headers],0)),"Нет")</f>
        <v>Нет</v>
      </c>
      <c r="I1067" s="12">
        <v>1</v>
      </c>
      <c r="J1067" s="12">
        <v>2</v>
      </c>
      <c r="K1067" s="12">
        <v>2</v>
      </c>
      <c r="L1067" s="12">
        <v>1</v>
      </c>
      <c r="M1067" s="12">
        <v>0</v>
      </c>
      <c r="N1067" s="12">
        <v>0</v>
      </c>
      <c r="O1067" s="12">
        <f>COUNTIF($P$2:P1067,P1067)</f>
        <v>307</v>
      </c>
      <c r="P1067" s="12" t="str">
        <f t="shared" si="49"/>
        <v>122010000</v>
      </c>
      <c r="Q1067" s="12" t="str">
        <f t="shared" si="50"/>
        <v>1220100000307</v>
      </c>
      <c r="R1067" s="20" t="s">
        <v>2308</v>
      </c>
      <c r="S1067" s="20" t="s">
        <v>2278</v>
      </c>
      <c r="AW1067" s="12">
        <v>1</v>
      </c>
      <c r="AX1067" s="12">
        <v>1</v>
      </c>
      <c r="AY1067" s="12" t="s">
        <v>910</v>
      </c>
      <c r="BA1067" s="12" t="s">
        <v>903</v>
      </c>
      <c r="BG1067" s="21">
        <v>1</v>
      </c>
      <c r="BJ1067" s="12">
        <v>1</v>
      </c>
    </row>
    <row r="1068" spans="1:63" ht="75" x14ac:dyDescent="0.25">
      <c r="A1068" s="12">
        <v>1</v>
      </c>
      <c r="B1068" s="11" t="str">
        <f t="shared" si="51"/>
        <v>Общий расчет. Ци Мень. Анализ Дворца. Структуры. Благоприятность. Нет</v>
      </c>
      <c r="C1068" s="11" t="str">
        <f>IFERROR(VLOOKUP(I1068,lvl_1[],2,FALSE),"Нет")</f>
        <v>Общий расчет</v>
      </c>
      <c r="D1068" s="11" t="str">
        <f>IFERROR(VLOOKUP(Rule!J1068,lvl_2[],2,FALSE),"Нет")</f>
        <v>Ци Мень</v>
      </c>
      <c r="E1068" s="11" t="str">
        <f>IFERROR(VLOOKUP(Rule!K1068,lvl_3[],2,FALSE),"Нет")</f>
        <v>Анализ Дворца</v>
      </c>
      <c r="F1068" s="11" t="str">
        <f>IFERROR(INDEX(lvl_4[],MATCH(L1068,lvl_4[ID],0),MATCH(TEXT(K1068,"##0"),lvl_4[#Headers],0)),"Нет")</f>
        <v>Структуры</v>
      </c>
      <c r="G1068" s="11" t="str">
        <f>IFERROR(INDEX(lvl_5[],MATCH(M1068,lvl_5[ID],0),MATCH(_xlfn.CONCAT(TEXT(K1068,"##0"),"_",TEXT(L1068,"##0")),lvl_5[#Headers],0)),"Нет")</f>
        <v>Благоприятность</v>
      </c>
      <c r="H1068" s="11" t="str">
        <f>IFERROR(INDEX(lvl_6[],MATCH(N1068,lvl_6[ID],0),MATCH(_xlfn.CONCAT(K1068,"_",L1068,"_",M1068),lvl_6[#Headers],0)),"Нет")</f>
        <v>Нет</v>
      </c>
      <c r="I1068" s="12">
        <v>1</v>
      </c>
      <c r="J1068" s="12">
        <v>2</v>
      </c>
      <c r="K1068" s="12">
        <v>2</v>
      </c>
      <c r="L1068" s="12">
        <v>1</v>
      </c>
      <c r="M1068" s="12">
        <v>0</v>
      </c>
      <c r="N1068" s="12">
        <v>0</v>
      </c>
      <c r="O1068" s="12">
        <f>COUNTIF($P$2:P1068,P1068)</f>
        <v>308</v>
      </c>
      <c r="P1068" s="12" t="str">
        <f t="shared" si="49"/>
        <v>122010000</v>
      </c>
      <c r="Q1068" s="12" t="str">
        <f t="shared" si="50"/>
        <v>1220100000308</v>
      </c>
      <c r="R1068" s="20" t="s">
        <v>2308</v>
      </c>
      <c r="S1068" s="20" t="s">
        <v>2278</v>
      </c>
      <c r="AW1068" s="12">
        <v>8</v>
      </c>
      <c r="AX1068" s="12">
        <v>1</v>
      </c>
      <c r="AY1068" s="12" t="s">
        <v>910</v>
      </c>
      <c r="BA1068" s="12" t="s">
        <v>903</v>
      </c>
      <c r="BG1068" s="21">
        <v>1</v>
      </c>
      <c r="BJ1068" s="12">
        <v>1</v>
      </c>
    </row>
    <row r="1069" spans="1:63" ht="75" x14ac:dyDescent="0.25">
      <c r="A1069" s="12">
        <v>1</v>
      </c>
      <c r="B1069" s="11" t="str">
        <f t="shared" si="51"/>
        <v>Общий расчет. Ци Мень. Анализ Дворца. Структуры. Благоприятность. Нет</v>
      </c>
      <c r="C1069" s="11" t="str">
        <f>IFERROR(VLOOKUP(I1069,lvl_1[],2,FALSE),"Нет")</f>
        <v>Общий расчет</v>
      </c>
      <c r="D1069" s="11" t="str">
        <f>IFERROR(VLOOKUP(Rule!J1069,lvl_2[],2,FALSE),"Нет")</f>
        <v>Ци Мень</v>
      </c>
      <c r="E1069" s="11" t="str">
        <f>IFERROR(VLOOKUP(Rule!K1069,lvl_3[],2,FALSE),"Нет")</f>
        <v>Анализ Дворца</v>
      </c>
      <c r="F1069" s="11" t="str">
        <f>IFERROR(INDEX(lvl_4[],MATCH(L1069,lvl_4[ID],0),MATCH(TEXT(K1069,"##0"),lvl_4[#Headers],0)),"Нет")</f>
        <v>Структуры</v>
      </c>
      <c r="G1069" s="11" t="str">
        <f>IFERROR(INDEX(lvl_5[],MATCH(M1069,lvl_5[ID],0),MATCH(_xlfn.CONCAT(TEXT(K1069,"##0"),"_",TEXT(L1069,"##0")),lvl_5[#Headers],0)),"Нет")</f>
        <v>Благоприятность</v>
      </c>
      <c r="H1069" s="11" t="str">
        <f>IFERROR(INDEX(lvl_6[],MATCH(N1069,lvl_6[ID],0),MATCH(_xlfn.CONCAT(K1069,"_",L1069,"_",M1069),lvl_6[#Headers],0)),"Нет")</f>
        <v>Нет</v>
      </c>
      <c r="I1069" s="12">
        <v>1</v>
      </c>
      <c r="J1069" s="12">
        <v>2</v>
      </c>
      <c r="K1069" s="12">
        <v>2</v>
      </c>
      <c r="L1069" s="12">
        <v>1</v>
      </c>
      <c r="M1069" s="12">
        <v>0</v>
      </c>
      <c r="N1069" s="12">
        <v>0</v>
      </c>
      <c r="O1069" s="12">
        <f>COUNTIF($P$2:P1069,P1069)</f>
        <v>309</v>
      </c>
      <c r="P1069" s="12" t="str">
        <f t="shared" si="49"/>
        <v>122010000</v>
      </c>
      <c r="Q1069" s="12" t="str">
        <f t="shared" si="50"/>
        <v>1220100000309</v>
      </c>
      <c r="R1069" s="20" t="s">
        <v>2308</v>
      </c>
      <c r="S1069" s="20" t="s">
        <v>2278</v>
      </c>
      <c r="AW1069" s="12">
        <v>3</v>
      </c>
      <c r="AX1069" s="12">
        <v>1</v>
      </c>
      <c r="AY1069" s="12" t="s">
        <v>910</v>
      </c>
      <c r="BA1069" s="12" t="s">
        <v>903</v>
      </c>
      <c r="BG1069" s="21">
        <v>1</v>
      </c>
      <c r="BJ1069" s="12">
        <v>1</v>
      </c>
    </row>
    <row r="1070" spans="1:63" ht="45" x14ac:dyDescent="0.25">
      <c r="A1070" s="12">
        <v>1</v>
      </c>
      <c r="B1070" s="11" t="str">
        <f t="shared" si="51"/>
        <v>Общий расчет. Ци Мень. Анализ Дворца. Структуры. Благоприятность. Нет</v>
      </c>
      <c r="C1070" s="11" t="str">
        <f>IFERROR(VLOOKUP(I1070,lvl_1[],2,FALSE),"Нет")</f>
        <v>Общий расчет</v>
      </c>
      <c r="D1070" s="11" t="str">
        <f>IFERROR(VLOOKUP(Rule!J1070,lvl_2[],2,FALSE),"Нет")</f>
        <v>Ци Мень</v>
      </c>
      <c r="E1070" s="11" t="str">
        <f>IFERROR(VLOOKUP(Rule!K1070,lvl_3[],2,FALSE),"Нет")</f>
        <v>Анализ Дворца</v>
      </c>
      <c r="F1070" s="11" t="str">
        <f>IFERROR(INDEX(lvl_4[],MATCH(L1070,lvl_4[ID],0),MATCH(TEXT(K1070,"##0"),lvl_4[#Headers],0)),"Нет")</f>
        <v>Структуры</v>
      </c>
      <c r="G1070" s="11" t="str">
        <f>IFERROR(INDEX(lvl_5[],MATCH(M1070,lvl_5[ID],0),MATCH(_xlfn.CONCAT(TEXT(K1070,"##0"),"_",TEXT(L1070,"##0")),lvl_5[#Headers],0)),"Нет")</f>
        <v>Благоприятность</v>
      </c>
      <c r="H1070" s="11" t="str">
        <f>IFERROR(INDEX(lvl_6[],MATCH(N1070,lvl_6[ID],0),MATCH(_xlfn.CONCAT(K1070,"_",L1070,"_",M1070),lvl_6[#Headers],0)),"Нет")</f>
        <v>Нет</v>
      </c>
      <c r="I1070" s="12">
        <v>1</v>
      </c>
      <c r="J1070" s="12">
        <v>2</v>
      </c>
      <c r="K1070" s="12">
        <v>2</v>
      </c>
      <c r="L1070" s="12">
        <v>1</v>
      </c>
      <c r="M1070" s="12">
        <v>0</v>
      </c>
      <c r="N1070" s="12">
        <v>0</v>
      </c>
      <c r="O1070" s="12">
        <f>COUNTIF($P$2:P1070,P1070)</f>
        <v>310</v>
      </c>
      <c r="P1070" s="12" t="str">
        <f t="shared" si="49"/>
        <v>122010000</v>
      </c>
      <c r="Q1070" s="12" t="str">
        <f t="shared" si="50"/>
        <v>1220100000310</v>
      </c>
      <c r="R1070" s="20" t="s">
        <v>2308</v>
      </c>
      <c r="S1070" s="20" t="s">
        <v>1244</v>
      </c>
      <c r="AW1070" s="12">
        <v>2</v>
      </c>
      <c r="AX1070" s="12">
        <v>1</v>
      </c>
      <c r="AY1070" s="12" t="s">
        <v>910</v>
      </c>
      <c r="BA1070" s="12" t="s">
        <v>903</v>
      </c>
      <c r="BG1070" s="21">
        <v>-1</v>
      </c>
      <c r="BJ1070" s="12">
        <v>1</v>
      </c>
      <c r="BK1070" s="12">
        <v>1</v>
      </c>
    </row>
    <row r="1071" spans="1:63" ht="75" x14ac:dyDescent="0.25">
      <c r="A1071" s="12">
        <v>1</v>
      </c>
      <c r="B1071" s="11" t="str">
        <f t="shared" si="51"/>
        <v>Общий расчет. Ци Мень. Анализ Дворца. Структуры. Благоприятность. Нет</v>
      </c>
      <c r="C1071" s="11" t="str">
        <f>IFERROR(VLOOKUP(I1071,lvl_1[],2,FALSE),"Нет")</f>
        <v>Общий расчет</v>
      </c>
      <c r="D1071" s="11" t="str">
        <f>IFERROR(VLOOKUP(Rule!J1071,lvl_2[],2,FALSE),"Нет")</f>
        <v>Ци Мень</v>
      </c>
      <c r="E1071" s="11" t="str">
        <f>IFERROR(VLOOKUP(Rule!K1071,lvl_3[],2,FALSE),"Нет")</f>
        <v>Анализ Дворца</v>
      </c>
      <c r="F1071" s="11" t="str">
        <f>IFERROR(INDEX(lvl_4[],MATCH(L1071,lvl_4[ID],0),MATCH(TEXT(K1071,"##0"),lvl_4[#Headers],0)),"Нет")</f>
        <v>Структуры</v>
      </c>
      <c r="G1071" s="11" t="str">
        <f>IFERROR(INDEX(lvl_5[],MATCH(M1071,lvl_5[ID],0),MATCH(_xlfn.CONCAT(TEXT(K1071,"##0"),"_",TEXT(L1071,"##0")),lvl_5[#Headers],0)),"Нет")</f>
        <v>Благоприятность</v>
      </c>
      <c r="H1071" s="11" t="str">
        <f>IFERROR(INDEX(lvl_6[],MATCH(N1071,lvl_6[ID],0),MATCH(_xlfn.CONCAT(K1071,"_",L1071,"_",M1071),lvl_6[#Headers],0)),"Нет")</f>
        <v>Нет</v>
      </c>
      <c r="I1071" s="12">
        <v>1</v>
      </c>
      <c r="J1071" s="12">
        <v>2</v>
      </c>
      <c r="K1071" s="12">
        <v>2</v>
      </c>
      <c r="L1071" s="12">
        <v>1</v>
      </c>
      <c r="M1071" s="12">
        <v>0</v>
      </c>
      <c r="N1071" s="12">
        <v>0</v>
      </c>
      <c r="O1071" s="12">
        <f>COUNTIF($P$2:P1071,P1071)</f>
        <v>311</v>
      </c>
      <c r="P1071" s="12" t="str">
        <f t="shared" si="49"/>
        <v>122010000</v>
      </c>
      <c r="Q1071" s="12" t="str">
        <f t="shared" si="50"/>
        <v>1220100000311</v>
      </c>
      <c r="R1071" s="20" t="s">
        <v>2308</v>
      </c>
      <c r="S1071" s="20" t="s">
        <v>2278</v>
      </c>
      <c r="AW1071" s="12">
        <v>4</v>
      </c>
      <c r="AX1071" s="12">
        <v>1</v>
      </c>
      <c r="AY1071" s="12" t="s">
        <v>912</v>
      </c>
      <c r="BA1071" s="12" t="s">
        <v>903</v>
      </c>
      <c r="BG1071" s="21">
        <v>1</v>
      </c>
      <c r="BJ1071" s="12">
        <v>1</v>
      </c>
    </row>
    <row r="1072" spans="1:63" ht="75" x14ac:dyDescent="0.25">
      <c r="A1072" s="12">
        <v>1</v>
      </c>
      <c r="B1072" s="11" t="str">
        <f t="shared" si="51"/>
        <v>Общий расчет. Ци Мень. Анализ Дворца. Структуры. Благоприятность. Нет</v>
      </c>
      <c r="C1072" s="11" t="str">
        <f>IFERROR(VLOOKUP(I1072,lvl_1[],2,FALSE),"Нет")</f>
        <v>Общий расчет</v>
      </c>
      <c r="D1072" s="11" t="str">
        <f>IFERROR(VLOOKUP(Rule!J1072,lvl_2[],2,FALSE),"Нет")</f>
        <v>Ци Мень</v>
      </c>
      <c r="E1072" s="11" t="str">
        <f>IFERROR(VLOOKUP(Rule!K1072,lvl_3[],2,FALSE),"Нет")</f>
        <v>Анализ Дворца</v>
      </c>
      <c r="F1072" s="11" t="str">
        <f>IFERROR(INDEX(lvl_4[],MATCH(L1072,lvl_4[ID],0),MATCH(TEXT(K1072,"##0"),lvl_4[#Headers],0)),"Нет")</f>
        <v>Структуры</v>
      </c>
      <c r="G1072" s="11" t="str">
        <f>IFERROR(INDEX(lvl_5[],MATCH(M1072,lvl_5[ID],0),MATCH(_xlfn.CONCAT(TEXT(K1072,"##0"),"_",TEXT(L1072,"##0")),lvl_5[#Headers],0)),"Нет")</f>
        <v>Благоприятность</v>
      </c>
      <c r="H1072" s="11" t="str">
        <f>IFERROR(INDEX(lvl_6[],MATCH(N1072,lvl_6[ID],0),MATCH(_xlfn.CONCAT(K1072,"_",L1072,"_",M1072),lvl_6[#Headers],0)),"Нет")</f>
        <v>Нет</v>
      </c>
      <c r="I1072" s="12">
        <v>1</v>
      </c>
      <c r="J1072" s="12">
        <v>2</v>
      </c>
      <c r="K1072" s="12">
        <v>2</v>
      </c>
      <c r="L1072" s="12">
        <v>1</v>
      </c>
      <c r="M1072" s="12">
        <v>0</v>
      </c>
      <c r="N1072" s="12">
        <v>0</v>
      </c>
      <c r="O1072" s="12">
        <f>COUNTIF($P$2:P1072,P1072)</f>
        <v>312</v>
      </c>
      <c r="P1072" s="12" t="str">
        <f t="shared" si="49"/>
        <v>122010000</v>
      </c>
      <c r="Q1072" s="12" t="str">
        <f t="shared" si="50"/>
        <v>1220100000312</v>
      </c>
      <c r="R1072" s="20" t="s">
        <v>2308</v>
      </c>
      <c r="S1072" s="20" t="s">
        <v>2278</v>
      </c>
      <c r="AW1072" s="12">
        <v>9</v>
      </c>
      <c r="AX1072" s="12">
        <v>1</v>
      </c>
      <c r="AY1072" s="12" t="s">
        <v>912</v>
      </c>
      <c r="BA1072" s="12" t="s">
        <v>903</v>
      </c>
      <c r="BG1072" s="21">
        <v>1</v>
      </c>
      <c r="BJ1072" s="12">
        <v>1</v>
      </c>
    </row>
    <row r="1073" spans="1:63" ht="75" x14ac:dyDescent="0.25">
      <c r="A1073" s="12">
        <v>1</v>
      </c>
      <c r="B1073" s="11" t="str">
        <f t="shared" si="51"/>
        <v>Общий расчет. Ци Мень. Анализ Дворца. Структуры. Благоприятность. Нет</v>
      </c>
      <c r="C1073" s="11" t="str">
        <f>IFERROR(VLOOKUP(I1073,lvl_1[],2,FALSE),"Нет")</f>
        <v>Общий расчет</v>
      </c>
      <c r="D1073" s="11" t="str">
        <f>IFERROR(VLOOKUP(Rule!J1073,lvl_2[],2,FALSE),"Нет")</f>
        <v>Ци Мень</v>
      </c>
      <c r="E1073" s="11" t="str">
        <f>IFERROR(VLOOKUP(Rule!K1073,lvl_3[],2,FALSE),"Нет")</f>
        <v>Анализ Дворца</v>
      </c>
      <c r="F1073" s="11" t="str">
        <f>IFERROR(INDEX(lvl_4[],MATCH(L1073,lvl_4[ID],0),MATCH(TEXT(K1073,"##0"),lvl_4[#Headers],0)),"Нет")</f>
        <v>Структуры</v>
      </c>
      <c r="G1073" s="11" t="str">
        <f>IFERROR(INDEX(lvl_5[],MATCH(M1073,lvl_5[ID],0),MATCH(_xlfn.CONCAT(TEXT(K1073,"##0"),"_",TEXT(L1073,"##0")),lvl_5[#Headers],0)),"Нет")</f>
        <v>Благоприятность</v>
      </c>
      <c r="H1073" s="11" t="str">
        <f>IFERROR(INDEX(lvl_6[],MATCH(N1073,lvl_6[ID],0),MATCH(_xlfn.CONCAT(K1073,"_",L1073,"_",M1073),lvl_6[#Headers],0)),"Нет")</f>
        <v>Нет</v>
      </c>
      <c r="I1073" s="12">
        <v>1</v>
      </c>
      <c r="J1073" s="12">
        <v>2</v>
      </c>
      <c r="K1073" s="12">
        <v>2</v>
      </c>
      <c r="L1073" s="12">
        <v>1</v>
      </c>
      <c r="M1073" s="12">
        <v>0</v>
      </c>
      <c r="N1073" s="12">
        <v>0</v>
      </c>
      <c r="O1073" s="12">
        <f>COUNTIF($P$2:P1073,P1073)</f>
        <v>313</v>
      </c>
      <c r="P1073" s="12" t="str">
        <f t="shared" si="49"/>
        <v>122010000</v>
      </c>
      <c r="Q1073" s="12" t="str">
        <f t="shared" si="50"/>
        <v>1220100000313</v>
      </c>
      <c r="R1073" s="20" t="s">
        <v>2308</v>
      </c>
      <c r="S1073" s="20" t="s">
        <v>2278</v>
      </c>
      <c r="AW1073" s="12">
        <v>7</v>
      </c>
      <c r="AX1073" s="12">
        <v>1</v>
      </c>
      <c r="AY1073" s="12" t="s">
        <v>912</v>
      </c>
      <c r="BA1073" s="12" t="s">
        <v>903</v>
      </c>
      <c r="BG1073" s="21">
        <v>1</v>
      </c>
      <c r="BJ1073" s="12">
        <v>1</v>
      </c>
    </row>
    <row r="1074" spans="1:63" ht="75" x14ac:dyDescent="0.25">
      <c r="A1074" s="12">
        <v>1</v>
      </c>
      <c r="B1074" s="11" t="str">
        <f t="shared" si="51"/>
        <v>Общий расчет. Ци Мень. Анализ Дворца. Структуры. Благоприятность. Нет</v>
      </c>
      <c r="C1074" s="11" t="str">
        <f>IFERROR(VLOOKUP(I1074,lvl_1[],2,FALSE),"Нет")</f>
        <v>Общий расчет</v>
      </c>
      <c r="D1074" s="11" t="str">
        <f>IFERROR(VLOOKUP(Rule!J1074,lvl_2[],2,FALSE),"Нет")</f>
        <v>Ци Мень</v>
      </c>
      <c r="E1074" s="11" t="str">
        <f>IFERROR(VLOOKUP(Rule!K1074,lvl_3[],2,FALSE),"Нет")</f>
        <v>Анализ Дворца</v>
      </c>
      <c r="F1074" s="11" t="str">
        <f>IFERROR(INDEX(lvl_4[],MATCH(L1074,lvl_4[ID],0),MATCH(TEXT(K1074,"##0"),lvl_4[#Headers],0)),"Нет")</f>
        <v>Структуры</v>
      </c>
      <c r="G1074" s="11" t="str">
        <f>IFERROR(INDEX(lvl_5[],MATCH(M1074,lvl_5[ID],0),MATCH(_xlfn.CONCAT(TEXT(K1074,"##0"),"_",TEXT(L1074,"##0")),lvl_5[#Headers],0)),"Нет")</f>
        <v>Благоприятность</v>
      </c>
      <c r="H1074" s="11" t="str">
        <f>IFERROR(INDEX(lvl_6[],MATCH(N1074,lvl_6[ID],0),MATCH(_xlfn.CONCAT(K1074,"_",L1074,"_",M1074),lvl_6[#Headers],0)),"Нет")</f>
        <v>Нет</v>
      </c>
      <c r="I1074" s="12">
        <v>1</v>
      </c>
      <c r="J1074" s="12">
        <v>2</v>
      </c>
      <c r="K1074" s="12">
        <v>2</v>
      </c>
      <c r="L1074" s="12">
        <v>1</v>
      </c>
      <c r="M1074" s="12">
        <v>0</v>
      </c>
      <c r="N1074" s="12">
        <v>0</v>
      </c>
      <c r="O1074" s="12">
        <f>COUNTIF($P$2:P1074,P1074)</f>
        <v>314</v>
      </c>
      <c r="P1074" s="12" t="str">
        <f t="shared" si="49"/>
        <v>122010000</v>
      </c>
      <c r="Q1074" s="12" t="str">
        <f t="shared" si="50"/>
        <v>1220100000314</v>
      </c>
      <c r="R1074" s="20" t="s">
        <v>2308</v>
      </c>
      <c r="S1074" s="20" t="s">
        <v>2278</v>
      </c>
      <c r="AW1074" s="12">
        <v>6</v>
      </c>
      <c r="AX1074" s="12">
        <v>1</v>
      </c>
      <c r="AY1074" s="12" t="s">
        <v>912</v>
      </c>
      <c r="BA1074" s="12" t="s">
        <v>903</v>
      </c>
      <c r="BG1074" s="21">
        <v>1</v>
      </c>
      <c r="BJ1074" s="12">
        <v>1</v>
      </c>
    </row>
    <row r="1075" spans="1:63" ht="75" x14ac:dyDescent="0.25">
      <c r="A1075" s="12">
        <v>1</v>
      </c>
      <c r="B1075" s="11" t="str">
        <f t="shared" si="51"/>
        <v>Общий расчет. Ци Мень. Анализ Дворца. Структуры. Благоприятность. Нет</v>
      </c>
      <c r="C1075" s="11" t="str">
        <f>IFERROR(VLOOKUP(I1075,lvl_1[],2,FALSE),"Нет")</f>
        <v>Общий расчет</v>
      </c>
      <c r="D1075" s="11" t="str">
        <f>IFERROR(VLOOKUP(Rule!J1075,lvl_2[],2,FALSE),"Нет")</f>
        <v>Ци Мень</v>
      </c>
      <c r="E1075" s="11" t="str">
        <f>IFERROR(VLOOKUP(Rule!K1075,lvl_3[],2,FALSE),"Нет")</f>
        <v>Анализ Дворца</v>
      </c>
      <c r="F1075" s="11" t="str">
        <f>IFERROR(INDEX(lvl_4[],MATCH(L1075,lvl_4[ID],0),MATCH(TEXT(K1075,"##0"),lvl_4[#Headers],0)),"Нет")</f>
        <v>Структуры</v>
      </c>
      <c r="G1075" s="11" t="str">
        <f>IFERROR(INDEX(lvl_5[],MATCH(M1075,lvl_5[ID],0),MATCH(_xlfn.CONCAT(TEXT(K1075,"##0"),"_",TEXT(L1075,"##0")),lvl_5[#Headers],0)),"Нет")</f>
        <v>Благоприятность</v>
      </c>
      <c r="H1075" s="11" t="str">
        <f>IFERROR(INDEX(lvl_6[],MATCH(N1075,lvl_6[ID],0),MATCH(_xlfn.CONCAT(K1075,"_",L1075,"_",M1075),lvl_6[#Headers],0)),"Нет")</f>
        <v>Нет</v>
      </c>
      <c r="I1075" s="12">
        <v>1</v>
      </c>
      <c r="J1075" s="12">
        <v>2</v>
      </c>
      <c r="K1075" s="12">
        <v>2</v>
      </c>
      <c r="L1075" s="12">
        <v>1</v>
      </c>
      <c r="M1075" s="12">
        <v>0</v>
      </c>
      <c r="N1075" s="12">
        <v>0</v>
      </c>
      <c r="O1075" s="12">
        <f>COUNTIF($P$2:P1075,P1075)</f>
        <v>315</v>
      </c>
      <c r="P1075" s="12" t="str">
        <f t="shared" si="49"/>
        <v>122010000</v>
      </c>
      <c r="Q1075" s="12" t="str">
        <f t="shared" si="50"/>
        <v>1220100000315</v>
      </c>
      <c r="R1075" s="20" t="s">
        <v>2308</v>
      </c>
      <c r="S1075" s="20" t="s">
        <v>2278</v>
      </c>
      <c r="AW1075" s="12">
        <v>1</v>
      </c>
      <c r="AX1075" s="12">
        <v>1</v>
      </c>
      <c r="AY1075" s="12" t="s">
        <v>912</v>
      </c>
      <c r="BA1075" s="12" t="s">
        <v>903</v>
      </c>
      <c r="BG1075" s="21">
        <v>1</v>
      </c>
      <c r="BJ1075" s="12">
        <v>1</v>
      </c>
    </row>
    <row r="1076" spans="1:63" ht="75" x14ac:dyDescent="0.25">
      <c r="A1076" s="12">
        <v>1</v>
      </c>
      <c r="B1076" s="11" t="str">
        <f t="shared" si="51"/>
        <v>Общий расчет. Ци Мень. Анализ Дворца. Структуры. Благоприятность. Нет</v>
      </c>
      <c r="C1076" s="11" t="str">
        <f>IFERROR(VLOOKUP(I1076,lvl_1[],2,FALSE),"Нет")</f>
        <v>Общий расчет</v>
      </c>
      <c r="D1076" s="11" t="str">
        <f>IFERROR(VLOOKUP(Rule!J1076,lvl_2[],2,FALSE),"Нет")</f>
        <v>Ци Мень</v>
      </c>
      <c r="E1076" s="11" t="str">
        <f>IFERROR(VLOOKUP(Rule!K1076,lvl_3[],2,FALSE),"Нет")</f>
        <v>Анализ Дворца</v>
      </c>
      <c r="F1076" s="11" t="str">
        <f>IFERROR(INDEX(lvl_4[],MATCH(L1076,lvl_4[ID],0),MATCH(TEXT(K1076,"##0"),lvl_4[#Headers],0)),"Нет")</f>
        <v>Структуры</v>
      </c>
      <c r="G1076" s="11" t="str">
        <f>IFERROR(INDEX(lvl_5[],MATCH(M1076,lvl_5[ID],0),MATCH(_xlfn.CONCAT(TEXT(K1076,"##0"),"_",TEXT(L1076,"##0")),lvl_5[#Headers],0)),"Нет")</f>
        <v>Благоприятность</v>
      </c>
      <c r="H1076" s="11" t="str">
        <f>IFERROR(INDEX(lvl_6[],MATCH(N1076,lvl_6[ID],0),MATCH(_xlfn.CONCAT(K1076,"_",L1076,"_",M1076),lvl_6[#Headers],0)),"Нет")</f>
        <v>Нет</v>
      </c>
      <c r="I1076" s="12">
        <v>1</v>
      </c>
      <c r="J1076" s="12">
        <v>2</v>
      </c>
      <c r="K1076" s="12">
        <v>2</v>
      </c>
      <c r="L1076" s="12">
        <v>1</v>
      </c>
      <c r="M1076" s="12">
        <v>0</v>
      </c>
      <c r="N1076" s="12">
        <v>0</v>
      </c>
      <c r="O1076" s="12">
        <f>COUNTIF($P$2:P1076,P1076)</f>
        <v>316</v>
      </c>
      <c r="P1076" s="12" t="str">
        <f t="shared" si="49"/>
        <v>122010000</v>
      </c>
      <c r="Q1076" s="12" t="str">
        <f t="shared" si="50"/>
        <v>1220100000316</v>
      </c>
      <c r="R1076" s="20" t="s">
        <v>2308</v>
      </c>
      <c r="S1076" s="20" t="s">
        <v>2278</v>
      </c>
      <c r="AW1076" s="12">
        <v>8</v>
      </c>
      <c r="AX1076" s="12">
        <v>1</v>
      </c>
      <c r="AY1076" s="12" t="s">
        <v>912</v>
      </c>
      <c r="BA1076" s="12" t="s">
        <v>903</v>
      </c>
      <c r="BG1076" s="21">
        <v>1</v>
      </c>
      <c r="BJ1076" s="12">
        <v>1</v>
      </c>
    </row>
    <row r="1077" spans="1:63" ht="75" x14ac:dyDescent="0.25">
      <c r="A1077" s="12">
        <v>1</v>
      </c>
      <c r="B1077" s="11" t="str">
        <f t="shared" si="51"/>
        <v>Общий расчет. Ци Мень. Анализ Дворца. Структуры. Благоприятность. Нет</v>
      </c>
      <c r="C1077" s="11" t="str">
        <f>IFERROR(VLOOKUP(I1077,lvl_1[],2,FALSE),"Нет")</f>
        <v>Общий расчет</v>
      </c>
      <c r="D1077" s="11" t="str">
        <f>IFERROR(VLOOKUP(Rule!J1077,lvl_2[],2,FALSE),"Нет")</f>
        <v>Ци Мень</v>
      </c>
      <c r="E1077" s="11" t="str">
        <f>IFERROR(VLOOKUP(Rule!K1077,lvl_3[],2,FALSE),"Нет")</f>
        <v>Анализ Дворца</v>
      </c>
      <c r="F1077" s="11" t="str">
        <f>IFERROR(INDEX(lvl_4[],MATCH(L1077,lvl_4[ID],0),MATCH(TEXT(K1077,"##0"),lvl_4[#Headers],0)),"Нет")</f>
        <v>Структуры</v>
      </c>
      <c r="G1077" s="11" t="str">
        <f>IFERROR(INDEX(lvl_5[],MATCH(M1077,lvl_5[ID],0),MATCH(_xlfn.CONCAT(TEXT(K1077,"##0"),"_",TEXT(L1077,"##0")),lvl_5[#Headers],0)),"Нет")</f>
        <v>Благоприятность</v>
      </c>
      <c r="H1077" s="11" t="str">
        <f>IFERROR(INDEX(lvl_6[],MATCH(N1077,lvl_6[ID],0),MATCH(_xlfn.CONCAT(K1077,"_",L1077,"_",M1077),lvl_6[#Headers],0)),"Нет")</f>
        <v>Нет</v>
      </c>
      <c r="I1077" s="12">
        <v>1</v>
      </c>
      <c r="J1077" s="12">
        <v>2</v>
      </c>
      <c r="K1077" s="12">
        <v>2</v>
      </c>
      <c r="L1077" s="12">
        <v>1</v>
      </c>
      <c r="M1077" s="12">
        <v>0</v>
      </c>
      <c r="N1077" s="12">
        <v>0</v>
      </c>
      <c r="O1077" s="12">
        <f>COUNTIF($P$2:P1077,P1077)</f>
        <v>317</v>
      </c>
      <c r="P1077" s="12" t="str">
        <f t="shared" si="49"/>
        <v>122010000</v>
      </c>
      <c r="Q1077" s="12" t="str">
        <f t="shared" si="50"/>
        <v>1220100000317</v>
      </c>
      <c r="R1077" s="20" t="s">
        <v>2308</v>
      </c>
      <c r="S1077" s="20" t="s">
        <v>2278</v>
      </c>
      <c r="AW1077" s="12">
        <v>3</v>
      </c>
      <c r="AX1077" s="12">
        <v>1</v>
      </c>
      <c r="AY1077" s="12" t="s">
        <v>912</v>
      </c>
      <c r="BA1077" s="12" t="s">
        <v>903</v>
      </c>
      <c r="BG1077" s="21">
        <v>1</v>
      </c>
      <c r="BJ1077" s="12">
        <v>1</v>
      </c>
    </row>
    <row r="1078" spans="1:63" ht="45" x14ac:dyDescent="0.25">
      <c r="A1078" s="12">
        <v>1</v>
      </c>
      <c r="B1078" s="11" t="str">
        <f t="shared" si="51"/>
        <v>Общий расчет. Ци Мень. Анализ Дворца. Структуры. Благоприятность. Нет</v>
      </c>
      <c r="C1078" s="11" t="str">
        <f>IFERROR(VLOOKUP(I1078,lvl_1[],2,FALSE),"Нет")</f>
        <v>Общий расчет</v>
      </c>
      <c r="D1078" s="11" t="str">
        <f>IFERROR(VLOOKUP(Rule!J1078,lvl_2[],2,FALSE),"Нет")</f>
        <v>Ци Мень</v>
      </c>
      <c r="E1078" s="11" t="str">
        <f>IFERROR(VLOOKUP(Rule!K1078,lvl_3[],2,FALSE),"Нет")</f>
        <v>Анализ Дворца</v>
      </c>
      <c r="F1078" s="11" t="str">
        <f>IFERROR(INDEX(lvl_4[],MATCH(L1078,lvl_4[ID],0),MATCH(TEXT(K1078,"##0"),lvl_4[#Headers],0)),"Нет")</f>
        <v>Структуры</v>
      </c>
      <c r="G1078" s="11" t="str">
        <f>IFERROR(INDEX(lvl_5[],MATCH(M1078,lvl_5[ID],0),MATCH(_xlfn.CONCAT(TEXT(K1078,"##0"),"_",TEXT(L1078,"##0")),lvl_5[#Headers],0)),"Нет")</f>
        <v>Благоприятность</v>
      </c>
      <c r="H1078" s="11" t="str">
        <f>IFERROR(INDEX(lvl_6[],MATCH(N1078,lvl_6[ID],0),MATCH(_xlfn.CONCAT(K1078,"_",L1078,"_",M1078),lvl_6[#Headers],0)),"Нет")</f>
        <v>Нет</v>
      </c>
      <c r="I1078" s="12">
        <v>1</v>
      </c>
      <c r="J1078" s="12">
        <v>2</v>
      </c>
      <c r="K1078" s="12">
        <v>2</v>
      </c>
      <c r="L1078" s="12">
        <v>1</v>
      </c>
      <c r="M1078" s="12">
        <v>0</v>
      </c>
      <c r="N1078" s="12">
        <v>0</v>
      </c>
      <c r="O1078" s="12">
        <f>COUNTIF($P$2:P1078,P1078)</f>
        <v>318</v>
      </c>
      <c r="P1078" s="12" t="str">
        <f t="shared" si="49"/>
        <v>122010000</v>
      </c>
      <c r="Q1078" s="12" t="str">
        <f t="shared" si="50"/>
        <v>1220100000318</v>
      </c>
      <c r="R1078" s="20" t="s">
        <v>2308</v>
      </c>
      <c r="S1078" s="20" t="s">
        <v>1244</v>
      </c>
      <c r="AW1078" s="12">
        <v>2</v>
      </c>
      <c r="AX1078" s="12">
        <v>1</v>
      </c>
      <c r="AY1078" s="12" t="s">
        <v>912</v>
      </c>
      <c r="BA1078" s="12" t="s">
        <v>903</v>
      </c>
      <c r="BG1078" s="21">
        <v>-1</v>
      </c>
      <c r="BJ1078" s="12">
        <v>1</v>
      </c>
      <c r="BK1078" s="12">
        <v>1</v>
      </c>
    </row>
    <row r="1079" spans="1:63" ht="75" x14ac:dyDescent="0.25">
      <c r="A1079" s="12">
        <v>1</v>
      </c>
      <c r="B1079" s="11" t="str">
        <f t="shared" si="51"/>
        <v>Общий расчет. Ци Мень. Анализ Дворца. Структуры. Благоприятность. Нет</v>
      </c>
      <c r="C1079" s="11" t="str">
        <f>IFERROR(VLOOKUP(I1079,lvl_1[],2,FALSE),"Нет")</f>
        <v>Общий расчет</v>
      </c>
      <c r="D1079" s="11" t="str">
        <f>IFERROR(VLOOKUP(Rule!J1079,lvl_2[],2,FALSE),"Нет")</f>
        <v>Ци Мень</v>
      </c>
      <c r="E1079" s="11" t="str">
        <f>IFERROR(VLOOKUP(Rule!K1079,lvl_3[],2,FALSE),"Нет")</f>
        <v>Анализ Дворца</v>
      </c>
      <c r="F1079" s="11" t="str">
        <f>IFERROR(INDEX(lvl_4[],MATCH(L1079,lvl_4[ID],0),MATCH(TEXT(K1079,"##0"),lvl_4[#Headers],0)),"Нет")</f>
        <v>Структуры</v>
      </c>
      <c r="G1079" s="11" t="str">
        <f>IFERROR(INDEX(lvl_5[],MATCH(M1079,lvl_5[ID],0),MATCH(_xlfn.CONCAT(TEXT(K1079,"##0"),"_",TEXT(L1079,"##0")),lvl_5[#Headers],0)),"Нет")</f>
        <v>Благоприятность</v>
      </c>
      <c r="H1079" s="11" t="str">
        <f>IFERROR(INDEX(lvl_6[],MATCH(N1079,lvl_6[ID],0),MATCH(_xlfn.CONCAT(K1079,"_",L1079,"_",M1079),lvl_6[#Headers],0)),"Нет")</f>
        <v>Нет</v>
      </c>
      <c r="I1079" s="12">
        <v>1</v>
      </c>
      <c r="J1079" s="12">
        <v>2</v>
      </c>
      <c r="K1079" s="12">
        <v>2</v>
      </c>
      <c r="L1079" s="12">
        <v>1</v>
      </c>
      <c r="M1079" s="12">
        <v>0</v>
      </c>
      <c r="N1079" s="12">
        <v>0</v>
      </c>
      <c r="O1079" s="12">
        <f>COUNTIF($P$2:P1079,P1079)</f>
        <v>319</v>
      </c>
      <c r="P1079" s="12" t="str">
        <f t="shared" si="49"/>
        <v>122010000</v>
      </c>
      <c r="Q1079" s="12" t="str">
        <f t="shared" si="50"/>
        <v>1220100000319</v>
      </c>
      <c r="R1079" s="20" t="s">
        <v>2308</v>
      </c>
      <c r="S1079" s="20" t="s">
        <v>2278</v>
      </c>
      <c r="AW1079" s="12">
        <v>4</v>
      </c>
      <c r="AX1079" s="12">
        <v>1</v>
      </c>
      <c r="AY1079" s="12" t="s">
        <v>914</v>
      </c>
      <c r="BA1079" s="12" t="s">
        <v>903</v>
      </c>
      <c r="BG1079" s="21">
        <v>1</v>
      </c>
      <c r="BJ1079" s="12">
        <v>1</v>
      </c>
    </row>
    <row r="1080" spans="1:63" ht="75" x14ac:dyDescent="0.25">
      <c r="A1080" s="12">
        <v>1</v>
      </c>
      <c r="B1080" s="11" t="str">
        <f t="shared" si="51"/>
        <v>Общий расчет. Ци Мень. Анализ Дворца. Структуры. Благоприятность. Нет</v>
      </c>
      <c r="C1080" s="11" t="str">
        <f>IFERROR(VLOOKUP(I1080,lvl_1[],2,FALSE),"Нет")</f>
        <v>Общий расчет</v>
      </c>
      <c r="D1080" s="11" t="str">
        <f>IFERROR(VLOOKUP(Rule!J1080,lvl_2[],2,FALSE),"Нет")</f>
        <v>Ци Мень</v>
      </c>
      <c r="E1080" s="11" t="str">
        <f>IFERROR(VLOOKUP(Rule!K1080,lvl_3[],2,FALSE),"Нет")</f>
        <v>Анализ Дворца</v>
      </c>
      <c r="F1080" s="11" t="str">
        <f>IFERROR(INDEX(lvl_4[],MATCH(L1080,lvl_4[ID],0),MATCH(TEXT(K1080,"##0"),lvl_4[#Headers],0)),"Нет")</f>
        <v>Структуры</v>
      </c>
      <c r="G1080" s="11" t="str">
        <f>IFERROR(INDEX(lvl_5[],MATCH(M1080,lvl_5[ID],0),MATCH(_xlfn.CONCAT(TEXT(K1080,"##0"),"_",TEXT(L1080,"##0")),lvl_5[#Headers],0)),"Нет")</f>
        <v>Благоприятность</v>
      </c>
      <c r="H1080" s="11" t="str">
        <f>IFERROR(INDEX(lvl_6[],MATCH(N1080,lvl_6[ID],0),MATCH(_xlfn.CONCAT(K1080,"_",L1080,"_",M1080),lvl_6[#Headers],0)),"Нет")</f>
        <v>Нет</v>
      </c>
      <c r="I1080" s="12">
        <v>1</v>
      </c>
      <c r="J1080" s="12">
        <v>2</v>
      </c>
      <c r="K1080" s="12">
        <v>2</v>
      </c>
      <c r="L1080" s="12">
        <v>1</v>
      </c>
      <c r="M1080" s="12">
        <v>0</v>
      </c>
      <c r="N1080" s="12">
        <v>0</v>
      </c>
      <c r="O1080" s="12">
        <f>COUNTIF($P$2:P1080,P1080)</f>
        <v>320</v>
      </c>
      <c r="P1080" s="12" t="str">
        <f t="shared" si="49"/>
        <v>122010000</v>
      </c>
      <c r="Q1080" s="12" t="str">
        <f t="shared" si="50"/>
        <v>1220100000320</v>
      </c>
      <c r="R1080" s="20" t="s">
        <v>2308</v>
      </c>
      <c r="S1080" s="20" t="s">
        <v>2278</v>
      </c>
      <c r="AW1080" s="12">
        <v>9</v>
      </c>
      <c r="AX1080" s="12">
        <v>1</v>
      </c>
      <c r="AY1080" s="12" t="s">
        <v>914</v>
      </c>
      <c r="BA1080" s="12" t="s">
        <v>903</v>
      </c>
      <c r="BG1080" s="21">
        <v>1</v>
      </c>
      <c r="BJ1080" s="12">
        <v>1</v>
      </c>
    </row>
    <row r="1081" spans="1:63" ht="75" x14ac:dyDescent="0.25">
      <c r="A1081" s="12">
        <v>1</v>
      </c>
      <c r="B1081" s="11" t="str">
        <f t="shared" si="51"/>
        <v>Общий расчет. Ци Мень. Анализ Дворца. Структуры. Благоприятность. Нет</v>
      </c>
      <c r="C1081" s="11" t="str">
        <f>IFERROR(VLOOKUP(I1081,lvl_1[],2,FALSE),"Нет")</f>
        <v>Общий расчет</v>
      </c>
      <c r="D1081" s="11" t="str">
        <f>IFERROR(VLOOKUP(Rule!J1081,lvl_2[],2,FALSE),"Нет")</f>
        <v>Ци Мень</v>
      </c>
      <c r="E1081" s="11" t="str">
        <f>IFERROR(VLOOKUP(Rule!K1081,lvl_3[],2,FALSE),"Нет")</f>
        <v>Анализ Дворца</v>
      </c>
      <c r="F1081" s="11" t="str">
        <f>IFERROR(INDEX(lvl_4[],MATCH(L1081,lvl_4[ID],0),MATCH(TEXT(K1081,"##0"),lvl_4[#Headers],0)),"Нет")</f>
        <v>Структуры</v>
      </c>
      <c r="G1081" s="11" t="str">
        <f>IFERROR(INDEX(lvl_5[],MATCH(M1081,lvl_5[ID],0),MATCH(_xlfn.CONCAT(TEXT(K1081,"##0"),"_",TEXT(L1081,"##0")),lvl_5[#Headers],0)),"Нет")</f>
        <v>Благоприятность</v>
      </c>
      <c r="H1081" s="11" t="str">
        <f>IFERROR(INDEX(lvl_6[],MATCH(N1081,lvl_6[ID],0),MATCH(_xlfn.CONCAT(K1081,"_",L1081,"_",M1081),lvl_6[#Headers],0)),"Нет")</f>
        <v>Нет</v>
      </c>
      <c r="I1081" s="12">
        <v>1</v>
      </c>
      <c r="J1081" s="12">
        <v>2</v>
      </c>
      <c r="K1081" s="12">
        <v>2</v>
      </c>
      <c r="L1081" s="12">
        <v>1</v>
      </c>
      <c r="M1081" s="12">
        <v>0</v>
      </c>
      <c r="N1081" s="12">
        <v>0</v>
      </c>
      <c r="O1081" s="12">
        <f>COUNTIF($P$2:P1081,P1081)</f>
        <v>321</v>
      </c>
      <c r="P1081" s="12" t="str">
        <f t="shared" si="49"/>
        <v>122010000</v>
      </c>
      <c r="Q1081" s="12" t="str">
        <f t="shared" si="50"/>
        <v>1220100000321</v>
      </c>
      <c r="R1081" s="20" t="s">
        <v>2308</v>
      </c>
      <c r="S1081" s="20" t="s">
        <v>2278</v>
      </c>
      <c r="AW1081" s="12">
        <v>7</v>
      </c>
      <c r="AX1081" s="12">
        <v>1</v>
      </c>
      <c r="AY1081" s="12" t="s">
        <v>914</v>
      </c>
      <c r="BA1081" s="12" t="s">
        <v>903</v>
      </c>
      <c r="BG1081" s="21">
        <v>1</v>
      </c>
      <c r="BJ1081" s="12">
        <v>1</v>
      </c>
    </row>
    <row r="1082" spans="1:63" ht="75" x14ac:dyDescent="0.25">
      <c r="A1082" s="12">
        <v>1</v>
      </c>
      <c r="B1082" s="11" t="str">
        <f t="shared" si="51"/>
        <v>Общий расчет. Ци Мень. Анализ Дворца. Структуры. Благоприятность. Нет</v>
      </c>
      <c r="C1082" s="11" t="str">
        <f>IFERROR(VLOOKUP(I1082,lvl_1[],2,FALSE),"Нет")</f>
        <v>Общий расчет</v>
      </c>
      <c r="D1082" s="11" t="str">
        <f>IFERROR(VLOOKUP(Rule!J1082,lvl_2[],2,FALSE),"Нет")</f>
        <v>Ци Мень</v>
      </c>
      <c r="E1082" s="11" t="str">
        <f>IFERROR(VLOOKUP(Rule!K1082,lvl_3[],2,FALSE),"Нет")</f>
        <v>Анализ Дворца</v>
      </c>
      <c r="F1082" s="11" t="str">
        <f>IFERROR(INDEX(lvl_4[],MATCH(L1082,lvl_4[ID],0),MATCH(TEXT(K1082,"##0"),lvl_4[#Headers],0)),"Нет")</f>
        <v>Структуры</v>
      </c>
      <c r="G1082" s="11" t="str">
        <f>IFERROR(INDEX(lvl_5[],MATCH(M1082,lvl_5[ID],0),MATCH(_xlfn.CONCAT(TEXT(K1082,"##0"),"_",TEXT(L1082,"##0")),lvl_5[#Headers],0)),"Нет")</f>
        <v>Благоприятность</v>
      </c>
      <c r="H1082" s="11" t="str">
        <f>IFERROR(INDEX(lvl_6[],MATCH(N1082,lvl_6[ID],0),MATCH(_xlfn.CONCAT(K1082,"_",L1082,"_",M1082),lvl_6[#Headers],0)),"Нет")</f>
        <v>Нет</v>
      </c>
      <c r="I1082" s="12">
        <v>1</v>
      </c>
      <c r="J1082" s="12">
        <v>2</v>
      </c>
      <c r="K1082" s="12">
        <v>2</v>
      </c>
      <c r="L1082" s="12">
        <v>1</v>
      </c>
      <c r="M1082" s="12">
        <v>0</v>
      </c>
      <c r="N1082" s="12">
        <v>0</v>
      </c>
      <c r="O1082" s="12">
        <f>COUNTIF($P$2:P1082,P1082)</f>
        <v>322</v>
      </c>
      <c r="P1082" s="12" t="str">
        <f t="shared" si="49"/>
        <v>122010000</v>
      </c>
      <c r="Q1082" s="12" t="str">
        <f t="shared" si="50"/>
        <v>1220100000322</v>
      </c>
      <c r="R1082" s="20" t="s">
        <v>2308</v>
      </c>
      <c r="S1082" s="20" t="s">
        <v>2278</v>
      </c>
      <c r="AW1082" s="12">
        <v>6</v>
      </c>
      <c r="AX1082" s="12">
        <v>1</v>
      </c>
      <c r="AY1082" s="12" t="s">
        <v>914</v>
      </c>
      <c r="BA1082" s="12" t="s">
        <v>903</v>
      </c>
      <c r="BG1082" s="21">
        <v>1</v>
      </c>
      <c r="BJ1082" s="12">
        <v>1</v>
      </c>
    </row>
    <row r="1083" spans="1:63" ht="75" x14ac:dyDescent="0.25">
      <c r="A1083" s="12">
        <v>1</v>
      </c>
      <c r="B1083" s="11" t="str">
        <f t="shared" si="51"/>
        <v>Общий расчет. Ци Мень. Анализ Дворца. Структуры. Благоприятность. Нет</v>
      </c>
      <c r="C1083" s="11" t="str">
        <f>IFERROR(VLOOKUP(I1083,lvl_1[],2,FALSE),"Нет")</f>
        <v>Общий расчет</v>
      </c>
      <c r="D1083" s="11" t="str">
        <f>IFERROR(VLOOKUP(Rule!J1083,lvl_2[],2,FALSE),"Нет")</f>
        <v>Ци Мень</v>
      </c>
      <c r="E1083" s="11" t="str">
        <f>IFERROR(VLOOKUP(Rule!K1083,lvl_3[],2,FALSE),"Нет")</f>
        <v>Анализ Дворца</v>
      </c>
      <c r="F1083" s="11" t="str">
        <f>IFERROR(INDEX(lvl_4[],MATCH(L1083,lvl_4[ID],0),MATCH(TEXT(K1083,"##0"),lvl_4[#Headers],0)),"Нет")</f>
        <v>Структуры</v>
      </c>
      <c r="G1083" s="11" t="str">
        <f>IFERROR(INDEX(lvl_5[],MATCH(M1083,lvl_5[ID],0),MATCH(_xlfn.CONCAT(TEXT(K1083,"##0"),"_",TEXT(L1083,"##0")),lvl_5[#Headers],0)),"Нет")</f>
        <v>Благоприятность</v>
      </c>
      <c r="H1083" s="11" t="str">
        <f>IFERROR(INDEX(lvl_6[],MATCH(N1083,lvl_6[ID],0),MATCH(_xlfn.CONCAT(K1083,"_",L1083,"_",M1083),lvl_6[#Headers],0)),"Нет")</f>
        <v>Нет</v>
      </c>
      <c r="I1083" s="12">
        <v>1</v>
      </c>
      <c r="J1083" s="12">
        <v>2</v>
      </c>
      <c r="K1083" s="12">
        <v>2</v>
      </c>
      <c r="L1083" s="12">
        <v>1</v>
      </c>
      <c r="M1083" s="12">
        <v>0</v>
      </c>
      <c r="N1083" s="12">
        <v>0</v>
      </c>
      <c r="O1083" s="12">
        <f>COUNTIF($P$2:P1083,P1083)</f>
        <v>323</v>
      </c>
      <c r="P1083" s="12" t="str">
        <f t="shared" si="49"/>
        <v>122010000</v>
      </c>
      <c r="Q1083" s="12" t="str">
        <f t="shared" si="50"/>
        <v>1220100000323</v>
      </c>
      <c r="R1083" s="20" t="s">
        <v>2308</v>
      </c>
      <c r="S1083" s="20" t="s">
        <v>2278</v>
      </c>
      <c r="AW1083" s="12">
        <v>1</v>
      </c>
      <c r="AX1083" s="12">
        <v>1</v>
      </c>
      <c r="AY1083" s="12" t="s">
        <v>914</v>
      </c>
      <c r="BA1083" s="12" t="s">
        <v>903</v>
      </c>
      <c r="BG1083" s="21">
        <v>1</v>
      </c>
      <c r="BJ1083" s="12">
        <v>1</v>
      </c>
    </row>
    <row r="1084" spans="1:63" ht="75" x14ac:dyDescent="0.25">
      <c r="A1084" s="12">
        <v>1</v>
      </c>
      <c r="B1084" s="11" t="str">
        <f t="shared" si="51"/>
        <v>Общий расчет. Ци Мень. Анализ Дворца. Структуры. Благоприятность. Нет</v>
      </c>
      <c r="C1084" s="11" t="str">
        <f>IFERROR(VLOOKUP(I1084,lvl_1[],2,FALSE),"Нет")</f>
        <v>Общий расчет</v>
      </c>
      <c r="D1084" s="11" t="str">
        <f>IFERROR(VLOOKUP(Rule!J1084,lvl_2[],2,FALSE),"Нет")</f>
        <v>Ци Мень</v>
      </c>
      <c r="E1084" s="11" t="str">
        <f>IFERROR(VLOOKUP(Rule!K1084,lvl_3[],2,FALSE),"Нет")</f>
        <v>Анализ Дворца</v>
      </c>
      <c r="F1084" s="11" t="str">
        <f>IFERROR(INDEX(lvl_4[],MATCH(L1084,lvl_4[ID],0),MATCH(TEXT(K1084,"##0"),lvl_4[#Headers],0)),"Нет")</f>
        <v>Структуры</v>
      </c>
      <c r="G1084" s="11" t="str">
        <f>IFERROR(INDEX(lvl_5[],MATCH(M1084,lvl_5[ID],0),MATCH(_xlfn.CONCAT(TEXT(K1084,"##0"),"_",TEXT(L1084,"##0")),lvl_5[#Headers],0)),"Нет")</f>
        <v>Благоприятность</v>
      </c>
      <c r="H1084" s="11" t="str">
        <f>IFERROR(INDEX(lvl_6[],MATCH(N1084,lvl_6[ID],0),MATCH(_xlfn.CONCAT(K1084,"_",L1084,"_",M1084),lvl_6[#Headers],0)),"Нет")</f>
        <v>Нет</v>
      </c>
      <c r="I1084" s="12">
        <v>1</v>
      </c>
      <c r="J1084" s="12">
        <v>2</v>
      </c>
      <c r="K1084" s="12">
        <v>2</v>
      </c>
      <c r="L1084" s="12">
        <v>1</v>
      </c>
      <c r="M1084" s="12">
        <v>0</v>
      </c>
      <c r="N1084" s="12">
        <v>0</v>
      </c>
      <c r="O1084" s="12">
        <f>COUNTIF($P$2:P1084,P1084)</f>
        <v>324</v>
      </c>
      <c r="P1084" s="12" t="str">
        <f t="shared" si="49"/>
        <v>122010000</v>
      </c>
      <c r="Q1084" s="12" t="str">
        <f t="shared" si="50"/>
        <v>1220100000324</v>
      </c>
      <c r="R1084" s="20" t="s">
        <v>2308</v>
      </c>
      <c r="S1084" s="20" t="s">
        <v>2278</v>
      </c>
      <c r="AW1084" s="12">
        <v>8</v>
      </c>
      <c r="AX1084" s="12">
        <v>1</v>
      </c>
      <c r="AY1084" s="12" t="s">
        <v>914</v>
      </c>
      <c r="BA1084" s="12" t="s">
        <v>903</v>
      </c>
      <c r="BG1084" s="21">
        <v>1</v>
      </c>
      <c r="BJ1084" s="12">
        <v>1</v>
      </c>
    </row>
    <row r="1085" spans="1:63" ht="75" x14ac:dyDescent="0.25">
      <c r="A1085" s="12">
        <v>1</v>
      </c>
      <c r="B1085" s="11" t="str">
        <f t="shared" si="51"/>
        <v>Общий расчет. Ци Мень. Анализ Дворца. Структуры. Благоприятность. Нет</v>
      </c>
      <c r="C1085" s="11" t="str">
        <f>IFERROR(VLOOKUP(I1085,lvl_1[],2,FALSE),"Нет")</f>
        <v>Общий расчет</v>
      </c>
      <c r="D1085" s="11" t="str">
        <f>IFERROR(VLOOKUP(Rule!J1085,lvl_2[],2,FALSE),"Нет")</f>
        <v>Ци Мень</v>
      </c>
      <c r="E1085" s="11" t="str">
        <f>IFERROR(VLOOKUP(Rule!K1085,lvl_3[],2,FALSE),"Нет")</f>
        <v>Анализ Дворца</v>
      </c>
      <c r="F1085" s="11" t="str">
        <f>IFERROR(INDEX(lvl_4[],MATCH(L1085,lvl_4[ID],0),MATCH(TEXT(K1085,"##0"),lvl_4[#Headers],0)),"Нет")</f>
        <v>Структуры</v>
      </c>
      <c r="G1085" s="11" t="str">
        <f>IFERROR(INDEX(lvl_5[],MATCH(M1085,lvl_5[ID],0),MATCH(_xlfn.CONCAT(TEXT(K1085,"##0"),"_",TEXT(L1085,"##0")),lvl_5[#Headers],0)),"Нет")</f>
        <v>Благоприятность</v>
      </c>
      <c r="H1085" s="11" t="str">
        <f>IFERROR(INDEX(lvl_6[],MATCH(N1085,lvl_6[ID],0),MATCH(_xlfn.CONCAT(K1085,"_",L1085,"_",M1085),lvl_6[#Headers],0)),"Нет")</f>
        <v>Нет</v>
      </c>
      <c r="I1085" s="12">
        <v>1</v>
      </c>
      <c r="J1085" s="12">
        <v>2</v>
      </c>
      <c r="K1085" s="12">
        <v>2</v>
      </c>
      <c r="L1085" s="12">
        <v>1</v>
      </c>
      <c r="M1085" s="12">
        <v>0</v>
      </c>
      <c r="N1085" s="12">
        <v>0</v>
      </c>
      <c r="O1085" s="12">
        <f>COUNTIF($P$2:P1085,P1085)</f>
        <v>325</v>
      </c>
      <c r="P1085" s="12" t="str">
        <f t="shared" si="49"/>
        <v>122010000</v>
      </c>
      <c r="Q1085" s="12" t="str">
        <f t="shared" si="50"/>
        <v>1220100000325</v>
      </c>
      <c r="R1085" s="20" t="s">
        <v>2308</v>
      </c>
      <c r="S1085" s="20" t="s">
        <v>2278</v>
      </c>
      <c r="AW1085" s="12">
        <v>3</v>
      </c>
      <c r="AX1085" s="12">
        <v>1</v>
      </c>
      <c r="AY1085" s="12" t="s">
        <v>914</v>
      </c>
      <c r="BA1085" s="12" t="s">
        <v>903</v>
      </c>
      <c r="BG1085" s="21">
        <v>1</v>
      </c>
      <c r="BJ1085" s="12">
        <v>1</v>
      </c>
    </row>
    <row r="1086" spans="1:63" ht="45" x14ac:dyDescent="0.25">
      <c r="A1086" s="12">
        <v>1</v>
      </c>
      <c r="B1086" s="11" t="str">
        <f t="shared" si="51"/>
        <v>Общий расчет. Ци Мень. Анализ Дворца. Структуры. Благоприятность. Нет</v>
      </c>
      <c r="C1086" s="11" t="str">
        <f>IFERROR(VLOOKUP(I1086,lvl_1[],2,FALSE),"Нет")</f>
        <v>Общий расчет</v>
      </c>
      <c r="D1086" s="11" t="str">
        <f>IFERROR(VLOOKUP(Rule!J1086,lvl_2[],2,FALSE),"Нет")</f>
        <v>Ци Мень</v>
      </c>
      <c r="E1086" s="11" t="str">
        <f>IFERROR(VLOOKUP(Rule!K1086,lvl_3[],2,FALSE),"Нет")</f>
        <v>Анализ Дворца</v>
      </c>
      <c r="F1086" s="11" t="str">
        <f>IFERROR(INDEX(lvl_4[],MATCH(L1086,lvl_4[ID],0),MATCH(TEXT(K1086,"##0"),lvl_4[#Headers],0)),"Нет")</f>
        <v>Структуры</v>
      </c>
      <c r="G1086" s="11" t="str">
        <f>IFERROR(INDEX(lvl_5[],MATCH(M1086,lvl_5[ID],0),MATCH(_xlfn.CONCAT(TEXT(K1086,"##0"),"_",TEXT(L1086,"##0")),lvl_5[#Headers],0)),"Нет")</f>
        <v>Благоприятность</v>
      </c>
      <c r="H1086" s="11" t="str">
        <f>IFERROR(INDEX(lvl_6[],MATCH(N1086,lvl_6[ID],0),MATCH(_xlfn.CONCAT(K1086,"_",L1086,"_",M1086),lvl_6[#Headers],0)),"Нет")</f>
        <v>Нет</v>
      </c>
      <c r="I1086" s="12">
        <v>1</v>
      </c>
      <c r="J1086" s="12">
        <v>2</v>
      </c>
      <c r="K1086" s="12">
        <v>2</v>
      </c>
      <c r="L1086" s="12">
        <v>1</v>
      </c>
      <c r="M1086" s="12">
        <v>0</v>
      </c>
      <c r="N1086" s="12">
        <v>0</v>
      </c>
      <c r="O1086" s="12">
        <f>COUNTIF($P$2:P1086,P1086)</f>
        <v>326</v>
      </c>
      <c r="P1086" s="12" t="str">
        <f t="shared" si="49"/>
        <v>122010000</v>
      </c>
      <c r="Q1086" s="12" t="str">
        <f t="shared" si="50"/>
        <v>1220100000326</v>
      </c>
      <c r="R1086" s="20" t="s">
        <v>2308</v>
      </c>
      <c r="S1086" s="20" t="s">
        <v>1244</v>
      </c>
      <c r="AW1086" s="12">
        <v>2</v>
      </c>
      <c r="AX1086" s="12">
        <v>1</v>
      </c>
      <c r="AY1086" s="12" t="s">
        <v>914</v>
      </c>
      <c r="BA1086" s="12" t="s">
        <v>903</v>
      </c>
      <c r="BG1086" s="21">
        <v>-1</v>
      </c>
      <c r="BJ1086" s="12">
        <v>1</v>
      </c>
      <c r="BK1086" s="12">
        <v>1</v>
      </c>
    </row>
    <row r="1087" spans="1:63" ht="75" x14ac:dyDescent="0.25">
      <c r="A1087" s="12">
        <v>1</v>
      </c>
      <c r="B1087" s="11" t="str">
        <f t="shared" si="51"/>
        <v>Общий расчет. Ци Мень. Анализ Дворца. Структуры. Благоприятность. Нет</v>
      </c>
      <c r="C1087" s="11" t="str">
        <f>IFERROR(VLOOKUP(I1087,lvl_1[],2,FALSE),"Нет")</f>
        <v>Общий расчет</v>
      </c>
      <c r="D1087" s="11" t="str">
        <f>IFERROR(VLOOKUP(Rule!J1087,lvl_2[],2,FALSE),"Нет")</f>
        <v>Ци Мень</v>
      </c>
      <c r="E1087" s="11" t="str">
        <f>IFERROR(VLOOKUP(Rule!K1087,lvl_3[],2,FALSE),"Нет")</f>
        <v>Анализ Дворца</v>
      </c>
      <c r="F1087" s="11" t="str">
        <f>IFERROR(INDEX(lvl_4[],MATCH(L1087,lvl_4[ID],0),MATCH(TEXT(K1087,"##0"),lvl_4[#Headers],0)),"Нет")</f>
        <v>Структуры</v>
      </c>
      <c r="G1087" s="11" t="str">
        <f>IFERROR(INDEX(lvl_5[],MATCH(M1087,lvl_5[ID],0),MATCH(_xlfn.CONCAT(TEXT(K1087,"##0"),"_",TEXT(L1087,"##0")),lvl_5[#Headers],0)),"Нет")</f>
        <v>Благоприятность</v>
      </c>
      <c r="H1087" s="11" t="str">
        <f>IFERROR(INDEX(lvl_6[],MATCH(N1087,lvl_6[ID],0),MATCH(_xlfn.CONCAT(K1087,"_",L1087,"_",M1087),lvl_6[#Headers],0)),"Нет")</f>
        <v>Нет</v>
      </c>
      <c r="I1087" s="12">
        <v>1</v>
      </c>
      <c r="J1087" s="12">
        <v>2</v>
      </c>
      <c r="K1087" s="12">
        <v>2</v>
      </c>
      <c r="L1087" s="12">
        <v>1</v>
      </c>
      <c r="M1087" s="12">
        <v>0</v>
      </c>
      <c r="N1087" s="12">
        <v>0</v>
      </c>
      <c r="O1087" s="12">
        <f>COUNTIF($P$2:P1087,P1087)</f>
        <v>327</v>
      </c>
      <c r="P1087" s="12" t="str">
        <f t="shared" si="49"/>
        <v>122010000</v>
      </c>
      <c r="Q1087" s="12" t="str">
        <f t="shared" si="50"/>
        <v>1220100000327</v>
      </c>
      <c r="R1087" s="20" t="s">
        <v>2308</v>
      </c>
      <c r="S1087" s="20" t="s">
        <v>2278</v>
      </c>
      <c r="AW1087" s="12">
        <v>4</v>
      </c>
      <c r="AX1087" s="12">
        <v>1</v>
      </c>
      <c r="AY1087" s="12" t="s">
        <v>916</v>
      </c>
      <c r="BA1087" s="12" t="s">
        <v>903</v>
      </c>
      <c r="BG1087" s="21">
        <v>1</v>
      </c>
      <c r="BJ1087" s="12">
        <v>1</v>
      </c>
    </row>
    <row r="1088" spans="1:63" ht="75" x14ac:dyDescent="0.25">
      <c r="A1088" s="12">
        <v>1</v>
      </c>
      <c r="B1088" s="11" t="str">
        <f t="shared" si="51"/>
        <v>Общий расчет. Ци Мень. Анализ Дворца. Структуры. Благоприятность. Нет</v>
      </c>
      <c r="C1088" s="11" t="str">
        <f>IFERROR(VLOOKUP(I1088,lvl_1[],2,FALSE),"Нет")</f>
        <v>Общий расчет</v>
      </c>
      <c r="D1088" s="11" t="str">
        <f>IFERROR(VLOOKUP(Rule!J1088,lvl_2[],2,FALSE),"Нет")</f>
        <v>Ци Мень</v>
      </c>
      <c r="E1088" s="11" t="str">
        <f>IFERROR(VLOOKUP(Rule!K1088,lvl_3[],2,FALSE),"Нет")</f>
        <v>Анализ Дворца</v>
      </c>
      <c r="F1088" s="11" t="str">
        <f>IFERROR(INDEX(lvl_4[],MATCH(L1088,lvl_4[ID],0),MATCH(TEXT(K1088,"##0"),lvl_4[#Headers],0)),"Нет")</f>
        <v>Структуры</v>
      </c>
      <c r="G1088" s="11" t="str">
        <f>IFERROR(INDEX(lvl_5[],MATCH(M1088,lvl_5[ID],0),MATCH(_xlfn.CONCAT(TEXT(K1088,"##0"),"_",TEXT(L1088,"##0")),lvl_5[#Headers],0)),"Нет")</f>
        <v>Благоприятность</v>
      </c>
      <c r="H1088" s="11" t="str">
        <f>IFERROR(INDEX(lvl_6[],MATCH(N1088,lvl_6[ID],0),MATCH(_xlfn.CONCAT(K1088,"_",L1088,"_",M1088),lvl_6[#Headers],0)),"Нет")</f>
        <v>Нет</v>
      </c>
      <c r="I1088" s="12">
        <v>1</v>
      </c>
      <c r="J1088" s="12">
        <v>2</v>
      </c>
      <c r="K1088" s="12">
        <v>2</v>
      </c>
      <c r="L1088" s="12">
        <v>1</v>
      </c>
      <c r="M1088" s="12">
        <v>0</v>
      </c>
      <c r="N1088" s="12">
        <v>0</v>
      </c>
      <c r="O1088" s="12">
        <f>COUNTIF($P$2:P1088,P1088)</f>
        <v>328</v>
      </c>
      <c r="P1088" s="12" t="str">
        <f t="shared" si="49"/>
        <v>122010000</v>
      </c>
      <c r="Q1088" s="12" t="str">
        <f t="shared" si="50"/>
        <v>1220100000328</v>
      </c>
      <c r="R1088" s="20" t="s">
        <v>2308</v>
      </c>
      <c r="S1088" s="20" t="s">
        <v>2278</v>
      </c>
      <c r="AW1088" s="12">
        <v>9</v>
      </c>
      <c r="AX1088" s="12">
        <v>1</v>
      </c>
      <c r="AY1088" s="12" t="s">
        <v>916</v>
      </c>
      <c r="BA1088" s="12" t="s">
        <v>903</v>
      </c>
      <c r="BG1088" s="21">
        <v>1</v>
      </c>
      <c r="BJ1088" s="12">
        <v>1</v>
      </c>
    </row>
    <row r="1089" spans="1:63" ht="75" x14ac:dyDescent="0.25">
      <c r="A1089" s="12">
        <v>1</v>
      </c>
      <c r="B1089" s="11" t="str">
        <f t="shared" si="51"/>
        <v>Общий расчет. Ци Мень. Анализ Дворца. Структуры. Благоприятность. Нет</v>
      </c>
      <c r="C1089" s="11" t="str">
        <f>IFERROR(VLOOKUP(I1089,lvl_1[],2,FALSE),"Нет")</f>
        <v>Общий расчет</v>
      </c>
      <c r="D1089" s="11" t="str">
        <f>IFERROR(VLOOKUP(Rule!J1089,lvl_2[],2,FALSE),"Нет")</f>
        <v>Ци Мень</v>
      </c>
      <c r="E1089" s="11" t="str">
        <f>IFERROR(VLOOKUP(Rule!K1089,lvl_3[],2,FALSE),"Нет")</f>
        <v>Анализ Дворца</v>
      </c>
      <c r="F1089" s="11" t="str">
        <f>IFERROR(INDEX(lvl_4[],MATCH(L1089,lvl_4[ID],0),MATCH(TEXT(K1089,"##0"),lvl_4[#Headers],0)),"Нет")</f>
        <v>Структуры</v>
      </c>
      <c r="G1089" s="11" t="str">
        <f>IFERROR(INDEX(lvl_5[],MATCH(M1089,lvl_5[ID],0),MATCH(_xlfn.CONCAT(TEXT(K1089,"##0"),"_",TEXT(L1089,"##0")),lvl_5[#Headers],0)),"Нет")</f>
        <v>Благоприятность</v>
      </c>
      <c r="H1089" s="11" t="str">
        <f>IFERROR(INDEX(lvl_6[],MATCH(N1089,lvl_6[ID],0),MATCH(_xlfn.CONCAT(K1089,"_",L1089,"_",M1089),lvl_6[#Headers],0)),"Нет")</f>
        <v>Нет</v>
      </c>
      <c r="I1089" s="12">
        <v>1</v>
      </c>
      <c r="J1089" s="12">
        <v>2</v>
      </c>
      <c r="K1089" s="12">
        <v>2</v>
      </c>
      <c r="L1089" s="12">
        <v>1</v>
      </c>
      <c r="M1089" s="12">
        <v>0</v>
      </c>
      <c r="N1089" s="12">
        <v>0</v>
      </c>
      <c r="O1089" s="12">
        <f>COUNTIF($P$2:P1089,P1089)</f>
        <v>329</v>
      </c>
      <c r="P1089" s="12" t="str">
        <f t="shared" si="49"/>
        <v>122010000</v>
      </c>
      <c r="Q1089" s="12" t="str">
        <f t="shared" si="50"/>
        <v>1220100000329</v>
      </c>
      <c r="R1089" s="20" t="s">
        <v>2308</v>
      </c>
      <c r="S1089" s="20" t="s">
        <v>2278</v>
      </c>
      <c r="AW1089" s="12">
        <v>7</v>
      </c>
      <c r="AX1089" s="12">
        <v>1</v>
      </c>
      <c r="AY1089" s="12" t="s">
        <v>916</v>
      </c>
      <c r="BA1089" s="12" t="s">
        <v>903</v>
      </c>
      <c r="BG1089" s="21">
        <v>1</v>
      </c>
      <c r="BJ1089" s="12">
        <v>1</v>
      </c>
    </row>
    <row r="1090" spans="1:63" ht="75" x14ac:dyDescent="0.25">
      <c r="A1090" s="12">
        <v>1</v>
      </c>
      <c r="B1090" s="11" t="str">
        <f t="shared" si="51"/>
        <v>Общий расчет. Ци Мень. Анализ Дворца. Структуры. Благоприятность. Нет</v>
      </c>
      <c r="C1090" s="11" t="str">
        <f>IFERROR(VLOOKUP(I1090,lvl_1[],2,FALSE),"Нет")</f>
        <v>Общий расчет</v>
      </c>
      <c r="D1090" s="11" t="str">
        <f>IFERROR(VLOOKUP(Rule!J1090,lvl_2[],2,FALSE),"Нет")</f>
        <v>Ци Мень</v>
      </c>
      <c r="E1090" s="11" t="str">
        <f>IFERROR(VLOOKUP(Rule!K1090,lvl_3[],2,FALSE),"Нет")</f>
        <v>Анализ Дворца</v>
      </c>
      <c r="F1090" s="11" t="str">
        <f>IFERROR(INDEX(lvl_4[],MATCH(L1090,lvl_4[ID],0),MATCH(TEXT(K1090,"##0"),lvl_4[#Headers],0)),"Нет")</f>
        <v>Структуры</v>
      </c>
      <c r="G1090" s="11" t="str">
        <f>IFERROR(INDEX(lvl_5[],MATCH(M1090,lvl_5[ID],0),MATCH(_xlfn.CONCAT(TEXT(K1090,"##0"),"_",TEXT(L1090,"##0")),lvl_5[#Headers],0)),"Нет")</f>
        <v>Благоприятность</v>
      </c>
      <c r="H1090" s="11" t="str">
        <f>IFERROR(INDEX(lvl_6[],MATCH(N1090,lvl_6[ID],0),MATCH(_xlfn.CONCAT(K1090,"_",L1090,"_",M1090),lvl_6[#Headers],0)),"Нет")</f>
        <v>Нет</v>
      </c>
      <c r="I1090" s="12">
        <v>1</v>
      </c>
      <c r="J1090" s="12">
        <v>2</v>
      </c>
      <c r="K1090" s="12">
        <v>2</v>
      </c>
      <c r="L1090" s="12">
        <v>1</v>
      </c>
      <c r="M1090" s="12">
        <v>0</v>
      </c>
      <c r="N1090" s="12">
        <v>0</v>
      </c>
      <c r="O1090" s="12">
        <f>COUNTIF($P$2:P1090,P1090)</f>
        <v>330</v>
      </c>
      <c r="P1090" s="12" t="str">
        <f t="shared" ref="P1090:P1153" si="52">_xlfn.CONCAT(I1090,
J1090,
K1090,
IF(LEN(L1090)=1,_xlfn.CONCAT(0,L1090),L1090),
IF(LEN(M1090)=1,_xlfn.CONCAT(0,M1090),M1090),
IF(LEN(N1090)=1,_xlfn.CONCAT(0,N1090),N1090))</f>
        <v>122010000</v>
      </c>
      <c r="Q1090" s="12" t="str">
        <f t="shared" ref="Q1090:Q1153" si="53">_xlfn.CONCAT(I1090,
J1090,
K1090,
IF(LEN(L1090)=1,_xlfn.CONCAT(0,L1090),L1090),
IF(LEN(M1090)=1,_xlfn.CONCAT(0,M1090),M1090),
IF(LEN(N1090)=1,_xlfn.CONCAT(0,N1090),N1090),
IF(LEN(O1090)=1,_xlfn.CONCAT("000",O1090),IF(LEN(O1090)=2,_xlfn.CONCAT("00",O1090),IF(LEN(O1090)=3,_xlfn.CONCAT(0,O1090),O1090))))</f>
        <v>1220100000330</v>
      </c>
      <c r="R1090" s="20" t="s">
        <v>2308</v>
      </c>
      <c r="S1090" s="20" t="s">
        <v>2278</v>
      </c>
      <c r="AW1090" s="12">
        <v>6</v>
      </c>
      <c r="AX1090" s="12">
        <v>1</v>
      </c>
      <c r="AY1090" s="12" t="s">
        <v>916</v>
      </c>
      <c r="BA1090" s="12" t="s">
        <v>903</v>
      </c>
      <c r="BG1090" s="21">
        <v>1</v>
      </c>
      <c r="BJ1090" s="12">
        <v>1</v>
      </c>
    </row>
    <row r="1091" spans="1:63" ht="75" x14ac:dyDescent="0.25">
      <c r="A1091" s="12">
        <v>1</v>
      </c>
      <c r="B1091" s="11" t="str">
        <f t="shared" ref="B1091:B1154" si="54">_xlfn.CONCAT(C1091,". ", D1091,". ", E1091,". ", F1091,". ", G1091,". ", H1091)</f>
        <v>Общий расчет. Ци Мень. Анализ Дворца. Структуры. Благоприятность. Нет</v>
      </c>
      <c r="C1091" s="11" t="str">
        <f>IFERROR(VLOOKUP(I1091,lvl_1[],2,FALSE),"Нет")</f>
        <v>Общий расчет</v>
      </c>
      <c r="D1091" s="11" t="str">
        <f>IFERROR(VLOOKUP(Rule!J1091,lvl_2[],2,FALSE),"Нет")</f>
        <v>Ци Мень</v>
      </c>
      <c r="E1091" s="11" t="str">
        <f>IFERROR(VLOOKUP(Rule!K1091,lvl_3[],2,FALSE),"Нет")</f>
        <v>Анализ Дворца</v>
      </c>
      <c r="F1091" s="11" t="str">
        <f>IFERROR(INDEX(lvl_4[],MATCH(L1091,lvl_4[ID],0),MATCH(TEXT(K1091,"##0"),lvl_4[#Headers],0)),"Нет")</f>
        <v>Структуры</v>
      </c>
      <c r="G1091" s="11" t="str">
        <f>IFERROR(INDEX(lvl_5[],MATCH(M1091,lvl_5[ID],0),MATCH(_xlfn.CONCAT(TEXT(K1091,"##0"),"_",TEXT(L1091,"##0")),lvl_5[#Headers],0)),"Нет")</f>
        <v>Благоприятность</v>
      </c>
      <c r="H1091" s="11" t="str">
        <f>IFERROR(INDEX(lvl_6[],MATCH(N1091,lvl_6[ID],0),MATCH(_xlfn.CONCAT(K1091,"_",L1091,"_",M1091),lvl_6[#Headers],0)),"Нет")</f>
        <v>Нет</v>
      </c>
      <c r="I1091" s="12">
        <v>1</v>
      </c>
      <c r="J1091" s="12">
        <v>2</v>
      </c>
      <c r="K1091" s="12">
        <v>2</v>
      </c>
      <c r="L1091" s="12">
        <v>1</v>
      </c>
      <c r="M1091" s="12">
        <v>0</v>
      </c>
      <c r="N1091" s="12">
        <v>0</v>
      </c>
      <c r="O1091" s="12">
        <f>COUNTIF($P$2:P1091,P1091)</f>
        <v>331</v>
      </c>
      <c r="P1091" s="12" t="str">
        <f t="shared" si="52"/>
        <v>122010000</v>
      </c>
      <c r="Q1091" s="12" t="str">
        <f t="shared" si="53"/>
        <v>1220100000331</v>
      </c>
      <c r="R1091" s="20" t="s">
        <v>2308</v>
      </c>
      <c r="S1091" s="20" t="s">
        <v>2278</v>
      </c>
      <c r="AW1091" s="12">
        <v>1</v>
      </c>
      <c r="AX1091" s="12">
        <v>1</v>
      </c>
      <c r="AY1091" s="12" t="s">
        <v>916</v>
      </c>
      <c r="BA1091" s="12" t="s">
        <v>903</v>
      </c>
      <c r="BG1091" s="21">
        <v>1</v>
      </c>
      <c r="BJ1091" s="12">
        <v>1</v>
      </c>
    </row>
    <row r="1092" spans="1:63" ht="75" x14ac:dyDescent="0.25">
      <c r="A1092" s="12">
        <v>1</v>
      </c>
      <c r="B1092" s="11" t="str">
        <f t="shared" si="54"/>
        <v>Общий расчет. Ци Мень. Анализ Дворца. Структуры. Благоприятность. Нет</v>
      </c>
      <c r="C1092" s="11" t="str">
        <f>IFERROR(VLOOKUP(I1092,lvl_1[],2,FALSE),"Нет")</f>
        <v>Общий расчет</v>
      </c>
      <c r="D1092" s="11" t="str">
        <f>IFERROR(VLOOKUP(Rule!J1092,lvl_2[],2,FALSE),"Нет")</f>
        <v>Ци Мень</v>
      </c>
      <c r="E1092" s="11" t="str">
        <f>IFERROR(VLOOKUP(Rule!K1092,lvl_3[],2,FALSE),"Нет")</f>
        <v>Анализ Дворца</v>
      </c>
      <c r="F1092" s="11" t="str">
        <f>IFERROR(INDEX(lvl_4[],MATCH(L1092,lvl_4[ID],0),MATCH(TEXT(K1092,"##0"),lvl_4[#Headers],0)),"Нет")</f>
        <v>Структуры</v>
      </c>
      <c r="G1092" s="11" t="str">
        <f>IFERROR(INDEX(lvl_5[],MATCH(M1092,lvl_5[ID],0),MATCH(_xlfn.CONCAT(TEXT(K1092,"##0"),"_",TEXT(L1092,"##0")),lvl_5[#Headers],0)),"Нет")</f>
        <v>Благоприятность</v>
      </c>
      <c r="H1092" s="11" t="str">
        <f>IFERROR(INDEX(lvl_6[],MATCH(N1092,lvl_6[ID],0),MATCH(_xlfn.CONCAT(K1092,"_",L1092,"_",M1092),lvl_6[#Headers],0)),"Нет")</f>
        <v>Нет</v>
      </c>
      <c r="I1092" s="12">
        <v>1</v>
      </c>
      <c r="J1092" s="12">
        <v>2</v>
      </c>
      <c r="K1092" s="12">
        <v>2</v>
      </c>
      <c r="L1092" s="12">
        <v>1</v>
      </c>
      <c r="M1092" s="12">
        <v>0</v>
      </c>
      <c r="N1092" s="12">
        <v>0</v>
      </c>
      <c r="O1092" s="12">
        <f>COUNTIF($P$2:P1092,P1092)</f>
        <v>332</v>
      </c>
      <c r="P1092" s="12" t="str">
        <f t="shared" si="52"/>
        <v>122010000</v>
      </c>
      <c r="Q1092" s="12" t="str">
        <f t="shared" si="53"/>
        <v>1220100000332</v>
      </c>
      <c r="R1092" s="20" t="s">
        <v>2308</v>
      </c>
      <c r="S1092" s="20" t="s">
        <v>2278</v>
      </c>
      <c r="AW1092" s="12">
        <v>8</v>
      </c>
      <c r="AX1092" s="12">
        <v>1</v>
      </c>
      <c r="AY1092" s="12" t="s">
        <v>916</v>
      </c>
      <c r="BA1092" s="12" t="s">
        <v>903</v>
      </c>
      <c r="BG1092" s="21">
        <v>1</v>
      </c>
      <c r="BJ1092" s="12">
        <v>1</v>
      </c>
    </row>
    <row r="1093" spans="1:63" ht="75" x14ac:dyDescent="0.25">
      <c r="A1093" s="12">
        <v>1</v>
      </c>
      <c r="B1093" s="11" t="str">
        <f t="shared" si="54"/>
        <v>Общий расчет. Ци Мень. Анализ Дворца. Структуры. Благоприятность. Нет</v>
      </c>
      <c r="C1093" s="11" t="str">
        <f>IFERROR(VLOOKUP(I1093,lvl_1[],2,FALSE),"Нет")</f>
        <v>Общий расчет</v>
      </c>
      <c r="D1093" s="11" t="str">
        <f>IFERROR(VLOOKUP(Rule!J1093,lvl_2[],2,FALSE),"Нет")</f>
        <v>Ци Мень</v>
      </c>
      <c r="E1093" s="11" t="str">
        <f>IFERROR(VLOOKUP(Rule!K1093,lvl_3[],2,FALSE),"Нет")</f>
        <v>Анализ Дворца</v>
      </c>
      <c r="F1093" s="11" t="str">
        <f>IFERROR(INDEX(lvl_4[],MATCH(L1093,lvl_4[ID],0),MATCH(TEXT(K1093,"##0"),lvl_4[#Headers],0)),"Нет")</f>
        <v>Структуры</v>
      </c>
      <c r="G1093" s="11" t="str">
        <f>IFERROR(INDEX(lvl_5[],MATCH(M1093,lvl_5[ID],0),MATCH(_xlfn.CONCAT(TEXT(K1093,"##0"),"_",TEXT(L1093,"##0")),lvl_5[#Headers],0)),"Нет")</f>
        <v>Благоприятность</v>
      </c>
      <c r="H1093" s="11" t="str">
        <f>IFERROR(INDEX(lvl_6[],MATCH(N1093,lvl_6[ID],0),MATCH(_xlfn.CONCAT(K1093,"_",L1093,"_",M1093),lvl_6[#Headers],0)),"Нет")</f>
        <v>Нет</v>
      </c>
      <c r="I1093" s="12">
        <v>1</v>
      </c>
      <c r="J1093" s="12">
        <v>2</v>
      </c>
      <c r="K1093" s="12">
        <v>2</v>
      </c>
      <c r="L1093" s="12">
        <v>1</v>
      </c>
      <c r="M1093" s="12">
        <v>0</v>
      </c>
      <c r="N1093" s="12">
        <v>0</v>
      </c>
      <c r="O1093" s="12">
        <f>COUNTIF($P$2:P1093,P1093)</f>
        <v>333</v>
      </c>
      <c r="P1093" s="12" t="str">
        <f t="shared" si="52"/>
        <v>122010000</v>
      </c>
      <c r="Q1093" s="12" t="str">
        <f t="shared" si="53"/>
        <v>1220100000333</v>
      </c>
      <c r="R1093" s="20" t="s">
        <v>2308</v>
      </c>
      <c r="S1093" s="20" t="s">
        <v>2278</v>
      </c>
      <c r="AW1093" s="12">
        <v>3</v>
      </c>
      <c r="AX1093" s="12">
        <v>1</v>
      </c>
      <c r="AY1093" s="12" t="s">
        <v>916</v>
      </c>
      <c r="BA1093" s="12" t="s">
        <v>903</v>
      </c>
      <c r="BG1093" s="21">
        <v>1</v>
      </c>
      <c r="BJ1093" s="12">
        <v>1</v>
      </c>
    </row>
    <row r="1094" spans="1:63" ht="45" x14ac:dyDescent="0.25">
      <c r="A1094" s="12">
        <v>1</v>
      </c>
      <c r="B1094" s="11" t="str">
        <f t="shared" si="54"/>
        <v>Общий расчет. Ци Мень. Анализ Дворца. Структуры. Благоприятность. Нет</v>
      </c>
      <c r="C1094" s="11" t="str">
        <f>IFERROR(VLOOKUP(I1094,lvl_1[],2,FALSE),"Нет")</f>
        <v>Общий расчет</v>
      </c>
      <c r="D1094" s="11" t="str">
        <f>IFERROR(VLOOKUP(Rule!J1094,lvl_2[],2,FALSE),"Нет")</f>
        <v>Ци Мень</v>
      </c>
      <c r="E1094" s="11" t="str">
        <f>IFERROR(VLOOKUP(Rule!K1094,lvl_3[],2,FALSE),"Нет")</f>
        <v>Анализ Дворца</v>
      </c>
      <c r="F1094" s="11" t="str">
        <f>IFERROR(INDEX(lvl_4[],MATCH(L1094,lvl_4[ID],0),MATCH(TEXT(K1094,"##0"),lvl_4[#Headers],0)),"Нет")</f>
        <v>Структуры</v>
      </c>
      <c r="G1094" s="11" t="str">
        <f>IFERROR(INDEX(lvl_5[],MATCH(M1094,lvl_5[ID],0),MATCH(_xlfn.CONCAT(TEXT(K1094,"##0"),"_",TEXT(L1094,"##0")),lvl_5[#Headers],0)),"Нет")</f>
        <v>Благоприятность</v>
      </c>
      <c r="H1094" s="11" t="str">
        <f>IFERROR(INDEX(lvl_6[],MATCH(N1094,lvl_6[ID],0),MATCH(_xlfn.CONCAT(K1094,"_",L1094,"_",M1094),lvl_6[#Headers],0)),"Нет")</f>
        <v>Нет</v>
      </c>
      <c r="I1094" s="12">
        <v>1</v>
      </c>
      <c r="J1094" s="12">
        <v>2</v>
      </c>
      <c r="K1094" s="12">
        <v>2</v>
      </c>
      <c r="L1094" s="12">
        <v>1</v>
      </c>
      <c r="M1094" s="12">
        <v>0</v>
      </c>
      <c r="N1094" s="12">
        <v>0</v>
      </c>
      <c r="O1094" s="12">
        <f>COUNTIF($P$2:P1094,P1094)</f>
        <v>334</v>
      </c>
      <c r="P1094" s="12" t="str">
        <f t="shared" si="52"/>
        <v>122010000</v>
      </c>
      <c r="Q1094" s="12" t="str">
        <f t="shared" si="53"/>
        <v>1220100000334</v>
      </c>
      <c r="R1094" s="20" t="s">
        <v>2308</v>
      </c>
      <c r="S1094" s="20" t="s">
        <v>1244</v>
      </c>
      <c r="AW1094" s="12">
        <v>2</v>
      </c>
      <c r="AX1094" s="12">
        <v>1</v>
      </c>
      <c r="AY1094" s="12" t="s">
        <v>916</v>
      </c>
      <c r="BA1094" s="12" t="s">
        <v>903</v>
      </c>
      <c r="BG1094" s="21">
        <v>-1</v>
      </c>
      <c r="BJ1094" s="12">
        <v>1</v>
      </c>
      <c r="BK1094" s="12">
        <v>1</v>
      </c>
    </row>
    <row r="1095" spans="1:63" ht="60" x14ac:dyDescent="0.25">
      <c r="A1095" s="12">
        <v>1</v>
      </c>
      <c r="B1095" s="11" t="str">
        <f t="shared" si="54"/>
        <v>Общий расчет. Ци Мень. Анализ Дворца. Структуры. Благоприятность. Нет</v>
      </c>
      <c r="C1095" s="11" t="str">
        <f>IFERROR(VLOOKUP(I1095,lvl_1[],2,FALSE),"Нет")</f>
        <v>Общий расчет</v>
      </c>
      <c r="D1095" s="11" t="str">
        <f>IFERROR(VLOOKUP(Rule!J1095,lvl_2[],2,FALSE),"Нет")</f>
        <v>Ци Мень</v>
      </c>
      <c r="E1095" s="11" t="str">
        <f>IFERROR(VLOOKUP(Rule!K1095,lvl_3[],2,FALSE),"Нет")</f>
        <v>Анализ Дворца</v>
      </c>
      <c r="F1095" s="11" t="str">
        <f>IFERROR(INDEX(lvl_4[],MATCH(L1095,lvl_4[ID],0),MATCH(TEXT(K1095,"##0"),lvl_4[#Headers],0)),"Нет")</f>
        <v>Структуры</v>
      </c>
      <c r="G1095" s="11" t="str">
        <f>IFERROR(INDEX(lvl_5[],MATCH(M1095,lvl_5[ID],0),MATCH(_xlfn.CONCAT(TEXT(K1095,"##0"),"_",TEXT(L1095,"##0")),lvl_5[#Headers],0)),"Нет")</f>
        <v>Благоприятность</v>
      </c>
      <c r="H1095" s="11" t="str">
        <f>IFERROR(INDEX(lvl_6[],MATCH(N1095,lvl_6[ID],0),MATCH(_xlfn.CONCAT(K1095,"_",L1095,"_",M1095),lvl_6[#Headers],0)),"Нет")</f>
        <v>Нет</v>
      </c>
      <c r="I1095" s="12">
        <v>1</v>
      </c>
      <c r="J1095" s="12">
        <v>2</v>
      </c>
      <c r="K1095" s="12">
        <v>2</v>
      </c>
      <c r="L1095" s="12">
        <v>1</v>
      </c>
      <c r="M1095" s="12">
        <v>0</v>
      </c>
      <c r="N1095" s="12">
        <v>0</v>
      </c>
      <c r="O1095" s="12">
        <f>COUNTIF($P$2:P1095,P1095)</f>
        <v>335</v>
      </c>
      <c r="P1095" s="12" t="str">
        <f t="shared" si="52"/>
        <v>122010000</v>
      </c>
      <c r="Q1095" s="12" t="str">
        <f t="shared" si="53"/>
        <v>1220100000335</v>
      </c>
      <c r="R1095" s="20" t="s">
        <v>2309</v>
      </c>
      <c r="S1095" s="20" t="s">
        <v>2279</v>
      </c>
      <c r="AW1095" s="12">
        <v>4</v>
      </c>
      <c r="AX1095" s="12">
        <v>1</v>
      </c>
      <c r="AY1095" s="12" t="s">
        <v>908</v>
      </c>
      <c r="BA1095" s="12" t="s">
        <v>905</v>
      </c>
      <c r="BG1095" s="21">
        <v>1</v>
      </c>
      <c r="BJ1095" s="12">
        <v>1</v>
      </c>
    </row>
    <row r="1096" spans="1:63" ht="60" x14ac:dyDescent="0.25">
      <c r="A1096" s="12">
        <v>1</v>
      </c>
      <c r="B1096" s="11" t="str">
        <f t="shared" si="54"/>
        <v>Общий расчет. Ци Мень. Анализ Дворца. Структуры. Благоприятность. Нет</v>
      </c>
      <c r="C1096" s="11" t="str">
        <f>IFERROR(VLOOKUP(I1096,lvl_1[],2,FALSE),"Нет")</f>
        <v>Общий расчет</v>
      </c>
      <c r="D1096" s="11" t="str">
        <f>IFERROR(VLOOKUP(Rule!J1096,lvl_2[],2,FALSE),"Нет")</f>
        <v>Ци Мень</v>
      </c>
      <c r="E1096" s="11" t="str">
        <f>IFERROR(VLOOKUP(Rule!K1096,lvl_3[],2,FALSE),"Нет")</f>
        <v>Анализ Дворца</v>
      </c>
      <c r="F1096" s="11" t="str">
        <f>IFERROR(INDEX(lvl_4[],MATCH(L1096,lvl_4[ID],0),MATCH(TEXT(K1096,"##0"),lvl_4[#Headers],0)),"Нет")</f>
        <v>Структуры</v>
      </c>
      <c r="G1096" s="11" t="str">
        <f>IFERROR(INDEX(lvl_5[],MATCH(M1096,lvl_5[ID],0),MATCH(_xlfn.CONCAT(TEXT(K1096,"##0"),"_",TEXT(L1096,"##0")),lvl_5[#Headers],0)),"Нет")</f>
        <v>Благоприятность</v>
      </c>
      <c r="H1096" s="11" t="str">
        <f>IFERROR(INDEX(lvl_6[],MATCH(N1096,lvl_6[ID],0),MATCH(_xlfn.CONCAT(K1096,"_",L1096,"_",M1096),lvl_6[#Headers],0)),"Нет")</f>
        <v>Нет</v>
      </c>
      <c r="I1096" s="12">
        <v>1</v>
      </c>
      <c r="J1096" s="12">
        <v>2</v>
      </c>
      <c r="K1096" s="12">
        <v>2</v>
      </c>
      <c r="L1096" s="12">
        <v>1</v>
      </c>
      <c r="M1096" s="12">
        <v>0</v>
      </c>
      <c r="N1096" s="12">
        <v>0</v>
      </c>
      <c r="O1096" s="12">
        <f>COUNTIF($P$2:P1096,P1096)</f>
        <v>336</v>
      </c>
      <c r="P1096" s="12" t="str">
        <f t="shared" si="52"/>
        <v>122010000</v>
      </c>
      <c r="Q1096" s="12" t="str">
        <f t="shared" si="53"/>
        <v>1220100000336</v>
      </c>
      <c r="R1096" s="20" t="s">
        <v>2309</v>
      </c>
      <c r="S1096" s="20" t="s">
        <v>2279</v>
      </c>
      <c r="AW1096" s="12">
        <v>9</v>
      </c>
      <c r="AX1096" s="12">
        <v>1</v>
      </c>
      <c r="AY1096" s="12" t="s">
        <v>908</v>
      </c>
      <c r="BA1096" s="12" t="s">
        <v>905</v>
      </c>
      <c r="BG1096" s="21">
        <v>1</v>
      </c>
      <c r="BJ1096" s="12">
        <v>1</v>
      </c>
    </row>
    <row r="1097" spans="1:63" ht="60" x14ac:dyDescent="0.25">
      <c r="A1097" s="12">
        <v>1</v>
      </c>
      <c r="B1097" s="11" t="str">
        <f t="shared" si="54"/>
        <v>Общий расчет. Ци Мень. Анализ Дворца. Структуры. Благоприятность. Нет</v>
      </c>
      <c r="C1097" s="11" t="str">
        <f>IFERROR(VLOOKUP(I1097,lvl_1[],2,FALSE),"Нет")</f>
        <v>Общий расчет</v>
      </c>
      <c r="D1097" s="11" t="str">
        <f>IFERROR(VLOOKUP(Rule!J1097,lvl_2[],2,FALSE),"Нет")</f>
        <v>Ци Мень</v>
      </c>
      <c r="E1097" s="11" t="str">
        <f>IFERROR(VLOOKUP(Rule!K1097,lvl_3[],2,FALSE),"Нет")</f>
        <v>Анализ Дворца</v>
      </c>
      <c r="F1097" s="11" t="str">
        <f>IFERROR(INDEX(lvl_4[],MATCH(L1097,lvl_4[ID],0),MATCH(TEXT(K1097,"##0"),lvl_4[#Headers],0)),"Нет")</f>
        <v>Структуры</v>
      </c>
      <c r="G1097" s="11" t="str">
        <f>IFERROR(INDEX(lvl_5[],MATCH(M1097,lvl_5[ID],0),MATCH(_xlfn.CONCAT(TEXT(K1097,"##0"),"_",TEXT(L1097,"##0")),lvl_5[#Headers],0)),"Нет")</f>
        <v>Благоприятность</v>
      </c>
      <c r="H1097" s="11" t="str">
        <f>IFERROR(INDEX(lvl_6[],MATCH(N1097,lvl_6[ID],0),MATCH(_xlfn.CONCAT(K1097,"_",L1097,"_",M1097),lvl_6[#Headers],0)),"Нет")</f>
        <v>Нет</v>
      </c>
      <c r="I1097" s="12">
        <v>1</v>
      </c>
      <c r="J1097" s="12">
        <v>2</v>
      </c>
      <c r="K1097" s="12">
        <v>2</v>
      </c>
      <c r="L1097" s="12">
        <v>1</v>
      </c>
      <c r="M1097" s="12">
        <v>0</v>
      </c>
      <c r="N1097" s="12">
        <v>0</v>
      </c>
      <c r="O1097" s="12">
        <f>COUNTIF($P$2:P1097,P1097)</f>
        <v>337</v>
      </c>
      <c r="P1097" s="12" t="str">
        <f t="shared" si="52"/>
        <v>122010000</v>
      </c>
      <c r="Q1097" s="12" t="str">
        <f t="shared" si="53"/>
        <v>1220100000337</v>
      </c>
      <c r="R1097" s="20" t="s">
        <v>2309</v>
      </c>
      <c r="S1097" s="20" t="s">
        <v>2279</v>
      </c>
      <c r="AW1097" s="12">
        <v>7</v>
      </c>
      <c r="AX1097" s="12">
        <v>1</v>
      </c>
      <c r="AY1097" s="12" t="s">
        <v>908</v>
      </c>
      <c r="BA1097" s="12" t="s">
        <v>905</v>
      </c>
      <c r="BG1097" s="21">
        <v>1</v>
      </c>
      <c r="BJ1097" s="12">
        <v>1</v>
      </c>
    </row>
    <row r="1098" spans="1:63" ht="60" x14ac:dyDescent="0.25">
      <c r="A1098" s="12">
        <v>1</v>
      </c>
      <c r="B1098" s="11" t="str">
        <f t="shared" si="54"/>
        <v>Общий расчет. Ци Мень. Анализ Дворца. Структуры. Благоприятность. Нет</v>
      </c>
      <c r="C1098" s="11" t="str">
        <f>IFERROR(VLOOKUP(I1098,lvl_1[],2,FALSE),"Нет")</f>
        <v>Общий расчет</v>
      </c>
      <c r="D1098" s="11" t="str">
        <f>IFERROR(VLOOKUP(Rule!J1098,lvl_2[],2,FALSE),"Нет")</f>
        <v>Ци Мень</v>
      </c>
      <c r="E1098" s="11" t="str">
        <f>IFERROR(VLOOKUP(Rule!K1098,lvl_3[],2,FALSE),"Нет")</f>
        <v>Анализ Дворца</v>
      </c>
      <c r="F1098" s="11" t="str">
        <f>IFERROR(INDEX(lvl_4[],MATCH(L1098,lvl_4[ID],0),MATCH(TEXT(K1098,"##0"),lvl_4[#Headers],0)),"Нет")</f>
        <v>Структуры</v>
      </c>
      <c r="G1098" s="11" t="str">
        <f>IFERROR(INDEX(lvl_5[],MATCH(M1098,lvl_5[ID],0),MATCH(_xlfn.CONCAT(TEXT(K1098,"##0"),"_",TEXT(L1098,"##0")),lvl_5[#Headers],0)),"Нет")</f>
        <v>Благоприятность</v>
      </c>
      <c r="H1098" s="11" t="str">
        <f>IFERROR(INDEX(lvl_6[],MATCH(N1098,lvl_6[ID],0),MATCH(_xlfn.CONCAT(K1098,"_",L1098,"_",M1098),lvl_6[#Headers],0)),"Нет")</f>
        <v>Нет</v>
      </c>
      <c r="I1098" s="12">
        <v>1</v>
      </c>
      <c r="J1098" s="12">
        <v>2</v>
      </c>
      <c r="K1098" s="12">
        <v>2</v>
      </c>
      <c r="L1098" s="12">
        <v>1</v>
      </c>
      <c r="M1098" s="12">
        <v>0</v>
      </c>
      <c r="N1098" s="12">
        <v>0</v>
      </c>
      <c r="O1098" s="12">
        <f>COUNTIF($P$2:P1098,P1098)</f>
        <v>338</v>
      </c>
      <c r="P1098" s="12" t="str">
        <f t="shared" si="52"/>
        <v>122010000</v>
      </c>
      <c r="Q1098" s="12" t="str">
        <f t="shared" si="53"/>
        <v>1220100000338</v>
      </c>
      <c r="R1098" s="20" t="s">
        <v>2309</v>
      </c>
      <c r="S1098" s="20" t="s">
        <v>2279</v>
      </c>
      <c r="AW1098" s="12">
        <v>6</v>
      </c>
      <c r="AX1098" s="12">
        <v>1</v>
      </c>
      <c r="AY1098" s="12" t="s">
        <v>908</v>
      </c>
      <c r="BA1098" s="12" t="s">
        <v>905</v>
      </c>
      <c r="BG1098" s="21">
        <v>1</v>
      </c>
      <c r="BJ1098" s="12">
        <v>1</v>
      </c>
    </row>
    <row r="1099" spans="1:63" ht="60" x14ac:dyDescent="0.25">
      <c r="A1099" s="12">
        <v>1</v>
      </c>
      <c r="B1099" s="11" t="str">
        <f t="shared" si="54"/>
        <v>Общий расчет. Ци Мень. Анализ Дворца. Структуры. Благоприятность. Нет</v>
      </c>
      <c r="C1099" s="11" t="str">
        <f>IFERROR(VLOOKUP(I1099,lvl_1[],2,FALSE),"Нет")</f>
        <v>Общий расчет</v>
      </c>
      <c r="D1099" s="11" t="str">
        <f>IFERROR(VLOOKUP(Rule!J1099,lvl_2[],2,FALSE),"Нет")</f>
        <v>Ци Мень</v>
      </c>
      <c r="E1099" s="11" t="str">
        <f>IFERROR(VLOOKUP(Rule!K1099,lvl_3[],2,FALSE),"Нет")</f>
        <v>Анализ Дворца</v>
      </c>
      <c r="F1099" s="11" t="str">
        <f>IFERROR(INDEX(lvl_4[],MATCH(L1099,lvl_4[ID],0),MATCH(TEXT(K1099,"##0"),lvl_4[#Headers],0)),"Нет")</f>
        <v>Структуры</v>
      </c>
      <c r="G1099" s="11" t="str">
        <f>IFERROR(INDEX(lvl_5[],MATCH(M1099,lvl_5[ID],0),MATCH(_xlfn.CONCAT(TEXT(K1099,"##0"),"_",TEXT(L1099,"##0")),lvl_5[#Headers],0)),"Нет")</f>
        <v>Благоприятность</v>
      </c>
      <c r="H1099" s="11" t="str">
        <f>IFERROR(INDEX(lvl_6[],MATCH(N1099,lvl_6[ID],0),MATCH(_xlfn.CONCAT(K1099,"_",L1099,"_",M1099),lvl_6[#Headers],0)),"Нет")</f>
        <v>Нет</v>
      </c>
      <c r="I1099" s="12">
        <v>1</v>
      </c>
      <c r="J1099" s="12">
        <v>2</v>
      </c>
      <c r="K1099" s="12">
        <v>2</v>
      </c>
      <c r="L1099" s="12">
        <v>1</v>
      </c>
      <c r="M1099" s="12">
        <v>0</v>
      </c>
      <c r="N1099" s="12">
        <v>0</v>
      </c>
      <c r="O1099" s="12">
        <f>COUNTIF($P$2:P1099,P1099)</f>
        <v>339</v>
      </c>
      <c r="P1099" s="12" t="str">
        <f t="shared" si="52"/>
        <v>122010000</v>
      </c>
      <c r="Q1099" s="12" t="str">
        <f t="shared" si="53"/>
        <v>1220100000339</v>
      </c>
      <c r="R1099" s="20" t="s">
        <v>2309</v>
      </c>
      <c r="S1099" s="20" t="s">
        <v>2279</v>
      </c>
      <c r="AW1099" s="12">
        <v>1</v>
      </c>
      <c r="AX1099" s="12">
        <v>1</v>
      </c>
      <c r="AY1099" s="12" t="s">
        <v>908</v>
      </c>
      <c r="BA1099" s="12" t="s">
        <v>905</v>
      </c>
      <c r="BG1099" s="21">
        <v>1</v>
      </c>
      <c r="BJ1099" s="12">
        <v>1</v>
      </c>
    </row>
    <row r="1100" spans="1:63" ht="60" x14ac:dyDescent="0.25">
      <c r="A1100" s="12">
        <v>1</v>
      </c>
      <c r="B1100" s="11" t="str">
        <f t="shared" si="54"/>
        <v>Общий расчет. Ци Мень. Анализ Дворца. Структуры. Благоприятность. Нет</v>
      </c>
      <c r="C1100" s="11" t="str">
        <f>IFERROR(VLOOKUP(I1100,lvl_1[],2,FALSE),"Нет")</f>
        <v>Общий расчет</v>
      </c>
      <c r="D1100" s="11" t="str">
        <f>IFERROR(VLOOKUP(Rule!J1100,lvl_2[],2,FALSE),"Нет")</f>
        <v>Ци Мень</v>
      </c>
      <c r="E1100" s="11" t="str">
        <f>IFERROR(VLOOKUP(Rule!K1100,lvl_3[],2,FALSE),"Нет")</f>
        <v>Анализ Дворца</v>
      </c>
      <c r="F1100" s="11" t="str">
        <f>IFERROR(INDEX(lvl_4[],MATCH(L1100,lvl_4[ID],0),MATCH(TEXT(K1100,"##0"),lvl_4[#Headers],0)),"Нет")</f>
        <v>Структуры</v>
      </c>
      <c r="G1100" s="11" t="str">
        <f>IFERROR(INDEX(lvl_5[],MATCH(M1100,lvl_5[ID],0),MATCH(_xlfn.CONCAT(TEXT(K1100,"##0"),"_",TEXT(L1100,"##0")),lvl_5[#Headers],0)),"Нет")</f>
        <v>Благоприятность</v>
      </c>
      <c r="H1100" s="11" t="str">
        <f>IFERROR(INDEX(lvl_6[],MATCH(N1100,lvl_6[ID],0),MATCH(_xlfn.CONCAT(K1100,"_",L1100,"_",M1100),lvl_6[#Headers],0)),"Нет")</f>
        <v>Нет</v>
      </c>
      <c r="I1100" s="12">
        <v>1</v>
      </c>
      <c r="J1100" s="12">
        <v>2</v>
      </c>
      <c r="K1100" s="12">
        <v>2</v>
      </c>
      <c r="L1100" s="12">
        <v>1</v>
      </c>
      <c r="M1100" s="12">
        <v>0</v>
      </c>
      <c r="N1100" s="12">
        <v>0</v>
      </c>
      <c r="O1100" s="12">
        <f>COUNTIF($P$2:P1100,P1100)</f>
        <v>340</v>
      </c>
      <c r="P1100" s="12" t="str">
        <f t="shared" si="52"/>
        <v>122010000</v>
      </c>
      <c r="Q1100" s="12" t="str">
        <f t="shared" si="53"/>
        <v>1220100000340</v>
      </c>
      <c r="R1100" s="20" t="s">
        <v>2309</v>
      </c>
      <c r="S1100" s="20" t="s">
        <v>2279</v>
      </c>
      <c r="AW1100" s="12">
        <v>3</v>
      </c>
      <c r="AX1100" s="12">
        <v>1</v>
      </c>
      <c r="AY1100" s="12" t="s">
        <v>908</v>
      </c>
      <c r="BA1100" s="12" t="s">
        <v>905</v>
      </c>
      <c r="BG1100" s="21">
        <v>1</v>
      </c>
      <c r="BJ1100" s="12">
        <v>1</v>
      </c>
    </row>
    <row r="1101" spans="1:63" ht="45" x14ac:dyDescent="0.25">
      <c r="A1101" s="12">
        <v>1</v>
      </c>
      <c r="B1101" s="11" t="str">
        <f t="shared" si="54"/>
        <v>Общий расчет. Ци Мень. Анализ Дворца. Структуры. Благоприятность. Нет</v>
      </c>
      <c r="C1101" s="11" t="str">
        <f>IFERROR(VLOOKUP(I1101,lvl_1[],2,FALSE),"Нет")</f>
        <v>Общий расчет</v>
      </c>
      <c r="D1101" s="11" t="str">
        <f>IFERROR(VLOOKUP(Rule!J1101,lvl_2[],2,FALSE),"Нет")</f>
        <v>Ци Мень</v>
      </c>
      <c r="E1101" s="11" t="str">
        <f>IFERROR(VLOOKUP(Rule!K1101,lvl_3[],2,FALSE),"Нет")</f>
        <v>Анализ Дворца</v>
      </c>
      <c r="F1101" s="11" t="str">
        <f>IFERROR(INDEX(lvl_4[],MATCH(L1101,lvl_4[ID],0),MATCH(TEXT(K1101,"##0"),lvl_4[#Headers],0)),"Нет")</f>
        <v>Структуры</v>
      </c>
      <c r="G1101" s="11" t="str">
        <f>IFERROR(INDEX(lvl_5[],MATCH(M1101,lvl_5[ID],0),MATCH(_xlfn.CONCAT(TEXT(K1101,"##0"),"_",TEXT(L1101,"##0")),lvl_5[#Headers],0)),"Нет")</f>
        <v>Благоприятность</v>
      </c>
      <c r="H1101" s="11" t="str">
        <f>IFERROR(INDEX(lvl_6[],MATCH(N1101,lvl_6[ID],0),MATCH(_xlfn.CONCAT(K1101,"_",L1101,"_",M1101),lvl_6[#Headers],0)),"Нет")</f>
        <v>Нет</v>
      </c>
      <c r="I1101" s="12">
        <v>1</v>
      </c>
      <c r="J1101" s="12">
        <v>2</v>
      </c>
      <c r="K1101" s="12">
        <v>2</v>
      </c>
      <c r="L1101" s="12">
        <v>1</v>
      </c>
      <c r="M1101" s="12">
        <v>0</v>
      </c>
      <c r="N1101" s="12">
        <v>0</v>
      </c>
      <c r="O1101" s="12">
        <f>COUNTIF($P$2:P1101,P1101)</f>
        <v>341</v>
      </c>
      <c r="P1101" s="12" t="str">
        <f t="shared" si="52"/>
        <v>122010000</v>
      </c>
      <c r="Q1101" s="12" t="str">
        <f t="shared" si="53"/>
        <v>1220100000341</v>
      </c>
      <c r="R1101" s="20" t="s">
        <v>2309</v>
      </c>
      <c r="S1101" s="20" t="s">
        <v>1245</v>
      </c>
      <c r="AW1101" s="12">
        <v>2</v>
      </c>
      <c r="AX1101" s="12">
        <v>1</v>
      </c>
      <c r="AY1101" s="12" t="s">
        <v>908</v>
      </c>
      <c r="BA1101" s="12" t="s">
        <v>905</v>
      </c>
      <c r="BG1101" s="21">
        <v>-1</v>
      </c>
      <c r="BJ1101" s="12">
        <v>1</v>
      </c>
      <c r="BK1101" s="12">
        <v>1</v>
      </c>
    </row>
    <row r="1102" spans="1:63" ht="45" x14ac:dyDescent="0.25">
      <c r="A1102" s="12">
        <v>1</v>
      </c>
      <c r="B1102" s="11" t="str">
        <f t="shared" si="54"/>
        <v>Общий расчет. Ци Мень. Анализ Дворца. Структуры. Благоприятность. Нет</v>
      </c>
      <c r="C1102" s="11" t="str">
        <f>IFERROR(VLOOKUP(I1102,lvl_1[],2,FALSE),"Нет")</f>
        <v>Общий расчет</v>
      </c>
      <c r="D1102" s="11" t="str">
        <f>IFERROR(VLOOKUP(Rule!J1102,lvl_2[],2,FALSE),"Нет")</f>
        <v>Ци Мень</v>
      </c>
      <c r="E1102" s="11" t="str">
        <f>IFERROR(VLOOKUP(Rule!K1102,lvl_3[],2,FALSE),"Нет")</f>
        <v>Анализ Дворца</v>
      </c>
      <c r="F1102" s="11" t="str">
        <f>IFERROR(INDEX(lvl_4[],MATCH(L1102,lvl_4[ID],0),MATCH(TEXT(K1102,"##0"),lvl_4[#Headers],0)),"Нет")</f>
        <v>Структуры</v>
      </c>
      <c r="G1102" s="11" t="str">
        <f>IFERROR(INDEX(lvl_5[],MATCH(M1102,lvl_5[ID],0),MATCH(_xlfn.CONCAT(TEXT(K1102,"##0"),"_",TEXT(L1102,"##0")),lvl_5[#Headers],0)),"Нет")</f>
        <v>Благоприятность</v>
      </c>
      <c r="H1102" s="11" t="str">
        <f>IFERROR(INDEX(lvl_6[],MATCH(N1102,lvl_6[ID],0),MATCH(_xlfn.CONCAT(K1102,"_",L1102,"_",M1102),lvl_6[#Headers],0)),"Нет")</f>
        <v>Нет</v>
      </c>
      <c r="I1102" s="12">
        <v>1</v>
      </c>
      <c r="J1102" s="12">
        <v>2</v>
      </c>
      <c r="K1102" s="12">
        <v>2</v>
      </c>
      <c r="L1102" s="12">
        <v>1</v>
      </c>
      <c r="M1102" s="12">
        <v>0</v>
      </c>
      <c r="N1102" s="12">
        <v>0</v>
      </c>
      <c r="O1102" s="12">
        <f>COUNTIF($P$2:P1102,P1102)</f>
        <v>342</v>
      </c>
      <c r="P1102" s="12" t="str">
        <f t="shared" si="52"/>
        <v>122010000</v>
      </c>
      <c r="Q1102" s="12" t="str">
        <f t="shared" si="53"/>
        <v>1220100000342</v>
      </c>
      <c r="R1102" s="20" t="s">
        <v>2309</v>
      </c>
      <c r="S1102" s="20" t="s">
        <v>1245</v>
      </c>
      <c r="AW1102" s="12">
        <v>8</v>
      </c>
      <c r="AX1102" s="12">
        <v>1</v>
      </c>
      <c r="AY1102" s="12" t="s">
        <v>908</v>
      </c>
      <c r="BA1102" s="12" t="s">
        <v>905</v>
      </c>
      <c r="BG1102" s="21">
        <v>-1</v>
      </c>
      <c r="BJ1102" s="12">
        <v>1</v>
      </c>
      <c r="BK1102" s="12">
        <v>1</v>
      </c>
    </row>
    <row r="1103" spans="1:63" ht="60" x14ac:dyDescent="0.25">
      <c r="A1103" s="12">
        <v>1</v>
      </c>
      <c r="B1103" s="11" t="str">
        <f t="shared" si="54"/>
        <v>Общий расчет. Ци Мень. Анализ Дворца. Структуры. Благоприятность. Нет</v>
      </c>
      <c r="C1103" s="11" t="str">
        <f>IFERROR(VLOOKUP(I1103,lvl_1[],2,FALSE),"Нет")</f>
        <v>Общий расчет</v>
      </c>
      <c r="D1103" s="11" t="str">
        <f>IFERROR(VLOOKUP(Rule!J1103,lvl_2[],2,FALSE),"Нет")</f>
        <v>Ци Мень</v>
      </c>
      <c r="E1103" s="11" t="str">
        <f>IFERROR(VLOOKUP(Rule!K1103,lvl_3[],2,FALSE),"Нет")</f>
        <v>Анализ Дворца</v>
      </c>
      <c r="F1103" s="11" t="str">
        <f>IFERROR(INDEX(lvl_4[],MATCH(L1103,lvl_4[ID],0),MATCH(TEXT(K1103,"##0"),lvl_4[#Headers],0)),"Нет")</f>
        <v>Структуры</v>
      </c>
      <c r="G1103" s="11" t="str">
        <f>IFERROR(INDEX(lvl_5[],MATCH(M1103,lvl_5[ID],0),MATCH(_xlfn.CONCAT(TEXT(K1103,"##0"),"_",TEXT(L1103,"##0")),lvl_5[#Headers],0)),"Нет")</f>
        <v>Благоприятность</v>
      </c>
      <c r="H1103" s="11" t="str">
        <f>IFERROR(INDEX(lvl_6[],MATCH(N1103,lvl_6[ID],0),MATCH(_xlfn.CONCAT(K1103,"_",L1103,"_",M1103),lvl_6[#Headers],0)),"Нет")</f>
        <v>Нет</v>
      </c>
      <c r="I1103" s="12">
        <v>1</v>
      </c>
      <c r="J1103" s="12">
        <v>2</v>
      </c>
      <c r="K1103" s="12">
        <v>2</v>
      </c>
      <c r="L1103" s="12">
        <v>1</v>
      </c>
      <c r="M1103" s="12">
        <v>0</v>
      </c>
      <c r="N1103" s="12">
        <v>0</v>
      </c>
      <c r="O1103" s="12">
        <f>COUNTIF($P$2:P1103,P1103)</f>
        <v>343</v>
      </c>
      <c r="P1103" s="12" t="str">
        <f t="shared" si="52"/>
        <v>122010000</v>
      </c>
      <c r="Q1103" s="12" t="str">
        <f t="shared" si="53"/>
        <v>1220100000343</v>
      </c>
      <c r="R1103" s="20" t="s">
        <v>2309</v>
      </c>
      <c r="S1103" s="20" t="s">
        <v>2279</v>
      </c>
      <c r="AW1103" s="12">
        <v>4</v>
      </c>
      <c r="AX1103" s="12">
        <v>1</v>
      </c>
      <c r="AY1103" s="12" t="s">
        <v>910</v>
      </c>
      <c r="BA1103" s="12" t="s">
        <v>905</v>
      </c>
      <c r="BG1103" s="21">
        <v>1</v>
      </c>
      <c r="BJ1103" s="12">
        <v>1</v>
      </c>
    </row>
    <row r="1104" spans="1:63" ht="60" x14ac:dyDescent="0.25">
      <c r="A1104" s="12">
        <v>1</v>
      </c>
      <c r="B1104" s="11" t="str">
        <f t="shared" si="54"/>
        <v>Общий расчет. Ци Мень. Анализ Дворца. Структуры. Благоприятность. Нет</v>
      </c>
      <c r="C1104" s="11" t="str">
        <f>IFERROR(VLOOKUP(I1104,lvl_1[],2,FALSE),"Нет")</f>
        <v>Общий расчет</v>
      </c>
      <c r="D1104" s="11" t="str">
        <f>IFERROR(VLOOKUP(Rule!J1104,lvl_2[],2,FALSE),"Нет")</f>
        <v>Ци Мень</v>
      </c>
      <c r="E1104" s="11" t="str">
        <f>IFERROR(VLOOKUP(Rule!K1104,lvl_3[],2,FALSE),"Нет")</f>
        <v>Анализ Дворца</v>
      </c>
      <c r="F1104" s="11" t="str">
        <f>IFERROR(INDEX(lvl_4[],MATCH(L1104,lvl_4[ID],0),MATCH(TEXT(K1104,"##0"),lvl_4[#Headers],0)),"Нет")</f>
        <v>Структуры</v>
      </c>
      <c r="G1104" s="11" t="str">
        <f>IFERROR(INDEX(lvl_5[],MATCH(M1104,lvl_5[ID],0),MATCH(_xlfn.CONCAT(TEXT(K1104,"##0"),"_",TEXT(L1104,"##0")),lvl_5[#Headers],0)),"Нет")</f>
        <v>Благоприятность</v>
      </c>
      <c r="H1104" s="11" t="str">
        <f>IFERROR(INDEX(lvl_6[],MATCH(N1104,lvl_6[ID],0),MATCH(_xlfn.CONCAT(K1104,"_",L1104,"_",M1104),lvl_6[#Headers],0)),"Нет")</f>
        <v>Нет</v>
      </c>
      <c r="I1104" s="12">
        <v>1</v>
      </c>
      <c r="J1104" s="12">
        <v>2</v>
      </c>
      <c r="K1104" s="12">
        <v>2</v>
      </c>
      <c r="L1104" s="12">
        <v>1</v>
      </c>
      <c r="M1104" s="12">
        <v>0</v>
      </c>
      <c r="N1104" s="12">
        <v>0</v>
      </c>
      <c r="O1104" s="12">
        <f>COUNTIF($P$2:P1104,P1104)</f>
        <v>344</v>
      </c>
      <c r="P1104" s="12" t="str">
        <f t="shared" si="52"/>
        <v>122010000</v>
      </c>
      <c r="Q1104" s="12" t="str">
        <f t="shared" si="53"/>
        <v>1220100000344</v>
      </c>
      <c r="R1104" s="20" t="s">
        <v>2309</v>
      </c>
      <c r="S1104" s="20" t="s">
        <v>2279</v>
      </c>
      <c r="AW1104" s="12">
        <v>9</v>
      </c>
      <c r="AX1104" s="12">
        <v>1</v>
      </c>
      <c r="AY1104" s="12" t="s">
        <v>910</v>
      </c>
      <c r="BA1104" s="12" t="s">
        <v>905</v>
      </c>
      <c r="BG1104" s="21">
        <v>1</v>
      </c>
      <c r="BJ1104" s="12">
        <v>1</v>
      </c>
    </row>
    <row r="1105" spans="1:63" ht="60" x14ac:dyDescent="0.25">
      <c r="A1105" s="12">
        <v>1</v>
      </c>
      <c r="B1105" s="11" t="str">
        <f t="shared" si="54"/>
        <v>Общий расчет. Ци Мень. Анализ Дворца. Структуры. Благоприятность. Нет</v>
      </c>
      <c r="C1105" s="11" t="str">
        <f>IFERROR(VLOOKUP(I1105,lvl_1[],2,FALSE),"Нет")</f>
        <v>Общий расчет</v>
      </c>
      <c r="D1105" s="11" t="str">
        <f>IFERROR(VLOOKUP(Rule!J1105,lvl_2[],2,FALSE),"Нет")</f>
        <v>Ци Мень</v>
      </c>
      <c r="E1105" s="11" t="str">
        <f>IFERROR(VLOOKUP(Rule!K1105,lvl_3[],2,FALSE),"Нет")</f>
        <v>Анализ Дворца</v>
      </c>
      <c r="F1105" s="11" t="str">
        <f>IFERROR(INDEX(lvl_4[],MATCH(L1105,lvl_4[ID],0),MATCH(TEXT(K1105,"##0"),lvl_4[#Headers],0)),"Нет")</f>
        <v>Структуры</v>
      </c>
      <c r="G1105" s="11" t="str">
        <f>IFERROR(INDEX(lvl_5[],MATCH(M1105,lvl_5[ID],0),MATCH(_xlfn.CONCAT(TEXT(K1105,"##0"),"_",TEXT(L1105,"##0")),lvl_5[#Headers],0)),"Нет")</f>
        <v>Благоприятность</v>
      </c>
      <c r="H1105" s="11" t="str">
        <f>IFERROR(INDEX(lvl_6[],MATCH(N1105,lvl_6[ID],0),MATCH(_xlfn.CONCAT(K1105,"_",L1105,"_",M1105),lvl_6[#Headers],0)),"Нет")</f>
        <v>Нет</v>
      </c>
      <c r="I1105" s="12">
        <v>1</v>
      </c>
      <c r="J1105" s="12">
        <v>2</v>
      </c>
      <c r="K1105" s="12">
        <v>2</v>
      </c>
      <c r="L1105" s="12">
        <v>1</v>
      </c>
      <c r="M1105" s="12">
        <v>0</v>
      </c>
      <c r="N1105" s="12">
        <v>0</v>
      </c>
      <c r="O1105" s="12">
        <f>COUNTIF($P$2:P1105,P1105)</f>
        <v>345</v>
      </c>
      <c r="P1105" s="12" t="str">
        <f t="shared" si="52"/>
        <v>122010000</v>
      </c>
      <c r="Q1105" s="12" t="str">
        <f t="shared" si="53"/>
        <v>1220100000345</v>
      </c>
      <c r="R1105" s="20" t="s">
        <v>2309</v>
      </c>
      <c r="S1105" s="20" t="s">
        <v>2279</v>
      </c>
      <c r="AW1105" s="12">
        <v>7</v>
      </c>
      <c r="AX1105" s="12">
        <v>1</v>
      </c>
      <c r="AY1105" s="12" t="s">
        <v>910</v>
      </c>
      <c r="BA1105" s="12" t="s">
        <v>905</v>
      </c>
      <c r="BG1105" s="21">
        <v>1</v>
      </c>
      <c r="BJ1105" s="12">
        <v>1</v>
      </c>
    </row>
    <row r="1106" spans="1:63" ht="60" x14ac:dyDescent="0.25">
      <c r="A1106" s="12">
        <v>1</v>
      </c>
      <c r="B1106" s="11" t="str">
        <f t="shared" si="54"/>
        <v>Общий расчет. Ци Мень. Анализ Дворца. Структуры. Благоприятность. Нет</v>
      </c>
      <c r="C1106" s="11" t="str">
        <f>IFERROR(VLOOKUP(I1106,lvl_1[],2,FALSE),"Нет")</f>
        <v>Общий расчет</v>
      </c>
      <c r="D1106" s="11" t="str">
        <f>IFERROR(VLOOKUP(Rule!J1106,lvl_2[],2,FALSE),"Нет")</f>
        <v>Ци Мень</v>
      </c>
      <c r="E1106" s="11" t="str">
        <f>IFERROR(VLOOKUP(Rule!K1106,lvl_3[],2,FALSE),"Нет")</f>
        <v>Анализ Дворца</v>
      </c>
      <c r="F1106" s="11" t="str">
        <f>IFERROR(INDEX(lvl_4[],MATCH(L1106,lvl_4[ID],0),MATCH(TEXT(K1106,"##0"),lvl_4[#Headers],0)),"Нет")</f>
        <v>Структуры</v>
      </c>
      <c r="G1106" s="11" t="str">
        <f>IFERROR(INDEX(lvl_5[],MATCH(M1106,lvl_5[ID],0),MATCH(_xlfn.CONCAT(TEXT(K1106,"##0"),"_",TEXT(L1106,"##0")),lvl_5[#Headers],0)),"Нет")</f>
        <v>Благоприятность</v>
      </c>
      <c r="H1106" s="11" t="str">
        <f>IFERROR(INDEX(lvl_6[],MATCH(N1106,lvl_6[ID],0),MATCH(_xlfn.CONCAT(K1106,"_",L1106,"_",M1106),lvl_6[#Headers],0)),"Нет")</f>
        <v>Нет</v>
      </c>
      <c r="I1106" s="12">
        <v>1</v>
      </c>
      <c r="J1106" s="12">
        <v>2</v>
      </c>
      <c r="K1106" s="12">
        <v>2</v>
      </c>
      <c r="L1106" s="12">
        <v>1</v>
      </c>
      <c r="M1106" s="12">
        <v>0</v>
      </c>
      <c r="N1106" s="12">
        <v>0</v>
      </c>
      <c r="O1106" s="12">
        <f>COUNTIF($P$2:P1106,P1106)</f>
        <v>346</v>
      </c>
      <c r="P1106" s="12" t="str">
        <f t="shared" si="52"/>
        <v>122010000</v>
      </c>
      <c r="Q1106" s="12" t="str">
        <f t="shared" si="53"/>
        <v>1220100000346</v>
      </c>
      <c r="R1106" s="20" t="s">
        <v>2309</v>
      </c>
      <c r="S1106" s="20" t="s">
        <v>2279</v>
      </c>
      <c r="AW1106" s="12">
        <v>6</v>
      </c>
      <c r="AX1106" s="12">
        <v>1</v>
      </c>
      <c r="AY1106" s="12" t="s">
        <v>910</v>
      </c>
      <c r="BA1106" s="12" t="s">
        <v>905</v>
      </c>
      <c r="BG1106" s="21">
        <v>1</v>
      </c>
      <c r="BJ1106" s="12">
        <v>1</v>
      </c>
    </row>
    <row r="1107" spans="1:63" ht="60" x14ac:dyDescent="0.25">
      <c r="A1107" s="12">
        <v>1</v>
      </c>
      <c r="B1107" s="11" t="str">
        <f t="shared" si="54"/>
        <v>Общий расчет. Ци Мень. Анализ Дворца. Структуры. Благоприятность. Нет</v>
      </c>
      <c r="C1107" s="11" t="str">
        <f>IFERROR(VLOOKUP(I1107,lvl_1[],2,FALSE),"Нет")</f>
        <v>Общий расчет</v>
      </c>
      <c r="D1107" s="11" t="str">
        <f>IFERROR(VLOOKUP(Rule!J1107,lvl_2[],2,FALSE),"Нет")</f>
        <v>Ци Мень</v>
      </c>
      <c r="E1107" s="11" t="str">
        <f>IFERROR(VLOOKUP(Rule!K1107,lvl_3[],2,FALSE),"Нет")</f>
        <v>Анализ Дворца</v>
      </c>
      <c r="F1107" s="11" t="str">
        <f>IFERROR(INDEX(lvl_4[],MATCH(L1107,lvl_4[ID],0),MATCH(TEXT(K1107,"##0"),lvl_4[#Headers],0)),"Нет")</f>
        <v>Структуры</v>
      </c>
      <c r="G1107" s="11" t="str">
        <f>IFERROR(INDEX(lvl_5[],MATCH(M1107,lvl_5[ID],0),MATCH(_xlfn.CONCAT(TEXT(K1107,"##0"),"_",TEXT(L1107,"##0")),lvl_5[#Headers],0)),"Нет")</f>
        <v>Благоприятность</v>
      </c>
      <c r="H1107" s="11" t="str">
        <f>IFERROR(INDEX(lvl_6[],MATCH(N1107,lvl_6[ID],0),MATCH(_xlfn.CONCAT(K1107,"_",L1107,"_",M1107),lvl_6[#Headers],0)),"Нет")</f>
        <v>Нет</v>
      </c>
      <c r="I1107" s="12">
        <v>1</v>
      </c>
      <c r="J1107" s="12">
        <v>2</v>
      </c>
      <c r="K1107" s="12">
        <v>2</v>
      </c>
      <c r="L1107" s="12">
        <v>1</v>
      </c>
      <c r="M1107" s="12">
        <v>0</v>
      </c>
      <c r="N1107" s="12">
        <v>0</v>
      </c>
      <c r="O1107" s="12">
        <f>COUNTIF($P$2:P1107,P1107)</f>
        <v>347</v>
      </c>
      <c r="P1107" s="12" t="str">
        <f t="shared" si="52"/>
        <v>122010000</v>
      </c>
      <c r="Q1107" s="12" t="str">
        <f t="shared" si="53"/>
        <v>1220100000347</v>
      </c>
      <c r="R1107" s="20" t="s">
        <v>2309</v>
      </c>
      <c r="S1107" s="20" t="s">
        <v>2279</v>
      </c>
      <c r="AW1107" s="12">
        <v>1</v>
      </c>
      <c r="AX1107" s="12">
        <v>1</v>
      </c>
      <c r="AY1107" s="12" t="s">
        <v>910</v>
      </c>
      <c r="BA1107" s="12" t="s">
        <v>905</v>
      </c>
      <c r="BG1107" s="21">
        <v>1</v>
      </c>
      <c r="BJ1107" s="12">
        <v>1</v>
      </c>
    </row>
    <row r="1108" spans="1:63" ht="60" x14ac:dyDescent="0.25">
      <c r="A1108" s="12">
        <v>1</v>
      </c>
      <c r="B1108" s="11" t="str">
        <f t="shared" si="54"/>
        <v>Общий расчет. Ци Мень. Анализ Дворца. Структуры. Благоприятность. Нет</v>
      </c>
      <c r="C1108" s="11" t="str">
        <f>IFERROR(VLOOKUP(I1108,lvl_1[],2,FALSE),"Нет")</f>
        <v>Общий расчет</v>
      </c>
      <c r="D1108" s="11" t="str">
        <f>IFERROR(VLOOKUP(Rule!J1108,lvl_2[],2,FALSE),"Нет")</f>
        <v>Ци Мень</v>
      </c>
      <c r="E1108" s="11" t="str">
        <f>IFERROR(VLOOKUP(Rule!K1108,lvl_3[],2,FALSE),"Нет")</f>
        <v>Анализ Дворца</v>
      </c>
      <c r="F1108" s="11" t="str">
        <f>IFERROR(INDEX(lvl_4[],MATCH(L1108,lvl_4[ID],0),MATCH(TEXT(K1108,"##0"),lvl_4[#Headers],0)),"Нет")</f>
        <v>Структуры</v>
      </c>
      <c r="G1108" s="11" t="str">
        <f>IFERROR(INDEX(lvl_5[],MATCH(M1108,lvl_5[ID],0),MATCH(_xlfn.CONCAT(TEXT(K1108,"##0"),"_",TEXT(L1108,"##0")),lvl_5[#Headers],0)),"Нет")</f>
        <v>Благоприятность</v>
      </c>
      <c r="H1108" s="11" t="str">
        <f>IFERROR(INDEX(lvl_6[],MATCH(N1108,lvl_6[ID],0),MATCH(_xlfn.CONCAT(K1108,"_",L1108,"_",M1108),lvl_6[#Headers],0)),"Нет")</f>
        <v>Нет</v>
      </c>
      <c r="I1108" s="12">
        <v>1</v>
      </c>
      <c r="J1108" s="12">
        <v>2</v>
      </c>
      <c r="K1108" s="12">
        <v>2</v>
      </c>
      <c r="L1108" s="12">
        <v>1</v>
      </c>
      <c r="M1108" s="12">
        <v>0</v>
      </c>
      <c r="N1108" s="12">
        <v>0</v>
      </c>
      <c r="O1108" s="12">
        <f>COUNTIF($P$2:P1108,P1108)</f>
        <v>348</v>
      </c>
      <c r="P1108" s="12" t="str">
        <f t="shared" si="52"/>
        <v>122010000</v>
      </c>
      <c r="Q1108" s="12" t="str">
        <f t="shared" si="53"/>
        <v>1220100000348</v>
      </c>
      <c r="R1108" s="20" t="s">
        <v>2309</v>
      </c>
      <c r="S1108" s="20" t="s">
        <v>2279</v>
      </c>
      <c r="AW1108" s="12">
        <v>3</v>
      </c>
      <c r="AX1108" s="12">
        <v>1</v>
      </c>
      <c r="AY1108" s="12" t="s">
        <v>910</v>
      </c>
      <c r="BA1108" s="12" t="s">
        <v>905</v>
      </c>
      <c r="BG1108" s="21">
        <v>1</v>
      </c>
      <c r="BJ1108" s="12">
        <v>1</v>
      </c>
    </row>
    <row r="1109" spans="1:63" ht="45" x14ac:dyDescent="0.25">
      <c r="A1109" s="12">
        <v>1</v>
      </c>
      <c r="B1109" s="11" t="str">
        <f t="shared" si="54"/>
        <v>Общий расчет. Ци Мень. Анализ Дворца. Структуры. Благоприятность. Нет</v>
      </c>
      <c r="C1109" s="11" t="str">
        <f>IFERROR(VLOOKUP(I1109,lvl_1[],2,FALSE),"Нет")</f>
        <v>Общий расчет</v>
      </c>
      <c r="D1109" s="11" t="str">
        <f>IFERROR(VLOOKUP(Rule!J1109,lvl_2[],2,FALSE),"Нет")</f>
        <v>Ци Мень</v>
      </c>
      <c r="E1109" s="11" t="str">
        <f>IFERROR(VLOOKUP(Rule!K1109,lvl_3[],2,FALSE),"Нет")</f>
        <v>Анализ Дворца</v>
      </c>
      <c r="F1109" s="11" t="str">
        <f>IFERROR(INDEX(lvl_4[],MATCH(L1109,lvl_4[ID],0),MATCH(TEXT(K1109,"##0"),lvl_4[#Headers],0)),"Нет")</f>
        <v>Структуры</v>
      </c>
      <c r="G1109" s="11" t="str">
        <f>IFERROR(INDEX(lvl_5[],MATCH(M1109,lvl_5[ID],0),MATCH(_xlfn.CONCAT(TEXT(K1109,"##0"),"_",TEXT(L1109,"##0")),lvl_5[#Headers],0)),"Нет")</f>
        <v>Благоприятность</v>
      </c>
      <c r="H1109" s="11" t="str">
        <f>IFERROR(INDEX(lvl_6[],MATCH(N1109,lvl_6[ID],0),MATCH(_xlfn.CONCAT(K1109,"_",L1109,"_",M1109),lvl_6[#Headers],0)),"Нет")</f>
        <v>Нет</v>
      </c>
      <c r="I1109" s="12">
        <v>1</v>
      </c>
      <c r="J1109" s="12">
        <v>2</v>
      </c>
      <c r="K1109" s="12">
        <v>2</v>
      </c>
      <c r="L1109" s="12">
        <v>1</v>
      </c>
      <c r="M1109" s="12">
        <v>0</v>
      </c>
      <c r="N1109" s="12">
        <v>0</v>
      </c>
      <c r="O1109" s="12">
        <f>COUNTIF($P$2:P1109,P1109)</f>
        <v>349</v>
      </c>
      <c r="P1109" s="12" t="str">
        <f t="shared" si="52"/>
        <v>122010000</v>
      </c>
      <c r="Q1109" s="12" t="str">
        <f t="shared" si="53"/>
        <v>1220100000349</v>
      </c>
      <c r="R1109" s="20" t="s">
        <v>2309</v>
      </c>
      <c r="S1109" s="20" t="s">
        <v>1245</v>
      </c>
      <c r="AW1109" s="12">
        <v>2</v>
      </c>
      <c r="AX1109" s="12">
        <v>1</v>
      </c>
      <c r="AY1109" s="12" t="s">
        <v>910</v>
      </c>
      <c r="BA1109" s="12" t="s">
        <v>905</v>
      </c>
      <c r="BG1109" s="21">
        <v>-1</v>
      </c>
      <c r="BJ1109" s="12">
        <v>1</v>
      </c>
      <c r="BK1109" s="12">
        <v>1</v>
      </c>
    </row>
    <row r="1110" spans="1:63" ht="45" x14ac:dyDescent="0.25">
      <c r="A1110" s="12">
        <v>1</v>
      </c>
      <c r="B1110" s="11" t="str">
        <f t="shared" si="54"/>
        <v>Общий расчет. Ци Мень. Анализ Дворца. Структуры. Благоприятность. Нет</v>
      </c>
      <c r="C1110" s="11" t="str">
        <f>IFERROR(VLOOKUP(I1110,lvl_1[],2,FALSE),"Нет")</f>
        <v>Общий расчет</v>
      </c>
      <c r="D1110" s="11" t="str">
        <f>IFERROR(VLOOKUP(Rule!J1110,lvl_2[],2,FALSE),"Нет")</f>
        <v>Ци Мень</v>
      </c>
      <c r="E1110" s="11" t="str">
        <f>IFERROR(VLOOKUP(Rule!K1110,lvl_3[],2,FALSE),"Нет")</f>
        <v>Анализ Дворца</v>
      </c>
      <c r="F1110" s="11" t="str">
        <f>IFERROR(INDEX(lvl_4[],MATCH(L1110,lvl_4[ID],0),MATCH(TEXT(K1110,"##0"),lvl_4[#Headers],0)),"Нет")</f>
        <v>Структуры</v>
      </c>
      <c r="G1110" s="11" t="str">
        <f>IFERROR(INDEX(lvl_5[],MATCH(M1110,lvl_5[ID],0),MATCH(_xlfn.CONCAT(TEXT(K1110,"##0"),"_",TEXT(L1110,"##0")),lvl_5[#Headers],0)),"Нет")</f>
        <v>Благоприятность</v>
      </c>
      <c r="H1110" s="11" t="str">
        <f>IFERROR(INDEX(lvl_6[],MATCH(N1110,lvl_6[ID],0),MATCH(_xlfn.CONCAT(K1110,"_",L1110,"_",M1110),lvl_6[#Headers],0)),"Нет")</f>
        <v>Нет</v>
      </c>
      <c r="I1110" s="12">
        <v>1</v>
      </c>
      <c r="J1110" s="12">
        <v>2</v>
      </c>
      <c r="K1110" s="12">
        <v>2</v>
      </c>
      <c r="L1110" s="12">
        <v>1</v>
      </c>
      <c r="M1110" s="12">
        <v>0</v>
      </c>
      <c r="N1110" s="12">
        <v>0</v>
      </c>
      <c r="O1110" s="12">
        <f>COUNTIF($P$2:P1110,P1110)</f>
        <v>350</v>
      </c>
      <c r="P1110" s="12" t="str">
        <f t="shared" si="52"/>
        <v>122010000</v>
      </c>
      <c r="Q1110" s="12" t="str">
        <f t="shared" si="53"/>
        <v>1220100000350</v>
      </c>
      <c r="R1110" s="20" t="s">
        <v>2309</v>
      </c>
      <c r="S1110" s="20" t="s">
        <v>1245</v>
      </c>
      <c r="AW1110" s="12">
        <v>8</v>
      </c>
      <c r="AX1110" s="12">
        <v>1</v>
      </c>
      <c r="AY1110" s="12" t="s">
        <v>910</v>
      </c>
      <c r="BA1110" s="12" t="s">
        <v>905</v>
      </c>
      <c r="BG1110" s="21">
        <v>-1</v>
      </c>
      <c r="BJ1110" s="12">
        <v>1</v>
      </c>
      <c r="BK1110" s="12">
        <v>1</v>
      </c>
    </row>
    <row r="1111" spans="1:63" ht="60" x14ac:dyDescent="0.25">
      <c r="A1111" s="12">
        <v>1</v>
      </c>
      <c r="B1111" s="11" t="str">
        <f t="shared" si="54"/>
        <v>Общий расчет. Ци Мень. Анализ Дворца. Структуры. Благоприятность. Нет</v>
      </c>
      <c r="C1111" s="11" t="str">
        <f>IFERROR(VLOOKUP(I1111,lvl_1[],2,FALSE),"Нет")</f>
        <v>Общий расчет</v>
      </c>
      <c r="D1111" s="11" t="str">
        <f>IFERROR(VLOOKUP(Rule!J1111,lvl_2[],2,FALSE),"Нет")</f>
        <v>Ци Мень</v>
      </c>
      <c r="E1111" s="11" t="str">
        <f>IFERROR(VLOOKUP(Rule!K1111,lvl_3[],2,FALSE),"Нет")</f>
        <v>Анализ Дворца</v>
      </c>
      <c r="F1111" s="11" t="str">
        <f>IFERROR(INDEX(lvl_4[],MATCH(L1111,lvl_4[ID],0),MATCH(TEXT(K1111,"##0"),lvl_4[#Headers],0)),"Нет")</f>
        <v>Структуры</v>
      </c>
      <c r="G1111" s="11" t="str">
        <f>IFERROR(INDEX(lvl_5[],MATCH(M1111,lvl_5[ID],0),MATCH(_xlfn.CONCAT(TEXT(K1111,"##0"),"_",TEXT(L1111,"##0")),lvl_5[#Headers],0)),"Нет")</f>
        <v>Благоприятность</v>
      </c>
      <c r="H1111" s="11" t="str">
        <f>IFERROR(INDEX(lvl_6[],MATCH(N1111,lvl_6[ID],0),MATCH(_xlfn.CONCAT(K1111,"_",L1111,"_",M1111),lvl_6[#Headers],0)),"Нет")</f>
        <v>Нет</v>
      </c>
      <c r="I1111" s="12">
        <v>1</v>
      </c>
      <c r="J1111" s="12">
        <v>2</v>
      </c>
      <c r="K1111" s="12">
        <v>2</v>
      </c>
      <c r="L1111" s="12">
        <v>1</v>
      </c>
      <c r="M1111" s="12">
        <v>0</v>
      </c>
      <c r="N1111" s="12">
        <v>0</v>
      </c>
      <c r="O1111" s="12">
        <f>COUNTIF($P$2:P1111,P1111)</f>
        <v>351</v>
      </c>
      <c r="P1111" s="12" t="str">
        <f t="shared" si="52"/>
        <v>122010000</v>
      </c>
      <c r="Q1111" s="12" t="str">
        <f t="shared" si="53"/>
        <v>1220100000351</v>
      </c>
      <c r="R1111" s="20" t="s">
        <v>2309</v>
      </c>
      <c r="S1111" s="20" t="s">
        <v>2279</v>
      </c>
      <c r="AW1111" s="12">
        <v>4</v>
      </c>
      <c r="AX1111" s="12">
        <v>1</v>
      </c>
      <c r="AY1111" s="12" t="s">
        <v>912</v>
      </c>
      <c r="BA1111" s="12" t="s">
        <v>905</v>
      </c>
      <c r="BG1111" s="21">
        <v>1</v>
      </c>
      <c r="BJ1111" s="12">
        <v>1</v>
      </c>
    </row>
    <row r="1112" spans="1:63" ht="60" x14ac:dyDescent="0.25">
      <c r="A1112" s="12">
        <v>1</v>
      </c>
      <c r="B1112" s="11" t="str">
        <f t="shared" si="54"/>
        <v>Общий расчет. Ци Мень. Анализ Дворца. Структуры. Благоприятность. Нет</v>
      </c>
      <c r="C1112" s="11" t="str">
        <f>IFERROR(VLOOKUP(I1112,lvl_1[],2,FALSE),"Нет")</f>
        <v>Общий расчет</v>
      </c>
      <c r="D1112" s="11" t="str">
        <f>IFERROR(VLOOKUP(Rule!J1112,lvl_2[],2,FALSE),"Нет")</f>
        <v>Ци Мень</v>
      </c>
      <c r="E1112" s="11" t="str">
        <f>IFERROR(VLOOKUP(Rule!K1112,lvl_3[],2,FALSE),"Нет")</f>
        <v>Анализ Дворца</v>
      </c>
      <c r="F1112" s="11" t="str">
        <f>IFERROR(INDEX(lvl_4[],MATCH(L1112,lvl_4[ID],0),MATCH(TEXT(K1112,"##0"),lvl_4[#Headers],0)),"Нет")</f>
        <v>Структуры</v>
      </c>
      <c r="G1112" s="11" t="str">
        <f>IFERROR(INDEX(lvl_5[],MATCH(M1112,lvl_5[ID],0),MATCH(_xlfn.CONCAT(TEXT(K1112,"##0"),"_",TEXT(L1112,"##0")),lvl_5[#Headers],0)),"Нет")</f>
        <v>Благоприятность</v>
      </c>
      <c r="H1112" s="11" t="str">
        <f>IFERROR(INDEX(lvl_6[],MATCH(N1112,lvl_6[ID],0),MATCH(_xlfn.CONCAT(K1112,"_",L1112,"_",M1112),lvl_6[#Headers],0)),"Нет")</f>
        <v>Нет</v>
      </c>
      <c r="I1112" s="12">
        <v>1</v>
      </c>
      <c r="J1112" s="12">
        <v>2</v>
      </c>
      <c r="K1112" s="12">
        <v>2</v>
      </c>
      <c r="L1112" s="12">
        <v>1</v>
      </c>
      <c r="M1112" s="12">
        <v>0</v>
      </c>
      <c r="N1112" s="12">
        <v>0</v>
      </c>
      <c r="O1112" s="12">
        <f>COUNTIF($P$2:P1112,P1112)</f>
        <v>352</v>
      </c>
      <c r="P1112" s="12" t="str">
        <f t="shared" si="52"/>
        <v>122010000</v>
      </c>
      <c r="Q1112" s="12" t="str">
        <f t="shared" si="53"/>
        <v>1220100000352</v>
      </c>
      <c r="R1112" s="20" t="s">
        <v>2309</v>
      </c>
      <c r="S1112" s="20" t="s">
        <v>2279</v>
      </c>
      <c r="AW1112" s="12">
        <v>9</v>
      </c>
      <c r="AX1112" s="12">
        <v>1</v>
      </c>
      <c r="AY1112" s="12" t="s">
        <v>912</v>
      </c>
      <c r="BA1112" s="12" t="s">
        <v>905</v>
      </c>
      <c r="BG1112" s="21">
        <v>1</v>
      </c>
      <c r="BJ1112" s="12">
        <v>1</v>
      </c>
    </row>
    <row r="1113" spans="1:63" ht="60" x14ac:dyDescent="0.25">
      <c r="A1113" s="12">
        <v>1</v>
      </c>
      <c r="B1113" s="11" t="str">
        <f t="shared" si="54"/>
        <v>Общий расчет. Ци Мень. Анализ Дворца. Структуры. Благоприятность. Нет</v>
      </c>
      <c r="C1113" s="11" t="str">
        <f>IFERROR(VLOOKUP(I1113,lvl_1[],2,FALSE),"Нет")</f>
        <v>Общий расчет</v>
      </c>
      <c r="D1113" s="11" t="str">
        <f>IFERROR(VLOOKUP(Rule!J1113,lvl_2[],2,FALSE),"Нет")</f>
        <v>Ци Мень</v>
      </c>
      <c r="E1113" s="11" t="str">
        <f>IFERROR(VLOOKUP(Rule!K1113,lvl_3[],2,FALSE),"Нет")</f>
        <v>Анализ Дворца</v>
      </c>
      <c r="F1113" s="11" t="str">
        <f>IFERROR(INDEX(lvl_4[],MATCH(L1113,lvl_4[ID],0),MATCH(TEXT(K1113,"##0"),lvl_4[#Headers],0)),"Нет")</f>
        <v>Структуры</v>
      </c>
      <c r="G1113" s="11" t="str">
        <f>IFERROR(INDEX(lvl_5[],MATCH(M1113,lvl_5[ID],0),MATCH(_xlfn.CONCAT(TEXT(K1113,"##0"),"_",TEXT(L1113,"##0")),lvl_5[#Headers],0)),"Нет")</f>
        <v>Благоприятность</v>
      </c>
      <c r="H1113" s="11" t="str">
        <f>IFERROR(INDEX(lvl_6[],MATCH(N1113,lvl_6[ID],0),MATCH(_xlfn.CONCAT(K1113,"_",L1113,"_",M1113),lvl_6[#Headers],0)),"Нет")</f>
        <v>Нет</v>
      </c>
      <c r="I1113" s="12">
        <v>1</v>
      </c>
      <c r="J1113" s="12">
        <v>2</v>
      </c>
      <c r="K1113" s="12">
        <v>2</v>
      </c>
      <c r="L1113" s="12">
        <v>1</v>
      </c>
      <c r="M1113" s="12">
        <v>0</v>
      </c>
      <c r="N1113" s="12">
        <v>0</v>
      </c>
      <c r="O1113" s="12">
        <f>COUNTIF($P$2:P1113,P1113)</f>
        <v>353</v>
      </c>
      <c r="P1113" s="12" t="str">
        <f t="shared" si="52"/>
        <v>122010000</v>
      </c>
      <c r="Q1113" s="12" t="str">
        <f t="shared" si="53"/>
        <v>1220100000353</v>
      </c>
      <c r="R1113" s="20" t="s">
        <v>2309</v>
      </c>
      <c r="S1113" s="20" t="s">
        <v>2279</v>
      </c>
      <c r="AW1113" s="12">
        <v>7</v>
      </c>
      <c r="AX1113" s="12">
        <v>1</v>
      </c>
      <c r="AY1113" s="12" t="s">
        <v>912</v>
      </c>
      <c r="BA1113" s="12" t="s">
        <v>905</v>
      </c>
      <c r="BG1113" s="21">
        <v>1</v>
      </c>
      <c r="BJ1113" s="12">
        <v>1</v>
      </c>
    </row>
    <row r="1114" spans="1:63" ht="60" x14ac:dyDescent="0.25">
      <c r="A1114" s="12">
        <v>1</v>
      </c>
      <c r="B1114" s="11" t="str">
        <f t="shared" si="54"/>
        <v>Общий расчет. Ци Мень. Анализ Дворца. Структуры. Благоприятность. Нет</v>
      </c>
      <c r="C1114" s="11" t="str">
        <f>IFERROR(VLOOKUP(I1114,lvl_1[],2,FALSE),"Нет")</f>
        <v>Общий расчет</v>
      </c>
      <c r="D1114" s="11" t="str">
        <f>IFERROR(VLOOKUP(Rule!J1114,lvl_2[],2,FALSE),"Нет")</f>
        <v>Ци Мень</v>
      </c>
      <c r="E1114" s="11" t="str">
        <f>IFERROR(VLOOKUP(Rule!K1114,lvl_3[],2,FALSE),"Нет")</f>
        <v>Анализ Дворца</v>
      </c>
      <c r="F1114" s="11" t="str">
        <f>IFERROR(INDEX(lvl_4[],MATCH(L1114,lvl_4[ID],0),MATCH(TEXT(K1114,"##0"),lvl_4[#Headers],0)),"Нет")</f>
        <v>Структуры</v>
      </c>
      <c r="G1114" s="11" t="str">
        <f>IFERROR(INDEX(lvl_5[],MATCH(M1114,lvl_5[ID],0),MATCH(_xlfn.CONCAT(TEXT(K1114,"##0"),"_",TEXT(L1114,"##0")),lvl_5[#Headers],0)),"Нет")</f>
        <v>Благоприятность</v>
      </c>
      <c r="H1114" s="11" t="str">
        <f>IFERROR(INDEX(lvl_6[],MATCH(N1114,lvl_6[ID],0),MATCH(_xlfn.CONCAT(K1114,"_",L1114,"_",M1114),lvl_6[#Headers],0)),"Нет")</f>
        <v>Нет</v>
      </c>
      <c r="I1114" s="12">
        <v>1</v>
      </c>
      <c r="J1114" s="12">
        <v>2</v>
      </c>
      <c r="K1114" s="12">
        <v>2</v>
      </c>
      <c r="L1114" s="12">
        <v>1</v>
      </c>
      <c r="M1114" s="12">
        <v>0</v>
      </c>
      <c r="N1114" s="12">
        <v>0</v>
      </c>
      <c r="O1114" s="12">
        <f>COUNTIF($P$2:P1114,P1114)</f>
        <v>354</v>
      </c>
      <c r="P1114" s="12" t="str">
        <f t="shared" si="52"/>
        <v>122010000</v>
      </c>
      <c r="Q1114" s="12" t="str">
        <f t="shared" si="53"/>
        <v>1220100000354</v>
      </c>
      <c r="R1114" s="20" t="s">
        <v>2309</v>
      </c>
      <c r="S1114" s="20" t="s">
        <v>2279</v>
      </c>
      <c r="AW1114" s="12">
        <v>6</v>
      </c>
      <c r="AX1114" s="12">
        <v>1</v>
      </c>
      <c r="AY1114" s="12" t="s">
        <v>912</v>
      </c>
      <c r="BA1114" s="12" t="s">
        <v>905</v>
      </c>
      <c r="BG1114" s="21">
        <v>1</v>
      </c>
      <c r="BJ1114" s="12">
        <v>1</v>
      </c>
    </row>
    <row r="1115" spans="1:63" ht="60" x14ac:dyDescent="0.25">
      <c r="A1115" s="12">
        <v>1</v>
      </c>
      <c r="B1115" s="11" t="str">
        <f t="shared" si="54"/>
        <v>Общий расчет. Ци Мень. Анализ Дворца. Структуры. Благоприятность. Нет</v>
      </c>
      <c r="C1115" s="11" t="str">
        <f>IFERROR(VLOOKUP(I1115,lvl_1[],2,FALSE),"Нет")</f>
        <v>Общий расчет</v>
      </c>
      <c r="D1115" s="11" t="str">
        <f>IFERROR(VLOOKUP(Rule!J1115,lvl_2[],2,FALSE),"Нет")</f>
        <v>Ци Мень</v>
      </c>
      <c r="E1115" s="11" t="str">
        <f>IFERROR(VLOOKUP(Rule!K1115,lvl_3[],2,FALSE),"Нет")</f>
        <v>Анализ Дворца</v>
      </c>
      <c r="F1115" s="11" t="str">
        <f>IFERROR(INDEX(lvl_4[],MATCH(L1115,lvl_4[ID],0),MATCH(TEXT(K1115,"##0"),lvl_4[#Headers],0)),"Нет")</f>
        <v>Структуры</v>
      </c>
      <c r="G1115" s="11" t="str">
        <f>IFERROR(INDEX(lvl_5[],MATCH(M1115,lvl_5[ID],0),MATCH(_xlfn.CONCAT(TEXT(K1115,"##0"),"_",TEXT(L1115,"##0")),lvl_5[#Headers],0)),"Нет")</f>
        <v>Благоприятность</v>
      </c>
      <c r="H1115" s="11" t="str">
        <f>IFERROR(INDEX(lvl_6[],MATCH(N1115,lvl_6[ID],0),MATCH(_xlfn.CONCAT(K1115,"_",L1115,"_",M1115),lvl_6[#Headers],0)),"Нет")</f>
        <v>Нет</v>
      </c>
      <c r="I1115" s="12">
        <v>1</v>
      </c>
      <c r="J1115" s="12">
        <v>2</v>
      </c>
      <c r="K1115" s="12">
        <v>2</v>
      </c>
      <c r="L1115" s="12">
        <v>1</v>
      </c>
      <c r="M1115" s="12">
        <v>0</v>
      </c>
      <c r="N1115" s="12">
        <v>0</v>
      </c>
      <c r="O1115" s="12">
        <f>COUNTIF($P$2:P1115,P1115)</f>
        <v>355</v>
      </c>
      <c r="P1115" s="12" t="str">
        <f t="shared" si="52"/>
        <v>122010000</v>
      </c>
      <c r="Q1115" s="12" t="str">
        <f t="shared" si="53"/>
        <v>1220100000355</v>
      </c>
      <c r="R1115" s="20" t="s">
        <v>2309</v>
      </c>
      <c r="S1115" s="20" t="s">
        <v>2279</v>
      </c>
      <c r="AW1115" s="12">
        <v>1</v>
      </c>
      <c r="AX1115" s="12">
        <v>1</v>
      </c>
      <c r="AY1115" s="12" t="s">
        <v>912</v>
      </c>
      <c r="BA1115" s="12" t="s">
        <v>905</v>
      </c>
      <c r="BG1115" s="21">
        <v>1</v>
      </c>
      <c r="BJ1115" s="12">
        <v>1</v>
      </c>
    </row>
    <row r="1116" spans="1:63" ht="60" x14ac:dyDescent="0.25">
      <c r="A1116" s="12">
        <v>1</v>
      </c>
      <c r="B1116" s="11" t="str">
        <f t="shared" si="54"/>
        <v>Общий расчет. Ци Мень. Анализ Дворца. Структуры. Благоприятность. Нет</v>
      </c>
      <c r="C1116" s="11" t="str">
        <f>IFERROR(VLOOKUP(I1116,lvl_1[],2,FALSE),"Нет")</f>
        <v>Общий расчет</v>
      </c>
      <c r="D1116" s="11" t="str">
        <f>IFERROR(VLOOKUP(Rule!J1116,lvl_2[],2,FALSE),"Нет")</f>
        <v>Ци Мень</v>
      </c>
      <c r="E1116" s="11" t="str">
        <f>IFERROR(VLOOKUP(Rule!K1116,lvl_3[],2,FALSE),"Нет")</f>
        <v>Анализ Дворца</v>
      </c>
      <c r="F1116" s="11" t="str">
        <f>IFERROR(INDEX(lvl_4[],MATCH(L1116,lvl_4[ID],0),MATCH(TEXT(K1116,"##0"),lvl_4[#Headers],0)),"Нет")</f>
        <v>Структуры</v>
      </c>
      <c r="G1116" s="11" t="str">
        <f>IFERROR(INDEX(lvl_5[],MATCH(M1116,lvl_5[ID],0),MATCH(_xlfn.CONCAT(TEXT(K1116,"##0"),"_",TEXT(L1116,"##0")),lvl_5[#Headers],0)),"Нет")</f>
        <v>Благоприятность</v>
      </c>
      <c r="H1116" s="11" t="str">
        <f>IFERROR(INDEX(lvl_6[],MATCH(N1116,lvl_6[ID],0),MATCH(_xlfn.CONCAT(K1116,"_",L1116,"_",M1116),lvl_6[#Headers],0)),"Нет")</f>
        <v>Нет</v>
      </c>
      <c r="I1116" s="12">
        <v>1</v>
      </c>
      <c r="J1116" s="12">
        <v>2</v>
      </c>
      <c r="K1116" s="12">
        <v>2</v>
      </c>
      <c r="L1116" s="12">
        <v>1</v>
      </c>
      <c r="M1116" s="12">
        <v>0</v>
      </c>
      <c r="N1116" s="12">
        <v>0</v>
      </c>
      <c r="O1116" s="12">
        <f>COUNTIF($P$2:P1116,P1116)</f>
        <v>356</v>
      </c>
      <c r="P1116" s="12" t="str">
        <f t="shared" si="52"/>
        <v>122010000</v>
      </c>
      <c r="Q1116" s="12" t="str">
        <f t="shared" si="53"/>
        <v>1220100000356</v>
      </c>
      <c r="R1116" s="20" t="s">
        <v>2309</v>
      </c>
      <c r="S1116" s="20" t="s">
        <v>2279</v>
      </c>
      <c r="AW1116" s="12">
        <v>3</v>
      </c>
      <c r="AX1116" s="12">
        <v>1</v>
      </c>
      <c r="AY1116" s="12" t="s">
        <v>912</v>
      </c>
      <c r="BA1116" s="12" t="s">
        <v>905</v>
      </c>
      <c r="BG1116" s="21">
        <v>1</v>
      </c>
      <c r="BJ1116" s="12">
        <v>1</v>
      </c>
    </row>
    <row r="1117" spans="1:63" ht="45" x14ac:dyDescent="0.25">
      <c r="A1117" s="12">
        <v>1</v>
      </c>
      <c r="B1117" s="11" t="str">
        <f t="shared" si="54"/>
        <v>Общий расчет. Ци Мень. Анализ Дворца. Структуры. Благоприятность. Нет</v>
      </c>
      <c r="C1117" s="11" t="str">
        <f>IFERROR(VLOOKUP(I1117,lvl_1[],2,FALSE),"Нет")</f>
        <v>Общий расчет</v>
      </c>
      <c r="D1117" s="11" t="str">
        <f>IFERROR(VLOOKUP(Rule!J1117,lvl_2[],2,FALSE),"Нет")</f>
        <v>Ци Мень</v>
      </c>
      <c r="E1117" s="11" t="str">
        <f>IFERROR(VLOOKUP(Rule!K1117,lvl_3[],2,FALSE),"Нет")</f>
        <v>Анализ Дворца</v>
      </c>
      <c r="F1117" s="11" t="str">
        <f>IFERROR(INDEX(lvl_4[],MATCH(L1117,lvl_4[ID],0),MATCH(TEXT(K1117,"##0"),lvl_4[#Headers],0)),"Нет")</f>
        <v>Структуры</v>
      </c>
      <c r="G1117" s="11" t="str">
        <f>IFERROR(INDEX(lvl_5[],MATCH(M1117,lvl_5[ID],0),MATCH(_xlfn.CONCAT(TEXT(K1117,"##0"),"_",TEXT(L1117,"##0")),lvl_5[#Headers],0)),"Нет")</f>
        <v>Благоприятность</v>
      </c>
      <c r="H1117" s="11" t="str">
        <f>IFERROR(INDEX(lvl_6[],MATCH(N1117,lvl_6[ID],0),MATCH(_xlfn.CONCAT(K1117,"_",L1117,"_",M1117),lvl_6[#Headers],0)),"Нет")</f>
        <v>Нет</v>
      </c>
      <c r="I1117" s="12">
        <v>1</v>
      </c>
      <c r="J1117" s="12">
        <v>2</v>
      </c>
      <c r="K1117" s="12">
        <v>2</v>
      </c>
      <c r="L1117" s="12">
        <v>1</v>
      </c>
      <c r="M1117" s="12">
        <v>0</v>
      </c>
      <c r="N1117" s="12">
        <v>0</v>
      </c>
      <c r="O1117" s="12">
        <f>COUNTIF($P$2:P1117,P1117)</f>
        <v>357</v>
      </c>
      <c r="P1117" s="12" t="str">
        <f t="shared" si="52"/>
        <v>122010000</v>
      </c>
      <c r="Q1117" s="12" t="str">
        <f t="shared" si="53"/>
        <v>1220100000357</v>
      </c>
      <c r="R1117" s="20" t="s">
        <v>2309</v>
      </c>
      <c r="S1117" s="20" t="s">
        <v>1245</v>
      </c>
      <c r="AW1117" s="12">
        <v>2</v>
      </c>
      <c r="AX1117" s="12">
        <v>1</v>
      </c>
      <c r="AY1117" s="12" t="s">
        <v>912</v>
      </c>
      <c r="BA1117" s="12" t="s">
        <v>905</v>
      </c>
      <c r="BG1117" s="21">
        <v>-1</v>
      </c>
      <c r="BJ1117" s="12">
        <v>1</v>
      </c>
      <c r="BK1117" s="12">
        <v>1</v>
      </c>
    </row>
    <row r="1118" spans="1:63" ht="45" x14ac:dyDescent="0.25">
      <c r="A1118" s="12">
        <v>1</v>
      </c>
      <c r="B1118" s="11" t="str">
        <f t="shared" si="54"/>
        <v>Общий расчет. Ци Мень. Анализ Дворца. Структуры. Благоприятность. Нет</v>
      </c>
      <c r="C1118" s="11" t="str">
        <f>IFERROR(VLOOKUP(I1118,lvl_1[],2,FALSE),"Нет")</f>
        <v>Общий расчет</v>
      </c>
      <c r="D1118" s="11" t="str">
        <f>IFERROR(VLOOKUP(Rule!J1118,lvl_2[],2,FALSE),"Нет")</f>
        <v>Ци Мень</v>
      </c>
      <c r="E1118" s="11" t="str">
        <f>IFERROR(VLOOKUP(Rule!K1118,lvl_3[],2,FALSE),"Нет")</f>
        <v>Анализ Дворца</v>
      </c>
      <c r="F1118" s="11" t="str">
        <f>IFERROR(INDEX(lvl_4[],MATCH(L1118,lvl_4[ID],0),MATCH(TEXT(K1118,"##0"),lvl_4[#Headers],0)),"Нет")</f>
        <v>Структуры</v>
      </c>
      <c r="G1118" s="11" t="str">
        <f>IFERROR(INDEX(lvl_5[],MATCH(M1118,lvl_5[ID],0),MATCH(_xlfn.CONCAT(TEXT(K1118,"##0"),"_",TEXT(L1118,"##0")),lvl_5[#Headers],0)),"Нет")</f>
        <v>Благоприятность</v>
      </c>
      <c r="H1118" s="11" t="str">
        <f>IFERROR(INDEX(lvl_6[],MATCH(N1118,lvl_6[ID],0),MATCH(_xlfn.CONCAT(K1118,"_",L1118,"_",M1118),lvl_6[#Headers],0)),"Нет")</f>
        <v>Нет</v>
      </c>
      <c r="I1118" s="12">
        <v>1</v>
      </c>
      <c r="J1118" s="12">
        <v>2</v>
      </c>
      <c r="K1118" s="12">
        <v>2</v>
      </c>
      <c r="L1118" s="12">
        <v>1</v>
      </c>
      <c r="M1118" s="12">
        <v>0</v>
      </c>
      <c r="N1118" s="12">
        <v>0</v>
      </c>
      <c r="O1118" s="12">
        <f>COUNTIF($P$2:P1118,P1118)</f>
        <v>358</v>
      </c>
      <c r="P1118" s="12" t="str">
        <f t="shared" si="52"/>
        <v>122010000</v>
      </c>
      <c r="Q1118" s="12" t="str">
        <f t="shared" si="53"/>
        <v>1220100000358</v>
      </c>
      <c r="R1118" s="20" t="s">
        <v>2309</v>
      </c>
      <c r="S1118" s="20" t="s">
        <v>1245</v>
      </c>
      <c r="AW1118" s="12">
        <v>8</v>
      </c>
      <c r="AX1118" s="12">
        <v>1</v>
      </c>
      <c r="AY1118" s="12" t="s">
        <v>912</v>
      </c>
      <c r="BA1118" s="12" t="s">
        <v>905</v>
      </c>
      <c r="BG1118" s="21">
        <v>-1</v>
      </c>
      <c r="BJ1118" s="12">
        <v>1</v>
      </c>
      <c r="BK1118" s="12">
        <v>1</v>
      </c>
    </row>
    <row r="1119" spans="1:63" ht="60" x14ac:dyDescent="0.25">
      <c r="A1119" s="12">
        <v>1</v>
      </c>
      <c r="B1119" s="11" t="str">
        <f t="shared" si="54"/>
        <v>Общий расчет. Ци Мень. Анализ Дворца. Структуры. Благоприятность. Нет</v>
      </c>
      <c r="C1119" s="11" t="str">
        <f>IFERROR(VLOOKUP(I1119,lvl_1[],2,FALSE),"Нет")</f>
        <v>Общий расчет</v>
      </c>
      <c r="D1119" s="11" t="str">
        <f>IFERROR(VLOOKUP(Rule!J1119,lvl_2[],2,FALSE),"Нет")</f>
        <v>Ци Мень</v>
      </c>
      <c r="E1119" s="11" t="str">
        <f>IFERROR(VLOOKUP(Rule!K1119,lvl_3[],2,FALSE),"Нет")</f>
        <v>Анализ Дворца</v>
      </c>
      <c r="F1119" s="11" t="str">
        <f>IFERROR(INDEX(lvl_4[],MATCH(L1119,lvl_4[ID],0),MATCH(TEXT(K1119,"##0"),lvl_4[#Headers],0)),"Нет")</f>
        <v>Структуры</v>
      </c>
      <c r="G1119" s="11" t="str">
        <f>IFERROR(INDEX(lvl_5[],MATCH(M1119,lvl_5[ID],0),MATCH(_xlfn.CONCAT(TEXT(K1119,"##0"),"_",TEXT(L1119,"##0")),lvl_5[#Headers],0)),"Нет")</f>
        <v>Благоприятность</v>
      </c>
      <c r="H1119" s="11" t="str">
        <f>IFERROR(INDEX(lvl_6[],MATCH(N1119,lvl_6[ID],0),MATCH(_xlfn.CONCAT(K1119,"_",L1119,"_",M1119),lvl_6[#Headers],0)),"Нет")</f>
        <v>Нет</v>
      </c>
      <c r="I1119" s="12">
        <v>1</v>
      </c>
      <c r="J1119" s="12">
        <v>2</v>
      </c>
      <c r="K1119" s="12">
        <v>2</v>
      </c>
      <c r="L1119" s="12">
        <v>1</v>
      </c>
      <c r="M1119" s="12">
        <v>0</v>
      </c>
      <c r="N1119" s="12">
        <v>0</v>
      </c>
      <c r="O1119" s="12">
        <f>COUNTIF($P$2:P1119,P1119)</f>
        <v>359</v>
      </c>
      <c r="P1119" s="12" t="str">
        <f t="shared" si="52"/>
        <v>122010000</v>
      </c>
      <c r="Q1119" s="12" t="str">
        <f t="shared" si="53"/>
        <v>1220100000359</v>
      </c>
      <c r="R1119" s="20" t="s">
        <v>2309</v>
      </c>
      <c r="S1119" s="20" t="s">
        <v>2279</v>
      </c>
      <c r="AW1119" s="12">
        <v>4</v>
      </c>
      <c r="AX1119" s="12">
        <v>1</v>
      </c>
      <c r="AY1119" s="12" t="s">
        <v>914</v>
      </c>
      <c r="BA1119" s="12" t="s">
        <v>905</v>
      </c>
      <c r="BG1119" s="21">
        <v>1</v>
      </c>
      <c r="BJ1119" s="12">
        <v>1</v>
      </c>
    </row>
    <row r="1120" spans="1:63" ht="60" x14ac:dyDescent="0.25">
      <c r="A1120" s="12">
        <v>1</v>
      </c>
      <c r="B1120" s="11" t="str">
        <f t="shared" si="54"/>
        <v>Общий расчет. Ци Мень. Анализ Дворца. Структуры. Благоприятность. Нет</v>
      </c>
      <c r="C1120" s="11" t="str">
        <f>IFERROR(VLOOKUP(I1120,lvl_1[],2,FALSE),"Нет")</f>
        <v>Общий расчет</v>
      </c>
      <c r="D1120" s="11" t="str">
        <f>IFERROR(VLOOKUP(Rule!J1120,lvl_2[],2,FALSE),"Нет")</f>
        <v>Ци Мень</v>
      </c>
      <c r="E1120" s="11" t="str">
        <f>IFERROR(VLOOKUP(Rule!K1120,lvl_3[],2,FALSE),"Нет")</f>
        <v>Анализ Дворца</v>
      </c>
      <c r="F1120" s="11" t="str">
        <f>IFERROR(INDEX(lvl_4[],MATCH(L1120,lvl_4[ID],0),MATCH(TEXT(K1120,"##0"),lvl_4[#Headers],0)),"Нет")</f>
        <v>Структуры</v>
      </c>
      <c r="G1120" s="11" t="str">
        <f>IFERROR(INDEX(lvl_5[],MATCH(M1120,lvl_5[ID],0),MATCH(_xlfn.CONCAT(TEXT(K1120,"##0"),"_",TEXT(L1120,"##0")),lvl_5[#Headers],0)),"Нет")</f>
        <v>Благоприятность</v>
      </c>
      <c r="H1120" s="11" t="str">
        <f>IFERROR(INDEX(lvl_6[],MATCH(N1120,lvl_6[ID],0),MATCH(_xlfn.CONCAT(K1120,"_",L1120,"_",M1120),lvl_6[#Headers],0)),"Нет")</f>
        <v>Нет</v>
      </c>
      <c r="I1120" s="12">
        <v>1</v>
      </c>
      <c r="J1120" s="12">
        <v>2</v>
      </c>
      <c r="K1120" s="12">
        <v>2</v>
      </c>
      <c r="L1120" s="12">
        <v>1</v>
      </c>
      <c r="M1120" s="12">
        <v>0</v>
      </c>
      <c r="N1120" s="12">
        <v>0</v>
      </c>
      <c r="O1120" s="12">
        <f>COUNTIF($P$2:P1120,P1120)</f>
        <v>360</v>
      </c>
      <c r="P1120" s="12" t="str">
        <f t="shared" si="52"/>
        <v>122010000</v>
      </c>
      <c r="Q1120" s="12" t="str">
        <f t="shared" si="53"/>
        <v>1220100000360</v>
      </c>
      <c r="R1120" s="20" t="s">
        <v>2309</v>
      </c>
      <c r="S1120" s="20" t="s">
        <v>2279</v>
      </c>
      <c r="AW1120" s="12">
        <v>9</v>
      </c>
      <c r="AX1120" s="12">
        <v>1</v>
      </c>
      <c r="AY1120" s="12" t="s">
        <v>914</v>
      </c>
      <c r="BA1120" s="12" t="s">
        <v>905</v>
      </c>
      <c r="BG1120" s="21">
        <v>1</v>
      </c>
      <c r="BJ1120" s="12">
        <v>1</v>
      </c>
    </row>
    <row r="1121" spans="1:63" ht="60" x14ac:dyDescent="0.25">
      <c r="A1121" s="12">
        <v>1</v>
      </c>
      <c r="B1121" s="11" t="str">
        <f t="shared" si="54"/>
        <v>Общий расчет. Ци Мень. Анализ Дворца. Комбинации. Нет. Нет</v>
      </c>
      <c r="C1121" s="11" t="str">
        <f>IFERROR(VLOOKUP(I1121,lvl_1[],2,FALSE),"Нет")</f>
        <v>Общий расчет</v>
      </c>
      <c r="D1121" s="11" t="str">
        <f>IFERROR(VLOOKUP(Rule!J1121,lvl_2[],2,FALSE),"Нет")</f>
        <v>Ци Мень</v>
      </c>
      <c r="E1121" s="11" t="str">
        <f>IFERROR(VLOOKUP(Rule!K1121,lvl_3[],2,FALSE),"Нет")</f>
        <v>Анализ Дворца</v>
      </c>
      <c r="F1121" s="11" t="str">
        <f>IFERROR(INDEX(lvl_4[],MATCH(L1121,lvl_4[ID],0),MATCH(TEXT(K1121,"##0"),lvl_4[#Headers],0)),"Нет")</f>
        <v>Комбинации</v>
      </c>
      <c r="G1121" s="11" t="str">
        <f>IFERROR(INDEX(lvl_5[],MATCH(M1121,lvl_5[ID],0),MATCH(_xlfn.CONCAT(TEXT(K1121,"##0"),"_",TEXT(L1121,"##0")),lvl_5[#Headers],0)),"Нет")</f>
        <v>Нет</v>
      </c>
      <c r="H1121" s="11" t="str">
        <f>IFERROR(INDEX(lvl_6[],MATCH(N1121,lvl_6[ID],0),MATCH(_xlfn.CONCAT(K1121,"_",L1121,"_",M1121),lvl_6[#Headers],0)),"Нет")</f>
        <v>Нет</v>
      </c>
      <c r="I1121" s="12">
        <v>1</v>
      </c>
      <c r="J1121" s="12">
        <v>2</v>
      </c>
      <c r="K1121" s="12">
        <v>2</v>
      </c>
      <c r="L1121" s="12">
        <v>2</v>
      </c>
      <c r="M1121" s="12">
        <v>0</v>
      </c>
      <c r="N1121" s="12">
        <v>0</v>
      </c>
      <c r="O1121" s="12">
        <f>COUNTIF($P$2:P1121,P1121)</f>
        <v>760</v>
      </c>
      <c r="P1121" s="12" t="str">
        <f t="shared" si="52"/>
        <v>122020000</v>
      </c>
      <c r="Q1121" s="12" t="str">
        <f t="shared" si="53"/>
        <v>1220200000760</v>
      </c>
      <c r="R1121" s="20" t="s">
        <v>1397</v>
      </c>
      <c r="S1121" s="20" t="s">
        <v>1398</v>
      </c>
      <c r="AW1121" s="12">
        <v>7</v>
      </c>
      <c r="AX1121" s="12">
        <v>1</v>
      </c>
      <c r="AY1121" s="12" t="s">
        <v>914</v>
      </c>
      <c r="BA1121" s="12" t="s">
        <v>905</v>
      </c>
      <c r="BG1121" s="21">
        <v>-1</v>
      </c>
      <c r="BJ1121" s="12">
        <v>0</v>
      </c>
    </row>
    <row r="1122" spans="1:63" ht="60" x14ac:dyDescent="0.25">
      <c r="A1122" s="12">
        <v>1</v>
      </c>
      <c r="B1122" s="11" t="str">
        <f t="shared" si="54"/>
        <v>Общий расчет. Ци Мень. Анализ Дворца. Структуры. Благоприятность. Нет</v>
      </c>
      <c r="C1122" s="11" t="str">
        <f>IFERROR(VLOOKUP(I1122,lvl_1[],2,FALSE),"Нет")</f>
        <v>Общий расчет</v>
      </c>
      <c r="D1122" s="11" t="str">
        <f>IFERROR(VLOOKUP(Rule!J1122,lvl_2[],2,FALSE),"Нет")</f>
        <v>Ци Мень</v>
      </c>
      <c r="E1122" s="11" t="str">
        <f>IFERROR(VLOOKUP(Rule!K1122,lvl_3[],2,FALSE),"Нет")</f>
        <v>Анализ Дворца</v>
      </c>
      <c r="F1122" s="11" t="str">
        <f>IFERROR(INDEX(lvl_4[],MATCH(L1122,lvl_4[ID],0),MATCH(TEXT(K1122,"##0"),lvl_4[#Headers],0)),"Нет")</f>
        <v>Структуры</v>
      </c>
      <c r="G1122" s="11" t="str">
        <f>IFERROR(INDEX(lvl_5[],MATCH(M1122,lvl_5[ID],0),MATCH(_xlfn.CONCAT(TEXT(K1122,"##0"),"_",TEXT(L1122,"##0")),lvl_5[#Headers],0)),"Нет")</f>
        <v>Благоприятность</v>
      </c>
      <c r="H1122" s="11" t="str">
        <f>IFERROR(INDEX(lvl_6[],MATCH(N1122,lvl_6[ID],0),MATCH(_xlfn.CONCAT(K1122,"_",L1122,"_",M1122),lvl_6[#Headers],0)),"Нет")</f>
        <v>Нет</v>
      </c>
      <c r="I1122" s="12">
        <v>1</v>
      </c>
      <c r="J1122" s="12">
        <v>2</v>
      </c>
      <c r="K1122" s="12">
        <v>2</v>
      </c>
      <c r="L1122" s="12">
        <v>1</v>
      </c>
      <c r="M1122" s="12">
        <v>0</v>
      </c>
      <c r="N1122" s="12">
        <v>0</v>
      </c>
      <c r="O1122" s="12">
        <f>COUNTIF($P$2:P1122,P1122)</f>
        <v>361</v>
      </c>
      <c r="P1122" s="12" t="str">
        <f t="shared" si="52"/>
        <v>122010000</v>
      </c>
      <c r="Q1122" s="12" t="str">
        <f t="shared" si="53"/>
        <v>1220100000361</v>
      </c>
      <c r="R1122" s="20" t="s">
        <v>2309</v>
      </c>
      <c r="S1122" s="20" t="s">
        <v>2279</v>
      </c>
      <c r="AW1122" s="12">
        <v>6</v>
      </c>
      <c r="AX1122" s="12">
        <v>1</v>
      </c>
      <c r="AY1122" s="12" t="s">
        <v>914</v>
      </c>
      <c r="BA1122" s="12" t="s">
        <v>905</v>
      </c>
      <c r="BG1122" s="21">
        <v>1</v>
      </c>
      <c r="BJ1122" s="12">
        <v>1</v>
      </c>
    </row>
    <row r="1123" spans="1:63" ht="60" x14ac:dyDescent="0.25">
      <c r="A1123" s="12">
        <v>1</v>
      </c>
      <c r="B1123" s="11" t="str">
        <f t="shared" si="54"/>
        <v>Общий расчет. Ци Мень. Анализ Дворца. Структуры. Благоприятность. Нет</v>
      </c>
      <c r="C1123" s="11" t="str">
        <f>IFERROR(VLOOKUP(I1123,lvl_1[],2,FALSE),"Нет")</f>
        <v>Общий расчет</v>
      </c>
      <c r="D1123" s="11" t="str">
        <f>IFERROR(VLOOKUP(Rule!J1123,lvl_2[],2,FALSE),"Нет")</f>
        <v>Ци Мень</v>
      </c>
      <c r="E1123" s="11" t="str">
        <f>IFERROR(VLOOKUP(Rule!K1123,lvl_3[],2,FALSE),"Нет")</f>
        <v>Анализ Дворца</v>
      </c>
      <c r="F1123" s="11" t="str">
        <f>IFERROR(INDEX(lvl_4[],MATCH(L1123,lvl_4[ID],0),MATCH(TEXT(K1123,"##0"),lvl_4[#Headers],0)),"Нет")</f>
        <v>Структуры</v>
      </c>
      <c r="G1123" s="11" t="str">
        <f>IFERROR(INDEX(lvl_5[],MATCH(M1123,lvl_5[ID],0),MATCH(_xlfn.CONCAT(TEXT(K1123,"##0"),"_",TEXT(L1123,"##0")),lvl_5[#Headers],0)),"Нет")</f>
        <v>Благоприятность</v>
      </c>
      <c r="H1123" s="11" t="str">
        <f>IFERROR(INDEX(lvl_6[],MATCH(N1123,lvl_6[ID],0),MATCH(_xlfn.CONCAT(K1123,"_",L1123,"_",M1123),lvl_6[#Headers],0)),"Нет")</f>
        <v>Нет</v>
      </c>
      <c r="I1123" s="12">
        <v>1</v>
      </c>
      <c r="J1123" s="12">
        <v>2</v>
      </c>
      <c r="K1123" s="12">
        <v>2</v>
      </c>
      <c r="L1123" s="12">
        <v>1</v>
      </c>
      <c r="M1123" s="12">
        <v>0</v>
      </c>
      <c r="N1123" s="12">
        <v>0</v>
      </c>
      <c r="O1123" s="12">
        <f>COUNTIF($P$2:P1123,P1123)</f>
        <v>362</v>
      </c>
      <c r="P1123" s="12" t="str">
        <f t="shared" si="52"/>
        <v>122010000</v>
      </c>
      <c r="Q1123" s="12" t="str">
        <f t="shared" si="53"/>
        <v>1220100000362</v>
      </c>
      <c r="R1123" s="20" t="s">
        <v>2309</v>
      </c>
      <c r="S1123" s="20" t="s">
        <v>2279</v>
      </c>
      <c r="AW1123" s="12">
        <v>1</v>
      </c>
      <c r="AX1123" s="12">
        <v>1</v>
      </c>
      <c r="AY1123" s="12" t="s">
        <v>914</v>
      </c>
      <c r="BA1123" s="12" t="s">
        <v>905</v>
      </c>
      <c r="BG1123" s="21">
        <v>1</v>
      </c>
      <c r="BJ1123" s="12">
        <v>1</v>
      </c>
    </row>
    <row r="1124" spans="1:63" ht="60" x14ac:dyDescent="0.25">
      <c r="A1124" s="12">
        <v>1</v>
      </c>
      <c r="B1124" s="11" t="str">
        <f t="shared" si="54"/>
        <v>Общий расчет. Ци Мень. Анализ Дворца. Структуры. Благоприятность. Нет</v>
      </c>
      <c r="C1124" s="11" t="str">
        <f>IFERROR(VLOOKUP(I1124,lvl_1[],2,FALSE),"Нет")</f>
        <v>Общий расчет</v>
      </c>
      <c r="D1124" s="11" t="str">
        <f>IFERROR(VLOOKUP(Rule!J1124,lvl_2[],2,FALSE),"Нет")</f>
        <v>Ци Мень</v>
      </c>
      <c r="E1124" s="11" t="str">
        <f>IFERROR(VLOOKUP(Rule!K1124,lvl_3[],2,FALSE),"Нет")</f>
        <v>Анализ Дворца</v>
      </c>
      <c r="F1124" s="11" t="str">
        <f>IFERROR(INDEX(lvl_4[],MATCH(L1124,lvl_4[ID],0),MATCH(TEXT(K1124,"##0"),lvl_4[#Headers],0)),"Нет")</f>
        <v>Структуры</v>
      </c>
      <c r="G1124" s="11" t="str">
        <f>IFERROR(INDEX(lvl_5[],MATCH(M1124,lvl_5[ID],0),MATCH(_xlfn.CONCAT(TEXT(K1124,"##0"),"_",TEXT(L1124,"##0")),lvl_5[#Headers],0)),"Нет")</f>
        <v>Благоприятность</v>
      </c>
      <c r="H1124" s="11" t="str">
        <f>IFERROR(INDEX(lvl_6[],MATCH(N1124,lvl_6[ID],0),MATCH(_xlfn.CONCAT(K1124,"_",L1124,"_",M1124),lvl_6[#Headers],0)),"Нет")</f>
        <v>Нет</v>
      </c>
      <c r="I1124" s="12">
        <v>1</v>
      </c>
      <c r="J1124" s="12">
        <v>2</v>
      </c>
      <c r="K1124" s="12">
        <v>2</v>
      </c>
      <c r="L1124" s="12">
        <v>1</v>
      </c>
      <c r="M1124" s="12">
        <v>0</v>
      </c>
      <c r="N1124" s="12">
        <v>0</v>
      </c>
      <c r="O1124" s="12">
        <f>COUNTIF($P$2:P1124,P1124)</f>
        <v>363</v>
      </c>
      <c r="P1124" s="12" t="str">
        <f t="shared" si="52"/>
        <v>122010000</v>
      </c>
      <c r="Q1124" s="12" t="str">
        <f t="shared" si="53"/>
        <v>1220100000363</v>
      </c>
      <c r="R1124" s="20" t="s">
        <v>2309</v>
      </c>
      <c r="S1124" s="20" t="s">
        <v>2279</v>
      </c>
      <c r="AW1124" s="12">
        <v>3</v>
      </c>
      <c r="AX1124" s="12">
        <v>1</v>
      </c>
      <c r="AY1124" s="12" t="s">
        <v>914</v>
      </c>
      <c r="BA1124" s="12" t="s">
        <v>905</v>
      </c>
      <c r="BG1124" s="21">
        <v>1</v>
      </c>
      <c r="BJ1124" s="12">
        <v>1</v>
      </c>
    </row>
    <row r="1125" spans="1:63" ht="45" x14ac:dyDescent="0.25">
      <c r="A1125" s="12">
        <v>1</v>
      </c>
      <c r="B1125" s="11" t="str">
        <f t="shared" si="54"/>
        <v>Общий расчет. Ци Мень. Анализ Дворца. Структуры. Благоприятность. Нет</v>
      </c>
      <c r="C1125" s="11" t="str">
        <f>IFERROR(VLOOKUP(I1125,lvl_1[],2,FALSE),"Нет")</f>
        <v>Общий расчет</v>
      </c>
      <c r="D1125" s="11" t="str">
        <f>IFERROR(VLOOKUP(Rule!J1125,lvl_2[],2,FALSE),"Нет")</f>
        <v>Ци Мень</v>
      </c>
      <c r="E1125" s="11" t="str">
        <f>IFERROR(VLOOKUP(Rule!K1125,lvl_3[],2,FALSE),"Нет")</f>
        <v>Анализ Дворца</v>
      </c>
      <c r="F1125" s="11" t="str">
        <f>IFERROR(INDEX(lvl_4[],MATCH(L1125,lvl_4[ID],0),MATCH(TEXT(K1125,"##0"),lvl_4[#Headers],0)),"Нет")</f>
        <v>Структуры</v>
      </c>
      <c r="G1125" s="11" t="str">
        <f>IFERROR(INDEX(lvl_5[],MATCH(M1125,lvl_5[ID],0),MATCH(_xlfn.CONCAT(TEXT(K1125,"##0"),"_",TEXT(L1125,"##0")),lvl_5[#Headers],0)),"Нет")</f>
        <v>Благоприятность</v>
      </c>
      <c r="H1125" s="11" t="str">
        <f>IFERROR(INDEX(lvl_6[],MATCH(N1125,lvl_6[ID],0),MATCH(_xlfn.CONCAT(K1125,"_",L1125,"_",M1125),lvl_6[#Headers],0)),"Нет")</f>
        <v>Нет</v>
      </c>
      <c r="I1125" s="12">
        <v>1</v>
      </c>
      <c r="J1125" s="12">
        <v>2</v>
      </c>
      <c r="K1125" s="12">
        <v>2</v>
      </c>
      <c r="L1125" s="12">
        <v>1</v>
      </c>
      <c r="M1125" s="12">
        <v>0</v>
      </c>
      <c r="N1125" s="12">
        <v>0</v>
      </c>
      <c r="O1125" s="12">
        <f>COUNTIF($P$2:P1125,P1125)</f>
        <v>364</v>
      </c>
      <c r="P1125" s="12" t="str">
        <f t="shared" si="52"/>
        <v>122010000</v>
      </c>
      <c r="Q1125" s="12" t="str">
        <f t="shared" si="53"/>
        <v>1220100000364</v>
      </c>
      <c r="R1125" s="20" t="s">
        <v>2309</v>
      </c>
      <c r="S1125" s="20" t="s">
        <v>1245</v>
      </c>
      <c r="AW1125" s="12">
        <v>2</v>
      </c>
      <c r="AX1125" s="12">
        <v>1</v>
      </c>
      <c r="AY1125" s="12" t="s">
        <v>914</v>
      </c>
      <c r="BA1125" s="12" t="s">
        <v>905</v>
      </c>
      <c r="BG1125" s="21">
        <v>-1</v>
      </c>
      <c r="BJ1125" s="12">
        <v>1</v>
      </c>
      <c r="BK1125" s="12">
        <v>1</v>
      </c>
    </row>
    <row r="1126" spans="1:63" ht="45" x14ac:dyDescent="0.25">
      <c r="A1126" s="12">
        <v>1</v>
      </c>
      <c r="B1126" s="11" t="str">
        <f t="shared" si="54"/>
        <v>Общий расчет. Ци Мень. Анализ Дворца. Структуры. Благоприятность. Нет</v>
      </c>
      <c r="C1126" s="11" t="str">
        <f>IFERROR(VLOOKUP(I1126,lvl_1[],2,FALSE),"Нет")</f>
        <v>Общий расчет</v>
      </c>
      <c r="D1126" s="11" t="str">
        <f>IFERROR(VLOOKUP(Rule!J1126,lvl_2[],2,FALSE),"Нет")</f>
        <v>Ци Мень</v>
      </c>
      <c r="E1126" s="11" t="str">
        <f>IFERROR(VLOOKUP(Rule!K1126,lvl_3[],2,FALSE),"Нет")</f>
        <v>Анализ Дворца</v>
      </c>
      <c r="F1126" s="11" t="str">
        <f>IFERROR(INDEX(lvl_4[],MATCH(L1126,lvl_4[ID],0),MATCH(TEXT(K1126,"##0"),lvl_4[#Headers],0)),"Нет")</f>
        <v>Структуры</v>
      </c>
      <c r="G1126" s="11" t="str">
        <f>IFERROR(INDEX(lvl_5[],MATCH(M1126,lvl_5[ID],0),MATCH(_xlfn.CONCAT(TEXT(K1126,"##0"),"_",TEXT(L1126,"##0")),lvl_5[#Headers],0)),"Нет")</f>
        <v>Благоприятность</v>
      </c>
      <c r="H1126" s="11" t="str">
        <f>IFERROR(INDEX(lvl_6[],MATCH(N1126,lvl_6[ID],0),MATCH(_xlfn.CONCAT(K1126,"_",L1126,"_",M1126),lvl_6[#Headers],0)),"Нет")</f>
        <v>Нет</v>
      </c>
      <c r="I1126" s="12">
        <v>1</v>
      </c>
      <c r="J1126" s="12">
        <v>2</v>
      </c>
      <c r="K1126" s="12">
        <v>2</v>
      </c>
      <c r="L1126" s="12">
        <v>1</v>
      </c>
      <c r="M1126" s="12">
        <v>0</v>
      </c>
      <c r="N1126" s="12">
        <v>0</v>
      </c>
      <c r="O1126" s="12">
        <f>COUNTIF($P$2:P1126,P1126)</f>
        <v>365</v>
      </c>
      <c r="P1126" s="12" t="str">
        <f t="shared" si="52"/>
        <v>122010000</v>
      </c>
      <c r="Q1126" s="12" t="str">
        <f t="shared" si="53"/>
        <v>1220100000365</v>
      </c>
      <c r="R1126" s="20" t="s">
        <v>2309</v>
      </c>
      <c r="S1126" s="20" t="s">
        <v>1245</v>
      </c>
      <c r="AW1126" s="12">
        <v>8</v>
      </c>
      <c r="AX1126" s="12">
        <v>1</v>
      </c>
      <c r="AY1126" s="12" t="s">
        <v>914</v>
      </c>
      <c r="BA1126" s="12" t="s">
        <v>905</v>
      </c>
      <c r="BG1126" s="21">
        <v>-1</v>
      </c>
      <c r="BJ1126" s="12">
        <v>1</v>
      </c>
      <c r="BK1126" s="12">
        <v>1</v>
      </c>
    </row>
    <row r="1127" spans="1:63" ht="60" x14ac:dyDescent="0.25">
      <c r="A1127" s="12">
        <v>1</v>
      </c>
      <c r="B1127" s="11" t="str">
        <f t="shared" si="54"/>
        <v>Общий расчет. Ци Мень. Анализ Дворца. Структуры. Благоприятность. Нет</v>
      </c>
      <c r="C1127" s="11" t="str">
        <f>IFERROR(VLOOKUP(I1127,lvl_1[],2,FALSE),"Нет")</f>
        <v>Общий расчет</v>
      </c>
      <c r="D1127" s="11" t="str">
        <f>IFERROR(VLOOKUP(Rule!J1127,lvl_2[],2,FALSE),"Нет")</f>
        <v>Ци Мень</v>
      </c>
      <c r="E1127" s="11" t="str">
        <f>IFERROR(VLOOKUP(Rule!K1127,lvl_3[],2,FALSE),"Нет")</f>
        <v>Анализ Дворца</v>
      </c>
      <c r="F1127" s="11" t="str">
        <f>IFERROR(INDEX(lvl_4[],MATCH(L1127,lvl_4[ID],0),MATCH(TEXT(K1127,"##0"),lvl_4[#Headers],0)),"Нет")</f>
        <v>Структуры</v>
      </c>
      <c r="G1127" s="11" t="str">
        <f>IFERROR(INDEX(lvl_5[],MATCH(M1127,lvl_5[ID],0),MATCH(_xlfn.CONCAT(TEXT(K1127,"##0"),"_",TEXT(L1127,"##0")),lvl_5[#Headers],0)),"Нет")</f>
        <v>Благоприятность</v>
      </c>
      <c r="H1127" s="11" t="str">
        <f>IFERROR(INDEX(lvl_6[],MATCH(N1127,lvl_6[ID],0),MATCH(_xlfn.CONCAT(K1127,"_",L1127,"_",M1127),lvl_6[#Headers],0)),"Нет")</f>
        <v>Нет</v>
      </c>
      <c r="I1127" s="12">
        <v>1</v>
      </c>
      <c r="J1127" s="12">
        <v>2</v>
      </c>
      <c r="K1127" s="12">
        <v>2</v>
      </c>
      <c r="L1127" s="12">
        <v>1</v>
      </c>
      <c r="M1127" s="12">
        <v>0</v>
      </c>
      <c r="N1127" s="12">
        <v>0</v>
      </c>
      <c r="O1127" s="12">
        <f>COUNTIF($P$2:P1127,P1127)</f>
        <v>366</v>
      </c>
      <c r="P1127" s="12" t="str">
        <f t="shared" si="52"/>
        <v>122010000</v>
      </c>
      <c r="Q1127" s="12" t="str">
        <f t="shared" si="53"/>
        <v>1220100000366</v>
      </c>
      <c r="R1127" s="20" t="s">
        <v>2309</v>
      </c>
      <c r="S1127" s="20" t="s">
        <v>2279</v>
      </c>
      <c r="AW1127" s="12">
        <v>4</v>
      </c>
      <c r="AX1127" s="12">
        <v>1</v>
      </c>
      <c r="AY1127" s="12" t="s">
        <v>916</v>
      </c>
      <c r="BA1127" s="12" t="s">
        <v>905</v>
      </c>
      <c r="BG1127" s="21">
        <v>1</v>
      </c>
      <c r="BJ1127" s="12">
        <v>1</v>
      </c>
    </row>
    <row r="1128" spans="1:63" ht="60" x14ac:dyDescent="0.25">
      <c r="A1128" s="12">
        <v>1</v>
      </c>
      <c r="B1128" s="11" t="str">
        <f t="shared" si="54"/>
        <v>Общий расчет. Ци Мень. Анализ Дворца. Структуры. Благоприятность. Нет</v>
      </c>
      <c r="C1128" s="11" t="str">
        <f>IFERROR(VLOOKUP(I1128,lvl_1[],2,FALSE),"Нет")</f>
        <v>Общий расчет</v>
      </c>
      <c r="D1128" s="11" t="str">
        <f>IFERROR(VLOOKUP(Rule!J1128,lvl_2[],2,FALSE),"Нет")</f>
        <v>Ци Мень</v>
      </c>
      <c r="E1128" s="11" t="str">
        <f>IFERROR(VLOOKUP(Rule!K1128,lvl_3[],2,FALSE),"Нет")</f>
        <v>Анализ Дворца</v>
      </c>
      <c r="F1128" s="11" t="str">
        <f>IFERROR(INDEX(lvl_4[],MATCH(L1128,lvl_4[ID],0),MATCH(TEXT(K1128,"##0"),lvl_4[#Headers],0)),"Нет")</f>
        <v>Структуры</v>
      </c>
      <c r="G1128" s="11" t="str">
        <f>IFERROR(INDEX(lvl_5[],MATCH(M1128,lvl_5[ID],0),MATCH(_xlfn.CONCAT(TEXT(K1128,"##0"),"_",TEXT(L1128,"##0")),lvl_5[#Headers],0)),"Нет")</f>
        <v>Благоприятность</v>
      </c>
      <c r="H1128" s="11" t="str">
        <f>IFERROR(INDEX(lvl_6[],MATCH(N1128,lvl_6[ID],0),MATCH(_xlfn.CONCAT(K1128,"_",L1128,"_",M1128),lvl_6[#Headers],0)),"Нет")</f>
        <v>Нет</v>
      </c>
      <c r="I1128" s="12">
        <v>1</v>
      </c>
      <c r="J1128" s="12">
        <v>2</v>
      </c>
      <c r="K1128" s="12">
        <v>2</v>
      </c>
      <c r="L1128" s="12">
        <v>1</v>
      </c>
      <c r="M1128" s="12">
        <v>0</v>
      </c>
      <c r="N1128" s="12">
        <v>0</v>
      </c>
      <c r="O1128" s="12">
        <f>COUNTIF($P$2:P1128,P1128)</f>
        <v>367</v>
      </c>
      <c r="P1128" s="12" t="str">
        <f t="shared" si="52"/>
        <v>122010000</v>
      </c>
      <c r="Q1128" s="12" t="str">
        <f t="shared" si="53"/>
        <v>1220100000367</v>
      </c>
      <c r="R1128" s="20" t="s">
        <v>2309</v>
      </c>
      <c r="S1128" s="20" t="s">
        <v>2279</v>
      </c>
      <c r="AW1128" s="12">
        <v>9</v>
      </c>
      <c r="AX1128" s="12">
        <v>1</v>
      </c>
      <c r="AY1128" s="12" t="s">
        <v>916</v>
      </c>
      <c r="BA1128" s="12" t="s">
        <v>905</v>
      </c>
      <c r="BG1128" s="21">
        <v>1</v>
      </c>
      <c r="BJ1128" s="12">
        <v>1</v>
      </c>
    </row>
    <row r="1129" spans="1:63" ht="60" x14ac:dyDescent="0.25">
      <c r="A1129" s="12">
        <v>1</v>
      </c>
      <c r="B1129" s="11" t="str">
        <f t="shared" si="54"/>
        <v>Общий расчет. Ци Мень. Анализ Дворца. Структуры. Благоприятность. Нет</v>
      </c>
      <c r="C1129" s="11" t="str">
        <f>IFERROR(VLOOKUP(I1129,lvl_1[],2,FALSE),"Нет")</f>
        <v>Общий расчет</v>
      </c>
      <c r="D1129" s="11" t="str">
        <f>IFERROR(VLOOKUP(Rule!J1129,lvl_2[],2,FALSE),"Нет")</f>
        <v>Ци Мень</v>
      </c>
      <c r="E1129" s="11" t="str">
        <f>IFERROR(VLOOKUP(Rule!K1129,lvl_3[],2,FALSE),"Нет")</f>
        <v>Анализ Дворца</v>
      </c>
      <c r="F1129" s="11" t="str">
        <f>IFERROR(INDEX(lvl_4[],MATCH(L1129,lvl_4[ID],0),MATCH(TEXT(K1129,"##0"),lvl_4[#Headers],0)),"Нет")</f>
        <v>Структуры</v>
      </c>
      <c r="G1129" s="11" t="str">
        <f>IFERROR(INDEX(lvl_5[],MATCH(M1129,lvl_5[ID],0),MATCH(_xlfn.CONCAT(TEXT(K1129,"##0"),"_",TEXT(L1129,"##0")),lvl_5[#Headers],0)),"Нет")</f>
        <v>Благоприятность</v>
      </c>
      <c r="H1129" s="11" t="str">
        <f>IFERROR(INDEX(lvl_6[],MATCH(N1129,lvl_6[ID],0),MATCH(_xlfn.CONCAT(K1129,"_",L1129,"_",M1129),lvl_6[#Headers],0)),"Нет")</f>
        <v>Нет</v>
      </c>
      <c r="I1129" s="12">
        <v>1</v>
      </c>
      <c r="J1129" s="12">
        <v>2</v>
      </c>
      <c r="K1129" s="12">
        <v>2</v>
      </c>
      <c r="L1129" s="12">
        <v>1</v>
      </c>
      <c r="M1129" s="12">
        <v>0</v>
      </c>
      <c r="N1129" s="12">
        <v>0</v>
      </c>
      <c r="O1129" s="12">
        <f>COUNTIF($P$2:P1129,P1129)</f>
        <v>368</v>
      </c>
      <c r="P1129" s="12" t="str">
        <f t="shared" si="52"/>
        <v>122010000</v>
      </c>
      <c r="Q1129" s="12" t="str">
        <f t="shared" si="53"/>
        <v>1220100000368</v>
      </c>
      <c r="R1129" s="20" t="s">
        <v>2309</v>
      </c>
      <c r="S1129" s="20" t="s">
        <v>2279</v>
      </c>
      <c r="AW1129" s="12">
        <v>7</v>
      </c>
      <c r="AX1129" s="12">
        <v>1</v>
      </c>
      <c r="AY1129" s="12" t="s">
        <v>916</v>
      </c>
      <c r="BA1129" s="12" t="s">
        <v>905</v>
      </c>
      <c r="BG1129" s="21">
        <v>1</v>
      </c>
      <c r="BJ1129" s="12">
        <v>1</v>
      </c>
    </row>
    <row r="1130" spans="1:63" ht="60" x14ac:dyDescent="0.25">
      <c r="A1130" s="12">
        <v>1</v>
      </c>
      <c r="B1130" s="11" t="str">
        <f t="shared" si="54"/>
        <v>Общий расчет. Ци Мень. Анализ Дворца. Структуры. Благоприятность. Нет</v>
      </c>
      <c r="C1130" s="11" t="str">
        <f>IFERROR(VLOOKUP(I1130,lvl_1[],2,FALSE),"Нет")</f>
        <v>Общий расчет</v>
      </c>
      <c r="D1130" s="11" t="str">
        <f>IFERROR(VLOOKUP(Rule!J1130,lvl_2[],2,FALSE),"Нет")</f>
        <v>Ци Мень</v>
      </c>
      <c r="E1130" s="11" t="str">
        <f>IFERROR(VLOOKUP(Rule!K1130,lvl_3[],2,FALSE),"Нет")</f>
        <v>Анализ Дворца</v>
      </c>
      <c r="F1130" s="11" t="str">
        <f>IFERROR(INDEX(lvl_4[],MATCH(L1130,lvl_4[ID],0),MATCH(TEXT(K1130,"##0"),lvl_4[#Headers],0)),"Нет")</f>
        <v>Структуры</v>
      </c>
      <c r="G1130" s="11" t="str">
        <f>IFERROR(INDEX(lvl_5[],MATCH(M1130,lvl_5[ID],0),MATCH(_xlfn.CONCAT(TEXT(K1130,"##0"),"_",TEXT(L1130,"##0")),lvl_5[#Headers],0)),"Нет")</f>
        <v>Благоприятность</v>
      </c>
      <c r="H1130" s="11" t="str">
        <f>IFERROR(INDEX(lvl_6[],MATCH(N1130,lvl_6[ID],0),MATCH(_xlfn.CONCAT(K1130,"_",L1130,"_",M1130),lvl_6[#Headers],0)),"Нет")</f>
        <v>Нет</v>
      </c>
      <c r="I1130" s="12">
        <v>1</v>
      </c>
      <c r="J1130" s="12">
        <v>2</v>
      </c>
      <c r="K1130" s="12">
        <v>2</v>
      </c>
      <c r="L1130" s="12">
        <v>1</v>
      </c>
      <c r="M1130" s="12">
        <v>0</v>
      </c>
      <c r="N1130" s="12">
        <v>0</v>
      </c>
      <c r="O1130" s="12">
        <f>COUNTIF($P$2:P1130,P1130)</f>
        <v>369</v>
      </c>
      <c r="P1130" s="12" t="str">
        <f t="shared" si="52"/>
        <v>122010000</v>
      </c>
      <c r="Q1130" s="12" t="str">
        <f t="shared" si="53"/>
        <v>1220100000369</v>
      </c>
      <c r="R1130" s="20" t="s">
        <v>2309</v>
      </c>
      <c r="S1130" s="20" t="s">
        <v>2279</v>
      </c>
      <c r="AW1130" s="12">
        <v>6</v>
      </c>
      <c r="AX1130" s="12">
        <v>1</v>
      </c>
      <c r="AY1130" s="12" t="s">
        <v>916</v>
      </c>
      <c r="BA1130" s="12" t="s">
        <v>905</v>
      </c>
      <c r="BG1130" s="21">
        <v>1</v>
      </c>
      <c r="BJ1130" s="12">
        <v>1</v>
      </c>
    </row>
    <row r="1131" spans="1:63" ht="60" x14ac:dyDescent="0.25">
      <c r="A1131" s="12">
        <v>1</v>
      </c>
      <c r="B1131" s="11" t="str">
        <f t="shared" si="54"/>
        <v>Общий расчет. Ци Мень. Анализ Дворца. Структуры. Благоприятность. Нет</v>
      </c>
      <c r="C1131" s="11" t="str">
        <f>IFERROR(VLOOKUP(I1131,lvl_1[],2,FALSE),"Нет")</f>
        <v>Общий расчет</v>
      </c>
      <c r="D1131" s="11" t="str">
        <f>IFERROR(VLOOKUP(Rule!J1131,lvl_2[],2,FALSE),"Нет")</f>
        <v>Ци Мень</v>
      </c>
      <c r="E1131" s="11" t="str">
        <f>IFERROR(VLOOKUP(Rule!K1131,lvl_3[],2,FALSE),"Нет")</f>
        <v>Анализ Дворца</v>
      </c>
      <c r="F1131" s="11" t="str">
        <f>IFERROR(INDEX(lvl_4[],MATCH(L1131,lvl_4[ID],0),MATCH(TEXT(K1131,"##0"),lvl_4[#Headers],0)),"Нет")</f>
        <v>Структуры</v>
      </c>
      <c r="G1131" s="11" t="str">
        <f>IFERROR(INDEX(lvl_5[],MATCH(M1131,lvl_5[ID],0),MATCH(_xlfn.CONCAT(TEXT(K1131,"##0"),"_",TEXT(L1131,"##0")),lvl_5[#Headers],0)),"Нет")</f>
        <v>Благоприятность</v>
      </c>
      <c r="H1131" s="11" t="str">
        <f>IFERROR(INDEX(lvl_6[],MATCH(N1131,lvl_6[ID],0),MATCH(_xlfn.CONCAT(K1131,"_",L1131,"_",M1131),lvl_6[#Headers],0)),"Нет")</f>
        <v>Нет</v>
      </c>
      <c r="I1131" s="12">
        <v>1</v>
      </c>
      <c r="J1131" s="12">
        <v>2</v>
      </c>
      <c r="K1131" s="12">
        <v>2</v>
      </c>
      <c r="L1131" s="12">
        <v>1</v>
      </c>
      <c r="M1131" s="12">
        <v>0</v>
      </c>
      <c r="N1131" s="12">
        <v>0</v>
      </c>
      <c r="O1131" s="12">
        <f>COUNTIF($P$2:P1131,P1131)</f>
        <v>370</v>
      </c>
      <c r="P1131" s="12" t="str">
        <f t="shared" si="52"/>
        <v>122010000</v>
      </c>
      <c r="Q1131" s="12" t="str">
        <f t="shared" si="53"/>
        <v>1220100000370</v>
      </c>
      <c r="R1131" s="20" t="s">
        <v>2309</v>
      </c>
      <c r="S1131" s="20" t="s">
        <v>2279</v>
      </c>
      <c r="AW1131" s="12">
        <v>1</v>
      </c>
      <c r="AX1131" s="12">
        <v>1</v>
      </c>
      <c r="AY1131" s="12" t="s">
        <v>916</v>
      </c>
      <c r="BA1131" s="12" t="s">
        <v>905</v>
      </c>
      <c r="BG1131" s="21">
        <v>1</v>
      </c>
      <c r="BJ1131" s="12">
        <v>1</v>
      </c>
    </row>
    <row r="1132" spans="1:63" ht="60" x14ac:dyDescent="0.25">
      <c r="A1132" s="12">
        <v>1</v>
      </c>
      <c r="B1132" s="11" t="str">
        <f t="shared" si="54"/>
        <v>Общий расчет. Ци Мень. Анализ Дворца. Структуры. Благоприятность. Нет</v>
      </c>
      <c r="C1132" s="11" t="str">
        <f>IFERROR(VLOOKUP(I1132,lvl_1[],2,FALSE),"Нет")</f>
        <v>Общий расчет</v>
      </c>
      <c r="D1132" s="11" t="str">
        <f>IFERROR(VLOOKUP(Rule!J1132,lvl_2[],2,FALSE),"Нет")</f>
        <v>Ци Мень</v>
      </c>
      <c r="E1132" s="11" t="str">
        <f>IFERROR(VLOOKUP(Rule!K1132,lvl_3[],2,FALSE),"Нет")</f>
        <v>Анализ Дворца</v>
      </c>
      <c r="F1132" s="11" t="str">
        <f>IFERROR(INDEX(lvl_4[],MATCH(L1132,lvl_4[ID],0),MATCH(TEXT(K1132,"##0"),lvl_4[#Headers],0)),"Нет")</f>
        <v>Структуры</v>
      </c>
      <c r="G1132" s="11" t="str">
        <f>IFERROR(INDEX(lvl_5[],MATCH(M1132,lvl_5[ID],0),MATCH(_xlfn.CONCAT(TEXT(K1132,"##0"),"_",TEXT(L1132,"##0")),lvl_5[#Headers],0)),"Нет")</f>
        <v>Благоприятность</v>
      </c>
      <c r="H1132" s="11" t="str">
        <f>IFERROR(INDEX(lvl_6[],MATCH(N1132,lvl_6[ID],0),MATCH(_xlfn.CONCAT(K1132,"_",L1132,"_",M1132),lvl_6[#Headers],0)),"Нет")</f>
        <v>Нет</v>
      </c>
      <c r="I1132" s="12">
        <v>1</v>
      </c>
      <c r="J1132" s="12">
        <v>2</v>
      </c>
      <c r="K1132" s="12">
        <v>2</v>
      </c>
      <c r="L1132" s="12">
        <v>1</v>
      </c>
      <c r="M1132" s="12">
        <v>0</v>
      </c>
      <c r="N1132" s="12">
        <v>0</v>
      </c>
      <c r="O1132" s="12">
        <f>COUNTIF($P$2:P1132,P1132)</f>
        <v>371</v>
      </c>
      <c r="P1132" s="12" t="str">
        <f t="shared" si="52"/>
        <v>122010000</v>
      </c>
      <c r="Q1132" s="12" t="str">
        <f t="shared" si="53"/>
        <v>1220100000371</v>
      </c>
      <c r="R1132" s="20" t="s">
        <v>2309</v>
      </c>
      <c r="S1132" s="20" t="s">
        <v>2279</v>
      </c>
      <c r="AW1132" s="12">
        <v>3</v>
      </c>
      <c r="AX1132" s="12">
        <v>1</v>
      </c>
      <c r="AY1132" s="12" t="s">
        <v>916</v>
      </c>
      <c r="BA1132" s="12" t="s">
        <v>905</v>
      </c>
      <c r="BG1132" s="21">
        <v>1</v>
      </c>
      <c r="BJ1132" s="12">
        <v>1</v>
      </c>
    </row>
    <row r="1133" spans="1:63" ht="45" x14ac:dyDescent="0.25">
      <c r="A1133" s="12">
        <v>1</v>
      </c>
      <c r="B1133" s="11" t="str">
        <f t="shared" si="54"/>
        <v>Общий расчет. Ци Мень. Анализ Дворца. Структуры. Благоприятность. Нет</v>
      </c>
      <c r="C1133" s="11" t="str">
        <f>IFERROR(VLOOKUP(I1133,lvl_1[],2,FALSE),"Нет")</f>
        <v>Общий расчет</v>
      </c>
      <c r="D1133" s="11" t="str">
        <f>IFERROR(VLOOKUP(Rule!J1133,lvl_2[],2,FALSE),"Нет")</f>
        <v>Ци Мень</v>
      </c>
      <c r="E1133" s="11" t="str">
        <f>IFERROR(VLOOKUP(Rule!K1133,lvl_3[],2,FALSE),"Нет")</f>
        <v>Анализ Дворца</v>
      </c>
      <c r="F1133" s="11" t="str">
        <f>IFERROR(INDEX(lvl_4[],MATCH(L1133,lvl_4[ID],0),MATCH(TEXT(K1133,"##0"),lvl_4[#Headers],0)),"Нет")</f>
        <v>Структуры</v>
      </c>
      <c r="G1133" s="11" t="str">
        <f>IFERROR(INDEX(lvl_5[],MATCH(M1133,lvl_5[ID],0),MATCH(_xlfn.CONCAT(TEXT(K1133,"##0"),"_",TEXT(L1133,"##0")),lvl_5[#Headers],0)),"Нет")</f>
        <v>Благоприятность</v>
      </c>
      <c r="H1133" s="11" t="str">
        <f>IFERROR(INDEX(lvl_6[],MATCH(N1133,lvl_6[ID],0),MATCH(_xlfn.CONCAT(K1133,"_",L1133,"_",M1133),lvl_6[#Headers],0)),"Нет")</f>
        <v>Нет</v>
      </c>
      <c r="I1133" s="12">
        <v>1</v>
      </c>
      <c r="J1133" s="12">
        <v>2</v>
      </c>
      <c r="K1133" s="12">
        <v>2</v>
      </c>
      <c r="L1133" s="12">
        <v>1</v>
      </c>
      <c r="M1133" s="12">
        <v>0</v>
      </c>
      <c r="N1133" s="12">
        <v>0</v>
      </c>
      <c r="O1133" s="12">
        <f>COUNTIF($P$2:P1133,P1133)</f>
        <v>372</v>
      </c>
      <c r="P1133" s="12" t="str">
        <f t="shared" si="52"/>
        <v>122010000</v>
      </c>
      <c r="Q1133" s="12" t="str">
        <f t="shared" si="53"/>
        <v>1220100000372</v>
      </c>
      <c r="R1133" s="20" t="s">
        <v>2309</v>
      </c>
      <c r="S1133" s="20" t="s">
        <v>1245</v>
      </c>
      <c r="AW1133" s="12">
        <v>2</v>
      </c>
      <c r="AX1133" s="12">
        <v>1</v>
      </c>
      <c r="AY1133" s="12" t="s">
        <v>916</v>
      </c>
      <c r="BA1133" s="12" t="s">
        <v>905</v>
      </c>
      <c r="BG1133" s="21">
        <v>-1</v>
      </c>
      <c r="BJ1133" s="12">
        <v>1</v>
      </c>
      <c r="BK1133" s="12">
        <v>1</v>
      </c>
    </row>
    <row r="1134" spans="1:63" ht="45" x14ac:dyDescent="0.25">
      <c r="A1134" s="12">
        <v>1</v>
      </c>
      <c r="B1134" s="11" t="str">
        <f t="shared" si="54"/>
        <v>Общий расчет. Ци Мень. Анализ Дворца. Структуры. Благоприятность. Нет</v>
      </c>
      <c r="C1134" s="11" t="str">
        <f>IFERROR(VLOOKUP(I1134,lvl_1[],2,FALSE),"Нет")</f>
        <v>Общий расчет</v>
      </c>
      <c r="D1134" s="11" t="str">
        <f>IFERROR(VLOOKUP(Rule!J1134,lvl_2[],2,FALSE),"Нет")</f>
        <v>Ци Мень</v>
      </c>
      <c r="E1134" s="11" t="str">
        <f>IFERROR(VLOOKUP(Rule!K1134,lvl_3[],2,FALSE),"Нет")</f>
        <v>Анализ Дворца</v>
      </c>
      <c r="F1134" s="11" t="str">
        <f>IFERROR(INDEX(lvl_4[],MATCH(L1134,lvl_4[ID],0),MATCH(TEXT(K1134,"##0"),lvl_4[#Headers],0)),"Нет")</f>
        <v>Структуры</v>
      </c>
      <c r="G1134" s="11" t="str">
        <f>IFERROR(INDEX(lvl_5[],MATCH(M1134,lvl_5[ID],0),MATCH(_xlfn.CONCAT(TEXT(K1134,"##0"),"_",TEXT(L1134,"##0")),lvl_5[#Headers],0)),"Нет")</f>
        <v>Благоприятность</v>
      </c>
      <c r="H1134" s="11" t="str">
        <f>IFERROR(INDEX(lvl_6[],MATCH(N1134,lvl_6[ID],0),MATCH(_xlfn.CONCAT(K1134,"_",L1134,"_",M1134),lvl_6[#Headers],0)),"Нет")</f>
        <v>Нет</v>
      </c>
      <c r="I1134" s="12">
        <v>1</v>
      </c>
      <c r="J1134" s="12">
        <v>2</v>
      </c>
      <c r="K1134" s="12">
        <v>2</v>
      </c>
      <c r="L1134" s="12">
        <v>1</v>
      </c>
      <c r="M1134" s="12">
        <v>0</v>
      </c>
      <c r="N1134" s="12">
        <v>0</v>
      </c>
      <c r="O1134" s="12">
        <f>COUNTIF($P$2:P1134,P1134)</f>
        <v>373</v>
      </c>
      <c r="P1134" s="12" t="str">
        <f t="shared" si="52"/>
        <v>122010000</v>
      </c>
      <c r="Q1134" s="12" t="str">
        <f t="shared" si="53"/>
        <v>1220100000373</v>
      </c>
      <c r="R1134" s="20" t="s">
        <v>2309</v>
      </c>
      <c r="S1134" s="20" t="s">
        <v>1245</v>
      </c>
      <c r="AW1134" s="12">
        <v>8</v>
      </c>
      <c r="AX1134" s="12">
        <v>1</v>
      </c>
      <c r="AY1134" s="12" t="s">
        <v>916</v>
      </c>
      <c r="BA1134" s="12" t="s">
        <v>905</v>
      </c>
      <c r="BG1134" s="21">
        <v>-1</v>
      </c>
      <c r="BJ1134" s="12">
        <v>1</v>
      </c>
      <c r="BK1134" s="12">
        <v>1</v>
      </c>
    </row>
    <row r="1135" spans="1:63" ht="45" x14ac:dyDescent="0.25">
      <c r="A1135" s="12">
        <v>1</v>
      </c>
      <c r="B1135" s="11" t="str">
        <f t="shared" si="54"/>
        <v>Общий расчет. Ци Мень. Анализ Дворца. Структуры. Благоприятность. Нет</v>
      </c>
      <c r="C1135" s="11" t="str">
        <f>IFERROR(VLOOKUP(I1135,lvl_1[],2,FALSE),"Нет")</f>
        <v>Общий расчет</v>
      </c>
      <c r="D1135" s="11" t="str">
        <f>IFERROR(VLOOKUP(Rule!J1135,lvl_2[],2,FALSE),"Нет")</f>
        <v>Ци Мень</v>
      </c>
      <c r="E1135" s="11" t="str">
        <f>IFERROR(VLOOKUP(Rule!K1135,lvl_3[],2,FALSE),"Нет")</f>
        <v>Анализ Дворца</v>
      </c>
      <c r="F1135" s="11" t="str">
        <f>IFERROR(INDEX(lvl_4[],MATCH(L1135,lvl_4[ID],0),MATCH(TEXT(K1135,"##0"),lvl_4[#Headers],0)),"Нет")</f>
        <v>Структуры</v>
      </c>
      <c r="G1135" s="11" t="str">
        <f>IFERROR(INDEX(lvl_5[],MATCH(M1135,lvl_5[ID],0),MATCH(_xlfn.CONCAT(TEXT(K1135,"##0"),"_",TEXT(L1135,"##0")),lvl_5[#Headers],0)),"Нет")</f>
        <v>Благоприятность</v>
      </c>
      <c r="H1135" s="11" t="str">
        <f>IFERROR(INDEX(lvl_6[],MATCH(N1135,lvl_6[ID],0),MATCH(_xlfn.CONCAT(K1135,"_",L1135,"_",M1135),lvl_6[#Headers],0)),"Нет")</f>
        <v>Нет</v>
      </c>
      <c r="I1135" s="12">
        <v>1</v>
      </c>
      <c r="J1135" s="12">
        <v>2</v>
      </c>
      <c r="K1135" s="12">
        <v>2</v>
      </c>
      <c r="L1135" s="12">
        <v>1</v>
      </c>
      <c r="M1135" s="12">
        <v>0</v>
      </c>
      <c r="N1135" s="12">
        <v>0</v>
      </c>
      <c r="O1135" s="12">
        <f>COUNTIF($P$2:P1135,P1135)</f>
        <v>374</v>
      </c>
      <c r="P1135" s="12" t="str">
        <f t="shared" si="52"/>
        <v>122010000</v>
      </c>
      <c r="Q1135" s="12" t="str">
        <f t="shared" si="53"/>
        <v>1220100000374</v>
      </c>
      <c r="R1135" s="20" t="s">
        <v>2319</v>
      </c>
      <c r="S1135" s="20" t="s">
        <v>1250</v>
      </c>
      <c r="AX1135" s="12">
        <v>1</v>
      </c>
      <c r="AY1135" s="12" t="s">
        <v>908</v>
      </c>
      <c r="BA1135" s="12" t="s">
        <v>916</v>
      </c>
      <c r="BB1135" s="12" t="s">
        <v>31</v>
      </c>
      <c r="BG1135" s="21">
        <v>1</v>
      </c>
      <c r="BJ1135" s="12">
        <v>1</v>
      </c>
    </row>
    <row r="1136" spans="1:63" ht="45" x14ac:dyDescent="0.25">
      <c r="A1136" s="12">
        <v>1</v>
      </c>
      <c r="B1136" s="11" t="str">
        <f t="shared" si="54"/>
        <v>Общий расчет. Ци Мень. Анализ Дворца. Структуры. Благоприятность. Нет</v>
      </c>
      <c r="C1136" s="11" t="str">
        <f>IFERROR(VLOOKUP(I1136,lvl_1[],2,FALSE),"Нет")</f>
        <v>Общий расчет</v>
      </c>
      <c r="D1136" s="11" t="str">
        <f>IFERROR(VLOOKUP(Rule!J1136,lvl_2[],2,FALSE),"Нет")</f>
        <v>Ци Мень</v>
      </c>
      <c r="E1136" s="11" t="str">
        <f>IFERROR(VLOOKUP(Rule!K1136,lvl_3[],2,FALSE),"Нет")</f>
        <v>Анализ Дворца</v>
      </c>
      <c r="F1136" s="11" t="str">
        <f>IFERROR(INDEX(lvl_4[],MATCH(L1136,lvl_4[ID],0),MATCH(TEXT(K1136,"##0"),lvl_4[#Headers],0)),"Нет")</f>
        <v>Структуры</v>
      </c>
      <c r="G1136" s="11" t="str">
        <f>IFERROR(INDEX(lvl_5[],MATCH(M1136,lvl_5[ID],0),MATCH(_xlfn.CONCAT(TEXT(K1136,"##0"),"_",TEXT(L1136,"##0")),lvl_5[#Headers],0)),"Нет")</f>
        <v>Благоприятность</v>
      </c>
      <c r="H1136" s="11" t="str">
        <f>IFERROR(INDEX(lvl_6[],MATCH(N1136,lvl_6[ID],0),MATCH(_xlfn.CONCAT(K1136,"_",L1136,"_",M1136),lvl_6[#Headers],0)),"Нет")</f>
        <v>Нет</v>
      </c>
      <c r="I1136" s="12">
        <v>1</v>
      </c>
      <c r="J1136" s="12">
        <v>2</v>
      </c>
      <c r="K1136" s="12">
        <v>2</v>
      </c>
      <c r="L1136" s="12">
        <v>1</v>
      </c>
      <c r="M1136" s="12">
        <v>0</v>
      </c>
      <c r="N1136" s="12">
        <v>0</v>
      </c>
      <c r="O1136" s="12">
        <f>COUNTIF($P$2:P1136,P1136)</f>
        <v>375</v>
      </c>
      <c r="P1136" s="12" t="str">
        <f t="shared" si="52"/>
        <v>122010000</v>
      </c>
      <c r="Q1136" s="12" t="str">
        <f t="shared" si="53"/>
        <v>1220100000375</v>
      </c>
      <c r="R1136" s="20" t="s">
        <v>2319</v>
      </c>
      <c r="S1136" s="20" t="s">
        <v>1250</v>
      </c>
      <c r="AX1136" s="12">
        <v>1</v>
      </c>
      <c r="AY1136" s="12" t="s">
        <v>910</v>
      </c>
      <c r="BA1136" s="12" t="s">
        <v>916</v>
      </c>
      <c r="BB1136" s="12" t="s">
        <v>31</v>
      </c>
      <c r="BG1136" s="21">
        <v>1</v>
      </c>
      <c r="BJ1136" s="12">
        <v>1</v>
      </c>
    </row>
    <row r="1137" spans="1:63" ht="45" x14ac:dyDescent="0.25">
      <c r="A1137" s="12">
        <v>1</v>
      </c>
      <c r="B1137" s="11" t="str">
        <f t="shared" si="54"/>
        <v>Общий расчет. Ци Мень. Анализ Дворца. Структуры. Благоприятность. Нет</v>
      </c>
      <c r="C1137" s="11" t="str">
        <f>IFERROR(VLOOKUP(I1137,lvl_1[],2,FALSE),"Нет")</f>
        <v>Общий расчет</v>
      </c>
      <c r="D1137" s="11" t="str">
        <f>IFERROR(VLOOKUP(Rule!J1137,lvl_2[],2,FALSE),"Нет")</f>
        <v>Ци Мень</v>
      </c>
      <c r="E1137" s="11" t="str">
        <f>IFERROR(VLOOKUP(Rule!K1137,lvl_3[],2,FALSE),"Нет")</f>
        <v>Анализ Дворца</v>
      </c>
      <c r="F1137" s="11" t="str">
        <f>IFERROR(INDEX(lvl_4[],MATCH(L1137,lvl_4[ID],0),MATCH(TEXT(K1137,"##0"),lvl_4[#Headers],0)),"Нет")</f>
        <v>Структуры</v>
      </c>
      <c r="G1137" s="11" t="str">
        <f>IFERROR(INDEX(lvl_5[],MATCH(M1137,lvl_5[ID],0),MATCH(_xlfn.CONCAT(TEXT(K1137,"##0"),"_",TEXT(L1137,"##0")),lvl_5[#Headers],0)),"Нет")</f>
        <v>Благоприятность</v>
      </c>
      <c r="H1137" s="11" t="str">
        <f>IFERROR(INDEX(lvl_6[],MATCH(N1137,lvl_6[ID],0),MATCH(_xlfn.CONCAT(K1137,"_",L1137,"_",M1137),lvl_6[#Headers],0)),"Нет")</f>
        <v>Нет</v>
      </c>
      <c r="I1137" s="12">
        <v>1</v>
      </c>
      <c r="J1137" s="12">
        <v>2</v>
      </c>
      <c r="K1137" s="12">
        <v>2</v>
      </c>
      <c r="L1137" s="12">
        <v>1</v>
      </c>
      <c r="M1137" s="12">
        <v>0</v>
      </c>
      <c r="N1137" s="12">
        <v>0</v>
      </c>
      <c r="O1137" s="12">
        <f>COUNTIF($P$2:P1137,P1137)</f>
        <v>376</v>
      </c>
      <c r="P1137" s="12" t="str">
        <f t="shared" si="52"/>
        <v>122010000</v>
      </c>
      <c r="Q1137" s="12" t="str">
        <f t="shared" si="53"/>
        <v>1220100000376</v>
      </c>
      <c r="R1137" s="20" t="s">
        <v>2319</v>
      </c>
      <c r="S1137" s="20" t="s">
        <v>1250</v>
      </c>
      <c r="AX1137" s="12">
        <v>1</v>
      </c>
      <c r="AY1137" s="12" t="s">
        <v>912</v>
      </c>
      <c r="BA1137" s="12" t="s">
        <v>916</v>
      </c>
      <c r="BB1137" s="12" t="s">
        <v>31</v>
      </c>
      <c r="BG1137" s="21">
        <v>1</v>
      </c>
      <c r="BJ1137" s="12">
        <v>1</v>
      </c>
    </row>
    <row r="1138" spans="1:63" ht="45" x14ac:dyDescent="0.25">
      <c r="A1138" s="12">
        <v>1</v>
      </c>
      <c r="B1138" s="11" t="str">
        <f t="shared" si="54"/>
        <v>Общий расчет. Ци Мень. Анализ Дворца. Структуры. Благоприятность. Нет</v>
      </c>
      <c r="C1138" s="11" t="str">
        <f>IFERROR(VLOOKUP(I1138,lvl_1[],2,FALSE),"Нет")</f>
        <v>Общий расчет</v>
      </c>
      <c r="D1138" s="11" t="str">
        <f>IFERROR(VLOOKUP(Rule!J1138,lvl_2[],2,FALSE),"Нет")</f>
        <v>Ци Мень</v>
      </c>
      <c r="E1138" s="11" t="str">
        <f>IFERROR(VLOOKUP(Rule!K1138,lvl_3[],2,FALSE),"Нет")</f>
        <v>Анализ Дворца</v>
      </c>
      <c r="F1138" s="11" t="str">
        <f>IFERROR(INDEX(lvl_4[],MATCH(L1138,lvl_4[ID],0),MATCH(TEXT(K1138,"##0"),lvl_4[#Headers],0)),"Нет")</f>
        <v>Структуры</v>
      </c>
      <c r="G1138" s="11" t="str">
        <f>IFERROR(INDEX(lvl_5[],MATCH(M1138,lvl_5[ID],0),MATCH(_xlfn.CONCAT(TEXT(K1138,"##0"),"_",TEXT(L1138,"##0")),lvl_5[#Headers],0)),"Нет")</f>
        <v>Благоприятность</v>
      </c>
      <c r="H1138" s="11" t="str">
        <f>IFERROR(INDEX(lvl_6[],MATCH(N1138,lvl_6[ID],0),MATCH(_xlfn.CONCAT(K1138,"_",L1138,"_",M1138),lvl_6[#Headers],0)),"Нет")</f>
        <v>Нет</v>
      </c>
      <c r="I1138" s="12">
        <v>1</v>
      </c>
      <c r="J1138" s="12">
        <v>2</v>
      </c>
      <c r="K1138" s="12">
        <v>2</v>
      </c>
      <c r="L1138" s="12">
        <v>1</v>
      </c>
      <c r="M1138" s="12">
        <v>0</v>
      </c>
      <c r="N1138" s="12">
        <v>0</v>
      </c>
      <c r="O1138" s="12">
        <f>COUNTIF($P$2:P1138,P1138)</f>
        <v>377</v>
      </c>
      <c r="P1138" s="12" t="str">
        <f t="shared" si="52"/>
        <v>122010000</v>
      </c>
      <c r="Q1138" s="12" t="str">
        <f t="shared" si="53"/>
        <v>1220100000377</v>
      </c>
      <c r="R1138" s="20" t="s">
        <v>2319</v>
      </c>
      <c r="S1138" s="20" t="s">
        <v>1250</v>
      </c>
      <c r="AX1138" s="12">
        <v>1</v>
      </c>
      <c r="AY1138" s="12" t="s">
        <v>914</v>
      </c>
      <c r="BA1138" s="12" t="s">
        <v>916</v>
      </c>
      <c r="BB1138" s="12" t="s">
        <v>31</v>
      </c>
      <c r="BG1138" s="21">
        <v>1</v>
      </c>
      <c r="BJ1138" s="12">
        <v>1</v>
      </c>
    </row>
    <row r="1139" spans="1:63" ht="45" x14ac:dyDescent="0.25">
      <c r="A1139" s="12">
        <v>1</v>
      </c>
      <c r="B1139" s="11" t="str">
        <f t="shared" si="54"/>
        <v>Общий расчет. Ци Мень. Анализ Дворца. Структуры. Благоприятность. Нет</v>
      </c>
      <c r="C1139" s="11" t="str">
        <f>IFERROR(VLOOKUP(I1139,lvl_1[],2,FALSE),"Нет")</f>
        <v>Общий расчет</v>
      </c>
      <c r="D1139" s="11" t="str">
        <f>IFERROR(VLOOKUP(Rule!J1139,lvl_2[],2,FALSE),"Нет")</f>
        <v>Ци Мень</v>
      </c>
      <c r="E1139" s="11" t="str">
        <f>IFERROR(VLOOKUP(Rule!K1139,lvl_3[],2,FALSE),"Нет")</f>
        <v>Анализ Дворца</v>
      </c>
      <c r="F1139" s="11" t="str">
        <f>IFERROR(INDEX(lvl_4[],MATCH(L1139,lvl_4[ID],0),MATCH(TEXT(K1139,"##0"),lvl_4[#Headers],0)),"Нет")</f>
        <v>Структуры</v>
      </c>
      <c r="G1139" s="11" t="str">
        <f>IFERROR(INDEX(lvl_5[],MATCH(M1139,lvl_5[ID],0),MATCH(_xlfn.CONCAT(TEXT(K1139,"##0"),"_",TEXT(L1139,"##0")),lvl_5[#Headers],0)),"Нет")</f>
        <v>Благоприятность</v>
      </c>
      <c r="H1139" s="11" t="str">
        <f>IFERROR(INDEX(lvl_6[],MATCH(N1139,lvl_6[ID],0),MATCH(_xlfn.CONCAT(K1139,"_",L1139,"_",M1139),lvl_6[#Headers],0)),"Нет")</f>
        <v>Нет</v>
      </c>
      <c r="I1139" s="12">
        <v>1</v>
      </c>
      <c r="J1139" s="12">
        <v>2</v>
      </c>
      <c r="K1139" s="12">
        <v>2</v>
      </c>
      <c r="L1139" s="12">
        <v>1</v>
      </c>
      <c r="M1139" s="12">
        <v>0</v>
      </c>
      <c r="N1139" s="12">
        <v>0</v>
      </c>
      <c r="O1139" s="12">
        <f>COUNTIF($P$2:P1139,P1139)</f>
        <v>378</v>
      </c>
      <c r="P1139" s="12" t="str">
        <f t="shared" si="52"/>
        <v>122010000</v>
      </c>
      <c r="Q1139" s="12" t="str">
        <f t="shared" si="53"/>
        <v>1220100000378</v>
      </c>
      <c r="R1139" s="20" t="s">
        <v>2319</v>
      </c>
      <c r="S1139" s="20" t="s">
        <v>1250</v>
      </c>
      <c r="AX1139" s="12">
        <v>1</v>
      </c>
      <c r="AY1139" s="12" t="s">
        <v>916</v>
      </c>
      <c r="BA1139" s="12" t="s">
        <v>916</v>
      </c>
      <c r="BB1139" s="12" t="s">
        <v>31</v>
      </c>
      <c r="BG1139" s="21">
        <v>1</v>
      </c>
      <c r="BJ1139" s="12">
        <v>1</v>
      </c>
    </row>
    <row r="1140" spans="1:63" ht="45" x14ac:dyDescent="0.25">
      <c r="A1140" s="12">
        <v>1</v>
      </c>
      <c r="B1140" s="11" t="str">
        <f t="shared" si="54"/>
        <v>Общий расчет. Ци Мень. Анализ Дворца. Структуры. Благоприятность. Нет</v>
      </c>
      <c r="C1140" s="11" t="str">
        <f>IFERROR(VLOOKUP(I1140,lvl_1[],2,FALSE),"Нет")</f>
        <v>Общий расчет</v>
      </c>
      <c r="D1140" s="11" t="str">
        <f>IFERROR(VLOOKUP(Rule!J1140,lvl_2[],2,FALSE),"Нет")</f>
        <v>Ци Мень</v>
      </c>
      <c r="E1140" s="11" t="str">
        <f>IFERROR(VLOOKUP(Rule!K1140,lvl_3[],2,FALSE),"Нет")</f>
        <v>Анализ Дворца</v>
      </c>
      <c r="F1140" s="11" t="str">
        <f>IFERROR(INDEX(lvl_4[],MATCH(L1140,lvl_4[ID],0),MATCH(TEXT(K1140,"##0"),lvl_4[#Headers],0)),"Нет")</f>
        <v>Структуры</v>
      </c>
      <c r="G1140" s="11" t="str">
        <f>IFERROR(INDEX(lvl_5[],MATCH(M1140,lvl_5[ID],0),MATCH(_xlfn.CONCAT(TEXT(K1140,"##0"),"_",TEXT(L1140,"##0")),lvl_5[#Headers],0)),"Нет")</f>
        <v>Благоприятность</v>
      </c>
      <c r="H1140" s="11" t="str">
        <f>IFERROR(INDEX(lvl_6[],MATCH(N1140,lvl_6[ID],0),MATCH(_xlfn.CONCAT(K1140,"_",L1140,"_",M1140),lvl_6[#Headers],0)),"Нет")</f>
        <v>Нет</v>
      </c>
      <c r="I1140" s="12">
        <v>1</v>
      </c>
      <c r="J1140" s="12">
        <v>2</v>
      </c>
      <c r="K1140" s="12">
        <v>2</v>
      </c>
      <c r="L1140" s="12">
        <v>1</v>
      </c>
      <c r="M1140" s="12">
        <v>0</v>
      </c>
      <c r="N1140" s="12">
        <v>0</v>
      </c>
      <c r="O1140" s="12">
        <f>COUNTIF($P$2:P1140,P1140)</f>
        <v>379</v>
      </c>
      <c r="P1140" s="12" t="str">
        <f t="shared" si="52"/>
        <v>122010000</v>
      </c>
      <c r="Q1140" s="12" t="str">
        <f t="shared" si="53"/>
        <v>1220100000379</v>
      </c>
      <c r="R1140" s="20" t="s">
        <v>2319</v>
      </c>
      <c r="S1140" s="20" t="s">
        <v>1250</v>
      </c>
      <c r="AX1140" s="12">
        <v>1</v>
      </c>
      <c r="AY1140" s="12" t="s">
        <v>908</v>
      </c>
      <c r="BA1140" s="12" t="s">
        <v>916</v>
      </c>
      <c r="BB1140" s="12" t="s">
        <v>12</v>
      </c>
      <c r="BG1140" s="21">
        <v>1</v>
      </c>
      <c r="BJ1140" s="12">
        <v>1</v>
      </c>
    </row>
    <row r="1141" spans="1:63" ht="45" x14ac:dyDescent="0.25">
      <c r="A1141" s="12">
        <v>1</v>
      </c>
      <c r="B1141" s="11" t="str">
        <f t="shared" si="54"/>
        <v>Общий расчет. Ци Мень. Анализ Дворца. Структуры. Благоприятность. Нет</v>
      </c>
      <c r="C1141" s="11" t="str">
        <f>IFERROR(VLOOKUP(I1141,lvl_1[],2,FALSE),"Нет")</f>
        <v>Общий расчет</v>
      </c>
      <c r="D1141" s="11" t="str">
        <f>IFERROR(VLOOKUP(Rule!J1141,lvl_2[],2,FALSE),"Нет")</f>
        <v>Ци Мень</v>
      </c>
      <c r="E1141" s="11" t="str">
        <f>IFERROR(VLOOKUP(Rule!K1141,lvl_3[],2,FALSE),"Нет")</f>
        <v>Анализ Дворца</v>
      </c>
      <c r="F1141" s="11" t="str">
        <f>IFERROR(INDEX(lvl_4[],MATCH(L1141,lvl_4[ID],0),MATCH(TEXT(K1141,"##0"),lvl_4[#Headers],0)),"Нет")</f>
        <v>Структуры</v>
      </c>
      <c r="G1141" s="11" t="str">
        <f>IFERROR(INDEX(lvl_5[],MATCH(M1141,lvl_5[ID],0),MATCH(_xlfn.CONCAT(TEXT(K1141,"##0"),"_",TEXT(L1141,"##0")),lvl_5[#Headers],0)),"Нет")</f>
        <v>Благоприятность</v>
      </c>
      <c r="H1141" s="11" t="str">
        <f>IFERROR(INDEX(lvl_6[],MATCH(N1141,lvl_6[ID],0),MATCH(_xlfn.CONCAT(K1141,"_",L1141,"_",M1141),lvl_6[#Headers],0)),"Нет")</f>
        <v>Нет</v>
      </c>
      <c r="I1141" s="12">
        <v>1</v>
      </c>
      <c r="J1141" s="12">
        <v>2</v>
      </c>
      <c r="K1141" s="12">
        <v>2</v>
      </c>
      <c r="L1141" s="12">
        <v>1</v>
      </c>
      <c r="M1141" s="12">
        <v>0</v>
      </c>
      <c r="N1141" s="12">
        <v>0</v>
      </c>
      <c r="O1141" s="12">
        <f>COUNTIF($P$2:P1141,P1141)</f>
        <v>380</v>
      </c>
      <c r="P1141" s="12" t="str">
        <f t="shared" si="52"/>
        <v>122010000</v>
      </c>
      <c r="Q1141" s="12" t="str">
        <f t="shared" si="53"/>
        <v>1220100000380</v>
      </c>
      <c r="R1141" s="20" t="s">
        <v>2319</v>
      </c>
      <c r="S1141" s="20" t="s">
        <v>1250</v>
      </c>
      <c r="AX1141" s="12">
        <v>1</v>
      </c>
      <c r="AY1141" s="12" t="s">
        <v>910</v>
      </c>
      <c r="BA1141" s="12" t="s">
        <v>916</v>
      </c>
      <c r="BB1141" s="12" t="s">
        <v>12</v>
      </c>
      <c r="BG1141" s="21">
        <v>1</v>
      </c>
      <c r="BJ1141" s="12">
        <v>1</v>
      </c>
    </row>
    <row r="1142" spans="1:63" ht="45" x14ac:dyDescent="0.25">
      <c r="A1142" s="12">
        <v>1</v>
      </c>
      <c r="B1142" s="11" t="str">
        <f t="shared" si="54"/>
        <v>Общий расчет. Ци Мень. Анализ Дворца. Структуры. Благоприятность. Нет</v>
      </c>
      <c r="C1142" s="11" t="str">
        <f>IFERROR(VLOOKUP(I1142,lvl_1[],2,FALSE),"Нет")</f>
        <v>Общий расчет</v>
      </c>
      <c r="D1142" s="11" t="str">
        <f>IFERROR(VLOOKUP(Rule!J1142,lvl_2[],2,FALSE),"Нет")</f>
        <v>Ци Мень</v>
      </c>
      <c r="E1142" s="11" t="str">
        <f>IFERROR(VLOOKUP(Rule!K1142,lvl_3[],2,FALSE),"Нет")</f>
        <v>Анализ Дворца</v>
      </c>
      <c r="F1142" s="11" t="str">
        <f>IFERROR(INDEX(lvl_4[],MATCH(L1142,lvl_4[ID],0),MATCH(TEXT(K1142,"##0"),lvl_4[#Headers],0)),"Нет")</f>
        <v>Структуры</v>
      </c>
      <c r="G1142" s="11" t="str">
        <f>IFERROR(INDEX(lvl_5[],MATCH(M1142,lvl_5[ID],0),MATCH(_xlfn.CONCAT(TEXT(K1142,"##0"),"_",TEXT(L1142,"##0")),lvl_5[#Headers],0)),"Нет")</f>
        <v>Благоприятность</v>
      </c>
      <c r="H1142" s="11" t="str">
        <f>IFERROR(INDEX(lvl_6[],MATCH(N1142,lvl_6[ID],0),MATCH(_xlfn.CONCAT(K1142,"_",L1142,"_",M1142),lvl_6[#Headers],0)),"Нет")</f>
        <v>Нет</v>
      </c>
      <c r="I1142" s="12">
        <v>1</v>
      </c>
      <c r="J1142" s="12">
        <v>2</v>
      </c>
      <c r="K1142" s="12">
        <v>2</v>
      </c>
      <c r="L1142" s="12">
        <v>1</v>
      </c>
      <c r="M1142" s="12">
        <v>0</v>
      </c>
      <c r="N1142" s="12">
        <v>0</v>
      </c>
      <c r="O1142" s="12">
        <f>COUNTIF($P$2:P1142,P1142)</f>
        <v>381</v>
      </c>
      <c r="P1142" s="12" t="str">
        <f t="shared" si="52"/>
        <v>122010000</v>
      </c>
      <c r="Q1142" s="12" t="str">
        <f t="shared" si="53"/>
        <v>1220100000381</v>
      </c>
      <c r="R1142" s="20" t="s">
        <v>2319</v>
      </c>
      <c r="S1142" s="20" t="s">
        <v>1250</v>
      </c>
      <c r="AX1142" s="12">
        <v>1</v>
      </c>
      <c r="AY1142" s="12" t="s">
        <v>912</v>
      </c>
      <c r="BA1142" s="12" t="s">
        <v>916</v>
      </c>
      <c r="BB1142" s="12" t="s">
        <v>12</v>
      </c>
      <c r="BG1142" s="21">
        <v>1</v>
      </c>
      <c r="BJ1142" s="12">
        <v>1</v>
      </c>
    </row>
    <row r="1143" spans="1:63" ht="45" x14ac:dyDescent="0.25">
      <c r="A1143" s="12">
        <v>1</v>
      </c>
      <c r="B1143" s="11" t="str">
        <f t="shared" si="54"/>
        <v>Общий расчет. Ци Мень. Анализ Дворца. Структуры. Благоприятность. Нет</v>
      </c>
      <c r="C1143" s="11" t="str">
        <f>IFERROR(VLOOKUP(I1143,lvl_1[],2,FALSE),"Нет")</f>
        <v>Общий расчет</v>
      </c>
      <c r="D1143" s="11" t="str">
        <f>IFERROR(VLOOKUP(Rule!J1143,lvl_2[],2,FALSE),"Нет")</f>
        <v>Ци Мень</v>
      </c>
      <c r="E1143" s="11" t="str">
        <f>IFERROR(VLOOKUP(Rule!K1143,lvl_3[],2,FALSE),"Нет")</f>
        <v>Анализ Дворца</v>
      </c>
      <c r="F1143" s="11" t="str">
        <f>IFERROR(INDEX(lvl_4[],MATCH(L1143,lvl_4[ID],0),MATCH(TEXT(K1143,"##0"),lvl_4[#Headers],0)),"Нет")</f>
        <v>Структуры</v>
      </c>
      <c r="G1143" s="11" t="str">
        <f>IFERROR(INDEX(lvl_5[],MATCH(M1143,lvl_5[ID],0),MATCH(_xlfn.CONCAT(TEXT(K1143,"##0"),"_",TEXT(L1143,"##0")),lvl_5[#Headers],0)),"Нет")</f>
        <v>Благоприятность</v>
      </c>
      <c r="H1143" s="11" t="str">
        <f>IFERROR(INDEX(lvl_6[],MATCH(N1143,lvl_6[ID],0),MATCH(_xlfn.CONCAT(K1143,"_",L1143,"_",M1143),lvl_6[#Headers],0)),"Нет")</f>
        <v>Нет</v>
      </c>
      <c r="I1143" s="12">
        <v>1</v>
      </c>
      <c r="J1143" s="12">
        <v>2</v>
      </c>
      <c r="K1143" s="12">
        <v>2</v>
      </c>
      <c r="L1143" s="12">
        <v>1</v>
      </c>
      <c r="M1143" s="12">
        <v>0</v>
      </c>
      <c r="N1143" s="12">
        <v>0</v>
      </c>
      <c r="O1143" s="12">
        <f>COUNTIF($P$2:P1143,P1143)</f>
        <v>382</v>
      </c>
      <c r="P1143" s="12" t="str">
        <f t="shared" si="52"/>
        <v>122010000</v>
      </c>
      <c r="Q1143" s="12" t="str">
        <f t="shared" si="53"/>
        <v>1220100000382</v>
      </c>
      <c r="R1143" s="20" t="s">
        <v>2319</v>
      </c>
      <c r="S1143" s="20" t="s">
        <v>1250</v>
      </c>
      <c r="AX1143" s="12">
        <v>1</v>
      </c>
      <c r="AY1143" s="12" t="s">
        <v>914</v>
      </c>
      <c r="BA1143" s="12" t="s">
        <v>916</v>
      </c>
      <c r="BB1143" s="12" t="s">
        <v>12</v>
      </c>
      <c r="BG1143" s="21">
        <v>1</v>
      </c>
      <c r="BJ1143" s="12">
        <v>1</v>
      </c>
    </row>
    <row r="1144" spans="1:63" ht="45" x14ac:dyDescent="0.25">
      <c r="A1144" s="12">
        <v>1</v>
      </c>
      <c r="B1144" s="11" t="str">
        <f t="shared" si="54"/>
        <v>Общий расчет. Ци Мень. Анализ Дворца. Структуры. Благоприятность. Нет</v>
      </c>
      <c r="C1144" s="11" t="str">
        <f>IFERROR(VLOOKUP(I1144,lvl_1[],2,FALSE),"Нет")</f>
        <v>Общий расчет</v>
      </c>
      <c r="D1144" s="11" t="str">
        <f>IFERROR(VLOOKUP(Rule!J1144,lvl_2[],2,FALSE),"Нет")</f>
        <v>Ци Мень</v>
      </c>
      <c r="E1144" s="11" t="str">
        <f>IFERROR(VLOOKUP(Rule!K1144,lvl_3[],2,FALSE),"Нет")</f>
        <v>Анализ Дворца</v>
      </c>
      <c r="F1144" s="11" t="str">
        <f>IFERROR(INDEX(lvl_4[],MATCH(L1144,lvl_4[ID],0),MATCH(TEXT(K1144,"##0"),lvl_4[#Headers],0)),"Нет")</f>
        <v>Структуры</v>
      </c>
      <c r="G1144" s="11" t="str">
        <f>IFERROR(INDEX(lvl_5[],MATCH(M1144,lvl_5[ID],0),MATCH(_xlfn.CONCAT(TEXT(K1144,"##0"),"_",TEXT(L1144,"##0")),lvl_5[#Headers],0)),"Нет")</f>
        <v>Благоприятность</v>
      </c>
      <c r="H1144" s="11" t="str">
        <f>IFERROR(INDEX(lvl_6[],MATCH(N1144,lvl_6[ID],0),MATCH(_xlfn.CONCAT(K1144,"_",L1144,"_",M1144),lvl_6[#Headers],0)),"Нет")</f>
        <v>Нет</v>
      </c>
      <c r="I1144" s="12">
        <v>1</v>
      </c>
      <c r="J1144" s="12">
        <v>2</v>
      </c>
      <c r="K1144" s="12">
        <v>2</v>
      </c>
      <c r="L1144" s="12">
        <v>1</v>
      </c>
      <c r="M1144" s="12">
        <v>0</v>
      </c>
      <c r="N1144" s="12">
        <v>0</v>
      </c>
      <c r="O1144" s="12">
        <f>COUNTIF($P$2:P1144,P1144)</f>
        <v>383</v>
      </c>
      <c r="P1144" s="12" t="str">
        <f t="shared" si="52"/>
        <v>122010000</v>
      </c>
      <c r="Q1144" s="12" t="str">
        <f t="shared" si="53"/>
        <v>1220100000383</v>
      </c>
      <c r="R1144" s="20" t="s">
        <v>2319</v>
      </c>
      <c r="S1144" s="20" t="s">
        <v>1250</v>
      </c>
      <c r="AX1144" s="12">
        <v>1</v>
      </c>
      <c r="AY1144" s="12" t="s">
        <v>916</v>
      </c>
      <c r="BA1144" s="12" t="s">
        <v>916</v>
      </c>
      <c r="BB1144" s="12" t="s">
        <v>12</v>
      </c>
      <c r="BG1144" s="21">
        <v>1</v>
      </c>
      <c r="BJ1144" s="12">
        <v>1</v>
      </c>
    </row>
    <row r="1145" spans="1:63" ht="45" x14ac:dyDescent="0.25">
      <c r="A1145" s="12">
        <v>1</v>
      </c>
      <c r="B1145" s="11" t="str">
        <f t="shared" si="54"/>
        <v>Общий расчет. Ци Мень. Анализ Дворца. Структуры. Благоприятность. Нет</v>
      </c>
      <c r="C1145" s="11" t="str">
        <f>IFERROR(VLOOKUP(I1145,lvl_1[],2,FALSE),"Нет")</f>
        <v>Общий расчет</v>
      </c>
      <c r="D1145" s="11" t="str">
        <f>IFERROR(VLOOKUP(Rule!J1145,lvl_2[],2,FALSE),"Нет")</f>
        <v>Ци Мень</v>
      </c>
      <c r="E1145" s="11" t="str">
        <f>IFERROR(VLOOKUP(Rule!K1145,lvl_3[],2,FALSE),"Нет")</f>
        <v>Анализ Дворца</v>
      </c>
      <c r="F1145" s="11" t="str">
        <f>IFERROR(INDEX(lvl_4[],MATCH(L1145,lvl_4[ID],0),MATCH(TEXT(K1145,"##0"),lvl_4[#Headers],0)),"Нет")</f>
        <v>Структуры</v>
      </c>
      <c r="G1145" s="11" t="str">
        <f>IFERROR(INDEX(lvl_5[],MATCH(M1145,lvl_5[ID],0),MATCH(_xlfn.CONCAT(TEXT(K1145,"##0"),"_",TEXT(L1145,"##0")),lvl_5[#Headers],0)),"Нет")</f>
        <v>Благоприятность</v>
      </c>
      <c r="H1145" s="11" t="str">
        <f>IFERROR(INDEX(lvl_6[],MATCH(N1145,lvl_6[ID],0),MATCH(_xlfn.CONCAT(K1145,"_",L1145,"_",M1145),lvl_6[#Headers],0)),"Нет")</f>
        <v>Нет</v>
      </c>
      <c r="I1145" s="12">
        <v>1</v>
      </c>
      <c r="J1145" s="12">
        <v>2</v>
      </c>
      <c r="K1145" s="12">
        <v>2</v>
      </c>
      <c r="L1145" s="12">
        <v>1</v>
      </c>
      <c r="M1145" s="12">
        <v>0</v>
      </c>
      <c r="N1145" s="12">
        <v>0</v>
      </c>
      <c r="O1145" s="12">
        <f>COUNTIF($P$2:P1145,P1145)</f>
        <v>384</v>
      </c>
      <c r="P1145" s="12" t="str">
        <f t="shared" si="52"/>
        <v>122010000</v>
      </c>
      <c r="Q1145" s="12" t="str">
        <f t="shared" si="53"/>
        <v>1220100000384</v>
      </c>
      <c r="R1145" s="20" t="s">
        <v>2319</v>
      </c>
      <c r="S1145" s="20" t="s">
        <v>1250</v>
      </c>
      <c r="AX1145" s="12">
        <v>1</v>
      </c>
      <c r="AY1145" s="12" t="s">
        <v>908</v>
      </c>
      <c r="BA1145" s="12" t="s">
        <v>916</v>
      </c>
      <c r="BB1145" s="12" t="s">
        <v>8</v>
      </c>
      <c r="BG1145" s="21">
        <v>1</v>
      </c>
      <c r="BJ1145" s="12">
        <v>1</v>
      </c>
    </row>
    <row r="1146" spans="1:63" ht="45" x14ac:dyDescent="0.25">
      <c r="A1146" s="12">
        <v>1</v>
      </c>
      <c r="B1146" s="11" t="str">
        <f t="shared" si="54"/>
        <v>Общий расчет. Ци Мень. Анализ Дворца. Структуры. Благоприятность. Нет</v>
      </c>
      <c r="C1146" s="11" t="str">
        <f>IFERROR(VLOOKUP(I1146,lvl_1[],2,FALSE),"Нет")</f>
        <v>Общий расчет</v>
      </c>
      <c r="D1146" s="11" t="str">
        <f>IFERROR(VLOOKUP(Rule!J1146,lvl_2[],2,FALSE),"Нет")</f>
        <v>Ци Мень</v>
      </c>
      <c r="E1146" s="11" t="str">
        <f>IFERROR(VLOOKUP(Rule!K1146,lvl_3[],2,FALSE),"Нет")</f>
        <v>Анализ Дворца</v>
      </c>
      <c r="F1146" s="11" t="str">
        <f>IFERROR(INDEX(lvl_4[],MATCH(L1146,lvl_4[ID],0),MATCH(TEXT(K1146,"##0"),lvl_4[#Headers],0)),"Нет")</f>
        <v>Структуры</v>
      </c>
      <c r="G1146" s="11" t="str">
        <f>IFERROR(INDEX(lvl_5[],MATCH(M1146,lvl_5[ID],0),MATCH(_xlfn.CONCAT(TEXT(K1146,"##0"),"_",TEXT(L1146,"##0")),lvl_5[#Headers],0)),"Нет")</f>
        <v>Благоприятность</v>
      </c>
      <c r="H1146" s="11" t="str">
        <f>IFERROR(INDEX(lvl_6[],MATCH(N1146,lvl_6[ID],0),MATCH(_xlfn.CONCAT(K1146,"_",L1146,"_",M1146),lvl_6[#Headers],0)),"Нет")</f>
        <v>Нет</v>
      </c>
      <c r="I1146" s="12">
        <v>1</v>
      </c>
      <c r="J1146" s="12">
        <v>2</v>
      </c>
      <c r="K1146" s="12">
        <v>2</v>
      </c>
      <c r="L1146" s="12">
        <v>1</v>
      </c>
      <c r="M1146" s="12">
        <v>0</v>
      </c>
      <c r="N1146" s="12">
        <v>0</v>
      </c>
      <c r="O1146" s="12">
        <f>COUNTIF($P$2:P1146,P1146)</f>
        <v>385</v>
      </c>
      <c r="P1146" s="12" t="str">
        <f t="shared" si="52"/>
        <v>122010000</v>
      </c>
      <c r="Q1146" s="12" t="str">
        <f t="shared" si="53"/>
        <v>1220100000385</v>
      </c>
      <c r="R1146" s="20" t="s">
        <v>2319</v>
      </c>
      <c r="S1146" s="20" t="s">
        <v>1250</v>
      </c>
      <c r="AX1146" s="12">
        <v>1</v>
      </c>
      <c r="AY1146" s="12" t="s">
        <v>910</v>
      </c>
      <c r="BA1146" s="12" t="s">
        <v>916</v>
      </c>
      <c r="BB1146" s="12" t="s">
        <v>8</v>
      </c>
      <c r="BG1146" s="21">
        <v>1</v>
      </c>
      <c r="BJ1146" s="12">
        <v>1</v>
      </c>
    </row>
    <row r="1147" spans="1:63" ht="45" x14ac:dyDescent="0.25">
      <c r="A1147" s="12">
        <v>1</v>
      </c>
      <c r="B1147" s="11" t="str">
        <f t="shared" si="54"/>
        <v>Общий расчет. Ци Мень. Анализ Дворца. Структуры. Благоприятность. Нет</v>
      </c>
      <c r="C1147" s="11" t="str">
        <f>IFERROR(VLOOKUP(I1147,lvl_1[],2,FALSE),"Нет")</f>
        <v>Общий расчет</v>
      </c>
      <c r="D1147" s="11" t="str">
        <f>IFERROR(VLOOKUP(Rule!J1147,lvl_2[],2,FALSE),"Нет")</f>
        <v>Ци Мень</v>
      </c>
      <c r="E1147" s="11" t="str">
        <f>IFERROR(VLOOKUP(Rule!K1147,lvl_3[],2,FALSE),"Нет")</f>
        <v>Анализ Дворца</v>
      </c>
      <c r="F1147" s="11" t="str">
        <f>IFERROR(INDEX(lvl_4[],MATCH(L1147,lvl_4[ID],0),MATCH(TEXT(K1147,"##0"),lvl_4[#Headers],0)),"Нет")</f>
        <v>Структуры</v>
      </c>
      <c r="G1147" s="11" t="str">
        <f>IFERROR(INDEX(lvl_5[],MATCH(M1147,lvl_5[ID],0),MATCH(_xlfn.CONCAT(TEXT(K1147,"##0"),"_",TEXT(L1147,"##0")),lvl_5[#Headers],0)),"Нет")</f>
        <v>Благоприятность</v>
      </c>
      <c r="H1147" s="11" t="str">
        <f>IFERROR(INDEX(lvl_6[],MATCH(N1147,lvl_6[ID],0),MATCH(_xlfn.CONCAT(K1147,"_",L1147,"_",M1147),lvl_6[#Headers],0)),"Нет")</f>
        <v>Нет</v>
      </c>
      <c r="I1147" s="12">
        <v>1</v>
      </c>
      <c r="J1147" s="12">
        <v>2</v>
      </c>
      <c r="K1147" s="12">
        <v>2</v>
      </c>
      <c r="L1147" s="12">
        <v>1</v>
      </c>
      <c r="M1147" s="12">
        <v>0</v>
      </c>
      <c r="N1147" s="12">
        <v>0</v>
      </c>
      <c r="O1147" s="12">
        <f>COUNTIF($P$2:P1147,P1147)</f>
        <v>386</v>
      </c>
      <c r="P1147" s="12" t="str">
        <f t="shared" si="52"/>
        <v>122010000</v>
      </c>
      <c r="Q1147" s="12" t="str">
        <f t="shared" si="53"/>
        <v>1220100000386</v>
      </c>
      <c r="R1147" s="20" t="s">
        <v>2319</v>
      </c>
      <c r="S1147" s="20" t="s">
        <v>1250</v>
      </c>
      <c r="AX1147" s="12">
        <v>1</v>
      </c>
      <c r="AY1147" s="12" t="s">
        <v>912</v>
      </c>
      <c r="BA1147" s="12" t="s">
        <v>916</v>
      </c>
      <c r="BB1147" s="12" t="s">
        <v>8</v>
      </c>
      <c r="BG1147" s="21">
        <v>1</v>
      </c>
      <c r="BJ1147" s="12">
        <v>1</v>
      </c>
    </row>
    <row r="1148" spans="1:63" ht="45" x14ac:dyDescent="0.25">
      <c r="A1148" s="12">
        <v>1</v>
      </c>
      <c r="B1148" s="11" t="str">
        <f t="shared" si="54"/>
        <v>Общий расчет. Ци Мень. Анализ Дворца. Структуры. Благоприятность. Нет</v>
      </c>
      <c r="C1148" s="11" t="str">
        <f>IFERROR(VLOOKUP(I1148,lvl_1[],2,FALSE),"Нет")</f>
        <v>Общий расчет</v>
      </c>
      <c r="D1148" s="11" t="str">
        <f>IFERROR(VLOOKUP(Rule!J1148,lvl_2[],2,FALSE),"Нет")</f>
        <v>Ци Мень</v>
      </c>
      <c r="E1148" s="11" t="str">
        <f>IFERROR(VLOOKUP(Rule!K1148,lvl_3[],2,FALSE),"Нет")</f>
        <v>Анализ Дворца</v>
      </c>
      <c r="F1148" s="11" t="str">
        <f>IFERROR(INDEX(lvl_4[],MATCH(L1148,lvl_4[ID],0),MATCH(TEXT(K1148,"##0"),lvl_4[#Headers],0)),"Нет")</f>
        <v>Структуры</v>
      </c>
      <c r="G1148" s="11" t="str">
        <f>IFERROR(INDEX(lvl_5[],MATCH(M1148,lvl_5[ID],0),MATCH(_xlfn.CONCAT(TEXT(K1148,"##0"),"_",TEXT(L1148,"##0")),lvl_5[#Headers],0)),"Нет")</f>
        <v>Благоприятность</v>
      </c>
      <c r="H1148" s="11" t="str">
        <f>IFERROR(INDEX(lvl_6[],MATCH(N1148,lvl_6[ID],0),MATCH(_xlfn.CONCAT(K1148,"_",L1148,"_",M1148),lvl_6[#Headers],0)),"Нет")</f>
        <v>Нет</v>
      </c>
      <c r="I1148" s="12">
        <v>1</v>
      </c>
      <c r="J1148" s="12">
        <v>2</v>
      </c>
      <c r="K1148" s="12">
        <v>2</v>
      </c>
      <c r="L1148" s="12">
        <v>1</v>
      </c>
      <c r="M1148" s="12">
        <v>0</v>
      </c>
      <c r="N1148" s="12">
        <v>0</v>
      </c>
      <c r="O1148" s="12">
        <f>COUNTIF($P$2:P1148,P1148)</f>
        <v>387</v>
      </c>
      <c r="P1148" s="12" t="str">
        <f t="shared" si="52"/>
        <v>122010000</v>
      </c>
      <c r="Q1148" s="12" t="str">
        <f t="shared" si="53"/>
        <v>1220100000387</v>
      </c>
      <c r="R1148" s="20" t="s">
        <v>2319</v>
      </c>
      <c r="S1148" s="20" t="s">
        <v>1250</v>
      </c>
      <c r="AX1148" s="12">
        <v>1</v>
      </c>
      <c r="AY1148" s="12" t="s">
        <v>914</v>
      </c>
      <c r="BA1148" s="12" t="s">
        <v>916</v>
      </c>
      <c r="BB1148" s="12" t="s">
        <v>8</v>
      </c>
      <c r="BG1148" s="21">
        <v>1</v>
      </c>
      <c r="BJ1148" s="12">
        <v>1</v>
      </c>
    </row>
    <row r="1149" spans="1:63" ht="45" x14ac:dyDescent="0.25">
      <c r="A1149" s="12">
        <v>1</v>
      </c>
      <c r="B1149" s="11" t="str">
        <f t="shared" si="54"/>
        <v>Общий расчет. Ци Мень. Анализ Дворца. Структуры. Благоприятность. Нет</v>
      </c>
      <c r="C1149" s="11" t="str">
        <f>IFERROR(VLOOKUP(I1149,lvl_1[],2,FALSE),"Нет")</f>
        <v>Общий расчет</v>
      </c>
      <c r="D1149" s="11" t="str">
        <f>IFERROR(VLOOKUP(Rule!J1149,lvl_2[],2,FALSE),"Нет")</f>
        <v>Ци Мень</v>
      </c>
      <c r="E1149" s="11" t="str">
        <f>IFERROR(VLOOKUP(Rule!K1149,lvl_3[],2,FALSE),"Нет")</f>
        <v>Анализ Дворца</v>
      </c>
      <c r="F1149" s="11" t="str">
        <f>IFERROR(INDEX(lvl_4[],MATCH(L1149,lvl_4[ID],0),MATCH(TEXT(K1149,"##0"),lvl_4[#Headers],0)),"Нет")</f>
        <v>Структуры</v>
      </c>
      <c r="G1149" s="11" t="str">
        <f>IFERROR(INDEX(lvl_5[],MATCH(M1149,lvl_5[ID],0),MATCH(_xlfn.CONCAT(TEXT(K1149,"##0"),"_",TEXT(L1149,"##0")),lvl_5[#Headers],0)),"Нет")</f>
        <v>Благоприятность</v>
      </c>
      <c r="H1149" s="11" t="str">
        <f>IFERROR(INDEX(lvl_6[],MATCH(N1149,lvl_6[ID],0),MATCH(_xlfn.CONCAT(K1149,"_",L1149,"_",M1149),lvl_6[#Headers],0)),"Нет")</f>
        <v>Нет</v>
      </c>
      <c r="I1149" s="12">
        <v>1</v>
      </c>
      <c r="J1149" s="12">
        <v>2</v>
      </c>
      <c r="K1149" s="12">
        <v>2</v>
      </c>
      <c r="L1149" s="12">
        <v>1</v>
      </c>
      <c r="M1149" s="12">
        <v>0</v>
      </c>
      <c r="N1149" s="12">
        <v>0</v>
      </c>
      <c r="O1149" s="12">
        <f>COUNTIF($P$2:P1149,P1149)</f>
        <v>388</v>
      </c>
      <c r="P1149" s="12" t="str">
        <f t="shared" si="52"/>
        <v>122010000</v>
      </c>
      <c r="Q1149" s="12" t="str">
        <f t="shared" si="53"/>
        <v>1220100000388</v>
      </c>
      <c r="R1149" s="20" t="s">
        <v>2319</v>
      </c>
      <c r="S1149" s="20" t="s">
        <v>1250</v>
      </c>
      <c r="AX1149" s="12">
        <v>1</v>
      </c>
      <c r="AY1149" s="12" t="s">
        <v>916</v>
      </c>
      <c r="BA1149" s="12" t="s">
        <v>916</v>
      </c>
      <c r="BB1149" s="12" t="s">
        <v>8</v>
      </c>
      <c r="BG1149" s="21">
        <v>1</v>
      </c>
      <c r="BJ1149" s="12">
        <v>1</v>
      </c>
    </row>
    <row r="1150" spans="1:63" ht="45" x14ac:dyDescent="0.25">
      <c r="A1150" s="12">
        <v>1</v>
      </c>
      <c r="B1150" s="11" t="str">
        <f t="shared" si="54"/>
        <v>Общий расчет. Ци Мень. Анализ Дворца. Структуры. Благоприятность. Нет</v>
      </c>
      <c r="C1150" s="11" t="str">
        <f>IFERROR(VLOOKUP(I1150,lvl_1[],2,FALSE),"Нет")</f>
        <v>Общий расчет</v>
      </c>
      <c r="D1150" s="11" t="str">
        <f>IFERROR(VLOOKUP(Rule!J1150,lvl_2[],2,FALSE),"Нет")</f>
        <v>Ци Мень</v>
      </c>
      <c r="E1150" s="11" t="str">
        <f>IFERROR(VLOOKUP(Rule!K1150,lvl_3[],2,FALSE),"Нет")</f>
        <v>Анализ Дворца</v>
      </c>
      <c r="F1150" s="11" t="str">
        <f>IFERROR(INDEX(lvl_4[],MATCH(L1150,lvl_4[ID],0),MATCH(TEXT(K1150,"##0"),lvl_4[#Headers],0)),"Нет")</f>
        <v>Структуры</v>
      </c>
      <c r="G1150" s="11" t="str">
        <f>IFERROR(INDEX(lvl_5[],MATCH(M1150,lvl_5[ID],0),MATCH(_xlfn.CONCAT(TEXT(K1150,"##0"),"_",TEXT(L1150,"##0")),lvl_5[#Headers],0)),"Нет")</f>
        <v>Благоприятность</v>
      </c>
      <c r="H1150" s="11" t="str">
        <f>IFERROR(INDEX(lvl_6[],MATCH(N1150,lvl_6[ID],0),MATCH(_xlfn.CONCAT(K1150,"_",L1150,"_",M1150),lvl_6[#Headers],0)),"Нет")</f>
        <v>Нет</v>
      </c>
      <c r="I1150" s="12">
        <v>1</v>
      </c>
      <c r="J1150" s="12">
        <v>2</v>
      </c>
      <c r="K1150" s="12">
        <v>2</v>
      </c>
      <c r="L1150" s="12">
        <v>1</v>
      </c>
      <c r="M1150" s="12">
        <v>0</v>
      </c>
      <c r="N1150" s="12">
        <v>0</v>
      </c>
      <c r="O1150" s="12">
        <f>COUNTIF($P$2:P1150,P1150)</f>
        <v>389</v>
      </c>
      <c r="P1150" s="12" t="str">
        <f t="shared" si="52"/>
        <v>122010000</v>
      </c>
      <c r="Q1150" s="12" t="str">
        <f t="shared" si="53"/>
        <v>1220100000389</v>
      </c>
      <c r="R1150" s="20" t="s">
        <v>2319</v>
      </c>
      <c r="S1150" s="20" t="s">
        <v>1251</v>
      </c>
      <c r="AX1150" s="12">
        <v>1</v>
      </c>
      <c r="AY1150" s="12" t="s">
        <v>908</v>
      </c>
      <c r="BA1150" s="12" t="s">
        <v>916</v>
      </c>
      <c r="BB1150" s="12" t="s">
        <v>22</v>
      </c>
      <c r="BG1150" s="21">
        <v>-1</v>
      </c>
      <c r="BJ1150" s="12">
        <v>1</v>
      </c>
      <c r="BK1150" s="12">
        <v>1</v>
      </c>
    </row>
    <row r="1151" spans="1:63" ht="45" x14ac:dyDescent="0.25">
      <c r="A1151" s="12">
        <v>1</v>
      </c>
      <c r="B1151" s="11" t="str">
        <f t="shared" si="54"/>
        <v>Общий расчет. Ци Мень. Анализ Дворца. Структуры. Благоприятность. Нет</v>
      </c>
      <c r="C1151" s="11" t="str">
        <f>IFERROR(VLOOKUP(I1151,lvl_1[],2,FALSE),"Нет")</f>
        <v>Общий расчет</v>
      </c>
      <c r="D1151" s="11" t="str">
        <f>IFERROR(VLOOKUP(Rule!J1151,lvl_2[],2,FALSE),"Нет")</f>
        <v>Ци Мень</v>
      </c>
      <c r="E1151" s="11" t="str">
        <f>IFERROR(VLOOKUP(Rule!K1151,lvl_3[],2,FALSE),"Нет")</f>
        <v>Анализ Дворца</v>
      </c>
      <c r="F1151" s="11" t="str">
        <f>IFERROR(INDEX(lvl_4[],MATCH(L1151,lvl_4[ID],0),MATCH(TEXT(K1151,"##0"),lvl_4[#Headers],0)),"Нет")</f>
        <v>Структуры</v>
      </c>
      <c r="G1151" s="11" t="str">
        <f>IFERROR(INDEX(lvl_5[],MATCH(M1151,lvl_5[ID],0),MATCH(_xlfn.CONCAT(TEXT(K1151,"##0"),"_",TEXT(L1151,"##0")),lvl_5[#Headers],0)),"Нет")</f>
        <v>Благоприятность</v>
      </c>
      <c r="H1151" s="11" t="str">
        <f>IFERROR(INDEX(lvl_6[],MATCH(N1151,lvl_6[ID],0),MATCH(_xlfn.CONCAT(K1151,"_",L1151,"_",M1151),lvl_6[#Headers],0)),"Нет")</f>
        <v>Нет</v>
      </c>
      <c r="I1151" s="12">
        <v>1</v>
      </c>
      <c r="J1151" s="12">
        <v>2</v>
      </c>
      <c r="K1151" s="12">
        <v>2</v>
      </c>
      <c r="L1151" s="12">
        <v>1</v>
      </c>
      <c r="M1151" s="12">
        <v>0</v>
      </c>
      <c r="N1151" s="12">
        <v>0</v>
      </c>
      <c r="O1151" s="12">
        <f>COUNTIF($P$2:P1151,P1151)</f>
        <v>390</v>
      </c>
      <c r="P1151" s="12" t="str">
        <f t="shared" si="52"/>
        <v>122010000</v>
      </c>
      <c r="Q1151" s="12" t="str">
        <f t="shared" si="53"/>
        <v>1220100000390</v>
      </c>
      <c r="R1151" s="20" t="s">
        <v>2319</v>
      </c>
      <c r="S1151" s="20" t="s">
        <v>1251</v>
      </c>
      <c r="AX1151" s="12">
        <v>1</v>
      </c>
      <c r="AY1151" s="12" t="s">
        <v>910</v>
      </c>
      <c r="BA1151" s="12" t="s">
        <v>916</v>
      </c>
      <c r="BB1151" s="12" t="s">
        <v>22</v>
      </c>
      <c r="BG1151" s="21">
        <v>-1</v>
      </c>
      <c r="BJ1151" s="12">
        <v>1</v>
      </c>
      <c r="BK1151" s="12">
        <v>1</v>
      </c>
    </row>
    <row r="1152" spans="1:63" ht="45" x14ac:dyDescent="0.25">
      <c r="A1152" s="12">
        <v>1</v>
      </c>
      <c r="B1152" s="11" t="str">
        <f t="shared" si="54"/>
        <v>Общий расчет. Ци Мень. Анализ Дворца. Структуры. Благоприятность. Нет</v>
      </c>
      <c r="C1152" s="11" t="str">
        <f>IFERROR(VLOOKUP(I1152,lvl_1[],2,FALSE),"Нет")</f>
        <v>Общий расчет</v>
      </c>
      <c r="D1152" s="11" t="str">
        <f>IFERROR(VLOOKUP(Rule!J1152,lvl_2[],2,FALSE),"Нет")</f>
        <v>Ци Мень</v>
      </c>
      <c r="E1152" s="11" t="str">
        <f>IFERROR(VLOOKUP(Rule!K1152,lvl_3[],2,FALSE),"Нет")</f>
        <v>Анализ Дворца</v>
      </c>
      <c r="F1152" s="11" t="str">
        <f>IFERROR(INDEX(lvl_4[],MATCH(L1152,lvl_4[ID],0),MATCH(TEXT(K1152,"##0"),lvl_4[#Headers],0)),"Нет")</f>
        <v>Структуры</v>
      </c>
      <c r="G1152" s="11" t="str">
        <f>IFERROR(INDEX(lvl_5[],MATCH(M1152,lvl_5[ID],0),MATCH(_xlfn.CONCAT(TEXT(K1152,"##0"),"_",TEXT(L1152,"##0")),lvl_5[#Headers],0)),"Нет")</f>
        <v>Благоприятность</v>
      </c>
      <c r="H1152" s="11" t="str">
        <f>IFERROR(INDEX(lvl_6[],MATCH(N1152,lvl_6[ID],0),MATCH(_xlfn.CONCAT(K1152,"_",L1152,"_",M1152),lvl_6[#Headers],0)),"Нет")</f>
        <v>Нет</v>
      </c>
      <c r="I1152" s="12">
        <v>1</v>
      </c>
      <c r="J1152" s="12">
        <v>2</v>
      </c>
      <c r="K1152" s="12">
        <v>2</v>
      </c>
      <c r="L1152" s="12">
        <v>1</v>
      </c>
      <c r="M1152" s="12">
        <v>0</v>
      </c>
      <c r="N1152" s="12">
        <v>0</v>
      </c>
      <c r="O1152" s="12">
        <f>COUNTIF($P$2:P1152,P1152)</f>
        <v>391</v>
      </c>
      <c r="P1152" s="12" t="str">
        <f t="shared" si="52"/>
        <v>122010000</v>
      </c>
      <c r="Q1152" s="12" t="str">
        <f t="shared" si="53"/>
        <v>1220100000391</v>
      </c>
      <c r="R1152" s="20" t="s">
        <v>2319</v>
      </c>
      <c r="S1152" s="20" t="s">
        <v>1251</v>
      </c>
      <c r="AX1152" s="12">
        <v>1</v>
      </c>
      <c r="AY1152" s="12" t="s">
        <v>912</v>
      </c>
      <c r="BA1152" s="12" t="s">
        <v>916</v>
      </c>
      <c r="BB1152" s="12" t="s">
        <v>22</v>
      </c>
      <c r="BG1152" s="21">
        <v>-1</v>
      </c>
      <c r="BJ1152" s="12">
        <v>1</v>
      </c>
      <c r="BK1152" s="12">
        <v>1</v>
      </c>
    </row>
    <row r="1153" spans="1:63" ht="45" x14ac:dyDescent="0.25">
      <c r="A1153" s="12">
        <v>1</v>
      </c>
      <c r="B1153" s="11" t="str">
        <f t="shared" si="54"/>
        <v>Общий расчет. Ци Мень. Анализ Дворца. Структуры. Благоприятность. Нет</v>
      </c>
      <c r="C1153" s="11" t="str">
        <f>IFERROR(VLOOKUP(I1153,lvl_1[],2,FALSE),"Нет")</f>
        <v>Общий расчет</v>
      </c>
      <c r="D1153" s="11" t="str">
        <f>IFERROR(VLOOKUP(Rule!J1153,lvl_2[],2,FALSE),"Нет")</f>
        <v>Ци Мень</v>
      </c>
      <c r="E1153" s="11" t="str">
        <f>IFERROR(VLOOKUP(Rule!K1153,lvl_3[],2,FALSE),"Нет")</f>
        <v>Анализ Дворца</v>
      </c>
      <c r="F1153" s="11" t="str">
        <f>IFERROR(INDEX(lvl_4[],MATCH(L1153,lvl_4[ID],0),MATCH(TEXT(K1153,"##0"),lvl_4[#Headers],0)),"Нет")</f>
        <v>Структуры</v>
      </c>
      <c r="G1153" s="11" t="str">
        <f>IFERROR(INDEX(lvl_5[],MATCH(M1153,lvl_5[ID],0),MATCH(_xlfn.CONCAT(TEXT(K1153,"##0"),"_",TEXT(L1153,"##0")),lvl_5[#Headers],0)),"Нет")</f>
        <v>Благоприятность</v>
      </c>
      <c r="H1153" s="11" t="str">
        <f>IFERROR(INDEX(lvl_6[],MATCH(N1153,lvl_6[ID],0),MATCH(_xlfn.CONCAT(K1153,"_",L1153,"_",M1153),lvl_6[#Headers],0)),"Нет")</f>
        <v>Нет</v>
      </c>
      <c r="I1153" s="12">
        <v>1</v>
      </c>
      <c r="J1153" s="12">
        <v>2</v>
      </c>
      <c r="K1153" s="12">
        <v>2</v>
      </c>
      <c r="L1153" s="12">
        <v>1</v>
      </c>
      <c r="M1153" s="12">
        <v>0</v>
      </c>
      <c r="N1153" s="12">
        <v>0</v>
      </c>
      <c r="O1153" s="12">
        <f>COUNTIF($P$2:P1153,P1153)</f>
        <v>392</v>
      </c>
      <c r="P1153" s="12" t="str">
        <f t="shared" si="52"/>
        <v>122010000</v>
      </c>
      <c r="Q1153" s="12" t="str">
        <f t="shared" si="53"/>
        <v>1220100000392</v>
      </c>
      <c r="R1153" s="20" t="s">
        <v>2319</v>
      </c>
      <c r="S1153" s="20" t="s">
        <v>1251</v>
      </c>
      <c r="AX1153" s="12">
        <v>1</v>
      </c>
      <c r="AY1153" s="12" t="s">
        <v>914</v>
      </c>
      <c r="BA1153" s="12" t="s">
        <v>916</v>
      </c>
      <c r="BB1153" s="12" t="s">
        <v>22</v>
      </c>
      <c r="BG1153" s="21">
        <v>-1</v>
      </c>
      <c r="BJ1153" s="12">
        <v>1</v>
      </c>
      <c r="BK1153" s="12">
        <v>1</v>
      </c>
    </row>
    <row r="1154" spans="1:63" ht="45" x14ac:dyDescent="0.25">
      <c r="A1154" s="12">
        <v>1</v>
      </c>
      <c r="B1154" s="11" t="str">
        <f t="shared" si="54"/>
        <v>Общий расчет. Ци Мень. Анализ Дворца. Структуры. Благоприятность. Нет</v>
      </c>
      <c r="C1154" s="11" t="str">
        <f>IFERROR(VLOOKUP(I1154,lvl_1[],2,FALSE),"Нет")</f>
        <v>Общий расчет</v>
      </c>
      <c r="D1154" s="11" t="str">
        <f>IFERROR(VLOOKUP(Rule!J1154,lvl_2[],2,FALSE),"Нет")</f>
        <v>Ци Мень</v>
      </c>
      <c r="E1154" s="11" t="str">
        <f>IFERROR(VLOOKUP(Rule!K1154,lvl_3[],2,FALSE),"Нет")</f>
        <v>Анализ Дворца</v>
      </c>
      <c r="F1154" s="11" t="str">
        <f>IFERROR(INDEX(lvl_4[],MATCH(L1154,lvl_4[ID],0),MATCH(TEXT(K1154,"##0"),lvl_4[#Headers],0)),"Нет")</f>
        <v>Структуры</v>
      </c>
      <c r="G1154" s="11" t="str">
        <f>IFERROR(INDEX(lvl_5[],MATCH(M1154,lvl_5[ID],0),MATCH(_xlfn.CONCAT(TEXT(K1154,"##0"),"_",TEXT(L1154,"##0")),lvl_5[#Headers],0)),"Нет")</f>
        <v>Благоприятность</v>
      </c>
      <c r="H1154" s="11" t="str">
        <f>IFERROR(INDEX(lvl_6[],MATCH(N1154,lvl_6[ID],0),MATCH(_xlfn.CONCAT(K1154,"_",L1154,"_",M1154),lvl_6[#Headers],0)),"Нет")</f>
        <v>Нет</v>
      </c>
      <c r="I1154" s="12">
        <v>1</v>
      </c>
      <c r="J1154" s="12">
        <v>2</v>
      </c>
      <c r="K1154" s="12">
        <v>2</v>
      </c>
      <c r="L1154" s="12">
        <v>1</v>
      </c>
      <c r="M1154" s="12">
        <v>0</v>
      </c>
      <c r="N1154" s="12">
        <v>0</v>
      </c>
      <c r="O1154" s="12">
        <f>COUNTIF($P$2:P1154,P1154)</f>
        <v>393</v>
      </c>
      <c r="P1154" s="12" t="str">
        <f t="shared" ref="P1154:P1217" si="55">_xlfn.CONCAT(I1154,
J1154,
K1154,
IF(LEN(L1154)=1,_xlfn.CONCAT(0,L1154),L1154),
IF(LEN(M1154)=1,_xlfn.CONCAT(0,M1154),M1154),
IF(LEN(N1154)=1,_xlfn.CONCAT(0,N1154),N1154))</f>
        <v>122010000</v>
      </c>
      <c r="Q1154" s="12" t="str">
        <f t="shared" ref="Q1154:Q1217" si="56">_xlfn.CONCAT(I1154,
J1154,
K1154,
IF(LEN(L1154)=1,_xlfn.CONCAT(0,L1154),L1154),
IF(LEN(M1154)=1,_xlfn.CONCAT(0,M1154),M1154),
IF(LEN(N1154)=1,_xlfn.CONCAT(0,N1154),N1154),
IF(LEN(O1154)=1,_xlfn.CONCAT("000",O1154),IF(LEN(O1154)=2,_xlfn.CONCAT("00",O1154),IF(LEN(O1154)=3,_xlfn.CONCAT(0,O1154),O1154))))</f>
        <v>1220100000393</v>
      </c>
      <c r="R1154" s="20" t="s">
        <v>2319</v>
      </c>
      <c r="S1154" s="20" t="s">
        <v>1251</v>
      </c>
      <c r="AX1154" s="12">
        <v>1</v>
      </c>
      <c r="AY1154" s="12" t="s">
        <v>916</v>
      </c>
      <c r="BA1154" s="12" t="s">
        <v>916</v>
      </c>
      <c r="BB1154" s="12" t="s">
        <v>22</v>
      </c>
      <c r="BG1154" s="21" t="s">
        <v>2277</v>
      </c>
      <c r="BJ1154" s="12">
        <v>1</v>
      </c>
      <c r="BK1154" s="12">
        <v>1</v>
      </c>
    </row>
    <row r="1155" spans="1:63" ht="45" x14ac:dyDescent="0.25">
      <c r="A1155" s="12">
        <v>1</v>
      </c>
      <c r="B1155" s="11" t="str">
        <f t="shared" ref="B1155:B1218" si="57">_xlfn.CONCAT(C1155,". ", D1155,". ", E1155,". ", F1155,". ", G1155,". ", H1155)</f>
        <v>Общий расчет. Ци Мень. Анализ Дворца. Структуры. Благоприятность. Нет</v>
      </c>
      <c r="C1155" s="11" t="str">
        <f>IFERROR(VLOOKUP(I1155,lvl_1[],2,FALSE),"Нет")</f>
        <v>Общий расчет</v>
      </c>
      <c r="D1155" s="11" t="str">
        <f>IFERROR(VLOOKUP(Rule!J1155,lvl_2[],2,FALSE),"Нет")</f>
        <v>Ци Мень</v>
      </c>
      <c r="E1155" s="11" t="str">
        <f>IFERROR(VLOOKUP(Rule!K1155,lvl_3[],2,FALSE),"Нет")</f>
        <v>Анализ Дворца</v>
      </c>
      <c r="F1155" s="11" t="str">
        <f>IFERROR(INDEX(lvl_4[],MATCH(L1155,lvl_4[ID],0),MATCH(TEXT(K1155,"##0"),lvl_4[#Headers],0)),"Нет")</f>
        <v>Структуры</v>
      </c>
      <c r="G1155" s="11" t="str">
        <f>IFERROR(INDEX(lvl_5[],MATCH(M1155,lvl_5[ID],0),MATCH(_xlfn.CONCAT(TEXT(K1155,"##0"),"_",TEXT(L1155,"##0")),lvl_5[#Headers],0)),"Нет")</f>
        <v>Благоприятность</v>
      </c>
      <c r="H1155" s="11" t="str">
        <f>IFERROR(INDEX(lvl_6[],MATCH(N1155,lvl_6[ID],0),MATCH(_xlfn.CONCAT(K1155,"_",L1155,"_",M1155),lvl_6[#Headers],0)),"Нет")</f>
        <v>Нет</v>
      </c>
      <c r="I1155" s="12">
        <v>1</v>
      </c>
      <c r="J1155" s="12">
        <v>2</v>
      </c>
      <c r="K1155" s="12">
        <v>2</v>
      </c>
      <c r="L1155" s="12">
        <v>1</v>
      </c>
      <c r="M1155" s="12">
        <v>0</v>
      </c>
      <c r="N1155" s="12">
        <v>0</v>
      </c>
      <c r="O1155" s="12">
        <f>COUNTIF($P$2:P1155,P1155)</f>
        <v>394</v>
      </c>
      <c r="P1155" s="12" t="str">
        <f t="shared" si="55"/>
        <v>122010000</v>
      </c>
      <c r="Q1155" s="12" t="str">
        <f t="shared" si="56"/>
        <v>1220100000394</v>
      </c>
      <c r="R1155" s="20" t="s">
        <v>2319</v>
      </c>
      <c r="S1155" s="20" t="s">
        <v>1251</v>
      </c>
      <c r="AX1155" s="12">
        <v>1</v>
      </c>
      <c r="AY1155" s="12" t="s">
        <v>908</v>
      </c>
      <c r="BA1155" s="12" t="s">
        <v>916</v>
      </c>
      <c r="BB1155" s="12" t="s">
        <v>29</v>
      </c>
      <c r="BG1155" s="21">
        <v>-1</v>
      </c>
      <c r="BJ1155" s="12">
        <v>1</v>
      </c>
      <c r="BK1155" s="12">
        <v>1</v>
      </c>
    </row>
    <row r="1156" spans="1:63" ht="45" x14ac:dyDescent="0.25">
      <c r="A1156" s="12">
        <v>1</v>
      </c>
      <c r="B1156" s="11" t="str">
        <f t="shared" si="57"/>
        <v>Общий расчет. Ци Мень. Анализ Дворца. Структуры. Благоприятность. Нет</v>
      </c>
      <c r="C1156" s="11" t="str">
        <f>IFERROR(VLOOKUP(I1156,lvl_1[],2,FALSE),"Нет")</f>
        <v>Общий расчет</v>
      </c>
      <c r="D1156" s="11" t="str">
        <f>IFERROR(VLOOKUP(Rule!J1156,lvl_2[],2,FALSE),"Нет")</f>
        <v>Ци Мень</v>
      </c>
      <c r="E1156" s="11" t="str">
        <f>IFERROR(VLOOKUP(Rule!K1156,lvl_3[],2,FALSE),"Нет")</f>
        <v>Анализ Дворца</v>
      </c>
      <c r="F1156" s="11" t="str">
        <f>IFERROR(INDEX(lvl_4[],MATCH(L1156,lvl_4[ID],0),MATCH(TEXT(K1156,"##0"),lvl_4[#Headers],0)),"Нет")</f>
        <v>Структуры</v>
      </c>
      <c r="G1156" s="11" t="str">
        <f>IFERROR(INDEX(lvl_5[],MATCH(M1156,lvl_5[ID],0),MATCH(_xlfn.CONCAT(TEXT(K1156,"##0"),"_",TEXT(L1156,"##0")),lvl_5[#Headers],0)),"Нет")</f>
        <v>Благоприятность</v>
      </c>
      <c r="H1156" s="11" t="str">
        <f>IFERROR(INDEX(lvl_6[],MATCH(N1156,lvl_6[ID],0),MATCH(_xlfn.CONCAT(K1156,"_",L1156,"_",M1156),lvl_6[#Headers],0)),"Нет")</f>
        <v>Нет</v>
      </c>
      <c r="I1156" s="12">
        <v>1</v>
      </c>
      <c r="J1156" s="12">
        <v>2</v>
      </c>
      <c r="K1156" s="12">
        <v>2</v>
      </c>
      <c r="L1156" s="12">
        <v>1</v>
      </c>
      <c r="M1156" s="12">
        <v>0</v>
      </c>
      <c r="N1156" s="12">
        <v>0</v>
      </c>
      <c r="O1156" s="12">
        <f>COUNTIF($P$2:P1156,P1156)</f>
        <v>395</v>
      </c>
      <c r="P1156" s="12" t="str">
        <f t="shared" si="55"/>
        <v>122010000</v>
      </c>
      <c r="Q1156" s="12" t="str">
        <f t="shared" si="56"/>
        <v>1220100000395</v>
      </c>
      <c r="R1156" s="20" t="s">
        <v>2319</v>
      </c>
      <c r="S1156" s="20" t="s">
        <v>1251</v>
      </c>
      <c r="AX1156" s="12">
        <v>1</v>
      </c>
      <c r="AY1156" s="12" t="s">
        <v>910</v>
      </c>
      <c r="BA1156" s="12" t="s">
        <v>916</v>
      </c>
      <c r="BB1156" s="12" t="s">
        <v>29</v>
      </c>
      <c r="BG1156" s="21">
        <v>-1</v>
      </c>
      <c r="BJ1156" s="12">
        <v>1</v>
      </c>
      <c r="BK1156" s="12">
        <v>1</v>
      </c>
    </row>
    <row r="1157" spans="1:63" ht="45" x14ac:dyDescent="0.25">
      <c r="A1157" s="12">
        <v>1</v>
      </c>
      <c r="B1157" s="11" t="str">
        <f t="shared" si="57"/>
        <v>Общий расчет. Ци Мень. Анализ Дворца. Структуры. Благоприятность. Нет</v>
      </c>
      <c r="C1157" s="11" t="str">
        <f>IFERROR(VLOOKUP(I1157,lvl_1[],2,FALSE),"Нет")</f>
        <v>Общий расчет</v>
      </c>
      <c r="D1157" s="11" t="str">
        <f>IFERROR(VLOOKUP(Rule!J1157,lvl_2[],2,FALSE),"Нет")</f>
        <v>Ци Мень</v>
      </c>
      <c r="E1157" s="11" t="str">
        <f>IFERROR(VLOOKUP(Rule!K1157,lvl_3[],2,FALSE),"Нет")</f>
        <v>Анализ Дворца</v>
      </c>
      <c r="F1157" s="11" t="str">
        <f>IFERROR(INDEX(lvl_4[],MATCH(L1157,lvl_4[ID],0),MATCH(TEXT(K1157,"##0"),lvl_4[#Headers],0)),"Нет")</f>
        <v>Структуры</v>
      </c>
      <c r="G1157" s="11" t="str">
        <f>IFERROR(INDEX(lvl_5[],MATCH(M1157,lvl_5[ID],0),MATCH(_xlfn.CONCAT(TEXT(K1157,"##0"),"_",TEXT(L1157,"##0")),lvl_5[#Headers],0)),"Нет")</f>
        <v>Благоприятность</v>
      </c>
      <c r="H1157" s="11" t="str">
        <f>IFERROR(INDEX(lvl_6[],MATCH(N1157,lvl_6[ID],0),MATCH(_xlfn.CONCAT(K1157,"_",L1157,"_",M1157),lvl_6[#Headers],0)),"Нет")</f>
        <v>Нет</v>
      </c>
      <c r="I1157" s="12">
        <v>1</v>
      </c>
      <c r="J1157" s="12">
        <v>2</v>
      </c>
      <c r="K1157" s="12">
        <v>2</v>
      </c>
      <c r="L1157" s="12">
        <v>1</v>
      </c>
      <c r="M1157" s="12">
        <v>0</v>
      </c>
      <c r="N1157" s="12">
        <v>0</v>
      </c>
      <c r="O1157" s="12">
        <f>COUNTIF($P$2:P1157,P1157)</f>
        <v>396</v>
      </c>
      <c r="P1157" s="12" t="str">
        <f t="shared" si="55"/>
        <v>122010000</v>
      </c>
      <c r="Q1157" s="12" t="str">
        <f t="shared" si="56"/>
        <v>1220100000396</v>
      </c>
      <c r="R1157" s="20" t="s">
        <v>2319</v>
      </c>
      <c r="S1157" s="20" t="s">
        <v>1251</v>
      </c>
      <c r="AX1157" s="12">
        <v>1</v>
      </c>
      <c r="AY1157" s="12" t="s">
        <v>912</v>
      </c>
      <c r="BA1157" s="12" t="s">
        <v>916</v>
      </c>
      <c r="BB1157" s="12" t="s">
        <v>29</v>
      </c>
      <c r="BG1157" s="21">
        <v>-1</v>
      </c>
      <c r="BJ1157" s="12">
        <v>1</v>
      </c>
      <c r="BK1157" s="12">
        <v>1</v>
      </c>
    </row>
    <row r="1158" spans="1:63" ht="45" x14ac:dyDescent="0.25">
      <c r="A1158" s="12">
        <v>1</v>
      </c>
      <c r="B1158" s="11" t="str">
        <f t="shared" si="57"/>
        <v>Общий расчет. Ци Мень. Анализ Дворца. Структуры. Благоприятность. Нет</v>
      </c>
      <c r="C1158" s="11" t="str">
        <f>IFERROR(VLOOKUP(I1158,lvl_1[],2,FALSE),"Нет")</f>
        <v>Общий расчет</v>
      </c>
      <c r="D1158" s="11" t="str">
        <f>IFERROR(VLOOKUP(Rule!J1158,lvl_2[],2,FALSE),"Нет")</f>
        <v>Ци Мень</v>
      </c>
      <c r="E1158" s="11" t="str">
        <f>IFERROR(VLOOKUP(Rule!K1158,lvl_3[],2,FALSE),"Нет")</f>
        <v>Анализ Дворца</v>
      </c>
      <c r="F1158" s="11" t="str">
        <f>IFERROR(INDEX(lvl_4[],MATCH(L1158,lvl_4[ID],0),MATCH(TEXT(K1158,"##0"),lvl_4[#Headers],0)),"Нет")</f>
        <v>Структуры</v>
      </c>
      <c r="G1158" s="11" t="str">
        <f>IFERROR(INDEX(lvl_5[],MATCH(M1158,lvl_5[ID],0),MATCH(_xlfn.CONCAT(TEXT(K1158,"##0"),"_",TEXT(L1158,"##0")),lvl_5[#Headers],0)),"Нет")</f>
        <v>Благоприятность</v>
      </c>
      <c r="H1158" s="11" t="str">
        <f>IFERROR(INDEX(lvl_6[],MATCH(N1158,lvl_6[ID],0),MATCH(_xlfn.CONCAT(K1158,"_",L1158,"_",M1158),lvl_6[#Headers],0)),"Нет")</f>
        <v>Нет</v>
      </c>
      <c r="I1158" s="12">
        <v>1</v>
      </c>
      <c r="J1158" s="12">
        <v>2</v>
      </c>
      <c r="K1158" s="12">
        <v>2</v>
      </c>
      <c r="L1158" s="12">
        <v>1</v>
      </c>
      <c r="M1158" s="12">
        <v>0</v>
      </c>
      <c r="N1158" s="12">
        <v>0</v>
      </c>
      <c r="O1158" s="12">
        <f>COUNTIF($P$2:P1158,P1158)</f>
        <v>397</v>
      </c>
      <c r="P1158" s="12" t="str">
        <f t="shared" si="55"/>
        <v>122010000</v>
      </c>
      <c r="Q1158" s="12" t="str">
        <f t="shared" si="56"/>
        <v>1220100000397</v>
      </c>
      <c r="R1158" s="20" t="s">
        <v>2319</v>
      </c>
      <c r="S1158" s="20" t="s">
        <v>1251</v>
      </c>
      <c r="AX1158" s="12">
        <v>1</v>
      </c>
      <c r="AY1158" s="12" t="s">
        <v>914</v>
      </c>
      <c r="BA1158" s="12" t="s">
        <v>916</v>
      </c>
      <c r="BB1158" s="12" t="s">
        <v>29</v>
      </c>
      <c r="BG1158" s="21">
        <v>-1</v>
      </c>
      <c r="BJ1158" s="12">
        <v>1</v>
      </c>
      <c r="BK1158" s="12">
        <v>1</v>
      </c>
    </row>
    <row r="1159" spans="1:63" ht="45" x14ac:dyDescent="0.25">
      <c r="A1159" s="12">
        <v>1</v>
      </c>
      <c r="B1159" s="11" t="str">
        <f t="shared" si="57"/>
        <v>Общий расчет. Ци Мень. Анализ Дворца. Структуры. Благоприятность. Нет</v>
      </c>
      <c r="C1159" s="11" t="str">
        <f>IFERROR(VLOOKUP(I1159,lvl_1[],2,FALSE),"Нет")</f>
        <v>Общий расчет</v>
      </c>
      <c r="D1159" s="11" t="str">
        <f>IFERROR(VLOOKUP(Rule!J1159,lvl_2[],2,FALSE),"Нет")</f>
        <v>Ци Мень</v>
      </c>
      <c r="E1159" s="11" t="str">
        <f>IFERROR(VLOOKUP(Rule!K1159,lvl_3[],2,FALSE),"Нет")</f>
        <v>Анализ Дворца</v>
      </c>
      <c r="F1159" s="11" t="str">
        <f>IFERROR(INDEX(lvl_4[],MATCH(L1159,lvl_4[ID],0),MATCH(TEXT(K1159,"##0"),lvl_4[#Headers],0)),"Нет")</f>
        <v>Структуры</v>
      </c>
      <c r="G1159" s="11" t="str">
        <f>IFERROR(INDEX(lvl_5[],MATCH(M1159,lvl_5[ID],0),MATCH(_xlfn.CONCAT(TEXT(K1159,"##0"),"_",TEXT(L1159,"##0")),lvl_5[#Headers],0)),"Нет")</f>
        <v>Благоприятность</v>
      </c>
      <c r="H1159" s="11" t="str">
        <f>IFERROR(INDEX(lvl_6[],MATCH(N1159,lvl_6[ID],0),MATCH(_xlfn.CONCAT(K1159,"_",L1159,"_",M1159),lvl_6[#Headers],0)),"Нет")</f>
        <v>Нет</v>
      </c>
      <c r="I1159" s="12">
        <v>1</v>
      </c>
      <c r="J1159" s="12">
        <v>2</v>
      </c>
      <c r="K1159" s="12">
        <v>2</v>
      </c>
      <c r="L1159" s="12">
        <v>1</v>
      </c>
      <c r="M1159" s="12">
        <v>0</v>
      </c>
      <c r="N1159" s="12">
        <v>0</v>
      </c>
      <c r="O1159" s="12">
        <f>COUNTIF($P$2:P1159,P1159)</f>
        <v>398</v>
      </c>
      <c r="P1159" s="12" t="str">
        <f t="shared" si="55"/>
        <v>122010000</v>
      </c>
      <c r="Q1159" s="12" t="str">
        <f t="shared" si="56"/>
        <v>1220100000398</v>
      </c>
      <c r="R1159" s="20" t="s">
        <v>2319</v>
      </c>
      <c r="S1159" s="20" t="s">
        <v>1251</v>
      </c>
      <c r="AX1159" s="12">
        <v>1</v>
      </c>
      <c r="AY1159" s="12" t="s">
        <v>916</v>
      </c>
      <c r="BA1159" s="12" t="s">
        <v>916</v>
      </c>
      <c r="BB1159" s="12" t="s">
        <v>29</v>
      </c>
      <c r="BG1159" s="21">
        <v>-1</v>
      </c>
      <c r="BJ1159" s="12">
        <v>1</v>
      </c>
      <c r="BK1159" s="12">
        <v>1</v>
      </c>
    </row>
    <row r="1160" spans="1:63" ht="45" x14ac:dyDescent="0.25">
      <c r="A1160" s="12">
        <v>1</v>
      </c>
      <c r="B1160" s="11" t="str">
        <f t="shared" si="57"/>
        <v>Общий расчет. Ци Мень. Анализ Дворца. Структуры. Благоприятность. Нет</v>
      </c>
      <c r="C1160" s="11" t="str">
        <f>IFERROR(VLOOKUP(I1160,lvl_1[],2,FALSE),"Нет")</f>
        <v>Общий расчет</v>
      </c>
      <c r="D1160" s="11" t="str">
        <f>IFERROR(VLOOKUP(Rule!J1160,lvl_2[],2,FALSE),"Нет")</f>
        <v>Ци Мень</v>
      </c>
      <c r="E1160" s="11" t="str">
        <f>IFERROR(VLOOKUP(Rule!K1160,lvl_3[],2,FALSE),"Нет")</f>
        <v>Анализ Дворца</v>
      </c>
      <c r="F1160" s="11" t="str">
        <f>IFERROR(INDEX(lvl_4[],MATCH(L1160,lvl_4[ID],0),MATCH(TEXT(K1160,"##0"),lvl_4[#Headers],0)),"Нет")</f>
        <v>Структуры</v>
      </c>
      <c r="G1160" s="11" t="str">
        <f>IFERROR(INDEX(lvl_5[],MATCH(M1160,lvl_5[ID],0),MATCH(_xlfn.CONCAT(TEXT(K1160,"##0"),"_",TEXT(L1160,"##0")),lvl_5[#Headers],0)),"Нет")</f>
        <v>Благоприятность</v>
      </c>
      <c r="H1160" s="11" t="str">
        <f>IFERROR(INDEX(lvl_6[],MATCH(N1160,lvl_6[ID],0),MATCH(_xlfn.CONCAT(K1160,"_",L1160,"_",M1160),lvl_6[#Headers],0)),"Нет")</f>
        <v>Нет</v>
      </c>
      <c r="I1160" s="12">
        <v>1</v>
      </c>
      <c r="J1160" s="12">
        <v>2</v>
      </c>
      <c r="K1160" s="12">
        <v>2</v>
      </c>
      <c r="L1160" s="12">
        <v>1</v>
      </c>
      <c r="M1160" s="12">
        <v>0</v>
      </c>
      <c r="N1160" s="12">
        <v>0</v>
      </c>
      <c r="O1160" s="12">
        <f>COUNTIF($P$2:P1160,P1160)</f>
        <v>399</v>
      </c>
      <c r="P1160" s="12" t="str">
        <f t="shared" si="55"/>
        <v>122010000</v>
      </c>
      <c r="Q1160" s="12" t="str">
        <f t="shared" si="56"/>
        <v>1220100000399</v>
      </c>
      <c r="R1160" s="20" t="s">
        <v>2319</v>
      </c>
      <c r="S1160" s="20" t="s">
        <v>1251</v>
      </c>
      <c r="AX1160" s="12">
        <v>1</v>
      </c>
      <c r="AY1160" s="12" t="s">
        <v>908</v>
      </c>
      <c r="BA1160" s="12" t="s">
        <v>916</v>
      </c>
      <c r="BB1160" s="12" t="s">
        <v>26</v>
      </c>
      <c r="BG1160" s="21">
        <v>-1</v>
      </c>
      <c r="BJ1160" s="12">
        <v>1</v>
      </c>
      <c r="BK1160" s="12">
        <v>1</v>
      </c>
    </row>
    <row r="1161" spans="1:63" ht="45" x14ac:dyDescent="0.25">
      <c r="A1161" s="12">
        <v>1</v>
      </c>
      <c r="B1161" s="11" t="str">
        <f t="shared" si="57"/>
        <v>Общий расчет. Ци Мень. Анализ Дворца. Структуры. Благоприятность. Нет</v>
      </c>
      <c r="C1161" s="11" t="str">
        <f>IFERROR(VLOOKUP(I1161,lvl_1[],2,FALSE),"Нет")</f>
        <v>Общий расчет</v>
      </c>
      <c r="D1161" s="11" t="str">
        <f>IFERROR(VLOOKUP(Rule!J1161,lvl_2[],2,FALSE),"Нет")</f>
        <v>Ци Мень</v>
      </c>
      <c r="E1161" s="11" t="str">
        <f>IFERROR(VLOOKUP(Rule!K1161,lvl_3[],2,FALSE),"Нет")</f>
        <v>Анализ Дворца</v>
      </c>
      <c r="F1161" s="11" t="str">
        <f>IFERROR(INDEX(lvl_4[],MATCH(L1161,lvl_4[ID],0),MATCH(TEXT(K1161,"##0"),lvl_4[#Headers],0)),"Нет")</f>
        <v>Структуры</v>
      </c>
      <c r="G1161" s="11" t="str">
        <f>IFERROR(INDEX(lvl_5[],MATCH(M1161,lvl_5[ID],0),MATCH(_xlfn.CONCAT(TEXT(K1161,"##0"),"_",TEXT(L1161,"##0")),lvl_5[#Headers],0)),"Нет")</f>
        <v>Благоприятность</v>
      </c>
      <c r="H1161" s="11" t="str">
        <f>IFERROR(INDEX(lvl_6[],MATCH(N1161,lvl_6[ID],0),MATCH(_xlfn.CONCAT(K1161,"_",L1161,"_",M1161),lvl_6[#Headers],0)),"Нет")</f>
        <v>Нет</v>
      </c>
      <c r="I1161" s="12">
        <v>1</v>
      </c>
      <c r="J1161" s="12">
        <v>2</v>
      </c>
      <c r="K1161" s="12">
        <v>2</v>
      </c>
      <c r="L1161" s="12">
        <v>1</v>
      </c>
      <c r="M1161" s="12">
        <v>0</v>
      </c>
      <c r="N1161" s="12">
        <v>0</v>
      </c>
      <c r="O1161" s="12">
        <f>COUNTIF($P$2:P1161,P1161)</f>
        <v>400</v>
      </c>
      <c r="P1161" s="12" t="str">
        <f t="shared" si="55"/>
        <v>122010000</v>
      </c>
      <c r="Q1161" s="12" t="str">
        <f t="shared" si="56"/>
        <v>1220100000400</v>
      </c>
      <c r="R1161" s="20" t="s">
        <v>2319</v>
      </c>
      <c r="S1161" s="20" t="s">
        <v>1251</v>
      </c>
      <c r="AX1161" s="12">
        <v>1</v>
      </c>
      <c r="AY1161" s="12" t="s">
        <v>910</v>
      </c>
      <c r="BA1161" s="12" t="s">
        <v>916</v>
      </c>
      <c r="BB1161" s="12" t="s">
        <v>26</v>
      </c>
      <c r="BG1161" s="21">
        <v>-1</v>
      </c>
      <c r="BJ1161" s="12">
        <v>1</v>
      </c>
      <c r="BK1161" s="12">
        <v>1</v>
      </c>
    </row>
    <row r="1162" spans="1:63" ht="45" x14ac:dyDescent="0.25">
      <c r="A1162" s="12">
        <v>1</v>
      </c>
      <c r="B1162" s="11" t="str">
        <f t="shared" si="57"/>
        <v>Общий расчет. Ци Мень. Анализ Дворца. Структуры. Благоприятность. Нет</v>
      </c>
      <c r="C1162" s="11" t="str">
        <f>IFERROR(VLOOKUP(I1162,lvl_1[],2,FALSE),"Нет")</f>
        <v>Общий расчет</v>
      </c>
      <c r="D1162" s="11" t="str">
        <f>IFERROR(VLOOKUP(Rule!J1162,lvl_2[],2,FALSE),"Нет")</f>
        <v>Ци Мень</v>
      </c>
      <c r="E1162" s="11" t="str">
        <f>IFERROR(VLOOKUP(Rule!K1162,lvl_3[],2,FALSE),"Нет")</f>
        <v>Анализ Дворца</v>
      </c>
      <c r="F1162" s="11" t="str">
        <f>IFERROR(INDEX(lvl_4[],MATCH(L1162,lvl_4[ID],0),MATCH(TEXT(K1162,"##0"),lvl_4[#Headers],0)),"Нет")</f>
        <v>Структуры</v>
      </c>
      <c r="G1162" s="11" t="str">
        <f>IFERROR(INDEX(lvl_5[],MATCH(M1162,lvl_5[ID],0),MATCH(_xlfn.CONCAT(TEXT(K1162,"##0"),"_",TEXT(L1162,"##0")),lvl_5[#Headers],0)),"Нет")</f>
        <v>Благоприятность</v>
      </c>
      <c r="H1162" s="11" t="str">
        <f>IFERROR(INDEX(lvl_6[],MATCH(N1162,lvl_6[ID],0),MATCH(_xlfn.CONCAT(K1162,"_",L1162,"_",M1162),lvl_6[#Headers],0)),"Нет")</f>
        <v>Нет</v>
      </c>
      <c r="I1162" s="12">
        <v>1</v>
      </c>
      <c r="J1162" s="12">
        <v>2</v>
      </c>
      <c r="K1162" s="12">
        <v>2</v>
      </c>
      <c r="L1162" s="12">
        <v>1</v>
      </c>
      <c r="M1162" s="12">
        <v>0</v>
      </c>
      <c r="N1162" s="12">
        <v>0</v>
      </c>
      <c r="O1162" s="12">
        <f>COUNTIF($P$2:P1162,P1162)</f>
        <v>401</v>
      </c>
      <c r="P1162" s="12" t="str">
        <f t="shared" si="55"/>
        <v>122010000</v>
      </c>
      <c r="Q1162" s="12" t="str">
        <f t="shared" si="56"/>
        <v>1220100000401</v>
      </c>
      <c r="R1162" s="20" t="s">
        <v>2319</v>
      </c>
      <c r="S1162" s="20" t="s">
        <v>1251</v>
      </c>
      <c r="AX1162" s="12">
        <v>1</v>
      </c>
      <c r="AY1162" s="12" t="s">
        <v>912</v>
      </c>
      <c r="BA1162" s="12" t="s">
        <v>916</v>
      </c>
      <c r="BB1162" s="12" t="s">
        <v>26</v>
      </c>
      <c r="BG1162" s="21">
        <v>-1</v>
      </c>
      <c r="BJ1162" s="12">
        <v>1</v>
      </c>
      <c r="BK1162" s="12">
        <v>1</v>
      </c>
    </row>
    <row r="1163" spans="1:63" ht="45" x14ac:dyDescent="0.25">
      <c r="A1163" s="12">
        <v>1</v>
      </c>
      <c r="B1163" s="11" t="str">
        <f t="shared" si="57"/>
        <v>Общий расчет. Ци Мень. Анализ Дворца. Структуры. Благоприятность. Нет</v>
      </c>
      <c r="C1163" s="11" t="str">
        <f>IFERROR(VLOOKUP(I1163,lvl_1[],2,FALSE),"Нет")</f>
        <v>Общий расчет</v>
      </c>
      <c r="D1163" s="11" t="str">
        <f>IFERROR(VLOOKUP(Rule!J1163,lvl_2[],2,FALSE),"Нет")</f>
        <v>Ци Мень</v>
      </c>
      <c r="E1163" s="11" t="str">
        <f>IFERROR(VLOOKUP(Rule!K1163,lvl_3[],2,FALSE),"Нет")</f>
        <v>Анализ Дворца</v>
      </c>
      <c r="F1163" s="11" t="str">
        <f>IFERROR(INDEX(lvl_4[],MATCH(L1163,lvl_4[ID],0),MATCH(TEXT(K1163,"##0"),lvl_4[#Headers],0)),"Нет")</f>
        <v>Структуры</v>
      </c>
      <c r="G1163" s="11" t="str">
        <f>IFERROR(INDEX(lvl_5[],MATCH(M1163,lvl_5[ID],0),MATCH(_xlfn.CONCAT(TEXT(K1163,"##0"),"_",TEXT(L1163,"##0")),lvl_5[#Headers],0)),"Нет")</f>
        <v>Благоприятность</v>
      </c>
      <c r="H1163" s="11" t="str">
        <f>IFERROR(INDEX(lvl_6[],MATCH(N1163,lvl_6[ID],0),MATCH(_xlfn.CONCAT(K1163,"_",L1163,"_",M1163),lvl_6[#Headers],0)),"Нет")</f>
        <v>Нет</v>
      </c>
      <c r="I1163" s="12">
        <v>1</v>
      </c>
      <c r="J1163" s="12">
        <v>2</v>
      </c>
      <c r="K1163" s="12">
        <v>2</v>
      </c>
      <c r="L1163" s="12">
        <v>1</v>
      </c>
      <c r="M1163" s="12">
        <v>0</v>
      </c>
      <c r="N1163" s="12">
        <v>0</v>
      </c>
      <c r="O1163" s="12">
        <f>COUNTIF($P$2:P1163,P1163)</f>
        <v>402</v>
      </c>
      <c r="P1163" s="12" t="str">
        <f t="shared" si="55"/>
        <v>122010000</v>
      </c>
      <c r="Q1163" s="12" t="str">
        <f t="shared" si="56"/>
        <v>1220100000402</v>
      </c>
      <c r="R1163" s="20" t="s">
        <v>2319</v>
      </c>
      <c r="S1163" s="20" t="s">
        <v>1251</v>
      </c>
      <c r="AX1163" s="12">
        <v>1</v>
      </c>
      <c r="AY1163" s="12" t="s">
        <v>914</v>
      </c>
      <c r="BA1163" s="12" t="s">
        <v>916</v>
      </c>
      <c r="BB1163" s="12" t="s">
        <v>26</v>
      </c>
      <c r="BG1163" s="21">
        <v>-1</v>
      </c>
      <c r="BJ1163" s="12">
        <v>1</v>
      </c>
      <c r="BK1163" s="12">
        <v>1</v>
      </c>
    </row>
    <row r="1164" spans="1:63" ht="45" x14ac:dyDescent="0.25">
      <c r="A1164" s="12">
        <v>1</v>
      </c>
      <c r="B1164" s="11" t="str">
        <f t="shared" si="57"/>
        <v>Общий расчет. Ци Мень. Анализ Дворца. Структуры. Благоприятность. Нет</v>
      </c>
      <c r="C1164" s="11" t="str">
        <f>IFERROR(VLOOKUP(I1164,lvl_1[],2,FALSE),"Нет")</f>
        <v>Общий расчет</v>
      </c>
      <c r="D1164" s="11" t="str">
        <f>IFERROR(VLOOKUP(Rule!J1164,lvl_2[],2,FALSE),"Нет")</f>
        <v>Ци Мень</v>
      </c>
      <c r="E1164" s="11" t="str">
        <f>IFERROR(VLOOKUP(Rule!K1164,lvl_3[],2,FALSE),"Нет")</f>
        <v>Анализ Дворца</v>
      </c>
      <c r="F1164" s="11" t="str">
        <f>IFERROR(INDEX(lvl_4[],MATCH(L1164,lvl_4[ID],0),MATCH(TEXT(K1164,"##0"),lvl_4[#Headers],0)),"Нет")</f>
        <v>Структуры</v>
      </c>
      <c r="G1164" s="11" t="str">
        <f>IFERROR(INDEX(lvl_5[],MATCH(M1164,lvl_5[ID],0),MATCH(_xlfn.CONCAT(TEXT(K1164,"##0"),"_",TEXT(L1164,"##0")),lvl_5[#Headers],0)),"Нет")</f>
        <v>Благоприятность</v>
      </c>
      <c r="H1164" s="11" t="str">
        <f>IFERROR(INDEX(lvl_6[],MATCH(N1164,lvl_6[ID],0),MATCH(_xlfn.CONCAT(K1164,"_",L1164,"_",M1164),lvl_6[#Headers],0)),"Нет")</f>
        <v>Нет</v>
      </c>
      <c r="I1164" s="12">
        <v>1</v>
      </c>
      <c r="J1164" s="12">
        <v>2</v>
      </c>
      <c r="K1164" s="12">
        <v>2</v>
      </c>
      <c r="L1164" s="12">
        <v>1</v>
      </c>
      <c r="M1164" s="12">
        <v>0</v>
      </c>
      <c r="N1164" s="12">
        <v>0</v>
      </c>
      <c r="O1164" s="12">
        <f>COUNTIF($P$2:P1164,P1164)</f>
        <v>403</v>
      </c>
      <c r="P1164" s="12" t="str">
        <f t="shared" si="55"/>
        <v>122010000</v>
      </c>
      <c r="Q1164" s="12" t="str">
        <f t="shared" si="56"/>
        <v>1220100000403</v>
      </c>
      <c r="R1164" s="20" t="s">
        <v>2319</v>
      </c>
      <c r="S1164" s="20" t="s">
        <v>1251</v>
      </c>
      <c r="AX1164" s="12">
        <v>1</v>
      </c>
      <c r="AY1164" s="12" t="s">
        <v>916</v>
      </c>
      <c r="BA1164" s="12" t="s">
        <v>916</v>
      </c>
      <c r="BB1164" s="12" t="s">
        <v>26</v>
      </c>
      <c r="BG1164" s="21">
        <v>-1</v>
      </c>
      <c r="BJ1164" s="12">
        <v>1</v>
      </c>
      <c r="BK1164" s="12">
        <v>1</v>
      </c>
    </row>
    <row r="1165" spans="1:63" ht="45" x14ac:dyDescent="0.25">
      <c r="A1165" s="12">
        <v>1</v>
      </c>
      <c r="B1165" s="11" t="str">
        <f t="shared" si="57"/>
        <v>Общий расчет. Ци Мень. Анализ Дворца. Структуры. Благоприятность. Нет</v>
      </c>
      <c r="C1165" s="11" t="str">
        <f>IFERROR(VLOOKUP(I1165,lvl_1[],2,FALSE),"Нет")</f>
        <v>Общий расчет</v>
      </c>
      <c r="D1165" s="11" t="str">
        <f>IFERROR(VLOOKUP(Rule!J1165,lvl_2[],2,FALSE),"Нет")</f>
        <v>Ци Мень</v>
      </c>
      <c r="E1165" s="11" t="str">
        <f>IFERROR(VLOOKUP(Rule!K1165,lvl_3[],2,FALSE),"Нет")</f>
        <v>Анализ Дворца</v>
      </c>
      <c r="F1165" s="11" t="str">
        <f>IFERROR(INDEX(lvl_4[],MATCH(L1165,lvl_4[ID],0),MATCH(TEXT(K1165,"##0"),lvl_4[#Headers],0)),"Нет")</f>
        <v>Структуры</v>
      </c>
      <c r="G1165" s="11" t="str">
        <f>IFERROR(INDEX(lvl_5[],MATCH(M1165,lvl_5[ID],0),MATCH(_xlfn.CONCAT(TEXT(K1165,"##0"),"_",TEXT(L1165,"##0")),lvl_5[#Headers],0)),"Нет")</f>
        <v>Благоприятность</v>
      </c>
      <c r="H1165" s="11" t="str">
        <f>IFERROR(INDEX(lvl_6[],MATCH(N1165,lvl_6[ID],0),MATCH(_xlfn.CONCAT(K1165,"_",L1165,"_",M1165),lvl_6[#Headers],0)),"Нет")</f>
        <v>Нет</v>
      </c>
      <c r="I1165" s="12">
        <v>1</v>
      </c>
      <c r="J1165" s="12">
        <v>2</v>
      </c>
      <c r="K1165" s="12">
        <v>2</v>
      </c>
      <c r="L1165" s="12">
        <v>1</v>
      </c>
      <c r="M1165" s="12">
        <v>0</v>
      </c>
      <c r="N1165" s="12">
        <v>0</v>
      </c>
      <c r="O1165" s="12">
        <f>COUNTIF($P$2:P1165,P1165)</f>
        <v>404</v>
      </c>
      <c r="P1165" s="12" t="str">
        <f t="shared" si="55"/>
        <v>122010000</v>
      </c>
      <c r="Q1165" s="12" t="str">
        <f t="shared" si="56"/>
        <v>1220100000404</v>
      </c>
      <c r="R1165" s="20" t="s">
        <v>2319</v>
      </c>
      <c r="S1165" s="20" t="s">
        <v>1251</v>
      </c>
      <c r="AX1165" s="12">
        <v>1</v>
      </c>
      <c r="AY1165" s="12" t="s">
        <v>908</v>
      </c>
      <c r="BA1165" s="12" t="s">
        <v>916</v>
      </c>
      <c r="BB1165" s="12" t="s">
        <v>19</v>
      </c>
      <c r="BG1165" s="21">
        <v>-1</v>
      </c>
      <c r="BJ1165" s="12">
        <v>1</v>
      </c>
      <c r="BK1165" s="12">
        <v>1</v>
      </c>
    </row>
    <row r="1166" spans="1:63" ht="45" x14ac:dyDescent="0.25">
      <c r="A1166" s="12">
        <v>1</v>
      </c>
      <c r="B1166" s="11" t="str">
        <f t="shared" si="57"/>
        <v>Общий расчет. Ци Мень. Анализ Дворца. Структуры. Благоприятность. Нет</v>
      </c>
      <c r="C1166" s="11" t="str">
        <f>IFERROR(VLOOKUP(I1166,lvl_1[],2,FALSE),"Нет")</f>
        <v>Общий расчет</v>
      </c>
      <c r="D1166" s="11" t="str">
        <f>IFERROR(VLOOKUP(Rule!J1166,lvl_2[],2,FALSE),"Нет")</f>
        <v>Ци Мень</v>
      </c>
      <c r="E1166" s="11" t="str">
        <f>IFERROR(VLOOKUP(Rule!K1166,lvl_3[],2,FALSE),"Нет")</f>
        <v>Анализ Дворца</v>
      </c>
      <c r="F1166" s="11" t="str">
        <f>IFERROR(INDEX(lvl_4[],MATCH(L1166,lvl_4[ID],0),MATCH(TEXT(K1166,"##0"),lvl_4[#Headers],0)),"Нет")</f>
        <v>Структуры</v>
      </c>
      <c r="G1166" s="11" t="str">
        <f>IFERROR(INDEX(lvl_5[],MATCH(M1166,lvl_5[ID],0),MATCH(_xlfn.CONCAT(TEXT(K1166,"##0"),"_",TEXT(L1166,"##0")),lvl_5[#Headers],0)),"Нет")</f>
        <v>Благоприятность</v>
      </c>
      <c r="H1166" s="11" t="str">
        <f>IFERROR(INDEX(lvl_6[],MATCH(N1166,lvl_6[ID],0),MATCH(_xlfn.CONCAT(K1166,"_",L1166,"_",M1166),lvl_6[#Headers],0)),"Нет")</f>
        <v>Нет</v>
      </c>
      <c r="I1166" s="12">
        <v>1</v>
      </c>
      <c r="J1166" s="12">
        <v>2</v>
      </c>
      <c r="K1166" s="12">
        <v>2</v>
      </c>
      <c r="L1166" s="12">
        <v>1</v>
      </c>
      <c r="M1166" s="12">
        <v>0</v>
      </c>
      <c r="N1166" s="12">
        <v>0</v>
      </c>
      <c r="O1166" s="12">
        <f>COUNTIF($P$2:P1166,P1166)</f>
        <v>405</v>
      </c>
      <c r="P1166" s="12" t="str">
        <f t="shared" si="55"/>
        <v>122010000</v>
      </c>
      <c r="Q1166" s="12" t="str">
        <f t="shared" si="56"/>
        <v>1220100000405</v>
      </c>
      <c r="R1166" s="20" t="s">
        <v>2319</v>
      </c>
      <c r="S1166" s="20" t="s">
        <v>1251</v>
      </c>
      <c r="AX1166" s="12">
        <v>1</v>
      </c>
      <c r="AY1166" s="12" t="s">
        <v>910</v>
      </c>
      <c r="BA1166" s="12" t="s">
        <v>916</v>
      </c>
      <c r="BB1166" s="12" t="s">
        <v>19</v>
      </c>
      <c r="BG1166" s="21">
        <v>-1</v>
      </c>
      <c r="BJ1166" s="12">
        <v>1</v>
      </c>
      <c r="BK1166" s="12">
        <v>1</v>
      </c>
    </row>
    <row r="1167" spans="1:63" ht="45" x14ac:dyDescent="0.25">
      <c r="A1167" s="12">
        <v>1</v>
      </c>
      <c r="B1167" s="11" t="str">
        <f t="shared" si="57"/>
        <v>Общий расчет. Ци Мень. Анализ Дворца. Структуры. Благоприятность. Нет</v>
      </c>
      <c r="C1167" s="11" t="str">
        <f>IFERROR(VLOOKUP(I1167,lvl_1[],2,FALSE),"Нет")</f>
        <v>Общий расчет</v>
      </c>
      <c r="D1167" s="11" t="str">
        <f>IFERROR(VLOOKUP(Rule!J1167,lvl_2[],2,FALSE),"Нет")</f>
        <v>Ци Мень</v>
      </c>
      <c r="E1167" s="11" t="str">
        <f>IFERROR(VLOOKUP(Rule!K1167,lvl_3[],2,FALSE),"Нет")</f>
        <v>Анализ Дворца</v>
      </c>
      <c r="F1167" s="11" t="str">
        <f>IFERROR(INDEX(lvl_4[],MATCH(L1167,lvl_4[ID],0),MATCH(TEXT(K1167,"##0"),lvl_4[#Headers],0)),"Нет")</f>
        <v>Структуры</v>
      </c>
      <c r="G1167" s="11" t="str">
        <f>IFERROR(INDEX(lvl_5[],MATCH(M1167,lvl_5[ID],0),MATCH(_xlfn.CONCAT(TEXT(K1167,"##0"),"_",TEXT(L1167,"##0")),lvl_5[#Headers],0)),"Нет")</f>
        <v>Благоприятность</v>
      </c>
      <c r="H1167" s="11" t="str">
        <f>IFERROR(INDEX(lvl_6[],MATCH(N1167,lvl_6[ID],0),MATCH(_xlfn.CONCAT(K1167,"_",L1167,"_",M1167),lvl_6[#Headers],0)),"Нет")</f>
        <v>Нет</v>
      </c>
      <c r="I1167" s="12">
        <v>1</v>
      </c>
      <c r="J1167" s="12">
        <v>2</v>
      </c>
      <c r="K1167" s="12">
        <v>2</v>
      </c>
      <c r="L1167" s="12">
        <v>1</v>
      </c>
      <c r="M1167" s="12">
        <v>0</v>
      </c>
      <c r="N1167" s="12">
        <v>0</v>
      </c>
      <c r="O1167" s="12">
        <f>COUNTIF($P$2:P1167,P1167)</f>
        <v>406</v>
      </c>
      <c r="P1167" s="12" t="str">
        <f t="shared" si="55"/>
        <v>122010000</v>
      </c>
      <c r="Q1167" s="12" t="str">
        <f t="shared" si="56"/>
        <v>1220100000406</v>
      </c>
      <c r="R1167" s="20" t="s">
        <v>2319</v>
      </c>
      <c r="S1167" s="20" t="s">
        <v>1251</v>
      </c>
      <c r="AX1167" s="12">
        <v>1</v>
      </c>
      <c r="AY1167" s="12" t="s">
        <v>912</v>
      </c>
      <c r="BA1167" s="12" t="s">
        <v>916</v>
      </c>
      <c r="BB1167" s="12" t="s">
        <v>19</v>
      </c>
      <c r="BG1167" s="21">
        <v>-1</v>
      </c>
      <c r="BJ1167" s="12">
        <v>1</v>
      </c>
      <c r="BK1167" s="12">
        <v>1</v>
      </c>
    </row>
    <row r="1168" spans="1:63" ht="45" x14ac:dyDescent="0.25">
      <c r="A1168" s="12">
        <v>1</v>
      </c>
      <c r="B1168" s="11" t="str">
        <f t="shared" si="57"/>
        <v>Общий расчет. Ци Мень. Анализ Дворца. Структуры. Благоприятность. Нет</v>
      </c>
      <c r="C1168" s="11" t="str">
        <f>IFERROR(VLOOKUP(I1168,lvl_1[],2,FALSE),"Нет")</f>
        <v>Общий расчет</v>
      </c>
      <c r="D1168" s="11" t="str">
        <f>IFERROR(VLOOKUP(Rule!J1168,lvl_2[],2,FALSE),"Нет")</f>
        <v>Ци Мень</v>
      </c>
      <c r="E1168" s="11" t="str">
        <f>IFERROR(VLOOKUP(Rule!K1168,lvl_3[],2,FALSE),"Нет")</f>
        <v>Анализ Дворца</v>
      </c>
      <c r="F1168" s="11" t="str">
        <f>IFERROR(INDEX(lvl_4[],MATCH(L1168,lvl_4[ID],0),MATCH(TEXT(K1168,"##0"),lvl_4[#Headers],0)),"Нет")</f>
        <v>Структуры</v>
      </c>
      <c r="G1168" s="11" t="str">
        <f>IFERROR(INDEX(lvl_5[],MATCH(M1168,lvl_5[ID],0),MATCH(_xlfn.CONCAT(TEXT(K1168,"##0"),"_",TEXT(L1168,"##0")),lvl_5[#Headers],0)),"Нет")</f>
        <v>Благоприятность</v>
      </c>
      <c r="H1168" s="11" t="str">
        <f>IFERROR(INDEX(lvl_6[],MATCH(N1168,lvl_6[ID],0),MATCH(_xlfn.CONCAT(K1168,"_",L1168,"_",M1168),lvl_6[#Headers],0)),"Нет")</f>
        <v>Нет</v>
      </c>
      <c r="I1168" s="12">
        <v>1</v>
      </c>
      <c r="J1168" s="12">
        <v>2</v>
      </c>
      <c r="K1168" s="12">
        <v>2</v>
      </c>
      <c r="L1168" s="12">
        <v>1</v>
      </c>
      <c r="M1168" s="12">
        <v>0</v>
      </c>
      <c r="N1168" s="12">
        <v>0</v>
      </c>
      <c r="O1168" s="12">
        <f>COUNTIF($P$2:P1168,P1168)</f>
        <v>407</v>
      </c>
      <c r="P1168" s="12" t="str">
        <f t="shared" si="55"/>
        <v>122010000</v>
      </c>
      <c r="Q1168" s="12" t="str">
        <f t="shared" si="56"/>
        <v>1220100000407</v>
      </c>
      <c r="R1168" s="20" t="s">
        <v>2319</v>
      </c>
      <c r="S1168" s="20" t="s">
        <v>1251</v>
      </c>
      <c r="AX1168" s="12">
        <v>1</v>
      </c>
      <c r="AY1168" s="12" t="s">
        <v>914</v>
      </c>
      <c r="BA1168" s="12" t="s">
        <v>916</v>
      </c>
      <c r="BB1168" s="12" t="s">
        <v>19</v>
      </c>
      <c r="BG1168" s="21">
        <v>-1</v>
      </c>
      <c r="BJ1168" s="12">
        <v>1</v>
      </c>
      <c r="BK1168" s="12">
        <v>1</v>
      </c>
    </row>
    <row r="1169" spans="1:63" ht="45" x14ac:dyDescent="0.25">
      <c r="A1169" s="12">
        <v>1</v>
      </c>
      <c r="B1169" s="11" t="str">
        <f t="shared" si="57"/>
        <v>Общий расчет. Ци Мень. Анализ Дворца. Структуры. Благоприятность. Нет</v>
      </c>
      <c r="C1169" s="11" t="str">
        <f>IFERROR(VLOOKUP(I1169,lvl_1[],2,FALSE),"Нет")</f>
        <v>Общий расчет</v>
      </c>
      <c r="D1169" s="11" t="str">
        <f>IFERROR(VLOOKUP(Rule!J1169,lvl_2[],2,FALSE),"Нет")</f>
        <v>Ци Мень</v>
      </c>
      <c r="E1169" s="11" t="str">
        <f>IFERROR(VLOOKUP(Rule!K1169,lvl_3[],2,FALSE),"Нет")</f>
        <v>Анализ Дворца</v>
      </c>
      <c r="F1169" s="11" t="str">
        <f>IFERROR(INDEX(lvl_4[],MATCH(L1169,lvl_4[ID],0),MATCH(TEXT(K1169,"##0"),lvl_4[#Headers],0)),"Нет")</f>
        <v>Структуры</v>
      </c>
      <c r="G1169" s="11" t="str">
        <f>IFERROR(INDEX(lvl_5[],MATCH(M1169,lvl_5[ID],0),MATCH(_xlfn.CONCAT(TEXT(K1169,"##0"),"_",TEXT(L1169,"##0")),lvl_5[#Headers],0)),"Нет")</f>
        <v>Благоприятность</v>
      </c>
      <c r="H1169" s="11" t="str">
        <f>IFERROR(INDEX(lvl_6[],MATCH(N1169,lvl_6[ID],0),MATCH(_xlfn.CONCAT(K1169,"_",L1169,"_",M1169),lvl_6[#Headers],0)),"Нет")</f>
        <v>Нет</v>
      </c>
      <c r="I1169" s="12">
        <v>1</v>
      </c>
      <c r="J1169" s="12">
        <v>2</v>
      </c>
      <c r="K1169" s="12">
        <v>2</v>
      </c>
      <c r="L1169" s="12">
        <v>1</v>
      </c>
      <c r="M1169" s="12">
        <v>0</v>
      </c>
      <c r="N1169" s="12">
        <v>0</v>
      </c>
      <c r="O1169" s="12">
        <f>COUNTIF($P$2:P1169,P1169)</f>
        <v>408</v>
      </c>
      <c r="P1169" s="12" t="str">
        <f t="shared" si="55"/>
        <v>122010000</v>
      </c>
      <c r="Q1169" s="12" t="str">
        <f t="shared" si="56"/>
        <v>1220100000408</v>
      </c>
      <c r="R1169" s="20" t="s">
        <v>2319</v>
      </c>
      <c r="S1169" s="20" t="s">
        <v>1251</v>
      </c>
      <c r="AX1169" s="12">
        <v>1</v>
      </c>
      <c r="AY1169" s="12" t="s">
        <v>916</v>
      </c>
      <c r="BA1169" s="12" t="s">
        <v>916</v>
      </c>
      <c r="BB1169" s="12" t="s">
        <v>19</v>
      </c>
      <c r="BG1169" s="21">
        <v>-1</v>
      </c>
      <c r="BJ1169" s="12">
        <v>1</v>
      </c>
      <c r="BK1169" s="12">
        <v>1</v>
      </c>
    </row>
    <row r="1170" spans="1:63" ht="45" x14ac:dyDescent="0.25">
      <c r="A1170" s="12">
        <v>1</v>
      </c>
      <c r="B1170" s="11" t="str">
        <f t="shared" si="57"/>
        <v>Общий расчет. Ци Мень. Анализ Дворца. Структуры. Благоприятность. Нет</v>
      </c>
      <c r="C1170" s="11" t="str">
        <f>IFERROR(VLOOKUP(I1170,lvl_1[],2,FALSE),"Нет")</f>
        <v>Общий расчет</v>
      </c>
      <c r="D1170" s="11" t="str">
        <f>IFERROR(VLOOKUP(Rule!J1170,lvl_2[],2,FALSE),"Нет")</f>
        <v>Ци Мень</v>
      </c>
      <c r="E1170" s="11" t="str">
        <f>IFERROR(VLOOKUP(Rule!K1170,lvl_3[],2,FALSE),"Нет")</f>
        <v>Анализ Дворца</v>
      </c>
      <c r="F1170" s="11" t="str">
        <f>IFERROR(INDEX(lvl_4[],MATCH(L1170,lvl_4[ID],0),MATCH(TEXT(K1170,"##0"),lvl_4[#Headers],0)),"Нет")</f>
        <v>Структуры</v>
      </c>
      <c r="G1170" s="11" t="str">
        <f>IFERROR(INDEX(lvl_5[],MATCH(M1170,lvl_5[ID],0),MATCH(_xlfn.CONCAT(TEXT(K1170,"##0"),"_",TEXT(L1170,"##0")),lvl_5[#Headers],0)),"Нет")</f>
        <v>Благоприятность</v>
      </c>
      <c r="H1170" s="11" t="str">
        <f>IFERROR(INDEX(lvl_6[],MATCH(N1170,lvl_6[ID],0),MATCH(_xlfn.CONCAT(K1170,"_",L1170,"_",M1170),lvl_6[#Headers],0)),"Нет")</f>
        <v>Нет</v>
      </c>
      <c r="I1170" s="12">
        <v>1</v>
      </c>
      <c r="J1170" s="12">
        <v>2</v>
      </c>
      <c r="K1170" s="12">
        <v>2</v>
      </c>
      <c r="L1170" s="12">
        <v>1</v>
      </c>
      <c r="M1170" s="12">
        <v>0</v>
      </c>
      <c r="N1170" s="12">
        <v>0</v>
      </c>
      <c r="O1170" s="12">
        <f>COUNTIF($P$2:P1170,P1170)</f>
        <v>409</v>
      </c>
      <c r="P1170" s="12" t="str">
        <f t="shared" si="55"/>
        <v>122010000</v>
      </c>
      <c r="Q1170" s="12" t="str">
        <f t="shared" si="56"/>
        <v>1220100000409</v>
      </c>
      <c r="R1170" s="20" t="s">
        <v>2319</v>
      </c>
      <c r="S1170" s="20" t="s">
        <v>1251</v>
      </c>
      <c r="AX1170" s="12">
        <v>1</v>
      </c>
      <c r="AY1170" s="12" t="s">
        <v>908</v>
      </c>
      <c r="BA1170" s="12" t="s">
        <v>916</v>
      </c>
      <c r="BB1170" s="12" t="s">
        <v>16</v>
      </c>
      <c r="BG1170" s="21">
        <v>-1</v>
      </c>
      <c r="BJ1170" s="12">
        <v>1</v>
      </c>
      <c r="BK1170" s="12">
        <v>1</v>
      </c>
    </row>
    <row r="1171" spans="1:63" ht="45" x14ac:dyDescent="0.25">
      <c r="A1171" s="12">
        <v>1</v>
      </c>
      <c r="B1171" s="11" t="str">
        <f t="shared" si="57"/>
        <v>Общий расчет. Ци Мень. Анализ Дворца. Структуры. Благоприятность. Нет</v>
      </c>
      <c r="C1171" s="11" t="str">
        <f>IFERROR(VLOOKUP(I1171,lvl_1[],2,FALSE),"Нет")</f>
        <v>Общий расчет</v>
      </c>
      <c r="D1171" s="11" t="str">
        <f>IFERROR(VLOOKUP(Rule!J1171,lvl_2[],2,FALSE),"Нет")</f>
        <v>Ци Мень</v>
      </c>
      <c r="E1171" s="11" t="str">
        <f>IFERROR(VLOOKUP(Rule!K1171,lvl_3[],2,FALSE),"Нет")</f>
        <v>Анализ Дворца</v>
      </c>
      <c r="F1171" s="11" t="str">
        <f>IFERROR(INDEX(lvl_4[],MATCH(L1171,lvl_4[ID],0),MATCH(TEXT(K1171,"##0"),lvl_4[#Headers],0)),"Нет")</f>
        <v>Структуры</v>
      </c>
      <c r="G1171" s="11" t="str">
        <f>IFERROR(INDEX(lvl_5[],MATCH(M1171,lvl_5[ID],0),MATCH(_xlfn.CONCAT(TEXT(K1171,"##0"),"_",TEXT(L1171,"##0")),lvl_5[#Headers],0)),"Нет")</f>
        <v>Благоприятность</v>
      </c>
      <c r="H1171" s="11" t="str">
        <f>IFERROR(INDEX(lvl_6[],MATCH(N1171,lvl_6[ID],0),MATCH(_xlfn.CONCAT(K1171,"_",L1171,"_",M1171),lvl_6[#Headers],0)),"Нет")</f>
        <v>Нет</v>
      </c>
      <c r="I1171" s="12">
        <v>1</v>
      </c>
      <c r="J1171" s="12">
        <v>2</v>
      </c>
      <c r="K1171" s="12">
        <v>2</v>
      </c>
      <c r="L1171" s="12">
        <v>1</v>
      </c>
      <c r="M1171" s="12">
        <v>0</v>
      </c>
      <c r="N1171" s="12">
        <v>0</v>
      </c>
      <c r="O1171" s="12">
        <f>COUNTIF($P$2:P1171,P1171)</f>
        <v>410</v>
      </c>
      <c r="P1171" s="12" t="str">
        <f t="shared" si="55"/>
        <v>122010000</v>
      </c>
      <c r="Q1171" s="12" t="str">
        <f t="shared" si="56"/>
        <v>1220100000410</v>
      </c>
      <c r="R1171" s="20" t="s">
        <v>2319</v>
      </c>
      <c r="S1171" s="20" t="s">
        <v>1251</v>
      </c>
      <c r="AX1171" s="12">
        <v>1</v>
      </c>
      <c r="AY1171" s="12" t="s">
        <v>910</v>
      </c>
      <c r="BA1171" s="12" t="s">
        <v>916</v>
      </c>
      <c r="BB1171" s="12" t="s">
        <v>16</v>
      </c>
      <c r="BG1171" s="21">
        <v>-1</v>
      </c>
      <c r="BJ1171" s="12">
        <v>1</v>
      </c>
      <c r="BK1171" s="12">
        <v>1</v>
      </c>
    </row>
    <row r="1172" spans="1:63" ht="45" x14ac:dyDescent="0.25">
      <c r="A1172" s="12">
        <v>1</v>
      </c>
      <c r="B1172" s="11" t="str">
        <f t="shared" si="57"/>
        <v>Общий расчет. Ци Мень. Анализ Дворца. Структуры. Благоприятность. Нет</v>
      </c>
      <c r="C1172" s="11" t="str">
        <f>IFERROR(VLOOKUP(I1172,lvl_1[],2,FALSE),"Нет")</f>
        <v>Общий расчет</v>
      </c>
      <c r="D1172" s="11" t="str">
        <f>IFERROR(VLOOKUP(Rule!J1172,lvl_2[],2,FALSE),"Нет")</f>
        <v>Ци Мень</v>
      </c>
      <c r="E1172" s="11" t="str">
        <f>IFERROR(VLOOKUP(Rule!K1172,lvl_3[],2,FALSE),"Нет")</f>
        <v>Анализ Дворца</v>
      </c>
      <c r="F1172" s="11" t="str">
        <f>IFERROR(INDEX(lvl_4[],MATCH(L1172,lvl_4[ID],0),MATCH(TEXT(K1172,"##0"),lvl_4[#Headers],0)),"Нет")</f>
        <v>Структуры</v>
      </c>
      <c r="G1172" s="11" t="str">
        <f>IFERROR(INDEX(lvl_5[],MATCH(M1172,lvl_5[ID],0),MATCH(_xlfn.CONCAT(TEXT(K1172,"##0"),"_",TEXT(L1172,"##0")),lvl_5[#Headers],0)),"Нет")</f>
        <v>Благоприятность</v>
      </c>
      <c r="H1172" s="11" t="str">
        <f>IFERROR(INDEX(lvl_6[],MATCH(N1172,lvl_6[ID],0),MATCH(_xlfn.CONCAT(K1172,"_",L1172,"_",M1172),lvl_6[#Headers],0)),"Нет")</f>
        <v>Нет</v>
      </c>
      <c r="I1172" s="12">
        <v>1</v>
      </c>
      <c r="J1172" s="12">
        <v>2</v>
      </c>
      <c r="K1172" s="12">
        <v>2</v>
      </c>
      <c r="L1172" s="12">
        <v>1</v>
      </c>
      <c r="M1172" s="12">
        <v>0</v>
      </c>
      <c r="N1172" s="12">
        <v>0</v>
      </c>
      <c r="O1172" s="12">
        <f>COUNTIF($P$2:P1172,P1172)</f>
        <v>411</v>
      </c>
      <c r="P1172" s="12" t="str">
        <f t="shared" si="55"/>
        <v>122010000</v>
      </c>
      <c r="Q1172" s="12" t="str">
        <f t="shared" si="56"/>
        <v>1220100000411</v>
      </c>
      <c r="R1172" s="20" t="s">
        <v>2319</v>
      </c>
      <c r="S1172" s="20" t="s">
        <v>1251</v>
      </c>
      <c r="AX1172" s="12">
        <v>1</v>
      </c>
      <c r="AY1172" s="12" t="s">
        <v>912</v>
      </c>
      <c r="BA1172" s="12" t="s">
        <v>916</v>
      </c>
      <c r="BB1172" s="12" t="s">
        <v>16</v>
      </c>
      <c r="BG1172" s="21">
        <v>-1</v>
      </c>
      <c r="BJ1172" s="12">
        <v>1</v>
      </c>
      <c r="BK1172" s="12">
        <v>1</v>
      </c>
    </row>
    <row r="1173" spans="1:63" ht="45" x14ac:dyDescent="0.25">
      <c r="A1173" s="12">
        <v>1</v>
      </c>
      <c r="B1173" s="11" t="str">
        <f t="shared" si="57"/>
        <v>Общий расчет. Ци Мень. Анализ Дворца. Структуры. Благоприятность. Нет</v>
      </c>
      <c r="C1173" s="11" t="str">
        <f>IFERROR(VLOOKUP(I1173,lvl_1[],2,FALSE),"Нет")</f>
        <v>Общий расчет</v>
      </c>
      <c r="D1173" s="11" t="str">
        <f>IFERROR(VLOOKUP(Rule!J1173,lvl_2[],2,FALSE),"Нет")</f>
        <v>Ци Мень</v>
      </c>
      <c r="E1173" s="11" t="str">
        <f>IFERROR(VLOOKUP(Rule!K1173,lvl_3[],2,FALSE),"Нет")</f>
        <v>Анализ Дворца</v>
      </c>
      <c r="F1173" s="11" t="str">
        <f>IFERROR(INDEX(lvl_4[],MATCH(L1173,lvl_4[ID],0),MATCH(TEXT(K1173,"##0"),lvl_4[#Headers],0)),"Нет")</f>
        <v>Структуры</v>
      </c>
      <c r="G1173" s="11" t="str">
        <f>IFERROR(INDEX(lvl_5[],MATCH(M1173,lvl_5[ID],0),MATCH(_xlfn.CONCAT(TEXT(K1173,"##0"),"_",TEXT(L1173,"##0")),lvl_5[#Headers],0)),"Нет")</f>
        <v>Благоприятность</v>
      </c>
      <c r="H1173" s="11" t="str">
        <f>IFERROR(INDEX(lvl_6[],MATCH(N1173,lvl_6[ID],0),MATCH(_xlfn.CONCAT(K1173,"_",L1173,"_",M1173),lvl_6[#Headers],0)),"Нет")</f>
        <v>Нет</v>
      </c>
      <c r="I1173" s="12">
        <v>1</v>
      </c>
      <c r="J1173" s="12">
        <v>2</v>
      </c>
      <c r="K1173" s="12">
        <v>2</v>
      </c>
      <c r="L1173" s="12">
        <v>1</v>
      </c>
      <c r="M1173" s="12">
        <v>0</v>
      </c>
      <c r="N1173" s="12">
        <v>0</v>
      </c>
      <c r="O1173" s="12">
        <f>COUNTIF($P$2:P1173,P1173)</f>
        <v>412</v>
      </c>
      <c r="P1173" s="12" t="str">
        <f t="shared" si="55"/>
        <v>122010000</v>
      </c>
      <c r="Q1173" s="12" t="str">
        <f t="shared" si="56"/>
        <v>1220100000412</v>
      </c>
      <c r="R1173" s="20" t="s">
        <v>2319</v>
      </c>
      <c r="S1173" s="20" t="s">
        <v>1251</v>
      </c>
      <c r="AX1173" s="12">
        <v>1</v>
      </c>
      <c r="AY1173" s="12" t="s">
        <v>914</v>
      </c>
      <c r="BA1173" s="12" t="s">
        <v>916</v>
      </c>
      <c r="BB1173" s="12" t="s">
        <v>16</v>
      </c>
      <c r="BG1173" s="21">
        <v>-1</v>
      </c>
      <c r="BJ1173" s="12">
        <v>1</v>
      </c>
      <c r="BK1173" s="12">
        <v>1</v>
      </c>
    </row>
    <row r="1174" spans="1:63" ht="45" x14ac:dyDescent="0.25">
      <c r="A1174" s="12">
        <v>1</v>
      </c>
      <c r="B1174" s="11" t="str">
        <f t="shared" si="57"/>
        <v>Общий расчет. Ци Мень. Анализ Дворца. Структуры. Благоприятность. Нет</v>
      </c>
      <c r="C1174" s="11" t="str">
        <f>IFERROR(VLOOKUP(I1174,lvl_1[],2,FALSE),"Нет")</f>
        <v>Общий расчет</v>
      </c>
      <c r="D1174" s="11" t="str">
        <f>IFERROR(VLOOKUP(Rule!J1174,lvl_2[],2,FALSE),"Нет")</f>
        <v>Ци Мень</v>
      </c>
      <c r="E1174" s="11" t="str">
        <f>IFERROR(VLOOKUP(Rule!K1174,lvl_3[],2,FALSE),"Нет")</f>
        <v>Анализ Дворца</v>
      </c>
      <c r="F1174" s="11" t="str">
        <f>IFERROR(INDEX(lvl_4[],MATCH(L1174,lvl_4[ID],0),MATCH(TEXT(K1174,"##0"),lvl_4[#Headers],0)),"Нет")</f>
        <v>Структуры</v>
      </c>
      <c r="G1174" s="11" t="str">
        <f>IFERROR(INDEX(lvl_5[],MATCH(M1174,lvl_5[ID],0),MATCH(_xlfn.CONCAT(TEXT(K1174,"##0"),"_",TEXT(L1174,"##0")),lvl_5[#Headers],0)),"Нет")</f>
        <v>Благоприятность</v>
      </c>
      <c r="H1174" s="11" t="str">
        <f>IFERROR(INDEX(lvl_6[],MATCH(N1174,lvl_6[ID],0),MATCH(_xlfn.CONCAT(K1174,"_",L1174,"_",M1174),lvl_6[#Headers],0)),"Нет")</f>
        <v>Нет</v>
      </c>
      <c r="I1174" s="12">
        <v>1</v>
      </c>
      <c r="J1174" s="12">
        <v>2</v>
      </c>
      <c r="K1174" s="12">
        <v>2</v>
      </c>
      <c r="L1174" s="12">
        <v>1</v>
      </c>
      <c r="M1174" s="12">
        <v>0</v>
      </c>
      <c r="N1174" s="12">
        <v>0</v>
      </c>
      <c r="O1174" s="12">
        <f>COUNTIF($P$2:P1174,P1174)</f>
        <v>413</v>
      </c>
      <c r="P1174" s="12" t="str">
        <f t="shared" si="55"/>
        <v>122010000</v>
      </c>
      <c r="Q1174" s="12" t="str">
        <f t="shared" si="56"/>
        <v>1220100000413</v>
      </c>
      <c r="R1174" s="20" t="s">
        <v>2319</v>
      </c>
      <c r="S1174" s="20" t="s">
        <v>1251</v>
      </c>
      <c r="AX1174" s="12">
        <v>1</v>
      </c>
      <c r="AY1174" s="12" t="s">
        <v>916</v>
      </c>
      <c r="BA1174" s="12" t="s">
        <v>916</v>
      </c>
      <c r="BB1174" s="12" t="s">
        <v>16</v>
      </c>
      <c r="BG1174" s="21">
        <v>-1</v>
      </c>
      <c r="BJ1174" s="12">
        <v>1</v>
      </c>
      <c r="BK1174" s="12">
        <v>1</v>
      </c>
    </row>
    <row r="1175" spans="1:63" ht="45" x14ac:dyDescent="0.25">
      <c r="A1175" s="12">
        <v>1</v>
      </c>
      <c r="B1175" s="11" t="str">
        <f t="shared" si="57"/>
        <v>Общий расчет. Ци Мень. Анализ Дворца. Структуры. Благоприятность. Нет</v>
      </c>
      <c r="C1175" s="11" t="str">
        <f>IFERROR(VLOOKUP(I1175,lvl_1[],2,FALSE),"Нет")</f>
        <v>Общий расчет</v>
      </c>
      <c r="D1175" s="11" t="str">
        <f>IFERROR(VLOOKUP(Rule!J1175,lvl_2[],2,FALSE),"Нет")</f>
        <v>Ци Мень</v>
      </c>
      <c r="E1175" s="11" t="str">
        <f>IFERROR(VLOOKUP(Rule!K1175,lvl_3[],2,FALSE),"Нет")</f>
        <v>Анализ Дворца</v>
      </c>
      <c r="F1175" s="11" t="str">
        <f>IFERROR(INDEX(lvl_4[],MATCH(L1175,lvl_4[ID],0),MATCH(TEXT(K1175,"##0"),lvl_4[#Headers],0)),"Нет")</f>
        <v>Структуры</v>
      </c>
      <c r="G1175" s="11" t="str">
        <f>IFERROR(INDEX(lvl_5[],MATCH(M1175,lvl_5[ID],0),MATCH(_xlfn.CONCAT(TEXT(K1175,"##0"),"_",TEXT(L1175,"##0")),lvl_5[#Headers],0)),"Нет")</f>
        <v>Благоприятность</v>
      </c>
      <c r="H1175" s="11" t="str">
        <f>IFERROR(INDEX(lvl_6[],MATCH(N1175,lvl_6[ID],0),MATCH(_xlfn.CONCAT(K1175,"_",L1175,"_",M1175),lvl_6[#Headers],0)),"Нет")</f>
        <v>Нет</v>
      </c>
      <c r="I1175" s="12">
        <v>1</v>
      </c>
      <c r="J1175" s="12">
        <v>2</v>
      </c>
      <c r="K1175" s="12">
        <v>2</v>
      </c>
      <c r="L1175" s="12">
        <v>1</v>
      </c>
      <c r="M1175" s="12">
        <v>0</v>
      </c>
      <c r="N1175" s="12">
        <v>0</v>
      </c>
      <c r="O1175" s="12">
        <f>COUNTIF($P$2:P1175,P1175)</f>
        <v>414</v>
      </c>
      <c r="P1175" s="12" t="str">
        <f t="shared" si="55"/>
        <v>122010000</v>
      </c>
      <c r="Q1175" s="12" t="str">
        <f t="shared" si="56"/>
        <v>1220100000414</v>
      </c>
      <c r="R1175" s="20" t="s">
        <v>2316</v>
      </c>
      <c r="S1175" s="20" t="s">
        <v>1246</v>
      </c>
      <c r="AX1175" s="12">
        <v>1</v>
      </c>
      <c r="AY1175" s="12" t="s">
        <v>908</v>
      </c>
      <c r="BA1175" s="12" t="s">
        <v>912</v>
      </c>
      <c r="BB1175" s="12" t="s">
        <v>31</v>
      </c>
      <c r="BG1175" s="21" t="s">
        <v>2277</v>
      </c>
      <c r="BJ1175" s="12">
        <v>1</v>
      </c>
      <c r="BK1175" s="12">
        <v>1</v>
      </c>
    </row>
    <row r="1176" spans="1:63" ht="45" x14ac:dyDescent="0.25">
      <c r="A1176" s="12">
        <v>1</v>
      </c>
      <c r="B1176" s="11" t="str">
        <f t="shared" si="57"/>
        <v>Общий расчет. Ци Мень. Анализ Дворца. Структуры. Благоприятность. Нет</v>
      </c>
      <c r="C1176" s="11" t="str">
        <f>IFERROR(VLOOKUP(I1176,lvl_1[],2,FALSE),"Нет")</f>
        <v>Общий расчет</v>
      </c>
      <c r="D1176" s="11" t="str">
        <f>IFERROR(VLOOKUP(Rule!J1176,lvl_2[],2,FALSE),"Нет")</f>
        <v>Ци Мень</v>
      </c>
      <c r="E1176" s="11" t="str">
        <f>IFERROR(VLOOKUP(Rule!K1176,lvl_3[],2,FALSE),"Нет")</f>
        <v>Анализ Дворца</v>
      </c>
      <c r="F1176" s="11" t="str">
        <f>IFERROR(INDEX(lvl_4[],MATCH(L1176,lvl_4[ID],0),MATCH(TEXT(K1176,"##0"),lvl_4[#Headers],0)),"Нет")</f>
        <v>Структуры</v>
      </c>
      <c r="G1176" s="11" t="str">
        <f>IFERROR(INDEX(lvl_5[],MATCH(M1176,lvl_5[ID],0),MATCH(_xlfn.CONCAT(TEXT(K1176,"##0"),"_",TEXT(L1176,"##0")),lvl_5[#Headers],0)),"Нет")</f>
        <v>Благоприятность</v>
      </c>
      <c r="H1176" s="11" t="str">
        <f>IFERROR(INDEX(lvl_6[],MATCH(N1176,lvl_6[ID],0),MATCH(_xlfn.CONCAT(K1176,"_",L1176,"_",M1176),lvl_6[#Headers],0)),"Нет")</f>
        <v>Нет</v>
      </c>
      <c r="I1176" s="12">
        <v>1</v>
      </c>
      <c r="J1176" s="12">
        <v>2</v>
      </c>
      <c r="K1176" s="12">
        <v>2</v>
      </c>
      <c r="L1176" s="12">
        <v>1</v>
      </c>
      <c r="M1176" s="12">
        <v>0</v>
      </c>
      <c r="N1176" s="12">
        <v>0</v>
      </c>
      <c r="O1176" s="12">
        <f>COUNTIF($P$2:P1176,P1176)</f>
        <v>415</v>
      </c>
      <c r="P1176" s="12" t="str">
        <f t="shared" si="55"/>
        <v>122010000</v>
      </c>
      <c r="Q1176" s="12" t="str">
        <f t="shared" si="56"/>
        <v>1220100000415</v>
      </c>
      <c r="R1176" s="20" t="s">
        <v>2316</v>
      </c>
      <c r="S1176" s="20" t="s">
        <v>1246</v>
      </c>
      <c r="AX1176" s="12">
        <v>1</v>
      </c>
      <c r="AY1176" s="12" t="s">
        <v>910</v>
      </c>
      <c r="BA1176" s="12" t="s">
        <v>912</v>
      </c>
      <c r="BB1176" s="12" t="s">
        <v>31</v>
      </c>
      <c r="BG1176" s="21" t="s">
        <v>2277</v>
      </c>
      <c r="BJ1176" s="12">
        <v>1</v>
      </c>
      <c r="BK1176" s="12">
        <v>1</v>
      </c>
    </row>
    <row r="1177" spans="1:63" ht="45" x14ac:dyDescent="0.25">
      <c r="A1177" s="12">
        <v>1</v>
      </c>
      <c r="B1177" s="11" t="str">
        <f t="shared" si="57"/>
        <v>Общий расчет. Ци Мень. Анализ Дворца. Структуры. Благоприятность. Нет</v>
      </c>
      <c r="C1177" s="11" t="str">
        <f>IFERROR(VLOOKUP(I1177,lvl_1[],2,FALSE),"Нет")</f>
        <v>Общий расчет</v>
      </c>
      <c r="D1177" s="11" t="str">
        <f>IFERROR(VLOOKUP(Rule!J1177,lvl_2[],2,FALSE),"Нет")</f>
        <v>Ци Мень</v>
      </c>
      <c r="E1177" s="11" t="str">
        <f>IFERROR(VLOOKUP(Rule!K1177,lvl_3[],2,FALSE),"Нет")</f>
        <v>Анализ Дворца</v>
      </c>
      <c r="F1177" s="11" t="str">
        <f>IFERROR(INDEX(lvl_4[],MATCH(L1177,lvl_4[ID],0),MATCH(TEXT(K1177,"##0"),lvl_4[#Headers],0)),"Нет")</f>
        <v>Структуры</v>
      </c>
      <c r="G1177" s="11" t="str">
        <f>IFERROR(INDEX(lvl_5[],MATCH(M1177,lvl_5[ID],0),MATCH(_xlfn.CONCAT(TEXT(K1177,"##0"),"_",TEXT(L1177,"##0")),lvl_5[#Headers],0)),"Нет")</f>
        <v>Благоприятность</v>
      </c>
      <c r="H1177" s="11" t="str">
        <f>IFERROR(INDEX(lvl_6[],MATCH(N1177,lvl_6[ID],0),MATCH(_xlfn.CONCAT(K1177,"_",L1177,"_",M1177),lvl_6[#Headers],0)),"Нет")</f>
        <v>Нет</v>
      </c>
      <c r="I1177" s="12">
        <v>1</v>
      </c>
      <c r="J1177" s="12">
        <v>2</v>
      </c>
      <c r="K1177" s="12">
        <v>2</v>
      </c>
      <c r="L1177" s="12">
        <v>1</v>
      </c>
      <c r="M1177" s="12">
        <v>0</v>
      </c>
      <c r="N1177" s="12">
        <v>0</v>
      </c>
      <c r="O1177" s="12">
        <f>COUNTIF($P$2:P1177,P1177)</f>
        <v>416</v>
      </c>
      <c r="P1177" s="12" t="str">
        <f t="shared" si="55"/>
        <v>122010000</v>
      </c>
      <c r="Q1177" s="12" t="str">
        <f t="shared" si="56"/>
        <v>1220100000416</v>
      </c>
      <c r="R1177" s="20" t="s">
        <v>2316</v>
      </c>
      <c r="S1177" s="20" t="s">
        <v>1246</v>
      </c>
      <c r="AX1177" s="12">
        <v>1</v>
      </c>
      <c r="AY1177" s="12" t="s">
        <v>912</v>
      </c>
      <c r="BA1177" s="12" t="s">
        <v>912</v>
      </c>
      <c r="BB1177" s="12" t="s">
        <v>31</v>
      </c>
      <c r="BG1177" s="21" t="s">
        <v>2277</v>
      </c>
      <c r="BJ1177" s="12">
        <v>1</v>
      </c>
      <c r="BK1177" s="12">
        <v>1</v>
      </c>
    </row>
    <row r="1178" spans="1:63" ht="45" x14ac:dyDescent="0.25">
      <c r="A1178" s="12">
        <v>1</v>
      </c>
      <c r="B1178" s="11" t="str">
        <f t="shared" si="57"/>
        <v>Общий расчет. Ци Мень. Анализ Дворца. Структуры. Благоприятность. Нет</v>
      </c>
      <c r="C1178" s="11" t="str">
        <f>IFERROR(VLOOKUP(I1178,lvl_1[],2,FALSE),"Нет")</f>
        <v>Общий расчет</v>
      </c>
      <c r="D1178" s="11" t="str">
        <f>IFERROR(VLOOKUP(Rule!J1178,lvl_2[],2,FALSE),"Нет")</f>
        <v>Ци Мень</v>
      </c>
      <c r="E1178" s="11" t="str">
        <f>IFERROR(VLOOKUP(Rule!K1178,lvl_3[],2,FALSE),"Нет")</f>
        <v>Анализ Дворца</v>
      </c>
      <c r="F1178" s="11" t="str">
        <f>IFERROR(INDEX(lvl_4[],MATCH(L1178,lvl_4[ID],0),MATCH(TEXT(K1178,"##0"),lvl_4[#Headers],0)),"Нет")</f>
        <v>Структуры</v>
      </c>
      <c r="G1178" s="11" t="str">
        <f>IFERROR(INDEX(lvl_5[],MATCH(M1178,lvl_5[ID],0),MATCH(_xlfn.CONCAT(TEXT(K1178,"##0"),"_",TEXT(L1178,"##0")),lvl_5[#Headers],0)),"Нет")</f>
        <v>Благоприятность</v>
      </c>
      <c r="H1178" s="11" t="str">
        <f>IFERROR(INDEX(lvl_6[],MATCH(N1178,lvl_6[ID],0),MATCH(_xlfn.CONCAT(K1178,"_",L1178,"_",M1178),lvl_6[#Headers],0)),"Нет")</f>
        <v>Нет</v>
      </c>
      <c r="I1178" s="12">
        <v>1</v>
      </c>
      <c r="J1178" s="12">
        <v>2</v>
      </c>
      <c r="K1178" s="12">
        <v>2</v>
      </c>
      <c r="L1178" s="12">
        <v>1</v>
      </c>
      <c r="M1178" s="12">
        <v>0</v>
      </c>
      <c r="N1178" s="12">
        <v>0</v>
      </c>
      <c r="O1178" s="12">
        <f>COUNTIF($P$2:P1178,P1178)</f>
        <v>417</v>
      </c>
      <c r="P1178" s="12" t="str">
        <f t="shared" si="55"/>
        <v>122010000</v>
      </c>
      <c r="Q1178" s="12" t="str">
        <f t="shared" si="56"/>
        <v>1220100000417</v>
      </c>
      <c r="R1178" s="20" t="s">
        <v>2316</v>
      </c>
      <c r="S1178" s="20" t="s">
        <v>1246</v>
      </c>
      <c r="AX1178" s="12">
        <v>1</v>
      </c>
      <c r="AY1178" s="12" t="s">
        <v>914</v>
      </c>
      <c r="BA1178" s="12" t="s">
        <v>912</v>
      </c>
      <c r="BB1178" s="12" t="s">
        <v>31</v>
      </c>
      <c r="BG1178" s="21" t="s">
        <v>2277</v>
      </c>
      <c r="BJ1178" s="12">
        <v>1</v>
      </c>
      <c r="BK1178" s="12">
        <v>1</v>
      </c>
    </row>
    <row r="1179" spans="1:63" ht="45" x14ac:dyDescent="0.25">
      <c r="A1179" s="12">
        <v>1</v>
      </c>
      <c r="B1179" s="11" t="str">
        <f t="shared" si="57"/>
        <v>Общий расчет. Ци Мень. Анализ Дворца. Структуры. Благоприятность. Нет</v>
      </c>
      <c r="C1179" s="11" t="str">
        <f>IFERROR(VLOOKUP(I1179,lvl_1[],2,FALSE),"Нет")</f>
        <v>Общий расчет</v>
      </c>
      <c r="D1179" s="11" t="str">
        <f>IFERROR(VLOOKUP(Rule!J1179,lvl_2[],2,FALSE),"Нет")</f>
        <v>Ци Мень</v>
      </c>
      <c r="E1179" s="11" t="str">
        <f>IFERROR(VLOOKUP(Rule!K1179,lvl_3[],2,FALSE),"Нет")</f>
        <v>Анализ Дворца</v>
      </c>
      <c r="F1179" s="11" t="str">
        <f>IFERROR(INDEX(lvl_4[],MATCH(L1179,lvl_4[ID],0),MATCH(TEXT(K1179,"##0"),lvl_4[#Headers],0)),"Нет")</f>
        <v>Структуры</v>
      </c>
      <c r="G1179" s="11" t="str">
        <f>IFERROR(INDEX(lvl_5[],MATCH(M1179,lvl_5[ID],0),MATCH(_xlfn.CONCAT(TEXT(K1179,"##0"),"_",TEXT(L1179,"##0")),lvl_5[#Headers],0)),"Нет")</f>
        <v>Благоприятность</v>
      </c>
      <c r="H1179" s="11" t="str">
        <f>IFERROR(INDEX(lvl_6[],MATCH(N1179,lvl_6[ID],0),MATCH(_xlfn.CONCAT(K1179,"_",L1179,"_",M1179),lvl_6[#Headers],0)),"Нет")</f>
        <v>Нет</v>
      </c>
      <c r="I1179" s="12">
        <v>1</v>
      </c>
      <c r="J1179" s="12">
        <v>2</v>
      </c>
      <c r="K1179" s="12">
        <v>2</v>
      </c>
      <c r="L1179" s="12">
        <v>1</v>
      </c>
      <c r="M1179" s="12">
        <v>0</v>
      </c>
      <c r="N1179" s="12">
        <v>0</v>
      </c>
      <c r="O1179" s="12">
        <f>COUNTIF($P$2:P1179,P1179)</f>
        <v>418</v>
      </c>
      <c r="P1179" s="12" t="str">
        <f t="shared" si="55"/>
        <v>122010000</v>
      </c>
      <c r="Q1179" s="12" t="str">
        <f t="shared" si="56"/>
        <v>1220100000418</v>
      </c>
      <c r="R1179" s="20" t="s">
        <v>2316</v>
      </c>
      <c r="S1179" s="20" t="s">
        <v>1246</v>
      </c>
      <c r="AX1179" s="12">
        <v>1</v>
      </c>
      <c r="AY1179" s="12" t="s">
        <v>916</v>
      </c>
      <c r="BA1179" s="12" t="s">
        <v>912</v>
      </c>
      <c r="BB1179" s="12" t="s">
        <v>31</v>
      </c>
      <c r="BG1179" s="21" t="s">
        <v>1109</v>
      </c>
      <c r="BJ1179" s="12">
        <v>1</v>
      </c>
      <c r="BK1179" s="12">
        <v>1</v>
      </c>
    </row>
    <row r="1180" spans="1:63" ht="45" x14ac:dyDescent="0.25">
      <c r="A1180" s="12">
        <v>1</v>
      </c>
      <c r="B1180" s="11" t="str">
        <f t="shared" si="57"/>
        <v>Общий расчет. Ци Мень. Анализ Дворца. Структуры. Благоприятность. Нет</v>
      </c>
      <c r="C1180" s="11" t="str">
        <f>IFERROR(VLOOKUP(I1180,lvl_1[],2,FALSE),"Нет")</f>
        <v>Общий расчет</v>
      </c>
      <c r="D1180" s="11" t="str">
        <f>IFERROR(VLOOKUP(Rule!J1180,lvl_2[],2,FALSE),"Нет")</f>
        <v>Ци Мень</v>
      </c>
      <c r="E1180" s="11" t="str">
        <f>IFERROR(VLOOKUP(Rule!K1180,lvl_3[],2,FALSE),"Нет")</f>
        <v>Анализ Дворца</v>
      </c>
      <c r="F1180" s="11" t="str">
        <f>IFERROR(INDEX(lvl_4[],MATCH(L1180,lvl_4[ID],0),MATCH(TEXT(K1180,"##0"),lvl_4[#Headers],0)),"Нет")</f>
        <v>Структуры</v>
      </c>
      <c r="G1180" s="11" t="str">
        <f>IFERROR(INDEX(lvl_5[],MATCH(M1180,lvl_5[ID],0),MATCH(_xlfn.CONCAT(TEXT(K1180,"##0"),"_",TEXT(L1180,"##0")),lvl_5[#Headers],0)),"Нет")</f>
        <v>Благоприятность</v>
      </c>
      <c r="H1180" s="11" t="str">
        <f>IFERROR(INDEX(lvl_6[],MATCH(N1180,lvl_6[ID],0),MATCH(_xlfn.CONCAT(K1180,"_",L1180,"_",M1180),lvl_6[#Headers],0)),"Нет")</f>
        <v>Нет</v>
      </c>
      <c r="I1180" s="12">
        <v>1</v>
      </c>
      <c r="J1180" s="12">
        <v>2</v>
      </c>
      <c r="K1180" s="12">
        <v>2</v>
      </c>
      <c r="L1180" s="12">
        <v>1</v>
      </c>
      <c r="M1180" s="12">
        <v>0</v>
      </c>
      <c r="N1180" s="12">
        <v>0</v>
      </c>
      <c r="O1180" s="12">
        <f>COUNTIF($P$2:P1180,P1180)</f>
        <v>419</v>
      </c>
      <c r="P1180" s="12" t="str">
        <f t="shared" si="55"/>
        <v>122010000</v>
      </c>
      <c r="Q1180" s="12" t="str">
        <f t="shared" si="56"/>
        <v>1220100000419</v>
      </c>
      <c r="R1180" s="20" t="s">
        <v>2316</v>
      </c>
      <c r="S1180" s="20" t="s">
        <v>1246</v>
      </c>
      <c r="AX1180" s="12">
        <v>1</v>
      </c>
      <c r="AY1180" s="12" t="s">
        <v>908</v>
      </c>
      <c r="BA1180" s="12" t="s">
        <v>912</v>
      </c>
      <c r="BB1180" s="12" t="s">
        <v>12</v>
      </c>
      <c r="BG1180" s="21" t="s">
        <v>2277</v>
      </c>
      <c r="BJ1180" s="12">
        <v>1</v>
      </c>
      <c r="BK1180" s="12">
        <v>1</v>
      </c>
    </row>
    <row r="1181" spans="1:63" ht="45" x14ac:dyDescent="0.25">
      <c r="A1181" s="12">
        <v>1</v>
      </c>
      <c r="B1181" s="11" t="str">
        <f t="shared" si="57"/>
        <v>Общий расчет. Ци Мень. Анализ Дворца. Структуры. Благоприятность. Нет</v>
      </c>
      <c r="C1181" s="11" t="str">
        <f>IFERROR(VLOOKUP(I1181,lvl_1[],2,FALSE),"Нет")</f>
        <v>Общий расчет</v>
      </c>
      <c r="D1181" s="11" t="str">
        <f>IFERROR(VLOOKUP(Rule!J1181,lvl_2[],2,FALSE),"Нет")</f>
        <v>Ци Мень</v>
      </c>
      <c r="E1181" s="11" t="str">
        <f>IFERROR(VLOOKUP(Rule!K1181,lvl_3[],2,FALSE),"Нет")</f>
        <v>Анализ Дворца</v>
      </c>
      <c r="F1181" s="11" t="str">
        <f>IFERROR(INDEX(lvl_4[],MATCH(L1181,lvl_4[ID],0),MATCH(TEXT(K1181,"##0"),lvl_4[#Headers],0)),"Нет")</f>
        <v>Структуры</v>
      </c>
      <c r="G1181" s="11" t="str">
        <f>IFERROR(INDEX(lvl_5[],MATCH(M1181,lvl_5[ID],0),MATCH(_xlfn.CONCAT(TEXT(K1181,"##0"),"_",TEXT(L1181,"##0")),lvl_5[#Headers],0)),"Нет")</f>
        <v>Благоприятность</v>
      </c>
      <c r="H1181" s="11" t="str">
        <f>IFERROR(INDEX(lvl_6[],MATCH(N1181,lvl_6[ID],0),MATCH(_xlfn.CONCAT(K1181,"_",L1181,"_",M1181),lvl_6[#Headers],0)),"Нет")</f>
        <v>Нет</v>
      </c>
      <c r="I1181" s="12">
        <v>1</v>
      </c>
      <c r="J1181" s="12">
        <v>2</v>
      </c>
      <c r="K1181" s="12">
        <v>2</v>
      </c>
      <c r="L1181" s="12">
        <v>1</v>
      </c>
      <c r="M1181" s="12">
        <v>0</v>
      </c>
      <c r="N1181" s="12">
        <v>0</v>
      </c>
      <c r="O1181" s="12">
        <f>COUNTIF($P$2:P1181,P1181)</f>
        <v>420</v>
      </c>
      <c r="P1181" s="12" t="str">
        <f t="shared" si="55"/>
        <v>122010000</v>
      </c>
      <c r="Q1181" s="12" t="str">
        <f t="shared" si="56"/>
        <v>1220100000420</v>
      </c>
      <c r="R1181" s="20" t="s">
        <v>2316</v>
      </c>
      <c r="S1181" s="20" t="s">
        <v>1246</v>
      </c>
      <c r="AX1181" s="12">
        <v>1</v>
      </c>
      <c r="AY1181" s="12" t="s">
        <v>910</v>
      </c>
      <c r="BA1181" s="12" t="s">
        <v>912</v>
      </c>
      <c r="BB1181" s="12" t="s">
        <v>12</v>
      </c>
      <c r="BG1181" s="21" t="s">
        <v>2277</v>
      </c>
      <c r="BJ1181" s="12">
        <v>1</v>
      </c>
      <c r="BK1181" s="12">
        <v>1</v>
      </c>
    </row>
    <row r="1182" spans="1:63" ht="45" x14ac:dyDescent="0.25">
      <c r="A1182" s="12">
        <v>1</v>
      </c>
      <c r="B1182" s="11" t="str">
        <f t="shared" si="57"/>
        <v>Общий расчет. Ци Мень. Анализ Дворца. Структуры. Благоприятность. Нет</v>
      </c>
      <c r="C1182" s="11" t="str">
        <f>IFERROR(VLOOKUP(I1182,lvl_1[],2,FALSE),"Нет")</f>
        <v>Общий расчет</v>
      </c>
      <c r="D1182" s="11" t="str">
        <f>IFERROR(VLOOKUP(Rule!J1182,lvl_2[],2,FALSE),"Нет")</f>
        <v>Ци Мень</v>
      </c>
      <c r="E1182" s="11" t="str">
        <f>IFERROR(VLOOKUP(Rule!K1182,lvl_3[],2,FALSE),"Нет")</f>
        <v>Анализ Дворца</v>
      </c>
      <c r="F1182" s="11" t="str">
        <f>IFERROR(INDEX(lvl_4[],MATCH(L1182,lvl_4[ID],0),MATCH(TEXT(K1182,"##0"),lvl_4[#Headers],0)),"Нет")</f>
        <v>Структуры</v>
      </c>
      <c r="G1182" s="11" t="str">
        <f>IFERROR(INDEX(lvl_5[],MATCH(M1182,lvl_5[ID],0),MATCH(_xlfn.CONCAT(TEXT(K1182,"##0"),"_",TEXT(L1182,"##0")),lvl_5[#Headers],0)),"Нет")</f>
        <v>Благоприятность</v>
      </c>
      <c r="H1182" s="11" t="str">
        <f>IFERROR(INDEX(lvl_6[],MATCH(N1182,lvl_6[ID],0),MATCH(_xlfn.CONCAT(K1182,"_",L1182,"_",M1182),lvl_6[#Headers],0)),"Нет")</f>
        <v>Нет</v>
      </c>
      <c r="I1182" s="12">
        <v>1</v>
      </c>
      <c r="J1182" s="12">
        <v>2</v>
      </c>
      <c r="K1182" s="12">
        <v>2</v>
      </c>
      <c r="L1182" s="12">
        <v>1</v>
      </c>
      <c r="M1182" s="12">
        <v>0</v>
      </c>
      <c r="N1182" s="12">
        <v>0</v>
      </c>
      <c r="O1182" s="12">
        <f>COUNTIF($P$2:P1182,P1182)</f>
        <v>421</v>
      </c>
      <c r="P1182" s="12" t="str">
        <f t="shared" si="55"/>
        <v>122010000</v>
      </c>
      <c r="Q1182" s="12" t="str">
        <f t="shared" si="56"/>
        <v>1220100000421</v>
      </c>
      <c r="R1182" s="20" t="s">
        <v>2316</v>
      </c>
      <c r="S1182" s="20" t="s">
        <v>1246</v>
      </c>
      <c r="AX1182" s="12">
        <v>1</v>
      </c>
      <c r="AY1182" s="12" t="s">
        <v>912</v>
      </c>
      <c r="BA1182" s="12" t="s">
        <v>912</v>
      </c>
      <c r="BB1182" s="12" t="s">
        <v>12</v>
      </c>
      <c r="BG1182" s="21" t="s">
        <v>2277</v>
      </c>
      <c r="BJ1182" s="12">
        <v>1</v>
      </c>
      <c r="BK1182" s="12">
        <v>1</v>
      </c>
    </row>
    <row r="1183" spans="1:63" ht="45" x14ac:dyDescent="0.25">
      <c r="A1183" s="12">
        <v>1</v>
      </c>
      <c r="B1183" s="11" t="str">
        <f t="shared" si="57"/>
        <v>Общий расчет. Ци Мень. Анализ Дворца. Структуры. Благоприятность. Нет</v>
      </c>
      <c r="C1183" s="11" t="str">
        <f>IFERROR(VLOOKUP(I1183,lvl_1[],2,FALSE),"Нет")</f>
        <v>Общий расчет</v>
      </c>
      <c r="D1183" s="11" t="str">
        <f>IFERROR(VLOOKUP(Rule!J1183,lvl_2[],2,FALSE),"Нет")</f>
        <v>Ци Мень</v>
      </c>
      <c r="E1183" s="11" t="str">
        <f>IFERROR(VLOOKUP(Rule!K1183,lvl_3[],2,FALSE),"Нет")</f>
        <v>Анализ Дворца</v>
      </c>
      <c r="F1183" s="11" t="str">
        <f>IFERROR(INDEX(lvl_4[],MATCH(L1183,lvl_4[ID],0),MATCH(TEXT(K1183,"##0"),lvl_4[#Headers],0)),"Нет")</f>
        <v>Структуры</v>
      </c>
      <c r="G1183" s="11" t="str">
        <f>IFERROR(INDEX(lvl_5[],MATCH(M1183,lvl_5[ID],0),MATCH(_xlfn.CONCAT(TEXT(K1183,"##0"),"_",TEXT(L1183,"##0")),lvl_5[#Headers],0)),"Нет")</f>
        <v>Благоприятность</v>
      </c>
      <c r="H1183" s="11" t="str">
        <f>IFERROR(INDEX(lvl_6[],MATCH(N1183,lvl_6[ID],0),MATCH(_xlfn.CONCAT(K1183,"_",L1183,"_",M1183),lvl_6[#Headers],0)),"Нет")</f>
        <v>Нет</v>
      </c>
      <c r="I1183" s="12">
        <v>1</v>
      </c>
      <c r="J1183" s="12">
        <v>2</v>
      </c>
      <c r="K1183" s="12">
        <v>2</v>
      </c>
      <c r="L1183" s="12">
        <v>1</v>
      </c>
      <c r="M1183" s="12">
        <v>0</v>
      </c>
      <c r="N1183" s="12">
        <v>0</v>
      </c>
      <c r="O1183" s="12">
        <f>COUNTIF($P$2:P1183,P1183)</f>
        <v>422</v>
      </c>
      <c r="P1183" s="12" t="str">
        <f t="shared" si="55"/>
        <v>122010000</v>
      </c>
      <c r="Q1183" s="12" t="str">
        <f t="shared" si="56"/>
        <v>1220100000422</v>
      </c>
      <c r="R1183" s="20" t="s">
        <v>2316</v>
      </c>
      <c r="S1183" s="20" t="s">
        <v>1246</v>
      </c>
      <c r="AX1183" s="12">
        <v>1</v>
      </c>
      <c r="AY1183" s="12" t="s">
        <v>914</v>
      </c>
      <c r="BA1183" s="12" t="s">
        <v>912</v>
      </c>
      <c r="BB1183" s="12" t="s">
        <v>12</v>
      </c>
      <c r="BG1183" s="21" t="s">
        <v>2277</v>
      </c>
      <c r="BJ1183" s="12">
        <v>1</v>
      </c>
      <c r="BK1183" s="12">
        <v>1</v>
      </c>
    </row>
    <row r="1184" spans="1:63" ht="45" x14ac:dyDescent="0.25">
      <c r="A1184" s="12">
        <v>1</v>
      </c>
      <c r="B1184" s="11" t="str">
        <f t="shared" si="57"/>
        <v>Общий расчет. Ци Мень. Анализ Дворца. Структуры. Благоприятность. Нет</v>
      </c>
      <c r="C1184" s="11" t="str">
        <f>IFERROR(VLOOKUP(I1184,lvl_1[],2,FALSE),"Нет")</f>
        <v>Общий расчет</v>
      </c>
      <c r="D1184" s="11" t="str">
        <f>IFERROR(VLOOKUP(Rule!J1184,lvl_2[],2,FALSE),"Нет")</f>
        <v>Ци Мень</v>
      </c>
      <c r="E1184" s="11" t="str">
        <f>IFERROR(VLOOKUP(Rule!K1184,lvl_3[],2,FALSE),"Нет")</f>
        <v>Анализ Дворца</v>
      </c>
      <c r="F1184" s="11" t="str">
        <f>IFERROR(INDEX(lvl_4[],MATCH(L1184,lvl_4[ID],0),MATCH(TEXT(K1184,"##0"),lvl_4[#Headers],0)),"Нет")</f>
        <v>Структуры</v>
      </c>
      <c r="G1184" s="11" t="str">
        <f>IFERROR(INDEX(lvl_5[],MATCH(M1184,lvl_5[ID],0),MATCH(_xlfn.CONCAT(TEXT(K1184,"##0"),"_",TEXT(L1184,"##0")),lvl_5[#Headers],0)),"Нет")</f>
        <v>Благоприятность</v>
      </c>
      <c r="H1184" s="11" t="str">
        <f>IFERROR(INDEX(lvl_6[],MATCH(N1184,lvl_6[ID],0),MATCH(_xlfn.CONCAT(K1184,"_",L1184,"_",M1184),lvl_6[#Headers],0)),"Нет")</f>
        <v>Нет</v>
      </c>
      <c r="I1184" s="12">
        <v>1</v>
      </c>
      <c r="J1184" s="12">
        <v>2</v>
      </c>
      <c r="K1184" s="12">
        <v>2</v>
      </c>
      <c r="L1184" s="12">
        <v>1</v>
      </c>
      <c r="M1184" s="12">
        <v>0</v>
      </c>
      <c r="N1184" s="12">
        <v>0</v>
      </c>
      <c r="O1184" s="12">
        <f>COUNTIF($P$2:P1184,P1184)</f>
        <v>423</v>
      </c>
      <c r="P1184" s="12" t="str">
        <f t="shared" si="55"/>
        <v>122010000</v>
      </c>
      <c r="Q1184" s="12" t="str">
        <f t="shared" si="56"/>
        <v>1220100000423</v>
      </c>
      <c r="R1184" s="20" t="s">
        <v>2316</v>
      </c>
      <c r="S1184" s="20" t="s">
        <v>1246</v>
      </c>
      <c r="AX1184" s="12">
        <v>1</v>
      </c>
      <c r="AY1184" s="12" t="s">
        <v>916</v>
      </c>
      <c r="BA1184" s="12" t="s">
        <v>912</v>
      </c>
      <c r="BB1184" s="12" t="s">
        <v>12</v>
      </c>
      <c r="BG1184" s="21" t="s">
        <v>1109</v>
      </c>
      <c r="BJ1184" s="12">
        <v>1</v>
      </c>
      <c r="BK1184" s="12">
        <v>1</v>
      </c>
    </row>
    <row r="1185" spans="1:63" ht="45" x14ac:dyDescent="0.25">
      <c r="A1185" s="12">
        <v>1</v>
      </c>
      <c r="B1185" s="11" t="str">
        <f t="shared" si="57"/>
        <v>Общий расчет. Ци Мень. Анализ Дворца. Структуры. Благоприятность. Нет</v>
      </c>
      <c r="C1185" s="11" t="str">
        <f>IFERROR(VLOOKUP(I1185,lvl_1[],2,FALSE),"Нет")</f>
        <v>Общий расчет</v>
      </c>
      <c r="D1185" s="11" t="str">
        <f>IFERROR(VLOOKUP(Rule!J1185,lvl_2[],2,FALSE),"Нет")</f>
        <v>Ци Мень</v>
      </c>
      <c r="E1185" s="11" t="str">
        <f>IFERROR(VLOOKUP(Rule!K1185,lvl_3[],2,FALSE),"Нет")</f>
        <v>Анализ Дворца</v>
      </c>
      <c r="F1185" s="11" t="str">
        <f>IFERROR(INDEX(lvl_4[],MATCH(L1185,lvl_4[ID],0),MATCH(TEXT(K1185,"##0"),lvl_4[#Headers],0)),"Нет")</f>
        <v>Структуры</v>
      </c>
      <c r="G1185" s="11" t="str">
        <f>IFERROR(INDEX(lvl_5[],MATCH(M1185,lvl_5[ID],0),MATCH(_xlfn.CONCAT(TEXT(K1185,"##0"),"_",TEXT(L1185,"##0")),lvl_5[#Headers],0)),"Нет")</f>
        <v>Благоприятность</v>
      </c>
      <c r="H1185" s="11" t="str">
        <f>IFERROR(INDEX(lvl_6[],MATCH(N1185,lvl_6[ID],0),MATCH(_xlfn.CONCAT(K1185,"_",L1185,"_",M1185),lvl_6[#Headers],0)),"Нет")</f>
        <v>Нет</v>
      </c>
      <c r="I1185" s="12">
        <v>1</v>
      </c>
      <c r="J1185" s="12">
        <v>2</v>
      </c>
      <c r="K1185" s="12">
        <v>2</v>
      </c>
      <c r="L1185" s="12">
        <v>1</v>
      </c>
      <c r="M1185" s="12">
        <v>0</v>
      </c>
      <c r="N1185" s="12">
        <v>0</v>
      </c>
      <c r="O1185" s="12">
        <f>COUNTIF($P$2:P1185,P1185)</f>
        <v>424</v>
      </c>
      <c r="P1185" s="12" t="str">
        <f t="shared" si="55"/>
        <v>122010000</v>
      </c>
      <c r="Q1185" s="12" t="str">
        <f t="shared" si="56"/>
        <v>1220100000424</v>
      </c>
      <c r="R1185" s="20" t="s">
        <v>2316</v>
      </c>
      <c r="S1185" s="20" t="s">
        <v>1247</v>
      </c>
      <c r="AX1185" s="12">
        <v>1</v>
      </c>
      <c r="AY1185" s="12" t="s">
        <v>908</v>
      </c>
      <c r="BA1185" s="12" t="s">
        <v>912</v>
      </c>
      <c r="BB1185" s="12" t="s">
        <v>8</v>
      </c>
      <c r="BG1185" s="21">
        <v>-1</v>
      </c>
      <c r="BJ1185" s="12">
        <v>1</v>
      </c>
      <c r="BK1185" s="12">
        <v>1</v>
      </c>
    </row>
    <row r="1186" spans="1:63" ht="45" x14ac:dyDescent="0.25">
      <c r="A1186" s="12">
        <v>1</v>
      </c>
      <c r="B1186" s="11" t="str">
        <f t="shared" si="57"/>
        <v>Общий расчет. Ци Мень. Анализ Дворца. Структуры. Благоприятность. Нет</v>
      </c>
      <c r="C1186" s="11" t="str">
        <f>IFERROR(VLOOKUP(I1186,lvl_1[],2,FALSE),"Нет")</f>
        <v>Общий расчет</v>
      </c>
      <c r="D1186" s="11" t="str">
        <f>IFERROR(VLOOKUP(Rule!J1186,lvl_2[],2,FALSE),"Нет")</f>
        <v>Ци Мень</v>
      </c>
      <c r="E1186" s="11" t="str">
        <f>IFERROR(VLOOKUP(Rule!K1186,lvl_3[],2,FALSE),"Нет")</f>
        <v>Анализ Дворца</v>
      </c>
      <c r="F1186" s="11" t="str">
        <f>IFERROR(INDEX(lvl_4[],MATCH(L1186,lvl_4[ID],0),MATCH(TEXT(K1186,"##0"),lvl_4[#Headers],0)),"Нет")</f>
        <v>Структуры</v>
      </c>
      <c r="G1186" s="11" t="str">
        <f>IFERROR(INDEX(lvl_5[],MATCH(M1186,lvl_5[ID],0),MATCH(_xlfn.CONCAT(TEXT(K1186,"##0"),"_",TEXT(L1186,"##0")),lvl_5[#Headers],0)),"Нет")</f>
        <v>Благоприятность</v>
      </c>
      <c r="H1186" s="11" t="str">
        <f>IFERROR(INDEX(lvl_6[],MATCH(N1186,lvl_6[ID],0),MATCH(_xlfn.CONCAT(K1186,"_",L1186,"_",M1186),lvl_6[#Headers],0)),"Нет")</f>
        <v>Нет</v>
      </c>
      <c r="I1186" s="12">
        <v>1</v>
      </c>
      <c r="J1186" s="12">
        <v>2</v>
      </c>
      <c r="K1186" s="12">
        <v>2</v>
      </c>
      <c r="L1186" s="12">
        <v>1</v>
      </c>
      <c r="M1186" s="12">
        <v>0</v>
      </c>
      <c r="N1186" s="12">
        <v>0</v>
      </c>
      <c r="O1186" s="12">
        <f>COUNTIF($P$2:P1186,P1186)</f>
        <v>425</v>
      </c>
      <c r="P1186" s="12" t="str">
        <f t="shared" si="55"/>
        <v>122010000</v>
      </c>
      <c r="Q1186" s="12" t="str">
        <f t="shared" si="56"/>
        <v>1220100000425</v>
      </c>
      <c r="R1186" s="20" t="s">
        <v>2316</v>
      </c>
      <c r="S1186" s="20" t="s">
        <v>1247</v>
      </c>
      <c r="AX1186" s="12">
        <v>1</v>
      </c>
      <c r="AY1186" s="12" t="s">
        <v>910</v>
      </c>
      <c r="BA1186" s="12" t="s">
        <v>912</v>
      </c>
      <c r="BB1186" s="12" t="s">
        <v>8</v>
      </c>
      <c r="BG1186" s="21">
        <v>-1</v>
      </c>
      <c r="BJ1186" s="12">
        <v>1</v>
      </c>
      <c r="BK1186" s="12">
        <v>1</v>
      </c>
    </row>
    <row r="1187" spans="1:63" ht="45" x14ac:dyDescent="0.25">
      <c r="A1187" s="12">
        <v>1</v>
      </c>
      <c r="B1187" s="11" t="str">
        <f t="shared" si="57"/>
        <v>Общий расчет. Ци Мень. Анализ Дворца. Структуры. Благоприятность. Нет</v>
      </c>
      <c r="C1187" s="11" t="str">
        <f>IFERROR(VLOOKUP(I1187,lvl_1[],2,FALSE),"Нет")</f>
        <v>Общий расчет</v>
      </c>
      <c r="D1187" s="11" t="str">
        <f>IFERROR(VLOOKUP(Rule!J1187,lvl_2[],2,FALSE),"Нет")</f>
        <v>Ци Мень</v>
      </c>
      <c r="E1187" s="11" t="str">
        <f>IFERROR(VLOOKUP(Rule!K1187,lvl_3[],2,FALSE),"Нет")</f>
        <v>Анализ Дворца</v>
      </c>
      <c r="F1187" s="11" t="str">
        <f>IFERROR(INDEX(lvl_4[],MATCH(L1187,lvl_4[ID],0),MATCH(TEXT(K1187,"##0"),lvl_4[#Headers],0)),"Нет")</f>
        <v>Структуры</v>
      </c>
      <c r="G1187" s="11" t="str">
        <f>IFERROR(INDEX(lvl_5[],MATCH(M1187,lvl_5[ID],0),MATCH(_xlfn.CONCAT(TEXT(K1187,"##0"),"_",TEXT(L1187,"##0")),lvl_5[#Headers],0)),"Нет")</f>
        <v>Благоприятность</v>
      </c>
      <c r="H1187" s="11" t="str">
        <f>IFERROR(INDEX(lvl_6[],MATCH(N1187,lvl_6[ID],0),MATCH(_xlfn.CONCAT(K1187,"_",L1187,"_",M1187),lvl_6[#Headers],0)),"Нет")</f>
        <v>Нет</v>
      </c>
      <c r="I1187" s="12">
        <v>1</v>
      </c>
      <c r="J1187" s="12">
        <v>2</v>
      </c>
      <c r="K1187" s="12">
        <v>2</v>
      </c>
      <c r="L1187" s="12">
        <v>1</v>
      </c>
      <c r="M1187" s="12">
        <v>0</v>
      </c>
      <c r="N1187" s="12">
        <v>0</v>
      </c>
      <c r="O1187" s="12">
        <f>COUNTIF($P$2:P1187,P1187)</f>
        <v>426</v>
      </c>
      <c r="P1187" s="12" t="str">
        <f t="shared" si="55"/>
        <v>122010000</v>
      </c>
      <c r="Q1187" s="12" t="str">
        <f t="shared" si="56"/>
        <v>1220100000426</v>
      </c>
      <c r="R1187" s="20" t="s">
        <v>2316</v>
      </c>
      <c r="S1187" s="20" t="s">
        <v>1247</v>
      </c>
      <c r="AX1187" s="12">
        <v>1</v>
      </c>
      <c r="AY1187" s="12" t="s">
        <v>912</v>
      </c>
      <c r="BA1187" s="12" t="s">
        <v>912</v>
      </c>
      <c r="BB1187" s="12" t="s">
        <v>8</v>
      </c>
      <c r="BG1187" s="21">
        <v>-1</v>
      </c>
      <c r="BJ1187" s="12">
        <v>1</v>
      </c>
      <c r="BK1187" s="12">
        <v>1</v>
      </c>
    </row>
    <row r="1188" spans="1:63" ht="45" x14ac:dyDescent="0.25">
      <c r="A1188" s="12">
        <v>1</v>
      </c>
      <c r="B1188" s="11" t="str">
        <f t="shared" si="57"/>
        <v>Общий расчет. Ци Мень. Анализ Дворца. Структуры. Благоприятность. Нет</v>
      </c>
      <c r="C1188" s="11" t="str">
        <f>IFERROR(VLOOKUP(I1188,lvl_1[],2,FALSE),"Нет")</f>
        <v>Общий расчет</v>
      </c>
      <c r="D1188" s="11" t="str">
        <f>IFERROR(VLOOKUP(Rule!J1188,lvl_2[],2,FALSE),"Нет")</f>
        <v>Ци Мень</v>
      </c>
      <c r="E1188" s="11" t="str">
        <f>IFERROR(VLOOKUP(Rule!K1188,lvl_3[],2,FALSE),"Нет")</f>
        <v>Анализ Дворца</v>
      </c>
      <c r="F1188" s="11" t="str">
        <f>IFERROR(INDEX(lvl_4[],MATCH(L1188,lvl_4[ID],0),MATCH(TEXT(K1188,"##0"),lvl_4[#Headers],0)),"Нет")</f>
        <v>Структуры</v>
      </c>
      <c r="G1188" s="11" t="str">
        <f>IFERROR(INDEX(lvl_5[],MATCH(M1188,lvl_5[ID],0),MATCH(_xlfn.CONCAT(TEXT(K1188,"##0"),"_",TEXT(L1188,"##0")),lvl_5[#Headers],0)),"Нет")</f>
        <v>Благоприятность</v>
      </c>
      <c r="H1188" s="11" t="str">
        <f>IFERROR(INDEX(lvl_6[],MATCH(N1188,lvl_6[ID],0),MATCH(_xlfn.CONCAT(K1188,"_",L1188,"_",M1188),lvl_6[#Headers],0)),"Нет")</f>
        <v>Нет</v>
      </c>
      <c r="I1188" s="12">
        <v>1</v>
      </c>
      <c r="J1188" s="12">
        <v>2</v>
      </c>
      <c r="K1188" s="12">
        <v>2</v>
      </c>
      <c r="L1188" s="12">
        <v>1</v>
      </c>
      <c r="M1188" s="12">
        <v>0</v>
      </c>
      <c r="N1188" s="12">
        <v>0</v>
      </c>
      <c r="O1188" s="12">
        <f>COUNTIF($P$2:P1188,P1188)</f>
        <v>427</v>
      </c>
      <c r="P1188" s="12" t="str">
        <f t="shared" si="55"/>
        <v>122010000</v>
      </c>
      <c r="Q1188" s="12" t="str">
        <f t="shared" si="56"/>
        <v>1220100000427</v>
      </c>
      <c r="R1188" s="20" t="s">
        <v>2316</v>
      </c>
      <c r="S1188" s="20" t="s">
        <v>1247</v>
      </c>
      <c r="AX1188" s="12">
        <v>1</v>
      </c>
      <c r="AY1188" s="12" t="s">
        <v>914</v>
      </c>
      <c r="BA1188" s="12" t="s">
        <v>912</v>
      </c>
      <c r="BB1188" s="12" t="s">
        <v>8</v>
      </c>
      <c r="BG1188" s="21">
        <v>-1</v>
      </c>
      <c r="BJ1188" s="12">
        <v>1</v>
      </c>
      <c r="BK1188" s="12">
        <v>1</v>
      </c>
    </row>
    <row r="1189" spans="1:63" ht="45" x14ac:dyDescent="0.25">
      <c r="A1189" s="12">
        <v>1</v>
      </c>
      <c r="B1189" s="11" t="str">
        <f t="shared" si="57"/>
        <v>Общий расчет. Ци Мень. Анализ Дворца. Структуры. Благоприятность. Нет</v>
      </c>
      <c r="C1189" s="11" t="str">
        <f>IFERROR(VLOOKUP(I1189,lvl_1[],2,FALSE),"Нет")</f>
        <v>Общий расчет</v>
      </c>
      <c r="D1189" s="11" t="str">
        <f>IFERROR(VLOOKUP(Rule!J1189,lvl_2[],2,FALSE),"Нет")</f>
        <v>Ци Мень</v>
      </c>
      <c r="E1189" s="11" t="str">
        <f>IFERROR(VLOOKUP(Rule!K1189,lvl_3[],2,FALSE),"Нет")</f>
        <v>Анализ Дворца</v>
      </c>
      <c r="F1189" s="11" t="str">
        <f>IFERROR(INDEX(lvl_4[],MATCH(L1189,lvl_4[ID],0),MATCH(TEXT(K1189,"##0"),lvl_4[#Headers],0)),"Нет")</f>
        <v>Структуры</v>
      </c>
      <c r="G1189" s="11" t="str">
        <f>IFERROR(INDEX(lvl_5[],MATCH(M1189,lvl_5[ID],0),MATCH(_xlfn.CONCAT(TEXT(K1189,"##0"),"_",TEXT(L1189,"##0")),lvl_5[#Headers],0)),"Нет")</f>
        <v>Благоприятность</v>
      </c>
      <c r="H1189" s="11" t="str">
        <f>IFERROR(INDEX(lvl_6[],MATCH(N1189,lvl_6[ID],0),MATCH(_xlfn.CONCAT(K1189,"_",L1189,"_",M1189),lvl_6[#Headers],0)),"Нет")</f>
        <v>Нет</v>
      </c>
      <c r="I1189" s="12">
        <v>1</v>
      </c>
      <c r="J1189" s="12">
        <v>2</v>
      </c>
      <c r="K1189" s="12">
        <v>2</v>
      </c>
      <c r="L1189" s="12">
        <v>1</v>
      </c>
      <c r="M1189" s="12">
        <v>0</v>
      </c>
      <c r="N1189" s="12">
        <v>0</v>
      </c>
      <c r="O1189" s="12">
        <f>COUNTIF($P$2:P1189,P1189)</f>
        <v>428</v>
      </c>
      <c r="P1189" s="12" t="str">
        <f t="shared" si="55"/>
        <v>122010000</v>
      </c>
      <c r="Q1189" s="12" t="str">
        <f t="shared" si="56"/>
        <v>1220100000428</v>
      </c>
      <c r="R1189" s="20" t="s">
        <v>2316</v>
      </c>
      <c r="S1189" s="20" t="s">
        <v>1247</v>
      </c>
      <c r="AX1189" s="12">
        <v>1</v>
      </c>
      <c r="AY1189" s="12" t="s">
        <v>916</v>
      </c>
      <c r="BA1189" s="12" t="s">
        <v>912</v>
      </c>
      <c r="BB1189" s="12" t="s">
        <v>8</v>
      </c>
      <c r="BG1189" s="21">
        <v>-1</v>
      </c>
      <c r="BJ1189" s="12">
        <v>1</v>
      </c>
      <c r="BK1189" s="12">
        <v>1</v>
      </c>
    </row>
    <row r="1190" spans="1:63" ht="45" x14ac:dyDescent="0.25">
      <c r="A1190" s="12">
        <v>1</v>
      </c>
      <c r="B1190" s="11" t="str">
        <f t="shared" si="57"/>
        <v>Общий расчет. Ци Мень. Анализ Дворца. Структуры. Благоприятность. Нет</v>
      </c>
      <c r="C1190" s="11" t="str">
        <f>IFERROR(VLOOKUP(I1190,lvl_1[],2,FALSE),"Нет")</f>
        <v>Общий расчет</v>
      </c>
      <c r="D1190" s="11" t="str">
        <f>IFERROR(VLOOKUP(Rule!J1190,lvl_2[],2,FALSE),"Нет")</f>
        <v>Ци Мень</v>
      </c>
      <c r="E1190" s="11" t="str">
        <f>IFERROR(VLOOKUP(Rule!K1190,lvl_3[],2,FALSE),"Нет")</f>
        <v>Анализ Дворца</v>
      </c>
      <c r="F1190" s="11" t="str">
        <f>IFERROR(INDEX(lvl_4[],MATCH(L1190,lvl_4[ID],0),MATCH(TEXT(K1190,"##0"),lvl_4[#Headers],0)),"Нет")</f>
        <v>Структуры</v>
      </c>
      <c r="G1190" s="11" t="str">
        <f>IFERROR(INDEX(lvl_5[],MATCH(M1190,lvl_5[ID],0),MATCH(_xlfn.CONCAT(TEXT(K1190,"##0"),"_",TEXT(L1190,"##0")),lvl_5[#Headers],0)),"Нет")</f>
        <v>Благоприятность</v>
      </c>
      <c r="H1190" s="11" t="str">
        <f>IFERROR(INDEX(lvl_6[],MATCH(N1190,lvl_6[ID],0),MATCH(_xlfn.CONCAT(K1190,"_",L1190,"_",M1190),lvl_6[#Headers],0)),"Нет")</f>
        <v>Нет</v>
      </c>
      <c r="I1190" s="12">
        <v>1</v>
      </c>
      <c r="J1190" s="12">
        <v>2</v>
      </c>
      <c r="K1190" s="12">
        <v>2</v>
      </c>
      <c r="L1190" s="12">
        <v>1</v>
      </c>
      <c r="M1190" s="12">
        <v>0</v>
      </c>
      <c r="N1190" s="12">
        <v>0</v>
      </c>
      <c r="O1190" s="12">
        <f>COUNTIF($P$2:P1190,P1190)</f>
        <v>429</v>
      </c>
      <c r="P1190" s="12" t="str">
        <f t="shared" si="55"/>
        <v>122010000</v>
      </c>
      <c r="Q1190" s="12" t="str">
        <f t="shared" si="56"/>
        <v>1220100000429</v>
      </c>
      <c r="R1190" s="20" t="s">
        <v>2316</v>
      </c>
      <c r="S1190" s="20" t="s">
        <v>1247</v>
      </c>
      <c r="AX1190" s="12">
        <v>1</v>
      </c>
      <c r="AY1190" s="12" t="s">
        <v>908</v>
      </c>
      <c r="BA1190" s="12" t="s">
        <v>912</v>
      </c>
      <c r="BB1190" s="12" t="s">
        <v>29</v>
      </c>
      <c r="BG1190" s="21">
        <v>-1</v>
      </c>
      <c r="BJ1190" s="12">
        <v>1</v>
      </c>
      <c r="BK1190" s="12">
        <v>1</v>
      </c>
    </row>
    <row r="1191" spans="1:63" ht="45" x14ac:dyDescent="0.25">
      <c r="A1191" s="12">
        <v>1</v>
      </c>
      <c r="B1191" s="11" t="str">
        <f t="shared" si="57"/>
        <v>Общий расчет. Ци Мень. Анализ Дворца. Структуры. Благоприятность. Нет</v>
      </c>
      <c r="C1191" s="11" t="str">
        <f>IFERROR(VLOOKUP(I1191,lvl_1[],2,FALSE),"Нет")</f>
        <v>Общий расчет</v>
      </c>
      <c r="D1191" s="11" t="str">
        <f>IFERROR(VLOOKUP(Rule!J1191,lvl_2[],2,FALSE),"Нет")</f>
        <v>Ци Мень</v>
      </c>
      <c r="E1191" s="11" t="str">
        <f>IFERROR(VLOOKUP(Rule!K1191,lvl_3[],2,FALSE),"Нет")</f>
        <v>Анализ Дворца</v>
      </c>
      <c r="F1191" s="11" t="str">
        <f>IFERROR(INDEX(lvl_4[],MATCH(L1191,lvl_4[ID],0),MATCH(TEXT(K1191,"##0"),lvl_4[#Headers],0)),"Нет")</f>
        <v>Структуры</v>
      </c>
      <c r="G1191" s="11" t="str">
        <f>IFERROR(INDEX(lvl_5[],MATCH(M1191,lvl_5[ID],0),MATCH(_xlfn.CONCAT(TEXT(K1191,"##0"),"_",TEXT(L1191,"##0")),lvl_5[#Headers],0)),"Нет")</f>
        <v>Благоприятность</v>
      </c>
      <c r="H1191" s="11" t="str">
        <f>IFERROR(INDEX(lvl_6[],MATCH(N1191,lvl_6[ID],0),MATCH(_xlfn.CONCAT(K1191,"_",L1191,"_",M1191),lvl_6[#Headers],0)),"Нет")</f>
        <v>Нет</v>
      </c>
      <c r="I1191" s="12">
        <v>1</v>
      </c>
      <c r="J1191" s="12">
        <v>2</v>
      </c>
      <c r="K1191" s="12">
        <v>2</v>
      </c>
      <c r="L1191" s="12">
        <v>1</v>
      </c>
      <c r="M1191" s="12">
        <v>0</v>
      </c>
      <c r="N1191" s="12">
        <v>0</v>
      </c>
      <c r="O1191" s="12">
        <f>COUNTIF($P$2:P1191,P1191)</f>
        <v>430</v>
      </c>
      <c r="P1191" s="12" t="str">
        <f t="shared" si="55"/>
        <v>122010000</v>
      </c>
      <c r="Q1191" s="12" t="str">
        <f t="shared" si="56"/>
        <v>1220100000430</v>
      </c>
      <c r="R1191" s="20" t="s">
        <v>2316</v>
      </c>
      <c r="S1191" s="20" t="s">
        <v>1247</v>
      </c>
      <c r="AX1191" s="12">
        <v>1</v>
      </c>
      <c r="AY1191" s="12" t="s">
        <v>910</v>
      </c>
      <c r="BA1191" s="12" t="s">
        <v>912</v>
      </c>
      <c r="BB1191" s="12" t="s">
        <v>29</v>
      </c>
      <c r="BG1191" s="21">
        <v>-1</v>
      </c>
      <c r="BJ1191" s="12">
        <v>1</v>
      </c>
      <c r="BK1191" s="12">
        <v>1</v>
      </c>
    </row>
    <row r="1192" spans="1:63" ht="45" x14ac:dyDescent="0.25">
      <c r="A1192" s="12">
        <v>1</v>
      </c>
      <c r="B1192" s="11" t="str">
        <f t="shared" si="57"/>
        <v>Общий расчет. Ци Мень. Анализ Дворца. Структуры. Благоприятность. Нет</v>
      </c>
      <c r="C1192" s="11" t="str">
        <f>IFERROR(VLOOKUP(I1192,lvl_1[],2,FALSE),"Нет")</f>
        <v>Общий расчет</v>
      </c>
      <c r="D1192" s="11" t="str">
        <f>IFERROR(VLOOKUP(Rule!J1192,lvl_2[],2,FALSE),"Нет")</f>
        <v>Ци Мень</v>
      </c>
      <c r="E1192" s="11" t="str">
        <f>IFERROR(VLOOKUP(Rule!K1192,lvl_3[],2,FALSE),"Нет")</f>
        <v>Анализ Дворца</v>
      </c>
      <c r="F1192" s="11" t="str">
        <f>IFERROR(INDEX(lvl_4[],MATCH(L1192,lvl_4[ID],0),MATCH(TEXT(K1192,"##0"),lvl_4[#Headers],0)),"Нет")</f>
        <v>Структуры</v>
      </c>
      <c r="G1192" s="11" t="str">
        <f>IFERROR(INDEX(lvl_5[],MATCH(M1192,lvl_5[ID],0),MATCH(_xlfn.CONCAT(TEXT(K1192,"##0"),"_",TEXT(L1192,"##0")),lvl_5[#Headers],0)),"Нет")</f>
        <v>Благоприятность</v>
      </c>
      <c r="H1192" s="11" t="str">
        <f>IFERROR(INDEX(lvl_6[],MATCH(N1192,lvl_6[ID],0),MATCH(_xlfn.CONCAT(K1192,"_",L1192,"_",M1192),lvl_6[#Headers],0)),"Нет")</f>
        <v>Нет</v>
      </c>
      <c r="I1192" s="12">
        <v>1</v>
      </c>
      <c r="J1192" s="12">
        <v>2</v>
      </c>
      <c r="K1192" s="12">
        <v>2</v>
      </c>
      <c r="L1192" s="12">
        <v>1</v>
      </c>
      <c r="M1192" s="12">
        <v>0</v>
      </c>
      <c r="N1192" s="12">
        <v>0</v>
      </c>
      <c r="O1192" s="12">
        <f>COUNTIF($P$2:P1192,P1192)</f>
        <v>431</v>
      </c>
      <c r="P1192" s="12" t="str">
        <f t="shared" si="55"/>
        <v>122010000</v>
      </c>
      <c r="Q1192" s="12" t="str">
        <f t="shared" si="56"/>
        <v>1220100000431</v>
      </c>
      <c r="R1192" s="20" t="s">
        <v>2316</v>
      </c>
      <c r="S1192" s="20" t="s">
        <v>1247</v>
      </c>
      <c r="AX1192" s="12">
        <v>1</v>
      </c>
      <c r="AY1192" s="12" t="s">
        <v>912</v>
      </c>
      <c r="BA1192" s="12" t="s">
        <v>912</v>
      </c>
      <c r="BB1192" s="12" t="s">
        <v>29</v>
      </c>
      <c r="BG1192" s="21">
        <v>-1</v>
      </c>
      <c r="BJ1192" s="12">
        <v>1</v>
      </c>
      <c r="BK1192" s="12">
        <v>1</v>
      </c>
    </row>
    <row r="1193" spans="1:63" ht="45" x14ac:dyDescent="0.25">
      <c r="A1193" s="12">
        <v>1</v>
      </c>
      <c r="B1193" s="11" t="str">
        <f t="shared" si="57"/>
        <v>Общий расчет. Ци Мень. Анализ Дворца. Структуры. Благоприятность. Нет</v>
      </c>
      <c r="C1193" s="11" t="str">
        <f>IFERROR(VLOOKUP(I1193,lvl_1[],2,FALSE),"Нет")</f>
        <v>Общий расчет</v>
      </c>
      <c r="D1193" s="11" t="str">
        <f>IFERROR(VLOOKUP(Rule!J1193,lvl_2[],2,FALSE),"Нет")</f>
        <v>Ци Мень</v>
      </c>
      <c r="E1193" s="11" t="str">
        <f>IFERROR(VLOOKUP(Rule!K1193,lvl_3[],2,FALSE),"Нет")</f>
        <v>Анализ Дворца</v>
      </c>
      <c r="F1193" s="11" t="str">
        <f>IFERROR(INDEX(lvl_4[],MATCH(L1193,lvl_4[ID],0),MATCH(TEXT(K1193,"##0"),lvl_4[#Headers],0)),"Нет")</f>
        <v>Структуры</v>
      </c>
      <c r="G1193" s="11" t="str">
        <f>IFERROR(INDEX(lvl_5[],MATCH(M1193,lvl_5[ID],0),MATCH(_xlfn.CONCAT(TEXT(K1193,"##0"),"_",TEXT(L1193,"##0")),lvl_5[#Headers],0)),"Нет")</f>
        <v>Благоприятность</v>
      </c>
      <c r="H1193" s="11" t="str">
        <f>IFERROR(INDEX(lvl_6[],MATCH(N1193,lvl_6[ID],0),MATCH(_xlfn.CONCAT(K1193,"_",L1193,"_",M1193),lvl_6[#Headers],0)),"Нет")</f>
        <v>Нет</v>
      </c>
      <c r="I1193" s="12">
        <v>1</v>
      </c>
      <c r="J1193" s="12">
        <v>2</v>
      </c>
      <c r="K1193" s="12">
        <v>2</v>
      </c>
      <c r="L1193" s="12">
        <v>1</v>
      </c>
      <c r="M1193" s="12">
        <v>0</v>
      </c>
      <c r="N1193" s="12">
        <v>0</v>
      </c>
      <c r="O1193" s="12">
        <f>COUNTIF($P$2:P1193,P1193)</f>
        <v>432</v>
      </c>
      <c r="P1193" s="12" t="str">
        <f t="shared" si="55"/>
        <v>122010000</v>
      </c>
      <c r="Q1193" s="12" t="str">
        <f t="shared" si="56"/>
        <v>1220100000432</v>
      </c>
      <c r="R1193" s="20" t="s">
        <v>2316</v>
      </c>
      <c r="S1193" s="20" t="s">
        <v>1247</v>
      </c>
      <c r="AX1193" s="12">
        <v>1</v>
      </c>
      <c r="AY1193" s="12" t="s">
        <v>914</v>
      </c>
      <c r="BA1193" s="12" t="s">
        <v>912</v>
      </c>
      <c r="BB1193" s="12" t="s">
        <v>29</v>
      </c>
      <c r="BG1193" s="21">
        <v>-1</v>
      </c>
      <c r="BJ1193" s="12">
        <v>1</v>
      </c>
      <c r="BK1193" s="12">
        <v>1</v>
      </c>
    </row>
    <row r="1194" spans="1:63" ht="45" x14ac:dyDescent="0.25">
      <c r="A1194" s="12">
        <v>1</v>
      </c>
      <c r="B1194" s="11" t="str">
        <f t="shared" si="57"/>
        <v>Общий расчет. Ци Мень. Анализ Дворца. Структуры. Благоприятность. Нет</v>
      </c>
      <c r="C1194" s="11" t="str">
        <f>IFERROR(VLOOKUP(I1194,lvl_1[],2,FALSE),"Нет")</f>
        <v>Общий расчет</v>
      </c>
      <c r="D1194" s="11" t="str">
        <f>IFERROR(VLOOKUP(Rule!J1194,lvl_2[],2,FALSE),"Нет")</f>
        <v>Ци Мень</v>
      </c>
      <c r="E1194" s="11" t="str">
        <f>IFERROR(VLOOKUP(Rule!K1194,lvl_3[],2,FALSE),"Нет")</f>
        <v>Анализ Дворца</v>
      </c>
      <c r="F1194" s="11" t="str">
        <f>IFERROR(INDEX(lvl_4[],MATCH(L1194,lvl_4[ID],0),MATCH(TEXT(K1194,"##0"),lvl_4[#Headers],0)),"Нет")</f>
        <v>Структуры</v>
      </c>
      <c r="G1194" s="11" t="str">
        <f>IFERROR(INDEX(lvl_5[],MATCH(M1194,lvl_5[ID],0),MATCH(_xlfn.CONCAT(TEXT(K1194,"##0"),"_",TEXT(L1194,"##0")),lvl_5[#Headers],0)),"Нет")</f>
        <v>Благоприятность</v>
      </c>
      <c r="H1194" s="11" t="str">
        <f>IFERROR(INDEX(lvl_6[],MATCH(N1194,lvl_6[ID],0),MATCH(_xlfn.CONCAT(K1194,"_",L1194,"_",M1194),lvl_6[#Headers],0)),"Нет")</f>
        <v>Нет</v>
      </c>
      <c r="I1194" s="12">
        <v>1</v>
      </c>
      <c r="J1194" s="12">
        <v>2</v>
      </c>
      <c r="K1194" s="12">
        <v>2</v>
      </c>
      <c r="L1194" s="12">
        <v>1</v>
      </c>
      <c r="M1194" s="12">
        <v>0</v>
      </c>
      <c r="N1194" s="12">
        <v>0</v>
      </c>
      <c r="O1194" s="12">
        <f>COUNTIF($P$2:P1194,P1194)</f>
        <v>433</v>
      </c>
      <c r="P1194" s="12" t="str">
        <f t="shared" si="55"/>
        <v>122010000</v>
      </c>
      <c r="Q1194" s="12" t="str">
        <f t="shared" si="56"/>
        <v>1220100000433</v>
      </c>
      <c r="R1194" s="20" t="s">
        <v>2316</v>
      </c>
      <c r="S1194" s="20" t="s">
        <v>1247</v>
      </c>
      <c r="AX1194" s="12">
        <v>1</v>
      </c>
      <c r="AY1194" s="12" t="s">
        <v>916</v>
      </c>
      <c r="BA1194" s="12" t="s">
        <v>912</v>
      </c>
      <c r="BB1194" s="12" t="s">
        <v>29</v>
      </c>
      <c r="BG1194" s="21">
        <v>-1</v>
      </c>
      <c r="BJ1194" s="12">
        <v>1</v>
      </c>
      <c r="BK1194" s="12">
        <v>1</v>
      </c>
    </row>
    <row r="1195" spans="1:63" ht="45" x14ac:dyDescent="0.25">
      <c r="A1195" s="12">
        <v>1</v>
      </c>
      <c r="B1195" s="11" t="str">
        <f t="shared" si="57"/>
        <v>Общий расчет. Ци Мень. Анализ Дворца. Структуры. Благоприятность. Нет</v>
      </c>
      <c r="C1195" s="11" t="str">
        <f>IFERROR(VLOOKUP(I1195,lvl_1[],2,FALSE),"Нет")</f>
        <v>Общий расчет</v>
      </c>
      <c r="D1195" s="11" t="str">
        <f>IFERROR(VLOOKUP(Rule!J1195,lvl_2[],2,FALSE),"Нет")</f>
        <v>Ци Мень</v>
      </c>
      <c r="E1195" s="11" t="str">
        <f>IFERROR(VLOOKUP(Rule!K1195,lvl_3[],2,FALSE),"Нет")</f>
        <v>Анализ Дворца</v>
      </c>
      <c r="F1195" s="11" t="str">
        <f>IFERROR(INDEX(lvl_4[],MATCH(L1195,lvl_4[ID],0),MATCH(TEXT(K1195,"##0"),lvl_4[#Headers],0)),"Нет")</f>
        <v>Структуры</v>
      </c>
      <c r="G1195" s="11" t="str">
        <f>IFERROR(INDEX(lvl_5[],MATCH(M1195,lvl_5[ID],0),MATCH(_xlfn.CONCAT(TEXT(K1195,"##0"),"_",TEXT(L1195,"##0")),lvl_5[#Headers],0)),"Нет")</f>
        <v>Благоприятность</v>
      </c>
      <c r="H1195" s="11" t="str">
        <f>IFERROR(INDEX(lvl_6[],MATCH(N1195,lvl_6[ID],0),MATCH(_xlfn.CONCAT(K1195,"_",L1195,"_",M1195),lvl_6[#Headers],0)),"Нет")</f>
        <v>Нет</v>
      </c>
      <c r="I1195" s="12">
        <v>1</v>
      </c>
      <c r="J1195" s="12">
        <v>2</v>
      </c>
      <c r="K1195" s="12">
        <v>2</v>
      </c>
      <c r="L1195" s="12">
        <v>1</v>
      </c>
      <c r="M1195" s="12">
        <v>0</v>
      </c>
      <c r="N1195" s="12">
        <v>0</v>
      </c>
      <c r="O1195" s="12">
        <f>COUNTIF($P$2:P1195,P1195)</f>
        <v>434</v>
      </c>
      <c r="P1195" s="12" t="str">
        <f t="shared" si="55"/>
        <v>122010000</v>
      </c>
      <c r="Q1195" s="12" t="str">
        <f t="shared" si="56"/>
        <v>1220100000434</v>
      </c>
      <c r="R1195" s="20" t="s">
        <v>2316</v>
      </c>
      <c r="S1195" s="20" t="s">
        <v>1247</v>
      </c>
      <c r="AX1195" s="12">
        <v>1</v>
      </c>
      <c r="AY1195" s="12" t="s">
        <v>908</v>
      </c>
      <c r="BA1195" s="12" t="s">
        <v>912</v>
      </c>
      <c r="BB1195" s="12" t="s">
        <v>26</v>
      </c>
      <c r="BG1195" s="21">
        <v>-1</v>
      </c>
      <c r="BJ1195" s="12">
        <v>1</v>
      </c>
      <c r="BK1195" s="12">
        <v>1</v>
      </c>
    </row>
    <row r="1196" spans="1:63" ht="45" x14ac:dyDescent="0.25">
      <c r="A1196" s="12">
        <v>1</v>
      </c>
      <c r="B1196" s="11" t="str">
        <f t="shared" si="57"/>
        <v>Общий расчет. Ци Мень. Анализ Дворца. Структуры. Благоприятность. Нет</v>
      </c>
      <c r="C1196" s="11" t="str">
        <f>IFERROR(VLOOKUP(I1196,lvl_1[],2,FALSE),"Нет")</f>
        <v>Общий расчет</v>
      </c>
      <c r="D1196" s="11" t="str">
        <f>IFERROR(VLOOKUP(Rule!J1196,lvl_2[],2,FALSE),"Нет")</f>
        <v>Ци Мень</v>
      </c>
      <c r="E1196" s="11" t="str">
        <f>IFERROR(VLOOKUP(Rule!K1196,lvl_3[],2,FALSE),"Нет")</f>
        <v>Анализ Дворца</v>
      </c>
      <c r="F1196" s="11" t="str">
        <f>IFERROR(INDEX(lvl_4[],MATCH(L1196,lvl_4[ID],0),MATCH(TEXT(K1196,"##0"),lvl_4[#Headers],0)),"Нет")</f>
        <v>Структуры</v>
      </c>
      <c r="G1196" s="11" t="str">
        <f>IFERROR(INDEX(lvl_5[],MATCH(M1196,lvl_5[ID],0),MATCH(_xlfn.CONCAT(TEXT(K1196,"##0"),"_",TEXT(L1196,"##0")),lvl_5[#Headers],0)),"Нет")</f>
        <v>Благоприятность</v>
      </c>
      <c r="H1196" s="11" t="str">
        <f>IFERROR(INDEX(lvl_6[],MATCH(N1196,lvl_6[ID],0),MATCH(_xlfn.CONCAT(K1196,"_",L1196,"_",M1196),lvl_6[#Headers],0)),"Нет")</f>
        <v>Нет</v>
      </c>
      <c r="I1196" s="12">
        <v>1</v>
      </c>
      <c r="J1196" s="12">
        <v>2</v>
      </c>
      <c r="K1196" s="12">
        <v>2</v>
      </c>
      <c r="L1196" s="12">
        <v>1</v>
      </c>
      <c r="M1196" s="12">
        <v>0</v>
      </c>
      <c r="N1196" s="12">
        <v>0</v>
      </c>
      <c r="O1196" s="12">
        <f>COUNTIF($P$2:P1196,P1196)</f>
        <v>435</v>
      </c>
      <c r="P1196" s="12" t="str">
        <f t="shared" si="55"/>
        <v>122010000</v>
      </c>
      <c r="Q1196" s="12" t="str">
        <f t="shared" si="56"/>
        <v>1220100000435</v>
      </c>
      <c r="R1196" s="20" t="s">
        <v>2316</v>
      </c>
      <c r="S1196" s="20" t="s">
        <v>1247</v>
      </c>
      <c r="AX1196" s="12">
        <v>1</v>
      </c>
      <c r="AY1196" s="12" t="s">
        <v>910</v>
      </c>
      <c r="BA1196" s="12" t="s">
        <v>912</v>
      </c>
      <c r="BB1196" s="12" t="s">
        <v>26</v>
      </c>
      <c r="BG1196" s="21">
        <v>-1</v>
      </c>
      <c r="BJ1196" s="12">
        <v>1</v>
      </c>
      <c r="BK1196" s="12">
        <v>1</v>
      </c>
    </row>
    <row r="1197" spans="1:63" ht="45" x14ac:dyDescent="0.25">
      <c r="A1197" s="12">
        <v>1</v>
      </c>
      <c r="B1197" s="11" t="str">
        <f t="shared" si="57"/>
        <v>Общий расчет. Ци Мень. Анализ Дворца. Структуры. Благоприятность. Нет</v>
      </c>
      <c r="C1197" s="11" t="str">
        <f>IFERROR(VLOOKUP(I1197,lvl_1[],2,FALSE),"Нет")</f>
        <v>Общий расчет</v>
      </c>
      <c r="D1197" s="11" t="str">
        <f>IFERROR(VLOOKUP(Rule!J1197,lvl_2[],2,FALSE),"Нет")</f>
        <v>Ци Мень</v>
      </c>
      <c r="E1197" s="11" t="str">
        <f>IFERROR(VLOOKUP(Rule!K1197,lvl_3[],2,FALSE),"Нет")</f>
        <v>Анализ Дворца</v>
      </c>
      <c r="F1197" s="11" t="str">
        <f>IFERROR(INDEX(lvl_4[],MATCH(L1197,lvl_4[ID],0),MATCH(TEXT(K1197,"##0"),lvl_4[#Headers],0)),"Нет")</f>
        <v>Структуры</v>
      </c>
      <c r="G1197" s="11" t="str">
        <f>IFERROR(INDEX(lvl_5[],MATCH(M1197,lvl_5[ID],0),MATCH(_xlfn.CONCAT(TEXT(K1197,"##0"),"_",TEXT(L1197,"##0")),lvl_5[#Headers],0)),"Нет")</f>
        <v>Благоприятность</v>
      </c>
      <c r="H1197" s="11" t="str">
        <f>IFERROR(INDEX(lvl_6[],MATCH(N1197,lvl_6[ID],0),MATCH(_xlfn.CONCAT(K1197,"_",L1197,"_",M1197),lvl_6[#Headers],0)),"Нет")</f>
        <v>Нет</v>
      </c>
      <c r="I1197" s="12">
        <v>1</v>
      </c>
      <c r="J1197" s="12">
        <v>2</v>
      </c>
      <c r="K1197" s="12">
        <v>2</v>
      </c>
      <c r="L1197" s="12">
        <v>1</v>
      </c>
      <c r="M1197" s="12">
        <v>0</v>
      </c>
      <c r="N1197" s="12">
        <v>0</v>
      </c>
      <c r="O1197" s="12">
        <f>COUNTIF($P$2:P1197,P1197)</f>
        <v>436</v>
      </c>
      <c r="P1197" s="12" t="str">
        <f t="shared" si="55"/>
        <v>122010000</v>
      </c>
      <c r="Q1197" s="12" t="str">
        <f t="shared" si="56"/>
        <v>1220100000436</v>
      </c>
      <c r="R1197" s="20" t="s">
        <v>2316</v>
      </c>
      <c r="S1197" s="20" t="s">
        <v>1247</v>
      </c>
      <c r="AX1197" s="12">
        <v>1</v>
      </c>
      <c r="AY1197" s="12" t="s">
        <v>912</v>
      </c>
      <c r="BA1197" s="12" t="s">
        <v>912</v>
      </c>
      <c r="BB1197" s="12" t="s">
        <v>26</v>
      </c>
      <c r="BG1197" s="21">
        <v>-1</v>
      </c>
      <c r="BJ1197" s="12">
        <v>1</v>
      </c>
      <c r="BK1197" s="12">
        <v>1</v>
      </c>
    </row>
    <row r="1198" spans="1:63" ht="45" x14ac:dyDescent="0.25">
      <c r="A1198" s="12">
        <v>1</v>
      </c>
      <c r="B1198" s="11" t="str">
        <f t="shared" si="57"/>
        <v>Общий расчет. Ци Мень. Анализ Дворца. Структуры. Благоприятность. Нет</v>
      </c>
      <c r="C1198" s="11" t="str">
        <f>IFERROR(VLOOKUP(I1198,lvl_1[],2,FALSE),"Нет")</f>
        <v>Общий расчет</v>
      </c>
      <c r="D1198" s="11" t="str">
        <f>IFERROR(VLOOKUP(Rule!J1198,lvl_2[],2,FALSE),"Нет")</f>
        <v>Ци Мень</v>
      </c>
      <c r="E1198" s="11" t="str">
        <f>IFERROR(VLOOKUP(Rule!K1198,lvl_3[],2,FALSE),"Нет")</f>
        <v>Анализ Дворца</v>
      </c>
      <c r="F1198" s="11" t="str">
        <f>IFERROR(INDEX(lvl_4[],MATCH(L1198,lvl_4[ID],0),MATCH(TEXT(K1198,"##0"),lvl_4[#Headers],0)),"Нет")</f>
        <v>Структуры</v>
      </c>
      <c r="G1198" s="11" t="str">
        <f>IFERROR(INDEX(lvl_5[],MATCH(M1198,lvl_5[ID],0),MATCH(_xlfn.CONCAT(TEXT(K1198,"##0"),"_",TEXT(L1198,"##0")),lvl_5[#Headers],0)),"Нет")</f>
        <v>Благоприятность</v>
      </c>
      <c r="H1198" s="11" t="str">
        <f>IFERROR(INDEX(lvl_6[],MATCH(N1198,lvl_6[ID],0),MATCH(_xlfn.CONCAT(K1198,"_",L1198,"_",M1198),lvl_6[#Headers],0)),"Нет")</f>
        <v>Нет</v>
      </c>
      <c r="I1198" s="12">
        <v>1</v>
      </c>
      <c r="J1198" s="12">
        <v>2</v>
      </c>
      <c r="K1198" s="12">
        <v>2</v>
      </c>
      <c r="L1198" s="12">
        <v>1</v>
      </c>
      <c r="M1198" s="12">
        <v>0</v>
      </c>
      <c r="N1198" s="12">
        <v>0</v>
      </c>
      <c r="O1198" s="12">
        <f>COUNTIF($P$2:P1198,P1198)</f>
        <v>437</v>
      </c>
      <c r="P1198" s="12" t="str">
        <f t="shared" si="55"/>
        <v>122010000</v>
      </c>
      <c r="Q1198" s="12" t="str">
        <f t="shared" si="56"/>
        <v>1220100000437</v>
      </c>
      <c r="R1198" s="20" t="s">
        <v>2316</v>
      </c>
      <c r="S1198" s="20" t="s">
        <v>1247</v>
      </c>
      <c r="AX1198" s="12">
        <v>1</v>
      </c>
      <c r="AY1198" s="12" t="s">
        <v>914</v>
      </c>
      <c r="BA1198" s="12" t="s">
        <v>912</v>
      </c>
      <c r="BB1198" s="12" t="s">
        <v>26</v>
      </c>
      <c r="BG1198" s="21">
        <v>-1</v>
      </c>
      <c r="BJ1198" s="12">
        <v>1</v>
      </c>
      <c r="BK1198" s="12">
        <v>1</v>
      </c>
    </row>
    <row r="1199" spans="1:63" ht="45" x14ac:dyDescent="0.25">
      <c r="A1199" s="12">
        <v>1</v>
      </c>
      <c r="B1199" s="11" t="str">
        <f t="shared" si="57"/>
        <v>Общий расчет. Ци Мень. Анализ Дворца. Структуры. Благоприятность. Нет</v>
      </c>
      <c r="C1199" s="11" t="str">
        <f>IFERROR(VLOOKUP(I1199,lvl_1[],2,FALSE),"Нет")</f>
        <v>Общий расчет</v>
      </c>
      <c r="D1199" s="11" t="str">
        <f>IFERROR(VLOOKUP(Rule!J1199,lvl_2[],2,FALSE),"Нет")</f>
        <v>Ци Мень</v>
      </c>
      <c r="E1199" s="11" t="str">
        <f>IFERROR(VLOOKUP(Rule!K1199,lvl_3[],2,FALSE),"Нет")</f>
        <v>Анализ Дворца</v>
      </c>
      <c r="F1199" s="11" t="str">
        <f>IFERROR(INDEX(lvl_4[],MATCH(L1199,lvl_4[ID],0),MATCH(TEXT(K1199,"##0"),lvl_4[#Headers],0)),"Нет")</f>
        <v>Структуры</v>
      </c>
      <c r="G1199" s="11" t="str">
        <f>IFERROR(INDEX(lvl_5[],MATCH(M1199,lvl_5[ID],0),MATCH(_xlfn.CONCAT(TEXT(K1199,"##0"),"_",TEXT(L1199,"##0")),lvl_5[#Headers],0)),"Нет")</f>
        <v>Благоприятность</v>
      </c>
      <c r="H1199" s="11" t="str">
        <f>IFERROR(INDEX(lvl_6[],MATCH(N1199,lvl_6[ID],0),MATCH(_xlfn.CONCAT(K1199,"_",L1199,"_",M1199),lvl_6[#Headers],0)),"Нет")</f>
        <v>Нет</v>
      </c>
      <c r="I1199" s="12">
        <v>1</v>
      </c>
      <c r="J1199" s="12">
        <v>2</v>
      </c>
      <c r="K1199" s="12">
        <v>2</v>
      </c>
      <c r="L1199" s="12">
        <v>1</v>
      </c>
      <c r="M1199" s="12">
        <v>0</v>
      </c>
      <c r="N1199" s="12">
        <v>0</v>
      </c>
      <c r="O1199" s="12">
        <f>COUNTIF($P$2:P1199,P1199)</f>
        <v>438</v>
      </c>
      <c r="P1199" s="12" t="str">
        <f t="shared" si="55"/>
        <v>122010000</v>
      </c>
      <c r="Q1199" s="12" t="str">
        <f t="shared" si="56"/>
        <v>1220100000438</v>
      </c>
      <c r="R1199" s="20" t="s">
        <v>2316</v>
      </c>
      <c r="S1199" s="20" t="s">
        <v>1247</v>
      </c>
      <c r="AX1199" s="12">
        <v>1</v>
      </c>
      <c r="AY1199" s="12" t="s">
        <v>916</v>
      </c>
      <c r="BA1199" s="12" t="s">
        <v>912</v>
      </c>
      <c r="BB1199" s="12" t="s">
        <v>26</v>
      </c>
      <c r="BG1199" s="21">
        <v>-1</v>
      </c>
      <c r="BJ1199" s="12">
        <v>1</v>
      </c>
      <c r="BK1199" s="12">
        <v>1</v>
      </c>
    </row>
    <row r="1200" spans="1:63" ht="45" x14ac:dyDescent="0.25">
      <c r="A1200" s="12">
        <v>1</v>
      </c>
      <c r="B1200" s="11" t="str">
        <f t="shared" si="57"/>
        <v>Общий расчет. Ци Мень. Анализ Дворца. Структуры. Благоприятность. Нет</v>
      </c>
      <c r="C1200" s="11" t="str">
        <f>IFERROR(VLOOKUP(I1200,lvl_1[],2,FALSE),"Нет")</f>
        <v>Общий расчет</v>
      </c>
      <c r="D1200" s="11" t="str">
        <f>IFERROR(VLOOKUP(Rule!J1200,lvl_2[],2,FALSE),"Нет")</f>
        <v>Ци Мень</v>
      </c>
      <c r="E1200" s="11" t="str">
        <f>IFERROR(VLOOKUP(Rule!K1200,lvl_3[],2,FALSE),"Нет")</f>
        <v>Анализ Дворца</v>
      </c>
      <c r="F1200" s="11" t="str">
        <f>IFERROR(INDEX(lvl_4[],MATCH(L1200,lvl_4[ID],0),MATCH(TEXT(K1200,"##0"),lvl_4[#Headers],0)),"Нет")</f>
        <v>Структуры</v>
      </c>
      <c r="G1200" s="11" t="str">
        <f>IFERROR(INDEX(lvl_5[],MATCH(M1200,lvl_5[ID],0),MATCH(_xlfn.CONCAT(TEXT(K1200,"##0"),"_",TEXT(L1200,"##0")),lvl_5[#Headers],0)),"Нет")</f>
        <v>Благоприятность</v>
      </c>
      <c r="H1200" s="11" t="str">
        <f>IFERROR(INDEX(lvl_6[],MATCH(N1200,lvl_6[ID],0),MATCH(_xlfn.CONCAT(K1200,"_",L1200,"_",M1200),lvl_6[#Headers],0)),"Нет")</f>
        <v>Нет</v>
      </c>
      <c r="I1200" s="12">
        <v>1</v>
      </c>
      <c r="J1200" s="12">
        <v>2</v>
      </c>
      <c r="K1200" s="12">
        <v>2</v>
      </c>
      <c r="L1200" s="12">
        <v>1</v>
      </c>
      <c r="M1200" s="12">
        <v>0</v>
      </c>
      <c r="N1200" s="12">
        <v>0</v>
      </c>
      <c r="O1200" s="12">
        <f>COUNTIF($P$2:P1200,P1200)</f>
        <v>439</v>
      </c>
      <c r="P1200" s="12" t="str">
        <f t="shared" si="55"/>
        <v>122010000</v>
      </c>
      <c r="Q1200" s="12" t="str">
        <f t="shared" si="56"/>
        <v>1220100000439</v>
      </c>
      <c r="R1200" s="20" t="s">
        <v>2316</v>
      </c>
      <c r="S1200" s="20" t="s">
        <v>1247</v>
      </c>
      <c r="AX1200" s="12">
        <v>1</v>
      </c>
      <c r="AY1200" s="12" t="s">
        <v>908</v>
      </c>
      <c r="BA1200" s="12" t="s">
        <v>912</v>
      </c>
      <c r="BB1200" s="12" t="s">
        <v>19</v>
      </c>
      <c r="BG1200" s="21">
        <v>-1</v>
      </c>
      <c r="BJ1200" s="12">
        <v>1</v>
      </c>
      <c r="BK1200" s="12">
        <v>1</v>
      </c>
    </row>
    <row r="1201" spans="1:63" ht="45" x14ac:dyDescent="0.25">
      <c r="A1201" s="12">
        <v>1</v>
      </c>
      <c r="B1201" s="11" t="str">
        <f t="shared" si="57"/>
        <v>Общий расчет. Ци Мень. Анализ Дворца. Структуры. Благоприятность. Нет</v>
      </c>
      <c r="C1201" s="11" t="str">
        <f>IFERROR(VLOOKUP(I1201,lvl_1[],2,FALSE),"Нет")</f>
        <v>Общий расчет</v>
      </c>
      <c r="D1201" s="11" t="str">
        <f>IFERROR(VLOOKUP(Rule!J1201,lvl_2[],2,FALSE),"Нет")</f>
        <v>Ци Мень</v>
      </c>
      <c r="E1201" s="11" t="str">
        <f>IFERROR(VLOOKUP(Rule!K1201,lvl_3[],2,FALSE),"Нет")</f>
        <v>Анализ Дворца</v>
      </c>
      <c r="F1201" s="11" t="str">
        <f>IFERROR(INDEX(lvl_4[],MATCH(L1201,lvl_4[ID],0),MATCH(TEXT(K1201,"##0"),lvl_4[#Headers],0)),"Нет")</f>
        <v>Структуры</v>
      </c>
      <c r="G1201" s="11" t="str">
        <f>IFERROR(INDEX(lvl_5[],MATCH(M1201,lvl_5[ID],0),MATCH(_xlfn.CONCAT(TEXT(K1201,"##0"),"_",TEXT(L1201,"##0")),lvl_5[#Headers],0)),"Нет")</f>
        <v>Благоприятность</v>
      </c>
      <c r="H1201" s="11" t="str">
        <f>IFERROR(INDEX(lvl_6[],MATCH(N1201,lvl_6[ID],0),MATCH(_xlfn.CONCAT(K1201,"_",L1201,"_",M1201),lvl_6[#Headers],0)),"Нет")</f>
        <v>Нет</v>
      </c>
      <c r="I1201" s="12">
        <v>1</v>
      </c>
      <c r="J1201" s="12">
        <v>2</v>
      </c>
      <c r="K1201" s="12">
        <v>2</v>
      </c>
      <c r="L1201" s="12">
        <v>1</v>
      </c>
      <c r="M1201" s="12">
        <v>0</v>
      </c>
      <c r="N1201" s="12">
        <v>0</v>
      </c>
      <c r="O1201" s="12">
        <f>COUNTIF($P$2:P1201,P1201)</f>
        <v>440</v>
      </c>
      <c r="P1201" s="12" t="str">
        <f t="shared" si="55"/>
        <v>122010000</v>
      </c>
      <c r="Q1201" s="12" t="str">
        <f t="shared" si="56"/>
        <v>1220100000440</v>
      </c>
      <c r="R1201" s="20" t="s">
        <v>2316</v>
      </c>
      <c r="S1201" s="20" t="s">
        <v>1247</v>
      </c>
      <c r="AX1201" s="12">
        <v>1</v>
      </c>
      <c r="AY1201" s="12" t="s">
        <v>910</v>
      </c>
      <c r="BA1201" s="12" t="s">
        <v>912</v>
      </c>
      <c r="BB1201" s="12" t="s">
        <v>19</v>
      </c>
      <c r="BG1201" s="21">
        <v>-1</v>
      </c>
      <c r="BJ1201" s="12">
        <v>1</v>
      </c>
      <c r="BK1201" s="12">
        <v>1</v>
      </c>
    </row>
    <row r="1202" spans="1:63" ht="45" x14ac:dyDescent="0.25">
      <c r="A1202" s="12">
        <v>1</v>
      </c>
      <c r="B1202" s="11" t="str">
        <f t="shared" si="57"/>
        <v>Общий расчет. Ци Мень. Анализ Дворца. Структуры. Благоприятность. Нет</v>
      </c>
      <c r="C1202" s="11" t="str">
        <f>IFERROR(VLOOKUP(I1202,lvl_1[],2,FALSE),"Нет")</f>
        <v>Общий расчет</v>
      </c>
      <c r="D1202" s="11" t="str">
        <f>IFERROR(VLOOKUP(Rule!J1202,lvl_2[],2,FALSE),"Нет")</f>
        <v>Ци Мень</v>
      </c>
      <c r="E1202" s="11" t="str">
        <f>IFERROR(VLOOKUP(Rule!K1202,lvl_3[],2,FALSE),"Нет")</f>
        <v>Анализ Дворца</v>
      </c>
      <c r="F1202" s="11" t="str">
        <f>IFERROR(INDEX(lvl_4[],MATCH(L1202,lvl_4[ID],0),MATCH(TEXT(K1202,"##0"),lvl_4[#Headers],0)),"Нет")</f>
        <v>Структуры</v>
      </c>
      <c r="G1202" s="11" t="str">
        <f>IFERROR(INDEX(lvl_5[],MATCH(M1202,lvl_5[ID],0),MATCH(_xlfn.CONCAT(TEXT(K1202,"##0"),"_",TEXT(L1202,"##0")),lvl_5[#Headers],0)),"Нет")</f>
        <v>Благоприятность</v>
      </c>
      <c r="H1202" s="11" t="str">
        <f>IFERROR(INDEX(lvl_6[],MATCH(N1202,lvl_6[ID],0),MATCH(_xlfn.CONCAT(K1202,"_",L1202,"_",M1202),lvl_6[#Headers],0)),"Нет")</f>
        <v>Нет</v>
      </c>
      <c r="I1202" s="12">
        <v>1</v>
      </c>
      <c r="J1202" s="12">
        <v>2</v>
      </c>
      <c r="K1202" s="12">
        <v>2</v>
      </c>
      <c r="L1202" s="12">
        <v>1</v>
      </c>
      <c r="M1202" s="12">
        <v>0</v>
      </c>
      <c r="N1202" s="12">
        <v>0</v>
      </c>
      <c r="O1202" s="12">
        <f>COUNTIF($P$2:P1202,P1202)</f>
        <v>441</v>
      </c>
      <c r="P1202" s="12" t="str">
        <f t="shared" si="55"/>
        <v>122010000</v>
      </c>
      <c r="Q1202" s="12" t="str">
        <f t="shared" si="56"/>
        <v>1220100000441</v>
      </c>
      <c r="R1202" s="20" t="s">
        <v>2316</v>
      </c>
      <c r="S1202" s="20" t="s">
        <v>1247</v>
      </c>
      <c r="AX1202" s="12">
        <v>1</v>
      </c>
      <c r="AY1202" s="12" t="s">
        <v>912</v>
      </c>
      <c r="BA1202" s="12" t="s">
        <v>912</v>
      </c>
      <c r="BB1202" s="12" t="s">
        <v>19</v>
      </c>
      <c r="BG1202" s="21">
        <v>-1</v>
      </c>
      <c r="BJ1202" s="12">
        <v>1</v>
      </c>
      <c r="BK1202" s="12">
        <v>1</v>
      </c>
    </row>
    <row r="1203" spans="1:63" ht="45" x14ac:dyDescent="0.25">
      <c r="A1203" s="12">
        <v>1</v>
      </c>
      <c r="B1203" s="11" t="str">
        <f t="shared" si="57"/>
        <v>Общий расчет. Ци Мень. Анализ Дворца. Структуры. Благоприятность. Нет</v>
      </c>
      <c r="C1203" s="11" t="str">
        <f>IFERROR(VLOOKUP(I1203,lvl_1[],2,FALSE),"Нет")</f>
        <v>Общий расчет</v>
      </c>
      <c r="D1203" s="11" t="str">
        <f>IFERROR(VLOOKUP(Rule!J1203,lvl_2[],2,FALSE),"Нет")</f>
        <v>Ци Мень</v>
      </c>
      <c r="E1203" s="11" t="str">
        <f>IFERROR(VLOOKUP(Rule!K1203,lvl_3[],2,FALSE),"Нет")</f>
        <v>Анализ Дворца</v>
      </c>
      <c r="F1203" s="11" t="str">
        <f>IFERROR(INDEX(lvl_4[],MATCH(L1203,lvl_4[ID],0),MATCH(TEXT(K1203,"##0"),lvl_4[#Headers],0)),"Нет")</f>
        <v>Структуры</v>
      </c>
      <c r="G1203" s="11" t="str">
        <f>IFERROR(INDEX(lvl_5[],MATCH(M1203,lvl_5[ID],0),MATCH(_xlfn.CONCAT(TEXT(K1203,"##0"),"_",TEXT(L1203,"##0")),lvl_5[#Headers],0)),"Нет")</f>
        <v>Благоприятность</v>
      </c>
      <c r="H1203" s="11" t="str">
        <f>IFERROR(INDEX(lvl_6[],MATCH(N1203,lvl_6[ID],0),MATCH(_xlfn.CONCAT(K1203,"_",L1203,"_",M1203),lvl_6[#Headers],0)),"Нет")</f>
        <v>Нет</v>
      </c>
      <c r="I1203" s="12">
        <v>1</v>
      </c>
      <c r="J1203" s="12">
        <v>2</v>
      </c>
      <c r="K1203" s="12">
        <v>2</v>
      </c>
      <c r="L1203" s="12">
        <v>1</v>
      </c>
      <c r="M1203" s="12">
        <v>0</v>
      </c>
      <c r="N1203" s="12">
        <v>0</v>
      </c>
      <c r="O1203" s="12">
        <f>COUNTIF($P$2:P1203,P1203)</f>
        <v>442</v>
      </c>
      <c r="P1203" s="12" t="str">
        <f t="shared" si="55"/>
        <v>122010000</v>
      </c>
      <c r="Q1203" s="12" t="str">
        <f t="shared" si="56"/>
        <v>1220100000442</v>
      </c>
      <c r="R1203" s="20" t="s">
        <v>2316</v>
      </c>
      <c r="S1203" s="20" t="s">
        <v>1247</v>
      </c>
      <c r="AX1203" s="12">
        <v>1</v>
      </c>
      <c r="AY1203" s="12" t="s">
        <v>914</v>
      </c>
      <c r="BA1203" s="12" t="s">
        <v>912</v>
      </c>
      <c r="BB1203" s="12" t="s">
        <v>19</v>
      </c>
      <c r="BG1203" s="21">
        <v>-1</v>
      </c>
      <c r="BJ1203" s="12">
        <v>1</v>
      </c>
      <c r="BK1203" s="12">
        <v>1</v>
      </c>
    </row>
    <row r="1204" spans="1:63" ht="45" x14ac:dyDescent="0.25">
      <c r="A1204" s="12">
        <v>1</v>
      </c>
      <c r="B1204" s="11" t="str">
        <f t="shared" si="57"/>
        <v>Общий расчет. Ци Мень. Анализ Дворца. Структуры. Благоприятность. Нет</v>
      </c>
      <c r="C1204" s="11" t="str">
        <f>IFERROR(VLOOKUP(I1204,lvl_1[],2,FALSE),"Нет")</f>
        <v>Общий расчет</v>
      </c>
      <c r="D1204" s="11" t="str">
        <f>IFERROR(VLOOKUP(Rule!J1204,lvl_2[],2,FALSE),"Нет")</f>
        <v>Ци Мень</v>
      </c>
      <c r="E1204" s="11" t="str">
        <f>IFERROR(VLOOKUP(Rule!K1204,lvl_3[],2,FALSE),"Нет")</f>
        <v>Анализ Дворца</v>
      </c>
      <c r="F1204" s="11" t="str">
        <f>IFERROR(INDEX(lvl_4[],MATCH(L1204,lvl_4[ID],0),MATCH(TEXT(K1204,"##0"),lvl_4[#Headers],0)),"Нет")</f>
        <v>Структуры</v>
      </c>
      <c r="G1204" s="11" t="str">
        <f>IFERROR(INDEX(lvl_5[],MATCH(M1204,lvl_5[ID],0),MATCH(_xlfn.CONCAT(TEXT(K1204,"##0"),"_",TEXT(L1204,"##0")),lvl_5[#Headers],0)),"Нет")</f>
        <v>Благоприятность</v>
      </c>
      <c r="H1204" s="11" t="str">
        <f>IFERROR(INDEX(lvl_6[],MATCH(N1204,lvl_6[ID],0),MATCH(_xlfn.CONCAT(K1204,"_",L1204,"_",M1204),lvl_6[#Headers],0)),"Нет")</f>
        <v>Нет</v>
      </c>
      <c r="I1204" s="12">
        <v>1</v>
      </c>
      <c r="J1204" s="12">
        <v>2</v>
      </c>
      <c r="K1204" s="12">
        <v>2</v>
      </c>
      <c r="L1204" s="12">
        <v>1</v>
      </c>
      <c r="M1204" s="12">
        <v>0</v>
      </c>
      <c r="N1204" s="12">
        <v>0</v>
      </c>
      <c r="O1204" s="12">
        <f>COUNTIF($P$2:P1204,P1204)</f>
        <v>443</v>
      </c>
      <c r="P1204" s="12" t="str">
        <f t="shared" si="55"/>
        <v>122010000</v>
      </c>
      <c r="Q1204" s="12" t="str">
        <f t="shared" si="56"/>
        <v>1220100000443</v>
      </c>
      <c r="R1204" s="20" t="s">
        <v>2316</v>
      </c>
      <c r="S1204" s="20" t="s">
        <v>1247</v>
      </c>
      <c r="AX1204" s="12">
        <v>1</v>
      </c>
      <c r="AY1204" s="12" t="s">
        <v>916</v>
      </c>
      <c r="BA1204" s="12" t="s">
        <v>912</v>
      </c>
      <c r="BB1204" s="12" t="s">
        <v>19</v>
      </c>
      <c r="BG1204" s="21">
        <v>-1</v>
      </c>
      <c r="BJ1204" s="12">
        <v>1</v>
      </c>
      <c r="BK1204" s="12">
        <v>1</v>
      </c>
    </row>
    <row r="1205" spans="1:63" ht="45" x14ac:dyDescent="0.25">
      <c r="A1205" s="12">
        <v>1</v>
      </c>
      <c r="B1205" s="11" t="str">
        <f t="shared" si="57"/>
        <v>Общий расчет. Ци Мень. Анализ Дворца. Структуры. Благоприятность. Нет</v>
      </c>
      <c r="C1205" s="11" t="str">
        <f>IFERROR(VLOOKUP(I1205,lvl_1[],2,FALSE),"Нет")</f>
        <v>Общий расчет</v>
      </c>
      <c r="D1205" s="11" t="str">
        <f>IFERROR(VLOOKUP(Rule!J1205,lvl_2[],2,FALSE),"Нет")</f>
        <v>Ци Мень</v>
      </c>
      <c r="E1205" s="11" t="str">
        <f>IFERROR(VLOOKUP(Rule!K1205,lvl_3[],2,FALSE),"Нет")</f>
        <v>Анализ Дворца</v>
      </c>
      <c r="F1205" s="11" t="str">
        <f>IFERROR(INDEX(lvl_4[],MATCH(L1205,lvl_4[ID],0),MATCH(TEXT(K1205,"##0"),lvl_4[#Headers],0)),"Нет")</f>
        <v>Структуры</v>
      </c>
      <c r="G1205" s="11" t="str">
        <f>IFERROR(INDEX(lvl_5[],MATCH(M1205,lvl_5[ID],0),MATCH(_xlfn.CONCAT(TEXT(K1205,"##0"),"_",TEXT(L1205,"##0")),lvl_5[#Headers],0)),"Нет")</f>
        <v>Благоприятность</v>
      </c>
      <c r="H1205" s="11" t="str">
        <f>IFERROR(INDEX(lvl_6[],MATCH(N1205,lvl_6[ID],0),MATCH(_xlfn.CONCAT(K1205,"_",L1205,"_",M1205),lvl_6[#Headers],0)),"Нет")</f>
        <v>Нет</v>
      </c>
      <c r="I1205" s="12">
        <v>1</v>
      </c>
      <c r="J1205" s="12">
        <v>2</v>
      </c>
      <c r="K1205" s="12">
        <v>2</v>
      </c>
      <c r="L1205" s="12">
        <v>1</v>
      </c>
      <c r="M1205" s="12">
        <v>0</v>
      </c>
      <c r="N1205" s="12">
        <v>0</v>
      </c>
      <c r="O1205" s="12">
        <f>COUNTIF($P$2:P1205,P1205)</f>
        <v>444</v>
      </c>
      <c r="P1205" s="12" t="str">
        <f t="shared" si="55"/>
        <v>122010000</v>
      </c>
      <c r="Q1205" s="12" t="str">
        <f t="shared" si="56"/>
        <v>1220100000444</v>
      </c>
      <c r="R1205" s="20" t="s">
        <v>2316</v>
      </c>
      <c r="S1205" s="20" t="s">
        <v>1247</v>
      </c>
      <c r="AX1205" s="12">
        <v>1</v>
      </c>
      <c r="AY1205" s="12" t="s">
        <v>908</v>
      </c>
      <c r="BA1205" s="12" t="s">
        <v>912</v>
      </c>
      <c r="BB1205" s="12" t="s">
        <v>16</v>
      </c>
      <c r="BG1205" s="21">
        <v>-1</v>
      </c>
      <c r="BJ1205" s="12">
        <v>1</v>
      </c>
      <c r="BK1205" s="12">
        <v>1</v>
      </c>
    </row>
    <row r="1206" spans="1:63" ht="45" x14ac:dyDescent="0.25">
      <c r="A1206" s="12">
        <v>1</v>
      </c>
      <c r="B1206" s="11" t="str">
        <f t="shared" si="57"/>
        <v>Общий расчет. Ци Мень. Анализ Дворца. Структуры. Благоприятность. Нет</v>
      </c>
      <c r="C1206" s="11" t="str">
        <f>IFERROR(VLOOKUP(I1206,lvl_1[],2,FALSE),"Нет")</f>
        <v>Общий расчет</v>
      </c>
      <c r="D1206" s="11" t="str">
        <f>IFERROR(VLOOKUP(Rule!J1206,lvl_2[],2,FALSE),"Нет")</f>
        <v>Ци Мень</v>
      </c>
      <c r="E1206" s="11" t="str">
        <f>IFERROR(VLOOKUP(Rule!K1206,lvl_3[],2,FALSE),"Нет")</f>
        <v>Анализ Дворца</v>
      </c>
      <c r="F1206" s="11" t="str">
        <f>IFERROR(INDEX(lvl_4[],MATCH(L1206,lvl_4[ID],0),MATCH(TEXT(K1206,"##0"),lvl_4[#Headers],0)),"Нет")</f>
        <v>Структуры</v>
      </c>
      <c r="G1206" s="11" t="str">
        <f>IFERROR(INDEX(lvl_5[],MATCH(M1206,lvl_5[ID],0),MATCH(_xlfn.CONCAT(TEXT(K1206,"##0"),"_",TEXT(L1206,"##0")),lvl_5[#Headers],0)),"Нет")</f>
        <v>Благоприятность</v>
      </c>
      <c r="H1206" s="11" t="str">
        <f>IFERROR(INDEX(lvl_6[],MATCH(N1206,lvl_6[ID],0),MATCH(_xlfn.CONCAT(K1206,"_",L1206,"_",M1206),lvl_6[#Headers],0)),"Нет")</f>
        <v>Нет</v>
      </c>
      <c r="I1206" s="12">
        <v>1</v>
      </c>
      <c r="J1206" s="12">
        <v>2</v>
      </c>
      <c r="K1206" s="12">
        <v>2</v>
      </c>
      <c r="L1206" s="12">
        <v>1</v>
      </c>
      <c r="M1206" s="12">
        <v>0</v>
      </c>
      <c r="N1206" s="12">
        <v>0</v>
      </c>
      <c r="O1206" s="12">
        <f>COUNTIF($P$2:P1206,P1206)</f>
        <v>445</v>
      </c>
      <c r="P1206" s="12" t="str">
        <f t="shared" si="55"/>
        <v>122010000</v>
      </c>
      <c r="Q1206" s="12" t="str">
        <f t="shared" si="56"/>
        <v>1220100000445</v>
      </c>
      <c r="R1206" s="20" t="s">
        <v>2316</v>
      </c>
      <c r="S1206" s="20" t="s">
        <v>1247</v>
      </c>
      <c r="AX1206" s="12">
        <v>1</v>
      </c>
      <c r="AY1206" s="12" t="s">
        <v>910</v>
      </c>
      <c r="BA1206" s="12" t="s">
        <v>912</v>
      </c>
      <c r="BB1206" s="12" t="s">
        <v>16</v>
      </c>
      <c r="BG1206" s="21">
        <v>-1</v>
      </c>
      <c r="BJ1206" s="12">
        <v>1</v>
      </c>
      <c r="BK1206" s="12">
        <v>1</v>
      </c>
    </row>
    <row r="1207" spans="1:63" ht="45" x14ac:dyDescent="0.25">
      <c r="A1207" s="12">
        <v>1</v>
      </c>
      <c r="B1207" s="11" t="str">
        <f t="shared" si="57"/>
        <v>Общий расчет. Ци Мень. Анализ Дворца. Структуры. Благоприятность. Нет</v>
      </c>
      <c r="C1207" s="11" t="str">
        <f>IFERROR(VLOOKUP(I1207,lvl_1[],2,FALSE),"Нет")</f>
        <v>Общий расчет</v>
      </c>
      <c r="D1207" s="11" t="str">
        <f>IFERROR(VLOOKUP(Rule!J1207,lvl_2[],2,FALSE),"Нет")</f>
        <v>Ци Мень</v>
      </c>
      <c r="E1207" s="11" t="str">
        <f>IFERROR(VLOOKUP(Rule!K1207,lvl_3[],2,FALSE),"Нет")</f>
        <v>Анализ Дворца</v>
      </c>
      <c r="F1207" s="11" t="str">
        <f>IFERROR(INDEX(lvl_4[],MATCH(L1207,lvl_4[ID],0),MATCH(TEXT(K1207,"##0"),lvl_4[#Headers],0)),"Нет")</f>
        <v>Структуры</v>
      </c>
      <c r="G1207" s="11" t="str">
        <f>IFERROR(INDEX(lvl_5[],MATCH(M1207,lvl_5[ID],0),MATCH(_xlfn.CONCAT(TEXT(K1207,"##0"),"_",TEXT(L1207,"##0")),lvl_5[#Headers],0)),"Нет")</f>
        <v>Благоприятность</v>
      </c>
      <c r="H1207" s="11" t="str">
        <f>IFERROR(INDEX(lvl_6[],MATCH(N1207,lvl_6[ID],0),MATCH(_xlfn.CONCAT(K1207,"_",L1207,"_",M1207),lvl_6[#Headers],0)),"Нет")</f>
        <v>Нет</v>
      </c>
      <c r="I1207" s="12">
        <v>1</v>
      </c>
      <c r="J1207" s="12">
        <v>2</v>
      </c>
      <c r="K1207" s="12">
        <v>2</v>
      </c>
      <c r="L1207" s="12">
        <v>1</v>
      </c>
      <c r="M1207" s="12">
        <v>0</v>
      </c>
      <c r="N1207" s="12">
        <v>0</v>
      </c>
      <c r="O1207" s="12">
        <f>COUNTIF($P$2:P1207,P1207)</f>
        <v>446</v>
      </c>
      <c r="P1207" s="12" t="str">
        <f t="shared" si="55"/>
        <v>122010000</v>
      </c>
      <c r="Q1207" s="12" t="str">
        <f t="shared" si="56"/>
        <v>1220100000446</v>
      </c>
      <c r="R1207" s="20" t="s">
        <v>2316</v>
      </c>
      <c r="S1207" s="20" t="s">
        <v>1247</v>
      </c>
      <c r="AX1207" s="12">
        <v>1</v>
      </c>
      <c r="AY1207" s="12" t="s">
        <v>912</v>
      </c>
      <c r="BA1207" s="12" t="s">
        <v>912</v>
      </c>
      <c r="BB1207" s="12" t="s">
        <v>16</v>
      </c>
      <c r="BG1207" s="21">
        <v>-1</v>
      </c>
      <c r="BJ1207" s="12">
        <v>1</v>
      </c>
      <c r="BK1207" s="12">
        <v>1</v>
      </c>
    </row>
    <row r="1208" spans="1:63" ht="45" x14ac:dyDescent="0.25">
      <c r="A1208" s="12">
        <v>1</v>
      </c>
      <c r="B1208" s="11" t="str">
        <f t="shared" si="57"/>
        <v>Общий расчет. Ци Мень. Анализ Дворца. Структуры. Благоприятность. Нет</v>
      </c>
      <c r="C1208" s="11" t="str">
        <f>IFERROR(VLOOKUP(I1208,lvl_1[],2,FALSE),"Нет")</f>
        <v>Общий расчет</v>
      </c>
      <c r="D1208" s="11" t="str">
        <f>IFERROR(VLOOKUP(Rule!J1208,lvl_2[],2,FALSE),"Нет")</f>
        <v>Ци Мень</v>
      </c>
      <c r="E1208" s="11" t="str">
        <f>IFERROR(VLOOKUP(Rule!K1208,lvl_3[],2,FALSE),"Нет")</f>
        <v>Анализ Дворца</v>
      </c>
      <c r="F1208" s="11" t="str">
        <f>IFERROR(INDEX(lvl_4[],MATCH(L1208,lvl_4[ID],0),MATCH(TEXT(K1208,"##0"),lvl_4[#Headers],0)),"Нет")</f>
        <v>Структуры</v>
      </c>
      <c r="G1208" s="11" t="str">
        <f>IFERROR(INDEX(lvl_5[],MATCH(M1208,lvl_5[ID],0),MATCH(_xlfn.CONCAT(TEXT(K1208,"##0"),"_",TEXT(L1208,"##0")),lvl_5[#Headers],0)),"Нет")</f>
        <v>Благоприятность</v>
      </c>
      <c r="H1208" s="11" t="str">
        <f>IFERROR(INDEX(lvl_6[],MATCH(N1208,lvl_6[ID],0),MATCH(_xlfn.CONCAT(K1208,"_",L1208,"_",M1208),lvl_6[#Headers],0)),"Нет")</f>
        <v>Нет</v>
      </c>
      <c r="I1208" s="12">
        <v>1</v>
      </c>
      <c r="J1208" s="12">
        <v>2</v>
      </c>
      <c r="K1208" s="12">
        <v>2</v>
      </c>
      <c r="L1208" s="12">
        <v>1</v>
      </c>
      <c r="M1208" s="12">
        <v>0</v>
      </c>
      <c r="N1208" s="12">
        <v>0</v>
      </c>
      <c r="O1208" s="12">
        <f>COUNTIF($P$2:P1208,P1208)</f>
        <v>447</v>
      </c>
      <c r="P1208" s="12" t="str">
        <f t="shared" si="55"/>
        <v>122010000</v>
      </c>
      <c r="Q1208" s="12" t="str">
        <f t="shared" si="56"/>
        <v>1220100000447</v>
      </c>
      <c r="R1208" s="20" t="s">
        <v>2316</v>
      </c>
      <c r="S1208" s="20" t="s">
        <v>1247</v>
      </c>
      <c r="AX1208" s="12">
        <v>1</v>
      </c>
      <c r="AY1208" s="12" t="s">
        <v>914</v>
      </c>
      <c r="BA1208" s="12" t="s">
        <v>912</v>
      </c>
      <c r="BB1208" s="12" t="s">
        <v>16</v>
      </c>
      <c r="BG1208" s="21">
        <v>-1</v>
      </c>
      <c r="BJ1208" s="12">
        <v>1</v>
      </c>
      <c r="BK1208" s="12">
        <v>1</v>
      </c>
    </row>
    <row r="1209" spans="1:63" ht="45" x14ac:dyDescent="0.25">
      <c r="A1209" s="12">
        <v>1</v>
      </c>
      <c r="B1209" s="11" t="str">
        <f t="shared" si="57"/>
        <v>Общий расчет. Ци Мень. Анализ Дворца. Структуры. Благоприятность. Нет</v>
      </c>
      <c r="C1209" s="11" t="str">
        <f>IFERROR(VLOOKUP(I1209,lvl_1[],2,FALSE),"Нет")</f>
        <v>Общий расчет</v>
      </c>
      <c r="D1209" s="11" t="str">
        <f>IFERROR(VLOOKUP(Rule!J1209,lvl_2[],2,FALSE),"Нет")</f>
        <v>Ци Мень</v>
      </c>
      <c r="E1209" s="11" t="str">
        <f>IFERROR(VLOOKUP(Rule!K1209,lvl_3[],2,FALSE),"Нет")</f>
        <v>Анализ Дворца</v>
      </c>
      <c r="F1209" s="11" t="str">
        <f>IFERROR(INDEX(lvl_4[],MATCH(L1209,lvl_4[ID],0),MATCH(TEXT(K1209,"##0"),lvl_4[#Headers],0)),"Нет")</f>
        <v>Структуры</v>
      </c>
      <c r="G1209" s="11" t="str">
        <f>IFERROR(INDEX(lvl_5[],MATCH(M1209,lvl_5[ID],0),MATCH(_xlfn.CONCAT(TEXT(K1209,"##0"),"_",TEXT(L1209,"##0")),lvl_5[#Headers],0)),"Нет")</f>
        <v>Благоприятность</v>
      </c>
      <c r="H1209" s="11" t="str">
        <f>IFERROR(INDEX(lvl_6[],MATCH(N1209,lvl_6[ID],0),MATCH(_xlfn.CONCAT(K1209,"_",L1209,"_",M1209),lvl_6[#Headers],0)),"Нет")</f>
        <v>Нет</v>
      </c>
      <c r="I1209" s="12">
        <v>1</v>
      </c>
      <c r="J1209" s="12">
        <v>2</v>
      </c>
      <c r="K1209" s="12">
        <v>2</v>
      </c>
      <c r="L1209" s="12">
        <v>1</v>
      </c>
      <c r="M1209" s="12">
        <v>0</v>
      </c>
      <c r="N1209" s="12">
        <v>0</v>
      </c>
      <c r="O1209" s="12">
        <f>COUNTIF($P$2:P1209,P1209)</f>
        <v>448</v>
      </c>
      <c r="P1209" s="12" t="str">
        <f t="shared" si="55"/>
        <v>122010000</v>
      </c>
      <c r="Q1209" s="12" t="str">
        <f t="shared" si="56"/>
        <v>1220100000448</v>
      </c>
      <c r="R1209" s="20" t="s">
        <v>2316</v>
      </c>
      <c r="S1209" s="20" t="s">
        <v>1247</v>
      </c>
      <c r="AX1209" s="12">
        <v>1</v>
      </c>
      <c r="AY1209" s="12" t="s">
        <v>916</v>
      </c>
      <c r="BA1209" s="12" t="s">
        <v>912</v>
      </c>
      <c r="BB1209" s="12" t="s">
        <v>16</v>
      </c>
      <c r="BG1209" s="21">
        <v>-1</v>
      </c>
      <c r="BJ1209" s="12">
        <v>1</v>
      </c>
      <c r="BK1209" s="12">
        <v>1</v>
      </c>
    </row>
    <row r="1210" spans="1:63" ht="45" x14ac:dyDescent="0.25">
      <c r="A1210" s="12">
        <v>1</v>
      </c>
      <c r="B1210" s="11" t="str">
        <f t="shared" si="57"/>
        <v>Общий расчет. Ци Мень. Анализ Дворца. Структуры. Благоприятность. Нет</v>
      </c>
      <c r="C1210" s="11" t="str">
        <f>IFERROR(VLOOKUP(I1210,lvl_1[],2,FALSE),"Нет")</f>
        <v>Общий расчет</v>
      </c>
      <c r="D1210" s="11" t="str">
        <f>IFERROR(VLOOKUP(Rule!J1210,lvl_2[],2,FALSE),"Нет")</f>
        <v>Ци Мень</v>
      </c>
      <c r="E1210" s="11" t="str">
        <f>IFERROR(VLOOKUP(Rule!K1210,lvl_3[],2,FALSE),"Нет")</f>
        <v>Анализ Дворца</v>
      </c>
      <c r="F1210" s="11" t="str">
        <f>IFERROR(INDEX(lvl_4[],MATCH(L1210,lvl_4[ID],0),MATCH(TEXT(K1210,"##0"),lvl_4[#Headers],0)),"Нет")</f>
        <v>Структуры</v>
      </c>
      <c r="G1210" s="11" t="str">
        <f>IFERROR(INDEX(lvl_5[],MATCH(M1210,lvl_5[ID],0),MATCH(_xlfn.CONCAT(TEXT(K1210,"##0"),"_",TEXT(L1210,"##0")),lvl_5[#Headers],0)),"Нет")</f>
        <v>Благоприятность</v>
      </c>
      <c r="H1210" s="11" t="str">
        <f>IFERROR(INDEX(lvl_6[],MATCH(N1210,lvl_6[ID],0),MATCH(_xlfn.CONCAT(K1210,"_",L1210,"_",M1210),lvl_6[#Headers],0)),"Нет")</f>
        <v>Нет</v>
      </c>
      <c r="I1210" s="12">
        <v>1</v>
      </c>
      <c r="J1210" s="12">
        <v>2</v>
      </c>
      <c r="K1210" s="12">
        <v>2</v>
      </c>
      <c r="L1210" s="12">
        <v>1</v>
      </c>
      <c r="M1210" s="12">
        <v>0</v>
      </c>
      <c r="N1210" s="12">
        <v>0</v>
      </c>
      <c r="O1210" s="12">
        <f>COUNTIF($P$2:P1210,P1210)</f>
        <v>449</v>
      </c>
      <c r="P1210" s="12" t="str">
        <f t="shared" si="55"/>
        <v>122010000</v>
      </c>
      <c r="Q1210" s="12" t="str">
        <f t="shared" si="56"/>
        <v>1220100000449</v>
      </c>
      <c r="R1210" s="20" t="s">
        <v>2310</v>
      </c>
      <c r="S1210" s="20" t="s">
        <v>2311</v>
      </c>
      <c r="AX1210" s="12">
        <v>1</v>
      </c>
      <c r="AY1210" s="12" t="s">
        <v>908</v>
      </c>
      <c r="BA1210" s="12" t="s">
        <v>907</v>
      </c>
      <c r="BG1210" s="21">
        <v>-1</v>
      </c>
      <c r="BJ1210" s="12">
        <v>1</v>
      </c>
      <c r="BK1210" s="12">
        <v>1</v>
      </c>
    </row>
    <row r="1211" spans="1:63" ht="45" x14ac:dyDescent="0.25">
      <c r="A1211" s="12">
        <v>1</v>
      </c>
      <c r="B1211" s="11" t="str">
        <f t="shared" si="57"/>
        <v>Общий расчет. Ци Мень. Анализ Дворца. Структуры. Благоприятность. Нет</v>
      </c>
      <c r="C1211" s="11" t="str">
        <f>IFERROR(VLOOKUP(I1211,lvl_1[],2,FALSE),"Нет")</f>
        <v>Общий расчет</v>
      </c>
      <c r="D1211" s="11" t="str">
        <f>IFERROR(VLOOKUP(Rule!J1211,lvl_2[],2,FALSE),"Нет")</f>
        <v>Ци Мень</v>
      </c>
      <c r="E1211" s="11" t="str">
        <f>IFERROR(VLOOKUP(Rule!K1211,lvl_3[],2,FALSE),"Нет")</f>
        <v>Анализ Дворца</v>
      </c>
      <c r="F1211" s="11" t="str">
        <f>IFERROR(INDEX(lvl_4[],MATCH(L1211,lvl_4[ID],0),MATCH(TEXT(K1211,"##0"),lvl_4[#Headers],0)),"Нет")</f>
        <v>Структуры</v>
      </c>
      <c r="G1211" s="11" t="str">
        <f>IFERROR(INDEX(lvl_5[],MATCH(M1211,lvl_5[ID],0),MATCH(_xlfn.CONCAT(TEXT(K1211,"##0"),"_",TEXT(L1211,"##0")),lvl_5[#Headers],0)),"Нет")</f>
        <v>Благоприятность</v>
      </c>
      <c r="H1211" s="11" t="str">
        <f>IFERROR(INDEX(lvl_6[],MATCH(N1211,lvl_6[ID],0),MATCH(_xlfn.CONCAT(K1211,"_",L1211,"_",M1211),lvl_6[#Headers],0)),"Нет")</f>
        <v>Нет</v>
      </c>
      <c r="I1211" s="12">
        <v>1</v>
      </c>
      <c r="J1211" s="12">
        <v>2</v>
      </c>
      <c r="K1211" s="12">
        <v>2</v>
      </c>
      <c r="L1211" s="12">
        <v>1</v>
      </c>
      <c r="M1211" s="12">
        <v>0</v>
      </c>
      <c r="N1211" s="12">
        <v>0</v>
      </c>
      <c r="O1211" s="12">
        <f>COUNTIF($P$2:P1211,P1211)</f>
        <v>450</v>
      </c>
      <c r="P1211" s="12" t="str">
        <f t="shared" si="55"/>
        <v>122010000</v>
      </c>
      <c r="Q1211" s="12" t="str">
        <f t="shared" si="56"/>
        <v>1220100000450</v>
      </c>
      <c r="R1211" s="20" t="s">
        <v>2310</v>
      </c>
      <c r="S1211" s="20" t="s">
        <v>2311</v>
      </c>
      <c r="AX1211" s="12">
        <v>1</v>
      </c>
      <c r="AY1211" s="12" t="s">
        <v>910</v>
      </c>
      <c r="BA1211" s="12" t="s">
        <v>907</v>
      </c>
      <c r="BG1211" s="21">
        <v>-1</v>
      </c>
      <c r="BJ1211" s="12">
        <v>1</v>
      </c>
      <c r="BK1211" s="12">
        <v>1</v>
      </c>
    </row>
    <row r="1212" spans="1:63" ht="45" x14ac:dyDescent="0.25">
      <c r="A1212" s="12">
        <v>1</v>
      </c>
      <c r="B1212" s="11" t="str">
        <f t="shared" si="57"/>
        <v>Общий расчет. Ци Мень. Анализ Дворца. Структуры. Благоприятность. Нет</v>
      </c>
      <c r="C1212" s="11" t="str">
        <f>IFERROR(VLOOKUP(I1212,lvl_1[],2,FALSE),"Нет")</f>
        <v>Общий расчет</v>
      </c>
      <c r="D1212" s="11" t="str">
        <f>IFERROR(VLOOKUP(Rule!J1212,lvl_2[],2,FALSE),"Нет")</f>
        <v>Ци Мень</v>
      </c>
      <c r="E1212" s="11" t="str">
        <f>IFERROR(VLOOKUP(Rule!K1212,lvl_3[],2,FALSE),"Нет")</f>
        <v>Анализ Дворца</v>
      </c>
      <c r="F1212" s="11" t="str">
        <f>IFERROR(INDEX(lvl_4[],MATCH(L1212,lvl_4[ID],0),MATCH(TEXT(K1212,"##0"),lvl_4[#Headers],0)),"Нет")</f>
        <v>Структуры</v>
      </c>
      <c r="G1212" s="11" t="str">
        <f>IFERROR(INDEX(lvl_5[],MATCH(M1212,lvl_5[ID],0),MATCH(_xlfn.CONCAT(TEXT(K1212,"##0"),"_",TEXT(L1212,"##0")),lvl_5[#Headers],0)),"Нет")</f>
        <v>Благоприятность</v>
      </c>
      <c r="H1212" s="11" t="str">
        <f>IFERROR(INDEX(lvl_6[],MATCH(N1212,lvl_6[ID],0),MATCH(_xlfn.CONCAT(K1212,"_",L1212,"_",M1212),lvl_6[#Headers],0)),"Нет")</f>
        <v>Нет</v>
      </c>
      <c r="I1212" s="12">
        <v>1</v>
      </c>
      <c r="J1212" s="12">
        <v>2</v>
      </c>
      <c r="K1212" s="12">
        <v>2</v>
      </c>
      <c r="L1212" s="12">
        <v>1</v>
      </c>
      <c r="M1212" s="12">
        <v>0</v>
      </c>
      <c r="N1212" s="12">
        <v>0</v>
      </c>
      <c r="O1212" s="12">
        <f>COUNTIF($P$2:P1212,P1212)</f>
        <v>451</v>
      </c>
      <c r="P1212" s="12" t="str">
        <f t="shared" si="55"/>
        <v>122010000</v>
      </c>
      <c r="Q1212" s="12" t="str">
        <f t="shared" si="56"/>
        <v>1220100000451</v>
      </c>
      <c r="R1212" s="20" t="s">
        <v>2310</v>
      </c>
      <c r="S1212" s="20" t="s">
        <v>2311</v>
      </c>
      <c r="AX1212" s="12">
        <v>1</v>
      </c>
      <c r="AY1212" s="12" t="s">
        <v>912</v>
      </c>
      <c r="BA1212" s="12" t="s">
        <v>907</v>
      </c>
      <c r="BG1212" s="21">
        <v>-1</v>
      </c>
      <c r="BJ1212" s="12">
        <v>1</v>
      </c>
      <c r="BK1212" s="12">
        <v>1</v>
      </c>
    </row>
    <row r="1213" spans="1:63" ht="45" x14ac:dyDescent="0.25">
      <c r="A1213" s="12">
        <v>1</v>
      </c>
      <c r="B1213" s="11" t="str">
        <f t="shared" si="57"/>
        <v>Общий расчет. Ци Мень. Анализ Дворца. Структуры. Благоприятность. Нет</v>
      </c>
      <c r="C1213" s="11" t="str">
        <f>IFERROR(VLOOKUP(I1213,lvl_1[],2,FALSE),"Нет")</f>
        <v>Общий расчет</v>
      </c>
      <c r="D1213" s="11" t="str">
        <f>IFERROR(VLOOKUP(Rule!J1213,lvl_2[],2,FALSE),"Нет")</f>
        <v>Ци Мень</v>
      </c>
      <c r="E1213" s="11" t="str">
        <f>IFERROR(VLOOKUP(Rule!K1213,lvl_3[],2,FALSE),"Нет")</f>
        <v>Анализ Дворца</v>
      </c>
      <c r="F1213" s="11" t="str">
        <f>IFERROR(INDEX(lvl_4[],MATCH(L1213,lvl_4[ID],0),MATCH(TEXT(K1213,"##0"),lvl_4[#Headers],0)),"Нет")</f>
        <v>Структуры</v>
      </c>
      <c r="G1213" s="11" t="str">
        <f>IFERROR(INDEX(lvl_5[],MATCH(M1213,lvl_5[ID],0),MATCH(_xlfn.CONCAT(TEXT(K1213,"##0"),"_",TEXT(L1213,"##0")),lvl_5[#Headers],0)),"Нет")</f>
        <v>Благоприятность</v>
      </c>
      <c r="H1213" s="11" t="str">
        <f>IFERROR(INDEX(lvl_6[],MATCH(N1213,lvl_6[ID],0),MATCH(_xlfn.CONCAT(K1213,"_",L1213,"_",M1213),lvl_6[#Headers],0)),"Нет")</f>
        <v>Нет</v>
      </c>
      <c r="I1213" s="12">
        <v>1</v>
      </c>
      <c r="J1213" s="12">
        <v>2</v>
      </c>
      <c r="K1213" s="12">
        <v>2</v>
      </c>
      <c r="L1213" s="12">
        <v>1</v>
      </c>
      <c r="M1213" s="12">
        <v>0</v>
      </c>
      <c r="N1213" s="12">
        <v>0</v>
      </c>
      <c r="O1213" s="12">
        <f>COUNTIF($P$2:P1213,P1213)</f>
        <v>452</v>
      </c>
      <c r="P1213" s="12" t="str">
        <f t="shared" si="55"/>
        <v>122010000</v>
      </c>
      <c r="Q1213" s="12" t="str">
        <f t="shared" si="56"/>
        <v>1220100000452</v>
      </c>
      <c r="R1213" s="20" t="s">
        <v>2310</v>
      </c>
      <c r="S1213" s="20" t="s">
        <v>2311</v>
      </c>
      <c r="AX1213" s="12">
        <v>1</v>
      </c>
      <c r="AY1213" s="12" t="s">
        <v>914</v>
      </c>
      <c r="BA1213" s="12" t="s">
        <v>907</v>
      </c>
      <c r="BG1213" s="21">
        <v>-1</v>
      </c>
      <c r="BJ1213" s="12">
        <v>1</v>
      </c>
      <c r="BK1213" s="12">
        <v>1</v>
      </c>
    </row>
    <row r="1214" spans="1:63" ht="45" x14ac:dyDescent="0.25">
      <c r="A1214" s="12">
        <v>1</v>
      </c>
      <c r="B1214" s="11" t="str">
        <f t="shared" si="57"/>
        <v>Общий расчет. Ци Мень. Анализ Дворца. Структуры. Благоприятность. Нет</v>
      </c>
      <c r="C1214" s="11" t="str">
        <f>IFERROR(VLOOKUP(I1214,lvl_1[],2,FALSE),"Нет")</f>
        <v>Общий расчет</v>
      </c>
      <c r="D1214" s="11" t="str">
        <f>IFERROR(VLOOKUP(Rule!J1214,lvl_2[],2,FALSE),"Нет")</f>
        <v>Ци Мень</v>
      </c>
      <c r="E1214" s="11" t="str">
        <f>IFERROR(VLOOKUP(Rule!K1214,lvl_3[],2,FALSE),"Нет")</f>
        <v>Анализ Дворца</v>
      </c>
      <c r="F1214" s="11" t="str">
        <f>IFERROR(INDEX(lvl_4[],MATCH(L1214,lvl_4[ID],0),MATCH(TEXT(K1214,"##0"),lvl_4[#Headers],0)),"Нет")</f>
        <v>Структуры</v>
      </c>
      <c r="G1214" s="11" t="str">
        <f>IFERROR(INDEX(lvl_5[],MATCH(M1214,lvl_5[ID],0),MATCH(_xlfn.CONCAT(TEXT(K1214,"##0"),"_",TEXT(L1214,"##0")),lvl_5[#Headers],0)),"Нет")</f>
        <v>Благоприятность</v>
      </c>
      <c r="H1214" s="11" t="str">
        <f>IFERROR(INDEX(lvl_6[],MATCH(N1214,lvl_6[ID],0),MATCH(_xlfn.CONCAT(K1214,"_",L1214,"_",M1214),lvl_6[#Headers],0)),"Нет")</f>
        <v>Нет</v>
      </c>
      <c r="I1214" s="12">
        <v>1</v>
      </c>
      <c r="J1214" s="12">
        <v>2</v>
      </c>
      <c r="K1214" s="12">
        <v>2</v>
      </c>
      <c r="L1214" s="12">
        <v>1</v>
      </c>
      <c r="M1214" s="12">
        <v>0</v>
      </c>
      <c r="N1214" s="12">
        <v>0</v>
      </c>
      <c r="O1214" s="12">
        <f>COUNTIF($P$2:P1214,P1214)</f>
        <v>453</v>
      </c>
      <c r="P1214" s="12" t="str">
        <f t="shared" si="55"/>
        <v>122010000</v>
      </c>
      <c r="Q1214" s="12" t="str">
        <f t="shared" si="56"/>
        <v>1220100000453</v>
      </c>
      <c r="R1214" s="20" t="s">
        <v>2310</v>
      </c>
      <c r="S1214" s="20" t="s">
        <v>2311</v>
      </c>
      <c r="AX1214" s="12">
        <v>1</v>
      </c>
      <c r="AY1214" s="12" t="s">
        <v>916</v>
      </c>
      <c r="BA1214" s="12" t="s">
        <v>907</v>
      </c>
      <c r="BG1214" s="21">
        <v>-1</v>
      </c>
      <c r="BJ1214" s="12">
        <v>1</v>
      </c>
      <c r="BK1214" s="12">
        <v>1</v>
      </c>
    </row>
    <row r="1215" spans="1:63" ht="45" x14ac:dyDescent="0.25">
      <c r="A1215" s="12">
        <v>1</v>
      </c>
      <c r="B1215" s="11" t="str">
        <f t="shared" si="57"/>
        <v>Общий расчет. Ци Мень. Анализ Дворца. Структуры. Благоприятность. Нет</v>
      </c>
      <c r="C1215" s="11" t="str">
        <f>IFERROR(VLOOKUP(I1215,lvl_1[],2,FALSE),"Нет")</f>
        <v>Общий расчет</v>
      </c>
      <c r="D1215" s="11" t="str">
        <f>IFERROR(VLOOKUP(Rule!J1215,lvl_2[],2,FALSE),"Нет")</f>
        <v>Ци Мень</v>
      </c>
      <c r="E1215" s="11" t="str">
        <f>IFERROR(VLOOKUP(Rule!K1215,lvl_3[],2,FALSE),"Нет")</f>
        <v>Анализ Дворца</v>
      </c>
      <c r="F1215" s="11" t="str">
        <f>IFERROR(INDEX(lvl_4[],MATCH(L1215,lvl_4[ID],0),MATCH(TEXT(K1215,"##0"),lvl_4[#Headers],0)),"Нет")</f>
        <v>Структуры</v>
      </c>
      <c r="G1215" s="11" t="str">
        <f>IFERROR(INDEX(lvl_5[],MATCH(M1215,lvl_5[ID],0),MATCH(_xlfn.CONCAT(TEXT(K1215,"##0"),"_",TEXT(L1215,"##0")),lvl_5[#Headers],0)),"Нет")</f>
        <v>Благоприятность</v>
      </c>
      <c r="H1215" s="11" t="str">
        <f>IFERROR(INDEX(lvl_6[],MATCH(N1215,lvl_6[ID],0),MATCH(_xlfn.CONCAT(K1215,"_",L1215,"_",M1215),lvl_6[#Headers],0)),"Нет")</f>
        <v>Нет</v>
      </c>
      <c r="I1215" s="12">
        <v>1</v>
      </c>
      <c r="J1215" s="12">
        <v>2</v>
      </c>
      <c r="K1215" s="12">
        <v>2</v>
      </c>
      <c r="L1215" s="12">
        <v>1</v>
      </c>
      <c r="M1215" s="12">
        <v>0</v>
      </c>
      <c r="N1215" s="12">
        <v>0</v>
      </c>
      <c r="O1215" s="12">
        <f>COUNTIF($P$2:P1215,P1215)</f>
        <v>454</v>
      </c>
      <c r="P1215" s="12" t="str">
        <f t="shared" si="55"/>
        <v>122010000</v>
      </c>
      <c r="Q1215" s="12" t="str">
        <f t="shared" si="56"/>
        <v>1220100000454</v>
      </c>
      <c r="R1215" s="20" t="s">
        <v>2312</v>
      </c>
      <c r="S1215" s="20" t="s">
        <v>2313</v>
      </c>
      <c r="AX1215" s="12">
        <v>1</v>
      </c>
      <c r="AY1215" s="12" t="s">
        <v>908</v>
      </c>
      <c r="BA1215" s="12" t="s">
        <v>908</v>
      </c>
      <c r="BG1215" s="21">
        <v>-1</v>
      </c>
      <c r="BJ1215" s="12">
        <v>1</v>
      </c>
      <c r="BK1215" s="12">
        <v>1</v>
      </c>
    </row>
    <row r="1216" spans="1:63" ht="45" x14ac:dyDescent="0.25">
      <c r="A1216" s="12">
        <v>1</v>
      </c>
      <c r="B1216" s="11" t="str">
        <f t="shared" si="57"/>
        <v>Общий расчет. Ци Мень. Анализ Дворца. Структуры. Благоприятность. Нет</v>
      </c>
      <c r="C1216" s="11" t="str">
        <f>IFERROR(VLOOKUP(I1216,lvl_1[],2,FALSE),"Нет")</f>
        <v>Общий расчет</v>
      </c>
      <c r="D1216" s="11" t="str">
        <f>IFERROR(VLOOKUP(Rule!J1216,lvl_2[],2,FALSE),"Нет")</f>
        <v>Ци Мень</v>
      </c>
      <c r="E1216" s="11" t="str">
        <f>IFERROR(VLOOKUP(Rule!K1216,lvl_3[],2,FALSE),"Нет")</f>
        <v>Анализ Дворца</v>
      </c>
      <c r="F1216" s="11" t="str">
        <f>IFERROR(INDEX(lvl_4[],MATCH(L1216,lvl_4[ID],0),MATCH(TEXT(K1216,"##0"),lvl_4[#Headers],0)),"Нет")</f>
        <v>Структуры</v>
      </c>
      <c r="G1216" s="11" t="str">
        <f>IFERROR(INDEX(lvl_5[],MATCH(M1216,lvl_5[ID],0),MATCH(_xlfn.CONCAT(TEXT(K1216,"##0"),"_",TEXT(L1216,"##0")),lvl_5[#Headers],0)),"Нет")</f>
        <v>Благоприятность</v>
      </c>
      <c r="H1216" s="11" t="str">
        <f>IFERROR(INDEX(lvl_6[],MATCH(N1216,lvl_6[ID],0),MATCH(_xlfn.CONCAT(K1216,"_",L1216,"_",M1216),lvl_6[#Headers],0)),"Нет")</f>
        <v>Нет</v>
      </c>
      <c r="I1216" s="12">
        <v>1</v>
      </c>
      <c r="J1216" s="12">
        <v>2</v>
      </c>
      <c r="K1216" s="12">
        <v>2</v>
      </c>
      <c r="L1216" s="12">
        <v>1</v>
      </c>
      <c r="M1216" s="12">
        <v>0</v>
      </c>
      <c r="N1216" s="12">
        <v>0</v>
      </c>
      <c r="O1216" s="12">
        <f>COUNTIF($P$2:P1216,P1216)</f>
        <v>455</v>
      </c>
      <c r="P1216" s="12" t="str">
        <f t="shared" si="55"/>
        <v>122010000</v>
      </c>
      <c r="Q1216" s="12" t="str">
        <f t="shared" si="56"/>
        <v>1220100000455</v>
      </c>
      <c r="R1216" s="20" t="s">
        <v>2312</v>
      </c>
      <c r="S1216" s="20" t="s">
        <v>2313</v>
      </c>
      <c r="AX1216" s="12">
        <v>1</v>
      </c>
      <c r="AY1216" s="12" t="s">
        <v>910</v>
      </c>
      <c r="BA1216" s="12" t="s">
        <v>908</v>
      </c>
      <c r="BG1216" s="21">
        <v>-1</v>
      </c>
      <c r="BJ1216" s="12">
        <v>1</v>
      </c>
      <c r="BK1216" s="12">
        <v>1</v>
      </c>
    </row>
    <row r="1217" spans="1:63" ht="45" x14ac:dyDescent="0.25">
      <c r="A1217" s="12">
        <v>1</v>
      </c>
      <c r="B1217" s="11" t="str">
        <f t="shared" si="57"/>
        <v>Общий расчет. Ци Мень. Анализ Дворца. Структуры. Благоприятность. Нет</v>
      </c>
      <c r="C1217" s="11" t="str">
        <f>IFERROR(VLOOKUP(I1217,lvl_1[],2,FALSE),"Нет")</f>
        <v>Общий расчет</v>
      </c>
      <c r="D1217" s="11" t="str">
        <f>IFERROR(VLOOKUP(Rule!J1217,lvl_2[],2,FALSE),"Нет")</f>
        <v>Ци Мень</v>
      </c>
      <c r="E1217" s="11" t="str">
        <f>IFERROR(VLOOKUP(Rule!K1217,lvl_3[],2,FALSE),"Нет")</f>
        <v>Анализ Дворца</v>
      </c>
      <c r="F1217" s="11" t="str">
        <f>IFERROR(INDEX(lvl_4[],MATCH(L1217,lvl_4[ID],0),MATCH(TEXT(K1217,"##0"),lvl_4[#Headers],0)),"Нет")</f>
        <v>Структуры</v>
      </c>
      <c r="G1217" s="11" t="str">
        <f>IFERROR(INDEX(lvl_5[],MATCH(M1217,lvl_5[ID],0),MATCH(_xlfn.CONCAT(TEXT(K1217,"##0"),"_",TEXT(L1217,"##0")),lvl_5[#Headers],0)),"Нет")</f>
        <v>Благоприятность</v>
      </c>
      <c r="H1217" s="11" t="str">
        <f>IFERROR(INDEX(lvl_6[],MATCH(N1217,lvl_6[ID],0),MATCH(_xlfn.CONCAT(K1217,"_",L1217,"_",M1217),lvl_6[#Headers],0)),"Нет")</f>
        <v>Нет</v>
      </c>
      <c r="I1217" s="12">
        <v>1</v>
      </c>
      <c r="J1217" s="12">
        <v>2</v>
      </c>
      <c r="K1217" s="12">
        <v>2</v>
      </c>
      <c r="L1217" s="12">
        <v>1</v>
      </c>
      <c r="M1217" s="12">
        <v>0</v>
      </c>
      <c r="N1217" s="12">
        <v>0</v>
      </c>
      <c r="O1217" s="12">
        <f>COUNTIF($P$2:P1217,P1217)</f>
        <v>456</v>
      </c>
      <c r="P1217" s="12" t="str">
        <f t="shared" si="55"/>
        <v>122010000</v>
      </c>
      <c r="Q1217" s="12" t="str">
        <f t="shared" si="56"/>
        <v>1220100000456</v>
      </c>
      <c r="R1217" s="20" t="s">
        <v>2312</v>
      </c>
      <c r="S1217" s="20" t="s">
        <v>2313</v>
      </c>
      <c r="AX1217" s="12">
        <v>1</v>
      </c>
      <c r="AY1217" s="12" t="s">
        <v>912</v>
      </c>
      <c r="BA1217" s="12" t="s">
        <v>908</v>
      </c>
      <c r="BG1217" s="21">
        <v>-1</v>
      </c>
      <c r="BJ1217" s="12">
        <v>1</v>
      </c>
      <c r="BK1217" s="12">
        <v>1</v>
      </c>
    </row>
    <row r="1218" spans="1:63" ht="45" x14ac:dyDescent="0.25">
      <c r="A1218" s="12">
        <v>1</v>
      </c>
      <c r="B1218" s="11" t="str">
        <f t="shared" si="57"/>
        <v>Общий расчет. Ци Мень. Анализ Дворца. Структуры. Благоприятность. Нет</v>
      </c>
      <c r="C1218" s="11" t="str">
        <f>IFERROR(VLOOKUP(I1218,lvl_1[],2,FALSE),"Нет")</f>
        <v>Общий расчет</v>
      </c>
      <c r="D1218" s="11" t="str">
        <f>IFERROR(VLOOKUP(Rule!J1218,lvl_2[],2,FALSE),"Нет")</f>
        <v>Ци Мень</v>
      </c>
      <c r="E1218" s="11" t="str">
        <f>IFERROR(VLOOKUP(Rule!K1218,lvl_3[],2,FALSE),"Нет")</f>
        <v>Анализ Дворца</v>
      </c>
      <c r="F1218" s="11" t="str">
        <f>IFERROR(INDEX(lvl_4[],MATCH(L1218,lvl_4[ID],0),MATCH(TEXT(K1218,"##0"),lvl_4[#Headers],0)),"Нет")</f>
        <v>Структуры</v>
      </c>
      <c r="G1218" s="11" t="str">
        <f>IFERROR(INDEX(lvl_5[],MATCH(M1218,lvl_5[ID],0),MATCH(_xlfn.CONCAT(TEXT(K1218,"##0"),"_",TEXT(L1218,"##0")),lvl_5[#Headers],0)),"Нет")</f>
        <v>Благоприятность</v>
      </c>
      <c r="H1218" s="11" t="str">
        <f>IFERROR(INDEX(lvl_6[],MATCH(N1218,lvl_6[ID],0),MATCH(_xlfn.CONCAT(K1218,"_",L1218,"_",M1218),lvl_6[#Headers],0)),"Нет")</f>
        <v>Нет</v>
      </c>
      <c r="I1218" s="12">
        <v>1</v>
      </c>
      <c r="J1218" s="12">
        <v>2</v>
      </c>
      <c r="K1218" s="12">
        <v>2</v>
      </c>
      <c r="L1218" s="12">
        <v>1</v>
      </c>
      <c r="M1218" s="12">
        <v>0</v>
      </c>
      <c r="N1218" s="12">
        <v>0</v>
      </c>
      <c r="O1218" s="12">
        <f>COUNTIF($P$2:P1218,P1218)</f>
        <v>457</v>
      </c>
      <c r="P1218" s="12" t="str">
        <f t="shared" ref="P1218:P1276" si="58">_xlfn.CONCAT(I1218,
J1218,
K1218,
IF(LEN(L1218)=1,_xlfn.CONCAT(0,L1218),L1218),
IF(LEN(M1218)=1,_xlfn.CONCAT(0,M1218),M1218),
IF(LEN(N1218)=1,_xlfn.CONCAT(0,N1218),N1218))</f>
        <v>122010000</v>
      </c>
      <c r="Q1218" s="12" t="str">
        <f t="shared" ref="Q1218:Q1276" si="59">_xlfn.CONCAT(I1218,
J1218,
K1218,
IF(LEN(L1218)=1,_xlfn.CONCAT(0,L1218),L1218),
IF(LEN(M1218)=1,_xlfn.CONCAT(0,M1218),M1218),
IF(LEN(N1218)=1,_xlfn.CONCAT(0,N1218),N1218),
IF(LEN(O1218)=1,_xlfn.CONCAT("000",O1218),IF(LEN(O1218)=2,_xlfn.CONCAT("00",O1218),IF(LEN(O1218)=3,_xlfn.CONCAT(0,O1218),O1218))))</f>
        <v>1220100000457</v>
      </c>
      <c r="R1218" s="20" t="s">
        <v>2312</v>
      </c>
      <c r="S1218" s="20" t="s">
        <v>2313</v>
      </c>
      <c r="AX1218" s="12">
        <v>1</v>
      </c>
      <c r="AY1218" s="12" t="s">
        <v>914</v>
      </c>
      <c r="BA1218" s="12" t="s">
        <v>908</v>
      </c>
      <c r="BG1218" s="21">
        <v>-1</v>
      </c>
      <c r="BJ1218" s="12">
        <v>1</v>
      </c>
      <c r="BK1218" s="12">
        <v>1</v>
      </c>
    </row>
    <row r="1219" spans="1:63" ht="45" x14ac:dyDescent="0.25">
      <c r="A1219" s="12">
        <v>1</v>
      </c>
      <c r="B1219" s="11" t="str">
        <f t="shared" ref="B1219:B1277" si="60">_xlfn.CONCAT(C1219,". ", D1219,". ", E1219,". ", F1219,". ", G1219,". ", H1219)</f>
        <v>Общий расчет. Ци Мень. Анализ Дворца. Структуры. Благоприятность. Нет</v>
      </c>
      <c r="C1219" s="11" t="str">
        <f>IFERROR(VLOOKUP(I1219,lvl_1[],2,FALSE),"Нет")</f>
        <v>Общий расчет</v>
      </c>
      <c r="D1219" s="11" t="str">
        <f>IFERROR(VLOOKUP(Rule!J1219,lvl_2[],2,FALSE),"Нет")</f>
        <v>Ци Мень</v>
      </c>
      <c r="E1219" s="11" t="str">
        <f>IFERROR(VLOOKUP(Rule!K1219,lvl_3[],2,FALSE),"Нет")</f>
        <v>Анализ Дворца</v>
      </c>
      <c r="F1219" s="11" t="str">
        <f>IFERROR(INDEX(lvl_4[],MATCH(L1219,lvl_4[ID],0),MATCH(TEXT(K1219,"##0"),lvl_4[#Headers],0)),"Нет")</f>
        <v>Структуры</v>
      </c>
      <c r="G1219" s="11" t="str">
        <f>IFERROR(INDEX(lvl_5[],MATCH(M1219,lvl_5[ID],0),MATCH(_xlfn.CONCAT(TEXT(K1219,"##0"),"_",TEXT(L1219,"##0")),lvl_5[#Headers],0)),"Нет")</f>
        <v>Благоприятность</v>
      </c>
      <c r="H1219" s="11" t="str">
        <f>IFERROR(INDEX(lvl_6[],MATCH(N1219,lvl_6[ID],0),MATCH(_xlfn.CONCAT(K1219,"_",L1219,"_",M1219),lvl_6[#Headers],0)),"Нет")</f>
        <v>Нет</v>
      </c>
      <c r="I1219" s="12">
        <v>1</v>
      </c>
      <c r="J1219" s="12">
        <v>2</v>
      </c>
      <c r="K1219" s="12">
        <v>2</v>
      </c>
      <c r="L1219" s="12">
        <v>1</v>
      </c>
      <c r="M1219" s="12">
        <v>0</v>
      </c>
      <c r="N1219" s="12">
        <v>0</v>
      </c>
      <c r="O1219" s="12">
        <f>COUNTIF($P$2:P1219,P1219)</f>
        <v>458</v>
      </c>
      <c r="P1219" s="12" t="str">
        <f t="shared" si="58"/>
        <v>122010000</v>
      </c>
      <c r="Q1219" s="12" t="str">
        <f t="shared" si="59"/>
        <v>1220100000458</v>
      </c>
      <c r="R1219" s="20" t="s">
        <v>2312</v>
      </c>
      <c r="S1219" s="20" t="s">
        <v>2313</v>
      </c>
      <c r="AX1219" s="12">
        <v>1</v>
      </c>
      <c r="AY1219" s="12" t="s">
        <v>916</v>
      </c>
      <c r="BA1219" s="12" t="s">
        <v>908</v>
      </c>
      <c r="BG1219" s="21">
        <v>-1</v>
      </c>
      <c r="BJ1219" s="12">
        <v>1</v>
      </c>
      <c r="BK1219" s="12">
        <v>1</v>
      </c>
    </row>
    <row r="1220" spans="1:63" ht="45" x14ac:dyDescent="0.25">
      <c r="A1220" s="12">
        <v>1</v>
      </c>
      <c r="B1220" s="11" t="str">
        <f t="shared" si="60"/>
        <v>Общий расчет. Ци Мень. Анализ Дворца. Структуры. Благоприятность. Нет</v>
      </c>
      <c r="C1220" s="11" t="str">
        <f>IFERROR(VLOOKUP(I1220,lvl_1[],2,FALSE),"Нет")</f>
        <v>Общий расчет</v>
      </c>
      <c r="D1220" s="11" t="str">
        <f>IFERROR(VLOOKUP(Rule!J1220,lvl_2[],2,FALSE),"Нет")</f>
        <v>Ци Мень</v>
      </c>
      <c r="E1220" s="11" t="str">
        <f>IFERROR(VLOOKUP(Rule!K1220,lvl_3[],2,FALSE),"Нет")</f>
        <v>Анализ Дворца</v>
      </c>
      <c r="F1220" s="11" t="str">
        <f>IFERROR(INDEX(lvl_4[],MATCH(L1220,lvl_4[ID],0),MATCH(TEXT(K1220,"##0"),lvl_4[#Headers],0)),"Нет")</f>
        <v>Структуры</v>
      </c>
      <c r="G1220" s="11" t="str">
        <f>IFERROR(INDEX(lvl_5[],MATCH(M1220,lvl_5[ID],0),MATCH(_xlfn.CONCAT(TEXT(K1220,"##0"),"_",TEXT(L1220,"##0")),lvl_5[#Headers],0)),"Нет")</f>
        <v>Благоприятность</v>
      </c>
      <c r="H1220" s="11" t="str">
        <f>IFERROR(INDEX(lvl_6[],MATCH(N1220,lvl_6[ID],0),MATCH(_xlfn.CONCAT(K1220,"_",L1220,"_",M1220),lvl_6[#Headers],0)),"Нет")</f>
        <v>Нет</v>
      </c>
      <c r="I1220" s="12">
        <v>1</v>
      </c>
      <c r="J1220" s="12">
        <v>2</v>
      </c>
      <c r="K1220" s="12">
        <v>2</v>
      </c>
      <c r="L1220" s="12">
        <v>1</v>
      </c>
      <c r="M1220" s="12">
        <v>0</v>
      </c>
      <c r="N1220" s="12">
        <v>0</v>
      </c>
      <c r="O1220" s="12">
        <f>COUNTIF($P$2:P1220,P1220)</f>
        <v>459</v>
      </c>
      <c r="P1220" s="12" t="str">
        <f t="shared" si="58"/>
        <v>122010000</v>
      </c>
      <c r="Q1220" s="12" t="str">
        <f t="shared" si="59"/>
        <v>1220100000459</v>
      </c>
      <c r="R1220" s="20" t="s">
        <v>2314</v>
      </c>
      <c r="S1220" s="20" t="s">
        <v>2315</v>
      </c>
      <c r="AX1220" s="12">
        <v>1</v>
      </c>
      <c r="AY1220" s="12" t="s">
        <v>908</v>
      </c>
      <c r="BA1220" s="12" t="s">
        <v>910</v>
      </c>
      <c r="BG1220" s="21">
        <v>-1</v>
      </c>
      <c r="BJ1220" s="12">
        <v>1</v>
      </c>
      <c r="BK1220" s="12">
        <v>1</v>
      </c>
    </row>
    <row r="1221" spans="1:63" ht="45" x14ac:dyDescent="0.25">
      <c r="A1221" s="12">
        <v>1</v>
      </c>
      <c r="B1221" s="11" t="str">
        <f t="shared" si="60"/>
        <v>Общий расчет. Ци Мень. Анализ Дворца. Структуры. Благоприятность. Нет</v>
      </c>
      <c r="C1221" s="11" t="str">
        <f>IFERROR(VLOOKUP(I1221,lvl_1[],2,FALSE),"Нет")</f>
        <v>Общий расчет</v>
      </c>
      <c r="D1221" s="11" t="str">
        <f>IFERROR(VLOOKUP(Rule!J1221,lvl_2[],2,FALSE),"Нет")</f>
        <v>Ци Мень</v>
      </c>
      <c r="E1221" s="11" t="str">
        <f>IFERROR(VLOOKUP(Rule!K1221,lvl_3[],2,FALSE),"Нет")</f>
        <v>Анализ Дворца</v>
      </c>
      <c r="F1221" s="11" t="str">
        <f>IFERROR(INDEX(lvl_4[],MATCH(L1221,lvl_4[ID],0),MATCH(TEXT(K1221,"##0"),lvl_4[#Headers],0)),"Нет")</f>
        <v>Структуры</v>
      </c>
      <c r="G1221" s="11" t="str">
        <f>IFERROR(INDEX(lvl_5[],MATCH(M1221,lvl_5[ID],0),MATCH(_xlfn.CONCAT(TEXT(K1221,"##0"),"_",TEXT(L1221,"##0")),lvl_5[#Headers],0)),"Нет")</f>
        <v>Благоприятность</v>
      </c>
      <c r="H1221" s="11" t="str">
        <f>IFERROR(INDEX(lvl_6[],MATCH(N1221,lvl_6[ID],0),MATCH(_xlfn.CONCAT(K1221,"_",L1221,"_",M1221),lvl_6[#Headers],0)),"Нет")</f>
        <v>Нет</v>
      </c>
      <c r="I1221" s="12">
        <v>1</v>
      </c>
      <c r="J1221" s="12">
        <v>2</v>
      </c>
      <c r="K1221" s="12">
        <v>2</v>
      </c>
      <c r="L1221" s="12">
        <v>1</v>
      </c>
      <c r="M1221" s="12">
        <v>0</v>
      </c>
      <c r="N1221" s="12">
        <v>0</v>
      </c>
      <c r="O1221" s="12">
        <f>COUNTIF($P$2:P1221,P1221)</f>
        <v>460</v>
      </c>
      <c r="P1221" s="12" t="str">
        <f t="shared" si="58"/>
        <v>122010000</v>
      </c>
      <c r="Q1221" s="12" t="str">
        <f t="shared" si="59"/>
        <v>1220100000460</v>
      </c>
      <c r="R1221" s="20" t="s">
        <v>2314</v>
      </c>
      <c r="S1221" s="20" t="s">
        <v>2315</v>
      </c>
      <c r="AX1221" s="12">
        <v>1</v>
      </c>
      <c r="AY1221" s="12" t="s">
        <v>910</v>
      </c>
      <c r="BA1221" s="12" t="s">
        <v>910</v>
      </c>
      <c r="BG1221" s="21">
        <v>-1</v>
      </c>
      <c r="BJ1221" s="12">
        <v>1</v>
      </c>
      <c r="BK1221" s="12">
        <v>1</v>
      </c>
    </row>
    <row r="1222" spans="1:63" ht="45" x14ac:dyDescent="0.25">
      <c r="A1222" s="12">
        <v>1</v>
      </c>
      <c r="B1222" s="11" t="str">
        <f t="shared" si="60"/>
        <v>Общий расчет. Ци Мень. Анализ Дворца. Структуры. Благоприятность. Нет</v>
      </c>
      <c r="C1222" s="11" t="str">
        <f>IFERROR(VLOOKUP(I1222,lvl_1[],2,FALSE),"Нет")</f>
        <v>Общий расчет</v>
      </c>
      <c r="D1222" s="11" t="str">
        <f>IFERROR(VLOOKUP(Rule!J1222,lvl_2[],2,FALSE),"Нет")</f>
        <v>Ци Мень</v>
      </c>
      <c r="E1222" s="11" t="str">
        <f>IFERROR(VLOOKUP(Rule!K1222,lvl_3[],2,FALSE),"Нет")</f>
        <v>Анализ Дворца</v>
      </c>
      <c r="F1222" s="11" t="str">
        <f>IFERROR(INDEX(lvl_4[],MATCH(L1222,lvl_4[ID],0),MATCH(TEXT(K1222,"##0"),lvl_4[#Headers],0)),"Нет")</f>
        <v>Структуры</v>
      </c>
      <c r="G1222" s="11" t="str">
        <f>IFERROR(INDEX(lvl_5[],MATCH(M1222,lvl_5[ID],0),MATCH(_xlfn.CONCAT(TEXT(K1222,"##0"),"_",TEXT(L1222,"##0")),lvl_5[#Headers],0)),"Нет")</f>
        <v>Благоприятность</v>
      </c>
      <c r="H1222" s="11" t="str">
        <f>IFERROR(INDEX(lvl_6[],MATCH(N1222,lvl_6[ID],0),MATCH(_xlfn.CONCAT(K1222,"_",L1222,"_",M1222),lvl_6[#Headers],0)),"Нет")</f>
        <v>Нет</v>
      </c>
      <c r="I1222" s="12">
        <v>1</v>
      </c>
      <c r="J1222" s="12">
        <v>2</v>
      </c>
      <c r="K1222" s="12">
        <v>2</v>
      </c>
      <c r="L1222" s="12">
        <v>1</v>
      </c>
      <c r="M1222" s="12">
        <v>0</v>
      </c>
      <c r="N1222" s="12">
        <v>0</v>
      </c>
      <c r="O1222" s="12">
        <f>COUNTIF($P$2:P1222,P1222)</f>
        <v>461</v>
      </c>
      <c r="P1222" s="12" t="str">
        <f t="shared" si="58"/>
        <v>122010000</v>
      </c>
      <c r="Q1222" s="12" t="str">
        <f t="shared" si="59"/>
        <v>1220100000461</v>
      </c>
      <c r="R1222" s="20" t="s">
        <v>2314</v>
      </c>
      <c r="S1222" s="20" t="s">
        <v>2315</v>
      </c>
      <c r="AX1222" s="12">
        <v>1</v>
      </c>
      <c r="AY1222" s="12" t="s">
        <v>912</v>
      </c>
      <c r="BA1222" s="12" t="s">
        <v>910</v>
      </c>
      <c r="BG1222" s="21">
        <v>-1</v>
      </c>
      <c r="BJ1222" s="12">
        <v>1</v>
      </c>
      <c r="BK1222" s="12">
        <v>1</v>
      </c>
    </row>
    <row r="1223" spans="1:63" ht="45" x14ac:dyDescent="0.25">
      <c r="A1223" s="12">
        <v>1</v>
      </c>
      <c r="B1223" s="11" t="str">
        <f t="shared" si="60"/>
        <v>Общий расчет. Ци Мень. Анализ Дворца. Структуры. Благоприятность. Нет</v>
      </c>
      <c r="C1223" s="11" t="str">
        <f>IFERROR(VLOOKUP(I1223,lvl_1[],2,FALSE),"Нет")</f>
        <v>Общий расчет</v>
      </c>
      <c r="D1223" s="11" t="str">
        <f>IFERROR(VLOOKUP(Rule!J1223,lvl_2[],2,FALSE),"Нет")</f>
        <v>Ци Мень</v>
      </c>
      <c r="E1223" s="11" t="str">
        <f>IFERROR(VLOOKUP(Rule!K1223,lvl_3[],2,FALSE),"Нет")</f>
        <v>Анализ Дворца</v>
      </c>
      <c r="F1223" s="11" t="str">
        <f>IFERROR(INDEX(lvl_4[],MATCH(L1223,lvl_4[ID],0),MATCH(TEXT(K1223,"##0"),lvl_4[#Headers],0)),"Нет")</f>
        <v>Структуры</v>
      </c>
      <c r="G1223" s="11" t="str">
        <f>IFERROR(INDEX(lvl_5[],MATCH(M1223,lvl_5[ID],0),MATCH(_xlfn.CONCAT(TEXT(K1223,"##0"),"_",TEXT(L1223,"##0")),lvl_5[#Headers],0)),"Нет")</f>
        <v>Благоприятность</v>
      </c>
      <c r="H1223" s="11" t="str">
        <f>IFERROR(INDEX(lvl_6[],MATCH(N1223,lvl_6[ID],0),MATCH(_xlfn.CONCAT(K1223,"_",L1223,"_",M1223),lvl_6[#Headers],0)),"Нет")</f>
        <v>Нет</v>
      </c>
      <c r="I1223" s="12">
        <v>1</v>
      </c>
      <c r="J1223" s="12">
        <v>2</v>
      </c>
      <c r="K1223" s="12">
        <v>2</v>
      </c>
      <c r="L1223" s="12">
        <v>1</v>
      </c>
      <c r="M1223" s="12">
        <v>0</v>
      </c>
      <c r="N1223" s="12">
        <v>0</v>
      </c>
      <c r="O1223" s="12">
        <f>COUNTIF($P$2:P1223,P1223)</f>
        <v>462</v>
      </c>
      <c r="P1223" s="12" t="str">
        <f t="shared" si="58"/>
        <v>122010000</v>
      </c>
      <c r="Q1223" s="12" t="str">
        <f t="shared" si="59"/>
        <v>1220100000462</v>
      </c>
      <c r="R1223" s="20" t="s">
        <v>2314</v>
      </c>
      <c r="S1223" s="20" t="s">
        <v>2315</v>
      </c>
      <c r="AX1223" s="12">
        <v>1</v>
      </c>
      <c r="AY1223" s="12" t="s">
        <v>914</v>
      </c>
      <c r="BA1223" s="12" t="s">
        <v>910</v>
      </c>
      <c r="BG1223" s="21">
        <v>-1</v>
      </c>
      <c r="BJ1223" s="12">
        <v>1</v>
      </c>
      <c r="BK1223" s="12">
        <v>1</v>
      </c>
    </row>
    <row r="1224" spans="1:63" ht="45" x14ac:dyDescent="0.25">
      <c r="A1224" s="12">
        <v>1</v>
      </c>
      <c r="B1224" s="11" t="str">
        <f t="shared" si="60"/>
        <v>Общий расчет. Ци Мень. Анализ Дворца. Структуры. Благоприятность. Нет</v>
      </c>
      <c r="C1224" s="11" t="str">
        <f>IFERROR(VLOOKUP(I1224,lvl_1[],2,FALSE),"Нет")</f>
        <v>Общий расчет</v>
      </c>
      <c r="D1224" s="11" t="str">
        <f>IFERROR(VLOOKUP(Rule!J1224,lvl_2[],2,FALSE),"Нет")</f>
        <v>Ци Мень</v>
      </c>
      <c r="E1224" s="11" t="str">
        <f>IFERROR(VLOOKUP(Rule!K1224,lvl_3[],2,FALSE),"Нет")</f>
        <v>Анализ Дворца</v>
      </c>
      <c r="F1224" s="11" t="str">
        <f>IFERROR(INDEX(lvl_4[],MATCH(L1224,lvl_4[ID],0),MATCH(TEXT(K1224,"##0"),lvl_4[#Headers],0)),"Нет")</f>
        <v>Структуры</v>
      </c>
      <c r="G1224" s="11" t="str">
        <f>IFERROR(INDEX(lvl_5[],MATCH(M1224,lvl_5[ID],0),MATCH(_xlfn.CONCAT(TEXT(K1224,"##0"),"_",TEXT(L1224,"##0")),lvl_5[#Headers],0)),"Нет")</f>
        <v>Благоприятность</v>
      </c>
      <c r="H1224" s="11" t="str">
        <f>IFERROR(INDEX(lvl_6[],MATCH(N1224,lvl_6[ID],0),MATCH(_xlfn.CONCAT(K1224,"_",L1224,"_",M1224),lvl_6[#Headers],0)),"Нет")</f>
        <v>Нет</v>
      </c>
      <c r="I1224" s="12">
        <v>1</v>
      </c>
      <c r="J1224" s="12">
        <v>2</v>
      </c>
      <c r="K1224" s="12">
        <v>2</v>
      </c>
      <c r="L1224" s="12">
        <v>1</v>
      </c>
      <c r="M1224" s="12">
        <v>0</v>
      </c>
      <c r="N1224" s="12">
        <v>0</v>
      </c>
      <c r="O1224" s="12">
        <f>COUNTIF($P$2:P1224,P1224)</f>
        <v>463</v>
      </c>
      <c r="P1224" s="12" t="str">
        <f t="shared" si="58"/>
        <v>122010000</v>
      </c>
      <c r="Q1224" s="12" t="str">
        <f t="shared" si="59"/>
        <v>1220100000463</v>
      </c>
      <c r="R1224" s="20" t="s">
        <v>2314</v>
      </c>
      <c r="S1224" s="20" t="s">
        <v>2315</v>
      </c>
      <c r="AX1224" s="12">
        <v>1</v>
      </c>
      <c r="AY1224" s="12" t="s">
        <v>916</v>
      </c>
      <c r="BA1224" s="12" t="s">
        <v>910</v>
      </c>
      <c r="BG1224" s="21">
        <v>-1</v>
      </c>
      <c r="BJ1224" s="12">
        <v>1</v>
      </c>
      <c r="BK1224" s="12">
        <v>1</v>
      </c>
    </row>
    <row r="1225" spans="1:63" ht="30" x14ac:dyDescent="0.25">
      <c r="A1225" s="12">
        <v>1</v>
      </c>
      <c r="B1225" s="11" t="str">
        <f t="shared" si="60"/>
        <v>Общий расчет. Ци Мень. Анализ Дворца. Структуры. Благоприятность. Нет</v>
      </c>
      <c r="C1225" s="11" t="str">
        <f>IFERROR(VLOOKUP(I1225,lvl_1[],2,FALSE),"Нет")</f>
        <v>Общий расчет</v>
      </c>
      <c r="D1225" s="11" t="str">
        <f>IFERROR(VLOOKUP(Rule!J1225,lvl_2[],2,FALSE),"Нет")</f>
        <v>Ци Мень</v>
      </c>
      <c r="E1225" s="11" t="str">
        <f>IFERROR(VLOOKUP(Rule!K1225,lvl_3[],2,FALSE),"Нет")</f>
        <v>Анализ Дворца</v>
      </c>
      <c r="F1225" s="11" t="str">
        <f>IFERROR(INDEX(lvl_4[],MATCH(L1225,lvl_4[ID],0),MATCH(TEXT(K1225,"##0"),lvl_4[#Headers],0)),"Нет")</f>
        <v>Структуры</v>
      </c>
      <c r="G1225" s="11" t="str">
        <f>IFERROR(INDEX(lvl_5[],MATCH(M1225,lvl_5[ID],0),MATCH(_xlfn.CONCAT(TEXT(K1225,"##0"),"_",TEXT(L1225,"##0")),lvl_5[#Headers],0)),"Нет")</f>
        <v>Благоприятность</v>
      </c>
      <c r="H1225" s="11" t="str">
        <f>IFERROR(INDEX(lvl_6[],MATCH(N1225,lvl_6[ID],0),MATCH(_xlfn.CONCAT(K1225,"_",L1225,"_",M1225),lvl_6[#Headers],0)),"Нет")</f>
        <v>Нет</v>
      </c>
      <c r="I1225" s="12">
        <v>1</v>
      </c>
      <c r="J1225" s="12">
        <v>2</v>
      </c>
      <c r="K1225" s="12">
        <v>2</v>
      </c>
      <c r="L1225" s="12">
        <v>1</v>
      </c>
      <c r="M1225" s="12">
        <v>0</v>
      </c>
      <c r="N1225" s="12">
        <v>0</v>
      </c>
      <c r="O1225" s="12">
        <f>COUNTIF($P$2:P1225,P1225)</f>
        <v>464</v>
      </c>
      <c r="P1225" s="12" t="str">
        <f t="shared" si="58"/>
        <v>122010000</v>
      </c>
      <c r="Q1225" s="12" t="str">
        <f t="shared" si="59"/>
        <v>1220100000464</v>
      </c>
      <c r="R1225" s="20" t="s">
        <v>1248</v>
      </c>
      <c r="S1225" s="20" t="s">
        <v>1249</v>
      </c>
      <c r="AX1225" s="12">
        <v>1</v>
      </c>
      <c r="AY1225" s="12" t="s">
        <v>908</v>
      </c>
      <c r="BA1225" s="12" t="s">
        <v>914</v>
      </c>
      <c r="BG1225" s="21">
        <v>-1</v>
      </c>
      <c r="BJ1225" s="12">
        <v>1</v>
      </c>
      <c r="BK1225" s="12">
        <v>1</v>
      </c>
    </row>
    <row r="1226" spans="1:63" ht="30" x14ac:dyDescent="0.25">
      <c r="A1226" s="12">
        <v>1</v>
      </c>
      <c r="B1226" s="11" t="str">
        <f t="shared" si="60"/>
        <v>Общий расчет. Ци Мень. Анализ Дворца. Структуры. Благоприятность. Нет</v>
      </c>
      <c r="C1226" s="11" t="str">
        <f>IFERROR(VLOOKUP(I1226,lvl_1[],2,FALSE),"Нет")</f>
        <v>Общий расчет</v>
      </c>
      <c r="D1226" s="11" t="str">
        <f>IFERROR(VLOOKUP(Rule!J1226,lvl_2[],2,FALSE),"Нет")</f>
        <v>Ци Мень</v>
      </c>
      <c r="E1226" s="11" t="str">
        <f>IFERROR(VLOOKUP(Rule!K1226,lvl_3[],2,FALSE),"Нет")</f>
        <v>Анализ Дворца</v>
      </c>
      <c r="F1226" s="11" t="str">
        <f>IFERROR(INDEX(lvl_4[],MATCH(L1226,lvl_4[ID],0),MATCH(TEXT(K1226,"##0"),lvl_4[#Headers],0)),"Нет")</f>
        <v>Структуры</v>
      </c>
      <c r="G1226" s="11" t="str">
        <f>IFERROR(INDEX(lvl_5[],MATCH(M1226,lvl_5[ID],0),MATCH(_xlfn.CONCAT(TEXT(K1226,"##0"),"_",TEXT(L1226,"##0")),lvl_5[#Headers],0)),"Нет")</f>
        <v>Благоприятность</v>
      </c>
      <c r="H1226" s="11" t="str">
        <f>IFERROR(INDEX(lvl_6[],MATCH(N1226,lvl_6[ID],0),MATCH(_xlfn.CONCAT(K1226,"_",L1226,"_",M1226),lvl_6[#Headers],0)),"Нет")</f>
        <v>Нет</v>
      </c>
      <c r="I1226" s="12">
        <v>1</v>
      </c>
      <c r="J1226" s="12">
        <v>2</v>
      </c>
      <c r="K1226" s="12">
        <v>2</v>
      </c>
      <c r="L1226" s="12">
        <v>1</v>
      </c>
      <c r="M1226" s="12">
        <v>0</v>
      </c>
      <c r="N1226" s="12">
        <v>0</v>
      </c>
      <c r="O1226" s="12">
        <f>COUNTIF($P$2:P1226,P1226)</f>
        <v>465</v>
      </c>
      <c r="P1226" s="12" t="str">
        <f t="shared" si="58"/>
        <v>122010000</v>
      </c>
      <c r="Q1226" s="12" t="str">
        <f t="shared" si="59"/>
        <v>1220100000465</v>
      </c>
      <c r="R1226" s="20" t="s">
        <v>1248</v>
      </c>
      <c r="S1226" s="20" t="s">
        <v>1249</v>
      </c>
      <c r="AX1226" s="12">
        <v>1</v>
      </c>
      <c r="AY1226" s="12" t="s">
        <v>910</v>
      </c>
      <c r="BA1226" s="12" t="s">
        <v>914</v>
      </c>
      <c r="BG1226" s="21">
        <v>-1</v>
      </c>
      <c r="BJ1226" s="12">
        <v>1</v>
      </c>
      <c r="BK1226" s="12">
        <v>1</v>
      </c>
    </row>
    <row r="1227" spans="1:63" ht="30" x14ac:dyDescent="0.25">
      <c r="A1227" s="12">
        <v>1</v>
      </c>
      <c r="B1227" s="11" t="str">
        <f t="shared" si="60"/>
        <v>Общий расчет. Ци Мень. Анализ Дворца. Структуры. Благоприятность. Нет</v>
      </c>
      <c r="C1227" s="11" t="str">
        <f>IFERROR(VLOOKUP(I1227,lvl_1[],2,FALSE),"Нет")</f>
        <v>Общий расчет</v>
      </c>
      <c r="D1227" s="11" t="str">
        <f>IFERROR(VLOOKUP(Rule!J1227,lvl_2[],2,FALSE),"Нет")</f>
        <v>Ци Мень</v>
      </c>
      <c r="E1227" s="11" t="str">
        <f>IFERROR(VLOOKUP(Rule!K1227,lvl_3[],2,FALSE),"Нет")</f>
        <v>Анализ Дворца</v>
      </c>
      <c r="F1227" s="11" t="str">
        <f>IFERROR(INDEX(lvl_4[],MATCH(L1227,lvl_4[ID],0),MATCH(TEXT(K1227,"##0"),lvl_4[#Headers],0)),"Нет")</f>
        <v>Структуры</v>
      </c>
      <c r="G1227" s="11" t="str">
        <f>IFERROR(INDEX(lvl_5[],MATCH(M1227,lvl_5[ID],0),MATCH(_xlfn.CONCAT(TEXT(K1227,"##0"),"_",TEXT(L1227,"##0")),lvl_5[#Headers],0)),"Нет")</f>
        <v>Благоприятность</v>
      </c>
      <c r="H1227" s="11" t="str">
        <f>IFERROR(INDEX(lvl_6[],MATCH(N1227,lvl_6[ID],0),MATCH(_xlfn.CONCAT(K1227,"_",L1227,"_",M1227),lvl_6[#Headers],0)),"Нет")</f>
        <v>Нет</v>
      </c>
      <c r="I1227" s="12">
        <v>1</v>
      </c>
      <c r="J1227" s="12">
        <v>2</v>
      </c>
      <c r="K1227" s="12">
        <v>2</v>
      </c>
      <c r="L1227" s="12">
        <v>1</v>
      </c>
      <c r="M1227" s="12">
        <v>0</v>
      </c>
      <c r="N1227" s="12">
        <v>0</v>
      </c>
      <c r="O1227" s="12">
        <f>COUNTIF($P$2:P1227,P1227)</f>
        <v>466</v>
      </c>
      <c r="P1227" s="12" t="str">
        <f t="shared" si="58"/>
        <v>122010000</v>
      </c>
      <c r="Q1227" s="12" t="str">
        <f t="shared" si="59"/>
        <v>1220100000466</v>
      </c>
      <c r="R1227" s="20" t="s">
        <v>1248</v>
      </c>
      <c r="S1227" s="20" t="s">
        <v>1249</v>
      </c>
      <c r="AX1227" s="12">
        <v>1</v>
      </c>
      <c r="AY1227" s="12" t="s">
        <v>912</v>
      </c>
      <c r="BA1227" s="12" t="s">
        <v>914</v>
      </c>
      <c r="BG1227" s="21">
        <v>-1</v>
      </c>
      <c r="BJ1227" s="12">
        <v>1</v>
      </c>
      <c r="BK1227" s="12">
        <v>1</v>
      </c>
    </row>
    <row r="1228" spans="1:63" ht="30" x14ac:dyDescent="0.25">
      <c r="A1228" s="12">
        <v>1</v>
      </c>
      <c r="B1228" s="11" t="str">
        <f t="shared" si="60"/>
        <v>Общий расчет. Ци Мень. Анализ Дворца. Структуры. Благоприятность. Нет</v>
      </c>
      <c r="C1228" s="11" t="str">
        <f>IFERROR(VLOOKUP(I1228,lvl_1[],2,FALSE),"Нет")</f>
        <v>Общий расчет</v>
      </c>
      <c r="D1228" s="11" t="str">
        <f>IFERROR(VLOOKUP(Rule!J1228,lvl_2[],2,FALSE),"Нет")</f>
        <v>Ци Мень</v>
      </c>
      <c r="E1228" s="11" t="str">
        <f>IFERROR(VLOOKUP(Rule!K1228,lvl_3[],2,FALSE),"Нет")</f>
        <v>Анализ Дворца</v>
      </c>
      <c r="F1228" s="11" t="str">
        <f>IFERROR(INDEX(lvl_4[],MATCH(L1228,lvl_4[ID],0),MATCH(TEXT(K1228,"##0"),lvl_4[#Headers],0)),"Нет")</f>
        <v>Структуры</v>
      </c>
      <c r="G1228" s="11" t="str">
        <f>IFERROR(INDEX(lvl_5[],MATCH(M1228,lvl_5[ID],0),MATCH(_xlfn.CONCAT(TEXT(K1228,"##0"),"_",TEXT(L1228,"##0")),lvl_5[#Headers],0)),"Нет")</f>
        <v>Благоприятность</v>
      </c>
      <c r="H1228" s="11" t="str">
        <f>IFERROR(INDEX(lvl_6[],MATCH(N1228,lvl_6[ID],0),MATCH(_xlfn.CONCAT(K1228,"_",L1228,"_",M1228),lvl_6[#Headers],0)),"Нет")</f>
        <v>Нет</v>
      </c>
      <c r="I1228" s="12">
        <v>1</v>
      </c>
      <c r="J1228" s="12">
        <v>2</v>
      </c>
      <c r="K1228" s="12">
        <v>2</v>
      </c>
      <c r="L1228" s="12">
        <v>1</v>
      </c>
      <c r="M1228" s="12">
        <v>0</v>
      </c>
      <c r="N1228" s="12">
        <v>0</v>
      </c>
      <c r="O1228" s="12">
        <f>COUNTIF($P$2:P1228,P1228)</f>
        <v>467</v>
      </c>
      <c r="P1228" s="12" t="str">
        <f t="shared" si="58"/>
        <v>122010000</v>
      </c>
      <c r="Q1228" s="12" t="str">
        <f t="shared" si="59"/>
        <v>1220100000467</v>
      </c>
      <c r="R1228" s="20" t="s">
        <v>1248</v>
      </c>
      <c r="S1228" s="20" t="s">
        <v>1249</v>
      </c>
      <c r="AX1228" s="12">
        <v>1</v>
      </c>
      <c r="AY1228" s="12" t="s">
        <v>914</v>
      </c>
      <c r="BA1228" s="12" t="s">
        <v>914</v>
      </c>
      <c r="BG1228" s="21">
        <v>-1</v>
      </c>
      <c r="BJ1228" s="12">
        <v>1</v>
      </c>
      <c r="BK1228" s="12">
        <v>1</v>
      </c>
    </row>
    <row r="1229" spans="1:63" ht="30" x14ac:dyDescent="0.25">
      <c r="A1229" s="12">
        <v>1</v>
      </c>
      <c r="B1229" s="11" t="str">
        <f t="shared" si="60"/>
        <v>Общий расчет. Ци Мень. Анализ Дворца. Структуры. Благоприятность. Нет</v>
      </c>
      <c r="C1229" s="11" t="str">
        <f>IFERROR(VLOOKUP(I1229,lvl_1[],2,FALSE),"Нет")</f>
        <v>Общий расчет</v>
      </c>
      <c r="D1229" s="11" t="str">
        <f>IFERROR(VLOOKUP(Rule!J1229,lvl_2[],2,FALSE),"Нет")</f>
        <v>Ци Мень</v>
      </c>
      <c r="E1229" s="11" t="str">
        <f>IFERROR(VLOOKUP(Rule!K1229,lvl_3[],2,FALSE),"Нет")</f>
        <v>Анализ Дворца</v>
      </c>
      <c r="F1229" s="11" t="str">
        <f>IFERROR(INDEX(lvl_4[],MATCH(L1229,lvl_4[ID],0),MATCH(TEXT(K1229,"##0"),lvl_4[#Headers],0)),"Нет")</f>
        <v>Структуры</v>
      </c>
      <c r="G1229" s="11" t="str">
        <f>IFERROR(INDEX(lvl_5[],MATCH(M1229,lvl_5[ID],0),MATCH(_xlfn.CONCAT(TEXT(K1229,"##0"),"_",TEXT(L1229,"##0")),lvl_5[#Headers],0)),"Нет")</f>
        <v>Благоприятность</v>
      </c>
      <c r="H1229" s="11" t="str">
        <f>IFERROR(INDEX(lvl_6[],MATCH(N1229,lvl_6[ID],0),MATCH(_xlfn.CONCAT(K1229,"_",L1229,"_",M1229),lvl_6[#Headers],0)),"Нет")</f>
        <v>Нет</v>
      </c>
      <c r="I1229" s="12">
        <v>1</v>
      </c>
      <c r="J1229" s="12">
        <v>2</v>
      </c>
      <c r="K1229" s="12">
        <v>2</v>
      </c>
      <c r="L1229" s="12">
        <v>1</v>
      </c>
      <c r="M1229" s="12">
        <v>0</v>
      </c>
      <c r="N1229" s="12">
        <v>0</v>
      </c>
      <c r="O1229" s="12">
        <f>COUNTIF($P$2:P1229,P1229)</f>
        <v>468</v>
      </c>
      <c r="P1229" s="12" t="str">
        <f t="shared" si="58"/>
        <v>122010000</v>
      </c>
      <c r="Q1229" s="12" t="str">
        <f t="shared" si="59"/>
        <v>1220100000468</v>
      </c>
      <c r="R1229" s="20" t="s">
        <v>1248</v>
      </c>
      <c r="S1229" s="20" t="s">
        <v>1249</v>
      </c>
      <c r="AX1229" s="12">
        <v>1</v>
      </c>
      <c r="AY1229" s="12" t="s">
        <v>916</v>
      </c>
      <c r="BA1229" s="12" t="s">
        <v>914</v>
      </c>
      <c r="BG1229" s="21">
        <v>-1</v>
      </c>
      <c r="BJ1229" s="12">
        <v>1</v>
      </c>
      <c r="BK1229" s="12">
        <v>1</v>
      </c>
    </row>
    <row r="1230" spans="1:63" ht="45" x14ac:dyDescent="0.25">
      <c r="A1230" s="12">
        <v>1</v>
      </c>
      <c r="B1230" s="11" t="str">
        <f t="shared" si="60"/>
        <v>Общий расчет. Ци Мень. Анализ Дворца. Структуры. Благоприятность. Нет</v>
      </c>
      <c r="C1230" s="11" t="str">
        <f>IFERROR(VLOOKUP(I1230,lvl_1[],2,FALSE),"Нет")</f>
        <v>Общий расчет</v>
      </c>
      <c r="D1230" s="11" t="str">
        <f>IFERROR(VLOOKUP(Rule!J1230,lvl_2[],2,FALSE),"Нет")</f>
        <v>Ци Мень</v>
      </c>
      <c r="E1230" s="11" t="str">
        <f>IFERROR(VLOOKUP(Rule!K1230,lvl_3[],2,FALSE),"Нет")</f>
        <v>Анализ Дворца</v>
      </c>
      <c r="F1230" s="11" t="str">
        <f>IFERROR(INDEX(lvl_4[],MATCH(L1230,lvl_4[ID],0),MATCH(TEXT(K1230,"##0"),lvl_4[#Headers],0)),"Нет")</f>
        <v>Структуры</v>
      </c>
      <c r="G1230" s="11" t="str">
        <f>IFERROR(INDEX(lvl_5[],MATCH(M1230,lvl_5[ID],0),MATCH(_xlfn.CONCAT(TEXT(K1230,"##0"),"_",TEXT(L1230,"##0")),lvl_5[#Headers],0)),"Нет")</f>
        <v>Благоприятность</v>
      </c>
      <c r="H1230" s="11" t="str">
        <f>IFERROR(INDEX(lvl_6[],MATCH(N1230,lvl_6[ID],0),MATCH(_xlfn.CONCAT(K1230,"_",L1230,"_",M1230),lvl_6[#Headers],0)),"Нет")</f>
        <v>Нет</v>
      </c>
      <c r="I1230" s="12">
        <v>1</v>
      </c>
      <c r="J1230" s="12">
        <v>2</v>
      </c>
      <c r="K1230" s="12">
        <v>2</v>
      </c>
      <c r="L1230" s="12">
        <v>1</v>
      </c>
      <c r="M1230" s="12">
        <v>0</v>
      </c>
      <c r="N1230" s="12">
        <v>0</v>
      </c>
      <c r="O1230" s="12">
        <f>COUNTIF($P$2:P1230,P1230)</f>
        <v>469</v>
      </c>
      <c r="P1230" s="12" t="str">
        <f t="shared" si="58"/>
        <v>122010000</v>
      </c>
      <c r="Q1230" s="12" t="str">
        <f t="shared" si="59"/>
        <v>1220100000469</v>
      </c>
      <c r="R1230" s="20" t="s">
        <v>2320</v>
      </c>
      <c r="S1230" s="11" t="s">
        <v>2321</v>
      </c>
      <c r="AY1230" s="12" t="s">
        <v>901</v>
      </c>
      <c r="AZ1230" s="12">
        <v>1</v>
      </c>
      <c r="BB1230" s="12" t="s">
        <v>12</v>
      </c>
      <c r="BG1230" s="21" t="s">
        <v>1109</v>
      </c>
      <c r="BJ1230" s="12">
        <v>1</v>
      </c>
    </row>
    <row r="1231" spans="1:63" ht="45" x14ac:dyDescent="0.25">
      <c r="A1231" s="12">
        <v>1</v>
      </c>
      <c r="B1231" s="11" t="str">
        <f t="shared" si="60"/>
        <v>Общий расчет. Ци Мень. Анализ Дворца. Структуры. Благоприятность. Нет</v>
      </c>
      <c r="C1231" s="11" t="str">
        <f>IFERROR(VLOOKUP(I1231,lvl_1[],2,FALSE),"Нет")</f>
        <v>Общий расчет</v>
      </c>
      <c r="D1231" s="11" t="str">
        <f>IFERROR(VLOOKUP(Rule!J1231,lvl_2[],2,FALSE),"Нет")</f>
        <v>Ци Мень</v>
      </c>
      <c r="E1231" s="11" t="str">
        <f>IFERROR(VLOOKUP(Rule!K1231,lvl_3[],2,FALSE),"Нет")</f>
        <v>Анализ Дворца</v>
      </c>
      <c r="F1231" s="11" t="str">
        <f>IFERROR(INDEX(lvl_4[],MATCH(L1231,lvl_4[ID],0),MATCH(TEXT(K1231,"##0"),lvl_4[#Headers],0)),"Нет")</f>
        <v>Структуры</v>
      </c>
      <c r="G1231" s="11" t="str">
        <f>IFERROR(INDEX(lvl_5[],MATCH(M1231,lvl_5[ID],0),MATCH(_xlfn.CONCAT(TEXT(K1231,"##0"),"_",TEXT(L1231,"##0")),lvl_5[#Headers],0)),"Нет")</f>
        <v>Благоприятность</v>
      </c>
      <c r="H1231" s="11" t="str">
        <f>IFERROR(INDEX(lvl_6[],MATCH(N1231,lvl_6[ID],0),MATCH(_xlfn.CONCAT(K1231,"_",L1231,"_",M1231),lvl_6[#Headers],0)),"Нет")</f>
        <v>Нет</v>
      </c>
      <c r="I1231" s="12">
        <v>1</v>
      </c>
      <c r="J1231" s="12">
        <v>2</v>
      </c>
      <c r="K1231" s="12">
        <v>2</v>
      </c>
      <c r="L1231" s="12">
        <v>1</v>
      </c>
      <c r="M1231" s="12">
        <v>0</v>
      </c>
      <c r="N1231" s="12">
        <v>0</v>
      </c>
      <c r="O1231" s="12">
        <f>COUNTIF($P$2:P1231,P1231)</f>
        <v>470</v>
      </c>
      <c r="P1231" s="12" t="str">
        <f t="shared" si="58"/>
        <v>122010000</v>
      </c>
      <c r="Q1231" s="12" t="str">
        <f t="shared" si="59"/>
        <v>1220100000470</v>
      </c>
      <c r="R1231" s="20" t="s">
        <v>2320</v>
      </c>
      <c r="S1231" s="11" t="s">
        <v>2321</v>
      </c>
      <c r="AY1231" s="12" t="s">
        <v>901</v>
      </c>
      <c r="AZ1231" s="12">
        <v>1</v>
      </c>
      <c r="BB1231" s="12" t="s">
        <v>31</v>
      </c>
      <c r="BG1231" s="21" t="s">
        <v>1109</v>
      </c>
      <c r="BJ1231" s="12">
        <v>1</v>
      </c>
    </row>
    <row r="1232" spans="1:63" ht="30" x14ac:dyDescent="0.25">
      <c r="A1232" s="12">
        <v>1</v>
      </c>
      <c r="B1232" s="11" t="str">
        <f t="shared" si="60"/>
        <v>Общий расчет. Ци Мень. Анализ Дворца. Структуры. Благоприятность. Нет</v>
      </c>
      <c r="C1232" s="11" t="str">
        <f>IFERROR(VLOOKUP(I1232,lvl_1[],2,FALSE),"Нет")</f>
        <v>Общий расчет</v>
      </c>
      <c r="D1232" s="11" t="str">
        <f>IFERROR(VLOOKUP(Rule!J1232,lvl_2[],2,FALSE),"Нет")</f>
        <v>Ци Мень</v>
      </c>
      <c r="E1232" s="11" t="str">
        <f>IFERROR(VLOOKUP(Rule!K1232,lvl_3[],2,FALSE),"Нет")</f>
        <v>Анализ Дворца</v>
      </c>
      <c r="F1232" s="11" t="str">
        <f>IFERROR(INDEX(lvl_4[],MATCH(L1232,lvl_4[ID],0),MATCH(TEXT(K1232,"##0"),lvl_4[#Headers],0)),"Нет")</f>
        <v>Структуры</v>
      </c>
      <c r="G1232" s="11" t="str">
        <f>IFERROR(INDEX(lvl_5[],MATCH(M1232,lvl_5[ID],0),MATCH(_xlfn.CONCAT(TEXT(K1232,"##0"),"_",TEXT(L1232,"##0")),lvl_5[#Headers],0)),"Нет")</f>
        <v>Благоприятность</v>
      </c>
      <c r="H1232" s="11" t="str">
        <f>IFERROR(INDEX(lvl_6[],MATCH(N1232,lvl_6[ID],0),MATCH(_xlfn.CONCAT(K1232,"_",L1232,"_",M1232),lvl_6[#Headers],0)),"Нет")</f>
        <v>Нет</v>
      </c>
      <c r="I1232" s="12">
        <v>1</v>
      </c>
      <c r="J1232" s="12">
        <v>2</v>
      </c>
      <c r="K1232" s="12">
        <v>2</v>
      </c>
      <c r="L1232" s="12">
        <v>1</v>
      </c>
      <c r="M1232" s="12">
        <v>0</v>
      </c>
      <c r="N1232" s="12">
        <v>0</v>
      </c>
      <c r="O1232" s="12">
        <f>COUNTIF($P$2:P1232,P1232)</f>
        <v>471</v>
      </c>
      <c r="P1232" s="12" t="str">
        <f t="shared" si="58"/>
        <v>122010000</v>
      </c>
      <c r="Q1232" s="12" t="str">
        <f t="shared" si="59"/>
        <v>1220100000471</v>
      </c>
      <c r="R1232" s="20" t="s">
        <v>2320</v>
      </c>
      <c r="S1232" s="20" t="s">
        <v>2322</v>
      </c>
      <c r="AY1232" s="12" t="s">
        <v>901</v>
      </c>
      <c r="AZ1232" s="12">
        <v>1</v>
      </c>
      <c r="BB1232" s="12" t="s">
        <v>16</v>
      </c>
      <c r="BG1232" s="21">
        <v>-1</v>
      </c>
      <c r="BJ1232" s="12">
        <v>1</v>
      </c>
      <c r="BK1232" s="12">
        <v>1</v>
      </c>
    </row>
    <row r="1233" spans="1:63" ht="30" x14ac:dyDescent="0.25">
      <c r="A1233" s="12">
        <v>1</v>
      </c>
      <c r="B1233" s="11" t="str">
        <f t="shared" si="60"/>
        <v>Общий расчет. Ци Мень. Анализ Дворца. Структуры. Благоприятность. Нет</v>
      </c>
      <c r="C1233" s="11" t="str">
        <f>IFERROR(VLOOKUP(I1233,lvl_1[],2,FALSE),"Нет")</f>
        <v>Общий расчет</v>
      </c>
      <c r="D1233" s="11" t="str">
        <f>IFERROR(VLOOKUP(Rule!J1233,lvl_2[],2,FALSE),"Нет")</f>
        <v>Ци Мень</v>
      </c>
      <c r="E1233" s="11" t="str">
        <f>IFERROR(VLOOKUP(Rule!K1233,lvl_3[],2,FALSE),"Нет")</f>
        <v>Анализ Дворца</v>
      </c>
      <c r="F1233" s="11" t="str">
        <f>IFERROR(INDEX(lvl_4[],MATCH(L1233,lvl_4[ID],0),MATCH(TEXT(K1233,"##0"),lvl_4[#Headers],0)),"Нет")</f>
        <v>Структуры</v>
      </c>
      <c r="G1233" s="11" t="str">
        <f>IFERROR(INDEX(lvl_5[],MATCH(M1233,lvl_5[ID],0),MATCH(_xlfn.CONCAT(TEXT(K1233,"##0"),"_",TEXT(L1233,"##0")),lvl_5[#Headers],0)),"Нет")</f>
        <v>Благоприятность</v>
      </c>
      <c r="H1233" s="11" t="str">
        <f>IFERROR(INDEX(lvl_6[],MATCH(N1233,lvl_6[ID],0),MATCH(_xlfn.CONCAT(K1233,"_",L1233,"_",M1233),lvl_6[#Headers],0)),"Нет")</f>
        <v>Нет</v>
      </c>
      <c r="I1233" s="12">
        <v>1</v>
      </c>
      <c r="J1233" s="12">
        <v>2</v>
      </c>
      <c r="K1233" s="12">
        <v>2</v>
      </c>
      <c r="L1233" s="12">
        <v>1</v>
      </c>
      <c r="M1233" s="12">
        <v>0</v>
      </c>
      <c r="N1233" s="12">
        <v>0</v>
      </c>
      <c r="O1233" s="12">
        <f>COUNTIF($P$2:P1233,P1233)</f>
        <v>472</v>
      </c>
      <c r="P1233" s="12" t="str">
        <f t="shared" si="58"/>
        <v>122010000</v>
      </c>
      <c r="Q1233" s="12" t="str">
        <f t="shared" si="59"/>
        <v>1220100000472</v>
      </c>
      <c r="R1233" s="20" t="s">
        <v>2320</v>
      </c>
      <c r="S1233" s="20" t="s">
        <v>2322</v>
      </c>
      <c r="AY1233" s="12" t="s">
        <v>901</v>
      </c>
      <c r="AZ1233" s="12">
        <v>1</v>
      </c>
      <c r="BB1233" s="12" t="s">
        <v>19</v>
      </c>
      <c r="BG1233" s="21">
        <v>-1</v>
      </c>
      <c r="BJ1233" s="12">
        <v>1</v>
      </c>
      <c r="BK1233" s="12">
        <v>1</v>
      </c>
    </row>
    <row r="1234" spans="1:63" ht="30" x14ac:dyDescent="0.25">
      <c r="A1234" s="12">
        <v>1</v>
      </c>
      <c r="B1234" s="11" t="str">
        <f t="shared" si="60"/>
        <v>Общий расчет. Ци Мень. Анализ Дворца. Структуры. Благоприятность. Нет</v>
      </c>
      <c r="C1234" s="11" t="str">
        <f>IFERROR(VLOOKUP(I1234,lvl_1[],2,FALSE),"Нет")</f>
        <v>Общий расчет</v>
      </c>
      <c r="D1234" s="11" t="str">
        <f>IFERROR(VLOOKUP(Rule!J1234,lvl_2[],2,FALSE),"Нет")</f>
        <v>Ци Мень</v>
      </c>
      <c r="E1234" s="11" t="str">
        <f>IFERROR(VLOOKUP(Rule!K1234,lvl_3[],2,FALSE),"Нет")</f>
        <v>Анализ Дворца</v>
      </c>
      <c r="F1234" s="11" t="str">
        <f>IFERROR(INDEX(lvl_4[],MATCH(L1234,lvl_4[ID],0),MATCH(TEXT(K1234,"##0"),lvl_4[#Headers],0)),"Нет")</f>
        <v>Структуры</v>
      </c>
      <c r="G1234" s="11" t="str">
        <f>IFERROR(INDEX(lvl_5[],MATCH(M1234,lvl_5[ID],0),MATCH(_xlfn.CONCAT(TEXT(K1234,"##0"),"_",TEXT(L1234,"##0")),lvl_5[#Headers],0)),"Нет")</f>
        <v>Благоприятность</v>
      </c>
      <c r="H1234" s="11" t="str">
        <f>IFERROR(INDEX(lvl_6[],MATCH(N1234,lvl_6[ID],0),MATCH(_xlfn.CONCAT(K1234,"_",L1234,"_",M1234),lvl_6[#Headers],0)),"Нет")</f>
        <v>Нет</v>
      </c>
      <c r="I1234" s="12">
        <v>1</v>
      </c>
      <c r="J1234" s="12">
        <v>2</v>
      </c>
      <c r="K1234" s="12">
        <v>2</v>
      </c>
      <c r="L1234" s="12">
        <v>1</v>
      </c>
      <c r="M1234" s="12">
        <v>0</v>
      </c>
      <c r="N1234" s="12">
        <v>0</v>
      </c>
      <c r="O1234" s="12">
        <f>COUNTIF($P$2:P1234,P1234)</f>
        <v>473</v>
      </c>
      <c r="P1234" s="12" t="str">
        <f t="shared" si="58"/>
        <v>122010000</v>
      </c>
      <c r="Q1234" s="12" t="str">
        <f t="shared" si="59"/>
        <v>1220100000473</v>
      </c>
      <c r="R1234" s="20" t="s">
        <v>2320</v>
      </c>
      <c r="S1234" s="20" t="s">
        <v>2322</v>
      </c>
      <c r="AY1234" s="12" t="s">
        <v>901</v>
      </c>
      <c r="AZ1234" s="12">
        <v>1</v>
      </c>
      <c r="BB1234" s="12" t="s">
        <v>22</v>
      </c>
      <c r="BG1234" s="21">
        <v>-1</v>
      </c>
      <c r="BJ1234" s="12">
        <v>1</v>
      </c>
      <c r="BK1234" s="12">
        <v>1</v>
      </c>
    </row>
    <row r="1235" spans="1:63" ht="30" x14ac:dyDescent="0.25">
      <c r="A1235" s="12">
        <v>1</v>
      </c>
      <c r="B1235" s="11" t="str">
        <f t="shared" si="60"/>
        <v>Общий расчет. Ци Мень. Анализ Дворца. Структуры. Благоприятность. Нет</v>
      </c>
      <c r="C1235" s="11" t="str">
        <f>IFERROR(VLOOKUP(I1235,lvl_1[],2,FALSE),"Нет")</f>
        <v>Общий расчет</v>
      </c>
      <c r="D1235" s="11" t="str">
        <f>IFERROR(VLOOKUP(Rule!J1235,lvl_2[],2,FALSE),"Нет")</f>
        <v>Ци Мень</v>
      </c>
      <c r="E1235" s="11" t="str">
        <f>IFERROR(VLOOKUP(Rule!K1235,lvl_3[],2,FALSE),"Нет")</f>
        <v>Анализ Дворца</v>
      </c>
      <c r="F1235" s="11" t="str">
        <f>IFERROR(INDEX(lvl_4[],MATCH(L1235,lvl_4[ID],0),MATCH(TEXT(K1235,"##0"),lvl_4[#Headers],0)),"Нет")</f>
        <v>Структуры</v>
      </c>
      <c r="G1235" s="11" t="str">
        <f>IFERROR(INDEX(lvl_5[],MATCH(M1235,lvl_5[ID],0),MATCH(_xlfn.CONCAT(TEXT(K1235,"##0"),"_",TEXT(L1235,"##0")),lvl_5[#Headers],0)),"Нет")</f>
        <v>Благоприятность</v>
      </c>
      <c r="H1235" s="11" t="str">
        <f>IFERROR(INDEX(lvl_6[],MATCH(N1235,lvl_6[ID],0),MATCH(_xlfn.CONCAT(K1235,"_",L1235,"_",M1235),lvl_6[#Headers],0)),"Нет")</f>
        <v>Нет</v>
      </c>
      <c r="I1235" s="12">
        <v>1</v>
      </c>
      <c r="J1235" s="12">
        <v>2</v>
      </c>
      <c r="K1235" s="12">
        <v>2</v>
      </c>
      <c r="L1235" s="12">
        <v>1</v>
      </c>
      <c r="M1235" s="12">
        <v>0</v>
      </c>
      <c r="N1235" s="12">
        <v>0</v>
      </c>
      <c r="O1235" s="12">
        <f>COUNTIF($P$2:P1235,P1235)</f>
        <v>474</v>
      </c>
      <c r="P1235" s="12" t="str">
        <f t="shared" si="58"/>
        <v>122010000</v>
      </c>
      <c r="Q1235" s="12" t="str">
        <f t="shared" si="59"/>
        <v>1220100000474</v>
      </c>
      <c r="R1235" s="20" t="s">
        <v>1256</v>
      </c>
      <c r="S1235" s="20" t="s">
        <v>1257</v>
      </c>
      <c r="AY1235" s="12" t="s">
        <v>905</v>
      </c>
      <c r="AZ1235" s="12">
        <v>1</v>
      </c>
      <c r="BA1235" s="12" t="s">
        <v>908</v>
      </c>
      <c r="BG1235" s="21" t="s">
        <v>1109</v>
      </c>
    </row>
    <row r="1236" spans="1:63" ht="30" x14ac:dyDescent="0.25">
      <c r="A1236" s="12">
        <v>1</v>
      </c>
      <c r="B1236" s="11" t="str">
        <f t="shared" si="60"/>
        <v>Общий расчет. Ци Мень. Анализ Дворца. Структуры. Благоприятность. Нет</v>
      </c>
      <c r="C1236" s="11" t="str">
        <f>IFERROR(VLOOKUP(I1236,lvl_1[],2,FALSE),"Нет")</f>
        <v>Общий расчет</v>
      </c>
      <c r="D1236" s="11" t="str">
        <f>IFERROR(VLOOKUP(Rule!J1236,lvl_2[],2,FALSE),"Нет")</f>
        <v>Ци Мень</v>
      </c>
      <c r="E1236" s="11" t="str">
        <f>IFERROR(VLOOKUP(Rule!K1236,lvl_3[],2,FALSE),"Нет")</f>
        <v>Анализ Дворца</v>
      </c>
      <c r="F1236" s="11" t="str">
        <f>IFERROR(INDEX(lvl_4[],MATCH(L1236,lvl_4[ID],0),MATCH(TEXT(K1236,"##0"),lvl_4[#Headers],0)),"Нет")</f>
        <v>Структуры</v>
      </c>
      <c r="G1236" s="11" t="str">
        <f>IFERROR(INDEX(lvl_5[],MATCH(M1236,lvl_5[ID],0),MATCH(_xlfn.CONCAT(TEXT(K1236,"##0"),"_",TEXT(L1236,"##0")),lvl_5[#Headers],0)),"Нет")</f>
        <v>Благоприятность</v>
      </c>
      <c r="H1236" s="11" t="str">
        <f>IFERROR(INDEX(lvl_6[],MATCH(N1236,lvl_6[ID],0),MATCH(_xlfn.CONCAT(K1236,"_",L1236,"_",M1236),lvl_6[#Headers],0)),"Нет")</f>
        <v>Нет</v>
      </c>
      <c r="I1236" s="12">
        <v>1</v>
      </c>
      <c r="J1236" s="12">
        <v>2</v>
      </c>
      <c r="K1236" s="12">
        <v>2</v>
      </c>
      <c r="L1236" s="12">
        <v>1</v>
      </c>
      <c r="M1236" s="12">
        <v>0</v>
      </c>
      <c r="N1236" s="12">
        <v>0</v>
      </c>
      <c r="O1236" s="12">
        <f>COUNTIF($P$2:P1236,P1236)</f>
        <v>475</v>
      </c>
      <c r="P1236" s="12" t="str">
        <f t="shared" si="58"/>
        <v>122010000</v>
      </c>
      <c r="Q1236" s="12" t="str">
        <f t="shared" si="59"/>
        <v>1220100000475</v>
      </c>
      <c r="R1236" s="20" t="s">
        <v>1256</v>
      </c>
      <c r="S1236" s="20" t="s">
        <v>1257</v>
      </c>
      <c r="AY1236" s="12" t="s">
        <v>905</v>
      </c>
      <c r="AZ1236" s="12">
        <v>1</v>
      </c>
      <c r="BA1236" s="12" t="s">
        <v>910</v>
      </c>
      <c r="BG1236" s="21" t="s">
        <v>1109</v>
      </c>
    </row>
    <row r="1237" spans="1:63" ht="30" x14ac:dyDescent="0.25">
      <c r="A1237" s="12">
        <v>1</v>
      </c>
      <c r="B1237" s="11" t="str">
        <f t="shared" si="60"/>
        <v>Общий расчет. Ци Мень. Анализ Дворца. Структуры. Благоприятность. Нет</v>
      </c>
      <c r="C1237" s="11" t="str">
        <f>IFERROR(VLOOKUP(I1237,lvl_1[],2,FALSE),"Нет")</f>
        <v>Общий расчет</v>
      </c>
      <c r="D1237" s="11" t="str">
        <f>IFERROR(VLOOKUP(Rule!J1237,lvl_2[],2,FALSE),"Нет")</f>
        <v>Ци Мень</v>
      </c>
      <c r="E1237" s="11" t="str">
        <f>IFERROR(VLOOKUP(Rule!K1237,lvl_3[],2,FALSE),"Нет")</f>
        <v>Анализ Дворца</v>
      </c>
      <c r="F1237" s="11" t="str">
        <f>IFERROR(INDEX(lvl_4[],MATCH(L1237,lvl_4[ID],0),MATCH(TEXT(K1237,"##0"),lvl_4[#Headers],0)),"Нет")</f>
        <v>Структуры</v>
      </c>
      <c r="G1237" s="11" t="str">
        <f>IFERROR(INDEX(lvl_5[],MATCH(M1237,lvl_5[ID],0),MATCH(_xlfn.CONCAT(TEXT(K1237,"##0"),"_",TEXT(L1237,"##0")),lvl_5[#Headers],0)),"Нет")</f>
        <v>Благоприятность</v>
      </c>
      <c r="H1237" s="11" t="str">
        <f>IFERROR(INDEX(lvl_6[],MATCH(N1237,lvl_6[ID],0),MATCH(_xlfn.CONCAT(K1237,"_",L1237,"_",M1237),lvl_6[#Headers],0)),"Нет")</f>
        <v>Нет</v>
      </c>
      <c r="I1237" s="12">
        <v>1</v>
      </c>
      <c r="J1237" s="12">
        <v>2</v>
      </c>
      <c r="K1237" s="12">
        <v>2</v>
      </c>
      <c r="L1237" s="12">
        <v>1</v>
      </c>
      <c r="M1237" s="12">
        <v>0</v>
      </c>
      <c r="N1237" s="12">
        <v>0</v>
      </c>
      <c r="O1237" s="12">
        <f>COUNTIF($P$2:P1237,P1237)</f>
        <v>476</v>
      </c>
      <c r="P1237" s="12" t="str">
        <f t="shared" si="58"/>
        <v>122010000</v>
      </c>
      <c r="Q1237" s="12" t="str">
        <f t="shared" si="59"/>
        <v>1220100000476</v>
      </c>
      <c r="R1237" s="20" t="s">
        <v>1256</v>
      </c>
      <c r="S1237" s="20" t="s">
        <v>1257</v>
      </c>
      <c r="AY1237" s="12" t="s">
        <v>905</v>
      </c>
      <c r="AZ1237" s="12">
        <v>1</v>
      </c>
      <c r="BA1237" s="12" t="s">
        <v>912</v>
      </c>
      <c r="BG1237" s="21" t="s">
        <v>1109</v>
      </c>
    </row>
    <row r="1238" spans="1:63" ht="30" x14ac:dyDescent="0.25">
      <c r="A1238" s="12">
        <v>1</v>
      </c>
      <c r="B1238" s="11" t="str">
        <f t="shared" si="60"/>
        <v>Общий расчет. Ци Мень. Анализ Дворца. Структуры. Благоприятность. Нет</v>
      </c>
      <c r="C1238" s="11" t="str">
        <f>IFERROR(VLOOKUP(I1238,lvl_1[],2,FALSE),"Нет")</f>
        <v>Общий расчет</v>
      </c>
      <c r="D1238" s="11" t="str">
        <f>IFERROR(VLOOKUP(Rule!J1238,lvl_2[],2,FALSE),"Нет")</f>
        <v>Ци Мень</v>
      </c>
      <c r="E1238" s="11" t="str">
        <f>IFERROR(VLOOKUP(Rule!K1238,lvl_3[],2,FALSE),"Нет")</f>
        <v>Анализ Дворца</v>
      </c>
      <c r="F1238" s="11" t="str">
        <f>IFERROR(INDEX(lvl_4[],MATCH(L1238,lvl_4[ID],0),MATCH(TEXT(K1238,"##0"),lvl_4[#Headers],0)),"Нет")</f>
        <v>Структуры</v>
      </c>
      <c r="G1238" s="11" t="str">
        <f>IFERROR(INDEX(lvl_5[],MATCH(M1238,lvl_5[ID],0),MATCH(_xlfn.CONCAT(TEXT(K1238,"##0"),"_",TEXT(L1238,"##0")),lvl_5[#Headers],0)),"Нет")</f>
        <v>Благоприятность</v>
      </c>
      <c r="H1238" s="11" t="str">
        <f>IFERROR(INDEX(lvl_6[],MATCH(N1238,lvl_6[ID],0),MATCH(_xlfn.CONCAT(K1238,"_",L1238,"_",M1238),lvl_6[#Headers],0)),"Нет")</f>
        <v>Нет</v>
      </c>
      <c r="I1238" s="12">
        <v>1</v>
      </c>
      <c r="J1238" s="12">
        <v>2</v>
      </c>
      <c r="K1238" s="12">
        <v>2</v>
      </c>
      <c r="L1238" s="12">
        <v>1</v>
      </c>
      <c r="M1238" s="12">
        <v>0</v>
      </c>
      <c r="N1238" s="12">
        <v>0</v>
      </c>
      <c r="O1238" s="12">
        <f>COUNTIF($P$2:P1238,P1238)</f>
        <v>477</v>
      </c>
      <c r="P1238" s="12" t="str">
        <f t="shared" si="58"/>
        <v>122010000</v>
      </c>
      <c r="Q1238" s="12" t="str">
        <f t="shared" si="59"/>
        <v>1220100000477</v>
      </c>
      <c r="R1238" s="20" t="s">
        <v>1256</v>
      </c>
      <c r="S1238" s="20" t="s">
        <v>1257</v>
      </c>
      <c r="AY1238" s="12" t="s">
        <v>905</v>
      </c>
      <c r="AZ1238" s="12">
        <v>1</v>
      </c>
      <c r="BA1238" s="12" t="s">
        <v>914</v>
      </c>
      <c r="BG1238" s="21" t="s">
        <v>1109</v>
      </c>
    </row>
    <row r="1239" spans="1:63" ht="30" x14ac:dyDescent="0.25">
      <c r="A1239" s="12">
        <v>1</v>
      </c>
      <c r="B1239" s="11" t="str">
        <f t="shared" si="60"/>
        <v>Общий расчет. Ци Мень. Анализ Дворца. Структуры. Благоприятность. Нет</v>
      </c>
      <c r="C1239" s="11" t="str">
        <f>IFERROR(VLOOKUP(I1239,lvl_1[],2,FALSE),"Нет")</f>
        <v>Общий расчет</v>
      </c>
      <c r="D1239" s="11" t="str">
        <f>IFERROR(VLOOKUP(Rule!J1239,lvl_2[],2,FALSE),"Нет")</f>
        <v>Ци Мень</v>
      </c>
      <c r="E1239" s="11" t="str">
        <f>IFERROR(VLOOKUP(Rule!K1239,lvl_3[],2,FALSE),"Нет")</f>
        <v>Анализ Дворца</v>
      </c>
      <c r="F1239" s="11" t="str">
        <f>IFERROR(INDEX(lvl_4[],MATCH(L1239,lvl_4[ID],0),MATCH(TEXT(K1239,"##0"),lvl_4[#Headers],0)),"Нет")</f>
        <v>Структуры</v>
      </c>
      <c r="G1239" s="11" t="str">
        <f>IFERROR(INDEX(lvl_5[],MATCH(M1239,lvl_5[ID],0),MATCH(_xlfn.CONCAT(TEXT(K1239,"##0"),"_",TEXT(L1239,"##0")),lvl_5[#Headers],0)),"Нет")</f>
        <v>Благоприятность</v>
      </c>
      <c r="H1239" s="11" t="str">
        <f>IFERROR(INDEX(lvl_6[],MATCH(N1239,lvl_6[ID],0),MATCH(_xlfn.CONCAT(K1239,"_",L1239,"_",M1239),lvl_6[#Headers],0)),"Нет")</f>
        <v>Нет</v>
      </c>
      <c r="I1239" s="12">
        <v>1</v>
      </c>
      <c r="J1239" s="12">
        <v>2</v>
      </c>
      <c r="K1239" s="12">
        <v>2</v>
      </c>
      <c r="L1239" s="12">
        <v>1</v>
      </c>
      <c r="M1239" s="12">
        <v>0</v>
      </c>
      <c r="N1239" s="12">
        <v>0</v>
      </c>
      <c r="O1239" s="12">
        <f>COUNTIF($P$2:P1239,P1239)</f>
        <v>478</v>
      </c>
      <c r="P1239" s="12" t="str">
        <f t="shared" si="58"/>
        <v>122010000</v>
      </c>
      <c r="Q1239" s="12" t="str">
        <f t="shared" si="59"/>
        <v>1220100000478</v>
      </c>
      <c r="R1239" s="20" t="s">
        <v>1256</v>
      </c>
      <c r="S1239" s="20" t="s">
        <v>1257</v>
      </c>
      <c r="AY1239" s="12" t="s">
        <v>905</v>
      </c>
      <c r="AZ1239" s="12">
        <v>1</v>
      </c>
      <c r="BA1239" s="12" t="s">
        <v>916</v>
      </c>
      <c r="BG1239" s="21" t="s">
        <v>1109</v>
      </c>
    </row>
    <row r="1240" spans="1:63" ht="30" x14ac:dyDescent="0.25">
      <c r="A1240" s="12">
        <v>1</v>
      </c>
      <c r="B1240" s="11" t="str">
        <f t="shared" si="60"/>
        <v>Общий расчет. Ци Мень. Анализ Дворца. Структуры. Благоприятность. Нет</v>
      </c>
      <c r="C1240" s="11" t="str">
        <f>IFERROR(VLOOKUP(I1240,lvl_1[],2,FALSE),"Нет")</f>
        <v>Общий расчет</v>
      </c>
      <c r="D1240" s="11" t="str">
        <f>IFERROR(VLOOKUP(Rule!J1240,lvl_2[],2,FALSE),"Нет")</f>
        <v>Ци Мень</v>
      </c>
      <c r="E1240" s="11" t="str">
        <f>IFERROR(VLOOKUP(Rule!K1240,lvl_3[],2,FALSE),"Нет")</f>
        <v>Анализ Дворца</v>
      </c>
      <c r="F1240" s="11" t="str">
        <f>IFERROR(INDEX(lvl_4[],MATCH(L1240,lvl_4[ID],0),MATCH(TEXT(K1240,"##0"),lvl_4[#Headers],0)),"Нет")</f>
        <v>Структуры</v>
      </c>
      <c r="G1240" s="11" t="str">
        <f>IFERROR(INDEX(lvl_5[],MATCH(M1240,lvl_5[ID],0),MATCH(_xlfn.CONCAT(TEXT(K1240,"##0"),"_",TEXT(L1240,"##0")),lvl_5[#Headers],0)),"Нет")</f>
        <v>Благоприятность</v>
      </c>
      <c r="H1240" s="11" t="str">
        <f>IFERROR(INDEX(lvl_6[],MATCH(N1240,lvl_6[ID],0),MATCH(_xlfn.CONCAT(K1240,"_",L1240,"_",M1240),lvl_6[#Headers],0)),"Нет")</f>
        <v>Нет</v>
      </c>
      <c r="I1240" s="12">
        <v>1</v>
      </c>
      <c r="J1240" s="12">
        <v>2</v>
      </c>
      <c r="K1240" s="12">
        <v>2</v>
      </c>
      <c r="L1240" s="12">
        <v>1</v>
      </c>
      <c r="M1240" s="12">
        <v>0</v>
      </c>
      <c r="N1240" s="12">
        <v>0</v>
      </c>
      <c r="O1240" s="12">
        <f>COUNTIF($P$2:P1240,P1240)</f>
        <v>479</v>
      </c>
      <c r="P1240" s="12" t="str">
        <f t="shared" si="58"/>
        <v>122010000</v>
      </c>
      <c r="Q1240" s="12" t="str">
        <f t="shared" si="59"/>
        <v>1220100000479</v>
      </c>
      <c r="R1240" s="20" t="s">
        <v>1275</v>
      </c>
      <c r="S1240" s="20" t="s">
        <v>1276</v>
      </c>
      <c r="AY1240" s="12" t="s">
        <v>907</v>
      </c>
      <c r="AZ1240" s="12">
        <v>1</v>
      </c>
      <c r="BA1240" s="12" t="s">
        <v>908</v>
      </c>
      <c r="BG1240" s="21">
        <v>-1</v>
      </c>
      <c r="BK1240" s="12">
        <v>1</v>
      </c>
    </row>
    <row r="1241" spans="1:63" ht="30" x14ac:dyDescent="0.25">
      <c r="A1241" s="12">
        <v>1</v>
      </c>
      <c r="B1241" s="11" t="str">
        <f t="shared" si="60"/>
        <v>Общий расчет. Ци Мень. Анализ Дворца. Структуры. Благоприятность. Нет</v>
      </c>
      <c r="C1241" s="11" t="str">
        <f>IFERROR(VLOOKUP(I1241,lvl_1[],2,FALSE),"Нет")</f>
        <v>Общий расчет</v>
      </c>
      <c r="D1241" s="11" t="str">
        <f>IFERROR(VLOOKUP(Rule!J1241,lvl_2[],2,FALSE),"Нет")</f>
        <v>Ци Мень</v>
      </c>
      <c r="E1241" s="11" t="str">
        <f>IFERROR(VLOOKUP(Rule!K1241,lvl_3[],2,FALSE),"Нет")</f>
        <v>Анализ Дворца</v>
      </c>
      <c r="F1241" s="11" t="str">
        <f>IFERROR(INDEX(lvl_4[],MATCH(L1241,lvl_4[ID],0),MATCH(TEXT(K1241,"##0"),lvl_4[#Headers],0)),"Нет")</f>
        <v>Структуры</v>
      </c>
      <c r="G1241" s="11" t="str">
        <f>IFERROR(INDEX(lvl_5[],MATCH(M1241,lvl_5[ID],0),MATCH(_xlfn.CONCAT(TEXT(K1241,"##0"),"_",TEXT(L1241,"##0")),lvl_5[#Headers],0)),"Нет")</f>
        <v>Благоприятность</v>
      </c>
      <c r="H1241" s="11" t="str">
        <f>IFERROR(INDEX(lvl_6[],MATCH(N1241,lvl_6[ID],0),MATCH(_xlfn.CONCAT(K1241,"_",L1241,"_",M1241),lvl_6[#Headers],0)),"Нет")</f>
        <v>Нет</v>
      </c>
      <c r="I1241" s="12">
        <v>1</v>
      </c>
      <c r="J1241" s="12">
        <v>2</v>
      </c>
      <c r="K1241" s="12">
        <v>2</v>
      </c>
      <c r="L1241" s="12">
        <v>1</v>
      </c>
      <c r="M1241" s="12">
        <v>0</v>
      </c>
      <c r="N1241" s="12">
        <v>0</v>
      </c>
      <c r="O1241" s="12">
        <f>COUNTIF($P$2:P1241,P1241)</f>
        <v>480</v>
      </c>
      <c r="P1241" s="12" t="str">
        <f t="shared" si="58"/>
        <v>122010000</v>
      </c>
      <c r="Q1241" s="12" t="str">
        <f t="shared" si="59"/>
        <v>1220100000480</v>
      </c>
      <c r="R1241" s="20" t="s">
        <v>1275</v>
      </c>
      <c r="S1241" s="20" t="s">
        <v>1276</v>
      </c>
      <c r="AY1241" s="12" t="s">
        <v>907</v>
      </c>
      <c r="AZ1241" s="12">
        <v>1</v>
      </c>
      <c r="BA1241" s="12" t="s">
        <v>910</v>
      </c>
      <c r="BG1241" s="21">
        <v>-1</v>
      </c>
      <c r="BK1241" s="12">
        <v>1</v>
      </c>
    </row>
    <row r="1242" spans="1:63" ht="30" x14ac:dyDescent="0.25">
      <c r="A1242" s="12">
        <v>1</v>
      </c>
      <c r="B1242" s="11" t="str">
        <f t="shared" si="60"/>
        <v>Общий расчет. Ци Мень. Анализ Дворца. Структуры. Благоприятность. Нет</v>
      </c>
      <c r="C1242" s="11" t="str">
        <f>IFERROR(VLOOKUP(I1242,lvl_1[],2,FALSE),"Нет")</f>
        <v>Общий расчет</v>
      </c>
      <c r="D1242" s="11" t="str">
        <f>IFERROR(VLOOKUP(Rule!J1242,lvl_2[],2,FALSE),"Нет")</f>
        <v>Ци Мень</v>
      </c>
      <c r="E1242" s="11" t="str">
        <f>IFERROR(VLOOKUP(Rule!K1242,lvl_3[],2,FALSE),"Нет")</f>
        <v>Анализ Дворца</v>
      </c>
      <c r="F1242" s="11" t="str">
        <f>IFERROR(INDEX(lvl_4[],MATCH(L1242,lvl_4[ID],0),MATCH(TEXT(K1242,"##0"),lvl_4[#Headers],0)),"Нет")</f>
        <v>Структуры</v>
      </c>
      <c r="G1242" s="11" t="str">
        <f>IFERROR(INDEX(lvl_5[],MATCH(M1242,lvl_5[ID],0),MATCH(_xlfn.CONCAT(TEXT(K1242,"##0"),"_",TEXT(L1242,"##0")),lvl_5[#Headers],0)),"Нет")</f>
        <v>Благоприятность</v>
      </c>
      <c r="H1242" s="11" t="str">
        <f>IFERROR(INDEX(lvl_6[],MATCH(N1242,lvl_6[ID],0),MATCH(_xlfn.CONCAT(K1242,"_",L1242,"_",M1242),lvl_6[#Headers],0)),"Нет")</f>
        <v>Нет</v>
      </c>
      <c r="I1242" s="12">
        <v>1</v>
      </c>
      <c r="J1242" s="12">
        <v>2</v>
      </c>
      <c r="K1242" s="12">
        <v>2</v>
      </c>
      <c r="L1242" s="12">
        <v>1</v>
      </c>
      <c r="M1242" s="12">
        <v>0</v>
      </c>
      <c r="N1242" s="12">
        <v>0</v>
      </c>
      <c r="O1242" s="12">
        <f>COUNTIF($P$2:P1242,P1242)</f>
        <v>481</v>
      </c>
      <c r="P1242" s="12" t="str">
        <f t="shared" si="58"/>
        <v>122010000</v>
      </c>
      <c r="Q1242" s="12" t="str">
        <f t="shared" si="59"/>
        <v>1220100000481</v>
      </c>
      <c r="R1242" s="20" t="s">
        <v>1275</v>
      </c>
      <c r="S1242" s="20" t="s">
        <v>1276</v>
      </c>
      <c r="AY1242" s="12" t="s">
        <v>907</v>
      </c>
      <c r="AZ1242" s="12">
        <v>1</v>
      </c>
      <c r="BA1242" s="12" t="s">
        <v>912</v>
      </c>
      <c r="BG1242" s="21">
        <v>-1</v>
      </c>
      <c r="BK1242" s="12">
        <v>1</v>
      </c>
    </row>
    <row r="1243" spans="1:63" ht="30" x14ac:dyDescent="0.25">
      <c r="A1243" s="12">
        <v>1</v>
      </c>
      <c r="B1243" s="11" t="str">
        <f t="shared" si="60"/>
        <v>Общий расчет. Ци Мень. Анализ Дворца. Структуры. Благоприятность. Нет</v>
      </c>
      <c r="C1243" s="11" t="str">
        <f>IFERROR(VLOOKUP(I1243,lvl_1[],2,FALSE),"Нет")</f>
        <v>Общий расчет</v>
      </c>
      <c r="D1243" s="11" t="str">
        <f>IFERROR(VLOOKUP(Rule!J1243,lvl_2[],2,FALSE),"Нет")</f>
        <v>Ци Мень</v>
      </c>
      <c r="E1243" s="11" t="str">
        <f>IFERROR(VLOOKUP(Rule!K1243,lvl_3[],2,FALSE),"Нет")</f>
        <v>Анализ Дворца</v>
      </c>
      <c r="F1243" s="11" t="str">
        <f>IFERROR(INDEX(lvl_4[],MATCH(L1243,lvl_4[ID],0),MATCH(TEXT(K1243,"##0"),lvl_4[#Headers],0)),"Нет")</f>
        <v>Структуры</v>
      </c>
      <c r="G1243" s="11" t="str">
        <f>IFERROR(INDEX(lvl_5[],MATCH(M1243,lvl_5[ID],0),MATCH(_xlfn.CONCAT(TEXT(K1243,"##0"),"_",TEXT(L1243,"##0")),lvl_5[#Headers],0)),"Нет")</f>
        <v>Благоприятность</v>
      </c>
      <c r="H1243" s="11" t="str">
        <f>IFERROR(INDEX(lvl_6[],MATCH(N1243,lvl_6[ID],0),MATCH(_xlfn.CONCAT(K1243,"_",L1243,"_",M1243),lvl_6[#Headers],0)),"Нет")</f>
        <v>Нет</v>
      </c>
      <c r="I1243" s="12">
        <v>1</v>
      </c>
      <c r="J1243" s="12">
        <v>2</v>
      </c>
      <c r="K1243" s="12">
        <v>2</v>
      </c>
      <c r="L1243" s="12">
        <v>1</v>
      </c>
      <c r="M1243" s="12">
        <v>0</v>
      </c>
      <c r="N1243" s="12">
        <v>0</v>
      </c>
      <c r="O1243" s="12">
        <f>COUNTIF($P$2:P1243,P1243)</f>
        <v>482</v>
      </c>
      <c r="P1243" s="12" t="str">
        <f t="shared" si="58"/>
        <v>122010000</v>
      </c>
      <c r="Q1243" s="12" t="str">
        <f t="shared" si="59"/>
        <v>1220100000482</v>
      </c>
      <c r="R1243" s="20" t="s">
        <v>1275</v>
      </c>
      <c r="S1243" s="20" t="s">
        <v>1276</v>
      </c>
      <c r="AY1243" s="12" t="s">
        <v>907</v>
      </c>
      <c r="AZ1243" s="12">
        <v>1</v>
      </c>
      <c r="BA1243" s="12" t="s">
        <v>914</v>
      </c>
      <c r="BG1243" s="21">
        <v>-1</v>
      </c>
      <c r="BK1243" s="12">
        <v>1</v>
      </c>
    </row>
    <row r="1244" spans="1:63" ht="30" x14ac:dyDescent="0.25">
      <c r="A1244" s="12">
        <v>1</v>
      </c>
      <c r="B1244" s="11" t="str">
        <f t="shared" si="60"/>
        <v>Общий расчет. Ци Мень. Анализ Дворца. Структуры. Благоприятность. Нет</v>
      </c>
      <c r="C1244" s="11" t="str">
        <f>IFERROR(VLOOKUP(I1244,lvl_1[],2,FALSE),"Нет")</f>
        <v>Общий расчет</v>
      </c>
      <c r="D1244" s="11" t="str">
        <f>IFERROR(VLOOKUP(Rule!J1244,lvl_2[],2,FALSE),"Нет")</f>
        <v>Ци Мень</v>
      </c>
      <c r="E1244" s="11" t="str">
        <f>IFERROR(VLOOKUP(Rule!K1244,lvl_3[],2,FALSE),"Нет")</f>
        <v>Анализ Дворца</v>
      </c>
      <c r="F1244" s="11" t="str">
        <f>IFERROR(INDEX(lvl_4[],MATCH(L1244,lvl_4[ID],0),MATCH(TEXT(K1244,"##0"),lvl_4[#Headers],0)),"Нет")</f>
        <v>Структуры</v>
      </c>
      <c r="G1244" s="11" t="str">
        <f>IFERROR(INDEX(lvl_5[],MATCH(M1244,lvl_5[ID],0),MATCH(_xlfn.CONCAT(TEXT(K1244,"##0"),"_",TEXT(L1244,"##0")),lvl_5[#Headers],0)),"Нет")</f>
        <v>Благоприятность</v>
      </c>
      <c r="H1244" s="11" t="str">
        <f>IFERROR(INDEX(lvl_6[],MATCH(N1244,lvl_6[ID],0),MATCH(_xlfn.CONCAT(K1244,"_",L1244,"_",M1244),lvl_6[#Headers],0)),"Нет")</f>
        <v>Нет</v>
      </c>
      <c r="I1244" s="12">
        <v>1</v>
      </c>
      <c r="J1244" s="12">
        <v>2</v>
      </c>
      <c r="K1244" s="12">
        <v>2</v>
      </c>
      <c r="L1244" s="12">
        <v>1</v>
      </c>
      <c r="M1244" s="12">
        <v>0</v>
      </c>
      <c r="N1244" s="12">
        <v>0</v>
      </c>
      <c r="O1244" s="12">
        <f>COUNTIF($P$2:P1244,P1244)</f>
        <v>483</v>
      </c>
      <c r="P1244" s="12" t="str">
        <f t="shared" si="58"/>
        <v>122010000</v>
      </c>
      <c r="Q1244" s="12" t="str">
        <f t="shared" si="59"/>
        <v>1220100000483</v>
      </c>
      <c r="R1244" s="20" t="s">
        <v>1275</v>
      </c>
      <c r="S1244" s="20" t="s">
        <v>1276</v>
      </c>
      <c r="AY1244" s="12" t="s">
        <v>907</v>
      </c>
      <c r="AZ1244" s="12">
        <v>1</v>
      </c>
      <c r="BA1244" s="12" t="s">
        <v>916</v>
      </c>
      <c r="BG1244" s="21">
        <v>-1</v>
      </c>
      <c r="BK1244" s="12">
        <v>1</v>
      </c>
    </row>
    <row r="1245" spans="1:63" ht="30" x14ac:dyDescent="0.25">
      <c r="A1245" s="12">
        <v>1</v>
      </c>
      <c r="B1245" s="11" t="str">
        <f t="shared" si="60"/>
        <v>Общий расчет. Ци Мень. Анализ Дворца. Структуры. Благоприятность. Нет</v>
      </c>
      <c r="C1245" s="11" t="str">
        <f>IFERROR(VLOOKUP(I1245,lvl_1[],2,FALSE),"Нет")</f>
        <v>Общий расчет</v>
      </c>
      <c r="D1245" s="11" t="str">
        <f>IFERROR(VLOOKUP(Rule!J1245,lvl_2[],2,FALSE),"Нет")</f>
        <v>Ци Мень</v>
      </c>
      <c r="E1245" s="11" t="str">
        <f>IFERROR(VLOOKUP(Rule!K1245,lvl_3[],2,FALSE),"Нет")</f>
        <v>Анализ Дворца</v>
      </c>
      <c r="F1245" s="11" t="str">
        <f>IFERROR(INDEX(lvl_4[],MATCH(L1245,lvl_4[ID],0),MATCH(TEXT(K1245,"##0"),lvl_4[#Headers],0)),"Нет")</f>
        <v>Структуры</v>
      </c>
      <c r="G1245" s="11" t="str">
        <f>IFERROR(INDEX(lvl_5[],MATCH(M1245,lvl_5[ID],0),MATCH(_xlfn.CONCAT(TEXT(K1245,"##0"),"_",TEXT(L1245,"##0")),lvl_5[#Headers],0)),"Нет")</f>
        <v>Благоприятность</v>
      </c>
      <c r="H1245" s="11" t="str">
        <f>IFERROR(INDEX(lvl_6[],MATCH(N1245,lvl_6[ID],0),MATCH(_xlfn.CONCAT(K1245,"_",L1245,"_",M1245),lvl_6[#Headers],0)),"Нет")</f>
        <v>Нет</v>
      </c>
      <c r="I1245" s="12">
        <v>1</v>
      </c>
      <c r="J1245" s="12">
        <v>2</v>
      </c>
      <c r="K1245" s="12">
        <v>2</v>
      </c>
      <c r="L1245" s="12">
        <v>1</v>
      </c>
      <c r="M1245" s="12">
        <v>0</v>
      </c>
      <c r="N1245" s="12">
        <v>0</v>
      </c>
      <c r="O1245" s="12">
        <f>COUNTIF($P$2:P1245,P1245)</f>
        <v>484</v>
      </c>
      <c r="P1245" s="12" t="str">
        <f t="shared" si="58"/>
        <v>122010000</v>
      </c>
      <c r="Q1245" s="12" t="str">
        <f t="shared" si="59"/>
        <v>1220100000484</v>
      </c>
      <c r="R1245" s="20" t="s">
        <v>1296</v>
      </c>
      <c r="S1245" s="20" t="s">
        <v>1297</v>
      </c>
      <c r="AY1245" s="12" t="s">
        <v>908</v>
      </c>
      <c r="AZ1245" s="12">
        <v>1</v>
      </c>
      <c r="BA1245" s="12" t="s">
        <v>908</v>
      </c>
      <c r="BB1245" s="12" t="s">
        <v>31</v>
      </c>
      <c r="BG1245" s="21">
        <v>1</v>
      </c>
      <c r="BK1245" s="12">
        <v>1</v>
      </c>
    </row>
    <row r="1246" spans="1:63" ht="30" x14ac:dyDescent="0.25">
      <c r="A1246" s="12">
        <v>1</v>
      </c>
      <c r="B1246" s="11" t="str">
        <f t="shared" si="60"/>
        <v>Общий расчет. Ци Мень. Анализ Дворца. Структуры. Благоприятность. Нет</v>
      </c>
      <c r="C1246" s="11" t="str">
        <f>IFERROR(VLOOKUP(I1246,lvl_1[],2,FALSE),"Нет")</f>
        <v>Общий расчет</v>
      </c>
      <c r="D1246" s="11" t="str">
        <f>IFERROR(VLOOKUP(Rule!J1246,lvl_2[],2,FALSE),"Нет")</f>
        <v>Ци Мень</v>
      </c>
      <c r="E1246" s="11" t="str">
        <f>IFERROR(VLOOKUP(Rule!K1246,lvl_3[],2,FALSE),"Нет")</f>
        <v>Анализ Дворца</v>
      </c>
      <c r="F1246" s="11" t="str">
        <f>IFERROR(INDEX(lvl_4[],MATCH(L1246,lvl_4[ID],0),MATCH(TEXT(K1246,"##0"),lvl_4[#Headers],0)),"Нет")</f>
        <v>Структуры</v>
      </c>
      <c r="G1246" s="11" t="str">
        <f>IFERROR(INDEX(lvl_5[],MATCH(M1246,lvl_5[ID],0),MATCH(_xlfn.CONCAT(TEXT(K1246,"##0"),"_",TEXT(L1246,"##0")),lvl_5[#Headers],0)),"Нет")</f>
        <v>Благоприятность</v>
      </c>
      <c r="H1246" s="11" t="str">
        <f>IFERROR(INDEX(lvl_6[],MATCH(N1246,lvl_6[ID],0),MATCH(_xlfn.CONCAT(K1246,"_",L1246,"_",M1246),lvl_6[#Headers],0)),"Нет")</f>
        <v>Нет</v>
      </c>
      <c r="I1246" s="12">
        <v>1</v>
      </c>
      <c r="J1246" s="12">
        <v>2</v>
      </c>
      <c r="K1246" s="12">
        <v>2</v>
      </c>
      <c r="L1246" s="12">
        <v>1</v>
      </c>
      <c r="M1246" s="12">
        <v>0</v>
      </c>
      <c r="N1246" s="12">
        <v>0</v>
      </c>
      <c r="O1246" s="12">
        <f>COUNTIF($P$2:P1246,P1246)</f>
        <v>485</v>
      </c>
      <c r="P1246" s="12" t="str">
        <f t="shared" si="58"/>
        <v>122010000</v>
      </c>
      <c r="Q1246" s="12" t="str">
        <f t="shared" si="59"/>
        <v>1220100000485</v>
      </c>
      <c r="R1246" s="20" t="s">
        <v>1296</v>
      </c>
      <c r="S1246" s="20" t="s">
        <v>1297</v>
      </c>
      <c r="AY1246" s="12" t="s">
        <v>908</v>
      </c>
      <c r="AZ1246" s="12">
        <v>1</v>
      </c>
      <c r="BA1246" s="12" t="s">
        <v>910</v>
      </c>
      <c r="BB1246" s="12" t="s">
        <v>31</v>
      </c>
      <c r="BG1246" s="21">
        <v>1</v>
      </c>
    </row>
    <row r="1247" spans="1:63" ht="30" x14ac:dyDescent="0.25">
      <c r="A1247" s="12">
        <v>1</v>
      </c>
      <c r="B1247" s="11" t="str">
        <f t="shared" si="60"/>
        <v>Общий расчет. Ци Мень. Анализ Дворца. Структуры. Благоприятность. Нет</v>
      </c>
      <c r="C1247" s="11" t="str">
        <f>IFERROR(VLOOKUP(I1247,lvl_1[],2,FALSE),"Нет")</f>
        <v>Общий расчет</v>
      </c>
      <c r="D1247" s="11" t="str">
        <f>IFERROR(VLOOKUP(Rule!J1247,lvl_2[],2,FALSE),"Нет")</f>
        <v>Ци Мень</v>
      </c>
      <c r="E1247" s="11" t="str">
        <f>IFERROR(VLOOKUP(Rule!K1247,lvl_3[],2,FALSE),"Нет")</f>
        <v>Анализ Дворца</v>
      </c>
      <c r="F1247" s="11" t="str">
        <f>IFERROR(INDEX(lvl_4[],MATCH(L1247,lvl_4[ID],0),MATCH(TEXT(K1247,"##0"),lvl_4[#Headers],0)),"Нет")</f>
        <v>Структуры</v>
      </c>
      <c r="G1247" s="11" t="str">
        <f>IFERROR(INDEX(lvl_5[],MATCH(M1247,lvl_5[ID],0),MATCH(_xlfn.CONCAT(TEXT(K1247,"##0"),"_",TEXT(L1247,"##0")),lvl_5[#Headers],0)),"Нет")</f>
        <v>Благоприятность</v>
      </c>
      <c r="H1247" s="11" t="str">
        <f>IFERROR(INDEX(lvl_6[],MATCH(N1247,lvl_6[ID],0),MATCH(_xlfn.CONCAT(K1247,"_",L1247,"_",M1247),lvl_6[#Headers],0)),"Нет")</f>
        <v>Нет</v>
      </c>
      <c r="I1247" s="12">
        <v>1</v>
      </c>
      <c r="J1247" s="12">
        <v>2</v>
      </c>
      <c r="K1247" s="12">
        <v>2</v>
      </c>
      <c r="L1247" s="12">
        <v>1</v>
      </c>
      <c r="M1247" s="12">
        <v>0</v>
      </c>
      <c r="N1247" s="12">
        <v>0</v>
      </c>
      <c r="O1247" s="12">
        <f>COUNTIF($P$2:P1247,P1247)</f>
        <v>486</v>
      </c>
      <c r="P1247" s="12" t="str">
        <f t="shared" si="58"/>
        <v>122010000</v>
      </c>
      <c r="Q1247" s="12" t="str">
        <f t="shared" si="59"/>
        <v>1220100000486</v>
      </c>
      <c r="R1247" s="20" t="s">
        <v>1296</v>
      </c>
      <c r="S1247" s="20" t="s">
        <v>1297</v>
      </c>
      <c r="AY1247" s="12" t="s">
        <v>908</v>
      </c>
      <c r="AZ1247" s="12">
        <v>1</v>
      </c>
      <c r="BA1247" s="12" t="s">
        <v>912</v>
      </c>
      <c r="BB1247" s="12" t="s">
        <v>31</v>
      </c>
      <c r="BG1247" s="21">
        <v>1</v>
      </c>
    </row>
    <row r="1248" spans="1:63" ht="30" x14ac:dyDescent="0.25">
      <c r="A1248" s="12">
        <v>1</v>
      </c>
      <c r="B1248" s="11" t="str">
        <f t="shared" si="60"/>
        <v>Общий расчет. Ци Мень. Анализ Дворца. Структуры. Благоприятность. Нет</v>
      </c>
      <c r="C1248" s="11" t="str">
        <f>IFERROR(VLOOKUP(I1248,lvl_1[],2,FALSE),"Нет")</f>
        <v>Общий расчет</v>
      </c>
      <c r="D1248" s="11" t="str">
        <f>IFERROR(VLOOKUP(Rule!J1248,lvl_2[],2,FALSE),"Нет")</f>
        <v>Ци Мень</v>
      </c>
      <c r="E1248" s="11" t="str">
        <f>IFERROR(VLOOKUP(Rule!K1248,lvl_3[],2,FALSE),"Нет")</f>
        <v>Анализ Дворца</v>
      </c>
      <c r="F1248" s="11" t="str">
        <f>IFERROR(INDEX(lvl_4[],MATCH(L1248,lvl_4[ID],0),MATCH(TEXT(K1248,"##0"),lvl_4[#Headers],0)),"Нет")</f>
        <v>Структуры</v>
      </c>
      <c r="G1248" s="11" t="str">
        <f>IFERROR(INDEX(lvl_5[],MATCH(M1248,lvl_5[ID],0),MATCH(_xlfn.CONCAT(TEXT(K1248,"##0"),"_",TEXT(L1248,"##0")),lvl_5[#Headers],0)),"Нет")</f>
        <v>Благоприятность</v>
      </c>
      <c r="H1248" s="11" t="str">
        <f>IFERROR(INDEX(lvl_6[],MATCH(N1248,lvl_6[ID],0),MATCH(_xlfn.CONCAT(K1248,"_",L1248,"_",M1248),lvl_6[#Headers],0)),"Нет")</f>
        <v>Нет</v>
      </c>
      <c r="I1248" s="12">
        <v>1</v>
      </c>
      <c r="J1248" s="12">
        <v>2</v>
      </c>
      <c r="K1248" s="12">
        <v>2</v>
      </c>
      <c r="L1248" s="12">
        <v>1</v>
      </c>
      <c r="M1248" s="12">
        <v>0</v>
      </c>
      <c r="N1248" s="12">
        <v>0</v>
      </c>
      <c r="O1248" s="12">
        <f>COUNTIF($P$2:P1248,P1248)</f>
        <v>487</v>
      </c>
      <c r="P1248" s="12" t="str">
        <f t="shared" si="58"/>
        <v>122010000</v>
      </c>
      <c r="Q1248" s="12" t="str">
        <f t="shared" si="59"/>
        <v>1220100000487</v>
      </c>
      <c r="R1248" s="20" t="s">
        <v>1296</v>
      </c>
      <c r="S1248" s="20" t="s">
        <v>1297</v>
      </c>
      <c r="AY1248" s="12" t="s">
        <v>908</v>
      </c>
      <c r="AZ1248" s="12">
        <v>1</v>
      </c>
      <c r="BA1248" s="12" t="s">
        <v>914</v>
      </c>
      <c r="BB1248" s="12" t="s">
        <v>31</v>
      </c>
      <c r="BG1248" s="21">
        <v>1</v>
      </c>
    </row>
    <row r="1249" spans="1:63" ht="30" x14ac:dyDescent="0.25">
      <c r="A1249" s="12">
        <v>1</v>
      </c>
      <c r="B1249" s="11" t="str">
        <f t="shared" si="60"/>
        <v>Общий расчет. Ци Мень. Анализ Дворца. Структуры. Благоприятность. Нет</v>
      </c>
      <c r="C1249" s="11" t="str">
        <f>IFERROR(VLOOKUP(I1249,lvl_1[],2,FALSE),"Нет")</f>
        <v>Общий расчет</v>
      </c>
      <c r="D1249" s="11" t="str">
        <f>IFERROR(VLOOKUP(Rule!J1249,lvl_2[],2,FALSE),"Нет")</f>
        <v>Ци Мень</v>
      </c>
      <c r="E1249" s="11" t="str">
        <f>IFERROR(VLOOKUP(Rule!K1249,lvl_3[],2,FALSE),"Нет")</f>
        <v>Анализ Дворца</v>
      </c>
      <c r="F1249" s="11" t="str">
        <f>IFERROR(INDEX(lvl_4[],MATCH(L1249,lvl_4[ID],0),MATCH(TEXT(K1249,"##0"),lvl_4[#Headers],0)),"Нет")</f>
        <v>Структуры</v>
      </c>
      <c r="G1249" s="11" t="str">
        <f>IFERROR(INDEX(lvl_5[],MATCH(M1249,lvl_5[ID],0),MATCH(_xlfn.CONCAT(TEXT(K1249,"##0"),"_",TEXT(L1249,"##0")),lvl_5[#Headers],0)),"Нет")</f>
        <v>Благоприятность</v>
      </c>
      <c r="H1249" s="11" t="str">
        <f>IFERROR(INDEX(lvl_6[],MATCH(N1249,lvl_6[ID],0),MATCH(_xlfn.CONCAT(K1249,"_",L1249,"_",M1249),lvl_6[#Headers],0)),"Нет")</f>
        <v>Нет</v>
      </c>
      <c r="I1249" s="12">
        <v>1</v>
      </c>
      <c r="J1249" s="12">
        <v>2</v>
      </c>
      <c r="K1249" s="12">
        <v>2</v>
      </c>
      <c r="L1249" s="12">
        <v>1</v>
      </c>
      <c r="M1249" s="12">
        <v>0</v>
      </c>
      <c r="N1249" s="12">
        <v>0</v>
      </c>
      <c r="O1249" s="12">
        <f>COUNTIF($P$2:P1249,P1249)</f>
        <v>488</v>
      </c>
      <c r="P1249" s="12" t="str">
        <f t="shared" si="58"/>
        <v>122010000</v>
      </c>
      <c r="Q1249" s="12" t="str">
        <f t="shared" si="59"/>
        <v>1220100000488</v>
      </c>
      <c r="R1249" s="20" t="s">
        <v>1296</v>
      </c>
      <c r="S1249" s="20" t="s">
        <v>1297</v>
      </c>
      <c r="AY1249" s="12" t="s">
        <v>908</v>
      </c>
      <c r="AZ1249" s="12">
        <v>1</v>
      </c>
      <c r="BA1249" s="12" t="s">
        <v>916</v>
      </c>
      <c r="BB1249" s="12" t="s">
        <v>31</v>
      </c>
      <c r="BG1249" s="21">
        <v>1</v>
      </c>
    </row>
    <row r="1250" spans="1:63" ht="30" x14ac:dyDescent="0.25">
      <c r="A1250" s="12">
        <v>1</v>
      </c>
      <c r="B1250" s="11" t="str">
        <f t="shared" si="60"/>
        <v>Общий расчет. Ци Мень. Анализ Дворца. Структуры. Благоприятность. Нет</v>
      </c>
      <c r="C1250" s="11" t="str">
        <f>IFERROR(VLOOKUP(I1250,lvl_1[],2,FALSE),"Нет")</f>
        <v>Общий расчет</v>
      </c>
      <c r="D1250" s="11" t="str">
        <f>IFERROR(VLOOKUP(Rule!J1250,lvl_2[],2,FALSE),"Нет")</f>
        <v>Ци Мень</v>
      </c>
      <c r="E1250" s="11" t="str">
        <f>IFERROR(VLOOKUP(Rule!K1250,lvl_3[],2,FALSE),"Нет")</f>
        <v>Анализ Дворца</v>
      </c>
      <c r="F1250" s="11" t="str">
        <f>IFERROR(INDEX(lvl_4[],MATCH(L1250,lvl_4[ID],0),MATCH(TEXT(K1250,"##0"),lvl_4[#Headers],0)),"Нет")</f>
        <v>Структуры</v>
      </c>
      <c r="G1250" s="11" t="str">
        <f>IFERROR(INDEX(lvl_5[],MATCH(M1250,lvl_5[ID],0),MATCH(_xlfn.CONCAT(TEXT(K1250,"##0"),"_",TEXT(L1250,"##0")),lvl_5[#Headers],0)),"Нет")</f>
        <v>Благоприятность</v>
      </c>
      <c r="H1250" s="11" t="str">
        <f>IFERROR(INDEX(lvl_6[],MATCH(N1250,lvl_6[ID],0),MATCH(_xlfn.CONCAT(K1250,"_",L1250,"_",M1250),lvl_6[#Headers],0)),"Нет")</f>
        <v>Нет</v>
      </c>
      <c r="I1250" s="12">
        <v>1</v>
      </c>
      <c r="J1250" s="12">
        <v>2</v>
      </c>
      <c r="K1250" s="12">
        <v>2</v>
      </c>
      <c r="L1250" s="12">
        <v>1</v>
      </c>
      <c r="M1250" s="12">
        <v>0</v>
      </c>
      <c r="N1250" s="12">
        <v>0</v>
      </c>
      <c r="O1250" s="12">
        <f>COUNTIF($P$2:P1250,P1250)</f>
        <v>489</v>
      </c>
      <c r="P1250" s="12" t="str">
        <f t="shared" si="58"/>
        <v>122010000</v>
      </c>
      <c r="Q1250" s="12" t="str">
        <f t="shared" si="59"/>
        <v>1220100000489</v>
      </c>
      <c r="R1250" s="20" t="s">
        <v>1296</v>
      </c>
      <c r="S1250" s="20" t="s">
        <v>1297</v>
      </c>
      <c r="AY1250" s="12" t="s">
        <v>908</v>
      </c>
      <c r="AZ1250" s="12">
        <v>1</v>
      </c>
      <c r="BA1250" s="12" t="s">
        <v>908</v>
      </c>
      <c r="BB1250" s="12" t="s">
        <v>12</v>
      </c>
      <c r="BG1250" s="21">
        <v>1</v>
      </c>
      <c r="BK1250" s="12">
        <v>1</v>
      </c>
    </row>
    <row r="1251" spans="1:63" ht="30" x14ac:dyDescent="0.25">
      <c r="A1251" s="12">
        <v>1</v>
      </c>
      <c r="B1251" s="11" t="str">
        <f t="shared" si="60"/>
        <v>Общий расчет. Ци Мень. Анализ Дворца. Структуры. Благоприятность. Нет</v>
      </c>
      <c r="C1251" s="11" t="str">
        <f>IFERROR(VLOOKUP(I1251,lvl_1[],2,FALSE),"Нет")</f>
        <v>Общий расчет</v>
      </c>
      <c r="D1251" s="11" t="str">
        <f>IFERROR(VLOOKUP(Rule!J1251,lvl_2[],2,FALSE),"Нет")</f>
        <v>Ци Мень</v>
      </c>
      <c r="E1251" s="11" t="str">
        <f>IFERROR(VLOOKUP(Rule!K1251,lvl_3[],2,FALSE),"Нет")</f>
        <v>Анализ Дворца</v>
      </c>
      <c r="F1251" s="11" t="str">
        <f>IFERROR(INDEX(lvl_4[],MATCH(L1251,lvl_4[ID],0),MATCH(TEXT(K1251,"##0"),lvl_4[#Headers],0)),"Нет")</f>
        <v>Структуры</v>
      </c>
      <c r="G1251" s="11" t="str">
        <f>IFERROR(INDEX(lvl_5[],MATCH(M1251,lvl_5[ID],0),MATCH(_xlfn.CONCAT(TEXT(K1251,"##0"),"_",TEXT(L1251,"##0")),lvl_5[#Headers],0)),"Нет")</f>
        <v>Благоприятность</v>
      </c>
      <c r="H1251" s="11" t="str">
        <f>IFERROR(INDEX(lvl_6[],MATCH(N1251,lvl_6[ID],0),MATCH(_xlfn.CONCAT(K1251,"_",L1251,"_",M1251),lvl_6[#Headers],0)),"Нет")</f>
        <v>Нет</v>
      </c>
      <c r="I1251" s="12">
        <v>1</v>
      </c>
      <c r="J1251" s="12">
        <v>2</v>
      </c>
      <c r="K1251" s="12">
        <v>2</v>
      </c>
      <c r="L1251" s="12">
        <v>1</v>
      </c>
      <c r="M1251" s="12">
        <v>0</v>
      </c>
      <c r="N1251" s="12">
        <v>0</v>
      </c>
      <c r="O1251" s="12">
        <f>COUNTIF($P$2:P1251,P1251)</f>
        <v>490</v>
      </c>
      <c r="P1251" s="12" t="str">
        <f t="shared" si="58"/>
        <v>122010000</v>
      </c>
      <c r="Q1251" s="12" t="str">
        <f t="shared" si="59"/>
        <v>1220100000490</v>
      </c>
      <c r="R1251" s="20" t="s">
        <v>1296</v>
      </c>
      <c r="S1251" s="20" t="s">
        <v>1297</v>
      </c>
      <c r="AY1251" s="12" t="s">
        <v>908</v>
      </c>
      <c r="AZ1251" s="12">
        <v>1</v>
      </c>
      <c r="BA1251" s="12" t="s">
        <v>910</v>
      </c>
      <c r="BB1251" s="12" t="s">
        <v>12</v>
      </c>
      <c r="BG1251" s="21">
        <v>1</v>
      </c>
    </row>
    <row r="1252" spans="1:63" ht="30" x14ac:dyDescent="0.25">
      <c r="A1252" s="12">
        <v>1</v>
      </c>
      <c r="B1252" s="11" t="str">
        <f t="shared" si="60"/>
        <v>Общий расчет. Ци Мень. Анализ Дворца. Структуры. Благоприятность. Нет</v>
      </c>
      <c r="C1252" s="11" t="str">
        <f>IFERROR(VLOOKUP(I1252,lvl_1[],2,FALSE),"Нет")</f>
        <v>Общий расчет</v>
      </c>
      <c r="D1252" s="11" t="str">
        <f>IFERROR(VLOOKUP(Rule!J1252,lvl_2[],2,FALSE),"Нет")</f>
        <v>Ци Мень</v>
      </c>
      <c r="E1252" s="11" t="str">
        <f>IFERROR(VLOOKUP(Rule!K1252,lvl_3[],2,FALSE),"Нет")</f>
        <v>Анализ Дворца</v>
      </c>
      <c r="F1252" s="11" t="str">
        <f>IFERROR(INDEX(lvl_4[],MATCH(L1252,lvl_4[ID],0),MATCH(TEXT(K1252,"##0"),lvl_4[#Headers],0)),"Нет")</f>
        <v>Структуры</v>
      </c>
      <c r="G1252" s="11" t="str">
        <f>IFERROR(INDEX(lvl_5[],MATCH(M1252,lvl_5[ID],0),MATCH(_xlfn.CONCAT(TEXT(K1252,"##0"),"_",TEXT(L1252,"##0")),lvl_5[#Headers],0)),"Нет")</f>
        <v>Благоприятность</v>
      </c>
      <c r="H1252" s="11" t="str">
        <f>IFERROR(INDEX(lvl_6[],MATCH(N1252,lvl_6[ID],0),MATCH(_xlfn.CONCAT(K1252,"_",L1252,"_",M1252),lvl_6[#Headers],0)),"Нет")</f>
        <v>Нет</v>
      </c>
      <c r="I1252" s="12">
        <v>1</v>
      </c>
      <c r="J1252" s="12">
        <v>2</v>
      </c>
      <c r="K1252" s="12">
        <v>2</v>
      </c>
      <c r="L1252" s="12">
        <v>1</v>
      </c>
      <c r="M1252" s="12">
        <v>0</v>
      </c>
      <c r="N1252" s="12">
        <v>0</v>
      </c>
      <c r="O1252" s="12">
        <f>COUNTIF($P$2:P1252,P1252)</f>
        <v>491</v>
      </c>
      <c r="P1252" s="12" t="str">
        <f t="shared" si="58"/>
        <v>122010000</v>
      </c>
      <c r="Q1252" s="12" t="str">
        <f t="shared" si="59"/>
        <v>1220100000491</v>
      </c>
      <c r="R1252" s="20" t="s">
        <v>1296</v>
      </c>
      <c r="S1252" s="20" t="s">
        <v>1297</v>
      </c>
      <c r="AY1252" s="12" t="s">
        <v>908</v>
      </c>
      <c r="AZ1252" s="12">
        <v>1</v>
      </c>
      <c r="BA1252" s="12" t="s">
        <v>912</v>
      </c>
      <c r="BB1252" s="12" t="s">
        <v>12</v>
      </c>
      <c r="BG1252" s="21">
        <v>1</v>
      </c>
    </row>
    <row r="1253" spans="1:63" ht="30" x14ac:dyDescent="0.25">
      <c r="A1253" s="12">
        <v>1</v>
      </c>
      <c r="B1253" s="11" t="str">
        <f t="shared" si="60"/>
        <v>Общий расчет. Ци Мень. Анализ Дворца. Структуры. Благоприятность. Нет</v>
      </c>
      <c r="C1253" s="11" t="str">
        <f>IFERROR(VLOOKUP(I1253,lvl_1[],2,FALSE),"Нет")</f>
        <v>Общий расчет</v>
      </c>
      <c r="D1253" s="11" t="str">
        <f>IFERROR(VLOOKUP(Rule!J1253,lvl_2[],2,FALSE),"Нет")</f>
        <v>Ци Мень</v>
      </c>
      <c r="E1253" s="11" t="str">
        <f>IFERROR(VLOOKUP(Rule!K1253,lvl_3[],2,FALSE),"Нет")</f>
        <v>Анализ Дворца</v>
      </c>
      <c r="F1253" s="11" t="str">
        <f>IFERROR(INDEX(lvl_4[],MATCH(L1253,lvl_4[ID],0),MATCH(TEXT(K1253,"##0"),lvl_4[#Headers],0)),"Нет")</f>
        <v>Структуры</v>
      </c>
      <c r="G1253" s="11" t="str">
        <f>IFERROR(INDEX(lvl_5[],MATCH(M1253,lvl_5[ID],0),MATCH(_xlfn.CONCAT(TEXT(K1253,"##0"),"_",TEXT(L1253,"##0")),lvl_5[#Headers],0)),"Нет")</f>
        <v>Благоприятность</v>
      </c>
      <c r="H1253" s="11" t="str">
        <f>IFERROR(INDEX(lvl_6[],MATCH(N1253,lvl_6[ID],0),MATCH(_xlfn.CONCAT(K1253,"_",L1253,"_",M1253),lvl_6[#Headers],0)),"Нет")</f>
        <v>Нет</v>
      </c>
      <c r="I1253" s="12">
        <v>1</v>
      </c>
      <c r="J1253" s="12">
        <v>2</v>
      </c>
      <c r="K1253" s="12">
        <v>2</v>
      </c>
      <c r="L1253" s="12">
        <v>1</v>
      </c>
      <c r="M1253" s="12">
        <v>0</v>
      </c>
      <c r="N1253" s="12">
        <v>0</v>
      </c>
      <c r="O1253" s="12">
        <f>COUNTIF($P$2:P1253,P1253)</f>
        <v>492</v>
      </c>
      <c r="P1253" s="12" t="str">
        <f t="shared" si="58"/>
        <v>122010000</v>
      </c>
      <c r="Q1253" s="12" t="str">
        <f t="shared" si="59"/>
        <v>1220100000492</v>
      </c>
      <c r="R1253" s="20" t="s">
        <v>1296</v>
      </c>
      <c r="S1253" s="20" t="s">
        <v>1297</v>
      </c>
      <c r="AY1253" s="12" t="s">
        <v>908</v>
      </c>
      <c r="AZ1253" s="12">
        <v>1</v>
      </c>
      <c r="BA1253" s="12" t="s">
        <v>914</v>
      </c>
      <c r="BB1253" s="12" t="s">
        <v>12</v>
      </c>
      <c r="BG1253" s="21">
        <v>1</v>
      </c>
    </row>
    <row r="1254" spans="1:63" ht="30" x14ac:dyDescent="0.25">
      <c r="A1254" s="12">
        <v>1</v>
      </c>
      <c r="B1254" s="11" t="str">
        <f t="shared" si="60"/>
        <v>Общий расчет. Ци Мень. Анализ Дворца. Структуры. Благоприятность. Нет</v>
      </c>
      <c r="C1254" s="11" t="str">
        <f>IFERROR(VLOOKUP(I1254,lvl_1[],2,FALSE),"Нет")</f>
        <v>Общий расчет</v>
      </c>
      <c r="D1254" s="11" t="str">
        <f>IFERROR(VLOOKUP(Rule!J1254,lvl_2[],2,FALSE),"Нет")</f>
        <v>Ци Мень</v>
      </c>
      <c r="E1254" s="11" t="str">
        <f>IFERROR(VLOOKUP(Rule!K1254,lvl_3[],2,FALSE),"Нет")</f>
        <v>Анализ Дворца</v>
      </c>
      <c r="F1254" s="11" t="str">
        <f>IFERROR(INDEX(lvl_4[],MATCH(L1254,lvl_4[ID],0),MATCH(TEXT(K1254,"##0"),lvl_4[#Headers],0)),"Нет")</f>
        <v>Структуры</v>
      </c>
      <c r="G1254" s="11" t="str">
        <f>IFERROR(INDEX(lvl_5[],MATCH(M1254,lvl_5[ID],0),MATCH(_xlfn.CONCAT(TEXT(K1254,"##0"),"_",TEXT(L1254,"##0")),lvl_5[#Headers],0)),"Нет")</f>
        <v>Благоприятность</v>
      </c>
      <c r="H1254" s="11" t="str">
        <f>IFERROR(INDEX(lvl_6[],MATCH(N1254,lvl_6[ID],0),MATCH(_xlfn.CONCAT(K1254,"_",L1254,"_",M1254),lvl_6[#Headers],0)),"Нет")</f>
        <v>Нет</v>
      </c>
      <c r="I1254" s="12">
        <v>1</v>
      </c>
      <c r="J1254" s="12">
        <v>2</v>
      </c>
      <c r="K1254" s="12">
        <v>2</v>
      </c>
      <c r="L1254" s="12">
        <v>1</v>
      </c>
      <c r="M1254" s="12">
        <v>0</v>
      </c>
      <c r="N1254" s="12">
        <v>0</v>
      </c>
      <c r="O1254" s="12">
        <f>COUNTIF($P$2:P1254,P1254)</f>
        <v>493</v>
      </c>
      <c r="P1254" s="12" t="str">
        <f t="shared" si="58"/>
        <v>122010000</v>
      </c>
      <c r="Q1254" s="12" t="str">
        <f t="shared" si="59"/>
        <v>1220100000493</v>
      </c>
      <c r="R1254" s="20" t="s">
        <v>1296</v>
      </c>
      <c r="S1254" s="20" t="s">
        <v>1297</v>
      </c>
      <c r="AY1254" s="12" t="s">
        <v>908</v>
      </c>
      <c r="AZ1254" s="12">
        <v>1</v>
      </c>
      <c r="BA1254" s="12" t="s">
        <v>916</v>
      </c>
      <c r="BB1254" s="12" t="s">
        <v>12</v>
      </c>
      <c r="BG1254" s="21">
        <v>1</v>
      </c>
    </row>
    <row r="1255" spans="1:63" ht="30" x14ac:dyDescent="0.25">
      <c r="A1255" s="12">
        <v>1</v>
      </c>
      <c r="B1255" s="11" t="str">
        <f t="shared" si="60"/>
        <v>Общий расчет. Ци Мень. Анализ Дворца. Структуры. Благоприятность. Нет</v>
      </c>
      <c r="C1255" s="11" t="str">
        <f>IFERROR(VLOOKUP(I1255,lvl_1[],2,FALSE),"Нет")</f>
        <v>Общий расчет</v>
      </c>
      <c r="D1255" s="11" t="str">
        <f>IFERROR(VLOOKUP(Rule!J1255,lvl_2[],2,FALSE),"Нет")</f>
        <v>Ци Мень</v>
      </c>
      <c r="E1255" s="11" t="str">
        <f>IFERROR(VLOOKUP(Rule!K1255,lvl_3[],2,FALSE),"Нет")</f>
        <v>Анализ Дворца</v>
      </c>
      <c r="F1255" s="11" t="str">
        <f>IFERROR(INDEX(lvl_4[],MATCH(L1255,lvl_4[ID],0),MATCH(TEXT(K1255,"##0"),lvl_4[#Headers],0)),"Нет")</f>
        <v>Структуры</v>
      </c>
      <c r="G1255" s="11" t="str">
        <f>IFERROR(INDEX(lvl_5[],MATCH(M1255,lvl_5[ID],0),MATCH(_xlfn.CONCAT(TEXT(K1255,"##0"),"_",TEXT(L1255,"##0")),lvl_5[#Headers],0)),"Нет")</f>
        <v>Благоприятность</v>
      </c>
      <c r="H1255" s="11" t="str">
        <f>IFERROR(INDEX(lvl_6[],MATCH(N1255,lvl_6[ID],0),MATCH(_xlfn.CONCAT(K1255,"_",L1255,"_",M1255),lvl_6[#Headers],0)),"Нет")</f>
        <v>Нет</v>
      </c>
      <c r="I1255" s="12">
        <v>1</v>
      </c>
      <c r="J1255" s="12">
        <v>2</v>
      </c>
      <c r="K1255" s="12">
        <v>2</v>
      </c>
      <c r="L1255" s="12">
        <v>1</v>
      </c>
      <c r="M1255" s="12">
        <v>0</v>
      </c>
      <c r="N1255" s="12">
        <v>0</v>
      </c>
      <c r="O1255" s="12">
        <f>COUNTIF($P$2:P1255,P1255)</f>
        <v>494</v>
      </c>
      <c r="P1255" s="12" t="str">
        <f t="shared" si="58"/>
        <v>122010000</v>
      </c>
      <c r="Q1255" s="12" t="str">
        <f t="shared" si="59"/>
        <v>1220100000494</v>
      </c>
      <c r="R1255" s="20" t="s">
        <v>1296</v>
      </c>
      <c r="S1255" s="20" t="s">
        <v>1297</v>
      </c>
      <c r="AY1255" s="12" t="s">
        <v>908</v>
      </c>
      <c r="AZ1255" s="12">
        <v>1</v>
      </c>
      <c r="BA1255" s="12" t="s">
        <v>908</v>
      </c>
      <c r="BB1255" s="12" t="s">
        <v>8</v>
      </c>
      <c r="BG1255" s="21">
        <v>1</v>
      </c>
      <c r="BK1255" s="12">
        <v>1</v>
      </c>
    </row>
    <row r="1256" spans="1:63" ht="30" x14ac:dyDescent="0.25">
      <c r="A1256" s="12">
        <v>1</v>
      </c>
      <c r="B1256" s="11" t="str">
        <f t="shared" si="60"/>
        <v>Общий расчет. Ци Мень. Анализ Дворца. Структуры. Благоприятность. Нет</v>
      </c>
      <c r="C1256" s="11" t="str">
        <f>IFERROR(VLOOKUP(I1256,lvl_1[],2,FALSE),"Нет")</f>
        <v>Общий расчет</v>
      </c>
      <c r="D1256" s="11" t="str">
        <f>IFERROR(VLOOKUP(Rule!J1256,lvl_2[],2,FALSE),"Нет")</f>
        <v>Ци Мень</v>
      </c>
      <c r="E1256" s="11" t="str">
        <f>IFERROR(VLOOKUP(Rule!K1256,lvl_3[],2,FALSE),"Нет")</f>
        <v>Анализ Дворца</v>
      </c>
      <c r="F1256" s="11" t="str">
        <f>IFERROR(INDEX(lvl_4[],MATCH(L1256,lvl_4[ID],0),MATCH(TEXT(K1256,"##0"),lvl_4[#Headers],0)),"Нет")</f>
        <v>Структуры</v>
      </c>
      <c r="G1256" s="11" t="str">
        <f>IFERROR(INDEX(lvl_5[],MATCH(M1256,lvl_5[ID],0),MATCH(_xlfn.CONCAT(TEXT(K1256,"##0"),"_",TEXT(L1256,"##0")),lvl_5[#Headers],0)),"Нет")</f>
        <v>Благоприятность</v>
      </c>
      <c r="H1256" s="11" t="str">
        <f>IFERROR(INDEX(lvl_6[],MATCH(N1256,lvl_6[ID],0),MATCH(_xlfn.CONCAT(K1256,"_",L1256,"_",M1256),lvl_6[#Headers],0)),"Нет")</f>
        <v>Нет</v>
      </c>
      <c r="I1256" s="12">
        <v>1</v>
      </c>
      <c r="J1256" s="12">
        <v>2</v>
      </c>
      <c r="K1256" s="12">
        <v>2</v>
      </c>
      <c r="L1256" s="12">
        <v>1</v>
      </c>
      <c r="M1256" s="12">
        <v>0</v>
      </c>
      <c r="N1256" s="12">
        <v>0</v>
      </c>
      <c r="O1256" s="12">
        <f>COUNTIF($P$2:P1256,P1256)</f>
        <v>495</v>
      </c>
      <c r="P1256" s="12" t="str">
        <f t="shared" si="58"/>
        <v>122010000</v>
      </c>
      <c r="Q1256" s="12" t="str">
        <f t="shared" si="59"/>
        <v>1220100000495</v>
      </c>
      <c r="R1256" s="20" t="s">
        <v>1296</v>
      </c>
      <c r="S1256" s="20" t="s">
        <v>1297</v>
      </c>
      <c r="AY1256" s="12" t="s">
        <v>908</v>
      </c>
      <c r="AZ1256" s="12">
        <v>1</v>
      </c>
      <c r="BA1256" s="12" t="s">
        <v>910</v>
      </c>
      <c r="BB1256" s="12" t="s">
        <v>8</v>
      </c>
      <c r="BG1256" s="21">
        <v>1</v>
      </c>
    </row>
    <row r="1257" spans="1:63" ht="30" x14ac:dyDescent="0.25">
      <c r="A1257" s="12">
        <v>1</v>
      </c>
      <c r="B1257" s="11" t="str">
        <f t="shared" si="60"/>
        <v>Общий расчет. Ци Мень. Анализ Дворца. Структуры. Благоприятность. Нет</v>
      </c>
      <c r="C1257" s="11" t="str">
        <f>IFERROR(VLOOKUP(I1257,lvl_1[],2,FALSE),"Нет")</f>
        <v>Общий расчет</v>
      </c>
      <c r="D1257" s="11" t="str">
        <f>IFERROR(VLOOKUP(Rule!J1257,lvl_2[],2,FALSE),"Нет")</f>
        <v>Ци Мень</v>
      </c>
      <c r="E1257" s="11" t="str">
        <f>IFERROR(VLOOKUP(Rule!K1257,lvl_3[],2,FALSE),"Нет")</f>
        <v>Анализ Дворца</v>
      </c>
      <c r="F1257" s="11" t="str">
        <f>IFERROR(INDEX(lvl_4[],MATCH(L1257,lvl_4[ID],0),MATCH(TEXT(K1257,"##0"),lvl_4[#Headers],0)),"Нет")</f>
        <v>Структуры</v>
      </c>
      <c r="G1257" s="11" t="str">
        <f>IFERROR(INDEX(lvl_5[],MATCH(M1257,lvl_5[ID],0),MATCH(_xlfn.CONCAT(TEXT(K1257,"##0"),"_",TEXT(L1257,"##0")),lvl_5[#Headers],0)),"Нет")</f>
        <v>Благоприятность</v>
      </c>
      <c r="H1257" s="11" t="str">
        <f>IFERROR(INDEX(lvl_6[],MATCH(N1257,lvl_6[ID],0),MATCH(_xlfn.CONCAT(K1257,"_",L1257,"_",M1257),lvl_6[#Headers],0)),"Нет")</f>
        <v>Нет</v>
      </c>
      <c r="I1257" s="12">
        <v>1</v>
      </c>
      <c r="J1257" s="12">
        <v>2</v>
      </c>
      <c r="K1257" s="12">
        <v>2</v>
      </c>
      <c r="L1257" s="12">
        <v>1</v>
      </c>
      <c r="M1257" s="12">
        <v>0</v>
      </c>
      <c r="N1257" s="12">
        <v>0</v>
      </c>
      <c r="O1257" s="12">
        <f>COUNTIF($P$2:P1257,P1257)</f>
        <v>496</v>
      </c>
      <c r="P1257" s="12" t="str">
        <f t="shared" si="58"/>
        <v>122010000</v>
      </c>
      <c r="Q1257" s="12" t="str">
        <f t="shared" si="59"/>
        <v>1220100000496</v>
      </c>
      <c r="R1257" s="20" t="s">
        <v>1296</v>
      </c>
      <c r="S1257" s="20" t="s">
        <v>1297</v>
      </c>
      <c r="AY1257" s="12" t="s">
        <v>908</v>
      </c>
      <c r="AZ1257" s="12">
        <v>1</v>
      </c>
      <c r="BA1257" s="12" t="s">
        <v>912</v>
      </c>
      <c r="BB1257" s="12" t="s">
        <v>8</v>
      </c>
      <c r="BG1257" s="21">
        <v>1</v>
      </c>
    </row>
    <row r="1258" spans="1:63" ht="30" x14ac:dyDescent="0.25">
      <c r="A1258" s="12">
        <v>1</v>
      </c>
      <c r="B1258" s="11" t="str">
        <f t="shared" si="60"/>
        <v>Общий расчет. Ци Мень. Анализ Дворца. Структуры. Благоприятность. Нет</v>
      </c>
      <c r="C1258" s="11" t="str">
        <f>IFERROR(VLOOKUP(I1258,lvl_1[],2,FALSE),"Нет")</f>
        <v>Общий расчет</v>
      </c>
      <c r="D1258" s="11" t="str">
        <f>IFERROR(VLOOKUP(Rule!J1258,lvl_2[],2,FALSE),"Нет")</f>
        <v>Ци Мень</v>
      </c>
      <c r="E1258" s="11" t="str">
        <f>IFERROR(VLOOKUP(Rule!K1258,lvl_3[],2,FALSE),"Нет")</f>
        <v>Анализ Дворца</v>
      </c>
      <c r="F1258" s="11" t="str">
        <f>IFERROR(INDEX(lvl_4[],MATCH(L1258,lvl_4[ID],0),MATCH(TEXT(K1258,"##0"),lvl_4[#Headers],0)),"Нет")</f>
        <v>Структуры</v>
      </c>
      <c r="G1258" s="11" t="str">
        <f>IFERROR(INDEX(lvl_5[],MATCH(M1258,lvl_5[ID],0),MATCH(_xlfn.CONCAT(TEXT(K1258,"##0"),"_",TEXT(L1258,"##0")),lvl_5[#Headers],0)),"Нет")</f>
        <v>Благоприятность</v>
      </c>
      <c r="H1258" s="11" t="str">
        <f>IFERROR(INDEX(lvl_6[],MATCH(N1258,lvl_6[ID],0),MATCH(_xlfn.CONCAT(K1258,"_",L1258,"_",M1258),lvl_6[#Headers],0)),"Нет")</f>
        <v>Нет</v>
      </c>
      <c r="I1258" s="12">
        <v>1</v>
      </c>
      <c r="J1258" s="12">
        <v>2</v>
      </c>
      <c r="K1258" s="12">
        <v>2</v>
      </c>
      <c r="L1258" s="12">
        <v>1</v>
      </c>
      <c r="M1258" s="12">
        <v>0</v>
      </c>
      <c r="N1258" s="12">
        <v>0</v>
      </c>
      <c r="O1258" s="12">
        <f>COUNTIF($P$2:P1258,P1258)</f>
        <v>497</v>
      </c>
      <c r="P1258" s="12" t="str">
        <f t="shared" si="58"/>
        <v>122010000</v>
      </c>
      <c r="Q1258" s="12" t="str">
        <f t="shared" si="59"/>
        <v>1220100000497</v>
      </c>
      <c r="R1258" s="20" t="s">
        <v>1296</v>
      </c>
      <c r="S1258" s="20" t="s">
        <v>1297</v>
      </c>
      <c r="AY1258" s="12" t="s">
        <v>908</v>
      </c>
      <c r="AZ1258" s="12">
        <v>1</v>
      </c>
      <c r="BA1258" s="12" t="s">
        <v>914</v>
      </c>
      <c r="BB1258" s="12" t="s">
        <v>8</v>
      </c>
      <c r="BG1258" s="21">
        <v>1</v>
      </c>
    </row>
    <row r="1259" spans="1:63" ht="30" x14ac:dyDescent="0.25">
      <c r="A1259" s="12">
        <v>1</v>
      </c>
      <c r="B1259" s="11" t="str">
        <f t="shared" si="60"/>
        <v>Общий расчет. Ци Мень. Анализ Дворца. Структуры. Благоприятность. Нет</v>
      </c>
      <c r="C1259" s="11" t="str">
        <f>IFERROR(VLOOKUP(I1259,lvl_1[],2,FALSE),"Нет")</f>
        <v>Общий расчет</v>
      </c>
      <c r="D1259" s="11" t="str">
        <f>IFERROR(VLOOKUP(Rule!J1259,lvl_2[],2,FALSE),"Нет")</f>
        <v>Ци Мень</v>
      </c>
      <c r="E1259" s="11" t="str">
        <f>IFERROR(VLOOKUP(Rule!K1259,lvl_3[],2,FALSE),"Нет")</f>
        <v>Анализ Дворца</v>
      </c>
      <c r="F1259" s="11" t="str">
        <f>IFERROR(INDEX(lvl_4[],MATCH(L1259,lvl_4[ID],0),MATCH(TEXT(K1259,"##0"),lvl_4[#Headers],0)),"Нет")</f>
        <v>Структуры</v>
      </c>
      <c r="G1259" s="11" t="str">
        <f>IFERROR(INDEX(lvl_5[],MATCH(M1259,lvl_5[ID],0),MATCH(_xlfn.CONCAT(TEXT(K1259,"##0"),"_",TEXT(L1259,"##0")),lvl_5[#Headers],0)),"Нет")</f>
        <v>Благоприятность</v>
      </c>
      <c r="H1259" s="11" t="str">
        <f>IFERROR(INDEX(lvl_6[],MATCH(N1259,lvl_6[ID],0),MATCH(_xlfn.CONCAT(K1259,"_",L1259,"_",M1259),lvl_6[#Headers],0)),"Нет")</f>
        <v>Нет</v>
      </c>
      <c r="I1259" s="12">
        <v>1</v>
      </c>
      <c r="J1259" s="12">
        <v>2</v>
      </c>
      <c r="K1259" s="12">
        <v>2</v>
      </c>
      <c r="L1259" s="12">
        <v>1</v>
      </c>
      <c r="M1259" s="12">
        <v>0</v>
      </c>
      <c r="N1259" s="12">
        <v>0</v>
      </c>
      <c r="O1259" s="12">
        <f>COUNTIF($P$2:P1259,P1259)</f>
        <v>498</v>
      </c>
      <c r="P1259" s="12" t="str">
        <f t="shared" si="58"/>
        <v>122010000</v>
      </c>
      <c r="Q1259" s="12" t="str">
        <f t="shared" si="59"/>
        <v>1220100000498</v>
      </c>
      <c r="R1259" s="20" t="s">
        <v>1296</v>
      </c>
      <c r="S1259" s="20" t="s">
        <v>1297</v>
      </c>
      <c r="AY1259" s="12" t="s">
        <v>908</v>
      </c>
      <c r="AZ1259" s="12">
        <v>1</v>
      </c>
      <c r="BA1259" s="12" t="s">
        <v>916</v>
      </c>
      <c r="BB1259" s="12" t="s">
        <v>8</v>
      </c>
      <c r="BG1259" s="21">
        <v>1</v>
      </c>
    </row>
    <row r="1260" spans="1:63" ht="30" x14ac:dyDescent="0.25">
      <c r="A1260" s="12">
        <v>1</v>
      </c>
      <c r="B1260" s="11" t="str">
        <f t="shared" si="60"/>
        <v>Общий расчет. Ци Мень. Анализ Дворца. Структуры. Благоприятность. Нет</v>
      </c>
      <c r="C1260" s="11" t="str">
        <f>IFERROR(VLOOKUP(I1260,lvl_1[],2,FALSE),"Нет")</f>
        <v>Общий расчет</v>
      </c>
      <c r="D1260" s="11" t="str">
        <f>IFERROR(VLOOKUP(Rule!J1260,lvl_2[],2,FALSE),"Нет")</f>
        <v>Ци Мень</v>
      </c>
      <c r="E1260" s="11" t="str">
        <f>IFERROR(VLOOKUP(Rule!K1260,lvl_3[],2,FALSE),"Нет")</f>
        <v>Анализ Дворца</v>
      </c>
      <c r="F1260" s="11" t="str">
        <f>IFERROR(INDEX(lvl_4[],MATCH(L1260,lvl_4[ID],0),MATCH(TEXT(K1260,"##0"),lvl_4[#Headers],0)),"Нет")</f>
        <v>Структуры</v>
      </c>
      <c r="G1260" s="11" t="str">
        <f>IFERROR(INDEX(lvl_5[],MATCH(M1260,lvl_5[ID],0),MATCH(_xlfn.CONCAT(TEXT(K1260,"##0"),"_",TEXT(L1260,"##0")),lvl_5[#Headers],0)),"Нет")</f>
        <v>Благоприятность</v>
      </c>
      <c r="H1260" s="11" t="str">
        <f>IFERROR(INDEX(lvl_6[],MATCH(N1260,lvl_6[ID],0),MATCH(_xlfn.CONCAT(K1260,"_",L1260,"_",M1260),lvl_6[#Headers],0)),"Нет")</f>
        <v>Нет</v>
      </c>
      <c r="I1260" s="12">
        <v>1</v>
      </c>
      <c r="J1260" s="12">
        <v>2</v>
      </c>
      <c r="K1260" s="12">
        <v>2</v>
      </c>
      <c r="L1260" s="12">
        <v>1</v>
      </c>
      <c r="M1260" s="12">
        <v>0</v>
      </c>
      <c r="N1260" s="12">
        <v>0</v>
      </c>
      <c r="O1260" s="12">
        <f>COUNTIF($P$2:P1260,P1260)</f>
        <v>499</v>
      </c>
      <c r="P1260" s="12" t="str">
        <f t="shared" si="58"/>
        <v>122010000</v>
      </c>
      <c r="Q1260" s="12" t="str">
        <f t="shared" si="59"/>
        <v>1220100000499</v>
      </c>
      <c r="R1260" s="20" t="s">
        <v>1296</v>
      </c>
      <c r="S1260" s="20" t="s">
        <v>1298</v>
      </c>
      <c r="AY1260" s="12" t="s">
        <v>908</v>
      </c>
      <c r="AZ1260" s="12">
        <v>1</v>
      </c>
      <c r="BA1260" s="12" t="s">
        <v>908</v>
      </c>
      <c r="BB1260" s="12" t="s">
        <v>22</v>
      </c>
      <c r="BG1260" s="21">
        <v>-1</v>
      </c>
      <c r="BK1260" s="12">
        <v>1</v>
      </c>
    </row>
    <row r="1261" spans="1:63" ht="30" x14ac:dyDescent="0.25">
      <c r="A1261" s="12">
        <v>1</v>
      </c>
      <c r="B1261" s="11" t="str">
        <f t="shared" si="60"/>
        <v>Общий расчет. Ци Мень. Анализ Дворца. Структуры. Благоприятность. Нет</v>
      </c>
      <c r="C1261" s="11" t="str">
        <f>IFERROR(VLOOKUP(I1261,lvl_1[],2,FALSE),"Нет")</f>
        <v>Общий расчет</v>
      </c>
      <c r="D1261" s="11" t="str">
        <f>IFERROR(VLOOKUP(Rule!J1261,lvl_2[],2,FALSE),"Нет")</f>
        <v>Ци Мень</v>
      </c>
      <c r="E1261" s="11" t="str">
        <f>IFERROR(VLOOKUP(Rule!K1261,lvl_3[],2,FALSE),"Нет")</f>
        <v>Анализ Дворца</v>
      </c>
      <c r="F1261" s="11" t="str">
        <f>IFERROR(INDEX(lvl_4[],MATCH(L1261,lvl_4[ID],0),MATCH(TEXT(K1261,"##0"),lvl_4[#Headers],0)),"Нет")</f>
        <v>Структуры</v>
      </c>
      <c r="G1261" s="11" t="str">
        <f>IFERROR(INDEX(lvl_5[],MATCH(M1261,lvl_5[ID],0),MATCH(_xlfn.CONCAT(TEXT(K1261,"##0"),"_",TEXT(L1261,"##0")),lvl_5[#Headers],0)),"Нет")</f>
        <v>Благоприятность</v>
      </c>
      <c r="H1261" s="11" t="str">
        <f>IFERROR(INDEX(lvl_6[],MATCH(N1261,lvl_6[ID],0),MATCH(_xlfn.CONCAT(K1261,"_",L1261,"_",M1261),lvl_6[#Headers],0)),"Нет")</f>
        <v>Нет</v>
      </c>
      <c r="I1261" s="12">
        <v>1</v>
      </c>
      <c r="J1261" s="12">
        <v>2</v>
      </c>
      <c r="K1261" s="12">
        <v>2</v>
      </c>
      <c r="L1261" s="12">
        <v>1</v>
      </c>
      <c r="M1261" s="12">
        <v>0</v>
      </c>
      <c r="N1261" s="12">
        <v>0</v>
      </c>
      <c r="O1261" s="12">
        <f>COUNTIF($P$2:P1261,P1261)</f>
        <v>500</v>
      </c>
      <c r="P1261" s="12" t="str">
        <f t="shared" si="58"/>
        <v>122010000</v>
      </c>
      <c r="Q1261" s="12" t="str">
        <f t="shared" si="59"/>
        <v>1220100000500</v>
      </c>
      <c r="R1261" s="20" t="s">
        <v>1296</v>
      </c>
      <c r="S1261" s="20" t="s">
        <v>1298</v>
      </c>
      <c r="AY1261" s="12" t="s">
        <v>908</v>
      </c>
      <c r="AZ1261" s="12">
        <v>1</v>
      </c>
      <c r="BA1261" s="12" t="s">
        <v>910</v>
      </c>
      <c r="BB1261" s="12" t="s">
        <v>22</v>
      </c>
      <c r="BG1261" s="21">
        <v>-1</v>
      </c>
      <c r="BK1261" s="12">
        <v>1</v>
      </c>
    </row>
    <row r="1262" spans="1:63" ht="30" x14ac:dyDescent="0.25">
      <c r="A1262" s="12">
        <v>1</v>
      </c>
      <c r="B1262" s="11" t="str">
        <f t="shared" si="60"/>
        <v>Общий расчет. Ци Мень. Анализ Дворца. Структуры. Благоприятность. Нет</v>
      </c>
      <c r="C1262" s="11" t="str">
        <f>IFERROR(VLOOKUP(I1262,lvl_1[],2,FALSE),"Нет")</f>
        <v>Общий расчет</v>
      </c>
      <c r="D1262" s="11" t="str">
        <f>IFERROR(VLOOKUP(Rule!J1262,lvl_2[],2,FALSE),"Нет")</f>
        <v>Ци Мень</v>
      </c>
      <c r="E1262" s="11" t="str">
        <f>IFERROR(VLOOKUP(Rule!K1262,lvl_3[],2,FALSE),"Нет")</f>
        <v>Анализ Дворца</v>
      </c>
      <c r="F1262" s="11" t="str">
        <f>IFERROR(INDEX(lvl_4[],MATCH(L1262,lvl_4[ID],0),MATCH(TEXT(K1262,"##0"),lvl_4[#Headers],0)),"Нет")</f>
        <v>Структуры</v>
      </c>
      <c r="G1262" s="11" t="str">
        <f>IFERROR(INDEX(lvl_5[],MATCH(M1262,lvl_5[ID],0),MATCH(_xlfn.CONCAT(TEXT(K1262,"##0"),"_",TEXT(L1262,"##0")),lvl_5[#Headers],0)),"Нет")</f>
        <v>Благоприятность</v>
      </c>
      <c r="H1262" s="11" t="str">
        <f>IFERROR(INDEX(lvl_6[],MATCH(N1262,lvl_6[ID],0),MATCH(_xlfn.CONCAT(K1262,"_",L1262,"_",M1262),lvl_6[#Headers],0)),"Нет")</f>
        <v>Нет</v>
      </c>
      <c r="I1262" s="12">
        <v>1</v>
      </c>
      <c r="J1262" s="12">
        <v>2</v>
      </c>
      <c r="K1262" s="12">
        <v>2</v>
      </c>
      <c r="L1262" s="12">
        <v>1</v>
      </c>
      <c r="M1262" s="12">
        <v>0</v>
      </c>
      <c r="N1262" s="12">
        <v>0</v>
      </c>
      <c r="O1262" s="12">
        <f>COUNTIF($P$2:P1262,P1262)</f>
        <v>501</v>
      </c>
      <c r="P1262" s="12" t="str">
        <f t="shared" si="58"/>
        <v>122010000</v>
      </c>
      <c r="Q1262" s="12" t="str">
        <f t="shared" si="59"/>
        <v>1220100000501</v>
      </c>
      <c r="R1262" s="20" t="s">
        <v>1296</v>
      </c>
      <c r="S1262" s="20" t="s">
        <v>1298</v>
      </c>
      <c r="AY1262" s="12" t="s">
        <v>908</v>
      </c>
      <c r="AZ1262" s="12">
        <v>1</v>
      </c>
      <c r="BA1262" s="12" t="s">
        <v>912</v>
      </c>
      <c r="BB1262" s="12" t="s">
        <v>22</v>
      </c>
      <c r="BG1262" s="21">
        <v>-1</v>
      </c>
      <c r="BK1262" s="12">
        <v>1</v>
      </c>
    </row>
    <row r="1263" spans="1:63" ht="30" x14ac:dyDescent="0.25">
      <c r="A1263" s="12">
        <v>1</v>
      </c>
      <c r="B1263" s="11" t="str">
        <f t="shared" si="60"/>
        <v>Общий расчет. Ци Мень. Анализ Дворца. Структуры. Благоприятность. Нет</v>
      </c>
      <c r="C1263" s="11" t="str">
        <f>IFERROR(VLOOKUP(I1263,lvl_1[],2,FALSE),"Нет")</f>
        <v>Общий расчет</v>
      </c>
      <c r="D1263" s="11" t="str">
        <f>IFERROR(VLOOKUP(Rule!J1263,lvl_2[],2,FALSE),"Нет")</f>
        <v>Ци Мень</v>
      </c>
      <c r="E1263" s="11" t="str">
        <f>IFERROR(VLOOKUP(Rule!K1263,lvl_3[],2,FALSE),"Нет")</f>
        <v>Анализ Дворца</v>
      </c>
      <c r="F1263" s="11" t="str">
        <f>IFERROR(INDEX(lvl_4[],MATCH(L1263,lvl_4[ID],0),MATCH(TEXT(K1263,"##0"),lvl_4[#Headers],0)),"Нет")</f>
        <v>Структуры</v>
      </c>
      <c r="G1263" s="11" t="str">
        <f>IFERROR(INDEX(lvl_5[],MATCH(M1263,lvl_5[ID],0),MATCH(_xlfn.CONCAT(TEXT(K1263,"##0"),"_",TEXT(L1263,"##0")),lvl_5[#Headers],0)),"Нет")</f>
        <v>Благоприятность</v>
      </c>
      <c r="H1263" s="11" t="str">
        <f>IFERROR(INDEX(lvl_6[],MATCH(N1263,lvl_6[ID],0),MATCH(_xlfn.CONCAT(K1263,"_",L1263,"_",M1263),lvl_6[#Headers],0)),"Нет")</f>
        <v>Нет</v>
      </c>
      <c r="I1263" s="12">
        <v>1</v>
      </c>
      <c r="J1263" s="12">
        <v>2</v>
      </c>
      <c r="K1263" s="12">
        <v>2</v>
      </c>
      <c r="L1263" s="12">
        <v>1</v>
      </c>
      <c r="M1263" s="12">
        <v>0</v>
      </c>
      <c r="N1263" s="12">
        <v>0</v>
      </c>
      <c r="O1263" s="12">
        <f>COUNTIF($P$2:P1263,P1263)</f>
        <v>502</v>
      </c>
      <c r="P1263" s="12" t="str">
        <f t="shared" si="58"/>
        <v>122010000</v>
      </c>
      <c r="Q1263" s="12" t="str">
        <f t="shared" si="59"/>
        <v>1220100000502</v>
      </c>
      <c r="R1263" s="20" t="s">
        <v>1296</v>
      </c>
      <c r="S1263" s="20" t="s">
        <v>1298</v>
      </c>
      <c r="AY1263" s="12" t="s">
        <v>908</v>
      </c>
      <c r="AZ1263" s="12">
        <v>1</v>
      </c>
      <c r="BA1263" s="12" t="s">
        <v>914</v>
      </c>
      <c r="BB1263" s="12" t="s">
        <v>22</v>
      </c>
      <c r="BG1263" s="21">
        <v>-1</v>
      </c>
      <c r="BK1263" s="12">
        <v>1</v>
      </c>
    </row>
    <row r="1264" spans="1:63" ht="30" x14ac:dyDescent="0.25">
      <c r="A1264" s="12">
        <v>1</v>
      </c>
      <c r="B1264" s="11" t="str">
        <f t="shared" si="60"/>
        <v>Общий расчет. Ци Мень. Анализ Дворца. Структуры. Благоприятность. Нет</v>
      </c>
      <c r="C1264" s="11" t="str">
        <f>IFERROR(VLOOKUP(I1264,lvl_1[],2,FALSE),"Нет")</f>
        <v>Общий расчет</v>
      </c>
      <c r="D1264" s="11" t="str">
        <f>IFERROR(VLOOKUP(Rule!J1264,lvl_2[],2,FALSE),"Нет")</f>
        <v>Ци Мень</v>
      </c>
      <c r="E1264" s="11" t="str">
        <f>IFERROR(VLOOKUP(Rule!K1264,lvl_3[],2,FALSE),"Нет")</f>
        <v>Анализ Дворца</v>
      </c>
      <c r="F1264" s="11" t="str">
        <f>IFERROR(INDEX(lvl_4[],MATCH(L1264,lvl_4[ID],0),MATCH(TEXT(K1264,"##0"),lvl_4[#Headers],0)),"Нет")</f>
        <v>Структуры</v>
      </c>
      <c r="G1264" s="11" t="str">
        <f>IFERROR(INDEX(lvl_5[],MATCH(M1264,lvl_5[ID],0),MATCH(_xlfn.CONCAT(TEXT(K1264,"##0"),"_",TEXT(L1264,"##0")),lvl_5[#Headers],0)),"Нет")</f>
        <v>Благоприятность</v>
      </c>
      <c r="H1264" s="11" t="str">
        <f>IFERROR(INDEX(lvl_6[],MATCH(N1264,lvl_6[ID],0),MATCH(_xlfn.CONCAT(K1264,"_",L1264,"_",M1264),lvl_6[#Headers],0)),"Нет")</f>
        <v>Нет</v>
      </c>
      <c r="I1264" s="12">
        <v>1</v>
      </c>
      <c r="J1264" s="12">
        <v>2</v>
      </c>
      <c r="K1264" s="12">
        <v>2</v>
      </c>
      <c r="L1264" s="12">
        <v>1</v>
      </c>
      <c r="M1264" s="12">
        <v>0</v>
      </c>
      <c r="N1264" s="12">
        <v>0</v>
      </c>
      <c r="O1264" s="12">
        <f>COUNTIF($P$2:P1264,P1264)</f>
        <v>503</v>
      </c>
      <c r="P1264" s="12" t="str">
        <f t="shared" si="58"/>
        <v>122010000</v>
      </c>
      <c r="Q1264" s="12" t="str">
        <f t="shared" si="59"/>
        <v>1220100000503</v>
      </c>
      <c r="R1264" s="20" t="s">
        <v>1296</v>
      </c>
      <c r="S1264" s="20" t="s">
        <v>1298</v>
      </c>
      <c r="AY1264" s="12" t="s">
        <v>908</v>
      </c>
      <c r="AZ1264" s="12">
        <v>1</v>
      </c>
      <c r="BA1264" s="12" t="s">
        <v>916</v>
      </c>
      <c r="BB1264" s="12" t="s">
        <v>22</v>
      </c>
      <c r="BG1264" s="21">
        <v>-1</v>
      </c>
      <c r="BK1264" s="12">
        <v>1</v>
      </c>
    </row>
    <row r="1265" spans="1:63" ht="30" x14ac:dyDescent="0.25">
      <c r="A1265" s="12">
        <v>1</v>
      </c>
      <c r="B1265" s="11" t="str">
        <f t="shared" si="60"/>
        <v>Общий расчет. Ци Мень. Анализ Дворца. Структуры. Благоприятность. Нет</v>
      </c>
      <c r="C1265" s="11" t="str">
        <f>IFERROR(VLOOKUP(I1265,lvl_1[],2,FALSE),"Нет")</f>
        <v>Общий расчет</v>
      </c>
      <c r="D1265" s="11" t="str">
        <f>IFERROR(VLOOKUP(Rule!J1265,lvl_2[],2,FALSE),"Нет")</f>
        <v>Ци Мень</v>
      </c>
      <c r="E1265" s="11" t="str">
        <f>IFERROR(VLOOKUP(Rule!K1265,lvl_3[],2,FALSE),"Нет")</f>
        <v>Анализ Дворца</v>
      </c>
      <c r="F1265" s="11" t="str">
        <f>IFERROR(INDEX(lvl_4[],MATCH(L1265,lvl_4[ID],0),MATCH(TEXT(K1265,"##0"),lvl_4[#Headers],0)),"Нет")</f>
        <v>Структуры</v>
      </c>
      <c r="G1265" s="11" t="str">
        <f>IFERROR(INDEX(lvl_5[],MATCH(M1265,lvl_5[ID],0),MATCH(_xlfn.CONCAT(TEXT(K1265,"##0"),"_",TEXT(L1265,"##0")),lvl_5[#Headers],0)),"Нет")</f>
        <v>Благоприятность</v>
      </c>
      <c r="H1265" s="11" t="str">
        <f>IFERROR(INDEX(lvl_6[],MATCH(N1265,lvl_6[ID],0),MATCH(_xlfn.CONCAT(K1265,"_",L1265,"_",M1265),lvl_6[#Headers],0)),"Нет")</f>
        <v>Нет</v>
      </c>
      <c r="I1265" s="12">
        <v>1</v>
      </c>
      <c r="J1265" s="12">
        <v>2</v>
      </c>
      <c r="K1265" s="12">
        <v>2</v>
      </c>
      <c r="L1265" s="12">
        <v>1</v>
      </c>
      <c r="M1265" s="12">
        <v>0</v>
      </c>
      <c r="N1265" s="12">
        <v>0</v>
      </c>
      <c r="O1265" s="12">
        <f>COUNTIF($P$2:P1265,P1265)</f>
        <v>504</v>
      </c>
      <c r="P1265" s="12" t="str">
        <f t="shared" si="58"/>
        <v>122010000</v>
      </c>
      <c r="Q1265" s="12" t="str">
        <f t="shared" si="59"/>
        <v>1220100000504</v>
      </c>
      <c r="R1265" s="20" t="s">
        <v>1296</v>
      </c>
      <c r="S1265" s="20" t="s">
        <v>1298</v>
      </c>
      <c r="AY1265" s="12" t="s">
        <v>908</v>
      </c>
      <c r="AZ1265" s="12">
        <v>1</v>
      </c>
      <c r="BA1265" s="12" t="s">
        <v>908</v>
      </c>
      <c r="BB1265" s="12" t="s">
        <v>29</v>
      </c>
      <c r="BG1265" s="21">
        <v>-1</v>
      </c>
      <c r="BK1265" s="12">
        <v>1</v>
      </c>
    </row>
    <row r="1266" spans="1:63" ht="30" x14ac:dyDescent="0.25">
      <c r="A1266" s="12">
        <v>1</v>
      </c>
      <c r="B1266" s="11" t="str">
        <f t="shared" si="60"/>
        <v>Общий расчет. Ци Мень. Анализ Дворца. Структуры. Благоприятность. Нет</v>
      </c>
      <c r="C1266" s="11" t="str">
        <f>IFERROR(VLOOKUP(I1266,lvl_1[],2,FALSE),"Нет")</f>
        <v>Общий расчет</v>
      </c>
      <c r="D1266" s="11" t="str">
        <f>IFERROR(VLOOKUP(Rule!J1266,lvl_2[],2,FALSE),"Нет")</f>
        <v>Ци Мень</v>
      </c>
      <c r="E1266" s="11" t="str">
        <f>IFERROR(VLOOKUP(Rule!K1266,lvl_3[],2,FALSE),"Нет")</f>
        <v>Анализ Дворца</v>
      </c>
      <c r="F1266" s="11" t="str">
        <f>IFERROR(INDEX(lvl_4[],MATCH(L1266,lvl_4[ID],0),MATCH(TEXT(K1266,"##0"),lvl_4[#Headers],0)),"Нет")</f>
        <v>Структуры</v>
      </c>
      <c r="G1266" s="11" t="str">
        <f>IFERROR(INDEX(lvl_5[],MATCH(M1266,lvl_5[ID],0),MATCH(_xlfn.CONCAT(TEXT(K1266,"##0"),"_",TEXT(L1266,"##0")),lvl_5[#Headers],0)),"Нет")</f>
        <v>Благоприятность</v>
      </c>
      <c r="H1266" s="11" t="str">
        <f>IFERROR(INDEX(lvl_6[],MATCH(N1266,lvl_6[ID],0),MATCH(_xlfn.CONCAT(K1266,"_",L1266,"_",M1266),lvl_6[#Headers],0)),"Нет")</f>
        <v>Нет</v>
      </c>
      <c r="I1266" s="12">
        <v>1</v>
      </c>
      <c r="J1266" s="12">
        <v>2</v>
      </c>
      <c r="K1266" s="12">
        <v>2</v>
      </c>
      <c r="L1266" s="12">
        <v>1</v>
      </c>
      <c r="M1266" s="12">
        <v>0</v>
      </c>
      <c r="N1266" s="12">
        <v>0</v>
      </c>
      <c r="O1266" s="12">
        <f>COUNTIF($P$2:P1266,P1266)</f>
        <v>505</v>
      </c>
      <c r="P1266" s="12" t="str">
        <f t="shared" si="58"/>
        <v>122010000</v>
      </c>
      <c r="Q1266" s="12" t="str">
        <f t="shared" si="59"/>
        <v>1220100000505</v>
      </c>
      <c r="R1266" s="20" t="s">
        <v>1296</v>
      </c>
      <c r="S1266" s="20" t="s">
        <v>1298</v>
      </c>
      <c r="AY1266" s="12" t="s">
        <v>908</v>
      </c>
      <c r="AZ1266" s="12">
        <v>1</v>
      </c>
      <c r="BA1266" s="12" t="s">
        <v>910</v>
      </c>
      <c r="BB1266" s="12" t="s">
        <v>29</v>
      </c>
      <c r="BG1266" s="21">
        <v>-1</v>
      </c>
      <c r="BK1266" s="12">
        <v>1</v>
      </c>
    </row>
    <row r="1267" spans="1:63" ht="30" x14ac:dyDescent="0.25">
      <c r="A1267" s="12">
        <v>1</v>
      </c>
      <c r="B1267" s="11" t="str">
        <f t="shared" si="60"/>
        <v>Общий расчет. Ци Мень. Анализ Дворца. Структуры. Благоприятность. Нет</v>
      </c>
      <c r="C1267" s="11" t="str">
        <f>IFERROR(VLOOKUP(I1267,lvl_1[],2,FALSE),"Нет")</f>
        <v>Общий расчет</v>
      </c>
      <c r="D1267" s="11" t="str">
        <f>IFERROR(VLOOKUP(Rule!J1267,lvl_2[],2,FALSE),"Нет")</f>
        <v>Ци Мень</v>
      </c>
      <c r="E1267" s="11" t="str">
        <f>IFERROR(VLOOKUP(Rule!K1267,lvl_3[],2,FALSE),"Нет")</f>
        <v>Анализ Дворца</v>
      </c>
      <c r="F1267" s="11" t="str">
        <f>IFERROR(INDEX(lvl_4[],MATCH(L1267,lvl_4[ID],0),MATCH(TEXT(K1267,"##0"),lvl_4[#Headers],0)),"Нет")</f>
        <v>Структуры</v>
      </c>
      <c r="G1267" s="11" t="str">
        <f>IFERROR(INDEX(lvl_5[],MATCH(M1267,lvl_5[ID],0),MATCH(_xlfn.CONCAT(TEXT(K1267,"##0"),"_",TEXT(L1267,"##0")),lvl_5[#Headers],0)),"Нет")</f>
        <v>Благоприятность</v>
      </c>
      <c r="H1267" s="11" t="str">
        <f>IFERROR(INDEX(lvl_6[],MATCH(N1267,lvl_6[ID],0),MATCH(_xlfn.CONCAT(K1267,"_",L1267,"_",M1267),lvl_6[#Headers],0)),"Нет")</f>
        <v>Нет</v>
      </c>
      <c r="I1267" s="12">
        <v>1</v>
      </c>
      <c r="J1267" s="12">
        <v>2</v>
      </c>
      <c r="K1267" s="12">
        <v>2</v>
      </c>
      <c r="L1267" s="12">
        <v>1</v>
      </c>
      <c r="M1267" s="12">
        <v>0</v>
      </c>
      <c r="N1267" s="12">
        <v>0</v>
      </c>
      <c r="O1267" s="12">
        <f>COUNTIF($P$2:P1267,P1267)</f>
        <v>506</v>
      </c>
      <c r="P1267" s="12" t="str">
        <f t="shared" si="58"/>
        <v>122010000</v>
      </c>
      <c r="Q1267" s="12" t="str">
        <f t="shared" si="59"/>
        <v>1220100000506</v>
      </c>
      <c r="R1267" s="20" t="s">
        <v>1296</v>
      </c>
      <c r="S1267" s="20" t="s">
        <v>1298</v>
      </c>
      <c r="AY1267" s="12" t="s">
        <v>908</v>
      </c>
      <c r="AZ1267" s="12">
        <v>1</v>
      </c>
      <c r="BA1267" s="12" t="s">
        <v>912</v>
      </c>
      <c r="BB1267" s="12" t="s">
        <v>29</v>
      </c>
      <c r="BG1267" s="21">
        <v>-1</v>
      </c>
      <c r="BK1267" s="12">
        <v>1</v>
      </c>
    </row>
    <row r="1268" spans="1:63" ht="30" x14ac:dyDescent="0.25">
      <c r="A1268" s="12">
        <v>1</v>
      </c>
      <c r="B1268" s="11" t="str">
        <f t="shared" si="60"/>
        <v>Общий расчет. Ци Мень. Анализ Дворца. Структуры. Благоприятность. Нет</v>
      </c>
      <c r="C1268" s="11" t="str">
        <f>IFERROR(VLOOKUP(I1268,lvl_1[],2,FALSE),"Нет")</f>
        <v>Общий расчет</v>
      </c>
      <c r="D1268" s="11" t="str">
        <f>IFERROR(VLOOKUP(Rule!J1268,lvl_2[],2,FALSE),"Нет")</f>
        <v>Ци Мень</v>
      </c>
      <c r="E1268" s="11" t="str">
        <f>IFERROR(VLOOKUP(Rule!K1268,lvl_3[],2,FALSE),"Нет")</f>
        <v>Анализ Дворца</v>
      </c>
      <c r="F1268" s="11" t="str">
        <f>IFERROR(INDEX(lvl_4[],MATCH(L1268,lvl_4[ID],0),MATCH(TEXT(K1268,"##0"),lvl_4[#Headers],0)),"Нет")</f>
        <v>Структуры</v>
      </c>
      <c r="G1268" s="11" t="str">
        <f>IFERROR(INDEX(lvl_5[],MATCH(M1268,lvl_5[ID],0),MATCH(_xlfn.CONCAT(TEXT(K1268,"##0"),"_",TEXT(L1268,"##0")),lvl_5[#Headers],0)),"Нет")</f>
        <v>Благоприятность</v>
      </c>
      <c r="H1268" s="11" t="str">
        <f>IFERROR(INDEX(lvl_6[],MATCH(N1268,lvl_6[ID],0),MATCH(_xlfn.CONCAT(K1268,"_",L1268,"_",M1268),lvl_6[#Headers],0)),"Нет")</f>
        <v>Нет</v>
      </c>
      <c r="I1268" s="12">
        <v>1</v>
      </c>
      <c r="J1268" s="12">
        <v>2</v>
      </c>
      <c r="K1268" s="12">
        <v>2</v>
      </c>
      <c r="L1268" s="12">
        <v>1</v>
      </c>
      <c r="M1268" s="12">
        <v>0</v>
      </c>
      <c r="N1268" s="12">
        <v>0</v>
      </c>
      <c r="O1268" s="12">
        <f>COUNTIF($P$2:P1268,P1268)</f>
        <v>507</v>
      </c>
      <c r="P1268" s="12" t="str">
        <f t="shared" si="58"/>
        <v>122010000</v>
      </c>
      <c r="Q1268" s="12" t="str">
        <f t="shared" si="59"/>
        <v>1220100000507</v>
      </c>
      <c r="R1268" s="20" t="s">
        <v>1296</v>
      </c>
      <c r="S1268" s="20" t="s">
        <v>1298</v>
      </c>
      <c r="AY1268" s="12" t="s">
        <v>908</v>
      </c>
      <c r="AZ1268" s="12">
        <v>1</v>
      </c>
      <c r="BA1268" s="12" t="s">
        <v>914</v>
      </c>
      <c r="BB1268" s="12" t="s">
        <v>29</v>
      </c>
      <c r="BG1268" s="21">
        <v>-1</v>
      </c>
      <c r="BK1268" s="12">
        <v>1</v>
      </c>
    </row>
    <row r="1269" spans="1:63" ht="30" x14ac:dyDescent="0.25">
      <c r="A1269" s="12">
        <v>1</v>
      </c>
      <c r="B1269" s="11" t="str">
        <f t="shared" si="60"/>
        <v>Общий расчет. Ци Мень. Анализ Дворца. Структуры. Благоприятность. Нет</v>
      </c>
      <c r="C1269" s="11" t="str">
        <f>IFERROR(VLOOKUP(I1269,lvl_1[],2,FALSE),"Нет")</f>
        <v>Общий расчет</v>
      </c>
      <c r="D1269" s="11" t="str">
        <f>IFERROR(VLOOKUP(Rule!J1269,lvl_2[],2,FALSE),"Нет")</f>
        <v>Ци Мень</v>
      </c>
      <c r="E1269" s="11" t="str">
        <f>IFERROR(VLOOKUP(Rule!K1269,lvl_3[],2,FALSE),"Нет")</f>
        <v>Анализ Дворца</v>
      </c>
      <c r="F1269" s="11" t="str">
        <f>IFERROR(INDEX(lvl_4[],MATCH(L1269,lvl_4[ID],0),MATCH(TEXT(K1269,"##0"),lvl_4[#Headers],0)),"Нет")</f>
        <v>Структуры</v>
      </c>
      <c r="G1269" s="11" t="str">
        <f>IFERROR(INDEX(lvl_5[],MATCH(M1269,lvl_5[ID],0),MATCH(_xlfn.CONCAT(TEXT(K1269,"##0"),"_",TEXT(L1269,"##0")),lvl_5[#Headers],0)),"Нет")</f>
        <v>Благоприятность</v>
      </c>
      <c r="H1269" s="11" t="str">
        <f>IFERROR(INDEX(lvl_6[],MATCH(N1269,lvl_6[ID],0),MATCH(_xlfn.CONCAT(K1269,"_",L1269,"_",M1269),lvl_6[#Headers],0)),"Нет")</f>
        <v>Нет</v>
      </c>
      <c r="I1269" s="12">
        <v>1</v>
      </c>
      <c r="J1269" s="12">
        <v>2</v>
      </c>
      <c r="K1269" s="12">
        <v>2</v>
      </c>
      <c r="L1269" s="12">
        <v>1</v>
      </c>
      <c r="M1269" s="12">
        <v>0</v>
      </c>
      <c r="N1269" s="12">
        <v>0</v>
      </c>
      <c r="O1269" s="12">
        <f>COUNTIF($P$2:P1269,P1269)</f>
        <v>508</v>
      </c>
      <c r="P1269" s="12" t="str">
        <f t="shared" si="58"/>
        <v>122010000</v>
      </c>
      <c r="Q1269" s="12" t="str">
        <f t="shared" si="59"/>
        <v>1220100000508</v>
      </c>
      <c r="R1269" s="20" t="s">
        <v>1296</v>
      </c>
      <c r="S1269" s="20" t="s">
        <v>1298</v>
      </c>
      <c r="AY1269" s="12" t="s">
        <v>908</v>
      </c>
      <c r="AZ1269" s="12">
        <v>1</v>
      </c>
      <c r="BA1269" s="12" t="s">
        <v>916</v>
      </c>
      <c r="BB1269" s="12" t="s">
        <v>29</v>
      </c>
      <c r="BG1269" s="21">
        <v>-1</v>
      </c>
      <c r="BK1269" s="12">
        <v>1</v>
      </c>
    </row>
    <row r="1270" spans="1:63" ht="30" x14ac:dyDescent="0.25">
      <c r="A1270" s="12">
        <v>1</v>
      </c>
      <c r="B1270" s="11" t="str">
        <f t="shared" si="60"/>
        <v>Общий расчет. Ци Мень. Анализ Дворца. Структуры. Благоприятность. Нет</v>
      </c>
      <c r="C1270" s="11" t="str">
        <f>IFERROR(VLOOKUP(I1270,lvl_1[],2,FALSE),"Нет")</f>
        <v>Общий расчет</v>
      </c>
      <c r="D1270" s="11" t="str">
        <f>IFERROR(VLOOKUP(Rule!J1270,lvl_2[],2,FALSE),"Нет")</f>
        <v>Ци Мень</v>
      </c>
      <c r="E1270" s="11" t="str">
        <f>IFERROR(VLOOKUP(Rule!K1270,lvl_3[],2,FALSE),"Нет")</f>
        <v>Анализ Дворца</v>
      </c>
      <c r="F1270" s="11" t="str">
        <f>IFERROR(INDEX(lvl_4[],MATCH(L1270,lvl_4[ID],0),MATCH(TEXT(K1270,"##0"),lvl_4[#Headers],0)),"Нет")</f>
        <v>Структуры</v>
      </c>
      <c r="G1270" s="11" t="str">
        <f>IFERROR(INDEX(lvl_5[],MATCH(M1270,lvl_5[ID],0),MATCH(_xlfn.CONCAT(TEXT(K1270,"##0"),"_",TEXT(L1270,"##0")),lvl_5[#Headers],0)),"Нет")</f>
        <v>Благоприятность</v>
      </c>
      <c r="H1270" s="11" t="str">
        <f>IFERROR(INDEX(lvl_6[],MATCH(N1270,lvl_6[ID],0),MATCH(_xlfn.CONCAT(K1270,"_",L1270,"_",M1270),lvl_6[#Headers],0)),"Нет")</f>
        <v>Нет</v>
      </c>
      <c r="I1270" s="12">
        <v>1</v>
      </c>
      <c r="J1270" s="12">
        <v>2</v>
      </c>
      <c r="K1270" s="12">
        <v>2</v>
      </c>
      <c r="L1270" s="12">
        <v>1</v>
      </c>
      <c r="M1270" s="12">
        <v>0</v>
      </c>
      <c r="N1270" s="12">
        <v>0</v>
      </c>
      <c r="O1270" s="12">
        <f>COUNTIF($P$2:P1270,P1270)</f>
        <v>509</v>
      </c>
      <c r="P1270" s="12" t="str">
        <f t="shared" si="58"/>
        <v>122010000</v>
      </c>
      <c r="Q1270" s="12" t="str">
        <f t="shared" si="59"/>
        <v>1220100000509</v>
      </c>
      <c r="R1270" s="20" t="s">
        <v>1296</v>
      </c>
      <c r="S1270" s="20" t="s">
        <v>1298</v>
      </c>
      <c r="AY1270" s="12" t="s">
        <v>908</v>
      </c>
      <c r="AZ1270" s="12">
        <v>1</v>
      </c>
      <c r="BA1270" s="12" t="s">
        <v>908</v>
      </c>
      <c r="BB1270" s="12" t="s">
        <v>26</v>
      </c>
      <c r="BG1270" s="21">
        <v>-1</v>
      </c>
      <c r="BK1270" s="12">
        <v>1</v>
      </c>
    </row>
    <row r="1271" spans="1:63" ht="30" x14ac:dyDescent="0.25">
      <c r="A1271" s="12">
        <v>1</v>
      </c>
      <c r="B1271" s="11" t="str">
        <f t="shared" si="60"/>
        <v>Общий расчет. Ци Мень. Анализ Дворца. Структуры. Благоприятность. Нет</v>
      </c>
      <c r="C1271" s="11" t="str">
        <f>IFERROR(VLOOKUP(I1271,lvl_1[],2,FALSE),"Нет")</f>
        <v>Общий расчет</v>
      </c>
      <c r="D1271" s="11" t="str">
        <f>IFERROR(VLOOKUP(Rule!J1271,lvl_2[],2,FALSE),"Нет")</f>
        <v>Ци Мень</v>
      </c>
      <c r="E1271" s="11" t="str">
        <f>IFERROR(VLOOKUP(Rule!K1271,lvl_3[],2,FALSE),"Нет")</f>
        <v>Анализ Дворца</v>
      </c>
      <c r="F1271" s="11" t="str">
        <f>IFERROR(INDEX(lvl_4[],MATCH(L1271,lvl_4[ID],0),MATCH(TEXT(K1271,"##0"),lvl_4[#Headers],0)),"Нет")</f>
        <v>Структуры</v>
      </c>
      <c r="G1271" s="11" t="str">
        <f>IFERROR(INDEX(lvl_5[],MATCH(M1271,lvl_5[ID],0),MATCH(_xlfn.CONCAT(TEXT(K1271,"##0"),"_",TEXT(L1271,"##0")),lvl_5[#Headers],0)),"Нет")</f>
        <v>Благоприятность</v>
      </c>
      <c r="H1271" s="11" t="str">
        <f>IFERROR(INDEX(lvl_6[],MATCH(N1271,lvl_6[ID],0),MATCH(_xlfn.CONCAT(K1271,"_",L1271,"_",M1271),lvl_6[#Headers],0)),"Нет")</f>
        <v>Нет</v>
      </c>
      <c r="I1271" s="12">
        <v>1</v>
      </c>
      <c r="J1271" s="12">
        <v>2</v>
      </c>
      <c r="K1271" s="12">
        <v>2</v>
      </c>
      <c r="L1271" s="12">
        <v>1</v>
      </c>
      <c r="M1271" s="12">
        <v>0</v>
      </c>
      <c r="N1271" s="12">
        <v>0</v>
      </c>
      <c r="O1271" s="12">
        <f>COUNTIF($P$2:P1271,P1271)</f>
        <v>510</v>
      </c>
      <c r="P1271" s="12" t="str">
        <f t="shared" si="58"/>
        <v>122010000</v>
      </c>
      <c r="Q1271" s="12" t="str">
        <f t="shared" si="59"/>
        <v>1220100000510</v>
      </c>
      <c r="R1271" s="20" t="s">
        <v>1296</v>
      </c>
      <c r="S1271" s="20" t="s">
        <v>1298</v>
      </c>
      <c r="AY1271" s="12" t="s">
        <v>908</v>
      </c>
      <c r="AZ1271" s="12">
        <v>1</v>
      </c>
      <c r="BA1271" s="12" t="s">
        <v>910</v>
      </c>
      <c r="BB1271" s="12" t="s">
        <v>26</v>
      </c>
      <c r="BG1271" s="21">
        <v>-1</v>
      </c>
      <c r="BK1271" s="12">
        <v>1</v>
      </c>
    </row>
    <row r="1272" spans="1:63" ht="30" x14ac:dyDescent="0.25">
      <c r="A1272" s="12">
        <v>1</v>
      </c>
      <c r="B1272" s="11" t="str">
        <f t="shared" si="60"/>
        <v>Общий расчет. Ци Мень. Анализ Дворца. Структуры. Благоприятность. Нет</v>
      </c>
      <c r="C1272" s="11" t="str">
        <f>IFERROR(VLOOKUP(I1272,lvl_1[],2,FALSE),"Нет")</f>
        <v>Общий расчет</v>
      </c>
      <c r="D1272" s="11" t="str">
        <f>IFERROR(VLOOKUP(Rule!J1272,lvl_2[],2,FALSE),"Нет")</f>
        <v>Ци Мень</v>
      </c>
      <c r="E1272" s="11" t="str">
        <f>IFERROR(VLOOKUP(Rule!K1272,lvl_3[],2,FALSE),"Нет")</f>
        <v>Анализ Дворца</v>
      </c>
      <c r="F1272" s="11" t="str">
        <f>IFERROR(INDEX(lvl_4[],MATCH(L1272,lvl_4[ID],0),MATCH(TEXT(K1272,"##0"),lvl_4[#Headers],0)),"Нет")</f>
        <v>Структуры</v>
      </c>
      <c r="G1272" s="11" t="str">
        <f>IFERROR(INDEX(lvl_5[],MATCH(M1272,lvl_5[ID],0),MATCH(_xlfn.CONCAT(TEXT(K1272,"##0"),"_",TEXT(L1272,"##0")),lvl_5[#Headers],0)),"Нет")</f>
        <v>Благоприятность</v>
      </c>
      <c r="H1272" s="11" t="str">
        <f>IFERROR(INDEX(lvl_6[],MATCH(N1272,lvl_6[ID],0),MATCH(_xlfn.CONCAT(K1272,"_",L1272,"_",M1272),lvl_6[#Headers],0)),"Нет")</f>
        <v>Нет</v>
      </c>
      <c r="I1272" s="12">
        <v>1</v>
      </c>
      <c r="J1272" s="12">
        <v>2</v>
      </c>
      <c r="K1272" s="12">
        <v>2</v>
      </c>
      <c r="L1272" s="12">
        <v>1</v>
      </c>
      <c r="M1272" s="12">
        <v>0</v>
      </c>
      <c r="N1272" s="12">
        <v>0</v>
      </c>
      <c r="O1272" s="12">
        <f>COUNTIF($P$2:P1272,P1272)</f>
        <v>511</v>
      </c>
      <c r="P1272" s="12" t="str">
        <f t="shared" si="58"/>
        <v>122010000</v>
      </c>
      <c r="Q1272" s="12" t="str">
        <f t="shared" si="59"/>
        <v>1220100000511</v>
      </c>
      <c r="R1272" s="20" t="s">
        <v>1296</v>
      </c>
      <c r="S1272" s="20" t="s">
        <v>1298</v>
      </c>
      <c r="AY1272" s="12" t="s">
        <v>908</v>
      </c>
      <c r="AZ1272" s="12">
        <v>1</v>
      </c>
      <c r="BA1272" s="12" t="s">
        <v>912</v>
      </c>
      <c r="BB1272" s="12" t="s">
        <v>26</v>
      </c>
      <c r="BG1272" s="21">
        <v>-1</v>
      </c>
      <c r="BK1272" s="12">
        <v>1</v>
      </c>
    </row>
    <row r="1273" spans="1:63" ht="30" x14ac:dyDescent="0.25">
      <c r="A1273" s="12">
        <v>1</v>
      </c>
      <c r="B1273" s="11" t="str">
        <f t="shared" si="60"/>
        <v>Общий расчет. Ци Мень. Анализ Дворца. Структуры. Благоприятность. Нет</v>
      </c>
      <c r="C1273" s="11" t="str">
        <f>IFERROR(VLOOKUP(I1273,lvl_1[],2,FALSE),"Нет")</f>
        <v>Общий расчет</v>
      </c>
      <c r="D1273" s="11" t="str">
        <f>IFERROR(VLOOKUP(Rule!J1273,lvl_2[],2,FALSE),"Нет")</f>
        <v>Ци Мень</v>
      </c>
      <c r="E1273" s="11" t="str">
        <f>IFERROR(VLOOKUP(Rule!K1273,lvl_3[],2,FALSE),"Нет")</f>
        <v>Анализ Дворца</v>
      </c>
      <c r="F1273" s="11" t="str">
        <f>IFERROR(INDEX(lvl_4[],MATCH(L1273,lvl_4[ID],0),MATCH(TEXT(K1273,"##0"),lvl_4[#Headers],0)),"Нет")</f>
        <v>Структуры</v>
      </c>
      <c r="G1273" s="11" t="str">
        <f>IFERROR(INDEX(lvl_5[],MATCH(M1273,lvl_5[ID],0),MATCH(_xlfn.CONCAT(TEXT(K1273,"##0"),"_",TEXT(L1273,"##0")),lvl_5[#Headers],0)),"Нет")</f>
        <v>Благоприятность</v>
      </c>
      <c r="H1273" s="11" t="str">
        <f>IFERROR(INDEX(lvl_6[],MATCH(N1273,lvl_6[ID],0),MATCH(_xlfn.CONCAT(K1273,"_",L1273,"_",M1273),lvl_6[#Headers],0)),"Нет")</f>
        <v>Нет</v>
      </c>
      <c r="I1273" s="12">
        <v>1</v>
      </c>
      <c r="J1273" s="12">
        <v>2</v>
      </c>
      <c r="K1273" s="12">
        <v>2</v>
      </c>
      <c r="L1273" s="12">
        <v>1</v>
      </c>
      <c r="M1273" s="12">
        <v>0</v>
      </c>
      <c r="N1273" s="12">
        <v>0</v>
      </c>
      <c r="O1273" s="12">
        <f>COUNTIF($P$2:P1273,P1273)</f>
        <v>512</v>
      </c>
      <c r="P1273" s="12" t="str">
        <f t="shared" si="58"/>
        <v>122010000</v>
      </c>
      <c r="Q1273" s="12" t="str">
        <f t="shared" si="59"/>
        <v>1220100000512</v>
      </c>
      <c r="R1273" s="20" t="s">
        <v>1296</v>
      </c>
      <c r="S1273" s="20" t="s">
        <v>1298</v>
      </c>
      <c r="AY1273" s="12" t="s">
        <v>908</v>
      </c>
      <c r="AZ1273" s="12">
        <v>1</v>
      </c>
      <c r="BA1273" s="12" t="s">
        <v>914</v>
      </c>
      <c r="BB1273" s="12" t="s">
        <v>26</v>
      </c>
      <c r="BG1273" s="21">
        <v>-1</v>
      </c>
      <c r="BK1273" s="12">
        <v>1</v>
      </c>
    </row>
    <row r="1274" spans="1:63" ht="30" x14ac:dyDescent="0.25">
      <c r="A1274" s="12">
        <v>1</v>
      </c>
      <c r="B1274" s="11" t="str">
        <f t="shared" si="60"/>
        <v>Общий расчет. Ци Мень. Анализ Дворца. Структуры. Благоприятность. Нет</v>
      </c>
      <c r="C1274" s="11" t="str">
        <f>IFERROR(VLOOKUP(I1274,lvl_1[],2,FALSE),"Нет")</f>
        <v>Общий расчет</v>
      </c>
      <c r="D1274" s="11" t="str">
        <f>IFERROR(VLOOKUP(Rule!J1274,lvl_2[],2,FALSE),"Нет")</f>
        <v>Ци Мень</v>
      </c>
      <c r="E1274" s="11" t="str">
        <f>IFERROR(VLOOKUP(Rule!K1274,lvl_3[],2,FALSE),"Нет")</f>
        <v>Анализ Дворца</v>
      </c>
      <c r="F1274" s="11" t="str">
        <f>IFERROR(INDEX(lvl_4[],MATCH(L1274,lvl_4[ID],0),MATCH(TEXT(K1274,"##0"),lvl_4[#Headers],0)),"Нет")</f>
        <v>Структуры</v>
      </c>
      <c r="G1274" s="11" t="str">
        <f>IFERROR(INDEX(lvl_5[],MATCH(M1274,lvl_5[ID],0),MATCH(_xlfn.CONCAT(TEXT(K1274,"##0"),"_",TEXT(L1274,"##0")),lvl_5[#Headers],0)),"Нет")</f>
        <v>Благоприятность</v>
      </c>
      <c r="H1274" s="11" t="str">
        <f>IFERROR(INDEX(lvl_6[],MATCH(N1274,lvl_6[ID],0),MATCH(_xlfn.CONCAT(K1274,"_",L1274,"_",M1274),lvl_6[#Headers],0)),"Нет")</f>
        <v>Нет</v>
      </c>
      <c r="I1274" s="12">
        <v>1</v>
      </c>
      <c r="J1274" s="12">
        <v>2</v>
      </c>
      <c r="K1274" s="12">
        <v>2</v>
      </c>
      <c r="L1274" s="12">
        <v>1</v>
      </c>
      <c r="M1274" s="12">
        <v>0</v>
      </c>
      <c r="N1274" s="12">
        <v>0</v>
      </c>
      <c r="O1274" s="12">
        <f>COUNTIF($P$2:P1274,P1274)</f>
        <v>513</v>
      </c>
      <c r="P1274" s="12" t="str">
        <f t="shared" si="58"/>
        <v>122010000</v>
      </c>
      <c r="Q1274" s="12" t="str">
        <f t="shared" si="59"/>
        <v>1220100000513</v>
      </c>
      <c r="R1274" s="20" t="s">
        <v>1296</v>
      </c>
      <c r="S1274" s="20" t="s">
        <v>1298</v>
      </c>
      <c r="AY1274" s="12" t="s">
        <v>908</v>
      </c>
      <c r="AZ1274" s="12">
        <v>1</v>
      </c>
      <c r="BA1274" s="12" t="s">
        <v>916</v>
      </c>
      <c r="BB1274" s="12" t="s">
        <v>26</v>
      </c>
      <c r="BG1274" s="21">
        <v>-1</v>
      </c>
      <c r="BK1274" s="12">
        <v>1</v>
      </c>
    </row>
    <row r="1275" spans="1:63" ht="30" x14ac:dyDescent="0.25">
      <c r="A1275" s="12">
        <v>1</v>
      </c>
      <c r="B1275" s="11" t="str">
        <f t="shared" si="60"/>
        <v>Общий расчет. Ци Мень. Анализ Дворца. Структуры. Благоприятность. Нет</v>
      </c>
      <c r="C1275" s="11" t="str">
        <f>IFERROR(VLOOKUP(I1275,lvl_1[],2,FALSE),"Нет")</f>
        <v>Общий расчет</v>
      </c>
      <c r="D1275" s="11" t="str">
        <f>IFERROR(VLOOKUP(Rule!J1275,lvl_2[],2,FALSE),"Нет")</f>
        <v>Ци Мень</v>
      </c>
      <c r="E1275" s="11" t="str">
        <f>IFERROR(VLOOKUP(Rule!K1275,lvl_3[],2,FALSE),"Нет")</f>
        <v>Анализ Дворца</v>
      </c>
      <c r="F1275" s="11" t="str">
        <f>IFERROR(INDEX(lvl_4[],MATCH(L1275,lvl_4[ID],0),MATCH(TEXT(K1275,"##0"),lvl_4[#Headers],0)),"Нет")</f>
        <v>Структуры</v>
      </c>
      <c r="G1275" s="11" t="str">
        <f>IFERROR(INDEX(lvl_5[],MATCH(M1275,lvl_5[ID],0),MATCH(_xlfn.CONCAT(TEXT(K1275,"##0"),"_",TEXT(L1275,"##0")),lvl_5[#Headers],0)),"Нет")</f>
        <v>Благоприятность</v>
      </c>
      <c r="H1275" s="11" t="str">
        <f>IFERROR(INDEX(lvl_6[],MATCH(N1275,lvl_6[ID],0),MATCH(_xlfn.CONCAT(K1275,"_",L1275,"_",M1275),lvl_6[#Headers],0)),"Нет")</f>
        <v>Нет</v>
      </c>
      <c r="I1275" s="12">
        <v>1</v>
      </c>
      <c r="J1275" s="12">
        <v>2</v>
      </c>
      <c r="K1275" s="12">
        <v>2</v>
      </c>
      <c r="L1275" s="12">
        <v>1</v>
      </c>
      <c r="M1275" s="12">
        <v>0</v>
      </c>
      <c r="N1275" s="12">
        <v>0</v>
      </c>
      <c r="O1275" s="12">
        <f>COUNTIF($P$2:P1275,P1275)</f>
        <v>514</v>
      </c>
      <c r="P1275" s="12" t="str">
        <f t="shared" si="58"/>
        <v>122010000</v>
      </c>
      <c r="Q1275" s="12" t="str">
        <f t="shared" si="59"/>
        <v>1220100000514</v>
      </c>
      <c r="R1275" s="20" t="s">
        <v>1296</v>
      </c>
      <c r="S1275" s="20" t="s">
        <v>1298</v>
      </c>
      <c r="AY1275" s="12" t="s">
        <v>908</v>
      </c>
      <c r="AZ1275" s="12">
        <v>1</v>
      </c>
      <c r="BA1275" s="12" t="s">
        <v>908</v>
      </c>
      <c r="BB1275" s="12" t="s">
        <v>19</v>
      </c>
      <c r="BG1275" s="21">
        <v>-1</v>
      </c>
      <c r="BK1275" s="12">
        <v>1</v>
      </c>
    </row>
    <row r="1276" spans="1:63" ht="30" x14ac:dyDescent="0.25">
      <c r="A1276" s="12">
        <v>1</v>
      </c>
      <c r="B1276" s="11" t="str">
        <f t="shared" si="60"/>
        <v>Общий расчет. Ци Мень. Анализ Дворца. Структуры. Благоприятность. Нет</v>
      </c>
      <c r="C1276" s="11" t="str">
        <f>IFERROR(VLOOKUP(I1276,lvl_1[],2,FALSE),"Нет")</f>
        <v>Общий расчет</v>
      </c>
      <c r="D1276" s="11" t="str">
        <f>IFERROR(VLOOKUP(Rule!J1276,lvl_2[],2,FALSE),"Нет")</f>
        <v>Ци Мень</v>
      </c>
      <c r="E1276" s="11" t="str">
        <f>IFERROR(VLOOKUP(Rule!K1276,lvl_3[],2,FALSE),"Нет")</f>
        <v>Анализ Дворца</v>
      </c>
      <c r="F1276" s="11" t="str">
        <f>IFERROR(INDEX(lvl_4[],MATCH(L1276,lvl_4[ID],0),MATCH(TEXT(K1276,"##0"),lvl_4[#Headers],0)),"Нет")</f>
        <v>Структуры</v>
      </c>
      <c r="G1276" s="11" t="str">
        <f>IFERROR(INDEX(lvl_5[],MATCH(M1276,lvl_5[ID],0),MATCH(_xlfn.CONCAT(TEXT(K1276,"##0"),"_",TEXT(L1276,"##0")),lvl_5[#Headers],0)),"Нет")</f>
        <v>Благоприятность</v>
      </c>
      <c r="H1276" s="11" t="str">
        <f>IFERROR(INDEX(lvl_6[],MATCH(N1276,lvl_6[ID],0),MATCH(_xlfn.CONCAT(K1276,"_",L1276,"_",M1276),lvl_6[#Headers],0)),"Нет")</f>
        <v>Нет</v>
      </c>
      <c r="I1276" s="12">
        <v>1</v>
      </c>
      <c r="J1276" s="12">
        <v>2</v>
      </c>
      <c r="K1276" s="12">
        <v>2</v>
      </c>
      <c r="L1276" s="12">
        <v>1</v>
      </c>
      <c r="M1276" s="12">
        <v>0</v>
      </c>
      <c r="N1276" s="12">
        <v>0</v>
      </c>
      <c r="O1276" s="12">
        <f>COUNTIF($P$2:P1276,P1276)</f>
        <v>515</v>
      </c>
      <c r="P1276" s="12" t="str">
        <f t="shared" si="58"/>
        <v>122010000</v>
      </c>
      <c r="Q1276" s="12" t="str">
        <f t="shared" si="59"/>
        <v>1220100000515</v>
      </c>
      <c r="R1276" s="20" t="s">
        <v>1296</v>
      </c>
      <c r="S1276" s="20" t="s">
        <v>1298</v>
      </c>
      <c r="AY1276" s="12" t="s">
        <v>908</v>
      </c>
      <c r="AZ1276" s="12">
        <v>1</v>
      </c>
      <c r="BA1276" s="12" t="s">
        <v>910</v>
      </c>
      <c r="BB1276" s="12" t="s">
        <v>19</v>
      </c>
      <c r="BG1276" s="21">
        <v>-1</v>
      </c>
      <c r="BK1276" s="12">
        <v>1</v>
      </c>
    </row>
    <row r="1277" spans="1:63" ht="30" x14ac:dyDescent="0.25">
      <c r="A1277" s="12">
        <v>1</v>
      </c>
      <c r="B1277" s="11" t="str">
        <f t="shared" si="60"/>
        <v>Общий расчет. Ци Мень. Анализ Дворца. Структуры. Благоприятность. Нет</v>
      </c>
      <c r="C1277" s="11" t="str">
        <f>IFERROR(VLOOKUP(I1277,lvl_1[],2,FALSE),"Нет")</f>
        <v>Общий расчет</v>
      </c>
      <c r="D1277" s="11" t="str">
        <f>IFERROR(VLOOKUP(Rule!J1277,lvl_2[],2,FALSE),"Нет")</f>
        <v>Ци Мень</v>
      </c>
      <c r="E1277" s="11" t="str">
        <f>IFERROR(VLOOKUP(Rule!K1277,lvl_3[],2,FALSE),"Нет")</f>
        <v>Анализ Дворца</v>
      </c>
      <c r="F1277" s="11" t="str">
        <f>IFERROR(INDEX(lvl_4[],MATCH(L1277,lvl_4[ID],0),MATCH(TEXT(K1277,"##0"),lvl_4[#Headers],0)),"Нет")</f>
        <v>Структуры</v>
      </c>
      <c r="G1277" s="11" t="str">
        <f>IFERROR(INDEX(lvl_5[],MATCH(M1277,lvl_5[ID],0),MATCH(_xlfn.CONCAT(TEXT(K1277,"##0"),"_",TEXT(L1277,"##0")),lvl_5[#Headers],0)),"Нет")</f>
        <v>Благоприятность</v>
      </c>
      <c r="H1277" s="11" t="str">
        <f>IFERROR(INDEX(lvl_6[],MATCH(N1277,lvl_6[ID],0),MATCH(_xlfn.CONCAT(K1277,"_",L1277,"_",M1277),lvl_6[#Headers],0)),"Нет")</f>
        <v>Нет</v>
      </c>
      <c r="I1277" s="12">
        <v>1</v>
      </c>
      <c r="J1277" s="12">
        <v>2</v>
      </c>
      <c r="K1277" s="12">
        <v>2</v>
      </c>
      <c r="L1277" s="12">
        <v>1</v>
      </c>
      <c r="M1277" s="12">
        <v>0</v>
      </c>
      <c r="N1277" s="12">
        <v>0</v>
      </c>
      <c r="O1277" s="12">
        <f>COUNTIF($P$2:P1277,P1277)</f>
        <v>516</v>
      </c>
      <c r="P1277" s="12" t="str">
        <f t="shared" ref="P1277:P1340" si="61">_xlfn.CONCAT(I1277,
J1277,
K1277,
IF(LEN(L1277)=1,_xlfn.CONCAT(0,L1277),L1277),
IF(LEN(M1277)=1,_xlfn.CONCAT(0,M1277),M1277),
IF(LEN(N1277)=1,_xlfn.CONCAT(0,N1277),N1277))</f>
        <v>122010000</v>
      </c>
      <c r="Q1277" s="12" t="str">
        <f t="shared" ref="Q1277:Q1340" si="62">_xlfn.CONCAT(I1277,
J1277,
K1277,
IF(LEN(L1277)=1,_xlfn.CONCAT(0,L1277),L1277),
IF(LEN(M1277)=1,_xlfn.CONCAT(0,M1277),M1277),
IF(LEN(N1277)=1,_xlfn.CONCAT(0,N1277),N1277),
IF(LEN(O1277)=1,_xlfn.CONCAT("000",O1277),IF(LEN(O1277)=2,_xlfn.CONCAT("00",O1277),IF(LEN(O1277)=3,_xlfn.CONCAT(0,O1277),O1277))))</f>
        <v>1220100000516</v>
      </c>
      <c r="R1277" s="20" t="s">
        <v>1296</v>
      </c>
      <c r="S1277" s="20" t="s">
        <v>1298</v>
      </c>
      <c r="AY1277" s="12" t="s">
        <v>908</v>
      </c>
      <c r="AZ1277" s="12">
        <v>1</v>
      </c>
      <c r="BA1277" s="12" t="s">
        <v>912</v>
      </c>
      <c r="BB1277" s="12" t="s">
        <v>19</v>
      </c>
      <c r="BG1277" s="21">
        <v>-1</v>
      </c>
      <c r="BK1277" s="12">
        <v>1</v>
      </c>
    </row>
    <row r="1278" spans="1:63" ht="30" x14ac:dyDescent="0.25">
      <c r="A1278" s="12">
        <v>1</v>
      </c>
      <c r="B1278" s="11" t="str">
        <f t="shared" ref="B1278:B1341" si="63">_xlfn.CONCAT(C1278,". ", D1278,". ", E1278,". ", F1278,". ", G1278,". ", H1278)</f>
        <v>Общий расчет. Ци Мень. Анализ Дворца. Структуры. Благоприятность. Нет</v>
      </c>
      <c r="C1278" s="11" t="str">
        <f>IFERROR(VLOOKUP(I1278,lvl_1[],2,FALSE),"Нет")</f>
        <v>Общий расчет</v>
      </c>
      <c r="D1278" s="11" t="str">
        <f>IFERROR(VLOOKUP(Rule!J1278,lvl_2[],2,FALSE),"Нет")</f>
        <v>Ци Мень</v>
      </c>
      <c r="E1278" s="11" t="str">
        <f>IFERROR(VLOOKUP(Rule!K1278,lvl_3[],2,FALSE),"Нет")</f>
        <v>Анализ Дворца</v>
      </c>
      <c r="F1278" s="11" t="str">
        <f>IFERROR(INDEX(lvl_4[],MATCH(L1278,lvl_4[ID],0),MATCH(TEXT(K1278,"##0"),lvl_4[#Headers],0)),"Нет")</f>
        <v>Структуры</v>
      </c>
      <c r="G1278" s="11" t="str">
        <f>IFERROR(INDEX(lvl_5[],MATCH(M1278,lvl_5[ID],0),MATCH(_xlfn.CONCAT(TEXT(K1278,"##0"),"_",TEXT(L1278,"##0")),lvl_5[#Headers],0)),"Нет")</f>
        <v>Благоприятность</v>
      </c>
      <c r="H1278" s="11" t="str">
        <f>IFERROR(INDEX(lvl_6[],MATCH(N1278,lvl_6[ID],0),MATCH(_xlfn.CONCAT(K1278,"_",L1278,"_",M1278),lvl_6[#Headers],0)),"Нет")</f>
        <v>Нет</v>
      </c>
      <c r="I1278" s="12">
        <v>1</v>
      </c>
      <c r="J1278" s="12">
        <v>2</v>
      </c>
      <c r="K1278" s="12">
        <v>2</v>
      </c>
      <c r="L1278" s="12">
        <v>1</v>
      </c>
      <c r="M1278" s="12">
        <v>0</v>
      </c>
      <c r="N1278" s="12">
        <v>0</v>
      </c>
      <c r="O1278" s="12">
        <f>COUNTIF($P$2:P1278,P1278)</f>
        <v>517</v>
      </c>
      <c r="P1278" s="12" t="str">
        <f t="shared" si="61"/>
        <v>122010000</v>
      </c>
      <c r="Q1278" s="12" t="str">
        <f t="shared" si="62"/>
        <v>1220100000517</v>
      </c>
      <c r="R1278" s="20" t="s">
        <v>1296</v>
      </c>
      <c r="S1278" s="20" t="s">
        <v>1298</v>
      </c>
      <c r="AY1278" s="12" t="s">
        <v>908</v>
      </c>
      <c r="AZ1278" s="12">
        <v>1</v>
      </c>
      <c r="BA1278" s="12" t="s">
        <v>914</v>
      </c>
      <c r="BB1278" s="12" t="s">
        <v>19</v>
      </c>
      <c r="BG1278" s="21">
        <v>-1</v>
      </c>
      <c r="BK1278" s="12">
        <v>1</v>
      </c>
    </row>
    <row r="1279" spans="1:63" ht="30" x14ac:dyDescent="0.25">
      <c r="A1279" s="12">
        <v>1</v>
      </c>
      <c r="B1279" s="11" t="str">
        <f t="shared" si="63"/>
        <v>Общий расчет. Ци Мень. Анализ Дворца. Структуры. Благоприятность. Нет</v>
      </c>
      <c r="C1279" s="11" t="str">
        <f>IFERROR(VLOOKUP(I1279,lvl_1[],2,FALSE),"Нет")</f>
        <v>Общий расчет</v>
      </c>
      <c r="D1279" s="11" t="str">
        <f>IFERROR(VLOOKUP(Rule!J1279,lvl_2[],2,FALSE),"Нет")</f>
        <v>Ци Мень</v>
      </c>
      <c r="E1279" s="11" t="str">
        <f>IFERROR(VLOOKUP(Rule!K1279,lvl_3[],2,FALSE),"Нет")</f>
        <v>Анализ Дворца</v>
      </c>
      <c r="F1279" s="11" t="str">
        <f>IFERROR(INDEX(lvl_4[],MATCH(L1279,lvl_4[ID],0),MATCH(TEXT(K1279,"##0"),lvl_4[#Headers],0)),"Нет")</f>
        <v>Структуры</v>
      </c>
      <c r="G1279" s="11" t="str">
        <f>IFERROR(INDEX(lvl_5[],MATCH(M1279,lvl_5[ID],0),MATCH(_xlfn.CONCAT(TEXT(K1279,"##0"),"_",TEXT(L1279,"##0")),lvl_5[#Headers],0)),"Нет")</f>
        <v>Благоприятность</v>
      </c>
      <c r="H1279" s="11" t="str">
        <f>IFERROR(INDEX(lvl_6[],MATCH(N1279,lvl_6[ID],0),MATCH(_xlfn.CONCAT(K1279,"_",L1279,"_",M1279),lvl_6[#Headers],0)),"Нет")</f>
        <v>Нет</v>
      </c>
      <c r="I1279" s="12">
        <v>1</v>
      </c>
      <c r="J1279" s="12">
        <v>2</v>
      </c>
      <c r="K1279" s="12">
        <v>2</v>
      </c>
      <c r="L1279" s="12">
        <v>1</v>
      </c>
      <c r="M1279" s="12">
        <v>0</v>
      </c>
      <c r="N1279" s="12">
        <v>0</v>
      </c>
      <c r="O1279" s="12">
        <f>COUNTIF($P$2:P1279,P1279)</f>
        <v>518</v>
      </c>
      <c r="P1279" s="12" t="str">
        <f t="shared" si="61"/>
        <v>122010000</v>
      </c>
      <c r="Q1279" s="12" t="str">
        <f t="shared" si="62"/>
        <v>1220100000518</v>
      </c>
      <c r="R1279" s="20" t="s">
        <v>1296</v>
      </c>
      <c r="S1279" s="20" t="s">
        <v>1298</v>
      </c>
      <c r="AY1279" s="12" t="s">
        <v>908</v>
      </c>
      <c r="AZ1279" s="12">
        <v>1</v>
      </c>
      <c r="BA1279" s="12" t="s">
        <v>916</v>
      </c>
      <c r="BB1279" s="12" t="s">
        <v>19</v>
      </c>
      <c r="BG1279" s="21">
        <v>-1</v>
      </c>
      <c r="BK1279" s="12">
        <v>1</v>
      </c>
    </row>
    <row r="1280" spans="1:63" ht="30" x14ac:dyDescent="0.25">
      <c r="A1280" s="12">
        <v>1</v>
      </c>
      <c r="B1280" s="11" t="str">
        <f t="shared" si="63"/>
        <v>Общий расчет. Ци Мень. Анализ Дворца. Структуры. Благоприятность. Нет</v>
      </c>
      <c r="C1280" s="11" t="str">
        <f>IFERROR(VLOOKUP(I1280,lvl_1[],2,FALSE),"Нет")</f>
        <v>Общий расчет</v>
      </c>
      <c r="D1280" s="11" t="str">
        <f>IFERROR(VLOOKUP(Rule!J1280,lvl_2[],2,FALSE),"Нет")</f>
        <v>Ци Мень</v>
      </c>
      <c r="E1280" s="11" t="str">
        <f>IFERROR(VLOOKUP(Rule!K1280,lvl_3[],2,FALSE),"Нет")</f>
        <v>Анализ Дворца</v>
      </c>
      <c r="F1280" s="11" t="str">
        <f>IFERROR(INDEX(lvl_4[],MATCH(L1280,lvl_4[ID],0),MATCH(TEXT(K1280,"##0"),lvl_4[#Headers],0)),"Нет")</f>
        <v>Структуры</v>
      </c>
      <c r="G1280" s="11" t="str">
        <f>IFERROR(INDEX(lvl_5[],MATCH(M1280,lvl_5[ID],0),MATCH(_xlfn.CONCAT(TEXT(K1280,"##0"),"_",TEXT(L1280,"##0")),lvl_5[#Headers],0)),"Нет")</f>
        <v>Благоприятность</v>
      </c>
      <c r="H1280" s="11" t="str">
        <f>IFERROR(INDEX(lvl_6[],MATCH(N1280,lvl_6[ID],0),MATCH(_xlfn.CONCAT(K1280,"_",L1280,"_",M1280),lvl_6[#Headers],0)),"Нет")</f>
        <v>Нет</v>
      </c>
      <c r="I1280" s="12">
        <v>1</v>
      </c>
      <c r="J1280" s="12">
        <v>2</v>
      </c>
      <c r="K1280" s="12">
        <v>2</v>
      </c>
      <c r="L1280" s="12">
        <v>1</v>
      </c>
      <c r="M1280" s="12">
        <v>0</v>
      </c>
      <c r="N1280" s="12">
        <v>0</v>
      </c>
      <c r="O1280" s="12">
        <f>COUNTIF($P$2:P1280,P1280)</f>
        <v>519</v>
      </c>
      <c r="P1280" s="12" t="str">
        <f t="shared" si="61"/>
        <v>122010000</v>
      </c>
      <c r="Q1280" s="12" t="str">
        <f t="shared" si="62"/>
        <v>1220100000519</v>
      </c>
      <c r="R1280" s="20" t="s">
        <v>1296</v>
      </c>
      <c r="S1280" s="20" t="s">
        <v>1298</v>
      </c>
      <c r="AY1280" s="12" t="s">
        <v>908</v>
      </c>
      <c r="AZ1280" s="12">
        <v>1</v>
      </c>
      <c r="BA1280" s="12" t="s">
        <v>908</v>
      </c>
      <c r="BB1280" s="12" t="s">
        <v>16</v>
      </c>
      <c r="BG1280" s="21">
        <v>-1</v>
      </c>
      <c r="BK1280" s="12">
        <v>1</v>
      </c>
    </row>
    <row r="1281" spans="1:63" ht="30" x14ac:dyDescent="0.25">
      <c r="A1281" s="12">
        <v>1</v>
      </c>
      <c r="B1281" s="11" t="str">
        <f t="shared" si="63"/>
        <v>Общий расчет. Ци Мень. Анализ Дворца. Структуры. Благоприятность. Нет</v>
      </c>
      <c r="C1281" s="11" t="str">
        <f>IFERROR(VLOOKUP(I1281,lvl_1[],2,FALSE),"Нет")</f>
        <v>Общий расчет</v>
      </c>
      <c r="D1281" s="11" t="str">
        <f>IFERROR(VLOOKUP(Rule!J1281,lvl_2[],2,FALSE),"Нет")</f>
        <v>Ци Мень</v>
      </c>
      <c r="E1281" s="11" t="str">
        <f>IFERROR(VLOOKUP(Rule!K1281,lvl_3[],2,FALSE),"Нет")</f>
        <v>Анализ Дворца</v>
      </c>
      <c r="F1281" s="11" t="str">
        <f>IFERROR(INDEX(lvl_4[],MATCH(L1281,lvl_4[ID],0),MATCH(TEXT(K1281,"##0"),lvl_4[#Headers],0)),"Нет")</f>
        <v>Структуры</v>
      </c>
      <c r="G1281" s="11" t="str">
        <f>IFERROR(INDEX(lvl_5[],MATCH(M1281,lvl_5[ID],0),MATCH(_xlfn.CONCAT(TEXT(K1281,"##0"),"_",TEXT(L1281,"##0")),lvl_5[#Headers],0)),"Нет")</f>
        <v>Благоприятность</v>
      </c>
      <c r="H1281" s="11" t="str">
        <f>IFERROR(INDEX(lvl_6[],MATCH(N1281,lvl_6[ID],0),MATCH(_xlfn.CONCAT(K1281,"_",L1281,"_",M1281),lvl_6[#Headers],0)),"Нет")</f>
        <v>Нет</v>
      </c>
      <c r="I1281" s="12">
        <v>1</v>
      </c>
      <c r="J1281" s="12">
        <v>2</v>
      </c>
      <c r="K1281" s="12">
        <v>2</v>
      </c>
      <c r="L1281" s="12">
        <v>1</v>
      </c>
      <c r="M1281" s="12">
        <v>0</v>
      </c>
      <c r="N1281" s="12">
        <v>0</v>
      </c>
      <c r="O1281" s="12">
        <f>COUNTIF($P$2:P1281,P1281)</f>
        <v>520</v>
      </c>
      <c r="P1281" s="12" t="str">
        <f t="shared" si="61"/>
        <v>122010000</v>
      </c>
      <c r="Q1281" s="12" t="str">
        <f t="shared" si="62"/>
        <v>1220100000520</v>
      </c>
      <c r="R1281" s="20" t="s">
        <v>1296</v>
      </c>
      <c r="S1281" s="20" t="s">
        <v>1298</v>
      </c>
      <c r="AY1281" s="12" t="s">
        <v>908</v>
      </c>
      <c r="AZ1281" s="12">
        <v>1</v>
      </c>
      <c r="BA1281" s="12" t="s">
        <v>910</v>
      </c>
      <c r="BB1281" s="12" t="s">
        <v>16</v>
      </c>
      <c r="BG1281" s="21">
        <v>-1</v>
      </c>
      <c r="BK1281" s="12">
        <v>1</v>
      </c>
    </row>
    <row r="1282" spans="1:63" ht="30" x14ac:dyDescent="0.25">
      <c r="A1282" s="12">
        <v>1</v>
      </c>
      <c r="B1282" s="11" t="str">
        <f t="shared" si="63"/>
        <v>Общий расчет. Ци Мень. Анализ Дворца. Структуры. Благоприятность. Нет</v>
      </c>
      <c r="C1282" s="11" t="str">
        <f>IFERROR(VLOOKUP(I1282,lvl_1[],2,FALSE),"Нет")</f>
        <v>Общий расчет</v>
      </c>
      <c r="D1282" s="11" t="str">
        <f>IFERROR(VLOOKUP(Rule!J1282,lvl_2[],2,FALSE),"Нет")</f>
        <v>Ци Мень</v>
      </c>
      <c r="E1282" s="11" t="str">
        <f>IFERROR(VLOOKUP(Rule!K1282,lvl_3[],2,FALSE),"Нет")</f>
        <v>Анализ Дворца</v>
      </c>
      <c r="F1282" s="11" t="str">
        <f>IFERROR(INDEX(lvl_4[],MATCH(L1282,lvl_4[ID],0),MATCH(TEXT(K1282,"##0"),lvl_4[#Headers],0)),"Нет")</f>
        <v>Структуры</v>
      </c>
      <c r="G1282" s="11" t="str">
        <f>IFERROR(INDEX(lvl_5[],MATCH(M1282,lvl_5[ID],0),MATCH(_xlfn.CONCAT(TEXT(K1282,"##0"),"_",TEXT(L1282,"##0")),lvl_5[#Headers],0)),"Нет")</f>
        <v>Благоприятность</v>
      </c>
      <c r="H1282" s="11" t="str">
        <f>IFERROR(INDEX(lvl_6[],MATCH(N1282,lvl_6[ID],0),MATCH(_xlfn.CONCAT(K1282,"_",L1282,"_",M1282),lvl_6[#Headers],0)),"Нет")</f>
        <v>Нет</v>
      </c>
      <c r="I1282" s="12">
        <v>1</v>
      </c>
      <c r="J1282" s="12">
        <v>2</v>
      </c>
      <c r="K1282" s="12">
        <v>2</v>
      </c>
      <c r="L1282" s="12">
        <v>1</v>
      </c>
      <c r="M1282" s="12">
        <v>0</v>
      </c>
      <c r="N1282" s="12">
        <v>0</v>
      </c>
      <c r="O1282" s="12">
        <f>COUNTIF($P$2:P1282,P1282)</f>
        <v>521</v>
      </c>
      <c r="P1282" s="12" t="str">
        <f t="shared" si="61"/>
        <v>122010000</v>
      </c>
      <c r="Q1282" s="12" t="str">
        <f t="shared" si="62"/>
        <v>1220100000521</v>
      </c>
      <c r="R1282" s="20" t="s">
        <v>1296</v>
      </c>
      <c r="S1282" s="20" t="s">
        <v>1298</v>
      </c>
      <c r="AY1282" s="12" t="s">
        <v>908</v>
      </c>
      <c r="AZ1282" s="12">
        <v>1</v>
      </c>
      <c r="BA1282" s="12" t="s">
        <v>912</v>
      </c>
      <c r="BB1282" s="12" t="s">
        <v>16</v>
      </c>
      <c r="BG1282" s="21">
        <v>-1</v>
      </c>
      <c r="BK1282" s="12">
        <v>1</v>
      </c>
    </row>
    <row r="1283" spans="1:63" ht="30" x14ac:dyDescent="0.25">
      <c r="A1283" s="12">
        <v>1</v>
      </c>
      <c r="B1283" s="11" t="str">
        <f t="shared" si="63"/>
        <v>Общий расчет. Ци Мень. Анализ Дворца. Структуры. Благоприятность. Нет</v>
      </c>
      <c r="C1283" s="11" t="str">
        <f>IFERROR(VLOOKUP(I1283,lvl_1[],2,FALSE),"Нет")</f>
        <v>Общий расчет</v>
      </c>
      <c r="D1283" s="11" t="str">
        <f>IFERROR(VLOOKUP(Rule!J1283,lvl_2[],2,FALSE),"Нет")</f>
        <v>Ци Мень</v>
      </c>
      <c r="E1283" s="11" t="str">
        <f>IFERROR(VLOOKUP(Rule!K1283,lvl_3[],2,FALSE),"Нет")</f>
        <v>Анализ Дворца</v>
      </c>
      <c r="F1283" s="11" t="str">
        <f>IFERROR(INDEX(lvl_4[],MATCH(L1283,lvl_4[ID],0),MATCH(TEXT(K1283,"##0"),lvl_4[#Headers],0)),"Нет")</f>
        <v>Структуры</v>
      </c>
      <c r="G1283" s="11" t="str">
        <f>IFERROR(INDEX(lvl_5[],MATCH(M1283,lvl_5[ID],0),MATCH(_xlfn.CONCAT(TEXT(K1283,"##0"),"_",TEXT(L1283,"##0")),lvl_5[#Headers],0)),"Нет")</f>
        <v>Благоприятность</v>
      </c>
      <c r="H1283" s="11" t="str">
        <f>IFERROR(INDEX(lvl_6[],MATCH(N1283,lvl_6[ID],0),MATCH(_xlfn.CONCAT(K1283,"_",L1283,"_",M1283),lvl_6[#Headers],0)),"Нет")</f>
        <v>Нет</v>
      </c>
      <c r="I1283" s="12">
        <v>1</v>
      </c>
      <c r="J1283" s="12">
        <v>2</v>
      </c>
      <c r="K1283" s="12">
        <v>2</v>
      </c>
      <c r="L1283" s="12">
        <v>1</v>
      </c>
      <c r="M1283" s="12">
        <v>0</v>
      </c>
      <c r="N1283" s="12">
        <v>0</v>
      </c>
      <c r="O1283" s="12">
        <f>COUNTIF($P$2:P1283,P1283)</f>
        <v>522</v>
      </c>
      <c r="P1283" s="12" t="str">
        <f t="shared" si="61"/>
        <v>122010000</v>
      </c>
      <c r="Q1283" s="12" t="str">
        <f t="shared" si="62"/>
        <v>1220100000522</v>
      </c>
      <c r="R1283" s="20" t="s">
        <v>1296</v>
      </c>
      <c r="S1283" s="20" t="s">
        <v>1298</v>
      </c>
      <c r="AY1283" s="12" t="s">
        <v>908</v>
      </c>
      <c r="AZ1283" s="12">
        <v>1</v>
      </c>
      <c r="BA1283" s="12" t="s">
        <v>914</v>
      </c>
      <c r="BB1283" s="12" t="s">
        <v>16</v>
      </c>
      <c r="BG1283" s="21">
        <v>-1</v>
      </c>
      <c r="BK1283" s="12">
        <v>1</v>
      </c>
    </row>
    <row r="1284" spans="1:63" ht="30" x14ac:dyDescent="0.25">
      <c r="A1284" s="12">
        <v>1</v>
      </c>
      <c r="B1284" s="11" t="str">
        <f t="shared" si="63"/>
        <v>Общий расчет. Ци Мень. Анализ Дворца. Структуры. Благоприятность. Нет</v>
      </c>
      <c r="C1284" s="11" t="str">
        <f>IFERROR(VLOOKUP(I1284,lvl_1[],2,FALSE),"Нет")</f>
        <v>Общий расчет</v>
      </c>
      <c r="D1284" s="11" t="str">
        <f>IFERROR(VLOOKUP(Rule!J1284,lvl_2[],2,FALSE),"Нет")</f>
        <v>Ци Мень</v>
      </c>
      <c r="E1284" s="11" t="str">
        <f>IFERROR(VLOOKUP(Rule!K1284,lvl_3[],2,FALSE),"Нет")</f>
        <v>Анализ Дворца</v>
      </c>
      <c r="F1284" s="11" t="str">
        <f>IFERROR(INDEX(lvl_4[],MATCH(L1284,lvl_4[ID],0),MATCH(TEXT(K1284,"##0"),lvl_4[#Headers],0)),"Нет")</f>
        <v>Структуры</v>
      </c>
      <c r="G1284" s="11" t="str">
        <f>IFERROR(INDEX(lvl_5[],MATCH(M1284,lvl_5[ID],0),MATCH(_xlfn.CONCAT(TEXT(K1284,"##0"),"_",TEXT(L1284,"##0")),lvl_5[#Headers],0)),"Нет")</f>
        <v>Благоприятность</v>
      </c>
      <c r="H1284" s="11" t="str">
        <f>IFERROR(INDEX(lvl_6[],MATCH(N1284,lvl_6[ID],0),MATCH(_xlfn.CONCAT(K1284,"_",L1284,"_",M1284),lvl_6[#Headers],0)),"Нет")</f>
        <v>Нет</v>
      </c>
      <c r="I1284" s="12">
        <v>1</v>
      </c>
      <c r="J1284" s="12">
        <v>2</v>
      </c>
      <c r="K1284" s="12">
        <v>2</v>
      </c>
      <c r="L1284" s="12">
        <v>1</v>
      </c>
      <c r="M1284" s="12">
        <v>0</v>
      </c>
      <c r="N1284" s="12">
        <v>0</v>
      </c>
      <c r="O1284" s="12">
        <f>COUNTIF($P$2:P1284,P1284)</f>
        <v>523</v>
      </c>
      <c r="P1284" s="12" t="str">
        <f t="shared" si="61"/>
        <v>122010000</v>
      </c>
      <c r="Q1284" s="12" t="str">
        <f t="shared" si="62"/>
        <v>1220100000523</v>
      </c>
      <c r="R1284" s="20" t="s">
        <v>1296</v>
      </c>
      <c r="S1284" s="20" t="s">
        <v>1298</v>
      </c>
      <c r="AY1284" s="12" t="s">
        <v>908</v>
      </c>
      <c r="AZ1284" s="12">
        <v>1</v>
      </c>
      <c r="BA1284" s="12" t="s">
        <v>916</v>
      </c>
      <c r="BB1284" s="12" t="s">
        <v>16</v>
      </c>
      <c r="BG1284" s="21">
        <v>-1</v>
      </c>
      <c r="BK1284" s="12">
        <v>1</v>
      </c>
    </row>
    <row r="1285" spans="1:63" ht="30" x14ac:dyDescent="0.25">
      <c r="A1285" s="12">
        <v>1</v>
      </c>
      <c r="B1285" s="11" t="str">
        <f t="shared" si="63"/>
        <v>Общий расчет. Ци Мень. Анализ Дворца. Структуры. Благоприятность. Нет</v>
      </c>
      <c r="C1285" s="11" t="str">
        <f>IFERROR(VLOOKUP(I1285,lvl_1[],2,FALSE),"Нет")</f>
        <v>Общий расчет</v>
      </c>
      <c r="D1285" s="11" t="str">
        <f>IFERROR(VLOOKUP(Rule!J1285,lvl_2[],2,FALSE),"Нет")</f>
        <v>Ци Мень</v>
      </c>
      <c r="E1285" s="11" t="str">
        <f>IFERROR(VLOOKUP(Rule!K1285,lvl_3[],2,FALSE),"Нет")</f>
        <v>Анализ Дворца</v>
      </c>
      <c r="F1285" s="11" t="str">
        <f>IFERROR(INDEX(lvl_4[],MATCH(L1285,lvl_4[ID],0),MATCH(TEXT(K1285,"##0"),lvl_4[#Headers],0)),"Нет")</f>
        <v>Структуры</v>
      </c>
      <c r="G1285" s="11" t="str">
        <f>IFERROR(INDEX(lvl_5[],MATCH(M1285,lvl_5[ID],0),MATCH(_xlfn.CONCAT(TEXT(K1285,"##0"),"_",TEXT(L1285,"##0")),lvl_5[#Headers],0)),"Нет")</f>
        <v>Благоприятность</v>
      </c>
      <c r="H1285" s="11" t="str">
        <f>IFERROR(INDEX(lvl_6[],MATCH(N1285,lvl_6[ID],0),MATCH(_xlfn.CONCAT(K1285,"_",L1285,"_",M1285),lvl_6[#Headers],0)),"Нет")</f>
        <v>Нет</v>
      </c>
      <c r="I1285" s="12">
        <v>1</v>
      </c>
      <c r="J1285" s="12">
        <v>2</v>
      </c>
      <c r="K1285" s="12">
        <v>2</v>
      </c>
      <c r="L1285" s="12">
        <v>1</v>
      </c>
      <c r="M1285" s="12">
        <v>0</v>
      </c>
      <c r="N1285" s="12">
        <v>0</v>
      </c>
      <c r="O1285" s="12">
        <f>COUNTIF($P$2:P1285,P1285)</f>
        <v>524</v>
      </c>
      <c r="P1285" s="12" t="str">
        <f t="shared" si="61"/>
        <v>122010000</v>
      </c>
      <c r="Q1285" s="12" t="str">
        <f t="shared" si="62"/>
        <v>1220100000524</v>
      </c>
      <c r="R1285" s="20" t="s">
        <v>1318</v>
      </c>
      <c r="S1285" s="20" t="s">
        <v>1319</v>
      </c>
      <c r="AY1285" s="12" t="s">
        <v>910</v>
      </c>
      <c r="AZ1285" s="12">
        <v>1</v>
      </c>
      <c r="BA1285" s="12" t="s">
        <v>908</v>
      </c>
      <c r="BG1285" s="21">
        <v>-1</v>
      </c>
      <c r="BK1285" s="12">
        <v>1</v>
      </c>
    </row>
    <row r="1286" spans="1:63" ht="30" x14ac:dyDescent="0.25">
      <c r="A1286" s="12">
        <v>1</v>
      </c>
      <c r="B1286" s="11" t="str">
        <f t="shared" si="63"/>
        <v>Общий расчет. Ци Мень. Анализ Дворца. Структуры. Благоприятность. Нет</v>
      </c>
      <c r="C1286" s="11" t="str">
        <f>IFERROR(VLOOKUP(I1286,lvl_1[],2,FALSE),"Нет")</f>
        <v>Общий расчет</v>
      </c>
      <c r="D1286" s="11" t="str">
        <f>IFERROR(VLOOKUP(Rule!J1286,lvl_2[],2,FALSE),"Нет")</f>
        <v>Ци Мень</v>
      </c>
      <c r="E1286" s="11" t="str">
        <f>IFERROR(VLOOKUP(Rule!K1286,lvl_3[],2,FALSE),"Нет")</f>
        <v>Анализ Дворца</v>
      </c>
      <c r="F1286" s="11" t="str">
        <f>IFERROR(INDEX(lvl_4[],MATCH(L1286,lvl_4[ID],0),MATCH(TEXT(K1286,"##0"),lvl_4[#Headers],0)),"Нет")</f>
        <v>Структуры</v>
      </c>
      <c r="G1286" s="11" t="str">
        <f>IFERROR(INDEX(lvl_5[],MATCH(M1286,lvl_5[ID],0),MATCH(_xlfn.CONCAT(TEXT(K1286,"##0"),"_",TEXT(L1286,"##0")),lvl_5[#Headers],0)),"Нет")</f>
        <v>Благоприятность</v>
      </c>
      <c r="H1286" s="11" t="str">
        <f>IFERROR(INDEX(lvl_6[],MATCH(N1286,lvl_6[ID],0),MATCH(_xlfn.CONCAT(K1286,"_",L1286,"_",M1286),lvl_6[#Headers],0)),"Нет")</f>
        <v>Нет</v>
      </c>
      <c r="I1286" s="12">
        <v>1</v>
      </c>
      <c r="J1286" s="12">
        <v>2</v>
      </c>
      <c r="K1286" s="12">
        <v>2</v>
      </c>
      <c r="L1286" s="12">
        <v>1</v>
      </c>
      <c r="M1286" s="12">
        <v>0</v>
      </c>
      <c r="N1286" s="12">
        <v>0</v>
      </c>
      <c r="O1286" s="12">
        <f>COUNTIF($P$2:P1286,P1286)</f>
        <v>525</v>
      </c>
      <c r="P1286" s="12" t="str">
        <f t="shared" si="61"/>
        <v>122010000</v>
      </c>
      <c r="Q1286" s="12" t="str">
        <f t="shared" si="62"/>
        <v>1220100000525</v>
      </c>
      <c r="R1286" s="20" t="s">
        <v>1318</v>
      </c>
      <c r="S1286" s="20" t="s">
        <v>1319</v>
      </c>
      <c r="AY1286" s="12" t="s">
        <v>910</v>
      </c>
      <c r="AZ1286" s="12">
        <v>1</v>
      </c>
      <c r="BA1286" s="12" t="s">
        <v>910</v>
      </c>
      <c r="BG1286" s="21">
        <v>-1</v>
      </c>
      <c r="BK1286" s="12">
        <v>1</v>
      </c>
    </row>
    <row r="1287" spans="1:63" ht="30" x14ac:dyDescent="0.25">
      <c r="A1287" s="12">
        <v>1</v>
      </c>
      <c r="B1287" s="11" t="str">
        <f t="shared" si="63"/>
        <v>Общий расчет. Ци Мень. Анализ Дворца. Структуры. Благоприятность. Нет</v>
      </c>
      <c r="C1287" s="11" t="str">
        <f>IFERROR(VLOOKUP(I1287,lvl_1[],2,FALSE),"Нет")</f>
        <v>Общий расчет</v>
      </c>
      <c r="D1287" s="11" t="str">
        <f>IFERROR(VLOOKUP(Rule!J1287,lvl_2[],2,FALSE),"Нет")</f>
        <v>Ци Мень</v>
      </c>
      <c r="E1287" s="11" t="str">
        <f>IFERROR(VLOOKUP(Rule!K1287,lvl_3[],2,FALSE),"Нет")</f>
        <v>Анализ Дворца</v>
      </c>
      <c r="F1287" s="11" t="str">
        <f>IFERROR(INDEX(lvl_4[],MATCH(L1287,lvl_4[ID],0),MATCH(TEXT(K1287,"##0"),lvl_4[#Headers],0)),"Нет")</f>
        <v>Структуры</v>
      </c>
      <c r="G1287" s="11" t="str">
        <f>IFERROR(INDEX(lvl_5[],MATCH(M1287,lvl_5[ID],0),MATCH(_xlfn.CONCAT(TEXT(K1287,"##0"),"_",TEXT(L1287,"##0")),lvl_5[#Headers],0)),"Нет")</f>
        <v>Благоприятность</v>
      </c>
      <c r="H1287" s="11" t="str">
        <f>IFERROR(INDEX(lvl_6[],MATCH(N1287,lvl_6[ID],0),MATCH(_xlfn.CONCAT(K1287,"_",L1287,"_",M1287),lvl_6[#Headers],0)),"Нет")</f>
        <v>Нет</v>
      </c>
      <c r="I1287" s="12">
        <v>1</v>
      </c>
      <c r="J1287" s="12">
        <v>2</v>
      </c>
      <c r="K1287" s="12">
        <v>2</v>
      </c>
      <c r="L1287" s="12">
        <v>1</v>
      </c>
      <c r="M1287" s="12">
        <v>0</v>
      </c>
      <c r="N1287" s="12">
        <v>0</v>
      </c>
      <c r="O1287" s="12">
        <f>COUNTIF($P$2:P1287,P1287)</f>
        <v>526</v>
      </c>
      <c r="P1287" s="12" t="str">
        <f t="shared" si="61"/>
        <v>122010000</v>
      </c>
      <c r="Q1287" s="12" t="str">
        <f t="shared" si="62"/>
        <v>1220100000526</v>
      </c>
      <c r="R1287" s="20" t="s">
        <v>1318</v>
      </c>
      <c r="S1287" s="20" t="s">
        <v>1319</v>
      </c>
      <c r="AY1287" s="12" t="s">
        <v>910</v>
      </c>
      <c r="AZ1287" s="12">
        <v>1</v>
      </c>
      <c r="BA1287" s="12" t="s">
        <v>912</v>
      </c>
      <c r="BG1287" s="21">
        <v>-1</v>
      </c>
      <c r="BK1287" s="12">
        <v>1</v>
      </c>
    </row>
    <row r="1288" spans="1:63" ht="30" x14ac:dyDescent="0.25">
      <c r="A1288" s="12">
        <v>1</v>
      </c>
      <c r="B1288" s="11" t="str">
        <f t="shared" si="63"/>
        <v>Общий расчет. Ци Мень. Анализ Дворца. Структуры. Благоприятность. Нет</v>
      </c>
      <c r="C1288" s="11" t="str">
        <f>IFERROR(VLOOKUP(I1288,lvl_1[],2,FALSE),"Нет")</f>
        <v>Общий расчет</v>
      </c>
      <c r="D1288" s="11" t="str">
        <f>IFERROR(VLOOKUP(Rule!J1288,lvl_2[],2,FALSE),"Нет")</f>
        <v>Ци Мень</v>
      </c>
      <c r="E1288" s="11" t="str">
        <f>IFERROR(VLOOKUP(Rule!K1288,lvl_3[],2,FALSE),"Нет")</f>
        <v>Анализ Дворца</v>
      </c>
      <c r="F1288" s="11" t="str">
        <f>IFERROR(INDEX(lvl_4[],MATCH(L1288,lvl_4[ID],0),MATCH(TEXT(K1288,"##0"),lvl_4[#Headers],0)),"Нет")</f>
        <v>Структуры</v>
      </c>
      <c r="G1288" s="11" t="str">
        <f>IFERROR(INDEX(lvl_5[],MATCH(M1288,lvl_5[ID],0),MATCH(_xlfn.CONCAT(TEXT(K1288,"##0"),"_",TEXT(L1288,"##0")),lvl_5[#Headers],0)),"Нет")</f>
        <v>Благоприятность</v>
      </c>
      <c r="H1288" s="11" t="str">
        <f>IFERROR(INDEX(lvl_6[],MATCH(N1288,lvl_6[ID],0),MATCH(_xlfn.CONCAT(K1288,"_",L1288,"_",M1288),lvl_6[#Headers],0)),"Нет")</f>
        <v>Нет</v>
      </c>
      <c r="I1288" s="12">
        <v>1</v>
      </c>
      <c r="J1288" s="12">
        <v>2</v>
      </c>
      <c r="K1288" s="12">
        <v>2</v>
      </c>
      <c r="L1288" s="12">
        <v>1</v>
      </c>
      <c r="M1288" s="12">
        <v>0</v>
      </c>
      <c r="N1288" s="12">
        <v>0</v>
      </c>
      <c r="O1288" s="12">
        <f>COUNTIF($P$2:P1288,P1288)</f>
        <v>527</v>
      </c>
      <c r="P1288" s="12" t="str">
        <f t="shared" si="61"/>
        <v>122010000</v>
      </c>
      <c r="Q1288" s="12" t="str">
        <f t="shared" si="62"/>
        <v>1220100000527</v>
      </c>
      <c r="R1288" s="20" t="s">
        <v>1318</v>
      </c>
      <c r="S1288" s="20" t="s">
        <v>1319</v>
      </c>
      <c r="AY1288" s="12" t="s">
        <v>910</v>
      </c>
      <c r="AZ1288" s="12">
        <v>1</v>
      </c>
      <c r="BA1288" s="12" t="s">
        <v>914</v>
      </c>
      <c r="BG1288" s="21">
        <v>-1</v>
      </c>
      <c r="BK1288" s="12">
        <v>1</v>
      </c>
    </row>
    <row r="1289" spans="1:63" ht="30" x14ac:dyDescent="0.25">
      <c r="A1289" s="12">
        <v>1</v>
      </c>
      <c r="B1289" s="11" t="str">
        <f t="shared" si="63"/>
        <v>Общий расчет. Ци Мень. Анализ Дворца. Структуры. Благоприятность. Нет</v>
      </c>
      <c r="C1289" s="11" t="str">
        <f>IFERROR(VLOOKUP(I1289,lvl_1[],2,FALSE),"Нет")</f>
        <v>Общий расчет</v>
      </c>
      <c r="D1289" s="11" t="str">
        <f>IFERROR(VLOOKUP(Rule!J1289,lvl_2[],2,FALSE),"Нет")</f>
        <v>Ци Мень</v>
      </c>
      <c r="E1289" s="11" t="str">
        <f>IFERROR(VLOOKUP(Rule!K1289,lvl_3[],2,FALSE),"Нет")</f>
        <v>Анализ Дворца</v>
      </c>
      <c r="F1289" s="11" t="str">
        <f>IFERROR(INDEX(lvl_4[],MATCH(L1289,lvl_4[ID],0),MATCH(TEXT(K1289,"##0"),lvl_4[#Headers],0)),"Нет")</f>
        <v>Структуры</v>
      </c>
      <c r="G1289" s="11" t="str">
        <f>IFERROR(INDEX(lvl_5[],MATCH(M1289,lvl_5[ID],0),MATCH(_xlfn.CONCAT(TEXT(K1289,"##0"),"_",TEXT(L1289,"##0")),lvl_5[#Headers],0)),"Нет")</f>
        <v>Благоприятность</v>
      </c>
      <c r="H1289" s="11" t="str">
        <f>IFERROR(INDEX(lvl_6[],MATCH(N1289,lvl_6[ID],0),MATCH(_xlfn.CONCAT(K1289,"_",L1289,"_",M1289),lvl_6[#Headers],0)),"Нет")</f>
        <v>Нет</v>
      </c>
      <c r="I1289" s="12">
        <v>1</v>
      </c>
      <c r="J1289" s="12">
        <v>2</v>
      </c>
      <c r="K1289" s="12">
        <v>2</v>
      </c>
      <c r="L1289" s="12">
        <v>1</v>
      </c>
      <c r="M1289" s="12">
        <v>0</v>
      </c>
      <c r="N1289" s="12">
        <v>0</v>
      </c>
      <c r="O1289" s="12">
        <f>COUNTIF($P$2:P1289,P1289)</f>
        <v>528</v>
      </c>
      <c r="P1289" s="12" t="str">
        <f t="shared" si="61"/>
        <v>122010000</v>
      </c>
      <c r="Q1289" s="12" t="str">
        <f t="shared" si="62"/>
        <v>1220100000528</v>
      </c>
      <c r="R1289" s="20" t="s">
        <v>1318</v>
      </c>
      <c r="S1289" s="20" t="s">
        <v>1319</v>
      </c>
      <c r="AY1289" s="12" t="s">
        <v>910</v>
      </c>
      <c r="AZ1289" s="12">
        <v>1</v>
      </c>
      <c r="BA1289" s="12" t="s">
        <v>916</v>
      </c>
      <c r="BG1289" s="21">
        <v>-1</v>
      </c>
      <c r="BK1289" s="12">
        <v>1</v>
      </c>
    </row>
    <row r="1290" spans="1:63" ht="30" x14ac:dyDescent="0.25">
      <c r="A1290" s="12">
        <v>1</v>
      </c>
      <c r="B1290" s="11" t="str">
        <f t="shared" si="63"/>
        <v>Общий расчет. Ци Мень. Анализ Дворца. Структуры. Благоприятность. Нет</v>
      </c>
      <c r="C1290" s="11" t="str">
        <f>IFERROR(VLOOKUP(I1290,lvl_1[],2,FALSE),"Нет")</f>
        <v>Общий расчет</v>
      </c>
      <c r="D1290" s="11" t="str">
        <f>IFERROR(VLOOKUP(Rule!J1290,lvl_2[],2,FALSE),"Нет")</f>
        <v>Ци Мень</v>
      </c>
      <c r="E1290" s="11" t="str">
        <f>IFERROR(VLOOKUP(Rule!K1290,lvl_3[],2,FALSE),"Нет")</f>
        <v>Анализ Дворца</v>
      </c>
      <c r="F1290" s="11" t="str">
        <f>IFERROR(INDEX(lvl_4[],MATCH(L1290,lvl_4[ID],0),MATCH(TEXT(K1290,"##0"),lvl_4[#Headers],0)),"Нет")</f>
        <v>Структуры</v>
      </c>
      <c r="G1290" s="11" t="str">
        <f>IFERROR(INDEX(lvl_5[],MATCH(M1290,lvl_5[ID],0),MATCH(_xlfn.CONCAT(TEXT(K1290,"##0"),"_",TEXT(L1290,"##0")),lvl_5[#Headers],0)),"Нет")</f>
        <v>Благоприятность</v>
      </c>
      <c r="H1290" s="11" t="str">
        <f>IFERROR(INDEX(lvl_6[],MATCH(N1290,lvl_6[ID],0),MATCH(_xlfn.CONCAT(K1290,"_",L1290,"_",M1290),lvl_6[#Headers],0)),"Нет")</f>
        <v>Нет</v>
      </c>
      <c r="I1290" s="12">
        <v>1</v>
      </c>
      <c r="J1290" s="12">
        <v>2</v>
      </c>
      <c r="K1290" s="12">
        <v>2</v>
      </c>
      <c r="L1290" s="12">
        <v>1</v>
      </c>
      <c r="M1290" s="12">
        <v>0</v>
      </c>
      <c r="N1290" s="12">
        <v>0</v>
      </c>
      <c r="O1290" s="12">
        <f>COUNTIF($P$2:P1290,P1290)</f>
        <v>529</v>
      </c>
      <c r="P1290" s="12" t="str">
        <f t="shared" si="61"/>
        <v>122010000</v>
      </c>
      <c r="Q1290" s="12" t="str">
        <f t="shared" si="62"/>
        <v>1220100000529</v>
      </c>
      <c r="R1290" s="20" t="s">
        <v>1358</v>
      </c>
      <c r="S1290" s="20" t="s">
        <v>1359</v>
      </c>
      <c r="AY1290" s="12" t="s">
        <v>914</v>
      </c>
      <c r="AZ1290" s="12">
        <v>1</v>
      </c>
      <c r="BA1290" s="12" t="s">
        <v>908</v>
      </c>
      <c r="BB1290" s="12" t="s">
        <v>31</v>
      </c>
      <c r="BG1290" s="21">
        <v>1</v>
      </c>
    </row>
    <row r="1291" spans="1:63" ht="30" x14ac:dyDescent="0.25">
      <c r="A1291" s="12">
        <v>1</v>
      </c>
      <c r="B1291" s="11" t="str">
        <f t="shared" si="63"/>
        <v>Общий расчет. Ци Мень. Анализ Дворца. Структуры. Благоприятность. Нет</v>
      </c>
      <c r="C1291" s="11" t="str">
        <f>IFERROR(VLOOKUP(I1291,lvl_1[],2,FALSE),"Нет")</f>
        <v>Общий расчет</v>
      </c>
      <c r="D1291" s="11" t="str">
        <f>IFERROR(VLOOKUP(Rule!J1291,lvl_2[],2,FALSE),"Нет")</f>
        <v>Ци Мень</v>
      </c>
      <c r="E1291" s="11" t="str">
        <f>IFERROR(VLOOKUP(Rule!K1291,lvl_3[],2,FALSE),"Нет")</f>
        <v>Анализ Дворца</v>
      </c>
      <c r="F1291" s="11" t="str">
        <f>IFERROR(INDEX(lvl_4[],MATCH(L1291,lvl_4[ID],0),MATCH(TEXT(K1291,"##0"),lvl_4[#Headers],0)),"Нет")</f>
        <v>Структуры</v>
      </c>
      <c r="G1291" s="11" t="str">
        <f>IFERROR(INDEX(lvl_5[],MATCH(M1291,lvl_5[ID],0),MATCH(_xlfn.CONCAT(TEXT(K1291,"##0"),"_",TEXT(L1291,"##0")),lvl_5[#Headers],0)),"Нет")</f>
        <v>Благоприятность</v>
      </c>
      <c r="H1291" s="11" t="str">
        <f>IFERROR(INDEX(lvl_6[],MATCH(N1291,lvl_6[ID],0),MATCH(_xlfn.CONCAT(K1291,"_",L1291,"_",M1291),lvl_6[#Headers],0)),"Нет")</f>
        <v>Нет</v>
      </c>
      <c r="I1291" s="12">
        <v>1</v>
      </c>
      <c r="J1291" s="12">
        <v>2</v>
      </c>
      <c r="K1291" s="12">
        <v>2</v>
      </c>
      <c r="L1291" s="12">
        <v>1</v>
      </c>
      <c r="M1291" s="12">
        <v>0</v>
      </c>
      <c r="N1291" s="12">
        <v>0</v>
      </c>
      <c r="O1291" s="12">
        <f>COUNTIF($P$2:P1291,P1291)</f>
        <v>530</v>
      </c>
      <c r="P1291" s="12" t="str">
        <f t="shared" si="61"/>
        <v>122010000</v>
      </c>
      <c r="Q1291" s="12" t="str">
        <f t="shared" si="62"/>
        <v>1220100000530</v>
      </c>
      <c r="R1291" s="20" t="s">
        <v>1358</v>
      </c>
      <c r="S1291" s="20" t="s">
        <v>1359</v>
      </c>
      <c r="AY1291" s="12" t="s">
        <v>914</v>
      </c>
      <c r="AZ1291" s="12">
        <v>1</v>
      </c>
      <c r="BA1291" s="12" t="s">
        <v>910</v>
      </c>
      <c r="BB1291" s="12" t="s">
        <v>31</v>
      </c>
      <c r="BG1291" s="21">
        <v>1</v>
      </c>
    </row>
    <row r="1292" spans="1:63" ht="30" x14ac:dyDescent="0.25">
      <c r="A1292" s="12">
        <v>1</v>
      </c>
      <c r="B1292" s="11" t="str">
        <f t="shared" si="63"/>
        <v>Общий расчет. Ци Мень. Анализ Дворца. Структуры. Благоприятность. Нет</v>
      </c>
      <c r="C1292" s="11" t="str">
        <f>IFERROR(VLOOKUP(I1292,lvl_1[],2,FALSE),"Нет")</f>
        <v>Общий расчет</v>
      </c>
      <c r="D1292" s="11" t="str">
        <f>IFERROR(VLOOKUP(Rule!J1292,lvl_2[],2,FALSE),"Нет")</f>
        <v>Ци Мень</v>
      </c>
      <c r="E1292" s="11" t="str">
        <f>IFERROR(VLOOKUP(Rule!K1292,lvl_3[],2,FALSE),"Нет")</f>
        <v>Анализ Дворца</v>
      </c>
      <c r="F1292" s="11" t="str">
        <f>IFERROR(INDEX(lvl_4[],MATCH(L1292,lvl_4[ID],0),MATCH(TEXT(K1292,"##0"),lvl_4[#Headers],0)),"Нет")</f>
        <v>Структуры</v>
      </c>
      <c r="G1292" s="11" t="str">
        <f>IFERROR(INDEX(lvl_5[],MATCH(M1292,lvl_5[ID],0),MATCH(_xlfn.CONCAT(TEXT(K1292,"##0"),"_",TEXT(L1292,"##0")),lvl_5[#Headers],0)),"Нет")</f>
        <v>Благоприятность</v>
      </c>
      <c r="H1292" s="11" t="str">
        <f>IFERROR(INDEX(lvl_6[],MATCH(N1292,lvl_6[ID],0),MATCH(_xlfn.CONCAT(K1292,"_",L1292,"_",M1292),lvl_6[#Headers],0)),"Нет")</f>
        <v>Нет</v>
      </c>
      <c r="I1292" s="12">
        <v>1</v>
      </c>
      <c r="J1292" s="12">
        <v>2</v>
      </c>
      <c r="K1292" s="12">
        <v>2</v>
      </c>
      <c r="L1292" s="12">
        <v>1</v>
      </c>
      <c r="M1292" s="12">
        <v>0</v>
      </c>
      <c r="N1292" s="12">
        <v>0</v>
      </c>
      <c r="O1292" s="12">
        <f>COUNTIF($P$2:P1292,P1292)</f>
        <v>531</v>
      </c>
      <c r="P1292" s="12" t="str">
        <f t="shared" si="61"/>
        <v>122010000</v>
      </c>
      <c r="Q1292" s="12" t="str">
        <f t="shared" si="62"/>
        <v>1220100000531</v>
      </c>
      <c r="R1292" s="20" t="s">
        <v>1358</v>
      </c>
      <c r="S1292" s="20" t="s">
        <v>1359</v>
      </c>
      <c r="AY1292" s="12" t="s">
        <v>914</v>
      </c>
      <c r="AZ1292" s="12">
        <v>1</v>
      </c>
      <c r="BA1292" s="12" t="s">
        <v>912</v>
      </c>
      <c r="BB1292" s="12" t="s">
        <v>31</v>
      </c>
      <c r="BG1292" s="21">
        <v>1</v>
      </c>
    </row>
    <row r="1293" spans="1:63" ht="30" x14ac:dyDescent="0.25">
      <c r="A1293" s="12">
        <v>1</v>
      </c>
      <c r="B1293" s="11" t="str">
        <f t="shared" si="63"/>
        <v>Общий расчет. Ци Мень. Анализ Дворца. Структуры. Благоприятность. Нет</v>
      </c>
      <c r="C1293" s="11" t="str">
        <f>IFERROR(VLOOKUP(I1293,lvl_1[],2,FALSE),"Нет")</f>
        <v>Общий расчет</v>
      </c>
      <c r="D1293" s="11" t="str">
        <f>IFERROR(VLOOKUP(Rule!J1293,lvl_2[],2,FALSE),"Нет")</f>
        <v>Ци Мень</v>
      </c>
      <c r="E1293" s="11" t="str">
        <f>IFERROR(VLOOKUP(Rule!K1293,lvl_3[],2,FALSE),"Нет")</f>
        <v>Анализ Дворца</v>
      </c>
      <c r="F1293" s="11" t="str">
        <f>IFERROR(INDEX(lvl_4[],MATCH(L1293,lvl_4[ID],0),MATCH(TEXT(K1293,"##0"),lvl_4[#Headers],0)),"Нет")</f>
        <v>Структуры</v>
      </c>
      <c r="G1293" s="11" t="str">
        <f>IFERROR(INDEX(lvl_5[],MATCH(M1293,lvl_5[ID],0),MATCH(_xlfn.CONCAT(TEXT(K1293,"##0"),"_",TEXT(L1293,"##0")),lvl_5[#Headers],0)),"Нет")</f>
        <v>Благоприятность</v>
      </c>
      <c r="H1293" s="11" t="str">
        <f>IFERROR(INDEX(lvl_6[],MATCH(N1293,lvl_6[ID],0),MATCH(_xlfn.CONCAT(K1293,"_",L1293,"_",M1293),lvl_6[#Headers],0)),"Нет")</f>
        <v>Нет</v>
      </c>
      <c r="I1293" s="12">
        <v>1</v>
      </c>
      <c r="J1293" s="12">
        <v>2</v>
      </c>
      <c r="K1293" s="12">
        <v>2</v>
      </c>
      <c r="L1293" s="12">
        <v>1</v>
      </c>
      <c r="M1293" s="12">
        <v>0</v>
      </c>
      <c r="N1293" s="12">
        <v>0</v>
      </c>
      <c r="O1293" s="12">
        <f>COUNTIF($P$2:P1293,P1293)</f>
        <v>532</v>
      </c>
      <c r="P1293" s="12" t="str">
        <f t="shared" si="61"/>
        <v>122010000</v>
      </c>
      <c r="Q1293" s="12" t="str">
        <f t="shared" si="62"/>
        <v>1220100000532</v>
      </c>
      <c r="R1293" s="20" t="s">
        <v>1358</v>
      </c>
      <c r="S1293" s="20" t="s">
        <v>1359</v>
      </c>
      <c r="AY1293" s="12" t="s">
        <v>914</v>
      </c>
      <c r="AZ1293" s="12">
        <v>1</v>
      </c>
      <c r="BA1293" s="12" t="s">
        <v>914</v>
      </c>
      <c r="BB1293" s="12" t="s">
        <v>31</v>
      </c>
      <c r="BG1293" s="21">
        <v>1</v>
      </c>
    </row>
    <row r="1294" spans="1:63" ht="30" x14ac:dyDescent="0.25">
      <c r="A1294" s="12">
        <v>1</v>
      </c>
      <c r="B1294" s="11" t="str">
        <f t="shared" si="63"/>
        <v>Общий расчет. Ци Мень. Анализ Дворца. Структуры. Благоприятность. Нет</v>
      </c>
      <c r="C1294" s="11" t="str">
        <f>IFERROR(VLOOKUP(I1294,lvl_1[],2,FALSE),"Нет")</f>
        <v>Общий расчет</v>
      </c>
      <c r="D1294" s="11" t="str">
        <f>IFERROR(VLOOKUP(Rule!J1294,lvl_2[],2,FALSE),"Нет")</f>
        <v>Ци Мень</v>
      </c>
      <c r="E1294" s="11" t="str">
        <f>IFERROR(VLOOKUP(Rule!K1294,lvl_3[],2,FALSE),"Нет")</f>
        <v>Анализ Дворца</v>
      </c>
      <c r="F1294" s="11" t="str">
        <f>IFERROR(INDEX(lvl_4[],MATCH(L1294,lvl_4[ID],0),MATCH(TEXT(K1294,"##0"),lvl_4[#Headers],0)),"Нет")</f>
        <v>Структуры</v>
      </c>
      <c r="G1294" s="11" t="str">
        <f>IFERROR(INDEX(lvl_5[],MATCH(M1294,lvl_5[ID],0),MATCH(_xlfn.CONCAT(TEXT(K1294,"##0"),"_",TEXT(L1294,"##0")),lvl_5[#Headers],0)),"Нет")</f>
        <v>Благоприятность</v>
      </c>
      <c r="H1294" s="11" t="str">
        <f>IFERROR(INDEX(lvl_6[],MATCH(N1294,lvl_6[ID],0),MATCH(_xlfn.CONCAT(K1294,"_",L1294,"_",M1294),lvl_6[#Headers],0)),"Нет")</f>
        <v>Нет</v>
      </c>
      <c r="I1294" s="12">
        <v>1</v>
      </c>
      <c r="J1294" s="12">
        <v>2</v>
      </c>
      <c r="K1294" s="12">
        <v>2</v>
      </c>
      <c r="L1294" s="12">
        <v>1</v>
      </c>
      <c r="M1294" s="12">
        <v>0</v>
      </c>
      <c r="N1294" s="12">
        <v>0</v>
      </c>
      <c r="O1294" s="12">
        <f>COUNTIF($P$2:P1294,P1294)</f>
        <v>533</v>
      </c>
      <c r="P1294" s="12" t="str">
        <f t="shared" si="61"/>
        <v>122010000</v>
      </c>
      <c r="Q1294" s="12" t="str">
        <f t="shared" si="62"/>
        <v>1220100000533</v>
      </c>
      <c r="R1294" s="20" t="s">
        <v>1358</v>
      </c>
      <c r="S1294" s="20" t="s">
        <v>1359</v>
      </c>
      <c r="AY1294" s="12" t="s">
        <v>914</v>
      </c>
      <c r="AZ1294" s="12">
        <v>1</v>
      </c>
      <c r="BA1294" s="12" t="s">
        <v>916</v>
      </c>
      <c r="BB1294" s="12" t="s">
        <v>31</v>
      </c>
      <c r="BG1294" s="21">
        <v>1</v>
      </c>
    </row>
    <row r="1295" spans="1:63" ht="30" x14ac:dyDescent="0.25">
      <c r="A1295" s="12">
        <v>1</v>
      </c>
      <c r="B1295" s="11" t="str">
        <f t="shared" si="63"/>
        <v>Общий расчет. Ци Мень. Анализ Дворца. Структуры. Благоприятность. Нет</v>
      </c>
      <c r="C1295" s="11" t="str">
        <f>IFERROR(VLOOKUP(I1295,lvl_1[],2,FALSE),"Нет")</f>
        <v>Общий расчет</v>
      </c>
      <c r="D1295" s="11" t="str">
        <f>IFERROR(VLOOKUP(Rule!J1295,lvl_2[],2,FALSE),"Нет")</f>
        <v>Ци Мень</v>
      </c>
      <c r="E1295" s="11" t="str">
        <f>IFERROR(VLOOKUP(Rule!K1295,lvl_3[],2,FALSE),"Нет")</f>
        <v>Анализ Дворца</v>
      </c>
      <c r="F1295" s="11" t="str">
        <f>IFERROR(INDEX(lvl_4[],MATCH(L1295,lvl_4[ID],0),MATCH(TEXT(K1295,"##0"),lvl_4[#Headers],0)),"Нет")</f>
        <v>Структуры</v>
      </c>
      <c r="G1295" s="11" t="str">
        <f>IFERROR(INDEX(lvl_5[],MATCH(M1295,lvl_5[ID],0),MATCH(_xlfn.CONCAT(TEXT(K1295,"##0"),"_",TEXT(L1295,"##0")),lvl_5[#Headers],0)),"Нет")</f>
        <v>Благоприятность</v>
      </c>
      <c r="H1295" s="11" t="str">
        <f>IFERROR(INDEX(lvl_6[],MATCH(N1295,lvl_6[ID],0),MATCH(_xlfn.CONCAT(K1295,"_",L1295,"_",M1295),lvl_6[#Headers],0)),"Нет")</f>
        <v>Нет</v>
      </c>
      <c r="I1295" s="12">
        <v>1</v>
      </c>
      <c r="J1295" s="12">
        <v>2</v>
      </c>
      <c r="K1295" s="12">
        <v>2</v>
      </c>
      <c r="L1295" s="12">
        <v>1</v>
      </c>
      <c r="M1295" s="12">
        <v>0</v>
      </c>
      <c r="N1295" s="12">
        <v>0</v>
      </c>
      <c r="O1295" s="12">
        <f>COUNTIF($P$2:P1295,P1295)</f>
        <v>534</v>
      </c>
      <c r="P1295" s="12" t="str">
        <f t="shared" si="61"/>
        <v>122010000</v>
      </c>
      <c r="Q1295" s="12" t="str">
        <f t="shared" si="62"/>
        <v>1220100000534</v>
      </c>
      <c r="R1295" s="20" t="s">
        <v>1358</v>
      </c>
      <c r="S1295" s="20" t="s">
        <v>1359</v>
      </c>
      <c r="AY1295" s="12" t="s">
        <v>914</v>
      </c>
      <c r="AZ1295" s="12">
        <v>1</v>
      </c>
      <c r="BA1295" s="12" t="s">
        <v>908</v>
      </c>
      <c r="BB1295" s="12" t="s">
        <v>12</v>
      </c>
      <c r="BG1295" s="21">
        <v>1</v>
      </c>
    </row>
    <row r="1296" spans="1:63" ht="30" x14ac:dyDescent="0.25">
      <c r="A1296" s="12">
        <v>1</v>
      </c>
      <c r="B1296" s="11" t="str">
        <f t="shared" si="63"/>
        <v>Общий расчет. Ци Мень. Анализ Дворца. Структуры. Благоприятность. Нет</v>
      </c>
      <c r="C1296" s="11" t="str">
        <f>IFERROR(VLOOKUP(I1296,lvl_1[],2,FALSE),"Нет")</f>
        <v>Общий расчет</v>
      </c>
      <c r="D1296" s="11" t="str">
        <f>IFERROR(VLOOKUP(Rule!J1296,lvl_2[],2,FALSE),"Нет")</f>
        <v>Ци Мень</v>
      </c>
      <c r="E1296" s="11" t="str">
        <f>IFERROR(VLOOKUP(Rule!K1296,lvl_3[],2,FALSE),"Нет")</f>
        <v>Анализ Дворца</v>
      </c>
      <c r="F1296" s="11" t="str">
        <f>IFERROR(INDEX(lvl_4[],MATCH(L1296,lvl_4[ID],0),MATCH(TEXT(K1296,"##0"),lvl_4[#Headers],0)),"Нет")</f>
        <v>Структуры</v>
      </c>
      <c r="G1296" s="11" t="str">
        <f>IFERROR(INDEX(lvl_5[],MATCH(M1296,lvl_5[ID],0),MATCH(_xlfn.CONCAT(TEXT(K1296,"##0"),"_",TEXT(L1296,"##0")),lvl_5[#Headers],0)),"Нет")</f>
        <v>Благоприятность</v>
      </c>
      <c r="H1296" s="11" t="str">
        <f>IFERROR(INDEX(lvl_6[],MATCH(N1296,lvl_6[ID],0),MATCH(_xlfn.CONCAT(K1296,"_",L1296,"_",M1296),lvl_6[#Headers],0)),"Нет")</f>
        <v>Нет</v>
      </c>
      <c r="I1296" s="12">
        <v>1</v>
      </c>
      <c r="J1296" s="12">
        <v>2</v>
      </c>
      <c r="K1296" s="12">
        <v>2</v>
      </c>
      <c r="L1296" s="12">
        <v>1</v>
      </c>
      <c r="M1296" s="12">
        <v>0</v>
      </c>
      <c r="N1296" s="12">
        <v>0</v>
      </c>
      <c r="O1296" s="12">
        <f>COUNTIF($P$2:P1296,P1296)</f>
        <v>535</v>
      </c>
      <c r="P1296" s="12" t="str">
        <f t="shared" si="61"/>
        <v>122010000</v>
      </c>
      <c r="Q1296" s="12" t="str">
        <f t="shared" si="62"/>
        <v>1220100000535</v>
      </c>
      <c r="R1296" s="20" t="s">
        <v>1358</v>
      </c>
      <c r="S1296" s="20" t="s">
        <v>1359</v>
      </c>
      <c r="AY1296" s="12" t="s">
        <v>914</v>
      </c>
      <c r="AZ1296" s="12">
        <v>1</v>
      </c>
      <c r="BA1296" s="12" t="s">
        <v>910</v>
      </c>
      <c r="BB1296" s="12" t="s">
        <v>12</v>
      </c>
      <c r="BG1296" s="21">
        <v>1</v>
      </c>
    </row>
    <row r="1297" spans="1:63" ht="30" x14ac:dyDescent="0.25">
      <c r="A1297" s="12">
        <v>1</v>
      </c>
      <c r="B1297" s="11" t="str">
        <f t="shared" si="63"/>
        <v>Общий расчет. Ци Мень. Анализ Дворца. Структуры. Благоприятность. Нет</v>
      </c>
      <c r="C1297" s="11" t="str">
        <f>IFERROR(VLOOKUP(I1297,lvl_1[],2,FALSE),"Нет")</f>
        <v>Общий расчет</v>
      </c>
      <c r="D1297" s="11" t="str">
        <f>IFERROR(VLOOKUP(Rule!J1297,lvl_2[],2,FALSE),"Нет")</f>
        <v>Ци Мень</v>
      </c>
      <c r="E1297" s="11" t="str">
        <f>IFERROR(VLOOKUP(Rule!K1297,lvl_3[],2,FALSE),"Нет")</f>
        <v>Анализ Дворца</v>
      </c>
      <c r="F1297" s="11" t="str">
        <f>IFERROR(INDEX(lvl_4[],MATCH(L1297,lvl_4[ID],0),MATCH(TEXT(K1297,"##0"),lvl_4[#Headers],0)),"Нет")</f>
        <v>Структуры</v>
      </c>
      <c r="G1297" s="11" t="str">
        <f>IFERROR(INDEX(lvl_5[],MATCH(M1297,lvl_5[ID],0),MATCH(_xlfn.CONCAT(TEXT(K1297,"##0"),"_",TEXT(L1297,"##0")),lvl_5[#Headers],0)),"Нет")</f>
        <v>Благоприятность</v>
      </c>
      <c r="H1297" s="11" t="str">
        <f>IFERROR(INDEX(lvl_6[],MATCH(N1297,lvl_6[ID],0),MATCH(_xlfn.CONCAT(K1297,"_",L1297,"_",M1297),lvl_6[#Headers],0)),"Нет")</f>
        <v>Нет</v>
      </c>
      <c r="I1297" s="12">
        <v>1</v>
      </c>
      <c r="J1297" s="12">
        <v>2</v>
      </c>
      <c r="K1297" s="12">
        <v>2</v>
      </c>
      <c r="L1297" s="12">
        <v>1</v>
      </c>
      <c r="M1297" s="12">
        <v>0</v>
      </c>
      <c r="N1297" s="12">
        <v>0</v>
      </c>
      <c r="O1297" s="12">
        <f>COUNTIF($P$2:P1297,P1297)</f>
        <v>536</v>
      </c>
      <c r="P1297" s="12" t="str">
        <f t="shared" si="61"/>
        <v>122010000</v>
      </c>
      <c r="Q1297" s="12" t="str">
        <f t="shared" si="62"/>
        <v>1220100000536</v>
      </c>
      <c r="R1297" s="20" t="s">
        <v>1358</v>
      </c>
      <c r="S1297" s="20" t="s">
        <v>1359</v>
      </c>
      <c r="AY1297" s="12" t="s">
        <v>914</v>
      </c>
      <c r="AZ1297" s="12">
        <v>1</v>
      </c>
      <c r="BA1297" s="12" t="s">
        <v>912</v>
      </c>
      <c r="BB1297" s="12" t="s">
        <v>12</v>
      </c>
      <c r="BG1297" s="21">
        <v>1</v>
      </c>
    </row>
    <row r="1298" spans="1:63" ht="30" x14ac:dyDescent="0.25">
      <c r="A1298" s="12">
        <v>1</v>
      </c>
      <c r="B1298" s="11" t="str">
        <f t="shared" si="63"/>
        <v>Общий расчет. Ци Мень. Анализ Дворца. Структуры. Благоприятность. Нет</v>
      </c>
      <c r="C1298" s="11" t="str">
        <f>IFERROR(VLOOKUP(I1298,lvl_1[],2,FALSE),"Нет")</f>
        <v>Общий расчет</v>
      </c>
      <c r="D1298" s="11" t="str">
        <f>IFERROR(VLOOKUP(Rule!J1298,lvl_2[],2,FALSE),"Нет")</f>
        <v>Ци Мень</v>
      </c>
      <c r="E1298" s="11" t="str">
        <f>IFERROR(VLOOKUP(Rule!K1298,lvl_3[],2,FALSE),"Нет")</f>
        <v>Анализ Дворца</v>
      </c>
      <c r="F1298" s="11" t="str">
        <f>IFERROR(INDEX(lvl_4[],MATCH(L1298,lvl_4[ID],0),MATCH(TEXT(K1298,"##0"),lvl_4[#Headers],0)),"Нет")</f>
        <v>Структуры</v>
      </c>
      <c r="G1298" s="11" t="str">
        <f>IFERROR(INDEX(lvl_5[],MATCH(M1298,lvl_5[ID],0),MATCH(_xlfn.CONCAT(TEXT(K1298,"##0"),"_",TEXT(L1298,"##0")),lvl_5[#Headers],0)),"Нет")</f>
        <v>Благоприятность</v>
      </c>
      <c r="H1298" s="11" t="str">
        <f>IFERROR(INDEX(lvl_6[],MATCH(N1298,lvl_6[ID],0),MATCH(_xlfn.CONCAT(K1298,"_",L1298,"_",M1298),lvl_6[#Headers],0)),"Нет")</f>
        <v>Нет</v>
      </c>
      <c r="I1298" s="12">
        <v>1</v>
      </c>
      <c r="J1298" s="12">
        <v>2</v>
      </c>
      <c r="K1298" s="12">
        <v>2</v>
      </c>
      <c r="L1298" s="12">
        <v>1</v>
      </c>
      <c r="M1298" s="12">
        <v>0</v>
      </c>
      <c r="N1298" s="12">
        <v>0</v>
      </c>
      <c r="O1298" s="12">
        <f>COUNTIF($P$2:P1298,P1298)</f>
        <v>537</v>
      </c>
      <c r="P1298" s="12" t="str">
        <f t="shared" si="61"/>
        <v>122010000</v>
      </c>
      <c r="Q1298" s="12" t="str">
        <f t="shared" si="62"/>
        <v>1220100000537</v>
      </c>
      <c r="R1298" s="20" t="s">
        <v>1358</v>
      </c>
      <c r="S1298" s="20" t="s">
        <v>1359</v>
      </c>
      <c r="AY1298" s="12" t="s">
        <v>914</v>
      </c>
      <c r="AZ1298" s="12">
        <v>1</v>
      </c>
      <c r="BA1298" s="12" t="s">
        <v>914</v>
      </c>
      <c r="BB1298" s="12" t="s">
        <v>12</v>
      </c>
      <c r="BG1298" s="21">
        <v>1</v>
      </c>
    </row>
    <row r="1299" spans="1:63" ht="30" x14ac:dyDescent="0.25">
      <c r="A1299" s="12">
        <v>1</v>
      </c>
      <c r="B1299" s="11" t="str">
        <f t="shared" si="63"/>
        <v>Общий расчет. Ци Мень. Анализ Дворца. Структуры. Благоприятность. Нет</v>
      </c>
      <c r="C1299" s="11" t="str">
        <f>IFERROR(VLOOKUP(I1299,lvl_1[],2,FALSE),"Нет")</f>
        <v>Общий расчет</v>
      </c>
      <c r="D1299" s="11" t="str">
        <f>IFERROR(VLOOKUP(Rule!J1299,lvl_2[],2,FALSE),"Нет")</f>
        <v>Ци Мень</v>
      </c>
      <c r="E1299" s="11" t="str">
        <f>IFERROR(VLOOKUP(Rule!K1299,lvl_3[],2,FALSE),"Нет")</f>
        <v>Анализ Дворца</v>
      </c>
      <c r="F1299" s="11" t="str">
        <f>IFERROR(INDEX(lvl_4[],MATCH(L1299,lvl_4[ID],0),MATCH(TEXT(K1299,"##0"),lvl_4[#Headers],0)),"Нет")</f>
        <v>Структуры</v>
      </c>
      <c r="G1299" s="11" t="str">
        <f>IFERROR(INDEX(lvl_5[],MATCH(M1299,lvl_5[ID],0),MATCH(_xlfn.CONCAT(TEXT(K1299,"##0"),"_",TEXT(L1299,"##0")),lvl_5[#Headers],0)),"Нет")</f>
        <v>Благоприятность</v>
      </c>
      <c r="H1299" s="11" t="str">
        <f>IFERROR(INDEX(lvl_6[],MATCH(N1299,lvl_6[ID],0),MATCH(_xlfn.CONCAT(K1299,"_",L1299,"_",M1299),lvl_6[#Headers],0)),"Нет")</f>
        <v>Нет</v>
      </c>
      <c r="I1299" s="12">
        <v>1</v>
      </c>
      <c r="J1299" s="12">
        <v>2</v>
      </c>
      <c r="K1299" s="12">
        <v>2</v>
      </c>
      <c r="L1299" s="12">
        <v>1</v>
      </c>
      <c r="M1299" s="12">
        <v>0</v>
      </c>
      <c r="N1299" s="12">
        <v>0</v>
      </c>
      <c r="O1299" s="12">
        <f>COUNTIF($P$2:P1299,P1299)</f>
        <v>538</v>
      </c>
      <c r="P1299" s="12" t="str">
        <f t="shared" si="61"/>
        <v>122010000</v>
      </c>
      <c r="Q1299" s="12" t="str">
        <f t="shared" si="62"/>
        <v>1220100000538</v>
      </c>
      <c r="R1299" s="20" t="s">
        <v>1358</v>
      </c>
      <c r="S1299" s="20" t="s">
        <v>1359</v>
      </c>
      <c r="AY1299" s="12" t="s">
        <v>914</v>
      </c>
      <c r="AZ1299" s="12">
        <v>1</v>
      </c>
      <c r="BA1299" s="12" t="s">
        <v>916</v>
      </c>
      <c r="BB1299" s="12" t="s">
        <v>12</v>
      </c>
      <c r="BG1299" s="21">
        <v>1</v>
      </c>
    </row>
    <row r="1300" spans="1:63" ht="30" x14ac:dyDescent="0.25">
      <c r="A1300" s="12">
        <v>1</v>
      </c>
      <c r="B1300" s="11" t="str">
        <f t="shared" si="63"/>
        <v>Общий расчет. Ци Мень. Анализ Дворца. Структуры. Благоприятность. Нет</v>
      </c>
      <c r="C1300" s="11" t="str">
        <f>IFERROR(VLOOKUP(I1300,lvl_1[],2,FALSE),"Нет")</f>
        <v>Общий расчет</v>
      </c>
      <c r="D1300" s="11" t="str">
        <f>IFERROR(VLOOKUP(Rule!J1300,lvl_2[],2,FALSE),"Нет")</f>
        <v>Ци Мень</v>
      </c>
      <c r="E1300" s="11" t="str">
        <f>IFERROR(VLOOKUP(Rule!K1300,lvl_3[],2,FALSE),"Нет")</f>
        <v>Анализ Дворца</v>
      </c>
      <c r="F1300" s="11" t="str">
        <f>IFERROR(INDEX(lvl_4[],MATCH(L1300,lvl_4[ID],0),MATCH(TEXT(K1300,"##0"),lvl_4[#Headers],0)),"Нет")</f>
        <v>Структуры</v>
      </c>
      <c r="G1300" s="11" t="str">
        <f>IFERROR(INDEX(lvl_5[],MATCH(M1300,lvl_5[ID],0),MATCH(_xlfn.CONCAT(TEXT(K1300,"##0"),"_",TEXT(L1300,"##0")),lvl_5[#Headers],0)),"Нет")</f>
        <v>Благоприятность</v>
      </c>
      <c r="H1300" s="11" t="str">
        <f>IFERROR(INDEX(lvl_6[],MATCH(N1300,lvl_6[ID],0),MATCH(_xlfn.CONCAT(K1300,"_",L1300,"_",M1300),lvl_6[#Headers],0)),"Нет")</f>
        <v>Нет</v>
      </c>
      <c r="I1300" s="12">
        <v>1</v>
      </c>
      <c r="J1300" s="12">
        <v>2</v>
      </c>
      <c r="K1300" s="12">
        <v>2</v>
      </c>
      <c r="L1300" s="12">
        <v>1</v>
      </c>
      <c r="M1300" s="12">
        <v>0</v>
      </c>
      <c r="N1300" s="12">
        <v>0</v>
      </c>
      <c r="O1300" s="12">
        <f>COUNTIF($P$2:P1300,P1300)</f>
        <v>539</v>
      </c>
      <c r="P1300" s="12" t="str">
        <f t="shared" si="61"/>
        <v>122010000</v>
      </c>
      <c r="Q1300" s="12" t="str">
        <f t="shared" si="62"/>
        <v>1220100000539</v>
      </c>
      <c r="R1300" s="20" t="s">
        <v>1358</v>
      </c>
      <c r="S1300" s="20" t="s">
        <v>1359</v>
      </c>
      <c r="AY1300" s="12" t="s">
        <v>914</v>
      </c>
      <c r="AZ1300" s="12">
        <v>1</v>
      </c>
      <c r="BA1300" s="12" t="s">
        <v>908</v>
      </c>
      <c r="BB1300" s="12" t="s">
        <v>8</v>
      </c>
      <c r="BG1300" s="21">
        <v>1</v>
      </c>
    </row>
    <row r="1301" spans="1:63" ht="30" x14ac:dyDescent="0.25">
      <c r="A1301" s="12">
        <v>1</v>
      </c>
      <c r="B1301" s="11" t="str">
        <f t="shared" si="63"/>
        <v>Общий расчет. Ци Мень. Анализ Дворца. Структуры. Благоприятность. Нет</v>
      </c>
      <c r="C1301" s="11" t="str">
        <f>IFERROR(VLOOKUP(I1301,lvl_1[],2,FALSE),"Нет")</f>
        <v>Общий расчет</v>
      </c>
      <c r="D1301" s="11" t="str">
        <f>IFERROR(VLOOKUP(Rule!J1301,lvl_2[],2,FALSE),"Нет")</f>
        <v>Ци Мень</v>
      </c>
      <c r="E1301" s="11" t="str">
        <f>IFERROR(VLOOKUP(Rule!K1301,lvl_3[],2,FALSE),"Нет")</f>
        <v>Анализ Дворца</v>
      </c>
      <c r="F1301" s="11" t="str">
        <f>IFERROR(INDEX(lvl_4[],MATCH(L1301,lvl_4[ID],0),MATCH(TEXT(K1301,"##0"),lvl_4[#Headers],0)),"Нет")</f>
        <v>Структуры</v>
      </c>
      <c r="G1301" s="11" t="str">
        <f>IFERROR(INDEX(lvl_5[],MATCH(M1301,lvl_5[ID],0),MATCH(_xlfn.CONCAT(TEXT(K1301,"##0"),"_",TEXT(L1301,"##0")),lvl_5[#Headers],0)),"Нет")</f>
        <v>Благоприятность</v>
      </c>
      <c r="H1301" s="11" t="str">
        <f>IFERROR(INDEX(lvl_6[],MATCH(N1301,lvl_6[ID],0),MATCH(_xlfn.CONCAT(K1301,"_",L1301,"_",M1301),lvl_6[#Headers],0)),"Нет")</f>
        <v>Нет</v>
      </c>
      <c r="I1301" s="12">
        <v>1</v>
      </c>
      <c r="J1301" s="12">
        <v>2</v>
      </c>
      <c r="K1301" s="12">
        <v>2</v>
      </c>
      <c r="L1301" s="12">
        <v>1</v>
      </c>
      <c r="M1301" s="12">
        <v>0</v>
      </c>
      <c r="N1301" s="12">
        <v>0</v>
      </c>
      <c r="O1301" s="12">
        <f>COUNTIF($P$2:P1301,P1301)</f>
        <v>540</v>
      </c>
      <c r="P1301" s="12" t="str">
        <f t="shared" si="61"/>
        <v>122010000</v>
      </c>
      <c r="Q1301" s="12" t="str">
        <f t="shared" si="62"/>
        <v>1220100000540</v>
      </c>
      <c r="R1301" s="20" t="s">
        <v>1358</v>
      </c>
      <c r="S1301" s="20" t="s">
        <v>1359</v>
      </c>
      <c r="AY1301" s="12" t="s">
        <v>914</v>
      </c>
      <c r="AZ1301" s="12">
        <v>1</v>
      </c>
      <c r="BA1301" s="12" t="s">
        <v>910</v>
      </c>
      <c r="BB1301" s="12" t="s">
        <v>8</v>
      </c>
      <c r="BG1301" s="21">
        <v>1</v>
      </c>
    </row>
    <row r="1302" spans="1:63" ht="30" x14ac:dyDescent="0.25">
      <c r="A1302" s="12">
        <v>1</v>
      </c>
      <c r="B1302" s="11" t="str">
        <f t="shared" si="63"/>
        <v>Общий расчет. Ци Мень. Анализ Дворца. Структуры. Благоприятность. Нет</v>
      </c>
      <c r="C1302" s="11" t="str">
        <f>IFERROR(VLOOKUP(I1302,lvl_1[],2,FALSE),"Нет")</f>
        <v>Общий расчет</v>
      </c>
      <c r="D1302" s="11" t="str">
        <f>IFERROR(VLOOKUP(Rule!J1302,lvl_2[],2,FALSE),"Нет")</f>
        <v>Ци Мень</v>
      </c>
      <c r="E1302" s="11" t="str">
        <f>IFERROR(VLOOKUP(Rule!K1302,lvl_3[],2,FALSE),"Нет")</f>
        <v>Анализ Дворца</v>
      </c>
      <c r="F1302" s="11" t="str">
        <f>IFERROR(INDEX(lvl_4[],MATCH(L1302,lvl_4[ID],0),MATCH(TEXT(K1302,"##0"),lvl_4[#Headers],0)),"Нет")</f>
        <v>Структуры</v>
      </c>
      <c r="G1302" s="11" t="str">
        <f>IFERROR(INDEX(lvl_5[],MATCH(M1302,lvl_5[ID],0),MATCH(_xlfn.CONCAT(TEXT(K1302,"##0"),"_",TEXT(L1302,"##0")),lvl_5[#Headers],0)),"Нет")</f>
        <v>Благоприятность</v>
      </c>
      <c r="H1302" s="11" t="str">
        <f>IFERROR(INDEX(lvl_6[],MATCH(N1302,lvl_6[ID],0),MATCH(_xlfn.CONCAT(K1302,"_",L1302,"_",M1302),lvl_6[#Headers],0)),"Нет")</f>
        <v>Нет</v>
      </c>
      <c r="I1302" s="12">
        <v>1</v>
      </c>
      <c r="J1302" s="12">
        <v>2</v>
      </c>
      <c r="K1302" s="12">
        <v>2</v>
      </c>
      <c r="L1302" s="12">
        <v>1</v>
      </c>
      <c r="M1302" s="12">
        <v>0</v>
      </c>
      <c r="N1302" s="12">
        <v>0</v>
      </c>
      <c r="O1302" s="12">
        <f>COUNTIF($P$2:P1302,P1302)</f>
        <v>541</v>
      </c>
      <c r="P1302" s="12" t="str">
        <f t="shared" si="61"/>
        <v>122010000</v>
      </c>
      <c r="Q1302" s="12" t="str">
        <f t="shared" si="62"/>
        <v>1220100000541</v>
      </c>
      <c r="R1302" s="20" t="s">
        <v>1358</v>
      </c>
      <c r="S1302" s="20" t="s">
        <v>1359</v>
      </c>
      <c r="AY1302" s="12" t="s">
        <v>914</v>
      </c>
      <c r="AZ1302" s="12">
        <v>1</v>
      </c>
      <c r="BA1302" s="12" t="s">
        <v>912</v>
      </c>
      <c r="BB1302" s="12" t="s">
        <v>8</v>
      </c>
      <c r="BG1302" s="21">
        <v>1</v>
      </c>
    </row>
    <row r="1303" spans="1:63" ht="30" x14ac:dyDescent="0.25">
      <c r="A1303" s="12">
        <v>1</v>
      </c>
      <c r="B1303" s="11" t="str">
        <f t="shared" si="63"/>
        <v>Общий расчет. Ци Мень. Анализ Дворца. Структуры. Благоприятность. Нет</v>
      </c>
      <c r="C1303" s="11" t="str">
        <f>IFERROR(VLOOKUP(I1303,lvl_1[],2,FALSE),"Нет")</f>
        <v>Общий расчет</v>
      </c>
      <c r="D1303" s="11" t="str">
        <f>IFERROR(VLOOKUP(Rule!J1303,lvl_2[],2,FALSE),"Нет")</f>
        <v>Ци Мень</v>
      </c>
      <c r="E1303" s="11" t="str">
        <f>IFERROR(VLOOKUP(Rule!K1303,lvl_3[],2,FALSE),"Нет")</f>
        <v>Анализ Дворца</v>
      </c>
      <c r="F1303" s="11" t="str">
        <f>IFERROR(INDEX(lvl_4[],MATCH(L1303,lvl_4[ID],0),MATCH(TEXT(K1303,"##0"),lvl_4[#Headers],0)),"Нет")</f>
        <v>Структуры</v>
      </c>
      <c r="G1303" s="11" t="str">
        <f>IFERROR(INDEX(lvl_5[],MATCH(M1303,lvl_5[ID],0),MATCH(_xlfn.CONCAT(TEXT(K1303,"##0"),"_",TEXT(L1303,"##0")),lvl_5[#Headers],0)),"Нет")</f>
        <v>Благоприятность</v>
      </c>
      <c r="H1303" s="11" t="str">
        <f>IFERROR(INDEX(lvl_6[],MATCH(N1303,lvl_6[ID],0),MATCH(_xlfn.CONCAT(K1303,"_",L1303,"_",M1303),lvl_6[#Headers],0)),"Нет")</f>
        <v>Нет</v>
      </c>
      <c r="I1303" s="12">
        <v>1</v>
      </c>
      <c r="J1303" s="12">
        <v>2</v>
      </c>
      <c r="K1303" s="12">
        <v>2</v>
      </c>
      <c r="L1303" s="12">
        <v>1</v>
      </c>
      <c r="M1303" s="12">
        <v>0</v>
      </c>
      <c r="N1303" s="12">
        <v>0</v>
      </c>
      <c r="O1303" s="12">
        <f>COUNTIF($P$2:P1303,P1303)</f>
        <v>542</v>
      </c>
      <c r="P1303" s="12" t="str">
        <f t="shared" si="61"/>
        <v>122010000</v>
      </c>
      <c r="Q1303" s="12" t="str">
        <f t="shared" si="62"/>
        <v>1220100000542</v>
      </c>
      <c r="R1303" s="20" t="s">
        <v>1358</v>
      </c>
      <c r="S1303" s="20" t="s">
        <v>1359</v>
      </c>
      <c r="AY1303" s="12" t="s">
        <v>914</v>
      </c>
      <c r="AZ1303" s="12">
        <v>1</v>
      </c>
      <c r="BA1303" s="12" t="s">
        <v>914</v>
      </c>
      <c r="BB1303" s="12" t="s">
        <v>8</v>
      </c>
      <c r="BG1303" s="21">
        <v>1</v>
      </c>
    </row>
    <row r="1304" spans="1:63" ht="30" x14ac:dyDescent="0.25">
      <c r="A1304" s="12">
        <v>1</v>
      </c>
      <c r="B1304" s="11" t="str">
        <f t="shared" si="63"/>
        <v>Общий расчет. Ци Мень. Анализ Дворца. Структуры. Благоприятность. Нет</v>
      </c>
      <c r="C1304" s="11" t="str">
        <f>IFERROR(VLOOKUP(I1304,lvl_1[],2,FALSE),"Нет")</f>
        <v>Общий расчет</v>
      </c>
      <c r="D1304" s="11" t="str">
        <f>IFERROR(VLOOKUP(Rule!J1304,lvl_2[],2,FALSE),"Нет")</f>
        <v>Ци Мень</v>
      </c>
      <c r="E1304" s="11" t="str">
        <f>IFERROR(VLOOKUP(Rule!K1304,lvl_3[],2,FALSE),"Нет")</f>
        <v>Анализ Дворца</v>
      </c>
      <c r="F1304" s="11" t="str">
        <f>IFERROR(INDEX(lvl_4[],MATCH(L1304,lvl_4[ID],0),MATCH(TEXT(K1304,"##0"),lvl_4[#Headers],0)),"Нет")</f>
        <v>Структуры</v>
      </c>
      <c r="G1304" s="11" t="str">
        <f>IFERROR(INDEX(lvl_5[],MATCH(M1304,lvl_5[ID],0),MATCH(_xlfn.CONCAT(TEXT(K1304,"##0"),"_",TEXT(L1304,"##0")),lvl_5[#Headers],0)),"Нет")</f>
        <v>Благоприятность</v>
      </c>
      <c r="H1304" s="11" t="str">
        <f>IFERROR(INDEX(lvl_6[],MATCH(N1304,lvl_6[ID],0),MATCH(_xlfn.CONCAT(K1304,"_",L1304,"_",M1304),lvl_6[#Headers],0)),"Нет")</f>
        <v>Нет</v>
      </c>
      <c r="I1304" s="12">
        <v>1</v>
      </c>
      <c r="J1304" s="12">
        <v>2</v>
      </c>
      <c r="K1304" s="12">
        <v>2</v>
      </c>
      <c r="L1304" s="12">
        <v>1</v>
      </c>
      <c r="M1304" s="12">
        <v>0</v>
      </c>
      <c r="N1304" s="12">
        <v>0</v>
      </c>
      <c r="O1304" s="12">
        <f>COUNTIF($P$2:P1304,P1304)</f>
        <v>543</v>
      </c>
      <c r="P1304" s="12" t="str">
        <f t="shared" si="61"/>
        <v>122010000</v>
      </c>
      <c r="Q1304" s="12" t="str">
        <f t="shared" si="62"/>
        <v>1220100000543</v>
      </c>
      <c r="R1304" s="20" t="s">
        <v>1358</v>
      </c>
      <c r="S1304" s="20" t="s">
        <v>1359</v>
      </c>
      <c r="AY1304" s="12" t="s">
        <v>914</v>
      </c>
      <c r="AZ1304" s="12">
        <v>1</v>
      </c>
      <c r="BA1304" s="12" t="s">
        <v>916</v>
      </c>
      <c r="BB1304" s="12" t="s">
        <v>8</v>
      </c>
      <c r="BG1304" s="21">
        <v>1</v>
      </c>
    </row>
    <row r="1305" spans="1:63" ht="30" x14ac:dyDescent="0.25">
      <c r="A1305" s="12">
        <v>1</v>
      </c>
      <c r="B1305" s="11" t="str">
        <f t="shared" si="63"/>
        <v>Общий расчет. Ци Мень. Анализ Дворца. Структуры. Благоприятность. Нет</v>
      </c>
      <c r="C1305" s="11" t="str">
        <f>IFERROR(VLOOKUP(I1305,lvl_1[],2,FALSE),"Нет")</f>
        <v>Общий расчет</v>
      </c>
      <c r="D1305" s="11" t="str">
        <f>IFERROR(VLOOKUP(Rule!J1305,lvl_2[],2,FALSE),"Нет")</f>
        <v>Ци Мень</v>
      </c>
      <c r="E1305" s="11" t="str">
        <f>IFERROR(VLOOKUP(Rule!K1305,lvl_3[],2,FALSE),"Нет")</f>
        <v>Анализ Дворца</v>
      </c>
      <c r="F1305" s="11" t="str">
        <f>IFERROR(INDEX(lvl_4[],MATCH(L1305,lvl_4[ID],0),MATCH(TEXT(K1305,"##0"),lvl_4[#Headers],0)),"Нет")</f>
        <v>Структуры</v>
      </c>
      <c r="G1305" s="11" t="str">
        <f>IFERROR(INDEX(lvl_5[],MATCH(M1305,lvl_5[ID],0),MATCH(_xlfn.CONCAT(TEXT(K1305,"##0"),"_",TEXT(L1305,"##0")),lvl_5[#Headers],0)),"Нет")</f>
        <v>Благоприятность</v>
      </c>
      <c r="H1305" s="11" t="str">
        <f>IFERROR(INDEX(lvl_6[],MATCH(N1305,lvl_6[ID],0),MATCH(_xlfn.CONCAT(K1305,"_",L1305,"_",M1305),lvl_6[#Headers],0)),"Нет")</f>
        <v>Нет</v>
      </c>
      <c r="I1305" s="12">
        <v>1</v>
      </c>
      <c r="J1305" s="12">
        <v>2</v>
      </c>
      <c r="K1305" s="12">
        <v>2</v>
      </c>
      <c r="L1305" s="12">
        <v>1</v>
      </c>
      <c r="M1305" s="12">
        <v>0</v>
      </c>
      <c r="N1305" s="12">
        <v>0</v>
      </c>
      <c r="O1305" s="12">
        <f>COUNTIF($P$2:P1305,P1305)</f>
        <v>544</v>
      </c>
      <c r="P1305" s="12" t="str">
        <f t="shared" si="61"/>
        <v>122010000</v>
      </c>
      <c r="Q1305" s="12" t="str">
        <f t="shared" si="62"/>
        <v>1220100000544</v>
      </c>
      <c r="R1305" s="20" t="s">
        <v>1358</v>
      </c>
      <c r="S1305" s="20" t="s">
        <v>1360</v>
      </c>
      <c r="AY1305" s="12" t="s">
        <v>914</v>
      </c>
      <c r="AZ1305" s="12">
        <v>1</v>
      </c>
      <c r="BA1305" s="12" t="s">
        <v>908</v>
      </c>
      <c r="BB1305" s="12" t="s">
        <v>22</v>
      </c>
      <c r="BG1305" s="21">
        <v>-1</v>
      </c>
      <c r="BK1305" s="12">
        <v>1</v>
      </c>
    </row>
    <row r="1306" spans="1:63" ht="30" x14ac:dyDescent="0.25">
      <c r="A1306" s="12">
        <v>1</v>
      </c>
      <c r="B1306" s="11" t="str">
        <f t="shared" si="63"/>
        <v>Общий расчет. Ци Мень. Анализ Дворца. Структуры. Благоприятность. Нет</v>
      </c>
      <c r="C1306" s="11" t="str">
        <f>IFERROR(VLOOKUP(I1306,lvl_1[],2,FALSE),"Нет")</f>
        <v>Общий расчет</v>
      </c>
      <c r="D1306" s="11" t="str">
        <f>IFERROR(VLOOKUP(Rule!J1306,lvl_2[],2,FALSE),"Нет")</f>
        <v>Ци Мень</v>
      </c>
      <c r="E1306" s="11" t="str">
        <f>IFERROR(VLOOKUP(Rule!K1306,lvl_3[],2,FALSE),"Нет")</f>
        <v>Анализ Дворца</v>
      </c>
      <c r="F1306" s="11" t="str">
        <f>IFERROR(INDEX(lvl_4[],MATCH(L1306,lvl_4[ID],0),MATCH(TEXT(K1306,"##0"),lvl_4[#Headers],0)),"Нет")</f>
        <v>Структуры</v>
      </c>
      <c r="G1306" s="11" t="str">
        <f>IFERROR(INDEX(lvl_5[],MATCH(M1306,lvl_5[ID],0),MATCH(_xlfn.CONCAT(TEXT(K1306,"##0"),"_",TEXT(L1306,"##0")),lvl_5[#Headers],0)),"Нет")</f>
        <v>Благоприятность</v>
      </c>
      <c r="H1306" s="11" t="str">
        <f>IFERROR(INDEX(lvl_6[],MATCH(N1306,lvl_6[ID],0),MATCH(_xlfn.CONCAT(K1306,"_",L1306,"_",M1306),lvl_6[#Headers],0)),"Нет")</f>
        <v>Нет</v>
      </c>
      <c r="I1306" s="12">
        <v>1</v>
      </c>
      <c r="J1306" s="12">
        <v>2</v>
      </c>
      <c r="K1306" s="12">
        <v>2</v>
      </c>
      <c r="L1306" s="12">
        <v>1</v>
      </c>
      <c r="M1306" s="12">
        <v>0</v>
      </c>
      <c r="N1306" s="12">
        <v>0</v>
      </c>
      <c r="O1306" s="12">
        <f>COUNTIF($P$2:P1306,P1306)</f>
        <v>545</v>
      </c>
      <c r="P1306" s="12" t="str">
        <f t="shared" si="61"/>
        <v>122010000</v>
      </c>
      <c r="Q1306" s="12" t="str">
        <f t="shared" si="62"/>
        <v>1220100000545</v>
      </c>
      <c r="R1306" s="20" t="s">
        <v>1358</v>
      </c>
      <c r="S1306" s="20" t="s">
        <v>1360</v>
      </c>
      <c r="AY1306" s="12" t="s">
        <v>914</v>
      </c>
      <c r="AZ1306" s="12">
        <v>1</v>
      </c>
      <c r="BA1306" s="12" t="s">
        <v>910</v>
      </c>
      <c r="BB1306" s="12" t="s">
        <v>22</v>
      </c>
      <c r="BG1306" s="21">
        <v>-1</v>
      </c>
      <c r="BK1306" s="12">
        <v>1</v>
      </c>
    </row>
    <row r="1307" spans="1:63" ht="30" x14ac:dyDescent="0.25">
      <c r="A1307" s="12">
        <v>1</v>
      </c>
      <c r="B1307" s="11" t="str">
        <f t="shared" si="63"/>
        <v>Общий расчет. Ци Мень. Анализ Дворца. Структуры. Благоприятность. Нет</v>
      </c>
      <c r="C1307" s="11" t="str">
        <f>IFERROR(VLOOKUP(I1307,lvl_1[],2,FALSE),"Нет")</f>
        <v>Общий расчет</v>
      </c>
      <c r="D1307" s="11" t="str">
        <f>IFERROR(VLOOKUP(Rule!J1307,lvl_2[],2,FALSE),"Нет")</f>
        <v>Ци Мень</v>
      </c>
      <c r="E1307" s="11" t="str">
        <f>IFERROR(VLOOKUP(Rule!K1307,lvl_3[],2,FALSE),"Нет")</f>
        <v>Анализ Дворца</v>
      </c>
      <c r="F1307" s="11" t="str">
        <f>IFERROR(INDEX(lvl_4[],MATCH(L1307,lvl_4[ID],0),MATCH(TEXT(K1307,"##0"),lvl_4[#Headers],0)),"Нет")</f>
        <v>Структуры</v>
      </c>
      <c r="G1307" s="11" t="str">
        <f>IFERROR(INDEX(lvl_5[],MATCH(M1307,lvl_5[ID],0),MATCH(_xlfn.CONCAT(TEXT(K1307,"##0"),"_",TEXT(L1307,"##0")),lvl_5[#Headers],0)),"Нет")</f>
        <v>Благоприятность</v>
      </c>
      <c r="H1307" s="11" t="str">
        <f>IFERROR(INDEX(lvl_6[],MATCH(N1307,lvl_6[ID],0),MATCH(_xlfn.CONCAT(K1307,"_",L1307,"_",M1307),lvl_6[#Headers],0)),"Нет")</f>
        <v>Нет</v>
      </c>
      <c r="I1307" s="12">
        <v>1</v>
      </c>
      <c r="J1307" s="12">
        <v>2</v>
      </c>
      <c r="K1307" s="12">
        <v>2</v>
      </c>
      <c r="L1307" s="12">
        <v>1</v>
      </c>
      <c r="M1307" s="12">
        <v>0</v>
      </c>
      <c r="N1307" s="12">
        <v>0</v>
      </c>
      <c r="O1307" s="12">
        <f>COUNTIF($P$2:P1307,P1307)</f>
        <v>546</v>
      </c>
      <c r="P1307" s="12" t="str">
        <f t="shared" si="61"/>
        <v>122010000</v>
      </c>
      <c r="Q1307" s="12" t="str">
        <f t="shared" si="62"/>
        <v>1220100000546</v>
      </c>
      <c r="R1307" s="20" t="s">
        <v>1358</v>
      </c>
      <c r="S1307" s="20" t="s">
        <v>1360</v>
      </c>
      <c r="AY1307" s="12" t="s">
        <v>914</v>
      </c>
      <c r="AZ1307" s="12">
        <v>1</v>
      </c>
      <c r="BA1307" s="12" t="s">
        <v>912</v>
      </c>
      <c r="BB1307" s="12" t="s">
        <v>22</v>
      </c>
      <c r="BG1307" s="21">
        <v>-1</v>
      </c>
      <c r="BK1307" s="12">
        <v>1</v>
      </c>
    </row>
    <row r="1308" spans="1:63" ht="30" x14ac:dyDescent="0.25">
      <c r="A1308" s="12">
        <v>1</v>
      </c>
      <c r="B1308" s="11" t="str">
        <f t="shared" si="63"/>
        <v>Общий расчет. Ци Мень. Анализ Дворца. Структуры. Благоприятность. Нет</v>
      </c>
      <c r="C1308" s="11" t="str">
        <f>IFERROR(VLOOKUP(I1308,lvl_1[],2,FALSE),"Нет")</f>
        <v>Общий расчет</v>
      </c>
      <c r="D1308" s="11" t="str">
        <f>IFERROR(VLOOKUP(Rule!J1308,lvl_2[],2,FALSE),"Нет")</f>
        <v>Ци Мень</v>
      </c>
      <c r="E1308" s="11" t="str">
        <f>IFERROR(VLOOKUP(Rule!K1308,lvl_3[],2,FALSE),"Нет")</f>
        <v>Анализ Дворца</v>
      </c>
      <c r="F1308" s="11" t="str">
        <f>IFERROR(INDEX(lvl_4[],MATCH(L1308,lvl_4[ID],0),MATCH(TEXT(K1308,"##0"),lvl_4[#Headers],0)),"Нет")</f>
        <v>Структуры</v>
      </c>
      <c r="G1308" s="11" t="str">
        <f>IFERROR(INDEX(lvl_5[],MATCH(M1308,lvl_5[ID],0),MATCH(_xlfn.CONCAT(TEXT(K1308,"##0"),"_",TEXT(L1308,"##0")),lvl_5[#Headers],0)),"Нет")</f>
        <v>Благоприятность</v>
      </c>
      <c r="H1308" s="11" t="str">
        <f>IFERROR(INDEX(lvl_6[],MATCH(N1308,lvl_6[ID],0),MATCH(_xlfn.CONCAT(K1308,"_",L1308,"_",M1308),lvl_6[#Headers],0)),"Нет")</f>
        <v>Нет</v>
      </c>
      <c r="I1308" s="12">
        <v>1</v>
      </c>
      <c r="J1308" s="12">
        <v>2</v>
      </c>
      <c r="K1308" s="12">
        <v>2</v>
      </c>
      <c r="L1308" s="12">
        <v>1</v>
      </c>
      <c r="M1308" s="12">
        <v>0</v>
      </c>
      <c r="N1308" s="12">
        <v>0</v>
      </c>
      <c r="O1308" s="12">
        <f>COUNTIF($P$2:P1308,P1308)</f>
        <v>547</v>
      </c>
      <c r="P1308" s="12" t="str">
        <f t="shared" si="61"/>
        <v>122010000</v>
      </c>
      <c r="Q1308" s="12" t="str">
        <f t="shared" si="62"/>
        <v>1220100000547</v>
      </c>
      <c r="R1308" s="20" t="s">
        <v>1358</v>
      </c>
      <c r="S1308" s="20" t="s">
        <v>1360</v>
      </c>
      <c r="AY1308" s="12" t="s">
        <v>914</v>
      </c>
      <c r="AZ1308" s="12">
        <v>1</v>
      </c>
      <c r="BA1308" s="12" t="s">
        <v>914</v>
      </c>
      <c r="BB1308" s="12" t="s">
        <v>22</v>
      </c>
      <c r="BG1308" s="21">
        <v>-1</v>
      </c>
      <c r="BK1308" s="12">
        <v>1</v>
      </c>
    </row>
    <row r="1309" spans="1:63" ht="30" x14ac:dyDescent="0.25">
      <c r="A1309" s="12">
        <v>1</v>
      </c>
      <c r="B1309" s="11" t="str">
        <f t="shared" si="63"/>
        <v>Общий расчет. Ци Мень. Анализ Дворца. Структуры. Благоприятность. Нет</v>
      </c>
      <c r="C1309" s="11" t="str">
        <f>IFERROR(VLOOKUP(I1309,lvl_1[],2,FALSE),"Нет")</f>
        <v>Общий расчет</v>
      </c>
      <c r="D1309" s="11" t="str">
        <f>IFERROR(VLOOKUP(Rule!J1309,lvl_2[],2,FALSE),"Нет")</f>
        <v>Ци Мень</v>
      </c>
      <c r="E1309" s="11" t="str">
        <f>IFERROR(VLOOKUP(Rule!K1309,lvl_3[],2,FALSE),"Нет")</f>
        <v>Анализ Дворца</v>
      </c>
      <c r="F1309" s="11" t="str">
        <f>IFERROR(INDEX(lvl_4[],MATCH(L1309,lvl_4[ID],0),MATCH(TEXT(K1309,"##0"),lvl_4[#Headers],0)),"Нет")</f>
        <v>Структуры</v>
      </c>
      <c r="G1309" s="11" t="str">
        <f>IFERROR(INDEX(lvl_5[],MATCH(M1309,lvl_5[ID],0),MATCH(_xlfn.CONCAT(TEXT(K1309,"##0"),"_",TEXT(L1309,"##0")),lvl_5[#Headers],0)),"Нет")</f>
        <v>Благоприятность</v>
      </c>
      <c r="H1309" s="11" t="str">
        <f>IFERROR(INDEX(lvl_6[],MATCH(N1309,lvl_6[ID],0),MATCH(_xlfn.CONCAT(K1309,"_",L1309,"_",M1309),lvl_6[#Headers],0)),"Нет")</f>
        <v>Нет</v>
      </c>
      <c r="I1309" s="12">
        <v>1</v>
      </c>
      <c r="J1309" s="12">
        <v>2</v>
      </c>
      <c r="K1309" s="12">
        <v>2</v>
      </c>
      <c r="L1309" s="12">
        <v>1</v>
      </c>
      <c r="M1309" s="12">
        <v>0</v>
      </c>
      <c r="N1309" s="12">
        <v>0</v>
      </c>
      <c r="O1309" s="12">
        <f>COUNTIF($P$2:P1309,P1309)</f>
        <v>548</v>
      </c>
      <c r="P1309" s="12" t="str">
        <f t="shared" si="61"/>
        <v>122010000</v>
      </c>
      <c r="Q1309" s="12" t="str">
        <f t="shared" si="62"/>
        <v>1220100000548</v>
      </c>
      <c r="R1309" s="20" t="s">
        <v>1358</v>
      </c>
      <c r="S1309" s="20" t="s">
        <v>1360</v>
      </c>
      <c r="AY1309" s="12" t="s">
        <v>914</v>
      </c>
      <c r="AZ1309" s="12">
        <v>1</v>
      </c>
      <c r="BA1309" s="12" t="s">
        <v>916</v>
      </c>
      <c r="BB1309" s="12" t="s">
        <v>22</v>
      </c>
      <c r="BG1309" s="21">
        <v>-1</v>
      </c>
      <c r="BK1309" s="12">
        <v>1</v>
      </c>
    </row>
    <row r="1310" spans="1:63" ht="30" x14ac:dyDescent="0.25">
      <c r="A1310" s="12">
        <v>1</v>
      </c>
      <c r="B1310" s="11" t="str">
        <f t="shared" si="63"/>
        <v>Общий расчет. Ци Мень. Анализ Дворца. Структуры. Благоприятность. Нет</v>
      </c>
      <c r="C1310" s="11" t="str">
        <f>IFERROR(VLOOKUP(I1310,lvl_1[],2,FALSE),"Нет")</f>
        <v>Общий расчет</v>
      </c>
      <c r="D1310" s="11" t="str">
        <f>IFERROR(VLOOKUP(Rule!J1310,lvl_2[],2,FALSE),"Нет")</f>
        <v>Ци Мень</v>
      </c>
      <c r="E1310" s="11" t="str">
        <f>IFERROR(VLOOKUP(Rule!K1310,lvl_3[],2,FALSE),"Нет")</f>
        <v>Анализ Дворца</v>
      </c>
      <c r="F1310" s="11" t="str">
        <f>IFERROR(INDEX(lvl_4[],MATCH(L1310,lvl_4[ID],0),MATCH(TEXT(K1310,"##0"),lvl_4[#Headers],0)),"Нет")</f>
        <v>Структуры</v>
      </c>
      <c r="G1310" s="11" t="str">
        <f>IFERROR(INDEX(lvl_5[],MATCH(M1310,lvl_5[ID],0),MATCH(_xlfn.CONCAT(TEXT(K1310,"##0"),"_",TEXT(L1310,"##0")),lvl_5[#Headers],0)),"Нет")</f>
        <v>Благоприятность</v>
      </c>
      <c r="H1310" s="11" t="str">
        <f>IFERROR(INDEX(lvl_6[],MATCH(N1310,lvl_6[ID],0),MATCH(_xlfn.CONCAT(K1310,"_",L1310,"_",M1310),lvl_6[#Headers],0)),"Нет")</f>
        <v>Нет</v>
      </c>
      <c r="I1310" s="12">
        <v>1</v>
      </c>
      <c r="J1310" s="12">
        <v>2</v>
      </c>
      <c r="K1310" s="12">
        <v>2</v>
      </c>
      <c r="L1310" s="12">
        <v>1</v>
      </c>
      <c r="M1310" s="12">
        <v>0</v>
      </c>
      <c r="N1310" s="12">
        <v>0</v>
      </c>
      <c r="O1310" s="12">
        <f>COUNTIF($P$2:P1310,P1310)</f>
        <v>549</v>
      </c>
      <c r="P1310" s="12" t="str">
        <f t="shared" si="61"/>
        <v>122010000</v>
      </c>
      <c r="Q1310" s="12" t="str">
        <f t="shared" si="62"/>
        <v>1220100000549</v>
      </c>
      <c r="R1310" s="20" t="s">
        <v>1358</v>
      </c>
      <c r="S1310" s="20" t="s">
        <v>1360</v>
      </c>
      <c r="AY1310" s="12" t="s">
        <v>914</v>
      </c>
      <c r="AZ1310" s="12">
        <v>1</v>
      </c>
      <c r="BA1310" s="12" t="s">
        <v>908</v>
      </c>
      <c r="BB1310" s="12" t="s">
        <v>29</v>
      </c>
      <c r="BG1310" s="21">
        <v>-1</v>
      </c>
      <c r="BK1310" s="12">
        <v>1</v>
      </c>
    </row>
    <row r="1311" spans="1:63" ht="30" x14ac:dyDescent="0.25">
      <c r="A1311" s="12">
        <v>1</v>
      </c>
      <c r="B1311" s="11" t="str">
        <f t="shared" si="63"/>
        <v>Общий расчет. Ци Мень. Анализ Дворца. Структуры. Благоприятность. Нет</v>
      </c>
      <c r="C1311" s="11" t="str">
        <f>IFERROR(VLOOKUP(I1311,lvl_1[],2,FALSE),"Нет")</f>
        <v>Общий расчет</v>
      </c>
      <c r="D1311" s="11" t="str">
        <f>IFERROR(VLOOKUP(Rule!J1311,lvl_2[],2,FALSE),"Нет")</f>
        <v>Ци Мень</v>
      </c>
      <c r="E1311" s="11" t="str">
        <f>IFERROR(VLOOKUP(Rule!K1311,lvl_3[],2,FALSE),"Нет")</f>
        <v>Анализ Дворца</v>
      </c>
      <c r="F1311" s="11" t="str">
        <f>IFERROR(INDEX(lvl_4[],MATCH(L1311,lvl_4[ID],0),MATCH(TEXT(K1311,"##0"),lvl_4[#Headers],0)),"Нет")</f>
        <v>Структуры</v>
      </c>
      <c r="G1311" s="11" t="str">
        <f>IFERROR(INDEX(lvl_5[],MATCH(M1311,lvl_5[ID],0),MATCH(_xlfn.CONCAT(TEXT(K1311,"##0"),"_",TEXT(L1311,"##0")),lvl_5[#Headers],0)),"Нет")</f>
        <v>Благоприятность</v>
      </c>
      <c r="H1311" s="11" t="str">
        <f>IFERROR(INDEX(lvl_6[],MATCH(N1311,lvl_6[ID],0),MATCH(_xlfn.CONCAT(K1311,"_",L1311,"_",M1311),lvl_6[#Headers],0)),"Нет")</f>
        <v>Нет</v>
      </c>
      <c r="I1311" s="12">
        <v>1</v>
      </c>
      <c r="J1311" s="12">
        <v>2</v>
      </c>
      <c r="K1311" s="12">
        <v>2</v>
      </c>
      <c r="L1311" s="12">
        <v>1</v>
      </c>
      <c r="M1311" s="12">
        <v>0</v>
      </c>
      <c r="N1311" s="12">
        <v>0</v>
      </c>
      <c r="O1311" s="12">
        <f>COUNTIF($P$2:P1311,P1311)</f>
        <v>550</v>
      </c>
      <c r="P1311" s="12" t="str">
        <f t="shared" si="61"/>
        <v>122010000</v>
      </c>
      <c r="Q1311" s="12" t="str">
        <f t="shared" si="62"/>
        <v>1220100000550</v>
      </c>
      <c r="R1311" s="20" t="s">
        <v>1358</v>
      </c>
      <c r="S1311" s="20" t="s">
        <v>1360</v>
      </c>
      <c r="AY1311" s="12" t="s">
        <v>914</v>
      </c>
      <c r="AZ1311" s="12">
        <v>1</v>
      </c>
      <c r="BA1311" s="12" t="s">
        <v>910</v>
      </c>
      <c r="BB1311" s="12" t="s">
        <v>29</v>
      </c>
      <c r="BG1311" s="21">
        <v>-1</v>
      </c>
      <c r="BK1311" s="12">
        <v>1</v>
      </c>
    </row>
    <row r="1312" spans="1:63" ht="30" x14ac:dyDescent="0.25">
      <c r="A1312" s="12">
        <v>1</v>
      </c>
      <c r="B1312" s="11" t="str">
        <f t="shared" si="63"/>
        <v>Общий расчет. Ци Мень. Анализ Дворца. Структуры. Благоприятность. Нет</v>
      </c>
      <c r="C1312" s="11" t="str">
        <f>IFERROR(VLOOKUP(I1312,lvl_1[],2,FALSE),"Нет")</f>
        <v>Общий расчет</v>
      </c>
      <c r="D1312" s="11" t="str">
        <f>IFERROR(VLOOKUP(Rule!J1312,lvl_2[],2,FALSE),"Нет")</f>
        <v>Ци Мень</v>
      </c>
      <c r="E1312" s="11" t="str">
        <f>IFERROR(VLOOKUP(Rule!K1312,lvl_3[],2,FALSE),"Нет")</f>
        <v>Анализ Дворца</v>
      </c>
      <c r="F1312" s="11" t="str">
        <f>IFERROR(INDEX(lvl_4[],MATCH(L1312,lvl_4[ID],0),MATCH(TEXT(K1312,"##0"),lvl_4[#Headers],0)),"Нет")</f>
        <v>Структуры</v>
      </c>
      <c r="G1312" s="11" t="str">
        <f>IFERROR(INDEX(lvl_5[],MATCH(M1312,lvl_5[ID],0),MATCH(_xlfn.CONCAT(TEXT(K1312,"##0"),"_",TEXT(L1312,"##0")),lvl_5[#Headers],0)),"Нет")</f>
        <v>Благоприятность</v>
      </c>
      <c r="H1312" s="11" t="str">
        <f>IFERROR(INDEX(lvl_6[],MATCH(N1312,lvl_6[ID],0),MATCH(_xlfn.CONCAT(K1312,"_",L1312,"_",M1312),lvl_6[#Headers],0)),"Нет")</f>
        <v>Нет</v>
      </c>
      <c r="I1312" s="12">
        <v>1</v>
      </c>
      <c r="J1312" s="12">
        <v>2</v>
      </c>
      <c r="K1312" s="12">
        <v>2</v>
      </c>
      <c r="L1312" s="12">
        <v>1</v>
      </c>
      <c r="M1312" s="12">
        <v>0</v>
      </c>
      <c r="N1312" s="12">
        <v>0</v>
      </c>
      <c r="O1312" s="12">
        <f>COUNTIF($P$2:P1312,P1312)</f>
        <v>551</v>
      </c>
      <c r="P1312" s="12" t="str">
        <f t="shared" si="61"/>
        <v>122010000</v>
      </c>
      <c r="Q1312" s="12" t="str">
        <f t="shared" si="62"/>
        <v>1220100000551</v>
      </c>
      <c r="R1312" s="20" t="s">
        <v>1358</v>
      </c>
      <c r="S1312" s="20" t="s">
        <v>1360</v>
      </c>
      <c r="AY1312" s="12" t="s">
        <v>914</v>
      </c>
      <c r="AZ1312" s="12">
        <v>1</v>
      </c>
      <c r="BA1312" s="12" t="s">
        <v>912</v>
      </c>
      <c r="BB1312" s="12" t="s">
        <v>29</v>
      </c>
      <c r="BG1312" s="21">
        <v>-1</v>
      </c>
      <c r="BK1312" s="12">
        <v>1</v>
      </c>
    </row>
    <row r="1313" spans="1:63" ht="30" x14ac:dyDescent="0.25">
      <c r="A1313" s="12">
        <v>1</v>
      </c>
      <c r="B1313" s="11" t="str">
        <f t="shared" si="63"/>
        <v>Общий расчет. Ци Мень. Анализ Дворца. Структуры. Благоприятность. Нет</v>
      </c>
      <c r="C1313" s="11" t="str">
        <f>IFERROR(VLOOKUP(I1313,lvl_1[],2,FALSE),"Нет")</f>
        <v>Общий расчет</v>
      </c>
      <c r="D1313" s="11" t="str">
        <f>IFERROR(VLOOKUP(Rule!J1313,lvl_2[],2,FALSE),"Нет")</f>
        <v>Ци Мень</v>
      </c>
      <c r="E1313" s="11" t="str">
        <f>IFERROR(VLOOKUP(Rule!K1313,lvl_3[],2,FALSE),"Нет")</f>
        <v>Анализ Дворца</v>
      </c>
      <c r="F1313" s="11" t="str">
        <f>IFERROR(INDEX(lvl_4[],MATCH(L1313,lvl_4[ID],0),MATCH(TEXT(K1313,"##0"),lvl_4[#Headers],0)),"Нет")</f>
        <v>Структуры</v>
      </c>
      <c r="G1313" s="11" t="str">
        <f>IFERROR(INDEX(lvl_5[],MATCH(M1313,lvl_5[ID],0),MATCH(_xlfn.CONCAT(TEXT(K1313,"##0"),"_",TEXT(L1313,"##0")),lvl_5[#Headers],0)),"Нет")</f>
        <v>Благоприятность</v>
      </c>
      <c r="H1313" s="11" t="str">
        <f>IFERROR(INDEX(lvl_6[],MATCH(N1313,lvl_6[ID],0),MATCH(_xlfn.CONCAT(K1313,"_",L1313,"_",M1313),lvl_6[#Headers],0)),"Нет")</f>
        <v>Нет</v>
      </c>
      <c r="I1313" s="12">
        <v>1</v>
      </c>
      <c r="J1313" s="12">
        <v>2</v>
      </c>
      <c r="K1313" s="12">
        <v>2</v>
      </c>
      <c r="L1313" s="12">
        <v>1</v>
      </c>
      <c r="M1313" s="12">
        <v>0</v>
      </c>
      <c r="N1313" s="12">
        <v>0</v>
      </c>
      <c r="O1313" s="12">
        <f>COUNTIF($P$2:P1313,P1313)</f>
        <v>552</v>
      </c>
      <c r="P1313" s="12" t="str">
        <f t="shared" si="61"/>
        <v>122010000</v>
      </c>
      <c r="Q1313" s="12" t="str">
        <f t="shared" si="62"/>
        <v>1220100000552</v>
      </c>
      <c r="R1313" s="20" t="s">
        <v>1358</v>
      </c>
      <c r="S1313" s="20" t="s">
        <v>1360</v>
      </c>
      <c r="AY1313" s="12" t="s">
        <v>914</v>
      </c>
      <c r="AZ1313" s="12">
        <v>1</v>
      </c>
      <c r="BA1313" s="12" t="s">
        <v>914</v>
      </c>
      <c r="BB1313" s="12" t="s">
        <v>29</v>
      </c>
      <c r="BG1313" s="21">
        <v>-1</v>
      </c>
      <c r="BK1313" s="12">
        <v>1</v>
      </c>
    </row>
    <row r="1314" spans="1:63" ht="30" x14ac:dyDescent="0.25">
      <c r="A1314" s="12">
        <v>1</v>
      </c>
      <c r="B1314" s="11" t="str">
        <f t="shared" si="63"/>
        <v>Общий расчет. Ци Мень. Анализ Дворца. Структуры. Благоприятность. Нет</v>
      </c>
      <c r="C1314" s="11" t="str">
        <f>IFERROR(VLOOKUP(I1314,lvl_1[],2,FALSE),"Нет")</f>
        <v>Общий расчет</v>
      </c>
      <c r="D1314" s="11" t="str">
        <f>IFERROR(VLOOKUP(Rule!J1314,lvl_2[],2,FALSE),"Нет")</f>
        <v>Ци Мень</v>
      </c>
      <c r="E1314" s="11" t="str">
        <f>IFERROR(VLOOKUP(Rule!K1314,lvl_3[],2,FALSE),"Нет")</f>
        <v>Анализ Дворца</v>
      </c>
      <c r="F1314" s="11" t="str">
        <f>IFERROR(INDEX(lvl_4[],MATCH(L1314,lvl_4[ID],0),MATCH(TEXT(K1314,"##0"),lvl_4[#Headers],0)),"Нет")</f>
        <v>Структуры</v>
      </c>
      <c r="G1314" s="11" t="str">
        <f>IFERROR(INDEX(lvl_5[],MATCH(M1314,lvl_5[ID],0),MATCH(_xlfn.CONCAT(TEXT(K1314,"##0"),"_",TEXT(L1314,"##0")),lvl_5[#Headers],0)),"Нет")</f>
        <v>Благоприятность</v>
      </c>
      <c r="H1314" s="11" t="str">
        <f>IFERROR(INDEX(lvl_6[],MATCH(N1314,lvl_6[ID],0),MATCH(_xlfn.CONCAT(K1314,"_",L1314,"_",M1314),lvl_6[#Headers],0)),"Нет")</f>
        <v>Нет</v>
      </c>
      <c r="I1314" s="12">
        <v>1</v>
      </c>
      <c r="J1314" s="12">
        <v>2</v>
      </c>
      <c r="K1314" s="12">
        <v>2</v>
      </c>
      <c r="L1314" s="12">
        <v>1</v>
      </c>
      <c r="M1314" s="12">
        <v>0</v>
      </c>
      <c r="N1314" s="12">
        <v>0</v>
      </c>
      <c r="O1314" s="12">
        <f>COUNTIF($P$2:P1314,P1314)</f>
        <v>553</v>
      </c>
      <c r="P1314" s="12" t="str">
        <f t="shared" si="61"/>
        <v>122010000</v>
      </c>
      <c r="Q1314" s="12" t="str">
        <f t="shared" si="62"/>
        <v>1220100000553</v>
      </c>
      <c r="R1314" s="20" t="s">
        <v>1358</v>
      </c>
      <c r="S1314" s="20" t="s">
        <v>1360</v>
      </c>
      <c r="AY1314" s="12" t="s">
        <v>914</v>
      </c>
      <c r="AZ1314" s="12">
        <v>1</v>
      </c>
      <c r="BA1314" s="12" t="s">
        <v>916</v>
      </c>
      <c r="BB1314" s="12" t="s">
        <v>29</v>
      </c>
      <c r="BG1314" s="21">
        <v>-1</v>
      </c>
      <c r="BK1314" s="12">
        <v>1</v>
      </c>
    </row>
    <row r="1315" spans="1:63" ht="30" x14ac:dyDescent="0.25">
      <c r="A1315" s="12">
        <v>1</v>
      </c>
      <c r="B1315" s="11" t="str">
        <f t="shared" si="63"/>
        <v>Общий расчет. Ци Мень. Анализ Дворца. Структуры. Благоприятность. Нет</v>
      </c>
      <c r="C1315" s="11" t="str">
        <f>IFERROR(VLOOKUP(I1315,lvl_1[],2,FALSE),"Нет")</f>
        <v>Общий расчет</v>
      </c>
      <c r="D1315" s="11" t="str">
        <f>IFERROR(VLOOKUP(Rule!J1315,lvl_2[],2,FALSE),"Нет")</f>
        <v>Ци Мень</v>
      </c>
      <c r="E1315" s="11" t="str">
        <f>IFERROR(VLOOKUP(Rule!K1315,lvl_3[],2,FALSE),"Нет")</f>
        <v>Анализ Дворца</v>
      </c>
      <c r="F1315" s="11" t="str">
        <f>IFERROR(INDEX(lvl_4[],MATCH(L1315,lvl_4[ID],0),MATCH(TEXT(K1315,"##0"),lvl_4[#Headers],0)),"Нет")</f>
        <v>Структуры</v>
      </c>
      <c r="G1315" s="11" t="str">
        <f>IFERROR(INDEX(lvl_5[],MATCH(M1315,lvl_5[ID],0),MATCH(_xlfn.CONCAT(TEXT(K1315,"##0"),"_",TEXT(L1315,"##0")),lvl_5[#Headers],0)),"Нет")</f>
        <v>Благоприятность</v>
      </c>
      <c r="H1315" s="11" t="str">
        <f>IFERROR(INDEX(lvl_6[],MATCH(N1315,lvl_6[ID],0),MATCH(_xlfn.CONCAT(K1315,"_",L1315,"_",M1315),lvl_6[#Headers],0)),"Нет")</f>
        <v>Нет</v>
      </c>
      <c r="I1315" s="12">
        <v>1</v>
      </c>
      <c r="J1315" s="12">
        <v>2</v>
      </c>
      <c r="K1315" s="12">
        <v>2</v>
      </c>
      <c r="L1315" s="12">
        <v>1</v>
      </c>
      <c r="M1315" s="12">
        <v>0</v>
      </c>
      <c r="N1315" s="12">
        <v>0</v>
      </c>
      <c r="O1315" s="12">
        <f>COUNTIF($P$2:P1315,P1315)</f>
        <v>554</v>
      </c>
      <c r="P1315" s="12" t="str">
        <f t="shared" si="61"/>
        <v>122010000</v>
      </c>
      <c r="Q1315" s="12" t="str">
        <f t="shared" si="62"/>
        <v>1220100000554</v>
      </c>
      <c r="R1315" s="20" t="s">
        <v>1358</v>
      </c>
      <c r="S1315" s="20" t="s">
        <v>1360</v>
      </c>
      <c r="AY1315" s="12" t="s">
        <v>914</v>
      </c>
      <c r="AZ1315" s="12">
        <v>1</v>
      </c>
      <c r="BA1315" s="12" t="s">
        <v>908</v>
      </c>
      <c r="BB1315" s="12" t="s">
        <v>26</v>
      </c>
      <c r="BG1315" s="21">
        <v>-1</v>
      </c>
      <c r="BK1315" s="12">
        <v>1</v>
      </c>
    </row>
    <row r="1316" spans="1:63" ht="30" x14ac:dyDescent="0.25">
      <c r="A1316" s="12">
        <v>1</v>
      </c>
      <c r="B1316" s="11" t="str">
        <f t="shared" si="63"/>
        <v>Общий расчет. Ци Мень. Анализ Дворца. Структуры. Благоприятность. Нет</v>
      </c>
      <c r="C1316" s="11" t="str">
        <f>IFERROR(VLOOKUP(I1316,lvl_1[],2,FALSE),"Нет")</f>
        <v>Общий расчет</v>
      </c>
      <c r="D1316" s="11" t="str">
        <f>IFERROR(VLOOKUP(Rule!J1316,lvl_2[],2,FALSE),"Нет")</f>
        <v>Ци Мень</v>
      </c>
      <c r="E1316" s="11" t="str">
        <f>IFERROR(VLOOKUP(Rule!K1316,lvl_3[],2,FALSE),"Нет")</f>
        <v>Анализ Дворца</v>
      </c>
      <c r="F1316" s="11" t="str">
        <f>IFERROR(INDEX(lvl_4[],MATCH(L1316,lvl_4[ID],0),MATCH(TEXT(K1316,"##0"),lvl_4[#Headers],0)),"Нет")</f>
        <v>Структуры</v>
      </c>
      <c r="G1316" s="11" t="str">
        <f>IFERROR(INDEX(lvl_5[],MATCH(M1316,lvl_5[ID],0),MATCH(_xlfn.CONCAT(TEXT(K1316,"##0"),"_",TEXT(L1316,"##0")),lvl_5[#Headers],0)),"Нет")</f>
        <v>Благоприятность</v>
      </c>
      <c r="H1316" s="11" t="str">
        <f>IFERROR(INDEX(lvl_6[],MATCH(N1316,lvl_6[ID],0),MATCH(_xlfn.CONCAT(K1316,"_",L1316,"_",M1316),lvl_6[#Headers],0)),"Нет")</f>
        <v>Нет</v>
      </c>
      <c r="I1316" s="12">
        <v>1</v>
      </c>
      <c r="J1316" s="12">
        <v>2</v>
      </c>
      <c r="K1316" s="12">
        <v>2</v>
      </c>
      <c r="L1316" s="12">
        <v>1</v>
      </c>
      <c r="M1316" s="12">
        <v>0</v>
      </c>
      <c r="N1316" s="12">
        <v>0</v>
      </c>
      <c r="O1316" s="12">
        <f>COUNTIF($P$2:P1316,P1316)</f>
        <v>555</v>
      </c>
      <c r="P1316" s="12" t="str">
        <f t="shared" si="61"/>
        <v>122010000</v>
      </c>
      <c r="Q1316" s="12" t="str">
        <f t="shared" si="62"/>
        <v>1220100000555</v>
      </c>
      <c r="R1316" s="20" t="s">
        <v>1358</v>
      </c>
      <c r="S1316" s="20" t="s">
        <v>1360</v>
      </c>
      <c r="AY1316" s="12" t="s">
        <v>914</v>
      </c>
      <c r="AZ1316" s="12">
        <v>1</v>
      </c>
      <c r="BA1316" s="12" t="s">
        <v>910</v>
      </c>
      <c r="BB1316" s="12" t="s">
        <v>26</v>
      </c>
      <c r="BG1316" s="21">
        <v>-1</v>
      </c>
      <c r="BK1316" s="12">
        <v>1</v>
      </c>
    </row>
    <row r="1317" spans="1:63" ht="30" x14ac:dyDescent="0.25">
      <c r="A1317" s="12">
        <v>1</v>
      </c>
      <c r="B1317" s="11" t="str">
        <f t="shared" si="63"/>
        <v>Общий расчет. Ци Мень. Анализ Дворца. Структуры. Благоприятность. Нет</v>
      </c>
      <c r="C1317" s="11" t="str">
        <f>IFERROR(VLOOKUP(I1317,lvl_1[],2,FALSE),"Нет")</f>
        <v>Общий расчет</v>
      </c>
      <c r="D1317" s="11" t="str">
        <f>IFERROR(VLOOKUP(Rule!J1317,lvl_2[],2,FALSE),"Нет")</f>
        <v>Ци Мень</v>
      </c>
      <c r="E1317" s="11" t="str">
        <f>IFERROR(VLOOKUP(Rule!K1317,lvl_3[],2,FALSE),"Нет")</f>
        <v>Анализ Дворца</v>
      </c>
      <c r="F1317" s="11" t="str">
        <f>IFERROR(INDEX(lvl_4[],MATCH(L1317,lvl_4[ID],0),MATCH(TEXT(K1317,"##0"),lvl_4[#Headers],0)),"Нет")</f>
        <v>Структуры</v>
      </c>
      <c r="G1317" s="11" t="str">
        <f>IFERROR(INDEX(lvl_5[],MATCH(M1317,lvl_5[ID],0),MATCH(_xlfn.CONCAT(TEXT(K1317,"##0"),"_",TEXT(L1317,"##0")),lvl_5[#Headers],0)),"Нет")</f>
        <v>Благоприятность</v>
      </c>
      <c r="H1317" s="11" t="str">
        <f>IFERROR(INDEX(lvl_6[],MATCH(N1317,lvl_6[ID],0),MATCH(_xlfn.CONCAT(K1317,"_",L1317,"_",M1317),lvl_6[#Headers],0)),"Нет")</f>
        <v>Нет</v>
      </c>
      <c r="I1317" s="12">
        <v>1</v>
      </c>
      <c r="J1317" s="12">
        <v>2</v>
      </c>
      <c r="K1317" s="12">
        <v>2</v>
      </c>
      <c r="L1317" s="12">
        <v>1</v>
      </c>
      <c r="M1317" s="12">
        <v>0</v>
      </c>
      <c r="N1317" s="12">
        <v>0</v>
      </c>
      <c r="O1317" s="12">
        <f>COUNTIF($P$2:P1317,P1317)</f>
        <v>556</v>
      </c>
      <c r="P1317" s="12" t="str">
        <f t="shared" si="61"/>
        <v>122010000</v>
      </c>
      <c r="Q1317" s="12" t="str">
        <f t="shared" si="62"/>
        <v>1220100000556</v>
      </c>
      <c r="R1317" s="20" t="s">
        <v>1358</v>
      </c>
      <c r="S1317" s="20" t="s">
        <v>1360</v>
      </c>
      <c r="AY1317" s="12" t="s">
        <v>914</v>
      </c>
      <c r="AZ1317" s="12">
        <v>1</v>
      </c>
      <c r="BA1317" s="12" t="s">
        <v>912</v>
      </c>
      <c r="BB1317" s="12" t="s">
        <v>26</v>
      </c>
      <c r="BG1317" s="21">
        <v>-1</v>
      </c>
      <c r="BK1317" s="12">
        <v>1</v>
      </c>
    </row>
    <row r="1318" spans="1:63" ht="30" x14ac:dyDescent="0.25">
      <c r="A1318" s="12">
        <v>1</v>
      </c>
      <c r="B1318" s="11" t="str">
        <f t="shared" si="63"/>
        <v>Общий расчет. Ци Мень. Анализ Дворца. Структуры. Благоприятность. Нет</v>
      </c>
      <c r="C1318" s="11" t="str">
        <f>IFERROR(VLOOKUP(I1318,lvl_1[],2,FALSE),"Нет")</f>
        <v>Общий расчет</v>
      </c>
      <c r="D1318" s="11" t="str">
        <f>IFERROR(VLOOKUP(Rule!J1318,lvl_2[],2,FALSE),"Нет")</f>
        <v>Ци Мень</v>
      </c>
      <c r="E1318" s="11" t="str">
        <f>IFERROR(VLOOKUP(Rule!K1318,lvl_3[],2,FALSE),"Нет")</f>
        <v>Анализ Дворца</v>
      </c>
      <c r="F1318" s="11" t="str">
        <f>IFERROR(INDEX(lvl_4[],MATCH(L1318,lvl_4[ID],0),MATCH(TEXT(K1318,"##0"),lvl_4[#Headers],0)),"Нет")</f>
        <v>Структуры</v>
      </c>
      <c r="G1318" s="11" t="str">
        <f>IFERROR(INDEX(lvl_5[],MATCH(M1318,lvl_5[ID],0),MATCH(_xlfn.CONCAT(TEXT(K1318,"##0"),"_",TEXT(L1318,"##0")),lvl_5[#Headers],0)),"Нет")</f>
        <v>Благоприятность</v>
      </c>
      <c r="H1318" s="11" t="str">
        <f>IFERROR(INDEX(lvl_6[],MATCH(N1318,lvl_6[ID],0),MATCH(_xlfn.CONCAT(K1318,"_",L1318,"_",M1318),lvl_6[#Headers],0)),"Нет")</f>
        <v>Нет</v>
      </c>
      <c r="I1318" s="12">
        <v>1</v>
      </c>
      <c r="J1318" s="12">
        <v>2</v>
      </c>
      <c r="K1318" s="12">
        <v>2</v>
      </c>
      <c r="L1318" s="12">
        <v>1</v>
      </c>
      <c r="M1318" s="12">
        <v>0</v>
      </c>
      <c r="N1318" s="12">
        <v>0</v>
      </c>
      <c r="O1318" s="12">
        <f>COUNTIF($P$2:P1318,P1318)</f>
        <v>557</v>
      </c>
      <c r="P1318" s="12" t="str">
        <f t="shared" si="61"/>
        <v>122010000</v>
      </c>
      <c r="Q1318" s="12" t="str">
        <f t="shared" si="62"/>
        <v>1220100000557</v>
      </c>
      <c r="R1318" s="20" t="s">
        <v>1358</v>
      </c>
      <c r="S1318" s="20" t="s">
        <v>1360</v>
      </c>
      <c r="AY1318" s="12" t="s">
        <v>914</v>
      </c>
      <c r="AZ1318" s="12">
        <v>1</v>
      </c>
      <c r="BA1318" s="12" t="s">
        <v>914</v>
      </c>
      <c r="BB1318" s="12" t="s">
        <v>26</v>
      </c>
      <c r="BG1318" s="21">
        <v>-1</v>
      </c>
      <c r="BK1318" s="12">
        <v>1</v>
      </c>
    </row>
    <row r="1319" spans="1:63" ht="30" x14ac:dyDescent="0.25">
      <c r="A1319" s="12">
        <v>1</v>
      </c>
      <c r="B1319" s="11" t="str">
        <f t="shared" si="63"/>
        <v>Общий расчет. Ци Мень. Анализ Дворца. Структуры. Благоприятность. Нет</v>
      </c>
      <c r="C1319" s="11" t="str">
        <f>IFERROR(VLOOKUP(I1319,lvl_1[],2,FALSE),"Нет")</f>
        <v>Общий расчет</v>
      </c>
      <c r="D1319" s="11" t="str">
        <f>IFERROR(VLOOKUP(Rule!J1319,lvl_2[],2,FALSE),"Нет")</f>
        <v>Ци Мень</v>
      </c>
      <c r="E1319" s="11" t="str">
        <f>IFERROR(VLOOKUP(Rule!K1319,lvl_3[],2,FALSE),"Нет")</f>
        <v>Анализ Дворца</v>
      </c>
      <c r="F1319" s="11" t="str">
        <f>IFERROR(INDEX(lvl_4[],MATCH(L1319,lvl_4[ID],0),MATCH(TEXT(K1319,"##0"),lvl_4[#Headers],0)),"Нет")</f>
        <v>Структуры</v>
      </c>
      <c r="G1319" s="11" t="str">
        <f>IFERROR(INDEX(lvl_5[],MATCH(M1319,lvl_5[ID],0),MATCH(_xlfn.CONCAT(TEXT(K1319,"##0"),"_",TEXT(L1319,"##0")),lvl_5[#Headers],0)),"Нет")</f>
        <v>Благоприятность</v>
      </c>
      <c r="H1319" s="11" t="str">
        <f>IFERROR(INDEX(lvl_6[],MATCH(N1319,lvl_6[ID],0),MATCH(_xlfn.CONCAT(K1319,"_",L1319,"_",M1319),lvl_6[#Headers],0)),"Нет")</f>
        <v>Нет</v>
      </c>
      <c r="I1319" s="12">
        <v>1</v>
      </c>
      <c r="J1319" s="12">
        <v>2</v>
      </c>
      <c r="K1319" s="12">
        <v>2</v>
      </c>
      <c r="L1319" s="12">
        <v>1</v>
      </c>
      <c r="M1319" s="12">
        <v>0</v>
      </c>
      <c r="N1319" s="12">
        <v>0</v>
      </c>
      <c r="O1319" s="12">
        <f>COUNTIF($P$2:P1319,P1319)</f>
        <v>558</v>
      </c>
      <c r="P1319" s="12" t="str">
        <f t="shared" si="61"/>
        <v>122010000</v>
      </c>
      <c r="Q1319" s="12" t="str">
        <f t="shared" si="62"/>
        <v>1220100000558</v>
      </c>
      <c r="R1319" s="20" t="s">
        <v>1358</v>
      </c>
      <c r="S1319" s="20" t="s">
        <v>1360</v>
      </c>
      <c r="AY1319" s="12" t="s">
        <v>914</v>
      </c>
      <c r="AZ1319" s="12">
        <v>1</v>
      </c>
      <c r="BA1319" s="12" t="s">
        <v>916</v>
      </c>
      <c r="BB1319" s="12" t="s">
        <v>26</v>
      </c>
      <c r="BG1319" s="21">
        <v>-1</v>
      </c>
      <c r="BK1319" s="12">
        <v>1</v>
      </c>
    </row>
    <row r="1320" spans="1:63" ht="30" x14ac:dyDescent="0.25">
      <c r="A1320" s="12">
        <v>1</v>
      </c>
      <c r="B1320" s="11" t="str">
        <f t="shared" si="63"/>
        <v>Общий расчет. Ци Мень. Анализ Дворца. Структуры. Благоприятность. Нет</v>
      </c>
      <c r="C1320" s="11" t="str">
        <f>IFERROR(VLOOKUP(I1320,lvl_1[],2,FALSE),"Нет")</f>
        <v>Общий расчет</v>
      </c>
      <c r="D1320" s="11" t="str">
        <f>IFERROR(VLOOKUP(Rule!J1320,lvl_2[],2,FALSE),"Нет")</f>
        <v>Ци Мень</v>
      </c>
      <c r="E1320" s="11" t="str">
        <f>IFERROR(VLOOKUP(Rule!K1320,lvl_3[],2,FALSE),"Нет")</f>
        <v>Анализ Дворца</v>
      </c>
      <c r="F1320" s="11" t="str">
        <f>IFERROR(INDEX(lvl_4[],MATCH(L1320,lvl_4[ID],0),MATCH(TEXT(K1320,"##0"),lvl_4[#Headers],0)),"Нет")</f>
        <v>Структуры</v>
      </c>
      <c r="G1320" s="11" t="str">
        <f>IFERROR(INDEX(lvl_5[],MATCH(M1320,lvl_5[ID],0),MATCH(_xlfn.CONCAT(TEXT(K1320,"##0"),"_",TEXT(L1320,"##0")),lvl_5[#Headers],0)),"Нет")</f>
        <v>Благоприятность</v>
      </c>
      <c r="H1320" s="11" t="str">
        <f>IFERROR(INDEX(lvl_6[],MATCH(N1320,lvl_6[ID],0),MATCH(_xlfn.CONCAT(K1320,"_",L1320,"_",M1320),lvl_6[#Headers],0)),"Нет")</f>
        <v>Нет</v>
      </c>
      <c r="I1320" s="12">
        <v>1</v>
      </c>
      <c r="J1320" s="12">
        <v>2</v>
      </c>
      <c r="K1320" s="12">
        <v>2</v>
      </c>
      <c r="L1320" s="12">
        <v>1</v>
      </c>
      <c r="M1320" s="12">
        <v>0</v>
      </c>
      <c r="N1320" s="12">
        <v>0</v>
      </c>
      <c r="O1320" s="12">
        <f>COUNTIF($P$2:P1320,P1320)</f>
        <v>559</v>
      </c>
      <c r="P1320" s="12" t="str">
        <f t="shared" si="61"/>
        <v>122010000</v>
      </c>
      <c r="Q1320" s="12" t="str">
        <f t="shared" si="62"/>
        <v>1220100000559</v>
      </c>
      <c r="R1320" s="20" t="s">
        <v>1358</v>
      </c>
      <c r="S1320" s="20" t="s">
        <v>1360</v>
      </c>
      <c r="AY1320" s="12" t="s">
        <v>914</v>
      </c>
      <c r="AZ1320" s="12">
        <v>1</v>
      </c>
      <c r="BA1320" s="12" t="s">
        <v>908</v>
      </c>
      <c r="BB1320" s="12" t="s">
        <v>19</v>
      </c>
      <c r="BG1320" s="21">
        <v>-1</v>
      </c>
      <c r="BK1320" s="12">
        <v>1</v>
      </c>
    </row>
    <row r="1321" spans="1:63" ht="30" x14ac:dyDescent="0.25">
      <c r="A1321" s="12">
        <v>1</v>
      </c>
      <c r="B1321" s="11" t="str">
        <f t="shared" si="63"/>
        <v>Общий расчет. Ци Мень. Анализ Дворца. Структуры. Благоприятность. Нет</v>
      </c>
      <c r="C1321" s="11" t="str">
        <f>IFERROR(VLOOKUP(I1321,lvl_1[],2,FALSE),"Нет")</f>
        <v>Общий расчет</v>
      </c>
      <c r="D1321" s="11" t="str">
        <f>IFERROR(VLOOKUP(Rule!J1321,lvl_2[],2,FALSE),"Нет")</f>
        <v>Ци Мень</v>
      </c>
      <c r="E1321" s="11" t="str">
        <f>IFERROR(VLOOKUP(Rule!K1321,lvl_3[],2,FALSE),"Нет")</f>
        <v>Анализ Дворца</v>
      </c>
      <c r="F1321" s="11" t="str">
        <f>IFERROR(INDEX(lvl_4[],MATCH(L1321,lvl_4[ID],0),MATCH(TEXT(K1321,"##0"),lvl_4[#Headers],0)),"Нет")</f>
        <v>Структуры</v>
      </c>
      <c r="G1321" s="11" t="str">
        <f>IFERROR(INDEX(lvl_5[],MATCH(M1321,lvl_5[ID],0),MATCH(_xlfn.CONCAT(TEXT(K1321,"##0"),"_",TEXT(L1321,"##0")),lvl_5[#Headers],0)),"Нет")</f>
        <v>Благоприятность</v>
      </c>
      <c r="H1321" s="11" t="str">
        <f>IFERROR(INDEX(lvl_6[],MATCH(N1321,lvl_6[ID],0),MATCH(_xlfn.CONCAT(K1321,"_",L1321,"_",M1321),lvl_6[#Headers],0)),"Нет")</f>
        <v>Нет</v>
      </c>
      <c r="I1321" s="12">
        <v>1</v>
      </c>
      <c r="J1321" s="12">
        <v>2</v>
      </c>
      <c r="K1321" s="12">
        <v>2</v>
      </c>
      <c r="L1321" s="12">
        <v>1</v>
      </c>
      <c r="M1321" s="12">
        <v>0</v>
      </c>
      <c r="N1321" s="12">
        <v>0</v>
      </c>
      <c r="O1321" s="12">
        <f>COUNTIF($P$2:P1321,P1321)</f>
        <v>560</v>
      </c>
      <c r="P1321" s="12" t="str">
        <f t="shared" si="61"/>
        <v>122010000</v>
      </c>
      <c r="Q1321" s="12" t="str">
        <f t="shared" si="62"/>
        <v>1220100000560</v>
      </c>
      <c r="R1321" s="20" t="s">
        <v>1358</v>
      </c>
      <c r="S1321" s="20" t="s">
        <v>1360</v>
      </c>
      <c r="AY1321" s="12" t="s">
        <v>914</v>
      </c>
      <c r="AZ1321" s="12">
        <v>1</v>
      </c>
      <c r="BA1321" s="12" t="s">
        <v>910</v>
      </c>
      <c r="BB1321" s="12" t="s">
        <v>19</v>
      </c>
      <c r="BG1321" s="21">
        <v>-1</v>
      </c>
      <c r="BK1321" s="12">
        <v>1</v>
      </c>
    </row>
    <row r="1322" spans="1:63" ht="30" x14ac:dyDescent="0.25">
      <c r="A1322" s="12">
        <v>1</v>
      </c>
      <c r="B1322" s="11" t="str">
        <f t="shared" si="63"/>
        <v>Общий расчет. Ци Мень. Анализ Дворца. Структуры. Благоприятность. Нет</v>
      </c>
      <c r="C1322" s="11" t="str">
        <f>IFERROR(VLOOKUP(I1322,lvl_1[],2,FALSE),"Нет")</f>
        <v>Общий расчет</v>
      </c>
      <c r="D1322" s="11" t="str">
        <f>IFERROR(VLOOKUP(Rule!J1322,lvl_2[],2,FALSE),"Нет")</f>
        <v>Ци Мень</v>
      </c>
      <c r="E1322" s="11" t="str">
        <f>IFERROR(VLOOKUP(Rule!K1322,lvl_3[],2,FALSE),"Нет")</f>
        <v>Анализ Дворца</v>
      </c>
      <c r="F1322" s="11" t="str">
        <f>IFERROR(INDEX(lvl_4[],MATCH(L1322,lvl_4[ID],0),MATCH(TEXT(K1322,"##0"),lvl_4[#Headers],0)),"Нет")</f>
        <v>Структуры</v>
      </c>
      <c r="G1322" s="11" t="str">
        <f>IFERROR(INDEX(lvl_5[],MATCH(M1322,lvl_5[ID],0),MATCH(_xlfn.CONCAT(TEXT(K1322,"##0"),"_",TEXT(L1322,"##0")),lvl_5[#Headers],0)),"Нет")</f>
        <v>Благоприятность</v>
      </c>
      <c r="H1322" s="11" t="str">
        <f>IFERROR(INDEX(lvl_6[],MATCH(N1322,lvl_6[ID],0),MATCH(_xlfn.CONCAT(K1322,"_",L1322,"_",M1322),lvl_6[#Headers],0)),"Нет")</f>
        <v>Нет</v>
      </c>
      <c r="I1322" s="12">
        <v>1</v>
      </c>
      <c r="J1322" s="12">
        <v>2</v>
      </c>
      <c r="K1322" s="12">
        <v>2</v>
      </c>
      <c r="L1322" s="12">
        <v>1</v>
      </c>
      <c r="M1322" s="12">
        <v>0</v>
      </c>
      <c r="N1322" s="12">
        <v>0</v>
      </c>
      <c r="O1322" s="12">
        <f>COUNTIF($P$2:P1322,P1322)</f>
        <v>561</v>
      </c>
      <c r="P1322" s="12" t="str">
        <f t="shared" si="61"/>
        <v>122010000</v>
      </c>
      <c r="Q1322" s="12" t="str">
        <f t="shared" si="62"/>
        <v>1220100000561</v>
      </c>
      <c r="R1322" s="20" t="s">
        <v>1358</v>
      </c>
      <c r="S1322" s="20" t="s">
        <v>1360</v>
      </c>
      <c r="AY1322" s="12" t="s">
        <v>914</v>
      </c>
      <c r="AZ1322" s="12">
        <v>1</v>
      </c>
      <c r="BA1322" s="12" t="s">
        <v>912</v>
      </c>
      <c r="BB1322" s="12" t="s">
        <v>19</v>
      </c>
      <c r="BG1322" s="21">
        <v>-1</v>
      </c>
      <c r="BK1322" s="12">
        <v>1</v>
      </c>
    </row>
    <row r="1323" spans="1:63" ht="30" x14ac:dyDescent="0.25">
      <c r="A1323" s="12">
        <v>1</v>
      </c>
      <c r="B1323" s="11" t="str">
        <f t="shared" si="63"/>
        <v>Общий расчет. Ци Мень. Анализ Дворца. Структуры. Благоприятность. Нет</v>
      </c>
      <c r="C1323" s="11" t="str">
        <f>IFERROR(VLOOKUP(I1323,lvl_1[],2,FALSE),"Нет")</f>
        <v>Общий расчет</v>
      </c>
      <c r="D1323" s="11" t="str">
        <f>IFERROR(VLOOKUP(Rule!J1323,lvl_2[],2,FALSE),"Нет")</f>
        <v>Ци Мень</v>
      </c>
      <c r="E1323" s="11" t="str">
        <f>IFERROR(VLOOKUP(Rule!K1323,lvl_3[],2,FALSE),"Нет")</f>
        <v>Анализ Дворца</v>
      </c>
      <c r="F1323" s="11" t="str">
        <f>IFERROR(INDEX(lvl_4[],MATCH(L1323,lvl_4[ID],0),MATCH(TEXT(K1323,"##0"),lvl_4[#Headers],0)),"Нет")</f>
        <v>Структуры</v>
      </c>
      <c r="G1323" s="11" t="str">
        <f>IFERROR(INDEX(lvl_5[],MATCH(M1323,lvl_5[ID],0),MATCH(_xlfn.CONCAT(TEXT(K1323,"##0"),"_",TEXT(L1323,"##0")),lvl_5[#Headers],0)),"Нет")</f>
        <v>Благоприятность</v>
      </c>
      <c r="H1323" s="11" t="str">
        <f>IFERROR(INDEX(lvl_6[],MATCH(N1323,lvl_6[ID],0),MATCH(_xlfn.CONCAT(K1323,"_",L1323,"_",M1323),lvl_6[#Headers],0)),"Нет")</f>
        <v>Нет</v>
      </c>
      <c r="I1323" s="12">
        <v>1</v>
      </c>
      <c r="J1323" s="12">
        <v>2</v>
      </c>
      <c r="K1323" s="12">
        <v>2</v>
      </c>
      <c r="L1323" s="12">
        <v>1</v>
      </c>
      <c r="M1323" s="12">
        <v>0</v>
      </c>
      <c r="N1323" s="12">
        <v>0</v>
      </c>
      <c r="O1323" s="12">
        <f>COUNTIF($P$2:P1323,P1323)</f>
        <v>562</v>
      </c>
      <c r="P1323" s="12" t="str">
        <f t="shared" si="61"/>
        <v>122010000</v>
      </c>
      <c r="Q1323" s="12" t="str">
        <f t="shared" si="62"/>
        <v>1220100000562</v>
      </c>
      <c r="R1323" s="20" t="s">
        <v>1358</v>
      </c>
      <c r="S1323" s="20" t="s">
        <v>1360</v>
      </c>
      <c r="AY1323" s="12" t="s">
        <v>914</v>
      </c>
      <c r="AZ1323" s="12">
        <v>1</v>
      </c>
      <c r="BA1323" s="12" t="s">
        <v>914</v>
      </c>
      <c r="BB1323" s="12" t="s">
        <v>19</v>
      </c>
      <c r="BG1323" s="21">
        <v>-1</v>
      </c>
      <c r="BK1323" s="12">
        <v>1</v>
      </c>
    </row>
    <row r="1324" spans="1:63" ht="30" x14ac:dyDescent="0.25">
      <c r="A1324" s="12">
        <v>1</v>
      </c>
      <c r="B1324" s="11" t="str">
        <f t="shared" si="63"/>
        <v>Общий расчет. Ци Мень. Анализ Дворца. Структуры. Благоприятность. Нет</v>
      </c>
      <c r="C1324" s="11" t="str">
        <f>IFERROR(VLOOKUP(I1324,lvl_1[],2,FALSE),"Нет")</f>
        <v>Общий расчет</v>
      </c>
      <c r="D1324" s="11" t="str">
        <f>IFERROR(VLOOKUP(Rule!J1324,lvl_2[],2,FALSE),"Нет")</f>
        <v>Ци Мень</v>
      </c>
      <c r="E1324" s="11" t="str">
        <f>IFERROR(VLOOKUP(Rule!K1324,lvl_3[],2,FALSE),"Нет")</f>
        <v>Анализ Дворца</v>
      </c>
      <c r="F1324" s="11" t="str">
        <f>IFERROR(INDEX(lvl_4[],MATCH(L1324,lvl_4[ID],0),MATCH(TEXT(K1324,"##0"),lvl_4[#Headers],0)),"Нет")</f>
        <v>Структуры</v>
      </c>
      <c r="G1324" s="11" t="str">
        <f>IFERROR(INDEX(lvl_5[],MATCH(M1324,lvl_5[ID],0),MATCH(_xlfn.CONCAT(TEXT(K1324,"##0"),"_",TEXT(L1324,"##0")),lvl_5[#Headers],0)),"Нет")</f>
        <v>Благоприятность</v>
      </c>
      <c r="H1324" s="11" t="str">
        <f>IFERROR(INDEX(lvl_6[],MATCH(N1324,lvl_6[ID],0),MATCH(_xlfn.CONCAT(K1324,"_",L1324,"_",M1324),lvl_6[#Headers],0)),"Нет")</f>
        <v>Нет</v>
      </c>
      <c r="I1324" s="12">
        <v>1</v>
      </c>
      <c r="J1324" s="12">
        <v>2</v>
      </c>
      <c r="K1324" s="12">
        <v>2</v>
      </c>
      <c r="L1324" s="12">
        <v>1</v>
      </c>
      <c r="M1324" s="12">
        <v>0</v>
      </c>
      <c r="N1324" s="12">
        <v>0</v>
      </c>
      <c r="O1324" s="12">
        <f>COUNTIF($P$2:P1324,P1324)</f>
        <v>563</v>
      </c>
      <c r="P1324" s="12" t="str">
        <f t="shared" si="61"/>
        <v>122010000</v>
      </c>
      <c r="Q1324" s="12" t="str">
        <f t="shared" si="62"/>
        <v>1220100000563</v>
      </c>
      <c r="R1324" s="20" t="s">
        <v>1358</v>
      </c>
      <c r="S1324" s="20" t="s">
        <v>1360</v>
      </c>
      <c r="AY1324" s="12" t="s">
        <v>914</v>
      </c>
      <c r="AZ1324" s="12">
        <v>1</v>
      </c>
      <c r="BA1324" s="12" t="s">
        <v>916</v>
      </c>
      <c r="BB1324" s="12" t="s">
        <v>19</v>
      </c>
      <c r="BG1324" s="21">
        <v>-1</v>
      </c>
      <c r="BK1324" s="12">
        <v>1</v>
      </c>
    </row>
    <row r="1325" spans="1:63" ht="30" x14ac:dyDescent="0.25">
      <c r="A1325" s="12">
        <v>1</v>
      </c>
      <c r="B1325" s="11" t="str">
        <f t="shared" si="63"/>
        <v>Общий расчет. Ци Мень. Анализ Дворца. Структуры. Благоприятность. Нет</v>
      </c>
      <c r="C1325" s="11" t="str">
        <f>IFERROR(VLOOKUP(I1325,lvl_1[],2,FALSE),"Нет")</f>
        <v>Общий расчет</v>
      </c>
      <c r="D1325" s="11" t="str">
        <f>IFERROR(VLOOKUP(Rule!J1325,lvl_2[],2,FALSE),"Нет")</f>
        <v>Ци Мень</v>
      </c>
      <c r="E1325" s="11" t="str">
        <f>IFERROR(VLOOKUP(Rule!K1325,lvl_3[],2,FALSE),"Нет")</f>
        <v>Анализ Дворца</v>
      </c>
      <c r="F1325" s="11" t="str">
        <f>IFERROR(INDEX(lvl_4[],MATCH(L1325,lvl_4[ID],0),MATCH(TEXT(K1325,"##0"),lvl_4[#Headers],0)),"Нет")</f>
        <v>Структуры</v>
      </c>
      <c r="G1325" s="11" t="str">
        <f>IFERROR(INDEX(lvl_5[],MATCH(M1325,lvl_5[ID],0),MATCH(_xlfn.CONCAT(TEXT(K1325,"##0"),"_",TEXT(L1325,"##0")),lvl_5[#Headers],0)),"Нет")</f>
        <v>Благоприятность</v>
      </c>
      <c r="H1325" s="11" t="str">
        <f>IFERROR(INDEX(lvl_6[],MATCH(N1325,lvl_6[ID],0),MATCH(_xlfn.CONCAT(K1325,"_",L1325,"_",M1325),lvl_6[#Headers],0)),"Нет")</f>
        <v>Нет</v>
      </c>
      <c r="I1325" s="12">
        <v>1</v>
      </c>
      <c r="J1325" s="12">
        <v>2</v>
      </c>
      <c r="K1325" s="12">
        <v>2</v>
      </c>
      <c r="L1325" s="12">
        <v>1</v>
      </c>
      <c r="M1325" s="12">
        <v>0</v>
      </c>
      <c r="N1325" s="12">
        <v>0</v>
      </c>
      <c r="O1325" s="12">
        <f>COUNTIF($P$2:P1325,P1325)</f>
        <v>564</v>
      </c>
      <c r="P1325" s="12" t="str">
        <f t="shared" si="61"/>
        <v>122010000</v>
      </c>
      <c r="Q1325" s="12" t="str">
        <f t="shared" si="62"/>
        <v>1220100000564</v>
      </c>
      <c r="R1325" s="20" t="s">
        <v>1358</v>
      </c>
      <c r="S1325" s="20" t="s">
        <v>1360</v>
      </c>
      <c r="AY1325" s="12" t="s">
        <v>914</v>
      </c>
      <c r="AZ1325" s="12">
        <v>1</v>
      </c>
      <c r="BA1325" s="12" t="s">
        <v>908</v>
      </c>
      <c r="BB1325" s="12" t="s">
        <v>16</v>
      </c>
      <c r="BG1325" s="21">
        <v>-1</v>
      </c>
      <c r="BK1325" s="12">
        <v>1</v>
      </c>
    </row>
    <row r="1326" spans="1:63" ht="30" x14ac:dyDescent="0.25">
      <c r="A1326" s="12">
        <v>1</v>
      </c>
      <c r="B1326" s="11" t="str">
        <f t="shared" si="63"/>
        <v>Общий расчет. Ци Мень. Анализ Дворца. Структуры. Благоприятность. Нет</v>
      </c>
      <c r="C1326" s="11" t="str">
        <f>IFERROR(VLOOKUP(I1326,lvl_1[],2,FALSE),"Нет")</f>
        <v>Общий расчет</v>
      </c>
      <c r="D1326" s="11" t="str">
        <f>IFERROR(VLOOKUP(Rule!J1326,lvl_2[],2,FALSE),"Нет")</f>
        <v>Ци Мень</v>
      </c>
      <c r="E1326" s="11" t="str">
        <f>IFERROR(VLOOKUP(Rule!K1326,lvl_3[],2,FALSE),"Нет")</f>
        <v>Анализ Дворца</v>
      </c>
      <c r="F1326" s="11" t="str">
        <f>IFERROR(INDEX(lvl_4[],MATCH(L1326,lvl_4[ID],0),MATCH(TEXT(K1326,"##0"),lvl_4[#Headers],0)),"Нет")</f>
        <v>Структуры</v>
      </c>
      <c r="G1326" s="11" t="str">
        <f>IFERROR(INDEX(lvl_5[],MATCH(M1326,lvl_5[ID],0),MATCH(_xlfn.CONCAT(TEXT(K1326,"##0"),"_",TEXT(L1326,"##0")),lvl_5[#Headers],0)),"Нет")</f>
        <v>Благоприятность</v>
      </c>
      <c r="H1326" s="11" t="str">
        <f>IFERROR(INDEX(lvl_6[],MATCH(N1326,lvl_6[ID],0),MATCH(_xlfn.CONCAT(K1326,"_",L1326,"_",M1326),lvl_6[#Headers],0)),"Нет")</f>
        <v>Нет</v>
      </c>
      <c r="I1326" s="12">
        <v>1</v>
      </c>
      <c r="J1326" s="12">
        <v>2</v>
      </c>
      <c r="K1326" s="12">
        <v>2</v>
      </c>
      <c r="L1326" s="12">
        <v>1</v>
      </c>
      <c r="M1326" s="12">
        <v>0</v>
      </c>
      <c r="N1326" s="12">
        <v>0</v>
      </c>
      <c r="O1326" s="12">
        <f>COUNTIF($P$2:P1326,P1326)</f>
        <v>565</v>
      </c>
      <c r="P1326" s="12" t="str">
        <f t="shared" si="61"/>
        <v>122010000</v>
      </c>
      <c r="Q1326" s="12" t="str">
        <f t="shared" si="62"/>
        <v>1220100000565</v>
      </c>
      <c r="R1326" s="20" t="s">
        <v>1358</v>
      </c>
      <c r="S1326" s="20" t="s">
        <v>1360</v>
      </c>
      <c r="AY1326" s="12" t="s">
        <v>914</v>
      </c>
      <c r="AZ1326" s="12">
        <v>1</v>
      </c>
      <c r="BA1326" s="12" t="s">
        <v>910</v>
      </c>
      <c r="BB1326" s="12" t="s">
        <v>16</v>
      </c>
      <c r="BG1326" s="21">
        <v>-1</v>
      </c>
      <c r="BK1326" s="12">
        <v>1</v>
      </c>
    </row>
    <row r="1327" spans="1:63" ht="30" x14ac:dyDescent="0.25">
      <c r="A1327" s="12">
        <v>1</v>
      </c>
      <c r="B1327" s="11" t="str">
        <f t="shared" si="63"/>
        <v>Общий расчет. Ци Мень. Анализ Дворца. Структуры. Благоприятность. Нет</v>
      </c>
      <c r="C1327" s="11" t="str">
        <f>IFERROR(VLOOKUP(I1327,lvl_1[],2,FALSE),"Нет")</f>
        <v>Общий расчет</v>
      </c>
      <c r="D1327" s="11" t="str">
        <f>IFERROR(VLOOKUP(Rule!J1327,lvl_2[],2,FALSE),"Нет")</f>
        <v>Ци Мень</v>
      </c>
      <c r="E1327" s="11" t="str">
        <f>IFERROR(VLOOKUP(Rule!K1327,lvl_3[],2,FALSE),"Нет")</f>
        <v>Анализ Дворца</v>
      </c>
      <c r="F1327" s="11" t="str">
        <f>IFERROR(INDEX(lvl_4[],MATCH(L1327,lvl_4[ID],0),MATCH(TEXT(K1327,"##0"),lvl_4[#Headers],0)),"Нет")</f>
        <v>Структуры</v>
      </c>
      <c r="G1327" s="11" t="str">
        <f>IFERROR(INDEX(lvl_5[],MATCH(M1327,lvl_5[ID],0),MATCH(_xlfn.CONCAT(TEXT(K1327,"##0"),"_",TEXT(L1327,"##0")),lvl_5[#Headers],0)),"Нет")</f>
        <v>Благоприятность</v>
      </c>
      <c r="H1327" s="11" t="str">
        <f>IFERROR(INDEX(lvl_6[],MATCH(N1327,lvl_6[ID],0),MATCH(_xlfn.CONCAT(K1327,"_",L1327,"_",M1327),lvl_6[#Headers],0)),"Нет")</f>
        <v>Нет</v>
      </c>
      <c r="I1327" s="12">
        <v>1</v>
      </c>
      <c r="J1327" s="12">
        <v>2</v>
      </c>
      <c r="K1327" s="12">
        <v>2</v>
      </c>
      <c r="L1327" s="12">
        <v>1</v>
      </c>
      <c r="M1327" s="12">
        <v>0</v>
      </c>
      <c r="N1327" s="12">
        <v>0</v>
      </c>
      <c r="O1327" s="12">
        <f>COUNTIF($P$2:P1327,P1327)</f>
        <v>566</v>
      </c>
      <c r="P1327" s="12" t="str">
        <f t="shared" si="61"/>
        <v>122010000</v>
      </c>
      <c r="Q1327" s="12" t="str">
        <f t="shared" si="62"/>
        <v>1220100000566</v>
      </c>
      <c r="R1327" s="20" t="s">
        <v>1358</v>
      </c>
      <c r="S1327" s="20" t="s">
        <v>1360</v>
      </c>
      <c r="AY1327" s="12" t="s">
        <v>914</v>
      </c>
      <c r="AZ1327" s="12">
        <v>1</v>
      </c>
      <c r="BA1327" s="12" t="s">
        <v>912</v>
      </c>
      <c r="BB1327" s="12" t="s">
        <v>16</v>
      </c>
      <c r="BG1327" s="21">
        <v>-1</v>
      </c>
      <c r="BK1327" s="12">
        <v>1</v>
      </c>
    </row>
    <row r="1328" spans="1:63" ht="30" x14ac:dyDescent="0.25">
      <c r="A1328" s="12">
        <v>1</v>
      </c>
      <c r="B1328" s="11" t="str">
        <f t="shared" si="63"/>
        <v>Общий расчет. Ци Мень. Анализ Дворца. Структуры. Благоприятность. Нет</v>
      </c>
      <c r="C1328" s="11" t="str">
        <f>IFERROR(VLOOKUP(I1328,lvl_1[],2,FALSE),"Нет")</f>
        <v>Общий расчет</v>
      </c>
      <c r="D1328" s="11" t="str">
        <f>IFERROR(VLOOKUP(Rule!J1328,lvl_2[],2,FALSE),"Нет")</f>
        <v>Ци Мень</v>
      </c>
      <c r="E1328" s="11" t="str">
        <f>IFERROR(VLOOKUP(Rule!K1328,lvl_3[],2,FALSE),"Нет")</f>
        <v>Анализ Дворца</v>
      </c>
      <c r="F1328" s="11" t="str">
        <f>IFERROR(INDEX(lvl_4[],MATCH(L1328,lvl_4[ID],0),MATCH(TEXT(K1328,"##0"),lvl_4[#Headers],0)),"Нет")</f>
        <v>Структуры</v>
      </c>
      <c r="G1328" s="11" t="str">
        <f>IFERROR(INDEX(lvl_5[],MATCH(M1328,lvl_5[ID],0),MATCH(_xlfn.CONCAT(TEXT(K1328,"##0"),"_",TEXT(L1328,"##0")),lvl_5[#Headers],0)),"Нет")</f>
        <v>Благоприятность</v>
      </c>
      <c r="H1328" s="11" t="str">
        <f>IFERROR(INDEX(lvl_6[],MATCH(N1328,lvl_6[ID],0),MATCH(_xlfn.CONCAT(K1328,"_",L1328,"_",M1328),lvl_6[#Headers],0)),"Нет")</f>
        <v>Нет</v>
      </c>
      <c r="I1328" s="12">
        <v>1</v>
      </c>
      <c r="J1328" s="12">
        <v>2</v>
      </c>
      <c r="K1328" s="12">
        <v>2</v>
      </c>
      <c r="L1328" s="12">
        <v>1</v>
      </c>
      <c r="M1328" s="12">
        <v>0</v>
      </c>
      <c r="N1328" s="12">
        <v>0</v>
      </c>
      <c r="O1328" s="12">
        <f>COUNTIF($P$2:P1328,P1328)</f>
        <v>567</v>
      </c>
      <c r="P1328" s="12" t="str">
        <f t="shared" si="61"/>
        <v>122010000</v>
      </c>
      <c r="Q1328" s="12" t="str">
        <f t="shared" si="62"/>
        <v>1220100000567</v>
      </c>
      <c r="R1328" s="20" t="s">
        <v>1358</v>
      </c>
      <c r="S1328" s="20" t="s">
        <v>1360</v>
      </c>
      <c r="AY1328" s="12" t="s">
        <v>914</v>
      </c>
      <c r="AZ1328" s="12">
        <v>1</v>
      </c>
      <c r="BA1328" s="12" t="s">
        <v>914</v>
      </c>
      <c r="BB1328" s="12" t="s">
        <v>16</v>
      </c>
      <c r="BG1328" s="21">
        <v>-1</v>
      </c>
      <c r="BK1328" s="12">
        <v>1</v>
      </c>
    </row>
    <row r="1329" spans="1:63" ht="30" x14ac:dyDescent="0.25">
      <c r="A1329" s="12">
        <v>1</v>
      </c>
      <c r="B1329" s="11" t="str">
        <f t="shared" si="63"/>
        <v>Общий расчет. Ци Мень. Анализ Дворца. Структуры. Благоприятность. Нет</v>
      </c>
      <c r="C1329" s="11" t="str">
        <f>IFERROR(VLOOKUP(I1329,lvl_1[],2,FALSE),"Нет")</f>
        <v>Общий расчет</v>
      </c>
      <c r="D1329" s="11" t="str">
        <f>IFERROR(VLOOKUP(Rule!J1329,lvl_2[],2,FALSE),"Нет")</f>
        <v>Ци Мень</v>
      </c>
      <c r="E1329" s="11" t="str">
        <f>IFERROR(VLOOKUP(Rule!K1329,lvl_3[],2,FALSE),"Нет")</f>
        <v>Анализ Дворца</v>
      </c>
      <c r="F1329" s="11" t="str">
        <f>IFERROR(INDEX(lvl_4[],MATCH(L1329,lvl_4[ID],0),MATCH(TEXT(K1329,"##0"),lvl_4[#Headers],0)),"Нет")</f>
        <v>Структуры</v>
      </c>
      <c r="G1329" s="11" t="str">
        <f>IFERROR(INDEX(lvl_5[],MATCH(M1329,lvl_5[ID],0),MATCH(_xlfn.CONCAT(TEXT(K1329,"##0"),"_",TEXT(L1329,"##0")),lvl_5[#Headers],0)),"Нет")</f>
        <v>Благоприятность</v>
      </c>
      <c r="H1329" s="11" t="str">
        <f>IFERROR(INDEX(lvl_6[],MATCH(N1329,lvl_6[ID],0),MATCH(_xlfn.CONCAT(K1329,"_",L1329,"_",M1329),lvl_6[#Headers],0)),"Нет")</f>
        <v>Нет</v>
      </c>
      <c r="I1329" s="12">
        <v>1</v>
      </c>
      <c r="J1329" s="12">
        <v>2</v>
      </c>
      <c r="K1329" s="12">
        <v>2</v>
      </c>
      <c r="L1329" s="12">
        <v>1</v>
      </c>
      <c r="M1329" s="12">
        <v>0</v>
      </c>
      <c r="N1329" s="12">
        <v>0</v>
      </c>
      <c r="O1329" s="12">
        <f>COUNTIF($P$2:P1329,P1329)</f>
        <v>568</v>
      </c>
      <c r="P1329" s="12" t="str">
        <f t="shared" si="61"/>
        <v>122010000</v>
      </c>
      <c r="Q1329" s="12" t="str">
        <f t="shared" si="62"/>
        <v>1220100000568</v>
      </c>
      <c r="R1329" s="20" t="s">
        <v>1358</v>
      </c>
      <c r="S1329" s="20" t="s">
        <v>1360</v>
      </c>
      <c r="AY1329" s="12" t="s">
        <v>914</v>
      </c>
      <c r="AZ1329" s="12">
        <v>1</v>
      </c>
      <c r="BA1329" s="12" t="s">
        <v>916</v>
      </c>
      <c r="BB1329" s="12" t="s">
        <v>16</v>
      </c>
      <c r="BG1329" s="21">
        <v>-1</v>
      </c>
      <c r="BK1329" s="12">
        <v>1</v>
      </c>
    </row>
    <row r="1330" spans="1:63" ht="30" x14ac:dyDescent="0.25">
      <c r="A1330" s="12">
        <v>1</v>
      </c>
      <c r="B1330" s="11" t="str">
        <f t="shared" si="63"/>
        <v>Общий расчет. Ци Мень. Анализ Дворца. Структуры. Благоприятность. Нет</v>
      </c>
      <c r="C1330" s="11" t="str">
        <f>IFERROR(VLOOKUP(I1330,lvl_1[],2,FALSE),"Нет")</f>
        <v>Общий расчет</v>
      </c>
      <c r="D1330" s="11" t="str">
        <f>IFERROR(VLOOKUP(Rule!J1330,lvl_2[],2,FALSE),"Нет")</f>
        <v>Ци Мень</v>
      </c>
      <c r="E1330" s="11" t="str">
        <f>IFERROR(VLOOKUP(Rule!K1330,lvl_3[],2,FALSE),"Нет")</f>
        <v>Анализ Дворца</v>
      </c>
      <c r="F1330" s="11" t="str">
        <f>IFERROR(INDEX(lvl_4[],MATCH(L1330,lvl_4[ID],0),MATCH(TEXT(K1330,"##0"),lvl_4[#Headers],0)),"Нет")</f>
        <v>Структуры</v>
      </c>
      <c r="G1330" s="11" t="str">
        <f>IFERROR(INDEX(lvl_5[],MATCH(M1330,lvl_5[ID],0),MATCH(_xlfn.CONCAT(TEXT(K1330,"##0"),"_",TEXT(L1330,"##0")),lvl_5[#Headers],0)),"Нет")</f>
        <v>Благоприятность</v>
      </c>
      <c r="H1330" s="11" t="str">
        <f>IFERROR(INDEX(lvl_6[],MATCH(N1330,lvl_6[ID],0),MATCH(_xlfn.CONCAT(K1330,"_",L1330,"_",M1330),lvl_6[#Headers],0)),"Нет")</f>
        <v>Нет</v>
      </c>
      <c r="I1330" s="12">
        <v>1</v>
      </c>
      <c r="J1330" s="12">
        <v>2</v>
      </c>
      <c r="K1330" s="12">
        <v>2</v>
      </c>
      <c r="L1330" s="12">
        <v>1</v>
      </c>
      <c r="M1330" s="12">
        <v>0</v>
      </c>
      <c r="N1330" s="12">
        <v>0</v>
      </c>
      <c r="O1330" s="12">
        <f>COUNTIF($P$2:P1330,P1330)</f>
        <v>569</v>
      </c>
      <c r="P1330" s="12" t="str">
        <f t="shared" si="61"/>
        <v>122010000</v>
      </c>
      <c r="Q1330" s="12" t="str">
        <f t="shared" si="62"/>
        <v>1220100000569</v>
      </c>
      <c r="R1330" s="20" t="s">
        <v>1379</v>
      </c>
      <c r="S1330" s="20" t="s">
        <v>1380</v>
      </c>
      <c r="AY1330" s="12" t="s">
        <v>916</v>
      </c>
      <c r="AZ1330" s="12">
        <v>1</v>
      </c>
      <c r="BA1330" s="12" t="s">
        <v>908</v>
      </c>
      <c r="BB1330" s="12" t="s">
        <v>31</v>
      </c>
      <c r="BG1330" s="21">
        <v>1</v>
      </c>
    </row>
    <row r="1331" spans="1:63" ht="30" x14ac:dyDescent="0.25">
      <c r="A1331" s="12">
        <v>1</v>
      </c>
      <c r="B1331" s="11" t="str">
        <f t="shared" si="63"/>
        <v>Общий расчет. Ци Мень. Анализ Дворца. Структуры. Благоприятность. Нет</v>
      </c>
      <c r="C1331" s="11" t="str">
        <f>IFERROR(VLOOKUP(I1331,lvl_1[],2,FALSE),"Нет")</f>
        <v>Общий расчет</v>
      </c>
      <c r="D1331" s="11" t="str">
        <f>IFERROR(VLOOKUP(Rule!J1331,lvl_2[],2,FALSE),"Нет")</f>
        <v>Ци Мень</v>
      </c>
      <c r="E1331" s="11" t="str">
        <f>IFERROR(VLOOKUP(Rule!K1331,lvl_3[],2,FALSE),"Нет")</f>
        <v>Анализ Дворца</v>
      </c>
      <c r="F1331" s="11" t="str">
        <f>IFERROR(INDEX(lvl_4[],MATCH(L1331,lvl_4[ID],0),MATCH(TEXT(K1331,"##0"),lvl_4[#Headers],0)),"Нет")</f>
        <v>Структуры</v>
      </c>
      <c r="G1331" s="11" t="str">
        <f>IFERROR(INDEX(lvl_5[],MATCH(M1331,lvl_5[ID],0),MATCH(_xlfn.CONCAT(TEXT(K1331,"##0"),"_",TEXT(L1331,"##0")),lvl_5[#Headers],0)),"Нет")</f>
        <v>Благоприятность</v>
      </c>
      <c r="H1331" s="11" t="str">
        <f>IFERROR(INDEX(lvl_6[],MATCH(N1331,lvl_6[ID],0),MATCH(_xlfn.CONCAT(K1331,"_",L1331,"_",M1331),lvl_6[#Headers],0)),"Нет")</f>
        <v>Нет</v>
      </c>
      <c r="I1331" s="12">
        <v>1</v>
      </c>
      <c r="J1331" s="12">
        <v>2</v>
      </c>
      <c r="K1331" s="12">
        <v>2</v>
      </c>
      <c r="L1331" s="12">
        <v>1</v>
      </c>
      <c r="M1331" s="12">
        <v>0</v>
      </c>
      <c r="N1331" s="12">
        <v>0</v>
      </c>
      <c r="O1331" s="12">
        <f>COUNTIF($P$2:P1331,P1331)</f>
        <v>570</v>
      </c>
      <c r="P1331" s="12" t="str">
        <f t="shared" si="61"/>
        <v>122010000</v>
      </c>
      <c r="Q1331" s="12" t="str">
        <f t="shared" si="62"/>
        <v>1220100000570</v>
      </c>
      <c r="R1331" s="20" t="s">
        <v>1379</v>
      </c>
      <c r="S1331" s="20" t="s">
        <v>1380</v>
      </c>
      <c r="AY1331" s="12" t="s">
        <v>916</v>
      </c>
      <c r="AZ1331" s="12">
        <v>1</v>
      </c>
      <c r="BA1331" s="12" t="s">
        <v>910</v>
      </c>
      <c r="BB1331" s="12" t="s">
        <v>31</v>
      </c>
      <c r="BG1331" s="21">
        <v>1</v>
      </c>
    </row>
    <row r="1332" spans="1:63" ht="30" x14ac:dyDescent="0.25">
      <c r="A1332" s="12">
        <v>1</v>
      </c>
      <c r="B1332" s="11" t="str">
        <f t="shared" si="63"/>
        <v>Общий расчет. Ци Мень. Анализ Дворца. Структуры. Благоприятность. Нет</v>
      </c>
      <c r="C1332" s="11" t="str">
        <f>IFERROR(VLOOKUP(I1332,lvl_1[],2,FALSE),"Нет")</f>
        <v>Общий расчет</v>
      </c>
      <c r="D1332" s="11" t="str">
        <f>IFERROR(VLOOKUP(Rule!J1332,lvl_2[],2,FALSE),"Нет")</f>
        <v>Ци Мень</v>
      </c>
      <c r="E1332" s="11" t="str">
        <f>IFERROR(VLOOKUP(Rule!K1332,lvl_3[],2,FALSE),"Нет")</f>
        <v>Анализ Дворца</v>
      </c>
      <c r="F1332" s="11" t="str">
        <f>IFERROR(INDEX(lvl_4[],MATCH(L1332,lvl_4[ID],0),MATCH(TEXT(K1332,"##0"),lvl_4[#Headers],0)),"Нет")</f>
        <v>Структуры</v>
      </c>
      <c r="G1332" s="11" t="str">
        <f>IFERROR(INDEX(lvl_5[],MATCH(M1332,lvl_5[ID],0),MATCH(_xlfn.CONCAT(TEXT(K1332,"##0"),"_",TEXT(L1332,"##0")),lvl_5[#Headers],0)),"Нет")</f>
        <v>Благоприятность</v>
      </c>
      <c r="H1332" s="11" t="str">
        <f>IFERROR(INDEX(lvl_6[],MATCH(N1332,lvl_6[ID],0),MATCH(_xlfn.CONCAT(K1332,"_",L1332,"_",M1332),lvl_6[#Headers],0)),"Нет")</f>
        <v>Нет</v>
      </c>
      <c r="I1332" s="12">
        <v>1</v>
      </c>
      <c r="J1332" s="12">
        <v>2</v>
      </c>
      <c r="K1332" s="12">
        <v>2</v>
      </c>
      <c r="L1332" s="12">
        <v>1</v>
      </c>
      <c r="M1332" s="12">
        <v>0</v>
      </c>
      <c r="N1332" s="12">
        <v>0</v>
      </c>
      <c r="O1332" s="12">
        <f>COUNTIF($P$2:P1332,P1332)</f>
        <v>571</v>
      </c>
      <c r="P1332" s="12" t="str">
        <f t="shared" si="61"/>
        <v>122010000</v>
      </c>
      <c r="Q1332" s="12" t="str">
        <f t="shared" si="62"/>
        <v>1220100000571</v>
      </c>
      <c r="R1332" s="20" t="s">
        <v>1379</v>
      </c>
      <c r="S1332" s="20" t="s">
        <v>1380</v>
      </c>
      <c r="AY1332" s="12" t="s">
        <v>916</v>
      </c>
      <c r="AZ1332" s="12">
        <v>1</v>
      </c>
      <c r="BA1332" s="12" t="s">
        <v>912</v>
      </c>
      <c r="BB1332" s="12" t="s">
        <v>31</v>
      </c>
      <c r="BG1332" s="21">
        <v>1</v>
      </c>
    </row>
    <row r="1333" spans="1:63" ht="30" x14ac:dyDescent="0.25">
      <c r="A1333" s="12">
        <v>1</v>
      </c>
      <c r="B1333" s="11" t="str">
        <f t="shared" si="63"/>
        <v>Общий расчет. Ци Мень. Анализ Дворца. Структуры. Благоприятность. Нет</v>
      </c>
      <c r="C1333" s="11" t="str">
        <f>IFERROR(VLOOKUP(I1333,lvl_1[],2,FALSE),"Нет")</f>
        <v>Общий расчет</v>
      </c>
      <c r="D1333" s="11" t="str">
        <f>IFERROR(VLOOKUP(Rule!J1333,lvl_2[],2,FALSE),"Нет")</f>
        <v>Ци Мень</v>
      </c>
      <c r="E1333" s="11" t="str">
        <f>IFERROR(VLOOKUP(Rule!K1333,lvl_3[],2,FALSE),"Нет")</f>
        <v>Анализ Дворца</v>
      </c>
      <c r="F1333" s="11" t="str">
        <f>IFERROR(INDEX(lvl_4[],MATCH(L1333,lvl_4[ID],0),MATCH(TEXT(K1333,"##0"),lvl_4[#Headers],0)),"Нет")</f>
        <v>Структуры</v>
      </c>
      <c r="G1333" s="11" t="str">
        <f>IFERROR(INDEX(lvl_5[],MATCH(M1333,lvl_5[ID],0),MATCH(_xlfn.CONCAT(TEXT(K1333,"##0"),"_",TEXT(L1333,"##0")),lvl_5[#Headers],0)),"Нет")</f>
        <v>Благоприятность</v>
      </c>
      <c r="H1333" s="11" t="str">
        <f>IFERROR(INDEX(lvl_6[],MATCH(N1333,lvl_6[ID],0),MATCH(_xlfn.CONCAT(K1333,"_",L1333,"_",M1333),lvl_6[#Headers],0)),"Нет")</f>
        <v>Нет</v>
      </c>
      <c r="I1333" s="12">
        <v>1</v>
      </c>
      <c r="J1333" s="12">
        <v>2</v>
      </c>
      <c r="K1333" s="12">
        <v>2</v>
      </c>
      <c r="L1333" s="12">
        <v>1</v>
      </c>
      <c r="M1333" s="12">
        <v>0</v>
      </c>
      <c r="N1333" s="12">
        <v>0</v>
      </c>
      <c r="O1333" s="12">
        <f>COUNTIF($P$2:P1333,P1333)</f>
        <v>572</v>
      </c>
      <c r="P1333" s="12" t="str">
        <f t="shared" si="61"/>
        <v>122010000</v>
      </c>
      <c r="Q1333" s="12" t="str">
        <f t="shared" si="62"/>
        <v>1220100000572</v>
      </c>
      <c r="R1333" s="20" t="s">
        <v>1379</v>
      </c>
      <c r="S1333" s="20" t="s">
        <v>1380</v>
      </c>
      <c r="AY1333" s="12" t="s">
        <v>916</v>
      </c>
      <c r="AZ1333" s="12">
        <v>1</v>
      </c>
      <c r="BA1333" s="12" t="s">
        <v>914</v>
      </c>
      <c r="BB1333" s="12" t="s">
        <v>31</v>
      </c>
      <c r="BG1333" s="21">
        <v>1</v>
      </c>
    </row>
    <row r="1334" spans="1:63" ht="30" x14ac:dyDescent="0.25">
      <c r="A1334" s="12">
        <v>1</v>
      </c>
      <c r="B1334" s="11" t="str">
        <f t="shared" si="63"/>
        <v>Общий расчет. Ци Мень. Анализ Дворца. Структуры. Благоприятность. Нет</v>
      </c>
      <c r="C1334" s="11" t="str">
        <f>IFERROR(VLOOKUP(I1334,lvl_1[],2,FALSE),"Нет")</f>
        <v>Общий расчет</v>
      </c>
      <c r="D1334" s="11" t="str">
        <f>IFERROR(VLOOKUP(Rule!J1334,lvl_2[],2,FALSE),"Нет")</f>
        <v>Ци Мень</v>
      </c>
      <c r="E1334" s="11" t="str">
        <f>IFERROR(VLOOKUP(Rule!K1334,lvl_3[],2,FALSE),"Нет")</f>
        <v>Анализ Дворца</v>
      </c>
      <c r="F1334" s="11" t="str">
        <f>IFERROR(INDEX(lvl_4[],MATCH(L1334,lvl_4[ID],0),MATCH(TEXT(K1334,"##0"),lvl_4[#Headers],0)),"Нет")</f>
        <v>Структуры</v>
      </c>
      <c r="G1334" s="11" t="str">
        <f>IFERROR(INDEX(lvl_5[],MATCH(M1334,lvl_5[ID],0),MATCH(_xlfn.CONCAT(TEXT(K1334,"##0"),"_",TEXT(L1334,"##0")),lvl_5[#Headers],0)),"Нет")</f>
        <v>Благоприятность</v>
      </c>
      <c r="H1334" s="11" t="str">
        <f>IFERROR(INDEX(lvl_6[],MATCH(N1334,lvl_6[ID],0),MATCH(_xlfn.CONCAT(K1334,"_",L1334,"_",M1334),lvl_6[#Headers],0)),"Нет")</f>
        <v>Нет</v>
      </c>
      <c r="I1334" s="12">
        <v>1</v>
      </c>
      <c r="J1334" s="12">
        <v>2</v>
      </c>
      <c r="K1334" s="12">
        <v>2</v>
      </c>
      <c r="L1334" s="12">
        <v>1</v>
      </c>
      <c r="M1334" s="12">
        <v>0</v>
      </c>
      <c r="N1334" s="12">
        <v>0</v>
      </c>
      <c r="O1334" s="12">
        <f>COUNTIF($P$2:P1334,P1334)</f>
        <v>573</v>
      </c>
      <c r="P1334" s="12" t="str">
        <f t="shared" si="61"/>
        <v>122010000</v>
      </c>
      <c r="Q1334" s="12" t="str">
        <f t="shared" si="62"/>
        <v>1220100000573</v>
      </c>
      <c r="R1334" s="20" t="s">
        <v>1379</v>
      </c>
      <c r="S1334" s="20" t="s">
        <v>1380</v>
      </c>
      <c r="AY1334" s="12" t="s">
        <v>916</v>
      </c>
      <c r="AZ1334" s="12">
        <v>1</v>
      </c>
      <c r="BA1334" s="12" t="s">
        <v>916</v>
      </c>
      <c r="BB1334" s="12" t="s">
        <v>31</v>
      </c>
      <c r="BG1334" s="21">
        <v>1</v>
      </c>
    </row>
    <row r="1335" spans="1:63" ht="30" x14ac:dyDescent="0.25">
      <c r="A1335" s="12">
        <v>1</v>
      </c>
      <c r="B1335" s="11" t="str">
        <f t="shared" si="63"/>
        <v>Общий расчет. Ци Мень. Анализ Дворца. Структуры. Благоприятность. Нет</v>
      </c>
      <c r="C1335" s="11" t="str">
        <f>IFERROR(VLOOKUP(I1335,lvl_1[],2,FALSE),"Нет")</f>
        <v>Общий расчет</v>
      </c>
      <c r="D1335" s="11" t="str">
        <f>IFERROR(VLOOKUP(Rule!J1335,lvl_2[],2,FALSE),"Нет")</f>
        <v>Ци Мень</v>
      </c>
      <c r="E1335" s="11" t="str">
        <f>IFERROR(VLOOKUP(Rule!K1335,lvl_3[],2,FALSE),"Нет")</f>
        <v>Анализ Дворца</v>
      </c>
      <c r="F1335" s="11" t="str">
        <f>IFERROR(INDEX(lvl_4[],MATCH(L1335,lvl_4[ID],0),MATCH(TEXT(K1335,"##0"),lvl_4[#Headers],0)),"Нет")</f>
        <v>Структуры</v>
      </c>
      <c r="G1335" s="11" t="str">
        <f>IFERROR(INDEX(lvl_5[],MATCH(M1335,lvl_5[ID],0),MATCH(_xlfn.CONCAT(TEXT(K1335,"##0"),"_",TEXT(L1335,"##0")),lvl_5[#Headers],0)),"Нет")</f>
        <v>Благоприятность</v>
      </c>
      <c r="H1335" s="11" t="str">
        <f>IFERROR(INDEX(lvl_6[],MATCH(N1335,lvl_6[ID],0),MATCH(_xlfn.CONCAT(K1335,"_",L1335,"_",M1335),lvl_6[#Headers],0)),"Нет")</f>
        <v>Нет</v>
      </c>
      <c r="I1335" s="12">
        <v>1</v>
      </c>
      <c r="J1335" s="12">
        <v>2</v>
      </c>
      <c r="K1335" s="12">
        <v>2</v>
      </c>
      <c r="L1335" s="12">
        <v>1</v>
      </c>
      <c r="M1335" s="12">
        <v>0</v>
      </c>
      <c r="N1335" s="12">
        <v>0</v>
      </c>
      <c r="O1335" s="12">
        <f>COUNTIF($P$2:P1335,P1335)</f>
        <v>574</v>
      </c>
      <c r="P1335" s="12" t="str">
        <f t="shared" si="61"/>
        <v>122010000</v>
      </c>
      <c r="Q1335" s="12" t="str">
        <f t="shared" si="62"/>
        <v>1220100000574</v>
      </c>
      <c r="R1335" s="20" t="s">
        <v>1379</v>
      </c>
      <c r="S1335" s="20" t="s">
        <v>1380</v>
      </c>
      <c r="AY1335" s="12" t="s">
        <v>916</v>
      </c>
      <c r="AZ1335" s="12">
        <v>1</v>
      </c>
      <c r="BA1335" s="12" t="s">
        <v>908</v>
      </c>
      <c r="BB1335" s="12" t="s">
        <v>12</v>
      </c>
      <c r="BG1335" s="21">
        <v>1</v>
      </c>
    </row>
    <row r="1336" spans="1:63" ht="30" x14ac:dyDescent="0.25">
      <c r="A1336" s="12">
        <v>1</v>
      </c>
      <c r="B1336" s="11" t="str">
        <f t="shared" si="63"/>
        <v>Общий расчет. Ци Мень. Анализ Дворца. Структуры. Благоприятность. Нет</v>
      </c>
      <c r="C1336" s="11" t="str">
        <f>IFERROR(VLOOKUP(I1336,lvl_1[],2,FALSE),"Нет")</f>
        <v>Общий расчет</v>
      </c>
      <c r="D1336" s="11" t="str">
        <f>IFERROR(VLOOKUP(Rule!J1336,lvl_2[],2,FALSE),"Нет")</f>
        <v>Ци Мень</v>
      </c>
      <c r="E1336" s="11" t="str">
        <f>IFERROR(VLOOKUP(Rule!K1336,lvl_3[],2,FALSE),"Нет")</f>
        <v>Анализ Дворца</v>
      </c>
      <c r="F1336" s="11" t="str">
        <f>IFERROR(INDEX(lvl_4[],MATCH(L1336,lvl_4[ID],0),MATCH(TEXT(K1336,"##0"),lvl_4[#Headers],0)),"Нет")</f>
        <v>Структуры</v>
      </c>
      <c r="G1336" s="11" t="str">
        <f>IFERROR(INDEX(lvl_5[],MATCH(M1336,lvl_5[ID],0),MATCH(_xlfn.CONCAT(TEXT(K1336,"##0"),"_",TEXT(L1336,"##0")),lvl_5[#Headers],0)),"Нет")</f>
        <v>Благоприятность</v>
      </c>
      <c r="H1336" s="11" t="str">
        <f>IFERROR(INDEX(lvl_6[],MATCH(N1336,lvl_6[ID],0),MATCH(_xlfn.CONCAT(K1336,"_",L1336,"_",M1336),lvl_6[#Headers],0)),"Нет")</f>
        <v>Нет</v>
      </c>
      <c r="I1336" s="12">
        <v>1</v>
      </c>
      <c r="J1336" s="12">
        <v>2</v>
      </c>
      <c r="K1336" s="12">
        <v>2</v>
      </c>
      <c r="L1336" s="12">
        <v>1</v>
      </c>
      <c r="M1336" s="12">
        <v>0</v>
      </c>
      <c r="N1336" s="12">
        <v>0</v>
      </c>
      <c r="O1336" s="12">
        <f>COUNTIF($P$2:P1336,P1336)</f>
        <v>575</v>
      </c>
      <c r="P1336" s="12" t="str">
        <f t="shared" si="61"/>
        <v>122010000</v>
      </c>
      <c r="Q1336" s="12" t="str">
        <f t="shared" si="62"/>
        <v>1220100000575</v>
      </c>
      <c r="R1336" s="20" t="s">
        <v>1379</v>
      </c>
      <c r="S1336" s="20" t="s">
        <v>1380</v>
      </c>
      <c r="AY1336" s="12" t="s">
        <v>916</v>
      </c>
      <c r="AZ1336" s="12">
        <v>1</v>
      </c>
      <c r="BA1336" s="12" t="s">
        <v>910</v>
      </c>
      <c r="BB1336" s="12" t="s">
        <v>12</v>
      </c>
      <c r="BG1336" s="21">
        <v>1</v>
      </c>
    </row>
    <row r="1337" spans="1:63" ht="30" x14ac:dyDescent="0.25">
      <c r="A1337" s="12">
        <v>1</v>
      </c>
      <c r="B1337" s="11" t="str">
        <f t="shared" si="63"/>
        <v>Общий расчет. Ци Мень. Анализ Дворца. Структуры. Благоприятность. Нет</v>
      </c>
      <c r="C1337" s="11" t="str">
        <f>IFERROR(VLOOKUP(I1337,lvl_1[],2,FALSE),"Нет")</f>
        <v>Общий расчет</v>
      </c>
      <c r="D1337" s="11" t="str">
        <f>IFERROR(VLOOKUP(Rule!J1337,lvl_2[],2,FALSE),"Нет")</f>
        <v>Ци Мень</v>
      </c>
      <c r="E1337" s="11" t="str">
        <f>IFERROR(VLOOKUP(Rule!K1337,lvl_3[],2,FALSE),"Нет")</f>
        <v>Анализ Дворца</v>
      </c>
      <c r="F1337" s="11" t="str">
        <f>IFERROR(INDEX(lvl_4[],MATCH(L1337,lvl_4[ID],0),MATCH(TEXT(K1337,"##0"),lvl_4[#Headers],0)),"Нет")</f>
        <v>Структуры</v>
      </c>
      <c r="G1337" s="11" t="str">
        <f>IFERROR(INDEX(lvl_5[],MATCH(M1337,lvl_5[ID],0),MATCH(_xlfn.CONCAT(TEXT(K1337,"##0"),"_",TEXT(L1337,"##0")),lvl_5[#Headers],0)),"Нет")</f>
        <v>Благоприятность</v>
      </c>
      <c r="H1337" s="11" t="str">
        <f>IFERROR(INDEX(lvl_6[],MATCH(N1337,lvl_6[ID],0),MATCH(_xlfn.CONCAT(K1337,"_",L1337,"_",M1337),lvl_6[#Headers],0)),"Нет")</f>
        <v>Нет</v>
      </c>
      <c r="I1337" s="12">
        <v>1</v>
      </c>
      <c r="J1337" s="12">
        <v>2</v>
      </c>
      <c r="K1337" s="12">
        <v>2</v>
      </c>
      <c r="L1337" s="12">
        <v>1</v>
      </c>
      <c r="M1337" s="12">
        <v>0</v>
      </c>
      <c r="N1337" s="12">
        <v>0</v>
      </c>
      <c r="O1337" s="12">
        <f>COUNTIF($P$2:P1337,P1337)</f>
        <v>576</v>
      </c>
      <c r="P1337" s="12" t="str">
        <f t="shared" si="61"/>
        <v>122010000</v>
      </c>
      <c r="Q1337" s="12" t="str">
        <f t="shared" si="62"/>
        <v>1220100000576</v>
      </c>
      <c r="R1337" s="20" t="s">
        <v>1379</v>
      </c>
      <c r="S1337" s="20" t="s">
        <v>1380</v>
      </c>
      <c r="AY1337" s="12" t="s">
        <v>916</v>
      </c>
      <c r="AZ1337" s="12">
        <v>1</v>
      </c>
      <c r="BA1337" s="12" t="s">
        <v>912</v>
      </c>
      <c r="BB1337" s="12" t="s">
        <v>12</v>
      </c>
      <c r="BG1337" s="21">
        <v>1</v>
      </c>
    </row>
    <row r="1338" spans="1:63" ht="30" x14ac:dyDescent="0.25">
      <c r="A1338" s="12">
        <v>1</v>
      </c>
      <c r="B1338" s="11" t="str">
        <f t="shared" si="63"/>
        <v>Общий расчет. Ци Мень. Анализ Дворца. Структуры. Благоприятность. Нет</v>
      </c>
      <c r="C1338" s="11" t="str">
        <f>IFERROR(VLOOKUP(I1338,lvl_1[],2,FALSE),"Нет")</f>
        <v>Общий расчет</v>
      </c>
      <c r="D1338" s="11" t="str">
        <f>IFERROR(VLOOKUP(Rule!J1338,lvl_2[],2,FALSE),"Нет")</f>
        <v>Ци Мень</v>
      </c>
      <c r="E1338" s="11" t="str">
        <f>IFERROR(VLOOKUP(Rule!K1338,lvl_3[],2,FALSE),"Нет")</f>
        <v>Анализ Дворца</v>
      </c>
      <c r="F1338" s="11" t="str">
        <f>IFERROR(INDEX(lvl_4[],MATCH(L1338,lvl_4[ID],0),MATCH(TEXT(K1338,"##0"),lvl_4[#Headers],0)),"Нет")</f>
        <v>Структуры</v>
      </c>
      <c r="G1338" s="11" t="str">
        <f>IFERROR(INDEX(lvl_5[],MATCH(M1338,lvl_5[ID],0),MATCH(_xlfn.CONCAT(TEXT(K1338,"##0"),"_",TEXT(L1338,"##0")),lvl_5[#Headers],0)),"Нет")</f>
        <v>Благоприятность</v>
      </c>
      <c r="H1338" s="11" t="str">
        <f>IFERROR(INDEX(lvl_6[],MATCH(N1338,lvl_6[ID],0),MATCH(_xlfn.CONCAT(K1338,"_",L1338,"_",M1338),lvl_6[#Headers],0)),"Нет")</f>
        <v>Нет</v>
      </c>
      <c r="I1338" s="12">
        <v>1</v>
      </c>
      <c r="J1338" s="12">
        <v>2</v>
      </c>
      <c r="K1338" s="12">
        <v>2</v>
      </c>
      <c r="L1338" s="12">
        <v>1</v>
      </c>
      <c r="M1338" s="12">
        <v>0</v>
      </c>
      <c r="N1338" s="12">
        <v>0</v>
      </c>
      <c r="O1338" s="12">
        <f>COUNTIF($P$2:P1338,P1338)</f>
        <v>577</v>
      </c>
      <c r="P1338" s="12" t="str">
        <f t="shared" si="61"/>
        <v>122010000</v>
      </c>
      <c r="Q1338" s="12" t="str">
        <f t="shared" si="62"/>
        <v>1220100000577</v>
      </c>
      <c r="R1338" s="20" t="s">
        <v>1379</v>
      </c>
      <c r="S1338" s="20" t="s">
        <v>1380</v>
      </c>
      <c r="AY1338" s="12" t="s">
        <v>916</v>
      </c>
      <c r="AZ1338" s="12">
        <v>1</v>
      </c>
      <c r="BA1338" s="12" t="s">
        <v>914</v>
      </c>
      <c r="BB1338" s="12" t="s">
        <v>12</v>
      </c>
      <c r="BG1338" s="21">
        <v>1</v>
      </c>
    </row>
    <row r="1339" spans="1:63" ht="30" x14ac:dyDescent="0.25">
      <c r="A1339" s="12">
        <v>1</v>
      </c>
      <c r="B1339" s="11" t="str">
        <f t="shared" si="63"/>
        <v>Общий расчет. Ци Мень. Анализ Дворца. Структуры. Благоприятность. Нет</v>
      </c>
      <c r="C1339" s="11" t="str">
        <f>IFERROR(VLOOKUP(I1339,lvl_1[],2,FALSE),"Нет")</f>
        <v>Общий расчет</v>
      </c>
      <c r="D1339" s="11" t="str">
        <f>IFERROR(VLOOKUP(Rule!J1339,lvl_2[],2,FALSE),"Нет")</f>
        <v>Ци Мень</v>
      </c>
      <c r="E1339" s="11" t="str">
        <f>IFERROR(VLOOKUP(Rule!K1339,lvl_3[],2,FALSE),"Нет")</f>
        <v>Анализ Дворца</v>
      </c>
      <c r="F1339" s="11" t="str">
        <f>IFERROR(INDEX(lvl_4[],MATCH(L1339,lvl_4[ID],0),MATCH(TEXT(K1339,"##0"),lvl_4[#Headers],0)),"Нет")</f>
        <v>Структуры</v>
      </c>
      <c r="G1339" s="11" t="str">
        <f>IFERROR(INDEX(lvl_5[],MATCH(M1339,lvl_5[ID],0),MATCH(_xlfn.CONCAT(TEXT(K1339,"##0"),"_",TEXT(L1339,"##0")),lvl_5[#Headers],0)),"Нет")</f>
        <v>Благоприятность</v>
      </c>
      <c r="H1339" s="11" t="str">
        <f>IFERROR(INDEX(lvl_6[],MATCH(N1339,lvl_6[ID],0),MATCH(_xlfn.CONCAT(K1339,"_",L1339,"_",M1339),lvl_6[#Headers],0)),"Нет")</f>
        <v>Нет</v>
      </c>
      <c r="I1339" s="12">
        <v>1</v>
      </c>
      <c r="J1339" s="12">
        <v>2</v>
      </c>
      <c r="K1339" s="12">
        <v>2</v>
      </c>
      <c r="L1339" s="12">
        <v>1</v>
      </c>
      <c r="M1339" s="12">
        <v>0</v>
      </c>
      <c r="N1339" s="12">
        <v>0</v>
      </c>
      <c r="O1339" s="12">
        <f>COUNTIF($P$2:P1339,P1339)</f>
        <v>578</v>
      </c>
      <c r="P1339" s="12" t="str">
        <f t="shared" si="61"/>
        <v>122010000</v>
      </c>
      <c r="Q1339" s="12" t="str">
        <f t="shared" si="62"/>
        <v>1220100000578</v>
      </c>
      <c r="R1339" s="20" t="s">
        <v>1379</v>
      </c>
      <c r="S1339" s="20" t="s">
        <v>1380</v>
      </c>
      <c r="AY1339" s="12" t="s">
        <v>916</v>
      </c>
      <c r="AZ1339" s="12">
        <v>1</v>
      </c>
      <c r="BA1339" s="12" t="s">
        <v>916</v>
      </c>
      <c r="BB1339" s="12" t="s">
        <v>12</v>
      </c>
      <c r="BG1339" s="21">
        <v>1</v>
      </c>
    </row>
    <row r="1340" spans="1:63" ht="30" x14ac:dyDescent="0.25">
      <c r="A1340" s="12">
        <v>1</v>
      </c>
      <c r="B1340" s="11" t="str">
        <f t="shared" si="63"/>
        <v>Общий расчет. Ци Мень. Анализ Дворца. Структуры. Благоприятность. Нет</v>
      </c>
      <c r="C1340" s="11" t="str">
        <f>IFERROR(VLOOKUP(I1340,lvl_1[],2,FALSE),"Нет")</f>
        <v>Общий расчет</v>
      </c>
      <c r="D1340" s="11" t="str">
        <f>IFERROR(VLOOKUP(Rule!J1340,lvl_2[],2,FALSE),"Нет")</f>
        <v>Ци Мень</v>
      </c>
      <c r="E1340" s="11" t="str">
        <f>IFERROR(VLOOKUP(Rule!K1340,lvl_3[],2,FALSE),"Нет")</f>
        <v>Анализ Дворца</v>
      </c>
      <c r="F1340" s="11" t="str">
        <f>IFERROR(INDEX(lvl_4[],MATCH(L1340,lvl_4[ID],0),MATCH(TEXT(K1340,"##0"),lvl_4[#Headers],0)),"Нет")</f>
        <v>Структуры</v>
      </c>
      <c r="G1340" s="11" t="str">
        <f>IFERROR(INDEX(lvl_5[],MATCH(M1340,lvl_5[ID],0),MATCH(_xlfn.CONCAT(TEXT(K1340,"##0"),"_",TEXT(L1340,"##0")),lvl_5[#Headers],0)),"Нет")</f>
        <v>Благоприятность</v>
      </c>
      <c r="H1340" s="11" t="str">
        <f>IFERROR(INDEX(lvl_6[],MATCH(N1340,lvl_6[ID],0),MATCH(_xlfn.CONCAT(K1340,"_",L1340,"_",M1340),lvl_6[#Headers],0)),"Нет")</f>
        <v>Нет</v>
      </c>
      <c r="I1340" s="12">
        <v>1</v>
      </c>
      <c r="J1340" s="12">
        <v>2</v>
      </c>
      <c r="K1340" s="12">
        <v>2</v>
      </c>
      <c r="L1340" s="12">
        <v>1</v>
      </c>
      <c r="M1340" s="12">
        <v>0</v>
      </c>
      <c r="N1340" s="12">
        <v>0</v>
      </c>
      <c r="O1340" s="12">
        <f>COUNTIF($P$2:P1340,P1340)</f>
        <v>579</v>
      </c>
      <c r="P1340" s="12" t="str">
        <f t="shared" si="61"/>
        <v>122010000</v>
      </c>
      <c r="Q1340" s="12" t="str">
        <f t="shared" si="62"/>
        <v>1220100000579</v>
      </c>
      <c r="R1340" s="20" t="s">
        <v>1379</v>
      </c>
      <c r="S1340" s="20" t="s">
        <v>1380</v>
      </c>
      <c r="AY1340" s="12" t="s">
        <v>916</v>
      </c>
      <c r="AZ1340" s="12">
        <v>1</v>
      </c>
      <c r="BA1340" s="12" t="s">
        <v>908</v>
      </c>
      <c r="BB1340" s="12" t="s">
        <v>8</v>
      </c>
      <c r="BG1340" s="21">
        <v>1</v>
      </c>
    </row>
    <row r="1341" spans="1:63" ht="30" x14ac:dyDescent="0.25">
      <c r="A1341" s="12">
        <v>1</v>
      </c>
      <c r="B1341" s="11" t="str">
        <f t="shared" si="63"/>
        <v>Общий расчет. Ци Мень. Анализ Дворца. Структуры. Благоприятность. Нет</v>
      </c>
      <c r="C1341" s="11" t="str">
        <f>IFERROR(VLOOKUP(I1341,lvl_1[],2,FALSE),"Нет")</f>
        <v>Общий расчет</v>
      </c>
      <c r="D1341" s="11" t="str">
        <f>IFERROR(VLOOKUP(Rule!J1341,lvl_2[],2,FALSE),"Нет")</f>
        <v>Ци Мень</v>
      </c>
      <c r="E1341" s="11" t="str">
        <f>IFERROR(VLOOKUP(Rule!K1341,lvl_3[],2,FALSE),"Нет")</f>
        <v>Анализ Дворца</v>
      </c>
      <c r="F1341" s="11" t="str">
        <f>IFERROR(INDEX(lvl_4[],MATCH(L1341,lvl_4[ID],0),MATCH(TEXT(K1341,"##0"),lvl_4[#Headers],0)),"Нет")</f>
        <v>Структуры</v>
      </c>
      <c r="G1341" s="11" t="str">
        <f>IFERROR(INDEX(lvl_5[],MATCH(M1341,lvl_5[ID],0),MATCH(_xlfn.CONCAT(TEXT(K1341,"##0"),"_",TEXT(L1341,"##0")),lvl_5[#Headers],0)),"Нет")</f>
        <v>Благоприятность</v>
      </c>
      <c r="H1341" s="11" t="str">
        <f>IFERROR(INDEX(lvl_6[],MATCH(N1341,lvl_6[ID],0),MATCH(_xlfn.CONCAT(K1341,"_",L1341,"_",M1341),lvl_6[#Headers],0)),"Нет")</f>
        <v>Нет</v>
      </c>
      <c r="I1341" s="12">
        <v>1</v>
      </c>
      <c r="J1341" s="12">
        <v>2</v>
      </c>
      <c r="K1341" s="12">
        <v>2</v>
      </c>
      <c r="L1341" s="12">
        <v>1</v>
      </c>
      <c r="M1341" s="12">
        <v>0</v>
      </c>
      <c r="N1341" s="12">
        <v>0</v>
      </c>
      <c r="O1341" s="12">
        <f>COUNTIF($P$2:P1341,P1341)</f>
        <v>580</v>
      </c>
      <c r="P1341" s="12" t="str">
        <f t="shared" ref="P1341:P1397" si="64">_xlfn.CONCAT(I1341,
J1341,
K1341,
IF(LEN(L1341)=1,_xlfn.CONCAT(0,L1341),L1341),
IF(LEN(M1341)=1,_xlfn.CONCAT(0,M1341),M1341),
IF(LEN(N1341)=1,_xlfn.CONCAT(0,N1341),N1341))</f>
        <v>122010000</v>
      </c>
      <c r="Q1341" s="12" t="str">
        <f t="shared" ref="Q1341:Q1397" si="65">_xlfn.CONCAT(I1341,
J1341,
K1341,
IF(LEN(L1341)=1,_xlfn.CONCAT(0,L1341),L1341),
IF(LEN(M1341)=1,_xlfn.CONCAT(0,M1341),M1341),
IF(LEN(N1341)=1,_xlfn.CONCAT(0,N1341),N1341),
IF(LEN(O1341)=1,_xlfn.CONCAT("000",O1341),IF(LEN(O1341)=2,_xlfn.CONCAT("00",O1341),IF(LEN(O1341)=3,_xlfn.CONCAT(0,O1341),O1341))))</f>
        <v>1220100000580</v>
      </c>
      <c r="R1341" s="20" t="s">
        <v>1379</v>
      </c>
      <c r="S1341" s="20" t="s">
        <v>1380</v>
      </c>
      <c r="AY1341" s="12" t="s">
        <v>916</v>
      </c>
      <c r="AZ1341" s="12">
        <v>1</v>
      </c>
      <c r="BA1341" s="12" t="s">
        <v>910</v>
      </c>
      <c r="BB1341" s="12" t="s">
        <v>8</v>
      </c>
      <c r="BG1341" s="21">
        <v>1</v>
      </c>
    </row>
    <row r="1342" spans="1:63" ht="30" x14ac:dyDescent="0.25">
      <c r="A1342" s="12">
        <v>1</v>
      </c>
      <c r="B1342" s="11" t="str">
        <f t="shared" ref="B1342:B1398" si="66">_xlfn.CONCAT(C1342,". ", D1342,". ", E1342,". ", F1342,". ", G1342,". ", H1342)</f>
        <v>Общий расчет. Ци Мень. Анализ Дворца. Структуры. Благоприятность. Нет</v>
      </c>
      <c r="C1342" s="11" t="str">
        <f>IFERROR(VLOOKUP(I1342,lvl_1[],2,FALSE),"Нет")</f>
        <v>Общий расчет</v>
      </c>
      <c r="D1342" s="11" t="str">
        <f>IFERROR(VLOOKUP(Rule!J1342,lvl_2[],2,FALSE),"Нет")</f>
        <v>Ци Мень</v>
      </c>
      <c r="E1342" s="11" t="str">
        <f>IFERROR(VLOOKUP(Rule!K1342,lvl_3[],2,FALSE),"Нет")</f>
        <v>Анализ Дворца</v>
      </c>
      <c r="F1342" s="11" t="str">
        <f>IFERROR(INDEX(lvl_4[],MATCH(L1342,lvl_4[ID],0),MATCH(TEXT(K1342,"##0"),lvl_4[#Headers],0)),"Нет")</f>
        <v>Структуры</v>
      </c>
      <c r="G1342" s="11" t="str">
        <f>IFERROR(INDEX(lvl_5[],MATCH(M1342,lvl_5[ID],0),MATCH(_xlfn.CONCAT(TEXT(K1342,"##0"),"_",TEXT(L1342,"##0")),lvl_5[#Headers],0)),"Нет")</f>
        <v>Благоприятность</v>
      </c>
      <c r="H1342" s="11" t="str">
        <f>IFERROR(INDEX(lvl_6[],MATCH(N1342,lvl_6[ID],0),MATCH(_xlfn.CONCAT(K1342,"_",L1342,"_",M1342),lvl_6[#Headers],0)),"Нет")</f>
        <v>Нет</v>
      </c>
      <c r="I1342" s="12">
        <v>1</v>
      </c>
      <c r="J1342" s="12">
        <v>2</v>
      </c>
      <c r="K1342" s="12">
        <v>2</v>
      </c>
      <c r="L1342" s="12">
        <v>1</v>
      </c>
      <c r="M1342" s="12">
        <v>0</v>
      </c>
      <c r="N1342" s="12">
        <v>0</v>
      </c>
      <c r="O1342" s="12">
        <f>COUNTIF($P$2:P1342,P1342)</f>
        <v>581</v>
      </c>
      <c r="P1342" s="12" t="str">
        <f t="shared" si="64"/>
        <v>122010000</v>
      </c>
      <c r="Q1342" s="12" t="str">
        <f t="shared" si="65"/>
        <v>1220100000581</v>
      </c>
      <c r="R1342" s="20" t="s">
        <v>1379</v>
      </c>
      <c r="S1342" s="20" t="s">
        <v>1380</v>
      </c>
      <c r="AY1342" s="12" t="s">
        <v>916</v>
      </c>
      <c r="AZ1342" s="12">
        <v>1</v>
      </c>
      <c r="BA1342" s="12" t="s">
        <v>912</v>
      </c>
      <c r="BB1342" s="12" t="s">
        <v>8</v>
      </c>
      <c r="BG1342" s="21">
        <v>1</v>
      </c>
    </row>
    <row r="1343" spans="1:63" ht="30" x14ac:dyDescent="0.25">
      <c r="A1343" s="12">
        <v>1</v>
      </c>
      <c r="B1343" s="11" t="str">
        <f t="shared" si="66"/>
        <v>Общий расчет. Ци Мень. Анализ Дворца. Структуры. Благоприятность. Нет</v>
      </c>
      <c r="C1343" s="11" t="str">
        <f>IFERROR(VLOOKUP(I1343,lvl_1[],2,FALSE),"Нет")</f>
        <v>Общий расчет</v>
      </c>
      <c r="D1343" s="11" t="str">
        <f>IFERROR(VLOOKUP(Rule!J1343,lvl_2[],2,FALSE),"Нет")</f>
        <v>Ци Мень</v>
      </c>
      <c r="E1343" s="11" t="str">
        <f>IFERROR(VLOOKUP(Rule!K1343,lvl_3[],2,FALSE),"Нет")</f>
        <v>Анализ Дворца</v>
      </c>
      <c r="F1343" s="11" t="str">
        <f>IFERROR(INDEX(lvl_4[],MATCH(L1343,lvl_4[ID],0),MATCH(TEXT(K1343,"##0"),lvl_4[#Headers],0)),"Нет")</f>
        <v>Структуры</v>
      </c>
      <c r="G1343" s="11" t="str">
        <f>IFERROR(INDEX(lvl_5[],MATCH(M1343,lvl_5[ID],0),MATCH(_xlfn.CONCAT(TEXT(K1343,"##0"),"_",TEXT(L1343,"##0")),lvl_5[#Headers],0)),"Нет")</f>
        <v>Благоприятность</v>
      </c>
      <c r="H1343" s="11" t="str">
        <f>IFERROR(INDEX(lvl_6[],MATCH(N1343,lvl_6[ID],0),MATCH(_xlfn.CONCAT(K1343,"_",L1343,"_",M1343),lvl_6[#Headers],0)),"Нет")</f>
        <v>Нет</v>
      </c>
      <c r="I1343" s="12">
        <v>1</v>
      </c>
      <c r="J1343" s="12">
        <v>2</v>
      </c>
      <c r="K1343" s="12">
        <v>2</v>
      </c>
      <c r="L1343" s="12">
        <v>1</v>
      </c>
      <c r="M1343" s="12">
        <v>0</v>
      </c>
      <c r="N1343" s="12">
        <v>0</v>
      </c>
      <c r="O1343" s="12">
        <f>COUNTIF($P$2:P1343,P1343)</f>
        <v>582</v>
      </c>
      <c r="P1343" s="12" t="str">
        <f t="shared" si="64"/>
        <v>122010000</v>
      </c>
      <c r="Q1343" s="12" t="str">
        <f t="shared" si="65"/>
        <v>1220100000582</v>
      </c>
      <c r="R1343" s="20" t="s">
        <v>1379</v>
      </c>
      <c r="S1343" s="20" t="s">
        <v>1380</v>
      </c>
      <c r="AY1343" s="12" t="s">
        <v>916</v>
      </c>
      <c r="AZ1343" s="12">
        <v>1</v>
      </c>
      <c r="BA1343" s="12" t="s">
        <v>914</v>
      </c>
      <c r="BB1343" s="12" t="s">
        <v>8</v>
      </c>
      <c r="BG1343" s="21">
        <v>1</v>
      </c>
    </row>
    <row r="1344" spans="1:63" ht="30" x14ac:dyDescent="0.25">
      <c r="A1344" s="12">
        <v>1</v>
      </c>
      <c r="B1344" s="11" t="str">
        <f t="shared" si="66"/>
        <v>Общий расчет. Ци Мень. Анализ Дворца. Структуры. Благоприятность. Нет</v>
      </c>
      <c r="C1344" s="11" t="str">
        <f>IFERROR(VLOOKUP(I1344,lvl_1[],2,FALSE),"Нет")</f>
        <v>Общий расчет</v>
      </c>
      <c r="D1344" s="11" t="str">
        <f>IFERROR(VLOOKUP(Rule!J1344,lvl_2[],2,FALSE),"Нет")</f>
        <v>Ци Мень</v>
      </c>
      <c r="E1344" s="11" t="str">
        <f>IFERROR(VLOOKUP(Rule!K1344,lvl_3[],2,FALSE),"Нет")</f>
        <v>Анализ Дворца</v>
      </c>
      <c r="F1344" s="11" t="str">
        <f>IFERROR(INDEX(lvl_4[],MATCH(L1344,lvl_4[ID],0),MATCH(TEXT(K1344,"##0"),lvl_4[#Headers],0)),"Нет")</f>
        <v>Структуры</v>
      </c>
      <c r="G1344" s="11" t="str">
        <f>IFERROR(INDEX(lvl_5[],MATCH(M1344,lvl_5[ID],0),MATCH(_xlfn.CONCAT(TEXT(K1344,"##0"),"_",TEXT(L1344,"##0")),lvl_5[#Headers],0)),"Нет")</f>
        <v>Благоприятность</v>
      </c>
      <c r="H1344" s="11" t="str">
        <f>IFERROR(INDEX(lvl_6[],MATCH(N1344,lvl_6[ID],0),MATCH(_xlfn.CONCAT(K1344,"_",L1344,"_",M1344),lvl_6[#Headers],0)),"Нет")</f>
        <v>Нет</v>
      </c>
      <c r="I1344" s="12">
        <v>1</v>
      </c>
      <c r="J1344" s="12">
        <v>2</v>
      </c>
      <c r="K1344" s="12">
        <v>2</v>
      </c>
      <c r="L1344" s="12">
        <v>1</v>
      </c>
      <c r="M1344" s="12">
        <v>0</v>
      </c>
      <c r="N1344" s="12">
        <v>0</v>
      </c>
      <c r="O1344" s="12">
        <f>COUNTIF($P$2:P1344,P1344)</f>
        <v>583</v>
      </c>
      <c r="P1344" s="12" t="str">
        <f t="shared" si="64"/>
        <v>122010000</v>
      </c>
      <c r="Q1344" s="12" t="str">
        <f t="shared" si="65"/>
        <v>1220100000583</v>
      </c>
      <c r="R1344" s="20" t="s">
        <v>1379</v>
      </c>
      <c r="S1344" s="20" t="s">
        <v>1380</v>
      </c>
      <c r="AY1344" s="12" t="s">
        <v>916</v>
      </c>
      <c r="AZ1344" s="12">
        <v>1</v>
      </c>
      <c r="BA1344" s="12" t="s">
        <v>916</v>
      </c>
      <c r="BB1344" s="12" t="s">
        <v>8</v>
      </c>
      <c r="BG1344" s="21">
        <v>1</v>
      </c>
    </row>
    <row r="1345" spans="1:63" ht="30" x14ac:dyDescent="0.25">
      <c r="A1345" s="12">
        <v>1</v>
      </c>
      <c r="B1345" s="11" t="str">
        <f t="shared" si="66"/>
        <v>Общий расчет. Ци Мень. Анализ Дворца. Структуры. Благоприятность. Нет</v>
      </c>
      <c r="C1345" s="11" t="str">
        <f>IFERROR(VLOOKUP(I1345,lvl_1[],2,FALSE),"Нет")</f>
        <v>Общий расчет</v>
      </c>
      <c r="D1345" s="11" t="str">
        <f>IFERROR(VLOOKUP(Rule!J1345,lvl_2[],2,FALSE),"Нет")</f>
        <v>Ци Мень</v>
      </c>
      <c r="E1345" s="11" t="str">
        <f>IFERROR(VLOOKUP(Rule!K1345,lvl_3[],2,FALSE),"Нет")</f>
        <v>Анализ Дворца</v>
      </c>
      <c r="F1345" s="11" t="str">
        <f>IFERROR(INDEX(lvl_4[],MATCH(L1345,lvl_4[ID],0),MATCH(TEXT(K1345,"##0"),lvl_4[#Headers],0)),"Нет")</f>
        <v>Структуры</v>
      </c>
      <c r="G1345" s="11" t="str">
        <f>IFERROR(INDEX(lvl_5[],MATCH(M1345,lvl_5[ID],0),MATCH(_xlfn.CONCAT(TEXT(K1345,"##0"),"_",TEXT(L1345,"##0")),lvl_5[#Headers],0)),"Нет")</f>
        <v>Благоприятность</v>
      </c>
      <c r="H1345" s="11" t="str">
        <f>IFERROR(INDEX(lvl_6[],MATCH(N1345,lvl_6[ID],0),MATCH(_xlfn.CONCAT(K1345,"_",L1345,"_",M1345),lvl_6[#Headers],0)),"Нет")</f>
        <v>Нет</v>
      </c>
      <c r="I1345" s="12">
        <v>1</v>
      </c>
      <c r="J1345" s="12">
        <v>2</v>
      </c>
      <c r="K1345" s="12">
        <v>2</v>
      </c>
      <c r="L1345" s="12">
        <v>1</v>
      </c>
      <c r="M1345" s="12">
        <v>0</v>
      </c>
      <c r="N1345" s="12">
        <v>0</v>
      </c>
      <c r="O1345" s="12">
        <f>COUNTIF($P$2:P1345,P1345)</f>
        <v>584</v>
      </c>
      <c r="P1345" s="12" t="str">
        <f t="shared" si="64"/>
        <v>122010000</v>
      </c>
      <c r="Q1345" s="12" t="str">
        <f t="shared" si="65"/>
        <v>1220100000584</v>
      </c>
      <c r="R1345" s="20" t="s">
        <v>1379</v>
      </c>
      <c r="S1345" s="20" t="s">
        <v>1381</v>
      </c>
      <c r="AY1345" s="12" t="s">
        <v>916</v>
      </c>
      <c r="AZ1345" s="12">
        <v>1</v>
      </c>
      <c r="BA1345" s="12" t="s">
        <v>908</v>
      </c>
      <c r="BB1345" s="12" t="s">
        <v>22</v>
      </c>
      <c r="BG1345" s="21">
        <v>-1</v>
      </c>
      <c r="BK1345" s="12">
        <v>1</v>
      </c>
    </row>
    <row r="1346" spans="1:63" ht="30" x14ac:dyDescent="0.25">
      <c r="A1346" s="12">
        <v>1</v>
      </c>
      <c r="B1346" s="11" t="str">
        <f t="shared" si="66"/>
        <v>Общий расчет. Ци Мень. Анализ Дворца. Структуры. Благоприятность. Нет</v>
      </c>
      <c r="C1346" s="11" t="str">
        <f>IFERROR(VLOOKUP(I1346,lvl_1[],2,FALSE),"Нет")</f>
        <v>Общий расчет</v>
      </c>
      <c r="D1346" s="11" t="str">
        <f>IFERROR(VLOOKUP(Rule!J1346,lvl_2[],2,FALSE),"Нет")</f>
        <v>Ци Мень</v>
      </c>
      <c r="E1346" s="11" t="str">
        <f>IFERROR(VLOOKUP(Rule!K1346,lvl_3[],2,FALSE),"Нет")</f>
        <v>Анализ Дворца</v>
      </c>
      <c r="F1346" s="11" t="str">
        <f>IFERROR(INDEX(lvl_4[],MATCH(L1346,lvl_4[ID],0),MATCH(TEXT(K1346,"##0"),lvl_4[#Headers],0)),"Нет")</f>
        <v>Структуры</v>
      </c>
      <c r="G1346" s="11" t="str">
        <f>IFERROR(INDEX(lvl_5[],MATCH(M1346,lvl_5[ID],0),MATCH(_xlfn.CONCAT(TEXT(K1346,"##0"),"_",TEXT(L1346,"##0")),lvl_5[#Headers],0)),"Нет")</f>
        <v>Благоприятность</v>
      </c>
      <c r="H1346" s="11" t="str">
        <f>IFERROR(INDEX(lvl_6[],MATCH(N1346,lvl_6[ID],0),MATCH(_xlfn.CONCAT(K1346,"_",L1346,"_",M1346),lvl_6[#Headers],0)),"Нет")</f>
        <v>Нет</v>
      </c>
      <c r="I1346" s="12">
        <v>1</v>
      </c>
      <c r="J1346" s="12">
        <v>2</v>
      </c>
      <c r="K1346" s="12">
        <v>2</v>
      </c>
      <c r="L1346" s="12">
        <v>1</v>
      </c>
      <c r="M1346" s="12">
        <v>0</v>
      </c>
      <c r="N1346" s="12">
        <v>0</v>
      </c>
      <c r="O1346" s="12">
        <f>COUNTIF($P$2:P1346,P1346)</f>
        <v>585</v>
      </c>
      <c r="P1346" s="12" t="str">
        <f t="shared" si="64"/>
        <v>122010000</v>
      </c>
      <c r="Q1346" s="12" t="str">
        <f t="shared" si="65"/>
        <v>1220100000585</v>
      </c>
      <c r="R1346" s="20" t="s">
        <v>1379</v>
      </c>
      <c r="S1346" s="20" t="s">
        <v>1381</v>
      </c>
      <c r="AY1346" s="12" t="s">
        <v>916</v>
      </c>
      <c r="AZ1346" s="12">
        <v>1</v>
      </c>
      <c r="BA1346" s="12" t="s">
        <v>910</v>
      </c>
      <c r="BB1346" s="12" t="s">
        <v>22</v>
      </c>
      <c r="BG1346" s="21">
        <v>-1</v>
      </c>
      <c r="BK1346" s="12">
        <v>1</v>
      </c>
    </row>
    <row r="1347" spans="1:63" ht="30" x14ac:dyDescent="0.25">
      <c r="A1347" s="12">
        <v>1</v>
      </c>
      <c r="B1347" s="11" t="str">
        <f t="shared" si="66"/>
        <v>Общий расчет. Ци Мень. Анализ Дворца. Структуры. Благоприятность. Нет</v>
      </c>
      <c r="C1347" s="11" t="str">
        <f>IFERROR(VLOOKUP(I1347,lvl_1[],2,FALSE),"Нет")</f>
        <v>Общий расчет</v>
      </c>
      <c r="D1347" s="11" t="str">
        <f>IFERROR(VLOOKUP(Rule!J1347,lvl_2[],2,FALSE),"Нет")</f>
        <v>Ци Мень</v>
      </c>
      <c r="E1347" s="11" t="str">
        <f>IFERROR(VLOOKUP(Rule!K1347,lvl_3[],2,FALSE),"Нет")</f>
        <v>Анализ Дворца</v>
      </c>
      <c r="F1347" s="11" t="str">
        <f>IFERROR(INDEX(lvl_4[],MATCH(L1347,lvl_4[ID],0),MATCH(TEXT(K1347,"##0"),lvl_4[#Headers],0)),"Нет")</f>
        <v>Структуры</v>
      </c>
      <c r="G1347" s="11" t="str">
        <f>IFERROR(INDEX(lvl_5[],MATCH(M1347,lvl_5[ID],0),MATCH(_xlfn.CONCAT(TEXT(K1347,"##0"),"_",TEXT(L1347,"##0")),lvl_5[#Headers],0)),"Нет")</f>
        <v>Благоприятность</v>
      </c>
      <c r="H1347" s="11" t="str">
        <f>IFERROR(INDEX(lvl_6[],MATCH(N1347,lvl_6[ID],0),MATCH(_xlfn.CONCAT(K1347,"_",L1347,"_",M1347),lvl_6[#Headers],0)),"Нет")</f>
        <v>Нет</v>
      </c>
      <c r="I1347" s="12">
        <v>1</v>
      </c>
      <c r="J1347" s="12">
        <v>2</v>
      </c>
      <c r="K1347" s="12">
        <v>2</v>
      </c>
      <c r="L1347" s="12">
        <v>1</v>
      </c>
      <c r="M1347" s="12">
        <v>0</v>
      </c>
      <c r="N1347" s="12">
        <v>0</v>
      </c>
      <c r="O1347" s="12">
        <f>COUNTIF($P$2:P1347,P1347)</f>
        <v>586</v>
      </c>
      <c r="P1347" s="12" t="str">
        <f t="shared" si="64"/>
        <v>122010000</v>
      </c>
      <c r="Q1347" s="12" t="str">
        <f t="shared" si="65"/>
        <v>1220100000586</v>
      </c>
      <c r="R1347" s="20" t="s">
        <v>1379</v>
      </c>
      <c r="S1347" s="20" t="s">
        <v>1381</v>
      </c>
      <c r="AY1347" s="12" t="s">
        <v>916</v>
      </c>
      <c r="AZ1347" s="12">
        <v>1</v>
      </c>
      <c r="BA1347" s="12" t="s">
        <v>912</v>
      </c>
      <c r="BB1347" s="12" t="s">
        <v>22</v>
      </c>
      <c r="BG1347" s="21">
        <v>-1</v>
      </c>
      <c r="BK1347" s="12">
        <v>1</v>
      </c>
    </row>
    <row r="1348" spans="1:63" ht="30" x14ac:dyDescent="0.25">
      <c r="A1348" s="12">
        <v>1</v>
      </c>
      <c r="B1348" s="11" t="str">
        <f t="shared" si="66"/>
        <v>Общий расчет. Ци Мень. Анализ Дворца. Структуры. Благоприятность. Нет</v>
      </c>
      <c r="C1348" s="11" t="str">
        <f>IFERROR(VLOOKUP(I1348,lvl_1[],2,FALSE),"Нет")</f>
        <v>Общий расчет</v>
      </c>
      <c r="D1348" s="11" t="str">
        <f>IFERROR(VLOOKUP(Rule!J1348,lvl_2[],2,FALSE),"Нет")</f>
        <v>Ци Мень</v>
      </c>
      <c r="E1348" s="11" t="str">
        <f>IFERROR(VLOOKUP(Rule!K1348,lvl_3[],2,FALSE),"Нет")</f>
        <v>Анализ Дворца</v>
      </c>
      <c r="F1348" s="11" t="str">
        <f>IFERROR(INDEX(lvl_4[],MATCH(L1348,lvl_4[ID],0),MATCH(TEXT(K1348,"##0"),lvl_4[#Headers],0)),"Нет")</f>
        <v>Структуры</v>
      </c>
      <c r="G1348" s="11" t="str">
        <f>IFERROR(INDEX(lvl_5[],MATCH(M1348,lvl_5[ID],0),MATCH(_xlfn.CONCAT(TEXT(K1348,"##0"),"_",TEXT(L1348,"##0")),lvl_5[#Headers],0)),"Нет")</f>
        <v>Благоприятность</v>
      </c>
      <c r="H1348" s="11" t="str">
        <f>IFERROR(INDEX(lvl_6[],MATCH(N1348,lvl_6[ID],0),MATCH(_xlfn.CONCAT(K1348,"_",L1348,"_",M1348),lvl_6[#Headers],0)),"Нет")</f>
        <v>Нет</v>
      </c>
      <c r="I1348" s="12">
        <v>1</v>
      </c>
      <c r="J1348" s="12">
        <v>2</v>
      </c>
      <c r="K1348" s="12">
        <v>2</v>
      </c>
      <c r="L1348" s="12">
        <v>1</v>
      </c>
      <c r="M1348" s="12">
        <v>0</v>
      </c>
      <c r="N1348" s="12">
        <v>0</v>
      </c>
      <c r="O1348" s="12">
        <f>COUNTIF($P$2:P1348,P1348)</f>
        <v>587</v>
      </c>
      <c r="P1348" s="12" t="str">
        <f t="shared" si="64"/>
        <v>122010000</v>
      </c>
      <c r="Q1348" s="12" t="str">
        <f t="shared" si="65"/>
        <v>1220100000587</v>
      </c>
      <c r="R1348" s="20" t="s">
        <v>1379</v>
      </c>
      <c r="S1348" s="20" t="s">
        <v>1381</v>
      </c>
      <c r="AY1348" s="12" t="s">
        <v>916</v>
      </c>
      <c r="AZ1348" s="12">
        <v>1</v>
      </c>
      <c r="BA1348" s="12" t="s">
        <v>914</v>
      </c>
      <c r="BB1348" s="12" t="s">
        <v>22</v>
      </c>
      <c r="BG1348" s="21">
        <v>-1</v>
      </c>
      <c r="BK1348" s="12">
        <v>1</v>
      </c>
    </row>
    <row r="1349" spans="1:63" ht="30" x14ac:dyDescent="0.25">
      <c r="A1349" s="12">
        <v>1</v>
      </c>
      <c r="B1349" s="11" t="str">
        <f t="shared" si="66"/>
        <v>Общий расчет. Ци Мень. Анализ Дворца. Структуры. Благоприятность. Нет</v>
      </c>
      <c r="C1349" s="11" t="str">
        <f>IFERROR(VLOOKUP(I1349,lvl_1[],2,FALSE),"Нет")</f>
        <v>Общий расчет</v>
      </c>
      <c r="D1349" s="11" t="str">
        <f>IFERROR(VLOOKUP(Rule!J1349,lvl_2[],2,FALSE),"Нет")</f>
        <v>Ци Мень</v>
      </c>
      <c r="E1349" s="11" t="str">
        <f>IFERROR(VLOOKUP(Rule!K1349,lvl_3[],2,FALSE),"Нет")</f>
        <v>Анализ Дворца</v>
      </c>
      <c r="F1349" s="11" t="str">
        <f>IFERROR(INDEX(lvl_4[],MATCH(L1349,lvl_4[ID],0),MATCH(TEXT(K1349,"##0"),lvl_4[#Headers],0)),"Нет")</f>
        <v>Структуры</v>
      </c>
      <c r="G1349" s="11" t="str">
        <f>IFERROR(INDEX(lvl_5[],MATCH(M1349,lvl_5[ID],0),MATCH(_xlfn.CONCAT(TEXT(K1349,"##0"),"_",TEXT(L1349,"##0")),lvl_5[#Headers],0)),"Нет")</f>
        <v>Благоприятность</v>
      </c>
      <c r="H1349" s="11" t="str">
        <f>IFERROR(INDEX(lvl_6[],MATCH(N1349,lvl_6[ID],0),MATCH(_xlfn.CONCAT(K1349,"_",L1349,"_",M1349),lvl_6[#Headers],0)),"Нет")</f>
        <v>Нет</v>
      </c>
      <c r="I1349" s="12">
        <v>1</v>
      </c>
      <c r="J1349" s="12">
        <v>2</v>
      </c>
      <c r="K1349" s="12">
        <v>2</v>
      </c>
      <c r="L1349" s="12">
        <v>1</v>
      </c>
      <c r="M1349" s="12">
        <v>0</v>
      </c>
      <c r="N1349" s="12">
        <v>0</v>
      </c>
      <c r="O1349" s="12">
        <f>COUNTIF($P$2:P1349,P1349)</f>
        <v>588</v>
      </c>
      <c r="P1349" s="12" t="str">
        <f t="shared" si="64"/>
        <v>122010000</v>
      </c>
      <c r="Q1349" s="12" t="str">
        <f t="shared" si="65"/>
        <v>1220100000588</v>
      </c>
      <c r="R1349" s="20" t="s">
        <v>1379</v>
      </c>
      <c r="S1349" s="20" t="s">
        <v>1381</v>
      </c>
      <c r="AY1349" s="12" t="s">
        <v>916</v>
      </c>
      <c r="AZ1349" s="12">
        <v>1</v>
      </c>
      <c r="BA1349" s="12" t="s">
        <v>916</v>
      </c>
      <c r="BB1349" s="12" t="s">
        <v>22</v>
      </c>
      <c r="BG1349" s="21" t="s">
        <v>2277</v>
      </c>
      <c r="BK1349" s="12">
        <v>1</v>
      </c>
    </row>
    <row r="1350" spans="1:63" ht="30" x14ac:dyDescent="0.25">
      <c r="A1350" s="12">
        <v>1</v>
      </c>
      <c r="B1350" s="11" t="str">
        <f t="shared" si="66"/>
        <v>Общий расчет. Ци Мень. Анализ Дворца. Структуры. Благоприятность. Нет</v>
      </c>
      <c r="C1350" s="11" t="str">
        <f>IFERROR(VLOOKUP(I1350,lvl_1[],2,FALSE),"Нет")</f>
        <v>Общий расчет</v>
      </c>
      <c r="D1350" s="11" t="str">
        <f>IFERROR(VLOOKUP(Rule!J1350,lvl_2[],2,FALSE),"Нет")</f>
        <v>Ци Мень</v>
      </c>
      <c r="E1350" s="11" t="str">
        <f>IFERROR(VLOOKUP(Rule!K1350,lvl_3[],2,FALSE),"Нет")</f>
        <v>Анализ Дворца</v>
      </c>
      <c r="F1350" s="11" t="str">
        <f>IFERROR(INDEX(lvl_4[],MATCH(L1350,lvl_4[ID],0),MATCH(TEXT(K1350,"##0"),lvl_4[#Headers],0)),"Нет")</f>
        <v>Структуры</v>
      </c>
      <c r="G1350" s="11" t="str">
        <f>IFERROR(INDEX(lvl_5[],MATCH(M1350,lvl_5[ID],0),MATCH(_xlfn.CONCAT(TEXT(K1350,"##0"),"_",TEXT(L1350,"##0")),lvl_5[#Headers],0)),"Нет")</f>
        <v>Благоприятность</v>
      </c>
      <c r="H1350" s="11" t="str">
        <f>IFERROR(INDEX(lvl_6[],MATCH(N1350,lvl_6[ID],0),MATCH(_xlfn.CONCAT(K1350,"_",L1350,"_",M1350),lvl_6[#Headers],0)),"Нет")</f>
        <v>Нет</v>
      </c>
      <c r="I1350" s="12">
        <v>1</v>
      </c>
      <c r="J1350" s="12">
        <v>2</v>
      </c>
      <c r="K1350" s="12">
        <v>2</v>
      </c>
      <c r="L1350" s="12">
        <v>1</v>
      </c>
      <c r="M1350" s="12">
        <v>0</v>
      </c>
      <c r="N1350" s="12">
        <v>0</v>
      </c>
      <c r="O1350" s="12">
        <f>COUNTIF($P$2:P1350,P1350)</f>
        <v>589</v>
      </c>
      <c r="P1350" s="12" t="str">
        <f t="shared" si="64"/>
        <v>122010000</v>
      </c>
      <c r="Q1350" s="12" t="str">
        <f t="shared" si="65"/>
        <v>1220100000589</v>
      </c>
      <c r="R1350" s="20" t="s">
        <v>1379</v>
      </c>
      <c r="S1350" s="20" t="s">
        <v>1381</v>
      </c>
      <c r="AY1350" s="12" t="s">
        <v>916</v>
      </c>
      <c r="AZ1350" s="12">
        <v>1</v>
      </c>
      <c r="BA1350" s="12" t="s">
        <v>908</v>
      </c>
      <c r="BB1350" s="12" t="s">
        <v>29</v>
      </c>
      <c r="BG1350" s="21">
        <v>-1</v>
      </c>
      <c r="BK1350" s="12">
        <v>1</v>
      </c>
    </row>
    <row r="1351" spans="1:63" ht="30" x14ac:dyDescent="0.25">
      <c r="A1351" s="12">
        <v>1</v>
      </c>
      <c r="B1351" s="11" t="str">
        <f t="shared" si="66"/>
        <v>Общий расчет. Ци Мень. Анализ Дворца. Структуры. Благоприятность. Нет</v>
      </c>
      <c r="C1351" s="11" t="str">
        <f>IFERROR(VLOOKUP(I1351,lvl_1[],2,FALSE),"Нет")</f>
        <v>Общий расчет</v>
      </c>
      <c r="D1351" s="11" t="str">
        <f>IFERROR(VLOOKUP(Rule!J1351,lvl_2[],2,FALSE),"Нет")</f>
        <v>Ци Мень</v>
      </c>
      <c r="E1351" s="11" t="str">
        <f>IFERROR(VLOOKUP(Rule!K1351,lvl_3[],2,FALSE),"Нет")</f>
        <v>Анализ Дворца</v>
      </c>
      <c r="F1351" s="11" t="str">
        <f>IFERROR(INDEX(lvl_4[],MATCH(L1351,lvl_4[ID],0),MATCH(TEXT(K1351,"##0"),lvl_4[#Headers],0)),"Нет")</f>
        <v>Структуры</v>
      </c>
      <c r="G1351" s="11" t="str">
        <f>IFERROR(INDEX(lvl_5[],MATCH(M1351,lvl_5[ID],0),MATCH(_xlfn.CONCAT(TEXT(K1351,"##0"),"_",TEXT(L1351,"##0")),lvl_5[#Headers],0)),"Нет")</f>
        <v>Благоприятность</v>
      </c>
      <c r="H1351" s="11" t="str">
        <f>IFERROR(INDEX(lvl_6[],MATCH(N1351,lvl_6[ID],0),MATCH(_xlfn.CONCAT(K1351,"_",L1351,"_",M1351),lvl_6[#Headers],0)),"Нет")</f>
        <v>Нет</v>
      </c>
      <c r="I1351" s="12">
        <v>1</v>
      </c>
      <c r="J1351" s="12">
        <v>2</v>
      </c>
      <c r="K1351" s="12">
        <v>2</v>
      </c>
      <c r="L1351" s="12">
        <v>1</v>
      </c>
      <c r="M1351" s="12">
        <v>0</v>
      </c>
      <c r="N1351" s="12">
        <v>0</v>
      </c>
      <c r="O1351" s="12">
        <f>COUNTIF($P$2:P1351,P1351)</f>
        <v>590</v>
      </c>
      <c r="P1351" s="12" t="str">
        <f t="shared" si="64"/>
        <v>122010000</v>
      </c>
      <c r="Q1351" s="12" t="str">
        <f t="shared" si="65"/>
        <v>1220100000590</v>
      </c>
      <c r="R1351" s="20" t="s">
        <v>1379</v>
      </c>
      <c r="S1351" s="20" t="s">
        <v>1381</v>
      </c>
      <c r="AY1351" s="12" t="s">
        <v>916</v>
      </c>
      <c r="AZ1351" s="12">
        <v>1</v>
      </c>
      <c r="BA1351" s="12" t="s">
        <v>910</v>
      </c>
      <c r="BB1351" s="12" t="s">
        <v>29</v>
      </c>
      <c r="BG1351" s="21">
        <v>-1</v>
      </c>
      <c r="BK1351" s="12">
        <v>1</v>
      </c>
    </row>
    <row r="1352" spans="1:63" ht="30" x14ac:dyDescent="0.25">
      <c r="A1352" s="12">
        <v>1</v>
      </c>
      <c r="B1352" s="11" t="str">
        <f t="shared" si="66"/>
        <v>Общий расчет. Ци Мень. Анализ Дворца. Структуры. Благоприятность. Нет</v>
      </c>
      <c r="C1352" s="11" t="str">
        <f>IFERROR(VLOOKUP(I1352,lvl_1[],2,FALSE),"Нет")</f>
        <v>Общий расчет</v>
      </c>
      <c r="D1352" s="11" t="str">
        <f>IFERROR(VLOOKUP(Rule!J1352,lvl_2[],2,FALSE),"Нет")</f>
        <v>Ци Мень</v>
      </c>
      <c r="E1352" s="11" t="str">
        <f>IFERROR(VLOOKUP(Rule!K1352,lvl_3[],2,FALSE),"Нет")</f>
        <v>Анализ Дворца</v>
      </c>
      <c r="F1352" s="11" t="str">
        <f>IFERROR(INDEX(lvl_4[],MATCH(L1352,lvl_4[ID],0),MATCH(TEXT(K1352,"##0"),lvl_4[#Headers],0)),"Нет")</f>
        <v>Структуры</v>
      </c>
      <c r="G1352" s="11" t="str">
        <f>IFERROR(INDEX(lvl_5[],MATCH(M1352,lvl_5[ID],0),MATCH(_xlfn.CONCAT(TEXT(K1352,"##0"),"_",TEXT(L1352,"##0")),lvl_5[#Headers],0)),"Нет")</f>
        <v>Благоприятность</v>
      </c>
      <c r="H1352" s="11" t="str">
        <f>IFERROR(INDEX(lvl_6[],MATCH(N1352,lvl_6[ID],0),MATCH(_xlfn.CONCAT(K1352,"_",L1352,"_",M1352),lvl_6[#Headers],0)),"Нет")</f>
        <v>Нет</v>
      </c>
      <c r="I1352" s="12">
        <v>1</v>
      </c>
      <c r="J1352" s="12">
        <v>2</v>
      </c>
      <c r="K1352" s="12">
        <v>2</v>
      </c>
      <c r="L1352" s="12">
        <v>1</v>
      </c>
      <c r="M1352" s="12">
        <v>0</v>
      </c>
      <c r="N1352" s="12">
        <v>0</v>
      </c>
      <c r="O1352" s="12">
        <f>COUNTIF($P$2:P1352,P1352)</f>
        <v>591</v>
      </c>
      <c r="P1352" s="12" t="str">
        <f t="shared" si="64"/>
        <v>122010000</v>
      </c>
      <c r="Q1352" s="12" t="str">
        <f t="shared" si="65"/>
        <v>1220100000591</v>
      </c>
      <c r="R1352" s="20" t="s">
        <v>1379</v>
      </c>
      <c r="S1352" s="20" t="s">
        <v>1381</v>
      </c>
      <c r="AY1352" s="12" t="s">
        <v>916</v>
      </c>
      <c r="AZ1352" s="12">
        <v>1</v>
      </c>
      <c r="BA1352" s="12" t="s">
        <v>912</v>
      </c>
      <c r="BB1352" s="12" t="s">
        <v>29</v>
      </c>
      <c r="BG1352" s="21">
        <v>-1</v>
      </c>
      <c r="BK1352" s="12">
        <v>1</v>
      </c>
    </row>
    <row r="1353" spans="1:63" ht="30" x14ac:dyDescent="0.25">
      <c r="A1353" s="12">
        <v>1</v>
      </c>
      <c r="B1353" s="11" t="str">
        <f t="shared" si="66"/>
        <v>Общий расчет. Ци Мень. Анализ Дворца. Структуры. Благоприятность. Нет</v>
      </c>
      <c r="C1353" s="11" t="str">
        <f>IFERROR(VLOOKUP(I1353,lvl_1[],2,FALSE),"Нет")</f>
        <v>Общий расчет</v>
      </c>
      <c r="D1353" s="11" t="str">
        <f>IFERROR(VLOOKUP(Rule!J1353,lvl_2[],2,FALSE),"Нет")</f>
        <v>Ци Мень</v>
      </c>
      <c r="E1353" s="11" t="str">
        <f>IFERROR(VLOOKUP(Rule!K1353,lvl_3[],2,FALSE),"Нет")</f>
        <v>Анализ Дворца</v>
      </c>
      <c r="F1353" s="11" t="str">
        <f>IFERROR(INDEX(lvl_4[],MATCH(L1353,lvl_4[ID],0),MATCH(TEXT(K1353,"##0"),lvl_4[#Headers],0)),"Нет")</f>
        <v>Структуры</v>
      </c>
      <c r="G1353" s="11" t="str">
        <f>IFERROR(INDEX(lvl_5[],MATCH(M1353,lvl_5[ID],0),MATCH(_xlfn.CONCAT(TEXT(K1353,"##0"),"_",TEXT(L1353,"##0")),lvl_5[#Headers],0)),"Нет")</f>
        <v>Благоприятность</v>
      </c>
      <c r="H1353" s="11" t="str">
        <f>IFERROR(INDEX(lvl_6[],MATCH(N1353,lvl_6[ID],0),MATCH(_xlfn.CONCAT(K1353,"_",L1353,"_",M1353),lvl_6[#Headers],0)),"Нет")</f>
        <v>Нет</v>
      </c>
      <c r="I1353" s="12">
        <v>1</v>
      </c>
      <c r="J1353" s="12">
        <v>2</v>
      </c>
      <c r="K1353" s="12">
        <v>2</v>
      </c>
      <c r="L1353" s="12">
        <v>1</v>
      </c>
      <c r="M1353" s="12">
        <v>0</v>
      </c>
      <c r="N1353" s="12">
        <v>0</v>
      </c>
      <c r="O1353" s="12">
        <f>COUNTIF($P$2:P1353,P1353)</f>
        <v>592</v>
      </c>
      <c r="P1353" s="12" t="str">
        <f t="shared" si="64"/>
        <v>122010000</v>
      </c>
      <c r="Q1353" s="12" t="str">
        <f t="shared" si="65"/>
        <v>1220100000592</v>
      </c>
      <c r="R1353" s="20" t="s">
        <v>1379</v>
      </c>
      <c r="S1353" s="20" t="s">
        <v>1381</v>
      </c>
      <c r="AY1353" s="12" t="s">
        <v>916</v>
      </c>
      <c r="AZ1353" s="12">
        <v>1</v>
      </c>
      <c r="BA1353" s="12" t="s">
        <v>914</v>
      </c>
      <c r="BB1353" s="12" t="s">
        <v>29</v>
      </c>
      <c r="BG1353" s="21">
        <v>-1</v>
      </c>
      <c r="BK1353" s="12">
        <v>1</v>
      </c>
    </row>
    <row r="1354" spans="1:63" ht="30" x14ac:dyDescent="0.25">
      <c r="A1354" s="12">
        <v>1</v>
      </c>
      <c r="B1354" s="11" t="str">
        <f t="shared" si="66"/>
        <v>Общий расчет. Ци Мень. Анализ Дворца. Структуры. Благоприятность. Нет</v>
      </c>
      <c r="C1354" s="11" t="str">
        <f>IFERROR(VLOOKUP(I1354,lvl_1[],2,FALSE),"Нет")</f>
        <v>Общий расчет</v>
      </c>
      <c r="D1354" s="11" t="str">
        <f>IFERROR(VLOOKUP(Rule!J1354,lvl_2[],2,FALSE),"Нет")</f>
        <v>Ци Мень</v>
      </c>
      <c r="E1354" s="11" t="str">
        <f>IFERROR(VLOOKUP(Rule!K1354,lvl_3[],2,FALSE),"Нет")</f>
        <v>Анализ Дворца</v>
      </c>
      <c r="F1354" s="11" t="str">
        <f>IFERROR(INDEX(lvl_4[],MATCH(L1354,lvl_4[ID],0),MATCH(TEXT(K1354,"##0"),lvl_4[#Headers],0)),"Нет")</f>
        <v>Структуры</v>
      </c>
      <c r="G1354" s="11" t="str">
        <f>IFERROR(INDEX(lvl_5[],MATCH(M1354,lvl_5[ID],0),MATCH(_xlfn.CONCAT(TEXT(K1354,"##0"),"_",TEXT(L1354,"##0")),lvl_5[#Headers],0)),"Нет")</f>
        <v>Благоприятность</v>
      </c>
      <c r="H1354" s="11" t="str">
        <f>IFERROR(INDEX(lvl_6[],MATCH(N1354,lvl_6[ID],0),MATCH(_xlfn.CONCAT(K1354,"_",L1354,"_",M1354),lvl_6[#Headers],0)),"Нет")</f>
        <v>Нет</v>
      </c>
      <c r="I1354" s="12">
        <v>1</v>
      </c>
      <c r="J1354" s="12">
        <v>2</v>
      </c>
      <c r="K1354" s="12">
        <v>2</v>
      </c>
      <c r="L1354" s="12">
        <v>1</v>
      </c>
      <c r="M1354" s="12">
        <v>0</v>
      </c>
      <c r="N1354" s="12">
        <v>0</v>
      </c>
      <c r="O1354" s="12">
        <f>COUNTIF($P$2:P1354,P1354)</f>
        <v>593</v>
      </c>
      <c r="P1354" s="12" t="str">
        <f t="shared" si="64"/>
        <v>122010000</v>
      </c>
      <c r="Q1354" s="12" t="str">
        <f t="shared" si="65"/>
        <v>1220100000593</v>
      </c>
      <c r="R1354" s="20" t="s">
        <v>1379</v>
      </c>
      <c r="S1354" s="20" t="s">
        <v>1381</v>
      </c>
      <c r="AY1354" s="12" t="s">
        <v>916</v>
      </c>
      <c r="AZ1354" s="12">
        <v>1</v>
      </c>
      <c r="BA1354" s="12" t="s">
        <v>916</v>
      </c>
      <c r="BB1354" s="12" t="s">
        <v>29</v>
      </c>
      <c r="BG1354" s="21">
        <v>-1</v>
      </c>
      <c r="BK1354" s="12">
        <v>1</v>
      </c>
    </row>
    <row r="1355" spans="1:63" ht="30" x14ac:dyDescent="0.25">
      <c r="A1355" s="12">
        <v>1</v>
      </c>
      <c r="B1355" s="11" t="str">
        <f t="shared" si="66"/>
        <v>Общий расчет. Ци Мень. Анализ Дворца. Структуры. Благоприятность. Нет</v>
      </c>
      <c r="C1355" s="11" t="str">
        <f>IFERROR(VLOOKUP(I1355,lvl_1[],2,FALSE),"Нет")</f>
        <v>Общий расчет</v>
      </c>
      <c r="D1355" s="11" t="str">
        <f>IFERROR(VLOOKUP(Rule!J1355,lvl_2[],2,FALSE),"Нет")</f>
        <v>Ци Мень</v>
      </c>
      <c r="E1355" s="11" t="str">
        <f>IFERROR(VLOOKUP(Rule!K1355,lvl_3[],2,FALSE),"Нет")</f>
        <v>Анализ Дворца</v>
      </c>
      <c r="F1355" s="11" t="str">
        <f>IFERROR(INDEX(lvl_4[],MATCH(L1355,lvl_4[ID],0),MATCH(TEXT(K1355,"##0"),lvl_4[#Headers],0)),"Нет")</f>
        <v>Структуры</v>
      </c>
      <c r="G1355" s="11" t="str">
        <f>IFERROR(INDEX(lvl_5[],MATCH(M1355,lvl_5[ID],0),MATCH(_xlfn.CONCAT(TEXT(K1355,"##0"),"_",TEXT(L1355,"##0")),lvl_5[#Headers],0)),"Нет")</f>
        <v>Благоприятность</v>
      </c>
      <c r="H1355" s="11" t="str">
        <f>IFERROR(INDEX(lvl_6[],MATCH(N1355,lvl_6[ID],0),MATCH(_xlfn.CONCAT(K1355,"_",L1355,"_",M1355),lvl_6[#Headers],0)),"Нет")</f>
        <v>Нет</v>
      </c>
      <c r="I1355" s="12">
        <v>1</v>
      </c>
      <c r="J1355" s="12">
        <v>2</v>
      </c>
      <c r="K1355" s="12">
        <v>2</v>
      </c>
      <c r="L1355" s="12">
        <v>1</v>
      </c>
      <c r="M1355" s="12">
        <v>0</v>
      </c>
      <c r="N1355" s="12">
        <v>0</v>
      </c>
      <c r="O1355" s="12">
        <f>COUNTIF($P$2:P1355,P1355)</f>
        <v>594</v>
      </c>
      <c r="P1355" s="12" t="str">
        <f t="shared" si="64"/>
        <v>122010000</v>
      </c>
      <c r="Q1355" s="12" t="str">
        <f t="shared" si="65"/>
        <v>1220100000594</v>
      </c>
      <c r="R1355" s="20" t="s">
        <v>1379</v>
      </c>
      <c r="S1355" s="20" t="s">
        <v>1381</v>
      </c>
      <c r="AY1355" s="12" t="s">
        <v>916</v>
      </c>
      <c r="AZ1355" s="12">
        <v>1</v>
      </c>
      <c r="BA1355" s="12" t="s">
        <v>908</v>
      </c>
      <c r="BB1355" s="12" t="s">
        <v>26</v>
      </c>
      <c r="BG1355" s="21">
        <v>-1</v>
      </c>
      <c r="BK1355" s="12">
        <v>1</v>
      </c>
    </row>
    <row r="1356" spans="1:63" ht="30" x14ac:dyDescent="0.25">
      <c r="A1356" s="12">
        <v>1</v>
      </c>
      <c r="B1356" s="11" t="str">
        <f t="shared" si="66"/>
        <v>Общий расчет. Ци Мень. Анализ Дворца. Структуры. Благоприятность. Нет</v>
      </c>
      <c r="C1356" s="11" t="str">
        <f>IFERROR(VLOOKUP(I1356,lvl_1[],2,FALSE),"Нет")</f>
        <v>Общий расчет</v>
      </c>
      <c r="D1356" s="11" t="str">
        <f>IFERROR(VLOOKUP(Rule!J1356,lvl_2[],2,FALSE),"Нет")</f>
        <v>Ци Мень</v>
      </c>
      <c r="E1356" s="11" t="str">
        <f>IFERROR(VLOOKUP(Rule!K1356,lvl_3[],2,FALSE),"Нет")</f>
        <v>Анализ Дворца</v>
      </c>
      <c r="F1356" s="11" t="str">
        <f>IFERROR(INDEX(lvl_4[],MATCH(L1356,lvl_4[ID],0),MATCH(TEXT(K1356,"##0"),lvl_4[#Headers],0)),"Нет")</f>
        <v>Структуры</v>
      </c>
      <c r="G1356" s="11" t="str">
        <f>IFERROR(INDEX(lvl_5[],MATCH(M1356,lvl_5[ID],0),MATCH(_xlfn.CONCAT(TEXT(K1356,"##0"),"_",TEXT(L1356,"##0")),lvl_5[#Headers],0)),"Нет")</f>
        <v>Благоприятность</v>
      </c>
      <c r="H1356" s="11" t="str">
        <f>IFERROR(INDEX(lvl_6[],MATCH(N1356,lvl_6[ID],0),MATCH(_xlfn.CONCAT(K1356,"_",L1356,"_",M1356),lvl_6[#Headers],0)),"Нет")</f>
        <v>Нет</v>
      </c>
      <c r="I1356" s="12">
        <v>1</v>
      </c>
      <c r="J1356" s="12">
        <v>2</v>
      </c>
      <c r="K1356" s="12">
        <v>2</v>
      </c>
      <c r="L1356" s="12">
        <v>1</v>
      </c>
      <c r="M1356" s="12">
        <v>0</v>
      </c>
      <c r="N1356" s="12">
        <v>0</v>
      </c>
      <c r="O1356" s="12">
        <f>COUNTIF($P$2:P1356,P1356)</f>
        <v>595</v>
      </c>
      <c r="P1356" s="12" t="str">
        <f t="shared" si="64"/>
        <v>122010000</v>
      </c>
      <c r="Q1356" s="12" t="str">
        <f t="shared" si="65"/>
        <v>1220100000595</v>
      </c>
      <c r="R1356" s="20" t="s">
        <v>1379</v>
      </c>
      <c r="S1356" s="20" t="s">
        <v>1381</v>
      </c>
      <c r="AY1356" s="12" t="s">
        <v>916</v>
      </c>
      <c r="AZ1356" s="12">
        <v>1</v>
      </c>
      <c r="BA1356" s="12" t="s">
        <v>910</v>
      </c>
      <c r="BB1356" s="12" t="s">
        <v>26</v>
      </c>
      <c r="BG1356" s="21">
        <v>-1</v>
      </c>
      <c r="BK1356" s="12">
        <v>1</v>
      </c>
    </row>
    <row r="1357" spans="1:63" ht="30" x14ac:dyDescent="0.25">
      <c r="A1357" s="12">
        <v>1</v>
      </c>
      <c r="B1357" s="11" t="str">
        <f t="shared" si="66"/>
        <v>Общий расчет. Ци Мень. Анализ Дворца. Структуры. Благоприятность. Нет</v>
      </c>
      <c r="C1357" s="11" t="str">
        <f>IFERROR(VLOOKUP(I1357,lvl_1[],2,FALSE),"Нет")</f>
        <v>Общий расчет</v>
      </c>
      <c r="D1357" s="11" t="str">
        <f>IFERROR(VLOOKUP(Rule!J1357,lvl_2[],2,FALSE),"Нет")</f>
        <v>Ци Мень</v>
      </c>
      <c r="E1357" s="11" t="str">
        <f>IFERROR(VLOOKUP(Rule!K1357,lvl_3[],2,FALSE),"Нет")</f>
        <v>Анализ Дворца</v>
      </c>
      <c r="F1357" s="11" t="str">
        <f>IFERROR(INDEX(lvl_4[],MATCH(L1357,lvl_4[ID],0),MATCH(TEXT(K1357,"##0"),lvl_4[#Headers],0)),"Нет")</f>
        <v>Структуры</v>
      </c>
      <c r="G1357" s="11" t="str">
        <f>IFERROR(INDEX(lvl_5[],MATCH(M1357,lvl_5[ID],0),MATCH(_xlfn.CONCAT(TEXT(K1357,"##0"),"_",TEXT(L1357,"##0")),lvl_5[#Headers],0)),"Нет")</f>
        <v>Благоприятность</v>
      </c>
      <c r="H1357" s="11" t="str">
        <f>IFERROR(INDEX(lvl_6[],MATCH(N1357,lvl_6[ID],0),MATCH(_xlfn.CONCAT(K1357,"_",L1357,"_",M1357),lvl_6[#Headers],0)),"Нет")</f>
        <v>Нет</v>
      </c>
      <c r="I1357" s="12">
        <v>1</v>
      </c>
      <c r="J1357" s="12">
        <v>2</v>
      </c>
      <c r="K1357" s="12">
        <v>2</v>
      </c>
      <c r="L1357" s="12">
        <v>1</v>
      </c>
      <c r="M1357" s="12">
        <v>0</v>
      </c>
      <c r="N1357" s="12">
        <v>0</v>
      </c>
      <c r="O1357" s="12">
        <f>COUNTIF($P$2:P1357,P1357)</f>
        <v>596</v>
      </c>
      <c r="P1357" s="12" t="str">
        <f t="shared" si="64"/>
        <v>122010000</v>
      </c>
      <c r="Q1357" s="12" t="str">
        <f t="shared" si="65"/>
        <v>1220100000596</v>
      </c>
      <c r="R1357" s="20" t="s">
        <v>1379</v>
      </c>
      <c r="S1357" s="20" t="s">
        <v>1381</v>
      </c>
      <c r="AY1357" s="12" t="s">
        <v>916</v>
      </c>
      <c r="AZ1357" s="12">
        <v>1</v>
      </c>
      <c r="BA1357" s="12" t="s">
        <v>912</v>
      </c>
      <c r="BB1357" s="12" t="s">
        <v>26</v>
      </c>
      <c r="BG1357" s="21">
        <v>-1</v>
      </c>
      <c r="BK1357" s="12">
        <v>1</v>
      </c>
    </row>
    <row r="1358" spans="1:63" ht="30" x14ac:dyDescent="0.25">
      <c r="A1358" s="12">
        <v>1</v>
      </c>
      <c r="B1358" s="11" t="str">
        <f t="shared" si="66"/>
        <v>Общий расчет. Ци Мень. Анализ Дворца. Структуры. Благоприятность. Нет</v>
      </c>
      <c r="C1358" s="11" t="str">
        <f>IFERROR(VLOOKUP(I1358,lvl_1[],2,FALSE),"Нет")</f>
        <v>Общий расчет</v>
      </c>
      <c r="D1358" s="11" t="str">
        <f>IFERROR(VLOOKUP(Rule!J1358,lvl_2[],2,FALSE),"Нет")</f>
        <v>Ци Мень</v>
      </c>
      <c r="E1358" s="11" t="str">
        <f>IFERROR(VLOOKUP(Rule!K1358,lvl_3[],2,FALSE),"Нет")</f>
        <v>Анализ Дворца</v>
      </c>
      <c r="F1358" s="11" t="str">
        <f>IFERROR(INDEX(lvl_4[],MATCH(L1358,lvl_4[ID],0),MATCH(TEXT(K1358,"##0"),lvl_4[#Headers],0)),"Нет")</f>
        <v>Структуры</v>
      </c>
      <c r="G1358" s="11" t="str">
        <f>IFERROR(INDEX(lvl_5[],MATCH(M1358,lvl_5[ID],0),MATCH(_xlfn.CONCAT(TEXT(K1358,"##0"),"_",TEXT(L1358,"##0")),lvl_5[#Headers],0)),"Нет")</f>
        <v>Благоприятность</v>
      </c>
      <c r="H1358" s="11" t="str">
        <f>IFERROR(INDEX(lvl_6[],MATCH(N1358,lvl_6[ID],0),MATCH(_xlfn.CONCAT(K1358,"_",L1358,"_",M1358),lvl_6[#Headers],0)),"Нет")</f>
        <v>Нет</v>
      </c>
      <c r="I1358" s="12">
        <v>1</v>
      </c>
      <c r="J1358" s="12">
        <v>2</v>
      </c>
      <c r="K1358" s="12">
        <v>2</v>
      </c>
      <c r="L1358" s="12">
        <v>1</v>
      </c>
      <c r="M1358" s="12">
        <v>0</v>
      </c>
      <c r="N1358" s="12">
        <v>0</v>
      </c>
      <c r="O1358" s="12">
        <f>COUNTIF($P$2:P1358,P1358)</f>
        <v>597</v>
      </c>
      <c r="P1358" s="12" t="str">
        <f t="shared" si="64"/>
        <v>122010000</v>
      </c>
      <c r="Q1358" s="12" t="str">
        <f t="shared" si="65"/>
        <v>1220100000597</v>
      </c>
      <c r="R1358" s="20" t="s">
        <v>1379</v>
      </c>
      <c r="S1358" s="20" t="s">
        <v>1381</v>
      </c>
      <c r="AY1358" s="12" t="s">
        <v>916</v>
      </c>
      <c r="AZ1358" s="12">
        <v>1</v>
      </c>
      <c r="BA1358" s="12" t="s">
        <v>914</v>
      </c>
      <c r="BB1358" s="12" t="s">
        <v>26</v>
      </c>
      <c r="BG1358" s="21">
        <v>-1</v>
      </c>
      <c r="BK1358" s="12">
        <v>1</v>
      </c>
    </row>
    <row r="1359" spans="1:63" ht="30" x14ac:dyDescent="0.25">
      <c r="A1359" s="12">
        <v>1</v>
      </c>
      <c r="B1359" s="11" t="str">
        <f t="shared" si="66"/>
        <v>Общий расчет. Ци Мень. Анализ Дворца. Структуры. Благоприятность. Нет</v>
      </c>
      <c r="C1359" s="11" t="str">
        <f>IFERROR(VLOOKUP(I1359,lvl_1[],2,FALSE),"Нет")</f>
        <v>Общий расчет</v>
      </c>
      <c r="D1359" s="11" t="str">
        <f>IFERROR(VLOOKUP(Rule!J1359,lvl_2[],2,FALSE),"Нет")</f>
        <v>Ци Мень</v>
      </c>
      <c r="E1359" s="11" t="str">
        <f>IFERROR(VLOOKUP(Rule!K1359,lvl_3[],2,FALSE),"Нет")</f>
        <v>Анализ Дворца</v>
      </c>
      <c r="F1359" s="11" t="str">
        <f>IFERROR(INDEX(lvl_4[],MATCH(L1359,lvl_4[ID],0),MATCH(TEXT(K1359,"##0"),lvl_4[#Headers],0)),"Нет")</f>
        <v>Структуры</v>
      </c>
      <c r="G1359" s="11" t="str">
        <f>IFERROR(INDEX(lvl_5[],MATCH(M1359,lvl_5[ID],0),MATCH(_xlfn.CONCAT(TEXT(K1359,"##0"),"_",TEXT(L1359,"##0")),lvl_5[#Headers],0)),"Нет")</f>
        <v>Благоприятность</v>
      </c>
      <c r="H1359" s="11" t="str">
        <f>IFERROR(INDEX(lvl_6[],MATCH(N1359,lvl_6[ID],0),MATCH(_xlfn.CONCAT(K1359,"_",L1359,"_",M1359),lvl_6[#Headers],0)),"Нет")</f>
        <v>Нет</v>
      </c>
      <c r="I1359" s="12">
        <v>1</v>
      </c>
      <c r="J1359" s="12">
        <v>2</v>
      </c>
      <c r="K1359" s="12">
        <v>2</v>
      </c>
      <c r="L1359" s="12">
        <v>1</v>
      </c>
      <c r="M1359" s="12">
        <v>0</v>
      </c>
      <c r="N1359" s="12">
        <v>0</v>
      </c>
      <c r="O1359" s="12">
        <f>COUNTIF($P$2:P1359,P1359)</f>
        <v>598</v>
      </c>
      <c r="P1359" s="12" t="str">
        <f t="shared" si="64"/>
        <v>122010000</v>
      </c>
      <c r="Q1359" s="12" t="str">
        <f t="shared" si="65"/>
        <v>1220100000598</v>
      </c>
      <c r="R1359" s="20" t="s">
        <v>1379</v>
      </c>
      <c r="S1359" s="20" t="s">
        <v>1381</v>
      </c>
      <c r="AY1359" s="12" t="s">
        <v>916</v>
      </c>
      <c r="AZ1359" s="12">
        <v>1</v>
      </c>
      <c r="BA1359" s="12" t="s">
        <v>916</v>
      </c>
      <c r="BB1359" s="12" t="s">
        <v>26</v>
      </c>
      <c r="BG1359" s="21">
        <v>-1</v>
      </c>
      <c r="BK1359" s="12">
        <v>1</v>
      </c>
    </row>
    <row r="1360" spans="1:63" ht="30" x14ac:dyDescent="0.25">
      <c r="A1360" s="12">
        <v>1</v>
      </c>
      <c r="B1360" s="11" t="str">
        <f t="shared" si="66"/>
        <v>Общий расчет. Ци Мень. Анализ Дворца. Структуры. Благоприятность. Нет</v>
      </c>
      <c r="C1360" s="11" t="str">
        <f>IFERROR(VLOOKUP(I1360,lvl_1[],2,FALSE),"Нет")</f>
        <v>Общий расчет</v>
      </c>
      <c r="D1360" s="11" t="str">
        <f>IFERROR(VLOOKUP(Rule!J1360,lvl_2[],2,FALSE),"Нет")</f>
        <v>Ци Мень</v>
      </c>
      <c r="E1360" s="11" t="str">
        <f>IFERROR(VLOOKUP(Rule!K1360,lvl_3[],2,FALSE),"Нет")</f>
        <v>Анализ Дворца</v>
      </c>
      <c r="F1360" s="11" t="str">
        <f>IFERROR(INDEX(lvl_4[],MATCH(L1360,lvl_4[ID],0),MATCH(TEXT(K1360,"##0"),lvl_4[#Headers],0)),"Нет")</f>
        <v>Структуры</v>
      </c>
      <c r="G1360" s="11" t="str">
        <f>IFERROR(INDEX(lvl_5[],MATCH(M1360,lvl_5[ID],0),MATCH(_xlfn.CONCAT(TEXT(K1360,"##0"),"_",TEXT(L1360,"##0")),lvl_5[#Headers],0)),"Нет")</f>
        <v>Благоприятность</v>
      </c>
      <c r="H1360" s="11" t="str">
        <f>IFERROR(INDEX(lvl_6[],MATCH(N1360,lvl_6[ID],0),MATCH(_xlfn.CONCAT(K1360,"_",L1360,"_",M1360),lvl_6[#Headers],0)),"Нет")</f>
        <v>Нет</v>
      </c>
      <c r="I1360" s="12">
        <v>1</v>
      </c>
      <c r="J1360" s="12">
        <v>2</v>
      </c>
      <c r="K1360" s="12">
        <v>2</v>
      </c>
      <c r="L1360" s="12">
        <v>1</v>
      </c>
      <c r="M1360" s="12">
        <v>0</v>
      </c>
      <c r="N1360" s="12">
        <v>0</v>
      </c>
      <c r="O1360" s="12">
        <f>COUNTIF($P$2:P1360,P1360)</f>
        <v>599</v>
      </c>
      <c r="P1360" s="12" t="str">
        <f t="shared" si="64"/>
        <v>122010000</v>
      </c>
      <c r="Q1360" s="12" t="str">
        <f t="shared" si="65"/>
        <v>1220100000599</v>
      </c>
      <c r="R1360" s="20" t="s">
        <v>1379</v>
      </c>
      <c r="S1360" s="20" t="s">
        <v>1381</v>
      </c>
      <c r="AY1360" s="12" t="s">
        <v>916</v>
      </c>
      <c r="AZ1360" s="12">
        <v>1</v>
      </c>
      <c r="BA1360" s="12" t="s">
        <v>908</v>
      </c>
      <c r="BB1360" s="12" t="s">
        <v>19</v>
      </c>
      <c r="BG1360" s="21">
        <v>-1</v>
      </c>
      <c r="BK1360" s="12">
        <v>1</v>
      </c>
    </row>
    <row r="1361" spans="1:63" ht="30" x14ac:dyDescent="0.25">
      <c r="A1361" s="12">
        <v>1</v>
      </c>
      <c r="B1361" s="11" t="str">
        <f t="shared" si="66"/>
        <v>Общий расчет. Ци Мень. Анализ Дворца. Структуры. Благоприятность. Нет</v>
      </c>
      <c r="C1361" s="11" t="str">
        <f>IFERROR(VLOOKUP(I1361,lvl_1[],2,FALSE),"Нет")</f>
        <v>Общий расчет</v>
      </c>
      <c r="D1361" s="11" t="str">
        <f>IFERROR(VLOOKUP(Rule!J1361,lvl_2[],2,FALSE),"Нет")</f>
        <v>Ци Мень</v>
      </c>
      <c r="E1361" s="11" t="str">
        <f>IFERROR(VLOOKUP(Rule!K1361,lvl_3[],2,FALSE),"Нет")</f>
        <v>Анализ Дворца</v>
      </c>
      <c r="F1361" s="11" t="str">
        <f>IFERROR(INDEX(lvl_4[],MATCH(L1361,lvl_4[ID],0),MATCH(TEXT(K1361,"##0"),lvl_4[#Headers],0)),"Нет")</f>
        <v>Структуры</v>
      </c>
      <c r="G1361" s="11" t="str">
        <f>IFERROR(INDEX(lvl_5[],MATCH(M1361,lvl_5[ID],0),MATCH(_xlfn.CONCAT(TEXT(K1361,"##0"),"_",TEXT(L1361,"##0")),lvl_5[#Headers],0)),"Нет")</f>
        <v>Благоприятность</v>
      </c>
      <c r="H1361" s="11" t="str">
        <f>IFERROR(INDEX(lvl_6[],MATCH(N1361,lvl_6[ID],0),MATCH(_xlfn.CONCAT(K1361,"_",L1361,"_",M1361),lvl_6[#Headers],0)),"Нет")</f>
        <v>Нет</v>
      </c>
      <c r="I1361" s="12">
        <v>1</v>
      </c>
      <c r="J1361" s="12">
        <v>2</v>
      </c>
      <c r="K1361" s="12">
        <v>2</v>
      </c>
      <c r="L1361" s="12">
        <v>1</v>
      </c>
      <c r="M1361" s="12">
        <v>0</v>
      </c>
      <c r="N1361" s="12">
        <v>0</v>
      </c>
      <c r="O1361" s="12">
        <f>COUNTIF($P$2:P1361,P1361)</f>
        <v>600</v>
      </c>
      <c r="P1361" s="12" t="str">
        <f t="shared" si="64"/>
        <v>122010000</v>
      </c>
      <c r="Q1361" s="12" t="str">
        <f t="shared" si="65"/>
        <v>1220100000600</v>
      </c>
      <c r="R1361" s="20" t="s">
        <v>1379</v>
      </c>
      <c r="S1361" s="20" t="s">
        <v>1381</v>
      </c>
      <c r="AY1361" s="12" t="s">
        <v>916</v>
      </c>
      <c r="AZ1361" s="12">
        <v>1</v>
      </c>
      <c r="BA1361" s="12" t="s">
        <v>910</v>
      </c>
      <c r="BB1361" s="12" t="s">
        <v>19</v>
      </c>
      <c r="BG1361" s="21">
        <v>-1</v>
      </c>
      <c r="BK1361" s="12">
        <v>1</v>
      </c>
    </row>
    <row r="1362" spans="1:63" ht="30" x14ac:dyDescent="0.25">
      <c r="A1362" s="12">
        <v>1</v>
      </c>
      <c r="B1362" s="11" t="str">
        <f t="shared" si="66"/>
        <v>Общий расчет. Ци Мень. Анализ Дворца. Структуры. Благоприятность. Нет</v>
      </c>
      <c r="C1362" s="11" t="str">
        <f>IFERROR(VLOOKUP(I1362,lvl_1[],2,FALSE),"Нет")</f>
        <v>Общий расчет</v>
      </c>
      <c r="D1362" s="11" t="str">
        <f>IFERROR(VLOOKUP(Rule!J1362,lvl_2[],2,FALSE),"Нет")</f>
        <v>Ци Мень</v>
      </c>
      <c r="E1362" s="11" t="str">
        <f>IFERROR(VLOOKUP(Rule!K1362,lvl_3[],2,FALSE),"Нет")</f>
        <v>Анализ Дворца</v>
      </c>
      <c r="F1362" s="11" t="str">
        <f>IFERROR(INDEX(lvl_4[],MATCH(L1362,lvl_4[ID],0),MATCH(TEXT(K1362,"##0"),lvl_4[#Headers],0)),"Нет")</f>
        <v>Структуры</v>
      </c>
      <c r="G1362" s="11" t="str">
        <f>IFERROR(INDEX(lvl_5[],MATCH(M1362,lvl_5[ID],0),MATCH(_xlfn.CONCAT(TEXT(K1362,"##0"),"_",TEXT(L1362,"##0")),lvl_5[#Headers],0)),"Нет")</f>
        <v>Благоприятность</v>
      </c>
      <c r="H1362" s="11" t="str">
        <f>IFERROR(INDEX(lvl_6[],MATCH(N1362,lvl_6[ID],0),MATCH(_xlfn.CONCAT(K1362,"_",L1362,"_",M1362),lvl_6[#Headers],0)),"Нет")</f>
        <v>Нет</v>
      </c>
      <c r="I1362" s="12">
        <v>1</v>
      </c>
      <c r="J1362" s="12">
        <v>2</v>
      </c>
      <c r="K1362" s="12">
        <v>2</v>
      </c>
      <c r="L1362" s="12">
        <v>1</v>
      </c>
      <c r="M1362" s="12">
        <v>0</v>
      </c>
      <c r="N1362" s="12">
        <v>0</v>
      </c>
      <c r="O1362" s="12">
        <f>COUNTIF($P$2:P1362,P1362)</f>
        <v>601</v>
      </c>
      <c r="P1362" s="12" t="str">
        <f t="shared" si="64"/>
        <v>122010000</v>
      </c>
      <c r="Q1362" s="12" t="str">
        <f t="shared" si="65"/>
        <v>1220100000601</v>
      </c>
      <c r="R1362" s="20" t="s">
        <v>1379</v>
      </c>
      <c r="S1362" s="20" t="s">
        <v>1381</v>
      </c>
      <c r="AY1362" s="12" t="s">
        <v>916</v>
      </c>
      <c r="AZ1362" s="12">
        <v>1</v>
      </c>
      <c r="BA1362" s="12" t="s">
        <v>912</v>
      </c>
      <c r="BB1362" s="12" t="s">
        <v>19</v>
      </c>
      <c r="BG1362" s="21">
        <v>-1</v>
      </c>
      <c r="BK1362" s="12">
        <v>1</v>
      </c>
    </row>
    <row r="1363" spans="1:63" ht="30" x14ac:dyDescent="0.25">
      <c r="A1363" s="12">
        <v>1</v>
      </c>
      <c r="B1363" s="11" t="str">
        <f t="shared" si="66"/>
        <v>Общий расчет. Ци Мень. Анализ Дворца. Структуры. Благоприятность. Нет</v>
      </c>
      <c r="C1363" s="11" t="str">
        <f>IFERROR(VLOOKUP(I1363,lvl_1[],2,FALSE),"Нет")</f>
        <v>Общий расчет</v>
      </c>
      <c r="D1363" s="11" t="str">
        <f>IFERROR(VLOOKUP(Rule!J1363,lvl_2[],2,FALSE),"Нет")</f>
        <v>Ци Мень</v>
      </c>
      <c r="E1363" s="11" t="str">
        <f>IFERROR(VLOOKUP(Rule!K1363,lvl_3[],2,FALSE),"Нет")</f>
        <v>Анализ Дворца</v>
      </c>
      <c r="F1363" s="11" t="str">
        <f>IFERROR(INDEX(lvl_4[],MATCH(L1363,lvl_4[ID],0),MATCH(TEXT(K1363,"##0"),lvl_4[#Headers],0)),"Нет")</f>
        <v>Структуры</v>
      </c>
      <c r="G1363" s="11" t="str">
        <f>IFERROR(INDEX(lvl_5[],MATCH(M1363,lvl_5[ID],0),MATCH(_xlfn.CONCAT(TEXT(K1363,"##0"),"_",TEXT(L1363,"##0")),lvl_5[#Headers],0)),"Нет")</f>
        <v>Благоприятность</v>
      </c>
      <c r="H1363" s="11" t="str">
        <f>IFERROR(INDEX(lvl_6[],MATCH(N1363,lvl_6[ID],0),MATCH(_xlfn.CONCAT(K1363,"_",L1363,"_",M1363),lvl_6[#Headers],0)),"Нет")</f>
        <v>Нет</v>
      </c>
      <c r="I1363" s="12">
        <v>1</v>
      </c>
      <c r="J1363" s="12">
        <v>2</v>
      </c>
      <c r="K1363" s="12">
        <v>2</v>
      </c>
      <c r="L1363" s="12">
        <v>1</v>
      </c>
      <c r="M1363" s="12">
        <v>0</v>
      </c>
      <c r="N1363" s="12">
        <v>0</v>
      </c>
      <c r="O1363" s="12">
        <f>COUNTIF($P$2:P1363,P1363)</f>
        <v>602</v>
      </c>
      <c r="P1363" s="12" t="str">
        <f t="shared" si="64"/>
        <v>122010000</v>
      </c>
      <c r="Q1363" s="12" t="str">
        <f t="shared" si="65"/>
        <v>1220100000602</v>
      </c>
      <c r="R1363" s="20" t="s">
        <v>1379</v>
      </c>
      <c r="S1363" s="20" t="s">
        <v>1381</v>
      </c>
      <c r="AY1363" s="12" t="s">
        <v>916</v>
      </c>
      <c r="AZ1363" s="12">
        <v>1</v>
      </c>
      <c r="BA1363" s="12" t="s">
        <v>914</v>
      </c>
      <c r="BB1363" s="12" t="s">
        <v>19</v>
      </c>
      <c r="BG1363" s="21">
        <v>-1</v>
      </c>
      <c r="BK1363" s="12">
        <v>1</v>
      </c>
    </row>
    <row r="1364" spans="1:63" ht="30" x14ac:dyDescent="0.25">
      <c r="A1364" s="12">
        <v>1</v>
      </c>
      <c r="B1364" s="11" t="str">
        <f t="shared" si="66"/>
        <v>Общий расчет. Ци Мень. Анализ Дворца. Структуры. Благоприятность. Нет</v>
      </c>
      <c r="C1364" s="11" t="str">
        <f>IFERROR(VLOOKUP(I1364,lvl_1[],2,FALSE),"Нет")</f>
        <v>Общий расчет</v>
      </c>
      <c r="D1364" s="11" t="str">
        <f>IFERROR(VLOOKUP(Rule!J1364,lvl_2[],2,FALSE),"Нет")</f>
        <v>Ци Мень</v>
      </c>
      <c r="E1364" s="11" t="str">
        <f>IFERROR(VLOOKUP(Rule!K1364,lvl_3[],2,FALSE),"Нет")</f>
        <v>Анализ Дворца</v>
      </c>
      <c r="F1364" s="11" t="str">
        <f>IFERROR(INDEX(lvl_4[],MATCH(L1364,lvl_4[ID],0),MATCH(TEXT(K1364,"##0"),lvl_4[#Headers],0)),"Нет")</f>
        <v>Структуры</v>
      </c>
      <c r="G1364" s="11" t="str">
        <f>IFERROR(INDEX(lvl_5[],MATCH(M1364,lvl_5[ID],0),MATCH(_xlfn.CONCAT(TEXT(K1364,"##0"),"_",TEXT(L1364,"##0")),lvl_5[#Headers],0)),"Нет")</f>
        <v>Благоприятность</v>
      </c>
      <c r="H1364" s="11" t="str">
        <f>IFERROR(INDEX(lvl_6[],MATCH(N1364,lvl_6[ID],0),MATCH(_xlfn.CONCAT(K1364,"_",L1364,"_",M1364),lvl_6[#Headers],0)),"Нет")</f>
        <v>Нет</v>
      </c>
      <c r="I1364" s="12">
        <v>1</v>
      </c>
      <c r="J1364" s="12">
        <v>2</v>
      </c>
      <c r="K1364" s="12">
        <v>2</v>
      </c>
      <c r="L1364" s="12">
        <v>1</v>
      </c>
      <c r="M1364" s="12">
        <v>0</v>
      </c>
      <c r="N1364" s="12">
        <v>0</v>
      </c>
      <c r="O1364" s="12">
        <f>COUNTIF($P$2:P1364,P1364)</f>
        <v>603</v>
      </c>
      <c r="P1364" s="12" t="str">
        <f t="shared" si="64"/>
        <v>122010000</v>
      </c>
      <c r="Q1364" s="12" t="str">
        <f t="shared" si="65"/>
        <v>1220100000603</v>
      </c>
      <c r="R1364" s="20" t="s">
        <v>1379</v>
      </c>
      <c r="S1364" s="20" t="s">
        <v>1381</v>
      </c>
      <c r="AY1364" s="12" t="s">
        <v>916</v>
      </c>
      <c r="AZ1364" s="12">
        <v>1</v>
      </c>
      <c r="BA1364" s="12" t="s">
        <v>916</v>
      </c>
      <c r="BB1364" s="12" t="s">
        <v>19</v>
      </c>
      <c r="BG1364" s="21">
        <v>-1</v>
      </c>
      <c r="BK1364" s="12">
        <v>1</v>
      </c>
    </row>
    <row r="1365" spans="1:63" ht="30" x14ac:dyDescent="0.25">
      <c r="A1365" s="12">
        <v>1</v>
      </c>
      <c r="B1365" s="11" t="str">
        <f t="shared" si="66"/>
        <v>Общий расчет. Ци Мень. Анализ Дворца. Структуры. Благоприятность. Нет</v>
      </c>
      <c r="C1365" s="11" t="str">
        <f>IFERROR(VLOOKUP(I1365,lvl_1[],2,FALSE),"Нет")</f>
        <v>Общий расчет</v>
      </c>
      <c r="D1365" s="11" t="str">
        <f>IFERROR(VLOOKUP(Rule!J1365,lvl_2[],2,FALSE),"Нет")</f>
        <v>Ци Мень</v>
      </c>
      <c r="E1365" s="11" t="str">
        <f>IFERROR(VLOOKUP(Rule!K1365,lvl_3[],2,FALSE),"Нет")</f>
        <v>Анализ Дворца</v>
      </c>
      <c r="F1365" s="11" t="str">
        <f>IFERROR(INDEX(lvl_4[],MATCH(L1365,lvl_4[ID],0),MATCH(TEXT(K1365,"##0"),lvl_4[#Headers],0)),"Нет")</f>
        <v>Структуры</v>
      </c>
      <c r="G1365" s="11" t="str">
        <f>IFERROR(INDEX(lvl_5[],MATCH(M1365,lvl_5[ID],0),MATCH(_xlfn.CONCAT(TEXT(K1365,"##0"),"_",TEXT(L1365,"##0")),lvl_5[#Headers],0)),"Нет")</f>
        <v>Благоприятность</v>
      </c>
      <c r="H1365" s="11" t="str">
        <f>IFERROR(INDEX(lvl_6[],MATCH(N1365,lvl_6[ID],0),MATCH(_xlfn.CONCAT(K1365,"_",L1365,"_",M1365),lvl_6[#Headers],0)),"Нет")</f>
        <v>Нет</v>
      </c>
      <c r="I1365" s="12">
        <v>1</v>
      </c>
      <c r="J1365" s="12">
        <v>2</v>
      </c>
      <c r="K1365" s="12">
        <v>2</v>
      </c>
      <c r="L1365" s="12">
        <v>1</v>
      </c>
      <c r="M1365" s="12">
        <v>0</v>
      </c>
      <c r="N1365" s="12">
        <v>0</v>
      </c>
      <c r="O1365" s="12">
        <f>COUNTIF($P$2:P1365,P1365)</f>
        <v>604</v>
      </c>
      <c r="P1365" s="12" t="str">
        <f t="shared" si="64"/>
        <v>122010000</v>
      </c>
      <c r="Q1365" s="12" t="str">
        <f t="shared" si="65"/>
        <v>1220100000604</v>
      </c>
      <c r="R1365" s="20" t="s">
        <v>1379</v>
      </c>
      <c r="S1365" s="20" t="s">
        <v>1381</v>
      </c>
      <c r="AY1365" s="12" t="s">
        <v>916</v>
      </c>
      <c r="AZ1365" s="12">
        <v>1</v>
      </c>
      <c r="BA1365" s="12" t="s">
        <v>908</v>
      </c>
      <c r="BB1365" s="12" t="s">
        <v>16</v>
      </c>
      <c r="BG1365" s="21">
        <v>-1</v>
      </c>
      <c r="BK1365" s="12">
        <v>1</v>
      </c>
    </row>
    <row r="1366" spans="1:63" ht="30" x14ac:dyDescent="0.25">
      <c r="A1366" s="12">
        <v>1</v>
      </c>
      <c r="B1366" s="11" t="str">
        <f t="shared" si="66"/>
        <v>Общий расчет. Ци Мень. Анализ Дворца. Структуры. Благоприятность. Нет</v>
      </c>
      <c r="C1366" s="11" t="str">
        <f>IFERROR(VLOOKUP(I1366,lvl_1[],2,FALSE),"Нет")</f>
        <v>Общий расчет</v>
      </c>
      <c r="D1366" s="11" t="str">
        <f>IFERROR(VLOOKUP(Rule!J1366,lvl_2[],2,FALSE),"Нет")</f>
        <v>Ци Мень</v>
      </c>
      <c r="E1366" s="11" t="str">
        <f>IFERROR(VLOOKUP(Rule!K1366,lvl_3[],2,FALSE),"Нет")</f>
        <v>Анализ Дворца</v>
      </c>
      <c r="F1366" s="11" t="str">
        <f>IFERROR(INDEX(lvl_4[],MATCH(L1366,lvl_4[ID],0),MATCH(TEXT(K1366,"##0"),lvl_4[#Headers],0)),"Нет")</f>
        <v>Структуры</v>
      </c>
      <c r="G1366" s="11" t="str">
        <f>IFERROR(INDEX(lvl_5[],MATCH(M1366,lvl_5[ID],0),MATCH(_xlfn.CONCAT(TEXT(K1366,"##0"),"_",TEXT(L1366,"##0")),lvl_5[#Headers],0)),"Нет")</f>
        <v>Благоприятность</v>
      </c>
      <c r="H1366" s="11" t="str">
        <f>IFERROR(INDEX(lvl_6[],MATCH(N1366,lvl_6[ID],0),MATCH(_xlfn.CONCAT(K1366,"_",L1366,"_",M1366),lvl_6[#Headers],0)),"Нет")</f>
        <v>Нет</v>
      </c>
      <c r="I1366" s="12">
        <v>1</v>
      </c>
      <c r="J1366" s="12">
        <v>2</v>
      </c>
      <c r="K1366" s="12">
        <v>2</v>
      </c>
      <c r="L1366" s="12">
        <v>1</v>
      </c>
      <c r="M1366" s="12">
        <v>0</v>
      </c>
      <c r="N1366" s="12">
        <v>0</v>
      </c>
      <c r="O1366" s="12">
        <f>COUNTIF($P$2:P1366,P1366)</f>
        <v>605</v>
      </c>
      <c r="P1366" s="12" t="str">
        <f t="shared" si="64"/>
        <v>122010000</v>
      </c>
      <c r="Q1366" s="12" t="str">
        <f t="shared" si="65"/>
        <v>1220100000605</v>
      </c>
      <c r="R1366" s="20" t="s">
        <v>1379</v>
      </c>
      <c r="S1366" s="20" t="s">
        <v>1381</v>
      </c>
      <c r="AY1366" s="12" t="s">
        <v>916</v>
      </c>
      <c r="AZ1366" s="12">
        <v>1</v>
      </c>
      <c r="BA1366" s="12" t="s">
        <v>910</v>
      </c>
      <c r="BB1366" s="12" t="s">
        <v>16</v>
      </c>
      <c r="BG1366" s="21">
        <v>-1</v>
      </c>
      <c r="BK1366" s="12">
        <v>1</v>
      </c>
    </row>
    <row r="1367" spans="1:63" ht="30" x14ac:dyDescent="0.25">
      <c r="A1367" s="12">
        <v>1</v>
      </c>
      <c r="B1367" s="11" t="str">
        <f t="shared" si="66"/>
        <v>Общий расчет. Ци Мень. Анализ Дворца. Структуры. Благоприятность. Нет</v>
      </c>
      <c r="C1367" s="11" t="str">
        <f>IFERROR(VLOOKUP(I1367,lvl_1[],2,FALSE),"Нет")</f>
        <v>Общий расчет</v>
      </c>
      <c r="D1367" s="11" t="str">
        <f>IFERROR(VLOOKUP(Rule!J1367,lvl_2[],2,FALSE),"Нет")</f>
        <v>Ци Мень</v>
      </c>
      <c r="E1367" s="11" t="str">
        <f>IFERROR(VLOOKUP(Rule!K1367,lvl_3[],2,FALSE),"Нет")</f>
        <v>Анализ Дворца</v>
      </c>
      <c r="F1367" s="11" t="str">
        <f>IFERROR(INDEX(lvl_4[],MATCH(L1367,lvl_4[ID],0),MATCH(TEXT(K1367,"##0"),lvl_4[#Headers],0)),"Нет")</f>
        <v>Структуры</v>
      </c>
      <c r="G1367" s="11" t="str">
        <f>IFERROR(INDEX(lvl_5[],MATCH(M1367,lvl_5[ID],0),MATCH(_xlfn.CONCAT(TEXT(K1367,"##0"),"_",TEXT(L1367,"##0")),lvl_5[#Headers],0)),"Нет")</f>
        <v>Благоприятность</v>
      </c>
      <c r="H1367" s="11" t="str">
        <f>IFERROR(INDEX(lvl_6[],MATCH(N1367,lvl_6[ID],0),MATCH(_xlfn.CONCAT(K1367,"_",L1367,"_",M1367),lvl_6[#Headers],0)),"Нет")</f>
        <v>Нет</v>
      </c>
      <c r="I1367" s="12">
        <v>1</v>
      </c>
      <c r="J1367" s="12">
        <v>2</v>
      </c>
      <c r="K1367" s="12">
        <v>2</v>
      </c>
      <c r="L1367" s="12">
        <v>1</v>
      </c>
      <c r="M1367" s="12">
        <v>0</v>
      </c>
      <c r="N1367" s="12">
        <v>0</v>
      </c>
      <c r="O1367" s="12">
        <f>COUNTIF($P$2:P1367,P1367)</f>
        <v>606</v>
      </c>
      <c r="P1367" s="12" t="str">
        <f t="shared" si="64"/>
        <v>122010000</v>
      </c>
      <c r="Q1367" s="12" t="str">
        <f t="shared" si="65"/>
        <v>1220100000606</v>
      </c>
      <c r="R1367" s="20" t="s">
        <v>1379</v>
      </c>
      <c r="S1367" s="20" t="s">
        <v>1381</v>
      </c>
      <c r="AY1367" s="12" t="s">
        <v>916</v>
      </c>
      <c r="AZ1367" s="12">
        <v>1</v>
      </c>
      <c r="BA1367" s="12" t="s">
        <v>912</v>
      </c>
      <c r="BB1367" s="12" t="s">
        <v>16</v>
      </c>
      <c r="BG1367" s="21">
        <v>-1</v>
      </c>
      <c r="BK1367" s="12">
        <v>1</v>
      </c>
    </row>
    <row r="1368" spans="1:63" ht="30" x14ac:dyDescent="0.25">
      <c r="A1368" s="12">
        <v>1</v>
      </c>
      <c r="B1368" s="11" t="str">
        <f t="shared" si="66"/>
        <v>Общий расчет. Ци Мень. Анализ Дворца. Структуры. Благоприятность. Нет</v>
      </c>
      <c r="C1368" s="11" t="str">
        <f>IFERROR(VLOOKUP(I1368,lvl_1[],2,FALSE),"Нет")</f>
        <v>Общий расчет</v>
      </c>
      <c r="D1368" s="11" t="str">
        <f>IFERROR(VLOOKUP(Rule!J1368,lvl_2[],2,FALSE),"Нет")</f>
        <v>Ци Мень</v>
      </c>
      <c r="E1368" s="11" t="str">
        <f>IFERROR(VLOOKUP(Rule!K1368,lvl_3[],2,FALSE),"Нет")</f>
        <v>Анализ Дворца</v>
      </c>
      <c r="F1368" s="11" t="str">
        <f>IFERROR(INDEX(lvl_4[],MATCH(L1368,lvl_4[ID],0),MATCH(TEXT(K1368,"##0"),lvl_4[#Headers],0)),"Нет")</f>
        <v>Структуры</v>
      </c>
      <c r="G1368" s="11" t="str">
        <f>IFERROR(INDEX(lvl_5[],MATCH(M1368,lvl_5[ID],0),MATCH(_xlfn.CONCAT(TEXT(K1368,"##0"),"_",TEXT(L1368,"##0")),lvl_5[#Headers],0)),"Нет")</f>
        <v>Благоприятность</v>
      </c>
      <c r="H1368" s="11" t="str">
        <f>IFERROR(INDEX(lvl_6[],MATCH(N1368,lvl_6[ID],0),MATCH(_xlfn.CONCAT(K1368,"_",L1368,"_",M1368),lvl_6[#Headers],0)),"Нет")</f>
        <v>Нет</v>
      </c>
      <c r="I1368" s="12">
        <v>1</v>
      </c>
      <c r="J1368" s="12">
        <v>2</v>
      </c>
      <c r="K1368" s="12">
        <v>2</v>
      </c>
      <c r="L1368" s="12">
        <v>1</v>
      </c>
      <c r="M1368" s="12">
        <v>0</v>
      </c>
      <c r="N1368" s="12">
        <v>0</v>
      </c>
      <c r="O1368" s="12">
        <f>COUNTIF($P$2:P1368,P1368)</f>
        <v>607</v>
      </c>
      <c r="P1368" s="12" t="str">
        <f t="shared" si="64"/>
        <v>122010000</v>
      </c>
      <c r="Q1368" s="12" t="str">
        <f t="shared" si="65"/>
        <v>1220100000607</v>
      </c>
      <c r="R1368" s="20" t="s">
        <v>1379</v>
      </c>
      <c r="S1368" s="20" t="s">
        <v>1381</v>
      </c>
      <c r="AY1368" s="12" t="s">
        <v>916</v>
      </c>
      <c r="AZ1368" s="12">
        <v>1</v>
      </c>
      <c r="BA1368" s="12" t="s">
        <v>914</v>
      </c>
      <c r="BB1368" s="12" t="s">
        <v>16</v>
      </c>
      <c r="BG1368" s="21">
        <v>-1</v>
      </c>
      <c r="BK1368" s="12">
        <v>1</v>
      </c>
    </row>
    <row r="1369" spans="1:63" ht="30" x14ac:dyDescent="0.25">
      <c r="A1369" s="12">
        <v>1</v>
      </c>
      <c r="B1369" s="11" t="str">
        <f t="shared" si="66"/>
        <v>Общий расчет. Ци Мень. Анализ Дворца. Структуры. Благоприятность. Нет</v>
      </c>
      <c r="C1369" s="11" t="str">
        <f>IFERROR(VLOOKUP(I1369,lvl_1[],2,FALSE),"Нет")</f>
        <v>Общий расчет</v>
      </c>
      <c r="D1369" s="11" t="str">
        <f>IFERROR(VLOOKUP(Rule!J1369,lvl_2[],2,FALSE),"Нет")</f>
        <v>Ци Мень</v>
      </c>
      <c r="E1369" s="11" t="str">
        <f>IFERROR(VLOOKUP(Rule!K1369,lvl_3[],2,FALSE),"Нет")</f>
        <v>Анализ Дворца</v>
      </c>
      <c r="F1369" s="11" t="str">
        <f>IFERROR(INDEX(lvl_4[],MATCH(L1369,lvl_4[ID],0),MATCH(TEXT(K1369,"##0"),lvl_4[#Headers],0)),"Нет")</f>
        <v>Структуры</v>
      </c>
      <c r="G1369" s="11" t="str">
        <f>IFERROR(INDEX(lvl_5[],MATCH(M1369,lvl_5[ID],0),MATCH(_xlfn.CONCAT(TEXT(K1369,"##0"),"_",TEXT(L1369,"##0")),lvl_5[#Headers],0)),"Нет")</f>
        <v>Благоприятность</v>
      </c>
      <c r="H1369" s="11" t="str">
        <f>IFERROR(INDEX(lvl_6[],MATCH(N1369,lvl_6[ID],0),MATCH(_xlfn.CONCAT(K1369,"_",L1369,"_",M1369),lvl_6[#Headers],0)),"Нет")</f>
        <v>Нет</v>
      </c>
      <c r="I1369" s="12">
        <v>1</v>
      </c>
      <c r="J1369" s="12">
        <v>2</v>
      </c>
      <c r="K1369" s="12">
        <v>2</v>
      </c>
      <c r="L1369" s="12">
        <v>1</v>
      </c>
      <c r="M1369" s="12">
        <v>0</v>
      </c>
      <c r="N1369" s="12">
        <v>0</v>
      </c>
      <c r="O1369" s="12">
        <f>COUNTIF($P$2:P1369,P1369)</f>
        <v>608</v>
      </c>
      <c r="P1369" s="12" t="str">
        <f t="shared" si="64"/>
        <v>122010000</v>
      </c>
      <c r="Q1369" s="12" t="str">
        <f t="shared" si="65"/>
        <v>1220100000608</v>
      </c>
      <c r="R1369" s="20" t="s">
        <v>1379</v>
      </c>
      <c r="S1369" s="20" t="s">
        <v>1381</v>
      </c>
      <c r="AY1369" s="12" t="s">
        <v>916</v>
      </c>
      <c r="AZ1369" s="12">
        <v>1</v>
      </c>
      <c r="BA1369" s="12" t="s">
        <v>916</v>
      </c>
      <c r="BB1369" s="12" t="s">
        <v>16</v>
      </c>
      <c r="BG1369" s="21">
        <v>-1</v>
      </c>
      <c r="BK1369" s="12">
        <v>1</v>
      </c>
    </row>
    <row r="1370" spans="1:63" ht="30" x14ac:dyDescent="0.25">
      <c r="A1370" s="12">
        <v>1</v>
      </c>
      <c r="B1370" s="11" t="str">
        <f t="shared" si="66"/>
        <v>Общий расчет. Ци Мень. Анализ Дворца. Комбинации. Нет. Нет</v>
      </c>
      <c r="C1370" s="11" t="str">
        <f>IFERROR(VLOOKUP(I1370,lvl_1[],2,FALSE),"Нет")</f>
        <v>Общий расчет</v>
      </c>
      <c r="D1370" s="11" t="str">
        <f>IFERROR(VLOOKUP(Rule!J1370,lvl_2[],2,FALSE),"Нет")</f>
        <v>Ци Мень</v>
      </c>
      <c r="E1370" s="11" t="str">
        <f>IFERROR(VLOOKUP(Rule!K1370,lvl_3[],2,FALSE),"Нет")</f>
        <v>Анализ Дворца</v>
      </c>
      <c r="F1370" s="11" t="str">
        <f>IFERROR(INDEX(lvl_4[],MATCH(L1370,lvl_4[ID],0),MATCH(TEXT(K1370,"##0"),lvl_4[#Headers],0)),"Нет")</f>
        <v>Комбинации</v>
      </c>
      <c r="G1370" s="11" t="str">
        <f>IFERROR(INDEX(lvl_5[],MATCH(M1370,lvl_5[ID],0),MATCH(_xlfn.CONCAT(TEXT(K1370,"##0"),"_",TEXT(L1370,"##0")),lvl_5[#Headers],0)),"Нет")</f>
        <v>Нет</v>
      </c>
      <c r="H1370" s="11" t="str">
        <f>IFERROR(INDEX(lvl_6[],MATCH(N1370,lvl_6[ID],0),MATCH(_xlfn.CONCAT(K1370,"_",L1370,"_",M1370),lvl_6[#Headers],0)),"Нет")</f>
        <v>Нет</v>
      </c>
      <c r="I1370" s="12">
        <v>1</v>
      </c>
      <c r="J1370" s="12">
        <v>2</v>
      </c>
      <c r="K1370" s="12">
        <v>2</v>
      </c>
      <c r="L1370" s="12">
        <v>2</v>
      </c>
      <c r="M1370" s="12">
        <v>0</v>
      </c>
      <c r="N1370" s="12">
        <v>0</v>
      </c>
      <c r="O1370" s="12">
        <f>COUNTIF($P$2:P1370,P1370)</f>
        <v>761</v>
      </c>
      <c r="P1370" s="12" t="str">
        <f t="shared" si="64"/>
        <v>122020000</v>
      </c>
      <c r="Q1370" s="12" t="str">
        <f t="shared" si="65"/>
        <v>1220200000761</v>
      </c>
      <c r="R1370" s="20" t="s">
        <v>1209</v>
      </c>
      <c r="S1370" s="20" t="s">
        <v>1399</v>
      </c>
      <c r="AY1370" s="12" t="s">
        <v>901</v>
      </c>
      <c r="BA1370" s="12" t="s">
        <v>908</v>
      </c>
      <c r="BG1370" s="21">
        <v>1</v>
      </c>
      <c r="BJ1370" s="12">
        <v>1</v>
      </c>
    </row>
    <row r="1371" spans="1:63" ht="30" x14ac:dyDescent="0.25">
      <c r="A1371" s="12">
        <v>1</v>
      </c>
      <c r="B1371" s="11" t="str">
        <f t="shared" si="66"/>
        <v>Общий расчет. Ци Мень. Анализ Дворца. Структуры. Благоприятность. Нет</v>
      </c>
      <c r="C1371" s="11" t="str">
        <f>IFERROR(VLOOKUP(I1371,lvl_1[],2,FALSE),"Нет")</f>
        <v>Общий расчет</v>
      </c>
      <c r="D1371" s="11" t="str">
        <f>IFERROR(VLOOKUP(Rule!J1371,lvl_2[],2,FALSE),"Нет")</f>
        <v>Ци Мень</v>
      </c>
      <c r="E1371" s="11" t="str">
        <f>IFERROR(VLOOKUP(Rule!K1371,lvl_3[],2,FALSE),"Нет")</f>
        <v>Анализ Дворца</v>
      </c>
      <c r="F1371" s="11" t="str">
        <f>IFERROR(INDEX(lvl_4[],MATCH(L1371,lvl_4[ID],0),MATCH(TEXT(K1371,"##0"),lvl_4[#Headers],0)),"Нет")</f>
        <v>Структуры</v>
      </c>
      <c r="G1371" s="11" t="str">
        <f>IFERROR(INDEX(lvl_5[],MATCH(M1371,lvl_5[ID],0),MATCH(_xlfn.CONCAT(TEXT(K1371,"##0"),"_",TEXT(L1371,"##0")),lvl_5[#Headers],0)),"Нет")</f>
        <v>Благоприятность</v>
      </c>
      <c r="H1371" s="11" t="str">
        <f>IFERROR(INDEX(lvl_6[],MATCH(N1371,lvl_6[ID],0),MATCH(_xlfn.CONCAT(K1371,"_",L1371,"_",M1371),lvl_6[#Headers],0)),"Нет")</f>
        <v>Нет</v>
      </c>
      <c r="I1371" s="12">
        <v>1</v>
      </c>
      <c r="J1371" s="12">
        <v>2</v>
      </c>
      <c r="K1371" s="12">
        <v>2</v>
      </c>
      <c r="L1371" s="12">
        <v>1</v>
      </c>
      <c r="M1371" s="12">
        <v>0</v>
      </c>
      <c r="N1371" s="12">
        <v>0</v>
      </c>
      <c r="O1371" s="12">
        <f>COUNTIF($P$2:P1371,P1371)</f>
        <v>609</v>
      </c>
      <c r="P1371" s="12" t="str">
        <f t="shared" si="64"/>
        <v>122010000</v>
      </c>
      <c r="Q1371" s="12" t="str">
        <f t="shared" si="65"/>
        <v>1220100000609</v>
      </c>
      <c r="R1371" s="20" t="s">
        <v>1209</v>
      </c>
      <c r="S1371" s="20" t="s">
        <v>1400</v>
      </c>
      <c r="AY1371" s="12" t="s">
        <v>905</v>
      </c>
      <c r="BA1371" s="12" t="s">
        <v>914</v>
      </c>
      <c r="BG1371" s="21">
        <v>1</v>
      </c>
      <c r="BJ1371" s="12">
        <v>1</v>
      </c>
    </row>
    <row r="1372" spans="1:63" ht="30" x14ac:dyDescent="0.25">
      <c r="A1372" s="12">
        <v>1</v>
      </c>
      <c r="B1372" s="11" t="str">
        <f t="shared" si="66"/>
        <v>Общий расчет. Ци Мень. Анализ Дворца. Структуры. Благоприятность. Нет</v>
      </c>
      <c r="C1372" s="11" t="str">
        <f>IFERROR(VLOOKUP(I1372,lvl_1[],2,FALSE),"Нет")</f>
        <v>Общий расчет</v>
      </c>
      <c r="D1372" s="11" t="str">
        <f>IFERROR(VLOOKUP(Rule!J1372,lvl_2[],2,FALSE),"Нет")</f>
        <v>Ци Мень</v>
      </c>
      <c r="E1372" s="11" t="str">
        <f>IFERROR(VLOOKUP(Rule!K1372,lvl_3[],2,FALSE),"Нет")</f>
        <v>Анализ Дворца</v>
      </c>
      <c r="F1372" s="11" t="str">
        <f>IFERROR(INDEX(lvl_4[],MATCH(L1372,lvl_4[ID],0),MATCH(TEXT(K1372,"##0"),lvl_4[#Headers],0)),"Нет")</f>
        <v>Структуры</v>
      </c>
      <c r="G1372" s="11" t="str">
        <f>IFERROR(INDEX(lvl_5[],MATCH(M1372,lvl_5[ID],0),MATCH(_xlfn.CONCAT(TEXT(K1372,"##0"),"_",TEXT(L1372,"##0")),lvl_5[#Headers],0)),"Нет")</f>
        <v>Благоприятность</v>
      </c>
      <c r="H1372" s="11" t="str">
        <f>IFERROR(INDEX(lvl_6[],MATCH(N1372,lvl_6[ID],0),MATCH(_xlfn.CONCAT(K1372,"_",L1372,"_",M1372),lvl_6[#Headers],0)),"Нет")</f>
        <v>Нет</v>
      </c>
      <c r="I1372" s="12">
        <v>1</v>
      </c>
      <c r="J1372" s="12">
        <v>2</v>
      </c>
      <c r="K1372" s="12">
        <v>2</v>
      </c>
      <c r="L1372" s="12">
        <v>1</v>
      </c>
      <c r="M1372" s="12">
        <v>0</v>
      </c>
      <c r="N1372" s="12">
        <v>0</v>
      </c>
      <c r="O1372" s="12">
        <f>COUNTIF($P$2:P1372,P1372)</f>
        <v>610</v>
      </c>
      <c r="P1372" s="12" t="str">
        <f t="shared" si="64"/>
        <v>122010000</v>
      </c>
      <c r="Q1372" s="12" t="str">
        <f t="shared" si="65"/>
        <v>1220100000610</v>
      </c>
      <c r="R1372" s="20" t="s">
        <v>1401</v>
      </c>
      <c r="S1372" s="20" t="s">
        <v>1402</v>
      </c>
      <c r="AY1372" s="12" t="s">
        <v>910</v>
      </c>
      <c r="BA1372" s="12" t="s">
        <v>903</v>
      </c>
      <c r="BG1372" s="21">
        <v>-1</v>
      </c>
      <c r="BJ1372" s="12">
        <v>1</v>
      </c>
      <c r="BK1372" s="12">
        <v>1</v>
      </c>
    </row>
    <row r="1373" spans="1:63" ht="30" x14ac:dyDescent="0.25">
      <c r="A1373" s="12">
        <v>1</v>
      </c>
      <c r="B1373" s="11" t="str">
        <f t="shared" si="66"/>
        <v>Общий расчет. Ци Мень. Анализ Дворца. Структуры. Благоприятность. Нет</v>
      </c>
      <c r="C1373" s="11" t="str">
        <f>IFERROR(VLOOKUP(I1373,lvl_1[],2,FALSE),"Нет")</f>
        <v>Общий расчет</v>
      </c>
      <c r="D1373" s="11" t="str">
        <f>IFERROR(VLOOKUP(Rule!J1373,lvl_2[],2,FALSE),"Нет")</f>
        <v>Ци Мень</v>
      </c>
      <c r="E1373" s="11" t="str">
        <f>IFERROR(VLOOKUP(Rule!K1373,lvl_3[],2,FALSE),"Нет")</f>
        <v>Анализ Дворца</v>
      </c>
      <c r="F1373" s="11" t="str">
        <f>IFERROR(INDEX(lvl_4[],MATCH(L1373,lvl_4[ID],0),MATCH(TEXT(K1373,"##0"),lvl_4[#Headers],0)),"Нет")</f>
        <v>Структуры</v>
      </c>
      <c r="G1373" s="11" t="str">
        <f>IFERROR(INDEX(lvl_5[],MATCH(M1373,lvl_5[ID],0),MATCH(_xlfn.CONCAT(TEXT(K1373,"##0"),"_",TEXT(L1373,"##0")),lvl_5[#Headers],0)),"Нет")</f>
        <v>Благоприятность</v>
      </c>
      <c r="H1373" s="11" t="str">
        <f>IFERROR(INDEX(lvl_6[],MATCH(N1373,lvl_6[ID],0),MATCH(_xlfn.CONCAT(K1373,"_",L1373,"_",M1373),lvl_6[#Headers],0)),"Нет")</f>
        <v>Нет</v>
      </c>
      <c r="I1373" s="12">
        <v>1</v>
      </c>
      <c r="J1373" s="12">
        <v>2</v>
      </c>
      <c r="K1373" s="12">
        <v>2</v>
      </c>
      <c r="L1373" s="12">
        <v>1</v>
      </c>
      <c r="M1373" s="12">
        <v>0</v>
      </c>
      <c r="N1373" s="12">
        <v>0</v>
      </c>
      <c r="O1373" s="12">
        <f>COUNTIF($P$2:P1373,P1373)</f>
        <v>611</v>
      </c>
      <c r="P1373" s="12" t="str">
        <f t="shared" si="64"/>
        <v>122010000</v>
      </c>
      <c r="Q1373" s="12" t="str">
        <f t="shared" si="65"/>
        <v>1220100000611</v>
      </c>
      <c r="R1373" s="20" t="s">
        <v>1403</v>
      </c>
      <c r="S1373" s="20" t="s">
        <v>1402</v>
      </c>
      <c r="AY1373" s="12" t="s">
        <v>910</v>
      </c>
      <c r="BA1373" s="12" t="s">
        <v>905</v>
      </c>
      <c r="BG1373" s="21">
        <v>-1</v>
      </c>
      <c r="BJ1373" s="12">
        <v>1</v>
      </c>
      <c r="BK1373" s="12">
        <v>1</v>
      </c>
    </row>
    <row r="1374" spans="1:63" ht="45" x14ac:dyDescent="0.25">
      <c r="A1374" s="12">
        <v>1</v>
      </c>
      <c r="B1374" s="11" t="str">
        <f t="shared" si="66"/>
        <v>Общий расчет. Ци Мень. Анализ Дворца. Структуры. Благоприятность. Нет</v>
      </c>
      <c r="C1374" s="11" t="str">
        <f>IFERROR(VLOOKUP(I1374,lvl_1[],2,FALSE),"Нет")</f>
        <v>Общий расчет</v>
      </c>
      <c r="D1374" s="11" t="str">
        <f>IFERROR(VLOOKUP(Rule!J1374,lvl_2[],2,FALSE),"Нет")</f>
        <v>Ци Мень</v>
      </c>
      <c r="E1374" s="11" t="str">
        <f>IFERROR(VLOOKUP(Rule!K1374,lvl_3[],2,FALSE),"Нет")</f>
        <v>Анализ Дворца</v>
      </c>
      <c r="F1374" s="11" t="str">
        <f>IFERROR(INDEX(lvl_4[],MATCH(L1374,lvl_4[ID],0),MATCH(TEXT(K1374,"##0"),lvl_4[#Headers],0)),"Нет")</f>
        <v>Структуры</v>
      </c>
      <c r="G1374" s="11" t="str">
        <f>IFERROR(INDEX(lvl_5[],MATCH(M1374,lvl_5[ID],0),MATCH(_xlfn.CONCAT(TEXT(K1374,"##0"),"_",TEXT(L1374,"##0")),lvl_5[#Headers],0)),"Нет")</f>
        <v>Благоприятность</v>
      </c>
      <c r="H1374" s="11" t="str">
        <f>IFERROR(INDEX(lvl_6[],MATCH(N1374,lvl_6[ID],0),MATCH(_xlfn.CONCAT(K1374,"_",L1374,"_",M1374),lvl_6[#Headers],0)),"Нет")</f>
        <v>Нет</v>
      </c>
      <c r="I1374" s="12">
        <v>1</v>
      </c>
      <c r="J1374" s="12">
        <v>2</v>
      </c>
      <c r="K1374" s="12">
        <v>2</v>
      </c>
      <c r="L1374" s="12">
        <v>1</v>
      </c>
      <c r="M1374" s="12">
        <v>0</v>
      </c>
      <c r="N1374" s="12">
        <v>0</v>
      </c>
      <c r="O1374" s="12">
        <f>COUNTIF($P$2:P1374,P1374)</f>
        <v>612</v>
      </c>
      <c r="P1374" s="12" t="str">
        <f t="shared" si="64"/>
        <v>122010000</v>
      </c>
      <c r="Q1374" s="12" t="str">
        <f t="shared" si="65"/>
        <v>1220100000612</v>
      </c>
      <c r="R1374" s="20" t="s">
        <v>2314</v>
      </c>
      <c r="S1374" s="20" t="s">
        <v>2315</v>
      </c>
      <c r="AX1374" s="12">
        <v>1</v>
      </c>
      <c r="AY1374" s="12" t="s">
        <v>903</v>
      </c>
      <c r="BA1374" s="12" t="s">
        <v>910</v>
      </c>
      <c r="BG1374" s="21">
        <v>-1</v>
      </c>
      <c r="BJ1374" s="12">
        <v>1</v>
      </c>
      <c r="BK1374" s="12">
        <v>1</v>
      </c>
    </row>
    <row r="1375" spans="1:63" ht="45" x14ac:dyDescent="0.25">
      <c r="A1375" s="12">
        <v>1</v>
      </c>
      <c r="B1375" s="11" t="str">
        <f t="shared" si="66"/>
        <v>Общий расчет. Ци Мень. Анализ Дворца. Структуры. Благоприятность. Нет</v>
      </c>
      <c r="C1375" s="11" t="str">
        <f>IFERROR(VLOOKUP(I1375,lvl_1[],2,FALSE),"Нет")</f>
        <v>Общий расчет</v>
      </c>
      <c r="D1375" s="11" t="str">
        <f>IFERROR(VLOOKUP(Rule!J1375,lvl_2[],2,FALSE),"Нет")</f>
        <v>Ци Мень</v>
      </c>
      <c r="E1375" s="11" t="str">
        <f>IFERROR(VLOOKUP(Rule!K1375,lvl_3[],2,FALSE),"Нет")</f>
        <v>Анализ Дворца</v>
      </c>
      <c r="F1375" s="11" t="str">
        <f>IFERROR(INDEX(lvl_4[],MATCH(L1375,lvl_4[ID],0),MATCH(TEXT(K1375,"##0"),lvl_4[#Headers],0)),"Нет")</f>
        <v>Структуры</v>
      </c>
      <c r="G1375" s="11" t="str">
        <f>IFERROR(INDEX(lvl_5[],MATCH(M1375,lvl_5[ID],0),MATCH(_xlfn.CONCAT(TEXT(K1375,"##0"),"_",TEXT(L1375,"##0")),lvl_5[#Headers],0)),"Нет")</f>
        <v>Благоприятность</v>
      </c>
      <c r="H1375" s="11" t="str">
        <f>IFERROR(INDEX(lvl_6[],MATCH(N1375,lvl_6[ID],0),MATCH(_xlfn.CONCAT(K1375,"_",L1375,"_",M1375),lvl_6[#Headers],0)),"Нет")</f>
        <v>Нет</v>
      </c>
      <c r="I1375" s="12">
        <v>1</v>
      </c>
      <c r="J1375" s="12">
        <v>2</v>
      </c>
      <c r="K1375" s="12">
        <v>2</v>
      </c>
      <c r="L1375" s="12">
        <v>1</v>
      </c>
      <c r="M1375" s="12">
        <v>0</v>
      </c>
      <c r="N1375" s="12">
        <v>0</v>
      </c>
      <c r="O1375" s="12">
        <f>COUNTIF($P$2:P1375,P1375)</f>
        <v>613</v>
      </c>
      <c r="P1375" s="12" t="str">
        <f t="shared" si="64"/>
        <v>122010000</v>
      </c>
      <c r="Q1375" s="12" t="str">
        <f t="shared" si="65"/>
        <v>1220100000613</v>
      </c>
      <c r="R1375" s="20" t="s">
        <v>2314</v>
      </c>
      <c r="S1375" s="20" t="s">
        <v>2315</v>
      </c>
      <c r="AX1375" s="12">
        <v>1</v>
      </c>
      <c r="AY1375" s="12" t="s">
        <v>901</v>
      </c>
      <c r="BA1375" s="12" t="s">
        <v>910</v>
      </c>
      <c r="BG1375" s="21">
        <v>-1</v>
      </c>
      <c r="BJ1375" s="12">
        <v>1</v>
      </c>
      <c r="BK1375" s="12">
        <v>1</v>
      </c>
    </row>
    <row r="1376" spans="1:63" ht="60" x14ac:dyDescent="0.25">
      <c r="A1376" s="12">
        <v>1</v>
      </c>
      <c r="B1376" s="11" t="str">
        <f t="shared" si="66"/>
        <v>Общий расчет. Ци Мень. Анализ Дворца. Структуры. Благоприятность. Нет</v>
      </c>
      <c r="C1376" s="11" t="str">
        <f>IFERROR(VLOOKUP(I1376,lvl_1[],2,FALSE),"Нет")</f>
        <v>Общий расчет</v>
      </c>
      <c r="D1376" s="11" t="str">
        <f>IFERROR(VLOOKUP(Rule!J1376,lvl_2[],2,FALSE),"Нет")</f>
        <v>Ци Мень</v>
      </c>
      <c r="E1376" s="11" t="str">
        <f>IFERROR(VLOOKUP(Rule!K1376,lvl_3[],2,FALSE),"Нет")</f>
        <v>Анализ Дворца</v>
      </c>
      <c r="F1376" s="11" t="str">
        <f>IFERROR(INDEX(lvl_4[],MATCH(L1376,lvl_4[ID],0),MATCH(TEXT(K1376,"##0"),lvl_4[#Headers],0)),"Нет")</f>
        <v>Структуры</v>
      </c>
      <c r="G1376" s="11" t="str">
        <f>IFERROR(INDEX(lvl_5[],MATCH(M1376,lvl_5[ID],0),MATCH(_xlfn.CONCAT(TEXT(K1376,"##0"),"_",TEXT(L1376,"##0")),lvl_5[#Headers],0)),"Нет")</f>
        <v>Благоприятность</v>
      </c>
      <c r="H1376" s="11" t="str">
        <f>IFERROR(INDEX(lvl_6[],MATCH(N1376,lvl_6[ID],0),MATCH(_xlfn.CONCAT(K1376,"_",L1376,"_",M1376),lvl_6[#Headers],0)),"Нет")</f>
        <v>Нет</v>
      </c>
      <c r="I1376" s="12">
        <v>1</v>
      </c>
      <c r="J1376" s="12">
        <v>2</v>
      </c>
      <c r="K1376" s="12">
        <v>2</v>
      </c>
      <c r="L1376" s="12">
        <v>1</v>
      </c>
      <c r="M1376" s="12">
        <v>0</v>
      </c>
      <c r="N1376" s="12">
        <v>0</v>
      </c>
      <c r="O1376" s="12">
        <f>COUNTIF($P$2:P1376,P1376)</f>
        <v>614</v>
      </c>
      <c r="P1376" s="12" t="str">
        <f t="shared" si="64"/>
        <v>122010000</v>
      </c>
      <c r="Q1376" s="12" t="str">
        <f t="shared" si="65"/>
        <v>1220100000614</v>
      </c>
      <c r="R1376" s="20" t="s">
        <v>2325</v>
      </c>
      <c r="S1376" s="20" t="s">
        <v>2326</v>
      </c>
      <c r="AY1376" s="12" t="s">
        <v>901</v>
      </c>
      <c r="BA1376" s="12" t="s">
        <v>903</v>
      </c>
      <c r="BB1376" s="12" t="s">
        <v>8</v>
      </c>
      <c r="BG1376" s="21">
        <v>1</v>
      </c>
      <c r="BJ1376" s="12">
        <v>1</v>
      </c>
    </row>
    <row r="1377" spans="1:63" ht="60" x14ac:dyDescent="0.25">
      <c r="A1377" s="12">
        <v>1</v>
      </c>
      <c r="B1377" s="11" t="str">
        <f t="shared" si="66"/>
        <v>Общий расчет. Ци Мень. Анализ Дворца. Структуры. Благоприятность. Нет</v>
      </c>
      <c r="C1377" s="11" t="str">
        <f>IFERROR(VLOOKUP(I1377,lvl_1[],2,FALSE),"Нет")</f>
        <v>Общий расчет</v>
      </c>
      <c r="D1377" s="11" t="str">
        <f>IFERROR(VLOOKUP(Rule!J1377,lvl_2[],2,FALSE),"Нет")</f>
        <v>Ци Мень</v>
      </c>
      <c r="E1377" s="11" t="str">
        <f>IFERROR(VLOOKUP(Rule!K1377,lvl_3[],2,FALSE),"Нет")</f>
        <v>Анализ Дворца</v>
      </c>
      <c r="F1377" s="11" t="str">
        <f>IFERROR(INDEX(lvl_4[],MATCH(L1377,lvl_4[ID],0),MATCH(TEXT(K1377,"##0"),lvl_4[#Headers],0)),"Нет")</f>
        <v>Структуры</v>
      </c>
      <c r="G1377" s="11" t="str">
        <f>IFERROR(INDEX(lvl_5[],MATCH(M1377,lvl_5[ID],0),MATCH(_xlfn.CONCAT(TEXT(K1377,"##0"),"_",TEXT(L1377,"##0")),lvl_5[#Headers],0)),"Нет")</f>
        <v>Благоприятность</v>
      </c>
      <c r="H1377" s="11" t="str">
        <f>IFERROR(INDEX(lvl_6[],MATCH(N1377,lvl_6[ID],0),MATCH(_xlfn.CONCAT(K1377,"_",L1377,"_",M1377),lvl_6[#Headers],0)),"Нет")</f>
        <v>Нет</v>
      </c>
      <c r="I1377" s="12">
        <v>1</v>
      </c>
      <c r="J1377" s="12">
        <v>2</v>
      </c>
      <c r="K1377" s="12">
        <v>2</v>
      </c>
      <c r="L1377" s="12">
        <v>1</v>
      </c>
      <c r="M1377" s="12">
        <v>0</v>
      </c>
      <c r="N1377" s="12">
        <v>0</v>
      </c>
      <c r="O1377" s="12">
        <f>COUNTIF($P$2:P1377,P1377)</f>
        <v>615</v>
      </c>
      <c r="P1377" s="12" t="str">
        <f t="shared" si="64"/>
        <v>122010000</v>
      </c>
      <c r="Q1377" s="12" t="str">
        <f t="shared" si="65"/>
        <v>1220100000615</v>
      </c>
      <c r="R1377" s="20" t="s">
        <v>2325</v>
      </c>
      <c r="S1377" s="20" t="s">
        <v>2326</v>
      </c>
      <c r="AY1377" s="12" t="s">
        <v>901</v>
      </c>
      <c r="BA1377" s="12" t="s">
        <v>903</v>
      </c>
      <c r="BB1377" s="12" t="s">
        <v>12</v>
      </c>
      <c r="BG1377" s="21">
        <v>1</v>
      </c>
      <c r="BJ1377" s="12">
        <v>1</v>
      </c>
    </row>
    <row r="1378" spans="1:63" ht="60" x14ac:dyDescent="0.25">
      <c r="A1378" s="12">
        <v>1</v>
      </c>
      <c r="B1378" s="11" t="str">
        <f t="shared" si="66"/>
        <v>Общий расчет. Ци Мень. Анализ Дворца. Структуры. Благоприятность. Нет</v>
      </c>
      <c r="C1378" s="11" t="str">
        <f>IFERROR(VLOOKUP(I1378,lvl_1[],2,FALSE),"Нет")</f>
        <v>Общий расчет</v>
      </c>
      <c r="D1378" s="11" t="str">
        <f>IFERROR(VLOOKUP(Rule!J1378,lvl_2[],2,FALSE),"Нет")</f>
        <v>Ци Мень</v>
      </c>
      <c r="E1378" s="11" t="str">
        <f>IFERROR(VLOOKUP(Rule!K1378,lvl_3[],2,FALSE),"Нет")</f>
        <v>Анализ Дворца</v>
      </c>
      <c r="F1378" s="11" t="str">
        <f>IFERROR(INDEX(lvl_4[],MATCH(L1378,lvl_4[ID],0),MATCH(TEXT(K1378,"##0"),lvl_4[#Headers],0)),"Нет")</f>
        <v>Структуры</v>
      </c>
      <c r="G1378" s="11" t="str">
        <f>IFERROR(INDEX(lvl_5[],MATCH(M1378,lvl_5[ID],0),MATCH(_xlfn.CONCAT(TEXT(K1378,"##0"),"_",TEXT(L1378,"##0")),lvl_5[#Headers],0)),"Нет")</f>
        <v>Благоприятность</v>
      </c>
      <c r="H1378" s="11" t="str">
        <f>IFERROR(INDEX(lvl_6[],MATCH(N1378,lvl_6[ID],0),MATCH(_xlfn.CONCAT(K1378,"_",L1378,"_",M1378),lvl_6[#Headers],0)),"Нет")</f>
        <v>Нет</v>
      </c>
      <c r="I1378" s="12">
        <v>1</v>
      </c>
      <c r="J1378" s="12">
        <v>2</v>
      </c>
      <c r="K1378" s="12">
        <v>2</v>
      </c>
      <c r="L1378" s="12">
        <v>1</v>
      </c>
      <c r="M1378" s="12">
        <v>0</v>
      </c>
      <c r="N1378" s="12">
        <v>0</v>
      </c>
      <c r="O1378" s="12">
        <f>COUNTIF($P$2:P1378,P1378)</f>
        <v>616</v>
      </c>
      <c r="P1378" s="12" t="str">
        <f t="shared" si="64"/>
        <v>122010000</v>
      </c>
      <c r="Q1378" s="12" t="str">
        <f t="shared" si="65"/>
        <v>1220100000616</v>
      </c>
      <c r="R1378" s="20" t="s">
        <v>2325</v>
      </c>
      <c r="S1378" s="20" t="s">
        <v>2326</v>
      </c>
      <c r="AY1378" s="12" t="s">
        <v>901</v>
      </c>
      <c r="BA1378" s="12" t="s">
        <v>903</v>
      </c>
      <c r="BB1378" s="12" t="s">
        <v>31</v>
      </c>
      <c r="BG1378" s="21">
        <v>1</v>
      </c>
      <c r="BJ1378" s="12">
        <v>1</v>
      </c>
    </row>
    <row r="1379" spans="1:63" ht="60" x14ac:dyDescent="0.25">
      <c r="A1379" s="12">
        <v>1</v>
      </c>
      <c r="B1379" s="11" t="str">
        <f t="shared" si="66"/>
        <v>Общий расчет. Ци Мень. Анализ Дворца. Структуры. Благоприятность. Нет</v>
      </c>
      <c r="C1379" s="11" t="str">
        <f>IFERROR(VLOOKUP(I1379,lvl_1[],2,FALSE),"Нет")</f>
        <v>Общий расчет</v>
      </c>
      <c r="D1379" s="11" t="str">
        <f>IFERROR(VLOOKUP(Rule!J1379,lvl_2[],2,FALSE),"Нет")</f>
        <v>Ци Мень</v>
      </c>
      <c r="E1379" s="11" t="str">
        <f>IFERROR(VLOOKUP(Rule!K1379,lvl_3[],2,FALSE),"Нет")</f>
        <v>Анализ Дворца</v>
      </c>
      <c r="F1379" s="11" t="str">
        <f>IFERROR(INDEX(lvl_4[],MATCH(L1379,lvl_4[ID],0),MATCH(TEXT(K1379,"##0"),lvl_4[#Headers],0)),"Нет")</f>
        <v>Структуры</v>
      </c>
      <c r="G1379" s="11" t="str">
        <f>IFERROR(INDEX(lvl_5[],MATCH(M1379,lvl_5[ID],0),MATCH(_xlfn.CONCAT(TEXT(K1379,"##0"),"_",TEXT(L1379,"##0")),lvl_5[#Headers],0)),"Нет")</f>
        <v>Благоприятность</v>
      </c>
      <c r="H1379" s="11" t="str">
        <f>IFERROR(INDEX(lvl_6[],MATCH(N1379,lvl_6[ID],0),MATCH(_xlfn.CONCAT(K1379,"_",L1379,"_",M1379),lvl_6[#Headers],0)),"Нет")</f>
        <v>Нет</v>
      </c>
      <c r="I1379" s="12">
        <v>1</v>
      </c>
      <c r="J1379" s="12">
        <v>2</v>
      </c>
      <c r="K1379" s="12">
        <v>2</v>
      </c>
      <c r="L1379" s="12">
        <v>1</v>
      </c>
      <c r="M1379" s="12">
        <v>0</v>
      </c>
      <c r="N1379" s="12">
        <v>0</v>
      </c>
      <c r="O1379" s="12">
        <f>COUNTIF($P$2:P1379,P1379)</f>
        <v>617</v>
      </c>
      <c r="P1379" s="12" t="str">
        <f t="shared" si="64"/>
        <v>122010000</v>
      </c>
      <c r="Q1379" s="12" t="str">
        <f t="shared" si="65"/>
        <v>1220100000617</v>
      </c>
      <c r="R1379" s="20" t="s">
        <v>2325</v>
      </c>
      <c r="S1379" s="20" t="s">
        <v>2326</v>
      </c>
      <c r="AY1379" s="12" t="s">
        <v>901</v>
      </c>
      <c r="BA1379" s="12" t="s">
        <v>903</v>
      </c>
      <c r="BB1379" s="12" t="s">
        <v>22</v>
      </c>
      <c r="BG1379" s="21" t="s">
        <v>1109</v>
      </c>
      <c r="BJ1379" s="12">
        <v>1</v>
      </c>
    </row>
    <row r="1380" spans="1:63" ht="60" x14ac:dyDescent="0.25">
      <c r="A1380" s="12">
        <v>1</v>
      </c>
      <c r="B1380" s="11" t="str">
        <f t="shared" si="66"/>
        <v>Общий расчет. Ци Мень. Анализ Дворца. Структуры. Благоприятность. Нет</v>
      </c>
      <c r="C1380" s="11" t="str">
        <f>IFERROR(VLOOKUP(I1380,lvl_1[],2,FALSE),"Нет")</f>
        <v>Общий расчет</v>
      </c>
      <c r="D1380" s="11" t="str">
        <f>IFERROR(VLOOKUP(Rule!J1380,lvl_2[],2,FALSE),"Нет")</f>
        <v>Ци Мень</v>
      </c>
      <c r="E1380" s="11" t="str">
        <f>IFERROR(VLOOKUP(Rule!K1380,lvl_3[],2,FALSE),"Нет")</f>
        <v>Анализ Дворца</v>
      </c>
      <c r="F1380" s="11" t="str">
        <f>IFERROR(INDEX(lvl_4[],MATCH(L1380,lvl_4[ID],0),MATCH(TEXT(K1380,"##0"),lvl_4[#Headers],0)),"Нет")</f>
        <v>Структуры</v>
      </c>
      <c r="G1380" s="11" t="str">
        <f>IFERROR(INDEX(lvl_5[],MATCH(M1380,lvl_5[ID],0),MATCH(_xlfn.CONCAT(TEXT(K1380,"##0"),"_",TEXT(L1380,"##0")),lvl_5[#Headers],0)),"Нет")</f>
        <v>Благоприятность</v>
      </c>
      <c r="H1380" s="11" t="str">
        <f>IFERROR(INDEX(lvl_6[],MATCH(N1380,lvl_6[ID],0),MATCH(_xlfn.CONCAT(K1380,"_",L1380,"_",M1380),lvl_6[#Headers],0)),"Нет")</f>
        <v>Нет</v>
      </c>
      <c r="I1380" s="12">
        <v>1</v>
      </c>
      <c r="J1380" s="12">
        <v>2</v>
      </c>
      <c r="K1380" s="12">
        <v>2</v>
      </c>
      <c r="L1380" s="12">
        <v>1</v>
      </c>
      <c r="M1380" s="12">
        <v>0</v>
      </c>
      <c r="N1380" s="12">
        <v>0</v>
      </c>
      <c r="O1380" s="12">
        <f>COUNTIF($P$2:P1380,P1380)</f>
        <v>618</v>
      </c>
      <c r="P1380" s="12" t="str">
        <f t="shared" si="64"/>
        <v>122010000</v>
      </c>
      <c r="Q1380" s="12" t="str">
        <f t="shared" si="65"/>
        <v>1220100000618</v>
      </c>
      <c r="R1380" s="20" t="s">
        <v>2325</v>
      </c>
      <c r="S1380" s="20" t="s">
        <v>2326</v>
      </c>
      <c r="AY1380" s="12" t="s">
        <v>901</v>
      </c>
      <c r="BA1380" s="12" t="s">
        <v>903</v>
      </c>
      <c r="BB1380" s="12" t="s">
        <v>16</v>
      </c>
      <c r="BG1380" s="21">
        <v>-1</v>
      </c>
      <c r="BJ1380" s="12">
        <v>1</v>
      </c>
      <c r="BK1380" s="12">
        <v>1</v>
      </c>
    </row>
    <row r="1381" spans="1:63" ht="60" x14ac:dyDescent="0.25">
      <c r="A1381" s="12">
        <v>1</v>
      </c>
      <c r="B1381" s="11" t="str">
        <f t="shared" si="66"/>
        <v>Общий расчет. Ци Мень. Анализ Дворца. Структуры. Благоприятность. Нет</v>
      </c>
      <c r="C1381" s="11" t="str">
        <f>IFERROR(VLOOKUP(I1381,lvl_1[],2,FALSE),"Нет")</f>
        <v>Общий расчет</v>
      </c>
      <c r="D1381" s="11" t="str">
        <f>IFERROR(VLOOKUP(Rule!J1381,lvl_2[],2,FALSE),"Нет")</f>
        <v>Ци Мень</v>
      </c>
      <c r="E1381" s="11" t="str">
        <f>IFERROR(VLOOKUP(Rule!K1381,lvl_3[],2,FALSE),"Нет")</f>
        <v>Анализ Дворца</v>
      </c>
      <c r="F1381" s="11" t="str">
        <f>IFERROR(INDEX(lvl_4[],MATCH(L1381,lvl_4[ID],0),MATCH(TEXT(K1381,"##0"),lvl_4[#Headers],0)),"Нет")</f>
        <v>Структуры</v>
      </c>
      <c r="G1381" s="11" t="str">
        <f>IFERROR(INDEX(lvl_5[],MATCH(M1381,lvl_5[ID],0),MATCH(_xlfn.CONCAT(TEXT(K1381,"##0"),"_",TEXT(L1381,"##0")),lvl_5[#Headers],0)),"Нет")</f>
        <v>Благоприятность</v>
      </c>
      <c r="H1381" s="11" t="str">
        <f>IFERROR(INDEX(lvl_6[],MATCH(N1381,lvl_6[ID],0),MATCH(_xlfn.CONCAT(K1381,"_",L1381,"_",M1381),lvl_6[#Headers],0)),"Нет")</f>
        <v>Нет</v>
      </c>
      <c r="I1381" s="12">
        <v>1</v>
      </c>
      <c r="J1381" s="12">
        <v>2</v>
      </c>
      <c r="K1381" s="12">
        <v>2</v>
      </c>
      <c r="L1381" s="12">
        <v>1</v>
      </c>
      <c r="M1381" s="12">
        <v>0</v>
      </c>
      <c r="N1381" s="12">
        <v>0</v>
      </c>
      <c r="O1381" s="12">
        <f>COUNTIF($P$2:P1381,P1381)</f>
        <v>619</v>
      </c>
      <c r="P1381" s="12" t="str">
        <f t="shared" si="64"/>
        <v>122010000</v>
      </c>
      <c r="Q1381" s="12" t="str">
        <f t="shared" si="65"/>
        <v>1220100000619</v>
      </c>
      <c r="R1381" s="20" t="s">
        <v>2325</v>
      </c>
      <c r="S1381" s="20" t="s">
        <v>2326</v>
      </c>
      <c r="AY1381" s="12" t="s">
        <v>901</v>
      </c>
      <c r="BA1381" s="12" t="s">
        <v>903</v>
      </c>
      <c r="BB1381" s="12" t="s">
        <v>19</v>
      </c>
      <c r="BG1381" s="21">
        <v>-1</v>
      </c>
      <c r="BJ1381" s="12">
        <v>1</v>
      </c>
      <c r="BK1381" s="12">
        <v>1</v>
      </c>
    </row>
    <row r="1382" spans="1:63" ht="60" x14ac:dyDescent="0.25">
      <c r="A1382" s="12">
        <v>1</v>
      </c>
      <c r="B1382" s="11" t="str">
        <f t="shared" si="66"/>
        <v>Общий расчет. Ци Мень. Анализ Дворца. Структуры. Благоприятность. Нет</v>
      </c>
      <c r="C1382" s="11" t="str">
        <f>IFERROR(VLOOKUP(I1382,lvl_1[],2,FALSE),"Нет")</f>
        <v>Общий расчет</v>
      </c>
      <c r="D1382" s="11" t="str">
        <f>IFERROR(VLOOKUP(Rule!J1382,lvl_2[],2,FALSE),"Нет")</f>
        <v>Ци Мень</v>
      </c>
      <c r="E1382" s="11" t="str">
        <f>IFERROR(VLOOKUP(Rule!K1382,lvl_3[],2,FALSE),"Нет")</f>
        <v>Анализ Дворца</v>
      </c>
      <c r="F1382" s="11" t="str">
        <f>IFERROR(INDEX(lvl_4[],MATCH(L1382,lvl_4[ID],0),MATCH(TEXT(K1382,"##0"),lvl_4[#Headers],0)),"Нет")</f>
        <v>Структуры</v>
      </c>
      <c r="G1382" s="11" t="str">
        <f>IFERROR(INDEX(lvl_5[],MATCH(M1382,lvl_5[ID],0),MATCH(_xlfn.CONCAT(TEXT(K1382,"##0"),"_",TEXT(L1382,"##0")),lvl_5[#Headers],0)),"Нет")</f>
        <v>Благоприятность</v>
      </c>
      <c r="H1382" s="11" t="str">
        <f>IFERROR(INDEX(lvl_6[],MATCH(N1382,lvl_6[ID],0),MATCH(_xlfn.CONCAT(K1382,"_",L1382,"_",M1382),lvl_6[#Headers],0)),"Нет")</f>
        <v>Нет</v>
      </c>
      <c r="I1382" s="12">
        <v>1</v>
      </c>
      <c r="J1382" s="12">
        <v>2</v>
      </c>
      <c r="K1382" s="12">
        <v>2</v>
      </c>
      <c r="L1382" s="12">
        <v>1</v>
      </c>
      <c r="M1382" s="12">
        <v>0</v>
      </c>
      <c r="N1382" s="12">
        <v>0</v>
      </c>
      <c r="O1382" s="12">
        <f>COUNTIF($P$2:P1382,P1382)</f>
        <v>620</v>
      </c>
      <c r="P1382" s="12" t="str">
        <f t="shared" si="64"/>
        <v>122010000</v>
      </c>
      <c r="Q1382" s="12" t="str">
        <f t="shared" si="65"/>
        <v>1220100000620</v>
      </c>
      <c r="R1382" s="20" t="s">
        <v>2325</v>
      </c>
      <c r="S1382" s="20" t="s">
        <v>2326</v>
      </c>
      <c r="AY1382" s="12" t="s">
        <v>901</v>
      </c>
      <c r="BA1382" s="12" t="s">
        <v>903</v>
      </c>
      <c r="BB1382" s="12" t="s">
        <v>26</v>
      </c>
      <c r="BG1382" s="21">
        <v>-1</v>
      </c>
      <c r="BJ1382" s="12">
        <v>1</v>
      </c>
      <c r="BK1382" s="12">
        <v>1</v>
      </c>
    </row>
    <row r="1383" spans="1:63" ht="60" x14ac:dyDescent="0.25">
      <c r="A1383" s="12">
        <v>1</v>
      </c>
      <c r="B1383" s="11" t="str">
        <f t="shared" si="66"/>
        <v>Общий расчет. Ци Мень. Анализ Дворца. Структуры. Благоприятность. Нет</v>
      </c>
      <c r="C1383" s="11" t="str">
        <f>IFERROR(VLOOKUP(I1383,lvl_1[],2,FALSE),"Нет")</f>
        <v>Общий расчет</v>
      </c>
      <c r="D1383" s="11" t="str">
        <f>IFERROR(VLOOKUP(Rule!J1383,lvl_2[],2,FALSE),"Нет")</f>
        <v>Ци Мень</v>
      </c>
      <c r="E1383" s="11" t="str">
        <f>IFERROR(VLOOKUP(Rule!K1383,lvl_3[],2,FALSE),"Нет")</f>
        <v>Анализ Дворца</v>
      </c>
      <c r="F1383" s="11" t="str">
        <f>IFERROR(INDEX(lvl_4[],MATCH(L1383,lvl_4[ID],0),MATCH(TEXT(K1383,"##0"),lvl_4[#Headers],0)),"Нет")</f>
        <v>Структуры</v>
      </c>
      <c r="G1383" s="11" t="str">
        <f>IFERROR(INDEX(lvl_5[],MATCH(M1383,lvl_5[ID],0),MATCH(_xlfn.CONCAT(TEXT(K1383,"##0"),"_",TEXT(L1383,"##0")),lvl_5[#Headers],0)),"Нет")</f>
        <v>Благоприятность</v>
      </c>
      <c r="H1383" s="11" t="str">
        <f>IFERROR(INDEX(lvl_6[],MATCH(N1383,lvl_6[ID],0),MATCH(_xlfn.CONCAT(K1383,"_",L1383,"_",M1383),lvl_6[#Headers],0)),"Нет")</f>
        <v>Нет</v>
      </c>
      <c r="I1383" s="12">
        <v>1</v>
      </c>
      <c r="J1383" s="12">
        <v>2</v>
      </c>
      <c r="K1383" s="12">
        <v>2</v>
      </c>
      <c r="L1383" s="12">
        <v>1</v>
      </c>
      <c r="M1383" s="12">
        <v>0</v>
      </c>
      <c r="N1383" s="12">
        <v>0</v>
      </c>
      <c r="O1383" s="12">
        <f>COUNTIF($P$2:P1383,P1383)</f>
        <v>621</v>
      </c>
      <c r="P1383" s="12" t="str">
        <f t="shared" si="64"/>
        <v>122010000</v>
      </c>
      <c r="Q1383" s="12" t="str">
        <f t="shared" si="65"/>
        <v>1220100000621</v>
      </c>
      <c r="R1383" s="20" t="s">
        <v>2325</v>
      </c>
      <c r="S1383" s="20" t="s">
        <v>2326</v>
      </c>
      <c r="AY1383" s="12" t="s">
        <v>901</v>
      </c>
      <c r="BA1383" s="12" t="s">
        <v>903</v>
      </c>
      <c r="BB1383" s="12" t="s">
        <v>29</v>
      </c>
      <c r="BG1383" s="21">
        <v>-1</v>
      </c>
      <c r="BJ1383" s="12">
        <v>1</v>
      </c>
      <c r="BK1383" s="12">
        <v>1</v>
      </c>
    </row>
    <row r="1384" spans="1:63" ht="60" x14ac:dyDescent="0.25">
      <c r="A1384" s="12">
        <v>1</v>
      </c>
      <c r="B1384" s="11" t="str">
        <f t="shared" si="66"/>
        <v>Общий расчет. Ци Мень. Анализ Дворца. Структуры. Благоприятность. Нет</v>
      </c>
      <c r="C1384" s="11" t="str">
        <f>IFERROR(VLOOKUP(I1384,lvl_1[],2,FALSE),"Нет")</f>
        <v>Общий расчет</v>
      </c>
      <c r="D1384" s="11" t="str">
        <f>IFERROR(VLOOKUP(Rule!J1384,lvl_2[],2,FALSE),"Нет")</f>
        <v>Ци Мень</v>
      </c>
      <c r="E1384" s="11" t="str">
        <f>IFERROR(VLOOKUP(Rule!K1384,lvl_3[],2,FALSE),"Нет")</f>
        <v>Анализ Дворца</v>
      </c>
      <c r="F1384" s="11" t="str">
        <f>IFERROR(INDEX(lvl_4[],MATCH(L1384,lvl_4[ID],0),MATCH(TEXT(K1384,"##0"),lvl_4[#Headers],0)),"Нет")</f>
        <v>Структуры</v>
      </c>
      <c r="G1384" s="11" t="str">
        <f>IFERROR(INDEX(lvl_5[],MATCH(M1384,lvl_5[ID],0),MATCH(_xlfn.CONCAT(TEXT(K1384,"##0"),"_",TEXT(L1384,"##0")),lvl_5[#Headers],0)),"Нет")</f>
        <v>Благоприятность</v>
      </c>
      <c r="H1384" s="11" t="str">
        <f>IFERROR(INDEX(lvl_6[],MATCH(N1384,lvl_6[ID],0),MATCH(_xlfn.CONCAT(K1384,"_",L1384,"_",M1384),lvl_6[#Headers],0)),"Нет")</f>
        <v>Нет</v>
      </c>
      <c r="I1384" s="12">
        <v>1</v>
      </c>
      <c r="J1384" s="12">
        <v>2</v>
      </c>
      <c r="K1384" s="12">
        <v>2</v>
      </c>
      <c r="L1384" s="12">
        <v>1</v>
      </c>
      <c r="M1384" s="12">
        <v>0</v>
      </c>
      <c r="N1384" s="12">
        <v>0</v>
      </c>
      <c r="O1384" s="12">
        <f>COUNTIF($P$2:P1384,P1384)</f>
        <v>622</v>
      </c>
      <c r="P1384" s="12" t="str">
        <f t="shared" si="64"/>
        <v>122010000</v>
      </c>
      <c r="Q1384" s="12" t="str">
        <f t="shared" si="65"/>
        <v>1220100000622</v>
      </c>
      <c r="R1384" s="20" t="s">
        <v>2325</v>
      </c>
      <c r="S1384" s="20" t="s">
        <v>2326</v>
      </c>
      <c r="AY1384" s="12" t="s">
        <v>901</v>
      </c>
      <c r="BA1384" s="12" t="s">
        <v>903</v>
      </c>
      <c r="BD1384" s="12" t="s">
        <v>68</v>
      </c>
      <c r="BG1384" s="21" t="s">
        <v>1109</v>
      </c>
      <c r="BJ1384" s="12">
        <v>1</v>
      </c>
    </row>
    <row r="1385" spans="1:63" ht="60" x14ac:dyDescent="0.25">
      <c r="A1385" s="12">
        <v>1</v>
      </c>
      <c r="B1385" s="11" t="str">
        <f t="shared" si="66"/>
        <v>Общий расчет. Ци Мень. Анализ Дворца. Структуры. Благоприятность. Нет</v>
      </c>
      <c r="C1385" s="11" t="str">
        <f>IFERROR(VLOOKUP(I1385,lvl_1[],2,FALSE),"Нет")</f>
        <v>Общий расчет</v>
      </c>
      <c r="D1385" s="11" t="str">
        <f>IFERROR(VLOOKUP(Rule!J1385,lvl_2[],2,FALSE),"Нет")</f>
        <v>Ци Мень</v>
      </c>
      <c r="E1385" s="11" t="str">
        <f>IFERROR(VLOOKUP(Rule!K1385,lvl_3[],2,FALSE),"Нет")</f>
        <v>Анализ Дворца</v>
      </c>
      <c r="F1385" s="11" t="str">
        <f>IFERROR(INDEX(lvl_4[],MATCH(L1385,lvl_4[ID],0),MATCH(TEXT(K1385,"##0"),lvl_4[#Headers],0)),"Нет")</f>
        <v>Структуры</v>
      </c>
      <c r="G1385" s="11" t="str">
        <f>IFERROR(INDEX(lvl_5[],MATCH(M1385,lvl_5[ID],0),MATCH(_xlfn.CONCAT(TEXT(K1385,"##0"),"_",TEXT(L1385,"##0")),lvl_5[#Headers],0)),"Нет")</f>
        <v>Благоприятность</v>
      </c>
      <c r="H1385" s="11" t="str">
        <f>IFERROR(INDEX(lvl_6[],MATCH(N1385,lvl_6[ID],0),MATCH(_xlfn.CONCAT(K1385,"_",L1385,"_",M1385),lvl_6[#Headers],0)),"Нет")</f>
        <v>Нет</v>
      </c>
      <c r="I1385" s="12">
        <v>1</v>
      </c>
      <c r="J1385" s="12">
        <v>2</v>
      </c>
      <c r="K1385" s="12">
        <v>2</v>
      </c>
      <c r="L1385" s="12">
        <v>1</v>
      </c>
      <c r="M1385" s="12">
        <v>0</v>
      </c>
      <c r="N1385" s="12">
        <v>0</v>
      </c>
      <c r="O1385" s="12">
        <f>COUNTIF($P$2:P1385,P1385)</f>
        <v>623</v>
      </c>
      <c r="P1385" s="12" t="str">
        <f t="shared" si="64"/>
        <v>122010000</v>
      </c>
      <c r="Q1385" s="12" t="str">
        <f t="shared" si="65"/>
        <v>1220100000623</v>
      </c>
      <c r="R1385" s="20" t="s">
        <v>2325</v>
      </c>
      <c r="S1385" s="20" t="s">
        <v>2326</v>
      </c>
      <c r="AY1385" s="12" t="s">
        <v>901</v>
      </c>
      <c r="BA1385" s="12" t="s">
        <v>903</v>
      </c>
      <c r="BD1385" s="12" t="s">
        <v>74</v>
      </c>
      <c r="BG1385" s="21" t="s">
        <v>1109</v>
      </c>
      <c r="BJ1385" s="12">
        <v>1</v>
      </c>
    </row>
    <row r="1386" spans="1:63" ht="60" x14ac:dyDescent="0.25">
      <c r="A1386" s="12">
        <v>1</v>
      </c>
      <c r="B1386" s="11" t="str">
        <f t="shared" si="66"/>
        <v>Общий расчет. Ци Мень. Анализ Дворца. Структуры. Благоприятность. Нет</v>
      </c>
      <c r="C1386" s="11" t="str">
        <f>IFERROR(VLOOKUP(I1386,lvl_1[],2,FALSE),"Нет")</f>
        <v>Общий расчет</v>
      </c>
      <c r="D1386" s="11" t="str">
        <f>IFERROR(VLOOKUP(Rule!J1386,lvl_2[],2,FALSE),"Нет")</f>
        <v>Ци Мень</v>
      </c>
      <c r="E1386" s="11" t="str">
        <f>IFERROR(VLOOKUP(Rule!K1386,lvl_3[],2,FALSE),"Нет")</f>
        <v>Анализ Дворца</v>
      </c>
      <c r="F1386" s="11" t="str">
        <f>IFERROR(INDEX(lvl_4[],MATCH(L1386,lvl_4[ID],0),MATCH(TEXT(K1386,"##0"),lvl_4[#Headers],0)),"Нет")</f>
        <v>Структуры</v>
      </c>
      <c r="G1386" s="11" t="str">
        <f>IFERROR(INDEX(lvl_5[],MATCH(M1386,lvl_5[ID],0),MATCH(_xlfn.CONCAT(TEXT(K1386,"##0"),"_",TEXT(L1386,"##0")),lvl_5[#Headers],0)),"Нет")</f>
        <v>Благоприятность</v>
      </c>
      <c r="H1386" s="11" t="str">
        <f>IFERROR(INDEX(lvl_6[],MATCH(N1386,lvl_6[ID],0),MATCH(_xlfn.CONCAT(K1386,"_",L1386,"_",M1386),lvl_6[#Headers],0)),"Нет")</f>
        <v>Нет</v>
      </c>
      <c r="I1386" s="12">
        <v>1</v>
      </c>
      <c r="J1386" s="12">
        <v>2</v>
      </c>
      <c r="K1386" s="12">
        <v>2</v>
      </c>
      <c r="L1386" s="12">
        <v>1</v>
      </c>
      <c r="M1386" s="12">
        <v>0</v>
      </c>
      <c r="N1386" s="12">
        <v>0</v>
      </c>
      <c r="O1386" s="12">
        <f>COUNTIF($P$2:P1386,P1386)</f>
        <v>624</v>
      </c>
      <c r="P1386" s="12" t="str">
        <f t="shared" si="64"/>
        <v>122010000</v>
      </c>
      <c r="Q1386" s="12" t="str">
        <f t="shared" si="65"/>
        <v>1220100000624</v>
      </c>
      <c r="R1386" s="20" t="s">
        <v>2325</v>
      </c>
      <c r="S1386" s="20" t="s">
        <v>2326</v>
      </c>
      <c r="AY1386" s="12" t="s">
        <v>901</v>
      </c>
      <c r="BA1386" s="12" t="s">
        <v>903</v>
      </c>
      <c r="BD1386" s="12" t="s">
        <v>83</v>
      </c>
      <c r="BG1386" s="21" t="s">
        <v>1109</v>
      </c>
      <c r="BJ1386" s="12">
        <v>1</v>
      </c>
    </row>
    <row r="1387" spans="1:63" ht="60" x14ac:dyDescent="0.25">
      <c r="A1387" s="12">
        <v>1</v>
      </c>
      <c r="B1387" s="11" t="str">
        <f t="shared" si="66"/>
        <v>Общий расчет. Ци Мень. Анализ Дворца. Структуры. Благоприятность. Нет</v>
      </c>
      <c r="C1387" s="11" t="str">
        <f>IFERROR(VLOOKUP(I1387,lvl_1[],2,FALSE),"Нет")</f>
        <v>Общий расчет</v>
      </c>
      <c r="D1387" s="11" t="str">
        <f>IFERROR(VLOOKUP(Rule!J1387,lvl_2[],2,FALSE),"Нет")</f>
        <v>Ци Мень</v>
      </c>
      <c r="E1387" s="11" t="str">
        <f>IFERROR(VLOOKUP(Rule!K1387,lvl_3[],2,FALSE),"Нет")</f>
        <v>Анализ Дворца</v>
      </c>
      <c r="F1387" s="11" t="str">
        <f>IFERROR(INDEX(lvl_4[],MATCH(L1387,lvl_4[ID],0),MATCH(TEXT(K1387,"##0"),lvl_4[#Headers],0)),"Нет")</f>
        <v>Структуры</v>
      </c>
      <c r="G1387" s="11" t="str">
        <f>IFERROR(INDEX(lvl_5[],MATCH(M1387,lvl_5[ID],0),MATCH(_xlfn.CONCAT(TEXT(K1387,"##0"),"_",TEXT(L1387,"##0")),lvl_5[#Headers],0)),"Нет")</f>
        <v>Благоприятность</v>
      </c>
      <c r="H1387" s="11" t="str">
        <f>IFERROR(INDEX(lvl_6[],MATCH(N1387,lvl_6[ID],0),MATCH(_xlfn.CONCAT(K1387,"_",L1387,"_",M1387),lvl_6[#Headers],0)),"Нет")</f>
        <v>Нет</v>
      </c>
      <c r="I1387" s="12">
        <v>1</v>
      </c>
      <c r="J1387" s="12">
        <v>2</v>
      </c>
      <c r="K1387" s="12">
        <v>2</v>
      </c>
      <c r="L1387" s="12">
        <v>1</v>
      </c>
      <c r="M1387" s="12">
        <v>0</v>
      </c>
      <c r="N1387" s="12">
        <v>0</v>
      </c>
      <c r="O1387" s="12">
        <f>COUNTIF($P$2:P1387,P1387)</f>
        <v>625</v>
      </c>
      <c r="P1387" s="12" t="str">
        <f t="shared" si="64"/>
        <v>122010000</v>
      </c>
      <c r="Q1387" s="12" t="str">
        <f t="shared" si="65"/>
        <v>1220100000625</v>
      </c>
      <c r="R1387" s="20" t="s">
        <v>2325</v>
      </c>
      <c r="S1387" s="20" t="s">
        <v>2326</v>
      </c>
      <c r="AY1387" s="12" t="s">
        <v>901</v>
      </c>
      <c r="BA1387" s="12" t="s">
        <v>903</v>
      </c>
      <c r="BD1387" s="12" t="s">
        <v>65</v>
      </c>
      <c r="BG1387" s="21">
        <v>-1</v>
      </c>
      <c r="BJ1387" s="12">
        <v>1</v>
      </c>
      <c r="BK1387" s="12">
        <v>1</v>
      </c>
    </row>
    <row r="1388" spans="1:63" ht="60" x14ac:dyDescent="0.25">
      <c r="A1388" s="12">
        <v>1</v>
      </c>
      <c r="B1388" s="11" t="str">
        <f t="shared" si="66"/>
        <v>Общий расчет. Ци Мень. Анализ Дворца. Структуры. Благоприятность. Нет</v>
      </c>
      <c r="C1388" s="11" t="str">
        <f>IFERROR(VLOOKUP(I1388,lvl_1[],2,FALSE),"Нет")</f>
        <v>Общий расчет</v>
      </c>
      <c r="D1388" s="11" t="str">
        <f>IFERROR(VLOOKUP(Rule!J1388,lvl_2[],2,FALSE),"Нет")</f>
        <v>Ци Мень</v>
      </c>
      <c r="E1388" s="11" t="str">
        <f>IFERROR(VLOOKUP(Rule!K1388,lvl_3[],2,FALSE),"Нет")</f>
        <v>Анализ Дворца</v>
      </c>
      <c r="F1388" s="11" t="str">
        <f>IFERROR(INDEX(lvl_4[],MATCH(L1388,lvl_4[ID],0),MATCH(TEXT(K1388,"##0"),lvl_4[#Headers],0)),"Нет")</f>
        <v>Структуры</v>
      </c>
      <c r="G1388" s="11" t="str">
        <f>IFERROR(INDEX(lvl_5[],MATCH(M1388,lvl_5[ID],0),MATCH(_xlfn.CONCAT(TEXT(K1388,"##0"),"_",TEXT(L1388,"##0")),lvl_5[#Headers],0)),"Нет")</f>
        <v>Благоприятность</v>
      </c>
      <c r="H1388" s="11" t="str">
        <f>IFERROR(INDEX(lvl_6[],MATCH(N1388,lvl_6[ID],0),MATCH(_xlfn.CONCAT(K1388,"_",L1388,"_",M1388),lvl_6[#Headers],0)),"Нет")</f>
        <v>Нет</v>
      </c>
      <c r="I1388" s="12">
        <v>1</v>
      </c>
      <c r="J1388" s="12">
        <v>2</v>
      </c>
      <c r="K1388" s="12">
        <v>2</v>
      </c>
      <c r="L1388" s="12">
        <v>1</v>
      </c>
      <c r="M1388" s="12">
        <v>0</v>
      </c>
      <c r="N1388" s="12">
        <v>0</v>
      </c>
      <c r="O1388" s="12">
        <f>COUNTIF($P$2:P1388,P1388)</f>
        <v>626</v>
      </c>
      <c r="P1388" s="12" t="str">
        <f t="shared" si="64"/>
        <v>122010000</v>
      </c>
      <c r="Q1388" s="12" t="str">
        <f t="shared" si="65"/>
        <v>1220100000626</v>
      </c>
      <c r="R1388" s="20" t="s">
        <v>2325</v>
      </c>
      <c r="S1388" s="20" t="s">
        <v>2326</v>
      </c>
      <c r="AY1388" s="12" t="s">
        <v>901</v>
      </c>
      <c r="BA1388" s="12" t="s">
        <v>903</v>
      </c>
      <c r="BD1388" s="12" t="s">
        <v>71</v>
      </c>
      <c r="BG1388" s="21">
        <v>-1</v>
      </c>
      <c r="BJ1388" s="12">
        <v>1</v>
      </c>
      <c r="BK1388" s="12">
        <v>1</v>
      </c>
    </row>
    <row r="1389" spans="1:63" ht="60" x14ac:dyDescent="0.25">
      <c r="A1389" s="12">
        <v>1</v>
      </c>
      <c r="B1389" s="11" t="str">
        <f t="shared" si="66"/>
        <v>Общий расчет. Ци Мень. Анализ Дворца. Структуры. Благоприятность. Нет</v>
      </c>
      <c r="C1389" s="11" t="str">
        <f>IFERROR(VLOOKUP(I1389,lvl_1[],2,FALSE),"Нет")</f>
        <v>Общий расчет</v>
      </c>
      <c r="D1389" s="11" t="str">
        <f>IFERROR(VLOOKUP(Rule!J1389,lvl_2[],2,FALSE),"Нет")</f>
        <v>Ци Мень</v>
      </c>
      <c r="E1389" s="11" t="str">
        <f>IFERROR(VLOOKUP(Rule!K1389,lvl_3[],2,FALSE),"Нет")</f>
        <v>Анализ Дворца</v>
      </c>
      <c r="F1389" s="11" t="str">
        <f>IFERROR(INDEX(lvl_4[],MATCH(L1389,lvl_4[ID],0),MATCH(TEXT(K1389,"##0"),lvl_4[#Headers],0)),"Нет")</f>
        <v>Структуры</v>
      </c>
      <c r="G1389" s="11" t="str">
        <f>IFERROR(INDEX(lvl_5[],MATCH(M1389,lvl_5[ID],0),MATCH(_xlfn.CONCAT(TEXT(K1389,"##0"),"_",TEXT(L1389,"##0")),lvl_5[#Headers],0)),"Нет")</f>
        <v>Благоприятность</v>
      </c>
      <c r="H1389" s="11" t="str">
        <f>IFERROR(INDEX(lvl_6[],MATCH(N1389,lvl_6[ID],0),MATCH(_xlfn.CONCAT(K1389,"_",L1389,"_",M1389),lvl_6[#Headers],0)),"Нет")</f>
        <v>Нет</v>
      </c>
      <c r="I1389" s="12">
        <v>1</v>
      </c>
      <c r="J1389" s="12">
        <v>2</v>
      </c>
      <c r="K1389" s="12">
        <v>2</v>
      </c>
      <c r="L1389" s="12">
        <v>1</v>
      </c>
      <c r="M1389" s="12">
        <v>0</v>
      </c>
      <c r="N1389" s="12">
        <v>0</v>
      </c>
      <c r="O1389" s="12">
        <f>COUNTIF($P$2:P1389,P1389)</f>
        <v>627</v>
      </c>
      <c r="P1389" s="12" t="str">
        <f t="shared" si="64"/>
        <v>122010000</v>
      </c>
      <c r="Q1389" s="12" t="str">
        <f t="shared" si="65"/>
        <v>1220100000627</v>
      </c>
      <c r="R1389" s="20" t="s">
        <v>2325</v>
      </c>
      <c r="S1389" s="20" t="s">
        <v>2326</v>
      </c>
      <c r="AY1389" s="12" t="s">
        <v>901</v>
      </c>
      <c r="BA1389" s="12" t="s">
        <v>903</v>
      </c>
      <c r="BD1389" s="12" t="s">
        <v>80</v>
      </c>
      <c r="BG1389" s="21">
        <v>-1</v>
      </c>
      <c r="BJ1389" s="12">
        <v>1</v>
      </c>
      <c r="BK1389" s="12">
        <v>1</v>
      </c>
    </row>
    <row r="1390" spans="1:63" ht="60" x14ac:dyDescent="0.25">
      <c r="A1390" s="12">
        <v>1</v>
      </c>
      <c r="B1390" s="11" t="str">
        <f t="shared" si="66"/>
        <v>Общий расчет. Ци Мень. Анализ Дворца. Структуры. Благоприятность. Нет</v>
      </c>
      <c r="C1390" s="11" t="str">
        <f>IFERROR(VLOOKUP(I1390,lvl_1[],2,FALSE),"Нет")</f>
        <v>Общий расчет</v>
      </c>
      <c r="D1390" s="11" t="str">
        <f>IFERROR(VLOOKUP(Rule!J1390,lvl_2[],2,FALSE),"Нет")</f>
        <v>Ци Мень</v>
      </c>
      <c r="E1390" s="11" t="str">
        <f>IFERROR(VLOOKUP(Rule!K1390,lvl_3[],2,FALSE),"Нет")</f>
        <v>Анализ Дворца</v>
      </c>
      <c r="F1390" s="11" t="str">
        <f>IFERROR(INDEX(lvl_4[],MATCH(L1390,lvl_4[ID],0),MATCH(TEXT(K1390,"##0"),lvl_4[#Headers],0)),"Нет")</f>
        <v>Структуры</v>
      </c>
      <c r="G1390" s="11" t="str">
        <f>IFERROR(INDEX(lvl_5[],MATCH(M1390,lvl_5[ID],0),MATCH(_xlfn.CONCAT(TEXT(K1390,"##0"),"_",TEXT(L1390,"##0")),lvl_5[#Headers],0)),"Нет")</f>
        <v>Благоприятность</v>
      </c>
      <c r="H1390" s="11" t="str">
        <f>IFERROR(INDEX(lvl_6[],MATCH(N1390,lvl_6[ID],0),MATCH(_xlfn.CONCAT(K1390,"_",L1390,"_",M1390),lvl_6[#Headers],0)),"Нет")</f>
        <v>Нет</v>
      </c>
      <c r="I1390" s="12">
        <v>1</v>
      </c>
      <c r="J1390" s="12">
        <v>2</v>
      </c>
      <c r="K1390" s="12">
        <v>2</v>
      </c>
      <c r="L1390" s="12">
        <v>1</v>
      </c>
      <c r="M1390" s="12">
        <v>0</v>
      </c>
      <c r="N1390" s="12">
        <v>0</v>
      </c>
      <c r="O1390" s="12">
        <f>COUNTIF($P$2:P1390,P1390)</f>
        <v>628</v>
      </c>
      <c r="P1390" s="12" t="str">
        <f t="shared" si="64"/>
        <v>122010000</v>
      </c>
      <c r="Q1390" s="12" t="str">
        <f t="shared" si="65"/>
        <v>1220100000628</v>
      </c>
      <c r="R1390" s="20" t="s">
        <v>2325</v>
      </c>
      <c r="S1390" s="20" t="s">
        <v>2326</v>
      </c>
      <c r="AY1390" s="12" t="s">
        <v>901</v>
      </c>
      <c r="BA1390" s="12" t="s">
        <v>903</v>
      </c>
      <c r="BD1390" s="12" t="s">
        <v>89</v>
      </c>
      <c r="BG1390" s="21">
        <v>-1</v>
      </c>
      <c r="BJ1390" s="12">
        <v>1</v>
      </c>
      <c r="BK1390" s="12">
        <v>1</v>
      </c>
    </row>
    <row r="1391" spans="1:63" ht="60" x14ac:dyDescent="0.25">
      <c r="A1391" s="12">
        <v>1</v>
      </c>
      <c r="B1391" s="11" t="str">
        <f t="shared" si="66"/>
        <v>Общий расчет. Ци Мень. Анализ Дворца. Структуры. Благоприятность. Нет</v>
      </c>
      <c r="C1391" s="11" t="str">
        <f>IFERROR(VLOOKUP(I1391,lvl_1[],2,FALSE),"Нет")</f>
        <v>Общий расчет</v>
      </c>
      <c r="D1391" s="11" t="str">
        <f>IFERROR(VLOOKUP(Rule!J1391,lvl_2[],2,FALSE),"Нет")</f>
        <v>Ци Мень</v>
      </c>
      <c r="E1391" s="11" t="str">
        <f>IFERROR(VLOOKUP(Rule!K1391,lvl_3[],2,FALSE),"Нет")</f>
        <v>Анализ Дворца</v>
      </c>
      <c r="F1391" s="11" t="str">
        <f>IFERROR(INDEX(lvl_4[],MATCH(L1391,lvl_4[ID],0),MATCH(TEXT(K1391,"##0"),lvl_4[#Headers],0)),"Нет")</f>
        <v>Структуры</v>
      </c>
      <c r="G1391" s="11" t="str">
        <f>IFERROR(INDEX(lvl_5[],MATCH(M1391,lvl_5[ID],0),MATCH(_xlfn.CONCAT(TEXT(K1391,"##0"),"_",TEXT(L1391,"##0")),lvl_5[#Headers],0)),"Нет")</f>
        <v>Благоприятность</v>
      </c>
      <c r="H1391" s="11" t="str">
        <f>IFERROR(INDEX(lvl_6[],MATCH(N1391,lvl_6[ID],0),MATCH(_xlfn.CONCAT(K1391,"_",L1391,"_",M1391),lvl_6[#Headers],0)),"Нет")</f>
        <v>Нет</v>
      </c>
      <c r="I1391" s="12">
        <v>1</v>
      </c>
      <c r="J1391" s="12">
        <v>2</v>
      </c>
      <c r="K1391" s="12">
        <v>2</v>
      </c>
      <c r="L1391" s="12">
        <v>1</v>
      </c>
      <c r="M1391" s="12">
        <v>0</v>
      </c>
      <c r="N1391" s="12">
        <v>0</v>
      </c>
      <c r="O1391" s="12">
        <f>COUNTIF($P$2:P1391,P1391)</f>
        <v>629</v>
      </c>
      <c r="P1391" s="12" t="str">
        <f t="shared" si="64"/>
        <v>122010000</v>
      </c>
      <c r="Q1391" s="12" t="str">
        <f t="shared" si="65"/>
        <v>1220100000629</v>
      </c>
      <c r="R1391" s="20" t="s">
        <v>2325</v>
      </c>
      <c r="S1391" s="20" t="s">
        <v>2326</v>
      </c>
      <c r="AY1391" s="12" t="s">
        <v>901</v>
      </c>
      <c r="BA1391" s="12" t="s">
        <v>903</v>
      </c>
      <c r="BD1391" s="12" t="s">
        <v>77</v>
      </c>
      <c r="BG1391" s="21">
        <v>-1</v>
      </c>
      <c r="BJ1391" s="12">
        <v>1</v>
      </c>
      <c r="BK1391" s="12">
        <v>1</v>
      </c>
    </row>
    <row r="1392" spans="1:63" ht="60" x14ac:dyDescent="0.25">
      <c r="A1392" s="12">
        <v>1</v>
      </c>
      <c r="B1392" s="11" t="str">
        <f t="shared" si="66"/>
        <v>Общий расчет. Ци Мень. Анализ Дворца. Структуры. Благоприятность. Нет</v>
      </c>
      <c r="C1392" s="11" t="str">
        <f>IFERROR(VLOOKUP(I1392,lvl_1[],2,FALSE),"Нет")</f>
        <v>Общий расчет</v>
      </c>
      <c r="D1392" s="11" t="str">
        <f>IFERROR(VLOOKUP(Rule!J1392,lvl_2[],2,FALSE),"Нет")</f>
        <v>Ци Мень</v>
      </c>
      <c r="E1392" s="11" t="str">
        <f>IFERROR(VLOOKUP(Rule!K1392,lvl_3[],2,FALSE),"Нет")</f>
        <v>Анализ Дворца</v>
      </c>
      <c r="F1392" s="11" t="str">
        <f>IFERROR(INDEX(lvl_4[],MATCH(L1392,lvl_4[ID],0),MATCH(TEXT(K1392,"##0"),lvl_4[#Headers],0)),"Нет")</f>
        <v>Структуры</v>
      </c>
      <c r="G1392" s="11" t="str">
        <f>IFERROR(INDEX(lvl_5[],MATCH(M1392,lvl_5[ID],0),MATCH(_xlfn.CONCAT(TEXT(K1392,"##0"),"_",TEXT(L1392,"##0")),lvl_5[#Headers],0)),"Нет")</f>
        <v>Благоприятность</v>
      </c>
      <c r="H1392" s="11" t="str">
        <f>IFERROR(INDEX(lvl_6[],MATCH(N1392,lvl_6[ID],0),MATCH(_xlfn.CONCAT(K1392,"_",L1392,"_",M1392),lvl_6[#Headers],0)),"Нет")</f>
        <v>Нет</v>
      </c>
      <c r="I1392" s="12">
        <v>1</v>
      </c>
      <c r="J1392" s="12">
        <v>2</v>
      </c>
      <c r="K1392" s="12">
        <v>2</v>
      </c>
      <c r="L1392" s="12">
        <v>1</v>
      </c>
      <c r="M1392" s="12">
        <v>0</v>
      </c>
      <c r="N1392" s="12">
        <v>0</v>
      </c>
      <c r="O1392" s="12">
        <f>COUNTIF($P$2:P1392,P1392)</f>
        <v>630</v>
      </c>
      <c r="P1392" s="12" t="str">
        <f t="shared" si="64"/>
        <v>122010000</v>
      </c>
      <c r="Q1392" s="12" t="str">
        <f t="shared" si="65"/>
        <v>1220100000630</v>
      </c>
      <c r="R1392" s="20" t="s">
        <v>2325</v>
      </c>
      <c r="S1392" s="20" t="s">
        <v>2326</v>
      </c>
      <c r="AY1392" s="12" t="s">
        <v>901</v>
      </c>
      <c r="BA1392" s="12" t="s">
        <v>903</v>
      </c>
      <c r="BD1392" s="12" t="s">
        <v>86</v>
      </c>
      <c r="BG1392" s="21">
        <v>-1</v>
      </c>
      <c r="BJ1392" s="12">
        <v>1</v>
      </c>
      <c r="BK1392" s="12">
        <v>1</v>
      </c>
    </row>
    <row r="1393" spans="1:62" ht="30" x14ac:dyDescent="0.25">
      <c r="A1393" s="12">
        <v>1</v>
      </c>
      <c r="B1393" s="11" t="str">
        <f t="shared" si="66"/>
        <v>Общий расчет. Ци Мень. Анализ Дворца. Комбинации. Нет. Нет</v>
      </c>
      <c r="C1393" s="11" t="str">
        <f>IFERROR(VLOOKUP(I1393,lvl_1[],2,FALSE),"Нет")</f>
        <v>Общий расчет</v>
      </c>
      <c r="D1393" s="11" t="str">
        <f>IFERROR(VLOOKUP(Rule!J1393,lvl_2[],2,FALSE),"Нет")</f>
        <v>Ци Мень</v>
      </c>
      <c r="E1393" s="11" t="str">
        <f>IFERROR(VLOOKUP(Rule!K1393,lvl_3[],2,FALSE),"Нет")</f>
        <v>Анализ Дворца</v>
      </c>
      <c r="F1393" s="11" t="str">
        <f>IFERROR(INDEX(lvl_4[],MATCH(L1393,lvl_4[ID],0),MATCH(TEXT(K1393,"##0"),lvl_4[#Headers],0)),"Нет")</f>
        <v>Комбинации</v>
      </c>
      <c r="G1393" s="11" t="str">
        <f>IFERROR(INDEX(lvl_5[],MATCH(M1393,lvl_5[ID],0),MATCH(_xlfn.CONCAT(TEXT(K1393,"##0"),"_",TEXT(L1393,"##0")),lvl_5[#Headers],0)),"Нет")</f>
        <v>Нет</v>
      </c>
      <c r="H1393" s="11" t="str">
        <f>IFERROR(INDEX(lvl_6[],MATCH(N1393,lvl_6[ID],0),MATCH(_xlfn.CONCAT(K1393,"_",L1393,"_",M1393),lvl_6[#Headers],0)),"Нет")</f>
        <v>Нет</v>
      </c>
      <c r="I1393" s="12">
        <v>1</v>
      </c>
      <c r="J1393" s="12">
        <v>2</v>
      </c>
      <c r="K1393" s="12">
        <v>2</v>
      </c>
      <c r="L1393" s="12">
        <v>2</v>
      </c>
      <c r="M1393" s="12">
        <v>0</v>
      </c>
      <c r="N1393" s="12">
        <v>0</v>
      </c>
      <c r="O1393" s="12">
        <f>COUNTIF($P$2:P1393,P1393)</f>
        <v>762</v>
      </c>
      <c r="P1393" s="12" t="str">
        <f t="shared" si="64"/>
        <v>122020000</v>
      </c>
      <c r="Q1393" s="12" t="str">
        <f t="shared" si="65"/>
        <v>1220200000762</v>
      </c>
      <c r="R1393" s="20" t="s">
        <v>1404</v>
      </c>
      <c r="S1393" s="20" t="s">
        <v>1405</v>
      </c>
      <c r="AY1393" s="12" t="s">
        <v>899</v>
      </c>
      <c r="BB1393" s="12" t="s">
        <v>31</v>
      </c>
      <c r="BG1393" s="21">
        <v>1</v>
      </c>
      <c r="BJ1393" s="12">
        <v>1</v>
      </c>
    </row>
    <row r="1394" spans="1:62" ht="30" x14ac:dyDescent="0.25">
      <c r="A1394" s="12">
        <v>1</v>
      </c>
      <c r="B1394" s="11" t="str">
        <f t="shared" si="66"/>
        <v>Общий расчет. Ци Мень. Анализ Дворца. Комбинации. Нет. Нет</v>
      </c>
      <c r="C1394" s="11" t="str">
        <f>IFERROR(VLOOKUP(I1394,lvl_1[],2,FALSE),"Нет")</f>
        <v>Общий расчет</v>
      </c>
      <c r="D1394" s="11" t="str">
        <f>IFERROR(VLOOKUP(Rule!J1394,lvl_2[],2,FALSE),"Нет")</f>
        <v>Ци Мень</v>
      </c>
      <c r="E1394" s="11" t="str">
        <f>IFERROR(VLOOKUP(Rule!K1394,lvl_3[],2,FALSE),"Нет")</f>
        <v>Анализ Дворца</v>
      </c>
      <c r="F1394" s="11" t="str">
        <f>IFERROR(INDEX(lvl_4[],MATCH(L1394,lvl_4[ID],0),MATCH(TEXT(K1394,"##0"),lvl_4[#Headers],0)),"Нет")</f>
        <v>Комбинации</v>
      </c>
      <c r="G1394" s="11" t="str">
        <f>IFERROR(INDEX(lvl_5[],MATCH(M1394,lvl_5[ID],0),MATCH(_xlfn.CONCAT(TEXT(K1394,"##0"),"_",TEXT(L1394,"##0")),lvl_5[#Headers],0)),"Нет")</f>
        <v>Нет</v>
      </c>
      <c r="H1394" s="11" t="str">
        <f>IFERROR(INDEX(lvl_6[],MATCH(N1394,lvl_6[ID],0),MATCH(_xlfn.CONCAT(K1394,"_",L1394,"_",M1394),lvl_6[#Headers],0)),"Нет")</f>
        <v>Нет</v>
      </c>
      <c r="I1394" s="12">
        <v>1</v>
      </c>
      <c r="J1394" s="12">
        <v>2</v>
      </c>
      <c r="K1394" s="12">
        <v>2</v>
      </c>
      <c r="L1394" s="12">
        <v>2</v>
      </c>
      <c r="M1394" s="12">
        <v>0</v>
      </c>
      <c r="N1394" s="12">
        <v>0</v>
      </c>
      <c r="O1394" s="12">
        <f>COUNTIF($P$2:P1394,P1394)</f>
        <v>763</v>
      </c>
      <c r="P1394" s="12" t="str">
        <f t="shared" si="64"/>
        <v>122020000</v>
      </c>
      <c r="Q1394" s="12" t="str">
        <f t="shared" si="65"/>
        <v>1220200000763</v>
      </c>
      <c r="R1394" s="20" t="s">
        <v>1404</v>
      </c>
      <c r="S1394" s="20" t="s">
        <v>1406</v>
      </c>
      <c r="AY1394" s="12" t="s">
        <v>901</v>
      </c>
      <c r="BB1394" s="12" t="s">
        <v>31</v>
      </c>
      <c r="BG1394" s="21">
        <v>1</v>
      </c>
      <c r="BJ1394" s="12">
        <v>1</v>
      </c>
    </row>
    <row r="1395" spans="1:62" ht="30" x14ac:dyDescent="0.25">
      <c r="A1395" s="12">
        <v>1</v>
      </c>
      <c r="B1395" s="11" t="str">
        <f t="shared" si="66"/>
        <v>Общий расчет. Ци Мень. Анализ Дворца. Комбинации. Нет. Нет</v>
      </c>
      <c r="C1395" s="11" t="str">
        <f>IFERROR(VLOOKUP(I1395,lvl_1[],2,FALSE),"Нет")</f>
        <v>Общий расчет</v>
      </c>
      <c r="D1395" s="11" t="str">
        <f>IFERROR(VLOOKUP(Rule!J1395,lvl_2[],2,FALSE),"Нет")</f>
        <v>Ци Мень</v>
      </c>
      <c r="E1395" s="11" t="str">
        <f>IFERROR(VLOOKUP(Rule!K1395,lvl_3[],2,FALSE),"Нет")</f>
        <v>Анализ Дворца</v>
      </c>
      <c r="F1395" s="11" t="str">
        <f>IFERROR(INDEX(lvl_4[],MATCH(L1395,lvl_4[ID],0),MATCH(TEXT(K1395,"##0"),lvl_4[#Headers],0)),"Нет")</f>
        <v>Комбинации</v>
      </c>
      <c r="G1395" s="11" t="str">
        <f>IFERROR(INDEX(lvl_5[],MATCH(M1395,lvl_5[ID],0),MATCH(_xlfn.CONCAT(TEXT(K1395,"##0"),"_",TEXT(L1395,"##0")),lvl_5[#Headers],0)),"Нет")</f>
        <v>Нет</v>
      </c>
      <c r="H1395" s="11" t="str">
        <f>IFERROR(INDEX(lvl_6[],MATCH(N1395,lvl_6[ID],0),MATCH(_xlfn.CONCAT(K1395,"_",L1395,"_",M1395),lvl_6[#Headers],0)),"Нет")</f>
        <v>Нет</v>
      </c>
      <c r="I1395" s="12">
        <v>1</v>
      </c>
      <c r="J1395" s="12">
        <v>2</v>
      </c>
      <c r="K1395" s="12">
        <v>2</v>
      </c>
      <c r="L1395" s="12">
        <v>2</v>
      </c>
      <c r="M1395" s="12">
        <v>0</v>
      </c>
      <c r="N1395" s="12">
        <v>0</v>
      </c>
      <c r="O1395" s="12">
        <f>COUNTIF($P$2:P1395,P1395)</f>
        <v>764</v>
      </c>
      <c r="P1395" s="12" t="str">
        <f t="shared" si="64"/>
        <v>122020000</v>
      </c>
      <c r="Q1395" s="12" t="str">
        <f t="shared" si="65"/>
        <v>1220200000764</v>
      </c>
      <c r="R1395" s="20" t="s">
        <v>1404</v>
      </c>
      <c r="S1395" s="20" t="s">
        <v>1407</v>
      </c>
      <c r="AY1395" s="12" t="s">
        <v>903</v>
      </c>
      <c r="BB1395" s="12" t="s">
        <v>31</v>
      </c>
      <c r="BG1395" s="21">
        <v>1</v>
      </c>
      <c r="BJ1395" s="12">
        <v>1</v>
      </c>
    </row>
    <row r="1396" spans="1:62" ht="30" x14ac:dyDescent="0.25">
      <c r="A1396" s="12">
        <v>1</v>
      </c>
      <c r="B1396" s="11" t="str">
        <f t="shared" si="66"/>
        <v>Общий расчет. Ци Мень. Анализ Дворца. Комбинации. Нет. Нет</v>
      </c>
      <c r="C1396" s="11" t="str">
        <f>IFERROR(VLOOKUP(I1396,lvl_1[],2,FALSE),"Нет")</f>
        <v>Общий расчет</v>
      </c>
      <c r="D1396" s="11" t="str">
        <f>IFERROR(VLOOKUP(Rule!J1396,lvl_2[],2,FALSE),"Нет")</f>
        <v>Ци Мень</v>
      </c>
      <c r="E1396" s="11" t="str">
        <f>IFERROR(VLOOKUP(Rule!K1396,lvl_3[],2,FALSE),"Нет")</f>
        <v>Анализ Дворца</v>
      </c>
      <c r="F1396" s="11" t="str">
        <f>IFERROR(INDEX(lvl_4[],MATCH(L1396,lvl_4[ID],0),MATCH(TEXT(K1396,"##0"),lvl_4[#Headers],0)),"Нет")</f>
        <v>Комбинации</v>
      </c>
      <c r="G1396" s="11" t="str">
        <f>IFERROR(INDEX(lvl_5[],MATCH(M1396,lvl_5[ID],0),MATCH(_xlfn.CONCAT(TEXT(K1396,"##0"),"_",TEXT(L1396,"##0")),lvl_5[#Headers],0)),"Нет")</f>
        <v>Нет</v>
      </c>
      <c r="H1396" s="11" t="str">
        <f>IFERROR(INDEX(lvl_6[],MATCH(N1396,lvl_6[ID],0),MATCH(_xlfn.CONCAT(K1396,"_",L1396,"_",M1396),lvl_6[#Headers],0)),"Нет")</f>
        <v>Нет</v>
      </c>
      <c r="I1396" s="12">
        <v>1</v>
      </c>
      <c r="J1396" s="12">
        <v>2</v>
      </c>
      <c r="K1396" s="12">
        <v>2</v>
      </c>
      <c r="L1396" s="12">
        <v>2</v>
      </c>
      <c r="M1396" s="12">
        <v>0</v>
      </c>
      <c r="N1396" s="12">
        <v>0</v>
      </c>
      <c r="O1396" s="12">
        <f>COUNTIF($P$2:P1396,P1396)</f>
        <v>765</v>
      </c>
      <c r="P1396" s="12" t="str">
        <f t="shared" si="64"/>
        <v>122020000</v>
      </c>
      <c r="Q1396" s="12" t="str">
        <f t="shared" si="65"/>
        <v>1220200000765</v>
      </c>
      <c r="R1396" s="20" t="s">
        <v>1404</v>
      </c>
      <c r="S1396" s="20" t="s">
        <v>1408</v>
      </c>
      <c r="AY1396" s="12" t="s">
        <v>905</v>
      </c>
      <c r="BB1396" s="12" t="s">
        <v>31</v>
      </c>
      <c r="BG1396" s="21">
        <v>1</v>
      </c>
      <c r="BJ1396" s="12">
        <v>1</v>
      </c>
    </row>
    <row r="1397" spans="1:62" ht="30" x14ac:dyDescent="0.25">
      <c r="A1397" s="12">
        <v>1</v>
      </c>
      <c r="B1397" s="11" t="str">
        <f t="shared" si="66"/>
        <v>Общий расчет. Ци Мень. Анализ Дворца. Комбинации. Нет. Нет</v>
      </c>
      <c r="C1397" s="11" t="str">
        <f>IFERROR(VLOOKUP(I1397,lvl_1[],2,FALSE),"Нет")</f>
        <v>Общий расчет</v>
      </c>
      <c r="D1397" s="11" t="str">
        <f>IFERROR(VLOOKUP(Rule!J1397,lvl_2[],2,FALSE),"Нет")</f>
        <v>Ци Мень</v>
      </c>
      <c r="E1397" s="11" t="str">
        <f>IFERROR(VLOOKUP(Rule!K1397,lvl_3[],2,FALSE),"Нет")</f>
        <v>Анализ Дворца</v>
      </c>
      <c r="F1397" s="11" t="str">
        <f>IFERROR(INDEX(lvl_4[],MATCH(L1397,lvl_4[ID],0),MATCH(TEXT(K1397,"##0"),lvl_4[#Headers],0)),"Нет")</f>
        <v>Комбинации</v>
      </c>
      <c r="G1397" s="11" t="str">
        <f>IFERROR(INDEX(lvl_5[],MATCH(M1397,lvl_5[ID],0),MATCH(_xlfn.CONCAT(TEXT(K1397,"##0"),"_",TEXT(L1397,"##0")),lvl_5[#Headers],0)),"Нет")</f>
        <v>Нет</v>
      </c>
      <c r="H1397" s="11" t="str">
        <f>IFERROR(INDEX(lvl_6[],MATCH(N1397,lvl_6[ID],0),MATCH(_xlfn.CONCAT(K1397,"_",L1397,"_",M1397),lvl_6[#Headers],0)),"Нет")</f>
        <v>Нет</v>
      </c>
      <c r="I1397" s="12">
        <v>1</v>
      </c>
      <c r="J1397" s="12">
        <v>2</v>
      </c>
      <c r="K1397" s="12">
        <v>2</v>
      </c>
      <c r="L1397" s="12">
        <v>2</v>
      </c>
      <c r="M1397" s="12">
        <v>0</v>
      </c>
      <c r="N1397" s="12">
        <v>0</v>
      </c>
      <c r="O1397" s="12">
        <f>COUNTIF($P$2:P1397,P1397)</f>
        <v>766</v>
      </c>
      <c r="P1397" s="12" t="str">
        <f t="shared" si="64"/>
        <v>122020000</v>
      </c>
      <c r="Q1397" s="12" t="str">
        <f t="shared" si="65"/>
        <v>1220200000766</v>
      </c>
      <c r="R1397" s="20" t="s">
        <v>1404</v>
      </c>
      <c r="S1397" s="20" t="s">
        <v>1409</v>
      </c>
      <c r="AY1397" s="12" t="s">
        <v>907</v>
      </c>
      <c r="BB1397" s="12" t="s">
        <v>31</v>
      </c>
      <c r="BG1397" s="21">
        <v>1</v>
      </c>
      <c r="BJ1397" s="12">
        <v>1</v>
      </c>
    </row>
    <row r="1398" spans="1:62" ht="30" x14ac:dyDescent="0.25">
      <c r="A1398" s="12">
        <v>1</v>
      </c>
      <c r="B1398" s="11" t="str">
        <f t="shared" si="66"/>
        <v>Общий расчет. Ци Мень. Анализ Дворца. Комбинации. Нет. Нет</v>
      </c>
      <c r="C1398" s="11" t="str">
        <f>IFERROR(VLOOKUP(I1398,lvl_1[],2,FALSE),"Нет")</f>
        <v>Общий расчет</v>
      </c>
      <c r="D1398" s="11" t="str">
        <f>IFERROR(VLOOKUP(Rule!J1398,lvl_2[],2,FALSE),"Нет")</f>
        <v>Ци Мень</v>
      </c>
      <c r="E1398" s="11" t="str">
        <f>IFERROR(VLOOKUP(Rule!K1398,lvl_3[],2,FALSE),"Нет")</f>
        <v>Анализ Дворца</v>
      </c>
      <c r="F1398" s="11" t="str">
        <f>IFERROR(INDEX(lvl_4[],MATCH(L1398,lvl_4[ID],0),MATCH(TEXT(K1398,"##0"),lvl_4[#Headers],0)),"Нет")</f>
        <v>Комбинации</v>
      </c>
      <c r="G1398" s="11" t="str">
        <f>IFERROR(INDEX(lvl_5[],MATCH(M1398,lvl_5[ID],0),MATCH(_xlfn.CONCAT(TEXT(K1398,"##0"),"_",TEXT(L1398,"##0")),lvl_5[#Headers],0)),"Нет")</f>
        <v>Нет</v>
      </c>
      <c r="H1398" s="11" t="str">
        <f>IFERROR(INDEX(lvl_6[],MATCH(N1398,lvl_6[ID],0),MATCH(_xlfn.CONCAT(K1398,"_",L1398,"_",M1398),lvl_6[#Headers],0)),"Нет")</f>
        <v>Нет</v>
      </c>
      <c r="I1398" s="12">
        <v>1</v>
      </c>
      <c r="J1398" s="12">
        <v>2</v>
      </c>
      <c r="K1398" s="12">
        <v>2</v>
      </c>
      <c r="L1398" s="12">
        <v>2</v>
      </c>
      <c r="M1398" s="12">
        <v>0</v>
      </c>
      <c r="N1398" s="12">
        <v>0</v>
      </c>
      <c r="O1398" s="12">
        <f>COUNTIF($P$2:P1398,P1398)</f>
        <v>767</v>
      </c>
      <c r="P1398" s="12" t="str">
        <f t="shared" ref="P1398:P1461" si="67">_xlfn.CONCAT(I1398,
J1398,
K1398,
IF(LEN(L1398)=1,_xlfn.CONCAT(0,L1398),L1398),
IF(LEN(M1398)=1,_xlfn.CONCAT(0,M1398),M1398),
IF(LEN(N1398)=1,_xlfn.CONCAT(0,N1398),N1398))</f>
        <v>122020000</v>
      </c>
      <c r="Q1398" s="12" t="str">
        <f t="shared" ref="Q1398:Q1461" si="68">_xlfn.CONCAT(I1398,
J1398,
K1398,
IF(LEN(L1398)=1,_xlfn.CONCAT(0,L1398),L1398),
IF(LEN(M1398)=1,_xlfn.CONCAT(0,M1398),M1398),
IF(LEN(N1398)=1,_xlfn.CONCAT(0,N1398),N1398),
IF(LEN(O1398)=1,_xlfn.CONCAT("000",O1398),IF(LEN(O1398)=2,_xlfn.CONCAT("00",O1398),IF(LEN(O1398)=3,_xlfn.CONCAT(0,O1398),O1398))))</f>
        <v>1220200000767</v>
      </c>
      <c r="R1398" s="20" t="s">
        <v>1404</v>
      </c>
      <c r="S1398" s="20" t="s">
        <v>1410</v>
      </c>
      <c r="AY1398" s="12" t="s">
        <v>908</v>
      </c>
      <c r="BB1398" s="12" t="s">
        <v>31</v>
      </c>
      <c r="BG1398" s="21">
        <v>-1</v>
      </c>
      <c r="BJ1398" s="12">
        <v>1</v>
      </c>
    </row>
    <row r="1399" spans="1:62" ht="30" x14ac:dyDescent="0.25">
      <c r="A1399" s="12">
        <v>1</v>
      </c>
      <c r="B1399" s="11" t="str">
        <f t="shared" ref="B1399:B1462" si="69">_xlfn.CONCAT(C1399,". ", D1399,". ", E1399,". ", F1399,". ", G1399,". ", H1399)</f>
        <v>Общий расчет. Ци Мень. Анализ Дворца. Комбинации. Нет. Нет</v>
      </c>
      <c r="C1399" s="11" t="str">
        <f>IFERROR(VLOOKUP(I1399,lvl_1[],2,FALSE),"Нет")</f>
        <v>Общий расчет</v>
      </c>
      <c r="D1399" s="11" t="str">
        <f>IFERROR(VLOOKUP(Rule!J1399,lvl_2[],2,FALSE),"Нет")</f>
        <v>Ци Мень</v>
      </c>
      <c r="E1399" s="11" t="str">
        <f>IFERROR(VLOOKUP(Rule!K1399,lvl_3[],2,FALSE),"Нет")</f>
        <v>Анализ Дворца</v>
      </c>
      <c r="F1399" s="11" t="str">
        <f>IFERROR(INDEX(lvl_4[],MATCH(L1399,lvl_4[ID],0),MATCH(TEXT(K1399,"##0"),lvl_4[#Headers],0)),"Нет")</f>
        <v>Комбинации</v>
      </c>
      <c r="G1399" s="11" t="str">
        <f>IFERROR(INDEX(lvl_5[],MATCH(M1399,lvl_5[ID],0),MATCH(_xlfn.CONCAT(TEXT(K1399,"##0"),"_",TEXT(L1399,"##0")),lvl_5[#Headers],0)),"Нет")</f>
        <v>Нет</v>
      </c>
      <c r="H1399" s="11" t="str">
        <f>IFERROR(INDEX(lvl_6[],MATCH(N1399,lvl_6[ID],0),MATCH(_xlfn.CONCAT(K1399,"_",L1399,"_",M1399),lvl_6[#Headers],0)),"Нет")</f>
        <v>Нет</v>
      </c>
      <c r="I1399" s="12">
        <v>1</v>
      </c>
      <c r="J1399" s="12">
        <v>2</v>
      </c>
      <c r="K1399" s="12">
        <v>2</v>
      </c>
      <c r="L1399" s="12">
        <v>2</v>
      </c>
      <c r="M1399" s="12">
        <v>0</v>
      </c>
      <c r="N1399" s="12">
        <v>0</v>
      </c>
      <c r="O1399" s="12">
        <f>COUNTIF($P$2:P1399,P1399)</f>
        <v>768</v>
      </c>
      <c r="P1399" s="12" t="str">
        <f t="shared" si="67"/>
        <v>122020000</v>
      </c>
      <c r="Q1399" s="12" t="str">
        <f t="shared" si="68"/>
        <v>1220200000768</v>
      </c>
      <c r="R1399" s="20" t="s">
        <v>1404</v>
      </c>
      <c r="S1399" s="20" t="s">
        <v>1411</v>
      </c>
      <c r="AY1399" s="12" t="s">
        <v>910</v>
      </c>
      <c r="BB1399" s="12" t="s">
        <v>31</v>
      </c>
      <c r="BG1399" s="21">
        <v>-1</v>
      </c>
      <c r="BJ1399" s="12">
        <v>1</v>
      </c>
    </row>
    <row r="1400" spans="1:62" ht="30" x14ac:dyDescent="0.25">
      <c r="A1400" s="12">
        <v>1</v>
      </c>
      <c r="B1400" s="11" t="str">
        <f t="shared" si="69"/>
        <v>Общий расчет. Ци Мень. Анализ Дворца. Комбинации. Нет. Нет</v>
      </c>
      <c r="C1400" s="11" t="str">
        <f>IFERROR(VLOOKUP(I1400,lvl_1[],2,FALSE),"Нет")</f>
        <v>Общий расчет</v>
      </c>
      <c r="D1400" s="11" t="str">
        <f>IFERROR(VLOOKUP(Rule!J1400,lvl_2[],2,FALSE),"Нет")</f>
        <v>Ци Мень</v>
      </c>
      <c r="E1400" s="11" t="str">
        <f>IFERROR(VLOOKUP(Rule!K1400,lvl_3[],2,FALSE),"Нет")</f>
        <v>Анализ Дворца</v>
      </c>
      <c r="F1400" s="11" t="str">
        <f>IFERROR(INDEX(lvl_4[],MATCH(L1400,lvl_4[ID],0),MATCH(TEXT(K1400,"##0"),lvl_4[#Headers],0)),"Нет")</f>
        <v>Комбинации</v>
      </c>
      <c r="G1400" s="11" t="str">
        <f>IFERROR(INDEX(lvl_5[],MATCH(M1400,lvl_5[ID],0),MATCH(_xlfn.CONCAT(TEXT(K1400,"##0"),"_",TEXT(L1400,"##0")),lvl_5[#Headers],0)),"Нет")</f>
        <v>Нет</v>
      </c>
      <c r="H1400" s="11" t="str">
        <f>IFERROR(INDEX(lvl_6[],MATCH(N1400,lvl_6[ID],0),MATCH(_xlfn.CONCAT(K1400,"_",L1400,"_",M1400),lvl_6[#Headers],0)),"Нет")</f>
        <v>Нет</v>
      </c>
      <c r="I1400" s="12">
        <v>1</v>
      </c>
      <c r="J1400" s="12">
        <v>2</v>
      </c>
      <c r="K1400" s="12">
        <v>2</v>
      </c>
      <c r="L1400" s="12">
        <v>2</v>
      </c>
      <c r="M1400" s="12">
        <v>0</v>
      </c>
      <c r="N1400" s="12">
        <v>0</v>
      </c>
      <c r="O1400" s="12">
        <f>COUNTIF($P$2:P1400,P1400)</f>
        <v>769</v>
      </c>
      <c r="P1400" s="12" t="str">
        <f t="shared" si="67"/>
        <v>122020000</v>
      </c>
      <c r="Q1400" s="12" t="str">
        <f t="shared" si="68"/>
        <v>1220200000769</v>
      </c>
      <c r="R1400" s="20" t="s">
        <v>1404</v>
      </c>
      <c r="S1400" s="20" t="s">
        <v>1412</v>
      </c>
      <c r="AY1400" s="12" t="s">
        <v>912</v>
      </c>
      <c r="BB1400" s="12" t="s">
        <v>31</v>
      </c>
      <c r="BG1400" s="21">
        <v>-1</v>
      </c>
      <c r="BJ1400" s="12">
        <v>1</v>
      </c>
    </row>
    <row r="1401" spans="1:62" ht="30" x14ac:dyDescent="0.25">
      <c r="A1401" s="12">
        <v>1</v>
      </c>
      <c r="B1401" s="11" t="str">
        <f t="shared" si="69"/>
        <v>Общий расчет. Ци Мень. Анализ Дворца. Комбинации. Нет. Нет</v>
      </c>
      <c r="C1401" s="11" t="str">
        <f>IFERROR(VLOOKUP(I1401,lvl_1[],2,FALSE),"Нет")</f>
        <v>Общий расчет</v>
      </c>
      <c r="D1401" s="11" t="str">
        <f>IFERROR(VLOOKUP(Rule!J1401,lvl_2[],2,FALSE),"Нет")</f>
        <v>Ци Мень</v>
      </c>
      <c r="E1401" s="11" t="str">
        <f>IFERROR(VLOOKUP(Rule!K1401,lvl_3[],2,FALSE),"Нет")</f>
        <v>Анализ Дворца</v>
      </c>
      <c r="F1401" s="11" t="str">
        <f>IFERROR(INDEX(lvl_4[],MATCH(L1401,lvl_4[ID],0),MATCH(TEXT(K1401,"##0"),lvl_4[#Headers],0)),"Нет")</f>
        <v>Комбинации</v>
      </c>
      <c r="G1401" s="11" t="str">
        <f>IFERROR(INDEX(lvl_5[],MATCH(M1401,lvl_5[ID],0),MATCH(_xlfn.CONCAT(TEXT(K1401,"##0"),"_",TEXT(L1401,"##0")),lvl_5[#Headers],0)),"Нет")</f>
        <v>Нет</v>
      </c>
      <c r="H1401" s="11" t="str">
        <f>IFERROR(INDEX(lvl_6[],MATCH(N1401,lvl_6[ID],0),MATCH(_xlfn.CONCAT(K1401,"_",L1401,"_",M1401),lvl_6[#Headers],0)),"Нет")</f>
        <v>Нет</v>
      </c>
      <c r="I1401" s="12">
        <v>1</v>
      </c>
      <c r="J1401" s="12">
        <v>2</v>
      </c>
      <c r="K1401" s="12">
        <v>2</v>
      </c>
      <c r="L1401" s="12">
        <v>2</v>
      </c>
      <c r="M1401" s="12">
        <v>0</v>
      </c>
      <c r="N1401" s="12">
        <v>0</v>
      </c>
      <c r="O1401" s="12">
        <f>COUNTIF($P$2:P1401,P1401)</f>
        <v>770</v>
      </c>
      <c r="P1401" s="12" t="str">
        <f t="shared" si="67"/>
        <v>122020000</v>
      </c>
      <c r="Q1401" s="12" t="str">
        <f t="shared" si="68"/>
        <v>1220200000770</v>
      </c>
      <c r="R1401" s="20" t="s">
        <v>1404</v>
      </c>
      <c r="S1401" s="20" t="s">
        <v>1413</v>
      </c>
      <c r="AY1401" s="12" t="s">
        <v>914</v>
      </c>
      <c r="BB1401" s="12" t="s">
        <v>31</v>
      </c>
      <c r="BG1401" s="21">
        <v>-1</v>
      </c>
      <c r="BJ1401" s="12">
        <v>1</v>
      </c>
    </row>
    <row r="1402" spans="1:62" ht="30" x14ac:dyDescent="0.25">
      <c r="A1402" s="12">
        <v>1</v>
      </c>
      <c r="B1402" s="11" t="str">
        <f t="shared" si="69"/>
        <v>Общий расчет. Ци Мень. Анализ Дворца. Комбинации. Нет. Нет</v>
      </c>
      <c r="C1402" s="11" t="str">
        <f>IFERROR(VLOOKUP(I1402,lvl_1[],2,FALSE),"Нет")</f>
        <v>Общий расчет</v>
      </c>
      <c r="D1402" s="11" t="str">
        <f>IFERROR(VLOOKUP(Rule!J1402,lvl_2[],2,FALSE),"Нет")</f>
        <v>Ци Мень</v>
      </c>
      <c r="E1402" s="11" t="str">
        <f>IFERROR(VLOOKUP(Rule!K1402,lvl_3[],2,FALSE),"Нет")</f>
        <v>Анализ Дворца</v>
      </c>
      <c r="F1402" s="11" t="str">
        <f>IFERROR(INDEX(lvl_4[],MATCH(L1402,lvl_4[ID],0),MATCH(TEXT(K1402,"##0"),lvl_4[#Headers],0)),"Нет")</f>
        <v>Комбинации</v>
      </c>
      <c r="G1402" s="11" t="str">
        <f>IFERROR(INDEX(lvl_5[],MATCH(M1402,lvl_5[ID],0),MATCH(_xlfn.CONCAT(TEXT(K1402,"##0"),"_",TEXT(L1402,"##0")),lvl_5[#Headers],0)),"Нет")</f>
        <v>Нет</v>
      </c>
      <c r="H1402" s="11" t="str">
        <f>IFERROR(INDEX(lvl_6[],MATCH(N1402,lvl_6[ID],0),MATCH(_xlfn.CONCAT(K1402,"_",L1402,"_",M1402),lvl_6[#Headers],0)),"Нет")</f>
        <v>Нет</v>
      </c>
      <c r="I1402" s="12">
        <v>1</v>
      </c>
      <c r="J1402" s="12">
        <v>2</v>
      </c>
      <c r="K1402" s="12">
        <v>2</v>
      </c>
      <c r="L1402" s="12">
        <v>2</v>
      </c>
      <c r="M1402" s="12">
        <v>0</v>
      </c>
      <c r="N1402" s="12">
        <v>0</v>
      </c>
      <c r="O1402" s="12">
        <f>COUNTIF($P$2:P1402,P1402)</f>
        <v>771</v>
      </c>
      <c r="P1402" s="12" t="str">
        <f t="shared" si="67"/>
        <v>122020000</v>
      </c>
      <c r="Q1402" s="12" t="str">
        <f t="shared" si="68"/>
        <v>1220200000771</v>
      </c>
      <c r="R1402" s="20" t="s">
        <v>1404</v>
      </c>
      <c r="S1402" s="20" t="s">
        <v>1414</v>
      </c>
      <c r="AY1402" s="12" t="s">
        <v>916</v>
      </c>
      <c r="BB1402" s="12" t="s">
        <v>31</v>
      </c>
      <c r="BG1402" s="21">
        <v>-1</v>
      </c>
      <c r="BJ1402" s="12">
        <v>1</v>
      </c>
    </row>
    <row r="1403" spans="1:62" ht="30" x14ac:dyDescent="0.25">
      <c r="A1403" s="12">
        <v>1</v>
      </c>
      <c r="B1403" s="11" t="str">
        <f t="shared" si="69"/>
        <v>Общий расчет. Ци Мень. Анализ Дворца. Комбинации. Нет. Нет</v>
      </c>
      <c r="C1403" s="11" t="str">
        <f>IFERROR(VLOOKUP(I1403,lvl_1[],2,FALSE),"Нет")</f>
        <v>Общий расчет</v>
      </c>
      <c r="D1403" s="11" t="str">
        <f>IFERROR(VLOOKUP(Rule!J1403,lvl_2[],2,FALSE),"Нет")</f>
        <v>Ци Мень</v>
      </c>
      <c r="E1403" s="11" t="str">
        <f>IFERROR(VLOOKUP(Rule!K1403,lvl_3[],2,FALSE),"Нет")</f>
        <v>Анализ Дворца</v>
      </c>
      <c r="F1403" s="11" t="str">
        <f>IFERROR(INDEX(lvl_4[],MATCH(L1403,lvl_4[ID],0),MATCH(TEXT(K1403,"##0"),lvl_4[#Headers],0)),"Нет")</f>
        <v>Комбинации</v>
      </c>
      <c r="G1403" s="11" t="str">
        <f>IFERROR(INDEX(lvl_5[],MATCH(M1403,lvl_5[ID],0),MATCH(_xlfn.CONCAT(TEXT(K1403,"##0"),"_",TEXT(L1403,"##0")),lvl_5[#Headers],0)),"Нет")</f>
        <v>Нет</v>
      </c>
      <c r="H1403" s="11" t="str">
        <f>IFERROR(INDEX(lvl_6[],MATCH(N1403,lvl_6[ID],0),MATCH(_xlfn.CONCAT(K1403,"_",L1403,"_",M1403),lvl_6[#Headers],0)),"Нет")</f>
        <v>Нет</v>
      </c>
      <c r="I1403" s="12">
        <v>1</v>
      </c>
      <c r="J1403" s="12">
        <v>2</v>
      </c>
      <c r="K1403" s="12">
        <v>2</v>
      </c>
      <c r="L1403" s="12">
        <v>2</v>
      </c>
      <c r="M1403" s="12">
        <v>0</v>
      </c>
      <c r="N1403" s="12">
        <v>0</v>
      </c>
      <c r="O1403" s="12">
        <f>COUNTIF($P$2:P1403,P1403)</f>
        <v>772</v>
      </c>
      <c r="P1403" s="12" t="str">
        <f t="shared" si="67"/>
        <v>122020000</v>
      </c>
      <c r="Q1403" s="12" t="str">
        <f t="shared" si="68"/>
        <v>1220200000772</v>
      </c>
      <c r="R1403" s="20" t="s">
        <v>1404</v>
      </c>
      <c r="S1403" s="20" t="s">
        <v>1415</v>
      </c>
      <c r="AY1403" s="12" t="s">
        <v>899</v>
      </c>
      <c r="BB1403" s="12" t="s">
        <v>8</v>
      </c>
      <c r="BG1403" s="21">
        <v>1</v>
      </c>
      <c r="BJ1403" s="12">
        <v>1</v>
      </c>
    </row>
    <row r="1404" spans="1:62" ht="30" x14ac:dyDescent="0.25">
      <c r="A1404" s="12">
        <v>1</v>
      </c>
      <c r="B1404" s="11" t="str">
        <f t="shared" si="69"/>
        <v>Общий расчет. Ци Мень. Анализ Дворца. Комбинации. Нет. Нет</v>
      </c>
      <c r="C1404" s="11" t="str">
        <f>IFERROR(VLOOKUP(I1404,lvl_1[],2,FALSE),"Нет")</f>
        <v>Общий расчет</v>
      </c>
      <c r="D1404" s="11" t="str">
        <f>IFERROR(VLOOKUP(Rule!J1404,lvl_2[],2,FALSE),"Нет")</f>
        <v>Ци Мень</v>
      </c>
      <c r="E1404" s="11" t="str">
        <f>IFERROR(VLOOKUP(Rule!K1404,lvl_3[],2,FALSE),"Нет")</f>
        <v>Анализ Дворца</v>
      </c>
      <c r="F1404" s="11" t="str">
        <f>IFERROR(INDEX(lvl_4[],MATCH(L1404,lvl_4[ID],0),MATCH(TEXT(K1404,"##0"),lvl_4[#Headers],0)),"Нет")</f>
        <v>Комбинации</v>
      </c>
      <c r="G1404" s="11" t="str">
        <f>IFERROR(INDEX(lvl_5[],MATCH(M1404,lvl_5[ID],0),MATCH(_xlfn.CONCAT(TEXT(K1404,"##0"),"_",TEXT(L1404,"##0")),lvl_5[#Headers],0)),"Нет")</f>
        <v>Нет</v>
      </c>
      <c r="H1404" s="11" t="str">
        <f>IFERROR(INDEX(lvl_6[],MATCH(N1404,lvl_6[ID],0),MATCH(_xlfn.CONCAT(K1404,"_",L1404,"_",M1404),lvl_6[#Headers],0)),"Нет")</f>
        <v>Нет</v>
      </c>
      <c r="I1404" s="12">
        <v>1</v>
      </c>
      <c r="J1404" s="12">
        <v>2</v>
      </c>
      <c r="K1404" s="12">
        <v>2</v>
      </c>
      <c r="L1404" s="12">
        <v>2</v>
      </c>
      <c r="M1404" s="12">
        <v>0</v>
      </c>
      <c r="N1404" s="12">
        <v>0</v>
      </c>
      <c r="O1404" s="12">
        <f>COUNTIF($P$2:P1404,P1404)</f>
        <v>773</v>
      </c>
      <c r="P1404" s="12" t="str">
        <f t="shared" si="67"/>
        <v>122020000</v>
      </c>
      <c r="Q1404" s="12" t="str">
        <f t="shared" si="68"/>
        <v>1220200000773</v>
      </c>
      <c r="R1404" s="20" t="s">
        <v>1404</v>
      </c>
      <c r="S1404" s="20" t="s">
        <v>1416</v>
      </c>
      <c r="AY1404" s="12" t="s">
        <v>901</v>
      </c>
      <c r="BB1404" s="12" t="s">
        <v>8</v>
      </c>
      <c r="BG1404" s="21">
        <v>-1</v>
      </c>
      <c r="BJ1404" s="12">
        <v>1</v>
      </c>
    </row>
    <row r="1405" spans="1:62" ht="45" x14ac:dyDescent="0.25">
      <c r="A1405" s="12">
        <v>1</v>
      </c>
      <c r="B1405" s="11" t="str">
        <f t="shared" si="69"/>
        <v>Общий расчет. Ци Мень. Анализ Дворца. Комбинации. Нет. Нет</v>
      </c>
      <c r="C1405" s="11" t="str">
        <f>IFERROR(VLOOKUP(I1405,lvl_1[],2,FALSE),"Нет")</f>
        <v>Общий расчет</v>
      </c>
      <c r="D1405" s="11" t="str">
        <f>IFERROR(VLOOKUP(Rule!J1405,lvl_2[],2,FALSE),"Нет")</f>
        <v>Ци Мень</v>
      </c>
      <c r="E1405" s="11" t="str">
        <f>IFERROR(VLOOKUP(Rule!K1405,lvl_3[],2,FALSE),"Нет")</f>
        <v>Анализ Дворца</v>
      </c>
      <c r="F1405" s="11" t="str">
        <f>IFERROR(INDEX(lvl_4[],MATCH(L1405,lvl_4[ID],0),MATCH(TEXT(K1405,"##0"),lvl_4[#Headers],0)),"Нет")</f>
        <v>Комбинации</v>
      </c>
      <c r="G1405" s="11" t="str">
        <f>IFERROR(INDEX(lvl_5[],MATCH(M1405,lvl_5[ID],0),MATCH(_xlfn.CONCAT(TEXT(K1405,"##0"),"_",TEXT(L1405,"##0")),lvl_5[#Headers],0)),"Нет")</f>
        <v>Нет</v>
      </c>
      <c r="H1405" s="11" t="str">
        <f>IFERROR(INDEX(lvl_6[],MATCH(N1405,lvl_6[ID],0),MATCH(_xlfn.CONCAT(K1405,"_",L1405,"_",M1405),lvl_6[#Headers],0)),"Нет")</f>
        <v>Нет</v>
      </c>
      <c r="I1405" s="12">
        <v>1</v>
      </c>
      <c r="J1405" s="12">
        <v>2</v>
      </c>
      <c r="K1405" s="12">
        <v>2</v>
      </c>
      <c r="L1405" s="12">
        <v>2</v>
      </c>
      <c r="M1405" s="12">
        <v>0</v>
      </c>
      <c r="N1405" s="12">
        <v>0</v>
      </c>
      <c r="O1405" s="12">
        <f>COUNTIF($P$2:P1405,P1405)</f>
        <v>774</v>
      </c>
      <c r="P1405" s="12" t="str">
        <f t="shared" si="67"/>
        <v>122020000</v>
      </c>
      <c r="Q1405" s="12" t="str">
        <f t="shared" si="68"/>
        <v>1220200000774</v>
      </c>
      <c r="R1405" s="20" t="s">
        <v>1404</v>
      </c>
      <c r="S1405" s="20" t="s">
        <v>1417</v>
      </c>
      <c r="AY1405" s="12" t="s">
        <v>903</v>
      </c>
      <c r="BB1405" s="12" t="s">
        <v>8</v>
      </c>
      <c r="BG1405" s="21">
        <v>1</v>
      </c>
      <c r="BJ1405" s="12">
        <v>1</v>
      </c>
    </row>
    <row r="1406" spans="1:62" ht="30" x14ac:dyDescent="0.25">
      <c r="A1406" s="12">
        <v>1</v>
      </c>
      <c r="B1406" s="11" t="str">
        <f t="shared" si="69"/>
        <v>Общий расчет. Ци Мень. Анализ Дворца. Комбинации. Нет. Нет</v>
      </c>
      <c r="C1406" s="11" t="str">
        <f>IFERROR(VLOOKUP(I1406,lvl_1[],2,FALSE),"Нет")</f>
        <v>Общий расчет</v>
      </c>
      <c r="D1406" s="11" t="str">
        <f>IFERROR(VLOOKUP(Rule!J1406,lvl_2[],2,FALSE),"Нет")</f>
        <v>Ци Мень</v>
      </c>
      <c r="E1406" s="11" t="str">
        <f>IFERROR(VLOOKUP(Rule!K1406,lvl_3[],2,FALSE),"Нет")</f>
        <v>Анализ Дворца</v>
      </c>
      <c r="F1406" s="11" t="str">
        <f>IFERROR(INDEX(lvl_4[],MATCH(L1406,lvl_4[ID],0),MATCH(TEXT(K1406,"##0"),lvl_4[#Headers],0)),"Нет")</f>
        <v>Комбинации</v>
      </c>
      <c r="G1406" s="11" t="str">
        <f>IFERROR(INDEX(lvl_5[],MATCH(M1406,lvl_5[ID],0),MATCH(_xlfn.CONCAT(TEXT(K1406,"##0"),"_",TEXT(L1406,"##0")),lvl_5[#Headers],0)),"Нет")</f>
        <v>Нет</v>
      </c>
      <c r="H1406" s="11" t="str">
        <f>IFERROR(INDEX(lvl_6[],MATCH(N1406,lvl_6[ID],0),MATCH(_xlfn.CONCAT(K1406,"_",L1406,"_",M1406),lvl_6[#Headers],0)),"Нет")</f>
        <v>Нет</v>
      </c>
      <c r="I1406" s="12">
        <v>1</v>
      </c>
      <c r="J1406" s="12">
        <v>2</v>
      </c>
      <c r="K1406" s="12">
        <v>2</v>
      </c>
      <c r="L1406" s="12">
        <v>2</v>
      </c>
      <c r="M1406" s="12">
        <v>0</v>
      </c>
      <c r="N1406" s="12">
        <v>0</v>
      </c>
      <c r="O1406" s="12">
        <f>COUNTIF($P$2:P1406,P1406)</f>
        <v>775</v>
      </c>
      <c r="P1406" s="12" t="str">
        <f t="shared" si="67"/>
        <v>122020000</v>
      </c>
      <c r="Q1406" s="12" t="str">
        <f t="shared" si="68"/>
        <v>1220200000775</v>
      </c>
      <c r="R1406" s="20" t="s">
        <v>1404</v>
      </c>
      <c r="S1406" s="20" t="s">
        <v>1418</v>
      </c>
      <c r="AY1406" s="12" t="s">
        <v>905</v>
      </c>
      <c r="BB1406" s="12" t="s">
        <v>8</v>
      </c>
      <c r="BG1406" s="21">
        <v>1</v>
      </c>
      <c r="BJ1406" s="12">
        <v>1</v>
      </c>
    </row>
    <row r="1407" spans="1:62" ht="30" x14ac:dyDescent="0.25">
      <c r="A1407" s="12">
        <v>1</v>
      </c>
      <c r="B1407" s="11" t="str">
        <f t="shared" si="69"/>
        <v>Общий расчет. Ци Мень. Анализ Дворца. Комбинации. Нет. Нет</v>
      </c>
      <c r="C1407" s="11" t="str">
        <f>IFERROR(VLOOKUP(I1407,lvl_1[],2,FALSE),"Нет")</f>
        <v>Общий расчет</v>
      </c>
      <c r="D1407" s="11" t="str">
        <f>IFERROR(VLOOKUP(Rule!J1407,lvl_2[],2,FALSE),"Нет")</f>
        <v>Ци Мень</v>
      </c>
      <c r="E1407" s="11" t="str">
        <f>IFERROR(VLOOKUP(Rule!K1407,lvl_3[],2,FALSE),"Нет")</f>
        <v>Анализ Дворца</v>
      </c>
      <c r="F1407" s="11" t="str">
        <f>IFERROR(INDEX(lvl_4[],MATCH(L1407,lvl_4[ID],0),MATCH(TEXT(K1407,"##0"),lvl_4[#Headers],0)),"Нет")</f>
        <v>Комбинации</v>
      </c>
      <c r="G1407" s="11" t="str">
        <f>IFERROR(INDEX(lvl_5[],MATCH(M1407,lvl_5[ID],0),MATCH(_xlfn.CONCAT(TEXT(K1407,"##0"),"_",TEXT(L1407,"##0")),lvl_5[#Headers],0)),"Нет")</f>
        <v>Нет</v>
      </c>
      <c r="H1407" s="11" t="str">
        <f>IFERROR(INDEX(lvl_6[],MATCH(N1407,lvl_6[ID],0),MATCH(_xlfn.CONCAT(K1407,"_",L1407,"_",M1407),lvl_6[#Headers],0)),"Нет")</f>
        <v>Нет</v>
      </c>
      <c r="I1407" s="12">
        <v>1</v>
      </c>
      <c r="J1407" s="12">
        <v>2</v>
      </c>
      <c r="K1407" s="12">
        <v>2</v>
      </c>
      <c r="L1407" s="12">
        <v>2</v>
      </c>
      <c r="M1407" s="12">
        <v>0</v>
      </c>
      <c r="N1407" s="12">
        <v>0</v>
      </c>
      <c r="O1407" s="12">
        <f>COUNTIF($P$2:P1407,P1407)</f>
        <v>776</v>
      </c>
      <c r="P1407" s="12" t="str">
        <f t="shared" si="67"/>
        <v>122020000</v>
      </c>
      <c r="Q1407" s="12" t="str">
        <f t="shared" si="68"/>
        <v>1220200000776</v>
      </c>
      <c r="R1407" s="20" t="s">
        <v>1404</v>
      </c>
      <c r="S1407" s="20" t="s">
        <v>1419</v>
      </c>
      <c r="AY1407" s="12" t="s">
        <v>907</v>
      </c>
      <c r="BB1407" s="12" t="s">
        <v>8</v>
      </c>
      <c r="BG1407" s="21">
        <v>1</v>
      </c>
      <c r="BJ1407" s="12">
        <v>1</v>
      </c>
    </row>
    <row r="1408" spans="1:62" ht="30" x14ac:dyDescent="0.25">
      <c r="A1408" s="12">
        <v>1</v>
      </c>
      <c r="B1408" s="11" t="str">
        <f t="shared" si="69"/>
        <v>Общий расчет. Ци Мень. Анализ Дворца. Комбинации. Нет. Нет</v>
      </c>
      <c r="C1408" s="11" t="str">
        <f>IFERROR(VLOOKUP(I1408,lvl_1[],2,FALSE),"Нет")</f>
        <v>Общий расчет</v>
      </c>
      <c r="D1408" s="11" t="str">
        <f>IFERROR(VLOOKUP(Rule!J1408,lvl_2[],2,FALSE),"Нет")</f>
        <v>Ци Мень</v>
      </c>
      <c r="E1408" s="11" t="str">
        <f>IFERROR(VLOOKUP(Rule!K1408,lvl_3[],2,FALSE),"Нет")</f>
        <v>Анализ Дворца</v>
      </c>
      <c r="F1408" s="11" t="str">
        <f>IFERROR(INDEX(lvl_4[],MATCH(L1408,lvl_4[ID],0),MATCH(TEXT(K1408,"##0"),lvl_4[#Headers],0)),"Нет")</f>
        <v>Комбинации</v>
      </c>
      <c r="G1408" s="11" t="str">
        <f>IFERROR(INDEX(lvl_5[],MATCH(M1408,lvl_5[ID],0),MATCH(_xlfn.CONCAT(TEXT(K1408,"##0"),"_",TEXT(L1408,"##0")),lvl_5[#Headers],0)),"Нет")</f>
        <v>Нет</v>
      </c>
      <c r="H1408" s="11" t="str">
        <f>IFERROR(INDEX(lvl_6[],MATCH(N1408,lvl_6[ID],0),MATCH(_xlfn.CONCAT(K1408,"_",L1408,"_",M1408),lvl_6[#Headers],0)),"Нет")</f>
        <v>Нет</v>
      </c>
      <c r="I1408" s="12">
        <v>1</v>
      </c>
      <c r="J1408" s="12">
        <v>2</v>
      </c>
      <c r="K1408" s="12">
        <v>2</v>
      </c>
      <c r="L1408" s="12">
        <v>2</v>
      </c>
      <c r="M1408" s="12">
        <v>0</v>
      </c>
      <c r="N1408" s="12">
        <v>0</v>
      </c>
      <c r="O1408" s="12">
        <f>COUNTIF($P$2:P1408,P1408)</f>
        <v>777</v>
      </c>
      <c r="P1408" s="12" t="str">
        <f t="shared" si="67"/>
        <v>122020000</v>
      </c>
      <c r="Q1408" s="12" t="str">
        <f t="shared" si="68"/>
        <v>1220200000777</v>
      </c>
      <c r="R1408" s="20" t="s">
        <v>1404</v>
      </c>
      <c r="S1408" s="20" t="s">
        <v>1420</v>
      </c>
      <c r="AY1408" s="12" t="s">
        <v>908</v>
      </c>
      <c r="BB1408" s="12" t="s">
        <v>8</v>
      </c>
      <c r="BG1408" s="21">
        <v>-1</v>
      </c>
      <c r="BJ1408" s="12">
        <v>1</v>
      </c>
    </row>
    <row r="1409" spans="1:63" ht="30" x14ac:dyDescent="0.25">
      <c r="A1409" s="12">
        <v>1</v>
      </c>
      <c r="B1409" s="11" t="str">
        <f t="shared" si="69"/>
        <v>Общий расчет. Ци Мень. Анализ Дворца. Комбинации. Нет. Нет</v>
      </c>
      <c r="C1409" s="11" t="str">
        <f>IFERROR(VLOOKUP(I1409,lvl_1[],2,FALSE),"Нет")</f>
        <v>Общий расчет</v>
      </c>
      <c r="D1409" s="11" t="str">
        <f>IFERROR(VLOOKUP(Rule!J1409,lvl_2[],2,FALSE),"Нет")</f>
        <v>Ци Мень</v>
      </c>
      <c r="E1409" s="11" t="str">
        <f>IFERROR(VLOOKUP(Rule!K1409,lvl_3[],2,FALSE),"Нет")</f>
        <v>Анализ Дворца</v>
      </c>
      <c r="F1409" s="11" t="str">
        <f>IFERROR(INDEX(lvl_4[],MATCH(L1409,lvl_4[ID],0),MATCH(TEXT(K1409,"##0"),lvl_4[#Headers],0)),"Нет")</f>
        <v>Комбинации</v>
      </c>
      <c r="G1409" s="11" t="str">
        <f>IFERROR(INDEX(lvl_5[],MATCH(M1409,lvl_5[ID],0),MATCH(_xlfn.CONCAT(TEXT(K1409,"##0"),"_",TEXT(L1409,"##0")),lvl_5[#Headers],0)),"Нет")</f>
        <v>Нет</v>
      </c>
      <c r="H1409" s="11" t="str">
        <f>IFERROR(INDEX(lvl_6[],MATCH(N1409,lvl_6[ID],0),MATCH(_xlfn.CONCAT(K1409,"_",L1409,"_",M1409),lvl_6[#Headers],0)),"Нет")</f>
        <v>Нет</v>
      </c>
      <c r="I1409" s="12">
        <v>1</v>
      </c>
      <c r="J1409" s="12">
        <v>2</v>
      </c>
      <c r="K1409" s="12">
        <v>2</v>
      </c>
      <c r="L1409" s="12">
        <v>2</v>
      </c>
      <c r="M1409" s="12">
        <v>0</v>
      </c>
      <c r="N1409" s="12">
        <v>0</v>
      </c>
      <c r="O1409" s="12">
        <f>COUNTIF($P$2:P1409,P1409)</f>
        <v>778</v>
      </c>
      <c r="P1409" s="12" t="str">
        <f t="shared" si="67"/>
        <v>122020000</v>
      </c>
      <c r="Q1409" s="12" t="str">
        <f t="shared" si="68"/>
        <v>1220200000778</v>
      </c>
      <c r="R1409" s="20" t="s">
        <v>1404</v>
      </c>
      <c r="S1409" s="20" t="s">
        <v>1421</v>
      </c>
      <c r="AY1409" s="12" t="s">
        <v>910</v>
      </c>
      <c r="BB1409" s="12" t="s">
        <v>8</v>
      </c>
      <c r="BG1409" s="21">
        <v>-1</v>
      </c>
      <c r="BJ1409" s="12">
        <v>1</v>
      </c>
    </row>
    <row r="1410" spans="1:63" ht="30" x14ac:dyDescent="0.25">
      <c r="A1410" s="12">
        <v>1</v>
      </c>
      <c r="B1410" s="11" t="str">
        <f t="shared" si="69"/>
        <v>Общий расчет. Ци Мень. Анализ Дворца. Комбинации. Нет. Нет</v>
      </c>
      <c r="C1410" s="11" t="str">
        <f>IFERROR(VLOOKUP(I1410,lvl_1[],2,FALSE),"Нет")</f>
        <v>Общий расчет</v>
      </c>
      <c r="D1410" s="11" t="str">
        <f>IFERROR(VLOOKUP(Rule!J1410,lvl_2[],2,FALSE),"Нет")</f>
        <v>Ци Мень</v>
      </c>
      <c r="E1410" s="11" t="str">
        <f>IFERROR(VLOOKUP(Rule!K1410,lvl_3[],2,FALSE),"Нет")</f>
        <v>Анализ Дворца</v>
      </c>
      <c r="F1410" s="11" t="str">
        <f>IFERROR(INDEX(lvl_4[],MATCH(L1410,lvl_4[ID],0),MATCH(TEXT(K1410,"##0"),lvl_4[#Headers],0)),"Нет")</f>
        <v>Комбинации</v>
      </c>
      <c r="G1410" s="11" t="str">
        <f>IFERROR(INDEX(lvl_5[],MATCH(M1410,lvl_5[ID],0),MATCH(_xlfn.CONCAT(TEXT(K1410,"##0"),"_",TEXT(L1410,"##0")),lvl_5[#Headers],0)),"Нет")</f>
        <v>Нет</v>
      </c>
      <c r="H1410" s="11" t="str">
        <f>IFERROR(INDEX(lvl_6[],MATCH(N1410,lvl_6[ID],0),MATCH(_xlfn.CONCAT(K1410,"_",L1410,"_",M1410),lvl_6[#Headers],0)),"Нет")</f>
        <v>Нет</v>
      </c>
      <c r="I1410" s="12">
        <v>1</v>
      </c>
      <c r="J1410" s="12">
        <v>2</v>
      </c>
      <c r="K1410" s="12">
        <v>2</v>
      </c>
      <c r="L1410" s="12">
        <v>2</v>
      </c>
      <c r="M1410" s="12">
        <v>0</v>
      </c>
      <c r="N1410" s="12">
        <v>0</v>
      </c>
      <c r="O1410" s="12">
        <f>COUNTIF($P$2:P1410,P1410)</f>
        <v>779</v>
      </c>
      <c r="P1410" s="12" t="str">
        <f t="shared" si="67"/>
        <v>122020000</v>
      </c>
      <c r="Q1410" s="12" t="str">
        <f t="shared" si="68"/>
        <v>1220200000779</v>
      </c>
      <c r="R1410" s="20" t="s">
        <v>1404</v>
      </c>
      <c r="S1410" s="20" t="s">
        <v>1422</v>
      </c>
      <c r="AY1410" s="12" t="s">
        <v>912</v>
      </c>
      <c r="BB1410" s="12" t="s">
        <v>8</v>
      </c>
      <c r="BG1410" s="21">
        <v>-1</v>
      </c>
      <c r="BJ1410" s="12">
        <v>1</v>
      </c>
    </row>
    <row r="1411" spans="1:63" ht="30" x14ac:dyDescent="0.25">
      <c r="A1411" s="12">
        <v>1</v>
      </c>
      <c r="B1411" s="11" t="str">
        <f t="shared" si="69"/>
        <v>Общий расчет. Ци Мень. Анализ Дворца. Комбинации. Нет. Нет</v>
      </c>
      <c r="C1411" s="11" t="str">
        <f>IFERROR(VLOOKUP(I1411,lvl_1[],2,FALSE),"Нет")</f>
        <v>Общий расчет</v>
      </c>
      <c r="D1411" s="11" t="str">
        <f>IFERROR(VLOOKUP(Rule!J1411,lvl_2[],2,FALSE),"Нет")</f>
        <v>Ци Мень</v>
      </c>
      <c r="E1411" s="11" t="str">
        <f>IFERROR(VLOOKUP(Rule!K1411,lvl_3[],2,FALSE),"Нет")</f>
        <v>Анализ Дворца</v>
      </c>
      <c r="F1411" s="11" t="str">
        <f>IFERROR(INDEX(lvl_4[],MATCH(L1411,lvl_4[ID],0),MATCH(TEXT(K1411,"##0"),lvl_4[#Headers],0)),"Нет")</f>
        <v>Комбинации</v>
      </c>
      <c r="G1411" s="11" t="str">
        <f>IFERROR(INDEX(lvl_5[],MATCH(M1411,lvl_5[ID],0),MATCH(_xlfn.CONCAT(TEXT(K1411,"##0"),"_",TEXT(L1411,"##0")),lvl_5[#Headers],0)),"Нет")</f>
        <v>Нет</v>
      </c>
      <c r="H1411" s="11" t="str">
        <f>IFERROR(INDEX(lvl_6[],MATCH(N1411,lvl_6[ID],0),MATCH(_xlfn.CONCAT(K1411,"_",L1411,"_",M1411),lvl_6[#Headers],0)),"Нет")</f>
        <v>Нет</v>
      </c>
      <c r="I1411" s="12">
        <v>1</v>
      </c>
      <c r="J1411" s="12">
        <v>2</v>
      </c>
      <c r="K1411" s="12">
        <v>2</v>
      </c>
      <c r="L1411" s="12">
        <v>2</v>
      </c>
      <c r="M1411" s="12">
        <v>0</v>
      </c>
      <c r="N1411" s="12">
        <v>0</v>
      </c>
      <c r="O1411" s="12">
        <f>COUNTIF($P$2:P1411,P1411)</f>
        <v>780</v>
      </c>
      <c r="P1411" s="12" t="str">
        <f t="shared" si="67"/>
        <v>122020000</v>
      </c>
      <c r="Q1411" s="12" t="str">
        <f t="shared" si="68"/>
        <v>1220200000780</v>
      </c>
      <c r="R1411" s="20" t="s">
        <v>1404</v>
      </c>
      <c r="S1411" s="20" t="s">
        <v>1423</v>
      </c>
      <c r="AY1411" s="12" t="s">
        <v>914</v>
      </c>
      <c r="BB1411" s="12" t="s">
        <v>8</v>
      </c>
      <c r="BG1411" s="21">
        <v>-1</v>
      </c>
      <c r="BJ1411" s="12">
        <v>1</v>
      </c>
    </row>
    <row r="1412" spans="1:63" ht="30" x14ac:dyDescent="0.25">
      <c r="A1412" s="12">
        <v>1</v>
      </c>
      <c r="B1412" s="11" t="str">
        <f t="shared" si="69"/>
        <v>Общий расчет. Ци Мень. Анализ Дворца. Комбинации. Нет. Нет</v>
      </c>
      <c r="C1412" s="11" t="str">
        <f>IFERROR(VLOOKUP(I1412,lvl_1[],2,FALSE),"Нет")</f>
        <v>Общий расчет</v>
      </c>
      <c r="D1412" s="11" t="str">
        <f>IFERROR(VLOOKUP(Rule!J1412,lvl_2[],2,FALSE),"Нет")</f>
        <v>Ци Мень</v>
      </c>
      <c r="E1412" s="11" t="str">
        <f>IFERROR(VLOOKUP(Rule!K1412,lvl_3[],2,FALSE),"Нет")</f>
        <v>Анализ Дворца</v>
      </c>
      <c r="F1412" s="11" t="str">
        <f>IFERROR(INDEX(lvl_4[],MATCH(L1412,lvl_4[ID],0),MATCH(TEXT(K1412,"##0"),lvl_4[#Headers],0)),"Нет")</f>
        <v>Комбинации</v>
      </c>
      <c r="G1412" s="11" t="str">
        <f>IFERROR(INDEX(lvl_5[],MATCH(M1412,lvl_5[ID],0),MATCH(_xlfn.CONCAT(TEXT(K1412,"##0"),"_",TEXT(L1412,"##0")),lvl_5[#Headers],0)),"Нет")</f>
        <v>Нет</v>
      </c>
      <c r="H1412" s="11" t="str">
        <f>IFERROR(INDEX(lvl_6[],MATCH(N1412,lvl_6[ID],0),MATCH(_xlfn.CONCAT(K1412,"_",L1412,"_",M1412),lvl_6[#Headers],0)),"Нет")</f>
        <v>Нет</v>
      </c>
      <c r="I1412" s="12">
        <v>1</v>
      </c>
      <c r="J1412" s="12">
        <v>2</v>
      </c>
      <c r="K1412" s="12">
        <v>2</v>
      </c>
      <c r="L1412" s="12">
        <v>2</v>
      </c>
      <c r="M1412" s="12">
        <v>0</v>
      </c>
      <c r="N1412" s="12">
        <v>0</v>
      </c>
      <c r="O1412" s="12">
        <f>COUNTIF($P$2:P1412,P1412)</f>
        <v>781</v>
      </c>
      <c r="P1412" s="12" t="str">
        <f t="shared" si="67"/>
        <v>122020000</v>
      </c>
      <c r="Q1412" s="12" t="str">
        <f t="shared" si="68"/>
        <v>1220200000781</v>
      </c>
      <c r="R1412" s="20" t="s">
        <v>1404</v>
      </c>
      <c r="S1412" s="20" t="s">
        <v>1423</v>
      </c>
      <c r="AY1412" s="12" t="s">
        <v>916</v>
      </c>
      <c r="BB1412" s="12" t="s">
        <v>8</v>
      </c>
      <c r="BG1412" s="21">
        <v>-1</v>
      </c>
      <c r="BJ1412" s="12">
        <v>1</v>
      </c>
    </row>
    <row r="1413" spans="1:63" ht="30" x14ac:dyDescent="0.25">
      <c r="A1413" s="12">
        <v>1</v>
      </c>
      <c r="B1413" s="11" t="str">
        <f t="shared" si="69"/>
        <v>Общий расчет. Ци Мень. Анализ Дворца. Комбинации. Нет. Нет</v>
      </c>
      <c r="C1413" s="11" t="str">
        <f>IFERROR(VLOOKUP(I1413,lvl_1[],2,FALSE),"Нет")</f>
        <v>Общий расчет</v>
      </c>
      <c r="D1413" s="11" t="str">
        <f>IFERROR(VLOOKUP(Rule!J1413,lvl_2[],2,FALSE),"Нет")</f>
        <v>Ци Мень</v>
      </c>
      <c r="E1413" s="11" t="str">
        <f>IFERROR(VLOOKUP(Rule!K1413,lvl_3[],2,FALSE),"Нет")</f>
        <v>Анализ Дворца</v>
      </c>
      <c r="F1413" s="11" t="str">
        <f>IFERROR(INDEX(lvl_4[],MATCH(L1413,lvl_4[ID],0),MATCH(TEXT(K1413,"##0"),lvl_4[#Headers],0)),"Нет")</f>
        <v>Комбинации</v>
      </c>
      <c r="G1413" s="11" t="str">
        <f>IFERROR(INDEX(lvl_5[],MATCH(M1413,lvl_5[ID],0),MATCH(_xlfn.CONCAT(TEXT(K1413,"##0"),"_",TEXT(L1413,"##0")),lvl_5[#Headers],0)),"Нет")</f>
        <v>Нет</v>
      </c>
      <c r="H1413" s="11" t="str">
        <f>IFERROR(INDEX(lvl_6[],MATCH(N1413,lvl_6[ID],0),MATCH(_xlfn.CONCAT(K1413,"_",L1413,"_",M1413),lvl_6[#Headers],0)),"Нет")</f>
        <v>Нет</v>
      </c>
      <c r="I1413" s="12">
        <v>1</v>
      </c>
      <c r="J1413" s="12">
        <v>2</v>
      </c>
      <c r="K1413" s="12">
        <v>2</v>
      </c>
      <c r="L1413" s="12">
        <v>2</v>
      </c>
      <c r="M1413" s="12">
        <v>0</v>
      </c>
      <c r="N1413" s="12">
        <v>0</v>
      </c>
      <c r="O1413" s="12">
        <f>COUNTIF($P$2:P1413,P1413)</f>
        <v>782</v>
      </c>
      <c r="P1413" s="12" t="str">
        <f t="shared" si="67"/>
        <v>122020000</v>
      </c>
      <c r="Q1413" s="12" t="str">
        <f t="shared" si="68"/>
        <v>1220200000782</v>
      </c>
      <c r="R1413" s="20" t="s">
        <v>1404</v>
      </c>
      <c r="S1413" s="20" t="s">
        <v>1424</v>
      </c>
      <c r="AY1413" s="12" t="s">
        <v>899</v>
      </c>
      <c r="BB1413" s="12" t="s">
        <v>12</v>
      </c>
      <c r="BG1413" s="21">
        <v>1</v>
      </c>
      <c r="BJ1413" s="12">
        <v>1</v>
      </c>
    </row>
    <row r="1414" spans="1:63" ht="30" x14ac:dyDescent="0.25">
      <c r="A1414" s="12">
        <v>1</v>
      </c>
      <c r="B1414" s="11" t="str">
        <f t="shared" si="69"/>
        <v>Общий расчет. Ци Мень. Анализ Дворца. Комбинации. Нет. Нет</v>
      </c>
      <c r="C1414" s="11" t="str">
        <f>IFERROR(VLOOKUP(I1414,lvl_1[],2,FALSE),"Нет")</f>
        <v>Общий расчет</v>
      </c>
      <c r="D1414" s="11" t="str">
        <f>IFERROR(VLOOKUP(Rule!J1414,lvl_2[],2,FALSE),"Нет")</f>
        <v>Ци Мень</v>
      </c>
      <c r="E1414" s="11" t="str">
        <f>IFERROR(VLOOKUP(Rule!K1414,lvl_3[],2,FALSE),"Нет")</f>
        <v>Анализ Дворца</v>
      </c>
      <c r="F1414" s="11" t="str">
        <f>IFERROR(INDEX(lvl_4[],MATCH(L1414,lvl_4[ID],0),MATCH(TEXT(K1414,"##0"),lvl_4[#Headers],0)),"Нет")</f>
        <v>Комбинации</v>
      </c>
      <c r="G1414" s="11" t="str">
        <f>IFERROR(INDEX(lvl_5[],MATCH(M1414,lvl_5[ID],0),MATCH(_xlfn.CONCAT(TEXT(K1414,"##0"),"_",TEXT(L1414,"##0")),lvl_5[#Headers],0)),"Нет")</f>
        <v>Нет</v>
      </c>
      <c r="H1414" s="11" t="str">
        <f>IFERROR(INDEX(lvl_6[],MATCH(N1414,lvl_6[ID],0),MATCH(_xlfn.CONCAT(K1414,"_",L1414,"_",M1414),lvl_6[#Headers],0)),"Нет")</f>
        <v>Нет</v>
      </c>
      <c r="I1414" s="12">
        <v>1</v>
      </c>
      <c r="J1414" s="12">
        <v>2</v>
      </c>
      <c r="K1414" s="12">
        <v>2</v>
      </c>
      <c r="L1414" s="12">
        <v>2</v>
      </c>
      <c r="M1414" s="12">
        <v>0</v>
      </c>
      <c r="N1414" s="12">
        <v>0</v>
      </c>
      <c r="O1414" s="12">
        <f>COUNTIF($P$2:P1414,P1414)</f>
        <v>783</v>
      </c>
      <c r="P1414" s="12" t="str">
        <f t="shared" si="67"/>
        <v>122020000</v>
      </c>
      <c r="Q1414" s="12" t="str">
        <f t="shared" si="68"/>
        <v>1220200000783</v>
      </c>
      <c r="R1414" s="20" t="s">
        <v>1404</v>
      </c>
      <c r="S1414" s="20" t="s">
        <v>1425</v>
      </c>
      <c r="AY1414" s="12" t="s">
        <v>901</v>
      </c>
      <c r="BB1414" s="12" t="s">
        <v>12</v>
      </c>
      <c r="BG1414" s="21">
        <v>1</v>
      </c>
      <c r="BJ1414" s="12">
        <v>1</v>
      </c>
    </row>
    <row r="1415" spans="1:63" ht="30" x14ac:dyDescent="0.25">
      <c r="A1415" s="12">
        <v>1</v>
      </c>
      <c r="B1415" s="11" t="str">
        <f t="shared" si="69"/>
        <v>Общий расчет. Ци Мень. Анализ Дворца. Комбинации. Нет. Нет</v>
      </c>
      <c r="C1415" s="11" t="str">
        <f>IFERROR(VLOOKUP(I1415,lvl_1[],2,FALSE),"Нет")</f>
        <v>Общий расчет</v>
      </c>
      <c r="D1415" s="11" t="str">
        <f>IFERROR(VLOOKUP(Rule!J1415,lvl_2[],2,FALSE),"Нет")</f>
        <v>Ци Мень</v>
      </c>
      <c r="E1415" s="11" t="str">
        <f>IFERROR(VLOOKUP(Rule!K1415,lvl_3[],2,FALSE),"Нет")</f>
        <v>Анализ Дворца</v>
      </c>
      <c r="F1415" s="11" t="str">
        <f>IFERROR(INDEX(lvl_4[],MATCH(L1415,lvl_4[ID],0),MATCH(TEXT(K1415,"##0"),lvl_4[#Headers],0)),"Нет")</f>
        <v>Комбинации</v>
      </c>
      <c r="G1415" s="11" t="str">
        <f>IFERROR(INDEX(lvl_5[],MATCH(M1415,lvl_5[ID],0),MATCH(_xlfn.CONCAT(TEXT(K1415,"##0"),"_",TEXT(L1415,"##0")),lvl_5[#Headers],0)),"Нет")</f>
        <v>Нет</v>
      </c>
      <c r="H1415" s="11" t="str">
        <f>IFERROR(INDEX(lvl_6[],MATCH(N1415,lvl_6[ID],0),MATCH(_xlfn.CONCAT(K1415,"_",L1415,"_",M1415),lvl_6[#Headers],0)),"Нет")</f>
        <v>Нет</v>
      </c>
      <c r="I1415" s="12">
        <v>1</v>
      </c>
      <c r="J1415" s="12">
        <v>2</v>
      </c>
      <c r="K1415" s="12">
        <v>2</v>
      </c>
      <c r="L1415" s="12">
        <v>2</v>
      </c>
      <c r="M1415" s="12">
        <v>0</v>
      </c>
      <c r="N1415" s="12">
        <v>0</v>
      </c>
      <c r="O1415" s="12">
        <f>COUNTIF($P$2:P1415,P1415)</f>
        <v>784</v>
      </c>
      <c r="P1415" s="12" t="str">
        <f t="shared" si="67"/>
        <v>122020000</v>
      </c>
      <c r="Q1415" s="12" t="str">
        <f t="shared" si="68"/>
        <v>1220200000784</v>
      </c>
      <c r="R1415" s="20" t="s">
        <v>1404</v>
      </c>
      <c r="S1415" s="20" t="s">
        <v>1426</v>
      </c>
      <c r="AY1415" s="12" t="s">
        <v>903</v>
      </c>
      <c r="BB1415" s="12" t="s">
        <v>12</v>
      </c>
      <c r="BG1415" s="21">
        <v>1</v>
      </c>
      <c r="BJ1415" s="12">
        <v>1</v>
      </c>
    </row>
    <row r="1416" spans="1:63" ht="30" x14ac:dyDescent="0.25">
      <c r="A1416" s="12">
        <v>1</v>
      </c>
      <c r="B1416" s="11" t="str">
        <f t="shared" si="69"/>
        <v>Общий расчет. Ци Мень. Анализ Дворца. Комбинации. Нет. Нет</v>
      </c>
      <c r="C1416" s="11" t="str">
        <f>IFERROR(VLOOKUP(I1416,lvl_1[],2,FALSE),"Нет")</f>
        <v>Общий расчет</v>
      </c>
      <c r="D1416" s="11" t="str">
        <f>IFERROR(VLOOKUP(Rule!J1416,lvl_2[],2,FALSE),"Нет")</f>
        <v>Ци Мень</v>
      </c>
      <c r="E1416" s="11" t="str">
        <f>IFERROR(VLOOKUP(Rule!K1416,lvl_3[],2,FALSE),"Нет")</f>
        <v>Анализ Дворца</v>
      </c>
      <c r="F1416" s="11" t="str">
        <f>IFERROR(INDEX(lvl_4[],MATCH(L1416,lvl_4[ID],0),MATCH(TEXT(K1416,"##0"),lvl_4[#Headers],0)),"Нет")</f>
        <v>Комбинации</v>
      </c>
      <c r="G1416" s="11" t="str">
        <f>IFERROR(INDEX(lvl_5[],MATCH(M1416,lvl_5[ID],0),MATCH(_xlfn.CONCAT(TEXT(K1416,"##0"),"_",TEXT(L1416,"##0")),lvl_5[#Headers],0)),"Нет")</f>
        <v>Нет</v>
      </c>
      <c r="H1416" s="11" t="str">
        <f>IFERROR(INDEX(lvl_6[],MATCH(N1416,lvl_6[ID],0),MATCH(_xlfn.CONCAT(K1416,"_",L1416,"_",M1416),lvl_6[#Headers],0)),"Нет")</f>
        <v>Нет</v>
      </c>
      <c r="I1416" s="12">
        <v>1</v>
      </c>
      <c r="J1416" s="12">
        <v>2</v>
      </c>
      <c r="K1416" s="12">
        <v>2</v>
      </c>
      <c r="L1416" s="12">
        <v>2</v>
      </c>
      <c r="M1416" s="12">
        <v>0</v>
      </c>
      <c r="N1416" s="12">
        <v>0</v>
      </c>
      <c r="O1416" s="12">
        <f>COUNTIF($P$2:P1416,P1416)</f>
        <v>785</v>
      </c>
      <c r="P1416" s="12" t="str">
        <f t="shared" si="67"/>
        <v>122020000</v>
      </c>
      <c r="Q1416" s="12" t="str">
        <f t="shared" si="68"/>
        <v>1220200000785</v>
      </c>
      <c r="R1416" s="20" t="s">
        <v>1404</v>
      </c>
      <c r="S1416" s="20" t="s">
        <v>1427</v>
      </c>
      <c r="AY1416" s="12" t="s">
        <v>905</v>
      </c>
      <c r="BB1416" s="12" t="s">
        <v>12</v>
      </c>
      <c r="BG1416" s="21">
        <v>1</v>
      </c>
      <c r="BJ1416" s="12">
        <v>1</v>
      </c>
    </row>
    <row r="1417" spans="1:63" ht="30" x14ac:dyDescent="0.25">
      <c r="A1417" s="12">
        <v>1</v>
      </c>
      <c r="B1417" s="11" t="str">
        <f t="shared" si="69"/>
        <v>Общий расчет. Ци Мень. Анализ Дворца. Комбинации. Нет. Нет</v>
      </c>
      <c r="C1417" s="11" t="str">
        <f>IFERROR(VLOOKUP(I1417,lvl_1[],2,FALSE),"Нет")</f>
        <v>Общий расчет</v>
      </c>
      <c r="D1417" s="11" t="str">
        <f>IFERROR(VLOOKUP(Rule!J1417,lvl_2[],2,FALSE),"Нет")</f>
        <v>Ци Мень</v>
      </c>
      <c r="E1417" s="11" t="str">
        <f>IFERROR(VLOOKUP(Rule!K1417,lvl_3[],2,FALSE),"Нет")</f>
        <v>Анализ Дворца</v>
      </c>
      <c r="F1417" s="11" t="str">
        <f>IFERROR(INDEX(lvl_4[],MATCH(L1417,lvl_4[ID],0),MATCH(TEXT(K1417,"##0"),lvl_4[#Headers],0)),"Нет")</f>
        <v>Комбинации</v>
      </c>
      <c r="G1417" s="11" t="str">
        <f>IFERROR(INDEX(lvl_5[],MATCH(M1417,lvl_5[ID],0),MATCH(_xlfn.CONCAT(TEXT(K1417,"##0"),"_",TEXT(L1417,"##0")),lvl_5[#Headers],0)),"Нет")</f>
        <v>Нет</v>
      </c>
      <c r="H1417" s="11" t="str">
        <f>IFERROR(INDEX(lvl_6[],MATCH(N1417,lvl_6[ID],0),MATCH(_xlfn.CONCAT(K1417,"_",L1417,"_",M1417),lvl_6[#Headers],0)),"Нет")</f>
        <v>Нет</v>
      </c>
      <c r="I1417" s="12">
        <v>1</v>
      </c>
      <c r="J1417" s="12">
        <v>2</v>
      </c>
      <c r="K1417" s="12">
        <v>2</v>
      </c>
      <c r="L1417" s="12">
        <v>2</v>
      </c>
      <c r="M1417" s="12">
        <v>0</v>
      </c>
      <c r="N1417" s="12">
        <v>0</v>
      </c>
      <c r="O1417" s="12">
        <f>COUNTIF($P$2:P1417,P1417)</f>
        <v>786</v>
      </c>
      <c r="P1417" s="12" t="str">
        <f t="shared" si="67"/>
        <v>122020000</v>
      </c>
      <c r="Q1417" s="12" t="str">
        <f t="shared" si="68"/>
        <v>1220200000786</v>
      </c>
      <c r="R1417" s="20" t="s">
        <v>1404</v>
      </c>
      <c r="S1417" s="20" t="s">
        <v>1428</v>
      </c>
      <c r="AY1417" s="12" t="s">
        <v>907</v>
      </c>
      <c r="BB1417" s="12" t="s">
        <v>12</v>
      </c>
      <c r="BG1417" s="21">
        <v>1</v>
      </c>
      <c r="BJ1417" s="12">
        <v>1</v>
      </c>
    </row>
    <row r="1418" spans="1:63" ht="30" x14ac:dyDescent="0.25">
      <c r="A1418" s="12">
        <v>1</v>
      </c>
      <c r="B1418" s="11" t="str">
        <f t="shared" si="69"/>
        <v>Общий расчет. Ци Мень. Анализ Дворца. Комбинации. Нет. Нет</v>
      </c>
      <c r="C1418" s="11" t="str">
        <f>IFERROR(VLOOKUP(I1418,lvl_1[],2,FALSE),"Нет")</f>
        <v>Общий расчет</v>
      </c>
      <c r="D1418" s="11" t="str">
        <f>IFERROR(VLOOKUP(Rule!J1418,lvl_2[],2,FALSE),"Нет")</f>
        <v>Ци Мень</v>
      </c>
      <c r="E1418" s="11" t="str">
        <f>IFERROR(VLOOKUP(Rule!K1418,lvl_3[],2,FALSE),"Нет")</f>
        <v>Анализ Дворца</v>
      </c>
      <c r="F1418" s="11" t="str">
        <f>IFERROR(INDEX(lvl_4[],MATCH(L1418,lvl_4[ID],0),MATCH(TEXT(K1418,"##0"),lvl_4[#Headers],0)),"Нет")</f>
        <v>Комбинации</v>
      </c>
      <c r="G1418" s="11" t="str">
        <f>IFERROR(INDEX(lvl_5[],MATCH(M1418,lvl_5[ID],0),MATCH(_xlfn.CONCAT(TEXT(K1418,"##0"),"_",TEXT(L1418,"##0")),lvl_5[#Headers],0)),"Нет")</f>
        <v>Нет</v>
      </c>
      <c r="H1418" s="11" t="str">
        <f>IFERROR(INDEX(lvl_6[],MATCH(N1418,lvl_6[ID],0),MATCH(_xlfn.CONCAT(K1418,"_",L1418,"_",M1418),lvl_6[#Headers],0)),"Нет")</f>
        <v>Нет</v>
      </c>
      <c r="I1418" s="12">
        <v>1</v>
      </c>
      <c r="J1418" s="12">
        <v>2</v>
      </c>
      <c r="K1418" s="12">
        <v>2</v>
      </c>
      <c r="L1418" s="12">
        <v>2</v>
      </c>
      <c r="M1418" s="12">
        <v>0</v>
      </c>
      <c r="N1418" s="12">
        <v>0</v>
      </c>
      <c r="O1418" s="12">
        <f>COUNTIF($P$2:P1418,P1418)</f>
        <v>787</v>
      </c>
      <c r="P1418" s="12" t="str">
        <f t="shared" si="67"/>
        <v>122020000</v>
      </c>
      <c r="Q1418" s="12" t="str">
        <f t="shared" si="68"/>
        <v>1220200000787</v>
      </c>
      <c r="R1418" s="20" t="s">
        <v>1404</v>
      </c>
      <c r="S1418" s="20" t="s">
        <v>1429</v>
      </c>
      <c r="AY1418" s="12" t="s">
        <v>908</v>
      </c>
      <c r="BB1418" s="12" t="s">
        <v>12</v>
      </c>
      <c r="BG1418" s="21">
        <v>1</v>
      </c>
      <c r="BJ1418" s="12">
        <v>1</v>
      </c>
    </row>
    <row r="1419" spans="1:63" ht="30" x14ac:dyDescent="0.25">
      <c r="A1419" s="12">
        <v>1</v>
      </c>
      <c r="B1419" s="11" t="str">
        <f t="shared" si="69"/>
        <v>Общий расчет. Ци Мень. Анализ Дворца. Комбинации. Нет. Нет</v>
      </c>
      <c r="C1419" s="11" t="str">
        <f>IFERROR(VLOOKUP(I1419,lvl_1[],2,FALSE),"Нет")</f>
        <v>Общий расчет</v>
      </c>
      <c r="D1419" s="11" t="str">
        <f>IFERROR(VLOOKUP(Rule!J1419,lvl_2[],2,FALSE),"Нет")</f>
        <v>Ци Мень</v>
      </c>
      <c r="E1419" s="11" t="str">
        <f>IFERROR(VLOOKUP(Rule!K1419,lvl_3[],2,FALSE),"Нет")</f>
        <v>Анализ Дворца</v>
      </c>
      <c r="F1419" s="11" t="str">
        <f>IFERROR(INDEX(lvl_4[],MATCH(L1419,lvl_4[ID],0),MATCH(TEXT(K1419,"##0"),lvl_4[#Headers],0)),"Нет")</f>
        <v>Комбинации</v>
      </c>
      <c r="G1419" s="11" t="str">
        <f>IFERROR(INDEX(lvl_5[],MATCH(M1419,lvl_5[ID],0),MATCH(_xlfn.CONCAT(TEXT(K1419,"##0"),"_",TEXT(L1419,"##0")),lvl_5[#Headers],0)),"Нет")</f>
        <v>Нет</v>
      </c>
      <c r="H1419" s="11" t="str">
        <f>IFERROR(INDEX(lvl_6[],MATCH(N1419,lvl_6[ID],0),MATCH(_xlfn.CONCAT(K1419,"_",L1419,"_",M1419),lvl_6[#Headers],0)),"Нет")</f>
        <v>Нет</v>
      </c>
      <c r="I1419" s="12">
        <v>1</v>
      </c>
      <c r="J1419" s="12">
        <v>2</v>
      </c>
      <c r="K1419" s="12">
        <v>2</v>
      </c>
      <c r="L1419" s="12">
        <v>2</v>
      </c>
      <c r="M1419" s="12">
        <v>0</v>
      </c>
      <c r="N1419" s="12">
        <v>0</v>
      </c>
      <c r="O1419" s="12">
        <f>COUNTIF($P$2:P1419,P1419)</f>
        <v>788</v>
      </c>
      <c r="P1419" s="12" t="str">
        <f t="shared" si="67"/>
        <v>122020000</v>
      </c>
      <c r="Q1419" s="12" t="str">
        <f t="shared" si="68"/>
        <v>1220200000788</v>
      </c>
      <c r="R1419" s="20" t="s">
        <v>1404</v>
      </c>
      <c r="S1419" s="20" t="s">
        <v>1430</v>
      </c>
      <c r="AY1419" s="12" t="s">
        <v>910</v>
      </c>
      <c r="BB1419" s="12" t="s">
        <v>12</v>
      </c>
      <c r="BG1419" s="21">
        <v>-1</v>
      </c>
      <c r="BJ1419" s="12">
        <v>1</v>
      </c>
    </row>
    <row r="1420" spans="1:63" ht="30" x14ac:dyDescent="0.25">
      <c r="A1420" s="12">
        <v>1</v>
      </c>
      <c r="B1420" s="11" t="str">
        <f t="shared" si="69"/>
        <v>Общий расчет. Ци Мень. Анализ Дворца. Комбинации. Нет. Нет</v>
      </c>
      <c r="C1420" s="11" t="str">
        <f>IFERROR(VLOOKUP(I1420,lvl_1[],2,FALSE),"Нет")</f>
        <v>Общий расчет</v>
      </c>
      <c r="D1420" s="11" t="str">
        <f>IFERROR(VLOOKUP(Rule!J1420,lvl_2[],2,FALSE),"Нет")</f>
        <v>Ци Мень</v>
      </c>
      <c r="E1420" s="11" t="str">
        <f>IFERROR(VLOOKUP(Rule!K1420,lvl_3[],2,FALSE),"Нет")</f>
        <v>Анализ Дворца</v>
      </c>
      <c r="F1420" s="11" t="str">
        <f>IFERROR(INDEX(lvl_4[],MATCH(L1420,lvl_4[ID],0),MATCH(TEXT(K1420,"##0"),lvl_4[#Headers],0)),"Нет")</f>
        <v>Комбинации</v>
      </c>
      <c r="G1420" s="11" t="str">
        <f>IFERROR(INDEX(lvl_5[],MATCH(M1420,lvl_5[ID],0),MATCH(_xlfn.CONCAT(TEXT(K1420,"##0"),"_",TEXT(L1420,"##0")),lvl_5[#Headers],0)),"Нет")</f>
        <v>Нет</v>
      </c>
      <c r="H1420" s="11" t="str">
        <f>IFERROR(INDEX(lvl_6[],MATCH(N1420,lvl_6[ID],0),MATCH(_xlfn.CONCAT(K1420,"_",L1420,"_",M1420),lvl_6[#Headers],0)),"Нет")</f>
        <v>Нет</v>
      </c>
      <c r="I1420" s="12">
        <v>1</v>
      </c>
      <c r="J1420" s="12">
        <v>2</v>
      </c>
      <c r="K1420" s="12">
        <v>2</v>
      </c>
      <c r="L1420" s="12">
        <v>2</v>
      </c>
      <c r="M1420" s="12">
        <v>0</v>
      </c>
      <c r="N1420" s="12">
        <v>0</v>
      </c>
      <c r="O1420" s="12">
        <f>COUNTIF($P$2:P1420,P1420)</f>
        <v>789</v>
      </c>
      <c r="P1420" s="12" t="str">
        <f t="shared" si="67"/>
        <v>122020000</v>
      </c>
      <c r="Q1420" s="12" t="str">
        <f t="shared" si="68"/>
        <v>1220200000789</v>
      </c>
      <c r="R1420" s="20" t="s">
        <v>1404</v>
      </c>
      <c r="S1420" s="20" t="s">
        <v>1431</v>
      </c>
      <c r="AY1420" s="12" t="s">
        <v>912</v>
      </c>
      <c r="BB1420" s="12" t="s">
        <v>12</v>
      </c>
      <c r="BG1420" s="21">
        <v>0.5</v>
      </c>
      <c r="BJ1420" s="12">
        <v>1</v>
      </c>
    </row>
    <row r="1421" spans="1:63" ht="30" x14ac:dyDescent="0.25">
      <c r="A1421" s="12">
        <v>1</v>
      </c>
      <c r="B1421" s="11" t="str">
        <f t="shared" si="69"/>
        <v>Общий расчет. Ци Мень. Анализ Дворца. Комбинации. Нет. Нет</v>
      </c>
      <c r="C1421" s="11" t="str">
        <f>IFERROR(VLOOKUP(I1421,lvl_1[],2,FALSE),"Нет")</f>
        <v>Общий расчет</v>
      </c>
      <c r="D1421" s="11" t="str">
        <f>IFERROR(VLOOKUP(Rule!J1421,lvl_2[],2,FALSE),"Нет")</f>
        <v>Ци Мень</v>
      </c>
      <c r="E1421" s="11" t="str">
        <f>IFERROR(VLOOKUP(Rule!K1421,lvl_3[],2,FALSE),"Нет")</f>
        <v>Анализ Дворца</v>
      </c>
      <c r="F1421" s="11" t="str">
        <f>IFERROR(INDEX(lvl_4[],MATCH(L1421,lvl_4[ID],0),MATCH(TEXT(K1421,"##0"),lvl_4[#Headers],0)),"Нет")</f>
        <v>Комбинации</v>
      </c>
      <c r="G1421" s="11" t="str">
        <f>IFERROR(INDEX(lvl_5[],MATCH(M1421,lvl_5[ID],0),MATCH(_xlfn.CONCAT(TEXT(K1421,"##0"),"_",TEXT(L1421,"##0")),lvl_5[#Headers],0)),"Нет")</f>
        <v>Нет</v>
      </c>
      <c r="H1421" s="11" t="str">
        <f>IFERROR(INDEX(lvl_6[],MATCH(N1421,lvl_6[ID],0),MATCH(_xlfn.CONCAT(K1421,"_",L1421,"_",M1421),lvl_6[#Headers],0)),"Нет")</f>
        <v>Нет</v>
      </c>
      <c r="I1421" s="12">
        <v>1</v>
      </c>
      <c r="J1421" s="12">
        <v>2</v>
      </c>
      <c r="K1421" s="12">
        <v>2</v>
      </c>
      <c r="L1421" s="12">
        <v>2</v>
      </c>
      <c r="M1421" s="12">
        <v>0</v>
      </c>
      <c r="N1421" s="12">
        <v>0</v>
      </c>
      <c r="O1421" s="12">
        <f>COUNTIF($P$2:P1421,P1421)</f>
        <v>790</v>
      </c>
      <c r="P1421" s="12" t="str">
        <f t="shared" si="67"/>
        <v>122020000</v>
      </c>
      <c r="Q1421" s="12" t="str">
        <f t="shared" si="68"/>
        <v>1220200000790</v>
      </c>
      <c r="R1421" s="20" t="s">
        <v>1404</v>
      </c>
      <c r="S1421" s="20" t="s">
        <v>1432</v>
      </c>
      <c r="AY1421" s="12" t="s">
        <v>914</v>
      </c>
      <c r="BB1421" s="12" t="s">
        <v>12</v>
      </c>
      <c r="BG1421" s="21">
        <v>1</v>
      </c>
      <c r="BJ1421" s="12">
        <v>1</v>
      </c>
    </row>
    <row r="1422" spans="1:63" ht="30" x14ac:dyDescent="0.25">
      <c r="A1422" s="12">
        <v>1</v>
      </c>
      <c r="B1422" s="11" t="str">
        <f t="shared" si="69"/>
        <v>Общий расчет. Ци Мень. Анализ Дворца. Комбинации. Нет. Нет</v>
      </c>
      <c r="C1422" s="11" t="str">
        <f>IFERROR(VLOOKUP(I1422,lvl_1[],2,FALSE),"Нет")</f>
        <v>Общий расчет</v>
      </c>
      <c r="D1422" s="11" t="str">
        <f>IFERROR(VLOOKUP(Rule!J1422,lvl_2[],2,FALSE),"Нет")</f>
        <v>Ци Мень</v>
      </c>
      <c r="E1422" s="11" t="str">
        <f>IFERROR(VLOOKUP(Rule!K1422,lvl_3[],2,FALSE),"Нет")</f>
        <v>Анализ Дворца</v>
      </c>
      <c r="F1422" s="11" t="str">
        <f>IFERROR(INDEX(lvl_4[],MATCH(L1422,lvl_4[ID],0),MATCH(TEXT(K1422,"##0"),lvl_4[#Headers],0)),"Нет")</f>
        <v>Комбинации</v>
      </c>
      <c r="G1422" s="11" t="str">
        <f>IFERROR(INDEX(lvl_5[],MATCH(M1422,lvl_5[ID],0),MATCH(_xlfn.CONCAT(TEXT(K1422,"##0"),"_",TEXT(L1422,"##0")),lvl_5[#Headers],0)),"Нет")</f>
        <v>Нет</v>
      </c>
      <c r="H1422" s="11" t="str">
        <f>IFERROR(INDEX(lvl_6[],MATCH(N1422,lvl_6[ID],0),MATCH(_xlfn.CONCAT(K1422,"_",L1422,"_",M1422),lvl_6[#Headers],0)),"Нет")</f>
        <v>Нет</v>
      </c>
      <c r="I1422" s="12">
        <v>1</v>
      </c>
      <c r="J1422" s="12">
        <v>2</v>
      </c>
      <c r="K1422" s="12">
        <v>2</v>
      </c>
      <c r="L1422" s="12">
        <v>2</v>
      </c>
      <c r="M1422" s="12">
        <v>0</v>
      </c>
      <c r="N1422" s="12">
        <v>0</v>
      </c>
      <c r="O1422" s="12">
        <f>COUNTIF($P$2:P1422,P1422)</f>
        <v>791</v>
      </c>
      <c r="P1422" s="12" t="str">
        <f t="shared" si="67"/>
        <v>122020000</v>
      </c>
      <c r="Q1422" s="12" t="str">
        <f t="shared" si="68"/>
        <v>1220200000791</v>
      </c>
      <c r="R1422" s="20" t="s">
        <v>1404</v>
      </c>
      <c r="S1422" s="20" t="s">
        <v>1432</v>
      </c>
      <c r="AY1422" s="12" t="s">
        <v>916</v>
      </c>
      <c r="BB1422" s="12" t="s">
        <v>12</v>
      </c>
      <c r="BG1422" s="21">
        <v>1</v>
      </c>
      <c r="BJ1422" s="12">
        <v>1</v>
      </c>
    </row>
    <row r="1423" spans="1:63" ht="45.75" customHeight="1" x14ac:dyDescent="0.25">
      <c r="A1423" s="12">
        <v>1</v>
      </c>
      <c r="B1423" s="11" t="str">
        <f t="shared" si="69"/>
        <v>Общий расчет. Ци Мень. Анализ Дворца. Комбинации. Нет. Нет</v>
      </c>
      <c r="C1423" s="11" t="str">
        <f>IFERROR(VLOOKUP(I1423,lvl_1[],2,FALSE),"Нет")</f>
        <v>Общий расчет</v>
      </c>
      <c r="D1423" s="11" t="str">
        <f>IFERROR(VLOOKUP(Rule!J1423,lvl_2[],2,FALSE),"Нет")</f>
        <v>Ци Мень</v>
      </c>
      <c r="E1423" s="11" t="str">
        <f>IFERROR(VLOOKUP(Rule!K1423,lvl_3[],2,FALSE),"Нет")</f>
        <v>Анализ Дворца</v>
      </c>
      <c r="F1423" s="11" t="str">
        <f>IFERROR(INDEX(lvl_4[],MATCH(L1423,lvl_4[ID],0),MATCH(TEXT(K1423,"##0"),lvl_4[#Headers],0)),"Нет")</f>
        <v>Комбинации</v>
      </c>
      <c r="G1423" s="11" t="str">
        <f>IFERROR(INDEX(lvl_5[],MATCH(M1423,lvl_5[ID],0),MATCH(_xlfn.CONCAT(TEXT(K1423,"##0"),"_",TEXT(L1423,"##0")),lvl_5[#Headers],0)),"Нет")</f>
        <v>Нет</v>
      </c>
      <c r="H1423" s="11" t="str">
        <f>IFERROR(INDEX(lvl_6[],MATCH(N1423,lvl_6[ID],0),MATCH(_xlfn.CONCAT(K1423,"_",L1423,"_",M1423),lvl_6[#Headers],0)),"Нет")</f>
        <v>Нет</v>
      </c>
      <c r="I1423" s="12">
        <v>1</v>
      </c>
      <c r="J1423" s="12">
        <v>2</v>
      </c>
      <c r="K1423" s="12">
        <v>2</v>
      </c>
      <c r="L1423" s="12">
        <v>2</v>
      </c>
      <c r="M1423" s="12">
        <v>0</v>
      </c>
      <c r="N1423" s="12">
        <v>0</v>
      </c>
      <c r="O1423" s="12">
        <f>COUNTIF($P$2:P1423,P1423)</f>
        <v>792</v>
      </c>
      <c r="P1423" s="12" t="str">
        <f t="shared" si="67"/>
        <v>122020000</v>
      </c>
      <c r="Q1423" s="12" t="str">
        <f t="shared" si="68"/>
        <v>1220200000792</v>
      </c>
      <c r="R1423" s="20" t="s">
        <v>1404</v>
      </c>
      <c r="S1423" s="20" t="s">
        <v>1436</v>
      </c>
      <c r="BB1423" s="12" t="s">
        <v>16</v>
      </c>
      <c r="BG1423" s="21" t="s">
        <v>2277</v>
      </c>
      <c r="BH1423" s="12">
        <v>1</v>
      </c>
      <c r="BI1423" s="12">
        <v>1</v>
      </c>
      <c r="BJ1423" s="12">
        <v>1</v>
      </c>
    </row>
    <row r="1424" spans="1:63" ht="45" x14ac:dyDescent="0.25">
      <c r="A1424" s="12">
        <v>1</v>
      </c>
      <c r="B1424" s="11" t="str">
        <f t="shared" si="69"/>
        <v>Общий расчет. Ци Мень. Анализ Дворца. Операторы. Ворота. Ворота. Благоприятность</v>
      </c>
      <c r="C1424" s="11" t="str">
        <f>IFERROR(VLOOKUP(I1424,lvl_1[],2,FALSE),"Нет")</f>
        <v>Общий расчет</v>
      </c>
      <c r="D1424" s="11" t="str">
        <f>IFERROR(VLOOKUP(Rule!J1424,lvl_2[],2,FALSE),"Нет")</f>
        <v>Ци Мень</v>
      </c>
      <c r="E1424" s="11" t="str">
        <f>IFERROR(VLOOKUP(Rule!K1424,lvl_3[],2,FALSE),"Нет")</f>
        <v>Анализ Дворца</v>
      </c>
      <c r="F1424" s="11" t="str">
        <f>IFERROR(INDEX(lvl_4[],MATCH(L1424,lvl_4[ID],0),MATCH(TEXT(K1424,"##0"),lvl_4[#Headers],0)),"Нет")</f>
        <v>Операторы</v>
      </c>
      <c r="G1424" s="11" t="str">
        <f>IFERROR(INDEX(lvl_5[],MATCH(M1424,lvl_5[ID],0),MATCH(_xlfn.CONCAT(TEXT(K1424,"##0"),"_",TEXT(L1424,"##0")),lvl_5[#Headers],0)),"Нет")</f>
        <v>Ворота</v>
      </c>
      <c r="H1424" s="11" t="str">
        <f>IFERROR(INDEX(lvl_6[],MATCH(N1424,lvl_6[ID],0),MATCH(_xlfn.CONCAT(K1424,"_",L1424,"_",M1424),lvl_6[#Headers],0)),"Нет")</f>
        <v>Ворота. Благоприятность</v>
      </c>
      <c r="I1424" s="12">
        <v>1</v>
      </c>
      <c r="J1424" s="12">
        <v>2</v>
      </c>
      <c r="K1424" s="12">
        <v>2</v>
      </c>
      <c r="L1424" s="12">
        <v>3</v>
      </c>
      <c r="M1424" s="12">
        <v>1</v>
      </c>
      <c r="N1424" s="12">
        <v>1</v>
      </c>
      <c r="O1424" s="12">
        <f>COUNTIF($P$2:P1424,P1424)</f>
        <v>1</v>
      </c>
      <c r="P1424" s="12" t="str">
        <f t="shared" si="67"/>
        <v>122030101</v>
      </c>
      <c r="Q1424" s="12" t="str">
        <f t="shared" si="68"/>
        <v>1220301010001</v>
      </c>
      <c r="R1424" s="20" t="s">
        <v>1435</v>
      </c>
      <c r="S1424" s="20" t="s">
        <v>1436</v>
      </c>
      <c r="BB1424" s="12" t="s">
        <v>16</v>
      </c>
      <c r="BG1424" s="21" t="s">
        <v>2277</v>
      </c>
      <c r="BH1424" s="12">
        <v>1</v>
      </c>
      <c r="BI1424" s="12">
        <v>1</v>
      </c>
      <c r="BJ1424" s="12">
        <v>1</v>
      </c>
      <c r="BK1424" s="12">
        <v>1</v>
      </c>
    </row>
    <row r="1425" spans="1:63" ht="45" x14ac:dyDescent="0.25">
      <c r="A1425" s="12">
        <v>1</v>
      </c>
      <c r="B1425" s="11" t="str">
        <f t="shared" si="69"/>
        <v>Общий расчет. Ци Мень. Анализ Дворца. Операторы. Ворота. Ворота. Благоприятность</v>
      </c>
      <c r="C1425" s="11" t="str">
        <f>IFERROR(VLOOKUP(I1425,lvl_1[],2,FALSE),"Нет")</f>
        <v>Общий расчет</v>
      </c>
      <c r="D1425" s="11" t="str">
        <f>IFERROR(VLOOKUP(Rule!J1425,lvl_2[],2,FALSE),"Нет")</f>
        <v>Ци Мень</v>
      </c>
      <c r="E1425" s="11" t="str">
        <f>IFERROR(VLOOKUP(Rule!K1425,lvl_3[],2,FALSE),"Нет")</f>
        <v>Анализ Дворца</v>
      </c>
      <c r="F1425" s="11" t="str">
        <f>IFERROR(INDEX(lvl_4[],MATCH(L1425,lvl_4[ID],0),MATCH(TEXT(K1425,"##0"),lvl_4[#Headers],0)),"Нет")</f>
        <v>Операторы</v>
      </c>
      <c r="G1425" s="11" t="str">
        <f>IFERROR(INDEX(lvl_5[],MATCH(M1425,lvl_5[ID],0),MATCH(_xlfn.CONCAT(TEXT(K1425,"##0"),"_",TEXT(L1425,"##0")),lvl_5[#Headers],0)),"Нет")</f>
        <v>Ворота</v>
      </c>
      <c r="H1425" s="11" t="str">
        <f>IFERROR(INDEX(lvl_6[],MATCH(N1425,lvl_6[ID],0),MATCH(_xlfn.CONCAT(K1425,"_",L1425,"_",M1425),lvl_6[#Headers],0)),"Нет")</f>
        <v>Ворота. Благоприятность</v>
      </c>
      <c r="I1425" s="12">
        <v>1</v>
      </c>
      <c r="J1425" s="12">
        <v>2</v>
      </c>
      <c r="K1425" s="12">
        <v>2</v>
      </c>
      <c r="L1425" s="12">
        <v>3</v>
      </c>
      <c r="M1425" s="12">
        <v>1</v>
      </c>
      <c r="N1425" s="12">
        <v>1</v>
      </c>
      <c r="O1425" s="12">
        <f>COUNTIF($P$2:P1425,P1425)</f>
        <v>2</v>
      </c>
      <c r="P1425" s="12" t="str">
        <f t="shared" si="67"/>
        <v>122030101</v>
      </c>
      <c r="Q1425" s="12" t="str">
        <f t="shared" si="68"/>
        <v>1220301010002</v>
      </c>
      <c r="R1425" s="20" t="s">
        <v>1435</v>
      </c>
      <c r="S1425" s="20" t="s">
        <v>1436</v>
      </c>
      <c r="BB1425" s="12" t="s">
        <v>19</v>
      </c>
      <c r="BG1425" s="21" t="s">
        <v>2277</v>
      </c>
      <c r="BH1425" s="12">
        <v>1</v>
      </c>
      <c r="BI1425" s="12">
        <v>1</v>
      </c>
      <c r="BJ1425" s="12">
        <v>1</v>
      </c>
      <c r="BK1425" s="12">
        <v>1</v>
      </c>
    </row>
    <row r="1426" spans="1:63" ht="45" x14ac:dyDescent="0.25">
      <c r="A1426" s="12">
        <v>1</v>
      </c>
      <c r="B1426" s="11" t="str">
        <f t="shared" si="69"/>
        <v>Общий расчет. Ци Мень. Анализ Дворца. Операторы. Ворота. Ворота. Благоприятность</v>
      </c>
      <c r="C1426" s="11" t="str">
        <f>IFERROR(VLOOKUP(I1426,lvl_1[],2,FALSE),"Нет")</f>
        <v>Общий расчет</v>
      </c>
      <c r="D1426" s="11" t="str">
        <f>IFERROR(VLOOKUP(Rule!J1426,lvl_2[],2,FALSE),"Нет")</f>
        <v>Ци Мень</v>
      </c>
      <c r="E1426" s="11" t="str">
        <f>IFERROR(VLOOKUP(Rule!K1426,lvl_3[],2,FALSE),"Нет")</f>
        <v>Анализ Дворца</v>
      </c>
      <c r="F1426" s="11" t="str">
        <f>IFERROR(INDEX(lvl_4[],MATCH(L1426,lvl_4[ID],0),MATCH(TEXT(K1426,"##0"),lvl_4[#Headers],0)),"Нет")</f>
        <v>Операторы</v>
      </c>
      <c r="G1426" s="11" t="str">
        <f>IFERROR(INDEX(lvl_5[],MATCH(M1426,lvl_5[ID],0),MATCH(_xlfn.CONCAT(TEXT(K1426,"##0"),"_",TEXT(L1426,"##0")),lvl_5[#Headers],0)),"Нет")</f>
        <v>Ворота</v>
      </c>
      <c r="H1426" s="11" t="str">
        <f>IFERROR(INDEX(lvl_6[],MATCH(N1426,lvl_6[ID],0),MATCH(_xlfn.CONCAT(K1426,"_",L1426,"_",M1426),lvl_6[#Headers],0)),"Нет")</f>
        <v>Ворота. Благоприятность</v>
      </c>
      <c r="I1426" s="12">
        <v>1</v>
      </c>
      <c r="J1426" s="12">
        <v>2</v>
      </c>
      <c r="K1426" s="12">
        <v>2</v>
      </c>
      <c r="L1426" s="12">
        <v>3</v>
      </c>
      <c r="M1426" s="12">
        <v>1</v>
      </c>
      <c r="N1426" s="12">
        <v>1</v>
      </c>
      <c r="O1426" s="12">
        <f>COUNTIF($P$2:P1426,P1426)</f>
        <v>3</v>
      </c>
      <c r="P1426" s="12" t="str">
        <f t="shared" si="67"/>
        <v>122030101</v>
      </c>
      <c r="Q1426" s="12" t="str">
        <f t="shared" si="68"/>
        <v>1220301010003</v>
      </c>
      <c r="R1426" s="20" t="s">
        <v>1435</v>
      </c>
      <c r="S1426" s="20" t="s">
        <v>1436</v>
      </c>
      <c r="BB1426" s="12" t="s">
        <v>26</v>
      </c>
      <c r="BG1426" s="21" t="s">
        <v>2277</v>
      </c>
      <c r="BH1426" s="12">
        <v>1</v>
      </c>
      <c r="BI1426" s="12">
        <v>1</v>
      </c>
      <c r="BJ1426" s="12">
        <v>1</v>
      </c>
      <c r="BK1426" s="12">
        <v>1</v>
      </c>
    </row>
    <row r="1427" spans="1:63" ht="45" x14ac:dyDescent="0.25">
      <c r="A1427" s="12">
        <v>1</v>
      </c>
      <c r="B1427" s="11" t="str">
        <f t="shared" si="69"/>
        <v>Общий расчет. Ци Мень. Анализ Дворца. Операторы. Ворота. Ворота. Благоприятность</v>
      </c>
      <c r="C1427" s="11" t="str">
        <f>IFERROR(VLOOKUP(I1427,lvl_1[],2,FALSE),"Нет")</f>
        <v>Общий расчет</v>
      </c>
      <c r="D1427" s="11" t="str">
        <f>IFERROR(VLOOKUP(Rule!J1427,lvl_2[],2,FALSE),"Нет")</f>
        <v>Ци Мень</v>
      </c>
      <c r="E1427" s="11" t="str">
        <f>IFERROR(VLOOKUP(Rule!K1427,lvl_3[],2,FALSE),"Нет")</f>
        <v>Анализ Дворца</v>
      </c>
      <c r="F1427" s="11" t="str">
        <f>IFERROR(INDEX(lvl_4[],MATCH(L1427,lvl_4[ID],0),MATCH(TEXT(K1427,"##0"),lvl_4[#Headers],0)),"Нет")</f>
        <v>Операторы</v>
      </c>
      <c r="G1427" s="11" t="str">
        <f>IFERROR(INDEX(lvl_5[],MATCH(M1427,lvl_5[ID],0),MATCH(_xlfn.CONCAT(TEXT(K1427,"##0"),"_",TEXT(L1427,"##0")),lvl_5[#Headers],0)),"Нет")</f>
        <v>Ворота</v>
      </c>
      <c r="H1427" s="11" t="str">
        <f>IFERROR(INDEX(lvl_6[],MATCH(N1427,lvl_6[ID],0),MATCH(_xlfn.CONCAT(K1427,"_",L1427,"_",M1427),lvl_6[#Headers],0)),"Нет")</f>
        <v>Ворота. Благоприятность</v>
      </c>
      <c r="I1427" s="12">
        <v>1</v>
      </c>
      <c r="J1427" s="12">
        <v>2</v>
      </c>
      <c r="K1427" s="12">
        <v>2</v>
      </c>
      <c r="L1427" s="12">
        <v>3</v>
      </c>
      <c r="M1427" s="12">
        <v>1</v>
      </c>
      <c r="N1427" s="12">
        <v>1</v>
      </c>
      <c r="O1427" s="12">
        <f>COUNTIF($P$2:P1427,P1427)</f>
        <v>4</v>
      </c>
      <c r="P1427" s="12" t="str">
        <f t="shared" si="67"/>
        <v>122030101</v>
      </c>
      <c r="Q1427" s="12" t="str">
        <f t="shared" si="68"/>
        <v>1220301010004</v>
      </c>
      <c r="R1427" s="20" t="s">
        <v>1435</v>
      </c>
      <c r="S1427" s="20" t="s">
        <v>1436</v>
      </c>
      <c r="BB1427" s="12" t="s">
        <v>29</v>
      </c>
      <c r="BG1427" s="21" t="s">
        <v>2277</v>
      </c>
      <c r="BH1427" s="12">
        <v>1</v>
      </c>
      <c r="BI1427" s="12">
        <v>1</v>
      </c>
      <c r="BJ1427" s="12">
        <v>1</v>
      </c>
      <c r="BK1427" s="12">
        <v>1</v>
      </c>
    </row>
    <row r="1428" spans="1:63" ht="45" x14ac:dyDescent="0.25">
      <c r="A1428" s="12">
        <v>1</v>
      </c>
      <c r="B1428" s="11" t="str">
        <f t="shared" si="69"/>
        <v>Общий расчет. Ци Мень. Анализ Дворца. Операторы. Ворота. Ворота. Благоприятность</v>
      </c>
      <c r="C1428" s="11" t="str">
        <f>IFERROR(VLOOKUP(I1428,lvl_1[],2,FALSE),"Нет")</f>
        <v>Общий расчет</v>
      </c>
      <c r="D1428" s="11" t="str">
        <f>IFERROR(VLOOKUP(Rule!J1428,lvl_2[],2,FALSE),"Нет")</f>
        <v>Ци Мень</v>
      </c>
      <c r="E1428" s="11" t="str">
        <f>IFERROR(VLOOKUP(Rule!K1428,lvl_3[],2,FALSE),"Нет")</f>
        <v>Анализ Дворца</v>
      </c>
      <c r="F1428" s="11" t="str">
        <f>IFERROR(INDEX(lvl_4[],MATCH(L1428,lvl_4[ID],0),MATCH(TEXT(K1428,"##0"),lvl_4[#Headers],0)),"Нет")</f>
        <v>Операторы</v>
      </c>
      <c r="G1428" s="11" t="str">
        <f>IFERROR(INDEX(lvl_5[],MATCH(M1428,lvl_5[ID],0),MATCH(_xlfn.CONCAT(TEXT(K1428,"##0"),"_",TEXT(L1428,"##0")),lvl_5[#Headers],0)),"Нет")</f>
        <v>Ворота</v>
      </c>
      <c r="H1428" s="11" t="str">
        <f>IFERROR(INDEX(lvl_6[],MATCH(N1428,lvl_6[ID],0),MATCH(_xlfn.CONCAT(K1428,"_",L1428,"_",M1428),lvl_6[#Headers],0)),"Нет")</f>
        <v>Ворота. Благоприятность</v>
      </c>
      <c r="I1428" s="12">
        <v>1</v>
      </c>
      <c r="J1428" s="12">
        <v>2</v>
      </c>
      <c r="K1428" s="12">
        <v>2</v>
      </c>
      <c r="L1428" s="12">
        <v>3</v>
      </c>
      <c r="M1428" s="12">
        <v>1</v>
      </c>
      <c r="N1428" s="12">
        <v>1</v>
      </c>
      <c r="O1428" s="12">
        <f>COUNTIF($P$2:P1428,P1428)</f>
        <v>5</v>
      </c>
      <c r="P1428" s="12" t="str">
        <f t="shared" si="67"/>
        <v>122030101</v>
      </c>
      <c r="Q1428" s="12" t="str">
        <f t="shared" si="68"/>
        <v>1220301010005</v>
      </c>
      <c r="R1428" s="20" t="s">
        <v>1435</v>
      </c>
      <c r="S1428" s="20" t="s">
        <v>1437</v>
      </c>
      <c r="BB1428" s="12" t="s">
        <v>22</v>
      </c>
      <c r="BG1428" s="21">
        <v>0.75</v>
      </c>
      <c r="BJ1428" s="12">
        <v>1</v>
      </c>
      <c r="BK1428" s="12">
        <v>0</v>
      </c>
    </row>
    <row r="1429" spans="1:63" ht="45" x14ac:dyDescent="0.25">
      <c r="A1429" s="12">
        <v>1</v>
      </c>
      <c r="B1429" s="11" t="str">
        <f t="shared" si="69"/>
        <v>Общий расчет. Ци Мень. Анализ Дворца. Операторы. Ворота. Ворота. Благоприятность</v>
      </c>
      <c r="C1429" s="11" t="str">
        <f>IFERROR(VLOOKUP(I1429,lvl_1[],2,FALSE),"Нет")</f>
        <v>Общий расчет</v>
      </c>
      <c r="D1429" s="11" t="str">
        <f>IFERROR(VLOOKUP(Rule!J1429,lvl_2[],2,FALSE),"Нет")</f>
        <v>Ци Мень</v>
      </c>
      <c r="E1429" s="11" t="str">
        <f>IFERROR(VLOOKUP(Rule!K1429,lvl_3[],2,FALSE),"Нет")</f>
        <v>Анализ Дворца</v>
      </c>
      <c r="F1429" s="11" t="str">
        <f>IFERROR(INDEX(lvl_4[],MATCH(L1429,lvl_4[ID],0),MATCH(TEXT(K1429,"##0"),lvl_4[#Headers],0)),"Нет")</f>
        <v>Операторы</v>
      </c>
      <c r="G1429" s="11" t="str">
        <f>IFERROR(INDEX(lvl_5[],MATCH(M1429,lvl_5[ID],0),MATCH(_xlfn.CONCAT(TEXT(K1429,"##0"),"_",TEXT(L1429,"##0")),lvl_5[#Headers],0)),"Нет")</f>
        <v>Ворота</v>
      </c>
      <c r="H1429" s="11" t="str">
        <f>IFERROR(INDEX(lvl_6[],MATCH(N1429,lvl_6[ID],0),MATCH(_xlfn.CONCAT(K1429,"_",L1429,"_",M1429),lvl_6[#Headers],0)),"Нет")</f>
        <v>Ворота. Благоприятность</v>
      </c>
      <c r="I1429" s="12">
        <v>1</v>
      </c>
      <c r="J1429" s="12">
        <v>2</v>
      </c>
      <c r="K1429" s="12">
        <v>2</v>
      </c>
      <c r="L1429" s="12">
        <v>3</v>
      </c>
      <c r="M1429" s="12">
        <v>1</v>
      </c>
      <c r="N1429" s="12">
        <v>1</v>
      </c>
      <c r="O1429" s="12">
        <f>COUNTIF($P$2:P1429,P1429)</f>
        <v>6</v>
      </c>
      <c r="P1429" s="12" t="str">
        <f t="shared" si="67"/>
        <v>122030101</v>
      </c>
      <c r="Q1429" s="12" t="str">
        <f t="shared" si="68"/>
        <v>1220301010006</v>
      </c>
      <c r="R1429" s="20" t="s">
        <v>1435</v>
      </c>
      <c r="S1429" s="20" t="s">
        <v>1438</v>
      </c>
      <c r="BB1429" s="12" t="s">
        <v>8</v>
      </c>
      <c r="BG1429" s="21">
        <v>1</v>
      </c>
      <c r="BJ1429" s="12">
        <v>1</v>
      </c>
    </row>
    <row r="1430" spans="1:63" ht="45" x14ac:dyDescent="0.25">
      <c r="A1430" s="12">
        <v>1</v>
      </c>
      <c r="B1430" s="11" t="str">
        <f t="shared" si="69"/>
        <v>Общий расчет. Ци Мень. Анализ Дворца. Операторы. Ворота. Ворота. Благоприятность</v>
      </c>
      <c r="C1430" s="11" t="str">
        <f>IFERROR(VLOOKUP(I1430,lvl_1[],2,FALSE),"Нет")</f>
        <v>Общий расчет</v>
      </c>
      <c r="D1430" s="11" t="str">
        <f>IFERROR(VLOOKUP(Rule!J1430,lvl_2[],2,FALSE),"Нет")</f>
        <v>Ци Мень</v>
      </c>
      <c r="E1430" s="11" t="str">
        <f>IFERROR(VLOOKUP(Rule!K1430,lvl_3[],2,FALSE),"Нет")</f>
        <v>Анализ Дворца</v>
      </c>
      <c r="F1430" s="11" t="str">
        <f>IFERROR(INDEX(lvl_4[],MATCH(L1430,lvl_4[ID],0),MATCH(TEXT(K1430,"##0"),lvl_4[#Headers],0)),"Нет")</f>
        <v>Операторы</v>
      </c>
      <c r="G1430" s="11" t="str">
        <f>IFERROR(INDEX(lvl_5[],MATCH(M1430,lvl_5[ID],0),MATCH(_xlfn.CONCAT(TEXT(K1430,"##0"),"_",TEXT(L1430,"##0")),lvl_5[#Headers],0)),"Нет")</f>
        <v>Ворота</v>
      </c>
      <c r="H1430" s="11" t="str">
        <f>IFERROR(INDEX(lvl_6[],MATCH(N1430,lvl_6[ID],0),MATCH(_xlfn.CONCAT(K1430,"_",L1430,"_",M1430),lvl_6[#Headers],0)),"Нет")</f>
        <v>Ворота. Благоприятность</v>
      </c>
      <c r="I1430" s="12">
        <v>1</v>
      </c>
      <c r="J1430" s="12">
        <v>2</v>
      </c>
      <c r="K1430" s="12">
        <v>2</v>
      </c>
      <c r="L1430" s="12">
        <v>3</v>
      </c>
      <c r="M1430" s="12">
        <v>1</v>
      </c>
      <c r="N1430" s="12">
        <v>1</v>
      </c>
      <c r="O1430" s="12">
        <f>COUNTIF($P$2:P1430,P1430)</f>
        <v>7</v>
      </c>
      <c r="P1430" s="12" t="str">
        <f t="shared" si="67"/>
        <v>122030101</v>
      </c>
      <c r="Q1430" s="12" t="str">
        <f t="shared" si="68"/>
        <v>1220301010007</v>
      </c>
      <c r="R1430" s="20" t="s">
        <v>1435</v>
      </c>
      <c r="S1430" s="20" t="s">
        <v>1439</v>
      </c>
      <c r="BB1430" s="12" t="s">
        <v>12</v>
      </c>
      <c r="BG1430" s="21" t="s">
        <v>1109</v>
      </c>
      <c r="BJ1430" s="12">
        <v>1</v>
      </c>
    </row>
    <row r="1431" spans="1:63" ht="45" x14ac:dyDescent="0.25">
      <c r="A1431" s="12">
        <v>1</v>
      </c>
      <c r="B1431" s="11" t="str">
        <f t="shared" si="69"/>
        <v>Общий расчет. Ци Мень. Анализ Дворца. Операторы. Ворота. Ворота. Благоприятность</v>
      </c>
      <c r="C1431" s="11" t="str">
        <f>IFERROR(VLOOKUP(I1431,lvl_1[],2,FALSE),"Нет")</f>
        <v>Общий расчет</v>
      </c>
      <c r="D1431" s="11" t="str">
        <f>IFERROR(VLOOKUP(Rule!J1431,lvl_2[],2,FALSE),"Нет")</f>
        <v>Ци Мень</v>
      </c>
      <c r="E1431" s="11" t="str">
        <f>IFERROR(VLOOKUP(Rule!K1431,lvl_3[],2,FALSE),"Нет")</f>
        <v>Анализ Дворца</v>
      </c>
      <c r="F1431" s="11" t="str">
        <f>IFERROR(INDEX(lvl_4[],MATCH(L1431,lvl_4[ID],0),MATCH(TEXT(K1431,"##0"),lvl_4[#Headers],0)),"Нет")</f>
        <v>Операторы</v>
      </c>
      <c r="G1431" s="11" t="str">
        <f>IFERROR(INDEX(lvl_5[],MATCH(M1431,lvl_5[ID],0),MATCH(_xlfn.CONCAT(TEXT(K1431,"##0"),"_",TEXT(L1431,"##0")),lvl_5[#Headers],0)),"Нет")</f>
        <v>Ворота</v>
      </c>
      <c r="H1431" s="11" t="str">
        <f>IFERROR(INDEX(lvl_6[],MATCH(N1431,lvl_6[ID],0),MATCH(_xlfn.CONCAT(K1431,"_",L1431,"_",M1431),lvl_6[#Headers],0)),"Нет")</f>
        <v>Ворота. Благоприятность</v>
      </c>
      <c r="I1431" s="12">
        <v>1</v>
      </c>
      <c r="J1431" s="12">
        <v>2</v>
      </c>
      <c r="K1431" s="12">
        <v>2</v>
      </c>
      <c r="L1431" s="12">
        <v>3</v>
      </c>
      <c r="M1431" s="12">
        <v>1</v>
      </c>
      <c r="N1431" s="12">
        <v>1</v>
      </c>
      <c r="O1431" s="12">
        <f>COUNTIF($P$2:P1431,P1431)</f>
        <v>8</v>
      </c>
      <c r="P1431" s="12" t="str">
        <f t="shared" si="67"/>
        <v>122030101</v>
      </c>
      <c r="Q1431" s="12" t="str">
        <f t="shared" si="68"/>
        <v>1220301010008</v>
      </c>
      <c r="R1431" s="20" t="s">
        <v>1435</v>
      </c>
      <c r="S1431" s="20" t="s">
        <v>1440</v>
      </c>
      <c r="BB1431" s="12" t="s">
        <v>31</v>
      </c>
      <c r="BG1431" s="21">
        <v>1</v>
      </c>
      <c r="BJ1431" s="12">
        <v>1</v>
      </c>
    </row>
    <row r="1432" spans="1:63" ht="30" x14ac:dyDescent="0.25">
      <c r="A1432" s="12">
        <v>1</v>
      </c>
      <c r="B1432" s="11" t="str">
        <f t="shared" si="69"/>
        <v>Общий расчет. Ци Мень. Анализ Дворца. Пустота. По дню. Нет</v>
      </c>
      <c r="C1432" s="11" t="str">
        <f>IFERROR(VLOOKUP(I1432,lvl_1[],2,FALSE),"Нет")</f>
        <v>Общий расчет</v>
      </c>
      <c r="D1432" s="11" t="str">
        <f>IFERROR(VLOOKUP(Rule!J1432,lvl_2[],2,FALSE),"Нет")</f>
        <v>Ци Мень</v>
      </c>
      <c r="E1432" s="11" t="str">
        <f>IFERROR(VLOOKUP(Rule!K1432,lvl_3[],2,FALSE),"Нет")</f>
        <v>Анализ Дворца</v>
      </c>
      <c r="F1432" s="11" t="str">
        <f>IFERROR(INDEX(lvl_4[],MATCH(L1432,lvl_4[ID],0),MATCH(TEXT(K1432,"##0"),lvl_4[#Headers],0)),"Нет")</f>
        <v>Пустота</v>
      </c>
      <c r="G1432" s="11" t="str">
        <f>IFERROR(INDEX(lvl_5[],MATCH(M1432,lvl_5[ID],0),MATCH(_xlfn.CONCAT(TEXT(K1432,"##0"),"_",TEXT(L1432,"##0")),lvl_5[#Headers],0)),"Нет")</f>
        <v>По дню</v>
      </c>
      <c r="H1432" s="11" t="str">
        <f>IFERROR(INDEX(lvl_6[],MATCH(N1432,lvl_6[ID],0),MATCH(_xlfn.CONCAT(K1432,"_",L1432,"_",M1432),lvl_6[#Headers],0)),"Нет")</f>
        <v>Нет</v>
      </c>
      <c r="I1432" s="12">
        <v>1</v>
      </c>
      <c r="J1432" s="12">
        <v>2</v>
      </c>
      <c r="K1432" s="12">
        <v>2</v>
      </c>
      <c r="L1432" s="12">
        <v>8</v>
      </c>
      <c r="M1432" s="12">
        <v>3</v>
      </c>
      <c r="N1432" s="12">
        <v>0</v>
      </c>
      <c r="O1432" s="12">
        <f>COUNTIF($P$2:P1432,P1432)</f>
        <v>1</v>
      </c>
      <c r="P1432" s="12" t="str">
        <f t="shared" si="67"/>
        <v>122080300</v>
      </c>
      <c r="Q1432" s="12" t="str">
        <f t="shared" si="68"/>
        <v>1220803000001</v>
      </c>
      <c r="R1432" s="20" t="s">
        <v>1443</v>
      </c>
      <c r="S1432" s="20" t="s">
        <v>1443</v>
      </c>
      <c r="AI1432" s="12" t="s">
        <v>901</v>
      </c>
      <c r="AK1432" s="12" t="s">
        <v>870</v>
      </c>
      <c r="AW1432" s="12">
        <v>6</v>
      </c>
      <c r="BG1432" s="21">
        <v>0.9</v>
      </c>
      <c r="BJ1432" s="12">
        <v>1</v>
      </c>
    </row>
    <row r="1433" spans="1:63" ht="30" x14ac:dyDescent="0.25">
      <c r="A1433" s="12">
        <v>1</v>
      </c>
      <c r="B1433" s="11" t="str">
        <f t="shared" si="69"/>
        <v>Общий расчет. Ци Мень. Анализ Дворца. Пустота. По дню. Нет</v>
      </c>
      <c r="C1433" s="11" t="str">
        <f>IFERROR(VLOOKUP(I1433,lvl_1[],2,FALSE),"Нет")</f>
        <v>Общий расчет</v>
      </c>
      <c r="D1433" s="11" t="str">
        <f>IFERROR(VLOOKUP(Rule!J1433,lvl_2[],2,FALSE),"Нет")</f>
        <v>Ци Мень</v>
      </c>
      <c r="E1433" s="11" t="str">
        <f>IFERROR(VLOOKUP(Rule!K1433,lvl_3[],2,FALSE),"Нет")</f>
        <v>Анализ Дворца</v>
      </c>
      <c r="F1433" s="11" t="str">
        <f>IFERROR(INDEX(lvl_4[],MATCH(L1433,lvl_4[ID],0),MATCH(TEXT(K1433,"##0"),lvl_4[#Headers],0)),"Нет")</f>
        <v>Пустота</v>
      </c>
      <c r="G1433" s="11" t="str">
        <f>IFERROR(INDEX(lvl_5[],MATCH(M1433,lvl_5[ID],0),MATCH(_xlfn.CONCAT(TEXT(K1433,"##0"),"_",TEXT(L1433,"##0")),lvl_5[#Headers],0)),"Нет")</f>
        <v>По дню</v>
      </c>
      <c r="H1433" s="11" t="str">
        <f>IFERROR(INDEX(lvl_6[],MATCH(N1433,lvl_6[ID],0),MATCH(_xlfn.CONCAT(K1433,"_",L1433,"_",M1433),lvl_6[#Headers],0)),"Нет")</f>
        <v>Нет</v>
      </c>
      <c r="I1433" s="12">
        <v>1</v>
      </c>
      <c r="J1433" s="12">
        <v>2</v>
      </c>
      <c r="K1433" s="12">
        <v>2</v>
      </c>
      <c r="L1433" s="12">
        <v>8</v>
      </c>
      <c r="M1433" s="12">
        <v>3</v>
      </c>
      <c r="N1433" s="12">
        <v>0</v>
      </c>
      <c r="O1433" s="12">
        <f>COUNTIF($P$2:P1433,P1433)</f>
        <v>2</v>
      </c>
      <c r="P1433" s="12" t="str">
        <f t="shared" si="67"/>
        <v>122080300</v>
      </c>
      <c r="Q1433" s="12" t="str">
        <f t="shared" si="68"/>
        <v>1220803000002</v>
      </c>
      <c r="R1433" s="20" t="s">
        <v>1443</v>
      </c>
      <c r="S1433" s="20" t="s">
        <v>1443</v>
      </c>
      <c r="AI1433" s="12" t="s">
        <v>903</v>
      </c>
      <c r="AK1433" s="12" t="s">
        <v>859</v>
      </c>
      <c r="AW1433" s="12">
        <v>6</v>
      </c>
      <c r="BG1433" s="21">
        <v>0.9</v>
      </c>
      <c r="BJ1433" s="12">
        <v>1</v>
      </c>
    </row>
    <row r="1434" spans="1:63" ht="30" x14ac:dyDescent="0.25">
      <c r="A1434" s="12">
        <v>1</v>
      </c>
      <c r="B1434" s="11" t="str">
        <f t="shared" si="69"/>
        <v>Общий расчет. Ци Мень. Анализ Дворца. Пустота. По дню. Нет</v>
      </c>
      <c r="C1434" s="11" t="str">
        <f>IFERROR(VLOOKUP(I1434,lvl_1[],2,FALSE),"Нет")</f>
        <v>Общий расчет</v>
      </c>
      <c r="D1434" s="11" t="str">
        <f>IFERROR(VLOOKUP(Rule!J1434,lvl_2[],2,FALSE),"Нет")</f>
        <v>Ци Мень</v>
      </c>
      <c r="E1434" s="11" t="str">
        <f>IFERROR(VLOOKUP(Rule!K1434,lvl_3[],2,FALSE),"Нет")</f>
        <v>Анализ Дворца</v>
      </c>
      <c r="F1434" s="11" t="str">
        <f>IFERROR(INDEX(lvl_4[],MATCH(L1434,lvl_4[ID],0),MATCH(TEXT(K1434,"##0"),lvl_4[#Headers],0)),"Нет")</f>
        <v>Пустота</v>
      </c>
      <c r="G1434" s="11" t="str">
        <f>IFERROR(INDEX(lvl_5[],MATCH(M1434,lvl_5[ID],0),MATCH(_xlfn.CONCAT(TEXT(K1434,"##0"),"_",TEXT(L1434,"##0")),lvl_5[#Headers],0)),"Нет")</f>
        <v>По дню</v>
      </c>
      <c r="H1434" s="11" t="str">
        <f>IFERROR(INDEX(lvl_6[],MATCH(N1434,lvl_6[ID],0),MATCH(_xlfn.CONCAT(K1434,"_",L1434,"_",M1434),lvl_6[#Headers],0)),"Нет")</f>
        <v>Нет</v>
      </c>
      <c r="I1434" s="12">
        <v>1</v>
      </c>
      <c r="J1434" s="12">
        <v>2</v>
      </c>
      <c r="K1434" s="12">
        <v>2</v>
      </c>
      <c r="L1434" s="12">
        <v>8</v>
      </c>
      <c r="M1434" s="12">
        <v>3</v>
      </c>
      <c r="N1434" s="12">
        <v>0</v>
      </c>
      <c r="O1434" s="12">
        <f>COUNTIF($P$2:P1434,P1434)</f>
        <v>3</v>
      </c>
      <c r="P1434" s="12" t="str">
        <f t="shared" si="67"/>
        <v>122080300</v>
      </c>
      <c r="Q1434" s="12" t="str">
        <f t="shared" si="68"/>
        <v>1220803000003</v>
      </c>
      <c r="R1434" s="20" t="s">
        <v>1443</v>
      </c>
      <c r="S1434" s="20" t="s">
        <v>1443</v>
      </c>
      <c r="AI1434" s="12" t="s">
        <v>905</v>
      </c>
      <c r="AK1434" s="12" t="s">
        <v>860</v>
      </c>
      <c r="AW1434" s="12">
        <v>6</v>
      </c>
      <c r="BG1434" s="21">
        <v>0.9</v>
      </c>
      <c r="BJ1434" s="12">
        <v>1</v>
      </c>
    </row>
    <row r="1435" spans="1:63" ht="30" x14ac:dyDescent="0.25">
      <c r="A1435" s="12">
        <v>1</v>
      </c>
      <c r="B1435" s="11" t="str">
        <f t="shared" si="69"/>
        <v>Общий расчет. Ци Мень. Анализ Дворца. Пустота. По дню. Нет</v>
      </c>
      <c r="C1435" s="11" t="str">
        <f>IFERROR(VLOOKUP(I1435,lvl_1[],2,FALSE),"Нет")</f>
        <v>Общий расчет</v>
      </c>
      <c r="D1435" s="11" t="str">
        <f>IFERROR(VLOOKUP(Rule!J1435,lvl_2[],2,FALSE),"Нет")</f>
        <v>Ци Мень</v>
      </c>
      <c r="E1435" s="11" t="str">
        <f>IFERROR(VLOOKUP(Rule!K1435,lvl_3[],2,FALSE),"Нет")</f>
        <v>Анализ Дворца</v>
      </c>
      <c r="F1435" s="11" t="str">
        <f>IFERROR(INDEX(lvl_4[],MATCH(L1435,lvl_4[ID],0),MATCH(TEXT(K1435,"##0"),lvl_4[#Headers],0)),"Нет")</f>
        <v>Пустота</v>
      </c>
      <c r="G1435" s="11" t="str">
        <f>IFERROR(INDEX(lvl_5[],MATCH(M1435,lvl_5[ID],0),MATCH(_xlfn.CONCAT(TEXT(K1435,"##0"),"_",TEXT(L1435,"##0")),lvl_5[#Headers],0)),"Нет")</f>
        <v>По дню</v>
      </c>
      <c r="H1435" s="11" t="str">
        <f>IFERROR(INDEX(lvl_6[],MATCH(N1435,lvl_6[ID],0),MATCH(_xlfn.CONCAT(K1435,"_",L1435,"_",M1435),lvl_6[#Headers],0)),"Нет")</f>
        <v>Нет</v>
      </c>
      <c r="I1435" s="12">
        <v>1</v>
      </c>
      <c r="J1435" s="12">
        <v>2</v>
      </c>
      <c r="K1435" s="12">
        <v>2</v>
      </c>
      <c r="L1435" s="12">
        <v>8</v>
      </c>
      <c r="M1435" s="12">
        <v>3</v>
      </c>
      <c r="N1435" s="12">
        <v>0</v>
      </c>
      <c r="O1435" s="12">
        <f>COUNTIF($P$2:P1435,P1435)</f>
        <v>4</v>
      </c>
      <c r="P1435" s="12" t="str">
        <f t="shared" si="67"/>
        <v>122080300</v>
      </c>
      <c r="Q1435" s="12" t="str">
        <f t="shared" si="68"/>
        <v>1220803000004</v>
      </c>
      <c r="R1435" s="20" t="s">
        <v>1443</v>
      </c>
      <c r="S1435" s="20" t="s">
        <v>1443</v>
      </c>
      <c r="AI1435" s="12" t="s">
        <v>907</v>
      </c>
      <c r="AK1435" s="12" t="s">
        <v>861</v>
      </c>
      <c r="AW1435" s="12">
        <v>6</v>
      </c>
      <c r="BG1435" s="21">
        <v>0.9</v>
      </c>
      <c r="BJ1435" s="12">
        <v>1</v>
      </c>
    </row>
    <row r="1436" spans="1:63" ht="30" x14ac:dyDescent="0.25">
      <c r="A1436" s="12">
        <v>1</v>
      </c>
      <c r="B1436" s="11" t="str">
        <f t="shared" si="69"/>
        <v>Общий расчет. Ци Мень. Анализ Дворца. Пустота. По дню. Нет</v>
      </c>
      <c r="C1436" s="11" t="str">
        <f>IFERROR(VLOOKUP(I1436,lvl_1[],2,FALSE),"Нет")</f>
        <v>Общий расчет</v>
      </c>
      <c r="D1436" s="11" t="str">
        <f>IFERROR(VLOOKUP(Rule!J1436,lvl_2[],2,FALSE),"Нет")</f>
        <v>Ци Мень</v>
      </c>
      <c r="E1436" s="11" t="str">
        <f>IFERROR(VLOOKUP(Rule!K1436,lvl_3[],2,FALSE),"Нет")</f>
        <v>Анализ Дворца</v>
      </c>
      <c r="F1436" s="11" t="str">
        <f>IFERROR(INDEX(lvl_4[],MATCH(L1436,lvl_4[ID],0),MATCH(TEXT(K1436,"##0"),lvl_4[#Headers],0)),"Нет")</f>
        <v>Пустота</v>
      </c>
      <c r="G1436" s="11" t="str">
        <f>IFERROR(INDEX(lvl_5[],MATCH(M1436,lvl_5[ID],0),MATCH(_xlfn.CONCAT(TEXT(K1436,"##0"),"_",TEXT(L1436,"##0")),lvl_5[#Headers],0)),"Нет")</f>
        <v>По дню</v>
      </c>
      <c r="H1436" s="11" t="str">
        <f>IFERROR(INDEX(lvl_6[],MATCH(N1436,lvl_6[ID],0),MATCH(_xlfn.CONCAT(K1436,"_",L1436,"_",M1436),lvl_6[#Headers],0)),"Нет")</f>
        <v>Нет</v>
      </c>
      <c r="I1436" s="12">
        <v>1</v>
      </c>
      <c r="J1436" s="12">
        <v>2</v>
      </c>
      <c r="K1436" s="12">
        <v>2</v>
      </c>
      <c r="L1436" s="12">
        <v>8</v>
      </c>
      <c r="M1436" s="12">
        <v>3</v>
      </c>
      <c r="N1436" s="12">
        <v>0</v>
      </c>
      <c r="O1436" s="12">
        <f>COUNTIF($P$2:P1436,P1436)</f>
        <v>5</v>
      </c>
      <c r="P1436" s="12" t="str">
        <f t="shared" si="67"/>
        <v>122080300</v>
      </c>
      <c r="Q1436" s="12" t="str">
        <f t="shared" si="68"/>
        <v>1220803000005</v>
      </c>
      <c r="R1436" s="20" t="s">
        <v>1443</v>
      </c>
      <c r="S1436" s="20" t="s">
        <v>1443</v>
      </c>
      <c r="AI1436" s="12" t="s">
        <v>908</v>
      </c>
      <c r="AK1436" s="12" t="s">
        <v>862</v>
      </c>
      <c r="AW1436" s="12">
        <v>6</v>
      </c>
      <c r="BG1436" s="21">
        <v>0.9</v>
      </c>
      <c r="BJ1436" s="12">
        <v>1</v>
      </c>
    </row>
    <row r="1437" spans="1:63" ht="30" x14ac:dyDescent="0.25">
      <c r="A1437" s="12">
        <v>1</v>
      </c>
      <c r="B1437" s="11" t="str">
        <f t="shared" si="69"/>
        <v>Общий расчет. Ци Мень. Анализ Дворца. Пустота. По дню. Нет</v>
      </c>
      <c r="C1437" s="11" t="str">
        <f>IFERROR(VLOOKUP(I1437,lvl_1[],2,FALSE),"Нет")</f>
        <v>Общий расчет</v>
      </c>
      <c r="D1437" s="11" t="str">
        <f>IFERROR(VLOOKUP(Rule!J1437,lvl_2[],2,FALSE),"Нет")</f>
        <v>Ци Мень</v>
      </c>
      <c r="E1437" s="11" t="str">
        <f>IFERROR(VLOOKUP(Rule!K1437,lvl_3[],2,FALSE),"Нет")</f>
        <v>Анализ Дворца</v>
      </c>
      <c r="F1437" s="11" t="str">
        <f>IFERROR(INDEX(lvl_4[],MATCH(L1437,lvl_4[ID],0),MATCH(TEXT(K1437,"##0"),lvl_4[#Headers],0)),"Нет")</f>
        <v>Пустота</v>
      </c>
      <c r="G1437" s="11" t="str">
        <f>IFERROR(INDEX(lvl_5[],MATCH(M1437,lvl_5[ID],0),MATCH(_xlfn.CONCAT(TEXT(K1437,"##0"),"_",TEXT(L1437,"##0")),lvl_5[#Headers],0)),"Нет")</f>
        <v>По дню</v>
      </c>
      <c r="H1437" s="11" t="str">
        <f>IFERROR(INDEX(lvl_6[],MATCH(N1437,lvl_6[ID],0),MATCH(_xlfn.CONCAT(K1437,"_",L1437,"_",M1437),lvl_6[#Headers],0)),"Нет")</f>
        <v>Нет</v>
      </c>
      <c r="I1437" s="12">
        <v>1</v>
      </c>
      <c r="J1437" s="12">
        <v>2</v>
      </c>
      <c r="K1437" s="12">
        <v>2</v>
      </c>
      <c r="L1437" s="12">
        <v>8</v>
      </c>
      <c r="M1437" s="12">
        <v>3</v>
      </c>
      <c r="N1437" s="12">
        <v>0</v>
      </c>
      <c r="O1437" s="12">
        <f>COUNTIF($P$2:P1437,P1437)</f>
        <v>6</v>
      </c>
      <c r="P1437" s="12" t="str">
        <f t="shared" si="67"/>
        <v>122080300</v>
      </c>
      <c r="Q1437" s="12" t="str">
        <f t="shared" si="68"/>
        <v>1220803000006</v>
      </c>
      <c r="R1437" s="20" t="s">
        <v>1443</v>
      </c>
      <c r="S1437" s="20" t="s">
        <v>1443</v>
      </c>
      <c r="AI1437" s="12" t="s">
        <v>910</v>
      </c>
      <c r="AK1437" s="12" t="s">
        <v>863</v>
      </c>
      <c r="AW1437" s="12">
        <v>6</v>
      </c>
      <c r="BG1437" s="21">
        <v>0.9</v>
      </c>
      <c r="BJ1437" s="12">
        <v>1</v>
      </c>
    </row>
    <row r="1438" spans="1:63" ht="30" x14ac:dyDescent="0.25">
      <c r="A1438" s="12">
        <v>1</v>
      </c>
      <c r="B1438" s="11" t="str">
        <f t="shared" si="69"/>
        <v>Общий расчет. Ци Мень. Анализ Дворца. Пустота. По дню. Нет</v>
      </c>
      <c r="C1438" s="11" t="str">
        <f>IFERROR(VLOOKUP(I1438,lvl_1[],2,FALSE),"Нет")</f>
        <v>Общий расчет</v>
      </c>
      <c r="D1438" s="11" t="str">
        <f>IFERROR(VLOOKUP(Rule!J1438,lvl_2[],2,FALSE),"Нет")</f>
        <v>Ци Мень</v>
      </c>
      <c r="E1438" s="11" t="str">
        <f>IFERROR(VLOOKUP(Rule!K1438,lvl_3[],2,FALSE),"Нет")</f>
        <v>Анализ Дворца</v>
      </c>
      <c r="F1438" s="11" t="str">
        <f>IFERROR(INDEX(lvl_4[],MATCH(L1438,lvl_4[ID],0),MATCH(TEXT(K1438,"##0"),lvl_4[#Headers],0)),"Нет")</f>
        <v>Пустота</v>
      </c>
      <c r="G1438" s="11" t="str">
        <f>IFERROR(INDEX(lvl_5[],MATCH(M1438,lvl_5[ID],0),MATCH(_xlfn.CONCAT(TEXT(K1438,"##0"),"_",TEXT(L1438,"##0")),lvl_5[#Headers],0)),"Нет")</f>
        <v>По дню</v>
      </c>
      <c r="H1438" s="11" t="str">
        <f>IFERROR(INDEX(lvl_6[],MATCH(N1438,lvl_6[ID],0),MATCH(_xlfn.CONCAT(K1438,"_",L1438,"_",M1438),lvl_6[#Headers],0)),"Нет")</f>
        <v>Нет</v>
      </c>
      <c r="I1438" s="12">
        <v>1</v>
      </c>
      <c r="J1438" s="12">
        <v>2</v>
      </c>
      <c r="K1438" s="12">
        <v>2</v>
      </c>
      <c r="L1438" s="12">
        <v>8</v>
      </c>
      <c r="M1438" s="12">
        <v>3</v>
      </c>
      <c r="N1438" s="12">
        <v>0</v>
      </c>
      <c r="O1438" s="12">
        <f>COUNTIF($P$2:P1438,P1438)</f>
        <v>7</v>
      </c>
      <c r="P1438" s="12" t="str">
        <f t="shared" si="67"/>
        <v>122080300</v>
      </c>
      <c r="Q1438" s="12" t="str">
        <f t="shared" si="68"/>
        <v>1220803000007</v>
      </c>
      <c r="R1438" s="20" t="s">
        <v>1443</v>
      </c>
      <c r="S1438" s="20" t="s">
        <v>1443</v>
      </c>
      <c r="AI1438" s="12" t="s">
        <v>912</v>
      </c>
      <c r="AK1438" s="12" t="s">
        <v>864</v>
      </c>
      <c r="AW1438" s="12">
        <v>6</v>
      </c>
      <c r="BG1438" s="21">
        <v>0.9</v>
      </c>
      <c r="BJ1438" s="12">
        <v>1</v>
      </c>
    </row>
    <row r="1439" spans="1:63" ht="30" x14ac:dyDescent="0.25">
      <c r="A1439" s="12">
        <v>1</v>
      </c>
      <c r="B1439" s="11" t="str">
        <f t="shared" si="69"/>
        <v>Общий расчет. Ци Мень. Анализ Дворца. Пустота. По дню. Нет</v>
      </c>
      <c r="C1439" s="11" t="str">
        <f>IFERROR(VLOOKUP(I1439,lvl_1[],2,FALSE),"Нет")</f>
        <v>Общий расчет</v>
      </c>
      <c r="D1439" s="11" t="str">
        <f>IFERROR(VLOOKUP(Rule!J1439,lvl_2[],2,FALSE),"Нет")</f>
        <v>Ци Мень</v>
      </c>
      <c r="E1439" s="11" t="str">
        <f>IFERROR(VLOOKUP(Rule!K1439,lvl_3[],2,FALSE),"Нет")</f>
        <v>Анализ Дворца</v>
      </c>
      <c r="F1439" s="11" t="str">
        <f>IFERROR(INDEX(lvl_4[],MATCH(L1439,lvl_4[ID],0),MATCH(TEXT(K1439,"##0"),lvl_4[#Headers],0)),"Нет")</f>
        <v>Пустота</v>
      </c>
      <c r="G1439" s="11" t="str">
        <f>IFERROR(INDEX(lvl_5[],MATCH(M1439,lvl_5[ID],0),MATCH(_xlfn.CONCAT(TEXT(K1439,"##0"),"_",TEXT(L1439,"##0")),lvl_5[#Headers],0)),"Нет")</f>
        <v>По дню</v>
      </c>
      <c r="H1439" s="11" t="str">
        <f>IFERROR(INDEX(lvl_6[],MATCH(N1439,lvl_6[ID],0),MATCH(_xlfn.CONCAT(K1439,"_",L1439,"_",M1439),lvl_6[#Headers],0)),"Нет")</f>
        <v>Нет</v>
      </c>
      <c r="I1439" s="12">
        <v>1</v>
      </c>
      <c r="J1439" s="12">
        <v>2</v>
      </c>
      <c r="K1439" s="12">
        <v>2</v>
      </c>
      <c r="L1439" s="12">
        <v>8</v>
      </c>
      <c r="M1439" s="12">
        <v>3</v>
      </c>
      <c r="N1439" s="12">
        <v>0</v>
      </c>
      <c r="O1439" s="12">
        <f>COUNTIF($P$2:P1439,P1439)</f>
        <v>8</v>
      </c>
      <c r="P1439" s="12" t="str">
        <f t="shared" si="67"/>
        <v>122080300</v>
      </c>
      <c r="Q1439" s="12" t="str">
        <f t="shared" si="68"/>
        <v>1220803000008</v>
      </c>
      <c r="R1439" s="20" t="s">
        <v>1443</v>
      </c>
      <c r="S1439" s="20" t="s">
        <v>1443</v>
      </c>
      <c r="AI1439" s="12" t="s">
        <v>914</v>
      </c>
      <c r="AK1439" s="12" t="s">
        <v>865</v>
      </c>
      <c r="AW1439" s="12">
        <v>6</v>
      </c>
      <c r="BG1439" s="21">
        <v>0.9</v>
      </c>
      <c r="BJ1439" s="12">
        <v>1</v>
      </c>
    </row>
    <row r="1440" spans="1:63" ht="30" x14ac:dyDescent="0.25">
      <c r="A1440" s="12">
        <v>1</v>
      </c>
      <c r="B1440" s="11" t="str">
        <f t="shared" si="69"/>
        <v>Общий расчет. Ци Мень. Анализ Дворца. Пустота. По дню. Нет</v>
      </c>
      <c r="C1440" s="11" t="str">
        <f>IFERROR(VLOOKUP(I1440,lvl_1[],2,FALSE),"Нет")</f>
        <v>Общий расчет</v>
      </c>
      <c r="D1440" s="11" t="str">
        <f>IFERROR(VLOOKUP(Rule!J1440,lvl_2[],2,FALSE),"Нет")</f>
        <v>Ци Мень</v>
      </c>
      <c r="E1440" s="11" t="str">
        <f>IFERROR(VLOOKUP(Rule!K1440,lvl_3[],2,FALSE),"Нет")</f>
        <v>Анализ Дворца</v>
      </c>
      <c r="F1440" s="11" t="str">
        <f>IFERROR(INDEX(lvl_4[],MATCH(L1440,lvl_4[ID],0),MATCH(TEXT(K1440,"##0"),lvl_4[#Headers],0)),"Нет")</f>
        <v>Пустота</v>
      </c>
      <c r="G1440" s="11" t="str">
        <f>IFERROR(INDEX(lvl_5[],MATCH(M1440,lvl_5[ID],0),MATCH(_xlfn.CONCAT(TEXT(K1440,"##0"),"_",TEXT(L1440,"##0")),lvl_5[#Headers],0)),"Нет")</f>
        <v>По дню</v>
      </c>
      <c r="H1440" s="11" t="str">
        <f>IFERROR(INDEX(lvl_6[],MATCH(N1440,lvl_6[ID],0),MATCH(_xlfn.CONCAT(K1440,"_",L1440,"_",M1440),lvl_6[#Headers],0)),"Нет")</f>
        <v>Нет</v>
      </c>
      <c r="I1440" s="12">
        <v>1</v>
      </c>
      <c r="J1440" s="12">
        <v>2</v>
      </c>
      <c r="K1440" s="12">
        <v>2</v>
      </c>
      <c r="L1440" s="12">
        <v>8</v>
      </c>
      <c r="M1440" s="12">
        <v>3</v>
      </c>
      <c r="N1440" s="12">
        <v>0</v>
      </c>
      <c r="O1440" s="12">
        <f>COUNTIF($P$2:P1440,P1440)</f>
        <v>9</v>
      </c>
      <c r="P1440" s="12" t="str">
        <f t="shared" si="67"/>
        <v>122080300</v>
      </c>
      <c r="Q1440" s="12" t="str">
        <f t="shared" si="68"/>
        <v>1220803000009</v>
      </c>
      <c r="R1440" s="20" t="s">
        <v>1443</v>
      </c>
      <c r="S1440" s="20" t="s">
        <v>1443</v>
      </c>
      <c r="AI1440" s="12" t="s">
        <v>916</v>
      </c>
      <c r="AK1440" s="12" t="s">
        <v>866</v>
      </c>
      <c r="AW1440" s="12">
        <v>6</v>
      </c>
      <c r="BG1440" s="21">
        <v>0.9</v>
      </c>
      <c r="BJ1440" s="12">
        <v>1</v>
      </c>
    </row>
    <row r="1441" spans="1:62" ht="30" x14ac:dyDescent="0.25">
      <c r="A1441" s="12">
        <v>1</v>
      </c>
      <c r="B1441" s="11" t="str">
        <f t="shared" si="69"/>
        <v>Общий расчет. Ци Мень. Анализ Дворца. Пустота. По дню. Нет</v>
      </c>
      <c r="C1441" s="11" t="str">
        <f>IFERROR(VLOOKUP(I1441,lvl_1[],2,FALSE),"Нет")</f>
        <v>Общий расчет</v>
      </c>
      <c r="D1441" s="11" t="str">
        <f>IFERROR(VLOOKUP(Rule!J1441,lvl_2[],2,FALSE),"Нет")</f>
        <v>Ци Мень</v>
      </c>
      <c r="E1441" s="11" t="str">
        <f>IFERROR(VLOOKUP(Rule!K1441,lvl_3[],2,FALSE),"Нет")</f>
        <v>Анализ Дворца</v>
      </c>
      <c r="F1441" s="11" t="str">
        <f>IFERROR(INDEX(lvl_4[],MATCH(L1441,lvl_4[ID],0),MATCH(TEXT(K1441,"##0"),lvl_4[#Headers],0)),"Нет")</f>
        <v>Пустота</v>
      </c>
      <c r="G1441" s="11" t="str">
        <f>IFERROR(INDEX(lvl_5[],MATCH(M1441,lvl_5[ID],0),MATCH(_xlfn.CONCAT(TEXT(K1441,"##0"),"_",TEXT(L1441,"##0")),lvl_5[#Headers],0)),"Нет")</f>
        <v>По дню</v>
      </c>
      <c r="H1441" s="11" t="str">
        <f>IFERROR(INDEX(lvl_6[],MATCH(N1441,lvl_6[ID],0),MATCH(_xlfn.CONCAT(K1441,"_",L1441,"_",M1441),lvl_6[#Headers],0)),"Нет")</f>
        <v>Нет</v>
      </c>
      <c r="I1441" s="12">
        <v>1</v>
      </c>
      <c r="J1441" s="12">
        <v>2</v>
      </c>
      <c r="K1441" s="12">
        <v>2</v>
      </c>
      <c r="L1441" s="12">
        <v>8</v>
      </c>
      <c r="M1441" s="12">
        <v>3</v>
      </c>
      <c r="N1441" s="12">
        <v>0</v>
      </c>
      <c r="O1441" s="12">
        <f>COUNTIF($P$2:P1441,P1441)</f>
        <v>10</v>
      </c>
      <c r="P1441" s="12" t="str">
        <f t="shared" si="67"/>
        <v>122080300</v>
      </c>
      <c r="Q1441" s="12" t="str">
        <f t="shared" si="68"/>
        <v>1220803000010</v>
      </c>
      <c r="R1441" s="20" t="s">
        <v>1443</v>
      </c>
      <c r="S1441" s="20" t="s">
        <v>1443</v>
      </c>
      <c r="AI1441" s="12" t="s">
        <v>901</v>
      </c>
      <c r="AK1441" s="12" t="s">
        <v>868</v>
      </c>
      <c r="AW1441" s="12">
        <v>2</v>
      </c>
      <c r="BG1441" s="21">
        <v>0.9</v>
      </c>
      <c r="BJ1441" s="12">
        <v>1</v>
      </c>
    </row>
    <row r="1442" spans="1:62" ht="30" x14ac:dyDescent="0.25">
      <c r="A1442" s="12">
        <v>1</v>
      </c>
      <c r="B1442" s="11" t="str">
        <f t="shared" si="69"/>
        <v>Общий расчет. Ци Мень. Анализ Дворца. Пустота. По дню. Нет</v>
      </c>
      <c r="C1442" s="11" t="str">
        <f>IFERROR(VLOOKUP(I1442,lvl_1[],2,FALSE),"Нет")</f>
        <v>Общий расчет</v>
      </c>
      <c r="D1442" s="11" t="str">
        <f>IFERROR(VLOOKUP(Rule!J1442,lvl_2[],2,FALSE),"Нет")</f>
        <v>Ци Мень</v>
      </c>
      <c r="E1442" s="11" t="str">
        <f>IFERROR(VLOOKUP(Rule!K1442,lvl_3[],2,FALSE),"Нет")</f>
        <v>Анализ Дворца</v>
      </c>
      <c r="F1442" s="11" t="str">
        <f>IFERROR(INDEX(lvl_4[],MATCH(L1442,lvl_4[ID],0),MATCH(TEXT(K1442,"##0"),lvl_4[#Headers],0)),"Нет")</f>
        <v>Пустота</v>
      </c>
      <c r="G1442" s="11" t="str">
        <f>IFERROR(INDEX(lvl_5[],MATCH(M1442,lvl_5[ID],0),MATCH(_xlfn.CONCAT(TEXT(K1442,"##0"),"_",TEXT(L1442,"##0")),lvl_5[#Headers],0)),"Нет")</f>
        <v>По дню</v>
      </c>
      <c r="H1442" s="11" t="str">
        <f>IFERROR(INDEX(lvl_6[],MATCH(N1442,lvl_6[ID],0),MATCH(_xlfn.CONCAT(K1442,"_",L1442,"_",M1442),lvl_6[#Headers],0)),"Нет")</f>
        <v>Нет</v>
      </c>
      <c r="I1442" s="12">
        <v>1</v>
      </c>
      <c r="J1442" s="12">
        <v>2</v>
      </c>
      <c r="K1442" s="12">
        <v>2</v>
      </c>
      <c r="L1442" s="12">
        <v>8</v>
      </c>
      <c r="M1442" s="12">
        <v>3</v>
      </c>
      <c r="N1442" s="12">
        <v>0</v>
      </c>
      <c r="O1442" s="12">
        <f>COUNTIF($P$2:P1442,P1442)</f>
        <v>11</v>
      </c>
      <c r="P1442" s="12" t="str">
        <f t="shared" si="67"/>
        <v>122080300</v>
      </c>
      <c r="Q1442" s="12" t="str">
        <f t="shared" si="68"/>
        <v>1220803000011</v>
      </c>
      <c r="R1442" s="20" t="s">
        <v>1443</v>
      </c>
      <c r="S1442" s="20" t="s">
        <v>1443</v>
      </c>
      <c r="AI1442" s="12" t="s">
        <v>903</v>
      </c>
      <c r="AK1442" s="12" t="s">
        <v>869</v>
      </c>
      <c r="AW1442" s="12">
        <v>2</v>
      </c>
      <c r="BG1442" s="21">
        <v>0.9</v>
      </c>
      <c r="BJ1442" s="12">
        <v>1</v>
      </c>
    </row>
    <row r="1443" spans="1:62" ht="30" x14ac:dyDescent="0.25">
      <c r="A1443" s="12">
        <v>1</v>
      </c>
      <c r="B1443" s="11" t="str">
        <f t="shared" si="69"/>
        <v>Общий расчет. Ци Мень. Анализ Дворца. Пустота. По дню. Нет</v>
      </c>
      <c r="C1443" s="11" t="str">
        <f>IFERROR(VLOOKUP(I1443,lvl_1[],2,FALSE),"Нет")</f>
        <v>Общий расчет</v>
      </c>
      <c r="D1443" s="11" t="str">
        <f>IFERROR(VLOOKUP(Rule!J1443,lvl_2[],2,FALSE),"Нет")</f>
        <v>Ци Мень</v>
      </c>
      <c r="E1443" s="11" t="str">
        <f>IFERROR(VLOOKUP(Rule!K1443,lvl_3[],2,FALSE),"Нет")</f>
        <v>Анализ Дворца</v>
      </c>
      <c r="F1443" s="11" t="str">
        <f>IFERROR(INDEX(lvl_4[],MATCH(L1443,lvl_4[ID],0),MATCH(TEXT(K1443,"##0"),lvl_4[#Headers],0)),"Нет")</f>
        <v>Пустота</v>
      </c>
      <c r="G1443" s="11" t="str">
        <f>IFERROR(INDEX(lvl_5[],MATCH(M1443,lvl_5[ID],0),MATCH(_xlfn.CONCAT(TEXT(K1443,"##0"),"_",TEXT(L1443,"##0")),lvl_5[#Headers],0)),"Нет")</f>
        <v>По дню</v>
      </c>
      <c r="H1443" s="11" t="str">
        <f>IFERROR(INDEX(lvl_6[],MATCH(N1443,lvl_6[ID],0),MATCH(_xlfn.CONCAT(K1443,"_",L1443,"_",M1443),lvl_6[#Headers],0)),"Нет")</f>
        <v>Нет</v>
      </c>
      <c r="I1443" s="12">
        <v>1</v>
      </c>
      <c r="J1443" s="12">
        <v>2</v>
      </c>
      <c r="K1443" s="12">
        <v>2</v>
      </c>
      <c r="L1443" s="12">
        <v>8</v>
      </c>
      <c r="M1443" s="12">
        <v>3</v>
      </c>
      <c r="N1443" s="12">
        <v>0</v>
      </c>
      <c r="O1443" s="12">
        <f>COUNTIF($P$2:P1443,P1443)</f>
        <v>12</v>
      </c>
      <c r="P1443" s="12" t="str">
        <f t="shared" si="67"/>
        <v>122080300</v>
      </c>
      <c r="Q1443" s="12" t="str">
        <f t="shared" si="68"/>
        <v>1220803000012</v>
      </c>
      <c r="R1443" s="20" t="s">
        <v>1443</v>
      </c>
      <c r="S1443" s="20" t="s">
        <v>1443</v>
      </c>
      <c r="AI1443" s="12" t="s">
        <v>905</v>
      </c>
      <c r="AK1443" s="12" t="s">
        <v>870</v>
      </c>
      <c r="AW1443" s="12">
        <v>2</v>
      </c>
      <c r="BG1443" s="21">
        <v>0.9</v>
      </c>
      <c r="BJ1443" s="12">
        <v>1</v>
      </c>
    </row>
    <row r="1444" spans="1:62" ht="30" x14ac:dyDescent="0.25">
      <c r="A1444" s="12">
        <v>1</v>
      </c>
      <c r="B1444" s="11" t="str">
        <f t="shared" si="69"/>
        <v>Общий расчет. Ци Мень. Анализ Дворца. Пустота. По дню. Нет</v>
      </c>
      <c r="C1444" s="11" t="str">
        <f>IFERROR(VLOOKUP(I1444,lvl_1[],2,FALSE),"Нет")</f>
        <v>Общий расчет</v>
      </c>
      <c r="D1444" s="11" t="str">
        <f>IFERROR(VLOOKUP(Rule!J1444,lvl_2[],2,FALSE),"Нет")</f>
        <v>Ци Мень</v>
      </c>
      <c r="E1444" s="11" t="str">
        <f>IFERROR(VLOOKUP(Rule!K1444,lvl_3[],2,FALSE),"Нет")</f>
        <v>Анализ Дворца</v>
      </c>
      <c r="F1444" s="11" t="str">
        <f>IFERROR(INDEX(lvl_4[],MATCH(L1444,lvl_4[ID],0),MATCH(TEXT(K1444,"##0"),lvl_4[#Headers],0)),"Нет")</f>
        <v>Пустота</v>
      </c>
      <c r="G1444" s="11" t="str">
        <f>IFERROR(INDEX(lvl_5[],MATCH(M1444,lvl_5[ID],0),MATCH(_xlfn.CONCAT(TEXT(K1444,"##0"),"_",TEXT(L1444,"##0")),lvl_5[#Headers],0)),"Нет")</f>
        <v>По дню</v>
      </c>
      <c r="H1444" s="11" t="str">
        <f>IFERROR(INDEX(lvl_6[],MATCH(N1444,lvl_6[ID],0),MATCH(_xlfn.CONCAT(K1444,"_",L1444,"_",M1444),lvl_6[#Headers],0)),"Нет")</f>
        <v>Нет</v>
      </c>
      <c r="I1444" s="12">
        <v>1</v>
      </c>
      <c r="J1444" s="12">
        <v>2</v>
      </c>
      <c r="K1444" s="12">
        <v>2</v>
      </c>
      <c r="L1444" s="12">
        <v>8</v>
      </c>
      <c r="M1444" s="12">
        <v>3</v>
      </c>
      <c r="N1444" s="12">
        <v>0</v>
      </c>
      <c r="O1444" s="12">
        <f>COUNTIF($P$2:P1444,P1444)</f>
        <v>13</v>
      </c>
      <c r="P1444" s="12" t="str">
        <f t="shared" si="67"/>
        <v>122080300</v>
      </c>
      <c r="Q1444" s="12" t="str">
        <f t="shared" si="68"/>
        <v>1220803000013</v>
      </c>
      <c r="R1444" s="20" t="s">
        <v>1443</v>
      </c>
      <c r="S1444" s="20" t="s">
        <v>1443</v>
      </c>
      <c r="AI1444" s="12" t="s">
        <v>907</v>
      </c>
      <c r="AK1444" s="12" t="s">
        <v>859</v>
      </c>
      <c r="AW1444" s="12">
        <v>2</v>
      </c>
      <c r="BG1444" s="21">
        <v>0.9</v>
      </c>
      <c r="BJ1444" s="12">
        <v>1</v>
      </c>
    </row>
    <row r="1445" spans="1:62" ht="30" x14ac:dyDescent="0.25">
      <c r="A1445" s="12">
        <v>1</v>
      </c>
      <c r="B1445" s="11" t="str">
        <f t="shared" si="69"/>
        <v>Общий расчет. Ци Мень. Анализ Дворца. Пустота. По дню. Нет</v>
      </c>
      <c r="C1445" s="11" t="str">
        <f>IFERROR(VLOOKUP(I1445,lvl_1[],2,FALSE),"Нет")</f>
        <v>Общий расчет</v>
      </c>
      <c r="D1445" s="11" t="str">
        <f>IFERROR(VLOOKUP(Rule!J1445,lvl_2[],2,FALSE),"Нет")</f>
        <v>Ци Мень</v>
      </c>
      <c r="E1445" s="11" t="str">
        <f>IFERROR(VLOOKUP(Rule!K1445,lvl_3[],2,FALSE),"Нет")</f>
        <v>Анализ Дворца</v>
      </c>
      <c r="F1445" s="11" t="str">
        <f>IFERROR(INDEX(lvl_4[],MATCH(L1445,lvl_4[ID],0),MATCH(TEXT(K1445,"##0"),lvl_4[#Headers],0)),"Нет")</f>
        <v>Пустота</v>
      </c>
      <c r="G1445" s="11" t="str">
        <f>IFERROR(INDEX(lvl_5[],MATCH(M1445,lvl_5[ID],0),MATCH(_xlfn.CONCAT(TEXT(K1445,"##0"),"_",TEXT(L1445,"##0")),lvl_5[#Headers],0)),"Нет")</f>
        <v>По дню</v>
      </c>
      <c r="H1445" s="11" t="str">
        <f>IFERROR(INDEX(lvl_6[],MATCH(N1445,lvl_6[ID],0),MATCH(_xlfn.CONCAT(K1445,"_",L1445,"_",M1445),lvl_6[#Headers],0)),"Нет")</f>
        <v>Нет</v>
      </c>
      <c r="I1445" s="12">
        <v>1</v>
      </c>
      <c r="J1445" s="12">
        <v>2</v>
      </c>
      <c r="K1445" s="12">
        <v>2</v>
      </c>
      <c r="L1445" s="12">
        <v>8</v>
      </c>
      <c r="M1445" s="12">
        <v>3</v>
      </c>
      <c r="N1445" s="12">
        <v>0</v>
      </c>
      <c r="O1445" s="12">
        <f>COUNTIF($P$2:P1445,P1445)</f>
        <v>14</v>
      </c>
      <c r="P1445" s="12" t="str">
        <f t="shared" si="67"/>
        <v>122080300</v>
      </c>
      <c r="Q1445" s="12" t="str">
        <f t="shared" si="68"/>
        <v>1220803000014</v>
      </c>
      <c r="R1445" s="20" t="s">
        <v>1443</v>
      </c>
      <c r="S1445" s="20" t="s">
        <v>1443</v>
      </c>
      <c r="AI1445" s="12" t="s">
        <v>908</v>
      </c>
      <c r="AK1445" s="12" t="s">
        <v>860</v>
      </c>
      <c r="AW1445" s="12">
        <v>2</v>
      </c>
      <c r="BG1445" s="21">
        <v>0.9</v>
      </c>
      <c r="BJ1445" s="12">
        <v>1</v>
      </c>
    </row>
    <row r="1446" spans="1:62" ht="30" x14ac:dyDescent="0.25">
      <c r="A1446" s="12">
        <v>1</v>
      </c>
      <c r="B1446" s="11" t="str">
        <f t="shared" si="69"/>
        <v>Общий расчет. Ци Мень. Анализ Дворца. Пустота. По дню. Нет</v>
      </c>
      <c r="C1446" s="11" t="str">
        <f>IFERROR(VLOOKUP(I1446,lvl_1[],2,FALSE),"Нет")</f>
        <v>Общий расчет</v>
      </c>
      <c r="D1446" s="11" t="str">
        <f>IFERROR(VLOOKUP(Rule!J1446,lvl_2[],2,FALSE),"Нет")</f>
        <v>Ци Мень</v>
      </c>
      <c r="E1446" s="11" t="str">
        <f>IFERROR(VLOOKUP(Rule!K1446,lvl_3[],2,FALSE),"Нет")</f>
        <v>Анализ Дворца</v>
      </c>
      <c r="F1446" s="11" t="str">
        <f>IFERROR(INDEX(lvl_4[],MATCH(L1446,lvl_4[ID],0),MATCH(TEXT(K1446,"##0"),lvl_4[#Headers],0)),"Нет")</f>
        <v>Пустота</v>
      </c>
      <c r="G1446" s="11" t="str">
        <f>IFERROR(INDEX(lvl_5[],MATCH(M1446,lvl_5[ID],0),MATCH(_xlfn.CONCAT(TEXT(K1446,"##0"),"_",TEXT(L1446,"##0")),lvl_5[#Headers],0)),"Нет")</f>
        <v>По дню</v>
      </c>
      <c r="H1446" s="11" t="str">
        <f>IFERROR(INDEX(lvl_6[],MATCH(N1446,lvl_6[ID],0),MATCH(_xlfn.CONCAT(K1446,"_",L1446,"_",M1446),lvl_6[#Headers],0)),"Нет")</f>
        <v>Нет</v>
      </c>
      <c r="I1446" s="12">
        <v>1</v>
      </c>
      <c r="J1446" s="12">
        <v>2</v>
      </c>
      <c r="K1446" s="12">
        <v>2</v>
      </c>
      <c r="L1446" s="12">
        <v>8</v>
      </c>
      <c r="M1446" s="12">
        <v>3</v>
      </c>
      <c r="N1446" s="12">
        <v>0</v>
      </c>
      <c r="O1446" s="12">
        <f>COUNTIF($P$2:P1446,P1446)</f>
        <v>15</v>
      </c>
      <c r="P1446" s="12" t="str">
        <f t="shared" si="67"/>
        <v>122080300</v>
      </c>
      <c r="Q1446" s="12" t="str">
        <f t="shared" si="68"/>
        <v>1220803000015</v>
      </c>
      <c r="R1446" s="20" t="s">
        <v>1443</v>
      </c>
      <c r="S1446" s="20" t="s">
        <v>1443</v>
      </c>
      <c r="AI1446" s="12" t="s">
        <v>910</v>
      </c>
      <c r="AK1446" s="12" t="s">
        <v>861</v>
      </c>
      <c r="AW1446" s="12">
        <v>2</v>
      </c>
      <c r="BG1446" s="21">
        <v>0.9</v>
      </c>
      <c r="BJ1446" s="12">
        <v>1</v>
      </c>
    </row>
    <row r="1447" spans="1:62" ht="30" x14ac:dyDescent="0.25">
      <c r="A1447" s="12">
        <v>1</v>
      </c>
      <c r="B1447" s="11" t="str">
        <f t="shared" si="69"/>
        <v>Общий расчет. Ци Мень. Анализ Дворца. Пустота. По дню. Нет</v>
      </c>
      <c r="C1447" s="11" t="str">
        <f>IFERROR(VLOOKUP(I1447,lvl_1[],2,FALSE),"Нет")</f>
        <v>Общий расчет</v>
      </c>
      <c r="D1447" s="11" t="str">
        <f>IFERROR(VLOOKUP(Rule!J1447,lvl_2[],2,FALSE),"Нет")</f>
        <v>Ци Мень</v>
      </c>
      <c r="E1447" s="11" t="str">
        <f>IFERROR(VLOOKUP(Rule!K1447,lvl_3[],2,FALSE),"Нет")</f>
        <v>Анализ Дворца</v>
      </c>
      <c r="F1447" s="11" t="str">
        <f>IFERROR(INDEX(lvl_4[],MATCH(L1447,lvl_4[ID],0),MATCH(TEXT(K1447,"##0"),lvl_4[#Headers],0)),"Нет")</f>
        <v>Пустота</v>
      </c>
      <c r="G1447" s="11" t="str">
        <f>IFERROR(INDEX(lvl_5[],MATCH(M1447,lvl_5[ID],0),MATCH(_xlfn.CONCAT(TEXT(K1447,"##0"),"_",TEXT(L1447,"##0")),lvl_5[#Headers],0)),"Нет")</f>
        <v>По дню</v>
      </c>
      <c r="H1447" s="11" t="str">
        <f>IFERROR(INDEX(lvl_6[],MATCH(N1447,lvl_6[ID],0),MATCH(_xlfn.CONCAT(K1447,"_",L1447,"_",M1447),lvl_6[#Headers],0)),"Нет")</f>
        <v>Нет</v>
      </c>
      <c r="I1447" s="12">
        <v>1</v>
      </c>
      <c r="J1447" s="12">
        <v>2</v>
      </c>
      <c r="K1447" s="12">
        <v>2</v>
      </c>
      <c r="L1447" s="12">
        <v>8</v>
      </c>
      <c r="M1447" s="12">
        <v>3</v>
      </c>
      <c r="N1447" s="12">
        <v>0</v>
      </c>
      <c r="O1447" s="12">
        <f>COUNTIF($P$2:P1447,P1447)</f>
        <v>16</v>
      </c>
      <c r="P1447" s="12" t="str">
        <f t="shared" si="67"/>
        <v>122080300</v>
      </c>
      <c r="Q1447" s="12" t="str">
        <f t="shared" si="68"/>
        <v>1220803000016</v>
      </c>
      <c r="R1447" s="20" t="s">
        <v>1443</v>
      </c>
      <c r="S1447" s="20" t="s">
        <v>1443</v>
      </c>
      <c r="AI1447" s="12" t="s">
        <v>912</v>
      </c>
      <c r="AK1447" s="12" t="s">
        <v>862</v>
      </c>
      <c r="AW1447" s="12">
        <v>2</v>
      </c>
      <c r="BG1447" s="21">
        <v>0.9</v>
      </c>
      <c r="BJ1447" s="12">
        <v>1</v>
      </c>
    </row>
    <row r="1448" spans="1:62" ht="30" x14ac:dyDescent="0.25">
      <c r="A1448" s="12">
        <v>1</v>
      </c>
      <c r="B1448" s="11" t="str">
        <f t="shared" si="69"/>
        <v>Общий расчет. Ци Мень. Анализ Дворца. Пустота. По дню. Нет</v>
      </c>
      <c r="C1448" s="11" t="str">
        <f>IFERROR(VLOOKUP(I1448,lvl_1[],2,FALSE),"Нет")</f>
        <v>Общий расчет</v>
      </c>
      <c r="D1448" s="11" t="str">
        <f>IFERROR(VLOOKUP(Rule!J1448,lvl_2[],2,FALSE),"Нет")</f>
        <v>Ци Мень</v>
      </c>
      <c r="E1448" s="11" t="str">
        <f>IFERROR(VLOOKUP(Rule!K1448,lvl_3[],2,FALSE),"Нет")</f>
        <v>Анализ Дворца</v>
      </c>
      <c r="F1448" s="11" t="str">
        <f>IFERROR(INDEX(lvl_4[],MATCH(L1448,lvl_4[ID],0),MATCH(TEXT(K1448,"##0"),lvl_4[#Headers],0)),"Нет")</f>
        <v>Пустота</v>
      </c>
      <c r="G1448" s="11" t="str">
        <f>IFERROR(INDEX(lvl_5[],MATCH(M1448,lvl_5[ID],0),MATCH(_xlfn.CONCAT(TEXT(K1448,"##0"),"_",TEXT(L1448,"##0")),lvl_5[#Headers],0)),"Нет")</f>
        <v>По дню</v>
      </c>
      <c r="H1448" s="11" t="str">
        <f>IFERROR(INDEX(lvl_6[],MATCH(N1448,lvl_6[ID],0),MATCH(_xlfn.CONCAT(K1448,"_",L1448,"_",M1448),lvl_6[#Headers],0)),"Нет")</f>
        <v>Нет</v>
      </c>
      <c r="I1448" s="12">
        <v>1</v>
      </c>
      <c r="J1448" s="12">
        <v>2</v>
      </c>
      <c r="K1448" s="12">
        <v>2</v>
      </c>
      <c r="L1448" s="12">
        <v>8</v>
      </c>
      <c r="M1448" s="12">
        <v>3</v>
      </c>
      <c r="N1448" s="12">
        <v>0</v>
      </c>
      <c r="O1448" s="12">
        <f>COUNTIF($P$2:P1448,P1448)</f>
        <v>17</v>
      </c>
      <c r="P1448" s="12" t="str">
        <f t="shared" si="67"/>
        <v>122080300</v>
      </c>
      <c r="Q1448" s="12" t="str">
        <f t="shared" si="68"/>
        <v>1220803000017</v>
      </c>
      <c r="R1448" s="20" t="s">
        <v>1443</v>
      </c>
      <c r="S1448" s="20" t="s">
        <v>1443</v>
      </c>
      <c r="AI1448" s="12" t="s">
        <v>914</v>
      </c>
      <c r="AK1448" s="12" t="s">
        <v>863</v>
      </c>
      <c r="AW1448" s="12">
        <v>2</v>
      </c>
      <c r="BG1448" s="21">
        <v>0.9</v>
      </c>
      <c r="BJ1448" s="12">
        <v>1</v>
      </c>
    </row>
    <row r="1449" spans="1:62" ht="30" x14ac:dyDescent="0.25">
      <c r="A1449" s="12">
        <v>1</v>
      </c>
      <c r="B1449" s="11" t="str">
        <f t="shared" si="69"/>
        <v>Общий расчет. Ци Мень. Анализ Дворца. Пустота. По дню. Нет</v>
      </c>
      <c r="C1449" s="11" t="str">
        <f>IFERROR(VLOOKUP(I1449,lvl_1[],2,FALSE),"Нет")</f>
        <v>Общий расчет</v>
      </c>
      <c r="D1449" s="11" t="str">
        <f>IFERROR(VLOOKUP(Rule!J1449,lvl_2[],2,FALSE),"Нет")</f>
        <v>Ци Мень</v>
      </c>
      <c r="E1449" s="11" t="str">
        <f>IFERROR(VLOOKUP(Rule!K1449,lvl_3[],2,FALSE),"Нет")</f>
        <v>Анализ Дворца</v>
      </c>
      <c r="F1449" s="11" t="str">
        <f>IFERROR(INDEX(lvl_4[],MATCH(L1449,lvl_4[ID],0),MATCH(TEXT(K1449,"##0"),lvl_4[#Headers],0)),"Нет")</f>
        <v>Пустота</v>
      </c>
      <c r="G1449" s="11" t="str">
        <f>IFERROR(INDEX(lvl_5[],MATCH(M1449,lvl_5[ID],0),MATCH(_xlfn.CONCAT(TEXT(K1449,"##0"),"_",TEXT(L1449,"##0")),lvl_5[#Headers],0)),"Нет")</f>
        <v>По дню</v>
      </c>
      <c r="H1449" s="11" t="str">
        <f>IFERROR(INDEX(lvl_6[],MATCH(N1449,lvl_6[ID],0),MATCH(_xlfn.CONCAT(K1449,"_",L1449,"_",M1449),lvl_6[#Headers],0)),"Нет")</f>
        <v>Нет</v>
      </c>
      <c r="I1449" s="12">
        <v>1</v>
      </c>
      <c r="J1449" s="12">
        <v>2</v>
      </c>
      <c r="K1449" s="12">
        <v>2</v>
      </c>
      <c r="L1449" s="12">
        <v>8</v>
      </c>
      <c r="M1449" s="12">
        <v>3</v>
      </c>
      <c r="N1449" s="12">
        <v>0</v>
      </c>
      <c r="O1449" s="12">
        <f>COUNTIF($P$2:P1449,P1449)</f>
        <v>18</v>
      </c>
      <c r="P1449" s="12" t="str">
        <f t="shared" si="67"/>
        <v>122080300</v>
      </c>
      <c r="Q1449" s="12" t="str">
        <f t="shared" si="68"/>
        <v>1220803000018</v>
      </c>
      <c r="R1449" s="20" t="s">
        <v>1443</v>
      </c>
      <c r="S1449" s="20" t="s">
        <v>1443</v>
      </c>
      <c r="AI1449" s="12" t="s">
        <v>916</v>
      </c>
      <c r="AK1449" s="12" t="s">
        <v>864</v>
      </c>
      <c r="AW1449" s="12">
        <v>2</v>
      </c>
      <c r="BG1449" s="21">
        <v>0.9</v>
      </c>
      <c r="BJ1449" s="12">
        <v>1</v>
      </c>
    </row>
    <row r="1450" spans="1:62" ht="30" x14ac:dyDescent="0.25">
      <c r="A1450" s="12">
        <v>1</v>
      </c>
      <c r="B1450" s="11" t="str">
        <f t="shared" si="69"/>
        <v>Общий расчет. Ци Мень. Анализ Дворца. Пустота. По дню. Нет</v>
      </c>
      <c r="C1450" s="11" t="str">
        <f>IFERROR(VLOOKUP(I1450,lvl_1[],2,FALSE),"Нет")</f>
        <v>Общий расчет</v>
      </c>
      <c r="D1450" s="11" t="str">
        <f>IFERROR(VLOOKUP(Rule!J1450,lvl_2[],2,FALSE),"Нет")</f>
        <v>Ци Мень</v>
      </c>
      <c r="E1450" s="11" t="str">
        <f>IFERROR(VLOOKUP(Rule!K1450,lvl_3[],2,FALSE),"Нет")</f>
        <v>Анализ Дворца</v>
      </c>
      <c r="F1450" s="11" t="str">
        <f>IFERROR(INDEX(lvl_4[],MATCH(L1450,lvl_4[ID],0),MATCH(TEXT(K1450,"##0"),lvl_4[#Headers],0)),"Нет")</f>
        <v>Пустота</v>
      </c>
      <c r="G1450" s="11" t="str">
        <f>IFERROR(INDEX(lvl_5[],MATCH(M1450,lvl_5[ID],0),MATCH(_xlfn.CONCAT(TEXT(K1450,"##0"),"_",TEXT(L1450,"##0")),lvl_5[#Headers],0)),"Нет")</f>
        <v>По дню</v>
      </c>
      <c r="H1450" s="11" t="str">
        <f>IFERROR(INDEX(lvl_6[],MATCH(N1450,lvl_6[ID],0),MATCH(_xlfn.CONCAT(K1450,"_",L1450,"_",M1450),lvl_6[#Headers],0)),"Нет")</f>
        <v>Нет</v>
      </c>
      <c r="I1450" s="12">
        <v>1</v>
      </c>
      <c r="J1450" s="12">
        <v>2</v>
      </c>
      <c r="K1450" s="12">
        <v>2</v>
      </c>
      <c r="L1450" s="12">
        <v>8</v>
      </c>
      <c r="M1450" s="12">
        <v>3</v>
      </c>
      <c r="N1450" s="12">
        <v>0</v>
      </c>
      <c r="O1450" s="12">
        <f>COUNTIF($P$2:P1450,P1450)</f>
        <v>19</v>
      </c>
      <c r="P1450" s="12" t="str">
        <f t="shared" si="67"/>
        <v>122080300</v>
      </c>
      <c r="Q1450" s="12" t="str">
        <f t="shared" si="68"/>
        <v>1220803000019</v>
      </c>
      <c r="R1450" s="20" t="s">
        <v>1443</v>
      </c>
      <c r="S1450" s="20" t="s">
        <v>1443</v>
      </c>
      <c r="AI1450" s="12" t="s">
        <v>901</v>
      </c>
      <c r="AK1450" s="12" t="s">
        <v>868</v>
      </c>
      <c r="AW1450" s="12">
        <v>7</v>
      </c>
      <c r="BG1450" s="21">
        <v>0.65</v>
      </c>
      <c r="BJ1450" s="12">
        <v>1</v>
      </c>
    </row>
    <row r="1451" spans="1:62" ht="30" x14ac:dyDescent="0.25">
      <c r="A1451" s="12">
        <v>1</v>
      </c>
      <c r="B1451" s="11" t="str">
        <f t="shared" si="69"/>
        <v>Общий расчет. Ци Мень. Анализ Дворца. Пустота. По дню. Нет</v>
      </c>
      <c r="C1451" s="11" t="str">
        <f>IFERROR(VLOOKUP(I1451,lvl_1[],2,FALSE),"Нет")</f>
        <v>Общий расчет</v>
      </c>
      <c r="D1451" s="11" t="str">
        <f>IFERROR(VLOOKUP(Rule!J1451,lvl_2[],2,FALSE),"Нет")</f>
        <v>Ци Мень</v>
      </c>
      <c r="E1451" s="11" t="str">
        <f>IFERROR(VLOOKUP(Rule!K1451,lvl_3[],2,FALSE),"Нет")</f>
        <v>Анализ Дворца</v>
      </c>
      <c r="F1451" s="11" t="str">
        <f>IFERROR(INDEX(lvl_4[],MATCH(L1451,lvl_4[ID],0),MATCH(TEXT(K1451,"##0"),lvl_4[#Headers],0)),"Нет")</f>
        <v>Пустота</v>
      </c>
      <c r="G1451" s="11" t="str">
        <f>IFERROR(INDEX(lvl_5[],MATCH(M1451,lvl_5[ID],0),MATCH(_xlfn.CONCAT(TEXT(K1451,"##0"),"_",TEXT(L1451,"##0")),lvl_5[#Headers],0)),"Нет")</f>
        <v>По дню</v>
      </c>
      <c r="H1451" s="11" t="str">
        <f>IFERROR(INDEX(lvl_6[],MATCH(N1451,lvl_6[ID],0),MATCH(_xlfn.CONCAT(K1451,"_",L1451,"_",M1451),lvl_6[#Headers],0)),"Нет")</f>
        <v>Нет</v>
      </c>
      <c r="I1451" s="12">
        <v>1</v>
      </c>
      <c r="J1451" s="12">
        <v>2</v>
      </c>
      <c r="K1451" s="12">
        <v>2</v>
      </c>
      <c r="L1451" s="12">
        <v>8</v>
      </c>
      <c r="M1451" s="12">
        <v>3</v>
      </c>
      <c r="N1451" s="12">
        <v>0</v>
      </c>
      <c r="O1451" s="12">
        <f>COUNTIF($P$2:P1451,P1451)</f>
        <v>20</v>
      </c>
      <c r="P1451" s="12" t="str">
        <f t="shared" si="67"/>
        <v>122080300</v>
      </c>
      <c r="Q1451" s="12" t="str">
        <f t="shared" si="68"/>
        <v>1220803000020</v>
      </c>
      <c r="R1451" s="20" t="s">
        <v>1443</v>
      </c>
      <c r="S1451" s="20" t="s">
        <v>1443</v>
      </c>
      <c r="AI1451" s="12" t="s">
        <v>903</v>
      </c>
      <c r="AK1451" s="12" t="s">
        <v>869</v>
      </c>
      <c r="AW1451" s="12">
        <v>7</v>
      </c>
      <c r="BG1451" s="21">
        <v>0.65</v>
      </c>
      <c r="BJ1451" s="12">
        <v>1</v>
      </c>
    </row>
    <row r="1452" spans="1:62" ht="30" x14ac:dyDescent="0.25">
      <c r="A1452" s="12">
        <v>1</v>
      </c>
      <c r="B1452" s="11" t="str">
        <f t="shared" si="69"/>
        <v>Общий расчет. Ци Мень. Анализ Дворца. Пустота. По дню. Нет</v>
      </c>
      <c r="C1452" s="11" t="str">
        <f>IFERROR(VLOOKUP(I1452,lvl_1[],2,FALSE),"Нет")</f>
        <v>Общий расчет</v>
      </c>
      <c r="D1452" s="11" t="str">
        <f>IFERROR(VLOOKUP(Rule!J1452,lvl_2[],2,FALSE),"Нет")</f>
        <v>Ци Мень</v>
      </c>
      <c r="E1452" s="11" t="str">
        <f>IFERROR(VLOOKUP(Rule!K1452,lvl_3[],2,FALSE),"Нет")</f>
        <v>Анализ Дворца</v>
      </c>
      <c r="F1452" s="11" t="str">
        <f>IFERROR(INDEX(lvl_4[],MATCH(L1452,lvl_4[ID],0),MATCH(TEXT(K1452,"##0"),lvl_4[#Headers],0)),"Нет")</f>
        <v>Пустота</v>
      </c>
      <c r="G1452" s="11" t="str">
        <f>IFERROR(INDEX(lvl_5[],MATCH(M1452,lvl_5[ID],0),MATCH(_xlfn.CONCAT(TEXT(K1452,"##0"),"_",TEXT(L1452,"##0")),lvl_5[#Headers],0)),"Нет")</f>
        <v>По дню</v>
      </c>
      <c r="H1452" s="11" t="str">
        <f>IFERROR(INDEX(lvl_6[],MATCH(N1452,lvl_6[ID],0),MATCH(_xlfn.CONCAT(K1452,"_",L1452,"_",M1452),lvl_6[#Headers],0)),"Нет")</f>
        <v>Нет</v>
      </c>
      <c r="I1452" s="12">
        <v>1</v>
      </c>
      <c r="J1452" s="12">
        <v>2</v>
      </c>
      <c r="K1452" s="12">
        <v>2</v>
      </c>
      <c r="L1452" s="12">
        <v>8</v>
      </c>
      <c r="M1452" s="12">
        <v>3</v>
      </c>
      <c r="N1452" s="12">
        <v>0</v>
      </c>
      <c r="O1452" s="12">
        <f>COUNTIF($P$2:P1452,P1452)</f>
        <v>21</v>
      </c>
      <c r="P1452" s="12" t="str">
        <f t="shared" si="67"/>
        <v>122080300</v>
      </c>
      <c r="Q1452" s="12" t="str">
        <f t="shared" si="68"/>
        <v>1220803000021</v>
      </c>
      <c r="R1452" s="20" t="s">
        <v>1443</v>
      </c>
      <c r="S1452" s="20" t="s">
        <v>1443</v>
      </c>
      <c r="AI1452" s="12" t="s">
        <v>905</v>
      </c>
      <c r="AK1452" s="12" t="s">
        <v>870</v>
      </c>
      <c r="AW1452" s="12">
        <v>7</v>
      </c>
      <c r="BG1452" s="21">
        <v>0.65</v>
      </c>
      <c r="BJ1452" s="12">
        <v>1</v>
      </c>
    </row>
    <row r="1453" spans="1:62" ht="30" x14ac:dyDescent="0.25">
      <c r="A1453" s="12">
        <v>1</v>
      </c>
      <c r="B1453" s="11" t="str">
        <f t="shared" si="69"/>
        <v>Общий расчет. Ци Мень. Анализ Дворца. Пустота. По дню. Нет</v>
      </c>
      <c r="C1453" s="11" t="str">
        <f>IFERROR(VLOOKUP(I1453,lvl_1[],2,FALSE),"Нет")</f>
        <v>Общий расчет</v>
      </c>
      <c r="D1453" s="11" t="str">
        <f>IFERROR(VLOOKUP(Rule!J1453,lvl_2[],2,FALSE),"Нет")</f>
        <v>Ци Мень</v>
      </c>
      <c r="E1453" s="11" t="str">
        <f>IFERROR(VLOOKUP(Rule!K1453,lvl_3[],2,FALSE),"Нет")</f>
        <v>Анализ Дворца</v>
      </c>
      <c r="F1453" s="11" t="str">
        <f>IFERROR(INDEX(lvl_4[],MATCH(L1453,lvl_4[ID],0),MATCH(TEXT(K1453,"##0"),lvl_4[#Headers],0)),"Нет")</f>
        <v>Пустота</v>
      </c>
      <c r="G1453" s="11" t="str">
        <f>IFERROR(INDEX(lvl_5[],MATCH(M1453,lvl_5[ID],0),MATCH(_xlfn.CONCAT(TEXT(K1453,"##0"),"_",TEXT(L1453,"##0")),lvl_5[#Headers],0)),"Нет")</f>
        <v>По дню</v>
      </c>
      <c r="H1453" s="11" t="str">
        <f>IFERROR(INDEX(lvl_6[],MATCH(N1453,lvl_6[ID],0),MATCH(_xlfn.CONCAT(K1453,"_",L1453,"_",M1453),lvl_6[#Headers],0)),"Нет")</f>
        <v>Нет</v>
      </c>
      <c r="I1453" s="12">
        <v>1</v>
      </c>
      <c r="J1453" s="12">
        <v>2</v>
      </c>
      <c r="K1453" s="12">
        <v>2</v>
      </c>
      <c r="L1453" s="12">
        <v>8</v>
      </c>
      <c r="M1453" s="12">
        <v>3</v>
      </c>
      <c r="N1453" s="12">
        <v>0</v>
      </c>
      <c r="O1453" s="12">
        <f>COUNTIF($P$2:P1453,P1453)</f>
        <v>22</v>
      </c>
      <c r="P1453" s="12" t="str">
        <f t="shared" si="67"/>
        <v>122080300</v>
      </c>
      <c r="Q1453" s="12" t="str">
        <f t="shared" si="68"/>
        <v>1220803000022</v>
      </c>
      <c r="R1453" s="20" t="s">
        <v>1443</v>
      </c>
      <c r="S1453" s="20" t="s">
        <v>1443</v>
      </c>
      <c r="AI1453" s="12" t="s">
        <v>907</v>
      </c>
      <c r="AK1453" s="12" t="s">
        <v>859</v>
      </c>
      <c r="AW1453" s="12">
        <v>7</v>
      </c>
      <c r="BG1453" s="21">
        <v>0.65</v>
      </c>
      <c r="BJ1453" s="12">
        <v>1</v>
      </c>
    </row>
    <row r="1454" spans="1:62" ht="30" x14ac:dyDescent="0.25">
      <c r="A1454" s="12">
        <v>1</v>
      </c>
      <c r="B1454" s="11" t="str">
        <f t="shared" si="69"/>
        <v>Общий расчет. Ци Мень. Анализ Дворца. Пустота. По дню. Нет</v>
      </c>
      <c r="C1454" s="11" t="str">
        <f>IFERROR(VLOOKUP(I1454,lvl_1[],2,FALSE),"Нет")</f>
        <v>Общий расчет</v>
      </c>
      <c r="D1454" s="11" t="str">
        <f>IFERROR(VLOOKUP(Rule!J1454,lvl_2[],2,FALSE),"Нет")</f>
        <v>Ци Мень</v>
      </c>
      <c r="E1454" s="11" t="str">
        <f>IFERROR(VLOOKUP(Rule!K1454,lvl_3[],2,FALSE),"Нет")</f>
        <v>Анализ Дворца</v>
      </c>
      <c r="F1454" s="11" t="str">
        <f>IFERROR(INDEX(lvl_4[],MATCH(L1454,lvl_4[ID],0),MATCH(TEXT(K1454,"##0"),lvl_4[#Headers],0)),"Нет")</f>
        <v>Пустота</v>
      </c>
      <c r="G1454" s="11" t="str">
        <f>IFERROR(INDEX(lvl_5[],MATCH(M1454,lvl_5[ID],0),MATCH(_xlfn.CONCAT(TEXT(K1454,"##0"),"_",TEXT(L1454,"##0")),lvl_5[#Headers],0)),"Нет")</f>
        <v>По дню</v>
      </c>
      <c r="H1454" s="11" t="str">
        <f>IFERROR(INDEX(lvl_6[],MATCH(N1454,lvl_6[ID],0),MATCH(_xlfn.CONCAT(K1454,"_",L1454,"_",M1454),lvl_6[#Headers],0)),"Нет")</f>
        <v>Нет</v>
      </c>
      <c r="I1454" s="12">
        <v>1</v>
      </c>
      <c r="J1454" s="12">
        <v>2</v>
      </c>
      <c r="K1454" s="12">
        <v>2</v>
      </c>
      <c r="L1454" s="12">
        <v>8</v>
      </c>
      <c r="M1454" s="12">
        <v>3</v>
      </c>
      <c r="N1454" s="12">
        <v>0</v>
      </c>
      <c r="O1454" s="12">
        <f>COUNTIF($P$2:P1454,P1454)</f>
        <v>23</v>
      </c>
      <c r="P1454" s="12" t="str">
        <f t="shared" si="67"/>
        <v>122080300</v>
      </c>
      <c r="Q1454" s="12" t="str">
        <f t="shared" si="68"/>
        <v>1220803000023</v>
      </c>
      <c r="R1454" s="20" t="s">
        <v>1443</v>
      </c>
      <c r="S1454" s="20" t="s">
        <v>1443</v>
      </c>
      <c r="AI1454" s="12" t="s">
        <v>908</v>
      </c>
      <c r="AK1454" s="12" t="s">
        <v>860</v>
      </c>
      <c r="AW1454" s="12">
        <v>7</v>
      </c>
      <c r="BG1454" s="21">
        <v>0.65</v>
      </c>
      <c r="BJ1454" s="12">
        <v>1</v>
      </c>
    </row>
    <row r="1455" spans="1:62" ht="30" x14ac:dyDescent="0.25">
      <c r="A1455" s="12">
        <v>1</v>
      </c>
      <c r="B1455" s="11" t="str">
        <f t="shared" si="69"/>
        <v>Общий расчет. Ци Мень. Анализ Дворца. Пустота. По дню. Нет</v>
      </c>
      <c r="C1455" s="11" t="str">
        <f>IFERROR(VLOOKUP(I1455,lvl_1[],2,FALSE),"Нет")</f>
        <v>Общий расчет</v>
      </c>
      <c r="D1455" s="11" t="str">
        <f>IFERROR(VLOOKUP(Rule!J1455,lvl_2[],2,FALSE),"Нет")</f>
        <v>Ци Мень</v>
      </c>
      <c r="E1455" s="11" t="str">
        <f>IFERROR(VLOOKUP(Rule!K1455,lvl_3[],2,FALSE),"Нет")</f>
        <v>Анализ Дворца</v>
      </c>
      <c r="F1455" s="11" t="str">
        <f>IFERROR(INDEX(lvl_4[],MATCH(L1455,lvl_4[ID],0),MATCH(TEXT(K1455,"##0"),lvl_4[#Headers],0)),"Нет")</f>
        <v>Пустота</v>
      </c>
      <c r="G1455" s="11" t="str">
        <f>IFERROR(INDEX(lvl_5[],MATCH(M1455,lvl_5[ID],0),MATCH(_xlfn.CONCAT(TEXT(K1455,"##0"),"_",TEXT(L1455,"##0")),lvl_5[#Headers],0)),"Нет")</f>
        <v>По дню</v>
      </c>
      <c r="H1455" s="11" t="str">
        <f>IFERROR(INDEX(lvl_6[],MATCH(N1455,lvl_6[ID],0),MATCH(_xlfn.CONCAT(K1455,"_",L1455,"_",M1455),lvl_6[#Headers],0)),"Нет")</f>
        <v>Нет</v>
      </c>
      <c r="I1455" s="12">
        <v>1</v>
      </c>
      <c r="J1455" s="12">
        <v>2</v>
      </c>
      <c r="K1455" s="12">
        <v>2</v>
      </c>
      <c r="L1455" s="12">
        <v>8</v>
      </c>
      <c r="M1455" s="12">
        <v>3</v>
      </c>
      <c r="N1455" s="12">
        <v>0</v>
      </c>
      <c r="O1455" s="12">
        <f>COUNTIF($P$2:P1455,P1455)</f>
        <v>24</v>
      </c>
      <c r="P1455" s="12" t="str">
        <f t="shared" si="67"/>
        <v>122080300</v>
      </c>
      <c r="Q1455" s="12" t="str">
        <f t="shared" si="68"/>
        <v>1220803000024</v>
      </c>
      <c r="R1455" s="20" t="s">
        <v>1443</v>
      </c>
      <c r="S1455" s="20" t="s">
        <v>1443</v>
      </c>
      <c r="AI1455" s="12" t="s">
        <v>910</v>
      </c>
      <c r="AK1455" s="12" t="s">
        <v>861</v>
      </c>
      <c r="AW1455" s="12">
        <v>7</v>
      </c>
      <c r="BG1455" s="21">
        <v>0.65</v>
      </c>
      <c r="BJ1455" s="12">
        <v>1</v>
      </c>
    </row>
    <row r="1456" spans="1:62" ht="30" x14ac:dyDescent="0.25">
      <c r="A1456" s="12">
        <v>1</v>
      </c>
      <c r="B1456" s="11" t="str">
        <f t="shared" si="69"/>
        <v>Общий расчет. Ци Мень. Анализ Дворца. Пустота. По дню. Нет</v>
      </c>
      <c r="C1456" s="11" t="str">
        <f>IFERROR(VLOOKUP(I1456,lvl_1[],2,FALSE),"Нет")</f>
        <v>Общий расчет</v>
      </c>
      <c r="D1456" s="11" t="str">
        <f>IFERROR(VLOOKUP(Rule!J1456,lvl_2[],2,FALSE),"Нет")</f>
        <v>Ци Мень</v>
      </c>
      <c r="E1456" s="11" t="str">
        <f>IFERROR(VLOOKUP(Rule!K1456,lvl_3[],2,FALSE),"Нет")</f>
        <v>Анализ Дворца</v>
      </c>
      <c r="F1456" s="11" t="str">
        <f>IFERROR(INDEX(lvl_4[],MATCH(L1456,lvl_4[ID],0),MATCH(TEXT(K1456,"##0"),lvl_4[#Headers],0)),"Нет")</f>
        <v>Пустота</v>
      </c>
      <c r="G1456" s="11" t="str">
        <f>IFERROR(INDEX(lvl_5[],MATCH(M1456,lvl_5[ID],0),MATCH(_xlfn.CONCAT(TEXT(K1456,"##0"),"_",TEXT(L1456,"##0")),lvl_5[#Headers],0)),"Нет")</f>
        <v>По дню</v>
      </c>
      <c r="H1456" s="11" t="str">
        <f>IFERROR(INDEX(lvl_6[],MATCH(N1456,lvl_6[ID],0),MATCH(_xlfn.CONCAT(K1456,"_",L1456,"_",M1456),lvl_6[#Headers],0)),"Нет")</f>
        <v>Нет</v>
      </c>
      <c r="I1456" s="12">
        <v>1</v>
      </c>
      <c r="J1456" s="12">
        <v>2</v>
      </c>
      <c r="K1456" s="12">
        <v>2</v>
      </c>
      <c r="L1456" s="12">
        <v>8</v>
      </c>
      <c r="M1456" s="12">
        <v>3</v>
      </c>
      <c r="N1456" s="12">
        <v>0</v>
      </c>
      <c r="O1456" s="12">
        <f>COUNTIF($P$2:P1456,P1456)</f>
        <v>25</v>
      </c>
      <c r="P1456" s="12" t="str">
        <f t="shared" si="67"/>
        <v>122080300</v>
      </c>
      <c r="Q1456" s="12" t="str">
        <f t="shared" si="68"/>
        <v>1220803000025</v>
      </c>
      <c r="R1456" s="20" t="s">
        <v>1443</v>
      </c>
      <c r="S1456" s="20" t="s">
        <v>1443</v>
      </c>
      <c r="AI1456" s="12" t="s">
        <v>912</v>
      </c>
      <c r="AK1456" s="12" t="s">
        <v>862</v>
      </c>
      <c r="AW1456" s="12">
        <v>7</v>
      </c>
      <c r="BG1456" s="21">
        <v>0.65</v>
      </c>
      <c r="BJ1456" s="12">
        <v>1</v>
      </c>
    </row>
    <row r="1457" spans="1:62" ht="30" x14ac:dyDescent="0.25">
      <c r="A1457" s="12">
        <v>1</v>
      </c>
      <c r="B1457" s="11" t="str">
        <f t="shared" si="69"/>
        <v>Общий расчет. Ци Мень. Анализ Дворца. Пустота. По дню. Нет</v>
      </c>
      <c r="C1457" s="11" t="str">
        <f>IFERROR(VLOOKUP(I1457,lvl_1[],2,FALSE),"Нет")</f>
        <v>Общий расчет</v>
      </c>
      <c r="D1457" s="11" t="str">
        <f>IFERROR(VLOOKUP(Rule!J1457,lvl_2[],2,FALSE),"Нет")</f>
        <v>Ци Мень</v>
      </c>
      <c r="E1457" s="11" t="str">
        <f>IFERROR(VLOOKUP(Rule!K1457,lvl_3[],2,FALSE),"Нет")</f>
        <v>Анализ Дворца</v>
      </c>
      <c r="F1457" s="11" t="str">
        <f>IFERROR(INDEX(lvl_4[],MATCH(L1457,lvl_4[ID],0),MATCH(TEXT(K1457,"##0"),lvl_4[#Headers],0)),"Нет")</f>
        <v>Пустота</v>
      </c>
      <c r="G1457" s="11" t="str">
        <f>IFERROR(INDEX(lvl_5[],MATCH(M1457,lvl_5[ID],0),MATCH(_xlfn.CONCAT(TEXT(K1457,"##0"),"_",TEXT(L1457,"##0")),lvl_5[#Headers],0)),"Нет")</f>
        <v>По дню</v>
      </c>
      <c r="H1457" s="11" t="str">
        <f>IFERROR(INDEX(lvl_6[],MATCH(N1457,lvl_6[ID],0),MATCH(_xlfn.CONCAT(K1457,"_",L1457,"_",M1457),lvl_6[#Headers],0)),"Нет")</f>
        <v>Нет</v>
      </c>
      <c r="I1457" s="12">
        <v>1</v>
      </c>
      <c r="J1457" s="12">
        <v>2</v>
      </c>
      <c r="K1457" s="12">
        <v>2</v>
      </c>
      <c r="L1457" s="12">
        <v>8</v>
      </c>
      <c r="M1457" s="12">
        <v>3</v>
      </c>
      <c r="N1457" s="12">
        <v>0</v>
      </c>
      <c r="O1457" s="12">
        <f>COUNTIF($P$2:P1457,P1457)</f>
        <v>26</v>
      </c>
      <c r="P1457" s="12" t="str">
        <f t="shared" si="67"/>
        <v>122080300</v>
      </c>
      <c r="Q1457" s="12" t="str">
        <f t="shared" si="68"/>
        <v>1220803000026</v>
      </c>
      <c r="R1457" s="20" t="s">
        <v>1443</v>
      </c>
      <c r="S1457" s="20" t="s">
        <v>1443</v>
      </c>
      <c r="AI1457" s="12" t="s">
        <v>914</v>
      </c>
      <c r="AK1457" s="12" t="s">
        <v>863</v>
      </c>
      <c r="AW1457" s="12">
        <v>7</v>
      </c>
      <c r="BG1457" s="21">
        <v>0.65</v>
      </c>
      <c r="BJ1457" s="12">
        <v>1</v>
      </c>
    </row>
    <row r="1458" spans="1:62" ht="30" x14ac:dyDescent="0.25">
      <c r="A1458" s="12">
        <v>1</v>
      </c>
      <c r="B1458" s="11" t="str">
        <f t="shared" si="69"/>
        <v>Общий расчет. Ци Мень. Анализ Дворца. Пустота. По дню. Нет</v>
      </c>
      <c r="C1458" s="11" t="str">
        <f>IFERROR(VLOOKUP(I1458,lvl_1[],2,FALSE),"Нет")</f>
        <v>Общий расчет</v>
      </c>
      <c r="D1458" s="11" t="str">
        <f>IFERROR(VLOOKUP(Rule!J1458,lvl_2[],2,FALSE),"Нет")</f>
        <v>Ци Мень</v>
      </c>
      <c r="E1458" s="11" t="str">
        <f>IFERROR(VLOOKUP(Rule!K1458,lvl_3[],2,FALSE),"Нет")</f>
        <v>Анализ Дворца</v>
      </c>
      <c r="F1458" s="11" t="str">
        <f>IFERROR(INDEX(lvl_4[],MATCH(L1458,lvl_4[ID],0),MATCH(TEXT(K1458,"##0"),lvl_4[#Headers],0)),"Нет")</f>
        <v>Пустота</v>
      </c>
      <c r="G1458" s="11" t="str">
        <f>IFERROR(INDEX(lvl_5[],MATCH(M1458,lvl_5[ID],0),MATCH(_xlfn.CONCAT(TEXT(K1458,"##0"),"_",TEXT(L1458,"##0")),lvl_5[#Headers],0)),"Нет")</f>
        <v>По дню</v>
      </c>
      <c r="H1458" s="11" t="str">
        <f>IFERROR(INDEX(lvl_6[],MATCH(N1458,lvl_6[ID],0),MATCH(_xlfn.CONCAT(K1458,"_",L1458,"_",M1458),lvl_6[#Headers],0)),"Нет")</f>
        <v>Нет</v>
      </c>
      <c r="I1458" s="12">
        <v>1</v>
      </c>
      <c r="J1458" s="12">
        <v>2</v>
      </c>
      <c r="K1458" s="12">
        <v>2</v>
      </c>
      <c r="L1458" s="12">
        <v>8</v>
      </c>
      <c r="M1458" s="12">
        <v>3</v>
      </c>
      <c r="N1458" s="12">
        <v>0</v>
      </c>
      <c r="O1458" s="12">
        <f>COUNTIF($P$2:P1458,P1458)</f>
        <v>27</v>
      </c>
      <c r="P1458" s="12" t="str">
        <f t="shared" si="67"/>
        <v>122080300</v>
      </c>
      <c r="Q1458" s="12" t="str">
        <f t="shared" si="68"/>
        <v>1220803000027</v>
      </c>
      <c r="R1458" s="20" t="s">
        <v>1443</v>
      </c>
      <c r="S1458" s="20" t="s">
        <v>1443</v>
      </c>
      <c r="AI1458" s="12" t="s">
        <v>916</v>
      </c>
      <c r="AK1458" s="12" t="s">
        <v>864</v>
      </c>
      <c r="AW1458" s="12">
        <v>7</v>
      </c>
      <c r="BG1458" s="21">
        <v>0.65</v>
      </c>
      <c r="BJ1458" s="12">
        <v>1</v>
      </c>
    </row>
    <row r="1459" spans="1:62" ht="30" x14ac:dyDescent="0.25">
      <c r="A1459" s="12">
        <v>1</v>
      </c>
      <c r="B1459" s="11" t="str">
        <f t="shared" si="69"/>
        <v>Общий расчет. Ци Мень. Анализ Дворца. Пустота. По дню. Нет</v>
      </c>
      <c r="C1459" s="11" t="str">
        <f>IFERROR(VLOOKUP(I1459,lvl_1[],2,FALSE),"Нет")</f>
        <v>Общий расчет</v>
      </c>
      <c r="D1459" s="11" t="str">
        <f>IFERROR(VLOOKUP(Rule!J1459,lvl_2[],2,FALSE),"Нет")</f>
        <v>Ци Мень</v>
      </c>
      <c r="E1459" s="11" t="str">
        <f>IFERROR(VLOOKUP(Rule!K1459,lvl_3[],2,FALSE),"Нет")</f>
        <v>Анализ Дворца</v>
      </c>
      <c r="F1459" s="11" t="str">
        <f>IFERROR(INDEX(lvl_4[],MATCH(L1459,lvl_4[ID],0),MATCH(TEXT(K1459,"##0"),lvl_4[#Headers],0)),"Нет")</f>
        <v>Пустота</v>
      </c>
      <c r="G1459" s="11" t="str">
        <f>IFERROR(INDEX(lvl_5[],MATCH(M1459,lvl_5[ID],0),MATCH(_xlfn.CONCAT(TEXT(K1459,"##0"),"_",TEXT(L1459,"##0")),lvl_5[#Headers],0)),"Нет")</f>
        <v>По дню</v>
      </c>
      <c r="H1459" s="11" t="str">
        <f>IFERROR(INDEX(lvl_6[],MATCH(N1459,lvl_6[ID],0),MATCH(_xlfn.CONCAT(K1459,"_",L1459,"_",M1459),lvl_6[#Headers],0)),"Нет")</f>
        <v>Нет</v>
      </c>
      <c r="I1459" s="12">
        <v>1</v>
      </c>
      <c r="J1459" s="12">
        <v>2</v>
      </c>
      <c r="K1459" s="12">
        <v>2</v>
      </c>
      <c r="L1459" s="12">
        <v>8</v>
      </c>
      <c r="M1459" s="12">
        <v>3</v>
      </c>
      <c r="N1459" s="12">
        <v>0</v>
      </c>
      <c r="O1459" s="12">
        <f>COUNTIF($P$2:P1459,P1459)</f>
        <v>28</v>
      </c>
      <c r="P1459" s="12" t="str">
        <f t="shared" si="67"/>
        <v>122080300</v>
      </c>
      <c r="Q1459" s="12" t="str">
        <f t="shared" si="68"/>
        <v>1220803000028</v>
      </c>
      <c r="R1459" s="20" t="s">
        <v>1443</v>
      </c>
      <c r="S1459" s="20" t="s">
        <v>1443</v>
      </c>
      <c r="AI1459" s="12" t="s">
        <v>901</v>
      </c>
      <c r="AK1459" s="12" t="s">
        <v>866</v>
      </c>
      <c r="AW1459" s="12">
        <v>9</v>
      </c>
      <c r="BG1459" s="21">
        <v>0.65</v>
      </c>
      <c r="BJ1459" s="12">
        <v>1</v>
      </c>
    </row>
    <row r="1460" spans="1:62" ht="30" x14ac:dyDescent="0.25">
      <c r="A1460" s="12">
        <v>1</v>
      </c>
      <c r="B1460" s="11" t="str">
        <f t="shared" si="69"/>
        <v>Общий расчет. Ци Мень. Анализ Дворца. Пустота. По дню. Нет</v>
      </c>
      <c r="C1460" s="11" t="str">
        <f>IFERROR(VLOOKUP(I1460,lvl_1[],2,FALSE),"Нет")</f>
        <v>Общий расчет</v>
      </c>
      <c r="D1460" s="11" t="str">
        <f>IFERROR(VLOOKUP(Rule!J1460,lvl_2[],2,FALSE),"Нет")</f>
        <v>Ци Мень</v>
      </c>
      <c r="E1460" s="11" t="str">
        <f>IFERROR(VLOOKUP(Rule!K1460,lvl_3[],2,FALSE),"Нет")</f>
        <v>Анализ Дворца</v>
      </c>
      <c r="F1460" s="11" t="str">
        <f>IFERROR(INDEX(lvl_4[],MATCH(L1460,lvl_4[ID],0),MATCH(TEXT(K1460,"##0"),lvl_4[#Headers],0)),"Нет")</f>
        <v>Пустота</v>
      </c>
      <c r="G1460" s="11" t="str">
        <f>IFERROR(INDEX(lvl_5[],MATCH(M1460,lvl_5[ID],0),MATCH(_xlfn.CONCAT(TEXT(K1460,"##0"),"_",TEXT(L1460,"##0")),lvl_5[#Headers],0)),"Нет")</f>
        <v>По дню</v>
      </c>
      <c r="H1460" s="11" t="str">
        <f>IFERROR(INDEX(lvl_6[],MATCH(N1460,lvl_6[ID],0),MATCH(_xlfn.CONCAT(K1460,"_",L1460,"_",M1460),lvl_6[#Headers],0)),"Нет")</f>
        <v>Нет</v>
      </c>
      <c r="I1460" s="12">
        <v>1</v>
      </c>
      <c r="J1460" s="12">
        <v>2</v>
      </c>
      <c r="K1460" s="12">
        <v>2</v>
      </c>
      <c r="L1460" s="12">
        <v>8</v>
      </c>
      <c r="M1460" s="12">
        <v>3</v>
      </c>
      <c r="N1460" s="12">
        <v>0</v>
      </c>
      <c r="O1460" s="12">
        <f>COUNTIF($P$2:P1460,P1460)</f>
        <v>29</v>
      </c>
      <c r="P1460" s="12" t="str">
        <f t="shared" si="67"/>
        <v>122080300</v>
      </c>
      <c r="Q1460" s="12" t="str">
        <f t="shared" si="68"/>
        <v>1220803000029</v>
      </c>
      <c r="R1460" s="20" t="s">
        <v>1443</v>
      </c>
      <c r="S1460" s="20" t="s">
        <v>1443</v>
      </c>
      <c r="AI1460" s="12" t="s">
        <v>903</v>
      </c>
      <c r="AK1460" s="12" t="s">
        <v>867</v>
      </c>
      <c r="AW1460" s="12">
        <v>9</v>
      </c>
      <c r="BG1460" s="21">
        <v>0.65</v>
      </c>
      <c r="BJ1460" s="12">
        <v>1</v>
      </c>
    </row>
    <row r="1461" spans="1:62" ht="30" x14ac:dyDescent="0.25">
      <c r="A1461" s="12">
        <v>1</v>
      </c>
      <c r="B1461" s="11" t="str">
        <f t="shared" si="69"/>
        <v>Общий расчет. Ци Мень. Анализ Дворца. Пустота. По дню. Нет</v>
      </c>
      <c r="C1461" s="11" t="str">
        <f>IFERROR(VLOOKUP(I1461,lvl_1[],2,FALSE),"Нет")</f>
        <v>Общий расчет</v>
      </c>
      <c r="D1461" s="11" t="str">
        <f>IFERROR(VLOOKUP(Rule!J1461,lvl_2[],2,FALSE),"Нет")</f>
        <v>Ци Мень</v>
      </c>
      <c r="E1461" s="11" t="str">
        <f>IFERROR(VLOOKUP(Rule!K1461,lvl_3[],2,FALSE),"Нет")</f>
        <v>Анализ Дворца</v>
      </c>
      <c r="F1461" s="11" t="str">
        <f>IFERROR(INDEX(lvl_4[],MATCH(L1461,lvl_4[ID],0),MATCH(TEXT(K1461,"##0"),lvl_4[#Headers],0)),"Нет")</f>
        <v>Пустота</v>
      </c>
      <c r="G1461" s="11" t="str">
        <f>IFERROR(INDEX(lvl_5[],MATCH(M1461,lvl_5[ID],0),MATCH(_xlfn.CONCAT(TEXT(K1461,"##0"),"_",TEXT(L1461,"##0")),lvl_5[#Headers],0)),"Нет")</f>
        <v>По дню</v>
      </c>
      <c r="H1461" s="11" t="str">
        <f>IFERROR(INDEX(lvl_6[],MATCH(N1461,lvl_6[ID],0),MATCH(_xlfn.CONCAT(K1461,"_",L1461,"_",M1461),lvl_6[#Headers],0)),"Нет")</f>
        <v>Нет</v>
      </c>
      <c r="I1461" s="12">
        <v>1</v>
      </c>
      <c r="J1461" s="12">
        <v>2</v>
      </c>
      <c r="K1461" s="12">
        <v>2</v>
      </c>
      <c r="L1461" s="12">
        <v>8</v>
      </c>
      <c r="M1461" s="12">
        <v>3</v>
      </c>
      <c r="N1461" s="12">
        <v>0</v>
      </c>
      <c r="O1461" s="12">
        <f>COUNTIF($P$2:P1461,P1461)</f>
        <v>30</v>
      </c>
      <c r="P1461" s="12" t="str">
        <f t="shared" si="67"/>
        <v>122080300</v>
      </c>
      <c r="Q1461" s="12" t="str">
        <f t="shared" si="68"/>
        <v>1220803000030</v>
      </c>
      <c r="R1461" s="20" t="s">
        <v>1443</v>
      </c>
      <c r="S1461" s="20" t="s">
        <v>1443</v>
      </c>
      <c r="AI1461" s="12" t="s">
        <v>905</v>
      </c>
      <c r="AK1461" s="12" t="s">
        <v>868</v>
      </c>
      <c r="AW1461" s="12">
        <v>9</v>
      </c>
      <c r="BG1461" s="21">
        <v>0.65</v>
      </c>
      <c r="BJ1461" s="12">
        <v>1</v>
      </c>
    </row>
    <row r="1462" spans="1:62" ht="30" x14ac:dyDescent="0.25">
      <c r="A1462" s="12">
        <v>1</v>
      </c>
      <c r="B1462" s="11" t="str">
        <f t="shared" si="69"/>
        <v>Общий расчет. Ци Мень. Анализ Дворца. Пустота. По дню. Нет</v>
      </c>
      <c r="C1462" s="11" t="str">
        <f>IFERROR(VLOOKUP(I1462,lvl_1[],2,FALSE),"Нет")</f>
        <v>Общий расчет</v>
      </c>
      <c r="D1462" s="11" t="str">
        <f>IFERROR(VLOOKUP(Rule!J1462,lvl_2[],2,FALSE),"Нет")</f>
        <v>Ци Мень</v>
      </c>
      <c r="E1462" s="11" t="str">
        <f>IFERROR(VLOOKUP(Rule!K1462,lvl_3[],2,FALSE),"Нет")</f>
        <v>Анализ Дворца</v>
      </c>
      <c r="F1462" s="11" t="str">
        <f>IFERROR(INDEX(lvl_4[],MATCH(L1462,lvl_4[ID],0),MATCH(TEXT(K1462,"##0"),lvl_4[#Headers],0)),"Нет")</f>
        <v>Пустота</v>
      </c>
      <c r="G1462" s="11" t="str">
        <f>IFERROR(INDEX(lvl_5[],MATCH(M1462,lvl_5[ID],0),MATCH(_xlfn.CONCAT(TEXT(K1462,"##0"),"_",TEXT(L1462,"##0")),lvl_5[#Headers],0)),"Нет")</f>
        <v>По дню</v>
      </c>
      <c r="H1462" s="11" t="str">
        <f>IFERROR(INDEX(lvl_6[],MATCH(N1462,lvl_6[ID],0),MATCH(_xlfn.CONCAT(K1462,"_",L1462,"_",M1462),lvl_6[#Headers],0)),"Нет")</f>
        <v>Нет</v>
      </c>
      <c r="I1462" s="12">
        <v>1</v>
      </c>
      <c r="J1462" s="12">
        <v>2</v>
      </c>
      <c r="K1462" s="12">
        <v>2</v>
      </c>
      <c r="L1462" s="12">
        <v>8</v>
      </c>
      <c r="M1462" s="12">
        <v>3</v>
      </c>
      <c r="N1462" s="12">
        <v>0</v>
      </c>
      <c r="O1462" s="12">
        <f>COUNTIF($P$2:P1462,P1462)</f>
        <v>31</v>
      </c>
      <c r="P1462" s="12" t="str">
        <f t="shared" ref="P1462:P1525" si="70">_xlfn.CONCAT(I1462,
J1462,
K1462,
IF(LEN(L1462)=1,_xlfn.CONCAT(0,L1462),L1462),
IF(LEN(M1462)=1,_xlfn.CONCAT(0,M1462),M1462),
IF(LEN(N1462)=1,_xlfn.CONCAT(0,N1462),N1462))</f>
        <v>122080300</v>
      </c>
      <c r="Q1462" s="12" t="str">
        <f t="shared" ref="Q1462:Q1525" si="71">_xlfn.CONCAT(I1462,
J1462,
K1462,
IF(LEN(L1462)=1,_xlfn.CONCAT(0,L1462),L1462),
IF(LEN(M1462)=1,_xlfn.CONCAT(0,M1462),M1462),
IF(LEN(N1462)=1,_xlfn.CONCAT(0,N1462),N1462),
IF(LEN(O1462)=1,_xlfn.CONCAT("000",O1462),IF(LEN(O1462)=2,_xlfn.CONCAT("00",O1462),IF(LEN(O1462)=3,_xlfn.CONCAT(0,O1462),O1462))))</f>
        <v>1220803000031</v>
      </c>
      <c r="R1462" s="20" t="s">
        <v>1443</v>
      </c>
      <c r="S1462" s="20" t="s">
        <v>1443</v>
      </c>
      <c r="AI1462" s="12" t="s">
        <v>907</v>
      </c>
      <c r="AK1462" s="12" t="s">
        <v>869</v>
      </c>
      <c r="AW1462" s="12">
        <v>9</v>
      </c>
      <c r="BG1462" s="21">
        <v>0.65</v>
      </c>
      <c r="BJ1462" s="12">
        <v>1</v>
      </c>
    </row>
    <row r="1463" spans="1:62" ht="30" x14ac:dyDescent="0.25">
      <c r="A1463" s="12">
        <v>1</v>
      </c>
      <c r="B1463" s="11" t="str">
        <f t="shared" ref="B1463:B1526" si="72">_xlfn.CONCAT(C1463,". ", D1463,". ", E1463,". ", F1463,". ", G1463,". ", H1463)</f>
        <v>Общий расчет. Ци Мень. Анализ Дворца. Пустота. По дню. Нет</v>
      </c>
      <c r="C1463" s="11" t="str">
        <f>IFERROR(VLOOKUP(I1463,lvl_1[],2,FALSE),"Нет")</f>
        <v>Общий расчет</v>
      </c>
      <c r="D1463" s="11" t="str">
        <f>IFERROR(VLOOKUP(Rule!J1463,lvl_2[],2,FALSE),"Нет")</f>
        <v>Ци Мень</v>
      </c>
      <c r="E1463" s="11" t="str">
        <f>IFERROR(VLOOKUP(Rule!K1463,lvl_3[],2,FALSE),"Нет")</f>
        <v>Анализ Дворца</v>
      </c>
      <c r="F1463" s="11" t="str">
        <f>IFERROR(INDEX(lvl_4[],MATCH(L1463,lvl_4[ID],0),MATCH(TEXT(K1463,"##0"),lvl_4[#Headers],0)),"Нет")</f>
        <v>Пустота</v>
      </c>
      <c r="G1463" s="11" t="str">
        <f>IFERROR(INDEX(lvl_5[],MATCH(M1463,lvl_5[ID],0),MATCH(_xlfn.CONCAT(TEXT(K1463,"##0"),"_",TEXT(L1463,"##0")),lvl_5[#Headers],0)),"Нет")</f>
        <v>По дню</v>
      </c>
      <c r="H1463" s="11" t="str">
        <f>IFERROR(INDEX(lvl_6[],MATCH(N1463,lvl_6[ID],0),MATCH(_xlfn.CONCAT(K1463,"_",L1463,"_",M1463),lvl_6[#Headers],0)),"Нет")</f>
        <v>Нет</v>
      </c>
      <c r="I1463" s="12">
        <v>1</v>
      </c>
      <c r="J1463" s="12">
        <v>2</v>
      </c>
      <c r="K1463" s="12">
        <v>2</v>
      </c>
      <c r="L1463" s="12">
        <v>8</v>
      </c>
      <c r="M1463" s="12">
        <v>3</v>
      </c>
      <c r="N1463" s="12">
        <v>0</v>
      </c>
      <c r="O1463" s="12">
        <f>COUNTIF($P$2:P1463,P1463)</f>
        <v>32</v>
      </c>
      <c r="P1463" s="12" t="str">
        <f t="shared" si="70"/>
        <v>122080300</v>
      </c>
      <c r="Q1463" s="12" t="str">
        <f t="shared" si="71"/>
        <v>1220803000032</v>
      </c>
      <c r="R1463" s="20" t="s">
        <v>1443</v>
      </c>
      <c r="S1463" s="20" t="s">
        <v>1443</v>
      </c>
      <c r="AI1463" s="12" t="s">
        <v>908</v>
      </c>
      <c r="AK1463" s="12" t="s">
        <v>870</v>
      </c>
      <c r="AW1463" s="12">
        <v>9</v>
      </c>
      <c r="BG1463" s="21">
        <v>0.65</v>
      </c>
      <c r="BJ1463" s="12">
        <v>1</v>
      </c>
    </row>
    <row r="1464" spans="1:62" ht="30" x14ac:dyDescent="0.25">
      <c r="A1464" s="12">
        <v>1</v>
      </c>
      <c r="B1464" s="11" t="str">
        <f t="shared" si="72"/>
        <v>Общий расчет. Ци Мень. Анализ Дворца. Пустота. По дню. Нет</v>
      </c>
      <c r="C1464" s="11" t="str">
        <f>IFERROR(VLOOKUP(I1464,lvl_1[],2,FALSE),"Нет")</f>
        <v>Общий расчет</v>
      </c>
      <c r="D1464" s="11" t="str">
        <f>IFERROR(VLOOKUP(Rule!J1464,lvl_2[],2,FALSE),"Нет")</f>
        <v>Ци Мень</v>
      </c>
      <c r="E1464" s="11" t="str">
        <f>IFERROR(VLOOKUP(Rule!K1464,lvl_3[],2,FALSE),"Нет")</f>
        <v>Анализ Дворца</v>
      </c>
      <c r="F1464" s="11" t="str">
        <f>IFERROR(INDEX(lvl_4[],MATCH(L1464,lvl_4[ID],0),MATCH(TEXT(K1464,"##0"),lvl_4[#Headers],0)),"Нет")</f>
        <v>Пустота</v>
      </c>
      <c r="G1464" s="11" t="str">
        <f>IFERROR(INDEX(lvl_5[],MATCH(M1464,lvl_5[ID],0),MATCH(_xlfn.CONCAT(TEXT(K1464,"##0"),"_",TEXT(L1464,"##0")),lvl_5[#Headers],0)),"Нет")</f>
        <v>По дню</v>
      </c>
      <c r="H1464" s="11" t="str">
        <f>IFERROR(INDEX(lvl_6[],MATCH(N1464,lvl_6[ID],0),MATCH(_xlfn.CONCAT(K1464,"_",L1464,"_",M1464),lvl_6[#Headers],0)),"Нет")</f>
        <v>Нет</v>
      </c>
      <c r="I1464" s="12">
        <v>1</v>
      </c>
      <c r="J1464" s="12">
        <v>2</v>
      </c>
      <c r="K1464" s="12">
        <v>2</v>
      </c>
      <c r="L1464" s="12">
        <v>8</v>
      </c>
      <c r="M1464" s="12">
        <v>3</v>
      </c>
      <c r="N1464" s="12">
        <v>0</v>
      </c>
      <c r="O1464" s="12">
        <f>COUNTIF($P$2:P1464,P1464)</f>
        <v>33</v>
      </c>
      <c r="P1464" s="12" t="str">
        <f t="shared" si="70"/>
        <v>122080300</v>
      </c>
      <c r="Q1464" s="12" t="str">
        <f t="shared" si="71"/>
        <v>1220803000033</v>
      </c>
      <c r="R1464" s="20" t="s">
        <v>1443</v>
      </c>
      <c r="S1464" s="20" t="s">
        <v>1443</v>
      </c>
      <c r="AI1464" s="12" t="s">
        <v>910</v>
      </c>
      <c r="AK1464" s="12" t="s">
        <v>859</v>
      </c>
      <c r="AW1464" s="12">
        <v>9</v>
      </c>
      <c r="BG1464" s="21">
        <v>0.65</v>
      </c>
      <c r="BJ1464" s="12">
        <v>1</v>
      </c>
    </row>
    <row r="1465" spans="1:62" ht="30" x14ac:dyDescent="0.25">
      <c r="A1465" s="12">
        <v>1</v>
      </c>
      <c r="B1465" s="11" t="str">
        <f t="shared" si="72"/>
        <v>Общий расчет. Ци Мень. Анализ Дворца. Пустота. По дню. Нет</v>
      </c>
      <c r="C1465" s="11" t="str">
        <f>IFERROR(VLOOKUP(I1465,lvl_1[],2,FALSE),"Нет")</f>
        <v>Общий расчет</v>
      </c>
      <c r="D1465" s="11" t="str">
        <f>IFERROR(VLOOKUP(Rule!J1465,lvl_2[],2,FALSE),"Нет")</f>
        <v>Ци Мень</v>
      </c>
      <c r="E1465" s="11" t="str">
        <f>IFERROR(VLOOKUP(Rule!K1465,lvl_3[],2,FALSE),"Нет")</f>
        <v>Анализ Дворца</v>
      </c>
      <c r="F1465" s="11" t="str">
        <f>IFERROR(INDEX(lvl_4[],MATCH(L1465,lvl_4[ID],0),MATCH(TEXT(K1465,"##0"),lvl_4[#Headers],0)),"Нет")</f>
        <v>Пустота</v>
      </c>
      <c r="G1465" s="11" t="str">
        <f>IFERROR(INDEX(lvl_5[],MATCH(M1465,lvl_5[ID],0),MATCH(_xlfn.CONCAT(TEXT(K1465,"##0"),"_",TEXT(L1465,"##0")),lvl_5[#Headers],0)),"Нет")</f>
        <v>По дню</v>
      </c>
      <c r="H1465" s="11" t="str">
        <f>IFERROR(INDEX(lvl_6[],MATCH(N1465,lvl_6[ID],0),MATCH(_xlfn.CONCAT(K1465,"_",L1465,"_",M1465),lvl_6[#Headers],0)),"Нет")</f>
        <v>Нет</v>
      </c>
      <c r="I1465" s="12">
        <v>1</v>
      </c>
      <c r="J1465" s="12">
        <v>2</v>
      </c>
      <c r="K1465" s="12">
        <v>2</v>
      </c>
      <c r="L1465" s="12">
        <v>8</v>
      </c>
      <c r="M1465" s="12">
        <v>3</v>
      </c>
      <c r="N1465" s="12">
        <v>0</v>
      </c>
      <c r="O1465" s="12">
        <f>COUNTIF($P$2:P1465,P1465)</f>
        <v>34</v>
      </c>
      <c r="P1465" s="12" t="str">
        <f t="shared" si="70"/>
        <v>122080300</v>
      </c>
      <c r="Q1465" s="12" t="str">
        <f t="shared" si="71"/>
        <v>1220803000034</v>
      </c>
      <c r="R1465" s="20" t="s">
        <v>1443</v>
      </c>
      <c r="S1465" s="20" t="s">
        <v>1443</v>
      </c>
      <c r="AI1465" s="12" t="s">
        <v>912</v>
      </c>
      <c r="AK1465" s="12" t="s">
        <v>860</v>
      </c>
      <c r="AW1465" s="12">
        <v>9</v>
      </c>
      <c r="BG1465" s="21">
        <v>0.65</v>
      </c>
      <c r="BJ1465" s="12">
        <v>1</v>
      </c>
    </row>
    <row r="1466" spans="1:62" ht="30" x14ac:dyDescent="0.25">
      <c r="A1466" s="12">
        <v>1</v>
      </c>
      <c r="B1466" s="11" t="str">
        <f t="shared" si="72"/>
        <v>Общий расчет. Ци Мень. Анализ Дворца. Пустота. По дню. Нет</v>
      </c>
      <c r="C1466" s="11" t="str">
        <f>IFERROR(VLOOKUP(I1466,lvl_1[],2,FALSE),"Нет")</f>
        <v>Общий расчет</v>
      </c>
      <c r="D1466" s="11" t="str">
        <f>IFERROR(VLOOKUP(Rule!J1466,lvl_2[],2,FALSE),"Нет")</f>
        <v>Ци Мень</v>
      </c>
      <c r="E1466" s="11" t="str">
        <f>IFERROR(VLOOKUP(Rule!K1466,lvl_3[],2,FALSE),"Нет")</f>
        <v>Анализ Дворца</v>
      </c>
      <c r="F1466" s="11" t="str">
        <f>IFERROR(INDEX(lvl_4[],MATCH(L1466,lvl_4[ID],0),MATCH(TEXT(K1466,"##0"),lvl_4[#Headers],0)),"Нет")</f>
        <v>Пустота</v>
      </c>
      <c r="G1466" s="11" t="str">
        <f>IFERROR(INDEX(lvl_5[],MATCH(M1466,lvl_5[ID],0),MATCH(_xlfn.CONCAT(TEXT(K1466,"##0"),"_",TEXT(L1466,"##0")),lvl_5[#Headers],0)),"Нет")</f>
        <v>По дню</v>
      </c>
      <c r="H1466" s="11" t="str">
        <f>IFERROR(INDEX(lvl_6[],MATCH(N1466,lvl_6[ID],0),MATCH(_xlfn.CONCAT(K1466,"_",L1466,"_",M1466),lvl_6[#Headers],0)),"Нет")</f>
        <v>Нет</v>
      </c>
      <c r="I1466" s="12">
        <v>1</v>
      </c>
      <c r="J1466" s="12">
        <v>2</v>
      </c>
      <c r="K1466" s="12">
        <v>2</v>
      </c>
      <c r="L1466" s="12">
        <v>8</v>
      </c>
      <c r="M1466" s="12">
        <v>3</v>
      </c>
      <c r="N1466" s="12">
        <v>0</v>
      </c>
      <c r="O1466" s="12">
        <f>COUNTIF($P$2:P1466,P1466)</f>
        <v>35</v>
      </c>
      <c r="P1466" s="12" t="str">
        <f t="shared" si="70"/>
        <v>122080300</v>
      </c>
      <c r="Q1466" s="12" t="str">
        <f t="shared" si="71"/>
        <v>1220803000035</v>
      </c>
      <c r="R1466" s="20" t="s">
        <v>1443</v>
      </c>
      <c r="S1466" s="20" t="s">
        <v>1443</v>
      </c>
      <c r="AI1466" s="12" t="s">
        <v>914</v>
      </c>
      <c r="AK1466" s="12" t="s">
        <v>861</v>
      </c>
      <c r="AW1466" s="12">
        <v>9</v>
      </c>
      <c r="BG1466" s="21">
        <v>0.65</v>
      </c>
      <c r="BJ1466" s="12">
        <v>1</v>
      </c>
    </row>
    <row r="1467" spans="1:62" ht="30" x14ac:dyDescent="0.25">
      <c r="A1467" s="12">
        <v>1</v>
      </c>
      <c r="B1467" s="11" t="str">
        <f t="shared" si="72"/>
        <v>Общий расчет. Ци Мень. Анализ Дворца. Пустота. По дню. Нет</v>
      </c>
      <c r="C1467" s="11" t="str">
        <f>IFERROR(VLOOKUP(I1467,lvl_1[],2,FALSE),"Нет")</f>
        <v>Общий расчет</v>
      </c>
      <c r="D1467" s="11" t="str">
        <f>IFERROR(VLOOKUP(Rule!J1467,lvl_2[],2,FALSE),"Нет")</f>
        <v>Ци Мень</v>
      </c>
      <c r="E1467" s="11" t="str">
        <f>IFERROR(VLOOKUP(Rule!K1467,lvl_3[],2,FALSE),"Нет")</f>
        <v>Анализ Дворца</v>
      </c>
      <c r="F1467" s="11" t="str">
        <f>IFERROR(INDEX(lvl_4[],MATCH(L1467,lvl_4[ID],0),MATCH(TEXT(K1467,"##0"),lvl_4[#Headers],0)),"Нет")</f>
        <v>Пустота</v>
      </c>
      <c r="G1467" s="11" t="str">
        <f>IFERROR(INDEX(lvl_5[],MATCH(M1467,lvl_5[ID],0),MATCH(_xlfn.CONCAT(TEXT(K1467,"##0"),"_",TEXT(L1467,"##0")),lvl_5[#Headers],0)),"Нет")</f>
        <v>По дню</v>
      </c>
      <c r="H1467" s="11" t="str">
        <f>IFERROR(INDEX(lvl_6[],MATCH(N1467,lvl_6[ID],0),MATCH(_xlfn.CONCAT(K1467,"_",L1467,"_",M1467),lvl_6[#Headers],0)),"Нет")</f>
        <v>Нет</v>
      </c>
      <c r="I1467" s="12">
        <v>1</v>
      </c>
      <c r="J1467" s="12">
        <v>2</v>
      </c>
      <c r="K1467" s="12">
        <v>2</v>
      </c>
      <c r="L1467" s="12">
        <v>8</v>
      </c>
      <c r="M1467" s="12">
        <v>3</v>
      </c>
      <c r="N1467" s="12">
        <v>0</v>
      </c>
      <c r="O1467" s="12">
        <f>COUNTIF($P$2:P1467,P1467)</f>
        <v>36</v>
      </c>
      <c r="P1467" s="12" t="str">
        <f t="shared" si="70"/>
        <v>122080300</v>
      </c>
      <c r="Q1467" s="12" t="str">
        <f t="shared" si="71"/>
        <v>1220803000036</v>
      </c>
      <c r="R1467" s="20" t="s">
        <v>1443</v>
      </c>
      <c r="S1467" s="20" t="s">
        <v>1443</v>
      </c>
      <c r="AI1467" s="12" t="s">
        <v>916</v>
      </c>
      <c r="AK1467" s="12" t="s">
        <v>862</v>
      </c>
      <c r="AW1467" s="12">
        <v>9</v>
      </c>
      <c r="BG1467" s="21">
        <v>0.65</v>
      </c>
      <c r="BJ1467" s="12">
        <v>1</v>
      </c>
    </row>
    <row r="1468" spans="1:62" ht="30" x14ac:dyDescent="0.25">
      <c r="A1468" s="12">
        <v>1</v>
      </c>
      <c r="B1468" s="11" t="str">
        <f t="shared" si="72"/>
        <v>Общий расчет. Ци Мень. Анализ Дворца. Пустота. По дню. Нет</v>
      </c>
      <c r="C1468" s="11" t="str">
        <f>IFERROR(VLOOKUP(I1468,lvl_1[],2,FALSE),"Нет")</f>
        <v>Общий расчет</v>
      </c>
      <c r="D1468" s="11" t="str">
        <f>IFERROR(VLOOKUP(Rule!J1468,lvl_2[],2,FALSE),"Нет")</f>
        <v>Ци Мень</v>
      </c>
      <c r="E1468" s="11" t="str">
        <f>IFERROR(VLOOKUP(Rule!K1468,lvl_3[],2,FALSE),"Нет")</f>
        <v>Анализ Дворца</v>
      </c>
      <c r="F1468" s="11" t="str">
        <f>IFERROR(INDEX(lvl_4[],MATCH(L1468,lvl_4[ID],0),MATCH(TEXT(K1468,"##0"),lvl_4[#Headers],0)),"Нет")</f>
        <v>Пустота</v>
      </c>
      <c r="G1468" s="11" t="str">
        <f>IFERROR(INDEX(lvl_5[],MATCH(M1468,lvl_5[ID],0),MATCH(_xlfn.CONCAT(TEXT(K1468,"##0"),"_",TEXT(L1468,"##0")),lvl_5[#Headers],0)),"Нет")</f>
        <v>По дню</v>
      </c>
      <c r="H1468" s="11" t="str">
        <f>IFERROR(INDEX(lvl_6[],MATCH(N1468,lvl_6[ID],0),MATCH(_xlfn.CONCAT(K1468,"_",L1468,"_",M1468),lvl_6[#Headers],0)),"Нет")</f>
        <v>Нет</v>
      </c>
      <c r="I1468" s="12">
        <v>1</v>
      </c>
      <c r="J1468" s="12">
        <v>2</v>
      </c>
      <c r="K1468" s="12">
        <v>2</v>
      </c>
      <c r="L1468" s="12">
        <v>8</v>
      </c>
      <c r="M1468" s="12">
        <v>3</v>
      </c>
      <c r="N1468" s="12">
        <v>0</v>
      </c>
      <c r="O1468" s="12">
        <f>COUNTIF($P$2:P1468,P1468)</f>
        <v>37</v>
      </c>
      <c r="P1468" s="12" t="str">
        <f t="shared" si="70"/>
        <v>122080300</v>
      </c>
      <c r="Q1468" s="12" t="str">
        <f t="shared" si="71"/>
        <v>1220803000037</v>
      </c>
      <c r="R1468" s="20" t="s">
        <v>1443</v>
      </c>
      <c r="S1468" s="20" t="s">
        <v>1443</v>
      </c>
      <c r="AI1468" s="12" t="s">
        <v>901</v>
      </c>
      <c r="AK1468" s="12" t="s">
        <v>864</v>
      </c>
      <c r="AW1468" s="12">
        <v>4</v>
      </c>
      <c r="BG1468" s="21">
        <v>0.9</v>
      </c>
      <c r="BJ1468" s="12">
        <v>1</v>
      </c>
    </row>
    <row r="1469" spans="1:62" ht="30" x14ac:dyDescent="0.25">
      <c r="A1469" s="12">
        <v>1</v>
      </c>
      <c r="B1469" s="11" t="str">
        <f t="shared" si="72"/>
        <v>Общий расчет. Ци Мень. Анализ Дворца. Пустота. По дню. Нет</v>
      </c>
      <c r="C1469" s="11" t="str">
        <f>IFERROR(VLOOKUP(I1469,lvl_1[],2,FALSE),"Нет")</f>
        <v>Общий расчет</v>
      </c>
      <c r="D1469" s="11" t="str">
        <f>IFERROR(VLOOKUP(Rule!J1469,lvl_2[],2,FALSE),"Нет")</f>
        <v>Ци Мень</v>
      </c>
      <c r="E1469" s="11" t="str">
        <f>IFERROR(VLOOKUP(Rule!K1469,lvl_3[],2,FALSE),"Нет")</f>
        <v>Анализ Дворца</v>
      </c>
      <c r="F1469" s="11" t="str">
        <f>IFERROR(INDEX(lvl_4[],MATCH(L1469,lvl_4[ID],0),MATCH(TEXT(K1469,"##0"),lvl_4[#Headers],0)),"Нет")</f>
        <v>Пустота</v>
      </c>
      <c r="G1469" s="11" t="str">
        <f>IFERROR(INDEX(lvl_5[],MATCH(M1469,lvl_5[ID],0),MATCH(_xlfn.CONCAT(TEXT(K1469,"##0"),"_",TEXT(L1469,"##0")),lvl_5[#Headers],0)),"Нет")</f>
        <v>По дню</v>
      </c>
      <c r="H1469" s="11" t="str">
        <f>IFERROR(INDEX(lvl_6[],MATCH(N1469,lvl_6[ID],0),MATCH(_xlfn.CONCAT(K1469,"_",L1469,"_",M1469),lvl_6[#Headers],0)),"Нет")</f>
        <v>Нет</v>
      </c>
      <c r="I1469" s="12">
        <v>1</v>
      </c>
      <c r="J1469" s="12">
        <v>2</v>
      </c>
      <c r="K1469" s="12">
        <v>2</v>
      </c>
      <c r="L1469" s="12">
        <v>8</v>
      </c>
      <c r="M1469" s="12">
        <v>3</v>
      </c>
      <c r="N1469" s="12">
        <v>0</v>
      </c>
      <c r="O1469" s="12">
        <f>COUNTIF($P$2:P1469,P1469)</f>
        <v>38</v>
      </c>
      <c r="P1469" s="12" t="str">
        <f t="shared" si="70"/>
        <v>122080300</v>
      </c>
      <c r="Q1469" s="12" t="str">
        <f t="shared" si="71"/>
        <v>1220803000038</v>
      </c>
      <c r="R1469" s="20" t="s">
        <v>1443</v>
      </c>
      <c r="S1469" s="20" t="s">
        <v>1443</v>
      </c>
      <c r="AI1469" s="12" t="s">
        <v>903</v>
      </c>
      <c r="AK1469" s="12" t="s">
        <v>865</v>
      </c>
      <c r="AW1469" s="12">
        <v>4</v>
      </c>
      <c r="BG1469" s="21">
        <v>0.9</v>
      </c>
      <c r="BJ1469" s="12">
        <v>1</v>
      </c>
    </row>
    <row r="1470" spans="1:62" ht="30" x14ac:dyDescent="0.25">
      <c r="A1470" s="12">
        <v>1</v>
      </c>
      <c r="B1470" s="11" t="str">
        <f t="shared" si="72"/>
        <v>Общий расчет. Ци Мень. Анализ Дворца. Пустота. По дню. Нет</v>
      </c>
      <c r="C1470" s="11" t="str">
        <f>IFERROR(VLOOKUP(I1470,lvl_1[],2,FALSE),"Нет")</f>
        <v>Общий расчет</v>
      </c>
      <c r="D1470" s="11" t="str">
        <f>IFERROR(VLOOKUP(Rule!J1470,lvl_2[],2,FALSE),"Нет")</f>
        <v>Ци Мень</v>
      </c>
      <c r="E1470" s="11" t="str">
        <f>IFERROR(VLOOKUP(Rule!K1470,lvl_3[],2,FALSE),"Нет")</f>
        <v>Анализ Дворца</v>
      </c>
      <c r="F1470" s="11" t="str">
        <f>IFERROR(INDEX(lvl_4[],MATCH(L1470,lvl_4[ID],0),MATCH(TEXT(K1470,"##0"),lvl_4[#Headers],0)),"Нет")</f>
        <v>Пустота</v>
      </c>
      <c r="G1470" s="11" t="str">
        <f>IFERROR(INDEX(lvl_5[],MATCH(M1470,lvl_5[ID],0),MATCH(_xlfn.CONCAT(TEXT(K1470,"##0"),"_",TEXT(L1470,"##0")),lvl_5[#Headers],0)),"Нет")</f>
        <v>По дню</v>
      </c>
      <c r="H1470" s="11" t="str">
        <f>IFERROR(INDEX(lvl_6[],MATCH(N1470,lvl_6[ID],0),MATCH(_xlfn.CONCAT(K1470,"_",L1470,"_",M1470),lvl_6[#Headers],0)),"Нет")</f>
        <v>Нет</v>
      </c>
      <c r="I1470" s="12">
        <v>1</v>
      </c>
      <c r="J1470" s="12">
        <v>2</v>
      </c>
      <c r="K1470" s="12">
        <v>2</v>
      </c>
      <c r="L1470" s="12">
        <v>8</v>
      </c>
      <c r="M1470" s="12">
        <v>3</v>
      </c>
      <c r="N1470" s="12">
        <v>0</v>
      </c>
      <c r="O1470" s="12">
        <f>COUNTIF($P$2:P1470,P1470)</f>
        <v>39</v>
      </c>
      <c r="P1470" s="12" t="str">
        <f t="shared" si="70"/>
        <v>122080300</v>
      </c>
      <c r="Q1470" s="12" t="str">
        <f t="shared" si="71"/>
        <v>1220803000039</v>
      </c>
      <c r="R1470" s="20" t="s">
        <v>1443</v>
      </c>
      <c r="S1470" s="20" t="s">
        <v>1443</v>
      </c>
      <c r="AI1470" s="12" t="s">
        <v>905</v>
      </c>
      <c r="AK1470" s="12" t="s">
        <v>866</v>
      </c>
      <c r="AW1470" s="12">
        <v>4</v>
      </c>
      <c r="BG1470" s="21">
        <v>0.9</v>
      </c>
      <c r="BJ1470" s="12">
        <v>1</v>
      </c>
    </row>
    <row r="1471" spans="1:62" ht="30" x14ac:dyDescent="0.25">
      <c r="A1471" s="12">
        <v>1</v>
      </c>
      <c r="B1471" s="11" t="str">
        <f t="shared" si="72"/>
        <v>Общий расчет. Ци Мень. Анализ Дворца. Пустота. По дню. Нет</v>
      </c>
      <c r="C1471" s="11" t="str">
        <f>IFERROR(VLOOKUP(I1471,lvl_1[],2,FALSE),"Нет")</f>
        <v>Общий расчет</v>
      </c>
      <c r="D1471" s="11" t="str">
        <f>IFERROR(VLOOKUP(Rule!J1471,lvl_2[],2,FALSE),"Нет")</f>
        <v>Ци Мень</v>
      </c>
      <c r="E1471" s="11" t="str">
        <f>IFERROR(VLOOKUP(Rule!K1471,lvl_3[],2,FALSE),"Нет")</f>
        <v>Анализ Дворца</v>
      </c>
      <c r="F1471" s="11" t="str">
        <f>IFERROR(INDEX(lvl_4[],MATCH(L1471,lvl_4[ID],0),MATCH(TEXT(K1471,"##0"),lvl_4[#Headers],0)),"Нет")</f>
        <v>Пустота</v>
      </c>
      <c r="G1471" s="11" t="str">
        <f>IFERROR(INDEX(lvl_5[],MATCH(M1471,lvl_5[ID],0),MATCH(_xlfn.CONCAT(TEXT(K1471,"##0"),"_",TEXT(L1471,"##0")),lvl_5[#Headers],0)),"Нет")</f>
        <v>По дню</v>
      </c>
      <c r="H1471" s="11" t="str">
        <f>IFERROR(INDEX(lvl_6[],MATCH(N1471,lvl_6[ID],0),MATCH(_xlfn.CONCAT(K1471,"_",L1471,"_",M1471),lvl_6[#Headers],0)),"Нет")</f>
        <v>Нет</v>
      </c>
      <c r="I1471" s="12">
        <v>1</v>
      </c>
      <c r="J1471" s="12">
        <v>2</v>
      </c>
      <c r="K1471" s="12">
        <v>2</v>
      </c>
      <c r="L1471" s="12">
        <v>8</v>
      </c>
      <c r="M1471" s="12">
        <v>3</v>
      </c>
      <c r="N1471" s="12">
        <v>0</v>
      </c>
      <c r="O1471" s="12">
        <f>COUNTIF($P$2:P1471,P1471)</f>
        <v>40</v>
      </c>
      <c r="P1471" s="12" t="str">
        <f t="shared" si="70"/>
        <v>122080300</v>
      </c>
      <c r="Q1471" s="12" t="str">
        <f t="shared" si="71"/>
        <v>1220803000040</v>
      </c>
      <c r="R1471" s="20" t="s">
        <v>1443</v>
      </c>
      <c r="S1471" s="20" t="s">
        <v>1443</v>
      </c>
      <c r="AI1471" s="12" t="s">
        <v>907</v>
      </c>
      <c r="AK1471" s="12" t="s">
        <v>867</v>
      </c>
      <c r="AW1471" s="12">
        <v>4</v>
      </c>
      <c r="BG1471" s="21">
        <v>0.9</v>
      </c>
      <c r="BJ1471" s="12">
        <v>1</v>
      </c>
    </row>
    <row r="1472" spans="1:62" ht="30" x14ac:dyDescent="0.25">
      <c r="A1472" s="12">
        <v>1</v>
      </c>
      <c r="B1472" s="11" t="str">
        <f t="shared" si="72"/>
        <v>Общий расчет. Ци Мень. Анализ Дворца. Пустота. По дню. Нет</v>
      </c>
      <c r="C1472" s="11" t="str">
        <f>IFERROR(VLOOKUP(I1472,lvl_1[],2,FALSE),"Нет")</f>
        <v>Общий расчет</v>
      </c>
      <c r="D1472" s="11" t="str">
        <f>IFERROR(VLOOKUP(Rule!J1472,lvl_2[],2,FALSE),"Нет")</f>
        <v>Ци Мень</v>
      </c>
      <c r="E1472" s="11" t="str">
        <f>IFERROR(VLOOKUP(Rule!K1472,lvl_3[],2,FALSE),"Нет")</f>
        <v>Анализ Дворца</v>
      </c>
      <c r="F1472" s="11" t="str">
        <f>IFERROR(INDEX(lvl_4[],MATCH(L1472,lvl_4[ID],0),MATCH(TEXT(K1472,"##0"),lvl_4[#Headers],0)),"Нет")</f>
        <v>Пустота</v>
      </c>
      <c r="G1472" s="11" t="str">
        <f>IFERROR(INDEX(lvl_5[],MATCH(M1472,lvl_5[ID],0),MATCH(_xlfn.CONCAT(TEXT(K1472,"##0"),"_",TEXT(L1472,"##0")),lvl_5[#Headers],0)),"Нет")</f>
        <v>По дню</v>
      </c>
      <c r="H1472" s="11" t="str">
        <f>IFERROR(INDEX(lvl_6[],MATCH(N1472,lvl_6[ID],0),MATCH(_xlfn.CONCAT(K1472,"_",L1472,"_",M1472),lvl_6[#Headers],0)),"Нет")</f>
        <v>Нет</v>
      </c>
      <c r="I1472" s="12">
        <v>1</v>
      </c>
      <c r="J1472" s="12">
        <v>2</v>
      </c>
      <c r="K1472" s="12">
        <v>2</v>
      </c>
      <c r="L1472" s="12">
        <v>8</v>
      </c>
      <c r="M1472" s="12">
        <v>3</v>
      </c>
      <c r="N1472" s="12">
        <v>0</v>
      </c>
      <c r="O1472" s="12">
        <f>COUNTIF($P$2:P1472,P1472)</f>
        <v>41</v>
      </c>
      <c r="P1472" s="12" t="str">
        <f t="shared" si="70"/>
        <v>122080300</v>
      </c>
      <c r="Q1472" s="12" t="str">
        <f t="shared" si="71"/>
        <v>1220803000041</v>
      </c>
      <c r="R1472" s="20" t="s">
        <v>1443</v>
      </c>
      <c r="S1472" s="20" t="s">
        <v>1443</v>
      </c>
      <c r="AI1472" s="12" t="s">
        <v>908</v>
      </c>
      <c r="AK1472" s="12" t="s">
        <v>868</v>
      </c>
      <c r="AW1472" s="12">
        <v>4</v>
      </c>
      <c r="BG1472" s="21">
        <v>0.9</v>
      </c>
      <c r="BJ1472" s="12">
        <v>1</v>
      </c>
    </row>
    <row r="1473" spans="1:62" ht="30" x14ac:dyDescent="0.25">
      <c r="A1473" s="12">
        <v>1</v>
      </c>
      <c r="B1473" s="11" t="str">
        <f t="shared" si="72"/>
        <v>Общий расчет. Ци Мень. Анализ Дворца. Пустота. По дню. Нет</v>
      </c>
      <c r="C1473" s="11" t="str">
        <f>IFERROR(VLOOKUP(I1473,lvl_1[],2,FALSE),"Нет")</f>
        <v>Общий расчет</v>
      </c>
      <c r="D1473" s="11" t="str">
        <f>IFERROR(VLOOKUP(Rule!J1473,lvl_2[],2,FALSE),"Нет")</f>
        <v>Ци Мень</v>
      </c>
      <c r="E1473" s="11" t="str">
        <f>IFERROR(VLOOKUP(Rule!K1473,lvl_3[],2,FALSE),"Нет")</f>
        <v>Анализ Дворца</v>
      </c>
      <c r="F1473" s="11" t="str">
        <f>IFERROR(INDEX(lvl_4[],MATCH(L1473,lvl_4[ID],0),MATCH(TEXT(K1473,"##0"),lvl_4[#Headers],0)),"Нет")</f>
        <v>Пустота</v>
      </c>
      <c r="G1473" s="11" t="str">
        <f>IFERROR(INDEX(lvl_5[],MATCH(M1473,lvl_5[ID],0),MATCH(_xlfn.CONCAT(TEXT(K1473,"##0"),"_",TEXT(L1473,"##0")),lvl_5[#Headers],0)),"Нет")</f>
        <v>По дню</v>
      </c>
      <c r="H1473" s="11" t="str">
        <f>IFERROR(INDEX(lvl_6[],MATCH(N1473,lvl_6[ID],0),MATCH(_xlfn.CONCAT(K1473,"_",L1473,"_",M1473),lvl_6[#Headers],0)),"Нет")</f>
        <v>Нет</v>
      </c>
      <c r="I1473" s="12">
        <v>1</v>
      </c>
      <c r="J1473" s="12">
        <v>2</v>
      </c>
      <c r="K1473" s="12">
        <v>2</v>
      </c>
      <c r="L1473" s="12">
        <v>8</v>
      </c>
      <c r="M1473" s="12">
        <v>3</v>
      </c>
      <c r="N1473" s="12">
        <v>0</v>
      </c>
      <c r="O1473" s="12">
        <f>COUNTIF($P$2:P1473,P1473)</f>
        <v>42</v>
      </c>
      <c r="P1473" s="12" t="str">
        <f t="shared" si="70"/>
        <v>122080300</v>
      </c>
      <c r="Q1473" s="12" t="str">
        <f t="shared" si="71"/>
        <v>1220803000042</v>
      </c>
      <c r="R1473" s="20" t="s">
        <v>1443</v>
      </c>
      <c r="S1473" s="20" t="s">
        <v>1443</v>
      </c>
      <c r="AI1473" s="12" t="s">
        <v>910</v>
      </c>
      <c r="AK1473" s="12" t="s">
        <v>869</v>
      </c>
      <c r="AW1473" s="12">
        <v>4</v>
      </c>
      <c r="BG1473" s="21">
        <v>0.9</v>
      </c>
      <c r="BJ1473" s="12">
        <v>1</v>
      </c>
    </row>
    <row r="1474" spans="1:62" ht="30" x14ac:dyDescent="0.25">
      <c r="A1474" s="12">
        <v>1</v>
      </c>
      <c r="B1474" s="11" t="str">
        <f t="shared" si="72"/>
        <v>Общий расчет. Ци Мень. Анализ Дворца. Пустота. По дню. Нет</v>
      </c>
      <c r="C1474" s="11" t="str">
        <f>IFERROR(VLOOKUP(I1474,lvl_1[],2,FALSE),"Нет")</f>
        <v>Общий расчет</v>
      </c>
      <c r="D1474" s="11" t="str">
        <f>IFERROR(VLOOKUP(Rule!J1474,lvl_2[],2,FALSE),"Нет")</f>
        <v>Ци Мень</v>
      </c>
      <c r="E1474" s="11" t="str">
        <f>IFERROR(VLOOKUP(Rule!K1474,lvl_3[],2,FALSE),"Нет")</f>
        <v>Анализ Дворца</v>
      </c>
      <c r="F1474" s="11" t="str">
        <f>IFERROR(INDEX(lvl_4[],MATCH(L1474,lvl_4[ID],0),MATCH(TEXT(K1474,"##0"),lvl_4[#Headers],0)),"Нет")</f>
        <v>Пустота</v>
      </c>
      <c r="G1474" s="11" t="str">
        <f>IFERROR(INDEX(lvl_5[],MATCH(M1474,lvl_5[ID],0),MATCH(_xlfn.CONCAT(TEXT(K1474,"##0"),"_",TEXT(L1474,"##0")),lvl_5[#Headers],0)),"Нет")</f>
        <v>По дню</v>
      </c>
      <c r="H1474" s="11" t="str">
        <f>IFERROR(INDEX(lvl_6[],MATCH(N1474,lvl_6[ID],0),MATCH(_xlfn.CONCAT(K1474,"_",L1474,"_",M1474),lvl_6[#Headers],0)),"Нет")</f>
        <v>Нет</v>
      </c>
      <c r="I1474" s="12">
        <v>1</v>
      </c>
      <c r="J1474" s="12">
        <v>2</v>
      </c>
      <c r="K1474" s="12">
        <v>2</v>
      </c>
      <c r="L1474" s="12">
        <v>8</v>
      </c>
      <c r="M1474" s="12">
        <v>3</v>
      </c>
      <c r="N1474" s="12">
        <v>0</v>
      </c>
      <c r="O1474" s="12">
        <f>COUNTIF($P$2:P1474,P1474)</f>
        <v>43</v>
      </c>
      <c r="P1474" s="12" t="str">
        <f t="shared" si="70"/>
        <v>122080300</v>
      </c>
      <c r="Q1474" s="12" t="str">
        <f t="shared" si="71"/>
        <v>1220803000043</v>
      </c>
      <c r="R1474" s="20" t="s">
        <v>1443</v>
      </c>
      <c r="S1474" s="20" t="s">
        <v>1443</v>
      </c>
      <c r="AI1474" s="12" t="s">
        <v>912</v>
      </c>
      <c r="AK1474" s="12" t="s">
        <v>870</v>
      </c>
      <c r="AW1474" s="12">
        <v>4</v>
      </c>
      <c r="BG1474" s="21">
        <v>0.9</v>
      </c>
      <c r="BJ1474" s="12">
        <v>1</v>
      </c>
    </row>
    <row r="1475" spans="1:62" ht="30" x14ac:dyDescent="0.25">
      <c r="A1475" s="12">
        <v>1</v>
      </c>
      <c r="B1475" s="11" t="str">
        <f t="shared" si="72"/>
        <v>Общий расчет. Ци Мень. Анализ Дворца. Пустота. По дню. Нет</v>
      </c>
      <c r="C1475" s="11" t="str">
        <f>IFERROR(VLOOKUP(I1475,lvl_1[],2,FALSE),"Нет")</f>
        <v>Общий расчет</v>
      </c>
      <c r="D1475" s="11" t="str">
        <f>IFERROR(VLOOKUP(Rule!J1475,lvl_2[],2,FALSE),"Нет")</f>
        <v>Ци Мень</v>
      </c>
      <c r="E1475" s="11" t="str">
        <f>IFERROR(VLOOKUP(Rule!K1475,lvl_3[],2,FALSE),"Нет")</f>
        <v>Анализ Дворца</v>
      </c>
      <c r="F1475" s="11" t="str">
        <f>IFERROR(INDEX(lvl_4[],MATCH(L1475,lvl_4[ID],0),MATCH(TEXT(K1475,"##0"),lvl_4[#Headers],0)),"Нет")</f>
        <v>Пустота</v>
      </c>
      <c r="G1475" s="11" t="str">
        <f>IFERROR(INDEX(lvl_5[],MATCH(M1475,lvl_5[ID],0),MATCH(_xlfn.CONCAT(TEXT(K1475,"##0"),"_",TEXT(L1475,"##0")),lvl_5[#Headers],0)),"Нет")</f>
        <v>По дню</v>
      </c>
      <c r="H1475" s="11" t="str">
        <f>IFERROR(INDEX(lvl_6[],MATCH(N1475,lvl_6[ID],0),MATCH(_xlfn.CONCAT(K1475,"_",L1475,"_",M1475),lvl_6[#Headers],0)),"Нет")</f>
        <v>Нет</v>
      </c>
      <c r="I1475" s="12">
        <v>1</v>
      </c>
      <c r="J1475" s="12">
        <v>2</v>
      </c>
      <c r="K1475" s="12">
        <v>2</v>
      </c>
      <c r="L1475" s="12">
        <v>8</v>
      </c>
      <c r="M1475" s="12">
        <v>3</v>
      </c>
      <c r="N1475" s="12">
        <v>0</v>
      </c>
      <c r="O1475" s="12">
        <f>COUNTIF($P$2:P1475,P1475)</f>
        <v>44</v>
      </c>
      <c r="P1475" s="12" t="str">
        <f t="shared" si="70"/>
        <v>122080300</v>
      </c>
      <c r="Q1475" s="12" t="str">
        <f t="shared" si="71"/>
        <v>1220803000044</v>
      </c>
      <c r="R1475" s="20" t="s">
        <v>1443</v>
      </c>
      <c r="S1475" s="20" t="s">
        <v>1443</v>
      </c>
      <c r="AI1475" s="12" t="s">
        <v>914</v>
      </c>
      <c r="AK1475" s="12" t="s">
        <v>859</v>
      </c>
      <c r="AW1475" s="12">
        <v>4</v>
      </c>
      <c r="BG1475" s="21">
        <v>0.9</v>
      </c>
      <c r="BJ1475" s="12">
        <v>1</v>
      </c>
    </row>
    <row r="1476" spans="1:62" ht="30" x14ac:dyDescent="0.25">
      <c r="A1476" s="12">
        <v>1</v>
      </c>
      <c r="B1476" s="11" t="str">
        <f t="shared" si="72"/>
        <v>Общий расчет. Ци Мень. Анализ Дворца. Пустота. По дню. Нет</v>
      </c>
      <c r="C1476" s="11" t="str">
        <f>IFERROR(VLOOKUP(I1476,lvl_1[],2,FALSE),"Нет")</f>
        <v>Общий расчет</v>
      </c>
      <c r="D1476" s="11" t="str">
        <f>IFERROR(VLOOKUP(Rule!J1476,lvl_2[],2,FALSE),"Нет")</f>
        <v>Ци Мень</v>
      </c>
      <c r="E1476" s="11" t="str">
        <f>IFERROR(VLOOKUP(Rule!K1476,lvl_3[],2,FALSE),"Нет")</f>
        <v>Анализ Дворца</v>
      </c>
      <c r="F1476" s="11" t="str">
        <f>IFERROR(INDEX(lvl_4[],MATCH(L1476,lvl_4[ID],0),MATCH(TEXT(K1476,"##0"),lvl_4[#Headers],0)),"Нет")</f>
        <v>Пустота</v>
      </c>
      <c r="G1476" s="11" t="str">
        <f>IFERROR(INDEX(lvl_5[],MATCH(M1476,lvl_5[ID],0),MATCH(_xlfn.CONCAT(TEXT(K1476,"##0"),"_",TEXT(L1476,"##0")),lvl_5[#Headers],0)),"Нет")</f>
        <v>По дню</v>
      </c>
      <c r="H1476" s="11" t="str">
        <f>IFERROR(INDEX(lvl_6[],MATCH(N1476,lvl_6[ID],0),MATCH(_xlfn.CONCAT(K1476,"_",L1476,"_",M1476),lvl_6[#Headers],0)),"Нет")</f>
        <v>Нет</v>
      </c>
      <c r="I1476" s="12">
        <v>1</v>
      </c>
      <c r="J1476" s="12">
        <v>2</v>
      </c>
      <c r="K1476" s="12">
        <v>2</v>
      </c>
      <c r="L1476" s="12">
        <v>8</v>
      </c>
      <c r="M1476" s="12">
        <v>3</v>
      </c>
      <c r="N1476" s="12">
        <v>0</v>
      </c>
      <c r="O1476" s="12">
        <f>COUNTIF($P$2:P1476,P1476)</f>
        <v>45</v>
      </c>
      <c r="P1476" s="12" t="str">
        <f t="shared" si="70"/>
        <v>122080300</v>
      </c>
      <c r="Q1476" s="12" t="str">
        <f t="shared" si="71"/>
        <v>1220803000045</v>
      </c>
      <c r="R1476" s="20" t="s">
        <v>1443</v>
      </c>
      <c r="S1476" s="20" t="s">
        <v>1443</v>
      </c>
      <c r="AI1476" s="12" t="s">
        <v>916</v>
      </c>
      <c r="AK1476" s="12" t="s">
        <v>860</v>
      </c>
      <c r="AW1476" s="12">
        <v>4</v>
      </c>
      <c r="BG1476" s="21">
        <v>0.9</v>
      </c>
      <c r="BJ1476" s="12">
        <v>1</v>
      </c>
    </row>
    <row r="1477" spans="1:62" ht="30" x14ac:dyDescent="0.25">
      <c r="A1477" s="12">
        <v>1</v>
      </c>
      <c r="B1477" s="11" t="str">
        <f t="shared" si="72"/>
        <v>Общий расчет. Ци Мень. Анализ Дворца. Пустота. По дню. Нет</v>
      </c>
      <c r="C1477" s="11" t="str">
        <f>IFERROR(VLOOKUP(I1477,lvl_1[],2,FALSE),"Нет")</f>
        <v>Общий расчет</v>
      </c>
      <c r="D1477" s="11" t="str">
        <f>IFERROR(VLOOKUP(Rule!J1477,lvl_2[],2,FALSE),"Нет")</f>
        <v>Ци Мень</v>
      </c>
      <c r="E1477" s="11" t="str">
        <f>IFERROR(VLOOKUP(Rule!K1477,lvl_3[],2,FALSE),"Нет")</f>
        <v>Анализ Дворца</v>
      </c>
      <c r="F1477" s="11" t="str">
        <f>IFERROR(INDEX(lvl_4[],MATCH(L1477,lvl_4[ID],0),MATCH(TEXT(K1477,"##0"),lvl_4[#Headers],0)),"Нет")</f>
        <v>Пустота</v>
      </c>
      <c r="G1477" s="11" t="str">
        <f>IFERROR(INDEX(lvl_5[],MATCH(M1477,lvl_5[ID],0),MATCH(_xlfn.CONCAT(TEXT(K1477,"##0"),"_",TEXT(L1477,"##0")),lvl_5[#Headers],0)),"Нет")</f>
        <v>По дню</v>
      </c>
      <c r="H1477" s="11" t="str">
        <f>IFERROR(INDEX(lvl_6[],MATCH(N1477,lvl_6[ID],0),MATCH(_xlfn.CONCAT(K1477,"_",L1477,"_",M1477),lvl_6[#Headers],0)),"Нет")</f>
        <v>Нет</v>
      </c>
      <c r="I1477" s="12">
        <v>1</v>
      </c>
      <c r="J1477" s="12">
        <v>2</v>
      </c>
      <c r="K1477" s="12">
        <v>2</v>
      </c>
      <c r="L1477" s="12">
        <v>8</v>
      </c>
      <c r="M1477" s="12">
        <v>3</v>
      </c>
      <c r="N1477" s="12">
        <v>0</v>
      </c>
      <c r="O1477" s="12">
        <f>COUNTIF($P$2:P1477,P1477)</f>
        <v>46</v>
      </c>
      <c r="P1477" s="12" t="str">
        <f t="shared" si="70"/>
        <v>122080300</v>
      </c>
      <c r="Q1477" s="12" t="str">
        <f t="shared" si="71"/>
        <v>1220803000046</v>
      </c>
      <c r="R1477" s="20" t="s">
        <v>1443</v>
      </c>
      <c r="S1477" s="20" t="s">
        <v>1443</v>
      </c>
      <c r="AI1477" s="12" t="s">
        <v>901</v>
      </c>
      <c r="AK1477" s="12" t="s">
        <v>862</v>
      </c>
      <c r="AW1477" s="12">
        <v>8</v>
      </c>
      <c r="BG1477" s="21">
        <v>0.9</v>
      </c>
      <c r="BJ1477" s="12">
        <v>1</v>
      </c>
    </row>
    <row r="1478" spans="1:62" ht="30" x14ac:dyDescent="0.25">
      <c r="A1478" s="12">
        <v>1</v>
      </c>
      <c r="B1478" s="11" t="str">
        <f t="shared" si="72"/>
        <v>Общий расчет. Ци Мень. Анализ Дворца. Пустота. По дню. Нет</v>
      </c>
      <c r="C1478" s="11" t="str">
        <f>IFERROR(VLOOKUP(I1478,lvl_1[],2,FALSE),"Нет")</f>
        <v>Общий расчет</v>
      </c>
      <c r="D1478" s="11" t="str">
        <f>IFERROR(VLOOKUP(Rule!J1478,lvl_2[],2,FALSE),"Нет")</f>
        <v>Ци Мень</v>
      </c>
      <c r="E1478" s="11" t="str">
        <f>IFERROR(VLOOKUP(Rule!K1478,lvl_3[],2,FALSE),"Нет")</f>
        <v>Анализ Дворца</v>
      </c>
      <c r="F1478" s="11" t="str">
        <f>IFERROR(INDEX(lvl_4[],MATCH(L1478,lvl_4[ID],0),MATCH(TEXT(K1478,"##0"),lvl_4[#Headers],0)),"Нет")</f>
        <v>Пустота</v>
      </c>
      <c r="G1478" s="11" t="str">
        <f>IFERROR(INDEX(lvl_5[],MATCH(M1478,lvl_5[ID],0),MATCH(_xlfn.CONCAT(TEXT(K1478,"##0"),"_",TEXT(L1478,"##0")),lvl_5[#Headers],0)),"Нет")</f>
        <v>По дню</v>
      </c>
      <c r="H1478" s="11" t="str">
        <f>IFERROR(INDEX(lvl_6[],MATCH(N1478,lvl_6[ID],0),MATCH(_xlfn.CONCAT(K1478,"_",L1478,"_",M1478),lvl_6[#Headers],0)),"Нет")</f>
        <v>Нет</v>
      </c>
      <c r="I1478" s="12">
        <v>1</v>
      </c>
      <c r="J1478" s="12">
        <v>2</v>
      </c>
      <c r="K1478" s="12">
        <v>2</v>
      </c>
      <c r="L1478" s="12">
        <v>8</v>
      </c>
      <c r="M1478" s="12">
        <v>3</v>
      </c>
      <c r="N1478" s="12">
        <v>0</v>
      </c>
      <c r="O1478" s="12">
        <f>COUNTIF($P$2:P1478,P1478)</f>
        <v>47</v>
      </c>
      <c r="P1478" s="12" t="str">
        <f t="shared" si="70"/>
        <v>122080300</v>
      </c>
      <c r="Q1478" s="12" t="str">
        <f t="shared" si="71"/>
        <v>1220803000047</v>
      </c>
      <c r="R1478" s="20" t="s">
        <v>1443</v>
      </c>
      <c r="S1478" s="20" t="s">
        <v>1443</v>
      </c>
      <c r="AI1478" s="12" t="s">
        <v>903</v>
      </c>
      <c r="AK1478" s="12" t="s">
        <v>863</v>
      </c>
      <c r="AW1478" s="12">
        <v>8</v>
      </c>
      <c r="BG1478" s="21">
        <v>0.9</v>
      </c>
      <c r="BJ1478" s="12">
        <v>1</v>
      </c>
    </row>
    <row r="1479" spans="1:62" ht="30" x14ac:dyDescent="0.25">
      <c r="A1479" s="12">
        <v>1</v>
      </c>
      <c r="B1479" s="11" t="str">
        <f t="shared" si="72"/>
        <v>Общий расчет. Ци Мень. Анализ Дворца. Пустота. По дню. Нет</v>
      </c>
      <c r="C1479" s="11" t="str">
        <f>IFERROR(VLOOKUP(I1479,lvl_1[],2,FALSE),"Нет")</f>
        <v>Общий расчет</v>
      </c>
      <c r="D1479" s="11" t="str">
        <f>IFERROR(VLOOKUP(Rule!J1479,lvl_2[],2,FALSE),"Нет")</f>
        <v>Ци Мень</v>
      </c>
      <c r="E1479" s="11" t="str">
        <f>IFERROR(VLOOKUP(Rule!K1479,lvl_3[],2,FALSE),"Нет")</f>
        <v>Анализ Дворца</v>
      </c>
      <c r="F1479" s="11" t="str">
        <f>IFERROR(INDEX(lvl_4[],MATCH(L1479,lvl_4[ID],0),MATCH(TEXT(K1479,"##0"),lvl_4[#Headers],0)),"Нет")</f>
        <v>Пустота</v>
      </c>
      <c r="G1479" s="11" t="str">
        <f>IFERROR(INDEX(lvl_5[],MATCH(M1479,lvl_5[ID],0),MATCH(_xlfn.CONCAT(TEXT(K1479,"##0"),"_",TEXT(L1479,"##0")),lvl_5[#Headers],0)),"Нет")</f>
        <v>По дню</v>
      </c>
      <c r="H1479" s="11" t="str">
        <f>IFERROR(INDEX(lvl_6[],MATCH(N1479,lvl_6[ID],0),MATCH(_xlfn.CONCAT(K1479,"_",L1479,"_",M1479),lvl_6[#Headers],0)),"Нет")</f>
        <v>Нет</v>
      </c>
      <c r="I1479" s="12">
        <v>1</v>
      </c>
      <c r="J1479" s="12">
        <v>2</v>
      </c>
      <c r="K1479" s="12">
        <v>2</v>
      </c>
      <c r="L1479" s="12">
        <v>8</v>
      </c>
      <c r="M1479" s="12">
        <v>3</v>
      </c>
      <c r="N1479" s="12">
        <v>0</v>
      </c>
      <c r="O1479" s="12">
        <f>COUNTIF($P$2:P1479,P1479)</f>
        <v>48</v>
      </c>
      <c r="P1479" s="12" t="str">
        <f t="shared" si="70"/>
        <v>122080300</v>
      </c>
      <c r="Q1479" s="12" t="str">
        <f t="shared" si="71"/>
        <v>1220803000048</v>
      </c>
      <c r="R1479" s="20" t="s">
        <v>1443</v>
      </c>
      <c r="S1479" s="20" t="s">
        <v>1443</v>
      </c>
      <c r="AI1479" s="12" t="s">
        <v>905</v>
      </c>
      <c r="AK1479" s="12" t="s">
        <v>864</v>
      </c>
      <c r="AW1479" s="12">
        <v>8</v>
      </c>
      <c r="BG1479" s="21">
        <v>0.9</v>
      </c>
      <c r="BJ1479" s="12">
        <v>1</v>
      </c>
    </row>
    <row r="1480" spans="1:62" ht="30" x14ac:dyDescent="0.25">
      <c r="A1480" s="12">
        <v>1</v>
      </c>
      <c r="B1480" s="11" t="str">
        <f t="shared" si="72"/>
        <v>Общий расчет. Ци Мень. Анализ Дворца. Пустота. По дню. Нет</v>
      </c>
      <c r="C1480" s="11" t="str">
        <f>IFERROR(VLOOKUP(I1480,lvl_1[],2,FALSE),"Нет")</f>
        <v>Общий расчет</v>
      </c>
      <c r="D1480" s="11" t="str">
        <f>IFERROR(VLOOKUP(Rule!J1480,lvl_2[],2,FALSE),"Нет")</f>
        <v>Ци Мень</v>
      </c>
      <c r="E1480" s="11" t="str">
        <f>IFERROR(VLOOKUP(Rule!K1480,lvl_3[],2,FALSE),"Нет")</f>
        <v>Анализ Дворца</v>
      </c>
      <c r="F1480" s="11" t="str">
        <f>IFERROR(INDEX(lvl_4[],MATCH(L1480,lvl_4[ID],0),MATCH(TEXT(K1480,"##0"),lvl_4[#Headers],0)),"Нет")</f>
        <v>Пустота</v>
      </c>
      <c r="G1480" s="11" t="str">
        <f>IFERROR(INDEX(lvl_5[],MATCH(M1480,lvl_5[ID],0),MATCH(_xlfn.CONCAT(TEXT(K1480,"##0"),"_",TEXT(L1480,"##0")),lvl_5[#Headers],0)),"Нет")</f>
        <v>По дню</v>
      </c>
      <c r="H1480" s="11" t="str">
        <f>IFERROR(INDEX(lvl_6[],MATCH(N1480,lvl_6[ID],0),MATCH(_xlfn.CONCAT(K1480,"_",L1480,"_",M1480),lvl_6[#Headers],0)),"Нет")</f>
        <v>Нет</v>
      </c>
      <c r="I1480" s="12">
        <v>1</v>
      </c>
      <c r="J1480" s="12">
        <v>2</v>
      </c>
      <c r="K1480" s="12">
        <v>2</v>
      </c>
      <c r="L1480" s="12">
        <v>8</v>
      </c>
      <c r="M1480" s="12">
        <v>3</v>
      </c>
      <c r="N1480" s="12">
        <v>0</v>
      </c>
      <c r="O1480" s="12">
        <f>COUNTIF($P$2:P1480,P1480)</f>
        <v>49</v>
      </c>
      <c r="P1480" s="12" t="str">
        <f t="shared" si="70"/>
        <v>122080300</v>
      </c>
      <c r="Q1480" s="12" t="str">
        <f t="shared" si="71"/>
        <v>1220803000049</v>
      </c>
      <c r="R1480" s="20" t="s">
        <v>1443</v>
      </c>
      <c r="S1480" s="20" t="s">
        <v>1443</v>
      </c>
      <c r="AI1480" s="12" t="s">
        <v>907</v>
      </c>
      <c r="AK1480" s="12" t="s">
        <v>865</v>
      </c>
      <c r="AW1480" s="12">
        <v>8</v>
      </c>
      <c r="BG1480" s="21">
        <v>0.9</v>
      </c>
      <c r="BJ1480" s="12">
        <v>1</v>
      </c>
    </row>
    <row r="1481" spans="1:62" ht="30" x14ac:dyDescent="0.25">
      <c r="A1481" s="12">
        <v>1</v>
      </c>
      <c r="B1481" s="11" t="str">
        <f t="shared" si="72"/>
        <v>Общий расчет. Ци Мень. Анализ Дворца. Пустота. По дню. Нет</v>
      </c>
      <c r="C1481" s="11" t="str">
        <f>IFERROR(VLOOKUP(I1481,lvl_1[],2,FALSE),"Нет")</f>
        <v>Общий расчет</v>
      </c>
      <c r="D1481" s="11" t="str">
        <f>IFERROR(VLOOKUP(Rule!J1481,lvl_2[],2,FALSE),"Нет")</f>
        <v>Ци Мень</v>
      </c>
      <c r="E1481" s="11" t="str">
        <f>IFERROR(VLOOKUP(Rule!K1481,lvl_3[],2,FALSE),"Нет")</f>
        <v>Анализ Дворца</v>
      </c>
      <c r="F1481" s="11" t="str">
        <f>IFERROR(INDEX(lvl_4[],MATCH(L1481,lvl_4[ID],0),MATCH(TEXT(K1481,"##0"),lvl_4[#Headers],0)),"Нет")</f>
        <v>Пустота</v>
      </c>
      <c r="G1481" s="11" t="str">
        <f>IFERROR(INDEX(lvl_5[],MATCH(M1481,lvl_5[ID],0),MATCH(_xlfn.CONCAT(TEXT(K1481,"##0"),"_",TEXT(L1481,"##0")),lvl_5[#Headers],0)),"Нет")</f>
        <v>По дню</v>
      </c>
      <c r="H1481" s="11" t="str">
        <f>IFERROR(INDEX(lvl_6[],MATCH(N1481,lvl_6[ID],0),MATCH(_xlfn.CONCAT(K1481,"_",L1481,"_",M1481),lvl_6[#Headers],0)),"Нет")</f>
        <v>Нет</v>
      </c>
      <c r="I1481" s="12">
        <v>1</v>
      </c>
      <c r="J1481" s="12">
        <v>2</v>
      </c>
      <c r="K1481" s="12">
        <v>2</v>
      </c>
      <c r="L1481" s="12">
        <v>8</v>
      </c>
      <c r="M1481" s="12">
        <v>3</v>
      </c>
      <c r="N1481" s="12">
        <v>0</v>
      </c>
      <c r="O1481" s="12">
        <f>COUNTIF($P$2:P1481,P1481)</f>
        <v>50</v>
      </c>
      <c r="P1481" s="12" t="str">
        <f t="shared" si="70"/>
        <v>122080300</v>
      </c>
      <c r="Q1481" s="12" t="str">
        <f t="shared" si="71"/>
        <v>1220803000050</v>
      </c>
      <c r="R1481" s="20" t="s">
        <v>1443</v>
      </c>
      <c r="S1481" s="20" t="s">
        <v>1443</v>
      </c>
      <c r="AI1481" s="12" t="s">
        <v>908</v>
      </c>
      <c r="AK1481" s="12" t="s">
        <v>866</v>
      </c>
      <c r="AW1481" s="12">
        <v>8</v>
      </c>
      <c r="BG1481" s="21">
        <v>0.9</v>
      </c>
      <c r="BJ1481" s="12">
        <v>1</v>
      </c>
    </row>
    <row r="1482" spans="1:62" ht="30" x14ac:dyDescent="0.25">
      <c r="A1482" s="12">
        <v>1</v>
      </c>
      <c r="B1482" s="11" t="str">
        <f t="shared" si="72"/>
        <v>Общий расчет. Ци Мень. Анализ Дворца. Пустота. По дню. Нет</v>
      </c>
      <c r="C1482" s="11" t="str">
        <f>IFERROR(VLOOKUP(I1482,lvl_1[],2,FALSE),"Нет")</f>
        <v>Общий расчет</v>
      </c>
      <c r="D1482" s="11" t="str">
        <f>IFERROR(VLOOKUP(Rule!J1482,lvl_2[],2,FALSE),"Нет")</f>
        <v>Ци Мень</v>
      </c>
      <c r="E1482" s="11" t="str">
        <f>IFERROR(VLOOKUP(Rule!K1482,lvl_3[],2,FALSE),"Нет")</f>
        <v>Анализ Дворца</v>
      </c>
      <c r="F1482" s="11" t="str">
        <f>IFERROR(INDEX(lvl_4[],MATCH(L1482,lvl_4[ID],0),MATCH(TEXT(K1482,"##0"),lvl_4[#Headers],0)),"Нет")</f>
        <v>Пустота</v>
      </c>
      <c r="G1482" s="11" t="str">
        <f>IFERROR(INDEX(lvl_5[],MATCH(M1482,lvl_5[ID],0),MATCH(_xlfn.CONCAT(TEXT(K1482,"##0"),"_",TEXT(L1482,"##0")),lvl_5[#Headers],0)),"Нет")</f>
        <v>По дню</v>
      </c>
      <c r="H1482" s="11" t="str">
        <f>IFERROR(INDEX(lvl_6[],MATCH(N1482,lvl_6[ID],0),MATCH(_xlfn.CONCAT(K1482,"_",L1482,"_",M1482),lvl_6[#Headers],0)),"Нет")</f>
        <v>Нет</v>
      </c>
      <c r="I1482" s="12">
        <v>1</v>
      </c>
      <c r="J1482" s="12">
        <v>2</v>
      </c>
      <c r="K1482" s="12">
        <v>2</v>
      </c>
      <c r="L1482" s="12">
        <v>8</v>
      </c>
      <c r="M1482" s="12">
        <v>3</v>
      </c>
      <c r="N1482" s="12">
        <v>0</v>
      </c>
      <c r="O1482" s="12">
        <f>COUNTIF($P$2:P1482,P1482)</f>
        <v>51</v>
      </c>
      <c r="P1482" s="12" t="str">
        <f t="shared" si="70"/>
        <v>122080300</v>
      </c>
      <c r="Q1482" s="12" t="str">
        <f t="shared" si="71"/>
        <v>1220803000051</v>
      </c>
      <c r="R1482" s="20" t="s">
        <v>1443</v>
      </c>
      <c r="S1482" s="20" t="s">
        <v>1443</v>
      </c>
      <c r="AI1482" s="12" t="s">
        <v>910</v>
      </c>
      <c r="AK1482" s="12" t="s">
        <v>867</v>
      </c>
      <c r="AW1482" s="12">
        <v>8</v>
      </c>
      <c r="BG1482" s="21">
        <v>0.9</v>
      </c>
      <c r="BJ1482" s="12">
        <v>1</v>
      </c>
    </row>
    <row r="1483" spans="1:62" ht="30" x14ac:dyDescent="0.25">
      <c r="A1483" s="12">
        <v>1</v>
      </c>
      <c r="B1483" s="11" t="str">
        <f t="shared" si="72"/>
        <v>Общий расчет. Ци Мень. Анализ Дворца. Пустота. По дню. Нет</v>
      </c>
      <c r="C1483" s="11" t="str">
        <f>IFERROR(VLOOKUP(I1483,lvl_1[],2,FALSE),"Нет")</f>
        <v>Общий расчет</v>
      </c>
      <c r="D1483" s="11" t="str">
        <f>IFERROR(VLOOKUP(Rule!J1483,lvl_2[],2,FALSE),"Нет")</f>
        <v>Ци Мень</v>
      </c>
      <c r="E1483" s="11" t="str">
        <f>IFERROR(VLOOKUP(Rule!K1483,lvl_3[],2,FALSE),"Нет")</f>
        <v>Анализ Дворца</v>
      </c>
      <c r="F1483" s="11" t="str">
        <f>IFERROR(INDEX(lvl_4[],MATCH(L1483,lvl_4[ID],0),MATCH(TEXT(K1483,"##0"),lvl_4[#Headers],0)),"Нет")</f>
        <v>Пустота</v>
      </c>
      <c r="G1483" s="11" t="str">
        <f>IFERROR(INDEX(lvl_5[],MATCH(M1483,lvl_5[ID],0),MATCH(_xlfn.CONCAT(TEXT(K1483,"##0"),"_",TEXT(L1483,"##0")),lvl_5[#Headers],0)),"Нет")</f>
        <v>По дню</v>
      </c>
      <c r="H1483" s="11" t="str">
        <f>IFERROR(INDEX(lvl_6[],MATCH(N1483,lvl_6[ID],0),MATCH(_xlfn.CONCAT(K1483,"_",L1483,"_",M1483),lvl_6[#Headers],0)),"Нет")</f>
        <v>Нет</v>
      </c>
      <c r="I1483" s="12">
        <v>1</v>
      </c>
      <c r="J1483" s="12">
        <v>2</v>
      </c>
      <c r="K1483" s="12">
        <v>2</v>
      </c>
      <c r="L1483" s="12">
        <v>8</v>
      </c>
      <c r="M1483" s="12">
        <v>3</v>
      </c>
      <c r="N1483" s="12">
        <v>0</v>
      </c>
      <c r="O1483" s="12">
        <f>COUNTIF($P$2:P1483,P1483)</f>
        <v>52</v>
      </c>
      <c r="P1483" s="12" t="str">
        <f t="shared" si="70"/>
        <v>122080300</v>
      </c>
      <c r="Q1483" s="12" t="str">
        <f t="shared" si="71"/>
        <v>1220803000052</v>
      </c>
      <c r="R1483" s="20" t="s">
        <v>1443</v>
      </c>
      <c r="S1483" s="20" t="s">
        <v>1443</v>
      </c>
      <c r="AI1483" s="12" t="s">
        <v>912</v>
      </c>
      <c r="AK1483" s="12" t="s">
        <v>868</v>
      </c>
      <c r="AW1483" s="12">
        <v>8</v>
      </c>
      <c r="BG1483" s="21">
        <v>0.9</v>
      </c>
      <c r="BJ1483" s="12">
        <v>1</v>
      </c>
    </row>
    <row r="1484" spans="1:62" ht="30" x14ac:dyDescent="0.25">
      <c r="A1484" s="12">
        <v>1</v>
      </c>
      <c r="B1484" s="11" t="str">
        <f t="shared" si="72"/>
        <v>Общий расчет. Ци Мень. Анализ Дворца. Пустота. По дню. Нет</v>
      </c>
      <c r="C1484" s="11" t="str">
        <f>IFERROR(VLOOKUP(I1484,lvl_1[],2,FALSE),"Нет")</f>
        <v>Общий расчет</v>
      </c>
      <c r="D1484" s="11" t="str">
        <f>IFERROR(VLOOKUP(Rule!J1484,lvl_2[],2,FALSE),"Нет")</f>
        <v>Ци Мень</v>
      </c>
      <c r="E1484" s="11" t="str">
        <f>IFERROR(VLOOKUP(Rule!K1484,lvl_3[],2,FALSE),"Нет")</f>
        <v>Анализ Дворца</v>
      </c>
      <c r="F1484" s="11" t="str">
        <f>IFERROR(INDEX(lvl_4[],MATCH(L1484,lvl_4[ID],0),MATCH(TEXT(K1484,"##0"),lvl_4[#Headers],0)),"Нет")</f>
        <v>Пустота</v>
      </c>
      <c r="G1484" s="11" t="str">
        <f>IFERROR(INDEX(lvl_5[],MATCH(M1484,lvl_5[ID],0),MATCH(_xlfn.CONCAT(TEXT(K1484,"##0"),"_",TEXT(L1484,"##0")),lvl_5[#Headers],0)),"Нет")</f>
        <v>По дню</v>
      </c>
      <c r="H1484" s="11" t="str">
        <f>IFERROR(INDEX(lvl_6[],MATCH(N1484,lvl_6[ID],0),MATCH(_xlfn.CONCAT(K1484,"_",L1484,"_",M1484),lvl_6[#Headers],0)),"Нет")</f>
        <v>Нет</v>
      </c>
      <c r="I1484" s="12">
        <v>1</v>
      </c>
      <c r="J1484" s="12">
        <v>2</v>
      </c>
      <c r="K1484" s="12">
        <v>2</v>
      </c>
      <c r="L1484" s="12">
        <v>8</v>
      </c>
      <c r="M1484" s="12">
        <v>3</v>
      </c>
      <c r="N1484" s="12">
        <v>0</v>
      </c>
      <c r="O1484" s="12">
        <f>COUNTIF($P$2:P1484,P1484)</f>
        <v>53</v>
      </c>
      <c r="P1484" s="12" t="str">
        <f t="shared" si="70"/>
        <v>122080300</v>
      </c>
      <c r="Q1484" s="12" t="str">
        <f t="shared" si="71"/>
        <v>1220803000053</v>
      </c>
      <c r="R1484" s="20" t="s">
        <v>1443</v>
      </c>
      <c r="S1484" s="20" t="s">
        <v>1443</v>
      </c>
      <c r="AI1484" s="12" t="s">
        <v>914</v>
      </c>
      <c r="AK1484" s="12" t="s">
        <v>869</v>
      </c>
      <c r="AW1484" s="12">
        <v>8</v>
      </c>
      <c r="BG1484" s="21">
        <v>0.9</v>
      </c>
      <c r="BJ1484" s="12">
        <v>1</v>
      </c>
    </row>
    <row r="1485" spans="1:62" ht="30" x14ac:dyDescent="0.25">
      <c r="A1485" s="12">
        <v>1</v>
      </c>
      <c r="B1485" s="11" t="str">
        <f t="shared" si="72"/>
        <v>Общий расчет. Ци Мень. Анализ Дворца. Пустота. По дню. Нет</v>
      </c>
      <c r="C1485" s="11" t="str">
        <f>IFERROR(VLOOKUP(I1485,lvl_1[],2,FALSE),"Нет")</f>
        <v>Общий расчет</v>
      </c>
      <c r="D1485" s="11" t="str">
        <f>IFERROR(VLOOKUP(Rule!J1485,lvl_2[],2,FALSE),"Нет")</f>
        <v>Ци Мень</v>
      </c>
      <c r="E1485" s="11" t="str">
        <f>IFERROR(VLOOKUP(Rule!K1485,lvl_3[],2,FALSE),"Нет")</f>
        <v>Анализ Дворца</v>
      </c>
      <c r="F1485" s="11" t="str">
        <f>IFERROR(INDEX(lvl_4[],MATCH(L1485,lvl_4[ID],0),MATCH(TEXT(K1485,"##0"),lvl_4[#Headers],0)),"Нет")</f>
        <v>Пустота</v>
      </c>
      <c r="G1485" s="11" t="str">
        <f>IFERROR(INDEX(lvl_5[],MATCH(M1485,lvl_5[ID],0),MATCH(_xlfn.CONCAT(TEXT(K1485,"##0"),"_",TEXT(L1485,"##0")),lvl_5[#Headers],0)),"Нет")</f>
        <v>По дню</v>
      </c>
      <c r="H1485" s="11" t="str">
        <f>IFERROR(INDEX(lvl_6[],MATCH(N1485,lvl_6[ID],0),MATCH(_xlfn.CONCAT(K1485,"_",L1485,"_",M1485),lvl_6[#Headers],0)),"Нет")</f>
        <v>Нет</v>
      </c>
      <c r="I1485" s="12">
        <v>1</v>
      </c>
      <c r="J1485" s="12">
        <v>2</v>
      </c>
      <c r="K1485" s="12">
        <v>2</v>
      </c>
      <c r="L1485" s="12">
        <v>8</v>
      </c>
      <c r="M1485" s="12">
        <v>3</v>
      </c>
      <c r="N1485" s="12">
        <v>0</v>
      </c>
      <c r="O1485" s="12">
        <f>COUNTIF($P$2:P1485,P1485)</f>
        <v>54</v>
      </c>
      <c r="P1485" s="12" t="str">
        <f t="shared" si="70"/>
        <v>122080300</v>
      </c>
      <c r="Q1485" s="12" t="str">
        <f t="shared" si="71"/>
        <v>1220803000054</v>
      </c>
      <c r="R1485" s="20" t="s">
        <v>1443</v>
      </c>
      <c r="S1485" s="20" t="s">
        <v>1443</v>
      </c>
      <c r="AI1485" s="12" t="s">
        <v>916</v>
      </c>
      <c r="AK1485" s="12" t="s">
        <v>870</v>
      </c>
      <c r="AW1485" s="12">
        <v>8</v>
      </c>
      <c r="BG1485" s="21">
        <v>0.9</v>
      </c>
      <c r="BJ1485" s="12">
        <v>1</v>
      </c>
    </row>
    <row r="1486" spans="1:62" ht="30" x14ac:dyDescent="0.25">
      <c r="A1486" s="12">
        <v>1</v>
      </c>
      <c r="B1486" s="11" t="str">
        <f t="shared" si="72"/>
        <v>Общий расчет. Ци Мень. Анализ Дворца. Пустота. По дню. Нет</v>
      </c>
      <c r="C1486" s="11" t="str">
        <f>IFERROR(VLOOKUP(I1486,lvl_1[],2,FALSE),"Нет")</f>
        <v>Общий расчет</v>
      </c>
      <c r="D1486" s="11" t="str">
        <f>IFERROR(VLOOKUP(Rule!J1486,lvl_2[],2,FALSE),"Нет")</f>
        <v>Ци Мень</v>
      </c>
      <c r="E1486" s="11" t="str">
        <f>IFERROR(VLOOKUP(Rule!K1486,lvl_3[],2,FALSE),"Нет")</f>
        <v>Анализ Дворца</v>
      </c>
      <c r="F1486" s="11" t="str">
        <f>IFERROR(INDEX(lvl_4[],MATCH(L1486,lvl_4[ID],0),MATCH(TEXT(K1486,"##0"),lvl_4[#Headers],0)),"Нет")</f>
        <v>Пустота</v>
      </c>
      <c r="G1486" s="11" t="str">
        <f>IFERROR(INDEX(lvl_5[],MATCH(M1486,lvl_5[ID],0),MATCH(_xlfn.CONCAT(TEXT(K1486,"##0"),"_",TEXT(L1486,"##0")),lvl_5[#Headers],0)),"Нет")</f>
        <v>По дню</v>
      </c>
      <c r="H1486" s="11" t="str">
        <f>IFERROR(INDEX(lvl_6[],MATCH(N1486,lvl_6[ID],0),MATCH(_xlfn.CONCAT(K1486,"_",L1486,"_",M1486),lvl_6[#Headers],0)),"Нет")</f>
        <v>Нет</v>
      </c>
      <c r="I1486" s="12">
        <v>1</v>
      </c>
      <c r="J1486" s="12">
        <v>2</v>
      </c>
      <c r="K1486" s="12">
        <v>2</v>
      </c>
      <c r="L1486" s="12">
        <v>8</v>
      </c>
      <c r="M1486" s="12">
        <v>3</v>
      </c>
      <c r="N1486" s="12">
        <v>0</v>
      </c>
      <c r="O1486" s="12">
        <f>COUNTIF($P$2:P1486,P1486)</f>
        <v>55</v>
      </c>
      <c r="P1486" s="12" t="str">
        <f t="shared" si="70"/>
        <v>122080300</v>
      </c>
      <c r="Q1486" s="12" t="str">
        <f t="shared" si="71"/>
        <v>1220803000055</v>
      </c>
      <c r="R1486" s="20" t="s">
        <v>1443</v>
      </c>
      <c r="S1486" s="20" t="s">
        <v>1443</v>
      </c>
      <c r="AI1486" s="12" t="s">
        <v>901</v>
      </c>
      <c r="AK1486" s="12" t="s">
        <v>862</v>
      </c>
      <c r="AW1486" s="12">
        <v>3</v>
      </c>
      <c r="BG1486" s="21">
        <v>0.65</v>
      </c>
      <c r="BJ1486" s="12">
        <v>1</v>
      </c>
    </row>
    <row r="1487" spans="1:62" ht="30" x14ac:dyDescent="0.25">
      <c r="A1487" s="12">
        <v>1</v>
      </c>
      <c r="B1487" s="11" t="str">
        <f t="shared" si="72"/>
        <v>Общий расчет. Ци Мень. Анализ Дворца. Пустота. По дню. Нет</v>
      </c>
      <c r="C1487" s="11" t="str">
        <f>IFERROR(VLOOKUP(I1487,lvl_1[],2,FALSE),"Нет")</f>
        <v>Общий расчет</v>
      </c>
      <c r="D1487" s="11" t="str">
        <f>IFERROR(VLOOKUP(Rule!J1487,lvl_2[],2,FALSE),"Нет")</f>
        <v>Ци Мень</v>
      </c>
      <c r="E1487" s="11" t="str">
        <f>IFERROR(VLOOKUP(Rule!K1487,lvl_3[],2,FALSE),"Нет")</f>
        <v>Анализ Дворца</v>
      </c>
      <c r="F1487" s="11" t="str">
        <f>IFERROR(INDEX(lvl_4[],MATCH(L1487,lvl_4[ID],0),MATCH(TEXT(K1487,"##0"),lvl_4[#Headers],0)),"Нет")</f>
        <v>Пустота</v>
      </c>
      <c r="G1487" s="11" t="str">
        <f>IFERROR(INDEX(lvl_5[],MATCH(M1487,lvl_5[ID],0),MATCH(_xlfn.CONCAT(TEXT(K1487,"##0"),"_",TEXT(L1487,"##0")),lvl_5[#Headers],0)),"Нет")</f>
        <v>По дню</v>
      </c>
      <c r="H1487" s="11" t="str">
        <f>IFERROR(INDEX(lvl_6[],MATCH(N1487,lvl_6[ID],0),MATCH(_xlfn.CONCAT(K1487,"_",L1487,"_",M1487),lvl_6[#Headers],0)),"Нет")</f>
        <v>Нет</v>
      </c>
      <c r="I1487" s="12">
        <v>1</v>
      </c>
      <c r="J1487" s="12">
        <v>2</v>
      </c>
      <c r="K1487" s="12">
        <v>2</v>
      </c>
      <c r="L1487" s="12">
        <v>8</v>
      </c>
      <c r="M1487" s="12">
        <v>3</v>
      </c>
      <c r="N1487" s="12">
        <v>0</v>
      </c>
      <c r="O1487" s="12">
        <f>COUNTIF($P$2:P1487,P1487)</f>
        <v>56</v>
      </c>
      <c r="P1487" s="12" t="str">
        <f t="shared" si="70"/>
        <v>122080300</v>
      </c>
      <c r="Q1487" s="12" t="str">
        <f t="shared" si="71"/>
        <v>1220803000056</v>
      </c>
      <c r="R1487" s="20" t="s">
        <v>1443</v>
      </c>
      <c r="S1487" s="20" t="s">
        <v>1443</v>
      </c>
      <c r="AI1487" s="12" t="s">
        <v>903</v>
      </c>
      <c r="AK1487" s="12" t="s">
        <v>863</v>
      </c>
      <c r="AW1487" s="12">
        <v>3</v>
      </c>
      <c r="BG1487" s="21">
        <v>0.65</v>
      </c>
      <c r="BJ1487" s="12">
        <v>1</v>
      </c>
    </row>
    <row r="1488" spans="1:62" ht="30" x14ac:dyDescent="0.25">
      <c r="A1488" s="12">
        <v>1</v>
      </c>
      <c r="B1488" s="11" t="str">
        <f t="shared" si="72"/>
        <v>Общий расчет. Ци Мень. Анализ Дворца. Пустота. По дню. Нет</v>
      </c>
      <c r="C1488" s="11" t="str">
        <f>IFERROR(VLOOKUP(I1488,lvl_1[],2,FALSE),"Нет")</f>
        <v>Общий расчет</v>
      </c>
      <c r="D1488" s="11" t="str">
        <f>IFERROR(VLOOKUP(Rule!J1488,lvl_2[],2,FALSE),"Нет")</f>
        <v>Ци Мень</v>
      </c>
      <c r="E1488" s="11" t="str">
        <f>IFERROR(VLOOKUP(Rule!K1488,lvl_3[],2,FALSE),"Нет")</f>
        <v>Анализ Дворца</v>
      </c>
      <c r="F1488" s="11" t="str">
        <f>IFERROR(INDEX(lvl_4[],MATCH(L1488,lvl_4[ID],0),MATCH(TEXT(K1488,"##0"),lvl_4[#Headers],0)),"Нет")</f>
        <v>Пустота</v>
      </c>
      <c r="G1488" s="11" t="str">
        <f>IFERROR(INDEX(lvl_5[],MATCH(M1488,lvl_5[ID],0),MATCH(_xlfn.CONCAT(TEXT(K1488,"##0"),"_",TEXT(L1488,"##0")),lvl_5[#Headers],0)),"Нет")</f>
        <v>По дню</v>
      </c>
      <c r="H1488" s="11" t="str">
        <f>IFERROR(INDEX(lvl_6[],MATCH(N1488,lvl_6[ID],0),MATCH(_xlfn.CONCAT(K1488,"_",L1488,"_",M1488),lvl_6[#Headers],0)),"Нет")</f>
        <v>Нет</v>
      </c>
      <c r="I1488" s="12">
        <v>1</v>
      </c>
      <c r="J1488" s="12">
        <v>2</v>
      </c>
      <c r="K1488" s="12">
        <v>2</v>
      </c>
      <c r="L1488" s="12">
        <v>8</v>
      </c>
      <c r="M1488" s="12">
        <v>3</v>
      </c>
      <c r="N1488" s="12">
        <v>0</v>
      </c>
      <c r="O1488" s="12">
        <f>COUNTIF($P$2:P1488,P1488)</f>
        <v>57</v>
      </c>
      <c r="P1488" s="12" t="str">
        <f t="shared" si="70"/>
        <v>122080300</v>
      </c>
      <c r="Q1488" s="12" t="str">
        <f t="shared" si="71"/>
        <v>1220803000057</v>
      </c>
      <c r="R1488" s="20" t="s">
        <v>1443</v>
      </c>
      <c r="S1488" s="20" t="s">
        <v>1443</v>
      </c>
      <c r="AI1488" s="12" t="s">
        <v>905</v>
      </c>
      <c r="AK1488" s="12" t="s">
        <v>864</v>
      </c>
      <c r="AW1488" s="12">
        <v>3</v>
      </c>
      <c r="BG1488" s="21">
        <v>0.65</v>
      </c>
      <c r="BJ1488" s="12">
        <v>1</v>
      </c>
    </row>
    <row r="1489" spans="1:62" ht="30" x14ac:dyDescent="0.25">
      <c r="A1489" s="12">
        <v>1</v>
      </c>
      <c r="B1489" s="11" t="str">
        <f t="shared" si="72"/>
        <v>Общий расчет. Ци Мень. Анализ Дворца. Пустота. По дню. Нет</v>
      </c>
      <c r="C1489" s="11" t="str">
        <f>IFERROR(VLOOKUP(I1489,lvl_1[],2,FALSE),"Нет")</f>
        <v>Общий расчет</v>
      </c>
      <c r="D1489" s="11" t="str">
        <f>IFERROR(VLOOKUP(Rule!J1489,lvl_2[],2,FALSE),"Нет")</f>
        <v>Ци Мень</v>
      </c>
      <c r="E1489" s="11" t="str">
        <f>IFERROR(VLOOKUP(Rule!K1489,lvl_3[],2,FALSE),"Нет")</f>
        <v>Анализ Дворца</v>
      </c>
      <c r="F1489" s="11" t="str">
        <f>IFERROR(INDEX(lvl_4[],MATCH(L1489,lvl_4[ID],0),MATCH(TEXT(K1489,"##0"),lvl_4[#Headers],0)),"Нет")</f>
        <v>Пустота</v>
      </c>
      <c r="G1489" s="11" t="str">
        <f>IFERROR(INDEX(lvl_5[],MATCH(M1489,lvl_5[ID],0),MATCH(_xlfn.CONCAT(TEXT(K1489,"##0"),"_",TEXT(L1489,"##0")),lvl_5[#Headers],0)),"Нет")</f>
        <v>По дню</v>
      </c>
      <c r="H1489" s="11" t="str">
        <f>IFERROR(INDEX(lvl_6[],MATCH(N1489,lvl_6[ID],0),MATCH(_xlfn.CONCAT(K1489,"_",L1489,"_",M1489),lvl_6[#Headers],0)),"Нет")</f>
        <v>Нет</v>
      </c>
      <c r="I1489" s="12">
        <v>1</v>
      </c>
      <c r="J1489" s="12">
        <v>2</v>
      </c>
      <c r="K1489" s="12">
        <v>2</v>
      </c>
      <c r="L1489" s="12">
        <v>8</v>
      </c>
      <c r="M1489" s="12">
        <v>3</v>
      </c>
      <c r="N1489" s="12">
        <v>0</v>
      </c>
      <c r="O1489" s="12">
        <f>COUNTIF($P$2:P1489,P1489)</f>
        <v>58</v>
      </c>
      <c r="P1489" s="12" t="str">
        <f t="shared" si="70"/>
        <v>122080300</v>
      </c>
      <c r="Q1489" s="12" t="str">
        <f t="shared" si="71"/>
        <v>1220803000058</v>
      </c>
      <c r="R1489" s="20" t="s">
        <v>1443</v>
      </c>
      <c r="S1489" s="20" t="s">
        <v>1443</v>
      </c>
      <c r="AI1489" s="12" t="s">
        <v>907</v>
      </c>
      <c r="AK1489" s="12" t="s">
        <v>865</v>
      </c>
      <c r="AW1489" s="12">
        <v>3</v>
      </c>
      <c r="BG1489" s="21">
        <v>0.65</v>
      </c>
      <c r="BJ1489" s="12">
        <v>1</v>
      </c>
    </row>
    <row r="1490" spans="1:62" ht="30" x14ac:dyDescent="0.25">
      <c r="A1490" s="12">
        <v>1</v>
      </c>
      <c r="B1490" s="11" t="str">
        <f t="shared" si="72"/>
        <v>Общий расчет. Ци Мень. Анализ Дворца. Пустота. По дню. Нет</v>
      </c>
      <c r="C1490" s="11" t="str">
        <f>IFERROR(VLOOKUP(I1490,lvl_1[],2,FALSE),"Нет")</f>
        <v>Общий расчет</v>
      </c>
      <c r="D1490" s="11" t="str">
        <f>IFERROR(VLOOKUP(Rule!J1490,lvl_2[],2,FALSE),"Нет")</f>
        <v>Ци Мень</v>
      </c>
      <c r="E1490" s="11" t="str">
        <f>IFERROR(VLOOKUP(Rule!K1490,lvl_3[],2,FALSE),"Нет")</f>
        <v>Анализ Дворца</v>
      </c>
      <c r="F1490" s="11" t="str">
        <f>IFERROR(INDEX(lvl_4[],MATCH(L1490,lvl_4[ID],0),MATCH(TEXT(K1490,"##0"),lvl_4[#Headers],0)),"Нет")</f>
        <v>Пустота</v>
      </c>
      <c r="G1490" s="11" t="str">
        <f>IFERROR(INDEX(lvl_5[],MATCH(M1490,lvl_5[ID],0),MATCH(_xlfn.CONCAT(TEXT(K1490,"##0"),"_",TEXT(L1490,"##0")),lvl_5[#Headers],0)),"Нет")</f>
        <v>По дню</v>
      </c>
      <c r="H1490" s="11" t="str">
        <f>IFERROR(INDEX(lvl_6[],MATCH(N1490,lvl_6[ID],0),MATCH(_xlfn.CONCAT(K1490,"_",L1490,"_",M1490),lvl_6[#Headers],0)),"Нет")</f>
        <v>Нет</v>
      </c>
      <c r="I1490" s="12">
        <v>1</v>
      </c>
      <c r="J1490" s="12">
        <v>2</v>
      </c>
      <c r="K1490" s="12">
        <v>2</v>
      </c>
      <c r="L1490" s="12">
        <v>8</v>
      </c>
      <c r="M1490" s="12">
        <v>3</v>
      </c>
      <c r="N1490" s="12">
        <v>0</v>
      </c>
      <c r="O1490" s="12">
        <f>COUNTIF($P$2:P1490,P1490)</f>
        <v>59</v>
      </c>
      <c r="P1490" s="12" t="str">
        <f t="shared" si="70"/>
        <v>122080300</v>
      </c>
      <c r="Q1490" s="12" t="str">
        <f t="shared" si="71"/>
        <v>1220803000059</v>
      </c>
      <c r="R1490" s="20" t="s">
        <v>1443</v>
      </c>
      <c r="S1490" s="20" t="s">
        <v>1443</v>
      </c>
      <c r="AI1490" s="12" t="s">
        <v>908</v>
      </c>
      <c r="AK1490" s="12" t="s">
        <v>866</v>
      </c>
      <c r="AW1490" s="12">
        <v>3</v>
      </c>
      <c r="BG1490" s="21">
        <v>0.65</v>
      </c>
      <c r="BJ1490" s="12">
        <v>1</v>
      </c>
    </row>
    <row r="1491" spans="1:62" ht="30" x14ac:dyDescent="0.25">
      <c r="A1491" s="12">
        <v>1</v>
      </c>
      <c r="B1491" s="11" t="str">
        <f t="shared" si="72"/>
        <v>Общий расчет. Ци Мень. Анализ Дворца. Пустота. По дню. Нет</v>
      </c>
      <c r="C1491" s="11" t="str">
        <f>IFERROR(VLOOKUP(I1491,lvl_1[],2,FALSE),"Нет")</f>
        <v>Общий расчет</v>
      </c>
      <c r="D1491" s="11" t="str">
        <f>IFERROR(VLOOKUP(Rule!J1491,lvl_2[],2,FALSE),"Нет")</f>
        <v>Ци Мень</v>
      </c>
      <c r="E1491" s="11" t="str">
        <f>IFERROR(VLOOKUP(Rule!K1491,lvl_3[],2,FALSE),"Нет")</f>
        <v>Анализ Дворца</v>
      </c>
      <c r="F1491" s="11" t="str">
        <f>IFERROR(INDEX(lvl_4[],MATCH(L1491,lvl_4[ID],0),MATCH(TEXT(K1491,"##0"),lvl_4[#Headers],0)),"Нет")</f>
        <v>Пустота</v>
      </c>
      <c r="G1491" s="11" t="str">
        <f>IFERROR(INDEX(lvl_5[],MATCH(M1491,lvl_5[ID],0),MATCH(_xlfn.CONCAT(TEXT(K1491,"##0"),"_",TEXT(L1491,"##0")),lvl_5[#Headers],0)),"Нет")</f>
        <v>По дню</v>
      </c>
      <c r="H1491" s="11" t="str">
        <f>IFERROR(INDEX(lvl_6[],MATCH(N1491,lvl_6[ID],0),MATCH(_xlfn.CONCAT(K1491,"_",L1491,"_",M1491),lvl_6[#Headers],0)),"Нет")</f>
        <v>Нет</v>
      </c>
      <c r="I1491" s="12">
        <v>1</v>
      </c>
      <c r="J1491" s="12">
        <v>2</v>
      </c>
      <c r="K1491" s="12">
        <v>2</v>
      </c>
      <c r="L1491" s="12">
        <v>8</v>
      </c>
      <c r="M1491" s="12">
        <v>3</v>
      </c>
      <c r="N1491" s="12">
        <v>0</v>
      </c>
      <c r="O1491" s="12">
        <f>COUNTIF($P$2:P1491,P1491)</f>
        <v>60</v>
      </c>
      <c r="P1491" s="12" t="str">
        <f t="shared" si="70"/>
        <v>122080300</v>
      </c>
      <c r="Q1491" s="12" t="str">
        <f t="shared" si="71"/>
        <v>1220803000060</v>
      </c>
      <c r="R1491" s="20" t="s">
        <v>1443</v>
      </c>
      <c r="S1491" s="20" t="s">
        <v>1443</v>
      </c>
      <c r="AI1491" s="12" t="s">
        <v>910</v>
      </c>
      <c r="AK1491" s="12" t="s">
        <v>867</v>
      </c>
      <c r="AW1491" s="12">
        <v>3</v>
      </c>
      <c r="BG1491" s="21">
        <v>0.65</v>
      </c>
      <c r="BJ1491" s="12">
        <v>1</v>
      </c>
    </row>
    <row r="1492" spans="1:62" ht="30" x14ac:dyDescent="0.25">
      <c r="A1492" s="12">
        <v>1</v>
      </c>
      <c r="B1492" s="11" t="str">
        <f t="shared" si="72"/>
        <v>Общий расчет. Ци Мень. Анализ Дворца. Пустота. По дню. Нет</v>
      </c>
      <c r="C1492" s="11" t="str">
        <f>IFERROR(VLOOKUP(I1492,lvl_1[],2,FALSE),"Нет")</f>
        <v>Общий расчет</v>
      </c>
      <c r="D1492" s="11" t="str">
        <f>IFERROR(VLOOKUP(Rule!J1492,lvl_2[],2,FALSE),"Нет")</f>
        <v>Ци Мень</v>
      </c>
      <c r="E1492" s="11" t="str">
        <f>IFERROR(VLOOKUP(Rule!K1492,lvl_3[],2,FALSE),"Нет")</f>
        <v>Анализ Дворца</v>
      </c>
      <c r="F1492" s="11" t="str">
        <f>IFERROR(INDEX(lvl_4[],MATCH(L1492,lvl_4[ID],0),MATCH(TEXT(K1492,"##0"),lvl_4[#Headers],0)),"Нет")</f>
        <v>Пустота</v>
      </c>
      <c r="G1492" s="11" t="str">
        <f>IFERROR(INDEX(lvl_5[],MATCH(M1492,lvl_5[ID],0),MATCH(_xlfn.CONCAT(TEXT(K1492,"##0"),"_",TEXT(L1492,"##0")),lvl_5[#Headers],0)),"Нет")</f>
        <v>По дню</v>
      </c>
      <c r="H1492" s="11" t="str">
        <f>IFERROR(INDEX(lvl_6[],MATCH(N1492,lvl_6[ID],0),MATCH(_xlfn.CONCAT(K1492,"_",L1492,"_",M1492),lvl_6[#Headers],0)),"Нет")</f>
        <v>Нет</v>
      </c>
      <c r="I1492" s="12">
        <v>1</v>
      </c>
      <c r="J1492" s="12">
        <v>2</v>
      </c>
      <c r="K1492" s="12">
        <v>2</v>
      </c>
      <c r="L1492" s="12">
        <v>8</v>
      </c>
      <c r="M1492" s="12">
        <v>3</v>
      </c>
      <c r="N1492" s="12">
        <v>0</v>
      </c>
      <c r="O1492" s="12">
        <f>COUNTIF($P$2:P1492,P1492)</f>
        <v>61</v>
      </c>
      <c r="P1492" s="12" t="str">
        <f t="shared" si="70"/>
        <v>122080300</v>
      </c>
      <c r="Q1492" s="12" t="str">
        <f t="shared" si="71"/>
        <v>1220803000061</v>
      </c>
      <c r="R1492" s="20" t="s">
        <v>1443</v>
      </c>
      <c r="S1492" s="20" t="s">
        <v>1443</v>
      </c>
      <c r="AI1492" s="12" t="s">
        <v>912</v>
      </c>
      <c r="AK1492" s="12" t="s">
        <v>868</v>
      </c>
      <c r="AW1492" s="12">
        <v>3</v>
      </c>
      <c r="BG1492" s="21">
        <v>0.65</v>
      </c>
      <c r="BJ1492" s="12">
        <v>1</v>
      </c>
    </row>
    <row r="1493" spans="1:62" ht="30" x14ac:dyDescent="0.25">
      <c r="A1493" s="12">
        <v>1</v>
      </c>
      <c r="B1493" s="11" t="str">
        <f t="shared" si="72"/>
        <v>Общий расчет. Ци Мень. Анализ Дворца. Пустота. По дню. Нет</v>
      </c>
      <c r="C1493" s="11" t="str">
        <f>IFERROR(VLOOKUP(I1493,lvl_1[],2,FALSE),"Нет")</f>
        <v>Общий расчет</v>
      </c>
      <c r="D1493" s="11" t="str">
        <f>IFERROR(VLOOKUP(Rule!J1493,lvl_2[],2,FALSE),"Нет")</f>
        <v>Ци Мень</v>
      </c>
      <c r="E1493" s="11" t="str">
        <f>IFERROR(VLOOKUP(Rule!K1493,lvl_3[],2,FALSE),"Нет")</f>
        <v>Анализ Дворца</v>
      </c>
      <c r="F1493" s="11" t="str">
        <f>IFERROR(INDEX(lvl_4[],MATCH(L1493,lvl_4[ID],0),MATCH(TEXT(K1493,"##0"),lvl_4[#Headers],0)),"Нет")</f>
        <v>Пустота</v>
      </c>
      <c r="G1493" s="11" t="str">
        <f>IFERROR(INDEX(lvl_5[],MATCH(M1493,lvl_5[ID],0),MATCH(_xlfn.CONCAT(TEXT(K1493,"##0"),"_",TEXT(L1493,"##0")),lvl_5[#Headers],0)),"Нет")</f>
        <v>По дню</v>
      </c>
      <c r="H1493" s="11" t="str">
        <f>IFERROR(INDEX(lvl_6[],MATCH(N1493,lvl_6[ID],0),MATCH(_xlfn.CONCAT(K1493,"_",L1493,"_",M1493),lvl_6[#Headers],0)),"Нет")</f>
        <v>Нет</v>
      </c>
      <c r="I1493" s="12">
        <v>1</v>
      </c>
      <c r="J1493" s="12">
        <v>2</v>
      </c>
      <c r="K1493" s="12">
        <v>2</v>
      </c>
      <c r="L1493" s="12">
        <v>8</v>
      </c>
      <c r="M1493" s="12">
        <v>3</v>
      </c>
      <c r="N1493" s="12">
        <v>0</v>
      </c>
      <c r="O1493" s="12">
        <f>COUNTIF($P$2:P1493,P1493)</f>
        <v>62</v>
      </c>
      <c r="P1493" s="12" t="str">
        <f t="shared" si="70"/>
        <v>122080300</v>
      </c>
      <c r="Q1493" s="12" t="str">
        <f t="shared" si="71"/>
        <v>1220803000062</v>
      </c>
      <c r="R1493" s="20" t="s">
        <v>1443</v>
      </c>
      <c r="S1493" s="20" t="s">
        <v>1443</v>
      </c>
      <c r="AI1493" s="12" t="s">
        <v>914</v>
      </c>
      <c r="AK1493" s="12" t="s">
        <v>869</v>
      </c>
      <c r="AW1493" s="12">
        <v>3</v>
      </c>
      <c r="BG1493" s="21">
        <v>0.65</v>
      </c>
      <c r="BJ1493" s="12">
        <v>1</v>
      </c>
    </row>
    <row r="1494" spans="1:62" ht="30" x14ac:dyDescent="0.25">
      <c r="A1494" s="12">
        <v>1</v>
      </c>
      <c r="B1494" s="11" t="str">
        <f t="shared" si="72"/>
        <v>Общий расчет. Ци Мень. Анализ Дворца. Пустота. По дню. Нет</v>
      </c>
      <c r="C1494" s="11" t="str">
        <f>IFERROR(VLOOKUP(I1494,lvl_1[],2,FALSE),"Нет")</f>
        <v>Общий расчет</v>
      </c>
      <c r="D1494" s="11" t="str">
        <f>IFERROR(VLOOKUP(Rule!J1494,lvl_2[],2,FALSE),"Нет")</f>
        <v>Ци Мень</v>
      </c>
      <c r="E1494" s="11" t="str">
        <f>IFERROR(VLOOKUP(Rule!K1494,lvl_3[],2,FALSE),"Нет")</f>
        <v>Анализ Дворца</v>
      </c>
      <c r="F1494" s="11" t="str">
        <f>IFERROR(INDEX(lvl_4[],MATCH(L1494,lvl_4[ID],0),MATCH(TEXT(K1494,"##0"),lvl_4[#Headers],0)),"Нет")</f>
        <v>Пустота</v>
      </c>
      <c r="G1494" s="11" t="str">
        <f>IFERROR(INDEX(lvl_5[],MATCH(M1494,lvl_5[ID],0),MATCH(_xlfn.CONCAT(TEXT(K1494,"##0"),"_",TEXT(L1494,"##0")),lvl_5[#Headers],0)),"Нет")</f>
        <v>По дню</v>
      </c>
      <c r="H1494" s="11" t="str">
        <f>IFERROR(INDEX(lvl_6[],MATCH(N1494,lvl_6[ID],0),MATCH(_xlfn.CONCAT(K1494,"_",L1494,"_",M1494),lvl_6[#Headers],0)),"Нет")</f>
        <v>Нет</v>
      </c>
      <c r="I1494" s="12">
        <v>1</v>
      </c>
      <c r="J1494" s="12">
        <v>2</v>
      </c>
      <c r="K1494" s="12">
        <v>2</v>
      </c>
      <c r="L1494" s="12">
        <v>8</v>
      </c>
      <c r="M1494" s="12">
        <v>3</v>
      </c>
      <c r="N1494" s="12">
        <v>0</v>
      </c>
      <c r="O1494" s="12">
        <f>COUNTIF($P$2:P1494,P1494)</f>
        <v>63</v>
      </c>
      <c r="P1494" s="12" t="str">
        <f t="shared" si="70"/>
        <v>122080300</v>
      </c>
      <c r="Q1494" s="12" t="str">
        <f t="shared" si="71"/>
        <v>1220803000063</v>
      </c>
      <c r="R1494" s="20" t="s">
        <v>1443</v>
      </c>
      <c r="S1494" s="20" t="s">
        <v>1443</v>
      </c>
      <c r="AI1494" s="12" t="s">
        <v>916</v>
      </c>
      <c r="AK1494" s="12" t="s">
        <v>870</v>
      </c>
      <c r="AW1494" s="12">
        <v>3</v>
      </c>
      <c r="BG1494" s="21">
        <v>0.65</v>
      </c>
      <c r="BJ1494" s="12">
        <v>1</v>
      </c>
    </row>
    <row r="1495" spans="1:62" ht="30" x14ac:dyDescent="0.25">
      <c r="A1495" s="12">
        <v>1</v>
      </c>
      <c r="B1495" s="11" t="str">
        <f t="shared" si="72"/>
        <v>Общий расчет. Ци Мень. Анализ Дворца. Пустота. По дню. Нет</v>
      </c>
      <c r="C1495" s="11" t="str">
        <f>IFERROR(VLOOKUP(I1495,lvl_1[],2,FALSE),"Нет")</f>
        <v>Общий расчет</v>
      </c>
      <c r="D1495" s="11" t="str">
        <f>IFERROR(VLOOKUP(Rule!J1495,lvl_2[],2,FALSE),"Нет")</f>
        <v>Ци Мень</v>
      </c>
      <c r="E1495" s="11" t="str">
        <f>IFERROR(VLOOKUP(Rule!K1495,lvl_3[],2,FALSE),"Нет")</f>
        <v>Анализ Дворца</v>
      </c>
      <c r="F1495" s="11" t="str">
        <f>IFERROR(INDEX(lvl_4[],MATCH(L1495,lvl_4[ID],0),MATCH(TEXT(K1495,"##0"),lvl_4[#Headers],0)),"Нет")</f>
        <v>Пустота</v>
      </c>
      <c r="G1495" s="11" t="str">
        <f>IFERROR(INDEX(lvl_5[],MATCH(M1495,lvl_5[ID],0),MATCH(_xlfn.CONCAT(TEXT(K1495,"##0"),"_",TEXT(L1495,"##0")),lvl_5[#Headers],0)),"Нет")</f>
        <v>По дню</v>
      </c>
      <c r="H1495" s="11" t="str">
        <f>IFERROR(INDEX(lvl_6[],MATCH(N1495,lvl_6[ID],0),MATCH(_xlfn.CONCAT(K1495,"_",L1495,"_",M1495),lvl_6[#Headers],0)),"Нет")</f>
        <v>Нет</v>
      </c>
      <c r="I1495" s="12">
        <v>1</v>
      </c>
      <c r="J1495" s="12">
        <v>2</v>
      </c>
      <c r="K1495" s="12">
        <v>2</v>
      </c>
      <c r="L1495" s="12">
        <v>8</v>
      </c>
      <c r="M1495" s="12">
        <v>3</v>
      </c>
      <c r="N1495" s="12">
        <v>0</v>
      </c>
      <c r="O1495" s="12">
        <f>COUNTIF($P$2:P1495,P1495)</f>
        <v>64</v>
      </c>
      <c r="P1495" s="12" t="str">
        <f t="shared" si="70"/>
        <v>122080300</v>
      </c>
      <c r="Q1495" s="12" t="str">
        <f t="shared" si="71"/>
        <v>1220803000064</v>
      </c>
      <c r="R1495" s="20" t="s">
        <v>1443</v>
      </c>
      <c r="S1495" s="20" t="s">
        <v>1443</v>
      </c>
      <c r="AI1495" s="12" t="s">
        <v>901</v>
      </c>
      <c r="AK1495" s="12" t="s">
        <v>860</v>
      </c>
      <c r="AW1495" s="12">
        <v>1</v>
      </c>
      <c r="BG1495" s="21">
        <v>0.65</v>
      </c>
      <c r="BJ1495" s="12">
        <v>1</v>
      </c>
    </row>
    <row r="1496" spans="1:62" ht="30" x14ac:dyDescent="0.25">
      <c r="A1496" s="12">
        <v>1</v>
      </c>
      <c r="B1496" s="11" t="str">
        <f t="shared" si="72"/>
        <v>Общий расчет. Ци Мень. Анализ Дворца. Пустота. По дню. Нет</v>
      </c>
      <c r="C1496" s="11" t="str">
        <f>IFERROR(VLOOKUP(I1496,lvl_1[],2,FALSE),"Нет")</f>
        <v>Общий расчет</v>
      </c>
      <c r="D1496" s="11" t="str">
        <f>IFERROR(VLOOKUP(Rule!J1496,lvl_2[],2,FALSE),"Нет")</f>
        <v>Ци Мень</v>
      </c>
      <c r="E1496" s="11" t="str">
        <f>IFERROR(VLOOKUP(Rule!K1496,lvl_3[],2,FALSE),"Нет")</f>
        <v>Анализ Дворца</v>
      </c>
      <c r="F1496" s="11" t="str">
        <f>IFERROR(INDEX(lvl_4[],MATCH(L1496,lvl_4[ID],0),MATCH(TEXT(K1496,"##0"),lvl_4[#Headers],0)),"Нет")</f>
        <v>Пустота</v>
      </c>
      <c r="G1496" s="11" t="str">
        <f>IFERROR(INDEX(lvl_5[],MATCH(M1496,lvl_5[ID],0),MATCH(_xlfn.CONCAT(TEXT(K1496,"##0"),"_",TEXT(L1496,"##0")),lvl_5[#Headers],0)),"Нет")</f>
        <v>По дню</v>
      </c>
      <c r="H1496" s="11" t="str">
        <f>IFERROR(INDEX(lvl_6[],MATCH(N1496,lvl_6[ID],0),MATCH(_xlfn.CONCAT(K1496,"_",L1496,"_",M1496),lvl_6[#Headers],0)),"Нет")</f>
        <v>Нет</v>
      </c>
      <c r="I1496" s="12">
        <v>1</v>
      </c>
      <c r="J1496" s="12">
        <v>2</v>
      </c>
      <c r="K1496" s="12">
        <v>2</v>
      </c>
      <c r="L1496" s="12">
        <v>8</v>
      </c>
      <c r="M1496" s="12">
        <v>3</v>
      </c>
      <c r="N1496" s="12">
        <v>0</v>
      </c>
      <c r="O1496" s="12">
        <f>COUNTIF($P$2:P1496,P1496)</f>
        <v>65</v>
      </c>
      <c r="P1496" s="12" t="str">
        <f t="shared" si="70"/>
        <v>122080300</v>
      </c>
      <c r="Q1496" s="12" t="str">
        <f t="shared" si="71"/>
        <v>1220803000065</v>
      </c>
      <c r="R1496" s="20" t="s">
        <v>1443</v>
      </c>
      <c r="S1496" s="20" t="s">
        <v>1443</v>
      </c>
      <c r="AI1496" s="12" t="s">
        <v>903</v>
      </c>
      <c r="AK1496" s="12" t="s">
        <v>861</v>
      </c>
      <c r="AW1496" s="12">
        <v>1</v>
      </c>
      <c r="BG1496" s="21">
        <v>0.65</v>
      </c>
      <c r="BJ1496" s="12">
        <v>1</v>
      </c>
    </row>
    <row r="1497" spans="1:62" ht="30" x14ac:dyDescent="0.25">
      <c r="A1497" s="12">
        <v>1</v>
      </c>
      <c r="B1497" s="11" t="str">
        <f t="shared" si="72"/>
        <v>Общий расчет. Ци Мень. Анализ Дворца. Пустота. По дню. Нет</v>
      </c>
      <c r="C1497" s="11" t="str">
        <f>IFERROR(VLOOKUP(I1497,lvl_1[],2,FALSE),"Нет")</f>
        <v>Общий расчет</v>
      </c>
      <c r="D1497" s="11" t="str">
        <f>IFERROR(VLOOKUP(Rule!J1497,lvl_2[],2,FALSE),"Нет")</f>
        <v>Ци Мень</v>
      </c>
      <c r="E1497" s="11" t="str">
        <f>IFERROR(VLOOKUP(Rule!K1497,lvl_3[],2,FALSE),"Нет")</f>
        <v>Анализ Дворца</v>
      </c>
      <c r="F1497" s="11" t="str">
        <f>IFERROR(INDEX(lvl_4[],MATCH(L1497,lvl_4[ID],0),MATCH(TEXT(K1497,"##0"),lvl_4[#Headers],0)),"Нет")</f>
        <v>Пустота</v>
      </c>
      <c r="G1497" s="11" t="str">
        <f>IFERROR(INDEX(lvl_5[],MATCH(M1497,lvl_5[ID],0),MATCH(_xlfn.CONCAT(TEXT(K1497,"##0"),"_",TEXT(L1497,"##0")),lvl_5[#Headers],0)),"Нет")</f>
        <v>По дню</v>
      </c>
      <c r="H1497" s="11" t="str">
        <f>IFERROR(INDEX(lvl_6[],MATCH(N1497,lvl_6[ID],0),MATCH(_xlfn.CONCAT(K1497,"_",L1497,"_",M1497),lvl_6[#Headers],0)),"Нет")</f>
        <v>Нет</v>
      </c>
      <c r="I1497" s="12">
        <v>1</v>
      </c>
      <c r="J1497" s="12">
        <v>2</v>
      </c>
      <c r="K1497" s="12">
        <v>2</v>
      </c>
      <c r="L1497" s="12">
        <v>8</v>
      </c>
      <c r="M1497" s="12">
        <v>3</v>
      </c>
      <c r="N1497" s="12">
        <v>0</v>
      </c>
      <c r="O1497" s="12">
        <f>COUNTIF($P$2:P1497,P1497)</f>
        <v>66</v>
      </c>
      <c r="P1497" s="12" t="str">
        <f t="shared" si="70"/>
        <v>122080300</v>
      </c>
      <c r="Q1497" s="12" t="str">
        <f t="shared" si="71"/>
        <v>1220803000066</v>
      </c>
      <c r="R1497" s="20" t="s">
        <v>1443</v>
      </c>
      <c r="S1497" s="20" t="s">
        <v>1443</v>
      </c>
      <c r="AI1497" s="12" t="s">
        <v>905</v>
      </c>
      <c r="AK1497" s="12" t="s">
        <v>862</v>
      </c>
      <c r="AW1497" s="12">
        <v>1</v>
      </c>
      <c r="BG1497" s="21">
        <v>0.65</v>
      </c>
      <c r="BJ1497" s="12">
        <v>1</v>
      </c>
    </row>
    <row r="1498" spans="1:62" ht="30" x14ac:dyDescent="0.25">
      <c r="A1498" s="12">
        <v>1</v>
      </c>
      <c r="B1498" s="11" t="str">
        <f t="shared" si="72"/>
        <v>Общий расчет. Ци Мень. Анализ Дворца. Пустота. По дню. Нет</v>
      </c>
      <c r="C1498" s="11" t="str">
        <f>IFERROR(VLOOKUP(I1498,lvl_1[],2,FALSE),"Нет")</f>
        <v>Общий расчет</v>
      </c>
      <c r="D1498" s="11" t="str">
        <f>IFERROR(VLOOKUP(Rule!J1498,lvl_2[],2,FALSE),"Нет")</f>
        <v>Ци Мень</v>
      </c>
      <c r="E1498" s="11" t="str">
        <f>IFERROR(VLOOKUP(Rule!K1498,lvl_3[],2,FALSE),"Нет")</f>
        <v>Анализ Дворца</v>
      </c>
      <c r="F1498" s="11" t="str">
        <f>IFERROR(INDEX(lvl_4[],MATCH(L1498,lvl_4[ID],0),MATCH(TEXT(K1498,"##0"),lvl_4[#Headers],0)),"Нет")</f>
        <v>Пустота</v>
      </c>
      <c r="G1498" s="11" t="str">
        <f>IFERROR(INDEX(lvl_5[],MATCH(M1498,lvl_5[ID],0),MATCH(_xlfn.CONCAT(TEXT(K1498,"##0"),"_",TEXT(L1498,"##0")),lvl_5[#Headers],0)),"Нет")</f>
        <v>По дню</v>
      </c>
      <c r="H1498" s="11" t="str">
        <f>IFERROR(INDEX(lvl_6[],MATCH(N1498,lvl_6[ID],0),MATCH(_xlfn.CONCAT(K1498,"_",L1498,"_",M1498),lvl_6[#Headers],0)),"Нет")</f>
        <v>Нет</v>
      </c>
      <c r="I1498" s="12">
        <v>1</v>
      </c>
      <c r="J1498" s="12">
        <v>2</v>
      </c>
      <c r="K1498" s="12">
        <v>2</v>
      </c>
      <c r="L1498" s="12">
        <v>8</v>
      </c>
      <c r="M1498" s="12">
        <v>3</v>
      </c>
      <c r="N1498" s="12">
        <v>0</v>
      </c>
      <c r="O1498" s="12">
        <f>COUNTIF($P$2:P1498,P1498)</f>
        <v>67</v>
      </c>
      <c r="P1498" s="12" t="str">
        <f t="shared" si="70"/>
        <v>122080300</v>
      </c>
      <c r="Q1498" s="12" t="str">
        <f t="shared" si="71"/>
        <v>1220803000067</v>
      </c>
      <c r="R1498" s="20" t="s">
        <v>1443</v>
      </c>
      <c r="S1498" s="20" t="s">
        <v>1443</v>
      </c>
      <c r="AI1498" s="12" t="s">
        <v>907</v>
      </c>
      <c r="AK1498" s="12" t="s">
        <v>863</v>
      </c>
      <c r="AW1498" s="12">
        <v>1</v>
      </c>
      <c r="BG1498" s="21">
        <v>0.65</v>
      </c>
      <c r="BJ1498" s="12">
        <v>1</v>
      </c>
    </row>
    <row r="1499" spans="1:62" ht="30" x14ac:dyDescent="0.25">
      <c r="A1499" s="12">
        <v>1</v>
      </c>
      <c r="B1499" s="11" t="str">
        <f t="shared" si="72"/>
        <v>Общий расчет. Ци Мень. Анализ Дворца. Пустота. По дню. Нет</v>
      </c>
      <c r="C1499" s="11" t="str">
        <f>IFERROR(VLOOKUP(I1499,lvl_1[],2,FALSE),"Нет")</f>
        <v>Общий расчет</v>
      </c>
      <c r="D1499" s="11" t="str">
        <f>IFERROR(VLOOKUP(Rule!J1499,lvl_2[],2,FALSE),"Нет")</f>
        <v>Ци Мень</v>
      </c>
      <c r="E1499" s="11" t="str">
        <f>IFERROR(VLOOKUP(Rule!K1499,lvl_3[],2,FALSE),"Нет")</f>
        <v>Анализ Дворца</v>
      </c>
      <c r="F1499" s="11" t="str">
        <f>IFERROR(INDEX(lvl_4[],MATCH(L1499,lvl_4[ID],0),MATCH(TEXT(K1499,"##0"),lvl_4[#Headers],0)),"Нет")</f>
        <v>Пустота</v>
      </c>
      <c r="G1499" s="11" t="str">
        <f>IFERROR(INDEX(lvl_5[],MATCH(M1499,lvl_5[ID],0),MATCH(_xlfn.CONCAT(TEXT(K1499,"##0"),"_",TEXT(L1499,"##0")),lvl_5[#Headers],0)),"Нет")</f>
        <v>По дню</v>
      </c>
      <c r="H1499" s="11" t="str">
        <f>IFERROR(INDEX(lvl_6[],MATCH(N1499,lvl_6[ID],0),MATCH(_xlfn.CONCAT(K1499,"_",L1499,"_",M1499),lvl_6[#Headers],0)),"Нет")</f>
        <v>Нет</v>
      </c>
      <c r="I1499" s="12">
        <v>1</v>
      </c>
      <c r="J1499" s="12">
        <v>2</v>
      </c>
      <c r="K1499" s="12">
        <v>2</v>
      </c>
      <c r="L1499" s="12">
        <v>8</v>
      </c>
      <c r="M1499" s="12">
        <v>3</v>
      </c>
      <c r="N1499" s="12">
        <v>0</v>
      </c>
      <c r="O1499" s="12">
        <f>COUNTIF($P$2:P1499,P1499)</f>
        <v>68</v>
      </c>
      <c r="P1499" s="12" t="str">
        <f t="shared" si="70"/>
        <v>122080300</v>
      </c>
      <c r="Q1499" s="12" t="str">
        <f t="shared" si="71"/>
        <v>1220803000068</v>
      </c>
      <c r="R1499" s="20" t="s">
        <v>1443</v>
      </c>
      <c r="S1499" s="20" t="s">
        <v>1443</v>
      </c>
      <c r="AI1499" s="12" t="s">
        <v>908</v>
      </c>
      <c r="AK1499" s="12" t="s">
        <v>864</v>
      </c>
      <c r="AW1499" s="12">
        <v>1</v>
      </c>
      <c r="BG1499" s="21">
        <v>0.65</v>
      </c>
      <c r="BJ1499" s="12">
        <v>1</v>
      </c>
    </row>
    <row r="1500" spans="1:62" ht="30" x14ac:dyDescent="0.25">
      <c r="A1500" s="12">
        <v>1</v>
      </c>
      <c r="B1500" s="11" t="str">
        <f t="shared" si="72"/>
        <v>Общий расчет. Ци Мень. Анализ Дворца. Пустота. По дню. Нет</v>
      </c>
      <c r="C1500" s="11" t="str">
        <f>IFERROR(VLOOKUP(I1500,lvl_1[],2,FALSE),"Нет")</f>
        <v>Общий расчет</v>
      </c>
      <c r="D1500" s="11" t="str">
        <f>IFERROR(VLOOKUP(Rule!J1500,lvl_2[],2,FALSE),"Нет")</f>
        <v>Ци Мень</v>
      </c>
      <c r="E1500" s="11" t="str">
        <f>IFERROR(VLOOKUP(Rule!K1500,lvl_3[],2,FALSE),"Нет")</f>
        <v>Анализ Дворца</v>
      </c>
      <c r="F1500" s="11" t="str">
        <f>IFERROR(INDEX(lvl_4[],MATCH(L1500,lvl_4[ID],0),MATCH(TEXT(K1500,"##0"),lvl_4[#Headers],0)),"Нет")</f>
        <v>Пустота</v>
      </c>
      <c r="G1500" s="11" t="str">
        <f>IFERROR(INDEX(lvl_5[],MATCH(M1500,lvl_5[ID],0),MATCH(_xlfn.CONCAT(TEXT(K1500,"##0"),"_",TEXT(L1500,"##0")),lvl_5[#Headers],0)),"Нет")</f>
        <v>По дню</v>
      </c>
      <c r="H1500" s="11" t="str">
        <f>IFERROR(INDEX(lvl_6[],MATCH(N1500,lvl_6[ID],0),MATCH(_xlfn.CONCAT(K1500,"_",L1500,"_",M1500),lvl_6[#Headers],0)),"Нет")</f>
        <v>Нет</v>
      </c>
      <c r="I1500" s="12">
        <v>1</v>
      </c>
      <c r="J1500" s="12">
        <v>2</v>
      </c>
      <c r="K1500" s="12">
        <v>2</v>
      </c>
      <c r="L1500" s="12">
        <v>8</v>
      </c>
      <c r="M1500" s="12">
        <v>3</v>
      </c>
      <c r="N1500" s="12">
        <v>0</v>
      </c>
      <c r="O1500" s="12">
        <f>COUNTIF($P$2:P1500,P1500)</f>
        <v>69</v>
      </c>
      <c r="P1500" s="12" t="str">
        <f t="shared" si="70"/>
        <v>122080300</v>
      </c>
      <c r="Q1500" s="12" t="str">
        <f t="shared" si="71"/>
        <v>1220803000069</v>
      </c>
      <c r="R1500" s="20" t="s">
        <v>1443</v>
      </c>
      <c r="S1500" s="20" t="s">
        <v>1443</v>
      </c>
      <c r="AI1500" s="12" t="s">
        <v>910</v>
      </c>
      <c r="AK1500" s="12" t="s">
        <v>865</v>
      </c>
      <c r="AW1500" s="12">
        <v>1</v>
      </c>
      <c r="BG1500" s="21">
        <v>0.65</v>
      </c>
      <c r="BJ1500" s="12">
        <v>1</v>
      </c>
    </row>
    <row r="1501" spans="1:62" ht="30" x14ac:dyDescent="0.25">
      <c r="A1501" s="12">
        <v>1</v>
      </c>
      <c r="B1501" s="11" t="str">
        <f t="shared" si="72"/>
        <v>Общий расчет. Ци Мень. Анализ Дворца. Пустота. По дню. Нет</v>
      </c>
      <c r="C1501" s="11" t="str">
        <f>IFERROR(VLOOKUP(I1501,lvl_1[],2,FALSE),"Нет")</f>
        <v>Общий расчет</v>
      </c>
      <c r="D1501" s="11" t="str">
        <f>IFERROR(VLOOKUP(Rule!J1501,lvl_2[],2,FALSE),"Нет")</f>
        <v>Ци Мень</v>
      </c>
      <c r="E1501" s="11" t="str">
        <f>IFERROR(VLOOKUP(Rule!K1501,lvl_3[],2,FALSE),"Нет")</f>
        <v>Анализ Дворца</v>
      </c>
      <c r="F1501" s="11" t="str">
        <f>IFERROR(INDEX(lvl_4[],MATCH(L1501,lvl_4[ID],0),MATCH(TEXT(K1501,"##0"),lvl_4[#Headers],0)),"Нет")</f>
        <v>Пустота</v>
      </c>
      <c r="G1501" s="11" t="str">
        <f>IFERROR(INDEX(lvl_5[],MATCH(M1501,lvl_5[ID],0),MATCH(_xlfn.CONCAT(TEXT(K1501,"##0"),"_",TEXT(L1501,"##0")),lvl_5[#Headers],0)),"Нет")</f>
        <v>По дню</v>
      </c>
      <c r="H1501" s="11" t="str">
        <f>IFERROR(INDEX(lvl_6[],MATCH(N1501,lvl_6[ID],0),MATCH(_xlfn.CONCAT(K1501,"_",L1501,"_",M1501),lvl_6[#Headers],0)),"Нет")</f>
        <v>Нет</v>
      </c>
      <c r="I1501" s="12">
        <v>1</v>
      </c>
      <c r="J1501" s="12">
        <v>2</v>
      </c>
      <c r="K1501" s="12">
        <v>2</v>
      </c>
      <c r="L1501" s="12">
        <v>8</v>
      </c>
      <c r="M1501" s="12">
        <v>3</v>
      </c>
      <c r="N1501" s="12">
        <v>0</v>
      </c>
      <c r="O1501" s="12">
        <f>COUNTIF($P$2:P1501,P1501)</f>
        <v>70</v>
      </c>
      <c r="P1501" s="12" t="str">
        <f t="shared" si="70"/>
        <v>122080300</v>
      </c>
      <c r="Q1501" s="12" t="str">
        <f t="shared" si="71"/>
        <v>1220803000070</v>
      </c>
      <c r="R1501" s="20" t="s">
        <v>1443</v>
      </c>
      <c r="S1501" s="20" t="s">
        <v>1443</v>
      </c>
      <c r="AI1501" s="12" t="s">
        <v>912</v>
      </c>
      <c r="AK1501" s="12" t="s">
        <v>866</v>
      </c>
      <c r="AW1501" s="12">
        <v>1</v>
      </c>
      <c r="BG1501" s="21">
        <v>0.65</v>
      </c>
      <c r="BJ1501" s="12">
        <v>1</v>
      </c>
    </row>
    <row r="1502" spans="1:62" ht="30" x14ac:dyDescent="0.25">
      <c r="A1502" s="12">
        <v>1</v>
      </c>
      <c r="B1502" s="11" t="str">
        <f t="shared" si="72"/>
        <v>Общий расчет. Ци Мень. Анализ Дворца. Пустота. По дню. Нет</v>
      </c>
      <c r="C1502" s="11" t="str">
        <f>IFERROR(VLOOKUP(I1502,lvl_1[],2,FALSE),"Нет")</f>
        <v>Общий расчет</v>
      </c>
      <c r="D1502" s="11" t="str">
        <f>IFERROR(VLOOKUP(Rule!J1502,lvl_2[],2,FALSE),"Нет")</f>
        <v>Ци Мень</v>
      </c>
      <c r="E1502" s="11" t="str">
        <f>IFERROR(VLOOKUP(Rule!K1502,lvl_3[],2,FALSE),"Нет")</f>
        <v>Анализ Дворца</v>
      </c>
      <c r="F1502" s="11" t="str">
        <f>IFERROR(INDEX(lvl_4[],MATCH(L1502,lvl_4[ID],0),MATCH(TEXT(K1502,"##0"),lvl_4[#Headers],0)),"Нет")</f>
        <v>Пустота</v>
      </c>
      <c r="G1502" s="11" t="str">
        <f>IFERROR(INDEX(lvl_5[],MATCH(M1502,lvl_5[ID],0),MATCH(_xlfn.CONCAT(TEXT(K1502,"##0"),"_",TEXT(L1502,"##0")),lvl_5[#Headers],0)),"Нет")</f>
        <v>По дню</v>
      </c>
      <c r="H1502" s="11" t="str">
        <f>IFERROR(INDEX(lvl_6[],MATCH(N1502,lvl_6[ID],0),MATCH(_xlfn.CONCAT(K1502,"_",L1502,"_",M1502),lvl_6[#Headers],0)),"Нет")</f>
        <v>Нет</v>
      </c>
      <c r="I1502" s="12">
        <v>1</v>
      </c>
      <c r="J1502" s="12">
        <v>2</v>
      </c>
      <c r="K1502" s="12">
        <v>2</v>
      </c>
      <c r="L1502" s="12">
        <v>8</v>
      </c>
      <c r="M1502" s="12">
        <v>3</v>
      </c>
      <c r="N1502" s="12">
        <v>0</v>
      </c>
      <c r="O1502" s="12">
        <f>COUNTIF($P$2:P1502,P1502)</f>
        <v>71</v>
      </c>
      <c r="P1502" s="12" t="str">
        <f t="shared" si="70"/>
        <v>122080300</v>
      </c>
      <c r="Q1502" s="12" t="str">
        <f t="shared" si="71"/>
        <v>1220803000071</v>
      </c>
      <c r="R1502" s="20" t="s">
        <v>1443</v>
      </c>
      <c r="S1502" s="20" t="s">
        <v>1443</v>
      </c>
      <c r="AI1502" s="12" t="s">
        <v>914</v>
      </c>
      <c r="AK1502" s="12" t="s">
        <v>867</v>
      </c>
      <c r="AW1502" s="12">
        <v>1</v>
      </c>
      <c r="BG1502" s="21">
        <v>0.65</v>
      </c>
      <c r="BJ1502" s="12">
        <v>1</v>
      </c>
    </row>
    <row r="1503" spans="1:62" ht="30" x14ac:dyDescent="0.25">
      <c r="A1503" s="12">
        <v>1</v>
      </c>
      <c r="B1503" s="11" t="str">
        <f t="shared" si="72"/>
        <v>Общий расчет. Ци Мень. Анализ Дворца. Пустота. По дню. Нет</v>
      </c>
      <c r="C1503" s="11" t="str">
        <f>IFERROR(VLOOKUP(I1503,lvl_1[],2,FALSE),"Нет")</f>
        <v>Общий расчет</v>
      </c>
      <c r="D1503" s="11" t="str">
        <f>IFERROR(VLOOKUP(Rule!J1503,lvl_2[],2,FALSE),"Нет")</f>
        <v>Ци Мень</v>
      </c>
      <c r="E1503" s="11" t="str">
        <f>IFERROR(VLOOKUP(Rule!K1503,lvl_3[],2,FALSE),"Нет")</f>
        <v>Анализ Дворца</v>
      </c>
      <c r="F1503" s="11" t="str">
        <f>IFERROR(INDEX(lvl_4[],MATCH(L1503,lvl_4[ID],0),MATCH(TEXT(K1503,"##0"),lvl_4[#Headers],0)),"Нет")</f>
        <v>Пустота</v>
      </c>
      <c r="G1503" s="11" t="str">
        <f>IFERROR(INDEX(lvl_5[],MATCH(M1503,lvl_5[ID],0),MATCH(_xlfn.CONCAT(TEXT(K1503,"##0"),"_",TEXT(L1503,"##0")),lvl_5[#Headers],0)),"Нет")</f>
        <v>По дню</v>
      </c>
      <c r="H1503" s="11" t="str">
        <f>IFERROR(INDEX(lvl_6[],MATCH(N1503,lvl_6[ID],0),MATCH(_xlfn.CONCAT(K1503,"_",L1503,"_",M1503),lvl_6[#Headers],0)),"Нет")</f>
        <v>Нет</v>
      </c>
      <c r="I1503" s="12">
        <v>1</v>
      </c>
      <c r="J1503" s="12">
        <v>2</v>
      </c>
      <c r="K1503" s="12">
        <v>2</v>
      </c>
      <c r="L1503" s="12">
        <v>8</v>
      </c>
      <c r="M1503" s="12">
        <v>3</v>
      </c>
      <c r="N1503" s="12">
        <v>0</v>
      </c>
      <c r="O1503" s="12">
        <f>COUNTIF($P$2:P1503,P1503)</f>
        <v>72</v>
      </c>
      <c r="P1503" s="12" t="str">
        <f t="shared" si="70"/>
        <v>122080300</v>
      </c>
      <c r="Q1503" s="12" t="str">
        <f t="shared" si="71"/>
        <v>1220803000072</v>
      </c>
      <c r="R1503" s="20" t="s">
        <v>1443</v>
      </c>
      <c r="S1503" s="20" t="s">
        <v>1443</v>
      </c>
      <c r="AI1503" s="12" t="s">
        <v>916</v>
      </c>
      <c r="AK1503" s="12" t="s">
        <v>868</v>
      </c>
      <c r="AW1503" s="12">
        <v>1</v>
      </c>
      <c r="BG1503" s="21">
        <v>0.65</v>
      </c>
      <c r="BJ1503" s="12">
        <v>1</v>
      </c>
    </row>
    <row r="1504" spans="1:62" ht="30" x14ac:dyDescent="0.25">
      <c r="A1504" s="12">
        <v>1</v>
      </c>
      <c r="B1504" s="11" t="str">
        <f t="shared" si="72"/>
        <v>Общий расчет. Ци Мень. Анализ Дворца. Пустота. По Часу. Нет</v>
      </c>
      <c r="C1504" s="11" t="str">
        <f>IFERROR(VLOOKUP(I1504,lvl_1[],2,FALSE),"Нет")</f>
        <v>Общий расчет</v>
      </c>
      <c r="D1504" s="11" t="str">
        <f>IFERROR(VLOOKUP(Rule!J1504,lvl_2[],2,FALSE),"Нет")</f>
        <v>Ци Мень</v>
      </c>
      <c r="E1504" s="11" t="str">
        <f>IFERROR(VLOOKUP(Rule!K1504,lvl_3[],2,FALSE),"Нет")</f>
        <v>Анализ Дворца</v>
      </c>
      <c r="F1504" s="11" t="str">
        <f>IFERROR(INDEX(lvl_4[],MATCH(L1504,lvl_4[ID],0),MATCH(TEXT(K1504,"##0"),lvl_4[#Headers],0)),"Нет")</f>
        <v>Пустота</v>
      </c>
      <c r="G1504" s="11" t="str">
        <f>IFERROR(INDEX(lvl_5[],MATCH(M1504,lvl_5[ID],0),MATCH(_xlfn.CONCAT(TEXT(K1504,"##0"),"_",TEXT(L1504,"##0")),lvl_5[#Headers],0)),"Нет")</f>
        <v>По Часу</v>
      </c>
      <c r="H1504" s="11" t="str">
        <f>IFERROR(INDEX(lvl_6[],MATCH(N1504,lvl_6[ID],0),MATCH(_xlfn.CONCAT(K1504,"_",L1504,"_",M1504),lvl_6[#Headers],0)),"Нет")</f>
        <v>Нет</v>
      </c>
      <c r="I1504" s="12">
        <v>1</v>
      </c>
      <c r="J1504" s="12">
        <v>2</v>
      </c>
      <c r="K1504" s="12">
        <v>2</v>
      </c>
      <c r="L1504" s="12">
        <v>8</v>
      </c>
      <c r="M1504" s="12">
        <v>4</v>
      </c>
      <c r="N1504" s="12">
        <v>0</v>
      </c>
      <c r="O1504" s="12">
        <f>COUNTIF($P$2:P1504,P1504)</f>
        <v>1</v>
      </c>
      <c r="P1504" s="12" t="str">
        <f t="shared" si="70"/>
        <v>122080400</v>
      </c>
      <c r="Q1504" s="12" t="str">
        <f t="shared" si="71"/>
        <v>1220804000001</v>
      </c>
      <c r="R1504" s="20" t="s">
        <v>1444</v>
      </c>
      <c r="S1504" s="20" t="s">
        <v>1444</v>
      </c>
      <c r="AP1504" s="12" t="s">
        <v>901</v>
      </c>
      <c r="AR1504" s="12" t="s">
        <v>870</v>
      </c>
      <c r="AW1504" s="12">
        <v>6</v>
      </c>
      <c r="BG1504" s="21">
        <v>0.75</v>
      </c>
      <c r="BJ1504" s="12">
        <v>1</v>
      </c>
    </row>
    <row r="1505" spans="1:62" ht="30" x14ac:dyDescent="0.25">
      <c r="A1505" s="12">
        <v>1</v>
      </c>
      <c r="B1505" s="11" t="str">
        <f t="shared" si="72"/>
        <v>Общий расчет. Ци Мень. Анализ Дворца. Пустота. По Часу. Нет</v>
      </c>
      <c r="C1505" s="11" t="str">
        <f>IFERROR(VLOOKUP(I1505,lvl_1[],2,FALSE),"Нет")</f>
        <v>Общий расчет</v>
      </c>
      <c r="D1505" s="11" t="str">
        <f>IFERROR(VLOOKUP(Rule!J1505,lvl_2[],2,FALSE),"Нет")</f>
        <v>Ци Мень</v>
      </c>
      <c r="E1505" s="11" t="str">
        <f>IFERROR(VLOOKUP(Rule!K1505,lvl_3[],2,FALSE),"Нет")</f>
        <v>Анализ Дворца</v>
      </c>
      <c r="F1505" s="11" t="str">
        <f>IFERROR(INDEX(lvl_4[],MATCH(L1505,lvl_4[ID],0),MATCH(TEXT(K1505,"##0"),lvl_4[#Headers],0)),"Нет")</f>
        <v>Пустота</v>
      </c>
      <c r="G1505" s="11" t="str">
        <f>IFERROR(INDEX(lvl_5[],MATCH(M1505,lvl_5[ID],0),MATCH(_xlfn.CONCAT(TEXT(K1505,"##0"),"_",TEXT(L1505,"##0")),lvl_5[#Headers],0)),"Нет")</f>
        <v>По Часу</v>
      </c>
      <c r="H1505" s="11" t="str">
        <f>IFERROR(INDEX(lvl_6[],MATCH(N1505,lvl_6[ID],0),MATCH(_xlfn.CONCAT(K1505,"_",L1505,"_",M1505),lvl_6[#Headers],0)),"Нет")</f>
        <v>Нет</v>
      </c>
      <c r="I1505" s="12">
        <v>1</v>
      </c>
      <c r="J1505" s="12">
        <v>2</v>
      </c>
      <c r="K1505" s="12">
        <v>2</v>
      </c>
      <c r="L1505" s="12">
        <v>8</v>
      </c>
      <c r="M1505" s="12">
        <v>4</v>
      </c>
      <c r="N1505" s="12">
        <v>0</v>
      </c>
      <c r="O1505" s="12">
        <f>COUNTIF($P$2:P1505,P1505)</f>
        <v>2</v>
      </c>
      <c r="P1505" s="12" t="str">
        <f t="shared" si="70"/>
        <v>122080400</v>
      </c>
      <c r="Q1505" s="12" t="str">
        <f t="shared" si="71"/>
        <v>1220804000002</v>
      </c>
      <c r="R1505" s="20" t="s">
        <v>1444</v>
      </c>
      <c r="S1505" s="20" t="s">
        <v>1444</v>
      </c>
      <c r="AP1505" s="12" t="s">
        <v>903</v>
      </c>
      <c r="AR1505" s="12" t="s">
        <v>859</v>
      </c>
      <c r="AW1505" s="12">
        <v>6</v>
      </c>
      <c r="BG1505" s="21">
        <v>0.75</v>
      </c>
      <c r="BJ1505" s="12">
        <v>1</v>
      </c>
    </row>
    <row r="1506" spans="1:62" ht="30" x14ac:dyDescent="0.25">
      <c r="A1506" s="12">
        <v>1</v>
      </c>
      <c r="B1506" s="11" t="str">
        <f t="shared" si="72"/>
        <v>Общий расчет. Ци Мень. Анализ Дворца. Пустота. По Часу. Нет</v>
      </c>
      <c r="C1506" s="11" t="str">
        <f>IFERROR(VLOOKUP(I1506,lvl_1[],2,FALSE),"Нет")</f>
        <v>Общий расчет</v>
      </c>
      <c r="D1506" s="11" t="str">
        <f>IFERROR(VLOOKUP(Rule!J1506,lvl_2[],2,FALSE),"Нет")</f>
        <v>Ци Мень</v>
      </c>
      <c r="E1506" s="11" t="str">
        <f>IFERROR(VLOOKUP(Rule!K1506,lvl_3[],2,FALSE),"Нет")</f>
        <v>Анализ Дворца</v>
      </c>
      <c r="F1506" s="11" t="str">
        <f>IFERROR(INDEX(lvl_4[],MATCH(L1506,lvl_4[ID],0),MATCH(TEXT(K1506,"##0"),lvl_4[#Headers],0)),"Нет")</f>
        <v>Пустота</v>
      </c>
      <c r="G1506" s="11" t="str">
        <f>IFERROR(INDEX(lvl_5[],MATCH(M1506,lvl_5[ID],0),MATCH(_xlfn.CONCAT(TEXT(K1506,"##0"),"_",TEXT(L1506,"##0")),lvl_5[#Headers],0)),"Нет")</f>
        <v>По Часу</v>
      </c>
      <c r="H1506" s="11" t="str">
        <f>IFERROR(INDEX(lvl_6[],MATCH(N1506,lvl_6[ID],0),MATCH(_xlfn.CONCAT(K1506,"_",L1506,"_",M1506),lvl_6[#Headers],0)),"Нет")</f>
        <v>Нет</v>
      </c>
      <c r="I1506" s="12">
        <v>1</v>
      </c>
      <c r="J1506" s="12">
        <v>2</v>
      </c>
      <c r="K1506" s="12">
        <v>2</v>
      </c>
      <c r="L1506" s="12">
        <v>8</v>
      </c>
      <c r="M1506" s="12">
        <v>4</v>
      </c>
      <c r="N1506" s="12">
        <v>0</v>
      </c>
      <c r="O1506" s="12">
        <f>COUNTIF($P$2:P1506,P1506)</f>
        <v>3</v>
      </c>
      <c r="P1506" s="12" t="str">
        <f t="shared" si="70"/>
        <v>122080400</v>
      </c>
      <c r="Q1506" s="12" t="str">
        <f t="shared" si="71"/>
        <v>1220804000003</v>
      </c>
      <c r="R1506" s="20" t="s">
        <v>1444</v>
      </c>
      <c r="S1506" s="20" t="s">
        <v>1444</v>
      </c>
      <c r="AP1506" s="12" t="s">
        <v>905</v>
      </c>
      <c r="AR1506" s="12" t="s">
        <v>860</v>
      </c>
      <c r="AW1506" s="12">
        <v>6</v>
      </c>
      <c r="BG1506" s="21">
        <v>0.75</v>
      </c>
      <c r="BJ1506" s="12">
        <v>1</v>
      </c>
    </row>
    <row r="1507" spans="1:62" ht="30" x14ac:dyDescent="0.25">
      <c r="A1507" s="12">
        <v>1</v>
      </c>
      <c r="B1507" s="11" t="str">
        <f t="shared" si="72"/>
        <v>Общий расчет. Ци Мень. Анализ Дворца. Пустота. По Часу. Нет</v>
      </c>
      <c r="C1507" s="11" t="str">
        <f>IFERROR(VLOOKUP(I1507,lvl_1[],2,FALSE),"Нет")</f>
        <v>Общий расчет</v>
      </c>
      <c r="D1507" s="11" t="str">
        <f>IFERROR(VLOOKUP(Rule!J1507,lvl_2[],2,FALSE),"Нет")</f>
        <v>Ци Мень</v>
      </c>
      <c r="E1507" s="11" t="str">
        <f>IFERROR(VLOOKUP(Rule!K1507,lvl_3[],2,FALSE),"Нет")</f>
        <v>Анализ Дворца</v>
      </c>
      <c r="F1507" s="11" t="str">
        <f>IFERROR(INDEX(lvl_4[],MATCH(L1507,lvl_4[ID],0),MATCH(TEXT(K1507,"##0"),lvl_4[#Headers],0)),"Нет")</f>
        <v>Пустота</v>
      </c>
      <c r="G1507" s="11" t="str">
        <f>IFERROR(INDEX(lvl_5[],MATCH(M1507,lvl_5[ID],0),MATCH(_xlfn.CONCAT(TEXT(K1507,"##0"),"_",TEXT(L1507,"##0")),lvl_5[#Headers],0)),"Нет")</f>
        <v>По Часу</v>
      </c>
      <c r="H1507" s="11" t="str">
        <f>IFERROR(INDEX(lvl_6[],MATCH(N1507,lvl_6[ID],0),MATCH(_xlfn.CONCAT(K1507,"_",L1507,"_",M1507),lvl_6[#Headers],0)),"Нет")</f>
        <v>Нет</v>
      </c>
      <c r="I1507" s="12">
        <v>1</v>
      </c>
      <c r="J1507" s="12">
        <v>2</v>
      </c>
      <c r="K1507" s="12">
        <v>2</v>
      </c>
      <c r="L1507" s="12">
        <v>8</v>
      </c>
      <c r="M1507" s="12">
        <v>4</v>
      </c>
      <c r="N1507" s="12">
        <v>0</v>
      </c>
      <c r="O1507" s="12">
        <f>COUNTIF($P$2:P1507,P1507)</f>
        <v>4</v>
      </c>
      <c r="P1507" s="12" t="str">
        <f t="shared" si="70"/>
        <v>122080400</v>
      </c>
      <c r="Q1507" s="12" t="str">
        <f t="shared" si="71"/>
        <v>1220804000004</v>
      </c>
      <c r="R1507" s="20" t="s">
        <v>1444</v>
      </c>
      <c r="S1507" s="20" t="s">
        <v>1444</v>
      </c>
      <c r="AP1507" s="12" t="s">
        <v>908</v>
      </c>
      <c r="AR1507" s="12" t="s">
        <v>862</v>
      </c>
      <c r="AW1507" s="12">
        <v>6</v>
      </c>
      <c r="BG1507" s="21">
        <v>0.75</v>
      </c>
      <c r="BJ1507" s="12">
        <v>1</v>
      </c>
    </row>
    <row r="1508" spans="1:62" ht="30" x14ac:dyDescent="0.25">
      <c r="A1508" s="12">
        <v>1</v>
      </c>
      <c r="B1508" s="11" t="str">
        <f t="shared" si="72"/>
        <v>Общий расчет. Ци Мень. Анализ Дворца. Пустота. По Часу. Нет</v>
      </c>
      <c r="C1508" s="11" t="str">
        <f>IFERROR(VLOOKUP(I1508,lvl_1[],2,FALSE),"Нет")</f>
        <v>Общий расчет</v>
      </c>
      <c r="D1508" s="11" t="str">
        <f>IFERROR(VLOOKUP(Rule!J1508,lvl_2[],2,FALSE),"Нет")</f>
        <v>Ци Мень</v>
      </c>
      <c r="E1508" s="11" t="str">
        <f>IFERROR(VLOOKUP(Rule!K1508,lvl_3[],2,FALSE),"Нет")</f>
        <v>Анализ Дворца</v>
      </c>
      <c r="F1508" s="11" t="str">
        <f>IFERROR(INDEX(lvl_4[],MATCH(L1508,lvl_4[ID],0),MATCH(TEXT(K1508,"##0"),lvl_4[#Headers],0)),"Нет")</f>
        <v>Пустота</v>
      </c>
      <c r="G1508" s="11" t="str">
        <f>IFERROR(INDEX(lvl_5[],MATCH(M1508,lvl_5[ID],0),MATCH(_xlfn.CONCAT(TEXT(K1508,"##0"),"_",TEXT(L1508,"##0")),lvl_5[#Headers],0)),"Нет")</f>
        <v>По Часу</v>
      </c>
      <c r="H1508" s="11" t="str">
        <f>IFERROR(INDEX(lvl_6[],MATCH(N1508,lvl_6[ID],0),MATCH(_xlfn.CONCAT(K1508,"_",L1508,"_",M1508),lvl_6[#Headers],0)),"Нет")</f>
        <v>Нет</v>
      </c>
      <c r="I1508" s="12">
        <v>1</v>
      </c>
      <c r="J1508" s="12">
        <v>2</v>
      </c>
      <c r="K1508" s="12">
        <v>2</v>
      </c>
      <c r="L1508" s="12">
        <v>8</v>
      </c>
      <c r="M1508" s="12">
        <v>4</v>
      </c>
      <c r="N1508" s="12">
        <v>0</v>
      </c>
      <c r="O1508" s="12">
        <f>COUNTIF($P$2:P1508,P1508)</f>
        <v>5</v>
      </c>
      <c r="P1508" s="12" t="str">
        <f t="shared" si="70"/>
        <v>122080400</v>
      </c>
      <c r="Q1508" s="12" t="str">
        <f t="shared" si="71"/>
        <v>1220804000005</v>
      </c>
      <c r="R1508" s="20" t="s">
        <v>1444</v>
      </c>
      <c r="S1508" s="20" t="s">
        <v>1444</v>
      </c>
      <c r="AP1508" s="12" t="s">
        <v>910</v>
      </c>
      <c r="AR1508" s="12" t="s">
        <v>863</v>
      </c>
      <c r="AW1508" s="12">
        <v>6</v>
      </c>
      <c r="BG1508" s="21">
        <v>0.75</v>
      </c>
      <c r="BJ1508" s="12">
        <v>1</v>
      </c>
    </row>
    <row r="1509" spans="1:62" ht="30" x14ac:dyDescent="0.25">
      <c r="A1509" s="12">
        <v>1</v>
      </c>
      <c r="B1509" s="11" t="str">
        <f t="shared" si="72"/>
        <v>Общий расчет. Ци Мень. Анализ Дворца. Пустота. По Часу. Нет</v>
      </c>
      <c r="C1509" s="11" t="str">
        <f>IFERROR(VLOOKUP(I1509,lvl_1[],2,FALSE),"Нет")</f>
        <v>Общий расчет</v>
      </c>
      <c r="D1509" s="11" t="str">
        <f>IFERROR(VLOOKUP(Rule!J1509,lvl_2[],2,FALSE),"Нет")</f>
        <v>Ци Мень</v>
      </c>
      <c r="E1509" s="11" t="str">
        <f>IFERROR(VLOOKUP(Rule!K1509,lvl_3[],2,FALSE),"Нет")</f>
        <v>Анализ Дворца</v>
      </c>
      <c r="F1509" s="11" t="str">
        <f>IFERROR(INDEX(lvl_4[],MATCH(L1509,lvl_4[ID],0),MATCH(TEXT(K1509,"##0"),lvl_4[#Headers],0)),"Нет")</f>
        <v>Пустота</v>
      </c>
      <c r="G1509" s="11" t="str">
        <f>IFERROR(INDEX(lvl_5[],MATCH(M1509,lvl_5[ID],0),MATCH(_xlfn.CONCAT(TEXT(K1509,"##0"),"_",TEXT(L1509,"##0")),lvl_5[#Headers],0)),"Нет")</f>
        <v>По Часу</v>
      </c>
      <c r="H1509" s="11" t="str">
        <f>IFERROR(INDEX(lvl_6[],MATCH(N1509,lvl_6[ID],0),MATCH(_xlfn.CONCAT(K1509,"_",L1509,"_",M1509),lvl_6[#Headers],0)),"Нет")</f>
        <v>Нет</v>
      </c>
      <c r="I1509" s="12">
        <v>1</v>
      </c>
      <c r="J1509" s="12">
        <v>2</v>
      </c>
      <c r="K1509" s="12">
        <v>2</v>
      </c>
      <c r="L1509" s="12">
        <v>8</v>
      </c>
      <c r="M1509" s="12">
        <v>4</v>
      </c>
      <c r="N1509" s="12">
        <v>0</v>
      </c>
      <c r="O1509" s="12">
        <f>COUNTIF($P$2:P1509,P1509)</f>
        <v>6</v>
      </c>
      <c r="P1509" s="12" t="str">
        <f t="shared" si="70"/>
        <v>122080400</v>
      </c>
      <c r="Q1509" s="12" t="str">
        <f t="shared" si="71"/>
        <v>1220804000006</v>
      </c>
      <c r="R1509" s="20" t="s">
        <v>1444</v>
      </c>
      <c r="S1509" s="20" t="s">
        <v>1444</v>
      </c>
      <c r="AP1509" s="12" t="s">
        <v>912</v>
      </c>
      <c r="AR1509" s="12" t="s">
        <v>864</v>
      </c>
      <c r="AW1509" s="12">
        <v>6</v>
      </c>
      <c r="BG1509" s="21">
        <v>0.75</v>
      </c>
      <c r="BJ1509" s="12">
        <v>1</v>
      </c>
    </row>
    <row r="1510" spans="1:62" ht="30" x14ac:dyDescent="0.25">
      <c r="A1510" s="12">
        <v>1</v>
      </c>
      <c r="B1510" s="11" t="str">
        <f t="shared" si="72"/>
        <v>Общий расчет. Ци Мень. Анализ Дворца. Пустота. По Часу. Нет</v>
      </c>
      <c r="C1510" s="11" t="str">
        <f>IFERROR(VLOOKUP(I1510,lvl_1[],2,FALSE),"Нет")</f>
        <v>Общий расчет</v>
      </c>
      <c r="D1510" s="11" t="str">
        <f>IFERROR(VLOOKUP(Rule!J1510,lvl_2[],2,FALSE),"Нет")</f>
        <v>Ци Мень</v>
      </c>
      <c r="E1510" s="11" t="str">
        <f>IFERROR(VLOOKUP(Rule!K1510,lvl_3[],2,FALSE),"Нет")</f>
        <v>Анализ Дворца</v>
      </c>
      <c r="F1510" s="11" t="str">
        <f>IFERROR(INDEX(lvl_4[],MATCH(L1510,lvl_4[ID],0),MATCH(TEXT(K1510,"##0"),lvl_4[#Headers],0)),"Нет")</f>
        <v>Пустота</v>
      </c>
      <c r="G1510" s="11" t="str">
        <f>IFERROR(INDEX(lvl_5[],MATCH(M1510,lvl_5[ID],0),MATCH(_xlfn.CONCAT(TEXT(K1510,"##0"),"_",TEXT(L1510,"##0")),lvl_5[#Headers],0)),"Нет")</f>
        <v>По Часу</v>
      </c>
      <c r="H1510" s="11" t="str">
        <f>IFERROR(INDEX(lvl_6[],MATCH(N1510,lvl_6[ID],0),MATCH(_xlfn.CONCAT(K1510,"_",L1510,"_",M1510),lvl_6[#Headers],0)),"Нет")</f>
        <v>Нет</v>
      </c>
      <c r="I1510" s="12">
        <v>1</v>
      </c>
      <c r="J1510" s="12">
        <v>2</v>
      </c>
      <c r="K1510" s="12">
        <v>2</v>
      </c>
      <c r="L1510" s="12">
        <v>8</v>
      </c>
      <c r="M1510" s="12">
        <v>4</v>
      </c>
      <c r="N1510" s="12">
        <v>0</v>
      </c>
      <c r="O1510" s="12">
        <f>COUNTIF($P$2:P1510,P1510)</f>
        <v>7</v>
      </c>
      <c r="P1510" s="12" t="str">
        <f t="shared" si="70"/>
        <v>122080400</v>
      </c>
      <c r="Q1510" s="12" t="str">
        <f t="shared" si="71"/>
        <v>1220804000007</v>
      </c>
      <c r="R1510" s="20" t="s">
        <v>1444</v>
      </c>
      <c r="S1510" s="20" t="s">
        <v>1444</v>
      </c>
      <c r="AP1510" s="12" t="s">
        <v>914</v>
      </c>
      <c r="AR1510" s="12" t="s">
        <v>865</v>
      </c>
      <c r="AW1510" s="12">
        <v>6</v>
      </c>
      <c r="BG1510" s="21">
        <v>0.75</v>
      </c>
      <c r="BJ1510" s="12">
        <v>1</v>
      </c>
    </row>
    <row r="1511" spans="1:62" ht="30" x14ac:dyDescent="0.25">
      <c r="A1511" s="12">
        <v>1</v>
      </c>
      <c r="B1511" s="11" t="str">
        <f t="shared" si="72"/>
        <v>Общий расчет. Ци Мень. Анализ Дворца. Пустота. По Часу. Нет</v>
      </c>
      <c r="C1511" s="11" t="str">
        <f>IFERROR(VLOOKUP(I1511,lvl_1[],2,FALSE),"Нет")</f>
        <v>Общий расчет</v>
      </c>
      <c r="D1511" s="11" t="str">
        <f>IFERROR(VLOOKUP(Rule!J1511,lvl_2[],2,FALSE),"Нет")</f>
        <v>Ци Мень</v>
      </c>
      <c r="E1511" s="11" t="str">
        <f>IFERROR(VLOOKUP(Rule!K1511,lvl_3[],2,FALSE),"Нет")</f>
        <v>Анализ Дворца</v>
      </c>
      <c r="F1511" s="11" t="str">
        <f>IFERROR(INDEX(lvl_4[],MATCH(L1511,lvl_4[ID],0),MATCH(TEXT(K1511,"##0"),lvl_4[#Headers],0)),"Нет")</f>
        <v>Пустота</v>
      </c>
      <c r="G1511" s="11" t="str">
        <f>IFERROR(INDEX(lvl_5[],MATCH(M1511,lvl_5[ID],0),MATCH(_xlfn.CONCAT(TEXT(K1511,"##0"),"_",TEXT(L1511,"##0")),lvl_5[#Headers],0)),"Нет")</f>
        <v>По Часу</v>
      </c>
      <c r="H1511" s="11" t="str">
        <f>IFERROR(INDEX(lvl_6[],MATCH(N1511,lvl_6[ID],0),MATCH(_xlfn.CONCAT(K1511,"_",L1511,"_",M1511),lvl_6[#Headers],0)),"Нет")</f>
        <v>Нет</v>
      </c>
      <c r="I1511" s="12">
        <v>1</v>
      </c>
      <c r="J1511" s="12">
        <v>2</v>
      </c>
      <c r="K1511" s="12">
        <v>2</v>
      </c>
      <c r="L1511" s="12">
        <v>8</v>
      </c>
      <c r="M1511" s="12">
        <v>4</v>
      </c>
      <c r="N1511" s="12">
        <v>0</v>
      </c>
      <c r="O1511" s="12">
        <f>COUNTIF($P$2:P1511,P1511)</f>
        <v>8</v>
      </c>
      <c r="P1511" s="12" t="str">
        <f t="shared" si="70"/>
        <v>122080400</v>
      </c>
      <c r="Q1511" s="12" t="str">
        <f t="shared" si="71"/>
        <v>1220804000008</v>
      </c>
      <c r="R1511" s="20" t="s">
        <v>1444</v>
      </c>
      <c r="S1511" s="20" t="s">
        <v>1444</v>
      </c>
      <c r="AP1511" s="12" t="s">
        <v>916</v>
      </c>
      <c r="AR1511" s="12" t="s">
        <v>866</v>
      </c>
      <c r="AW1511" s="12">
        <v>6</v>
      </c>
      <c r="BG1511" s="21">
        <v>0.75</v>
      </c>
      <c r="BJ1511" s="12">
        <v>1</v>
      </c>
    </row>
    <row r="1512" spans="1:62" ht="30" x14ac:dyDescent="0.25">
      <c r="A1512" s="12">
        <v>1</v>
      </c>
      <c r="B1512" s="11" t="str">
        <f t="shared" si="72"/>
        <v>Общий расчет. Ци Мень. Анализ Дворца. Пустота. По Часу. Нет</v>
      </c>
      <c r="C1512" s="11" t="str">
        <f>IFERROR(VLOOKUP(I1512,lvl_1[],2,FALSE),"Нет")</f>
        <v>Общий расчет</v>
      </c>
      <c r="D1512" s="11" t="str">
        <f>IFERROR(VLOOKUP(Rule!J1512,lvl_2[],2,FALSE),"Нет")</f>
        <v>Ци Мень</v>
      </c>
      <c r="E1512" s="11" t="str">
        <f>IFERROR(VLOOKUP(Rule!K1512,lvl_3[],2,FALSE),"Нет")</f>
        <v>Анализ Дворца</v>
      </c>
      <c r="F1512" s="11" t="str">
        <f>IFERROR(INDEX(lvl_4[],MATCH(L1512,lvl_4[ID],0),MATCH(TEXT(K1512,"##0"),lvl_4[#Headers],0)),"Нет")</f>
        <v>Пустота</v>
      </c>
      <c r="G1512" s="11" t="str">
        <f>IFERROR(INDEX(lvl_5[],MATCH(M1512,lvl_5[ID],0),MATCH(_xlfn.CONCAT(TEXT(K1512,"##0"),"_",TEXT(L1512,"##0")),lvl_5[#Headers],0)),"Нет")</f>
        <v>По Часу</v>
      </c>
      <c r="H1512" s="11" t="str">
        <f>IFERROR(INDEX(lvl_6[],MATCH(N1512,lvl_6[ID],0),MATCH(_xlfn.CONCAT(K1512,"_",L1512,"_",M1512),lvl_6[#Headers],0)),"Нет")</f>
        <v>Нет</v>
      </c>
      <c r="I1512" s="12">
        <v>1</v>
      </c>
      <c r="J1512" s="12">
        <v>2</v>
      </c>
      <c r="K1512" s="12">
        <v>2</v>
      </c>
      <c r="L1512" s="12">
        <v>8</v>
      </c>
      <c r="M1512" s="12">
        <v>4</v>
      </c>
      <c r="N1512" s="12">
        <v>0</v>
      </c>
      <c r="O1512" s="12">
        <f>COUNTIF($P$2:P1512,P1512)</f>
        <v>9</v>
      </c>
      <c r="P1512" s="12" t="str">
        <f t="shared" si="70"/>
        <v>122080400</v>
      </c>
      <c r="Q1512" s="12" t="str">
        <f t="shared" si="71"/>
        <v>1220804000009</v>
      </c>
      <c r="R1512" s="20" t="s">
        <v>1444</v>
      </c>
      <c r="S1512" s="20" t="s">
        <v>1444</v>
      </c>
      <c r="AP1512" s="12" t="s">
        <v>907</v>
      </c>
      <c r="AR1512" s="12" t="s">
        <v>861</v>
      </c>
      <c r="AW1512" s="12">
        <v>6</v>
      </c>
      <c r="BG1512" s="21">
        <v>0.75</v>
      </c>
      <c r="BJ1512" s="12">
        <v>1</v>
      </c>
    </row>
    <row r="1513" spans="1:62" ht="30" x14ac:dyDescent="0.25">
      <c r="A1513" s="12">
        <v>1</v>
      </c>
      <c r="B1513" s="11" t="str">
        <f t="shared" si="72"/>
        <v>Общий расчет. Ци Мень. Анализ Дворца. Пустота. По Часу. Нет</v>
      </c>
      <c r="C1513" s="11" t="str">
        <f>IFERROR(VLOOKUP(I1513,lvl_1[],2,FALSE),"Нет")</f>
        <v>Общий расчет</v>
      </c>
      <c r="D1513" s="11" t="str">
        <f>IFERROR(VLOOKUP(Rule!J1513,lvl_2[],2,FALSE),"Нет")</f>
        <v>Ци Мень</v>
      </c>
      <c r="E1513" s="11" t="str">
        <f>IFERROR(VLOOKUP(Rule!K1513,lvl_3[],2,FALSE),"Нет")</f>
        <v>Анализ Дворца</v>
      </c>
      <c r="F1513" s="11" t="str">
        <f>IFERROR(INDEX(lvl_4[],MATCH(L1513,lvl_4[ID],0),MATCH(TEXT(K1513,"##0"),lvl_4[#Headers],0)),"Нет")</f>
        <v>Пустота</v>
      </c>
      <c r="G1513" s="11" t="str">
        <f>IFERROR(INDEX(lvl_5[],MATCH(M1513,lvl_5[ID],0),MATCH(_xlfn.CONCAT(TEXT(K1513,"##0"),"_",TEXT(L1513,"##0")),lvl_5[#Headers],0)),"Нет")</f>
        <v>По Часу</v>
      </c>
      <c r="H1513" s="11" t="str">
        <f>IFERROR(INDEX(lvl_6[],MATCH(N1513,lvl_6[ID],0),MATCH(_xlfn.CONCAT(K1513,"_",L1513,"_",M1513),lvl_6[#Headers],0)),"Нет")</f>
        <v>Нет</v>
      </c>
      <c r="I1513" s="12">
        <v>1</v>
      </c>
      <c r="J1513" s="12">
        <v>2</v>
      </c>
      <c r="K1513" s="12">
        <v>2</v>
      </c>
      <c r="L1513" s="12">
        <v>8</v>
      </c>
      <c r="M1513" s="12">
        <v>4</v>
      </c>
      <c r="N1513" s="12">
        <v>0</v>
      </c>
      <c r="O1513" s="12">
        <f>COUNTIF($P$2:P1513,P1513)</f>
        <v>10</v>
      </c>
      <c r="P1513" s="12" t="str">
        <f t="shared" si="70"/>
        <v>122080400</v>
      </c>
      <c r="Q1513" s="12" t="str">
        <f t="shared" si="71"/>
        <v>1220804000010</v>
      </c>
      <c r="R1513" s="20" t="s">
        <v>1444</v>
      </c>
      <c r="S1513" s="20" t="s">
        <v>1444</v>
      </c>
      <c r="AP1513" s="12" t="s">
        <v>901</v>
      </c>
      <c r="AR1513" s="12" t="s">
        <v>868</v>
      </c>
      <c r="AW1513" s="12">
        <v>2</v>
      </c>
      <c r="BG1513" s="21">
        <v>0.75</v>
      </c>
      <c r="BJ1513" s="12">
        <v>1</v>
      </c>
    </row>
    <row r="1514" spans="1:62" ht="30" x14ac:dyDescent="0.25">
      <c r="A1514" s="12">
        <v>1</v>
      </c>
      <c r="B1514" s="11" t="str">
        <f t="shared" si="72"/>
        <v>Общий расчет. Ци Мень. Анализ Дворца. Пустота. По Часу. Нет</v>
      </c>
      <c r="C1514" s="11" t="str">
        <f>IFERROR(VLOOKUP(I1514,lvl_1[],2,FALSE),"Нет")</f>
        <v>Общий расчет</v>
      </c>
      <c r="D1514" s="11" t="str">
        <f>IFERROR(VLOOKUP(Rule!J1514,lvl_2[],2,FALSE),"Нет")</f>
        <v>Ци Мень</v>
      </c>
      <c r="E1514" s="11" t="str">
        <f>IFERROR(VLOOKUP(Rule!K1514,lvl_3[],2,FALSE),"Нет")</f>
        <v>Анализ Дворца</v>
      </c>
      <c r="F1514" s="11" t="str">
        <f>IFERROR(INDEX(lvl_4[],MATCH(L1514,lvl_4[ID],0),MATCH(TEXT(K1514,"##0"),lvl_4[#Headers],0)),"Нет")</f>
        <v>Пустота</v>
      </c>
      <c r="G1514" s="11" t="str">
        <f>IFERROR(INDEX(lvl_5[],MATCH(M1514,lvl_5[ID],0),MATCH(_xlfn.CONCAT(TEXT(K1514,"##0"),"_",TEXT(L1514,"##0")),lvl_5[#Headers],0)),"Нет")</f>
        <v>По Часу</v>
      </c>
      <c r="H1514" s="11" t="str">
        <f>IFERROR(INDEX(lvl_6[],MATCH(N1514,lvl_6[ID],0),MATCH(_xlfn.CONCAT(K1514,"_",L1514,"_",M1514),lvl_6[#Headers],0)),"Нет")</f>
        <v>Нет</v>
      </c>
      <c r="I1514" s="12">
        <v>1</v>
      </c>
      <c r="J1514" s="12">
        <v>2</v>
      </c>
      <c r="K1514" s="12">
        <v>2</v>
      </c>
      <c r="L1514" s="12">
        <v>8</v>
      </c>
      <c r="M1514" s="12">
        <v>4</v>
      </c>
      <c r="N1514" s="12">
        <v>0</v>
      </c>
      <c r="O1514" s="12">
        <f>COUNTIF($P$2:P1514,P1514)</f>
        <v>11</v>
      </c>
      <c r="P1514" s="12" t="str">
        <f t="shared" si="70"/>
        <v>122080400</v>
      </c>
      <c r="Q1514" s="12" t="str">
        <f t="shared" si="71"/>
        <v>1220804000011</v>
      </c>
      <c r="R1514" s="20" t="s">
        <v>1444</v>
      </c>
      <c r="S1514" s="20" t="s">
        <v>1444</v>
      </c>
      <c r="AP1514" s="12" t="s">
        <v>903</v>
      </c>
      <c r="AR1514" s="12" t="s">
        <v>869</v>
      </c>
      <c r="AW1514" s="12">
        <v>2</v>
      </c>
      <c r="BG1514" s="21">
        <v>0.75</v>
      </c>
      <c r="BJ1514" s="12">
        <v>1</v>
      </c>
    </row>
    <row r="1515" spans="1:62" ht="30" x14ac:dyDescent="0.25">
      <c r="A1515" s="12">
        <v>1</v>
      </c>
      <c r="B1515" s="11" t="str">
        <f t="shared" si="72"/>
        <v>Общий расчет. Ци Мень. Анализ Дворца. Пустота. По Часу. Нет</v>
      </c>
      <c r="C1515" s="11" t="str">
        <f>IFERROR(VLOOKUP(I1515,lvl_1[],2,FALSE),"Нет")</f>
        <v>Общий расчет</v>
      </c>
      <c r="D1515" s="11" t="str">
        <f>IFERROR(VLOOKUP(Rule!J1515,lvl_2[],2,FALSE),"Нет")</f>
        <v>Ци Мень</v>
      </c>
      <c r="E1515" s="11" t="str">
        <f>IFERROR(VLOOKUP(Rule!K1515,lvl_3[],2,FALSE),"Нет")</f>
        <v>Анализ Дворца</v>
      </c>
      <c r="F1515" s="11" t="str">
        <f>IFERROR(INDEX(lvl_4[],MATCH(L1515,lvl_4[ID],0),MATCH(TEXT(K1515,"##0"),lvl_4[#Headers],0)),"Нет")</f>
        <v>Пустота</v>
      </c>
      <c r="G1515" s="11" t="str">
        <f>IFERROR(INDEX(lvl_5[],MATCH(M1515,lvl_5[ID],0),MATCH(_xlfn.CONCAT(TEXT(K1515,"##0"),"_",TEXT(L1515,"##0")),lvl_5[#Headers],0)),"Нет")</f>
        <v>По Часу</v>
      </c>
      <c r="H1515" s="11" t="str">
        <f>IFERROR(INDEX(lvl_6[],MATCH(N1515,lvl_6[ID],0),MATCH(_xlfn.CONCAT(K1515,"_",L1515,"_",M1515),lvl_6[#Headers],0)),"Нет")</f>
        <v>Нет</v>
      </c>
      <c r="I1515" s="12">
        <v>1</v>
      </c>
      <c r="J1515" s="12">
        <v>2</v>
      </c>
      <c r="K1515" s="12">
        <v>2</v>
      </c>
      <c r="L1515" s="12">
        <v>8</v>
      </c>
      <c r="M1515" s="12">
        <v>4</v>
      </c>
      <c r="N1515" s="12">
        <v>0</v>
      </c>
      <c r="O1515" s="12">
        <f>COUNTIF($P$2:P1515,P1515)</f>
        <v>12</v>
      </c>
      <c r="P1515" s="12" t="str">
        <f t="shared" si="70"/>
        <v>122080400</v>
      </c>
      <c r="Q1515" s="12" t="str">
        <f t="shared" si="71"/>
        <v>1220804000012</v>
      </c>
      <c r="R1515" s="20" t="s">
        <v>1444</v>
      </c>
      <c r="S1515" s="20" t="s">
        <v>1444</v>
      </c>
      <c r="AP1515" s="12" t="s">
        <v>905</v>
      </c>
      <c r="AR1515" s="12" t="s">
        <v>870</v>
      </c>
      <c r="AW1515" s="12">
        <v>2</v>
      </c>
      <c r="BG1515" s="21">
        <v>0.75</v>
      </c>
      <c r="BJ1515" s="12">
        <v>1</v>
      </c>
    </row>
    <row r="1516" spans="1:62" ht="30" x14ac:dyDescent="0.25">
      <c r="A1516" s="12">
        <v>1</v>
      </c>
      <c r="B1516" s="11" t="str">
        <f t="shared" si="72"/>
        <v>Общий расчет. Ци Мень. Анализ Дворца. Пустота. По Часу. Нет</v>
      </c>
      <c r="C1516" s="11" t="str">
        <f>IFERROR(VLOOKUP(I1516,lvl_1[],2,FALSE),"Нет")</f>
        <v>Общий расчет</v>
      </c>
      <c r="D1516" s="11" t="str">
        <f>IFERROR(VLOOKUP(Rule!J1516,lvl_2[],2,FALSE),"Нет")</f>
        <v>Ци Мень</v>
      </c>
      <c r="E1516" s="11" t="str">
        <f>IFERROR(VLOOKUP(Rule!K1516,lvl_3[],2,FALSE),"Нет")</f>
        <v>Анализ Дворца</v>
      </c>
      <c r="F1516" s="11" t="str">
        <f>IFERROR(INDEX(lvl_4[],MATCH(L1516,lvl_4[ID],0),MATCH(TEXT(K1516,"##0"),lvl_4[#Headers],0)),"Нет")</f>
        <v>Пустота</v>
      </c>
      <c r="G1516" s="11" t="str">
        <f>IFERROR(INDEX(lvl_5[],MATCH(M1516,lvl_5[ID],0),MATCH(_xlfn.CONCAT(TEXT(K1516,"##0"),"_",TEXT(L1516,"##0")),lvl_5[#Headers],0)),"Нет")</f>
        <v>По Часу</v>
      </c>
      <c r="H1516" s="11" t="str">
        <f>IFERROR(INDEX(lvl_6[],MATCH(N1516,lvl_6[ID],0),MATCH(_xlfn.CONCAT(K1516,"_",L1516,"_",M1516),lvl_6[#Headers],0)),"Нет")</f>
        <v>Нет</v>
      </c>
      <c r="I1516" s="12">
        <v>1</v>
      </c>
      <c r="J1516" s="12">
        <v>2</v>
      </c>
      <c r="K1516" s="12">
        <v>2</v>
      </c>
      <c r="L1516" s="12">
        <v>8</v>
      </c>
      <c r="M1516" s="12">
        <v>4</v>
      </c>
      <c r="N1516" s="12">
        <v>0</v>
      </c>
      <c r="O1516" s="12">
        <f>COUNTIF($P$2:P1516,P1516)</f>
        <v>13</v>
      </c>
      <c r="P1516" s="12" t="str">
        <f t="shared" si="70"/>
        <v>122080400</v>
      </c>
      <c r="Q1516" s="12" t="str">
        <f t="shared" si="71"/>
        <v>1220804000013</v>
      </c>
      <c r="R1516" s="20" t="s">
        <v>1444</v>
      </c>
      <c r="S1516" s="20" t="s">
        <v>1444</v>
      </c>
      <c r="AP1516" s="12" t="s">
        <v>907</v>
      </c>
      <c r="AR1516" s="12" t="s">
        <v>859</v>
      </c>
      <c r="AW1516" s="12">
        <v>2</v>
      </c>
      <c r="BG1516" s="21">
        <v>0.75</v>
      </c>
      <c r="BJ1516" s="12">
        <v>1</v>
      </c>
    </row>
    <row r="1517" spans="1:62" ht="30" x14ac:dyDescent="0.25">
      <c r="A1517" s="12">
        <v>1</v>
      </c>
      <c r="B1517" s="11" t="str">
        <f t="shared" si="72"/>
        <v>Общий расчет. Ци Мень. Анализ Дворца. Пустота. По Часу. Нет</v>
      </c>
      <c r="C1517" s="11" t="str">
        <f>IFERROR(VLOOKUP(I1517,lvl_1[],2,FALSE),"Нет")</f>
        <v>Общий расчет</v>
      </c>
      <c r="D1517" s="11" t="str">
        <f>IFERROR(VLOOKUP(Rule!J1517,lvl_2[],2,FALSE),"Нет")</f>
        <v>Ци Мень</v>
      </c>
      <c r="E1517" s="11" t="str">
        <f>IFERROR(VLOOKUP(Rule!K1517,lvl_3[],2,FALSE),"Нет")</f>
        <v>Анализ Дворца</v>
      </c>
      <c r="F1517" s="11" t="str">
        <f>IFERROR(INDEX(lvl_4[],MATCH(L1517,lvl_4[ID],0),MATCH(TEXT(K1517,"##0"),lvl_4[#Headers],0)),"Нет")</f>
        <v>Пустота</v>
      </c>
      <c r="G1517" s="11" t="str">
        <f>IFERROR(INDEX(lvl_5[],MATCH(M1517,lvl_5[ID],0),MATCH(_xlfn.CONCAT(TEXT(K1517,"##0"),"_",TEXT(L1517,"##0")),lvl_5[#Headers],0)),"Нет")</f>
        <v>По Часу</v>
      </c>
      <c r="H1517" s="11" t="str">
        <f>IFERROR(INDEX(lvl_6[],MATCH(N1517,lvl_6[ID],0),MATCH(_xlfn.CONCAT(K1517,"_",L1517,"_",M1517),lvl_6[#Headers],0)),"Нет")</f>
        <v>Нет</v>
      </c>
      <c r="I1517" s="12">
        <v>1</v>
      </c>
      <c r="J1517" s="12">
        <v>2</v>
      </c>
      <c r="K1517" s="12">
        <v>2</v>
      </c>
      <c r="L1517" s="12">
        <v>8</v>
      </c>
      <c r="M1517" s="12">
        <v>4</v>
      </c>
      <c r="N1517" s="12">
        <v>0</v>
      </c>
      <c r="O1517" s="12">
        <f>COUNTIF($P$2:P1517,P1517)</f>
        <v>14</v>
      </c>
      <c r="P1517" s="12" t="str">
        <f t="shared" si="70"/>
        <v>122080400</v>
      </c>
      <c r="Q1517" s="12" t="str">
        <f t="shared" si="71"/>
        <v>1220804000014</v>
      </c>
      <c r="R1517" s="20" t="s">
        <v>1444</v>
      </c>
      <c r="S1517" s="20" t="s">
        <v>1444</v>
      </c>
      <c r="AP1517" s="12" t="s">
        <v>908</v>
      </c>
      <c r="AR1517" s="12" t="s">
        <v>860</v>
      </c>
      <c r="AW1517" s="12">
        <v>2</v>
      </c>
      <c r="BG1517" s="21">
        <v>0.75</v>
      </c>
      <c r="BJ1517" s="12">
        <v>1</v>
      </c>
    </row>
    <row r="1518" spans="1:62" ht="30" x14ac:dyDescent="0.25">
      <c r="A1518" s="12">
        <v>1</v>
      </c>
      <c r="B1518" s="11" t="str">
        <f t="shared" si="72"/>
        <v>Общий расчет. Ци Мень. Анализ Дворца. Пустота. По Часу. Нет</v>
      </c>
      <c r="C1518" s="11" t="str">
        <f>IFERROR(VLOOKUP(I1518,lvl_1[],2,FALSE),"Нет")</f>
        <v>Общий расчет</v>
      </c>
      <c r="D1518" s="11" t="str">
        <f>IFERROR(VLOOKUP(Rule!J1518,lvl_2[],2,FALSE),"Нет")</f>
        <v>Ци Мень</v>
      </c>
      <c r="E1518" s="11" t="str">
        <f>IFERROR(VLOOKUP(Rule!K1518,lvl_3[],2,FALSE),"Нет")</f>
        <v>Анализ Дворца</v>
      </c>
      <c r="F1518" s="11" t="str">
        <f>IFERROR(INDEX(lvl_4[],MATCH(L1518,lvl_4[ID],0),MATCH(TEXT(K1518,"##0"),lvl_4[#Headers],0)),"Нет")</f>
        <v>Пустота</v>
      </c>
      <c r="G1518" s="11" t="str">
        <f>IFERROR(INDEX(lvl_5[],MATCH(M1518,lvl_5[ID],0),MATCH(_xlfn.CONCAT(TEXT(K1518,"##0"),"_",TEXT(L1518,"##0")),lvl_5[#Headers],0)),"Нет")</f>
        <v>По Часу</v>
      </c>
      <c r="H1518" s="11" t="str">
        <f>IFERROR(INDEX(lvl_6[],MATCH(N1518,lvl_6[ID],0),MATCH(_xlfn.CONCAT(K1518,"_",L1518,"_",M1518),lvl_6[#Headers],0)),"Нет")</f>
        <v>Нет</v>
      </c>
      <c r="I1518" s="12">
        <v>1</v>
      </c>
      <c r="J1518" s="12">
        <v>2</v>
      </c>
      <c r="K1518" s="12">
        <v>2</v>
      </c>
      <c r="L1518" s="12">
        <v>8</v>
      </c>
      <c r="M1518" s="12">
        <v>4</v>
      </c>
      <c r="N1518" s="12">
        <v>0</v>
      </c>
      <c r="O1518" s="12">
        <f>COUNTIF($P$2:P1518,P1518)</f>
        <v>15</v>
      </c>
      <c r="P1518" s="12" t="str">
        <f t="shared" si="70"/>
        <v>122080400</v>
      </c>
      <c r="Q1518" s="12" t="str">
        <f t="shared" si="71"/>
        <v>1220804000015</v>
      </c>
      <c r="R1518" s="20" t="s">
        <v>1444</v>
      </c>
      <c r="S1518" s="20" t="s">
        <v>1444</v>
      </c>
      <c r="AP1518" s="12" t="s">
        <v>910</v>
      </c>
      <c r="AR1518" s="12" t="s">
        <v>861</v>
      </c>
      <c r="AW1518" s="12">
        <v>2</v>
      </c>
      <c r="BG1518" s="21">
        <v>0.75</v>
      </c>
      <c r="BJ1518" s="12">
        <v>1</v>
      </c>
    </row>
    <row r="1519" spans="1:62" ht="30" x14ac:dyDescent="0.25">
      <c r="A1519" s="12">
        <v>1</v>
      </c>
      <c r="B1519" s="11" t="str">
        <f t="shared" si="72"/>
        <v>Общий расчет. Ци Мень. Анализ Дворца. Пустота. По Часу. Нет</v>
      </c>
      <c r="C1519" s="11" t="str">
        <f>IFERROR(VLOOKUP(I1519,lvl_1[],2,FALSE),"Нет")</f>
        <v>Общий расчет</v>
      </c>
      <c r="D1519" s="11" t="str">
        <f>IFERROR(VLOOKUP(Rule!J1519,lvl_2[],2,FALSE),"Нет")</f>
        <v>Ци Мень</v>
      </c>
      <c r="E1519" s="11" t="str">
        <f>IFERROR(VLOOKUP(Rule!K1519,lvl_3[],2,FALSE),"Нет")</f>
        <v>Анализ Дворца</v>
      </c>
      <c r="F1519" s="11" t="str">
        <f>IFERROR(INDEX(lvl_4[],MATCH(L1519,lvl_4[ID],0),MATCH(TEXT(K1519,"##0"),lvl_4[#Headers],0)),"Нет")</f>
        <v>Пустота</v>
      </c>
      <c r="G1519" s="11" t="str">
        <f>IFERROR(INDEX(lvl_5[],MATCH(M1519,lvl_5[ID],0),MATCH(_xlfn.CONCAT(TEXT(K1519,"##0"),"_",TEXT(L1519,"##0")),lvl_5[#Headers],0)),"Нет")</f>
        <v>По Часу</v>
      </c>
      <c r="H1519" s="11" t="str">
        <f>IFERROR(INDEX(lvl_6[],MATCH(N1519,lvl_6[ID],0),MATCH(_xlfn.CONCAT(K1519,"_",L1519,"_",M1519),lvl_6[#Headers],0)),"Нет")</f>
        <v>Нет</v>
      </c>
      <c r="I1519" s="12">
        <v>1</v>
      </c>
      <c r="J1519" s="12">
        <v>2</v>
      </c>
      <c r="K1519" s="12">
        <v>2</v>
      </c>
      <c r="L1519" s="12">
        <v>8</v>
      </c>
      <c r="M1519" s="12">
        <v>4</v>
      </c>
      <c r="N1519" s="12">
        <v>0</v>
      </c>
      <c r="O1519" s="12">
        <f>COUNTIF($P$2:P1519,P1519)</f>
        <v>16</v>
      </c>
      <c r="P1519" s="12" t="str">
        <f t="shared" si="70"/>
        <v>122080400</v>
      </c>
      <c r="Q1519" s="12" t="str">
        <f t="shared" si="71"/>
        <v>1220804000016</v>
      </c>
      <c r="R1519" s="20" t="s">
        <v>1444</v>
      </c>
      <c r="S1519" s="20" t="s">
        <v>1444</v>
      </c>
      <c r="AP1519" s="12" t="s">
        <v>912</v>
      </c>
      <c r="AR1519" s="12" t="s">
        <v>862</v>
      </c>
      <c r="AW1519" s="12">
        <v>2</v>
      </c>
      <c r="BG1519" s="21">
        <v>0.75</v>
      </c>
      <c r="BJ1519" s="12">
        <v>1</v>
      </c>
    </row>
    <row r="1520" spans="1:62" ht="30" x14ac:dyDescent="0.25">
      <c r="A1520" s="12">
        <v>1</v>
      </c>
      <c r="B1520" s="11" t="str">
        <f t="shared" si="72"/>
        <v>Общий расчет. Ци Мень. Анализ Дворца. Пустота. По Часу. Нет</v>
      </c>
      <c r="C1520" s="11" t="str">
        <f>IFERROR(VLOOKUP(I1520,lvl_1[],2,FALSE),"Нет")</f>
        <v>Общий расчет</v>
      </c>
      <c r="D1520" s="11" t="str">
        <f>IFERROR(VLOOKUP(Rule!J1520,lvl_2[],2,FALSE),"Нет")</f>
        <v>Ци Мень</v>
      </c>
      <c r="E1520" s="11" t="str">
        <f>IFERROR(VLOOKUP(Rule!K1520,lvl_3[],2,FALSE),"Нет")</f>
        <v>Анализ Дворца</v>
      </c>
      <c r="F1520" s="11" t="str">
        <f>IFERROR(INDEX(lvl_4[],MATCH(L1520,lvl_4[ID],0),MATCH(TEXT(K1520,"##0"),lvl_4[#Headers],0)),"Нет")</f>
        <v>Пустота</v>
      </c>
      <c r="G1520" s="11" t="str">
        <f>IFERROR(INDEX(lvl_5[],MATCH(M1520,lvl_5[ID],0),MATCH(_xlfn.CONCAT(TEXT(K1520,"##0"),"_",TEXT(L1520,"##0")),lvl_5[#Headers],0)),"Нет")</f>
        <v>По Часу</v>
      </c>
      <c r="H1520" s="11" t="str">
        <f>IFERROR(INDEX(lvl_6[],MATCH(N1520,lvl_6[ID],0),MATCH(_xlfn.CONCAT(K1520,"_",L1520,"_",M1520),lvl_6[#Headers],0)),"Нет")</f>
        <v>Нет</v>
      </c>
      <c r="I1520" s="12">
        <v>1</v>
      </c>
      <c r="J1520" s="12">
        <v>2</v>
      </c>
      <c r="K1520" s="12">
        <v>2</v>
      </c>
      <c r="L1520" s="12">
        <v>8</v>
      </c>
      <c r="M1520" s="12">
        <v>4</v>
      </c>
      <c r="N1520" s="12">
        <v>0</v>
      </c>
      <c r="O1520" s="12">
        <f>COUNTIF($P$2:P1520,P1520)</f>
        <v>17</v>
      </c>
      <c r="P1520" s="12" t="str">
        <f t="shared" si="70"/>
        <v>122080400</v>
      </c>
      <c r="Q1520" s="12" t="str">
        <f t="shared" si="71"/>
        <v>1220804000017</v>
      </c>
      <c r="R1520" s="20" t="s">
        <v>1444</v>
      </c>
      <c r="S1520" s="20" t="s">
        <v>1444</v>
      </c>
      <c r="AP1520" s="12" t="s">
        <v>914</v>
      </c>
      <c r="AR1520" s="12" t="s">
        <v>863</v>
      </c>
      <c r="AW1520" s="12">
        <v>2</v>
      </c>
      <c r="BG1520" s="21">
        <v>0.75</v>
      </c>
      <c r="BJ1520" s="12">
        <v>1</v>
      </c>
    </row>
    <row r="1521" spans="1:62" ht="30" x14ac:dyDescent="0.25">
      <c r="A1521" s="12">
        <v>1</v>
      </c>
      <c r="B1521" s="11" t="str">
        <f t="shared" si="72"/>
        <v>Общий расчет. Ци Мень. Анализ Дворца. Пустота. По Часу. Нет</v>
      </c>
      <c r="C1521" s="11" t="str">
        <f>IFERROR(VLOOKUP(I1521,lvl_1[],2,FALSE),"Нет")</f>
        <v>Общий расчет</v>
      </c>
      <c r="D1521" s="11" t="str">
        <f>IFERROR(VLOOKUP(Rule!J1521,lvl_2[],2,FALSE),"Нет")</f>
        <v>Ци Мень</v>
      </c>
      <c r="E1521" s="11" t="str">
        <f>IFERROR(VLOOKUP(Rule!K1521,lvl_3[],2,FALSE),"Нет")</f>
        <v>Анализ Дворца</v>
      </c>
      <c r="F1521" s="11" t="str">
        <f>IFERROR(INDEX(lvl_4[],MATCH(L1521,lvl_4[ID],0),MATCH(TEXT(K1521,"##0"),lvl_4[#Headers],0)),"Нет")</f>
        <v>Пустота</v>
      </c>
      <c r="G1521" s="11" t="str">
        <f>IFERROR(INDEX(lvl_5[],MATCH(M1521,lvl_5[ID],0),MATCH(_xlfn.CONCAT(TEXT(K1521,"##0"),"_",TEXT(L1521,"##0")),lvl_5[#Headers],0)),"Нет")</f>
        <v>По Часу</v>
      </c>
      <c r="H1521" s="11" t="str">
        <f>IFERROR(INDEX(lvl_6[],MATCH(N1521,lvl_6[ID],0),MATCH(_xlfn.CONCAT(K1521,"_",L1521,"_",M1521),lvl_6[#Headers],0)),"Нет")</f>
        <v>Нет</v>
      </c>
      <c r="I1521" s="12">
        <v>1</v>
      </c>
      <c r="J1521" s="12">
        <v>2</v>
      </c>
      <c r="K1521" s="12">
        <v>2</v>
      </c>
      <c r="L1521" s="12">
        <v>8</v>
      </c>
      <c r="M1521" s="12">
        <v>4</v>
      </c>
      <c r="N1521" s="12">
        <v>0</v>
      </c>
      <c r="O1521" s="12">
        <f>COUNTIF($P$2:P1521,P1521)</f>
        <v>18</v>
      </c>
      <c r="P1521" s="12" t="str">
        <f t="shared" si="70"/>
        <v>122080400</v>
      </c>
      <c r="Q1521" s="12" t="str">
        <f t="shared" si="71"/>
        <v>1220804000018</v>
      </c>
      <c r="R1521" s="20" t="s">
        <v>1444</v>
      </c>
      <c r="S1521" s="20" t="s">
        <v>1444</v>
      </c>
      <c r="AP1521" s="12" t="s">
        <v>916</v>
      </c>
      <c r="AR1521" s="12" t="s">
        <v>864</v>
      </c>
      <c r="AW1521" s="12">
        <v>2</v>
      </c>
      <c r="BG1521" s="21">
        <v>0.75</v>
      </c>
      <c r="BJ1521" s="12">
        <v>1</v>
      </c>
    </row>
    <row r="1522" spans="1:62" ht="30" x14ac:dyDescent="0.25">
      <c r="A1522" s="12">
        <v>1</v>
      </c>
      <c r="B1522" s="11" t="str">
        <f t="shared" si="72"/>
        <v>Общий расчет. Ци Мень. Анализ Дворца. Пустота. По Часу. Нет</v>
      </c>
      <c r="C1522" s="11" t="str">
        <f>IFERROR(VLOOKUP(I1522,lvl_1[],2,FALSE),"Нет")</f>
        <v>Общий расчет</v>
      </c>
      <c r="D1522" s="11" t="str">
        <f>IFERROR(VLOOKUP(Rule!J1522,lvl_2[],2,FALSE),"Нет")</f>
        <v>Ци Мень</v>
      </c>
      <c r="E1522" s="11" t="str">
        <f>IFERROR(VLOOKUP(Rule!K1522,lvl_3[],2,FALSE),"Нет")</f>
        <v>Анализ Дворца</v>
      </c>
      <c r="F1522" s="11" t="str">
        <f>IFERROR(INDEX(lvl_4[],MATCH(L1522,lvl_4[ID],0),MATCH(TEXT(K1522,"##0"),lvl_4[#Headers],0)),"Нет")</f>
        <v>Пустота</v>
      </c>
      <c r="G1522" s="11" t="str">
        <f>IFERROR(INDEX(lvl_5[],MATCH(M1522,lvl_5[ID],0),MATCH(_xlfn.CONCAT(TEXT(K1522,"##0"),"_",TEXT(L1522,"##0")),lvl_5[#Headers],0)),"Нет")</f>
        <v>По Часу</v>
      </c>
      <c r="H1522" s="11" t="str">
        <f>IFERROR(INDEX(lvl_6[],MATCH(N1522,lvl_6[ID],0),MATCH(_xlfn.CONCAT(K1522,"_",L1522,"_",M1522),lvl_6[#Headers],0)),"Нет")</f>
        <v>Нет</v>
      </c>
      <c r="I1522" s="12">
        <v>1</v>
      </c>
      <c r="J1522" s="12">
        <v>2</v>
      </c>
      <c r="K1522" s="12">
        <v>2</v>
      </c>
      <c r="L1522" s="12">
        <v>8</v>
      </c>
      <c r="M1522" s="12">
        <v>4</v>
      </c>
      <c r="N1522" s="12">
        <v>0</v>
      </c>
      <c r="O1522" s="12">
        <f>COUNTIF($P$2:P1522,P1522)</f>
        <v>19</v>
      </c>
      <c r="P1522" s="12" t="str">
        <f t="shared" si="70"/>
        <v>122080400</v>
      </c>
      <c r="Q1522" s="12" t="str">
        <f t="shared" si="71"/>
        <v>1220804000019</v>
      </c>
      <c r="R1522" s="20" t="s">
        <v>1444</v>
      </c>
      <c r="S1522" s="20" t="s">
        <v>1444</v>
      </c>
      <c r="AP1522" s="12" t="s">
        <v>901</v>
      </c>
      <c r="AR1522" s="12" t="s">
        <v>868</v>
      </c>
      <c r="AW1522" s="12">
        <v>7</v>
      </c>
      <c r="BG1522" s="21">
        <v>0.5</v>
      </c>
      <c r="BJ1522" s="12">
        <v>1</v>
      </c>
    </row>
    <row r="1523" spans="1:62" ht="30" x14ac:dyDescent="0.25">
      <c r="A1523" s="12">
        <v>1</v>
      </c>
      <c r="B1523" s="11" t="str">
        <f t="shared" si="72"/>
        <v>Общий расчет. Ци Мень. Анализ Дворца. Пустота. По Часу. Нет</v>
      </c>
      <c r="C1523" s="11" t="str">
        <f>IFERROR(VLOOKUP(I1523,lvl_1[],2,FALSE),"Нет")</f>
        <v>Общий расчет</v>
      </c>
      <c r="D1523" s="11" t="str">
        <f>IFERROR(VLOOKUP(Rule!J1523,lvl_2[],2,FALSE),"Нет")</f>
        <v>Ци Мень</v>
      </c>
      <c r="E1523" s="11" t="str">
        <f>IFERROR(VLOOKUP(Rule!K1523,lvl_3[],2,FALSE),"Нет")</f>
        <v>Анализ Дворца</v>
      </c>
      <c r="F1523" s="11" t="str">
        <f>IFERROR(INDEX(lvl_4[],MATCH(L1523,lvl_4[ID],0),MATCH(TEXT(K1523,"##0"),lvl_4[#Headers],0)),"Нет")</f>
        <v>Пустота</v>
      </c>
      <c r="G1523" s="11" t="str">
        <f>IFERROR(INDEX(lvl_5[],MATCH(M1523,lvl_5[ID],0),MATCH(_xlfn.CONCAT(TEXT(K1523,"##0"),"_",TEXT(L1523,"##0")),lvl_5[#Headers],0)),"Нет")</f>
        <v>По Часу</v>
      </c>
      <c r="H1523" s="11" t="str">
        <f>IFERROR(INDEX(lvl_6[],MATCH(N1523,lvl_6[ID],0),MATCH(_xlfn.CONCAT(K1523,"_",L1523,"_",M1523),lvl_6[#Headers],0)),"Нет")</f>
        <v>Нет</v>
      </c>
      <c r="I1523" s="12">
        <v>1</v>
      </c>
      <c r="J1523" s="12">
        <v>2</v>
      </c>
      <c r="K1523" s="12">
        <v>2</v>
      </c>
      <c r="L1523" s="12">
        <v>8</v>
      </c>
      <c r="M1523" s="12">
        <v>4</v>
      </c>
      <c r="N1523" s="12">
        <v>0</v>
      </c>
      <c r="O1523" s="12">
        <f>COUNTIF($P$2:P1523,P1523)</f>
        <v>20</v>
      </c>
      <c r="P1523" s="12" t="str">
        <f t="shared" si="70"/>
        <v>122080400</v>
      </c>
      <c r="Q1523" s="12" t="str">
        <f t="shared" si="71"/>
        <v>1220804000020</v>
      </c>
      <c r="R1523" s="20" t="s">
        <v>1444</v>
      </c>
      <c r="S1523" s="20" t="s">
        <v>1444</v>
      </c>
      <c r="AP1523" s="12" t="s">
        <v>903</v>
      </c>
      <c r="AR1523" s="12" t="s">
        <v>869</v>
      </c>
      <c r="AW1523" s="12">
        <v>7</v>
      </c>
      <c r="BG1523" s="21">
        <v>0.5</v>
      </c>
      <c r="BJ1523" s="12">
        <v>1</v>
      </c>
    </row>
    <row r="1524" spans="1:62" ht="30" x14ac:dyDescent="0.25">
      <c r="A1524" s="12">
        <v>1</v>
      </c>
      <c r="B1524" s="11" t="str">
        <f t="shared" si="72"/>
        <v>Общий расчет. Ци Мень. Анализ Дворца. Пустота. По Часу. Нет</v>
      </c>
      <c r="C1524" s="11" t="str">
        <f>IFERROR(VLOOKUP(I1524,lvl_1[],2,FALSE),"Нет")</f>
        <v>Общий расчет</v>
      </c>
      <c r="D1524" s="11" t="str">
        <f>IFERROR(VLOOKUP(Rule!J1524,lvl_2[],2,FALSE),"Нет")</f>
        <v>Ци Мень</v>
      </c>
      <c r="E1524" s="11" t="str">
        <f>IFERROR(VLOOKUP(Rule!K1524,lvl_3[],2,FALSE),"Нет")</f>
        <v>Анализ Дворца</v>
      </c>
      <c r="F1524" s="11" t="str">
        <f>IFERROR(INDEX(lvl_4[],MATCH(L1524,lvl_4[ID],0),MATCH(TEXT(K1524,"##0"),lvl_4[#Headers],0)),"Нет")</f>
        <v>Пустота</v>
      </c>
      <c r="G1524" s="11" t="str">
        <f>IFERROR(INDEX(lvl_5[],MATCH(M1524,lvl_5[ID],0),MATCH(_xlfn.CONCAT(TEXT(K1524,"##0"),"_",TEXT(L1524,"##0")),lvl_5[#Headers],0)),"Нет")</f>
        <v>По Часу</v>
      </c>
      <c r="H1524" s="11" t="str">
        <f>IFERROR(INDEX(lvl_6[],MATCH(N1524,lvl_6[ID],0),MATCH(_xlfn.CONCAT(K1524,"_",L1524,"_",M1524),lvl_6[#Headers],0)),"Нет")</f>
        <v>Нет</v>
      </c>
      <c r="I1524" s="12">
        <v>1</v>
      </c>
      <c r="J1524" s="12">
        <v>2</v>
      </c>
      <c r="K1524" s="12">
        <v>2</v>
      </c>
      <c r="L1524" s="12">
        <v>8</v>
      </c>
      <c r="M1524" s="12">
        <v>4</v>
      </c>
      <c r="N1524" s="12">
        <v>0</v>
      </c>
      <c r="O1524" s="12">
        <f>COUNTIF($P$2:P1524,P1524)</f>
        <v>21</v>
      </c>
      <c r="P1524" s="12" t="str">
        <f t="shared" si="70"/>
        <v>122080400</v>
      </c>
      <c r="Q1524" s="12" t="str">
        <f t="shared" si="71"/>
        <v>1220804000021</v>
      </c>
      <c r="R1524" s="20" t="s">
        <v>1444</v>
      </c>
      <c r="S1524" s="20" t="s">
        <v>1444</v>
      </c>
      <c r="AP1524" s="12" t="s">
        <v>905</v>
      </c>
      <c r="AR1524" s="12" t="s">
        <v>870</v>
      </c>
      <c r="AW1524" s="12">
        <v>7</v>
      </c>
      <c r="BG1524" s="21">
        <v>0.5</v>
      </c>
      <c r="BJ1524" s="12">
        <v>1</v>
      </c>
    </row>
    <row r="1525" spans="1:62" ht="30" x14ac:dyDescent="0.25">
      <c r="A1525" s="12">
        <v>1</v>
      </c>
      <c r="B1525" s="11" t="str">
        <f t="shared" si="72"/>
        <v>Общий расчет. Ци Мень. Анализ Дворца. Пустота. По Часу. Нет</v>
      </c>
      <c r="C1525" s="11" t="str">
        <f>IFERROR(VLOOKUP(I1525,lvl_1[],2,FALSE),"Нет")</f>
        <v>Общий расчет</v>
      </c>
      <c r="D1525" s="11" t="str">
        <f>IFERROR(VLOOKUP(Rule!J1525,lvl_2[],2,FALSE),"Нет")</f>
        <v>Ци Мень</v>
      </c>
      <c r="E1525" s="11" t="str">
        <f>IFERROR(VLOOKUP(Rule!K1525,lvl_3[],2,FALSE),"Нет")</f>
        <v>Анализ Дворца</v>
      </c>
      <c r="F1525" s="11" t="str">
        <f>IFERROR(INDEX(lvl_4[],MATCH(L1525,lvl_4[ID],0),MATCH(TEXT(K1525,"##0"),lvl_4[#Headers],0)),"Нет")</f>
        <v>Пустота</v>
      </c>
      <c r="G1525" s="11" t="str">
        <f>IFERROR(INDEX(lvl_5[],MATCH(M1525,lvl_5[ID],0),MATCH(_xlfn.CONCAT(TEXT(K1525,"##0"),"_",TEXT(L1525,"##0")),lvl_5[#Headers],0)),"Нет")</f>
        <v>По Часу</v>
      </c>
      <c r="H1525" s="11" t="str">
        <f>IFERROR(INDEX(lvl_6[],MATCH(N1525,lvl_6[ID],0),MATCH(_xlfn.CONCAT(K1525,"_",L1525,"_",M1525),lvl_6[#Headers],0)),"Нет")</f>
        <v>Нет</v>
      </c>
      <c r="I1525" s="12">
        <v>1</v>
      </c>
      <c r="J1525" s="12">
        <v>2</v>
      </c>
      <c r="K1525" s="12">
        <v>2</v>
      </c>
      <c r="L1525" s="12">
        <v>8</v>
      </c>
      <c r="M1525" s="12">
        <v>4</v>
      </c>
      <c r="N1525" s="12">
        <v>0</v>
      </c>
      <c r="O1525" s="12">
        <f>COUNTIF($P$2:P1525,P1525)</f>
        <v>22</v>
      </c>
      <c r="P1525" s="12" t="str">
        <f t="shared" si="70"/>
        <v>122080400</v>
      </c>
      <c r="Q1525" s="12" t="str">
        <f t="shared" si="71"/>
        <v>1220804000022</v>
      </c>
      <c r="R1525" s="20" t="s">
        <v>1444</v>
      </c>
      <c r="S1525" s="20" t="s">
        <v>1444</v>
      </c>
      <c r="AP1525" s="12" t="s">
        <v>907</v>
      </c>
      <c r="AR1525" s="12" t="s">
        <v>859</v>
      </c>
      <c r="AW1525" s="12">
        <v>7</v>
      </c>
      <c r="BG1525" s="21">
        <v>0.5</v>
      </c>
      <c r="BJ1525" s="12">
        <v>1</v>
      </c>
    </row>
    <row r="1526" spans="1:62" ht="30" x14ac:dyDescent="0.25">
      <c r="A1526" s="12">
        <v>1</v>
      </c>
      <c r="B1526" s="11" t="str">
        <f t="shared" si="72"/>
        <v>Общий расчет. Ци Мень. Анализ Дворца. Пустота. По Часу. Нет</v>
      </c>
      <c r="C1526" s="11" t="str">
        <f>IFERROR(VLOOKUP(I1526,lvl_1[],2,FALSE),"Нет")</f>
        <v>Общий расчет</v>
      </c>
      <c r="D1526" s="11" t="str">
        <f>IFERROR(VLOOKUP(Rule!J1526,lvl_2[],2,FALSE),"Нет")</f>
        <v>Ци Мень</v>
      </c>
      <c r="E1526" s="11" t="str">
        <f>IFERROR(VLOOKUP(Rule!K1526,lvl_3[],2,FALSE),"Нет")</f>
        <v>Анализ Дворца</v>
      </c>
      <c r="F1526" s="11" t="str">
        <f>IFERROR(INDEX(lvl_4[],MATCH(L1526,lvl_4[ID],0),MATCH(TEXT(K1526,"##0"),lvl_4[#Headers],0)),"Нет")</f>
        <v>Пустота</v>
      </c>
      <c r="G1526" s="11" t="str">
        <f>IFERROR(INDEX(lvl_5[],MATCH(M1526,lvl_5[ID],0),MATCH(_xlfn.CONCAT(TEXT(K1526,"##0"),"_",TEXT(L1526,"##0")),lvl_5[#Headers],0)),"Нет")</f>
        <v>По Часу</v>
      </c>
      <c r="H1526" s="11" t="str">
        <f>IFERROR(INDEX(lvl_6[],MATCH(N1526,lvl_6[ID],0),MATCH(_xlfn.CONCAT(K1526,"_",L1526,"_",M1526),lvl_6[#Headers],0)),"Нет")</f>
        <v>Нет</v>
      </c>
      <c r="I1526" s="12">
        <v>1</v>
      </c>
      <c r="J1526" s="12">
        <v>2</v>
      </c>
      <c r="K1526" s="12">
        <v>2</v>
      </c>
      <c r="L1526" s="12">
        <v>8</v>
      </c>
      <c r="M1526" s="12">
        <v>4</v>
      </c>
      <c r="N1526" s="12">
        <v>0</v>
      </c>
      <c r="O1526" s="12">
        <f>COUNTIF($P$2:P1526,P1526)</f>
        <v>23</v>
      </c>
      <c r="P1526" s="12" t="str">
        <f t="shared" ref="P1526:P1589" si="73">_xlfn.CONCAT(I1526,
J1526,
K1526,
IF(LEN(L1526)=1,_xlfn.CONCAT(0,L1526),L1526),
IF(LEN(M1526)=1,_xlfn.CONCAT(0,M1526),M1526),
IF(LEN(N1526)=1,_xlfn.CONCAT(0,N1526),N1526))</f>
        <v>122080400</v>
      </c>
      <c r="Q1526" s="12" t="str">
        <f t="shared" ref="Q1526:Q1589" si="74">_xlfn.CONCAT(I1526,
J1526,
K1526,
IF(LEN(L1526)=1,_xlfn.CONCAT(0,L1526),L1526),
IF(LEN(M1526)=1,_xlfn.CONCAT(0,M1526),M1526),
IF(LEN(N1526)=1,_xlfn.CONCAT(0,N1526),N1526),
IF(LEN(O1526)=1,_xlfn.CONCAT("000",O1526),IF(LEN(O1526)=2,_xlfn.CONCAT("00",O1526),IF(LEN(O1526)=3,_xlfn.CONCAT(0,O1526),O1526))))</f>
        <v>1220804000023</v>
      </c>
      <c r="R1526" s="20" t="s">
        <v>1444</v>
      </c>
      <c r="S1526" s="20" t="s">
        <v>1444</v>
      </c>
      <c r="AP1526" s="12" t="s">
        <v>908</v>
      </c>
      <c r="AR1526" s="12" t="s">
        <v>860</v>
      </c>
      <c r="AW1526" s="12">
        <v>7</v>
      </c>
      <c r="BG1526" s="21">
        <v>0.5</v>
      </c>
      <c r="BJ1526" s="12">
        <v>1</v>
      </c>
    </row>
    <row r="1527" spans="1:62" ht="30" x14ac:dyDescent="0.25">
      <c r="A1527" s="12">
        <v>1</v>
      </c>
      <c r="B1527" s="11" t="str">
        <f t="shared" ref="B1527:B1590" si="75">_xlfn.CONCAT(C1527,". ", D1527,". ", E1527,". ", F1527,". ", G1527,". ", H1527)</f>
        <v>Общий расчет. Ци Мень. Анализ Дворца. Пустота. По Часу. Нет</v>
      </c>
      <c r="C1527" s="11" t="str">
        <f>IFERROR(VLOOKUP(I1527,lvl_1[],2,FALSE),"Нет")</f>
        <v>Общий расчет</v>
      </c>
      <c r="D1527" s="11" t="str">
        <f>IFERROR(VLOOKUP(Rule!J1527,lvl_2[],2,FALSE),"Нет")</f>
        <v>Ци Мень</v>
      </c>
      <c r="E1527" s="11" t="str">
        <f>IFERROR(VLOOKUP(Rule!K1527,lvl_3[],2,FALSE),"Нет")</f>
        <v>Анализ Дворца</v>
      </c>
      <c r="F1527" s="11" t="str">
        <f>IFERROR(INDEX(lvl_4[],MATCH(L1527,lvl_4[ID],0),MATCH(TEXT(K1527,"##0"),lvl_4[#Headers],0)),"Нет")</f>
        <v>Пустота</v>
      </c>
      <c r="G1527" s="11" t="str">
        <f>IFERROR(INDEX(lvl_5[],MATCH(M1527,lvl_5[ID],0),MATCH(_xlfn.CONCAT(TEXT(K1527,"##0"),"_",TEXT(L1527,"##0")),lvl_5[#Headers],0)),"Нет")</f>
        <v>По Часу</v>
      </c>
      <c r="H1527" s="11" t="str">
        <f>IFERROR(INDEX(lvl_6[],MATCH(N1527,lvl_6[ID],0),MATCH(_xlfn.CONCAT(K1527,"_",L1527,"_",M1527),lvl_6[#Headers],0)),"Нет")</f>
        <v>Нет</v>
      </c>
      <c r="I1527" s="12">
        <v>1</v>
      </c>
      <c r="J1527" s="12">
        <v>2</v>
      </c>
      <c r="K1527" s="12">
        <v>2</v>
      </c>
      <c r="L1527" s="12">
        <v>8</v>
      </c>
      <c r="M1527" s="12">
        <v>4</v>
      </c>
      <c r="N1527" s="12">
        <v>0</v>
      </c>
      <c r="O1527" s="12">
        <f>COUNTIF($P$2:P1527,P1527)</f>
        <v>24</v>
      </c>
      <c r="P1527" s="12" t="str">
        <f t="shared" si="73"/>
        <v>122080400</v>
      </c>
      <c r="Q1527" s="12" t="str">
        <f t="shared" si="74"/>
        <v>1220804000024</v>
      </c>
      <c r="R1527" s="20" t="s">
        <v>1444</v>
      </c>
      <c r="S1527" s="20" t="s">
        <v>1444</v>
      </c>
      <c r="AP1527" s="12" t="s">
        <v>910</v>
      </c>
      <c r="AR1527" s="12" t="s">
        <v>861</v>
      </c>
      <c r="AW1527" s="12">
        <v>7</v>
      </c>
      <c r="BG1527" s="21">
        <v>0.5</v>
      </c>
      <c r="BJ1527" s="12">
        <v>1</v>
      </c>
    </row>
    <row r="1528" spans="1:62" ht="30" x14ac:dyDescent="0.25">
      <c r="A1528" s="12">
        <v>1</v>
      </c>
      <c r="B1528" s="11" t="str">
        <f t="shared" si="75"/>
        <v>Общий расчет. Ци Мень. Анализ Дворца. Пустота. По Часу. Нет</v>
      </c>
      <c r="C1528" s="11" t="str">
        <f>IFERROR(VLOOKUP(I1528,lvl_1[],2,FALSE),"Нет")</f>
        <v>Общий расчет</v>
      </c>
      <c r="D1528" s="11" t="str">
        <f>IFERROR(VLOOKUP(Rule!J1528,lvl_2[],2,FALSE),"Нет")</f>
        <v>Ци Мень</v>
      </c>
      <c r="E1528" s="11" t="str">
        <f>IFERROR(VLOOKUP(Rule!K1528,lvl_3[],2,FALSE),"Нет")</f>
        <v>Анализ Дворца</v>
      </c>
      <c r="F1528" s="11" t="str">
        <f>IFERROR(INDEX(lvl_4[],MATCH(L1528,lvl_4[ID],0),MATCH(TEXT(K1528,"##0"),lvl_4[#Headers],0)),"Нет")</f>
        <v>Пустота</v>
      </c>
      <c r="G1528" s="11" t="str">
        <f>IFERROR(INDEX(lvl_5[],MATCH(M1528,lvl_5[ID],0),MATCH(_xlfn.CONCAT(TEXT(K1528,"##0"),"_",TEXT(L1528,"##0")),lvl_5[#Headers],0)),"Нет")</f>
        <v>По Часу</v>
      </c>
      <c r="H1528" s="11" t="str">
        <f>IFERROR(INDEX(lvl_6[],MATCH(N1528,lvl_6[ID],0),MATCH(_xlfn.CONCAT(K1528,"_",L1528,"_",M1528),lvl_6[#Headers],0)),"Нет")</f>
        <v>Нет</v>
      </c>
      <c r="I1528" s="12">
        <v>1</v>
      </c>
      <c r="J1528" s="12">
        <v>2</v>
      </c>
      <c r="K1528" s="12">
        <v>2</v>
      </c>
      <c r="L1528" s="12">
        <v>8</v>
      </c>
      <c r="M1528" s="12">
        <v>4</v>
      </c>
      <c r="N1528" s="12">
        <v>0</v>
      </c>
      <c r="O1528" s="12">
        <f>COUNTIF($P$2:P1528,P1528)</f>
        <v>25</v>
      </c>
      <c r="P1528" s="12" t="str">
        <f t="shared" si="73"/>
        <v>122080400</v>
      </c>
      <c r="Q1528" s="12" t="str">
        <f t="shared" si="74"/>
        <v>1220804000025</v>
      </c>
      <c r="R1528" s="20" t="s">
        <v>1444</v>
      </c>
      <c r="S1528" s="20" t="s">
        <v>1444</v>
      </c>
      <c r="AP1528" s="12" t="s">
        <v>912</v>
      </c>
      <c r="AR1528" s="12" t="s">
        <v>862</v>
      </c>
      <c r="AW1528" s="12">
        <v>7</v>
      </c>
      <c r="BG1528" s="21">
        <v>0.5</v>
      </c>
      <c r="BJ1528" s="12">
        <v>1</v>
      </c>
    </row>
    <row r="1529" spans="1:62" ht="30" x14ac:dyDescent="0.25">
      <c r="A1529" s="12">
        <v>1</v>
      </c>
      <c r="B1529" s="11" t="str">
        <f t="shared" si="75"/>
        <v>Общий расчет. Ци Мень. Анализ Дворца. Пустота. По Часу. Нет</v>
      </c>
      <c r="C1529" s="11" t="str">
        <f>IFERROR(VLOOKUP(I1529,lvl_1[],2,FALSE),"Нет")</f>
        <v>Общий расчет</v>
      </c>
      <c r="D1529" s="11" t="str">
        <f>IFERROR(VLOOKUP(Rule!J1529,lvl_2[],2,FALSE),"Нет")</f>
        <v>Ци Мень</v>
      </c>
      <c r="E1529" s="11" t="str">
        <f>IFERROR(VLOOKUP(Rule!K1529,lvl_3[],2,FALSE),"Нет")</f>
        <v>Анализ Дворца</v>
      </c>
      <c r="F1529" s="11" t="str">
        <f>IFERROR(INDEX(lvl_4[],MATCH(L1529,lvl_4[ID],0),MATCH(TEXT(K1529,"##0"),lvl_4[#Headers],0)),"Нет")</f>
        <v>Пустота</v>
      </c>
      <c r="G1529" s="11" t="str">
        <f>IFERROR(INDEX(lvl_5[],MATCH(M1529,lvl_5[ID],0),MATCH(_xlfn.CONCAT(TEXT(K1529,"##0"),"_",TEXT(L1529,"##0")),lvl_5[#Headers],0)),"Нет")</f>
        <v>По Часу</v>
      </c>
      <c r="H1529" s="11" t="str">
        <f>IFERROR(INDEX(lvl_6[],MATCH(N1529,lvl_6[ID],0),MATCH(_xlfn.CONCAT(K1529,"_",L1529,"_",M1529),lvl_6[#Headers],0)),"Нет")</f>
        <v>Нет</v>
      </c>
      <c r="I1529" s="12">
        <v>1</v>
      </c>
      <c r="J1529" s="12">
        <v>2</v>
      </c>
      <c r="K1529" s="12">
        <v>2</v>
      </c>
      <c r="L1529" s="12">
        <v>8</v>
      </c>
      <c r="M1529" s="12">
        <v>4</v>
      </c>
      <c r="N1529" s="12">
        <v>0</v>
      </c>
      <c r="O1529" s="12">
        <f>COUNTIF($P$2:P1529,P1529)</f>
        <v>26</v>
      </c>
      <c r="P1529" s="12" t="str">
        <f t="shared" si="73"/>
        <v>122080400</v>
      </c>
      <c r="Q1529" s="12" t="str">
        <f t="shared" si="74"/>
        <v>1220804000026</v>
      </c>
      <c r="R1529" s="20" t="s">
        <v>1444</v>
      </c>
      <c r="S1529" s="20" t="s">
        <v>1444</v>
      </c>
      <c r="AP1529" s="12" t="s">
        <v>914</v>
      </c>
      <c r="AR1529" s="12" t="s">
        <v>863</v>
      </c>
      <c r="AW1529" s="12">
        <v>7</v>
      </c>
      <c r="BG1529" s="21">
        <v>0.5</v>
      </c>
      <c r="BJ1529" s="12">
        <v>1</v>
      </c>
    </row>
    <row r="1530" spans="1:62" ht="30" x14ac:dyDescent="0.25">
      <c r="A1530" s="12">
        <v>1</v>
      </c>
      <c r="B1530" s="11" t="str">
        <f t="shared" si="75"/>
        <v>Общий расчет. Ци Мень. Анализ Дворца. Пустота. По Часу. Нет</v>
      </c>
      <c r="C1530" s="11" t="str">
        <f>IFERROR(VLOOKUP(I1530,lvl_1[],2,FALSE),"Нет")</f>
        <v>Общий расчет</v>
      </c>
      <c r="D1530" s="11" t="str">
        <f>IFERROR(VLOOKUP(Rule!J1530,lvl_2[],2,FALSE),"Нет")</f>
        <v>Ци Мень</v>
      </c>
      <c r="E1530" s="11" t="str">
        <f>IFERROR(VLOOKUP(Rule!K1530,lvl_3[],2,FALSE),"Нет")</f>
        <v>Анализ Дворца</v>
      </c>
      <c r="F1530" s="11" t="str">
        <f>IFERROR(INDEX(lvl_4[],MATCH(L1530,lvl_4[ID],0),MATCH(TEXT(K1530,"##0"),lvl_4[#Headers],0)),"Нет")</f>
        <v>Пустота</v>
      </c>
      <c r="G1530" s="11" t="str">
        <f>IFERROR(INDEX(lvl_5[],MATCH(M1530,lvl_5[ID],0),MATCH(_xlfn.CONCAT(TEXT(K1530,"##0"),"_",TEXT(L1530,"##0")),lvl_5[#Headers],0)),"Нет")</f>
        <v>По Часу</v>
      </c>
      <c r="H1530" s="11" t="str">
        <f>IFERROR(INDEX(lvl_6[],MATCH(N1530,lvl_6[ID],0),MATCH(_xlfn.CONCAT(K1530,"_",L1530,"_",M1530),lvl_6[#Headers],0)),"Нет")</f>
        <v>Нет</v>
      </c>
      <c r="I1530" s="12">
        <v>1</v>
      </c>
      <c r="J1530" s="12">
        <v>2</v>
      </c>
      <c r="K1530" s="12">
        <v>2</v>
      </c>
      <c r="L1530" s="12">
        <v>8</v>
      </c>
      <c r="M1530" s="12">
        <v>4</v>
      </c>
      <c r="N1530" s="12">
        <v>0</v>
      </c>
      <c r="O1530" s="12">
        <f>COUNTIF($P$2:P1530,P1530)</f>
        <v>27</v>
      </c>
      <c r="P1530" s="12" t="str">
        <f t="shared" si="73"/>
        <v>122080400</v>
      </c>
      <c r="Q1530" s="12" t="str">
        <f t="shared" si="74"/>
        <v>1220804000027</v>
      </c>
      <c r="R1530" s="20" t="s">
        <v>1444</v>
      </c>
      <c r="S1530" s="20" t="s">
        <v>1444</v>
      </c>
      <c r="AP1530" s="12" t="s">
        <v>916</v>
      </c>
      <c r="AR1530" s="12" t="s">
        <v>864</v>
      </c>
      <c r="AW1530" s="12">
        <v>7</v>
      </c>
      <c r="BG1530" s="21">
        <v>0.5</v>
      </c>
      <c r="BJ1530" s="12">
        <v>1</v>
      </c>
    </row>
    <row r="1531" spans="1:62" ht="30" x14ac:dyDescent="0.25">
      <c r="A1531" s="12">
        <v>1</v>
      </c>
      <c r="B1531" s="11" t="str">
        <f t="shared" si="75"/>
        <v>Общий расчет. Ци Мень. Анализ Дворца. Пустота. По Часу. Нет</v>
      </c>
      <c r="C1531" s="11" t="str">
        <f>IFERROR(VLOOKUP(I1531,lvl_1[],2,FALSE),"Нет")</f>
        <v>Общий расчет</v>
      </c>
      <c r="D1531" s="11" t="str">
        <f>IFERROR(VLOOKUP(Rule!J1531,lvl_2[],2,FALSE),"Нет")</f>
        <v>Ци Мень</v>
      </c>
      <c r="E1531" s="11" t="str">
        <f>IFERROR(VLOOKUP(Rule!K1531,lvl_3[],2,FALSE),"Нет")</f>
        <v>Анализ Дворца</v>
      </c>
      <c r="F1531" s="11" t="str">
        <f>IFERROR(INDEX(lvl_4[],MATCH(L1531,lvl_4[ID],0),MATCH(TEXT(K1531,"##0"),lvl_4[#Headers],0)),"Нет")</f>
        <v>Пустота</v>
      </c>
      <c r="G1531" s="11" t="str">
        <f>IFERROR(INDEX(lvl_5[],MATCH(M1531,lvl_5[ID],0),MATCH(_xlfn.CONCAT(TEXT(K1531,"##0"),"_",TEXT(L1531,"##0")),lvl_5[#Headers],0)),"Нет")</f>
        <v>По Часу</v>
      </c>
      <c r="H1531" s="11" t="str">
        <f>IFERROR(INDEX(lvl_6[],MATCH(N1531,lvl_6[ID],0),MATCH(_xlfn.CONCAT(K1531,"_",L1531,"_",M1531),lvl_6[#Headers],0)),"Нет")</f>
        <v>Нет</v>
      </c>
      <c r="I1531" s="12">
        <v>1</v>
      </c>
      <c r="J1531" s="12">
        <v>2</v>
      </c>
      <c r="K1531" s="12">
        <v>2</v>
      </c>
      <c r="L1531" s="12">
        <v>8</v>
      </c>
      <c r="M1531" s="12">
        <v>4</v>
      </c>
      <c r="N1531" s="12">
        <v>0</v>
      </c>
      <c r="O1531" s="12">
        <f>COUNTIF($P$2:P1531,P1531)</f>
        <v>28</v>
      </c>
      <c r="P1531" s="12" t="str">
        <f t="shared" si="73"/>
        <v>122080400</v>
      </c>
      <c r="Q1531" s="12" t="str">
        <f t="shared" si="74"/>
        <v>1220804000028</v>
      </c>
      <c r="R1531" s="20" t="s">
        <v>1444</v>
      </c>
      <c r="S1531" s="20" t="s">
        <v>1444</v>
      </c>
      <c r="AP1531" s="12" t="s">
        <v>901</v>
      </c>
      <c r="AR1531" s="12" t="s">
        <v>866</v>
      </c>
      <c r="AW1531" s="12">
        <v>9</v>
      </c>
      <c r="BG1531" s="21">
        <v>0.5</v>
      </c>
      <c r="BJ1531" s="12">
        <v>1</v>
      </c>
    </row>
    <row r="1532" spans="1:62" ht="30" x14ac:dyDescent="0.25">
      <c r="A1532" s="12">
        <v>1</v>
      </c>
      <c r="B1532" s="11" t="str">
        <f t="shared" si="75"/>
        <v>Общий расчет. Ци Мень. Анализ Дворца. Пустота. По Часу. Нет</v>
      </c>
      <c r="C1532" s="11" t="str">
        <f>IFERROR(VLOOKUP(I1532,lvl_1[],2,FALSE),"Нет")</f>
        <v>Общий расчет</v>
      </c>
      <c r="D1532" s="11" t="str">
        <f>IFERROR(VLOOKUP(Rule!J1532,lvl_2[],2,FALSE),"Нет")</f>
        <v>Ци Мень</v>
      </c>
      <c r="E1532" s="11" t="str">
        <f>IFERROR(VLOOKUP(Rule!K1532,lvl_3[],2,FALSE),"Нет")</f>
        <v>Анализ Дворца</v>
      </c>
      <c r="F1532" s="11" t="str">
        <f>IFERROR(INDEX(lvl_4[],MATCH(L1532,lvl_4[ID],0),MATCH(TEXT(K1532,"##0"),lvl_4[#Headers],0)),"Нет")</f>
        <v>Пустота</v>
      </c>
      <c r="G1532" s="11" t="str">
        <f>IFERROR(INDEX(lvl_5[],MATCH(M1532,lvl_5[ID],0),MATCH(_xlfn.CONCAT(TEXT(K1532,"##0"),"_",TEXT(L1532,"##0")),lvl_5[#Headers],0)),"Нет")</f>
        <v>По Часу</v>
      </c>
      <c r="H1532" s="11" t="str">
        <f>IFERROR(INDEX(lvl_6[],MATCH(N1532,lvl_6[ID],0),MATCH(_xlfn.CONCAT(K1532,"_",L1532,"_",M1532),lvl_6[#Headers],0)),"Нет")</f>
        <v>Нет</v>
      </c>
      <c r="I1532" s="12">
        <v>1</v>
      </c>
      <c r="J1532" s="12">
        <v>2</v>
      </c>
      <c r="K1532" s="12">
        <v>2</v>
      </c>
      <c r="L1532" s="12">
        <v>8</v>
      </c>
      <c r="M1532" s="12">
        <v>4</v>
      </c>
      <c r="N1532" s="12">
        <v>0</v>
      </c>
      <c r="O1532" s="12">
        <f>COUNTIF($P$2:P1532,P1532)</f>
        <v>29</v>
      </c>
      <c r="P1532" s="12" t="str">
        <f t="shared" si="73"/>
        <v>122080400</v>
      </c>
      <c r="Q1532" s="12" t="str">
        <f t="shared" si="74"/>
        <v>1220804000029</v>
      </c>
      <c r="R1532" s="20" t="s">
        <v>1444</v>
      </c>
      <c r="S1532" s="20" t="s">
        <v>1444</v>
      </c>
      <c r="AP1532" s="12" t="s">
        <v>903</v>
      </c>
      <c r="AR1532" s="12" t="s">
        <v>867</v>
      </c>
      <c r="AW1532" s="12">
        <v>9</v>
      </c>
      <c r="BG1532" s="21">
        <v>0.5</v>
      </c>
      <c r="BJ1532" s="12">
        <v>1</v>
      </c>
    </row>
    <row r="1533" spans="1:62" ht="30" x14ac:dyDescent="0.25">
      <c r="A1533" s="12">
        <v>1</v>
      </c>
      <c r="B1533" s="11" t="str">
        <f t="shared" si="75"/>
        <v>Общий расчет. Ци Мень. Анализ Дворца. Пустота. По Часу. Нет</v>
      </c>
      <c r="C1533" s="11" t="str">
        <f>IFERROR(VLOOKUP(I1533,lvl_1[],2,FALSE),"Нет")</f>
        <v>Общий расчет</v>
      </c>
      <c r="D1533" s="11" t="str">
        <f>IFERROR(VLOOKUP(Rule!J1533,lvl_2[],2,FALSE),"Нет")</f>
        <v>Ци Мень</v>
      </c>
      <c r="E1533" s="11" t="str">
        <f>IFERROR(VLOOKUP(Rule!K1533,lvl_3[],2,FALSE),"Нет")</f>
        <v>Анализ Дворца</v>
      </c>
      <c r="F1533" s="11" t="str">
        <f>IFERROR(INDEX(lvl_4[],MATCH(L1533,lvl_4[ID],0),MATCH(TEXT(K1533,"##0"),lvl_4[#Headers],0)),"Нет")</f>
        <v>Пустота</v>
      </c>
      <c r="G1533" s="11" t="str">
        <f>IFERROR(INDEX(lvl_5[],MATCH(M1533,lvl_5[ID],0),MATCH(_xlfn.CONCAT(TEXT(K1533,"##0"),"_",TEXT(L1533,"##0")),lvl_5[#Headers],0)),"Нет")</f>
        <v>По Часу</v>
      </c>
      <c r="H1533" s="11" t="str">
        <f>IFERROR(INDEX(lvl_6[],MATCH(N1533,lvl_6[ID],0),MATCH(_xlfn.CONCAT(K1533,"_",L1533,"_",M1533),lvl_6[#Headers],0)),"Нет")</f>
        <v>Нет</v>
      </c>
      <c r="I1533" s="12">
        <v>1</v>
      </c>
      <c r="J1533" s="12">
        <v>2</v>
      </c>
      <c r="K1533" s="12">
        <v>2</v>
      </c>
      <c r="L1533" s="12">
        <v>8</v>
      </c>
      <c r="M1533" s="12">
        <v>4</v>
      </c>
      <c r="N1533" s="12">
        <v>0</v>
      </c>
      <c r="O1533" s="12">
        <f>COUNTIF($P$2:P1533,P1533)</f>
        <v>30</v>
      </c>
      <c r="P1533" s="12" t="str">
        <f t="shared" si="73"/>
        <v>122080400</v>
      </c>
      <c r="Q1533" s="12" t="str">
        <f t="shared" si="74"/>
        <v>1220804000030</v>
      </c>
      <c r="R1533" s="20" t="s">
        <v>1444</v>
      </c>
      <c r="S1533" s="20" t="s">
        <v>1444</v>
      </c>
      <c r="AP1533" s="12" t="s">
        <v>905</v>
      </c>
      <c r="AR1533" s="12" t="s">
        <v>868</v>
      </c>
      <c r="AW1533" s="12">
        <v>9</v>
      </c>
      <c r="BG1533" s="21">
        <v>0.5</v>
      </c>
      <c r="BJ1533" s="12">
        <v>1</v>
      </c>
    </row>
    <row r="1534" spans="1:62" ht="30" x14ac:dyDescent="0.25">
      <c r="A1534" s="12">
        <v>1</v>
      </c>
      <c r="B1534" s="11" t="str">
        <f t="shared" si="75"/>
        <v>Общий расчет. Ци Мень. Анализ Дворца. Пустота. По Часу. Нет</v>
      </c>
      <c r="C1534" s="11" t="str">
        <f>IFERROR(VLOOKUP(I1534,lvl_1[],2,FALSE),"Нет")</f>
        <v>Общий расчет</v>
      </c>
      <c r="D1534" s="11" t="str">
        <f>IFERROR(VLOOKUP(Rule!J1534,lvl_2[],2,FALSE),"Нет")</f>
        <v>Ци Мень</v>
      </c>
      <c r="E1534" s="11" t="str">
        <f>IFERROR(VLOOKUP(Rule!K1534,lvl_3[],2,FALSE),"Нет")</f>
        <v>Анализ Дворца</v>
      </c>
      <c r="F1534" s="11" t="str">
        <f>IFERROR(INDEX(lvl_4[],MATCH(L1534,lvl_4[ID],0),MATCH(TEXT(K1534,"##0"),lvl_4[#Headers],0)),"Нет")</f>
        <v>Пустота</v>
      </c>
      <c r="G1534" s="11" t="str">
        <f>IFERROR(INDEX(lvl_5[],MATCH(M1534,lvl_5[ID],0),MATCH(_xlfn.CONCAT(TEXT(K1534,"##0"),"_",TEXT(L1534,"##0")),lvl_5[#Headers],0)),"Нет")</f>
        <v>По Часу</v>
      </c>
      <c r="H1534" s="11" t="str">
        <f>IFERROR(INDEX(lvl_6[],MATCH(N1534,lvl_6[ID],0),MATCH(_xlfn.CONCAT(K1534,"_",L1534,"_",M1534),lvl_6[#Headers],0)),"Нет")</f>
        <v>Нет</v>
      </c>
      <c r="I1534" s="12">
        <v>1</v>
      </c>
      <c r="J1534" s="12">
        <v>2</v>
      </c>
      <c r="K1534" s="12">
        <v>2</v>
      </c>
      <c r="L1534" s="12">
        <v>8</v>
      </c>
      <c r="M1534" s="12">
        <v>4</v>
      </c>
      <c r="N1534" s="12">
        <v>0</v>
      </c>
      <c r="O1534" s="12">
        <f>COUNTIF($P$2:P1534,P1534)</f>
        <v>31</v>
      </c>
      <c r="P1534" s="12" t="str">
        <f t="shared" si="73"/>
        <v>122080400</v>
      </c>
      <c r="Q1534" s="12" t="str">
        <f t="shared" si="74"/>
        <v>1220804000031</v>
      </c>
      <c r="R1534" s="20" t="s">
        <v>1444</v>
      </c>
      <c r="S1534" s="20" t="s">
        <v>1444</v>
      </c>
      <c r="AP1534" s="12" t="s">
        <v>907</v>
      </c>
      <c r="AR1534" s="12" t="s">
        <v>869</v>
      </c>
      <c r="AW1534" s="12">
        <v>9</v>
      </c>
      <c r="BG1534" s="21">
        <v>0.5</v>
      </c>
      <c r="BJ1534" s="12">
        <v>1</v>
      </c>
    </row>
    <row r="1535" spans="1:62" ht="30" x14ac:dyDescent="0.25">
      <c r="A1535" s="12">
        <v>1</v>
      </c>
      <c r="B1535" s="11" t="str">
        <f t="shared" si="75"/>
        <v>Общий расчет. Ци Мень. Анализ Дворца. Пустота. По Часу. Нет</v>
      </c>
      <c r="C1535" s="11" t="str">
        <f>IFERROR(VLOOKUP(I1535,lvl_1[],2,FALSE),"Нет")</f>
        <v>Общий расчет</v>
      </c>
      <c r="D1535" s="11" t="str">
        <f>IFERROR(VLOOKUP(Rule!J1535,lvl_2[],2,FALSE),"Нет")</f>
        <v>Ци Мень</v>
      </c>
      <c r="E1535" s="11" t="str">
        <f>IFERROR(VLOOKUP(Rule!K1535,lvl_3[],2,FALSE),"Нет")</f>
        <v>Анализ Дворца</v>
      </c>
      <c r="F1535" s="11" t="str">
        <f>IFERROR(INDEX(lvl_4[],MATCH(L1535,lvl_4[ID],0),MATCH(TEXT(K1535,"##0"),lvl_4[#Headers],0)),"Нет")</f>
        <v>Пустота</v>
      </c>
      <c r="G1535" s="11" t="str">
        <f>IFERROR(INDEX(lvl_5[],MATCH(M1535,lvl_5[ID],0),MATCH(_xlfn.CONCAT(TEXT(K1535,"##0"),"_",TEXT(L1535,"##0")),lvl_5[#Headers],0)),"Нет")</f>
        <v>По Часу</v>
      </c>
      <c r="H1535" s="11" t="str">
        <f>IFERROR(INDEX(lvl_6[],MATCH(N1535,lvl_6[ID],0),MATCH(_xlfn.CONCAT(K1535,"_",L1535,"_",M1535),lvl_6[#Headers],0)),"Нет")</f>
        <v>Нет</v>
      </c>
      <c r="I1535" s="12">
        <v>1</v>
      </c>
      <c r="J1535" s="12">
        <v>2</v>
      </c>
      <c r="K1535" s="12">
        <v>2</v>
      </c>
      <c r="L1535" s="12">
        <v>8</v>
      </c>
      <c r="M1535" s="12">
        <v>4</v>
      </c>
      <c r="N1535" s="12">
        <v>0</v>
      </c>
      <c r="O1535" s="12">
        <f>COUNTIF($P$2:P1535,P1535)</f>
        <v>32</v>
      </c>
      <c r="P1535" s="12" t="str">
        <f t="shared" si="73"/>
        <v>122080400</v>
      </c>
      <c r="Q1535" s="12" t="str">
        <f t="shared" si="74"/>
        <v>1220804000032</v>
      </c>
      <c r="R1535" s="20" t="s">
        <v>1444</v>
      </c>
      <c r="S1535" s="20" t="s">
        <v>1444</v>
      </c>
      <c r="AP1535" s="12" t="s">
        <v>908</v>
      </c>
      <c r="AR1535" s="12" t="s">
        <v>870</v>
      </c>
      <c r="AW1535" s="12">
        <v>9</v>
      </c>
      <c r="BG1535" s="21">
        <v>0.5</v>
      </c>
      <c r="BJ1535" s="12">
        <v>1</v>
      </c>
    </row>
    <row r="1536" spans="1:62" ht="30" x14ac:dyDescent="0.25">
      <c r="A1536" s="12">
        <v>1</v>
      </c>
      <c r="B1536" s="11" t="str">
        <f t="shared" si="75"/>
        <v>Общий расчет. Ци Мень. Анализ Дворца. Пустота. По Часу. Нет</v>
      </c>
      <c r="C1536" s="11" t="str">
        <f>IFERROR(VLOOKUP(I1536,lvl_1[],2,FALSE),"Нет")</f>
        <v>Общий расчет</v>
      </c>
      <c r="D1536" s="11" t="str">
        <f>IFERROR(VLOOKUP(Rule!J1536,lvl_2[],2,FALSE),"Нет")</f>
        <v>Ци Мень</v>
      </c>
      <c r="E1536" s="11" t="str">
        <f>IFERROR(VLOOKUP(Rule!K1536,lvl_3[],2,FALSE),"Нет")</f>
        <v>Анализ Дворца</v>
      </c>
      <c r="F1536" s="11" t="str">
        <f>IFERROR(INDEX(lvl_4[],MATCH(L1536,lvl_4[ID],0),MATCH(TEXT(K1536,"##0"),lvl_4[#Headers],0)),"Нет")</f>
        <v>Пустота</v>
      </c>
      <c r="G1536" s="11" t="str">
        <f>IFERROR(INDEX(lvl_5[],MATCH(M1536,lvl_5[ID],0),MATCH(_xlfn.CONCAT(TEXT(K1536,"##0"),"_",TEXT(L1536,"##0")),lvl_5[#Headers],0)),"Нет")</f>
        <v>По Часу</v>
      </c>
      <c r="H1536" s="11" t="str">
        <f>IFERROR(INDEX(lvl_6[],MATCH(N1536,lvl_6[ID],0),MATCH(_xlfn.CONCAT(K1536,"_",L1536,"_",M1536),lvl_6[#Headers],0)),"Нет")</f>
        <v>Нет</v>
      </c>
      <c r="I1536" s="12">
        <v>1</v>
      </c>
      <c r="J1536" s="12">
        <v>2</v>
      </c>
      <c r="K1536" s="12">
        <v>2</v>
      </c>
      <c r="L1536" s="12">
        <v>8</v>
      </c>
      <c r="M1536" s="12">
        <v>4</v>
      </c>
      <c r="N1536" s="12">
        <v>0</v>
      </c>
      <c r="O1536" s="12">
        <f>COUNTIF($P$2:P1536,P1536)</f>
        <v>33</v>
      </c>
      <c r="P1536" s="12" t="str">
        <f t="shared" si="73"/>
        <v>122080400</v>
      </c>
      <c r="Q1536" s="12" t="str">
        <f t="shared" si="74"/>
        <v>1220804000033</v>
      </c>
      <c r="R1536" s="20" t="s">
        <v>1444</v>
      </c>
      <c r="S1536" s="20" t="s">
        <v>1444</v>
      </c>
      <c r="AP1536" s="12" t="s">
        <v>910</v>
      </c>
      <c r="AR1536" s="12" t="s">
        <v>859</v>
      </c>
      <c r="AW1536" s="12">
        <v>9</v>
      </c>
      <c r="BG1536" s="21">
        <v>0.5</v>
      </c>
      <c r="BJ1536" s="12">
        <v>1</v>
      </c>
    </row>
    <row r="1537" spans="1:62" ht="30" x14ac:dyDescent="0.25">
      <c r="A1537" s="12">
        <v>1</v>
      </c>
      <c r="B1537" s="11" t="str">
        <f t="shared" si="75"/>
        <v>Общий расчет. Ци Мень. Анализ Дворца. Пустота. По Часу. Нет</v>
      </c>
      <c r="C1537" s="11" t="str">
        <f>IFERROR(VLOOKUP(I1537,lvl_1[],2,FALSE),"Нет")</f>
        <v>Общий расчет</v>
      </c>
      <c r="D1537" s="11" t="str">
        <f>IFERROR(VLOOKUP(Rule!J1537,lvl_2[],2,FALSE),"Нет")</f>
        <v>Ци Мень</v>
      </c>
      <c r="E1537" s="11" t="str">
        <f>IFERROR(VLOOKUP(Rule!K1537,lvl_3[],2,FALSE),"Нет")</f>
        <v>Анализ Дворца</v>
      </c>
      <c r="F1537" s="11" t="str">
        <f>IFERROR(INDEX(lvl_4[],MATCH(L1537,lvl_4[ID],0),MATCH(TEXT(K1537,"##0"),lvl_4[#Headers],0)),"Нет")</f>
        <v>Пустота</v>
      </c>
      <c r="G1537" s="11" t="str">
        <f>IFERROR(INDEX(lvl_5[],MATCH(M1537,lvl_5[ID],0),MATCH(_xlfn.CONCAT(TEXT(K1537,"##0"),"_",TEXT(L1537,"##0")),lvl_5[#Headers],0)),"Нет")</f>
        <v>По Часу</v>
      </c>
      <c r="H1537" s="11" t="str">
        <f>IFERROR(INDEX(lvl_6[],MATCH(N1537,lvl_6[ID],0),MATCH(_xlfn.CONCAT(K1537,"_",L1537,"_",M1537),lvl_6[#Headers],0)),"Нет")</f>
        <v>Нет</v>
      </c>
      <c r="I1537" s="12">
        <v>1</v>
      </c>
      <c r="J1537" s="12">
        <v>2</v>
      </c>
      <c r="K1537" s="12">
        <v>2</v>
      </c>
      <c r="L1537" s="12">
        <v>8</v>
      </c>
      <c r="M1537" s="12">
        <v>4</v>
      </c>
      <c r="N1537" s="12">
        <v>0</v>
      </c>
      <c r="O1537" s="12">
        <f>COUNTIF($P$2:P1537,P1537)</f>
        <v>34</v>
      </c>
      <c r="P1537" s="12" t="str">
        <f t="shared" si="73"/>
        <v>122080400</v>
      </c>
      <c r="Q1537" s="12" t="str">
        <f t="shared" si="74"/>
        <v>1220804000034</v>
      </c>
      <c r="R1537" s="20" t="s">
        <v>1444</v>
      </c>
      <c r="S1537" s="20" t="s">
        <v>1444</v>
      </c>
      <c r="AP1537" s="12" t="s">
        <v>912</v>
      </c>
      <c r="AR1537" s="12" t="s">
        <v>860</v>
      </c>
      <c r="AW1537" s="12">
        <v>9</v>
      </c>
      <c r="BG1537" s="21">
        <v>0.5</v>
      </c>
      <c r="BJ1537" s="12">
        <v>1</v>
      </c>
    </row>
    <row r="1538" spans="1:62" ht="30" x14ac:dyDescent="0.25">
      <c r="A1538" s="12">
        <v>1</v>
      </c>
      <c r="B1538" s="11" t="str">
        <f t="shared" si="75"/>
        <v>Общий расчет. Ци Мень. Анализ Дворца. Пустота. По Часу. Нет</v>
      </c>
      <c r="C1538" s="11" t="str">
        <f>IFERROR(VLOOKUP(I1538,lvl_1[],2,FALSE),"Нет")</f>
        <v>Общий расчет</v>
      </c>
      <c r="D1538" s="11" t="str">
        <f>IFERROR(VLOOKUP(Rule!J1538,lvl_2[],2,FALSE),"Нет")</f>
        <v>Ци Мень</v>
      </c>
      <c r="E1538" s="11" t="str">
        <f>IFERROR(VLOOKUP(Rule!K1538,lvl_3[],2,FALSE),"Нет")</f>
        <v>Анализ Дворца</v>
      </c>
      <c r="F1538" s="11" t="str">
        <f>IFERROR(INDEX(lvl_4[],MATCH(L1538,lvl_4[ID],0),MATCH(TEXT(K1538,"##0"),lvl_4[#Headers],0)),"Нет")</f>
        <v>Пустота</v>
      </c>
      <c r="G1538" s="11" t="str">
        <f>IFERROR(INDEX(lvl_5[],MATCH(M1538,lvl_5[ID],0),MATCH(_xlfn.CONCAT(TEXT(K1538,"##0"),"_",TEXT(L1538,"##0")),lvl_5[#Headers],0)),"Нет")</f>
        <v>По Часу</v>
      </c>
      <c r="H1538" s="11" t="str">
        <f>IFERROR(INDEX(lvl_6[],MATCH(N1538,lvl_6[ID],0),MATCH(_xlfn.CONCAT(K1538,"_",L1538,"_",M1538),lvl_6[#Headers],0)),"Нет")</f>
        <v>Нет</v>
      </c>
      <c r="I1538" s="12">
        <v>1</v>
      </c>
      <c r="J1538" s="12">
        <v>2</v>
      </c>
      <c r="K1538" s="12">
        <v>2</v>
      </c>
      <c r="L1538" s="12">
        <v>8</v>
      </c>
      <c r="M1538" s="12">
        <v>4</v>
      </c>
      <c r="N1538" s="12">
        <v>0</v>
      </c>
      <c r="O1538" s="12">
        <f>COUNTIF($P$2:P1538,P1538)</f>
        <v>35</v>
      </c>
      <c r="P1538" s="12" t="str">
        <f t="shared" si="73"/>
        <v>122080400</v>
      </c>
      <c r="Q1538" s="12" t="str">
        <f t="shared" si="74"/>
        <v>1220804000035</v>
      </c>
      <c r="R1538" s="20" t="s">
        <v>1444</v>
      </c>
      <c r="S1538" s="20" t="s">
        <v>1444</v>
      </c>
      <c r="AP1538" s="12" t="s">
        <v>914</v>
      </c>
      <c r="AR1538" s="12" t="s">
        <v>861</v>
      </c>
      <c r="AW1538" s="12">
        <v>9</v>
      </c>
      <c r="BG1538" s="21">
        <v>0.5</v>
      </c>
      <c r="BJ1538" s="12">
        <v>1</v>
      </c>
    </row>
    <row r="1539" spans="1:62" ht="30" x14ac:dyDescent="0.25">
      <c r="A1539" s="12">
        <v>1</v>
      </c>
      <c r="B1539" s="11" t="str">
        <f t="shared" si="75"/>
        <v>Общий расчет. Ци Мень. Анализ Дворца. Пустота. По Часу. Нет</v>
      </c>
      <c r="C1539" s="11" t="str">
        <f>IFERROR(VLOOKUP(I1539,lvl_1[],2,FALSE),"Нет")</f>
        <v>Общий расчет</v>
      </c>
      <c r="D1539" s="11" t="str">
        <f>IFERROR(VLOOKUP(Rule!J1539,lvl_2[],2,FALSE),"Нет")</f>
        <v>Ци Мень</v>
      </c>
      <c r="E1539" s="11" t="str">
        <f>IFERROR(VLOOKUP(Rule!K1539,lvl_3[],2,FALSE),"Нет")</f>
        <v>Анализ Дворца</v>
      </c>
      <c r="F1539" s="11" t="str">
        <f>IFERROR(INDEX(lvl_4[],MATCH(L1539,lvl_4[ID],0),MATCH(TEXT(K1539,"##0"),lvl_4[#Headers],0)),"Нет")</f>
        <v>Пустота</v>
      </c>
      <c r="G1539" s="11" t="str">
        <f>IFERROR(INDEX(lvl_5[],MATCH(M1539,lvl_5[ID],0),MATCH(_xlfn.CONCAT(TEXT(K1539,"##0"),"_",TEXT(L1539,"##0")),lvl_5[#Headers],0)),"Нет")</f>
        <v>По Часу</v>
      </c>
      <c r="H1539" s="11" t="str">
        <f>IFERROR(INDEX(lvl_6[],MATCH(N1539,lvl_6[ID],0),MATCH(_xlfn.CONCAT(K1539,"_",L1539,"_",M1539),lvl_6[#Headers],0)),"Нет")</f>
        <v>Нет</v>
      </c>
      <c r="I1539" s="12">
        <v>1</v>
      </c>
      <c r="J1539" s="12">
        <v>2</v>
      </c>
      <c r="K1539" s="12">
        <v>2</v>
      </c>
      <c r="L1539" s="12">
        <v>8</v>
      </c>
      <c r="M1539" s="12">
        <v>4</v>
      </c>
      <c r="N1539" s="12">
        <v>0</v>
      </c>
      <c r="O1539" s="12">
        <f>COUNTIF($P$2:P1539,P1539)</f>
        <v>36</v>
      </c>
      <c r="P1539" s="12" t="str">
        <f t="shared" si="73"/>
        <v>122080400</v>
      </c>
      <c r="Q1539" s="12" t="str">
        <f t="shared" si="74"/>
        <v>1220804000036</v>
      </c>
      <c r="R1539" s="20" t="s">
        <v>1444</v>
      </c>
      <c r="S1539" s="20" t="s">
        <v>1444</v>
      </c>
      <c r="AP1539" s="12" t="s">
        <v>916</v>
      </c>
      <c r="AR1539" s="12" t="s">
        <v>862</v>
      </c>
      <c r="AW1539" s="12">
        <v>9</v>
      </c>
      <c r="BG1539" s="21">
        <v>0.5</v>
      </c>
      <c r="BJ1539" s="12">
        <v>1</v>
      </c>
    </row>
    <row r="1540" spans="1:62" ht="30" x14ac:dyDescent="0.25">
      <c r="A1540" s="12">
        <v>1</v>
      </c>
      <c r="B1540" s="11" t="str">
        <f t="shared" si="75"/>
        <v>Общий расчет. Ци Мень. Анализ Дворца. Пустота. По Часу. Нет</v>
      </c>
      <c r="C1540" s="11" t="str">
        <f>IFERROR(VLOOKUP(I1540,lvl_1[],2,FALSE),"Нет")</f>
        <v>Общий расчет</v>
      </c>
      <c r="D1540" s="11" t="str">
        <f>IFERROR(VLOOKUP(Rule!J1540,lvl_2[],2,FALSE),"Нет")</f>
        <v>Ци Мень</v>
      </c>
      <c r="E1540" s="11" t="str">
        <f>IFERROR(VLOOKUP(Rule!K1540,lvl_3[],2,FALSE),"Нет")</f>
        <v>Анализ Дворца</v>
      </c>
      <c r="F1540" s="11" t="str">
        <f>IFERROR(INDEX(lvl_4[],MATCH(L1540,lvl_4[ID],0),MATCH(TEXT(K1540,"##0"),lvl_4[#Headers],0)),"Нет")</f>
        <v>Пустота</v>
      </c>
      <c r="G1540" s="11" t="str">
        <f>IFERROR(INDEX(lvl_5[],MATCH(M1540,lvl_5[ID],0),MATCH(_xlfn.CONCAT(TEXT(K1540,"##0"),"_",TEXT(L1540,"##0")),lvl_5[#Headers],0)),"Нет")</f>
        <v>По Часу</v>
      </c>
      <c r="H1540" s="11" t="str">
        <f>IFERROR(INDEX(lvl_6[],MATCH(N1540,lvl_6[ID],0),MATCH(_xlfn.CONCAT(K1540,"_",L1540,"_",M1540),lvl_6[#Headers],0)),"Нет")</f>
        <v>Нет</v>
      </c>
      <c r="I1540" s="12">
        <v>1</v>
      </c>
      <c r="J1540" s="12">
        <v>2</v>
      </c>
      <c r="K1540" s="12">
        <v>2</v>
      </c>
      <c r="L1540" s="12">
        <v>8</v>
      </c>
      <c r="M1540" s="12">
        <v>4</v>
      </c>
      <c r="N1540" s="12">
        <v>0</v>
      </c>
      <c r="O1540" s="12">
        <f>COUNTIF($P$2:P1540,P1540)</f>
        <v>37</v>
      </c>
      <c r="P1540" s="12" t="str">
        <f t="shared" si="73"/>
        <v>122080400</v>
      </c>
      <c r="Q1540" s="12" t="str">
        <f t="shared" si="74"/>
        <v>1220804000037</v>
      </c>
      <c r="R1540" s="20" t="s">
        <v>1444</v>
      </c>
      <c r="S1540" s="20" t="s">
        <v>1444</v>
      </c>
      <c r="AP1540" s="12" t="s">
        <v>901</v>
      </c>
      <c r="AR1540" s="12" t="s">
        <v>864</v>
      </c>
      <c r="AW1540" s="12">
        <v>4</v>
      </c>
      <c r="BG1540" s="21">
        <v>0.75</v>
      </c>
      <c r="BJ1540" s="12">
        <v>1</v>
      </c>
    </row>
    <row r="1541" spans="1:62" ht="30" x14ac:dyDescent="0.25">
      <c r="A1541" s="12">
        <v>1</v>
      </c>
      <c r="B1541" s="11" t="str">
        <f t="shared" si="75"/>
        <v>Общий расчет. Ци Мень. Анализ Дворца. Пустота. По Часу. Нет</v>
      </c>
      <c r="C1541" s="11" t="str">
        <f>IFERROR(VLOOKUP(I1541,lvl_1[],2,FALSE),"Нет")</f>
        <v>Общий расчет</v>
      </c>
      <c r="D1541" s="11" t="str">
        <f>IFERROR(VLOOKUP(Rule!J1541,lvl_2[],2,FALSE),"Нет")</f>
        <v>Ци Мень</v>
      </c>
      <c r="E1541" s="11" t="str">
        <f>IFERROR(VLOOKUP(Rule!K1541,lvl_3[],2,FALSE),"Нет")</f>
        <v>Анализ Дворца</v>
      </c>
      <c r="F1541" s="11" t="str">
        <f>IFERROR(INDEX(lvl_4[],MATCH(L1541,lvl_4[ID],0),MATCH(TEXT(K1541,"##0"),lvl_4[#Headers],0)),"Нет")</f>
        <v>Пустота</v>
      </c>
      <c r="G1541" s="11" t="str">
        <f>IFERROR(INDEX(lvl_5[],MATCH(M1541,lvl_5[ID],0),MATCH(_xlfn.CONCAT(TEXT(K1541,"##0"),"_",TEXT(L1541,"##0")),lvl_5[#Headers],0)),"Нет")</f>
        <v>По Часу</v>
      </c>
      <c r="H1541" s="11" t="str">
        <f>IFERROR(INDEX(lvl_6[],MATCH(N1541,lvl_6[ID],0),MATCH(_xlfn.CONCAT(K1541,"_",L1541,"_",M1541),lvl_6[#Headers],0)),"Нет")</f>
        <v>Нет</v>
      </c>
      <c r="I1541" s="12">
        <v>1</v>
      </c>
      <c r="J1541" s="12">
        <v>2</v>
      </c>
      <c r="K1541" s="12">
        <v>2</v>
      </c>
      <c r="L1541" s="12">
        <v>8</v>
      </c>
      <c r="M1541" s="12">
        <v>4</v>
      </c>
      <c r="N1541" s="12">
        <v>0</v>
      </c>
      <c r="O1541" s="12">
        <f>COUNTIF($P$2:P1541,P1541)</f>
        <v>38</v>
      </c>
      <c r="P1541" s="12" t="str">
        <f t="shared" si="73"/>
        <v>122080400</v>
      </c>
      <c r="Q1541" s="12" t="str">
        <f t="shared" si="74"/>
        <v>1220804000038</v>
      </c>
      <c r="R1541" s="20" t="s">
        <v>1444</v>
      </c>
      <c r="S1541" s="20" t="s">
        <v>1444</v>
      </c>
      <c r="AP1541" s="12" t="s">
        <v>903</v>
      </c>
      <c r="AR1541" s="12" t="s">
        <v>865</v>
      </c>
      <c r="AW1541" s="12">
        <v>4</v>
      </c>
      <c r="BG1541" s="21">
        <v>0.75</v>
      </c>
      <c r="BJ1541" s="12">
        <v>1</v>
      </c>
    </row>
    <row r="1542" spans="1:62" ht="30" x14ac:dyDescent="0.25">
      <c r="A1542" s="12">
        <v>1</v>
      </c>
      <c r="B1542" s="11" t="str">
        <f t="shared" si="75"/>
        <v>Общий расчет. Ци Мень. Анализ Дворца. Пустота. По Часу. Нет</v>
      </c>
      <c r="C1542" s="11" t="str">
        <f>IFERROR(VLOOKUP(I1542,lvl_1[],2,FALSE),"Нет")</f>
        <v>Общий расчет</v>
      </c>
      <c r="D1542" s="11" t="str">
        <f>IFERROR(VLOOKUP(Rule!J1542,lvl_2[],2,FALSE),"Нет")</f>
        <v>Ци Мень</v>
      </c>
      <c r="E1542" s="11" t="str">
        <f>IFERROR(VLOOKUP(Rule!K1542,lvl_3[],2,FALSE),"Нет")</f>
        <v>Анализ Дворца</v>
      </c>
      <c r="F1542" s="11" t="str">
        <f>IFERROR(INDEX(lvl_4[],MATCH(L1542,lvl_4[ID],0),MATCH(TEXT(K1542,"##0"),lvl_4[#Headers],0)),"Нет")</f>
        <v>Пустота</v>
      </c>
      <c r="G1542" s="11" t="str">
        <f>IFERROR(INDEX(lvl_5[],MATCH(M1542,lvl_5[ID],0),MATCH(_xlfn.CONCAT(TEXT(K1542,"##0"),"_",TEXT(L1542,"##0")),lvl_5[#Headers],0)),"Нет")</f>
        <v>По Часу</v>
      </c>
      <c r="H1542" s="11" t="str">
        <f>IFERROR(INDEX(lvl_6[],MATCH(N1542,lvl_6[ID],0),MATCH(_xlfn.CONCAT(K1542,"_",L1542,"_",M1542),lvl_6[#Headers],0)),"Нет")</f>
        <v>Нет</v>
      </c>
      <c r="I1542" s="12">
        <v>1</v>
      </c>
      <c r="J1542" s="12">
        <v>2</v>
      </c>
      <c r="K1542" s="12">
        <v>2</v>
      </c>
      <c r="L1542" s="12">
        <v>8</v>
      </c>
      <c r="M1542" s="12">
        <v>4</v>
      </c>
      <c r="N1542" s="12">
        <v>0</v>
      </c>
      <c r="O1542" s="12">
        <f>COUNTIF($P$2:P1542,P1542)</f>
        <v>39</v>
      </c>
      <c r="P1542" s="12" t="str">
        <f t="shared" si="73"/>
        <v>122080400</v>
      </c>
      <c r="Q1542" s="12" t="str">
        <f t="shared" si="74"/>
        <v>1220804000039</v>
      </c>
      <c r="R1542" s="20" t="s">
        <v>1444</v>
      </c>
      <c r="S1542" s="20" t="s">
        <v>1444</v>
      </c>
      <c r="AP1542" s="12" t="s">
        <v>905</v>
      </c>
      <c r="AR1542" s="12" t="s">
        <v>866</v>
      </c>
      <c r="AW1542" s="12">
        <v>4</v>
      </c>
      <c r="BG1542" s="21">
        <v>0.75</v>
      </c>
      <c r="BJ1542" s="12">
        <v>1</v>
      </c>
    </row>
    <row r="1543" spans="1:62" ht="30" x14ac:dyDescent="0.25">
      <c r="A1543" s="12">
        <v>1</v>
      </c>
      <c r="B1543" s="11" t="str">
        <f t="shared" si="75"/>
        <v>Общий расчет. Ци Мень. Анализ Дворца. Пустота. По Часу. Нет</v>
      </c>
      <c r="C1543" s="11" t="str">
        <f>IFERROR(VLOOKUP(I1543,lvl_1[],2,FALSE),"Нет")</f>
        <v>Общий расчет</v>
      </c>
      <c r="D1543" s="11" t="str">
        <f>IFERROR(VLOOKUP(Rule!J1543,lvl_2[],2,FALSE),"Нет")</f>
        <v>Ци Мень</v>
      </c>
      <c r="E1543" s="11" t="str">
        <f>IFERROR(VLOOKUP(Rule!K1543,lvl_3[],2,FALSE),"Нет")</f>
        <v>Анализ Дворца</v>
      </c>
      <c r="F1543" s="11" t="str">
        <f>IFERROR(INDEX(lvl_4[],MATCH(L1543,lvl_4[ID],0),MATCH(TEXT(K1543,"##0"),lvl_4[#Headers],0)),"Нет")</f>
        <v>Пустота</v>
      </c>
      <c r="G1543" s="11" t="str">
        <f>IFERROR(INDEX(lvl_5[],MATCH(M1543,lvl_5[ID],0),MATCH(_xlfn.CONCAT(TEXT(K1543,"##0"),"_",TEXT(L1543,"##0")),lvl_5[#Headers],0)),"Нет")</f>
        <v>По Часу</v>
      </c>
      <c r="H1543" s="11" t="str">
        <f>IFERROR(INDEX(lvl_6[],MATCH(N1543,lvl_6[ID],0),MATCH(_xlfn.CONCAT(K1543,"_",L1543,"_",M1543),lvl_6[#Headers],0)),"Нет")</f>
        <v>Нет</v>
      </c>
      <c r="I1543" s="12">
        <v>1</v>
      </c>
      <c r="J1543" s="12">
        <v>2</v>
      </c>
      <c r="K1543" s="12">
        <v>2</v>
      </c>
      <c r="L1543" s="12">
        <v>8</v>
      </c>
      <c r="M1543" s="12">
        <v>4</v>
      </c>
      <c r="N1543" s="12">
        <v>0</v>
      </c>
      <c r="O1543" s="12">
        <f>COUNTIF($P$2:P1543,P1543)</f>
        <v>40</v>
      </c>
      <c r="P1543" s="12" t="str">
        <f t="shared" si="73"/>
        <v>122080400</v>
      </c>
      <c r="Q1543" s="12" t="str">
        <f t="shared" si="74"/>
        <v>1220804000040</v>
      </c>
      <c r="R1543" s="20" t="s">
        <v>1444</v>
      </c>
      <c r="S1543" s="20" t="s">
        <v>1444</v>
      </c>
      <c r="AP1543" s="12" t="s">
        <v>907</v>
      </c>
      <c r="AR1543" s="12" t="s">
        <v>867</v>
      </c>
      <c r="AW1543" s="12">
        <v>4</v>
      </c>
      <c r="BG1543" s="21">
        <v>0.75</v>
      </c>
      <c r="BJ1543" s="12">
        <v>1</v>
      </c>
    </row>
    <row r="1544" spans="1:62" ht="30" x14ac:dyDescent="0.25">
      <c r="A1544" s="12">
        <v>1</v>
      </c>
      <c r="B1544" s="11" t="str">
        <f t="shared" si="75"/>
        <v>Общий расчет. Ци Мень. Анализ Дворца. Пустота. По Часу. Нет</v>
      </c>
      <c r="C1544" s="11" t="str">
        <f>IFERROR(VLOOKUP(I1544,lvl_1[],2,FALSE),"Нет")</f>
        <v>Общий расчет</v>
      </c>
      <c r="D1544" s="11" t="str">
        <f>IFERROR(VLOOKUP(Rule!J1544,lvl_2[],2,FALSE),"Нет")</f>
        <v>Ци Мень</v>
      </c>
      <c r="E1544" s="11" t="str">
        <f>IFERROR(VLOOKUP(Rule!K1544,lvl_3[],2,FALSE),"Нет")</f>
        <v>Анализ Дворца</v>
      </c>
      <c r="F1544" s="11" t="str">
        <f>IFERROR(INDEX(lvl_4[],MATCH(L1544,lvl_4[ID],0),MATCH(TEXT(K1544,"##0"),lvl_4[#Headers],0)),"Нет")</f>
        <v>Пустота</v>
      </c>
      <c r="G1544" s="11" t="str">
        <f>IFERROR(INDEX(lvl_5[],MATCH(M1544,lvl_5[ID],0),MATCH(_xlfn.CONCAT(TEXT(K1544,"##0"),"_",TEXT(L1544,"##0")),lvl_5[#Headers],0)),"Нет")</f>
        <v>По Часу</v>
      </c>
      <c r="H1544" s="11" t="str">
        <f>IFERROR(INDEX(lvl_6[],MATCH(N1544,lvl_6[ID],0),MATCH(_xlfn.CONCAT(K1544,"_",L1544,"_",M1544),lvl_6[#Headers],0)),"Нет")</f>
        <v>Нет</v>
      </c>
      <c r="I1544" s="12">
        <v>1</v>
      </c>
      <c r="J1544" s="12">
        <v>2</v>
      </c>
      <c r="K1544" s="12">
        <v>2</v>
      </c>
      <c r="L1544" s="12">
        <v>8</v>
      </c>
      <c r="M1544" s="12">
        <v>4</v>
      </c>
      <c r="N1544" s="12">
        <v>0</v>
      </c>
      <c r="O1544" s="12">
        <f>COUNTIF($P$2:P1544,P1544)</f>
        <v>41</v>
      </c>
      <c r="P1544" s="12" t="str">
        <f t="shared" si="73"/>
        <v>122080400</v>
      </c>
      <c r="Q1544" s="12" t="str">
        <f t="shared" si="74"/>
        <v>1220804000041</v>
      </c>
      <c r="R1544" s="20" t="s">
        <v>1444</v>
      </c>
      <c r="S1544" s="20" t="s">
        <v>1444</v>
      </c>
      <c r="AP1544" s="12" t="s">
        <v>908</v>
      </c>
      <c r="AR1544" s="12" t="s">
        <v>868</v>
      </c>
      <c r="AW1544" s="12">
        <v>4</v>
      </c>
      <c r="BG1544" s="21">
        <v>0.75</v>
      </c>
      <c r="BJ1544" s="12">
        <v>1</v>
      </c>
    </row>
    <row r="1545" spans="1:62" ht="30" x14ac:dyDescent="0.25">
      <c r="A1545" s="12">
        <v>1</v>
      </c>
      <c r="B1545" s="11" t="str">
        <f t="shared" si="75"/>
        <v>Общий расчет. Ци Мень. Анализ Дворца. Пустота. По Часу. Нет</v>
      </c>
      <c r="C1545" s="11" t="str">
        <f>IFERROR(VLOOKUP(I1545,lvl_1[],2,FALSE),"Нет")</f>
        <v>Общий расчет</v>
      </c>
      <c r="D1545" s="11" t="str">
        <f>IFERROR(VLOOKUP(Rule!J1545,lvl_2[],2,FALSE),"Нет")</f>
        <v>Ци Мень</v>
      </c>
      <c r="E1545" s="11" t="str">
        <f>IFERROR(VLOOKUP(Rule!K1545,lvl_3[],2,FALSE),"Нет")</f>
        <v>Анализ Дворца</v>
      </c>
      <c r="F1545" s="11" t="str">
        <f>IFERROR(INDEX(lvl_4[],MATCH(L1545,lvl_4[ID],0),MATCH(TEXT(K1545,"##0"),lvl_4[#Headers],0)),"Нет")</f>
        <v>Пустота</v>
      </c>
      <c r="G1545" s="11" t="str">
        <f>IFERROR(INDEX(lvl_5[],MATCH(M1545,lvl_5[ID],0),MATCH(_xlfn.CONCAT(TEXT(K1545,"##0"),"_",TEXT(L1545,"##0")),lvl_5[#Headers],0)),"Нет")</f>
        <v>По Часу</v>
      </c>
      <c r="H1545" s="11" t="str">
        <f>IFERROR(INDEX(lvl_6[],MATCH(N1545,lvl_6[ID],0),MATCH(_xlfn.CONCAT(K1545,"_",L1545,"_",M1545),lvl_6[#Headers],0)),"Нет")</f>
        <v>Нет</v>
      </c>
      <c r="I1545" s="12">
        <v>1</v>
      </c>
      <c r="J1545" s="12">
        <v>2</v>
      </c>
      <c r="K1545" s="12">
        <v>2</v>
      </c>
      <c r="L1545" s="12">
        <v>8</v>
      </c>
      <c r="M1545" s="12">
        <v>4</v>
      </c>
      <c r="N1545" s="12">
        <v>0</v>
      </c>
      <c r="O1545" s="12">
        <f>COUNTIF($P$2:P1545,P1545)</f>
        <v>42</v>
      </c>
      <c r="P1545" s="12" t="str">
        <f t="shared" si="73"/>
        <v>122080400</v>
      </c>
      <c r="Q1545" s="12" t="str">
        <f t="shared" si="74"/>
        <v>1220804000042</v>
      </c>
      <c r="R1545" s="20" t="s">
        <v>1444</v>
      </c>
      <c r="S1545" s="20" t="s">
        <v>1444</v>
      </c>
      <c r="AP1545" s="12" t="s">
        <v>910</v>
      </c>
      <c r="AR1545" s="12" t="s">
        <v>869</v>
      </c>
      <c r="AW1545" s="12">
        <v>4</v>
      </c>
      <c r="BG1545" s="21">
        <v>0.75</v>
      </c>
      <c r="BJ1545" s="12">
        <v>1</v>
      </c>
    </row>
    <row r="1546" spans="1:62" ht="30" x14ac:dyDescent="0.25">
      <c r="A1546" s="12">
        <v>1</v>
      </c>
      <c r="B1546" s="11" t="str">
        <f t="shared" si="75"/>
        <v>Общий расчет. Ци Мень. Анализ Дворца. Пустота. По Часу. Нет</v>
      </c>
      <c r="C1546" s="11" t="str">
        <f>IFERROR(VLOOKUP(I1546,lvl_1[],2,FALSE),"Нет")</f>
        <v>Общий расчет</v>
      </c>
      <c r="D1546" s="11" t="str">
        <f>IFERROR(VLOOKUP(Rule!J1546,lvl_2[],2,FALSE),"Нет")</f>
        <v>Ци Мень</v>
      </c>
      <c r="E1546" s="11" t="str">
        <f>IFERROR(VLOOKUP(Rule!K1546,lvl_3[],2,FALSE),"Нет")</f>
        <v>Анализ Дворца</v>
      </c>
      <c r="F1546" s="11" t="str">
        <f>IFERROR(INDEX(lvl_4[],MATCH(L1546,lvl_4[ID],0),MATCH(TEXT(K1546,"##0"),lvl_4[#Headers],0)),"Нет")</f>
        <v>Пустота</v>
      </c>
      <c r="G1546" s="11" t="str">
        <f>IFERROR(INDEX(lvl_5[],MATCH(M1546,lvl_5[ID],0),MATCH(_xlfn.CONCAT(TEXT(K1546,"##0"),"_",TEXT(L1546,"##0")),lvl_5[#Headers],0)),"Нет")</f>
        <v>По Часу</v>
      </c>
      <c r="H1546" s="11" t="str">
        <f>IFERROR(INDEX(lvl_6[],MATCH(N1546,lvl_6[ID],0),MATCH(_xlfn.CONCAT(K1546,"_",L1546,"_",M1546),lvl_6[#Headers],0)),"Нет")</f>
        <v>Нет</v>
      </c>
      <c r="I1546" s="12">
        <v>1</v>
      </c>
      <c r="J1546" s="12">
        <v>2</v>
      </c>
      <c r="K1546" s="12">
        <v>2</v>
      </c>
      <c r="L1546" s="12">
        <v>8</v>
      </c>
      <c r="M1546" s="12">
        <v>4</v>
      </c>
      <c r="N1546" s="12">
        <v>0</v>
      </c>
      <c r="O1546" s="12">
        <f>COUNTIF($P$2:P1546,P1546)</f>
        <v>43</v>
      </c>
      <c r="P1546" s="12" t="str">
        <f t="shared" si="73"/>
        <v>122080400</v>
      </c>
      <c r="Q1546" s="12" t="str">
        <f t="shared" si="74"/>
        <v>1220804000043</v>
      </c>
      <c r="R1546" s="20" t="s">
        <v>1444</v>
      </c>
      <c r="S1546" s="20" t="s">
        <v>1444</v>
      </c>
      <c r="AP1546" s="12" t="s">
        <v>912</v>
      </c>
      <c r="AR1546" s="12" t="s">
        <v>870</v>
      </c>
      <c r="AW1546" s="12">
        <v>4</v>
      </c>
      <c r="BG1546" s="21">
        <v>0.75</v>
      </c>
      <c r="BJ1546" s="12">
        <v>1</v>
      </c>
    </row>
    <row r="1547" spans="1:62" ht="30" x14ac:dyDescent="0.25">
      <c r="A1547" s="12">
        <v>1</v>
      </c>
      <c r="B1547" s="11" t="str">
        <f t="shared" si="75"/>
        <v>Общий расчет. Ци Мень. Анализ Дворца. Пустота. По Часу. Нет</v>
      </c>
      <c r="C1547" s="11" t="str">
        <f>IFERROR(VLOOKUP(I1547,lvl_1[],2,FALSE),"Нет")</f>
        <v>Общий расчет</v>
      </c>
      <c r="D1547" s="11" t="str">
        <f>IFERROR(VLOOKUP(Rule!J1547,lvl_2[],2,FALSE),"Нет")</f>
        <v>Ци Мень</v>
      </c>
      <c r="E1547" s="11" t="str">
        <f>IFERROR(VLOOKUP(Rule!K1547,lvl_3[],2,FALSE),"Нет")</f>
        <v>Анализ Дворца</v>
      </c>
      <c r="F1547" s="11" t="str">
        <f>IFERROR(INDEX(lvl_4[],MATCH(L1547,lvl_4[ID],0),MATCH(TEXT(K1547,"##0"),lvl_4[#Headers],0)),"Нет")</f>
        <v>Пустота</v>
      </c>
      <c r="G1547" s="11" t="str">
        <f>IFERROR(INDEX(lvl_5[],MATCH(M1547,lvl_5[ID],0),MATCH(_xlfn.CONCAT(TEXT(K1547,"##0"),"_",TEXT(L1547,"##0")),lvl_5[#Headers],0)),"Нет")</f>
        <v>По Часу</v>
      </c>
      <c r="H1547" s="11" t="str">
        <f>IFERROR(INDEX(lvl_6[],MATCH(N1547,lvl_6[ID],0),MATCH(_xlfn.CONCAT(K1547,"_",L1547,"_",M1547),lvl_6[#Headers],0)),"Нет")</f>
        <v>Нет</v>
      </c>
      <c r="I1547" s="12">
        <v>1</v>
      </c>
      <c r="J1547" s="12">
        <v>2</v>
      </c>
      <c r="K1547" s="12">
        <v>2</v>
      </c>
      <c r="L1547" s="12">
        <v>8</v>
      </c>
      <c r="M1547" s="12">
        <v>4</v>
      </c>
      <c r="N1547" s="12">
        <v>0</v>
      </c>
      <c r="O1547" s="12">
        <f>COUNTIF($P$2:P1547,P1547)</f>
        <v>44</v>
      </c>
      <c r="P1547" s="12" t="str">
        <f t="shared" si="73"/>
        <v>122080400</v>
      </c>
      <c r="Q1547" s="12" t="str">
        <f t="shared" si="74"/>
        <v>1220804000044</v>
      </c>
      <c r="R1547" s="20" t="s">
        <v>1444</v>
      </c>
      <c r="S1547" s="20" t="s">
        <v>1444</v>
      </c>
      <c r="AP1547" s="12" t="s">
        <v>914</v>
      </c>
      <c r="AR1547" s="12" t="s">
        <v>859</v>
      </c>
      <c r="AW1547" s="12">
        <v>4</v>
      </c>
      <c r="BG1547" s="21">
        <v>0.75</v>
      </c>
      <c r="BJ1547" s="12">
        <v>1</v>
      </c>
    </row>
    <row r="1548" spans="1:62" ht="30" x14ac:dyDescent="0.25">
      <c r="A1548" s="12">
        <v>1</v>
      </c>
      <c r="B1548" s="11" t="str">
        <f t="shared" si="75"/>
        <v>Общий расчет. Ци Мень. Анализ Дворца. Пустота. По Часу. Нет</v>
      </c>
      <c r="C1548" s="11" t="str">
        <f>IFERROR(VLOOKUP(I1548,lvl_1[],2,FALSE),"Нет")</f>
        <v>Общий расчет</v>
      </c>
      <c r="D1548" s="11" t="str">
        <f>IFERROR(VLOOKUP(Rule!J1548,lvl_2[],2,FALSE),"Нет")</f>
        <v>Ци Мень</v>
      </c>
      <c r="E1548" s="11" t="str">
        <f>IFERROR(VLOOKUP(Rule!K1548,lvl_3[],2,FALSE),"Нет")</f>
        <v>Анализ Дворца</v>
      </c>
      <c r="F1548" s="11" t="str">
        <f>IFERROR(INDEX(lvl_4[],MATCH(L1548,lvl_4[ID],0),MATCH(TEXT(K1548,"##0"),lvl_4[#Headers],0)),"Нет")</f>
        <v>Пустота</v>
      </c>
      <c r="G1548" s="11" t="str">
        <f>IFERROR(INDEX(lvl_5[],MATCH(M1548,lvl_5[ID],0),MATCH(_xlfn.CONCAT(TEXT(K1548,"##0"),"_",TEXT(L1548,"##0")),lvl_5[#Headers],0)),"Нет")</f>
        <v>По Часу</v>
      </c>
      <c r="H1548" s="11" t="str">
        <f>IFERROR(INDEX(lvl_6[],MATCH(N1548,lvl_6[ID],0),MATCH(_xlfn.CONCAT(K1548,"_",L1548,"_",M1548),lvl_6[#Headers],0)),"Нет")</f>
        <v>Нет</v>
      </c>
      <c r="I1548" s="12">
        <v>1</v>
      </c>
      <c r="J1548" s="12">
        <v>2</v>
      </c>
      <c r="K1548" s="12">
        <v>2</v>
      </c>
      <c r="L1548" s="12">
        <v>8</v>
      </c>
      <c r="M1548" s="12">
        <v>4</v>
      </c>
      <c r="N1548" s="12">
        <v>0</v>
      </c>
      <c r="O1548" s="12">
        <f>COUNTIF($P$2:P1548,P1548)</f>
        <v>45</v>
      </c>
      <c r="P1548" s="12" t="str">
        <f t="shared" si="73"/>
        <v>122080400</v>
      </c>
      <c r="Q1548" s="12" t="str">
        <f t="shared" si="74"/>
        <v>1220804000045</v>
      </c>
      <c r="R1548" s="20" t="s">
        <v>1444</v>
      </c>
      <c r="S1548" s="20" t="s">
        <v>1444</v>
      </c>
      <c r="AP1548" s="12" t="s">
        <v>916</v>
      </c>
      <c r="AR1548" s="12" t="s">
        <v>860</v>
      </c>
      <c r="AW1548" s="12">
        <v>4</v>
      </c>
      <c r="BG1548" s="21">
        <v>0.75</v>
      </c>
      <c r="BJ1548" s="12">
        <v>1</v>
      </c>
    </row>
    <row r="1549" spans="1:62" ht="30" x14ac:dyDescent="0.25">
      <c r="A1549" s="12">
        <v>1</v>
      </c>
      <c r="B1549" s="11" t="str">
        <f t="shared" si="75"/>
        <v>Общий расчет. Ци Мень. Анализ Дворца. Пустота. По Часу. Нет</v>
      </c>
      <c r="C1549" s="11" t="str">
        <f>IFERROR(VLOOKUP(I1549,lvl_1[],2,FALSE),"Нет")</f>
        <v>Общий расчет</v>
      </c>
      <c r="D1549" s="11" t="str">
        <f>IFERROR(VLOOKUP(Rule!J1549,lvl_2[],2,FALSE),"Нет")</f>
        <v>Ци Мень</v>
      </c>
      <c r="E1549" s="11" t="str">
        <f>IFERROR(VLOOKUP(Rule!K1549,lvl_3[],2,FALSE),"Нет")</f>
        <v>Анализ Дворца</v>
      </c>
      <c r="F1549" s="11" t="str">
        <f>IFERROR(INDEX(lvl_4[],MATCH(L1549,lvl_4[ID],0),MATCH(TEXT(K1549,"##0"),lvl_4[#Headers],0)),"Нет")</f>
        <v>Пустота</v>
      </c>
      <c r="G1549" s="11" t="str">
        <f>IFERROR(INDEX(lvl_5[],MATCH(M1549,lvl_5[ID],0),MATCH(_xlfn.CONCAT(TEXT(K1549,"##0"),"_",TEXT(L1549,"##0")),lvl_5[#Headers],0)),"Нет")</f>
        <v>По Часу</v>
      </c>
      <c r="H1549" s="11" t="str">
        <f>IFERROR(INDEX(lvl_6[],MATCH(N1549,lvl_6[ID],0),MATCH(_xlfn.CONCAT(K1549,"_",L1549,"_",M1549),lvl_6[#Headers],0)),"Нет")</f>
        <v>Нет</v>
      </c>
      <c r="I1549" s="12">
        <v>1</v>
      </c>
      <c r="J1549" s="12">
        <v>2</v>
      </c>
      <c r="K1549" s="12">
        <v>2</v>
      </c>
      <c r="L1549" s="12">
        <v>8</v>
      </c>
      <c r="M1549" s="12">
        <v>4</v>
      </c>
      <c r="N1549" s="12">
        <v>0</v>
      </c>
      <c r="O1549" s="12">
        <f>COUNTIF($P$2:P1549,P1549)</f>
        <v>46</v>
      </c>
      <c r="P1549" s="12" t="str">
        <f t="shared" si="73"/>
        <v>122080400</v>
      </c>
      <c r="Q1549" s="12" t="str">
        <f t="shared" si="74"/>
        <v>1220804000046</v>
      </c>
      <c r="R1549" s="20" t="s">
        <v>1444</v>
      </c>
      <c r="S1549" s="20" t="s">
        <v>1444</v>
      </c>
      <c r="AP1549" s="12" t="s">
        <v>901</v>
      </c>
      <c r="AR1549" s="12" t="s">
        <v>862</v>
      </c>
      <c r="AW1549" s="12">
        <v>8</v>
      </c>
      <c r="BG1549" s="21">
        <v>0.75</v>
      </c>
      <c r="BJ1549" s="12">
        <v>1</v>
      </c>
    </row>
    <row r="1550" spans="1:62" ht="30" x14ac:dyDescent="0.25">
      <c r="A1550" s="12">
        <v>1</v>
      </c>
      <c r="B1550" s="11" t="str">
        <f t="shared" si="75"/>
        <v>Общий расчет. Ци Мень. Анализ Дворца. Пустота. По Часу. Нет</v>
      </c>
      <c r="C1550" s="11" t="str">
        <f>IFERROR(VLOOKUP(I1550,lvl_1[],2,FALSE),"Нет")</f>
        <v>Общий расчет</v>
      </c>
      <c r="D1550" s="11" t="str">
        <f>IFERROR(VLOOKUP(Rule!J1550,lvl_2[],2,FALSE),"Нет")</f>
        <v>Ци Мень</v>
      </c>
      <c r="E1550" s="11" t="str">
        <f>IFERROR(VLOOKUP(Rule!K1550,lvl_3[],2,FALSE),"Нет")</f>
        <v>Анализ Дворца</v>
      </c>
      <c r="F1550" s="11" t="str">
        <f>IFERROR(INDEX(lvl_4[],MATCH(L1550,lvl_4[ID],0),MATCH(TEXT(K1550,"##0"),lvl_4[#Headers],0)),"Нет")</f>
        <v>Пустота</v>
      </c>
      <c r="G1550" s="11" t="str">
        <f>IFERROR(INDEX(lvl_5[],MATCH(M1550,lvl_5[ID],0),MATCH(_xlfn.CONCAT(TEXT(K1550,"##0"),"_",TEXT(L1550,"##0")),lvl_5[#Headers],0)),"Нет")</f>
        <v>По Часу</v>
      </c>
      <c r="H1550" s="11" t="str">
        <f>IFERROR(INDEX(lvl_6[],MATCH(N1550,lvl_6[ID],0),MATCH(_xlfn.CONCAT(K1550,"_",L1550,"_",M1550),lvl_6[#Headers],0)),"Нет")</f>
        <v>Нет</v>
      </c>
      <c r="I1550" s="12">
        <v>1</v>
      </c>
      <c r="J1550" s="12">
        <v>2</v>
      </c>
      <c r="K1550" s="12">
        <v>2</v>
      </c>
      <c r="L1550" s="12">
        <v>8</v>
      </c>
      <c r="M1550" s="12">
        <v>4</v>
      </c>
      <c r="N1550" s="12">
        <v>0</v>
      </c>
      <c r="O1550" s="12">
        <f>COUNTIF($P$2:P1550,P1550)</f>
        <v>47</v>
      </c>
      <c r="P1550" s="12" t="str">
        <f t="shared" si="73"/>
        <v>122080400</v>
      </c>
      <c r="Q1550" s="12" t="str">
        <f t="shared" si="74"/>
        <v>1220804000047</v>
      </c>
      <c r="R1550" s="20" t="s">
        <v>1444</v>
      </c>
      <c r="S1550" s="20" t="s">
        <v>1444</v>
      </c>
      <c r="AP1550" s="12" t="s">
        <v>903</v>
      </c>
      <c r="AR1550" s="12" t="s">
        <v>863</v>
      </c>
      <c r="AW1550" s="12">
        <v>8</v>
      </c>
      <c r="BG1550" s="21">
        <v>0.75</v>
      </c>
      <c r="BJ1550" s="12">
        <v>1</v>
      </c>
    </row>
    <row r="1551" spans="1:62" ht="30" x14ac:dyDescent="0.25">
      <c r="A1551" s="12">
        <v>1</v>
      </c>
      <c r="B1551" s="11" t="str">
        <f t="shared" si="75"/>
        <v>Общий расчет. Ци Мень. Анализ Дворца. Пустота. По Часу. Нет</v>
      </c>
      <c r="C1551" s="11" t="str">
        <f>IFERROR(VLOOKUP(I1551,lvl_1[],2,FALSE),"Нет")</f>
        <v>Общий расчет</v>
      </c>
      <c r="D1551" s="11" t="str">
        <f>IFERROR(VLOOKUP(Rule!J1551,lvl_2[],2,FALSE),"Нет")</f>
        <v>Ци Мень</v>
      </c>
      <c r="E1551" s="11" t="str">
        <f>IFERROR(VLOOKUP(Rule!K1551,lvl_3[],2,FALSE),"Нет")</f>
        <v>Анализ Дворца</v>
      </c>
      <c r="F1551" s="11" t="str">
        <f>IFERROR(INDEX(lvl_4[],MATCH(L1551,lvl_4[ID],0),MATCH(TEXT(K1551,"##0"),lvl_4[#Headers],0)),"Нет")</f>
        <v>Пустота</v>
      </c>
      <c r="G1551" s="11" t="str">
        <f>IFERROR(INDEX(lvl_5[],MATCH(M1551,lvl_5[ID],0),MATCH(_xlfn.CONCAT(TEXT(K1551,"##0"),"_",TEXT(L1551,"##0")),lvl_5[#Headers],0)),"Нет")</f>
        <v>По Часу</v>
      </c>
      <c r="H1551" s="11" t="str">
        <f>IFERROR(INDEX(lvl_6[],MATCH(N1551,lvl_6[ID],0),MATCH(_xlfn.CONCAT(K1551,"_",L1551,"_",M1551),lvl_6[#Headers],0)),"Нет")</f>
        <v>Нет</v>
      </c>
      <c r="I1551" s="12">
        <v>1</v>
      </c>
      <c r="J1551" s="12">
        <v>2</v>
      </c>
      <c r="K1551" s="12">
        <v>2</v>
      </c>
      <c r="L1551" s="12">
        <v>8</v>
      </c>
      <c r="M1551" s="12">
        <v>4</v>
      </c>
      <c r="N1551" s="12">
        <v>0</v>
      </c>
      <c r="O1551" s="12">
        <f>COUNTIF($P$2:P1551,P1551)</f>
        <v>48</v>
      </c>
      <c r="P1551" s="12" t="str">
        <f t="shared" si="73"/>
        <v>122080400</v>
      </c>
      <c r="Q1551" s="12" t="str">
        <f t="shared" si="74"/>
        <v>1220804000048</v>
      </c>
      <c r="R1551" s="20" t="s">
        <v>1444</v>
      </c>
      <c r="S1551" s="20" t="s">
        <v>1444</v>
      </c>
      <c r="AP1551" s="12" t="s">
        <v>905</v>
      </c>
      <c r="AR1551" s="12" t="s">
        <v>864</v>
      </c>
      <c r="AW1551" s="12">
        <v>8</v>
      </c>
      <c r="BG1551" s="21">
        <v>0.75</v>
      </c>
      <c r="BJ1551" s="12">
        <v>1</v>
      </c>
    </row>
    <row r="1552" spans="1:62" ht="30" x14ac:dyDescent="0.25">
      <c r="A1552" s="12">
        <v>1</v>
      </c>
      <c r="B1552" s="11" t="str">
        <f t="shared" si="75"/>
        <v>Общий расчет. Ци Мень. Анализ Дворца. Пустота. По Часу. Нет</v>
      </c>
      <c r="C1552" s="11" t="str">
        <f>IFERROR(VLOOKUP(I1552,lvl_1[],2,FALSE),"Нет")</f>
        <v>Общий расчет</v>
      </c>
      <c r="D1552" s="11" t="str">
        <f>IFERROR(VLOOKUP(Rule!J1552,lvl_2[],2,FALSE),"Нет")</f>
        <v>Ци Мень</v>
      </c>
      <c r="E1552" s="11" t="str">
        <f>IFERROR(VLOOKUP(Rule!K1552,lvl_3[],2,FALSE),"Нет")</f>
        <v>Анализ Дворца</v>
      </c>
      <c r="F1552" s="11" t="str">
        <f>IFERROR(INDEX(lvl_4[],MATCH(L1552,lvl_4[ID],0),MATCH(TEXT(K1552,"##0"),lvl_4[#Headers],0)),"Нет")</f>
        <v>Пустота</v>
      </c>
      <c r="G1552" s="11" t="str">
        <f>IFERROR(INDEX(lvl_5[],MATCH(M1552,lvl_5[ID],0),MATCH(_xlfn.CONCAT(TEXT(K1552,"##0"),"_",TEXT(L1552,"##0")),lvl_5[#Headers],0)),"Нет")</f>
        <v>По Часу</v>
      </c>
      <c r="H1552" s="11" t="str">
        <f>IFERROR(INDEX(lvl_6[],MATCH(N1552,lvl_6[ID],0),MATCH(_xlfn.CONCAT(K1552,"_",L1552,"_",M1552),lvl_6[#Headers],0)),"Нет")</f>
        <v>Нет</v>
      </c>
      <c r="I1552" s="12">
        <v>1</v>
      </c>
      <c r="J1552" s="12">
        <v>2</v>
      </c>
      <c r="K1552" s="12">
        <v>2</v>
      </c>
      <c r="L1552" s="12">
        <v>8</v>
      </c>
      <c r="M1552" s="12">
        <v>4</v>
      </c>
      <c r="N1552" s="12">
        <v>0</v>
      </c>
      <c r="O1552" s="12">
        <f>COUNTIF($P$2:P1552,P1552)</f>
        <v>49</v>
      </c>
      <c r="P1552" s="12" t="str">
        <f t="shared" si="73"/>
        <v>122080400</v>
      </c>
      <c r="Q1552" s="12" t="str">
        <f t="shared" si="74"/>
        <v>1220804000049</v>
      </c>
      <c r="R1552" s="20" t="s">
        <v>1444</v>
      </c>
      <c r="S1552" s="20" t="s">
        <v>1444</v>
      </c>
      <c r="AP1552" s="12" t="s">
        <v>907</v>
      </c>
      <c r="AR1552" s="12" t="s">
        <v>865</v>
      </c>
      <c r="AW1552" s="12">
        <v>8</v>
      </c>
      <c r="BG1552" s="21">
        <v>0.75</v>
      </c>
      <c r="BJ1552" s="12">
        <v>1</v>
      </c>
    </row>
    <row r="1553" spans="1:62" ht="30" x14ac:dyDescent="0.25">
      <c r="A1553" s="12">
        <v>1</v>
      </c>
      <c r="B1553" s="11" t="str">
        <f t="shared" si="75"/>
        <v>Общий расчет. Ци Мень. Анализ Дворца. Пустота. По Часу. Нет</v>
      </c>
      <c r="C1553" s="11" t="str">
        <f>IFERROR(VLOOKUP(I1553,lvl_1[],2,FALSE),"Нет")</f>
        <v>Общий расчет</v>
      </c>
      <c r="D1553" s="11" t="str">
        <f>IFERROR(VLOOKUP(Rule!J1553,lvl_2[],2,FALSE),"Нет")</f>
        <v>Ци Мень</v>
      </c>
      <c r="E1553" s="11" t="str">
        <f>IFERROR(VLOOKUP(Rule!K1553,lvl_3[],2,FALSE),"Нет")</f>
        <v>Анализ Дворца</v>
      </c>
      <c r="F1553" s="11" t="str">
        <f>IFERROR(INDEX(lvl_4[],MATCH(L1553,lvl_4[ID],0),MATCH(TEXT(K1553,"##0"),lvl_4[#Headers],0)),"Нет")</f>
        <v>Пустота</v>
      </c>
      <c r="G1553" s="11" t="str">
        <f>IFERROR(INDEX(lvl_5[],MATCH(M1553,lvl_5[ID],0),MATCH(_xlfn.CONCAT(TEXT(K1553,"##0"),"_",TEXT(L1553,"##0")),lvl_5[#Headers],0)),"Нет")</f>
        <v>По Часу</v>
      </c>
      <c r="H1553" s="11" t="str">
        <f>IFERROR(INDEX(lvl_6[],MATCH(N1553,lvl_6[ID],0),MATCH(_xlfn.CONCAT(K1553,"_",L1553,"_",M1553),lvl_6[#Headers],0)),"Нет")</f>
        <v>Нет</v>
      </c>
      <c r="I1553" s="12">
        <v>1</v>
      </c>
      <c r="J1553" s="12">
        <v>2</v>
      </c>
      <c r="K1553" s="12">
        <v>2</v>
      </c>
      <c r="L1553" s="12">
        <v>8</v>
      </c>
      <c r="M1553" s="12">
        <v>4</v>
      </c>
      <c r="N1553" s="12">
        <v>0</v>
      </c>
      <c r="O1553" s="12">
        <f>COUNTIF($P$2:P1553,P1553)</f>
        <v>50</v>
      </c>
      <c r="P1553" s="12" t="str">
        <f t="shared" si="73"/>
        <v>122080400</v>
      </c>
      <c r="Q1553" s="12" t="str">
        <f t="shared" si="74"/>
        <v>1220804000050</v>
      </c>
      <c r="R1553" s="20" t="s">
        <v>1444</v>
      </c>
      <c r="S1553" s="20" t="s">
        <v>1444</v>
      </c>
      <c r="AP1553" s="12" t="s">
        <v>908</v>
      </c>
      <c r="AR1553" s="12" t="s">
        <v>866</v>
      </c>
      <c r="AW1553" s="12">
        <v>8</v>
      </c>
      <c r="BG1553" s="21">
        <v>0.75</v>
      </c>
      <c r="BJ1553" s="12">
        <v>1</v>
      </c>
    </row>
    <row r="1554" spans="1:62" ht="30" x14ac:dyDescent="0.25">
      <c r="A1554" s="12">
        <v>1</v>
      </c>
      <c r="B1554" s="11" t="str">
        <f t="shared" si="75"/>
        <v>Общий расчет. Ци Мень. Анализ Дворца. Пустота. По Часу. Нет</v>
      </c>
      <c r="C1554" s="11" t="str">
        <f>IFERROR(VLOOKUP(I1554,lvl_1[],2,FALSE),"Нет")</f>
        <v>Общий расчет</v>
      </c>
      <c r="D1554" s="11" t="str">
        <f>IFERROR(VLOOKUP(Rule!J1554,lvl_2[],2,FALSE),"Нет")</f>
        <v>Ци Мень</v>
      </c>
      <c r="E1554" s="11" t="str">
        <f>IFERROR(VLOOKUP(Rule!K1554,lvl_3[],2,FALSE),"Нет")</f>
        <v>Анализ Дворца</v>
      </c>
      <c r="F1554" s="11" t="str">
        <f>IFERROR(INDEX(lvl_4[],MATCH(L1554,lvl_4[ID],0),MATCH(TEXT(K1554,"##0"),lvl_4[#Headers],0)),"Нет")</f>
        <v>Пустота</v>
      </c>
      <c r="G1554" s="11" t="str">
        <f>IFERROR(INDEX(lvl_5[],MATCH(M1554,lvl_5[ID],0),MATCH(_xlfn.CONCAT(TEXT(K1554,"##0"),"_",TEXT(L1554,"##0")),lvl_5[#Headers],0)),"Нет")</f>
        <v>По Часу</v>
      </c>
      <c r="H1554" s="11" t="str">
        <f>IFERROR(INDEX(lvl_6[],MATCH(N1554,lvl_6[ID],0),MATCH(_xlfn.CONCAT(K1554,"_",L1554,"_",M1554),lvl_6[#Headers],0)),"Нет")</f>
        <v>Нет</v>
      </c>
      <c r="I1554" s="12">
        <v>1</v>
      </c>
      <c r="J1554" s="12">
        <v>2</v>
      </c>
      <c r="K1554" s="12">
        <v>2</v>
      </c>
      <c r="L1554" s="12">
        <v>8</v>
      </c>
      <c r="M1554" s="12">
        <v>4</v>
      </c>
      <c r="N1554" s="12">
        <v>0</v>
      </c>
      <c r="O1554" s="12">
        <f>COUNTIF($P$2:P1554,P1554)</f>
        <v>51</v>
      </c>
      <c r="P1554" s="12" t="str">
        <f t="shared" si="73"/>
        <v>122080400</v>
      </c>
      <c r="Q1554" s="12" t="str">
        <f t="shared" si="74"/>
        <v>1220804000051</v>
      </c>
      <c r="R1554" s="20" t="s">
        <v>1444</v>
      </c>
      <c r="S1554" s="20" t="s">
        <v>1444</v>
      </c>
      <c r="AP1554" s="12" t="s">
        <v>910</v>
      </c>
      <c r="AR1554" s="12" t="s">
        <v>867</v>
      </c>
      <c r="AW1554" s="12">
        <v>8</v>
      </c>
      <c r="BG1554" s="21">
        <v>0.75</v>
      </c>
      <c r="BJ1554" s="12">
        <v>1</v>
      </c>
    </row>
    <row r="1555" spans="1:62" ht="30" x14ac:dyDescent="0.25">
      <c r="A1555" s="12">
        <v>1</v>
      </c>
      <c r="B1555" s="11" t="str">
        <f t="shared" si="75"/>
        <v>Общий расчет. Ци Мень. Анализ Дворца. Пустота. По Часу. Нет</v>
      </c>
      <c r="C1555" s="11" t="str">
        <f>IFERROR(VLOOKUP(I1555,lvl_1[],2,FALSE),"Нет")</f>
        <v>Общий расчет</v>
      </c>
      <c r="D1555" s="11" t="str">
        <f>IFERROR(VLOOKUP(Rule!J1555,lvl_2[],2,FALSE),"Нет")</f>
        <v>Ци Мень</v>
      </c>
      <c r="E1555" s="11" t="str">
        <f>IFERROR(VLOOKUP(Rule!K1555,lvl_3[],2,FALSE),"Нет")</f>
        <v>Анализ Дворца</v>
      </c>
      <c r="F1555" s="11" t="str">
        <f>IFERROR(INDEX(lvl_4[],MATCH(L1555,lvl_4[ID],0),MATCH(TEXT(K1555,"##0"),lvl_4[#Headers],0)),"Нет")</f>
        <v>Пустота</v>
      </c>
      <c r="G1555" s="11" t="str">
        <f>IFERROR(INDEX(lvl_5[],MATCH(M1555,lvl_5[ID],0),MATCH(_xlfn.CONCAT(TEXT(K1555,"##0"),"_",TEXT(L1555,"##0")),lvl_5[#Headers],0)),"Нет")</f>
        <v>По Часу</v>
      </c>
      <c r="H1555" s="11" t="str">
        <f>IFERROR(INDEX(lvl_6[],MATCH(N1555,lvl_6[ID],0),MATCH(_xlfn.CONCAT(K1555,"_",L1555,"_",M1555),lvl_6[#Headers],0)),"Нет")</f>
        <v>Нет</v>
      </c>
      <c r="I1555" s="12">
        <v>1</v>
      </c>
      <c r="J1555" s="12">
        <v>2</v>
      </c>
      <c r="K1555" s="12">
        <v>2</v>
      </c>
      <c r="L1555" s="12">
        <v>8</v>
      </c>
      <c r="M1555" s="12">
        <v>4</v>
      </c>
      <c r="N1555" s="12">
        <v>0</v>
      </c>
      <c r="O1555" s="12">
        <f>COUNTIF($P$2:P1555,P1555)</f>
        <v>52</v>
      </c>
      <c r="P1555" s="12" t="str">
        <f t="shared" si="73"/>
        <v>122080400</v>
      </c>
      <c r="Q1555" s="12" t="str">
        <f t="shared" si="74"/>
        <v>1220804000052</v>
      </c>
      <c r="R1555" s="20" t="s">
        <v>1444</v>
      </c>
      <c r="S1555" s="20" t="s">
        <v>1444</v>
      </c>
      <c r="AP1555" s="12" t="s">
        <v>912</v>
      </c>
      <c r="AR1555" s="12" t="s">
        <v>868</v>
      </c>
      <c r="AW1555" s="12">
        <v>8</v>
      </c>
      <c r="BG1555" s="21">
        <v>0.75</v>
      </c>
      <c r="BJ1555" s="12">
        <v>1</v>
      </c>
    </row>
    <row r="1556" spans="1:62" ht="30" x14ac:dyDescent="0.25">
      <c r="A1556" s="12">
        <v>1</v>
      </c>
      <c r="B1556" s="11" t="str">
        <f t="shared" si="75"/>
        <v>Общий расчет. Ци Мень. Анализ Дворца. Пустота. По Часу. Нет</v>
      </c>
      <c r="C1556" s="11" t="str">
        <f>IFERROR(VLOOKUP(I1556,lvl_1[],2,FALSE),"Нет")</f>
        <v>Общий расчет</v>
      </c>
      <c r="D1556" s="11" t="str">
        <f>IFERROR(VLOOKUP(Rule!J1556,lvl_2[],2,FALSE),"Нет")</f>
        <v>Ци Мень</v>
      </c>
      <c r="E1556" s="11" t="str">
        <f>IFERROR(VLOOKUP(Rule!K1556,lvl_3[],2,FALSE),"Нет")</f>
        <v>Анализ Дворца</v>
      </c>
      <c r="F1556" s="11" t="str">
        <f>IFERROR(INDEX(lvl_4[],MATCH(L1556,lvl_4[ID],0),MATCH(TEXT(K1556,"##0"),lvl_4[#Headers],0)),"Нет")</f>
        <v>Пустота</v>
      </c>
      <c r="G1556" s="11" t="str">
        <f>IFERROR(INDEX(lvl_5[],MATCH(M1556,lvl_5[ID],0),MATCH(_xlfn.CONCAT(TEXT(K1556,"##0"),"_",TEXT(L1556,"##0")),lvl_5[#Headers],0)),"Нет")</f>
        <v>По Часу</v>
      </c>
      <c r="H1556" s="11" t="str">
        <f>IFERROR(INDEX(lvl_6[],MATCH(N1556,lvl_6[ID],0),MATCH(_xlfn.CONCAT(K1556,"_",L1556,"_",M1556),lvl_6[#Headers],0)),"Нет")</f>
        <v>Нет</v>
      </c>
      <c r="I1556" s="12">
        <v>1</v>
      </c>
      <c r="J1556" s="12">
        <v>2</v>
      </c>
      <c r="K1556" s="12">
        <v>2</v>
      </c>
      <c r="L1556" s="12">
        <v>8</v>
      </c>
      <c r="M1556" s="12">
        <v>4</v>
      </c>
      <c r="N1556" s="12">
        <v>0</v>
      </c>
      <c r="O1556" s="12">
        <f>COUNTIF($P$2:P1556,P1556)</f>
        <v>53</v>
      </c>
      <c r="P1556" s="12" t="str">
        <f t="shared" si="73"/>
        <v>122080400</v>
      </c>
      <c r="Q1556" s="12" t="str">
        <f t="shared" si="74"/>
        <v>1220804000053</v>
      </c>
      <c r="R1556" s="20" t="s">
        <v>1444</v>
      </c>
      <c r="S1556" s="20" t="s">
        <v>1444</v>
      </c>
      <c r="AP1556" s="12" t="s">
        <v>914</v>
      </c>
      <c r="AR1556" s="12" t="s">
        <v>869</v>
      </c>
      <c r="AW1556" s="12">
        <v>8</v>
      </c>
      <c r="BG1556" s="21">
        <v>0.75</v>
      </c>
      <c r="BJ1556" s="12">
        <v>1</v>
      </c>
    </row>
    <row r="1557" spans="1:62" ht="30" x14ac:dyDescent="0.25">
      <c r="A1557" s="12">
        <v>1</v>
      </c>
      <c r="B1557" s="11" t="str">
        <f t="shared" si="75"/>
        <v>Общий расчет. Ци Мень. Анализ Дворца. Пустота. По Часу. Нет</v>
      </c>
      <c r="C1557" s="11" t="str">
        <f>IFERROR(VLOOKUP(I1557,lvl_1[],2,FALSE),"Нет")</f>
        <v>Общий расчет</v>
      </c>
      <c r="D1557" s="11" t="str">
        <f>IFERROR(VLOOKUP(Rule!J1557,lvl_2[],2,FALSE),"Нет")</f>
        <v>Ци Мень</v>
      </c>
      <c r="E1557" s="11" t="str">
        <f>IFERROR(VLOOKUP(Rule!K1557,lvl_3[],2,FALSE),"Нет")</f>
        <v>Анализ Дворца</v>
      </c>
      <c r="F1557" s="11" t="str">
        <f>IFERROR(INDEX(lvl_4[],MATCH(L1557,lvl_4[ID],0),MATCH(TEXT(K1557,"##0"),lvl_4[#Headers],0)),"Нет")</f>
        <v>Пустота</v>
      </c>
      <c r="G1557" s="11" t="str">
        <f>IFERROR(INDEX(lvl_5[],MATCH(M1557,lvl_5[ID],0),MATCH(_xlfn.CONCAT(TEXT(K1557,"##0"),"_",TEXT(L1557,"##0")),lvl_5[#Headers],0)),"Нет")</f>
        <v>По Часу</v>
      </c>
      <c r="H1557" s="11" t="str">
        <f>IFERROR(INDEX(lvl_6[],MATCH(N1557,lvl_6[ID],0),MATCH(_xlfn.CONCAT(K1557,"_",L1557,"_",M1557),lvl_6[#Headers],0)),"Нет")</f>
        <v>Нет</v>
      </c>
      <c r="I1557" s="12">
        <v>1</v>
      </c>
      <c r="J1557" s="12">
        <v>2</v>
      </c>
      <c r="K1557" s="12">
        <v>2</v>
      </c>
      <c r="L1557" s="12">
        <v>8</v>
      </c>
      <c r="M1557" s="12">
        <v>4</v>
      </c>
      <c r="N1557" s="12">
        <v>0</v>
      </c>
      <c r="O1557" s="12">
        <f>COUNTIF($P$2:P1557,P1557)</f>
        <v>54</v>
      </c>
      <c r="P1557" s="12" t="str">
        <f t="shared" si="73"/>
        <v>122080400</v>
      </c>
      <c r="Q1557" s="12" t="str">
        <f t="shared" si="74"/>
        <v>1220804000054</v>
      </c>
      <c r="R1557" s="20" t="s">
        <v>1444</v>
      </c>
      <c r="S1557" s="20" t="s">
        <v>1444</v>
      </c>
      <c r="AP1557" s="12" t="s">
        <v>916</v>
      </c>
      <c r="AR1557" s="12" t="s">
        <v>870</v>
      </c>
      <c r="AW1557" s="12">
        <v>8</v>
      </c>
      <c r="BG1557" s="21">
        <v>0.75</v>
      </c>
      <c r="BJ1557" s="12">
        <v>1</v>
      </c>
    </row>
    <row r="1558" spans="1:62" ht="30" x14ac:dyDescent="0.25">
      <c r="A1558" s="12">
        <v>1</v>
      </c>
      <c r="B1558" s="11" t="str">
        <f t="shared" si="75"/>
        <v>Общий расчет. Ци Мень. Анализ Дворца. Пустота. По Часу. Нет</v>
      </c>
      <c r="C1558" s="11" t="str">
        <f>IFERROR(VLOOKUP(I1558,lvl_1[],2,FALSE),"Нет")</f>
        <v>Общий расчет</v>
      </c>
      <c r="D1558" s="11" t="str">
        <f>IFERROR(VLOOKUP(Rule!J1558,lvl_2[],2,FALSE),"Нет")</f>
        <v>Ци Мень</v>
      </c>
      <c r="E1558" s="11" t="str">
        <f>IFERROR(VLOOKUP(Rule!K1558,lvl_3[],2,FALSE),"Нет")</f>
        <v>Анализ Дворца</v>
      </c>
      <c r="F1558" s="11" t="str">
        <f>IFERROR(INDEX(lvl_4[],MATCH(L1558,lvl_4[ID],0),MATCH(TEXT(K1558,"##0"),lvl_4[#Headers],0)),"Нет")</f>
        <v>Пустота</v>
      </c>
      <c r="G1558" s="11" t="str">
        <f>IFERROR(INDEX(lvl_5[],MATCH(M1558,lvl_5[ID],0),MATCH(_xlfn.CONCAT(TEXT(K1558,"##0"),"_",TEXT(L1558,"##0")),lvl_5[#Headers],0)),"Нет")</f>
        <v>По Часу</v>
      </c>
      <c r="H1558" s="11" t="str">
        <f>IFERROR(INDEX(lvl_6[],MATCH(N1558,lvl_6[ID],0),MATCH(_xlfn.CONCAT(K1558,"_",L1558,"_",M1558),lvl_6[#Headers],0)),"Нет")</f>
        <v>Нет</v>
      </c>
      <c r="I1558" s="12">
        <v>1</v>
      </c>
      <c r="J1558" s="12">
        <v>2</v>
      </c>
      <c r="K1558" s="12">
        <v>2</v>
      </c>
      <c r="L1558" s="12">
        <v>8</v>
      </c>
      <c r="M1558" s="12">
        <v>4</v>
      </c>
      <c r="N1558" s="12">
        <v>0</v>
      </c>
      <c r="O1558" s="12">
        <f>COUNTIF($P$2:P1558,P1558)</f>
        <v>55</v>
      </c>
      <c r="P1558" s="12" t="str">
        <f t="shared" si="73"/>
        <v>122080400</v>
      </c>
      <c r="Q1558" s="12" t="str">
        <f t="shared" si="74"/>
        <v>1220804000055</v>
      </c>
      <c r="R1558" s="20" t="s">
        <v>1444</v>
      </c>
      <c r="S1558" s="20" t="s">
        <v>1444</v>
      </c>
      <c r="AP1558" s="12" t="s">
        <v>901</v>
      </c>
      <c r="AR1558" s="12" t="s">
        <v>862</v>
      </c>
      <c r="AW1558" s="12">
        <v>3</v>
      </c>
      <c r="BG1558" s="21">
        <v>0.5</v>
      </c>
      <c r="BJ1558" s="12">
        <v>1</v>
      </c>
    </row>
    <row r="1559" spans="1:62" ht="30" x14ac:dyDescent="0.25">
      <c r="A1559" s="12">
        <v>1</v>
      </c>
      <c r="B1559" s="11" t="str">
        <f t="shared" si="75"/>
        <v>Общий расчет. Ци Мень. Анализ Дворца. Пустота. По Часу. Нет</v>
      </c>
      <c r="C1559" s="11" t="str">
        <f>IFERROR(VLOOKUP(I1559,lvl_1[],2,FALSE),"Нет")</f>
        <v>Общий расчет</v>
      </c>
      <c r="D1559" s="11" t="str">
        <f>IFERROR(VLOOKUP(Rule!J1559,lvl_2[],2,FALSE),"Нет")</f>
        <v>Ци Мень</v>
      </c>
      <c r="E1559" s="11" t="str">
        <f>IFERROR(VLOOKUP(Rule!K1559,lvl_3[],2,FALSE),"Нет")</f>
        <v>Анализ Дворца</v>
      </c>
      <c r="F1559" s="11" t="str">
        <f>IFERROR(INDEX(lvl_4[],MATCH(L1559,lvl_4[ID],0),MATCH(TEXT(K1559,"##0"),lvl_4[#Headers],0)),"Нет")</f>
        <v>Пустота</v>
      </c>
      <c r="G1559" s="11" t="str">
        <f>IFERROR(INDEX(lvl_5[],MATCH(M1559,lvl_5[ID],0),MATCH(_xlfn.CONCAT(TEXT(K1559,"##0"),"_",TEXT(L1559,"##0")),lvl_5[#Headers],0)),"Нет")</f>
        <v>По Часу</v>
      </c>
      <c r="H1559" s="11" t="str">
        <f>IFERROR(INDEX(lvl_6[],MATCH(N1559,lvl_6[ID],0),MATCH(_xlfn.CONCAT(K1559,"_",L1559,"_",M1559),lvl_6[#Headers],0)),"Нет")</f>
        <v>Нет</v>
      </c>
      <c r="I1559" s="12">
        <v>1</v>
      </c>
      <c r="J1559" s="12">
        <v>2</v>
      </c>
      <c r="K1559" s="12">
        <v>2</v>
      </c>
      <c r="L1559" s="12">
        <v>8</v>
      </c>
      <c r="M1559" s="12">
        <v>4</v>
      </c>
      <c r="N1559" s="12">
        <v>0</v>
      </c>
      <c r="O1559" s="12">
        <f>COUNTIF($P$2:P1559,P1559)</f>
        <v>56</v>
      </c>
      <c r="P1559" s="12" t="str">
        <f t="shared" si="73"/>
        <v>122080400</v>
      </c>
      <c r="Q1559" s="12" t="str">
        <f t="shared" si="74"/>
        <v>1220804000056</v>
      </c>
      <c r="R1559" s="20" t="s">
        <v>1444</v>
      </c>
      <c r="S1559" s="20" t="s">
        <v>1444</v>
      </c>
      <c r="AP1559" s="12" t="s">
        <v>903</v>
      </c>
      <c r="AR1559" s="12" t="s">
        <v>863</v>
      </c>
      <c r="AW1559" s="12">
        <v>3</v>
      </c>
      <c r="BG1559" s="21">
        <v>0.5</v>
      </c>
      <c r="BJ1559" s="12">
        <v>1</v>
      </c>
    </row>
    <row r="1560" spans="1:62" ht="30" x14ac:dyDescent="0.25">
      <c r="A1560" s="12">
        <v>1</v>
      </c>
      <c r="B1560" s="11" t="str">
        <f t="shared" si="75"/>
        <v>Общий расчет. Ци Мень. Анализ Дворца. Пустота. По Часу. Нет</v>
      </c>
      <c r="C1560" s="11" t="str">
        <f>IFERROR(VLOOKUP(I1560,lvl_1[],2,FALSE),"Нет")</f>
        <v>Общий расчет</v>
      </c>
      <c r="D1560" s="11" t="str">
        <f>IFERROR(VLOOKUP(Rule!J1560,lvl_2[],2,FALSE),"Нет")</f>
        <v>Ци Мень</v>
      </c>
      <c r="E1560" s="11" t="str">
        <f>IFERROR(VLOOKUP(Rule!K1560,lvl_3[],2,FALSE),"Нет")</f>
        <v>Анализ Дворца</v>
      </c>
      <c r="F1560" s="11" t="str">
        <f>IFERROR(INDEX(lvl_4[],MATCH(L1560,lvl_4[ID],0),MATCH(TEXT(K1560,"##0"),lvl_4[#Headers],0)),"Нет")</f>
        <v>Пустота</v>
      </c>
      <c r="G1560" s="11" t="str">
        <f>IFERROR(INDEX(lvl_5[],MATCH(M1560,lvl_5[ID],0),MATCH(_xlfn.CONCAT(TEXT(K1560,"##0"),"_",TEXT(L1560,"##0")),lvl_5[#Headers],0)),"Нет")</f>
        <v>По Часу</v>
      </c>
      <c r="H1560" s="11" t="str">
        <f>IFERROR(INDEX(lvl_6[],MATCH(N1560,lvl_6[ID],0),MATCH(_xlfn.CONCAT(K1560,"_",L1560,"_",M1560),lvl_6[#Headers],0)),"Нет")</f>
        <v>Нет</v>
      </c>
      <c r="I1560" s="12">
        <v>1</v>
      </c>
      <c r="J1560" s="12">
        <v>2</v>
      </c>
      <c r="K1560" s="12">
        <v>2</v>
      </c>
      <c r="L1560" s="12">
        <v>8</v>
      </c>
      <c r="M1560" s="12">
        <v>4</v>
      </c>
      <c r="N1560" s="12">
        <v>0</v>
      </c>
      <c r="O1560" s="12">
        <f>COUNTIF($P$2:P1560,P1560)</f>
        <v>57</v>
      </c>
      <c r="P1560" s="12" t="str">
        <f t="shared" si="73"/>
        <v>122080400</v>
      </c>
      <c r="Q1560" s="12" t="str">
        <f t="shared" si="74"/>
        <v>1220804000057</v>
      </c>
      <c r="R1560" s="20" t="s">
        <v>1444</v>
      </c>
      <c r="S1560" s="20" t="s">
        <v>1444</v>
      </c>
      <c r="AP1560" s="12" t="s">
        <v>905</v>
      </c>
      <c r="AR1560" s="12" t="s">
        <v>864</v>
      </c>
      <c r="AW1560" s="12">
        <v>3</v>
      </c>
      <c r="BG1560" s="21">
        <v>0.5</v>
      </c>
      <c r="BJ1560" s="12">
        <v>1</v>
      </c>
    </row>
    <row r="1561" spans="1:62" ht="30" x14ac:dyDescent="0.25">
      <c r="A1561" s="12">
        <v>1</v>
      </c>
      <c r="B1561" s="11" t="str">
        <f t="shared" si="75"/>
        <v>Общий расчет. Ци Мень. Анализ Дворца. Пустота. По Часу. Нет</v>
      </c>
      <c r="C1561" s="11" t="str">
        <f>IFERROR(VLOOKUP(I1561,lvl_1[],2,FALSE),"Нет")</f>
        <v>Общий расчет</v>
      </c>
      <c r="D1561" s="11" t="str">
        <f>IFERROR(VLOOKUP(Rule!J1561,lvl_2[],2,FALSE),"Нет")</f>
        <v>Ци Мень</v>
      </c>
      <c r="E1561" s="11" t="str">
        <f>IFERROR(VLOOKUP(Rule!K1561,lvl_3[],2,FALSE),"Нет")</f>
        <v>Анализ Дворца</v>
      </c>
      <c r="F1561" s="11" t="str">
        <f>IFERROR(INDEX(lvl_4[],MATCH(L1561,lvl_4[ID],0),MATCH(TEXT(K1561,"##0"),lvl_4[#Headers],0)),"Нет")</f>
        <v>Пустота</v>
      </c>
      <c r="G1561" s="11" t="str">
        <f>IFERROR(INDEX(lvl_5[],MATCH(M1561,lvl_5[ID],0),MATCH(_xlfn.CONCAT(TEXT(K1561,"##0"),"_",TEXT(L1561,"##0")),lvl_5[#Headers],0)),"Нет")</f>
        <v>По Часу</v>
      </c>
      <c r="H1561" s="11" t="str">
        <f>IFERROR(INDEX(lvl_6[],MATCH(N1561,lvl_6[ID],0),MATCH(_xlfn.CONCAT(K1561,"_",L1561,"_",M1561),lvl_6[#Headers],0)),"Нет")</f>
        <v>Нет</v>
      </c>
      <c r="I1561" s="12">
        <v>1</v>
      </c>
      <c r="J1561" s="12">
        <v>2</v>
      </c>
      <c r="K1561" s="12">
        <v>2</v>
      </c>
      <c r="L1561" s="12">
        <v>8</v>
      </c>
      <c r="M1561" s="12">
        <v>4</v>
      </c>
      <c r="N1561" s="12">
        <v>0</v>
      </c>
      <c r="O1561" s="12">
        <f>COUNTIF($P$2:P1561,P1561)</f>
        <v>58</v>
      </c>
      <c r="P1561" s="12" t="str">
        <f t="shared" si="73"/>
        <v>122080400</v>
      </c>
      <c r="Q1561" s="12" t="str">
        <f t="shared" si="74"/>
        <v>1220804000058</v>
      </c>
      <c r="R1561" s="20" t="s">
        <v>1444</v>
      </c>
      <c r="S1561" s="20" t="s">
        <v>1444</v>
      </c>
      <c r="AP1561" s="12" t="s">
        <v>907</v>
      </c>
      <c r="AR1561" s="12" t="s">
        <v>865</v>
      </c>
      <c r="AW1561" s="12">
        <v>3</v>
      </c>
      <c r="BG1561" s="21">
        <v>0.5</v>
      </c>
      <c r="BJ1561" s="12">
        <v>1</v>
      </c>
    </row>
    <row r="1562" spans="1:62" ht="30" x14ac:dyDescent="0.25">
      <c r="A1562" s="12">
        <v>1</v>
      </c>
      <c r="B1562" s="11" t="str">
        <f t="shared" si="75"/>
        <v>Общий расчет. Ци Мень. Анализ Дворца. Пустота. По Часу. Нет</v>
      </c>
      <c r="C1562" s="11" t="str">
        <f>IFERROR(VLOOKUP(I1562,lvl_1[],2,FALSE),"Нет")</f>
        <v>Общий расчет</v>
      </c>
      <c r="D1562" s="11" t="str">
        <f>IFERROR(VLOOKUP(Rule!J1562,lvl_2[],2,FALSE),"Нет")</f>
        <v>Ци Мень</v>
      </c>
      <c r="E1562" s="11" t="str">
        <f>IFERROR(VLOOKUP(Rule!K1562,lvl_3[],2,FALSE),"Нет")</f>
        <v>Анализ Дворца</v>
      </c>
      <c r="F1562" s="11" t="str">
        <f>IFERROR(INDEX(lvl_4[],MATCH(L1562,lvl_4[ID],0),MATCH(TEXT(K1562,"##0"),lvl_4[#Headers],0)),"Нет")</f>
        <v>Пустота</v>
      </c>
      <c r="G1562" s="11" t="str">
        <f>IFERROR(INDEX(lvl_5[],MATCH(M1562,lvl_5[ID],0),MATCH(_xlfn.CONCAT(TEXT(K1562,"##0"),"_",TEXT(L1562,"##0")),lvl_5[#Headers],0)),"Нет")</f>
        <v>По Часу</v>
      </c>
      <c r="H1562" s="11" t="str">
        <f>IFERROR(INDEX(lvl_6[],MATCH(N1562,lvl_6[ID],0),MATCH(_xlfn.CONCAT(K1562,"_",L1562,"_",M1562),lvl_6[#Headers],0)),"Нет")</f>
        <v>Нет</v>
      </c>
      <c r="I1562" s="12">
        <v>1</v>
      </c>
      <c r="J1562" s="12">
        <v>2</v>
      </c>
      <c r="K1562" s="12">
        <v>2</v>
      </c>
      <c r="L1562" s="12">
        <v>8</v>
      </c>
      <c r="M1562" s="12">
        <v>4</v>
      </c>
      <c r="N1562" s="12">
        <v>0</v>
      </c>
      <c r="O1562" s="12">
        <f>COUNTIF($P$2:P1562,P1562)</f>
        <v>59</v>
      </c>
      <c r="P1562" s="12" t="str">
        <f t="shared" si="73"/>
        <v>122080400</v>
      </c>
      <c r="Q1562" s="12" t="str">
        <f t="shared" si="74"/>
        <v>1220804000059</v>
      </c>
      <c r="R1562" s="20" t="s">
        <v>1444</v>
      </c>
      <c r="S1562" s="20" t="s">
        <v>1444</v>
      </c>
      <c r="AP1562" s="12" t="s">
        <v>908</v>
      </c>
      <c r="AR1562" s="12" t="s">
        <v>866</v>
      </c>
      <c r="AW1562" s="12">
        <v>3</v>
      </c>
      <c r="BG1562" s="21">
        <v>0.5</v>
      </c>
      <c r="BJ1562" s="12">
        <v>1</v>
      </c>
    </row>
    <row r="1563" spans="1:62" ht="30" x14ac:dyDescent="0.25">
      <c r="A1563" s="12">
        <v>1</v>
      </c>
      <c r="B1563" s="11" t="str">
        <f t="shared" si="75"/>
        <v>Общий расчет. Ци Мень. Анализ Дворца. Пустота. По Часу. Нет</v>
      </c>
      <c r="C1563" s="11" t="str">
        <f>IFERROR(VLOOKUP(I1563,lvl_1[],2,FALSE),"Нет")</f>
        <v>Общий расчет</v>
      </c>
      <c r="D1563" s="11" t="str">
        <f>IFERROR(VLOOKUP(Rule!J1563,lvl_2[],2,FALSE),"Нет")</f>
        <v>Ци Мень</v>
      </c>
      <c r="E1563" s="11" t="str">
        <f>IFERROR(VLOOKUP(Rule!K1563,lvl_3[],2,FALSE),"Нет")</f>
        <v>Анализ Дворца</v>
      </c>
      <c r="F1563" s="11" t="str">
        <f>IFERROR(INDEX(lvl_4[],MATCH(L1563,lvl_4[ID],0),MATCH(TEXT(K1563,"##0"),lvl_4[#Headers],0)),"Нет")</f>
        <v>Пустота</v>
      </c>
      <c r="G1563" s="11" t="str">
        <f>IFERROR(INDEX(lvl_5[],MATCH(M1563,lvl_5[ID],0),MATCH(_xlfn.CONCAT(TEXT(K1563,"##0"),"_",TEXT(L1563,"##0")),lvl_5[#Headers],0)),"Нет")</f>
        <v>По Часу</v>
      </c>
      <c r="H1563" s="11" t="str">
        <f>IFERROR(INDEX(lvl_6[],MATCH(N1563,lvl_6[ID],0),MATCH(_xlfn.CONCAT(K1563,"_",L1563,"_",M1563),lvl_6[#Headers],0)),"Нет")</f>
        <v>Нет</v>
      </c>
      <c r="I1563" s="12">
        <v>1</v>
      </c>
      <c r="J1563" s="12">
        <v>2</v>
      </c>
      <c r="K1563" s="12">
        <v>2</v>
      </c>
      <c r="L1563" s="12">
        <v>8</v>
      </c>
      <c r="M1563" s="12">
        <v>4</v>
      </c>
      <c r="N1563" s="12">
        <v>0</v>
      </c>
      <c r="O1563" s="12">
        <f>COUNTIF($P$2:P1563,P1563)</f>
        <v>60</v>
      </c>
      <c r="P1563" s="12" t="str">
        <f t="shared" si="73"/>
        <v>122080400</v>
      </c>
      <c r="Q1563" s="12" t="str">
        <f t="shared" si="74"/>
        <v>1220804000060</v>
      </c>
      <c r="R1563" s="20" t="s">
        <v>1444</v>
      </c>
      <c r="S1563" s="20" t="s">
        <v>1444</v>
      </c>
      <c r="AP1563" s="12" t="s">
        <v>910</v>
      </c>
      <c r="AR1563" s="12" t="s">
        <v>867</v>
      </c>
      <c r="AW1563" s="12">
        <v>3</v>
      </c>
      <c r="BG1563" s="21">
        <v>0.5</v>
      </c>
      <c r="BJ1563" s="12">
        <v>1</v>
      </c>
    </row>
    <row r="1564" spans="1:62" ht="30" x14ac:dyDescent="0.25">
      <c r="A1564" s="12">
        <v>1</v>
      </c>
      <c r="B1564" s="11" t="str">
        <f t="shared" si="75"/>
        <v>Общий расчет. Ци Мень. Анализ Дворца. Пустота. По Часу. Нет</v>
      </c>
      <c r="C1564" s="11" t="str">
        <f>IFERROR(VLOOKUP(I1564,lvl_1[],2,FALSE),"Нет")</f>
        <v>Общий расчет</v>
      </c>
      <c r="D1564" s="11" t="str">
        <f>IFERROR(VLOOKUP(Rule!J1564,lvl_2[],2,FALSE),"Нет")</f>
        <v>Ци Мень</v>
      </c>
      <c r="E1564" s="11" t="str">
        <f>IFERROR(VLOOKUP(Rule!K1564,lvl_3[],2,FALSE),"Нет")</f>
        <v>Анализ Дворца</v>
      </c>
      <c r="F1564" s="11" t="str">
        <f>IFERROR(INDEX(lvl_4[],MATCH(L1564,lvl_4[ID],0),MATCH(TEXT(K1564,"##0"),lvl_4[#Headers],0)),"Нет")</f>
        <v>Пустота</v>
      </c>
      <c r="G1564" s="11" t="str">
        <f>IFERROR(INDEX(lvl_5[],MATCH(M1564,lvl_5[ID],0),MATCH(_xlfn.CONCAT(TEXT(K1564,"##0"),"_",TEXT(L1564,"##0")),lvl_5[#Headers],0)),"Нет")</f>
        <v>По Часу</v>
      </c>
      <c r="H1564" s="11" t="str">
        <f>IFERROR(INDEX(lvl_6[],MATCH(N1564,lvl_6[ID],0),MATCH(_xlfn.CONCAT(K1564,"_",L1564,"_",M1564),lvl_6[#Headers],0)),"Нет")</f>
        <v>Нет</v>
      </c>
      <c r="I1564" s="12">
        <v>1</v>
      </c>
      <c r="J1564" s="12">
        <v>2</v>
      </c>
      <c r="K1564" s="12">
        <v>2</v>
      </c>
      <c r="L1564" s="12">
        <v>8</v>
      </c>
      <c r="M1564" s="12">
        <v>4</v>
      </c>
      <c r="N1564" s="12">
        <v>0</v>
      </c>
      <c r="O1564" s="12">
        <f>COUNTIF($P$2:P1564,P1564)</f>
        <v>61</v>
      </c>
      <c r="P1564" s="12" t="str">
        <f t="shared" si="73"/>
        <v>122080400</v>
      </c>
      <c r="Q1564" s="12" t="str">
        <f t="shared" si="74"/>
        <v>1220804000061</v>
      </c>
      <c r="R1564" s="20" t="s">
        <v>1444</v>
      </c>
      <c r="S1564" s="20" t="s">
        <v>1444</v>
      </c>
      <c r="AP1564" s="12" t="s">
        <v>912</v>
      </c>
      <c r="AR1564" s="12" t="s">
        <v>868</v>
      </c>
      <c r="AW1564" s="12">
        <v>3</v>
      </c>
      <c r="BG1564" s="21">
        <v>0.5</v>
      </c>
      <c r="BJ1564" s="12">
        <v>1</v>
      </c>
    </row>
    <row r="1565" spans="1:62" ht="30" x14ac:dyDescent="0.25">
      <c r="A1565" s="12">
        <v>1</v>
      </c>
      <c r="B1565" s="11" t="str">
        <f t="shared" si="75"/>
        <v>Общий расчет. Ци Мень. Анализ Дворца. Пустота. По Часу. Нет</v>
      </c>
      <c r="C1565" s="11" t="str">
        <f>IFERROR(VLOOKUP(I1565,lvl_1[],2,FALSE),"Нет")</f>
        <v>Общий расчет</v>
      </c>
      <c r="D1565" s="11" t="str">
        <f>IFERROR(VLOOKUP(Rule!J1565,lvl_2[],2,FALSE),"Нет")</f>
        <v>Ци Мень</v>
      </c>
      <c r="E1565" s="11" t="str">
        <f>IFERROR(VLOOKUP(Rule!K1565,lvl_3[],2,FALSE),"Нет")</f>
        <v>Анализ Дворца</v>
      </c>
      <c r="F1565" s="11" t="str">
        <f>IFERROR(INDEX(lvl_4[],MATCH(L1565,lvl_4[ID],0),MATCH(TEXT(K1565,"##0"),lvl_4[#Headers],0)),"Нет")</f>
        <v>Пустота</v>
      </c>
      <c r="G1565" s="11" t="str">
        <f>IFERROR(INDEX(lvl_5[],MATCH(M1565,lvl_5[ID],0),MATCH(_xlfn.CONCAT(TEXT(K1565,"##0"),"_",TEXT(L1565,"##0")),lvl_5[#Headers],0)),"Нет")</f>
        <v>По Часу</v>
      </c>
      <c r="H1565" s="11" t="str">
        <f>IFERROR(INDEX(lvl_6[],MATCH(N1565,lvl_6[ID],0),MATCH(_xlfn.CONCAT(K1565,"_",L1565,"_",M1565),lvl_6[#Headers],0)),"Нет")</f>
        <v>Нет</v>
      </c>
      <c r="I1565" s="12">
        <v>1</v>
      </c>
      <c r="J1565" s="12">
        <v>2</v>
      </c>
      <c r="K1565" s="12">
        <v>2</v>
      </c>
      <c r="L1565" s="12">
        <v>8</v>
      </c>
      <c r="M1565" s="12">
        <v>4</v>
      </c>
      <c r="N1565" s="12">
        <v>0</v>
      </c>
      <c r="O1565" s="12">
        <f>COUNTIF($P$2:P1565,P1565)</f>
        <v>62</v>
      </c>
      <c r="P1565" s="12" t="str">
        <f t="shared" si="73"/>
        <v>122080400</v>
      </c>
      <c r="Q1565" s="12" t="str">
        <f t="shared" si="74"/>
        <v>1220804000062</v>
      </c>
      <c r="R1565" s="20" t="s">
        <v>1444</v>
      </c>
      <c r="S1565" s="20" t="s">
        <v>1444</v>
      </c>
      <c r="AP1565" s="12" t="s">
        <v>914</v>
      </c>
      <c r="AR1565" s="12" t="s">
        <v>869</v>
      </c>
      <c r="AW1565" s="12">
        <v>3</v>
      </c>
      <c r="BG1565" s="21">
        <v>0.5</v>
      </c>
      <c r="BJ1565" s="12">
        <v>1</v>
      </c>
    </row>
    <row r="1566" spans="1:62" ht="30" x14ac:dyDescent="0.25">
      <c r="A1566" s="12">
        <v>1</v>
      </c>
      <c r="B1566" s="11" t="str">
        <f t="shared" si="75"/>
        <v>Общий расчет. Ци Мень. Анализ Дворца. Пустота. По Часу. Нет</v>
      </c>
      <c r="C1566" s="11" t="str">
        <f>IFERROR(VLOOKUP(I1566,lvl_1[],2,FALSE),"Нет")</f>
        <v>Общий расчет</v>
      </c>
      <c r="D1566" s="11" t="str">
        <f>IFERROR(VLOOKUP(Rule!J1566,lvl_2[],2,FALSE),"Нет")</f>
        <v>Ци Мень</v>
      </c>
      <c r="E1566" s="11" t="str">
        <f>IFERROR(VLOOKUP(Rule!K1566,lvl_3[],2,FALSE),"Нет")</f>
        <v>Анализ Дворца</v>
      </c>
      <c r="F1566" s="11" t="str">
        <f>IFERROR(INDEX(lvl_4[],MATCH(L1566,lvl_4[ID],0),MATCH(TEXT(K1566,"##0"),lvl_4[#Headers],0)),"Нет")</f>
        <v>Пустота</v>
      </c>
      <c r="G1566" s="11" t="str">
        <f>IFERROR(INDEX(lvl_5[],MATCH(M1566,lvl_5[ID],0),MATCH(_xlfn.CONCAT(TEXT(K1566,"##0"),"_",TEXT(L1566,"##0")),lvl_5[#Headers],0)),"Нет")</f>
        <v>По Часу</v>
      </c>
      <c r="H1566" s="11" t="str">
        <f>IFERROR(INDEX(lvl_6[],MATCH(N1566,lvl_6[ID],0),MATCH(_xlfn.CONCAT(K1566,"_",L1566,"_",M1566),lvl_6[#Headers],0)),"Нет")</f>
        <v>Нет</v>
      </c>
      <c r="I1566" s="12">
        <v>1</v>
      </c>
      <c r="J1566" s="12">
        <v>2</v>
      </c>
      <c r="K1566" s="12">
        <v>2</v>
      </c>
      <c r="L1566" s="12">
        <v>8</v>
      </c>
      <c r="M1566" s="12">
        <v>4</v>
      </c>
      <c r="N1566" s="12">
        <v>0</v>
      </c>
      <c r="O1566" s="12">
        <f>COUNTIF($P$2:P1566,P1566)</f>
        <v>63</v>
      </c>
      <c r="P1566" s="12" t="str">
        <f t="shared" si="73"/>
        <v>122080400</v>
      </c>
      <c r="Q1566" s="12" t="str">
        <f t="shared" si="74"/>
        <v>1220804000063</v>
      </c>
      <c r="R1566" s="20" t="s">
        <v>1444</v>
      </c>
      <c r="S1566" s="20" t="s">
        <v>1444</v>
      </c>
      <c r="AP1566" s="12" t="s">
        <v>916</v>
      </c>
      <c r="AR1566" s="12" t="s">
        <v>870</v>
      </c>
      <c r="AW1566" s="12">
        <v>3</v>
      </c>
      <c r="BG1566" s="21">
        <v>0.5</v>
      </c>
      <c r="BJ1566" s="12">
        <v>1</v>
      </c>
    </row>
    <row r="1567" spans="1:62" ht="30" x14ac:dyDescent="0.25">
      <c r="A1567" s="12">
        <v>1</v>
      </c>
      <c r="B1567" s="11" t="str">
        <f t="shared" si="75"/>
        <v>Общий расчет. Ци Мень. Анализ Дворца. Пустота. По Часу. Нет</v>
      </c>
      <c r="C1567" s="11" t="str">
        <f>IFERROR(VLOOKUP(I1567,lvl_1[],2,FALSE),"Нет")</f>
        <v>Общий расчет</v>
      </c>
      <c r="D1567" s="11" t="str">
        <f>IFERROR(VLOOKUP(Rule!J1567,lvl_2[],2,FALSE),"Нет")</f>
        <v>Ци Мень</v>
      </c>
      <c r="E1567" s="11" t="str">
        <f>IFERROR(VLOOKUP(Rule!K1567,lvl_3[],2,FALSE),"Нет")</f>
        <v>Анализ Дворца</v>
      </c>
      <c r="F1567" s="11" t="str">
        <f>IFERROR(INDEX(lvl_4[],MATCH(L1567,lvl_4[ID],0),MATCH(TEXT(K1567,"##0"),lvl_4[#Headers],0)),"Нет")</f>
        <v>Пустота</v>
      </c>
      <c r="G1567" s="11" t="str">
        <f>IFERROR(INDEX(lvl_5[],MATCH(M1567,lvl_5[ID],0),MATCH(_xlfn.CONCAT(TEXT(K1567,"##0"),"_",TEXT(L1567,"##0")),lvl_5[#Headers],0)),"Нет")</f>
        <v>По Часу</v>
      </c>
      <c r="H1567" s="11" t="str">
        <f>IFERROR(INDEX(lvl_6[],MATCH(N1567,lvl_6[ID],0),MATCH(_xlfn.CONCAT(K1567,"_",L1567,"_",M1567),lvl_6[#Headers],0)),"Нет")</f>
        <v>Нет</v>
      </c>
      <c r="I1567" s="12">
        <v>1</v>
      </c>
      <c r="J1567" s="12">
        <v>2</v>
      </c>
      <c r="K1567" s="12">
        <v>2</v>
      </c>
      <c r="L1567" s="12">
        <v>8</v>
      </c>
      <c r="M1567" s="12">
        <v>4</v>
      </c>
      <c r="N1567" s="12">
        <v>0</v>
      </c>
      <c r="O1567" s="12">
        <f>COUNTIF($P$2:P1567,P1567)</f>
        <v>64</v>
      </c>
      <c r="P1567" s="12" t="str">
        <f t="shared" si="73"/>
        <v>122080400</v>
      </c>
      <c r="Q1567" s="12" t="str">
        <f t="shared" si="74"/>
        <v>1220804000064</v>
      </c>
      <c r="R1567" s="20" t="s">
        <v>1444</v>
      </c>
      <c r="S1567" s="20" t="s">
        <v>1444</v>
      </c>
      <c r="AP1567" s="12" t="s">
        <v>901</v>
      </c>
      <c r="AR1567" s="12" t="s">
        <v>860</v>
      </c>
      <c r="AW1567" s="12">
        <v>1</v>
      </c>
      <c r="BG1567" s="21">
        <v>0.5</v>
      </c>
      <c r="BJ1567" s="12">
        <v>1</v>
      </c>
    </row>
    <row r="1568" spans="1:62" ht="30" x14ac:dyDescent="0.25">
      <c r="A1568" s="12">
        <v>1</v>
      </c>
      <c r="B1568" s="11" t="str">
        <f t="shared" si="75"/>
        <v>Общий расчет. Ци Мень. Анализ Дворца. Пустота. По Часу. Нет</v>
      </c>
      <c r="C1568" s="11" t="str">
        <f>IFERROR(VLOOKUP(I1568,lvl_1[],2,FALSE),"Нет")</f>
        <v>Общий расчет</v>
      </c>
      <c r="D1568" s="11" t="str">
        <f>IFERROR(VLOOKUP(Rule!J1568,lvl_2[],2,FALSE),"Нет")</f>
        <v>Ци Мень</v>
      </c>
      <c r="E1568" s="11" t="str">
        <f>IFERROR(VLOOKUP(Rule!K1568,lvl_3[],2,FALSE),"Нет")</f>
        <v>Анализ Дворца</v>
      </c>
      <c r="F1568" s="11" t="str">
        <f>IFERROR(INDEX(lvl_4[],MATCH(L1568,lvl_4[ID],0),MATCH(TEXT(K1568,"##0"),lvl_4[#Headers],0)),"Нет")</f>
        <v>Пустота</v>
      </c>
      <c r="G1568" s="11" t="str">
        <f>IFERROR(INDEX(lvl_5[],MATCH(M1568,lvl_5[ID],0),MATCH(_xlfn.CONCAT(TEXT(K1568,"##0"),"_",TEXT(L1568,"##0")),lvl_5[#Headers],0)),"Нет")</f>
        <v>По Часу</v>
      </c>
      <c r="H1568" s="11" t="str">
        <f>IFERROR(INDEX(lvl_6[],MATCH(N1568,lvl_6[ID],0),MATCH(_xlfn.CONCAT(K1568,"_",L1568,"_",M1568),lvl_6[#Headers],0)),"Нет")</f>
        <v>Нет</v>
      </c>
      <c r="I1568" s="12">
        <v>1</v>
      </c>
      <c r="J1568" s="12">
        <v>2</v>
      </c>
      <c r="K1568" s="12">
        <v>2</v>
      </c>
      <c r="L1568" s="12">
        <v>8</v>
      </c>
      <c r="M1568" s="12">
        <v>4</v>
      </c>
      <c r="N1568" s="12">
        <v>0</v>
      </c>
      <c r="O1568" s="12">
        <f>COUNTIF($P$2:P1568,P1568)</f>
        <v>65</v>
      </c>
      <c r="P1568" s="12" t="str">
        <f t="shared" si="73"/>
        <v>122080400</v>
      </c>
      <c r="Q1568" s="12" t="str">
        <f t="shared" si="74"/>
        <v>1220804000065</v>
      </c>
      <c r="R1568" s="20" t="s">
        <v>1444</v>
      </c>
      <c r="S1568" s="20" t="s">
        <v>1444</v>
      </c>
      <c r="AP1568" s="12" t="s">
        <v>903</v>
      </c>
      <c r="AR1568" s="12" t="s">
        <v>861</v>
      </c>
      <c r="AW1568" s="12">
        <v>1</v>
      </c>
      <c r="BG1568" s="21">
        <v>0.5</v>
      </c>
      <c r="BJ1568" s="12">
        <v>1</v>
      </c>
    </row>
    <row r="1569" spans="1:62" ht="30" x14ac:dyDescent="0.25">
      <c r="A1569" s="12">
        <v>1</v>
      </c>
      <c r="B1569" s="11" t="str">
        <f t="shared" si="75"/>
        <v>Общий расчет. Ци Мень. Анализ Дворца. Пустота. По Часу. Нет</v>
      </c>
      <c r="C1569" s="11" t="str">
        <f>IFERROR(VLOOKUP(I1569,lvl_1[],2,FALSE),"Нет")</f>
        <v>Общий расчет</v>
      </c>
      <c r="D1569" s="11" t="str">
        <f>IFERROR(VLOOKUP(Rule!J1569,lvl_2[],2,FALSE),"Нет")</f>
        <v>Ци Мень</v>
      </c>
      <c r="E1569" s="11" t="str">
        <f>IFERROR(VLOOKUP(Rule!K1569,lvl_3[],2,FALSE),"Нет")</f>
        <v>Анализ Дворца</v>
      </c>
      <c r="F1569" s="11" t="str">
        <f>IFERROR(INDEX(lvl_4[],MATCH(L1569,lvl_4[ID],0),MATCH(TEXT(K1569,"##0"),lvl_4[#Headers],0)),"Нет")</f>
        <v>Пустота</v>
      </c>
      <c r="G1569" s="11" t="str">
        <f>IFERROR(INDEX(lvl_5[],MATCH(M1569,lvl_5[ID],0),MATCH(_xlfn.CONCAT(TEXT(K1569,"##0"),"_",TEXT(L1569,"##0")),lvl_5[#Headers],0)),"Нет")</f>
        <v>По Часу</v>
      </c>
      <c r="H1569" s="11" t="str">
        <f>IFERROR(INDEX(lvl_6[],MATCH(N1569,lvl_6[ID],0),MATCH(_xlfn.CONCAT(K1569,"_",L1569,"_",M1569),lvl_6[#Headers],0)),"Нет")</f>
        <v>Нет</v>
      </c>
      <c r="I1569" s="12">
        <v>1</v>
      </c>
      <c r="J1569" s="12">
        <v>2</v>
      </c>
      <c r="K1569" s="12">
        <v>2</v>
      </c>
      <c r="L1569" s="12">
        <v>8</v>
      </c>
      <c r="M1569" s="12">
        <v>4</v>
      </c>
      <c r="N1569" s="12">
        <v>0</v>
      </c>
      <c r="O1569" s="12">
        <f>COUNTIF($P$2:P1569,P1569)</f>
        <v>66</v>
      </c>
      <c r="P1569" s="12" t="str">
        <f t="shared" si="73"/>
        <v>122080400</v>
      </c>
      <c r="Q1569" s="12" t="str">
        <f t="shared" si="74"/>
        <v>1220804000066</v>
      </c>
      <c r="R1569" s="20" t="s">
        <v>1444</v>
      </c>
      <c r="S1569" s="20" t="s">
        <v>1444</v>
      </c>
      <c r="AP1569" s="12" t="s">
        <v>905</v>
      </c>
      <c r="AR1569" s="12" t="s">
        <v>862</v>
      </c>
      <c r="AW1569" s="12">
        <v>1</v>
      </c>
      <c r="BG1569" s="21">
        <v>0.5</v>
      </c>
      <c r="BJ1569" s="12">
        <v>1</v>
      </c>
    </row>
    <row r="1570" spans="1:62" ht="30" x14ac:dyDescent="0.25">
      <c r="A1570" s="12">
        <v>1</v>
      </c>
      <c r="B1570" s="11" t="str">
        <f t="shared" si="75"/>
        <v>Общий расчет. Ци Мень. Анализ Дворца. Пустота. По Часу. Нет</v>
      </c>
      <c r="C1570" s="11" t="str">
        <f>IFERROR(VLOOKUP(I1570,lvl_1[],2,FALSE),"Нет")</f>
        <v>Общий расчет</v>
      </c>
      <c r="D1570" s="11" t="str">
        <f>IFERROR(VLOOKUP(Rule!J1570,lvl_2[],2,FALSE),"Нет")</f>
        <v>Ци Мень</v>
      </c>
      <c r="E1570" s="11" t="str">
        <f>IFERROR(VLOOKUP(Rule!K1570,lvl_3[],2,FALSE),"Нет")</f>
        <v>Анализ Дворца</v>
      </c>
      <c r="F1570" s="11" t="str">
        <f>IFERROR(INDEX(lvl_4[],MATCH(L1570,lvl_4[ID],0),MATCH(TEXT(K1570,"##0"),lvl_4[#Headers],0)),"Нет")</f>
        <v>Пустота</v>
      </c>
      <c r="G1570" s="11" t="str">
        <f>IFERROR(INDEX(lvl_5[],MATCH(M1570,lvl_5[ID],0),MATCH(_xlfn.CONCAT(TEXT(K1570,"##0"),"_",TEXT(L1570,"##0")),lvl_5[#Headers],0)),"Нет")</f>
        <v>По Часу</v>
      </c>
      <c r="H1570" s="11" t="str">
        <f>IFERROR(INDEX(lvl_6[],MATCH(N1570,lvl_6[ID],0),MATCH(_xlfn.CONCAT(K1570,"_",L1570,"_",M1570),lvl_6[#Headers],0)),"Нет")</f>
        <v>Нет</v>
      </c>
      <c r="I1570" s="12">
        <v>1</v>
      </c>
      <c r="J1570" s="12">
        <v>2</v>
      </c>
      <c r="K1570" s="12">
        <v>2</v>
      </c>
      <c r="L1570" s="12">
        <v>8</v>
      </c>
      <c r="M1570" s="12">
        <v>4</v>
      </c>
      <c r="N1570" s="12">
        <v>0</v>
      </c>
      <c r="O1570" s="12">
        <f>COUNTIF($P$2:P1570,P1570)</f>
        <v>67</v>
      </c>
      <c r="P1570" s="12" t="str">
        <f t="shared" si="73"/>
        <v>122080400</v>
      </c>
      <c r="Q1570" s="12" t="str">
        <f t="shared" si="74"/>
        <v>1220804000067</v>
      </c>
      <c r="R1570" s="20" t="s">
        <v>1444</v>
      </c>
      <c r="S1570" s="20" t="s">
        <v>1444</v>
      </c>
      <c r="AP1570" s="12" t="s">
        <v>907</v>
      </c>
      <c r="AR1570" s="12" t="s">
        <v>863</v>
      </c>
      <c r="AW1570" s="12">
        <v>1</v>
      </c>
      <c r="BG1570" s="21">
        <v>0.5</v>
      </c>
      <c r="BJ1570" s="12">
        <v>1</v>
      </c>
    </row>
    <row r="1571" spans="1:62" ht="30" x14ac:dyDescent="0.25">
      <c r="A1571" s="12">
        <v>1</v>
      </c>
      <c r="B1571" s="11" t="str">
        <f t="shared" si="75"/>
        <v>Общий расчет. Ци Мень. Анализ Дворца. Пустота. По Часу. Нет</v>
      </c>
      <c r="C1571" s="11" t="str">
        <f>IFERROR(VLOOKUP(I1571,lvl_1[],2,FALSE),"Нет")</f>
        <v>Общий расчет</v>
      </c>
      <c r="D1571" s="11" t="str">
        <f>IFERROR(VLOOKUP(Rule!J1571,lvl_2[],2,FALSE),"Нет")</f>
        <v>Ци Мень</v>
      </c>
      <c r="E1571" s="11" t="str">
        <f>IFERROR(VLOOKUP(Rule!K1571,lvl_3[],2,FALSE),"Нет")</f>
        <v>Анализ Дворца</v>
      </c>
      <c r="F1571" s="11" t="str">
        <f>IFERROR(INDEX(lvl_4[],MATCH(L1571,lvl_4[ID],0),MATCH(TEXT(K1571,"##0"),lvl_4[#Headers],0)),"Нет")</f>
        <v>Пустота</v>
      </c>
      <c r="G1571" s="11" t="str">
        <f>IFERROR(INDEX(lvl_5[],MATCH(M1571,lvl_5[ID],0),MATCH(_xlfn.CONCAT(TEXT(K1571,"##0"),"_",TEXT(L1571,"##0")),lvl_5[#Headers],0)),"Нет")</f>
        <v>По Часу</v>
      </c>
      <c r="H1571" s="11" t="str">
        <f>IFERROR(INDEX(lvl_6[],MATCH(N1571,lvl_6[ID],0),MATCH(_xlfn.CONCAT(K1571,"_",L1571,"_",M1571),lvl_6[#Headers],0)),"Нет")</f>
        <v>Нет</v>
      </c>
      <c r="I1571" s="12">
        <v>1</v>
      </c>
      <c r="J1571" s="12">
        <v>2</v>
      </c>
      <c r="K1571" s="12">
        <v>2</v>
      </c>
      <c r="L1571" s="12">
        <v>8</v>
      </c>
      <c r="M1571" s="12">
        <v>4</v>
      </c>
      <c r="N1571" s="12">
        <v>0</v>
      </c>
      <c r="O1571" s="12">
        <f>COUNTIF($P$2:P1571,P1571)</f>
        <v>68</v>
      </c>
      <c r="P1571" s="12" t="str">
        <f t="shared" si="73"/>
        <v>122080400</v>
      </c>
      <c r="Q1571" s="12" t="str">
        <f t="shared" si="74"/>
        <v>1220804000068</v>
      </c>
      <c r="R1571" s="20" t="s">
        <v>1444</v>
      </c>
      <c r="S1571" s="20" t="s">
        <v>1444</v>
      </c>
      <c r="AP1571" s="12" t="s">
        <v>908</v>
      </c>
      <c r="AR1571" s="12" t="s">
        <v>864</v>
      </c>
      <c r="AW1571" s="12">
        <v>1</v>
      </c>
      <c r="BG1571" s="21">
        <v>0.5</v>
      </c>
      <c r="BJ1571" s="12">
        <v>1</v>
      </c>
    </row>
    <row r="1572" spans="1:62" ht="30" x14ac:dyDescent="0.25">
      <c r="A1572" s="12">
        <v>1</v>
      </c>
      <c r="B1572" s="11" t="str">
        <f t="shared" si="75"/>
        <v>Общий расчет. Ци Мень. Анализ Дворца. Пустота. По Часу. Нет</v>
      </c>
      <c r="C1572" s="11" t="str">
        <f>IFERROR(VLOOKUP(I1572,lvl_1[],2,FALSE),"Нет")</f>
        <v>Общий расчет</v>
      </c>
      <c r="D1572" s="11" t="str">
        <f>IFERROR(VLOOKUP(Rule!J1572,lvl_2[],2,FALSE),"Нет")</f>
        <v>Ци Мень</v>
      </c>
      <c r="E1572" s="11" t="str">
        <f>IFERROR(VLOOKUP(Rule!K1572,lvl_3[],2,FALSE),"Нет")</f>
        <v>Анализ Дворца</v>
      </c>
      <c r="F1572" s="11" t="str">
        <f>IFERROR(INDEX(lvl_4[],MATCH(L1572,lvl_4[ID],0),MATCH(TEXT(K1572,"##0"),lvl_4[#Headers],0)),"Нет")</f>
        <v>Пустота</v>
      </c>
      <c r="G1572" s="11" t="str">
        <f>IFERROR(INDEX(lvl_5[],MATCH(M1572,lvl_5[ID],0),MATCH(_xlfn.CONCAT(TEXT(K1572,"##0"),"_",TEXT(L1572,"##0")),lvl_5[#Headers],0)),"Нет")</f>
        <v>По Часу</v>
      </c>
      <c r="H1572" s="11" t="str">
        <f>IFERROR(INDEX(lvl_6[],MATCH(N1572,lvl_6[ID],0),MATCH(_xlfn.CONCAT(K1572,"_",L1572,"_",M1572),lvl_6[#Headers],0)),"Нет")</f>
        <v>Нет</v>
      </c>
      <c r="I1572" s="12">
        <v>1</v>
      </c>
      <c r="J1572" s="12">
        <v>2</v>
      </c>
      <c r="K1572" s="12">
        <v>2</v>
      </c>
      <c r="L1572" s="12">
        <v>8</v>
      </c>
      <c r="M1572" s="12">
        <v>4</v>
      </c>
      <c r="N1572" s="12">
        <v>0</v>
      </c>
      <c r="O1572" s="12">
        <f>COUNTIF($P$2:P1572,P1572)</f>
        <v>69</v>
      </c>
      <c r="P1572" s="12" t="str">
        <f t="shared" si="73"/>
        <v>122080400</v>
      </c>
      <c r="Q1572" s="12" t="str">
        <f t="shared" si="74"/>
        <v>1220804000069</v>
      </c>
      <c r="R1572" s="20" t="s">
        <v>1444</v>
      </c>
      <c r="S1572" s="20" t="s">
        <v>1444</v>
      </c>
      <c r="AP1572" s="12" t="s">
        <v>910</v>
      </c>
      <c r="AR1572" s="12" t="s">
        <v>865</v>
      </c>
      <c r="AW1572" s="12">
        <v>1</v>
      </c>
      <c r="BG1572" s="21">
        <v>0.5</v>
      </c>
      <c r="BJ1572" s="12">
        <v>1</v>
      </c>
    </row>
    <row r="1573" spans="1:62" ht="30" x14ac:dyDescent="0.25">
      <c r="A1573" s="12">
        <v>1</v>
      </c>
      <c r="B1573" s="11" t="str">
        <f t="shared" si="75"/>
        <v>Общий расчет. Ци Мень. Анализ Дворца. Пустота. По Часу. Нет</v>
      </c>
      <c r="C1573" s="11" t="str">
        <f>IFERROR(VLOOKUP(I1573,lvl_1[],2,FALSE),"Нет")</f>
        <v>Общий расчет</v>
      </c>
      <c r="D1573" s="11" t="str">
        <f>IFERROR(VLOOKUP(Rule!J1573,lvl_2[],2,FALSE),"Нет")</f>
        <v>Ци Мень</v>
      </c>
      <c r="E1573" s="11" t="str">
        <f>IFERROR(VLOOKUP(Rule!K1573,lvl_3[],2,FALSE),"Нет")</f>
        <v>Анализ Дворца</v>
      </c>
      <c r="F1573" s="11" t="str">
        <f>IFERROR(INDEX(lvl_4[],MATCH(L1573,lvl_4[ID],0),MATCH(TEXT(K1573,"##0"),lvl_4[#Headers],0)),"Нет")</f>
        <v>Пустота</v>
      </c>
      <c r="G1573" s="11" t="str">
        <f>IFERROR(INDEX(lvl_5[],MATCH(M1573,lvl_5[ID],0),MATCH(_xlfn.CONCAT(TEXT(K1573,"##0"),"_",TEXT(L1573,"##0")),lvl_5[#Headers],0)),"Нет")</f>
        <v>По Часу</v>
      </c>
      <c r="H1573" s="11" t="str">
        <f>IFERROR(INDEX(lvl_6[],MATCH(N1573,lvl_6[ID],0),MATCH(_xlfn.CONCAT(K1573,"_",L1573,"_",M1573),lvl_6[#Headers],0)),"Нет")</f>
        <v>Нет</v>
      </c>
      <c r="I1573" s="12">
        <v>1</v>
      </c>
      <c r="J1573" s="12">
        <v>2</v>
      </c>
      <c r="K1573" s="12">
        <v>2</v>
      </c>
      <c r="L1573" s="12">
        <v>8</v>
      </c>
      <c r="M1573" s="12">
        <v>4</v>
      </c>
      <c r="N1573" s="12">
        <v>0</v>
      </c>
      <c r="O1573" s="12">
        <f>COUNTIF($P$2:P1573,P1573)</f>
        <v>70</v>
      </c>
      <c r="P1573" s="12" t="str">
        <f t="shared" si="73"/>
        <v>122080400</v>
      </c>
      <c r="Q1573" s="12" t="str">
        <f t="shared" si="74"/>
        <v>1220804000070</v>
      </c>
      <c r="R1573" s="20" t="s">
        <v>1444</v>
      </c>
      <c r="S1573" s="20" t="s">
        <v>1444</v>
      </c>
      <c r="AP1573" s="12" t="s">
        <v>912</v>
      </c>
      <c r="AR1573" s="12" t="s">
        <v>866</v>
      </c>
      <c r="AW1573" s="12">
        <v>1</v>
      </c>
      <c r="BG1573" s="21">
        <v>0.5</v>
      </c>
      <c r="BJ1573" s="12">
        <v>1</v>
      </c>
    </row>
    <row r="1574" spans="1:62" ht="30" x14ac:dyDescent="0.25">
      <c r="A1574" s="12">
        <v>1</v>
      </c>
      <c r="B1574" s="11" t="str">
        <f t="shared" si="75"/>
        <v>Общий расчет. Ци Мень. Анализ Дворца. Пустота. По Часу. Нет</v>
      </c>
      <c r="C1574" s="11" t="str">
        <f>IFERROR(VLOOKUP(I1574,lvl_1[],2,FALSE),"Нет")</f>
        <v>Общий расчет</v>
      </c>
      <c r="D1574" s="11" t="str">
        <f>IFERROR(VLOOKUP(Rule!J1574,lvl_2[],2,FALSE),"Нет")</f>
        <v>Ци Мень</v>
      </c>
      <c r="E1574" s="11" t="str">
        <f>IFERROR(VLOOKUP(Rule!K1574,lvl_3[],2,FALSE),"Нет")</f>
        <v>Анализ Дворца</v>
      </c>
      <c r="F1574" s="11" t="str">
        <f>IFERROR(INDEX(lvl_4[],MATCH(L1574,lvl_4[ID],0),MATCH(TEXT(K1574,"##0"),lvl_4[#Headers],0)),"Нет")</f>
        <v>Пустота</v>
      </c>
      <c r="G1574" s="11" t="str">
        <f>IFERROR(INDEX(lvl_5[],MATCH(M1574,lvl_5[ID],0),MATCH(_xlfn.CONCAT(TEXT(K1574,"##0"),"_",TEXT(L1574,"##0")),lvl_5[#Headers],0)),"Нет")</f>
        <v>По Часу</v>
      </c>
      <c r="H1574" s="11" t="str">
        <f>IFERROR(INDEX(lvl_6[],MATCH(N1574,lvl_6[ID],0),MATCH(_xlfn.CONCAT(K1574,"_",L1574,"_",M1574),lvl_6[#Headers],0)),"Нет")</f>
        <v>Нет</v>
      </c>
      <c r="I1574" s="12">
        <v>1</v>
      </c>
      <c r="J1574" s="12">
        <v>2</v>
      </c>
      <c r="K1574" s="12">
        <v>2</v>
      </c>
      <c r="L1574" s="12">
        <v>8</v>
      </c>
      <c r="M1574" s="12">
        <v>4</v>
      </c>
      <c r="N1574" s="12">
        <v>0</v>
      </c>
      <c r="O1574" s="12">
        <f>COUNTIF($P$2:P1574,P1574)</f>
        <v>71</v>
      </c>
      <c r="P1574" s="12" t="str">
        <f t="shared" si="73"/>
        <v>122080400</v>
      </c>
      <c r="Q1574" s="12" t="str">
        <f t="shared" si="74"/>
        <v>1220804000071</v>
      </c>
      <c r="R1574" s="20" t="s">
        <v>1444</v>
      </c>
      <c r="S1574" s="20" t="s">
        <v>1444</v>
      </c>
      <c r="AP1574" s="12" t="s">
        <v>914</v>
      </c>
      <c r="AR1574" s="12" t="s">
        <v>867</v>
      </c>
      <c r="AW1574" s="12">
        <v>1</v>
      </c>
      <c r="BG1574" s="21">
        <v>0.5</v>
      </c>
      <c r="BJ1574" s="12">
        <v>1</v>
      </c>
    </row>
    <row r="1575" spans="1:62" ht="30" x14ac:dyDescent="0.25">
      <c r="A1575" s="12">
        <v>1</v>
      </c>
      <c r="B1575" s="11" t="str">
        <f t="shared" si="75"/>
        <v>Общий расчет. Ци Мень. Анализ Дворца. Пустота. По Часу. Нет</v>
      </c>
      <c r="C1575" s="11" t="str">
        <f>IFERROR(VLOOKUP(I1575,lvl_1[],2,FALSE),"Нет")</f>
        <v>Общий расчет</v>
      </c>
      <c r="D1575" s="11" t="str">
        <f>IFERROR(VLOOKUP(Rule!J1575,lvl_2[],2,FALSE),"Нет")</f>
        <v>Ци Мень</v>
      </c>
      <c r="E1575" s="11" t="str">
        <f>IFERROR(VLOOKUP(Rule!K1575,lvl_3[],2,FALSE),"Нет")</f>
        <v>Анализ Дворца</v>
      </c>
      <c r="F1575" s="11" t="str">
        <f>IFERROR(INDEX(lvl_4[],MATCH(L1575,lvl_4[ID],0),MATCH(TEXT(K1575,"##0"),lvl_4[#Headers],0)),"Нет")</f>
        <v>Пустота</v>
      </c>
      <c r="G1575" s="11" t="str">
        <f>IFERROR(INDEX(lvl_5[],MATCH(M1575,lvl_5[ID],0),MATCH(_xlfn.CONCAT(TEXT(K1575,"##0"),"_",TEXT(L1575,"##0")),lvl_5[#Headers],0)),"Нет")</f>
        <v>По Часу</v>
      </c>
      <c r="H1575" s="11" t="str">
        <f>IFERROR(INDEX(lvl_6[],MATCH(N1575,lvl_6[ID],0),MATCH(_xlfn.CONCAT(K1575,"_",L1575,"_",M1575),lvl_6[#Headers],0)),"Нет")</f>
        <v>Нет</v>
      </c>
      <c r="I1575" s="12">
        <v>1</v>
      </c>
      <c r="J1575" s="12">
        <v>2</v>
      </c>
      <c r="K1575" s="12">
        <v>2</v>
      </c>
      <c r="L1575" s="12">
        <v>8</v>
      </c>
      <c r="M1575" s="12">
        <v>4</v>
      </c>
      <c r="N1575" s="12">
        <v>0</v>
      </c>
      <c r="O1575" s="12">
        <f>COUNTIF($P$2:P1575,P1575)</f>
        <v>72</v>
      </c>
      <c r="P1575" s="12" t="str">
        <f t="shared" si="73"/>
        <v>122080400</v>
      </c>
      <c r="Q1575" s="12" t="str">
        <f t="shared" si="74"/>
        <v>1220804000072</v>
      </c>
      <c r="R1575" s="20" t="s">
        <v>1444</v>
      </c>
      <c r="S1575" s="20" t="s">
        <v>1444</v>
      </c>
      <c r="AP1575" s="12" t="s">
        <v>916</v>
      </c>
      <c r="AR1575" s="12" t="s">
        <v>868</v>
      </c>
      <c r="AW1575" s="12">
        <v>1</v>
      </c>
      <c r="BG1575" s="21">
        <v>0.5</v>
      </c>
      <c r="BJ1575" s="12">
        <v>1</v>
      </c>
    </row>
    <row r="1576" spans="1:62" ht="45" customHeight="1" x14ac:dyDescent="0.25">
      <c r="A1576" s="12">
        <v>1</v>
      </c>
      <c r="B1576" s="11" t="str">
        <f t="shared" si="75"/>
        <v>Общий расчет. Ци Мень. Анализ Дворца. Желтая пятерка. По году. Нет</v>
      </c>
      <c r="C1576" s="11" t="str">
        <f>IFERROR(VLOOKUP(I1576,lvl_1[],2,FALSE),"Нет")</f>
        <v>Общий расчет</v>
      </c>
      <c r="D1576" s="11" t="str">
        <f>IFERROR(VLOOKUP(Rule!J1576,lvl_2[],2,FALSE),"Нет")</f>
        <v>Ци Мень</v>
      </c>
      <c r="E1576" s="11" t="str">
        <f>IFERROR(VLOOKUP(Rule!K1576,lvl_3[],2,FALSE),"Нет")</f>
        <v>Анализ Дворца</v>
      </c>
      <c r="F1576" s="11" t="str">
        <f>IFERROR(INDEX(lvl_4[],MATCH(L1576,lvl_4[ID],0),MATCH(TEXT(K1576,"##0"),lvl_4[#Headers],0)),"Нет")</f>
        <v>Желтая пятерка</v>
      </c>
      <c r="G1576" s="11" t="str">
        <f>IFERROR(INDEX(lvl_5[],MATCH(M1576,lvl_5[ID],0),MATCH(_xlfn.CONCAT(TEXT(K1576,"##0"),"_",TEXT(L1576,"##0")),lvl_5[#Headers],0)),"Нет")</f>
        <v>По году</v>
      </c>
      <c r="H1576" s="11" t="str">
        <f>IFERROR(INDEX(lvl_6[],MATCH(N1576,lvl_6[ID],0),MATCH(_xlfn.CONCAT(K1576,"_",L1576,"_",M1576),lvl_6[#Headers],0)),"Нет")</f>
        <v>Нет</v>
      </c>
      <c r="I1576" s="12">
        <v>1</v>
      </c>
      <c r="J1576" s="12">
        <v>2</v>
      </c>
      <c r="K1576" s="12">
        <v>2</v>
      </c>
      <c r="L1576" s="12">
        <v>9</v>
      </c>
      <c r="M1576" s="12">
        <v>1</v>
      </c>
      <c r="N1576" s="12">
        <v>0</v>
      </c>
      <c r="O1576" s="12">
        <f>COUNTIF($P$2:P1576,P1576)</f>
        <v>1</v>
      </c>
      <c r="P1576" s="12" t="str">
        <f t="shared" si="73"/>
        <v>122090100</v>
      </c>
      <c r="Q1576" s="12" t="str">
        <f t="shared" si="74"/>
        <v>1220901000001</v>
      </c>
      <c r="R1576" s="20" t="s">
        <v>1445</v>
      </c>
      <c r="S1576" s="20" t="s">
        <v>1458</v>
      </c>
      <c r="U1576" s="12" t="s">
        <v>899</v>
      </c>
      <c r="W1576" s="12" t="s">
        <v>861</v>
      </c>
      <c r="AW1576" s="12">
        <v>7</v>
      </c>
      <c r="BG1576" s="21" t="s">
        <v>2277</v>
      </c>
      <c r="BJ1576" s="12">
        <v>1</v>
      </c>
    </row>
    <row r="1577" spans="1:62" ht="30" x14ac:dyDescent="0.25">
      <c r="A1577" s="12">
        <v>1</v>
      </c>
      <c r="B1577" s="11" t="str">
        <f t="shared" si="75"/>
        <v>Общий расчет. Ци Мень. Анализ Дворца. Желтая пятерка. По месяцу. Нет</v>
      </c>
      <c r="C1577" s="11" t="str">
        <f>IFERROR(VLOOKUP(I1577,lvl_1[],2,FALSE),"Нет")</f>
        <v>Общий расчет</v>
      </c>
      <c r="D1577" s="11" t="str">
        <f>IFERROR(VLOOKUP(Rule!J1577,lvl_2[],2,FALSE),"Нет")</f>
        <v>Ци Мень</v>
      </c>
      <c r="E1577" s="11" t="str">
        <f>IFERROR(VLOOKUP(Rule!K1577,lvl_3[],2,FALSE),"Нет")</f>
        <v>Анализ Дворца</v>
      </c>
      <c r="F1577" s="11" t="str">
        <f>IFERROR(INDEX(lvl_4[],MATCH(L1577,lvl_4[ID],0),MATCH(TEXT(K1577,"##0"),lvl_4[#Headers],0)),"Нет")</f>
        <v>Желтая пятерка</v>
      </c>
      <c r="G1577" s="11" t="str">
        <f>IFERROR(INDEX(lvl_5[],MATCH(M1577,lvl_5[ID],0),MATCH(_xlfn.CONCAT(TEXT(K1577,"##0"),"_",TEXT(L1577,"##0")),lvl_5[#Headers],0)),"Нет")</f>
        <v>По месяцу</v>
      </c>
      <c r="H1577" s="11" t="str">
        <f>IFERROR(INDEX(lvl_6[],MATCH(N1577,lvl_6[ID],0),MATCH(_xlfn.CONCAT(K1577,"_",L1577,"_",M1577),lvl_6[#Headers],0)),"Нет")</f>
        <v>Нет</v>
      </c>
      <c r="I1577" s="12">
        <v>1</v>
      </c>
      <c r="J1577" s="12">
        <v>2</v>
      </c>
      <c r="K1577" s="12">
        <v>2</v>
      </c>
      <c r="L1577" s="12">
        <v>9</v>
      </c>
      <c r="M1577" s="12">
        <v>2</v>
      </c>
      <c r="N1577" s="12">
        <v>0</v>
      </c>
      <c r="O1577" s="12">
        <f>COUNTIF($P$2:P1577,P1577)</f>
        <v>1</v>
      </c>
      <c r="P1577" s="12" t="str">
        <f t="shared" si="73"/>
        <v>122090200</v>
      </c>
      <c r="Q1577" s="12" t="str">
        <f t="shared" si="74"/>
        <v>1220902000001</v>
      </c>
      <c r="R1577" s="20" t="s">
        <v>1446</v>
      </c>
      <c r="S1577" s="20" t="s">
        <v>1458</v>
      </c>
      <c r="U1577" s="12" t="s">
        <v>899</v>
      </c>
      <c r="W1577" s="12" t="s">
        <v>861</v>
      </c>
      <c r="AD1577" s="12" t="s">
        <v>860</v>
      </c>
      <c r="AW1577" s="12">
        <v>6</v>
      </c>
      <c r="BG1577" s="21" t="s">
        <v>2277</v>
      </c>
      <c r="BJ1577" s="12">
        <v>1</v>
      </c>
    </row>
    <row r="1578" spans="1:62" ht="30" x14ac:dyDescent="0.25">
      <c r="A1578" s="12">
        <v>1</v>
      </c>
      <c r="B1578" s="11" t="str">
        <f t="shared" si="75"/>
        <v>Общий расчет. Ци Мень. Анализ Дворца. Желтая пятерка. По месяцу. Нет</v>
      </c>
      <c r="C1578" s="11" t="str">
        <f>IFERROR(VLOOKUP(I1578,lvl_1[],2,FALSE),"Нет")</f>
        <v>Общий расчет</v>
      </c>
      <c r="D1578" s="11" t="str">
        <f>IFERROR(VLOOKUP(Rule!J1578,lvl_2[],2,FALSE),"Нет")</f>
        <v>Ци Мень</v>
      </c>
      <c r="E1578" s="11" t="str">
        <f>IFERROR(VLOOKUP(Rule!K1578,lvl_3[],2,FALSE),"Нет")</f>
        <v>Анализ Дворца</v>
      </c>
      <c r="F1578" s="11" t="str">
        <f>IFERROR(INDEX(lvl_4[],MATCH(L1578,lvl_4[ID],0),MATCH(TEXT(K1578,"##0"),lvl_4[#Headers],0)),"Нет")</f>
        <v>Желтая пятерка</v>
      </c>
      <c r="G1578" s="11" t="str">
        <f>IFERROR(INDEX(lvl_5[],MATCH(M1578,lvl_5[ID],0),MATCH(_xlfn.CONCAT(TEXT(K1578,"##0"),"_",TEXT(L1578,"##0")),lvl_5[#Headers],0)),"Нет")</f>
        <v>По месяцу</v>
      </c>
      <c r="H1578" s="11" t="str">
        <f>IFERROR(INDEX(lvl_6[],MATCH(N1578,lvl_6[ID],0),MATCH(_xlfn.CONCAT(K1578,"_",L1578,"_",M1578),lvl_6[#Headers],0)),"Нет")</f>
        <v>Нет</v>
      </c>
      <c r="I1578" s="12">
        <v>1</v>
      </c>
      <c r="J1578" s="12">
        <v>2</v>
      </c>
      <c r="K1578" s="12">
        <v>2</v>
      </c>
      <c r="L1578" s="12">
        <v>9</v>
      </c>
      <c r="M1578" s="12">
        <v>2</v>
      </c>
      <c r="N1578" s="12">
        <v>0</v>
      </c>
      <c r="O1578" s="12">
        <f>COUNTIF($P$2:P1578,P1578)</f>
        <v>2</v>
      </c>
      <c r="P1578" s="12" t="str">
        <f t="shared" si="73"/>
        <v>122090200</v>
      </c>
      <c r="Q1578" s="12" t="str">
        <f t="shared" si="74"/>
        <v>1220902000002</v>
      </c>
      <c r="R1578" s="20" t="s">
        <v>1446</v>
      </c>
      <c r="S1578" s="20" t="s">
        <v>1458</v>
      </c>
      <c r="U1578" s="12" t="s">
        <v>899</v>
      </c>
      <c r="W1578" s="12" t="s">
        <v>861</v>
      </c>
      <c r="AD1578" s="12" t="s">
        <v>862</v>
      </c>
      <c r="AW1578" s="12">
        <v>8</v>
      </c>
      <c r="BG1578" s="21" t="s">
        <v>2277</v>
      </c>
      <c r="BJ1578" s="12">
        <v>1</v>
      </c>
    </row>
    <row r="1579" spans="1:62" ht="30" x14ac:dyDescent="0.25">
      <c r="A1579" s="12">
        <v>1</v>
      </c>
      <c r="B1579" s="11" t="str">
        <f t="shared" si="75"/>
        <v>Общий расчет. Ци Мень. Анализ Дворца. Желтая пятерка. По месяцу. Нет</v>
      </c>
      <c r="C1579" s="11" t="str">
        <f>IFERROR(VLOOKUP(I1579,lvl_1[],2,FALSE),"Нет")</f>
        <v>Общий расчет</v>
      </c>
      <c r="D1579" s="11" t="str">
        <f>IFERROR(VLOOKUP(Rule!J1579,lvl_2[],2,FALSE),"Нет")</f>
        <v>Ци Мень</v>
      </c>
      <c r="E1579" s="11" t="str">
        <f>IFERROR(VLOOKUP(Rule!K1579,lvl_3[],2,FALSE),"Нет")</f>
        <v>Анализ Дворца</v>
      </c>
      <c r="F1579" s="11" t="str">
        <f>IFERROR(INDEX(lvl_4[],MATCH(L1579,lvl_4[ID],0),MATCH(TEXT(K1579,"##0"),lvl_4[#Headers],0)),"Нет")</f>
        <v>Желтая пятерка</v>
      </c>
      <c r="G1579" s="11" t="str">
        <f>IFERROR(INDEX(lvl_5[],MATCH(M1579,lvl_5[ID],0),MATCH(_xlfn.CONCAT(TEXT(K1579,"##0"),"_",TEXT(L1579,"##0")),lvl_5[#Headers],0)),"Нет")</f>
        <v>По месяцу</v>
      </c>
      <c r="H1579" s="11" t="str">
        <f>IFERROR(INDEX(lvl_6[],MATCH(N1579,lvl_6[ID],0),MATCH(_xlfn.CONCAT(K1579,"_",L1579,"_",M1579),lvl_6[#Headers],0)),"Нет")</f>
        <v>Нет</v>
      </c>
      <c r="I1579" s="12">
        <v>1</v>
      </c>
      <c r="J1579" s="12">
        <v>2</v>
      </c>
      <c r="K1579" s="12">
        <v>2</v>
      </c>
      <c r="L1579" s="12">
        <v>9</v>
      </c>
      <c r="M1579" s="12">
        <v>2</v>
      </c>
      <c r="N1579" s="12">
        <v>0</v>
      </c>
      <c r="O1579" s="12">
        <f>COUNTIF($P$2:P1579,P1579)</f>
        <v>3</v>
      </c>
      <c r="P1579" s="12" t="str">
        <f t="shared" si="73"/>
        <v>122090200</v>
      </c>
      <c r="Q1579" s="12" t="str">
        <f t="shared" si="74"/>
        <v>1220902000003</v>
      </c>
      <c r="R1579" s="20" t="s">
        <v>1446</v>
      </c>
      <c r="S1579" s="20" t="s">
        <v>1458</v>
      </c>
      <c r="U1579" s="12" t="s">
        <v>899</v>
      </c>
      <c r="W1579" s="12" t="s">
        <v>861</v>
      </c>
      <c r="AD1579" s="12" t="s">
        <v>863</v>
      </c>
      <c r="AW1579" s="12">
        <v>9</v>
      </c>
      <c r="BG1579" s="21" t="s">
        <v>2277</v>
      </c>
      <c r="BJ1579" s="12">
        <v>1</v>
      </c>
    </row>
    <row r="1580" spans="1:62" ht="30" x14ac:dyDescent="0.25">
      <c r="A1580" s="12">
        <v>1</v>
      </c>
      <c r="B1580" s="11" t="str">
        <f t="shared" si="75"/>
        <v>Общий расчет. Ци Мень. Анализ Дворца. Желтая пятерка. По месяцу. Нет</v>
      </c>
      <c r="C1580" s="11" t="str">
        <f>IFERROR(VLOOKUP(I1580,lvl_1[],2,FALSE),"Нет")</f>
        <v>Общий расчет</v>
      </c>
      <c r="D1580" s="11" t="str">
        <f>IFERROR(VLOOKUP(Rule!J1580,lvl_2[],2,FALSE),"Нет")</f>
        <v>Ци Мень</v>
      </c>
      <c r="E1580" s="11" t="str">
        <f>IFERROR(VLOOKUP(Rule!K1580,lvl_3[],2,FALSE),"Нет")</f>
        <v>Анализ Дворца</v>
      </c>
      <c r="F1580" s="11" t="str">
        <f>IFERROR(INDEX(lvl_4[],MATCH(L1580,lvl_4[ID],0),MATCH(TEXT(K1580,"##0"),lvl_4[#Headers],0)),"Нет")</f>
        <v>Желтая пятерка</v>
      </c>
      <c r="G1580" s="11" t="str">
        <f>IFERROR(INDEX(lvl_5[],MATCH(M1580,lvl_5[ID],0),MATCH(_xlfn.CONCAT(TEXT(K1580,"##0"),"_",TEXT(L1580,"##0")),lvl_5[#Headers],0)),"Нет")</f>
        <v>По месяцу</v>
      </c>
      <c r="H1580" s="11" t="str">
        <f>IFERROR(INDEX(lvl_6[],MATCH(N1580,lvl_6[ID],0),MATCH(_xlfn.CONCAT(K1580,"_",L1580,"_",M1580),lvl_6[#Headers],0)),"Нет")</f>
        <v>Нет</v>
      </c>
      <c r="I1580" s="12">
        <v>1</v>
      </c>
      <c r="J1580" s="12">
        <v>2</v>
      </c>
      <c r="K1580" s="12">
        <v>2</v>
      </c>
      <c r="L1580" s="12">
        <v>9</v>
      </c>
      <c r="M1580" s="12">
        <v>2</v>
      </c>
      <c r="N1580" s="12">
        <v>0</v>
      </c>
      <c r="O1580" s="12">
        <f>COUNTIF($P$2:P1580,P1580)</f>
        <v>4</v>
      </c>
      <c r="P1580" s="12" t="str">
        <f t="shared" si="73"/>
        <v>122090200</v>
      </c>
      <c r="Q1580" s="12" t="str">
        <f t="shared" si="74"/>
        <v>1220902000004</v>
      </c>
      <c r="R1580" s="20" t="s">
        <v>1446</v>
      </c>
      <c r="S1580" s="20" t="s">
        <v>1458</v>
      </c>
      <c r="U1580" s="12" t="s">
        <v>899</v>
      </c>
      <c r="W1580" s="12" t="s">
        <v>861</v>
      </c>
      <c r="AD1580" s="12" t="s">
        <v>864</v>
      </c>
      <c r="AW1580" s="12">
        <v>1</v>
      </c>
      <c r="BG1580" s="21" t="s">
        <v>2277</v>
      </c>
      <c r="BJ1580" s="12">
        <v>1</v>
      </c>
    </row>
    <row r="1581" spans="1:62" ht="30" x14ac:dyDescent="0.25">
      <c r="A1581" s="12">
        <v>1</v>
      </c>
      <c r="B1581" s="11" t="str">
        <f t="shared" si="75"/>
        <v>Общий расчет. Ци Мень. Анализ Дворца. Желтая пятерка. По месяцу. Нет</v>
      </c>
      <c r="C1581" s="11" t="str">
        <f>IFERROR(VLOOKUP(I1581,lvl_1[],2,FALSE),"Нет")</f>
        <v>Общий расчет</v>
      </c>
      <c r="D1581" s="11" t="str">
        <f>IFERROR(VLOOKUP(Rule!J1581,lvl_2[],2,FALSE),"Нет")</f>
        <v>Ци Мень</v>
      </c>
      <c r="E1581" s="11" t="str">
        <f>IFERROR(VLOOKUP(Rule!K1581,lvl_3[],2,FALSE),"Нет")</f>
        <v>Анализ Дворца</v>
      </c>
      <c r="F1581" s="11" t="str">
        <f>IFERROR(INDEX(lvl_4[],MATCH(L1581,lvl_4[ID],0),MATCH(TEXT(K1581,"##0"),lvl_4[#Headers],0)),"Нет")</f>
        <v>Желтая пятерка</v>
      </c>
      <c r="G1581" s="11" t="str">
        <f>IFERROR(INDEX(lvl_5[],MATCH(M1581,lvl_5[ID],0),MATCH(_xlfn.CONCAT(TEXT(K1581,"##0"),"_",TEXT(L1581,"##0")),lvl_5[#Headers],0)),"Нет")</f>
        <v>По месяцу</v>
      </c>
      <c r="H1581" s="11" t="str">
        <f>IFERROR(INDEX(lvl_6[],MATCH(N1581,lvl_6[ID],0),MATCH(_xlfn.CONCAT(K1581,"_",L1581,"_",M1581),lvl_6[#Headers],0)),"Нет")</f>
        <v>Нет</v>
      </c>
      <c r="I1581" s="12">
        <v>1</v>
      </c>
      <c r="J1581" s="12">
        <v>2</v>
      </c>
      <c r="K1581" s="12">
        <v>2</v>
      </c>
      <c r="L1581" s="12">
        <v>9</v>
      </c>
      <c r="M1581" s="12">
        <v>2</v>
      </c>
      <c r="N1581" s="12">
        <v>0</v>
      </c>
      <c r="O1581" s="12">
        <f>COUNTIF($P$2:P1581,P1581)</f>
        <v>5</v>
      </c>
      <c r="P1581" s="12" t="str">
        <f t="shared" si="73"/>
        <v>122090200</v>
      </c>
      <c r="Q1581" s="12" t="str">
        <f t="shared" si="74"/>
        <v>1220902000005</v>
      </c>
      <c r="R1581" s="20" t="s">
        <v>1446</v>
      </c>
      <c r="S1581" s="20" t="s">
        <v>1458</v>
      </c>
      <c r="U1581" s="12" t="s">
        <v>899</v>
      </c>
      <c r="W1581" s="12" t="s">
        <v>861</v>
      </c>
      <c r="AD1581" s="12" t="s">
        <v>865</v>
      </c>
      <c r="AW1581" s="12">
        <v>2</v>
      </c>
      <c r="BG1581" s="21" t="s">
        <v>2277</v>
      </c>
      <c r="BJ1581" s="12">
        <v>1</v>
      </c>
    </row>
    <row r="1582" spans="1:62" ht="30" x14ac:dyDescent="0.25">
      <c r="A1582" s="12">
        <v>1</v>
      </c>
      <c r="B1582" s="11" t="str">
        <f t="shared" si="75"/>
        <v>Общий расчет. Ци Мень. Анализ Дворца. Желтая пятерка. По месяцу. Нет</v>
      </c>
      <c r="C1582" s="11" t="str">
        <f>IFERROR(VLOOKUP(I1582,lvl_1[],2,FALSE),"Нет")</f>
        <v>Общий расчет</v>
      </c>
      <c r="D1582" s="11" t="str">
        <f>IFERROR(VLOOKUP(Rule!J1582,lvl_2[],2,FALSE),"Нет")</f>
        <v>Ци Мень</v>
      </c>
      <c r="E1582" s="11" t="str">
        <f>IFERROR(VLOOKUP(Rule!K1582,lvl_3[],2,FALSE),"Нет")</f>
        <v>Анализ Дворца</v>
      </c>
      <c r="F1582" s="11" t="str">
        <f>IFERROR(INDEX(lvl_4[],MATCH(L1582,lvl_4[ID],0),MATCH(TEXT(K1582,"##0"),lvl_4[#Headers],0)),"Нет")</f>
        <v>Желтая пятерка</v>
      </c>
      <c r="G1582" s="11" t="str">
        <f>IFERROR(INDEX(lvl_5[],MATCH(M1582,lvl_5[ID],0),MATCH(_xlfn.CONCAT(TEXT(K1582,"##0"),"_",TEXT(L1582,"##0")),lvl_5[#Headers],0)),"Нет")</f>
        <v>По месяцу</v>
      </c>
      <c r="H1582" s="11" t="str">
        <f>IFERROR(INDEX(lvl_6[],MATCH(N1582,lvl_6[ID],0),MATCH(_xlfn.CONCAT(K1582,"_",L1582,"_",M1582),lvl_6[#Headers],0)),"Нет")</f>
        <v>Нет</v>
      </c>
      <c r="I1582" s="12">
        <v>1</v>
      </c>
      <c r="J1582" s="12">
        <v>2</v>
      </c>
      <c r="K1582" s="12">
        <v>2</v>
      </c>
      <c r="L1582" s="12">
        <v>9</v>
      </c>
      <c r="M1582" s="12">
        <v>2</v>
      </c>
      <c r="N1582" s="12">
        <v>0</v>
      </c>
      <c r="O1582" s="12">
        <f>COUNTIF($P$2:P1582,P1582)</f>
        <v>6</v>
      </c>
      <c r="P1582" s="12" t="str">
        <f t="shared" si="73"/>
        <v>122090200</v>
      </c>
      <c r="Q1582" s="12" t="str">
        <f t="shared" si="74"/>
        <v>1220902000006</v>
      </c>
      <c r="R1582" s="20" t="s">
        <v>1446</v>
      </c>
      <c r="S1582" s="20" t="s">
        <v>1458</v>
      </c>
      <c r="U1582" s="12" t="s">
        <v>899</v>
      </c>
      <c r="W1582" s="12" t="s">
        <v>861</v>
      </c>
      <c r="AD1582" s="12" t="s">
        <v>866</v>
      </c>
      <c r="AW1582" s="12">
        <v>3</v>
      </c>
      <c r="BG1582" s="21" t="s">
        <v>2277</v>
      </c>
      <c r="BJ1582" s="12">
        <v>1</v>
      </c>
    </row>
    <row r="1583" spans="1:62" ht="30" x14ac:dyDescent="0.25">
      <c r="A1583" s="12">
        <v>1</v>
      </c>
      <c r="B1583" s="11" t="str">
        <f t="shared" si="75"/>
        <v>Общий расчет. Ци Мень. Анализ Дворца. Желтая пятерка. По месяцу. Нет</v>
      </c>
      <c r="C1583" s="11" t="str">
        <f>IFERROR(VLOOKUP(I1583,lvl_1[],2,FALSE),"Нет")</f>
        <v>Общий расчет</v>
      </c>
      <c r="D1583" s="11" t="str">
        <f>IFERROR(VLOOKUP(Rule!J1583,lvl_2[],2,FALSE),"Нет")</f>
        <v>Ци Мень</v>
      </c>
      <c r="E1583" s="11" t="str">
        <f>IFERROR(VLOOKUP(Rule!K1583,lvl_3[],2,FALSE),"Нет")</f>
        <v>Анализ Дворца</v>
      </c>
      <c r="F1583" s="11" t="str">
        <f>IFERROR(INDEX(lvl_4[],MATCH(L1583,lvl_4[ID],0),MATCH(TEXT(K1583,"##0"),lvl_4[#Headers],0)),"Нет")</f>
        <v>Желтая пятерка</v>
      </c>
      <c r="G1583" s="11" t="str">
        <f>IFERROR(INDEX(lvl_5[],MATCH(M1583,lvl_5[ID],0),MATCH(_xlfn.CONCAT(TEXT(K1583,"##0"),"_",TEXT(L1583,"##0")),lvl_5[#Headers],0)),"Нет")</f>
        <v>По месяцу</v>
      </c>
      <c r="H1583" s="11" t="str">
        <f>IFERROR(INDEX(lvl_6[],MATCH(N1583,lvl_6[ID],0),MATCH(_xlfn.CONCAT(K1583,"_",L1583,"_",M1583),lvl_6[#Headers],0)),"Нет")</f>
        <v>Нет</v>
      </c>
      <c r="I1583" s="12">
        <v>1</v>
      </c>
      <c r="J1583" s="12">
        <v>2</v>
      </c>
      <c r="K1583" s="12">
        <v>2</v>
      </c>
      <c r="L1583" s="12">
        <v>9</v>
      </c>
      <c r="M1583" s="12">
        <v>2</v>
      </c>
      <c r="N1583" s="12">
        <v>0</v>
      </c>
      <c r="O1583" s="12">
        <f>COUNTIF($P$2:P1583,P1583)</f>
        <v>7</v>
      </c>
      <c r="P1583" s="12" t="str">
        <f t="shared" si="73"/>
        <v>122090200</v>
      </c>
      <c r="Q1583" s="12" t="str">
        <f t="shared" si="74"/>
        <v>1220902000007</v>
      </c>
      <c r="R1583" s="20" t="s">
        <v>1446</v>
      </c>
      <c r="S1583" s="20" t="s">
        <v>1458</v>
      </c>
      <c r="U1583" s="12" t="s">
        <v>899</v>
      </c>
      <c r="W1583" s="12" t="s">
        <v>861</v>
      </c>
      <c r="AD1583" s="12" t="s">
        <v>867</v>
      </c>
      <c r="AW1583" s="12">
        <v>4</v>
      </c>
      <c r="BG1583" s="21" t="s">
        <v>2277</v>
      </c>
      <c r="BJ1583" s="12">
        <v>1</v>
      </c>
    </row>
    <row r="1584" spans="1:62" ht="30" x14ac:dyDescent="0.25">
      <c r="A1584" s="12">
        <v>1</v>
      </c>
      <c r="B1584" s="11" t="str">
        <f t="shared" si="75"/>
        <v>Общий расчет. Ци Мень. Анализ Дворца. Желтая пятерка. По месяцу. Нет</v>
      </c>
      <c r="C1584" s="11" t="str">
        <f>IFERROR(VLOOKUP(I1584,lvl_1[],2,FALSE),"Нет")</f>
        <v>Общий расчет</v>
      </c>
      <c r="D1584" s="11" t="str">
        <f>IFERROR(VLOOKUP(Rule!J1584,lvl_2[],2,FALSE),"Нет")</f>
        <v>Ци Мень</v>
      </c>
      <c r="E1584" s="11" t="str">
        <f>IFERROR(VLOOKUP(Rule!K1584,lvl_3[],2,FALSE),"Нет")</f>
        <v>Анализ Дворца</v>
      </c>
      <c r="F1584" s="11" t="str">
        <f>IFERROR(INDEX(lvl_4[],MATCH(L1584,lvl_4[ID],0),MATCH(TEXT(K1584,"##0"),lvl_4[#Headers],0)),"Нет")</f>
        <v>Желтая пятерка</v>
      </c>
      <c r="G1584" s="11" t="str">
        <f>IFERROR(INDEX(lvl_5[],MATCH(M1584,lvl_5[ID],0),MATCH(_xlfn.CONCAT(TEXT(K1584,"##0"),"_",TEXT(L1584,"##0")),lvl_5[#Headers],0)),"Нет")</f>
        <v>По месяцу</v>
      </c>
      <c r="H1584" s="11" t="str">
        <f>IFERROR(INDEX(lvl_6[],MATCH(N1584,lvl_6[ID],0),MATCH(_xlfn.CONCAT(K1584,"_",L1584,"_",M1584),lvl_6[#Headers],0)),"Нет")</f>
        <v>Нет</v>
      </c>
      <c r="I1584" s="12">
        <v>1</v>
      </c>
      <c r="J1584" s="12">
        <v>2</v>
      </c>
      <c r="K1584" s="12">
        <v>2</v>
      </c>
      <c r="L1584" s="12">
        <v>9</v>
      </c>
      <c r="M1584" s="12">
        <v>2</v>
      </c>
      <c r="N1584" s="12">
        <v>0</v>
      </c>
      <c r="O1584" s="12">
        <f>COUNTIF($P$2:P1584,P1584)</f>
        <v>8</v>
      </c>
      <c r="P1584" s="12" t="str">
        <f t="shared" si="73"/>
        <v>122090200</v>
      </c>
      <c r="Q1584" s="12" t="str">
        <f t="shared" si="74"/>
        <v>1220902000008</v>
      </c>
      <c r="R1584" s="20" t="s">
        <v>1446</v>
      </c>
      <c r="S1584" s="20" t="s">
        <v>1458</v>
      </c>
      <c r="U1584" s="12" t="s">
        <v>899</v>
      </c>
      <c r="W1584" s="12" t="s">
        <v>861</v>
      </c>
      <c r="AD1584" s="12" t="s">
        <v>869</v>
      </c>
      <c r="AW1584" s="12">
        <v>6</v>
      </c>
      <c r="BG1584" s="21" t="s">
        <v>2277</v>
      </c>
      <c r="BJ1584" s="12">
        <v>1</v>
      </c>
    </row>
    <row r="1585" spans="1:62" ht="30" x14ac:dyDescent="0.25">
      <c r="A1585" s="12">
        <v>1</v>
      </c>
      <c r="B1585" s="11" t="str">
        <f t="shared" si="75"/>
        <v>Общий расчет. Ци Мень. Анализ Дворца. Операторы. Дух. Дух. Благоприятность</v>
      </c>
      <c r="C1585" s="11" t="str">
        <f>IFERROR(VLOOKUP(I1585,lvl_1[],2,FALSE),"Нет")</f>
        <v>Общий расчет</v>
      </c>
      <c r="D1585" s="11" t="str">
        <f>IFERROR(VLOOKUP(Rule!J1585,lvl_2[],2,FALSE),"Нет")</f>
        <v>Ци Мень</v>
      </c>
      <c r="E1585" s="11" t="str">
        <f>IFERROR(VLOOKUP(Rule!K1585,lvl_3[],2,FALSE),"Нет")</f>
        <v>Анализ Дворца</v>
      </c>
      <c r="F1585" s="11" t="str">
        <f>IFERROR(INDEX(lvl_4[],MATCH(L1585,lvl_4[ID],0),MATCH(TEXT(K1585,"##0"),lvl_4[#Headers],0)),"Нет")</f>
        <v>Операторы</v>
      </c>
      <c r="G1585" s="11" t="str">
        <f>IFERROR(INDEX(lvl_5[],MATCH(M1585,lvl_5[ID],0),MATCH(_xlfn.CONCAT(TEXT(K1585,"##0"),"_",TEXT(L1585,"##0")),lvl_5[#Headers],0)),"Нет")</f>
        <v>Дух</v>
      </c>
      <c r="H1585" s="11" t="str">
        <f>IFERROR(INDEX(lvl_6[],MATCH(N1585,lvl_6[ID],0),MATCH(_xlfn.CONCAT(K1585,"_",L1585,"_",M1585),lvl_6[#Headers],0)),"Нет")</f>
        <v>Дух. Благоприятность</v>
      </c>
      <c r="I1585" s="12">
        <v>1</v>
      </c>
      <c r="J1585" s="12">
        <v>2</v>
      </c>
      <c r="K1585" s="12">
        <v>2</v>
      </c>
      <c r="L1585" s="12">
        <v>3</v>
      </c>
      <c r="M1585" s="12">
        <v>3</v>
      </c>
      <c r="N1585" s="12">
        <v>1</v>
      </c>
      <c r="O1585" s="12">
        <f>COUNTIF($P$2:P1585,P1585)</f>
        <v>1</v>
      </c>
      <c r="P1585" s="12" t="str">
        <f t="shared" si="73"/>
        <v>122030301</v>
      </c>
      <c r="Q1585" s="12" t="str">
        <f t="shared" si="74"/>
        <v>1220303010001</v>
      </c>
      <c r="R1585" s="20" t="s">
        <v>1447</v>
      </c>
      <c r="S1585" s="20" t="s">
        <v>1459</v>
      </c>
      <c r="BF1585" s="12" t="s">
        <v>38</v>
      </c>
      <c r="BG1585" s="21">
        <v>1</v>
      </c>
      <c r="BJ1585" s="12">
        <v>1</v>
      </c>
    </row>
    <row r="1586" spans="1:62" ht="30" x14ac:dyDescent="0.25">
      <c r="A1586" s="12">
        <v>1</v>
      </c>
      <c r="B1586" s="11" t="str">
        <f t="shared" si="75"/>
        <v>Общий расчет. Ци Мень. Анализ Дворца. Операторы. Дух. Дух. Благоприятность</v>
      </c>
      <c r="C1586" s="11" t="str">
        <f>IFERROR(VLOOKUP(I1586,lvl_1[],2,FALSE),"Нет")</f>
        <v>Общий расчет</v>
      </c>
      <c r="D1586" s="11" t="str">
        <f>IFERROR(VLOOKUP(Rule!J1586,lvl_2[],2,FALSE),"Нет")</f>
        <v>Ци Мень</v>
      </c>
      <c r="E1586" s="11" t="str">
        <f>IFERROR(VLOOKUP(Rule!K1586,lvl_3[],2,FALSE),"Нет")</f>
        <v>Анализ Дворца</v>
      </c>
      <c r="F1586" s="11" t="str">
        <f>IFERROR(INDEX(lvl_4[],MATCH(L1586,lvl_4[ID],0),MATCH(TEXT(K1586,"##0"),lvl_4[#Headers],0)),"Нет")</f>
        <v>Операторы</v>
      </c>
      <c r="G1586" s="11" t="str">
        <f>IFERROR(INDEX(lvl_5[],MATCH(M1586,lvl_5[ID],0),MATCH(_xlfn.CONCAT(TEXT(K1586,"##0"),"_",TEXT(L1586,"##0")),lvl_5[#Headers],0)),"Нет")</f>
        <v>Дух</v>
      </c>
      <c r="H1586" s="11" t="str">
        <f>IFERROR(INDEX(lvl_6[],MATCH(N1586,lvl_6[ID],0),MATCH(_xlfn.CONCAT(K1586,"_",L1586,"_",M1586),lvl_6[#Headers],0)),"Нет")</f>
        <v>Дух. Благоприятность</v>
      </c>
      <c r="I1586" s="12">
        <v>1</v>
      </c>
      <c r="J1586" s="12">
        <v>2</v>
      </c>
      <c r="K1586" s="12">
        <v>2</v>
      </c>
      <c r="L1586" s="12">
        <v>3</v>
      </c>
      <c r="M1586" s="12">
        <v>3</v>
      </c>
      <c r="N1586" s="12">
        <v>1</v>
      </c>
      <c r="O1586" s="12">
        <f>COUNTIF($P$2:P1586,P1586)</f>
        <v>2</v>
      </c>
      <c r="P1586" s="12" t="str">
        <f t="shared" si="73"/>
        <v>122030301</v>
      </c>
      <c r="Q1586" s="12" t="str">
        <f t="shared" si="74"/>
        <v>1220303010002</v>
      </c>
      <c r="R1586" s="20" t="s">
        <v>1447</v>
      </c>
      <c r="S1586" s="20" t="s">
        <v>1447</v>
      </c>
      <c r="BF1586" s="12" t="s">
        <v>41</v>
      </c>
      <c r="BG1586" s="21">
        <v>-1</v>
      </c>
      <c r="BJ1586" s="12">
        <v>1</v>
      </c>
    </row>
    <row r="1587" spans="1:62" ht="30" x14ac:dyDescent="0.25">
      <c r="A1587" s="12">
        <v>1</v>
      </c>
      <c r="B1587" s="11" t="str">
        <f t="shared" si="75"/>
        <v>Общий расчет. Ци Мень. Анализ Дворца. Операторы. Дух. Дух. Благоприятность</v>
      </c>
      <c r="C1587" s="11" t="str">
        <f>IFERROR(VLOOKUP(I1587,lvl_1[],2,FALSE),"Нет")</f>
        <v>Общий расчет</v>
      </c>
      <c r="D1587" s="11" t="str">
        <f>IFERROR(VLOOKUP(Rule!J1587,lvl_2[],2,FALSE),"Нет")</f>
        <v>Ци Мень</v>
      </c>
      <c r="E1587" s="11" t="str">
        <f>IFERROR(VLOOKUP(Rule!K1587,lvl_3[],2,FALSE),"Нет")</f>
        <v>Анализ Дворца</v>
      </c>
      <c r="F1587" s="11" t="str">
        <f>IFERROR(INDEX(lvl_4[],MATCH(L1587,lvl_4[ID],0),MATCH(TEXT(K1587,"##0"),lvl_4[#Headers],0)),"Нет")</f>
        <v>Операторы</v>
      </c>
      <c r="G1587" s="11" t="str">
        <f>IFERROR(INDEX(lvl_5[],MATCH(M1587,lvl_5[ID],0),MATCH(_xlfn.CONCAT(TEXT(K1587,"##0"),"_",TEXT(L1587,"##0")),lvl_5[#Headers],0)),"Нет")</f>
        <v>Дух</v>
      </c>
      <c r="H1587" s="11" t="str">
        <f>IFERROR(INDEX(lvl_6[],MATCH(N1587,lvl_6[ID],0),MATCH(_xlfn.CONCAT(K1587,"_",L1587,"_",M1587),lvl_6[#Headers],0)),"Нет")</f>
        <v>Дух. Благоприятность</v>
      </c>
      <c r="I1587" s="12">
        <v>1</v>
      </c>
      <c r="J1587" s="12">
        <v>2</v>
      </c>
      <c r="K1587" s="12">
        <v>2</v>
      </c>
      <c r="L1587" s="12">
        <v>3</v>
      </c>
      <c r="M1587" s="12">
        <v>3</v>
      </c>
      <c r="N1587" s="12">
        <v>1</v>
      </c>
      <c r="O1587" s="12">
        <f>COUNTIF($P$2:P1587,P1587)</f>
        <v>3</v>
      </c>
      <c r="P1587" s="12" t="str">
        <f t="shared" si="73"/>
        <v>122030301</v>
      </c>
      <c r="Q1587" s="12" t="str">
        <f t="shared" si="74"/>
        <v>1220303010003</v>
      </c>
      <c r="R1587" s="20" t="s">
        <v>1447</v>
      </c>
      <c r="S1587" s="20" t="s">
        <v>1447</v>
      </c>
      <c r="BF1587" s="12" t="s">
        <v>44</v>
      </c>
      <c r="BG1587" s="21">
        <v>1</v>
      </c>
      <c r="BJ1587" s="12">
        <v>1</v>
      </c>
    </row>
    <row r="1588" spans="1:62" ht="30" x14ac:dyDescent="0.25">
      <c r="A1588" s="12">
        <v>1</v>
      </c>
      <c r="B1588" s="11" t="str">
        <f t="shared" si="75"/>
        <v>Общий расчет. Ци Мень. Анализ Дворца. Операторы. Дух. Дух. Благоприятность</v>
      </c>
      <c r="C1588" s="11" t="str">
        <f>IFERROR(VLOOKUP(I1588,lvl_1[],2,FALSE),"Нет")</f>
        <v>Общий расчет</v>
      </c>
      <c r="D1588" s="11" t="str">
        <f>IFERROR(VLOOKUP(Rule!J1588,lvl_2[],2,FALSE),"Нет")</f>
        <v>Ци Мень</v>
      </c>
      <c r="E1588" s="11" t="str">
        <f>IFERROR(VLOOKUP(Rule!K1588,lvl_3[],2,FALSE),"Нет")</f>
        <v>Анализ Дворца</v>
      </c>
      <c r="F1588" s="11" t="str">
        <f>IFERROR(INDEX(lvl_4[],MATCH(L1588,lvl_4[ID],0),MATCH(TEXT(K1588,"##0"),lvl_4[#Headers],0)),"Нет")</f>
        <v>Операторы</v>
      </c>
      <c r="G1588" s="11" t="str">
        <f>IFERROR(INDEX(lvl_5[],MATCH(M1588,lvl_5[ID],0),MATCH(_xlfn.CONCAT(TEXT(K1588,"##0"),"_",TEXT(L1588,"##0")),lvl_5[#Headers],0)),"Нет")</f>
        <v>Дух</v>
      </c>
      <c r="H1588" s="11" t="str">
        <f>IFERROR(INDEX(lvl_6[],MATCH(N1588,lvl_6[ID],0),MATCH(_xlfn.CONCAT(K1588,"_",L1588,"_",M1588),lvl_6[#Headers],0)),"Нет")</f>
        <v>Дух. Благоприятность</v>
      </c>
      <c r="I1588" s="12">
        <v>1</v>
      </c>
      <c r="J1588" s="12">
        <v>2</v>
      </c>
      <c r="K1588" s="12">
        <v>2</v>
      </c>
      <c r="L1588" s="12">
        <v>3</v>
      </c>
      <c r="M1588" s="12">
        <v>3</v>
      </c>
      <c r="N1588" s="12">
        <v>1</v>
      </c>
      <c r="O1588" s="12">
        <f>COUNTIF($P$2:P1588,P1588)</f>
        <v>4</v>
      </c>
      <c r="P1588" s="12" t="str">
        <f t="shared" si="73"/>
        <v>122030301</v>
      </c>
      <c r="Q1588" s="12" t="str">
        <f t="shared" si="74"/>
        <v>1220303010004</v>
      </c>
      <c r="R1588" s="20" t="s">
        <v>1447</v>
      </c>
      <c r="S1588" s="20" t="s">
        <v>1447</v>
      </c>
      <c r="BF1588" s="12" t="s">
        <v>47</v>
      </c>
      <c r="BG1588" s="21">
        <v>1</v>
      </c>
      <c r="BJ1588" s="12">
        <v>1</v>
      </c>
    </row>
    <row r="1589" spans="1:62" ht="30" x14ac:dyDescent="0.25">
      <c r="A1589" s="12">
        <v>1</v>
      </c>
      <c r="B1589" s="11" t="str">
        <f t="shared" si="75"/>
        <v>Общий расчет. Ци Мень. Анализ Дворца. Операторы. Дух. Дух. Благоприятность</v>
      </c>
      <c r="C1589" s="11" t="str">
        <f>IFERROR(VLOOKUP(I1589,lvl_1[],2,FALSE),"Нет")</f>
        <v>Общий расчет</v>
      </c>
      <c r="D1589" s="11" t="str">
        <f>IFERROR(VLOOKUP(Rule!J1589,lvl_2[],2,FALSE),"Нет")</f>
        <v>Ци Мень</v>
      </c>
      <c r="E1589" s="11" t="str">
        <f>IFERROR(VLOOKUP(Rule!K1589,lvl_3[],2,FALSE),"Нет")</f>
        <v>Анализ Дворца</v>
      </c>
      <c r="F1589" s="11" t="str">
        <f>IFERROR(INDEX(lvl_4[],MATCH(L1589,lvl_4[ID],0),MATCH(TEXT(K1589,"##0"),lvl_4[#Headers],0)),"Нет")</f>
        <v>Операторы</v>
      </c>
      <c r="G1589" s="11" t="str">
        <f>IFERROR(INDEX(lvl_5[],MATCH(M1589,lvl_5[ID],0),MATCH(_xlfn.CONCAT(TEXT(K1589,"##0"),"_",TEXT(L1589,"##0")),lvl_5[#Headers],0)),"Нет")</f>
        <v>Дух</v>
      </c>
      <c r="H1589" s="11" t="str">
        <f>IFERROR(INDEX(lvl_6[],MATCH(N1589,lvl_6[ID],0),MATCH(_xlfn.CONCAT(K1589,"_",L1589,"_",M1589),lvl_6[#Headers],0)),"Нет")</f>
        <v>Дух. Благоприятность</v>
      </c>
      <c r="I1589" s="12">
        <v>1</v>
      </c>
      <c r="J1589" s="12">
        <v>2</v>
      </c>
      <c r="K1589" s="12">
        <v>2</v>
      </c>
      <c r="L1589" s="12">
        <v>3</v>
      </c>
      <c r="M1589" s="12">
        <v>3</v>
      </c>
      <c r="N1589" s="12">
        <v>1</v>
      </c>
      <c r="O1589" s="12">
        <f>COUNTIF($P$2:P1589,P1589)</f>
        <v>5</v>
      </c>
      <c r="P1589" s="12" t="str">
        <f t="shared" si="73"/>
        <v>122030301</v>
      </c>
      <c r="Q1589" s="12" t="str">
        <f t="shared" si="74"/>
        <v>1220303010005</v>
      </c>
      <c r="R1589" s="20" t="s">
        <v>1447</v>
      </c>
      <c r="S1589" s="20" t="s">
        <v>1447</v>
      </c>
      <c r="BF1589" s="12" t="s">
        <v>50</v>
      </c>
      <c r="BG1589" s="21">
        <v>-1</v>
      </c>
      <c r="BJ1589" s="12">
        <v>1</v>
      </c>
    </row>
    <row r="1590" spans="1:62" ht="30" x14ac:dyDescent="0.25">
      <c r="A1590" s="12">
        <v>1</v>
      </c>
      <c r="B1590" s="11" t="str">
        <f t="shared" si="75"/>
        <v>Общий расчет. Ци Мень. Анализ Дворца. Операторы. Дух. Дух. Благоприятность</v>
      </c>
      <c r="C1590" s="11" t="str">
        <f>IFERROR(VLOOKUP(I1590,lvl_1[],2,FALSE),"Нет")</f>
        <v>Общий расчет</v>
      </c>
      <c r="D1590" s="11" t="str">
        <f>IFERROR(VLOOKUP(Rule!J1590,lvl_2[],2,FALSE),"Нет")</f>
        <v>Ци Мень</v>
      </c>
      <c r="E1590" s="11" t="str">
        <f>IFERROR(VLOOKUP(Rule!K1590,lvl_3[],2,FALSE),"Нет")</f>
        <v>Анализ Дворца</v>
      </c>
      <c r="F1590" s="11" t="str">
        <f>IFERROR(INDEX(lvl_4[],MATCH(L1590,lvl_4[ID],0),MATCH(TEXT(K1590,"##0"),lvl_4[#Headers],0)),"Нет")</f>
        <v>Операторы</v>
      </c>
      <c r="G1590" s="11" t="str">
        <f>IFERROR(INDEX(lvl_5[],MATCH(M1590,lvl_5[ID],0),MATCH(_xlfn.CONCAT(TEXT(K1590,"##0"),"_",TEXT(L1590,"##0")),lvl_5[#Headers],0)),"Нет")</f>
        <v>Дух</v>
      </c>
      <c r="H1590" s="11" t="str">
        <f>IFERROR(INDEX(lvl_6[],MATCH(N1590,lvl_6[ID],0),MATCH(_xlfn.CONCAT(K1590,"_",L1590,"_",M1590),lvl_6[#Headers],0)),"Нет")</f>
        <v>Дух. Благоприятность</v>
      </c>
      <c r="I1590" s="12">
        <v>1</v>
      </c>
      <c r="J1590" s="12">
        <v>2</v>
      </c>
      <c r="K1590" s="12">
        <v>2</v>
      </c>
      <c r="L1590" s="12">
        <v>3</v>
      </c>
      <c r="M1590" s="12">
        <v>3</v>
      </c>
      <c r="N1590" s="12">
        <v>1</v>
      </c>
      <c r="O1590" s="12">
        <f>COUNTIF($P$2:P1590,P1590)</f>
        <v>6</v>
      </c>
      <c r="P1590" s="12" t="str">
        <f t="shared" ref="P1590:P1653" si="76">_xlfn.CONCAT(I1590,
J1590,
K1590,
IF(LEN(L1590)=1,_xlfn.CONCAT(0,L1590),L1590),
IF(LEN(M1590)=1,_xlfn.CONCAT(0,M1590),M1590),
IF(LEN(N1590)=1,_xlfn.CONCAT(0,N1590),N1590))</f>
        <v>122030301</v>
      </c>
      <c r="Q1590" s="12" t="str">
        <f t="shared" ref="Q1590:Q1653" si="77">_xlfn.CONCAT(I1590,
J1590,
K1590,
IF(LEN(L1590)=1,_xlfn.CONCAT(0,L1590),L1590),
IF(LEN(M1590)=1,_xlfn.CONCAT(0,M1590),M1590),
IF(LEN(N1590)=1,_xlfn.CONCAT(0,N1590),N1590),
IF(LEN(O1590)=1,_xlfn.CONCAT("000",O1590),IF(LEN(O1590)=2,_xlfn.CONCAT("00",O1590),IF(LEN(O1590)=3,_xlfn.CONCAT(0,O1590),O1590))))</f>
        <v>1220303010006</v>
      </c>
      <c r="R1590" s="20" t="s">
        <v>1447</v>
      </c>
      <c r="S1590" s="20" t="s">
        <v>1447</v>
      </c>
      <c r="BF1590" s="12" t="s">
        <v>53</v>
      </c>
      <c r="BG1590" s="21">
        <v>-1</v>
      </c>
      <c r="BJ1590" s="12">
        <v>1</v>
      </c>
    </row>
    <row r="1591" spans="1:62" ht="30" x14ac:dyDescent="0.25">
      <c r="A1591" s="12">
        <v>1</v>
      </c>
      <c r="B1591" s="11" t="str">
        <f t="shared" ref="B1591:B1654" si="78">_xlfn.CONCAT(C1591,". ", D1591,". ", E1591,". ", F1591,". ", G1591,". ", H1591)</f>
        <v>Общий расчет. Ци Мень. Анализ Дворца. Операторы. Дух. Дух. Благоприятность</v>
      </c>
      <c r="C1591" s="11" t="str">
        <f>IFERROR(VLOOKUP(I1591,lvl_1[],2,FALSE),"Нет")</f>
        <v>Общий расчет</v>
      </c>
      <c r="D1591" s="11" t="str">
        <f>IFERROR(VLOOKUP(Rule!J1591,lvl_2[],2,FALSE),"Нет")</f>
        <v>Ци Мень</v>
      </c>
      <c r="E1591" s="11" t="str">
        <f>IFERROR(VLOOKUP(Rule!K1591,lvl_3[],2,FALSE),"Нет")</f>
        <v>Анализ Дворца</v>
      </c>
      <c r="F1591" s="11" t="str">
        <f>IFERROR(INDEX(lvl_4[],MATCH(L1591,lvl_4[ID],0),MATCH(TEXT(K1591,"##0"),lvl_4[#Headers],0)),"Нет")</f>
        <v>Операторы</v>
      </c>
      <c r="G1591" s="11" t="str">
        <f>IFERROR(INDEX(lvl_5[],MATCH(M1591,lvl_5[ID],0),MATCH(_xlfn.CONCAT(TEXT(K1591,"##0"),"_",TEXT(L1591,"##0")),lvl_5[#Headers],0)),"Нет")</f>
        <v>Дух</v>
      </c>
      <c r="H1591" s="11" t="str">
        <f>IFERROR(INDEX(lvl_6[],MATCH(N1591,lvl_6[ID],0),MATCH(_xlfn.CONCAT(K1591,"_",L1591,"_",M1591),lvl_6[#Headers],0)),"Нет")</f>
        <v>Дух. Благоприятность</v>
      </c>
      <c r="I1591" s="12">
        <v>1</v>
      </c>
      <c r="J1591" s="12">
        <v>2</v>
      </c>
      <c r="K1591" s="12">
        <v>2</v>
      </c>
      <c r="L1591" s="12">
        <v>3</v>
      </c>
      <c r="M1591" s="12">
        <v>3</v>
      </c>
      <c r="N1591" s="12">
        <v>1</v>
      </c>
      <c r="O1591" s="12">
        <f>COUNTIF($P$2:P1591,P1591)</f>
        <v>7</v>
      </c>
      <c r="P1591" s="12" t="str">
        <f t="shared" si="76"/>
        <v>122030301</v>
      </c>
      <c r="Q1591" s="12" t="str">
        <f t="shared" si="77"/>
        <v>1220303010007</v>
      </c>
      <c r="R1591" s="20" t="s">
        <v>1447</v>
      </c>
      <c r="S1591" s="20" t="s">
        <v>1447</v>
      </c>
      <c r="BF1591" s="12" t="s">
        <v>56</v>
      </c>
      <c r="BG1591" s="21">
        <v>1</v>
      </c>
      <c r="BJ1591" s="12">
        <v>1</v>
      </c>
    </row>
    <row r="1592" spans="1:62" ht="30" x14ac:dyDescent="0.25">
      <c r="A1592" s="12">
        <v>1</v>
      </c>
      <c r="B1592" s="11" t="str">
        <f t="shared" si="78"/>
        <v>Общий расчет. Ци Мень. Анализ Дворца. Операторы. Дух. Дух. Благоприятность</v>
      </c>
      <c r="C1592" s="11" t="str">
        <f>IFERROR(VLOOKUP(I1592,lvl_1[],2,FALSE),"Нет")</f>
        <v>Общий расчет</v>
      </c>
      <c r="D1592" s="11" t="str">
        <f>IFERROR(VLOOKUP(Rule!J1592,lvl_2[],2,FALSE),"Нет")</f>
        <v>Ци Мень</v>
      </c>
      <c r="E1592" s="11" t="str">
        <f>IFERROR(VLOOKUP(Rule!K1592,lvl_3[],2,FALSE),"Нет")</f>
        <v>Анализ Дворца</v>
      </c>
      <c r="F1592" s="11" t="str">
        <f>IFERROR(INDEX(lvl_4[],MATCH(L1592,lvl_4[ID],0),MATCH(TEXT(K1592,"##0"),lvl_4[#Headers],0)),"Нет")</f>
        <v>Операторы</v>
      </c>
      <c r="G1592" s="11" t="str">
        <f>IFERROR(INDEX(lvl_5[],MATCH(M1592,lvl_5[ID],0),MATCH(_xlfn.CONCAT(TEXT(K1592,"##0"),"_",TEXT(L1592,"##0")),lvl_5[#Headers],0)),"Нет")</f>
        <v>Дух</v>
      </c>
      <c r="H1592" s="11" t="str">
        <f>IFERROR(INDEX(lvl_6[],MATCH(N1592,lvl_6[ID],0),MATCH(_xlfn.CONCAT(K1592,"_",L1592,"_",M1592),lvl_6[#Headers],0)),"Нет")</f>
        <v>Дух. Благоприятность</v>
      </c>
      <c r="I1592" s="12">
        <v>1</v>
      </c>
      <c r="J1592" s="12">
        <v>2</v>
      </c>
      <c r="K1592" s="12">
        <v>2</v>
      </c>
      <c r="L1592" s="12">
        <v>3</v>
      </c>
      <c r="M1592" s="12">
        <v>3</v>
      </c>
      <c r="N1592" s="12">
        <v>1</v>
      </c>
      <c r="O1592" s="12">
        <f>COUNTIF($P$2:P1592,P1592)</f>
        <v>8</v>
      </c>
      <c r="P1592" s="12" t="str">
        <f t="shared" si="76"/>
        <v>122030301</v>
      </c>
      <c r="Q1592" s="12" t="str">
        <f t="shared" si="77"/>
        <v>1220303010008</v>
      </c>
      <c r="R1592" s="20" t="s">
        <v>1447</v>
      </c>
      <c r="S1592" s="20" t="s">
        <v>1447</v>
      </c>
      <c r="BF1592" s="12" t="s">
        <v>59</v>
      </c>
      <c r="BG1592" s="21">
        <v>1</v>
      </c>
      <c r="BJ1592" s="12">
        <v>1</v>
      </c>
    </row>
    <row r="1593" spans="1:62" ht="45" x14ac:dyDescent="0.25">
      <c r="A1593" s="12">
        <v>1</v>
      </c>
      <c r="B1593" s="11" t="str">
        <f t="shared" si="78"/>
        <v>Общий расчет. Ци Мень. Анализ Дворца. Операторы. Звезда. Звезда. Благоприятность</v>
      </c>
      <c r="C1593" s="11" t="str">
        <f>IFERROR(VLOOKUP(I1593,lvl_1[],2,FALSE),"Нет")</f>
        <v>Общий расчет</v>
      </c>
      <c r="D1593" s="11" t="str">
        <f>IFERROR(VLOOKUP(Rule!J1593,lvl_2[],2,FALSE),"Нет")</f>
        <v>Ци Мень</v>
      </c>
      <c r="E1593" s="11" t="str">
        <f>IFERROR(VLOOKUP(Rule!K1593,lvl_3[],2,FALSE),"Нет")</f>
        <v>Анализ Дворца</v>
      </c>
      <c r="F1593" s="11" t="str">
        <f>IFERROR(INDEX(lvl_4[],MATCH(L1593,lvl_4[ID],0),MATCH(TEXT(K1593,"##0"),lvl_4[#Headers],0)),"Нет")</f>
        <v>Операторы</v>
      </c>
      <c r="G1593" s="11" t="str">
        <f>IFERROR(INDEX(lvl_5[],MATCH(M1593,lvl_5[ID],0),MATCH(_xlfn.CONCAT(TEXT(K1593,"##0"),"_",TEXT(L1593,"##0")),lvl_5[#Headers],0)),"Нет")</f>
        <v>Звезда</v>
      </c>
      <c r="H1593" s="11" t="str">
        <f>IFERROR(INDEX(lvl_6[],MATCH(N1593,lvl_6[ID],0),MATCH(_xlfn.CONCAT(K1593,"_",L1593,"_",M1593),lvl_6[#Headers],0)),"Нет")</f>
        <v>Звезда. Благоприятность</v>
      </c>
      <c r="I1593" s="12">
        <v>1</v>
      </c>
      <c r="J1593" s="12">
        <v>2</v>
      </c>
      <c r="K1593" s="12">
        <v>2</v>
      </c>
      <c r="L1593" s="12">
        <v>3</v>
      </c>
      <c r="M1593" s="12">
        <v>4</v>
      </c>
      <c r="N1593" s="12">
        <v>1</v>
      </c>
      <c r="O1593" s="12">
        <f>COUNTIF($P$2:P1593,P1593)</f>
        <v>1</v>
      </c>
      <c r="P1593" s="12" t="str">
        <f t="shared" si="76"/>
        <v>122030401</v>
      </c>
      <c r="Q1593" s="12" t="str">
        <f t="shared" si="77"/>
        <v>1220304010001</v>
      </c>
      <c r="R1593" s="20" t="s">
        <v>1442</v>
      </c>
      <c r="BD1593" s="12" t="s">
        <v>65</v>
      </c>
      <c r="BG1593" s="21">
        <v>-1</v>
      </c>
      <c r="BJ1593" s="12">
        <v>1</v>
      </c>
    </row>
    <row r="1594" spans="1:62" ht="45" x14ac:dyDescent="0.25">
      <c r="A1594" s="12">
        <v>1</v>
      </c>
      <c r="B1594" s="11" t="str">
        <f t="shared" si="78"/>
        <v>Общий расчет. Ци Мень. Анализ Дворца. Операторы. Звезда. Звезда. Благоприятность</v>
      </c>
      <c r="C1594" s="11" t="str">
        <f>IFERROR(VLOOKUP(I1594,lvl_1[],2,FALSE),"Нет")</f>
        <v>Общий расчет</v>
      </c>
      <c r="D1594" s="11" t="str">
        <f>IFERROR(VLOOKUP(Rule!J1594,lvl_2[],2,FALSE),"Нет")</f>
        <v>Ци Мень</v>
      </c>
      <c r="E1594" s="11" t="str">
        <f>IFERROR(VLOOKUP(Rule!K1594,lvl_3[],2,FALSE),"Нет")</f>
        <v>Анализ Дворца</v>
      </c>
      <c r="F1594" s="11" t="str">
        <f>IFERROR(INDEX(lvl_4[],MATCH(L1594,lvl_4[ID],0),MATCH(TEXT(K1594,"##0"),lvl_4[#Headers],0)),"Нет")</f>
        <v>Операторы</v>
      </c>
      <c r="G1594" s="11" t="str">
        <f>IFERROR(INDEX(lvl_5[],MATCH(M1594,lvl_5[ID],0),MATCH(_xlfn.CONCAT(TEXT(K1594,"##0"),"_",TEXT(L1594,"##0")),lvl_5[#Headers],0)),"Нет")</f>
        <v>Звезда</v>
      </c>
      <c r="H1594" s="11" t="str">
        <f>IFERROR(INDEX(lvl_6[],MATCH(N1594,lvl_6[ID],0),MATCH(_xlfn.CONCAT(K1594,"_",L1594,"_",M1594),lvl_6[#Headers],0)),"Нет")</f>
        <v>Звезда. Благоприятность</v>
      </c>
      <c r="I1594" s="12">
        <v>1</v>
      </c>
      <c r="J1594" s="12">
        <v>2</v>
      </c>
      <c r="K1594" s="12">
        <v>2</v>
      </c>
      <c r="L1594" s="12">
        <v>3</v>
      </c>
      <c r="M1594" s="12">
        <v>4</v>
      </c>
      <c r="N1594" s="12">
        <v>1</v>
      </c>
      <c r="O1594" s="12">
        <f>COUNTIF($P$2:P1594,P1594)</f>
        <v>2</v>
      </c>
      <c r="P1594" s="12" t="str">
        <f t="shared" si="76"/>
        <v>122030401</v>
      </c>
      <c r="Q1594" s="12" t="str">
        <f t="shared" si="77"/>
        <v>1220304010002</v>
      </c>
      <c r="R1594" s="20" t="s">
        <v>1442</v>
      </c>
      <c r="BD1594" s="12" t="s">
        <v>68</v>
      </c>
      <c r="BG1594" s="21">
        <v>1</v>
      </c>
      <c r="BJ1594" s="12">
        <v>1</v>
      </c>
    </row>
    <row r="1595" spans="1:62" ht="45" x14ac:dyDescent="0.25">
      <c r="A1595" s="12">
        <v>1</v>
      </c>
      <c r="B1595" s="11" t="str">
        <f t="shared" si="78"/>
        <v>Общий расчет. Ци Мень. Анализ Дворца. Операторы. Звезда. Звезда. Благоприятность</v>
      </c>
      <c r="C1595" s="11" t="str">
        <f>IFERROR(VLOOKUP(I1595,lvl_1[],2,FALSE),"Нет")</f>
        <v>Общий расчет</v>
      </c>
      <c r="D1595" s="11" t="str">
        <f>IFERROR(VLOOKUP(Rule!J1595,lvl_2[],2,FALSE),"Нет")</f>
        <v>Ци Мень</v>
      </c>
      <c r="E1595" s="11" t="str">
        <f>IFERROR(VLOOKUP(Rule!K1595,lvl_3[],2,FALSE),"Нет")</f>
        <v>Анализ Дворца</v>
      </c>
      <c r="F1595" s="11" t="str">
        <f>IFERROR(INDEX(lvl_4[],MATCH(L1595,lvl_4[ID],0),MATCH(TEXT(K1595,"##0"),lvl_4[#Headers],0)),"Нет")</f>
        <v>Операторы</v>
      </c>
      <c r="G1595" s="11" t="str">
        <f>IFERROR(INDEX(lvl_5[],MATCH(M1595,lvl_5[ID],0),MATCH(_xlfn.CONCAT(TEXT(K1595,"##0"),"_",TEXT(L1595,"##0")),lvl_5[#Headers],0)),"Нет")</f>
        <v>Звезда</v>
      </c>
      <c r="H1595" s="11" t="str">
        <f>IFERROR(INDEX(lvl_6[],MATCH(N1595,lvl_6[ID],0),MATCH(_xlfn.CONCAT(K1595,"_",L1595,"_",M1595),lvl_6[#Headers],0)),"Нет")</f>
        <v>Звезда. Благоприятность</v>
      </c>
      <c r="I1595" s="12">
        <v>1</v>
      </c>
      <c r="J1595" s="12">
        <v>2</v>
      </c>
      <c r="K1595" s="12">
        <v>2</v>
      </c>
      <c r="L1595" s="12">
        <v>3</v>
      </c>
      <c r="M1595" s="12">
        <v>4</v>
      </c>
      <c r="N1595" s="12">
        <v>1</v>
      </c>
      <c r="O1595" s="12">
        <f>COUNTIF($P$2:P1595,P1595)</f>
        <v>3</v>
      </c>
      <c r="P1595" s="12" t="str">
        <f t="shared" si="76"/>
        <v>122030401</v>
      </c>
      <c r="Q1595" s="12" t="str">
        <f t="shared" si="77"/>
        <v>1220304010003</v>
      </c>
      <c r="R1595" s="20" t="s">
        <v>1442</v>
      </c>
      <c r="BD1595" s="12" t="s">
        <v>71</v>
      </c>
      <c r="BG1595" s="21" t="s">
        <v>1109</v>
      </c>
      <c r="BJ1595" s="12">
        <v>1</v>
      </c>
    </row>
    <row r="1596" spans="1:62" ht="45" x14ac:dyDescent="0.25">
      <c r="A1596" s="12">
        <v>1</v>
      </c>
      <c r="B1596" s="11" t="str">
        <f t="shared" si="78"/>
        <v>Общий расчет. Ци Мень. Анализ Дворца. Операторы. Звезда. Звезда. Благоприятность</v>
      </c>
      <c r="C1596" s="11" t="str">
        <f>IFERROR(VLOOKUP(I1596,lvl_1[],2,FALSE),"Нет")</f>
        <v>Общий расчет</v>
      </c>
      <c r="D1596" s="11" t="str">
        <f>IFERROR(VLOOKUP(Rule!J1596,lvl_2[],2,FALSE),"Нет")</f>
        <v>Ци Мень</v>
      </c>
      <c r="E1596" s="11" t="str">
        <f>IFERROR(VLOOKUP(Rule!K1596,lvl_3[],2,FALSE),"Нет")</f>
        <v>Анализ Дворца</v>
      </c>
      <c r="F1596" s="11" t="str">
        <f>IFERROR(INDEX(lvl_4[],MATCH(L1596,lvl_4[ID],0),MATCH(TEXT(K1596,"##0"),lvl_4[#Headers],0)),"Нет")</f>
        <v>Операторы</v>
      </c>
      <c r="G1596" s="11" t="str">
        <f>IFERROR(INDEX(lvl_5[],MATCH(M1596,lvl_5[ID],0),MATCH(_xlfn.CONCAT(TEXT(K1596,"##0"),"_",TEXT(L1596,"##0")),lvl_5[#Headers],0)),"Нет")</f>
        <v>Звезда</v>
      </c>
      <c r="H1596" s="11" t="str">
        <f>IFERROR(INDEX(lvl_6[],MATCH(N1596,lvl_6[ID],0),MATCH(_xlfn.CONCAT(K1596,"_",L1596,"_",M1596),lvl_6[#Headers],0)),"Нет")</f>
        <v>Звезда. Благоприятность</v>
      </c>
      <c r="I1596" s="12">
        <v>1</v>
      </c>
      <c r="J1596" s="12">
        <v>2</v>
      </c>
      <c r="K1596" s="12">
        <v>2</v>
      </c>
      <c r="L1596" s="12">
        <v>3</v>
      </c>
      <c r="M1596" s="12">
        <v>4</v>
      </c>
      <c r="N1596" s="12">
        <v>1</v>
      </c>
      <c r="O1596" s="12">
        <f>COUNTIF($P$2:P1596,P1596)</f>
        <v>4</v>
      </c>
      <c r="P1596" s="12" t="str">
        <f t="shared" si="76"/>
        <v>122030401</v>
      </c>
      <c r="Q1596" s="12" t="str">
        <f t="shared" si="77"/>
        <v>1220304010004</v>
      </c>
      <c r="R1596" s="20" t="s">
        <v>1442</v>
      </c>
      <c r="BD1596" s="12" t="s">
        <v>74</v>
      </c>
      <c r="BG1596" s="21">
        <v>1</v>
      </c>
      <c r="BJ1596" s="12">
        <v>1</v>
      </c>
    </row>
    <row r="1597" spans="1:62" ht="45" x14ac:dyDescent="0.25">
      <c r="A1597" s="12">
        <v>1</v>
      </c>
      <c r="B1597" s="11" t="str">
        <f t="shared" si="78"/>
        <v>Общий расчет. Ци Мень. Анализ Дворца. Операторы. Звезда. Звезда. Благоприятность</v>
      </c>
      <c r="C1597" s="11" t="str">
        <f>IFERROR(VLOOKUP(I1597,lvl_1[],2,FALSE),"Нет")</f>
        <v>Общий расчет</v>
      </c>
      <c r="D1597" s="11" t="str">
        <f>IFERROR(VLOOKUP(Rule!J1597,lvl_2[],2,FALSE),"Нет")</f>
        <v>Ци Мень</v>
      </c>
      <c r="E1597" s="11" t="str">
        <f>IFERROR(VLOOKUP(Rule!K1597,lvl_3[],2,FALSE),"Нет")</f>
        <v>Анализ Дворца</v>
      </c>
      <c r="F1597" s="11" t="str">
        <f>IFERROR(INDEX(lvl_4[],MATCH(L1597,lvl_4[ID],0),MATCH(TEXT(K1597,"##0"),lvl_4[#Headers],0)),"Нет")</f>
        <v>Операторы</v>
      </c>
      <c r="G1597" s="11" t="str">
        <f>IFERROR(INDEX(lvl_5[],MATCH(M1597,lvl_5[ID],0),MATCH(_xlfn.CONCAT(TEXT(K1597,"##0"),"_",TEXT(L1597,"##0")),lvl_5[#Headers],0)),"Нет")</f>
        <v>Звезда</v>
      </c>
      <c r="H1597" s="11" t="str">
        <f>IFERROR(INDEX(lvl_6[],MATCH(N1597,lvl_6[ID],0),MATCH(_xlfn.CONCAT(K1597,"_",L1597,"_",M1597),lvl_6[#Headers],0)),"Нет")</f>
        <v>Звезда. Благоприятность</v>
      </c>
      <c r="I1597" s="12">
        <v>1</v>
      </c>
      <c r="J1597" s="12">
        <v>2</v>
      </c>
      <c r="K1597" s="12">
        <v>2</v>
      </c>
      <c r="L1597" s="12">
        <v>3</v>
      </c>
      <c r="M1597" s="12">
        <v>4</v>
      </c>
      <c r="N1597" s="12">
        <v>1</v>
      </c>
      <c r="O1597" s="12">
        <f>COUNTIF($P$2:P1597,P1597)</f>
        <v>5</v>
      </c>
      <c r="P1597" s="12" t="str">
        <f t="shared" si="76"/>
        <v>122030401</v>
      </c>
      <c r="Q1597" s="12" t="str">
        <f t="shared" si="77"/>
        <v>1220304010005</v>
      </c>
      <c r="R1597" s="20" t="s">
        <v>1442</v>
      </c>
      <c r="BD1597" s="12" t="s">
        <v>77</v>
      </c>
      <c r="BG1597" s="21">
        <v>-1</v>
      </c>
      <c r="BJ1597" s="12">
        <v>1</v>
      </c>
    </row>
    <row r="1598" spans="1:62" ht="45" x14ac:dyDescent="0.25">
      <c r="A1598" s="12">
        <v>1</v>
      </c>
      <c r="B1598" s="11" t="str">
        <f t="shared" si="78"/>
        <v>Общий расчет. Ци Мень. Анализ Дворца. Операторы. Звезда. Звезда. Благоприятность</v>
      </c>
      <c r="C1598" s="11" t="str">
        <f>IFERROR(VLOOKUP(I1598,lvl_1[],2,FALSE),"Нет")</f>
        <v>Общий расчет</v>
      </c>
      <c r="D1598" s="11" t="str">
        <f>IFERROR(VLOOKUP(Rule!J1598,lvl_2[],2,FALSE),"Нет")</f>
        <v>Ци Мень</v>
      </c>
      <c r="E1598" s="11" t="str">
        <f>IFERROR(VLOOKUP(Rule!K1598,lvl_3[],2,FALSE),"Нет")</f>
        <v>Анализ Дворца</v>
      </c>
      <c r="F1598" s="11" t="str">
        <f>IFERROR(INDEX(lvl_4[],MATCH(L1598,lvl_4[ID],0),MATCH(TEXT(K1598,"##0"),lvl_4[#Headers],0)),"Нет")</f>
        <v>Операторы</v>
      </c>
      <c r="G1598" s="11" t="str">
        <f>IFERROR(INDEX(lvl_5[],MATCH(M1598,lvl_5[ID],0),MATCH(_xlfn.CONCAT(TEXT(K1598,"##0"),"_",TEXT(L1598,"##0")),lvl_5[#Headers],0)),"Нет")</f>
        <v>Звезда</v>
      </c>
      <c r="H1598" s="11" t="str">
        <f>IFERROR(INDEX(lvl_6[],MATCH(N1598,lvl_6[ID],0),MATCH(_xlfn.CONCAT(K1598,"_",L1598,"_",M1598),lvl_6[#Headers],0)),"Нет")</f>
        <v>Звезда. Благоприятность</v>
      </c>
      <c r="I1598" s="12">
        <v>1</v>
      </c>
      <c r="J1598" s="12">
        <v>2</v>
      </c>
      <c r="K1598" s="12">
        <v>2</v>
      </c>
      <c r="L1598" s="12">
        <v>3</v>
      </c>
      <c r="M1598" s="12">
        <v>4</v>
      </c>
      <c r="N1598" s="12">
        <v>1</v>
      </c>
      <c r="O1598" s="12">
        <f>COUNTIF($P$2:P1598,P1598)</f>
        <v>6</v>
      </c>
      <c r="P1598" s="12" t="str">
        <f t="shared" si="76"/>
        <v>122030401</v>
      </c>
      <c r="Q1598" s="12" t="str">
        <f t="shared" si="77"/>
        <v>1220304010006</v>
      </c>
      <c r="R1598" s="20" t="s">
        <v>1442</v>
      </c>
      <c r="BD1598" s="12" t="s">
        <v>80</v>
      </c>
      <c r="BG1598" s="21">
        <v>-1</v>
      </c>
      <c r="BJ1598" s="12">
        <v>1</v>
      </c>
    </row>
    <row r="1599" spans="1:62" ht="45" x14ac:dyDescent="0.25">
      <c r="A1599" s="12">
        <v>1</v>
      </c>
      <c r="B1599" s="11" t="str">
        <f t="shared" si="78"/>
        <v>Общий расчет. Ци Мень. Анализ Дворца. Операторы. Звезда. Звезда. Благоприятность</v>
      </c>
      <c r="C1599" s="11" t="str">
        <f>IFERROR(VLOOKUP(I1599,lvl_1[],2,FALSE),"Нет")</f>
        <v>Общий расчет</v>
      </c>
      <c r="D1599" s="11" t="str">
        <f>IFERROR(VLOOKUP(Rule!J1599,lvl_2[],2,FALSE),"Нет")</f>
        <v>Ци Мень</v>
      </c>
      <c r="E1599" s="11" t="str">
        <f>IFERROR(VLOOKUP(Rule!K1599,lvl_3[],2,FALSE),"Нет")</f>
        <v>Анализ Дворца</v>
      </c>
      <c r="F1599" s="11" t="str">
        <f>IFERROR(INDEX(lvl_4[],MATCH(L1599,lvl_4[ID],0),MATCH(TEXT(K1599,"##0"),lvl_4[#Headers],0)),"Нет")</f>
        <v>Операторы</v>
      </c>
      <c r="G1599" s="11" t="str">
        <f>IFERROR(INDEX(lvl_5[],MATCH(M1599,lvl_5[ID],0),MATCH(_xlfn.CONCAT(TEXT(K1599,"##0"),"_",TEXT(L1599,"##0")),lvl_5[#Headers],0)),"Нет")</f>
        <v>Звезда</v>
      </c>
      <c r="H1599" s="11" t="str">
        <f>IFERROR(INDEX(lvl_6[],MATCH(N1599,lvl_6[ID],0),MATCH(_xlfn.CONCAT(K1599,"_",L1599,"_",M1599),lvl_6[#Headers],0)),"Нет")</f>
        <v>Звезда. Благоприятность</v>
      </c>
      <c r="I1599" s="12">
        <v>1</v>
      </c>
      <c r="J1599" s="12">
        <v>2</v>
      </c>
      <c r="K1599" s="12">
        <v>2</v>
      </c>
      <c r="L1599" s="12">
        <v>3</v>
      </c>
      <c r="M1599" s="12">
        <v>4</v>
      </c>
      <c r="N1599" s="12">
        <v>1</v>
      </c>
      <c r="O1599" s="12">
        <f>COUNTIF($P$2:P1599,P1599)</f>
        <v>7</v>
      </c>
      <c r="P1599" s="12" t="str">
        <f t="shared" si="76"/>
        <v>122030401</v>
      </c>
      <c r="Q1599" s="12" t="str">
        <f t="shared" si="77"/>
        <v>1220304010007</v>
      </c>
      <c r="R1599" s="20" t="s">
        <v>1442</v>
      </c>
      <c r="BD1599" s="12" t="s">
        <v>83</v>
      </c>
      <c r="BG1599" s="21">
        <v>1</v>
      </c>
      <c r="BJ1599" s="12">
        <v>1</v>
      </c>
    </row>
    <row r="1600" spans="1:62" ht="45" x14ac:dyDescent="0.25">
      <c r="A1600" s="12">
        <v>1</v>
      </c>
      <c r="B1600" s="11" t="str">
        <f t="shared" si="78"/>
        <v>Общий расчет. Ци Мень. Анализ Дворца. Операторы. Звезда. Звезда. Благоприятность</v>
      </c>
      <c r="C1600" s="11" t="str">
        <f>IFERROR(VLOOKUP(I1600,lvl_1[],2,FALSE),"Нет")</f>
        <v>Общий расчет</v>
      </c>
      <c r="D1600" s="11" t="str">
        <f>IFERROR(VLOOKUP(Rule!J1600,lvl_2[],2,FALSE),"Нет")</f>
        <v>Ци Мень</v>
      </c>
      <c r="E1600" s="11" t="str">
        <f>IFERROR(VLOOKUP(Rule!K1600,lvl_3[],2,FALSE),"Нет")</f>
        <v>Анализ Дворца</v>
      </c>
      <c r="F1600" s="11" t="str">
        <f>IFERROR(INDEX(lvl_4[],MATCH(L1600,lvl_4[ID],0),MATCH(TEXT(K1600,"##0"),lvl_4[#Headers],0)),"Нет")</f>
        <v>Операторы</v>
      </c>
      <c r="G1600" s="11" t="str">
        <f>IFERROR(INDEX(lvl_5[],MATCH(M1600,lvl_5[ID],0),MATCH(_xlfn.CONCAT(TEXT(K1600,"##0"),"_",TEXT(L1600,"##0")),lvl_5[#Headers],0)),"Нет")</f>
        <v>Звезда</v>
      </c>
      <c r="H1600" s="11" t="str">
        <f>IFERROR(INDEX(lvl_6[],MATCH(N1600,lvl_6[ID],0),MATCH(_xlfn.CONCAT(K1600,"_",L1600,"_",M1600),lvl_6[#Headers],0)),"Нет")</f>
        <v>Звезда. Благоприятность</v>
      </c>
      <c r="I1600" s="12">
        <v>1</v>
      </c>
      <c r="J1600" s="12">
        <v>2</v>
      </c>
      <c r="K1600" s="12">
        <v>2</v>
      </c>
      <c r="L1600" s="12">
        <v>3</v>
      </c>
      <c r="M1600" s="12">
        <v>4</v>
      </c>
      <c r="N1600" s="12">
        <v>1</v>
      </c>
      <c r="O1600" s="12">
        <f>COUNTIF($P$2:P1600,P1600)</f>
        <v>8</v>
      </c>
      <c r="P1600" s="12" t="str">
        <f t="shared" si="76"/>
        <v>122030401</v>
      </c>
      <c r="Q1600" s="12" t="str">
        <f t="shared" si="77"/>
        <v>1220304010008</v>
      </c>
      <c r="R1600" s="20" t="s">
        <v>1442</v>
      </c>
      <c r="BD1600" s="12" t="s">
        <v>86</v>
      </c>
      <c r="BG1600" s="21">
        <v>-1</v>
      </c>
      <c r="BJ1600" s="12">
        <v>1</v>
      </c>
    </row>
    <row r="1601" spans="1:62" ht="45" x14ac:dyDescent="0.25">
      <c r="A1601" s="12">
        <v>1</v>
      </c>
      <c r="B1601" s="11" t="str">
        <f t="shared" si="78"/>
        <v>Общий расчет. Ци Мень. Анализ Дворца. Операторы. Звезда. Звезда. Благоприятность</v>
      </c>
      <c r="C1601" s="11" t="str">
        <f>IFERROR(VLOOKUP(I1601,lvl_1[],2,FALSE),"Нет")</f>
        <v>Общий расчет</v>
      </c>
      <c r="D1601" s="11" t="str">
        <f>IFERROR(VLOOKUP(Rule!J1601,lvl_2[],2,FALSE),"Нет")</f>
        <v>Ци Мень</v>
      </c>
      <c r="E1601" s="11" t="str">
        <f>IFERROR(VLOOKUP(Rule!K1601,lvl_3[],2,FALSE),"Нет")</f>
        <v>Анализ Дворца</v>
      </c>
      <c r="F1601" s="11" t="str">
        <f>IFERROR(INDEX(lvl_4[],MATCH(L1601,lvl_4[ID],0),MATCH(TEXT(K1601,"##0"),lvl_4[#Headers],0)),"Нет")</f>
        <v>Операторы</v>
      </c>
      <c r="G1601" s="11" t="str">
        <f>IFERROR(INDEX(lvl_5[],MATCH(M1601,lvl_5[ID],0),MATCH(_xlfn.CONCAT(TEXT(K1601,"##0"),"_",TEXT(L1601,"##0")),lvl_5[#Headers],0)),"Нет")</f>
        <v>Звезда</v>
      </c>
      <c r="H1601" s="11" t="str">
        <f>IFERROR(INDEX(lvl_6[],MATCH(N1601,lvl_6[ID],0),MATCH(_xlfn.CONCAT(K1601,"_",L1601,"_",M1601),lvl_6[#Headers],0)),"Нет")</f>
        <v>Звезда. Благоприятность</v>
      </c>
      <c r="I1601" s="12">
        <v>1</v>
      </c>
      <c r="J1601" s="12">
        <v>2</v>
      </c>
      <c r="K1601" s="12">
        <v>2</v>
      </c>
      <c r="L1601" s="12">
        <v>3</v>
      </c>
      <c r="M1601" s="12">
        <v>4</v>
      </c>
      <c r="N1601" s="12">
        <v>1</v>
      </c>
      <c r="O1601" s="12">
        <f>COUNTIF($P$2:P1601,P1601)</f>
        <v>9</v>
      </c>
      <c r="P1601" s="12" t="str">
        <f t="shared" si="76"/>
        <v>122030401</v>
      </c>
      <c r="Q1601" s="12" t="str">
        <f t="shared" si="77"/>
        <v>1220304010009</v>
      </c>
      <c r="R1601" s="20" t="s">
        <v>1442</v>
      </c>
      <c r="BD1601" s="12" t="s">
        <v>89</v>
      </c>
      <c r="BG1601" s="21" t="s">
        <v>1109</v>
      </c>
      <c r="BJ1601" s="12">
        <v>1</v>
      </c>
    </row>
    <row r="1602" spans="1:62" ht="45" x14ac:dyDescent="0.25">
      <c r="A1602" s="12">
        <v>1</v>
      </c>
      <c r="B1602" s="11" t="str">
        <f t="shared" si="78"/>
        <v>Общий расчет. Ци Мень. Анализ Дворца. Операторы. Дворец. Дворец. Сила дворца в сезоне (своевременность)</v>
      </c>
      <c r="C1602" s="11" t="str">
        <f>IFERROR(VLOOKUP(I1602,lvl_1[],2,FALSE),"Нет")</f>
        <v>Общий расчет</v>
      </c>
      <c r="D1602" s="11" t="str">
        <f>IFERROR(VLOOKUP(Rule!J1602,lvl_2[],2,FALSE),"Нет")</f>
        <v>Ци Мень</v>
      </c>
      <c r="E1602" s="11" t="str">
        <f>IFERROR(VLOOKUP(Rule!K1602,lvl_3[],2,FALSE),"Нет")</f>
        <v>Анализ Дворца</v>
      </c>
      <c r="F1602" s="11" t="str">
        <f>IFERROR(INDEX(lvl_4[],MATCH(L1602,lvl_4[ID],0),MATCH(TEXT(K1602,"##0"),lvl_4[#Headers],0)),"Нет")</f>
        <v>Операторы</v>
      </c>
      <c r="G1602" s="11" t="str">
        <f>IFERROR(INDEX(lvl_5[],MATCH(M1602,lvl_5[ID],0),MATCH(_xlfn.CONCAT(TEXT(K1602,"##0"),"_",TEXT(L1602,"##0")),lvl_5[#Headers],0)),"Нет")</f>
        <v>Дворец</v>
      </c>
      <c r="H1602" s="11" t="str">
        <f>IFERROR(INDEX(lvl_6[],MATCH(N1602,lvl_6[ID],0),MATCH(_xlfn.CONCAT(K1602,"_",L1602,"_",M1602),lvl_6[#Headers],0)),"Нет")</f>
        <v>Дворец. Сила дворца в сезоне (своевременность)</v>
      </c>
      <c r="I1602" s="12">
        <v>1</v>
      </c>
      <c r="J1602" s="12">
        <v>2</v>
      </c>
      <c r="K1602" s="12">
        <v>2</v>
      </c>
      <c r="L1602" s="12">
        <v>3</v>
      </c>
      <c r="M1602" s="12">
        <v>2</v>
      </c>
      <c r="N1602" s="12">
        <v>3</v>
      </c>
      <c r="O1602" s="12">
        <f>COUNTIF($P$2:P1602,P1602)</f>
        <v>1</v>
      </c>
      <c r="P1602" s="12" t="str">
        <f t="shared" si="76"/>
        <v>122030203</v>
      </c>
      <c r="Q1602" s="12" t="str">
        <f t="shared" si="77"/>
        <v>1220302030001</v>
      </c>
      <c r="R1602" s="20" t="s">
        <v>2227</v>
      </c>
      <c r="S1602" s="20" t="s">
        <v>2222</v>
      </c>
      <c r="AD1602" s="12" t="s">
        <v>859</v>
      </c>
      <c r="AW1602" s="12">
        <v>4</v>
      </c>
      <c r="BG1602" s="21">
        <v>1</v>
      </c>
      <c r="BJ1602" s="12">
        <v>1</v>
      </c>
    </row>
    <row r="1603" spans="1:62" ht="45" x14ac:dyDescent="0.25">
      <c r="A1603" s="12">
        <v>1</v>
      </c>
      <c r="B1603" s="11" t="str">
        <f t="shared" si="78"/>
        <v>Общий расчет. Ци Мень. Анализ Дворца. Операторы. Дворец. Дворец. Сила дворца в сезоне (своевременность)</v>
      </c>
      <c r="C1603" s="11" t="str">
        <f>IFERROR(VLOOKUP(I1603,lvl_1[],2,FALSE),"Нет")</f>
        <v>Общий расчет</v>
      </c>
      <c r="D1603" s="11" t="str">
        <f>IFERROR(VLOOKUP(Rule!J1603,lvl_2[],2,FALSE),"Нет")</f>
        <v>Ци Мень</v>
      </c>
      <c r="E1603" s="11" t="str">
        <f>IFERROR(VLOOKUP(Rule!K1603,lvl_3[],2,FALSE),"Нет")</f>
        <v>Анализ Дворца</v>
      </c>
      <c r="F1603" s="11" t="str">
        <f>IFERROR(INDEX(lvl_4[],MATCH(L1603,lvl_4[ID],0),MATCH(TEXT(K1603,"##0"),lvl_4[#Headers],0)),"Нет")</f>
        <v>Операторы</v>
      </c>
      <c r="G1603" s="11" t="str">
        <f>IFERROR(INDEX(lvl_5[],MATCH(M1603,lvl_5[ID],0),MATCH(_xlfn.CONCAT(TEXT(K1603,"##0"),"_",TEXT(L1603,"##0")),lvl_5[#Headers],0)),"Нет")</f>
        <v>Дворец</v>
      </c>
      <c r="H1603" s="11" t="str">
        <f>IFERROR(INDEX(lvl_6[],MATCH(N1603,lvl_6[ID],0),MATCH(_xlfn.CONCAT(K1603,"_",L1603,"_",M1603),lvl_6[#Headers],0)),"Нет")</f>
        <v>Дворец. Сила дворца в сезоне (своевременность)</v>
      </c>
      <c r="I1603" s="12">
        <v>1</v>
      </c>
      <c r="J1603" s="12">
        <v>2</v>
      </c>
      <c r="K1603" s="12">
        <v>2</v>
      </c>
      <c r="L1603" s="12">
        <v>3</v>
      </c>
      <c r="M1603" s="12">
        <v>2</v>
      </c>
      <c r="N1603" s="12">
        <v>3</v>
      </c>
      <c r="O1603" s="12">
        <f>COUNTIF($P$2:P1603,P1603)</f>
        <v>2</v>
      </c>
      <c r="P1603" s="12" t="str">
        <f t="shared" si="76"/>
        <v>122030203</v>
      </c>
      <c r="Q1603" s="12" t="str">
        <f t="shared" si="77"/>
        <v>1220302030002</v>
      </c>
      <c r="R1603" s="20" t="s">
        <v>2227</v>
      </c>
      <c r="S1603" s="20" t="s">
        <v>2222</v>
      </c>
      <c r="AD1603" s="12" t="s">
        <v>860</v>
      </c>
      <c r="AW1603" s="12">
        <v>4</v>
      </c>
      <c r="BG1603" s="21">
        <v>1</v>
      </c>
      <c r="BJ1603" s="12">
        <v>1</v>
      </c>
    </row>
    <row r="1604" spans="1:62" ht="45" x14ac:dyDescent="0.25">
      <c r="A1604" s="12">
        <v>1</v>
      </c>
      <c r="B1604" s="11" t="str">
        <f t="shared" si="78"/>
        <v>Общий расчет. Ци Мень. Анализ Дворца. Операторы. Дворец. Дворец. Сила дворца в сезоне (своевременность)</v>
      </c>
      <c r="C1604" s="11" t="str">
        <f>IFERROR(VLOOKUP(I1604,lvl_1[],2,FALSE),"Нет")</f>
        <v>Общий расчет</v>
      </c>
      <c r="D1604" s="11" t="str">
        <f>IFERROR(VLOOKUP(Rule!J1604,lvl_2[],2,FALSE),"Нет")</f>
        <v>Ци Мень</v>
      </c>
      <c r="E1604" s="11" t="str">
        <f>IFERROR(VLOOKUP(Rule!K1604,lvl_3[],2,FALSE),"Нет")</f>
        <v>Анализ Дворца</v>
      </c>
      <c r="F1604" s="11" t="str">
        <f>IFERROR(INDEX(lvl_4[],MATCH(L1604,lvl_4[ID],0),MATCH(TEXT(K1604,"##0"),lvl_4[#Headers],0)),"Нет")</f>
        <v>Операторы</v>
      </c>
      <c r="G1604" s="11" t="str">
        <f>IFERROR(INDEX(lvl_5[],MATCH(M1604,lvl_5[ID],0),MATCH(_xlfn.CONCAT(TEXT(K1604,"##0"),"_",TEXT(L1604,"##0")),lvl_5[#Headers],0)),"Нет")</f>
        <v>Дворец</v>
      </c>
      <c r="H1604" s="11" t="str">
        <f>IFERROR(INDEX(lvl_6[],MATCH(N1604,lvl_6[ID],0),MATCH(_xlfn.CONCAT(K1604,"_",L1604,"_",M1604),lvl_6[#Headers],0)),"Нет")</f>
        <v>Дворец. Сила дворца в сезоне (своевременность)</v>
      </c>
      <c r="I1604" s="12">
        <v>1</v>
      </c>
      <c r="J1604" s="12">
        <v>2</v>
      </c>
      <c r="K1604" s="12">
        <v>2</v>
      </c>
      <c r="L1604" s="12">
        <v>3</v>
      </c>
      <c r="M1604" s="12">
        <v>2</v>
      </c>
      <c r="N1604" s="12">
        <v>3</v>
      </c>
      <c r="O1604" s="12">
        <f>COUNTIF($P$2:P1604,P1604)</f>
        <v>3</v>
      </c>
      <c r="P1604" s="12" t="str">
        <f t="shared" si="76"/>
        <v>122030203</v>
      </c>
      <c r="Q1604" s="12" t="str">
        <f t="shared" si="77"/>
        <v>1220302030003</v>
      </c>
      <c r="R1604" s="20" t="s">
        <v>2227</v>
      </c>
      <c r="S1604" s="20" t="s">
        <v>2223</v>
      </c>
      <c r="AD1604" s="12" t="s">
        <v>861</v>
      </c>
      <c r="AW1604" s="12">
        <v>4</v>
      </c>
      <c r="BG1604" s="21">
        <v>0.1</v>
      </c>
      <c r="BJ1604" s="12">
        <v>1</v>
      </c>
    </row>
    <row r="1605" spans="1:62" ht="45" x14ac:dyDescent="0.25">
      <c r="A1605" s="12">
        <v>1</v>
      </c>
      <c r="B1605" s="11" t="str">
        <f t="shared" si="78"/>
        <v>Общий расчет. Ци Мень. Анализ Дворца. Операторы. Дворец. Дворец. Сила дворца в сезоне (своевременность)</v>
      </c>
      <c r="C1605" s="11" t="str">
        <f>IFERROR(VLOOKUP(I1605,lvl_1[],2,FALSE),"Нет")</f>
        <v>Общий расчет</v>
      </c>
      <c r="D1605" s="11" t="str">
        <f>IFERROR(VLOOKUP(Rule!J1605,lvl_2[],2,FALSE),"Нет")</f>
        <v>Ци Мень</v>
      </c>
      <c r="E1605" s="11" t="str">
        <f>IFERROR(VLOOKUP(Rule!K1605,lvl_3[],2,FALSE),"Нет")</f>
        <v>Анализ Дворца</v>
      </c>
      <c r="F1605" s="11" t="str">
        <f>IFERROR(INDEX(lvl_4[],MATCH(L1605,lvl_4[ID],0),MATCH(TEXT(K1605,"##0"),lvl_4[#Headers],0)),"Нет")</f>
        <v>Операторы</v>
      </c>
      <c r="G1605" s="11" t="str">
        <f>IFERROR(INDEX(lvl_5[],MATCH(M1605,lvl_5[ID],0),MATCH(_xlfn.CONCAT(TEXT(K1605,"##0"),"_",TEXT(L1605,"##0")),lvl_5[#Headers],0)),"Нет")</f>
        <v>Дворец</v>
      </c>
      <c r="H1605" s="11" t="str">
        <f>IFERROR(INDEX(lvl_6[],MATCH(N1605,lvl_6[ID],0),MATCH(_xlfn.CONCAT(K1605,"_",L1605,"_",M1605),lvl_6[#Headers],0)),"Нет")</f>
        <v>Дворец. Сила дворца в сезоне (своевременность)</v>
      </c>
      <c r="I1605" s="12">
        <v>1</v>
      </c>
      <c r="J1605" s="12">
        <v>2</v>
      </c>
      <c r="K1605" s="12">
        <v>2</v>
      </c>
      <c r="L1605" s="12">
        <v>3</v>
      </c>
      <c r="M1605" s="12">
        <v>2</v>
      </c>
      <c r="N1605" s="12">
        <v>3</v>
      </c>
      <c r="O1605" s="12">
        <f>COUNTIF($P$2:P1605,P1605)</f>
        <v>4</v>
      </c>
      <c r="P1605" s="12" t="str">
        <f t="shared" si="76"/>
        <v>122030203</v>
      </c>
      <c r="Q1605" s="12" t="str">
        <f t="shared" si="77"/>
        <v>1220302030004</v>
      </c>
      <c r="R1605" s="20" t="s">
        <v>2227</v>
      </c>
      <c r="S1605" s="20" t="s">
        <v>10</v>
      </c>
      <c r="AD1605" s="12" t="s">
        <v>862</v>
      </c>
      <c r="AW1605" s="12">
        <v>4</v>
      </c>
      <c r="BG1605" s="21">
        <v>0.5</v>
      </c>
      <c r="BJ1605" s="12">
        <v>1</v>
      </c>
    </row>
    <row r="1606" spans="1:62" ht="45" x14ac:dyDescent="0.25">
      <c r="A1606" s="12">
        <v>1</v>
      </c>
      <c r="B1606" s="11" t="str">
        <f t="shared" si="78"/>
        <v>Общий расчет. Ци Мень. Анализ Дворца. Операторы. Дворец. Дворец. Сила дворца в сезоне (своевременность)</v>
      </c>
      <c r="C1606" s="11" t="str">
        <f>IFERROR(VLOOKUP(I1606,lvl_1[],2,FALSE),"Нет")</f>
        <v>Общий расчет</v>
      </c>
      <c r="D1606" s="11" t="str">
        <f>IFERROR(VLOOKUP(Rule!J1606,lvl_2[],2,FALSE),"Нет")</f>
        <v>Ци Мень</v>
      </c>
      <c r="E1606" s="11" t="str">
        <f>IFERROR(VLOOKUP(Rule!K1606,lvl_3[],2,FALSE),"Нет")</f>
        <v>Анализ Дворца</v>
      </c>
      <c r="F1606" s="11" t="str">
        <f>IFERROR(INDEX(lvl_4[],MATCH(L1606,lvl_4[ID],0),MATCH(TEXT(K1606,"##0"),lvl_4[#Headers],0)),"Нет")</f>
        <v>Операторы</v>
      </c>
      <c r="G1606" s="11" t="str">
        <f>IFERROR(INDEX(lvl_5[],MATCH(M1606,lvl_5[ID],0),MATCH(_xlfn.CONCAT(TEXT(K1606,"##0"),"_",TEXT(L1606,"##0")),lvl_5[#Headers],0)),"Нет")</f>
        <v>Дворец</v>
      </c>
      <c r="H1606" s="11" t="str">
        <f>IFERROR(INDEX(lvl_6[],MATCH(N1606,lvl_6[ID],0),MATCH(_xlfn.CONCAT(K1606,"_",L1606,"_",M1606),lvl_6[#Headers],0)),"Нет")</f>
        <v>Дворец. Сила дворца в сезоне (своевременность)</v>
      </c>
      <c r="I1606" s="12">
        <v>1</v>
      </c>
      <c r="J1606" s="12">
        <v>2</v>
      </c>
      <c r="K1606" s="12">
        <v>2</v>
      </c>
      <c r="L1606" s="12">
        <v>3</v>
      </c>
      <c r="M1606" s="12">
        <v>2</v>
      </c>
      <c r="N1606" s="12">
        <v>3</v>
      </c>
      <c r="O1606" s="12">
        <f>COUNTIF($P$2:P1606,P1606)</f>
        <v>5</v>
      </c>
      <c r="P1606" s="12" t="str">
        <f t="shared" si="76"/>
        <v>122030203</v>
      </c>
      <c r="Q1606" s="12" t="str">
        <f t="shared" si="77"/>
        <v>1220302030005</v>
      </c>
      <c r="R1606" s="20" t="s">
        <v>2227</v>
      </c>
      <c r="S1606" s="20" t="s">
        <v>10</v>
      </c>
      <c r="AD1606" s="12" t="s">
        <v>863</v>
      </c>
      <c r="AW1606" s="12">
        <v>4</v>
      </c>
      <c r="BG1606" s="21">
        <v>0.5</v>
      </c>
      <c r="BJ1606" s="12">
        <v>1</v>
      </c>
    </row>
    <row r="1607" spans="1:62" ht="45" x14ac:dyDescent="0.25">
      <c r="A1607" s="12">
        <v>1</v>
      </c>
      <c r="B1607" s="11" t="str">
        <f t="shared" si="78"/>
        <v>Общий расчет. Ци Мень. Анализ Дворца. Операторы. Дворец. Дворец. Сила дворца в сезоне (своевременность)</v>
      </c>
      <c r="C1607" s="11" t="str">
        <f>IFERROR(VLOOKUP(I1607,lvl_1[],2,FALSE),"Нет")</f>
        <v>Общий расчет</v>
      </c>
      <c r="D1607" s="11" t="str">
        <f>IFERROR(VLOOKUP(Rule!J1607,lvl_2[],2,FALSE),"Нет")</f>
        <v>Ци Мень</v>
      </c>
      <c r="E1607" s="11" t="str">
        <f>IFERROR(VLOOKUP(Rule!K1607,lvl_3[],2,FALSE),"Нет")</f>
        <v>Анализ Дворца</v>
      </c>
      <c r="F1607" s="11" t="str">
        <f>IFERROR(INDEX(lvl_4[],MATCH(L1607,lvl_4[ID],0),MATCH(TEXT(K1607,"##0"),lvl_4[#Headers],0)),"Нет")</f>
        <v>Операторы</v>
      </c>
      <c r="G1607" s="11" t="str">
        <f>IFERROR(INDEX(lvl_5[],MATCH(M1607,lvl_5[ID],0),MATCH(_xlfn.CONCAT(TEXT(K1607,"##0"),"_",TEXT(L1607,"##0")),lvl_5[#Headers],0)),"Нет")</f>
        <v>Дворец</v>
      </c>
      <c r="H1607" s="11" t="str">
        <f>IFERROR(INDEX(lvl_6[],MATCH(N1607,lvl_6[ID],0),MATCH(_xlfn.CONCAT(K1607,"_",L1607,"_",M1607),lvl_6[#Headers],0)),"Нет")</f>
        <v>Дворец. Сила дворца в сезоне (своевременность)</v>
      </c>
      <c r="I1607" s="12">
        <v>1</v>
      </c>
      <c r="J1607" s="12">
        <v>2</v>
      </c>
      <c r="K1607" s="12">
        <v>2</v>
      </c>
      <c r="L1607" s="12">
        <v>3</v>
      </c>
      <c r="M1607" s="12">
        <v>2</v>
      </c>
      <c r="N1607" s="12">
        <v>3</v>
      </c>
      <c r="O1607" s="12">
        <f>COUNTIF($P$2:P1607,P1607)</f>
        <v>6</v>
      </c>
      <c r="P1607" s="12" t="str">
        <f t="shared" si="76"/>
        <v>122030203</v>
      </c>
      <c r="Q1607" s="12" t="str">
        <f t="shared" si="77"/>
        <v>1220302030006</v>
      </c>
      <c r="R1607" s="20" t="s">
        <v>2227</v>
      </c>
      <c r="S1607" s="20" t="s">
        <v>2223</v>
      </c>
      <c r="AD1607" s="12" t="s">
        <v>864</v>
      </c>
      <c r="AW1607" s="12">
        <v>4</v>
      </c>
      <c r="BG1607" s="21">
        <v>0.1</v>
      </c>
      <c r="BJ1607" s="12">
        <v>1</v>
      </c>
    </row>
    <row r="1608" spans="1:62" ht="45" x14ac:dyDescent="0.25">
      <c r="A1608" s="12">
        <v>1</v>
      </c>
      <c r="B1608" s="11" t="str">
        <f t="shared" si="78"/>
        <v>Общий расчет. Ци Мень. Анализ Дворца. Операторы. Дворец. Дворец. Сила дворца в сезоне (своевременность)</v>
      </c>
      <c r="C1608" s="11" t="str">
        <f>IFERROR(VLOOKUP(I1608,lvl_1[],2,FALSE),"Нет")</f>
        <v>Общий расчет</v>
      </c>
      <c r="D1608" s="11" t="str">
        <f>IFERROR(VLOOKUP(Rule!J1608,lvl_2[],2,FALSE),"Нет")</f>
        <v>Ци Мень</v>
      </c>
      <c r="E1608" s="11" t="str">
        <f>IFERROR(VLOOKUP(Rule!K1608,lvl_3[],2,FALSE),"Нет")</f>
        <v>Анализ Дворца</v>
      </c>
      <c r="F1608" s="11" t="str">
        <f>IFERROR(INDEX(lvl_4[],MATCH(L1608,lvl_4[ID],0),MATCH(TEXT(K1608,"##0"),lvl_4[#Headers],0)),"Нет")</f>
        <v>Операторы</v>
      </c>
      <c r="G1608" s="11" t="str">
        <f>IFERROR(INDEX(lvl_5[],MATCH(M1608,lvl_5[ID],0),MATCH(_xlfn.CONCAT(TEXT(K1608,"##0"),"_",TEXT(L1608,"##0")),lvl_5[#Headers],0)),"Нет")</f>
        <v>Дворец</v>
      </c>
      <c r="H1608" s="11" t="str">
        <f>IFERROR(INDEX(lvl_6[],MATCH(N1608,lvl_6[ID],0),MATCH(_xlfn.CONCAT(K1608,"_",L1608,"_",M1608),lvl_6[#Headers],0)),"Нет")</f>
        <v>Дворец. Сила дворца в сезоне (своевременность)</v>
      </c>
      <c r="I1608" s="12">
        <v>1</v>
      </c>
      <c r="J1608" s="12">
        <v>2</v>
      </c>
      <c r="K1608" s="12">
        <v>2</v>
      </c>
      <c r="L1608" s="12">
        <v>3</v>
      </c>
      <c r="M1608" s="12">
        <v>2</v>
      </c>
      <c r="N1608" s="12">
        <v>3</v>
      </c>
      <c r="O1608" s="12">
        <f>COUNTIF($P$2:P1608,P1608)</f>
        <v>7</v>
      </c>
      <c r="P1608" s="12" t="str">
        <f t="shared" si="76"/>
        <v>122030203</v>
      </c>
      <c r="Q1608" s="12" t="str">
        <f t="shared" si="77"/>
        <v>1220302030007</v>
      </c>
      <c r="R1608" s="20" t="s">
        <v>2227</v>
      </c>
      <c r="S1608" s="20" t="s">
        <v>28</v>
      </c>
      <c r="AD1608" s="12" t="s">
        <v>865</v>
      </c>
      <c r="AW1608" s="12">
        <v>4</v>
      </c>
      <c r="BG1608" s="21">
        <v>0</v>
      </c>
      <c r="BI1608" s="12">
        <v>1</v>
      </c>
      <c r="BJ1608" s="12">
        <v>1</v>
      </c>
    </row>
    <row r="1609" spans="1:62" ht="45" x14ac:dyDescent="0.25">
      <c r="A1609" s="12">
        <v>1</v>
      </c>
      <c r="B1609" s="11" t="str">
        <f t="shared" si="78"/>
        <v>Общий расчет. Ци Мень. Анализ Дворца. Операторы. Дворец. Дворец. Сила дворца в сезоне (своевременность)</v>
      </c>
      <c r="C1609" s="11" t="str">
        <f>IFERROR(VLOOKUP(I1609,lvl_1[],2,FALSE),"Нет")</f>
        <v>Общий расчет</v>
      </c>
      <c r="D1609" s="11" t="str">
        <f>IFERROR(VLOOKUP(Rule!J1609,lvl_2[],2,FALSE),"Нет")</f>
        <v>Ци Мень</v>
      </c>
      <c r="E1609" s="11" t="str">
        <f>IFERROR(VLOOKUP(Rule!K1609,lvl_3[],2,FALSE),"Нет")</f>
        <v>Анализ Дворца</v>
      </c>
      <c r="F1609" s="11" t="str">
        <f>IFERROR(INDEX(lvl_4[],MATCH(L1609,lvl_4[ID],0),MATCH(TEXT(K1609,"##0"),lvl_4[#Headers],0)),"Нет")</f>
        <v>Операторы</v>
      </c>
      <c r="G1609" s="11" t="str">
        <f>IFERROR(INDEX(lvl_5[],MATCH(M1609,lvl_5[ID],0),MATCH(_xlfn.CONCAT(TEXT(K1609,"##0"),"_",TEXT(L1609,"##0")),lvl_5[#Headers],0)),"Нет")</f>
        <v>Дворец</v>
      </c>
      <c r="H1609" s="11" t="str">
        <f>IFERROR(INDEX(lvl_6[],MATCH(N1609,lvl_6[ID],0),MATCH(_xlfn.CONCAT(K1609,"_",L1609,"_",M1609),lvl_6[#Headers],0)),"Нет")</f>
        <v>Дворец. Сила дворца в сезоне (своевременность)</v>
      </c>
      <c r="I1609" s="12">
        <v>1</v>
      </c>
      <c r="J1609" s="12">
        <v>2</v>
      </c>
      <c r="K1609" s="12">
        <v>2</v>
      </c>
      <c r="L1609" s="12">
        <v>3</v>
      </c>
      <c r="M1609" s="12">
        <v>2</v>
      </c>
      <c r="N1609" s="12">
        <v>3</v>
      </c>
      <c r="O1609" s="12">
        <f>COUNTIF($P$2:P1609,P1609)</f>
        <v>8</v>
      </c>
      <c r="P1609" s="12" t="str">
        <f t="shared" si="76"/>
        <v>122030203</v>
      </c>
      <c r="Q1609" s="12" t="str">
        <f t="shared" si="77"/>
        <v>1220302030008</v>
      </c>
      <c r="R1609" s="20" t="s">
        <v>2227</v>
      </c>
      <c r="S1609" s="20" t="s">
        <v>28</v>
      </c>
      <c r="AD1609" s="12" t="s">
        <v>866</v>
      </c>
      <c r="AW1609" s="12">
        <v>4</v>
      </c>
      <c r="BG1609" s="21">
        <v>0</v>
      </c>
      <c r="BI1609" s="12">
        <v>1</v>
      </c>
      <c r="BJ1609" s="12">
        <v>1</v>
      </c>
    </row>
    <row r="1610" spans="1:62" ht="45" x14ac:dyDescent="0.25">
      <c r="A1610" s="12">
        <v>1</v>
      </c>
      <c r="B1610" s="11" t="str">
        <f t="shared" si="78"/>
        <v>Общий расчет. Ци Мень. Анализ Дворца. Операторы. Дворец. Дворец. Сила дворца в сезоне (своевременность)</v>
      </c>
      <c r="C1610" s="11" t="str">
        <f>IFERROR(VLOOKUP(I1610,lvl_1[],2,FALSE),"Нет")</f>
        <v>Общий расчет</v>
      </c>
      <c r="D1610" s="11" t="str">
        <f>IFERROR(VLOOKUP(Rule!J1610,lvl_2[],2,FALSE),"Нет")</f>
        <v>Ци Мень</v>
      </c>
      <c r="E1610" s="11" t="str">
        <f>IFERROR(VLOOKUP(Rule!K1610,lvl_3[],2,FALSE),"Нет")</f>
        <v>Анализ Дворца</v>
      </c>
      <c r="F1610" s="11" t="str">
        <f>IFERROR(INDEX(lvl_4[],MATCH(L1610,lvl_4[ID],0),MATCH(TEXT(K1610,"##0"),lvl_4[#Headers],0)),"Нет")</f>
        <v>Операторы</v>
      </c>
      <c r="G1610" s="11" t="str">
        <f>IFERROR(INDEX(lvl_5[],MATCH(M1610,lvl_5[ID],0),MATCH(_xlfn.CONCAT(TEXT(K1610,"##0"),"_",TEXT(L1610,"##0")),lvl_5[#Headers],0)),"Нет")</f>
        <v>Дворец</v>
      </c>
      <c r="H1610" s="11" t="str">
        <f>IFERROR(INDEX(lvl_6[],MATCH(N1610,lvl_6[ID],0),MATCH(_xlfn.CONCAT(K1610,"_",L1610,"_",M1610),lvl_6[#Headers],0)),"Нет")</f>
        <v>Дворец. Сила дворца в сезоне (своевременность)</v>
      </c>
      <c r="I1610" s="12">
        <v>1</v>
      </c>
      <c r="J1610" s="12">
        <v>2</v>
      </c>
      <c r="K1610" s="12">
        <v>2</v>
      </c>
      <c r="L1610" s="12">
        <v>3</v>
      </c>
      <c r="M1610" s="12">
        <v>2</v>
      </c>
      <c r="N1610" s="12">
        <v>3</v>
      </c>
      <c r="O1610" s="12">
        <f>COUNTIF($P$2:P1610,P1610)</f>
        <v>9</v>
      </c>
      <c r="P1610" s="12" t="str">
        <f t="shared" si="76"/>
        <v>122030203</v>
      </c>
      <c r="Q1610" s="12" t="str">
        <f t="shared" si="77"/>
        <v>1220302030009</v>
      </c>
      <c r="R1610" s="20" t="s">
        <v>2227</v>
      </c>
      <c r="S1610" s="20" t="s">
        <v>2223</v>
      </c>
      <c r="AD1610" s="12" t="s">
        <v>867</v>
      </c>
      <c r="AW1610" s="12">
        <v>4</v>
      </c>
      <c r="BG1610" s="21">
        <v>0.1</v>
      </c>
      <c r="BJ1610" s="12">
        <v>1</v>
      </c>
    </row>
    <row r="1611" spans="1:62" ht="45" x14ac:dyDescent="0.25">
      <c r="A1611" s="12">
        <v>1</v>
      </c>
      <c r="B1611" s="11" t="str">
        <f t="shared" si="78"/>
        <v>Общий расчет. Ци Мень. Анализ Дворца. Операторы. Дворец. Дворец. Сила дворца в сезоне (своевременность)</v>
      </c>
      <c r="C1611" s="11" t="str">
        <f>IFERROR(VLOOKUP(I1611,lvl_1[],2,FALSE),"Нет")</f>
        <v>Общий расчет</v>
      </c>
      <c r="D1611" s="11" t="str">
        <f>IFERROR(VLOOKUP(Rule!J1611,lvl_2[],2,FALSE),"Нет")</f>
        <v>Ци Мень</v>
      </c>
      <c r="E1611" s="11" t="str">
        <f>IFERROR(VLOOKUP(Rule!K1611,lvl_3[],2,FALSE),"Нет")</f>
        <v>Анализ Дворца</v>
      </c>
      <c r="F1611" s="11" t="str">
        <f>IFERROR(INDEX(lvl_4[],MATCH(L1611,lvl_4[ID],0),MATCH(TEXT(K1611,"##0"),lvl_4[#Headers],0)),"Нет")</f>
        <v>Операторы</v>
      </c>
      <c r="G1611" s="11" t="str">
        <f>IFERROR(INDEX(lvl_5[],MATCH(M1611,lvl_5[ID],0),MATCH(_xlfn.CONCAT(TEXT(K1611,"##0"),"_",TEXT(L1611,"##0")),lvl_5[#Headers],0)),"Нет")</f>
        <v>Дворец</v>
      </c>
      <c r="H1611" s="11" t="str">
        <f>IFERROR(INDEX(lvl_6[],MATCH(N1611,lvl_6[ID],0),MATCH(_xlfn.CONCAT(K1611,"_",L1611,"_",M1611),lvl_6[#Headers],0)),"Нет")</f>
        <v>Дворец. Сила дворца в сезоне (своевременность)</v>
      </c>
      <c r="I1611" s="12">
        <v>1</v>
      </c>
      <c r="J1611" s="12">
        <v>2</v>
      </c>
      <c r="K1611" s="12">
        <v>2</v>
      </c>
      <c r="L1611" s="12">
        <v>3</v>
      </c>
      <c r="M1611" s="12">
        <v>2</v>
      </c>
      <c r="N1611" s="12">
        <v>3</v>
      </c>
      <c r="O1611" s="12">
        <f>COUNTIF($P$2:P1611,P1611)</f>
        <v>10</v>
      </c>
      <c r="P1611" s="12" t="str">
        <f t="shared" si="76"/>
        <v>122030203</v>
      </c>
      <c r="Q1611" s="12" t="str">
        <f t="shared" si="77"/>
        <v>1220302030010</v>
      </c>
      <c r="R1611" s="20" t="s">
        <v>2227</v>
      </c>
      <c r="S1611" s="20" t="s">
        <v>2221</v>
      </c>
      <c r="AD1611" s="12" t="s">
        <v>868</v>
      </c>
      <c r="AW1611" s="12">
        <v>4</v>
      </c>
      <c r="BG1611" s="21">
        <v>0.9</v>
      </c>
      <c r="BJ1611" s="12">
        <v>1</v>
      </c>
    </row>
    <row r="1612" spans="1:62" ht="45" x14ac:dyDescent="0.25">
      <c r="A1612" s="12">
        <v>1</v>
      </c>
      <c r="B1612" s="11" t="str">
        <f t="shared" si="78"/>
        <v>Общий расчет. Ци Мень. Анализ Дворца. Операторы. Дворец. Дворец. Сила дворца в сезоне (своевременность)</v>
      </c>
      <c r="C1612" s="11" t="str">
        <f>IFERROR(VLOOKUP(I1612,lvl_1[],2,FALSE),"Нет")</f>
        <v>Общий расчет</v>
      </c>
      <c r="D1612" s="11" t="str">
        <f>IFERROR(VLOOKUP(Rule!J1612,lvl_2[],2,FALSE),"Нет")</f>
        <v>Ци Мень</v>
      </c>
      <c r="E1612" s="11" t="str">
        <f>IFERROR(VLOOKUP(Rule!K1612,lvl_3[],2,FALSE),"Нет")</f>
        <v>Анализ Дворца</v>
      </c>
      <c r="F1612" s="11" t="str">
        <f>IFERROR(INDEX(lvl_4[],MATCH(L1612,lvl_4[ID],0),MATCH(TEXT(K1612,"##0"),lvl_4[#Headers],0)),"Нет")</f>
        <v>Операторы</v>
      </c>
      <c r="G1612" s="11" t="str">
        <f>IFERROR(INDEX(lvl_5[],MATCH(M1612,lvl_5[ID],0),MATCH(_xlfn.CONCAT(TEXT(K1612,"##0"),"_",TEXT(L1612,"##0")),lvl_5[#Headers],0)),"Нет")</f>
        <v>Дворец</v>
      </c>
      <c r="H1612" s="11" t="str">
        <f>IFERROR(INDEX(lvl_6[],MATCH(N1612,lvl_6[ID],0),MATCH(_xlfn.CONCAT(K1612,"_",L1612,"_",M1612),lvl_6[#Headers],0)),"Нет")</f>
        <v>Дворец. Сила дворца в сезоне (своевременность)</v>
      </c>
      <c r="I1612" s="12">
        <v>1</v>
      </c>
      <c r="J1612" s="12">
        <v>2</v>
      </c>
      <c r="K1612" s="12">
        <v>2</v>
      </c>
      <c r="L1612" s="12">
        <v>3</v>
      </c>
      <c r="M1612" s="12">
        <v>2</v>
      </c>
      <c r="N1612" s="12">
        <v>3</v>
      </c>
      <c r="O1612" s="12">
        <f>COUNTIF($P$2:P1612,P1612)</f>
        <v>11</v>
      </c>
      <c r="P1612" s="12" t="str">
        <f t="shared" si="76"/>
        <v>122030203</v>
      </c>
      <c r="Q1612" s="12" t="str">
        <f t="shared" si="77"/>
        <v>1220302030011</v>
      </c>
      <c r="R1612" s="20" t="s">
        <v>2227</v>
      </c>
      <c r="S1612" s="20" t="s">
        <v>2221</v>
      </c>
      <c r="AD1612" s="12" t="s">
        <v>869</v>
      </c>
      <c r="AW1612" s="12">
        <v>4</v>
      </c>
      <c r="BG1612" s="21">
        <v>0.9</v>
      </c>
      <c r="BJ1612" s="12">
        <v>1</v>
      </c>
    </row>
    <row r="1613" spans="1:62" ht="45" x14ac:dyDescent="0.25">
      <c r="A1613" s="12">
        <v>1</v>
      </c>
      <c r="B1613" s="11" t="str">
        <f t="shared" si="78"/>
        <v>Общий расчет. Ци Мень. Анализ Дворца. Операторы. Дворец. Дворец. Сила дворца в сезоне (своевременность)</v>
      </c>
      <c r="C1613" s="11" t="str">
        <f>IFERROR(VLOOKUP(I1613,lvl_1[],2,FALSE),"Нет")</f>
        <v>Общий расчет</v>
      </c>
      <c r="D1613" s="11" t="str">
        <f>IFERROR(VLOOKUP(Rule!J1613,lvl_2[],2,FALSE),"Нет")</f>
        <v>Ци Мень</v>
      </c>
      <c r="E1613" s="11" t="str">
        <f>IFERROR(VLOOKUP(Rule!K1613,lvl_3[],2,FALSE),"Нет")</f>
        <v>Анализ Дворца</v>
      </c>
      <c r="F1613" s="11" t="str">
        <f>IFERROR(INDEX(lvl_4[],MATCH(L1613,lvl_4[ID],0),MATCH(TEXT(K1613,"##0"),lvl_4[#Headers],0)),"Нет")</f>
        <v>Операторы</v>
      </c>
      <c r="G1613" s="11" t="str">
        <f>IFERROR(INDEX(lvl_5[],MATCH(M1613,lvl_5[ID],0),MATCH(_xlfn.CONCAT(TEXT(K1613,"##0"),"_",TEXT(L1613,"##0")),lvl_5[#Headers],0)),"Нет")</f>
        <v>Дворец</v>
      </c>
      <c r="H1613" s="11" t="str">
        <f>IFERROR(INDEX(lvl_6[],MATCH(N1613,lvl_6[ID],0),MATCH(_xlfn.CONCAT(K1613,"_",L1613,"_",M1613),lvl_6[#Headers],0)),"Нет")</f>
        <v>Дворец. Сила дворца в сезоне (своевременность)</v>
      </c>
      <c r="I1613" s="12">
        <v>1</v>
      </c>
      <c r="J1613" s="12">
        <v>2</v>
      </c>
      <c r="K1613" s="12">
        <v>2</v>
      </c>
      <c r="L1613" s="12">
        <v>3</v>
      </c>
      <c r="M1613" s="12">
        <v>2</v>
      </c>
      <c r="N1613" s="12">
        <v>3</v>
      </c>
      <c r="O1613" s="12">
        <f>COUNTIF($P$2:P1613,P1613)</f>
        <v>12</v>
      </c>
      <c r="P1613" s="12" t="str">
        <f t="shared" si="76"/>
        <v>122030203</v>
      </c>
      <c r="Q1613" s="12" t="str">
        <f t="shared" si="77"/>
        <v>1220302030012</v>
      </c>
      <c r="R1613" s="20" t="s">
        <v>2227</v>
      </c>
      <c r="S1613" s="20" t="s">
        <v>2223</v>
      </c>
      <c r="AD1613" s="12" t="s">
        <v>870</v>
      </c>
      <c r="AW1613" s="12">
        <v>4</v>
      </c>
      <c r="BG1613" s="21">
        <v>0.1</v>
      </c>
      <c r="BJ1613" s="12">
        <v>1</v>
      </c>
    </row>
    <row r="1614" spans="1:62" ht="45" x14ac:dyDescent="0.25">
      <c r="A1614" s="12">
        <v>1</v>
      </c>
      <c r="B1614" s="11" t="str">
        <f t="shared" si="78"/>
        <v>Общий расчет. Ци Мень. Анализ Дворца. Операторы. Дворец. Дворец. Сила дворца в сезоне (своевременность)</v>
      </c>
      <c r="C1614" s="11" t="str">
        <f>IFERROR(VLOOKUP(I1614,lvl_1[],2,FALSE),"Нет")</f>
        <v>Общий расчет</v>
      </c>
      <c r="D1614" s="11" t="str">
        <f>IFERROR(VLOOKUP(Rule!J1614,lvl_2[],2,FALSE),"Нет")</f>
        <v>Ци Мень</v>
      </c>
      <c r="E1614" s="11" t="str">
        <f>IFERROR(VLOOKUP(Rule!K1614,lvl_3[],2,FALSE),"Нет")</f>
        <v>Анализ Дворца</v>
      </c>
      <c r="F1614" s="11" t="str">
        <f>IFERROR(INDEX(lvl_4[],MATCH(L1614,lvl_4[ID],0),MATCH(TEXT(K1614,"##0"),lvl_4[#Headers],0)),"Нет")</f>
        <v>Операторы</v>
      </c>
      <c r="G1614" s="11" t="str">
        <f>IFERROR(INDEX(lvl_5[],MATCH(M1614,lvl_5[ID],0),MATCH(_xlfn.CONCAT(TEXT(K1614,"##0"),"_",TEXT(L1614,"##0")),lvl_5[#Headers],0)),"Нет")</f>
        <v>Дворец</v>
      </c>
      <c r="H1614" s="11" t="str">
        <f>IFERROR(INDEX(lvl_6[],MATCH(N1614,lvl_6[ID],0),MATCH(_xlfn.CONCAT(K1614,"_",L1614,"_",M1614),lvl_6[#Headers],0)),"Нет")</f>
        <v>Дворец. Сила дворца в сезоне (своевременность)</v>
      </c>
      <c r="I1614" s="12">
        <v>1</v>
      </c>
      <c r="J1614" s="12">
        <v>2</v>
      </c>
      <c r="K1614" s="12">
        <v>2</v>
      </c>
      <c r="L1614" s="12">
        <v>3</v>
      </c>
      <c r="M1614" s="12">
        <v>2</v>
      </c>
      <c r="N1614" s="12">
        <v>3</v>
      </c>
      <c r="O1614" s="12">
        <f>COUNTIF($P$2:P1614,P1614)</f>
        <v>13</v>
      </c>
      <c r="P1614" s="12" t="str">
        <f t="shared" si="76"/>
        <v>122030203</v>
      </c>
      <c r="Q1614" s="12" t="str">
        <f t="shared" si="77"/>
        <v>1220302030013</v>
      </c>
      <c r="R1614" s="20" t="s">
        <v>2227</v>
      </c>
      <c r="S1614" s="20" t="s">
        <v>2221</v>
      </c>
      <c r="AD1614" s="12" t="s">
        <v>859</v>
      </c>
      <c r="AW1614" s="12">
        <v>9</v>
      </c>
      <c r="BG1614" s="21">
        <v>0.9</v>
      </c>
      <c r="BJ1614" s="12">
        <v>1</v>
      </c>
    </row>
    <row r="1615" spans="1:62" ht="45" x14ac:dyDescent="0.25">
      <c r="A1615" s="12">
        <v>1</v>
      </c>
      <c r="B1615" s="11" t="str">
        <f t="shared" si="78"/>
        <v>Общий расчет. Ци Мень. Анализ Дворца. Операторы. Дворец. Дворец. Сила дворца в сезоне (своевременность)</v>
      </c>
      <c r="C1615" s="11" t="str">
        <f>IFERROR(VLOOKUP(I1615,lvl_1[],2,FALSE),"Нет")</f>
        <v>Общий расчет</v>
      </c>
      <c r="D1615" s="11" t="str">
        <f>IFERROR(VLOOKUP(Rule!J1615,lvl_2[],2,FALSE),"Нет")</f>
        <v>Ци Мень</v>
      </c>
      <c r="E1615" s="11" t="str">
        <f>IFERROR(VLOOKUP(Rule!K1615,lvl_3[],2,FALSE),"Нет")</f>
        <v>Анализ Дворца</v>
      </c>
      <c r="F1615" s="11" t="str">
        <f>IFERROR(INDEX(lvl_4[],MATCH(L1615,lvl_4[ID],0),MATCH(TEXT(K1615,"##0"),lvl_4[#Headers],0)),"Нет")</f>
        <v>Операторы</v>
      </c>
      <c r="G1615" s="11" t="str">
        <f>IFERROR(INDEX(lvl_5[],MATCH(M1615,lvl_5[ID],0),MATCH(_xlfn.CONCAT(TEXT(K1615,"##0"),"_",TEXT(L1615,"##0")),lvl_5[#Headers],0)),"Нет")</f>
        <v>Дворец</v>
      </c>
      <c r="H1615" s="11" t="str">
        <f>IFERROR(INDEX(lvl_6[],MATCH(N1615,lvl_6[ID],0),MATCH(_xlfn.CONCAT(K1615,"_",L1615,"_",M1615),lvl_6[#Headers],0)),"Нет")</f>
        <v>Дворец. Сила дворца в сезоне (своевременность)</v>
      </c>
      <c r="I1615" s="12">
        <v>1</v>
      </c>
      <c r="J1615" s="12">
        <v>2</v>
      </c>
      <c r="K1615" s="12">
        <v>2</v>
      </c>
      <c r="L1615" s="12">
        <v>3</v>
      </c>
      <c r="M1615" s="12">
        <v>2</v>
      </c>
      <c r="N1615" s="12">
        <v>3</v>
      </c>
      <c r="O1615" s="12">
        <f>COUNTIF($P$2:P1615,P1615)</f>
        <v>14</v>
      </c>
      <c r="P1615" s="12" t="str">
        <f t="shared" si="76"/>
        <v>122030203</v>
      </c>
      <c r="Q1615" s="12" t="str">
        <f t="shared" si="77"/>
        <v>1220302030014</v>
      </c>
      <c r="R1615" s="20" t="s">
        <v>2227</v>
      </c>
      <c r="S1615" s="20" t="s">
        <v>2221</v>
      </c>
      <c r="AD1615" s="12" t="s">
        <v>860</v>
      </c>
      <c r="AW1615" s="12">
        <v>9</v>
      </c>
      <c r="BG1615" s="21">
        <v>0.9</v>
      </c>
      <c r="BJ1615" s="12">
        <v>1</v>
      </c>
    </row>
    <row r="1616" spans="1:62" ht="45" x14ac:dyDescent="0.25">
      <c r="A1616" s="12">
        <v>1</v>
      </c>
      <c r="B1616" s="11" t="str">
        <f t="shared" si="78"/>
        <v>Общий расчет. Ци Мень. Анализ Дворца. Операторы. Дворец. Дворец. Сила дворца в сезоне (своевременность)</v>
      </c>
      <c r="C1616" s="11" t="str">
        <f>IFERROR(VLOOKUP(I1616,lvl_1[],2,FALSE),"Нет")</f>
        <v>Общий расчет</v>
      </c>
      <c r="D1616" s="11" t="str">
        <f>IFERROR(VLOOKUP(Rule!J1616,lvl_2[],2,FALSE),"Нет")</f>
        <v>Ци Мень</v>
      </c>
      <c r="E1616" s="11" t="str">
        <f>IFERROR(VLOOKUP(Rule!K1616,lvl_3[],2,FALSE),"Нет")</f>
        <v>Анализ Дворца</v>
      </c>
      <c r="F1616" s="11" t="str">
        <f>IFERROR(INDEX(lvl_4[],MATCH(L1616,lvl_4[ID],0),MATCH(TEXT(K1616,"##0"),lvl_4[#Headers],0)),"Нет")</f>
        <v>Операторы</v>
      </c>
      <c r="G1616" s="11" t="str">
        <f>IFERROR(INDEX(lvl_5[],MATCH(M1616,lvl_5[ID],0),MATCH(_xlfn.CONCAT(TEXT(K1616,"##0"),"_",TEXT(L1616,"##0")),lvl_5[#Headers],0)),"Нет")</f>
        <v>Дворец</v>
      </c>
      <c r="H1616" s="11" t="str">
        <f>IFERROR(INDEX(lvl_6[],MATCH(N1616,lvl_6[ID],0),MATCH(_xlfn.CONCAT(K1616,"_",L1616,"_",M1616),lvl_6[#Headers],0)),"Нет")</f>
        <v>Дворец. Сила дворца в сезоне (своевременность)</v>
      </c>
      <c r="I1616" s="12">
        <v>1</v>
      </c>
      <c r="J1616" s="12">
        <v>2</v>
      </c>
      <c r="K1616" s="12">
        <v>2</v>
      </c>
      <c r="L1616" s="12">
        <v>3</v>
      </c>
      <c r="M1616" s="12">
        <v>2</v>
      </c>
      <c r="N1616" s="12">
        <v>3</v>
      </c>
      <c r="O1616" s="12">
        <f>COUNTIF($P$2:P1616,P1616)</f>
        <v>15</v>
      </c>
      <c r="P1616" s="12" t="str">
        <f t="shared" si="76"/>
        <v>122030203</v>
      </c>
      <c r="Q1616" s="12" t="str">
        <f t="shared" si="77"/>
        <v>1220302030015</v>
      </c>
      <c r="R1616" s="20" t="s">
        <v>2227</v>
      </c>
      <c r="S1616" s="20" t="s">
        <v>10</v>
      </c>
      <c r="AD1616" s="12" t="s">
        <v>861</v>
      </c>
      <c r="AW1616" s="12">
        <v>9</v>
      </c>
      <c r="BG1616" s="21">
        <v>0.5</v>
      </c>
      <c r="BJ1616" s="12">
        <v>1</v>
      </c>
    </row>
    <row r="1617" spans="1:62" ht="45" x14ac:dyDescent="0.25">
      <c r="A1617" s="12">
        <v>1</v>
      </c>
      <c r="B1617" s="11" t="str">
        <f t="shared" si="78"/>
        <v>Общий расчет. Ци Мень. Анализ Дворца. Операторы. Дворец. Дворец. Сила дворца в сезоне (своевременность)</v>
      </c>
      <c r="C1617" s="11" t="str">
        <f>IFERROR(VLOOKUP(I1617,lvl_1[],2,FALSE),"Нет")</f>
        <v>Общий расчет</v>
      </c>
      <c r="D1617" s="11" t="str">
        <f>IFERROR(VLOOKUP(Rule!J1617,lvl_2[],2,FALSE),"Нет")</f>
        <v>Ци Мень</v>
      </c>
      <c r="E1617" s="11" t="str">
        <f>IFERROR(VLOOKUP(Rule!K1617,lvl_3[],2,FALSE),"Нет")</f>
        <v>Анализ Дворца</v>
      </c>
      <c r="F1617" s="11" t="str">
        <f>IFERROR(INDEX(lvl_4[],MATCH(L1617,lvl_4[ID],0),MATCH(TEXT(K1617,"##0"),lvl_4[#Headers],0)),"Нет")</f>
        <v>Операторы</v>
      </c>
      <c r="G1617" s="11" t="str">
        <f>IFERROR(INDEX(lvl_5[],MATCH(M1617,lvl_5[ID],0),MATCH(_xlfn.CONCAT(TEXT(K1617,"##0"),"_",TEXT(L1617,"##0")),lvl_5[#Headers],0)),"Нет")</f>
        <v>Дворец</v>
      </c>
      <c r="H1617" s="11" t="str">
        <f>IFERROR(INDEX(lvl_6[],MATCH(N1617,lvl_6[ID],0),MATCH(_xlfn.CONCAT(K1617,"_",L1617,"_",M1617),lvl_6[#Headers],0)),"Нет")</f>
        <v>Дворец. Сила дворца в сезоне (своевременность)</v>
      </c>
      <c r="I1617" s="12">
        <v>1</v>
      </c>
      <c r="J1617" s="12">
        <v>2</v>
      </c>
      <c r="K1617" s="12">
        <v>2</v>
      </c>
      <c r="L1617" s="12">
        <v>3</v>
      </c>
      <c r="M1617" s="12">
        <v>2</v>
      </c>
      <c r="N1617" s="12">
        <v>3</v>
      </c>
      <c r="O1617" s="12">
        <f>COUNTIF($P$2:P1617,P1617)</f>
        <v>16</v>
      </c>
      <c r="P1617" s="12" t="str">
        <f t="shared" si="76"/>
        <v>122030203</v>
      </c>
      <c r="Q1617" s="12" t="str">
        <f t="shared" si="77"/>
        <v>1220302030016</v>
      </c>
      <c r="R1617" s="20" t="s">
        <v>2227</v>
      </c>
      <c r="S1617" s="20" t="s">
        <v>2222</v>
      </c>
      <c r="AD1617" s="12" t="s">
        <v>862</v>
      </c>
      <c r="AW1617" s="12">
        <v>9</v>
      </c>
      <c r="BG1617" s="21">
        <v>1</v>
      </c>
      <c r="BJ1617" s="12">
        <v>1</v>
      </c>
    </row>
    <row r="1618" spans="1:62" ht="45" x14ac:dyDescent="0.25">
      <c r="A1618" s="12">
        <v>1</v>
      </c>
      <c r="B1618" s="11" t="str">
        <f t="shared" si="78"/>
        <v>Общий расчет. Ци Мень. Анализ Дворца. Операторы. Дворец. Дворец. Сила дворца в сезоне (своевременность)</v>
      </c>
      <c r="C1618" s="11" t="str">
        <f>IFERROR(VLOOKUP(I1618,lvl_1[],2,FALSE),"Нет")</f>
        <v>Общий расчет</v>
      </c>
      <c r="D1618" s="11" t="str">
        <f>IFERROR(VLOOKUP(Rule!J1618,lvl_2[],2,FALSE),"Нет")</f>
        <v>Ци Мень</v>
      </c>
      <c r="E1618" s="11" t="str">
        <f>IFERROR(VLOOKUP(Rule!K1618,lvl_3[],2,FALSE),"Нет")</f>
        <v>Анализ Дворца</v>
      </c>
      <c r="F1618" s="11" t="str">
        <f>IFERROR(INDEX(lvl_4[],MATCH(L1618,lvl_4[ID],0),MATCH(TEXT(K1618,"##0"),lvl_4[#Headers],0)),"Нет")</f>
        <v>Операторы</v>
      </c>
      <c r="G1618" s="11" t="str">
        <f>IFERROR(INDEX(lvl_5[],MATCH(M1618,lvl_5[ID],0),MATCH(_xlfn.CONCAT(TEXT(K1618,"##0"),"_",TEXT(L1618,"##0")),lvl_5[#Headers],0)),"Нет")</f>
        <v>Дворец</v>
      </c>
      <c r="H1618" s="11" t="str">
        <f>IFERROR(INDEX(lvl_6[],MATCH(N1618,lvl_6[ID],0),MATCH(_xlfn.CONCAT(K1618,"_",L1618,"_",M1618),lvl_6[#Headers],0)),"Нет")</f>
        <v>Дворец. Сила дворца в сезоне (своевременность)</v>
      </c>
      <c r="I1618" s="12">
        <v>1</v>
      </c>
      <c r="J1618" s="12">
        <v>2</v>
      </c>
      <c r="K1618" s="12">
        <v>2</v>
      </c>
      <c r="L1618" s="12">
        <v>3</v>
      </c>
      <c r="M1618" s="12">
        <v>2</v>
      </c>
      <c r="N1618" s="12">
        <v>3</v>
      </c>
      <c r="O1618" s="12">
        <f>COUNTIF($P$2:P1618,P1618)</f>
        <v>17</v>
      </c>
      <c r="P1618" s="12" t="str">
        <f t="shared" si="76"/>
        <v>122030203</v>
      </c>
      <c r="Q1618" s="12" t="str">
        <f t="shared" si="77"/>
        <v>1220302030017</v>
      </c>
      <c r="R1618" s="20" t="s">
        <v>2227</v>
      </c>
      <c r="S1618" s="20" t="s">
        <v>2222</v>
      </c>
      <c r="AD1618" s="12" t="s">
        <v>863</v>
      </c>
      <c r="AW1618" s="12">
        <v>9</v>
      </c>
      <c r="BG1618" s="21">
        <v>1</v>
      </c>
      <c r="BJ1618" s="12">
        <v>1</v>
      </c>
    </row>
    <row r="1619" spans="1:62" ht="45" x14ac:dyDescent="0.25">
      <c r="A1619" s="12">
        <v>1</v>
      </c>
      <c r="B1619" s="11" t="str">
        <f t="shared" si="78"/>
        <v>Общий расчет. Ци Мень. Анализ Дворца. Операторы. Дворец. Дворец. Сила дворца в сезоне (своевременность)</v>
      </c>
      <c r="C1619" s="11" t="str">
        <f>IFERROR(VLOOKUP(I1619,lvl_1[],2,FALSE),"Нет")</f>
        <v>Общий расчет</v>
      </c>
      <c r="D1619" s="11" t="str">
        <f>IFERROR(VLOOKUP(Rule!J1619,lvl_2[],2,FALSE),"Нет")</f>
        <v>Ци Мень</v>
      </c>
      <c r="E1619" s="11" t="str">
        <f>IFERROR(VLOOKUP(Rule!K1619,lvl_3[],2,FALSE),"Нет")</f>
        <v>Анализ Дворца</v>
      </c>
      <c r="F1619" s="11" t="str">
        <f>IFERROR(INDEX(lvl_4[],MATCH(L1619,lvl_4[ID],0),MATCH(TEXT(K1619,"##0"),lvl_4[#Headers],0)),"Нет")</f>
        <v>Операторы</v>
      </c>
      <c r="G1619" s="11" t="str">
        <f>IFERROR(INDEX(lvl_5[],MATCH(M1619,lvl_5[ID],0),MATCH(_xlfn.CONCAT(TEXT(K1619,"##0"),"_",TEXT(L1619,"##0")),lvl_5[#Headers],0)),"Нет")</f>
        <v>Дворец</v>
      </c>
      <c r="H1619" s="11" t="str">
        <f>IFERROR(INDEX(lvl_6[],MATCH(N1619,lvl_6[ID],0),MATCH(_xlfn.CONCAT(K1619,"_",L1619,"_",M1619),lvl_6[#Headers],0)),"Нет")</f>
        <v>Дворец. Сила дворца в сезоне (своевременность)</v>
      </c>
      <c r="I1619" s="12">
        <v>1</v>
      </c>
      <c r="J1619" s="12">
        <v>2</v>
      </c>
      <c r="K1619" s="12">
        <v>2</v>
      </c>
      <c r="L1619" s="12">
        <v>3</v>
      </c>
      <c r="M1619" s="12">
        <v>2</v>
      </c>
      <c r="N1619" s="12">
        <v>3</v>
      </c>
      <c r="O1619" s="12">
        <f>COUNTIF($P$2:P1619,P1619)</f>
        <v>18</v>
      </c>
      <c r="P1619" s="12" t="str">
        <f t="shared" si="76"/>
        <v>122030203</v>
      </c>
      <c r="Q1619" s="12" t="str">
        <f t="shared" si="77"/>
        <v>1220302030018</v>
      </c>
      <c r="R1619" s="20" t="s">
        <v>2227</v>
      </c>
      <c r="S1619" s="20" t="s">
        <v>10</v>
      </c>
      <c r="AD1619" s="12" t="s">
        <v>864</v>
      </c>
      <c r="AW1619" s="12">
        <v>9</v>
      </c>
      <c r="BG1619" s="21">
        <v>0.5</v>
      </c>
      <c r="BJ1619" s="12">
        <v>1</v>
      </c>
    </row>
    <row r="1620" spans="1:62" ht="45" x14ac:dyDescent="0.25">
      <c r="A1620" s="12">
        <v>1</v>
      </c>
      <c r="B1620" s="11" t="str">
        <f t="shared" si="78"/>
        <v>Общий расчет. Ци Мень. Анализ Дворца. Операторы. Дворец. Дворец. Сила дворца в сезоне (своевременность)</v>
      </c>
      <c r="C1620" s="11" t="str">
        <f>IFERROR(VLOOKUP(I1620,lvl_1[],2,FALSE),"Нет")</f>
        <v>Общий расчет</v>
      </c>
      <c r="D1620" s="11" t="str">
        <f>IFERROR(VLOOKUP(Rule!J1620,lvl_2[],2,FALSE),"Нет")</f>
        <v>Ци Мень</v>
      </c>
      <c r="E1620" s="11" t="str">
        <f>IFERROR(VLOOKUP(Rule!K1620,lvl_3[],2,FALSE),"Нет")</f>
        <v>Анализ Дворца</v>
      </c>
      <c r="F1620" s="11" t="str">
        <f>IFERROR(INDEX(lvl_4[],MATCH(L1620,lvl_4[ID],0),MATCH(TEXT(K1620,"##0"),lvl_4[#Headers],0)),"Нет")</f>
        <v>Операторы</v>
      </c>
      <c r="G1620" s="11" t="str">
        <f>IFERROR(INDEX(lvl_5[],MATCH(M1620,lvl_5[ID],0),MATCH(_xlfn.CONCAT(TEXT(K1620,"##0"),"_",TEXT(L1620,"##0")),lvl_5[#Headers],0)),"Нет")</f>
        <v>Дворец</v>
      </c>
      <c r="H1620" s="11" t="str">
        <f>IFERROR(INDEX(lvl_6[],MATCH(N1620,lvl_6[ID],0),MATCH(_xlfn.CONCAT(K1620,"_",L1620,"_",M1620),lvl_6[#Headers],0)),"Нет")</f>
        <v>Дворец. Сила дворца в сезоне (своевременность)</v>
      </c>
      <c r="I1620" s="12">
        <v>1</v>
      </c>
      <c r="J1620" s="12">
        <v>2</v>
      </c>
      <c r="K1620" s="12">
        <v>2</v>
      </c>
      <c r="L1620" s="12">
        <v>3</v>
      </c>
      <c r="M1620" s="12">
        <v>2</v>
      </c>
      <c r="N1620" s="12">
        <v>3</v>
      </c>
      <c r="O1620" s="12">
        <f>COUNTIF($P$2:P1620,P1620)</f>
        <v>19</v>
      </c>
      <c r="P1620" s="12" t="str">
        <f t="shared" si="76"/>
        <v>122030203</v>
      </c>
      <c r="Q1620" s="12" t="str">
        <f t="shared" si="77"/>
        <v>1220302030019</v>
      </c>
      <c r="R1620" s="20" t="s">
        <v>2227</v>
      </c>
      <c r="S1620" s="20" t="s">
        <v>2223</v>
      </c>
      <c r="AD1620" s="12" t="s">
        <v>865</v>
      </c>
      <c r="AW1620" s="12">
        <v>9</v>
      </c>
      <c r="BG1620" s="21">
        <v>0.1</v>
      </c>
      <c r="BJ1620" s="12">
        <v>1</v>
      </c>
    </row>
    <row r="1621" spans="1:62" ht="45" x14ac:dyDescent="0.25">
      <c r="A1621" s="12">
        <v>1</v>
      </c>
      <c r="B1621" s="11" t="str">
        <f t="shared" si="78"/>
        <v>Общий расчет. Ци Мень. Анализ Дворца. Операторы. Дворец. Дворец. Сила дворца в сезоне (своевременность)</v>
      </c>
      <c r="C1621" s="11" t="str">
        <f>IFERROR(VLOOKUP(I1621,lvl_1[],2,FALSE),"Нет")</f>
        <v>Общий расчет</v>
      </c>
      <c r="D1621" s="11" t="str">
        <f>IFERROR(VLOOKUP(Rule!J1621,lvl_2[],2,FALSE),"Нет")</f>
        <v>Ци Мень</v>
      </c>
      <c r="E1621" s="11" t="str">
        <f>IFERROR(VLOOKUP(Rule!K1621,lvl_3[],2,FALSE),"Нет")</f>
        <v>Анализ Дворца</v>
      </c>
      <c r="F1621" s="11" t="str">
        <f>IFERROR(INDEX(lvl_4[],MATCH(L1621,lvl_4[ID],0),MATCH(TEXT(K1621,"##0"),lvl_4[#Headers],0)),"Нет")</f>
        <v>Операторы</v>
      </c>
      <c r="G1621" s="11" t="str">
        <f>IFERROR(INDEX(lvl_5[],MATCH(M1621,lvl_5[ID],0),MATCH(_xlfn.CONCAT(TEXT(K1621,"##0"),"_",TEXT(L1621,"##0")),lvl_5[#Headers],0)),"Нет")</f>
        <v>Дворец</v>
      </c>
      <c r="H1621" s="11" t="str">
        <f>IFERROR(INDEX(lvl_6[],MATCH(N1621,lvl_6[ID],0),MATCH(_xlfn.CONCAT(K1621,"_",L1621,"_",M1621),lvl_6[#Headers],0)),"Нет")</f>
        <v>Дворец. Сила дворца в сезоне (своевременность)</v>
      </c>
      <c r="I1621" s="12">
        <v>1</v>
      </c>
      <c r="J1621" s="12">
        <v>2</v>
      </c>
      <c r="K1621" s="12">
        <v>2</v>
      </c>
      <c r="L1621" s="12">
        <v>3</v>
      </c>
      <c r="M1621" s="12">
        <v>2</v>
      </c>
      <c r="N1621" s="12">
        <v>3</v>
      </c>
      <c r="O1621" s="12">
        <f>COUNTIF($P$2:P1621,P1621)</f>
        <v>20</v>
      </c>
      <c r="P1621" s="12" t="str">
        <f t="shared" si="76"/>
        <v>122030203</v>
      </c>
      <c r="Q1621" s="12" t="str">
        <f t="shared" si="77"/>
        <v>1220302030020</v>
      </c>
      <c r="R1621" s="20" t="s">
        <v>2227</v>
      </c>
      <c r="S1621" s="20" t="s">
        <v>2223</v>
      </c>
      <c r="AD1621" s="12" t="s">
        <v>866</v>
      </c>
      <c r="AW1621" s="12">
        <v>9</v>
      </c>
      <c r="BG1621" s="21">
        <v>0.1</v>
      </c>
      <c r="BJ1621" s="12">
        <v>1</v>
      </c>
    </row>
    <row r="1622" spans="1:62" ht="45" x14ac:dyDescent="0.25">
      <c r="A1622" s="12">
        <v>1</v>
      </c>
      <c r="B1622" s="11" t="str">
        <f t="shared" si="78"/>
        <v>Общий расчет. Ци Мень. Анализ Дворца. Операторы. Дворец. Дворец. Сила дворца в сезоне (своевременность)</v>
      </c>
      <c r="C1622" s="11" t="str">
        <f>IFERROR(VLOOKUP(I1622,lvl_1[],2,FALSE),"Нет")</f>
        <v>Общий расчет</v>
      </c>
      <c r="D1622" s="11" t="str">
        <f>IFERROR(VLOOKUP(Rule!J1622,lvl_2[],2,FALSE),"Нет")</f>
        <v>Ци Мень</v>
      </c>
      <c r="E1622" s="11" t="str">
        <f>IFERROR(VLOOKUP(Rule!K1622,lvl_3[],2,FALSE),"Нет")</f>
        <v>Анализ Дворца</v>
      </c>
      <c r="F1622" s="11" t="str">
        <f>IFERROR(INDEX(lvl_4[],MATCH(L1622,lvl_4[ID],0),MATCH(TEXT(K1622,"##0"),lvl_4[#Headers],0)),"Нет")</f>
        <v>Операторы</v>
      </c>
      <c r="G1622" s="11" t="str">
        <f>IFERROR(INDEX(lvl_5[],MATCH(M1622,lvl_5[ID],0),MATCH(_xlfn.CONCAT(TEXT(K1622,"##0"),"_",TEXT(L1622,"##0")),lvl_5[#Headers],0)),"Нет")</f>
        <v>Дворец</v>
      </c>
      <c r="H1622" s="11" t="str">
        <f>IFERROR(INDEX(lvl_6[],MATCH(N1622,lvl_6[ID],0),MATCH(_xlfn.CONCAT(K1622,"_",L1622,"_",M1622),lvl_6[#Headers],0)),"Нет")</f>
        <v>Дворец. Сила дворца в сезоне (своевременность)</v>
      </c>
      <c r="I1622" s="12">
        <v>1</v>
      </c>
      <c r="J1622" s="12">
        <v>2</v>
      </c>
      <c r="K1622" s="12">
        <v>2</v>
      </c>
      <c r="L1622" s="12">
        <v>3</v>
      </c>
      <c r="M1622" s="12">
        <v>2</v>
      </c>
      <c r="N1622" s="12">
        <v>3</v>
      </c>
      <c r="O1622" s="12">
        <f>COUNTIF($P$2:P1622,P1622)</f>
        <v>21</v>
      </c>
      <c r="P1622" s="12" t="str">
        <f t="shared" si="76"/>
        <v>122030203</v>
      </c>
      <c r="Q1622" s="12" t="str">
        <f t="shared" si="77"/>
        <v>1220302030021</v>
      </c>
      <c r="R1622" s="20" t="s">
        <v>2227</v>
      </c>
      <c r="S1622" s="20" t="s">
        <v>10</v>
      </c>
      <c r="AD1622" s="12" t="s">
        <v>867</v>
      </c>
      <c r="AW1622" s="12">
        <v>9</v>
      </c>
      <c r="BG1622" s="21">
        <v>0.5</v>
      </c>
      <c r="BJ1622" s="12">
        <v>1</v>
      </c>
    </row>
    <row r="1623" spans="1:62" ht="45" x14ac:dyDescent="0.25">
      <c r="A1623" s="12">
        <v>1</v>
      </c>
      <c r="B1623" s="11" t="str">
        <f t="shared" si="78"/>
        <v>Общий расчет. Ци Мень. Анализ Дворца. Операторы. Дворец. Дворец. Сила дворца в сезоне (своевременность)</v>
      </c>
      <c r="C1623" s="11" t="str">
        <f>IFERROR(VLOOKUP(I1623,lvl_1[],2,FALSE),"Нет")</f>
        <v>Общий расчет</v>
      </c>
      <c r="D1623" s="11" t="str">
        <f>IFERROR(VLOOKUP(Rule!J1623,lvl_2[],2,FALSE),"Нет")</f>
        <v>Ци Мень</v>
      </c>
      <c r="E1623" s="11" t="str">
        <f>IFERROR(VLOOKUP(Rule!K1623,lvl_3[],2,FALSE),"Нет")</f>
        <v>Анализ Дворца</v>
      </c>
      <c r="F1623" s="11" t="str">
        <f>IFERROR(INDEX(lvl_4[],MATCH(L1623,lvl_4[ID],0),MATCH(TEXT(K1623,"##0"),lvl_4[#Headers],0)),"Нет")</f>
        <v>Операторы</v>
      </c>
      <c r="G1623" s="11" t="str">
        <f>IFERROR(INDEX(lvl_5[],MATCH(M1623,lvl_5[ID],0),MATCH(_xlfn.CONCAT(TEXT(K1623,"##0"),"_",TEXT(L1623,"##0")),lvl_5[#Headers],0)),"Нет")</f>
        <v>Дворец</v>
      </c>
      <c r="H1623" s="11" t="str">
        <f>IFERROR(INDEX(lvl_6[],MATCH(N1623,lvl_6[ID],0),MATCH(_xlfn.CONCAT(K1623,"_",L1623,"_",M1623),lvl_6[#Headers],0)),"Нет")</f>
        <v>Дворец. Сила дворца в сезоне (своевременность)</v>
      </c>
      <c r="I1623" s="12">
        <v>1</v>
      </c>
      <c r="J1623" s="12">
        <v>2</v>
      </c>
      <c r="K1623" s="12">
        <v>2</v>
      </c>
      <c r="L1623" s="12">
        <v>3</v>
      </c>
      <c r="M1623" s="12">
        <v>2</v>
      </c>
      <c r="N1623" s="12">
        <v>3</v>
      </c>
      <c r="O1623" s="12">
        <f>COUNTIF($P$2:P1623,P1623)</f>
        <v>22</v>
      </c>
      <c r="P1623" s="12" t="str">
        <f t="shared" si="76"/>
        <v>122030203</v>
      </c>
      <c r="Q1623" s="12" t="str">
        <f t="shared" si="77"/>
        <v>1220302030022</v>
      </c>
      <c r="R1623" s="20" t="s">
        <v>2227</v>
      </c>
      <c r="S1623" s="20" t="s">
        <v>28</v>
      </c>
      <c r="AD1623" s="12" t="s">
        <v>868</v>
      </c>
      <c r="AW1623" s="12">
        <v>9</v>
      </c>
      <c r="BG1623" s="21">
        <v>0</v>
      </c>
      <c r="BI1623" s="12">
        <v>1</v>
      </c>
      <c r="BJ1623" s="12">
        <v>1</v>
      </c>
    </row>
    <row r="1624" spans="1:62" ht="45" x14ac:dyDescent="0.25">
      <c r="A1624" s="12">
        <v>1</v>
      </c>
      <c r="B1624" s="11" t="str">
        <f t="shared" si="78"/>
        <v>Общий расчет. Ци Мень. Анализ Дворца. Операторы. Дворец. Дворец. Сила дворца в сезоне (своевременность)</v>
      </c>
      <c r="C1624" s="11" t="str">
        <f>IFERROR(VLOOKUP(I1624,lvl_1[],2,FALSE),"Нет")</f>
        <v>Общий расчет</v>
      </c>
      <c r="D1624" s="11" t="str">
        <f>IFERROR(VLOOKUP(Rule!J1624,lvl_2[],2,FALSE),"Нет")</f>
        <v>Ци Мень</v>
      </c>
      <c r="E1624" s="11" t="str">
        <f>IFERROR(VLOOKUP(Rule!K1624,lvl_3[],2,FALSE),"Нет")</f>
        <v>Анализ Дворца</v>
      </c>
      <c r="F1624" s="11" t="str">
        <f>IFERROR(INDEX(lvl_4[],MATCH(L1624,lvl_4[ID],0),MATCH(TEXT(K1624,"##0"),lvl_4[#Headers],0)),"Нет")</f>
        <v>Операторы</v>
      </c>
      <c r="G1624" s="11" t="str">
        <f>IFERROR(INDEX(lvl_5[],MATCH(M1624,lvl_5[ID],0),MATCH(_xlfn.CONCAT(TEXT(K1624,"##0"),"_",TEXT(L1624,"##0")),lvl_5[#Headers],0)),"Нет")</f>
        <v>Дворец</v>
      </c>
      <c r="H1624" s="11" t="str">
        <f>IFERROR(INDEX(lvl_6[],MATCH(N1624,lvl_6[ID],0),MATCH(_xlfn.CONCAT(K1624,"_",L1624,"_",M1624),lvl_6[#Headers],0)),"Нет")</f>
        <v>Дворец. Сила дворца в сезоне (своевременность)</v>
      </c>
      <c r="I1624" s="12">
        <v>1</v>
      </c>
      <c r="J1624" s="12">
        <v>2</v>
      </c>
      <c r="K1624" s="12">
        <v>2</v>
      </c>
      <c r="L1624" s="12">
        <v>3</v>
      </c>
      <c r="M1624" s="12">
        <v>2</v>
      </c>
      <c r="N1624" s="12">
        <v>3</v>
      </c>
      <c r="O1624" s="12">
        <f>COUNTIF($P$2:P1624,P1624)</f>
        <v>23</v>
      </c>
      <c r="P1624" s="12" t="str">
        <f t="shared" si="76"/>
        <v>122030203</v>
      </c>
      <c r="Q1624" s="12" t="str">
        <f t="shared" si="77"/>
        <v>1220302030023</v>
      </c>
      <c r="R1624" s="20" t="s">
        <v>2227</v>
      </c>
      <c r="S1624" s="20" t="s">
        <v>28</v>
      </c>
      <c r="AD1624" s="12" t="s">
        <v>869</v>
      </c>
      <c r="AW1624" s="12">
        <v>9</v>
      </c>
      <c r="BG1624" s="21">
        <v>0</v>
      </c>
      <c r="BI1624" s="12">
        <v>1</v>
      </c>
      <c r="BJ1624" s="12">
        <v>1</v>
      </c>
    </row>
    <row r="1625" spans="1:62" ht="45" x14ac:dyDescent="0.25">
      <c r="A1625" s="12">
        <v>1</v>
      </c>
      <c r="B1625" s="11" t="str">
        <f t="shared" si="78"/>
        <v>Общий расчет. Ци Мень. Анализ Дворца. Операторы. Дворец. Дворец. Сила дворца в сезоне (своевременность)</v>
      </c>
      <c r="C1625" s="11" t="str">
        <f>IFERROR(VLOOKUP(I1625,lvl_1[],2,FALSE),"Нет")</f>
        <v>Общий расчет</v>
      </c>
      <c r="D1625" s="11" t="str">
        <f>IFERROR(VLOOKUP(Rule!J1625,lvl_2[],2,FALSE),"Нет")</f>
        <v>Ци Мень</v>
      </c>
      <c r="E1625" s="11" t="str">
        <f>IFERROR(VLOOKUP(Rule!K1625,lvl_3[],2,FALSE),"Нет")</f>
        <v>Анализ Дворца</v>
      </c>
      <c r="F1625" s="11" t="str">
        <f>IFERROR(INDEX(lvl_4[],MATCH(L1625,lvl_4[ID],0),MATCH(TEXT(K1625,"##0"),lvl_4[#Headers],0)),"Нет")</f>
        <v>Операторы</v>
      </c>
      <c r="G1625" s="11" t="str">
        <f>IFERROR(INDEX(lvl_5[],MATCH(M1625,lvl_5[ID],0),MATCH(_xlfn.CONCAT(TEXT(K1625,"##0"),"_",TEXT(L1625,"##0")),lvl_5[#Headers],0)),"Нет")</f>
        <v>Дворец</v>
      </c>
      <c r="H1625" s="11" t="str">
        <f>IFERROR(INDEX(lvl_6[],MATCH(N1625,lvl_6[ID],0),MATCH(_xlfn.CONCAT(K1625,"_",L1625,"_",M1625),lvl_6[#Headers],0)),"Нет")</f>
        <v>Дворец. Сила дворца в сезоне (своевременность)</v>
      </c>
      <c r="I1625" s="12">
        <v>1</v>
      </c>
      <c r="J1625" s="12">
        <v>2</v>
      </c>
      <c r="K1625" s="12">
        <v>2</v>
      </c>
      <c r="L1625" s="12">
        <v>3</v>
      </c>
      <c r="M1625" s="12">
        <v>2</v>
      </c>
      <c r="N1625" s="12">
        <v>3</v>
      </c>
      <c r="O1625" s="12">
        <f>COUNTIF($P$2:P1625,P1625)</f>
        <v>24</v>
      </c>
      <c r="P1625" s="12" t="str">
        <f t="shared" si="76"/>
        <v>122030203</v>
      </c>
      <c r="Q1625" s="12" t="str">
        <f t="shared" si="77"/>
        <v>1220302030024</v>
      </c>
      <c r="R1625" s="20" t="s">
        <v>2227</v>
      </c>
      <c r="S1625" s="20" t="s">
        <v>10</v>
      </c>
      <c r="AD1625" s="12" t="s">
        <v>870</v>
      </c>
      <c r="AW1625" s="12">
        <v>9</v>
      </c>
      <c r="BG1625" s="21">
        <v>0.5</v>
      </c>
      <c r="BJ1625" s="12">
        <v>1</v>
      </c>
    </row>
    <row r="1626" spans="1:62" ht="45" x14ac:dyDescent="0.25">
      <c r="A1626" s="12">
        <v>1</v>
      </c>
      <c r="B1626" s="11" t="str">
        <f t="shared" si="78"/>
        <v>Общий расчет. Ци Мень. Анализ Дворца. Операторы. Дворец. Дворец. Сила дворца в сезоне (своевременность)</v>
      </c>
      <c r="C1626" s="11" t="str">
        <f>IFERROR(VLOOKUP(I1626,lvl_1[],2,FALSE),"Нет")</f>
        <v>Общий расчет</v>
      </c>
      <c r="D1626" s="11" t="str">
        <f>IFERROR(VLOOKUP(Rule!J1626,lvl_2[],2,FALSE),"Нет")</f>
        <v>Ци Мень</v>
      </c>
      <c r="E1626" s="11" t="str">
        <f>IFERROR(VLOOKUP(Rule!K1626,lvl_3[],2,FALSE),"Нет")</f>
        <v>Анализ Дворца</v>
      </c>
      <c r="F1626" s="11" t="str">
        <f>IFERROR(INDEX(lvl_4[],MATCH(L1626,lvl_4[ID],0),MATCH(TEXT(K1626,"##0"),lvl_4[#Headers],0)),"Нет")</f>
        <v>Операторы</v>
      </c>
      <c r="G1626" s="11" t="str">
        <f>IFERROR(INDEX(lvl_5[],MATCH(M1626,lvl_5[ID],0),MATCH(_xlfn.CONCAT(TEXT(K1626,"##0"),"_",TEXT(L1626,"##0")),lvl_5[#Headers],0)),"Нет")</f>
        <v>Дворец</v>
      </c>
      <c r="H1626" s="11" t="str">
        <f>IFERROR(INDEX(lvl_6[],MATCH(N1626,lvl_6[ID],0),MATCH(_xlfn.CONCAT(K1626,"_",L1626,"_",M1626),lvl_6[#Headers],0)),"Нет")</f>
        <v>Дворец. Сила дворца в сезоне (своевременность)</v>
      </c>
      <c r="I1626" s="12">
        <v>1</v>
      </c>
      <c r="J1626" s="12">
        <v>2</v>
      </c>
      <c r="K1626" s="12">
        <v>2</v>
      </c>
      <c r="L1626" s="12">
        <v>3</v>
      </c>
      <c r="M1626" s="12">
        <v>2</v>
      </c>
      <c r="N1626" s="12">
        <v>3</v>
      </c>
      <c r="O1626" s="12">
        <f>COUNTIF($P$2:P1626,P1626)</f>
        <v>25</v>
      </c>
      <c r="P1626" s="12" t="str">
        <f t="shared" si="76"/>
        <v>122030203</v>
      </c>
      <c r="Q1626" s="12" t="str">
        <f t="shared" si="77"/>
        <v>1220302030025</v>
      </c>
      <c r="R1626" s="20" t="s">
        <v>2227</v>
      </c>
      <c r="S1626" s="20" t="s">
        <v>28</v>
      </c>
      <c r="AD1626" s="12" t="s">
        <v>859</v>
      </c>
      <c r="AW1626" s="12">
        <v>2</v>
      </c>
      <c r="BG1626" s="21">
        <v>0</v>
      </c>
      <c r="BI1626" s="12">
        <v>1</v>
      </c>
      <c r="BJ1626" s="12">
        <v>1</v>
      </c>
    </row>
    <row r="1627" spans="1:62" ht="45" x14ac:dyDescent="0.25">
      <c r="A1627" s="12">
        <v>1</v>
      </c>
      <c r="B1627" s="11" t="str">
        <f t="shared" si="78"/>
        <v>Общий расчет. Ци Мень. Анализ Дворца. Операторы. Дворец. Дворец. Сила дворца в сезоне (своевременность)</v>
      </c>
      <c r="C1627" s="11" t="str">
        <f>IFERROR(VLOOKUP(I1627,lvl_1[],2,FALSE),"Нет")</f>
        <v>Общий расчет</v>
      </c>
      <c r="D1627" s="11" t="str">
        <f>IFERROR(VLOOKUP(Rule!J1627,lvl_2[],2,FALSE),"Нет")</f>
        <v>Ци Мень</v>
      </c>
      <c r="E1627" s="11" t="str">
        <f>IFERROR(VLOOKUP(Rule!K1627,lvl_3[],2,FALSE),"Нет")</f>
        <v>Анализ Дворца</v>
      </c>
      <c r="F1627" s="11" t="str">
        <f>IFERROR(INDEX(lvl_4[],MATCH(L1627,lvl_4[ID],0),MATCH(TEXT(K1627,"##0"),lvl_4[#Headers],0)),"Нет")</f>
        <v>Операторы</v>
      </c>
      <c r="G1627" s="11" t="str">
        <f>IFERROR(INDEX(lvl_5[],MATCH(M1627,lvl_5[ID],0),MATCH(_xlfn.CONCAT(TEXT(K1627,"##0"),"_",TEXT(L1627,"##0")),lvl_5[#Headers],0)),"Нет")</f>
        <v>Дворец</v>
      </c>
      <c r="H1627" s="11" t="str">
        <f>IFERROR(INDEX(lvl_6[],MATCH(N1627,lvl_6[ID],0),MATCH(_xlfn.CONCAT(K1627,"_",L1627,"_",M1627),lvl_6[#Headers],0)),"Нет")</f>
        <v>Дворец. Сила дворца в сезоне (своевременность)</v>
      </c>
      <c r="I1627" s="12">
        <v>1</v>
      </c>
      <c r="J1627" s="12">
        <v>2</v>
      </c>
      <c r="K1627" s="12">
        <v>2</v>
      </c>
      <c r="L1627" s="12">
        <v>3</v>
      </c>
      <c r="M1627" s="12">
        <v>2</v>
      </c>
      <c r="N1627" s="12">
        <v>3</v>
      </c>
      <c r="O1627" s="12">
        <f>COUNTIF($P$2:P1627,P1627)</f>
        <v>26</v>
      </c>
      <c r="P1627" s="12" t="str">
        <f t="shared" si="76"/>
        <v>122030203</v>
      </c>
      <c r="Q1627" s="12" t="str">
        <f t="shared" si="77"/>
        <v>1220302030026</v>
      </c>
      <c r="R1627" s="20" t="s">
        <v>2227</v>
      </c>
      <c r="S1627" s="20" t="s">
        <v>28</v>
      </c>
      <c r="AD1627" s="12" t="s">
        <v>860</v>
      </c>
      <c r="AW1627" s="12">
        <v>2</v>
      </c>
      <c r="BG1627" s="21">
        <v>0</v>
      </c>
      <c r="BI1627" s="12">
        <v>1</v>
      </c>
      <c r="BJ1627" s="12">
        <v>1</v>
      </c>
    </row>
    <row r="1628" spans="1:62" ht="45" x14ac:dyDescent="0.25">
      <c r="A1628" s="12">
        <v>1</v>
      </c>
      <c r="B1628" s="11" t="str">
        <f t="shared" si="78"/>
        <v>Общий расчет. Ци Мень. Анализ Дворца. Операторы. Дворец. Дворец. Сила дворца в сезоне (своевременность)</v>
      </c>
      <c r="C1628" s="11" t="str">
        <f>IFERROR(VLOOKUP(I1628,lvl_1[],2,FALSE),"Нет")</f>
        <v>Общий расчет</v>
      </c>
      <c r="D1628" s="11" t="str">
        <f>IFERROR(VLOOKUP(Rule!J1628,lvl_2[],2,FALSE),"Нет")</f>
        <v>Ци Мень</v>
      </c>
      <c r="E1628" s="11" t="str">
        <f>IFERROR(VLOOKUP(Rule!K1628,lvl_3[],2,FALSE),"Нет")</f>
        <v>Анализ Дворца</v>
      </c>
      <c r="F1628" s="11" t="str">
        <f>IFERROR(INDEX(lvl_4[],MATCH(L1628,lvl_4[ID],0),MATCH(TEXT(K1628,"##0"),lvl_4[#Headers],0)),"Нет")</f>
        <v>Операторы</v>
      </c>
      <c r="G1628" s="11" t="str">
        <f>IFERROR(INDEX(lvl_5[],MATCH(M1628,lvl_5[ID],0),MATCH(_xlfn.CONCAT(TEXT(K1628,"##0"),"_",TEXT(L1628,"##0")),lvl_5[#Headers],0)),"Нет")</f>
        <v>Дворец</v>
      </c>
      <c r="H1628" s="11" t="str">
        <f>IFERROR(INDEX(lvl_6[],MATCH(N1628,lvl_6[ID],0),MATCH(_xlfn.CONCAT(K1628,"_",L1628,"_",M1628),lvl_6[#Headers],0)),"Нет")</f>
        <v>Дворец. Сила дворца в сезоне (своевременность)</v>
      </c>
      <c r="I1628" s="12">
        <v>1</v>
      </c>
      <c r="J1628" s="12">
        <v>2</v>
      </c>
      <c r="K1628" s="12">
        <v>2</v>
      </c>
      <c r="L1628" s="12">
        <v>3</v>
      </c>
      <c r="M1628" s="12">
        <v>2</v>
      </c>
      <c r="N1628" s="12">
        <v>3</v>
      </c>
      <c r="O1628" s="12">
        <f>COUNTIF($P$2:P1628,P1628)</f>
        <v>27</v>
      </c>
      <c r="P1628" s="12" t="str">
        <f t="shared" si="76"/>
        <v>122030203</v>
      </c>
      <c r="Q1628" s="12" t="str">
        <f t="shared" si="77"/>
        <v>1220302030027</v>
      </c>
      <c r="R1628" s="20" t="s">
        <v>2227</v>
      </c>
      <c r="S1628" s="20" t="s">
        <v>2222</v>
      </c>
      <c r="AD1628" s="12" t="s">
        <v>861</v>
      </c>
      <c r="AW1628" s="12">
        <v>2</v>
      </c>
      <c r="BG1628" s="21">
        <v>1</v>
      </c>
      <c r="BJ1628" s="12">
        <v>1</v>
      </c>
    </row>
    <row r="1629" spans="1:62" ht="45" x14ac:dyDescent="0.25">
      <c r="A1629" s="12">
        <v>1</v>
      </c>
      <c r="B1629" s="11" t="str">
        <f t="shared" si="78"/>
        <v>Общий расчет. Ци Мень. Анализ Дворца. Операторы. Дворец. Дворец. Сила дворца в сезоне (своевременность)</v>
      </c>
      <c r="C1629" s="11" t="str">
        <f>IFERROR(VLOOKUP(I1629,lvl_1[],2,FALSE),"Нет")</f>
        <v>Общий расчет</v>
      </c>
      <c r="D1629" s="11" t="str">
        <f>IFERROR(VLOOKUP(Rule!J1629,lvl_2[],2,FALSE),"Нет")</f>
        <v>Ци Мень</v>
      </c>
      <c r="E1629" s="11" t="str">
        <f>IFERROR(VLOOKUP(Rule!K1629,lvl_3[],2,FALSE),"Нет")</f>
        <v>Анализ Дворца</v>
      </c>
      <c r="F1629" s="11" t="str">
        <f>IFERROR(INDEX(lvl_4[],MATCH(L1629,lvl_4[ID],0),MATCH(TEXT(K1629,"##0"),lvl_4[#Headers],0)),"Нет")</f>
        <v>Операторы</v>
      </c>
      <c r="G1629" s="11" t="str">
        <f>IFERROR(INDEX(lvl_5[],MATCH(M1629,lvl_5[ID],0),MATCH(_xlfn.CONCAT(TEXT(K1629,"##0"),"_",TEXT(L1629,"##0")),lvl_5[#Headers],0)),"Нет")</f>
        <v>Дворец</v>
      </c>
      <c r="H1629" s="11" t="str">
        <f>IFERROR(INDEX(lvl_6[],MATCH(N1629,lvl_6[ID],0),MATCH(_xlfn.CONCAT(K1629,"_",L1629,"_",M1629),lvl_6[#Headers],0)),"Нет")</f>
        <v>Дворец. Сила дворца в сезоне (своевременность)</v>
      </c>
      <c r="I1629" s="12">
        <v>1</v>
      </c>
      <c r="J1629" s="12">
        <v>2</v>
      </c>
      <c r="K1629" s="12">
        <v>2</v>
      </c>
      <c r="L1629" s="12">
        <v>3</v>
      </c>
      <c r="M1629" s="12">
        <v>2</v>
      </c>
      <c r="N1629" s="12">
        <v>3</v>
      </c>
      <c r="O1629" s="12">
        <f>COUNTIF($P$2:P1629,P1629)</f>
        <v>28</v>
      </c>
      <c r="P1629" s="12" t="str">
        <f t="shared" si="76"/>
        <v>122030203</v>
      </c>
      <c r="Q1629" s="12" t="str">
        <f t="shared" si="77"/>
        <v>1220302030028</v>
      </c>
      <c r="R1629" s="20" t="s">
        <v>2227</v>
      </c>
      <c r="S1629" s="20" t="s">
        <v>2221</v>
      </c>
      <c r="AD1629" s="12" t="s">
        <v>862</v>
      </c>
      <c r="AW1629" s="12">
        <v>2</v>
      </c>
      <c r="BG1629" s="21">
        <v>0.9</v>
      </c>
      <c r="BJ1629" s="12">
        <v>1</v>
      </c>
    </row>
    <row r="1630" spans="1:62" ht="45" x14ac:dyDescent="0.25">
      <c r="A1630" s="12">
        <v>1</v>
      </c>
      <c r="B1630" s="11" t="str">
        <f t="shared" si="78"/>
        <v>Общий расчет. Ци Мень. Анализ Дворца. Операторы. Дворец. Дворец. Сила дворца в сезоне (своевременность)</v>
      </c>
      <c r="C1630" s="11" t="str">
        <f>IFERROR(VLOOKUP(I1630,lvl_1[],2,FALSE),"Нет")</f>
        <v>Общий расчет</v>
      </c>
      <c r="D1630" s="11" t="str">
        <f>IFERROR(VLOOKUP(Rule!J1630,lvl_2[],2,FALSE),"Нет")</f>
        <v>Ци Мень</v>
      </c>
      <c r="E1630" s="11" t="str">
        <f>IFERROR(VLOOKUP(Rule!K1630,lvl_3[],2,FALSE),"Нет")</f>
        <v>Анализ Дворца</v>
      </c>
      <c r="F1630" s="11" t="str">
        <f>IFERROR(INDEX(lvl_4[],MATCH(L1630,lvl_4[ID],0),MATCH(TEXT(K1630,"##0"),lvl_4[#Headers],0)),"Нет")</f>
        <v>Операторы</v>
      </c>
      <c r="G1630" s="11" t="str">
        <f>IFERROR(INDEX(lvl_5[],MATCH(M1630,lvl_5[ID],0),MATCH(_xlfn.CONCAT(TEXT(K1630,"##0"),"_",TEXT(L1630,"##0")),lvl_5[#Headers],0)),"Нет")</f>
        <v>Дворец</v>
      </c>
      <c r="H1630" s="11" t="str">
        <f>IFERROR(INDEX(lvl_6[],MATCH(N1630,lvl_6[ID],0),MATCH(_xlfn.CONCAT(K1630,"_",L1630,"_",M1630),lvl_6[#Headers],0)),"Нет")</f>
        <v>Дворец. Сила дворца в сезоне (своевременность)</v>
      </c>
      <c r="I1630" s="12">
        <v>1</v>
      </c>
      <c r="J1630" s="12">
        <v>2</v>
      </c>
      <c r="K1630" s="12">
        <v>2</v>
      </c>
      <c r="L1630" s="12">
        <v>3</v>
      </c>
      <c r="M1630" s="12">
        <v>2</v>
      </c>
      <c r="N1630" s="12">
        <v>3</v>
      </c>
      <c r="O1630" s="12">
        <f>COUNTIF($P$2:P1630,P1630)</f>
        <v>29</v>
      </c>
      <c r="P1630" s="12" t="str">
        <f t="shared" si="76"/>
        <v>122030203</v>
      </c>
      <c r="Q1630" s="12" t="str">
        <f t="shared" si="77"/>
        <v>1220302030029</v>
      </c>
      <c r="R1630" s="20" t="s">
        <v>2227</v>
      </c>
      <c r="S1630" s="20" t="s">
        <v>2221</v>
      </c>
      <c r="AD1630" s="12" t="s">
        <v>863</v>
      </c>
      <c r="AW1630" s="12">
        <v>2</v>
      </c>
      <c r="BG1630" s="21">
        <v>0.9</v>
      </c>
      <c r="BJ1630" s="12">
        <v>1</v>
      </c>
    </row>
    <row r="1631" spans="1:62" ht="45" x14ac:dyDescent="0.25">
      <c r="A1631" s="12">
        <v>1</v>
      </c>
      <c r="B1631" s="11" t="str">
        <f t="shared" si="78"/>
        <v>Общий расчет. Ци Мень. Анализ Дворца. Операторы. Дворец. Дворец. Сила дворца в сезоне (своевременность)</v>
      </c>
      <c r="C1631" s="11" t="str">
        <f>IFERROR(VLOOKUP(I1631,lvl_1[],2,FALSE),"Нет")</f>
        <v>Общий расчет</v>
      </c>
      <c r="D1631" s="11" t="str">
        <f>IFERROR(VLOOKUP(Rule!J1631,lvl_2[],2,FALSE),"Нет")</f>
        <v>Ци Мень</v>
      </c>
      <c r="E1631" s="11" t="str">
        <f>IFERROR(VLOOKUP(Rule!K1631,lvl_3[],2,FALSE),"Нет")</f>
        <v>Анализ Дворца</v>
      </c>
      <c r="F1631" s="11" t="str">
        <f>IFERROR(INDEX(lvl_4[],MATCH(L1631,lvl_4[ID],0),MATCH(TEXT(K1631,"##0"),lvl_4[#Headers],0)),"Нет")</f>
        <v>Операторы</v>
      </c>
      <c r="G1631" s="11" t="str">
        <f>IFERROR(INDEX(lvl_5[],MATCH(M1631,lvl_5[ID],0),MATCH(_xlfn.CONCAT(TEXT(K1631,"##0"),"_",TEXT(L1631,"##0")),lvl_5[#Headers],0)),"Нет")</f>
        <v>Дворец</v>
      </c>
      <c r="H1631" s="11" t="str">
        <f>IFERROR(INDEX(lvl_6[],MATCH(N1631,lvl_6[ID],0),MATCH(_xlfn.CONCAT(K1631,"_",L1631,"_",M1631),lvl_6[#Headers],0)),"Нет")</f>
        <v>Дворец. Сила дворца в сезоне (своевременность)</v>
      </c>
      <c r="I1631" s="12">
        <v>1</v>
      </c>
      <c r="J1631" s="12">
        <v>2</v>
      </c>
      <c r="K1631" s="12">
        <v>2</v>
      </c>
      <c r="L1631" s="12">
        <v>3</v>
      </c>
      <c r="M1631" s="12">
        <v>2</v>
      </c>
      <c r="N1631" s="12">
        <v>3</v>
      </c>
      <c r="O1631" s="12">
        <f>COUNTIF($P$2:P1631,P1631)</f>
        <v>30</v>
      </c>
      <c r="P1631" s="12" t="str">
        <f t="shared" si="76"/>
        <v>122030203</v>
      </c>
      <c r="Q1631" s="12" t="str">
        <f t="shared" si="77"/>
        <v>1220302030030</v>
      </c>
      <c r="R1631" s="20" t="s">
        <v>2227</v>
      </c>
      <c r="S1631" s="20" t="s">
        <v>2222</v>
      </c>
      <c r="AD1631" s="12" t="s">
        <v>864</v>
      </c>
      <c r="AW1631" s="12">
        <v>2</v>
      </c>
      <c r="BG1631" s="21">
        <v>1</v>
      </c>
      <c r="BJ1631" s="12">
        <v>1</v>
      </c>
    </row>
    <row r="1632" spans="1:62" ht="45" x14ac:dyDescent="0.25">
      <c r="A1632" s="12">
        <v>1</v>
      </c>
      <c r="B1632" s="11" t="str">
        <f t="shared" si="78"/>
        <v>Общий расчет. Ци Мень. Анализ Дворца. Операторы. Дворец. Дворец. Сила дворца в сезоне (своевременность)</v>
      </c>
      <c r="C1632" s="11" t="str">
        <f>IFERROR(VLOOKUP(I1632,lvl_1[],2,FALSE),"Нет")</f>
        <v>Общий расчет</v>
      </c>
      <c r="D1632" s="11" t="str">
        <f>IFERROR(VLOOKUP(Rule!J1632,lvl_2[],2,FALSE),"Нет")</f>
        <v>Ци Мень</v>
      </c>
      <c r="E1632" s="11" t="str">
        <f>IFERROR(VLOOKUP(Rule!K1632,lvl_3[],2,FALSE),"Нет")</f>
        <v>Анализ Дворца</v>
      </c>
      <c r="F1632" s="11" t="str">
        <f>IFERROR(INDEX(lvl_4[],MATCH(L1632,lvl_4[ID],0),MATCH(TEXT(K1632,"##0"),lvl_4[#Headers],0)),"Нет")</f>
        <v>Операторы</v>
      </c>
      <c r="G1632" s="11" t="str">
        <f>IFERROR(INDEX(lvl_5[],MATCH(M1632,lvl_5[ID],0),MATCH(_xlfn.CONCAT(TEXT(K1632,"##0"),"_",TEXT(L1632,"##0")),lvl_5[#Headers],0)),"Нет")</f>
        <v>Дворец</v>
      </c>
      <c r="H1632" s="11" t="str">
        <f>IFERROR(INDEX(lvl_6[],MATCH(N1632,lvl_6[ID],0),MATCH(_xlfn.CONCAT(K1632,"_",L1632,"_",M1632),lvl_6[#Headers],0)),"Нет")</f>
        <v>Дворец. Сила дворца в сезоне (своевременность)</v>
      </c>
      <c r="I1632" s="12">
        <v>1</v>
      </c>
      <c r="J1632" s="12">
        <v>2</v>
      </c>
      <c r="K1632" s="12">
        <v>2</v>
      </c>
      <c r="L1632" s="12">
        <v>3</v>
      </c>
      <c r="M1632" s="12">
        <v>2</v>
      </c>
      <c r="N1632" s="12">
        <v>3</v>
      </c>
      <c r="O1632" s="12">
        <f>COUNTIF($P$2:P1632,P1632)</f>
        <v>31</v>
      </c>
      <c r="P1632" s="12" t="str">
        <f t="shared" si="76"/>
        <v>122030203</v>
      </c>
      <c r="Q1632" s="12" t="str">
        <f t="shared" si="77"/>
        <v>1220302030031</v>
      </c>
      <c r="R1632" s="20" t="s">
        <v>2227</v>
      </c>
      <c r="S1632" s="20" t="s">
        <v>10</v>
      </c>
      <c r="AD1632" s="12" t="s">
        <v>865</v>
      </c>
      <c r="AW1632" s="12">
        <v>2</v>
      </c>
      <c r="BG1632" s="21">
        <v>0.5</v>
      </c>
      <c r="BJ1632" s="12">
        <v>1</v>
      </c>
    </row>
    <row r="1633" spans="1:62" ht="45" x14ac:dyDescent="0.25">
      <c r="A1633" s="12">
        <v>1</v>
      </c>
      <c r="B1633" s="11" t="str">
        <f t="shared" si="78"/>
        <v>Общий расчет. Ци Мень. Анализ Дворца. Операторы. Дворец. Дворец. Сила дворца в сезоне (своевременность)</v>
      </c>
      <c r="C1633" s="11" t="str">
        <f>IFERROR(VLOOKUP(I1633,lvl_1[],2,FALSE),"Нет")</f>
        <v>Общий расчет</v>
      </c>
      <c r="D1633" s="11" t="str">
        <f>IFERROR(VLOOKUP(Rule!J1633,lvl_2[],2,FALSE),"Нет")</f>
        <v>Ци Мень</v>
      </c>
      <c r="E1633" s="11" t="str">
        <f>IFERROR(VLOOKUP(Rule!K1633,lvl_3[],2,FALSE),"Нет")</f>
        <v>Анализ Дворца</v>
      </c>
      <c r="F1633" s="11" t="str">
        <f>IFERROR(INDEX(lvl_4[],MATCH(L1633,lvl_4[ID],0),MATCH(TEXT(K1633,"##0"),lvl_4[#Headers],0)),"Нет")</f>
        <v>Операторы</v>
      </c>
      <c r="G1633" s="11" t="str">
        <f>IFERROR(INDEX(lvl_5[],MATCH(M1633,lvl_5[ID],0),MATCH(_xlfn.CONCAT(TEXT(K1633,"##0"),"_",TEXT(L1633,"##0")),lvl_5[#Headers],0)),"Нет")</f>
        <v>Дворец</v>
      </c>
      <c r="H1633" s="11" t="str">
        <f>IFERROR(INDEX(lvl_6[],MATCH(N1633,lvl_6[ID],0),MATCH(_xlfn.CONCAT(K1633,"_",L1633,"_",M1633),lvl_6[#Headers],0)),"Нет")</f>
        <v>Дворец. Сила дворца в сезоне (своевременность)</v>
      </c>
      <c r="I1633" s="12">
        <v>1</v>
      </c>
      <c r="J1633" s="12">
        <v>2</v>
      </c>
      <c r="K1633" s="12">
        <v>2</v>
      </c>
      <c r="L1633" s="12">
        <v>3</v>
      </c>
      <c r="M1633" s="12">
        <v>2</v>
      </c>
      <c r="N1633" s="12">
        <v>3</v>
      </c>
      <c r="O1633" s="12">
        <f>COUNTIF($P$2:P1633,P1633)</f>
        <v>32</v>
      </c>
      <c r="P1633" s="12" t="str">
        <f t="shared" si="76"/>
        <v>122030203</v>
      </c>
      <c r="Q1633" s="12" t="str">
        <f t="shared" si="77"/>
        <v>1220302030032</v>
      </c>
      <c r="R1633" s="20" t="s">
        <v>2227</v>
      </c>
      <c r="S1633" s="20" t="s">
        <v>10</v>
      </c>
      <c r="AD1633" s="12" t="s">
        <v>866</v>
      </c>
      <c r="AW1633" s="12">
        <v>2</v>
      </c>
      <c r="BG1633" s="21">
        <v>0.5</v>
      </c>
      <c r="BJ1633" s="12">
        <v>1</v>
      </c>
    </row>
    <row r="1634" spans="1:62" ht="45" x14ac:dyDescent="0.25">
      <c r="A1634" s="12">
        <v>1</v>
      </c>
      <c r="B1634" s="11" t="str">
        <f t="shared" si="78"/>
        <v>Общий расчет. Ци Мень. Анализ Дворца. Операторы. Дворец. Дворец. Сила дворца в сезоне (своевременность)</v>
      </c>
      <c r="C1634" s="11" t="str">
        <f>IFERROR(VLOOKUP(I1634,lvl_1[],2,FALSE),"Нет")</f>
        <v>Общий расчет</v>
      </c>
      <c r="D1634" s="11" t="str">
        <f>IFERROR(VLOOKUP(Rule!J1634,lvl_2[],2,FALSE),"Нет")</f>
        <v>Ци Мень</v>
      </c>
      <c r="E1634" s="11" t="str">
        <f>IFERROR(VLOOKUP(Rule!K1634,lvl_3[],2,FALSE),"Нет")</f>
        <v>Анализ Дворца</v>
      </c>
      <c r="F1634" s="11" t="str">
        <f>IFERROR(INDEX(lvl_4[],MATCH(L1634,lvl_4[ID],0),MATCH(TEXT(K1634,"##0"),lvl_4[#Headers],0)),"Нет")</f>
        <v>Операторы</v>
      </c>
      <c r="G1634" s="11" t="str">
        <f>IFERROR(INDEX(lvl_5[],MATCH(M1634,lvl_5[ID],0),MATCH(_xlfn.CONCAT(TEXT(K1634,"##0"),"_",TEXT(L1634,"##0")),lvl_5[#Headers],0)),"Нет")</f>
        <v>Дворец</v>
      </c>
      <c r="H1634" s="11" t="str">
        <f>IFERROR(INDEX(lvl_6[],MATCH(N1634,lvl_6[ID],0),MATCH(_xlfn.CONCAT(K1634,"_",L1634,"_",M1634),lvl_6[#Headers],0)),"Нет")</f>
        <v>Дворец. Сила дворца в сезоне (своевременность)</v>
      </c>
      <c r="I1634" s="12">
        <v>1</v>
      </c>
      <c r="J1634" s="12">
        <v>2</v>
      </c>
      <c r="K1634" s="12">
        <v>2</v>
      </c>
      <c r="L1634" s="12">
        <v>3</v>
      </c>
      <c r="M1634" s="12">
        <v>2</v>
      </c>
      <c r="N1634" s="12">
        <v>3</v>
      </c>
      <c r="O1634" s="12">
        <f>COUNTIF($P$2:P1634,P1634)</f>
        <v>33</v>
      </c>
      <c r="P1634" s="12" t="str">
        <f t="shared" si="76"/>
        <v>122030203</v>
      </c>
      <c r="Q1634" s="12" t="str">
        <f t="shared" si="77"/>
        <v>1220302030033</v>
      </c>
      <c r="R1634" s="20" t="s">
        <v>2227</v>
      </c>
      <c r="S1634" s="20" t="s">
        <v>2222</v>
      </c>
      <c r="AD1634" s="12" t="s">
        <v>867</v>
      </c>
      <c r="AW1634" s="12">
        <v>2</v>
      </c>
      <c r="BG1634" s="21">
        <v>1</v>
      </c>
      <c r="BJ1634" s="12">
        <v>1</v>
      </c>
    </row>
    <row r="1635" spans="1:62" ht="45" x14ac:dyDescent="0.25">
      <c r="A1635" s="12">
        <v>1</v>
      </c>
      <c r="B1635" s="11" t="str">
        <f t="shared" si="78"/>
        <v>Общий расчет. Ци Мень. Анализ Дворца. Операторы. Дворец. Дворец. Сила дворца в сезоне (своевременность)</v>
      </c>
      <c r="C1635" s="11" t="str">
        <f>IFERROR(VLOOKUP(I1635,lvl_1[],2,FALSE),"Нет")</f>
        <v>Общий расчет</v>
      </c>
      <c r="D1635" s="11" t="str">
        <f>IFERROR(VLOOKUP(Rule!J1635,lvl_2[],2,FALSE),"Нет")</f>
        <v>Ци Мень</v>
      </c>
      <c r="E1635" s="11" t="str">
        <f>IFERROR(VLOOKUP(Rule!K1635,lvl_3[],2,FALSE),"Нет")</f>
        <v>Анализ Дворца</v>
      </c>
      <c r="F1635" s="11" t="str">
        <f>IFERROR(INDEX(lvl_4[],MATCH(L1635,lvl_4[ID],0),MATCH(TEXT(K1635,"##0"),lvl_4[#Headers],0)),"Нет")</f>
        <v>Операторы</v>
      </c>
      <c r="G1635" s="11" t="str">
        <f>IFERROR(INDEX(lvl_5[],MATCH(M1635,lvl_5[ID],0),MATCH(_xlfn.CONCAT(TEXT(K1635,"##0"),"_",TEXT(L1635,"##0")),lvl_5[#Headers],0)),"Нет")</f>
        <v>Дворец</v>
      </c>
      <c r="H1635" s="11" t="str">
        <f>IFERROR(INDEX(lvl_6[],MATCH(N1635,lvl_6[ID],0),MATCH(_xlfn.CONCAT(K1635,"_",L1635,"_",M1635),lvl_6[#Headers],0)),"Нет")</f>
        <v>Дворец. Сила дворца в сезоне (своевременность)</v>
      </c>
      <c r="I1635" s="12">
        <v>1</v>
      </c>
      <c r="J1635" s="12">
        <v>2</v>
      </c>
      <c r="K1635" s="12">
        <v>2</v>
      </c>
      <c r="L1635" s="12">
        <v>3</v>
      </c>
      <c r="M1635" s="12">
        <v>2</v>
      </c>
      <c r="N1635" s="12">
        <v>3</v>
      </c>
      <c r="O1635" s="12">
        <f>COUNTIF($P$2:P1635,P1635)</f>
        <v>34</v>
      </c>
      <c r="P1635" s="12" t="str">
        <f t="shared" si="76"/>
        <v>122030203</v>
      </c>
      <c r="Q1635" s="12" t="str">
        <f t="shared" si="77"/>
        <v>1220302030034</v>
      </c>
      <c r="R1635" s="20" t="s">
        <v>2227</v>
      </c>
      <c r="S1635" s="20" t="s">
        <v>2223</v>
      </c>
      <c r="AD1635" s="12" t="s">
        <v>868</v>
      </c>
      <c r="AW1635" s="12">
        <v>2</v>
      </c>
      <c r="BG1635" s="21">
        <v>0.1</v>
      </c>
      <c r="BJ1635" s="12">
        <v>1</v>
      </c>
    </row>
    <row r="1636" spans="1:62" ht="45" x14ac:dyDescent="0.25">
      <c r="A1636" s="12">
        <v>1</v>
      </c>
      <c r="B1636" s="11" t="str">
        <f t="shared" si="78"/>
        <v>Общий расчет. Ци Мень. Анализ Дворца. Операторы. Дворец. Дворец. Сила дворца в сезоне (своевременность)</v>
      </c>
      <c r="C1636" s="11" t="str">
        <f>IFERROR(VLOOKUP(I1636,lvl_1[],2,FALSE),"Нет")</f>
        <v>Общий расчет</v>
      </c>
      <c r="D1636" s="11" t="str">
        <f>IFERROR(VLOOKUP(Rule!J1636,lvl_2[],2,FALSE),"Нет")</f>
        <v>Ци Мень</v>
      </c>
      <c r="E1636" s="11" t="str">
        <f>IFERROR(VLOOKUP(Rule!K1636,lvl_3[],2,FALSE),"Нет")</f>
        <v>Анализ Дворца</v>
      </c>
      <c r="F1636" s="11" t="str">
        <f>IFERROR(INDEX(lvl_4[],MATCH(L1636,lvl_4[ID],0),MATCH(TEXT(K1636,"##0"),lvl_4[#Headers],0)),"Нет")</f>
        <v>Операторы</v>
      </c>
      <c r="G1636" s="11" t="str">
        <f>IFERROR(INDEX(lvl_5[],MATCH(M1636,lvl_5[ID],0),MATCH(_xlfn.CONCAT(TEXT(K1636,"##0"),"_",TEXT(L1636,"##0")),lvl_5[#Headers],0)),"Нет")</f>
        <v>Дворец</v>
      </c>
      <c r="H1636" s="11" t="str">
        <f>IFERROR(INDEX(lvl_6[],MATCH(N1636,lvl_6[ID],0),MATCH(_xlfn.CONCAT(K1636,"_",L1636,"_",M1636),lvl_6[#Headers],0)),"Нет")</f>
        <v>Дворец. Сила дворца в сезоне (своевременность)</v>
      </c>
      <c r="I1636" s="12">
        <v>1</v>
      </c>
      <c r="J1636" s="12">
        <v>2</v>
      </c>
      <c r="K1636" s="12">
        <v>2</v>
      </c>
      <c r="L1636" s="12">
        <v>3</v>
      </c>
      <c r="M1636" s="12">
        <v>2</v>
      </c>
      <c r="N1636" s="12">
        <v>3</v>
      </c>
      <c r="O1636" s="12">
        <f>COUNTIF($P$2:P1636,P1636)</f>
        <v>35</v>
      </c>
      <c r="P1636" s="12" t="str">
        <f t="shared" si="76"/>
        <v>122030203</v>
      </c>
      <c r="Q1636" s="12" t="str">
        <f t="shared" si="77"/>
        <v>1220302030035</v>
      </c>
      <c r="R1636" s="20" t="s">
        <v>2227</v>
      </c>
      <c r="S1636" s="20" t="s">
        <v>2223</v>
      </c>
      <c r="AD1636" s="12" t="s">
        <v>869</v>
      </c>
      <c r="AW1636" s="12">
        <v>2</v>
      </c>
      <c r="BG1636" s="21">
        <v>0.1</v>
      </c>
      <c r="BJ1636" s="12">
        <v>1</v>
      </c>
    </row>
    <row r="1637" spans="1:62" ht="45" x14ac:dyDescent="0.25">
      <c r="A1637" s="12">
        <v>1</v>
      </c>
      <c r="B1637" s="11" t="str">
        <f t="shared" si="78"/>
        <v>Общий расчет. Ци Мень. Анализ Дворца. Операторы. Дворец. Дворец. Сила дворца в сезоне (своевременность)</v>
      </c>
      <c r="C1637" s="11" t="str">
        <f>IFERROR(VLOOKUP(I1637,lvl_1[],2,FALSE),"Нет")</f>
        <v>Общий расчет</v>
      </c>
      <c r="D1637" s="11" t="str">
        <f>IFERROR(VLOOKUP(Rule!J1637,lvl_2[],2,FALSE),"Нет")</f>
        <v>Ци Мень</v>
      </c>
      <c r="E1637" s="11" t="str">
        <f>IFERROR(VLOOKUP(Rule!K1637,lvl_3[],2,FALSE),"Нет")</f>
        <v>Анализ Дворца</v>
      </c>
      <c r="F1637" s="11" t="str">
        <f>IFERROR(INDEX(lvl_4[],MATCH(L1637,lvl_4[ID],0),MATCH(TEXT(K1637,"##0"),lvl_4[#Headers],0)),"Нет")</f>
        <v>Операторы</v>
      </c>
      <c r="G1637" s="11" t="str">
        <f>IFERROR(INDEX(lvl_5[],MATCH(M1637,lvl_5[ID],0),MATCH(_xlfn.CONCAT(TEXT(K1637,"##0"),"_",TEXT(L1637,"##0")),lvl_5[#Headers],0)),"Нет")</f>
        <v>Дворец</v>
      </c>
      <c r="H1637" s="11" t="str">
        <f>IFERROR(INDEX(lvl_6[],MATCH(N1637,lvl_6[ID],0),MATCH(_xlfn.CONCAT(K1637,"_",L1637,"_",M1637),lvl_6[#Headers],0)),"Нет")</f>
        <v>Дворец. Сила дворца в сезоне (своевременность)</v>
      </c>
      <c r="I1637" s="12">
        <v>1</v>
      </c>
      <c r="J1637" s="12">
        <v>2</v>
      </c>
      <c r="K1637" s="12">
        <v>2</v>
      </c>
      <c r="L1637" s="12">
        <v>3</v>
      </c>
      <c r="M1637" s="12">
        <v>2</v>
      </c>
      <c r="N1637" s="12">
        <v>3</v>
      </c>
      <c r="O1637" s="12">
        <f>COUNTIF($P$2:P1637,P1637)</f>
        <v>36</v>
      </c>
      <c r="P1637" s="12" t="str">
        <f t="shared" si="76"/>
        <v>122030203</v>
      </c>
      <c r="Q1637" s="12" t="str">
        <f t="shared" si="77"/>
        <v>1220302030036</v>
      </c>
      <c r="R1637" s="20" t="s">
        <v>2227</v>
      </c>
      <c r="S1637" s="20" t="s">
        <v>2222</v>
      </c>
      <c r="AD1637" s="12" t="s">
        <v>870</v>
      </c>
      <c r="AW1637" s="12">
        <v>2</v>
      </c>
      <c r="BG1637" s="21">
        <v>1</v>
      </c>
      <c r="BJ1637" s="12">
        <v>1</v>
      </c>
    </row>
    <row r="1638" spans="1:62" ht="45" x14ac:dyDescent="0.25">
      <c r="A1638" s="12">
        <v>1</v>
      </c>
      <c r="B1638" s="11" t="str">
        <f t="shared" si="78"/>
        <v>Общий расчет. Ци Мень. Анализ Дворца. Операторы. Дворец. Дворец. Сила дворца в сезоне (своевременность)</v>
      </c>
      <c r="C1638" s="11" t="str">
        <f>IFERROR(VLOOKUP(I1638,lvl_1[],2,FALSE),"Нет")</f>
        <v>Общий расчет</v>
      </c>
      <c r="D1638" s="11" t="str">
        <f>IFERROR(VLOOKUP(Rule!J1638,lvl_2[],2,FALSE),"Нет")</f>
        <v>Ци Мень</v>
      </c>
      <c r="E1638" s="11" t="str">
        <f>IFERROR(VLOOKUP(Rule!K1638,lvl_3[],2,FALSE),"Нет")</f>
        <v>Анализ Дворца</v>
      </c>
      <c r="F1638" s="11" t="str">
        <f>IFERROR(INDEX(lvl_4[],MATCH(L1638,lvl_4[ID],0),MATCH(TEXT(K1638,"##0"),lvl_4[#Headers],0)),"Нет")</f>
        <v>Операторы</v>
      </c>
      <c r="G1638" s="11" t="str">
        <f>IFERROR(INDEX(lvl_5[],MATCH(M1638,lvl_5[ID],0),MATCH(_xlfn.CONCAT(TEXT(K1638,"##0"),"_",TEXT(L1638,"##0")),lvl_5[#Headers],0)),"Нет")</f>
        <v>Дворец</v>
      </c>
      <c r="H1638" s="11" t="str">
        <f>IFERROR(INDEX(lvl_6[],MATCH(N1638,lvl_6[ID],0),MATCH(_xlfn.CONCAT(K1638,"_",L1638,"_",M1638),lvl_6[#Headers],0)),"Нет")</f>
        <v>Дворец. Сила дворца в сезоне (своевременность)</v>
      </c>
      <c r="I1638" s="12">
        <v>1</v>
      </c>
      <c r="J1638" s="12">
        <v>2</v>
      </c>
      <c r="K1638" s="12">
        <v>2</v>
      </c>
      <c r="L1638" s="12">
        <v>3</v>
      </c>
      <c r="M1638" s="12">
        <v>2</v>
      </c>
      <c r="N1638" s="12">
        <v>3</v>
      </c>
      <c r="O1638" s="12">
        <f>COUNTIF($P$2:P1638,P1638)</f>
        <v>37</v>
      </c>
      <c r="P1638" s="12" t="str">
        <f t="shared" si="76"/>
        <v>122030203</v>
      </c>
      <c r="Q1638" s="12" t="str">
        <f t="shared" si="77"/>
        <v>1220302030037</v>
      </c>
      <c r="R1638" s="20" t="s">
        <v>2227</v>
      </c>
      <c r="S1638" s="20" t="s">
        <v>2223</v>
      </c>
      <c r="AD1638" s="12" t="s">
        <v>859</v>
      </c>
      <c r="AW1638" s="12">
        <v>7</v>
      </c>
      <c r="BG1638" s="21">
        <v>0.1</v>
      </c>
      <c r="BJ1638" s="12">
        <v>1</v>
      </c>
    </row>
    <row r="1639" spans="1:62" ht="45" x14ac:dyDescent="0.25">
      <c r="A1639" s="12">
        <v>1</v>
      </c>
      <c r="B1639" s="11" t="str">
        <f t="shared" si="78"/>
        <v>Общий расчет. Ци Мень. Анализ Дворца. Операторы. Дворец. Дворец. Сила дворца в сезоне (своевременность)</v>
      </c>
      <c r="C1639" s="11" t="str">
        <f>IFERROR(VLOOKUP(I1639,lvl_1[],2,FALSE),"Нет")</f>
        <v>Общий расчет</v>
      </c>
      <c r="D1639" s="11" t="str">
        <f>IFERROR(VLOOKUP(Rule!J1639,lvl_2[],2,FALSE),"Нет")</f>
        <v>Ци Мень</v>
      </c>
      <c r="E1639" s="11" t="str">
        <f>IFERROR(VLOOKUP(Rule!K1639,lvl_3[],2,FALSE),"Нет")</f>
        <v>Анализ Дворца</v>
      </c>
      <c r="F1639" s="11" t="str">
        <f>IFERROR(INDEX(lvl_4[],MATCH(L1639,lvl_4[ID],0),MATCH(TEXT(K1639,"##0"),lvl_4[#Headers],0)),"Нет")</f>
        <v>Операторы</v>
      </c>
      <c r="G1639" s="11" t="str">
        <f>IFERROR(INDEX(lvl_5[],MATCH(M1639,lvl_5[ID],0),MATCH(_xlfn.CONCAT(TEXT(K1639,"##0"),"_",TEXT(L1639,"##0")),lvl_5[#Headers],0)),"Нет")</f>
        <v>Дворец</v>
      </c>
      <c r="H1639" s="11" t="str">
        <f>IFERROR(INDEX(lvl_6[],MATCH(N1639,lvl_6[ID],0),MATCH(_xlfn.CONCAT(K1639,"_",L1639,"_",M1639),lvl_6[#Headers],0)),"Нет")</f>
        <v>Дворец. Сила дворца в сезоне (своевременность)</v>
      </c>
      <c r="I1639" s="12">
        <v>1</v>
      </c>
      <c r="J1639" s="12">
        <v>2</v>
      </c>
      <c r="K1639" s="12">
        <v>2</v>
      </c>
      <c r="L1639" s="12">
        <v>3</v>
      </c>
      <c r="M1639" s="12">
        <v>2</v>
      </c>
      <c r="N1639" s="12">
        <v>3</v>
      </c>
      <c r="O1639" s="12">
        <f>COUNTIF($P$2:P1639,P1639)</f>
        <v>38</v>
      </c>
      <c r="P1639" s="12" t="str">
        <f t="shared" si="76"/>
        <v>122030203</v>
      </c>
      <c r="Q1639" s="12" t="str">
        <f t="shared" si="77"/>
        <v>1220302030038</v>
      </c>
      <c r="R1639" s="20" t="s">
        <v>2227</v>
      </c>
      <c r="S1639" s="20" t="s">
        <v>2223</v>
      </c>
      <c r="AD1639" s="12" t="s">
        <v>860</v>
      </c>
      <c r="AW1639" s="12">
        <v>7</v>
      </c>
      <c r="BG1639" s="21">
        <v>0.1</v>
      </c>
      <c r="BJ1639" s="12">
        <v>1</v>
      </c>
    </row>
    <row r="1640" spans="1:62" ht="45" x14ac:dyDescent="0.25">
      <c r="A1640" s="12">
        <v>1</v>
      </c>
      <c r="B1640" s="11" t="str">
        <f t="shared" si="78"/>
        <v>Общий расчет. Ци Мень. Анализ Дворца. Операторы. Дворец. Дворец. Сила дворца в сезоне (своевременность)</v>
      </c>
      <c r="C1640" s="11" t="str">
        <f>IFERROR(VLOOKUP(I1640,lvl_1[],2,FALSE),"Нет")</f>
        <v>Общий расчет</v>
      </c>
      <c r="D1640" s="11" t="str">
        <f>IFERROR(VLOOKUP(Rule!J1640,lvl_2[],2,FALSE),"Нет")</f>
        <v>Ци Мень</v>
      </c>
      <c r="E1640" s="11" t="str">
        <f>IFERROR(VLOOKUP(Rule!K1640,lvl_3[],2,FALSE),"Нет")</f>
        <v>Анализ Дворца</v>
      </c>
      <c r="F1640" s="11" t="str">
        <f>IFERROR(INDEX(lvl_4[],MATCH(L1640,lvl_4[ID],0),MATCH(TEXT(K1640,"##0"),lvl_4[#Headers],0)),"Нет")</f>
        <v>Операторы</v>
      </c>
      <c r="G1640" s="11" t="str">
        <f>IFERROR(INDEX(lvl_5[],MATCH(M1640,lvl_5[ID],0),MATCH(_xlfn.CONCAT(TEXT(K1640,"##0"),"_",TEXT(L1640,"##0")),lvl_5[#Headers],0)),"Нет")</f>
        <v>Дворец</v>
      </c>
      <c r="H1640" s="11" t="str">
        <f>IFERROR(INDEX(lvl_6[],MATCH(N1640,lvl_6[ID],0),MATCH(_xlfn.CONCAT(K1640,"_",L1640,"_",M1640),lvl_6[#Headers],0)),"Нет")</f>
        <v>Дворец. Сила дворца в сезоне (своевременность)</v>
      </c>
      <c r="I1640" s="12">
        <v>1</v>
      </c>
      <c r="J1640" s="12">
        <v>2</v>
      </c>
      <c r="K1640" s="12">
        <v>2</v>
      </c>
      <c r="L1640" s="12">
        <v>3</v>
      </c>
      <c r="M1640" s="12">
        <v>2</v>
      </c>
      <c r="N1640" s="12">
        <v>3</v>
      </c>
      <c r="O1640" s="12">
        <f>COUNTIF($P$2:P1640,P1640)</f>
        <v>39</v>
      </c>
      <c r="P1640" s="12" t="str">
        <f t="shared" si="76"/>
        <v>122030203</v>
      </c>
      <c r="Q1640" s="12" t="str">
        <f t="shared" si="77"/>
        <v>1220302030039</v>
      </c>
      <c r="R1640" s="20" t="s">
        <v>2227</v>
      </c>
      <c r="S1640" s="20" t="s">
        <v>2221</v>
      </c>
      <c r="AD1640" s="12" t="s">
        <v>861</v>
      </c>
      <c r="AW1640" s="12">
        <v>7</v>
      </c>
      <c r="BG1640" s="21">
        <v>0.9</v>
      </c>
      <c r="BJ1640" s="12">
        <v>1</v>
      </c>
    </row>
    <row r="1641" spans="1:62" ht="45" x14ac:dyDescent="0.25">
      <c r="A1641" s="12">
        <v>1</v>
      </c>
      <c r="B1641" s="11" t="str">
        <f t="shared" si="78"/>
        <v>Общий расчет. Ци Мень. Анализ Дворца. Операторы. Дворец. Дворец. Сила дворца в сезоне (своевременность)</v>
      </c>
      <c r="C1641" s="11" t="str">
        <f>IFERROR(VLOOKUP(I1641,lvl_1[],2,FALSE),"Нет")</f>
        <v>Общий расчет</v>
      </c>
      <c r="D1641" s="11" t="str">
        <f>IFERROR(VLOOKUP(Rule!J1641,lvl_2[],2,FALSE),"Нет")</f>
        <v>Ци Мень</v>
      </c>
      <c r="E1641" s="11" t="str">
        <f>IFERROR(VLOOKUP(Rule!K1641,lvl_3[],2,FALSE),"Нет")</f>
        <v>Анализ Дворца</v>
      </c>
      <c r="F1641" s="11" t="str">
        <f>IFERROR(INDEX(lvl_4[],MATCH(L1641,lvl_4[ID],0),MATCH(TEXT(K1641,"##0"),lvl_4[#Headers],0)),"Нет")</f>
        <v>Операторы</v>
      </c>
      <c r="G1641" s="11" t="str">
        <f>IFERROR(INDEX(lvl_5[],MATCH(M1641,lvl_5[ID],0),MATCH(_xlfn.CONCAT(TEXT(K1641,"##0"),"_",TEXT(L1641,"##0")),lvl_5[#Headers],0)),"Нет")</f>
        <v>Дворец</v>
      </c>
      <c r="H1641" s="11" t="str">
        <f>IFERROR(INDEX(lvl_6[],MATCH(N1641,lvl_6[ID],0),MATCH(_xlfn.CONCAT(K1641,"_",L1641,"_",M1641),lvl_6[#Headers],0)),"Нет")</f>
        <v>Дворец. Сила дворца в сезоне (своевременность)</v>
      </c>
      <c r="I1641" s="12">
        <v>1</v>
      </c>
      <c r="J1641" s="12">
        <v>2</v>
      </c>
      <c r="K1641" s="12">
        <v>2</v>
      </c>
      <c r="L1641" s="12">
        <v>3</v>
      </c>
      <c r="M1641" s="12">
        <v>2</v>
      </c>
      <c r="N1641" s="12">
        <v>3</v>
      </c>
      <c r="O1641" s="12">
        <f>COUNTIF($P$2:P1641,P1641)</f>
        <v>40</v>
      </c>
      <c r="P1641" s="12" t="str">
        <f t="shared" si="76"/>
        <v>122030203</v>
      </c>
      <c r="Q1641" s="12" t="str">
        <f t="shared" si="77"/>
        <v>1220302030040</v>
      </c>
      <c r="R1641" s="20" t="s">
        <v>2227</v>
      </c>
      <c r="S1641" s="20" t="s">
        <v>28</v>
      </c>
      <c r="AD1641" s="12" t="s">
        <v>862</v>
      </c>
      <c r="AW1641" s="12">
        <v>7</v>
      </c>
      <c r="BG1641" s="21">
        <v>0</v>
      </c>
      <c r="BI1641" s="12">
        <v>1</v>
      </c>
      <c r="BJ1641" s="12">
        <v>1</v>
      </c>
    </row>
    <row r="1642" spans="1:62" ht="45" x14ac:dyDescent="0.25">
      <c r="A1642" s="12">
        <v>1</v>
      </c>
      <c r="B1642" s="11" t="str">
        <f t="shared" si="78"/>
        <v>Общий расчет. Ци Мень. Анализ Дворца. Операторы. Дворец. Дворец. Сила дворца в сезоне (своевременность)</v>
      </c>
      <c r="C1642" s="11" t="str">
        <f>IFERROR(VLOOKUP(I1642,lvl_1[],2,FALSE),"Нет")</f>
        <v>Общий расчет</v>
      </c>
      <c r="D1642" s="11" t="str">
        <f>IFERROR(VLOOKUP(Rule!J1642,lvl_2[],2,FALSE),"Нет")</f>
        <v>Ци Мень</v>
      </c>
      <c r="E1642" s="11" t="str">
        <f>IFERROR(VLOOKUP(Rule!K1642,lvl_3[],2,FALSE),"Нет")</f>
        <v>Анализ Дворца</v>
      </c>
      <c r="F1642" s="11" t="str">
        <f>IFERROR(INDEX(lvl_4[],MATCH(L1642,lvl_4[ID],0),MATCH(TEXT(K1642,"##0"),lvl_4[#Headers],0)),"Нет")</f>
        <v>Операторы</v>
      </c>
      <c r="G1642" s="11" t="str">
        <f>IFERROR(INDEX(lvl_5[],MATCH(M1642,lvl_5[ID],0),MATCH(_xlfn.CONCAT(TEXT(K1642,"##0"),"_",TEXT(L1642,"##0")),lvl_5[#Headers],0)),"Нет")</f>
        <v>Дворец</v>
      </c>
      <c r="H1642" s="11" t="str">
        <f>IFERROR(INDEX(lvl_6[],MATCH(N1642,lvl_6[ID],0),MATCH(_xlfn.CONCAT(K1642,"_",L1642,"_",M1642),lvl_6[#Headers],0)),"Нет")</f>
        <v>Дворец. Сила дворца в сезоне (своевременность)</v>
      </c>
      <c r="I1642" s="12">
        <v>1</v>
      </c>
      <c r="J1642" s="12">
        <v>2</v>
      </c>
      <c r="K1642" s="12">
        <v>2</v>
      </c>
      <c r="L1642" s="12">
        <v>3</v>
      </c>
      <c r="M1642" s="12">
        <v>2</v>
      </c>
      <c r="N1642" s="12">
        <v>3</v>
      </c>
      <c r="O1642" s="12">
        <f>COUNTIF($P$2:P1642,P1642)</f>
        <v>41</v>
      </c>
      <c r="P1642" s="12" t="str">
        <f t="shared" si="76"/>
        <v>122030203</v>
      </c>
      <c r="Q1642" s="12" t="str">
        <f t="shared" si="77"/>
        <v>1220302030041</v>
      </c>
      <c r="R1642" s="20" t="s">
        <v>2227</v>
      </c>
      <c r="S1642" s="20" t="s">
        <v>28</v>
      </c>
      <c r="AD1642" s="12" t="s">
        <v>863</v>
      </c>
      <c r="AW1642" s="12">
        <v>7</v>
      </c>
      <c r="BG1642" s="21">
        <v>0</v>
      </c>
      <c r="BI1642" s="12">
        <v>1</v>
      </c>
      <c r="BJ1642" s="12">
        <v>1</v>
      </c>
    </row>
    <row r="1643" spans="1:62" ht="45" x14ac:dyDescent="0.25">
      <c r="A1643" s="12">
        <v>1</v>
      </c>
      <c r="B1643" s="11" t="str">
        <f t="shared" si="78"/>
        <v>Общий расчет. Ци Мень. Анализ Дворца. Операторы. Дворец. Дворец. Сила дворца в сезоне (своевременность)</v>
      </c>
      <c r="C1643" s="11" t="str">
        <f>IFERROR(VLOOKUP(I1643,lvl_1[],2,FALSE),"Нет")</f>
        <v>Общий расчет</v>
      </c>
      <c r="D1643" s="11" t="str">
        <f>IFERROR(VLOOKUP(Rule!J1643,lvl_2[],2,FALSE),"Нет")</f>
        <v>Ци Мень</v>
      </c>
      <c r="E1643" s="11" t="str">
        <f>IFERROR(VLOOKUP(Rule!K1643,lvl_3[],2,FALSE),"Нет")</f>
        <v>Анализ Дворца</v>
      </c>
      <c r="F1643" s="11" t="str">
        <f>IFERROR(INDEX(lvl_4[],MATCH(L1643,lvl_4[ID],0),MATCH(TEXT(K1643,"##0"),lvl_4[#Headers],0)),"Нет")</f>
        <v>Операторы</v>
      </c>
      <c r="G1643" s="11" t="str">
        <f>IFERROR(INDEX(lvl_5[],MATCH(M1643,lvl_5[ID],0),MATCH(_xlfn.CONCAT(TEXT(K1643,"##0"),"_",TEXT(L1643,"##0")),lvl_5[#Headers],0)),"Нет")</f>
        <v>Дворец</v>
      </c>
      <c r="H1643" s="11" t="str">
        <f>IFERROR(INDEX(lvl_6[],MATCH(N1643,lvl_6[ID],0),MATCH(_xlfn.CONCAT(K1643,"_",L1643,"_",M1643),lvl_6[#Headers],0)),"Нет")</f>
        <v>Дворец. Сила дворца в сезоне (своевременность)</v>
      </c>
      <c r="I1643" s="12">
        <v>1</v>
      </c>
      <c r="J1643" s="12">
        <v>2</v>
      </c>
      <c r="K1643" s="12">
        <v>2</v>
      </c>
      <c r="L1643" s="12">
        <v>3</v>
      </c>
      <c r="M1643" s="12">
        <v>2</v>
      </c>
      <c r="N1643" s="12">
        <v>3</v>
      </c>
      <c r="O1643" s="12">
        <f>COUNTIF($P$2:P1643,P1643)</f>
        <v>42</v>
      </c>
      <c r="P1643" s="12" t="str">
        <f t="shared" si="76"/>
        <v>122030203</v>
      </c>
      <c r="Q1643" s="12" t="str">
        <f t="shared" si="77"/>
        <v>1220302030042</v>
      </c>
      <c r="R1643" s="20" t="s">
        <v>2227</v>
      </c>
      <c r="S1643" s="20" t="s">
        <v>2221</v>
      </c>
      <c r="AD1643" s="12" t="s">
        <v>864</v>
      </c>
      <c r="AW1643" s="12">
        <v>7</v>
      </c>
      <c r="BG1643" s="21">
        <v>0.9</v>
      </c>
      <c r="BJ1643" s="12">
        <v>1</v>
      </c>
    </row>
    <row r="1644" spans="1:62" ht="45" x14ac:dyDescent="0.25">
      <c r="A1644" s="12">
        <v>1</v>
      </c>
      <c r="B1644" s="11" t="str">
        <f t="shared" si="78"/>
        <v>Общий расчет. Ци Мень. Анализ Дворца. Операторы. Дворец. Дворец. Сила дворца в сезоне (своевременность)</v>
      </c>
      <c r="C1644" s="11" t="str">
        <f>IFERROR(VLOOKUP(I1644,lvl_1[],2,FALSE),"Нет")</f>
        <v>Общий расчет</v>
      </c>
      <c r="D1644" s="11" t="str">
        <f>IFERROR(VLOOKUP(Rule!J1644,lvl_2[],2,FALSE),"Нет")</f>
        <v>Ци Мень</v>
      </c>
      <c r="E1644" s="11" t="str">
        <f>IFERROR(VLOOKUP(Rule!K1644,lvl_3[],2,FALSE),"Нет")</f>
        <v>Анализ Дворца</v>
      </c>
      <c r="F1644" s="11" t="str">
        <f>IFERROR(INDEX(lvl_4[],MATCH(L1644,lvl_4[ID],0),MATCH(TEXT(K1644,"##0"),lvl_4[#Headers],0)),"Нет")</f>
        <v>Операторы</v>
      </c>
      <c r="G1644" s="11" t="str">
        <f>IFERROR(INDEX(lvl_5[],MATCH(M1644,lvl_5[ID],0),MATCH(_xlfn.CONCAT(TEXT(K1644,"##0"),"_",TEXT(L1644,"##0")),lvl_5[#Headers],0)),"Нет")</f>
        <v>Дворец</v>
      </c>
      <c r="H1644" s="11" t="str">
        <f>IFERROR(INDEX(lvl_6[],MATCH(N1644,lvl_6[ID],0),MATCH(_xlfn.CONCAT(K1644,"_",L1644,"_",M1644),lvl_6[#Headers],0)),"Нет")</f>
        <v>Дворец. Сила дворца в сезоне (своевременность)</v>
      </c>
      <c r="I1644" s="12">
        <v>1</v>
      </c>
      <c r="J1644" s="12">
        <v>2</v>
      </c>
      <c r="K1644" s="12">
        <v>2</v>
      </c>
      <c r="L1644" s="12">
        <v>3</v>
      </c>
      <c r="M1644" s="12">
        <v>2</v>
      </c>
      <c r="N1644" s="12">
        <v>3</v>
      </c>
      <c r="O1644" s="12">
        <f>COUNTIF($P$2:P1644,P1644)</f>
        <v>43</v>
      </c>
      <c r="P1644" s="12" t="str">
        <f t="shared" si="76"/>
        <v>122030203</v>
      </c>
      <c r="Q1644" s="12" t="str">
        <f t="shared" si="77"/>
        <v>1220302030043</v>
      </c>
      <c r="R1644" s="20" t="s">
        <v>2227</v>
      </c>
      <c r="S1644" s="20" t="s">
        <v>2222</v>
      </c>
      <c r="AD1644" s="12" t="s">
        <v>865</v>
      </c>
      <c r="AW1644" s="12">
        <v>7</v>
      </c>
      <c r="BG1644" s="21">
        <v>1</v>
      </c>
      <c r="BJ1644" s="12">
        <v>1</v>
      </c>
    </row>
    <row r="1645" spans="1:62" ht="45" x14ac:dyDescent="0.25">
      <c r="A1645" s="12">
        <v>1</v>
      </c>
      <c r="B1645" s="11" t="str">
        <f t="shared" si="78"/>
        <v>Общий расчет. Ци Мень. Анализ Дворца. Операторы. Дворец. Дворец. Сила дворца в сезоне (своевременность)</v>
      </c>
      <c r="C1645" s="11" t="str">
        <f>IFERROR(VLOOKUP(I1645,lvl_1[],2,FALSE),"Нет")</f>
        <v>Общий расчет</v>
      </c>
      <c r="D1645" s="11" t="str">
        <f>IFERROR(VLOOKUP(Rule!J1645,lvl_2[],2,FALSE),"Нет")</f>
        <v>Ци Мень</v>
      </c>
      <c r="E1645" s="11" t="str">
        <f>IFERROR(VLOOKUP(Rule!K1645,lvl_3[],2,FALSE),"Нет")</f>
        <v>Анализ Дворца</v>
      </c>
      <c r="F1645" s="11" t="str">
        <f>IFERROR(INDEX(lvl_4[],MATCH(L1645,lvl_4[ID],0),MATCH(TEXT(K1645,"##0"),lvl_4[#Headers],0)),"Нет")</f>
        <v>Операторы</v>
      </c>
      <c r="G1645" s="11" t="str">
        <f>IFERROR(INDEX(lvl_5[],MATCH(M1645,lvl_5[ID],0),MATCH(_xlfn.CONCAT(TEXT(K1645,"##0"),"_",TEXT(L1645,"##0")),lvl_5[#Headers],0)),"Нет")</f>
        <v>Дворец</v>
      </c>
      <c r="H1645" s="11" t="str">
        <f>IFERROR(INDEX(lvl_6[],MATCH(N1645,lvl_6[ID],0),MATCH(_xlfn.CONCAT(K1645,"_",L1645,"_",M1645),lvl_6[#Headers],0)),"Нет")</f>
        <v>Дворец. Сила дворца в сезоне (своевременность)</v>
      </c>
      <c r="I1645" s="12">
        <v>1</v>
      </c>
      <c r="J1645" s="12">
        <v>2</v>
      </c>
      <c r="K1645" s="12">
        <v>2</v>
      </c>
      <c r="L1645" s="12">
        <v>3</v>
      </c>
      <c r="M1645" s="12">
        <v>2</v>
      </c>
      <c r="N1645" s="12">
        <v>3</v>
      </c>
      <c r="O1645" s="12">
        <f>COUNTIF($P$2:P1645,P1645)</f>
        <v>44</v>
      </c>
      <c r="P1645" s="12" t="str">
        <f t="shared" si="76"/>
        <v>122030203</v>
      </c>
      <c r="Q1645" s="12" t="str">
        <f t="shared" si="77"/>
        <v>1220302030044</v>
      </c>
      <c r="R1645" s="20" t="s">
        <v>2227</v>
      </c>
      <c r="S1645" s="20" t="s">
        <v>2222</v>
      </c>
      <c r="AD1645" s="12" t="s">
        <v>866</v>
      </c>
      <c r="AW1645" s="12">
        <v>7</v>
      </c>
      <c r="BG1645" s="21">
        <v>1</v>
      </c>
      <c r="BJ1645" s="12">
        <v>1</v>
      </c>
    </row>
    <row r="1646" spans="1:62" ht="45" x14ac:dyDescent="0.25">
      <c r="A1646" s="12">
        <v>1</v>
      </c>
      <c r="B1646" s="11" t="str">
        <f t="shared" si="78"/>
        <v>Общий расчет. Ци Мень. Анализ Дворца. Операторы. Дворец. Дворец. Сила дворца в сезоне (своевременность)</v>
      </c>
      <c r="C1646" s="11" t="str">
        <f>IFERROR(VLOOKUP(I1646,lvl_1[],2,FALSE),"Нет")</f>
        <v>Общий расчет</v>
      </c>
      <c r="D1646" s="11" t="str">
        <f>IFERROR(VLOOKUP(Rule!J1646,lvl_2[],2,FALSE),"Нет")</f>
        <v>Ци Мень</v>
      </c>
      <c r="E1646" s="11" t="str">
        <f>IFERROR(VLOOKUP(Rule!K1646,lvl_3[],2,FALSE),"Нет")</f>
        <v>Анализ Дворца</v>
      </c>
      <c r="F1646" s="11" t="str">
        <f>IFERROR(INDEX(lvl_4[],MATCH(L1646,lvl_4[ID],0),MATCH(TEXT(K1646,"##0"),lvl_4[#Headers],0)),"Нет")</f>
        <v>Операторы</v>
      </c>
      <c r="G1646" s="11" t="str">
        <f>IFERROR(INDEX(lvl_5[],MATCH(M1646,lvl_5[ID],0),MATCH(_xlfn.CONCAT(TEXT(K1646,"##0"),"_",TEXT(L1646,"##0")),lvl_5[#Headers],0)),"Нет")</f>
        <v>Дворец</v>
      </c>
      <c r="H1646" s="11" t="str">
        <f>IFERROR(INDEX(lvl_6[],MATCH(N1646,lvl_6[ID],0),MATCH(_xlfn.CONCAT(K1646,"_",L1646,"_",M1646),lvl_6[#Headers],0)),"Нет")</f>
        <v>Дворец. Сила дворца в сезоне (своевременность)</v>
      </c>
      <c r="I1646" s="12">
        <v>1</v>
      </c>
      <c r="J1646" s="12">
        <v>2</v>
      </c>
      <c r="K1646" s="12">
        <v>2</v>
      </c>
      <c r="L1646" s="12">
        <v>3</v>
      </c>
      <c r="M1646" s="12">
        <v>2</v>
      </c>
      <c r="N1646" s="12">
        <v>3</v>
      </c>
      <c r="O1646" s="12">
        <f>COUNTIF($P$2:P1646,P1646)</f>
        <v>45</v>
      </c>
      <c r="P1646" s="12" t="str">
        <f t="shared" si="76"/>
        <v>122030203</v>
      </c>
      <c r="Q1646" s="12" t="str">
        <f t="shared" si="77"/>
        <v>1220302030045</v>
      </c>
      <c r="R1646" s="20" t="s">
        <v>2227</v>
      </c>
      <c r="S1646" s="20" t="s">
        <v>2221</v>
      </c>
      <c r="AD1646" s="12" t="s">
        <v>867</v>
      </c>
      <c r="AW1646" s="12">
        <v>7</v>
      </c>
      <c r="BG1646" s="21">
        <v>0.9</v>
      </c>
      <c r="BJ1646" s="12">
        <v>1</v>
      </c>
    </row>
    <row r="1647" spans="1:62" ht="45" x14ac:dyDescent="0.25">
      <c r="A1647" s="12">
        <v>1</v>
      </c>
      <c r="B1647" s="11" t="str">
        <f t="shared" si="78"/>
        <v>Общий расчет. Ци Мень. Анализ Дворца. Операторы. Дворец. Дворец. Сила дворца в сезоне (своевременность)</v>
      </c>
      <c r="C1647" s="11" t="str">
        <f>IFERROR(VLOOKUP(I1647,lvl_1[],2,FALSE),"Нет")</f>
        <v>Общий расчет</v>
      </c>
      <c r="D1647" s="11" t="str">
        <f>IFERROR(VLOOKUP(Rule!J1647,lvl_2[],2,FALSE),"Нет")</f>
        <v>Ци Мень</v>
      </c>
      <c r="E1647" s="11" t="str">
        <f>IFERROR(VLOOKUP(Rule!K1647,lvl_3[],2,FALSE),"Нет")</f>
        <v>Анализ Дворца</v>
      </c>
      <c r="F1647" s="11" t="str">
        <f>IFERROR(INDEX(lvl_4[],MATCH(L1647,lvl_4[ID],0),MATCH(TEXT(K1647,"##0"),lvl_4[#Headers],0)),"Нет")</f>
        <v>Операторы</v>
      </c>
      <c r="G1647" s="11" t="str">
        <f>IFERROR(INDEX(lvl_5[],MATCH(M1647,lvl_5[ID],0),MATCH(_xlfn.CONCAT(TEXT(K1647,"##0"),"_",TEXT(L1647,"##0")),lvl_5[#Headers],0)),"Нет")</f>
        <v>Дворец</v>
      </c>
      <c r="H1647" s="11" t="str">
        <f>IFERROR(INDEX(lvl_6[],MATCH(N1647,lvl_6[ID],0),MATCH(_xlfn.CONCAT(K1647,"_",L1647,"_",M1647),lvl_6[#Headers],0)),"Нет")</f>
        <v>Дворец. Сила дворца в сезоне (своевременность)</v>
      </c>
      <c r="I1647" s="12">
        <v>1</v>
      </c>
      <c r="J1647" s="12">
        <v>2</v>
      </c>
      <c r="K1647" s="12">
        <v>2</v>
      </c>
      <c r="L1647" s="12">
        <v>3</v>
      </c>
      <c r="M1647" s="12">
        <v>2</v>
      </c>
      <c r="N1647" s="12">
        <v>3</v>
      </c>
      <c r="O1647" s="12">
        <f>COUNTIF($P$2:P1647,P1647)</f>
        <v>46</v>
      </c>
      <c r="P1647" s="12" t="str">
        <f t="shared" si="76"/>
        <v>122030203</v>
      </c>
      <c r="Q1647" s="12" t="str">
        <f t="shared" si="77"/>
        <v>1220302030046</v>
      </c>
      <c r="R1647" s="20" t="s">
        <v>2227</v>
      </c>
      <c r="S1647" s="20" t="s">
        <v>10</v>
      </c>
      <c r="AD1647" s="12" t="s">
        <v>868</v>
      </c>
      <c r="AW1647" s="12">
        <v>7</v>
      </c>
      <c r="BG1647" s="21">
        <v>0.5</v>
      </c>
      <c r="BJ1647" s="12">
        <v>1</v>
      </c>
    </row>
    <row r="1648" spans="1:62" ht="45" x14ac:dyDescent="0.25">
      <c r="A1648" s="12">
        <v>1</v>
      </c>
      <c r="B1648" s="11" t="str">
        <f t="shared" si="78"/>
        <v>Общий расчет. Ци Мень. Анализ Дворца. Операторы. Дворец. Дворец. Сила дворца в сезоне (своевременность)</v>
      </c>
      <c r="C1648" s="11" t="str">
        <f>IFERROR(VLOOKUP(I1648,lvl_1[],2,FALSE),"Нет")</f>
        <v>Общий расчет</v>
      </c>
      <c r="D1648" s="11" t="str">
        <f>IFERROR(VLOOKUP(Rule!J1648,lvl_2[],2,FALSE),"Нет")</f>
        <v>Ци Мень</v>
      </c>
      <c r="E1648" s="11" t="str">
        <f>IFERROR(VLOOKUP(Rule!K1648,lvl_3[],2,FALSE),"Нет")</f>
        <v>Анализ Дворца</v>
      </c>
      <c r="F1648" s="11" t="str">
        <f>IFERROR(INDEX(lvl_4[],MATCH(L1648,lvl_4[ID],0),MATCH(TEXT(K1648,"##0"),lvl_4[#Headers],0)),"Нет")</f>
        <v>Операторы</v>
      </c>
      <c r="G1648" s="11" t="str">
        <f>IFERROR(INDEX(lvl_5[],MATCH(M1648,lvl_5[ID],0),MATCH(_xlfn.CONCAT(TEXT(K1648,"##0"),"_",TEXT(L1648,"##0")),lvl_5[#Headers],0)),"Нет")</f>
        <v>Дворец</v>
      </c>
      <c r="H1648" s="11" t="str">
        <f>IFERROR(INDEX(lvl_6[],MATCH(N1648,lvl_6[ID],0),MATCH(_xlfn.CONCAT(K1648,"_",L1648,"_",M1648),lvl_6[#Headers],0)),"Нет")</f>
        <v>Дворец. Сила дворца в сезоне (своевременность)</v>
      </c>
      <c r="I1648" s="12">
        <v>1</v>
      </c>
      <c r="J1648" s="12">
        <v>2</v>
      </c>
      <c r="K1648" s="12">
        <v>2</v>
      </c>
      <c r="L1648" s="12">
        <v>3</v>
      </c>
      <c r="M1648" s="12">
        <v>2</v>
      </c>
      <c r="N1648" s="12">
        <v>3</v>
      </c>
      <c r="O1648" s="12">
        <f>COUNTIF($P$2:P1648,P1648)</f>
        <v>47</v>
      </c>
      <c r="P1648" s="12" t="str">
        <f t="shared" si="76"/>
        <v>122030203</v>
      </c>
      <c r="Q1648" s="12" t="str">
        <f t="shared" si="77"/>
        <v>1220302030047</v>
      </c>
      <c r="R1648" s="20" t="s">
        <v>2227</v>
      </c>
      <c r="S1648" s="20" t="s">
        <v>10</v>
      </c>
      <c r="AD1648" s="12" t="s">
        <v>869</v>
      </c>
      <c r="AW1648" s="12">
        <v>7</v>
      </c>
      <c r="BG1648" s="21">
        <v>0.5</v>
      </c>
      <c r="BJ1648" s="12">
        <v>1</v>
      </c>
    </row>
    <row r="1649" spans="1:62" ht="45" x14ac:dyDescent="0.25">
      <c r="A1649" s="12">
        <v>1</v>
      </c>
      <c r="B1649" s="11" t="str">
        <f t="shared" si="78"/>
        <v>Общий расчет. Ци Мень. Анализ Дворца. Операторы. Дворец. Дворец. Сила дворца в сезоне (своевременность)</v>
      </c>
      <c r="C1649" s="11" t="str">
        <f>IFERROR(VLOOKUP(I1649,lvl_1[],2,FALSE),"Нет")</f>
        <v>Общий расчет</v>
      </c>
      <c r="D1649" s="11" t="str">
        <f>IFERROR(VLOOKUP(Rule!J1649,lvl_2[],2,FALSE),"Нет")</f>
        <v>Ци Мень</v>
      </c>
      <c r="E1649" s="11" t="str">
        <f>IFERROR(VLOOKUP(Rule!K1649,lvl_3[],2,FALSE),"Нет")</f>
        <v>Анализ Дворца</v>
      </c>
      <c r="F1649" s="11" t="str">
        <f>IFERROR(INDEX(lvl_4[],MATCH(L1649,lvl_4[ID],0),MATCH(TEXT(K1649,"##0"),lvl_4[#Headers],0)),"Нет")</f>
        <v>Операторы</v>
      </c>
      <c r="G1649" s="11" t="str">
        <f>IFERROR(INDEX(lvl_5[],MATCH(M1649,lvl_5[ID],0),MATCH(_xlfn.CONCAT(TEXT(K1649,"##0"),"_",TEXT(L1649,"##0")),lvl_5[#Headers],0)),"Нет")</f>
        <v>Дворец</v>
      </c>
      <c r="H1649" s="11" t="str">
        <f>IFERROR(INDEX(lvl_6[],MATCH(N1649,lvl_6[ID],0),MATCH(_xlfn.CONCAT(K1649,"_",L1649,"_",M1649),lvl_6[#Headers],0)),"Нет")</f>
        <v>Дворец. Сила дворца в сезоне (своевременность)</v>
      </c>
      <c r="I1649" s="12">
        <v>1</v>
      </c>
      <c r="J1649" s="12">
        <v>2</v>
      </c>
      <c r="K1649" s="12">
        <v>2</v>
      </c>
      <c r="L1649" s="12">
        <v>3</v>
      </c>
      <c r="M1649" s="12">
        <v>2</v>
      </c>
      <c r="N1649" s="12">
        <v>3</v>
      </c>
      <c r="O1649" s="12">
        <f>COUNTIF($P$2:P1649,P1649)</f>
        <v>48</v>
      </c>
      <c r="P1649" s="12" t="str">
        <f t="shared" si="76"/>
        <v>122030203</v>
      </c>
      <c r="Q1649" s="12" t="str">
        <f t="shared" si="77"/>
        <v>1220302030048</v>
      </c>
      <c r="R1649" s="20" t="s">
        <v>2227</v>
      </c>
      <c r="S1649" s="20" t="s">
        <v>2221</v>
      </c>
      <c r="AD1649" s="12" t="s">
        <v>870</v>
      </c>
      <c r="AW1649" s="12">
        <v>7</v>
      </c>
      <c r="BG1649" s="21">
        <v>0.9</v>
      </c>
      <c r="BJ1649" s="12">
        <v>1</v>
      </c>
    </row>
    <row r="1650" spans="1:62" ht="45" x14ac:dyDescent="0.25">
      <c r="A1650" s="12">
        <v>1</v>
      </c>
      <c r="B1650" s="11" t="str">
        <f t="shared" si="78"/>
        <v>Общий расчет. Ци Мень. Анализ Дворца. Операторы. Дворец. Дворец. Сила дворца в сезоне (своевременность)</v>
      </c>
      <c r="C1650" s="11" t="str">
        <f>IFERROR(VLOOKUP(I1650,lvl_1[],2,FALSE),"Нет")</f>
        <v>Общий расчет</v>
      </c>
      <c r="D1650" s="11" t="str">
        <f>IFERROR(VLOOKUP(Rule!J1650,lvl_2[],2,FALSE),"Нет")</f>
        <v>Ци Мень</v>
      </c>
      <c r="E1650" s="11" t="str">
        <f>IFERROR(VLOOKUP(Rule!K1650,lvl_3[],2,FALSE),"Нет")</f>
        <v>Анализ Дворца</v>
      </c>
      <c r="F1650" s="11" t="str">
        <f>IFERROR(INDEX(lvl_4[],MATCH(L1650,lvl_4[ID],0),MATCH(TEXT(K1650,"##0"),lvl_4[#Headers],0)),"Нет")</f>
        <v>Операторы</v>
      </c>
      <c r="G1650" s="11" t="str">
        <f>IFERROR(INDEX(lvl_5[],MATCH(M1650,lvl_5[ID],0),MATCH(_xlfn.CONCAT(TEXT(K1650,"##0"),"_",TEXT(L1650,"##0")),lvl_5[#Headers],0)),"Нет")</f>
        <v>Дворец</v>
      </c>
      <c r="H1650" s="11" t="str">
        <f>IFERROR(INDEX(lvl_6[],MATCH(N1650,lvl_6[ID],0),MATCH(_xlfn.CONCAT(K1650,"_",L1650,"_",M1650),lvl_6[#Headers],0)),"Нет")</f>
        <v>Дворец. Сила дворца в сезоне (своевременность)</v>
      </c>
      <c r="I1650" s="12">
        <v>1</v>
      </c>
      <c r="J1650" s="12">
        <v>2</v>
      </c>
      <c r="K1650" s="12">
        <v>2</v>
      </c>
      <c r="L1650" s="12">
        <v>3</v>
      </c>
      <c r="M1650" s="12">
        <v>2</v>
      </c>
      <c r="N1650" s="12">
        <v>3</v>
      </c>
      <c r="O1650" s="12">
        <f>COUNTIF($P$2:P1650,P1650)</f>
        <v>49</v>
      </c>
      <c r="P1650" s="12" t="str">
        <f t="shared" si="76"/>
        <v>122030203</v>
      </c>
      <c r="Q1650" s="12" t="str">
        <f t="shared" si="77"/>
        <v>1220302030049</v>
      </c>
      <c r="R1650" s="20" t="s">
        <v>2227</v>
      </c>
      <c r="S1650" s="20" t="s">
        <v>2223</v>
      </c>
      <c r="AD1650" s="12" t="s">
        <v>859</v>
      </c>
      <c r="AW1650" s="12">
        <v>6</v>
      </c>
      <c r="BG1650" s="21">
        <v>0.1</v>
      </c>
      <c r="BJ1650" s="12">
        <v>1</v>
      </c>
    </row>
    <row r="1651" spans="1:62" ht="45" x14ac:dyDescent="0.25">
      <c r="A1651" s="12">
        <v>1</v>
      </c>
      <c r="B1651" s="11" t="str">
        <f t="shared" si="78"/>
        <v>Общий расчет. Ци Мень. Анализ Дворца. Операторы. Дворец. Дворец. Сила дворца в сезоне (своевременность)</v>
      </c>
      <c r="C1651" s="11" t="str">
        <f>IFERROR(VLOOKUP(I1651,lvl_1[],2,FALSE),"Нет")</f>
        <v>Общий расчет</v>
      </c>
      <c r="D1651" s="11" t="str">
        <f>IFERROR(VLOOKUP(Rule!J1651,lvl_2[],2,FALSE),"Нет")</f>
        <v>Ци Мень</v>
      </c>
      <c r="E1651" s="11" t="str">
        <f>IFERROR(VLOOKUP(Rule!K1651,lvl_3[],2,FALSE),"Нет")</f>
        <v>Анализ Дворца</v>
      </c>
      <c r="F1651" s="11" t="str">
        <f>IFERROR(INDEX(lvl_4[],MATCH(L1651,lvl_4[ID],0),MATCH(TEXT(K1651,"##0"),lvl_4[#Headers],0)),"Нет")</f>
        <v>Операторы</v>
      </c>
      <c r="G1651" s="11" t="str">
        <f>IFERROR(INDEX(lvl_5[],MATCH(M1651,lvl_5[ID],0),MATCH(_xlfn.CONCAT(TEXT(K1651,"##0"),"_",TEXT(L1651,"##0")),lvl_5[#Headers],0)),"Нет")</f>
        <v>Дворец</v>
      </c>
      <c r="H1651" s="11" t="str">
        <f>IFERROR(INDEX(lvl_6[],MATCH(N1651,lvl_6[ID],0),MATCH(_xlfn.CONCAT(K1651,"_",L1651,"_",M1651),lvl_6[#Headers],0)),"Нет")</f>
        <v>Дворец. Сила дворца в сезоне (своевременность)</v>
      </c>
      <c r="I1651" s="12">
        <v>1</v>
      </c>
      <c r="J1651" s="12">
        <v>2</v>
      </c>
      <c r="K1651" s="12">
        <v>2</v>
      </c>
      <c r="L1651" s="12">
        <v>3</v>
      </c>
      <c r="M1651" s="12">
        <v>2</v>
      </c>
      <c r="N1651" s="12">
        <v>3</v>
      </c>
      <c r="O1651" s="12">
        <f>COUNTIF($P$2:P1651,P1651)</f>
        <v>50</v>
      </c>
      <c r="P1651" s="12" t="str">
        <f t="shared" si="76"/>
        <v>122030203</v>
      </c>
      <c r="Q1651" s="12" t="str">
        <f t="shared" si="77"/>
        <v>1220302030050</v>
      </c>
      <c r="R1651" s="20" t="s">
        <v>2227</v>
      </c>
      <c r="S1651" s="20" t="s">
        <v>2223</v>
      </c>
      <c r="AD1651" s="12" t="s">
        <v>860</v>
      </c>
      <c r="AW1651" s="12">
        <v>6</v>
      </c>
      <c r="BG1651" s="21">
        <v>0.1</v>
      </c>
      <c r="BJ1651" s="12">
        <v>1</v>
      </c>
    </row>
    <row r="1652" spans="1:62" ht="45" x14ac:dyDescent="0.25">
      <c r="A1652" s="12">
        <v>1</v>
      </c>
      <c r="B1652" s="11" t="str">
        <f t="shared" si="78"/>
        <v>Общий расчет. Ци Мень. Анализ Дворца. Операторы. Дворец. Дворец. Сила дворца в сезоне (своевременность)</v>
      </c>
      <c r="C1652" s="11" t="str">
        <f>IFERROR(VLOOKUP(I1652,lvl_1[],2,FALSE),"Нет")</f>
        <v>Общий расчет</v>
      </c>
      <c r="D1652" s="11" t="str">
        <f>IFERROR(VLOOKUP(Rule!J1652,lvl_2[],2,FALSE),"Нет")</f>
        <v>Ци Мень</v>
      </c>
      <c r="E1652" s="11" t="str">
        <f>IFERROR(VLOOKUP(Rule!K1652,lvl_3[],2,FALSE),"Нет")</f>
        <v>Анализ Дворца</v>
      </c>
      <c r="F1652" s="11" t="str">
        <f>IFERROR(INDEX(lvl_4[],MATCH(L1652,lvl_4[ID],0),MATCH(TEXT(K1652,"##0"),lvl_4[#Headers],0)),"Нет")</f>
        <v>Операторы</v>
      </c>
      <c r="G1652" s="11" t="str">
        <f>IFERROR(INDEX(lvl_5[],MATCH(M1652,lvl_5[ID],0),MATCH(_xlfn.CONCAT(TEXT(K1652,"##0"),"_",TEXT(L1652,"##0")),lvl_5[#Headers],0)),"Нет")</f>
        <v>Дворец</v>
      </c>
      <c r="H1652" s="11" t="str">
        <f>IFERROR(INDEX(lvl_6[],MATCH(N1652,lvl_6[ID],0),MATCH(_xlfn.CONCAT(K1652,"_",L1652,"_",M1652),lvl_6[#Headers],0)),"Нет")</f>
        <v>Дворец. Сила дворца в сезоне (своевременность)</v>
      </c>
      <c r="I1652" s="12">
        <v>1</v>
      </c>
      <c r="J1652" s="12">
        <v>2</v>
      </c>
      <c r="K1652" s="12">
        <v>2</v>
      </c>
      <c r="L1652" s="12">
        <v>3</v>
      </c>
      <c r="M1652" s="12">
        <v>2</v>
      </c>
      <c r="N1652" s="12">
        <v>3</v>
      </c>
      <c r="O1652" s="12">
        <f>COUNTIF($P$2:P1652,P1652)</f>
        <v>51</v>
      </c>
      <c r="P1652" s="12" t="str">
        <f t="shared" si="76"/>
        <v>122030203</v>
      </c>
      <c r="Q1652" s="12" t="str">
        <f t="shared" si="77"/>
        <v>1220302030051</v>
      </c>
      <c r="R1652" s="20" t="s">
        <v>2227</v>
      </c>
      <c r="S1652" s="20" t="s">
        <v>2221</v>
      </c>
      <c r="AD1652" s="12" t="s">
        <v>861</v>
      </c>
      <c r="AW1652" s="12">
        <v>6</v>
      </c>
      <c r="BG1652" s="21">
        <v>0.9</v>
      </c>
      <c r="BJ1652" s="12">
        <v>1</v>
      </c>
    </row>
    <row r="1653" spans="1:62" ht="45" x14ac:dyDescent="0.25">
      <c r="A1653" s="12">
        <v>1</v>
      </c>
      <c r="B1653" s="11" t="str">
        <f t="shared" si="78"/>
        <v>Общий расчет. Ци Мень. Анализ Дворца. Операторы. Дворец. Дворец. Сила дворца в сезоне (своевременность)</v>
      </c>
      <c r="C1653" s="11" t="str">
        <f>IFERROR(VLOOKUP(I1653,lvl_1[],2,FALSE),"Нет")</f>
        <v>Общий расчет</v>
      </c>
      <c r="D1653" s="11" t="str">
        <f>IFERROR(VLOOKUP(Rule!J1653,lvl_2[],2,FALSE),"Нет")</f>
        <v>Ци Мень</v>
      </c>
      <c r="E1653" s="11" t="str">
        <f>IFERROR(VLOOKUP(Rule!K1653,lvl_3[],2,FALSE),"Нет")</f>
        <v>Анализ Дворца</v>
      </c>
      <c r="F1653" s="11" t="str">
        <f>IFERROR(INDEX(lvl_4[],MATCH(L1653,lvl_4[ID],0),MATCH(TEXT(K1653,"##0"),lvl_4[#Headers],0)),"Нет")</f>
        <v>Операторы</v>
      </c>
      <c r="G1653" s="11" t="str">
        <f>IFERROR(INDEX(lvl_5[],MATCH(M1653,lvl_5[ID],0),MATCH(_xlfn.CONCAT(TEXT(K1653,"##0"),"_",TEXT(L1653,"##0")),lvl_5[#Headers],0)),"Нет")</f>
        <v>Дворец</v>
      </c>
      <c r="H1653" s="11" t="str">
        <f>IFERROR(INDEX(lvl_6[],MATCH(N1653,lvl_6[ID],0),MATCH(_xlfn.CONCAT(K1653,"_",L1653,"_",M1653),lvl_6[#Headers],0)),"Нет")</f>
        <v>Дворец. Сила дворца в сезоне (своевременность)</v>
      </c>
      <c r="I1653" s="12">
        <v>1</v>
      </c>
      <c r="J1653" s="12">
        <v>2</v>
      </c>
      <c r="K1653" s="12">
        <v>2</v>
      </c>
      <c r="L1653" s="12">
        <v>3</v>
      </c>
      <c r="M1653" s="12">
        <v>2</v>
      </c>
      <c r="N1653" s="12">
        <v>3</v>
      </c>
      <c r="O1653" s="12">
        <f>COUNTIF($P$2:P1653,P1653)</f>
        <v>52</v>
      </c>
      <c r="P1653" s="12" t="str">
        <f t="shared" si="76"/>
        <v>122030203</v>
      </c>
      <c r="Q1653" s="12" t="str">
        <f t="shared" si="77"/>
        <v>1220302030052</v>
      </c>
      <c r="R1653" s="20" t="s">
        <v>2227</v>
      </c>
      <c r="S1653" s="20" t="s">
        <v>28</v>
      </c>
      <c r="AD1653" s="12" t="s">
        <v>862</v>
      </c>
      <c r="AW1653" s="12">
        <v>6</v>
      </c>
      <c r="BG1653" s="21">
        <v>0</v>
      </c>
      <c r="BI1653" s="12">
        <v>1</v>
      </c>
      <c r="BJ1653" s="12">
        <v>1</v>
      </c>
    </row>
    <row r="1654" spans="1:62" ht="45" x14ac:dyDescent="0.25">
      <c r="A1654" s="12">
        <v>1</v>
      </c>
      <c r="B1654" s="11" t="str">
        <f t="shared" si="78"/>
        <v>Общий расчет. Ци Мень. Анализ Дворца. Операторы. Дворец. Дворец. Сила дворца в сезоне (своевременность)</v>
      </c>
      <c r="C1654" s="11" t="str">
        <f>IFERROR(VLOOKUP(I1654,lvl_1[],2,FALSE),"Нет")</f>
        <v>Общий расчет</v>
      </c>
      <c r="D1654" s="11" t="str">
        <f>IFERROR(VLOOKUP(Rule!J1654,lvl_2[],2,FALSE),"Нет")</f>
        <v>Ци Мень</v>
      </c>
      <c r="E1654" s="11" t="str">
        <f>IFERROR(VLOOKUP(Rule!K1654,lvl_3[],2,FALSE),"Нет")</f>
        <v>Анализ Дворца</v>
      </c>
      <c r="F1654" s="11" t="str">
        <f>IFERROR(INDEX(lvl_4[],MATCH(L1654,lvl_4[ID],0),MATCH(TEXT(K1654,"##0"),lvl_4[#Headers],0)),"Нет")</f>
        <v>Операторы</v>
      </c>
      <c r="G1654" s="11" t="str">
        <f>IFERROR(INDEX(lvl_5[],MATCH(M1654,lvl_5[ID],0),MATCH(_xlfn.CONCAT(TEXT(K1654,"##0"),"_",TEXT(L1654,"##0")),lvl_5[#Headers],0)),"Нет")</f>
        <v>Дворец</v>
      </c>
      <c r="H1654" s="11" t="str">
        <f>IFERROR(INDEX(lvl_6[],MATCH(N1654,lvl_6[ID],0),MATCH(_xlfn.CONCAT(K1654,"_",L1654,"_",M1654),lvl_6[#Headers],0)),"Нет")</f>
        <v>Дворец. Сила дворца в сезоне (своевременность)</v>
      </c>
      <c r="I1654" s="12">
        <v>1</v>
      </c>
      <c r="J1654" s="12">
        <v>2</v>
      </c>
      <c r="K1654" s="12">
        <v>2</v>
      </c>
      <c r="L1654" s="12">
        <v>3</v>
      </c>
      <c r="M1654" s="12">
        <v>2</v>
      </c>
      <c r="N1654" s="12">
        <v>3</v>
      </c>
      <c r="O1654" s="12">
        <f>COUNTIF($P$2:P1654,P1654)</f>
        <v>53</v>
      </c>
      <c r="P1654" s="12" t="str">
        <f t="shared" ref="P1654:P1717" si="79">_xlfn.CONCAT(I1654,
J1654,
K1654,
IF(LEN(L1654)=1,_xlfn.CONCAT(0,L1654),L1654),
IF(LEN(M1654)=1,_xlfn.CONCAT(0,M1654),M1654),
IF(LEN(N1654)=1,_xlfn.CONCAT(0,N1654),N1654))</f>
        <v>122030203</v>
      </c>
      <c r="Q1654" s="12" t="str">
        <f t="shared" ref="Q1654:Q1717" si="80">_xlfn.CONCAT(I1654,
J1654,
K1654,
IF(LEN(L1654)=1,_xlfn.CONCAT(0,L1654),L1654),
IF(LEN(M1654)=1,_xlfn.CONCAT(0,M1654),M1654),
IF(LEN(N1654)=1,_xlfn.CONCAT(0,N1654),N1654),
IF(LEN(O1654)=1,_xlfn.CONCAT("000",O1654),IF(LEN(O1654)=2,_xlfn.CONCAT("00",O1654),IF(LEN(O1654)=3,_xlfn.CONCAT(0,O1654),O1654))))</f>
        <v>1220302030053</v>
      </c>
      <c r="R1654" s="20" t="s">
        <v>2227</v>
      </c>
      <c r="S1654" s="20" t="s">
        <v>28</v>
      </c>
      <c r="AD1654" s="12" t="s">
        <v>863</v>
      </c>
      <c r="AW1654" s="12">
        <v>6</v>
      </c>
      <c r="BG1654" s="21">
        <v>0</v>
      </c>
      <c r="BI1654" s="12">
        <v>1</v>
      </c>
      <c r="BJ1654" s="12">
        <v>1</v>
      </c>
    </row>
    <row r="1655" spans="1:62" ht="45" x14ac:dyDescent="0.25">
      <c r="A1655" s="12">
        <v>1</v>
      </c>
      <c r="B1655" s="11" t="str">
        <f t="shared" ref="B1655:B1718" si="81">_xlfn.CONCAT(C1655,". ", D1655,". ", E1655,". ", F1655,". ", G1655,". ", H1655)</f>
        <v>Общий расчет. Ци Мень. Анализ Дворца. Операторы. Дворец. Дворец. Сила дворца в сезоне (своевременность)</v>
      </c>
      <c r="C1655" s="11" t="str">
        <f>IFERROR(VLOOKUP(I1655,lvl_1[],2,FALSE),"Нет")</f>
        <v>Общий расчет</v>
      </c>
      <c r="D1655" s="11" t="str">
        <f>IFERROR(VLOOKUP(Rule!J1655,lvl_2[],2,FALSE),"Нет")</f>
        <v>Ци Мень</v>
      </c>
      <c r="E1655" s="11" t="str">
        <f>IFERROR(VLOOKUP(Rule!K1655,lvl_3[],2,FALSE),"Нет")</f>
        <v>Анализ Дворца</v>
      </c>
      <c r="F1655" s="11" t="str">
        <f>IFERROR(INDEX(lvl_4[],MATCH(L1655,lvl_4[ID],0),MATCH(TEXT(K1655,"##0"),lvl_4[#Headers],0)),"Нет")</f>
        <v>Операторы</v>
      </c>
      <c r="G1655" s="11" t="str">
        <f>IFERROR(INDEX(lvl_5[],MATCH(M1655,lvl_5[ID],0),MATCH(_xlfn.CONCAT(TEXT(K1655,"##0"),"_",TEXT(L1655,"##0")),lvl_5[#Headers],0)),"Нет")</f>
        <v>Дворец</v>
      </c>
      <c r="H1655" s="11" t="str">
        <f>IFERROR(INDEX(lvl_6[],MATCH(N1655,lvl_6[ID],0),MATCH(_xlfn.CONCAT(K1655,"_",L1655,"_",M1655),lvl_6[#Headers],0)),"Нет")</f>
        <v>Дворец. Сила дворца в сезоне (своевременность)</v>
      </c>
      <c r="I1655" s="12">
        <v>1</v>
      </c>
      <c r="J1655" s="12">
        <v>2</v>
      </c>
      <c r="K1655" s="12">
        <v>2</v>
      </c>
      <c r="L1655" s="12">
        <v>3</v>
      </c>
      <c r="M1655" s="12">
        <v>2</v>
      </c>
      <c r="N1655" s="12">
        <v>3</v>
      </c>
      <c r="O1655" s="12">
        <f>COUNTIF($P$2:P1655,P1655)</f>
        <v>54</v>
      </c>
      <c r="P1655" s="12" t="str">
        <f t="shared" si="79"/>
        <v>122030203</v>
      </c>
      <c r="Q1655" s="12" t="str">
        <f t="shared" si="80"/>
        <v>1220302030054</v>
      </c>
      <c r="R1655" s="20" t="s">
        <v>2227</v>
      </c>
      <c r="S1655" s="20" t="s">
        <v>2221</v>
      </c>
      <c r="AD1655" s="12" t="s">
        <v>864</v>
      </c>
      <c r="AW1655" s="12">
        <v>6</v>
      </c>
      <c r="BG1655" s="21">
        <v>0.9</v>
      </c>
      <c r="BJ1655" s="12">
        <v>1</v>
      </c>
    </row>
    <row r="1656" spans="1:62" ht="45" x14ac:dyDescent="0.25">
      <c r="A1656" s="12">
        <v>1</v>
      </c>
      <c r="B1656" s="11" t="str">
        <f t="shared" si="81"/>
        <v>Общий расчет. Ци Мень. Анализ Дворца. Операторы. Дворец. Дворец. Сила дворца в сезоне (своевременность)</v>
      </c>
      <c r="C1656" s="11" t="str">
        <f>IFERROR(VLOOKUP(I1656,lvl_1[],2,FALSE),"Нет")</f>
        <v>Общий расчет</v>
      </c>
      <c r="D1656" s="11" t="str">
        <f>IFERROR(VLOOKUP(Rule!J1656,lvl_2[],2,FALSE),"Нет")</f>
        <v>Ци Мень</v>
      </c>
      <c r="E1656" s="11" t="str">
        <f>IFERROR(VLOOKUP(Rule!K1656,lvl_3[],2,FALSE),"Нет")</f>
        <v>Анализ Дворца</v>
      </c>
      <c r="F1656" s="11" t="str">
        <f>IFERROR(INDEX(lvl_4[],MATCH(L1656,lvl_4[ID],0),MATCH(TEXT(K1656,"##0"),lvl_4[#Headers],0)),"Нет")</f>
        <v>Операторы</v>
      </c>
      <c r="G1656" s="11" t="str">
        <f>IFERROR(INDEX(lvl_5[],MATCH(M1656,lvl_5[ID],0),MATCH(_xlfn.CONCAT(TEXT(K1656,"##0"),"_",TEXT(L1656,"##0")),lvl_5[#Headers],0)),"Нет")</f>
        <v>Дворец</v>
      </c>
      <c r="H1656" s="11" t="str">
        <f>IFERROR(INDEX(lvl_6[],MATCH(N1656,lvl_6[ID],0),MATCH(_xlfn.CONCAT(K1656,"_",L1656,"_",M1656),lvl_6[#Headers],0)),"Нет")</f>
        <v>Дворец. Сила дворца в сезоне (своевременность)</v>
      </c>
      <c r="I1656" s="12">
        <v>1</v>
      </c>
      <c r="J1656" s="12">
        <v>2</v>
      </c>
      <c r="K1656" s="12">
        <v>2</v>
      </c>
      <c r="L1656" s="12">
        <v>3</v>
      </c>
      <c r="M1656" s="12">
        <v>2</v>
      </c>
      <c r="N1656" s="12">
        <v>3</v>
      </c>
      <c r="O1656" s="12">
        <f>COUNTIF($P$2:P1656,P1656)</f>
        <v>55</v>
      </c>
      <c r="P1656" s="12" t="str">
        <f t="shared" si="79"/>
        <v>122030203</v>
      </c>
      <c r="Q1656" s="12" t="str">
        <f t="shared" si="80"/>
        <v>1220302030055</v>
      </c>
      <c r="R1656" s="20" t="s">
        <v>2227</v>
      </c>
      <c r="S1656" s="20" t="s">
        <v>2222</v>
      </c>
      <c r="AD1656" s="12" t="s">
        <v>865</v>
      </c>
      <c r="AW1656" s="12">
        <v>6</v>
      </c>
      <c r="BG1656" s="21">
        <v>1</v>
      </c>
      <c r="BJ1656" s="12">
        <v>1</v>
      </c>
    </row>
    <row r="1657" spans="1:62" ht="45" x14ac:dyDescent="0.25">
      <c r="A1657" s="12">
        <v>1</v>
      </c>
      <c r="B1657" s="11" t="str">
        <f t="shared" si="81"/>
        <v>Общий расчет. Ци Мень. Анализ Дворца. Операторы. Дворец. Дворец. Сила дворца в сезоне (своевременность)</v>
      </c>
      <c r="C1657" s="11" t="str">
        <f>IFERROR(VLOOKUP(I1657,lvl_1[],2,FALSE),"Нет")</f>
        <v>Общий расчет</v>
      </c>
      <c r="D1657" s="11" t="str">
        <f>IFERROR(VLOOKUP(Rule!J1657,lvl_2[],2,FALSE),"Нет")</f>
        <v>Ци Мень</v>
      </c>
      <c r="E1657" s="11" t="str">
        <f>IFERROR(VLOOKUP(Rule!K1657,lvl_3[],2,FALSE),"Нет")</f>
        <v>Анализ Дворца</v>
      </c>
      <c r="F1657" s="11" t="str">
        <f>IFERROR(INDEX(lvl_4[],MATCH(L1657,lvl_4[ID],0),MATCH(TEXT(K1657,"##0"),lvl_4[#Headers],0)),"Нет")</f>
        <v>Операторы</v>
      </c>
      <c r="G1657" s="11" t="str">
        <f>IFERROR(INDEX(lvl_5[],MATCH(M1657,lvl_5[ID],0),MATCH(_xlfn.CONCAT(TEXT(K1657,"##0"),"_",TEXT(L1657,"##0")),lvl_5[#Headers],0)),"Нет")</f>
        <v>Дворец</v>
      </c>
      <c r="H1657" s="11" t="str">
        <f>IFERROR(INDEX(lvl_6[],MATCH(N1657,lvl_6[ID],0),MATCH(_xlfn.CONCAT(K1657,"_",L1657,"_",M1657),lvl_6[#Headers],0)),"Нет")</f>
        <v>Дворец. Сила дворца в сезоне (своевременность)</v>
      </c>
      <c r="I1657" s="12">
        <v>1</v>
      </c>
      <c r="J1657" s="12">
        <v>2</v>
      </c>
      <c r="K1657" s="12">
        <v>2</v>
      </c>
      <c r="L1657" s="12">
        <v>3</v>
      </c>
      <c r="M1657" s="12">
        <v>2</v>
      </c>
      <c r="N1657" s="12">
        <v>3</v>
      </c>
      <c r="O1657" s="12">
        <f>COUNTIF($P$2:P1657,P1657)</f>
        <v>56</v>
      </c>
      <c r="P1657" s="12" t="str">
        <f t="shared" si="79"/>
        <v>122030203</v>
      </c>
      <c r="Q1657" s="12" t="str">
        <f t="shared" si="80"/>
        <v>1220302030056</v>
      </c>
      <c r="R1657" s="20" t="s">
        <v>2227</v>
      </c>
      <c r="S1657" s="20" t="s">
        <v>2222</v>
      </c>
      <c r="AD1657" s="12" t="s">
        <v>866</v>
      </c>
      <c r="AW1657" s="12">
        <v>6</v>
      </c>
      <c r="BG1657" s="21">
        <v>1</v>
      </c>
      <c r="BJ1657" s="12">
        <v>1</v>
      </c>
    </row>
    <row r="1658" spans="1:62" ht="45" x14ac:dyDescent="0.25">
      <c r="A1658" s="12">
        <v>1</v>
      </c>
      <c r="B1658" s="11" t="str">
        <f t="shared" si="81"/>
        <v>Общий расчет. Ци Мень. Анализ Дворца. Операторы. Дворец. Дворец. Сила дворца в сезоне (своевременность)</v>
      </c>
      <c r="C1658" s="11" t="str">
        <f>IFERROR(VLOOKUP(I1658,lvl_1[],2,FALSE),"Нет")</f>
        <v>Общий расчет</v>
      </c>
      <c r="D1658" s="11" t="str">
        <f>IFERROR(VLOOKUP(Rule!J1658,lvl_2[],2,FALSE),"Нет")</f>
        <v>Ци Мень</v>
      </c>
      <c r="E1658" s="11" t="str">
        <f>IFERROR(VLOOKUP(Rule!K1658,lvl_3[],2,FALSE),"Нет")</f>
        <v>Анализ Дворца</v>
      </c>
      <c r="F1658" s="11" t="str">
        <f>IFERROR(INDEX(lvl_4[],MATCH(L1658,lvl_4[ID],0),MATCH(TEXT(K1658,"##0"),lvl_4[#Headers],0)),"Нет")</f>
        <v>Операторы</v>
      </c>
      <c r="G1658" s="11" t="str">
        <f>IFERROR(INDEX(lvl_5[],MATCH(M1658,lvl_5[ID],0),MATCH(_xlfn.CONCAT(TEXT(K1658,"##0"),"_",TEXT(L1658,"##0")),lvl_5[#Headers],0)),"Нет")</f>
        <v>Дворец</v>
      </c>
      <c r="H1658" s="11" t="str">
        <f>IFERROR(INDEX(lvl_6[],MATCH(N1658,lvl_6[ID],0),MATCH(_xlfn.CONCAT(K1658,"_",L1658,"_",M1658),lvl_6[#Headers],0)),"Нет")</f>
        <v>Дворец. Сила дворца в сезоне (своевременность)</v>
      </c>
      <c r="I1658" s="12">
        <v>1</v>
      </c>
      <c r="J1658" s="12">
        <v>2</v>
      </c>
      <c r="K1658" s="12">
        <v>2</v>
      </c>
      <c r="L1658" s="12">
        <v>3</v>
      </c>
      <c r="M1658" s="12">
        <v>2</v>
      </c>
      <c r="N1658" s="12">
        <v>3</v>
      </c>
      <c r="O1658" s="12">
        <f>COUNTIF($P$2:P1658,P1658)</f>
        <v>57</v>
      </c>
      <c r="P1658" s="12" t="str">
        <f t="shared" si="79"/>
        <v>122030203</v>
      </c>
      <c r="Q1658" s="12" t="str">
        <f t="shared" si="80"/>
        <v>1220302030057</v>
      </c>
      <c r="R1658" s="20" t="s">
        <v>2227</v>
      </c>
      <c r="S1658" s="20" t="s">
        <v>2221</v>
      </c>
      <c r="AD1658" s="12" t="s">
        <v>867</v>
      </c>
      <c r="AW1658" s="12">
        <v>6</v>
      </c>
      <c r="BG1658" s="21">
        <v>0.9</v>
      </c>
      <c r="BJ1658" s="12">
        <v>1</v>
      </c>
    </row>
    <row r="1659" spans="1:62" ht="45" x14ac:dyDescent="0.25">
      <c r="A1659" s="12">
        <v>1</v>
      </c>
      <c r="B1659" s="11" t="str">
        <f t="shared" si="81"/>
        <v>Общий расчет. Ци Мень. Анализ Дворца. Операторы. Дворец. Дворец. Сила дворца в сезоне (своевременность)</v>
      </c>
      <c r="C1659" s="11" t="str">
        <f>IFERROR(VLOOKUP(I1659,lvl_1[],2,FALSE),"Нет")</f>
        <v>Общий расчет</v>
      </c>
      <c r="D1659" s="11" t="str">
        <f>IFERROR(VLOOKUP(Rule!J1659,lvl_2[],2,FALSE),"Нет")</f>
        <v>Ци Мень</v>
      </c>
      <c r="E1659" s="11" t="str">
        <f>IFERROR(VLOOKUP(Rule!K1659,lvl_3[],2,FALSE),"Нет")</f>
        <v>Анализ Дворца</v>
      </c>
      <c r="F1659" s="11" t="str">
        <f>IFERROR(INDEX(lvl_4[],MATCH(L1659,lvl_4[ID],0),MATCH(TEXT(K1659,"##0"),lvl_4[#Headers],0)),"Нет")</f>
        <v>Операторы</v>
      </c>
      <c r="G1659" s="11" t="str">
        <f>IFERROR(INDEX(lvl_5[],MATCH(M1659,lvl_5[ID],0),MATCH(_xlfn.CONCAT(TEXT(K1659,"##0"),"_",TEXT(L1659,"##0")),lvl_5[#Headers],0)),"Нет")</f>
        <v>Дворец</v>
      </c>
      <c r="H1659" s="11" t="str">
        <f>IFERROR(INDEX(lvl_6[],MATCH(N1659,lvl_6[ID],0),MATCH(_xlfn.CONCAT(K1659,"_",L1659,"_",M1659),lvl_6[#Headers],0)),"Нет")</f>
        <v>Дворец. Сила дворца в сезоне (своевременность)</v>
      </c>
      <c r="I1659" s="12">
        <v>1</v>
      </c>
      <c r="J1659" s="12">
        <v>2</v>
      </c>
      <c r="K1659" s="12">
        <v>2</v>
      </c>
      <c r="L1659" s="12">
        <v>3</v>
      </c>
      <c r="M1659" s="12">
        <v>2</v>
      </c>
      <c r="N1659" s="12">
        <v>3</v>
      </c>
      <c r="O1659" s="12">
        <f>COUNTIF($P$2:P1659,P1659)</f>
        <v>58</v>
      </c>
      <c r="P1659" s="12" t="str">
        <f t="shared" si="79"/>
        <v>122030203</v>
      </c>
      <c r="Q1659" s="12" t="str">
        <f t="shared" si="80"/>
        <v>1220302030058</v>
      </c>
      <c r="R1659" s="20" t="s">
        <v>2227</v>
      </c>
      <c r="S1659" s="20" t="s">
        <v>10</v>
      </c>
      <c r="AD1659" s="12" t="s">
        <v>868</v>
      </c>
      <c r="AW1659" s="12">
        <v>6</v>
      </c>
      <c r="BG1659" s="21">
        <v>0.5</v>
      </c>
      <c r="BJ1659" s="12">
        <v>1</v>
      </c>
    </row>
    <row r="1660" spans="1:62" ht="45" x14ac:dyDescent="0.25">
      <c r="A1660" s="12">
        <v>1</v>
      </c>
      <c r="B1660" s="11" t="str">
        <f t="shared" si="81"/>
        <v>Общий расчет. Ци Мень. Анализ Дворца. Операторы. Дворец. Дворец. Сила дворца в сезоне (своевременность)</v>
      </c>
      <c r="C1660" s="11" t="str">
        <f>IFERROR(VLOOKUP(I1660,lvl_1[],2,FALSE),"Нет")</f>
        <v>Общий расчет</v>
      </c>
      <c r="D1660" s="11" t="str">
        <f>IFERROR(VLOOKUP(Rule!J1660,lvl_2[],2,FALSE),"Нет")</f>
        <v>Ци Мень</v>
      </c>
      <c r="E1660" s="11" t="str">
        <f>IFERROR(VLOOKUP(Rule!K1660,lvl_3[],2,FALSE),"Нет")</f>
        <v>Анализ Дворца</v>
      </c>
      <c r="F1660" s="11" t="str">
        <f>IFERROR(INDEX(lvl_4[],MATCH(L1660,lvl_4[ID],0),MATCH(TEXT(K1660,"##0"),lvl_4[#Headers],0)),"Нет")</f>
        <v>Операторы</v>
      </c>
      <c r="G1660" s="11" t="str">
        <f>IFERROR(INDEX(lvl_5[],MATCH(M1660,lvl_5[ID],0),MATCH(_xlfn.CONCAT(TEXT(K1660,"##0"),"_",TEXT(L1660,"##0")),lvl_5[#Headers],0)),"Нет")</f>
        <v>Дворец</v>
      </c>
      <c r="H1660" s="11" t="str">
        <f>IFERROR(INDEX(lvl_6[],MATCH(N1660,lvl_6[ID],0),MATCH(_xlfn.CONCAT(K1660,"_",L1660,"_",M1660),lvl_6[#Headers],0)),"Нет")</f>
        <v>Дворец. Сила дворца в сезоне (своевременность)</v>
      </c>
      <c r="I1660" s="12">
        <v>1</v>
      </c>
      <c r="J1660" s="12">
        <v>2</v>
      </c>
      <c r="K1660" s="12">
        <v>2</v>
      </c>
      <c r="L1660" s="12">
        <v>3</v>
      </c>
      <c r="M1660" s="12">
        <v>2</v>
      </c>
      <c r="N1660" s="12">
        <v>3</v>
      </c>
      <c r="O1660" s="12">
        <f>COUNTIF($P$2:P1660,P1660)</f>
        <v>59</v>
      </c>
      <c r="P1660" s="12" t="str">
        <f t="shared" si="79"/>
        <v>122030203</v>
      </c>
      <c r="Q1660" s="12" t="str">
        <f t="shared" si="80"/>
        <v>1220302030059</v>
      </c>
      <c r="R1660" s="20" t="s">
        <v>2227</v>
      </c>
      <c r="S1660" s="20" t="s">
        <v>10</v>
      </c>
      <c r="AD1660" s="12" t="s">
        <v>869</v>
      </c>
      <c r="AW1660" s="12">
        <v>6</v>
      </c>
      <c r="BG1660" s="21">
        <v>0.5</v>
      </c>
      <c r="BJ1660" s="12">
        <v>1</v>
      </c>
    </row>
    <row r="1661" spans="1:62" ht="45" x14ac:dyDescent="0.25">
      <c r="A1661" s="12">
        <v>1</v>
      </c>
      <c r="B1661" s="11" t="str">
        <f t="shared" si="81"/>
        <v>Общий расчет. Ци Мень. Анализ Дворца. Операторы. Дворец. Дворец. Сила дворца в сезоне (своевременность)</v>
      </c>
      <c r="C1661" s="11" t="str">
        <f>IFERROR(VLOOKUP(I1661,lvl_1[],2,FALSE),"Нет")</f>
        <v>Общий расчет</v>
      </c>
      <c r="D1661" s="11" t="str">
        <f>IFERROR(VLOOKUP(Rule!J1661,lvl_2[],2,FALSE),"Нет")</f>
        <v>Ци Мень</v>
      </c>
      <c r="E1661" s="11" t="str">
        <f>IFERROR(VLOOKUP(Rule!K1661,lvl_3[],2,FALSE),"Нет")</f>
        <v>Анализ Дворца</v>
      </c>
      <c r="F1661" s="11" t="str">
        <f>IFERROR(INDEX(lvl_4[],MATCH(L1661,lvl_4[ID],0),MATCH(TEXT(K1661,"##0"),lvl_4[#Headers],0)),"Нет")</f>
        <v>Операторы</v>
      </c>
      <c r="G1661" s="11" t="str">
        <f>IFERROR(INDEX(lvl_5[],MATCH(M1661,lvl_5[ID],0),MATCH(_xlfn.CONCAT(TEXT(K1661,"##0"),"_",TEXT(L1661,"##0")),lvl_5[#Headers],0)),"Нет")</f>
        <v>Дворец</v>
      </c>
      <c r="H1661" s="11" t="str">
        <f>IFERROR(INDEX(lvl_6[],MATCH(N1661,lvl_6[ID],0),MATCH(_xlfn.CONCAT(K1661,"_",L1661,"_",M1661),lvl_6[#Headers],0)),"Нет")</f>
        <v>Дворец. Сила дворца в сезоне (своевременность)</v>
      </c>
      <c r="I1661" s="12">
        <v>1</v>
      </c>
      <c r="J1661" s="12">
        <v>2</v>
      </c>
      <c r="K1661" s="12">
        <v>2</v>
      </c>
      <c r="L1661" s="12">
        <v>3</v>
      </c>
      <c r="M1661" s="12">
        <v>2</v>
      </c>
      <c r="N1661" s="12">
        <v>3</v>
      </c>
      <c r="O1661" s="12">
        <f>COUNTIF($P$2:P1661,P1661)</f>
        <v>60</v>
      </c>
      <c r="P1661" s="12" t="str">
        <f t="shared" si="79"/>
        <v>122030203</v>
      </c>
      <c r="Q1661" s="12" t="str">
        <f t="shared" si="80"/>
        <v>1220302030060</v>
      </c>
      <c r="R1661" s="20" t="s">
        <v>2227</v>
      </c>
      <c r="S1661" s="20" t="s">
        <v>2221</v>
      </c>
      <c r="AD1661" s="12" t="s">
        <v>870</v>
      </c>
      <c r="AW1661" s="12">
        <v>6</v>
      </c>
      <c r="BG1661" s="21">
        <v>0.9</v>
      </c>
      <c r="BJ1661" s="12">
        <v>1</v>
      </c>
    </row>
    <row r="1662" spans="1:62" ht="45" x14ac:dyDescent="0.25">
      <c r="A1662" s="12">
        <v>1</v>
      </c>
      <c r="B1662" s="11" t="str">
        <f t="shared" si="81"/>
        <v>Общий расчет. Ци Мень. Анализ Дворца. Операторы. Дворец. Дворец. Сила дворца в сезоне (своевременность)</v>
      </c>
      <c r="C1662" s="11" t="str">
        <f>IFERROR(VLOOKUP(I1662,lvl_1[],2,FALSE),"Нет")</f>
        <v>Общий расчет</v>
      </c>
      <c r="D1662" s="11" t="str">
        <f>IFERROR(VLOOKUP(Rule!J1662,lvl_2[],2,FALSE),"Нет")</f>
        <v>Ци Мень</v>
      </c>
      <c r="E1662" s="11" t="str">
        <f>IFERROR(VLOOKUP(Rule!K1662,lvl_3[],2,FALSE),"Нет")</f>
        <v>Анализ Дворца</v>
      </c>
      <c r="F1662" s="11" t="str">
        <f>IFERROR(INDEX(lvl_4[],MATCH(L1662,lvl_4[ID],0),MATCH(TEXT(K1662,"##0"),lvl_4[#Headers],0)),"Нет")</f>
        <v>Операторы</v>
      </c>
      <c r="G1662" s="11" t="str">
        <f>IFERROR(INDEX(lvl_5[],MATCH(M1662,lvl_5[ID],0),MATCH(_xlfn.CONCAT(TEXT(K1662,"##0"),"_",TEXT(L1662,"##0")),lvl_5[#Headers],0)),"Нет")</f>
        <v>Дворец</v>
      </c>
      <c r="H1662" s="11" t="str">
        <f>IFERROR(INDEX(lvl_6[],MATCH(N1662,lvl_6[ID],0),MATCH(_xlfn.CONCAT(K1662,"_",L1662,"_",M1662),lvl_6[#Headers],0)),"Нет")</f>
        <v>Дворец. Сила дворца в сезоне (своевременность)</v>
      </c>
      <c r="I1662" s="12">
        <v>1</v>
      </c>
      <c r="J1662" s="12">
        <v>2</v>
      </c>
      <c r="K1662" s="12">
        <v>2</v>
      </c>
      <c r="L1662" s="12">
        <v>3</v>
      </c>
      <c r="M1662" s="12">
        <v>2</v>
      </c>
      <c r="N1662" s="12">
        <v>3</v>
      </c>
      <c r="O1662" s="12">
        <f>COUNTIF($P$2:P1662,P1662)</f>
        <v>61</v>
      </c>
      <c r="P1662" s="12" t="str">
        <f t="shared" si="79"/>
        <v>122030203</v>
      </c>
      <c r="Q1662" s="12" t="str">
        <f t="shared" si="80"/>
        <v>1220302030061</v>
      </c>
      <c r="R1662" s="20" t="s">
        <v>2227</v>
      </c>
      <c r="S1662" s="20" t="s">
        <v>10</v>
      </c>
      <c r="AD1662" s="12" t="s">
        <v>859</v>
      </c>
      <c r="AW1662" s="12">
        <v>1</v>
      </c>
      <c r="BG1662" s="21">
        <v>0.5</v>
      </c>
      <c r="BJ1662" s="12">
        <v>1</v>
      </c>
    </row>
    <row r="1663" spans="1:62" ht="45" x14ac:dyDescent="0.25">
      <c r="A1663" s="12">
        <v>1</v>
      </c>
      <c r="B1663" s="11" t="str">
        <f t="shared" si="81"/>
        <v>Общий расчет. Ци Мень. Анализ Дворца. Операторы. Дворец. Дворец. Сила дворца в сезоне (своевременность)</v>
      </c>
      <c r="C1663" s="11" t="str">
        <f>IFERROR(VLOOKUP(I1663,lvl_1[],2,FALSE),"Нет")</f>
        <v>Общий расчет</v>
      </c>
      <c r="D1663" s="11" t="str">
        <f>IFERROR(VLOOKUP(Rule!J1663,lvl_2[],2,FALSE),"Нет")</f>
        <v>Ци Мень</v>
      </c>
      <c r="E1663" s="11" t="str">
        <f>IFERROR(VLOOKUP(Rule!K1663,lvl_3[],2,FALSE),"Нет")</f>
        <v>Анализ Дворца</v>
      </c>
      <c r="F1663" s="11" t="str">
        <f>IFERROR(INDEX(lvl_4[],MATCH(L1663,lvl_4[ID],0),MATCH(TEXT(K1663,"##0"),lvl_4[#Headers],0)),"Нет")</f>
        <v>Операторы</v>
      </c>
      <c r="G1663" s="11" t="str">
        <f>IFERROR(INDEX(lvl_5[],MATCH(M1663,lvl_5[ID],0),MATCH(_xlfn.CONCAT(TEXT(K1663,"##0"),"_",TEXT(L1663,"##0")),lvl_5[#Headers],0)),"Нет")</f>
        <v>Дворец</v>
      </c>
      <c r="H1663" s="11" t="str">
        <f>IFERROR(INDEX(lvl_6[],MATCH(N1663,lvl_6[ID],0),MATCH(_xlfn.CONCAT(K1663,"_",L1663,"_",M1663),lvl_6[#Headers],0)),"Нет")</f>
        <v>Дворец. Сила дворца в сезоне (своевременность)</v>
      </c>
      <c r="I1663" s="12">
        <v>1</v>
      </c>
      <c r="J1663" s="12">
        <v>2</v>
      </c>
      <c r="K1663" s="12">
        <v>2</v>
      </c>
      <c r="L1663" s="12">
        <v>3</v>
      </c>
      <c r="M1663" s="12">
        <v>2</v>
      </c>
      <c r="N1663" s="12">
        <v>3</v>
      </c>
      <c r="O1663" s="12">
        <f>COUNTIF($P$2:P1663,P1663)</f>
        <v>62</v>
      </c>
      <c r="P1663" s="12" t="str">
        <f t="shared" si="79"/>
        <v>122030203</v>
      </c>
      <c r="Q1663" s="12" t="str">
        <f t="shared" si="80"/>
        <v>1220302030062</v>
      </c>
      <c r="R1663" s="20" t="s">
        <v>2227</v>
      </c>
      <c r="S1663" s="20" t="s">
        <v>10</v>
      </c>
      <c r="AD1663" s="12" t="s">
        <v>860</v>
      </c>
      <c r="AW1663" s="12">
        <v>1</v>
      </c>
      <c r="BG1663" s="21">
        <v>0.5</v>
      </c>
      <c r="BJ1663" s="12">
        <v>1</v>
      </c>
    </row>
    <row r="1664" spans="1:62" ht="45" x14ac:dyDescent="0.25">
      <c r="A1664" s="12">
        <v>1</v>
      </c>
      <c r="B1664" s="11" t="str">
        <f t="shared" si="81"/>
        <v>Общий расчет. Ци Мень. Анализ Дворца. Операторы. Дворец. Дворец. Сила дворца в сезоне (своевременность)</v>
      </c>
      <c r="C1664" s="11" t="str">
        <f>IFERROR(VLOOKUP(I1664,lvl_1[],2,FALSE),"Нет")</f>
        <v>Общий расчет</v>
      </c>
      <c r="D1664" s="11" t="str">
        <f>IFERROR(VLOOKUP(Rule!J1664,lvl_2[],2,FALSE),"Нет")</f>
        <v>Ци Мень</v>
      </c>
      <c r="E1664" s="11" t="str">
        <f>IFERROR(VLOOKUP(Rule!K1664,lvl_3[],2,FALSE),"Нет")</f>
        <v>Анализ Дворца</v>
      </c>
      <c r="F1664" s="11" t="str">
        <f>IFERROR(INDEX(lvl_4[],MATCH(L1664,lvl_4[ID],0),MATCH(TEXT(K1664,"##0"),lvl_4[#Headers],0)),"Нет")</f>
        <v>Операторы</v>
      </c>
      <c r="G1664" s="11" t="str">
        <f>IFERROR(INDEX(lvl_5[],MATCH(M1664,lvl_5[ID],0),MATCH(_xlfn.CONCAT(TEXT(K1664,"##0"),"_",TEXT(L1664,"##0")),lvl_5[#Headers],0)),"Нет")</f>
        <v>Дворец</v>
      </c>
      <c r="H1664" s="11" t="str">
        <f>IFERROR(INDEX(lvl_6[],MATCH(N1664,lvl_6[ID],0),MATCH(_xlfn.CONCAT(K1664,"_",L1664,"_",M1664),lvl_6[#Headers],0)),"Нет")</f>
        <v>Дворец. Сила дворца в сезоне (своевременность)</v>
      </c>
      <c r="I1664" s="12">
        <v>1</v>
      </c>
      <c r="J1664" s="12">
        <v>2</v>
      </c>
      <c r="K1664" s="12">
        <v>2</v>
      </c>
      <c r="L1664" s="12">
        <v>3</v>
      </c>
      <c r="M1664" s="12">
        <v>2</v>
      </c>
      <c r="N1664" s="12">
        <v>3</v>
      </c>
      <c r="O1664" s="12">
        <f>COUNTIF($P$2:P1664,P1664)</f>
        <v>63</v>
      </c>
      <c r="P1664" s="12" t="str">
        <f t="shared" si="79"/>
        <v>122030203</v>
      </c>
      <c r="Q1664" s="12" t="str">
        <f t="shared" si="80"/>
        <v>1220302030063</v>
      </c>
      <c r="R1664" s="20" t="s">
        <v>2227</v>
      </c>
      <c r="S1664" s="20" t="s">
        <v>28</v>
      </c>
      <c r="AD1664" s="12" t="s">
        <v>861</v>
      </c>
      <c r="AW1664" s="12">
        <v>1</v>
      </c>
      <c r="BG1664" s="21">
        <v>0</v>
      </c>
      <c r="BI1664" s="12">
        <v>1</v>
      </c>
      <c r="BJ1664" s="12">
        <v>1</v>
      </c>
    </row>
    <row r="1665" spans="1:62" ht="45" x14ac:dyDescent="0.25">
      <c r="A1665" s="12">
        <v>1</v>
      </c>
      <c r="B1665" s="11" t="str">
        <f t="shared" si="81"/>
        <v>Общий расчет. Ци Мень. Анализ Дворца. Операторы. Дворец. Дворец. Сила дворца в сезоне (своевременность)</v>
      </c>
      <c r="C1665" s="11" t="str">
        <f>IFERROR(VLOOKUP(I1665,lvl_1[],2,FALSE),"Нет")</f>
        <v>Общий расчет</v>
      </c>
      <c r="D1665" s="11" t="str">
        <f>IFERROR(VLOOKUP(Rule!J1665,lvl_2[],2,FALSE),"Нет")</f>
        <v>Ци Мень</v>
      </c>
      <c r="E1665" s="11" t="str">
        <f>IFERROR(VLOOKUP(Rule!K1665,lvl_3[],2,FALSE),"Нет")</f>
        <v>Анализ Дворца</v>
      </c>
      <c r="F1665" s="11" t="str">
        <f>IFERROR(INDEX(lvl_4[],MATCH(L1665,lvl_4[ID],0),MATCH(TEXT(K1665,"##0"),lvl_4[#Headers],0)),"Нет")</f>
        <v>Операторы</v>
      </c>
      <c r="G1665" s="11" t="str">
        <f>IFERROR(INDEX(lvl_5[],MATCH(M1665,lvl_5[ID],0),MATCH(_xlfn.CONCAT(TEXT(K1665,"##0"),"_",TEXT(L1665,"##0")),lvl_5[#Headers],0)),"Нет")</f>
        <v>Дворец</v>
      </c>
      <c r="H1665" s="11" t="str">
        <f>IFERROR(INDEX(lvl_6[],MATCH(N1665,lvl_6[ID],0),MATCH(_xlfn.CONCAT(K1665,"_",L1665,"_",M1665),lvl_6[#Headers],0)),"Нет")</f>
        <v>Дворец. Сила дворца в сезоне (своевременность)</v>
      </c>
      <c r="I1665" s="12">
        <v>1</v>
      </c>
      <c r="J1665" s="12">
        <v>2</v>
      </c>
      <c r="K1665" s="12">
        <v>2</v>
      </c>
      <c r="L1665" s="12">
        <v>3</v>
      </c>
      <c r="M1665" s="12">
        <v>2</v>
      </c>
      <c r="N1665" s="12">
        <v>3</v>
      </c>
      <c r="O1665" s="12">
        <f>COUNTIF($P$2:P1665,P1665)</f>
        <v>64</v>
      </c>
      <c r="P1665" s="12" t="str">
        <f t="shared" si="79"/>
        <v>122030203</v>
      </c>
      <c r="Q1665" s="12" t="str">
        <f t="shared" si="80"/>
        <v>1220302030064</v>
      </c>
      <c r="R1665" s="20" t="s">
        <v>2227</v>
      </c>
      <c r="S1665" s="20" t="s">
        <v>2223</v>
      </c>
      <c r="AD1665" s="12" t="s">
        <v>862</v>
      </c>
      <c r="AW1665" s="12">
        <v>1</v>
      </c>
      <c r="BG1665" s="21">
        <v>0.1</v>
      </c>
      <c r="BJ1665" s="12">
        <v>1</v>
      </c>
    </row>
    <row r="1666" spans="1:62" ht="45" x14ac:dyDescent="0.25">
      <c r="A1666" s="12">
        <v>1</v>
      </c>
      <c r="B1666" s="11" t="str">
        <f t="shared" si="81"/>
        <v>Общий расчет. Ци Мень. Анализ Дворца. Операторы. Дворец. Дворец. Сила дворца в сезоне (своевременность)</v>
      </c>
      <c r="C1666" s="11" t="str">
        <f>IFERROR(VLOOKUP(I1666,lvl_1[],2,FALSE),"Нет")</f>
        <v>Общий расчет</v>
      </c>
      <c r="D1666" s="11" t="str">
        <f>IFERROR(VLOOKUP(Rule!J1666,lvl_2[],2,FALSE),"Нет")</f>
        <v>Ци Мень</v>
      </c>
      <c r="E1666" s="11" t="str">
        <f>IFERROR(VLOOKUP(Rule!K1666,lvl_3[],2,FALSE),"Нет")</f>
        <v>Анализ Дворца</v>
      </c>
      <c r="F1666" s="11" t="str">
        <f>IFERROR(INDEX(lvl_4[],MATCH(L1666,lvl_4[ID],0),MATCH(TEXT(K1666,"##0"),lvl_4[#Headers],0)),"Нет")</f>
        <v>Операторы</v>
      </c>
      <c r="G1666" s="11" t="str">
        <f>IFERROR(INDEX(lvl_5[],MATCH(M1666,lvl_5[ID],0),MATCH(_xlfn.CONCAT(TEXT(K1666,"##0"),"_",TEXT(L1666,"##0")),lvl_5[#Headers],0)),"Нет")</f>
        <v>Дворец</v>
      </c>
      <c r="H1666" s="11" t="str">
        <f>IFERROR(INDEX(lvl_6[],MATCH(N1666,lvl_6[ID],0),MATCH(_xlfn.CONCAT(K1666,"_",L1666,"_",M1666),lvl_6[#Headers],0)),"Нет")</f>
        <v>Дворец. Сила дворца в сезоне (своевременность)</v>
      </c>
      <c r="I1666" s="12">
        <v>1</v>
      </c>
      <c r="J1666" s="12">
        <v>2</v>
      </c>
      <c r="K1666" s="12">
        <v>2</v>
      </c>
      <c r="L1666" s="12">
        <v>3</v>
      </c>
      <c r="M1666" s="12">
        <v>2</v>
      </c>
      <c r="N1666" s="12">
        <v>3</v>
      </c>
      <c r="O1666" s="12">
        <f>COUNTIF($P$2:P1666,P1666)</f>
        <v>65</v>
      </c>
      <c r="P1666" s="12" t="str">
        <f t="shared" si="79"/>
        <v>122030203</v>
      </c>
      <c r="Q1666" s="12" t="str">
        <f t="shared" si="80"/>
        <v>1220302030065</v>
      </c>
      <c r="R1666" s="20" t="s">
        <v>2227</v>
      </c>
      <c r="S1666" s="20" t="s">
        <v>2223</v>
      </c>
      <c r="AD1666" s="12" t="s">
        <v>863</v>
      </c>
      <c r="AW1666" s="12">
        <v>1</v>
      </c>
      <c r="BG1666" s="21">
        <v>0.1</v>
      </c>
      <c r="BJ1666" s="12">
        <v>1</v>
      </c>
    </row>
    <row r="1667" spans="1:62" ht="45" x14ac:dyDescent="0.25">
      <c r="A1667" s="12">
        <v>1</v>
      </c>
      <c r="B1667" s="11" t="str">
        <f t="shared" si="81"/>
        <v>Общий расчет. Ци Мень. Анализ Дворца. Операторы. Дворец. Дворец. Сила дворца в сезоне (своевременность)</v>
      </c>
      <c r="C1667" s="11" t="str">
        <f>IFERROR(VLOOKUP(I1667,lvl_1[],2,FALSE),"Нет")</f>
        <v>Общий расчет</v>
      </c>
      <c r="D1667" s="11" t="str">
        <f>IFERROR(VLOOKUP(Rule!J1667,lvl_2[],2,FALSE),"Нет")</f>
        <v>Ци Мень</v>
      </c>
      <c r="E1667" s="11" t="str">
        <f>IFERROR(VLOOKUP(Rule!K1667,lvl_3[],2,FALSE),"Нет")</f>
        <v>Анализ Дворца</v>
      </c>
      <c r="F1667" s="11" t="str">
        <f>IFERROR(INDEX(lvl_4[],MATCH(L1667,lvl_4[ID],0),MATCH(TEXT(K1667,"##0"),lvl_4[#Headers],0)),"Нет")</f>
        <v>Операторы</v>
      </c>
      <c r="G1667" s="11" t="str">
        <f>IFERROR(INDEX(lvl_5[],MATCH(M1667,lvl_5[ID],0),MATCH(_xlfn.CONCAT(TEXT(K1667,"##0"),"_",TEXT(L1667,"##0")),lvl_5[#Headers],0)),"Нет")</f>
        <v>Дворец</v>
      </c>
      <c r="H1667" s="11" t="str">
        <f>IFERROR(INDEX(lvl_6[],MATCH(N1667,lvl_6[ID],0),MATCH(_xlfn.CONCAT(K1667,"_",L1667,"_",M1667),lvl_6[#Headers],0)),"Нет")</f>
        <v>Дворец. Сила дворца в сезоне (своевременность)</v>
      </c>
      <c r="I1667" s="12">
        <v>1</v>
      </c>
      <c r="J1667" s="12">
        <v>2</v>
      </c>
      <c r="K1667" s="12">
        <v>2</v>
      </c>
      <c r="L1667" s="12">
        <v>3</v>
      </c>
      <c r="M1667" s="12">
        <v>2</v>
      </c>
      <c r="N1667" s="12">
        <v>3</v>
      </c>
      <c r="O1667" s="12">
        <f>COUNTIF($P$2:P1667,P1667)</f>
        <v>66</v>
      </c>
      <c r="P1667" s="12" t="str">
        <f t="shared" si="79"/>
        <v>122030203</v>
      </c>
      <c r="Q1667" s="12" t="str">
        <f t="shared" si="80"/>
        <v>1220302030066</v>
      </c>
      <c r="R1667" s="20" t="s">
        <v>2227</v>
      </c>
      <c r="S1667" s="20" t="s">
        <v>28</v>
      </c>
      <c r="AD1667" s="12" t="s">
        <v>864</v>
      </c>
      <c r="AW1667" s="12">
        <v>1</v>
      </c>
      <c r="BG1667" s="21">
        <v>0</v>
      </c>
      <c r="BI1667" s="12">
        <v>1</v>
      </c>
      <c r="BJ1667" s="12">
        <v>1</v>
      </c>
    </row>
    <row r="1668" spans="1:62" ht="45" x14ac:dyDescent="0.25">
      <c r="A1668" s="12">
        <v>1</v>
      </c>
      <c r="B1668" s="11" t="str">
        <f t="shared" si="81"/>
        <v>Общий расчет. Ци Мень. Анализ Дворца. Операторы. Дворец. Дворец. Сила дворца в сезоне (своевременность)</v>
      </c>
      <c r="C1668" s="11" t="str">
        <f>IFERROR(VLOOKUP(I1668,lvl_1[],2,FALSE),"Нет")</f>
        <v>Общий расчет</v>
      </c>
      <c r="D1668" s="11" t="str">
        <f>IFERROR(VLOOKUP(Rule!J1668,lvl_2[],2,FALSE),"Нет")</f>
        <v>Ци Мень</v>
      </c>
      <c r="E1668" s="11" t="str">
        <f>IFERROR(VLOOKUP(Rule!K1668,lvl_3[],2,FALSE),"Нет")</f>
        <v>Анализ Дворца</v>
      </c>
      <c r="F1668" s="11" t="str">
        <f>IFERROR(INDEX(lvl_4[],MATCH(L1668,lvl_4[ID],0),MATCH(TEXT(K1668,"##0"),lvl_4[#Headers],0)),"Нет")</f>
        <v>Операторы</v>
      </c>
      <c r="G1668" s="11" t="str">
        <f>IFERROR(INDEX(lvl_5[],MATCH(M1668,lvl_5[ID],0),MATCH(_xlfn.CONCAT(TEXT(K1668,"##0"),"_",TEXT(L1668,"##0")),lvl_5[#Headers],0)),"Нет")</f>
        <v>Дворец</v>
      </c>
      <c r="H1668" s="11" t="str">
        <f>IFERROR(INDEX(lvl_6[],MATCH(N1668,lvl_6[ID],0),MATCH(_xlfn.CONCAT(K1668,"_",L1668,"_",M1668),lvl_6[#Headers],0)),"Нет")</f>
        <v>Дворец. Сила дворца в сезоне (своевременность)</v>
      </c>
      <c r="I1668" s="12">
        <v>1</v>
      </c>
      <c r="J1668" s="12">
        <v>2</v>
      </c>
      <c r="K1668" s="12">
        <v>2</v>
      </c>
      <c r="L1668" s="12">
        <v>3</v>
      </c>
      <c r="M1668" s="12">
        <v>2</v>
      </c>
      <c r="N1668" s="12">
        <v>3</v>
      </c>
      <c r="O1668" s="12">
        <f>COUNTIF($P$2:P1668,P1668)</f>
        <v>67</v>
      </c>
      <c r="P1668" s="12" t="str">
        <f t="shared" si="79"/>
        <v>122030203</v>
      </c>
      <c r="Q1668" s="12" t="str">
        <f t="shared" si="80"/>
        <v>1220302030067</v>
      </c>
      <c r="R1668" s="20" t="s">
        <v>2227</v>
      </c>
      <c r="S1668" s="20" t="s">
        <v>2221</v>
      </c>
      <c r="AD1668" s="12" t="s">
        <v>865</v>
      </c>
      <c r="AW1668" s="12">
        <v>1</v>
      </c>
      <c r="BG1668" s="21">
        <v>0.9</v>
      </c>
      <c r="BJ1668" s="12">
        <v>1</v>
      </c>
    </row>
    <row r="1669" spans="1:62" ht="45" x14ac:dyDescent="0.25">
      <c r="A1669" s="12">
        <v>1</v>
      </c>
      <c r="B1669" s="11" t="str">
        <f t="shared" si="81"/>
        <v>Общий расчет. Ци Мень. Анализ Дворца. Операторы. Дворец. Дворец. Сила дворца в сезоне (своевременность)</v>
      </c>
      <c r="C1669" s="11" t="str">
        <f>IFERROR(VLOOKUP(I1669,lvl_1[],2,FALSE),"Нет")</f>
        <v>Общий расчет</v>
      </c>
      <c r="D1669" s="11" t="str">
        <f>IFERROR(VLOOKUP(Rule!J1669,lvl_2[],2,FALSE),"Нет")</f>
        <v>Ци Мень</v>
      </c>
      <c r="E1669" s="11" t="str">
        <f>IFERROR(VLOOKUP(Rule!K1669,lvl_3[],2,FALSE),"Нет")</f>
        <v>Анализ Дворца</v>
      </c>
      <c r="F1669" s="11" t="str">
        <f>IFERROR(INDEX(lvl_4[],MATCH(L1669,lvl_4[ID],0),MATCH(TEXT(K1669,"##0"),lvl_4[#Headers],0)),"Нет")</f>
        <v>Операторы</v>
      </c>
      <c r="G1669" s="11" t="str">
        <f>IFERROR(INDEX(lvl_5[],MATCH(M1669,lvl_5[ID],0),MATCH(_xlfn.CONCAT(TEXT(K1669,"##0"),"_",TEXT(L1669,"##0")),lvl_5[#Headers],0)),"Нет")</f>
        <v>Дворец</v>
      </c>
      <c r="H1669" s="11" t="str">
        <f>IFERROR(INDEX(lvl_6[],MATCH(N1669,lvl_6[ID],0),MATCH(_xlfn.CONCAT(K1669,"_",L1669,"_",M1669),lvl_6[#Headers],0)),"Нет")</f>
        <v>Дворец. Сила дворца в сезоне (своевременность)</v>
      </c>
      <c r="I1669" s="12">
        <v>1</v>
      </c>
      <c r="J1669" s="12">
        <v>2</v>
      </c>
      <c r="K1669" s="12">
        <v>2</v>
      </c>
      <c r="L1669" s="12">
        <v>3</v>
      </c>
      <c r="M1669" s="12">
        <v>2</v>
      </c>
      <c r="N1669" s="12">
        <v>3</v>
      </c>
      <c r="O1669" s="12">
        <f>COUNTIF($P$2:P1669,P1669)</f>
        <v>68</v>
      </c>
      <c r="P1669" s="12" t="str">
        <f t="shared" si="79"/>
        <v>122030203</v>
      </c>
      <c r="Q1669" s="12" t="str">
        <f t="shared" si="80"/>
        <v>1220302030068</v>
      </c>
      <c r="R1669" s="20" t="s">
        <v>2227</v>
      </c>
      <c r="S1669" s="20" t="s">
        <v>2221</v>
      </c>
      <c r="AD1669" s="12" t="s">
        <v>866</v>
      </c>
      <c r="AW1669" s="12">
        <v>1</v>
      </c>
      <c r="BG1669" s="21">
        <v>0.9</v>
      </c>
      <c r="BJ1669" s="12">
        <v>1</v>
      </c>
    </row>
    <row r="1670" spans="1:62" ht="45" x14ac:dyDescent="0.25">
      <c r="A1670" s="12">
        <v>1</v>
      </c>
      <c r="B1670" s="11" t="str">
        <f t="shared" si="81"/>
        <v>Общий расчет. Ци Мень. Анализ Дворца. Операторы. Дворец. Дворец. Сила дворца в сезоне (своевременность)</v>
      </c>
      <c r="C1670" s="11" t="str">
        <f>IFERROR(VLOOKUP(I1670,lvl_1[],2,FALSE),"Нет")</f>
        <v>Общий расчет</v>
      </c>
      <c r="D1670" s="11" t="str">
        <f>IFERROR(VLOOKUP(Rule!J1670,lvl_2[],2,FALSE),"Нет")</f>
        <v>Ци Мень</v>
      </c>
      <c r="E1670" s="11" t="str">
        <f>IFERROR(VLOOKUP(Rule!K1670,lvl_3[],2,FALSE),"Нет")</f>
        <v>Анализ Дворца</v>
      </c>
      <c r="F1670" s="11" t="str">
        <f>IFERROR(INDEX(lvl_4[],MATCH(L1670,lvl_4[ID],0),MATCH(TEXT(K1670,"##0"),lvl_4[#Headers],0)),"Нет")</f>
        <v>Операторы</v>
      </c>
      <c r="G1670" s="11" t="str">
        <f>IFERROR(INDEX(lvl_5[],MATCH(M1670,lvl_5[ID],0),MATCH(_xlfn.CONCAT(TEXT(K1670,"##0"),"_",TEXT(L1670,"##0")),lvl_5[#Headers],0)),"Нет")</f>
        <v>Дворец</v>
      </c>
      <c r="H1670" s="11" t="str">
        <f>IFERROR(INDEX(lvl_6[],MATCH(N1670,lvl_6[ID],0),MATCH(_xlfn.CONCAT(K1670,"_",L1670,"_",M1670),lvl_6[#Headers],0)),"Нет")</f>
        <v>Дворец. Сила дворца в сезоне (своевременность)</v>
      </c>
      <c r="I1670" s="12">
        <v>1</v>
      </c>
      <c r="J1670" s="12">
        <v>2</v>
      </c>
      <c r="K1670" s="12">
        <v>2</v>
      </c>
      <c r="L1670" s="12">
        <v>3</v>
      </c>
      <c r="M1670" s="12">
        <v>2</v>
      </c>
      <c r="N1670" s="12">
        <v>3</v>
      </c>
      <c r="O1670" s="12">
        <f>COUNTIF($P$2:P1670,P1670)</f>
        <v>69</v>
      </c>
      <c r="P1670" s="12" t="str">
        <f t="shared" si="79"/>
        <v>122030203</v>
      </c>
      <c r="Q1670" s="12" t="str">
        <f t="shared" si="80"/>
        <v>1220302030069</v>
      </c>
      <c r="R1670" s="20" t="s">
        <v>2227</v>
      </c>
      <c r="S1670" s="20" t="s">
        <v>28</v>
      </c>
      <c r="AD1670" s="12" t="s">
        <v>867</v>
      </c>
      <c r="AW1670" s="12">
        <v>1</v>
      </c>
      <c r="BG1670" s="21">
        <v>0</v>
      </c>
      <c r="BI1670" s="12">
        <v>1</v>
      </c>
      <c r="BJ1670" s="12">
        <v>1</v>
      </c>
    </row>
    <row r="1671" spans="1:62" ht="45" x14ac:dyDescent="0.25">
      <c r="A1671" s="12">
        <v>1</v>
      </c>
      <c r="B1671" s="11" t="str">
        <f t="shared" si="81"/>
        <v>Общий расчет. Ци Мень. Анализ Дворца. Операторы. Дворец. Дворец. Сила дворца в сезоне (своевременность)</v>
      </c>
      <c r="C1671" s="11" t="str">
        <f>IFERROR(VLOOKUP(I1671,lvl_1[],2,FALSE),"Нет")</f>
        <v>Общий расчет</v>
      </c>
      <c r="D1671" s="11" t="str">
        <f>IFERROR(VLOOKUP(Rule!J1671,lvl_2[],2,FALSE),"Нет")</f>
        <v>Ци Мень</v>
      </c>
      <c r="E1671" s="11" t="str">
        <f>IFERROR(VLOOKUP(Rule!K1671,lvl_3[],2,FALSE),"Нет")</f>
        <v>Анализ Дворца</v>
      </c>
      <c r="F1671" s="11" t="str">
        <f>IFERROR(INDEX(lvl_4[],MATCH(L1671,lvl_4[ID],0),MATCH(TEXT(K1671,"##0"),lvl_4[#Headers],0)),"Нет")</f>
        <v>Операторы</v>
      </c>
      <c r="G1671" s="11" t="str">
        <f>IFERROR(INDEX(lvl_5[],MATCH(M1671,lvl_5[ID],0),MATCH(_xlfn.CONCAT(TEXT(K1671,"##0"),"_",TEXT(L1671,"##0")),lvl_5[#Headers],0)),"Нет")</f>
        <v>Дворец</v>
      </c>
      <c r="H1671" s="11" t="str">
        <f>IFERROR(INDEX(lvl_6[],MATCH(N1671,lvl_6[ID],0),MATCH(_xlfn.CONCAT(K1671,"_",L1671,"_",M1671),lvl_6[#Headers],0)),"Нет")</f>
        <v>Дворец. Сила дворца в сезоне (своевременность)</v>
      </c>
      <c r="I1671" s="12">
        <v>1</v>
      </c>
      <c r="J1671" s="12">
        <v>2</v>
      </c>
      <c r="K1671" s="12">
        <v>2</v>
      </c>
      <c r="L1671" s="12">
        <v>3</v>
      </c>
      <c r="M1671" s="12">
        <v>2</v>
      </c>
      <c r="N1671" s="12">
        <v>3</v>
      </c>
      <c r="O1671" s="12">
        <f>COUNTIF($P$2:P1671,P1671)</f>
        <v>70</v>
      </c>
      <c r="P1671" s="12" t="str">
        <f t="shared" si="79"/>
        <v>122030203</v>
      </c>
      <c r="Q1671" s="12" t="str">
        <f t="shared" si="80"/>
        <v>1220302030070</v>
      </c>
      <c r="R1671" s="20" t="s">
        <v>2227</v>
      </c>
      <c r="S1671" s="20" t="s">
        <v>2222</v>
      </c>
      <c r="AD1671" s="12" t="s">
        <v>868</v>
      </c>
      <c r="AW1671" s="12">
        <v>1</v>
      </c>
      <c r="BG1671" s="21">
        <v>1</v>
      </c>
      <c r="BJ1671" s="12">
        <v>1</v>
      </c>
    </row>
    <row r="1672" spans="1:62" ht="45" x14ac:dyDescent="0.25">
      <c r="A1672" s="12">
        <v>1</v>
      </c>
      <c r="B1672" s="11" t="str">
        <f t="shared" si="81"/>
        <v>Общий расчет. Ци Мень. Анализ Дворца. Операторы. Дворец. Дворец. Сила дворца в сезоне (своевременность)</v>
      </c>
      <c r="C1672" s="11" t="str">
        <f>IFERROR(VLOOKUP(I1672,lvl_1[],2,FALSE),"Нет")</f>
        <v>Общий расчет</v>
      </c>
      <c r="D1672" s="11" t="str">
        <f>IFERROR(VLOOKUP(Rule!J1672,lvl_2[],2,FALSE),"Нет")</f>
        <v>Ци Мень</v>
      </c>
      <c r="E1672" s="11" t="str">
        <f>IFERROR(VLOOKUP(Rule!K1672,lvl_3[],2,FALSE),"Нет")</f>
        <v>Анализ Дворца</v>
      </c>
      <c r="F1672" s="11" t="str">
        <f>IFERROR(INDEX(lvl_4[],MATCH(L1672,lvl_4[ID],0),MATCH(TEXT(K1672,"##0"),lvl_4[#Headers],0)),"Нет")</f>
        <v>Операторы</v>
      </c>
      <c r="G1672" s="11" t="str">
        <f>IFERROR(INDEX(lvl_5[],MATCH(M1672,lvl_5[ID],0),MATCH(_xlfn.CONCAT(TEXT(K1672,"##0"),"_",TEXT(L1672,"##0")),lvl_5[#Headers],0)),"Нет")</f>
        <v>Дворец</v>
      </c>
      <c r="H1672" s="11" t="str">
        <f>IFERROR(INDEX(lvl_6[],MATCH(N1672,lvl_6[ID],0),MATCH(_xlfn.CONCAT(K1672,"_",L1672,"_",M1672),lvl_6[#Headers],0)),"Нет")</f>
        <v>Дворец. Сила дворца в сезоне (своевременность)</v>
      </c>
      <c r="I1672" s="12">
        <v>1</v>
      </c>
      <c r="J1672" s="12">
        <v>2</v>
      </c>
      <c r="K1672" s="12">
        <v>2</v>
      </c>
      <c r="L1672" s="12">
        <v>3</v>
      </c>
      <c r="M1672" s="12">
        <v>2</v>
      </c>
      <c r="N1672" s="12">
        <v>3</v>
      </c>
      <c r="O1672" s="12">
        <f>COUNTIF($P$2:P1672,P1672)</f>
        <v>71</v>
      </c>
      <c r="P1672" s="12" t="str">
        <f t="shared" si="79"/>
        <v>122030203</v>
      </c>
      <c r="Q1672" s="12" t="str">
        <f t="shared" si="80"/>
        <v>1220302030071</v>
      </c>
      <c r="R1672" s="20" t="s">
        <v>2227</v>
      </c>
      <c r="S1672" s="20" t="s">
        <v>2222</v>
      </c>
      <c r="AD1672" s="12" t="s">
        <v>869</v>
      </c>
      <c r="AW1672" s="12">
        <v>1</v>
      </c>
      <c r="BG1672" s="21">
        <v>1</v>
      </c>
      <c r="BJ1672" s="12">
        <v>1</v>
      </c>
    </row>
    <row r="1673" spans="1:62" ht="45" x14ac:dyDescent="0.25">
      <c r="A1673" s="12">
        <v>1</v>
      </c>
      <c r="B1673" s="11" t="str">
        <f t="shared" si="81"/>
        <v>Общий расчет. Ци Мень. Анализ Дворца. Операторы. Дворец. Дворец. Сила дворца в сезоне (своевременность)</v>
      </c>
      <c r="C1673" s="11" t="str">
        <f>IFERROR(VLOOKUP(I1673,lvl_1[],2,FALSE),"Нет")</f>
        <v>Общий расчет</v>
      </c>
      <c r="D1673" s="11" t="str">
        <f>IFERROR(VLOOKUP(Rule!J1673,lvl_2[],2,FALSE),"Нет")</f>
        <v>Ци Мень</v>
      </c>
      <c r="E1673" s="11" t="str">
        <f>IFERROR(VLOOKUP(Rule!K1673,lvl_3[],2,FALSE),"Нет")</f>
        <v>Анализ Дворца</v>
      </c>
      <c r="F1673" s="11" t="str">
        <f>IFERROR(INDEX(lvl_4[],MATCH(L1673,lvl_4[ID],0),MATCH(TEXT(K1673,"##0"),lvl_4[#Headers],0)),"Нет")</f>
        <v>Операторы</v>
      </c>
      <c r="G1673" s="11" t="str">
        <f>IFERROR(INDEX(lvl_5[],MATCH(M1673,lvl_5[ID],0),MATCH(_xlfn.CONCAT(TEXT(K1673,"##0"),"_",TEXT(L1673,"##0")),lvl_5[#Headers],0)),"Нет")</f>
        <v>Дворец</v>
      </c>
      <c r="H1673" s="11" t="str">
        <f>IFERROR(INDEX(lvl_6[],MATCH(N1673,lvl_6[ID],0),MATCH(_xlfn.CONCAT(K1673,"_",L1673,"_",M1673),lvl_6[#Headers],0)),"Нет")</f>
        <v>Дворец. Сила дворца в сезоне (своевременность)</v>
      </c>
      <c r="I1673" s="12">
        <v>1</v>
      </c>
      <c r="J1673" s="12">
        <v>2</v>
      </c>
      <c r="K1673" s="12">
        <v>2</v>
      </c>
      <c r="L1673" s="12">
        <v>3</v>
      </c>
      <c r="M1673" s="12">
        <v>2</v>
      </c>
      <c r="N1673" s="12">
        <v>3</v>
      </c>
      <c r="O1673" s="12">
        <f>COUNTIF($P$2:P1673,P1673)</f>
        <v>72</v>
      </c>
      <c r="P1673" s="12" t="str">
        <f t="shared" si="79"/>
        <v>122030203</v>
      </c>
      <c r="Q1673" s="12" t="str">
        <f t="shared" si="80"/>
        <v>1220302030072</v>
      </c>
      <c r="R1673" s="20" t="s">
        <v>2227</v>
      </c>
      <c r="S1673" s="20" t="s">
        <v>28</v>
      </c>
      <c r="AD1673" s="12" t="s">
        <v>870</v>
      </c>
      <c r="AW1673" s="12">
        <v>1</v>
      </c>
      <c r="BG1673" s="21">
        <v>0</v>
      </c>
      <c r="BI1673" s="12">
        <v>1</v>
      </c>
      <c r="BJ1673" s="12">
        <v>1</v>
      </c>
    </row>
    <row r="1674" spans="1:62" ht="45" x14ac:dyDescent="0.25">
      <c r="A1674" s="12">
        <v>1</v>
      </c>
      <c r="B1674" s="11" t="str">
        <f t="shared" si="81"/>
        <v>Общий расчет. Ци Мень. Анализ Дворца. Операторы. Дворец. Дворец. Сила дворца в сезоне (своевременность)</v>
      </c>
      <c r="C1674" s="11" t="str">
        <f>IFERROR(VLOOKUP(I1674,lvl_1[],2,FALSE),"Нет")</f>
        <v>Общий расчет</v>
      </c>
      <c r="D1674" s="11" t="str">
        <f>IFERROR(VLOOKUP(Rule!J1674,lvl_2[],2,FALSE),"Нет")</f>
        <v>Ци Мень</v>
      </c>
      <c r="E1674" s="11" t="str">
        <f>IFERROR(VLOOKUP(Rule!K1674,lvl_3[],2,FALSE),"Нет")</f>
        <v>Анализ Дворца</v>
      </c>
      <c r="F1674" s="11" t="str">
        <f>IFERROR(INDEX(lvl_4[],MATCH(L1674,lvl_4[ID],0),MATCH(TEXT(K1674,"##0"),lvl_4[#Headers],0)),"Нет")</f>
        <v>Операторы</v>
      </c>
      <c r="G1674" s="11" t="str">
        <f>IFERROR(INDEX(lvl_5[],MATCH(M1674,lvl_5[ID],0),MATCH(_xlfn.CONCAT(TEXT(K1674,"##0"),"_",TEXT(L1674,"##0")),lvl_5[#Headers],0)),"Нет")</f>
        <v>Дворец</v>
      </c>
      <c r="H1674" s="11" t="str">
        <f>IFERROR(INDEX(lvl_6[],MATCH(N1674,lvl_6[ID],0),MATCH(_xlfn.CONCAT(K1674,"_",L1674,"_",M1674),lvl_6[#Headers],0)),"Нет")</f>
        <v>Дворец. Сила дворца в сезоне (своевременность)</v>
      </c>
      <c r="I1674" s="12">
        <v>1</v>
      </c>
      <c r="J1674" s="12">
        <v>2</v>
      </c>
      <c r="K1674" s="12">
        <v>2</v>
      </c>
      <c r="L1674" s="12">
        <v>3</v>
      </c>
      <c r="M1674" s="12">
        <v>2</v>
      </c>
      <c r="N1674" s="12">
        <v>3</v>
      </c>
      <c r="O1674" s="12">
        <f>COUNTIF($P$2:P1674,P1674)</f>
        <v>73</v>
      </c>
      <c r="P1674" s="12" t="str">
        <f t="shared" si="79"/>
        <v>122030203</v>
      </c>
      <c r="Q1674" s="12" t="str">
        <f t="shared" si="80"/>
        <v>1220302030073</v>
      </c>
      <c r="R1674" s="20" t="s">
        <v>2227</v>
      </c>
      <c r="S1674" s="20" t="s">
        <v>28</v>
      </c>
      <c r="AD1674" s="12" t="s">
        <v>859</v>
      </c>
      <c r="AW1674" s="12">
        <v>8</v>
      </c>
      <c r="BG1674" s="21">
        <v>0</v>
      </c>
      <c r="BI1674" s="12">
        <v>1</v>
      </c>
      <c r="BJ1674" s="12">
        <v>1</v>
      </c>
    </row>
    <row r="1675" spans="1:62" ht="45" x14ac:dyDescent="0.25">
      <c r="A1675" s="12">
        <v>1</v>
      </c>
      <c r="B1675" s="11" t="str">
        <f t="shared" si="81"/>
        <v>Общий расчет. Ци Мень. Анализ Дворца. Операторы. Дворец. Дворец. Сила дворца в сезоне (своевременность)</v>
      </c>
      <c r="C1675" s="11" t="str">
        <f>IFERROR(VLOOKUP(I1675,lvl_1[],2,FALSE),"Нет")</f>
        <v>Общий расчет</v>
      </c>
      <c r="D1675" s="11" t="str">
        <f>IFERROR(VLOOKUP(Rule!J1675,lvl_2[],2,FALSE),"Нет")</f>
        <v>Ци Мень</v>
      </c>
      <c r="E1675" s="11" t="str">
        <f>IFERROR(VLOOKUP(Rule!K1675,lvl_3[],2,FALSE),"Нет")</f>
        <v>Анализ Дворца</v>
      </c>
      <c r="F1675" s="11" t="str">
        <f>IFERROR(INDEX(lvl_4[],MATCH(L1675,lvl_4[ID],0),MATCH(TEXT(K1675,"##0"),lvl_4[#Headers],0)),"Нет")</f>
        <v>Операторы</v>
      </c>
      <c r="G1675" s="11" t="str">
        <f>IFERROR(INDEX(lvl_5[],MATCH(M1675,lvl_5[ID],0),MATCH(_xlfn.CONCAT(TEXT(K1675,"##0"),"_",TEXT(L1675,"##0")),lvl_5[#Headers],0)),"Нет")</f>
        <v>Дворец</v>
      </c>
      <c r="H1675" s="11" t="str">
        <f>IFERROR(INDEX(lvl_6[],MATCH(N1675,lvl_6[ID],0),MATCH(_xlfn.CONCAT(K1675,"_",L1675,"_",M1675),lvl_6[#Headers],0)),"Нет")</f>
        <v>Дворец. Сила дворца в сезоне (своевременность)</v>
      </c>
      <c r="I1675" s="12">
        <v>1</v>
      </c>
      <c r="J1675" s="12">
        <v>2</v>
      </c>
      <c r="K1675" s="12">
        <v>2</v>
      </c>
      <c r="L1675" s="12">
        <v>3</v>
      </c>
      <c r="M1675" s="12">
        <v>2</v>
      </c>
      <c r="N1675" s="12">
        <v>3</v>
      </c>
      <c r="O1675" s="12">
        <f>COUNTIF($P$2:P1675,P1675)</f>
        <v>74</v>
      </c>
      <c r="P1675" s="12" t="str">
        <f t="shared" si="79"/>
        <v>122030203</v>
      </c>
      <c r="Q1675" s="12" t="str">
        <f t="shared" si="80"/>
        <v>1220302030074</v>
      </c>
      <c r="R1675" s="20" t="s">
        <v>2227</v>
      </c>
      <c r="S1675" s="20" t="s">
        <v>28</v>
      </c>
      <c r="AD1675" s="12" t="s">
        <v>860</v>
      </c>
      <c r="AW1675" s="12">
        <v>8</v>
      </c>
      <c r="BG1675" s="21">
        <v>0</v>
      </c>
      <c r="BI1675" s="12">
        <v>1</v>
      </c>
      <c r="BJ1675" s="12">
        <v>1</v>
      </c>
    </row>
    <row r="1676" spans="1:62" ht="45" x14ac:dyDescent="0.25">
      <c r="A1676" s="12">
        <v>1</v>
      </c>
      <c r="B1676" s="11" t="str">
        <f t="shared" si="81"/>
        <v>Общий расчет. Ци Мень. Анализ Дворца. Операторы. Дворец. Дворец. Сила дворца в сезоне (своевременность)</v>
      </c>
      <c r="C1676" s="11" t="str">
        <f>IFERROR(VLOOKUP(I1676,lvl_1[],2,FALSE),"Нет")</f>
        <v>Общий расчет</v>
      </c>
      <c r="D1676" s="11" t="str">
        <f>IFERROR(VLOOKUP(Rule!J1676,lvl_2[],2,FALSE),"Нет")</f>
        <v>Ци Мень</v>
      </c>
      <c r="E1676" s="11" t="str">
        <f>IFERROR(VLOOKUP(Rule!K1676,lvl_3[],2,FALSE),"Нет")</f>
        <v>Анализ Дворца</v>
      </c>
      <c r="F1676" s="11" t="str">
        <f>IFERROR(INDEX(lvl_4[],MATCH(L1676,lvl_4[ID],0),MATCH(TEXT(K1676,"##0"),lvl_4[#Headers],0)),"Нет")</f>
        <v>Операторы</v>
      </c>
      <c r="G1676" s="11" t="str">
        <f>IFERROR(INDEX(lvl_5[],MATCH(M1676,lvl_5[ID],0),MATCH(_xlfn.CONCAT(TEXT(K1676,"##0"),"_",TEXT(L1676,"##0")),lvl_5[#Headers],0)),"Нет")</f>
        <v>Дворец</v>
      </c>
      <c r="H1676" s="11" t="str">
        <f>IFERROR(INDEX(lvl_6[],MATCH(N1676,lvl_6[ID],0),MATCH(_xlfn.CONCAT(K1676,"_",L1676,"_",M1676),lvl_6[#Headers],0)),"Нет")</f>
        <v>Дворец. Сила дворца в сезоне (своевременность)</v>
      </c>
      <c r="I1676" s="12">
        <v>1</v>
      </c>
      <c r="J1676" s="12">
        <v>2</v>
      </c>
      <c r="K1676" s="12">
        <v>2</v>
      </c>
      <c r="L1676" s="12">
        <v>3</v>
      </c>
      <c r="M1676" s="12">
        <v>2</v>
      </c>
      <c r="N1676" s="12">
        <v>3</v>
      </c>
      <c r="O1676" s="12">
        <f>COUNTIF($P$2:P1676,P1676)</f>
        <v>75</v>
      </c>
      <c r="P1676" s="12" t="str">
        <f t="shared" si="79"/>
        <v>122030203</v>
      </c>
      <c r="Q1676" s="12" t="str">
        <f t="shared" si="80"/>
        <v>1220302030075</v>
      </c>
      <c r="R1676" s="20" t="s">
        <v>2227</v>
      </c>
      <c r="S1676" s="20" t="s">
        <v>2222</v>
      </c>
      <c r="AD1676" s="12" t="s">
        <v>861</v>
      </c>
      <c r="AW1676" s="12">
        <v>8</v>
      </c>
      <c r="BG1676" s="21">
        <v>1</v>
      </c>
      <c r="BJ1676" s="12">
        <v>1</v>
      </c>
    </row>
    <row r="1677" spans="1:62" ht="45" x14ac:dyDescent="0.25">
      <c r="A1677" s="12">
        <v>1</v>
      </c>
      <c r="B1677" s="11" t="str">
        <f t="shared" si="81"/>
        <v>Общий расчет. Ци Мень. Анализ Дворца. Операторы. Дворец. Дворец. Сила дворца в сезоне (своевременность)</v>
      </c>
      <c r="C1677" s="11" t="str">
        <f>IFERROR(VLOOKUP(I1677,lvl_1[],2,FALSE),"Нет")</f>
        <v>Общий расчет</v>
      </c>
      <c r="D1677" s="11" t="str">
        <f>IFERROR(VLOOKUP(Rule!J1677,lvl_2[],2,FALSE),"Нет")</f>
        <v>Ци Мень</v>
      </c>
      <c r="E1677" s="11" t="str">
        <f>IFERROR(VLOOKUP(Rule!K1677,lvl_3[],2,FALSE),"Нет")</f>
        <v>Анализ Дворца</v>
      </c>
      <c r="F1677" s="11" t="str">
        <f>IFERROR(INDEX(lvl_4[],MATCH(L1677,lvl_4[ID],0),MATCH(TEXT(K1677,"##0"),lvl_4[#Headers],0)),"Нет")</f>
        <v>Операторы</v>
      </c>
      <c r="G1677" s="11" t="str">
        <f>IFERROR(INDEX(lvl_5[],MATCH(M1677,lvl_5[ID],0),MATCH(_xlfn.CONCAT(TEXT(K1677,"##0"),"_",TEXT(L1677,"##0")),lvl_5[#Headers],0)),"Нет")</f>
        <v>Дворец</v>
      </c>
      <c r="H1677" s="11" t="str">
        <f>IFERROR(INDEX(lvl_6[],MATCH(N1677,lvl_6[ID],0),MATCH(_xlfn.CONCAT(K1677,"_",L1677,"_",M1677),lvl_6[#Headers],0)),"Нет")</f>
        <v>Дворец. Сила дворца в сезоне (своевременность)</v>
      </c>
      <c r="I1677" s="12">
        <v>1</v>
      </c>
      <c r="J1677" s="12">
        <v>2</v>
      </c>
      <c r="K1677" s="12">
        <v>2</v>
      </c>
      <c r="L1677" s="12">
        <v>3</v>
      </c>
      <c r="M1677" s="12">
        <v>2</v>
      </c>
      <c r="N1677" s="12">
        <v>3</v>
      </c>
      <c r="O1677" s="12">
        <f>COUNTIF($P$2:P1677,P1677)</f>
        <v>76</v>
      </c>
      <c r="P1677" s="12" t="str">
        <f t="shared" si="79"/>
        <v>122030203</v>
      </c>
      <c r="Q1677" s="12" t="str">
        <f t="shared" si="80"/>
        <v>1220302030076</v>
      </c>
      <c r="R1677" s="20" t="s">
        <v>2227</v>
      </c>
      <c r="S1677" s="20" t="s">
        <v>2221</v>
      </c>
      <c r="AD1677" s="12" t="s">
        <v>862</v>
      </c>
      <c r="AW1677" s="12">
        <v>8</v>
      </c>
      <c r="BG1677" s="21">
        <v>0.9</v>
      </c>
      <c r="BJ1677" s="12">
        <v>1</v>
      </c>
    </row>
    <row r="1678" spans="1:62" ht="45" x14ac:dyDescent="0.25">
      <c r="A1678" s="12">
        <v>1</v>
      </c>
      <c r="B1678" s="11" t="str">
        <f t="shared" si="81"/>
        <v>Общий расчет. Ци Мень. Анализ Дворца. Операторы. Дворец. Дворец. Сила дворца в сезоне (своевременность)</v>
      </c>
      <c r="C1678" s="11" t="str">
        <f>IFERROR(VLOOKUP(I1678,lvl_1[],2,FALSE),"Нет")</f>
        <v>Общий расчет</v>
      </c>
      <c r="D1678" s="11" t="str">
        <f>IFERROR(VLOOKUP(Rule!J1678,lvl_2[],2,FALSE),"Нет")</f>
        <v>Ци Мень</v>
      </c>
      <c r="E1678" s="11" t="str">
        <f>IFERROR(VLOOKUP(Rule!K1678,lvl_3[],2,FALSE),"Нет")</f>
        <v>Анализ Дворца</v>
      </c>
      <c r="F1678" s="11" t="str">
        <f>IFERROR(INDEX(lvl_4[],MATCH(L1678,lvl_4[ID],0),MATCH(TEXT(K1678,"##0"),lvl_4[#Headers],0)),"Нет")</f>
        <v>Операторы</v>
      </c>
      <c r="G1678" s="11" t="str">
        <f>IFERROR(INDEX(lvl_5[],MATCH(M1678,lvl_5[ID],0),MATCH(_xlfn.CONCAT(TEXT(K1678,"##0"),"_",TEXT(L1678,"##0")),lvl_5[#Headers],0)),"Нет")</f>
        <v>Дворец</v>
      </c>
      <c r="H1678" s="11" t="str">
        <f>IFERROR(INDEX(lvl_6[],MATCH(N1678,lvl_6[ID],0),MATCH(_xlfn.CONCAT(K1678,"_",L1678,"_",M1678),lvl_6[#Headers],0)),"Нет")</f>
        <v>Дворец. Сила дворца в сезоне (своевременность)</v>
      </c>
      <c r="I1678" s="12">
        <v>1</v>
      </c>
      <c r="J1678" s="12">
        <v>2</v>
      </c>
      <c r="K1678" s="12">
        <v>2</v>
      </c>
      <c r="L1678" s="12">
        <v>3</v>
      </c>
      <c r="M1678" s="12">
        <v>2</v>
      </c>
      <c r="N1678" s="12">
        <v>3</v>
      </c>
      <c r="O1678" s="12">
        <f>COUNTIF($P$2:P1678,P1678)</f>
        <v>77</v>
      </c>
      <c r="P1678" s="12" t="str">
        <f t="shared" si="79"/>
        <v>122030203</v>
      </c>
      <c r="Q1678" s="12" t="str">
        <f t="shared" si="80"/>
        <v>1220302030077</v>
      </c>
      <c r="R1678" s="20" t="s">
        <v>2227</v>
      </c>
      <c r="S1678" s="20" t="s">
        <v>2221</v>
      </c>
      <c r="AD1678" s="12" t="s">
        <v>863</v>
      </c>
      <c r="AW1678" s="12">
        <v>8</v>
      </c>
      <c r="BG1678" s="21">
        <v>0.9</v>
      </c>
      <c r="BJ1678" s="12">
        <v>1</v>
      </c>
    </row>
    <row r="1679" spans="1:62" ht="45" x14ac:dyDescent="0.25">
      <c r="A1679" s="12">
        <v>1</v>
      </c>
      <c r="B1679" s="11" t="str">
        <f t="shared" si="81"/>
        <v>Общий расчет. Ци Мень. Анализ Дворца. Операторы. Дворец. Дворец. Сила дворца в сезоне (своевременность)</v>
      </c>
      <c r="C1679" s="11" t="str">
        <f>IFERROR(VLOOKUP(I1679,lvl_1[],2,FALSE),"Нет")</f>
        <v>Общий расчет</v>
      </c>
      <c r="D1679" s="11" t="str">
        <f>IFERROR(VLOOKUP(Rule!J1679,lvl_2[],2,FALSE),"Нет")</f>
        <v>Ци Мень</v>
      </c>
      <c r="E1679" s="11" t="str">
        <f>IFERROR(VLOOKUP(Rule!K1679,lvl_3[],2,FALSE),"Нет")</f>
        <v>Анализ Дворца</v>
      </c>
      <c r="F1679" s="11" t="str">
        <f>IFERROR(INDEX(lvl_4[],MATCH(L1679,lvl_4[ID],0),MATCH(TEXT(K1679,"##0"),lvl_4[#Headers],0)),"Нет")</f>
        <v>Операторы</v>
      </c>
      <c r="G1679" s="11" t="str">
        <f>IFERROR(INDEX(lvl_5[],MATCH(M1679,lvl_5[ID],0),MATCH(_xlfn.CONCAT(TEXT(K1679,"##0"),"_",TEXT(L1679,"##0")),lvl_5[#Headers],0)),"Нет")</f>
        <v>Дворец</v>
      </c>
      <c r="H1679" s="11" t="str">
        <f>IFERROR(INDEX(lvl_6[],MATCH(N1679,lvl_6[ID],0),MATCH(_xlfn.CONCAT(K1679,"_",L1679,"_",M1679),lvl_6[#Headers],0)),"Нет")</f>
        <v>Дворец. Сила дворца в сезоне (своевременность)</v>
      </c>
      <c r="I1679" s="12">
        <v>1</v>
      </c>
      <c r="J1679" s="12">
        <v>2</v>
      </c>
      <c r="K1679" s="12">
        <v>2</v>
      </c>
      <c r="L1679" s="12">
        <v>3</v>
      </c>
      <c r="M1679" s="12">
        <v>2</v>
      </c>
      <c r="N1679" s="12">
        <v>3</v>
      </c>
      <c r="O1679" s="12">
        <f>COUNTIF($P$2:P1679,P1679)</f>
        <v>78</v>
      </c>
      <c r="P1679" s="12" t="str">
        <f t="shared" si="79"/>
        <v>122030203</v>
      </c>
      <c r="Q1679" s="12" t="str">
        <f t="shared" si="80"/>
        <v>1220302030078</v>
      </c>
      <c r="R1679" s="20" t="s">
        <v>2227</v>
      </c>
      <c r="S1679" s="20" t="s">
        <v>2222</v>
      </c>
      <c r="AD1679" s="12" t="s">
        <v>864</v>
      </c>
      <c r="AW1679" s="12">
        <v>8</v>
      </c>
      <c r="BG1679" s="21">
        <v>1</v>
      </c>
      <c r="BJ1679" s="12">
        <v>1</v>
      </c>
    </row>
    <row r="1680" spans="1:62" ht="45" x14ac:dyDescent="0.25">
      <c r="A1680" s="12">
        <v>1</v>
      </c>
      <c r="B1680" s="11" t="str">
        <f t="shared" si="81"/>
        <v>Общий расчет. Ци Мень. Анализ Дворца. Операторы. Дворец. Дворец. Сила дворца в сезоне (своевременность)</v>
      </c>
      <c r="C1680" s="11" t="str">
        <f>IFERROR(VLOOKUP(I1680,lvl_1[],2,FALSE),"Нет")</f>
        <v>Общий расчет</v>
      </c>
      <c r="D1680" s="11" t="str">
        <f>IFERROR(VLOOKUP(Rule!J1680,lvl_2[],2,FALSE),"Нет")</f>
        <v>Ци Мень</v>
      </c>
      <c r="E1680" s="11" t="str">
        <f>IFERROR(VLOOKUP(Rule!K1680,lvl_3[],2,FALSE),"Нет")</f>
        <v>Анализ Дворца</v>
      </c>
      <c r="F1680" s="11" t="str">
        <f>IFERROR(INDEX(lvl_4[],MATCH(L1680,lvl_4[ID],0),MATCH(TEXT(K1680,"##0"),lvl_4[#Headers],0)),"Нет")</f>
        <v>Операторы</v>
      </c>
      <c r="G1680" s="11" t="str">
        <f>IFERROR(INDEX(lvl_5[],MATCH(M1680,lvl_5[ID],0),MATCH(_xlfn.CONCAT(TEXT(K1680,"##0"),"_",TEXT(L1680,"##0")),lvl_5[#Headers],0)),"Нет")</f>
        <v>Дворец</v>
      </c>
      <c r="H1680" s="11" t="str">
        <f>IFERROR(INDEX(lvl_6[],MATCH(N1680,lvl_6[ID],0),MATCH(_xlfn.CONCAT(K1680,"_",L1680,"_",M1680),lvl_6[#Headers],0)),"Нет")</f>
        <v>Дворец. Сила дворца в сезоне (своевременность)</v>
      </c>
      <c r="I1680" s="12">
        <v>1</v>
      </c>
      <c r="J1680" s="12">
        <v>2</v>
      </c>
      <c r="K1680" s="12">
        <v>2</v>
      </c>
      <c r="L1680" s="12">
        <v>3</v>
      </c>
      <c r="M1680" s="12">
        <v>2</v>
      </c>
      <c r="N1680" s="12">
        <v>3</v>
      </c>
      <c r="O1680" s="12">
        <f>COUNTIF($P$2:P1680,P1680)</f>
        <v>79</v>
      </c>
      <c r="P1680" s="12" t="str">
        <f t="shared" si="79"/>
        <v>122030203</v>
      </c>
      <c r="Q1680" s="12" t="str">
        <f t="shared" si="80"/>
        <v>1220302030079</v>
      </c>
      <c r="R1680" s="20" t="s">
        <v>2227</v>
      </c>
      <c r="S1680" s="20" t="s">
        <v>10</v>
      </c>
      <c r="AD1680" s="12" t="s">
        <v>865</v>
      </c>
      <c r="AW1680" s="12">
        <v>8</v>
      </c>
      <c r="BG1680" s="21">
        <v>0.5</v>
      </c>
      <c r="BJ1680" s="12">
        <v>1</v>
      </c>
    </row>
    <row r="1681" spans="1:62" ht="45" x14ac:dyDescent="0.25">
      <c r="A1681" s="12">
        <v>1</v>
      </c>
      <c r="B1681" s="11" t="str">
        <f t="shared" si="81"/>
        <v>Общий расчет. Ци Мень. Анализ Дворца. Операторы. Дворец. Дворец. Сила дворца в сезоне (своевременность)</v>
      </c>
      <c r="C1681" s="11" t="str">
        <f>IFERROR(VLOOKUP(I1681,lvl_1[],2,FALSE),"Нет")</f>
        <v>Общий расчет</v>
      </c>
      <c r="D1681" s="11" t="str">
        <f>IFERROR(VLOOKUP(Rule!J1681,lvl_2[],2,FALSE),"Нет")</f>
        <v>Ци Мень</v>
      </c>
      <c r="E1681" s="11" t="str">
        <f>IFERROR(VLOOKUP(Rule!K1681,lvl_3[],2,FALSE),"Нет")</f>
        <v>Анализ Дворца</v>
      </c>
      <c r="F1681" s="11" t="str">
        <f>IFERROR(INDEX(lvl_4[],MATCH(L1681,lvl_4[ID],0),MATCH(TEXT(K1681,"##0"),lvl_4[#Headers],0)),"Нет")</f>
        <v>Операторы</v>
      </c>
      <c r="G1681" s="11" t="str">
        <f>IFERROR(INDEX(lvl_5[],MATCH(M1681,lvl_5[ID],0),MATCH(_xlfn.CONCAT(TEXT(K1681,"##0"),"_",TEXT(L1681,"##0")),lvl_5[#Headers],0)),"Нет")</f>
        <v>Дворец</v>
      </c>
      <c r="H1681" s="11" t="str">
        <f>IFERROR(INDEX(lvl_6[],MATCH(N1681,lvl_6[ID],0),MATCH(_xlfn.CONCAT(K1681,"_",L1681,"_",M1681),lvl_6[#Headers],0)),"Нет")</f>
        <v>Дворец. Сила дворца в сезоне (своевременность)</v>
      </c>
      <c r="I1681" s="12">
        <v>1</v>
      </c>
      <c r="J1681" s="12">
        <v>2</v>
      </c>
      <c r="K1681" s="12">
        <v>2</v>
      </c>
      <c r="L1681" s="12">
        <v>3</v>
      </c>
      <c r="M1681" s="12">
        <v>2</v>
      </c>
      <c r="N1681" s="12">
        <v>3</v>
      </c>
      <c r="O1681" s="12">
        <f>COUNTIF($P$2:P1681,P1681)</f>
        <v>80</v>
      </c>
      <c r="P1681" s="12" t="str">
        <f t="shared" si="79"/>
        <v>122030203</v>
      </c>
      <c r="Q1681" s="12" t="str">
        <f t="shared" si="80"/>
        <v>1220302030080</v>
      </c>
      <c r="R1681" s="20" t="s">
        <v>2227</v>
      </c>
      <c r="S1681" s="20" t="s">
        <v>10</v>
      </c>
      <c r="AD1681" s="12" t="s">
        <v>866</v>
      </c>
      <c r="AW1681" s="12">
        <v>8</v>
      </c>
      <c r="BG1681" s="21">
        <v>0.5</v>
      </c>
      <c r="BJ1681" s="12">
        <v>1</v>
      </c>
    </row>
    <row r="1682" spans="1:62" ht="45" x14ac:dyDescent="0.25">
      <c r="A1682" s="12">
        <v>1</v>
      </c>
      <c r="B1682" s="11" t="str">
        <f t="shared" si="81"/>
        <v>Общий расчет. Ци Мень. Анализ Дворца. Операторы. Дворец. Дворец. Сила дворца в сезоне (своевременность)</v>
      </c>
      <c r="C1682" s="11" t="str">
        <f>IFERROR(VLOOKUP(I1682,lvl_1[],2,FALSE),"Нет")</f>
        <v>Общий расчет</v>
      </c>
      <c r="D1682" s="11" t="str">
        <f>IFERROR(VLOOKUP(Rule!J1682,lvl_2[],2,FALSE),"Нет")</f>
        <v>Ци Мень</v>
      </c>
      <c r="E1682" s="11" t="str">
        <f>IFERROR(VLOOKUP(Rule!K1682,lvl_3[],2,FALSE),"Нет")</f>
        <v>Анализ Дворца</v>
      </c>
      <c r="F1682" s="11" t="str">
        <f>IFERROR(INDEX(lvl_4[],MATCH(L1682,lvl_4[ID],0),MATCH(TEXT(K1682,"##0"),lvl_4[#Headers],0)),"Нет")</f>
        <v>Операторы</v>
      </c>
      <c r="G1682" s="11" t="str">
        <f>IFERROR(INDEX(lvl_5[],MATCH(M1682,lvl_5[ID],0),MATCH(_xlfn.CONCAT(TEXT(K1682,"##0"),"_",TEXT(L1682,"##0")),lvl_5[#Headers],0)),"Нет")</f>
        <v>Дворец</v>
      </c>
      <c r="H1682" s="11" t="str">
        <f>IFERROR(INDEX(lvl_6[],MATCH(N1682,lvl_6[ID],0),MATCH(_xlfn.CONCAT(K1682,"_",L1682,"_",M1682),lvl_6[#Headers],0)),"Нет")</f>
        <v>Дворец. Сила дворца в сезоне (своевременность)</v>
      </c>
      <c r="I1682" s="12">
        <v>1</v>
      </c>
      <c r="J1682" s="12">
        <v>2</v>
      </c>
      <c r="K1682" s="12">
        <v>2</v>
      </c>
      <c r="L1682" s="12">
        <v>3</v>
      </c>
      <c r="M1682" s="12">
        <v>2</v>
      </c>
      <c r="N1682" s="12">
        <v>3</v>
      </c>
      <c r="O1682" s="12">
        <f>COUNTIF($P$2:P1682,P1682)</f>
        <v>81</v>
      </c>
      <c r="P1682" s="12" t="str">
        <f t="shared" si="79"/>
        <v>122030203</v>
      </c>
      <c r="Q1682" s="12" t="str">
        <f t="shared" si="80"/>
        <v>1220302030081</v>
      </c>
      <c r="R1682" s="20" t="s">
        <v>2227</v>
      </c>
      <c r="S1682" s="20" t="s">
        <v>2222</v>
      </c>
      <c r="AD1682" s="12" t="s">
        <v>867</v>
      </c>
      <c r="AW1682" s="12">
        <v>8</v>
      </c>
      <c r="BG1682" s="21">
        <v>1</v>
      </c>
      <c r="BJ1682" s="12">
        <v>1</v>
      </c>
    </row>
    <row r="1683" spans="1:62" ht="45" x14ac:dyDescent="0.25">
      <c r="A1683" s="12">
        <v>1</v>
      </c>
      <c r="B1683" s="11" t="str">
        <f t="shared" si="81"/>
        <v>Общий расчет. Ци Мень. Анализ Дворца. Операторы. Дворец. Дворец. Сила дворца в сезоне (своевременность)</v>
      </c>
      <c r="C1683" s="11" t="str">
        <f>IFERROR(VLOOKUP(I1683,lvl_1[],2,FALSE),"Нет")</f>
        <v>Общий расчет</v>
      </c>
      <c r="D1683" s="11" t="str">
        <f>IFERROR(VLOOKUP(Rule!J1683,lvl_2[],2,FALSE),"Нет")</f>
        <v>Ци Мень</v>
      </c>
      <c r="E1683" s="11" t="str">
        <f>IFERROR(VLOOKUP(Rule!K1683,lvl_3[],2,FALSE),"Нет")</f>
        <v>Анализ Дворца</v>
      </c>
      <c r="F1683" s="11" t="str">
        <f>IFERROR(INDEX(lvl_4[],MATCH(L1683,lvl_4[ID],0),MATCH(TEXT(K1683,"##0"),lvl_4[#Headers],0)),"Нет")</f>
        <v>Операторы</v>
      </c>
      <c r="G1683" s="11" t="str">
        <f>IFERROR(INDEX(lvl_5[],MATCH(M1683,lvl_5[ID],0),MATCH(_xlfn.CONCAT(TEXT(K1683,"##0"),"_",TEXT(L1683,"##0")),lvl_5[#Headers],0)),"Нет")</f>
        <v>Дворец</v>
      </c>
      <c r="H1683" s="11" t="str">
        <f>IFERROR(INDEX(lvl_6[],MATCH(N1683,lvl_6[ID],0),MATCH(_xlfn.CONCAT(K1683,"_",L1683,"_",M1683),lvl_6[#Headers],0)),"Нет")</f>
        <v>Дворец. Сила дворца в сезоне (своевременность)</v>
      </c>
      <c r="I1683" s="12">
        <v>1</v>
      </c>
      <c r="J1683" s="12">
        <v>2</v>
      </c>
      <c r="K1683" s="12">
        <v>2</v>
      </c>
      <c r="L1683" s="12">
        <v>3</v>
      </c>
      <c r="M1683" s="12">
        <v>2</v>
      </c>
      <c r="N1683" s="12">
        <v>3</v>
      </c>
      <c r="O1683" s="12">
        <f>COUNTIF($P$2:P1683,P1683)</f>
        <v>82</v>
      </c>
      <c r="P1683" s="12" t="str">
        <f t="shared" si="79"/>
        <v>122030203</v>
      </c>
      <c r="Q1683" s="12" t="str">
        <f t="shared" si="80"/>
        <v>1220302030082</v>
      </c>
      <c r="R1683" s="20" t="s">
        <v>2227</v>
      </c>
      <c r="S1683" s="20" t="s">
        <v>2223</v>
      </c>
      <c r="AD1683" s="12" t="s">
        <v>868</v>
      </c>
      <c r="AW1683" s="12">
        <v>8</v>
      </c>
      <c r="BG1683" s="21">
        <v>0.1</v>
      </c>
      <c r="BJ1683" s="12">
        <v>1</v>
      </c>
    </row>
    <row r="1684" spans="1:62" ht="45" x14ac:dyDescent="0.25">
      <c r="A1684" s="12">
        <v>1</v>
      </c>
      <c r="B1684" s="11" t="str">
        <f t="shared" si="81"/>
        <v>Общий расчет. Ци Мень. Анализ Дворца. Операторы. Дворец. Дворец. Сила дворца в сезоне (своевременность)</v>
      </c>
      <c r="C1684" s="11" t="str">
        <f>IFERROR(VLOOKUP(I1684,lvl_1[],2,FALSE),"Нет")</f>
        <v>Общий расчет</v>
      </c>
      <c r="D1684" s="11" t="str">
        <f>IFERROR(VLOOKUP(Rule!J1684,lvl_2[],2,FALSE),"Нет")</f>
        <v>Ци Мень</v>
      </c>
      <c r="E1684" s="11" t="str">
        <f>IFERROR(VLOOKUP(Rule!K1684,lvl_3[],2,FALSE),"Нет")</f>
        <v>Анализ Дворца</v>
      </c>
      <c r="F1684" s="11" t="str">
        <f>IFERROR(INDEX(lvl_4[],MATCH(L1684,lvl_4[ID],0),MATCH(TEXT(K1684,"##0"),lvl_4[#Headers],0)),"Нет")</f>
        <v>Операторы</v>
      </c>
      <c r="G1684" s="11" t="str">
        <f>IFERROR(INDEX(lvl_5[],MATCH(M1684,lvl_5[ID],0),MATCH(_xlfn.CONCAT(TEXT(K1684,"##0"),"_",TEXT(L1684,"##0")),lvl_5[#Headers],0)),"Нет")</f>
        <v>Дворец</v>
      </c>
      <c r="H1684" s="11" t="str">
        <f>IFERROR(INDEX(lvl_6[],MATCH(N1684,lvl_6[ID],0),MATCH(_xlfn.CONCAT(K1684,"_",L1684,"_",M1684),lvl_6[#Headers],0)),"Нет")</f>
        <v>Дворец. Сила дворца в сезоне (своевременность)</v>
      </c>
      <c r="I1684" s="12">
        <v>1</v>
      </c>
      <c r="J1684" s="12">
        <v>2</v>
      </c>
      <c r="K1684" s="12">
        <v>2</v>
      </c>
      <c r="L1684" s="12">
        <v>3</v>
      </c>
      <c r="M1684" s="12">
        <v>2</v>
      </c>
      <c r="N1684" s="12">
        <v>3</v>
      </c>
      <c r="O1684" s="12">
        <f>COUNTIF($P$2:P1684,P1684)</f>
        <v>83</v>
      </c>
      <c r="P1684" s="12" t="str">
        <f t="shared" si="79"/>
        <v>122030203</v>
      </c>
      <c r="Q1684" s="12" t="str">
        <f t="shared" si="80"/>
        <v>1220302030083</v>
      </c>
      <c r="R1684" s="20" t="s">
        <v>2227</v>
      </c>
      <c r="S1684" s="20" t="s">
        <v>2223</v>
      </c>
      <c r="AD1684" s="12" t="s">
        <v>869</v>
      </c>
      <c r="AW1684" s="12">
        <v>8</v>
      </c>
      <c r="BG1684" s="21">
        <v>0.1</v>
      </c>
      <c r="BJ1684" s="12">
        <v>1</v>
      </c>
    </row>
    <row r="1685" spans="1:62" ht="45" x14ac:dyDescent="0.25">
      <c r="A1685" s="12">
        <v>1</v>
      </c>
      <c r="B1685" s="11" t="str">
        <f t="shared" si="81"/>
        <v>Общий расчет. Ци Мень. Анализ Дворца. Операторы. Дворец. Дворец. Сила дворца в сезоне (своевременность)</v>
      </c>
      <c r="C1685" s="11" t="str">
        <f>IFERROR(VLOOKUP(I1685,lvl_1[],2,FALSE),"Нет")</f>
        <v>Общий расчет</v>
      </c>
      <c r="D1685" s="11" t="str">
        <f>IFERROR(VLOOKUP(Rule!J1685,lvl_2[],2,FALSE),"Нет")</f>
        <v>Ци Мень</v>
      </c>
      <c r="E1685" s="11" t="str">
        <f>IFERROR(VLOOKUP(Rule!K1685,lvl_3[],2,FALSE),"Нет")</f>
        <v>Анализ Дворца</v>
      </c>
      <c r="F1685" s="11" t="str">
        <f>IFERROR(INDEX(lvl_4[],MATCH(L1685,lvl_4[ID],0),MATCH(TEXT(K1685,"##0"),lvl_4[#Headers],0)),"Нет")</f>
        <v>Операторы</v>
      </c>
      <c r="G1685" s="11" t="str">
        <f>IFERROR(INDEX(lvl_5[],MATCH(M1685,lvl_5[ID],0),MATCH(_xlfn.CONCAT(TEXT(K1685,"##0"),"_",TEXT(L1685,"##0")),lvl_5[#Headers],0)),"Нет")</f>
        <v>Дворец</v>
      </c>
      <c r="H1685" s="11" t="str">
        <f>IFERROR(INDEX(lvl_6[],MATCH(N1685,lvl_6[ID],0),MATCH(_xlfn.CONCAT(K1685,"_",L1685,"_",M1685),lvl_6[#Headers],0)),"Нет")</f>
        <v>Дворец. Сила дворца в сезоне (своевременность)</v>
      </c>
      <c r="I1685" s="12">
        <v>1</v>
      </c>
      <c r="J1685" s="12">
        <v>2</v>
      </c>
      <c r="K1685" s="12">
        <v>2</v>
      </c>
      <c r="L1685" s="12">
        <v>3</v>
      </c>
      <c r="M1685" s="12">
        <v>2</v>
      </c>
      <c r="N1685" s="12">
        <v>3</v>
      </c>
      <c r="O1685" s="12">
        <f>COUNTIF($P$2:P1685,P1685)</f>
        <v>84</v>
      </c>
      <c r="P1685" s="12" t="str">
        <f t="shared" si="79"/>
        <v>122030203</v>
      </c>
      <c r="Q1685" s="12" t="str">
        <f t="shared" si="80"/>
        <v>1220302030084</v>
      </c>
      <c r="R1685" s="20" t="s">
        <v>2227</v>
      </c>
      <c r="S1685" s="20" t="s">
        <v>2222</v>
      </c>
      <c r="AD1685" s="12" t="s">
        <v>870</v>
      </c>
      <c r="AW1685" s="12">
        <v>8</v>
      </c>
      <c r="BG1685" s="21">
        <v>1</v>
      </c>
      <c r="BJ1685" s="12">
        <v>1</v>
      </c>
    </row>
    <row r="1686" spans="1:62" ht="45" x14ac:dyDescent="0.25">
      <c r="A1686" s="12">
        <v>1</v>
      </c>
      <c r="B1686" s="11" t="str">
        <f t="shared" si="81"/>
        <v>Общий расчет. Ци Мень. Анализ Дворца. Операторы. Дворец. Дворец. Сила дворца в сезоне (своевременность)</v>
      </c>
      <c r="C1686" s="11" t="str">
        <f>IFERROR(VLOOKUP(I1686,lvl_1[],2,FALSE),"Нет")</f>
        <v>Общий расчет</v>
      </c>
      <c r="D1686" s="11" t="str">
        <f>IFERROR(VLOOKUP(Rule!J1686,lvl_2[],2,FALSE),"Нет")</f>
        <v>Ци Мень</v>
      </c>
      <c r="E1686" s="11" t="str">
        <f>IFERROR(VLOOKUP(Rule!K1686,lvl_3[],2,FALSE),"Нет")</f>
        <v>Анализ Дворца</v>
      </c>
      <c r="F1686" s="11" t="str">
        <f>IFERROR(INDEX(lvl_4[],MATCH(L1686,lvl_4[ID],0),MATCH(TEXT(K1686,"##0"),lvl_4[#Headers],0)),"Нет")</f>
        <v>Операторы</v>
      </c>
      <c r="G1686" s="11" t="str">
        <f>IFERROR(INDEX(lvl_5[],MATCH(M1686,lvl_5[ID],0),MATCH(_xlfn.CONCAT(TEXT(K1686,"##0"),"_",TEXT(L1686,"##0")),lvl_5[#Headers],0)),"Нет")</f>
        <v>Дворец</v>
      </c>
      <c r="H1686" s="11" t="str">
        <f>IFERROR(INDEX(lvl_6[],MATCH(N1686,lvl_6[ID],0),MATCH(_xlfn.CONCAT(K1686,"_",L1686,"_",M1686),lvl_6[#Headers],0)),"Нет")</f>
        <v>Дворец. Сила дворца в сезоне (своевременность)</v>
      </c>
      <c r="I1686" s="12">
        <v>1</v>
      </c>
      <c r="J1686" s="12">
        <v>2</v>
      </c>
      <c r="K1686" s="12">
        <v>2</v>
      </c>
      <c r="L1686" s="12">
        <v>3</v>
      </c>
      <c r="M1686" s="12">
        <v>2</v>
      </c>
      <c r="N1686" s="12">
        <v>3</v>
      </c>
      <c r="O1686" s="12">
        <f>COUNTIF($P$2:P1686,P1686)</f>
        <v>85</v>
      </c>
      <c r="P1686" s="12" t="str">
        <f t="shared" si="79"/>
        <v>122030203</v>
      </c>
      <c r="Q1686" s="12" t="str">
        <f t="shared" si="80"/>
        <v>1220302030085</v>
      </c>
      <c r="R1686" s="20" t="s">
        <v>2227</v>
      </c>
      <c r="S1686" s="20" t="s">
        <v>2222</v>
      </c>
      <c r="AD1686" s="12" t="s">
        <v>859</v>
      </c>
      <c r="AW1686" s="12">
        <v>3</v>
      </c>
      <c r="BG1686" s="21">
        <v>1</v>
      </c>
      <c r="BJ1686" s="12">
        <v>1</v>
      </c>
    </row>
    <row r="1687" spans="1:62" ht="45" x14ac:dyDescent="0.25">
      <c r="A1687" s="12">
        <v>1</v>
      </c>
      <c r="B1687" s="11" t="str">
        <f t="shared" si="81"/>
        <v>Общий расчет. Ци Мень. Анализ Дворца. Операторы. Дворец. Дворец. Сила дворца в сезоне (своевременность)</v>
      </c>
      <c r="C1687" s="11" t="str">
        <f>IFERROR(VLOOKUP(I1687,lvl_1[],2,FALSE),"Нет")</f>
        <v>Общий расчет</v>
      </c>
      <c r="D1687" s="11" t="str">
        <f>IFERROR(VLOOKUP(Rule!J1687,lvl_2[],2,FALSE),"Нет")</f>
        <v>Ци Мень</v>
      </c>
      <c r="E1687" s="11" t="str">
        <f>IFERROR(VLOOKUP(Rule!K1687,lvl_3[],2,FALSE),"Нет")</f>
        <v>Анализ Дворца</v>
      </c>
      <c r="F1687" s="11" t="str">
        <f>IFERROR(INDEX(lvl_4[],MATCH(L1687,lvl_4[ID],0),MATCH(TEXT(K1687,"##0"),lvl_4[#Headers],0)),"Нет")</f>
        <v>Операторы</v>
      </c>
      <c r="G1687" s="11" t="str">
        <f>IFERROR(INDEX(lvl_5[],MATCH(M1687,lvl_5[ID],0),MATCH(_xlfn.CONCAT(TEXT(K1687,"##0"),"_",TEXT(L1687,"##0")),lvl_5[#Headers],0)),"Нет")</f>
        <v>Дворец</v>
      </c>
      <c r="H1687" s="11" t="str">
        <f>IFERROR(INDEX(lvl_6[],MATCH(N1687,lvl_6[ID],0),MATCH(_xlfn.CONCAT(K1687,"_",L1687,"_",M1687),lvl_6[#Headers],0)),"Нет")</f>
        <v>Дворец. Сила дворца в сезоне (своевременность)</v>
      </c>
      <c r="I1687" s="12">
        <v>1</v>
      </c>
      <c r="J1687" s="12">
        <v>2</v>
      </c>
      <c r="K1687" s="12">
        <v>2</v>
      </c>
      <c r="L1687" s="12">
        <v>3</v>
      </c>
      <c r="M1687" s="12">
        <v>2</v>
      </c>
      <c r="N1687" s="12">
        <v>3</v>
      </c>
      <c r="O1687" s="12">
        <f>COUNTIF($P$2:P1687,P1687)</f>
        <v>86</v>
      </c>
      <c r="P1687" s="12" t="str">
        <f t="shared" si="79"/>
        <v>122030203</v>
      </c>
      <c r="Q1687" s="12" t="str">
        <f t="shared" si="80"/>
        <v>1220302030086</v>
      </c>
      <c r="R1687" s="20" t="s">
        <v>2227</v>
      </c>
      <c r="S1687" s="20" t="s">
        <v>2222</v>
      </c>
      <c r="AD1687" s="12" t="s">
        <v>860</v>
      </c>
      <c r="AW1687" s="12">
        <v>3</v>
      </c>
      <c r="BG1687" s="21">
        <v>1</v>
      </c>
      <c r="BJ1687" s="12">
        <v>1</v>
      </c>
    </row>
    <row r="1688" spans="1:62" ht="45" x14ac:dyDescent="0.25">
      <c r="A1688" s="12">
        <v>1</v>
      </c>
      <c r="B1688" s="11" t="str">
        <f t="shared" si="81"/>
        <v>Общий расчет. Ци Мень. Анализ Дворца. Операторы. Дворец. Дворец. Сила дворца в сезоне (своевременность)</v>
      </c>
      <c r="C1688" s="11" t="str">
        <f>IFERROR(VLOOKUP(I1688,lvl_1[],2,FALSE),"Нет")</f>
        <v>Общий расчет</v>
      </c>
      <c r="D1688" s="11" t="str">
        <f>IFERROR(VLOOKUP(Rule!J1688,lvl_2[],2,FALSE),"Нет")</f>
        <v>Ци Мень</v>
      </c>
      <c r="E1688" s="11" t="str">
        <f>IFERROR(VLOOKUP(Rule!K1688,lvl_3[],2,FALSE),"Нет")</f>
        <v>Анализ Дворца</v>
      </c>
      <c r="F1688" s="11" t="str">
        <f>IFERROR(INDEX(lvl_4[],MATCH(L1688,lvl_4[ID],0),MATCH(TEXT(K1688,"##0"),lvl_4[#Headers],0)),"Нет")</f>
        <v>Операторы</v>
      </c>
      <c r="G1688" s="11" t="str">
        <f>IFERROR(INDEX(lvl_5[],MATCH(M1688,lvl_5[ID],0),MATCH(_xlfn.CONCAT(TEXT(K1688,"##0"),"_",TEXT(L1688,"##0")),lvl_5[#Headers],0)),"Нет")</f>
        <v>Дворец</v>
      </c>
      <c r="H1688" s="11" t="str">
        <f>IFERROR(INDEX(lvl_6[],MATCH(N1688,lvl_6[ID],0),MATCH(_xlfn.CONCAT(K1688,"_",L1688,"_",M1688),lvl_6[#Headers],0)),"Нет")</f>
        <v>Дворец. Сила дворца в сезоне (своевременность)</v>
      </c>
      <c r="I1688" s="12">
        <v>1</v>
      </c>
      <c r="J1688" s="12">
        <v>2</v>
      </c>
      <c r="K1688" s="12">
        <v>2</v>
      </c>
      <c r="L1688" s="12">
        <v>3</v>
      </c>
      <c r="M1688" s="12">
        <v>2</v>
      </c>
      <c r="N1688" s="12">
        <v>3</v>
      </c>
      <c r="O1688" s="12">
        <f>COUNTIF($P$2:P1688,P1688)</f>
        <v>87</v>
      </c>
      <c r="P1688" s="12" t="str">
        <f t="shared" si="79"/>
        <v>122030203</v>
      </c>
      <c r="Q1688" s="12" t="str">
        <f t="shared" si="80"/>
        <v>1220302030087</v>
      </c>
      <c r="R1688" s="20" t="s">
        <v>2227</v>
      </c>
      <c r="S1688" s="20" t="s">
        <v>2223</v>
      </c>
      <c r="AD1688" s="12" t="s">
        <v>861</v>
      </c>
      <c r="AW1688" s="12">
        <v>3</v>
      </c>
      <c r="BG1688" s="21">
        <v>0.1</v>
      </c>
      <c r="BJ1688" s="12">
        <v>1</v>
      </c>
    </row>
    <row r="1689" spans="1:62" ht="45" x14ac:dyDescent="0.25">
      <c r="A1689" s="12">
        <v>1</v>
      </c>
      <c r="B1689" s="11" t="str">
        <f t="shared" si="81"/>
        <v>Общий расчет. Ци Мень. Анализ Дворца. Операторы. Дворец. Дворец. Сила дворца в сезоне (своевременность)</v>
      </c>
      <c r="C1689" s="11" t="str">
        <f>IFERROR(VLOOKUP(I1689,lvl_1[],2,FALSE),"Нет")</f>
        <v>Общий расчет</v>
      </c>
      <c r="D1689" s="11" t="str">
        <f>IFERROR(VLOOKUP(Rule!J1689,lvl_2[],2,FALSE),"Нет")</f>
        <v>Ци Мень</v>
      </c>
      <c r="E1689" s="11" t="str">
        <f>IFERROR(VLOOKUP(Rule!K1689,lvl_3[],2,FALSE),"Нет")</f>
        <v>Анализ Дворца</v>
      </c>
      <c r="F1689" s="11" t="str">
        <f>IFERROR(INDEX(lvl_4[],MATCH(L1689,lvl_4[ID],0),MATCH(TEXT(K1689,"##0"),lvl_4[#Headers],0)),"Нет")</f>
        <v>Операторы</v>
      </c>
      <c r="G1689" s="11" t="str">
        <f>IFERROR(INDEX(lvl_5[],MATCH(M1689,lvl_5[ID],0),MATCH(_xlfn.CONCAT(TEXT(K1689,"##0"),"_",TEXT(L1689,"##0")),lvl_5[#Headers],0)),"Нет")</f>
        <v>Дворец</v>
      </c>
      <c r="H1689" s="11" t="str">
        <f>IFERROR(INDEX(lvl_6[],MATCH(N1689,lvl_6[ID],0),MATCH(_xlfn.CONCAT(K1689,"_",L1689,"_",M1689),lvl_6[#Headers],0)),"Нет")</f>
        <v>Дворец. Сила дворца в сезоне (своевременность)</v>
      </c>
      <c r="I1689" s="12">
        <v>1</v>
      </c>
      <c r="J1689" s="12">
        <v>2</v>
      </c>
      <c r="K1689" s="12">
        <v>2</v>
      </c>
      <c r="L1689" s="12">
        <v>3</v>
      </c>
      <c r="M1689" s="12">
        <v>2</v>
      </c>
      <c r="N1689" s="12">
        <v>3</v>
      </c>
      <c r="O1689" s="12">
        <f>COUNTIF($P$2:P1689,P1689)</f>
        <v>88</v>
      </c>
      <c r="P1689" s="12" t="str">
        <f t="shared" si="79"/>
        <v>122030203</v>
      </c>
      <c r="Q1689" s="12" t="str">
        <f t="shared" si="80"/>
        <v>1220302030088</v>
      </c>
      <c r="R1689" s="20" t="s">
        <v>2227</v>
      </c>
      <c r="S1689" s="20" t="s">
        <v>10</v>
      </c>
      <c r="AD1689" s="12" t="s">
        <v>862</v>
      </c>
      <c r="AW1689" s="12">
        <v>3</v>
      </c>
      <c r="BG1689" s="21">
        <v>0.5</v>
      </c>
      <c r="BJ1689" s="12">
        <v>1</v>
      </c>
    </row>
    <row r="1690" spans="1:62" ht="45" x14ac:dyDescent="0.25">
      <c r="A1690" s="12">
        <v>1</v>
      </c>
      <c r="B1690" s="11" t="str">
        <f t="shared" si="81"/>
        <v>Общий расчет. Ци Мень. Анализ Дворца. Операторы. Дворец. Дворец. Сила дворца в сезоне (своевременность)</v>
      </c>
      <c r="C1690" s="11" t="str">
        <f>IFERROR(VLOOKUP(I1690,lvl_1[],2,FALSE),"Нет")</f>
        <v>Общий расчет</v>
      </c>
      <c r="D1690" s="11" t="str">
        <f>IFERROR(VLOOKUP(Rule!J1690,lvl_2[],2,FALSE),"Нет")</f>
        <v>Ци Мень</v>
      </c>
      <c r="E1690" s="11" t="str">
        <f>IFERROR(VLOOKUP(Rule!K1690,lvl_3[],2,FALSE),"Нет")</f>
        <v>Анализ Дворца</v>
      </c>
      <c r="F1690" s="11" t="str">
        <f>IFERROR(INDEX(lvl_4[],MATCH(L1690,lvl_4[ID],0),MATCH(TEXT(K1690,"##0"),lvl_4[#Headers],0)),"Нет")</f>
        <v>Операторы</v>
      </c>
      <c r="G1690" s="11" t="str">
        <f>IFERROR(INDEX(lvl_5[],MATCH(M1690,lvl_5[ID],0),MATCH(_xlfn.CONCAT(TEXT(K1690,"##0"),"_",TEXT(L1690,"##0")),lvl_5[#Headers],0)),"Нет")</f>
        <v>Дворец</v>
      </c>
      <c r="H1690" s="11" t="str">
        <f>IFERROR(INDEX(lvl_6[],MATCH(N1690,lvl_6[ID],0),MATCH(_xlfn.CONCAT(K1690,"_",L1690,"_",M1690),lvl_6[#Headers],0)),"Нет")</f>
        <v>Дворец. Сила дворца в сезоне (своевременность)</v>
      </c>
      <c r="I1690" s="12">
        <v>1</v>
      </c>
      <c r="J1690" s="12">
        <v>2</v>
      </c>
      <c r="K1690" s="12">
        <v>2</v>
      </c>
      <c r="L1690" s="12">
        <v>3</v>
      </c>
      <c r="M1690" s="12">
        <v>2</v>
      </c>
      <c r="N1690" s="12">
        <v>3</v>
      </c>
      <c r="O1690" s="12">
        <f>COUNTIF($P$2:P1690,P1690)</f>
        <v>89</v>
      </c>
      <c r="P1690" s="12" t="str">
        <f t="shared" si="79"/>
        <v>122030203</v>
      </c>
      <c r="Q1690" s="12" t="str">
        <f t="shared" si="80"/>
        <v>1220302030089</v>
      </c>
      <c r="R1690" s="20" t="s">
        <v>2227</v>
      </c>
      <c r="S1690" s="20" t="s">
        <v>10</v>
      </c>
      <c r="AD1690" s="12" t="s">
        <v>863</v>
      </c>
      <c r="AW1690" s="12">
        <v>3</v>
      </c>
      <c r="BG1690" s="21">
        <v>0.5</v>
      </c>
      <c r="BJ1690" s="12">
        <v>1</v>
      </c>
    </row>
    <row r="1691" spans="1:62" ht="45" x14ac:dyDescent="0.25">
      <c r="A1691" s="12">
        <v>1</v>
      </c>
      <c r="B1691" s="11" t="str">
        <f t="shared" si="81"/>
        <v>Общий расчет. Ци Мень. Анализ Дворца. Операторы. Дворец. Дворец. Сила дворца в сезоне (своевременность)</v>
      </c>
      <c r="C1691" s="11" t="str">
        <f>IFERROR(VLOOKUP(I1691,lvl_1[],2,FALSE),"Нет")</f>
        <v>Общий расчет</v>
      </c>
      <c r="D1691" s="11" t="str">
        <f>IFERROR(VLOOKUP(Rule!J1691,lvl_2[],2,FALSE),"Нет")</f>
        <v>Ци Мень</v>
      </c>
      <c r="E1691" s="11" t="str">
        <f>IFERROR(VLOOKUP(Rule!K1691,lvl_3[],2,FALSE),"Нет")</f>
        <v>Анализ Дворца</v>
      </c>
      <c r="F1691" s="11" t="str">
        <f>IFERROR(INDEX(lvl_4[],MATCH(L1691,lvl_4[ID],0),MATCH(TEXT(K1691,"##0"),lvl_4[#Headers],0)),"Нет")</f>
        <v>Операторы</v>
      </c>
      <c r="G1691" s="11" t="str">
        <f>IFERROR(INDEX(lvl_5[],MATCH(M1691,lvl_5[ID],0),MATCH(_xlfn.CONCAT(TEXT(K1691,"##0"),"_",TEXT(L1691,"##0")),lvl_5[#Headers],0)),"Нет")</f>
        <v>Дворец</v>
      </c>
      <c r="H1691" s="11" t="str">
        <f>IFERROR(INDEX(lvl_6[],MATCH(N1691,lvl_6[ID],0),MATCH(_xlfn.CONCAT(K1691,"_",L1691,"_",M1691),lvl_6[#Headers],0)),"Нет")</f>
        <v>Дворец. Сила дворца в сезоне (своевременность)</v>
      </c>
      <c r="I1691" s="12">
        <v>1</v>
      </c>
      <c r="J1691" s="12">
        <v>2</v>
      </c>
      <c r="K1691" s="12">
        <v>2</v>
      </c>
      <c r="L1691" s="12">
        <v>3</v>
      </c>
      <c r="M1691" s="12">
        <v>2</v>
      </c>
      <c r="N1691" s="12">
        <v>3</v>
      </c>
      <c r="O1691" s="12">
        <f>COUNTIF($P$2:P1691,P1691)</f>
        <v>90</v>
      </c>
      <c r="P1691" s="12" t="str">
        <f t="shared" si="79"/>
        <v>122030203</v>
      </c>
      <c r="Q1691" s="12" t="str">
        <f t="shared" si="80"/>
        <v>1220302030090</v>
      </c>
      <c r="R1691" s="20" t="s">
        <v>2227</v>
      </c>
      <c r="S1691" s="20" t="s">
        <v>2223</v>
      </c>
      <c r="AD1691" s="12" t="s">
        <v>864</v>
      </c>
      <c r="AW1691" s="12">
        <v>3</v>
      </c>
      <c r="BG1691" s="21">
        <v>0.1</v>
      </c>
      <c r="BJ1691" s="12">
        <v>1</v>
      </c>
    </row>
    <row r="1692" spans="1:62" ht="45" x14ac:dyDescent="0.25">
      <c r="A1692" s="12">
        <v>1</v>
      </c>
      <c r="B1692" s="11" t="str">
        <f t="shared" si="81"/>
        <v>Общий расчет. Ци Мень. Анализ Дворца. Операторы. Дворец. Дворец. Сила дворца в сезоне (своевременность)</v>
      </c>
      <c r="C1692" s="11" t="str">
        <f>IFERROR(VLOOKUP(I1692,lvl_1[],2,FALSE),"Нет")</f>
        <v>Общий расчет</v>
      </c>
      <c r="D1692" s="11" t="str">
        <f>IFERROR(VLOOKUP(Rule!J1692,lvl_2[],2,FALSE),"Нет")</f>
        <v>Ци Мень</v>
      </c>
      <c r="E1692" s="11" t="str">
        <f>IFERROR(VLOOKUP(Rule!K1692,lvl_3[],2,FALSE),"Нет")</f>
        <v>Анализ Дворца</v>
      </c>
      <c r="F1692" s="11" t="str">
        <f>IFERROR(INDEX(lvl_4[],MATCH(L1692,lvl_4[ID],0),MATCH(TEXT(K1692,"##0"),lvl_4[#Headers],0)),"Нет")</f>
        <v>Операторы</v>
      </c>
      <c r="G1692" s="11" t="str">
        <f>IFERROR(INDEX(lvl_5[],MATCH(M1692,lvl_5[ID],0),MATCH(_xlfn.CONCAT(TEXT(K1692,"##0"),"_",TEXT(L1692,"##0")),lvl_5[#Headers],0)),"Нет")</f>
        <v>Дворец</v>
      </c>
      <c r="H1692" s="11" t="str">
        <f>IFERROR(INDEX(lvl_6[],MATCH(N1692,lvl_6[ID],0),MATCH(_xlfn.CONCAT(K1692,"_",L1692,"_",M1692),lvl_6[#Headers],0)),"Нет")</f>
        <v>Дворец. Сила дворца в сезоне (своевременность)</v>
      </c>
      <c r="I1692" s="12">
        <v>1</v>
      </c>
      <c r="J1692" s="12">
        <v>2</v>
      </c>
      <c r="K1692" s="12">
        <v>2</v>
      </c>
      <c r="L1692" s="12">
        <v>3</v>
      </c>
      <c r="M1692" s="12">
        <v>2</v>
      </c>
      <c r="N1692" s="12">
        <v>3</v>
      </c>
      <c r="O1692" s="12">
        <f>COUNTIF($P$2:P1692,P1692)</f>
        <v>91</v>
      </c>
      <c r="P1692" s="12" t="str">
        <f t="shared" si="79"/>
        <v>122030203</v>
      </c>
      <c r="Q1692" s="12" t="str">
        <f t="shared" si="80"/>
        <v>1220302030091</v>
      </c>
      <c r="R1692" s="20" t="s">
        <v>2227</v>
      </c>
      <c r="S1692" s="20" t="s">
        <v>28</v>
      </c>
      <c r="AD1692" s="12" t="s">
        <v>865</v>
      </c>
      <c r="AW1692" s="12">
        <v>3</v>
      </c>
      <c r="BG1692" s="21">
        <v>0</v>
      </c>
      <c r="BI1692" s="12">
        <v>1</v>
      </c>
      <c r="BJ1692" s="12">
        <v>1</v>
      </c>
    </row>
    <row r="1693" spans="1:62" ht="45" x14ac:dyDescent="0.25">
      <c r="A1693" s="12">
        <v>1</v>
      </c>
      <c r="B1693" s="11" t="str">
        <f t="shared" si="81"/>
        <v>Общий расчет. Ци Мень. Анализ Дворца. Операторы. Дворец. Дворец. Сила дворца в сезоне (своевременность)</v>
      </c>
      <c r="C1693" s="11" t="str">
        <f>IFERROR(VLOOKUP(I1693,lvl_1[],2,FALSE),"Нет")</f>
        <v>Общий расчет</v>
      </c>
      <c r="D1693" s="11" t="str">
        <f>IFERROR(VLOOKUP(Rule!J1693,lvl_2[],2,FALSE),"Нет")</f>
        <v>Ци Мень</v>
      </c>
      <c r="E1693" s="11" t="str">
        <f>IFERROR(VLOOKUP(Rule!K1693,lvl_3[],2,FALSE),"Нет")</f>
        <v>Анализ Дворца</v>
      </c>
      <c r="F1693" s="11" t="str">
        <f>IFERROR(INDEX(lvl_4[],MATCH(L1693,lvl_4[ID],0),MATCH(TEXT(K1693,"##0"),lvl_4[#Headers],0)),"Нет")</f>
        <v>Операторы</v>
      </c>
      <c r="G1693" s="11" t="str">
        <f>IFERROR(INDEX(lvl_5[],MATCH(M1693,lvl_5[ID],0),MATCH(_xlfn.CONCAT(TEXT(K1693,"##0"),"_",TEXT(L1693,"##0")),lvl_5[#Headers],0)),"Нет")</f>
        <v>Дворец</v>
      </c>
      <c r="H1693" s="11" t="str">
        <f>IFERROR(INDEX(lvl_6[],MATCH(N1693,lvl_6[ID],0),MATCH(_xlfn.CONCAT(K1693,"_",L1693,"_",M1693),lvl_6[#Headers],0)),"Нет")</f>
        <v>Дворец. Сила дворца в сезоне (своевременность)</v>
      </c>
      <c r="I1693" s="12">
        <v>1</v>
      </c>
      <c r="J1693" s="12">
        <v>2</v>
      </c>
      <c r="K1693" s="12">
        <v>2</v>
      </c>
      <c r="L1693" s="12">
        <v>3</v>
      </c>
      <c r="M1693" s="12">
        <v>2</v>
      </c>
      <c r="N1693" s="12">
        <v>3</v>
      </c>
      <c r="O1693" s="12">
        <f>COUNTIF($P$2:P1693,P1693)</f>
        <v>92</v>
      </c>
      <c r="P1693" s="12" t="str">
        <f t="shared" si="79"/>
        <v>122030203</v>
      </c>
      <c r="Q1693" s="12" t="str">
        <f t="shared" si="80"/>
        <v>1220302030092</v>
      </c>
      <c r="R1693" s="20" t="s">
        <v>2227</v>
      </c>
      <c r="S1693" s="20" t="s">
        <v>28</v>
      </c>
      <c r="AD1693" s="12" t="s">
        <v>866</v>
      </c>
      <c r="AW1693" s="12">
        <v>3</v>
      </c>
      <c r="BG1693" s="21">
        <v>0</v>
      </c>
      <c r="BI1693" s="12">
        <v>1</v>
      </c>
      <c r="BJ1693" s="12">
        <v>1</v>
      </c>
    </row>
    <row r="1694" spans="1:62" ht="45" x14ac:dyDescent="0.25">
      <c r="A1694" s="12">
        <v>1</v>
      </c>
      <c r="B1694" s="11" t="str">
        <f t="shared" si="81"/>
        <v>Общий расчет. Ци Мень. Анализ Дворца. Операторы. Дворец. Дворец. Сила дворца в сезоне (своевременность)</v>
      </c>
      <c r="C1694" s="11" t="str">
        <f>IFERROR(VLOOKUP(I1694,lvl_1[],2,FALSE),"Нет")</f>
        <v>Общий расчет</v>
      </c>
      <c r="D1694" s="11" t="str">
        <f>IFERROR(VLOOKUP(Rule!J1694,lvl_2[],2,FALSE),"Нет")</f>
        <v>Ци Мень</v>
      </c>
      <c r="E1694" s="11" t="str">
        <f>IFERROR(VLOOKUP(Rule!K1694,lvl_3[],2,FALSE),"Нет")</f>
        <v>Анализ Дворца</v>
      </c>
      <c r="F1694" s="11" t="str">
        <f>IFERROR(INDEX(lvl_4[],MATCH(L1694,lvl_4[ID],0),MATCH(TEXT(K1694,"##0"),lvl_4[#Headers],0)),"Нет")</f>
        <v>Операторы</v>
      </c>
      <c r="G1694" s="11" t="str">
        <f>IFERROR(INDEX(lvl_5[],MATCH(M1694,lvl_5[ID],0),MATCH(_xlfn.CONCAT(TEXT(K1694,"##0"),"_",TEXT(L1694,"##0")),lvl_5[#Headers],0)),"Нет")</f>
        <v>Дворец</v>
      </c>
      <c r="H1694" s="11" t="str">
        <f>IFERROR(INDEX(lvl_6[],MATCH(N1694,lvl_6[ID],0),MATCH(_xlfn.CONCAT(K1694,"_",L1694,"_",M1694),lvl_6[#Headers],0)),"Нет")</f>
        <v>Дворец. Сила дворца в сезоне (своевременность)</v>
      </c>
      <c r="I1694" s="12">
        <v>1</v>
      </c>
      <c r="J1694" s="12">
        <v>2</v>
      </c>
      <c r="K1694" s="12">
        <v>2</v>
      </c>
      <c r="L1694" s="12">
        <v>3</v>
      </c>
      <c r="M1694" s="12">
        <v>2</v>
      </c>
      <c r="N1694" s="12">
        <v>3</v>
      </c>
      <c r="O1694" s="12">
        <f>COUNTIF($P$2:P1694,P1694)</f>
        <v>93</v>
      </c>
      <c r="P1694" s="12" t="str">
        <f t="shared" si="79"/>
        <v>122030203</v>
      </c>
      <c r="Q1694" s="12" t="str">
        <f t="shared" si="80"/>
        <v>1220302030093</v>
      </c>
      <c r="R1694" s="20" t="s">
        <v>2227</v>
      </c>
      <c r="S1694" s="20" t="s">
        <v>2223</v>
      </c>
      <c r="AD1694" s="12" t="s">
        <v>867</v>
      </c>
      <c r="AW1694" s="12">
        <v>3</v>
      </c>
      <c r="BG1694" s="21">
        <v>0.1</v>
      </c>
      <c r="BJ1694" s="12">
        <v>1</v>
      </c>
    </row>
    <row r="1695" spans="1:62" ht="45" x14ac:dyDescent="0.25">
      <c r="A1695" s="12">
        <v>1</v>
      </c>
      <c r="B1695" s="11" t="str">
        <f t="shared" si="81"/>
        <v>Общий расчет. Ци Мень. Анализ Дворца. Операторы. Дворец. Дворец. Сила дворца в сезоне (своевременность)</v>
      </c>
      <c r="C1695" s="11" t="str">
        <f>IFERROR(VLOOKUP(I1695,lvl_1[],2,FALSE),"Нет")</f>
        <v>Общий расчет</v>
      </c>
      <c r="D1695" s="11" t="str">
        <f>IFERROR(VLOOKUP(Rule!J1695,lvl_2[],2,FALSE),"Нет")</f>
        <v>Ци Мень</v>
      </c>
      <c r="E1695" s="11" t="str">
        <f>IFERROR(VLOOKUP(Rule!K1695,lvl_3[],2,FALSE),"Нет")</f>
        <v>Анализ Дворца</v>
      </c>
      <c r="F1695" s="11" t="str">
        <f>IFERROR(INDEX(lvl_4[],MATCH(L1695,lvl_4[ID],0),MATCH(TEXT(K1695,"##0"),lvl_4[#Headers],0)),"Нет")</f>
        <v>Операторы</v>
      </c>
      <c r="G1695" s="11" t="str">
        <f>IFERROR(INDEX(lvl_5[],MATCH(M1695,lvl_5[ID],0),MATCH(_xlfn.CONCAT(TEXT(K1695,"##0"),"_",TEXT(L1695,"##0")),lvl_5[#Headers],0)),"Нет")</f>
        <v>Дворец</v>
      </c>
      <c r="H1695" s="11" t="str">
        <f>IFERROR(INDEX(lvl_6[],MATCH(N1695,lvl_6[ID],0),MATCH(_xlfn.CONCAT(K1695,"_",L1695,"_",M1695),lvl_6[#Headers],0)),"Нет")</f>
        <v>Дворец. Сила дворца в сезоне (своевременность)</v>
      </c>
      <c r="I1695" s="12">
        <v>1</v>
      </c>
      <c r="J1695" s="12">
        <v>2</v>
      </c>
      <c r="K1695" s="12">
        <v>2</v>
      </c>
      <c r="L1695" s="12">
        <v>3</v>
      </c>
      <c r="M1695" s="12">
        <v>2</v>
      </c>
      <c r="N1695" s="12">
        <v>3</v>
      </c>
      <c r="O1695" s="12">
        <f>COUNTIF($P$2:P1695,P1695)</f>
        <v>94</v>
      </c>
      <c r="P1695" s="12" t="str">
        <f t="shared" si="79"/>
        <v>122030203</v>
      </c>
      <c r="Q1695" s="12" t="str">
        <f t="shared" si="80"/>
        <v>1220302030094</v>
      </c>
      <c r="R1695" s="20" t="s">
        <v>2227</v>
      </c>
      <c r="S1695" s="20" t="s">
        <v>2221</v>
      </c>
      <c r="AD1695" s="12" t="s">
        <v>868</v>
      </c>
      <c r="AW1695" s="12">
        <v>3</v>
      </c>
      <c r="BG1695" s="21">
        <v>0.9</v>
      </c>
      <c r="BJ1695" s="12">
        <v>1</v>
      </c>
    </row>
    <row r="1696" spans="1:62" ht="45" x14ac:dyDescent="0.25">
      <c r="A1696" s="12">
        <v>1</v>
      </c>
      <c r="B1696" s="11" t="str">
        <f t="shared" si="81"/>
        <v>Общий расчет. Ци Мень. Анализ Дворца. Операторы. Дворец. Дворец. Сила дворца в сезоне (своевременность)</v>
      </c>
      <c r="C1696" s="11" t="str">
        <f>IFERROR(VLOOKUP(I1696,lvl_1[],2,FALSE),"Нет")</f>
        <v>Общий расчет</v>
      </c>
      <c r="D1696" s="11" t="str">
        <f>IFERROR(VLOOKUP(Rule!J1696,lvl_2[],2,FALSE),"Нет")</f>
        <v>Ци Мень</v>
      </c>
      <c r="E1696" s="11" t="str">
        <f>IFERROR(VLOOKUP(Rule!K1696,lvl_3[],2,FALSE),"Нет")</f>
        <v>Анализ Дворца</v>
      </c>
      <c r="F1696" s="11" t="str">
        <f>IFERROR(INDEX(lvl_4[],MATCH(L1696,lvl_4[ID],0),MATCH(TEXT(K1696,"##0"),lvl_4[#Headers],0)),"Нет")</f>
        <v>Операторы</v>
      </c>
      <c r="G1696" s="11" t="str">
        <f>IFERROR(INDEX(lvl_5[],MATCH(M1696,lvl_5[ID],0),MATCH(_xlfn.CONCAT(TEXT(K1696,"##0"),"_",TEXT(L1696,"##0")),lvl_5[#Headers],0)),"Нет")</f>
        <v>Дворец</v>
      </c>
      <c r="H1696" s="11" t="str">
        <f>IFERROR(INDEX(lvl_6[],MATCH(N1696,lvl_6[ID],0),MATCH(_xlfn.CONCAT(K1696,"_",L1696,"_",M1696),lvl_6[#Headers],0)),"Нет")</f>
        <v>Дворец. Сила дворца в сезоне (своевременность)</v>
      </c>
      <c r="I1696" s="12">
        <v>1</v>
      </c>
      <c r="J1696" s="12">
        <v>2</v>
      </c>
      <c r="K1696" s="12">
        <v>2</v>
      </c>
      <c r="L1696" s="12">
        <v>3</v>
      </c>
      <c r="M1696" s="12">
        <v>2</v>
      </c>
      <c r="N1696" s="12">
        <v>3</v>
      </c>
      <c r="O1696" s="12">
        <f>COUNTIF($P$2:P1696,P1696)</f>
        <v>95</v>
      </c>
      <c r="P1696" s="12" t="str">
        <f t="shared" si="79"/>
        <v>122030203</v>
      </c>
      <c r="Q1696" s="12" t="str">
        <f t="shared" si="80"/>
        <v>1220302030095</v>
      </c>
      <c r="R1696" s="20" t="s">
        <v>2227</v>
      </c>
      <c r="S1696" s="20" t="s">
        <v>2221</v>
      </c>
      <c r="AD1696" s="12" t="s">
        <v>869</v>
      </c>
      <c r="AW1696" s="12">
        <v>3</v>
      </c>
      <c r="BG1696" s="21">
        <v>0.9</v>
      </c>
      <c r="BJ1696" s="12">
        <v>1</v>
      </c>
    </row>
    <row r="1697" spans="1:62" ht="45" x14ac:dyDescent="0.25">
      <c r="A1697" s="12">
        <v>1</v>
      </c>
      <c r="B1697" s="11" t="str">
        <f t="shared" si="81"/>
        <v>Общий расчет. Ци Мень. Анализ Дворца. Операторы. Дворец. Дворец. Сила дворца в сезоне (своевременность)</v>
      </c>
      <c r="C1697" s="11" t="str">
        <f>IFERROR(VLOOKUP(I1697,lvl_1[],2,FALSE),"Нет")</f>
        <v>Общий расчет</v>
      </c>
      <c r="D1697" s="11" t="str">
        <f>IFERROR(VLOOKUP(Rule!J1697,lvl_2[],2,FALSE),"Нет")</f>
        <v>Ци Мень</v>
      </c>
      <c r="E1697" s="11" t="str">
        <f>IFERROR(VLOOKUP(Rule!K1697,lvl_3[],2,FALSE),"Нет")</f>
        <v>Анализ Дворца</v>
      </c>
      <c r="F1697" s="11" t="str">
        <f>IFERROR(INDEX(lvl_4[],MATCH(L1697,lvl_4[ID],0),MATCH(TEXT(K1697,"##0"),lvl_4[#Headers],0)),"Нет")</f>
        <v>Операторы</v>
      </c>
      <c r="G1697" s="11" t="str">
        <f>IFERROR(INDEX(lvl_5[],MATCH(M1697,lvl_5[ID],0),MATCH(_xlfn.CONCAT(TEXT(K1697,"##0"),"_",TEXT(L1697,"##0")),lvl_5[#Headers],0)),"Нет")</f>
        <v>Дворец</v>
      </c>
      <c r="H1697" s="11" t="str">
        <f>IFERROR(INDEX(lvl_6[],MATCH(N1697,lvl_6[ID],0),MATCH(_xlfn.CONCAT(K1697,"_",L1697,"_",M1697),lvl_6[#Headers],0)),"Нет")</f>
        <v>Дворец. Сила дворца в сезоне (своевременность)</v>
      </c>
      <c r="I1697" s="12">
        <v>1</v>
      </c>
      <c r="J1697" s="12">
        <v>2</v>
      </c>
      <c r="K1697" s="12">
        <v>2</v>
      </c>
      <c r="L1697" s="12">
        <v>3</v>
      </c>
      <c r="M1697" s="12">
        <v>2</v>
      </c>
      <c r="N1697" s="12">
        <v>3</v>
      </c>
      <c r="O1697" s="12">
        <f>COUNTIF($P$2:P1697,P1697)</f>
        <v>96</v>
      </c>
      <c r="P1697" s="12" t="str">
        <f t="shared" si="79"/>
        <v>122030203</v>
      </c>
      <c r="Q1697" s="12" t="str">
        <f t="shared" si="80"/>
        <v>1220302030096</v>
      </c>
      <c r="R1697" s="20" t="s">
        <v>2227</v>
      </c>
      <c r="S1697" s="20" t="s">
        <v>2223</v>
      </c>
      <c r="AD1697" s="12" t="s">
        <v>870</v>
      </c>
      <c r="AW1697" s="12">
        <v>3</v>
      </c>
      <c r="BG1697" s="21">
        <v>0.1</v>
      </c>
      <c r="BJ1697" s="12">
        <v>1</v>
      </c>
    </row>
    <row r="1698" spans="1:62" ht="45" x14ac:dyDescent="0.25">
      <c r="A1698" s="12">
        <v>1</v>
      </c>
      <c r="B1698" s="11" t="str">
        <f t="shared" si="81"/>
        <v>Общий расчет. Ци Мень. Анализ Дворца. Операторы. Ворота. Ворота. Сила ворот по Дворцу</v>
      </c>
      <c r="C1698" s="11" t="str">
        <f>IFERROR(VLOOKUP(I1698,lvl_1[],2,FALSE),"Нет")</f>
        <v>Общий расчет</v>
      </c>
      <c r="D1698" s="11" t="str">
        <f>IFERROR(VLOOKUP(Rule!J1698,lvl_2[],2,FALSE),"Нет")</f>
        <v>Ци Мень</v>
      </c>
      <c r="E1698" s="11" t="str">
        <f>IFERROR(VLOOKUP(Rule!K1698,lvl_3[],2,FALSE),"Нет")</f>
        <v>Анализ Дворца</v>
      </c>
      <c r="F1698" s="11" t="str">
        <f>IFERROR(INDEX(lvl_4[],MATCH(L1698,lvl_4[ID],0),MATCH(TEXT(K1698,"##0"),lvl_4[#Headers],0)),"Нет")</f>
        <v>Операторы</v>
      </c>
      <c r="G1698" s="11" t="str">
        <f>IFERROR(INDEX(lvl_5[],MATCH(M1698,lvl_5[ID],0),MATCH(_xlfn.CONCAT(TEXT(K1698,"##0"),"_",TEXT(L1698,"##0")),lvl_5[#Headers],0)),"Нет")</f>
        <v>Ворота</v>
      </c>
      <c r="H1698" s="11" t="str">
        <f>IFERROR(INDEX(lvl_6[],MATCH(N1698,lvl_6[ID],0),MATCH(_xlfn.CONCAT(K1698,"_",L1698,"_",M1698),lvl_6[#Headers],0)),"Нет")</f>
        <v>Ворота. Сила ворот по Дворцу</v>
      </c>
      <c r="I1698" s="12">
        <v>1</v>
      </c>
      <c r="J1698" s="12">
        <v>2</v>
      </c>
      <c r="K1698" s="12">
        <v>2</v>
      </c>
      <c r="L1698" s="12">
        <v>3</v>
      </c>
      <c r="M1698" s="12">
        <v>1</v>
      </c>
      <c r="N1698" s="12">
        <v>3</v>
      </c>
      <c r="O1698" s="12">
        <f>COUNTIF($P$2:P1698,P1698)</f>
        <v>1</v>
      </c>
      <c r="P1698" s="12" t="str">
        <f t="shared" si="79"/>
        <v>122030103</v>
      </c>
      <c r="Q1698" s="12" t="str">
        <f t="shared" si="80"/>
        <v>1220301030001</v>
      </c>
      <c r="R1698" s="20" t="s">
        <v>2225</v>
      </c>
      <c r="S1698" s="20" t="s">
        <v>938</v>
      </c>
      <c r="AW1698" s="12">
        <v>4</v>
      </c>
      <c r="BB1698" s="12" t="s">
        <v>8</v>
      </c>
      <c r="BG1698" s="21">
        <v>0.1</v>
      </c>
      <c r="BJ1698" s="12">
        <v>1</v>
      </c>
    </row>
    <row r="1699" spans="1:62" ht="45" x14ac:dyDescent="0.25">
      <c r="A1699" s="12">
        <v>1</v>
      </c>
      <c r="B1699" s="11" t="str">
        <f t="shared" si="81"/>
        <v>Общий расчет. Ци Мень. Анализ Дворца. Операторы. Ворота. Ворота. Сила ворот по Дворцу</v>
      </c>
      <c r="C1699" s="11" t="str">
        <f>IFERROR(VLOOKUP(I1699,lvl_1[],2,FALSE),"Нет")</f>
        <v>Общий расчет</v>
      </c>
      <c r="D1699" s="11" t="str">
        <f>IFERROR(VLOOKUP(Rule!J1699,lvl_2[],2,FALSE),"Нет")</f>
        <v>Ци Мень</v>
      </c>
      <c r="E1699" s="11" t="str">
        <f>IFERROR(VLOOKUP(Rule!K1699,lvl_3[],2,FALSE),"Нет")</f>
        <v>Анализ Дворца</v>
      </c>
      <c r="F1699" s="11" t="str">
        <f>IFERROR(INDEX(lvl_4[],MATCH(L1699,lvl_4[ID],0),MATCH(TEXT(K1699,"##0"),lvl_4[#Headers],0)),"Нет")</f>
        <v>Операторы</v>
      </c>
      <c r="G1699" s="11" t="str">
        <f>IFERROR(INDEX(lvl_5[],MATCH(M1699,lvl_5[ID],0),MATCH(_xlfn.CONCAT(TEXT(K1699,"##0"),"_",TEXT(L1699,"##0")),lvl_5[#Headers],0)),"Нет")</f>
        <v>Ворота</v>
      </c>
      <c r="H1699" s="11" t="str">
        <f>IFERROR(INDEX(lvl_6[],MATCH(N1699,lvl_6[ID],0),MATCH(_xlfn.CONCAT(K1699,"_",L1699,"_",M1699),lvl_6[#Headers],0)),"Нет")</f>
        <v>Ворота. Сила ворот по Дворцу</v>
      </c>
      <c r="I1699" s="12">
        <v>1</v>
      </c>
      <c r="J1699" s="12">
        <v>2</v>
      </c>
      <c r="K1699" s="12">
        <v>2</v>
      </c>
      <c r="L1699" s="12">
        <v>3</v>
      </c>
      <c r="M1699" s="12">
        <v>1</v>
      </c>
      <c r="N1699" s="12">
        <v>3</v>
      </c>
      <c r="O1699" s="12">
        <f>COUNTIF($P$2:P1699,P1699)</f>
        <v>2</v>
      </c>
      <c r="P1699" s="12" t="str">
        <f t="shared" si="79"/>
        <v>122030103</v>
      </c>
      <c r="Q1699" s="12" t="str">
        <f t="shared" si="80"/>
        <v>1220301030002</v>
      </c>
      <c r="R1699" s="20" t="s">
        <v>2225</v>
      </c>
      <c r="S1699" s="20" t="s">
        <v>2228</v>
      </c>
      <c r="AW1699" s="12">
        <v>4</v>
      </c>
      <c r="BB1699" s="12" t="s">
        <v>12</v>
      </c>
      <c r="BG1699" s="21">
        <v>0.5</v>
      </c>
      <c r="BJ1699" s="12">
        <v>1</v>
      </c>
    </row>
    <row r="1700" spans="1:62" ht="45" x14ac:dyDescent="0.25">
      <c r="A1700" s="12">
        <v>1</v>
      </c>
      <c r="B1700" s="11" t="str">
        <f t="shared" si="81"/>
        <v>Общий расчет. Ци Мень. Анализ Дворца. Операторы. Ворота. Ворота. Сила ворот по Дворцу</v>
      </c>
      <c r="C1700" s="11" t="str">
        <f>IFERROR(VLOOKUP(I1700,lvl_1[],2,FALSE),"Нет")</f>
        <v>Общий расчет</v>
      </c>
      <c r="D1700" s="11" t="str">
        <f>IFERROR(VLOOKUP(Rule!J1700,lvl_2[],2,FALSE),"Нет")</f>
        <v>Ци Мень</v>
      </c>
      <c r="E1700" s="11" t="str">
        <f>IFERROR(VLOOKUP(Rule!K1700,lvl_3[],2,FALSE),"Нет")</f>
        <v>Анализ Дворца</v>
      </c>
      <c r="F1700" s="11" t="str">
        <f>IFERROR(INDEX(lvl_4[],MATCH(L1700,lvl_4[ID],0),MATCH(TEXT(K1700,"##0"),lvl_4[#Headers],0)),"Нет")</f>
        <v>Операторы</v>
      </c>
      <c r="G1700" s="11" t="str">
        <f>IFERROR(INDEX(lvl_5[],MATCH(M1700,lvl_5[ID],0),MATCH(_xlfn.CONCAT(TEXT(K1700,"##0"),"_",TEXT(L1700,"##0")),lvl_5[#Headers],0)),"Нет")</f>
        <v>Ворота</v>
      </c>
      <c r="H1700" s="11" t="str">
        <f>IFERROR(INDEX(lvl_6[],MATCH(N1700,lvl_6[ID],0),MATCH(_xlfn.CONCAT(K1700,"_",L1700,"_",M1700),lvl_6[#Headers],0)),"Нет")</f>
        <v>Ворота. Сила ворот по Дворцу</v>
      </c>
      <c r="I1700" s="12">
        <v>1</v>
      </c>
      <c r="J1700" s="12">
        <v>2</v>
      </c>
      <c r="K1700" s="12">
        <v>2</v>
      </c>
      <c r="L1700" s="12">
        <v>3</v>
      </c>
      <c r="M1700" s="12">
        <v>1</v>
      </c>
      <c r="N1700" s="12">
        <v>3</v>
      </c>
      <c r="O1700" s="12">
        <f>COUNTIF($P$2:P1700,P1700)</f>
        <v>3</v>
      </c>
      <c r="P1700" s="12" t="str">
        <f t="shared" si="79"/>
        <v>122030103</v>
      </c>
      <c r="Q1700" s="12" t="str">
        <f t="shared" si="80"/>
        <v>1220301030003</v>
      </c>
      <c r="R1700" s="20" t="s">
        <v>2225</v>
      </c>
      <c r="S1700" s="20" t="s">
        <v>2233</v>
      </c>
      <c r="AW1700" s="12">
        <v>4</v>
      </c>
      <c r="BB1700" s="12" t="s">
        <v>31</v>
      </c>
      <c r="BG1700" s="21">
        <v>0</v>
      </c>
      <c r="BI1700" s="12">
        <v>1</v>
      </c>
      <c r="BJ1700" s="12">
        <v>1</v>
      </c>
    </row>
    <row r="1701" spans="1:62" ht="45" x14ac:dyDescent="0.25">
      <c r="A1701" s="12">
        <v>1</v>
      </c>
      <c r="B1701" s="11" t="str">
        <f t="shared" si="81"/>
        <v>Общий расчет. Ци Мень. Анализ Дворца. Операторы. Ворота. Ворота. Сила ворот по Дворцу</v>
      </c>
      <c r="C1701" s="11" t="str">
        <f>IFERROR(VLOOKUP(I1701,lvl_1[],2,FALSE),"Нет")</f>
        <v>Общий расчет</v>
      </c>
      <c r="D1701" s="11" t="str">
        <f>IFERROR(VLOOKUP(Rule!J1701,lvl_2[],2,FALSE),"Нет")</f>
        <v>Ци Мень</v>
      </c>
      <c r="E1701" s="11" t="str">
        <f>IFERROR(VLOOKUP(Rule!K1701,lvl_3[],2,FALSE),"Нет")</f>
        <v>Анализ Дворца</v>
      </c>
      <c r="F1701" s="11" t="str">
        <f>IFERROR(INDEX(lvl_4[],MATCH(L1701,lvl_4[ID],0),MATCH(TEXT(K1701,"##0"),lvl_4[#Headers],0)),"Нет")</f>
        <v>Операторы</v>
      </c>
      <c r="G1701" s="11" t="str">
        <f>IFERROR(INDEX(lvl_5[],MATCH(M1701,lvl_5[ID],0),MATCH(_xlfn.CONCAT(TEXT(K1701,"##0"),"_",TEXT(L1701,"##0")),lvl_5[#Headers],0)),"Нет")</f>
        <v>Ворота</v>
      </c>
      <c r="H1701" s="11" t="str">
        <f>IFERROR(INDEX(lvl_6[],MATCH(N1701,lvl_6[ID],0),MATCH(_xlfn.CONCAT(K1701,"_",L1701,"_",M1701),lvl_6[#Headers],0)),"Нет")</f>
        <v>Ворота. Сила ворот по Дворцу</v>
      </c>
      <c r="I1701" s="12">
        <v>1</v>
      </c>
      <c r="J1701" s="12">
        <v>2</v>
      </c>
      <c r="K1701" s="12">
        <v>2</v>
      </c>
      <c r="L1701" s="12">
        <v>3</v>
      </c>
      <c r="M1701" s="12">
        <v>1</v>
      </c>
      <c r="N1701" s="12">
        <v>3</v>
      </c>
      <c r="O1701" s="12">
        <f>COUNTIF($P$2:P1701,P1701)</f>
        <v>4</v>
      </c>
      <c r="P1701" s="12" t="str">
        <f t="shared" si="79"/>
        <v>122030103</v>
      </c>
      <c r="Q1701" s="12" t="str">
        <f t="shared" si="80"/>
        <v>1220301030004</v>
      </c>
      <c r="R1701" s="20" t="s">
        <v>2225</v>
      </c>
      <c r="S1701" s="20" t="s">
        <v>2231</v>
      </c>
      <c r="AW1701" s="12">
        <v>4</v>
      </c>
      <c r="BB1701" s="12" t="s">
        <v>22</v>
      </c>
      <c r="BG1701" s="21" t="s">
        <v>1109</v>
      </c>
      <c r="BJ1701" s="12">
        <v>1</v>
      </c>
    </row>
    <row r="1702" spans="1:62" ht="45" x14ac:dyDescent="0.25">
      <c r="A1702" s="12">
        <v>1</v>
      </c>
      <c r="B1702" s="11" t="str">
        <f t="shared" si="81"/>
        <v>Общий расчет. Ци Мень. Анализ Дворца. Операторы. Ворота. Ворота. Сила ворот по Дворцу</v>
      </c>
      <c r="C1702" s="11" t="str">
        <f>IFERROR(VLOOKUP(I1702,lvl_1[],2,FALSE),"Нет")</f>
        <v>Общий расчет</v>
      </c>
      <c r="D1702" s="11" t="str">
        <f>IFERROR(VLOOKUP(Rule!J1702,lvl_2[],2,FALSE),"Нет")</f>
        <v>Ци Мень</v>
      </c>
      <c r="E1702" s="11" t="str">
        <f>IFERROR(VLOOKUP(Rule!K1702,lvl_3[],2,FALSE),"Нет")</f>
        <v>Анализ Дворца</v>
      </c>
      <c r="F1702" s="11" t="str">
        <f>IFERROR(INDEX(lvl_4[],MATCH(L1702,lvl_4[ID],0),MATCH(TEXT(K1702,"##0"),lvl_4[#Headers],0)),"Нет")</f>
        <v>Операторы</v>
      </c>
      <c r="G1702" s="11" t="str">
        <f>IFERROR(INDEX(lvl_5[],MATCH(M1702,lvl_5[ID],0),MATCH(_xlfn.CONCAT(TEXT(K1702,"##0"),"_",TEXT(L1702,"##0")),lvl_5[#Headers],0)),"Нет")</f>
        <v>Ворота</v>
      </c>
      <c r="H1702" s="11" t="str">
        <f>IFERROR(INDEX(lvl_6[],MATCH(N1702,lvl_6[ID],0),MATCH(_xlfn.CONCAT(K1702,"_",L1702,"_",M1702),lvl_6[#Headers],0)),"Нет")</f>
        <v>Ворота. Сила ворот по Дворцу</v>
      </c>
      <c r="I1702" s="12">
        <v>1</v>
      </c>
      <c r="J1702" s="12">
        <v>2</v>
      </c>
      <c r="K1702" s="12">
        <v>2</v>
      </c>
      <c r="L1702" s="12">
        <v>3</v>
      </c>
      <c r="M1702" s="12">
        <v>1</v>
      </c>
      <c r="N1702" s="12">
        <v>3</v>
      </c>
      <c r="O1702" s="12">
        <f>COUNTIF($P$2:P1702,P1702)</f>
        <v>5</v>
      </c>
      <c r="P1702" s="12" t="str">
        <f t="shared" si="79"/>
        <v>122030103</v>
      </c>
      <c r="Q1702" s="12" t="str">
        <f t="shared" si="80"/>
        <v>1220301030005</v>
      </c>
      <c r="R1702" s="20" t="s">
        <v>2225</v>
      </c>
      <c r="S1702" s="20" t="s">
        <v>2244</v>
      </c>
      <c r="AW1702" s="12">
        <v>4</v>
      </c>
      <c r="BB1702" s="12" t="s">
        <v>16</v>
      </c>
      <c r="BG1702" s="21" t="s">
        <v>2230</v>
      </c>
      <c r="BJ1702" s="12">
        <v>1</v>
      </c>
    </row>
    <row r="1703" spans="1:62" ht="45" x14ac:dyDescent="0.25">
      <c r="A1703" s="12">
        <v>1</v>
      </c>
      <c r="B1703" s="11" t="str">
        <f t="shared" si="81"/>
        <v>Общий расчет. Ци Мень. Анализ Дворца. Операторы. Ворота. Ворота. Сила ворот по Дворцу</v>
      </c>
      <c r="C1703" s="11" t="str">
        <f>IFERROR(VLOOKUP(I1703,lvl_1[],2,FALSE),"Нет")</f>
        <v>Общий расчет</v>
      </c>
      <c r="D1703" s="11" t="str">
        <f>IFERROR(VLOOKUP(Rule!J1703,lvl_2[],2,FALSE),"Нет")</f>
        <v>Ци Мень</v>
      </c>
      <c r="E1703" s="11" t="str">
        <f>IFERROR(VLOOKUP(Rule!K1703,lvl_3[],2,FALSE),"Нет")</f>
        <v>Анализ Дворца</v>
      </c>
      <c r="F1703" s="11" t="str">
        <f>IFERROR(INDEX(lvl_4[],MATCH(L1703,lvl_4[ID],0),MATCH(TEXT(K1703,"##0"),lvl_4[#Headers],0)),"Нет")</f>
        <v>Операторы</v>
      </c>
      <c r="G1703" s="11" t="str">
        <f>IFERROR(INDEX(lvl_5[],MATCH(M1703,lvl_5[ID],0),MATCH(_xlfn.CONCAT(TEXT(K1703,"##0"),"_",TEXT(L1703,"##0")),lvl_5[#Headers],0)),"Нет")</f>
        <v>Ворота</v>
      </c>
      <c r="H1703" s="11" t="str">
        <f>IFERROR(INDEX(lvl_6[],MATCH(N1703,lvl_6[ID],0),MATCH(_xlfn.CONCAT(K1703,"_",L1703,"_",M1703),lvl_6[#Headers],0)),"Нет")</f>
        <v>Ворота. Сила ворот по Дворцу</v>
      </c>
      <c r="I1703" s="12">
        <v>1</v>
      </c>
      <c r="J1703" s="12">
        <v>2</v>
      </c>
      <c r="K1703" s="12">
        <v>2</v>
      </c>
      <c r="L1703" s="12">
        <v>3</v>
      </c>
      <c r="M1703" s="12">
        <v>1</v>
      </c>
      <c r="N1703" s="12">
        <v>3</v>
      </c>
      <c r="O1703" s="12">
        <f>COUNTIF($P$2:P1703,P1703)</f>
        <v>6</v>
      </c>
      <c r="P1703" s="12" t="str">
        <f t="shared" si="79"/>
        <v>122030103</v>
      </c>
      <c r="Q1703" s="12" t="str">
        <f t="shared" si="80"/>
        <v>1220301030006</v>
      </c>
      <c r="R1703" s="20" t="s">
        <v>2225</v>
      </c>
      <c r="S1703" s="20" t="s">
        <v>2234</v>
      </c>
      <c r="AW1703" s="12">
        <v>4</v>
      </c>
      <c r="BB1703" s="12" t="s">
        <v>19</v>
      </c>
      <c r="BG1703" s="21">
        <v>0.1</v>
      </c>
      <c r="BJ1703" s="12">
        <v>1</v>
      </c>
    </row>
    <row r="1704" spans="1:62" ht="45" x14ac:dyDescent="0.25">
      <c r="A1704" s="12">
        <v>1</v>
      </c>
      <c r="B1704" s="11" t="str">
        <f t="shared" si="81"/>
        <v>Общий расчет. Ци Мень. Анализ Дворца. Операторы. Ворота. Ворота. Сила ворот по Дворцу</v>
      </c>
      <c r="C1704" s="11" t="str">
        <f>IFERROR(VLOOKUP(I1704,lvl_1[],2,FALSE),"Нет")</f>
        <v>Общий расчет</v>
      </c>
      <c r="D1704" s="11" t="str">
        <f>IFERROR(VLOOKUP(Rule!J1704,lvl_2[],2,FALSE),"Нет")</f>
        <v>Ци Мень</v>
      </c>
      <c r="E1704" s="11" t="str">
        <f>IFERROR(VLOOKUP(Rule!K1704,lvl_3[],2,FALSE),"Нет")</f>
        <v>Анализ Дворца</v>
      </c>
      <c r="F1704" s="11" t="str">
        <f>IFERROR(INDEX(lvl_4[],MATCH(L1704,lvl_4[ID],0),MATCH(TEXT(K1704,"##0"),lvl_4[#Headers],0)),"Нет")</f>
        <v>Операторы</v>
      </c>
      <c r="G1704" s="11" t="str">
        <f>IFERROR(INDEX(lvl_5[],MATCH(M1704,lvl_5[ID],0),MATCH(_xlfn.CONCAT(TEXT(K1704,"##0"),"_",TEXT(L1704,"##0")),lvl_5[#Headers],0)),"Нет")</f>
        <v>Ворота</v>
      </c>
      <c r="H1704" s="11" t="str">
        <f>IFERROR(INDEX(lvl_6[],MATCH(N1704,lvl_6[ID],0),MATCH(_xlfn.CONCAT(K1704,"_",L1704,"_",M1704),lvl_6[#Headers],0)),"Нет")</f>
        <v>Ворота. Сила ворот по Дворцу</v>
      </c>
      <c r="I1704" s="12">
        <v>1</v>
      </c>
      <c r="J1704" s="12">
        <v>2</v>
      </c>
      <c r="K1704" s="12">
        <v>2</v>
      </c>
      <c r="L1704" s="12">
        <v>3</v>
      </c>
      <c r="M1704" s="12">
        <v>1</v>
      </c>
      <c r="N1704" s="12">
        <v>3</v>
      </c>
      <c r="O1704" s="12">
        <f>COUNTIF($P$2:P1704,P1704)</f>
        <v>7</v>
      </c>
      <c r="P1704" s="12" t="str">
        <f t="shared" si="79"/>
        <v>122030103</v>
      </c>
      <c r="Q1704" s="12" t="str">
        <f t="shared" si="80"/>
        <v>1220301030007</v>
      </c>
      <c r="R1704" s="20" t="s">
        <v>2225</v>
      </c>
      <c r="S1704" s="20" t="s">
        <v>2240</v>
      </c>
      <c r="AW1704" s="12">
        <v>4</v>
      </c>
      <c r="BB1704" s="12" t="s">
        <v>26</v>
      </c>
      <c r="BG1704" s="21" t="s">
        <v>2230</v>
      </c>
      <c r="BJ1704" s="12">
        <v>1</v>
      </c>
    </row>
    <row r="1705" spans="1:62" ht="45" x14ac:dyDescent="0.25">
      <c r="A1705" s="12">
        <v>1</v>
      </c>
      <c r="B1705" s="11" t="str">
        <f t="shared" si="81"/>
        <v>Общий расчет. Ци Мень. Анализ Дворца. Операторы. Ворота. Ворота. Сила ворот по Дворцу</v>
      </c>
      <c r="C1705" s="11" t="str">
        <f>IFERROR(VLOOKUP(I1705,lvl_1[],2,FALSE),"Нет")</f>
        <v>Общий расчет</v>
      </c>
      <c r="D1705" s="11" t="str">
        <f>IFERROR(VLOOKUP(Rule!J1705,lvl_2[],2,FALSE),"Нет")</f>
        <v>Ци Мень</v>
      </c>
      <c r="E1705" s="11" t="str">
        <f>IFERROR(VLOOKUP(Rule!K1705,lvl_3[],2,FALSE),"Нет")</f>
        <v>Анализ Дворца</v>
      </c>
      <c r="F1705" s="11" t="str">
        <f>IFERROR(INDEX(lvl_4[],MATCH(L1705,lvl_4[ID],0),MATCH(TEXT(K1705,"##0"),lvl_4[#Headers],0)),"Нет")</f>
        <v>Операторы</v>
      </c>
      <c r="G1705" s="11" t="str">
        <f>IFERROR(INDEX(lvl_5[],MATCH(M1705,lvl_5[ID],0),MATCH(_xlfn.CONCAT(TEXT(K1705,"##0"),"_",TEXT(L1705,"##0")),lvl_5[#Headers],0)),"Нет")</f>
        <v>Ворота</v>
      </c>
      <c r="H1705" s="11" t="str">
        <f>IFERROR(INDEX(lvl_6[],MATCH(N1705,lvl_6[ID],0),MATCH(_xlfn.CONCAT(K1705,"_",L1705,"_",M1705),lvl_6[#Headers],0)),"Нет")</f>
        <v>Ворота. Сила ворот по Дворцу</v>
      </c>
      <c r="I1705" s="12">
        <v>1</v>
      </c>
      <c r="J1705" s="12">
        <v>2</v>
      </c>
      <c r="K1705" s="12">
        <v>2</v>
      </c>
      <c r="L1705" s="12">
        <v>3</v>
      </c>
      <c r="M1705" s="12">
        <v>1</v>
      </c>
      <c r="N1705" s="12">
        <v>3</v>
      </c>
      <c r="O1705" s="12">
        <f>COUNTIF($P$2:P1705,P1705)</f>
        <v>8</v>
      </c>
      <c r="P1705" s="12" t="str">
        <f t="shared" si="79"/>
        <v>122030103</v>
      </c>
      <c r="Q1705" s="12" t="str">
        <f t="shared" si="80"/>
        <v>1220301030008</v>
      </c>
      <c r="R1705" s="20" t="s">
        <v>2225</v>
      </c>
      <c r="S1705" s="20" t="s">
        <v>2243</v>
      </c>
      <c r="AW1705" s="12">
        <v>4</v>
      </c>
      <c r="BB1705" s="12" t="s">
        <v>29</v>
      </c>
      <c r="BG1705" s="21" t="s">
        <v>2230</v>
      </c>
      <c r="BI1705" s="12">
        <v>1</v>
      </c>
      <c r="BJ1705" s="12">
        <v>1</v>
      </c>
    </row>
    <row r="1706" spans="1:62" ht="45" x14ac:dyDescent="0.25">
      <c r="A1706" s="12">
        <v>1</v>
      </c>
      <c r="B1706" s="11" t="str">
        <f t="shared" si="81"/>
        <v>Общий расчет. Ци Мень. Анализ Дворца. Операторы. Ворота. Ворота. Сила ворот по Дворцу</v>
      </c>
      <c r="C1706" s="11" t="str">
        <f>IFERROR(VLOOKUP(I1706,lvl_1[],2,FALSE),"Нет")</f>
        <v>Общий расчет</v>
      </c>
      <c r="D1706" s="11" t="str">
        <f>IFERROR(VLOOKUP(Rule!J1706,lvl_2[],2,FALSE),"Нет")</f>
        <v>Ци Мень</v>
      </c>
      <c r="E1706" s="11" t="str">
        <f>IFERROR(VLOOKUP(Rule!K1706,lvl_3[],2,FALSE),"Нет")</f>
        <v>Анализ Дворца</v>
      </c>
      <c r="F1706" s="11" t="str">
        <f>IFERROR(INDEX(lvl_4[],MATCH(L1706,lvl_4[ID],0),MATCH(TEXT(K1706,"##0"),lvl_4[#Headers],0)),"Нет")</f>
        <v>Операторы</v>
      </c>
      <c r="G1706" s="11" t="str">
        <f>IFERROR(INDEX(lvl_5[],MATCH(M1706,lvl_5[ID],0),MATCH(_xlfn.CONCAT(TEXT(K1706,"##0"),"_",TEXT(L1706,"##0")),lvl_5[#Headers],0)),"Нет")</f>
        <v>Ворота</v>
      </c>
      <c r="H1706" s="11" t="str">
        <f>IFERROR(INDEX(lvl_6[],MATCH(N1706,lvl_6[ID],0),MATCH(_xlfn.CONCAT(K1706,"_",L1706,"_",M1706),lvl_6[#Headers],0)),"Нет")</f>
        <v>Ворота. Сила ворот по Дворцу</v>
      </c>
      <c r="I1706" s="12">
        <v>1</v>
      </c>
      <c r="J1706" s="12">
        <v>2</v>
      </c>
      <c r="K1706" s="12">
        <v>2</v>
      </c>
      <c r="L1706" s="12">
        <v>3</v>
      </c>
      <c r="M1706" s="12">
        <v>1</v>
      </c>
      <c r="N1706" s="12">
        <v>3</v>
      </c>
      <c r="O1706" s="12">
        <f>COUNTIF($P$2:P1706,P1706)</f>
        <v>9</v>
      </c>
      <c r="P1706" s="12" t="str">
        <f t="shared" si="79"/>
        <v>122030103</v>
      </c>
      <c r="Q1706" s="12" t="str">
        <f t="shared" si="80"/>
        <v>1220301030009</v>
      </c>
      <c r="R1706" s="20" t="s">
        <v>2225</v>
      </c>
      <c r="S1706" s="20" t="s">
        <v>2236</v>
      </c>
      <c r="AW1706" s="12">
        <v>9</v>
      </c>
      <c r="BB1706" s="12" t="s">
        <v>8</v>
      </c>
      <c r="BG1706" s="21">
        <v>0</v>
      </c>
      <c r="BI1706" s="12">
        <v>1</v>
      </c>
      <c r="BJ1706" s="12">
        <v>1</v>
      </c>
    </row>
    <row r="1707" spans="1:62" ht="45" x14ac:dyDescent="0.25">
      <c r="A1707" s="12">
        <v>1</v>
      </c>
      <c r="B1707" s="11" t="str">
        <f t="shared" si="81"/>
        <v>Общий расчет. Ци Мень. Анализ Дворца. Операторы. Ворота. Ворота. Сила ворот по Дворцу</v>
      </c>
      <c r="C1707" s="11" t="str">
        <f>IFERROR(VLOOKUP(I1707,lvl_1[],2,FALSE),"Нет")</f>
        <v>Общий расчет</v>
      </c>
      <c r="D1707" s="11" t="str">
        <f>IFERROR(VLOOKUP(Rule!J1707,lvl_2[],2,FALSE),"Нет")</f>
        <v>Ци Мень</v>
      </c>
      <c r="E1707" s="11" t="str">
        <f>IFERROR(VLOOKUP(Rule!K1707,lvl_3[],2,FALSE),"Нет")</f>
        <v>Анализ Дворца</v>
      </c>
      <c r="F1707" s="11" t="str">
        <f>IFERROR(INDEX(lvl_4[],MATCH(L1707,lvl_4[ID],0),MATCH(TEXT(K1707,"##0"),lvl_4[#Headers],0)),"Нет")</f>
        <v>Операторы</v>
      </c>
      <c r="G1707" s="11" t="str">
        <f>IFERROR(INDEX(lvl_5[],MATCH(M1707,lvl_5[ID],0),MATCH(_xlfn.CONCAT(TEXT(K1707,"##0"),"_",TEXT(L1707,"##0")),lvl_5[#Headers],0)),"Нет")</f>
        <v>Ворота</v>
      </c>
      <c r="H1707" s="11" t="str">
        <f>IFERROR(INDEX(lvl_6[],MATCH(N1707,lvl_6[ID],0),MATCH(_xlfn.CONCAT(K1707,"_",L1707,"_",M1707),lvl_6[#Headers],0)),"Нет")</f>
        <v>Ворота. Сила ворот по Дворцу</v>
      </c>
      <c r="I1707" s="12">
        <v>1</v>
      </c>
      <c r="J1707" s="12">
        <v>2</v>
      </c>
      <c r="K1707" s="12">
        <v>2</v>
      </c>
      <c r="L1707" s="12">
        <v>3</v>
      </c>
      <c r="M1707" s="12">
        <v>1</v>
      </c>
      <c r="N1707" s="12">
        <v>3</v>
      </c>
      <c r="O1707" s="12">
        <f>COUNTIF($P$2:P1707,P1707)</f>
        <v>10</v>
      </c>
      <c r="P1707" s="12" t="str">
        <f t="shared" si="79"/>
        <v>122030103</v>
      </c>
      <c r="Q1707" s="12" t="str">
        <f t="shared" si="80"/>
        <v>1220301030010</v>
      </c>
      <c r="R1707" s="20" t="s">
        <v>2225</v>
      </c>
      <c r="S1707" s="20" t="s">
        <v>2231</v>
      </c>
      <c r="AW1707" s="12">
        <v>9</v>
      </c>
      <c r="BB1707" s="12" t="s">
        <v>12</v>
      </c>
      <c r="BG1707" s="21" t="s">
        <v>1109</v>
      </c>
      <c r="BJ1707" s="12">
        <v>1</v>
      </c>
    </row>
    <row r="1708" spans="1:62" ht="45" x14ac:dyDescent="0.25">
      <c r="A1708" s="12">
        <v>1</v>
      </c>
      <c r="B1708" s="11" t="str">
        <f t="shared" si="81"/>
        <v>Общий расчет. Ци Мень. Анализ Дворца. Операторы. Ворота. Ворота. Сила ворот по Дворцу</v>
      </c>
      <c r="C1708" s="11" t="str">
        <f>IFERROR(VLOOKUP(I1708,lvl_1[],2,FALSE),"Нет")</f>
        <v>Общий расчет</v>
      </c>
      <c r="D1708" s="11" t="str">
        <f>IFERROR(VLOOKUP(Rule!J1708,lvl_2[],2,FALSE),"Нет")</f>
        <v>Ци Мень</v>
      </c>
      <c r="E1708" s="11" t="str">
        <f>IFERROR(VLOOKUP(Rule!K1708,lvl_3[],2,FALSE),"Нет")</f>
        <v>Анализ Дворца</v>
      </c>
      <c r="F1708" s="11" t="str">
        <f>IFERROR(INDEX(lvl_4[],MATCH(L1708,lvl_4[ID],0),MATCH(TEXT(K1708,"##0"),lvl_4[#Headers],0)),"Нет")</f>
        <v>Операторы</v>
      </c>
      <c r="G1708" s="11" t="str">
        <f>IFERROR(INDEX(lvl_5[],MATCH(M1708,lvl_5[ID],0),MATCH(_xlfn.CONCAT(TEXT(K1708,"##0"),"_",TEXT(L1708,"##0")),lvl_5[#Headers],0)),"Нет")</f>
        <v>Ворота</v>
      </c>
      <c r="H1708" s="11" t="str">
        <f>IFERROR(INDEX(lvl_6[],MATCH(N1708,lvl_6[ID],0),MATCH(_xlfn.CONCAT(K1708,"_",L1708,"_",M1708),lvl_6[#Headers],0)),"Нет")</f>
        <v>Ворота. Сила ворот по Дворцу</v>
      </c>
      <c r="I1708" s="12">
        <v>1</v>
      </c>
      <c r="J1708" s="12">
        <v>2</v>
      </c>
      <c r="K1708" s="12">
        <v>2</v>
      </c>
      <c r="L1708" s="12">
        <v>3</v>
      </c>
      <c r="M1708" s="12">
        <v>1</v>
      </c>
      <c r="N1708" s="12">
        <v>3</v>
      </c>
      <c r="O1708" s="12">
        <f>COUNTIF($P$2:P1708,P1708)</f>
        <v>11</v>
      </c>
      <c r="P1708" s="12" t="str">
        <f t="shared" si="79"/>
        <v>122030103</v>
      </c>
      <c r="Q1708" s="12" t="str">
        <f t="shared" si="80"/>
        <v>1220301030011</v>
      </c>
      <c r="R1708" s="20" t="s">
        <v>2225</v>
      </c>
      <c r="S1708" s="20" t="s">
        <v>2228</v>
      </c>
      <c r="AW1708" s="12">
        <v>9</v>
      </c>
      <c r="BB1708" s="12" t="s">
        <v>31</v>
      </c>
      <c r="BG1708" s="21">
        <v>0.5</v>
      </c>
      <c r="BJ1708" s="12">
        <v>1</v>
      </c>
    </row>
    <row r="1709" spans="1:62" ht="45" x14ac:dyDescent="0.25">
      <c r="A1709" s="12">
        <v>1</v>
      </c>
      <c r="B1709" s="11" t="str">
        <f t="shared" si="81"/>
        <v>Общий расчет. Ци Мень. Анализ Дворца. Операторы. Ворота. Ворота. Сила ворот по Дворцу</v>
      </c>
      <c r="C1709" s="11" t="str">
        <f>IFERROR(VLOOKUP(I1709,lvl_1[],2,FALSE),"Нет")</f>
        <v>Общий расчет</v>
      </c>
      <c r="D1709" s="11" t="str">
        <f>IFERROR(VLOOKUP(Rule!J1709,lvl_2[],2,FALSE),"Нет")</f>
        <v>Ци Мень</v>
      </c>
      <c r="E1709" s="11" t="str">
        <f>IFERROR(VLOOKUP(Rule!K1709,lvl_3[],2,FALSE),"Нет")</f>
        <v>Анализ Дворца</v>
      </c>
      <c r="F1709" s="11" t="str">
        <f>IFERROR(INDEX(lvl_4[],MATCH(L1709,lvl_4[ID],0),MATCH(TEXT(K1709,"##0"),lvl_4[#Headers],0)),"Нет")</f>
        <v>Операторы</v>
      </c>
      <c r="G1709" s="11" t="str">
        <f>IFERROR(INDEX(lvl_5[],MATCH(M1709,lvl_5[ID],0),MATCH(_xlfn.CONCAT(TEXT(K1709,"##0"),"_",TEXT(L1709,"##0")),lvl_5[#Headers],0)),"Нет")</f>
        <v>Ворота</v>
      </c>
      <c r="H1709" s="11" t="str">
        <f>IFERROR(INDEX(lvl_6[],MATCH(N1709,lvl_6[ID],0),MATCH(_xlfn.CONCAT(K1709,"_",L1709,"_",M1709),lvl_6[#Headers],0)),"Нет")</f>
        <v>Ворота. Сила ворот по Дворцу</v>
      </c>
      <c r="I1709" s="12">
        <v>1</v>
      </c>
      <c r="J1709" s="12">
        <v>2</v>
      </c>
      <c r="K1709" s="12">
        <v>2</v>
      </c>
      <c r="L1709" s="12">
        <v>3</v>
      </c>
      <c r="M1709" s="12">
        <v>1</v>
      </c>
      <c r="N1709" s="12">
        <v>3</v>
      </c>
      <c r="O1709" s="12">
        <f>COUNTIF($P$2:P1709,P1709)</f>
        <v>12</v>
      </c>
      <c r="P1709" s="12" t="str">
        <f t="shared" si="79"/>
        <v>122030103</v>
      </c>
      <c r="Q1709" s="12" t="str">
        <f t="shared" si="80"/>
        <v>1220301030012</v>
      </c>
      <c r="R1709" s="20" t="s">
        <v>2225</v>
      </c>
      <c r="S1709" s="20" t="s">
        <v>2234</v>
      </c>
      <c r="AW1709" s="12">
        <v>9</v>
      </c>
      <c r="BB1709" s="12" t="s">
        <v>22</v>
      </c>
      <c r="BG1709" s="21">
        <v>0.1</v>
      </c>
      <c r="BJ1709" s="12">
        <v>1</v>
      </c>
    </row>
    <row r="1710" spans="1:62" ht="45" x14ac:dyDescent="0.25">
      <c r="A1710" s="12">
        <v>1</v>
      </c>
      <c r="B1710" s="11" t="str">
        <f t="shared" si="81"/>
        <v>Общий расчет. Ци Мень. Анализ Дворца. Операторы. Ворота. Ворота. Сила ворот по Дворцу</v>
      </c>
      <c r="C1710" s="11" t="str">
        <f>IFERROR(VLOOKUP(I1710,lvl_1[],2,FALSE),"Нет")</f>
        <v>Общий расчет</v>
      </c>
      <c r="D1710" s="11" t="str">
        <f>IFERROR(VLOOKUP(Rule!J1710,lvl_2[],2,FALSE),"Нет")</f>
        <v>Ци Мень</v>
      </c>
      <c r="E1710" s="11" t="str">
        <f>IFERROR(VLOOKUP(Rule!K1710,lvl_3[],2,FALSE),"Нет")</f>
        <v>Анализ Дворца</v>
      </c>
      <c r="F1710" s="11" t="str">
        <f>IFERROR(INDEX(lvl_4[],MATCH(L1710,lvl_4[ID],0),MATCH(TEXT(K1710,"##0"),lvl_4[#Headers],0)),"Нет")</f>
        <v>Операторы</v>
      </c>
      <c r="G1710" s="11" t="str">
        <f>IFERROR(INDEX(lvl_5[],MATCH(M1710,lvl_5[ID],0),MATCH(_xlfn.CONCAT(TEXT(K1710,"##0"),"_",TEXT(L1710,"##0")),lvl_5[#Headers],0)),"Нет")</f>
        <v>Ворота</v>
      </c>
      <c r="H1710" s="11" t="str">
        <f>IFERROR(INDEX(lvl_6[],MATCH(N1710,lvl_6[ID],0),MATCH(_xlfn.CONCAT(K1710,"_",L1710,"_",M1710),lvl_6[#Headers],0)),"Нет")</f>
        <v>Ворота. Сила ворот по Дворцу</v>
      </c>
      <c r="I1710" s="12">
        <v>1</v>
      </c>
      <c r="J1710" s="12">
        <v>2</v>
      </c>
      <c r="K1710" s="12">
        <v>2</v>
      </c>
      <c r="L1710" s="12">
        <v>3</v>
      </c>
      <c r="M1710" s="12">
        <v>1</v>
      </c>
      <c r="N1710" s="12">
        <v>3</v>
      </c>
      <c r="O1710" s="12">
        <f>COUNTIF($P$2:P1710,P1710)</f>
        <v>13</v>
      </c>
      <c r="P1710" s="12" t="str">
        <f t="shared" si="79"/>
        <v>122030103</v>
      </c>
      <c r="Q1710" s="12" t="str">
        <f t="shared" si="80"/>
        <v>1220301030013</v>
      </c>
      <c r="R1710" s="20" t="s">
        <v>2225</v>
      </c>
      <c r="S1710" s="20" t="s">
        <v>2238</v>
      </c>
      <c r="AW1710" s="12">
        <v>9</v>
      </c>
      <c r="BB1710" s="12" t="s">
        <v>16</v>
      </c>
      <c r="BG1710" s="21" t="s">
        <v>2230</v>
      </c>
      <c r="BJ1710" s="12">
        <v>1</v>
      </c>
    </row>
    <row r="1711" spans="1:62" ht="45" x14ac:dyDescent="0.25">
      <c r="A1711" s="12">
        <v>1</v>
      </c>
      <c r="B1711" s="11" t="str">
        <f t="shared" si="81"/>
        <v>Общий расчет. Ци Мень. Анализ Дворца. Операторы. Ворота. Ворота. Сила ворот по Дворцу</v>
      </c>
      <c r="C1711" s="11" t="str">
        <f>IFERROR(VLOOKUP(I1711,lvl_1[],2,FALSE),"Нет")</f>
        <v>Общий расчет</v>
      </c>
      <c r="D1711" s="11" t="str">
        <f>IFERROR(VLOOKUP(Rule!J1711,lvl_2[],2,FALSE),"Нет")</f>
        <v>Ци Мень</v>
      </c>
      <c r="E1711" s="11" t="str">
        <f>IFERROR(VLOOKUP(Rule!K1711,lvl_3[],2,FALSE),"Нет")</f>
        <v>Анализ Дворца</v>
      </c>
      <c r="F1711" s="11" t="str">
        <f>IFERROR(INDEX(lvl_4[],MATCH(L1711,lvl_4[ID],0),MATCH(TEXT(K1711,"##0"),lvl_4[#Headers],0)),"Нет")</f>
        <v>Операторы</v>
      </c>
      <c r="G1711" s="11" t="str">
        <f>IFERROR(INDEX(lvl_5[],MATCH(M1711,lvl_5[ID],0),MATCH(_xlfn.CONCAT(TEXT(K1711,"##0"),"_",TEXT(L1711,"##0")),lvl_5[#Headers],0)),"Нет")</f>
        <v>Ворота</v>
      </c>
      <c r="H1711" s="11" t="str">
        <f>IFERROR(INDEX(lvl_6[],MATCH(N1711,lvl_6[ID],0),MATCH(_xlfn.CONCAT(K1711,"_",L1711,"_",M1711),lvl_6[#Headers],0)),"Нет")</f>
        <v>Ворота. Сила ворот по Дворцу</v>
      </c>
      <c r="I1711" s="12">
        <v>1</v>
      </c>
      <c r="J1711" s="12">
        <v>2</v>
      </c>
      <c r="K1711" s="12">
        <v>2</v>
      </c>
      <c r="L1711" s="12">
        <v>3</v>
      </c>
      <c r="M1711" s="12">
        <v>1</v>
      </c>
      <c r="N1711" s="12">
        <v>3</v>
      </c>
      <c r="O1711" s="12">
        <f>COUNTIF($P$2:P1711,P1711)</f>
        <v>14</v>
      </c>
      <c r="P1711" s="12" t="str">
        <f t="shared" si="79"/>
        <v>122030103</v>
      </c>
      <c r="Q1711" s="12" t="str">
        <f t="shared" si="80"/>
        <v>1220301030014</v>
      </c>
      <c r="R1711" s="20" t="s">
        <v>2225</v>
      </c>
      <c r="S1711" s="20" t="s">
        <v>2238</v>
      </c>
      <c r="AW1711" s="12">
        <v>9</v>
      </c>
      <c r="BB1711" s="12" t="s">
        <v>19</v>
      </c>
      <c r="BG1711" s="21" t="s">
        <v>2230</v>
      </c>
      <c r="BJ1711" s="12">
        <v>1</v>
      </c>
    </row>
    <row r="1712" spans="1:62" ht="45" x14ac:dyDescent="0.25">
      <c r="A1712" s="12">
        <v>1</v>
      </c>
      <c r="B1712" s="11" t="str">
        <f t="shared" si="81"/>
        <v>Общий расчет. Ци Мень. Анализ Дворца. Операторы. Ворота. Ворота. Сила ворот по Дворцу</v>
      </c>
      <c r="C1712" s="11" t="str">
        <f>IFERROR(VLOOKUP(I1712,lvl_1[],2,FALSE),"Нет")</f>
        <v>Общий расчет</v>
      </c>
      <c r="D1712" s="11" t="str">
        <f>IFERROR(VLOOKUP(Rule!J1712,lvl_2[],2,FALSE),"Нет")</f>
        <v>Ци Мень</v>
      </c>
      <c r="E1712" s="11" t="str">
        <f>IFERROR(VLOOKUP(Rule!K1712,lvl_3[],2,FALSE),"Нет")</f>
        <v>Анализ Дворца</v>
      </c>
      <c r="F1712" s="11" t="str">
        <f>IFERROR(INDEX(lvl_4[],MATCH(L1712,lvl_4[ID],0),MATCH(TEXT(K1712,"##0"),lvl_4[#Headers],0)),"Нет")</f>
        <v>Операторы</v>
      </c>
      <c r="G1712" s="11" t="str">
        <f>IFERROR(INDEX(lvl_5[],MATCH(M1712,lvl_5[ID],0),MATCH(_xlfn.CONCAT(TEXT(K1712,"##0"),"_",TEXT(L1712,"##0")),lvl_5[#Headers],0)),"Нет")</f>
        <v>Ворота</v>
      </c>
      <c r="H1712" s="11" t="str">
        <f>IFERROR(INDEX(lvl_6[],MATCH(N1712,lvl_6[ID],0),MATCH(_xlfn.CONCAT(K1712,"_",L1712,"_",M1712),lvl_6[#Headers],0)),"Нет")</f>
        <v>Ворота. Сила ворот по Дворцу</v>
      </c>
      <c r="I1712" s="12">
        <v>1</v>
      </c>
      <c r="J1712" s="12">
        <v>2</v>
      </c>
      <c r="K1712" s="12">
        <v>2</v>
      </c>
      <c r="L1712" s="12">
        <v>3</v>
      </c>
      <c r="M1712" s="12">
        <v>1</v>
      </c>
      <c r="N1712" s="12">
        <v>3</v>
      </c>
      <c r="O1712" s="12">
        <f>COUNTIF($P$2:P1712,P1712)</f>
        <v>15</v>
      </c>
      <c r="P1712" s="12" t="str">
        <f t="shared" si="79"/>
        <v>122030103</v>
      </c>
      <c r="Q1712" s="12" t="str">
        <f t="shared" si="80"/>
        <v>1220301030015</v>
      </c>
      <c r="R1712" s="20" t="s">
        <v>2225</v>
      </c>
      <c r="S1712" s="20" t="s">
        <v>2242</v>
      </c>
      <c r="AW1712" s="12">
        <v>9</v>
      </c>
      <c r="BB1712" s="12" t="s">
        <v>26</v>
      </c>
      <c r="BG1712" s="21" t="s">
        <v>2230</v>
      </c>
      <c r="BJ1712" s="12">
        <v>1</v>
      </c>
    </row>
    <row r="1713" spans="1:62" ht="45" x14ac:dyDescent="0.25">
      <c r="A1713" s="12">
        <v>1</v>
      </c>
      <c r="B1713" s="11" t="str">
        <f t="shared" si="81"/>
        <v>Общий расчет. Ци Мень. Анализ Дворца. Операторы. Ворота. Ворота. Сила ворот по Дворцу</v>
      </c>
      <c r="C1713" s="11" t="str">
        <f>IFERROR(VLOOKUP(I1713,lvl_1[],2,FALSE),"Нет")</f>
        <v>Общий расчет</v>
      </c>
      <c r="D1713" s="11" t="str">
        <f>IFERROR(VLOOKUP(Rule!J1713,lvl_2[],2,FALSE),"Нет")</f>
        <v>Ци Мень</v>
      </c>
      <c r="E1713" s="11" t="str">
        <f>IFERROR(VLOOKUP(Rule!K1713,lvl_3[],2,FALSE),"Нет")</f>
        <v>Анализ Дворца</v>
      </c>
      <c r="F1713" s="11" t="str">
        <f>IFERROR(INDEX(lvl_4[],MATCH(L1713,lvl_4[ID],0),MATCH(TEXT(K1713,"##0"),lvl_4[#Headers],0)),"Нет")</f>
        <v>Операторы</v>
      </c>
      <c r="G1713" s="11" t="str">
        <f>IFERROR(INDEX(lvl_5[],MATCH(M1713,lvl_5[ID],0),MATCH(_xlfn.CONCAT(TEXT(K1713,"##0"),"_",TEXT(L1713,"##0")),lvl_5[#Headers],0)),"Нет")</f>
        <v>Ворота</v>
      </c>
      <c r="H1713" s="11" t="str">
        <f>IFERROR(INDEX(lvl_6[],MATCH(N1713,lvl_6[ID],0),MATCH(_xlfn.CONCAT(K1713,"_",L1713,"_",M1713),lvl_6[#Headers],0)),"Нет")</f>
        <v>Ворота. Сила ворот по Дворцу</v>
      </c>
      <c r="I1713" s="12">
        <v>1</v>
      </c>
      <c r="J1713" s="12">
        <v>2</v>
      </c>
      <c r="K1713" s="12">
        <v>2</v>
      </c>
      <c r="L1713" s="12">
        <v>3</v>
      </c>
      <c r="M1713" s="12">
        <v>1</v>
      </c>
      <c r="N1713" s="12">
        <v>3</v>
      </c>
      <c r="O1713" s="12">
        <f>COUNTIF($P$2:P1713,P1713)</f>
        <v>16</v>
      </c>
      <c r="P1713" s="12" t="str">
        <f t="shared" si="79"/>
        <v>122030103</v>
      </c>
      <c r="Q1713" s="12" t="str">
        <f t="shared" si="80"/>
        <v>1220301030016</v>
      </c>
      <c r="R1713" s="20" t="s">
        <v>2225</v>
      </c>
      <c r="S1713" s="20" t="s">
        <v>2240</v>
      </c>
      <c r="AW1713" s="12">
        <v>9</v>
      </c>
      <c r="BB1713" s="12" t="s">
        <v>29</v>
      </c>
      <c r="BG1713" s="21" t="s">
        <v>2230</v>
      </c>
      <c r="BJ1713" s="12">
        <v>1</v>
      </c>
    </row>
    <row r="1714" spans="1:62" ht="45" x14ac:dyDescent="0.25">
      <c r="A1714" s="12">
        <v>1</v>
      </c>
      <c r="B1714" s="11" t="str">
        <f t="shared" si="81"/>
        <v>Общий расчет. Ци Мень. Анализ Дворца. Операторы. Ворота. Ворота. Сила ворот по Дворцу</v>
      </c>
      <c r="C1714" s="11" t="str">
        <f>IFERROR(VLOOKUP(I1714,lvl_1[],2,FALSE),"Нет")</f>
        <v>Общий расчет</v>
      </c>
      <c r="D1714" s="11" t="str">
        <f>IFERROR(VLOOKUP(Rule!J1714,lvl_2[],2,FALSE),"Нет")</f>
        <v>Ци Мень</v>
      </c>
      <c r="E1714" s="11" t="str">
        <f>IFERROR(VLOOKUP(Rule!K1714,lvl_3[],2,FALSE),"Нет")</f>
        <v>Анализ Дворца</v>
      </c>
      <c r="F1714" s="11" t="str">
        <f>IFERROR(INDEX(lvl_4[],MATCH(L1714,lvl_4[ID],0),MATCH(TEXT(K1714,"##0"),lvl_4[#Headers],0)),"Нет")</f>
        <v>Операторы</v>
      </c>
      <c r="G1714" s="11" t="str">
        <f>IFERROR(INDEX(lvl_5[],MATCH(M1714,lvl_5[ID],0),MATCH(_xlfn.CONCAT(TEXT(K1714,"##0"),"_",TEXT(L1714,"##0")),lvl_5[#Headers],0)),"Нет")</f>
        <v>Ворота</v>
      </c>
      <c r="H1714" s="11" t="str">
        <f>IFERROR(INDEX(lvl_6[],MATCH(N1714,lvl_6[ID],0),MATCH(_xlfn.CONCAT(K1714,"_",L1714,"_",M1714),lvl_6[#Headers],0)),"Нет")</f>
        <v>Ворота. Сила ворот по Дворцу</v>
      </c>
      <c r="I1714" s="12">
        <v>1</v>
      </c>
      <c r="J1714" s="12">
        <v>2</v>
      </c>
      <c r="K1714" s="12">
        <v>2</v>
      </c>
      <c r="L1714" s="12">
        <v>3</v>
      </c>
      <c r="M1714" s="12">
        <v>1</v>
      </c>
      <c r="N1714" s="12">
        <v>3</v>
      </c>
      <c r="O1714" s="12">
        <f>COUNTIF($P$2:P1714,P1714)</f>
        <v>17</v>
      </c>
      <c r="P1714" s="12" t="str">
        <f t="shared" si="79"/>
        <v>122030103</v>
      </c>
      <c r="Q1714" s="12" t="str">
        <f t="shared" si="80"/>
        <v>1220301030017</v>
      </c>
      <c r="R1714" s="20" t="s">
        <v>2225</v>
      </c>
      <c r="S1714" s="20" t="s">
        <v>2228</v>
      </c>
      <c r="AW1714" s="12">
        <v>2</v>
      </c>
      <c r="BB1714" s="12" t="s">
        <v>8</v>
      </c>
      <c r="BG1714" s="21">
        <v>0.5</v>
      </c>
      <c r="BJ1714" s="12">
        <v>1</v>
      </c>
    </row>
    <row r="1715" spans="1:62" ht="45" x14ac:dyDescent="0.25">
      <c r="A1715" s="12">
        <v>1</v>
      </c>
      <c r="B1715" s="11" t="str">
        <f t="shared" si="81"/>
        <v>Общий расчет. Ци Мень. Анализ Дворца. Операторы. Ворота. Ворота. Сила ворот по Дворцу</v>
      </c>
      <c r="C1715" s="11" t="str">
        <f>IFERROR(VLOOKUP(I1715,lvl_1[],2,FALSE),"Нет")</f>
        <v>Общий расчет</v>
      </c>
      <c r="D1715" s="11" t="str">
        <f>IFERROR(VLOOKUP(Rule!J1715,lvl_2[],2,FALSE),"Нет")</f>
        <v>Ци Мень</v>
      </c>
      <c r="E1715" s="11" t="str">
        <f>IFERROR(VLOOKUP(Rule!K1715,lvl_3[],2,FALSE),"Нет")</f>
        <v>Анализ Дворца</v>
      </c>
      <c r="F1715" s="11" t="str">
        <f>IFERROR(INDEX(lvl_4[],MATCH(L1715,lvl_4[ID],0),MATCH(TEXT(K1715,"##0"),lvl_4[#Headers],0)),"Нет")</f>
        <v>Операторы</v>
      </c>
      <c r="G1715" s="11" t="str">
        <f>IFERROR(INDEX(lvl_5[],MATCH(M1715,lvl_5[ID],0),MATCH(_xlfn.CONCAT(TEXT(K1715,"##0"),"_",TEXT(L1715,"##0")),lvl_5[#Headers],0)),"Нет")</f>
        <v>Ворота</v>
      </c>
      <c r="H1715" s="11" t="str">
        <f>IFERROR(INDEX(lvl_6[],MATCH(N1715,lvl_6[ID],0),MATCH(_xlfn.CONCAT(K1715,"_",L1715,"_",M1715),lvl_6[#Headers],0)),"Нет")</f>
        <v>Ворота. Сила ворот по Дворцу</v>
      </c>
      <c r="I1715" s="12">
        <v>1</v>
      </c>
      <c r="J1715" s="12">
        <v>2</v>
      </c>
      <c r="K1715" s="12">
        <v>2</v>
      </c>
      <c r="L1715" s="12">
        <v>3</v>
      </c>
      <c r="M1715" s="12">
        <v>1</v>
      </c>
      <c r="N1715" s="12">
        <v>3</v>
      </c>
      <c r="O1715" s="12">
        <f>COUNTIF($P$2:P1715,P1715)</f>
        <v>18</v>
      </c>
      <c r="P1715" s="12" t="str">
        <f t="shared" si="79"/>
        <v>122030103</v>
      </c>
      <c r="Q1715" s="12" t="str">
        <f t="shared" si="80"/>
        <v>1220301030018</v>
      </c>
      <c r="R1715" s="20" t="s">
        <v>2225</v>
      </c>
      <c r="S1715" s="20" t="s">
        <v>2229</v>
      </c>
      <c r="AW1715" s="12">
        <v>2</v>
      </c>
      <c r="BB1715" s="12" t="s">
        <v>12</v>
      </c>
      <c r="BG1715" s="21">
        <v>0.5</v>
      </c>
      <c r="BJ1715" s="12">
        <v>1</v>
      </c>
    </row>
    <row r="1716" spans="1:62" ht="45" x14ac:dyDescent="0.25">
      <c r="A1716" s="12">
        <v>1</v>
      </c>
      <c r="B1716" s="11" t="str">
        <f t="shared" si="81"/>
        <v>Общий расчет. Ци Мень. Анализ Дворца. Операторы. Ворота. Ворота. Сила ворот по Дворцу</v>
      </c>
      <c r="C1716" s="11" t="str">
        <f>IFERROR(VLOOKUP(I1716,lvl_1[],2,FALSE),"Нет")</f>
        <v>Общий расчет</v>
      </c>
      <c r="D1716" s="11" t="str">
        <f>IFERROR(VLOOKUP(Rule!J1716,lvl_2[],2,FALSE),"Нет")</f>
        <v>Ци Мень</v>
      </c>
      <c r="E1716" s="11" t="str">
        <f>IFERROR(VLOOKUP(Rule!K1716,lvl_3[],2,FALSE),"Нет")</f>
        <v>Анализ Дворца</v>
      </c>
      <c r="F1716" s="11" t="str">
        <f>IFERROR(INDEX(lvl_4[],MATCH(L1716,lvl_4[ID],0),MATCH(TEXT(K1716,"##0"),lvl_4[#Headers],0)),"Нет")</f>
        <v>Операторы</v>
      </c>
      <c r="G1716" s="11" t="str">
        <f>IFERROR(INDEX(lvl_5[],MATCH(M1716,lvl_5[ID],0),MATCH(_xlfn.CONCAT(TEXT(K1716,"##0"),"_",TEXT(L1716,"##0")),lvl_5[#Headers],0)),"Нет")</f>
        <v>Ворота</v>
      </c>
      <c r="H1716" s="11" t="str">
        <f>IFERROR(INDEX(lvl_6[],MATCH(N1716,lvl_6[ID],0),MATCH(_xlfn.CONCAT(K1716,"_",L1716,"_",M1716),lvl_6[#Headers],0)),"Нет")</f>
        <v>Ворота. Сила ворот по Дворцу</v>
      </c>
      <c r="I1716" s="12">
        <v>1</v>
      </c>
      <c r="J1716" s="12">
        <v>2</v>
      </c>
      <c r="K1716" s="12">
        <v>2</v>
      </c>
      <c r="L1716" s="12">
        <v>3</v>
      </c>
      <c r="M1716" s="12">
        <v>1</v>
      </c>
      <c r="N1716" s="12">
        <v>3</v>
      </c>
      <c r="O1716" s="12">
        <f>COUNTIF($P$2:P1716,P1716)</f>
        <v>19</v>
      </c>
      <c r="P1716" s="12" t="str">
        <f t="shared" si="79"/>
        <v>122030103</v>
      </c>
      <c r="Q1716" s="12" t="str">
        <f t="shared" si="80"/>
        <v>1220301030019</v>
      </c>
      <c r="R1716" s="20" t="s">
        <v>2225</v>
      </c>
      <c r="S1716" s="20" t="s">
        <v>2231</v>
      </c>
      <c r="AW1716" s="12">
        <v>2</v>
      </c>
      <c r="BB1716" s="12" t="s">
        <v>31</v>
      </c>
      <c r="BG1716" s="21" t="s">
        <v>1109</v>
      </c>
      <c r="BJ1716" s="12">
        <v>1</v>
      </c>
    </row>
    <row r="1717" spans="1:62" ht="45" x14ac:dyDescent="0.25">
      <c r="A1717" s="12">
        <v>1</v>
      </c>
      <c r="B1717" s="11" t="str">
        <f t="shared" si="81"/>
        <v>Общий расчет. Ци Мень. Анализ Дворца. Операторы. Ворота. Ворота. Сила ворот по Дворцу</v>
      </c>
      <c r="C1717" s="11" t="str">
        <f>IFERROR(VLOOKUP(I1717,lvl_1[],2,FALSE),"Нет")</f>
        <v>Общий расчет</v>
      </c>
      <c r="D1717" s="11" t="str">
        <f>IFERROR(VLOOKUP(Rule!J1717,lvl_2[],2,FALSE),"Нет")</f>
        <v>Ци Мень</v>
      </c>
      <c r="E1717" s="11" t="str">
        <f>IFERROR(VLOOKUP(Rule!K1717,lvl_3[],2,FALSE),"Нет")</f>
        <v>Анализ Дворца</v>
      </c>
      <c r="F1717" s="11" t="str">
        <f>IFERROR(INDEX(lvl_4[],MATCH(L1717,lvl_4[ID],0),MATCH(TEXT(K1717,"##0"),lvl_4[#Headers],0)),"Нет")</f>
        <v>Операторы</v>
      </c>
      <c r="G1717" s="11" t="str">
        <f>IFERROR(INDEX(lvl_5[],MATCH(M1717,lvl_5[ID],0),MATCH(_xlfn.CONCAT(TEXT(K1717,"##0"),"_",TEXT(L1717,"##0")),lvl_5[#Headers],0)),"Нет")</f>
        <v>Ворота</v>
      </c>
      <c r="H1717" s="11" t="str">
        <f>IFERROR(INDEX(lvl_6[],MATCH(N1717,lvl_6[ID],0),MATCH(_xlfn.CONCAT(K1717,"_",L1717,"_",M1717),lvl_6[#Headers],0)),"Нет")</f>
        <v>Ворота. Сила ворот по Дворцу</v>
      </c>
      <c r="I1717" s="12">
        <v>1</v>
      </c>
      <c r="J1717" s="12">
        <v>2</v>
      </c>
      <c r="K1717" s="12">
        <v>2</v>
      </c>
      <c r="L1717" s="12">
        <v>3</v>
      </c>
      <c r="M1717" s="12">
        <v>1</v>
      </c>
      <c r="N1717" s="12">
        <v>3</v>
      </c>
      <c r="O1717" s="12">
        <f>COUNTIF($P$2:P1717,P1717)</f>
        <v>20</v>
      </c>
      <c r="P1717" s="12" t="str">
        <f t="shared" si="79"/>
        <v>122030103</v>
      </c>
      <c r="Q1717" s="12" t="str">
        <f t="shared" si="80"/>
        <v>1220301030020</v>
      </c>
      <c r="R1717" s="20" t="s">
        <v>2225</v>
      </c>
      <c r="S1717" s="20" t="s">
        <v>2232</v>
      </c>
      <c r="AW1717" s="12">
        <v>2</v>
      </c>
      <c r="BB1717" s="12" t="s">
        <v>22</v>
      </c>
      <c r="BG1717" s="21">
        <v>0.9</v>
      </c>
      <c r="BJ1717" s="12">
        <v>1</v>
      </c>
    </row>
    <row r="1718" spans="1:62" ht="45" x14ac:dyDescent="0.25">
      <c r="A1718" s="12">
        <v>1</v>
      </c>
      <c r="B1718" s="11" t="str">
        <f t="shared" si="81"/>
        <v>Общий расчет. Ци Мень. Анализ Дворца. Операторы. Ворота. Ворота. Сила ворот по Дворцу</v>
      </c>
      <c r="C1718" s="11" t="str">
        <f>IFERROR(VLOOKUP(I1718,lvl_1[],2,FALSE),"Нет")</f>
        <v>Общий расчет</v>
      </c>
      <c r="D1718" s="11" t="str">
        <f>IFERROR(VLOOKUP(Rule!J1718,lvl_2[],2,FALSE),"Нет")</f>
        <v>Ци Мень</v>
      </c>
      <c r="E1718" s="11" t="str">
        <f>IFERROR(VLOOKUP(Rule!K1718,lvl_3[],2,FALSE),"Нет")</f>
        <v>Анализ Дворца</v>
      </c>
      <c r="F1718" s="11" t="str">
        <f>IFERROR(INDEX(lvl_4[],MATCH(L1718,lvl_4[ID],0),MATCH(TEXT(K1718,"##0"),lvl_4[#Headers],0)),"Нет")</f>
        <v>Операторы</v>
      </c>
      <c r="G1718" s="11" t="str">
        <f>IFERROR(INDEX(lvl_5[],MATCH(M1718,lvl_5[ID],0),MATCH(_xlfn.CONCAT(TEXT(K1718,"##0"),"_",TEXT(L1718,"##0")),lvl_5[#Headers],0)),"Нет")</f>
        <v>Ворота</v>
      </c>
      <c r="H1718" s="11" t="str">
        <f>IFERROR(INDEX(lvl_6[],MATCH(N1718,lvl_6[ID],0),MATCH(_xlfn.CONCAT(K1718,"_",L1718,"_",M1718),lvl_6[#Headers],0)),"Нет")</f>
        <v>Ворота. Сила ворот по Дворцу</v>
      </c>
      <c r="I1718" s="12">
        <v>1</v>
      </c>
      <c r="J1718" s="12">
        <v>2</v>
      </c>
      <c r="K1718" s="12">
        <v>2</v>
      </c>
      <c r="L1718" s="12">
        <v>3</v>
      </c>
      <c r="M1718" s="12">
        <v>1</v>
      </c>
      <c r="N1718" s="12">
        <v>3</v>
      </c>
      <c r="O1718" s="12">
        <f>COUNTIF($P$2:P1718,P1718)</f>
        <v>21</v>
      </c>
      <c r="P1718" s="12" t="str">
        <f t="shared" ref="P1718:P1781" si="82">_xlfn.CONCAT(I1718,
J1718,
K1718,
IF(LEN(L1718)=1,_xlfn.CONCAT(0,L1718),L1718),
IF(LEN(M1718)=1,_xlfn.CONCAT(0,M1718),M1718),
IF(LEN(N1718)=1,_xlfn.CONCAT(0,N1718),N1718))</f>
        <v>122030103</v>
      </c>
      <c r="Q1718" s="12" t="str">
        <f t="shared" ref="Q1718:Q1781" si="83">_xlfn.CONCAT(I1718,
J1718,
K1718,
IF(LEN(L1718)=1,_xlfn.CONCAT(0,L1718),L1718),
IF(LEN(M1718)=1,_xlfn.CONCAT(0,M1718),M1718),
IF(LEN(N1718)=1,_xlfn.CONCAT(0,N1718),N1718),
IF(LEN(O1718)=1,_xlfn.CONCAT("000",O1718),IF(LEN(O1718)=2,_xlfn.CONCAT("00",O1718),IF(LEN(O1718)=3,_xlfn.CONCAT(0,O1718),O1718))))</f>
        <v>1220301030021</v>
      </c>
      <c r="R1718" s="20" t="s">
        <v>2225</v>
      </c>
      <c r="S1718" s="20" t="s">
        <v>2239</v>
      </c>
      <c r="AW1718" s="12">
        <v>2</v>
      </c>
      <c r="BB1718" s="12" t="s">
        <v>16</v>
      </c>
      <c r="BG1718" s="21" t="s">
        <v>2230</v>
      </c>
      <c r="BI1718" s="12">
        <v>1</v>
      </c>
      <c r="BJ1718" s="12">
        <v>1</v>
      </c>
    </row>
    <row r="1719" spans="1:62" ht="45" x14ac:dyDescent="0.25">
      <c r="A1719" s="12">
        <v>1</v>
      </c>
      <c r="B1719" s="11" t="str">
        <f t="shared" ref="B1719:B1782" si="84">_xlfn.CONCAT(C1719,". ", D1719,". ", E1719,". ", F1719,". ", G1719,". ", H1719)</f>
        <v>Общий расчет. Ци Мень. Анализ Дворца. Операторы. Ворота. Ворота. Сила ворот по Дворцу</v>
      </c>
      <c r="C1719" s="11" t="str">
        <f>IFERROR(VLOOKUP(I1719,lvl_1[],2,FALSE),"Нет")</f>
        <v>Общий расчет</v>
      </c>
      <c r="D1719" s="11" t="str">
        <f>IFERROR(VLOOKUP(Rule!J1719,lvl_2[],2,FALSE),"Нет")</f>
        <v>Ци Мень</v>
      </c>
      <c r="E1719" s="11" t="str">
        <f>IFERROR(VLOOKUP(Rule!K1719,lvl_3[],2,FALSE),"Нет")</f>
        <v>Анализ Дворца</v>
      </c>
      <c r="F1719" s="11" t="str">
        <f>IFERROR(INDEX(lvl_4[],MATCH(L1719,lvl_4[ID],0),MATCH(TEXT(K1719,"##0"),lvl_4[#Headers],0)),"Нет")</f>
        <v>Операторы</v>
      </c>
      <c r="G1719" s="11" t="str">
        <f>IFERROR(INDEX(lvl_5[],MATCH(M1719,lvl_5[ID],0),MATCH(_xlfn.CONCAT(TEXT(K1719,"##0"),"_",TEXT(L1719,"##0")),lvl_5[#Headers],0)),"Нет")</f>
        <v>Ворота</v>
      </c>
      <c r="H1719" s="11" t="str">
        <f>IFERROR(INDEX(lvl_6[],MATCH(N1719,lvl_6[ID],0),MATCH(_xlfn.CONCAT(K1719,"_",L1719,"_",M1719),lvl_6[#Headers],0)),"Нет")</f>
        <v>Ворота. Сила ворот по Дворцу</v>
      </c>
      <c r="I1719" s="12">
        <v>1</v>
      </c>
      <c r="J1719" s="12">
        <v>2</v>
      </c>
      <c r="K1719" s="12">
        <v>2</v>
      </c>
      <c r="L1719" s="12">
        <v>3</v>
      </c>
      <c r="M1719" s="12">
        <v>1</v>
      </c>
      <c r="N1719" s="12">
        <v>3</v>
      </c>
      <c r="O1719" s="12">
        <f>COUNTIF($P$2:P1719,P1719)</f>
        <v>22</v>
      </c>
      <c r="P1719" s="12" t="str">
        <f t="shared" si="82"/>
        <v>122030103</v>
      </c>
      <c r="Q1719" s="12" t="str">
        <f t="shared" si="83"/>
        <v>1220301030022</v>
      </c>
      <c r="R1719" s="20" t="s">
        <v>2225</v>
      </c>
      <c r="S1719" s="20" t="s">
        <v>2239</v>
      </c>
      <c r="AW1719" s="12">
        <v>2</v>
      </c>
      <c r="BB1719" s="12" t="s">
        <v>19</v>
      </c>
      <c r="BG1719" s="21">
        <v>0</v>
      </c>
      <c r="BI1719" s="12">
        <v>1</v>
      </c>
      <c r="BJ1719" s="12">
        <v>1</v>
      </c>
    </row>
    <row r="1720" spans="1:62" ht="45" x14ac:dyDescent="0.25">
      <c r="A1720" s="12">
        <v>1</v>
      </c>
      <c r="B1720" s="11" t="str">
        <f t="shared" si="84"/>
        <v>Общий расчет. Ци Мень. Анализ Дворца. Операторы. Ворота. Ворота. Сила ворот по Дворцу</v>
      </c>
      <c r="C1720" s="11" t="str">
        <f>IFERROR(VLOOKUP(I1720,lvl_1[],2,FALSE),"Нет")</f>
        <v>Общий расчет</v>
      </c>
      <c r="D1720" s="11" t="str">
        <f>IFERROR(VLOOKUP(Rule!J1720,lvl_2[],2,FALSE),"Нет")</f>
        <v>Ци Мень</v>
      </c>
      <c r="E1720" s="11" t="str">
        <f>IFERROR(VLOOKUP(Rule!K1720,lvl_3[],2,FALSE),"Нет")</f>
        <v>Анализ Дворца</v>
      </c>
      <c r="F1720" s="11" t="str">
        <f>IFERROR(INDEX(lvl_4[],MATCH(L1720,lvl_4[ID],0),MATCH(TEXT(K1720,"##0"),lvl_4[#Headers],0)),"Нет")</f>
        <v>Операторы</v>
      </c>
      <c r="G1720" s="11" t="str">
        <f>IFERROR(INDEX(lvl_5[],MATCH(M1720,lvl_5[ID],0),MATCH(_xlfn.CONCAT(TEXT(K1720,"##0"),"_",TEXT(L1720,"##0")),lvl_5[#Headers],0)),"Нет")</f>
        <v>Ворота</v>
      </c>
      <c r="H1720" s="11" t="str">
        <f>IFERROR(INDEX(lvl_6[],MATCH(N1720,lvl_6[ID],0),MATCH(_xlfn.CONCAT(K1720,"_",L1720,"_",M1720),lvl_6[#Headers],0)),"Нет")</f>
        <v>Ворота. Сила ворот по Дворцу</v>
      </c>
      <c r="I1720" s="12">
        <v>1</v>
      </c>
      <c r="J1720" s="12">
        <v>2</v>
      </c>
      <c r="K1720" s="12">
        <v>2</v>
      </c>
      <c r="L1720" s="12">
        <v>3</v>
      </c>
      <c r="M1720" s="12">
        <v>1</v>
      </c>
      <c r="N1720" s="12">
        <v>3</v>
      </c>
      <c r="O1720" s="12">
        <f>COUNTIF($P$2:P1720,P1720)</f>
        <v>23</v>
      </c>
      <c r="P1720" s="12" t="str">
        <f t="shared" si="82"/>
        <v>122030103</v>
      </c>
      <c r="Q1720" s="12" t="str">
        <f t="shared" si="83"/>
        <v>1220301030023</v>
      </c>
      <c r="R1720" s="20" t="s">
        <v>2225</v>
      </c>
      <c r="S1720" s="20" t="s">
        <v>2234</v>
      </c>
      <c r="AW1720" s="12">
        <v>2</v>
      </c>
      <c r="BB1720" s="12" t="s">
        <v>26</v>
      </c>
      <c r="BG1720" s="21">
        <v>0.1</v>
      </c>
      <c r="BJ1720" s="12">
        <v>1</v>
      </c>
    </row>
    <row r="1721" spans="1:62" ht="45" x14ac:dyDescent="0.25">
      <c r="A1721" s="12">
        <v>1</v>
      </c>
      <c r="B1721" s="11" t="str">
        <f t="shared" si="84"/>
        <v>Общий расчет. Ци Мень. Анализ Дворца. Операторы. Ворота. Ворота. Сила ворот по Дворцу</v>
      </c>
      <c r="C1721" s="11" t="str">
        <f>IFERROR(VLOOKUP(I1721,lvl_1[],2,FALSE),"Нет")</f>
        <v>Общий расчет</v>
      </c>
      <c r="D1721" s="11" t="str">
        <f>IFERROR(VLOOKUP(Rule!J1721,lvl_2[],2,FALSE),"Нет")</f>
        <v>Ци Мень</v>
      </c>
      <c r="E1721" s="11" t="str">
        <f>IFERROR(VLOOKUP(Rule!K1721,lvl_3[],2,FALSE),"Нет")</f>
        <v>Анализ Дворца</v>
      </c>
      <c r="F1721" s="11" t="str">
        <f>IFERROR(INDEX(lvl_4[],MATCH(L1721,lvl_4[ID],0),MATCH(TEXT(K1721,"##0"),lvl_4[#Headers],0)),"Нет")</f>
        <v>Операторы</v>
      </c>
      <c r="G1721" s="11" t="str">
        <f>IFERROR(INDEX(lvl_5[],MATCH(M1721,lvl_5[ID],0),MATCH(_xlfn.CONCAT(TEXT(K1721,"##0"),"_",TEXT(L1721,"##0")),lvl_5[#Headers],0)),"Нет")</f>
        <v>Ворота</v>
      </c>
      <c r="H1721" s="11" t="str">
        <f>IFERROR(INDEX(lvl_6[],MATCH(N1721,lvl_6[ID],0),MATCH(_xlfn.CONCAT(K1721,"_",L1721,"_",M1721),lvl_6[#Headers],0)),"Нет")</f>
        <v>Ворота. Сила ворот по Дворцу</v>
      </c>
      <c r="I1721" s="12">
        <v>1</v>
      </c>
      <c r="J1721" s="12">
        <v>2</v>
      </c>
      <c r="K1721" s="12">
        <v>2</v>
      </c>
      <c r="L1721" s="12">
        <v>3</v>
      </c>
      <c r="M1721" s="12">
        <v>1</v>
      </c>
      <c r="N1721" s="12">
        <v>3</v>
      </c>
      <c r="O1721" s="12">
        <f>COUNTIF($P$2:P1721,P1721)</f>
        <v>24</v>
      </c>
      <c r="P1721" s="12" t="str">
        <f t="shared" si="82"/>
        <v>122030103</v>
      </c>
      <c r="Q1721" s="12" t="str">
        <f t="shared" si="83"/>
        <v>1220301030024</v>
      </c>
      <c r="R1721" s="20" t="s">
        <v>2225</v>
      </c>
      <c r="S1721" s="20" t="s">
        <v>2242</v>
      </c>
      <c r="AW1721" s="12">
        <v>2</v>
      </c>
      <c r="BB1721" s="12" t="s">
        <v>29</v>
      </c>
      <c r="BG1721" s="21" t="s">
        <v>2230</v>
      </c>
      <c r="BJ1721" s="12">
        <v>1</v>
      </c>
    </row>
    <row r="1722" spans="1:62" ht="45" x14ac:dyDescent="0.25">
      <c r="A1722" s="12">
        <v>1</v>
      </c>
      <c r="B1722" s="11" t="str">
        <f t="shared" si="84"/>
        <v>Общий расчет. Ци Мень. Анализ Дворца. Операторы. Ворота. Ворота. Сила ворот по Дворцу</v>
      </c>
      <c r="C1722" s="11" t="str">
        <f>IFERROR(VLOOKUP(I1722,lvl_1[],2,FALSE),"Нет")</f>
        <v>Общий расчет</v>
      </c>
      <c r="D1722" s="11" t="str">
        <f>IFERROR(VLOOKUP(Rule!J1722,lvl_2[],2,FALSE),"Нет")</f>
        <v>Ци Мень</v>
      </c>
      <c r="E1722" s="11" t="str">
        <f>IFERROR(VLOOKUP(Rule!K1722,lvl_3[],2,FALSE),"Нет")</f>
        <v>Анализ Дворца</v>
      </c>
      <c r="F1722" s="11" t="str">
        <f>IFERROR(INDEX(lvl_4[],MATCH(L1722,lvl_4[ID],0),MATCH(TEXT(K1722,"##0"),lvl_4[#Headers],0)),"Нет")</f>
        <v>Операторы</v>
      </c>
      <c r="G1722" s="11" t="str">
        <f>IFERROR(INDEX(lvl_5[],MATCH(M1722,lvl_5[ID],0),MATCH(_xlfn.CONCAT(TEXT(K1722,"##0"),"_",TEXT(L1722,"##0")),lvl_5[#Headers],0)),"Нет")</f>
        <v>Ворота</v>
      </c>
      <c r="H1722" s="11" t="str">
        <f>IFERROR(INDEX(lvl_6[],MATCH(N1722,lvl_6[ID],0),MATCH(_xlfn.CONCAT(K1722,"_",L1722,"_",M1722),lvl_6[#Headers],0)),"Нет")</f>
        <v>Ворота. Сила ворот по Дворцу</v>
      </c>
      <c r="I1722" s="12">
        <v>1</v>
      </c>
      <c r="J1722" s="12">
        <v>2</v>
      </c>
      <c r="K1722" s="12">
        <v>2</v>
      </c>
      <c r="L1722" s="12">
        <v>3</v>
      </c>
      <c r="M1722" s="12">
        <v>1</v>
      </c>
      <c r="N1722" s="12">
        <v>3</v>
      </c>
      <c r="O1722" s="12">
        <f>COUNTIF($P$2:P1722,P1722)</f>
        <v>25</v>
      </c>
      <c r="P1722" s="12" t="str">
        <f t="shared" si="82"/>
        <v>122030103</v>
      </c>
      <c r="Q1722" s="12" t="str">
        <f t="shared" si="83"/>
        <v>1220301030025</v>
      </c>
      <c r="R1722" s="20" t="s">
        <v>2225</v>
      </c>
      <c r="S1722" s="20" t="s">
        <v>2231</v>
      </c>
      <c r="AW1722" s="12">
        <v>7</v>
      </c>
      <c r="BB1722" s="12" t="s">
        <v>8</v>
      </c>
      <c r="BG1722" s="21" t="s">
        <v>1109</v>
      </c>
      <c r="BJ1722" s="12">
        <v>1</v>
      </c>
    </row>
    <row r="1723" spans="1:62" ht="45" x14ac:dyDescent="0.25">
      <c r="A1723" s="12">
        <v>1</v>
      </c>
      <c r="B1723" s="11" t="str">
        <f t="shared" si="84"/>
        <v>Общий расчет. Ци Мень. Анализ Дворца. Операторы. Ворота. Ворота. Сила ворот по Дворцу</v>
      </c>
      <c r="C1723" s="11" t="str">
        <f>IFERROR(VLOOKUP(I1723,lvl_1[],2,FALSE),"Нет")</f>
        <v>Общий расчет</v>
      </c>
      <c r="D1723" s="11" t="str">
        <f>IFERROR(VLOOKUP(Rule!J1723,lvl_2[],2,FALSE),"Нет")</f>
        <v>Ци Мень</v>
      </c>
      <c r="E1723" s="11" t="str">
        <f>IFERROR(VLOOKUP(Rule!K1723,lvl_3[],2,FALSE),"Нет")</f>
        <v>Анализ Дворца</v>
      </c>
      <c r="F1723" s="11" t="str">
        <f>IFERROR(INDEX(lvl_4[],MATCH(L1723,lvl_4[ID],0),MATCH(TEXT(K1723,"##0"),lvl_4[#Headers],0)),"Нет")</f>
        <v>Операторы</v>
      </c>
      <c r="G1723" s="11" t="str">
        <f>IFERROR(INDEX(lvl_5[],MATCH(M1723,lvl_5[ID],0),MATCH(_xlfn.CONCAT(TEXT(K1723,"##0"),"_",TEXT(L1723,"##0")),lvl_5[#Headers],0)),"Нет")</f>
        <v>Ворота</v>
      </c>
      <c r="H1723" s="11" t="str">
        <f>IFERROR(INDEX(lvl_6[],MATCH(N1723,lvl_6[ID],0),MATCH(_xlfn.CONCAT(K1723,"_",L1723,"_",M1723),lvl_6[#Headers],0)),"Нет")</f>
        <v>Ворота. Сила ворот по Дворцу</v>
      </c>
      <c r="I1723" s="12">
        <v>1</v>
      </c>
      <c r="J1723" s="12">
        <v>2</v>
      </c>
      <c r="K1723" s="12">
        <v>2</v>
      </c>
      <c r="L1723" s="12">
        <v>3</v>
      </c>
      <c r="M1723" s="12">
        <v>1</v>
      </c>
      <c r="N1723" s="12">
        <v>3</v>
      </c>
      <c r="O1723" s="12">
        <f>COUNTIF($P$2:P1723,P1723)</f>
        <v>26</v>
      </c>
      <c r="P1723" s="12" t="str">
        <f t="shared" si="82"/>
        <v>122030103</v>
      </c>
      <c r="Q1723" s="12" t="str">
        <f t="shared" si="83"/>
        <v>1220301030026</v>
      </c>
      <c r="R1723" s="20" t="s">
        <v>2225</v>
      </c>
      <c r="S1723" s="20" t="s">
        <v>2232</v>
      </c>
      <c r="AW1723" s="12">
        <v>7</v>
      </c>
      <c r="BB1723" s="12" t="s">
        <v>12</v>
      </c>
      <c r="BG1723" s="21">
        <v>0.9</v>
      </c>
      <c r="BJ1723" s="12">
        <v>1</v>
      </c>
    </row>
    <row r="1724" spans="1:62" ht="45" x14ac:dyDescent="0.25">
      <c r="A1724" s="12">
        <v>1</v>
      </c>
      <c r="B1724" s="11" t="str">
        <f t="shared" si="84"/>
        <v>Общий расчет. Ци Мень. Анализ Дворца. Операторы. Ворота. Ворота. Сила ворот по Дворцу</v>
      </c>
      <c r="C1724" s="11" t="str">
        <f>IFERROR(VLOOKUP(I1724,lvl_1[],2,FALSE),"Нет")</f>
        <v>Общий расчет</v>
      </c>
      <c r="D1724" s="11" t="str">
        <f>IFERROR(VLOOKUP(Rule!J1724,lvl_2[],2,FALSE),"Нет")</f>
        <v>Ци Мень</v>
      </c>
      <c r="E1724" s="11" t="str">
        <f>IFERROR(VLOOKUP(Rule!K1724,lvl_3[],2,FALSE),"Нет")</f>
        <v>Анализ Дворца</v>
      </c>
      <c r="F1724" s="11" t="str">
        <f>IFERROR(INDEX(lvl_4[],MATCH(L1724,lvl_4[ID],0),MATCH(TEXT(K1724,"##0"),lvl_4[#Headers],0)),"Нет")</f>
        <v>Операторы</v>
      </c>
      <c r="G1724" s="11" t="str">
        <f>IFERROR(INDEX(lvl_5[],MATCH(M1724,lvl_5[ID],0),MATCH(_xlfn.CONCAT(TEXT(K1724,"##0"),"_",TEXT(L1724,"##0")),lvl_5[#Headers],0)),"Нет")</f>
        <v>Ворота</v>
      </c>
      <c r="H1724" s="11" t="str">
        <f>IFERROR(INDEX(lvl_6[],MATCH(N1724,lvl_6[ID],0),MATCH(_xlfn.CONCAT(K1724,"_",L1724,"_",M1724),lvl_6[#Headers],0)),"Нет")</f>
        <v>Ворота. Сила ворот по Дворцу</v>
      </c>
      <c r="I1724" s="12">
        <v>1</v>
      </c>
      <c r="J1724" s="12">
        <v>2</v>
      </c>
      <c r="K1724" s="12">
        <v>2</v>
      </c>
      <c r="L1724" s="12">
        <v>3</v>
      </c>
      <c r="M1724" s="12">
        <v>1</v>
      </c>
      <c r="N1724" s="12">
        <v>3</v>
      </c>
      <c r="O1724" s="12">
        <f>COUNTIF($P$2:P1724,P1724)</f>
        <v>27</v>
      </c>
      <c r="P1724" s="12" t="str">
        <f t="shared" si="82"/>
        <v>122030103</v>
      </c>
      <c r="Q1724" s="12" t="str">
        <f t="shared" si="83"/>
        <v>1220301030027</v>
      </c>
      <c r="R1724" s="20" t="s">
        <v>2225</v>
      </c>
      <c r="S1724" s="20" t="s">
        <v>2235</v>
      </c>
      <c r="AW1724" s="12">
        <v>7</v>
      </c>
      <c r="BB1724" s="12" t="s">
        <v>31</v>
      </c>
      <c r="BG1724" s="21">
        <v>0.9</v>
      </c>
      <c r="BJ1724" s="12">
        <v>1</v>
      </c>
    </row>
    <row r="1725" spans="1:62" ht="45" x14ac:dyDescent="0.25">
      <c r="A1725" s="12">
        <v>1</v>
      </c>
      <c r="B1725" s="11" t="str">
        <f t="shared" si="84"/>
        <v>Общий расчет. Ци Мень. Анализ Дворца. Операторы. Ворота. Ворота. Сила ворот по Дворцу</v>
      </c>
      <c r="C1725" s="11" t="str">
        <f>IFERROR(VLOOKUP(I1725,lvl_1[],2,FALSE),"Нет")</f>
        <v>Общий расчет</v>
      </c>
      <c r="D1725" s="11" t="str">
        <f>IFERROR(VLOOKUP(Rule!J1725,lvl_2[],2,FALSE),"Нет")</f>
        <v>Ци Мень</v>
      </c>
      <c r="E1725" s="11" t="str">
        <f>IFERROR(VLOOKUP(Rule!K1725,lvl_3[],2,FALSE),"Нет")</f>
        <v>Анализ Дворца</v>
      </c>
      <c r="F1725" s="11" t="str">
        <f>IFERROR(INDEX(lvl_4[],MATCH(L1725,lvl_4[ID],0),MATCH(TEXT(K1725,"##0"),lvl_4[#Headers],0)),"Нет")</f>
        <v>Операторы</v>
      </c>
      <c r="G1725" s="11" t="str">
        <f>IFERROR(INDEX(lvl_5[],MATCH(M1725,lvl_5[ID],0),MATCH(_xlfn.CONCAT(TEXT(K1725,"##0"),"_",TEXT(L1725,"##0")),lvl_5[#Headers],0)),"Нет")</f>
        <v>Ворота</v>
      </c>
      <c r="H1725" s="11" t="str">
        <f>IFERROR(INDEX(lvl_6[],MATCH(N1725,lvl_6[ID],0),MATCH(_xlfn.CONCAT(K1725,"_",L1725,"_",M1725),lvl_6[#Headers],0)),"Нет")</f>
        <v>Ворота. Сила ворот по Дворцу</v>
      </c>
      <c r="I1725" s="12">
        <v>1</v>
      </c>
      <c r="J1725" s="12">
        <v>2</v>
      </c>
      <c r="K1725" s="12">
        <v>2</v>
      </c>
      <c r="L1725" s="12">
        <v>3</v>
      </c>
      <c r="M1725" s="12">
        <v>1</v>
      </c>
      <c r="N1725" s="12">
        <v>3</v>
      </c>
      <c r="O1725" s="12">
        <f>COUNTIF($P$2:P1725,P1725)</f>
        <v>28</v>
      </c>
      <c r="P1725" s="12" t="str">
        <f t="shared" si="82"/>
        <v>122030103</v>
      </c>
      <c r="Q1725" s="12" t="str">
        <f t="shared" si="83"/>
        <v>1220301030028</v>
      </c>
      <c r="R1725" s="20" t="s">
        <v>2225</v>
      </c>
      <c r="S1725" s="20" t="s">
        <v>2233</v>
      </c>
      <c r="AW1725" s="12">
        <v>7</v>
      </c>
      <c r="BB1725" s="12" t="s">
        <v>22</v>
      </c>
      <c r="BG1725" s="21">
        <v>0</v>
      </c>
      <c r="BI1725" s="12">
        <v>1</v>
      </c>
      <c r="BJ1725" s="12">
        <v>1</v>
      </c>
    </row>
    <row r="1726" spans="1:62" ht="45" x14ac:dyDescent="0.25">
      <c r="A1726" s="12">
        <v>1</v>
      </c>
      <c r="B1726" s="11" t="str">
        <f t="shared" si="84"/>
        <v>Общий расчет. Ци Мень. Анализ Дворца. Операторы. Ворота. Ворота. Сила ворот по Дворцу</v>
      </c>
      <c r="C1726" s="11" t="str">
        <f>IFERROR(VLOOKUP(I1726,lvl_1[],2,FALSE),"Нет")</f>
        <v>Общий расчет</v>
      </c>
      <c r="D1726" s="11" t="str">
        <f>IFERROR(VLOOKUP(Rule!J1726,lvl_2[],2,FALSE),"Нет")</f>
        <v>Ци Мень</v>
      </c>
      <c r="E1726" s="11" t="str">
        <f>IFERROR(VLOOKUP(Rule!K1726,lvl_3[],2,FALSE),"Нет")</f>
        <v>Анализ Дворца</v>
      </c>
      <c r="F1726" s="11" t="str">
        <f>IFERROR(INDEX(lvl_4[],MATCH(L1726,lvl_4[ID],0),MATCH(TEXT(K1726,"##0"),lvl_4[#Headers],0)),"Нет")</f>
        <v>Операторы</v>
      </c>
      <c r="G1726" s="11" t="str">
        <f>IFERROR(INDEX(lvl_5[],MATCH(M1726,lvl_5[ID],0),MATCH(_xlfn.CONCAT(TEXT(K1726,"##0"),"_",TEXT(L1726,"##0")),lvl_5[#Headers],0)),"Нет")</f>
        <v>Ворота</v>
      </c>
      <c r="H1726" s="11" t="str">
        <f>IFERROR(INDEX(lvl_6[],MATCH(N1726,lvl_6[ID],0),MATCH(_xlfn.CONCAT(K1726,"_",L1726,"_",M1726),lvl_6[#Headers],0)),"Нет")</f>
        <v>Ворота. Сила ворот по Дворцу</v>
      </c>
      <c r="I1726" s="12">
        <v>1</v>
      </c>
      <c r="J1726" s="12">
        <v>2</v>
      </c>
      <c r="K1726" s="12">
        <v>2</v>
      </c>
      <c r="L1726" s="12">
        <v>3</v>
      </c>
      <c r="M1726" s="12">
        <v>1</v>
      </c>
      <c r="N1726" s="12">
        <v>3</v>
      </c>
      <c r="O1726" s="12">
        <f>COUNTIF($P$2:P1726,P1726)</f>
        <v>29</v>
      </c>
      <c r="P1726" s="12" t="str">
        <f t="shared" si="82"/>
        <v>122030103</v>
      </c>
      <c r="Q1726" s="12" t="str">
        <f t="shared" si="83"/>
        <v>1220301030029</v>
      </c>
      <c r="R1726" s="20" t="s">
        <v>2225</v>
      </c>
      <c r="S1726" s="20" t="s">
        <v>2247</v>
      </c>
      <c r="AW1726" s="12">
        <v>7</v>
      </c>
      <c r="BB1726" s="12" t="s">
        <v>16</v>
      </c>
      <c r="BG1726" s="21">
        <v>0.5</v>
      </c>
      <c r="BJ1726" s="12">
        <v>1</v>
      </c>
    </row>
    <row r="1727" spans="1:62" ht="45" x14ac:dyDescent="0.25">
      <c r="A1727" s="12">
        <v>1</v>
      </c>
      <c r="B1727" s="11" t="str">
        <f t="shared" si="84"/>
        <v>Общий расчет. Ци Мень. Анализ Дворца. Операторы. Ворота. Ворота. Сила ворот по Дворцу</v>
      </c>
      <c r="C1727" s="11" t="str">
        <f>IFERROR(VLOOKUP(I1727,lvl_1[],2,FALSE),"Нет")</f>
        <v>Общий расчет</v>
      </c>
      <c r="D1727" s="11" t="str">
        <f>IFERROR(VLOOKUP(Rule!J1727,lvl_2[],2,FALSE),"Нет")</f>
        <v>Ци Мень</v>
      </c>
      <c r="E1727" s="11" t="str">
        <f>IFERROR(VLOOKUP(Rule!K1727,lvl_3[],2,FALSE),"Нет")</f>
        <v>Анализ Дворца</v>
      </c>
      <c r="F1727" s="11" t="str">
        <f>IFERROR(INDEX(lvl_4[],MATCH(L1727,lvl_4[ID],0),MATCH(TEXT(K1727,"##0"),lvl_4[#Headers],0)),"Нет")</f>
        <v>Операторы</v>
      </c>
      <c r="G1727" s="11" t="str">
        <f>IFERROR(INDEX(lvl_5[],MATCH(M1727,lvl_5[ID],0),MATCH(_xlfn.CONCAT(TEXT(K1727,"##0"),"_",TEXT(L1727,"##0")),lvl_5[#Headers],0)),"Нет")</f>
        <v>Ворота</v>
      </c>
      <c r="H1727" s="11" t="str">
        <f>IFERROR(INDEX(lvl_6[],MATCH(N1727,lvl_6[ID],0),MATCH(_xlfn.CONCAT(K1727,"_",L1727,"_",M1727),lvl_6[#Headers],0)),"Нет")</f>
        <v>Ворота. Сила ворот по Дворцу</v>
      </c>
      <c r="I1727" s="12">
        <v>1</v>
      </c>
      <c r="J1727" s="12">
        <v>2</v>
      </c>
      <c r="K1727" s="12">
        <v>2</v>
      </c>
      <c r="L1727" s="12">
        <v>3</v>
      </c>
      <c r="M1727" s="12">
        <v>1</v>
      </c>
      <c r="N1727" s="12">
        <v>3</v>
      </c>
      <c r="O1727" s="12">
        <f>COUNTIF($P$2:P1727,P1727)</f>
        <v>30</v>
      </c>
      <c r="P1727" s="12" t="str">
        <f t="shared" si="82"/>
        <v>122030103</v>
      </c>
      <c r="Q1727" s="12" t="str">
        <f t="shared" si="83"/>
        <v>1220301030030</v>
      </c>
      <c r="R1727" s="20" t="s">
        <v>2225</v>
      </c>
      <c r="S1727" s="20" t="s">
        <v>2240</v>
      </c>
      <c r="AW1727" s="12">
        <v>7</v>
      </c>
      <c r="BB1727" s="12" t="s">
        <v>19</v>
      </c>
      <c r="BG1727" s="21" t="s">
        <v>2230</v>
      </c>
      <c r="BJ1727" s="12">
        <v>1</v>
      </c>
    </row>
    <row r="1728" spans="1:62" ht="45" x14ac:dyDescent="0.25">
      <c r="A1728" s="12">
        <v>1</v>
      </c>
      <c r="B1728" s="11" t="str">
        <f t="shared" si="84"/>
        <v>Общий расчет. Ци Мень. Анализ Дворца. Операторы. Ворота. Ворота. Сила ворот по Дворцу</v>
      </c>
      <c r="C1728" s="11" t="str">
        <f>IFERROR(VLOOKUP(I1728,lvl_1[],2,FALSE),"Нет")</f>
        <v>Общий расчет</v>
      </c>
      <c r="D1728" s="11" t="str">
        <f>IFERROR(VLOOKUP(Rule!J1728,lvl_2[],2,FALSE),"Нет")</f>
        <v>Ци Мень</v>
      </c>
      <c r="E1728" s="11" t="str">
        <f>IFERROR(VLOOKUP(Rule!K1728,lvl_3[],2,FALSE),"Нет")</f>
        <v>Анализ Дворца</v>
      </c>
      <c r="F1728" s="11" t="str">
        <f>IFERROR(INDEX(lvl_4[],MATCH(L1728,lvl_4[ID],0),MATCH(TEXT(K1728,"##0"),lvl_4[#Headers],0)),"Нет")</f>
        <v>Операторы</v>
      </c>
      <c r="G1728" s="11" t="str">
        <f>IFERROR(INDEX(lvl_5[],MATCH(M1728,lvl_5[ID],0),MATCH(_xlfn.CONCAT(TEXT(K1728,"##0"),"_",TEXT(L1728,"##0")),lvl_5[#Headers],0)),"Нет")</f>
        <v>Ворота</v>
      </c>
      <c r="H1728" s="11" t="str">
        <f>IFERROR(INDEX(lvl_6[],MATCH(N1728,lvl_6[ID],0),MATCH(_xlfn.CONCAT(K1728,"_",L1728,"_",M1728),lvl_6[#Headers],0)),"Нет")</f>
        <v>Ворота. Сила ворот по Дворцу</v>
      </c>
      <c r="I1728" s="12">
        <v>1</v>
      </c>
      <c r="J1728" s="12">
        <v>2</v>
      </c>
      <c r="K1728" s="12">
        <v>2</v>
      </c>
      <c r="L1728" s="12">
        <v>3</v>
      </c>
      <c r="M1728" s="12">
        <v>1</v>
      </c>
      <c r="N1728" s="12">
        <v>3</v>
      </c>
      <c r="O1728" s="12">
        <f>COUNTIF($P$2:P1728,P1728)</f>
        <v>31</v>
      </c>
      <c r="P1728" s="12" t="str">
        <f t="shared" si="82"/>
        <v>122030103</v>
      </c>
      <c r="Q1728" s="12" t="str">
        <f t="shared" si="83"/>
        <v>1220301030031</v>
      </c>
      <c r="R1728" s="20" t="s">
        <v>2225</v>
      </c>
      <c r="S1728" s="20" t="s">
        <v>2238</v>
      </c>
      <c r="AW1728" s="12">
        <v>7</v>
      </c>
      <c r="BB1728" s="12" t="s">
        <v>26</v>
      </c>
      <c r="BG1728" s="21" t="s">
        <v>2230</v>
      </c>
      <c r="BJ1728" s="12">
        <v>1</v>
      </c>
    </row>
    <row r="1729" spans="1:62" ht="45" x14ac:dyDescent="0.25">
      <c r="A1729" s="12">
        <v>1</v>
      </c>
      <c r="B1729" s="11" t="str">
        <f t="shared" si="84"/>
        <v>Общий расчет. Ци Мень. Анализ Дворца. Операторы. Ворота. Ворота. Сила ворот по Дворцу</v>
      </c>
      <c r="C1729" s="11" t="str">
        <f>IFERROR(VLOOKUP(I1729,lvl_1[],2,FALSE),"Нет")</f>
        <v>Общий расчет</v>
      </c>
      <c r="D1729" s="11" t="str">
        <f>IFERROR(VLOOKUP(Rule!J1729,lvl_2[],2,FALSE),"Нет")</f>
        <v>Ци Мень</v>
      </c>
      <c r="E1729" s="11" t="str">
        <f>IFERROR(VLOOKUP(Rule!K1729,lvl_3[],2,FALSE),"Нет")</f>
        <v>Анализ Дворца</v>
      </c>
      <c r="F1729" s="11" t="str">
        <f>IFERROR(INDEX(lvl_4[],MATCH(L1729,lvl_4[ID],0),MATCH(TEXT(K1729,"##0"),lvl_4[#Headers],0)),"Нет")</f>
        <v>Операторы</v>
      </c>
      <c r="G1729" s="11" t="str">
        <f>IFERROR(INDEX(lvl_5[],MATCH(M1729,lvl_5[ID],0),MATCH(_xlfn.CONCAT(TEXT(K1729,"##0"),"_",TEXT(L1729,"##0")),lvl_5[#Headers],0)),"Нет")</f>
        <v>Ворота</v>
      </c>
      <c r="H1729" s="11" t="str">
        <f>IFERROR(INDEX(lvl_6[],MATCH(N1729,lvl_6[ID],0),MATCH(_xlfn.CONCAT(K1729,"_",L1729,"_",M1729),lvl_6[#Headers],0)),"Нет")</f>
        <v>Ворота. Сила ворот по Дворцу</v>
      </c>
      <c r="I1729" s="12">
        <v>1</v>
      </c>
      <c r="J1729" s="12">
        <v>2</v>
      </c>
      <c r="K1729" s="12">
        <v>2</v>
      </c>
      <c r="L1729" s="12">
        <v>3</v>
      </c>
      <c r="M1729" s="12">
        <v>1</v>
      </c>
      <c r="N1729" s="12">
        <v>3</v>
      </c>
      <c r="O1729" s="12">
        <f>COUNTIF($P$2:P1729,P1729)</f>
        <v>32</v>
      </c>
      <c r="P1729" s="12" t="str">
        <f t="shared" si="82"/>
        <v>122030103</v>
      </c>
      <c r="Q1729" s="12" t="str">
        <f t="shared" si="83"/>
        <v>1220301030032</v>
      </c>
      <c r="R1729" s="20" t="s">
        <v>2225</v>
      </c>
      <c r="S1729" s="20" t="s">
        <v>2234</v>
      </c>
      <c r="AW1729" s="12">
        <v>7</v>
      </c>
      <c r="BB1729" s="12" t="s">
        <v>29</v>
      </c>
      <c r="BG1729" s="21">
        <v>0.1</v>
      </c>
      <c r="BJ1729" s="12">
        <v>1</v>
      </c>
    </row>
    <row r="1730" spans="1:62" ht="45" x14ac:dyDescent="0.25">
      <c r="A1730" s="12">
        <v>1</v>
      </c>
      <c r="B1730" s="11" t="str">
        <f t="shared" si="84"/>
        <v>Общий расчет. Ци Мень. Анализ Дворца. Операторы. Ворота. Ворота. Сила ворот по Дворцу</v>
      </c>
      <c r="C1730" s="11" t="str">
        <f>IFERROR(VLOOKUP(I1730,lvl_1[],2,FALSE),"Нет")</f>
        <v>Общий расчет</v>
      </c>
      <c r="D1730" s="11" t="str">
        <f>IFERROR(VLOOKUP(Rule!J1730,lvl_2[],2,FALSE),"Нет")</f>
        <v>Ци Мень</v>
      </c>
      <c r="E1730" s="11" t="str">
        <f>IFERROR(VLOOKUP(Rule!K1730,lvl_3[],2,FALSE),"Нет")</f>
        <v>Анализ Дворца</v>
      </c>
      <c r="F1730" s="11" t="str">
        <f>IFERROR(INDEX(lvl_4[],MATCH(L1730,lvl_4[ID],0),MATCH(TEXT(K1730,"##0"),lvl_4[#Headers],0)),"Нет")</f>
        <v>Операторы</v>
      </c>
      <c r="G1730" s="11" t="str">
        <f>IFERROR(INDEX(lvl_5[],MATCH(M1730,lvl_5[ID],0),MATCH(_xlfn.CONCAT(TEXT(K1730,"##0"),"_",TEXT(L1730,"##0")),lvl_5[#Headers],0)),"Нет")</f>
        <v>Ворота</v>
      </c>
      <c r="H1730" s="11" t="str">
        <f>IFERROR(INDEX(lvl_6[],MATCH(N1730,lvl_6[ID],0),MATCH(_xlfn.CONCAT(K1730,"_",L1730,"_",M1730),lvl_6[#Headers],0)),"Нет")</f>
        <v>Ворота. Сила ворот по Дворцу</v>
      </c>
      <c r="I1730" s="12">
        <v>1</v>
      </c>
      <c r="J1730" s="12">
        <v>2</v>
      </c>
      <c r="K1730" s="12">
        <v>2</v>
      </c>
      <c r="L1730" s="12">
        <v>3</v>
      </c>
      <c r="M1730" s="12">
        <v>1</v>
      </c>
      <c r="N1730" s="12">
        <v>3</v>
      </c>
      <c r="O1730" s="12">
        <f>COUNTIF($P$2:P1730,P1730)</f>
        <v>33</v>
      </c>
      <c r="P1730" s="12" t="str">
        <f t="shared" si="82"/>
        <v>122030103</v>
      </c>
      <c r="Q1730" s="12" t="str">
        <f t="shared" si="83"/>
        <v>1220301030033</v>
      </c>
      <c r="R1730" s="20" t="s">
        <v>2225</v>
      </c>
      <c r="S1730" s="20" t="s">
        <v>2231</v>
      </c>
      <c r="AW1730" s="12">
        <v>6</v>
      </c>
      <c r="BB1730" s="12" t="s">
        <v>8</v>
      </c>
      <c r="BG1730" s="21" t="s">
        <v>1109</v>
      </c>
      <c r="BJ1730" s="12">
        <v>1</v>
      </c>
    </row>
    <row r="1731" spans="1:62" ht="45" x14ac:dyDescent="0.25">
      <c r="A1731" s="12">
        <v>1</v>
      </c>
      <c r="B1731" s="11" t="str">
        <f t="shared" si="84"/>
        <v>Общий расчет. Ци Мень. Анализ Дворца. Операторы. Ворота. Ворота. Сила ворот по Дворцу</v>
      </c>
      <c r="C1731" s="11" t="str">
        <f>IFERROR(VLOOKUP(I1731,lvl_1[],2,FALSE),"Нет")</f>
        <v>Общий расчет</v>
      </c>
      <c r="D1731" s="11" t="str">
        <f>IFERROR(VLOOKUP(Rule!J1731,lvl_2[],2,FALSE),"Нет")</f>
        <v>Ци Мень</v>
      </c>
      <c r="E1731" s="11" t="str">
        <f>IFERROR(VLOOKUP(Rule!K1731,lvl_3[],2,FALSE),"Нет")</f>
        <v>Анализ Дворца</v>
      </c>
      <c r="F1731" s="11" t="str">
        <f>IFERROR(INDEX(lvl_4[],MATCH(L1731,lvl_4[ID],0),MATCH(TEXT(K1731,"##0"),lvl_4[#Headers],0)),"Нет")</f>
        <v>Операторы</v>
      </c>
      <c r="G1731" s="11" t="str">
        <f>IFERROR(INDEX(lvl_5[],MATCH(M1731,lvl_5[ID],0),MATCH(_xlfn.CONCAT(TEXT(K1731,"##0"),"_",TEXT(L1731,"##0")),lvl_5[#Headers],0)),"Нет")</f>
        <v>Ворота</v>
      </c>
      <c r="H1731" s="11" t="str">
        <f>IFERROR(INDEX(lvl_6[],MATCH(N1731,lvl_6[ID],0),MATCH(_xlfn.CONCAT(K1731,"_",L1731,"_",M1731),lvl_6[#Headers],0)),"Нет")</f>
        <v>Ворота. Сила ворот по Дворцу</v>
      </c>
      <c r="I1731" s="12">
        <v>1</v>
      </c>
      <c r="J1731" s="12">
        <v>2</v>
      </c>
      <c r="K1731" s="12">
        <v>2</v>
      </c>
      <c r="L1731" s="12">
        <v>3</v>
      </c>
      <c r="M1731" s="12">
        <v>1</v>
      </c>
      <c r="N1731" s="12">
        <v>3</v>
      </c>
      <c r="O1731" s="12">
        <f>COUNTIF($P$2:P1731,P1731)</f>
        <v>34</v>
      </c>
      <c r="P1731" s="12" t="str">
        <f t="shared" si="82"/>
        <v>122030103</v>
      </c>
      <c r="Q1731" s="12" t="str">
        <f t="shared" si="83"/>
        <v>1220301030034</v>
      </c>
      <c r="R1731" s="20" t="s">
        <v>2225</v>
      </c>
      <c r="S1731" s="20" t="s">
        <v>2232</v>
      </c>
      <c r="AW1731" s="12">
        <v>6</v>
      </c>
      <c r="BB1731" s="12" t="s">
        <v>12</v>
      </c>
      <c r="BG1731" s="21">
        <v>0.9</v>
      </c>
      <c r="BJ1731" s="12">
        <v>1</v>
      </c>
    </row>
    <row r="1732" spans="1:62" ht="45" x14ac:dyDescent="0.25">
      <c r="A1732" s="12">
        <v>1</v>
      </c>
      <c r="B1732" s="11" t="str">
        <f t="shared" si="84"/>
        <v>Общий расчет. Ци Мень. Анализ Дворца. Операторы. Ворота. Ворота. Сила ворот по Дворцу</v>
      </c>
      <c r="C1732" s="11" t="str">
        <f>IFERROR(VLOOKUP(I1732,lvl_1[],2,FALSE),"Нет")</f>
        <v>Общий расчет</v>
      </c>
      <c r="D1732" s="11" t="str">
        <f>IFERROR(VLOOKUP(Rule!J1732,lvl_2[],2,FALSE),"Нет")</f>
        <v>Ци Мень</v>
      </c>
      <c r="E1732" s="11" t="str">
        <f>IFERROR(VLOOKUP(Rule!K1732,lvl_3[],2,FALSE),"Нет")</f>
        <v>Анализ Дворца</v>
      </c>
      <c r="F1732" s="11" t="str">
        <f>IFERROR(INDEX(lvl_4[],MATCH(L1732,lvl_4[ID],0),MATCH(TEXT(K1732,"##0"),lvl_4[#Headers],0)),"Нет")</f>
        <v>Операторы</v>
      </c>
      <c r="G1732" s="11" t="str">
        <f>IFERROR(INDEX(lvl_5[],MATCH(M1732,lvl_5[ID],0),MATCH(_xlfn.CONCAT(TEXT(K1732,"##0"),"_",TEXT(L1732,"##0")),lvl_5[#Headers],0)),"Нет")</f>
        <v>Ворота</v>
      </c>
      <c r="H1732" s="11" t="str">
        <f>IFERROR(INDEX(lvl_6[],MATCH(N1732,lvl_6[ID],0),MATCH(_xlfn.CONCAT(K1732,"_",L1732,"_",M1732),lvl_6[#Headers],0)),"Нет")</f>
        <v>Ворота. Сила ворот по Дворцу</v>
      </c>
      <c r="I1732" s="12">
        <v>1</v>
      </c>
      <c r="J1732" s="12">
        <v>2</v>
      </c>
      <c r="K1732" s="12">
        <v>2</v>
      </c>
      <c r="L1732" s="12">
        <v>3</v>
      </c>
      <c r="M1732" s="12">
        <v>1</v>
      </c>
      <c r="N1732" s="12">
        <v>3</v>
      </c>
      <c r="O1732" s="12">
        <f>COUNTIF($P$2:P1732,P1732)</f>
        <v>35</v>
      </c>
      <c r="P1732" s="12" t="str">
        <f t="shared" si="82"/>
        <v>122030103</v>
      </c>
      <c r="Q1732" s="12" t="str">
        <f t="shared" si="83"/>
        <v>1220301030035</v>
      </c>
      <c r="R1732" s="20" t="s">
        <v>2225</v>
      </c>
      <c r="S1732" s="20" t="s">
        <v>2234</v>
      </c>
      <c r="AW1732" s="12">
        <v>6</v>
      </c>
      <c r="BB1732" s="12" t="s">
        <v>31</v>
      </c>
      <c r="BG1732" s="21">
        <v>0.1</v>
      </c>
      <c r="BJ1732" s="12">
        <v>1</v>
      </c>
    </row>
    <row r="1733" spans="1:62" ht="45" x14ac:dyDescent="0.25">
      <c r="A1733" s="12">
        <v>1</v>
      </c>
      <c r="B1733" s="11" t="str">
        <f t="shared" si="84"/>
        <v>Общий расчет. Ци Мень. Анализ Дворца. Операторы. Ворота. Ворота. Сила ворот по Дворцу</v>
      </c>
      <c r="C1733" s="11" t="str">
        <f>IFERROR(VLOOKUP(I1733,lvl_1[],2,FALSE),"Нет")</f>
        <v>Общий расчет</v>
      </c>
      <c r="D1733" s="11" t="str">
        <f>IFERROR(VLOOKUP(Rule!J1733,lvl_2[],2,FALSE),"Нет")</f>
        <v>Ци Мень</v>
      </c>
      <c r="E1733" s="11" t="str">
        <f>IFERROR(VLOOKUP(Rule!K1733,lvl_3[],2,FALSE),"Нет")</f>
        <v>Анализ Дворца</v>
      </c>
      <c r="F1733" s="11" t="str">
        <f>IFERROR(INDEX(lvl_4[],MATCH(L1733,lvl_4[ID],0),MATCH(TEXT(K1733,"##0"),lvl_4[#Headers],0)),"Нет")</f>
        <v>Операторы</v>
      </c>
      <c r="G1733" s="11" t="str">
        <f>IFERROR(INDEX(lvl_5[],MATCH(M1733,lvl_5[ID],0),MATCH(_xlfn.CONCAT(TEXT(K1733,"##0"),"_",TEXT(L1733,"##0")),lvl_5[#Headers],0)),"Нет")</f>
        <v>Ворота</v>
      </c>
      <c r="H1733" s="11" t="str">
        <f>IFERROR(INDEX(lvl_6[],MATCH(N1733,lvl_6[ID],0),MATCH(_xlfn.CONCAT(K1733,"_",L1733,"_",M1733),lvl_6[#Headers],0)),"Нет")</f>
        <v>Ворота. Сила ворот по Дворцу</v>
      </c>
      <c r="I1733" s="12">
        <v>1</v>
      </c>
      <c r="J1733" s="12">
        <v>2</v>
      </c>
      <c r="K1733" s="12">
        <v>2</v>
      </c>
      <c r="L1733" s="12">
        <v>3</v>
      </c>
      <c r="M1733" s="12">
        <v>1</v>
      </c>
      <c r="N1733" s="12">
        <v>3</v>
      </c>
      <c r="O1733" s="12">
        <f>COUNTIF($P$2:P1733,P1733)</f>
        <v>36</v>
      </c>
      <c r="P1733" s="12" t="str">
        <f t="shared" si="82"/>
        <v>122030103</v>
      </c>
      <c r="Q1733" s="12" t="str">
        <f t="shared" si="83"/>
        <v>1220301030036</v>
      </c>
      <c r="R1733" s="20" t="s">
        <v>2225</v>
      </c>
      <c r="S1733" s="20" t="s">
        <v>2237</v>
      </c>
      <c r="AW1733" s="12">
        <v>6</v>
      </c>
      <c r="BB1733" s="12" t="s">
        <v>22</v>
      </c>
      <c r="BG1733" s="21">
        <v>0</v>
      </c>
      <c r="BI1733" s="12">
        <v>1</v>
      </c>
      <c r="BJ1733" s="12">
        <v>1</v>
      </c>
    </row>
    <row r="1734" spans="1:62" ht="45" x14ac:dyDescent="0.25">
      <c r="A1734" s="12">
        <v>1</v>
      </c>
      <c r="B1734" s="11" t="str">
        <f t="shared" si="84"/>
        <v>Общий расчет. Ци Мень. Анализ Дворца. Операторы. Ворота. Ворота. Сила ворот по Дворцу</v>
      </c>
      <c r="C1734" s="11" t="str">
        <f>IFERROR(VLOOKUP(I1734,lvl_1[],2,FALSE),"Нет")</f>
        <v>Общий расчет</v>
      </c>
      <c r="D1734" s="11" t="str">
        <f>IFERROR(VLOOKUP(Rule!J1734,lvl_2[],2,FALSE),"Нет")</f>
        <v>Ци Мень</v>
      </c>
      <c r="E1734" s="11" t="str">
        <f>IFERROR(VLOOKUP(Rule!K1734,lvl_3[],2,FALSE),"Нет")</f>
        <v>Анализ Дворца</v>
      </c>
      <c r="F1734" s="11" t="str">
        <f>IFERROR(INDEX(lvl_4[],MATCH(L1734,lvl_4[ID],0),MATCH(TEXT(K1734,"##0"),lvl_4[#Headers],0)),"Нет")</f>
        <v>Операторы</v>
      </c>
      <c r="G1734" s="11" t="str">
        <f>IFERROR(INDEX(lvl_5[],MATCH(M1734,lvl_5[ID],0),MATCH(_xlfn.CONCAT(TEXT(K1734,"##0"),"_",TEXT(L1734,"##0")),lvl_5[#Headers],0)),"Нет")</f>
        <v>Ворота</v>
      </c>
      <c r="H1734" s="11" t="str">
        <f>IFERROR(INDEX(lvl_6[],MATCH(N1734,lvl_6[ID],0),MATCH(_xlfn.CONCAT(K1734,"_",L1734,"_",M1734),lvl_6[#Headers],0)),"Нет")</f>
        <v>Ворота. Сила ворот по Дворцу</v>
      </c>
      <c r="I1734" s="12">
        <v>1</v>
      </c>
      <c r="J1734" s="12">
        <v>2</v>
      </c>
      <c r="K1734" s="12">
        <v>2</v>
      </c>
      <c r="L1734" s="12">
        <v>3</v>
      </c>
      <c r="M1734" s="12">
        <v>1</v>
      </c>
      <c r="N1734" s="12">
        <v>3</v>
      </c>
      <c r="O1734" s="12">
        <f>COUNTIF($P$2:P1734,P1734)</f>
        <v>37</v>
      </c>
      <c r="P1734" s="12" t="str">
        <f t="shared" si="82"/>
        <v>122030103</v>
      </c>
      <c r="Q1734" s="12" t="str">
        <f t="shared" si="83"/>
        <v>1220301030037</v>
      </c>
      <c r="R1734" s="20" t="s">
        <v>2225</v>
      </c>
      <c r="S1734" s="20" t="s">
        <v>2240</v>
      </c>
      <c r="AW1734" s="12">
        <v>6</v>
      </c>
      <c r="BB1734" s="12" t="s">
        <v>16</v>
      </c>
      <c r="BG1734" s="21" t="s">
        <v>2230</v>
      </c>
      <c r="BJ1734" s="12">
        <v>1</v>
      </c>
    </row>
    <row r="1735" spans="1:62" ht="45" x14ac:dyDescent="0.25">
      <c r="A1735" s="12">
        <v>1</v>
      </c>
      <c r="B1735" s="11" t="str">
        <f t="shared" si="84"/>
        <v>Общий расчет. Ци Мень. Анализ Дворца. Операторы. Ворота. Ворота. Сила ворот по Дворцу</v>
      </c>
      <c r="C1735" s="11" t="str">
        <f>IFERROR(VLOOKUP(I1735,lvl_1[],2,FALSE),"Нет")</f>
        <v>Общий расчет</v>
      </c>
      <c r="D1735" s="11" t="str">
        <f>IFERROR(VLOOKUP(Rule!J1735,lvl_2[],2,FALSE),"Нет")</f>
        <v>Ци Мень</v>
      </c>
      <c r="E1735" s="11" t="str">
        <f>IFERROR(VLOOKUP(Rule!K1735,lvl_3[],2,FALSE),"Нет")</f>
        <v>Анализ Дворца</v>
      </c>
      <c r="F1735" s="11" t="str">
        <f>IFERROR(INDEX(lvl_4[],MATCH(L1735,lvl_4[ID],0),MATCH(TEXT(K1735,"##0"),lvl_4[#Headers],0)),"Нет")</f>
        <v>Операторы</v>
      </c>
      <c r="G1735" s="11" t="str">
        <f>IFERROR(INDEX(lvl_5[],MATCH(M1735,lvl_5[ID],0),MATCH(_xlfn.CONCAT(TEXT(K1735,"##0"),"_",TEXT(L1735,"##0")),lvl_5[#Headers],0)),"Нет")</f>
        <v>Ворота</v>
      </c>
      <c r="H1735" s="11" t="str">
        <f>IFERROR(INDEX(lvl_6[],MATCH(N1735,lvl_6[ID],0),MATCH(_xlfn.CONCAT(K1735,"_",L1735,"_",M1735),lvl_6[#Headers],0)),"Нет")</f>
        <v>Ворота. Сила ворот по Дворцу</v>
      </c>
      <c r="I1735" s="12">
        <v>1</v>
      </c>
      <c r="J1735" s="12">
        <v>2</v>
      </c>
      <c r="K1735" s="12">
        <v>2</v>
      </c>
      <c r="L1735" s="12">
        <v>3</v>
      </c>
      <c r="M1735" s="12">
        <v>1</v>
      </c>
      <c r="N1735" s="12">
        <v>3</v>
      </c>
      <c r="O1735" s="12">
        <f>COUNTIF($P$2:P1735,P1735)</f>
        <v>38</v>
      </c>
      <c r="P1735" s="12" t="str">
        <f t="shared" si="82"/>
        <v>122030103</v>
      </c>
      <c r="Q1735" s="12" t="str">
        <f t="shared" si="83"/>
        <v>1220301030038</v>
      </c>
      <c r="R1735" s="20" t="s">
        <v>2225</v>
      </c>
      <c r="S1735" s="20" t="s">
        <v>2241</v>
      </c>
      <c r="AW1735" s="12">
        <v>6</v>
      </c>
      <c r="BB1735" s="12" t="s">
        <v>19</v>
      </c>
      <c r="BG1735" s="21">
        <v>0.5</v>
      </c>
      <c r="BJ1735" s="12">
        <v>1</v>
      </c>
    </row>
    <row r="1736" spans="1:62" ht="45" x14ac:dyDescent="0.25">
      <c r="A1736" s="12">
        <v>1</v>
      </c>
      <c r="B1736" s="11" t="str">
        <f t="shared" si="84"/>
        <v>Общий расчет. Ци Мень. Анализ Дворца. Операторы. Ворота. Ворота. Сила ворот по Дворцу</v>
      </c>
      <c r="C1736" s="11" t="str">
        <f>IFERROR(VLOOKUP(I1736,lvl_1[],2,FALSE),"Нет")</f>
        <v>Общий расчет</v>
      </c>
      <c r="D1736" s="11" t="str">
        <f>IFERROR(VLOOKUP(Rule!J1736,lvl_2[],2,FALSE),"Нет")</f>
        <v>Ци Мень</v>
      </c>
      <c r="E1736" s="11" t="str">
        <f>IFERROR(VLOOKUP(Rule!K1736,lvl_3[],2,FALSE),"Нет")</f>
        <v>Анализ Дворца</v>
      </c>
      <c r="F1736" s="11" t="str">
        <f>IFERROR(INDEX(lvl_4[],MATCH(L1736,lvl_4[ID],0),MATCH(TEXT(K1736,"##0"),lvl_4[#Headers],0)),"Нет")</f>
        <v>Операторы</v>
      </c>
      <c r="G1736" s="11" t="str">
        <f>IFERROR(INDEX(lvl_5[],MATCH(M1736,lvl_5[ID],0),MATCH(_xlfn.CONCAT(TEXT(K1736,"##0"),"_",TEXT(L1736,"##0")),lvl_5[#Headers],0)),"Нет")</f>
        <v>Ворота</v>
      </c>
      <c r="H1736" s="11" t="str">
        <f>IFERROR(INDEX(lvl_6[],MATCH(N1736,lvl_6[ID],0),MATCH(_xlfn.CONCAT(K1736,"_",L1736,"_",M1736),lvl_6[#Headers],0)),"Нет")</f>
        <v>Ворота. Сила ворот по Дворцу</v>
      </c>
      <c r="I1736" s="12">
        <v>1</v>
      </c>
      <c r="J1736" s="12">
        <v>2</v>
      </c>
      <c r="K1736" s="12">
        <v>2</v>
      </c>
      <c r="L1736" s="12">
        <v>3</v>
      </c>
      <c r="M1736" s="12">
        <v>1</v>
      </c>
      <c r="N1736" s="12">
        <v>3</v>
      </c>
      <c r="O1736" s="12">
        <f>COUNTIF($P$2:P1736,P1736)</f>
        <v>39</v>
      </c>
      <c r="P1736" s="12" t="str">
        <f t="shared" si="82"/>
        <v>122030103</v>
      </c>
      <c r="Q1736" s="12" t="str">
        <f t="shared" si="83"/>
        <v>1220301030039</v>
      </c>
      <c r="R1736" s="20" t="s">
        <v>2225</v>
      </c>
      <c r="S1736" s="20" t="s">
        <v>2238</v>
      </c>
      <c r="AW1736" s="12">
        <v>6</v>
      </c>
      <c r="BB1736" s="12" t="s">
        <v>26</v>
      </c>
      <c r="BG1736" s="21" t="s">
        <v>2230</v>
      </c>
      <c r="BJ1736" s="12">
        <v>1</v>
      </c>
    </row>
    <row r="1737" spans="1:62" ht="45" x14ac:dyDescent="0.25">
      <c r="A1737" s="12">
        <v>1</v>
      </c>
      <c r="B1737" s="11" t="str">
        <f t="shared" si="84"/>
        <v>Общий расчет. Ци Мень. Анализ Дворца. Операторы. Ворота. Ворота. Сила ворот по Дворцу</v>
      </c>
      <c r="C1737" s="11" t="str">
        <f>IFERROR(VLOOKUP(I1737,lvl_1[],2,FALSE),"Нет")</f>
        <v>Общий расчет</v>
      </c>
      <c r="D1737" s="11" t="str">
        <f>IFERROR(VLOOKUP(Rule!J1737,lvl_2[],2,FALSE),"Нет")</f>
        <v>Ци Мень</v>
      </c>
      <c r="E1737" s="11" t="str">
        <f>IFERROR(VLOOKUP(Rule!K1737,lvl_3[],2,FALSE),"Нет")</f>
        <v>Анализ Дворца</v>
      </c>
      <c r="F1737" s="11" t="str">
        <f>IFERROR(INDEX(lvl_4[],MATCH(L1737,lvl_4[ID],0),MATCH(TEXT(K1737,"##0"),lvl_4[#Headers],0)),"Нет")</f>
        <v>Операторы</v>
      </c>
      <c r="G1737" s="11" t="str">
        <f>IFERROR(INDEX(lvl_5[],MATCH(M1737,lvl_5[ID],0),MATCH(_xlfn.CONCAT(TEXT(K1737,"##0"),"_",TEXT(L1737,"##0")),lvl_5[#Headers],0)),"Нет")</f>
        <v>Ворота</v>
      </c>
      <c r="H1737" s="11" t="str">
        <f>IFERROR(INDEX(lvl_6[],MATCH(N1737,lvl_6[ID],0),MATCH(_xlfn.CONCAT(K1737,"_",L1737,"_",M1737),lvl_6[#Headers],0)),"Нет")</f>
        <v>Ворота. Сила ворот по Дворцу</v>
      </c>
      <c r="I1737" s="12">
        <v>1</v>
      </c>
      <c r="J1737" s="12">
        <v>2</v>
      </c>
      <c r="K1737" s="12">
        <v>2</v>
      </c>
      <c r="L1737" s="12">
        <v>3</v>
      </c>
      <c r="M1737" s="12">
        <v>1</v>
      </c>
      <c r="N1737" s="12">
        <v>3</v>
      </c>
      <c r="O1737" s="12">
        <f>COUNTIF($P$2:P1737,P1737)</f>
        <v>40</v>
      </c>
      <c r="P1737" s="12" t="str">
        <f t="shared" si="82"/>
        <v>122030103</v>
      </c>
      <c r="Q1737" s="12" t="str">
        <f t="shared" si="83"/>
        <v>1220301030040</v>
      </c>
      <c r="R1737" s="20" t="s">
        <v>2225</v>
      </c>
      <c r="S1737" s="20" t="s">
        <v>2244</v>
      </c>
      <c r="AW1737" s="12">
        <v>6</v>
      </c>
      <c r="BB1737" s="12" t="s">
        <v>29</v>
      </c>
      <c r="BG1737" s="21" t="s">
        <v>2230</v>
      </c>
      <c r="BJ1737" s="12">
        <v>1</v>
      </c>
    </row>
    <row r="1738" spans="1:62" ht="45" x14ac:dyDescent="0.25">
      <c r="A1738" s="12">
        <v>1</v>
      </c>
      <c r="B1738" s="11" t="str">
        <f t="shared" si="84"/>
        <v>Общий расчет. Ци Мень. Анализ Дворца. Операторы. Ворота. Ворота. Сила ворот по Дворцу</v>
      </c>
      <c r="C1738" s="11" t="str">
        <f>IFERROR(VLOOKUP(I1738,lvl_1[],2,FALSE),"Нет")</f>
        <v>Общий расчет</v>
      </c>
      <c r="D1738" s="11" t="str">
        <f>IFERROR(VLOOKUP(Rule!J1738,lvl_2[],2,FALSE),"Нет")</f>
        <v>Ци Мень</v>
      </c>
      <c r="E1738" s="11" t="str">
        <f>IFERROR(VLOOKUP(Rule!K1738,lvl_3[],2,FALSE),"Нет")</f>
        <v>Анализ Дворца</v>
      </c>
      <c r="F1738" s="11" t="str">
        <f>IFERROR(INDEX(lvl_4[],MATCH(L1738,lvl_4[ID],0),MATCH(TEXT(K1738,"##0"),lvl_4[#Headers],0)),"Нет")</f>
        <v>Операторы</v>
      </c>
      <c r="G1738" s="11" t="str">
        <f>IFERROR(INDEX(lvl_5[],MATCH(M1738,lvl_5[ID],0),MATCH(_xlfn.CONCAT(TEXT(K1738,"##0"),"_",TEXT(L1738,"##0")),lvl_5[#Headers],0)),"Нет")</f>
        <v>Ворота</v>
      </c>
      <c r="H1738" s="11" t="str">
        <f>IFERROR(INDEX(lvl_6[],MATCH(N1738,lvl_6[ID],0),MATCH(_xlfn.CONCAT(K1738,"_",L1738,"_",M1738),lvl_6[#Headers],0)),"Нет")</f>
        <v>Ворота. Сила ворот по Дворцу</v>
      </c>
      <c r="I1738" s="12">
        <v>1</v>
      </c>
      <c r="J1738" s="12">
        <v>2</v>
      </c>
      <c r="K1738" s="12">
        <v>2</v>
      </c>
      <c r="L1738" s="12">
        <v>3</v>
      </c>
      <c r="M1738" s="12">
        <v>1</v>
      </c>
      <c r="N1738" s="12">
        <v>3</v>
      </c>
      <c r="O1738" s="12">
        <f>COUNTIF($P$2:P1738,P1738)</f>
        <v>41</v>
      </c>
      <c r="P1738" s="12" t="str">
        <f t="shared" si="82"/>
        <v>122030103</v>
      </c>
      <c r="Q1738" s="12" t="str">
        <f t="shared" si="83"/>
        <v>1220301030041</v>
      </c>
      <c r="R1738" s="20" t="s">
        <v>2225</v>
      </c>
      <c r="S1738" s="20" t="s">
        <v>2234</v>
      </c>
      <c r="AW1738" s="12">
        <v>1</v>
      </c>
      <c r="BB1738" s="12" t="s">
        <v>8</v>
      </c>
      <c r="BG1738" s="21">
        <v>0.1</v>
      </c>
      <c r="BJ1738" s="12">
        <v>1</v>
      </c>
    </row>
    <row r="1739" spans="1:62" ht="45" x14ac:dyDescent="0.25">
      <c r="A1739" s="12">
        <v>1</v>
      </c>
      <c r="B1739" s="11" t="str">
        <f t="shared" si="84"/>
        <v>Общий расчет. Ци Мень. Анализ Дворца. Операторы. Ворота. Ворота. Сила ворот по Дворцу</v>
      </c>
      <c r="C1739" s="11" t="str">
        <f>IFERROR(VLOOKUP(I1739,lvl_1[],2,FALSE),"Нет")</f>
        <v>Общий расчет</v>
      </c>
      <c r="D1739" s="11" t="str">
        <f>IFERROR(VLOOKUP(Rule!J1739,lvl_2[],2,FALSE),"Нет")</f>
        <v>Ци Мень</v>
      </c>
      <c r="E1739" s="11" t="str">
        <f>IFERROR(VLOOKUP(Rule!K1739,lvl_3[],2,FALSE),"Нет")</f>
        <v>Анализ Дворца</v>
      </c>
      <c r="F1739" s="11" t="str">
        <f>IFERROR(INDEX(lvl_4[],MATCH(L1739,lvl_4[ID],0),MATCH(TEXT(K1739,"##0"),lvl_4[#Headers],0)),"Нет")</f>
        <v>Операторы</v>
      </c>
      <c r="G1739" s="11" t="str">
        <f>IFERROR(INDEX(lvl_5[],MATCH(M1739,lvl_5[ID],0),MATCH(_xlfn.CONCAT(TEXT(K1739,"##0"),"_",TEXT(L1739,"##0")),lvl_5[#Headers],0)),"Нет")</f>
        <v>Ворота</v>
      </c>
      <c r="H1739" s="11" t="str">
        <f>IFERROR(INDEX(lvl_6[],MATCH(N1739,lvl_6[ID],0),MATCH(_xlfn.CONCAT(K1739,"_",L1739,"_",M1739),lvl_6[#Headers],0)),"Нет")</f>
        <v>Ворота. Сила ворот по Дворцу</v>
      </c>
      <c r="I1739" s="12">
        <v>1</v>
      </c>
      <c r="J1739" s="12">
        <v>2</v>
      </c>
      <c r="K1739" s="12">
        <v>2</v>
      </c>
      <c r="L1739" s="12">
        <v>3</v>
      </c>
      <c r="M1739" s="12">
        <v>1</v>
      </c>
      <c r="N1739" s="12">
        <v>3</v>
      </c>
      <c r="O1739" s="12">
        <f>COUNTIF($P$2:P1739,P1739)</f>
        <v>42</v>
      </c>
      <c r="P1739" s="12" t="str">
        <f t="shared" si="82"/>
        <v>122030103</v>
      </c>
      <c r="Q1739" s="12" t="str">
        <f t="shared" si="83"/>
        <v>1220301030042</v>
      </c>
      <c r="R1739" s="20" t="s">
        <v>2225</v>
      </c>
      <c r="S1739" s="20" t="s">
        <v>2233</v>
      </c>
      <c r="AW1739" s="12">
        <v>1</v>
      </c>
      <c r="BB1739" s="12" t="s">
        <v>12</v>
      </c>
      <c r="BG1739" s="21">
        <v>0</v>
      </c>
      <c r="BI1739" s="12">
        <v>1</v>
      </c>
      <c r="BJ1739" s="12">
        <v>1</v>
      </c>
    </row>
    <row r="1740" spans="1:62" ht="45" x14ac:dyDescent="0.25">
      <c r="A1740" s="12">
        <v>1</v>
      </c>
      <c r="B1740" s="11" t="str">
        <f t="shared" si="84"/>
        <v>Общий расчет. Ци Мень. Анализ Дворца. Операторы. Ворота. Ворота. Сила ворот по Дворцу</v>
      </c>
      <c r="C1740" s="11" t="str">
        <f>IFERROR(VLOOKUP(I1740,lvl_1[],2,FALSE),"Нет")</f>
        <v>Общий расчет</v>
      </c>
      <c r="D1740" s="11" t="str">
        <f>IFERROR(VLOOKUP(Rule!J1740,lvl_2[],2,FALSE),"Нет")</f>
        <v>Ци Мень</v>
      </c>
      <c r="E1740" s="11" t="str">
        <f>IFERROR(VLOOKUP(Rule!K1740,lvl_3[],2,FALSE),"Нет")</f>
        <v>Анализ Дворца</v>
      </c>
      <c r="F1740" s="11" t="str">
        <f>IFERROR(INDEX(lvl_4[],MATCH(L1740,lvl_4[ID],0),MATCH(TEXT(K1740,"##0"),lvl_4[#Headers],0)),"Нет")</f>
        <v>Операторы</v>
      </c>
      <c r="G1740" s="11" t="str">
        <f>IFERROR(INDEX(lvl_5[],MATCH(M1740,lvl_5[ID],0),MATCH(_xlfn.CONCAT(TEXT(K1740,"##0"),"_",TEXT(L1740,"##0")),lvl_5[#Headers],0)),"Нет")</f>
        <v>Ворота</v>
      </c>
      <c r="H1740" s="11" t="str">
        <f>IFERROR(INDEX(lvl_6[],MATCH(N1740,lvl_6[ID],0),MATCH(_xlfn.CONCAT(K1740,"_",L1740,"_",M1740),lvl_6[#Headers],0)),"Нет")</f>
        <v>Ворота. Сила ворот по Дворцу</v>
      </c>
      <c r="I1740" s="12">
        <v>1</v>
      </c>
      <c r="J1740" s="12">
        <v>2</v>
      </c>
      <c r="K1740" s="12">
        <v>2</v>
      </c>
      <c r="L1740" s="12">
        <v>3</v>
      </c>
      <c r="M1740" s="12">
        <v>1</v>
      </c>
      <c r="N1740" s="12">
        <v>3</v>
      </c>
      <c r="O1740" s="12">
        <f>COUNTIF($P$2:P1740,P1740)</f>
        <v>43</v>
      </c>
      <c r="P1740" s="12" t="str">
        <f t="shared" si="82"/>
        <v>122030103</v>
      </c>
      <c r="Q1740" s="12" t="str">
        <f t="shared" si="83"/>
        <v>1220301030043</v>
      </c>
      <c r="R1740" s="20" t="s">
        <v>2225</v>
      </c>
      <c r="S1740" s="20" t="s">
        <v>2232</v>
      </c>
      <c r="AW1740" s="12">
        <v>1</v>
      </c>
      <c r="BB1740" s="12" t="s">
        <v>31</v>
      </c>
      <c r="BG1740" s="21">
        <v>0.9</v>
      </c>
      <c r="BJ1740" s="12">
        <v>1</v>
      </c>
    </row>
    <row r="1741" spans="1:62" ht="45" x14ac:dyDescent="0.25">
      <c r="A1741" s="12">
        <v>1</v>
      </c>
      <c r="B1741" s="11" t="str">
        <f t="shared" si="84"/>
        <v>Общий расчет. Ци Мень. Анализ Дворца. Операторы. Ворота. Ворота. Сила ворот по Дворцу</v>
      </c>
      <c r="C1741" s="11" t="str">
        <f>IFERROR(VLOOKUP(I1741,lvl_1[],2,FALSE),"Нет")</f>
        <v>Общий расчет</v>
      </c>
      <c r="D1741" s="11" t="str">
        <f>IFERROR(VLOOKUP(Rule!J1741,lvl_2[],2,FALSE),"Нет")</f>
        <v>Ци Мень</v>
      </c>
      <c r="E1741" s="11" t="str">
        <f>IFERROR(VLOOKUP(Rule!K1741,lvl_3[],2,FALSE),"Нет")</f>
        <v>Анализ Дворца</v>
      </c>
      <c r="F1741" s="11" t="str">
        <f>IFERROR(INDEX(lvl_4[],MATCH(L1741,lvl_4[ID],0),MATCH(TEXT(K1741,"##0"),lvl_4[#Headers],0)),"Нет")</f>
        <v>Операторы</v>
      </c>
      <c r="G1741" s="11" t="str">
        <f>IFERROR(INDEX(lvl_5[],MATCH(M1741,lvl_5[ID],0),MATCH(_xlfn.CONCAT(TEXT(K1741,"##0"),"_",TEXT(L1741,"##0")),lvl_5[#Headers],0)),"Нет")</f>
        <v>Ворота</v>
      </c>
      <c r="H1741" s="11" t="str">
        <f>IFERROR(INDEX(lvl_6[],MATCH(N1741,lvl_6[ID],0),MATCH(_xlfn.CONCAT(K1741,"_",L1741,"_",M1741),lvl_6[#Headers],0)),"Нет")</f>
        <v>Ворота. Сила ворот по Дворцу</v>
      </c>
      <c r="I1741" s="12">
        <v>1</v>
      </c>
      <c r="J1741" s="12">
        <v>2</v>
      </c>
      <c r="K1741" s="12">
        <v>2</v>
      </c>
      <c r="L1741" s="12">
        <v>3</v>
      </c>
      <c r="M1741" s="12">
        <v>1</v>
      </c>
      <c r="N1741" s="12">
        <v>3</v>
      </c>
      <c r="O1741" s="12">
        <f>COUNTIF($P$2:P1741,P1741)</f>
        <v>44</v>
      </c>
      <c r="P1741" s="12" t="str">
        <f t="shared" si="82"/>
        <v>122030103</v>
      </c>
      <c r="Q1741" s="12" t="str">
        <f t="shared" si="83"/>
        <v>1220301030044</v>
      </c>
      <c r="R1741" s="20" t="s">
        <v>2225</v>
      </c>
      <c r="S1741" s="20" t="s">
        <v>2234</v>
      </c>
      <c r="AW1741" s="12">
        <v>1</v>
      </c>
      <c r="BB1741" s="12" t="s">
        <v>22</v>
      </c>
      <c r="BG1741" s="21">
        <v>0.1</v>
      </c>
      <c r="BJ1741" s="12">
        <v>1</v>
      </c>
    </row>
    <row r="1742" spans="1:62" ht="45" x14ac:dyDescent="0.25">
      <c r="A1742" s="12">
        <v>1</v>
      </c>
      <c r="B1742" s="11" t="str">
        <f t="shared" si="84"/>
        <v>Общий расчет. Ци Мень. Анализ Дворца. Операторы. Ворота. Ворота. Сила ворот по Дворцу</v>
      </c>
      <c r="C1742" s="11" t="str">
        <f>IFERROR(VLOOKUP(I1742,lvl_1[],2,FALSE),"Нет")</f>
        <v>Общий расчет</v>
      </c>
      <c r="D1742" s="11" t="str">
        <f>IFERROR(VLOOKUP(Rule!J1742,lvl_2[],2,FALSE),"Нет")</f>
        <v>Ци Мень</v>
      </c>
      <c r="E1742" s="11" t="str">
        <f>IFERROR(VLOOKUP(Rule!K1742,lvl_3[],2,FALSE),"Нет")</f>
        <v>Анализ Дворца</v>
      </c>
      <c r="F1742" s="11" t="str">
        <f>IFERROR(INDEX(lvl_4[],MATCH(L1742,lvl_4[ID],0),MATCH(TEXT(K1742,"##0"),lvl_4[#Headers],0)),"Нет")</f>
        <v>Операторы</v>
      </c>
      <c r="G1742" s="11" t="str">
        <f>IFERROR(INDEX(lvl_5[],MATCH(M1742,lvl_5[ID],0),MATCH(_xlfn.CONCAT(TEXT(K1742,"##0"),"_",TEXT(L1742,"##0")),lvl_5[#Headers],0)),"Нет")</f>
        <v>Ворота</v>
      </c>
      <c r="H1742" s="11" t="str">
        <f>IFERROR(INDEX(lvl_6[],MATCH(N1742,lvl_6[ID],0),MATCH(_xlfn.CONCAT(K1742,"_",L1742,"_",M1742),lvl_6[#Headers],0)),"Нет")</f>
        <v>Ворота. Сила ворот по Дворцу</v>
      </c>
      <c r="I1742" s="12">
        <v>1</v>
      </c>
      <c r="J1742" s="12">
        <v>2</v>
      </c>
      <c r="K1742" s="12">
        <v>2</v>
      </c>
      <c r="L1742" s="12">
        <v>3</v>
      </c>
      <c r="M1742" s="12">
        <v>1</v>
      </c>
      <c r="N1742" s="12">
        <v>3</v>
      </c>
      <c r="O1742" s="12">
        <f>COUNTIF($P$2:P1742,P1742)</f>
        <v>45</v>
      </c>
      <c r="P1742" s="12" t="str">
        <f t="shared" si="82"/>
        <v>122030103</v>
      </c>
      <c r="Q1742" s="12" t="str">
        <f t="shared" si="83"/>
        <v>1220301030045</v>
      </c>
      <c r="R1742" s="20" t="s">
        <v>2225</v>
      </c>
      <c r="S1742" s="20" t="s">
        <v>2242</v>
      </c>
      <c r="AW1742" s="12">
        <v>1</v>
      </c>
      <c r="BB1742" s="12" t="s">
        <v>16</v>
      </c>
      <c r="BG1742" s="21" t="s">
        <v>2230</v>
      </c>
      <c r="BJ1742" s="12">
        <v>1</v>
      </c>
    </row>
    <row r="1743" spans="1:62" ht="45" x14ac:dyDescent="0.25">
      <c r="A1743" s="12">
        <v>1</v>
      </c>
      <c r="B1743" s="11" t="str">
        <f t="shared" si="84"/>
        <v>Общий расчет. Ци Мень. Анализ Дворца. Операторы. Ворота. Ворота. Сила ворот по Дворцу</v>
      </c>
      <c r="C1743" s="11" t="str">
        <f>IFERROR(VLOOKUP(I1743,lvl_1[],2,FALSE),"Нет")</f>
        <v>Общий расчет</v>
      </c>
      <c r="D1743" s="11" t="str">
        <f>IFERROR(VLOOKUP(Rule!J1743,lvl_2[],2,FALSE),"Нет")</f>
        <v>Ци Мень</v>
      </c>
      <c r="E1743" s="11" t="str">
        <f>IFERROR(VLOOKUP(Rule!K1743,lvl_3[],2,FALSE),"Нет")</f>
        <v>Анализ Дворца</v>
      </c>
      <c r="F1743" s="11" t="str">
        <f>IFERROR(INDEX(lvl_4[],MATCH(L1743,lvl_4[ID],0),MATCH(TEXT(K1743,"##0"),lvl_4[#Headers],0)),"Нет")</f>
        <v>Операторы</v>
      </c>
      <c r="G1743" s="11" t="str">
        <f>IFERROR(INDEX(lvl_5[],MATCH(M1743,lvl_5[ID],0),MATCH(_xlfn.CONCAT(TEXT(K1743,"##0"),"_",TEXT(L1743,"##0")),lvl_5[#Headers],0)),"Нет")</f>
        <v>Ворота</v>
      </c>
      <c r="H1743" s="11" t="str">
        <f>IFERROR(INDEX(lvl_6[],MATCH(N1743,lvl_6[ID],0),MATCH(_xlfn.CONCAT(K1743,"_",L1743,"_",M1743),lvl_6[#Headers],0)),"Нет")</f>
        <v>Ворота. Сила ворот по Дворцу</v>
      </c>
      <c r="I1743" s="12">
        <v>1</v>
      </c>
      <c r="J1743" s="12">
        <v>2</v>
      </c>
      <c r="K1743" s="12">
        <v>2</v>
      </c>
      <c r="L1743" s="12">
        <v>3</v>
      </c>
      <c r="M1743" s="12">
        <v>1</v>
      </c>
      <c r="N1743" s="12">
        <v>3</v>
      </c>
      <c r="O1743" s="12">
        <f>COUNTIF($P$2:P1743,P1743)</f>
        <v>46</v>
      </c>
      <c r="P1743" s="12" t="str">
        <f t="shared" si="82"/>
        <v>122030103</v>
      </c>
      <c r="Q1743" s="12" t="str">
        <f t="shared" si="83"/>
        <v>1220301030046</v>
      </c>
      <c r="R1743" s="20" t="s">
        <v>2225</v>
      </c>
      <c r="S1743" s="20" t="s">
        <v>2242</v>
      </c>
      <c r="AW1743" s="12">
        <v>1</v>
      </c>
      <c r="BB1743" s="12" t="s">
        <v>19</v>
      </c>
      <c r="BG1743" s="21" t="s">
        <v>2230</v>
      </c>
      <c r="BJ1743" s="12">
        <v>1</v>
      </c>
    </row>
    <row r="1744" spans="1:62" ht="45" x14ac:dyDescent="0.25">
      <c r="A1744" s="12">
        <v>1</v>
      </c>
      <c r="B1744" s="11" t="str">
        <f t="shared" si="84"/>
        <v>Общий расчет. Ци Мень. Анализ Дворца. Операторы. Ворота. Ворота. Сила ворот по Дворцу</v>
      </c>
      <c r="C1744" s="11" t="str">
        <f>IFERROR(VLOOKUP(I1744,lvl_1[],2,FALSE),"Нет")</f>
        <v>Общий расчет</v>
      </c>
      <c r="D1744" s="11" t="str">
        <f>IFERROR(VLOOKUP(Rule!J1744,lvl_2[],2,FALSE),"Нет")</f>
        <v>Ци Мень</v>
      </c>
      <c r="E1744" s="11" t="str">
        <f>IFERROR(VLOOKUP(Rule!K1744,lvl_3[],2,FALSE),"Нет")</f>
        <v>Анализ Дворца</v>
      </c>
      <c r="F1744" s="11" t="str">
        <f>IFERROR(INDEX(lvl_4[],MATCH(L1744,lvl_4[ID],0),MATCH(TEXT(K1744,"##0"),lvl_4[#Headers],0)),"Нет")</f>
        <v>Операторы</v>
      </c>
      <c r="G1744" s="11" t="str">
        <f>IFERROR(INDEX(lvl_5[],MATCH(M1744,lvl_5[ID],0),MATCH(_xlfn.CONCAT(TEXT(K1744,"##0"),"_",TEXT(L1744,"##0")),lvl_5[#Headers],0)),"Нет")</f>
        <v>Ворота</v>
      </c>
      <c r="H1744" s="11" t="str">
        <f>IFERROR(INDEX(lvl_6[],MATCH(N1744,lvl_6[ID],0),MATCH(_xlfn.CONCAT(K1744,"_",L1744,"_",M1744),lvl_6[#Headers],0)),"Нет")</f>
        <v>Ворота. Сила ворот по Дворцу</v>
      </c>
      <c r="I1744" s="12">
        <v>1</v>
      </c>
      <c r="J1744" s="12">
        <v>2</v>
      </c>
      <c r="K1744" s="12">
        <v>2</v>
      </c>
      <c r="L1744" s="12">
        <v>3</v>
      </c>
      <c r="M1744" s="12">
        <v>1</v>
      </c>
      <c r="N1744" s="12">
        <v>3</v>
      </c>
      <c r="O1744" s="12">
        <f>COUNTIF($P$2:P1744,P1744)</f>
        <v>47</v>
      </c>
      <c r="P1744" s="12" t="str">
        <f t="shared" si="82"/>
        <v>122030103</v>
      </c>
      <c r="Q1744" s="12" t="str">
        <f t="shared" si="83"/>
        <v>1220301030047</v>
      </c>
      <c r="R1744" s="20" t="s">
        <v>2225</v>
      </c>
      <c r="S1744" s="20" t="s">
        <v>2243</v>
      </c>
      <c r="AW1744" s="12">
        <v>1</v>
      </c>
      <c r="BB1744" s="12" t="s">
        <v>26</v>
      </c>
      <c r="BG1744" s="21" t="s">
        <v>2230</v>
      </c>
      <c r="BI1744" s="12">
        <v>1</v>
      </c>
      <c r="BJ1744" s="12">
        <v>1</v>
      </c>
    </row>
    <row r="1745" spans="1:62" ht="45" x14ac:dyDescent="0.25">
      <c r="A1745" s="12">
        <v>1</v>
      </c>
      <c r="B1745" s="11" t="str">
        <f t="shared" si="84"/>
        <v>Общий расчет. Ци Мень. Анализ Дворца. Операторы. Ворота. Ворота. Сила ворот по Дворцу</v>
      </c>
      <c r="C1745" s="11" t="str">
        <f>IFERROR(VLOOKUP(I1745,lvl_1[],2,FALSE),"Нет")</f>
        <v>Общий расчет</v>
      </c>
      <c r="D1745" s="11" t="str">
        <f>IFERROR(VLOOKUP(Rule!J1745,lvl_2[],2,FALSE),"Нет")</f>
        <v>Ци Мень</v>
      </c>
      <c r="E1745" s="11" t="str">
        <f>IFERROR(VLOOKUP(Rule!K1745,lvl_3[],2,FALSE),"Нет")</f>
        <v>Анализ Дворца</v>
      </c>
      <c r="F1745" s="11" t="str">
        <f>IFERROR(INDEX(lvl_4[],MATCH(L1745,lvl_4[ID],0),MATCH(TEXT(K1745,"##0"),lvl_4[#Headers],0)),"Нет")</f>
        <v>Операторы</v>
      </c>
      <c r="G1745" s="11" t="str">
        <f>IFERROR(INDEX(lvl_5[],MATCH(M1745,lvl_5[ID],0),MATCH(_xlfn.CONCAT(TEXT(K1745,"##0"),"_",TEXT(L1745,"##0")),lvl_5[#Headers],0)),"Нет")</f>
        <v>Ворота</v>
      </c>
      <c r="H1745" s="11" t="str">
        <f>IFERROR(INDEX(lvl_6[],MATCH(N1745,lvl_6[ID],0),MATCH(_xlfn.CONCAT(K1745,"_",L1745,"_",M1745),lvl_6[#Headers],0)),"Нет")</f>
        <v>Ворота. Сила ворот по Дворцу</v>
      </c>
      <c r="I1745" s="12">
        <v>1</v>
      </c>
      <c r="J1745" s="12">
        <v>2</v>
      </c>
      <c r="K1745" s="12">
        <v>2</v>
      </c>
      <c r="L1745" s="12">
        <v>3</v>
      </c>
      <c r="M1745" s="12">
        <v>1</v>
      </c>
      <c r="N1745" s="12">
        <v>3</v>
      </c>
      <c r="O1745" s="12">
        <f>COUNTIF($P$2:P1745,P1745)</f>
        <v>48</v>
      </c>
      <c r="P1745" s="12" t="str">
        <f t="shared" si="82"/>
        <v>122030103</v>
      </c>
      <c r="Q1745" s="12" t="str">
        <f t="shared" si="83"/>
        <v>1220301030048</v>
      </c>
      <c r="R1745" s="20" t="s">
        <v>2225</v>
      </c>
      <c r="S1745" s="20" t="s">
        <v>2238</v>
      </c>
      <c r="AW1745" s="12">
        <v>1</v>
      </c>
      <c r="BB1745" s="12" t="s">
        <v>29</v>
      </c>
      <c r="BG1745" s="21" t="s">
        <v>2230</v>
      </c>
      <c r="BJ1745" s="12">
        <v>1</v>
      </c>
    </row>
    <row r="1746" spans="1:62" ht="45" x14ac:dyDescent="0.25">
      <c r="A1746" s="12">
        <v>1</v>
      </c>
      <c r="B1746" s="11" t="str">
        <f t="shared" si="84"/>
        <v>Общий расчет. Ци Мень. Анализ Дворца. Операторы. Ворота. Ворота. Сила ворот по Дворцу</v>
      </c>
      <c r="C1746" s="11" t="str">
        <f>IFERROR(VLOOKUP(I1746,lvl_1[],2,FALSE),"Нет")</f>
        <v>Общий расчет</v>
      </c>
      <c r="D1746" s="11" t="str">
        <f>IFERROR(VLOOKUP(Rule!J1746,lvl_2[],2,FALSE),"Нет")</f>
        <v>Ци Мень</v>
      </c>
      <c r="E1746" s="11" t="str">
        <f>IFERROR(VLOOKUP(Rule!K1746,lvl_3[],2,FALSE),"Нет")</f>
        <v>Анализ Дворца</v>
      </c>
      <c r="F1746" s="11" t="str">
        <f>IFERROR(INDEX(lvl_4[],MATCH(L1746,lvl_4[ID],0),MATCH(TEXT(K1746,"##0"),lvl_4[#Headers],0)),"Нет")</f>
        <v>Операторы</v>
      </c>
      <c r="G1746" s="11" t="str">
        <f>IFERROR(INDEX(lvl_5[],MATCH(M1746,lvl_5[ID],0),MATCH(_xlfn.CONCAT(TEXT(K1746,"##0"),"_",TEXT(L1746,"##0")),lvl_5[#Headers],0)),"Нет")</f>
        <v>Ворота</v>
      </c>
      <c r="H1746" s="11" t="str">
        <f>IFERROR(INDEX(lvl_6[],MATCH(N1746,lvl_6[ID],0),MATCH(_xlfn.CONCAT(K1746,"_",L1746,"_",M1746),lvl_6[#Headers],0)),"Нет")</f>
        <v>Ворота. Сила ворот по Дворцу</v>
      </c>
      <c r="I1746" s="12">
        <v>1</v>
      </c>
      <c r="J1746" s="12">
        <v>2</v>
      </c>
      <c r="K1746" s="12">
        <v>2</v>
      </c>
      <c r="L1746" s="12">
        <v>3</v>
      </c>
      <c r="M1746" s="12">
        <v>1</v>
      </c>
      <c r="N1746" s="12">
        <v>3</v>
      </c>
      <c r="O1746" s="12">
        <f>COUNTIF($P$2:P1746,P1746)</f>
        <v>49</v>
      </c>
      <c r="P1746" s="12" t="str">
        <f t="shared" si="82"/>
        <v>122030103</v>
      </c>
      <c r="Q1746" s="12" t="str">
        <f t="shared" si="83"/>
        <v>1220301030049</v>
      </c>
      <c r="R1746" s="20" t="s">
        <v>2225</v>
      </c>
      <c r="S1746" s="20" t="s">
        <v>2228</v>
      </c>
      <c r="AW1746" s="12">
        <v>8</v>
      </c>
      <c r="BB1746" s="12" t="s">
        <v>8</v>
      </c>
      <c r="BG1746" s="21">
        <v>0.5</v>
      </c>
      <c r="BJ1746" s="12">
        <v>1</v>
      </c>
    </row>
    <row r="1747" spans="1:62" ht="45" x14ac:dyDescent="0.25">
      <c r="A1747" s="12">
        <v>1</v>
      </c>
      <c r="B1747" s="11" t="str">
        <f t="shared" si="84"/>
        <v>Общий расчет. Ци Мень. Анализ Дворца. Операторы. Ворота. Ворота. Сила ворот по Дворцу</v>
      </c>
      <c r="C1747" s="11" t="str">
        <f>IFERROR(VLOOKUP(I1747,lvl_1[],2,FALSE),"Нет")</f>
        <v>Общий расчет</v>
      </c>
      <c r="D1747" s="11" t="str">
        <f>IFERROR(VLOOKUP(Rule!J1747,lvl_2[],2,FALSE),"Нет")</f>
        <v>Ци Мень</v>
      </c>
      <c r="E1747" s="11" t="str">
        <f>IFERROR(VLOOKUP(Rule!K1747,lvl_3[],2,FALSE),"Нет")</f>
        <v>Анализ Дворца</v>
      </c>
      <c r="F1747" s="11" t="str">
        <f>IFERROR(INDEX(lvl_4[],MATCH(L1747,lvl_4[ID],0),MATCH(TEXT(K1747,"##0"),lvl_4[#Headers],0)),"Нет")</f>
        <v>Операторы</v>
      </c>
      <c r="G1747" s="11" t="str">
        <f>IFERROR(INDEX(lvl_5[],MATCH(M1747,lvl_5[ID],0),MATCH(_xlfn.CONCAT(TEXT(K1747,"##0"),"_",TEXT(L1747,"##0")),lvl_5[#Headers],0)),"Нет")</f>
        <v>Ворота</v>
      </c>
      <c r="H1747" s="11" t="str">
        <f>IFERROR(INDEX(lvl_6[],MATCH(N1747,lvl_6[ID],0),MATCH(_xlfn.CONCAT(K1747,"_",L1747,"_",M1747),lvl_6[#Headers],0)),"Нет")</f>
        <v>Ворота. Сила ворот по Дворцу</v>
      </c>
      <c r="I1747" s="12">
        <v>1</v>
      </c>
      <c r="J1747" s="12">
        <v>2</v>
      </c>
      <c r="K1747" s="12">
        <v>2</v>
      </c>
      <c r="L1747" s="12">
        <v>3</v>
      </c>
      <c r="M1747" s="12">
        <v>1</v>
      </c>
      <c r="N1747" s="12">
        <v>3</v>
      </c>
      <c r="O1747" s="12">
        <f>COUNTIF($P$2:P1747,P1747)</f>
        <v>50</v>
      </c>
      <c r="P1747" s="12" t="str">
        <f t="shared" si="82"/>
        <v>122030103</v>
      </c>
      <c r="Q1747" s="12" t="str">
        <f t="shared" si="83"/>
        <v>1220301030050</v>
      </c>
      <c r="R1747" s="20" t="s">
        <v>2225</v>
      </c>
      <c r="S1747" s="20" t="s">
        <v>2234</v>
      </c>
      <c r="AW1747" s="12">
        <v>8</v>
      </c>
      <c r="BB1747" s="12" t="s">
        <v>12</v>
      </c>
      <c r="BG1747" s="21">
        <v>0.1</v>
      </c>
      <c r="BJ1747" s="12">
        <v>1</v>
      </c>
    </row>
    <row r="1748" spans="1:62" ht="45" x14ac:dyDescent="0.25">
      <c r="A1748" s="12">
        <v>1</v>
      </c>
      <c r="B1748" s="11" t="str">
        <f t="shared" si="84"/>
        <v>Общий расчет. Ци Мень. Анализ Дворца. Операторы. Ворота. Ворота. Сила ворот по Дворцу</v>
      </c>
      <c r="C1748" s="11" t="str">
        <f>IFERROR(VLOOKUP(I1748,lvl_1[],2,FALSE),"Нет")</f>
        <v>Общий расчет</v>
      </c>
      <c r="D1748" s="11" t="str">
        <f>IFERROR(VLOOKUP(Rule!J1748,lvl_2[],2,FALSE),"Нет")</f>
        <v>Ци Мень</v>
      </c>
      <c r="E1748" s="11" t="str">
        <f>IFERROR(VLOOKUP(Rule!K1748,lvl_3[],2,FALSE),"Нет")</f>
        <v>Анализ Дворца</v>
      </c>
      <c r="F1748" s="11" t="str">
        <f>IFERROR(INDEX(lvl_4[],MATCH(L1748,lvl_4[ID],0),MATCH(TEXT(K1748,"##0"),lvl_4[#Headers],0)),"Нет")</f>
        <v>Операторы</v>
      </c>
      <c r="G1748" s="11" t="str">
        <f>IFERROR(INDEX(lvl_5[],MATCH(M1748,lvl_5[ID],0),MATCH(_xlfn.CONCAT(TEXT(K1748,"##0"),"_",TEXT(L1748,"##0")),lvl_5[#Headers],0)),"Нет")</f>
        <v>Ворота</v>
      </c>
      <c r="H1748" s="11" t="str">
        <f>IFERROR(INDEX(lvl_6[],MATCH(N1748,lvl_6[ID],0),MATCH(_xlfn.CONCAT(K1748,"_",L1748,"_",M1748),lvl_6[#Headers],0)),"Нет")</f>
        <v>Ворота. Сила ворот по Дворцу</v>
      </c>
      <c r="I1748" s="12">
        <v>1</v>
      </c>
      <c r="J1748" s="12">
        <v>2</v>
      </c>
      <c r="K1748" s="12">
        <v>2</v>
      </c>
      <c r="L1748" s="12">
        <v>3</v>
      </c>
      <c r="M1748" s="12">
        <v>1</v>
      </c>
      <c r="N1748" s="12">
        <v>3</v>
      </c>
      <c r="O1748" s="12">
        <f>COUNTIF($P$2:P1748,P1748)</f>
        <v>51</v>
      </c>
      <c r="P1748" s="12" t="str">
        <f t="shared" si="82"/>
        <v>122030103</v>
      </c>
      <c r="Q1748" s="12" t="str">
        <f t="shared" si="83"/>
        <v>1220301030051</v>
      </c>
      <c r="R1748" s="20" t="s">
        <v>2225</v>
      </c>
      <c r="S1748" s="20" t="s">
        <v>938</v>
      </c>
      <c r="AW1748" s="12">
        <v>8</v>
      </c>
      <c r="BB1748" s="12" t="s">
        <v>31</v>
      </c>
      <c r="BG1748" s="21">
        <v>0.1</v>
      </c>
      <c r="BJ1748" s="12">
        <v>1</v>
      </c>
    </row>
    <row r="1749" spans="1:62" ht="45" x14ac:dyDescent="0.25">
      <c r="A1749" s="12">
        <v>1</v>
      </c>
      <c r="B1749" s="11" t="str">
        <f t="shared" si="84"/>
        <v>Общий расчет. Ци Мень. Анализ Дворца. Операторы. Ворота. Ворота. Сила ворот по Дворцу</v>
      </c>
      <c r="C1749" s="11" t="str">
        <f>IFERROR(VLOOKUP(I1749,lvl_1[],2,FALSE),"Нет")</f>
        <v>Общий расчет</v>
      </c>
      <c r="D1749" s="11" t="str">
        <f>IFERROR(VLOOKUP(Rule!J1749,lvl_2[],2,FALSE),"Нет")</f>
        <v>Ци Мень</v>
      </c>
      <c r="E1749" s="11" t="str">
        <f>IFERROR(VLOOKUP(Rule!K1749,lvl_3[],2,FALSE),"Нет")</f>
        <v>Анализ Дворца</v>
      </c>
      <c r="F1749" s="11" t="str">
        <f>IFERROR(INDEX(lvl_4[],MATCH(L1749,lvl_4[ID],0),MATCH(TEXT(K1749,"##0"),lvl_4[#Headers],0)),"Нет")</f>
        <v>Операторы</v>
      </c>
      <c r="G1749" s="11" t="str">
        <f>IFERROR(INDEX(lvl_5[],MATCH(M1749,lvl_5[ID],0),MATCH(_xlfn.CONCAT(TEXT(K1749,"##0"),"_",TEXT(L1749,"##0")),lvl_5[#Headers],0)),"Нет")</f>
        <v>Ворота</v>
      </c>
      <c r="H1749" s="11" t="str">
        <f>IFERROR(INDEX(lvl_6[],MATCH(N1749,lvl_6[ID],0),MATCH(_xlfn.CONCAT(K1749,"_",L1749,"_",M1749),lvl_6[#Headers],0)),"Нет")</f>
        <v>Ворота. Сила ворот по Дворцу</v>
      </c>
      <c r="I1749" s="12">
        <v>1</v>
      </c>
      <c r="J1749" s="12">
        <v>2</v>
      </c>
      <c r="K1749" s="12">
        <v>2</v>
      </c>
      <c r="L1749" s="12">
        <v>3</v>
      </c>
      <c r="M1749" s="12">
        <v>1</v>
      </c>
      <c r="N1749" s="12">
        <v>3</v>
      </c>
      <c r="O1749" s="12">
        <f>COUNTIF($P$2:P1749,P1749)</f>
        <v>52</v>
      </c>
      <c r="P1749" s="12" t="str">
        <f t="shared" si="82"/>
        <v>122030103</v>
      </c>
      <c r="Q1749" s="12" t="str">
        <f t="shared" si="83"/>
        <v>1220301030052</v>
      </c>
      <c r="R1749" s="20" t="s">
        <v>2225</v>
      </c>
      <c r="S1749" s="20" t="s">
        <v>2232</v>
      </c>
      <c r="AW1749" s="12">
        <v>8</v>
      </c>
      <c r="BB1749" s="12" t="s">
        <v>22</v>
      </c>
      <c r="BG1749" s="21">
        <v>0.9</v>
      </c>
      <c r="BJ1749" s="12">
        <v>1</v>
      </c>
    </row>
    <row r="1750" spans="1:62" ht="45" x14ac:dyDescent="0.25">
      <c r="A1750" s="12">
        <v>1</v>
      </c>
      <c r="B1750" s="11" t="str">
        <f t="shared" si="84"/>
        <v>Общий расчет. Ци Мень. Анализ Дворца. Операторы. Ворота. Ворота. Сила ворот по Дворцу</v>
      </c>
      <c r="C1750" s="11" t="str">
        <f>IFERROR(VLOOKUP(I1750,lvl_1[],2,FALSE),"Нет")</f>
        <v>Общий расчет</v>
      </c>
      <c r="D1750" s="11" t="str">
        <f>IFERROR(VLOOKUP(Rule!J1750,lvl_2[],2,FALSE),"Нет")</f>
        <v>Ци Мень</v>
      </c>
      <c r="E1750" s="11" t="str">
        <f>IFERROR(VLOOKUP(Rule!K1750,lvl_3[],2,FALSE),"Нет")</f>
        <v>Анализ Дворца</v>
      </c>
      <c r="F1750" s="11" t="str">
        <f>IFERROR(INDEX(lvl_4[],MATCH(L1750,lvl_4[ID],0),MATCH(TEXT(K1750,"##0"),lvl_4[#Headers],0)),"Нет")</f>
        <v>Операторы</v>
      </c>
      <c r="G1750" s="11" t="str">
        <f>IFERROR(INDEX(lvl_5[],MATCH(M1750,lvl_5[ID],0),MATCH(_xlfn.CONCAT(TEXT(K1750,"##0"),"_",TEXT(L1750,"##0")),lvl_5[#Headers],0)),"Нет")</f>
        <v>Ворота</v>
      </c>
      <c r="H1750" s="11" t="str">
        <f>IFERROR(INDEX(lvl_6[],MATCH(N1750,lvl_6[ID],0),MATCH(_xlfn.CONCAT(K1750,"_",L1750,"_",M1750),lvl_6[#Headers],0)),"Нет")</f>
        <v>Ворота. Сила ворот по Дворцу</v>
      </c>
      <c r="I1750" s="12">
        <v>1</v>
      </c>
      <c r="J1750" s="12">
        <v>2</v>
      </c>
      <c r="K1750" s="12">
        <v>2</v>
      </c>
      <c r="L1750" s="12">
        <v>3</v>
      </c>
      <c r="M1750" s="12">
        <v>1</v>
      </c>
      <c r="N1750" s="12">
        <v>3</v>
      </c>
      <c r="O1750" s="12">
        <f>COUNTIF($P$2:P1750,P1750)</f>
        <v>53</v>
      </c>
      <c r="P1750" s="12" t="str">
        <f t="shared" si="82"/>
        <v>122030103</v>
      </c>
      <c r="Q1750" s="12" t="str">
        <f t="shared" si="83"/>
        <v>1220301030053</v>
      </c>
      <c r="R1750" s="20" t="s">
        <v>2225</v>
      </c>
      <c r="S1750" s="20" t="s">
        <v>2248</v>
      </c>
      <c r="AW1750" s="12">
        <v>8</v>
      </c>
      <c r="BB1750" s="12" t="s">
        <v>16</v>
      </c>
      <c r="BG1750" s="21" t="s">
        <v>2246</v>
      </c>
      <c r="BI1750" s="12">
        <v>1</v>
      </c>
      <c r="BJ1750" s="12">
        <v>1</v>
      </c>
    </row>
    <row r="1751" spans="1:62" ht="45" x14ac:dyDescent="0.25">
      <c r="A1751" s="12">
        <v>1</v>
      </c>
      <c r="B1751" s="11" t="str">
        <f t="shared" si="84"/>
        <v>Общий расчет. Ци Мень. Анализ Дворца. Операторы. Ворота. Ворота. Сила ворот по Дворцу</v>
      </c>
      <c r="C1751" s="11" t="str">
        <f>IFERROR(VLOOKUP(I1751,lvl_1[],2,FALSE),"Нет")</f>
        <v>Общий расчет</v>
      </c>
      <c r="D1751" s="11" t="str">
        <f>IFERROR(VLOOKUP(Rule!J1751,lvl_2[],2,FALSE),"Нет")</f>
        <v>Ци Мень</v>
      </c>
      <c r="E1751" s="11" t="str">
        <f>IFERROR(VLOOKUP(Rule!K1751,lvl_3[],2,FALSE),"Нет")</f>
        <v>Анализ Дворца</v>
      </c>
      <c r="F1751" s="11" t="str">
        <f>IFERROR(INDEX(lvl_4[],MATCH(L1751,lvl_4[ID],0),MATCH(TEXT(K1751,"##0"),lvl_4[#Headers],0)),"Нет")</f>
        <v>Операторы</v>
      </c>
      <c r="G1751" s="11" t="str">
        <f>IFERROR(INDEX(lvl_5[],MATCH(M1751,lvl_5[ID],0),MATCH(_xlfn.CONCAT(TEXT(K1751,"##0"),"_",TEXT(L1751,"##0")),lvl_5[#Headers],0)),"Нет")</f>
        <v>Ворота</v>
      </c>
      <c r="H1751" s="11" t="str">
        <f>IFERROR(INDEX(lvl_6[],MATCH(N1751,lvl_6[ID],0),MATCH(_xlfn.CONCAT(K1751,"_",L1751,"_",M1751),lvl_6[#Headers],0)),"Нет")</f>
        <v>Ворота. Сила ворот по Дворцу</v>
      </c>
      <c r="I1751" s="12">
        <v>1</v>
      </c>
      <c r="J1751" s="12">
        <v>2</v>
      </c>
      <c r="K1751" s="12">
        <v>2</v>
      </c>
      <c r="L1751" s="12">
        <v>3</v>
      </c>
      <c r="M1751" s="12">
        <v>1</v>
      </c>
      <c r="N1751" s="12">
        <v>3</v>
      </c>
      <c r="O1751" s="12">
        <f>COUNTIF($P$2:P1751,P1751)</f>
        <v>54</v>
      </c>
      <c r="P1751" s="12" t="str">
        <f t="shared" si="82"/>
        <v>122030103</v>
      </c>
      <c r="Q1751" s="12" t="str">
        <f t="shared" si="83"/>
        <v>1220301030054</v>
      </c>
      <c r="R1751" s="20" t="s">
        <v>2225</v>
      </c>
      <c r="S1751" s="20" t="s">
        <v>2243</v>
      </c>
      <c r="AW1751" s="12">
        <v>8</v>
      </c>
      <c r="BB1751" s="12" t="s">
        <v>19</v>
      </c>
      <c r="BG1751" s="21">
        <v>0</v>
      </c>
      <c r="BI1751" s="12">
        <v>1</v>
      </c>
      <c r="BJ1751" s="12">
        <v>1</v>
      </c>
    </row>
    <row r="1752" spans="1:62" ht="45" x14ac:dyDescent="0.25">
      <c r="A1752" s="12">
        <v>1</v>
      </c>
      <c r="B1752" s="11" t="str">
        <f t="shared" si="84"/>
        <v>Общий расчет. Ци Мень. Анализ Дворца. Операторы. Ворота. Ворота. Сила ворот по Дворцу</v>
      </c>
      <c r="C1752" s="11" t="str">
        <f>IFERROR(VLOOKUP(I1752,lvl_1[],2,FALSE),"Нет")</f>
        <v>Общий расчет</v>
      </c>
      <c r="D1752" s="11" t="str">
        <f>IFERROR(VLOOKUP(Rule!J1752,lvl_2[],2,FALSE),"Нет")</f>
        <v>Ци Мень</v>
      </c>
      <c r="E1752" s="11" t="str">
        <f>IFERROR(VLOOKUP(Rule!K1752,lvl_3[],2,FALSE),"Нет")</f>
        <v>Анализ Дворца</v>
      </c>
      <c r="F1752" s="11" t="str">
        <f>IFERROR(INDEX(lvl_4[],MATCH(L1752,lvl_4[ID],0),MATCH(TEXT(K1752,"##0"),lvl_4[#Headers],0)),"Нет")</f>
        <v>Операторы</v>
      </c>
      <c r="G1752" s="11" t="str">
        <f>IFERROR(INDEX(lvl_5[],MATCH(M1752,lvl_5[ID],0),MATCH(_xlfn.CONCAT(TEXT(K1752,"##0"),"_",TEXT(L1752,"##0")),lvl_5[#Headers],0)),"Нет")</f>
        <v>Ворота</v>
      </c>
      <c r="H1752" s="11" t="str">
        <f>IFERROR(INDEX(lvl_6[],MATCH(N1752,lvl_6[ID],0),MATCH(_xlfn.CONCAT(K1752,"_",L1752,"_",M1752),lvl_6[#Headers],0)),"Нет")</f>
        <v>Ворота. Сила ворот по Дворцу</v>
      </c>
      <c r="I1752" s="12">
        <v>1</v>
      </c>
      <c r="J1752" s="12">
        <v>2</v>
      </c>
      <c r="K1752" s="12">
        <v>2</v>
      </c>
      <c r="L1752" s="12">
        <v>3</v>
      </c>
      <c r="M1752" s="12">
        <v>1</v>
      </c>
      <c r="N1752" s="12">
        <v>3</v>
      </c>
      <c r="O1752" s="12">
        <f>COUNTIF($P$2:P1752,P1752)</f>
        <v>55</v>
      </c>
      <c r="P1752" s="12" t="str">
        <f t="shared" si="82"/>
        <v>122030103</v>
      </c>
      <c r="Q1752" s="12" t="str">
        <f t="shared" si="83"/>
        <v>1220301030055</v>
      </c>
      <c r="R1752" s="20" t="s">
        <v>2225</v>
      </c>
      <c r="S1752" s="20" t="s">
        <v>2229</v>
      </c>
      <c r="AW1752" s="12">
        <v>8</v>
      </c>
      <c r="BB1752" s="12" t="s">
        <v>26</v>
      </c>
      <c r="BG1752" s="21">
        <v>0.5</v>
      </c>
      <c r="BJ1752" s="12">
        <v>1</v>
      </c>
    </row>
    <row r="1753" spans="1:62" ht="45" x14ac:dyDescent="0.25">
      <c r="A1753" s="12">
        <v>1</v>
      </c>
      <c r="B1753" s="11" t="str">
        <f t="shared" si="84"/>
        <v>Общий расчет. Ци Мень. Анализ Дворца. Операторы. Ворота. Ворота. Сила ворот по Дворцу</v>
      </c>
      <c r="C1753" s="11" t="str">
        <f>IFERROR(VLOOKUP(I1753,lvl_1[],2,FALSE),"Нет")</f>
        <v>Общий расчет</v>
      </c>
      <c r="D1753" s="11" t="str">
        <f>IFERROR(VLOOKUP(Rule!J1753,lvl_2[],2,FALSE),"Нет")</f>
        <v>Ци Мень</v>
      </c>
      <c r="E1753" s="11" t="str">
        <f>IFERROR(VLOOKUP(Rule!K1753,lvl_3[],2,FALSE),"Нет")</f>
        <v>Анализ Дворца</v>
      </c>
      <c r="F1753" s="11" t="str">
        <f>IFERROR(INDEX(lvl_4[],MATCH(L1753,lvl_4[ID],0),MATCH(TEXT(K1753,"##0"),lvl_4[#Headers],0)),"Нет")</f>
        <v>Операторы</v>
      </c>
      <c r="G1753" s="11" t="str">
        <f>IFERROR(INDEX(lvl_5[],MATCH(M1753,lvl_5[ID],0),MATCH(_xlfn.CONCAT(TEXT(K1753,"##0"),"_",TEXT(L1753,"##0")),lvl_5[#Headers],0)),"Нет")</f>
        <v>Ворота</v>
      </c>
      <c r="H1753" s="11" t="str">
        <f>IFERROR(INDEX(lvl_6[],MATCH(N1753,lvl_6[ID],0),MATCH(_xlfn.CONCAT(K1753,"_",L1753,"_",M1753),lvl_6[#Headers],0)),"Нет")</f>
        <v>Ворота. Сила ворот по Дворцу</v>
      </c>
      <c r="I1753" s="12">
        <v>1</v>
      </c>
      <c r="J1753" s="12">
        <v>2</v>
      </c>
      <c r="K1753" s="12">
        <v>2</v>
      </c>
      <c r="L1753" s="12">
        <v>3</v>
      </c>
      <c r="M1753" s="12">
        <v>1</v>
      </c>
      <c r="N1753" s="12">
        <v>3</v>
      </c>
      <c r="O1753" s="12">
        <f>COUNTIF($P$2:P1753,P1753)</f>
        <v>56</v>
      </c>
      <c r="P1753" s="12" t="str">
        <f t="shared" si="82"/>
        <v>122030103</v>
      </c>
      <c r="Q1753" s="12" t="str">
        <f t="shared" si="83"/>
        <v>1220301030056</v>
      </c>
      <c r="R1753" s="20" t="s">
        <v>2225</v>
      </c>
      <c r="S1753" s="20" t="s">
        <v>2242</v>
      </c>
      <c r="AW1753" s="12">
        <v>8</v>
      </c>
      <c r="BB1753" s="12" t="s">
        <v>29</v>
      </c>
      <c r="BG1753" s="21" t="s">
        <v>2230</v>
      </c>
      <c r="BJ1753" s="12">
        <v>1</v>
      </c>
    </row>
    <row r="1754" spans="1:62" ht="45" x14ac:dyDescent="0.25">
      <c r="A1754" s="12">
        <v>1</v>
      </c>
      <c r="B1754" s="11" t="str">
        <f t="shared" si="84"/>
        <v>Общий расчет. Ци Мень. Анализ Дворца. Операторы. Ворота. Ворота. Сила ворот по Дворцу</v>
      </c>
      <c r="C1754" s="11" t="str">
        <f>IFERROR(VLOOKUP(I1754,lvl_1[],2,FALSE),"Нет")</f>
        <v>Общий расчет</v>
      </c>
      <c r="D1754" s="11" t="str">
        <f>IFERROR(VLOOKUP(Rule!J1754,lvl_2[],2,FALSE),"Нет")</f>
        <v>Ци Мень</v>
      </c>
      <c r="E1754" s="11" t="str">
        <f>IFERROR(VLOOKUP(Rule!K1754,lvl_3[],2,FALSE),"Нет")</f>
        <v>Анализ Дворца</v>
      </c>
      <c r="F1754" s="11" t="str">
        <f>IFERROR(INDEX(lvl_4[],MATCH(L1754,lvl_4[ID],0),MATCH(TEXT(K1754,"##0"),lvl_4[#Headers],0)),"Нет")</f>
        <v>Операторы</v>
      </c>
      <c r="G1754" s="11" t="str">
        <f>IFERROR(INDEX(lvl_5[],MATCH(M1754,lvl_5[ID],0),MATCH(_xlfn.CONCAT(TEXT(K1754,"##0"),"_",TEXT(L1754,"##0")),lvl_5[#Headers],0)),"Нет")</f>
        <v>Ворота</v>
      </c>
      <c r="H1754" s="11" t="str">
        <f>IFERROR(INDEX(lvl_6[],MATCH(N1754,lvl_6[ID],0),MATCH(_xlfn.CONCAT(K1754,"_",L1754,"_",M1754),lvl_6[#Headers],0)),"Нет")</f>
        <v>Ворота. Сила ворот по Дворцу</v>
      </c>
      <c r="I1754" s="12">
        <v>1</v>
      </c>
      <c r="J1754" s="12">
        <v>2</v>
      </c>
      <c r="K1754" s="12">
        <v>2</v>
      </c>
      <c r="L1754" s="12">
        <v>3</v>
      </c>
      <c r="M1754" s="12">
        <v>1</v>
      </c>
      <c r="N1754" s="12">
        <v>3</v>
      </c>
      <c r="O1754" s="12">
        <f>COUNTIF($P$2:P1754,P1754)</f>
        <v>57</v>
      </c>
      <c r="P1754" s="12" t="str">
        <f t="shared" si="82"/>
        <v>122030103</v>
      </c>
      <c r="Q1754" s="12" t="str">
        <f t="shared" si="83"/>
        <v>1220301030057</v>
      </c>
      <c r="R1754" s="20" t="s">
        <v>2225</v>
      </c>
      <c r="S1754" s="20" t="s">
        <v>2232</v>
      </c>
      <c r="AW1754" s="12">
        <v>3</v>
      </c>
      <c r="BB1754" s="12" t="s">
        <v>8</v>
      </c>
      <c r="BG1754" s="21">
        <v>0.9</v>
      </c>
      <c r="BJ1754" s="12">
        <v>1</v>
      </c>
    </row>
    <row r="1755" spans="1:62" ht="45" x14ac:dyDescent="0.25">
      <c r="A1755" s="12">
        <v>1</v>
      </c>
      <c r="B1755" s="11" t="str">
        <f t="shared" si="84"/>
        <v>Общий расчет. Ци Мень. Анализ Дворца. Операторы. Ворота. Ворота. Сила ворот по Дворцу</v>
      </c>
      <c r="C1755" s="11" t="str">
        <f>IFERROR(VLOOKUP(I1755,lvl_1[],2,FALSE),"Нет")</f>
        <v>Общий расчет</v>
      </c>
      <c r="D1755" s="11" t="str">
        <f>IFERROR(VLOOKUP(Rule!J1755,lvl_2[],2,FALSE),"Нет")</f>
        <v>Ци Мень</v>
      </c>
      <c r="E1755" s="11" t="str">
        <f>IFERROR(VLOOKUP(Rule!K1755,lvl_3[],2,FALSE),"Нет")</f>
        <v>Анализ Дворца</v>
      </c>
      <c r="F1755" s="11" t="str">
        <f>IFERROR(INDEX(lvl_4[],MATCH(L1755,lvl_4[ID],0),MATCH(TEXT(K1755,"##0"),lvl_4[#Headers],0)),"Нет")</f>
        <v>Операторы</v>
      </c>
      <c r="G1755" s="11" t="str">
        <f>IFERROR(INDEX(lvl_5[],MATCH(M1755,lvl_5[ID],0),MATCH(_xlfn.CONCAT(TEXT(K1755,"##0"),"_",TEXT(L1755,"##0")),lvl_5[#Headers],0)),"Нет")</f>
        <v>Ворота</v>
      </c>
      <c r="H1755" s="11" t="str">
        <f>IFERROR(INDEX(lvl_6[],MATCH(N1755,lvl_6[ID],0),MATCH(_xlfn.CONCAT(K1755,"_",L1755,"_",M1755),lvl_6[#Headers],0)),"Нет")</f>
        <v>Ворота. Сила ворот по Дворцу</v>
      </c>
      <c r="I1755" s="12">
        <v>1</v>
      </c>
      <c r="J1755" s="12">
        <v>2</v>
      </c>
      <c r="K1755" s="12">
        <v>2</v>
      </c>
      <c r="L1755" s="12">
        <v>3</v>
      </c>
      <c r="M1755" s="12">
        <v>1</v>
      </c>
      <c r="N1755" s="12">
        <v>3</v>
      </c>
      <c r="O1755" s="12">
        <f>COUNTIF($P$2:P1755,P1755)</f>
        <v>58</v>
      </c>
      <c r="P1755" s="12" t="str">
        <f t="shared" si="82"/>
        <v>122030103</v>
      </c>
      <c r="Q1755" s="12" t="str">
        <f t="shared" si="83"/>
        <v>1220301030058</v>
      </c>
      <c r="R1755" s="20" t="s">
        <v>2225</v>
      </c>
      <c r="S1755" s="20" t="s">
        <v>2228</v>
      </c>
      <c r="AW1755" s="12">
        <v>3</v>
      </c>
      <c r="BB1755" s="12" t="s">
        <v>12</v>
      </c>
      <c r="BG1755" s="21">
        <v>0.5</v>
      </c>
      <c r="BJ1755" s="12">
        <v>1</v>
      </c>
    </row>
    <row r="1756" spans="1:62" ht="45" x14ac:dyDescent="0.25">
      <c r="A1756" s="12">
        <v>1</v>
      </c>
      <c r="B1756" s="11" t="str">
        <f t="shared" si="84"/>
        <v>Общий расчет. Ци Мень. Анализ Дворца. Операторы. Ворота. Ворота. Сила ворот по Дворцу</v>
      </c>
      <c r="C1756" s="11" t="str">
        <f>IFERROR(VLOOKUP(I1756,lvl_1[],2,FALSE),"Нет")</f>
        <v>Общий расчет</v>
      </c>
      <c r="D1756" s="11" t="str">
        <f>IFERROR(VLOOKUP(Rule!J1756,lvl_2[],2,FALSE),"Нет")</f>
        <v>Ци Мень</v>
      </c>
      <c r="E1756" s="11" t="str">
        <f>IFERROR(VLOOKUP(Rule!K1756,lvl_3[],2,FALSE),"Нет")</f>
        <v>Анализ Дворца</v>
      </c>
      <c r="F1756" s="11" t="str">
        <f>IFERROR(INDEX(lvl_4[],MATCH(L1756,lvl_4[ID],0),MATCH(TEXT(K1756,"##0"),lvl_4[#Headers],0)),"Нет")</f>
        <v>Операторы</v>
      </c>
      <c r="G1756" s="11" t="str">
        <f>IFERROR(INDEX(lvl_5[],MATCH(M1756,lvl_5[ID],0),MATCH(_xlfn.CONCAT(TEXT(K1756,"##0"),"_",TEXT(L1756,"##0")),lvl_5[#Headers],0)),"Нет")</f>
        <v>Ворота</v>
      </c>
      <c r="H1756" s="11" t="str">
        <f>IFERROR(INDEX(lvl_6[],MATCH(N1756,lvl_6[ID],0),MATCH(_xlfn.CONCAT(K1756,"_",L1756,"_",M1756),lvl_6[#Headers],0)),"Нет")</f>
        <v>Ворота. Сила ворот по Дворцу</v>
      </c>
      <c r="I1756" s="12">
        <v>1</v>
      </c>
      <c r="J1756" s="12">
        <v>2</v>
      </c>
      <c r="K1756" s="12">
        <v>2</v>
      </c>
      <c r="L1756" s="12">
        <v>3</v>
      </c>
      <c r="M1756" s="12">
        <v>1</v>
      </c>
      <c r="N1756" s="12">
        <v>3</v>
      </c>
      <c r="O1756" s="12">
        <f>COUNTIF($P$2:P1756,P1756)</f>
        <v>59</v>
      </c>
      <c r="P1756" s="12" t="str">
        <f t="shared" si="82"/>
        <v>122030103</v>
      </c>
      <c r="Q1756" s="12" t="str">
        <f t="shared" si="83"/>
        <v>1220301030059</v>
      </c>
      <c r="R1756" s="20" t="s">
        <v>2225</v>
      </c>
      <c r="S1756" s="20" t="s">
        <v>2233</v>
      </c>
      <c r="AW1756" s="12">
        <v>3</v>
      </c>
      <c r="BB1756" s="12" t="s">
        <v>31</v>
      </c>
      <c r="BG1756" s="21">
        <v>0</v>
      </c>
      <c r="BI1756" s="12">
        <v>1</v>
      </c>
      <c r="BJ1756" s="12">
        <v>1</v>
      </c>
    </row>
    <row r="1757" spans="1:62" ht="45" x14ac:dyDescent="0.25">
      <c r="A1757" s="12">
        <v>1</v>
      </c>
      <c r="B1757" s="11" t="str">
        <f t="shared" si="84"/>
        <v>Общий расчет. Ци Мень. Анализ Дворца. Операторы. Ворота. Ворота. Сила ворот по Дворцу</v>
      </c>
      <c r="C1757" s="11" t="str">
        <f>IFERROR(VLOOKUP(I1757,lvl_1[],2,FALSE),"Нет")</f>
        <v>Общий расчет</v>
      </c>
      <c r="D1757" s="11" t="str">
        <f>IFERROR(VLOOKUP(Rule!J1757,lvl_2[],2,FALSE),"Нет")</f>
        <v>Ци Мень</v>
      </c>
      <c r="E1757" s="11" t="str">
        <f>IFERROR(VLOOKUP(Rule!K1757,lvl_3[],2,FALSE),"Нет")</f>
        <v>Анализ Дворца</v>
      </c>
      <c r="F1757" s="11" t="str">
        <f>IFERROR(INDEX(lvl_4[],MATCH(L1757,lvl_4[ID],0),MATCH(TEXT(K1757,"##0"),lvl_4[#Headers],0)),"Нет")</f>
        <v>Операторы</v>
      </c>
      <c r="G1757" s="11" t="str">
        <f>IFERROR(INDEX(lvl_5[],MATCH(M1757,lvl_5[ID],0),MATCH(_xlfn.CONCAT(TEXT(K1757,"##0"),"_",TEXT(L1757,"##0")),lvl_5[#Headers],0)),"Нет")</f>
        <v>Ворота</v>
      </c>
      <c r="H1757" s="11" t="str">
        <f>IFERROR(INDEX(lvl_6[],MATCH(N1757,lvl_6[ID],0),MATCH(_xlfn.CONCAT(K1757,"_",L1757,"_",M1757),lvl_6[#Headers],0)),"Нет")</f>
        <v>Ворота. Сила ворот по Дворцу</v>
      </c>
      <c r="I1757" s="12">
        <v>1</v>
      </c>
      <c r="J1757" s="12">
        <v>2</v>
      </c>
      <c r="K1757" s="12">
        <v>2</v>
      </c>
      <c r="L1757" s="12">
        <v>3</v>
      </c>
      <c r="M1757" s="12">
        <v>1</v>
      </c>
      <c r="N1757" s="12">
        <v>3</v>
      </c>
      <c r="O1757" s="12">
        <f>COUNTIF($P$2:P1757,P1757)</f>
        <v>60</v>
      </c>
      <c r="P1757" s="12" t="str">
        <f t="shared" si="82"/>
        <v>122030103</v>
      </c>
      <c r="Q1757" s="12" t="str">
        <f t="shared" si="83"/>
        <v>1220301030060</v>
      </c>
      <c r="R1757" s="20" t="s">
        <v>2225</v>
      </c>
      <c r="S1757" s="20" t="s">
        <v>2231</v>
      </c>
      <c r="AW1757" s="12">
        <v>3</v>
      </c>
      <c r="BB1757" s="12" t="s">
        <v>22</v>
      </c>
      <c r="BG1757" s="21" t="s">
        <v>1109</v>
      </c>
      <c r="BJ1757" s="12">
        <v>1</v>
      </c>
    </row>
    <row r="1758" spans="1:62" ht="45" x14ac:dyDescent="0.25">
      <c r="A1758" s="12">
        <v>1</v>
      </c>
      <c r="B1758" s="11" t="str">
        <f t="shared" si="84"/>
        <v>Общий расчет. Ци Мень. Анализ Дворца. Операторы. Ворота. Ворота. Сила ворот по Дворцу</v>
      </c>
      <c r="C1758" s="11" t="str">
        <f>IFERROR(VLOOKUP(I1758,lvl_1[],2,FALSE),"Нет")</f>
        <v>Общий расчет</v>
      </c>
      <c r="D1758" s="11" t="str">
        <f>IFERROR(VLOOKUP(Rule!J1758,lvl_2[],2,FALSE),"Нет")</f>
        <v>Ци Мень</v>
      </c>
      <c r="E1758" s="11" t="str">
        <f>IFERROR(VLOOKUP(Rule!K1758,lvl_3[],2,FALSE),"Нет")</f>
        <v>Анализ Дворца</v>
      </c>
      <c r="F1758" s="11" t="str">
        <f>IFERROR(INDEX(lvl_4[],MATCH(L1758,lvl_4[ID],0),MATCH(TEXT(K1758,"##0"),lvl_4[#Headers],0)),"Нет")</f>
        <v>Операторы</v>
      </c>
      <c r="G1758" s="11" t="str">
        <f>IFERROR(INDEX(lvl_5[],MATCH(M1758,lvl_5[ID],0),MATCH(_xlfn.CONCAT(TEXT(K1758,"##0"),"_",TEXT(L1758,"##0")),lvl_5[#Headers],0)),"Нет")</f>
        <v>Ворота</v>
      </c>
      <c r="H1758" s="11" t="str">
        <f>IFERROR(INDEX(lvl_6[],MATCH(N1758,lvl_6[ID],0),MATCH(_xlfn.CONCAT(K1758,"_",L1758,"_",M1758),lvl_6[#Headers],0)),"Нет")</f>
        <v>Ворота. Сила ворот по Дворцу</v>
      </c>
      <c r="I1758" s="12">
        <v>1</v>
      </c>
      <c r="J1758" s="12">
        <v>2</v>
      </c>
      <c r="K1758" s="12">
        <v>2</v>
      </c>
      <c r="L1758" s="12">
        <v>3</v>
      </c>
      <c r="M1758" s="12">
        <v>1</v>
      </c>
      <c r="N1758" s="12">
        <v>3</v>
      </c>
      <c r="O1758" s="12">
        <f>COUNTIF($P$2:P1758,P1758)</f>
        <v>61</v>
      </c>
      <c r="P1758" s="12" t="str">
        <f t="shared" si="82"/>
        <v>122030103</v>
      </c>
      <c r="Q1758" s="12" t="str">
        <f t="shared" si="83"/>
        <v>1220301030061</v>
      </c>
      <c r="R1758" s="20" t="s">
        <v>2225</v>
      </c>
      <c r="S1758" s="20" t="s">
        <v>2234</v>
      </c>
      <c r="AW1758" s="12">
        <v>3</v>
      </c>
      <c r="BB1758" s="12" t="s">
        <v>16</v>
      </c>
      <c r="BG1758" s="21">
        <v>0.1</v>
      </c>
      <c r="BJ1758" s="12">
        <v>1</v>
      </c>
    </row>
    <row r="1759" spans="1:62" ht="45" x14ac:dyDescent="0.25">
      <c r="A1759" s="12">
        <v>1</v>
      </c>
      <c r="B1759" s="11" t="str">
        <f t="shared" si="84"/>
        <v>Общий расчет. Ци Мень. Анализ Дворца. Операторы. Ворота. Ворота. Сила ворот по Дворцу</v>
      </c>
      <c r="C1759" s="11" t="str">
        <f>IFERROR(VLOOKUP(I1759,lvl_1[],2,FALSE),"Нет")</f>
        <v>Общий расчет</v>
      </c>
      <c r="D1759" s="11" t="str">
        <f>IFERROR(VLOOKUP(Rule!J1759,lvl_2[],2,FALSE),"Нет")</f>
        <v>Ци Мень</v>
      </c>
      <c r="E1759" s="11" t="str">
        <f>IFERROR(VLOOKUP(Rule!K1759,lvl_3[],2,FALSE),"Нет")</f>
        <v>Анализ Дворца</v>
      </c>
      <c r="F1759" s="11" t="str">
        <f>IFERROR(INDEX(lvl_4[],MATCH(L1759,lvl_4[ID],0),MATCH(TEXT(K1759,"##0"),lvl_4[#Headers],0)),"Нет")</f>
        <v>Операторы</v>
      </c>
      <c r="G1759" s="11" t="str">
        <f>IFERROR(INDEX(lvl_5[],MATCH(M1759,lvl_5[ID],0),MATCH(_xlfn.CONCAT(TEXT(K1759,"##0"),"_",TEXT(L1759,"##0")),lvl_5[#Headers],0)),"Нет")</f>
        <v>Ворота</v>
      </c>
      <c r="H1759" s="11" t="str">
        <f>IFERROR(INDEX(lvl_6[],MATCH(N1759,lvl_6[ID],0),MATCH(_xlfn.CONCAT(K1759,"_",L1759,"_",M1759),lvl_6[#Headers],0)),"Нет")</f>
        <v>Ворота. Сила ворот по Дворцу</v>
      </c>
      <c r="I1759" s="12">
        <v>1</v>
      </c>
      <c r="J1759" s="12">
        <v>2</v>
      </c>
      <c r="K1759" s="12">
        <v>2</v>
      </c>
      <c r="L1759" s="12">
        <v>3</v>
      </c>
      <c r="M1759" s="12">
        <v>1</v>
      </c>
      <c r="N1759" s="12">
        <v>3</v>
      </c>
      <c r="O1759" s="12">
        <f>COUNTIF($P$2:P1759,P1759)</f>
        <v>62</v>
      </c>
      <c r="P1759" s="12" t="str">
        <f t="shared" si="82"/>
        <v>122030103</v>
      </c>
      <c r="Q1759" s="12" t="str">
        <f t="shared" si="83"/>
        <v>1220301030062</v>
      </c>
      <c r="R1759" s="20" t="s">
        <v>2225</v>
      </c>
      <c r="S1759" s="20" t="s">
        <v>2244</v>
      </c>
      <c r="AW1759" s="12">
        <v>3</v>
      </c>
      <c r="BB1759" s="12" t="s">
        <v>19</v>
      </c>
      <c r="BG1759" s="21" t="s">
        <v>2230</v>
      </c>
      <c r="BJ1759" s="12">
        <v>1</v>
      </c>
    </row>
    <row r="1760" spans="1:62" ht="45" x14ac:dyDescent="0.25">
      <c r="A1760" s="12">
        <v>1</v>
      </c>
      <c r="B1760" s="11" t="str">
        <f t="shared" si="84"/>
        <v>Общий расчет. Ци Мень. Анализ Дворца. Операторы. Ворота. Ворота. Сила ворот по Дворцу</v>
      </c>
      <c r="C1760" s="11" t="str">
        <f>IFERROR(VLOOKUP(I1760,lvl_1[],2,FALSE),"Нет")</f>
        <v>Общий расчет</v>
      </c>
      <c r="D1760" s="11" t="str">
        <f>IFERROR(VLOOKUP(Rule!J1760,lvl_2[],2,FALSE),"Нет")</f>
        <v>Ци Мень</v>
      </c>
      <c r="E1760" s="11" t="str">
        <f>IFERROR(VLOOKUP(Rule!K1760,lvl_3[],2,FALSE),"Нет")</f>
        <v>Анализ Дворца</v>
      </c>
      <c r="F1760" s="11" t="str">
        <f>IFERROR(INDEX(lvl_4[],MATCH(L1760,lvl_4[ID],0),MATCH(TEXT(K1760,"##0"),lvl_4[#Headers],0)),"Нет")</f>
        <v>Операторы</v>
      </c>
      <c r="G1760" s="11" t="str">
        <f>IFERROR(INDEX(lvl_5[],MATCH(M1760,lvl_5[ID],0),MATCH(_xlfn.CONCAT(TEXT(K1760,"##0"),"_",TEXT(L1760,"##0")),lvl_5[#Headers],0)),"Нет")</f>
        <v>Ворота</v>
      </c>
      <c r="H1760" s="11" t="str">
        <f>IFERROR(INDEX(lvl_6[],MATCH(N1760,lvl_6[ID],0),MATCH(_xlfn.CONCAT(K1760,"_",L1760,"_",M1760),lvl_6[#Headers],0)),"Нет")</f>
        <v>Ворота. Сила ворот по Дворцу</v>
      </c>
      <c r="I1760" s="12">
        <v>1</v>
      </c>
      <c r="J1760" s="12">
        <v>2</v>
      </c>
      <c r="K1760" s="12">
        <v>2</v>
      </c>
      <c r="L1760" s="12">
        <v>3</v>
      </c>
      <c r="M1760" s="12">
        <v>1</v>
      </c>
      <c r="N1760" s="12">
        <v>3</v>
      </c>
      <c r="O1760" s="12">
        <f>COUNTIF($P$2:P1760,P1760)</f>
        <v>63</v>
      </c>
      <c r="P1760" s="12" t="str">
        <f t="shared" si="82"/>
        <v>122030103</v>
      </c>
      <c r="Q1760" s="12" t="str">
        <f t="shared" si="83"/>
        <v>1220301030063</v>
      </c>
      <c r="R1760" s="20" t="s">
        <v>2225</v>
      </c>
      <c r="S1760" s="20" t="s">
        <v>2240</v>
      </c>
      <c r="AW1760" s="12">
        <v>3</v>
      </c>
      <c r="BB1760" s="12" t="s">
        <v>26</v>
      </c>
      <c r="BG1760" s="21" t="s">
        <v>2230</v>
      </c>
      <c r="BJ1760" s="12">
        <v>1</v>
      </c>
    </row>
    <row r="1761" spans="1:62" ht="45" x14ac:dyDescent="0.25">
      <c r="A1761" s="12">
        <v>1</v>
      </c>
      <c r="B1761" s="11" t="str">
        <f t="shared" si="84"/>
        <v>Общий расчет. Ци Мень. Анализ Дворца. Операторы. Ворота. Ворота. Сила ворот по Дворцу</v>
      </c>
      <c r="C1761" s="11" t="str">
        <f>IFERROR(VLOOKUP(I1761,lvl_1[],2,FALSE),"Нет")</f>
        <v>Общий расчет</v>
      </c>
      <c r="D1761" s="11" t="str">
        <f>IFERROR(VLOOKUP(Rule!J1761,lvl_2[],2,FALSE),"Нет")</f>
        <v>Ци Мень</v>
      </c>
      <c r="E1761" s="11" t="str">
        <f>IFERROR(VLOOKUP(Rule!K1761,lvl_3[],2,FALSE),"Нет")</f>
        <v>Анализ Дворца</v>
      </c>
      <c r="F1761" s="11" t="str">
        <f>IFERROR(INDEX(lvl_4[],MATCH(L1761,lvl_4[ID],0),MATCH(TEXT(K1761,"##0"),lvl_4[#Headers],0)),"Нет")</f>
        <v>Операторы</v>
      </c>
      <c r="G1761" s="11" t="str">
        <f>IFERROR(INDEX(lvl_5[],MATCH(M1761,lvl_5[ID],0),MATCH(_xlfn.CONCAT(TEXT(K1761,"##0"),"_",TEXT(L1761,"##0")),lvl_5[#Headers],0)),"Нет")</f>
        <v>Ворота</v>
      </c>
      <c r="H1761" s="11" t="str">
        <f>IFERROR(INDEX(lvl_6[],MATCH(N1761,lvl_6[ID],0),MATCH(_xlfn.CONCAT(K1761,"_",L1761,"_",M1761),lvl_6[#Headers],0)),"Нет")</f>
        <v>Ворота. Сила ворот по Дворцу</v>
      </c>
      <c r="I1761" s="12">
        <v>1</v>
      </c>
      <c r="J1761" s="12">
        <v>2</v>
      </c>
      <c r="K1761" s="12">
        <v>2</v>
      </c>
      <c r="L1761" s="12">
        <v>3</v>
      </c>
      <c r="M1761" s="12">
        <v>1</v>
      </c>
      <c r="N1761" s="12">
        <v>3</v>
      </c>
      <c r="O1761" s="12">
        <f>COUNTIF($P$2:P1761,P1761)</f>
        <v>64</v>
      </c>
      <c r="P1761" s="12" t="str">
        <f t="shared" si="82"/>
        <v>122030103</v>
      </c>
      <c r="Q1761" s="12" t="str">
        <f t="shared" si="83"/>
        <v>1220301030064</v>
      </c>
      <c r="R1761" s="20" t="s">
        <v>2225</v>
      </c>
      <c r="S1761" s="20" t="s">
        <v>2245</v>
      </c>
      <c r="AW1761" s="12">
        <v>3</v>
      </c>
      <c r="BB1761" s="12" t="s">
        <v>29</v>
      </c>
      <c r="BG1761" s="21">
        <v>0.1</v>
      </c>
      <c r="BI1761" s="12">
        <v>1</v>
      </c>
      <c r="BJ1761" s="12">
        <v>1</v>
      </c>
    </row>
    <row r="1762" spans="1:62" ht="45" x14ac:dyDescent="0.25">
      <c r="A1762" s="12">
        <v>1</v>
      </c>
      <c r="B1762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62" s="11" t="str">
        <f>IFERROR(VLOOKUP(I1762,lvl_1[],2,FALSE),"Нет")</f>
        <v>Общий расчет</v>
      </c>
      <c r="D1762" s="11" t="str">
        <f>IFERROR(VLOOKUP(Rule!J1762,lvl_2[],2,FALSE),"Нет")</f>
        <v>Ци Мень</v>
      </c>
      <c r="E1762" s="11" t="str">
        <f>IFERROR(VLOOKUP(Rule!K1762,lvl_3[],2,FALSE),"Нет")</f>
        <v>Анализ Дворца</v>
      </c>
      <c r="F1762" s="11" t="str">
        <f>IFERROR(INDEX(lvl_4[],MATCH(L1762,lvl_4[ID],0),MATCH(TEXT(K1762,"##0"),lvl_4[#Headers],0)),"Нет")</f>
        <v>Операторы</v>
      </c>
      <c r="G1762" s="11" t="str">
        <f>IFERROR(INDEX(lvl_5[],MATCH(M1762,lvl_5[ID],0),MATCH(_xlfn.CONCAT(TEXT(K1762,"##0"),"_",TEXT(L1762,"##0")),lvl_5[#Headers],0)),"Нет")</f>
        <v>Звезда</v>
      </c>
      <c r="H1762" s="11" t="str">
        <f>IFERROR(INDEX(lvl_6[],MATCH(N1762,lvl_6[ID],0),MATCH(_xlfn.CONCAT(K1762,"_",L1762,"_",M1762),lvl_6[#Headers],0)),"Нет")</f>
        <v>Звезда. Отношение элемента оператора к элементу дворца</v>
      </c>
      <c r="I1762" s="12">
        <v>1</v>
      </c>
      <c r="J1762" s="12">
        <v>2</v>
      </c>
      <c r="K1762" s="12">
        <v>2</v>
      </c>
      <c r="L1762" s="12">
        <v>3</v>
      </c>
      <c r="M1762" s="12">
        <v>4</v>
      </c>
      <c r="N1762" s="12">
        <v>2</v>
      </c>
      <c r="O1762" s="12">
        <f>COUNTIF($P$2:P1762,P1762)</f>
        <v>1</v>
      </c>
      <c r="P1762" s="12" t="str">
        <f t="shared" si="82"/>
        <v>122030402</v>
      </c>
      <c r="Q1762" s="12" t="str">
        <f t="shared" si="83"/>
        <v>1220304020001</v>
      </c>
      <c r="R1762" s="20" t="s">
        <v>1448</v>
      </c>
      <c r="S1762" s="20" t="s">
        <v>1460</v>
      </c>
      <c r="AW1762" s="12">
        <v>4</v>
      </c>
      <c r="BD1762" s="12" t="s">
        <v>65</v>
      </c>
      <c r="BG1762" s="21">
        <v>0.5</v>
      </c>
      <c r="BJ1762" s="12">
        <v>1</v>
      </c>
    </row>
    <row r="1763" spans="1:62" ht="45" x14ac:dyDescent="0.25">
      <c r="A1763" s="12">
        <v>1</v>
      </c>
      <c r="B1763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63" s="11" t="str">
        <f>IFERROR(VLOOKUP(I1763,lvl_1[],2,FALSE),"Нет")</f>
        <v>Общий расчет</v>
      </c>
      <c r="D1763" s="11" t="str">
        <f>IFERROR(VLOOKUP(Rule!J1763,lvl_2[],2,FALSE),"Нет")</f>
        <v>Ци Мень</v>
      </c>
      <c r="E1763" s="11" t="str">
        <f>IFERROR(VLOOKUP(Rule!K1763,lvl_3[],2,FALSE),"Нет")</f>
        <v>Анализ Дворца</v>
      </c>
      <c r="F1763" s="11" t="str">
        <f>IFERROR(INDEX(lvl_4[],MATCH(L1763,lvl_4[ID],0),MATCH(TEXT(K1763,"##0"),lvl_4[#Headers],0)),"Нет")</f>
        <v>Операторы</v>
      </c>
      <c r="G1763" s="11" t="str">
        <f>IFERROR(INDEX(lvl_5[],MATCH(M1763,lvl_5[ID],0),MATCH(_xlfn.CONCAT(TEXT(K1763,"##0"),"_",TEXT(L1763,"##0")),lvl_5[#Headers],0)),"Нет")</f>
        <v>Звезда</v>
      </c>
      <c r="H1763" s="11" t="str">
        <f>IFERROR(INDEX(lvl_6[],MATCH(N1763,lvl_6[ID],0),MATCH(_xlfn.CONCAT(K1763,"_",L1763,"_",M1763),lvl_6[#Headers],0)),"Нет")</f>
        <v>Звезда. Отношение элемента оператора к элементу дворца</v>
      </c>
      <c r="I1763" s="12">
        <v>1</v>
      </c>
      <c r="J1763" s="12">
        <v>2</v>
      </c>
      <c r="K1763" s="12">
        <v>2</v>
      </c>
      <c r="L1763" s="12">
        <v>3</v>
      </c>
      <c r="M1763" s="12">
        <v>4</v>
      </c>
      <c r="N1763" s="12">
        <v>2</v>
      </c>
      <c r="O1763" s="12">
        <f>COUNTIF($P$2:P1763,P1763)</f>
        <v>2</v>
      </c>
      <c r="P1763" s="12" t="str">
        <f t="shared" si="82"/>
        <v>122030402</v>
      </c>
      <c r="Q1763" s="12" t="str">
        <f t="shared" si="83"/>
        <v>1220304020002</v>
      </c>
      <c r="R1763" s="20" t="s">
        <v>1448</v>
      </c>
      <c r="S1763" s="20" t="s">
        <v>1461</v>
      </c>
      <c r="AW1763" s="12">
        <v>4</v>
      </c>
      <c r="BD1763" s="12" t="s">
        <v>68</v>
      </c>
      <c r="BG1763" s="21">
        <v>0.9</v>
      </c>
      <c r="BJ1763" s="12">
        <v>1</v>
      </c>
    </row>
    <row r="1764" spans="1:62" ht="45" x14ac:dyDescent="0.25">
      <c r="A1764" s="12">
        <v>1</v>
      </c>
      <c r="B1764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64" s="11" t="str">
        <f>IFERROR(VLOOKUP(I1764,lvl_1[],2,FALSE),"Нет")</f>
        <v>Общий расчет</v>
      </c>
      <c r="D1764" s="11" t="str">
        <f>IFERROR(VLOOKUP(Rule!J1764,lvl_2[],2,FALSE),"Нет")</f>
        <v>Ци Мень</v>
      </c>
      <c r="E1764" s="11" t="str">
        <f>IFERROR(VLOOKUP(Rule!K1764,lvl_3[],2,FALSE),"Нет")</f>
        <v>Анализ Дворца</v>
      </c>
      <c r="F1764" s="11" t="str">
        <f>IFERROR(INDEX(lvl_4[],MATCH(L1764,lvl_4[ID],0),MATCH(TEXT(K1764,"##0"),lvl_4[#Headers],0)),"Нет")</f>
        <v>Операторы</v>
      </c>
      <c r="G1764" s="11" t="str">
        <f>IFERROR(INDEX(lvl_5[],MATCH(M1764,lvl_5[ID],0),MATCH(_xlfn.CONCAT(TEXT(K1764,"##0"),"_",TEXT(L1764,"##0")),lvl_5[#Headers],0)),"Нет")</f>
        <v>Звезда</v>
      </c>
      <c r="H1764" s="11" t="str">
        <f>IFERROR(INDEX(lvl_6[],MATCH(N1764,lvl_6[ID],0),MATCH(_xlfn.CONCAT(K1764,"_",L1764,"_",M1764),lvl_6[#Headers],0)),"Нет")</f>
        <v>Звезда. Отношение элемента оператора к элементу дворца</v>
      </c>
      <c r="I1764" s="12">
        <v>1</v>
      </c>
      <c r="J1764" s="12">
        <v>2</v>
      </c>
      <c r="K1764" s="12">
        <v>2</v>
      </c>
      <c r="L1764" s="12">
        <v>3</v>
      </c>
      <c r="M1764" s="12">
        <v>4</v>
      </c>
      <c r="N1764" s="12">
        <v>2</v>
      </c>
      <c r="O1764" s="12">
        <f>COUNTIF($P$2:P1764,P1764)</f>
        <v>3</v>
      </c>
      <c r="P1764" s="12" t="str">
        <f t="shared" si="82"/>
        <v>122030402</v>
      </c>
      <c r="Q1764" s="12" t="str">
        <f t="shared" si="83"/>
        <v>1220304020003</v>
      </c>
      <c r="R1764" s="20" t="s">
        <v>1448</v>
      </c>
      <c r="S1764" s="20" t="s">
        <v>1462</v>
      </c>
      <c r="AW1764" s="12">
        <v>4</v>
      </c>
      <c r="BD1764" s="12" t="s">
        <v>71</v>
      </c>
      <c r="BG1764" s="21">
        <v>1</v>
      </c>
      <c r="BI1764" s="12">
        <v>1</v>
      </c>
      <c r="BJ1764" s="12">
        <v>1</v>
      </c>
    </row>
    <row r="1765" spans="1:62" ht="45" x14ac:dyDescent="0.25">
      <c r="A1765" s="12">
        <v>1</v>
      </c>
      <c r="B1765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65" s="11" t="str">
        <f>IFERROR(VLOOKUP(I1765,lvl_1[],2,FALSE),"Нет")</f>
        <v>Общий расчет</v>
      </c>
      <c r="D1765" s="11" t="str">
        <f>IFERROR(VLOOKUP(Rule!J1765,lvl_2[],2,FALSE),"Нет")</f>
        <v>Ци Мень</v>
      </c>
      <c r="E1765" s="11" t="str">
        <f>IFERROR(VLOOKUP(Rule!K1765,lvl_3[],2,FALSE),"Нет")</f>
        <v>Анализ Дворца</v>
      </c>
      <c r="F1765" s="11" t="str">
        <f>IFERROR(INDEX(lvl_4[],MATCH(L1765,lvl_4[ID],0),MATCH(TEXT(K1765,"##0"),lvl_4[#Headers],0)),"Нет")</f>
        <v>Операторы</v>
      </c>
      <c r="G1765" s="11" t="str">
        <f>IFERROR(INDEX(lvl_5[],MATCH(M1765,lvl_5[ID],0),MATCH(_xlfn.CONCAT(TEXT(K1765,"##0"),"_",TEXT(L1765,"##0")),lvl_5[#Headers],0)),"Нет")</f>
        <v>Звезда</v>
      </c>
      <c r="H1765" s="11" t="str">
        <f>IFERROR(INDEX(lvl_6[],MATCH(N1765,lvl_6[ID],0),MATCH(_xlfn.CONCAT(K1765,"_",L1765,"_",M1765),lvl_6[#Headers],0)),"Нет")</f>
        <v>Звезда. Отношение элемента оператора к элементу дворца</v>
      </c>
      <c r="I1765" s="12">
        <v>1</v>
      </c>
      <c r="J1765" s="12">
        <v>2</v>
      </c>
      <c r="K1765" s="12">
        <v>2</v>
      </c>
      <c r="L1765" s="12">
        <v>3</v>
      </c>
      <c r="M1765" s="12">
        <v>4</v>
      </c>
      <c r="N1765" s="12">
        <v>2</v>
      </c>
      <c r="O1765" s="12">
        <f>COUNTIF($P$2:P1765,P1765)</f>
        <v>4</v>
      </c>
      <c r="P1765" s="12" t="str">
        <f t="shared" si="82"/>
        <v>122030402</v>
      </c>
      <c r="Q1765" s="12" t="str">
        <f t="shared" si="83"/>
        <v>1220304020004</v>
      </c>
      <c r="R1765" s="20" t="s">
        <v>1448</v>
      </c>
      <c r="S1765" s="20" t="s">
        <v>1463</v>
      </c>
      <c r="AW1765" s="12">
        <v>4</v>
      </c>
      <c r="BD1765" s="12" t="s">
        <v>74</v>
      </c>
      <c r="BG1765" s="21">
        <v>1</v>
      </c>
      <c r="BJ1765" s="12">
        <v>1</v>
      </c>
    </row>
    <row r="1766" spans="1:62" ht="45" x14ac:dyDescent="0.25">
      <c r="A1766" s="12">
        <v>1</v>
      </c>
      <c r="B1766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66" s="11" t="str">
        <f>IFERROR(VLOOKUP(I1766,lvl_1[],2,FALSE),"Нет")</f>
        <v>Общий расчет</v>
      </c>
      <c r="D1766" s="11" t="str">
        <f>IFERROR(VLOOKUP(Rule!J1766,lvl_2[],2,FALSE),"Нет")</f>
        <v>Ци Мень</v>
      </c>
      <c r="E1766" s="11" t="str">
        <f>IFERROR(VLOOKUP(Rule!K1766,lvl_3[],2,FALSE),"Нет")</f>
        <v>Анализ Дворца</v>
      </c>
      <c r="F1766" s="11" t="str">
        <f>IFERROR(INDEX(lvl_4[],MATCH(L1766,lvl_4[ID],0),MATCH(TEXT(K1766,"##0"),lvl_4[#Headers],0)),"Нет")</f>
        <v>Операторы</v>
      </c>
      <c r="G1766" s="11" t="str">
        <f>IFERROR(INDEX(lvl_5[],MATCH(M1766,lvl_5[ID],0),MATCH(_xlfn.CONCAT(TEXT(K1766,"##0"),"_",TEXT(L1766,"##0")),lvl_5[#Headers],0)),"Нет")</f>
        <v>Звезда</v>
      </c>
      <c r="H1766" s="11" t="str">
        <f>IFERROR(INDEX(lvl_6[],MATCH(N1766,lvl_6[ID],0),MATCH(_xlfn.CONCAT(K1766,"_",L1766,"_",M1766),lvl_6[#Headers],0)),"Нет")</f>
        <v>Звезда. Отношение элемента оператора к элементу дворца</v>
      </c>
      <c r="I1766" s="12">
        <v>1</v>
      </c>
      <c r="J1766" s="12">
        <v>2</v>
      </c>
      <c r="K1766" s="12">
        <v>2</v>
      </c>
      <c r="L1766" s="12">
        <v>3</v>
      </c>
      <c r="M1766" s="12">
        <v>4</v>
      </c>
      <c r="N1766" s="12">
        <v>2</v>
      </c>
      <c r="O1766" s="12">
        <f>COUNTIF($P$2:P1766,P1766)</f>
        <v>5</v>
      </c>
      <c r="P1766" s="12" t="str">
        <f t="shared" si="82"/>
        <v>122030402</v>
      </c>
      <c r="Q1766" s="12" t="str">
        <f t="shared" si="83"/>
        <v>1220304020005</v>
      </c>
      <c r="R1766" s="20" t="s">
        <v>1448</v>
      </c>
      <c r="S1766" s="20" t="s">
        <v>1464</v>
      </c>
      <c r="AW1766" s="12">
        <v>4</v>
      </c>
      <c r="BD1766" s="12" t="s">
        <v>77</v>
      </c>
      <c r="BG1766" s="21">
        <v>1</v>
      </c>
      <c r="BI1766" s="12">
        <v>1</v>
      </c>
      <c r="BJ1766" s="12">
        <v>1</v>
      </c>
    </row>
    <row r="1767" spans="1:62" ht="45" x14ac:dyDescent="0.25">
      <c r="A1767" s="12">
        <v>1</v>
      </c>
      <c r="B1767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67" s="11" t="str">
        <f>IFERROR(VLOOKUP(I1767,lvl_1[],2,FALSE),"Нет")</f>
        <v>Общий расчет</v>
      </c>
      <c r="D1767" s="11" t="str">
        <f>IFERROR(VLOOKUP(Rule!J1767,lvl_2[],2,FALSE),"Нет")</f>
        <v>Ци Мень</v>
      </c>
      <c r="E1767" s="11" t="str">
        <f>IFERROR(VLOOKUP(Rule!K1767,lvl_3[],2,FALSE),"Нет")</f>
        <v>Анализ Дворца</v>
      </c>
      <c r="F1767" s="11" t="str">
        <f>IFERROR(INDEX(lvl_4[],MATCH(L1767,lvl_4[ID],0),MATCH(TEXT(K1767,"##0"),lvl_4[#Headers],0)),"Нет")</f>
        <v>Операторы</v>
      </c>
      <c r="G1767" s="11" t="str">
        <f>IFERROR(INDEX(lvl_5[],MATCH(M1767,lvl_5[ID],0),MATCH(_xlfn.CONCAT(TEXT(K1767,"##0"),"_",TEXT(L1767,"##0")),lvl_5[#Headers],0)),"Нет")</f>
        <v>Звезда</v>
      </c>
      <c r="H1767" s="11" t="str">
        <f>IFERROR(INDEX(lvl_6[],MATCH(N1767,lvl_6[ID],0),MATCH(_xlfn.CONCAT(K1767,"_",L1767,"_",M1767),lvl_6[#Headers],0)),"Нет")</f>
        <v>Звезда. Отношение элемента оператора к элементу дворца</v>
      </c>
      <c r="I1767" s="12">
        <v>1</v>
      </c>
      <c r="J1767" s="12">
        <v>2</v>
      </c>
      <c r="K1767" s="12">
        <v>2</v>
      </c>
      <c r="L1767" s="12">
        <v>3</v>
      </c>
      <c r="M1767" s="12">
        <v>4</v>
      </c>
      <c r="N1767" s="12">
        <v>2</v>
      </c>
      <c r="O1767" s="12">
        <f>COUNTIF($P$2:P1767,P1767)</f>
        <v>6</v>
      </c>
      <c r="P1767" s="12" t="str">
        <f t="shared" si="82"/>
        <v>122030402</v>
      </c>
      <c r="Q1767" s="12" t="str">
        <f t="shared" si="83"/>
        <v>1220304020006</v>
      </c>
      <c r="R1767" s="20" t="s">
        <v>1448</v>
      </c>
      <c r="S1767" s="20" t="s">
        <v>1465</v>
      </c>
      <c r="AW1767" s="12">
        <v>4</v>
      </c>
      <c r="BD1767" s="12" t="s">
        <v>80</v>
      </c>
      <c r="BG1767" s="21">
        <v>0.9</v>
      </c>
      <c r="BI1767" s="12">
        <v>1</v>
      </c>
      <c r="BJ1767" s="12">
        <v>1</v>
      </c>
    </row>
    <row r="1768" spans="1:62" ht="45" x14ac:dyDescent="0.25">
      <c r="A1768" s="12">
        <v>1</v>
      </c>
      <c r="B1768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68" s="11" t="str">
        <f>IFERROR(VLOOKUP(I1768,lvl_1[],2,FALSE),"Нет")</f>
        <v>Общий расчет</v>
      </c>
      <c r="D1768" s="11" t="str">
        <f>IFERROR(VLOOKUP(Rule!J1768,lvl_2[],2,FALSE),"Нет")</f>
        <v>Ци Мень</v>
      </c>
      <c r="E1768" s="11" t="str">
        <f>IFERROR(VLOOKUP(Rule!K1768,lvl_3[],2,FALSE),"Нет")</f>
        <v>Анализ Дворца</v>
      </c>
      <c r="F1768" s="11" t="str">
        <f>IFERROR(INDEX(lvl_4[],MATCH(L1768,lvl_4[ID],0),MATCH(TEXT(K1768,"##0"),lvl_4[#Headers],0)),"Нет")</f>
        <v>Операторы</v>
      </c>
      <c r="G1768" s="11" t="str">
        <f>IFERROR(INDEX(lvl_5[],MATCH(M1768,lvl_5[ID],0),MATCH(_xlfn.CONCAT(TEXT(K1768,"##0"),"_",TEXT(L1768,"##0")),lvl_5[#Headers],0)),"Нет")</f>
        <v>Звезда</v>
      </c>
      <c r="H1768" s="11" t="str">
        <f>IFERROR(INDEX(lvl_6[],MATCH(N1768,lvl_6[ID],0),MATCH(_xlfn.CONCAT(K1768,"_",L1768,"_",M1768),lvl_6[#Headers],0)),"Нет")</f>
        <v>Звезда. Отношение элемента оператора к элементу дворца</v>
      </c>
      <c r="I1768" s="12">
        <v>1</v>
      </c>
      <c r="J1768" s="12">
        <v>2</v>
      </c>
      <c r="K1768" s="12">
        <v>2</v>
      </c>
      <c r="L1768" s="12">
        <v>3</v>
      </c>
      <c r="M1768" s="12">
        <v>4</v>
      </c>
      <c r="N1768" s="12">
        <v>2</v>
      </c>
      <c r="O1768" s="12">
        <f>COUNTIF($P$2:P1768,P1768)</f>
        <v>7</v>
      </c>
      <c r="P1768" s="12" t="str">
        <f t="shared" si="82"/>
        <v>122030402</v>
      </c>
      <c r="Q1768" s="12" t="str">
        <f t="shared" si="83"/>
        <v>1220304020007</v>
      </c>
      <c r="R1768" s="20" t="s">
        <v>1448</v>
      </c>
      <c r="S1768" s="20" t="s">
        <v>1466</v>
      </c>
      <c r="AW1768" s="12">
        <v>4</v>
      </c>
      <c r="BD1768" s="12" t="s">
        <v>83</v>
      </c>
      <c r="BG1768" s="21">
        <v>0.9</v>
      </c>
      <c r="BJ1768" s="12">
        <v>1</v>
      </c>
    </row>
    <row r="1769" spans="1:62" ht="45" x14ac:dyDescent="0.25">
      <c r="A1769" s="12">
        <v>1</v>
      </c>
      <c r="B1769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69" s="11" t="str">
        <f>IFERROR(VLOOKUP(I1769,lvl_1[],2,FALSE),"Нет")</f>
        <v>Общий расчет</v>
      </c>
      <c r="D1769" s="11" t="str">
        <f>IFERROR(VLOOKUP(Rule!J1769,lvl_2[],2,FALSE),"Нет")</f>
        <v>Ци Мень</v>
      </c>
      <c r="E1769" s="11" t="str">
        <f>IFERROR(VLOOKUP(Rule!K1769,lvl_3[],2,FALSE),"Нет")</f>
        <v>Анализ Дворца</v>
      </c>
      <c r="F1769" s="11" t="str">
        <f>IFERROR(INDEX(lvl_4[],MATCH(L1769,lvl_4[ID],0),MATCH(TEXT(K1769,"##0"),lvl_4[#Headers],0)),"Нет")</f>
        <v>Операторы</v>
      </c>
      <c r="G1769" s="11" t="str">
        <f>IFERROR(INDEX(lvl_5[],MATCH(M1769,lvl_5[ID],0),MATCH(_xlfn.CONCAT(TEXT(K1769,"##0"),"_",TEXT(L1769,"##0")),lvl_5[#Headers],0)),"Нет")</f>
        <v>Звезда</v>
      </c>
      <c r="H1769" s="11" t="str">
        <f>IFERROR(INDEX(lvl_6[],MATCH(N1769,lvl_6[ID],0),MATCH(_xlfn.CONCAT(K1769,"_",L1769,"_",M1769),lvl_6[#Headers],0)),"Нет")</f>
        <v>Звезда. Отношение элемента оператора к элементу дворца</v>
      </c>
      <c r="I1769" s="12">
        <v>1</v>
      </c>
      <c r="J1769" s="12">
        <v>2</v>
      </c>
      <c r="K1769" s="12">
        <v>2</v>
      </c>
      <c r="L1769" s="12">
        <v>3</v>
      </c>
      <c r="M1769" s="12">
        <v>4</v>
      </c>
      <c r="N1769" s="12">
        <v>2</v>
      </c>
      <c r="O1769" s="12">
        <f>COUNTIF($P$2:P1769,P1769)</f>
        <v>8</v>
      </c>
      <c r="P1769" s="12" t="str">
        <f t="shared" si="82"/>
        <v>122030402</v>
      </c>
      <c r="Q1769" s="12" t="str">
        <f t="shared" si="83"/>
        <v>1220304020008</v>
      </c>
      <c r="R1769" s="20" t="s">
        <v>1448</v>
      </c>
      <c r="S1769" s="20" t="s">
        <v>1467</v>
      </c>
      <c r="AW1769" s="12">
        <v>4</v>
      </c>
      <c r="BD1769" s="12" t="s">
        <v>86</v>
      </c>
      <c r="BG1769" s="21">
        <v>0</v>
      </c>
      <c r="BI1769" s="12">
        <v>1</v>
      </c>
      <c r="BJ1769" s="12">
        <v>1</v>
      </c>
    </row>
    <row r="1770" spans="1:62" ht="45" x14ac:dyDescent="0.25">
      <c r="A1770" s="12">
        <v>1</v>
      </c>
      <c r="B1770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70" s="11" t="str">
        <f>IFERROR(VLOOKUP(I1770,lvl_1[],2,FALSE),"Нет")</f>
        <v>Общий расчет</v>
      </c>
      <c r="D1770" s="11" t="str">
        <f>IFERROR(VLOOKUP(Rule!J1770,lvl_2[],2,FALSE),"Нет")</f>
        <v>Ци Мень</v>
      </c>
      <c r="E1770" s="11" t="str">
        <f>IFERROR(VLOOKUP(Rule!K1770,lvl_3[],2,FALSE),"Нет")</f>
        <v>Анализ Дворца</v>
      </c>
      <c r="F1770" s="11" t="str">
        <f>IFERROR(INDEX(lvl_4[],MATCH(L1770,lvl_4[ID],0),MATCH(TEXT(K1770,"##0"),lvl_4[#Headers],0)),"Нет")</f>
        <v>Операторы</v>
      </c>
      <c r="G1770" s="11" t="str">
        <f>IFERROR(INDEX(lvl_5[],MATCH(M1770,lvl_5[ID],0),MATCH(_xlfn.CONCAT(TEXT(K1770,"##0"),"_",TEXT(L1770,"##0")),lvl_5[#Headers],0)),"Нет")</f>
        <v>Звезда</v>
      </c>
      <c r="H1770" s="11" t="str">
        <f>IFERROR(INDEX(lvl_6[],MATCH(N1770,lvl_6[ID],0),MATCH(_xlfn.CONCAT(K1770,"_",L1770,"_",M1770),lvl_6[#Headers],0)),"Нет")</f>
        <v>Звезда. Отношение элемента оператора к элементу дворца</v>
      </c>
      <c r="I1770" s="12">
        <v>1</v>
      </c>
      <c r="J1770" s="12">
        <v>2</v>
      </c>
      <c r="K1770" s="12">
        <v>2</v>
      </c>
      <c r="L1770" s="12">
        <v>3</v>
      </c>
      <c r="M1770" s="12">
        <v>4</v>
      </c>
      <c r="N1770" s="12">
        <v>2</v>
      </c>
      <c r="O1770" s="12">
        <f>COUNTIF($P$2:P1770,P1770)</f>
        <v>9</v>
      </c>
      <c r="P1770" s="12" t="str">
        <f t="shared" si="82"/>
        <v>122030402</v>
      </c>
      <c r="Q1770" s="12" t="str">
        <f t="shared" si="83"/>
        <v>1220304020009</v>
      </c>
      <c r="R1770" s="20" t="s">
        <v>1448</v>
      </c>
      <c r="S1770" s="20" t="s">
        <v>1468</v>
      </c>
      <c r="AW1770" s="12">
        <v>4</v>
      </c>
      <c r="BD1770" s="12" t="s">
        <v>89</v>
      </c>
      <c r="BG1770" s="21">
        <v>0</v>
      </c>
      <c r="BI1770" s="12">
        <v>1</v>
      </c>
      <c r="BJ1770" s="12">
        <v>1</v>
      </c>
    </row>
    <row r="1771" spans="1:62" ht="45" x14ac:dyDescent="0.25">
      <c r="A1771" s="12">
        <v>1</v>
      </c>
      <c r="B1771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71" s="11" t="str">
        <f>IFERROR(VLOOKUP(I1771,lvl_1[],2,FALSE),"Нет")</f>
        <v>Общий расчет</v>
      </c>
      <c r="D1771" s="11" t="str">
        <f>IFERROR(VLOOKUP(Rule!J1771,lvl_2[],2,FALSE),"Нет")</f>
        <v>Ци Мень</v>
      </c>
      <c r="E1771" s="11" t="str">
        <f>IFERROR(VLOOKUP(Rule!K1771,lvl_3[],2,FALSE),"Нет")</f>
        <v>Анализ Дворца</v>
      </c>
      <c r="F1771" s="11" t="str">
        <f>IFERROR(INDEX(lvl_4[],MATCH(L1771,lvl_4[ID],0),MATCH(TEXT(K1771,"##0"),lvl_4[#Headers],0)),"Нет")</f>
        <v>Операторы</v>
      </c>
      <c r="G1771" s="11" t="str">
        <f>IFERROR(INDEX(lvl_5[],MATCH(M1771,lvl_5[ID],0),MATCH(_xlfn.CONCAT(TEXT(K1771,"##0"),"_",TEXT(L1771,"##0")),lvl_5[#Headers],0)),"Нет")</f>
        <v>Звезда</v>
      </c>
      <c r="H1771" s="11" t="str">
        <f>IFERROR(INDEX(lvl_6[],MATCH(N1771,lvl_6[ID],0),MATCH(_xlfn.CONCAT(K1771,"_",L1771,"_",M1771),lvl_6[#Headers],0)),"Нет")</f>
        <v>Звезда. Отношение элемента оператора к элементу дворца</v>
      </c>
      <c r="I1771" s="12">
        <v>1</v>
      </c>
      <c r="J1771" s="12">
        <v>2</v>
      </c>
      <c r="K1771" s="12">
        <v>2</v>
      </c>
      <c r="L1771" s="12">
        <v>3</v>
      </c>
      <c r="M1771" s="12">
        <v>4</v>
      </c>
      <c r="N1771" s="12">
        <v>2</v>
      </c>
      <c r="O1771" s="12">
        <f>COUNTIF($P$2:P1771,P1771)</f>
        <v>10</v>
      </c>
      <c r="P1771" s="12" t="str">
        <f t="shared" si="82"/>
        <v>122030402</v>
      </c>
      <c r="Q1771" s="12" t="str">
        <f t="shared" si="83"/>
        <v>1220304020010</v>
      </c>
      <c r="R1771" s="20" t="s">
        <v>1448</v>
      </c>
      <c r="S1771" s="20" t="s">
        <v>1469</v>
      </c>
      <c r="AW1771" s="12">
        <v>9</v>
      </c>
      <c r="BD1771" s="12" t="s">
        <v>65</v>
      </c>
      <c r="BG1771" s="21">
        <v>0</v>
      </c>
      <c r="BI1771" s="12">
        <v>1</v>
      </c>
      <c r="BJ1771" s="12">
        <v>1</v>
      </c>
    </row>
    <row r="1772" spans="1:62" ht="45" x14ac:dyDescent="0.25">
      <c r="A1772" s="12">
        <v>1</v>
      </c>
      <c r="B1772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72" s="11" t="str">
        <f>IFERROR(VLOOKUP(I1772,lvl_1[],2,FALSE),"Нет")</f>
        <v>Общий расчет</v>
      </c>
      <c r="D1772" s="11" t="str">
        <f>IFERROR(VLOOKUP(Rule!J1772,lvl_2[],2,FALSE),"Нет")</f>
        <v>Ци Мень</v>
      </c>
      <c r="E1772" s="11" t="str">
        <f>IFERROR(VLOOKUP(Rule!K1772,lvl_3[],2,FALSE),"Нет")</f>
        <v>Анализ Дворца</v>
      </c>
      <c r="F1772" s="11" t="str">
        <f>IFERROR(INDEX(lvl_4[],MATCH(L1772,lvl_4[ID],0),MATCH(TEXT(K1772,"##0"),lvl_4[#Headers],0)),"Нет")</f>
        <v>Операторы</v>
      </c>
      <c r="G1772" s="11" t="str">
        <f>IFERROR(INDEX(lvl_5[],MATCH(M1772,lvl_5[ID],0),MATCH(_xlfn.CONCAT(TEXT(K1772,"##0"),"_",TEXT(L1772,"##0")),lvl_5[#Headers],0)),"Нет")</f>
        <v>Звезда</v>
      </c>
      <c r="H1772" s="11" t="str">
        <f>IFERROR(INDEX(lvl_6[],MATCH(N1772,lvl_6[ID],0),MATCH(_xlfn.CONCAT(K1772,"_",L1772,"_",M1772),lvl_6[#Headers],0)),"Нет")</f>
        <v>Звезда. Отношение элемента оператора к элементу дворца</v>
      </c>
      <c r="I1772" s="12">
        <v>1</v>
      </c>
      <c r="J1772" s="12">
        <v>2</v>
      </c>
      <c r="K1772" s="12">
        <v>2</v>
      </c>
      <c r="L1772" s="12">
        <v>3</v>
      </c>
      <c r="M1772" s="12">
        <v>4</v>
      </c>
      <c r="N1772" s="12">
        <v>2</v>
      </c>
      <c r="O1772" s="12">
        <f>COUNTIF($P$2:P1772,P1772)</f>
        <v>11</v>
      </c>
      <c r="P1772" s="12" t="str">
        <f t="shared" si="82"/>
        <v>122030402</v>
      </c>
      <c r="Q1772" s="12" t="str">
        <f t="shared" si="83"/>
        <v>1220304020011</v>
      </c>
      <c r="R1772" s="20" t="s">
        <v>1448</v>
      </c>
      <c r="S1772" s="20" t="s">
        <v>1470</v>
      </c>
      <c r="AW1772" s="12">
        <v>9</v>
      </c>
      <c r="BD1772" s="12" t="s">
        <v>68</v>
      </c>
      <c r="BG1772" s="21">
        <v>1</v>
      </c>
      <c r="BJ1772" s="12">
        <v>1</v>
      </c>
    </row>
    <row r="1773" spans="1:62" ht="45" x14ac:dyDescent="0.25">
      <c r="A1773" s="12">
        <v>1</v>
      </c>
      <c r="B1773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73" s="11" t="str">
        <f>IFERROR(VLOOKUP(I1773,lvl_1[],2,FALSE),"Нет")</f>
        <v>Общий расчет</v>
      </c>
      <c r="D1773" s="11" t="str">
        <f>IFERROR(VLOOKUP(Rule!J1773,lvl_2[],2,FALSE),"Нет")</f>
        <v>Ци Мень</v>
      </c>
      <c r="E1773" s="11" t="str">
        <f>IFERROR(VLOOKUP(Rule!K1773,lvl_3[],2,FALSE),"Нет")</f>
        <v>Анализ Дворца</v>
      </c>
      <c r="F1773" s="11" t="str">
        <f>IFERROR(INDEX(lvl_4[],MATCH(L1773,lvl_4[ID],0),MATCH(TEXT(K1773,"##0"),lvl_4[#Headers],0)),"Нет")</f>
        <v>Операторы</v>
      </c>
      <c r="G1773" s="11" t="str">
        <f>IFERROR(INDEX(lvl_5[],MATCH(M1773,lvl_5[ID],0),MATCH(_xlfn.CONCAT(TEXT(K1773,"##0"),"_",TEXT(L1773,"##0")),lvl_5[#Headers],0)),"Нет")</f>
        <v>Звезда</v>
      </c>
      <c r="H1773" s="11" t="str">
        <f>IFERROR(INDEX(lvl_6[],MATCH(N1773,lvl_6[ID],0),MATCH(_xlfn.CONCAT(K1773,"_",L1773,"_",M1773),lvl_6[#Headers],0)),"Нет")</f>
        <v>Звезда. Отношение элемента оператора к элементу дворца</v>
      </c>
      <c r="I1773" s="12">
        <v>1</v>
      </c>
      <c r="J1773" s="12">
        <v>2</v>
      </c>
      <c r="K1773" s="12">
        <v>2</v>
      </c>
      <c r="L1773" s="12">
        <v>3</v>
      </c>
      <c r="M1773" s="12">
        <v>4</v>
      </c>
      <c r="N1773" s="12">
        <v>2</v>
      </c>
      <c r="O1773" s="12">
        <f>COUNTIF($P$2:P1773,P1773)</f>
        <v>12</v>
      </c>
      <c r="P1773" s="12" t="str">
        <f t="shared" si="82"/>
        <v>122030402</v>
      </c>
      <c r="Q1773" s="12" t="str">
        <f t="shared" si="83"/>
        <v>1220304020012</v>
      </c>
      <c r="R1773" s="20" t="s">
        <v>1448</v>
      </c>
      <c r="S1773" s="20" t="s">
        <v>1471</v>
      </c>
      <c r="AW1773" s="12">
        <v>9</v>
      </c>
      <c r="BD1773" s="12" t="s">
        <v>71</v>
      </c>
      <c r="BG1773" s="21">
        <v>0.5</v>
      </c>
      <c r="BI1773" s="12">
        <v>1</v>
      </c>
      <c r="BJ1773" s="12">
        <v>1</v>
      </c>
    </row>
    <row r="1774" spans="1:62" ht="45" x14ac:dyDescent="0.25">
      <c r="A1774" s="12">
        <v>1</v>
      </c>
      <c r="B1774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74" s="11" t="str">
        <f>IFERROR(VLOOKUP(I1774,lvl_1[],2,FALSE),"Нет")</f>
        <v>Общий расчет</v>
      </c>
      <c r="D1774" s="11" t="str">
        <f>IFERROR(VLOOKUP(Rule!J1774,lvl_2[],2,FALSE),"Нет")</f>
        <v>Ци Мень</v>
      </c>
      <c r="E1774" s="11" t="str">
        <f>IFERROR(VLOOKUP(Rule!K1774,lvl_3[],2,FALSE),"Нет")</f>
        <v>Анализ Дворца</v>
      </c>
      <c r="F1774" s="11" t="str">
        <f>IFERROR(INDEX(lvl_4[],MATCH(L1774,lvl_4[ID],0),MATCH(TEXT(K1774,"##0"),lvl_4[#Headers],0)),"Нет")</f>
        <v>Операторы</v>
      </c>
      <c r="G1774" s="11" t="str">
        <f>IFERROR(INDEX(lvl_5[],MATCH(M1774,lvl_5[ID],0),MATCH(_xlfn.CONCAT(TEXT(K1774,"##0"),"_",TEXT(L1774,"##0")),lvl_5[#Headers],0)),"Нет")</f>
        <v>Звезда</v>
      </c>
      <c r="H1774" s="11" t="str">
        <f>IFERROR(INDEX(lvl_6[],MATCH(N1774,lvl_6[ID],0),MATCH(_xlfn.CONCAT(K1774,"_",L1774,"_",M1774),lvl_6[#Headers],0)),"Нет")</f>
        <v>Звезда. Отношение элемента оператора к элементу дворца</v>
      </c>
      <c r="I1774" s="12">
        <v>1</v>
      </c>
      <c r="J1774" s="12">
        <v>2</v>
      </c>
      <c r="K1774" s="12">
        <v>2</v>
      </c>
      <c r="L1774" s="12">
        <v>3</v>
      </c>
      <c r="M1774" s="12">
        <v>4</v>
      </c>
      <c r="N1774" s="12">
        <v>2</v>
      </c>
      <c r="O1774" s="12">
        <f>COUNTIF($P$2:P1774,P1774)</f>
        <v>13</v>
      </c>
      <c r="P1774" s="12" t="str">
        <f t="shared" si="82"/>
        <v>122030402</v>
      </c>
      <c r="Q1774" s="12" t="str">
        <f t="shared" si="83"/>
        <v>1220304020013</v>
      </c>
      <c r="R1774" s="20" t="s">
        <v>1448</v>
      </c>
      <c r="S1774" s="20" t="s">
        <v>1472</v>
      </c>
      <c r="AW1774" s="12">
        <v>9</v>
      </c>
      <c r="BD1774" s="12" t="s">
        <v>74</v>
      </c>
      <c r="BG1774" s="21">
        <v>0.5</v>
      </c>
      <c r="BJ1774" s="12">
        <v>1</v>
      </c>
    </row>
    <row r="1775" spans="1:62" ht="45" x14ac:dyDescent="0.25">
      <c r="A1775" s="12">
        <v>1</v>
      </c>
      <c r="B1775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75" s="11" t="str">
        <f>IFERROR(VLOOKUP(I1775,lvl_1[],2,FALSE),"Нет")</f>
        <v>Общий расчет</v>
      </c>
      <c r="D1775" s="11" t="str">
        <f>IFERROR(VLOOKUP(Rule!J1775,lvl_2[],2,FALSE),"Нет")</f>
        <v>Ци Мень</v>
      </c>
      <c r="E1775" s="11" t="str">
        <f>IFERROR(VLOOKUP(Rule!K1775,lvl_3[],2,FALSE),"Нет")</f>
        <v>Анализ Дворца</v>
      </c>
      <c r="F1775" s="11" t="str">
        <f>IFERROR(INDEX(lvl_4[],MATCH(L1775,lvl_4[ID],0),MATCH(TEXT(K1775,"##0"),lvl_4[#Headers],0)),"Нет")</f>
        <v>Операторы</v>
      </c>
      <c r="G1775" s="11" t="str">
        <f>IFERROR(INDEX(lvl_5[],MATCH(M1775,lvl_5[ID],0),MATCH(_xlfn.CONCAT(TEXT(K1775,"##0"),"_",TEXT(L1775,"##0")),lvl_5[#Headers],0)),"Нет")</f>
        <v>Звезда</v>
      </c>
      <c r="H1775" s="11" t="str">
        <f>IFERROR(INDEX(lvl_6[],MATCH(N1775,lvl_6[ID],0),MATCH(_xlfn.CONCAT(K1775,"_",L1775,"_",M1775),lvl_6[#Headers],0)),"Нет")</f>
        <v>Звезда. Отношение элемента оператора к элементу дворца</v>
      </c>
      <c r="I1775" s="12">
        <v>1</v>
      </c>
      <c r="J1775" s="12">
        <v>2</v>
      </c>
      <c r="K1775" s="12">
        <v>2</v>
      </c>
      <c r="L1775" s="12">
        <v>3</v>
      </c>
      <c r="M1775" s="12">
        <v>4</v>
      </c>
      <c r="N1775" s="12">
        <v>2</v>
      </c>
      <c r="O1775" s="12">
        <f>COUNTIF($P$2:P1775,P1775)</f>
        <v>14</v>
      </c>
      <c r="P1775" s="12" t="str">
        <f t="shared" si="82"/>
        <v>122030402</v>
      </c>
      <c r="Q1775" s="12" t="str">
        <f t="shared" si="83"/>
        <v>1220304020014</v>
      </c>
      <c r="R1775" s="20" t="s">
        <v>1448</v>
      </c>
      <c r="S1775" s="20" t="s">
        <v>1473</v>
      </c>
      <c r="AW1775" s="12">
        <v>9</v>
      </c>
      <c r="BD1775" s="12" t="s">
        <v>77</v>
      </c>
      <c r="BG1775" s="21">
        <v>1</v>
      </c>
      <c r="BI1775" s="12">
        <v>1</v>
      </c>
      <c r="BJ1775" s="12">
        <v>1</v>
      </c>
    </row>
    <row r="1776" spans="1:62" ht="45" x14ac:dyDescent="0.25">
      <c r="A1776" s="12">
        <v>1</v>
      </c>
      <c r="B1776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76" s="11" t="str">
        <f>IFERROR(VLOOKUP(I1776,lvl_1[],2,FALSE),"Нет")</f>
        <v>Общий расчет</v>
      </c>
      <c r="D1776" s="11" t="str">
        <f>IFERROR(VLOOKUP(Rule!J1776,lvl_2[],2,FALSE),"Нет")</f>
        <v>Ци Мень</v>
      </c>
      <c r="E1776" s="11" t="str">
        <f>IFERROR(VLOOKUP(Rule!K1776,lvl_3[],2,FALSE),"Нет")</f>
        <v>Анализ Дворца</v>
      </c>
      <c r="F1776" s="11" t="str">
        <f>IFERROR(INDEX(lvl_4[],MATCH(L1776,lvl_4[ID],0),MATCH(TEXT(K1776,"##0"),lvl_4[#Headers],0)),"Нет")</f>
        <v>Операторы</v>
      </c>
      <c r="G1776" s="11" t="str">
        <f>IFERROR(INDEX(lvl_5[],MATCH(M1776,lvl_5[ID],0),MATCH(_xlfn.CONCAT(TEXT(K1776,"##0"),"_",TEXT(L1776,"##0")),lvl_5[#Headers],0)),"Нет")</f>
        <v>Звезда</v>
      </c>
      <c r="H1776" s="11" t="str">
        <f>IFERROR(INDEX(lvl_6[],MATCH(N1776,lvl_6[ID],0),MATCH(_xlfn.CONCAT(K1776,"_",L1776,"_",M1776),lvl_6[#Headers],0)),"Нет")</f>
        <v>Звезда. Отношение элемента оператора к элементу дворца</v>
      </c>
      <c r="I1776" s="12">
        <v>1</v>
      </c>
      <c r="J1776" s="12">
        <v>2</v>
      </c>
      <c r="K1776" s="12">
        <v>2</v>
      </c>
      <c r="L1776" s="12">
        <v>3</v>
      </c>
      <c r="M1776" s="12">
        <v>4</v>
      </c>
      <c r="N1776" s="12">
        <v>2</v>
      </c>
      <c r="O1776" s="12">
        <f>COUNTIF($P$2:P1776,P1776)</f>
        <v>15</v>
      </c>
      <c r="P1776" s="12" t="str">
        <f t="shared" si="82"/>
        <v>122030402</v>
      </c>
      <c r="Q1776" s="12" t="str">
        <f t="shared" si="83"/>
        <v>1220304020015</v>
      </c>
      <c r="R1776" s="20" t="s">
        <v>1448</v>
      </c>
      <c r="S1776" s="20" t="s">
        <v>1474</v>
      </c>
      <c r="AW1776" s="12">
        <v>9</v>
      </c>
      <c r="BD1776" s="12" t="s">
        <v>80</v>
      </c>
      <c r="BG1776" s="21">
        <v>1</v>
      </c>
      <c r="BI1776" s="12">
        <v>1</v>
      </c>
      <c r="BJ1776" s="12">
        <v>1</v>
      </c>
    </row>
    <row r="1777" spans="1:62" ht="45" x14ac:dyDescent="0.25">
      <c r="A1777" s="12">
        <v>1</v>
      </c>
      <c r="B1777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77" s="11" t="str">
        <f>IFERROR(VLOOKUP(I1777,lvl_1[],2,FALSE),"Нет")</f>
        <v>Общий расчет</v>
      </c>
      <c r="D1777" s="11" t="str">
        <f>IFERROR(VLOOKUP(Rule!J1777,lvl_2[],2,FALSE),"Нет")</f>
        <v>Ци Мень</v>
      </c>
      <c r="E1777" s="11" t="str">
        <f>IFERROR(VLOOKUP(Rule!K1777,lvl_3[],2,FALSE),"Нет")</f>
        <v>Анализ Дворца</v>
      </c>
      <c r="F1777" s="11" t="str">
        <f>IFERROR(INDEX(lvl_4[],MATCH(L1777,lvl_4[ID],0),MATCH(TEXT(K1777,"##0"),lvl_4[#Headers],0)),"Нет")</f>
        <v>Операторы</v>
      </c>
      <c r="G1777" s="11" t="str">
        <f>IFERROR(INDEX(lvl_5[],MATCH(M1777,lvl_5[ID],0),MATCH(_xlfn.CONCAT(TEXT(K1777,"##0"),"_",TEXT(L1777,"##0")),lvl_5[#Headers],0)),"Нет")</f>
        <v>Звезда</v>
      </c>
      <c r="H1777" s="11" t="str">
        <f>IFERROR(INDEX(lvl_6[],MATCH(N1777,lvl_6[ID],0),MATCH(_xlfn.CONCAT(K1777,"_",L1777,"_",M1777),lvl_6[#Headers],0)),"Нет")</f>
        <v>Звезда. Отношение элемента оператора к элементу дворца</v>
      </c>
      <c r="I1777" s="12">
        <v>1</v>
      </c>
      <c r="J1777" s="12">
        <v>2</v>
      </c>
      <c r="K1777" s="12">
        <v>2</v>
      </c>
      <c r="L1777" s="12">
        <v>3</v>
      </c>
      <c r="M1777" s="12">
        <v>4</v>
      </c>
      <c r="N1777" s="12">
        <v>2</v>
      </c>
      <c r="O1777" s="12">
        <f>COUNTIF($P$2:P1777,P1777)</f>
        <v>16</v>
      </c>
      <c r="P1777" s="12" t="str">
        <f t="shared" si="82"/>
        <v>122030402</v>
      </c>
      <c r="Q1777" s="12" t="str">
        <f t="shared" si="83"/>
        <v>1220304020016</v>
      </c>
      <c r="R1777" s="20" t="s">
        <v>1448</v>
      </c>
      <c r="S1777" s="20" t="s">
        <v>1475</v>
      </c>
      <c r="AW1777" s="12">
        <v>9</v>
      </c>
      <c r="BD1777" s="12" t="s">
        <v>83</v>
      </c>
      <c r="BG1777" s="21">
        <v>1</v>
      </c>
      <c r="BJ1777" s="12">
        <v>1</v>
      </c>
    </row>
    <row r="1778" spans="1:62" ht="45" x14ac:dyDescent="0.25">
      <c r="A1778" s="12">
        <v>1</v>
      </c>
      <c r="B1778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78" s="11" t="str">
        <f>IFERROR(VLOOKUP(I1778,lvl_1[],2,FALSE),"Нет")</f>
        <v>Общий расчет</v>
      </c>
      <c r="D1778" s="11" t="str">
        <f>IFERROR(VLOOKUP(Rule!J1778,lvl_2[],2,FALSE),"Нет")</f>
        <v>Ци Мень</v>
      </c>
      <c r="E1778" s="11" t="str">
        <f>IFERROR(VLOOKUP(Rule!K1778,lvl_3[],2,FALSE),"Нет")</f>
        <v>Анализ Дворца</v>
      </c>
      <c r="F1778" s="11" t="str">
        <f>IFERROR(INDEX(lvl_4[],MATCH(L1778,lvl_4[ID],0),MATCH(TEXT(K1778,"##0"),lvl_4[#Headers],0)),"Нет")</f>
        <v>Операторы</v>
      </c>
      <c r="G1778" s="11" t="str">
        <f>IFERROR(INDEX(lvl_5[],MATCH(M1778,lvl_5[ID],0),MATCH(_xlfn.CONCAT(TEXT(K1778,"##0"),"_",TEXT(L1778,"##0")),lvl_5[#Headers],0)),"Нет")</f>
        <v>Звезда</v>
      </c>
      <c r="H1778" s="11" t="str">
        <f>IFERROR(INDEX(lvl_6[],MATCH(N1778,lvl_6[ID],0),MATCH(_xlfn.CONCAT(K1778,"_",L1778,"_",M1778),lvl_6[#Headers],0)),"Нет")</f>
        <v>Звезда. Отношение элемента оператора к элементу дворца</v>
      </c>
      <c r="I1778" s="12">
        <v>1</v>
      </c>
      <c r="J1778" s="12">
        <v>2</v>
      </c>
      <c r="K1778" s="12">
        <v>2</v>
      </c>
      <c r="L1778" s="12">
        <v>3</v>
      </c>
      <c r="M1778" s="12">
        <v>4</v>
      </c>
      <c r="N1778" s="12">
        <v>2</v>
      </c>
      <c r="O1778" s="12">
        <f>COUNTIF($P$2:P1778,P1778)</f>
        <v>17</v>
      </c>
      <c r="P1778" s="12" t="str">
        <f t="shared" si="82"/>
        <v>122030402</v>
      </c>
      <c r="Q1778" s="12" t="str">
        <f t="shared" si="83"/>
        <v>1220304020017</v>
      </c>
      <c r="R1778" s="20" t="s">
        <v>1448</v>
      </c>
      <c r="S1778" s="20" t="s">
        <v>1476</v>
      </c>
      <c r="AW1778" s="12">
        <v>9</v>
      </c>
      <c r="BD1778" s="12" t="s">
        <v>86</v>
      </c>
      <c r="BG1778" s="21">
        <v>0.9</v>
      </c>
      <c r="BI1778" s="12">
        <v>1</v>
      </c>
      <c r="BJ1778" s="12">
        <v>1</v>
      </c>
    </row>
    <row r="1779" spans="1:62" ht="45" x14ac:dyDescent="0.25">
      <c r="A1779" s="12">
        <v>1</v>
      </c>
      <c r="B1779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79" s="11" t="str">
        <f>IFERROR(VLOOKUP(I1779,lvl_1[],2,FALSE),"Нет")</f>
        <v>Общий расчет</v>
      </c>
      <c r="D1779" s="11" t="str">
        <f>IFERROR(VLOOKUP(Rule!J1779,lvl_2[],2,FALSE),"Нет")</f>
        <v>Ци Мень</v>
      </c>
      <c r="E1779" s="11" t="str">
        <f>IFERROR(VLOOKUP(Rule!K1779,lvl_3[],2,FALSE),"Нет")</f>
        <v>Анализ Дворца</v>
      </c>
      <c r="F1779" s="11" t="str">
        <f>IFERROR(INDEX(lvl_4[],MATCH(L1779,lvl_4[ID],0),MATCH(TEXT(K1779,"##0"),lvl_4[#Headers],0)),"Нет")</f>
        <v>Операторы</v>
      </c>
      <c r="G1779" s="11" t="str">
        <f>IFERROR(INDEX(lvl_5[],MATCH(M1779,lvl_5[ID],0),MATCH(_xlfn.CONCAT(TEXT(K1779,"##0"),"_",TEXT(L1779,"##0")),lvl_5[#Headers],0)),"Нет")</f>
        <v>Звезда</v>
      </c>
      <c r="H1779" s="11" t="str">
        <f>IFERROR(INDEX(lvl_6[],MATCH(N1779,lvl_6[ID],0),MATCH(_xlfn.CONCAT(K1779,"_",L1779,"_",M1779),lvl_6[#Headers],0)),"Нет")</f>
        <v>Звезда. Отношение элемента оператора к элементу дворца</v>
      </c>
      <c r="I1779" s="12">
        <v>1</v>
      </c>
      <c r="J1779" s="12">
        <v>2</v>
      </c>
      <c r="K1779" s="12">
        <v>2</v>
      </c>
      <c r="L1779" s="12">
        <v>3</v>
      </c>
      <c r="M1779" s="12">
        <v>4</v>
      </c>
      <c r="N1779" s="12">
        <v>2</v>
      </c>
      <c r="O1779" s="12">
        <f>COUNTIF($P$2:P1779,P1779)</f>
        <v>18</v>
      </c>
      <c r="P1779" s="12" t="str">
        <f t="shared" si="82"/>
        <v>122030402</v>
      </c>
      <c r="Q1779" s="12" t="str">
        <f t="shared" si="83"/>
        <v>1220304020018</v>
      </c>
      <c r="R1779" s="20" t="s">
        <v>1448</v>
      </c>
      <c r="S1779" s="20" t="s">
        <v>1477</v>
      </c>
      <c r="AW1779" s="12">
        <v>9</v>
      </c>
      <c r="BD1779" s="12" t="s">
        <v>89</v>
      </c>
      <c r="BG1779" s="21">
        <v>0.9</v>
      </c>
      <c r="BI1779" s="12">
        <v>1</v>
      </c>
      <c r="BJ1779" s="12">
        <v>1</v>
      </c>
    </row>
    <row r="1780" spans="1:62" ht="45" x14ac:dyDescent="0.25">
      <c r="A1780" s="12">
        <v>1</v>
      </c>
      <c r="B1780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80" s="11" t="str">
        <f>IFERROR(VLOOKUP(I1780,lvl_1[],2,FALSE),"Нет")</f>
        <v>Общий расчет</v>
      </c>
      <c r="D1780" s="11" t="str">
        <f>IFERROR(VLOOKUP(Rule!J1780,lvl_2[],2,FALSE),"Нет")</f>
        <v>Ци Мень</v>
      </c>
      <c r="E1780" s="11" t="str">
        <f>IFERROR(VLOOKUP(Rule!K1780,lvl_3[],2,FALSE),"Нет")</f>
        <v>Анализ Дворца</v>
      </c>
      <c r="F1780" s="11" t="str">
        <f>IFERROR(INDEX(lvl_4[],MATCH(L1780,lvl_4[ID],0),MATCH(TEXT(K1780,"##0"),lvl_4[#Headers],0)),"Нет")</f>
        <v>Операторы</v>
      </c>
      <c r="G1780" s="11" t="str">
        <f>IFERROR(INDEX(lvl_5[],MATCH(M1780,lvl_5[ID],0),MATCH(_xlfn.CONCAT(TEXT(K1780,"##0"),"_",TEXT(L1780,"##0")),lvl_5[#Headers],0)),"Нет")</f>
        <v>Звезда</v>
      </c>
      <c r="H1780" s="11" t="str">
        <f>IFERROR(INDEX(lvl_6[],MATCH(N1780,lvl_6[ID],0),MATCH(_xlfn.CONCAT(K1780,"_",L1780,"_",M1780),lvl_6[#Headers],0)),"Нет")</f>
        <v>Звезда. Отношение элемента оператора к элементу дворца</v>
      </c>
      <c r="I1780" s="12">
        <v>1</v>
      </c>
      <c r="J1780" s="12">
        <v>2</v>
      </c>
      <c r="K1780" s="12">
        <v>2</v>
      </c>
      <c r="L1780" s="12">
        <v>3</v>
      </c>
      <c r="M1780" s="12">
        <v>4</v>
      </c>
      <c r="N1780" s="12">
        <v>2</v>
      </c>
      <c r="O1780" s="12">
        <f>COUNTIF($P$2:P1780,P1780)</f>
        <v>19</v>
      </c>
      <c r="P1780" s="12" t="str">
        <f t="shared" si="82"/>
        <v>122030402</v>
      </c>
      <c r="Q1780" s="12" t="str">
        <f t="shared" si="83"/>
        <v>1220304020019</v>
      </c>
      <c r="R1780" s="20" t="s">
        <v>1448</v>
      </c>
      <c r="S1780" s="20" t="s">
        <v>1478</v>
      </c>
      <c r="AW1780" s="12">
        <v>2</v>
      </c>
      <c r="BD1780" s="12" t="s">
        <v>65</v>
      </c>
      <c r="BG1780" s="21">
        <v>0.9</v>
      </c>
      <c r="BI1780" s="12">
        <v>1</v>
      </c>
      <c r="BJ1780" s="12">
        <v>1</v>
      </c>
    </row>
    <row r="1781" spans="1:62" ht="45" x14ac:dyDescent="0.25">
      <c r="A1781" s="12">
        <v>1</v>
      </c>
      <c r="B1781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81" s="11" t="str">
        <f>IFERROR(VLOOKUP(I1781,lvl_1[],2,FALSE),"Нет")</f>
        <v>Общий расчет</v>
      </c>
      <c r="D1781" s="11" t="str">
        <f>IFERROR(VLOOKUP(Rule!J1781,lvl_2[],2,FALSE),"Нет")</f>
        <v>Ци Мень</v>
      </c>
      <c r="E1781" s="11" t="str">
        <f>IFERROR(VLOOKUP(Rule!K1781,lvl_3[],2,FALSE),"Нет")</f>
        <v>Анализ Дворца</v>
      </c>
      <c r="F1781" s="11" t="str">
        <f>IFERROR(INDEX(lvl_4[],MATCH(L1781,lvl_4[ID],0),MATCH(TEXT(K1781,"##0"),lvl_4[#Headers],0)),"Нет")</f>
        <v>Операторы</v>
      </c>
      <c r="G1781" s="11" t="str">
        <f>IFERROR(INDEX(lvl_5[],MATCH(M1781,lvl_5[ID],0),MATCH(_xlfn.CONCAT(TEXT(K1781,"##0"),"_",TEXT(L1781,"##0")),lvl_5[#Headers],0)),"Нет")</f>
        <v>Звезда</v>
      </c>
      <c r="H1781" s="11" t="str">
        <f>IFERROR(INDEX(lvl_6[],MATCH(N1781,lvl_6[ID],0),MATCH(_xlfn.CONCAT(K1781,"_",L1781,"_",M1781),lvl_6[#Headers],0)),"Нет")</f>
        <v>Звезда. Отношение элемента оператора к элементу дворца</v>
      </c>
      <c r="I1781" s="12">
        <v>1</v>
      </c>
      <c r="J1781" s="12">
        <v>2</v>
      </c>
      <c r="K1781" s="12">
        <v>2</v>
      </c>
      <c r="L1781" s="12">
        <v>3</v>
      </c>
      <c r="M1781" s="12">
        <v>4</v>
      </c>
      <c r="N1781" s="12">
        <v>2</v>
      </c>
      <c r="O1781" s="12">
        <f>COUNTIF($P$2:P1781,P1781)</f>
        <v>20</v>
      </c>
      <c r="P1781" s="12" t="str">
        <f t="shared" si="82"/>
        <v>122030402</v>
      </c>
      <c r="Q1781" s="12" t="str">
        <f t="shared" si="83"/>
        <v>1220304020020</v>
      </c>
      <c r="R1781" s="20" t="s">
        <v>1448</v>
      </c>
      <c r="S1781" s="20" t="s">
        <v>1479</v>
      </c>
      <c r="AW1781" s="12">
        <v>2</v>
      </c>
      <c r="BD1781" s="12" t="s">
        <v>68</v>
      </c>
      <c r="BG1781" s="21">
        <v>1</v>
      </c>
      <c r="BJ1781" s="12">
        <v>1</v>
      </c>
    </row>
    <row r="1782" spans="1:62" ht="45" x14ac:dyDescent="0.25">
      <c r="A1782" s="12">
        <v>1</v>
      </c>
      <c r="B1782" s="11" t="str">
        <f t="shared" si="84"/>
        <v>Общий расчет. Ци Мень. Анализ Дворца. Операторы. Звезда. Звезда. Отношение элемента оператора к элементу дворца</v>
      </c>
      <c r="C1782" s="11" t="str">
        <f>IFERROR(VLOOKUP(I1782,lvl_1[],2,FALSE),"Нет")</f>
        <v>Общий расчет</v>
      </c>
      <c r="D1782" s="11" t="str">
        <f>IFERROR(VLOOKUP(Rule!J1782,lvl_2[],2,FALSE),"Нет")</f>
        <v>Ци Мень</v>
      </c>
      <c r="E1782" s="11" t="str">
        <f>IFERROR(VLOOKUP(Rule!K1782,lvl_3[],2,FALSE),"Нет")</f>
        <v>Анализ Дворца</v>
      </c>
      <c r="F1782" s="11" t="str">
        <f>IFERROR(INDEX(lvl_4[],MATCH(L1782,lvl_4[ID],0),MATCH(TEXT(K1782,"##0"),lvl_4[#Headers],0)),"Нет")</f>
        <v>Операторы</v>
      </c>
      <c r="G1782" s="11" t="str">
        <f>IFERROR(INDEX(lvl_5[],MATCH(M1782,lvl_5[ID],0),MATCH(_xlfn.CONCAT(TEXT(K1782,"##0"),"_",TEXT(L1782,"##0")),lvl_5[#Headers],0)),"Нет")</f>
        <v>Звезда</v>
      </c>
      <c r="H1782" s="11" t="str">
        <f>IFERROR(INDEX(lvl_6[],MATCH(N1782,lvl_6[ID],0),MATCH(_xlfn.CONCAT(K1782,"_",L1782,"_",M1782),lvl_6[#Headers],0)),"Нет")</f>
        <v>Звезда. Отношение элемента оператора к элементу дворца</v>
      </c>
      <c r="I1782" s="12">
        <v>1</v>
      </c>
      <c r="J1782" s="12">
        <v>2</v>
      </c>
      <c r="K1782" s="12">
        <v>2</v>
      </c>
      <c r="L1782" s="12">
        <v>3</v>
      </c>
      <c r="M1782" s="12">
        <v>4</v>
      </c>
      <c r="N1782" s="12">
        <v>2</v>
      </c>
      <c r="O1782" s="12">
        <f>COUNTIF($P$2:P1782,P1782)</f>
        <v>21</v>
      </c>
      <c r="P1782" s="12" t="str">
        <f t="shared" ref="P1782:P1845" si="85">_xlfn.CONCAT(I1782,
J1782,
K1782,
IF(LEN(L1782)=1,_xlfn.CONCAT(0,L1782),L1782),
IF(LEN(M1782)=1,_xlfn.CONCAT(0,M1782),M1782),
IF(LEN(N1782)=1,_xlfn.CONCAT(0,N1782),N1782))</f>
        <v>122030402</v>
      </c>
      <c r="Q1782" s="12" t="str">
        <f t="shared" ref="Q1782:Q1845" si="86">_xlfn.CONCAT(I1782,
J1782,
K1782,
IF(LEN(L1782)=1,_xlfn.CONCAT(0,L1782),L1782),
IF(LEN(M1782)=1,_xlfn.CONCAT(0,M1782),M1782),
IF(LEN(N1782)=1,_xlfn.CONCAT(0,N1782),N1782),
IF(LEN(O1782)=1,_xlfn.CONCAT("000",O1782),IF(LEN(O1782)=2,_xlfn.CONCAT("00",O1782),IF(LEN(O1782)=3,_xlfn.CONCAT(0,O1782),O1782))))</f>
        <v>1220304020021</v>
      </c>
      <c r="R1782" s="20" t="s">
        <v>1448</v>
      </c>
      <c r="S1782" s="20" t="s">
        <v>1480</v>
      </c>
      <c r="AW1782" s="12">
        <v>2</v>
      </c>
      <c r="BD1782" s="12" t="s">
        <v>71</v>
      </c>
      <c r="BG1782" s="21">
        <v>0</v>
      </c>
      <c r="BI1782" s="12">
        <v>1</v>
      </c>
      <c r="BJ1782" s="12">
        <v>1</v>
      </c>
    </row>
    <row r="1783" spans="1:62" ht="45" x14ac:dyDescent="0.25">
      <c r="A1783" s="12">
        <v>1</v>
      </c>
      <c r="B1783" s="11" t="str">
        <f t="shared" ref="B1783:B1846" si="87">_xlfn.CONCAT(C1783,". ", D1783,". ", E1783,". ", F1783,". ", G1783,". ", H1783)</f>
        <v>Общий расчет. Ци Мень. Анализ Дворца. Операторы. Звезда. Звезда. Отношение элемента оператора к элементу дворца</v>
      </c>
      <c r="C1783" s="11" t="str">
        <f>IFERROR(VLOOKUP(I1783,lvl_1[],2,FALSE),"Нет")</f>
        <v>Общий расчет</v>
      </c>
      <c r="D1783" s="11" t="str">
        <f>IFERROR(VLOOKUP(Rule!J1783,lvl_2[],2,FALSE),"Нет")</f>
        <v>Ци Мень</v>
      </c>
      <c r="E1783" s="11" t="str">
        <f>IFERROR(VLOOKUP(Rule!K1783,lvl_3[],2,FALSE),"Нет")</f>
        <v>Анализ Дворца</v>
      </c>
      <c r="F1783" s="11" t="str">
        <f>IFERROR(INDEX(lvl_4[],MATCH(L1783,lvl_4[ID],0),MATCH(TEXT(K1783,"##0"),lvl_4[#Headers],0)),"Нет")</f>
        <v>Операторы</v>
      </c>
      <c r="G1783" s="11" t="str">
        <f>IFERROR(INDEX(lvl_5[],MATCH(M1783,lvl_5[ID],0),MATCH(_xlfn.CONCAT(TEXT(K1783,"##0"),"_",TEXT(L1783,"##0")),lvl_5[#Headers],0)),"Нет")</f>
        <v>Звезда</v>
      </c>
      <c r="H1783" s="11" t="str">
        <f>IFERROR(INDEX(lvl_6[],MATCH(N1783,lvl_6[ID],0),MATCH(_xlfn.CONCAT(K1783,"_",L1783,"_",M1783),lvl_6[#Headers],0)),"Нет")</f>
        <v>Звезда. Отношение элемента оператора к элементу дворца</v>
      </c>
      <c r="I1783" s="12">
        <v>1</v>
      </c>
      <c r="J1783" s="12">
        <v>2</v>
      </c>
      <c r="K1783" s="12">
        <v>2</v>
      </c>
      <c r="L1783" s="12">
        <v>3</v>
      </c>
      <c r="M1783" s="12">
        <v>4</v>
      </c>
      <c r="N1783" s="12">
        <v>2</v>
      </c>
      <c r="O1783" s="12">
        <f>COUNTIF($P$2:P1783,P1783)</f>
        <v>22</v>
      </c>
      <c r="P1783" s="12" t="str">
        <f t="shared" si="85"/>
        <v>122030402</v>
      </c>
      <c r="Q1783" s="12" t="str">
        <f t="shared" si="86"/>
        <v>1220304020022</v>
      </c>
      <c r="R1783" s="20" t="s">
        <v>1448</v>
      </c>
      <c r="S1783" s="20" t="s">
        <v>1481</v>
      </c>
      <c r="AW1783" s="12">
        <v>2</v>
      </c>
      <c r="BD1783" s="12" t="s">
        <v>74</v>
      </c>
      <c r="BG1783" s="21">
        <v>0</v>
      </c>
      <c r="BI1783" s="12">
        <v>1</v>
      </c>
      <c r="BJ1783" s="12">
        <v>1</v>
      </c>
    </row>
    <row r="1784" spans="1:62" ht="45" x14ac:dyDescent="0.25">
      <c r="A1784" s="12">
        <v>1</v>
      </c>
      <c r="B1784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784" s="11" t="str">
        <f>IFERROR(VLOOKUP(I1784,lvl_1[],2,FALSE),"Нет")</f>
        <v>Общий расчет</v>
      </c>
      <c r="D1784" s="11" t="str">
        <f>IFERROR(VLOOKUP(Rule!J1784,lvl_2[],2,FALSE),"Нет")</f>
        <v>Ци Мень</v>
      </c>
      <c r="E1784" s="11" t="str">
        <f>IFERROR(VLOOKUP(Rule!K1784,lvl_3[],2,FALSE),"Нет")</f>
        <v>Анализ Дворца</v>
      </c>
      <c r="F1784" s="11" t="str">
        <f>IFERROR(INDEX(lvl_4[],MATCH(L1784,lvl_4[ID],0),MATCH(TEXT(K1784,"##0"),lvl_4[#Headers],0)),"Нет")</f>
        <v>Операторы</v>
      </c>
      <c r="G1784" s="11" t="str">
        <f>IFERROR(INDEX(lvl_5[],MATCH(M1784,lvl_5[ID],0),MATCH(_xlfn.CONCAT(TEXT(K1784,"##0"),"_",TEXT(L1784,"##0")),lvl_5[#Headers],0)),"Нет")</f>
        <v>Звезда</v>
      </c>
      <c r="H1784" s="11" t="str">
        <f>IFERROR(INDEX(lvl_6[],MATCH(N1784,lvl_6[ID],0),MATCH(_xlfn.CONCAT(K1784,"_",L1784,"_",M1784),lvl_6[#Headers],0)),"Нет")</f>
        <v>Звезда. Отношение элемента оператора к элементу дворца</v>
      </c>
      <c r="I1784" s="12">
        <v>1</v>
      </c>
      <c r="J1784" s="12">
        <v>2</v>
      </c>
      <c r="K1784" s="12">
        <v>2</v>
      </c>
      <c r="L1784" s="12">
        <v>3</v>
      </c>
      <c r="M1784" s="12">
        <v>4</v>
      </c>
      <c r="N1784" s="12">
        <v>2</v>
      </c>
      <c r="O1784" s="12">
        <f>COUNTIF($P$2:P1784,P1784)</f>
        <v>23</v>
      </c>
      <c r="P1784" s="12" t="str">
        <f t="shared" si="85"/>
        <v>122030402</v>
      </c>
      <c r="Q1784" s="12" t="str">
        <f t="shared" si="86"/>
        <v>1220304020023</v>
      </c>
      <c r="R1784" s="20" t="s">
        <v>1448</v>
      </c>
      <c r="S1784" s="20" t="s">
        <v>1482</v>
      </c>
      <c r="AW1784" s="12">
        <v>2</v>
      </c>
      <c r="BD1784" s="12" t="s">
        <v>77</v>
      </c>
      <c r="BG1784" s="21">
        <v>0.5</v>
      </c>
      <c r="BI1784" s="12">
        <v>1</v>
      </c>
      <c r="BJ1784" s="12">
        <v>1</v>
      </c>
    </row>
    <row r="1785" spans="1:62" ht="45" x14ac:dyDescent="0.25">
      <c r="A1785" s="12">
        <v>1</v>
      </c>
      <c r="B1785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785" s="11" t="str">
        <f>IFERROR(VLOOKUP(I1785,lvl_1[],2,FALSE),"Нет")</f>
        <v>Общий расчет</v>
      </c>
      <c r="D1785" s="11" t="str">
        <f>IFERROR(VLOOKUP(Rule!J1785,lvl_2[],2,FALSE),"Нет")</f>
        <v>Ци Мень</v>
      </c>
      <c r="E1785" s="11" t="str">
        <f>IFERROR(VLOOKUP(Rule!K1785,lvl_3[],2,FALSE),"Нет")</f>
        <v>Анализ Дворца</v>
      </c>
      <c r="F1785" s="11" t="str">
        <f>IFERROR(INDEX(lvl_4[],MATCH(L1785,lvl_4[ID],0),MATCH(TEXT(K1785,"##0"),lvl_4[#Headers],0)),"Нет")</f>
        <v>Операторы</v>
      </c>
      <c r="G1785" s="11" t="str">
        <f>IFERROR(INDEX(lvl_5[],MATCH(M1785,lvl_5[ID],0),MATCH(_xlfn.CONCAT(TEXT(K1785,"##0"),"_",TEXT(L1785,"##0")),lvl_5[#Headers],0)),"Нет")</f>
        <v>Звезда</v>
      </c>
      <c r="H1785" s="11" t="str">
        <f>IFERROR(INDEX(lvl_6[],MATCH(N1785,lvl_6[ID],0),MATCH(_xlfn.CONCAT(K1785,"_",L1785,"_",M1785),lvl_6[#Headers],0)),"Нет")</f>
        <v>Звезда. Отношение элемента оператора к элементу дворца</v>
      </c>
      <c r="I1785" s="12">
        <v>1</v>
      </c>
      <c r="J1785" s="12">
        <v>2</v>
      </c>
      <c r="K1785" s="12">
        <v>2</v>
      </c>
      <c r="L1785" s="12">
        <v>3</v>
      </c>
      <c r="M1785" s="12">
        <v>4</v>
      </c>
      <c r="N1785" s="12">
        <v>2</v>
      </c>
      <c r="O1785" s="12">
        <f>COUNTIF($P$2:P1785,P1785)</f>
        <v>24</v>
      </c>
      <c r="P1785" s="12" t="str">
        <f t="shared" si="85"/>
        <v>122030402</v>
      </c>
      <c r="Q1785" s="12" t="str">
        <f t="shared" si="86"/>
        <v>1220304020024</v>
      </c>
      <c r="R1785" s="20" t="s">
        <v>1448</v>
      </c>
      <c r="S1785" s="20" t="s">
        <v>1483</v>
      </c>
      <c r="AW1785" s="12">
        <v>2</v>
      </c>
      <c r="BD1785" s="12" t="s">
        <v>80</v>
      </c>
      <c r="BG1785" s="21">
        <v>1</v>
      </c>
      <c r="BI1785" s="12">
        <v>1</v>
      </c>
      <c r="BJ1785" s="12">
        <v>1</v>
      </c>
    </row>
    <row r="1786" spans="1:62" ht="45" x14ac:dyDescent="0.25">
      <c r="A1786" s="12">
        <v>1</v>
      </c>
      <c r="B1786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786" s="11" t="str">
        <f>IFERROR(VLOOKUP(I1786,lvl_1[],2,FALSE),"Нет")</f>
        <v>Общий расчет</v>
      </c>
      <c r="D1786" s="11" t="str">
        <f>IFERROR(VLOOKUP(Rule!J1786,lvl_2[],2,FALSE),"Нет")</f>
        <v>Ци Мень</v>
      </c>
      <c r="E1786" s="11" t="str">
        <f>IFERROR(VLOOKUP(Rule!K1786,lvl_3[],2,FALSE),"Нет")</f>
        <v>Анализ Дворца</v>
      </c>
      <c r="F1786" s="11" t="str">
        <f>IFERROR(INDEX(lvl_4[],MATCH(L1786,lvl_4[ID],0),MATCH(TEXT(K1786,"##0"),lvl_4[#Headers],0)),"Нет")</f>
        <v>Операторы</v>
      </c>
      <c r="G1786" s="11" t="str">
        <f>IFERROR(INDEX(lvl_5[],MATCH(M1786,lvl_5[ID],0),MATCH(_xlfn.CONCAT(TEXT(K1786,"##0"),"_",TEXT(L1786,"##0")),lvl_5[#Headers],0)),"Нет")</f>
        <v>Звезда</v>
      </c>
      <c r="H1786" s="11" t="str">
        <f>IFERROR(INDEX(lvl_6[],MATCH(N1786,lvl_6[ID],0),MATCH(_xlfn.CONCAT(K1786,"_",L1786,"_",M1786),lvl_6[#Headers],0)),"Нет")</f>
        <v>Звезда. Отношение элемента оператора к элементу дворца</v>
      </c>
      <c r="I1786" s="12">
        <v>1</v>
      </c>
      <c r="J1786" s="12">
        <v>2</v>
      </c>
      <c r="K1786" s="12">
        <v>2</v>
      </c>
      <c r="L1786" s="12">
        <v>3</v>
      </c>
      <c r="M1786" s="12">
        <v>4</v>
      </c>
      <c r="N1786" s="12">
        <v>2</v>
      </c>
      <c r="O1786" s="12">
        <f>COUNTIF($P$2:P1786,P1786)</f>
        <v>25</v>
      </c>
      <c r="P1786" s="12" t="str">
        <f t="shared" si="85"/>
        <v>122030402</v>
      </c>
      <c r="Q1786" s="12" t="str">
        <f t="shared" si="86"/>
        <v>1220304020025</v>
      </c>
      <c r="R1786" s="20" t="s">
        <v>1448</v>
      </c>
      <c r="S1786" s="20" t="s">
        <v>1484</v>
      </c>
      <c r="AW1786" s="12">
        <v>2</v>
      </c>
      <c r="BD1786" s="12" t="s">
        <v>83</v>
      </c>
      <c r="BG1786" s="21">
        <v>1</v>
      </c>
      <c r="BJ1786" s="12">
        <v>1</v>
      </c>
    </row>
    <row r="1787" spans="1:62" ht="45" x14ac:dyDescent="0.25">
      <c r="A1787" s="12">
        <v>1</v>
      </c>
      <c r="B1787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787" s="11" t="str">
        <f>IFERROR(VLOOKUP(I1787,lvl_1[],2,FALSE),"Нет")</f>
        <v>Общий расчет</v>
      </c>
      <c r="D1787" s="11" t="str">
        <f>IFERROR(VLOOKUP(Rule!J1787,lvl_2[],2,FALSE),"Нет")</f>
        <v>Ци Мень</v>
      </c>
      <c r="E1787" s="11" t="str">
        <f>IFERROR(VLOOKUP(Rule!K1787,lvl_3[],2,FALSE),"Нет")</f>
        <v>Анализ Дворца</v>
      </c>
      <c r="F1787" s="11" t="str">
        <f>IFERROR(INDEX(lvl_4[],MATCH(L1787,lvl_4[ID],0),MATCH(TEXT(K1787,"##0"),lvl_4[#Headers],0)),"Нет")</f>
        <v>Операторы</v>
      </c>
      <c r="G1787" s="11" t="str">
        <f>IFERROR(INDEX(lvl_5[],MATCH(M1787,lvl_5[ID],0),MATCH(_xlfn.CONCAT(TEXT(K1787,"##0"),"_",TEXT(L1787,"##0")),lvl_5[#Headers],0)),"Нет")</f>
        <v>Звезда</v>
      </c>
      <c r="H1787" s="11" t="str">
        <f>IFERROR(INDEX(lvl_6[],MATCH(N1787,lvl_6[ID],0),MATCH(_xlfn.CONCAT(K1787,"_",L1787,"_",M1787),lvl_6[#Headers],0)),"Нет")</f>
        <v>Звезда. Отношение элемента оператора к элементу дворца</v>
      </c>
      <c r="I1787" s="12">
        <v>1</v>
      </c>
      <c r="J1787" s="12">
        <v>2</v>
      </c>
      <c r="K1787" s="12">
        <v>2</v>
      </c>
      <c r="L1787" s="12">
        <v>3</v>
      </c>
      <c r="M1787" s="12">
        <v>4</v>
      </c>
      <c r="N1787" s="12">
        <v>2</v>
      </c>
      <c r="O1787" s="12">
        <f>COUNTIF($P$2:P1787,P1787)</f>
        <v>26</v>
      </c>
      <c r="P1787" s="12" t="str">
        <f t="shared" si="85"/>
        <v>122030402</v>
      </c>
      <c r="Q1787" s="12" t="str">
        <f t="shared" si="86"/>
        <v>1220304020026</v>
      </c>
      <c r="R1787" s="20" t="s">
        <v>1448</v>
      </c>
      <c r="S1787" s="20" t="s">
        <v>1485</v>
      </c>
      <c r="AW1787" s="12">
        <v>2</v>
      </c>
      <c r="BD1787" s="12" t="s">
        <v>86</v>
      </c>
      <c r="BG1787" s="21">
        <v>1</v>
      </c>
      <c r="BI1787" s="12">
        <v>1</v>
      </c>
      <c r="BJ1787" s="12">
        <v>1</v>
      </c>
    </row>
    <row r="1788" spans="1:62" ht="45" x14ac:dyDescent="0.25">
      <c r="A1788" s="12">
        <v>1</v>
      </c>
      <c r="B1788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788" s="11" t="str">
        <f>IFERROR(VLOOKUP(I1788,lvl_1[],2,FALSE),"Нет")</f>
        <v>Общий расчет</v>
      </c>
      <c r="D1788" s="11" t="str">
        <f>IFERROR(VLOOKUP(Rule!J1788,lvl_2[],2,FALSE),"Нет")</f>
        <v>Ци Мень</v>
      </c>
      <c r="E1788" s="11" t="str">
        <f>IFERROR(VLOOKUP(Rule!K1788,lvl_3[],2,FALSE),"Нет")</f>
        <v>Анализ Дворца</v>
      </c>
      <c r="F1788" s="11" t="str">
        <f>IFERROR(INDEX(lvl_4[],MATCH(L1788,lvl_4[ID],0),MATCH(TEXT(K1788,"##0"),lvl_4[#Headers],0)),"Нет")</f>
        <v>Операторы</v>
      </c>
      <c r="G1788" s="11" t="str">
        <f>IFERROR(INDEX(lvl_5[],MATCH(M1788,lvl_5[ID],0),MATCH(_xlfn.CONCAT(TEXT(K1788,"##0"),"_",TEXT(L1788,"##0")),lvl_5[#Headers],0)),"Нет")</f>
        <v>Звезда</v>
      </c>
      <c r="H1788" s="11" t="str">
        <f>IFERROR(INDEX(lvl_6[],MATCH(N1788,lvl_6[ID],0),MATCH(_xlfn.CONCAT(K1788,"_",L1788,"_",M1788),lvl_6[#Headers],0)),"Нет")</f>
        <v>Звезда. Отношение элемента оператора к элементу дворца</v>
      </c>
      <c r="I1788" s="12">
        <v>1</v>
      </c>
      <c r="J1788" s="12">
        <v>2</v>
      </c>
      <c r="K1788" s="12">
        <v>2</v>
      </c>
      <c r="L1788" s="12">
        <v>3</v>
      </c>
      <c r="M1788" s="12">
        <v>4</v>
      </c>
      <c r="N1788" s="12">
        <v>2</v>
      </c>
      <c r="O1788" s="12">
        <f>COUNTIF($P$2:P1788,P1788)</f>
        <v>27</v>
      </c>
      <c r="P1788" s="12" t="str">
        <f t="shared" si="85"/>
        <v>122030402</v>
      </c>
      <c r="Q1788" s="12" t="str">
        <f t="shared" si="86"/>
        <v>1220304020027</v>
      </c>
      <c r="R1788" s="20" t="s">
        <v>1448</v>
      </c>
      <c r="S1788" s="20" t="s">
        <v>1486</v>
      </c>
      <c r="AW1788" s="12">
        <v>2</v>
      </c>
      <c r="BD1788" s="12" t="s">
        <v>89</v>
      </c>
      <c r="BG1788" s="21">
        <v>1</v>
      </c>
      <c r="BI1788" s="12">
        <v>1</v>
      </c>
      <c r="BJ1788" s="12">
        <v>1</v>
      </c>
    </row>
    <row r="1789" spans="1:62" ht="45" x14ac:dyDescent="0.25">
      <c r="A1789" s="12">
        <v>1</v>
      </c>
      <c r="B1789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789" s="11" t="str">
        <f>IFERROR(VLOOKUP(I1789,lvl_1[],2,FALSE),"Нет")</f>
        <v>Общий расчет</v>
      </c>
      <c r="D1789" s="11" t="str">
        <f>IFERROR(VLOOKUP(Rule!J1789,lvl_2[],2,FALSE),"Нет")</f>
        <v>Ци Мень</v>
      </c>
      <c r="E1789" s="11" t="str">
        <f>IFERROR(VLOOKUP(Rule!K1789,lvl_3[],2,FALSE),"Нет")</f>
        <v>Анализ Дворца</v>
      </c>
      <c r="F1789" s="11" t="str">
        <f>IFERROR(INDEX(lvl_4[],MATCH(L1789,lvl_4[ID],0),MATCH(TEXT(K1789,"##0"),lvl_4[#Headers],0)),"Нет")</f>
        <v>Операторы</v>
      </c>
      <c r="G1789" s="11" t="str">
        <f>IFERROR(INDEX(lvl_5[],MATCH(M1789,lvl_5[ID],0),MATCH(_xlfn.CONCAT(TEXT(K1789,"##0"),"_",TEXT(L1789,"##0")),lvl_5[#Headers],0)),"Нет")</f>
        <v>Звезда</v>
      </c>
      <c r="H1789" s="11" t="str">
        <f>IFERROR(INDEX(lvl_6[],MATCH(N1789,lvl_6[ID],0),MATCH(_xlfn.CONCAT(K1789,"_",L1789,"_",M1789),lvl_6[#Headers],0)),"Нет")</f>
        <v>Звезда. Отношение элемента оператора к элементу дворца</v>
      </c>
      <c r="I1789" s="12">
        <v>1</v>
      </c>
      <c r="J1789" s="12">
        <v>2</v>
      </c>
      <c r="K1789" s="12">
        <v>2</v>
      </c>
      <c r="L1789" s="12">
        <v>3</v>
      </c>
      <c r="M1789" s="12">
        <v>4</v>
      </c>
      <c r="N1789" s="12">
        <v>2</v>
      </c>
      <c r="O1789" s="12">
        <f>COUNTIF($P$2:P1789,P1789)</f>
        <v>28</v>
      </c>
      <c r="P1789" s="12" t="str">
        <f t="shared" si="85"/>
        <v>122030402</v>
      </c>
      <c r="Q1789" s="12" t="str">
        <f t="shared" si="86"/>
        <v>1220304020028</v>
      </c>
      <c r="R1789" s="20" t="s">
        <v>1448</v>
      </c>
      <c r="S1789" s="20" t="s">
        <v>1487</v>
      </c>
      <c r="AW1789" s="12">
        <v>7</v>
      </c>
      <c r="BD1789" s="12" t="s">
        <v>65</v>
      </c>
      <c r="BG1789" s="21">
        <v>1</v>
      </c>
      <c r="BI1789" s="12">
        <v>1</v>
      </c>
      <c r="BJ1789" s="12">
        <v>1</v>
      </c>
    </row>
    <row r="1790" spans="1:62" ht="45" x14ac:dyDescent="0.25">
      <c r="A1790" s="12">
        <v>1</v>
      </c>
      <c r="B1790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790" s="11" t="str">
        <f>IFERROR(VLOOKUP(I1790,lvl_1[],2,FALSE),"Нет")</f>
        <v>Общий расчет</v>
      </c>
      <c r="D1790" s="11" t="str">
        <f>IFERROR(VLOOKUP(Rule!J1790,lvl_2[],2,FALSE),"Нет")</f>
        <v>Ци Мень</v>
      </c>
      <c r="E1790" s="11" t="str">
        <f>IFERROR(VLOOKUP(Rule!K1790,lvl_3[],2,FALSE),"Нет")</f>
        <v>Анализ Дворца</v>
      </c>
      <c r="F1790" s="11" t="str">
        <f>IFERROR(INDEX(lvl_4[],MATCH(L1790,lvl_4[ID],0),MATCH(TEXT(K1790,"##0"),lvl_4[#Headers],0)),"Нет")</f>
        <v>Операторы</v>
      </c>
      <c r="G1790" s="11" t="str">
        <f>IFERROR(INDEX(lvl_5[],MATCH(M1790,lvl_5[ID],0),MATCH(_xlfn.CONCAT(TEXT(K1790,"##0"),"_",TEXT(L1790,"##0")),lvl_5[#Headers],0)),"Нет")</f>
        <v>Звезда</v>
      </c>
      <c r="H1790" s="11" t="str">
        <f>IFERROR(INDEX(lvl_6[],MATCH(N1790,lvl_6[ID],0),MATCH(_xlfn.CONCAT(K1790,"_",L1790,"_",M1790),lvl_6[#Headers],0)),"Нет")</f>
        <v>Звезда. Отношение элемента оператора к элементу дворца</v>
      </c>
      <c r="I1790" s="12">
        <v>1</v>
      </c>
      <c r="J1790" s="12">
        <v>2</v>
      </c>
      <c r="K1790" s="12">
        <v>2</v>
      </c>
      <c r="L1790" s="12">
        <v>3</v>
      </c>
      <c r="M1790" s="12">
        <v>4</v>
      </c>
      <c r="N1790" s="12">
        <v>2</v>
      </c>
      <c r="O1790" s="12">
        <f>COUNTIF($P$2:P1790,P1790)</f>
        <v>29</v>
      </c>
      <c r="P1790" s="12" t="str">
        <f t="shared" si="85"/>
        <v>122030402</v>
      </c>
      <c r="Q1790" s="12" t="str">
        <f t="shared" si="86"/>
        <v>1220304020029</v>
      </c>
      <c r="R1790" s="20" t="s">
        <v>1448</v>
      </c>
      <c r="S1790" s="20" t="s">
        <v>1488</v>
      </c>
      <c r="AW1790" s="12">
        <v>7</v>
      </c>
      <c r="BD1790" s="12" t="s">
        <v>68</v>
      </c>
      <c r="BG1790" s="21">
        <v>0.5</v>
      </c>
      <c r="BJ1790" s="12">
        <v>1</v>
      </c>
    </row>
    <row r="1791" spans="1:62" ht="45" x14ac:dyDescent="0.25">
      <c r="A1791" s="12">
        <v>1</v>
      </c>
      <c r="B1791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791" s="11" t="str">
        <f>IFERROR(VLOOKUP(I1791,lvl_1[],2,FALSE),"Нет")</f>
        <v>Общий расчет</v>
      </c>
      <c r="D1791" s="11" t="str">
        <f>IFERROR(VLOOKUP(Rule!J1791,lvl_2[],2,FALSE),"Нет")</f>
        <v>Ци Мень</v>
      </c>
      <c r="E1791" s="11" t="str">
        <f>IFERROR(VLOOKUP(Rule!K1791,lvl_3[],2,FALSE),"Нет")</f>
        <v>Анализ Дворца</v>
      </c>
      <c r="F1791" s="11" t="str">
        <f>IFERROR(INDEX(lvl_4[],MATCH(L1791,lvl_4[ID],0),MATCH(TEXT(K1791,"##0"),lvl_4[#Headers],0)),"Нет")</f>
        <v>Операторы</v>
      </c>
      <c r="G1791" s="11" t="str">
        <f>IFERROR(INDEX(lvl_5[],MATCH(M1791,lvl_5[ID],0),MATCH(_xlfn.CONCAT(TEXT(K1791,"##0"),"_",TEXT(L1791,"##0")),lvl_5[#Headers],0)),"Нет")</f>
        <v>Звезда</v>
      </c>
      <c r="H1791" s="11" t="str">
        <f>IFERROR(INDEX(lvl_6[],MATCH(N1791,lvl_6[ID],0),MATCH(_xlfn.CONCAT(K1791,"_",L1791,"_",M1791),lvl_6[#Headers],0)),"Нет")</f>
        <v>Звезда. Отношение элемента оператора к элементу дворца</v>
      </c>
      <c r="I1791" s="12">
        <v>1</v>
      </c>
      <c r="J1791" s="12">
        <v>2</v>
      </c>
      <c r="K1791" s="12">
        <v>2</v>
      </c>
      <c r="L1791" s="12">
        <v>3</v>
      </c>
      <c r="M1791" s="12">
        <v>4</v>
      </c>
      <c r="N1791" s="12">
        <v>2</v>
      </c>
      <c r="O1791" s="12">
        <f>COUNTIF($P$2:P1791,P1791)</f>
        <v>30</v>
      </c>
      <c r="P1791" s="12" t="str">
        <f t="shared" si="85"/>
        <v>122030402</v>
      </c>
      <c r="Q1791" s="12" t="str">
        <f t="shared" si="86"/>
        <v>1220304020030</v>
      </c>
      <c r="R1791" s="20" t="s">
        <v>1448</v>
      </c>
      <c r="S1791" s="20" t="s">
        <v>1489</v>
      </c>
      <c r="AW1791" s="12">
        <v>7</v>
      </c>
      <c r="BD1791" s="12" t="s">
        <v>71</v>
      </c>
      <c r="BG1791" s="21">
        <v>0.9</v>
      </c>
      <c r="BI1791" s="12">
        <v>1</v>
      </c>
      <c r="BJ1791" s="12">
        <v>1</v>
      </c>
    </row>
    <row r="1792" spans="1:62" ht="45" x14ac:dyDescent="0.25">
      <c r="A1792" s="12">
        <v>1</v>
      </c>
      <c r="B1792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792" s="11" t="str">
        <f>IFERROR(VLOOKUP(I1792,lvl_1[],2,FALSE),"Нет")</f>
        <v>Общий расчет</v>
      </c>
      <c r="D1792" s="11" t="str">
        <f>IFERROR(VLOOKUP(Rule!J1792,lvl_2[],2,FALSE),"Нет")</f>
        <v>Ци Мень</v>
      </c>
      <c r="E1792" s="11" t="str">
        <f>IFERROR(VLOOKUP(Rule!K1792,lvl_3[],2,FALSE),"Нет")</f>
        <v>Анализ Дворца</v>
      </c>
      <c r="F1792" s="11" t="str">
        <f>IFERROR(INDEX(lvl_4[],MATCH(L1792,lvl_4[ID],0),MATCH(TEXT(K1792,"##0"),lvl_4[#Headers],0)),"Нет")</f>
        <v>Операторы</v>
      </c>
      <c r="G1792" s="11" t="str">
        <f>IFERROR(INDEX(lvl_5[],MATCH(M1792,lvl_5[ID],0),MATCH(_xlfn.CONCAT(TEXT(K1792,"##0"),"_",TEXT(L1792,"##0")),lvl_5[#Headers],0)),"Нет")</f>
        <v>Звезда</v>
      </c>
      <c r="H1792" s="11" t="str">
        <f>IFERROR(INDEX(lvl_6[],MATCH(N1792,lvl_6[ID],0),MATCH(_xlfn.CONCAT(K1792,"_",L1792,"_",M1792),lvl_6[#Headers],0)),"Нет")</f>
        <v>Звезда. Отношение элемента оператора к элементу дворца</v>
      </c>
      <c r="I1792" s="12">
        <v>1</v>
      </c>
      <c r="J1792" s="12">
        <v>2</v>
      </c>
      <c r="K1792" s="12">
        <v>2</v>
      </c>
      <c r="L1792" s="12">
        <v>3</v>
      </c>
      <c r="M1792" s="12">
        <v>4</v>
      </c>
      <c r="N1792" s="12">
        <v>2</v>
      </c>
      <c r="O1792" s="12">
        <f>COUNTIF($P$2:P1792,P1792)</f>
        <v>31</v>
      </c>
      <c r="P1792" s="12" t="str">
        <f t="shared" si="85"/>
        <v>122030402</v>
      </c>
      <c r="Q1792" s="12" t="str">
        <f t="shared" si="86"/>
        <v>1220304020031</v>
      </c>
      <c r="R1792" s="20" t="s">
        <v>1448</v>
      </c>
      <c r="S1792" s="20" t="s">
        <v>1490</v>
      </c>
      <c r="AW1792" s="12">
        <v>7</v>
      </c>
      <c r="BD1792" s="12" t="s">
        <v>74</v>
      </c>
      <c r="BG1792" s="21">
        <v>0.9</v>
      </c>
      <c r="BJ1792" s="12">
        <v>1</v>
      </c>
    </row>
    <row r="1793" spans="1:62" ht="45" x14ac:dyDescent="0.25">
      <c r="A1793" s="12">
        <v>1</v>
      </c>
      <c r="B1793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793" s="11" t="str">
        <f>IFERROR(VLOOKUP(I1793,lvl_1[],2,FALSE),"Нет")</f>
        <v>Общий расчет</v>
      </c>
      <c r="D1793" s="11" t="str">
        <f>IFERROR(VLOOKUP(Rule!J1793,lvl_2[],2,FALSE),"Нет")</f>
        <v>Ци Мень</v>
      </c>
      <c r="E1793" s="11" t="str">
        <f>IFERROR(VLOOKUP(Rule!K1793,lvl_3[],2,FALSE),"Нет")</f>
        <v>Анализ Дворца</v>
      </c>
      <c r="F1793" s="11" t="str">
        <f>IFERROR(INDEX(lvl_4[],MATCH(L1793,lvl_4[ID],0),MATCH(TEXT(K1793,"##0"),lvl_4[#Headers],0)),"Нет")</f>
        <v>Операторы</v>
      </c>
      <c r="G1793" s="11" t="str">
        <f>IFERROR(INDEX(lvl_5[],MATCH(M1793,lvl_5[ID],0),MATCH(_xlfn.CONCAT(TEXT(K1793,"##0"),"_",TEXT(L1793,"##0")),lvl_5[#Headers],0)),"Нет")</f>
        <v>Звезда</v>
      </c>
      <c r="H1793" s="11" t="str">
        <f>IFERROR(INDEX(lvl_6[],MATCH(N1793,lvl_6[ID],0),MATCH(_xlfn.CONCAT(K1793,"_",L1793,"_",M1793),lvl_6[#Headers],0)),"Нет")</f>
        <v>Звезда. Отношение элемента оператора к элементу дворца</v>
      </c>
      <c r="I1793" s="12">
        <v>1</v>
      </c>
      <c r="J1793" s="12">
        <v>2</v>
      </c>
      <c r="K1793" s="12">
        <v>2</v>
      </c>
      <c r="L1793" s="12">
        <v>3</v>
      </c>
      <c r="M1793" s="12">
        <v>4</v>
      </c>
      <c r="N1793" s="12">
        <v>2</v>
      </c>
      <c r="O1793" s="12">
        <f>COUNTIF($P$2:P1793,P1793)</f>
        <v>32</v>
      </c>
      <c r="P1793" s="12" t="str">
        <f t="shared" si="85"/>
        <v>122030402</v>
      </c>
      <c r="Q1793" s="12" t="str">
        <f t="shared" si="86"/>
        <v>1220304020032</v>
      </c>
      <c r="R1793" s="20" t="s">
        <v>1448</v>
      </c>
      <c r="S1793" s="20" t="s">
        <v>1491</v>
      </c>
      <c r="AW1793" s="12">
        <v>7</v>
      </c>
      <c r="BD1793" s="12" t="s">
        <v>77</v>
      </c>
      <c r="BG1793" s="21">
        <v>0</v>
      </c>
      <c r="BI1793" s="12">
        <v>1</v>
      </c>
      <c r="BJ1793" s="12">
        <v>1</v>
      </c>
    </row>
    <row r="1794" spans="1:62" ht="45" x14ac:dyDescent="0.25">
      <c r="A1794" s="12">
        <v>1</v>
      </c>
      <c r="B1794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794" s="11" t="str">
        <f>IFERROR(VLOOKUP(I1794,lvl_1[],2,FALSE),"Нет")</f>
        <v>Общий расчет</v>
      </c>
      <c r="D1794" s="11" t="str">
        <f>IFERROR(VLOOKUP(Rule!J1794,lvl_2[],2,FALSE),"Нет")</f>
        <v>Ци Мень</v>
      </c>
      <c r="E1794" s="11" t="str">
        <f>IFERROR(VLOOKUP(Rule!K1794,lvl_3[],2,FALSE),"Нет")</f>
        <v>Анализ Дворца</v>
      </c>
      <c r="F1794" s="11" t="str">
        <f>IFERROR(INDEX(lvl_4[],MATCH(L1794,lvl_4[ID],0),MATCH(TEXT(K1794,"##0"),lvl_4[#Headers],0)),"Нет")</f>
        <v>Операторы</v>
      </c>
      <c r="G1794" s="11" t="str">
        <f>IFERROR(INDEX(lvl_5[],MATCH(M1794,lvl_5[ID],0),MATCH(_xlfn.CONCAT(TEXT(K1794,"##0"),"_",TEXT(L1794,"##0")),lvl_5[#Headers],0)),"Нет")</f>
        <v>Звезда</v>
      </c>
      <c r="H1794" s="11" t="str">
        <f>IFERROR(INDEX(lvl_6[],MATCH(N1794,lvl_6[ID],0),MATCH(_xlfn.CONCAT(K1794,"_",L1794,"_",M1794),lvl_6[#Headers],0)),"Нет")</f>
        <v>Звезда. Отношение элемента оператора к элементу дворца</v>
      </c>
      <c r="I1794" s="12">
        <v>1</v>
      </c>
      <c r="J1794" s="12">
        <v>2</v>
      </c>
      <c r="K1794" s="12">
        <v>2</v>
      </c>
      <c r="L1794" s="12">
        <v>3</v>
      </c>
      <c r="M1794" s="12">
        <v>4</v>
      </c>
      <c r="N1794" s="12">
        <v>2</v>
      </c>
      <c r="O1794" s="12">
        <f>COUNTIF($P$2:P1794,P1794)</f>
        <v>33</v>
      </c>
      <c r="P1794" s="12" t="str">
        <f t="shared" si="85"/>
        <v>122030402</v>
      </c>
      <c r="Q1794" s="12" t="str">
        <f t="shared" si="86"/>
        <v>1220304020033</v>
      </c>
      <c r="R1794" s="20" t="s">
        <v>1448</v>
      </c>
      <c r="S1794" s="20" t="s">
        <v>1492</v>
      </c>
      <c r="AW1794" s="12">
        <v>7</v>
      </c>
      <c r="BD1794" s="12" t="s">
        <v>80</v>
      </c>
      <c r="BG1794" s="21">
        <v>0.5</v>
      </c>
      <c r="BI1794" s="12">
        <v>1</v>
      </c>
      <c r="BJ1794" s="12">
        <v>1</v>
      </c>
    </row>
    <row r="1795" spans="1:62" ht="45" x14ac:dyDescent="0.25">
      <c r="A1795" s="12">
        <v>1</v>
      </c>
      <c r="B1795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795" s="11" t="str">
        <f>IFERROR(VLOOKUP(I1795,lvl_1[],2,FALSE),"Нет")</f>
        <v>Общий расчет</v>
      </c>
      <c r="D1795" s="11" t="str">
        <f>IFERROR(VLOOKUP(Rule!J1795,lvl_2[],2,FALSE),"Нет")</f>
        <v>Ци Мень</v>
      </c>
      <c r="E1795" s="11" t="str">
        <f>IFERROR(VLOOKUP(Rule!K1795,lvl_3[],2,FALSE),"Нет")</f>
        <v>Анализ Дворца</v>
      </c>
      <c r="F1795" s="11" t="str">
        <f>IFERROR(INDEX(lvl_4[],MATCH(L1795,lvl_4[ID],0),MATCH(TEXT(K1795,"##0"),lvl_4[#Headers],0)),"Нет")</f>
        <v>Операторы</v>
      </c>
      <c r="G1795" s="11" t="str">
        <f>IFERROR(INDEX(lvl_5[],MATCH(M1795,lvl_5[ID],0),MATCH(_xlfn.CONCAT(TEXT(K1795,"##0"),"_",TEXT(L1795,"##0")),lvl_5[#Headers],0)),"Нет")</f>
        <v>Звезда</v>
      </c>
      <c r="H1795" s="11" t="str">
        <f>IFERROR(INDEX(lvl_6[],MATCH(N1795,lvl_6[ID],0),MATCH(_xlfn.CONCAT(K1795,"_",L1795,"_",M1795),lvl_6[#Headers],0)),"Нет")</f>
        <v>Звезда. Отношение элемента оператора к элементу дворца</v>
      </c>
      <c r="I1795" s="12">
        <v>1</v>
      </c>
      <c r="J1795" s="12">
        <v>2</v>
      </c>
      <c r="K1795" s="12">
        <v>2</v>
      </c>
      <c r="L1795" s="12">
        <v>3</v>
      </c>
      <c r="M1795" s="12">
        <v>4</v>
      </c>
      <c r="N1795" s="12">
        <v>2</v>
      </c>
      <c r="O1795" s="12">
        <f>COUNTIF($P$2:P1795,P1795)</f>
        <v>34</v>
      </c>
      <c r="P1795" s="12" t="str">
        <f t="shared" si="85"/>
        <v>122030402</v>
      </c>
      <c r="Q1795" s="12" t="str">
        <f t="shared" si="86"/>
        <v>1220304020034</v>
      </c>
      <c r="R1795" s="20" t="s">
        <v>1448</v>
      </c>
      <c r="S1795" s="20" t="s">
        <v>1493</v>
      </c>
      <c r="AW1795" s="12">
        <v>7</v>
      </c>
      <c r="BD1795" s="12" t="s">
        <v>83</v>
      </c>
      <c r="BG1795" s="21">
        <v>0.5</v>
      </c>
      <c r="BJ1795" s="12">
        <v>1</v>
      </c>
    </row>
    <row r="1796" spans="1:62" ht="45" x14ac:dyDescent="0.25">
      <c r="A1796" s="12">
        <v>1</v>
      </c>
      <c r="B1796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796" s="11" t="str">
        <f>IFERROR(VLOOKUP(I1796,lvl_1[],2,FALSE),"Нет")</f>
        <v>Общий расчет</v>
      </c>
      <c r="D1796" s="11" t="str">
        <f>IFERROR(VLOOKUP(Rule!J1796,lvl_2[],2,FALSE),"Нет")</f>
        <v>Ци Мень</v>
      </c>
      <c r="E1796" s="11" t="str">
        <f>IFERROR(VLOOKUP(Rule!K1796,lvl_3[],2,FALSE),"Нет")</f>
        <v>Анализ Дворца</v>
      </c>
      <c r="F1796" s="11" t="str">
        <f>IFERROR(INDEX(lvl_4[],MATCH(L1796,lvl_4[ID],0),MATCH(TEXT(K1796,"##0"),lvl_4[#Headers],0)),"Нет")</f>
        <v>Операторы</v>
      </c>
      <c r="G1796" s="11" t="str">
        <f>IFERROR(INDEX(lvl_5[],MATCH(M1796,lvl_5[ID],0),MATCH(_xlfn.CONCAT(TEXT(K1796,"##0"),"_",TEXT(L1796,"##0")),lvl_5[#Headers],0)),"Нет")</f>
        <v>Звезда</v>
      </c>
      <c r="H1796" s="11" t="str">
        <f>IFERROR(INDEX(lvl_6[],MATCH(N1796,lvl_6[ID],0),MATCH(_xlfn.CONCAT(K1796,"_",L1796,"_",M1796),lvl_6[#Headers],0)),"Нет")</f>
        <v>Звезда. Отношение элемента оператора к элементу дворца</v>
      </c>
      <c r="I1796" s="12">
        <v>1</v>
      </c>
      <c r="J1796" s="12">
        <v>2</v>
      </c>
      <c r="K1796" s="12">
        <v>2</v>
      </c>
      <c r="L1796" s="12">
        <v>3</v>
      </c>
      <c r="M1796" s="12">
        <v>4</v>
      </c>
      <c r="N1796" s="12">
        <v>2</v>
      </c>
      <c r="O1796" s="12">
        <f>COUNTIF($P$2:P1796,P1796)</f>
        <v>35</v>
      </c>
      <c r="P1796" s="12" t="str">
        <f t="shared" si="85"/>
        <v>122030402</v>
      </c>
      <c r="Q1796" s="12" t="str">
        <f t="shared" si="86"/>
        <v>1220304020035</v>
      </c>
      <c r="R1796" s="20" t="s">
        <v>1448</v>
      </c>
      <c r="S1796" s="20" t="s">
        <v>1494</v>
      </c>
      <c r="AW1796" s="12">
        <v>7</v>
      </c>
      <c r="BD1796" s="12" t="s">
        <v>86</v>
      </c>
      <c r="BG1796" s="21">
        <v>1</v>
      </c>
      <c r="BI1796" s="12">
        <v>1</v>
      </c>
      <c r="BJ1796" s="12">
        <v>1</v>
      </c>
    </row>
    <row r="1797" spans="1:62" ht="45" x14ac:dyDescent="0.25">
      <c r="A1797" s="12">
        <v>1</v>
      </c>
      <c r="B1797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797" s="11" t="str">
        <f>IFERROR(VLOOKUP(I1797,lvl_1[],2,FALSE),"Нет")</f>
        <v>Общий расчет</v>
      </c>
      <c r="D1797" s="11" t="str">
        <f>IFERROR(VLOOKUP(Rule!J1797,lvl_2[],2,FALSE),"Нет")</f>
        <v>Ци Мень</v>
      </c>
      <c r="E1797" s="11" t="str">
        <f>IFERROR(VLOOKUP(Rule!K1797,lvl_3[],2,FALSE),"Нет")</f>
        <v>Анализ Дворца</v>
      </c>
      <c r="F1797" s="11" t="str">
        <f>IFERROR(INDEX(lvl_4[],MATCH(L1797,lvl_4[ID],0),MATCH(TEXT(K1797,"##0"),lvl_4[#Headers],0)),"Нет")</f>
        <v>Операторы</v>
      </c>
      <c r="G1797" s="11" t="str">
        <f>IFERROR(INDEX(lvl_5[],MATCH(M1797,lvl_5[ID],0),MATCH(_xlfn.CONCAT(TEXT(K1797,"##0"),"_",TEXT(L1797,"##0")),lvl_5[#Headers],0)),"Нет")</f>
        <v>Звезда</v>
      </c>
      <c r="H1797" s="11" t="str">
        <f>IFERROR(INDEX(lvl_6[],MATCH(N1797,lvl_6[ID],0),MATCH(_xlfn.CONCAT(K1797,"_",L1797,"_",M1797),lvl_6[#Headers],0)),"Нет")</f>
        <v>Звезда. Отношение элемента оператора к элементу дворца</v>
      </c>
      <c r="I1797" s="12">
        <v>1</v>
      </c>
      <c r="J1797" s="12">
        <v>2</v>
      </c>
      <c r="K1797" s="12">
        <v>2</v>
      </c>
      <c r="L1797" s="12">
        <v>3</v>
      </c>
      <c r="M1797" s="12">
        <v>4</v>
      </c>
      <c r="N1797" s="12">
        <v>2</v>
      </c>
      <c r="O1797" s="12">
        <f>COUNTIF($P$2:P1797,P1797)</f>
        <v>36</v>
      </c>
      <c r="P1797" s="12" t="str">
        <f t="shared" si="85"/>
        <v>122030402</v>
      </c>
      <c r="Q1797" s="12" t="str">
        <f t="shared" si="86"/>
        <v>1220304020036</v>
      </c>
      <c r="R1797" s="20" t="s">
        <v>1448</v>
      </c>
      <c r="S1797" s="20" t="s">
        <v>1495</v>
      </c>
      <c r="AW1797" s="12">
        <v>7</v>
      </c>
      <c r="BD1797" s="12" t="s">
        <v>89</v>
      </c>
      <c r="BG1797" s="21">
        <v>1</v>
      </c>
      <c r="BI1797" s="12">
        <v>1</v>
      </c>
      <c r="BJ1797" s="12">
        <v>1</v>
      </c>
    </row>
    <row r="1798" spans="1:62" ht="45" x14ac:dyDescent="0.25">
      <c r="A1798" s="12">
        <v>1</v>
      </c>
      <c r="B1798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798" s="11" t="str">
        <f>IFERROR(VLOOKUP(I1798,lvl_1[],2,FALSE),"Нет")</f>
        <v>Общий расчет</v>
      </c>
      <c r="D1798" s="11" t="str">
        <f>IFERROR(VLOOKUP(Rule!J1798,lvl_2[],2,FALSE),"Нет")</f>
        <v>Ци Мень</v>
      </c>
      <c r="E1798" s="11" t="str">
        <f>IFERROR(VLOOKUP(Rule!K1798,lvl_3[],2,FALSE),"Нет")</f>
        <v>Анализ Дворца</v>
      </c>
      <c r="F1798" s="11" t="str">
        <f>IFERROR(INDEX(lvl_4[],MATCH(L1798,lvl_4[ID],0),MATCH(TEXT(K1798,"##0"),lvl_4[#Headers],0)),"Нет")</f>
        <v>Операторы</v>
      </c>
      <c r="G1798" s="11" t="str">
        <f>IFERROR(INDEX(lvl_5[],MATCH(M1798,lvl_5[ID],0),MATCH(_xlfn.CONCAT(TEXT(K1798,"##0"),"_",TEXT(L1798,"##0")),lvl_5[#Headers],0)),"Нет")</f>
        <v>Звезда</v>
      </c>
      <c r="H1798" s="11" t="str">
        <f>IFERROR(INDEX(lvl_6[],MATCH(N1798,lvl_6[ID],0),MATCH(_xlfn.CONCAT(K1798,"_",L1798,"_",M1798),lvl_6[#Headers],0)),"Нет")</f>
        <v>Звезда. Отношение элемента оператора к элементу дворца</v>
      </c>
      <c r="I1798" s="12">
        <v>1</v>
      </c>
      <c r="J1798" s="12">
        <v>2</v>
      </c>
      <c r="K1798" s="12">
        <v>2</v>
      </c>
      <c r="L1798" s="12">
        <v>3</v>
      </c>
      <c r="M1798" s="12">
        <v>4</v>
      </c>
      <c r="N1798" s="12">
        <v>2</v>
      </c>
      <c r="O1798" s="12">
        <f>COUNTIF($P$2:P1798,P1798)</f>
        <v>37</v>
      </c>
      <c r="P1798" s="12" t="str">
        <f t="shared" si="85"/>
        <v>122030402</v>
      </c>
      <c r="Q1798" s="12" t="str">
        <f t="shared" si="86"/>
        <v>1220304020037</v>
      </c>
      <c r="R1798" s="20" t="s">
        <v>1448</v>
      </c>
      <c r="S1798" s="20" t="s">
        <v>1496</v>
      </c>
      <c r="AW1798" s="12">
        <v>6</v>
      </c>
      <c r="BD1798" s="12" t="s">
        <v>65</v>
      </c>
      <c r="BG1798" s="21">
        <v>1</v>
      </c>
      <c r="BI1798" s="12">
        <v>1</v>
      </c>
      <c r="BJ1798" s="12">
        <v>1</v>
      </c>
    </row>
    <row r="1799" spans="1:62" ht="45" x14ac:dyDescent="0.25">
      <c r="A1799" s="12">
        <v>1</v>
      </c>
      <c r="B1799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799" s="11" t="str">
        <f>IFERROR(VLOOKUP(I1799,lvl_1[],2,FALSE),"Нет")</f>
        <v>Общий расчет</v>
      </c>
      <c r="D1799" s="11" t="str">
        <f>IFERROR(VLOOKUP(Rule!J1799,lvl_2[],2,FALSE),"Нет")</f>
        <v>Ци Мень</v>
      </c>
      <c r="E1799" s="11" t="str">
        <f>IFERROR(VLOOKUP(Rule!K1799,lvl_3[],2,FALSE),"Нет")</f>
        <v>Анализ Дворца</v>
      </c>
      <c r="F1799" s="11" t="str">
        <f>IFERROR(INDEX(lvl_4[],MATCH(L1799,lvl_4[ID],0),MATCH(TEXT(K1799,"##0"),lvl_4[#Headers],0)),"Нет")</f>
        <v>Операторы</v>
      </c>
      <c r="G1799" s="11" t="str">
        <f>IFERROR(INDEX(lvl_5[],MATCH(M1799,lvl_5[ID],0),MATCH(_xlfn.CONCAT(TEXT(K1799,"##0"),"_",TEXT(L1799,"##0")),lvl_5[#Headers],0)),"Нет")</f>
        <v>Звезда</v>
      </c>
      <c r="H1799" s="11" t="str">
        <f>IFERROR(INDEX(lvl_6[],MATCH(N1799,lvl_6[ID],0),MATCH(_xlfn.CONCAT(K1799,"_",L1799,"_",M1799),lvl_6[#Headers],0)),"Нет")</f>
        <v>Звезда. Отношение элемента оператора к элементу дворца</v>
      </c>
      <c r="I1799" s="12">
        <v>1</v>
      </c>
      <c r="J1799" s="12">
        <v>2</v>
      </c>
      <c r="K1799" s="12">
        <v>2</v>
      </c>
      <c r="L1799" s="12">
        <v>3</v>
      </c>
      <c r="M1799" s="12">
        <v>4</v>
      </c>
      <c r="N1799" s="12">
        <v>2</v>
      </c>
      <c r="O1799" s="12">
        <f>COUNTIF($P$2:P1799,P1799)</f>
        <v>38</v>
      </c>
      <c r="P1799" s="12" t="str">
        <f t="shared" si="85"/>
        <v>122030402</v>
      </c>
      <c r="Q1799" s="12" t="str">
        <f t="shared" si="86"/>
        <v>1220304020038</v>
      </c>
      <c r="R1799" s="20" t="s">
        <v>1448</v>
      </c>
      <c r="S1799" s="20" t="s">
        <v>1497</v>
      </c>
      <c r="AW1799" s="12">
        <v>6</v>
      </c>
      <c r="BD1799" s="12" t="s">
        <v>68</v>
      </c>
      <c r="BG1799" s="21">
        <v>0.5</v>
      </c>
      <c r="BJ1799" s="12">
        <v>1</v>
      </c>
    </row>
    <row r="1800" spans="1:62" ht="45" x14ac:dyDescent="0.25">
      <c r="A1800" s="12">
        <v>1</v>
      </c>
      <c r="B1800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00" s="11" t="str">
        <f>IFERROR(VLOOKUP(I1800,lvl_1[],2,FALSE),"Нет")</f>
        <v>Общий расчет</v>
      </c>
      <c r="D1800" s="11" t="str">
        <f>IFERROR(VLOOKUP(Rule!J1800,lvl_2[],2,FALSE),"Нет")</f>
        <v>Ци Мень</v>
      </c>
      <c r="E1800" s="11" t="str">
        <f>IFERROR(VLOOKUP(Rule!K1800,lvl_3[],2,FALSE),"Нет")</f>
        <v>Анализ Дворца</v>
      </c>
      <c r="F1800" s="11" t="str">
        <f>IFERROR(INDEX(lvl_4[],MATCH(L1800,lvl_4[ID],0),MATCH(TEXT(K1800,"##0"),lvl_4[#Headers],0)),"Нет")</f>
        <v>Операторы</v>
      </c>
      <c r="G1800" s="11" t="str">
        <f>IFERROR(INDEX(lvl_5[],MATCH(M1800,lvl_5[ID],0),MATCH(_xlfn.CONCAT(TEXT(K1800,"##0"),"_",TEXT(L1800,"##0")),lvl_5[#Headers],0)),"Нет")</f>
        <v>Звезда</v>
      </c>
      <c r="H1800" s="11" t="str">
        <f>IFERROR(INDEX(lvl_6[],MATCH(N1800,lvl_6[ID],0),MATCH(_xlfn.CONCAT(K1800,"_",L1800,"_",M1800),lvl_6[#Headers],0)),"Нет")</f>
        <v>Звезда. Отношение элемента оператора к элементу дворца</v>
      </c>
      <c r="I1800" s="12">
        <v>1</v>
      </c>
      <c r="J1800" s="12">
        <v>2</v>
      </c>
      <c r="K1800" s="12">
        <v>2</v>
      </c>
      <c r="L1800" s="12">
        <v>3</v>
      </c>
      <c r="M1800" s="12">
        <v>4</v>
      </c>
      <c r="N1800" s="12">
        <v>2</v>
      </c>
      <c r="O1800" s="12">
        <f>COUNTIF($P$2:P1800,P1800)</f>
        <v>39</v>
      </c>
      <c r="P1800" s="12" t="str">
        <f t="shared" si="85"/>
        <v>122030402</v>
      </c>
      <c r="Q1800" s="12" t="str">
        <f t="shared" si="86"/>
        <v>1220304020039</v>
      </c>
      <c r="R1800" s="20" t="s">
        <v>1448</v>
      </c>
      <c r="S1800" s="20" t="s">
        <v>1498</v>
      </c>
      <c r="AW1800" s="12">
        <v>6</v>
      </c>
      <c r="BD1800" s="12" t="s">
        <v>71</v>
      </c>
      <c r="BG1800" s="21">
        <v>0.9</v>
      </c>
      <c r="BI1800" s="12">
        <v>1</v>
      </c>
      <c r="BJ1800" s="12">
        <v>1</v>
      </c>
    </row>
    <row r="1801" spans="1:62" ht="45" x14ac:dyDescent="0.25">
      <c r="A1801" s="12">
        <v>1</v>
      </c>
      <c r="B1801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01" s="11" t="str">
        <f>IFERROR(VLOOKUP(I1801,lvl_1[],2,FALSE),"Нет")</f>
        <v>Общий расчет</v>
      </c>
      <c r="D1801" s="11" t="str">
        <f>IFERROR(VLOOKUP(Rule!J1801,lvl_2[],2,FALSE),"Нет")</f>
        <v>Ци Мень</v>
      </c>
      <c r="E1801" s="11" t="str">
        <f>IFERROR(VLOOKUP(Rule!K1801,lvl_3[],2,FALSE),"Нет")</f>
        <v>Анализ Дворца</v>
      </c>
      <c r="F1801" s="11" t="str">
        <f>IFERROR(INDEX(lvl_4[],MATCH(L1801,lvl_4[ID],0),MATCH(TEXT(K1801,"##0"),lvl_4[#Headers],0)),"Нет")</f>
        <v>Операторы</v>
      </c>
      <c r="G1801" s="11" t="str">
        <f>IFERROR(INDEX(lvl_5[],MATCH(M1801,lvl_5[ID],0),MATCH(_xlfn.CONCAT(TEXT(K1801,"##0"),"_",TEXT(L1801,"##0")),lvl_5[#Headers],0)),"Нет")</f>
        <v>Звезда</v>
      </c>
      <c r="H1801" s="11" t="str">
        <f>IFERROR(INDEX(lvl_6[],MATCH(N1801,lvl_6[ID],0),MATCH(_xlfn.CONCAT(K1801,"_",L1801,"_",M1801),lvl_6[#Headers],0)),"Нет")</f>
        <v>Звезда. Отношение элемента оператора к элементу дворца</v>
      </c>
      <c r="I1801" s="12">
        <v>1</v>
      </c>
      <c r="J1801" s="12">
        <v>2</v>
      </c>
      <c r="K1801" s="12">
        <v>2</v>
      </c>
      <c r="L1801" s="12">
        <v>3</v>
      </c>
      <c r="M1801" s="12">
        <v>4</v>
      </c>
      <c r="N1801" s="12">
        <v>2</v>
      </c>
      <c r="O1801" s="12">
        <f>COUNTIF($P$2:P1801,P1801)</f>
        <v>40</v>
      </c>
      <c r="P1801" s="12" t="str">
        <f t="shared" si="85"/>
        <v>122030402</v>
      </c>
      <c r="Q1801" s="12" t="str">
        <f t="shared" si="86"/>
        <v>1220304020040</v>
      </c>
      <c r="R1801" s="20" t="s">
        <v>1448</v>
      </c>
      <c r="S1801" s="20" t="s">
        <v>1499</v>
      </c>
      <c r="AW1801" s="12">
        <v>6</v>
      </c>
      <c r="BD1801" s="12" t="s">
        <v>74</v>
      </c>
      <c r="BG1801" s="21">
        <v>0.9</v>
      </c>
      <c r="BJ1801" s="12">
        <v>1</v>
      </c>
    </row>
    <row r="1802" spans="1:62" ht="45" x14ac:dyDescent="0.25">
      <c r="A1802" s="12">
        <v>1</v>
      </c>
      <c r="B1802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02" s="11" t="str">
        <f>IFERROR(VLOOKUP(I1802,lvl_1[],2,FALSE),"Нет")</f>
        <v>Общий расчет</v>
      </c>
      <c r="D1802" s="11" t="str">
        <f>IFERROR(VLOOKUP(Rule!J1802,lvl_2[],2,FALSE),"Нет")</f>
        <v>Ци Мень</v>
      </c>
      <c r="E1802" s="11" t="str">
        <f>IFERROR(VLOOKUP(Rule!K1802,lvl_3[],2,FALSE),"Нет")</f>
        <v>Анализ Дворца</v>
      </c>
      <c r="F1802" s="11" t="str">
        <f>IFERROR(INDEX(lvl_4[],MATCH(L1802,lvl_4[ID],0),MATCH(TEXT(K1802,"##0"),lvl_4[#Headers],0)),"Нет")</f>
        <v>Операторы</v>
      </c>
      <c r="G1802" s="11" t="str">
        <f>IFERROR(INDEX(lvl_5[],MATCH(M1802,lvl_5[ID],0),MATCH(_xlfn.CONCAT(TEXT(K1802,"##0"),"_",TEXT(L1802,"##0")),lvl_5[#Headers],0)),"Нет")</f>
        <v>Звезда</v>
      </c>
      <c r="H1802" s="11" t="str">
        <f>IFERROR(INDEX(lvl_6[],MATCH(N1802,lvl_6[ID],0),MATCH(_xlfn.CONCAT(K1802,"_",L1802,"_",M1802),lvl_6[#Headers],0)),"Нет")</f>
        <v>Звезда. Отношение элемента оператора к элементу дворца</v>
      </c>
      <c r="I1802" s="12">
        <v>1</v>
      </c>
      <c r="J1802" s="12">
        <v>2</v>
      </c>
      <c r="K1802" s="12">
        <v>2</v>
      </c>
      <c r="L1802" s="12">
        <v>3</v>
      </c>
      <c r="M1802" s="12">
        <v>4</v>
      </c>
      <c r="N1802" s="12">
        <v>2</v>
      </c>
      <c r="O1802" s="12">
        <f>COUNTIF($P$2:P1802,P1802)</f>
        <v>41</v>
      </c>
      <c r="P1802" s="12" t="str">
        <f t="shared" si="85"/>
        <v>122030402</v>
      </c>
      <c r="Q1802" s="12" t="str">
        <f t="shared" si="86"/>
        <v>1220304020041</v>
      </c>
      <c r="R1802" s="20" t="s">
        <v>1448</v>
      </c>
      <c r="S1802" s="20" t="s">
        <v>1500</v>
      </c>
      <c r="AW1802" s="12">
        <v>6</v>
      </c>
      <c r="BD1802" s="12" t="s">
        <v>77</v>
      </c>
      <c r="BG1802" s="21">
        <v>0</v>
      </c>
      <c r="BI1802" s="12">
        <v>1</v>
      </c>
      <c r="BJ1802" s="12">
        <v>1</v>
      </c>
    </row>
    <row r="1803" spans="1:62" ht="45" x14ac:dyDescent="0.25">
      <c r="A1803" s="12">
        <v>1</v>
      </c>
      <c r="B1803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03" s="11" t="str">
        <f>IFERROR(VLOOKUP(I1803,lvl_1[],2,FALSE),"Нет")</f>
        <v>Общий расчет</v>
      </c>
      <c r="D1803" s="11" t="str">
        <f>IFERROR(VLOOKUP(Rule!J1803,lvl_2[],2,FALSE),"Нет")</f>
        <v>Ци Мень</v>
      </c>
      <c r="E1803" s="11" t="str">
        <f>IFERROR(VLOOKUP(Rule!K1803,lvl_3[],2,FALSE),"Нет")</f>
        <v>Анализ Дворца</v>
      </c>
      <c r="F1803" s="11" t="str">
        <f>IFERROR(INDEX(lvl_4[],MATCH(L1803,lvl_4[ID],0),MATCH(TEXT(K1803,"##0"),lvl_4[#Headers],0)),"Нет")</f>
        <v>Операторы</v>
      </c>
      <c r="G1803" s="11" t="str">
        <f>IFERROR(INDEX(lvl_5[],MATCH(M1803,lvl_5[ID],0),MATCH(_xlfn.CONCAT(TEXT(K1803,"##0"),"_",TEXT(L1803,"##0")),lvl_5[#Headers],0)),"Нет")</f>
        <v>Звезда</v>
      </c>
      <c r="H1803" s="11" t="str">
        <f>IFERROR(INDEX(lvl_6[],MATCH(N1803,lvl_6[ID],0),MATCH(_xlfn.CONCAT(K1803,"_",L1803,"_",M1803),lvl_6[#Headers],0)),"Нет")</f>
        <v>Звезда. Отношение элемента оператора к элементу дворца</v>
      </c>
      <c r="I1803" s="12">
        <v>1</v>
      </c>
      <c r="J1803" s="12">
        <v>2</v>
      </c>
      <c r="K1803" s="12">
        <v>2</v>
      </c>
      <c r="L1803" s="12">
        <v>3</v>
      </c>
      <c r="M1803" s="12">
        <v>4</v>
      </c>
      <c r="N1803" s="12">
        <v>2</v>
      </c>
      <c r="O1803" s="12">
        <f>COUNTIF($P$2:P1803,P1803)</f>
        <v>42</v>
      </c>
      <c r="P1803" s="12" t="str">
        <f t="shared" si="85"/>
        <v>122030402</v>
      </c>
      <c r="Q1803" s="12" t="str">
        <f t="shared" si="86"/>
        <v>1220304020042</v>
      </c>
      <c r="R1803" s="20" t="s">
        <v>1448</v>
      </c>
      <c r="S1803" s="20" t="s">
        <v>1501</v>
      </c>
      <c r="AW1803" s="12">
        <v>6</v>
      </c>
      <c r="BD1803" s="12" t="s">
        <v>80</v>
      </c>
      <c r="BG1803" s="21">
        <v>0.5</v>
      </c>
      <c r="BI1803" s="12">
        <v>1</v>
      </c>
      <c r="BJ1803" s="12">
        <v>1</v>
      </c>
    </row>
    <row r="1804" spans="1:62" ht="45" x14ac:dyDescent="0.25">
      <c r="A1804" s="12">
        <v>1</v>
      </c>
      <c r="B1804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04" s="11" t="str">
        <f>IFERROR(VLOOKUP(I1804,lvl_1[],2,FALSE),"Нет")</f>
        <v>Общий расчет</v>
      </c>
      <c r="D1804" s="11" t="str">
        <f>IFERROR(VLOOKUP(Rule!J1804,lvl_2[],2,FALSE),"Нет")</f>
        <v>Ци Мень</v>
      </c>
      <c r="E1804" s="11" t="str">
        <f>IFERROR(VLOOKUP(Rule!K1804,lvl_3[],2,FALSE),"Нет")</f>
        <v>Анализ Дворца</v>
      </c>
      <c r="F1804" s="11" t="str">
        <f>IFERROR(INDEX(lvl_4[],MATCH(L1804,lvl_4[ID],0),MATCH(TEXT(K1804,"##0"),lvl_4[#Headers],0)),"Нет")</f>
        <v>Операторы</v>
      </c>
      <c r="G1804" s="11" t="str">
        <f>IFERROR(INDEX(lvl_5[],MATCH(M1804,lvl_5[ID],0),MATCH(_xlfn.CONCAT(TEXT(K1804,"##0"),"_",TEXT(L1804,"##0")),lvl_5[#Headers],0)),"Нет")</f>
        <v>Звезда</v>
      </c>
      <c r="H1804" s="11" t="str">
        <f>IFERROR(INDEX(lvl_6[],MATCH(N1804,lvl_6[ID],0),MATCH(_xlfn.CONCAT(K1804,"_",L1804,"_",M1804),lvl_6[#Headers],0)),"Нет")</f>
        <v>Звезда. Отношение элемента оператора к элементу дворца</v>
      </c>
      <c r="I1804" s="12">
        <v>1</v>
      </c>
      <c r="J1804" s="12">
        <v>2</v>
      </c>
      <c r="K1804" s="12">
        <v>2</v>
      </c>
      <c r="L1804" s="12">
        <v>3</v>
      </c>
      <c r="M1804" s="12">
        <v>4</v>
      </c>
      <c r="N1804" s="12">
        <v>2</v>
      </c>
      <c r="O1804" s="12">
        <f>COUNTIF($P$2:P1804,P1804)</f>
        <v>43</v>
      </c>
      <c r="P1804" s="12" t="str">
        <f t="shared" si="85"/>
        <v>122030402</v>
      </c>
      <c r="Q1804" s="12" t="str">
        <f t="shared" si="86"/>
        <v>1220304020043</v>
      </c>
      <c r="R1804" s="20" t="s">
        <v>1448</v>
      </c>
      <c r="S1804" s="20" t="s">
        <v>1502</v>
      </c>
      <c r="AW1804" s="12">
        <v>6</v>
      </c>
      <c r="BD1804" s="12" t="s">
        <v>83</v>
      </c>
      <c r="BG1804" s="21">
        <v>0.5</v>
      </c>
      <c r="BJ1804" s="12">
        <v>1</v>
      </c>
    </row>
    <row r="1805" spans="1:62" ht="45" x14ac:dyDescent="0.25">
      <c r="A1805" s="12">
        <v>1</v>
      </c>
      <c r="B1805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05" s="11" t="str">
        <f>IFERROR(VLOOKUP(I1805,lvl_1[],2,FALSE),"Нет")</f>
        <v>Общий расчет</v>
      </c>
      <c r="D1805" s="11" t="str">
        <f>IFERROR(VLOOKUP(Rule!J1805,lvl_2[],2,FALSE),"Нет")</f>
        <v>Ци Мень</v>
      </c>
      <c r="E1805" s="11" t="str">
        <f>IFERROR(VLOOKUP(Rule!K1805,lvl_3[],2,FALSE),"Нет")</f>
        <v>Анализ Дворца</v>
      </c>
      <c r="F1805" s="11" t="str">
        <f>IFERROR(INDEX(lvl_4[],MATCH(L1805,lvl_4[ID],0),MATCH(TEXT(K1805,"##0"),lvl_4[#Headers],0)),"Нет")</f>
        <v>Операторы</v>
      </c>
      <c r="G1805" s="11" t="str">
        <f>IFERROR(INDEX(lvl_5[],MATCH(M1805,lvl_5[ID],0),MATCH(_xlfn.CONCAT(TEXT(K1805,"##0"),"_",TEXT(L1805,"##0")),lvl_5[#Headers],0)),"Нет")</f>
        <v>Звезда</v>
      </c>
      <c r="H1805" s="11" t="str">
        <f>IFERROR(INDEX(lvl_6[],MATCH(N1805,lvl_6[ID],0),MATCH(_xlfn.CONCAT(K1805,"_",L1805,"_",M1805),lvl_6[#Headers],0)),"Нет")</f>
        <v>Звезда. Отношение элемента оператора к элементу дворца</v>
      </c>
      <c r="I1805" s="12">
        <v>1</v>
      </c>
      <c r="J1805" s="12">
        <v>2</v>
      </c>
      <c r="K1805" s="12">
        <v>2</v>
      </c>
      <c r="L1805" s="12">
        <v>3</v>
      </c>
      <c r="M1805" s="12">
        <v>4</v>
      </c>
      <c r="N1805" s="12">
        <v>2</v>
      </c>
      <c r="O1805" s="12">
        <f>COUNTIF($P$2:P1805,P1805)</f>
        <v>44</v>
      </c>
      <c r="P1805" s="12" t="str">
        <f t="shared" si="85"/>
        <v>122030402</v>
      </c>
      <c r="Q1805" s="12" t="str">
        <f t="shared" si="86"/>
        <v>1220304020044</v>
      </c>
      <c r="R1805" s="20" t="s">
        <v>1448</v>
      </c>
      <c r="S1805" s="20" t="s">
        <v>1503</v>
      </c>
      <c r="AW1805" s="12">
        <v>6</v>
      </c>
      <c r="BD1805" s="12" t="s">
        <v>86</v>
      </c>
      <c r="BG1805" s="21">
        <v>1</v>
      </c>
      <c r="BI1805" s="12">
        <v>1</v>
      </c>
      <c r="BJ1805" s="12">
        <v>1</v>
      </c>
    </row>
    <row r="1806" spans="1:62" ht="45" x14ac:dyDescent="0.25">
      <c r="A1806" s="12">
        <v>1</v>
      </c>
      <c r="B1806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06" s="11" t="str">
        <f>IFERROR(VLOOKUP(I1806,lvl_1[],2,FALSE),"Нет")</f>
        <v>Общий расчет</v>
      </c>
      <c r="D1806" s="11" t="str">
        <f>IFERROR(VLOOKUP(Rule!J1806,lvl_2[],2,FALSE),"Нет")</f>
        <v>Ци Мень</v>
      </c>
      <c r="E1806" s="11" t="str">
        <f>IFERROR(VLOOKUP(Rule!K1806,lvl_3[],2,FALSE),"Нет")</f>
        <v>Анализ Дворца</v>
      </c>
      <c r="F1806" s="11" t="str">
        <f>IFERROR(INDEX(lvl_4[],MATCH(L1806,lvl_4[ID],0),MATCH(TEXT(K1806,"##0"),lvl_4[#Headers],0)),"Нет")</f>
        <v>Операторы</v>
      </c>
      <c r="G1806" s="11" t="str">
        <f>IFERROR(INDEX(lvl_5[],MATCH(M1806,lvl_5[ID],0),MATCH(_xlfn.CONCAT(TEXT(K1806,"##0"),"_",TEXT(L1806,"##0")),lvl_5[#Headers],0)),"Нет")</f>
        <v>Звезда</v>
      </c>
      <c r="H1806" s="11" t="str">
        <f>IFERROR(INDEX(lvl_6[],MATCH(N1806,lvl_6[ID],0),MATCH(_xlfn.CONCAT(K1806,"_",L1806,"_",M1806),lvl_6[#Headers],0)),"Нет")</f>
        <v>Звезда. Отношение элемента оператора к элементу дворца</v>
      </c>
      <c r="I1806" s="12">
        <v>1</v>
      </c>
      <c r="J1806" s="12">
        <v>2</v>
      </c>
      <c r="K1806" s="12">
        <v>2</v>
      </c>
      <c r="L1806" s="12">
        <v>3</v>
      </c>
      <c r="M1806" s="12">
        <v>4</v>
      </c>
      <c r="N1806" s="12">
        <v>2</v>
      </c>
      <c r="O1806" s="12">
        <f>COUNTIF($P$2:P1806,P1806)</f>
        <v>45</v>
      </c>
      <c r="P1806" s="12" t="str">
        <f t="shared" si="85"/>
        <v>122030402</v>
      </c>
      <c r="Q1806" s="12" t="str">
        <f t="shared" si="86"/>
        <v>1220304020045</v>
      </c>
      <c r="R1806" s="20" t="s">
        <v>1448</v>
      </c>
      <c r="S1806" s="20" t="s">
        <v>1504</v>
      </c>
      <c r="AW1806" s="12">
        <v>6</v>
      </c>
      <c r="BD1806" s="12" t="s">
        <v>89</v>
      </c>
      <c r="BG1806" s="21">
        <v>1</v>
      </c>
      <c r="BI1806" s="12">
        <v>1</v>
      </c>
      <c r="BJ1806" s="12">
        <v>1</v>
      </c>
    </row>
    <row r="1807" spans="1:62" ht="45" x14ac:dyDescent="0.25">
      <c r="A1807" s="12">
        <v>1</v>
      </c>
      <c r="B1807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07" s="11" t="str">
        <f>IFERROR(VLOOKUP(I1807,lvl_1[],2,FALSE),"Нет")</f>
        <v>Общий расчет</v>
      </c>
      <c r="D1807" s="11" t="str">
        <f>IFERROR(VLOOKUP(Rule!J1807,lvl_2[],2,FALSE),"Нет")</f>
        <v>Ци Мень</v>
      </c>
      <c r="E1807" s="11" t="str">
        <f>IFERROR(VLOOKUP(Rule!K1807,lvl_3[],2,FALSE),"Нет")</f>
        <v>Анализ Дворца</v>
      </c>
      <c r="F1807" s="11" t="str">
        <f>IFERROR(INDEX(lvl_4[],MATCH(L1807,lvl_4[ID],0),MATCH(TEXT(K1807,"##0"),lvl_4[#Headers],0)),"Нет")</f>
        <v>Операторы</v>
      </c>
      <c r="G1807" s="11" t="str">
        <f>IFERROR(INDEX(lvl_5[],MATCH(M1807,lvl_5[ID],0),MATCH(_xlfn.CONCAT(TEXT(K1807,"##0"),"_",TEXT(L1807,"##0")),lvl_5[#Headers],0)),"Нет")</f>
        <v>Звезда</v>
      </c>
      <c r="H1807" s="11" t="str">
        <f>IFERROR(INDEX(lvl_6[],MATCH(N1807,lvl_6[ID],0),MATCH(_xlfn.CONCAT(K1807,"_",L1807,"_",M1807),lvl_6[#Headers],0)),"Нет")</f>
        <v>Звезда. Отношение элемента оператора к элементу дворца</v>
      </c>
      <c r="I1807" s="12">
        <v>1</v>
      </c>
      <c r="J1807" s="12">
        <v>2</v>
      </c>
      <c r="K1807" s="12">
        <v>2</v>
      </c>
      <c r="L1807" s="12">
        <v>3</v>
      </c>
      <c r="M1807" s="12">
        <v>4</v>
      </c>
      <c r="N1807" s="12">
        <v>2</v>
      </c>
      <c r="O1807" s="12">
        <f>COUNTIF($P$2:P1807,P1807)</f>
        <v>46</v>
      </c>
      <c r="P1807" s="12" t="str">
        <f t="shared" si="85"/>
        <v>122030402</v>
      </c>
      <c r="Q1807" s="12" t="str">
        <f t="shared" si="86"/>
        <v>1220304020046</v>
      </c>
      <c r="R1807" s="20" t="s">
        <v>1448</v>
      </c>
      <c r="S1807" s="20" t="s">
        <v>1505</v>
      </c>
      <c r="AW1807" s="12">
        <v>1</v>
      </c>
      <c r="BD1807" s="12" t="s">
        <v>65</v>
      </c>
      <c r="BG1807" s="21">
        <v>1</v>
      </c>
      <c r="BI1807" s="12">
        <v>1</v>
      </c>
      <c r="BJ1807" s="12">
        <v>1</v>
      </c>
    </row>
    <row r="1808" spans="1:62" ht="45" x14ac:dyDescent="0.25">
      <c r="A1808" s="12">
        <v>1</v>
      </c>
      <c r="B1808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08" s="11" t="str">
        <f>IFERROR(VLOOKUP(I1808,lvl_1[],2,FALSE),"Нет")</f>
        <v>Общий расчет</v>
      </c>
      <c r="D1808" s="11" t="str">
        <f>IFERROR(VLOOKUP(Rule!J1808,lvl_2[],2,FALSE),"Нет")</f>
        <v>Ци Мень</v>
      </c>
      <c r="E1808" s="11" t="str">
        <f>IFERROR(VLOOKUP(Rule!K1808,lvl_3[],2,FALSE),"Нет")</f>
        <v>Анализ Дворца</v>
      </c>
      <c r="F1808" s="11" t="str">
        <f>IFERROR(INDEX(lvl_4[],MATCH(L1808,lvl_4[ID],0),MATCH(TEXT(K1808,"##0"),lvl_4[#Headers],0)),"Нет")</f>
        <v>Операторы</v>
      </c>
      <c r="G1808" s="11" t="str">
        <f>IFERROR(INDEX(lvl_5[],MATCH(M1808,lvl_5[ID],0),MATCH(_xlfn.CONCAT(TEXT(K1808,"##0"),"_",TEXT(L1808,"##0")),lvl_5[#Headers],0)),"Нет")</f>
        <v>Звезда</v>
      </c>
      <c r="H1808" s="11" t="str">
        <f>IFERROR(INDEX(lvl_6[],MATCH(N1808,lvl_6[ID],0),MATCH(_xlfn.CONCAT(K1808,"_",L1808,"_",M1808),lvl_6[#Headers],0)),"Нет")</f>
        <v>Звезда. Отношение элемента оператора к элементу дворца</v>
      </c>
      <c r="I1808" s="12">
        <v>1</v>
      </c>
      <c r="J1808" s="12">
        <v>2</v>
      </c>
      <c r="K1808" s="12">
        <v>2</v>
      </c>
      <c r="L1808" s="12">
        <v>3</v>
      </c>
      <c r="M1808" s="12">
        <v>4</v>
      </c>
      <c r="N1808" s="12">
        <v>2</v>
      </c>
      <c r="O1808" s="12">
        <f>COUNTIF($P$2:P1808,P1808)</f>
        <v>47</v>
      </c>
      <c r="P1808" s="12" t="str">
        <f t="shared" si="85"/>
        <v>122030402</v>
      </c>
      <c r="Q1808" s="12" t="str">
        <f t="shared" si="86"/>
        <v>1220304020047</v>
      </c>
      <c r="R1808" s="20" t="s">
        <v>1448</v>
      </c>
      <c r="S1808" s="20" t="s">
        <v>1506</v>
      </c>
      <c r="AW1808" s="12">
        <v>1</v>
      </c>
      <c r="BD1808" s="12" t="s">
        <v>68</v>
      </c>
      <c r="BG1808" s="21">
        <v>0</v>
      </c>
      <c r="BI1808" s="12">
        <v>1</v>
      </c>
      <c r="BJ1808" s="12">
        <v>1</v>
      </c>
    </row>
    <row r="1809" spans="1:62" ht="45" x14ac:dyDescent="0.25">
      <c r="A1809" s="12">
        <v>1</v>
      </c>
      <c r="B1809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09" s="11" t="str">
        <f>IFERROR(VLOOKUP(I1809,lvl_1[],2,FALSE),"Нет")</f>
        <v>Общий расчет</v>
      </c>
      <c r="D1809" s="11" t="str">
        <f>IFERROR(VLOOKUP(Rule!J1809,lvl_2[],2,FALSE),"Нет")</f>
        <v>Ци Мень</v>
      </c>
      <c r="E1809" s="11" t="str">
        <f>IFERROR(VLOOKUP(Rule!K1809,lvl_3[],2,FALSE),"Нет")</f>
        <v>Анализ Дворца</v>
      </c>
      <c r="F1809" s="11" t="str">
        <f>IFERROR(INDEX(lvl_4[],MATCH(L1809,lvl_4[ID],0),MATCH(TEXT(K1809,"##0"),lvl_4[#Headers],0)),"Нет")</f>
        <v>Операторы</v>
      </c>
      <c r="G1809" s="11" t="str">
        <f>IFERROR(INDEX(lvl_5[],MATCH(M1809,lvl_5[ID],0),MATCH(_xlfn.CONCAT(TEXT(K1809,"##0"),"_",TEXT(L1809,"##0")),lvl_5[#Headers],0)),"Нет")</f>
        <v>Звезда</v>
      </c>
      <c r="H1809" s="11" t="str">
        <f>IFERROR(INDEX(lvl_6[],MATCH(N1809,lvl_6[ID],0),MATCH(_xlfn.CONCAT(K1809,"_",L1809,"_",M1809),lvl_6[#Headers],0)),"Нет")</f>
        <v>Звезда. Отношение элемента оператора к элементу дворца</v>
      </c>
      <c r="I1809" s="12">
        <v>1</v>
      </c>
      <c r="J1809" s="12">
        <v>2</v>
      </c>
      <c r="K1809" s="12">
        <v>2</v>
      </c>
      <c r="L1809" s="12">
        <v>3</v>
      </c>
      <c r="M1809" s="12">
        <v>4</v>
      </c>
      <c r="N1809" s="12">
        <v>2</v>
      </c>
      <c r="O1809" s="12">
        <f>COUNTIF($P$2:P1809,P1809)</f>
        <v>48</v>
      </c>
      <c r="P1809" s="12" t="str">
        <f t="shared" si="85"/>
        <v>122030402</v>
      </c>
      <c r="Q1809" s="12" t="str">
        <f t="shared" si="86"/>
        <v>1220304020048</v>
      </c>
      <c r="R1809" s="20" t="s">
        <v>1448</v>
      </c>
      <c r="S1809" s="20" t="s">
        <v>1507</v>
      </c>
      <c r="AW1809" s="12">
        <v>1</v>
      </c>
      <c r="BD1809" s="12" t="s">
        <v>71</v>
      </c>
      <c r="BG1809" s="21">
        <v>1</v>
      </c>
      <c r="BI1809" s="12">
        <v>1</v>
      </c>
      <c r="BJ1809" s="12">
        <v>1</v>
      </c>
    </row>
    <row r="1810" spans="1:62" ht="45" x14ac:dyDescent="0.25">
      <c r="A1810" s="12">
        <v>1</v>
      </c>
      <c r="B1810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10" s="11" t="str">
        <f>IFERROR(VLOOKUP(I1810,lvl_1[],2,FALSE),"Нет")</f>
        <v>Общий расчет</v>
      </c>
      <c r="D1810" s="11" t="str">
        <f>IFERROR(VLOOKUP(Rule!J1810,lvl_2[],2,FALSE),"Нет")</f>
        <v>Ци Мень</v>
      </c>
      <c r="E1810" s="11" t="str">
        <f>IFERROR(VLOOKUP(Rule!K1810,lvl_3[],2,FALSE),"Нет")</f>
        <v>Анализ Дворца</v>
      </c>
      <c r="F1810" s="11" t="str">
        <f>IFERROR(INDEX(lvl_4[],MATCH(L1810,lvl_4[ID],0),MATCH(TEXT(K1810,"##0"),lvl_4[#Headers],0)),"Нет")</f>
        <v>Операторы</v>
      </c>
      <c r="G1810" s="11" t="str">
        <f>IFERROR(INDEX(lvl_5[],MATCH(M1810,lvl_5[ID],0),MATCH(_xlfn.CONCAT(TEXT(K1810,"##0"),"_",TEXT(L1810,"##0")),lvl_5[#Headers],0)),"Нет")</f>
        <v>Звезда</v>
      </c>
      <c r="H1810" s="11" t="str">
        <f>IFERROR(INDEX(lvl_6[],MATCH(N1810,lvl_6[ID],0),MATCH(_xlfn.CONCAT(K1810,"_",L1810,"_",M1810),lvl_6[#Headers],0)),"Нет")</f>
        <v>Звезда. Отношение элемента оператора к элементу дворца</v>
      </c>
      <c r="I1810" s="12">
        <v>1</v>
      </c>
      <c r="J1810" s="12">
        <v>2</v>
      </c>
      <c r="K1810" s="12">
        <v>2</v>
      </c>
      <c r="L1810" s="12">
        <v>3</v>
      </c>
      <c r="M1810" s="12">
        <v>4</v>
      </c>
      <c r="N1810" s="12">
        <v>2</v>
      </c>
      <c r="O1810" s="12">
        <f>COUNTIF($P$2:P1810,P1810)</f>
        <v>49</v>
      </c>
      <c r="P1810" s="12" t="str">
        <f t="shared" si="85"/>
        <v>122030402</v>
      </c>
      <c r="Q1810" s="12" t="str">
        <f t="shared" si="86"/>
        <v>1220304020049</v>
      </c>
      <c r="R1810" s="20" t="s">
        <v>1448</v>
      </c>
      <c r="S1810" s="20" t="s">
        <v>1508</v>
      </c>
      <c r="AW1810" s="12">
        <v>1</v>
      </c>
      <c r="BD1810" s="12" t="s">
        <v>74</v>
      </c>
      <c r="BG1810" s="21">
        <v>1</v>
      </c>
      <c r="BJ1810" s="12">
        <v>1</v>
      </c>
    </row>
    <row r="1811" spans="1:62" ht="45" x14ac:dyDescent="0.25">
      <c r="A1811" s="12">
        <v>1</v>
      </c>
      <c r="B1811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11" s="11" t="str">
        <f>IFERROR(VLOOKUP(I1811,lvl_1[],2,FALSE),"Нет")</f>
        <v>Общий расчет</v>
      </c>
      <c r="D1811" s="11" t="str">
        <f>IFERROR(VLOOKUP(Rule!J1811,lvl_2[],2,FALSE),"Нет")</f>
        <v>Ци Мень</v>
      </c>
      <c r="E1811" s="11" t="str">
        <f>IFERROR(VLOOKUP(Rule!K1811,lvl_3[],2,FALSE),"Нет")</f>
        <v>Анализ Дворца</v>
      </c>
      <c r="F1811" s="11" t="str">
        <f>IFERROR(INDEX(lvl_4[],MATCH(L1811,lvl_4[ID],0),MATCH(TEXT(K1811,"##0"),lvl_4[#Headers],0)),"Нет")</f>
        <v>Операторы</v>
      </c>
      <c r="G1811" s="11" t="str">
        <f>IFERROR(INDEX(lvl_5[],MATCH(M1811,lvl_5[ID],0),MATCH(_xlfn.CONCAT(TEXT(K1811,"##0"),"_",TEXT(L1811,"##0")),lvl_5[#Headers],0)),"Нет")</f>
        <v>Звезда</v>
      </c>
      <c r="H1811" s="11" t="str">
        <f>IFERROR(INDEX(lvl_6[],MATCH(N1811,lvl_6[ID],0),MATCH(_xlfn.CONCAT(K1811,"_",L1811,"_",M1811),lvl_6[#Headers],0)),"Нет")</f>
        <v>Звезда. Отношение элемента оператора к элементу дворца</v>
      </c>
      <c r="I1811" s="12">
        <v>1</v>
      </c>
      <c r="J1811" s="12">
        <v>2</v>
      </c>
      <c r="K1811" s="12">
        <v>2</v>
      </c>
      <c r="L1811" s="12">
        <v>3</v>
      </c>
      <c r="M1811" s="12">
        <v>4</v>
      </c>
      <c r="N1811" s="12">
        <v>2</v>
      </c>
      <c r="O1811" s="12">
        <f>COUNTIF($P$2:P1811,P1811)</f>
        <v>50</v>
      </c>
      <c r="P1811" s="12" t="str">
        <f t="shared" si="85"/>
        <v>122030402</v>
      </c>
      <c r="Q1811" s="12" t="str">
        <f t="shared" si="86"/>
        <v>1220304020050</v>
      </c>
      <c r="R1811" s="20" t="s">
        <v>1448</v>
      </c>
      <c r="S1811" s="20" t="s">
        <v>1509</v>
      </c>
      <c r="AW1811" s="12">
        <v>1</v>
      </c>
      <c r="BD1811" s="12" t="s">
        <v>77</v>
      </c>
      <c r="BG1811" s="21">
        <v>0.9</v>
      </c>
      <c r="BI1811" s="12">
        <v>1</v>
      </c>
      <c r="BJ1811" s="12">
        <v>1</v>
      </c>
    </row>
    <row r="1812" spans="1:62" ht="45" x14ac:dyDescent="0.25">
      <c r="A1812" s="12">
        <v>1</v>
      </c>
      <c r="B1812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12" s="11" t="str">
        <f>IFERROR(VLOOKUP(I1812,lvl_1[],2,FALSE),"Нет")</f>
        <v>Общий расчет</v>
      </c>
      <c r="D1812" s="11" t="str">
        <f>IFERROR(VLOOKUP(Rule!J1812,lvl_2[],2,FALSE),"Нет")</f>
        <v>Ци Мень</v>
      </c>
      <c r="E1812" s="11" t="str">
        <f>IFERROR(VLOOKUP(Rule!K1812,lvl_3[],2,FALSE),"Нет")</f>
        <v>Анализ Дворца</v>
      </c>
      <c r="F1812" s="11" t="str">
        <f>IFERROR(INDEX(lvl_4[],MATCH(L1812,lvl_4[ID],0),MATCH(TEXT(K1812,"##0"),lvl_4[#Headers],0)),"Нет")</f>
        <v>Операторы</v>
      </c>
      <c r="G1812" s="11" t="str">
        <f>IFERROR(INDEX(lvl_5[],MATCH(M1812,lvl_5[ID],0),MATCH(_xlfn.CONCAT(TEXT(K1812,"##0"),"_",TEXT(L1812,"##0")),lvl_5[#Headers],0)),"Нет")</f>
        <v>Звезда</v>
      </c>
      <c r="H1812" s="11" t="str">
        <f>IFERROR(INDEX(lvl_6[],MATCH(N1812,lvl_6[ID],0),MATCH(_xlfn.CONCAT(K1812,"_",L1812,"_",M1812),lvl_6[#Headers],0)),"Нет")</f>
        <v>Звезда. Отношение элемента оператора к элементу дворца</v>
      </c>
      <c r="I1812" s="12">
        <v>1</v>
      </c>
      <c r="J1812" s="12">
        <v>2</v>
      </c>
      <c r="K1812" s="12">
        <v>2</v>
      </c>
      <c r="L1812" s="12">
        <v>3</v>
      </c>
      <c r="M1812" s="12">
        <v>4</v>
      </c>
      <c r="N1812" s="12">
        <v>2</v>
      </c>
      <c r="O1812" s="12">
        <f>COUNTIF($P$2:P1812,P1812)</f>
        <v>51</v>
      </c>
      <c r="P1812" s="12" t="str">
        <f t="shared" si="85"/>
        <v>122030402</v>
      </c>
      <c r="Q1812" s="12" t="str">
        <f t="shared" si="86"/>
        <v>1220304020051</v>
      </c>
      <c r="R1812" s="20" t="s">
        <v>1448</v>
      </c>
      <c r="S1812" s="20" t="s">
        <v>1510</v>
      </c>
      <c r="AW1812" s="12">
        <v>1</v>
      </c>
      <c r="BD1812" s="12" t="s">
        <v>80</v>
      </c>
      <c r="BG1812" s="21">
        <v>0</v>
      </c>
      <c r="BI1812" s="12">
        <v>1</v>
      </c>
      <c r="BJ1812" s="12">
        <v>1</v>
      </c>
    </row>
    <row r="1813" spans="1:62" ht="45" x14ac:dyDescent="0.25">
      <c r="A1813" s="12">
        <v>1</v>
      </c>
      <c r="B1813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13" s="11" t="str">
        <f>IFERROR(VLOOKUP(I1813,lvl_1[],2,FALSE),"Нет")</f>
        <v>Общий расчет</v>
      </c>
      <c r="D1813" s="11" t="str">
        <f>IFERROR(VLOOKUP(Rule!J1813,lvl_2[],2,FALSE),"Нет")</f>
        <v>Ци Мень</v>
      </c>
      <c r="E1813" s="11" t="str">
        <f>IFERROR(VLOOKUP(Rule!K1813,lvl_3[],2,FALSE),"Нет")</f>
        <v>Анализ Дворца</v>
      </c>
      <c r="F1813" s="11" t="str">
        <f>IFERROR(INDEX(lvl_4[],MATCH(L1813,lvl_4[ID],0),MATCH(TEXT(K1813,"##0"),lvl_4[#Headers],0)),"Нет")</f>
        <v>Операторы</v>
      </c>
      <c r="G1813" s="11" t="str">
        <f>IFERROR(INDEX(lvl_5[],MATCH(M1813,lvl_5[ID],0),MATCH(_xlfn.CONCAT(TEXT(K1813,"##0"),"_",TEXT(L1813,"##0")),lvl_5[#Headers],0)),"Нет")</f>
        <v>Звезда</v>
      </c>
      <c r="H1813" s="11" t="str">
        <f>IFERROR(INDEX(lvl_6[],MATCH(N1813,lvl_6[ID],0),MATCH(_xlfn.CONCAT(K1813,"_",L1813,"_",M1813),lvl_6[#Headers],0)),"Нет")</f>
        <v>Звезда. Отношение элемента оператора к элементу дворца</v>
      </c>
      <c r="I1813" s="12">
        <v>1</v>
      </c>
      <c r="J1813" s="12">
        <v>2</v>
      </c>
      <c r="K1813" s="12">
        <v>2</v>
      </c>
      <c r="L1813" s="12">
        <v>3</v>
      </c>
      <c r="M1813" s="12">
        <v>4</v>
      </c>
      <c r="N1813" s="12">
        <v>2</v>
      </c>
      <c r="O1813" s="12">
        <f>COUNTIF($P$2:P1813,P1813)</f>
        <v>52</v>
      </c>
      <c r="P1813" s="12" t="str">
        <f t="shared" si="85"/>
        <v>122030402</v>
      </c>
      <c r="Q1813" s="12" t="str">
        <f t="shared" si="86"/>
        <v>1220304020052</v>
      </c>
      <c r="R1813" s="20" t="s">
        <v>1448</v>
      </c>
      <c r="S1813" s="20" t="s">
        <v>1511</v>
      </c>
      <c r="AW1813" s="12">
        <v>1</v>
      </c>
      <c r="BD1813" s="12" t="s">
        <v>83</v>
      </c>
      <c r="BG1813" s="21">
        <v>0</v>
      </c>
      <c r="BI1813" s="12">
        <v>1</v>
      </c>
      <c r="BJ1813" s="12">
        <v>1</v>
      </c>
    </row>
    <row r="1814" spans="1:62" ht="45" x14ac:dyDescent="0.25">
      <c r="A1814" s="12">
        <v>1</v>
      </c>
      <c r="B1814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14" s="11" t="str">
        <f>IFERROR(VLOOKUP(I1814,lvl_1[],2,FALSE),"Нет")</f>
        <v>Общий расчет</v>
      </c>
      <c r="D1814" s="11" t="str">
        <f>IFERROR(VLOOKUP(Rule!J1814,lvl_2[],2,FALSE),"Нет")</f>
        <v>Ци Мень</v>
      </c>
      <c r="E1814" s="11" t="str">
        <f>IFERROR(VLOOKUP(Rule!K1814,lvl_3[],2,FALSE),"Нет")</f>
        <v>Анализ Дворца</v>
      </c>
      <c r="F1814" s="11" t="str">
        <f>IFERROR(INDEX(lvl_4[],MATCH(L1814,lvl_4[ID],0),MATCH(TEXT(K1814,"##0"),lvl_4[#Headers],0)),"Нет")</f>
        <v>Операторы</v>
      </c>
      <c r="G1814" s="11" t="str">
        <f>IFERROR(INDEX(lvl_5[],MATCH(M1814,lvl_5[ID],0),MATCH(_xlfn.CONCAT(TEXT(K1814,"##0"),"_",TEXT(L1814,"##0")),lvl_5[#Headers],0)),"Нет")</f>
        <v>Звезда</v>
      </c>
      <c r="H1814" s="11" t="str">
        <f>IFERROR(INDEX(lvl_6[],MATCH(N1814,lvl_6[ID],0),MATCH(_xlfn.CONCAT(K1814,"_",L1814,"_",M1814),lvl_6[#Headers],0)),"Нет")</f>
        <v>Звезда. Отношение элемента оператора к элементу дворца</v>
      </c>
      <c r="I1814" s="12">
        <v>1</v>
      </c>
      <c r="J1814" s="12">
        <v>2</v>
      </c>
      <c r="K1814" s="12">
        <v>2</v>
      </c>
      <c r="L1814" s="12">
        <v>3</v>
      </c>
      <c r="M1814" s="12">
        <v>4</v>
      </c>
      <c r="N1814" s="12">
        <v>2</v>
      </c>
      <c r="O1814" s="12">
        <f>COUNTIF($P$2:P1814,P1814)</f>
        <v>53</v>
      </c>
      <c r="P1814" s="12" t="str">
        <f t="shared" si="85"/>
        <v>122030402</v>
      </c>
      <c r="Q1814" s="12" t="str">
        <f t="shared" si="86"/>
        <v>1220304020053</v>
      </c>
      <c r="R1814" s="20" t="s">
        <v>1448</v>
      </c>
      <c r="S1814" s="20" t="s">
        <v>1512</v>
      </c>
      <c r="AW1814" s="12">
        <v>1</v>
      </c>
      <c r="BD1814" s="12" t="s">
        <v>86</v>
      </c>
      <c r="BG1814" s="21">
        <v>0.5</v>
      </c>
      <c r="BI1814" s="12">
        <v>1</v>
      </c>
      <c r="BJ1814" s="12">
        <v>1</v>
      </c>
    </row>
    <row r="1815" spans="1:62" ht="45" x14ac:dyDescent="0.25">
      <c r="A1815" s="12">
        <v>1</v>
      </c>
      <c r="B1815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15" s="11" t="str">
        <f>IFERROR(VLOOKUP(I1815,lvl_1[],2,FALSE),"Нет")</f>
        <v>Общий расчет</v>
      </c>
      <c r="D1815" s="11" t="str">
        <f>IFERROR(VLOOKUP(Rule!J1815,lvl_2[],2,FALSE),"Нет")</f>
        <v>Ци Мень</v>
      </c>
      <c r="E1815" s="11" t="str">
        <f>IFERROR(VLOOKUP(Rule!K1815,lvl_3[],2,FALSE),"Нет")</f>
        <v>Анализ Дворца</v>
      </c>
      <c r="F1815" s="11" t="str">
        <f>IFERROR(INDEX(lvl_4[],MATCH(L1815,lvl_4[ID],0),MATCH(TEXT(K1815,"##0"),lvl_4[#Headers],0)),"Нет")</f>
        <v>Операторы</v>
      </c>
      <c r="G1815" s="11" t="str">
        <f>IFERROR(INDEX(lvl_5[],MATCH(M1815,lvl_5[ID],0),MATCH(_xlfn.CONCAT(TEXT(K1815,"##0"),"_",TEXT(L1815,"##0")),lvl_5[#Headers],0)),"Нет")</f>
        <v>Звезда</v>
      </c>
      <c r="H1815" s="11" t="str">
        <f>IFERROR(INDEX(lvl_6[],MATCH(N1815,lvl_6[ID],0),MATCH(_xlfn.CONCAT(K1815,"_",L1815,"_",M1815),lvl_6[#Headers],0)),"Нет")</f>
        <v>Звезда. Отношение элемента оператора к элементу дворца</v>
      </c>
      <c r="I1815" s="12">
        <v>1</v>
      </c>
      <c r="J1815" s="12">
        <v>2</v>
      </c>
      <c r="K1815" s="12">
        <v>2</v>
      </c>
      <c r="L1815" s="12">
        <v>3</v>
      </c>
      <c r="M1815" s="12">
        <v>4</v>
      </c>
      <c r="N1815" s="12">
        <v>2</v>
      </c>
      <c r="O1815" s="12">
        <f>COUNTIF($P$2:P1815,P1815)</f>
        <v>54</v>
      </c>
      <c r="P1815" s="12" t="str">
        <f t="shared" si="85"/>
        <v>122030402</v>
      </c>
      <c r="Q1815" s="12" t="str">
        <f t="shared" si="86"/>
        <v>1220304020054</v>
      </c>
      <c r="R1815" s="20" t="s">
        <v>1448</v>
      </c>
      <c r="S1815" s="20" t="s">
        <v>1513</v>
      </c>
      <c r="AW1815" s="12">
        <v>1</v>
      </c>
      <c r="BD1815" s="12" t="s">
        <v>89</v>
      </c>
      <c r="BG1815" s="21">
        <v>0.5</v>
      </c>
      <c r="BI1815" s="12">
        <v>1</v>
      </c>
      <c r="BJ1815" s="12">
        <v>1</v>
      </c>
    </row>
    <row r="1816" spans="1:62" ht="45" x14ac:dyDescent="0.25">
      <c r="A1816" s="12">
        <v>1</v>
      </c>
      <c r="B1816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16" s="11" t="str">
        <f>IFERROR(VLOOKUP(I1816,lvl_1[],2,FALSE),"Нет")</f>
        <v>Общий расчет</v>
      </c>
      <c r="D1816" s="11" t="str">
        <f>IFERROR(VLOOKUP(Rule!J1816,lvl_2[],2,FALSE),"Нет")</f>
        <v>Ци Мень</v>
      </c>
      <c r="E1816" s="11" t="str">
        <f>IFERROR(VLOOKUP(Rule!K1816,lvl_3[],2,FALSE),"Нет")</f>
        <v>Анализ Дворца</v>
      </c>
      <c r="F1816" s="11" t="str">
        <f>IFERROR(INDEX(lvl_4[],MATCH(L1816,lvl_4[ID],0),MATCH(TEXT(K1816,"##0"),lvl_4[#Headers],0)),"Нет")</f>
        <v>Операторы</v>
      </c>
      <c r="G1816" s="11" t="str">
        <f>IFERROR(INDEX(lvl_5[],MATCH(M1816,lvl_5[ID],0),MATCH(_xlfn.CONCAT(TEXT(K1816,"##0"),"_",TEXT(L1816,"##0")),lvl_5[#Headers],0)),"Нет")</f>
        <v>Звезда</v>
      </c>
      <c r="H1816" s="11" t="str">
        <f>IFERROR(INDEX(lvl_6[],MATCH(N1816,lvl_6[ID],0),MATCH(_xlfn.CONCAT(K1816,"_",L1816,"_",M1816),lvl_6[#Headers],0)),"Нет")</f>
        <v>Звезда. Отношение элемента оператора к элементу дворца</v>
      </c>
      <c r="I1816" s="12">
        <v>1</v>
      </c>
      <c r="J1816" s="12">
        <v>2</v>
      </c>
      <c r="K1816" s="12">
        <v>2</v>
      </c>
      <c r="L1816" s="12">
        <v>3</v>
      </c>
      <c r="M1816" s="12">
        <v>4</v>
      </c>
      <c r="N1816" s="12">
        <v>2</v>
      </c>
      <c r="O1816" s="12">
        <f>COUNTIF($P$2:P1816,P1816)</f>
        <v>55</v>
      </c>
      <c r="P1816" s="12" t="str">
        <f t="shared" si="85"/>
        <v>122030402</v>
      </c>
      <c r="Q1816" s="12" t="str">
        <f t="shared" si="86"/>
        <v>1220304020055</v>
      </c>
      <c r="R1816" s="20" t="s">
        <v>1448</v>
      </c>
      <c r="S1816" s="20" t="s">
        <v>1514</v>
      </c>
      <c r="AW1816" s="12">
        <v>8</v>
      </c>
      <c r="BD1816" s="12" t="s">
        <v>65</v>
      </c>
      <c r="BG1816" s="21">
        <v>0.9</v>
      </c>
      <c r="BI1816" s="12">
        <v>1</v>
      </c>
      <c r="BJ1816" s="12">
        <v>1</v>
      </c>
    </row>
    <row r="1817" spans="1:62" ht="45" x14ac:dyDescent="0.25">
      <c r="A1817" s="12">
        <v>1</v>
      </c>
      <c r="B1817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17" s="11" t="str">
        <f>IFERROR(VLOOKUP(I1817,lvl_1[],2,FALSE),"Нет")</f>
        <v>Общий расчет</v>
      </c>
      <c r="D1817" s="11" t="str">
        <f>IFERROR(VLOOKUP(Rule!J1817,lvl_2[],2,FALSE),"Нет")</f>
        <v>Ци Мень</v>
      </c>
      <c r="E1817" s="11" t="str">
        <f>IFERROR(VLOOKUP(Rule!K1817,lvl_3[],2,FALSE),"Нет")</f>
        <v>Анализ Дворца</v>
      </c>
      <c r="F1817" s="11" t="str">
        <f>IFERROR(INDEX(lvl_4[],MATCH(L1817,lvl_4[ID],0),MATCH(TEXT(K1817,"##0"),lvl_4[#Headers],0)),"Нет")</f>
        <v>Операторы</v>
      </c>
      <c r="G1817" s="11" t="str">
        <f>IFERROR(INDEX(lvl_5[],MATCH(M1817,lvl_5[ID],0),MATCH(_xlfn.CONCAT(TEXT(K1817,"##0"),"_",TEXT(L1817,"##0")),lvl_5[#Headers],0)),"Нет")</f>
        <v>Звезда</v>
      </c>
      <c r="H1817" s="11" t="str">
        <f>IFERROR(INDEX(lvl_6[],MATCH(N1817,lvl_6[ID],0),MATCH(_xlfn.CONCAT(K1817,"_",L1817,"_",M1817),lvl_6[#Headers],0)),"Нет")</f>
        <v>Звезда. Отношение элемента оператора к элементу дворца</v>
      </c>
      <c r="I1817" s="12">
        <v>1</v>
      </c>
      <c r="J1817" s="12">
        <v>2</v>
      </c>
      <c r="K1817" s="12">
        <v>2</v>
      </c>
      <c r="L1817" s="12">
        <v>3</v>
      </c>
      <c r="M1817" s="12">
        <v>4</v>
      </c>
      <c r="N1817" s="12">
        <v>2</v>
      </c>
      <c r="O1817" s="12">
        <f>COUNTIF($P$2:P1817,P1817)</f>
        <v>56</v>
      </c>
      <c r="P1817" s="12" t="str">
        <f t="shared" si="85"/>
        <v>122030402</v>
      </c>
      <c r="Q1817" s="12" t="str">
        <f t="shared" si="86"/>
        <v>1220304020056</v>
      </c>
      <c r="R1817" s="20" t="s">
        <v>1448</v>
      </c>
      <c r="S1817" s="20" t="s">
        <v>1515</v>
      </c>
      <c r="AW1817" s="12">
        <v>8</v>
      </c>
      <c r="BD1817" s="12" t="s">
        <v>68</v>
      </c>
      <c r="BG1817" s="21">
        <v>1</v>
      </c>
      <c r="BJ1817" s="12">
        <v>1</v>
      </c>
    </row>
    <row r="1818" spans="1:62" ht="45" x14ac:dyDescent="0.25">
      <c r="A1818" s="12">
        <v>1</v>
      </c>
      <c r="B1818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18" s="11" t="str">
        <f>IFERROR(VLOOKUP(I1818,lvl_1[],2,FALSE),"Нет")</f>
        <v>Общий расчет</v>
      </c>
      <c r="D1818" s="11" t="str">
        <f>IFERROR(VLOOKUP(Rule!J1818,lvl_2[],2,FALSE),"Нет")</f>
        <v>Ци Мень</v>
      </c>
      <c r="E1818" s="11" t="str">
        <f>IFERROR(VLOOKUP(Rule!K1818,lvl_3[],2,FALSE),"Нет")</f>
        <v>Анализ Дворца</v>
      </c>
      <c r="F1818" s="11" t="str">
        <f>IFERROR(INDEX(lvl_4[],MATCH(L1818,lvl_4[ID],0),MATCH(TEXT(K1818,"##0"),lvl_4[#Headers],0)),"Нет")</f>
        <v>Операторы</v>
      </c>
      <c r="G1818" s="11" t="str">
        <f>IFERROR(INDEX(lvl_5[],MATCH(M1818,lvl_5[ID],0),MATCH(_xlfn.CONCAT(TEXT(K1818,"##0"),"_",TEXT(L1818,"##0")),lvl_5[#Headers],0)),"Нет")</f>
        <v>Звезда</v>
      </c>
      <c r="H1818" s="11" t="str">
        <f>IFERROR(INDEX(lvl_6[],MATCH(N1818,lvl_6[ID],0),MATCH(_xlfn.CONCAT(K1818,"_",L1818,"_",M1818),lvl_6[#Headers],0)),"Нет")</f>
        <v>Звезда. Отношение элемента оператора к элементу дворца</v>
      </c>
      <c r="I1818" s="12">
        <v>1</v>
      </c>
      <c r="J1818" s="12">
        <v>2</v>
      </c>
      <c r="K1818" s="12">
        <v>2</v>
      </c>
      <c r="L1818" s="12">
        <v>3</v>
      </c>
      <c r="M1818" s="12">
        <v>4</v>
      </c>
      <c r="N1818" s="12">
        <v>2</v>
      </c>
      <c r="O1818" s="12">
        <f>COUNTIF($P$2:P1818,P1818)</f>
        <v>57</v>
      </c>
      <c r="P1818" s="12" t="str">
        <f t="shared" si="85"/>
        <v>122030402</v>
      </c>
      <c r="Q1818" s="12" t="str">
        <f t="shared" si="86"/>
        <v>1220304020057</v>
      </c>
      <c r="R1818" s="20" t="s">
        <v>1448</v>
      </c>
      <c r="S1818" s="20" t="s">
        <v>1516</v>
      </c>
      <c r="AW1818" s="12">
        <v>8</v>
      </c>
      <c r="BD1818" s="12" t="s">
        <v>71</v>
      </c>
      <c r="BG1818" s="21">
        <v>0</v>
      </c>
      <c r="BI1818" s="12">
        <v>1</v>
      </c>
      <c r="BJ1818" s="12">
        <v>1</v>
      </c>
    </row>
    <row r="1819" spans="1:62" ht="45" x14ac:dyDescent="0.25">
      <c r="A1819" s="12">
        <v>1</v>
      </c>
      <c r="B1819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19" s="11" t="str">
        <f>IFERROR(VLOOKUP(I1819,lvl_1[],2,FALSE),"Нет")</f>
        <v>Общий расчет</v>
      </c>
      <c r="D1819" s="11" t="str">
        <f>IFERROR(VLOOKUP(Rule!J1819,lvl_2[],2,FALSE),"Нет")</f>
        <v>Ци Мень</v>
      </c>
      <c r="E1819" s="11" t="str">
        <f>IFERROR(VLOOKUP(Rule!K1819,lvl_3[],2,FALSE),"Нет")</f>
        <v>Анализ Дворца</v>
      </c>
      <c r="F1819" s="11" t="str">
        <f>IFERROR(INDEX(lvl_4[],MATCH(L1819,lvl_4[ID],0),MATCH(TEXT(K1819,"##0"),lvl_4[#Headers],0)),"Нет")</f>
        <v>Операторы</v>
      </c>
      <c r="G1819" s="11" t="str">
        <f>IFERROR(INDEX(lvl_5[],MATCH(M1819,lvl_5[ID],0),MATCH(_xlfn.CONCAT(TEXT(K1819,"##0"),"_",TEXT(L1819,"##0")),lvl_5[#Headers],0)),"Нет")</f>
        <v>Звезда</v>
      </c>
      <c r="H1819" s="11" t="str">
        <f>IFERROR(INDEX(lvl_6[],MATCH(N1819,lvl_6[ID],0),MATCH(_xlfn.CONCAT(K1819,"_",L1819,"_",M1819),lvl_6[#Headers],0)),"Нет")</f>
        <v>Звезда. Отношение элемента оператора к элементу дворца</v>
      </c>
      <c r="I1819" s="12">
        <v>1</v>
      </c>
      <c r="J1819" s="12">
        <v>2</v>
      </c>
      <c r="K1819" s="12">
        <v>2</v>
      </c>
      <c r="L1819" s="12">
        <v>3</v>
      </c>
      <c r="M1819" s="12">
        <v>4</v>
      </c>
      <c r="N1819" s="12">
        <v>2</v>
      </c>
      <c r="O1819" s="12">
        <f>COUNTIF($P$2:P1819,P1819)</f>
        <v>58</v>
      </c>
      <c r="P1819" s="12" t="str">
        <f t="shared" si="85"/>
        <v>122030402</v>
      </c>
      <c r="Q1819" s="12" t="str">
        <f t="shared" si="86"/>
        <v>1220304020058</v>
      </c>
      <c r="R1819" s="20" t="s">
        <v>1448</v>
      </c>
      <c r="S1819" s="20" t="s">
        <v>1517</v>
      </c>
      <c r="AW1819" s="12">
        <v>8</v>
      </c>
      <c r="BD1819" s="12" t="s">
        <v>74</v>
      </c>
      <c r="BG1819" s="21">
        <v>0</v>
      </c>
      <c r="BI1819" s="12">
        <v>1</v>
      </c>
      <c r="BJ1819" s="12">
        <v>1</v>
      </c>
    </row>
    <row r="1820" spans="1:62" ht="45" x14ac:dyDescent="0.25">
      <c r="A1820" s="12">
        <v>1</v>
      </c>
      <c r="B1820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20" s="11" t="str">
        <f>IFERROR(VLOOKUP(I1820,lvl_1[],2,FALSE),"Нет")</f>
        <v>Общий расчет</v>
      </c>
      <c r="D1820" s="11" t="str">
        <f>IFERROR(VLOOKUP(Rule!J1820,lvl_2[],2,FALSE),"Нет")</f>
        <v>Ци Мень</v>
      </c>
      <c r="E1820" s="11" t="str">
        <f>IFERROR(VLOOKUP(Rule!K1820,lvl_3[],2,FALSE),"Нет")</f>
        <v>Анализ Дворца</v>
      </c>
      <c r="F1820" s="11" t="str">
        <f>IFERROR(INDEX(lvl_4[],MATCH(L1820,lvl_4[ID],0),MATCH(TEXT(K1820,"##0"),lvl_4[#Headers],0)),"Нет")</f>
        <v>Операторы</v>
      </c>
      <c r="G1820" s="11" t="str">
        <f>IFERROR(INDEX(lvl_5[],MATCH(M1820,lvl_5[ID],0),MATCH(_xlfn.CONCAT(TEXT(K1820,"##0"),"_",TEXT(L1820,"##0")),lvl_5[#Headers],0)),"Нет")</f>
        <v>Звезда</v>
      </c>
      <c r="H1820" s="11" t="str">
        <f>IFERROR(INDEX(lvl_6[],MATCH(N1820,lvl_6[ID],0),MATCH(_xlfn.CONCAT(K1820,"_",L1820,"_",M1820),lvl_6[#Headers],0)),"Нет")</f>
        <v>Звезда. Отношение элемента оператора к элементу дворца</v>
      </c>
      <c r="I1820" s="12">
        <v>1</v>
      </c>
      <c r="J1820" s="12">
        <v>2</v>
      </c>
      <c r="K1820" s="12">
        <v>2</v>
      </c>
      <c r="L1820" s="12">
        <v>3</v>
      </c>
      <c r="M1820" s="12">
        <v>4</v>
      </c>
      <c r="N1820" s="12">
        <v>2</v>
      </c>
      <c r="O1820" s="12">
        <f>COUNTIF($P$2:P1820,P1820)</f>
        <v>59</v>
      </c>
      <c r="P1820" s="12" t="str">
        <f t="shared" si="85"/>
        <v>122030402</v>
      </c>
      <c r="Q1820" s="12" t="str">
        <f t="shared" si="86"/>
        <v>1220304020059</v>
      </c>
      <c r="R1820" s="20" t="s">
        <v>1448</v>
      </c>
      <c r="S1820" s="20" t="s">
        <v>1518</v>
      </c>
      <c r="AW1820" s="12">
        <v>8</v>
      </c>
      <c r="BD1820" s="12" t="s">
        <v>77</v>
      </c>
      <c r="BG1820" s="21">
        <v>0.5</v>
      </c>
      <c r="BI1820" s="12">
        <v>1</v>
      </c>
      <c r="BJ1820" s="12">
        <v>1</v>
      </c>
    </row>
    <row r="1821" spans="1:62" ht="45" x14ac:dyDescent="0.25">
      <c r="A1821" s="12">
        <v>1</v>
      </c>
      <c r="B1821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21" s="11" t="str">
        <f>IFERROR(VLOOKUP(I1821,lvl_1[],2,FALSE),"Нет")</f>
        <v>Общий расчет</v>
      </c>
      <c r="D1821" s="11" t="str">
        <f>IFERROR(VLOOKUP(Rule!J1821,lvl_2[],2,FALSE),"Нет")</f>
        <v>Ци Мень</v>
      </c>
      <c r="E1821" s="11" t="str">
        <f>IFERROR(VLOOKUP(Rule!K1821,lvl_3[],2,FALSE),"Нет")</f>
        <v>Анализ Дворца</v>
      </c>
      <c r="F1821" s="11" t="str">
        <f>IFERROR(INDEX(lvl_4[],MATCH(L1821,lvl_4[ID],0),MATCH(TEXT(K1821,"##0"),lvl_4[#Headers],0)),"Нет")</f>
        <v>Операторы</v>
      </c>
      <c r="G1821" s="11" t="str">
        <f>IFERROR(INDEX(lvl_5[],MATCH(M1821,lvl_5[ID],0),MATCH(_xlfn.CONCAT(TEXT(K1821,"##0"),"_",TEXT(L1821,"##0")),lvl_5[#Headers],0)),"Нет")</f>
        <v>Звезда</v>
      </c>
      <c r="H1821" s="11" t="str">
        <f>IFERROR(INDEX(lvl_6[],MATCH(N1821,lvl_6[ID],0),MATCH(_xlfn.CONCAT(K1821,"_",L1821,"_",M1821),lvl_6[#Headers],0)),"Нет")</f>
        <v>Звезда. Отношение элемента оператора к элементу дворца</v>
      </c>
      <c r="I1821" s="12">
        <v>1</v>
      </c>
      <c r="J1821" s="12">
        <v>2</v>
      </c>
      <c r="K1821" s="12">
        <v>2</v>
      </c>
      <c r="L1821" s="12">
        <v>3</v>
      </c>
      <c r="M1821" s="12">
        <v>4</v>
      </c>
      <c r="N1821" s="12">
        <v>2</v>
      </c>
      <c r="O1821" s="12">
        <f>COUNTIF($P$2:P1821,P1821)</f>
        <v>60</v>
      </c>
      <c r="P1821" s="12" t="str">
        <f t="shared" si="85"/>
        <v>122030402</v>
      </c>
      <c r="Q1821" s="12" t="str">
        <f t="shared" si="86"/>
        <v>1220304020060</v>
      </c>
      <c r="R1821" s="20" t="s">
        <v>1448</v>
      </c>
      <c r="S1821" s="20" t="s">
        <v>1519</v>
      </c>
      <c r="AW1821" s="12">
        <v>8</v>
      </c>
      <c r="BD1821" s="12" t="s">
        <v>80</v>
      </c>
      <c r="BG1821" s="21">
        <v>1</v>
      </c>
      <c r="BI1821" s="12">
        <v>1</v>
      </c>
      <c r="BJ1821" s="12">
        <v>1</v>
      </c>
    </row>
    <row r="1822" spans="1:62" ht="45" x14ac:dyDescent="0.25">
      <c r="A1822" s="12">
        <v>1</v>
      </c>
      <c r="B1822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22" s="11" t="str">
        <f>IFERROR(VLOOKUP(I1822,lvl_1[],2,FALSE),"Нет")</f>
        <v>Общий расчет</v>
      </c>
      <c r="D1822" s="11" t="str">
        <f>IFERROR(VLOOKUP(Rule!J1822,lvl_2[],2,FALSE),"Нет")</f>
        <v>Ци Мень</v>
      </c>
      <c r="E1822" s="11" t="str">
        <f>IFERROR(VLOOKUP(Rule!K1822,lvl_3[],2,FALSE),"Нет")</f>
        <v>Анализ Дворца</v>
      </c>
      <c r="F1822" s="11" t="str">
        <f>IFERROR(INDEX(lvl_4[],MATCH(L1822,lvl_4[ID],0),MATCH(TEXT(K1822,"##0"),lvl_4[#Headers],0)),"Нет")</f>
        <v>Операторы</v>
      </c>
      <c r="G1822" s="11" t="str">
        <f>IFERROR(INDEX(lvl_5[],MATCH(M1822,lvl_5[ID],0),MATCH(_xlfn.CONCAT(TEXT(K1822,"##0"),"_",TEXT(L1822,"##0")),lvl_5[#Headers],0)),"Нет")</f>
        <v>Звезда</v>
      </c>
      <c r="H1822" s="11" t="str">
        <f>IFERROR(INDEX(lvl_6[],MATCH(N1822,lvl_6[ID],0),MATCH(_xlfn.CONCAT(K1822,"_",L1822,"_",M1822),lvl_6[#Headers],0)),"Нет")</f>
        <v>Звезда. Отношение элемента оператора к элементу дворца</v>
      </c>
      <c r="I1822" s="12">
        <v>1</v>
      </c>
      <c r="J1822" s="12">
        <v>2</v>
      </c>
      <c r="K1822" s="12">
        <v>2</v>
      </c>
      <c r="L1822" s="12">
        <v>3</v>
      </c>
      <c r="M1822" s="12">
        <v>4</v>
      </c>
      <c r="N1822" s="12">
        <v>2</v>
      </c>
      <c r="O1822" s="12">
        <f>COUNTIF($P$2:P1822,P1822)</f>
        <v>61</v>
      </c>
      <c r="P1822" s="12" t="str">
        <f t="shared" si="85"/>
        <v>122030402</v>
      </c>
      <c r="Q1822" s="12" t="str">
        <f t="shared" si="86"/>
        <v>1220304020061</v>
      </c>
      <c r="R1822" s="20" t="s">
        <v>1448</v>
      </c>
      <c r="S1822" s="20" t="s">
        <v>1520</v>
      </c>
      <c r="AW1822" s="12">
        <v>8</v>
      </c>
      <c r="BD1822" s="12" t="s">
        <v>83</v>
      </c>
      <c r="BG1822" s="21">
        <v>1</v>
      </c>
      <c r="BJ1822" s="12">
        <v>1</v>
      </c>
    </row>
    <row r="1823" spans="1:62" ht="45" x14ac:dyDescent="0.25">
      <c r="A1823" s="12">
        <v>1</v>
      </c>
      <c r="B1823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23" s="11" t="str">
        <f>IFERROR(VLOOKUP(I1823,lvl_1[],2,FALSE),"Нет")</f>
        <v>Общий расчет</v>
      </c>
      <c r="D1823" s="11" t="str">
        <f>IFERROR(VLOOKUP(Rule!J1823,lvl_2[],2,FALSE),"Нет")</f>
        <v>Ци Мень</v>
      </c>
      <c r="E1823" s="11" t="str">
        <f>IFERROR(VLOOKUP(Rule!K1823,lvl_3[],2,FALSE),"Нет")</f>
        <v>Анализ Дворца</v>
      </c>
      <c r="F1823" s="11" t="str">
        <f>IFERROR(INDEX(lvl_4[],MATCH(L1823,lvl_4[ID],0),MATCH(TEXT(K1823,"##0"),lvl_4[#Headers],0)),"Нет")</f>
        <v>Операторы</v>
      </c>
      <c r="G1823" s="11" t="str">
        <f>IFERROR(INDEX(lvl_5[],MATCH(M1823,lvl_5[ID],0),MATCH(_xlfn.CONCAT(TEXT(K1823,"##0"),"_",TEXT(L1823,"##0")),lvl_5[#Headers],0)),"Нет")</f>
        <v>Звезда</v>
      </c>
      <c r="H1823" s="11" t="str">
        <f>IFERROR(INDEX(lvl_6[],MATCH(N1823,lvl_6[ID],0),MATCH(_xlfn.CONCAT(K1823,"_",L1823,"_",M1823),lvl_6[#Headers],0)),"Нет")</f>
        <v>Звезда. Отношение элемента оператора к элементу дворца</v>
      </c>
      <c r="I1823" s="12">
        <v>1</v>
      </c>
      <c r="J1823" s="12">
        <v>2</v>
      </c>
      <c r="K1823" s="12">
        <v>2</v>
      </c>
      <c r="L1823" s="12">
        <v>3</v>
      </c>
      <c r="M1823" s="12">
        <v>4</v>
      </c>
      <c r="N1823" s="12">
        <v>2</v>
      </c>
      <c r="O1823" s="12">
        <f>COUNTIF($P$2:P1823,P1823)</f>
        <v>62</v>
      </c>
      <c r="P1823" s="12" t="str">
        <f t="shared" si="85"/>
        <v>122030402</v>
      </c>
      <c r="Q1823" s="12" t="str">
        <f t="shared" si="86"/>
        <v>1220304020062</v>
      </c>
      <c r="R1823" s="20" t="s">
        <v>1448</v>
      </c>
      <c r="S1823" s="20" t="s">
        <v>1521</v>
      </c>
      <c r="AW1823" s="12">
        <v>8</v>
      </c>
      <c r="BD1823" s="12" t="s">
        <v>86</v>
      </c>
      <c r="BG1823" s="21">
        <v>1</v>
      </c>
      <c r="BI1823" s="12">
        <v>1</v>
      </c>
      <c r="BJ1823" s="12">
        <v>1</v>
      </c>
    </row>
    <row r="1824" spans="1:62" ht="45" x14ac:dyDescent="0.25">
      <c r="A1824" s="12">
        <v>1</v>
      </c>
      <c r="B1824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24" s="11" t="str">
        <f>IFERROR(VLOOKUP(I1824,lvl_1[],2,FALSE),"Нет")</f>
        <v>Общий расчет</v>
      </c>
      <c r="D1824" s="11" t="str">
        <f>IFERROR(VLOOKUP(Rule!J1824,lvl_2[],2,FALSE),"Нет")</f>
        <v>Ци Мень</v>
      </c>
      <c r="E1824" s="11" t="str">
        <f>IFERROR(VLOOKUP(Rule!K1824,lvl_3[],2,FALSE),"Нет")</f>
        <v>Анализ Дворца</v>
      </c>
      <c r="F1824" s="11" t="str">
        <f>IFERROR(INDEX(lvl_4[],MATCH(L1824,lvl_4[ID],0),MATCH(TEXT(K1824,"##0"),lvl_4[#Headers],0)),"Нет")</f>
        <v>Операторы</v>
      </c>
      <c r="G1824" s="11" t="str">
        <f>IFERROR(INDEX(lvl_5[],MATCH(M1824,lvl_5[ID],0),MATCH(_xlfn.CONCAT(TEXT(K1824,"##0"),"_",TEXT(L1824,"##0")),lvl_5[#Headers],0)),"Нет")</f>
        <v>Звезда</v>
      </c>
      <c r="H1824" s="11" t="str">
        <f>IFERROR(INDEX(lvl_6[],MATCH(N1824,lvl_6[ID],0),MATCH(_xlfn.CONCAT(K1824,"_",L1824,"_",M1824),lvl_6[#Headers],0)),"Нет")</f>
        <v>Звезда. Отношение элемента оператора к элементу дворца</v>
      </c>
      <c r="I1824" s="12">
        <v>1</v>
      </c>
      <c r="J1824" s="12">
        <v>2</v>
      </c>
      <c r="K1824" s="12">
        <v>2</v>
      </c>
      <c r="L1824" s="12">
        <v>3</v>
      </c>
      <c r="M1824" s="12">
        <v>4</v>
      </c>
      <c r="N1824" s="12">
        <v>2</v>
      </c>
      <c r="O1824" s="12">
        <f>COUNTIF($P$2:P1824,P1824)</f>
        <v>63</v>
      </c>
      <c r="P1824" s="12" t="str">
        <f t="shared" si="85"/>
        <v>122030402</v>
      </c>
      <c r="Q1824" s="12" t="str">
        <f t="shared" si="86"/>
        <v>1220304020063</v>
      </c>
      <c r="R1824" s="20" t="s">
        <v>1448</v>
      </c>
      <c r="S1824" s="20" t="s">
        <v>1522</v>
      </c>
      <c r="AW1824" s="12">
        <v>8</v>
      </c>
      <c r="BD1824" s="12" t="s">
        <v>89</v>
      </c>
      <c r="BG1824" s="21">
        <v>1</v>
      </c>
      <c r="BI1824" s="12">
        <v>1</v>
      </c>
      <c r="BJ1824" s="12">
        <v>1</v>
      </c>
    </row>
    <row r="1825" spans="1:62" ht="45" x14ac:dyDescent="0.25">
      <c r="A1825" s="12">
        <v>1</v>
      </c>
      <c r="B1825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25" s="11" t="str">
        <f>IFERROR(VLOOKUP(I1825,lvl_1[],2,FALSE),"Нет")</f>
        <v>Общий расчет</v>
      </c>
      <c r="D1825" s="11" t="str">
        <f>IFERROR(VLOOKUP(Rule!J1825,lvl_2[],2,FALSE),"Нет")</f>
        <v>Ци Мень</v>
      </c>
      <c r="E1825" s="11" t="str">
        <f>IFERROR(VLOOKUP(Rule!K1825,lvl_3[],2,FALSE),"Нет")</f>
        <v>Анализ Дворца</v>
      </c>
      <c r="F1825" s="11" t="str">
        <f>IFERROR(INDEX(lvl_4[],MATCH(L1825,lvl_4[ID],0),MATCH(TEXT(K1825,"##0"),lvl_4[#Headers],0)),"Нет")</f>
        <v>Операторы</v>
      </c>
      <c r="G1825" s="11" t="str">
        <f>IFERROR(INDEX(lvl_5[],MATCH(M1825,lvl_5[ID],0),MATCH(_xlfn.CONCAT(TEXT(K1825,"##0"),"_",TEXT(L1825,"##0")),lvl_5[#Headers],0)),"Нет")</f>
        <v>Звезда</v>
      </c>
      <c r="H1825" s="11" t="str">
        <f>IFERROR(INDEX(lvl_6[],MATCH(N1825,lvl_6[ID],0),MATCH(_xlfn.CONCAT(K1825,"_",L1825,"_",M1825),lvl_6[#Headers],0)),"Нет")</f>
        <v>Звезда. Отношение элемента оператора к элементу дворца</v>
      </c>
      <c r="I1825" s="12">
        <v>1</v>
      </c>
      <c r="J1825" s="12">
        <v>2</v>
      </c>
      <c r="K1825" s="12">
        <v>2</v>
      </c>
      <c r="L1825" s="12">
        <v>3</v>
      </c>
      <c r="M1825" s="12">
        <v>4</v>
      </c>
      <c r="N1825" s="12">
        <v>2</v>
      </c>
      <c r="O1825" s="12">
        <f>COUNTIF($P$2:P1825,P1825)</f>
        <v>64</v>
      </c>
      <c r="P1825" s="12" t="str">
        <f t="shared" si="85"/>
        <v>122030402</v>
      </c>
      <c r="Q1825" s="12" t="str">
        <f t="shared" si="86"/>
        <v>1220304020064</v>
      </c>
      <c r="R1825" s="20" t="s">
        <v>1448</v>
      </c>
      <c r="S1825" s="20" t="s">
        <v>1523</v>
      </c>
      <c r="AW1825" s="12">
        <v>3</v>
      </c>
      <c r="BD1825" s="12" t="s">
        <v>65</v>
      </c>
      <c r="BG1825" s="21">
        <v>0.5</v>
      </c>
      <c r="BI1825" s="12">
        <v>1</v>
      </c>
      <c r="BJ1825" s="12">
        <v>1</v>
      </c>
    </row>
    <row r="1826" spans="1:62" ht="45" x14ac:dyDescent="0.25">
      <c r="A1826" s="12">
        <v>1</v>
      </c>
      <c r="B1826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26" s="11" t="str">
        <f>IFERROR(VLOOKUP(I1826,lvl_1[],2,FALSE),"Нет")</f>
        <v>Общий расчет</v>
      </c>
      <c r="D1826" s="11" t="str">
        <f>IFERROR(VLOOKUP(Rule!J1826,lvl_2[],2,FALSE),"Нет")</f>
        <v>Ци Мень</v>
      </c>
      <c r="E1826" s="11" t="str">
        <f>IFERROR(VLOOKUP(Rule!K1826,lvl_3[],2,FALSE),"Нет")</f>
        <v>Анализ Дворца</v>
      </c>
      <c r="F1826" s="11" t="str">
        <f>IFERROR(INDEX(lvl_4[],MATCH(L1826,lvl_4[ID],0),MATCH(TEXT(K1826,"##0"),lvl_4[#Headers],0)),"Нет")</f>
        <v>Операторы</v>
      </c>
      <c r="G1826" s="11" t="str">
        <f>IFERROR(INDEX(lvl_5[],MATCH(M1826,lvl_5[ID],0),MATCH(_xlfn.CONCAT(TEXT(K1826,"##0"),"_",TEXT(L1826,"##0")),lvl_5[#Headers],0)),"Нет")</f>
        <v>Звезда</v>
      </c>
      <c r="H1826" s="11" t="str">
        <f>IFERROR(INDEX(lvl_6[],MATCH(N1826,lvl_6[ID],0),MATCH(_xlfn.CONCAT(K1826,"_",L1826,"_",M1826),lvl_6[#Headers],0)),"Нет")</f>
        <v>Звезда. Отношение элемента оператора к элементу дворца</v>
      </c>
      <c r="I1826" s="12">
        <v>1</v>
      </c>
      <c r="J1826" s="12">
        <v>2</v>
      </c>
      <c r="K1826" s="12">
        <v>2</v>
      </c>
      <c r="L1826" s="12">
        <v>3</v>
      </c>
      <c r="M1826" s="12">
        <v>4</v>
      </c>
      <c r="N1826" s="12">
        <v>2</v>
      </c>
      <c r="O1826" s="12">
        <f>COUNTIF($P$2:P1826,P1826)</f>
        <v>65</v>
      </c>
      <c r="P1826" s="12" t="str">
        <f t="shared" si="85"/>
        <v>122030402</v>
      </c>
      <c r="Q1826" s="12" t="str">
        <f t="shared" si="86"/>
        <v>1220304020065</v>
      </c>
      <c r="R1826" s="20" t="s">
        <v>1448</v>
      </c>
      <c r="S1826" s="20" t="s">
        <v>1524</v>
      </c>
      <c r="AW1826" s="12">
        <v>3</v>
      </c>
      <c r="BD1826" s="12" t="s">
        <v>68</v>
      </c>
      <c r="BG1826" s="21">
        <v>0.9</v>
      </c>
      <c r="BJ1826" s="12">
        <v>1</v>
      </c>
    </row>
    <row r="1827" spans="1:62" ht="45" x14ac:dyDescent="0.25">
      <c r="A1827" s="12">
        <v>1</v>
      </c>
      <c r="B1827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27" s="11" t="str">
        <f>IFERROR(VLOOKUP(I1827,lvl_1[],2,FALSE),"Нет")</f>
        <v>Общий расчет</v>
      </c>
      <c r="D1827" s="11" t="str">
        <f>IFERROR(VLOOKUP(Rule!J1827,lvl_2[],2,FALSE),"Нет")</f>
        <v>Ци Мень</v>
      </c>
      <c r="E1827" s="11" t="str">
        <f>IFERROR(VLOOKUP(Rule!K1827,lvl_3[],2,FALSE),"Нет")</f>
        <v>Анализ Дворца</v>
      </c>
      <c r="F1827" s="11" t="str">
        <f>IFERROR(INDEX(lvl_4[],MATCH(L1827,lvl_4[ID],0),MATCH(TEXT(K1827,"##0"),lvl_4[#Headers],0)),"Нет")</f>
        <v>Операторы</v>
      </c>
      <c r="G1827" s="11" t="str">
        <f>IFERROR(INDEX(lvl_5[],MATCH(M1827,lvl_5[ID],0),MATCH(_xlfn.CONCAT(TEXT(K1827,"##0"),"_",TEXT(L1827,"##0")),lvl_5[#Headers],0)),"Нет")</f>
        <v>Звезда</v>
      </c>
      <c r="H1827" s="11" t="str">
        <f>IFERROR(INDEX(lvl_6[],MATCH(N1827,lvl_6[ID],0),MATCH(_xlfn.CONCAT(K1827,"_",L1827,"_",M1827),lvl_6[#Headers],0)),"Нет")</f>
        <v>Звезда. Отношение элемента оператора к элементу дворца</v>
      </c>
      <c r="I1827" s="12">
        <v>1</v>
      </c>
      <c r="J1827" s="12">
        <v>2</v>
      </c>
      <c r="K1827" s="12">
        <v>2</v>
      </c>
      <c r="L1827" s="12">
        <v>3</v>
      </c>
      <c r="M1827" s="12">
        <v>4</v>
      </c>
      <c r="N1827" s="12">
        <v>2</v>
      </c>
      <c r="O1827" s="12">
        <f>COUNTIF($P$2:P1827,P1827)</f>
        <v>66</v>
      </c>
      <c r="P1827" s="12" t="str">
        <f t="shared" si="85"/>
        <v>122030402</v>
      </c>
      <c r="Q1827" s="12" t="str">
        <f t="shared" si="86"/>
        <v>1220304020066</v>
      </c>
      <c r="R1827" s="20" t="s">
        <v>1448</v>
      </c>
      <c r="S1827" s="20" t="s">
        <v>1525</v>
      </c>
      <c r="AW1827" s="12">
        <v>3</v>
      </c>
      <c r="BD1827" s="12" t="s">
        <v>71</v>
      </c>
      <c r="BG1827" s="21">
        <v>1</v>
      </c>
      <c r="BI1827" s="12">
        <v>1</v>
      </c>
      <c r="BJ1827" s="12">
        <v>1</v>
      </c>
    </row>
    <row r="1828" spans="1:62" ht="45" x14ac:dyDescent="0.25">
      <c r="A1828" s="12">
        <v>1</v>
      </c>
      <c r="B1828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28" s="11" t="str">
        <f>IFERROR(VLOOKUP(I1828,lvl_1[],2,FALSE),"Нет")</f>
        <v>Общий расчет</v>
      </c>
      <c r="D1828" s="11" t="str">
        <f>IFERROR(VLOOKUP(Rule!J1828,lvl_2[],2,FALSE),"Нет")</f>
        <v>Ци Мень</v>
      </c>
      <c r="E1828" s="11" t="str">
        <f>IFERROR(VLOOKUP(Rule!K1828,lvl_3[],2,FALSE),"Нет")</f>
        <v>Анализ Дворца</v>
      </c>
      <c r="F1828" s="11" t="str">
        <f>IFERROR(INDEX(lvl_4[],MATCH(L1828,lvl_4[ID],0),MATCH(TEXT(K1828,"##0"),lvl_4[#Headers],0)),"Нет")</f>
        <v>Операторы</v>
      </c>
      <c r="G1828" s="11" t="str">
        <f>IFERROR(INDEX(lvl_5[],MATCH(M1828,lvl_5[ID],0),MATCH(_xlfn.CONCAT(TEXT(K1828,"##0"),"_",TEXT(L1828,"##0")),lvl_5[#Headers],0)),"Нет")</f>
        <v>Звезда</v>
      </c>
      <c r="H1828" s="11" t="str">
        <f>IFERROR(INDEX(lvl_6[],MATCH(N1828,lvl_6[ID],0),MATCH(_xlfn.CONCAT(K1828,"_",L1828,"_",M1828),lvl_6[#Headers],0)),"Нет")</f>
        <v>Звезда. Отношение элемента оператора к элементу дворца</v>
      </c>
      <c r="I1828" s="12">
        <v>1</v>
      </c>
      <c r="J1828" s="12">
        <v>2</v>
      </c>
      <c r="K1828" s="12">
        <v>2</v>
      </c>
      <c r="L1828" s="12">
        <v>3</v>
      </c>
      <c r="M1828" s="12">
        <v>4</v>
      </c>
      <c r="N1828" s="12">
        <v>2</v>
      </c>
      <c r="O1828" s="12">
        <f>COUNTIF($P$2:P1828,P1828)</f>
        <v>67</v>
      </c>
      <c r="P1828" s="12" t="str">
        <f t="shared" si="85"/>
        <v>122030402</v>
      </c>
      <c r="Q1828" s="12" t="str">
        <f t="shared" si="86"/>
        <v>1220304020067</v>
      </c>
      <c r="R1828" s="20" t="s">
        <v>1448</v>
      </c>
      <c r="S1828" s="20" t="s">
        <v>1526</v>
      </c>
      <c r="AW1828" s="12">
        <v>3</v>
      </c>
      <c r="BD1828" s="12" t="s">
        <v>74</v>
      </c>
      <c r="BG1828" s="21">
        <v>1</v>
      </c>
      <c r="BJ1828" s="12">
        <v>1</v>
      </c>
    </row>
    <row r="1829" spans="1:62" ht="45" x14ac:dyDescent="0.25">
      <c r="A1829" s="12">
        <v>1</v>
      </c>
      <c r="B1829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29" s="11" t="str">
        <f>IFERROR(VLOOKUP(I1829,lvl_1[],2,FALSE),"Нет")</f>
        <v>Общий расчет</v>
      </c>
      <c r="D1829" s="11" t="str">
        <f>IFERROR(VLOOKUP(Rule!J1829,lvl_2[],2,FALSE),"Нет")</f>
        <v>Ци Мень</v>
      </c>
      <c r="E1829" s="11" t="str">
        <f>IFERROR(VLOOKUP(Rule!K1829,lvl_3[],2,FALSE),"Нет")</f>
        <v>Анализ Дворца</v>
      </c>
      <c r="F1829" s="11" t="str">
        <f>IFERROR(INDEX(lvl_4[],MATCH(L1829,lvl_4[ID],0),MATCH(TEXT(K1829,"##0"),lvl_4[#Headers],0)),"Нет")</f>
        <v>Операторы</v>
      </c>
      <c r="G1829" s="11" t="str">
        <f>IFERROR(INDEX(lvl_5[],MATCH(M1829,lvl_5[ID],0),MATCH(_xlfn.CONCAT(TEXT(K1829,"##0"),"_",TEXT(L1829,"##0")),lvl_5[#Headers],0)),"Нет")</f>
        <v>Звезда</v>
      </c>
      <c r="H1829" s="11" t="str">
        <f>IFERROR(INDEX(lvl_6[],MATCH(N1829,lvl_6[ID],0),MATCH(_xlfn.CONCAT(K1829,"_",L1829,"_",M1829),lvl_6[#Headers],0)),"Нет")</f>
        <v>Звезда. Отношение элемента оператора к элементу дворца</v>
      </c>
      <c r="I1829" s="12">
        <v>1</v>
      </c>
      <c r="J1829" s="12">
        <v>2</v>
      </c>
      <c r="K1829" s="12">
        <v>2</v>
      </c>
      <c r="L1829" s="12">
        <v>3</v>
      </c>
      <c r="M1829" s="12">
        <v>4</v>
      </c>
      <c r="N1829" s="12">
        <v>2</v>
      </c>
      <c r="O1829" s="12">
        <f>COUNTIF($P$2:P1829,P1829)</f>
        <v>68</v>
      </c>
      <c r="P1829" s="12" t="str">
        <f t="shared" si="85"/>
        <v>122030402</v>
      </c>
      <c r="Q1829" s="12" t="str">
        <f t="shared" si="86"/>
        <v>1220304020068</v>
      </c>
      <c r="R1829" s="20" t="s">
        <v>1448</v>
      </c>
      <c r="S1829" s="20" t="s">
        <v>1527</v>
      </c>
      <c r="AW1829" s="12">
        <v>3</v>
      </c>
      <c r="BD1829" s="12" t="s">
        <v>77</v>
      </c>
      <c r="BG1829" s="21">
        <v>1</v>
      </c>
      <c r="BI1829" s="12">
        <v>1</v>
      </c>
      <c r="BJ1829" s="12">
        <v>1</v>
      </c>
    </row>
    <row r="1830" spans="1:62" ht="45" x14ac:dyDescent="0.25">
      <c r="A1830" s="12">
        <v>1</v>
      </c>
      <c r="B1830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30" s="11" t="str">
        <f>IFERROR(VLOOKUP(I1830,lvl_1[],2,FALSE),"Нет")</f>
        <v>Общий расчет</v>
      </c>
      <c r="D1830" s="11" t="str">
        <f>IFERROR(VLOOKUP(Rule!J1830,lvl_2[],2,FALSE),"Нет")</f>
        <v>Ци Мень</v>
      </c>
      <c r="E1830" s="11" t="str">
        <f>IFERROR(VLOOKUP(Rule!K1830,lvl_3[],2,FALSE),"Нет")</f>
        <v>Анализ Дворца</v>
      </c>
      <c r="F1830" s="11" t="str">
        <f>IFERROR(INDEX(lvl_4[],MATCH(L1830,lvl_4[ID],0),MATCH(TEXT(K1830,"##0"),lvl_4[#Headers],0)),"Нет")</f>
        <v>Операторы</v>
      </c>
      <c r="G1830" s="11" t="str">
        <f>IFERROR(INDEX(lvl_5[],MATCH(M1830,lvl_5[ID],0),MATCH(_xlfn.CONCAT(TEXT(K1830,"##0"),"_",TEXT(L1830,"##0")),lvl_5[#Headers],0)),"Нет")</f>
        <v>Звезда</v>
      </c>
      <c r="H1830" s="11" t="str">
        <f>IFERROR(INDEX(lvl_6[],MATCH(N1830,lvl_6[ID],0),MATCH(_xlfn.CONCAT(K1830,"_",L1830,"_",M1830),lvl_6[#Headers],0)),"Нет")</f>
        <v>Звезда. Отношение элемента оператора к элементу дворца</v>
      </c>
      <c r="I1830" s="12">
        <v>1</v>
      </c>
      <c r="J1830" s="12">
        <v>2</v>
      </c>
      <c r="K1830" s="12">
        <v>2</v>
      </c>
      <c r="L1830" s="12">
        <v>3</v>
      </c>
      <c r="M1830" s="12">
        <v>4</v>
      </c>
      <c r="N1830" s="12">
        <v>2</v>
      </c>
      <c r="O1830" s="12">
        <f>COUNTIF($P$2:P1830,P1830)</f>
        <v>69</v>
      </c>
      <c r="P1830" s="12" t="str">
        <f t="shared" si="85"/>
        <v>122030402</v>
      </c>
      <c r="Q1830" s="12" t="str">
        <f t="shared" si="86"/>
        <v>1220304020069</v>
      </c>
      <c r="R1830" s="20" t="s">
        <v>1448</v>
      </c>
      <c r="S1830" s="20" t="s">
        <v>1528</v>
      </c>
      <c r="AW1830" s="12">
        <v>3</v>
      </c>
      <c r="BD1830" s="12" t="s">
        <v>80</v>
      </c>
      <c r="BG1830" s="21">
        <v>0.9</v>
      </c>
      <c r="BI1830" s="12">
        <v>1</v>
      </c>
      <c r="BJ1830" s="12">
        <v>1</v>
      </c>
    </row>
    <row r="1831" spans="1:62" ht="45" x14ac:dyDescent="0.25">
      <c r="A1831" s="12">
        <v>1</v>
      </c>
      <c r="B1831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31" s="11" t="str">
        <f>IFERROR(VLOOKUP(I1831,lvl_1[],2,FALSE),"Нет")</f>
        <v>Общий расчет</v>
      </c>
      <c r="D1831" s="11" t="str">
        <f>IFERROR(VLOOKUP(Rule!J1831,lvl_2[],2,FALSE),"Нет")</f>
        <v>Ци Мень</v>
      </c>
      <c r="E1831" s="11" t="str">
        <f>IFERROR(VLOOKUP(Rule!K1831,lvl_3[],2,FALSE),"Нет")</f>
        <v>Анализ Дворца</v>
      </c>
      <c r="F1831" s="11" t="str">
        <f>IFERROR(INDEX(lvl_4[],MATCH(L1831,lvl_4[ID],0),MATCH(TEXT(K1831,"##0"),lvl_4[#Headers],0)),"Нет")</f>
        <v>Операторы</v>
      </c>
      <c r="G1831" s="11" t="str">
        <f>IFERROR(INDEX(lvl_5[],MATCH(M1831,lvl_5[ID],0),MATCH(_xlfn.CONCAT(TEXT(K1831,"##0"),"_",TEXT(L1831,"##0")),lvl_5[#Headers],0)),"Нет")</f>
        <v>Звезда</v>
      </c>
      <c r="H1831" s="11" t="str">
        <f>IFERROR(INDEX(lvl_6[],MATCH(N1831,lvl_6[ID],0),MATCH(_xlfn.CONCAT(K1831,"_",L1831,"_",M1831),lvl_6[#Headers],0)),"Нет")</f>
        <v>Звезда. Отношение элемента оператора к элементу дворца</v>
      </c>
      <c r="I1831" s="12">
        <v>1</v>
      </c>
      <c r="J1831" s="12">
        <v>2</v>
      </c>
      <c r="K1831" s="12">
        <v>2</v>
      </c>
      <c r="L1831" s="12">
        <v>3</v>
      </c>
      <c r="M1831" s="12">
        <v>4</v>
      </c>
      <c r="N1831" s="12">
        <v>2</v>
      </c>
      <c r="O1831" s="12">
        <f>COUNTIF($P$2:P1831,P1831)</f>
        <v>70</v>
      </c>
      <c r="P1831" s="12" t="str">
        <f t="shared" si="85"/>
        <v>122030402</v>
      </c>
      <c r="Q1831" s="12" t="str">
        <f t="shared" si="86"/>
        <v>1220304020070</v>
      </c>
      <c r="R1831" s="20" t="s">
        <v>1448</v>
      </c>
      <c r="S1831" s="20" t="s">
        <v>1529</v>
      </c>
      <c r="AW1831" s="12">
        <v>3</v>
      </c>
      <c r="BD1831" s="12" t="s">
        <v>83</v>
      </c>
      <c r="BG1831" s="21">
        <v>0.9</v>
      </c>
      <c r="BJ1831" s="12">
        <v>1</v>
      </c>
    </row>
    <row r="1832" spans="1:62" ht="45" x14ac:dyDescent="0.25">
      <c r="A1832" s="12">
        <v>1</v>
      </c>
      <c r="B1832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32" s="11" t="str">
        <f>IFERROR(VLOOKUP(I1832,lvl_1[],2,FALSE),"Нет")</f>
        <v>Общий расчет</v>
      </c>
      <c r="D1832" s="11" t="str">
        <f>IFERROR(VLOOKUP(Rule!J1832,lvl_2[],2,FALSE),"Нет")</f>
        <v>Ци Мень</v>
      </c>
      <c r="E1832" s="11" t="str">
        <f>IFERROR(VLOOKUP(Rule!K1832,lvl_3[],2,FALSE),"Нет")</f>
        <v>Анализ Дворца</v>
      </c>
      <c r="F1832" s="11" t="str">
        <f>IFERROR(INDEX(lvl_4[],MATCH(L1832,lvl_4[ID],0),MATCH(TEXT(K1832,"##0"),lvl_4[#Headers],0)),"Нет")</f>
        <v>Операторы</v>
      </c>
      <c r="G1832" s="11" t="str">
        <f>IFERROR(INDEX(lvl_5[],MATCH(M1832,lvl_5[ID],0),MATCH(_xlfn.CONCAT(TEXT(K1832,"##0"),"_",TEXT(L1832,"##0")),lvl_5[#Headers],0)),"Нет")</f>
        <v>Звезда</v>
      </c>
      <c r="H1832" s="11" t="str">
        <f>IFERROR(INDEX(lvl_6[],MATCH(N1832,lvl_6[ID],0),MATCH(_xlfn.CONCAT(K1832,"_",L1832,"_",M1832),lvl_6[#Headers],0)),"Нет")</f>
        <v>Звезда. Отношение элемента оператора к элементу дворца</v>
      </c>
      <c r="I1832" s="12">
        <v>1</v>
      </c>
      <c r="J1832" s="12">
        <v>2</v>
      </c>
      <c r="K1832" s="12">
        <v>2</v>
      </c>
      <c r="L1832" s="12">
        <v>3</v>
      </c>
      <c r="M1832" s="12">
        <v>4</v>
      </c>
      <c r="N1832" s="12">
        <v>2</v>
      </c>
      <c r="O1832" s="12">
        <f>COUNTIF($P$2:P1832,P1832)</f>
        <v>71</v>
      </c>
      <c r="P1832" s="12" t="str">
        <f t="shared" si="85"/>
        <v>122030402</v>
      </c>
      <c r="Q1832" s="12" t="str">
        <f t="shared" si="86"/>
        <v>1220304020071</v>
      </c>
      <c r="R1832" s="20" t="s">
        <v>1448</v>
      </c>
      <c r="S1832" s="20" t="s">
        <v>1530</v>
      </c>
      <c r="AW1832" s="12">
        <v>3</v>
      </c>
      <c r="BD1832" s="12" t="s">
        <v>86</v>
      </c>
      <c r="BG1832" s="21">
        <v>0</v>
      </c>
      <c r="BI1832" s="12">
        <v>1</v>
      </c>
      <c r="BJ1832" s="12">
        <v>1</v>
      </c>
    </row>
    <row r="1833" spans="1:62" ht="45" x14ac:dyDescent="0.25">
      <c r="A1833" s="12">
        <v>1</v>
      </c>
      <c r="B1833" s="11" t="str">
        <f t="shared" si="87"/>
        <v>Общий расчет. Ци Мень. Анализ Дворца. Операторы. Звезда. Звезда. Отношение элемента оператора к элементу дворца</v>
      </c>
      <c r="C1833" s="11" t="str">
        <f>IFERROR(VLOOKUP(I1833,lvl_1[],2,FALSE),"Нет")</f>
        <v>Общий расчет</v>
      </c>
      <c r="D1833" s="11" t="str">
        <f>IFERROR(VLOOKUP(Rule!J1833,lvl_2[],2,FALSE),"Нет")</f>
        <v>Ци Мень</v>
      </c>
      <c r="E1833" s="11" t="str">
        <f>IFERROR(VLOOKUP(Rule!K1833,lvl_3[],2,FALSE),"Нет")</f>
        <v>Анализ Дворца</v>
      </c>
      <c r="F1833" s="11" t="str">
        <f>IFERROR(INDEX(lvl_4[],MATCH(L1833,lvl_4[ID],0),MATCH(TEXT(K1833,"##0"),lvl_4[#Headers],0)),"Нет")</f>
        <v>Операторы</v>
      </c>
      <c r="G1833" s="11" t="str">
        <f>IFERROR(INDEX(lvl_5[],MATCH(M1833,lvl_5[ID],0),MATCH(_xlfn.CONCAT(TEXT(K1833,"##0"),"_",TEXT(L1833,"##0")),lvl_5[#Headers],0)),"Нет")</f>
        <v>Звезда</v>
      </c>
      <c r="H1833" s="11" t="str">
        <f>IFERROR(INDEX(lvl_6[],MATCH(N1833,lvl_6[ID],0),MATCH(_xlfn.CONCAT(K1833,"_",L1833,"_",M1833),lvl_6[#Headers],0)),"Нет")</f>
        <v>Звезда. Отношение элемента оператора к элементу дворца</v>
      </c>
      <c r="I1833" s="12">
        <v>1</v>
      </c>
      <c r="J1833" s="12">
        <v>2</v>
      </c>
      <c r="K1833" s="12">
        <v>2</v>
      </c>
      <c r="L1833" s="12">
        <v>3</v>
      </c>
      <c r="M1833" s="12">
        <v>4</v>
      </c>
      <c r="N1833" s="12">
        <v>2</v>
      </c>
      <c r="O1833" s="12">
        <f>COUNTIF($P$2:P1833,P1833)</f>
        <v>72</v>
      </c>
      <c r="P1833" s="12" t="str">
        <f t="shared" si="85"/>
        <v>122030402</v>
      </c>
      <c r="Q1833" s="12" t="str">
        <f t="shared" si="86"/>
        <v>1220304020072</v>
      </c>
      <c r="R1833" s="20" t="s">
        <v>1448</v>
      </c>
      <c r="S1833" s="20" t="s">
        <v>1531</v>
      </c>
      <c r="AW1833" s="12">
        <v>3</v>
      </c>
      <c r="BD1833" s="12" t="s">
        <v>89</v>
      </c>
      <c r="BG1833" s="21">
        <v>0</v>
      </c>
      <c r="BI1833" s="12">
        <v>1</v>
      </c>
      <c r="BJ1833" s="12">
        <v>1</v>
      </c>
    </row>
    <row r="1834" spans="1:62" ht="45" x14ac:dyDescent="0.25">
      <c r="A1834" s="12">
        <v>1</v>
      </c>
      <c r="B1834" s="11" t="str">
        <f t="shared" si="87"/>
        <v>Общий расчет. Ци Мень. Анализ Дворца. Операторы. Дух. Дух. Отношение элемента оператора к элементу дворца</v>
      </c>
      <c r="C1834" s="11" t="str">
        <f>IFERROR(VLOOKUP(I1834,lvl_1[],2,FALSE),"Нет")</f>
        <v>Общий расчет</v>
      </c>
      <c r="D1834" s="11" t="str">
        <f>IFERROR(VLOOKUP(Rule!J1834,lvl_2[],2,FALSE),"Нет")</f>
        <v>Ци Мень</v>
      </c>
      <c r="E1834" s="11" t="str">
        <f>IFERROR(VLOOKUP(Rule!K1834,lvl_3[],2,FALSE),"Нет")</f>
        <v>Анализ Дворца</v>
      </c>
      <c r="F1834" s="11" t="str">
        <f>IFERROR(INDEX(lvl_4[],MATCH(L1834,lvl_4[ID],0),MATCH(TEXT(K1834,"##0"),lvl_4[#Headers],0)),"Нет")</f>
        <v>Операторы</v>
      </c>
      <c r="G1834" s="11" t="str">
        <f>IFERROR(INDEX(lvl_5[],MATCH(M1834,lvl_5[ID],0),MATCH(_xlfn.CONCAT(TEXT(K1834,"##0"),"_",TEXT(L1834,"##0")),lvl_5[#Headers],0)),"Нет")</f>
        <v>Дух</v>
      </c>
      <c r="H1834" s="11" t="str">
        <f>IFERROR(INDEX(lvl_6[],MATCH(N1834,lvl_6[ID],0),MATCH(_xlfn.CONCAT(K1834,"_",L1834,"_",M1834),lvl_6[#Headers],0)),"Нет")</f>
        <v>Дух. Отношение элемента оператора к элементу дворца</v>
      </c>
      <c r="I1834" s="12">
        <v>1</v>
      </c>
      <c r="J1834" s="12">
        <v>2</v>
      </c>
      <c r="K1834" s="12">
        <v>2</v>
      </c>
      <c r="L1834" s="12">
        <v>3</v>
      </c>
      <c r="M1834" s="12">
        <v>3</v>
      </c>
      <c r="N1834" s="12">
        <v>2</v>
      </c>
      <c r="O1834" s="12">
        <f>COUNTIF($P$2:P1834,P1834)</f>
        <v>1</v>
      </c>
      <c r="P1834" s="12" t="str">
        <f t="shared" si="85"/>
        <v>122030302</v>
      </c>
      <c r="Q1834" s="12" t="str">
        <f t="shared" si="86"/>
        <v>1220303020001</v>
      </c>
      <c r="R1834" s="20" t="s">
        <v>1449</v>
      </c>
      <c r="S1834" s="20" t="s">
        <v>1532</v>
      </c>
      <c r="AW1834" s="12">
        <v>4</v>
      </c>
      <c r="BF1834" s="12" t="s">
        <v>38</v>
      </c>
      <c r="BG1834" s="21">
        <v>0.9</v>
      </c>
      <c r="BJ1834" s="12">
        <v>1</v>
      </c>
    </row>
    <row r="1835" spans="1:62" ht="45" x14ac:dyDescent="0.25">
      <c r="A1835" s="12">
        <v>1</v>
      </c>
      <c r="B1835" s="11" t="str">
        <f t="shared" si="87"/>
        <v>Общий расчет. Ци Мень. Анализ Дворца. Операторы. Дух. Дух. Отношение элемента оператора к элементу дворца</v>
      </c>
      <c r="C1835" s="11" t="str">
        <f>IFERROR(VLOOKUP(I1835,lvl_1[],2,FALSE),"Нет")</f>
        <v>Общий расчет</v>
      </c>
      <c r="D1835" s="11" t="str">
        <f>IFERROR(VLOOKUP(Rule!J1835,lvl_2[],2,FALSE),"Нет")</f>
        <v>Ци Мень</v>
      </c>
      <c r="E1835" s="11" t="str">
        <f>IFERROR(VLOOKUP(Rule!K1835,lvl_3[],2,FALSE),"Нет")</f>
        <v>Анализ Дворца</v>
      </c>
      <c r="F1835" s="11" t="str">
        <f>IFERROR(INDEX(lvl_4[],MATCH(L1835,lvl_4[ID],0),MATCH(TEXT(K1835,"##0"),lvl_4[#Headers],0)),"Нет")</f>
        <v>Операторы</v>
      </c>
      <c r="G1835" s="11" t="str">
        <f>IFERROR(INDEX(lvl_5[],MATCH(M1835,lvl_5[ID],0),MATCH(_xlfn.CONCAT(TEXT(K1835,"##0"),"_",TEXT(L1835,"##0")),lvl_5[#Headers],0)),"Нет")</f>
        <v>Дух</v>
      </c>
      <c r="H1835" s="11" t="str">
        <f>IFERROR(INDEX(lvl_6[],MATCH(N1835,lvl_6[ID],0),MATCH(_xlfn.CONCAT(K1835,"_",L1835,"_",M1835),lvl_6[#Headers],0)),"Нет")</f>
        <v>Дух. Отношение элемента оператора к элементу дворца</v>
      </c>
      <c r="I1835" s="12">
        <v>1</v>
      </c>
      <c r="J1835" s="12">
        <v>2</v>
      </c>
      <c r="K1835" s="12">
        <v>2</v>
      </c>
      <c r="L1835" s="12">
        <v>3</v>
      </c>
      <c r="M1835" s="12">
        <v>3</v>
      </c>
      <c r="N1835" s="12">
        <v>2</v>
      </c>
      <c r="O1835" s="12">
        <f>COUNTIF($P$2:P1835,P1835)</f>
        <v>2</v>
      </c>
      <c r="P1835" s="12" t="str">
        <f t="shared" si="85"/>
        <v>122030302</v>
      </c>
      <c r="Q1835" s="12" t="str">
        <f t="shared" si="86"/>
        <v>1220303020002</v>
      </c>
      <c r="R1835" s="20" t="s">
        <v>1449</v>
      </c>
      <c r="S1835" s="20" t="s">
        <v>1533</v>
      </c>
      <c r="AW1835" s="12">
        <v>4</v>
      </c>
      <c r="BF1835" s="12" t="s">
        <v>41</v>
      </c>
      <c r="BG1835" s="21">
        <v>1</v>
      </c>
      <c r="BI1835" s="12">
        <v>1</v>
      </c>
      <c r="BJ1835" s="12">
        <v>1</v>
      </c>
    </row>
    <row r="1836" spans="1:62" ht="45" x14ac:dyDescent="0.25">
      <c r="A1836" s="12">
        <v>1</v>
      </c>
      <c r="B1836" s="11" t="str">
        <f t="shared" si="87"/>
        <v>Общий расчет. Ци Мень. Анализ Дворца. Операторы. Дух. Дух. Отношение элемента оператора к элементу дворца</v>
      </c>
      <c r="C1836" s="11" t="str">
        <f>IFERROR(VLOOKUP(I1836,lvl_1[],2,FALSE),"Нет")</f>
        <v>Общий расчет</v>
      </c>
      <c r="D1836" s="11" t="str">
        <f>IFERROR(VLOOKUP(Rule!J1836,lvl_2[],2,FALSE),"Нет")</f>
        <v>Ци Мень</v>
      </c>
      <c r="E1836" s="11" t="str">
        <f>IFERROR(VLOOKUP(Rule!K1836,lvl_3[],2,FALSE),"Нет")</f>
        <v>Анализ Дворца</v>
      </c>
      <c r="F1836" s="11" t="str">
        <f>IFERROR(INDEX(lvl_4[],MATCH(L1836,lvl_4[ID],0),MATCH(TEXT(K1836,"##0"),lvl_4[#Headers],0)),"Нет")</f>
        <v>Операторы</v>
      </c>
      <c r="G1836" s="11" t="str">
        <f>IFERROR(INDEX(lvl_5[],MATCH(M1836,lvl_5[ID],0),MATCH(_xlfn.CONCAT(TEXT(K1836,"##0"),"_",TEXT(L1836,"##0")),lvl_5[#Headers],0)),"Нет")</f>
        <v>Дух</v>
      </c>
      <c r="H1836" s="11" t="str">
        <f>IFERROR(INDEX(lvl_6[],MATCH(N1836,lvl_6[ID],0),MATCH(_xlfn.CONCAT(K1836,"_",L1836,"_",M1836),lvl_6[#Headers],0)),"Нет")</f>
        <v>Дух. Отношение элемента оператора к элементу дворца</v>
      </c>
      <c r="I1836" s="12">
        <v>1</v>
      </c>
      <c r="J1836" s="12">
        <v>2</v>
      </c>
      <c r="K1836" s="12">
        <v>2</v>
      </c>
      <c r="L1836" s="12">
        <v>3</v>
      </c>
      <c r="M1836" s="12">
        <v>3</v>
      </c>
      <c r="N1836" s="12">
        <v>2</v>
      </c>
      <c r="O1836" s="12">
        <f>COUNTIF($P$2:P1836,P1836)</f>
        <v>3</v>
      </c>
      <c r="P1836" s="12" t="str">
        <f t="shared" si="85"/>
        <v>122030302</v>
      </c>
      <c r="Q1836" s="12" t="str">
        <f t="shared" si="86"/>
        <v>1220303020003</v>
      </c>
      <c r="R1836" s="20" t="s">
        <v>1449</v>
      </c>
      <c r="S1836" s="20" t="s">
        <v>1534</v>
      </c>
      <c r="AW1836" s="12">
        <v>4</v>
      </c>
      <c r="BF1836" s="12" t="s">
        <v>44</v>
      </c>
      <c r="BG1836" s="21">
        <v>0</v>
      </c>
      <c r="BJ1836" s="12">
        <v>1</v>
      </c>
    </row>
    <row r="1837" spans="1:62" ht="45" x14ac:dyDescent="0.25">
      <c r="A1837" s="12">
        <v>1</v>
      </c>
      <c r="B1837" s="11" t="str">
        <f t="shared" si="87"/>
        <v>Общий расчет. Ци Мень. Анализ Дворца. Операторы. Дух. Дух. Отношение элемента оператора к элементу дворца</v>
      </c>
      <c r="C1837" s="11" t="str">
        <f>IFERROR(VLOOKUP(I1837,lvl_1[],2,FALSE),"Нет")</f>
        <v>Общий расчет</v>
      </c>
      <c r="D1837" s="11" t="str">
        <f>IFERROR(VLOOKUP(Rule!J1837,lvl_2[],2,FALSE),"Нет")</f>
        <v>Ци Мень</v>
      </c>
      <c r="E1837" s="11" t="str">
        <f>IFERROR(VLOOKUP(Rule!K1837,lvl_3[],2,FALSE),"Нет")</f>
        <v>Анализ Дворца</v>
      </c>
      <c r="F1837" s="11" t="str">
        <f>IFERROR(INDEX(lvl_4[],MATCH(L1837,lvl_4[ID],0),MATCH(TEXT(K1837,"##0"),lvl_4[#Headers],0)),"Нет")</f>
        <v>Операторы</v>
      </c>
      <c r="G1837" s="11" t="str">
        <f>IFERROR(INDEX(lvl_5[],MATCH(M1837,lvl_5[ID],0),MATCH(_xlfn.CONCAT(TEXT(K1837,"##0"),"_",TEXT(L1837,"##0")),lvl_5[#Headers],0)),"Нет")</f>
        <v>Дух</v>
      </c>
      <c r="H1837" s="11" t="str">
        <f>IFERROR(INDEX(lvl_6[],MATCH(N1837,lvl_6[ID],0),MATCH(_xlfn.CONCAT(K1837,"_",L1837,"_",M1837),lvl_6[#Headers],0)),"Нет")</f>
        <v>Дух. Отношение элемента оператора к элементу дворца</v>
      </c>
      <c r="I1837" s="12">
        <v>1</v>
      </c>
      <c r="J1837" s="12">
        <v>2</v>
      </c>
      <c r="K1837" s="12">
        <v>2</v>
      </c>
      <c r="L1837" s="12">
        <v>3</v>
      </c>
      <c r="M1837" s="12">
        <v>3</v>
      </c>
      <c r="N1837" s="12">
        <v>2</v>
      </c>
      <c r="O1837" s="12">
        <f>COUNTIF($P$2:P1837,P1837)</f>
        <v>4</v>
      </c>
      <c r="P1837" s="12" t="str">
        <f t="shared" si="85"/>
        <v>122030302</v>
      </c>
      <c r="Q1837" s="12" t="str">
        <f t="shared" si="86"/>
        <v>1220303020004</v>
      </c>
      <c r="R1837" s="20" t="s">
        <v>1449</v>
      </c>
      <c r="S1837" s="20" t="s">
        <v>1535</v>
      </c>
      <c r="AW1837" s="12">
        <v>4</v>
      </c>
      <c r="BF1837" s="12" t="s">
        <v>47</v>
      </c>
      <c r="BG1837" s="21">
        <v>1</v>
      </c>
      <c r="BJ1837" s="12">
        <v>1</v>
      </c>
    </row>
    <row r="1838" spans="1:62" ht="45" x14ac:dyDescent="0.25">
      <c r="A1838" s="12">
        <v>1</v>
      </c>
      <c r="B1838" s="11" t="str">
        <f t="shared" si="87"/>
        <v>Общий расчет. Ци Мень. Анализ Дворца. Операторы. Дух. Дух. Отношение элемента оператора к элементу дворца</v>
      </c>
      <c r="C1838" s="11" t="str">
        <f>IFERROR(VLOOKUP(I1838,lvl_1[],2,FALSE),"Нет")</f>
        <v>Общий расчет</v>
      </c>
      <c r="D1838" s="11" t="str">
        <f>IFERROR(VLOOKUP(Rule!J1838,lvl_2[],2,FALSE),"Нет")</f>
        <v>Ци Мень</v>
      </c>
      <c r="E1838" s="11" t="str">
        <f>IFERROR(VLOOKUP(Rule!K1838,lvl_3[],2,FALSE),"Нет")</f>
        <v>Анализ Дворца</v>
      </c>
      <c r="F1838" s="11" t="str">
        <f>IFERROR(INDEX(lvl_4[],MATCH(L1838,lvl_4[ID],0),MATCH(TEXT(K1838,"##0"),lvl_4[#Headers],0)),"Нет")</f>
        <v>Операторы</v>
      </c>
      <c r="G1838" s="11" t="str">
        <f>IFERROR(INDEX(lvl_5[],MATCH(M1838,lvl_5[ID],0),MATCH(_xlfn.CONCAT(TEXT(K1838,"##0"),"_",TEXT(L1838,"##0")),lvl_5[#Headers],0)),"Нет")</f>
        <v>Дух</v>
      </c>
      <c r="H1838" s="11" t="str">
        <f>IFERROR(INDEX(lvl_6[],MATCH(N1838,lvl_6[ID],0),MATCH(_xlfn.CONCAT(K1838,"_",L1838,"_",M1838),lvl_6[#Headers],0)),"Нет")</f>
        <v>Дух. Отношение элемента оператора к элементу дворца</v>
      </c>
      <c r="I1838" s="12">
        <v>1</v>
      </c>
      <c r="J1838" s="12">
        <v>2</v>
      </c>
      <c r="K1838" s="12">
        <v>2</v>
      </c>
      <c r="L1838" s="12">
        <v>3</v>
      </c>
      <c r="M1838" s="12">
        <v>3</v>
      </c>
      <c r="N1838" s="12">
        <v>2</v>
      </c>
      <c r="O1838" s="12">
        <f>COUNTIF($P$2:P1838,P1838)</f>
        <v>5</v>
      </c>
      <c r="P1838" s="12" t="str">
        <f t="shared" si="85"/>
        <v>122030302</v>
      </c>
      <c r="Q1838" s="12" t="str">
        <f t="shared" si="86"/>
        <v>1220303020005</v>
      </c>
      <c r="R1838" s="20" t="s">
        <v>1449</v>
      </c>
      <c r="S1838" s="20" t="s">
        <v>1534</v>
      </c>
      <c r="AW1838" s="12">
        <v>4</v>
      </c>
      <c r="BF1838" s="12" t="s">
        <v>50</v>
      </c>
      <c r="BG1838" s="21">
        <v>0</v>
      </c>
      <c r="BI1838" s="12">
        <v>1</v>
      </c>
      <c r="BJ1838" s="12">
        <v>1</v>
      </c>
    </row>
    <row r="1839" spans="1:62" ht="45" x14ac:dyDescent="0.25">
      <c r="A1839" s="12">
        <v>1</v>
      </c>
      <c r="B1839" s="11" t="str">
        <f t="shared" si="87"/>
        <v>Общий расчет. Ци Мень. Анализ Дворца. Операторы. Дух. Дух. Отношение элемента оператора к элементу дворца</v>
      </c>
      <c r="C1839" s="11" t="str">
        <f>IFERROR(VLOOKUP(I1839,lvl_1[],2,FALSE),"Нет")</f>
        <v>Общий расчет</v>
      </c>
      <c r="D1839" s="11" t="str">
        <f>IFERROR(VLOOKUP(Rule!J1839,lvl_2[],2,FALSE),"Нет")</f>
        <v>Ци Мень</v>
      </c>
      <c r="E1839" s="11" t="str">
        <f>IFERROR(VLOOKUP(Rule!K1839,lvl_3[],2,FALSE),"Нет")</f>
        <v>Анализ Дворца</v>
      </c>
      <c r="F1839" s="11" t="str">
        <f>IFERROR(INDEX(lvl_4[],MATCH(L1839,lvl_4[ID],0),MATCH(TEXT(K1839,"##0"),lvl_4[#Headers],0)),"Нет")</f>
        <v>Операторы</v>
      </c>
      <c r="G1839" s="11" t="str">
        <f>IFERROR(INDEX(lvl_5[],MATCH(M1839,lvl_5[ID],0),MATCH(_xlfn.CONCAT(TEXT(K1839,"##0"),"_",TEXT(L1839,"##0")),lvl_5[#Headers],0)),"Нет")</f>
        <v>Дух</v>
      </c>
      <c r="H1839" s="11" t="str">
        <f>IFERROR(INDEX(lvl_6[],MATCH(N1839,lvl_6[ID],0),MATCH(_xlfn.CONCAT(K1839,"_",L1839,"_",M1839),lvl_6[#Headers],0)),"Нет")</f>
        <v>Дух. Отношение элемента оператора к элементу дворца</v>
      </c>
      <c r="I1839" s="12">
        <v>1</v>
      </c>
      <c r="J1839" s="12">
        <v>2</v>
      </c>
      <c r="K1839" s="12">
        <v>2</v>
      </c>
      <c r="L1839" s="12">
        <v>3</v>
      </c>
      <c r="M1839" s="12">
        <v>3</v>
      </c>
      <c r="N1839" s="12">
        <v>2</v>
      </c>
      <c r="O1839" s="12">
        <f>COUNTIF($P$2:P1839,P1839)</f>
        <v>6</v>
      </c>
      <c r="P1839" s="12" t="str">
        <f t="shared" si="85"/>
        <v>122030302</v>
      </c>
      <c r="Q1839" s="12" t="str">
        <f t="shared" si="86"/>
        <v>1220303020006</v>
      </c>
      <c r="R1839" s="20" t="s">
        <v>1449</v>
      </c>
      <c r="S1839" s="20" t="s">
        <v>1536</v>
      </c>
      <c r="AW1839" s="12">
        <v>4</v>
      </c>
      <c r="BF1839" s="12" t="s">
        <v>53</v>
      </c>
      <c r="BG1839" s="21">
        <v>0.5</v>
      </c>
      <c r="BI1839" s="12">
        <v>1</v>
      </c>
      <c r="BJ1839" s="12">
        <v>1</v>
      </c>
    </row>
    <row r="1840" spans="1:62" ht="45" x14ac:dyDescent="0.25">
      <c r="A1840" s="12">
        <v>1</v>
      </c>
      <c r="B1840" s="11" t="str">
        <f t="shared" si="87"/>
        <v>Общий расчет. Ци Мень. Анализ Дворца. Операторы. Дух. Дух. Отношение элемента оператора к элементу дворца</v>
      </c>
      <c r="C1840" s="11" t="str">
        <f>IFERROR(VLOOKUP(I1840,lvl_1[],2,FALSE),"Нет")</f>
        <v>Общий расчет</v>
      </c>
      <c r="D1840" s="11" t="str">
        <f>IFERROR(VLOOKUP(Rule!J1840,lvl_2[],2,FALSE),"Нет")</f>
        <v>Ци Мень</v>
      </c>
      <c r="E1840" s="11" t="str">
        <f>IFERROR(VLOOKUP(Rule!K1840,lvl_3[],2,FALSE),"Нет")</f>
        <v>Анализ Дворца</v>
      </c>
      <c r="F1840" s="11" t="str">
        <f>IFERROR(INDEX(lvl_4[],MATCH(L1840,lvl_4[ID],0),MATCH(TEXT(K1840,"##0"),lvl_4[#Headers],0)),"Нет")</f>
        <v>Операторы</v>
      </c>
      <c r="G1840" s="11" t="str">
        <f>IFERROR(INDEX(lvl_5[],MATCH(M1840,lvl_5[ID],0),MATCH(_xlfn.CONCAT(TEXT(K1840,"##0"),"_",TEXT(L1840,"##0")),lvl_5[#Headers],0)),"Нет")</f>
        <v>Дух</v>
      </c>
      <c r="H1840" s="11" t="str">
        <f>IFERROR(INDEX(lvl_6[],MATCH(N1840,lvl_6[ID],0),MATCH(_xlfn.CONCAT(K1840,"_",L1840,"_",M1840),lvl_6[#Headers],0)),"Нет")</f>
        <v>Дух. Отношение элемента оператора к элементу дворца</v>
      </c>
      <c r="I1840" s="12">
        <v>1</v>
      </c>
      <c r="J1840" s="12">
        <v>2</v>
      </c>
      <c r="K1840" s="12">
        <v>2</v>
      </c>
      <c r="L1840" s="12">
        <v>3</v>
      </c>
      <c r="M1840" s="12">
        <v>3</v>
      </c>
      <c r="N1840" s="12">
        <v>2</v>
      </c>
      <c r="O1840" s="12">
        <f>COUNTIF($P$2:P1840,P1840)</f>
        <v>7</v>
      </c>
      <c r="P1840" s="12" t="str">
        <f t="shared" si="85"/>
        <v>122030302</v>
      </c>
      <c r="Q1840" s="12" t="str">
        <f t="shared" si="86"/>
        <v>1220303020007</v>
      </c>
      <c r="R1840" s="20" t="s">
        <v>1449</v>
      </c>
      <c r="S1840" s="20" t="s">
        <v>1532</v>
      </c>
      <c r="AW1840" s="12">
        <v>4</v>
      </c>
      <c r="BF1840" s="12" t="s">
        <v>56</v>
      </c>
      <c r="BG1840" s="21">
        <v>0.9</v>
      </c>
      <c r="BJ1840" s="12">
        <v>1</v>
      </c>
    </row>
    <row r="1841" spans="1:62" ht="45" x14ac:dyDescent="0.25">
      <c r="A1841" s="12">
        <v>1</v>
      </c>
      <c r="B1841" s="11" t="str">
        <f t="shared" si="87"/>
        <v>Общий расчет. Ци Мень. Анализ Дворца. Операторы. Дух. Дух. Отношение элемента оператора к элементу дворца</v>
      </c>
      <c r="C1841" s="11" t="str">
        <f>IFERROR(VLOOKUP(I1841,lvl_1[],2,FALSE),"Нет")</f>
        <v>Общий расчет</v>
      </c>
      <c r="D1841" s="11" t="str">
        <f>IFERROR(VLOOKUP(Rule!J1841,lvl_2[],2,FALSE),"Нет")</f>
        <v>Ци Мень</v>
      </c>
      <c r="E1841" s="11" t="str">
        <f>IFERROR(VLOOKUP(Rule!K1841,lvl_3[],2,FALSE),"Нет")</f>
        <v>Анализ Дворца</v>
      </c>
      <c r="F1841" s="11" t="str">
        <f>IFERROR(INDEX(lvl_4[],MATCH(L1841,lvl_4[ID],0),MATCH(TEXT(K1841,"##0"),lvl_4[#Headers],0)),"Нет")</f>
        <v>Операторы</v>
      </c>
      <c r="G1841" s="11" t="str">
        <f>IFERROR(INDEX(lvl_5[],MATCH(M1841,lvl_5[ID],0),MATCH(_xlfn.CONCAT(TEXT(K1841,"##0"),"_",TEXT(L1841,"##0")),lvl_5[#Headers],0)),"Нет")</f>
        <v>Дух</v>
      </c>
      <c r="H1841" s="11" t="str">
        <f>IFERROR(INDEX(lvl_6[],MATCH(N1841,lvl_6[ID],0),MATCH(_xlfn.CONCAT(K1841,"_",L1841,"_",M1841),lvl_6[#Headers],0)),"Нет")</f>
        <v>Дух. Отношение элемента оператора к элементу дворца</v>
      </c>
      <c r="I1841" s="12">
        <v>1</v>
      </c>
      <c r="J1841" s="12">
        <v>2</v>
      </c>
      <c r="K1841" s="12">
        <v>2</v>
      </c>
      <c r="L1841" s="12">
        <v>3</v>
      </c>
      <c r="M1841" s="12">
        <v>3</v>
      </c>
      <c r="N1841" s="12">
        <v>2</v>
      </c>
      <c r="O1841" s="12">
        <f>COUNTIF($P$2:P1841,P1841)</f>
        <v>8</v>
      </c>
      <c r="P1841" s="12" t="str">
        <f t="shared" si="85"/>
        <v>122030302</v>
      </c>
      <c r="Q1841" s="12" t="str">
        <f t="shared" si="86"/>
        <v>1220303020008</v>
      </c>
      <c r="R1841" s="20" t="s">
        <v>1449</v>
      </c>
      <c r="S1841" s="20" t="s">
        <v>1534</v>
      </c>
      <c r="AW1841" s="12">
        <v>4</v>
      </c>
      <c r="BF1841" s="12" t="s">
        <v>59</v>
      </c>
      <c r="BG1841" s="21">
        <v>0</v>
      </c>
      <c r="BJ1841" s="12">
        <v>1</v>
      </c>
    </row>
    <row r="1842" spans="1:62" ht="45" x14ac:dyDescent="0.25">
      <c r="A1842" s="12">
        <v>1</v>
      </c>
      <c r="B1842" s="11" t="str">
        <f t="shared" si="87"/>
        <v>Общий расчет. Ци Мень. Анализ Дворца. Операторы. Дух. Дух. Отношение элемента оператора к элементу дворца</v>
      </c>
      <c r="C1842" s="11" t="str">
        <f>IFERROR(VLOOKUP(I1842,lvl_1[],2,FALSE),"Нет")</f>
        <v>Общий расчет</v>
      </c>
      <c r="D1842" s="11" t="str">
        <f>IFERROR(VLOOKUP(Rule!J1842,lvl_2[],2,FALSE),"Нет")</f>
        <v>Ци Мень</v>
      </c>
      <c r="E1842" s="11" t="str">
        <f>IFERROR(VLOOKUP(Rule!K1842,lvl_3[],2,FALSE),"Нет")</f>
        <v>Анализ Дворца</v>
      </c>
      <c r="F1842" s="11" t="str">
        <f>IFERROR(INDEX(lvl_4[],MATCH(L1842,lvl_4[ID],0),MATCH(TEXT(K1842,"##0"),lvl_4[#Headers],0)),"Нет")</f>
        <v>Операторы</v>
      </c>
      <c r="G1842" s="11" t="str">
        <f>IFERROR(INDEX(lvl_5[],MATCH(M1842,lvl_5[ID],0),MATCH(_xlfn.CONCAT(TEXT(K1842,"##0"),"_",TEXT(L1842,"##0")),lvl_5[#Headers],0)),"Нет")</f>
        <v>Дух</v>
      </c>
      <c r="H1842" s="11" t="str">
        <f>IFERROR(INDEX(lvl_6[],MATCH(N1842,lvl_6[ID],0),MATCH(_xlfn.CONCAT(K1842,"_",L1842,"_",M1842),lvl_6[#Headers],0)),"Нет")</f>
        <v>Дух. Отношение элемента оператора к элементу дворца</v>
      </c>
      <c r="I1842" s="12">
        <v>1</v>
      </c>
      <c r="J1842" s="12">
        <v>2</v>
      </c>
      <c r="K1842" s="12">
        <v>2</v>
      </c>
      <c r="L1842" s="12">
        <v>3</v>
      </c>
      <c r="M1842" s="12">
        <v>3</v>
      </c>
      <c r="N1842" s="12">
        <v>2</v>
      </c>
      <c r="O1842" s="12">
        <f>COUNTIF($P$2:P1842,P1842)</f>
        <v>9</v>
      </c>
      <c r="P1842" s="12" t="str">
        <f t="shared" si="85"/>
        <v>122030302</v>
      </c>
      <c r="Q1842" s="12" t="str">
        <f t="shared" si="86"/>
        <v>1220303020009</v>
      </c>
      <c r="R1842" s="20" t="s">
        <v>1449</v>
      </c>
      <c r="S1842" s="20" t="s">
        <v>1537</v>
      </c>
      <c r="AW1842" s="12">
        <v>9</v>
      </c>
      <c r="BF1842" s="12" t="s">
        <v>38</v>
      </c>
      <c r="BG1842" s="21">
        <v>1</v>
      </c>
      <c r="BJ1842" s="12">
        <v>1</v>
      </c>
    </row>
    <row r="1843" spans="1:62" ht="45" x14ac:dyDescent="0.25">
      <c r="A1843" s="12">
        <v>1</v>
      </c>
      <c r="B1843" s="11" t="str">
        <f t="shared" si="87"/>
        <v>Общий расчет. Ци Мень. Анализ Дворца. Операторы. Дух. Дух. Отношение элемента оператора к элементу дворца</v>
      </c>
      <c r="C1843" s="11" t="str">
        <f>IFERROR(VLOOKUP(I1843,lvl_1[],2,FALSE),"Нет")</f>
        <v>Общий расчет</v>
      </c>
      <c r="D1843" s="11" t="str">
        <f>IFERROR(VLOOKUP(Rule!J1843,lvl_2[],2,FALSE),"Нет")</f>
        <v>Ци Мень</v>
      </c>
      <c r="E1843" s="11" t="str">
        <f>IFERROR(VLOOKUP(Rule!K1843,lvl_3[],2,FALSE),"Нет")</f>
        <v>Анализ Дворца</v>
      </c>
      <c r="F1843" s="11" t="str">
        <f>IFERROR(INDEX(lvl_4[],MATCH(L1843,lvl_4[ID],0),MATCH(TEXT(K1843,"##0"),lvl_4[#Headers],0)),"Нет")</f>
        <v>Операторы</v>
      </c>
      <c r="G1843" s="11" t="str">
        <f>IFERROR(INDEX(lvl_5[],MATCH(M1843,lvl_5[ID],0),MATCH(_xlfn.CONCAT(TEXT(K1843,"##0"),"_",TEXT(L1843,"##0")),lvl_5[#Headers],0)),"Нет")</f>
        <v>Дух</v>
      </c>
      <c r="H1843" s="11" t="str">
        <f>IFERROR(INDEX(lvl_6[],MATCH(N1843,lvl_6[ID],0),MATCH(_xlfn.CONCAT(K1843,"_",L1843,"_",M1843),lvl_6[#Headers],0)),"Нет")</f>
        <v>Дух. Отношение элемента оператора к элементу дворца</v>
      </c>
      <c r="I1843" s="12">
        <v>1</v>
      </c>
      <c r="J1843" s="12">
        <v>2</v>
      </c>
      <c r="K1843" s="12">
        <v>2</v>
      </c>
      <c r="L1843" s="12">
        <v>3</v>
      </c>
      <c r="M1843" s="12">
        <v>3</v>
      </c>
      <c r="N1843" s="12">
        <v>2</v>
      </c>
      <c r="O1843" s="12">
        <f>COUNTIF($P$2:P1843,P1843)</f>
        <v>10</v>
      </c>
      <c r="P1843" s="12" t="str">
        <f t="shared" si="85"/>
        <v>122030302</v>
      </c>
      <c r="Q1843" s="12" t="str">
        <f t="shared" si="86"/>
        <v>1220303020010</v>
      </c>
      <c r="R1843" s="20" t="s">
        <v>1449</v>
      </c>
      <c r="S1843" s="20" t="s">
        <v>1538</v>
      </c>
      <c r="AW1843" s="12">
        <v>9</v>
      </c>
      <c r="BF1843" s="12" t="s">
        <v>41</v>
      </c>
      <c r="BG1843" s="21">
        <v>1</v>
      </c>
      <c r="BI1843" s="12">
        <v>1</v>
      </c>
      <c r="BJ1843" s="12">
        <v>1</v>
      </c>
    </row>
    <row r="1844" spans="1:62" ht="45" x14ac:dyDescent="0.25">
      <c r="A1844" s="12">
        <v>1</v>
      </c>
      <c r="B1844" s="11" t="str">
        <f t="shared" si="87"/>
        <v>Общий расчет. Ци Мень. Анализ Дворца. Операторы. Дух. Дух. Отношение элемента оператора к элементу дворца</v>
      </c>
      <c r="C1844" s="11" t="str">
        <f>IFERROR(VLOOKUP(I1844,lvl_1[],2,FALSE),"Нет")</f>
        <v>Общий расчет</v>
      </c>
      <c r="D1844" s="11" t="str">
        <f>IFERROR(VLOOKUP(Rule!J1844,lvl_2[],2,FALSE),"Нет")</f>
        <v>Ци Мень</v>
      </c>
      <c r="E1844" s="11" t="str">
        <f>IFERROR(VLOOKUP(Rule!K1844,lvl_3[],2,FALSE),"Нет")</f>
        <v>Анализ Дворца</v>
      </c>
      <c r="F1844" s="11" t="str">
        <f>IFERROR(INDEX(lvl_4[],MATCH(L1844,lvl_4[ID],0),MATCH(TEXT(K1844,"##0"),lvl_4[#Headers],0)),"Нет")</f>
        <v>Операторы</v>
      </c>
      <c r="G1844" s="11" t="str">
        <f>IFERROR(INDEX(lvl_5[],MATCH(M1844,lvl_5[ID],0),MATCH(_xlfn.CONCAT(TEXT(K1844,"##0"),"_",TEXT(L1844,"##0")),lvl_5[#Headers],0)),"Нет")</f>
        <v>Дух</v>
      </c>
      <c r="H1844" s="11" t="str">
        <f>IFERROR(INDEX(lvl_6[],MATCH(N1844,lvl_6[ID],0),MATCH(_xlfn.CONCAT(K1844,"_",L1844,"_",M1844),lvl_6[#Headers],0)),"Нет")</f>
        <v>Дух. Отношение элемента оператора к элементу дворца</v>
      </c>
      <c r="I1844" s="12">
        <v>1</v>
      </c>
      <c r="J1844" s="12">
        <v>2</v>
      </c>
      <c r="K1844" s="12">
        <v>2</v>
      </c>
      <c r="L1844" s="12">
        <v>3</v>
      </c>
      <c r="M1844" s="12">
        <v>3</v>
      </c>
      <c r="N1844" s="12">
        <v>2</v>
      </c>
      <c r="O1844" s="12">
        <f>COUNTIF($P$2:P1844,P1844)</f>
        <v>11</v>
      </c>
      <c r="P1844" s="12" t="str">
        <f t="shared" si="85"/>
        <v>122030302</v>
      </c>
      <c r="Q1844" s="12" t="str">
        <f t="shared" si="86"/>
        <v>1220303020011</v>
      </c>
      <c r="R1844" s="20" t="s">
        <v>1449</v>
      </c>
      <c r="S1844" s="20" t="s">
        <v>1539</v>
      </c>
      <c r="AW1844" s="12">
        <v>9</v>
      </c>
      <c r="BF1844" s="12" t="s">
        <v>44</v>
      </c>
      <c r="BG1844" s="21">
        <v>0.9</v>
      </c>
      <c r="BJ1844" s="12">
        <v>1</v>
      </c>
    </row>
    <row r="1845" spans="1:62" ht="45" x14ac:dyDescent="0.25">
      <c r="A1845" s="12">
        <v>1</v>
      </c>
      <c r="B1845" s="11" t="str">
        <f t="shared" si="87"/>
        <v>Общий расчет. Ци Мень. Анализ Дворца. Операторы. Дух. Дух. Отношение элемента оператора к элементу дворца</v>
      </c>
      <c r="C1845" s="11" t="str">
        <f>IFERROR(VLOOKUP(I1845,lvl_1[],2,FALSE),"Нет")</f>
        <v>Общий расчет</v>
      </c>
      <c r="D1845" s="11" t="str">
        <f>IFERROR(VLOOKUP(Rule!J1845,lvl_2[],2,FALSE),"Нет")</f>
        <v>Ци Мень</v>
      </c>
      <c r="E1845" s="11" t="str">
        <f>IFERROR(VLOOKUP(Rule!K1845,lvl_3[],2,FALSE),"Нет")</f>
        <v>Анализ Дворца</v>
      </c>
      <c r="F1845" s="11" t="str">
        <f>IFERROR(INDEX(lvl_4[],MATCH(L1845,lvl_4[ID],0),MATCH(TEXT(K1845,"##0"),lvl_4[#Headers],0)),"Нет")</f>
        <v>Операторы</v>
      </c>
      <c r="G1845" s="11" t="str">
        <f>IFERROR(INDEX(lvl_5[],MATCH(M1845,lvl_5[ID],0),MATCH(_xlfn.CONCAT(TEXT(K1845,"##0"),"_",TEXT(L1845,"##0")),lvl_5[#Headers],0)),"Нет")</f>
        <v>Дух</v>
      </c>
      <c r="H1845" s="11" t="str">
        <f>IFERROR(INDEX(lvl_6[],MATCH(N1845,lvl_6[ID],0),MATCH(_xlfn.CONCAT(K1845,"_",L1845,"_",M1845),lvl_6[#Headers],0)),"Нет")</f>
        <v>Дух. Отношение элемента оператора к элементу дворца</v>
      </c>
      <c r="I1845" s="12">
        <v>1</v>
      </c>
      <c r="J1845" s="12">
        <v>2</v>
      </c>
      <c r="K1845" s="12">
        <v>2</v>
      </c>
      <c r="L1845" s="12">
        <v>3</v>
      </c>
      <c r="M1845" s="12">
        <v>3</v>
      </c>
      <c r="N1845" s="12">
        <v>2</v>
      </c>
      <c r="O1845" s="12">
        <f>COUNTIF($P$2:P1845,P1845)</f>
        <v>12</v>
      </c>
      <c r="P1845" s="12" t="str">
        <f t="shared" si="85"/>
        <v>122030302</v>
      </c>
      <c r="Q1845" s="12" t="str">
        <f t="shared" si="86"/>
        <v>1220303020012</v>
      </c>
      <c r="R1845" s="20" t="s">
        <v>1449</v>
      </c>
      <c r="S1845" s="20" t="s">
        <v>1540</v>
      </c>
      <c r="AW1845" s="12">
        <v>9</v>
      </c>
      <c r="BF1845" s="12" t="s">
        <v>47</v>
      </c>
      <c r="BG1845" s="21">
        <v>0.5</v>
      </c>
      <c r="BJ1845" s="12">
        <v>1</v>
      </c>
    </row>
    <row r="1846" spans="1:62" ht="45" x14ac:dyDescent="0.25">
      <c r="A1846" s="12">
        <v>1</v>
      </c>
      <c r="B1846" s="11" t="str">
        <f t="shared" si="87"/>
        <v>Общий расчет. Ци Мень. Анализ Дворца. Операторы. Дух. Дух. Отношение элемента оператора к элементу дворца</v>
      </c>
      <c r="C1846" s="11" t="str">
        <f>IFERROR(VLOOKUP(I1846,lvl_1[],2,FALSE),"Нет")</f>
        <v>Общий расчет</v>
      </c>
      <c r="D1846" s="11" t="str">
        <f>IFERROR(VLOOKUP(Rule!J1846,lvl_2[],2,FALSE),"Нет")</f>
        <v>Ци Мень</v>
      </c>
      <c r="E1846" s="11" t="str">
        <f>IFERROR(VLOOKUP(Rule!K1846,lvl_3[],2,FALSE),"Нет")</f>
        <v>Анализ Дворца</v>
      </c>
      <c r="F1846" s="11" t="str">
        <f>IFERROR(INDEX(lvl_4[],MATCH(L1846,lvl_4[ID],0),MATCH(TEXT(K1846,"##0"),lvl_4[#Headers],0)),"Нет")</f>
        <v>Операторы</v>
      </c>
      <c r="G1846" s="11" t="str">
        <f>IFERROR(INDEX(lvl_5[],MATCH(M1846,lvl_5[ID],0),MATCH(_xlfn.CONCAT(TEXT(K1846,"##0"),"_",TEXT(L1846,"##0")),lvl_5[#Headers],0)),"Нет")</f>
        <v>Дух</v>
      </c>
      <c r="H1846" s="11" t="str">
        <f>IFERROR(INDEX(lvl_6[],MATCH(N1846,lvl_6[ID],0),MATCH(_xlfn.CONCAT(K1846,"_",L1846,"_",M1846),lvl_6[#Headers],0)),"Нет")</f>
        <v>Дух. Отношение элемента оператора к элементу дворца</v>
      </c>
      <c r="I1846" s="12">
        <v>1</v>
      </c>
      <c r="J1846" s="12">
        <v>2</v>
      </c>
      <c r="K1846" s="12">
        <v>2</v>
      </c>
      <c r="L1846" s="12">
        <v>3</v>
      </c>
      <c r="M1846" s="12">
        <v>3</v>
      </c>
      <c r="N1846" s="12">
        <v>2</v>
      </c>
      <c r="O1846" s="12">
        <f>COUNTIF($P$2:P1846,P1846)</f>
        <v>13</v>
      </c>
      <c r="P1846" s="12" t="str">
        <f t="shared" ref="P1846:P1909" si="88">_xlfn.CONCAT(I1846,
J1846,
K1846,
IF(LEN(L1846)=1,_xlfn.CONCAT(0,L1846),L1846),
IF(LEN(M1846)=1,_xlfn.CONCAT(0,M1846),M1846),
IF(LEN(N1846)=1,_xlfn.CONCAT(0,N1846),N1846))</f>
        <v>122030302</v>
      </c>
      <c r="Q1846" s="12" t="str">
        <f t="shared" ref="Q1846:Q1909" si="89">_xlfn.CONCAT(I1846,
J1846,
K1846,
IF(LEN(L1846)=1,_xlfn.CONCAT(0,L1846),L1846),
IF(LEN(M1846)=1,_xlfn.CONCAT(0,M1846),M1846),
IF(LEN(N1846)=1,_xlfn.CONCAT(0,N1846),N1846),
IF(LEN(O1846)=1,_xlfn.CONCAT("000",O1846),IF(LEN(O1846)=2,_xlfn.CONCAT("00",O1846),IF(LEN(O1846)=3,_xlfn.CONCAT(0,O1846),O1846))))</f>
        <v>1220303020013</v>
      </c>
      <c r="R1846" s="20" t="s">
        <v>1449</v>
      </c>
      <c r="S1846" s="20" t="s">
        <v>1539</v>
      </c>
      <c r="AW1846" s="12">
        <v>9</v>
      </c>
      <c r="BF1846" s="12" t="s">
        <v>50</v>
      </c>
      <c r="BG1846" s="21">
        <v>0.9</v>
      </c>
      <c r="BI1846" s="12">
        <v>1</v>
      </c>
      <c r="BJ1846" s="12">
        <v>1</v>
      </c>
    </row>
    <row r="1847" spans="1:62" ht="45" x14ac:dyDescent="0.25">
      <c r="A1847" s="12">
        <v>1</v>
      </c>
      <c r="B1847" s="11" t="str">
        <f t="shared" ref="B1847:B1910" si="90">_xlfn.CONCAT(C1847,". ", D1847,". ", E1847,". ", F1847,". ", G1847,". ", H1847)</f>
        <v>Общий расчет. Ци Мень. Анализ Дворца. Операторы. Дух. Дух. Отношение элемента оператора к элементу дворца</v>
      </c>
      <c r="C1847" s="11" t="str">
        <f>IFERROR(VLOOKUP(I1847,lvl_1[],2,FALSE),"Нет")</f>
        <v>Общий расчет</v>
      </c>
      <c r="D1847" s="11" t="str">
        <f>IFERROR(VLOOKUP(Rule!J1847,lvl_2[],2,FALSE),"Нет")</f>
        <v>Ци Мень</v>
      </c>
      <c r="E1847" s="11" t="str">
        <f>IFERROR(VLOOKUP(Rule!K1847,lvl_3[],2,FALSE),"Нет")</f>
        <v>Анализ Дворца</v>
      </c>
      <c r="F1847" s="11" t="str">
        <f>IFERROR(INDEX(lvl_4[],MATCH(L1847,lvl_4[ID],0),MATCH(TEXT(K1847,"##0"),lvl_4[#Headers],0)),"Нет")</f>
        <v>Операторы</v>
      </c>
      <c r="G1847" s="11" t="str">
        <f>IFERROR(INDEX(lvl_5[],MATCH(M1847,lvl_5[ID],0),MATCH(_xlfn.CONCAT(TEXT(K1847,"##0"),"_",TEXT(L1847,"##0")),lvl_5[#Headers],0)),"Нет")</f>
        <v>Дух</v>
      </c>
      <c r="H1847" s="11" t="str">
        <f>IFERROR(INDEX(lvl_6[],MATCH(N1847,lvl_6[ID],0),MATCH(_xlfn.CONCAT(K1847,"_",L1847,"_",M1847),lvl_6[#Headers],0)),"Нет")</f>
        <v>Дух. Отношение элемента оператора к элементу дворца</v>
      </c>
      <c r="I1847" s="12">
        <v>1</v>
      </c>
      <c r="J1847" s="12">
        <v>2</v>
      </c>
      <c r="K1847" s="12">
        <v>2</v>
      </c>
      <c r="L1847" s="12">
        <v>3</v>
      </c>
      <c r="M1847" s="12">
        <v>3</v>
      </c>
      <c r="N1847" s="12">
        <v>2</v>
      </c>
      <c r="O1847" s="12">
        <f>COUNTIF($P$2:P1847,P1847)</f>
        <v>14</v>
      </c>
      <c r="P1847" s="12" t="str">
        <f t="shared" si="88"/>
        <v>122030302</v>
      </c>
      <c r="Q1847" s="12" t="str">
        <f t="shared" si="89"/>
        <v>1220303020014</v>
      </c>
      <c r="R1847" s="20" t="s">
        <v>1449</v>
      </c>
      <c r="S1847" s="20" t="s">
        <v>1541</v>
      </c>
      <c r="AW1847" s="12">
        <v>9</v>
      </c>
      <c r="BF1847" s="12" t="s">
        <v>53</v>
      </c>
      <c r="BG1847" s="21">
        <v>0</v>
      </c>
      <c r="BI1847" s="12">
        <v>1</v>
      </c>
      <c r="BJ1847" s="12">
        <v>1</v>
      </c>
    </row>
    <row r="1848" spans="1:62" ht="45" x14ac:dyDescent="0.25">
      <c r="A1848" s="12">
        <v>1</v>
      </c>
      <c r="B1848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48" s="11" t="str">
        <f>IFERROR(VLOOKUP(I1848,lvl_1[],2,FALSE),"Нет")</f>
        <v>Общий расчет</v>
      </c>
      <c r="D1848" s="11" t="str">
        <f>IFERROR(VLOOKUP(Rule!J1848,lvl_2[],2,FALSE),"Нет")</f>
        <v>Ци Мень</v>
      </c>
      <c r="E1848" s="11" t="str">
        <f>IFERROR(VLOOKUP(Rule!K1848,lvl_3[],2,FALSE),"Нет")</f>
        <v>Анализ Дворца</v>
      </c>
      <c r="F1848" s="11" t="str">
        <f>IFERROR(INDEX(lvl_4[],MATCH(L1848,lvl_4[ID],0),MATCH(TEXT(K1848,"##0"),lvl_4[#Headers],0)),"Нет")</f>
        <v>Операторы</v>
      </c>
      <c r="G1848" s="11" t="str">
        <f>IFERROR(INDEX(lvl_5[],MATCH(M1848,lvl_5[ID],0),MATCH(_xlfn.CONCAT(TEXT(K1848,"##0"),"_",TEXT(L1848,"##0")),lvl_5[#Headers],0)),"Нет")</f>
        <v>Дух</v>
      </c>
      <c r="H1848" s="11" t="str">
        <f>IFERROR(INDEX(lvl_6[],MATCH(N1848,lvl_6[ID],0),MATCH(_xlfn.CONCAT(K1848,"_",L1848,"_",M1848),lvl_6[#Headers],0)),"Нет")</f>
        <v>Дух. Отношение элемента оператора к элементу дворца</v>
      </c>
      <c r="I1848" s="12">
        <v>1</v>
      </c>
      <c r="J1848" s="12">
        <v>2</v>
      </c>
      <c r="K1848" s="12">
        <v>2</v>
      </c>
      <c r="L1848" s="12">
        <v>3</v>
      </c>
      <c r="M1848" s="12">
        <v>3</v>
      </c>
      <c r="N1848" s="12">
        <v>2</v>
      </c>
      <c r="O1848" s="12">
        <f>COUNTIF($P$2:P1848,P1848)</f>
        <v>15</v>
      </c>
      <c r="P1848" s="12" t="str">
        <f t="shared" si="88"/>
        <v>122030302</v>
      </c>
      <c r="Q1848" s="12" t="str">
        <f t="shared" si="89"/>
        <v>1220303020015</v>
      </c>
      <c r="R1848" s="20" t="s">
        <v>1449</v>
      </c>
      <c r="S1848" s="20" t="s">
        <v>1537</v>
      </c>
      <c r="AW1848" s="12">
        <v>9</v>
      </c>
      <c r="BF1848" s="12" t="s">
        <v>56</v>
      </c>
      <c r="BG1848" s="21">
        <v>1</v>
      </c>
      <c r="BJ1848" s="12">
        <v>1</v>
      </c>
    </row>
    <row r="1849" spans="1:62" ht="45" x14ac:dyDescent="0.25">
      <c r="A1849" s="12">
        <v>1</v>
      </c>
      <c r="B1849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49" s="11" t="str">
        <f>IFERROR(VLOOKUP(I1849,lvl_1[],2,FALSE),"Нет")</f>
        <v>Общий расчет</v>
      </c>
      <c r="D1849" s="11" t="str">
        <f>IFERROR(VLOOKUP(Rule!J1849,lvl_2[],2,FALSE),"Нет")</f>
        <v>Ци Мень</v>
      </c>
      <c r="E1849" s="11" t="str">
        <f>IFERROR(VLOOKUP(Rule!K1849,lvl_3[],2,FALSE),"Нет")</f>
        <v>Анализ Дворца</v>
      </c>
      <c r="F1849" s="11" t="str">
        <f>IFERROR(INDEX(lvl_4[],MATCH(L1849,lvl_4[ID],0),MATCH(TEXT(K1849,"##0"),lvl_4[#Headers],0)),"Нет")</f>
        <v>Операторы</v>
      </c>
      <c r="G1849" s="11" t="str">
        <f>IFERROR(INDEX(lvl_5[],MATCH(M1849,lvl_5[ID],0),MATCH(_xlfn.CONCAT(TEXT(K1849,"##0"),"_",TEXT(L1849,"##0")),lvl_5[#Headers],0)),"Нет")</f>
        <v>Дух</v>
      </c>
      <c r="H1849" s="11" t="str">
        <f>IFERROR(INDEX(lvl_6[],MATCH(N1849,lvl_6[ID],0),MATCH(_xlfn.CONCAT(K1849,"_",L1849,"_",M1849),lvl_6[#Headers],0)),"Нет")</f>
        <v>Дух. Отношение элемента оператора к элементу дворца</v>
      </c>
      <c r="I1849" s="12">
        <v>1</v>
      </c>
      <c r="J1849" s="12">
        <v>2</v>
      </c>
      <c r="K1849" s="12">
        <v>2</v>
      </c>
      <c r="L1849" s="12">
        <v>3</v>
      </c>
      <c r="M1849" s="12">
        <v>3</v>
      </c>
      <c r="N1849" s="12">
        <v>2</v>
      </c>
      <c r="O1849" s="12">
        <f>COUNTIF($P$2:P1849,P1849)</f>
        <v>16</v>
      </c>
      <c r="P1849" s="12" t="str">
        <f t="shared" si="88"/>
        <v>122030302</v>
      </c>
      <c r="Q1849" s="12" t="str">
        <f t="shared" si="89"/>
        <v>1220303020016</v>
      </c>
      <c r="R1849" s="20" t="s">
        <v>1449</v>
      </c>
      <c r="S1849" s="20" t="s">
        <v>1539</v>
      </c>
      <c r="AW1849" s="12">
        <v>9</v>
      </c>
      <c r="BF1849" s="12" t="s">
        <v>59</v>
      </c>
      <c r="BG1849" s="21">
        <v>0.9</v>
      </c>
      <c r="BJ1849" s="12">
        <v>1</v>
      </c>
    </row>
    <row r="1850" spans="1:62" ht="45" x14ac:dyDescent="0.25">
      <c r="A1850" s="12">
        <v>1</v>
      </c>
      <c r="B1850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50" s="11" t="str">
        <f>IFERROR(VLOOKUP(I1850,lvl_1[],2,FALSE),"Нет")</f>
        <v>Общий расчет</v>
      </c>
      <c r="D1850" s="11" t="str">
        <f>IFERROR(VLOOKUP(Rule!J1850,lvl_2[],2,FALSE),"Нет")</f>
        <v>Ци Мень</v>
      </c>
      <c r="E1850" s="11" t="str">
        <f>IFERROR(VLOOKUP(Rule!K1850,lvl_3[],2,FALSE),"Нет")</f>
        <v>Анализ Дворца</v>
      </c>
      <c r="F1850" s="11" t="str">
        <f>IFERROR(INDEX(lvl_4[],MATCH(L1850,lvl_4[ID],0),MATCH(TEXT(K1850,"##0"),lvl_4[#Headers],0)),"Нет")</f>
        <v>Операторы</v>
      </c>
      <c r="G1850" s="11" t="str">
        <f>IFERROR(INDEX(lvl_5[],MATCH(M1850,lvl_5[ID],0),MATCH(_xlfn.CONCAT(TEXT(K1850,"##0"),"_",TEXT(L1850,"##0")),lvl_5[#Headers],0)),"Нет")</f>
        <v>Дух</v>
      </c>
      <c r="H1850" s="11" t="str">
        <f>IFERROR(INDEX(lvl_6[],MATCH(N1850,lvl_6[ID],0),MATCH(_xlfn.CONCAT(K1850,"_",L1850,"_",M1850),lvl_6[#Headers],0)),"Нет")</f>
        <v>Дух. Отношение элемента оператора к элементу дворца</v>
      </c>
      <c r="I1850" s="12">
        <v>1</v>
      </c>
      <c r="J1850" s="12">
        <v>2</v>
      </c>
      <c r="K1850" s="12">
        <v>2</v>
      </c>
      <c r="L1850" s="12">
        <v>3</v>
      </c>
      <c r="M1850" s="12">
        <v>3</v>
      </c>
      <c r="N1850" s="12">
        <v>2</v>
      </c>
      <c r="O1850" s="12">
        <f>COUNTIF($P$2:P1850,P1850)</f>
        <v>17</v>
      </c>
      <c r="P1850" s="12" t="str">
        <f t="shared" si="88"/>
        <v>122030302</v>
      </c>
      <c r="Q1850" s="12" t="str">
        <f t="shared" si="89"/>
        <v>1220303020017</v>
      </c>
      <c r="R1850" s="20" t="s">
        <v>1449</v>
      </c>
      <c r="S1850" s="20" t="s">
        <v>1542</v>
      </c>
      <c r="AW1850" s="12">
        <v>2</v>
      </c>
      <c r="BF1850" s="12" t="s">
        <v>38</v>
      </c>
      <c r="BG1850" s="21">
        <v>1</v>
      </c>
      <c r="BJ1850" s="12">
        <v>1</v>
      </c>
    </row>
    <row r="1851" spans="1:62" ht="45" x14ac:dyDescent="0.25">
      <c r="A1851" s="12">
        <v>1</v>
      </c>
      <c r="B1851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51" s="11" t="str">
        <f>IFERROR(VLOOKUP(I1851,lvl_1[],2,FALSE),"Нет")</f>
        <v>Общий расчет</v>
      </c>
      <c r="D1851" s="11" t="str">
        <f>IFERROR(VLOOKUP(Rule!J1851,lvl_2[],2,FALSE),"Нет")</f>
        <v>Ци Мень</v>
      </c>
      <c r="E1851" s="11" t="str">
        <f>IFERROR(VLOOKUP(Rule!K1851,lvl_3[],2,FALSE),"Нет")</f>
        <v>Анализ Дворца</v>
      </c>
      <c r="F1851" s="11" t="str">
        <f>IFERROR(INDEX(lvl_4[],MATCH(L1851,lvl_4[ID],0),MATCH(TEXT(K1851,"##0"),lvl_4[#Headers],0)),"Нет")</f>
        <v>Операторы</v>
      </c>
      <c r="G1851" s="11" t="str">
        <f>IFERROR(INDEX(lvl_5[],MATCH(M1851,lvl_5[ID],0),MATCH(_xlfn.CONCAT(TEXT(K1851,"##0"),"_",TEXT(L1851,"##0")),lvl_5[#Headers],0)),"Нет")</f>
        <v>Дух</v>
      </c>
      <c r="H1851" s="11" t="str">
        <f>IFERROR(INDEX(lvl_6[],MATCH(N1851,lvl_6[ID],0),MATCH(_xlfn.CONCAT(K1851,"_",L1851,"_",M1851),lvl_6[#Headers],0)),"Нет")</f>
        <v>Дух. Отношение элемента оператора к элементу дворца</v>
      </c>
      <c r="I1851" s="12">
        <v>1</v>
      </c>
      <c r="J1851" s="12">
        <v>2</v>
      </c>
      <c r="K1851" s="12">
        <v>2</v>
      </c>
      <c r="L1851" s="12">
        <v>3</v>
      </c>
      <c r="M1851" s="12">
        <v>3</v>
      </c>
      <c r="N1851" s="12">
        <v>2</v>
      </c>
      <c r="O1851" s="12">
        <f>COUNTIF($P$2:P1851,P1851)</f>
        <v>18</v>
      </c>
      <c r="P1851" s="12" t="str">
        <f t="shared" si="88"/>
        <v>122030302</v>
      </c>
      <c r="Q1851" s="12" t="str">
        <f t="shared" si="89"/>
        <v>1220303020018</v>
      </c>
      <c r="R1851" s="20" t="s">
        <v>1449</v>
      </c>
      <c r="S1851" s="20" t="s">
        <v>1543</v>
      </c>
      <c r="AW1851" s="12">
        <v>2</v>
      </c>
      <c r="BF1851" s="12" t="s">
        <v>41</v>
      </c>
      <c r="BG1851" s="21">
        <v>0.5</v>
      </c>
      <c r="BI1851" s="12">
        <v>1</v>
      </c>
      <c r="BJ1851" s="12">
        <v>1</v>
      </c>
    </row>
    <row r="1852" spans="1:62" ht="45" x14ac:dyDescent="0.25">
      <c r="A1852" s="12">
        <v>1</v>
      </c>
      <c r="B1852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52" s="11" t="str">
        <f>IFERROR(VLOOKUP(I1852,lvl_1[],2,FALSE),"Нет")</f>
        <v>Общий расчет</v>
      </c>
      <c r="D1852" s="11" t="str">
        <f>IFERROR(VLOOKUP(Rule!J1852,lvl_2[],2,FALSE),"Нет")</f>
        <v>Ци Мень</v>
      </c>
      <c r="E1852" s="11" t="str">
        <f>IFERROR(VLOOKUP(Rule!K1852,lvl_3[],2,FALSE),"Нет")</f>
        <v>Анализ Дворца</v>
      </c>
      <c r="F1852" s="11" t="str">
        <f>IFERROR(INDEX(lvl_4[],MATCH(L1852,lvl_4[ID],0),MATCH(TEXT(K1852,"##0"),lvl_4[#Headers],0)),"Нет")</f>
        <v>Операторы</v>
      </c>
      <c r="G1852" s="11" t="str">
        <f>IFERROR(INDEX(lvl_5[],MATCH(M1852,lvl_5[ID],0),MATCH(_xlfn.CONCAT(TEXT(K1852,"##0"),"_",TEXT(L1852,"##0")),lvl_5[#Headers],0)),"Нет")</f>
        <v>Дух</v>
      </c>
      <c r="H1852" s="11" t="str">
        <f>IFERROR(INDEX(lvl_6[],MATCH(N1852,lvl_6[ID],0),MATCH(_xlfn.CONCAT(K1852,"_",L1852,"_",M1852),lvl_6[#Headers],0)),"Нет")</f>
        <v>Дух. Отношение элемента оператора к элементу дворца</v>
      </c>
      <c r="I1852" s="12">
        <v>1</v>
      </c>
      <c r="J1852" s="12">
        <v>2</v>
      </c>
      <c r="K1852" s="12">
        <v>2</v>
      </c>
      <c r="L1852" s="12">
        <v>3</v>
      </c>
      <c r="M1852" s="12">
        <v>3</v>
      </c>
      <c r="N1852" s="12">
        <v>2</v>
      </c>
      <c r="O1852" s="12">
        <f>COUNTIF($P$2:P1852,P1852)</f>
        <v>19</v>
      </c>
      <c r="P1852" s="12" t="str">
        <f t="shared" si="88"/>
        <v>122030302</v>
      </c>
      <c r="Q1852" s="12" t="str">
        <f t="shared" si="89"/>
        <v>1220303020019</v>
      </c>
      <c r="R1852" s="20" t="s">
        <v>1449</v>
      </c>
      <c r="S1852" s="20" t="s">
        <v>1544</v>
      </c>
      <c r="AW1852" s="12">
        <v>2</v>
      </c>
      <c r="BF1852" s="12" t="s">
        <v>44</v>
      </c>
      <c r="BG1852" s="21">
        <v>1</v>
      </c>
      <c r="BJ1852" s="12">
        <v>1</v>
      </c>
    </row>
    <row r="1853" spans="1:62" ht="45" x14ac:dyDescent="0.25">
      <c r="A1853" s="12">
        <v>1</v>
      </c>
      <c r="B1853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53" s="11" t="str">
        <f>IFERROR(VLOOKUP(I1853,lvl_1[],2,FALSE),"Нет")</f>
        <v>Общий расчет</v>
      </c>
      <c r="D1853" s="11" t="str">
        <f>IFERROR(VLOOKUP(Rule!J1853,lvl_2[],2,FALSE),"Нет")</f>
        <v>Ци Мень</v>
      </c>
      <c r="E1853" s="11" t="str">
        <f>IFERROR(VLOOKUP(Rule!K1853,lvl_3[],2,FALSE),"Нет")</f>
        <v>Анализ Дворца</v>
      </c>
      <c r="F1853" s="11" t="str">
        <f>IFERROR(INDEX(lvl_4[],MATCH(L1853,lvl_4[ID],0),MATCH(TEXT(K1853,"##0"),lvl_4[#Headers],0)),"Нет")</f>
        <v>Операторы</v>
      </c>
      <c r="G1853" s="11" t="str">
        <f>IFERROR(INDEX(lvl_5[],MATCH(M1853,lvl_5[ID],0),MATCH(_xlfn.CONCAT(TEXT(K1853,"##0"),"_",TEXT(L1853,"##0")),lvl_5[#Headers],0)),"Нет")</f>
        <v>Дух</v>
      </c>
      <c r="H1853" s="11" t="str">
        <f>IFERROR(INDEX(lvl_6[],MATCH(N1853,lvl_6[ID],0),MATCH(_xlfn.CONCAT(K1853,"_",L1853,"_",M1853),lvl_6[#Headers],0)),"Нет")</f>
        <v>Дух. Отношение элемента оператора к элементу дворца</v>
      </c>
      <c r="I1853" s="12">
        <v>1</v>
      </c>
      <c r="J1853" s="12">
        <v>2</v>
      </c>
      <c r="K1853" s="12">
        <v>2</v>
      </c>
      <c r="L1853" s="12">
        <v>3</v>
      </c>
      <c r="M1853" s="12">
        <v>3</v>
      </c>
      <c r="N1853" s="12">
        <v>2</v>
      </c>
      <c r="O1853" s="12">
        <f>COUNTIF($P$2:P1853,P1853)</f>
        <v>20</v>
      </c>
      <c r="P1853" s="12" t="str">
        <f t="shared" si="88"/>
        <v>122030302</v>
      </c>
      <c r="Q1853" s="12" t="str">
        <f t="shared" si="89"/>
        <v>1220303020020</v>
      </c>
      <c r="R1853" s="20" t="s">
        <v>1449</v>
      </c>
      <c r="S1853" s="20" t="s">
        <v>1545</v>
      </c>
      <c r="AW1853" s="12">
        <v>2</v>
      </c>
      <c r="BF1853" s="12" t="s">
        <v>47</v>
      </c>
      <c r="BG1853" s="21">
        <v>0</v>
      </c>
      <c r="BJ1853" s="12">
        <v>1</v>
      </c>
    </row>
    <row r="1854" spans="1:62" ht="45" x14ac:dyDescent="0.25">
      <c r="A1854" s="12">
        <v>1</v>
      </c>
      <c r="B1854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54" s="11" t="str">
        <f>IFERROR(VLOOKUP(I1854,lvl_1[],2,FALSE),"Нет")</f>
        <v>Общий расчет</v>
      </c>
      <c r="D1854" s="11" t="str">
        <f>IFERROR(VLOOKUP(Rule!J1854,lvl_2[],2,FALSE),"Нет")</f>
        <v>Ци Мень</v>
      </c>
      <c r="E1854" s="11" t="str">
        <f>IFERROR(VLOOKUP(Rule!K1854,lvl_3[],2,FALSE),"Нет")</f>
        <v>Анализ Дворца</v>
      </c>
      <c r="F1854" s="11" t="str">
        <f>IFERROR(INDEX(lvl_4[],MATCH(L1854,lvl_4[ID],0),MATCH(TEXT(K1854,"##0"),lvl_4[#Headers],0)),"Нет")</f>
        <v>Операторы</v>
      </c>
      <c r="G1854" s="11" t="str">
        <f>IFERROR(INDEX(lvl_5[],MATCH(M1854,lvl_5[ID],0),MATCH(_xlfn.CONCAT(TEXT(K1854,"##0"),"_",TEXT(L1854,"##0")),lvl_5[#Headers],0)),"Нет")</f>
        <v>Дух</v>
      </c>
      <c r="H1854" s="11" t="str">
        <f>IFERROR(INDEX(lvl_6[],MATCH(N1854,lvl_6[ID],0),MATCH(_xlfn.CONCAT(K1854,"_",L1854,"_",M1854),lvl_6[#Headers],0)),"Нет")</f>
        <v>Дух. Отношение элемента оператора к элементу дворца</v>
      </c>
      <c r="I1854" s="12">
        <v>1</v>
      </c>
      <c r="J1854" s="12">
        <v>2</v>
      </c>
      <c r="K1854" s="12">
        <v>2</v>
      </c>
      <c r="L1854" s="12">
        <v>3</v>
      </c>
      <c r="M1854" s="12">
        <v>3</v>
      </c>
      <c r="N1854" s="12">
        <v>2</v>
      </c>
      <c r="O1854" s="12">
        <f>COUNTIF($P$2:P1854,P1854)</f>
        <v>21</v>
      </c>
      <c r="P1854" s="12" t="str">
        <f t="shared" si="88"/>
        <v>122030302</v>
      </c>
      <c r="Q1854" s="12" t="str">
        <f t="shared" si="89"/>
        <v>1220303020021</v>
      </c>
      <c r="R1854" s="20" t="s">
        <v>1449</v>
      </c>
      <c r="S1854" s="20" t="s">
        <v>1544</v>
      </c>
      <c r="AW1854" s="12">
        <v>2</v>
      </c>
      <c r="BF1854" s="12" t="s">
        <v>50</v>
      </c>
      <c r="BG1854" s="21">
        <v>1</v>
      </c>
      <c r="BI1854" s="12">
        <v>1</v>
      </c>
      <c r="BJ1854" s="12">
        <v>1</v>
      </c>
    </row>
    <row r="1855" spans="1:62" ht="45" x14ac:dyDescent="0.25">
      <c r="A1855" s="12">
        <v>1</v>
      </c>
      <c r="B1855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55" s="11" t="str">
        <f>IFERROR(VLOOKUP(I1855,lvl_1[],2,FALSE),"Нет")</f>
        <v>Общий расчет</v>
      </c>
      <c r="D1855" s="11" t="str">
        <f>IFERROR(VLOOKUP(Rule!J1855,lvl_2[],2,FALSE),"Нет")</f>
        <v>Ци Мень</v>
      </c>
      <c r="E1855" s="11" t="str">
        <f>IFERROR(VLOOKUP(Rule!K1855,lvl_3[],2,FALSE),"Нет")</f>
        <v>Анализ Дворца</v>
      </c>
      <c r="F1855" s="11" t="str">
        <f>IFERROR(INDEX(lvl_4[],MATCH(L1855,lvl_4[ID],0),MATCH(TEXT(K1855,"##0"),lvl_4[#Headers],0)),"Нет")</f>
        <v>Операторы</v>
      </c>
      <c r="G1855" s="11" t="str">
        <f>IFERROR(INDEX(lvl_5[],MATCH(M1855,lvl_5[ID],0),MATCH(_xlfn.CONCAT(TEXT(K1855,"##0"),"_",TEXT(L1855,"##0")),lvl_5[#Headers],0)),"Нет")</f>
        <v>Дух</v>
      </c>
      <c r="H1855" s="11" t="str">
        <f>IFERROR(INDEX(lvl_6[],MATCH(N1855,lvl_6[ID],0),MATCH(_xlfn.CONCAT(K1855,"_",L1855,"_",M1855),lvl_6[#Headers],0)),"Нет")</f>
        <v>Дух. Отношение элемента оператора к элементу дворца</v>
      </c>
      <c r="I1855" s="12">
        <v>1</v>
      </c>
      <c r="J1855" s="12">
        <v>2</v>
      </c>
      <c r="K1855" s="12">
        <v>2</v>
      </c>
      <c r="L1855" s="12">
        <v>3</v>
      </c>
      <c r="M1855" s="12">
        <v>3</v>
      </c>
      <c r="N1855" s="12">
        <v>2</v>
      </c>
      <c r="O1855" s="12">
        <f>COUNTIF($P$2:P1855,P1855)</f>
        <v>22</v>
      </c>
      <c r="P1855" s="12" t="str">
        <f t="shared" si="88"/>
        <v>122030302</v>
      </c>
      <c r="Q1855" s="12" t="str">
        <f t="shared" si="89"/>
        <v>1220303020022</v>
      </c>
      <c r="R1855" s="20" t="s">
        <v>1449</v>
      </c>
      <c r="S1855" s="20" t="s">
        <v>1546</v>
      </c>
      <c r="AW1855" s="12">
        <v>2</v>
      </c>
      <c r="BF1855" s="12" t="s">
        <v>53</v>
      </c>
      <c r="BG1855" s="21">
        <v>0.9</v>
      </c>
      <c r="BI1855" s="12">
        <v>1</v>
      </c>
      <c r="BJ1855" s="12">
        <v>1</v>
      </c>
    </row>
    <row r="1856" spans="1:62" ht="45" x14ac:dyDescent="0.25">
      <c r="A1856" s="12">
        <v>1</v>
      </c>
      <c r="B1856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56" s="11" t="str">
        <f>IFERROR(VLOOKUP(I1856,lvl_1[],2,FALSE),"Нет")</f>
        <v>Общий расчет</v>
      </c>
      <c r="D1856" s="11" t="str">
        <f>IFERROR(VLOOKUP(Rule!J1856,lvl_2[],2,FALSE),"Нет")</f>
        <v>Ци Мень</v>
      </c>
      <c r="E1856" s="11" t="str">
        <f>IFERROR(VLOOKUP(Rule!K1856,lvl_3[],2,FALSE),"Нет")</f>
        <v>Анализ Дворца</v>
      </c>
      <c r="F1856" s="11" t="str">
        <f>IFERROR(INDEX(lvl_4[],MATCH(L1856,lvl_4[ID],0),MATCH(TEXT(K1856,"##0"),lvl_4[#Headers],0)),"Нет")</f>
        <v>Операторы</v>
      </c>
      <c r="G1856" s="11" t="str">
        <f>IFERROR(INDEX(lvl_5[],MATCH(M1856,lvl_5[ID],0),MATCH(_xlfn.CONCAT(TEXT(K1856,"##0"),"_",TEXT(L1856,"##0")),lvl_5[#Headers],0)),"Нет")</f>
        <v>Дух</v>
      </c>
      <c r="H1856" s="11" t="str">
        <f>IFERROR(INDEX(lvl_6[],MATCH(N1856,lvl_6[ID],0),MATCH(_xlfn.CONCAT(K1856,"_",L1856,"_",M1856),lvl_6[#Headers],0)),"Нет")</f>
        <v>Дух. Отношение элемента оператора к элементу дворца</v>
      </c>
      <c r="I1856" s="12">
        <v>1</v>
      </c>
      <c r="J1856" s="12">
        <v>2</v>
      </c>
      <c r="K1856" s="12">
        <v>2</v>
      </c>
      <c r="L1856" s="12">
        <v>3</v>
      </c>
      <c r="M1856" s="12">
        <v>3</v>
      </c>
      <c r="N1856" s="12">
        <v>2</v>
      </c>
      <c r="O1856" s="12">
        <f>COUNTIF($P$2:P1856,P1856)</f>
        <v>23</v>
      </c>
      <c r="P1856" s="12" t="str">
        <f t="shared" si="88"/>
        <v>122030302</v>
      </c>
      <c r="Q1856" s="12" t="str">
        <f t="shared" si="89"/>
        <v>1220303020023</v>
      </c>
      <c r="R1856" s="20" t="s">
        <v>1449</v>
      </c>
      <c r="S1856" s="20" t="s">
        <v>1542</v>
      </c>
      <c r="AW1856" s="12">
        <v>2</v>
      </c>
      <c r="BF1856" s="12" t="s">
        <v>56</v>
      </c>
      <c r="BG1856" s="21">
        <v>1</v>
      </c>
      <c r="BJ1856" s="12">
        <v>1</v>
      </c>
    </row>
    <row r="1857" spans="1:62" ht="45" x14ac:dyDescent="0.25">
      <c r="A1857" s="12">
        <v>1</v>
      </c>
      <c r="B1857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57" s="11" t="str">
        <f>IFERROR(VLOOKUP(I1857,lvl_1[],2,FALSE),"Нет")</f>
        <v>Общий расчет</v>
      </c>
      <c r="D1857" s="11" t="str">
        <f>IFERROR(VLOOKUP(Rule!J1857,lvl_2[],2,FALSE),"Нет")</f>
        <v>Ци Мень</v>
      </c>
      <c r="E1857" s="11" t="str">
        <f>IFERROR(VLOOKUP(Rule!K1857,lvl_3[],2,FALSE),"Нет")</f>
        <v>Анализ Дворца</v>
      </c>
      <c r="F1857" s="11" t="str">
        <f>IFERROR(INDEX(lvl_4[],MATCH(L1857,lvl_4[ID],0),MATCH(TEXT(K1857,"##0"),lvl_4[#Headers],0)),"Нет")</f>
        <v>Операторы</v>
      </c>
      <c r="G1857" s="11" t="str">
        <f>IFERROR(INDEX(lvl_5[],MATCH(M1857,lvl_5[ID],0),MATCH(_xlfn.CONCAT(TEXT(K1857,"##0"),"_",TEXT(L1857,"##0")),lvl_5[#Headers],0)),"Нет")</f>
        <v>Дух</v>
      </c>
      <c r="H1857" s="11" t="str">
        <f>IFERROR(INDEX(lvl_6[],MATCH(N1857,lvl_6[ID],0),MATCH(_xlfn.CONCAT(K1857,"_",L1857,"_",M1857),lvl_6[#Headers],0)),"Нет")</f>
        <v>Дух. Отношение элемента оператора к элементу дворца</v>
      </c>
      <c r="I1857" s="12">
        <v>1</v>
      </c>
      <c r="J1857" s="12">
        <v>2</v>
      </c>
      <c r="K1857" s="12">
        <v>2</v>
      </c>
      <c r="L1857" s="12">
        <v>3</v>
      </c>
      <c r="M1857" s="12">
        <v>3</v>
      </c>
      <c r="N1857" s="12">
        <v>2</v>
      </c>
      <c r="O1857" s="12">
        <f>COUNTIF($P$2:P1857,P1857)</f>
        <v>24</v>
      </c>
      <c r="P1857" s="12" t="str">
        <f t="shared" si="88"/>
        <v>122030302</v>
      </c>
      <c r="Q1857" s="12" t="str">
        <f t="shared" si="89"/>
        <v>1220303020024</v>
      </c>
      <c r="R1857" s="20" t="s">
        <v>1449</v>
      </c>
      <c r="S1857" s="20" t="s">
        <v>1544</v>
      </c>
      <c r="AW1857" s="12">
        <v>2</v>
      </c>
      <c r="BF1857" s="12" t="s">
        <v>59</v>
      </c>
      <c r="BG1857" s="21">
        <v>1</v>
      </c>
      <c r="BJ1857" s="12">
        <v>1</v>
      </c>
    </row>
    <row r="1858" spans="1:62" ht="45" x14ac:dyDescent="0.25">
      <c r="A1858" s="12">
        <v>1</v>
      </c>
      <c r="B1858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58" s="11" t="str">
        <f>IFERROR(VLOOKUP(I1858,lvl_1[],2,FALSE),"Нет")</f>
        <v>Общий расчет</v>
      </c>
      <c r="D1858" s="11" t="str">
        <f>IFERROR(VLOOKUP(Rule!J1858,lvl_2[],2,FALSE),"Нет")</f>
        <v>Ци Мень</v>
      </c>
      <c r="E1858" s="11" t="str">
        <f>IFERROR(VLOOKUP(Rule!K1858,lvl_3[],2,FALSE),"Нет")</f>
        <v>Анализ Дворца</v>
      </c>
      <c r="F1858" s="11" t="str">
        <f>IFERROR(INDEX(lvl_4[],MATCH(L1858,lvl_4[ID],0),MATCH(TEXT(K1858,"##0"),lvl_4[#Headers],0)),"Нет")</f>
        <v>Операторы</v>
      </c>
      <c r="G1858" s="11" t="str">
        <f>IFERROR(INDEX(lvl_5[],MATCH(M1858,lvl_5[ID],0),MATCH(_xlfn.CONCAT(TEXT(K1858,"##0"),"_",TEXT(L1858,"##0")),lvl_5[#Headers],0)),"Нет")</f>
        <v>Дух</v>
      </c>
      <c r="H1858" s="11" t="str">
        <f>IFERROR(INDEX(lvl_6[],MATCH(N1858,lvl_6[ID],0),MATCH(_xlfn.CONCAT(K1858,"_",L1858,"_",M1858),lvl_6[#Headers],0)),"Нет")</f>
        <v>Дух. Отношение элемента оператора к элементу дворца</v>
      </c>
      <c r="I1858" s="12">
        <v>1</v>
      </c>
      <c r="J1858" s="12">
        <v>2</v>
      </c>
      <c r="K1858" s="12">
        <v>2</v>
      </c>
      <c r="L1858" s="12">
        <v>3</v>
      </c>
      <c r="M1858" s="12">
        <v>3</v>
      </c>
      <c r="N1858" s="12">
        <v>2</v>
      </c>
      <c r="O1858" s="12">
        <f>COUNTIF($P$2:P1858,P1858)</f>
        <v>25</v>
      </c>
      <c r="P1858" s="12" t="str">
        <f t="shared" si="88"/>
        <v>122030302</v>
      </c>
      <c r="Q1858" s="12" t="str">
        <f t="shared" si="89"/>
        <v>1220303020025</v>
      </c>
      <c r="R1858" s="20" t="s">
        <v>1449</v>
      </c>
      <c r="S1858" s="20" t="s">
        <v>1547</v>
      </c>
      <c r="AW1858" s="12">
        <v>7</v>
      </c>
      <c r="BF1858" s="12" t="s">
        <v>38</v>
      </c>
      <c r="BG1858" s="21">
        <v>0.5</v>
      </c>
      <c r="BJ1858" s="12">
        <v>1</v>
      </c>
    </row>
    <row r="1859" spans="1:62" ht="45" x14ac:dyDescent="0.25">
      <c r="A1859" s="12">
        <v>1</v>
      </c>
      <c r="B1859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59" s="11" t="str">
        <f>IFERROR(VLOOKUP(I1859,lvl_1[],2,FALSE),"Нет")</f>
        <v>Общий расчет</v>
      </c>
      <c r="D1859" s="11" t="str">
        <f>IFERROR(VLOOKUP(Rule!J1859,lvl_2[],2,FALSE),"Нет")</f>
        <v>Ци Мень</v>
      </c>
      <c r="E1859" s="11" t="str">
        <f>IFERROR(VLOOKUP(Rule!K1859,lvl_3[],2,FALSE),"Нет")</f>
        <v>Анализ Дворца</v>
      </c>
      <c r="F1859" s="11" t="str">
        <f>IFERROR(INDEX(lvl_4[],MATCH(L1859,lvl_4[ID],0),MATCH(TEXT(K1859,"##0"),lvl_4[#Headers],0)),"Нет")</f>
        <v>Операторы</v>
      </c>
      <c r="G1859" s="11" t="str">
        <f>IFERROR(INDEX(lvl_5[],MATCH(M1859,lvl_5[ID],0),MATCH(_xlfn.CONCAT(TEXT(K1859,"##0"),"_",TEXT(L1859,"##0")),lvl_5[#Headers],0)),"Нет")</f>
        <v>Дух</v>
      </c>
      <c r="H1859" s="11" t="str">
        <f>IFERROR(INDEX(lvl_6[],MATCH(N1859,lvl_6[ID],0),MATCH(_xlfn.CONCAT(K1859,"_",L1859,"_",M1859),lvl_6[#Headers],0)),"Нет")</f>
        <v>Дух. Отношение элемента оператора к элементу дворца</v>
      </c>
      <c r="I1859" s="12">
        <v>1</v>
      </c>
      <c r="J1859" s="12">
        <v>2</v>
      </c>
      <c r="K1859" s="12">
        <v>2</v>
      </c>
      <c r="L1859" s="12">
        <v>3</v>
      </c>
      <c r="M1859" s="12">
        <v>3</v>
      </c>
      <c r="N1859" s="12">
        <v>2</v>
      </c>
      <c r="O1859" s="12">
        <f>COUNTIF($P$2:P1859,P1859)</f>
        <v>26</v>
      </c>
      <c r="P1859" s="12" t="str">
        <f t="shared" si="88"/>
        <v>122030302</v>
      </c>
      <c r="Q1859" s="12" t="str">
        <f t="shared" si="89"/>
        <v>1220303020026</v>
      </c>
      <c r="R1859" s="20" t="s">
        <v>1449</v>
      </c>
      <c r="S1859" s="20" t="s">
        <v>1548</v>
      </c>
      <c r="AW1859" s="12">
        <v>7</v>
      </c>
      <c r="BF1859" s="12" t="s">
        <v>41</v>
      </c>
      <c r="BG1859" s="21">
        <v>0</v>
      </c>
      <c r="BI1859" s="12">
        <v>1</v>
      </c>
      <c r="BJ1859" s="12">
        <v>1</v>
      </c>
    </row>
    <row r="1860" spans="1:62" ht="45" x14ac:dyDescent="0.25">
      <c r="A1860" s="12">
        <v>1</v>
      </c>
      <c r="B1860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60" s="11" t="str">
        <f>IFERROR(VLOOKUP(I1860,lvl_1[],2,FALSE),"Нет")</f>
        <v>Общий расчет</v>
      </c>
      <c r="D1860" s="11" t="str">
        <f>IFERROR(VLOOKUP(Rule!J1860,lvl_2[],2,FALSE),"Нет")</f>
        <v>Ци Мень</v>
      </c>
      <c r="E1860" s="11" t="str">
        <f>IFERROR(VLOOKUP(Rule!K1860,lvl_3[],2,FALSE),"Нет")</f>
        <v>Анализ Дворца</v>
      </c>
      <c r="F1860" s="11" t="str">
        <f>IFERROR(INDEX(lvl_4[],MATCH(L1860,lvl_4[ID],0),MATCH(TEXT(K1860,"##0"),lvl_4[#Headers],0)),"Нет")</f>
        <v>Операторы</v>
      </c>
      <c r="G1860" s="11" t="str">
        <f>IFERROR(INDEX(lvl_5[],MATCH(M1860,lvl_5[ID],0),MATCH(_xlfn.CONCAT(TEXT(K1860,"##0"),"_",TEXT(L1860,"##0")),lvl_5[#Headers],0)),"Нет")</f>
        <v>Дух</v>
      </c>
      <c r="H1860" s="11" t="str">
        <f>IFERROR(INDEX(lvl_6[],MATCH(N1860,lvl_6[ID],0),MATCH(_xlfn.CONCAT(K1860,"_",L1860,"_",M1860),lvl_6[#Headers],0)),"Нет")</f>
        <v>Дух. Отношение элемента оператора к элементу дворца</v>
      </c>
      <c r="I1860" s="12">
        <v>1</v>
      </c>
      <c r="J1860" s="12">
        <v>2</v>
      </c>
      <c r="K1860" s="12">
        <v>2</v>
      </c>
      <c r="L1860" s="12">
        <v>3</v>
      </c>
      <c r="M1860" s="12">
        <v>3</v>
      </c>
      <c r="N1860" s="12">
        <v>2</v>
      </c>
      <c r="O1860" s="12">
        <f>COUNTIF($P$2:P1860,P1860)</f>
        <v>27</v>
      </c>
      <c r="P1860" s="12" t="str">
        <f t="shared" si="88"/>
        <v>122030302</v>
      </c>
      <c r="Q1860" s="12" t="str">
        <f t="shared" si="89"/>
        <v>1220303020027</v>
      </c>
      <c r="R1860" s="20" t="s">
        <v>1449</v>
      </c>
      <c r="S1860" s="20" t="s">
        <v>1549</v>
      </c>
      <c r="AW1860" s="12">
        <v>7</v>
      </c>
      <c r="BF1860" s="12" t="s">
        <v>44</v>
      </c>
      <c r="BG1860" s="21">
        <v>1</v>
      </c>
      <c r="BJ1860" s="12">
        <v>1</v>
      </c>
    </row>
    <row r="1861" spans="1:62" ht="45" x14ac:dyDescent="0.25">
      <c r="A1861" s="12">
        <v>1</v>
      </c>
      <c r="B1861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61" s="11" t="str">
        <f>IFERROR(VLOOKUP(I1861,lvl_1[],2,FALSE),"Нет")</f>
        <v>Общий расчет</v>
      </c>
      <c r="D1861" s="11" t="str">
        <f>IFERROR(VLOOKUP(Rule!J1861,lvl_2[],2,FALSE),"Нет")</f>
        <v>Ци Мень</v>
      </c>
      <c r="E1861" s="11" t="str">
        <f>IFERROR(VLOOKUP(Rule!K1861,lvl_3[],2,FALSE),"Нет")</f>
        <v>Анализ Дворца</v>
      </c>
      <c r="F1861" s="11" t="str">
        <f>IFERROR(INDEX(lvl_4[],MATCH(L1861,lvl_4[ID],0),MATCH(TEXT(K1861,"##0"),lvl_4[#Headers],0)),"Нет")</f>
        <v>Операторы</v>
      </c>
      <c r="G1861" s="11" t="str">
        <f>IFERROR(INDEX(lvl_5[],MATCH(M1861,lvl_5[ID],0),MATCH(_xlfn.CONCAT(TEXT(K1861,"##0"),"_",TEXT(L1861,"##0")),lvl_5[#Headers],0)),"Нет")</f>
        <v>Дух</v>
      </c>
      <c r="H1861" s="11" t="str">
        <f>IFERROR(INDEX(lvl_6[],MATCH(N1861,lvl_6[ID],0),MATCH(_xlfn.CONCAT(K1861,"_",L1861,"_",M1861),lvl_6[#Headers],0)),"Нет")</f>
        <v>Дух. Отношение элемента оператора к элементу дворца</v>
      </c>
      <c r="I1861" s="12">
        <v>1</v>
      </c>
      <c r="J1861" s="12">
        <v>2</v>
      </c>
      <c r="K1861" s="12">
        <v>2</v>
      </c>
      <c r="L1861" s="12">
        <v>3</v>
      </c>
      <c r="M1861" s="12">
        <v>3</v>
      </c>
      <c r="N1861" s="12">
        <v>2</v>
      </c>
      <c r="O1861" s="12">
        <f>COUNTIF($P$2:P1861,P1861)</f>
        <v>28</v>
      </c>
      <c r="P1861" s="12" t="str">
        <f t="shared" si="88"/>
        <v>122030302</v>
      </c>
      <c r="Q1861" s="12" t="str">
        <f t="shared" si="89"/>
        <v>1220303020028</v>
      </c>
      <c r="R1861" s="20" t="s">
        <v>1449</v>
      </c>
      <c r="S1861" s="20" t="s">
        <v>1550</v>
      </c>
      <c r="AW1861" s="12">
        <v>7</v>
      </c>
      <c r="BF1861" s="12" t="s">
        <v>47</v>
      </c>
      <c r="BG1861" s="21">
        <v>0.9</v>
      </c>
      <c r="BJ1861" s="12">
        <v>1</v>
      </c>
    </row>
    <row r="1862" spans="1:62" ht="45" x14ac:dyDescent="0.25">
      <c r="A1862" s="12">
        <v>1</v>
      </c>
      <c r="B1862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62" s="11" t="str">
        <f>IFERROR(VLOOKUP(I1862,lvl_1[],2,FALSE),"Нет")</f>
        <v>Общий расчет</v>
      </c>
      <c r="D1862" s="11" t="str">
        <f>IFERROR(VLOOKUP(Rule!J1862,lvl_2[],2,FALSE),"Нет")</f>
        <v>Ци Мень</v>
      </c>
      <c r="E1862" s="11" t="str">
        <f>IFERROR(VLOOKUP(Rule!K1862,lvl_3[],2,FALSE),"Нет")</f>
        <v>Анализ Дворца</v>
      </c>
      <c r="F1862" s="11" t="str">
        <f>IFERROR(INDEX(lvl_4[],MATCH(L1862,lvl_4[ID],0),MATCH(TEXT(K1862,"##0"),lvl_4[#Headers],0)),"Нет")</f>
        <v>Операторы</v>
      </c>
      <c r="G1862" s="11" t="str">
        <f>IFERROR(INDEX(lvl_5[],MATCH(M1862,lvl_5[ID],0),MATCH(_xlfn.CONCAT(TEXT(K1862,"##0"),"_",TEXT(L1862,"##0")),lvl_5[#Headers],0)),"Нет")</f>
        <v>Дух</v>
      </c>
      <c r="H1862" s="11" t="str">
        <f>IFERROR(INDEX(lvl_6[],MATCH(N1862,lvl_6[ID],0),MATCH(_xlfn.CONCAT(K1862,"_",L1862,"_",M1862),lvl_6[#Headers],0)),"Нет")</f>
        <v>Дух. Отношение элемента оператора к элементу дворца</v>
      </c>
      <c r="I1862" s="12">
        <v>1</v>
      </c>
      <c r="J1862" s="12">
        <v>2</v>
      </c>
      <c r="K1862" s="12">
        <v>2</v>
      </c>
      <c r="L1862" s="12">
        <v>3</v>
      </c>
      <c r="M1862" s="12">
        <v>3</v>
      </c>
      <c r="N1862" s="12">
        <v>2</v>
      </c>
      <c r="O1862" s="12">
        <f>COUNTIF($P$2:P1862,P1862)</f>
        <v>29</v>
      </c>
      <c r="P1862" s="12" t="str">
        <f t="shared" si="88"/>
        <v>122030302</v>
      </c>
      <c r="Q1862" s="12" t="str">
        <f t="shared" si="89"/>
        <v>1220303020029</v>
      </c>
      <c r="R1862" s="20" t="s">
        <v>1449</v>
      </c>
      <c r="S1862" s="20" t="s">
        <v>1549</v>
      </c>
      <c r="AW1862" s="12">
        <v>7</v>
      </c>
      <c r="BF1862" s="12" t="s">
        <v>50</v>
      </c>
      <c r="BG1862" s="21">
        <v>1</v>
      </c>
      <c r="BI1862" s="12">
        <v>1</v>
      </c>
      <c r="BJ1862" s="12">
        <v>1</v>
      </c>
    </row>
    <row r="1863" spans="1:62" ht="45" x14ac:dyDescent="0.25">
      <c r="A1863" s="12">
        <v>1</v>
      </c>
      <c r="B1863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63" s="11" t="str">
        <f>IFERROR(VLOOKUP(I1863,lvl_1[],2,FALSE),"Нет")</f>
        <v>Общий расчет</v>
      </c>
      <c r="D1863" s="11" t="str">
        <f>IFERROR(VLOOKUP(Rule!J1863,lvl_2[],2,FALSE),"Нет")</f>
        <v>Ци Мень</v>
      </c>
      <c r="E1863" s="11" t="str">
        <f>IFERROR(VLOOKUP(Rule!K1863,lvl_3[],2,FALSE),"Нет")</f>
        <v>Анализ Дворца</v>
      </c>
      <c r="F1863" s="11" t="str">
        <f>IFERROR(INDEX(lvl_4[],MATCH(L1863,lvl_4[ID],0),MATCH(TEXT(K1863,"##0"),lvl_4[#Headers],0)),"Нет")</f>
        <v>Операторы</v>
      </c>
      <c r="G1863" s="11" t="str">
        <f>IFERROR(INDEX(lvl_5[],MATCH(M1863,lvl_5[ID],0),MATCH(_xlfn.CONCAT(TEXT(K1863,"##0"),"_",TEXT(L1863,"##0")),lvl_5[#Headers],0)),"Нет")</f>
        <v>Дух</v>
      </c>
      <c r="H1863" s="11" t="str">
        <f>IFERROR(INDEX(lvl_6[],MATCH(N1863,lvl_6[ID],0),MATCH(_xlfn.CONCAT(K1863,"_",L1863,"_",M1863),lvl_6[#Headers],0)),"Нет")</f>
        <v>Дух. Отношение элемента оператора к элементу дворца</v>
      </c>
      <c r="I1863" s="12">
        <v>1</v>
      </c>
      <c r="J1863" s="12">
        <v>2</v>
      </c>
      <c r="K1863" s="12">
        <v>2</v>
      </c>
      <c r="L1863" s="12">
        <v>3</v>
      </c>
      <c r="M1863" s="12">
        <v>3</v>
      </c>
      <c r="N1863" s="12">
        <v>2</v>
      </c>
      <c r="O1863" s="12">
        <f>COUNTIF($P$2:P1863,P1863)</f>
        <v>30</v>
      </c>
      <c r="P1863" s="12" t="str">
        <f t="shared" si="88"/>
        <v>122030302</v>
      </c>
      <c r="Q1863" s="12" t="str">
        <f t="shared" si="89"/>
        <v>1220303020030</v>
      </c>
      <c r="R1863" s="20" t="s">
        <v>1449</v>
      </c>
      <c r="S1863" s="20" t="s">
        <v>1551</v>
      </c>
      <c r="AW1863" s="12">
        <v>7</v>
      </c>
      <c r="BF1863" s="12" t="s">
        <v>53</v>
      </c>
      <c r="BG1863" s="21">
        <v>1</v>
      </c>
      <c r="BI1863" s="12">
        <v>1</v>
      </c>
      <c r="BJ1863" s="12">
        <v>1</v>
      </c>
    </row>
    <row r="1864" spans="1:62" ht="45" x14ac:dyDescent="0.25">
      <c r="A1864" s="12">
        <v>1</v>
      </c>
      <c r="B1864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64" s="11" t="str">
        <f>IFERROR(VLOOKUP(I1864,lvl_1[],2,FALSE),"Нет")</f>
        <v>Общий расчет</v>
      </c>
      <c r="D1864" s="11" t="str">
        <f>IFERROR(VLOOKUP(Rule!J1864,lvl_2[],2,FALSE),"Нет")</f>
        <v>Ци Мень</v>
      </c>
      <c r="E1864" s="11" t="str">
        <f>IFERROR(VLOOKUP(Rule!K1864,lvl_3[],2,FALSE),"Нет")</f>
        <v>Анализ Дворца</v>
      </c>
      <c r="F1864" s="11" t="str">
        <f>IFERROR(INDEX(lvl_4[],MATCH(L1864,lvl_4[ID],0),MATCH(TEXT(K1864,"##0"),lvl_4[#Headers],0)),"Нет")</f>
        <v>Операторы</v>
      </c>
      <c r="G1864" s="11" t="str">
        <f>IFERROR(INDEX(lvl_5[],MATCH(M1864,lvl_5[ID],0),MATCH(_xlfn.CONCAT(TEXT(K1864,"##0"),"_",TEXT(L1864,"##0")),lvl_5[#Headers],0)),"Нет")</f>
        <v>Дух</v>
      </c>
      <c r="H1864" s="11" t="str">
        <f>IFERROR(INDEX(lvl_6[],MATCH(N1864,lvl_6[ID],0),MATCH(_xlfn.CONCAT(K1864,"_",L1864,"_",M1864),lvl_6[#Headers],0)),"Нет")</f>
        <v>Дух. Отношение элемента оператора к элементу дворца</v>
      </c>
      <c r="I1864" s="12">
        <v>1</v>
      </c>
      <c r="J1864" s="12">
        <v>2</v>
      </c>
      <c r="K1864" s="12">
        <v>2</v>
      </c>
      <c r="L1864" s="12">
        <v>3</v>
      </c>
      <c r="M1864" s="12">
        <v>3</v>
      </c>
      <c r="N1864" s="12">
        <v>2</v>
      </c>
      <c r="O1864" s="12">
        <f>COUNTIF($P$2:P1864,P1864)</f>
        <v>31</v>
      </c>
      <c r="P1864" s="12" t="str">
        <f t="shared" si="88"/>
        <v>122030302</v>
      </c>
      <c r="Q1864" s="12" t="str">
        <f t="shared" si="89"/>
        <v>1220303020031</v>
      </c>
      <c r="R1864" s="20" t="s">
        <v>1449</v>
      </c>
      <c r="S1864" s="20" t="s">
        <v>1547</v>
      </c>
      <c r="AW1864" s="12">
        <v>7</v>
      </c>
      <c r="BF1864" s="12" t="s">
        <v>56</v>
      </c>
      <c r="BG1864" s="21">
        <v>0.5</v>
      </c>
      <c r="BJ1864" s="12">
        <v>1</v>
      </c>
    </row>
    <row r="1865" spans="1:62" ht="45" x14ac:dyDescent="0.25">
      <c r="A1865" s="12">
        <v>1</v>
      </c>
      <c r="B1865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65" s="11" t="str">
        <f>IFERROR(VLOOKUP(I1865,lvl_1[],2,FALSE),"Нет")</f>
        <v>Общий расчет</v>
      </c>
      <c r="D1865" s="11" t="str">
        <f>IFERROR(VLOOKUP(Rule!J1865,lvl_2[],2,FALSE),"Нет")</f>
        <v>Ци Мень</v>
      </c>
      <c r="E1865" s="11" t="str">
        <f>IFERROR(VLOOKUP(Rule!K1865,lvl_3[],2,FALSE),"Нет")</f>
        <v>Анализ Дворца</v>
      </c>
      <c r="F1865" s="11" t="str">
        <f>IFERROR(INDEX(lvl_4[],MATCH(L1865,lvl_4[ID],0),MATCH(TEXT(K1865,"##0"),lvl_4[#Headers],0)),"Нет")</f>
        <v>Операторы</v>
      </c>
      <c r="G1865" s="11" t="str">
        <f>IFERROR(INDEX(lvl_5[],MATCH(M1865,lvl_5[ID],0),MATCH(_xlfn.CONCAT(TEXT(K1865,"##0"),"_",TEXT(L1865,"##0")),lvl_5[#Headers],0)),"Нет")</f>
        <v>Дух</v>
      </c>
      <c r="H1865" s="11" t="str">
        <f>IFERROR(INDEX(lvl_6[],MATCH(N1865,lvl_6[ID],0),MATCH(_xlfn.CONCAT(K1865,"_",L1865,"_",M1865),lvl_6[#Headers],0)),"Нет")</f>
        <v>Дух. Отношение элемента оператора к элементу дворца</v>
      </c>
      <c r="I1865" s="12">
        <v>1</v>
      </c>
      <c r="J1865" s="12">
        <v>2</v>
      </c>
      <c r="K1865" s="12">
        <v>2</v>
      </c>
      <c r="L1865" s="12">
        <v>3</v>
      </c>
      <c r="M1865" s="12">
        <v>3</v>
      </c>
      <c r="N1865" s="12">
        <v>2</v>
      </c>
      <c r="O1865" s="12">
        <f>COUNTIF($P$2:P1865,P1865)</f>
        <v>32</v>
      </c>
      <c r="P1865" s="12" t="str">
        <f t="shared" si="88"/>
        <v>122030302</v>
      </c>
      <c r="Q1865" s="12" t="str">
        <f t="shared" si="89"/>
        <v>1220303020032</v>
      </c>
      <c r="R1865" s="20" t="s">
        <v>1449</v>
      </c>
      <c r="S1865" s="20" t="s">
        <v>1549</v>
      </c>
      <c r="AW1865" s="12">
        <v>7</v>
      </c>
      <c r="BF1865" s="12" t="s">
        <v>59</v>
      </c>
      <c r="BG1865" s="21">
        <v>1</v>
      </c>
      <c r="BJ1865" s="12">
        <v>1</v>
      </c>
    </row>
    <row r="1866" spans="1:62" ht="45" x14ac:dyDescent="0.25">
      <c r="A1866" s="12">
        <v>1</v>
      </c>
      <c r="B1866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66" s="11" t="str">
        <f>IFERROR(VLOOKUP(I1866,lvl_1[],2,FALSE),"Нет")</f>
        <v>Общий расчет</v>
      </c>
      <c r="D1866" s="11" t="str">
        <f>IFERROR(VLOOKUP(Rule!J1866,lvl_2[],2,FALSE),"Нет")</f>
        <v>Ци Мень</v>
      </c>
      <c r="E1866" s="11" t="str">
        <f>IFERROR(VLOOKUP(Rule!K1866,lvl_3[],2,FALSE),"Нет")</f>
        <v>Анализ Дворца</v>
      </c>
      <c r="F1866" s="11" t="str">
        <f>IFERROR(INDEX(lvl_4[],MATCH(L1866,lvl_4[ID],0),MATCH(TEXT(K1866,"##0"),lvl_4[#Headers],0)),"Нет")</f>
        <v>Операторы</v>
      </c>
      <c r="G1866" s="11" t="str">
        <f>IFERROR(INDEX(lvl_5[],MATCH(M1866,lvl_5[ID],0),MATCH(_xlfn.CONCAT(TEXT(K1866,"##0"),"_",TEXT(L1866,"##0")),lvl_5[#Headers],0)),"Нет")</f>
        <v>Дух</v>
      </c>
      <c r="H1866" s="11" t="str">
        <f>IFERROR(INDEX(lvl_6[],MATCH(N1866,lvl_6[ID],0),MATCH(_xlfn.CONCAT(K1866,"_",L1866,"_",M1866),lvl_6[#Headers],0)),"Нет")</f>
        <v>Дух. Отношение элемента оператора к элементу дворца</v>
      </c>
      <c r="I1866" s="12">
        <v>1</v>
      </c>
      <c r="J1866" s="12">
        <v>2</v>
      </c>
      <c r="K1866" s="12">
        <v>2</v>
      </c>
      <c r="L1866" s="12">
        <v>3</v>
      </c>
      <c r="M1866" s="12">
        <v>3</v>
      </c>
      <c r="N1866" s="12">
        <v>2</v>
      </c>
      <c r="O1866" s="12">
        <f>COUNTIF($P$2:P1866,P1866)</f>
        <v>33</v>
      </c>
      <c r="P1866" s="12" t="str">
        <f t="shared" si="88"/>
        <v>122030302</v>
      </c>
      <c r="Q1866" s="12" t="str">
        <f t="shared" si="89"/>
        <v>1220303020033</v>
      </c>
      <c r="R1866" s="20" t="s">
        <v>1449</v>
      </c>
      <c r="S1866" s="20" t="s">
        <v>1552</v>
      </c>
      <c r="AW1866" s="12">
        <v>6</v>
      </c>
      <c r="BF1866" s="12" t="s">
        <v>38</v>
      </c>
      <c r="BG1866" s="21">
        <v>0.5</v>
      </c>
      <c r="BJ1866" s="12">
        <v>1</v>
      </c>
    </row>
    <row r="1867" spans="1:62" ht="45" x14ac:dyDescent="0.25">
      <c r="A1867" s="12">
        <v>1</v>
      </c>
      <c r="B1867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67" s="11" t="str">
        <f>IFERROR(VLOOKUP(I1867,lvl_1[],2,FALSE),"Нет")</f>
        <v>Общий расчет</v>
      </c>
      <c r="D1867" s="11" t="str">
        <f>IFERROR(VLOOKUP(Rule!J1867,lvl_2[],2,FALSE),"Нет")</f>
        <v>Ци Мень</v>
      </c>
      <c r="E1867" s="11" t="str">
        <f>IFERROR(VLOOKUP(Rule!K1867,lvl_3[],2,FALSE),"Нет")</f>
        <v>Анализ Дворца</v>
      </c>
      <c r="F1867" s="11" t="str">
        <f>IFERROR(INDEX(lvl_4[],MATCH(L1867,lvl_4[ID],0),MATCH(TEXT(K1867,"##0"),lvl_4[#Headers],0)),"Нет")</f>
        <v>Операторы</v>
      </c>
      <c r="G1867" s="11" t="str">
        <f>IFERROR(INDEX(lvl_5[],MATCH(M1867,lvl_5[ID],0),MATCH(_xlfn.CONCAT(TEXT(K1867,"##0"),"_",TEXT(L1867,"##0")),lvl_5[#Headers],0)),"Нет")</f>
        <v>Дух</v>
      </c>
      <c r="H1867" s="11" t="str">
        <f>IFERROR(INDEX(lvl_6[],MATCH(N1867,lvl_6[ID],0),MATCH(_xlfn.CONCAT(K1867,"_",L1867,"_",M1867),lvl_6[#Headers],0)),"Нет")</f>
        <v>Дух. Отношение элемента оператора к элементу дворца</v>
      </c>
      <c r="I1867" s="12">
        <v>1</v>
      </c>
      <c r="J1867" s="12">
        <v>2</v>
      </c>
      <c r="K1867" s="12">
        <v>2</v>
      </c>
      <c r="L1867" s="12">
        <v>3</v>
      </c>
      <c r="M1867" s="12">
        <v>3</v>
      </c>
      <c r="N1867" s="12">
        <v>2</v>
      </c>
      <c r="O1867" s="12">
        <f>COUNTIF($P$2:P1867,P1867)</f>
        <v>34</v>
      </c>
      <c r="P1867" s="12" t="str">
        <f t="shared" si="88"/>
        <v>122030302</v>
      </c>
      <c r="Q1867" s="12" t="str">
        <f t="shared" si="89"/>
        <v>1220303020034</v>
      </c>
      <c r="R1867" s="20" t="s">
        <v>1449</v>
      </c>
      <c r="S1867" s="20" t="s">
        <v>1553</v>
      </c>
      <c r="AW1867" s="12">
        <v>6</v>
      </c>
      <c r="BF1867" s="12" t="s">
        <v>41</v>
      </c>
      <c r="BG1867" s="21">
        <v>0</v>
      </c>
      <c r="BI1867" s="12">
        <v>1</v>
      </c>
      <c r="BJ1867" s="12">
        <v>1</v>
      </c>
    </row>
    <row r="1868" spans="1:62" ht="45" x14ac:dyDescent="0.25">
      <c r="A1868" s="12">
        <v>1</v>
      </c>
      <c r="B1868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68" s="11" t="str">
        <f>IFERROR(VLOOKUP(I1868,lvl_1[],2,FALSE),"Нет")</f>
        <v>Общий расчет</v>
      </c>
      <c r="D1868" s="11" t="str">
        <f>IFERROR(VLOOKUP(Rule!J1868,lvl_2[],2,FALSE),"Нет")</f>
        <v>Ци Мень</v>
      </c>
      <c r="E1868" s="11" t="str">
        <f>IFERROR(VLOOKUP(Rule!K1868,lvl_3[],2,FALSE),"Нет")</f>
        <v>Анализ Дворца</v>
      </c>
      <c r="F1868" s="11" t="str">
        <f>IFERROR(INDEX(lvl_4[],MATCH(L1868,lvl_4[ID],0),MATCH(TEXT(K1868,"##0"),lvl_4[#Headers],0)),"Нет")</f>
        <v>Операторы</v>
      </c>
      <c r="G1868" s="11" t="str">
        <f>IFERROR(INDEX(lvl_5[],MATCH(M1868,lvl_5[ID],0),MATCH(_xlfn.CONCAT(TEXT(K1868,"##0"),"_",TEXT(L1868,"##0")),lvl_5[#Headers],0)),"Нет")</f>
        <v>Дух</v>
      </c>
      <c r="H1868" s="11" t="str">
        <f>IFERROR(INDEX(lvl_6[],MATCH(N1868,lvl_6[ID],0),MATCH(_xlfn.CONCAT(K1868,"_",L1868,"_",M1868),lvl_6[#Headers],0)),"Нет")</f>
        <v>Дух. Отношение элемента оператора к элементу дворца</v>
      </c>
      <c r="I1868" s="12">
        <v>1</v>
      </c>
      <c r="J1868" s="12">
        <v>2</v>
      </c>
      <c r="K1868" s="12">
        <v>2</v>
      </c>
      <c r="L1868" s="12">
        <v>3</v>
      </c>
      <c r="M1868" s="12">
        <v>3</v>
      </c>
      <c r="N1868" s="12">
        <v>2</v>
      </c>
      <c r="O1868" s="12">
        <f>COUNTIF($P$2:P1868,P1868)</f>
        <v>35</v>
      </c>
      <c r="P1868" s="12" t="str">
        <f t="shared" si="88"/>
        <v>122030302</v>
      </c>
      <c r="Q1868" s="12" t="str">
        <f t="shared" si="89"/>
        <v>1220303020035</v>
      </c>
      <c r="R1868" s="20" t="s">
        <v>1449</v>
      </c>
      <c r="S1868" s="20" t="s">
        <v>1554</v>
      </c>
      <c r="AW1868" s="12">
        <v>6</v>
      </c>
      <c r="BF1868" s="12" t="s">
        <v>44</v>
      </c>
      <c r="BG1868" s="21">
        <v>1</v>
      </c>
      <c r="BJ1868" s="12">
        <v>1</v>
      </c>
    </row>
    <row r="1869" spans="1:62" ht="45" x14ac:dyDescent="0.25">
      <c r="A1869" s="12">
        <v>1</v>
      </c>
      <c r="B1869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69" s="11" t="str">
        <f>IFERROR(VLOOKUP(I1869,lvl_1[],2,FALSE),"Нет")</f>
        <v>Общий расчет</v>
      </c>
      <c r="D1869" s="11" t="str">
        <f>IFERROR(VLOOKUP(Rule!J1869,lvl_2[],2,FALSE),"Нет")</f>
        <v>Ци Мень</v>
      </c>
      <c r="E1869" s="11" t="str">
        <f>IFERROR(VLOOKUP(Rule!K1869,lvl_3[],2,FALSE),"Нет")</f>
        <v>Анализ Дворца</v>
      </c>
      <c r="F1869" s="11" t="str">
        <f>IFERROR(INDEX(lvl_4[],MATCH(L1869,lvl_4[ID],0),MATCH(TEXT(K1869,"##0"),lvl_4[#Headers],0)),"Нет")</f>
        <v>Операторы</v>
      </c>
      <c r="G1869" s="11" t="str">
        <f>IFERROR(INDEX(lvl_5[],MATCH(M1869,lvl_5[ID],0),MATCH(_xlfn.CONCAT(TEXT(K1869,"##0"),"_",TEXT(L1869,"##0")),lvl_5[#Headers],0)),"Нет")</f>
        <v>Дух</v>
      </c>
      <c r="H1869" s="11" t="str">
        <f>IFERROR(INDEX(lvl_6[],MATCH(N1869,lvl_6[ID],0),MATCH(_xlfn.CONCAT(K1869,"_",L1869,"_",M1869),lvl_6[#Headers],0)),"Нет")</f>
        <v>Дух. Отношение элемента оператора к элементу дворца</v>
      </c>
      <c r="I1869" s="12">
        <v>1</v>
      </c>
      <c r="J1869" s="12">
        <v>2</v>
      </c>
      <c r="K1869" s="12">
        <v>2</v>
      </c>
      <c r="L1869" s="12">
        <v>3</v>
      </c>
      <c r="M1869" s="12">
        <v>3</v>
      </c>
      <c r="N1869" s="12">
        <v>2</v>
      </c>
      <c r="O1869" s="12">
        <f>COUNTIF($P$2:P1869,P1869)</f>
        <v>36</v>
      </c>
      <c r="P1869" s="12" t="str">
        <f t="shared" si="88"/>
        <v>122030302</v>
      </c>
      <c r="Q1869" s="12" t="str">
        <f t="shared" si="89"/>
        <v>1220303020036</v>
      </c>
      <c r="R1869" s="20" t="s">
        <v>1449</v>
      </c>
      <c r="S1869" s="20" t="s">
        <v>1555</v>
      </c>
      <c r="AW1869" s="12">
        <v>6</v>
      </c>
      <c r="BF1869" s="12" t="s">
        <v>47</v>
      </c>
      <c r="BG1869" s="21">
        <v>0.9</v>
      </c>
      <c r="BJ1869" s="12">
        <v>1</v>
      </c>
    </row>
    <row r="1870" spans="1:62" ht="45" x14ac:dyDescent="0.25">
      <c r="A1870" s="12">
        <v>1</v>
      </c>
      <c r="B1870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70" s="11" t="str">
        <f>IFERROR(VLOOKUP(I1870,lvl_1[],2,FALSE),"Нет")</f>
        <v>Общий расчет</v>
      </c>
      <c r="D1870" s="11" t="str">
        <f>IFERROR(VLOOKUP(Rule!J1870,lvl_2[],2,FALSE),"Нет")</f>
        <v>Ци Мень</v>
      </c>
      <c r="E1870" s="11" t="str">
        <f>IFERROR(VLOOKUP(Rule!K1870,lvl_3[],2,FALSE),"Нет")</f>
        <v>Анализ Дворца</v>
      </c>
      <c r="F1870" s="11" t="str">
        <f>IFERROR(INDEX(lvl_4[],MATCH(L1870,lvl_4[ID],0),MATCH(TEXT(K1870,"##0"),lvl_4[#Headers],0)),"Нет")</f>
        <v>Операторы</v>
      </c>
      <c r="G1870" s="11" t="str">
        <f>IFERROR(INDEX(lvl_5[],MATCH(M1870,lvl_5[ID],0),MATCH(_xlfn.CONCAT(TEXT(K1870,"##0"),"_",TEXT(L1870,"##0")),lvl_5[#Headers],0)),"Нет")</f>
        <v>Дух</v>
      </c>
      <c r="H1870" s="11" t="str">
        <f>IFERROR(INDEX(lvl_6[],MATCH(N1870,lvl_6[ID],0),MATCH(_xlfn.CONCAT(K1870,"_",L1870,"_",M1870),lvl_6[#Headers],0)),"Нет")</f>
        <v>Дух. Отношение элемента оператора к элементу дворца</v>
      </c>
      <c r="I1870" s="12">
        <v>1</v>
      </c>
      <c r="J1870" s="12">
        <v>2</v>
      </c>
      <c r="K1870" s="12">
        <v>2</v>
      </c>
      <c r="L1870" s="12">
        <v>3</v>
      </c>
      <c r="M1870" s="12">
        <v>3</v>
      </c>
      <c r="N1870" s="12">
        <v>2</v>
      </c>
      <c r="O1870" s="12">
        <f>COUNTIF($P$2:P1870,P1870)</f>
        <v>37</v>
      </c>
      <c r="P1870" s="12" t="str">
        <f t="shared" si="88"/>
        <v>122030302</v>
      </c>
      <c r="Q1870" s="12" t="str">
        <f t="shared" si="89"/>
        <v>1220303020037</v>
      </c>
      <c r="R1870" s="20" t="s">
        <v>1449</v>
      </c>
      <c r="S1870" s="20" t="s">
        <v>1554</v>
      </c>
      <c r="AW1870" s="12">
        <v>6</v>
      </c>
      <c r="BF1870" s="12" t="s">
        <v>50</v>
      </c>
      <c r="BG1870" s="21">
        <v>1</v>
      </c>
      <c r="BI1870" s="12">
        <v>1</v>
      </c>
      <c r="BJ1870" s="12">
        <v>1</v>
      </c>
    </row>
    <row r="1871" spans="1:62" ht="45" x14ac:dyDescent="0.25">
      <c r="A1871" s="12">
        <v>1</v>
      </c>
      <c r="B1871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71" s="11" t="str">
        <f>IFERROR(VLOOKUP(I1871,lvl_1[],2,FALSE),"Нет")</f>
        <v>Общий расчет</v>
      </c>
      <c r="D1871" s="11" t="str">
        <f>IFERROR(VLOOKUP(Rule!J1871,lvl_2[],2,FALSE),"Нет")</f>
        <v>Ци Мень</v>
      </c>
      <c r="E1871" s="11" t="str">
        <f>IFERROR(VLOOKUP(Rule!K1871,lvl_3[],2,FALSE),"Нет")</f>
        <v>Анализ Дворца</v>
      </c>
      <c r="F1871" s="11" t="str">
        <f>IFERROR(INDEX(lvl_4[],MATCH(L1871,lvl_4[ID],0),MATCH(TEXT(K1871,"##0"),lvl_4[#Headers],0)),"Нет")</f>
        <v>Операторы</v>
      </c>
      <c r="G1871" s="11" t="str">
        <f>IFERROR(INDEX(lvl_5[],MATCH(M1871,lvl_5[ID],0),MATCH(_xlfn.CONCAT(TEXT(K1871,"##0"),"_",TEXT(L1871,"##0")),lvl_5[#Headers],0)),"Нет")</f>
        <v>Дух</v>
      </c>
      <c r="H1871" s="11" t="str">
        <f>IFERROR(INDEX(lvl_6[],MATCH(N1871,lvl_6[ID],0),MATCH(_xlfn.CONCAT(K1871,"_",L1871,"_",M1871),lvl_6[#Headers],0)),"Нет")</f>
        <v>Дух. Отношение элемента оператора к элементу дворца</v>
      </c>
      <c r="I1871" s="12">
        <v>1</v>
      </c>
      <c r="J1871" s="12">
        <v>2</v>
      </c>
      <c r="K1871" s="12">
        <v>2</v>
      </c>
      <c r="L1871" s="12">
        <v>3</v>
      </c>
      <c r="M1871" s="12">
        <v>3</v>
      </c>
      <c r="N1871" s="12">
        <v>2</v>
      </c>
      <c r="O1871" s="12">
        <f>COUNTIF($P$2:P1871,P1871)</f>
        <v>38</v>
      </c>
      <c r="P1871" s="12" t="str">
        <f t="shared" si="88"/>
        <v>122030302</v>
      </c>
      <c r="Q1871" s="12" t="str">
        <f t="shared" si="89"/>
        <v>1220303020038</v>
      </c>
      <c r="R1871" s="20" t="s">
        <v>1449</v>
      </c>
      <c r="S1871" s="20" t="s">
        <v>1556</v>
      </c>
      <c r="AW1871" s="12">
        <v>6</v>
      </c>
      <c r="BF1871" s="12" t="s">
        <v>53</v>
      </c>
      <c r="BG1871" s="21">
        <v>1</v>
      </c>
      <c r="BI1871" s="12">
        <v>1</v>
      </c>
      <c r="BJ1871" s="12">
        <v>1</v>
      </c>
    </row>
    <row r="1872" spans="1:62" ht="45" x14ac:dyDescent="0.25">
      <c r="A1872" s="12">
        <v>1</v>
      </c>
      <c r="B1872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72" s="11" t="str">
        <f>IFERROR(VLOOKUP(I1872,lvl_1[],2,FALSE),"Нет")</f>
        <v>Общий расчет</v>
      </c>
      <c r="D1872" s="11" t="str">
        <f>IFERROR(VLOOKUP(Rule!J1872,lvl_2[],2,FALSE),"Нет")</f>
        <v>Ци Мень</v>
      </c>
      <c r="E1872" s="11" t="str">
        <f>IFERROR(VLOOKUP(Rule!K1872,lvl_3[],2,FALSE),"Нет")</f>
        <v>Анализ Дворца</v>
      </c>
      <c r="F1872" s="11" t="str">
        <f>IFERROR(INDEX(lvl_4[],MATCH(L1872,lvl_4[ID],0),MATCH(TEXT(K1872,"##0"),lvl_4[#Headers],0)),"Нет")</f>
        <v>Операторы</v>
      </c>
      <c r="G1872" s="11" t="str">
        <f>IFERROR(INDEX(lvl_5[],MATCH(M1872,lvl_5[ID],0),MATCH(_xlfn.CONCAT(TEXT(K1872,"##0"),"_",TEXT(L1872,"##0")),lvl_5[#Headers],0)),"Нет")</f>
        <v>Дух</v>
      </c>
      <c r="H1872" s="11" t="str">
        <f>IFERROR(INDEX(lvl_6[],MATCH(N1872,lvl_6[ID],0),MATCH(_xlfn.CONCAT(K1872,"_",L1872,"_",M1872),lvl_6[#Headers],0)),"Нет")</f>
        <v>Дух. Отношение элемента оператора к элементу дворца</v>
      </c>
      <c r="I1872" s="12">
        <v>1</v>
      </c>
      <c r="J1872" s="12">
        <v>2</v>
      </c>
      <c r="K1872" s="12">
        <v>2</v>
      </c>
      <c r="L1872" s="12">
        <v>3</v>
      </c>
      <c r="M1872" s="12">
        <v>3</v>
      </c>
      <c r="N1872" s="12">
        <v>2</v>
      </c>
      <c r="O1872" s="12">
        <f>COUNTIF($P$2:P1872,P1872)</f>
        <v>39</v>
      </c>
      <c r="P1872" s="12" t="str">
        <f t="shared" si="88"/>
        <v>122030302</v>
      </c>
      <c r="Q1872" s="12" t="str">
        <f t="shared" si="89"/>
        <v>1220303020039</v>
      </c>
      <c r="R1872" s="20" t="s">
        <v>1449</v>
      </c>
      <c r="S1872" s="20" t="s">
        <v>1552</v>
      </c>
      <c r="AW1872" s="12">
        <v>6</v>
      </c>
      <c r="BF1872" s="12" t="s">
        <v>56</v>
      </c>
      <c r="BG1872" s="21">
        <v>0.5</v>
      </c>
      <c r="BJ1872" s="12">
        <v>1</v>
      </c>
    </row>
    <row r="1873" spans="1:62" ht="45" x14ac:dyDescent="0.25">
      <c r="A1873" s="12">
        <v>1</v>
      </c>
      <c r="B1873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73" s="11" t="str">
        <f>IFERROR(VLOOKUP(I1873,lvl_1[],2,FALSE),"Нет")</f>
        <v>Общий расчет</v>
      </c>
      <c r="D1873" s="11" t="str">
        <f>IFERROR(VLOOKUP(Rule!J1873,lvl_2[],2,FALSE),"Нет")</f>
        <v>Ци Мень</v>
      </c>
      <c r="E1873" s="11" t="str">
        <f>IFERROR(VLOOKUP(Rule!K1873,lvl_3[],2,FALSE),"Нет")</f>
        <v>Анализ Дворца</v>
      </c>
      <c r="F1873" s="11" t="str">
        <f>IFERROR(INDEX(lvl_4[],MATCH(L1873,lvl_4[ID],0),MATCH(TEXT(K1873,"##0"),lvl_4[#Headers],0)),"Нет")</f>
        <v>Операторы</v>
      </c>
      <c r="G1873" s="11" t="str">
        <f>IFERROR(INDEX(lvl_5[],MATCH(M1873,lvl_5[ID],0),MATCH(_xlfn.CONCAT(TEXT(K1873,"##0"),"_",TEXT(L1873,"##0")),lvl_5[#Headers],0)),"Нет")</f>
        <v>Дух</v>
      </c>
      <c r="H1873" s="11" t="str">
        <f>IFERROR(INDEX(lvl_6[],MATCH(N1873,lvl_6[ID],0),MATCH(_xlfn.CONCAT(K1873,"_",L1873,"_",M1873),lvl_6[#Headers],0)),"Нет")</f>
        <v>Дух. Отношение элемента оператора к элементу дворца</v>
      </c>
      <c r="I1873" s="12">
        <v>1</v>
      </c>
      <c r="J1873" s="12">
        <v>2</v>
      </c>
      <c r="K1873" s="12">
        <v>2</v>
      </c>
      <c r="L1873" s="12">
        <v>3</v>
      </c>
      <c r="M1873" s="12">
        <v>3</v>
      </c>
      <c r="N1873" s="12">
        <v>2</v>
      </c>
      <c r="O1873" s="12">
        <f>COUNTIF($P$2:P1873,P1873)</f>
        <v>40</v>
      </c>
      <c r="P1873" s="12" t="str">
        <f t="shared" si="88"/>
        <v>122030302</v>
      </c>
      <c r="Q1873" s="12" t="str">
        <f t="shared" si="89"/>
        <v>1220303020040</v>
      </c>
      <c r="R1873" s="20" t="s">
        <v>1449</v>
      </c>
      <c r="S1873" s="20" t="s">
        <v>1554</v>
      </c>
      <c r="AW1873" s="12">
        <v>6</v>
      </c>
      <c r="BF1873" s="12" t="s">
        <v>59</v>
      </c>
      <c r="BG1873" s="21">
        <v>1</v>
      </c>
      <c r="BJ1873" s="12">
        <v>1</v>
      </c>
    </row>
    <row r="1874" spans="1:62" ht="45" x14ac:dyDescent="0.25">
      <c r="A1874" s="12">
        <v>1</v>
      </c>
      <c r="B1874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74" s="11" t="str">
        <f>IFERROR(VLOOKUP(I1874,lvl_1[],2,FALSE),"Нет")</f>
        <v>Общий расчет</v>
      </c>
      <c r="D1874" s="11" t="str">
        <f>IFERROR(VLOOKUP(Rule!J1874,lvl_2[],2,FALSE),"Нет")</f>
        <v>Ци Мень</v>
      </c>
      <c r="E1874" s="11" t="str">
        <f>IFERROR(VLOOKUP(Rule!K1874,lvl_3[],2,FALSE),"Нет")</f>
        <v>Анализ Дворца</v>
      </c>
      <c r="F1874" s="11" t="str">
        <f>IFERROR(INDEX(lvl_4[],MATCH(L1874,lvl_4[ID],0),MATCH(TEXT(K1874,"##0"),lvl_4[#Headers],0)),"Нет")</f>
        <v>Операторы</v>
      </c>
      <c r="G1874" s="11" t="str">
        <f>IFERROR(INDEX(lvl_5[],MATCH(M1874,lvl_5[ID],0),MATCH(_xlfn.CONCAT(TEXT(K1874,"##0"),"_",TEXT(L1874,"##0")),lvl_5[#Headers],0)),"Нет")</f>
        <v>Дух</v>
      </c>
      <c r="H1874" s="11" t="str">
        <f>IFERROR(INDEX(lvl_6[],MATCH(N1874,lvl_6[ID],0),MATCH(_xlfn.CONCAT(K1874,"_",L1874,"_",M1874),lvl_6[#Headers],0)),"Нет")</f>
        <v>Дух. Отношение элемента оператора к элементу дворца</v>
      </c>
      <c r="I1874" s="12">
        <v>1</v>
      </c>
      <c r="J1874" s="12">
        <v>2</v>
      </c>
      <c r="K1874" s="12">
        <v>2</v>
      </c>
      <c r="L1874" s="12">
        <v>3</v>
      </c>
      <c r="M1874" s="12">
        <v>3</v>
      </c>
      <c r="N1874" s="12">
        <v>2</v>
      </c>
      <c r="O1874" s="12">
        <f>COUNTIF($P$2:P1874,P1874)</f>
        <v>41</v>
      </c>
      <c r="P1874" s="12" t="str">
        <f t="shared" si="88"/>
        <v>122030302</v>
      </c>
      <c r="Q1874" s="12" t="str">
        <f t="shared" si="89"/>
        <v>1220303020041</v>
      </c>
      <c r="R1874" s="20" t="s">
        <v>1449</v>
      </c>
      <c r="S1874" s="20" t="s">
        <v>1557</v>
      </c>
      <c r="AW1874" s="12">
        <v>1</v>
      </c>
      <c r="BF1874" s="12" t="s">
        <v>38</v>
      </c>
      <c r="BG1874" s="21">
        <v>0</v>
      </c>
      <c r="BJ1874" s="12">
        <v>1</v>
      </c>
    </row>
    <row r="1875" spans="1:62" ht="45" x14ac:dyDescent="0.25">
      <c r="A1875" s="12">
        <v>1</v>
      </c>
      <c r="B1875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75" s="11" t="str">
        <f>IFERROR(VLOOKUP(I1875,lvl_1[],2,FALSE),"Нет")</f>
        <v>Общий расчет</v>
      </c>
      <c r="D1875" s="11" t="str">
        <f>IFERROR(VLOOKUP(Rule!J1875,lvl_2[],2,FALSE),"Нет")</f>
        <v>Ци Мень</v>
      </c>
      <c r="E1875" s="11" t="str">
        <f>IFERROR(VLOOKUP(Rule!K1875,lvl_3[],2,FALSE),"Нет")</f>
        <v>Анализ Дворца</v>
      </c>
      <c r="F1875" s="11" t="str">
        <f>IFERROR(INDEX(lvl_4[],MATCH(L1875,lvl_4[ID],0),MATCH(TEXT(K1875,"##0"),lvl_4[#Headers],0)),"Нет")</f>
        <v>Операторы</v>
      </c>
      <c r="G1875" s="11" t="str">
        <f>IFERROR(INDEX(lvl_5[],MATCH(M1875,lvl_5[ID],0),MATCH(_xlfn.CONCAT(TEXT(K1875,"##0"),"_",TEXT(L1875,"##0")),lvl_5[#Headers],0)),"Нет")</f>
        <v>Дух</v>
      </c>
      <c r="H1875" s="11" t="str">
        <f>IFERROR(INDEX(lvl_6[],MATCH(N1875,lvl_6[ID],0),MATCH(_xlfn.CONCAT(K1875,"_",L1875,"_",M1875),lvl_6[#Headers],0)),"Нет")</f>
        <v>Дух. Отношение элемента оператора к элементу дворца</v>
      </c>
      <c r="I1875" s="12">
        <v>1</v>
      </c>
      <c r="J1875" s="12">
        <v>2</v>
      </c>
      <c r="K1875" s="12">
        <v>2</v>
      </c>
      <c r="L1875" s="12">
        <v>3</v>
      </c>
      <c r="M1875" s="12">
        <v>3</v>
      </c>
      <c r="N1875" s="12">
        <v>2</v>
      </c>
      <c r="O1875" s="12">
        <f>COUNTIF($P$2:P1875,P1875)</f>
        <v>42</v>
      </c>
      <c r="P1875" s="12" t="str">
        <f t="shared" si="88"/>
        <v>122030302</v>
      </c>
      <c r="Q1875" s="12" t="str">
        <f t="shared" si="89"/>
        <v>1220303020042</v>
      </c>
      <c r="R1875" s="20" t="s">
        <v>1449</v>
      </c>
      <c r="S1875" s="20" t="s">
        <v>1558</v>
      </c>
      <c r="AW1875" s="12">
        <v>1</v>
      </c>
      <c r="BF1875" s="12" t="s">
        <v>41</v>
      </c>
      <c r="BG1875" s="21">
        <v>0.9</v>
      </c>
      <c r="BI1875" s="12">
        <v>1</v>
      </c>
      <c r="BJ1875" s="12">
        <v>1</v>
      </c>
    </row>
    <row r="1876" spans="1:62" ht="45" x14ac:dyDescent="0.25">
      <c r="A1876" s="12">
        <v>1</v>
      </c>
      <c r="B1876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76" s="11" t="str">
        <f>IFERROR(VLOOKUP(I1876,lvl_1[],2,FALSE),"Нет")</f>
        <v>Общий расчет</v>
      </c>
      <c r="D1876" s="11" t="str">
        <f>IFERROR(VLOOKUP(Rule!J1876,lvl_2[],2,FALSE),"Нет")</f>
        <v>Ци Мень</v>
      </c>
      <c r="E1876" s="11" t="str">
        <f>IFERROR(VLOOKUP(Rule!K1876,lvl_3[],2,FALSE),"Нет")</f>
        <v>Анализ Дворца</v>
      </c>
      <c r="F1876" s="11" t="str">
        <f>IFERROR(INDEX(lvl_4[],MATCH(L1876,lvl_4[ID],0),MATCH(TEXT(K1876,"##0"),lvl_4[#Headers],0)),"Нет")</f>
        <v>Операторы</v>
      </c>
      <c r="G1876" s="11" t="str">
        <f>IFERROR(INDEX(lvl_5[],MATCH(M1876,lvl_5[ID],0),MATCH(_xlfn.CONCAT(TEXT(K1876,"##0"),"_",TEXT(L1876,"##0")),lvl_5[#Headers],0)),"Нет")</f>
        <v>Дух</v>
      </c>
      <c r="H1876" s="11" t="str">
        <f>IFERROR(INDEX(lvl_6[],MATCH(N1876,lvl_6[ID],0),MATCH(_xlfn.CONCAT(K1876,"_",L1876,"_",M1876),lvl_6[#Headers],0)),"Нет")</f>
        <v>Дух. Отношение элемента оператора к элементу дворца</v>
      </c>
      <c r="I1876" s="12">
        <v>1</v>
      </c>
      <c r="J1876" s="12">
        <v>2</v>
      </c>
      <c r="K1876" s="12">
        <v>2</v>
      </c>
      <c r="L1876" s="12">
        <v>3</v>
      </c>
      <c r="M1876" s="12">
        <v>3</v>
      </c>
      <c r="N1876" s="12">
        <v>2</v>
      </c>
      <c r="O1876" s="12">
        <f>COUNTIF($P$2:P1876,P1876)</f>
        <v>43</v>
      </c>
      <c r="P1876" s="12" t="str">
        <f t="shared" si="88"/>
        <v>122030302</v>
      </c>
      <c r="Q1876" s="12" t="str">
        <f t="shared" si="89"/>
        <v>1220303020043</v>
      </c>
      <c r="R1876" s="20" t="s">
        <v>1449</v>
      </c>
      <c r="S1876" s="20" t="s">
        <v>1559</v>
      </c>
      <c r="AW1876" s="12">
        <v>1</v>
      </c>
      <c r="BF1876" s="12" t="s">
        <v>44</v>
      </c>
      <c r="BG1876" s="21">
        <v>0.5</v>
      </c>
      <c r="BJ1876" s="12">
        <v>1</v>
      </c>
    </row>
    <row r="1877" spans="1:62" ht="45" x14ac:dyDescent="0.25">
      <c r="A1877" s="12">
        <v>1</v>
      </c>
      <c r="B1877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77" s="11" t="str">
        <f>IFERROR(VLOOKUP(I1877,lvl_1[],2,FALSE),"Нет")</f>
        <v>Общий расчет</v>
      </c>
      <c r="D1877" s="11" t="str">
        <f>IFERROR(VLOOKUP(Rule!J1877,lvl_2[],2,FALSE),"Нет")</f>
        <v>Ци Мень</v>
      </c>
      <c r="E1877" s="11" t="str">
        <f>IFERROR(VLOOKUP(Rule!K1877,lvl_3[],2,FALSE),"Нет")</f>
        <v>Анализ Дворца</v>
      </c>
      <c r="F1877" s="11" t="str">
        <f>IFERROR(INDEX(lvl_4[],MATCH(L1877,lvl_4[ID],0),MATCH(TEXT(K1877,"##0"),lvl_4[#Headers],0)),"Нет")</f>
        <v>Операторы</v>
      </c>
      <c r="G1877" s="11" t="str">
        <f>IFERROR(INDEX(lvl_5[],MATCH(M1877,lvl_5[ID],0),MATCH(_xlfn.CONCAT(TEXT(K1877,"##0"),"_",TEXT(L1877,"##0")),lvl_5[#Headers],0)),"Нет")</f>
        <v>Дух</v>
      </c>
      <c r="H1877" s="11" t="str">
        <f>IFERROR(INDEX(lvl_6[],MATCH(N1877,lvl_6[ID],0),MATCH(_xlfn.CONCAT(K1877,"_",L1877,"_",M1877),lvl_6[#Headers],0)),"Нет")</f>
        <v>Дух. Отношение элемента оператора к элементу дворца</v>
      </c>
      <c r="I1877" s="12">
        <v>1</v>
      </c>
      <c r="J1877" s="12">
        <v>2</v>
      </c>
      <c r="K1877" s="12">
        <v>2</v>
      </c>
      <c r="L1877" s="12">
        <v>3</v>
      </c>
      <c r="M1877" s="12">
        <v>3</v>
      </c>
      <c r="N1877" s="12">
        <v>2</v>
      </c>
      <c r="O1877" s="12">
        <f>COUNTIF($P$2:P1877,P1877)</f>
        <v>44</v>
      </c>
      <c r="P1877" s="12" t="str">
        <f t="shared" si="88"/>
        <v>122030302</v>
      </c>
      <c r="Q1877" s="12" t="str">
        <f t="shared" si="89"/>
        <v>1220303020044</v>
      </c>
      <c r="R1877" s="20" t="s">
        <v>1449</v>
      </c>
      <c r="S1877" s="20" t="s">
        <v>1560</v>
      </c>
      <c r="AW1877" s="12">
        <v>1</v>
      </c>
      <c r="BF1877" s="12" t="s">
        <v>47</v>
      </c>
      <c r="BG1877" s="21">
        <v>1</v>
      </c>
      <c r="BJ1877" s="12">
        <v>1</v>
      </c>
    </row>
    <row r="1878" spans="1:62" ht="45" x14ac:dyDescent="0.25">
      <c r="A1878" s="12">
        <v>1</v>
      </c>
      <c r="B1878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78" s="11" t="str">
        <f>IFERROR(VLOOKUP(I1878,lvl_1[],2,FALSE),"Нет")</f>
        <v>Общий расчет</v>
      </c>
      <c r="D1878" s="11" t="str">
        <f>IFERROR(VLOOKUP(Rule!J1878,lvl_2[],2,FALSE),"Нет")</f>
        <v>Ци Мень</v>
      </c>
      <c r="E1878" s="11" t="str">
        <f>IFERROR(VLOOKUP(Rule!K1878,lvl_3[],2,FALSE),"Нет")</f>
        <v>Анализ Дворца</v>
      </c>
      <c r="F1878" s="11" t="str">
        <f>IFERROR(INDEX(lvl_4[],MATCH(L1878,lvl_4[ID],0),MATCH(TEXT(K1878,"##0"),lvl_4[#Headers],0)),"Нет")</f>
        <v>Операторы</v>
      </c>
      <c r="G1878" s="11" t="str">
        <f>IFERROR(INDEX(lvl_5[],MATCH(M1878,lvl_5[ID],0),MATCH(_xlfn.CONCAT(TEXT(K1878,"##0"),"_",TEXT(L1878,"##0")),lvl_5[#Headers],0)),"Нет")</f>
        <v>Дух</v>
      </c>
      <c r="H1878" s="11" t="str">
        <f>IFERROR(INDEX(lvl_6[],MATCH(N1878,lvl_6[ID],0),MATCH(_xlfn.CONCAT(K1878,"_",L1878,"_",M1878),lvl_6[#Headers],0)),"Нет")</f>
        <v>Дух. Отношение элемента оператора к элементу дворца</v>
      </c>
      <c r="I1878" s="12">
        <v>1</v>
      </c>
      <c r="J1878" s="12">
        <v>2</v>
      </c>
      <c r="K1878" s="12">
        <v>2</v>
      </c>
      <c r="L1878" s="12">
        <v>3</v>
      </c>
      <c r="M1878" s="12">
        <v>3</v>
      </c>
      <c r="N1878" s="12">
        <v>2</v>
      </c>
      <c r="O1878" s="12">
        <f>COUNTIF($P$2:P1878,P1878)</f>
        <v>45</v>
      </c>
      <c r="P1878" s="12" t="str">
        <f t="shared" si="88"/>
        <v>122030302</v>
      </c>
      <c r="Q1878" s="12" t="str">
        <f t="shared" si="89"/>
        <v>1220303020045</v>
      </c>
      <c r="R1878" s="20" t="s">
        <v>1449</v>
      </c>
      <c r="S1878" s="20" t="s">
        <v>1559</v>
      </c>
      <c r="AW1878" s="12">
        <v>1</v>
      </c>
      <c r="BF1878" s="12" t="s">
        <v>50</v>
      </c>
      <c r="BG1878" s="21">
        <v>0.5</v>
      </c>
      <c r="BI1878" s="12">
        <v>1</v>
      </c>
      <c r="BJ1878" s="12">
        <v>1</v>
      </c>
    </row>
    <row r="1879" spans="1:62" ht="45" x14ac:dyDescent="0.25">
      <c r="A1879" s="12">
        <v>1</v>
      </c>
      <c r="B1879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79" s="11" t="str">
        <f>IFERROR(VLOOKUP(I1879,lvl_1[],2,FALSE),"Нет")</f>
        <v>Общий расчет</v>
      </c>
      <c r="D1879" s="11" t="str">
        <f>IFERROR(VLOOKUP(Rule!J1879,lvl_2[],2,FALSE),"Нет")</f>
        <v>Ци Мень</v>
      </c>
      <c r="E1879" s="11" t="str">
        <f>IFERROR(VLOOKUP(Rule!K1879,lvl_3[],2,FALSE),"Нет")</f>
        <v>Анализ Дворца</v>
      </c>
      <c r="F1879" s="11" t="str">
        <f>IFERROR(INDEX(lvl_4[],MATCH(L1879,lvl_4[ID],0),MATCH(TEXT(K1879,"##0"),lvl_4[#Headers],0)),"Нет")</f>
        <v>Операторы</v>
      </c>
      <c r="G1879" s="11" t="str">
        <f>IFERROR(INDEX(lvl_5[],MATCH(M1879,lvl_5[ID],0),MATCH(_xlfn.CONCAT(TEXT(K1879,"##0"),"_",TEXT(L1879,"##0")),lvl_5[#Headers],0)),"Нет")</f>
        <v>Дух</v>
      </c>
      <c r="H1879" s="11" t="str">
        <f>IFERROR(INDEX(lvl_6[],MATCH(N1879,lvl_6[ID],0),MATCH(_xlfn.CONCAT(K1879,"_",L1879,"_",M1879),lvl_6[#Headers],0)),"Нет")</f>
        <v>Дух. Отношение элемента оператора к элементу дворца</v>
      </c>
      <c r="I1879" s="12">
        <v>1</v>
      </c>
      <c r="J1879" s="12">
        <v>2</v>
      </c>
      <c r="K1879" s="12">
        <v>2</v>
      </c>
      <c r="L1879" s="12">
        <v>3</v>
      </c>
      <c r="M1879" s="12">
        <v>3</v>
      </c>
      <c r="N1879" s="12">
        <v>2</v>
      </c>
      <c r="O1879" s="12">
        <f>COUNTIF($P$2:P1879,P1879)</f>
        <v>46</v>
      </c>
      <c r="P1879" s="12" t="str">
        <f t="shared" si="88"/>
        <v>122030302</v>
      </c>
      <c r="Q1879" s="12" t="str">
        <f t="shared" si="89"/>
        <v>1220303020046</v>
      </c>
      <c r="R1879" s="20" t="s">
        <v>1449</v>
      </c>
      <c r="S1879" s="20" t="s">
        <v>1561</v>
      </c>
      <c r="AW1879" s="12">
        <v>1</v>
      </c>
      <c r="BF1879" s="12" t="s">
        <v>53</v>
      </c>
      <c r="BG1879" s="21">
        <v>1</v>
      </c>
      <c r="BI1879" s="12">
        <v>1</v>
      </c>
      <c r="BJ1879" s="12">
        <v>1</v>
      </c>
    </row>
    <row r="1880" spans="1:62" ht="45" x14ac:dyDescent="0.25">
      <c r="A1880" s="12">
        <v>1</v>
      </c>
      <c r="B1880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80" s="11" t="str">
        <f>IFERROR(VLOOKUP(I1880,lvl_1[],2,FALSE),"Нет")</f>
        <v>Общий расчет</v>
      </c>
      <c r="D1880" s="11" t="str">
        <f>IFERROR(VLOOKUP(Rule!J1880,lvl_2[],2,FALSE),"Нет")</f>
        <v>Ци Мень</v>
      </c>
      <c r="E1880" s="11" t="str">
        <f>IFERROR(VLOOKUP(Rule!K1880,lvl_3[],2,FALSE),"Нет")</f>
        <v>Анализ Дворца</v>
      </c>
      <c r="F1880" s="11" t="str">
        <f>IFERROR(INDEX(lvl_4[],MATCH(L1880,lvl_4[ID],0),MATCH(TEXT(K1880,"##0"),lvl_4[#Headers],0)),"Нет")</f>
        <v>Операторы</v>
      </c>
      <c r="G1880" s="11" t="str">
        <f>IFERROR(INDEX(lvl_5[],MATCH(M1880,lvl_5[ID],0),MATCH(_xlfn.CONCAT(TEXT(K1880,"##0"),"_",TEXT(L1880,"##0")),lvl_5[#Headers],0)),"Нет")</f>
        <v>Дух</v>
      </c>
      <c r="H1880" s="11" t="str">
        <f>IFERROR(INDEX(lvl_6[],MATCH(N1880,lvl_6[ID],0),MATCH(_xlfn.CONCAT(K1880,"_",L1880,"_",M1880),lvl_6[#Headers],0)),"Нет")</f>
        <v>Дух. Отношение элемента оператора к элементу дворца</v>
      </c>
      <c r="I1880" s="12">
        <v>1</v>
      </c>
      <c r="J1880" s="12">
        <v>2</v>
      </c>
      <c r="K1880" s="12">
        <v>2</v>
      </c>
      <c r="L1880" s="12">
        <v>3</v>
      </c>
      <c r="M1880" s="12">
        <v>3</v>
      </c>
      <c r="N1880" s="12">
        <v>2</v>
      </c>
      <c r="O1880" s="12">
        <f>COUNTIF($P$2:P1880,P1880)</f>
        <v>47</v>
      </c>
      <c r="P1880" s="12" t="str">
        <f t="shared" si="88"/>
        <v>122030302</v>
      </c>
      <c r="Q1880" s="12" t="str">
        <f t="shared" si="89"/>
        <v>1220303020047</v>
      </c>
      <c r="R1880" s="20" t="s">
        <v>1449</v>
      </c>
      <c r="S1880" s="20" t="s">
        <v>1557</v>
      </c>
      <c r="AW1880" s="12">
        <v>1</v>
      </c>
      <c r="BF1880" s="12" t="s">
        <v>56</v>
      </c>
      <c r="BG1880" s="21">
        <v>0</v>
      </c>
      <c r="BJ1880" s="12">
        <v>1</v>
      </c>
    </row>
    <row r="1881" spans="1:62" ht="45" x14ac:dyDescent="0.25">
      <c r="A1881" s="12">
        <v>1</v>
      </c>
      <c r="B1881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81" s="11" t="str">
        <f>IFERROR(VLOOKUP(I1881,lvl_1[],2,FALSE),"Нет")</f>
        <v>Общий расчет</v>
      </c>
      <c r="D1881" s="11" t="str">
        <f>IFERROR(VLOOKUP(Rule!J1881,lvl_2[],2,FALSE),"Нет")</f>
        <v>Ци Мень</v>
      </c>
      <c r="E1881" s="11" t="str">
        <f>IFERROR(VLOOKUP(Rule!K1881,lvl_3[],2,FALSE),"Нет")</f>
        <v>Анализ Дворца</v>
      </c>
      <c r="F1881" s="11" t="str">
        <f>IFERROR(INDEX(lvl_4[],MATCH(L1881,lvl_4[ID],0),MATCH(TEXT(K1881,"##0"),lvl_4[#Headers],0)),"Нет")</f>
        <v>Операторы</v>
      </c>
      <c r="G1881" s="11" t="str">
        <f>IFERROR(INDEX(lvl_5[],MATCH(M1881,lvl_5[ID],0),MATCH(_xlfn.CONCAT(TEXT(K1881,"##0"),"_",TEXT(L1881,"##0")),lvl_5[#Headers],0)),"Нет")</f>
        <v>Дух</v>
      </c>
      <c r="H1881" s="11" t="str">
        <f>IFERROR(INDEX(lvl_6[],MATCH(N1881,lvl_6[ID],0),MATCH(_xlfn.CONCAT(K1881,"_",L1881,"_",M1881),lvl_6[#Headers],0)),"Нет")</f>
        <v>Дух. Отношение элемента оператора к элементу дворца</v>
      </c>
      <c r="I1881" s="12">
        <v>1</v>
      </c>
      <c r="J1881" s="12">
        <v>2</v>
      </c>
      <c r="K1881" s="12">
        <v>2</v>
      </c>
      <c r="L1881" s="12">
        <v>3</v>
      </c>
      <c r="M1881" s="12">
        <v>3</v>
      </c>
      <c r="N1881" s="12">
        <v>2</v>
      </c>
      <c r="O1881" s="12">
        <f>COUNTIF($P$2:P1881,P1881)</f>
        <v>48</v>
      </c>
      <c r="P1881" s="12" t="str">
        <f t="shared" si="88"/>
        <v>122030302</v>
      </c>
      <c r="Q1881" s="12" t="str">
        <f t="shared" si="89"/>
        <v>1220303020048</v>
      </c>
      <c r="R1881" s="20" t="s">
        <v>1449</v>
      </c>
      <c r="S1881" s="20" t="s">
        <v>1559</v>
      </c>
      <c r="AW1881" s="12">
        <v>1</v>
      </c>
      <c r="BF1881" s="12" t="s">
        <v>59</v>
      </c>
      <c r="BG1881" s="21">
        <v>0.5</v>
      </c>
      <c r="BJ1881" s="12">
        <v>1</v>
      </c>
    </row>
    <row r="1882" spans="1:62" ht="45" x14ac:dyDescent="0.25">
      <c r="A1882" s="12">
        <v>1</v>
      </c>
      <c r="B1882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82" s="11" t="str">
        <f>IFERROR(VLOOKUP(I1882,lvl_1[],2,FALSE),"Нет")</f>
        <v>Общий расчет</v>
      </c>
      <c r="D1882" s="11" t="str">
        <f>IFERROR(VLOOKUP(Rule!J1882,lvl_2[],2,FALSE),"Нет")</f>
        <v>Ци Мень</v>
      </c>
      <c r="E1882" s="11" t="str">
        <f>IFERROR(VLOOKUP(Rule!K1882,lvl_3[],2,FALSE),"Нет")</f>
        <v>Анализ Дворца</v>
      </c>
      <c r="F1882" s="11" t="str">
        <f>IFERROR(INDEX(lvl_4[],MATCH(L1882,lvl_4[ID],0),MATCH(TEXT(K1882,"##0"),lvl_4[#Headers],0)),"Нет")</f>
        <v>Операторы</v>
      </c>
      <c r="G1882" s="11" t="str">
        <f>IFERROR(INDEX(lvl_5[],MATCH(M1882,lvl_5[ID],0),MATCH(_xlfn.CONCAT(TEXT(K1882,"##0"),"_",TEXT(L1882,"##0")),lvl_5[#Headers],0)),"Нет")</f>
        <v>Дух</v>
      </c>
      <c r="H1882" s="11" t="str">
        <f>IFERROR(INDEX(lvl_6[],MATCH(N1882,lvl_6[ID],0),MATCH(_xlfn.CONCAT(K1882,"_",L1882,"_",M1882),lvl_6[#Headers],0)),"Нет")</f>
        <v>Дух. Отношение элемента оператора к элементу дворца</v>
      </c>
      <c r="I1882" s="12">
        <v>1</v>
      </c>
      <c r="J1882" s="12">
        <v>2</v>
      </c>
      <c r="K1882" s="12">
        <v>2</v>
      </c>
      <c r="L1882" s="12">
        <v>3</v>
      </c>
      <c r="M1882" s="12">
        <v>3</v>
      </c>
      <c r="N1882" s="12">
        <v>2</v>
      </c>
      <c r="O1882" s="12">
        <f>COUNTIF($P$2:P1882,P1882)</f>
        <v>49</v>
      </c>
      <c r="P1882" s="12" t="str">
        <f t="shared" si="88"/>
        <v>122030302</v>
      </c>
      <c r="Q1882" s="12" t="str">
        <f t="shared" si="89"/>
        <v>1220303020049</v>
      </c>
      <c r="R1882" s="20" t="s">
        <v>1449</v>
      </c>
      <c r="S1882" s="20" t="s">
        <v>1562</v>
      </c>
      <c r="AW1882" s="12">
        <v>8</v>
      </c>
      <c r="BF1882" s="12" t="s">
        <v>38</v>
      </c>
      <c r="BG1882" s="21">
        <v>1</v>
      </c>
      <c r="BJ1882" s="12">
        <v>1</v>
      </c>
    </row>
    <row r="1883" spans="1:62" ht="45" x14ac:dyDescent="0.25">
      <c r="A1883" s="12">
        <v>1</v>
      </c>
      <c r="B1883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83" s="11" t="str">
        <f>IFERROR(VLOOKUP(I1883,lvl_1[],2,FALSE),"Нет")</f>
        <v>Общий расчет</v>
      </c>
      <c r="D1883" s="11" t="str">
        <f>IFERROR(VLOOKUP(Rule!J1883,lvl_2[],2,FALSE),"Нет")</f>
        <v>Ци Мень</v>
      </c>
      <c r="E1883" s="11" t="str">
        <f>IFERROR(VLOOKUP(Rule!K1883,lvl_3[],2,FALSE),"Нет")</f>
        <v>Анализ Дворца</v>
      </c>
      <c r="F1883" s="11" t="str">
        <f>IFERROR(INDEX(lvl_4[],MATCH(L1883,lvl_4[ID],0),MATCH(TEXT(K1883,"##0"),lvl_4[#Headers],0)),"Нет")</f>
        <v>Операторы</v>
      </c>
      <c r="G1883" s="11" t="str">
        <f>IFERROR(INDEX(lvl_5[],MATCH(M1883,lvl_5[ID],0),MATCH(_xlfn.CONCAT(TEXT(K1883,"##0"),"_",TEXT(L1883,"##0")),lvl_5[#Headers],0)),"Нет")</f>
        <v>Дух</v>
      </c>
      <c r="H1883" s="11" t="str">
        <f>IFERROR(INDEX(lvl_6[],MATCH(N1883,lvl_6[ID],0),MATCH(_xlfn.CONCAT(K1883,"_",L1883,"_",M1883),lvl_6[#Headers],0)),"Нет")</f>
        <v>Дух. Отношение элемента оператора к элементу дворца</v>
      </c>
      <c r="I1883" s="12">
        <v>1</v>
      </c>
      <c r="J1883" s="12">
        <v>2</v>
      </c>
      <c r="K1883" s="12">
        <v>2</v>
      </c>
      <c r="L1883" s="12">
        <v>3</v>
      </c>
      <c r="M1883" s="12">
        <v>3</v>
      </c>
      <c r="N1883" s="12">
        <v>2</v>
      </c>
      <c r="O1883" s="12">
        <f>COUNTIF($P$2:P1883,P1883)</f>
        <v>50</v>
      </c>
      <c r="P1883" s="12" t="str">
        <f t="shared" si="88"/>
        <v>122030302</v>
      </c>
      <c r="Q1883" s="12" t="str">
        <f t="shared" si="89"/>
        <v>1220303020050</v>
      </c>
      <c r="R1883" s="20" t="s">
        <v>1449</v>
      </c>
      <c r="S1883" s="20" t="s">
        <v>1563</v>
      </c>
      <c r="AW1883" s="12">
        <v>8</v>
      </c>
      <c r="BF1883" s="12" t="s">
        <v>41</v>
      </c>
      <c r="BG1883" s="21">
        <v>0.5</v>
      </c>
      <c r="BI1883" s="12">
        <v>1</v>
      </c>
      <c r="BJ1883" s="12">
        <v>1</v>
      </c>
    </row>
    <row r="1884" spans="1:62" ht="45" x14ac:dyDescent="0.25">
      <c r="A1884" s="12">
        <v>1</v>
      </c>
      <c r="B1884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84" s="11" t="str">
        <f>IFERROR(VLOOKUP(I1884,lvl_1[],2,FALSE),"Нет")</f>
        <v>Общий расчет</v>
      </c>
      <c r="D1884" s="11" t="str">
        <f>IFERROR(VLOOKUP(Rule!J1884,lvl_2[],2,FALSE),"Нет")</f>
        <v>Ци Мень</v>
      </c>
      <c r="E1884" s="11" t="str">
        <f>IFERROR(VLOOKUP(Rule!K1884,lvl_3[],2,FALSE),"Нет")</f>
        <v>Анализ Дворца</v>
      </c>
      <c r="F1884" s="11" t="str">
        <f>IFERROR(INDEX(lvl_4[],MATCH(L1884,lvl_4[ID],0),MATCH(TEXT(K1884,"##0"),lvl_4[#Headers],0)),"Нет")</f>
        <v>Операторы</v>
      </c>
      <c r="G1884" s="11" t="str">
        <f>IFERROR(INDEX(lvl_5[],MATCH(M1884,lvl_5[ID],0),MATCH(_xlfn.CONCAT(TEXT(K1884,"##0"),"_",TEXT(L1884,"##0")),lvl_5[#Headers],0)),"Нет")</f>
        <v>Дух</v>
      </c>
      <c r="H1884" s="11" t="str">
        <f>IFERROR(INDEX(lvl_6[],MATCH(N1884,lvl_6[ID],0),MATCH(_xlfn.CONCAT(K1884,"_",L1884,"_",M1884),lvl_6[#Headers],0)),"Нет")</f>
        <v>Дух. Отношение элемента оператора к элементу дворца</v>
      </c>
      <c r="I1884" s="12">
        <v>1</v>
      </c>
      <c r="J1884" s="12">
        <v>2</v>
      </c>
      <c r="K1884" s="12">
        <v>2</v>
      </c>
      <c r="L1884" s="12">
        <v>3</v>
      </c>
      <c r="M1884" s="12">
        <v>3</v>
      </c>
      <c r="N1884" s="12">
        <v>2</v>
      </c>
      <c r="O1884" s="12">
        <f>COUNTIF($P$2:P1884,P1884)</f>
        <v>51</v>
      </c>
      <c r="P1884" s="12" t="str">
        <f t="shared" si="88"/>
        <v>122030302</v>
      </c>
      <c r="Q1884" s="12" t="str">
        <f t="shared" si="89"/>
        <v>1220303020051</v>
      </c>
      <c r="R1884" s="20" t="s">
        <v>1449</v>
      </c>
      <c r="S1884" s="20" t="s">
        <v>1564</v>
      </c>
      <c r="AW1884" s="12">
        <v>8</v>
      </c>
      <c r="BF1884" s="12" t="s">
        <v>44</v>
      </c>
      <c r="BG1884" s="21">
        <v>1</v>
      </c>
      <c r="BJ1884" s="12">
        <v>1</v>
      </c>
    </row>
    <row r="1885" spans="1:62" ht="45" x14ac:dyDescent="0.25">
      <c r="A1885" s="12">
        <v>1</v>
      </c>
      <c r="B1885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85" s="11" t="str">
        <f>IFERROR(VLOOKUP(I1885,lvl_1[],2,FALSE),"Нет")</f>
        <v>Общий расчет</v>
      </c>
      <c r="D1885" s="11" t="str">
        <f>IFERROR(VLOOKUP(Rule!J1885,lvl_2[],2,FALSE),"Нет")</f>
        <v>Ци Мень</v>
      </c>
      <c r="E1885" s="11" t="str">
        <f>IFERROR(VLOOKUP(Rule!K1885,lvl_3[],2,FALSE),"Нет")</f>
        <v>Анализ Дворца</v>
      </c>
      <c r="F1885" s="11" t="str">
        <f>IFERROR(INDEX(lvl_4[],MATCH(L1885,lvl_4[ID],0),MATCH(TEXT(K1885,"##0"),lvl_4[#Headers],0)),"Нет")</f>
        <v>Операторы</v>
      </c>
      <c r="G1885" s="11" t="str">
        <f>IFERROR(INDEX(lvl_5[],MATCH(M1885,lvl_5[ID],0),MATCH(_xlfn.CONCAT(TEXT(K1885,"##0"),"_",TEXT(L1885,"##0")),lvl_5[#Headers],0)),"Нет")</f>
        <v>Дух</v>
      </c>
      <c r="H1885" s="11" t="str">
        <f>IFERROR(INDEX(lvl_6[],MATCH(N1885,lvl_6[ID],0),MATCH(_xlfn.CONCAT(K1885,"_",L1885,"_",M1885),lvl_6[#Headers],0)),"Нет")</f>
        <v>Дух. Отношение элемента оператора к элементу дворца</v>
      </c>
      <c r="I1885" s="12">
        <v>1</v>
      </c>
      <c r="J1885" s="12">
        <v>2</v>
      </c>
      <c r="K1885" s="12">
        <v>2</v>
      </c>
      <c r="L1885" s="12">
        <v>3</v>
      </c>
      <c r="M1885" s="12">
        <v>3</v>
      </c>
      <c r="N1885" s="12">
        <v>2</v>
      </c>
      <c r="O1885" s="12">
        <f>COUNTIF($P$2:P1885,P1885)</f>
        <v>52</v>
      </c>
      <c r="P1885" s="12" t="str">
        <f t="shared" si="88"/>
        <v>122030302</v>
      </c>
      <c r="Q1885" s="12" t="str">
        <f t="shared" si="89"/>
        <v>1220303020052</v>
      </c>
      <c r="R1885" s="20" t="s">
        <v>1449</v>
      </c>
      <c r="S1885" s="20" t="s">
        <v>1565</v>
      </c>
      <c r="AW1885" s="12">
        <v>8</v>
      </c>
      <c r="BF1885" s="12" t="s">
        <v>47</v>
      </c>
      <c r="BG1885" s="21">
        <v>0</v>
      </c>
      <c r="BJ1885" s="12">
        <v>1</v>
      </c>
    </row>
    <row r="1886" spans="1:62" ht="45" x14ac:dyDescent="0.25">
      <c r="A1886" s="12">
        <v>1</v>
      </c>
      <c r="B1886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86" s="11" t="str">
        <f>IFERROR(VLOOKUP(I1886,lvl_1[],2,FALSE),"Нет")</f>
        <v>Общий расчет</v>
      </c>
      <c r="D1886" s="11" t="str">
        <f>IFERROR(VLOOKUP(Rule!J1886,lvl_2[],2,FALSE),"Нет")</f>
        <v>Ци Мень</v>
      </c>
      <c r="E1886" s="11" t="str">
        <f>IFERROR(VLOOKUP(Rule!K1886,lvl_3[],2,FALSE),"Нет")</f>
        <v>Анализ Дворца</v>
      </c>
      <c r="F1886" s="11" t="str">
        <f>IFERROR(INDEX(lvl_4[],MATCH(L1886,lvl_4[ID],0),MATCH(TEXT(K1886,"##0"),lvl_4[#Headers],0)),"Нет")</f>
        <v>Операторы</v>
      </c>
      <c r="G1886" s="11" t="str">
        <f>IFERROR(INDEX(lvl_5[],MATCH(M1886,lvl_5[ID],0),MATCH(_xlfn.CONCAT(TEXT(K1886,"##0"),"_",TEXT(L1886,"##0")),lvl_5[#Headers],0)),"Нет")</f>
        <v>Дух</v>
      </c>
      <c r="H1886" s="11" t="str">
        <f>IFERROR(INDEX(lvl_6[],MATCH(N1886,lvl_6[ID],0),MATCH(_xlfn.CONCAT(K1886,"_",L1886,"_",M1886),lvl_6[#Headers],0)),"Нет")</f>
        <v>Дух. Отношение элемента оператора к элементу дворца</v>
      </c>
      <c r="I1886" s="12">
        <v>1</v>
      </c>
      <c r="J1886" s="12">
        <v>2</v>
      </c>
      <c r="K1886" s="12">
        <v>2</v>
      </c>
      <c r="L1886" s="12">
        <v>3</v>
      </c>
      <c r="M1886" s="12">
        <v>3</v>
      </c>
      <c r="N1886" s="12">
        <v>2</v>
      </c>
      <c r="O1886" s="12">
        <f>COUNTIF($P$2:P1886,P1886)</f>
        <v>53</v>
      </c>
      <c r="P1886" s="12" t="str">
        <f t="shared" si="88"/>
        <v>122030302</v>
      </c>
      <c r="Q1886" s="12" t="str">
        <f t="shared" si="89"/>
        <v>1220303020053</v>
      </c>
      <c r="R1886" s="20" t="s">
        <v>1449</v>
      </c>
      <c r="S1886" s="20" t="s">
        <v>1564</v>
      </c>
      <c r="AW1886" s="12">
        <v>8</v>
      </c>
      <c r="BF1886" s="12" t="s">
        <v>50</v>
      </c>
      <c r="BG1886" s="21">
        <v>1</v>
      </c>
      <c r="BI1886" s="12">
        <v>1</v>
      </c>
      <c r="BJ1886" s="12">
        <v>1</v>
      </c>
    </row>
    <row r="1887" spans="1:62" ht="45" x14ac:dyDescent="0.25">
      <c r="A1887" s="12">
        <v>1</v>
      </c>
      <c r="B1887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87" s="11" t="str">
        <f>IFERROR(VLOOKUP(I1887,lvl_1[],2,FALSE),"Нет")</f>
        <v>Общий расчет</v>
      </c>
      <c r="D1887" s="11" t="str">
        <f>IFERROR(VLOOKUP(Rule!J1887,lvl_2[],2,FALSE),"Нет")</f>
        <v>Ци Мень</v>
      </c>
      <c r="E1887" s="11" t="str">
        <f>IFERROR(VLOOKUP(Rule!K1887,lvl_3[],2,FALSE),"Нет")</f>
        <v>Анализ Дворца</v>
      </c>
      <c r="F1887" s="11" t="str">
        <f>IFERROR(INDEX(lvl_4[],MATCH(L1887,lvl_4[ID],0),MATCH(TEXT(K1887,"##0"),lvl_4[#Headers],0)),"Нет")</f>
        <v>Операторы</v>
      </c>
      <c r="G1887" s="11" t="str">
        <f>IFERROR(INDEX(lvl_5[],MATCH(M1887,lvl_5[ID],0),MATCH(_xlfn.CONCAT(TEXT(K1887,"##0"),"_",TEXT(L1887,"##0")),lvl_5[#Headers],0)),"Нет")</f>
        <v>Дух</v>
      </c>
      <c r="H1887" s="11" t="str">
        <f>IFERROR(INDEX(lvl_6[],MATCH(N1887,lvl_6[ID],0),MATCH(_xlfn.CONCAT(K1887,"_",L1887,"_",M1887),lvl_6[#Headers],0)),"Нет")</f>
        <v>Дух. Отношение элемента оператора к элементу дворца</v>
      </c>
      <c r="I1887" s="12">
        <v>1</v>
      </c>
      <c r="J1887" s="12">
        <v>2</v>
      </c>
      <c r="K1887" s="12">
        <v>2</v>
      </c>
      <c r="L1887" s="12">
        <v>3</v>
      </c>
      <c r="M1887" s="12">
        <v>3</v>
      </c>
      <c r="N1887" s="12">
        <v>2</v>
      </c>
      <c r="O1887" s="12">
        <f>COUNTIF($P$2:P1887,P1887)</f>
        <v>54</v>
      </c>
      <c r="P1887" s="12" t="str">
        <f t="shared" si="88"/>
        <v>122030302</v>
      </c>
      <c r="Q1887" s="12" t="str">
        <f t="shared" si="89"/>
        <v>1220303020054</v>
      </c>
      <c r="R1887" s="20" t="s">
        <v>1449</v>
      </c>
      <c r="S1887" s="20" t="s">
        <v>1566</v>
      </c>
      <c r="AW1887" s="12">
        <v>8</v>
      </c>
      <c r="BF1887" s="12" t="s">
        <v>53</v>
      </c>
      <c r="BG1887" s="21">
        <v>0.9</v>
      </c>
      <c r="BI1887" s="12">
        <v>1</v>
      </c>
      <c r="BJ1887" s="12">
        <v>1</v>
      </c>
    </row>
    <row r="1888" spans="1:62" ht="45" x14ac:dyDescent="0.25">
      <c r="A1888" s="12">
        <v>1</v>
      </c>
      <c r="B1888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88" s="11" t="str">
        <f>IFERROR(VLOOKUP(I1888,lvl_1[],2,FALSE),"Нет")</f>
        <v>Общий расчет</v>
      </c>
      <c r="D1888" s="11" t="str">
        <f>IFERROR(VLOOKUP(Rule!J1888,lvl_2[],2,FALSE),"Нет")</f>
        <v>Ци Мень</v>
      </c>
      <c r="E1888" s="11" t="str">
        <f>IFERROR(VLOOKUP(Rule!K1888,lvl_3[],2,FALSE),"Нет")</f>
        <v>Анализ Дворца</v>
      </c>
      <c r="F1888" s="11" t="str">
        <f>IFERROR(INDEX(lvl_4[],MATCH(L1888,lvl_4[ID],0),MATCH(TEXT(K1888,"##0"),lvl_4[#Headers],0)),"Нет")</f>
        <v>Операторы</v>
      </c>
      <c r="G1888" s="11" t="str">
        <f>IFERROR(INDEX(lvl_5[],MATCH(M1888,lvl_5[ID],0),MATCH(_xlfn.CONCAT(TEXT(K1888,"##0"),"_",TEXT(L1888,"##0")),lvl_5[#Headers],0)),"Нет")</f>
        <v>Дух</v>
      </c>
      <c r="H1888" s="11" t="str">
        <f>IFERROR(INDEX(lvl_6[],MATCH(N1888,lvl_6[ID],0),MATCH(_xlfn.CONCAT(K1888,"_",L1888,"_",M1888),lvl_6[#Headers],0)),"Нет")</f>
        <v>Дух. Отношение элемента оператора к элементу дворца</v>
      </c>
      <c r="I1888" s="12">
        <v>1</v>
      </c>
      <c r="J1888" s="12">
        <v>2</v>
      </c>
      <c r="K1888" s="12">
        <v>2</v>
      </c>
      <c r="L1888" s="12">
        <v>3</v>
      </c>
      <c r="M1888" s="12">
        <v>3</v>
      </c>
      <c r="N1888" s="12">
        <v>2</v>
      </c>
      <c r="O1888" s="12">
        <f>COUNTIF($P$2:P1888,P1888)</f>
        <v>55</v>
      </c>
      <c r="P1888" s="12" t="str">
        <f t="shared" si="88"/>
        <v>122030302</v>
      </c>
      <c r="Q1888" s="12" t="str">
        <f t="shared" si="89"/>
        <v>1220303020055</v>
      </c>
      <c r="R1888" s="20" t="s">
        <v>1449</v>
      </c>
      <c r="S1888" s="20" t="s">
        <v>1562</v>
      </c>
      <c r="AW1888" s="12">
        <v>8</v>
      </c>
      <c r="BF1888" s="12" t="s">
        <v>56</v>
      </c>
      <c r="BG1888" s="21">
        <v>1</v>
      </c>
      <c r="BJ1888" s="12">
        <v>1</v>
      </c>
    </row>
    <row r="1889" spans="1:62" ht="45" x14ac:dyDescent="0.25">
      <c r="A1889" s="12">
        <v>1</v>
      </c>
      <c r="B1889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89" s="11" t="str">
        <f>IFERROR(VLOOKUP(I1889,lvl_1[],2,FALSE),"Нет")</f>
        <v>Общий расчет</v>
      </c>
      <c r="D1889" s="11" t="str">
        <f>IFERROR(VLOOKUP(Rule!J1889,lvl_2[],2,FALSE),"Нет")</f>
        <v>Ци Мень</v>
      </c>
      <c r="E1889" s="11" t="str">
        <f>IFERROR(VLOOKUP(Rule!K1889,lvl_3[],2,FALSE),"Нет")</f>
        <v>Анализ Дворца</v>
      </c>
      <c r="F1889" s="11" t="str">
        <f>IFERROR(INDEX(lvl_4[],MATCH(L1889,lvl_4[ID],0),MATCH(TEXT(K1889,"##0"),lvl_4[#Headers],0)),"Нет")</f>
        <v>Операторы</v>
      </c>
      <c r="G1889" s="11" t="str">
        <f>IFERROR(INDEX(lvl_5[],MATCH(M1889,lvl_5[ID],0),MATCH(_xlfn.CONCAT(TEXT(K1889,"##0"),"_",TEXT(L1889,"##0")),lvl_5[#Headers],0)),"Нет")</f>
        <v>Дух</v>
      </c>
      <c r="H1889" s="11" t="str">
        <f>IFERROR(INDEX(lvl_6[],MATCH(N1889,lvl_6[ID],0),MATCH(_xlfn.CONCAT(K1889,"_",L1889,"_",M1889),lvl_6[#Headers],0)),"Нет")</f>
        <v>Дух. Отношение элемента оператора к элементу дворца</v>
      </c>
      <c r="I1889" s="12">
        <v>1</v>
      </c>
      <c r="J1889" s="12">
        <v>2</v>
      </c>
      <c r="K1889" s="12">
        <v>2</v>
      </c>
      <c r="L1889" s="12">
        <v>3</v>
      </c>
      <c r="M1889" s="12">
        <v>3</v>
      </c>
      <c r="N1889" s="12">
        <v>2</v>
      </c>
      <c r="O1889" s="12">
        <f>COUNTIF($P$2:P1889,P1889)</f>
        <v>56</v>
      </c>
      <c r="P1889" s="12" t="str">
        <f t="shared" si="88"/>
        <v>122030302</v>
      </c>
      <c r="Q1889" s="12" t="str">
        <f t="shared" si="89"/>
        <v>1220303020056</v>
      </c>
      <c r="R1889" s="20" t="s">
        <v>1449</v>
      </c>
      <c r="S1889" s="20" t="s">
        <v>1564</v>
      </c>
      <c r="AW1889" s="12">
        <v>8</v>
      </c>
      <c r="BF1889" s="12" t="s">
        <v>59</v>
      </c>
      <c r="BG1889" s="21">
        <v>1</v>
      </c>
      <c r="BJ1889" s="12">
        <v>1</v>
      </c>
    </row>
    <row r="1890" spans="1:62" ht="45" x14ac:dyDescent="0.25">
      <c r="A1890" s="12">
        <v>1</v>
      </c>
      <c r="B1890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90" s="11" t="str">
        <f>IFERROR(VLOOKUP(I1890,lvl_1[],2,FALSE),"Нет")</f>
        <v>Общий расчет</v>
      </c>
      <c r="D1890" s="11" t="str">
        <f>IFERROR(VLOOKUP(Rule!J1890,lvl_2[],2,FALSE),"Нет")</f>
        <v>Ци Мень</v>
      </c>
      <c r="E1890" s="11" t="str">
        <f>IFERROR(VLOOKUP(Rule!K1890,lvl_3[],2,FALSE),"Нет")</f>
        <v>Анализ Дворца</v>
      </c>
      <c r="F1890" s="11" t="str">
        <f>IFERROR(INDEX(lvl_4[],MATCH(L1890,lvl_4[ID],0),MATCH(TEXT(K1890,"##0"),lvl_4[#Headers],0)),"Нет")</f>
        <v>Операторы</v>
      </c>
      <c r="G1890" s="11" t="str">
        <f>IFERROR(INDEX(lvl_5[],MATCH(M1890,lvl_5[ID],0),MATCH(_xlfn.CONCAT(TEXT(K1890,"##0"),"_",TEXT(L1890,"##0")),lvl_5[#Headers],0)),"Нет")</f>
        <v>Дух</v>
      </c>
      <c r="H1890" s="11" t="str">
        <f>IFERROR(INDEX(lvl_6[],MATCH(N1890,lvl_6[ID],0),MATCH(_xlfn.CONCAT(K1890,"_",L1890,"_",M1890),lvl_6[#Headers],0)),"Нет")</f>
        <v>Дух. Отношение элемента оператора к элементу дворца</v>
      </c>
      <c r="I1890" s="12">
        <v>1</v>
      </c>
      <c r="J1890" s="12">
        <v>2</v>
      </c>
      <c r="K1890" s="12">
        <v>2</v>
      </c>
      <c r="L1890" s="12">
        <v>3</v>
      </c>
      <c r="M1890" s="12">
        <v>3</v>
      </c>
      <c r="N1890" s="12">
        <v>2</v>
      </c>
      <c r="O1890" s="12">
        <f>COUNTIF($P$2:P1890,P1890)</f>
        <v>57</v>
      </c>
      <c r="P1890" s="12" t="str">
        <f t="shared" si="88"/>
        <v>122030302</v>
      </c>
      <c r="Q1890" s="12" t="str">
        <f t="shared" si="89"/>
        <v>1220303020057</v>
      </c>
      <c r="R1890" s="20" t="s">
        <v>1449</v>
      </c>
      <c r="S1890" s="20" t="s">
        <v>1567</v>
      </c>
      <c r="AW1890" s="12">
        <v>3</v>
      </c>
      <c r="BF1890" s="12" t="s">
        <v>38</v>
      </c>
      <c r="BG1890" s="21">
        <v>0.9</v>
      </c>
      <c r="BJ1890" s="12">
        <v>1</v>
      </c>
    </row>
    <row r="1891" spans="1:62" ht="45" x14ac:dyDescent="0.25">
      <c r="A1891" s="12">
        <v>1</v>
      </c>
      <c r="B1891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91" s="11" t="str">
        <f>IFERROR(VLOOKUP(I1891,lvl_1[],2,FALSE),"Нет")</f>
        <v>Общий расчет</v>
      </c>
      <c r="D1891" s="11" t="str">
        <f>IFERROR(VLOOKUP(Rule!J1891,lvl_2[],2,FALSE),"Нет")</f>
        <v>Ци Мень</v>
      </c>
      <c r="E1891" s="11" t="str">
        <f>IFERROR(VLOOKUP(Rule!K1891,lvl_3[],2,FALSE),"Нет")</f>
        <v>Анализ Дворца</v>
      </c>
      <c r="F1891" s="11" t="str">
        <f>IFERROR(INDEX(lvl_4[],MATCH(L1891,lvl_4[ID],0),MATCH(TEXT(K1891,"##0"),lvl_4[#Headers],0)),"Нет")</f>
        <v>Операторы</v>
      </c>
      <c r="G1891" s="11" t="str">
        <f>IFERROR(INDEX(lvl_5[],MATCH(M1891,lvl_5[ID],0),MATCH(_xlfn.CONCAT(TEXT(K1891,"##0"),"_",TEXT(L1891,"##0")),lvl_5[#Headers],0)),"Нет")</f>
        <v>Дух</v>
      </c>
      <c r="H1891" s="11" t="str">
        <f>IFERROR(INDEX(lvl_6[],MATCH(N1891,lvl_6[ID],0),MATCH(_xlfn.CONCAT(K1891,"_",L1891,"_",M1891),lvl_6[#Headers],0)),"Нет")</f>
        <v>Дух. Отношение элемента оператора к элементу дворца</v>
      </c>
      <c r="I1891" s="12">
        <v>1</v>
      </c>
      <c r="J1891" s="12">
        <v>2</v>
      </c>
      <c r="K1891" s="12">
        <v>2</v>
      </c>
      <c r="L1891" s="12">
        <v>3</v>
      </c>
      <c r="M1891" s="12">
        <v>3</v>
      </c>
      <c r="N1891" s="12">
        <v>2</v>
      </c>
      <c r="O1891" s="12">
        <f>COUNTIF($P$2:P1891,P1891)</f>
        <v>58</v>
      </c>
      <c r="P1891" s="12" t="str">
        <f t="shared" si="88"/>
        <v>122030302</v>
      </c>
      <c r="Q1891" s="12" t="str">
        <f t="shared" si="89"/>
        <v>1220303020058</v>
      </c>
      <c r="R1891" s="20" t="s">
        <v>1449</v>
      </c>
      <c r="S1891" s="20" t="s">
        <v>1568</v>
      </c>
      <c r="AW1891" s="12">
        <v>3</v>
      </c>
      <c r="BF1891" s="12" t="s">
        <v>41</v>
      </c>
      <c r="BG1891" s="21">
        <v>1</v>
      </c>
      <c r="BI1891" s="12">
        <v>1</v>
      </c>
      <c r="BJ1891" s="12">
        <v>1</v>
      </c>
    </row>
    <row r="1892" spans="1:62" ht="45" x14ac:dyDescent="0.25">
      <c r="A1892" s="12">
        <v>1</v>
      </c>
      <c r="B1892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92" s="11" t="str">
        <f>IFERROR(VLOOKUP(I1892,lvl_1[],2,FALSE),"Нет")</f>
        <v>Общий расчет</v>
      </c>
      <c r="D1892" s="11" t="str">
        <f>IFERROR(VLOOKUP(Rule!J1892,lvl_2[],2,FALSE),"Нет")</f>
        <v>Ци Мень</v>
      </c>
      <c r="E1892" s="11" t="str">
        <f>IFERROR(VLOOKUP(Rule!K1892,lvl_3[],2,FALSE),"Нет")</f>
        <v>Анализ Дворца</v>
      </c>
      <c r="F1892" s="11" t="str">
        <f>IFERROR(INDEX(lvl_4[],MATCH(L1892,lvl_4[ID],0),MATCH(TEXT(K1892,"##0"),lvl_4[#Headers],0)),"Нет")</f>
        <v>Операторы</v>
      </c>
      <c r="G1892" s="11" t="str">
        <f>IFERROR(INDEX(lvl_5[],MATCH(M1892,lvl_5[ID],0),MATCH(_xlfn.CONCAT(TEXT(K1892,"##0"),"_",TEXT(L1892,"##0")),lvl_5[#Headers],0)),"Нет")</f>
        <v>Дух</v>
      </c>
      <c r="H1892" s="11" t="str">
        <f>IFERROR(INDEX(lvl_6[],MATCH(N1892,lvl_6[ID],0),MATCH(_xlfn.CONCAT(K1892,"_",L1892,"_",M1892),lvl_6[#Headers],0)),"Нет")</f>
        <v>Дух. Отношение элемента оператора к элементу дворца</v>
      </c>
      <c r="I1892" s="12">
        <v>1</v>
      </c>
      <c r="J1892" s="12">
        <v>2</v>
      </c>
      <c r="K1892" s="12">
        <v>2</v>
      </c>
      <c r="L1892" s="12">
        <v>3</v>
      </c>
      <c r="M1892" s="12">
        <v>3</v>
      </c>
      <c r="N1892" s="12">
        <v>2</v>
      </c>
      <c r="O1892" s="12">
        <f>COUNTIF($P$2:P1892,P1892)</f>
        <v>59</v>
      </c>
      <c r="P1892" s="12" t="str">
        <f t="shared" si="88"/>
        <v>122030302</v>
      </c>
      <c r="Q1892" s="12" t="str">
        <f t="shared" si="89"/>
        <v>1220303020059</v>
      </c>
      <c r="R1892" s="20" t="s">
        <v>1449</v>
      </c>
      <c r="S1892" s="20" t="s">
        <v>1569</v>
      </c>
      <c r="AW1892" s="12">
        <v>3</v>
      </c>
      <c r="BF1892" s="12" t="s">
        <v>44</v>
      </c>
      <c r="BG1892" s="21">
        <v>0</v>
      </c>
      <c r="BJ1892" s="12">
        <v>1</v>
      </c>
    </row>
    <row r="1893" spans="1:62" ht="45" x14ac:dyDescent="0.25">
      <c r="A1893" s="12">
        <v>1</v>
      </c>
      <c r="B1893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93" s="11" t="str">
        <f>IFERROR(VLOOKUP(I1893,lvl_1[],2,FALSE),"Нет")</f>
        <v>Общий расчет</v>
      </c>
      <c r="D1893" s="11" t="str">
        <f>IFERROR(VLOOKUP(Rule!J1893,lvl_2[],2,FALSE),"Нет")</f>
        <v>Ци Мень</v>
      </c>
      <c r="E1893" s="11" t="str">
        <f>IFERROR(VLOOKUP(Rule!K1893,lvl_3[],2,FALSE),"Нет")</f>
        <v>Анализ Дворца</v>
      </c>
      <c r="F1893" s="11" t="str">
        <f>IFERROR(INDEX(lvl_4[],MATCH(L1893,lvl_4[ID],0),MATCH(TEXT(K1893,"##0"),lvl_4[#Headers],0)),"Нет")</f>
        <v>Операторы</v>
      </c>
      <c r="G1893" s="11" t="str">
        <f>IFERROR(INDEX(lvl_5[],MATCH(M1893,lvl_5[ID],0),MATCH(_xlfn.CONCAT(TEXT(K1893,"##0"),"_",TEXT(L1893,"##0")),lvl_5[#Headers],0)),"Нет")</f>
        <v>Дух</v>
      </c>
      <c r="H1893" s="11" t="str">
        <f>IFERROR(INDEX(lvl_6[],MATCH(N1893,lvl_6[ID],0),MATCH(_xlfn.CONCAT(K1893,"_",L1893,"_",M1893),lvl_6[#Headers],0)),"Нет")</f>
        <v>Дух. Отношение элемента оператора к элементу дворца</v>
      </c>
      <c r="I1893" s="12">
        <v>1</v>
      </c>
      <c r="J1893" s="12">
        <v>2</v>
      </c>
      <c r="K1893" s="12">
        <v>2</v>
      </c>
      <c r="L1893" s="12">
        <v>3</v>
      </c>
      <c r="M1893" s="12">
        <v>3</v>
      </c>
      <c r="N1893" s="12">
        <v>2</v>
      </c>
      <c r="O1893" s="12">
        <f>COUNTIF($P$2:P1893,P1893)</f>
        <v>60</v>
      </c>
      <c r="P1893" s="12" t="str">
        <f t="shared" si="88"/>
        <v>122030302</v>
      </c>
      <c r="Q1893" s="12" t="str">
        <f t="shared" si="89"/>
        <v>1220303020060</v>
      </c>
      <c r="R1893" s="20" t="s">
        <v>1449</v>
      </c>
      <c r="S1893" s="20" t="s">
        <v>1570</v>
      </c>
      <c r="AW1893" s="12">
        <v>3</v>
      </c>
      <c r="BF1893" s="12" t="s">
        <v>47</v>
      </c>
      <c r="BG1893" s="21">
        <v>1</v>
      </c>
      <c r="BJ1893" s="12">
        <v>1</v>
      </c>
    </row>
    <row r="1894" spans="1:62" ht="45" x14ac:dyDescent="0.25">
      <c r="A1894" s="12">
        <v>1</v>
      </c>
      <c r="B1894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94" s="11" t="str">
        <f>IFERROR(VLOOKUP(I1894,lvl_1[],2,FALSE),"Нет")</f>
        <v>Общий расчет</v>
      </c>
      <c r="D1894" s="11" t="str">
        <f>IFERROR(VLOOKUP(Rule!J1894,lvl_2[],2,FALSE),"Нет")</f>
        <v>Ци Мень</v>
      </c>
      <c r="E1894" s="11" t="str">
        <f>IFERROR(VLOOKUP(Rule!K1894,lvl_3[],2,FALSE),"Нет")</f>
        <v>Анализ Дворца</v>
      </c>
      <c r="F1894" s="11" t="str">
        <f>IFERROR(INDEX(lvl_4[],MATCH(L1894,lvl_4[ID],0),MATCH(TEXT(K1894,"##0"),lvl_4[#Headers],0)),"Нет")</f>
        <v>Операторы</v>
      </c>
      <c r="G1894" s="11" t="str">
        <f>IFERROR(INDEX(lvl_5[],MATCH(M1894,lvl_5[ID],0),MATCH(_xlfn.CONCAT(TEXT(K1894,"##0"),"_",TEXT(L1894,"##0")),lvl_5[#Headers],0)),"Нет")</f>
        <v>Дух</v>
      </c>
      <c r="H1894" s="11" t="str">
        <f>IFERROR(INDEX(lvl_6[],MATCH(N1894,lvl_6[ID],0),MATCH(_xlfn.CONCAT(K1894,"_",L1894,"_",M1894),lvl_6[#Headers],0)),"Нет")</f>
        <v>Дух. Отношение элемента оператора к элементу дворца</v>
      </c>
      <c r="I1894" s="12">
        <v>1</v>
      </c>
      <c r="J1894" s="12">
        <v>2</v>
      </c>
      <c r="K1894" s="12">
        <v>2</v>
      </c>
      <c r="L1894" s="12">
        <v>3</v>
      </c>
      <c r="M1894" s="12">
        <v>3</v>
      </c>
      <c r="N1894" s="12">
        <v>2</v>
      </c>
      <c r="O1894" s="12">
        <f>COUNTIF($P$2:P1894,P1894)</f>
        <v>61</v>
      </c>
      <c r="P1894" s="12" t="str">
        <f t="shared" si="88"/>
        <v>122030302</v>
      </c>
      <c r="Q1894" s="12" t="str">
        <f t="shared" si="89"/>
        <v>1220303020061</v>
      </c>
      <c r="R1894" s="20" t="s">
        <v>1449</v>
      </c>
      <c r="S1894" s="20" t="s">
        <v>1569</v>
      </c>
      <c r="AW1894" s="12">
        <v>3</v>
      </c>
      <c r="BF1894" s="12" t="s">
        <v>50</v>
      </c>
      <c r="BG1894" s="21">
        <v>0</v>
      </c>
      <c r="BI1894" s="12">
        <v>1</v>
      </c>
      <c r="BJ1894" s="12">
        <v>1</v>
      </c>
    </row>
    <row r="1895" spans="1:62" ht="45" x14ac:dyDescent="0.25">
      <c r="A1895" s="12">
        <v>1</v>
      </c>
      <c r="B1895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95" s="11" t="str">
        <f>IFERROR(VLOOKUP(I1895,lvl_1[],2,FALSE),"Нет")</f>
        <v>Общий расчет</v>
      </c>
      <c r="D1895" s="11" t="str">
        <f>IFERROR(VLOOKUP(Rule!J1895,lvl_2[],2,FALSE),"Нет")</f>
        <v>Ци Мень</v>
      </c>
      <c r="E1895" s="11" t="str">
        <f>IFERROR(VLOOKUP(Rule!K1895,lvl_3[],2,FALSE),"Нет")</f>
        <v>Анализ Дворца</v>
      </c>
      <c r="F1895" s="11" t="str">
        <f>IFERROR(INDEX(lvl_4[],MATCH(L1895,lvl_4[ID],0),MATCH(TEXT(K1895,"##0"),lvl_4[#Headers],0)),"Нет")</f>
        <v>Операторы</v>
      </c>
      <c r="G1895" s="11" t="str">
        <f>IFERROR(INDEX(lvl_5[],MATCH(M1895,lvl_5[ID],0),MATCH(_xlfn.CONCAT(TEXT(K1895,"##0"),"_",TEXT(L1895,"##0")),lvl_5[#Headers],0)),"Нет")</f>
        <v>Дух</v>
      </c>
      <c r="H1895" s="11" t="str">
        <f>IFERROR(INDEX(lvl_6[],MATCH(N1895,lvl_6[ID],0),MATCH(_xlfn.CONCAT(K1895,"_",L1895,"_",M1895),lvl_6[#Headers],0)),"Нет")</f>
        <v>Дух. Отношение элемента оператора к элементу дворца</v>
      </c>
      <c r="I1895" s="12">
        <v>1</v>
      </c>
      <c r="J1895" s="12">
        <v>2</v>
      </c>
      <c r="K1895" s="12">
        <v>2</v>
      </c>
      <c r="L1895" s="12">
        <v>3</v>
      </c>
      <c r="M1895" s="12">
        <v>3</v>
      </c>
      <c r="N1895" s="12">
        <v>2</v>
      </c>
      <c r="O1895" s="12">
        <f>COUNTIF($P$2:P1895,P1895)</f>
        <v>62</v>
      </c>
      <c r="P1895" s="12" t="str">
        <f t="shared" si="88"/>
        <v>122030302</v>
      </c>
      <c r="Q1895" s="12" t="str">
        <f t="shared" si="89"/>
        <v>1220303020062</v>
      </c>
      <c r="R1895" s="20" t="s">
        <v>1449</v>
      </c>
      <c r="S1895" s="20" t="s">
        <v>1571</v>
      </c>
      <c r="AW1895" s="12">
        <v>3</v>
      </c>
      <c r="BF1895" s="12" t="s">
        <v>53</v>
      </c>
      <c r="BG1895" s="21">
        <v>0.5</v>
      </c>
      <c r="BI1895" s="12">
        <v>1</v>
      </c>
      <c r="BJ1895" s="12">
        <v>1</v>
      </c>
    </row>
    <row r="1896" spans="1:62" ht="45" x14ac:dyDescent="0.25">
      <c r="A1896" s="12">
        <v>1</v>
      </c>
      <c r="B1896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96" s="11" t="str">
        <f>IFERROR(VLOOKUP(I1896,lvl_1[],2,FALSE),"Нет")</f>
        <v>Общий расчет</v>
      </c>
      <c r="D1896" s="11" t="str">
        <f>IFERROR(VLOOKUP(Rule!J1896,lvl_2[],2,FALSE),"Нет")</f>
        <v>Ци Мень</v>
      </c>
      <c r="E1896" s="11" t="str">
        <f>IFERROR(VLOOKUP(Rule!K1896,lvl_3[],2,FALSE),"Нет")</f>
        <v>Анализ Дворца</v>
      </c>
      <c r="F1896" s="11" t="str">
        <f>IFERROR(INDEX(lvl_4[],MATCH(L1896,lvl_4[ID],0),MATCH(TEXT(K1896,"##0"),lvl_4[#Headers],0)),"Нет")</f>
        <v>Операторы</v>
      </c>
      <c r="G1896" s="11" t="str">
        <f>IFERROR(INDEX(lvl_5[],MATCH(M1896,lvl_5[ID],0),MATCH(_xlfn.CONCAT(TEXT(K1896,"##0"),"_",TEXT(L1896,"##0")),lvl_5[#Headers],0)),"Нет")</f>
        <v>Дух</v>
      </c>
      <c r="H1896" s="11" t="str">
        <f>IFERROR(INDEX(lvl_6[],MATCH(N1896,lvl_6[ID],0),MATCH(_xlfn.CONCAT(K1896,"_",L1896,"_",M1896),lvl_6[#Headers],0)),"Нет")</f>
        <v>Дух. Отношение элемента оператора к элементу дворца</v>
      </c>
      <c r="I1896" s="12">
        <v>1</v>
      </c>
      <c r="J1896" s="12">
        <v>2</v>
      </c>
      <c r="K1896" s="12">
        <v>2</v>
      </c>
      <c r="L1896" s="12">
        <v>3</v>
      </c>
      <c r="M1896" s="12">
        <v>3</v>
      </c>
      <c r="N1896" s="12">
        <v>2</v>
      </c>
      <c r="O1896" s="12">
        <f>COUNTIF($P$2:P1896,P1896)</f>
        <v>63</v>
      </c>
      <c r="P1896" s="12" t="str">
        <f t="shared" si="88"/>
        <v>122030302</v>
      </c>
      <c r="Q1896" s="12" t="str">
        <f t="shared" si="89"/>
        <v>1220303020063</v>
      </c>
      <c r="R1896" s="20" t="s">
        <v>1449</v>
      </c>
      <c r="S1896" s="20" t="s">
        <v>1567</v>
      </c>
      <c r="AW1896" s="12">
        <v>3</v>
      </c>
      <c r="BF1896" s="12" t="s">
        <v>56</v>
      </c>
      <c r="BG1896" s="21">
        <v>0.9</v>
      </c>
      <c r="BJ1896" s="12">
        <v>1</v>
      </c>
    </row>
    <row r="1897" spans="1:62" ht="45" x14ac:dyDescent="0.25">
      <c r="A1897" s="12">
        <v>1</v>
      </c>
      <c r="B1897" s="11" t="str">
        <f t="shared" si="90"/>
        <v>Общий расчет. Ци Мень. Анализ Дворца. Операторы. Дух. Дух. Отношение элемента оператора к элементу дворца</v>
      </c>
      <c r="C1897" s="11" t="str">
        <f>IFERROR(VLOOKUP(I1897,lvl_1[],2,FALSE),"Нет")</f>
        <v>Общий расчет</v>
      </c>
      <c r="D1897" s="11" t="str">
        <f>IFERROR(VLOOKUP(Rule!J1897,lvl_2[],2,FALSE),"Нет")</f>
        <v>Ци Мень</v>
      </c>
      <c r="E1897" s="11" t="str">
        <f>IFERROR(VLOOKUP(Rule!K1897,lvl_3[],2,FALSE),"Нет")</f>
        <v>Анализ Дворца</v>
      </c>
      <c r="F1897" s="11" t="str">
        <f>IFERROR(INDEX(lvl_4[],MATCH(L1897,lvl_4[ID],0),MATCH(TEXT(K1897,"##0"),lvl_4[#Headers],0)),"Нет")</f>
        <v>Операторы</v>
      </c>
      <c r="G1897" s="11" t="str">
        <f>IFERROR(INDEX(lvl_5[],MATCH(M1897,lvl_5[ID],0),MATCH(_xlfn.CONCAT(TEXT(K1897,"##0"),"_",TEXT(L1897,"##0")),lvl_5[#Headers],0)),"Нет")</f>
        <v>Дух</v>
      </c>
      <c r="H1897" s="11" t="str">
        <f>IFERROR(INDEX(lvl_6[],MATCH(N1897,lvl_6[ID],0),MATCH(_xlfn.CONCAT(K1897,"_",L1897,"_",M1897),lvl_6[#Headers],0)),"Нет")</f>
        <v>Дух. Отношение элемента оператора к элементу дворца</v>
      </c>
      <c r="I1897" s="12">
        <v>1</v>
      </c>
      <c r="J1897" s="12">
        <v>2</v>
      </c>
      <c r="K1897" s="12">
        <v>2</v>
      </c>
      <c r="L1897" s="12">
        <v>3</v>
      </c>
      <c r="M1897" s="12">
        <v>3</v>
      </c>
      <c r="N1897" s="12">
        <v>2</v>
      </c>
      <c r="O1897" s="12">
        <f>COUNTIF($P$2:P1897,P1897)</f>
        <v>64</v>
      </c>
      <c r="P1897" s="12" t="str">
        <f t="shared" si="88"/>
        <v>122030302</v>
      </c>
      <c r="Q1897" s="12" t="str">
        <f t="shared" si="89"/>
        <v>1220303020064</v>
      </c>
      <c r="R1897" s="20" t="s">
        <v>1449</v>
      </c>
      <c r="S1897" s="20" t="s">
        <v>1569</v>
      </c>
      <c r="AW1897" s="12">
        <v>3</v>
      </c>
      <c r="BF1897" s="12" t="s">
        <v>59</v>
      </c>
      <c r="BG1897" s="21">
        <v>0</v>
      </c>
      <c r="BJ1897" s="12">
        <v>1</v>
      </c>
    </row>
    <row r="1898" spans="1:62" ht="45" x14ac:dyDescent="0.25">
      <c r="A1898" s="12">
        <v>1</v>
      </c>
      <c r="B1898" s="11" t="str">
        <f t="shared" si="90"/>
        <v>Общий расчет. Ци Мень. Анализ Дворца. Структуры. НС. НС. Отношение со дворцом</v>
      </c>
      <c r="C1898" s="11" t="str">
        <f>IFERROR(VLOOKUP(I1898,lvl_1[],2,FALSE),"Нет")</f>
        <v>Общий расчет</v>
      </c>
      <c r="D1898" s="11" t="str">
        <f>IFERROR(VLOOKUP(Rule!J1898,lvl_2[],2,FALSE),"Нет")</f>
        <v>Ци Мень</v>
      </c>
      <c r="E1898" s="11" t="str">
        <f>IFERROR(VLOOKUP(Rule!K1898,lvl_3[],2,FALSE),"Нет")</f>
        <v>Анализ Дворца</v>
      </c>
      <c r="F1898" s="11" t="str">
        <f>IFERROR(INDEX(lvl_4[],MATCH(L1898,lvl_4[ID],0),MATCH(TEXT(K1898,"##0"),lvl_4[#Headers],0)),"Нет")</f>
        <v>Структуры</v>
      </c>
      <c r="G1898" s="11" t="str">
        <f>IFERROR(INDEX(lvl_5[],MATCH(M1898,lvl_5[ID],0),MATCH(_xlfn.CONCAT(TEXT(K1898,"##0"),"_",TEXT(L1898,"##0")),lvl_5[#Headers],0)),"Нет")</f>
        <v>НС</v>
      </c>
      <c r="H1898" s="11" t="str">
        <f>IFERROR(INDEX(lvl_6[],MATCH(N1898,lvl_6[ID],0),MATCH(_xlfn.CONCAT(K1898,"_",L1898,"_",M1898),lvl_6[#Headers],0)),"Нет")</f>
        <v>НС. Отношение со дворцом</v>
      </c>
      <c r="I1898" s="12">
        <v>1</v>
      </c>
      <c r="J1898" s="12">
        <v>2</v>
      </c>
      <c r="K1898" s="12">
        <v>2</v>
      </c>
      <c r="L1898" s="12">
        <v>1</v>
      </c>
      <c r="M1898" s="12">
        <v>1</v>
      </c>
      <c r="N1898" s="12">
        <v>2</v>
      </c>
      <c r="O1898" s="12">
        <f>COUNTIF($P$2:P1898,P1898)</f>
        <v>1</v>
      </c>
      <c r="P1898" s="12" t="str">
        <f t="shared" si="88"/>
        <v>122010102</v>
      </c>
      <c r="Q1898" s="12" t="str">
        <f t="shared" si="89"/>
        <v>1220101020001</v>
      </c>
      <c r="R1898" s="20" t="s">
        <v>1450</v>
      </c>
      <c r="S1898" s="20" t="s">
        <v>1572</v>
      </c>
      <c r="AW1898" s="12">
        <v>4</v>
      </c>
      <c r="AY1898" s="12" t="s">
        <v>899</v>
      </c>
      <c r="BG1898" s="21">
        <v>1</v>
      </c>
      <c r="BJ1898" s="12">
        <v>1</v>
      </c>
    </row>
    <row r="1899" spans="1:62" ht="45" x14ac:dyDescent="0.25">
      <c r="A1899" s="12">
        <v>1</v>
      </c>
      <c r="B1899" s="11" t="str">
        <f t="shared" si="90"/>
        <v>Общий расчет. Ци Мень. Анализ Дворца. Структуры. НС. НС. Отношение со дворцом</v>
      </c>
      <c r="C1899" s="11" t="str">
        <f>IFERROR(VLOOKUP(I1899,lvl_1[],2,FALSE),"Нет")</f>
        <v>Общий расчет</v>
      </c>
      <c r="D1899" s="11" t="str">
        <f>IFERROR(VLOOKUP(Rule!J1899,lvl_2[],2,FALSE),"Нет")</f>
        <v>Ци Мень</v>
      </c>
      <c r="E1899" s="11" t="str">
        <f>IFERROR(VLOOKUP(Rule!K1899,lvl_3[],2,FALSE),"Нет")</f>
        <v>Анализ Дворца</v>
      </c>
      <c r="F1899" s="11" t="str">
        <f>IFERROR(INDEX(lvl_4[],MATCH(L1899,lvl_4[ID],0),MATCH(TEXT(K1899,"##0"),lvl_4[#Headers],0)),"Нет")</f>
        <v>Структуры</v>
      </c>
      <c r="G1899" s="11" t="str">
        <f>IFERROR(INDEX(lvl_5[],MATCH(M1899,lvl_5[ID],0),MATCH(_xlfn.CONCAT(TEXT(K1899,"##0"),"_",TEXT(L1899,"##0")),lvl_5[#Headers],0)),"Нет")</f>
        <v>НС</v>
      </c>
      <c r="H1899" s="11" t="str">
        <f>IFERROR(INDEX(lvl_6[],MATCH(N1899,lvl_6[ID],0),MATCH(_xlfn.CONCAT(K1899,"_",L1899,"_",M1899),lvl_6[#Headers],0)),"Нет")</f>
        <v>НС. Отношение со дворцом</v>
      </c>
      <c r="I1899" s="12">
        <v>1</v>
      </c>
      <c r="J1899" s="12">
        <v>2</v>
      </c>
      <c r="K1899" s="12">
        <v>2</v>
      </c>
      <c r="L1899" s="12">
        <v>1</v>
      </c>
      <c r="M1899" s="12">
        <v>1</v>
      </c>
      <c r="N1899" s="12">
        <v>2</v>
      </c>
      <c r="O1899" s="12">
        <f>COUNTIF($P$2:P1899,P1899)</f>
        <v>2</v>
      </c>
      <c r="P1899" s="12" t="str">
        <f t="shared" si="88"/>
        <v>122010102</v>
      </c>
      <c r="Q1899" s="12" t="str">
        <f t="shared" si="89"/>
        <v>1220101020002</v>
      </c>
      <c r="R1899" s="20" t="s">
        <v>1450</v>
      </c>
      <c r="S1899" s="20" t="s">
        <v>1572</v>
      </c>
      <c r="AW1899" s="12">
        <v>4</v>
      </c>
      <c r="AY1899" s="12" t="s">
        <v>901</v>
      </c>
      <c r="BG1899" s="21">
        <v>1</v>
      </c>
      <c r="BJ1899" s="12">
        <v>1</v>
      </c>
    </row>
    <row r="1900" spans="1:62" ht="45" x14ac:dyDescent="0.25">
      <c r="A1900" s="12">
        <v>1</v>
      </c>
      <c r="B1900" s="11" t="str">
        <f t="shared" si="90"/>
        <v>Общий расчет. Ци Мень. Анализ Дворца. Структуры. НС. НС. Отношение со дворцом</v>
      </c>
      <c r="C1900" s="11" t="str">
        <f>IFERROR(VLOOKUP(I1900,lvl_1[],2,FALSE),"Нет")</f>
        <v>Общий расчет</v>
      </c>
      <c r="D1900" s="11" t="str">
        <f>IFERROR(VLOOKUP(Rule!J1900,lvl_2[],2,FALSE),"Нет")</f>
        <v>Ци Мень</v>
      </c>
      <c r="E1900" s="11" t="str">
        <f>IFERROR(VLOOKUP(Rule!K1900,lvl_3[],2,FALSE),"Нет")</f>
        <v>Анализ Дворца</v>
      </c>
      <c r="F1900" s="11" t="str">
        <f>IFERROR(INDEX(lvl_4[],MATCH(L1900,lvl_4[ID],0),MATCH(TEXT(K1900,"##0"),lvl_4[#Headers],0)),"Нет")</f>
        <v>Структуры</v>
      </c>
      <c r="G1900" s="11" t="str">
        <f>IFERROR(INDEX(lvl_5[],MATCH(M1900,lvl_5[ID],0),MATCH(_xlfn.CONCAT(TEXT(K1900,"##0"),"_",TEXT(L1900,"##0")),lvl_5[#Headers],0)),"Нет")</f>
        <v>НС</v>
      </c>
      <c r="H1900" s="11" t="str">
        <f>IFERROR(INDEX(lvl_6[],MATCH(N1900,lvl_6[ID],0),MATCH(_xlfn.CONCAT(K1900,"_",L1900,"_",M1900),lvl_6[#Headers],0)),"Нет")</f>
        <v>НС. Отношение со дворцом</v>
      </c>
      <c r="I1900" s="12">
        <v>1</v>
      </c>
      <c r="J1900" s="12">
        <v>2</v>
      </c>
      <c r="K1900" s="12">
        <v>2</v>
      </c>
      <c r="L1900" s="12">
        <v>1</v>
      </c>
      <c r="M1900" s="12">
        <v>1</v>
      </c>
      <c r="N1900" s="12">
        <v>2</v>
      </c>
      <c r="O1900" s="12">
        <f>COUNTIF($P$2:P1900,P1900)</f>
        <v>3</v>
      </c>
      <c r="P1900" s="12" t="str">
        <f t="shared" si="88"/>
        <v>122010102</v>
      </c>
      <c r="Q1900" s="12" t="str">
        <f t="shared" si="89"/>
        <v>1220101020003</v>
      </c>
      <c r="R1900" s="20" t="s">
        <v>1450</v>
      </c>
      <c r="S1900" s="20" t="s">
        <v>1573</v>
      </c>
      <c r="AW1900" s="12">
        <v>4</v>
      </c>
      <c r="AY1900" s="12" t="s">
        <v>903</v>
      </c>
      <c r="BG1900" s="21">
        <v>1</v>
      </c>
      <c r="BJ1900" s="12">
        <v>1</v>
      </c>
    </row>
    <row r="1901" spans="1:62" ht="45" x14ac:dyDescent="0.25">
      <c r="A1901" s="12">
        <v>1</v>
      </c>
      <c r="B1901" s="11" t="str">
        <f t="shared" si="90"/>
        <v>Общий расчет. Ци Мень. Анализ Дворца. Структуры. НС. НС. Отношение со дворцом</v>
      </c>
      <c r="C1901" s="11" t="str">
        <f>IFERROR(VLOOKUP(I1901,lvl_1[],2,FALSE),"Нет")</f>
        <v>Общий расчет</v>
      </c>
      <c r="D1901" s="11" t="str">
        <f>IFERROR(VLOOKUP(Rule!J1901,lvl_2[],2,FALSE),"Нет")</f>
        <v>Ци Мень</v>
      </c>
      <c r="E1901" s="11" t="str">
        <f>IFERROR(VLOOKUP(Rule!K1901,lvl_3[],2,FALSE),"Нет")</f>
        <v>Анализ Дворца</v>
      </c>
      <c r="F1901" s="11" t="str">
        <f>IFERROR(INDEX(lvl_4[],MATCH(L1901,lvl_4[ID],0),MATCH(TEXT(K1901,"##0"),lvl_4[#Headers],0)),"Нет")</f>
        <v>Структуры</v>
      </c>
      <c r="G1901" s="11" t="str">
        <f>IFERROR(INDEX(lvl_5[],MATCH(M1901,lvl_5[ID],0),MATCH(_xlfn.CONCAT(TEXT(K1901,"##0"),"_",TEXT(L1901,"##0")),lvl_5[#Headers],0)),"Нет")</f>
        <v>НС</v>
      </c>
      <c r="H1901" s="11" t="str">
        <f>IFERROR(INDEX(lvl_6[],MATCH(N1901,lvl_6[ID],0),MATCH(_xlfn.CONCAT(K1901,"_",L1901,"_",M1901),lvl_6[#Headers],0)),"Нет")</f>
        <v>НС. Отношение со дворцом</v>
      </c>
      <c r="I1901" s="12">
        <v>1</v>
      </c>
      <c r="J1901" s="12">
        <v>2</v>
      </c>
      <c r="K1901" s="12">
        <v>2</v>
      </c>
      <c r="L1901" s="12">
        <v>1</v>
      </c>
      <c r="M1901" s="12">
        <v>1</v>
      </c>
      <c r="N1901" s="12">
        <v>2</v>
      </c>
      <c r="O1901" s="12">
        <f>COUNTIF($P$2:P1901,P1901)</f>
        <v>4</v>
      </c>
      <c r="P1901" s="12" t="str">
        <f t="shared" si="88"/>
        <v>122010102</v>
      </c>
      <c r="Q1901" s="12" t="str">
        <f t="shared" si="89"/>
        <v>1220101020004</v>
      </c>
      <c r="R1901" s="20" t="s">
        <v>1450</v>
      </c>
      <c r="S1901" s="20" t="s">
        <v>1573</v>
      </c>
      <c r="AW1901" s="12">
        <v>4</v>
      </c>
      <c r="AY1901" s="12" t="s">
        <v>905</v>
      </c>
      <c r="BG1901" s="21">
        <v>1</v>
      </c>
      <c r="BJ1901" s="12">
        <v>1</v>
      </c>
    </row>
    <row r="1902" spans="1:62" ht="45" x14ac:dyDescent="0.25">
      <c r="A1902" s="12">
        <v>1</v>
      </c>
      <c r="B1902" s="11" t="str">
        <f t="shared" si="90"/>
        <v>Общий расчет. Ци Мень. Анализ Дворца. Структуры. НС. НС. Отношение со дворцом</v>
      </c>
      <c r="C1902" s="11" t="str">
        <f>IFERROR(VLOOKUP(I1902,lvl_1[],2,FALSE),"Нет")</f>
        <v>Общий расчет</v>
      </c>
      <c r="D1902" s="11" t="str">
        <f>IFERROR(VLOOKUP(Rule!J1902,lvl_2[],2,FALSE),"Нет")</f>
        <v>Ци Мень</v>
      </c>
      <c r="E1902" s="11" t="str">
        <f>IFERROR(VLOOKUP(Rule!K1902,lvl_3[],2,FALSE),"Нет")</f>
        <v>Анализ Дворца</v>
      </c>
      <c r="F1902" s="11" t="str">
        <f>IFERROR(INDEX(lvl_4[],MATCH(L1902,lvl_4[ID],0),MATCH(TEXT(K1902,"##0"),lvl_4[#Headers],0)),"Нет")</f>
        <v>Структуры</v>
      </c>
      <c r="G1902" s="11" t="str">
        <f>IFERROR(INDEX(lvl_5[],MATCH(M1902,lvl_5[ID],0),MATCH(_xlfn.CONCAT(TEXT(K1902,"##0"),"_",TEXT(L1902,"##0")),lvl_5[#Headers],0)),"Нет")</f>
        <v>НС</v>
      </c>
      <c r="H1902" s="11" t="str">
        <f>IFERROR(INDEX(lvl_6[],MATCH(N1902,lvl_6[ID],0),MATCH(_xlfn.CONCAT(K1902,"_",L1902,"_",M1902),lvl_6[#Headers],0)),"Нет")</f>
        <v>НС. Отношение со дворцом</v>
      </c>
      <c r="I1902" s="12">
        <v>1</v>
      </c>
      <c r="J1902" s="12">
        <v>2</v>
      </c>
      <c r="K1902" s="12">
        <v>2</v>
      </c>
      <c r="L1902" s="12">
        <v>1</v>
      </c>
      <c r="M1902" s="12">
        <v>1</v>
      </c>
      <c r="N1902" s="12">
        <v>2</v>
      </c>
      <c r="O1902" s="12">
        <f>COUNTIF($P$2:P1902,P1902)</f>
        <v>5</v>
      </c>
      <c r="P1902" s="12" t="str">
        <f t="shared" si="88"/>
        <v>122010102</v>
      </c>
      <c r="Q1902" s="12" t="str">
        <f t="shared" si="89"/>
        <v>1220101020005</v>
      </c>
      <c r="R1902" s="20" t="s">
        <v>1450</v>
      </c>
      <c r="S1902" s="20" t="s">
        <v>1574</v>
      </c>
      <c r="AW1902" s="12">
        <v>4</v>
      </c>
      <c r="AY1902" s="12" t="s">
        <v>907</v>
      </c>
      <c r="BG1902" s="21">
        <v>0.9</v>
      </c>
      <c r="BJ1902" s="12">
        <v>1</v>
      </c>
    </row>
    <row r="1903" spans="1:62" ht="45" x14ac:dyDescent="0.25">
      <c r="A1903" s="12">
        <v>1</v>
      </c>
      <c r="B1903" s="11" t="str">
        <f t="shared" si="90"/>
        <v>Общий расчет. Ци Мень. Анализ Дворца. Структуры. НС. НС. Отношение со дворцом</v>
      </c>
      <c r="C1903" s="11" t="str">
        <f>IFERROR(VLOOKUP(I1903,lvl_1[],2,FALSE),"Нет")</f>
        <v>Общий расчет</v>
      </c>
      <c r="D1903" s="11" t="str">
        <f>IFERROR(VLOOKUP(Rule!J1903,lvl_2[],2,FALSE),"Нет")</f>
        <v>Ци Мень</v>
      </c>
      <c r="E1903" s="11" t="str">
        <f>IFERROR(VLOOKUP(Rule!K1903,lvl_3[],2,FALSE),"Нет")</f>
        <v>Анализ Дворца</v>
      </c>
      <c r="F1903" s="11" t="str">
        <f>IFERROR(INDEX(lvl_4[],MATCH(L1903,lvl_4[ID],0),MATCH(TEXT(K1903,"##0"),lvl_4[#Headers],0)),"Нет")</f>
        <v>Структуры</v>
      </c>
      <c r="G1903" s="11" t="str">
        <f>IFERROR(INDEX(lvl_5[],MATCH(M1903,lvl_5[ID],0),MATCH(_xlfn.CONCAT(TEXT(K1903,"##0"),"_",TEXT(L1903,"##0")),lvl_5[#Headers],0)),"Нет")</f>
        <v>НС</v>
      </c>
      <c r="H1903" s="11" t="str">
        <f>IFERROR(INDEX(lvl_6[],MATCH(N1903,lvl_6[ID],0),MATCH(_xlfn.CONCAT(K1903,"_",L1903,"_",M1903),lvl_6[#Headers],0)),"Нет")</f>
        <v>НС. Отношение со дворцом</v>
      </c>
      <c r="I1903" s="12">
        <v>1</v>
      </c>
      <c r="J1903" s="12">
        <v>2</v>
      </c>
      <c r="K1903" s="12">
        <v>2</v>
      </c>
      <c r="L1903" s="12">
        <v>1</v>
      </c>
      <c r="M1903" s="12">
        <v>1</v>
      </c>
      <c r="N1903" s="12">
        <v>2</v>
      </c>
      <c r="O1903" s="12">
        <f>COUNTIF($P$2:P1903,P1903)</f>
        <v>6</v>
      </c>
      <c r="P1903" s="12" t="str">
        <f t="shared" si="88"/>
        <v>122010102</v>
      </c>
      <c r="Q1903" s="12" t="str">
        <f t="shared" si="89"/>
        <v>1220101020006</v>
      </c>
      <c r="R1903" s="20" t="s">
        <v>1450</v>
      </c>
      <c r="S1903" s="20" t="s">
        <v>1574</v>
      </c>
      <c r="AW1903" s="12">
        <v>4</v>
      </c>
      <c r="AY1903" s="12" t="s">
        <v>908</v>
      </c>
      <c r="BG1903" s="21">
        <v>0.9</v>
      </c>
      <c r="BJ1903" s="12">
        <v>1</v>
      </c>
    </row>
    <row r="1904" spans="1:62" ht="45" x14ac:dyDescent="0.25">
      <c r="A1904" s="12">
        <v>1</v>
      </c>
      <c r="B1904" s="11" t="str">
        <f t="shared" si="90"/>
        <v>Общий расчет. Ци Мень. Анализ Дворца. Структуры. НС. НС. Отношение со дворцом</v>
      </c>
      <c r="C1904" s="11" t="str">
        <f>IFERROR(VLOOKUP(I1904,lvl_1[],2,FALSE),"Нет")</f>
        <v>Общий расчет</v>
      </c>
      <c r="D1904" s="11" t="str">
        <f>IFERROR(VLOOKUP(Rule!J1904,lvl_2[],2,FALSE),"Нет")</f>
        <v>Ци Мень</v>
      </c>
      <c r="E1904" s="11" t="str">
        <f>IFERROR(VLOOKUP(Rule!K1904,lvl_3[],2,FALSE),"Нет")</f>
        <v>Анализ Дворца</v>
      </c>
      <c r="F1904" s="11" t="str">
        <f>IFERROR(INDEX(lvl_4[],MATCH(L1904,lvl_4[ID],0),MATCH(TEXT(K1904,"##0"),lvl_4[#Headers],0)),"Нет")</f>
        <v>Структуры</v>
      </c>
      <c r="G1904" s="11" t="str">
        <f>IFERROR(INDEX(lvl_5[],MATCH(M1904,lvl_5[ID],0),MATCH(_xlfn.CONCAT(TEXT(K1904,"##0"),"_",TEXT(L1904,"##0")),lvl_5[#Headers],0)),"Нет")</f>
        <v>НС</v>
      </c>
      <c r="H1904" s="11" t="str">
        <f>IFERROR(INDEX(lvl_6[],MATCH(N1904,lvl_6[ID],0),MATCH(_xlfn.CONCAT(K1904,"_",L1904,"_",M1904),lvl_6[#Headers],0)),"Нет")</f>
        <v>НС. Отношение со дворцом</v>
      </c>
      <c r="I1904" s="12">
        <v>1</v>
      </c>
      <c r="J1904" s="12">
        <v>2</v>
      </c>
      <c r="K1904" s="12">
        <v>2</v>
      </c>
      <c r="L1904" s="12">
        <v>1</v>
      </c>
      <c r="M1904" s="12">
        <v>1</v>
      </c>
      <c r="N1904" s="12">
        <v>2</v>
      </c>
      <c r="O1904" s="12">
        <f>COUNTIF($P$2:P1904,P1904)</f>
        <v>7</v>
      </c>
      <c r="P1904" s="12" t="str">
        <f t="shared" si="88"/>
        <v>122010102</v>
      </c>
      <c r="Q1904" s="12" t="str">
        <f t="shared" si="89"/>
        <v>1220101020007</v>
      </c>
      <c r="R1904" s="20" t="s">
        <v>1450</v>
      </c>
      <c r="S1904" s="20" t="s">
        <v>1575</v>
      </c>
      <c r="AW1904" s="12">
        <v>4</v>
      </c>
      <c r="AY1904" s="12" t="s">
        <v>910</v>
      </c>
      <c r="BG1904" s="21">
        <v>0</v>
      </c>
      <c r="BJ1904" s="12">
        <v>1</v>
      </c>
    </row>
    <row r="1905" spans="1:62" ht="45" x14ac:dyDescent="0.25">
      <c r="A1905" s="12">
        <v>1</v>
      </c>
      <c r="B1905" s="11" t="str">
        <f t="shared" si="90"/>
        <v>Общий расчет. Ци Мень. Анализ Дворца. Структуры. НС. НС. Отношение со дворцом</v>
      </c>
      <c r="C1905" s="11" t="str">
        <f>IFERROR(VLOOKUP(I1905,lvl_1[],2,FALSE),"Нет")</f>
        <v>Общий расчет</v>
      </c>
      <c r="D1905" s="11" t="str">
        <f>IFERROR(VLOOKUP(Rule!J1905,lvl_2[],2,FALSE),"Нет")</f>
        <v>Ци Мень</v>
      </c>
      <c r="E1905" s="11" t="str">
        <f>IFERROR(VLOOKUP(Rule!K1905,lvl_3[],2,FALSE),"Нет")</f>
        <v>Анализ Дворца</v>
      </c>
      <c r="F1905" s="11" t="str">
        <f>IFERROR(INDEX(lvl_4[],MATCH(L1905,lvl_4[ID],0),MATCH(TEXT(K1905,"##0"),lvl_4[#Headers],0)),"Нет")</f>
        <v>Структуры</v>
      </c>
      <c r="G1905" s="11" t="str">
        <f>IFERROR(INDEX(lvl_5[],MATCH(M1905,lvl_5[ID],0),MATCH(_xlfn.CONCAT(TEXT(K1905,"##0"),"_",TEXT(L1905,"##0")),lvl_5[#Headers],0)),"Нет")</f>
        <v>НС</v>
      </c>
      <c r="H1905" s="11" t="str">
        <f>IFERROR(INDEX(lvl_6[],MATCH(N1905,lvl_6[ID],0),MATCH(_xlfn.CONCAT(K1905,"_",L1905,"_",M1905),lvl_6[#Headers],0)),"Нет")</f>
        <v>НС. Отношение со дворцом</v>
      </c>
      <c r="I1905" s="12">
        <v>1</v>
      </c>
      <c r="J1905" s="12">
        <v>2</v>
      </c>
      <c r="K1905" s="12">
        <v>2</v>
      </c>
      <c r="L1905" s="12">
        <v>1</v>
      </c>
      <c r="M1905" s="12">
        <v>1</v>
      </c>
      <c r="N1905" s="12">
        <v>2</v>
      </c>
      <c r="O1905" s="12">
        <f>COUNTIF($P$2:P1905,P1905)</f>
        <v>8</v>
      </c>
      <c r="P1905" s="12" t="str">
        <f t="shared" si="88"/>
        <v>122010102</v>
      </c>
      <c r="Q1905" s="12" t="str">
        <f t="shared" si="89"/>
        <v>1220101020008</v>
      </c>
      <c r="R1905" s="20" t="s">
        <v>1450</v>
      </c>
      <c r="S1905" s="20" t="s">
        <v>1575</v>
      </c>
      <c r="AW1905" s="12">
        <v>4</v>
      </c>
      <c r="AY1905" s="12" t="s">
        <v>912</v>
      </c>
      <c r="BG1905" s="21">
        <v>0</v>
      </c>
      <c r="BJ1905" s="12">
        <v>1</v>
      </c>
    </row>
    <row r="1906" spans="1:62" ht="45" x14ac:dyDescent="0.25">
      <c r="A1906" s="12">
        <v>1</v>
      </c>
      <c r="B1906" s="11" t="str">
        <f t="shared" si="90"/>
        <v>Общий расчет. Ци Мень. Анализ Дворца. Структуры. НС. НС. Отношение со дворцом</v>
      </c>
      <c r="C1906" s="11" t="str">
        <f>IFERROR(VLOOKUP(I1906,lvl_1[],2,FALSE),"Нет")</f>
        <v>Общий расчет</v>
      </c>
      <c r="D1906" s="11" t="str">
        <f>IFERROR(VLOOKUP(Rule!J1906,lvl_2[],2,FALSE),"Нет")</f>
        <v>Ци Мень</v>
      </c>
      <c r="E1906" s="11" t="str">
        <f>IFERROR(VLOOKUP(Rule!K1906,lvl_3[],2,FALSE),"Нет")</f>
        <v>Анализ Дворца</v>
      </c>
      <c r="F1906" s="11" t="str">
        <f>IFERROR(INDEX(lvl_4[],MATCH(L1906,lvl_4[ID],0),MATCH(TEXT(K1906,"##0"),lvl_4[#Headers],0)),"Нет")</f>
        <v>Структуры</v>
      </c>
      <c r="G1906" s="11" t="str">
        <f>IFERROR(INDEX(lvl_5[],MATCH(M1906,lvl_5[ID],0),MATCH(_xlfn.CONCAT(TEXT(K1906,"##0"),"_",TEXT(L1906,"##0")),lvl_5[#Headers],0)),"Нет")</f>
        <v>НС</v>
      </c>
      <c r="H1906" s="11" t="str">
        <f>IFERROR(INDEX(lvl_6[],MATCH(N1906,lvl_6[ID],0),MATCH(_xlfn.CONCAT(K1906,"_",L1906,"_",M1906),lvl_6[#Headers],0)),"Нет")</f>
        <v>НС. Отношение со дворцом</v>
      </c>
      <c r="I1906" s="12">
        <v>1</v>
      </c>
      <c r="J1906" s="12">
        <v>2</v>
      </c>
      <c r="K1906" s="12">
        <v>2</v>
      </c>
      <c r="L1906" s="12">
        <v>1</v>
      </c>
      <c r="M1906" s="12">
        <v>1</v>
      </c>
      <c r="N1906" s="12">
        <v>2</v>
      </c>
      <c r="O1906" s="12">
        <f>COUNTIF($P$2:P1906,P1906)</f>
        <v>9</v>
      </c>
      <c r="P1906" s="12" t="str">
        <f t="shared" si="88"/>
        <v>122010102</v>
      </c>
      <c r="Q1906" s="12" t="str">
        <f t="shared" si="89"/>
        <v>1220101020009</v>
      </c>
      <c r="R1906" s="20" t="s">
        <v>1450</v>
      </c>
      <c r="S1906" s="20" t="s">
        <v>1576</v>
      </c>
      <c r="AW1906" s="12">
        <v>4</v>
      </c>
      <c r="AY1906" s="12" t="s">
        <v>914</v>
      </c>
      <c r="BG1906" s="21">
        <v>0.5</v>
      </c>
      <c r="BJ1906" s="12">
        <v>1</v>
      </c>
    </row>
    <row r="1907" spans="1:62" ht="45" x14ac:dyDescent="0.25">
      <c r="A1907" s="12">
        <v>1</v>
      </c>
      <c r="B1907" s="11" t="str">
        <f t="shared" si="90"/>
        <v>Общий расчет. Ци Мень. Анализ Дворца. Структуры. НС. НС. Отношение со дворцом</v>
      </c>
      <c r="C1907" s="11" t="str">
        <f>IFERROR(VLOOKUP(I1907,lvl_1[],2,FALSE),"Нет")</f>
        <v>Общий расчет</v>
      </c>
      <c r="D1907" s="11" t="str">
        <f>IFERROR(VLOOKUP(Rule!J1907,lvl_2[],2,FALSE),"Нет")</f>
        <v>Ци Мень</v>
      </c>
      <c r="E1907" s="11" t="str">
        <f>IFERROR(VLOOKUP(Rule!K1907,lvl_3[],2,FALSE),"Нет")</f>
        <v>Анализ Дворца</v>
      </c>
      <c r="F1907" s="11" t="str">
        <f>IFERROR(INDEX(lvl_4[],MATCH(L1907,lvl_4[ID],0),MATCH(TEXT(K1907,"##0"),lvl_4[#Headers],0)),"Нет")</f>
        <v>Структуры</v>
      </c>
      <c r="G1907" s="11" t="str">
        <f>IFERROR(INDEX(lvl_5[],MATCH(M1907,lvl_5[ID],0),MATCH(_xlfn.CONCAT(TEXT(K1907,"##0"),"_",TEXT(L1907,"##0")),lvl_5[#Headers],0)),"Нет")</f>
        <v>НС</v>
      </c>
      <c r="H1907" s="11" t="str">
        <f>IFERROR(INDEX(lvl_6[],MATCH(N1907,lvl_6[ID],0),MATCH(_xlfn.CONCAT(K1907,"_",L1907,"_",M1907),lvl_6[#Headers],0)),"Нет")</f>
        <v>НС. Отношение со дворцом</v>
      </c>
      <c r="I1907" s="12">
        <v>1</v>
      </c>
      <c r="J1907" s="12">
        <v>2</v>
      </c>
      <c r="K1907" s="12">
        <v>2</v>
      </c>
      <c r="L1907" s="12">
        <v>1</v>
      </c>
      <c r="M1907" s="12">
        <v>1</v>
      </c>
      <c r="N1907" s="12">
        <v>2</v>
      </c>
      <c r="O1907" s="12">
        <f>COUNTIF($P$2:P1907,P1907)</f>
        <v>10</v>
      </c>
      <c r="P1907" s="12" t="str">
        <f t="shared" si="88"/>
        <v>122010102</v>
      </c>
      <c r="Q1907" s="12" t="str">
        <f t="shared" si="89"/>
        <v>1220101020010</v>
      </c>
      <c r="R1907" s="20" t="s">
        <v>1450</v>
      </c>
      <c r="S1907" s="20" t="s">
        <v>1576</v>
      </c>
      <c r="AW1907" s="12">
        <v>4</v>
      </c>
      <c r="AY1907" s="12" t="s">
        <v>916</v>
      </c>
      <c r="BG1907" s="21">
        <v>0.5</v>
      </c>
      <c r="BJ1907" s="12">
        <v>1</v>
      </c>
    </row>
    <row r="1908" spans="1:62" ht="45" x14ac:dyDescent="0.25">
      <c r="A1908" s="12">
        <v>1</v>
      </c>
      <c r="B1908" s="11" t="str">
        <f t="shared" si="90"/>
        <v>Общий расчет. Ци Мень. Анализ Дворца. Структуры. НС. НС. Отношение со дворцом</v>
      </c>
      <c r="C1908" s="11" t="str">
        <f>IFERROR(VLOOKUP(I1908,lvl_1[],2,FALSE),"Нет")</f>
        <v>Общий расчет</v>
      </c>
      <c r="D1908" s="11" t="str">
        <f>IFERROR(VLOOKUP(Rule!J1908,lvl_2[],2,FALSE),"Нет")</f>
        <v>Ци Мень</v>
      </c>
      <c r="E1908" s="11" t="str">
        <f>IFERROR(VLOOKUP(Rule!K1908,lvl_3[],2,FALSE),"Нет")</f>
        <v>Анализ Дворца</v>
      </c>
      <c r="F1908" s="11" t="str">
        <f>IFERROR(INDEX(lvl_4[],MATCH(L1908,lvl_4[ID],0),MATCH(TEXT(K1908,"##0"),lvl_4[#Headers],0)),"Нет")</f>
        <v>Структуры</v>
      </c>
      <c r="G1908" s="11" t="str">
        <f>IFERROR(INDEX(lvl_5[],MATCH(M1908,lvl_5[ID],0),MATCH(_xlfn.CONCAT(TEXT(K1908,"##0"),"_",TEXT(L1908,"##0")),lvl_5[#Headers],0)),"Нет")</f>
        <v>НС</v>
      </c>
      <c r="H1908" s="11" t="str">
        <f>IFERROR(INDEX(lvl_6[],MATCH(N1908,lvl_6[ID],0),MATCH(_xlfn.CONCAT(K1908,"_",L1908,"_",M1908),lvl_6[#Headers],0)),"Нет")</f>
        <v>НС. Отношение со дворцом</v>
      </c>
      <c r="I1908" s="12">
        <v>1</v>
      </c>
      <c r="J1908" s="12">
        <v>2</v>
      </c>
      <c r="K1908" s="12">
        <v>2</v>
      </c>
      <c r="L1908" s="12">
        <v>1</v>
      </c>
      <c r="M1908" s="12">
        <v>1</v>
      </c>
      <c r="N1908" s="12">
        <v>2</v>
      </c>
      <c r="O1908" s="12">
        <f>COUNTIF($P$2:P1908,P1908)</f>
        <v>11</v>
      </c>
      <c r="P1908" s="12" t="str">
        <f t="shared" si="88"/>
        <v>122010102</v>
      </c>
      <c r="Q1908" s="12" t="str">
        <f t="shared" si="89"/>
        <v>1220101020011</v>
      </c>
      <c r="R1908" s="20" t="s">
        <v>1450</v>
      </c>
      <c r="S1908" s="20" t="s">
        <v>1577</v>
      </c>
      <c r="AW1908" s="12">
        <v>9</v>
      </c>
      <c r="AY1908" s="12" t="s">
        <v>899</v>
      </c>
      <c r="BG1908" s="21">
        <v>0.5</v>
      </c>
      <c r="BJ1908" s="12">
        <v>1</v>
      </c>
    </row>
    <row r="1909" spans="1:62" ht="45" x14ac:dyDescent="0.25">
      <c r="A1909" s="12">
        <v>1</v>
      </c>
      <c r="B1909" s="11" t="str">
        <f t="shared" si="90"/>
        <v>Общий расчет. Ци Мень. Анализ Дворца. Структуры. НС. НС. Отношение со дворцом</v>
      </c>
      <c r="C1909" s="11" t="str">
        <f>IFERROR(VLOOKUP(I1909,lvl_1[],2,FALSE),"Нет")</f>
        <v>Общий расчет</v>
      </c>
      <c r="D1909" s="11" t="str">
        <f>IFERROR(VLOOKUP(Rule!J1909,lvl_2[],2,FALSE),"Нет")</f>
        <v>Ци Мень</v>
      </c>
      <c r="E1909" s="11" t="str">
        <f>IFERROR(VLOOKUP(Rule!K1909,lvl_3[],2,FALSE),"Нет")</f>
        <v>Анализ Дворца</v>
      </c>
      <c r="F1909" s="11" t="str">
        <f>IFERROR(INDEX(lvl_4[],MATCH(L1909,lvl_4[ID],0),MATCH(TEXT(K1909,"##0"),lvl_4[#Headers],0)),"Нет")</f>
        <v>Структуры</v>
      </c>
      <c r="G1909" s="11" t="str">
        <f>IFERROR(INDEX(lvl_5[],MATCH(M1909,lvl_5[ID],0),MATCH(_xlfn.CONCAT(TEXT(K1909,"##0"),"_",TEXT(L1909,"##0")),lvl_5[#Headers],0)),"Нет")</f>
        <v>НС</v>
      </c>
      <c r="H1909" s="11" t="str">
        <f>IFERROR(INDEX(lvl_6[],MATCH(N1909,lvl_6[ID],0),MATCH(_xlfn.CONCAT(K1909,"_",L1909,"_",M1909),lvl_6[#Headers],0)),"Нет")</f>
        <v>НС. Отношение со дворцом</v>
      </c>
      <c r="I1909" s="12">
        <v>1</v>
      </c>
      <c r="J1909" s="12">
        <v>2</v>
      </c>
      <c r="K1909" s="12">
        <v>2</v>
      </c>
      <c r="L1909" s="12">
        <v>1</v>
      </c>
      <c r="M1909" s="12">
        <v>1</v>
      </c>
      <c r="N1909" s="12">
        <v>2</v>
      </c>
      <c r="O1909" s="12">
        <f>COUNTIF($P$2:P1909,P1909)</f>
        <v>12</v>
      </c>
      <c r="P1909" s="12" t="str">
        <f t="shared" si="88"/>
        <v>122010102</v>
      </c>
      <c r="Q1909" s="12" t="str">
        <f t="shared" si="89"/>
        <v>1220101020012</v>
      </c>
      <c r="R1909" s="20" t="s">
        <v>1450</v>
      </c>
      <c r="S1909" s="20" t="s">
        <v>1577</v>
      </c>
      <c r="AW1909" s="12">
        <v>9</v>
      </c>
      <c r="AY1909" s="12" t="s">
        <v>901</v>
      </c>
      <c r="BG1909" s="21">
        <v>0.5</v>
      </c>
      <c r="BJ1909" s="12">
        <v>1</v>
      </c>
    </row>
    <row r="1910" spans="1:62" ht="45" x14ac:dyDescent="0.25">
      <c r="A1910" s="12">
        <v>1</v>
      </c>
      <c r="B1910" s="11" t="str">
        <f t="shared" si="90"/>
        <v>Общий расчет. Ци Мень. Анализ Дворца. Структуры. НС. НС. Отношение со дворцом</v>
      </c>
      <c r="C1910" s="11" t="str">
        <f>IFERROR(VLOOKUP(I1910,lvl_1[],2,FALSE),"Нет")</f>
        <v>Общий расчет</v>
      </c>
      <c r="D1910" s="11" t="str">
        <f>IFERROR(VLOOKUP(Rule!J1910,lvl_2[],2,FALSE),"Нет")</f>
        <v>Ци Мень</v>
      </c>
      <c r="E1910" s="11" t="str">
        <f>IFERROR(VLOOKUP(Rule!K1910,lvl_3[],2,FALSE),"Нет")</f>
        <v>Анализ Дворца</v>
      </c>
      <c r="F1910" s="11" t="str">
        <f>IFERROR(INDEX(lvl_4[],MATCH(L1910,lvl_4[ID],0),MATCH(TEXT(K1910,"##0"),lvl_4[#Headers],0)),"Нет")</f>
        <v>Структуры</v>
      </c>
      <c r="G1910" s="11" t="str">
        <f>IFERROR(INDEX(lvl_5[],MATCH(M1910,lvl_5[ID],0),MATCH(_xlfn.CONCAT(TEXT(K1910,"##0"),"_",TEXT(L1910,"##0")),lvl_5[#Headers],0)),"Нет")</f>
        <v>НС</v>
      </c>
      <c r="H1910" s="11" t="str">
        <f>IFERROR(INDEX(lvl_6[],MATCH(N1910,lvl_6[ID],0),MATCH(_xlfn.CONCAT(K1910,"_",L1910,"_",M1910),lvl_6[#Headers],0)),"Нет")</f>
        <v>НС. Отношение со дворцом</v>
      </c>
      <c r="I1910" s="12">
        <v>1</v>
      </c>
      <c r="J1910" s="12">
        <v>2</v>
      </c>
      <c r="K1910" s="12">
        <v>2</v>
      </c>
      <c r="L1910" s="12">
        <v>1</v>
      </c>
      <c r="M1910" s="12">
        <v>1</v>
      </c>
      <c r="N1910" s="12">
        <v>2</v>
      </c>
      <c r="O1910" s="12">
        <f>COUNTIF($P$2:P1910,P1910)</f>
        <v>13</v>
      </c>
      <c r="P1910" s="12" t="str">
        <f t="shared" ref="P1910:P1973" si="91">_xlfn.CONCAT(I1910,
J1910,
K1910,
IF(LEN(L1910)=1,_xlfn.CONCAT(0,L1910),L1910),
IF(LEN(M1910)=1,_xlfn.CONCAT(0,M1910),M1910),
IF(LEN(N1910)=1,_xlfn.CONCAT(0,N1910),N1910))</f>
        <v>122010102</v>
      </c>
      <c r="Q1910" s="12" t="str">
        <f t="shared" ref="Q1910:Q1973" si="92">_xlfn.CONCAT(I1910,
J1910,
K1910,
IF(LEN(L1910)=1,_xlfn.CONCAT(0,L1910),L1910),
IF(LEN(M1910)=1,_xlfn.CONCAT(0,M1910),M1910),
IF(LEN(N1910)=1,_xlfn.CONCAT(0,N1910),N1910),
IF(LEN(O1910)=1,_xlfn.CONCAT("000",O1910),IF(LEN(O1910)=2,_xlfn.CONCAT("00",O1910),IF(LEN(O1910)=3,_xlfn.CONCAT(0,O1910),O1910))))</f>
        <v>1220101020013</v>
      </c>
      <c r="R1910" s="20" t="s">
        <v>1450</v>
      </c>
      <c r="S1910" s="20" t="s">
        <v>1578</v>
      </c>
      <c r="AW1910" s="12">
        <v>9</v>
      </c>
      <c r="AY1910" s="12" t="s">
        <v>903</v>
      </c>
      <c r="BG1910" s="21">
        <v>1</v>
      </c>
      <c r="BJ1910" s="12">
        <v>1</v>
      </c>
    </row>
    <row r="1911" spans="1:62" ht="45" x14ac:dyDescent="0.25">
      <c r="A1911" s="12">
        <v>1</v>
      </c>
      <c r="B1911" s="11" t="str">
        <f t="shared" ref="B1911:B1974" si="93">_xlfn.CONCAT(C1911,". ", D1911,". ", E1911,". ", F1911,". ", G1911,". ", H1911)</f>
        <v>Общий расчет. Ци Мень. Анализ Дворца. Структуры. НС. НС. Отношение со дворцом</v>
      </c>
      <c r="C1911" s="11" t="str">
        <f>IFERROR(VLOOKUP(I1911,lvl_1[],2,FALSE),"Нет")</f>
        <v>Общий расчет</v>
      </c>
      <c r="D1911" s="11" t="str">
        <f>IFERROR(VLOOKUP(Rule!J1911,lvl_2[],2,FALSE),"Нет")</f>
        <v>Ци Мень</v>
      </c>
      <c r="E1911" s="11" t="str">
        <f>IFERROR(VLOOKUP(Rule!K1911,lvl_3[],2,FALSE),"Нет")</f>
        <v>Анализ Дворца</v>
      </c>
      <c r="F1911" s="11" t="str">
        <f>IFERROR(INDEX(lvl_4[],MATCH(L1911,lvl_4[ID],0),MATCH(TEXT(K1911,"##0"),lvl_4[#Headers],0)),"Нет")</f>
        <v>Структуры</v>
      </c>
      <c r="G1911" s="11" t="str">
        <f>IFERROR(INDEX(lvl_5[],MATCH(M1911,lvl_5[ID],0),MATCH(_xlfn.CONCAT(TEXT(K1911,"##0"),"_",TEXT(L1911,"##0")),lvl_5[#Headers],0)),"Нет")</f>
        <v>НС</v>
      </c>
      <c r="H1911" s="11" t="str">
        <f>IFERROR(INDEX(lvl_6[],MATCH(N1911,lvl_6[ID],0),MATCH(_xlfn.CONCAT(K1911,"_",L1911,"_",M1911),lvl_6[#Headers],0)),"Нет")</f>
        <v>НС. Отношение со дворцом</v>
      </c>
      <c r="I1911" s="12">
        <v>1</v>
      </c>
      <c r="J1911" s="12">
        <v>2</v>
      </c>
      <c r="K1911" s="12">
        <v>2</v>
      </c>
      <c r="L1911" s="12">
        <v>1</v>
      </c>
      <c r="M1911" s="12">
        <v>1</v>
      </c>
      <c r="N1911" s="12">
        <v>2</v>
      </c>
      <c r="O1911" s="12">
        <f>COUNTIF($P$2:P1911,P1911)</f>
        <v>14</v>
      </c>
      <c r="P1911" s="12" t="str">
        <f t="shared" si="91"/>
        <v>122010102</v>
      </c>
      <c r="Q1911" s="12" t="str">
        <f t="shared" si="92"/>
        <v>1220101020014</v>
      </c>
      <c r="R1911" s="20" t="s">
        <v>1450</v>
      </c>
      <c r="S1911" s="20" t="s">
        <v>1578</v>
      </c>
      <c r="AW1911" s="12">
        <v>9</v>
      </c>
      <c r="AY1911" s="12" t="s">
        <v>905</v>
      </c>
      <c r="BG1911" s="21">
        <v>1</v>
      </c>
      <c r="BJ1911" s="12">
        <v>1</v>
      </c>
    </row>
    <row r="1912" spans="1:62" ht="45" x14ac:dyDescent="0.25">
      <c r="A1912" s="12">
        <v>1</v>
      </c>
      <c r="B1912" s="11" t="str">
        <f t="shared" si="93"/>
        <v>Общий расчет. Ци Мень. Анализ Дворца. Структуры. НС. НС. Отношение со дворцом</v>
      </c>
      <c r="C1912" s="11" t="str">
        <f>IFERROR(VLOOKUP(I1912,lvl_1[],2,FALSE),"Нет")</f>
        <v>Общий расчет</v>
      </c>
      <c r="D1912" s="11" t="str">
        <f>IFERROR(VLOOKUP(Rule!J1912,lvl_2[],2,FALSE),"Нет")</f>
        <v>Ци Мень</v>
      </c>
      <c r="E1912" s="11" t="str">
        <f>IFERROR(VLOOKUP(Rule!K1912,lvl_3[],2,FALSE),"Нет")</f>
        <v>Анализ Дворца</v>
      </c>
      <c r="F1912" s="11" t="str">
        <f>IFERROR(INDEX(lvl_4[],MATCH(L1912,lvl_4[ID],0),MATCH(TEXT(K1912,"##0"),lvl_4[#Headers],0)),"Нет")</f>
        <v>Структуры</v>
      </c>
      <c r="G1912" s="11" t="str">
        <f>IFERROR(INDEX(lvl_5[],MATCH(M1912,lvl_5[ID],0),MATCH(_xlfn.CONCAT(TEXT(K1912,"##0"),"_",TEXT(L1912,"##0")),lvl_5[#Headers],0)),"Нет")</f>
        <v>НС</v>
      </c>
      <c r="H1912" s="11" t="str">
        <f>IFERROR(INDEX(lvl_6[],MATCH(N1912,lvl_6[ID],0),MATCH(_xlfn.CONCAT(K1912,"_",L1912,"_",M1912),lvl_6[#Headers],0)),"Нет")</f>
        <v>НС. Отношение со дворцом</v>
      </c>
      <c r="I1912" s="12">
        <v>1</v>
      </c>
      <c r="J1912" s="12">
        <v>2</v>
      </c>
      <c r="K1912" s="12">
        <v>2</v>
      </c>
      <c r="L1912" s="12">
        <v>1</v>
      </c>
      <c r="M1912" s="12">
        <v>1</v>
      </c>
      <c r="N1912" s="12">
        <v>2</v>
      </c>
      <c r="O1912" s="12">
        <f>COUNTIF($P$2:P1912,P1912)</f>
        <v>15</v>
      </c>
      <c r="P1912" s="12" t="str">
        <f t="shared" si="91"/>
        <v>122010102</v>
      </c>
      <c r="Q1912" s="12" t="str">
        <f t="shared" si="92"/>
        <v>1220101020015</v>
      </c>
      <c r="R1912" s="20" t="s">
        <v>1450</v>
      </c>
      <c r="S1912" s="20" t="s">
        <v>1579</v>
      </c>
      <c r="AW1912" s="12">
        <v>9</v>
      </c>
      <c r="AY1912" s="12" t="s">
        <v>907</v>
      </c>
      <c r="BG1912" s="21">
        <v>1</v>
      </c>
      <c r="BJ1912" s="12">
        <v>1</v>
      </c>
    </row>
    <row r="1913" spans="1:62" ht="45" x14ac:dyDescent="0.25">
      <c r="A1913" s="12">
        <v>1</v>
      </c>
      <c r="B1913" s="11" t="str">
        <f t="shared" si="93"/>
        <v>Общий расчет. Ци Мень. Анализ Дворца. Структуры. НС. НС. Отношение со дворцом</v>
      </c>
      <c r="C1913" s="11" t="str">
        <f>IFERROR(VLOOKUP(I1913,lvl_1[],2,FALSE),"Нет")</f>
        <v>Общий расчет</v>
      </c>
      <c r="D1913" s="11" t="str">
        <f>IFERROR(VLOOKUP(Rule!J1913,lvl_2[],2,FALSE),"Нет")</f>
        <v>Ци Мень</v>
      </c>
      <c r="E1913" s="11" t="str">
        <f>IFERROR(VLOOKUP(Rule!K1913,lvl_3[],2,FALSE),"Нет")</f>
        <v>Анализ Дворца</v>
      </c>
      <c r="F1913" s="11" t="str">
        <f>IFERROR(INDEX(lvl_4[],MATCH(L1913,lvl_4[ID],0),MATCH(TEXT(K1913,"##0"),lvl_4[#Headers],0)),"Нет")</f>
        <v>Структуры</v>
      </c>
      <c r="G1913" s="11" t="str">
        <f>IFERROR(INDEX(lvl_5[],MATCH(M1913,lvl_5[ID],0),MATCH(_xlfn.CONCAT(TEXT(K1913,"##0"),"_",TEXT(L1913,"##0")),lvl_5[#Headers],0)),"Нет")</f>
        <v>НС</v>
      </c>
      <c r="H1913" s="11" t="str">
        <f>IFERROR(INDEX(lvl_6[],MATCH(N1913,lvl_6[ID],0),MATCH(_xlfn.CONCAT(K1913,"_",L1913,"_",M1913),lvl_6[#Headers],0)),"Нет")</f>
        <v>НС. Отношение со дворцом</v>
      </c>
      <c r="I1913" s="12">
        <v>1</v>
      </c>
      <c r="J1913" s="12">
        <v>2</v>
      </c>
      <c r="K1913" s="12">
        <v>2</v>
      </c>
      <c r="L1913" s="12">
        <v>1</v>
      </c>
      <c r="M1913" s="12">
        <v>1</v>
      </c>
      <c r="N1913" s="12">
        <v>2</v>
      </c>
      <c r="O1913" s="12">
        <f>COUNTIF($P$2:P1913,P1913)</f>
        <v>16</v>
      </c>
      <c r="P1913" s="12" t="str">
        <f t="shared" si="91"/>
        <v>122010102</v>
      </c>
      <c r="Q1913" s="12" t="str">
        <f t="shared" si="92"/>
        <v>1220101020016</v>
      </c>
      <c r="R1913" s="20" t="s">
        <v>1450</v>
      </c>
      <c r="S1913" s="20" t="s">
        <v>1579</v>
      </c>
      <c r="AW1913" s="12">
        <v>9</v>
      </c>
      <c r="AY1913" s="12" t="s">
        <v>908</v>
      </c>
      <c r="BG1913" s="21">
        <v>1</v>
      </c>
      <c r="BJ1913" s="12">
        <v>1</v>
      </c>
    </row>
    <row r="1914" spans="1:62" ht="45" x14ac:dyDescent="0.25">
      <c r="A1914" s="12">
        <v>1</v>
      </c>
      <c r="B1914" s="11" t="str">
        <f t="shared" si="93"/>
        <v>Общий расчет. Ци Мень. Анализ Дворца. Структуры. НС. НС. Отношение со дворцом</v>
      </c>
      <c r="C1914" s="11" t="str">
        <f>IFERROR(VLOOKUP(I1914,lvl_1[],2,FALSE),"Нет")</f>
        <v>Общий расчет</v>
      </c>
      <c r="D1914" s="11" t="str">
        <f>IFERROR(VLOOKUP(Rule!J1914,lvl_2[],2,FALSE),"Нет")</f>
        <v>Ци Мень</v>
      </c>
      <c r="E1914" s="11" t="str">
        <f>IFERROR(VLOOKUP(Rule!K1914,lvl_3[],2,FALSE),"Нет")</f>
        <v>Анализ Дворца</v>
      </c>
      <c r="F1914" s="11" t="str">
        <f>IFERROR(INDEX(lvl_4[],MATCH(L1914,lvl_4[ID],0),MATCH(TEXT(K1914,"##0"),lvl_4[#Headers],0)),"Нет")</f>
        <v>Структуры</v>
      </c>
      <c r="G1914" s="11" t="str">
        <f>IFERROR(INDEX(lvl_5[],MATCH(M1914,lvl_5[ID],0),MATCH(_xlfn.CONCAT(TEXT(K1914,"##0"),"_",TEXT(L1914,"##0")),lvl_5[#Headers],0)),"Нет")</f>
        <v>НС</v>
      </c>
      <c r="H1914" s="11" t="str">
        <f>IFERROR(INDEX(lvl_6[],MATCH(N1914,lvl_6[ID],0),MATCH(_xlfn.CONCAT(K1914,"_",L1914,"_",M1914),lvl_6[#Headers],0)),"Нет")</f>
        <v>НС. Отношение со дворцом</v>
      </c>
      <c r="I1914" s="12">
        <v>1</v>
      </c>
      <c r="J1914" s="12">
        <v>2</v>
      </c>
      <c r="K1914" s="12">
        <v>2</v>
      </c>
      <c r="L1914" s="12">
        <v>1</v>
      </c>
      <c r="M1914" s="12">
        <v>1</v>
      </c>
      <c r="N1914" s="12">
        <v>2</v>
      </c>
      <c r="O1914" s="12">
        <f>COUNTIF($P$2:P1914,P1914)</f>
        <v>17</v>
      </c>
      <c r="P1914" s="12" t="str">
        <f t="shared" si="91"/>
        <v>122010102</v>
      </c>
      <c r="Q1914" s="12" t="str">
        <f t="shared" si="92"/>
        <v>1220101020017</v>
      </c>
      <c r="R1914" s="20" t="s">
        <v>1450</v>
      </c>
      <c r="S1914" s="20" t="s">
        <v>1580</v>
      </c>
      <c r="AW1914" s="12">
        <v>9</v>
      </c>
      <c r="AY1914" s="12" t="s">
        <v>910</v>
      </c>
      <c r="BG1914" s="21">
        <v>0.9</v>
      </c>
      <c r="BJ1914" s="12">
        <v>1</v>
      </c>
    </row>
    <row r="1915" spans="1:62" ht="45" x14ac:dyDescent="0.25">
      <c r="A1915" s="12">
        <v>1</v>
      </c>
      <c r="B1915" s="11" t="str">
        <f t="shared" si="93"/>
        <v>Общий расчет. Ци Мень. Анализ Дворца. Структуры. НС. НС. Отношение со дворцом</v>
      </c>
      <c r="C1915" s="11" t="str">
        <f>IFERROR(VLOOKUP(I1915,lvl_1[],2,FALSE),"Нет")</f>
        <v>Общий расчет</v>
      </c>
      <c r="D1915" s="11" t="str">
        <f>IFERROR(VLOOKUP(Rule!J1915,lvl_2[],2,FALSE),"Нет")</f>
        <v>Ци Мень</v>
      </c>
      <c r="E1915" s="11" t="str">
        <f>IFERROR(VLOOKUP(Rule!K1915,lvl_3[],2,FALSE),"Нет")</f>
        <v>Анализ Дворца</v>
      </c>
      <c r="F1915" s="11" t="str">
        <f>IFERROR(INDEX(lvl_4[],MATCH(L1915,lvl_4[ID],0),MATCH(TEXT(K1915,"##0"),lvl_4[#Headers],0)),"Нет")</f>
        <v>Структуры</v>
      </c>
      <c r="G1915" s="11" t="str">
        <f>IFERROR(INDEX(lvl_5[],MATCH(M1915,lvl_5[ID],0),MATCH(_xlfn.CONCAT(TEXT(K1915,"##0"),"_",TEXT(L1915,"##0")),lvl_5[#Headers],0)),"Нет")</f>
        <v>НС</v>
      </c>
      <c r="H1915" s="11" t="str">
        <f>IFERROR(INDEX(lvl_6[],MATCH(N1915,lvl_6[ID],0),MATCH(_xlfn.CONCAT(K1915,"_",L1915,"_",M1915),lvl_6[#Headers],0)),"Нет")</f>
        <v>НС. Отношение со дворцом</v>
      </c>
      <c r="I1915" s="12">
        <v>1</v>
      </c>
      <c r="J1915" s="12">
        <v>2</v>
      </c>
      <c r="K1915" s="12">
        <v>2</v>
      </c>
      <c r="L1915" s="12">
        <v>1</v>
      </c>
      <c r="M1915" s="12">
        <v>1</v>
      </c>
      <c r="N1915" s="12">
        <v>2</v>
      </c>
      <c r="O1915" s="12">
        <f>COUNTIF($P$2:P1915,P1915)</f>
        <v>18</v>
      </c>
      <c r="P1915" s="12" t="str">
        <f t="shared" si="91"/>
        <v>122010102</v>
      </c>
      <c r="Q1915" s="12" t="str">
        <f t="shared" si="92"/>
        <v>1220101020018</v>
      </c>
      <c r="R1915" s="20" t="s">
        <v>1450</v>
      </c>
      <c r="S1915" s="20" t="s">
        <v>1580</v>
      </c>
      <c r="AW1915" s="12">
        <v>9</v>
      </c>
      <c r="AY1915" s="12" t="s">
        <v>912</v>
      </c>
      <c r="BG1915" s="21">
        <v>0.9</v>
      </c>
      <c r="BJ1915" s="12">
        <v>1</v>
      </c>
    </row>
    <row r="1916" spans="1:62" ht="45" x14ac:dyDescent="0.25">
      <c r="A1916" s="12">
        <v>1</v>
      </c>
      <c r="B1916" s="11" t="str">
        <f t="shared" si="93"/>
        <v>Общий расчет. Ци Мень. Анализ Дворца. Структуры. НС. НС. Отношение со дворцом</v>
      </c>
      <c r="C1916" s="11" t="str">
        <f>IFERROR(VLOOKUP(I1916,lvl_1[],2,FALSE),"Нет")</f>
        <v>Общий расчет</v>
      </c>
      <c r="D1916" s="11" t="str">
        <f>IFERROR(VLOOKUP(Rule!J1916,lvl_2[],2,FALSE),"Нет")</f>
        <v>Ци Мень</v>
      </c>
      <c r="E1916" s="11" t="str">
        <f>IFERROR(VLOOKUP(Rule!K1916,lvl_3[],2,FALSE),"Нет")</f>
        <v>Анализ Дворца</v>
      </c>
      <c r="F1916" s="11" t="str">
        <f>IFERROR(INDEX(lvl_4[],MATCH(L1916,lvl_4[ID],0),MATCH(TEXT(K1916,"##0"),lvl_4[#Headers],0)),"Нет")</f>
        <v>Структуры</v>
      </c>
      <c r="G1916" s="11" t="str">
        <f>IFERROR(INDEX(lvl_5[],MATCH(M1916,lvl_5[ID],0),MATCH(_xlfn.CONCAT(TEXT(K1916,"##0"),"_",TEXT(L1916,"##0")),lvl_5[#Headers],0)),"Нет")</f>
        <v>НС</v>
      </c>
      <c r="H1916" s="11" t="str">
        <f>IFERROR(INDEX(lvl_6[],MATCH(N1916,lvl_6[ID],0),MATCH(_xlfn.CONCAT(K1916,"_",L1916,"_",M1916),lvl_6[#Headers],0)),"Нет")</f>
        <v>НС. Отношение со дворцом</v>
      </c>
      <c r="I1916" s="12">
        <v>1</v>
      </c>
      <c r="J1916" s="12">
        <v>2</v>
      </c>
      <c r="K1916" s="12">
        <v>2</v>
      </c>
      <c r="L1916" s="12">
        <v>1</v>
      </c>
      <c r="M1916" s="12">
        <v>1</v>
      </c>
      <c r="N1916" s="12">
        <v>2</v>
      </c>
      <c r="O1916" s="12">
        <f>COUNTIF($P$2:P1916,P1916)</f>
        <v>19</v>
      </c>
      <c r="P1916" s="12" t="str">
        <f t="shared" si="91"/>
        <v>122010102</v>
      </c>
      <c r="Q1916" s="12" t="str">
        <f t="shared" si="92"/>
        <v>1220101020019</v>
      </c>
      <c r="R1916" s="20" t="s">
        <v>1450</v>
      </c>
      <c r="S1916" s="20" t="s">
        <v>1581</v>
      </c>
      <c r="AW1916" s="12">
        <v>9</v>
      </c>
      <c r="AY1916" s="12" t="s">
        <v>914</v>
      </c>
      <c r="BG1916" s="21">
        <v>0</v>
      </c>
      <c r="BJ1916" s="12">
        <v>1</v>
      </c>
    </row>
    <row r="1917" spans="1:62" ht="45" x14ac:dyDescent="0.25">
      <c r="A1917" s="12">
        <v>1</v>
      </c>
      <c r="B1917" s="11" t="str">
        <f t="shared" si="93"/>
        <v>Общий расчет. Ци Мень. Анализ Дворца. Структуры. НС. НС. Отношение со дворцом</v>
      </c>
      <c r="C1917" s="11" t="str">
        <f>IFERROR(VLOOKUP(I1917,lvl_1[],2,FALSE),"Нет")</f>
        <v>Общий расчет</v>
      </c>
      <c r="D1917" s="11" t="str">
        <f>IFERROR(VLOOKUP(Rule!J1917,lvl_2[],2,FALSE),"Нет")</f>
        <v>Ци Мень</v>
      </c>
      <c r="E1917" s="11" t="str">
        <f>IFERROR(VLOOKUP(Rule!K1917,lvl_3[],2,FALSE),"Нет")</f>
        <v>Анализ Дворца</v>
      </c>
      <c r="F1917" s="11" t="str">
        <f>IFERROR(INDEX(lvl_4[],MATCH(L1917,lvl_4[ID],0),MATCH(TEXT(K1917,"##0"),lvl_4[#Headers],0)),"Нет")</f>
        <v>Структуры</v>
      </c>
      <c r="G1917" s="11" t="str">
        <f>IFERROR(INDEX(lvl_5[],MATCH(M1917,lvl_5[ID],0),MATCH(_xlfn.CONCAT(TEXT(K1917,"##0"),"_",TEXT(L1917,"##0")),lvl_5[#Headers],0)),"Нет")</f>
        <v>НС</v>
      </c>
      <c r="H1917" s="11" t="str">
        <f>IFERROR(INDEX(lvl_6[],MATCH(N1917,lvl_6[ID],0),MATCH(_xlfn.CONCAT(K1917,"_",L1917,"_",M1917),lvl_6[#Headers],0)),"Нет")</f>
        <v>НС. Отношение со дворцом</v>
      </c>
      <c r="I1917" s="12">
        <v>1</v>
      </c>
      <c r="J1917" s="12">
        <v>2</v>
      </c>
      <c r="K1917" s="12">
        <v>2</v>
      </c>
      <c r="L1917" s="12">
        <v>1</v>
      </c>
      <c r="M1917" s="12">
        <v>1</v>
      </c>
      <c r="N1917" s="12">
        <v>2</v>
      </c>
      <c r="O1917" s="12">
        <f>COUNTIF($P$2:P1917,P1917)</f>
        <v>20</v>
      </c>
      <c r="P1917" s="12" t="str">
        <f t="shared" si="91"/>
        <v>122010102</v>
      </c>
      <c r="Q1917" s="12" t="str">
        <f t="shared" si="92"/>
        <v>1220101020020</v>
      </c>
      <c r="R1917" s="20" t="s">
        <v>1450</v>
      </c>
      <c r="S1917" s="20" t="s">
        <v>1581</v>
      </c>
      <c r="AW1917" s="12">
        <v>9</v>
      </c>
      <c r="AY1917" s="12" t="s">
        <v>916</v>
      </c>
      <c r="BG1917" s="21">
        <v>0</v>
      </c>
      <c r="BJ1917" s="12">
        <v>1</v>
      </c>
    </row>
    <row r="1918" spans="1:62" ht="45" x14ac:dyDescent="0.25">
      <c r="A1918" s="12">
        <v>1</v>
      </c>
      <c r="B1918" s="11" t="str">
        <f t="shared" si="93"/>
        <v>Общий расчет. Ци Мень. Анализ Дворца. Структуры. НС. НС. Отношение со дворцом</v>
      </c>
      <c r="C1918" s="11" t="str">
        <f>IFERROR(VLOOKUP(I1918,lvl_1[],2,FALSE),"Нет")</f>
        <v>Общий расчет</v>
      </c>
      <c r="D1918" s="11" t="str">
        <f>IFERROR(VLOOKUP(Rule!J1918,lvl_2[],2,FALSE),"Нет")</f>
        <v>Ци Мень</v>
      </c>
      <c r="E1918" s="11" t="str">
        <f>IFERROR(VLOOKUP(Rule!K1918,lvl_3[],2,FALSE),"Нет")</f>
        <v>Анализ Дворца</v>
      </c>
      <c r="F1918" s="11" t="str">
        <f>IFERROR(INDEX(lvl_4[],MATCH(L1918,lvl_4[ID],0),MATCH(TEXT(K1918,"##0"),lvl_4[#Headers],0)),"Нет")</f>
        <v>Структуры</v>
      </c>
      <c r="G1918" s="11" t="str">
        <f>IFERROR(INDEX(lvl_5[],MATCH(M1918,lvl_5[ID],0),MATCH(_xlfn.CONCAT(TEXT(K1918,"##0"),"_",TEXT(L1918,"##0")),lvl_5[#Headers],0)),"Нет")</f>
        <v>НС</v>
      </c>
      <c r="H1918" s="11" t="str">
        <f>IFERROR(INDEX(lvl_6[],MATCH(N1918,lvl_6[ID],0),MATCH(_xlfn.CONCAT(K1918,"_",L1918,"_",M1918),lvl_6[#Headers],0)),"Нет")</f>
        <v>НС. Отношение со дворцом</v>
      </c>
      <c r="I1918" s="12">
        <v>1</v>
      </c>
      <c r="J1918" s="12">
        <v>2</v>
      </c>
      <c r="K1918" s="12">
        <v>2</v>
      </c>
      <c r="L1918" s="12">
        <v>1</v>
      </c>
      <c r="M1918" s="12">
        <v>1</v>
      </c>
      <c r="N1918" s="12">
        <v>2</v>
      </c>
      <c r="O1918" s="12">
        <f>COUNTIF($P$2:P1918,P1918)</f>
        <v>21</v>
      </c>
      <c r="P1918" s="12" t="str">
        <f t="shared" si="91"/>
        <v>122010102</v>
      </c>
      <c r="Q1918" s="12" t="str">
        <f t="shared" si="92"/>
        <v>1220101020021</v>
      </c>
      <c r="R1918" s="20" t="s">
        <v>1450</v>
      </c>
      <c r="S1918" s="20" t="s">
        <v>1582</v>
      </c>
      <c r="AW1918" s="12">
        <v>2</v>
      </c>
      <c r="AY1918" s="12" t="s">
        <v>899</v>
      </c>
      <c r="BG1918" s="21">
        <v>0</v>
      </c>
      <c r="BJ1918" s="12">
        <v>1</v>
      </c>
    </row>
    <row r="1919" spans="1:62" ht="45" x14ac:dyDescent="0.25">
      <c r="A1919" s="12">
        <v>1</v>
      </c>
      <c r="B1919" s="11" t="str">
        <f t="shared" si="93"/>
        <v>Общий расчет. Ци Мень. Анализ Дворца. Структуры. НС. НС. Отношение со дворцом</v>
      </c>
      <c r="C1919" s="11" t="str">
        <f>IFERROR(VLOOKUP(I1919,lvl_1[],2,FALSE),"Нет")</f>
        <v>Общий расчет</v>
      </c>
      <c r="D1919" s="11" t="str">
        <f>IFERROR(VLOOKUP(Rule!J1919,lvl_2[],2,FALSE),"Нет")</f>
        <v>Ци Мень</v>
      </c>
      <c r="E1919" s="11" t="str">
        <f>IFERROR(VLOOKUP(Rule!K1919,lvl_3[],2,FALSE),"Нет")</f>
        <v>Анализ Дворца</v>
      </c>
      <c r="F1919" s="11" t="str">
        <f>IFERROR(INDEX(lvl_4[],MATCH(L1919,lvl_4[ID],0),MATCH(TEXT(K1919,"##0"),lvl_4[#Headers],0)),"Нет")</f>
        <v>Структуры</v>
      </c>
      <c r="G1919" s="11" t="str">
        <f>IFERROR(INDEX(lvl_5[],MATCH(M1919,lvl_5[ID],0),MATCH(_xlfn.CONCAT(TEXT(K1919,"##0"),"_",TEXT(L1919,"##0")),lvl_5[#Headers],0)),"Нет")</f>
        <v>НС</v>
      </c>
      <c r="H1919" s="11" t="str">
        <f>IFERROR(INDEX(lvl_6[],MATCH(N1919,lvl_6[ID],0),MATCH(_xlfn.CONCAT(K1919,"_",L1919,"_",M1919),lvl_6[#Headers],0)),"Нет")</f>
        <v>НС. Отношение со дворцом</v>
      </c>
      <c r="I1919" s="12">
        <v>1</v>
      </c>
      <c r="J1919" s="12">
        <v>2</v>
      </c>
      <c r="K1919" s="12">
        <v>2</v>
      </c>
      <c r="L1919" s="12">
        <v>1</v>
      </c>
      <c r="M1919" s="12">
        <v>1</v>
      </c>
      <c r="N1919" s="12">
        <v>2</v>
      </c>
      <c r="O1919" s="12">
        <f>COUNTIF($P$2:P1919,P1919)</f>
        <v>22</v>
      </c>
      <c r="P1919" s="12" t="str">
        <f t="shared" si="91"/>
        <v>122010102</v>
      </c>
      <c r="Q1919" s="12" t="str">
        <f t="shared" si="92"/>
        <v>1220101020022</v>
      </c>
      <c r="R1919" s="20" t="s">
        <v>1450</v>
      </c>
      <c r="S1919" s="20" t="s">
        <v>1582</v>
      </c>
      <c r="AW1919" s="12">
        <v>2</v>
      </c>
      <c r="AY1919" s="12" t="s">
        <v>901</v>
      </c>
      <c r="BG1919" s="21">
        <v>0</v>
      </c>
      <c r="BJ1919" s="12">
        <v>1</v>
      </c>
    </row>
    <row r="1920" spans="1:62" ht="45" x14ac:dyDescent="0.25">
      <c r="A1920" s="12">
        <v>1</v>
      </c>
      <c r="B1920" s="11" t="str">
        <f t="shared" si="93"/>
        <v>Общий расчет. Ци Мень. Анализ Дворца. Структуры. НС. НС. Отношение со дворцом</v>
      </c>
      <c r="C1920" s="11" t="str">
        <f>IFERROR(VLOOKUP(I1920,lvl_1[],2,FALSE),"Нет")</f>
        <v>Общий расчет</v>
      </c>
      <c r="D1920" s="11" t="str">
        <f>IFERROR(VLOOKUP(Rule!J1920,lvl_2[],2,FALSE),"Нет")</f>
        <v>Ци Мень</v>
      </c>
      <c r="E1920" s="11" t="str">
        <f>IFERROR(VLOOKUP(Rule!K1920,lvl_3[],2,FALSE),"Нет")</f>
        <v>Анализ Дворца</v>
      </c>
      <c r="F1920" s="11" t="str">
        <f>IFERROR(INDEX(lvl_4[],MATCH(L1920,lvl_4[ID],0),MATCH(TEXT(K1920,"##0"),lvl_4[#Headers],0)),"Нет")</f>
        <v>Структуры</v>
      </c>
      <c r="G1920" s="11" t="str">
        <f>IFERROR(INDEX(lvl_5[],MATCH(M1920,lvl_5[ID],0),MATCH(_xlfn.CONCAT(TEXT(K1920,"##0"),"_",TEXT(L1920,"##0")),lvl_5[#Headers],0)),"Нет")</f>
        <v>НС</v>
      </c>
      <c r="H1920" s="11" t="str">
        <f>IFERROR(INDEX(lvl_6[],MATCH(N1920,lvl_6[ID],0),MATCH(_xlfn.CONCAT(K1920,"_",L1920,"_",M1920),lvl_6[#Headers],0)),"Нет")</f>
        <v>НС. Отношение со дворцом</v>
      </c>
      <c r="I1920" s="12">
        <v>1</v>
      </c>
      <c r="J1920" s="12">
        <v>2</v>
      </c>
      <c r="K1920" s="12">
        <v>2</v>
      </c>
      <c r="L1920" s="12">
        <v>1</v>
      </c>
      <c r="M1920" s="12">
        <v>1</v>
      </c>
      <c r="N1920" s="12">
        <v>2</v>
      </c>
      <c r="O1920" s="12">
        <f>COUNTIF($P$2:P1920,P1920)</f>
        <v>23</v>
      </c>
      <c r="P1920" s="12" t="str">
        <f t="shared" si="91"/>
        <v>122010102</v>
      </c>
      <c r="Q1920" s="12" t="str">
        <f t="shared" si="92"/>
        <v>1220101020023</v>
      </c>
      <c r="R1920" s="20" t="s">
        <v>1450</v>
      </c>
      <c r="S1920" s="20" t="s">
        <v>1583</v>
      </c>
      <c r="AW1920" s="12">
        <v>2</v>
      </c>
      <c r="AY1920" s="12" t="s">
        <v>903</v>
      </c>
      <c r="BG1920" s="21">
        <v>0.5</v>
      </c>
      <c r="BJ1920" s="12">
        <v>1</v>
      </c>
    </row>
    <row r="1921" spans="1:62" ht="45" x14ac:dyDescent="0.25">
      <c r="A1921" s="12">
        <v>1</v>
      </c>
      <c r="B1921" s="11" t="str">
        <f t="shared" si="93"/>
        <v>Общий расчет. Ци Мень. Анализ Дворца. Структуры. НС. НС. Отношение со дворцом</v>
      </c>
      <c r="C1921" s="11" t="str">
        <f>IFERROR(VLOOKUP(I1921,lvl_1[],2,FALSE),"Нет")</f>
        <v>Общий расчет</v>
      </c>
      <c r="D1921" s="11" t="str">
        <f>IFERROR(VLOOKUP(Rule!J1921,lvl_2[],2,FALSE),"Нет")</f>
        <v>Ци Мень</v>
      </c>
      <c r="E1921" s="11" t="str">
        <f>IFERROR(VLOOKUP(Rule!K1921,lvl_3[],2,FALSE),"Нет")</f>
        <v>Анализ Дворца</v>
      </c>
      <c r="F1921" s="11" t="str">
        <f>IFERROR(INDEX(lvl_4[],MATCH(L1921,lvl_4[ID],0),MATCH(TEXT(K1921,"##0"),lvl_4[#Headers],0)),"Нет")</f>
        <v>Структуры</v>
      </c>
      <c r="G1921" s="11" t="str">
        <f>IFERROR(INDEX(lvl_5[],MATCH(M1921,lvl_5[ID],0),MATCH(_xlfn.CONCAT(TEXT(K1921,"##0"),"_",TEXT(L1921,"##0")),lvl_5[#Headers],0)),"Нет")</f>
        <v>НС</v>
      </c>
      <c r="H1921" s="11" t="str">
        <f>IFERROR(INDEX(lvl_6[],MATCH(N1921,lvl_6[ID],0),MATCH(_xlfn.CONCAT(K1921,"_",L1921,"_",M1921),lvl_6[#Headers],0)),"Нет")</f>
        <v>НС. Отношение со дворцом</v>
      </c>
      <c r="I1921" s="12">
        <v>1</v>
      </c>
      <c r="J1921" s="12">
        <v>2</v>
      </c>
      <c r="K1921" s="12">
        <v>2</v>
      </c>
      <c r="L1921" s="12">
        <v>1</v>
      </c>
      <c r="M1921" s="12">
        <v>1</v>
      </c>
      <c r="N1921" s="12">
        <v>2</v>
      </c>
      <c r="O1921" s="12">
        <f>COUNTIF($P$2:P1921,P1921)</f>
        <v>24</v>
      </c>
      <c r="P1921" s="12" t="str">
        <f t="shared" si="91"/>
        <v>122010102</v>
      </c>
      <c r="Q1921" s="12" t="str">
        <f t="shared" si="92"/>
        <v>1220101020024</v>
      </c>
      <c r="R1921" s="20" t="s">
        <v>1450</v>
      </c>
      <c r="S1921" s="20" t="s">
        <v>1583</v>
      </c>
      <c r="AW1921" s="12">
        <v>2</v>
      </c>
      <c r="AY1921" s="12" t="s">
        <v>905</v>
      </c>
      <c r="BG1921" s="21">
        <v>0.5</v>
      </c>
      <c r="BJ1921" s="12">
        <v>1</v>
      </c>
    </row>
    <row r="1922" spans="1:62" ht="45" x14ac:dyDescent="0.25">
      <c r="A1922" s="12">
        <v>1</v>
      </c>
      <c r="B1922" s="11" t="str">
        <f t="shared" si="93"/>
        <v>Общий расчет. Ци Мень. Анализ Дворца. Структуры. НС. НС. Отношение со дворцом</v>
      </c>
      <c r="C1922" s="11" t="str">
        <f>IFERROR(VLOOKUP(I1922,lvl_1[],2,FALSE),"Нет")</f>
        <v>Общий расчет</v>
      </c>
      <c r="D1922" s="11" t="str">
        <f>IFERROR(VLOOKUP(Rule!J1922,lvl_2[],2,FALSE),"Нет")</f>
        <v>Ци Мень</v>
      </c>
      <c r="E1922" s="11" t="str">
        <f>IFERROR(VLOOKUP(Rule!K1922,lvl_3[],2,FALSE),"Нет")</f>
        <v>Анализ Дворца</v>
      </c>
      <c r="F1922" s="11" t="str">
        <f>IFERROR(INDEX(lvl_4[],MATCH(L1922,lvl_4[ID],0),MATCH(TEXT(K1922,"##0"),lvl_4[#Headers],0)),"Нет")</f>
        <v>Структуры</v>
      </c>
      <c r="G1922" s="11" t="str">
        <f>IFERROR(INDEX(lvl_5[],MATCH(M1922,lvl_5[ID],0),MATCH(_xlfn.CONCAT(TEXT(K1922,"##0"),"_",TEXT(L1922,"##0")),lvl_5[#Headers],0)),"Нет")</f>
        <v>НС</v>
      </c>
      <c r="H1922" s="11" t="str">
        <f>IFERROR(INDEX(lvl_6[],MATCH(N1922,lvl_6[ID],0),MATCH(_xlfn.CONCAT(K1922,"_",L1922,"_",M1922),lvl_6[#Headers],0)),"Нет")</f>
        <v>НС. Отношение со дворцом</v>
      </c>
      <c r="I1922" s="12">
        <v>1</v>
      </c>
      <c r="J1922" s="12">
        <v>2</v>
      </c>
      <c r="K1922" s="12">
        <v>2</v>
      </c>
      <c r="L1922" s="12">
        <v>1</v>
      </c>
      <c r="M1922" s="12">
        <v>1</v>
      </c>
      <c r="N1922" s="12">
        <v>2</v>
      </c>
      <c r="O1922" s="12">
        <f>COUNTIF($P$2:P1922,P1922)</f>
        <v>25</v>
      </c>
      <c r="P1922" s="12" t="str">
        <f t="shared" si="91"/>
        <v>122010102</v>
      </c>
      <c r="Q1922" s="12" t="str">
        <f t="shared" si="92"/>
        <v>1220101020025</v>
      </c>
      <c r="R1922" s="20" t="s">
        <v>1450</v>
      </c>
      <c r="S1922" s="20" t="s">
        <v>1584</v>
      </c>
      <c r="AW1922" s="12">
        <v>2</v>
      </c>
      <c r="AY1922" s="12" t="s">
        <v>907</v>
      </c>
      <c r="BG1922" s="21">
        <v>1</v>
      </c>
      <c r="BJ1922" s="12">
        <v>1</v>
      </c>
    </row>
    <row r="1923" spans="1:62" ht="45" x14ac:dyDescent="0.25">
      <c r="A1923" s="12">
        <v>1</v>
      </c>
      <c r="B1923" s="11" t="str">
        <f t="shared" si="93"/>
        <v>Общий расчет. Ци Мень. Анализ Дворца. Структуры. НС. НС. Отношение со дворцом</v>
      </c>
      <c r="C1923" s="11" t="str">
        <f>IFERROR(VLOOKUP(I1923,lvl_1[],2,FALSE),"Нет")</f>
        <v>Общий расчет</v>
      </c>
      <c r="D1923" s="11" t="str">
        <f>IFERROR(VLOOKUP(Rule!J1923,lvl_2[],2,FALSE),"Нет")</f>
        <v>Ци Мень</v>
      </c>
      <c r="E1923" s="11" t="str">
        <f>IFERROR(VLOOKUP(Rule!K1923,lvl_3[],2,FALSE),"Нет")</f>
        <v>Анализ Дворца</v>
      </c>
      <c r="F1923" s="11" t="str">
        <f>IFERROR(INDEX(lvl_4[],MATCH(L1923,lvl_4[ID],0),MATCH(TEXT(K1923,"##0"),lvl_4[#Headers],0)),"Нет")</f>
        <v>Структуры</v>
      </c>
      <c r="G1923" s="11" t="str">
        <f>IFERROR(INDEX(lvl_5[],MATCH(M1923,lvl_5[ID],0),MATCH(_xlfn.CONCAT(TEXT(K1923,"##0"),"_",TEXT(L1923,"##0")),lvl_5[#Headers],0)),"Нет")</f>
        <v>НС</v>
      </c>
      <c r="H1923" s="11" t="str">
        <f>IFERROR(INDEX(lvl_6[],MATCH(N1923,lvl_6[ID],0),MATCH(_xlfn.CONCAT(K1923,"_",L1923,"_",M1923),lvl_6[#Headers],0)),"Нет")</f>
        <v>НС. Отношение со дворцом</v>
      </c>
      <c r="I1923" s="12">
        <v>1</v>
      </c>
      <c r="J1923" s="12">
        <v>2</v>
      </c>
      <c r="K1923" s="12">
        <v>2</v>
      </c>
      <c r="L1923" s="12">
        <v>1</v>
      </c>
      <c r="M1923" s="12">
        <v>1</v>
      </c>
      <c r="N1923" s="12">
        <v>2</v>
      </c>
      <c r="O1923" s="12">
        <f>COUNTIF($P$2:P1923,P1923)</f>
        <v>26</v>
      </c>
      <c r="P1923" s="12" t="str">
        <f t="shared" si="91"/>
        <v>122010102</v>
      </c>
      <c r="Q1923" s="12" t="str">
        <f t="shared" si="92"/>
        <v>1220101020026</v>
      </c>
      <c r="R1923" s="20" t="s">
        <v>1450</v>
      </c>
      <c r="S1923" s="20" t="s">
        <v>1584</v>
      </c>
      <c r="AW1923" s="12">
        <v>2</v>
      </c>
      <c r="AY1923" s="12" t="s">
        <v>908</v>
      </c>
      <c r="BG1923" s="21">
        <v>1</v>
      </c>
      <c r="BJ1923" s="12">
        <v>1</v>
      </c>
    </row>
    <row r="1924" spans="1:62" ht="45" x14ac:dyDescent="0.25">
      <c r="A1924" s="12">
        <v>1</v>
      </c>
      <c r="B1924" s="11" t="str">
        <f t="shared" si="93"/>
        <v>Общий расчет. Ци Мень. Анализ Дворца. Структуры. НС. НС. Отношение со дворцом</v>
      </c>
      <c r="C1924" s="11" t="str">
        <f>IFERROR(VLOOKUP(I1924,lvl_1[],2,FALSE),"Нет")</f>
        <v>Общий расчет</v>
      </c>
      <c r="D1924" s="11" t="str">
        <f>IFERROR(VLOOKUP(Rule!J1924,lvl_2[],2,FALSE),"Нет")</f>
        <v>Ци Мень</v>
      </c>
      <c r="E1924" s="11" t="str">
        <f>IFERROR(VLOOKUP(Rule!K1924,lvl_3[],2,FALSE),"Нет")</f>
        <v>Анализ Дворца</v>
      </c>
      <c r="F1924" s="11" t="str">
        <f>IFERROR(INDEX(lvl_4[],MATCH(L1924,lvl_4[ID],0),MATCH(TEXT(K1924,"##0"),lvl_4[#Headers],0)),"Нет")</f>
        <v>Структуры</v>
      </c>
      <c r="G1924" s="11" t="str">
        <f>IFERROR(INDEX(lvl_5[],MATCH(M1924,lvl_5[ID],0),MATCH(_xlfn.CONCAT(TEXT(K1924,"##0"),"_",TEXT(L1924,"##0")),lvl_5[#Headers],0)),"Нет")</f>
        <v>НС</v>
      </c>
      <c r="H1924" s="11" t="str">
        <f>IFERROR(INDEX(lvl_6[],MATCH(N1924,lvl_6[ID],0),MATCH(_xlfn.CONCAT(K1924,"_",L1924,"_",M1924),lvl_6[#Headers],0)),"Нет")</f>
        <v>НС. Отношение со дворцом</v>
      </c>
      <c r="I1924" s="12">
        <v>1</v>
      </c>
      <c r="J1924" s="12">
        <v>2</v>
      </c>
      <c r="K1924" s="12">
        <v>2</v>
      </c>
      <c r="L1924" s="12">
        <v>1</v>
      </c>
      <c r="M1924" s="12">
        <v>1</v>
      </c>
      <c r="N1924" s="12">
        <v>2</v>
      </c>
      <c r="O1924" s="12">
        <f>COUNTIF($P$2:P1924,P1924)</f>
        <v>27</v>
      </c>
      <c r="P1924" s="12" t="str">
        <f t="shared" si="91"/>
        <v>122010102</v>
      </c>
      <c r="Q1924" s="12" t="str">
        <f t="shared" si="92"/>
        <v>1220101020027</v>
      </c>
      <c r="R1924" s="20" t="s">
        <v>1450</v>
      </c>
      <c r="S1924" s="20" t="s">
        <v>1585</v>
      </c>
      <c r="AW1924" s="12">
        <v>2</v>
      </c>
      <c r="AY1924" s="12" t="s">
        <v>910</v>
      </c>
      <c r="BG1924" s="21">
        <v>1</v>
      </c>
      <c r="BJ1924" s="12">
        <v>1</v>
      </c>
    </row>
    <row r="1925" spans="1:62" ht="45" x14ac:dyDescent="0.25">
      <c r="A1925" s="12">
        <v>1</v>
      </c>
      <c r="B1925" s="11" t="str">
        <f t="shared" si="93"/>
        <v>Общий расчет. Ци Мень. Анализ Дворца. Структуры. НС. НС. Отношение со дворцом</v>
      </c>
      <c r="C1925" s="11" t="str">
        <f>IFERROR(VLOOKUP(I1925,lvl_1[],2,FALSE),"Нет")</f>
        <v>Общий расчет</v>
      </c>
      <c r="D1925" s="11" t="str">
        <f>IFERROR(VLOOKUP(Rule!J1925,lvl_2[],2,FALSE),"Нет")</f>
        <v>Ци Мень</v>
      </c>
      <c r="E1925" s="11" t="str">
        <f>IFERROR(VLOOKUP(Rule!K1925,lvl_3[],2,FALSE),"Нет")</f>
        <v>Анализ Дворца</v>
      </c>
      <c r="F1925" s="11" t="str">
        <f>IFERROR(INDEX(lvl_4[],MATCH(L1925,lvl_4[ID],0),MATCH(TEXT(K1925,"##0"),lvl_4[#Headers],0)),"Нет")</f>
        <v>Структуры</v>
      </c>
      <c r="G1925" s="11" t="str">
        <f>IFERROR(INDEX(lvl_5[],MATCH(M1925,lvl_5[ID],0),MATCH(_xlfn.CONCAT(TEXT(K1925,"##0"),"_",TEXT(L1925,"##0")),lvl_5[#Headers],0)),"Нет")</f>
        <v>НС</v>
      </c>
      <c r="H1925" s="11" t="str">
        <f>IFERROR(INDEX(lvl_6[],MATCH(N1925,lvl_6[ID],0),MATCH(_xlfn.CONCAT(K1925,"_",L1925,"_",M1925),lvl_6[#Headers],0)),"Нет")</f>
        <v>НС. Отношение со дворцом</v>
      </c>
      <c r="I1925" s="12">
        <v>1</v>
      </c>
      <c r="J1925" s="12">
        <v>2</v>
      </c>
      <c r="K1925" s="12">
        <v>2</v>
      </c>
      <c r="L1925" s="12">
        <v>1</v>
      </c>
      <c r="M1925" s="12">
        <v>1</v>
      </c>
      <c r="N1925" s="12">
        <v>2</v>
      </c>
      <c r="O1925" s="12">
        <f>COUNTIF($P$2:P1925,P1925)</f>
        <v>28</v>
      </c>
      <c r="P1925" s="12" t="str">
        <f t="shared" si="91"/>
        <v>122010102</v>
      </c>
      <c r="Q1925" s="12" t="str">
        <f t="shared" si="92"/>
        <v>1220101020028</v>
      </c>
      <c r="R1925" s="20" t="s">
        <v>1450</v>
      </c>
      <c r="S1925" s="20" t="s">
        <v>1585</v>
      </c>
      <c r="AW1925" s="12">
        <v>2</v>
      </c>
      <c r="AY1925" s="12" t="s">
        <v>912</v>
      </c>
      <c r="BG1925" s="21">
        <v>1</v>
      </c>
      <c r="BJ1925" s="12">
        <v>1</v>
      </c>
    </row>
    <row r="1926" spans="1:62" ht="45" x14ac:dyDescent="0.25">
      <c r="A1926" s="12">
        <v>1</v>
      </c>
      <c r="B1926" s="11" t="str">
        <f t="shared" si="93"/>
        <v>Общий расчет. Ци Мень. Анализ Дворца. Структуры. НС. НС. Отношение со дворцом</v>
      </c>
      <c r="C1926" s="11" t="str">
        <f>IFERROR(VLOOKUP(I1926,lvl_1[],2,FALSE),"Нет")</f>
        <v>Общий расчет</v>
      </c>
      <c r="D1926" s="11" t="str">
        <f>IFERROR(VLOOKUP(Rule!J1926,lvl_2[],2,FALSE),"Нет")</f>
        <v>Ци Мень</v>
      </c>
      <c r="E1926" s="11" t="str">
        <f>IFERROR(VLOOKUP(Rule!K1926,lvl_3[],2,FALSE),"Нет")</f>
        <v>Анализ Дворца</v>
      </c>
      <c r="F1926" s="11" t="str">
        <f>IFERROR(INDEX(lvl_4[],MATCH(L1926,lvl_4[ID],0),MATCH(TEXT(K1926,"##0"),lvl_4[#Headers],0)),"Нет")</f>
        <v>Структуры</v>
      </c>
      <c r="G1926" s="11" t="str">
        <f>IFERROR(INDEX(lvl_5[],MATCH(M1926,lvl_5[ID],0),MATCH(_xlfn.CONCAT(TEXT(K1926,"##0"),"_",TEXT(L1926,"##0")),lvl_5[#Headers],0)),"Нет")</f>
        <v>НС</v>
      </c>
      <c r="H1926" s="11" t="str">
        <f>IFERROR(INDEX(lvl_6[],MATCH(N1926,lvl_6[ID],0),MATCH(_xlfn.CONCAT(K1926,"_",L1926,"_",M1926),lvl_6[#Headers],0)),"Нет")</f>
        <v>НС. Отношение со дворцом</v>
      </c>
      <c r="I1926" s="12">
        <v>1</v>
      </c>
      <c r="J1926" s="12">
        <v>2</v>
      </c>
      <c r="K1926" s="12">
        <v>2</v>
      </c>
      <c r="L1926" s="12">
        <v>1</v>
      </c>
      <c r="M1926" s="12">
        <v>1</v>
      </c>
      <c r="N1926" s="12">
        <v>2</v>
      </c>
      <c r="O1926" s="12">
        <f>COUNTIF($P$2:P1926,P1926)</f>
        <v>29</v>
      </c>
      <c r="P1926" s="12" t="str">
        <f t="shared" si="91"/>
        <v>122010102</v>
      </c>
      <c r="Q1926" s="12" t="str">
        <f t="shared" si="92"/>
        <v>1220101020029</v>
      </c>
      <c r="R1926" s="20" t="s">
        <v>1450</v>
      </c>
      <c r="S1926" s="20" t="s">
        <v>1586</v>
      </c>
      <c r="AW1926" s="12">
        <v>2</v>
      </c>
      <c r="AY1926" s="12" t="s">
        <v>914</v>
      </c>
      <c r="BG1926" s="21">
        <v>0.9</v>
      </c>
      <c r="BJ1926" s="12">
        <v>1</v>
      </c>
    </row>
    <row r="1927" spans="1:62" ht="45" x14ac:dyDescent="0.25">
      <c r="A1927" s="12">
        <v>1</v>
      </c>
      <c r="B1927" s="11" t="str">
        <f t="shared" si="93"/>
        <v>Общий расчет. Ци Мень. Анализ Дворца. Структуры. НС. НС. Отношение со дворцом</v>
      </c>
      <c r="C1927" s="11" t="str">
        <f>IFERROR(VLOOKUP(I1927,lvl_1[],2,FALSE),"Нет")</f>
        <v>Общий расчет</v>
      </c>
      <c r="D1927" s="11" t="str">
        <f>IFERROR(VLOOKUP(Rule!J1927,lvl_2[],2,FALSE),"Нет")</f>
        <v>Ци Мень</v>
      </c>
      <c r="E1927" s="11" t="str">
        <f>IFERROR(VLOOKUP(Rule!K1927,lvl_3[],2,FALSE),"Нет")</f>
        <v>Анализ Дворца</v>
      </c>
      <c r="F1927" s="11" t="str">
        <f>IFERROR(INDEX(lvl_4[],MATCH(L1927,lvl_4[ID],0),MATCH(TEXT(K1927,"##0"),lvl_4[#Headers],0)),"Нет")</f>
        <v>Структуры</v>
      </c>
      <c r="G1927" s="11" t="str">
        <f>IFERROR(INDEX(lvl_5[],MATCH(M1927,lvl_5[ID],0),MATCH(_xlfn.CONCAT(TEXT(K1927,"##0"),"_",TEXT(L1927,"##0")),lvl_5[#Headers],0)),"Нет")</f>
        <v>НС</v>
      </c>
      <c r="H1927" s="11" t="str">
        <f>IFERROR(INDEX(lvl_6[],MATCH(N1927,lvl_6[ID],0),MATCH(_xlfn.CONCAT(K1927,"_",L1927,"_",M1927),lvl_6[#Headers],0)),"Нет")</f>
        <v>НС. Отношение со дворцом</v>
      </c>
      <c r="I1927" s="12">
        <v>1</v>
      </c>
      <c r="J1927" s="12">
        <v>2</v>
      </c>
      <c r="K1927" s="12">
        <v>2</v>
      </c>
      <c r="L1927" s="12">
        <v>1</v>
      </c>
      <c r="M1927" s="12">
        <v>1</v>
      </c>
      <c r="N1927" s="12">
        <v>2</v>
      </c>
      <c r="O1927" s="12">
        <f>COUNTIF($P$2:P1927,P1927)</f>
        <v>30</v>
      </c>
      <c r="P1927" s="12" t="str">
        <f t="shared" si="91"/>
        <v>122010102</v>
      </c>
      <c r="Q1927" s="12" t="str">
        <f t="shared" si="92"/>
        <v>1220101020030</v>
      </c>
      <c r="R1927" s="20" t="s">
        <v>1450</v>
      </c>
      <c r="S1927" s="20" t="s">
        <v>1586</v>
      </c>
      <c r="AW1927" s="12">
        <v>2</v>
      </c>
      <c r="AY1927" s="12" t="s">
        <v>916</v>
      </c>
      <c r="BG1927" s="21">
        <v>0.9</v>
      </c>
      <c r="BJ1927" s="12">
        <v>1</v>
      </c>
    </row>
    <row r="1928" spans="1:62" ht="45" x14ac:dyDescent="0.25">
      <c r="A1928" s="12">
        <v>1</v>
      </c>
      <c r="B1928" s="11" t="str">
        <f t="shared" si="93"/>
        <v>Общий расчет. Ци Мень. Анализ Дворца. Структуры. НС. НС. Отношение со дворцом</v>
      </c>
      <c r="C1928" s="11" t="str">
        <f>IFERROR(VLOOKUP(I1928,lvl_1[],2,FALSE),"Нет")</f>
        <v>Общий расчет</v>
      </c>
      <c r="D1928" s="11" t="str">
        <f>IFERROR(VLOOKUP(Rule!J1928,lvl_2[],2,FALSE),"Нет")</f>
        <v>Ци Мень</v>
      </c>
      <c r="E1928" s="11" t="str">
        <f>IFERROR(VLOOKUP(Rule!K1928,lvl_3[],2,FALSE),"Нет")</f>
        <v>Анализ Дворца</v>
      </c>
      <c r="F1928" s="11" t="str">
        <f>IFERROR(INDEX(lvl_4[],MATCH(L1928,lvl_4[ID],0),MATCH(TEXT(K1928,"##0"),lvl_4[#Headers],0)),"Нет")</f>
        <v>Структуры</v>
      </c>
      <c r="G1928" s="11" t="str">
        <f>IFERROR(INDEX(lvl_5[],MATCH(M1928,lvl_5[ID],0),MATCH(_xlfn.CONCAT(TEXT(K1928,"##0"),"_",TEXT(L1928,"##0")),lvl_5[#Headers],0)),"Нет")</f>
        <v>НС</v>
      </c>
      <c r="H1928" s="11" t="str">
        <f>IFERROR(INDEX(lvl_6[],MATCH(N1928,lvl_6[ID],0),MATCH(_xlfn.CONCAT(K1928,"_",L1928,"_",M1928),lvl_6[#Headers],0)),"Нет")</f>
        <v>НС. Отношение со дворцом</v>
      </c>
      <c r="I1928" s="12">
        <v>1</v>
      </c>
      <c r="J1928" s="12">
        <v>2</v>
      </c>
      <c r="K1928" s="12">
        <v>2</v>
      </c>
      <c r="L1928" s="12">
        <v>1</v>
      </c>
      <c r="M1928" s="12">
        <v>1</v>
      </c>
      <c r="N1928" s="12">
        <v>2</v>
      </c>
      <c r="O1928" s="12">
        <f>COUNTIF($P$2:P1928,P1928)</f>
        <v>31</v>
      </c>
      <c r="P1928" s="12" t="str">
        <f t="shared" si="91"/>
        <v>122010102</v>
      </c>
      <c r="Q1928" s="12" t="str">
        <f t="shared" si="92"/>
        <v>1220101020031</v>
      </c>
      <c r="R1928" s="20" t="s">
        <v>1450</v>
      </c>
      <c r="S1928" s="20" t="s">
        <v>1587</v>
      </c>
      <c r="AW1928" s="12">
        <v>7</v>
      </c>
      <c r="AY1928" s="12" t="s">
        <v>899</v>
      </c>
      <c r="BG1928" s="21">
        <v>0.9</v>
      </c>
      <c r="BJ1928" s="12">
        <v>1</v>
      </c>
    </row>
    <row r="1929" spans="1:62" ht="45" x14ac:dyDescent="0.25">
      <c r="A1929" s="12">
        <v>1</v>
      </c>
      <c r="B1929" s="11" t="str">
        <f t="shared" si="93"/>
        <v>Общий расчет. Ци Мень. Анализ Дворца. Структуры. НС. НС. Отношение со дворцом</v>
      </c>
      <c r="C1929" s="11" t="str">
        <f>IFERROR(VLOOKUP(I1929,lvl_1[],2,FALSE),"Нет")</f>
        <v>Общий расчет</v>
      </c>
      <c r="D1929" s="11" t="str">
        <f>IFERROR(VLOOKUP(Rule!J1929,lvl_2[],2,FALSE),"Нет")</f>
        <v>Ци Мень</v>
      </c>
      <c r="E1929" s="11" t="str">
        <f>IFERROR(VLOOKUP(Rule!K1929,lvl_3[],2,FALSE),"Нет")</f>
        <v>Анализ Дворца</v>
      </c>
      <c r="F1929" s="11" t="str">
        <f>IFERROR(INDEX(lvl_4[],MATCH(L1929,lvl_4[ID],0),MATCH(TEXT(K1929,"##0"),lvl_4[#Headers],0)),"Нет")</f>
        <v>Структуры</v>
      </c>
      <c r="G1929" s="11" t="str">
        <f>IFERROR(INDEX(lvl_5[],MATCH(M1929,lvl_5[ID],0),MATCH(_xlfn.CONCAT(TEXT(K1929,"##0"),"_",TEXT(L1929,"##0")),lvl_5[#Headers],0)),"Нет")</f>
        <v>НС</v>
      </c>
      <c r="H1929" s="11" t="str">
        <f>IFERROR(INDEX(lvl_6[],MATCH(N1929,lvl_6[ID],0),MATCH(_xlfn.CONCAT(K1929,"_",L1929,"_",M1929),lvl_6[#Headers],0)),"Нет")</f>
        <v>НС. Отношение со дворцом</v>
      </c>
      <c r="I1929" s="12">
        <v>1</v>
      </c>
      <c r="J1929" s="12">
        <v>2</v>
      </c>
      <c r="K1929" s="12">
        <v>2</v>
      </c>
      <c r="L1929" s="12">
        <v>1</v>
      </c>
      <c r="M1929" s="12">
        <v>1</v>
      </c>
      <c r="N1929" s="12">
        <v>2</v>
      </c>
      <c r="O1929" s="12">
        <f>COUNTIF($P$2:P1929,P1929)</f>
        <v>32</v>
      </c>
      <c r="P1929" s="12" t="str">
        <f t="shared" si="91"/>
        <v>122010102</v>
      </c>
      <c r="Q1929" s="12" t="str">
        <f t="shared" si="92"/>
        <v>1220101020032</v>
      </c>
      <c r="R1929" s="20" t="s">
        <v>1450</v>
      </c>
      <c r="S1929" s="20" t="s">
        <v>1587</v>
      </c>
      <c r="AW1929" s="12">
        <v>7</v>
      </c>
      <c r="AY1929" s="12" t="s">
        <v>901</v>
      </c>
      <c r="BG1929" s="21">
        <v>0.9</v>
      </c>
      <c r="BJ1929" s="12">
        <v>1</v>
      </c>
    </row>
    <row r="1930" spans="1:62" ht="45" x14ac:dyDescent="0.25">
      <c r="A1930" s="12">
        <v>1</v>
      </c>
      <c r="B1930" s="11" t="str">
        <f t="shared" si="93"/>
        <v>Общий расчет. Ци Мень. Анализ Дворца. Структуры. НС. НС. Отношение со дворцом</v>
      </c>
      <c r="C1930" s="11" t="str">
        <f>IFERROR(VLOOKUP(I1930,lvl_1[],2,FALSE),"Нет")</f>
        <v>Общий расчет</v>
      </c>
      <c r="D1930" s="11" t="str">
        <f>IFERROR(VLOOKUP(Rule!J1930,lvl_2[],2,FALSE),"Нет")</f>
        <v>Ци Мень</v>
      </c>
      <c r="E1930" s="11" t="str">
        <f>IFERROR(VLOOKUP(Rule!K1930,lvl_3[],2,FALSE),"Нет")</f>
        <v>Анализ Дворца</v>
      </c>
      <c r="F1930" s="11" t="str">
        <f>IFERROR(INDEX(lvl_4[],MATCH(L1930,lvl_4[ID],0),MATCH(TEXT(K1930,"##0"),lvl_4[#Headers],0)),"Нет")</f>
        <v>Структуры</v>
      </c>
      <c r="G1930" s="11" t="str">
        <f>IFERROR(INDEX(lvl_5[],MATCH(M1930,lvl_5[ID],0),MATCH(_xlfn.CONCAT(TEXT(K1930,"##0"),"_",TEXT(L1930,"##0")),lvl_5[#Headers],0)),"Нет")</f>
        <v>НС</v>
      </c>
      <c r="H1930" s="11" t="str">
        <f>IFERROR(INDEX(lvl_6[],MATCH(N1930,lvl_6[ID],0),MATCH(_xlfn.CONCAT(K1930,"_",L1930,"_",M1930),lvl_6[#Headers],0)),"Нет")</f>
        <v>НС. Отношение со дворцом</v>
      </c>
      <c r="I1930" s="12">
        <v>1</v>
      </c>
      <c r="J1930" s="12">
        <v>2</v>
      </c>
      <c r="K1930" s="12">
        <v>2</v>
      </c>
      <c r="L1930" s="12">
        <v>1</v>
      </c>
      <c r="M1930" s="12">
        <v>1</v>
      </c>
      <c r="N1930" s="12">
        <v>2</v>
      </c>
      <c r="O1930" s="12">
        <f>COUNTIF($P$2:P1930,P1930)</f>
        <v>33</v>
      </c>
      <c r="P1930" s="12" t="str">
        <f t="shared" si="91"/>
        <v>122010102</v>
      </c>
      <c r="Q1930" s="12" t="str">
        <f t="shared" si="92"/>
        <v>1220101020033</v>
      </c>
      <c r="R1930" s="20" t="s">
        <v>1450</v>
      </c>
      <c r="S1930" s="20" t="s">
        <v>1588</v>
      </c>
      <c r="AW1930" s="12">
        <v>7</v>
      </c>
      <c r="AY1930" s="12" t="s">
        <v>903</v>
      </c>
      <c r="BG1930" s="21">
        <v>0</v>
      </c>
      <c r="BJ1930" s="12">
        <v>1</v>
      </c>
    </row>
    <row r="1931" spans="1:62" ht="45" x14ac:dyDescent="0.25">
      <c r="A1931" s="12">
        <v>1</v>
      </c>
      <c r="B1931" s="11" t="str">
        <f t="shared" si="93"/>
        <v>Общий расчет. Ци Мень. Анализ Дворца. Структуры. НС. НС. Отношение со дворцом</v>
      </c>
      <c r="C1931" s="11" t="str">
        <f>IFERROR(VLOOKUP(I1931,lvl_1[],2,FALSE),"Нет")</f>
        <v>Общий расчет</v>
      </c>
      <c r="D1931" s="11" t="str">
        <f>IFERROR(VLOOKUP(Rule!J1931,lvl_2[],2,FALSE),"Нет")</f>
        <v>Ци Мень</v>
      </c>
      <c r="E1931" s="11" t="str">
        <f>IFERROR(VLOOKUP(Rule!K1931,lvl_3[],2,FALSE),"Нет")</f>
        <v>Анализ Дворца</v>
      </c>
      <c r="F1931" s="11" t="str">
        <f>IFERROR(INDEX(lvl_4[],MATCH(L1931,lvl_4[ID],0),MATCH(TEXT(K1931,"##0"),lvl_4[#Headers],0)),"Нет")</f>
        <v>Структуры</v>
      </c>
      <c r="G1931" s="11" t="str">
        <f>IFERROR(INDEX(lvl_5[],MATCH(M1931,lvl_5[ID],0),MATCH(_xlfn.CONCAT(TEXT(K1931,"##0"),"_",TEXT(L1931,"##0")),lvl_5[#Headers],0)),"Нет")</f>
        <v>НС</v>
      </c>
      <c r="H1931" s="11" t="str">
        <f>IFERROR(INDEX(lvl_6[],MATCH(N1931,lvl_6[ID],0),MATCH(_xlfn.CONCAT(K1931,"_",L1931,"_",M1931),lvl_6[#Headers],0)),"Нет")</f>
        <v>НС. Отношение со дворцом</v>
      </c>
      <c r="I1931" s="12">
        <v>1</v>
      </c>
      <c r="J1931" s="12">
        <v>2</v>
      </c>
      <c r="K1931" s="12">
        <v>2</v>
      </c>
      <c r="L1931" s="12">
        <v>1</v>
      </c>
      <c r="M1931" s="12">
        <v>1</v>
      </c>
      <c r="N1931" s="12">
        <v>2</v>
      </c>
      <c r="O1931" s="12">
        <f>COUNTIF($P$2:P1931,P1931)</f>
        <v>34</v>
      </c>
      <c r="P1931" s="12" t="str">
        <f t="shared" si="91"/>
        <v>122010102</v>
      </c>
      <c r="Q1931" s="12" t="str">
        <f t="shared" si="92"/>
        <v>1220101020034</v>
      </c>
      <c r="R1931" s="20" t="s">
        <v>1450</v>
      </c>
      <c r="S1931" s="20" t="s">
        <v>1588</v>
      </c>
      <c r="AW1931" s="12">
        <v>7</v>
      </c>
      <c r="AY1931" s="12" t="s">
        <v>905</v>
      </c>
      <c r="BG1931" s="21">
        <v>0</v>
      </c>
      <c r="BJ1931" s="12">
        <v>1</v>
      </c>
    </row>
    <row r="1932" spans="1:62" ht="45" x14ac:dyDescent="0.25">
      <c r="A1932" s="12">
        <v>1</v>
      </c>
      <c r="B1932" s="11" t="str">
        <f t="shared" si="93"/>
        <v>Общий расчет. Ци Мень. Анализ Дворца. Структуры. НС. НС. Отношение со дворцом</v>
      </c>
      <c r="C1932" s="11" t="str">
        <f>IFERROR(VLOOKUP(I1932,lvl_1[],2,FALSE),"Нет")</f>
        <v>Общий расчет</v>
      </c>
      <c r="D1932" s="11" t="str">
        <f>IFERROR(VLOOKUP(Rule!J1932,lvl_2[],2,FALSE),"Нет")</f>
        <v>Ци Мень</v>
      </c>
      <c r="E1932" s="11" t="str">
        <f>IFERROR(VLOOKUP(Rule!K1932,lvl_3[],2,FALSE),"Нет")</f>
        <v>Анализ Дворца</v>
      </c>
      <c r="F1932" s="11" t="str">
        <f>IFERROR(INDEX(lvl_4[],MATCH(L1932,lvl_4[ID],0),MATCH(TEXT(K1932,"##0"),lvl_4[#Headers],0)),"Нет")</f>
        <v>Структуры</v>
      </c>
      <c r="G1932" s="11" t="str">
        <f>IFERROR(INDEX(lvl_5[],MATCH(M1932,lvl_5[ID],0),MATCH(_xlfn.CONCAT(TEXT(K1932,"##0"),"_",TEXT(L1932,"##0")),lvl_5[#Headers],0)),"Нет")</f>
        <v>НС</v>
      </c>
      <c r="H1932" s="11" t="str">
        <f>IFERROR(INDEX(lvl_6[],MATCH(N1932,lvl_6[ID],0),MATCH(_xlfn.CONCAT(K1932,"_",L1932,"_",M1932),lvl_6[#Headers],0)),"Нет")</f>
        <v>НС. Отношение со дворцом</v>
      </c>
      <c r="I1932" s="12">
        <v>1</v>
      </c>
      <c r="J1932" s="12">
        <v>2</v>
      </c>
      <c r="K1932" s="12">
        <v>2</v>
      </c>
      <c r="L1932" s="12">
        <v>1</v>
      </c>
      <c r="M1932" s="12">
        <v>1</v>
      </c>
      <c r="N1932" s="12">
        <v>2</v>
      </c>
      <c r="O1932" s="12">
        <f>COUNTIF($P$2:P1932,P1932)</f>
        <v>35</v>
      </c>
      <c r="P1932" s="12" t="str">
        <f t="shared" si="91"/>
        <v>122010102</v>
      </c>
      <c r="Q1932" s="12" t="str">
        <f t="shared" si="92"/>
        <v>1220101020035</v>
      </c>
      <c r="R1932" s="20" t="s">
        <v>1450</v>
      </c>
      <c r="S1932" s="20" t="s">
        <v>1589</v>
      </c>
      <c r="AW1932" s="12">
        <v>7</v>
      </c>
      <c r="AY1932" s="12" t="s">
        <v>907</v>
      </c>
      <c r="BG1932" s="21">
        <v>0.5</v>
      </c>
      <c r="BJ1932" s="12">
        <v>1</v>
      </c>
    </row>
    <row r="1933" spans="1:62" ht="45" x14ac:dyDescent="0.25">
      <c r="A1933" s="12">
        <v>1</v>
      </c>
      <c r="B1933" s="11" t="str">
        <f t="shared" si="93"/>
        <v>Общий расчет. Ци Мень. Анализ Дворца. Структуры. НС. НС. Отношение со дворцом</v>
      </c>
      <c r="C1933" s="11" t="str">
        <f>IFERROR(VLOOKUP(I1933,lvl_1[],2,FALSE),"Нет")</f>
        <v>Общий расчет</v>
      </c>
      <c r="D1933" s="11" t="str">
        <f>IFERROR(VLOOKUP(Rule!J1933,lvl_2[],2,FALSE),"Нет")</f>
        <v>Ци Мень</v>
      </c>
      <c r="E1933" s="11" t="str">
        <f>IFERROR(VLOOKUP(Rule!K1933,lvl_3[],2,FALSE),"Нет")</f>
        <v>Анализ Дворца</v>
      </c>
      <c r="F1933" s="11" t="str">
        <f>IFERROR(INDEX(lvl_4[],MATCH(L1933,lvl_4[ID],0),MATCH(TEXT(K1933,"##0"),lvl_4[#Headers],0)),"Нет")</f>
        <v>Структуры</v>
      </c>
      <c r="G1933" s="11" t="str">
        <f>IFERROR(INDEX(lvl_5[],MATCH(M1933,lvl_5[ID],0),MATCH(_xlfn.CONCAT(TEXT(K1933,"##0"),"_",TEXT(L1933,"##0")),lvl_5[#Headers],0)),"Нет")</f>
        <v>НС</v>
      </c>
      <c r="H1933" s="11" t="str">
        <f>IFERROR(INDEX(lvl_6[],MATCH(N1933,lvl_6[ID],0),MATCH(_xlfn.CONCAT(K1933,"_",L1933,"_",M1933),lvl_6[#Headers],0)),"Нет")</f>
        <v>НС. Отношение со дворцом</v>
      </c>
      <c r="I1933" s="12">
        <v>1</v>
      </c>
      <c r="J1933" s="12">
        <v>2</v>
      </c>
      <c r="K1933" s="12">
        <v>2</v>
      </c>
      <c r="L1933" s="12">
        <v>1</v>
      </c>
      <c r="M1933" s="12">
        <v>1</v>
      </c>
      <c r="N1933" s="12">
        <v>2</v>
      </c>
      <c r="O1933" s="12">
        <f>COUNTIF($P$2:P1933,P1933)</f>
        <v>36</v>
      </c>
      <c r="P1933" s="12" t="str">
        <f t="shared" si="91"/>
        <v>122010102</v>
      </c>
      <c r="Q1933" s="12" t="str">
        <f t="shared" si="92"/>
        <v>1220101020036</v>
      </c>
      <c r="R1933" s="20" t="s">
        <v>1450</v>
      </c>
      <c r="S1933" s="20" t="s">
        <v>1589</v>
      </c>
      <c r="AW1933" s="12">
        <v>7</v>
      </c>
      <c r="AY1933" s="12" t="s">
        <v>908</v>
      </c>
      <c r="BG1933" s="21">
        <v>0.5</v>
      </c>
      <c r="BJ1933" s="12">
        <v>1</v>
      </c>
    </row>
    <row r="1934" spans="1:62" ht="45" x14ac:dyDescent="0.25">
      <c r="A1934" s="12">
        <v>1</v>
      </c>
      <c r="B1934" s="11" t="str">
        <f t="shared" si="93"/>
        <v>Общий расчет. Ци Мень. Анализ Дворца. Структуры. НС. НС. Отношение со дворцом</v>
      </c>
      <c r="C1934" s="11" t="str">
        <f>IFERROR(VLOOKUP(I1934,lvl_1[],2,FALSE),"Нет")</f>
        <v>Общий расчет</v>
      </c>
      <c r="D1934" s="11" t="str">
        <f>IFERROR(VLOOKUP(Rule!J1934,lvl_2[],2,FALSE),"Нет")</f>
        <v>Ци Мень</v>
      </c>
      <c r="E1934" s="11" t="str">
        <f>IFERROR(VLOOKUP(Rule!K1934,lvl_3[],2,FALSE),"Нет")</f>
        <v>Анализ Дворца</v>
      </c>
      <c r="F1934" s="11" t="str">
        <f>IFERROR(INDEX(lvl_4[],MATCH(L1934,lvl_4[ID],0),MATCH(TEXT(K1934,"##0"),lvl_4[#Headers],0)),"Нет")</f>
        <v>Структуры</v>
      </c>
      <c r="G1934" s="11" t="str">
        <f>IFERROR(INDEX(lvl_5[],MATCH(M1934,lvl_5[ID],0),MATCH(_xlfn.CONCAT(TEXT(K1934,"##0"),"_",TEXT(L1934,"##0")),lvl_5[#Headers],0)),"Нет")</f>
        <v>НС</v>
      </c>
      <c r="H1934" s="11" t="str">
        <f>IFERROR(INDEX(lvl_6[],MATCH(N1934,lvl_6[ID],0),MATCH(_xlfn.CONCAT(K1934,"_",L1934,"_",M1934),lvl_6[#Headers],0)),"Нет")</f>
        <v>НС. Отношение со дворцом</v>
      </c>
      <c r="I1934" s="12">
        <v>1</v>
      </c>
      <c r="J1934" s="12">
        <v>2</v>
      </c>
      <c r="K1934" s="12">
        <v>2</v>
      </c>
      <c r="L1934" s="12">
        <v>1</v>
      </c>
      <c r="M1934" s="12">
        <v>1</v>
      </c>
      <c r="N1934" s="12">
        <v>2</v>
      </c>
      <c r="O1934" s="12">
        <f>COUNTIF($P$2:P1934,P1934)</f>
        <v>37</v>
      </c>
      <c r="P1934" s="12" t="str">
        <f t="shared" si="91"/>
        <v>122010102</v>
      </c>
      <c r="Q1934" s="12" t="str">
        <f t="shared" si="92"/>
        <v>1220101020037</v>
      </c>
      <c r="R1934" s="20" t="s">
        <v>1450</v>
      </c>
      <c r="S1934" s="20" t="s">
        <v>1590</v>
      </c>
      <c r="AW1934" s="12">
        <v>7</v>
      </c>
      <c r="AY1934" s="12" t="s">
        <v>910</v>
      </c>
      <c r="BG1934" s="21">
        <v>1</v>
      </c>
      <c r="BJ1934" s="12">
        <v>1</v>
      </c>
    </row>
    <row r="1935" spans="1:62" ht="45" x14ac:dyDescent="0.25">
      <c r="A1935" s="12">
        <v>1</v>
      </c>
      <c r="B1935" s="11" t="str">
        <f t="shared" si="93"/>
        <v>Общий расчет. Ци Мень. Анализ Дворца. Структуры. НС. НС. Отношение со дворцом</v>
      </c>
      <c r="C1935" s="11" t="str">
        <f>IFERROR(VLOOKUP(I1935,lvl_1[],2,FALSE),"Нет")</f>
        <v>Общий расчет</v>
      </c>
      <c r="D1935" s="11" t="str">
        <f>IFERROR(VLOOKUP(Rule!J1935,lvl_2[],2,FALSE),"Нет")</f>
        <v>Ци Мень</v>
      </c>
      <c r="E1935" s="11" t="str">
        <f>IFERROR(VLOOKUP(Rule!K1935,lvl_3[],2,FALSE),"Нет")</f>
        <v>Анализ Дворца</v>
      </c>
      <c r="F1935" s="11" t="str">
        <f>IFERROR(INDEX(lvl_4[],MATCH(L1935,lvl_4[ID],0),MATCH(TEXT(K1935,"##0"),lvl_4[#Headers],0)),"Нет")</f>
        <v>Структуры</v>
      </c>
      <c r="G1935" s="11" t="str">
        <f>IFERROR(INDEX(lvl_5[],MATCH(M1935,lvl_5[ID],0),MATCH(_xlfn.CONCAT(TEXT(K1935,"##0"),"_",TEXT(L1935,"##0")),lvl_5[#Headers],0)),"Нет")</f>
        <v>НС</v>
      </c>
      <c r="H1935" s="11" t="str">
        <f>IFERROR(INDEX(lvl_6[],MATCH(N1935,lvl_6[ID],0),MATCH(_xlfn.CONCAT(K1935,"_",L1935,"_",M1935),lvl_6[#Headers],0)),"Нет")</f>
        <v>НС. Отношение со дворцом</v>
      </c>
      <c r="I1935" s="12">
        <v>1</v>
      </c>
      <c r="J1935" s="12">
        <v>2</v>
      </c>
      <c r="K1935" s="12">
        <v>2</v>
      </c>
      <c r="L1935" s="12">
        <v>1</v>
      </c>
      <c r="M1935" s="12">
        <v>1</v>
      </c>
      <c r="N1935" s="12">
        <v>2</v>
      </c>
      <c r="O1935" s="12">
        <f>COUNTIF($P$2:P1935,P1935)</f>
        <v>38</v>
      </c>
      <c r="P1935" s="12" t="str">
        <f t="shared" si="91"/>
        <v>122010102</v>
      </c>
      <c r="Q1935" s="12" t="str">
        <f t="shared" si="92"/>
        <v>1220101020038</v>
      </c>
      <c r="R1935" s="20" t="s">
        <v>1450</v>
      </c>
      <c r="S1935" s="20" t="s">
        <v>1590</v>
      </c>
      <c r="AW1935" s="12">
        <v>7</v>
      </c>
      <c r="AY1935" s="12" t="s">
        <v>912</v>
      </c>
      <c r="BG1935" s="21">
        <v>1</v>
      </c>
      <c r="BJ1935" s="12">
        <v>1</v>
      </c>
    </row>
    <row r="1936" spans="1:62" ht="45" x14ac:dyDescent="0.25">
      <c r="A1936" s="12">
        <v>1</v>
      </c>
      <c r="B1936" s="11" t="str">
        <f t="shared" si="93"/>
        <v>Общий расчет. Ци Мень. Анализ Дворца. Структуры. НС. НС. Отношение со дворцом</v>
      </c>
      <c r="C1936" s="11" t="str">
        <f>IFERROR(VLOOKUP(I1936,lvl_1[],2,FALSE),"Нет")</f>
        <v>Общий расчет</v>
      </c>
      <c r="D1936" s="11" t="str">
        <f>IFERROR(VLOOKUP(Rule!J1936,lvl_2[],2,FALSE),"Нет")</f>
        <v>Ци Мень</v>
      </c>
      <c r="E1936" s="11" t="str">
        <f>IFERROR(VLOOKUP(Rule!K1936,lvl_3[],2,FALSE),"Нет")</f>
        <v>Анализ Дворца</v>
      </c>
      <c r="F1936" s="11" t="str">
        <f>IFERROR(INDEX(lvl_4[],MATCH(L1936,lvl_4[ID],0),MATCH(TEXT(K1936,"##0"),lvl_4[#Headers],0)),"Нет")</f>
        <v>Структуры</v>
      </c>
      <c r="G1936" s="11" t="str">
        <f>IFERROR(INDEX(lvl_5[],MATCH(M1936,lvl_5[ID],0),MATCH(_xlfn.CONCAT(TEXT(K1936,"##0"),"_",TEXT(L1936,"##0")),lvl_5[#Headers],0)),"Нет")</f>
        <v>НС</v>
      </c>
      <c r="H1936" s="11" t="str">
        <f>IFERROR(INDEX(lvl_6[],MATCH(N1936,lvl_6[ID],0),MATCH(_xlfn.CONCAT(K1936,"_",L1936,"_",M1936),lvl_6[#Headers],0)),"Нет")</f>
        <v>НС. Отношение со дворцом</v>
      </c>
      <c r="I1936" s="12">
        <v>1</v>
      </c>
      <c r="J1936" s="12">
        <v>2</v>
      </c>
      <c r="K1936" s="12">
        <v>2</v>
      </c>
      <c r="L1936" s="12">
        <v>1</v>
      </c>
      <c r="M1936" s="12">
        <v>1</v>
      </c>
      <c r="N1936" s="12">
        <v>2</v>
      </c>
      <c r="O1936" s="12">
        <f>COUNTIF($P$2:P1936,P1936)</f>
        <v>39</v>
      </c>
      <c r="P1936" s="12" t="str">
        <f t="shared" si="91"/>
        <v>122010102</v>
      </c>
      <c r="Q1936" s="12" t="str">
        <f t="shared" si="92"/>
        <v>1220101020039</v>
      </c>
      <c r="R1936" s="20" t="s">
        <v>1450</v>
      </c>
      <c r="S1936" s="20" t="s">
        <v>1591</v>
      </c>
      <c r="AW1936" s="12">
        <v>7</v>
      </c>
      <c r="AY1936" s="12" t="s">
        <v>914</v>
      </c>
      <c r="BG1936" s="21">
        <v>1</v>
      </c>
      <c r="BJ1936" s="12">
        <v>1</v>
      </c>
    </row>
    <row r="1937" spans="1:62" ht="45" x14ac:dyDescent="0.25">
      <c r="A1937" s="12">
        <v>1</v>
      </c>
      <c r="B1937" s="11" t="str">
        <f t="shared" si="93"/>
        <v>Общий расчет. Ци Мень. Анализ Дворца. Структуры. НС. НС. Отношение со дворцом</v>
      </c>
      <c r="C1937" s="11" t="str">
        <f>IFERROR(VLOOKUP(I1937,lvl_1[],2,FALSE),"Нет")</f>
        <v>Общий расчет</v>
      </c>
      <c r="D1937" s="11" t="str">
        <f>IFERROR(VLOOKUP(Rule!J1937,lvl_2[],2,FALSE),"Нет")</f>
        <v>Ци Мень</v>
      </c>
      <c r="E1937" s="11" t="str">
        <f>IFERROR(VLOOKUP(Rule!K1937,lvl_3[],2,FALSE),"Нет")</f>
        <v>Анализ Дворца</v>
      </c>
      <c r="F1937" s="11" t="str">
        <f>IFERROR(INDEX(lvl_4[],MATCH(L1937,lvl_4[ID],0),MATCH(TEXT(K1937,"##0"),lvl_4[#Headers],0)),"Нет")</f>
        <v>Структуры</v>
      </c>
      <c r="G1937" s="11" t="str">
        <f>IFERROR(INDEX(lvl_5[],MATCH(M1937,lvl_5[ID],0),MATCH(_xlfn.CONCAT(TEXT(K1937,"##0"),"_",TEXT(L1937,"##0")),lvl_5[#Headers],0)),"Нет")</f>
        <v>НС</v>
      </c>
      <c r="H1937" s="11" t="str">
        <f>IFERROR(INDEX(lvl_6[],MATCH(N1937,lvl_6[ID],0),MATCH(_xlfn.CONCAT(K1937,"_",L1937,"_",M1937),lvl_6[#Headers],0)),"Нет")</f>
        <v>НС. Отношение со дворцом</v>
      </c>
      <c r="I1937" s="12">
        <v>1</v>
      </c>
      <c r="J1937" s="12">
        <v>2</v>
      </c>
      <c r="K1937" s="12">
        <v>2</v>
      </c>
      <c r="L1937" s="12">
        <v>1</v>
      </c>
      <c r="M1937" s="12">
        <v>1</v>
      </c>
      <c r="N1937" s="12">
        <v>2</v>
      </c>
      <c r="O1937" s="12">
        <f>COUNTIF($P$2:P1937,P1937)</f>
        <v>40</v>
      </c>
      <c r="P1937" s="12" t="str">
        <f t="shared" si="91"/>
        <v>122010102</v>
      </c>
      <c r="Q1937" s="12" t="str">
        <f t="shared" si="92"/>
        <v>1220101020040</v>
      </c>
      <c r="R1937" s="20" t="s">
        <v>1450</v>
      </c>
      <c r="S1937" s="20" t="s">
        <v>1591</v>
      </c>
      <c r="AW1937" s="12">
        <v>7</v>
      </c>
      <c r="AY1937" s="12" t="s">
        <v>916</v>
      </c>
      <c r="BG1937" s="21">
        <v>1</v>
      </c>
      <c r="BJ1937" s="12">
        <v>1</v>
      </c>
    </row>
    <row r="1938" spans="1:62" ht="45" x14ac:dyDescent="0.25">
      <c r="A1938" s="12">
        <v>1</v>
      </c>
      <c r="B1938" s="11" t="str">
        <f t="shared" si="93"/>
        <v>Общий расчет. Ци Мень. Анализ Дворца. Структуры. НС. НС. Отношение со дворцом</v>
      </c>
      <c r="C1938" s="11" t="str">
        <f>IFERROR(VLOOKUP(I1938,lvl_1[],2,FALSE),"Нет")</f>
        <v>Общий расчет</v>
      </c>
      <c r="D1938" s="11" t="str">
        <f>IFERROR(VLOOKUP(Rule!J1938,lvl_2[],2,FALSE),"Нет")</f>
        <v>Ци Мень</v>
      </c>
      <c r="E1938" s="11" t="str">
        <f>IFERROR(VLOOKUP(Rule!K1938,lvl_3[],2,FALSE),"Нет")</f>
        <v>Анализ Дворца</v>
      </c>
      <c r="F1938" s="11" t="str">
        <f>IFERROR(INDEX(lvl_4[],MATCH(L1938,lvl_4[ID],0),MATCH(TEXT(K1938,"##0"),lvl_4[#Headers],0)),"Нет")</f>
        <v>Структуры</v>
      </c>
      <c r="G1938" s="11" t="str">
        <f>IFERROR(INDEX(lvl_5[],MATCH(M1938,lvl_5[ID],0),MATCH(_xlfn.CONCAT(TEXT(K1938,"##0"),"_",TEXT(L1938,"##0")),lvl_5[#Headers],0)),"Нет")</f>
        <v>НС</v>
      </c>
      <c r="H1938" s="11" t="str">
        <f>IFERROR(INDEX(lvl_6[],MATCH(N1938,lvl_6[ID],0),MATCH(_xlfn.CONCAT(K1938,"_",L1938,"_",M1938),lvl_6[#Headers],0)),"Нет")</f>
        <v>НС. Отношение со дворцом</v>
      </c>
      <c r="I1938" s="12">
        <v>1</v>
      </c>
      <c r="J1938" s="12">
        <v>2</v>
      </c>
      <c r="K1938" s="12">
        <v>2</v>
      </c>
      <c r="L1938" s="12">
        <v>1</v>
      </c>
      <c r="M1938" s="12">
        <v>1</v>
      </c>
      <c r="N1938" s="12">
        <v>2</v>
      </c>
      <c r="O1938" s="12">
        <f>COUNTIF($P$2:P1938,P1938)</f>
        <v>41</v>
      </c>
      <c r="P1938" s="12" t="str">
        <f t="shared" si="91"/>
        <v>122010102</v>
      </c>
      <c r="Q1938" s="12" t="str">
        <f t="shared" si="92"/>
        <v>1220101020041</v>
      </c>
      <c r="R1938" s="20" t="s">
        <v>1450</v>
      </c>
      <c r="S1938" s="20" t="s">
        <v>1592</v>
      </c>
      <c r="AW1938" s="12">
        <v>6</v>
      </c>
      <c r="AY1938" s="12" t="s">
        <v>899</v>
      </c>
      <c r="BG1938" s="21">
        <v>0.9</v>
      </c>
      <c r="BJ1938" s="12">
        <v>1</v>
      </c>
    </row>
    <row r="1939" spans="1:62" ht="45" x14ac:dyDescent="0.25">
      <c r="A1939" s="12">
        <v>1</v>
      </c>
      <c r="B1939" s="11" t="str">
        <f t="shared" si="93"/>
        <v>Общий расчет. Ци Мень. Анализ Дворца. Структуры. НС. НС. Отношение со дворцом</v>
      </c>
      <c r="C1939" s="11" t="str">
        <f>IFERROR(VLOOKUP(I1939,lvl_1[],2,FALSE),"Нет")</f>
        <v>Общий расчет</v>
      </c>
      <c r="D1939" s="11" t="str">
        <f>IFERROR(VLOOKUP(Rule!J1939,lvl_2[],2,FALSE),"Нет")</f>
        <v>Ци Мень</v>
      </c>
      <c r="E1939" s="11" t="str">
        <f>IFERROR(VLOOKUP(Rule!K1939,lvl_3[],2,FALSE),"Нет")</f>
        <v>Анализ Дворца</v>
      </c>
      <c r="F1939" s="11" t="str">
        <f>IFERROR(INDEX(lvl_4[],MATCH(L1939,lvl_4[ID],0),MATCH(TEXT(K1939,"##0"),lvl_4[#Headers],0)),"Нет")</f>
        <v>Структуры</v>
      </c>
      <c r="G1939" s="11" t="str">
        <f>IFERROR(INDEX(lvl_5[],MATCH(M1939,lvl_5[ID],0),MATCH(_xlfn.CONCAT(TEXT(K1939,"##0"),"_",TEXT(L1939,"##0")),lvl_5[#Headers],0)),"Нет")</f>
        <v>НС</v>
      </c>
      <c r="H1939" s="11" t="str">
        <f>IFERROR(INDEX(lvl_6[],MATCH(N1939,lvl_6[ID],0),MATCH(_xlfn.CONCAT(K1939,"_",L1939,"_",M1939),lvl_6[#Headers],0)),"Нет")</f>
        <v>НС. Отношение со дворцом</v>
      </c>
      <c r="I1939" s="12">
        <v>1</v>
      </c>
      <c r="J1939" s="12">
        <v>2</v>
      </c>
      <c r="K1939" s="12">
        <v>2</v>
      </c>
      <c r="L1939" s="12">
        <v>1</v>
      </c>
      <c r="M1939" s="12">
        <v>1</v>
      </c>
      <c r="N1939" s="12">
        <v>2</v>
      </c>
      <c r="O1939" s="12">
        <f>COUNTIF($P$2:P1939,P1939)</f>
        <v>42</v>
      </c>
      <c r="P1939" s="12" t="str">
        <f t="shared" si="91"/>
        <v>122010102</v>
      </c>
      <c r="Q1939" s="12" t="str">
        <f t="shared" si="92"/>
        <v>1220101020042</v>
      </c>
      <c r="R1939" s="20" t="s">
        <v>1450</v>
      </c>
      <c r="S1939" s="20" t="s">
        <v>1592</v>
      </c>
      <c r="AW1939" s="12">
        <v>6</v>
      </c>
      <c r="AY1939" s="12" t="s">
        <v>901</v>
      </c>
      <c r="BG1939" s="21">
        <v>0.9</v>
      </c>
      <c r="BJ1939" s="12">
        <v>1</v>
      </c>
    </row>
    <row r="1940" spans="1:62" ht="45" x14ac:dyDescent="0.25">
      <c r="A1940" s="12">
        <v>1</v>
      </c>
      <c r="B1940" s="11" t="str">
        <f t="shared" si="93"/>
        <v>Общий расчет. Ци Мень. Анализ Дворца. Структуры. НС. НС. Отношение со дворцом</v>
      </c>
      <c r="C1940" s="11" t="str">
        <f>IFERROR(VLOOKUP(I1940,lvl_1[],2,FALSE),"Нет")</f>
        <v>Общий расчет</v>
      </c>
      <c r="D1940" s="11" t="str">
        <f>IFERROR(VLOOKUP(Rule!J1940,lvl_2[],2,FALSE),"Нет")</f>
        <v>Ци Мень</v>
      </c>
      <c r="E1940" s="11" t="str">
        <f>IFERROR(VLOOKUP(Rule!K1940,lvl_3[],2,FALSE),"Нет")</f>
        <v>Анализ Дворца</v>
      </c>
      <c r="F1940" s="11" t="str">
        <f>IFERROR(INDEX(lvl_4[],MATCH(L1940,lvl_4[ID],0),MATCH(TEXT(K1940,"##0"),lvl_4[#Headers],0)),"Нет")</f>
        <v>Структуры</v>
      </c>
      <c r="G1940" s="11" t="str">
        <f>IFERROR(INDEX(lvl_5[],MATCH(M1940,lvl_5[ID],0),MATCH(_xlfn.CONCAT(TEXT(K1940,"##0"),"_",TEXT(L1940,"##0")),lvl_5[#Headers],0)),"Нет")</f>
        <v>НС</v>
      </c>
      <c r="H1940" s="11" t="str">
        <f>IFERROR(INDEX(lvl_6[],MATCH(N1940,lvl_6[ID],0),MATCH(_xlfn.CONCAT(K1940,"_",L1940,"_",M1940),lvl_6[#Headers],0)),"Нет")</f>
        <v>НС. Отношение со дворцом</v>
      </c>
      <c r="I1940" s="12">
        <v>1</v>
      </c>
      <c r="J1940" s="12">
        <v>2</v>
      </c>
      <c r="K1940" s="12">
        <v>2</v>
      </c>
      <c r="L1940" s="12">
        <v>1</v>
      </c>
      <c r="M1940" s="12">
        <v>1</v>
      </c>
      <c r="N1940" s="12">
        <v>2</v>
      </c>
      <c r="O1940" s="12">
        <f>COUNTIF($P$2:P1940,P1940)</f>
        <v>43</v>
      </c>
      <c r="P1940" s="12" t="str">
        <f t="shared" si="91"/>
        <v>122010102</v>
      </c>
      <c r="Q1940" s="12" t="str">
        <f t="shared" si="92"/>
        <v>1220101020043</v>
      </c>
      <c r="R1940" s="20" t="s">
        <v>1450</v>
      </c>
      <c r="S1940" s="20" t="s">
        <v>1593</v>
      </c>
      <c r="AW1940" s="12">
        <v>6</v>
      </c>
      <c r="AY1940" s="12" t="s">
        <v>903</v>
      </c>
      <c r="BG1940" s="21">
        <v>0</v>
      </c>
      <c r="BJ1940" s="12">
        <v>1</v>
      </c>
    </row>
    <row r="1941" spans="1:62" ht="45" x14ac:dyDescent="0.25">
      <c r="A1941" s="12">
        <v>1</v>
      </c>
      <c r="B1941" s="11" t="str">
        <f t="shared" si="93"/>
        <v>Общий расчет. Ци Мень. Анализ Дворца. Структуры. НС. НС. Отношение со дворцом</v>
      </c>
      <c r="C1941" s="11" t="str">
        <f>IFERROR(VLOOKUP(I1941,lvl_1[],2,FALSE),"Нет")</f>
        <v>Общий расчет</v>
      </c>
      <c r="D1941" s="11" t="str">
        <f>IFERROR(VLOOKUP(Rule!J1941,lvl_2[],2,FALSE),"Нет")</f>
        <v>Ци Мень</v>
      </c>
      <c r="E1941" s="11" t="str">
        <f>IFERROR(VLOOKUP(Rule!K1941,lvl_3[],2,FALSE),"Нет")</f>
        <v>Анализ Дворца</v>
      </c>
      <c r="F1941" s="11" t="str">
        <f>IFERROR(INDEX(lvl_4[],MATCH(L1941,lvl_4[ID],0),MATCH(TEXT(K1941,"##0"),lvl_4[#Headers],0)),"Нет")</f>
        <v>Структуры</v>
      </c>
      <c r="G1941" s="11" t="str">
        <f>IFERROR(INDEX(lvl_5[],MATCH(M1941,lvl_5[ID],0),MATCH(_xlfn.CONCAT(TEXT(K1941,"##0"),"_",TEXT(L1941,"##0")),lvl_5[#Headers],0)),"Нет")</f>
        <v>НС</v>
      </c>
      <c r="H1941" s="11" t="str">
        <f>IFERROR(INDEX(lvl_6[],MATCH(N1941,lvl_6[ID],0),MATCH(_xlfn.CONCAT(K1941,"_",L1941,"_",M1941),lvl_6[#Headers],0)),"Нет")</f>
        <v>НС. Отношение со дворцом</v>
      </c>
      <c r="I1941" s="12">
        <v>1</v>
      </c>
      <c r="J1941" s="12">
        <v>2</v>
      </c>
      <c r="K1941" s="12">
        <v>2</v>
      </c>
      <c r="L1941" s="12">
        <v>1</v>
      </c>
      <c r="M1941" s="12">
        <v>1</v>
      </c>
      <c r="N1941" s="12">
        <v>2</v>
      </c>
      <c r="O1941" s="12">
        <f>COUNTIF($P$2:P1941,P1941)</f>
        <v>44</v>
      </c>
      <c r="P1941" s="12" t="str">
        <f t="shared" si="91"/>
        <v>122010102</v>
      </c>
      <c r="Q1941" s="12" t="str">
        <f t="shared" si="92"/>
        <v>1220101020044</v>
      </c>
      <c r="R1941" s="20" t="s">
        <v>1450</v>
      </c>
      <c r="S1941" s="20" t="s">
        <v>1593</v>
      </c>
      <c r="AW1941" s="12">
        <v>6</v>
      </c>
      <c r="AY1941" s="12" t="s">
        <v>905</v>
      </c>
      <c r="BG1941" s="21">
        <v>0</v>
      </c>
      <c r="BJ1941" s="12">
        <v>1</v>
      </c>
    </row>
    <row r="1942" spans="1:62" ht="45" x14ac:dyDescent="0.25">
      <c r="A1942" s="12">
        <v>1</v>
      </c>
      <c r="B1942" s="11" t="str">
        <f t="shared" si="93"/>
        <v>Общий расчет. Ци Мень. Анализ Дворца. Структуры. НС. НС. Отношение со дворцом</v>
      </c>
      <c r="C1942" s="11" t="str">
        <f>IFERROR(VLOOKUP(I1942,lvl_1[],2,FALSE),"Нет")</f>
        <v>Общий расчет</v>
      </c>
      <c r="D1942" s="11" t="str">
        <f>IFERROR(VLOOKUP(Rule!J1942,lvl_2[],2,FALSE),"Нет")</f>
        <v>Ци Мень</v>
      </c>
      <c r="E1942" s="11" t="str">
        <f>IFERROR(VLOOKUP(Rule!K1942,lvl_3[],2,FALSE),"Нет")</f>
        <v>Анализ Дворца</v>
      </c>
      <c r="F1942" s="11" t="str">
        <f>IFERROR(INDEX(lvl_4[],MATCH(L1942,lvl_4[ID],0),MATCH(TEXT(K1942,"##0"),lvl_4[#Headers],0)),"Нет")</f>
        <v>Структуры</v>
      </c>
      <c r="G1942" s="11" t="str">
        <f>IFERROR(INDEX(lvl_5[],MATCH(M1942,lvl_5[ID],0),MATCH(_xlfn.CONCAT(TEXT(K1942,"##0"),"_",TEXT(L1942,"##0")),lvl_5[#Headers],0)),"Нет")</f>
        <v>НС</v>
      </c>
      <c r="H1942" s="11" t="str">
        <f>IFERROR(INDEX(lvl_6[],MATCH(N1942,lvl_6[ID],0),MATCH(_xlfn.CONCAT(K1942,"_",L1942,"_",M1942),lvl_6[#Headers],0)),"Нет")</f>
        <v>НС. Отношение со дворцом</v>
      </c>
      <c r="I1942" s="12">
        <v>1</v>
      </c>
      <c r="J1942" s="12">
        <v>2</v>
      </c>
      <c r="K1942" s="12">
        <v>2</v>
      </c>
      <c r="L1942" s="12">
        <v>1</v>
      </c>
      <c r="M1942" s="12">
        <v>1</v>
      </c>
      <c r="N1942" s="12">
        <v>2</v>
      </c>
      <c r="O1942" s="12">
        <f>COUNTIF($P$2:P1942,P1942)</f>
        <v>45</v>
      </c>
      <c r="P1942" s="12" t="str">
        <f t="shared" si="91"/>
        <v>122010102</v>
      </c>
      <c r="Q1942" s="12" t="str">
        <f t="shared" si="92"/>
        <v>1220101020045</v>
      </c>
      <c r="R1942" s="20" t="s">
        <v>1450</v>
      </c>
      <c r="S1942" s="20" t="s">
        <v>1594</v>
      </c>
      <c r="AW1942" s="12">
        <v>6</v>
      </c>
      <c r="AY1942" s="12" t="s">
        <v>907</v>
      </c>
      <c r="BG1942" s="21">
        <v>0.5</v>
      </c>
      <c r="BJ1942" s="12">
        <v>1</v>
      </c>
    </row>
    <row r="1943" spans="1:62" ht="45" x14ac:dyDescent="0.25">
      <c r="A1943" s="12">
        <v>1</v>
      </c>
      <c r="B1943" s="11" t="str">
        <f t="shared" si="93"/>
        <v>Общий расчет. Ци Мень. Анализ Дворца. Структуры. НС. НС. Отношение со дворцом</v>
      </c>
      <c r="C1943" s="11" t="str">
        <f>IFERROR(VLOOKUP(I1943,lvl_1[],2,FALSE),"Нет")</f>
        <v>Общий расчет</v>
      </c>
      <c r="D1943" s="11" t="str">
        <f>IFERROR(VLOOKUP(Rule!J1943,lvl_2[],2,FALSE),"Нет")</f>
        <v>Ци Мень</v>
      </c>
      <c r="E1943" s="11" t="str">
        <f>IFERROR(VLOOKUP(Rule!K1943,lvl_3[],2,FALSE),"Нет")</f>
        <v>Анализ Дворца</v>
      </c>
      <c r="F1943" s="11" t="str">
        <f>IFERROR(INDEX(lvl_4[],MATCH(L1943,lvl_4[ID],0),MATCH(TEXT(K1943,"##0"),lvl_4[#Headers],0)),"Нет")</f>
        <v>Структуры</v>
      </c>
      <c r="G1943" s="11" t="str">
        <f>IFERROR(INDEX(lvl_5[],MATCH(M1943,lvl_5[ID],0),MATCH(_xlfn.CONCAT(TEXT(K1943,"##0"),"_",TEXT(L1943,"##0")),lvl_5[#Headers],0)),"Нет")</f>
        <v>НС</v>
      </c>
      <c r="H1943" s="11" t="str">
        <f>IFERROR(INDEX(lvl_6[],MATCH(N1943,lvl_6[ID],0),MATCH(_xlfn.CONCAT(K1943,"_",L1943,"_",M1943),lvl_6[#Headers],0)),"Нет")</f>
        <v>НС. Отношение со дворцом</v>
      </c>
      <c r="I1943" s="12">
        <v>1</v>
      </c>
      <c r="J1943" s="12">
        <v>2</v>
      </c>
      <c r="K1943" s="12">
        <v>2</v>
      </c>
      <c r="L1943" s="12">
        <v>1</v>
      </c>
      <c r="M1943" s="12">
        <v>1</v>
      </c>
      <c r="N1943" s="12">
        <v>2</v>
      </c>
      <c r="O1943" s="12">
        <f>COUNTIF($P$2:P1943,P1943)</f>
        <v>46</v>
      </c>
      <c r="P1943" s="12" t="str">
        <f t="shared" si="91"/>
        <v>122010102</v>
      </c>
      <c r="Q1943" s="12" t="str">
        <f t="shared" si="92"/>
        <v>1220101020046</v>
      </c>
      <c r="R1943" s="20" t="s">
        <v>1450</v>
      </c>
      <c r="S1943" s="20" t="s">
        <v>1594</v>
      </c>
      <c r="AW1943" s="12">
        <v>6</v>
      </c>
      <c r="AY1943" s="12" t="s">
        <v>908</v>
      </c>
      <c r="BG1943" s="21">
        <v>0.5</v>
      </c>
      <c r="BJ1943" s="12">
        <v>1</v>
      </c>
    </row>
    <row r="1944" spans="1:62" ht="45" x14ac:dyDescent="0.25">
      <c r="A1944" s="12">
        <v>1</v>
      </c>
      <c r="B1944" s="11" t="str">
        <f t="shared" si="93"/>
        <v>Общий расчет. Ци Мень. Анализ Дворца. Структуры. НС. НС. Отношение со дворцом</v>
      </c>
      <c r="C1944" s="11" t="str">
        <f>IFERROR(VLOOKUP(I1944,lvl_1[],2,FALSE),"Нет")</f>
        <v>Общий расчет</v>
      </c>
      <c r="D1944" s="11" t="str">
        <f>IFERROR(VLOOKUP(Rule!J1944,lvl_2[],2,FALSE),"Нет")</f>
        <v>Ци Мень</v>
      </c>
      <c r="E1944" s="11" t="str">
        <f>IFERROR(VLOOKUP(Rule!K1944,lvl_3[],2,FALSE),"Нет")</f>
        <v>Анализ Дворца</v>
      </c>
      <c r="F1944" s="11" t="str">
        <f>IFERROR(INDEX(lvl_4[],MATCH(L1944,lvl_4[ID],0),MATCH(TEXT(K1944,"##0"),lvl_4[#Headers],0)),"Нет")</f>
        <v>Структуры</v>
      </c>
      <c r="G1944" s="11" t="str">
        <f>IFERROR(INDEX(lvl_5[],MATCH(M1944,lvl_5[ID],0),MATCH(_xlfn.CONCAT(TEXT(K1944,"##0"),"_",TEXT(L1944,"##0")),lvl_5[#Headers],0)),"Нет")</f>
        <v>НС</v>
      </c>
      <c r="H1944" s="11" t="str">
        <f>IFERROR(INDEX(lvl_6[],MATCH(N1944,lvl_6[ID],0),MATCH(_xlfn.CONCAT(K1944,"_",L1944,"_",M1944),lvl_6[#Headers],0)),"Нет")</f>
        <v>НС. Отношение со дворцом</v>
      </c>
      <c r="I1944" s="12">
        <v>1</v>
      </c>
      <c r="J1944" s="12">
        <v>2</v>
      </c>
      <c r="K1944" s="12">
        <v>2</v>
      </c>
      <c r="L1944" s="12">
        <v>1</v>
      </c>
      <c r="M1944" s="12">
        <v>1</v>
      </c>
      <c r="N1944" s="12">
        <v>2</v>
      </c>
      <c r="O1944" s="12">
        <f>COUNTIF($P$2:P1944,P1944)</f>
        <v>47</v>
      </c>
      <c r="P1944" s="12" t="str">
        <f t="shared" si="91"/>
        <v>122010102</v>
      </c>
      <c r="Q1944" s="12" t="str">
        <f t="shared" si="92"/>
        <v>1220101020047</v>
      </c>
      <c r="R1944" s="20" t="s">
        <v>1450</v>
      </c>
      <c r="S1944" s="20" t="s">
        <v>1595</v>
      </c>
      <c r="AW1944" s="12">
        <v>6</v>
      </c>
      <c r="AY1944" s="12" t="s">
        <v>910</v>
      </c>
      <c r="BG1944" s="21">
        <v>1</v>
      </c>
      <c r="BJ1944" s="12">
        <v>1</v>
      </c>
    </row>
    <row r="1945" spans="1:62" ht="45" x14ac:dyDescent="0.25">
      <c r="A1945" s="12">
        <v>1</v>
      </c>
      <c r="B1945" s="11" t="str">
        <f t="shared" si="93"/>
        <v>Общий расчет. Ци Мень. Анализ Дворца. Структуры. НС. НС. Отношение со дворцом</v>
      </c>
      <c r="C1945" s="11" t="str">
        <f>IFERROR(VLOOKUP(I1945,lvl_1[],2,FALSE),"Нет")</f>
        <v>Общий расчет</v>
      </c>
      <c r="D1945" s="11" t="str">
        <f>IFERROR(VLOOKUP(Rule!J1945,lvl_2[],2,FALSE),"Нет")</f>
        <v>Ци Мень</v>
      </c>
      <c r="E1945" s="11" t="str">
        <f>IFERROR(VLOOKUP(Rule!K1945,lvl_3[],2,FALSE),"Нет")</f>
        <v>Анализ Дворца</v>
      </c>
      <c r="F1945" s="11" t="str">
        <f>IFERROR(INDEX(lvl_4[],MATCH(L1945,lvl_4[ID],0),MATCH(TEXT(K1945,"##0"),lvl_4[#Headers],0)),"Нет")</f>
        <v>Структуры</v>
      </c>
      <c r="G1945" s="11" t="str">
        <f>IFERROR(INDEX(lvl_5[],MATCH(M1945,lvl_5[ID],0),MATCH(_xlfn.CONCAT(TEXT(K1945,"##0"),"_",TEXT(L1945,"##0")),lvl_5[#Headers],0)),"Нет")</f>
        <v>НС</v>
      </c>
      <c r="H1945" s="11" t="str">
        <f>IFERROR(INDEX(lvl_6[],MATCH(N1945,lvl_6[ID],0),MATCH(_xlfn.CONCAT(K1945,"_",L1945,"_",M1945),lvl_6[#Headers],0)),"Нет")</f>
        <v>НС. Отношение со дворцом</v>
      </c>
      <c r="I1945" s="12">
        <v>1</v>
      </c>
      <c r="J1945" s="12">
        <v>2</v>
      </c>
      <c r="K1945" s="12">
        <v>2</v>
      </c>
      <c r="L1945" s="12">
        <v>1</v>
      </c>
      <c r="M1945" s="12">
        <v>1</v>
      </c>
      <c r="N1945" s="12">
        <v>2</v>
      </c>
      <c r="O1945" s="12">
        <f>COUNTIF($P$2:P1945,P1945)</f>
        <v>48</v>
      </c>
      <c r="P1945" s="12" t="str">
        <f t="shared" si="91"/>
        <v>122010102</v>
      </c>
      <c r="Q1945" s="12" t="str">
        <f t="shared" si="92"/>
        <v>1220101020048</v>
      </c>
      <c r="R1945" s="20" t="s">
        <v>1450</v>
      </c>
      <c r="S1945" s="20" t="s">
        <v>1595</v>
      </c>
      <c r="AW1945" s="12">
        <v>6</v>
      </c>
      <c r="AY1945" s="12" t="s">
        <v>912</v>
      </c>
      <c r="BG1945" s="21">
        <v>1</v>
      </c>
      <c r="BJ1945" s="12">
        <v>1</v>
      </c>
    </row>
    <row r="1946" spans="1:62" ht="45" x14ac:dyDescent="0.25">
      <c r="A1946" s="12">
        <v>1</v>
      </c>
      <c r="B1946" s="11" t="str">
        <f t="shared" si="93"/>
        <v>Общий расчет. Ци Мень. Анализ Дворца. Структуры. НС. НС. Отношение со дворцом</v>
      </c>
      <c r="C1946" s="11" t="str">
        <f>IFERROR(VLOOKUP(I1946,lvl_1[],2,FALSE),"Нет")</f>
        <v>Общий расчет</v>
      </c>
      <c r="D1946" s="11" t="str">
        <f>IFERROR(VLOOKUP(Rule!J1946,lvl_2[],2,FALSE),"Нет")</f>
        <v>Ци Мень</v>
      </c>
      <c r="E1946" s="11" t="str">
        <f>IFERROR(VLOOKUP(Rule!K1946,lvl_3[],2,FALSE),"Нет")</f>
        <v>Анализ Дворца</v>
      </c>
      <c r="F1946" s="11" t="str">
        <f>IFERROR(INDEX(lvl_4[],MATCH(L1946,lvl_4[ID],0),MATCH(TEXT(K1946,"##0"),lvl_4[#Headers],0)),"Нет")</f>
        <v>Структуры</v>
      </c>
      <c r="G1946" s="11" t="str">
        <f>IFERROR(INDEX(lvl_5[],MATCH(M1946,lvl_5[ID],0),MATCH(_xlfn.CONCAT(TEXT(K1946,"##0"),"_",TEXT(L1946,"##0")),lvl_5[#Headers],0)),"Нет")</f>
        <v>НС</v>
      </c>
      <c r="H1946" s="11" t="str">
        <f>IFERROR(INDEX(lvl_6[],MATCH(N1946,lvl_6[ID],0),MATCH(_xlfn.CONCAT(K1946,"_",L1946,"_",M1946),lvl_6[#Headers],0)),"Нет")</f>
        <v>НС. Отношение со дворцом</v>
      </c>
      <c r="I1946" s="12">
        <v>1</v>
      </c>
      <c r="J1946" s="12">
        <v>2</v>
      </c>
      <c r="K1946" s="12">
        <v>2</v>
      </c>
      <c r="L1946" s="12">
        <v>1</v>
      </c>
      <c r="M1946" s="12">
        <v>1</v>
      </c>
      <c r="N1946" s="12">
        <v>2</v>
      </c>
      <c r="O1946" s="12">
        <f>COUNTIF($P$2:P1946,P1946)</f>
        <v>49</v>
      </c>
      <c r="P1946" s="12" t="str">
        <f t="shared" si="91"/>
        <v>122010102</v>
      </c>
      <c r="Q1946" s="12" t="str">
        <f t="shared" si="92"/>
        <v>1220101020049</v>
      </c>
      <c r="R1946" s="20" t="s">
        <v>1450</v>
      </c>
      <c r="S1946" s="20" t="s">
        <v>1596</v>
      </c>
      <c r="AW1946" s="12">
        <v>6</v>
      </c>
      <c r="AY1946" s="12" t="s">
        <v>914</v>
      </c>
      <c r="BG1946" s="21">
        <v>1</v>
      </c>
      <c r="BJ1946" s="12">
        <v>1</v>
      </c>
    </row>
    <row r="1947" spans="1:62" ht="45" x14ac:dyDescent="0.25">
      <c r="A1947" s="12">
        <v>1</v>
      </c>
      <c r="B1947" s="11" t="str">
        <f t="shared" si="93"/>
        <v>Общий расчет. Ци Мень. Анализ Дворца. Структуры. НС. НС. Отношение со дворцом</v>
      </c>
      <c r="C1947" s="11" t="str">
        <f>IFERROR(VLOOKUP(I1947,lvl_1[],2,FALSE),"Нет")</f>
        <v>Общий расчет</v>
      </c>
      <c r="D1947" s="11" t="str">
        <f>IFERROR(VLOOKUP(Rule!J1947,lvl_2[],2,FALSE),"Нет")</f>
        <v>Ци Мень</v>
      </c>
      <c r="E1947" s="11" t="str">
        <f>IFERROR(VLOOKUP(Rule!K1947,lvl_3[],2,FALSE),"Нет")</f>
        <v>Анализ Дворца</v>
      </c>
      <c r="F1947" s="11" t="str">
        <f>IFERROR(INDEX(lvl_4[],MATCH(L1947,lvl_4[ID],0),MATCH(TEXT(K1947,"##0"),lvl_4[#Headers],0)),"Нет")</f>
        <v>Структуры</v>
      </c>
      <c r="G1947" s="11" t="str">
        <f>IFERROR(INDEX(lvl_5[],MATCH(M1947,lvl_5[ID],0),MATCH(_xlfn.CONCAT(TEXT(K1947,"##0"),"_",TEXT(L1947,"##0")),lvl_5[#Headers],0)),"Нет")</f>
        <v>НС</v>
      </c>
      <c r="H1947" s="11" t="str">
        <f>IFERROR(INDEX(lvl_6[],MATCH(N1947,lvl_6[ID],0),MATCH(_xlfn.CONCAT(K1947,"_",L1947,"_",M1947),lvl_6[#Headers],0)),"Нет")</f>
        <v>НС. Отношение со дворцом</v>
      </c>
      <c r="I1947" s="12">
        <v>1</v>
      </c>
      <c r="J1947" s="12">
        <v>2</v>
      </c>
      <c r="K1947" s="12">
        <v>2</v>
      </c>
      <c r="L1947" s="12">
        <v>1</v>
      </c>
      <c r="M1947" s="12">
        <v>1</v>
      </c>
      <c r="N1947" s="12">
        <v>2</v>
      </c>
      <c r="O1947" s="12">
        <f>COUNTIF($P$2:P1947,P1947)</f>
        <v>50</v>
      </c>
      <c r="P1947" s="12" t="str">
        <f t="shared" si="91"/>
        <v>122010102</v>
      </c>
      <c r="Q1947" s="12" t="str">
        <f t="shared" si="92"/>
        <v>1220101020050</v>
      </c>
      <c r="R1947" s="20" t="s">
        <v>1450</v>
      </c>
      <c r="S1947" s="20" t="s">
        <v>1596</v>
      </c>
      <c r="AW1947" s="12">
        <v>6</v>
      </c>
      <c r="AY1947" s="12" t="s">
        <v>916</v>
      </c>
      <c r="BG1947" s="21">
        <v>1</v>
      </c>
      <c r="BJ1947" s="12">
        <v>1</v>
      </c>
    </row>
    <row r="1948" spans="1:62" ht="45" x14ac:dyDescent="0.25">
      <c r="A1948" s="12">
        <v>1</v>
      </c>
      <c r="B1948" s="11" t="str">
        <f t="shared" si="93"/>
        <v>Общий расчет. Ци Мень. Анализ Дворца. Структуры. НС. НС. Отношение со дворцом</v>
      </c>
      <c r="C1948" s="11" t="str">
        <f>IFERROR(VLOOKUP(I1948,lvl_1[],2,FALSE),"Нет")</f>
        <v>Общий расчет</v>
      </c>
      <c r="D1948" s="11" t="str">
        <f>IFERROR(VLOOKUP(Rule!J1948,lvl_2[],2,FALSE),"Нет")</f>
        <v>Ци Мень</v>
      </c>
      <c r="E1948" s="11" t="str">
        <f>IFERROR(VLOOKUP(Rule!K1948,lvl_3[],2,FALSE),"Нет")</f>
        <v>Анализ Дворца</v>
      </c>
      <c r="F1948" s="11" t="str">
        <f>IFERROR(INDEX(lvl_4[],MATCH(L1948,lvl_4[ID],0),MATCH(TEXT(K1948,"##0"),lvl_4[#Headers],0)),"Нет")</f>
        <v>Структуры</v>
      </c>
      <c r="G1948" s="11" t="str">
        <f>IFERROR(INDEX(lvl_5[],MATCH(M1948,lvl_5[ID],0),MATCH(_xlfn.CONCAT(TEXT(K1948,"##0"),"_",TEXT(L1948,"##0")),lvl_5[#Headers],0)),"Нет")</f>
        <v>НС</v>
      </c>
      <c r="H1948" s="11" t="str">
        <f>IFERROR(INDEX(lvl_6[],MATCH(N1948,lvl_6[ID],0),MATCH(_xlfn.CONCAT(K1948,"_",L1948,"_",M1948),lvl_6[#Headers],0)),"Нет")</f>
        <v>НС. Отношение со дворцом</v>
      </c>
      <c r="I1948" s="12">
        <v>1</v>
      </c>
      <c r="J1948" s="12">
        <v>2</v>
      </c>
      <c r="K1948" s="12">
        <v>2</v>
      </c>
      <c r="L1948" s="12">
        <v>1</v>
      </c>
      <c r="M1948" s="12">
        <v>1</v>
      </c>
      <c r="N1948" s="12">
        <v>2</v>
      </c>
      <c r="O1948" s="12">
        <f>COUNTIF($P$2:P1948,P1948)</f>
        <v>51</v>
      </c>
      <c r="P1948" s="12" t="str">
        <f t="shared" si="91"/>
        <v>122010102</v>
      </c>
      <c r="Q1948" s="12" t="str">
        <f t="shared" si="92"/>
        <v>1220101020051</v>
      </c>
      <c r="R1948" s="20" t="s">
        <v>1450</v>
      </c>
      <c r="S1948" s="20" t="s">
        <v>1597</v>
      </c>
      <c r="AW1948" s="12">
        <v>1</v>
      </c>
      <c r="AY1948" s="12" t="s">
        <v>899</v>
      </c>
      <c r="BG1948" s="21">
        <v>1</v>
      </c>
      <c r="BJ1948" s="12">
        <v>1</v>
      </c>
    </row>
    <row r="1949" spans="1:62" ht="45" x14ac:dyDescent="0.25">
      <c r="A1949" s="12">
        <v>1</v>
      </c>
      <c r="B1949" s="11" t="str">
        <f t="shared" si="93"/>
        <v>Общий расчет. Ци Мень. Анализ Дворца. Структуры. НС. НС. Отношение со дворцом</v>
      </c>
      <c r="C1949" s="11" t="str">
        <f>IFERROR(VLOOKUP(I1949,lvl_1[],2,FALSE),"Нет")</f>
        <v>Общий расчет</v>
      </c>
      <c r="D1949" s="11" t="str">
        <f>IFERROR(VLOOKUP(Rule!J1949,lvl_2[],2,FALSE),"Нет")</f>
        <v>Ци Мень</v>
      </c>
      <c r="E1949" s="11" t="str">
        <f>IFERROR(VLOOKUP(Rule!K1949,lvl_3[],2,FALSE),"Нет")</f>
        <v>Анализ Дворца</v>
      </c>
      <c r="F1949" s="11" t="str">
        <f>IFERROR(INDEX(lvl_4[],MATCH(L1949,lvl_4[ID],0),MATCH(TEXT(K1949,"##0"),lvl_4[#Headers],0)),"Нет")</f>
        <v>Структуры</v>
      </c>
      <c r="G1949" s="11" t="str">
        <f>IFERROR(INDEX(lvl_5[],MATCH(M1949,lvl_5[ID],0),MATCH(_xlfn.CONCAT(TEXT(K1949,"##0"),"_",TEXT(L1949,"##0")),lvl_5[#Headers],0)),"Нет")</f>
        <v>НС</v>
      </c>
      <c r="H1949" s="11" t="str">
        <f>IFERROR(INDEX(lvl_6[],MATCH(N1949,lvl_6[ID],0),MATCH(_xlfn.CONCAT(K1949,"_",L1949,"_",M1949),lvl_6[#Headers],0)),"Нет")</f>
        <v>НС. Отношение со дворцом</v>
      </c>
      <c r="I1949" s="12">
        <v>1</v>
      </c>
      <c r="J1949" s="12">
        <v>2</v>
      </c>
      <c r="K1949" s="12">
        <v>2</v>
      </c>
      <c r="L1949" s="12">
        <v>1</v>
      </c>
      <c r="M1949" s="12">
        <v>1</v>
      </c>
      <c r="N1949" s="12">
        <v>2</v>
      </c>
      <c r="O1949" s="12">
        <f>COUNTIF($P$2:P1949,P1949)</f>
        <v>52</v>
      </c>
      <c r="P1949" s="12" t="str">
        <f t="shared" si="91"/>
        <v>122010102</v>
      </c>
      <c r="Q1949" s="12" t="str">
        <f t="shared" si="92"/>
        <v>1220101020052</v>
      </c>
      <c r="R1949" s="20" t="s">
        <v>1450</v>
      </c>
      <c r="S1949" s="20" t="s">
        <v>1597</v>
      </c>
      <c r="AW1949" s="12">
        <v>1</v>
      </c>
      <c r="AY1949" s="12" t="s">
        <v>901</v>
      </c>
      <c r="BG1949" s="21">
        <v>1</v>
      </c>
      <c r="BJ1949" s="12">
        <v>1</v>
      </c>
    </row>
    <row r="1950" spans="1:62" ht="45" x14ac:dyDescent="0.25">
      <c r="A1950" s="12">
        <v>1</v>
      </c>
      <c r="B1950" s="11" t="str">
        <f t="shared" si="93"/>
        <v>Общий расчет. Ци Мень. Анализ Дворца. Структуры. НС. НС. Отношение со дворцом</v>
      </c>
      <c r="C1950" s="11" t="str">
        <f>IFERROR(VLOOKUP(I1950,lvl_1[],2,FALSE),"Нет")</f>
        <v>Общий расчет</v>
      </c>
      <c r="D1950" s="11" t="str">
        <f>IFERROR(VLOOKUP(Rule!J1950,lvl_2[],2,FALSE),"Нет")</f>
        <v>Ци Мень</v>
      </c>
      <c r="E1950" s="11" t="str">
        <f>IFERROR(VLOOKUP(Rule!K1950,lvl_3[],2,FALSE),"Нет")</f>
        <v>Анализ Дворца</v>
      </c>
      <c r="F1950" s="11" t="str">
        <f>IFERROR(INDEX(lvl_4[],MATCH(L1950,lvl_4[ID],0),MATCH(TEXT(K1950,"##0"),lvl_4[#Headers],0)),"Нет")</f>
        <v>Структуры</v>
      </c>
      <c r="G1950" s="11" t="str">
        <f>IFERROR(INDEX(lvl_5[],MATCH(M1950,lvl_5[ID],0),MATCH(_xlfn.CONCAT(TEXT(K1950,"##0"),"_",TEXT(L1950,"##0")),lvl_5[#Headers],0)),"Нет")</f>
        <v>НС</v>
      </c>
      <c r="H1950" s="11" t="str">
        <f>IFERROR(INDEX(lvl_6[],MATCH(N1950,lvl_6[ID],0),MATCH(_xlfn.CONCAT(K1950,"_",L1950,"_",M1950),lvl_6[#Headers],0)),"Нет")</f>
        <v>НС. Отношение со дворцом</v>
      </c>
      <c r="I1950" s="12">
        <v>1</v>
      </c>
      <c r="J1950" s="12">
        <v>2</v>
      </c>
      <c r="K1950" s="12">
        <v>2</v>
      </c>
      <c r="L1950" s="12">
        <v>1</v>
      </c>
      <c r="M1950" s="12">
        <v>1</v>
      </c>
      <c r="N1950" s="12">
        <v>2</v>
      </c>
      <c r="O1950" s="12">
        <f>COUNTIF($P$2:P1950,P1950)</f>
        <v>53</v>
      </c>
      <c r="P1950" s="12" t="str">
        <f t="shared" si="91"/>
        <v>122010102</v>
      </c>
      <c r="Q1950" s="12" t="str">
        <f t="shared" si="92"/>
        <v>1220101020053</v>
      </c>
      <c r="R1950" s="20" t="s">
        <v>1450</v>
      </c>
      <c r="S1950" s="20" t="s">
        <v>1598</v>
      </c>
      <c r="AW1950" s="12">
        <v>1</v>
      </c>
      <c r="AY1950" s="12" t="s">
        <v>903</v>
      </c>
      <c r="BG1950" s="21">
        <v>0.9</v>
      </c>
      <c r="BJ1950" s="12">
        <v>1</v>
      </c>
    </row>
    <row r="1951" spans="1:62" ht="45" x14ac:dyDescent="0.25">
      <c r="A1951" s="12">
        <v>1</v>
      </c>
      <c r="B1951" s="11" t="str">
        <f t="shared" si="93"/>
        <v>Общий расчет. Ци Мень. Анализ Дворца. Структуры. НС. НС. Отношение со дворцом</v>
      </c>
      <c r="C1951" s="11" t="str">
        <f>IFERROR(VLOOKUP(I1951,lvl_1[],2,FALSE),"Нет")</f>
        <v>Общий расчет</v>
      </c>
      <c r="D1951" s="11" t="str">
        <f>IFERROR(VLOOKUP(Rule!J1951,lvl_2[],2,FALSE),"Нет")</f>
        <v>Ци Мень</v>
      </c>
      <c r="E1951" s="11" t="str">
        <f>IFERROR(VLOOKUP(Rule!K1951,lvl_3[],2,FALSE),"Нет")</f>
        <v>Анализ Дворца</v>
      </c>
      <c r="F1951" s="11" t="str">
        <f>IFERROR(INDEX(lvl_4[],MATCH(L1951,lvl_4[ID],0),MATCH(TEXT(K1951,"##0"),lvl_4[#Headers],0)),"Нет")</f>
        <v>Структуры</v>
      </c>
      <c r="G1951" s="11" t="str">
        <f>IFERROR(INDEX(lvl_5[],MATCH(M1951,lvl_5[ID],0),MATCH(_xlfn.CONCAT(TEXT(K1951,"##0"),"_",TEXT(L1951,"##0")),lvl_5[#Headers],0)),"Нет")</f>
        <v>НС</v>
      </c>
      <c r="H1951" s="11" t="str">
        <f>IFERROR(INDEX(lvl_6[],MATCH(N1951,lvl_6[ID],0),MATCH(_xlfn.CONCAT(K1951,"_",L1951,"_",M1951),lvl_6[#Headers],0)),"Нет")</f>
        <v>НС. Отношение со дворцом</v>
      </c>
      <c r="I1951" s="12">
        <v>1</v>
      </c>
      <c r="J1951" s="12">
        <v>2</v>
      </c>
      <c r="K1951" s="12">
        <v>2</v>
      </c>
      <c r="L1951" s="12">
        <v>1</v>
      </c>
      <c r="M1951" s="12">
        <v>1</v>
      </c>
      <c r="N1951" s="12">
        <v>2</v>
      </c>
      <c r="O1951" s="12">
        <f>COUNTIF($P$2:P1951,P1951)</f>
        <v>54</v>
      </c>
      <c r="P1951" s="12" t="str">
        <f t="shared" si="91"/>
        <v>122010102</v>
      </c>
      <c r="Q1951" s="12" t="str">
        <f t="shared" si="92"/>
        <v>1220101020054</v>
      </c>
      <c r="R1951" s="20" t="s">
        <v>1450</v>
      </c>
      <c r="S1951" s="20" t="s">
        <v>1598</v>
      </c>
      <c r="AW1951" s="12">
        <v>1</v>
      </c>
      <c r="AY1951" s="12" t="s">
        <v>905</v>
      </c>
      <c r="BG1951" s="21">
        <v>0.9</v>
      </c>
      <c r="BJ1951" s="12">
        <v>1</v>
      </c>
    </row>
    <row r="1952" spans="1:62" ht="45" x14ac:dyDescent="0.25">
      <c r="A1952" s="12">
        <v>1</v>
      </c>
      <c r="B1952" s="11" t="str">
        <f t="shared" si="93"/>
        <v>Общий расчет. Ци Мень. Анализ Дворца. Структуры. НС. НС. Отношение со дворцом</v>
      </c>
      <c r="C1952" s="11" t="str">
        <f>IFERROR(VLOOKUP(I1952,lvl_1[],2,FALSE),"Нет")</f>
        <v>Общий расчет</v>
      </c>
      <c r="D1952" s="11" t="str">
        <f>IFERROR(VLOOKUP(Rule!J1952,lvl_2[],2,FALSE),"Нет")</f>
        <v>Ци Мень</v>
      </c>
      <c r="E1952" s="11" t="str">
        <f>IFERROR(VLOOKUP(Rule!K1952,lvl_3[],2,FALSE),"Нет")</f>
        <v>Анализ Дворца</v>
      </c>
      <c r="F1952" s="11" t="str">
        <f>IFERROR(INDEX(lvl_4[],MATCH(L1952,lvl_4[ID],0),MATCH(TEXT(K1952,"##0"),lvl_4[#Headers],0)),"Нет")</f>
        <v>Структуры</v>
      </c>
      <c r="G1952" s="11" t="str">
        <f>IFERROR(INDEX(lvl_5[],MATCH(M1952,lvl_5[ID],0),MATCH(_xlfn.CONCAT(TEXT(K1952,"##0"),"_",TEXT(L1952,"##0")),lvl_5[#Headers],0)),"Нет")</f>
        <v>НС</v>
      </c>
      <c r="H1952" s="11" t="str">
        <f>IFERROR(INDEX(lvl_6[],MATCH(N1952,lvl_6[ID],0),MATCH(_xlfn.CONCAT(K1952,"_",L1952,"_",M1952),lvl_6[#Headers],0)),"Нет")</f>
        <v>НС. Отношение со дворцом</v>
      </c>
      <c r="I1952" s="12">
        <v>1</v>
      </c>
      <c r="J1952" s="12">
        <v>2</v>
      </c>
      <c r="K1952" s="12">
        <v>2</v>
      </c>
      <c r="L1952" s="12">
        <v>1</v>
      </c>
      <c r="M1952" s="12">
        <v>1</v>
      </c>
      <c r="N1952" s="12">
        <v>2</v>
      </c>
      <c r="O1952" s="12">
        <f>COUNTIF($P$2:P1952,P1952)</f>
        <v>55</v>
      </c>
      <c r="P1952" s="12" t="str">
        <f t="shared" si="91"/>
        <v>122010102</v>
      </c>
      <c r="Q1952" s="12" t="str">
        <f t="shared" si="92"/>
        <v>1220101020055</v>
      </c>
      <c r="R1952" s="20" t="s">
        <v>1450</v>
      </c>
      <c r="S1952" s="20" t="s">
        <v>1599</v>
      </c>
      <c r="AW1952" s="12">
        <v>1</v>
      </c>
      <c r="AY1952" s="12" t="s">
        <v>907</v>
      </c>
      <c r="BG1952" s="21">
        <v>0</v>
      </c>
      <c r="BJ1952" s="12">
        <v>1</v>
      </c>
    </row>
    <row r="1953" spans="1:62" ht="45" x14ac:dyDescent="0.25">
      <c r="A1953" s="12">
        <v>1</v>
      </c>
      <c r="B1953" s="11" t="str">
        <f t="shared" si="93"/>
        <v>Общий расчет. Ци Мень. Анализ Дворца. Структуры. НС. НС. Отношение со дворцом</v>
      </c>
      <c r="C1953" s="11" t="str">
        <f>IFERROR(VLOOKUP(I1953,lvl_1[],2,FALSE),"Нет")</f>
        <v>Общий расчет</v>
      </c>
      <c r="D1953" s="11" t="str">
        <f>IFERROR(VLOOKUP(Rule!J1953,lvl_2[],2,FALSE),"Нет")</f>
        <v>Ци Мень</v>
      </c>
      <c r="E1953" s="11" t="str">
        <f>IFERROR(VLOOKUP(Rule!K1953,lvl_3[],2,FALSE),"Нет")</f>
        <v>Анализ Дворца</v>
      </c>
      <c r="F1953" s="11" t="str">
        <f>IFERROR(INDEX(lvl_4[],MATCH(L1953,lvl_4[ID],0),MATCH(TEXT(K1953,"##0"),lvl_4[#Headers],0)),"Нет")</f>
        <v>Структуры</v>
      </c>
      <c r="G1953" s="11" t="str">
        <f>IFERROR(INDEX(lvl_5[],MATCH(M1953,lvl_5[ID],0),MATCH(_xlfn.CONCAT(TEXT(K1953,"##0"),"_",TEXT(L1953,"##0")),lvl_5[#Headers],0)),"Нет")</f>
        <v>НС</v>
      </c>
      <c r="H1953" s="11" t="str">
        <f>IFERROR(INDEX(lvl_6[],MATCH(N1953,lvl_6[ID],0),MATCH(_xlfn.CONCAT(K1953,"_",L1953,"_",M1953),lvl_6[#Headers],0)),"Нет")</f>
        <v>НС. Отношение со дворцом</v>
      </c>
      <c r="I1953" s="12">
        <v>1</v>
      </c>
      <c r="J1953" s="12">
        <v>2</v>
      </c>
      <c r="K1953" s="12">
        <v>2</v>
      </c>
      <c r="L1953" s="12">
        <v>1</v>
      </c>
      <c r="M1953" s="12">
        <v>1</v>
      </c>
      <c r="N1953" s="12">
        <v>2</v>
      </c>
      <c r="O1953" s="12">
        <f>COUNTIF($P$2:P1953,P1953)</f>
        <v>56</v>
      </c>
      <c r="P1953" s="12" t="str">
        <f t="shared" si="91"/>
        <v>122010102</v>
      </c>
      <c r="Q1953" s="12" t="str">
        <f t="shared" si="92"/>
        <v>1220101020056</v>
      </c>
      <c r="R1953" s="20" t="s">
        <v>1450</v>
      </c>
      <c r="S1953" s="20" t="s">
        <v>1599</v>
      </c>
      <c r="AW1953" s="12">
        <v>1</v>
      </c>
      <c r="AY1953" s="12" t="s">
        <v>908</v>
      </c>
      <c r="BG1953" s="21">
        <v>0</v>
      </c>
      <c r="BJ1953" s="12">
        <v>1</v>
      </c>
    </row>
    <row r="1954" spans="1:62" ht="45" x14ac:dyDescent="0.25">
      <c r="A1954" s="12">
        <v>1</v>
      </c>
      <c r="B1954" s="11" t="str">
        <f t="shared" si="93"/>
        <v>Общий расчет. Ци Мень. Анализ Дворца. Структуры. НС. НС. Отношение со дворцом</v>
      </c>
      <c r="C1954" s="11" t="str">
        <f>IFERROR(VLOOKUP(I1954,lvl_1[],2,FALSE),"Нет")</f>
        <v>Общий расчет</v>
      </c>
      <c r="D1954" s="11" t="str">
        <f>IFERROR(VLOOKUP(Rule!J1954,lvl_2[],2,FALSE),"Нет")</f>
        <v>Ци Мень</v>
      </c>
      <c r="E1954" s="11" t="str">
        <f>IFERROR(VLOOKUP(Rule!K1954,lvl_3[],2,FALSE),"Нет")</f>
        <v>Анализ Дворца</v>
      </c>
      <c r="F1954" s="11" t="str">
        <f>IFERROR(INDEX(lvl_4[],MATCH(L1954,lvl_4[ID],0),MATCH(TEXT(K1954,"##0"),lvl_4[#Headers],0)),"Нет")</f>
        <v>Структуры</v>
      </c>
      <c r="G1954" s="11" t="str">
        <f>IFERROR(INDEX(lvl_5[],MATCH(M1954,lvl_5[ID],0),MATCH(_xlfn.CONCAT(TEXT(K1954,"##0"),"_",TEXT(L1954,"##0")),lvl_5[#Headers],0)),"Нет")</f>
        <v>НС</v>
      </c>
      <c r="H1954" s="11" t="str">
        <f>IFERROR(INDEX(lvl_6[],MATCH(N1954,lvl_6[ID],0),MATCH(_xlfn.CONCAT(K1954,"_",L1954,"_",M1954),lvl_6[#Headers],0)),"Нет")</f>
        <v>НС. Отношение со дворцом</v>
      </c>
      <c r="I1954" s="12">
        <v>1</v>
      </c>
      <c r="J1954" s="12">
        <v>2</v>
      </c>
      <c r="K1954" s="12">
        <v>2</v>
      </c>
      <c r="L1954" s="12">
        <v>1</v>
      </c>
      <c r="M1954" s="12">
        <v>1</v>
      </c>
      <c r="N1954" s="12">
        <v>2</v>
      </c>
      <c r="O1954" s="12">
        <f>COUNTIF($P$2:P1954,P1954)</f>
        <v>57</v>
      </c>
      <c r="P1954" s="12" t="str">
        <f t="shared" si="91"/>
        <v>122010102</v>
      </c>
      <c r="Q1954" s="12" t="str">
        <f t="shared" si="92"/>
        <v>1220101020057</v>
      </c>
      <c r="R1954" s="20" t="s">
        <v>1450</v>
      </c>
      <c r="S1954" s="20" t="s">
        <v>1600</v>
      </c>
      <c r="AW1954" s="12">
        <v>1</v>
      </c>
      <c r="AY1954" s="12" t="s">
        <v>910</v>
      </c>
      <c r="BG1954" s="21">
        <v>0.5</v>
      </c>
      <c r="BJ1954" s="12">
        <v>1</v>
      </c>
    </row>
    <row r="1955" spans="1:62" ht="45" x14ac:dyDescent="0.25">
      <c r="A1955" s="12">
        <v>1</v>
      </c>
      <c r="B1955" s="11" t="str">
        <f t="shared" si="93"/>
        <v>Общий расчет. Ци Мень. Анализ Дворца. Структуры. НС. НС. Отношение со дворцом</v>
      </c>
      <c r="C1955" s="11" t="str">
        <f>IFERROR(VLOOKUP(I1955,lvl_1[],2,FALSE),"Нет")</f>
        <v>Общий расчет</v>
      </c>
      <c r="D1955" s="11" t="str">
        <f>IFERROR(VLOOKUP(Rule!J1955,lvl_2[],2,FALSE),"Нет")</f>
        <v>Ци Мень</v>
      </c>
      <c r="E1955" s="11" t="str">
        <f>IFERROR(VLOOKUP(Rule!K1955,lvl_3[],2,FALSE),"Нет")</f>
        <v>Анализ Дворца</v>
      </c>
      <c r="F1955" s="11" t="str">
        <f>IFERROR(INDEX(lvl_4[],MATCH(L1955,lvl_4[ID],0),MATCH(TEXT(K1955,"##0"),lvl_4[#Headers],0)),"Нет")</f>
        <v>Структуры</v>
      </c>
      <c r="G1955" s="11" t="str">
        <f>IFERROR(INDEX(lvl_5[],MATCH(M1955,lvl_5[ID],0),MATCH(_xlfn.CONCAT(TEXT(K1955,"##0"),"_",TEXT(L1955,"##0")),lvl_5[#Headers],0)),"Нет")</f>
        <v>НС</v>
      </c>
      <c r="H1955" s="11" t="str">
        <f>IFERROR(INDEX(lvl_6[],MATCH(N1955,lvl_6[ID],0),MATCH(_xlfn.CONCAT(K1955,"_",L1955,"_",M1955),lvl_6[#Headers],0)),"Нет")</f>
        <v>НС. Отношение со дворцом</v>
      </c>
      <c r="I1955" s="12">
        <v>1</v>
      </c>
      <c r="J1955" s="12">
        <v>2</v>
      </c>
      <c r="K1955" s="12">
        <v>2</v>
      </c>
      <c r="L1955" s="12">
        <v>1</v>
      </c>
      <c r="M1955" s="12">
        <v>1</v>
      </c>
      <c r="N1955" s="12">
        <v>2</v>
      </c>
      <c r="O1955" s="12">
        <f>COUNTIF($P$2:P1955,P1955)</f>
        <v>58</v>
      </c>
      <c r="P1955" s="12" t="str">
        <f t="shared" si="91"/>
        <v>122010102</v>
      </c>
      <c r="Q1955" s="12" t="str">
        <f t="shared" si="92"/>
        <v>1220101020058</v>
      </c>
      <c r="R1955" s="20" t="s">
        <v>1450</v>
      </c>
      <c r="S1955" s="20" t="s">
        <v>1600</v>
      </c>
      <c r="AW1955" s="12">
        <v>1</v>
      </c>
      <c r="AY1955" s="12" t="s">
        <v>912</v>
      </c>
      <c r="BG1955" s="21">
        <v>0.5</v>
      </c>
      <c r="BJ1955" s="12">
        <v>1</v>
      </c>
    </row>
    <row r="1956" spans="1:62" ht="45" x14ac:dyDescent="0.25">
      <c r="A1956" s="12">
        <v>1</v>
      </c>
      <c r="B1956" s="11" t="str">
        <f t="shared" si="93"/>
        <v>Общий расчет. Ци Мень. Анализ Дворца. Структуры. НС. НС. Отношение со дворцом</v>
      </c>
      <c r="C1956" s="11" t="str">
        <f>IFERROR(VLOOKUP(I1956,lvl_1[],2,FALSE),"Нет")</f>
        <v>Общий расчет</v>
      </c>
      <c r="D1956" s="11" t="str">
        <f>IFERROR(VLOOKUP(Rule!J1956,lvl_2[],2,FALSE),"Нет")</f>
        <v>Ци Мень</v>
      </c>
      <c r="E1956" s="11" t="str">
        <f>IFERROR(VLOOKUP(Rule!K1956,lvl_3[],2,FALSE),"Нет")</f>
        <v>Анализ Дворца</v>
      </c>
      <c r="F1956" s="11" t="str">
        <f>IFERROR(INDEX(lvl_4[],MATCH(L1956,lvl_4[ID],0),MATCH(TEXT(K1956,"##0"),lvl_4[#Headers],0)),"Нет")</f>
        <v>Структуры</v>
      </c>
      <c r="G1956" s="11" t="str">
        <f>IFERROR(INDEX(lvl_5[],MATCH(M1956,lvl_5[ID],0),MATCH(_xlfn.CONCAT(TEXT(K1956,"##0"),"_",TEXT(L1956,"##0")),lvl_5[#Headers],0)),"Нет")</f>
        <v>НС</v>
      </c>
      <c r="H1956" s="11" t="str">
        <f>IFERROR(INDEX(lvl_6[],MATCH(N1956,lvl_6[ID],0),MATCH(_xlfn.CONCAT(K1956,"_",L1956,"_",M1956),lvl_6[#Headers],0)),"Нет")</f>
        <v>НС. Отношение со дворцом</v>
      </c>
      <c r="I1956" s="12">
        <v>1</v>
      </c>
      <c r="J1956" s="12">
        <v>2</v>
      </c>
      <c r="K1956" s="12">
        <v>2</v>
      </c>
      <c r="L1956" s="12">
        <v>1</v>
      </c>
      <c r="M1956" s="12">
        <v>1</v>
      </c>
      <c r="N1956" s="12">
        <v>2</v>
      </c>
      <c r="O1956" s="12">
        <f>COUNTIF($P$2:P1956,P1956)</f>
        <v>59</v>
      </c>
      <c r="P1956" s="12" t="str">
        <f t="shared" si="91"/>
        <v>122010102</v>
      </c>
      <c r="Q1956" s="12" t="str">
        <f t="shared" si="92"/>
        <v>1220101020059</v>
      </c>
      <c r="R1956" s="20" t="s">
        <v>1450</v>
      </c>
      <c r="S1956" s="20" t="s">
        <v>1601</v>
      </c>
      <c r="AW1956" s="12">
        <v>1</v>
      </c>
      <c r="AY1956" s="12" t="s">
        <v>914</v>
      </c>
      <c r="BG1956" s="21">
        <v>1</v>
      </c>
      <c r="BJ1956" s="12">
        <v>1</v>
      </c>
    </row>
    <row r="1957" spans="1:62" ht="45" x14ac:dyDescent="0.25">
      <c r="A1957" s="12">
        <v>1</v>
      </c>
      <c r="B1957" s="11" t="str">
        <f t="shared" si="93"/>
        <v>Общий расчет. Ци Мень. Анализ Дворца. Структуры. НС. НС. Отношение со дворцом</v>
      </c>
      <c r="C1957" s="11" t="str">
        <f>IFERROR(VLOOKUP(I1957,lvl_1[],2,FALSE),"Нет")</f>
        <v>Общий расчет</v>
      </c>
      <c r="D1957" s="11" t="str">
        <f>IFERROR(VLOOKUP(Rule!J1957,lvl_2[],2,FALSE),"Нет")</f>
        <v>Ци Мень</v>
      </c>
      <c r="E1957" s="11" t="str">
        <f>IFERROR(VLOOKUP(Rule!K1957,lvl_3[],2,FALSE),"Нет")</f>
        <v>Анализ Дворца</v>
      </c>
      <c r="F1957" s="11" t="str">
        <f>IFERROR(INDEX(lvl_4[],MATCH(L1957,lvl_4[ID],0),MATCH(TEXT(K1957,"##0"),lvl_4[#Headers],0)),"Нет")</f>
        <v>Структуры</v>
      </c>
      <c r="G1957" s="11" t="str">
        <f>IFERROR(INDEX(lvl_5[],MATCH(M1957,lvl_5[ID],0),MATCH(_xlfn.CONCAT(TEXT(K1957,"##0"),"_",TEXT(L1957,"##0")),lvl_5[#Headers],0)),"Нет")</f>
        <v>НС</v>
      </c>
      <c r="H1957" s="11" t="str">
        <f>IFERROR(INDEX(lvl_6[],MATCH(N1957,lvl_6[ID],0),MATCH(_xlfn.CONCAT(K1957,"_",L1957,"_",M1957),lvl_6[#Headers],0)),"Нет")</f>
        <v>НС. Отношение со дворцом</v>
      </c>
      <c r="I1957" s="12">
        <v>1</v>
      </c>
      <c r="J1957" s="12">
        <v>2</v>
      </c>
      <c r="K1957" s="12">
        <v>2</v>
      </c>
      <c r="L1957" s="12">
        <v>1</v>
      </c>
      <c r="M1957" s="12">
        <v>1</v>
      </c>
      <c r="N1957" s="12">
        <v>2</v>
      </c>
      <c r="O1957" s="12">
        <f>COUNTIF($P$2:P1957,P1957)</f>
        <v>60</v>
      </c>
      <c r="P1957" s="12" t="str">
        <f t="shared" si="91"/>
        <v>122010102</v>
      </c>
      <c r="Q1957" s="12" t="str">
        <f t="shared" si="92"/>
        <v>1220101020060</v>
      </c>
      <c r="R1957" s="20" t="s">
        <v>1450</v>
      </c>
      <c r="S1957" s="20" t="s">
        <v>1601</v>
      </c>
      <c r="AW1957" s="12">
        <v>1</v>
      </c>
      <c r="AY1957" s="12" t="s">
        <v>916</v>
      </c>
      <c r="BG1957" s="21">
        <v>1</v>
      </c>
      <c r="BJ1957" s="12">
        <v>1</v>
      </c>
    </row>
    <row r="1958" spans="1:62" ht="45" x14ac:dyDescent="0.25">
      <c r="A1958" s="12">
        <v>1</v>
      </c>
      <c r="B1958" s="11" t="str">
        <f t="shared" si="93"/>
        <v>Общий расчет. Ци Мень. Анализ Дворца. Структуры. НС. НС. Отношение со дворцом</v>
      </c>
      <c r="C1958" s="11" t="str">
        <f>IFERROR(VLOOKUP(I1958,lvl_1[],2,FALSE),"Нет")</f>
        <v>Общий расчет</v>
      </c>
      <c r="D1958" s="11" t="str">
        <f>IFERROR(VLOOKUP(Rule!J1958,lvl_2[],2,FALSE),"Нет")</f>
        <v>Ци Мень</v>
      </c>
      <c r="E1958" s="11" t="str">
        <f>IFERROR(VLOOKUP(Rule!K1958,lvl_3[],2,FALSE),"Нет")</f>
        <v>Анализ Дворца</v>
      </c>
      <c r="F1958" s="11" t="str">
        <f>IFERROR(INDEX(lvl_4[],MATCH(L1958,lvl_4[ID],0),MATCH(TEXT(K1958,"##0"),lvl_4[#Headers],0)),"Нет")</f>
        <v>Структуры</v>
      </c>
      <c r="G1958" s="11" t="str">
        <f>IFERROR(INDEX(lvl_5[],MATCH(M1958,lvl_5[ID],0),MATCH(_xlfn.CONCAT(TEXT(K1958,"##0"),"_",TEXT(L1958,"##0")),lvl_5[#Headers],0)),"Нет")</f>
        <v>НС</v>
      </c>
      <c r="H1958" s="11" t="str">
        <f>IFERROR(INDEX(lvl_6[],MATCH(N1958,lvl_6[ID],0),MATCH(_xlfn.CONCAT(K1958,"_",L1958,"_",M1958),lvl_6[#Headers],0)),"Нет")</f>
        <v>НС. Отношение со дворцом</v>
      </c>
      <c r="I1958" s="12">
        <v>1</v>
      </c>
      <c r="J1958" s="12">
        <v>2</v>
      </c>
      <c r="K1958" s="12">
        <v>2</v>
      </c>
      <c r="L1958" s="12">
        <v>1</v>
      </c>
      <c r="M1958" s="12">
        <v>1</v>
      </c>
      <c r="N1958" s="12">
        <v>2</v>
      </c>
      <c r="O1958" s="12">
        <f>COUNTIF($P$2:P1958,P1958)</f>
        <v>61</v>
      </c>
      <c r="P1958" s="12" t="str">
        <f t="shared" si="91"/>
        <v>122010102</v>
      </c>
      <c r="Q1958" s="12" t="str">
        <f t="shared" si="92"/>
        <v>1220101020061</v>
      </c>
      <c r="R1958" s="20" t="s">
        <v>1450</v>
      </c>
      <c r="S1958" s="20" t="s">
        <v>1602</v>
      </c>
      <c r="AW1958" s="12">
        <v>8</v>
      </c>
      <c r="AY1958" s="12" t="s">
        <v>899</v>
      </c>
      <c r="BG1958" s="21">
        <v>0</v>
      </c>
      <c r="BJ1958" s="12">
        <v>1</v>
      </c>
    </row>
    <row r="1959" spans="1:62" ht="45" x14ac:dyDescent="0.25">
      <c r="A1959" s="12">
        <v>1</v>
      </c>
      <c r="B1959" s="11" t="str">
        <f t="shared" si="93"/>
        <v>Общий расчет. Ци Мень. Анализ Дворца. Структуры. НС. НС. Отношение со дворцом</v>
      </c>
      <c r="C1959" s="11" t="str">
        <f>IFERROR(VLOOKUP(I1959,lvl_1[],2,FALSE),"Нет")</f>
        <v>Общий расчет</v>
      </c>
      <c r="D1959" s="11" t="str">
        <f>IFERROR(VLOOKUP(Rule!J1959,lvl_2[],2,FALSE),"Нет")</f>
        <v>Ци Мень</v>
      </c>
      <c r="E1959" s="11" t="str">
        <f>IFERROR(VLOOKUP(Rule!K1959,lvl_3[],2,FALSE),"Нет")</f>
        <v>Анализ Дворца</v>
      </c>
      <c r="F1959" s="11" t="str">
        <f>IFERROR(INDEX(lvl_4[],MATCH(L1959,lvl_4[ID],0),MATCH(TEXT(K1959,"##0"),lvl_4[#Headers],0)),"Нет")</f>
        <v>Структуры</v>
      </c>
      <c r="G1959" s="11" t="str">
        <f>IFERROR(INDEX(lvl_5[],MATCH(M1959,lvl_5[ID],0),MATCH(_xlfn.CONCAT(TEXT(K1959,"##0"),"_",TEXT(L1959,"##0")),lvl_5[#Headers],0)),"Нет")</f>
        <v>НС</v>
      </c>
      <c r="H1959" s="11" t="str">
        <f>IFERROR(INDEX(lvl_6[],MATCH(N1959,lvl_6[ID],0),MATCH(_xlfn.CONCAT(K1959,"_",L1959,"_",M1959),lvl_6[#Headers],0)),"Нет")</f>
        <v>НС. Отношение со дворцом</v>
      </c>
      <c r="I1959" s="12">
        <v>1</v>
      </c>
      <c r="J1959" s="12">
        <v>2</v>
      </c>
      <c r="K1959" s="12">
        <v>2</v>
      </c>
      <c r="L1959" s="12">
        <v>1</v>
      </c>
      <c r="M1959" s="12">
        <v>1</v>
      </c>
      <c r="N1959" s="12">
        <v>2</v>
      </c>
      <c r="O1959" s="12">
        <f>COUNTIF($P$2:P1959,P1959)</f>
        <v>62</v>
      </c>
      <c r="P1959" s="12" t="str">
        <f t="shared" si="91"/>
        <v>122010102</v>
      </c>
      <c r="Q1959" s="12" t="str">
        <f t="shared" si="92"/>
        <v>1220101020062</v>
      </c>
      <c r="R1959" s="20" t="s">
        <v>1450</v>
      </c>
      <c r="S1959" s="20" t="s">
        <v>1602</v>
      </c>
      <c r="AW1959" s="12">
        <v>8</v>
      </c>
      <c r="AY1959" s="12" t="s">
        <v>901</v>
      </c>
      <c r="BG1959" s="21">
        <v>0</v>
      </c>
      <c r="BJ1959" s="12">
        <v>1</v>
      </c>
    </row>
    <row r="1960" spans="1:62" ht="45" x14ac:dyDescent="0.25">
      <c r="A1960" s="12">
        <v>1</v>
      </c>
      <c r="B1960" s="11" t="str">
        <f t="shared" si="93"/>
        <v>Общий расчет. Ци Мень. Анализ Дворца. Структуры. НС. НС. Отношение со дворцом</v>
      </c>
      <c r="C1960" s="11" t="str">
        <f>IFERROR(VLOOKUP(I1960,lvl_1[],2,FALSE),"Нет")</f>
        <v>Общий расчет</v>
      </c>
      <c r="D1960" s="11" t="str">
        <f>IFERROR(VLOOKUP(Rule!J1960,lvl_2[],2,FALSE),"Нет")</f>
        <v>Ци Мень</v>
      </c>
      <c r="E1960" s="11" t="str">
        <f>IFERROR(VLOOKUP(Rule!K1960,lvl_3[],2,FALSE),"Нет")</f>
        <v>Анализ Дворца</v>
      </c>
      <c r="F1960" s="11" t="str">
        <f>IFERROR(INDEX(lvl_4[],MATCH(L1960,lvl_4[ID],0),MATCH(TEXT(K1960,"##0"),lvl_4[#Headers],0)),"Нет")</f>
        <v>Структуры</v>
      </c>
      <c r="G1960" s="11" t="str">
        <f>IFERROR(INDEX(lvl_5[],MATCH(M1960,lvl_5[ID],0),MATCH(_xlfn.CONCAT(TEXT(K1960,"##0"),"_",TEXT(L1960,"##0")),lvl_5[#Headers],0)),"Нет")</f>
        <v>НС</v>
      </c>
      <c r="H1960" s="11" t="str">
        <f>IFERROR(INDEX(lvl_6[],MATCH(N1960,lvl_6[ID],0),MATCH(_xlfn.CONCAT(K1960,"_",L1960,"_",M1960),lvl_6[#Headers],0)),"Нет")</f>
        <v>НС. Отношение со дворцом</v>
      </c>
      <c r="I1960" s="12">
        <v>1</v>
      </c>
      <c r="J1960" s="12">
        <v>2</v>
      </c>
      <c r="K1960" s="12">
        <v>2</v>
      </c>
      <c r="L1960" s="12">
        <v>1</v>
      </c>
      <c r="M1960" s="12">
        <v>1</v>
      </c>
      <c r="N1960" s="12">
        <v>2</v>
      </c>
      <c r="O1960" s="12">
        <f>COUNTIF($P$2:P1960,P1960)</f>
        <v>63</v>
      </c>
      <c r="P1960" s="12" t="str">
        <f t="shared" si="91"/>
        <v>122010102</v>
      </c>
      <c r="Q1960" s="12" t="str">
        <f t="shared" si="92"/>
        <v>1220101020063</v>
      </c>
      <c r="R1960" s="20" t="s">
        <v>1450</v>
      </c>
      <c r="S1960" s="20" t="s">
        <v>1603</v>
      </c>
      <c r="AW1960" s="12">
        <v>8</v>
      </c>
      <c r="AY1960" s="12" t="s">
        <v>903</v>
      </c>
      <c r="BG1960" s="21">
        <v>0.5</v>
      </c>
      <c r="BJ1960" s="12">
        <v>1</v>
      </c>
    </row>
    <row r="1961" spans="1:62" ht="45" x14ac:dyDescent="0.25">
      <c r="A1961" s="12">
        <v>1</v>
      </c>
      <c r="B1961" s="11" t="str">
        <f t="shared" si="93"/>
        <v>Общий расчет. Ци Мень. Анализ Дворца. Структуры. НС. НС. Отношение со дворцом</v>
      </c>
      <c r="C1961" s="11" t="str">
        <f>IFERROR(VLOOKUP(I1961,lvl_1[],2,FALSE),"Нет")</f>
        <v>Общий расчет</v>
      </c>
      <c r="D1961" s="11" t="str">
        <f>IFERROR(VLOOKUP(Rule!J1961,lvl_2[],2,FALSE),"Нет")</f>
        <v>Ци Мень</v>
      </c>
      <c r="E1961" s="11" t="str">
        <f>IFERROR(VLOOKUP(Rule!K1961,lvl_3[],2,FALSE),"Нет")</f>
        <v>Анализ Дворца</v>
      </c>
      <c r="F1961" s="11" t="str">
        <f>IFERROR(INDEX(lvl_4[],MATCH(L1961,lvl_4[ID],0),MATCH(TEXT(K1961,"##0"),lvl_4[#Headers],0)),"Нет")</f>
        <v>Структуры</v>
      </c>
      <c r="G1961" s="11" t="str">
        <f>IFERROR(INDEX(lvl_5[],MATCH(M1961,lvl_5[ID],0),MATCH(_xlfn.CONCAT(TEXT(K1961,"##0"),"_",TEXT(L1961,"##0")),lvl_5[#Headers],0)),"Нет")</f>
        <v>НС</v>
      </c>
      <c r="H1961" s="11" t="str">
        <f>IFERROR(INDEX(lvl_6[],MATCH(N1961,lvl_6[ID],0),MATCH(_xlfn.CONCAT(K1961,"_",L1961,"_",M1961),lvl_6[#Headers],0)),"Нет")</f>
        <v>НС. Отношение со дворцом</v>
      </c>
      <c r="I1961" s="12">
        <v>1</v>
      </c>
      <c r="J1961" s="12">
        <v>2</v>
      </c>
      <c r="K1961" s="12">
        <v>2</v>
      </c>
      <c r="L1961" s="12">
        <v>1</v>
      </c>
      <c r="M1961" s="12">
        <v>1</v>
      </c>
      <c r="N1961" s="12">
        <v>2</v>
      </c>
      <c r="O1961" s="12">
        <f>COUNTIF($P$2:P1961,P1961)</f>
        <v>64</v>
      </c>
      <c r="P1961" s="12" t="str">
        <f t="shared" si="91"/>
        <v>122010102</v>
      </c>
      <c r="Q1961" s="12" t="str">
        <f t="shared" si="92"/>
        <v>1220101020064</v>
      </c>
      <c r="R1961" s="20" t="s">
        <v>1450</v>
      </c>
      <c r="S1961" s="20" t="s">
        <v>1603</v>
      </c>
      <c r="AW1961" s="12">
        <v>8</v>
      </c>
      <c r="AY1961" s="12" t="s">
        <v>905</v>
      </c>
      <c r="BG1961" s="21">
        <v>0.5</v>
      </c>
      <c r="BJ1961" s="12">
        <v>1</v>
      </c>
    </row>
    <row r="1962" spans="1:62" ht="45" x14ac:dyDescent="0.25">
      <c r="A1962" s="12">
        <v>1</v>
      </c>
      <c r="B1962" s="11" t="str">
        <f t="shared" si="93"/>
        <v>Общий расчет. Ци Мень. Анализ Дворца. Структуры. НС. НС. Отношение со дворцом</v>
      </c>
      <c r="C1962" s="11" t="str">
        <f>IFERROR(VLOOKUP(I1962,lvl_1[],2,FALSE),"Нет")</f>
        <v>Общий расчет</v>
      </c>
      <c r="D1962" s="11" t="str">
        <f>IFERROR(VLOOKUP(Rule!J1962,lvl_2[],2,FALSE),"Нет")</f>
        <v>Ци Мень</v>
      </c>
      <c r="E1962" s="11" t="str">
        <f>IFERROR(VLOOKUP(Rule!K1962,lvl_3[],2,FALSE),"Нет")</f>
        <v>Анализ Дворца</v>
      </c>
      <c r="F1962" s="11" t="str">
        <f>IFERROR(INDEX(lvl_4[],MATCH(L1962,lvl_4[ID],0),MATCH(TEXT(K1962,"##0"),lvl_4[#Headers],0)),"Нет")</f>
        <v>Структуры</v>
      </c>
      <c r="G1962" s="11" t="str">
        <f>IFERROR(INDEX(lvl_5[],MATCH(M1962,lvl_5[ID],0),MATCH(_xlfn.CONCAT(TEXT(K1962,"##0"),"_",TEXT(L1962,"##0")),lvl_5[#Headers],0)),"Нет")</f>
        <v>НС</v>
      </c>
      <c r="H1962" s="11" t="str">
        <f>IFERROR(INDEX(lvl_6[],MATCH(N1962,lvl_6[ID],0),MATCH(_xlfn.CONCAT(K1962,"_",L1962,"_",M1962),lvl_6[#Headers],0)),"Нет")</f>
        <v>НС. Отношение со дворцом</v>
      </c>
      <c r="I1962" s="12">
        <v>1</v>
      </c>
      <c r="J1962" s="12">
        <v>2</v>
      </c>
      <c r="K1962" s="12">
        <v>2</v>
      </c>
      <c r="L1962" s="12">
        <v>1</v>
      </c>
      <c r="M1962" s="12">
        <v>1</v>
      </c>
      <c r="N1962" s="12">
        <v>2</v>
      </c>
      <c r="O1962" s="12">
        <f>COUNTIF($P$2:P1962,P1962)</f>
        <v>65</v>
      </c>
      <c r="P1962" s="12" t="str">
        <f t="shared" si="91"/>
        <v>122010102</v>
      </c>
      <c r="Q1962" s="12" t="str">
        <f t="shared" si="92"/>
        <v>1220101020065</v>
      </c>
      <c r="R1962" s="20" t="s">
        <v>1450</v>
      </c>
      <c r="S1962" s="20" t="s">
        <v>1604</v>
      </c>
      <c r="AW1962" s="12">
        <v>8</v>
      </c>
      <c r="AY1962" s="12" t="s">
        <v>907</v>
      </c>
      <c r="BG1962" s="21">
        <v>1</v>
      </c>
      <c r="BJ1962" s="12">
        <v>1</v>
      </c>
    </row>
    <row r="1963" spans="1:62" ht="45" x14ac:dyDescent="0.25">
      <c r="A1963" s="12">
        <v>1</v>
      </c>
      <c r="B1963" s="11" t="str">
        <f t="shared" si="93"/>
        <v>Общий расчет. Ци Мень. Анализ Дворца. Структуры. НС. НС. Отношение со дворцом</v>
      </c>
      <c r="C1963" s="11" t="str">
        <f>IFERROR(VLOOKUP(I1963,lvl_1[],2,FALSE),"Нет")</f>
        <v>Общий расчет</v>
      </c>
      <c r="D1963" s="11" t="str">
        <f>IFERROR(VLOOKUP(Rule!J1963,lvl_2[],2,FALSE),"Нет")</f>
        <v>Ци Мень</v>
      </c>
      <c r="E1963" s="11" t="str">
        <f>IFERROR(VLOOKUP(Rule!K1963,lvl_3[],2,FALSE),"Нет")</f>
        <v>Анализ Дворца</v>
      </c>
      <c r="F1963" s="11" t="str">
        <f>IFERROR(INDEX(lvl_4[],MATCH(L1963,lvl_4[ID],0),MATCH(TEXT(K1963,"##0"),lvl_4[#Headers],0)),"Нет")</f>
        <v>Структуры</v>
      </c>
      <c r="G1963" s="11" t="str">
        <f>IFERROR(INDEX(lvl_5[],MATCH(M1963,lvl_5[ID],0),MATCH(_xlfn.CONCAT(TEXT(K1963,"##0"),"_",TEXT(L1963,"##0")),lvl_5[#Headers],0)),"Нет")</f>
        <v>НС</v>
      </c>
      <c r="H1963" s="11" t="str">
        <f>IFERROR(INDEX(lvl_6[],MATCH(N1963,lvl_6[ID],0),MATCH(_xlfn.CONCAT(K1963,"_",L1963,"_",M1963),lvl_6[#Headers],0)),"Нет")</f>
        <v>НС. Отношение со дворцом</v>
      </c>
      <c r="I1963" s="12">
        <v>1</v>
      </c>
      <c r="J1963" s="12">
        <v>2</v>
      </c>
      <c r="K1963" s="12">
        <v>2</v>
      </c>
      <c r="L1963" s="12">
        <v>1</v>
      </c>
      <c r="M1963" s="12">
        <v>1</v>
      </c>
      <c r="N1963" s="12">
        <v>2</v>
      </c>
      <c r="O1963" s="12">
        <f>COUNTIF($P$2:P1963,P1963)</f>
        <v>66</v>
      </c>
      <c r="P1963" s="12" t="str">
        <f t="shared" si="91"/>
        <v>122010102</v>
      </c>
      <c r="Q1963" s="12" t="str">
        <f t="shared" si="92"/>
        <v>1220101020066</v>
      </c>
      <c r="R1963" s="20" t="s">
        <v>1450</v>
      </c>
      <c r="S1963" s="20" t="s">
        <v>1604</v>
      </c>
      <c r="AW1963" s="12">
        <v>8</v>
      </c>
      <c r="AY1963" s="12" t="s">
        <v>908</v>
      </c>
      <c r="BG1963" s="21">
        <v>1</v>
      </c>
      <c r="BJ1963" s="12">
        <v>1</v>
      </c>
    </row>
    <row r="1964" spans="1:62" ht="45" x14ac:dyDescent="0.25">
      <c r="A1964" s="12">
        <v>1</v>
      </c>
      <c r="B1964" s="11" t="str">
        <f t="shared" si="93"/>
        <v>Общий расчет. Ци Мень. Анализ Дворца. Структуры. НС. НС. Отношение со дворцом</v>
      </c>
      <c r="C1964" s="11" t="str">
        <f>IFERROR(VLOOKUP(I1964,lvl_1[],2,FALSE),"Нет")</f>
        <v>Общий расчет</v>
      </c>
      <c r="D1964" s="11" t="str">
        <f>IFERROR(VLOOKUP(Rule!J1964,lvl_2[],2,FALSE),"Нет")</f>
        <v>Ци Мень</v>
      </c>
      <c r="E1964" s="11" t="str">
        <f>IFERROR(VLOOKUP(Rule!K1964,lvl_3[],2,FALSE),"Нет")</f>
        <v>Анализ Дворца</v>
      </c>
      <c r="F1964" s="11" t="str">
        <f>IFERROR(INDEX(lvl_4[],MATCH(L1964,lvl_4[ID],0),MATCH(TEXT(K1964,"##0"),lvl_4[#Headers],0)),"Нет")</f>
        <v>Структуры</v>
      </c>
      <c r="G1964" s="11" t="str">
        <f>IFERROR(INDEX(lvl_5[],MATCH(M1964,lvl_5[ID],0),MATCH(_xlfn.CONCAT(TEXT(K1964,"##0"),"_",TEXT(L1964,"##0")),lvl_5[#Headers],0)),"Нет")</f>
        <v>НС</v>
      </c>
      <c r="H1964" s="11" t="str">
        <f>IFERROR(INDEX(lvl_6[],MATCH(N1964,lvl_6[ID],0),MATCH(_xlfn.CONCAT(K1964,"_",L1964,"_",M1964),lvl_6[#Headers],0)),"Нет")</f>
        <v>НС. Отношение со дворцом</v>
      </c>
      <c r="I1964" s="12">
        <v>1</v>
      </c>
      <c r="J1964" s="12">
        <v>2</v>
      </c>
      <c r="K1964" s="12">
        <v>2</v>
      </c>
      <c r="L1964" s="12">
        <v>1</v>
      </c>
      <c r="M1964" s="12">
        <v>1</v>
      </c>
      <c r="N1964" s="12">
        <v>2</v>
      </c>
      <c r="O1964" s="12">
        <f>COUNTIF($P$2:P1964,P1964)</f>
        <v>67</v>
      </c>
      <c r="P1964" s="12" t="str">
        <f t="shared" si="91"/>
        <v>122010102</v>
      </c>
      <c r="Q1964" s="12" t="str">
        <f t="shared" si="92"/>
        <v>1220101020067</v>
      </c>
      <c r="R1964" s="20" t="s">
        <v>1450</v>
      </c>
      <c r="S1964" s="20" t="s">
        <v>1605</v>
      </c>
      <c r="AW1964" s="12">
        <v>8</v>
      </c>
      <c r="AY1964" s="12" t="s">
        <v>910</v>
      </c>
      <c r="BG1964" s="21">
        <v>1</v>
      </c>
      <c r="BJ1964" s="12">
        <v>1</v>
      </c>
    </row>
    <row r="1965" spans="1:62" ht="45" x14ac:dyDescent="0.25">
      <c r="A1965" s="12">
        <v>1</v>
      </c>
      <c r="B1965" s="11" t="str">
        <f t="shared" si="93"/>
        <v>Общий расчет. Ци Мень. Анализ Дворца. Структуры. НС. НС. Отношение со дворцом</v>
      </c>
      <c r="C1965" s="11" t="str">
        <f>IFERROR(VLOOKUP(I1965,lvl_1[],2,FALSE),"Нет")</f>
        <v>Общий расчет</v>
      </c>
      <c r="D1965" s="11" t="str">
        <f>IFERROR(VLOOKUP(Rule!J1965,lvl_2[],2,FALSE),"Нет")</f>
        <v>Ци Мень</v>
      </c>
      <c r="E1965" s="11" t="str">
        <f>IFERROR(VLOOKUP(Rule!K1965,lvl_3[],2,FALSE),"Нет")</f>
        <v>Анализ Дворца</v>
      </c>
      <c r="F1965" s="11" t="str">
        <f>IFERROR(INDEX(lvl_4[],MATCH(L1965,lvl_4[ID],0),MATCH(TEXT(K1965,"##0"),lvl_4[#Headers],0)),"Нет")</f>
        <v>Структуры</v>
      </c>
      <c r="G1965" s="11" t="str">
        <f>IFERROR(INDEX(lvl_5[],MATCH(M1965,lvl_5[ID],0),MATCH(_xlfn.CONCAT(TEXT(K1965,"##0"),"_",TEXT(L1965,"##0")),lvl_5[#Headers],0)),"Нет")</f>
        <v>НС</v>
      </c>
      <c r="H1965" s="11" t="str">
        <f>IFERROR(INDEX(lvl_6[],MATCH(N1965,lvl_6[ID],0),MATCH(_xlfn.CONCAT(K1965,"_",L1965,"_",M1965),lvl_6[#Headers],0)),"Нет")</f>
        <v>НС. Отношение со дворцом</v>
      </c>
      <c r="I1965" s="12">
        <v>1</v>
      </c>
      <c r="J1965" s="12">
        <v>2</v>
      </c>
      <c r="K1965" s="12">
        <v>2</v>
      </c>
      <c r="L1965" s="12">
        <v>1</v>
      </c>
      <c r="M1965" s="12">
        <v>1</v>
      </c>
      <c r="N1965" s="12">
        <v>2</v>
      </c>
      <c r="O1965" s="12">
        <f>COUNTIF($P$2:P1965,P1965)</f>
        <v>68</v>
      </c>
      <c r="P1965" s="12" t="str">
        <f t="shared" si="91"/>
        <v>122010102</v>
      </c>
      <c r="Q1965" s="12" t="str">
        <f t="shared" si="92"/>
        <v>1220101020068</v>
      </c>
      <c r="R1965" s="20" t="s">
        <v>1450</v>
      </c>
      <c r="S1965" s="20" t="s">
        <v>1605</v>
      </c>
      <c r="AW1965" s="12">
        <v>8</v>
      </c>
      <c r="AY1965" s="12" t="s">
        <v>912</v>
      </c>
      <c r="BG1965" s="21">
        <v>1</v>
      </c>
      <c r="BJ1965" s="12">
        <v>1</v>
      </c>
    </row>
    <row r="1966" spans="1:62" ht="45" x14ac:dyDescent="0.25">
      <c r="A1966" s="12">
        <v>1</v>
      </c>
      <c r="B1966" s="11" t="str">
        <f t="shared" si="93"/>
        <v>Общий расчет. Ци Мень. Анализ Дворца. Структуры. НС. НС. Отношение со дворцом</v>
      </c>
      <c r="C1966" s="11" t="str">
        <f>IFERROR(VLOOKUP(I1966,lvl_1[],2,FALSE),"Нет")</f>
        <v>Общий расчет</v>
      </c>
      <c r="D1966" s="11" t="str">
        <f>IFERROR(VLOOKUP(Rule!J1966,lvl_2[],2,FALSE),"Нет")</f>
        <v>Ци Мень</v>
      </c>
      <c r="E1966" s="11" t="str">
        <f>IFERROR(VLOOKUP(Rule!K1966,lvl_3[],2,FALSE),"Нет")</f>
        <v>Анализ Дворца</v>
      </c>
      <c r="F1966" s="11" t="str">
        <f>IFERROR(INDEX(lvl_4[],MATCH(L1966,lvl_4[ID],0),MATCH(TEXT(K1966,"##0"),lvl_4[#Headers],0)),"Нет")</f>
        <v>Структуры</v>
      </c>
      <c r="G1966" s="11" t="str">
        <f>IFERROR(INDEX(lvl_5[],MATCH(M1966,lvl_5[ID],0),MATCH(_xlfn.CONCAT(TEXT(K1966,"##0"),"_",TEXT(L1966,"##0")),lvl_5[#Headers],0)),"Нет")</f>
        <v>НС</v>
      </c>
      <c r="H1966" s="11" t="str">
        <f>IFERROR(INDEX(lvl_6[],MATCH(N1966,lvl_6[ID],0),MATCH(_xlfn.CONCAT(K1966,"_",L1966,"_",M1966),lvl_6[#Headers],0)),"Нет")</f>
        <v>НС. Отношение со дворцом</v>
      </c>
      <c r="I1966" s="12">
        <v>1</v>
      </c>
      <c r="J1966" s="12">
        <v>2</v>
      </c>
      <c r="K1966" s="12">
        <v>2</v>
      </c>
      <c r="L1966" s="12">
        <v>1</v>
      </c>
      <c r="M1966" s="12">
        <v>1</v>
      </c>
      <c r="N1966" s="12">
        <v>2</v>
      </c>
      <c r="O1966" s="12">
        <f>COUNTIF($P$2:P1966,P1966)</f>
        <v>69</v>
      </c>
      <c r="P1966" s="12" t="str">
        <f t="shared" si="91"/>
        <v>122010102</v>
      </c>
      <c r="Q1966" s="12" t="str">
        <f t="shared" si="92"/>
        <v>1220101020069</v>
      </c>
      <c r="R1966" s="20" t="s">
        <v>1450</v>
      </c>
      <c r="S1966" s="20" t="s">
        <v>1606</v>
      </c>
      <c r="AW1966" s="12">
        <v>8</v>
      </c>
      <c r="AY1966" s="12" t="s">
        <v>914</v>
      </c>
      <c r="BG1966" s="21">
        <v>0.9</v>
      </c>
      <c r="BJ1966" s="12">
        <v>1</v>
      </c>
    </row>
    <row r="1967" spans="1:62" ht="45" x14ac:dyDescent="0.25">
      <c r="A1967" s="12">
        <v>1</v>
      </c>
      <c r="B1967" s="11" t="str">
        <f t="shared" si="93"/>
        <v>Общий расчет. Ци Мень. Анализ Дворца. Структуры. НС. НС. Отношение со дворцом</v>
      </c>
      <c r="C1967" s="11" t="str">
        <f>IFERROR(VLOOKUP(I1967,lvl_1[],2,FALSE),"Нет")</f>
        <v>Общий расчет</v>
      </c>
      <c r="D1967" s="11" t="str">
        <f>IFERROR(VLOOKUP(Rule!J1967,lvl_2[],2,FALSE),"Нет")</f>
        <v>Ци Мень</v>
      </c>
      <c r="E1967" s="11" t="str">
        <f>IFERROR(VLOOKUP(Rule!K1967,lvl_3[],2,FALSE),"Нет")</f>
        <v>Анализ Дворца</v>
      </c>
      <c r="F1967" s="11" t="str">
        <f>IFERROR(INDEX(lvl_4[],MATCH(L1967,lvl_4[ID],0),MATCH(TEXT(K1967,"##0"),lvl_4[#Headers],0)),"Нет")</f>
        <v>Структуры</v>
      </c>
      <c r="G1967" s="11" t="str">
        <f>IFERROR(INDEX(lvl_5[],MATCH(M1967,lvl_5[ID],0),MATCH(_xlfn.CONCAT(TEXT(K1967,"##0"),"_",TEXT(L1967,"##0")),lvl_5[#Headers],0)),"Нет")</f>
        <v>НС</v>
      </c>
      <c r="H1967" s="11" t="str">
        <f>IFERROR(INDEX(lvl_6[],MATCH(N1967,lvl_6[ID],0),MATCH(_xlfn.CONCAT(K1967,"_",L1967,"_",M1967),lvl_6[#Headers],0)),"Нет")</f>
        <v>НС. Отношение со дворцом</v>
      </c>
      <c r="I1967" s="12">
        <v>1</v>
      </c>
      <c r="J1967" s="12">
        <v>2</v>
      </c>
      <c r="K1967" s="12">
        <v>2</v>
      </c>
      <c r="L1967" s="12">
        <v>1</v>
      </c>
      <c r="M1967" s="12">
        <v>1</v>
      </c>
      <c r="N1967" s="12">
        <v>2</v>
      </c>
      <c r="O1967" s="12">
        <f>COUNTIF($P$2:P1967,P1967)</f>
        <v>70</v>
      </c>
      <c r="P1967" s="12" t="str">
        <f t="shared" si="91"/>
        <v>122010102</v>
      </c>
      <c r="Q1967" s="12" t="str">
        <f t="shared" si="92"/>
        <v>1220101020070</v>
      </c>
      <c r="R1967" s="20" t="s">
        <v>1450</v>
      </c>
      <c r="S1967" s="20" t="s">
        <v>1606</v>
      </c>
      <c r="AW1967" s="12">
        <v>8</v>
      </c>
      <c r="AY1967" s="12" t="s">
        <v>916</v>
      </c>
      <c r="BG1967" s="21">
        <v>0.9</v>
      </c>
      <c r="BJ1967" s="12">
        <v>1</v>
      </c>
    </row>
    <row r="1968" spans="1:62" ht="45" x14ac:dyDescent="0.25">
      <c r="A1968" s="12">
        <v>1</v>
      </c>
      <c r="B1968" s="11" t="str">
        <f t="shared" si="93"/>
        <v>Общий расчет. Ци Мень. Анализ Дворца. Структуры. НС. НС. Отношение со дворцом</v>
      </c>
      <c r="C1968" s="11" t="str">
        <f>IFERROR(VLOOKUP(I1968,lvl_1[],2,FALSE),"Нет")</f>
        <v>Общий расчет</v>
      </c>
      <c r="D1968" s="11" t="str">
        <f>IFERROR(VLOOKUP(Rule!J1968,lvl_2[],2,FALSE),"Нет")</f>
        <v>Ци Мень</v>
      </c>
      <c r="E1968" s="11" t="str">
        <f>IFERROR(VLOOKUP(Rule!K1968,lvl_3[],2,FALSE),"Нет")</f>
        <v>Анализ Дворца</v>
      </c>
      <c r="F1968" s="11" t="str">
        <f>IFERROR(INDEX(lvl_4[],MATCH(L1968,lvl_4[ID],0),MATCH(TEXT(K1968,"##0"),lvl_4[#Headers],0)),"Нет")</f>
        <v>Структуры</v>
      </c>
      <c r="G1968" s="11" t="str">
        <f>IFERROR(INDEX(lvl_5[],MATCH(M1968,lvl_5[ID],0),MATCH(_xlfn.CONCAT(TEXT(K1968,"##0"),"_",TEXT(L1968,"##0")),lvl_5[#Headers],0)),"Нет")</f>
        <v>НС</v>
      </c>
      <c r="H1968" s="11" t="str">
        <f>IFERROR(INDEX(lvl_6[],MATCH(N1968,lvl_6[ID],0),MATCH(_xlfn.CONCAT(K1968,"_",L1968,"_",M1968),lvl_6[#Headers],0)),"Нет")</f>
        <v>НС. Отношение со дворцом</v>
      </c>
      <c r="I1968" s="12">
        <v>1</v>
      </c>
      <c r="J1968" s="12">
        <v>2</v>
      </c>
      <c r="K1968" s="12">
        <v>2</v>
      </c>
      <c r="L1968" s="12">
        <v>1</v>
      </c>
      <c r="M1968" s="12">
        <v>1</v>
      </c>
      <c r="N1968" s="12">
        <v>2</v>
      </c>
      <c r="O1968" s="12">
        <f>COUNTIF($P$2:P1968,P1968)</f>
        <v>71</v>
      </c>
      <c r="P1968" s="12" t="str">
        <f t="shared" si="91"/>
        <v>122010102</v>
      </c>
      <c r="Q1968" s="12" t="str">
        <f t="shared" si="92"/>
        <v>1220101020071</v>
      </c>
      <c r="R1968" s="20" t="s">
        <v>1450</v>
      </c>
      <c r="S1968" s="20" t="s">
        <v>1607</v>
      </c>
      <c r="AW1968" s="12">
        <v>3</v>
      </c>
      <c r="AY1968" s="12" t="s">
        <v>899</v>
      </c>
      <c r="BG1968" s="21">
        <v>1</v>
      </c>
      <c r="BJ1968" s="12">
        <v>1</v>
      </c>
    </row>
    <row r="1969" spans="1:62" ht="45" x14ac:dyDescent="0.25">
      <c r="A1969" s="12">
        <v>1</v>
      </c>
      <c r="B1969" s="11" t="str">
        <f t="shared" si="93"/>
        <v>Общий расчет. Ци Мень. Анализ Дворца. Структуры. НС. НС. Отношение со дворцом</v>
      </c>
      <c r="C1969" s="11" t="str">
        <f>IFERROR(VLOOKUP(I1969,lvl_1[],2,FALSE),"Нет")</f>
        <v>Общий расчет</v>
      </c>
      <c r="D1969" s="11" t="str">
        <f>IFERROR(VLOOKUP(Rule!J1969,lvl_2[],2,FALSE),"Нет")</f>
        <v>Ци Мень</v>
      </c>
      <c r="E1969" s="11" t="str">
        <f>IFERROR(VLOOKUP(Rule!K1969,lvl_3[],2,FALSE),"Нет")</f>
        <v>Анализ Дворца</v>
      </c>
      <c r="F1969" s="11" t="str">
        <f>IFERROR(INDEX(lvl_4[],MATCH(L1969,lvl_4[ID],0),MATCH(TEXT(K1969,"##0"),lvl_4[#Headers],0)),"Нет")</f>
        <v>Структуры</v>
      </c>
      <c r="G1969" s="11" t="str">
        <f>IFERROR(INDEX(lvl_5[],MATCH(M1969,lvl_5[ID],0),MATCH(_xlfn.CONCAT(TEXT(K1969,"##0"),"_",TEXT(L1969,"##0")),lvl_5[#Headers],0)),"Нет")</f>
        <v>НС</v>
      </c>
      <c r="H1969" s="11" t="str">
        <f>IFERROR(INDEX(lvl_6[],MATCH(N1969,lvl_6[ID],0),MATCH(_xlfn.CONCAT(K1969,"_",L1969,"_",M1969),lvl_6[#Headers],0)),"Нет")</f>
        <v>НС. Отношение со дворцом</v>
      </c>
      <c r="I1969" s="12">
        <v>1</v>
      </c>
      <c r="J1969" s="12">
        <v>2</v>
      </c>
      <c r="K1969" s="12">
        <v>2</v>
      </c>
      <c r="L1969" s="12">
        <v>1</v>
      </c>
      <c r="M1969" s="12">
        <v>1</v>
      </c>
      <c r="N1969" s="12">
        <v>2</v>
      </c>
      <c r="O1969" s="12">
        <f>COUNTIF($P$2:P1969,P1969)</f>
        <v>72</v>
      </c>
      <c r="P1969" s="12" t="str">
        <f t="shared" si="91"/>
        <v>122010102</v>
      </c>
      <c r="Q1969" s="12" t="str">
        <f t="shared" si="92"/>
        <v>1220101020072</v>
      </c>
      <c r="R1969" s="20" t="s">
        <v>1450</v>
      </c>
      <c r="S1969" s="20" t="s">
        <v>1607</v>
      </c>
      <c r="AW1969" s="12">
        <v>3</v>
      </c>
      <c r="AY1969" s="12" t="s">
        <v>901</v>
      </c>
      <c r="BG1969" s="21">
        <v>1</v>
      </c>
      <c r="BJ1969" s="12">
        <v>1</v>
      </c>
    </row>
    <row r="1970" spans="1:62" ht="45" x14ac:dyDescent="0.25">
      <c r="A1970" s="12">
        <v>1</v>
      </c>
      <c r="B1970" s="11" t="str">
        <f t="shared" si="93"/>
        <v>Общий расчет. Ци Мень. Анализ Дворца. Структуры. НС. НС. Отношение со дворцом</v>
      </c>
      <c r="C1970" s="11" t="str">
        <f>IFERROR(VLOOKUP(I1970,lvl_1[],2,FALSE),"Нет")</f>
        <v>Общий расчет</v>
      </c>
      <c r="D1970" s="11" t="str">
        <f>IFERROR(VLOOKUP(Rule!J1970,lvl_2[],2,FALSE),"Нет")</f>
        <v>Ци Мень</v>
      </c>
      <c r="E1970" s="11" t="str">
        <f>IFERROR(VLOOKUP(Rule!K1970,lvl_3[],2,FALSE),"Нет")</f>
        <v>Анализ Дворца</v>
      </c>
      <c r="F1970" s="11" t="str">
        <f>IFERROR(INDEX(lvl_4[],MATCH(L1970,lvl_4[ID],0),MATCH(TEXT(K1970,"##0"),lvl_4[#Headers],0)),"Нет")</f>
        <v>Структуры</v>
      </c>
      <c r="G1970" s="11" t="str">
        <f>IFERROR(INDEX(lvl_5[],MATCH(M1970,lvl_5[ID],0),MATCH(_xlfn.CONCAT(TEXT(K1970,"##0"),"_",TEXT(L1970,"##0")),lvl_5[#Headers],0)),"Нет")</f>
        <v>НС</v>
      </c>
      <c r="H1970" s="11" t="str">
        <f>IFERROR(INDEX(lvl_6[],MATCH(N1970,lvl_6[ID],0),MATCH(_xlfn.CONCAT(K1970,"_",L1970,"_",M1970),lvl_6[#Headers],0)),"Нет")</f>
        <v>НС. Отношение со дворцом</v>
      </c>
      <c r="I1970" s="12">
        <v>1</v>
      </c>
      <c r="J1970" s="12">
        <v>2</v>
      </c>
      <c r="K1970" s="12">
        <v>2</v>
      </c>
      <c r="L1970" s="12">
        <v>1</v>
      </c>
      <c r="M1970" s="12">
        <v>1</v>
      </c>
      <c r="N1970" s="12">
        <v>2</v>
      </c>
      <c r="O1970" s="12">
        <f>COUNTIF($P$2:P1970,P1970)</f>
        <v>73</v>
      </c>
      <c r="P1970" s="12" t="str">
        <f t="shared" si="91"/>
        <v>122010102</v>
      </c>
      <c r="Q1970" s="12" t="str">
        <f t="shared" si="92"/>
        <v>1220101020073</v>
      </c>
      <c r="R1970" s="20" t="s">
        <v>1450</v>
      </c>
      <c r="S1970" s="20" t="s">
        <v>1608</v>
      </c>
      <c r="AW1970" s="12">
        <v>3</v>
      </c>
      <c r="AY1970" s="12" t="s">
        <v>903</v>
      </c>
      <c r="BG1970" s="21">
        <v>1</v>
      </c>
      <c r="BJ1970" s="12">
        <v>1</v>
      </c>
    </row>
    <row r="1971" spans="1:62" ht="45" x14ac:dyDescent="0.25">
      <c r="A1971" s="12">
        <v>1</v>
      </c>
      <c r="B1971" s="11" t="str">
        <f t="shared" si="93"/>
        <v>Общий расчет. Ци Мень. Анализ Дворца. Структуры. НС. НС. Отношение со дворцом</v>
      </c>
      <c r="C1971" s="11" t="str">
        <f>IFERROR(VLOOKUP(I1971,lvl_1[],2,FALSE),"Нет")</f>
        <v>Общий расчет</v>
      </c>
      <c r="D1971" s="11" t="str">
        <f>IFERROR(VLOOKUP(Rule!J1971,lvl_2[],2,FALSE),"Нет")</f>
        <v>Ци Мень</v>
      </c>
      <c r="E1971" s="11" t="str">
        <f>IFERROR(VLOOKUP(Rule!K1971,lvl_3[],2,FALSE),"Нет")</f>
        <v>Анализ Дворца</v>
      </c>
      <c r="F1971" s="11" t="str">
        <f>IFERROR(INDEX(lvl_4[],MATCH(L1971,lvl_4[ID],0),MATCH(TEXT(K1971,"##0"),lvl_4[#Headers],0)),"Нет")</f>
        <v>Структуры</v>
      </c>
      <c r="G1971" s="11" t="str">
        <f>IFERROR(INDEX(lvl_5[],MATCH(M1971,lvl_5[ID],0),MATCH(_xlfn.CONCAT(TEXT(K1971,"##0"),"_",TEXT(L1971,"##0")),lvl_5[#Headers],0)),"Нет")</f>
        <v>НС</v>
      </c>
      <c r="H1971" s="11" t="str">
        <f>IFERROR(INDEX(lvl_6[],MATCH(N1971,lvl_6[ID],0),MATCH(_xlfn.CONCAT(K1971,"_",L1971,"_",M1971),lvl_6[#Headers],0)),"Нет")</f>
        <v>НС. Отношение со дворцом</v>
      </c>
      <c r="I1971" s="12">
        <v>1</v>
      </c>
      <c r="J1971" s="12">
        <v>2</v>
      </c>
      <c r="K1971" s="12">
        <v>2</v>
      </c>
      <c r="L1971" s="12">
        <v>1</v>
      </c>
      <c r="M1971" s="12">
        <v>1</v>
      </c>
      <c r="N1971" s="12">
        <v>2</v>
      </c>
      <c r="O1971" s="12">
        <f>COUNTIF($P$2:P1971,P1971)</f>
        <v>74</v>
      </c>
      <c r="P1971" s="12" t="str">
        <f t="shared" si="91"/>
        <v>122010102</v>
      </c>
      <c r="Q1971" s="12" t="str">
        <f t="shared" si="92"/>
        <v>1220101020074</v>
      </c>
      <c r="R1971" s="20" t="s">
        <v>1450</v>
      </c>
      <c r="S1971" s="20" t="s">
        <v>1608</v>
      </c>
      <c r="AW1971" s="12">
        <v>3</v>
      </c>
      <c r="AY1971" s="12" t="s">
        <v>905</v>
      </c>
      <c r="BG1971" s="21">
        <v>1</v>
      </c>
      <c r="BJ1971" s="12">
        <v>1</v>
      </c>
    </row>
    <row r="1972" spans="1:62" ht="45" x14ac:dyDescent="0.25">
      <c r="A1972" s="12">
        <v>1</v>
      </c>
      <c r="B1972" s="11" t="str">
        <f t="shared" si="93"/>
        <v>Общий расчет. Ци Мень. Анализ Дворца. Структуры. НС. НС. Отношение со дворцом</v>
      </c>
      <c r="C1972" s="11" t="str">
        <f>IFERROR(VLOOKUP(I1972,lvl_1[],2,FALSE),"Нет")</f>
        <v>Общий расчет</v>
      </c>
      <c r="D1972" s="11" t="str">
        <f>IFERROR(VLOOKUP(Rule!J1972,lvl_2[],2,FALSE),"Нет")</f>
        <v>Ци Мень</v>
      </c>
      <c r="E1972" s="11" t="str">
        <f>IFERROR(VLOOKUP(Rule!K1972,lvl_3[],2,FALSE),"Нет")</f>
        <v>Анализ Дворца</v>
      </c>
      <c r="F1972" s="11" t="str">
        <f>IFERROR(INDEX(lvl_4[],MATCH(L1972,lvl_4[ID],0),MATCH(TEXT(K1972,"##0"),lvl_4[#Headers],0)),"Нет")</f>
        <v>Структуры</v>
      </c>
      <c r="G1972" s="11" t="str">
        <f>IFERROR(INDEX(lvl_5[],MATCH(M1972,lvl_5[ID],0),MATCH(_xlfn.CONCAT(TEXT(K1972,"##0"),"_",TEXT(L1972,"##0")),lvl_5[#Headers],0)),"Нет")</f>
        <v>НС</v>
      </c>
      <c r="H1972" s="11" t="str">
        <f>IFERROR(INDEX(lvl_6[],MATCH(N1972,lvl_6[ID],0),MATCH(_xlfn.CONCAT(K1972,"_",L1972,"_",M1972),lvl_6[#Headers],0)),"Нет")</f>
        <v>НС. Отношение со дворцом</v>
      </c>
      <c r="I1972" s="12">
        <v>1</v>
      </c>
      <c r="J1972" s="12">
        <v>2</v>
      </c>
      <c r="K1972" s="12">
        <v>2</v>
      </c>
      <c r="L1972" s="12">
        <v>1</v>
      </c>
      <c r="M1972" s="12">
        <v>1</v>
      </c>
      <c r="N1972" s="12">
        <v>2</v>
      </c>
      <c r="O1972" s="12">
        <f>COUNTIF($P$2:P1972,P1972)</f>
        <v>75</v>
      </c>
      <c r="P1972" s="12" t="str">
        <f t="shared" si="91"/>
        <v>122010102</v>
      </c>
      <c r="Q1972" s="12" t="str">
        <f t="shared" si="92"/>
        <v>1220101020075</v>
      </c>
      <c r="R1972" s="20" t="s">
        <v>1450</v>
      </c>
      <c r="S1972" s="20" t="s">
        <v>1609</v>
      </c>
      <c r="AW1972" s="12">
        <v>3</v>
      </c>
      <c r="AY1972" s="12" t="s">
        <v>907</v>
      </c>
      <c r="BG1972" s="21">
        <v>0.9</v>
      </c>
      <c r="BJ1972" s="12">
        <v>1</v>
      </c>
    </row>
    <row r="1973" spans="1:62" ht="45" x14ac:dyDescent="0.25">
      <c r="A1973" s="12">
        <v>1</v>
      </c>
      <c r="B1973" s="11" t="str">
        <f t="shared" si="93"/>
        <v>Общий расчет. Ци Мень. Анализ Дворца. Структуры. НС. НС. Отношение со дворцом</v>
      </c>
      <c r="C1973" s="11" t="str">
        <f>IFERROR(VLOOKUP(I1973,lvl_1[],2,FALSE),"Нет")</f>
        <v>Общий расчет</v>
      </c>
      <c r="D1973" s="11" t="str">
        <f>IFERROR(VLOOKUP(Rule!J1973,lvl_2[],2,FALSE),"Нет")</f>
        <v>Ци Мень</v>
      </c>
      <c r="E1973" s="11" t="str">
        <f>IFERROR(VLOOKUP(Rule!K1973,lvl_3[],2,FALSE),"Нет")</f>
        <v>Анализ Дворца</v>
      </c>
      <c r="F1973" s="11" t="str">
        <f>IFERROR(INDEX(lvl_4[],MATCH(L1973,lvl_4[ID],0),MATCH(TEXT(K1973,"##0"),lvl_4[#Headers],0)),"Нет")</f>
        <v>Структуры</v>
      </c>
      <c r="G1973" s="11" t="str">
        <f>IFERROR(INDEX(lvl_5[],MATCH(M1973,lvl_5[ID],0),MATCH(_xlfn.CONCAT(TEXT(K1973,"##0"),"_",TEXT(L1973,"##0")),lvl_5[#Headers],0)),"Нет")</f>
        <v>НС</v>
      </c>
      <c r="H1973" s="11" t="str">
        <f>IFERROR(INDEX(lvl_6[],MATCH(N1973,lvl_6[ID],0),MATCH(_xlfn.CONCAT(K1973,"_",L1973,"_",M1973),lvl_6[#Headers],0)),"Нет")</f>
        <v>НС. Отношение со дворцом</v>
      </c>
      <c r="I1973" s="12">
        <v>1</v>
      </c>
      <c r="J1973" s="12">
        <v>2</v>
      </c>
      <c r="K1973" s="12">
        <v>2</v>
      </c>
      <c r="L1973" s="12">
        <v>1</v>
      </c>
      <c r="M1973" s="12">
        <v>1</v>
      </c>
      <c r="N1973" s="12">
        <v>2</v>
      </c>
      <c r="O1973" s="12">
        <f>COUNTIF($P$2:P1973,P1973)</f>
        <v>76</v>
      </c>
      <c r="P1973" s="12" t="str">
        <f t="shared" si="91"/>
        <v>122010102</v>
      </c>
      <c r="Q1973" s="12" t="str">
        <f t="shared" si="92"/>
        <v>1220101020076</v>
      </c>
      <c r="R1973" s="20" t="s">
        <v>1450</v>
      </c>
      <c r="S1973" s="20" t="s">
        <v>1609</v>
      </c>
      <c r="AW1973" s="12">
        <v>3</v>
      </c>
      <c r="AY1973" s="12" t="s">
        <v>908</v>
      </c>
      <c r="BG1973" s="21">
        <v>0.9</v>
      </c>
      <c r="BJ1973" s="12">
        <v>1</v>
      </c>
    </row>
    <row r="1974" spans="1:62" ht="45" x14ac:dyDescent="0.25">
      <c r="A1974" s="12">
        <v>1</v>
      </c>
      <c r="B1974" s="11" t="str">
        <f t="shared" si="93"/>
        <v>Общий расчет. Ци Мень. Анализ Дворца. Структуры. НС. НС. Отношение со дворцом</v>
      </c>
      <c r="C1974" s="11" t="str">
        <f>IFERROR(VLOOKUP(I1974,lvl_1[],2,FALSE),"Нет")</f>
        <v>Общий расчет</v>
      </c>
      <c r="D1974" s="11" t="str">
        <f>IFERROR(VLOOKUP(Rule!J1974,lvl_2[],2,FALSE),"Нет")</f>
        <v>Ци Мень</v>
      </c>
      <c r="E1974" s="11" t="str">
        <f>IFERROR(VLOOKUP(Rule!K1974,lvl_3[],2,FALSE),"Нет")</f>
        <v>Анализ Дворца</v>
      </c>
      <c r="F1974" s="11" t="str">
        <f>IFERROR(INDEX(lvl_4[],MATCH(L1974,lvl_4[ID],0),MATCH(TEXT(K1974,"##0"),lvl_4[#Headers],0)),"Нет")</f>
        <v>Структуры</v>
      </c>
      <c r="G1974" s="11" t="str">
        <f>IFERROR(INDEX(lvl_5[],MATCH(M1974,lvl_5[ID],0),MATCH(_xlfn.CONCAT(TEXT(K1974,"##0"),"_",TEXT(L1974,"##0")),lvl_5[#Headers],0)),"Нет")</f>
        <v>НС</v>
      </c>
      <c r="H1974" s="11" t="str">
        <f>IFERROR(INDEX(lvl_6[],MATCH(N1974,lvl_6[ID],0),MATCH(_xlfn.CONCAT(K1974,"_",L1974,"_",M1974),lvl_6[#Headers],0)),"Нет")</f>
        <v>НС. Отношение со дворцом</v>
      </c>
      <c r="I1974" s="12">
        <v>1</v>
      </c>
      <c r="J1974" s="12">
        <v>2</v>
      </c>
      <c r="K1974" s="12">
        <v>2</v>
      </c>
      <c r="L1974" s="12">
        <v>1</v>
      </c>
      <c r="M1974" s="12">
        <v>1</v>
      </c>
      <c r="N1974" s="12">
        <v>2</v>
      </c>
      <c r="O1974" s="12">
        <f>COUNTIF($P$2:P1974,P1974)</f>
        <v>77</v>
      </c>
      <c r="P1974" s="12" t="str">
        <f t="shared" ref="P1974:P2037" si="94">_xlfn.CONCAT(I1974,
J1974,
K1974,
IF(LEN(L1974)=1,_xlfn.CONCAT(0,L1974),L1974),
IF(LEN(M1974)=1,_xlfn.CONCAT(0,M1974),M1974),
IF(LEN(N1974)=1,_xlfn.CONCAT(0,N1974),N1974))</f>
        <v>122010102</v>
      </c>
      <c r="Q1974" s="12" t="str">
        <f t="shared" ref="Q1974:Q2037" si="95">_xlfn.CONCAT(I1974,
J1974,
K1974,
IF(LEN(L1974)=1,_xlfn.CONCAT(0,L1974),L1974),
IF(LEN(M1974)=1,_xlfn.CONCAT(0,M1974),M1974),
IF(LEN(N1974)=1,_xlfn.CONCAT(0,N1974),N1974),
IF(LEN(O1974)=1,_xlfn.CONCAT("000",O1974),IF(LEN(O1974)=2,_xlfn.CONCAT("00",O1974),IF(LEN(O1974)=3,_xlfn.CONCAT(0,O1974),O1974))))</f>
        <v>1220101020077</v>
      </c>
      <c r="R1974" s="20" t="s">
        <v>1450</v>
      </c>
      <c r="S1974" s="20" t="s">
        <v>1610</v>
      </c>
      <c r="AW1974" s="12">
        <v>3</v>
      </c>
      <c r="AY1974" s="12" t="s">
        <v>910</v>
      </c>
      <c r="BG1974" s="21">
        <v>0</v>
      </c>
      <c r="BJ1974" s="12">
        <v>1</v>
      </c>
    </row>
    <row r="1975" spans="1:62" ht="45" x14ac:dyDescent="0.25">
      <c r="A1975" s="12">
        <v>1</v>
      </c>
      <c r="B1975" s="11" t="str">
        <f t="shared" ref="B1975:B2038" si="96">_xlfn.CONCAT(C1975,". ", D1975,". ", E1975,". ", F1975,". ", G1975,". ", H1975)</f>
        <v>Общий расчет. Ци Мень. Анализ Дворца. Структуры. НС. НС. Отношение со дворцом</v>
      </c>
      <c r="C1975" s="11" t="str">
        <f>IFERROR(VLOOKUP(I1975,lvl_1[],2,FALSE),"Нет")</f>
        <v>Общий расчет</v>
      </c>
      <c r="D1975" s="11" t="str">
        <f>IFERROR(VLOOKUP(Rule!J1975,lvl_2[],2,FALSE),"Нет")</f>
        <v>Ци Мень</v>
      </c>
      <c r="E1975" s="11" t="str">
        <f>IFERROR(VLOOKUP(Rule!K1975,lvl_3[],2,FALSE),"Нет")</f>
        <v>Анализ Дворца</v>
      </c>
      <c r="F1975" s="11" t="str">
        <f>IFERROR(INDEX(lvl_4[],MATCH(L1975,lvl_4[ID],0),MATCH(TEXT(K1975,"##0"),lvl_4[#Headers],0)),"Нет")</f>
        <v>Структуры</v>
      </c>
      <c r="G1975" s="11" t="str">
        <f>IFERROR(INDEX(lvl_5[],MATCH(M1975,lvl_5[ID],0),MATCH(_xlfn.CONCAT(TEXT(K1975,"##0"),"_",TEXT(L1975,"##0")),lvl_5[#Headers],0)),"Нет")</f>
        <v>НС</v>
      </c>
      <c r="H1975" s="11" t="str">
        <f>IFERROR(INDEX(lvl_6[],MATCH(N1975,lvl_6[ID],0),MATCH(_xlfn.CONCAT(K1975,"_",L1975,"_",M1975),lvl_6[#Headers],0)),"Нет")</f>
        <v>НС. Отношение со дворцом</v>
      </c>
      <c r="I1975" s="12">
        <v>1</v>
      </c>
      <c r="J1975" s="12">
        <v>2</v>
      </c>
      <c r="K1975" s="12">
        <v>2</v>
      </c>
      <c r="L1975" s="12">
        <v>1</v>
      </c>
      <c r="M1975" s="12">
        <v>1</v>
      </c>
      <c r="N1975" s="12">
        <v>2</v>
      </c>
      <c r="O1975" s="12">
        <f>COUNTIF($P$2:P1975,P1975)</f>
        <v>78</v>
      </c>
      <c r="P1975" s="12" t="str">
        <f t="shared" si="94"/>
        <v>122010102</v>
      </c>
      <c r="Q1975" s="12" t="str">
        <f t="shared" si="95"/>
        <v>1220101020078</v>
      </c>
      <c r="R1975" s="20" t="s">
        <v>1450</v>
      </c>
      <c r="S1975" s="20" t="s">
        <v>1610</v>
      </c>
      <c r="AW1975" s="12">
        <v>3</v>
      </c>
      <c r="AY1975" s="12" t="s">
        <v>912</v>
      </c>
      <c r="BG1975" s="21">
        <v>0</v>
      </c>
      <c r="BJ1975" s="12">
        <v>1</v>
      </c>
    </row>
    <row r="1976" spans="1:62" ht="45" x14ac:dyDescent="0.25">
      <c r="A1976" s="12">
        <v>1</v>
      </c>
      <c r="B1976" s="11" t="str">
        <f t="shared" si="96"/>
        <v>Общий расчет. Ци Мень. Анализ Дворца. Структуры. НС. НС. Отношение со дворцом</v>
      </c>
      <c r="C1976" s="11" t="str">
        <f>IFERROR(VLOOKUP(I1976,lvl_1[],2,FALSE),"Нет")</f>
        <v>Общий расчет</v>
      </c>
      <c r="D1976" s="11" t="str">
        <f>IFERROR(VLOOKUP(Rule!J1976,lvl_2[],2,FALSE),"Нет")</f>
        <v>Ци Мень</v>
      </c>
      <c r="E1976" s="11" t="str">
        <f>IFERROR(VLOOKUP(Rule!K1976,lvl_3[],2,FALSE),"Нет")</f>
        <v>Анализ Дворца</v>
      </c>
      <c r="F1976" s="11" t="str">
        <f>IFERROR(INDEX(lvl_4[],MATCH(L1976,lvl_4[ID],0),MATCH(TEXT(K1976,"##0"),lvl_4[#Headers],0)),"Нет")</f>
        <v>Структуры</v>
      </c>
      <c r="G1976" s="11" t="str">
        <f>IFERROR(INDEX(lvl_5[],MATCH(M1976,lvl_5[ID],0),MATCH(_xlfn.CONCAT(TEXT(K1976,"##0"),"_",TEXT(L1976,"##0")),lvl_5[#Headers],0)),"Нет")</f>
        <v>НС</v>
      </c>
      <c r="H1976" s="11" t="str">
        <f>IFERROR(INDEX(lvl_6[],MATCH(N1976,lvl_6[ID],0),MATCH(_xlfn.CONCAT(K1976,"_",L1976,"_",M1976),lvl_6[#Headers],0)),"Нет")</f>
        <v>НС. Отношение со дворцом</v>
      </c>
      <c r="I1976" s="12">
        <v>1</v>
      </c>
      <c r="J1976" s="12">
        <v>2</v>
      </c>
      <c r="K1976" s="12">
        <v>2</v>
      </c>
      <c r="L1976" s="12">
        <v>1</v>
      </c>
      <c r="M1976" s="12">
        <v>1</v>
      </c>
      <c r="N1976" s="12">
        <v>2</v>
      </c>
      <c r="O1976" s="12">
        <f>COUNTIF($P$2:P1976,P1976)</f>
        <v>79</v>
      </c>
      <c r="P1976" s="12" t="str">
        <f t="shared" si="94"/>
        <v>122010102</v>
      </c>
      <c r="Q1976" s="12" t="str">
        <f t="shared" si="95"/>
        <v>1220101020079</v>
      </c>
      <c r="R1976" s="20" t="s">
        <v>1450</v>
      </c>
      <c r="S1976" s="20" t="s">
        <v>1611</v>
      </c>
      <c r="AW1976" s="12">
        <v>3</v>
      </c>
      <c r="AY1976" s="12" t="s">
        <v>914</v>
      </c>
      <c r="BG1976" s="21">
        <v>0.5</v>
      </c>
      <c r="BJ1976" s="12">
        <v>1</v>
      </c>
    </row>
    <row r="1977" spans="1:62" ht="45" x14ac:dyDescent="0.25">
      <c r="A1977" s="12">
        <v>1</v>
      </c>
      <c r="B1977" s="11" t="str">
        <f t="shared" si="96"/>
        <v>Общий расчет. Ци Мень. Анализ Дворца. Структуры. НС. НС. Отношение со дворцом</v>
      </c>
      <c r="C1977" s="11" t="str">
        <f>IFERROR(VLOOKUP(I1977,lvl_1[],2,FALSE),"Нет")</f>
        <v>Общий расчет</v>
      </c>
      <c r="D1977" s="11" t="str">
        <f>IFERROR(VLOOKUP(Rule!J1977,lvl_2[],2,FALSE),"Нет")</f>
        <v>Ци Мень</v>
      </c>
      <c r="E1977" s="11" t="str">
        <f>IFERROR(VLOOKUP(Rule!K1977,lvl_3[],2,FALSE),"Нет")</f>
        <v>Анализ Дворца</v>
      </c>
      <c r="F1977" s="11" t="str">
        <f>IFERROR(INDEX(lvl_4[],MATCH(L1977,lvl_4[ID],0),MATCH(TEXT(K1977,"##0"),lvl_4[#Headers],0)),"Нет")</f>
        <v>Структуры</v>
      </c>
      <c r="G1977" s="11" t="str">
        <f>IFERROR(INDEX(lvl_5[],MATCH(M1977,lvl_5[ID],0),MATCH(_xlfn.CONCAT(TEXT(K1977,"##0"),"_",TEXT(L1977,"##0")),lvl_5[#Headers],0)),"Нет")</f>
        <v>НС</v>
      </c>
      <c r="H1977" s="11" t="str">
        <f>IFERROR(INDEX(lvl_6[],MATCH(N1977,lvl_6[ID],0),MATCH(_xlfn.CONCAT(K1977,"_",L1977,"_",M1977),lvl_6[#Headers],0)),"Нет")</f>
        <v>НС. Отношение со дворцом</v>
      </c>
      <c r="I1977" s="12">
        <v>1</v>
      </c>
      <c r="J1977" s="12">
        <v>2</v>
      </c>
      <c r="K1977" s="12">
        <v>2</v>
      </c>
      <c r="L1977" s="12">
        <v>1</v>
      </c>
      <c r="M1977" s="12">
        <v>1</v>
      </c>
      <c r="N1977" s="12">
        <v>2</v>
      </c>
      <c r="O1977" s="12">
        <f>COUNTIF($P$2:P1977,P1977)</f>
        <v>80</v>
      </c>
      <c r="P1977" s="12" t="str">
        <f t="shared" si="94"/>
        <v>122010102</v>
      </c>
      <c r="Q1977" s="12" t="str">
        <f t="shared" si="95"/>
        <v>1220101020080</v>
      </c>
      <c r="R1977" s="20" t="s">
        <v>1450</v>
      </c>
      <c r="S1977" s="20" t="s">
        <v>1611</v>
      </c>
      <c r="AW1977" s="12">
        <v>3</v>
      </c>
      <c r="AY1977" s="12" t="s">
        <v>916</v>
      </c>
      <c r="BG1977" s="21">
        <v>0.5</v>
      </c>
      <c r="BJ1977" s="12">
        <v>1</v>
      </c>
    </row>
    <row r="1978" spans="1:62" ht="30" x14ac:dyDescent="0.25">
      <c r="A1978" s="12">
        <v>1</v>
      </c>
      <c r="B1978" s="11" t="str">
        <f t="shared" si="96"/>
        <v>Общий расчет. Ци Мень. Анализ Дворца. Структуры. НС. НС. Фаза Ци</v>
      </c>
      <c r="C1978" s="11" t="str">
        <f>IFERROR(VLOOKUP(I1978,lvl_1[],2,FALSE),"Нет")</f>
        <v>Общий расчет</v>
      </c>
      <c r="D1978" s="11" t="str">
        <f>IFERROR(VLOOKUP(Rule!J1978,lvl_2[],2,FALSE),"Нет")</f>
        <v>Ци Мень</v>
      </c>
      <c r="E1978" s="11" t="str">
        <f>IFERROR(VLOOKUP(Rule!K1978,lvl_3[],2,FALSE),"Нет")</f>
        <v>Анализ Дворца</v>
      </c>
      <c r="F1978" s="11" t="str">
        <f>IFERROR(INDEX(lvl_4[],MATCH(L1978,lvl_4[ID],0),MATCH(TEXT(K1978,"##0"),lvl_4[#Headers],0)),"Нет")</f>
        <v>Структуры</v>
      </c>
      <c r="G1978" s="11" t="str">
        <f>IFERROR(INDEX(lvl_5[],MATCH(M1978,lvl_5[ID],0),MATCH(_xlfn.CONCAT(TEXT(K1978,"##0"),"_",TEXT(L1978,"##0")),lvl_5[#Headers],0)),"Нет")</f>
        <v>НС</v>
      </c>
      <c r="H1978" s="11" t="str">
        <f>IFERROR(INDEX(lvl_6[],MATCH(N1978,lvl_6[ID],0),MATCH(_xlfn.CONCAT(K1978,"_",L1978,"_",M1978),lvl_6[#Headers],0)),"Нет")</f>
        <v>НС. Фаза Ци</v>
      </c>
      <c r="I1978" s="12">
        <v>1</v>
      </c>
      <c r="J1978" s="12">
        <v>2</v>
      </c>
      <c r="K1978" s="12">
        <v>2</v>
      </c>
      <c r="L1978" s="12">
        <v>1</v>
      </c>
      <c r="M1978" s="12">
        <v>1</v>
      </c>
      <c r="N1978" s="12">
        <v>1</v>
      </c>
      <c r="O1978" s="12">
        <f>COUNTIF($P$2:P1978,P1978)</f>
        <v>1</v>
      </c>
      <c r="P1978" s="12" t="str">
        <f t="shared" si="94"/>
        <v>122010101</v>
      </c>
      <c r="Q1978" s="12" t="str">
        <f t="shared" si="95"/>
        <v>1220101010001</v>
      </c>
      <c r="R1978" s="20" t="s">
        <v>1451</v>
      </c>
      <c r="S1978" s="20" t="s">
        <v>1612</v>
      </c>
      <c r="AW1978" s="12">
        <v>4</v>
      </c>
      <c r="AY1978" s="12" t="s">
        <v>899</v>
      </c>
      <c r="BG1978" s="21">
        <v>0.5</v>
      </c>
      <c r="BJ1978" s="12">
        <v>1</v>
      </c>
    </row>
    <row r="1979" spans="1:62" ht="30" x14ac:dyDescent="0.25">
      <c r="A1979" s="12">
        <v>1</v>
      </c>
      <c r="B1979" s="11" t="str">
        <f t="shared" si="96"/>
        <v>Общий расчет. Ци Мень. Анализ Дворца. Структуры. НС. НС. Фаза Ци</v>
      </c>
      <c r="C1979" s="11" t="str">
        <f>IFERROR(VLOOKUP(I1979,lvl_1[],2,FALSE),"Нет")</f>
        <v>Общий расчет</v>
      </c>
      <c r="D1979" s="11" t="str">
        <f>IFERROR(VLOOKUP(Rule!J1979,lvl_2[],2,FALSE),"Нет")</f>
        <v>Ци Мень</v>
      </c>
      <c r="E1979" s="11" t="str">
        <f>IFERROR(VLOOKUP(Rule!K1979,lvl_3[],2,FALSE),"Нет")</f>
        <v>Анализ Дворца</v>
      </c>
      <c r="F1979" s="11" t="str">
        <f>IFERROR(INDEX(lvl_4[],MATCH(L1979,lvl_4[ID],0),MATCH(TEXT(K1979,"##0"),lvl_4[#Headers],0)),"Нет")</f>
        <v>Структуры</v>
      </c>
      <c r="G1979" s="11" t="str">
        <f>IFERROR(INDEX(lvl_5[],MATCH(M1979,lvl_5[ID],0),MATCH(_xlfn.CONCAT(TEXT(K1979,"##0"),"_",TEXT(L1979,"##0")),lvl_5[#Headers],0)),"Нет")</f>
        <v>НС</v>
      </c>
      <c r="H1979" s="11" t="str">
        <f>IFERROR(INDEX(lvl_6[],MATCH(N1979,lvl_6[ID],0),MATCH(_xlfn.CONCAT(K1979,"_",L1979,"_",M1979),lvl_6[#Headers],0)),"Нет")</f>
        <v>НС. Фаза Ци</v>
      </c>
      <c r="I1979" s="12">
        <v>1</v>
      </c>
      <c r="J1979" s="12">
        <v>2</v>
      </c>
      <c r="K1979" s="12">
        <v>2</v>
      </c>
      <c r="L1979" s="12">
        <v>1</v>
      </c>
      <c r="M1979" s="12">
        <v>1</v>
      </c>
      <c r="N1979" s="12">
        <v>1</v>
      </c>
      <c r="O1979" s="12">
        <f>COUNTIF($P$2:P1979,P1979)</f>
        <v>2</v>
      </c>
      <c r="P1979" s="12" t="str">
        <f t="shared" si="94"/>
        <v>122010101</v>
      </c>
      <c r="Q1979" s="12" t="str">
        <f t="shared" si="95"/>
        <v>1220101010002</v>
      </c>
      <c r="R1979" s="20" t="s">
        <v>1451</v>
      </c>
      <c r="S1979" s="20" t="s">
        <v>1613</v>
      </c>
      <c r="AW1979" s="12">
        <v>4</v>
      </c>
      <c r="AY1979" s="12" t="s">
        <v>901</v>
      </c>
      <c r="BG1979" s="21">
        <v>1</v>
      </c>
      <c r="BJ1979" s="12">
        <v>1</v>
      </c>
    </row>
    <row r="1980" spans="1:62" ht="30" x14ac:dyDescent="0.25">
      <c r="A1980" s="12">
        <v>1</v>
      </c>
      <c r="B1980" s="11" t="str">
        <f t="shared" si="96"/>
        <v>Общий расчет. Ци Мень. Анализ Дворца. Структуры. НС. НС. Фаза Ци</v>
      </c>
      <c r="C1980" s="11" t="str">
        <f>IFERROR(VLOOKUP(I1980,lvl_1[],2,FALSE),"Нет")</f>
        <v>Общий расчет</v>
      </c>
      <c r="D1980" s="11" t="str">
        <f>IFERROR(VLOOKUP(Rule!J1980,lvl_2[],2,FALSE),"Нет")</f>
        <v>Ци Мень</v>
      </c>
      <c r="E1980" s="11" t="str">
        <f>IFERROR(VLOOKUP(Rule!K1980,lvl_3[],2,FALSE),"Нет")</f>
        <v>Анализ Дворца</v>
      </c>
      <c r="F1980" s="11" t="str">
        <f>IFERROR(INDEX(lvl_4[],MATCH(L1980,lvl_4[ID],0),MATCH(TEXT(K1980,"##0"),lvl_4[#Headers],0)),"Нет")</f>
        <v>Структуры</v>
      </c>
      <c r="G1980" s="11" t="str">
        <f>IFERROR(INDEX(lvl_5[],MATCH(M1980,lvl_5[ID],0),MATCH(_xlfn.CONCAT(TEXT(K1980,"##0"),"_",TEXT(L1980,"##0")),lvl_5[#Headers],0)),"Нет")</f>
        <v>НС</v>
      </c>
      <c r="H1980" s="11" t="str">
        <f>IFERROR(INDEX(lvl_6[],MATCH(N1980,lvl_6[ID],0),MATCH(_xlfn.CONCAT(K1980,"_",L1980,"_",M1980),lvl_6[#Headers],0)),"Нет")</f>
        <v>НС. Фаза Ци</v>
      </c>
      <c r="I1980" s="12">
        <v>1</v>
      </c>
      <c r="J1980" s="12">
        <v>2</v>
      </c>
      <c r="K1980" s="12">
        <v>2</v>
      </c>
      <c r="L1980" s="12">
        <v>1</v>
      </c>
      <c r="M1980" s="12">
        <v>1</v>
      </c>
      <c r="N1980" s="12">
        <v>1</v>
      </c>
      <c r="O1980" s="12">
        <f>COUNTIF($P$2:P1980,P1980)</f>
        <v>3</v>
      </c>
      <c r="P1980" s="12" t="str">
        <f t="shared" si="94"/>
        <v>122010101</v>
      </c>
      <c r="Q1980" s="12" t="str">
        <f t="shared" si="95"/>
        <v>1220101010003</v>
      </c>
      <c r="R1980" s="20" t="s">
        <v>1451</v>
      </c>
      <c r="S1980" s="20" t="s">
        <v>1614</v>
      </c>
      <c r="AW1980" s="12">
        <v>4</v>
      </c>
      <c r="AY1980" s="12" t="s">
        <v>903</v>
      </c>
      <c r="BG1980" s="21">
        <v>1</v>
      </c>
      <c r="BJ1980" s="12">
        <v>1</v>
      </c>
    </row>
    <row r="1981" spans="1:62" ht="30" x14ac:dyDescent="0.25">
      <c r="A1981" s="12">
        <v>1</v>
      </c>
      <c r="B1981" s="11" t="str">
        <f t="shared" si="96"/>
        <v>Общий расчет. Ци Мень. Анализ Дворца. Структуры. НС. НС. Фаза Ци</v>
      </c>
      <c r="C1981" s="11" t="str">
        <f>IFERROR(VLOOKUP(I1981,lvl_1[],2,FALSE),"Нет")</f>
        <v>Общий расчет</v>
      </c>
      <c r="D1981" s="11" t="str">
        <f>IFERROR(VLOOKUP(Rule!J1981,lvl_2[],2,FALSE),"Нет")</f>
        <v>Ци Мень</v>
      </c>
      <c r="E1981" s="11" t="str">
        <f>IFERROR(VLOOKUP(Rule!K1981,lvl_3[],2,FALSE),"Нет")</f>
        <v>Анализ Дворца</v>
      </c>
      <c r="F1981" s="11" t="str">
        <f>IFERROR(INDEX(lvl_4[],MATCH(L1981,lvl_4[ID],0),MATCH(TEXT(K1981,"##0"),lvl_4[#Headers],0)),"Нет")</f>
        <v>Структуры</v>
      </c>
      <c r="G1981" s="11" t="str">
        <f>IFERROR(INDEX(lvl_5[],MATCH(M1981,lvl_5[ID],0),MATCH(_xlfn.CONCAT(TEXT(K1981,"##0"),"_",TEXT(L1981,"##0")),lvl_5[#Headers],0)),"Нет")</f>
        <v>НС</v>
      </c>
      <c r="H1981" s="11" t="str">
        <f>IFERROR(INDEX(lvl_6[],MATCH(N1981,lvl_6[ID],0),MATCH(_xlfn.CONCAT(K1981,"_",L1981,"_",M1981),lvl_6[#Headers],0)),"Нет")</f>
        <v>НС. Фаза Ци</v>
      </c>
      <c r="I1981" s="12">
        <v>1</v>
      </c>
      <c r="J1981" s="12">
        <v>2</v>
      </c>
      <c r="K1981" s="12">
        <v>2</v>
      </c>
      <c r="L1981" s="12">
        <v>1</v>
      </c>
      <c r="M1981" s="12">
        <v>1</v>
      </c>
      <c r="N1981" s="12">
        <v>1</v>
      </c>
      <c r="O1981" s="12">
        <f>COUNTIF($P$2:P1981,P1981)</f>
        <v>4</v>
      </c>
      <c r="P1981" s="12" t="str">
        <f t="shared" si="94"/>
        <v>122010101</v>
      </c>
      <c r="Q1981" s="12" t="str">
        <f t="shared" si="95"/>
        <v>1220101010004</v>
      </c>
      <c r="R1981" s="20" t="s">
        <v>1451</v>
      </c>
      <c r="S1981" s="20" t="s">
        <v>1615</v>
      </c>
      <c r="AW1981" s="12">
        <v>4</v>
      </c>
      <c r="AY1981" s="12" t="s">
        <v>905</v>
      </c>
      <c r="BG1981" s="21">
        <v>0.5</v>
      </c>
      <c r="BJ1981" s="12">
        <v>1</v>
      </c>
    </row>
    <row r="1982" spans="1:62" ht="30" x14ac:dyDescent="0.25">
      <c r="A1982" s="12">
        <v>1</v>
      </c>
      <c r="B1982" s="11" t="str">
        <f t="shared" si="96"/>
        <v>Общий расчет. Ци Мень. Анализ Дворца. Структуры. НС. НС. Фаза Ци</v>
      </c>
      <c r="C1982" s="11" t="str">
        <f>IFERROR(VLOOKUP(I1982,lvl_1[],2,FALSE),"Нет")</f>
        <v>Общий расчет</v>
      </c>
      <c r="D1982" s="11" t="str">
        <f>IFERROR(VLOOKUP(Rule!J1982,lvl_2[],2,FALSE),"Нет")</f>
        <v>Ци Мень</v>
      </c>
      <c r="E1982" s="11" t="str">
        <f>IFERROR(VLOOKUP(Rule!K1982,lvl_3[],2,FALSE),"Нет")</f>
        <v>Анализ Дворца</v>
      </c>
      <c r="F1982" s="11" t="str">
        <f>IFERROR(INDEX(lvl_4[],MATCH(L1982,lvl_4[ID],0),MATCH(TEXT(K1982,"##0"),lvl_4[#Headers],0)),"Нет")</f>
        <v>Структуры</v>
      </c>
      <c r="G1982" s="11" t="str">
        <f>IFERROR(INDEX(lvl_5[],MATCH(M1982,lvl_5[ID],0),MATCH(_xlfn.CONCAT(TEXT(K1982,"##0"),"_",TEXT(L1982,"##0")),lvl_5[#Headers],0)),"Нет")</f>
        <v>НС</v>
      </c>
      <c r="H1982" s="11" t="str">
        <f>IFERROR(INDEX(lvl_6[],MATCH(N1982,lvl_6[ID],0),MATCH(_xlfn.CONCAT(K1982,"_",L1982,"_",M1982),lvl_6[#Headers],0)),"Нет")</f>
        <v>НС. Фаза Ци</v>
      </c>
      <c r="I1982" s="12">
        <v>1</v>
      </c>
      <c r="J1982" s="12">
        <v>2</v>
      </c>
      <c r="K1982" s="12">
        <v>2</v>
      </c>
      <c r="L1982" s="12">
        <v>1</v>
      </c>
      <c r="M1982" s="12">
        <v>1</v>
      </c>
      <c r="N1982" s="12">
        <v>1</v>
      </c>
      <c r="O1982" s="12">
        <f>COUNTIF($P$2:P1982,P1982)</f>
        <v>5</v>
      </c>
      <c r="P1982" s="12" t="str">
        <f t="shared" si="94"/>
        <v>122010101</v>
      </c>
      <c r="Q1982" s="12" t="str">
        <f t="shared" si="95"/>
        <v>1220101010005</v>
      </c>
      <c r="R1982" s="20" t="s">
        <v>1451</v>
      </c>
      <c r="S1982" s="20" t="s">
        <v>1616</v>
      </c>
      <c r="AW1982" s="12">
        <v>4</v>
      </c>
      <c r="AY1982" s="12" t="s">
        <v>907</v>
      </c>
      <c r="BG1982" s="21">
        <v>1</v>
      </c>
      <c r="BJ1982" s="12">
        <v>1</v>
      </c>
    </row>
    <row r="1983" spans="1:62" ht="30" x14ac:dyDescent="0.25">
      <c r="A1983" s="12">
        <v>1</v>
      </c>
      <c r="B1983" s="11" t="str">
        <f t="shared" si="96"/>
        <v>Общий расчет. Ци Мень. Анализ Дворца. Структуры. НС. НС. Фаза Ци</v>
      </c>
      <c r="C1983" s="11" t="str">
        <f>IFERROR(VLOOKUP(I1983,lvl_1[],2,FALSE),"Нет")</f>
        <v>Общий расчет</v>
      </c>
      <c r="D1983" s="11" t="str">
        <f>IFERROR(VLOOKUP(Rule!J1983,lvl_2[],2,FALSE),"Нет")</f>
        <v>Ци Мень</v>
      </c>
      <c r="E1983" s="11" t="str">
        <f>IFERROR(VLOOKUP(Rule!K1983,lvl_3[],2,FALSE),"Нет")</f>
        <v>Анализ Дворца</v>
      </c>
      <c r="F1983" s="11" t="str">
        <f>IFERROR(INDEX(lvl_4[],MATCH(L1983,lvl_4[ID],0),MATCH(TEXT(K1983,"##0"),lvl_4[#Headers],0)),"Нет")</f>
        <v>Структуры</v>
      </c>
      <c r="G1983" s="11" t="str">
        <f>IFERROR(INDEX(lvl_5[],MATCH(M1983,lvl_5[ID],0),MATCH(_xlfn.CONCAT(TEXT(K1983,"##0"),"_",TEXT(L1983,"##0")),lvl_5[#Headers],0)),"Нет")</f>
        <v>НС</v>
      </c>
      <c r="H1983" s="11" t="str">
        <f>IFERROR(INDEX(lvl_6[],MATCH(N1983,lvl_6[ID],0),MATCH(_xlfn.CONCAT(K1983,"_",L1983,"_",M1983),lvl_6[#Headers],0)),"Нет")</f>
        <v>НС. Фаза Ци</v>
      </c>
      <c r="I1983" s="12">
        <v>1</v>
      </c>
      <c r="J1983" s="12">
        <v>2</v>
      </c>
      <c r="K1983" s="12">
        <v>2</v>
      </c>
      <c r="L1983" s="12">
        <v>1</v>
      </c>
      <c r="M1983" s="12">
        <v>1</v>
      </c>
      <c r="N1983" s="12">
        <v>1</v>
      </c>
      <c r="O1983" s="12">
        <f>COUNTIF($P$2:P1983,P1983)</f>
        <v>6</v>
      </c>
      <c r="P1983" s="12" t="str">
        <f t="shared" si="94"/>
        <v>122010101</v>
      </c>
      <c r="Q1983" s="12" t="str">
        <f t="shared" si="95"/>
        <v>1220101010006</v>
      </c>
      <c r="R1983" s="20" t="s">
        <v>1451</v>
      </c>
      <c r="S1983" s="20" t="s">
        <v>1617</v>
      </c>
      <c r="AW1983" s="12">
        <v>4</v>
      </c>
      <c r="AY1983" s="12" t="s">
        <v>908</v>
      </c>
      <c r="BG1983" s="21">
        <v>0.5</v>
      </c>
      <c r="BJ1983" s="12">
        <v>1</v>
      </c>
    </row>
    <row r="1984" spans="1:62" ht="30" x14ac:dyDescent="0.25">
      <c r="A1984" s="12">
        <v>1</v>
      </c>
      <c r="B1984" s="11" t="str">
        <f t="shared" si="96"/>
        <v>Общий расчет. Ци Мень. Анализ Дворца. Структуры. НС. НС. Фаза Ци</v>
      </c>
      <c r="C1984" s="11" t="str">
        <f>IFERROR(VLOOKUP(I1984,lvl_1[],2,FALSE),"Нет")</f>
        <v>Общий расчет</v>
      </c>
      <c r="D1984" s="11" t="str">
        <f>IFERROR(VLOOKUP(Rule!J1984,lvl_2[],2,FALSE),"Нет")</f>
        <v>Ци Мень</v>
      </c>
      <c r="E1984" s="11" t="str">
        <f>IFERROR(VLOOKUP(Rule!K1984,lvl_3[],2,FALSE),"Нет")</f>
        <v>Анализ Дворца</v>
      </c>
      <c r="F1984" s="11" t="str">
        <f>IFERROR(INDEX(lvl_4[],MATCH(L1984,lvl_4[ID],0),MATCH(TEXT(K1984,"##0"),lvl_4[#Headers],0)),"Нет")</f>
        <v>Структуры</v>
      </c>
      <c r="G1984" s="11" t="str">
        <f>IFERROR(INDEX(lvl_5[],MATCH(M1984,lvl_5[ID],0),MATCH(_xlfn.CONCAT(TEXT(K1984,"##0"),"_",TEXT(L1984,"##0")),lvl_5[#Headers],0)),"Нет")</f>
        <v>НС</v>
      </c>
      <c r="H1984" s="11" t="str">
        <f>IFERROR(INDEX(lvl_6[],MATCH(N1984,lvl_6[ID],0),MATCH(_xlfn.CONCAT(K1984,"_",L1984,"_",M1984),lvl_6[#Headers],0)),"Нет")</f>
        <v>НС. Фаза Ци</v>
      </c>
      <c r="I1984" s="12">
        <v>1</v>
      </c>
      <c r="J1984" s="12">
        <v>2</v>
      </c>
      <c r="K1984" s="12">
        <v>2</v>
      </c>
      <c r="L1984" s="12">
        <v>1</v>
      </c>
      <c r="M1984" s="12">
        <v>1</v>
      </c>
      <c r="N1984" s="12">
        <v>1</v>
      </c>
      <c r="O1984" s="12">
        <f>COUNTIF($P$2:P1984,P1984)</f>
        <v>7</v>
      </c>
      <c r="P1984" s="12" t="str">
        <f t="shared" si="94"/>
        <v>122010101</v>
      </c>
      <c r="Q1984" s="12" t="str">
        <f t="shared" si="95"/>
        <v>1220101010007</v>
      </c>
      <c r="R1984" s="20" t="s">
        <v>1451</v>
      </c>
      <c r="S1984" s="20" t="s">
        <v>1618</v>
      </c>
      <c r="AW1984" s="12">
        <v>4</v>
      </c>
      <c r="AY1984" s="12" t="s">
        <v>910</v>
      </c>
      <c r="BG1984" s="21">
        <v>0.5</v>
      </c>
      <c r="BJ1984" s="12">
        <v>1</v>
      </c>
    </row>
    <row r="1985" spans="1:62" ht="30" x14ac:dyDescent="0.25">
      <c r="A1985" s="12">
        <v>1</v>
      </c>
      <c r="B1985" s="11" t="str">
        <f t="shared" si="96"/>
        <v>Общий расчет. Ци Мень. Анализ Дворца. Структуры. НС. НС. Фаза Ци</v>
      </c>
      <c r="C1985" s="11" t="str">
        <f>IFERROR(VLOOKUP(I1985,lvl_1[],2,FALSE),"Нет")</f>
        <v>Общий расчет</v>
      </c>
      <c r="D1985" s="11" t="str">
        <f>IFERROR(VLOOKUP(Rule!J1985,lvl_2[],2,FALSE),"Нет")</f>
        <v>Ци Мень</v>
      </c>
      <c r="E1985" s="11" t="str">
        <f>IFERROR(VLOOKUP(Rule!K1985,lvl_3[],2,FALSE),"Нет")</f>
        <v>Анализ Дворца</v>
      </c>
      <c r="F1985" s="11" t="str">
        <f>IFERROR(INDEX(lvl_4[],MATCH(L1985,lvl_4[ID],0),MATCH(TEXT(K1985,"##0"),lvl_4[#Headers],0)),"Нет")</f>
        <v>Структуры</v>
      </c>
      <c r="G1985" s="11" t="str">
        <f>IFERROR(INDEX(lvl_5[],MATCH(M1985,lvl_5[ID],0),MATCH(_xlfn.CONCAT(TEXT(K1985,"##0"),"_",TEXT(L1985,"##0")),lvl_5[#Headers],0)),"Нет")</f>
        <v>НС</v>
      </c>
      <c r="H1985" s="11" t="str">
        <f>IFERROR(INDEX(lvl_6[],MATCH(N1985,lvl_6[ID],0),MATCH(_xlfn.CONCAT(K1985,"_",L1985,"_",M1985),lvl_6[#Headers],0)),"Нет")</f>
        <v>НС. Фаза Ци</v>
      </c>
      <c r="I1985" s="12">
        <v>1</v>
      </c>
      <c r="J1985" s="12">
        <v>2</v>
      </c>
      <c r="K1985" s="12">
        <v>2</v>
      </c>
      <c r="L1985" s="12">
        <v>1</v>
      </c>
      <c r="M1985" s="12">
        <v>1</v>
      </c>
      <c r="N1985" s="12">
        <v>1</v>
      </c>
      <c r="O1985" s="12">
        <f>COUNTIF($P$2:P1985,P1985)</f>
        <v>8</v>
      </c>
      <c r="P1985" s="12" t="str">
        <f t="shared" si="94"/>
        <v>122010101</v>
      </c>
      <c r="Q1985" s="12" t="str">
        <f t="shared" si="95"/>
        <v>1220101010008</v>
      </c>
      <c r="R1985" s="20" t="s">
        <v>1451</v>
      </c>
      <c r="S1985" s="20" t="s">
        <v>1619</v>
      </c>
      <c r="AW1985" s="12">
        <v>4</v>
      </c>
      <c r="AY1985" s="12" t="s">
        <v>912</v>
      </c>
      <c r="BG1985" s="21">
        <v>0</v>
      </c>
      <c r="BJ1985" s="12">
        <v>1</v>
      </c>
    </row>
    <row r="1986" spans="1:62" ht="30" x14ac:dyDescent="0.25">
      <c r="A1986" s="12">
        <v>1</v>
      </c>
      <c r="B1986" s="11" t="str">
        <f t="shared" si="96"/>
        <v>Общий расчет. Ци Мень. Анализ Дворца. Структуры. НС. НС. Фаза Ци</v>
      </c>
      <c r="C1986" s="11" t="str">
        <f>IFERROR(VLOOKUP(I1986,lvl_1[],2,FALSE),"Нет")</f>
        <v>Общий расчет</v>
      </c>
      <c r="D1986" s="11" t="str">
        <f>IFERROR(VLOOKUP(Rule!J1986,lvl_2[],2,FALSE),"Нет")</f>
        <v>Ци Мень</v>
      </c>
      <c r="E1986" s="11" t="str">
        <f>IFERROR(VLOOKUP(Rule!K1986,lvl_3[],2,FALSE),"Нет")</f>
        <v>Анализ Дворца</v>
      </c>
      <c r="F1986" s="11" t="str">
        <f>IFERROR(INDEX(lvl_4[],MATCH(L1986,lvl_4[ID],0),MATCH(TEXT(K1986,"##0"),lvl_4[#Headers],0)),"Нет")</f>
        <v>Структуры</v>
      </c>
      <c r="G1986" s="11" t="str">
        <f>IFERROR(INDEX(lvl_5[],MATCH(M1986,lvl_5[ID],0),MATCH(_xlfn.CONCAT(TEXT(K1986,"##0"),"_",TEXT(L1986,"##0")),lvl_5[#Headers],0)),"Нет")</f>
        <v>НС</v>
      </c>
      <c r="H1986" s="11" t="str">
        <f>IFERROR(INDEX(lvl_6[],MATCH(N1986,lvl_6[ID],0),MATCH(_xlfn.CONCAT(K1986,"_",L1986,"_",M1986),lvl_6[#Headers],0)),"Нет")</f>
        <v>НС. Фаза Ци</v>
      </c>
      <c r="I1986" s="12">
        <v>1</v>
      </c>
      <c r="J1986" s="12">
        <v>2</v>
      </c>
      <c r="K1986" s="12">
        <v>2</v>
      </c>
      <c r="L1986" s="12">
        <v>1</v>
      </c>
      <c r="M1986" s="12">
        <v>1</v>
      </c>
      <c r="N1986" s="12">
        <v>1</v>
      </c>
      <c r="O1986" s="12">
        <f>COUNTIF($P$2:P1986,P1986)</f>
        <v>9</v>
      </c>
      <c r="P1986" s="12" t="str">
        <f t="shared" si="94"/>
        <v>122010101</v>
      </c>
      <c r="Q1986" s="12" t="str">
        <f t="shared" si="95"/>
        <v>1220101010009</v>
      </c>
      <c r="R1986" s="20" t="s">
        <v>1451</v>
      </c>
      <c r="S1986" s="20" t="s">
        <v>1620</v>
      </c>
      <c r="AW1986" s="12">
        <v>4</v>
      </c>
      <c r="AY1986" s="12" t="s">
        <v>914</v>
      </c>
      <c r="BG1986" s="21">
        <v>0</v>
      </c>
      <c r="BJ1986" s="12">
        <v>1</v>
      </c>
    </row>
    <row r="1987" spans="1:62" ht="30" x14ac:dyDescent="0.25">
      <c r="A1987" s="12">
        <v>1</v>
      </c>
      <c r="B1987" s="11" t="str">
        <f t="shared" si="96"/>
        <v>Общий расчет. Ци Мень. Анализ Дворца. Структуры. НС. НС. Фаза Ци</v>
      </c>
      <c r="C1987" s="11" t="str">
        <f>IFERROR(VLOOKUP(I1987,lvl_1[],2,FALSE),"Нет")</f>
        <v>Общий расчет</v>
      </c>
      <c r="D1987" s="11" t="str">
        <f>IFERROR(VLOOKUP(Rule!J1987,lvl_2[],2,FALSE),"Нет")</f>
        <v>Ци Мень</v>
      </c>
      <c r="E1987" s="11" t="str">
        <f>IFERROR(VLOOKUP(Rule!K1987,lvl_3[],2,FALSE),"Нет")</f>
        <v>Анализ Дворца</v>
      </c>
      <c r="F1987" s="11" t="str">
        <f>IFERROR(INDEX(lvl_4[],MATCH(L1987,lvl_4[ID],0),MATCH(TEXT(K1987,"##0"),lvl_4[#Headers],0)),"Нет")</f>
        <v>Структуры</v>
      </c>
      <c r="G1987" s="11" t="str">
        <f>IFERROR(INDEX(lvl_5[],MATCH(M1987,lvl_5[ID],0),MATCH(_xlfn.CONCAT(TEXT(K1987,"##0"),"_",TEXT(L1987,"##0")),lvl_5[#Headers],0)),"Нет")</f>
        <v>НС</v>
      </c>
      <c r="H1987" s="11" t="str">
        <f>IFERROR(INDEX(lvl_6[],MATCH(N1987,lvl_6[ID],0),MATCH(_xlfn.CONCAT(K1987,"_",L1987,"_",M1987),lvl_6[#Headers],0)),"Нет")</f>
        <v>НС. Фаза Ци</v>
      </c>
      <c r="I1987" s="12">
        <v>1</v>
      </c>
      <c r="J1987" s="12">
        <v>2</v>
      </c>
      <c r="K1987" s="12">
        <v>2</v>
      </c>
      <c r="L1987" s="12">
        <v>1</v>
      </c>
      <c r="M1987" s="12">
        <v>1</v>
      </c>
      <c r="N1987" s="12">
        <v>1</v>
      </c>
      <c r="O1987" s="12">
        <f>COUNTIF($P$2:P1987,P1987)</f>
        <v>10</v>
      </c>
      <c r="P1987" s="12" t="str">
        <f t="shared" si="94"/>
        <v>122010101</v>
      </c>
      <c r="Q1987" s="12" t="str">
        <f t="shared" si="95"/>
        <v>1220101010010</v>
      </c>
      <c r="R1987" s="20" t="s">
        <v>1451</v>
      </c>
      <c r="S1987" s="20" t="s">
        <v>1621</v>
      </c>
      <c r="AW1987" s="12">
        <v>4</v>
      </c>
      <c r="AY1987" s="12" t="s">
        <v>916</v>
      </c>
      <c r="BG1987" s="21">
        <v>0.5</v>
      </c>
      <c r="BJ1987" s="12">
        <v>1</v>
      </c>
    </row>
    <row r="1988" spans="1:62" ht="30" x14ac:dyDescent="0.25">
      <c r="A1988" s="12">
        <v>1</v>
      </c>
      <c r="B1988" s="11" t="str">
        <f t="shared" si="96"/>
        <v>Общий расчет. Ци Мень. Анализ Дворца. Структуры. НС. НС. Фаза Ци</v>
      </c>
      <c r="C1988" s="11" t="str">
        <f>IFERROR(VLOOKUP(I1988,lvl_1[],2,FALSE),"Нет")</f>
        <v>Общий расчет</v>
      </c>
      <c r="D1988" s="11" t="str">
        <f>IFERROR(VLOOKUP(Rule!J1988,lvl_2[],2,FALSE),"Нет")</f>
        <v>Ци Мень</v>
      </c>
      <c r="E1988" s="11" t="str">
        <f>IFERROR(VLOOKUP(Rule!K1988,lvl_3[],2,FALSE),"Нет")</f>
        <v>Анализ Дворца</v>
      </c>
      <c r="F1988" s="11" t="str">
        <f>IFERROR(INDEX(lvl_4[],MATCH(L1988,lvl_4[ID],0),MATCH(TEXT(K1988,"##0"),lvl_4[#Headers],0)),"Нет")</f>
        <v>Структуры</v>
      </c>
      <c r="G1988" s="11" t="str">
        <f>IFERROR(INDEX(lvl_5[],MATCH(M1988,lvl_5[ID],0),MATCH(_xlfn.CONCAT(TEXT(K1988,"##0"),"_",TEXT(L1988,"##0")),lvl_5[#Headers],0)),"Нет")</f>
        <v>НС</v>
      </c>
      <c r="H1988" s="11" t="str">
        <f>IFERROR(INDEX(lvl_6[],MATCH(N1988,lvl_6[ID],0),MATCH(_xlfn.CONCAT(K1988,"_",L1988,"_",M1988),lvl_6[#Headers],0)),"Нет")</f>
        <v>НС. Фаза Ци</v>
      </c>
      <c r="I1988" s="12">
        <v>1</v>
      </c>
      <c r="J1988" s="12">
        <v>2</v>
      </c>
      <c r="K1988" s="12">
        <v>2</v>
      </c>
      <c r="L1988" s="12">
        <v>1</v>
      </c>
      <c r="M1988" s="12">
        <v>1</v>
      </c>
      <c r="N1988" s="12">
        <v>1</v>
      </c>
      <c r="O1988" s="12">
        <f>COUNTIF($P$2:P1988,P1988)</f>
        <v>11</v>
      </c>
      <c r="P1988" s="12" t="str">
        <f t="shared" si="94"/>
        <v>122010101</v>
      </c>
      <c r="Q1988" s="12" t="str">
        <f t="shared" si="95"/>
        <v>1220101010011</v>
      </c>
      <c r="R1988" s="20" t="s">
        <v>1451</v>
      </c>
      <c r="S1988" s="20" t="s">
        <v>1622</v>
      </c>
      <c r="AW1988" s="12">
        <v>4</v>
      </c>
      <c r="AY1988" s="12" t="s">
        <v>899</v>
      </c>
      <c r="BG1988" s="21">
        <v>0.5</v>
      </c>
      <c r="BJ1988" s="12">
        <v>1</v>
      </c>
    </row>
    <row r="1989" spans="1:62" ht="30" x14ac:dyDescent="0.25">
      <c r="A1989" s="12">
        <v>1</v>
      </c>
      <c r="B1989" s="11" t="str">
        <f t="shared" si="96"/>
        <v>Общий расчет. Ци Мень. Анализ Дворца. Структуры. НС. НС. Фаза Ци</v>
      </c>
      <c r="C1989" s="11" t="str">
        <f>IFERROR(VLOOKUP(I1989,lvl_1[],2,FALSE),"Нет")</f>
        <v>Общий расчет</v>
      </c>
      <c r="D1989" s="11" t="str">
        <f>IFERROR(VLOOKUP(Rule!J1989,lvl_2[],2,FALSE),"Нет")</f>
        <v>Ци Мень</v>
      </c>
      <c r="E1989" s="11" t="str">
        <f>IFERROR(VLOOKUP(Rule!K1989,lvl_3[],2,FALSE),"Нет")</f>
        <v>Анализ Дворца</v>
      </c>
      <c r="F1989" s="11" t="str">
        <f>IFERROR(INDEX(lvl_4[],MATCH(L1989,lvl_4[ID],0),MATCH(TEXT(K1989,"##0"),lvl_4[#Headers],0)),"Нет")</f>
        <v>Структуры</v>
      </c>
      <c r="G1989" s="11" t="str">
        <f>IFERROR(INDEX(lvl_5[],MATCH(M1989,lvl_5[ID],0),MATCH(_xlfn.CONCAT(TEXT(K1989,"##0"),"_",TEXT(L1989,"##0")),lvl_5[#Headers],0)),"Нет")</f>
        <v>НС</v>
      </c>
      <c r="H1989" s="11" t="str">
        <f>IFERROR(INDEX(lvl_6[],MATCH(N1989,lvl_6[ID],0),MATCH(_xlfn.CONCAT(K1989,"_",L1989,"_",M1989),lvl_6[#Headers],0)),"Нет")</f>
        <v>НС. Фаза Ци</v>
      </c>
      <c r="I1989" s="12">
        <v>1</v>
      </c>
      <c r="J1989" s="12">
        <v>2</v>
      </c>
      <c r="K1989" s="12">
        <v>2</v>
      </c>
      <c r="L1989" s="12">
        <v>1</v>
      </c>
      <c r="M1989" s="12">
        <v>1</v>
      </c>
      <c r="N1989" s="12">
        <v>1</v>
      </c>
      <c r="O1989" s="12">
        <f>COUNTIF($P$2:P1989,P1989)</f>
        <v>12</v>
      </c>
      <c r="P1989" s="12" t="str">
        <f t="shared" si="94"/>
        <v>122010101</v>
      </c>
      <c r="Q1989" s="12" t="str">
        <f t="shared" si="95"/>
        <v>1220101010012</v>
      </c>
      <c r="R1989" s="20" t="s">
        <v>1451</v>
      </c>
      <c r="S1989" s="20" t="s">
        <v>1623</v>
      </c>
      <c r="AW1989" s="12">
        <v>4</v>
      </c>
      <c r="AY1989" s="12" t="s">
        <v>901</v>
      </c>
      <c r="BG1989" s="21">
        <v>0</v>
      </c>
      <c r="BJ1989" s="12">
        <v>1</v>
      </c>
    </row>
    <row r="1990" spans="1:62" ht="30" x14ac:dyDescent="0.25">
      <c r="A1990" s="12">
        <v>1</v>
      </c>
      <c r="B1990" s="11" t="str">
        <f t="shared" si="96"/>
        <v>Общий расчет. Ци Мень. Анализ Дворца. Структуры. НС. НС. Фаза Ци</v>
      </c>
      <c r="C1990" s="11" t="str">
        <f>IFERROR(VLOOKUP(I1990,lvl_1[],2,FALSE),"Нет")</f>
        <v>Общий расчет</v>
      </c>
      <c r="D1990" s="11" t="str">
        <f>IFERROR(VLOOKUP(Rule!J1990,lvl_2[],2,FALSE),"Нет")</f>
        <v>Ци Мень</v>
      </c>
      <c r="E1990" s="11" t="str">
        <f>IFERROR(VLOOKUP(Rule!K1990,lvl_3[],2,FALSE),"Нет")</f>
        <v>Анализ Дворца</v>
      </c>
      <c r="F1990" s="11" t="str">
        <f>IFERROR(INDEX(lvl_4[],MATCH(L1990,lvl_4[ID],0),MATCH(TEXT(K1990,"##0"),lvl_4[#Headers],0)),"Нет")</f>
        <v>Структуры</v>
      </c>
      <c r="G1990" s="11" t="str">
        <f>IFERROR(INDEX(lvl_5[],MATCH(M1990,lvl_5[ID],0),MATCH(_xlfn.CONCAT(TEXT(K1990,"##0"),"_",TEXT(L1990,"##0")),lvl_5[#Headers],0)),"Нет")</f>
        <v>НС</v>
      </c>
      <c r="H1990" s="11" t="str">
        <f>IFERROR(INDEX(lvl_6[],MATCH(N1990,lvl_6[ID],0),MATCH(_xlfn.CONCAT(K1990,"_",L1990,"_",M1990),lvl_6[#Headers],0)),"Нет")</f>
        <v>НС. Фаза Ци</v>
      </c>
      <c r="I1990" s="12">
        <v>1</v>
      </c>
      <c r="J1990" s="12">
        <v>2</v>
      </c>
      <c r="K1990" s="12">
        <v>2</v>
      </c>
      <c r="L1990" s="12">
        <v>1</v>
      </c>
      <c r="M1990" s="12">
        <v>1</v>
      </c>
      <c r="N1990" s="12">
        <v>1</v>
      </c>
      <c r="O1990" s="12">
        <f>COUNTIF($P$2:P1990,P1990)</f>
        <v>13</v>
      </c>
      <c r="P1990" s="12" t="str">
        <f t="shared" si="94"/>
        <v>122010101</v>
      </c>
      <c r="Q1990" s="12" t="str">
        <f t="shared" si="95"/>
        <v>1220101010013</v>
      </c>
      <c r="R1990" s="20" t="s">
        <v>1451</v>
      </c>
      <c r="S1990" s="20" t="s">
        <v>1624</v>
      </c>
      <c r="AW1990" s="12">
        <v>4</v>
      </c>
      <c r="AY1990" s="12" t="s">
        <v>903</v>
      </c>
      <c r="BG1990" s="21">
        <v>1</v>
      </c>
      <c r="BJ1990" s="12">
        <v>1</v>
      </c>
    </row>
    <row r="1991" spans="1:62" ht="30" x14ac:dyDescent="0.25">
      <c r="A1991" s="12">
        <v>1</v>
      </c>
      <c r="B1991" s="11" t="str">
        <f t="shared" si="96"/>
        <v>Общий расчет. Ци Мень. Анализ Дворца. Структуры. НС. НС. Фаза Ци</v>
      </c>
      <c r="C1991" s="11" t="str">
        <f>IFERROR(VLOOKUP(I1991,lvl_1[],2,FALSE),"Нет")</f>
        <v>Общий расчет</v>
      </c>
      <c r="D1991" s="11" t="str">
        <f>IFERROR(VLOOKUP(Rule!J1991,lvl_2[],2,FALSE),"Нет")</f>
        <v>Ци Мень</v>
      </c>
      <c r="E1991" s="11" t="str">
        <f>IFERROR(VLOOKUP(Rule!K1991,lvl_3[],2,FALSE),"Нет")</f>
        <v>Анализ Дворца</v>
      </c>
      <c r="F1991" s="11" t="str">
        <f>IFERROR(INDEX(lvl_4[],MATCH(L1991,lvl_4[ID],0),MATCH(TEXT(K1991,"##0"),lvl_4[#Headers],0)),"Нет")</f>
        <v>Структуры</v>
      </c>
      <c r="G1991" s="11" t="str">
        <f>IFERROR(INDEX(lvl_5[],MATCH(M1991,lvl_5[ID],0),MATCH(_xlfn.CONCAT(TEXT(K1991,"##0"),"_",TEXT(L1991,"##0")),lvl_5[#Headers],0)),"Нет")</f>
        <v>НС</v>
      </c>
      <c r="H1991" s="11" t="str">
        <f>IFERROR(INDEX(lvl_6[],MATCH(N1991,lvl_6[ID],0),MATCH(_xlfn.CONCAT(K1991,"_",L1991,"_",M1991),lvl_6[#Headers],0)),"Нет")</f>
        <v>НС. Фаза Ци</v>
      </c>
      <c r="I1991" s="12">
        <v>1</v>
      </c>
      <c r="J1991" s="12">
        <v>2</v>
      </c>
      <c r="K1991" s="12">
        <v>2</v>
      </c>
      <c r="L1991" s="12">
        <v>1</v>
      </c>
      <c r="M1991" s="12">
        <v>1</v>
      </c>
      <c r="N1991" s="12">
        <v>1</v>
      </c>
      <c r="O1991" s="12">
        <f>COUNTIF($P$2:P1991,P1991)</f>
        <v>14</v>
      </c>
      <c r="P1991" s="12" t="str">
        <f t="shared" si="94"/>
        <v>122010101</v>
      </c>
      <c r="Q1991" s="12" t="str">
        <f t="shared" si="95"/>
        <v>1220101010014</v>
      </c>
      <c r="R1991" s="20" t="s">
        <v>1451</v>
      </c>
      <c r="S1991" s="20" t="s">
        <v>1625</v>
      </c>
      <c r="AW1991" s="12">
        <v>4</v>
      </c>
      <c r="AY1991" s="12" t="s">
        <v>905</v>
      </c>
      <c r="BG1991" s="21">
        <v>1</v>
      </c>
      <c r="BJ1991" s="12">
        <v>1</v>
      </c>
    </row>
    <row r="1992" spans="1:62" ht="30" x14ac:dyDescent="0.25">
      <c r="A1992" s="12">
        <v>1</v>
      </c>
      <c r="B1992" s="11" t="str">
        <f t="shared" si="96"/>
        <v>Общий расчет. Ци Мень. Анализ Дворца. Структуры. НС. НС. Фаза Ци</v>
      </c>
      <c r="C1992" s="11" t="str">
        <f>IFERROR(VLOOKUP(I1992,lvl_1[],2,FALSE),"Нет")</f>
        <v>Общий расчет</v>
      </c>
      <c r="D1992" s="11" t="str">
        <f>IFERROR(VLOOKUP(Rule!J1992,lvl_2[],2,FALSE),"Нет")</f>
        <v>Ци Мень</v>
      </c>
      <c r="E1992" s="11" t="str">
        <f>IFERROR(VLOOKUP(Rule!K1992,lvl_3[],2,FALSE),"Нет")</f>
        <v>Анализ Дворца</v>
      </c>
      <c r="F1992" s="11" t="str">
        <f>IFERROR(INDEX(lvl_4[],MATCH(L1992,lvl_4[ID],0),MATCH(TEXT(K1992,"##0"),lvl_4[#Headers],0)),"Нет")</f>
        <v>Структуры</v>
      </c>
      <c r="G1992" s="11" t="str">
        <f>IFERROR(INDEX(lvl_5[],MATCH(M1992,lvl_5[ID],0),MATCH(_xlfn.CONCAT(TEXT(K1992,"##0"),"_",TEXT(L1992,"##0")),lvl_5[#Headers],0)),"Нет")</f>
        <v>НС</v>
      </c>
      <c r="H1992" s="11" t="str">
        <f>IFERROR(INDEX(lvl_6[],MATCH(N1992,lvl_6[ID],0),MATCH(_xlfn.CONCAT(K1992,"_",L1992,"_",M1992),lvl_6[#Headers],0)),"Нет")</f>
        <v>НС. Фаза Ци</v>
      </c>
      <c r="I1992" s="12">
        <v>1</v>
      </c>
      <c r="J1992" s="12">
        <v>2</v>
      </c>
      <c r="K1992" s="12">
        <v>2</v>
      </c>
      <c r="L1992" s="12">
        <v>1</v>
      </c>
      <c r="M1992" s="12">
        <v>1</v>
      </c>
      <c r="N1992" s="12">
        <v>1</v>
      </c>
      <c r="O1992" s="12">
        <f>COUNTIF($P$2:P1992,P1992)</f>
        <v>15</v>
      </c>
      <c r="P1992" s="12" t="str">
        <f t="shared" si="94"/>
        <v>122010101</v>
      </c>
      <c r="Q1992" s="12" t="str">
        <f t="shared" si="95"/>
        <v>1220101010015</v>
      </c>
      <c r="R1992" s="20" t="s">
        <v>1451</v>
      </c>
      <c r="S1992" s="20" t="s">
        <v>1626</v>
      </c>
      <c r="AW1992" s="12">
        <v>4</v>
      </c>
      <c r="AY1992" s="12" t="s">
        <v>907</v>
      </c>
      <c r="BG1992" s="21">
        <v>1</v>
      </c>
      <c r="BJ1992" s="12">
        <v>1</v>
      </c>
    </row>
    <row r="1993" spans="1:62" ht="30" x14ac:dyDescent="0.25">
      <c r="A1993" s="12">
        <v>1</v>
      </c>
      <c r="B1993" s="11" t="str">
        <f t="shared" si="96"/>
        <v>Общий расчет. Ци Мень. Анализ Дворца. Структуры. НС. НС. Фаза Ци</v>
      </c>
      <c r="C1993" s="11" t="str">
        <f>IFERROR(VLOOKUP(I1993,lvl_1[],2,FALSE),"Нет")</f>
        <v>Общий расчет</v>
      </c>
      <c r="D1993" s="11" t="str">
        <f>IFERROR(VLOOKUP(Rule!J1993,lvl_2[],2,FALSE),"Нет")</f>
        <v>Ци Мень</v>
      </c>
      <c r="E1993" s="11" t="str">
        <f>IFERROR(VLOOKUP(Rule!K1993,lvl_3[],2,FALSE),"Нет")</f>
        <v>Анализ Дворца</v>
      </c>
      <c r="F1993" s="11" t="str">
        <f>IFERROR(INDEX(lvl_4[],MATCH(L1993,lvl_4[ID],0),MATCH(TEXT(K1993,"##0"),lvl_4[#Headers],0)),"Нет")</f>
        <v>Структуры</v>
      </c>
      <c r="G1993" s="11" t="str">
        <f>IFERROR(INDEX(lvl_5[],MATCH(M1993,lvl_5[ID],0),MATCH(_xlfn.CONCAT(TEXT(K1993,"##0"),"_",TEXT(L1993,"##0")),lvl_5[#Headers],0)),"Нет")</f>
        <v>НС</v>
      </c>
      <c r="H1993" s="11" t="str">
        <f>IFERROR(INDEX(lvl_6[],MATCH(N1993,lvl_6[ID],0),MATCH(_xlfn.CONCAT(K1993,"_",L1993,"_",M1993),lvl_6[#Headers],0)),"Нет")</f>
        <v>НС. Фаза Ци</v>
      </c>
      <c r="I1993" s="12">
        <v>1</v>
      </c>
      <c r="J1993" s="12">
        <v>2</v>
      </c>
      <c r="K1993" s="12">
        <v>2</v>
      </c>
      <c r="L1993" s="12">
        <v>1</v>
      </c>
      <c r="M1993" s="12">
        <v>1</v>
      </c>
      <c r="N1993" s="12">
        <v>1</v>
      </c>
      <c r="O1993" s="12">
        <f>COUNTIF($P$2:P1993,P1993)</f>
        <v>16</v>
      </c>
      <c r="P1993" s="12" t="str">
        <f t="shared" si="94"/>
        <v>122010101</v>
      </c>
      <c r="Q1993" s="12" t="str">
        <f t="shared" si="95"/>
        <v>1220101010016</v>
      </c>
      <c r="R1993" s="20" t="s">
        <v>1451</v>
      </c>
      <c r="S1993" s="20" t="s">
        <v>1627</v>
      </c>
      <c r="AW1993" s="12">
        <v>4</v>
      </c>
      <c r="AY1993" s="12" t="s">
        <v>908</v>
      </c>
      <c r="BG1993" s="21">
        <v>1</v>
      </c>
      <c r="BJ1993" s="12">
        <v>1</v>
      </c>
    </row>
    <row r="1994" spans="1:62" ht="30" x14ac:dyDescent="0.25">
      <c r="A1994" s="12">
        <v>1</v>
      </c>
      <c r="B1994" s="11" t="str">
        <f t="shared" si="96"/>
        <v>Общий расчет. Ци Мень. Анализ Дворца. Структуры. НС. НС. Фаза Ци</v>
      </c>
      <c r="C1994" s="11" t="str">
        <f>IFERROR(VLOOKUP(I1994,lvl_1[],2,FALSE),"Нет")</f>
        <v>Общий расчет</v>
      </c>
      <c r="D1994" s="11" t="str">
        <f>IFERROR(VLOOKUP(Rule!J1994,lvl_2[],2,FALSE),"Нет")</f>
        <v>Ци Мень</v>
      </c>
      <c r="E1994" s="11" t="str">
        <f>IFERROR(VLOOKUP(Rule!K1994,lvl_3[],2,FALSE),"Нет")</f>
        <v>Анализ Дворца</v>
      </c>
      <c r="F1994" s="11" t="str">
        <f>IFERROR(INDEX(lvl_4[],MATCH(L1994,lvl_4[ID],0),MATCH(TEXT(K1994,"##0"),lvl_4[#Headers],0)),"Нет")</f>
        <v>Структуры</v>
      </c>
      <c r="G1994" s="11" t="str">
        <f>IFERROR(INDEX(lvl_5[],MATCH(M1994,lvl_5[ID],0),MATCH(_xlfn.CONCAT(TEXT(K1994,"##0"),"_",TEXT(L1994,"##0")),lvl_5[#Headers],0)),"Нет")</f>
        <v>НС</v>
      </c>
      <c r="H1994" s="11" t="str">
        <f>IFERROR(INDEX(lvl_6[],MATCH(N1994,lvl_6[ID],0),MATCH(_xlfn.CONCAT(K1994,"_",L1994,"_",M1994),lvl_6[#Headers],0)),"Нет")</f>
        <v>НС. Фаза Ци</v>
      </c>
      <c r="I1994" s="12">
        <v>1</v>
      </c>
      <c r="J1994" s="12">
        <v>2</v>
      </c>
      <c r="K1994" s="12">
        <v>2</v>
      </c>
      <c r="L1994" s="12">
        <v>1</v>
      </c>
      <c r="M1994" s="12">
        <v>1</v>
      </c>
      <c r="N1994" s="12">
        <v>1</v>
      </c>
      <c r="O1994" s="12">
        <f>COUNTIF($P$2:P1994,P1994)</f>
        <v>17</v>
      </c>
      <c r="P1994" s="12" t="str">
        <f t="shared" si="94"/>
        <v>122010101</v>
      </c>
      <c r="Q1994" s="12" t="str">
        <f t="shared" si="95"/>
        <v>1220101010017</v>
      </c>
      <c r="R1994" s="20" t="s">
        <v>1451</v>
      </c>
      <c r="S1994" s="20" t="s">
        <v>1628</v>
      </c>
      <c r="AW1994" s="12">
        <v>4</v>
      </c>
      <c r="AY1994" s="12" t="s">
        <v>910</v>
      </c>
      <c r="BG1994" s="21">
        <v>1</v>
      </c>
      <c r="BJ1994" s="12">
        <v>1</v>
      </c>
    </row>
    <row r="1995" spans="1:62" ht="30" x14ac:dyDescent="0.25">
      <c r="A1995" s="12">
        <v>1</v>
      </c>
      <c r="B1995" s="11" t="str">
        <f t="shared" si="96"/>
        <v>Общий расчет. Ци Мень. Анализ Дворца. Структуры. НС. НС. Фаза Ци</v>
      </c>
      <c r="C1995" s="11" t="str">
        <f>IFERROR(VLOOKUP(I1995,lvl_1[],2,FALSE),"Нет")</f>
        <v>Общий расчет</v>
      </c>
      <c r="D1995" s="11" t="str">
        <f>IFERROR(VLOOKUP(Rule!J1995,lvl_2[],2,FALSE),"Нет")</f>
        <v>Ци Мень</v>
      </c>
      <c r="E1995" s="11" t="str">
        <f>IFERROR(VLOOKUP(Rule!K1995,lvl_3[],2,FALSE),"Нет")</f>
        <v>Анализ Дворца</v>
      </c>
      <c r="F1995" s="11" t="str">
        <f>IFERROR(INDEX(lvl_4[],MATCH(L1995,lvl_4[ID],0),MATCH(TEXT(K1995,"##0"),lvl_4[#Headers],0)),"Нет")</f>
        <v>Структуры</v>
      </c>
      <c r="G1995" s="11" t="str">
        <f>IFERROR(INDEX(lvl_5[],MATCH(M1995,lvl_5[ID],0),MATCH(_xlfn.CONCAT(TEXT(K1995,"##0"),"_",TEXT(L1995,"##0")),lvl_5[#Headers],0)),"Нет")</f>
        <v>НС</v>
      </c>
      <c r="H1995" s="11" t="str">
        <f>IFERROR(INDEX(lvl_6[],MATCH(N1995,lvl_6[ID],0),MATCH(_xlfn.CONCAT(K1995,"_",L1995,"_",M1995),lvl_6[#Headers],0)),"Нет")</f>
        <v>НС. Фаза Ци</v>
      </c>
      <c r="I1995" s="12">
        <v>1</v>
      </c>
      <c r="J1995" s="12">
        <v>2</v>
      </c>
      <c r="K1995" s="12">
        <v>2</v>
      </c>
      <c r="L1995" s="12">
        <v>1</v>
      </c>
      <c r="M1995" s="12">
        <v>1</v>
      </c>
      <c r="N1995" s="12">
        <v>1</v>
      </c>
      <c r="O1995" s="12">
        <f>COUNTIF($P$2:P1995,P1995)</f>
        <v>18</v>
      </c>
      <c r="P1995" s="12" t="str">
        <f t="shared" si="94"/>
        <v>122010101</v>
      </c>
      <c r="Q1995" s="12" t="str">
        <f t="shared" si="95"/>
        <v>1220101010018</v>
      </c>
      <c r="R1995" s="20" t="s">
        <v>1451</v>
      </c>
      <c r="S1995" s="20" t="s">
        <v>1629</v>
      </c>
      <c r="AW1995" s="12">
        <v>4</v>
      </c>
      <c r="AY1995" s="12" t="s">
        <v>912</v>
      </c>
      <c r="BG1995" s="21">
        <v>0.15</v>
      </c>
      <c r="BJ1995" s="12">
        <v>1</v>
      </c>
    </row>
    <row r="1996" spans="1:62" ht="30" x14ac:dyDescent="0.25">
      <c r="A1996" s="12">
        <v>1</v>
      </c>
      <c r="B1996" s="11" t="str">
        <f t="shared" si="96"/>
        <v>Общий расчет. Ци Мень. Анализ Дворца. Структуры. НС. НС. Фаза Ци</v>
      </c>
      <c r="C1996" s="11" t="str">
        <f>IFERROR(VLOOKUP(I1996,lvl_1[],2,FALSE),"Нет")</f>
        <v>Общий расчет</v>
      </c>
      <c r="D1996" s="11" t="str">
        <f>IFERROR(VLOOKUP(Rule!J1996,lvl_2[],2,FALSE),"Нет")</f>
        <v>Ци Мень</v>
      </c>
      <c r="E1996" s="11" t="str">
        <f>IFERROR(VLOOKUP(Rule!K1996,lvl_3[],2,FALSE),"Нет")</f>
        <v>Анализ Дворца</v>
      </c>
      <c r="F1996" s="11" t="str">
        <f>IFERROR(INDEX(lvl_4[],MATCH(L1996,lvl_4[ID],0),MATCH(TEXT(K1996,"##0"),lvl_4[#Headers],0)),"Нет")</f>
        <v>Структуры</v>
      </c>
      <c r="G1996" s="11" t="str">
        <f>IFERROR(INDEX(lvl_5[],MATCH(M1996,lvl_5[ID],0),MATCH(_xlfn.CONCAT(TEXT(K1996,"##0"),"_",TEXT(L1996,"##0")),lvl_5[#Headers],0)),"Нет")</f>
        <v>НС</v>
      </c>
      <c r="H1996" s="11" t="str">
        <f>IFERROR(INDEX(lvl_6[],MATCH(N1996,lvl_6[ID],0),MATCH(_xlfn.CONCAT(K1996,"_",L1996,"_",M1996),lvl_6[#Headers],0)),"Нет")</f>
        <v>НС. Фаза Ци</v>
      </c>
      <c r="I1996" s="12">
        <v>1</v>
      </c>
      <c r="J1996" s="12">
        <v>2</v>
      </c>
      <c r="K1996" s="12">
        <v>2</v>
      </c>
      <c r="L1996" s="12">
        <v>1</v>
      </c>
      <c r="M1996" s="12">
        <v>1</v>
      </c>
      <c r="N1996" s="12">
        <v>1</v>
      </c>
      <c r="O1996" s="12">
        <f>COUNTIF($P$2:P1996,P1996)</f>
        <v>19</v>
      </c>
      <c r="P1996" s="12" t="str">
        <f t="shared" si="94"/>
        <v>122010101</v>
      </c>
      <c r="Q1996" s="12" t="str">
        <f t="shared" si="95"/>
        <v>1220101010019</v>
      </c>
      <c r="R1996" s="20" t="s">
        <v>1451</v>
      </c>
      <c r="S1996" s="20" t="s">
        <v>1630</v>
      </c>
      <c r="AW1996" s="12">
        <v>4</v>
      </c>
      <c r="AY1996" s="12" t="s">
        <v>914</v>
      </c>
      <c r="BG1996" s="21">
        <v>0</v>
      </c>
      <c r="BJ1996" s="12">
        <v>1</v>
      </c>
    </row>
    <row r="1997" spans="1:62" ht="30" x14ac:dyDescent="0.25">
      <c r="A1997" s="12">
        <v>1</v>
      </c>
      <c r="B1997" s="11" t="str">
        <f t="shared" si="96"/>
        <v>Общий расчет. Ци Мень. Анализ Дворца. Структуры. НС. НС. Фаза Ци</v>
      </c>
      <c r="C1997" s="11" t="str">
        <f>IFERROR(VLOOKUP(I1997,lvl_1[],2,FALSE),"Нет")</f>
        <v>Общий расчет</v>
      </c>
      <c r="D1997" s="11" t="str">
        <f>IFERROR(VLOOKUP(Rule!J1997,lvl_2[],2,FALSE),"Нет")</f>
        <v>Ци Мень</v>
      </c>
      <c r="E1997" s="11" t="str">
        <f>IFERROR(VLOOKUP(Rule!K1997,lvl_3[],2,FALSE),"Нет")</f>
        <v>Анализ Дворца</v>
      </c>
      <c r="F1997" s="11" t="str">
        <f>IFERROR(INDEX(lvl_4[],MATCH(L1997,lvl_4[ID],0),MATCH(TEXT(K1997,"##0"),lvl_4[#Headers],0)),"Нет")</f>
        <v>Структуры</v>
      </c>
      <c r="G1997" s="11" t="str">
        <f>IFERROR(INDEX(lvl_5[],MATCH(M1997,lvl_5[ID],0),MATCH(_xlfn.CONCAT(TEXT(K1997,"##0"),"_",TEXT(L1997,"##0")),lvl_5[#Headers],0)),"Нет")</f>
        <v>НС</v>
      </c>
      <c r="H1997" s="11" t="str">
        <f>IFERROR(INDEX(lvl_6[],MATCH(N1997,lvl_6[ID],0),MATCH(_xlfn.CONCAT(K1997,"_",L1997,"_",M1997),lvl_6[#Headers],0)),"Нет")</f>
        <v>НС. Фаза Ци</v>
      </c>
      <c r="I1997" s="12">
        <v>1</v>
      </c>
      <c r="J1997" s="12">
        <v>2</v>
      </c>
      <c r="K1997" s="12">
        <v>2</v>
      </c>
      <c r="L1997" s="12">
        <v>1</v>
      </c>
      <c r="M1997" s="12">
        <v>1</v>
      </c>
      <c r="N1997" s="12">
        <v>1</v>
      </c>
      <c r="O1997" s="12">
        <f>COUNTIF($P$2:P1997,P1997)</f>
        <v>20</v>
      </c>
      <c r="P1997" s="12" t="str">
        <f t="shared" si="94"/>
        <v>122010101</v>
      </c>
      <c r="Q1997" s="12" t="str">
        <f t="shared" si="95"/>
        <v>1220101010020</v>
      </c>
      <c r="R1997" s="20" t="s">
        <v>1451</v>
      </c>
      <c r="S1997" s="20" t="s">
        <v>1631</v>
      </c>
      <c r="AW1997" s="12">
        <v>4</v>
      </c>
      <c r="AY1997" s="12" t="s">
        <v>916</v>
      </c>
      <c r="BG1997" s="21">
        <v>0.5</v>
      </c>
      <c r="BJ1997" s="12">
        <v>1</v>
      </c>
    </row>
    <row r="1998" spans="1:62" ht="30" x14ac:dyDescent="0.25">
      <c r="A1998" s="12">
        <v>1</v>
      </c>
      <c r="B1998" s="11" t="str">
        <f t="shared" si="96"/>
        <v>Общий расчет. Ци Мень. Анализ Дворца. Структуры. НС. НС. Фаза Ци</v>
      </c>
      <c r="C1998" s="11" t="str">
        <f>IFERROR(VLOOKUP(I1998,lvl_1[],2,FALSE),"Нет")</f>
        <v>Общий расчет</v>
      </c>
      <c r="D1998" s="11" t="str">
        <f>IFERROR(VLOOKUP(Rule!J1998,lvl_2[],2,FALSE),"Нет")</f>
        <v>Ци Мень</v>
      </c>
      <c r="E1998" s="11" t="str">
        <f>IFERROR(VLOOKUP(Rule!K1998,lvl_3[],2,FALSE),"Нет")</f>
        <v>Анализ Дворца</v>
      </c>
      <c r="F1998" s="11" t="str">
        <f>IFERROR(INDEX(lvl_4[],MATCH(L1998,lvl_4[ID],0),MATCH(TEXT(K1998,"##0"),lvl_4[#Headers],0)),"Нет")</f>
        <v>Структуры</v>
      </c>
      <c r="G1998" s="11" t="str">
        <f>IFERROR(INDEX(lvl_5[],MATCH(M1998,lvl_5[ID],0),MATCH(_xlfn.CONCAT(TEXT(K1998,"##0"),"_",TEXT(L1998,"##0")),lvl_5[#Headers],0)),"Нет")</f>
        <v>НС</v>
      </c>
      <c r="H1998" s="11" t="str">
        <f>IFERROR(INDEX(lvl_6[],MATCH(N1998,lvl_6[ID],0),MATCH(_xlfn.CONCAT(K1998,"_",L1998,"_",M1998),lvl_6[#Headers],0)),"Нет")</f>
        <v>НС. Фаза Ци</v>
      </c>
      <c r="I1998" s="12">
        <v>1</v>
      </c>
      <c r="J1998" s="12">
        <v>2</v>
      </c>
      <c r="K1998" s="12">
        <v>2</v>
      </c>
      <c r="L1998" s="12">
        <v>1</v>
      </c>
      <c r="M1998" s="12">
        <v>1</v>
      </c>
      <c r="N1998" s="12">
        <v>1</v>
      </c>
      <c r="O1998" s="12">
        <f>COUNTIF($P$2:P1998,P1998)</f>
        <v>21</v>
      </c>
      <c r="P1998" s="12" t="str">
        <f t="shared" si="94"/>
        <v>122010101</v>
      </c>
      <c r="Q1998" s="12" t="str">
        <f t="shared" si="95"/>
        <v>1220101010021</v>
      </c>
      <c r="R1998" s="20" t="s">
        <v>1451</v>
      </c>
      <c r="S1998" s="20" t="s">
        <v>1632</v>
      </c>
      <c r="AW1998" s="12">
        <v>9</v>
      </c>
      <c r="AY1998" s="12" t="s">
        <v>899</v>
      </c>
      <c r="BG1998" s="21">
        <v>0.15</v>
      </c>
      <c r="BJ1998" s="12">
        <v>1</v>
      </c>
    </row>
    <row r="1999" spans="1:62" ht="30" x14ac:dyDescent="0.25">
      <c r="A1999" s="12">
        <v>1</v>
      </c>
      <c r="B1999" s="11" t="str">
        <f t="shared" si="96"/>
        <v>Общий расчет. Ци Мень. Анализ Дворца. Структуры. НС. НС. Фаза Ци</v>
      </c>
      <c r="C1999" s="11" t="str">
        <f>IFERROR(VLOOKUP(I1999,lvl_1[],2,FALSE),"Нет")</f>
        <v>Общий расчет</v>
      </c>
      <c r="D1999" s="11" t="str">
        <f>IFERROR(VLOOKUP(Rule!J1999,lvl_2[],2,FALSE),"Нет")</f>
        <v>Ци Мень</v>
      </c>
      <c r="E1999" s="11" t="str">
        <f>IFERROR(VLOOKUP(Rule!K1999,lvl_3[],2,FALSE),"Нет")</f>
        <v>Анализ Дворца</v>
      </c>
      <c r="F1999" s="11" t="str">
        <f>IFERROR(INDEX(lvl_4[],MATCH(L1999,lvl_4[ID],0),MATCH(TEXT(K1999,"##0"),lvl_4[#Headers],0)),"Нет")</f>
        <v>Структуры</v>
      </c>
      <c r="G1999" s="11" t="str">
        <f>IFERROR(INDEX(lvl_5[],MATCH(M1999,lvl_5[ID],0),MATCH(_xlfn.CONCAT(TEXT(K1999,"##0"),"_",TEXT(L1999,"##0")),lvl_5[#Headers],0)),"Нет")</f>
        <v>НС</v>
      </c>
      <c r="H1999" s="11" t="str">
        <f>IFERROR(INDEX(lvl_6[],MATCH(N1999,lvl_6[ID],0),MATCH(_xlfn.CONCAT(K1999,"_",L1999,"_",M1999),lvl_6[#Headers],0)),"Нет")</f>
        <v>НС. Фаза Ци</v>
      </c>
      <c r="I1999" s="12">
        <v>1</v>
      </c>
      <c r="J1999" s="12">
        <v>2</v>
      </c>
      <c r="K1999" s="12">
        <v>2</v>
      </c>
      <c r="L1999" s="12">
        <v>1</v>
      </c>
      <c r="M1999" s="12">
        <v>1</v>
      </c>
      <c r="N1999" s="12">
        <v>1</v>
      </c>
      <c r="O1999" s="12">
        <f>COUNTIF($P$2:P1999,P1999)</f>
        <v>22</v>
      </c>
      <c r="P1999" s="12" t="str">
        <f t="shared" si="94"/>
        <v>122010101</v>
      </c>
      <c r="Q1999" s="12" t="str">
        <f t="shared" si="95"/>
        <v>1220101010022</v>
      </c>
      <c r="R1999" s="20" t="s">
        <v>1451</v>
      </c>
      <c r="S1999" s="20" t="s">
        <v>1633</v>
      </c>
      <c r="AW1999" s="12">
        <v>9</v>
      </c>
      <c r="AY1999" s="12" t="s">
        <v>901</v>
      </c>
      <c r="BG1999" s="21">
        <v>1</v>
      </c>
      <c r="BJ1999" s="12">
        <v>1</v>
      </c>
    </row>
    <row r="2000" spans="1:62" ht="30" x14ac:dyDescent="0.25">
      <c r="A2000" s="12">
        <v>1</v>
      </c>
      <c r="B2000" s="11" t="str">
        <f t="shared" si="96"/>
        <v>Общий расчет. Ци Мень. Анализ Дворца. Структуры. НС. НС. Фаза Ци</v>
      </c>
      <c r="C2000" s="11" t="str">
        <f>IFERROR(VLOOKUP(I2000,lvl_1[],2,FALSE),"Нет")</f>
        <v>Общий расчет</v>
      </c>
      <c r="D2000" s="11" t="str">
        <f>IFERROR(VLOOKUP(Rule!J2000,lvl_2[],2,FALSE),"Нет")</f>
        <v>Ци Мень</v>
      </c>
      <c r="E2000" s="11" t="str">
        <f>IFERROR(VLOOKUP(Rule!K2000,lvl_3[],2,FALSE),"Нет")</f>
        <v>Анализ Дворца</v>
      </c>
      <c r="F2000" s="11" t="str">
        <f>IFERROR(INDEX(lvl_4[],MATCH(L2000,lvl_4[ID],0),MATCH(TEXT(K2000,"##0"),lvl_4[#Headers],0)),"Нет")</f>
        <v>Структуры</v>
      </c>
      <c r="G2000" s="11" t="str">
        <f>IFERROR(INDEX(lvl_5[],MATCH(M2000,lvl_5[ID],0),MATCH(_xlfn.CONCAT(TEXT(K2000,"##0"),"_",TEXT(L2000,"##0")),lvl_5[#Headers],0)),"Нет")</f>
        <v>НС</v>
      </c>
      <c r="H2000" s="11" t="str">
        <f>IFERROR(INDEX(lvl_6[],MATCH(N2000,lvl_6[ID],0),MATCH(_xlfn.CONCAT(K2000,"_",L2000,"_",M2000),lvl_6[#Headers],0)),"Нет")</f>
        <v>НС. Фаза Ци</v>
      </c>
      <c r="I2000" s="12">
        <v>1</v>
      </c>
      <c r="J2000" s="12">
        <v>2</v>
      </c>
      <c r="K2000" s="12">
        <v>2</v>
      </c>
      <c r="L2000" s="12">
        <v>1</v>
      </c>
      <c r="M2000" s="12">
        <v>1</v>
      </c>
      <c r="N2000" s="12">
        <v>1</v>
      </c>
      <c r="O2000" s="12">
        <f>COUNTIF($P$2:P2000,P2000)</f>
        <v>23</v>
      </c>
      <c r="P2000" s="12" t="str">
        <f t="shared" si="94"/>
        <v>122010101</v>
      </c>
      <c r="Q2000" s="12" t="str">
        <f t="shared" si="95"/>
        <v>1220101010023</v>
      </c>
      <c r="R2000" s="20" t="s">
        <v>1451</v>
      </c>
      <c r="S2000" s="20" t="s">
        <v>1634</v>
      </c>
      <c r="AW2000" s="12">
        <v>9</v>
      </c>
      <c r="AY2000" s="12" t="s">
        <v>903</v>
      </c>
      <c r="BG2000" s="21">
        <v>1</v>
      </c>
      <c r="BJ2000" s="12">
        <v>1</v>
      </c>
    </row>
    <row r="2001" spans="1:62" ht="30" x14ac:dyDescent="0.25">
      <c r="A2001" s="12">
        <v>1</v>
      </c>
      <c r="B2001" s="11" t="str">
        <f t="shared" si="96"/>
        <v>Общий расчет. Ци Мень. Анализ Дворца. Структуры. НС. НС. Фаза Ци</v>
      </c>
      <c r="C2001" s="11" t="str">
        <f>IFERROR(VLOOKUP(I2001,lvl_1[],2,FALSE),"Нет")</f>
        <v>Общий расчет</v>
      </c>
      <c r="D2001" s="11" t="str">
        <f>IFERROR(VLOOKUP(Rule!J2001,lvl_2[],2,FALSE),"Нет")</f>
        <v>Ци Мень</v>
      </c>
      <c r="E2001" s="11" t="str">
        <f>IFERROR(VLOOKUP(Rule!K2001,lvl_3[],2,FALSE),"Нет")</f>
        <v>Анализ Дворца</v>
      </c>
      <c r="F2001" s="11" t="str">
        <f>IFERROR(INDEX(lvl_4[],MATCH(L2001,lvl_4[ID],0),MATCH(TEXT(K2001,"##0"),lvl_4[#Headers],0)),"Нет")</f>
        <v>Структуры</v>
      </c>
      <c r="G2001" s="11" t="str">
        <f>IFERROR(INDEX(lvl_5[],MATCH(M2001,lvl_5[ID],0),MATCH(_xlfn.CONCAT(TEXT(K2001,"##0"),"_",TEXT(L2001,"##0")),lvl_5[#Headers],0)),"Нет")</f>
        <v>НС</v>
      </c>
      <c r="H2001" s="11" t="str">
        <f>IFERROR(INDEX(lvl_6[],MATCH(N2001,lvl_6[ID],0),MATCH(_xlfn.CONCAT(K2001,"_",L2001,"_",M2001),lvl_6[#Headers],0)),"Нет")</f>
        <v>НС. Фаза Ци</v>
      </c>
      <c r="I2001" s="12">
        <v>1</v>
      </c>
      <c r="J2001" s="12">
        <v>2</v>
      </c>
      <c r="K2001" s="12">
        <v>2</v>
      </c>
      <c r="L2001" s="12">
        <v>1</v>
      </c>
      <c r="M2001" s="12">
        <v>1</v>
      </c>
      <c r="N2001" s="12">
        <v>1</v>
      </c>
      <c r="O2001" s="12">
        <f>COUNTIF($P$2:P2001,P2001)</f>
        <v>24</v>
      </c>
      <c r="P2001" s="12" t="str">
        <f t="shared" si="94"/>
        <v>122010101</v>
      </c>
      <c r="Q2001" s="12" t="str">
        <f t="shared" si="95"/>
        <v>1220101010024</v>
      </c>
      <c r="R2001" s="20" t="s">
        <v>1451</v>
      </c>
      <c r="S2001" s="20" t="s">
        <v>1635</v>
      </c>
      <c r="AW2001" s="12">
        <v>9</v>
      </c>
      <c r="AY2001" s="12" t="s">
        <v>905</v>
      </c>
      <c r="BG2001" s="21">
        <v>1</v>
      </c>
      <c r="BJ2001" s="12">
        <v>1</v>
      </c>
    </row>
    <row r="2002" spans="1:62" ht="30" x14ac:dyDescent="0.25">
      <c r="A2002" s="12">
        <v>1</v>
      </c>
      <c r="B2002" s="11" t="str">
        <f t="shared" si="96"/>
        <v>Общий расчет. Ци Мень. Анализ Дворца. Структуры. НС. НС. Фаза Ци</v>
      </c>
      <c r="C2002" s="11" t="str">
        <f>IFERROR(VLOOKUP(I2002,lvl_1[],2,FALSE),"Нет")</f>
        <v>Общий расчет</v>
      </c>
      <c r="D2002" s="11" t="str">
        <f>IFERROR(VLOOKUP(Rule!J2002,lvl_2[],2,FALSE),"Нет")</f>
        <v>Ци Мень</v>
      </c>
      <c r="E2002" s="11" t="str">
        <f>IFERROR(VLOOKUP(Rule!K2002,lvl_3[],2,FALSE),"Нет")</f>
        <v>Анализ Дворца</v>
      </c>
      <c r="F2002" s="11" t="str">
        <f>IFERROR(INDEX(lvl_4[],MATCH(L2002,lvl_4[ID],0),MATCH(TEXT(K2002,"##0"),lvl_4[#Headers],0)),"Нет")</f>
        <v>Структуры</v>
      </c>
      <c r="G2002" s="11" t="str">
        <f>IFERROR(INDEX(lvl_5[],MATCH(M2002,lvl_5[ID],0),MATCH(_xlfn.CONCAT(TEXT(K2002,"##0"),"_",TEXT(L2002,"##0")),lvl_5[#Headers],0)),"Нет")</f>
        <v>НС</v>
      </c>
      <c r="H2002" s="11" t="str">
        <f>IFERROR(INDEX(lvl_6[],MATCH(N2002,lvl_6[ID],0),MATCH(_xlfn.CONCAT(K2002,"_",L2002,"_",M2002),lvl_6[#Headers],0)),"Нет")</f>
        <v>НС. Фаза Ци</v>
      </c>
      <c r="I2002" s="12">
        <v>1</v>
      </c>
      <c r="J2002" s="12">
        <v>2</v>
      </c>
      <c r="K2002" s="12">
        <v>2</v>
      </c>
      <c r="L2002" s="12">
        <v>1</v>
      </c>
      <c r="M2002" s="12">
        <v>1</v>
      </c>
      <c r="N2002" s="12">
        <v>1</v>
      </c>
      <c r="O2002" s="12">
        <f>COUNTIF($P$2:P2002,P2002)</f>
        <v>25</v>
      </c>
      <c r="P2002" s="12" t="str">
        <f t="shared" si="94"/>
        <v>122010101</v>
      </c>
      <c r="Q2002" s="12" t="str">
        <f t="shared" si="95"/>
        <v>1220101010025</v>
      </c>
      <c r="R2002" s="20" t="s">
        <v>1451</v>
      </c>
      <c r="S2002" s="20" t="s">
        <v>1636</v>
      </c>
      <c r="AW2002" s="12">
        <v>9</v>
      </c>
      <c r="AY2002" s="12" t="s">
        <v>907</v>
      </c>
      <c r="BG2002" s="21">
        <v>1</v>
      </c>
      <c r="BJ2002" s="12">
        <v>1</v>
      </c>
    </row>
    <row r="2003" spans="1:62" ht="30" x14ac:dyDescent="0.25">
      <c r="A2003" s="12">
        <v>1</v>
      </c>
      <c r="B2003" s="11" t="str">
        <f t="shared" si="96"/>
        <v>Общий расчет. Ци Мень. Анализ Дворца. Структуры. НС. НС. Фаза Ци</v>
      </c>
      <c r="C2003" s="11" t="str">
        <f>IFERROR(VLOOKUP(I2003,lvl_1[],2,FALSE),"Нет")</f>
        <v>Общий расчет</v>
      </c>
      <c r="D2003" s="11" t="str">
        <f>IFERROR(VLOOKUP(Rule!J2003,lvl_2[],2,FALSE),"Нет")</f>
        <v>Ци Мень</v>
      </c>
      <c r="E2003" s="11" t="str">
        <f>IFERROR(VLOOKUP(Rule!K2003,lvl_3[],2,FALSE),"Нет")</f>
        <v>Анализ Дворца</v>
      </c>
      <c r="F2003" s="11" t="str">
        <f>IFERROR(INDEX(lvl_4[],MATCH(L2003,lvl_4[ID],0),MATCH(TEXT(K2003,"##0"),lvl_4[#Headers],0)),"Нет")</f>
        <v>Структуры</v>
      </c>
      <c r="G2003" s="11" t="str">
        <f>IFERROR(INDEX(lvl_5[],MATCH(M2003,lvl_5[ID],0),MATCH(_xlfn.CONCAT(TEXT(K2003,"##0"),"_",TEXT(L2003,"##0")),lvl_5[#Headers],0)),"Нет")</f>
        <v>НС</v>
      </c>
      <c r="H2003" s="11" t="str">
        <f>IFERROR(INDEX(lvl_6[],MATCH(N2003,lvl_6[ID],0),MATCH(_xlfn.CONCAT(K2003,"_",L2003,"_",M2003),lvl_6[#Headers],0)),"Нет")</f>
        <v>НС. Фаза Ци</v>
      </c>
      <c r="I2003" s="12">
        <v>1</v>
      </c>
      <c r="J2003" s="12">
        <v>2</v>
      </c>
      <c r="K2003" s="12">
        <v>2</v>
      </c>
      <c r="L2003" s="12">
        <v>1</v>
      </c>
      <c r="M2003" s="12">
        <v>1</v>
      </c>
      <c r="N2003" s="12">
        <v>1</v>
      </c>
      <c r="O2003" s="12">
        <f>COUNTIF($P$2:P2003,P2003)</f>
        <v>26</v>
      </c>
      <c r="P2003" s="12" t="str">
        <f t="shared" si="94"/>
        <v>122010101</v>
      </c>
      <c r="Q2003" s="12" t="str">
        <f t="shared" si="95"/>
        <v>1220101010026</v>
      </c>
      <c r="R2003" s="20" t="s">
        <v>1451</v>
      </c>
      <c r="S2003" s="20" t="s">
        <v>1637</v>
      </c>
      <c r="AW2003" s="12">
        <v>9</v>
      </c>
      <c r="AY2003" s="12" t="s">
        <v>908</v>
      </c>
      <c r="BG2003" s="21">
        <v>1</v>
      </c>
      <c r="BJ2003" s="12">
        <v>1</v>
      </c>
    </row>
    <row r="2004" spans="1:62" ht="30" x14ac:dyDescent="0.25">
      <c r="A2004" s="12">
        <v>1</v>
      </c>
      <c r="B2004" s="11" t="str">
        <f t="shared" si="96"/>
        <v>Общий расчет. Ци Мень. Анализ Дворца. Структуры. НС. НС. Фаза Ци</v>
      </c>
      <c r="C2004" s="11" t="str">
        <f>IFERROR(VLOOKUP(I2004,lvl_1[],2,FALSE),"Нет")</f>
        <v>Общий расчет</v>
      </c>
      <c r="D2004" s="11" t="str">
        <f>IFERROR(VLOOKUP(Rule!J2004,lvl_2[],2,FALSE),"Нет")</f>
        <v>Ци Мень</v>
      </c>
      <c r="E2004" s="11" t="str">
        <f>IFERROR(VLOOKUP(Rule!K2004,lvl_3[],2,FALSE),"Нет")</f>
        <v>Анализ Дворца</v>
      </c>
      <c r="F2004" s="11" t="str">
        <f>IFERROR(INDEX(lvl_4[],MATCH(L2004,lvl_4[ID],0),MATCH(TEXT(K2004,"##0"),lvl_4[#Headers],0)),"Нет")</f>
        <v>Структуры</v>
      </c>
      <c r="G2004" s="11" t="str">
        <f>IFERROR(INDEX(lvl_5[],MATCH(M2004,lvl_5[ID],0),MATCH(_xlfn.CONCAT(TEXT(K2004,"##0"),"_",TEXT(L2004,"##0")),lvl_5[#Headers],0)),"Нет")</f>
        <v>НС</v>
      </c>
      <c r="H2004" s="11" t="str">
        <f>IFERROR(INDEX(lvl_6[],MATCH(N2004,lvl_6[ID],0),MATCH(_xlfn.CONCAT(K2004,"_",L2004,"_",M2004),lvl_6[#Headers],0)),"Нет")</f>
        <v>НС. Фаза Ци</v>
      </c>
      <c r="I2004" s="12">
        <v>1</v>
      </c>
      <c r="J2004" s="12">
        <v>2</v>
      </c>
      <c r="K2004" s="12">
        <v>2</v>
      </c>
      <c r="L2004" s="12">
        <v>1</v>
      </c>
      <c r="M2004" s="12">
        <v>1</v>
      </c>
      <c r="N2004" s="12">
        <v>1</v>
      </c>
      <c r="O2004" s="12">
        <f>COUNTIF($P$2:P2004,P2004)</f>
        <v>27</v>
      </c>
      <c r="P2004" s="12" t="str">
        <f t="shared" si="94"/>
        <v>122010101</v>
      </c>
      <c r="Q2004" s="12" t="str">
        <f t="shared" si="95"/>
        <v>1220101010027</v>
      </c>
      <c r="R2004" s="20" t="s">
        <v>1451</v>
      </c>
      <c r="S2004" s="20" t="s">
        <v>1638</v>
      </c>
      <c r="AW2004" s="12">
        <v>9</v>
      </c>
      <c r="AY2004" s="12" t="s">
        <v>910</v>
      </c>
      <c r="BG2004" s="21">
        <v>0</v>
      </c>
      <c r="BJ2004" s="12">
        <v>1</v>
      </c>
    </row>
    <row r="2005" spans="1:62" ht="30" x14ac:dyDescent="0.25">
      <c r="A2005" s="12">
        <v>1</v>
      </c>
      <c r="B2005" s="11" t="str">
        <f t="shared" si="96"/>
        <v>Общий расчет. Ци Мень. Анализ Дворца. Структуры. НС. НС. Фаза Ци</v>
      </c>
      <c r="C2005" s="11" t="str">
        <f>IFERROR(VLOOKUP(I2005,lvl_1[],2,FALSE),"Нет")</f>
        <v>Общий расчет</v>
      </c>
      <c r="D2005" s="11" t="str">
        <f>IFERROR(VLOOKUP(Rule!J2005,lvl_2[],2,FALSE),"Нет")</f>
        <v>Ци Мень</v>
      </c>
      <c r="E2005" s="11" t="str">
        <f>IFERROR(VLOOKUP(Rule!K2005,lvl_3[],2,FALSE),"Нет")</f>
        <v>Анализ Дворца</v>
      </c>
      <c r="F2005" s="11" t="str">
        <f>IFERROR(INDEX(lvl_4[],MATCH(L2005,lvl_4[ID],0),MATCH(TEXT(K2005,"##0"),lvl_4[#Headers],0)),"Нет")</f>
        <v>Структуры</v>
      </c>
      <c r="G2005" s="11" t="str">
        <f>IFERROR(INDEX(lvl_5[],MATCH(M2005,lvl_5[ID],0),MATCH(_xlfn.CONCAT(TEXT(K2005,"##0"),"_",TEXT(L2005,"##0")),lvl_5[#Headers],0)),"Нет")</f>
        <v>НС</v>
      </c>
      <c r="H2005" s="11" t="str">
        <f>IFERROR(INDEX(lvl_6[],MATCH(N2005,lvl_6[ID],0),MATCH(_xlfn.CONCAT(K2005,"_",L2005,"_",M2005),lvl_6[#Headers],0)),"Нет")</f>
        <v>НС. Фаза Ци</v>
      </c>
      <c r="I2005" s="12">
        <v>1</v>
      </c>
      <c r="J2005" s="12">
        <v>2</v>
      </c>
      <c r="K2005" s="12">
        <v>2</v>
      </c>
      <c r="L2005" s="12">
        <v>1</v>
      </c>
      <c r="M2005" s="12">
        <v>1</v>
      </c>
      <c r="N2005" s="12">
        <v>1</v>
      </c>
      <c r="O2005" s="12">
        <f>COUNTIF($P$2:P2005,P2005)</f>
        <v>28</v>
      </c>
      <c r="P2005" s="12" t="str">
        <f t="shared" si="94"/>
        <v>122010101</v>
      </c>
      <c r="Q2005" s="12" t="str">
        <f t="shared" si="95"/>
        <v>1220101010028</v>
      </c>
      <c r="R2005" s="20" t="s">
        <v>1451</v>
      </c>
      <c r="S2005" s="20" t="s">
        <v>1639</v>
      </c>
      <c r="AW2005" s="12">
        <v>9</v>
      </c>
      <c r="AY2005" s="12" t="s">
        <v>912</v>
      </c>
      <c r="BG2005" s="21">
        <v>0.5</v>
      </c>
      <c r="BJ2005" s="12">
        <v>1</v>
      </c>
    </row>
    <row r="2006" spans="1:62" ht="30" x14ac:dyDescent="0.25">
      <c r="A2006" s="12">
        <v>1</v>
      </c>
      <c r="B2006" s="11" t="str">
        <f t="shared" si="96"/>
        <v>Общий расчет. Ци Мень. Анализ Дворца. Структуры. НС. НС. Фаза Ци</v>
      </c>
      <c r="C2006" s="11" t="str">
        <f>IFERROR(VLOOKUP(I2006,lvl_1[],2,FALSE),"Нет")</f>
        <v>Общий расчет</v>
      </c>
      <c r="D2006" s="11" t="str">
        <f>IFERROR(VLOOKUP(Rule!J2006,lvl_2[],2,FALSE),"Нет")</f>
        <v>Ци Мень</v>
      </c>
      <c r="E2006" s="11" t="str">
        <f>IFERROR(VLOOKUP(Rule!K2006,lvl_3[],2,FALSE),"Нет")</f>
        <v>Анализ Дворца</v>
      </c>
      <c r="F2006" s="11" t="str">
        <f>IFERROR(INDEX(lvl_4[],MATCH(L2006,lvl_4[ID],0),MATCH(TEXT(K2006,"##0"),lvl_4[#Headers],0)),"Нет")</f>
        <v>Структуры</v>
      </c>
      <c r="G2006" s="11" t="str">
        <f>IFERROR(INDEX(lvl_5[],MATCH(M2006,lvl_5[ID],0),MATCH(_xlfn.CONCAT(TEXT(K2006,"##0"),"_",TEXT(L2006,"##0")),lvl_5[#Headers],0)),"Нет")</f>
        <v>НС</v>
      </c>
      <c r="H2006" s="11" t="str">
        <f>IFERROR(INDEX(lvl_6[],MATCH(N2006,lvl_6[ID],0),MATCH(_xlfn.CONCAT(K2006,"_",L2006,"_",M2006),lvl_6[#Headers],0)),"Нет")</f>
        <v>НС. Фаза Ци</v>
      </c>
      <c r="I2006" s="12">
        <v>1</v>
      </c>
      <c r="J2006" s="12">
        <v>2</v>
      </c>
      <c r="K2006" s="12">
        <v>2</v>
      </c>
      <c r="L2006" s="12">
        <v>1</v>
      </c>
      <c r="M2006" s="12">
        <v>1</v>
      </c>
      <c r="N2006" s="12">
        <v>1</v>
      </c>
      <c r="O2006" s="12">
        <f>COUNTIF($P$2:P2006,P2006)</f>
        <v>29</v>
      </c>
      <c r="P2006" s="12" t="str">
        <f t="shared" si="94"/>
        <v>122010101</v>
      </c>
      <c r="Q2006" s="12" t="str">
        <f t="shared" si="95"/>
        <v>1220101010029</v>
      </c>
      <c r="R2006" s="20" t="s">
        <v>1451</v>
      </c>
      <c r="S2006" s="20" t="s">
        <v>1640</v>
      </c>
      <c r="AW2006" s="12">
        <v>9</v>
      </c>
      <c r="AY2006" s="12" t="s">
        <v>914</v>
      </c>
      <c r="BG2006" s="21">
        <v>0.5</v>
      </c>
      <c r="BJ2006" s="12">
        <v>1</v>
      </c>
    </row>
    <row r="2007" spans="1:62" ht="30" x14ac:dyDescent="0.25">
      <c r="A2007" s="12">
        <v>1</v>
      </c>
      <c r="B2007" s="11" t="str">
        <f t="shared" si="96"/>
        <v>Общий расчет. Ци Мень. Анализ Дворца. Структуры. НС. НС. Фаза Ци</v>
      </c>
      <c r="C2007" s="11" t="str">
        <f>IFERROR(VLOOKUP(I2007,lvl_1[],2,FALSE),"Нет")</f>
        <v>Общий расчет</v>
      </c>
      <c r="D2007" s="11" t="str">
        <f>IFERROR(VLOOKUP(Rule!J2007,lvl_2[],2,FALSE),"Нет")</f>
        <v>Ци Мень</v>
      </c>
      <c r="E2007" s="11" t="str">
        <f>IFERROR(VLOOKUP(Rule!K2007,lvl_3[],2,FALSE),"Нет")</f>
        <v>Анализ Дворца</v>
      </c>
      <c r="F2007" s="11" t="str">
        <f>IFERROR(INDEX(lvl_4[],MATCH(L2007,lvl_4[ID],0),MATCH(TEXT(K2007,"##0"),lvl_4[#Headers],0)),"Нет")</f>
        <v>Структуры</v>
      </c>
      <c r="G2007" s="11" t="str">
        <f>IFERROR(INDEX(lvl_5[],MATCH(M2007,lvl_5[ID],0),MATCH(_xlfn.CONCAT(TEXT(K2007,"##0"),"_",TEXT(L2007,"##0")),lvl_5[#Headers],0)),"Нет")</f>
        <v>НС</v>
      </c>
      <c r="H2007" s="11" t="str">
        <f>IFERROR(INDEX(lvl_6[],MATCH(N2007,lvl_6[ID],0),MATCH(_xlfn.CONCAT(K2007,"_",L2007,"_",M2007),lvl_6[#Headers],0)),"Нет")</f>
        <v>НС. Фаза Ци</v>
      </c>
      <c r="I2007" s="12">
        <v>1</v>
      </c>
      <c r="J2007" s="12">
        <v>2</v>
      </c>
      <c r="K2007" s="12">
        <v>2</v>
      </c>
      <c r="L2007" s="12">
        <v>1</v>
      </c>
      <c r="M2007" s="12">
        <v>1</v>
      </c>
      <c r="N2007" s="12">
        <v>1</v>
      </c>
      <c r="O2007" s="12">
        <f>COUNTIF($P$2:P2007,P2007)</f>
        <v>30</v>
      </c>
      <c r="P2007" s="12" t="str">
        <f t="shared" si="94"/>
        <v>122010101</v>
      </c>
      <c r="Q2007" s="12" t="str">
        <f t="shared" si="95"/>
        <v>1220101010030</v>
      </c>
      <c r="R2007" s="20" t="s">
        <v>1451</v>
      </c>
      <c r="S2007" s="20" t="s">
        <v>1641</v>
      </c>
      <c r="AW2007" s="12">
        <v>9</v>
      </c>
      <c r="AY2007" s="12" t="s">
        <v>916</v>
      </c>
      <c r="BG2007" s="21">
        <v>0</v>
      </c>
      <c r="BJ2007" s="12">
        <v>1</v>
      </c>
    </row>
    <row r="2008" spans="1:62" ht="30" x14ac:dyDescent="0.25">
      <c r="A2008" s="12">
        <v>1</v>
      </c>
      <c r="B2008" s="11" t="str">
        <f t="shared" si="96"/>
        <v>Общий расчет. Ци Мень. Анализ Дворца. Структуры. НС. НС. Фаза Ци</v>
      </c>
      <c r="C2008" s="11" t="str">
        <f>IFERROR(VLOOKUP(I2008,lvl_1[],2,FALSE),"Нет")</f>
        <v>Общий расчет</v>
      </c>
      <c r="D2008" s="11" t="str">
        <f>IFERROR(VLOOKUP(Rule!J2008,lvl_2[],2,FALSE),"Нет")</f>
        <v>Ци Мень</v>
      </c>
      <c r="E2008" s="11" t="str">
        <f>IFERROR(VLOOKUP(Rule!K2008,lvl_3[],2,FALSE),"Нет")</f>
        <v>Анализ Дворца</v>
      </c>
      <c r="F2008" s="11" t="str">
        <f>IFERROR(INDEX(lvl_4[],MATCH(L2008,lvl_4[ID],0),MATCH(TEXT(K2008,"##0"),lvl_4[#Headers],0)),"Нет")</f>
        <v>Структуры</v>
      </c>
      <c r="G2008" s="11" t="str">
        <f>IFERROR(INDEX(lvl_5[],MATCH(M2008,lvl_5[ID],0),MATCH(_xlfn.CONCAT(TEXT(K2008,"##0"),"_",TEXT(L2008,"##0")),lvl_5[#Headers],0)),"Нет")</f>
        <v>НС</v>
      </c>
      <c r="H2008" s="11" t="str">
        <f>IFERROR(INDEX(lvl_6[],MATCH(N2008,lvl_6[ID],0),MATCH(_xlfn.CONCAT(K2008,"_",L2008,"_",M2008),lvl_6[#Headers],0)),"Нет")</f>
        <v>НС. Фаза Ци</v>
      </c>
      <c r="I2008" s="12">
        <v>1</v>
      </c>
      <c r="J2008" s="12">
        <v>2</v>
      </c>
      <c r="K2008" s="12">
        <v>2</v>
      </c>
      <c r="L2008" s="12">
        <v>1</v>
      </c>
      <c r="M2008" s="12">
        <v>1</v>
      </c>
      <c r="N2008" s="12">
        <v>1</v>
      </c>
      <c r="O2008" s="12">
        <f>COUNTIF($P$2:P2008,P2008)</f>
        <v>31</v>
      </c>
      <c r="P2008" s="12" t="str">
        <f t="shared" si="94"/>
        <v>122010101</v>
      </c>
      <c r="Q2008" s="12" t="str">
        <f t="shared" si="95"/>
        <v>1220101010031</v>
      </c>
      <c r="R2008" s="20" t="s">
        <v>1451</v>
      </c>
      <c r="S2008" s="20" t="s">
        <v>1642</v>
      </c>
      <c r="AW2008" s="12">
        <v>2</v>
      </c>
      <c r="AY2008" s="12" t="s">
        <v>899</v>
      </c>
      <c r="BG2008" s="21">
        <v>0</v>
      </c>
      <c r="BJ2008" s="12">
        <v>1</v>
      </c>
    </row>
    <row r="2009" spans="1:62" ht="30" x14ac:dyDescent="0.25">
      <c r="A2009" s="12">
        <v>1</v>
      </c>
      <c r="B2009" s="11" t="str">
        <f t="shared" si="96"/>
        <v>Общий расчет. Ци Мень. Анализ Дворца. Структуры. НС. НС. Фаза Ци</v>
      </c>
      <c r="C2009" s="11" t="str">
        <f>IFERROR(VLOOKUP(I2009,lvl_1[],2,FALSE),"Нет")</f>
        <v>Общий расчет</v>
      </c>
      <c r="D2009" s="11" t="str">
        <f>IFERROR(VLOOKUP(Rule!J2009,lvl_2[],2,FALSE),"Нет")</f>
        <v>Ци Мень</v>
      </c>
      <c r="E2009" s="11" t="str">
        <f>IFERROR(VLOOKUP(Rule!K2009,lvl_3[],2,FALSE),"Нет")</f>
        <v>Анализ Дворца</v>
      </c>
      <c r="F2009" s="11" t="str">
        <f>IFERROR(INDEX(lvl_4[],MATCH(L2009,lvl_4[ID],0),MATCH(TEXT(K2009,"##0"),lvl_4[#Headers],0)),"Нет")</f>
        <v>Структуры</v>
      </c>
      <c r="G2009" s="11" t="str">
        <f>IFERROR(INDEX(lvl_5[],MATCH(M2009,lvl_5[ID],0),MATCH(_xlfn.CONCAT(TEXT(K2009,"##0"),"_",TEXT(L2009,"##0")),lvl_5[#Headers],0)),"Нет")</f>
        <v>НС</v>
      </c>
      <c r="H2009" s="11" t="str">
        <f>IFERROR(INDEX(lvl_6[],MATCH(N2009,lvl_6[ID],0),MATCH(_xlfn.CONCAT(K2009,"_",L2009,"_",M2009),lvl_6[#Headers],0)),"Нет")</f>
        <v>НС. Фаза Ци</v>
      </c>
      <c r="I2009" s="12">
        <v>1</v>
      </c>
      <c r="J2009" s="12">
        <v>2</v>
      </c>
      <c r="K2009" s="12">
        <v>2</v>
      </c>
      <c r="L2009" s="12">
        <v>1</v>
      </c>
      <c r="M2009" s="12">
        <v>1</v>
      </c>
      <c r="N2009" s="12">
        <v>1</v>
      </c>
      <c r="O2009" s="12">
        <f>COUNTIF($P$2:P2009,P2009)</f>
        <v>32</v>
      </c>
      <c r="P2009" s="12" t="str">
        <f t="shared" si="94"/>
        <v>122010101</v>
      </c>
      <c r="Q2009" s="12" t="str">
        <f t="shared" si="95"/>
        <v>1220101010032</v>
      </c>
      <c r="R2009" s="20" t="s">
        <v>1451</v>
      </c>
      <c r="S2009" s="20" t="s">
        <v>1643</v>
      </c>
      <c r="AW2009" s="12">
        <v>2</v>
      </c>
      <c r="AY2009" s="12" t="s">
        <v>901</v>
      </c>
      <c r="BG2009" s="21">
        <v>0.5</v>
      </c>
      <c r="BJ2009" s="12">
        <v>1</v>
      </c>
    </row>
    <row r="2010" spans="1:62" ht="30" x14ac:dyDescent="0.25">
      <c r="A2010" s="12">
        <v>1</v>
      </c>
      <c r="B2010" s="11" t="str">
        <f t="shared" si="96"/>
        <v>Общий расчет. Ци Мень. Анализ Дворца. Структуры. НС. НС. Фаза Ци</v>
      </c>
      <c r="C2010" s="11" t="str">
        <f>IFERROR(VLOOKUP(I2010,lvl_1[],2,FALSE),"Нет")</f>
        <v>Общий расчет</v>
      </c>
      <c r="D2010" s="11" t="str">
        <f>IFERROR(VLOOKUP(Rule!J2010,lvl_2[],2,FALSE),"Нет")</f>
        <v>Ци Мень</v>
      </c>
      <c r="E2010" s="11" t="str">
        <f>IFERROR(VLOOKUP(Rule!K2010,lvl_3[],2,FALSE),"Нет")</f>
        <v>Анализ Дворца</v>
      </c>
      <c r="F2010" s="11" t="str">
        <f>IFERROR(INDEX(lvl_4[],MATCH(L2010,lvl_4[ID],0),MATCH(TEXT(K2010,"##0"),lvl_4[#Headers],0)),"Нет")</f>
        <v>Структуры</v>
      </c>
      <c r="G2010" s="11" t="str">
        <f>IFERROR(INDEX(lvl_5[],MATCH(M2010,lvl_5[ID],0),MATCH(_xlfn.CONCAT(TEXT(K2010,"##0"),"_",TEXT(L2010,"##0")),lvl_5[#Headers],0)),"Нет")</f>
        <v>НС</v>
      </c>
      <c r="H2010" s="11" t="str">
        <f>IFERROR(INDEX(lvl_6[],MATCH(N2010,lvl_6[ID],0),MATCH(_xlfn.CONCAT(K2010,"_",L2010,"_",M2010),lvl_6[#Headers],0)),"Нет")</f>
        <v>НС. Фаза Ци</v>
      </c>
      <c r="I2010" s="12">
        <v>1</v>
      </c>
      <c r="J2010" s="12">
        <v>2</v>
      </c>
      <c r="K2010" s="12">
        <v>2</v>
      </c>
      <c r="L2010" s="12">
        <v>1</v>
      </c>
      <c r="M2010" s="12">
        <v>1</v>
      </c>
      <c r="N2010" s="12">
        <v>1</v>
      </c>
      <c r="O2010" s="12">
        <f>COUNTIF($P$2:P2010,P2010)</f>
        <v>33</v>
      </c>
      <c r="P2010" s="12" t="str">
        <f t="shared" si="94"/>
        <v>122010101</v>
      </c>
      <c r="Q2010" s="12" t="str">
        <f t="shared" si="95"/>
        <v>1220101010033</v>
      </c>
      <c r="R2010" s="20" t="s">
        <v>1451</v>
      </c>
      <c r="S2010" s="20" t="s">
        <v>1644</v>
      </c>
      <c r="AW2010" s="12">
        <v>2</v>
      </c>
      <c r="AY2010" s="12" t="s">
        <v>903</v>
      </c>
      <c r="BG2010" s="21">
        <v>0.5</v>
      </c>
      <c r="BJ2010" s="12">
        <v>1</v>
      </c>
    </row>
    <row r="2011" spans="1:62" ht="30" x14ac:dyDescent="0.25">
      <c r="A2011" s="12">
        <v>1</v>
      </c>
      <c r="B2011" s="11" t="str">
        <f t="shared" si="96"/>
        <v>Общий расчет. Ци Мень. Анализ Дворца. Структуры. НС. НС. Фаза Ци</v>
      </c>
      <c r="C2011" s="11" t="str">
        <f>IFERROR(VLOOKUP(I2011,lvl_1[],2,FALSE),"Нет")</f>
        <v>Общий расчет</v>
      </c>
      <c r="D2011" s="11" t="str">
        <f>IFERROR(VLOOKUP(Rule!J2011,lvl_2[],2,FALSE),"Нет")</f>
        <v>Ци Мень</v>
      </c>
      <c r="E2011" s="11" t="str">
        <f>IFERROR(VLOOKUP(Rule!K2011,lvl_3[],2,FALSE),"Нет")</f>
        <v>Анализ Дворца</v>
      </c>
      <c r="F2011" s="11" t="str">
        <f>IFERROR(INDEX(lvl_4[],MATCH(L2011,lvl_4[ID],0),MATCH(TEXT(K2011,"##0"),lvl_4[#Headers],0)),"Нет")</f>
        <v>Структуры</v>
      </c>
      <c r="G2011" s="11" t="str">
        <f>IFERROR(INDEX(lvl_5[],MATCH(M2011,lvl_5[ID],0),MATCH(_xlfn.CONCAT(TEXT(K2011,"##0"),"_",TEXT(L2011,"##0")),lvl_5[#Headers],0)),"Нет")</f>
        <v>НС</v>
      </c>
      <c r="H2011" s="11" t="str">
        <f>IFERROR(INDEX(lvl_6[],MATCH(N2011,lvl_6[ID],0),MATCH(_xlfn.CONCAT(K2011,"_",L2011,"_",M2011),lvl_6[#Headers],0)),"Нет")</f>
        <v>НС. Фаза Ци</v>
      </c>
      <c r="I2011" s="12">
        <v>1</v>
      </c>
      <c r="J2011" s="12">
        <v>2</v>
      </c>
      <c r="K2011" s="12">
        <v>2</v>
      </c>
      <c r="L2011" s="12">
        <v>1</v>
      </c>
      <c r="M2011" s="12">
        <v>1</v>
      </c>
      <c r="N2011" s="12">
        <v>1</v>
      </c>
      <c r="O2011" s="12">
        <f>COUNTIF($P$2:P2011,P2011)</f>
        <v>34</v>
      </c>
      <c r="P2011" s="12" t="str">
        <f t="shared" si="94"/>
        <v>122010101</v>
      </c>
      <c r="Q2011" s="12" t="str">
        <f t="shared" si="95"/>
        <v>1220101010034</v>
      </c>
      <c r="R2011" s="20" t="s">
        <v>1451</v>
      </c>
      <c r="S2011" s="20" t="s">
        <v>1645</v>
      </c>
      <c r="AW2011" s="12">
        <v>2</v>
      </c>
      <c r="AY2011" s="12" t="s">
        <v>905</v>
      </c>
      <c r="BG2011" s="21">
        <v>1</v>
      </c>
      <c r="BJ2011" s="12">
        <v>1</v>
      </c>
    </row>
    <row r="2012" spans="1:62" ht="30" x14ac:dyDescent="0.25">
      <c r="A2012" s="12">
        <v>1</v>
      </c>
      <c r="B2012" s="11" t="str">
        <f t="shared" si="96"/>
        <v>Общий расчет. Ци Мень. Анализ Дворца. Структуры. НС. НС. Фаза Ци</v>
      </c>
      <c r="C2012" s="11" t="str">
        <f>IFERROR(VLOOKUP(I2012,lvl_1[],2,FALSE),"Нет")</f>
        <v>Общий расчет</v>
      </c>
      <c r="D2012" s="11" t="str">
        <f>IFERROR(VLOOKUP(Rule!J2012,lvl_2[],2,FALSE),"Нет")</f>
        <v>Ци Мень</v>
      </c>
      <c r="E2012" s="11" t="str">
        <f>IFERROR(VLOOKUP(Rule!K2012,lvl_3[],2,FALSE),"Нет")</f>
        <v>Анализ Дворца</v>
      </c>
      <c r="F2012" s="11" t="str">
        <f>IFERROR(INDEX(lvl_4[],MATCH(L2012,lvl_4[ID],0),MATCH(TEXT(K2012,"##0"),lvl_4[#Headers],0)),"Нет")</f>
        <v>Структуры</v>
      </c>
      <c r="G2012" s="11" t="str">
        <f>IFERROR(INDEX(lvl_5[],MATCH(M2012,lvl_5[ID],0),MATCH(_xlfn.CONCAT(TEXT(K2012,"##0"),"_",TEXT(L2012,"##0")),lvl_5[#Headers],0)),"Нет")</f>
        <v>НС</v>
      </c>
      <c r="H2012" s="11" t="str">
        <f>IFERROR(INDEX(lvl_6[],MATCH(N2012,lvl_6[ID],0),MATCH(_xlfn.CONCAT(K2012,"_",L2012,"_",M2012),lvl_6[#Headers],0)),"Нет")</f>
        <v>НС. Фаза Ци</v>
      </c>
      <c r="I2012" s="12">
        <v>1</v>
      </c>
      <c r="J2012" s="12">
        <v>2</v>
      </c>
      <c r="K2012" s="12">
        <v>2</v>
      </c>
      <c r="L2012" s="12">
        <v>1</v>
      </c>
      <c r="M2012" s="12">
        <v>1</v>
      </c>
      <c r="N2012" s="12">
        <v>1</v>
      </c>
      <c r="O2012" s="12">
        <f>COUNTIF($P$2:P2012,P2012)</f>
        <v>35</v>
      </c>
      <c r="P2012" s="12" t="str">
        <f t="shared" si="94"/>
        <v>122010101</v>
      </c>
      <c r="Q2012" s="12" t="str">
        <f t="shared" si="95"/>
        <v>1220101010035</v>
      </c>
      <c r="R2012" s="20" t="s">
        <v>1451</v>
      </c>
      <c r="S2012" s="20" t="s">
        <v>1646</v>
      </c>
      <c r="AW2012" s="12">
        <v>2</v>
      </c>
      <c r="AY2012" s="12" t="s">
        <v>907</v>
      </c>
      <c r="BG2012" s="21">
        <v>0.5</v>
      </c>
      <c r="BJ2012" s="12">
        <v>1</v>
      </c>
    </row>
    <row r="2013" spans="1:62" ht="30" x14ac:dyDescent="0.25">
      <c r="A2013" s="12">
        <v>1</v>
      </c>
      <c r="B2013" s="11" t="str">
        <f t="shared" si="96"/>
        <v>Общий расчет. Ци Мень. Анализ Дворца. Структуры. НС. НС. Фаза Ци</v>
      </c>
      <c r="C2013" s="11" t="str">
        <f>IFERROR(VLOOKUP(I2013,lvl_1[],2,FALSE),"Нет")</f>
        <v>Общий расчет</v>
      </c>
      <c r="D2013" s="11" t="str">
        <f>IFERROR(VLOOKUP(Rule!J2013,lvl_2[],2,FALSE),"Нет")</f>
        <v>Ци Мень</v>
      </c>
      <c r="E2013" s="11" t="str">
        <f>IFERROR(VLOOKUP(Rule!K2013,lvl_3[],2,FALSE),"Нет")</f>
        <v>Анализ Дворца</v>
      </c>
      <c r="F2013" s="11" t="str">
        <f>IFERROR(INDEX(lvl_4[],MATCH(L2013,lvl_4[ID],0),MATCH(TEXT(K2013,"##0"),lvl_4[#Headers],0)),"Нет")</f>
        <v>Структуры</v>
      </c>
      <c r="G2013" s="11" t="str">
        <f>IFERROR(INDEX(lvl_5[],MATCH(M2013,lvl_5[ID],0),MATCH(_xlfn.CONCAT(TEXT(K2013,"##0"),"_",TEXT(L2013,"##0")),lvl_5[#Headers],0)),"Нет")</f>
        <v>НС</v>
      </c>
      <c r="H2013" s="11" t="str">
        <f>IFERROR(INDEX(lvl_6[],MATCH(N2013,lvl_6[ID],0),MATCH(_xlfn.CONCAT(K2013,"_",L2013,"_",M2013),lvl_6[#Headers],0)),"Нет")</f>
        <v>НС. Фаза Ци</v>
      </c>
      <c r="I2013" s="12">
        <v>1</v>
      </c>
      <c r="J2013" s="12">
        <v>2</v>
      </c>
      <c r="K2013" s="12">
        <v>2</v>
      </c>
      <c r="L2013" s="12">
        <v>1</v>
      </c>
      <c r="M2013" s="12">
        <v>1</v>
      </c>
      <c r="N2013" s="12">
        <v>1</v>
      </c>
      <c r="O2013" s="12">
        <f>COUNTIF($P$2:P2013,P2013)</f>
        <v>36</v>
      </c>
      <c r="P2013" s="12" t="str">
        <f t="shared" si="94"/>
        <v>122010101</v>
      </c>
      <c r="Q2013" s="12" t="str">
        <f t="shared" si="95"/>
        <v>1220101010036</v>
      </c>
      <c r="R2013" s="20" t="s">
        <v>1451</v>
      </c>
      <c r="S2013" s="20" t="s">
        <v>1647</v>
      </c>
      <c r="AW2013" s="12">
        <v>2</v>
      </c>
      <c r="AY2013" s="12" t="s">
        <v>908</v>
      </c>
      <c r="BG2013" s="21">
        <v>1</v>
      </c>
      <c r="BJ2013" s="12">
        <v>1</v>
      </c>
    </row>
    <row r="2014" spans="1:62" ht="30" x14ac:dyDescent="0.25">
      <c r="A2014" s="12">
        <v>1</v>
      </c>
      <c r="B2014" s="11" t="str">
        <f t="shared" si="96"/>
        <v>Общий расчет. Ци Мень. Анализ Дворца. Структуры. НС. НС. Фаза Ци</v>
      </c>
      <c r="C2014" s="11" t="str">
        <f>IFERROR(VLOOKUP(I2014,lvl_1[],2,FALSE),"Нет")</f>
        <v>Общий расчет</v>
      </c>
      <c r="D2014" s="11" t="str">
        <f>IFERROR(VLOOKUP(Rule!J2014,lvl_2[],2,FALSE),"Нет")</f>
        <v>Ци Мень</v>
      </c>
      <c r="E2014" s="11" t="str">
        <f>IFERROR(VLOOKUP(Rule!K2014,lvl_3[],2,FALSE),"Нет")</f>
        <v>Анализ Дворца</v>
      </c>
      <c r="F2014" s="11" t="str">
        <f>IFERROR(INDEX(lvl_4[],MATCH(L2014,lvl_4[ID],0),MATCH(TEXT(K2014,"##0"),lvl_4[#Headers],0)),"Нет")</f>
        <v>Структуры</v>
      </c>
      <c r="G2014" s="11" t="str">
        <f>IFERROR(INDEX(lvl_5[],MATCH(M2014,lvl_5[ID],0),MATCH(_xlfn.CONCAT(TEXT(K2014,"##0"),"_",TEXT(L2014,"##0")),lvl_5[#Headers],0)),"Нет")</f>
        <v>НС</v>
      </c>
      <c r="H2014" s="11" t="str">
        <f>IFERROR(INDEX(lvl_6[],MATCH(N2014,lvl_6[ID],0),MATCH(_xlfn.CONCAT(K2014,"_",L2014,"_",M2014),lvl_6[#Headers],0)),"Нет")</f>
        <v>НС. Фаза Ци</v>
      </c>
      <c r="I2014" s="12">
        <v>1</v>
      </c>
      <c r="J2014" s="12">
        <v>2</v>
      </c>
      <c r="K2014" s="12">
        <v>2</v>
      </c>
      <c r="L2014" s="12">
        <v>1</v>
      </c>
      <c r="M2014" s="12">
        <v>1</v>
      </c>
      <c r="N2014" s="12">
        <v>1</v>
      </c>
      <c r="O2014" s="12">
        <f>COUNTIF($P$2:P2014,P2014)</f>
        <v>37</v>
      </c>
      <c r="P2014" s="12" t="str">
        <f t="shared" si="94"/>
        <v>122010101</v>
      </c>
      <c r="Q2014" s="12" t="str">
        <f t="shared" si="95"/>
        <v>1220101010037</v>
      </c>
      <c r="R2014" s="20" t="s">
        <v>1451</v>
      </c>
      <c r="S2014" s="20" t="s">
        <v>1648</v>
      </c>
      <c r="AW2014" s="12">
        <v>2</v>
      </c>
      <c r="AY2014" s="12" t="s">
        <v>910</v>
      </c>
      <c r="BG2014" s="21">
        <v>1</v>
      </c>
      <c r="BJ2014" s="12">
        <v>1</v>
      </c>
    </row>
    <row r="2015" spans="1:62" ht="30" x14ac:dyDescent="0.25">
      <c r="A2015" s="12">
        <v>1</v>
      </c>
      <c r="B2015" s="11" t="str">
        <f t="shared" si="96"/>
        <v>Общий расчет. Ци Мень. Анализ Дворца. Структуры. НС. НС. Фаза Ци</v>
      </c>
      <c r="C2015" s="11" t="str">
        <f>IFERROR(VLOOKUP(I2015,lvl_1[],2,FALSE),"Нет")</f>
        <v>Общий расчет</v>
      </c>
      <c r="D2015" s="11" t="str">
        <f>IFERROR(VLOOKUP(Rule!J2015,lvl_2[],2,FALSE),"Нет")</f>
        <v>Ци Мень</v>
      </c>
      <c r="E2015" s="11" t="str">
        <f>IFERROR(VLOOKUP(Rule!K2015,lvl_3[],2,FALSE),"Нет")</f>
        <v>Анализ Дворца</v>
      </c>
      <c r="F2015" s="11" t="str">
        <f>IFERROR(INDEX(lvl_4[],MATCH(L2015,lvl_4[ID],0),MATCH(TEXT(K2015,"##0"),lvl_4[#Headers],0)),"Нет")</f>
        <v>Структуры</v>
      </c>
      <c r="G2015" s="11" t="str">
        <f>IFERROR(INDEX(lvl_5[],MATCH(M2015,lvl_5[ID],0),MATCH(_xlfn.CONCAT(TEXT(K2015,"##0"),"_",TEXT(L2015,"##0")),lvl_5[#Headers],0)),"Нет")</f>
        <v>НС</v>
      </c>
      <c r="H2015" s="11" t="str">
        <f>IFERROR(INDEX(lvl_6[],MATCH(N2015,lvl_6[ID],0),MATCH(_xlfn.CONCAT(K2015,"_",L2015,"_",M2015),lvl_6[#Headers],0)),"Нет")</f>
        <v>НС. Фаза Ци</v>
      </c>
      <c r="I2015" s="12">
        <v>1</v>
      </c>
      <c r="J2015" s="12">
        <v>2</v>
      </c>
      <c r="K2015" s="12">
        <v>2</v>
      </c>
      <c r="L2015" s="12">
        <v>1</v>
      </c>
      <c r="M2015" s="12">
        <v>1</v>
      </c>
      <c r="N2015" s="12">
        <v>1</v>
      </c>
      <c r="O2015" s="12">
        <f>COUNTIF($P$2:P2015,P2015)</f>
        <v>38</v>
      </c>
      <c r="P2015" s="12" t="str">
        <f t="shared" si="94"/>
        <v>122010101</v>
      </c>
      <c r="Q2015" s="12" t="str">
        <f t="shared" si="95"/>
        <v>1220101010038</v>
      </c>
      <c r="R2015" s="20" t="s">
        <v>1451</v>
      </c>
      <c r="S2015" s="20" t="s">
        <v>1649</v>
      </c>
      <c r="AW2015" s="12">
        <v>2</v>
      </c>
      <c r="AY2015" s="12" t="s">
        <v>912</v>
      </c>
      <c r="BG2015" s="21">
        <v>0.5</v>
      </c>
      <c r="BJ2015" s="12">
        <v>1</v>
      </c>
    </row>
    <row r="2016" spans="1:62" ht="30" x14ac:dyDescent="0.25">
      <c r="A2016" s="12">
        <v>1</v>
      </c>
      <c r="B2016" s="11" t="str">
        <f t="shared" si="96"/>
        <v>Общий расчет. Ци Мень. Анализ Дворца. Структуры. НС. НС. Фаза Ци</v>
      </c>
      <c r="C2016" s="11" t="str">
        <f>IFERROR(VLOOKUP(I2016,lvl_1[],2,FALSE),"Нет")</f>
        <v>Общий расчет</v>
      </c>
      <c r="D2016" s="11" t="str">
        <f>IFERROR(VLOOKUP(Rule!J2016,lvl_2[],2,FALSE),"Нет")</f>
        <v>Ци Мень</v>
      </c>
      <c r="E2016" s="11" t="str">
        <f>IFERROR(VLOOKUP(Rule!K2016,lvl_3[],2,FALSE),"Нет")</f>
        <v>Анализ Дворца</v>
      </c>
      <c r="F2016" s="11" t="str">
        <f>IFERROR(INDEX(lvl_4[],MATCH(L2016,lvl_4[ID],0),MATCH(TEXT(K2016,"##0"),lvl_4[#Headers],0)),"Нет")</f>
        <v>Структуры</v>
      </c>
      <c r="G2016" s="11" t="str">
        <f>IFERROR(INDEX(lvl_5[],MATCH(M2016,lvl_5[ID],0),MATCH(_xlfn.CONCAT(TEXT(K2016,"##0"),"_",TEXT(L2016,"##0")),lvl_5[#Headers],0)),"Нет")</f>
        <v>НС</v>
      </c>
      <c r="H2016" s="11" t="str">
        <f>IFERROR(INDEX(lvl_6[],MATCH(N2016,lvl_6[ID],0),MATCH(_xlfn.CONCAT(K2016,"_",L2016,"_",M2016),lvl_6[#Headers],0)),"Нет")</f>
        <v>НС. Фаза Ци</v>
      </c>
      <c r="I2016" s="12">
        <v>1</v>
      </c>
      <c r="J2016" s="12">
        <v>2</v>
      </c>
      <c r="K2016" s="12">
        <v>2</v>
      </c>
      <c r="L2016" s="12">
        <v>1</v>
      </c>
      <c r="M2016" s="12">
        <v>1</v>
      </c>
      <c r="N2016" s="12">
        <v>1</v>
      </c>
      <c r="O2016" s="12">
        <f>COUNTIF($P$2:P2016,P2016)</f>
        <v>39</v>
      </c>
      <c r="P2016" s="12" t="str">
        <f t="shared" si="94"/>
        <v>122010101</v>
      </c>
      <c r="Q2016" s="12" t="str">
        <f t="shared" si="95"/>
        <v>1220101010039</v>
      </c>
      <c r="R2016" s="20" t="s">
        <v>1451</v>
      </c>
      <c r="S2016" s="20" t="s">
        <v>1650</v>
      </c>
      <c r="AW2016" s="12">
        <v>2</v>
      </c>
      <c r="AY2016" s="12" t="s">
        <v>914</v>
      </c>
      <c r="BG2016" s="21">
        <v>0.5</v>
      </c>
      <c r="BJ2016" s="12">
        <v>1</v>
      </c>
    </row>
    <row r="2017" spans="1:62" ht="30" x14ac:dyDescent="0.25">
      <c r="A2017" s="12">
        <v>1</v>
      </c>
      <c r="B2017" s="11" t="str">
        <f t="shared" si="96"/>
        <v>Общий расчет. Ци Мень. Анализ Дворца. Структуры. НС. НС. Фаза Ци</v>
      </c>
      <c r="C2017" s="11" t="str">
        <f>IFERROR(VLOOKUP(I2017,lvl_1[],2,FALSE),"Нет")</f>
        <v>Общий расчет</v>
      </c>
      <c r="D2017" s="11" t="str">
        <f>IFERROR(VLOOKUP(Rule!J2017,lvl_2[],2,FALSE),"Нет")</f>
        <v>Ци Мень</v>
      </c>
      <c r="E2017" s="11" t="str">
        <f>IFERROR(VLOOKUP(Rule!K2017,lvl_3[],2,FALSE),"Нет")</f>
        <v>Анализ Дворца</v>
      </c>
      <c r="F2017" s="11" t="str">
        <f>IFERROR(INDEX(lvl_4[],MATCH(L2017,lvl_4[ID],0),MATCH(TEXT(K2017,"##0"),lvl_4[#Headers],0)),"Нет")</f>
        <v>Структуры</v>
      </c>
      <c r="G2017" s="11" t="str">
        <f>IFERROR(INDEX(lvl_5[],MATCH(M2017,lvl_5[ID],0),MATCH(_xlfn.CONCAT(TEXT(K2017,"##0"),"_",TEXT(L2017,"##0")),lvl_5[#Headers],0)),"Нет")</f>
        <v>НС</v>
      </c>
      <c r="H2017" s="11" t="str">
        <f>IFERROR(INDEX(lvl_6[],MATCH(N2017,lvl_6[ID],0),MATCH(_xlfn.CONCAT(K2017,"_",L2017,"_",M2017),lvl_6[#Headers],0)),"Нет")</f>
        <v>НС. Фаза Ци</v>
      </c>
      <c r="I2017" s="12">
        <v>1</v>
      </c>
      <c r="J2017" s="12">
        <v>2</v>
      </c>
      <c r="K2017" s="12">
        <v>2</v>
      </c>
      <c r="L2017" s="12">
        <v>1</v>
      </c>
      <c r="M2017" s="12">
        <v>1</v>
      </c>
      <c r="N2017" s="12">
        <v>1</v>
      </c>
      <c r="O2017" s="12">
        <f>COUNTIF($P$2:P2017,P2017)</f>
        <v>40</v>
      </c>
      <c r="P2017" s="12" t="str">
        <f t="shared" si="94"/>
        <v>122010101</v>
      </c>
      <c r="Q2017" s="12" t="str">
        <f t="shared" si="95"/>
        <v>1220101010040</v>
      </c>
      <c r="R2017" s="20" t="s">
        <v>1451</v>
      </c>
      <c r="S2017" s="20" t="s">
        <v>1651</v>
      </c>
      <c r="AW2017" s="12">
        <v>2</v>
      </c>
      <c r="AY2017" s="12" t="s">
        <v>916</v>
      </c>
      <c r="BG2017" s="21">
        <v>0</v>
      </c>
      <c r="BJ2017" s="12">
        <v>1</v>
      </c>
    </row>
    <row r="2018" spans="1:62" ht="30" x14ac:dyDescent="0.25">
      <c r="A2018" s="12">
        <v>1</v>
      </c>
      <c r="B2018" s="11" t="str">
        <f t="shared" si="96"/>
        <v>Общий расчет. Ци Мень. Анализ Дворца. Структуры. НС. НС. Фаза Ци</v>
      </c>
      <c r="C2018" s="11" t="str">
        <f>IFERROR(VLOOKUP(I2018,lvl_1[],2,FALSE),"Нет")</f>
        <v>Общий расчет</v>
      </c>
      <c r="D2018" s="11" t="str">
        <f>IFERROR(VLOOKUP(Rule!J2018,lvl_2[],2,FALSE),"Нет")</f>
        <v>Ци Мень</v>
      </c>
      <c r="E2018" s="11" t="str">
        <f>IFERROR(VLOOKUP(Rule!K2018,lvl_3[],2,FALSE),"Нет")</f>
        <v>Анализ Дворца</v>
      </c>
      <c r="F2018" s="11" t="str">
        <f>IFERROR(INDEX(lvl_4[],MATCH(L2018,lvl_4[ID],0),MATCH(TEXT(K2018,"##0"),lvl_4[#Headers],0)),"Нет")</f>
        <v>Структуры</v>
      </c>
      <c r="G2018" s="11" t="str">
        <f>IFERROR(INDEX(lvl_5[],MATCH(M2018,lvl_5[ID],0),MATCH(_xlfn.CONCAT(TEXT(K2018,"##0"),"_",TEXT(L2018,"##0")),lvl_5[#Headers],0)),"Нет")</f>
        <v>НС</v>
      </c>
      <c r="H2018" s="11" t="str">
        <f>IFERROR(INDEX(lvl_6[],MATCH(N2018,lvl_6[ID],0),MATCH(_xlfn.CONCAT(K2018,"_",L2018,"_",M2018),lvl_6[#Headers],0)),"Нет")</f>
        <v>НС. Фаза Ци</v>
      </c>
      <c r="I2018" s="12">
        <v>1</v>
      </c>
      <c r="J2018" s="12">
        <v>2</v>
      </c>
      <c r="K2018" s="12">
        <v>2</v>
      </c>
      <c r="L2018" s="12">
        <v>1</v>
      </c>
      <c r="M2018" s="12">
        <v>1</v>
      </c>
      <c r="N2018" s="12">
        <v>1</v>
      </c>
      <c r="O2018" s="12">
        <f>COUNTIF($P$2:P2018,P2018)</f>
        <v>41</v>
      </c>
      <c r="P2018" s="12" t="str">
        <f t="shared" si="94"/>
        <v>122010101</v>
      </c>
      <c r="Q2018" s="12" t="str">
        <f t="shared" si="95"/>
        <v>1220101010041</v>
      </c>
      <c r="R2018" s="20" t="s">
        <v>1451</v>
      </c>
      <c r="S2018" s="20" t="s">
        <v>1652</v>
      </c>
      <c r="AW2018" s="12">
        <v>2</v>
      </c>
      <c r="AY2018" s="12" t="s">
        <v>899</v>
      </c>
      <c r="BG2018" s="21">
        <v>0</v>
      </c>
      <c r="BJ2018" s="12">
        <v>1</v>
      </c>
    </row>
    <row r="2019" spans="1:62" ht="30" x14ac:dyDescent="0.25">
      <c r="A2019" s="12">
        <v>1</v>
      </c>
      <c r="B2019" s="11" t="str">
        <f t="shared" si="96"/>
        <v>Общий расчет. Ци Мень. Анализ Дворца. Структуры. НС. НС. Фаза Ци</v>
      </c>
      <c r="C2019" s="11" t="str">
        <f>IFERROR(VLOOKUP(I2019,lvl_1[],2,FALSE),"Нет")</f>
        <v>Общий расчет</v>
      </c>
      <c r="D2019" s="11" t="str">
        <f>IFERROR(VLOOKUP(Rule!J2019,lvl_2[],2,FALSE),"Нет")</f>
        <v>Ци Мень</v>
      </c>
      <c r="E2019" s="11" t="str">
        <f>IFERROR(VLOOKUP(Rule!K2019,lvl_3[],2,FALSE),"Нет")</f>
        <v>Анализ Дворца</v>
      </c>
      <c r="F2019" s="11" t="str">
        <f>IFERROR(INDEX(lvl_4[],MATCH(L2019,lvl_4[ID],0),MATCH(TEXT(K2019,"##0"),lvl_4[#Headers],0)),"Нет")</f>
        <v>Структуры</v>
      </c>
      <c r="G2019" s="11" t="str">
        <f>IFERROR(INDEX(lvl_5[],MATCH(M2019,lvl_5[ID],0),MATCH(_xlfn.CONCAT(TEXT(K2019,"##0"),"_",TEXT(L2019,"##0")),lvl_5[#Headers],0)),"Нет")</f>
        <v>НС</v>
      </c>
      <c r="H2019" s="11" t="str">
        <f>IFERROR(INDEX(lvl_6[],MATCH(N2019,lvl_6[ID],0),MATCH(_xlfn.CONCAT(K2019,"_",L2019,"_",M2019),lvl_6[#Headers],0)),"Нет")</f>
        <v>НС. Фаза Ци</v>
      </c>
      <c r="I2019" s="12">
        <v>1</v>
      </c>
      <c r="J2019" s="12">
        <v>2</v>
      </c>
      <c r="K2019" s="12">
        <v>2</v>
      </c>
      <c r="L2019" s="12">
        <v>1</v>
      </c>
      <c r="M2019" s="12">
        <v>1</v>
      </c>
      <c r="N2019" s="12">
        <v>1</v>
      </c>
      <c r="O2019" s="12">
        <f>COUNTIF($P$2:P2019,P2019)</f>
        <v>42</v>
      </c>
      <c r="P2019" s="12" t="str">
        <f t="shared" si="94"/>
        <v>122010101</v>
      </c>
      <c r="Q2019" s="12" t="str">
        <f t="shared" si="95"/>
        <v>1220101010042</v>
      </c>
      <c r="R2019" s="20" t="s">
        <v>1451</v>
      </c>
      <c r="S2019" s="20" t="s">
        <v>1653</v>
      </c>
      <c r="AW2019" s="12">
        <v>2</v>
      </c>
      <c r="AY2019" s="12" t="s">
        <v>901</v>
      </c>
      <c r="BG2019" s="21">
        <v>0.5</v>
      </c>
      <c r="BJ2019" s="12">
        <v>1</v>
      </c>
    </row>
    <row r="2020" spans="1:62" ht="30" x14ac:dyDescent="0.25">
      <c r="A2020" s="12">
        <v>1</v>
      </c>
      <c r="B2020" s="11" t="str">
        <f t="shared" si="96"/>
        <v>Общий расчет. Ци Мень. Анализ Дворца. Структуры. НС. НС. Фаза Ци</v>
      </c>
      <c r="C2020" s="11" t="str">
        <f>IFERROR(VLOOKUP(I2020,lvl_1[],2,FALSE),"Нет")</f>
        <v>Общий расчет</v>
      </c>
      <c r="D2020" s="11" t="str">
        <f>IFERROR(VLOOKUP(Rule!J2020,lvl_2[],2,FALSE),"Нет")</f>
        <v>Ци Мень</v>
      </c>
      <c r="E2020" s="11" t="str">
        <f>IFERROR(VLOOKUP(Rule!K2020,lvl_3[],2,FALSE),"Нет")</f>
        <v>Анализ Дворца</v>
      </c>
      <c r="F2020" s="11" t="str">
        <f>IFERROR(INDEX(lvl_4[],MATCH(L2020,lvl_4[ID],0),MATCH(TEXT(K2020,"##0"),lvl_4[#Headers],0)),"Нет")</f>
        <v>Структуры</v>
      </c>
      <c r="G2020" s="11" t="str">
        <f>IFERROR(INDEX(lvl_5[],MATCH(M2020,lvl_5[ID],0),MATCH(_xlfn.CONCAT(TEXT(K2020,"##0"),"_",TEXT(L2020,"##0")),lvl_5[#Headers],0)),"Нет")</f>
        <v>НС</v>
      </c>
      <c r="H2020" s="11" t="str">
        <f>IFERROR(INDEX(lvl_6[],MATCH(N2020,lvl_6[ID],0),MATCH(_xlfn.CONCAT(K2020,"_",L2020,"_",M2020),lvl_6[#Headers],0)),"Нет")</f>
        <v>НС. Фаза Ци</v>
      </c>
      <c r="I2020" s="12">
        <v>1</v>
      </c>
      <c r="J2020" s="12">
        <v>2</v>
      </c>
      <c r="K2020" s="12">
        <v>2</v>
      </c>
      <c r="L2020" s="12">
        <v>1</v>
      </c>
      <c r="M2020" s="12">
        <v>1</v>
      </c>
      <c r="N2020" s="12">
        <v>1</v>
      </c>
      <c r="O2020" s="12">
        <f>COUNTIF($P$2:P2020,P2020)</f>
        <v>43</v>
      </c>
      <c r="P2020" s="12" t="str">
        <f t="shared" si="94"/>
        <v>122010101</v>
      </c>
      <c r="Q2020" s="12" t="str">
        <f t="shared" si="95"/>
        <v>1220101010043</v>
      </c>
      <c r="R2020" s="20" t="s">
        <v>1451</v>
      </c>
      <c r="S2020" s="20" t="s">
        <v>1654</v>
      </c>
      <c r="AW2020" s="12">
        <v>2</v>
      </c>
      <c r="AY2020" s="12" t="s">
        <v>903</v>
      </c>
      <c r="BG2020" s="21">
        <v>0.5</v>
      </c>
      <c r="BJ2020" s="12">
        <v>1</v>
      </c>
    </row>
    <row r="2021" spans="1:62" ht="30" x14ac:dyDescent="0.25">
      <c r="A2021" s="12">
        <v>1</v>
      </c>
      <c r="B2021" s="11" t="str">
        <f t="shared" si="96"/>
        <v>Общий расчет. Ци Мень. Анализ Дворца. Структуры. НС. НС. Фаза Ци</v>
      </c>
      <c r="C2021" s="11" t="str">
        <f>IFERROR(VLOOKUP(I2021,lvl_1[],2,FALSE),"Нет")</f>
        <v>Общий расчет</v>
      </c>
      <c r="D2021" s="11" t="str">
        <f>IFERROR(VLOOKUP(Rule!J2021,lvl_2[],2,FALSE),"Нет")</f>
        <v>Ци Мень</v>
      </c>
      <c r="E2021" s="11" t="str">
        <f>IFERROR(VLOOKUP(Rule!K2021,lvl_3[],2,FALSE),"Нет")</f>
        <v>Анализ Дворца</v>
      </c>
      <c r="F2021" s="11" t="str">
        <f>IFERROR(INDEX(lvl_4[],MATCH(L2021,lvl_4[ID],0),MATCH(TEXT(K2021,"##0"),lvl_4[#Headers],0)),"Нет")</f>
        <v>Структуры</v>
      </c>
      <c r="G2021" s="11" t="str">
        <f>IFERROR(INDEX(lvl_5[],MATCH(M2021,lvl_5[ID],0),MATCH(_xlfn.CONCAT(TEXT(K2021,"##0"),"_",TEXT(L2021,"##0")),lvl_5[#Headers],0)),"Нет")</f>
        <v>НС</v>
      </c>
      <c r="H2021" s="11" t="str">
        <f>IFERROR(INDEX(lvl_6[],MATCH(N2021,lvl_6[ID],0),MATCH(_xlfn.CONCAT(K2021,"_",L2021,"_",M2021),lvl_6[#Headers],0)),"Нет")</f>
        <v>НС. Фаза Ци</v>
      </c>
      <c r="I2021" s="12">
        <v>1</v>
      </c>
      <c r="J2021" s="12">
        <v>2</v>
      </c>
      <c r="K2021" s="12">
        <v>2</v>
      </c>
      <c r="L2021" s="12">
        <v>1</v>
      </c>
      <c r="M2021" s="12">
        <v>1</v>
      </c>
      <c r="N2021" s="12">
        <v>1</v>
      </c>
      <c r="O2021" s="12">
        <f>COUNTIF($P$2:P2021,P2021)</f>
        <v>44</v>
      </c>
      <c r="P2021" s="12" t="str">
        <f t="shared" si="94"/>
        <v>122010101</v>
      </c>
      <c r="Q2021" s="12" t="str">
        <f t="shared" si="95"/>
        <v>1220101010044</v>
      </c>
      <c r="R2021" s="20" t="s">
        <v>1451</v>
      </c>
      <c r="S2021" s="20" t="s">
        <v>1655</v>
      </c>
      <c r="AW2021" s="12">
        <v>2</v>
      </c>
      <c r="AY2021" s="12" t="s">
        <v>905</v>
      </c>
      <c r="BG2021" s="21">
        <v>0</v>
      </c>
      <c r="BJ2021" s="12">
        <v>1</v>
      </c>
    </row>
    <row r="2022" spans="1:62" ht="30" x14ac:dyDescent="0.25">
      <c r="A2022" s="12">
        <v>1</v>
      </c>
      <c r="B2022" s="11" t="str">
        <f t="shared" si="96"/>
        <v>Общий расчет. Ци Мень. Анализ Дворца. Структуры. НС. НС. Фаза Ци</v>
      </c>
      <c r="C2022" s="11" t="str">
        <f>IFERROR(VLOOKUP(I2022,lvl_1[],2,FALSE),"Нет")</f>
        <v>Общий расчет</v>
      </c>
      <c r="D2022" s="11" t="str">
        <f>IFERROR(VLOOKUP(Rule!J2022,lvl_2[],2,FALSE),"Нет")</f>
        <v>Ци Мень</v>
      </c>
      <c r="E2022" s="11" t="str">
        <f>IFERROR(VLOOKUP(Rule!K2022,lvl_3[],2,FALSE),"Нет")</f>
        <v>Анализ Дворца</v>
      </c>
      <c r="F2022" s="11" t="str">
        <f>IFERROR(INDEX(lvl_4[],MATCH(L2022,lvl_4[ID],0),MATCH(TEXT(K2022,"##0"),lvl_4[#Headers],0)),"Нет")</f>
        <v>Структуры</v>
      </c>
      <c r="G2022" s="11" t="str">
        <f>IFERROR(INDEX(lvl_5[],MATCH(M2022,lvl_5[ID],0),MATCH(_xlfn.CONCAT(TEXT(K2022,"##0"),"_",TEXT(L2022,"##0")),lvl_5[#Headers],0)),"Нет")</f>
        <v>НС</v>
      </c>
      <c r="H2022" s="11" t="str">
        <f>IFERROR(INDEX(lvl_6[],MATCH(N2022,lvl_6[ID],0),MATCH(_xlfn.CONCAT(K2022,"_",L2022,"_",M2022),lvl_6[#Headers],0)),"Нет")</f>
        <v>НС. Фаза Ци</v>
      </c>
      <c r="I2022" s="12">
        <v>1</v>
      </c>
      <c r="J2022" s="12">
        <v>2</v>
      </c>
      <c r="K2022" s="12">
        <v>2</v>
      </c>
      <c r="L2022" s="12">
        <v>1</v>
      </c>
      <c r="M2022" s="12">
        <v>1</v>
      </c>
      <c r="N2022" s="12">
        <v>1</v>
      </c>
      <c r="O2022" s="12">
        <f>COUNTIF($P$2:P2022,P2022)</f>
        <v>45</v>
      </c>
      <c r="P2022" s="12" t="str">
        <f t="shared" si="94"/>
        <v>122010101</v>
      </c>
      <c r="Q2022" s="12" t="str">
        <f t="shared" si="95"/>
        <v>1220101010045</v>
      </c>
      <c r="R2022" s="20" t="s">
        <v>1451</v>
      </c>
      <c r="S2022" s="20" t="s">
        <v>1656</v>
      </c>
      <c r="AW2022" s="12">
        <v>2</v>
      </c>
      <c r="AY2022" s="12" t="s">
        <v>907</v>
      </c>
      <c r="BG2022" s="21">
        <v>0.5</v>
      </c>
      <c r="BJ2022" s="12">
        <v>1</v>
      </c>
    </row>
    <row r="2023" spans="1:62" ht="30" x14ac:dyDescent="0.25">
      <c r="A2023" s="12">
        <v>1</v>
      </c>
      <c r="B2023" s="11" t="str">
        <f t="shared" si="96"/>
        <v>Общий расчет. Ци Мень. Анализ Дворца. Структуры. НС. НС. Фаза Ци</v>
      </c>
      <c r="C2023" s="11" t="str">
        <f>IFERROR(VLOOKUP(I2023,lvl_1[],2,FALSE),"Нет")</f>
        <v>Общий расчет</v>
      </c>
      <c r="D2023" s="11" t="str">
        <f>IFERROR(VLOOKUP(Rule!J2023,lvl_2[],2,FALSE),"Нет")</f>
        <v>Ци Мень</v>
      </c>
      <c r="E2023" s="11" t="str">
        <f>IFERROR(VLOOKUP(Rule!K2023,lvl_3[],2,FALSE),"Нет")</f>
        <v>Анализ Дворца</v>
      </c>
      <c r="F2023" s="11" t="str">
        <f>IFERROR(INDEX(lvl_4[],MATCH(L2023,lvl_4[ID],0),MATCH(TEXT(K2023,"##0"),lvl_4[#Headers],0)),"Нет")</f>
        <v>Структуры</v>
      </c>
      <c r="G2023" s="11" t="str">
        <f>IFERROR(INDEX(lvl_5[],MATCH(M2023,lvl_5[ID],0),MATCH(_xlfn.CONCAT(TEXT(K2023,"##0"),"_",TEXT(L2023,"##0")),lvl_5[#Headers],0)),"Нет")</f>
        <v>НС</v>
      </c>
      <c r="H2023" s="11" t="str">
        <f>IFERROR(INDEX(lvl_6[],MATCH(N2023,lvl_6[ID],0),MATCH(_xlfn.CONCAT(K2023,"_",L2023,"_",M2023),lvl_6[#Headers],0)),"Нет")</f>
        <v>НС. Фаза Ци</v>
      </c>
      <c r="I2023" s="12">
        <v>1</v>
      </c>
      <c r="J2023" s="12">
        <v>2</v>
      </c>
      <c r="K2023" s="12">
        <v>2</v>
      </c>
      <c r="L2023" s="12">
        <v>1</v>
      </c>
      <c r="M2023" s="12">
        <v>1</v>
      </c>
      <c r="N2023" s="12">
        <v>1</v>
      </c>
      <c r="O2023" s="12">
        <f>COUNTIF($P$2:P2023,P2023)</f>
        <v>46</v>
      </c>
      <c r="P2023" s="12" t="str">
        <f t="shared" si="94"/>
        <v>122010101</v>
      </c>
      <c r="Q2023" s="12" t="str">
        <f t="shared" si="95"/>
        <v>1220101010046</v>
      </c>
      <c r="R2023" s="20" t="s">
        <v>1451</v>
      </c>
      <c r="S2023" s="20" t="s">
        <v>1657</v>
      </c>
      <c r="AW2023" s="12">
        <v>2</v>
      </c>
      <c r="AY2023" s="12" t="s">
        <v>908</v>
      </c>
      <c r="BG2023" s="21">
        <v>0</v>
      </c>
      <c r="BJ2023" s="12">
        <v>1</v>
      </c>
    </row>
    <row r="2024" spans="1:62" ht="30" x14ac:dyDescent="0.25">
      <c r="A2024" s="12">
        <v>1</v>
      </c>
      <c r="B2024" s="11" t="str">
        <f t="shared" si="96"/>
        <v>Общий расчет. Ци Мень. Анализ Дворца. Структуры. НС. НС. Фаза Ци</v>
      </c>
      <c r="C2024" s="11" t="str">
        <f>IFERROR(VLOOKUP(I2024,lvl_1[],2,FALSE),"Нет")</f>
        <v>Общий расчет</v>
      </c>
      <c r="D2024" s="11" t="str">
        <f>IFERROR(VLOOKUP(Rule!J2024,lvl_2[],2,FALSE),"Нет")</f>
        <v>Ци Мень</v>
      </c>
      <c r="E2024" s="11" t="str">
        <f>IFERROR(VLOOKUP(Rule!K2024,lvl_3[],2,FALSE),"Нет")</f>
        <v>Анализ Дворца</v>
      </c>
      <c r="F2024" s="11" t="str">
        <f>IFERROR(INDEX(lvl_4[],MATCH(L2024,lvl_4[ID],0),MATCH(TEXT(K2024,"##0"),lvl_4[#Headers],0)),"Нет")</f>
        <v>Структуры</v>
      </c>
      <c r="G2024" s="11" t="str">
        <f>IFERROR(INDEX(lvl_5[],MATCH(M2024,lvl_5[ID],0),MATCH(_xlfn.CONCAT(TEXT(K2024,"##0"),"_",TEXT(L2024,"##0")),lvl_5[#Headers],0)),"Нет")</f>
        <v>НС</v>
      </c>
      <c r="H2024" s="11" t="str">
        <f>IFERROR(INDEX(lvl_6[],MATCH(N2024,lvl_6[ID],0),MATCH(_xlfn.CONCAT(K2024,"_",L2024,"_",M2024),lvl_6[#Headers],0)),"Нет")</f>
        <v>НС. Фаза Ци</v>
      </c>
      <c r="I2024" s="12">
        <v>1</v>
      </c>
      <c r="J2024" s="12">
        <v>2</v>
      </c>
      <c r="K2024" s="12">
        <v>2</v>
      </c>
      <c r="L2024" s="12">
        <v>1</v>
      </c>
      <c r="M2024" s="12">
        <v>1</v>
      </c>
      <c r="N2024" s="12">
        <v>1</v>
      </c>
      <c r="O2024" s="12">
        <f>COUNTIF($P$2:P2024,P2024)</f>
        <v>47</v>
      </c>
      <c r="P2024" s="12" t="str">
        <f t="shared" si="94"/>
        <v>122010101</v>
      </c>
      <c r="Q2024" s="12" t="str">
        <f t="shared" si="95"/>
        <v>1220101010047</v>
      </c>
      <c r="R2024" s="20" t="s">
        <v>1451</v>
      </c>
      <c r="S2024" s="20" t="s">
        <v>1658</v>
      </c>
      <c r="AW2024" s="12">
        <v>2</v>
      </c>
      <c r="AY2024" s="12" t="s">
        <v>910</v>
      </c>
      <c r="BG2024" s="21">
        <v>1</v>
      </c>
      <c r="BJ2024" s="12">
        <v>1</v>
      </c>
    </row>
    <row r="2025" spans="1:62" ht="30" x14ac:dyDescent="0.25">
      <c r="A2025" s="12">
        <v>1</v>
      </c>
      <c r="B2025" s="11" t="str">
        <f t="shared" si="96"/>
        <v>Общий расчет. Ци Мень. Анализ Дворца. Структуры. НС. НС. Фаза Ци</v>
      </c>
      <c r="C2025" s="11" t="str">
        <f>IFERROR(VLOOKUP(I2025,lvl_1[],2,FALSE),"Нет")</f>
        <v>Общий расчет</v>
      </c>
      <c r="D2025" s="11" t="str">
        <f>IFERROR(VLOOKUP(Rule!J2025,lvl_2[],2,FALSE),"Нет")</f>
        <v>Ци Мень</v>
      </c>
      <c r="E2025" s="11" t="str">
        <f>IFERROR(VLOOKUP(Rule!K2025,lvl_3[],2,FALSE),"Нет")</f>
        <v>Анализ Дворца</v>
      </c>
      <c r="F2025" s="11" t="str">
        <f>IFERROR(INDEX(lvl_4[],MATCH(L2025,lvl_4[ID],0),MATCH(TEXT(K2025,"##0"),lvl_4[#Headers],0)),"Нет")</f>
        <v>Структуры</v>
      </c>
      <c r="G2025" s="11" t="str">
        <f>IFERROR(INDEX(lvl_5[],MATCH(M2025,lvl_5[ID],0),MATCH(_xlfn.CONCAT(TEXT(K2025,"##0"),"_",TEXT(L2025,"##0")),lvl_5[#Headers],0)),"Нет")</f>
        <v>НС</v>
      </c>
      <c r="H2025" s="11" t="str">
        <f>IFERROR(INDEX(lvl_6[],MATCH(N2025,lvl_6[ID],0),MATCH(_xlfn.CONCAT(K2025,"_",L2025,"_",M2025),lvl_6[#Headers],0)),"Нет")</f>
        <v>НС. Фаза Ци</v>
      </c>
      <c r="I2025" s="12">
        <v>1</v>
      </c>
      <c r="J2025" s="12">
        <v>2</v>
      </c>
      <c r="K2025" s="12">
        <v>2</v>
      </c>
      <c r="L2025" s="12">
        <v>1</v>
      </c>
      <c r="M2025" s="12">
        <v>1</v>
      </c>
      <c r="N2025" s="12">
        <v>1</v>
      </c>
      <c r="O2025" s="12">
        <f>COUNTIF($P$2:P2025,P2025)</f>
        <v>48</v>
      </c>
      <c r="P2025" s="12" t="str">
        <f t="shared" si="94"/>
        <v>122010101</v>
      </c>
      <c r="Q2025" s="12" t="str">
        <f t="shared" si="95"/>
        <v>1220101010048</v>
      </c>
      <c r="R2025" s="20" t="s">
        <v>1451</v>
      </c>
      <c r="S2025" s="20" t="s">
        <v>1659</v>
      </c>
      <c r="AW2025" s="12">
        <v>2</v>
      </c>
      <c r="AY2025" s="12" t="s">
        <v>912</v>
      </c>
      <c r="BG2025" s="21">
        <v>1</v>
      </c>
      <c r="BJ2025" s="12">
        <v>1</v>
      </c>
    </row>
    <row r="2026" spans="1:62" ht="30" x14ac:dyDescent="0.25">
      <c r="A2026" s="12">
        <v>1</v>
      </c>
      <c r="B2026" s="11" t="str">
        <f t="shared" si="96"/>
        <v>Общий расчет. Ци Мень. Анализ Дворца. Структуры. НС. НС. Фаза Ци</v>
      </c>
      <c r="C2026" s="11" t="str">
        <f>IFERROR(VLOOKUP(I2026,lvl_1[],2,FALSE),"Нет")</f>
        <v>Общий расчет</v>
      </c>
      <c r="D2026" s="11" t="str">
        <f>IFERROR(VLOOKUP(Rule!J2026,lvl_2[],2,FALSE),"Нет")</f>
        <v>Ци Мень</v>
      </c>
      <c r="E2026" s="11" t="str">
        <f>IFERROR(VLOOKUP(Rule!K2026,lvl_3[],2,FALSE),"Нет")</f>
        <v>Анализ Дворца</v>
      </c>
      <c r="F2026" s="11" t="str">
        <f>IFERROR(INDEX(lvl_4[],MATCH(L2026,lvl_4[ID],0),MATCH(TEXT(K2026,"##0"),lvl_4[#Headers],0)),"Нет")</f>
        <v>Структуры</v>
      </c>
      <c r="G2026" s="11" t="str">
        <f>IFERROR(INDEX(lvl_5[],MATCH(M2026,lvl_5[ID],0),MATCH(_xlfn.CONCAT(TEXT(K2026,"##0"),"_",TEXT(L2026,"##0")),lvl_5[#Headers],0)),"Нет")</f>
        <v>НС</v>
      </c>
      <c r="H2026" s="11" t="str">
        <f>IFERROR(INDEX(lvl_6[],MATCH(N2026,lvl_6[ID],0),MATCH(_xlfn.CONCAT(K2026,"_",L2026,"_",M2026),lvl_6[#Headers],0)),"Нет")</f>
        <v>НС. Фаза Ци</v>
      </c>
      <c r="I2026" s="12">
        <v>1</v>
      </c>
      <c r="J2026" s="12">
        <v>2</v>
      </c>
      <c r="K2026" s="12">
        <v>2</v>
      </c>
      <c r="L2026" s="12">
        <v>1</v>
      </c>
      <c r="M2026" s="12">
        <v>1</v>
      </c>
      <c r="N2026" s="12">
        <v>1</v>
      </c>
      <c r="O2026" s="12">
        <f>COUNTIF($P$2:P2026,P2026)</f>
        <v>49</v>
      </c>
      <c r="P2026" s="12" t="str">
        <f t="shared" si="94"/>
        <v>122010101</v>
      </c>
      <c r="Q2026" s="12" t="str">
        <f t="shared" si="95"/>
        <v>1220101010049</v>
      </c>
      <c r="R2026" s="20" t="s">
        <v>1451</v>
      </c>
      <c r="S2026" s="20" t="s">
        <v>1660</v>
      </c>
      <c r="AW2026" s="12">
        <v>2</v>
      </c>
      <c r="AY2026" s="12" t="s">
        <v>914</v>
      </c>
      <c r="BG2026" s="21">
        <v>1</v>
      </c>
      <c r="BJ2026" s="12">
        <v>1</v>
      </c>
    </row>
    <row r="2027" spans="1:62" ht="30" x14ac:dyDescent="0.25">
      <c r="A2027" s="12">
        <v>1</v>
      </c>
      <c r="B2027" s="11" t="str">
        <f t="shared" si="96"/>
        <v>Общий расчет. Ци Мень. Анализ Дворца. Структуры. НС. НС. Фаза Ци</v>
      </c>
      <c r="C2027" s="11" t="str">
        <f>IFERROR(VLOOKUP(I2027,lvl_1[],2,FALSE),"Нет")</f>
        <v>Общий расчет</v>
      </c>
      <c r="D2027" s="11" t="str">
        <f>IFERROR(VLOOKUP(Rule!J2027,lvl_2[],2,FALSE),"Нет")</f>
        <v>Ци Мень</v>
      </c>
      <c r="E2027" s="11" t="str">
        <f>IFERROR(VLOOKUP(Rule!K2027,lvl_3[],2,FALSE),"Нет")</f>
        <v>Анализ Дворца</v>
      </c>
      <c r="F2027" s="11" t="str">
        <f>IFERROR(INDEX(lvl_4[],MATCH(L2027,lvl_4[ID],0),MATCH(TEXT(K2027,"##0"),lvl_4[#Headers],0)),"Нет")</f>
        <v>Структуры</v>
      </c>
      <c r="G2027" s="11" t="str">
        <f>IFERROR(INDEX(lvl_5[],MATCH(M2027,lvl_5[ID],0),MATCH(_xlfn.CONCAT(TEXT(K2027,"##0"),"_",TEXT(L2027,"##0")),lvl_5[#Headers],0)),"Нет")</f>
        <v>НС</v>
      </c>
      <c r="H2027" s="11" t="str">
        <f>IFERROR(INDEX(lvl_6[],MATCH(N2027,lvl_6[ID],0),MATCH(_xlfn.CONCAT(K2027,"_",L2027,"_",M2027),lvl_6[#Headers],0)),"Нет")</f>
        <v>НС. Фаза Ци</v>
      </c>
      <c r="I2027" s="12">
        <v>1</v>
      </c>
      <c r="J2027" s="12">
        <v>2</v>
      </c>
      <c r="K2027" s="12">
        <v>2</v>
      </c>
      <c r="L2027" s="12">
        <v>1</v>
      </c>
      <c r="M2027" s="12">
        <v>1</v>
      </c>
      <c r="N2027" s="12">
        <v>1</v>
      </c>
      <c r="O2027" s="12">
        <f>COUNTIF($P$2:P2027,P2027)</f>
        <v>50</v>
      </c>
      <c r="P2027" s="12" t="str">
        <f t="shared" si="94"/>
        <v>122010101</v>
      </c>
      <c r="Q2027" s="12" t="str">
        <f t="shared" si="95"/>
        <v>1220101010050</v>
      </c>
      <c r="R2027" s="20" t="s">
        <v>1451</v>
      </c>
      <c r="S2027" s="20" t="s">
        <v>1661</v>
      </c>
      <c r="AW2027" s="12">
        <v>2</v>
      </c>
      <c r="AY2027" s="12" t="s">
        <v>916</v>
      </c>
      <c r="BG2027" s="21">
        <v>0.15</v>
      </c>
      <c r="BJ2027" s="12">
        <v>1</v>
      </c>
    </row>
    <row r="2028" spans="1:62" ht="30" x14ac:dyDescent="0.25">
      <c r="A2028" s="12">
        <v>1</v>
      </c>
      <c r="B2028" s="11" t="str">
        <f t="shared" si="96"/>
        <v>Общий расчет. Ци Мень. Анализ Дворца. Структуры. НС. НС. Фаза Ци</v>
      </c>
      <c r="C2028" s="11" t="str">
        <f>IFERROR(VLOOKUP(I2028,lvl_1[],2,FALSE),"Нет")</f>
        <v>Общий расчет</v>
      </c>
      <c r="D2028" s="11" t="str">
        <f>IFERROR(VLOOKUP(Rule!J2028,lvl_2[],2,FALSE),"Нет")</f>
        <v>Ци Мень</v>
      </c>
      <c r="E2028" s="11" t="str">
        <f>IFERROR(VLOOKUP(Rule!K2028,lvl_3[],2,FALSE),"Нет")</f>
        <v>Анализ Дворца</v>
      </c>
      <c r="F2028" s="11" t="str">
        <f>IFERROR(INDEX(lvl_4[],MATCH(L2028,lvl_4[ID],0),MATCH(TEXT(K2028,"##0"),lvl_4[#Headers],0)),"Нет")</f>
        <v>Структуры</v>
      </c>
      <c r="G2028" s="11" t="str">
        <f>IFERROR(INDEX(lvl_5[],MATCH(M2028,lvl_5[ID],0),MATCH(_xlfn.CONCAT(TEXT(K2028,"##0"),"_",TEXT(L2028,"##0")),lvl_5[#Headers],0)),"Нет")</f>
        <v>НС</v>
      </c>
      <c r="H2028" s="11" t="str">
        <f>IFERROR(INDEX(lvl_6[],MATCH(N2028,lvl_6[ID],0),MATCH(_xlfn.CONCAT(K2028,"_",L2028,"_",M2028),lvl_6[#Headers],0)),"Нет")</f>
        <v>НС. Фаза Ци</v>
      </c>
      <c r="I2028" s="12">
        <v>1</v>
      </c>
      <c r="J2028" s="12">
        <v>2</v>
      </c>
      <c r="K2028" s="12">
        <v>2</v>
      </c>
      <c r="L2028" s="12">
        <v>1</v>
      </c>
      <c r="M2028" s="12">
        <v>1</v>
      </c>
      <c r="N2028" s="12">
        <v>1</v>
      </c>
      <c r="O2028" s="12">
        <f>COUNTIF($P$2:P2028,P2028)</f>
        <v>51</v>
      </c>
      <c r="P2028" s="12" t="str">
        <f t="shared" si="94"/>
        <v>122010101</v>
      </c>
      <c r="Q2028" s="12" t="str">
        <f t="shared" si="95"/>
        <v>1220101010051</v>
      </c>
      <c r="R2028" s="20" t="s">
        <v>1451</v>
      </c>
      <c r="S2028" s="20" t="s">
        <v>1662</v>
      </c>
      <c r="AW2028" s="12">
        <v>7</v>
      </c>
      <c r="AY2028" s="12" t="s">
        <v>899</v>
      </c>
      <c r="BG2028" s="21">
        <v>0.5</v>
      </c>
      <c r="BJ2028" s="12">
        <v>1</v>
      </c>
    </row>
    <row r="2029" spans="1:62" ht="30" x14ac:dyDescent="0.25">
      <c r="A2029" s="12">
        <v>1</v>
      </c>
      <c r="B2029" s="11" t="str">
        <f t="shared" si="96"/>
        <v>Общий расчет. Ци Мень. Анализ Дворца. Структуры. НС. НС. Фаза Ци</v>
      </c>
      <c r="C2029" s="11" t="str">
        <f>IFERROR(VLOOKUP(I2029,lvl_1[],2,FALSE),"Нет")</f>
        <v>Общий расчет</v>
      </c>
      <c r="D2029" s="11" t="str">
        <f>IFERROR(VLOOKUP(Rule!J2029,lvl_2[],2,FALSE),"Нет")</f>
        <v>Ци Мень</v>
      </c>
      <c r="E2029" s="11" t="str">
        <f>IFERROR(VLOOKUP(Rule!K2029,lvl_3[],2,FALSE),"Нет")</f>
        <v>Анализ Дворца</v>
      </c>
      <c r="F2029" s="11" t="str">
        <f>IFERROR(INDEX(lvl_4[],MATCH(L2029,lvl_4[ID],0),MATCH(TEXT(K2029,"##0"),lvl_4[#Headers],0)),"Нет")</f>
        <v>Структуры</v>
      </c>
      <c r="G2029" s="11" t="str">
        <f>IFERROR(INDEX(lvl_5[],MATCH(M2029,lvl_5[ID],0),MATCH(_xlfn.CONCAT(TEXT(K2029,"##0"),"_",TEXT(L2029,"##0")),lvl_5[#Headers],0)),"Нет")</f>
        <v>НС</v>
      </c>
      <c r="H2029" s="11" t="str">
        <f>IFERROR(INDEX(lvl_6[],MATCH(N2029,lvl_6[ID],0),MATCH(_xlfn.CONCAT(K2029,"_",L2029,"_",M2029),lvl_6[#Headers],0)),"Нет")</f>
        <v>НС. Фаза Ци</v>
      </c>
      <c r="I2029" s="12">
        <v>1</v>
      </c>
      <c r="J2029" s="12">
        <v>2</v>
      </c>
      <c r="K2029" s="12">
        <v>2</v>
      </c>
      <c r="L2029" s="12">
        <v>1</v>
      </c>
      <c r="M2029" s="12">
        <v>1</v>
      </c>
      <c r="N2029" s="12">
        <v>1</v>
      </c>
      <c r="O2029" s="12">
        <f>COUNTIF($P$2:P2029,P2029)</f>
        <v>52</v>
      </c>
      <c r="P2029" s="12" t="str">
        <f t="shared" si="94"/>
        <v>122010101</v>
      </c>
      <c r="Q2029" s="12" t="str">
        <f t="shared" si="95"/>
        <v>1220101010052</v>
      </c>
      <c r="R2029" s="20" t="s">
        <v>1451</v>
      </c>
      <c r="S2029" s="20" t="s">
        <v>1663</v>
      </c>
      <c r="AW2029" s="12">
        <v>7</v>
      </c>
      <c r="AY2029" s="12" t="s">
        <v>901</v>
      </c>
      <c r="BG2029" s="21">
        <v>0</v>
      </c>
      <c r="BJ2029" s="12">
        <v>1</v>
      </c>
    </row>
    <row r="2030" spans="1:62" ht="30" x14ac:dyDescent="0.25">
      <c r="A2030" s="12">
        <v>1</v>
      </c>
      <c r="B2030" s="11" t="str">
        <f t="shared" si="96"/>
        <v>Общий расчет. Ци Мень. Анализ Дворца. Структуры. НС. НС. Фаза Ци</v>
      </c>
      <c r="C2030" s="11" t="str">
        <f>IFERROR(VLOOKUP(I2030,lvl_1[],2,FALSE),"Нет")</f>
        <v>Общий расчет</v>
      </c>
      <c r="D2030" s="11" t="str">
        <f>IFERROR(VLOOKUP(Rule!J2030,lvl_2[],2,FALSE),"Нет")</f>
        <v>Ци Мень</v>
      </c>
      <c r="E2030" s="11" t="str">
        <f>IFERROR(VLOOKUP(Rule!K2030,lvl_3[],2,FALSE),"Нет")</f>
        <v>Анализ Дворца</v>
      </c>
      <c r="F2030" s="11" t="str">
        <f>IFERROR(INDEX(lvl_4[],MATCH(L2030,lvl_4[ID],0),MATCH(TEXT(K2030,"##0"),lvl_4[#Headers],0)),"Нет")</f>
        <v>Структуры</v>
      </c>
      <c r="G2030" s="11" t="str">
        <f>IFERROR(INDEX(lvl_5[],MATCH(M2030,lvl_5[ID],0),MATCH(_xlfn.CONCAT(TEXT(K2030,"##0"),"_",TEXT(L2030,"##0")),lvl_5[#Headers],0)),"Нет")</f>
        <v>НС</v>
      </c>
      <c r="H2030" s="11" t="str">
        <f>IFERROR(INDEX(lvl_6[],MATCH(N2030,lvl_6[ID],0),MATCH(_xlfn.CONCAT(K2030,"_",L2030,"_",M2030),lvl_6[#Headers],0)),"Нет")</f>
        <v>НС. Фаза Ци</v>
      </c>
      <c r="I2030" s="12">
        <v>1</v>
      </c>
      <c r="J2030" s="12">
        <v>2</v>
      </c>
      <c r="K2030" s="12">
        <v>2</v>
      </c>
      <c r="L2030" s="12">
        <v>1</v>
      </c>
      <c r="M2030" s="12">
        <v>1</v>
      </c>
      <c r="N2030" s="12">
        <v>1</v>
      </c>
      <c r="O2030" s="12">
        <f>COUNTIF($P$2:P2030,P2030)</f>
        <v>53</v>
      </c>
      <c r="P2030" s="12" t="str">
        <f t="shared" si="94"/>
        <v>122010101</v>
      </c>
      <c r="Q2030" s="12" t="str">
        <f t="shared" si="95"/>
        <v>1220101010053</v>
      </c>
      <c r="R2030" s="20" t="s">
        <v>1451</v>
      </c>
      <c r="S2030" s="20" t="s">
        <v>1664</v>
      </c>
      <c r="AW2030" s="12">
        <v>7</v>
      </c>
      <c r="AY2030" s="12" t="s">
        <v>903</v>
      </c>
      <c r="BG2030" s="21">
        <v>0.15</v>
      </c>
      <c r="BJ2030" s="12">
        <v>1</v>
      </c>
    </row>
    <row r="2031" spans="1:62" ht="30" x14ac:dyDescent="0.25">
      <c r="A2031" s="12">
        <v>1</v>
      </c>
      <c r="B2031" s="11" t="str">
        <f t="shared" si="96"/>
        <v>Общий расчет. Ци Мень. Анализ Дворца. Структуры. НС. НС. Фаза Ци</v>
      </c>
      <c r="C2031" s="11" t="str">
        <f>IFERROR(VLOOKUP(I2031,lvl_1[],2,FALSE),"Нет")</f>
        <v>Общий расчет</v>
      </c>
      <c r="D2031" s="11" t="str">
        <f>IFERROR(VLOOKUP(Rule!J2031,lvl_2[],2,FALSE),"Нет")</f>
        <v>Ци Мень</v>
      </c>
      <c r="E2031" s="11" t="str">
        <f>IFERROR(VLOOKUP(Rule!K2031,lvl_3[],2,FALSE),"Нет")</f>
        <v>Анализ Дворца</v>
      </c>
      <c r="F2031" s="11" t="str">
        <f>IFERROR(INDEX(lvl_4[],MATCH(L2031,lvl_4[ID],0),MATCH(TEXT(K2031,"##0"),lvl_4[#Headers],0)),"Нет")</f>
        <v>Структуры</v>
      </c>
      <c r="G2031" s="11" t="str">
        <f>IFERROR(INDEX(lvl_5[],MATCH(M2031,lvl_5[ID],0),MATCH(_xlfn.CONCAT(TEXT(K2031,"##0"),"_",TEXT(L2031,"##0")),lvl_5[#Headers],0)),"Нет")</f>
        <v>НС</v>
      </c>
      <c r="H2031" s="11" t="str">
        <f>IFERROR(INDEX(lvl_6[],MATCH(N2031,lvl_6[ID],0),MATCH(_xlfn.CONCAT(K2031,"_",L2031,"_",M2031),lvl_6[#Headers],0)),"Нет")</f>
        <v>НС. Фаза Ци</v>
      </c>
      <c r="I2031" s="12">
        <v>1</v>
      </c>
      <c r="J2031" s="12">
        <v>2</v>
      </c>
      <c r="K2031" s="12">
        <v>2</v>
      </c>
      <c r="L2031" s="12">
        <v>1</v>
      </c>
      <c r="M2031" s="12">
        <v>1</v>
      </c>
      <c r="N2031" s="12">
        <v>1</v>
      </c>
      <c r="O2031" s="12">
        <f>COUNTIF($P$2:P2031,P2031)</f>
        <v>54</v>
      </c>
      <c r="P2031" s="12" t="str">
        <f t="shared" si="94"/>
        <v>122010101</v>
      </c>
      <c r="Q2031" s="12" t="str">
        <f t="shared" si="95"/>
        <v>1220101010054</v>
      </c>
      <c r="R2031" s="20" t="s">
        <v>1451</v>
      </c>
      <c r="S2031" s="20" t="s">
        <v>1665</v>
      </c>
      <c r="AW2031" s="12">
        <v>7</v>
      </c>
      <c r="AY2031" s="12" t="s">
        <v>905</v>
      </c>
      <c r="BG2031" s="21">
        <v>1</v>
      </c>
      <c r="BJ2031" s="12">
        <v>1</v>
      </c>
    </row>
    <row r="2032" spans="1:62" ht="30" x14ac:dyDescent="0.25">
      <c r="A2032" s="12">
        <v>1</v>
      </c>
      <c r="B2032" s="11" t="str">
        <f t="shared" si="96"/>
        <v>Общий расчет. Ци Мень. Анализ Дворца. Структуры. НС. НС. Фаза Ци</v>
      </c>
      <c r="C2032" s="11" t="str">
        <f>IFERROR(VLOOKUP(I2032,lvl_1[],2,FALSE),"Нет")</f>
        <v>Общий расчет</v>
      </c>
      <c r="D2032" s="11" t="str">
        <f>IFERROR(VLOOKUP(Rule!J2032,lvl_2[],2,FALSE),"Нет")</f>
        <v>Ци Мень</v>
      </c>
      <c r="E2032" s="11" t="str">
        <f>IFERROR(VLOOKUP(Rule!K2032,lvl_3[],2,FALSE),"Нет")</f>
        <v>Анализ Дворца</v>
      </c>
      <c r="F2032" s="11" t="str">
        <f>IFERROR(INDEX(lvl_4[],MATCH(L2032,lvl_4[ID],0),MATCH(TEXT(K2032,"##0"),lvl_4[#Headers],0)),"Нет")</f>
        <v>Структуры</v>
      </c>
      <c r="G2032" s="11" t="str">
        <f>IFERROR(INDEX(lvl_5[],MATCH(M2032,lvl_5[ID],0),MATCH(_xlfn.CONCAT(TEXT(K2032,"##0"),"_",TEXT(L2032,"##0")),lvl_5[#Headers],0)),"Нет")</f>
        <v>НС</v>
      </c>
      <c r="H2032" s="11" t="str">
        <f>IFERROR(INDEX(lvl_6[],MATCH(N2032,lvl_6[ID],0),MATCH(_xlfn.CONCAT(K2032,"_",L2032,"_",M2032),lvl_6[#Headers],0)),"Нет")</f>
        <v>НС. Фаза Ци</v>
      </c>
      <c r="I2032" s="12">
        <v>1</v>
      </c>
      <c r="J2032" s="12">
        <v>2</v>
      </c>
      <c r="K2032" s="12">
        <v>2</v>
      </c>
      <c r="L2032" s="12">
        <v>1</v>
      </c>
      <c r="M2032" s="12">
        <v>1</v>
      </c>
      <c r="N2032" s="12">
        <v>1</v>
      </c>
      <c r="O2032" s="12">
        <f>COUNTIF($P$2:P2032,P2032)</f>
        <v>55</v>
      </c>
      <c r="P2032" s="12" t="str">
        <f t="shared" si="94"/>
        <v>122010101</v>
      </c>
      <c r="Q2032" s="12" t="str">
        <f t="shared" si="95"/>
        <v>1220101010055</v>
      </c>
      <c r="R2032" s="20" t="s">
        <v>1451</v>
      </c>
      <c r="S2032" s="20" t="s">
        <v>1666</v>
      </c>
      <c r="AW2032" s="12">
        <v>7</v>
      </c>
      <c r="AY2032" s="12" t="s">
        <v>907</v>
      </c>
      <c r="BG2032" s="21">
        <v>0.15</v>
      </c>
      <c r="BJ2032" s="12">
        <v>1</v>
      </c>
    </row>
    <row r="2033" spans="1:62" ht="30" x14ac:dyDescent="0.25">
      <c r="A2033" s="12">
        <v>1</v>
      </c>
      <c r="B2033" s="11" t="str">
        <f t="shared" si="96"/>
        <v>Общий расчет. Ци Мень. Анализ Дворца. Структуры. НС. НС. Фаза Ци</v>
      </c>
      <c r="C2033" s="11" t="str">
        <f>IFERROR(VLOOKUP(I2033,lvl_1[],2,FALSE),"Нет")</f>
        <v>Общий расчет</v>
      </c>
      <c r="D2033" s="11" t="str">
        <f>IFERROR(VLOOKUP(Rule!J2033,lvl_2[],2,FALSE),"Нет")</f>
        <v>Ци Мень</v>
      </c>
      <c r="E2033" s="11" t="str">
        <f>IFERROR(VLOOKUP(Rule!K2033,lvl_3[],2,FALSE),"Нет")</f>
        <v>Анализ Дворца</v>
      </c>
      <c r="F2033" s="11" t="str">
        <f>IFERROR(INDEX(lvl_4[],MATCH(L2033,lvl_4[ID],0),MATCH(TEXT(K2033,"##0"),lvl_4[#Headers],0)),"Нет")</f>
        <v>Структуры</v>
      </c>
      <c r="G2033" s="11" t="str">
        <f>IFERROR(INDEX(lvl_5[],MATCH(M2033,lvl_5[ID],0),MATCH(_xlfn.CONCAT(TEXT(K2033,"##0"),"_",TEXT(L2033,"##0")),lvl_5[#Headers],0)),"Нет")</f>
        <v>НС</v>
      </c>
      <c r="H2033" s="11" t="str">
        <f>IFERROR(INDEX(lvl_6[],MATCH(N2033,lvl_6[ID],0),MATCH(_xlfn.CONCAT(K2033,"_",L2033,"_",M2033),lvl_6[#Headers],0)),"Нет")</f>
        <v>НС. Фаза Ци</v>
      </c>
      <c r="I2033" s="12">
        <v>1</v>
      </c>
      <c r="J2033" s="12">
        <v>2</v>
      </c>
      <c r="K2033" s="12">
        <v>2</v>
      </c>
      <c r="L2033" s="12">
        <v>1</v>
      </c>
      <c r="M2033" s="12">
        <v>1</v>
      </c>
      <c r="N2033" s="12">
        <v>1</v>
      </c>
      <c r="O2033" s="12">
        <f>COUNTIF($P$2:P2033,P2033)</f>
        <v>56</v>
      </c>
      <c r="P2033" s="12" t="str">
        <f t="shared" si="94"/>
        <v>122010101</v>
      </c>
      <c r="Q2033" s="12" t="str">
        <f t="shared" si="95"/>
        <v>1220101010056</v>
      </c>
      <c r="R2033" s="20" t="s">
        <v>1451</v>
      </c>
      <c r="S2033" s="20" t="s">
        <v>1667</v>
      </c>
      <c r="AW2033" s="12">
        <v>7</v>
      </c>
      <c r="AY2033" s="12" t="s">
        <v>908</v>
      </c>
      <c r="BG2033" s="21">
        <v>1</v>
      </c>
      <c r="BJ2033" s="12">
        <v>1</v>
      </c>
    </row>
    <row r="2034" spans="1:62" ht="30" x14ac:dyDescent="0.25">
      <c r="A2034" s="12">
        <v>1</v>
      </c>
      <c r="B2034" s="11" t="str">
        <f t="shared" si="96"/>
        <v>Общий расчет. Ци Мень. Анализ Дворца. Структуры. НС. НС. Фаза Ци</v>
      </c>
      <c r="C2034" s="11" t="str">
        <f>IFERROR(VLOOKUP(I2034,lvl_1[],2,FALSE),"Нет")</f>
        <v>Общий расчет</v>
      </c>
      <c r="D2034" s="11" t="str">
        <f>IFERROR(VLOOKUP(Rule!J2034,lvl_2[],2,FALSE),"Нет")</f>
        <v>Ци Мень</v>
      </c>
      <c r="E2034" s="11" t="str">
        <f>IFERROR(VLOOKUP(Rule!K2034,lvl_3[],2,FALSE),"Нет")</f>
        <v>Анализ Дворца</v>
      </c>
      <c r="F2034" s="11" t="str">
        <f>IFERROR(INDEX(lvl_4[],MATCH(L2034,lvl_4[ID],0),MATCH(TEXT(K2034,"##0"),lvl_4[#Headers],0)),"Нет")</f>
        <v>Структуры</v>
      </c>
      <c r="G2034" s="11" t="str">
        <f>IFERROR(INDEX(lvl_5[],MATCH(M2034,lvl_5[ID],0),MATCH(_xlfn.CONCAT(TEXT(K2034,"##0"),"_",TEXT(L2034,"##0")),lvl_5[#Headers],0)),"Нет")</f>
        <v>НС</v>
      </c>
      <c r="H2034" s="11" t="str">
        <f>IFERROR(INDEX(lvl_6[],MATCH(N2034,lvl_6[ID],0),MATCH(_xlfn.CONCAT(K2034,"_",L2034,"_",M2034),lvl_6[#Headers],0)),"Нет")</f>
        <v>НС. Фаза Ци</v>
      </c>
      <c r="I2034" s="12">
        <v>1</v>
      </c>
      <c r="J2034" s="12">
        <v>2</v>
      </c>
      <c r="K2034" s="12">
        <v>2</v>
      </c>
      <c r="L2034" s="12">
        <v>1</v>
      </c>
      <c r="M2034" s="12">
        <v>1</v>
      </c>
      <c r="N2034" s="12">
        <v>1</v>
      </c>
      <c r="O2034" s="12">
        <f>COUNTIF($P$2:P2034,P2034)</f>
        <v>57</v>
      </c>
      <c r="P2034" s="12" t="str">
        <f t="shared" si="94"/>
        <v>122010101</v>
      </c>
      <c r="Q2034" s="12" t="str">
        <f t="shared" si="95"/>
        <v>1220101010057</v>
      </c>
      <c r="R2034" s="20" t="s">
        <v>1451</v>
      </c>
      <c r="S2034" s="20" t="s">
        <v>1668</v>
      </c>
      <c r="AW2034" s="12">
        <v>7</v>
      </c>
      <c r="AY2034" s="12" t="s">
        <v>910</v>
      </c>
      <c r="BG2034" s="21">
        <v>1</v>
      </c>
      <c r="BJ2034" s="12">
        <v>1</v>
      </c>
    </row>
    <row r="2035" spans="1:62" ht="30" x14ac:dyDescent="0.25">
      <c r="A2035" s="12">
        <v>1</v>
      </c>
      <c r="B2035" s="11" t="str">
        <f t="shared" si="96"/>
        <v>Общий расчет. Ци Мень. Анализ Дворца. Структуры. НС. НС. Фаза Ци</v>
      </c>
      <c r="C2035" s="11" t="str">
        <f>IFERROR(VLOOKUP(I2035,lvl_1[],2,FALSE),"Нет")</f>
        <v>Общий расчет</v>
      </c>
      <c r="D2035" s="11" t="str">
        <f>IFERROR(VLOOKUP(Rule!J2035,lvl_2[],2,FALSE),"Нет")</f>
        <v>Ци Мень</v>
      </c>
      <c r="E2035" s="11" t="str">
        <f>IFERROR(VLOOKUP(Rule!K2035,lvl_3[],2,FALSE),"Нет")</f>
        <v>Анализ Дворца</v>
      </c>
      <c r="F2035" s="11" t="str">
        <f>IFERROR(INDEX(lvl_4[],MATCH(L2035,lvl_4[ID],0),MATCH(TEXT(K2035,"##0"),lvl_4[#Headers],0)),"Нет")</f>
        <v>Структуры</v>
      </c>
      <c r="G2035" s="11" t="str">
        <f>IFERROR(INDEX(lvl_5[],MATCH(M2035,lvl_5[ID],0),MATCH(_xlfn.CONCAT(TEXT(K2035,"##0"),"_",TEXT(L2035,"##0")),lvl_5[#Headers],0)),"Нет")</f>
        <v>НС</v>
      </c>
      <c r="H2035" s="11" t="str">
        <f>IFERROR(INDEX(lvl_6[],MATCH(N2035,lvl_6[ID],0),MATCH(_xlfn.CONCAT(K2035,"_",L2035,"_",M2035),lvl_6[#Headers],0)),"Нет")</f>
        <v>НС. Фаза Ци</v>
      </c>
      <c r="I2035" s="12">
        <v>1</v>
      </c>
      <c r="J2035" s="12">
        <v>2</v>
      </c>
      <c r="K2035" s="12">
        <v>2</v>
      </c>
      <c r="L2035" s="12">
        <v>1</v>
      </c>
      <c r="M2035" s="12">
        <v>1</v>
      </c>
      <c r="N2035" s="12">
        <v>1</v>
      </c>
      <c r="O2035" s="12">
        <f>COUNTIF($P$2:P2035,P2035)</f>
        <v>58</v>
      </c>
      <c r="P2035" s="12" t="str">
        <f t="shared" si="94"/>
        <v>122010101</v>
      </c>
      <c r="Q2035" s="12" t="str">
        <f t="shared" si="95"/>
        <v>1220101010058</v>
      </c>
      <c r="R2035" s="20" t="s">
        <v>1451</v>
      </c>
      <c r="S2035" s="20" t="s">
        <v>1669</v>
      </c>
      <c r="AW2035" s="12">
        <v>7</v>
      </c>
      <c r="AY2035" s="12" t="s">
        <v>912</v>
      </c>
      <c r="BG2035" s="21">
        <v>1</v>
      </c>
      <c r="BJ2035" s="12">
        <v>1</v>
      </c>
    </row>
    <row r="2036" spans="1:62" ht="30" x14ac:dyDescent="0.25">
      <c r="A2036" s="12">
        <v>1</v>
      </c>
      <c r="B2036" s="11" t="str">
        <f t="shared" si="96"/>
        <v>Общий расчет. Ци Мень. Анализ Дворца. Структуры. НС. НС. Фаза Ци</v>
      </c>
      <c r="C2036" s="11" t="str">
        <f>IFERROR(VLOOKUP(I2036,lvl_1[],2,FALSE),"Нет")</f>
        <v>Общий расчет</v>
      </c>
      <c r="D2036" s="11" t="str">
        <f>IFERROR(VLOOKUP(Rule!J2036,lvl_2[],2,FALSE),"Нет")</f>
        <v>Ци Мень</v>
      </c>
      <c r="E2036" s="11" t="str">
        <f>IFERROR(VLOOKUP(Rule!K2036,lvl_3[],2,FALSE),"Нет")</f>
        <v>Анализ Дворца</v>
      </c>
      <c r="F2036" s="11" t="str">
        <f>IFERROR(INDEX(lvl_4[],MATCH(L2036,lvl_4[ID],0),MATCH(TEXT(K2036,"##0"),lvl_4[#Headers],0)),"Нет")</f>
        <v>Структуры</v>
      </c>
      <c r="G2036" s="11" t="str">
        <f>IFERROR(INDEX(lvl_5[],MATCH(M2036,lvl_5[ID],0),MATCH(_xlfn.CONCAT(TEXT(K2036,"##0"),"_",TEXT(L2036,"##0")),lvl_5[#Headers],0)),"Нет")</f>
        <v>НС</v>
      </c>
      <c r="H2036" s="11" t="str">
        <f>IFERROR(INDEX(lvl_6[],MATCH(N2036,lvl_6[ID],0),MATCH(_xlfn.CONCAT(K2036,"_",L2036,"_",M2036),lvl_6[#Headers],0)),"Нет")</f>
        <v>НС. Фаза Ци</v>
      </c>
      <c r="I2036" s="12">
        <v>1</v>
      </c>
      <c r="J2036" s="12">
        <v>2</v>
      </c>
      <c r="K2036" s="12">
        <v>2</v>
      </c>
      <c r="L2036" s="12">
        <v>1</v>
      </c>
      <c r="M2036" s="12">
        <v>1</v>
      </c>
      <c r="N2036" s="12">
        <v>1</v>
      </c>
      <c r="O2036" s="12">
        <f>COUNTIF($P$2:P2036,P2036)</f>
        <v>59</v>
      </c>
      <c r="P2036" s="12" t="str">
        <f t="shared" si="94"/>
        <v>122010101</v>
      </c>
      <c r="Q2036" s="12" t="str">
        <f t="shared" si="95"/>
        <v>1220101010059</v>
      </c>
      <c r="R2036" s="20" t="s">
        <v>1451</v>
      </c>
      <c r="S2036" s="20" t="s">
        <v>1670</v>
      </c>
      <c r="AW2036" s="12">
        <v>7</v>
      </c>
      <c r="AY2036" s="12" t="s">
        <v>914</v>
      </c>
      <c r="BG2036" s="21">
        <v>0</v>
      </c>
      <c r="BJ2036" s="12">
        <v>1</v>
      </c>
    </row>
    <row r="2037" spans="1:62" ht="30" x14ac:dyDescent="0.25">
      <c r="A2037" s="12">
        <v>1</v>
      </c>
      <c r="B2037" s="11" t="str">
        <f t="shared" si="96"/>
        <v>Общий расчет. Ци Мень. Анализ Дворца. Структуры. НС. НС. Фаза Ци</v>
      </c>
      <c r="C2037" s="11" t="str">
        <f>IFERROR(VLOOKUP(I2037,lvl_1[],2,FALSE),"Нет")</f>
        <v>Общий расчет</v>
      </c>
      <c r="D2037" s="11" t="str">
        <f>IFERROR(VLOOKUP(Rule!J2037,lvl_2[],2,FALSE),"Нет")</f>
        <v>Ци Мень</v>
      </c>
      <c r="E2037" s="11" t="str">
        <f>IFERROR(VLOOKUP(Rule!K2037,lvl_3[],2,FALSE),"Нет")</f>
        <v>Анализ Дворца</v>
      </c>
      <c r="F2037" s="11" t="str">
        <f>IFERROR(INDEX(lvl_4[],MATCH(L2037,lvl_4[ID],0),MATCH(TEXT(K2037,"##0"),lvl_4[#Headers],0)),"Нет")</f>
        <v>Структуры</v>
      </c>
      <c r="G2037" s="11" t="str">
        <f>IFERROR(INDEX(lvl_5[],MATCH(M2037,lvl_5[ID],0),MATCH(_xlfn.CONCAT(TEXT(K2037,"##0"),"_",TEXT(L2037,"##0")),lvl_5[#Headers],0)),"Нет")</f>
        <v>НС</v>
      </c>
      <c r="H2037" s="11" t="str">
        <f>IFERROR(INDEX(lvl_6[],MATCH(N2037,lvl_6[ID],0),MATCH(_xlfn.CONCAT(K2037,"_",L2037,"_",M2037),lvl_6[#Headers],0)),"Нет")</f>
        <v>НС. Фаза Ци</v>
      </c>
      <c r="I2037" s="12">
        <v>1</v>
      </c>
      <c r="J2037" s="12">
        <v>2</v>
      </c>
      <c r="K2037" s="12">
        <v>2</v>
      </c>
      <c r="L2037" s="12">
        <v>1</v>
      </c>
      <c r="M2037" s="12">
        <v>1</v>
      </c>
      <c r="N2037" s="12">
        <v>1</v>
      </c>
      <c r="O2037" s="12">
        <f>COUNTIF($P$2:P2037,P2037)</f>
        <v>60</v>
      </c>
      <c r="P2037" s="12" t="str">
        <f t="shared" si="94"/>
        <v>122010101</v>
      </c>
      <c r="Q2037" s="12" t="str">
        <f t="shared" si="95"/>
        <v>1220101010060</v>
      </c>
      <c r="R2037" s="20" t="s">
        <v>1451</v>
      </c>
      <c r="S2037" s="20" t="s">
        <v>1671</v>
      </c>
      <c r="AW2037" s="12">
        <v>7</v>
      </c>
      <c r="AY2037" s="12" t="s">
        <v>916</v>
      </c>
      <c r="BG2037" s="21">
        <v>0.5</v>
      </c>
      <c r="BJ2037" s="12">
        <v>1</v>
      </c>
    </row>
    <row r="2038" spans="1:62" ht="30" x14ac:dyDescent="0.25">
      <c r="A2038" s="12">
        <v>1</v>
      </c>
      <c r="B2038" s="11" t="str">
        <f t="shared" si="96"/>
        <v>Общий расчет. Ци Мень. Анализ Дворца. Структуры. НС. НС. Фаза Ци</v>
      </c>
      <c r="C2038" s="11" t="str">
        <f>IFERROR(VLOOKUP(I2038,lvl_1[],2,FALSE),"Нет")</f>
        <v>Общий расчет</v>
      </c>
      <c r="D2038" s="11" t="str">
        <f>IFERROR(VLOOKUP(Rule!J2038,lvl_2[],2,FALSE),"Нет")</f>
        <v>Ци Мень</v>
      </c>
      <c r="E2038" s="11" t="str">
        <f>IFERROR(VLOOKUP(Rule!K2038,lvl_3[],2,FALSE),"Нет")</f>
        <v>Анализ Дворца</v>
      </c>
      <c r="F2038" s="11" t="str">
        <f>IFERROR(INDEX(lvl_4[],MATCH(L2038,lvl_4[ID],0),MATCH(TEXT(K2038,"##0"),lvl_4[#Headers],0)),"Нет")</f>
        <v>Структуры</v>
      </c>
      <c r="G2038" s="11" t="str">
        <f>IFERROR(INDEX(lvl_5[],MATCH(M2038,lvl_5[ID],0),MATCH(_xlfn.CONCAT(TEXT(K2038,"##0"),"_",TEXT(L2038,"##0")),lvl_5[#Headers],0)),"Нет")</f>
        <v>НС</v>
      </c>
      <c r="H2038" s="11" t="str">
        <f>IFERROR(INDEX(lvl_6[],MATCH(N2038,lvl_6[ID],0),MATCH(_xlfn.CONCAT(K2038,"_",L2038,"_",M2038),lvl_6[#Headers],0)),"Нет")</f>
        <v>НС. Фаза Ци</v>
      </c>
      <c r="I2038" s="12">
        <v>1</v>
      </c>
      <c r="J2038" s="12">
        <v>2</v>
      </c>
      <c r="K2038" s="12">
        <v>2</v>
      </c>
      <c r="L2038" s="12">
        <v>1</v>
      </c>
      <c r="M2038" s="12">
        <v>1</v>
      </c>
      <c r="N2038" s="12">
        <v>1</v>
      </c>
      <c r="O2038" s="12">
        <f>COUNTIF($P$2:P2038,P2038)</f>
        <v>61</v>
      </c>
      <c r="P2038" s="12" t="str">
        <f t="shared" ref="P2038:P2101" si="97">_xlfn.CONCAT(I2038,
J2038,
K2038,
IF(LEN(L2038)=1,_xlfn.CONCAT(0,L2038),L2038),
IF(LEN(M2038)=1,_xlfn.CONCAT(0,M2038),M2038),
IF(LEN(N2038)=1,_xlfn.CONCAT(0,N2038),N2038))</f>
        <v>122010101</v>
      </c>
      <c r="Q2038" s="12" t="str">
        <f t="shared" ref="Q2038:Q2101" si="98">_xlfn.CONCAT(I2038,
J2038,
K2038,
IF(LEN(L2038)=1,_xlfn.CONCAT(0,L2038),L2038),
IF(LEN(M2038)=1,_xlfn.CONCAT(0,M2038),M2038),
IF(LEN(N2038)=1,_xlfn.CONCAT(0,N2038),N2038),
IF(LEN(O2038)=1,_xlfn.CONCAT("000",O2038),IF(LEN(O2038)=2,_xlfn.CONCAT("00",O2038),IF(LEN(O2038)=3,_xlfn.CONCAT(0,O2038),O2038))))</f>
        <v>1220101010061</v>
      </c>
      <c r="R2038" s="20" t="s">
        <v>1451</v>
      </c>
      <c r="S2038" s="20" t="s">
        <v>1672</v>
      </c>
      <c r="AW2038" s="12">
        <v>6</v>
      </c>
      <c r="AY2038" s="12" t="s">
        <v>899</v>
      </c>
      <c r="BG2038" s="21">
        <v>0.5</v>
      </c>
      <c r="BJ2038" s="12">
        <v>1</v>
      </c>
    </row>
    <row r="2039" spans="1:62" ht="30" x14ac:dyDescent="0.25">
      <c r="A2039" s="12">
        <v>1</v>
      </c>
      <c r="B2039" s="11" t="str">
        <f t="shared" ref="B2039:B2102" si="99">_xlfn.CONCAT(C2039,". ", D2039,". ", E2039,". ", F2039,". ", G2039,". ", H2039)</f>
        <v>Общий расчет. Ци Мень. Анализ Дворца. Структуры. НС. НС. Фаза Ци</v>
      </c>
      <c r="C2039" s="11" t="str">
        <f>IFERROR(VLOOKUP(I2039,lvl_1[],2,FALSE),"Нет")</f>
        <v>Общий расчет</v>
      </c>
      <c r="D2039" s="11" t="str">
        <f>IFERROR(VLOOKUP(Rule!J2039,lvl_2[],2,FALSE),"Нет")</f>
        <v>Ци Мень</v>
      </c>
      <c r="E2039" s="11" t="str">
        <f>IFERROR(VLOOKUP(Rule!K2039,lvl_3[],2,FALSE),"Нет")</f>
        <v>Анализ Дворца</v>
      </c>
      <c r="F2039" s="11" t="str">
        <f>IFERROR(INDEX(lvl_4[],MATCH(L2039,lvl_4[ID],0),MATCH(TEXT(K2039,"##0"),lvl_4[#Headers],0)),"Нет")</f>
        <v>Структуры</v>
      </c>
      <c r="G2039" s="11" t="str">
        <f>IFERROR(INDEX(lvl_5[],MATCH(M2039,lvl_5[ID],0),MATCH(_xlfn.CONCAT(TEXT(K2039,"##0"),"_",TEXT(L2039,"##0")),lvl_5[#Headers],0)),"Нет")</f>
        <v>НС</v>
      </c>
      <c r="H2039" s="11" t="str">
        <f>IFERROR(INDEX(lvl_6[],MATCH(N2039,lvl_6[ID],0),MATCH(_xlfn.CONCAT(K2039,"_",L2039,"_",M2039),lvl_6[#Headers],0)),"Нет")</f>
        <v>НС. Фаза Ци</v>
      </c>
      <c r="I2039" s="12">
        <v>1</v>
      </c>
      <c r="J2039" s="12">
        <v>2</v>
      </c>
      <c r="K2039" s="12">
        <v>2</v>
      </c>
      <c r="L2039" s="12">
        <v>1</v>
      </c>
      <c r="M2039" s="12">
        <v>1</v>
      </c>
      <c r="N2039" s="12">
        <v>1</v>
      </c>
      <c r="O2039" s="12">
        <f>COUNTIF($P$2:P2039,P2039)</f>
        <v>62</v>
      </c>
      <c r="P2039" s="12" t="str">
        <f t="shared" si="97"/>
        <v>122010101</v>
      </c>
      <c r="Q2039" s="12" t="str">
        <f t="shared" si="98"/>
        <v>1220101010062</v>
      </c>
      <c r="R2039" s="20" t="s">
        <v>1451</v>
      </c>
      <c r="S2039" s="20" t="s">
        <v>1673</v>
      </c>
      <c r="AW2039" s="12">
        <v>6</v>
      </c>
      <c r="AY2039" s="12" t="s">
        <v>901</v>
      </c>
      <c r="BG2039" s="21">
        <v>0</v>
      </c>
      <c r="BJ2039" s="12">
        <v>1</v>
      </c>
    </row>
    <row r="2040" spans="1:62" ht="30" x14ac:dyDescent="0.25">
      <c r="A2040" s="12">
        <v>1</v>
      </c>
      <c r="B2040" s="11" t="str">
        <f t="shared" si="99"/>
        <v>Общий расчет. Ци Мень. Анализ Дворца. Структуры. НС. НС. Фаза Ци</v>
      </c>
      <c r="C2040" s="11" t="str">
        <f>IFERROR(VLOOKUP(I2040,lvl_1[],2,FALSE),"Нет")</f>
        <v>Общий расчет</v>
      </c>
      <c r="D2040" s="11" t="str">
        <f>IFERROR(VLOOKUP(Rule!J2040,lvl_2[],2,FALSE),"Нет")</f>
        <v>Ци Мень</v>
      </c>
      <c r="E2040" s="11" t="str">
        <f>IFERROR(VLOOKUP(Rule!K2040,lvl_3[],2,FALSE),"Нет")</f>
        <v>Анализ Дворца</v>
      </c>
      <c r="F2040" s="11" t="str">
        <f>IFERROR(INDEX(lvl_4[],MATCH(L2040,lvl_4[ID],0),MATCH(TEXT(K2040,"##0"),lvl_4[#Headers],0)),"Нет")</f>
        <v>Структуры</v>
      </c>
      <c r="G2040" s="11" t="str">
        <f>IFERROR(INDEX(lvl_5[],MATCH(M2040,lvl_5[ID],0),MATCH(_xlfn.CONCAT(TEXT(K2040,"##0"),"_",TEXT(L2040,"##0")),lvl_5[#Headers],0)),"Нет")</f>
        <v>НС</v>
      </c>
      <c r="H2040" s="11" t="str">
        <f>IFERROR(INDEX(lvl_6[],MATCH(N2040,lvl_6[ID],0),MATCH(_xlfn.CONCAT(K2040,"_",L2040,"_",M2040),lvl_6[#Headers],0)),"Нет")</f>
        <v>НС. Фаза Ци</v>
      </c>
      <c r="I2040" s="12">
        <v>1</v>
      </c>
      <c r="J2040" s="12">
        <v>2</v>
      </c>
      <c r="K2040" s="12">
        <v>2</v>
      </c>
      <c r="L2040" s="12">
        <v>1</v>
      </c>
      <c r="M2040" s="12">
        <v>1</v>
      </c>
      <c r="N2040" s="12">
        <v>1</v>
      </c>
      <c r="O2040" s="12">
        <f>COUNTIF($P$2:P2040,P2040)</f>
        <v>63</v>
      </c>
      <c r="P2040" s="12" t="str">
        <f t="shared" si="97"/>
        <v>122010101</v>
      </c>
      <c r="Q2040" s="12" t="str">
        <f t="shared" si="98"/>
        <v>1220101010063</v>
      </c>
      <c r="R2040" s="20" t="s">
        <v>1451</v>
      </c>
      <c r="S2040" s="20" t="s">
        <v>1674</v>
      </c>
      <c r="AW2040" s="12">
        <v>6</v>
      </c>
      <c r="AY2040" s="12" t="s">
        <v>903</v>
      </c>
      <c r="BG2040" s="21">
        <v>0</v>
      </c>
      <c r="BJ2040" s="12">
        <v>1</v>
      </c>
    </row>
    <row r="2041" spans="1:62" ht="30" x14ac:dyDescent="0.25">
      <c r="A2041" s="12">
        <v>1</v>
      </c>
      <c r="B2041" s="11" t="str">
        <f t="shared" si="99"/>
        <v>Общий расчет. Ци Мень. Анализ Дворца. Структуры. НС. НС. Фаза Ци</v>
      </c>
      <c r="C2041" s="11" t="str">
        <f>IFERROR(VLOOKUP(I2041,lvl_1[],2,FALSE),"Нет")</f>
        <v>Общий расчет</v>
      </c>
      <c r="D2041" s="11" t="str">
        <f>IFERROR(VLOOKUP(Rule!J2041,lvl_2[],2,FALSE),"Нет")</f>
        <v>Ци Мень</v>
      </c>
      <c r="E2041" s="11" t="str">
        <f>IFERROR(VLOOKUP(Rule!K2041,lvl_3[],2,FALSE),"Нет")</f>
        <v>Анализ Дворца</v>
      </c>
      <c r="F2041" s="11" t="str">
        <f>IFERROR(INDEX(lvl_4[],MATCH(L2041,lvl_4[ID],0),MATCH(TEXT(K2041,"##0"),lvl_4[#Headers],0)),"Нет")</f>
        <v>Структуры</v>
      </c>
      <c r="G2041" s="11" t="str">
        <f>IFERROR(INDEX(lvl_5[],MATCH(M2041,lvl_5[ID],0),MATCH(_xlfn.CONCAT(TEXT(K2041,"##0"),"_",TEXT(L2041,"##0")),lvl_5[#Headers],0)),"Нет")</f>
        <v>НС</v>
      </c>
      <c r="H2041" s="11" t="str">
        <f>IFERROR(INDEX(lvl_6[],MATCH(N2041,lvl_6[ID],0),MATCH(_xlfn.CONCAT(K2041,"_",L2041,"_",M2041),lvl_6[#Headers],0)),"Нет")</f>
        <v>НС. Фаза Ци</v>
      </c>
      <c r="I2041" s="12">
        <v>1</v>
      </c>
      <c r="J2041" s="12">
        <v>2</v>
      </c>
      <c r="K2041" s="12">
        <v>2</v>
      </c>
      <c r="L2041" s="12">
        <v>1</v>
      </c>
      <c r="M2041" s="12">
        <v>1</v>
      </c>
      <c r="N2041" s="12">
        <v>1</v>
      </c>
      <c r="O2041" s="12">
        <f>COUNTIF($P$2:P2041,P2041)</f>
        <v>64</v>
      </c>
      <c r="P2041" s="12" t="str">
        <f t="shared" si="97"/>
        <v>122010101</v>
      </c>
      <c r="Q2041" s="12" t="str">
        <f t="shared" si="98"/>
        <v>1220101010064</v>
      </c>
      <c r="R2041" s="20" t="s">
        <v>1451</v>
      </c>
      <c r="S2041" s="20" t="s">
        <v>1675</v>
      </c>
      <c r="AW2041" s="12">
        <v>6</v>
      </c>
      <c r="AY2041" s="12" t="s">
        <v>905</v>
      </c>
      <c r="BG2041" s="21">
        <v>0.5</v>
      </c>
      <c r="BJ2041" s="12">
        <v>1</v>
      </c>
    </row>
    <row r="2042" spans="1:62" ht="30" x14ac:dyDescent="0.25">
      <c r="A2042" s="12">
        <v>1</v>
      </c>
      <c r="B2042" s="11" t="str">
        <f t="shared" si="99"/>
        <v>Общий расчет. Ци Мень. Анализ Дворца. Структуры. НС. НС. Фаза Ци</v>
      </c>
      <c r="C2042" s="11" t="str">
        <f>IFERROR(VLOOKUP(I2042,lvl_1[],2,FALSE),"Нет")</f>
        <v>Общий расчет</v>
      </c>
      <c r="D2042" s="11" t="str">
        <f>IFERROR(VLOOKUP(Rule!J2042,lvl_2[],2,FALSE),"Нет")</f>
        <v>Ци Мень</v>
      </c>
      <c r="E2042" s="11" t="str">
        <f>IFERROR(VLOOKUP(Rule!K2042,lvl_3[],2,FALSE),"Нет")</f>
        <v>Анализ Дворца</v>
      </c>
      <c r="F2042" s="11" t="str">
        <f>IFERROR(INDEX(lvl_4[],MATCH(L2042,lvl_4[ID],0),MATCH(TEXT(K2042,"##0"),lvl_4[#Headers],0)),"Нет")</f>
        <v>Структуры</v>
      </c>
      <c r="G2042" s="11" t="str">
        <f>IFERROR(INDEX(lvl_5[],MATCH(M2042,lvl_5[ID],0),MATCH(_xlfn.CONCAT(TEXT(K2042,"##0"),"_",TEXT(L2042,"##0")),lvl_5[#Headers],0)),"Нет")</f>
        <v>НС</v>
      </c>
      <c r="H2042" s="11" t="str">
        <f>IFERROR(INDEX(lvl_6[],MATCH(N2042,lvl_6[ID],0),MATCH(_xlfn.CONCAT(K2042,"_",L2042,"_",M2042),lvl_6[#Headers],0)),"Нет")</f>
        <v>НС. Фаза Ци</v>
      </c>
      <c r="I2042" s="12">
        <v>1</v>
      </c>
      <c r="J2042" s="12">
        <v>2</v>
      </c>
      <c r="K2042" s="12">
        <v>2</v>
      </c>
      <c r="L2042" s="12">
        <v>1</v>
      </c>
      <c r="M2042" s="12">
        <v>1</v>
      </c>
      <c r="N2042" s="12">
        <v>1</v>
      </c>
      <c r="O2042" s="12">
        <f>COUNTIF($P$2:P2042,P2042)</f>
        <v>65</v>
      </c>
      <c r="P2042" s="12" t="str">
        <f t="shared" si="97"/>
        <v>122010101</v>
      </c>
      <c r="Q2042" s="12" t="str">
        <f t="shared" si="98"/>
        <v>1220101010065</v>
      </c>
      <c r="R2042" s="20" t="s">
        <v>1451</v>
      </c>
      <c r="S2042" s="20" t="s">
        <v>1676</v>
      </c>
      <c r="AW2042" s="12">
        <v>6</v>
      </c>
      <c r="AY2042" s="12" t="s">
        <v>907</v>
      </c>
      <c r="BG2042" s="21">
        <v>0</v>
      </c>
      <c r="BJ2042" s="12">
        <v>1</v>
      </c>
    </row>
    <row r="2043" spans="1:62" ht="30" x14ac:dyDescent="0.25">
      <c r="A2043" s="12">
        <v>1</v>
      </c>
      <c r="B2043" s="11" t="str">
        <f t="shared" si="99"/>
        <v>Общий расчет. Ци Мень. Анализ Дворца. Структуры. НС. НС. Фаза Ци</v>
      </c>
      <c r="C2043" s="11" t="str">
        <f>IFERROR(VLOOKUP(I2043,lvl_1[],2,FALSE),"Нет")</f>
        <v>Общий расчет</v>
      </c>
      <c r="D2043" s="11" t="str">
        <f>IFERROR(VLOOKUP(Rule!J2043,lvl_2[],2,FALSE),"Нет")</f>
        <v>Ци Мень</v>
      </c>
      <c r="E2043" s="11" t="str">
        <f>IFERROR(VLOOKUP(Rule!K2043,lvl_3[],2,FALSE),"Нет")</f>
        <v>Анализ Дворца</v>
      </c>
      <c r="F2043" s="11" t="str">
        <f>IFERROR(INDEX(lvl_4[],MATCH(L2043,lvl_4[ID],0),MATCH(TEXT(K2043,"##0"),lvl_4[#Headers],0)),"Нет")</f>
        <v>Структуры</v>
      </c>
      <c r="G2043" s="11" t="str">
        <f>IFERROR(INDEX(lvl_5[],MATCH(M2043,lvl_5[ID],0),MATCH(_xlfn.CONCAT(TEXT(K2043,"##0"),"_",TEXT(L2043,"##0")),lvl_5[#Headers],0)),"Нет")</f>
        <v>НС</v>
      </c>
      <c r="H2043" s="11" t="str">
        <f>IFERROR(INDEX(lvl_6[],MATCH(N2043,lvl_6[ID],0),MATCH(_xlfn.CONCAT(K2043,"_",L2043,"_",M2043),lvl_6[#Headers],0)),"Нет")</f>
        <v>НС. Фаза Ци</v>
      </c>
      <c r="I2043" s="12">
        <v>1</v>
      </c>
      <c r="J2043" s="12">
        <v>2</v>
      </c>
      <c r="K2043" s="12">
        <v>2</v>
      </c>
      <c r="L2043" s="12">
        <v>1</v>
      </c>
      <c r="M2043" s="12">
        <v>1</v>
      </c>
      <c r="N2043" s="12">
        <v>1</v>
      </c>
      <c r="O2043" s="12">
        <f>COUNTIF($P$2:P2043,P2043)</f>
        <v>66</v>
      </c>
      <c r="P2043" s="12" t="str">
        <f t="shared" si="97"/>
        <v>122010101</v>
      </c>
      <c r="Q2043" s="12" t="str">
        <f t="shared" si="98"/>
        <v>1220101010066</v>
      </c>
      <c r="R2043" s="20" t="s">
        <v>1451</v>
      </c>
      <c r="S2043" s="20" t="s">
        <v>1677</v>
      </c>
      <c r="AW2043" s="12">
        <v>6</v>
      </c>
      <c r="AY2043" s="12" t="s">
        <v>908</v>
      </c>
      <c r="BG2043" s="21">
        <v>0.5</v>
      </c>
      <c r="BJ2043" s="12">
        <v>1</v>
      </c>
    </row>
    <row r="2044" spans="1:62" ht="30" x14ac:dyDescent="0.25">
      <c r="A2044" s="12">
        <v>1</v>
      </c>
      <c r="B2044" s="11" t="str">
        <f t="shared" si="99"/>
        <v>Общий расчет. Ци Мень. Анализ Дворца. Структуры. НС. НС. Фаза Ци</v>
      </c>
      <c r="C2044" s="11" t="str">
        <f>IFERROR(VLOOKUP(I2044,lvl_1[],2,FALSE),"Нет")</f>
        <v>Общий расчет</v>
      </c>
      <c r="D2044" s="11" t="str">
        <f>IFERROR(VLOOKUP(Rule!J2044,lvl_2[],2,FALSE),"Нет")</f>
        <v>Ци Мень</v>
      </c>
      <c r="E2044" s="11" t="str">
        <f>IFERROR(VLOOKUP(Rule!K2044,lvl_3[],2,FALSE),"Нет")</f>
        <v>Анализ Дворца</v>
      </c>
      <c r="F2044" s="11" t="str">
        <f>IFERROR(INDEX(lvl_4[],MATCH(L2044,lvl_4[ID],0),MATCH(TEXT(K2044,"##0"),lvl_4[#Headers],0)),"Нет")</f>
        <v>Структуры</v>
      </c>
      <c r="G2044" s="11" t="str">
        <f>IFERROR(INDEX(lvl_5[],MATCH(M2044,lvl_5[ID],0),MATCH(_xlfn.CONCAT(TEXT(K2044,"##0"),"_",TEXT(L2044,"##0")),lvl_5[#Headers],0)),"Нет")</f>
        <v>НС</v>
      </c>
      <c r="H2044" s="11" t="str">
        <f>IFERROR(INDEX(lvl_6[],MATCH(N2044,lvl_6[ID],0),MATCH(_xlfn.CONCAT(K2044,"_",L2044,"_",M2044),lvl_6[#Headers],0)),"Нет")</f>
        <v>НС. Фаза Ци</v>
      </c>
      <c r="I2044" s="12">
        <v>1</v>
      </c>
      <c r="J2044" s="12">
        <v>2</v>
      </c>
      <c r="K2044" s="12">
        <v>2</v>
      </c>
      <c r="L2044" s="12">
        <v>1</v>
      </c>
      <c r="M2044" s="12">
        <v>1</v>
      </c>
      <c r="N2044" s="12">
        <v>1</v>
      </c>
      <c r="O2044" s="12">
        <f>COUNTIF($P$2:P2044,P2044)</f>
        <v>67</v>
      </c>
      <c r="P2044" s="12" t="str">
        <f t="shared" si="97"/>
        <v>122010101</v>
      </c>
      <c r="Q2044" s="12" t="str">
        <f t="shared" si="98"/>
        <v>1220101010067</v>
      </c>
      <c r="R2044" s="20" t="s">
        <v>1451</v>
      </c>
      <c r="S2044" s="20" t="s">
        <v>1678</v>
      </c>
      <c r="AW2044" s="12">
        <v>6</v>
      </c>
      <c r="AY2044" s="12" t="s">
        <v>910</v>
      </c>
      <c r="BG2044" s="21">
        <v>0.5</v>
      </c>
      <c r="BJ2044" s="12">
        <v>1</v>
      </c>
    </row>
    <row r="2045" spans="1:62" ht="30" x14ac:dyDescent="0.25">
      <c r="A2045" s="12">
        <v>1</v>
      </c>
      <c r="B2045" s="11" t="str">
        <f t="shared" si="99"/>
        <v>Общий расчет. Ци Мень. Анализ Дворца. Структуры. НС. НС. Фаза Ци</v>
      </c>
      <c r="C2045" s="11" t="str">
        <f>IFERROR(VLOOKUP(I2045,lvl_1[],2,FALSE),"Нет")</f>
        <v>Общий расчет</v>
      </c>
      <c r="D2045" s="11" t="str">
        <f>IFERROR(VLOOKUP(Rule!J2045,lvl_2[],2,FALSE),"Нет")</f>
        <v>Ци Мень</v>
      </c>
      <c r="E2045" s="11" t="str">
        <f>IFERROR(VLOOKUP(Rule!K2045,lvl_3[],2,FALSE),"Нет")</f>
        <v>Анализ Дворца</v>
      </c>
      <c r="F2045" s="11" t="str">
        <f>IFERROR(INDEX(lvl_4[],MATCH(L2045,lvl_4[ID],0),MATCH(TEXT(K2045,"##0"),lvl_4[#Headers],0)),"Нет")</f>
        <v>Структуры</v>
      </c>
      <c r="G2045" s="11" t="str">
        <f>IFERROR(INDEX(lvl_5[],MATCH(M2045,lvl_5[ID],0),MATCH(_xlfn.CONCAT(TEXT(K2045,"##0"),"_",TEXT(L2045,"##0")),lvl_5[#Headers],0)),"Нет")</f>
        <v>НС</v>
      </c>
      <c r="H2045" s="11" t="str">
        <f>IFERROR(INDEX(lvl_6[],MATCH(N2045,lvl_6[ID],0),MATCH(_xlfn.CONCAT(K2045,"_",L2045,"_",M2045),lvl_6[#Headers],0)),"Нет")</f>
        <v>НС. Фаза Ци</v>
      </c>
      <c r="I2045" s="12">
        <v>1</v>
      </c>
      <c r="J2045" s="12">
        <v>2</v>
      </c>
      <c r="K2045" s="12">
        <v>2</v>
      </c>
      <c r="L2045" s="12">
        <v>1</v>
      </c>
      <c r="M2045" s="12">
        <v>1</v>
      </c>
      <c r="N2045" s="12">
        <v>1</v>
      </c>
      <c r="O2045" s="12">
        <f>COUNTIF($P$2:P2045,P2045)</f>
        <v>68</v>
      </c>
      <c r="P2045" s="12" t="str">
        <f t="shared" si="97"/>
        <v>122010101</v>
      </c>
      <c r="Q2045" s="12" t="str">
        <f t="shared" si="98"/>
        <v>1220101010068</v>
      </c>
      <c r="R2045" s="20" t="s">
        <v>1451</v>
      </c>
      <c r="S2045" s="20" t="s">
        <v>1679</v>
      </c>
      <c r="AW2045" s="12">
        <v>6</v>
      </c>
      <c r="AY2045" s="12" t="s">
        <v>912</v>
      </c>
      <c r="BG2045" s="21">
        <v>1</v>
      </c>
      <c r="BJ2045" s="12">
        <v>1</v>
      </c>
    </row>
    <row r="2046" spans="1:62" ht="30" x14ac:dyDescent="0.25">
      <c r="A2046" s="12">
        <v>1</v>
      </c>
      <c r="B2046" s="11" t="str">
        <f t="shared" si="99"/>
        <v>Общий расчет. Ци Мень. Анализ Дворца. Структуры. НС. НС. Фаза Ци</v>
      </c>
      <c r="C2046" s="11" t="str">
        <f>IFERROR(VLOOKUP(I2046,lvl_1[],2,FALSE),"Нет")</f>
        <v>Общий расчет</v>
      </c>
      <c r="D2046" s="11" t="str">
        <f>IFERROR(VLOOKUP(Rule!J2046,lvl_2[],2,FALSE),"Нет")</f>
        <v>Ци Мень</v>
      </c>
      <c r="E2046" s="11" t="str">
        <f>IFERROR(VLOOKUP(Rule!K2046,lvl_3[],2,FALSE),"Нет")</f>
        <v>Анализ Дворца</v>
      </c>
      <c r="F2046" s="11" t="str">
        <f>IFERROR(INDEX(lvl_4[],MATCH(L2046,lvl_4[ID],0),MATCH(TEXT(K2046,"##0"),lvl_4[#Headers],0)),"Нет")</f>
        <v>Структуры</v>
      </c>
      <c r="G2046" s="11" t="str">
        <f>IFERROR(INDEX(lvl_5[],MATCH(M2046,lvl_5[ID],0),MATCH(_xlfn.CONCAT(TEXT(K2046,"##0"),"_",TEXT(L2046,"##0")),lvl_5[#Headers],0)),"Нет")</f>
        <v>НС</v>
      </c>
      <c r="H2046" s="11" t="str">
        <f>IFERROR(INDEX(lvl_6[],MATCH(N2046,lvl_6[ID],0),MATCH(_xlfn.CONCAT(K2046,"_",L2046,"_",M2046),lvl_6[#Headers],0)),"Нет")</f>
        <v>НС. Фаза Ци</v>
      </c>
      <c r="I2046" s="12">
        <v>1</v>
      </c>
      <c r="J2046" s="12">
        <v>2</v>
      </c>
      <c r="K2046" s="12">
        <v>2</v>
      </c>
      <c r="L2046" s="12">
        <v>1</v>
      </c>
      <c r="M2046" s="12">
        <v>1</v>
      </c>
      <c r="N2046" s="12">
        <v>1</v>
      </c>
      <c r="O2046" s="12">
        <f>COUNTIF($P$2:P2046,P2046)</f>
        <v>69</v>
      </c>
      <c r="P2046" s="12" t="str">
        <f t="shared" si="97"/>
        <v>122010101</v>
      </c>
      <c r="Q2046" s="12" t="str">
        <f t="shared" si="98"/>
        <v>1220101010069</v>
      </c>
      <c r="R2046" s="20" t="s">
        <v>1451</v>
      </c>
      <c r="S2046" s="20" t="s">
        <v>1680</v>
      </c>
      <c r="AW2046" s="12">
        <v>6</v>
      </c>
      <c r="AY2046" s="12" t="s">
        <v>914</v>
      </c>
      <c r="BG2046" s="21">
        <v>1</v>
      </c>
      <c r="BJ2046" s="12">
        <v>1</v>
      </c>
    </row>
    <row r="2047" spans="1:62" ht="30" x14ac:dyDescent="0.25">
      <c r="A2047" s="12">
        <v>1</v>
      </c>
      <c r="B2047" s="11" t="str">
        <f t="shared" si="99"/>
        <v>Общий расчет. Ци Мень. Анализ Дворца. Структуры. НС. НС. Фаза Ци</v>
      </c>
      <c r="C2047" s="11" t="str">
        <f>IFERROR(VLOOKUP(I2047,lvl_1[],2,FALSE),"Нет")</f>
        <v>Общий расчет</v>
      </c>
      <c r="D2047" s="11" t="str">
        <f>IFERROR(VLOOKUP(Rule!J2047,lvl_2[],2,FALSE),"Нет")</f>
        <v>Ци Мень</v>
      </c>
      <c r="E2047" s="11" t="str">
        <f>IFERROR(VLOOKUP(Rule!K2047,lvl_3[],2,FALSE),"Нет")</f>
        <v>Анализ Дворца</v>
      </c>
      <c r="F2047" s="11" t="str">
        <f>IFERROR(INDEX(lvl_4[],MATCH(L2047,lvl_4[ID],0),MATCH(TEXT(K2047,"##0"),lvl_4[#Headers],0)),"Нет")</f>
        <v>Структуры</v>
      </c>
      <c r="G2047" s="11" t="str">
        <f>IFERROR(INDEX(lvl_5[],MATCH(M2047,lvl_5[ID],0),MATCH(_xlfn.CONCAT(TEXT(K2047,"##0"),"_",TEXT(L2047,"##0")),lvl_5[#Headers],0)),"Нет")</f>
        <v>НС</v>
      </c>
      <c r="H2047" s="11" t="str">
        <f>IFERROR(INDEX(lvl_6[],MATCH(N2047,lvl_6[ID],0),MATCH(_xlfn.CONCAT(K2047,"_",L2047,"_",M2047),lvl_6[#Headers],0)),"Нет")</f>
        <v>НС. Фаза Ци</v>
      </c>
      <c r="I2047" s="12">
        <v>1</v>
      </c>
      <c r="J2047" s="12">
        <v>2</v>
      </c>
      <c r="K2047" s="12">
        <v>2</v>
      </c>
      <c r="L2047" s="12">
        <v>1</v>
      </c>
      <c r="M2047" s="12">
        <v>1</v>
      </c>
      <c r="N2047" s="12">
        <v>1</v>
      </c>
      <c r="O2047" s="12">
        <f>COUNTIF($P$2:P2047,P2047)</f>
        <v>70</v>
      </c>
      <c r="P2047" s="12" t="str">
        <f t="shared" si="97"/>
        <v>122010101</v>
      </c>
      <c r="Q2047" s="12" t="str">
        <f t="shared" si="98"/>
        <v>1220101010070</v>
      </c>
      <c r="R2047" s="20" t="s">
        <v>1451</v>
      </c>
      <c r="S2047" s="20" t="s">
        <v>1681</v>
      </c>
      <c r="AW2047" s="12">
        <v>6</v>
      </c>
      <c r="AY2047" s="12" t="s">
        <v>916</v>
      </c>
      <c r="BG2047" s="21">
        <v>0.5</v>
      </c>
      <c r="BJ2047" s="12">
        <v>1</v>
      </c>
    </row>
    <row r="2048" spans="1:62" ht="30" x14ac:dyDescent="0.25">
      <c r="A2048" s="12">
        <v>1</v>
      </c>
      <c r="B2048" s="11" t="str">
        <f t="shared" si="99"/>
        <v>Общий расчет. Ци Мень. Анализ Дворца. Структуры. НС. НС. Фаза Ци</v>
      </c>
      <c r="C2048" s="11" t="str">
        <f>IFERROR(VLOOKUP(I2048,lvl_1[],2,FALSE),"Нет")</f>
        <v>Общий расчет</v>
      </c>
      <c r="D2048" s="11" t="str">
        <f>IFERROR(VLOOKUP(Rule!J2048,lvl_2[],2,FALSE),"Нет")</f>
        <v>Ци Мень</v>
      </c>
      <c r="E2048" s="11" t="str">
        <f>IFERROR(VLOOKUP(Rule!K2048,lvl_3[],2,FALSE),"Нет")</f>
        <v>Анализ Дворца</v>
      </c>
      <c r="F2048" s="11" t="str">
        <f>IFERROR(INDEX(lvl_4[],MATCH(L2048,lvl_4[ID],0),MATCH(TEXT(K2048,"##0"),lvl_4[#Headers],0)),"Нет")</f>
        <v>Структуры</v>
      </c>
      <c r="G2048" s="11" t="str">
        <f>IFERROR(INDEX(lvl_5[],MATCH(M2048,lvl_5[ID],0),MATCH(_xlfn.CONCAT(TEXT(K2048,"##0"),"_",TEXT(L2048,"##0")),lvl_5[#Headers],0)),"Нет")</f>
        <v>НС</v>
      </c>
      <c r="H2048" s="11" t="str">
        <f>IFERROR(INDEX(lvl_6[],MATCH(N2048,lvl_6[ID],0),MATCH(_xlfn.CONCAT(K2048,"_",L2048,"_",M2048),lvl_6[#Headers],0)),"Нет")</f>
        <v>НС. Фаза Ци</v>
      </c>
      <c r="I2048" s="12">
        <v>1</v>
      </c>
      <c r="J2048" s="12">
        <v>2</v>
      </c>
      <c r="K2048" s="12">
        <v>2</v>
      </c>
      <c r="L2048" s="12">
        <v>1</v>
      </c>
      <c r="M2048" s="12">
        <v>1</v>
      </c>
      <c r="N2048" s="12">
        <v>1</v>
      </c>
      <c r="O2048" s="12">
        <f>COUNTIF($P$2:P2048,P2048)</f>
        <v>71</v>
      </c>
      <c r="P2048" s="12" t="str">
        <f t="shared" si="97"/>
        <v>122010101</v>
      </c>
      <c r="Q2048" s="12" t="str">
        <f t="shared" si="98"/>
        <v>1220101010071</v>
      </c>
      <c r="R2048" s="20" t="s">
        <v>1451</v>
      </c>
      <c r="S2048" s="20" t="s">
        <v>1682</v>
      </c>
      <c r="AW2048" s="12">
        <v>6</v>
      </c>
      <c r="AY2048" s="12" t="s">
        <v>899</v>
      </c>
      <c r="BG2048" s="21">
        <v>1</v>
      </c>
      <c r="BJ2048" s="12">
        <v>1</v>
      </c>
    </row>
    <row r="2049" spans="1:62" ht="30" x14ac:dyDescent="0.25">
      <c r="A2049" s="12">
        <v>1</v>
      </c>
      <c r="B2049" s="11" t="str">
        <f t="shared" si="99"/>
        <v>Общий расчет. Ци Мень. Анализ Дворца. Структуры. НС. НС. Фаза Ци</v>
      </c>
      <c r="C2049" s="11" t="str">
        <f>IFERROR(VLOOKUP(I2049,lvl_1[],2,FALSE),"Нет")</f>
        <v>Общий расчет</v>
      </c>
      <c r="D2049" s="11" t="str">
        <f>IFERROR(VLOOKUP(Rule!J2049,lvl_2[],2,FALSE),"Нет")</f>
        <v>Ци Мень</v>
      </c>
      <c r="E2049" s="11" t="str">
        <f>IFERROR(VLOOKUP(Rule!K2049,lvl_3[],2,FALSE),"Нет")</f>
        <v>Анализ Дворца</v>
      </c>
      <c r="F2049" s="11" t="str">
        <f>IFERROR(INDEX(lvl_4[],MATCH(L2049,lvl_4[ID],0),MATCH(TEXT(K2049,"##0"),lvl_4[#Headers],0)),"Нет")</f>
        <v>Структуры</v>
      </c>
      <c r="G2049" s="11" t="str">
        <f>IFERROR(INDEX(lvl_5[],MATCH(M2049,lvl_5[ID],0),MATCH(_xlfn.CONCAT(TEXT(K2049,"##0"),"_",TEXT(L2049,"##0")),lvl_5[#Headers],0)),"Нет")</f>
        <v>НС</v>
      </c>
      <c r="H2049" s="11" t="str">
        <f>IFERROR(INDEX(lvl_6[],MATCH(N2049,lvl_6[ID],0),MATCH(_xlfn.CONCAT(K2049,"_",L2049,"_",M2049),lvl_6[#Headers],0)),"Нет")</f>
        <v>НС. Фаза Ци</v>
      </c>
      <c r="I2049" s="12">
        <v>1</v>
      </c>
      <c r="J2049" s="12">
        <v>2</v>
      </c>
      <c r="K2049" s="12">
        <v>2</v>
      </c>
      <c r="L2049" s="12">
        <v>1</v>
      </c>
      <c r="M2049" s="12">
        <v>1</v>
      </c>
      <c r="N2049" s="12">
        <v>1</v>
      </c>
      <c r="O2049" s="12">
        <f>COUNTIF($P$2:P2049,P2049)</f>
        <v>72</v>
      </c>
      <c r="P2049" s="12" t="str">
        <f t="shared" si="97"/>
        <v>122010101</v>
      </c>
      <c r="Q2049" s="12" t="str">
        <f t="shared" si="98"/>
        <v>1220101010072</v>
      </c>
      <c r="R2049" s="20" t="s">
        <v>1451</v>
      </c>
      <c r="S2049" s="20" t="s">
        <v>1683</v>
      </c>
      <c r="AW2049" s="12">
        <v>6</v>
      </c>
      <c r="AY2049" s="12" t="s">
        <v>901</v>
      </c>
      <c r="BG2049" s="21">
        <v>0.15</v>
      </c>
      <c r="BJ2049" s="12">
        <v>1</v>
      </c>
    </row>
    <row r="2050" spans="1:62" ht="30" x14ac:dyDescent="0.25">
      <c r="A2050" s="12">
        <v>1</v>
      </c>
      <c r="B2050" s="11" t="str">
        <f t="shared" si="99"/>
        <v>Общий расчет. Ци Мень. Анализ Дворца. Структуры. НС. НС. Фаза Ци</v>
      </c>
      <c r="C2050" s="11" t="str">
        <f>IFERROR(VLOOKUP(I2050,lvl_1[],2,FALSE),"Нет")</f>
        <v>Общий расчет</v>
      </c>
      <c r="D2050" s="11" t="str">
        <f>IFERROR(VLOOKUP(Rule!J2050,lvl_2[],2,FALSE),"Нет")</f>
        <v>Ци Мень</v>
      </c>
      <c r="E2050" s="11" t="str">
        <f>IFERROR(VLOOKUP(Rule!K2050,lvl_3[],2,FALSE),"Нет")</f>
        <v>Анализ Дворца</v>
      </c>
      <c r="F2050" s="11" t="str">
        <f>IFERROR(INDEX(lvl_4[],MATCH(L2050,lvl_4[ID],0),MATCH(TEXT(K2050,"##0"),lvl_4[#Headers],0)),"Нет")</f>
        <v>Структуры</v>
      </c>
      <c r="G2050" s="11" t="str">
        <f>IFERROR(INDEX(lvl_5[],MATCH(M2050,lvl_5[ID],0),MATCH(_xlfn.CONCAT(TEXT(K2050,"##0"),"_",TEXT(L2050,"##0")),lvl_5[#Headers],0)),"Нет")</f>
        <v>НС</v>
      </c>
      <c r="H2050" s="11" t="str">
        <f>IFERROR(INDEX(lvl_6[],MATCH(N2050,lvl_6[ID],0),MATCH(_xlfn.CONCAT(K2050,"_",L2050,"_",M2050),lvl_6[#Headers],0)),"Нет")</f>
        <v>НС. Фаза Ци</v>
      </c>
      <c r="I2050" s="12">
        <v>1</v>
      </c>
      <c r="J2050" s="12">
        <v>2</v>
      </c>
      <c r="K2050" s="12">
        <v>2</v>
      </c>
      <c r="L2050" s="12">
        <v>1</v>
      </c>
      <c r="M2050" s="12">
        <v>1</v>
      </c>
      <c r="N2050" s="12">
        <v>1</v>
      </c>
      <c r="O2050" s="12">
        <f>COUNTIF($P$2:P2050,P2050)</f>
        <v>73</v>
      </c>
      <c r="P2050" s="12" t="str">
        <f t="shared" si="97"/>
        <v>122010101</v>
      </c>
      <c r="Q2050" s="12" t="str">
        <f t="shared" si="98"/>
        <v>1220101010073</v>
      </c>
      <c r="R2050" s="20" t="s">
        <v>1451</v>
      </c>
      <c r="S2050" s="20" t="s">
        <v>1684</v>
      </c>
      <c r="AW2050" s="12">
        <v>6</v>
      </c>
      <c r="AY2050" s="12" t="s">
        <v>903</v>
      </c>
      <c r="BG2050" s="21">
        <v>0</v>
      </c>
      <c r="BJ2050" s="12">
        <v>1</v>
      </c>
    </row>
    <row r="2051" spans="1:62" ht="30" x14ac:dyDescent="0.25">
      <c r="A2051" s="12">
        <v>1</v>
      </c>
      <c r="B2051" s="11" t="str">
        <f t="shared" si="99"/>
        <v>Общий расчет. Ци Мень. Анализ Дворца. Структуры. НС. НС. Фаза Ци</v>
      </c>
      <c r="C2051" s="11" t="str">
        <f>IFERROR(VLOOKUP(I2051,lvl_1[],2,FALSE),"Нет")</f>
        <v>Общий расчет</v>
      </c>
      <c r="D2051" s="11" t="str">
        <f>IFERROR(VLOOKUP(Rule!J2051,lvl_2[],2,FALSE),"Нет")</f>
        <v>Ци Мень</v>
      </c>
      <c r="E2051" s="11" t="str">
        <f>IFERROR(VLOOKUP(Rule!K2051,lvl_3[],2,FALSE),"Нет")</f>
        <v>Анализ Дворца</v>
      </c>
      <c r="F2051" s="11" t="str">
        <f>IFERROR(INDEX(lvl_4[],MATCH(L2051,lvl_4[ID],0),MATCH(TEXT(K2051,"##0"),lvl_4[#Headers],0)),"Нет")</f>
        <v>Структуры</v>
      </c>
      <c r="G2051" s="11" t="str">
        <f>IFERROR(INDEX(lvl_5[],MATCH(M2051,lvl_5[ID],0),MATCH(_xlfn.CONCAT(TEXT(K2051,"##0"),"_",TEXT(L2051,"##0")),lvl_5[#Headers],0)),"Нет")</f>
        <v>НС</v>
      </c>
      <c r="H2051" s="11" t="str">
        <f>IFERROR(INDEX(lvl_6[],MATCH(N2051,lvl_6[ID],0),MATCH(_xlfn.CONCAT(K2051,"_",L2051,"_",M2051),lvl_6[#Headers],0)),"Нет")</f>
        <v>НС. Фаза Ци</v>
      </c>
      <c r="I2051" s="12">
        <v>1</v>
      </c>
      <c r="J2051" s="12">
        <v>2</v>
      </c>
      <c r="K2051" s="12">
        <v>2</v>
      </c>
      <c r="L2051" s="12">
        <v>1</v>
      </c>
      <c r="M2051" s="12">
        <v>1</v>
      </c>
      <c r="N2051" s="12">
        <v>1</v>
      </c>
      <c r="O2051" s="12">
        <f>COUNTIF($P$2:P2051,P2051)</f>
        <v>74</v>
      </c>
      <c r="P2051" s="12" t="str">
        <f t="shared" si="97"/>
        <v>122010101</v>
      </c>
      <c r="Q2051" s="12" t="str">
        <f t="shared" si="98"/>
        <v>1220101010074</v>
      </c>
      <c r="R2051" s="20" t="s">
        <v>1451</v>
      </c>
      <c r="S2051" s="20" t="s">
        <v>1685</v>
      </c>
      <c r="AW2051" s="12">
        <v>6</v>
      </c>
      <c r="AY2051" s="12" t="s">
        <v>905</v>
      </c>
      <c r="BG2051" s="21">
        <v>0.5</v>
      </c>
      <c r="BJ2051" s="12">
        <v>1</v>
      </c>
    </row>
    <row r="2052" spans="1:62" ht="30" x14ac:dyDescent="0.25">
      <c r="A2052" s="12">
        <v>1</v>
      </c>
      <c r="B2052" s="11" t="str">
        <f t="shared" si="99"/>
        <v>Общий расчет. Ци Мень. Анализ Дворца. Структуры. НС. НС. Фаза Ци</v>
      </c>
      <c r="C2052" s="11" t="str">
        <f>IFERROR(VLOOKUP(I2052,lvl_1[],2,FALSE),"Нет")</f>
        <v>Общий расчет</v>
      </c>
      <c r="D2052" s="11" t="str">
        <f>IFERROR(VLOOKUP(Rule!J2052,lvl_2[],2,FALSE),"Нет")</f>
        <v>Ци Мень</v>
      </c>
      <c r="E2052" s="11" t="str">
        <f>IFERROR(VLOOKUP(Rule!K2052,lvl_3[],2,FALSE),"Нет")</f>
        <v>Анализ Дворца</v>
      </c>
      <c r="F2052" s="11" t="str">
        <f>IFERROR(INDEX(lvl_4[],MATCH(L2052,lvl_4[ID],0),MATCH(TEXT(K2052,"##0"),lvl_4[#Headers],0)),"Нет")</f>
        <v>Структуры</v>
      </c>
      <c r="G2052" s="11" t="str">
        <f>IFERROR(INDEX(lvl_5[],MATCH(M2052,lvl_5[ID],0),MATCH(_xlfn.CONCAT(TEXT(K2052,"##0"),"_",TEXT(L2052,"##0")),lvl_5[#Headers],0)),"Нет")</f>
        <v>НС</v>
      </c>
      <c r="H2052" s="11" t="str">
        <f>IFERROR(INDEX(lvl_6[],MATCH(N2052,lvl_6[ID],0),MATCH(_xlfn.CONCAT(K2052,"_",L2052,"_",M2052),lvl_6[#Headers],0)),"Нет")</f>
        <v>НС. Фаза Ци</v>
      </c>
      <c r="I2052" s="12">
        <v>1</v>
      </c>
      <c r="J2052" s="12">
        <v>2</v>
      </c>
      <c r="K2052" s="12">
        <v>2</v>
      </c>
      <c r="L2052" s="12">
        <v>1</v>
      </c>
      <c r="M2052" s="12">
        <v>1</v>
      </c>
      <c r="N2052" s="12">
        <v>1</v>
      </c>
      <c r="O2052" s="12">
        <f>COUNTIF($P$2:P2052,P2052)</f>
        <v>75</v>
      </c>
      <c r="P2052" s="12" t="str">
        <f t="shared" si="97"/>
        <v>122010101</v>
      </c>
      <c r="Q2052" s="12" t="str">
        <f t="shared" si="98"/>
        <v>1220101010075</v>
      </c>
      <c r="R2052" s="20" t="s">
        <v>1451</v>
      </c>
      <c r="S2052" s="20" t="s">
        <v>1686</v>
      </c>
      <c r="AW2052" s="12">
        <v>6</v>
      </c>
      <c r="AY2052" s="12" t="s">
        <v>907</v>
      </c>
      <c r="BG2052" s="21">
        <v>0</v>
      </c>
      <c r="BJ2052" s="12">
        <v>1</v>
      </c>
    </row>
    <row r="2053" spans="1:62" ht="30" x14ac:dyDescent="0.25">
      <c r="A2053" s="12">
        <v>1</v>
      </c>
      <c r="B2053" s="11" t="str">
        <f t="shared" si="99"/>
        <v>Общий расчет. Ци Мень. Анализ Дворца. Структуры. НС. НС. Фаза Ци</v>
      </c>
      <c r="C2053" s="11" t="str">
        <f>IFERROR(VLOOKUP(I2053,lvl_1[],2,FALSE),"Нет")</f>
        <v>Общий расчет</v>
      </c>
      <c r="D2053" s="11" t="str">
        <f>IFERROR(VLOOKUP(Rule!J2053,lvl_2[],2,FALSE),"Нет")</f>
        <v>Ци Мень</v>
      </c>
      <c r="E2053" s="11" t="str">
        <f>IFERROR(VLOOKUP(Rule!K2053,lvl_3[],2,FALSE),"Нет")</f>
        <v>Анализ Дворца</v>
      </c>
      <c r="F2053" s="11" t="str">
        <f>IFERROR(INDEX(lvl_4[],MATCH(L2053,lvl_4[ID],0),MATCH(TEXT(K2053,"##0"),lvl_4[#Headers],0)),"Нет")</f>
        <v>Структуры</v>
      </c>
      <c r="G2053" s="11" t="str">
        <f>IFERROR(INDEX(lvl_5[],MATCH(M2053,lvl_5[ID],0),MATCH(_xlfn.CONCAT(TEXT(K2053,"##0"),"_",TEXT(L2053,"##0")),lvl_5[#Headers],0)),"Нет")</f>
        <v>НС</v>
      </c>
      <c r="H2053" s="11" t="str">
        <f>IFERROR(INDEX(lvl_6[],MATCH(N2053,lvl_6[ID],0),MATCH(_xlfn.CONCAT(K2053,"_",L2053,"_",M2053),lvl_6[#Headers],0)),"Нет")</f>
        <v>НС. Фаза Ци</v>
      </c>
      <c r="I2053" s="12">
        <v>1</v>
      </c>
      <c r="J2053" s="12">
        <v>2</v>
      </c>
      <c r="K2053" s="12">
        <v>2</v>
      </c>
      <c r="L2053" s="12">
        <v>1</v>
      </c>
      <c r="M2053" s="12">
        <v>1</v>
      </c>
      <c r="N2053" s="12">
        <v>1</v>
      </c>
      <c r="O2053" s="12">
        <f>COUNTIF($P$2:P2053,P2053)</f>
        <v>76</v>
      </c>
      <c r="P2053" s="12" t="str">
        <f t="shared" si="97"/>
        <v>122010101</v>
      </c>
      <c r="Q2053" s="12" t="str">
        <f t="shared" si="98"/>
        <v>1220101010076</v>
      </c>
      <c r="R2053" s="20" t="s">
        <v>1451</v>
      </c>
      <c r="S2053" s="20" t="s">
        <v>1687</v>
      </c>
      <c r="AW2053" s="12">
        <v>6</v>
      </c>
      <c r="AY2053" s="12" t="s">
        <v>908</v>
      </c>
      <c r="BG2053" s="21">
        <v>0.5</v>
      </c>
      <c r="BJ2053" s="12">
        <v>1</v>
      </c>
    </row>
    <row r="2054" spans="1:62" ht="30" x14ac:dyDescent="0.25">
      <c r="A2054" s="12">
        <v>1</v>
      </c>
      <c r="B2054" s="11" t="str">
        <f t="shared" si="99"/>
        <v>Общий расчет. Ци Мень. Анализ Дворца. Структуры. НС. НС. Фаза Ци</v>
      </c>
      <c r="C2054" s="11" t="str">
        <f>IFERROR(VLOOKUP(I2054,lvl_1[],2,FALSE),"Нет")</f>
        <v>Общий расчет</v>
      </c>
      <c r="D2054" s="11" t="str">
        <f>IFERROR(VLOOKUP(Rule!J2054,lvl_2[],2,FALSE),"Нет")</f>
        <v>Ци Мень</v>
      </c>
      <c r="E2054" s="11" t="str">
        <f>IFERROR(VLOOKUP(Rule!K2054,lvl_3[],2,FALSE),"Нет")</f>
        <v>Анализ Дворца</v>
      </c>
      <c r="F2054" s="11" t="str">
        <f>IFERROR(INDEX(lvl_4[],MATCH(L2054,lvl_4[ID],0),MATCH(TEXT(K2054,"##0"),lvl_4[#Headers],0)),"Нет")</f>
        <v>Структуры</v>
      </c>
      <c r="G2054" s="11" t="str">
        <f>IFERROR(INDEX(lvl_5[],MATCH(M2054,lvl_5[ID],0),MATCH(_xlfn.CONCAT(TEXT(K2054,"##0"),"_",TEXT(L2054,"##0")),lvl_5[#Headers],0)),"Нет")</f>
        <v>НС</v>
      </c>
      <c r="H2054" s="11" t="str">
        <f>IFERROR(INDEX(lvl_6[],MATCH(N2054,lvl_6[ID],0),MATCH(_xlfn.CONCAT(K2054,"_",L2054,"_",M2054),lvl_6[#Headers],0)),"Нет")</f>
        <v>НС. Фаза Ци</v>
      </c>
      <c r="I2054" s="12">
        <v>1</v>
      </c>
      <c r="J2054" s="12">
        <v>2</v>
      </c>
      <c r="K2054" s="12">
        <v>2</v>
      </c>
      <c r="L2054" s="12">
        <v>1</v>
      </c>
      <c r="M2054" s="12">
        <v>1</v>
      </c>
      <c r="N2054" s="12">
        <v>1</v>
      </c>
      <c r="O2054" s="12">
        <f>COUNTIF($P$2:P2054,P2054)</f>
        <v>77</v>
      </c>
      <c r="P2054" s="12" t="str">
        <f t="shared" si="97"/>
        <v>122010101</v>
      </c>
      <c r="Q2054" s="12" t="str">
        <f t="shared" si="98"/>
        <v>1220101010077</v>
      </c>
      <c r="R2054" s="20" t="s">
        <v>1451</v>
      </c>
      <c r="S2054" s="20" t="s">
        <v>1688</v>
      </c>
      <c r="AW2054" s="12">
        <v>6</v>
      </c>
      <c r="AY2054" s="12" t="s">
        <v>910</v>
      </c>
      <c r="BG2054" s="21">
        <v>0.5</v>
      </c>
      <c r="BJ2054" s="12">
        <v>1</v>
      </c>
    </row>
    <row r="2055" spans="1:62" ht="30" x14ac:dyDescent="0.25">
      <c r="A2055" s="12">
        <v>1</v>
      </c>
      <c r="B2055" s="11" t="str">
        <f t="shared" si="99"/>
        <v>Общий расчет. Ци Мень. Анализ Дворца. Структуры. НС. НС. Фаза Ци</v>
      </c>
      <c r="C2055" s="11" t="str">
        <f>IFERROR(VLOOKUP(I2055,lvl_1[],2,FALSE),"Нет")</f>
        <v>Общий расчет</v>
      </c>
      <c r="D2055" s="11" t="str">
        <f>IFERROR(VLOOKUP(Rule!J2055,lvl_2[],2,FALSE),"Нет")</f>
        <v>Ци Мень</v>
      </c>
      <c r="E2055" s="11" t="str">
        <f>IFERROR(VLOOKUP(Rule!K2055,lvl_3[],2,FALSE),"Нет")</f>
        <v>Анализ Дворца</v>
      </c>
      <c r="F2055" s="11" t="str">
        <f>IFERROR(INDEX(lvl_4[],MATCH(L2055,lvl_4[ID],0),MATCH(TEXT(K2055,"##0"),lvl_4[#Headers],0)),"Нет")</f>
        <v>Структуры</v>
      </c>
      <c r="G2055" s="11" t="str">
        <f>IFERROR(INDEX(lvl_5[],MATCH(M2055,lvl_5[ID],0),MATCH(_xlfn.CONCAT(TEXT(K2055,"##0"),"_",TEXT(L2055,"##0")),lvl_5[#Headers],0)),"Нет")</f>
        <v>НС</v>
      </c>
      <c r="H2055" s="11" t="str">
        <f>IFERROR(INDEX(lvl_6[],MATCH(N2055,lvl_6[ID],0),MATCH(_xlfn.CONCAT(K2055,"_",L2055,"_",M2055),lvl_6[#Headers],0)),"Нет")</f>
        <v>НС. Фаза Ци</v>
      </c>
      <c r="I2055" s="12">
        <v>1</v>
      </c>
      <c r="J2055" s="12">
        <v>2</v>
      </c>
      <c r="K2055" s="12">
        <v>2</v>
      </c>
      <c r="L2055" s="12">
        <v>1</v>
      </c>
      <c r="M2055" s="12">
        <v>1</v>
      </c>
      <c r="N2055" s="12">
        <v>1</v>
      </c>
      <c r="O2055" s="12">
        <f>COUNTIF($P$2:P2055,P2055)</f>
        <v>78</v>
      </c>
      <c r="P2055" s="12" t="str">
        <f t="shared" si="97"/>
        <v>122010101</v>
      </c>
      <c r="Q2055" s="12" t="str">
        <f t="shared" si="98"/>
        <v>1220101010078</v>
      </c>
      <c r="R2055" s="20" t="s">
        <v>1451</v>
      </c>
      <c r="S2055" s="20" t="s">
        <v>1689</v>
      </c>
      <c r="AW2055" s="12">
        <v>6</v>
      </c>
      <c r="AY2055" s="12" t="s">
        <v>912</v>
      </c>
      <c r="BG2055" s="21">
        <v>0</v>
      </c>
      <c r="BJ2055" s="12">
        <v>1</v>
      </c>
    </row>
    <row r="2056" spans="1:62" ht="30" x14ac:dyDescent="0.25">
      <c r="A2056" s="12">
        <v>1</v>
      </c>
      <c r="B2056" s="11" t="str">
        <f t="shared" si="99"/>
        <v>Общий расчет. Ци Мень. Анализ Дворца. Структуры. НС. НС. Фаза Ци</v>
      </c>
      <c r="C2056" s="11" t="str">
        <f>IFERROR(VLOOKUP(I2056,lvl_1[],2,FALSE),"Нет")</f>
        <v>Общий расчет</v>
      </c>
      <c r="D2056" s="11" t="str">
        <f>IFERROR(VLOOKUP(Rule!J2056,lvl_2[],2,FALSE),"Нет")</f>
        <v>Ци Мень</v>
      </c>
      <c r="E2056" s="11" t="str">
        <f>IFERROR(VLOOKUP(Rule!K2056,lvl_3[],2,FALSE),"Нет")</f>
        <v>Анализ Дворца</v>
      </c>
      <c r="F2056" s="11" t="str">
        <f>IFERROR(INDEX(lvl_4[],MATCH(L2056,lvl_4[ID],0),MATCH(TEXT(K2056,"##0"),lvl_4[#Headers],0)),"Нет")</f>
        <v>Структуры</v>
      </c>
      <c r="G2056" s="11" t="str">
        <f>IFERROR(INDEX(lvl_5[],MATCH(M2056,lvl_5[ID],0),MATCH(_xlfn.CONCAT(TEXT(K2056,"##0"),"_",TEXT(L2056,"##0")),lvl_5[#Headers],0)),"Нет")</f>
        <v>НС</v>
      </c>
      <c r="H2056" s="11" t="str">
        <f>IFERROR(INDEX(lvl_6[],MATCH(N2056,lvl_6[ID],0),MATCH(_xlfn.CONCAT(K2056,"_",L2056,"_",M2056),lvl_6[#Headers],0)),"Нет")</f>
        <v>НС. Фаза Ци</v>
      </c>
      <c r="I2056" s="12">
        <v>1</v>
      </c>
      <c r="J2056" s="12">
        <v>2</v>
      </c>
      <c r="K2056" s="12">
        <v>2</v>
      </c>
      <c r="L2056" s="12">
        <v>1</v>
      </c>
      <c r="M2056" s="12">
        <v>1</v>
      </c>
      <c r="N2056" s="12">
        <v>1</v>
      </c>
      <c r="O2056" s="12">
        <f>COUNTIF($P$2:P2056,P2056)</f>
        <v>79</v>
      </c>
      <c r="P2056" s="12" t="str">
        <f t="shared" si="97"/>
        <v>122010101</v>
      </c>
      <c r="Q2056" s="12" t="str">
        <f t="shared" si="98"/>
        <v>1220101010079</v>
      </c>
      <c r="R2056" s="20" t="s">
        <v>1451</v>
      </c>
      <c r="S2056" s="20" t="s">
        <v>1690</v>
      </c>
      <c r="AW2056" s="12">
        <v>6</v>
      </c>
      <c r="AY2056" s="12" t="s">
        <v>914</v>
      </c>
      <c r="BG2056" s="21">
        <v>1</v>
      </c>
      <c r="BJ2056" s="12">
        <v>1</v>
      </c>
    </row>
    <row r="2057" spans="1:62" ht="30" x14ac:dyDescent="0.25">
      <c r="A2057" s="12">
        <v>1</v>
      </c>
      <c r="B2057" s="11" t="str">
        <f t="shared" si="99"/>
        <v>Общий расчет. Ци Мень. Анализ Дворца. Структуры. НС. НС. Фаза Ци</v>
      </c>
      <c r="C2057" s="11" t="str">
        <f>IFERROR(VLOOKUP(I2057,lvl_1[],2,FALSE),"Нет")</f>
        <v>Общий расчет</v>
      </c>
      <c r="D2057" s="11" t="str">
        <f>IFERROR(VLOOKUP(Rule!J2057,lvl_2[],2,FALSE),"Нет")</f>
        <v>Ци Мень</v>
      </c>
      <c r="E2057" s="11" t="str">
        <f>IFERROR(VLOOKUP(Rule!K2057,lvl_3[],2,FALSE),"Нет")</f>
        <v>Анализ Дворца</v>
      </c>
      <c r="F2057" s="11" t="str">
        <f>IFERROR(INDEX(lvl_4[],MATCH(L2057,lvl_4[ID],0),MATCH(TEXT(K2057,"##0"),lvl_4[#Headers],0)),"Нет")</f>
        <v>Структуры</v>
      </c>
      <c r="G2057" s="11" t="str">
        <f>IFERROR(INDEX(lvl_5[],MATCH(M2057,lvl_5[ID],0),MATCH(_xlfn.CONCAT(TEXT(K2057,"##0"),"_",TEXT(L2057,"##0")),lvl_5[#Headers],0)),"Нет")</f>
        <v>НС</v>
      </c>
      <c r="H2057" s="11" t="str">
        <f>IFERROR(INDEX(lvl_6[],MATCH(N2057,lvl_6[ID],0),MATCH(_xlfn.CONCAT(K2057,"_",L2057,"_",M2057),lvl_6[#Headers],0)),"Нет")</f>
        <v>НС. Фаза Ци</v>
      </c>
      <c r="I2057" s="12">
        <v>1</v>
      </c>
      <c r="J2057" s="12">
        <v>2</v>
      </c>
      <c r="K2057" s="12">
        <v>2</v>
      </c>
      <c r="L2057" s="12">
        <v>1</v>
      </c>
      <c r="M2057" s="12">
        <v>1</v>
      </c>
      <c r="N2057" s="12">
        <v>1</v>
      </c>
      <c r="O2057" s="12">
        <f>COUNTIF($P$2:P2057,P2057)</f>
        <v>80</v>
      </c>
      <c r="P2057" s="12" t="str">
        <f t="shared" si="97"/>
        <v>122010101</v>
      </c>
      <c r="Q2057" s="12" t="str">
        <f t="shared" si="98"/>
        <v>1220101010080</v>
      </c>
      <c r="R2057" s="20" t="s">
        <v>1451</v>
      </c>
      <c r="S2057" s="20" t="s">
        <v>1691</v>
      </c>
      <c r="AW2057" s="12">
        <v>6</v>
      </c>
      <c r="AY2057" s="12" t="s">
        <v>916</v>
      </c>
      <c r="BG2057" s="21">
        <v>1</v>
      </c>
      <c r="BJ2057" s="12">
        <v>1</v>
      </c>
    </row>
    <row r="2058" spans="1:62" ht="30" x14ac:dyDescent="0.25">
      <c r="A2058" s="12">
        <v>1</v>
      </c>
      <c r="B2058" s="11" t="str">
        <f t="shared" si="99"/>
        <v>Общий расчет. Ци Мень. Анализ Дворца. Структуры. НС. НС. Фаза Ци</v>
      </c>
      <c r="C2058" s="11" t="str">
        <f>IFERROR(VLOOKUP(I2058,lvl_1[],2,FALSE),"Нет")</f>
        <v>Общий расчет</v>
      </c>
      <c r="D2058" s="11" t="str">
        <f>IFERROR(VLOOKUP(Rule!J2058,lvl_2[],2,FALSE),"Нет")</f>
        <v>Ци Мень</v>
      </c>
      <c r="E2058" s="11" t="str">
        <f>IFERROR(VLOOKUP(Rule!K2058,lvl_3[],2,FALSE),"Нет")</f>
        <v>Анализ Дворца</v>
      </c>
      <c r="F2058" s="11" t="str">
        <f>IFERROR(INDEX(lvl_4[],MATCH(L2058,lvl_4[ID],0),MATCH(TEXT(K2058,"##0"),lvl_4[#Headers],0)),"Нет")</f>
        <v>Структуры</v>
      </c>
      <c r="G2058" s="11" t="str">
        <f>IFERROR(INDEX(lvl_5[],MATCH(M2058,lvl_5[ID],0),MATCH(_xlfn.CONCAT(TEXT(K2058,"##0"),"_",TEXT(L2058,"##0")),lvl_5[#Headers],0)),"Нет")</f>
        <v>НС</v>
      </c>
      <c r="H2058" s="11" t="str">
        <f>IFERROR(INDEX(lvl_6[],MATCH(N2058,lvl_6[ID],0),MATCH(_xlfn.CONCAT(K2058,"_",L2058,"_",M2058),lvl_6[#Headers],0)),"Нет")</f>
        <v>НС. Фаза Ци</v>
      </c>
      <c r="I2058" s="12">
        <v>1</v>
      </c>
      <c r="J2058" s="12">
        <v>2</v>
      </c>
      <c r="K2058" s="12">
        <v>2</v>
      </c>
      <c r="L2058" s="12">
        <v>1</v>
      </c>
      <c r="M2058" s="12">
        <v>1</v>
      </c>
      <c r="N2058" s="12">
        <v>1</v>
      </c>
      <c r="O2058" s="12">
        <f>COUNTIF($P$2:P2058,P2058)</f>
        <v>81</v>
      </c>
      <c r="P2058" s="12" t="str">
        <f t="shared" si="97"/>
        <v>122010101</v>
      </c>
      <c r="Q2058" s="12" t="str">
        <f t="shared" si="98"/>
        <v>1220101010081</v>
      </c>
      <c r="R2058" s="20" t="s">
        <v>1451</v>
      </c>
      <c r="S2058" s="20" t="s">
        <v>1692</v>
      </c>
      <c r="AW2058" s="12">
        <v>1</v>
      </c>
      <c r="AY2058" s="12" t="s">
        <v>899</v>
      </c>
      <c r="BG2058" s="21">
        <v>0</v>
      </c>
      <c r="BJ2058" s="12">
        <v>1</v>
      </c>
    </row>
    <row r="2059" spans="1:62" ht="30" x14ac:dyDescent="0.25">
      <c r="A2059" s="12">
        <v>1</v>
      </c>
      <c r="B2059" s="11" t="str">
        <f t="shared" si="99"/>
        <v>Общий расчет. Ци Мень. Анализ Дворца. Структуры. НС. НС. Фаза Ци</v>
      </c>
      <c r="C2059" s="11" t="str">
        <f>IFERROR(VLOOKUP(I2059,lvl_1[],2,FALSE),"Нет")</f>
        <v>Общий расчет</v>
      </c>
      <c r="D2059" s="11" t="str">
        <f>IFERROR(VLOOKUP(Rule!J2059,lvl_2[],2,FALSE),"Нет")</f>
        <v>Ци Мень</v>
      </c>
      <c r="E2059" s="11" t="str">
        <f>IFERROR(VLOOKUP(Rule!K2059,lvl_3[],2,FALSE),"Нет")</f>
        <v>Анализ Дворца</v>
      </c>
      <c r="F2059" s="11" t="str">
        <f>IFERROR(INDEX(lvl_4[],MATCH(L2059,lvl_4[ID],0),MATCH(TEXT(K2059,"##0"),lvl_4[#Headers],0)),"Нет")</f>
        <v>Структуры</v>
      </c>
      <c r="G2059" s="11" t="str">
        <f>IFERROR(INDEX(lvl_5[],MATCH(M2059,lvl_5[ID],0),MATCH(_xlfn.CONCAT(TEXT(K2059,"##0"),"_",TEXT(L2059,"##0")),lvl_5[#Headers],0)),"Нет")</f>
        <v>НС</v>
      </c>
      <c r="H2059" s="11" t="str">
        <f>IFERROR(INDEX(lvl_6[],MATCH(N2059,lvl_6[ID],0),MATCH(_xlfn.CONCAT(K2059,"_",L2059,"_",M2059),lvl_6[#Headers],0)),"Нет")</f>
        <v>НС. Фаза Ци</v>
      </c>
      <c r="I2059" s="12">
        <v>1</v>
      </c>
      <c r="J2059" s="12">
        <v>2</v>
      </c>
      <c r="K2059" s="12">
        <v>2</v>
      </c>
      <c r="L2059" s="12">
        <v>1</v>
      </c>
      <c r="M2059" s="12">
        <v>1</v>
      </c>
      <c r="N2059" s="12">
        <v>1</v>
      </c>
      <c r="O2059" s="12">
        <f>COUNTIF($P$2:P2059,P2059)</f>
        <v>82</v>
      </c>
      <c r="P2059" s="12" t="str">
        <f t="shared" si="97"/>
        <v>122010101</v>
      </c>
      <c r="Q2059" s="12" t="str">
        <f t="shared" si="98"/>
        <v>1220101010082</v>
      </c>
      <c r="R2059" s="20" t="s">
        <v>1451</v>
      </c>
      <c r="S2059" s="20" t="s">
        <v>1693</v>
      </c>
      <c r="AW2059" s="12">
        <v>1</v>
      </c>
      <c r="AY2059" s="12" t="s">
        <v>901</v>
      </c>
      <c r="BG2059" s="21">
        <v>0.5</v>
      </c>
      <c r="BJ2059" s="12">
        <v>1</v>
      </c>
    </row>
    <row r="2060" spans="1:62" ht="30" x14ac:dyDescent="0.25">
      <c r="A2060" s="12">
        <v>1</v>
      </c>
      <c r="B2060" s="11" t="str">
        <f t="shared" si="99"/>
        <v>Общий расчет. Ци Мень. Анализ Дворца. Структуры. НС. НС. Фаза Ци</v>
      </c>
      <c r="C2060" s="11" t="str">
        <f>IFERROR(VLOOKUP(I2060,lvl_1[],2,FALSE),"Нет")</f>
        <v>Общий расчет</v>
      </c>
      <c r="D2060" s="11" t="str">
        <f>IFERROR(VLOOKUP(Rule!J2060,lvl_2[],2,FALSE),"Нет")</f>
        <v>Ци Мень</v>
      </c>
      <c r="E2060" s="11" t="str">
        <f>IFERROR(VLOOKUP(Rule!K2060,lvl_3[],2,FALSE),"Нет")</f>
        <v>Анализ Дворца</v>
      </c>
      <c r="F2060" s="11" t="str">
        <f>IFERROR(INDEX(lvl_4[],MATCH(L2060,lvl_4[ID],0),MATCH(TEXT(K2060,"##0"),lvl_4[#Headers],0)),"Нет")</f>
        <v>Структуры</v>
      </c>
      <c r="G2060" s="11" t="str">
        <f>IFERROR(INDEX(lvl_5[],MATCH(M2060,lvl_5[ID],0),MATCH(_xlfn.CONCAT(TEXT(K2060,"##0"),"_",TEXT(L2060,"##0")),lvl_5[#Headers],0)),"Нет")</f>
        <v>НС</v>
      </c>
      <c r="H2060" s="11" t="str">
        <f>IFERROR(INDEX(lvl_6[],MATCH(N2060,lvl_6[ID],0),MATCH(_xlfn.CONCAT(K2060,"_",L2060,"_",M2060),lvl_6[#Headers],0)),"Нет")</f>
        <v>НС. Фаза Ци</v>
      </c>
      <c r="I2060" s="12">
        <v>1</v>
      </c>
      <c r="J2060" s="12">
        <v>2</v>
      </c>
      <c r="K2060" s="12">
        <v>2</v>
      </c>
      <c r="L2060" s="12">
        <v>1</v>
      </c>
      <c r="M2060" s="12">
        <v>1</v>
      </c>
      <c r="N2060" s="12">
        <v>1</v>
      </c>
      <c r="O2060" s="12">
        <f>COUNTIF($P$2:P2060,P2060)</f>
        <v>83</v>
      </c>
      <c r="P2060" s="12" t="str">
        <f t="shared" si="97"/>
        <v>122010101</v>
      </c>
      <c r="Q2060" s="12" t="str">
        <f t="shared" si="98"/>
        <v>1220101010083</v>
      </c>
      <c r="R2060" s="20" t="s">
        <v>1451</v>
      </c>
      <c r="S2060" s="20" t="s">
        <v>1694</v>
      </c>
      <c r="AW2060" s="12">
        <v>1</v>
      </c>
      <c r="AY2060" s="12" t="s">
        <v>903</v>
      </c>
      <c r="BG2060" s="21">
        <v>0.5</v>
      </c>
      <c r="BJ2060" s="12">
        <v>1</v>
      </c>
    </row>
    <row r="2061" spans="1:62" ht="30" x14ac:dyDescent="0.25">
      <c r="A2061" s="12">
        <v>1</v>
      </c>
      <c r="B2061" s="11" t="str">
        <f t="shared" si="99"/>
        <v>Общий расчет. Ци Мень. Анализ Дворца. Структуры. НС. НС. Фаза Ци</v>
      </c>
      <c r="C2061" s="11" t="str">
        <f>IFERROR(VLOOKUP(I2061,lvl_1[],2,FALSE),"Нет")</f>
        <v>Общий расчет</v>
      </c>
      <c r="D2061" s="11" t="str">
        <f>IFERROR(VLOOKUP(Rule!J2061,lvl_2[],2,FALSE),"Нет")</f>
        <v>Ци Мень</v>
      </c>
      <c r="E2061" s="11" t="str">
        <f>IFERROR(VLOOKUP(Rule!K2061,lvl_3[],2,FALSE),"Нет")</f>
        <v>Анализ Дворца</v>
      </c>
      <c r="F2061" s="11" t="str">
        <f>IFERROR(INDEX(lvl_4[],MATCH(L2061,lvl_4[ID],0),MATCH(TEXT(K2061,"##0"),lvl_4[#Headers],0)),"Нет")</f>
        <v>Структуры</v>
      </c>
      <c r="G2061" s="11" t="str">
        <f>IFERROR(INDEX(lvl_5[],MATCH(M2061,lvl_5[ID],0),MATCH(_xlfn.CONCAT(TEXT(K2061,"##0"),"_",TEXT(L2061,"##0")),lvl_5[#Headers],0)),"Нет")</f>
        <v>НС</v>
      </c>
      <c r="H2061" s="11" t="str">
        <f>IFERROR(INDEX(lvl_6[],MATCH(N2061,lvl_6[ID],0),MATCH(_xlfn.CONCAT(K2061,"_",L2061,"_",M2061),lvl_6[#Headers],0)),"Нет")</f>
        <v>НС. Фаза Ци</v>
      </c>
      <c r="I2061" s="12">
        <v>1</v>
      </c>
      <c r="J2061" s="12">
        <v>2</v>
      </c>
      <c r="K2061" s="12">
        <v>2</v>
      </c>
      <c r="L2061" s="12">
        <v>1</v>
      </c>
      <c r="M2061" s="12">
        <v>1</v>
      </c>
      <c r="N2061" s="12">
        <v>1</v>
      </c>
      <c r="O2061" s="12">
        <f>COUNTIF($P$2:P2061,P2061)</f>
        <v>84</v>
      </c>
      <c r="P2061" s="12" t="str">
        <f t="shared" si="97"/>
        <v>122010101</v>
      </c>
      <c r="Q2061" s="12" t="str">
        <f t="shared" si="98"/>
        <v>1220101010084</v>
      </c>
      <c r="R2061" s="20" t="s">
        <v>1451</v>
      </c>
      <c r="S2061" s="20" t="s">
        <v>1695</v>
      </c>
      <c r="AW2061" s="12">
        <v>1</v>
      </c>
      <c r="AY2061" s="12" t="s">
        <v>905</v>
      </c>
      <c r="BG2061" s="21">
        <v>0</v>
      </c>
      <c r="BJ2061" s="12">
        <v>1</v>
      </c>
    </row>
    <row r="2062" spans="1:62" ht="30" x14ac:dyDescent="0.25">
      <c r="A2062" s="12">
        <v>1</v>
      </c>
      <c r="B2062" s="11" t="str">
        <f t="shared" si="99"/>
        <v>Общий расчет. Ци Мень. Анализ Дворца. Структуры. НС. НС. Фаза Ци</v>
      </c>
      <c r="C2062" s="11" t="str">
        <f>IFERROR(VLOOKUP(I2062,lvl_1[],2,FALSE),"Нет")</f>
        <v>Общий расчет</v>
      </c>
      <c r="D2062" s="11" t="str">
        <f>IFERROR(VLOOKUP(Rule!J2062,lvl_2[],2,FALSE),"Нет")</f>
        <v>Ци Мень</v>
      </c>
      <c r="E2062" s="11" t="str">
        <f>IFERROR(VLOOKUP(Rule!K2062,lvl_3[],2,FALSE),"Нет")</f>
        <v>Анализ Дворца</v>
      </c>
      <c r="F2062" s="11" t="str">
        <f>IFERROR(INDEX(lvl_4[],MATCH(L2062,lvl_4[ID],0),MATCH(TEXT(K2062,"##0"),lvl_4[#Headers],0)),"Нет")</f>
        <v>Структуры</v>
      </c>
      <c r="G2062" s="11" t="str">
        <f>IFERROR(INDEX(lvl_5[],MATCH(M2062,lvl_5[ID],0),MATCH(_xlfn.CONCAT(TEXT(K2062,"##0"),"_",TEXT(L2062,"##0")),lvl_5[#Headers],0)),"Нет")</f>
        <v>НС</v>
      </c>
      <c r="H2062" s="11" t="str">
        <f>IFERROR(INDEX(lvl_6[],MATCH(N2062,lvl_6[ID],0),MATCH(_xlfn.CONCAT(K2062,"_",L2062,"_",M2062),lvl_6[#Headers],0)),"Нет")</f>
        <v>НС. Фаза Ци</v>
      </c>
      <c r="I2062" s="12">
        <v>1</v>
      </c>
      <c r="J2062" s="12">
        <v>2</v>
      </c>
      <c r="K2062" s="12">
        <v>2</v>
      </c>
      <c r="L2062" s="12">
        <v>1</v>
      </c>
      <c r="M2062" s="12">
        <v>1</v>
      </c>
      <c r="N2062" s="12">
        <v>1</v>
      </c>
      <c r="O2062" s="12">
        <f>COUNTIF($P$2:P2062,P2062)</f>
        <v>85</v>
      </c>
      <c r="P2062" s="12" t="str">
        <f t="shared" si="97"/>
        <v>122010101</v>
      </c>
      <c r="Q2062" s="12" t="str">
        <f t="shared" si="98"/>
        <v>1220101010085</v>
      </c>
      <c r="R2062" s="20" t="s">
        <v>1451</v>
      </c>
      <c r="S2062" s="20" t="s">
        <v>1696</v>
      </c>
      <c r="AW2062" s="12">
        <v>1</v>
      </c>
      <c r="AY2062" s="12" t="s">
        <v>907</v>
      </c>
      <c r="BG2062" s="21">
        <v>0.5</v>
      </c>
      <c r="BJ2062" s="12">
        <v>1</v>
      </c>
    </row>
    <row r="2063" spans="1:62" ht="30" x14ac:dyDescent="0.25">
      <c r="A2063" s="12">
        <v>1</v>
      </c>
      <c r="B2063" s="11" t="str">
        <f t="shared" si="99"/>
        <v>Общий расчет. Ци Мень. Анализ Дворца. Структуры. НС. НС. Фаза Ци</v>
      </c>
      <c r="C2063" s="11" t="str">
        <f>IFERROR(VLOOKUP(I2063,lvl_1[],2,FALSE),"Нет")</f>
        <v>Общий расчет</v>
      </c>
      <c r="D2063" s="11" t="str">
        <f>IFERROR(VLOOKUP(Rule!J2063,lvl_2[],2,FALSE),"Нет")</f>
        <v>Ци Мень</v>
      </c>
      <c r="E2063" s="11" t="str">
        <f>IFERROR(VLOOKUP(Rule!K2063,lvl_3[],2,FALSE),"Нет")</f>
        <v>Анализ Дворца</v>
      </c>
      <c r="F2063" s="11" t="str">
        <f>IFERROR(INDEX(lvl_4[],MATCH(L2063,lvl_4[ID],0),MATCH(TEXT(K2063,"##0"),lvl_4[#Headers],0)),"Нет")</f>
        <v>Структуры</v>
      </c>
      <c r="G2063" s="11" t="str">
        <f>IFERROR(INDEX(lvl_5[],MATCH(M2063,lvl_5[ID],0),MATCH(_xlfn.CONCAT(TEXT(K2063,"##0"),"_",TEXT(L2063,"##0")),lvl_5[#Headers],0)),"Нет")</f>
        <v>НС</v>
      </c>
      <c r="H2063" s="11" t="str">
        <f>IFERROR(INDEX(lvl_6[],MATCH(N2063,lvl_6[ID],0),MATCH(_xlfn.CONCAT(K2063,"_",L2063,"_",M2063),lvl_6[#Headers],0)),"Нет")</f>
        <v>НС. Фаза Ци</v>
      </c>
      <c r="I2063" s="12">
        <v>1</v>
      </c>
      <c r="J2063" s="12">
        <v>2</v>
      </c>
      <c r="K2063" s="12">
        <v>2</v>
      </c>
      <c r="L2063" s="12">
        <v>1</v>
      </c>
      <c r="M2063" s="12">
        <v>1</v>
      </c>
      <c r="N2063" s="12">
        <v>1</v>
      </c>
      <c r="O2063" s="12">
        <f>COUNTIF($P$2:P2063,P2063)</f>
        <v>86</v>
      </c>
      <c r="P2063" s="12" t="str">
        <f t="shared" si="97"/>
        <v>122010101</v>
      </c>
      <c r="Q2063" s="12" t="str">
        <f t="shared" si="98"/>
        <v>1220101010086</v>
      </c>
      <c r="R2063" s="20" t="s">
        <v>1451</v>
      </c>
      <c r="S2063" s="20" t="s">
        <v>1697</v>
      </c>
      <c r="AW2063" s="12">
        <v>1</v>
      </c>
      <c r="AY2063" s="12" t="s">
        <v>908</v>
      </c>
      <c r="BG2063" s="21">
        <v>0</v>
      </c>
      <c r="BJ2063" s="12">
        <v>1</v>
      </c>
    </row>
    <row r="2064" spans="1:62" ht="30" x14ac:dyDescent="0.25">
      <c r="A2064" s="12">
        <v>1</v>
      </c>
      <c r="B2064" s="11" t="str">
        <f t="shared" si="99"/>
        <v>Общий расчет. Ци Мень. Анализ Дворца. Структуры. НС. НС. Фаза Ци</v>
      </c>
      <c r="C2064" s="11" t="str">
        <f>IFERROR(VLOOKUP(I2064,lvl_1[],2,FALSE),"Нет")</f>
        <v>Общий расчет</v>
      </c>
      <c r="D2064" s="11" t="str">
        <f>IFERROR(VLOOKUP(Rule!J2064,lvl_2[],2,FALSE),"Нет")</f>
        <v>Ци Мень</v>
      </c>
      <c r="E2064" s="11" t="str">
        <f>IFERROR(VLOOKUP(Rule!K2064,lvl_3[],2,FALSE),"Нет")</f>
        <v>Анализ Дворца</v>
      </c>
      <c r="F2064" s="11" t="str">
        <f>IFERROR(INDEX(lvl_4[],MATCH(L2064,lvl_4[ID],0),MATCH(TEXT(K2064,"##0"),lvl_4[#Headers],0)),"Нет")</f>
        <v>Структуры</v>
      </c>
      <c r="G2064" s="11" t="str">
        <f>IFERROR(INDEX(lvl_5[],MATCH(M2064,lvl_5[ID],0),MATCH(_xlfn.CONCAT(TEXT(K2064,"##0"),"_",TEXT(L2064,"##0")),lvl_5[#Headers],0)),"Нет")</f>
        <v>НС</v>
      </c>
      <c r="H2064" s="11" t="str">
        <f>IFERROR(INDEX(lvl_6[],MATCH(N2064,lvl_6[ID],0),MATCH(_xlfn.CONCAT(K2064,"_",L2064,"_",M2064),lvl_6[#Headers],0)),"Нет")</f>
        <v>НС. Фаза Ци</v>
      </c>
      <c r="I2064" s="12">
        <v>1</v>
      </c>
      <c r="J2064" s="12">
        <v>2</v>
      </c>
      <c r="K2064" s="12">
        <v>2</v>
      </c>
      <c r="L2064" s="12">
        <v>1</v>
      </c>
      <c r="M2064" s="12">
        <v>1</v>
      </c>
      <c r="N2064" s="12">
        <v>1</v>
      </c>
      <c r="O2064" s="12">
        <f>COUNTIF($P$2:P2064,P2064)</f>
        <v>87</v>
      </c>
      <c r="P2064" s="12" t="str">
        <f t="shared" si="97"/>
        <v>122010101</v>
      </c>
      <c r="Q2064" s="12" t="str">
        <f t="shared" si="98"/>
        <v>1220101010087</v>
      </c>
      <c r="R2064" s="20" t="s">
        <v>1451</v>
      </c>
      <c r="S2064" s="20" t="s">
        <v>1698</v>
      </c>
      <c r="AW2064" s="12">
        <v>1</v>
      </c>
      <c r="AY2064" s="12" t="s">
        <v>910</v>
      </c>
      <c r="BG2064" s="21">
        <v>0.15</v>
      </c>
      <c r="BJ2064" s="12">
        <v>1</v>
      </c>
    </row>
    <row r="2065" spans="1:62" ht="30" x14ac:dyDescent="0.25">
      <c r="A2065" s="12">
        <v>1</v>
      </c>
      <c r="B2065" s="11" t="str">
        <f t="shared" si="99"/>
        <v>Общий расчет. Ци Мень. Анализ Дворца. Структуры. НС. НС. Фаза Ци</v>
      </c>
      <c r="C2065" s="11" t="str">
        <f>IFERROR(VLOOKUP(I2065,lvl_1[],2,FALSE),"Нет")</f>
        <v>Общий расчет</v>
      </c>
      <c r="D2065" s="11" t="str">
        <f>IFERROR(VLOOKUP(Rule!J2065,lvl_2[],2,FALSE),"Нет")</f>
        <v>Ци Мень</v>
      </c>
      <c r="E2065" s="11" t="str">
        <f>IFERROR(VLOOKUP(Rule!K2065,lvl_3[],2,FALSE),"Нет")</f>
        <v>Анализ Дворца</v>
      </c>
      <c r="F2065" s="11" t="str">
        <f>IFERROR(INDEX(lvl_4[],MATCH(L2065,lvl_4[ID],0),MATCH(TEXT(K2065,"##0"),lvl_4[#Headers],0)),"Нет")</f>
        <v>Структуры</v>
      </c>
      <c r="G2065" s="11" t="str">
        <f>IFERROR(INDEX(lvl_5[],MATCH(M2065,lvl_5[ID],0),MATCH(_xlfn.CONCAT(TEXT(K2065,"##0"),"_",TEXT(L2065,"##0")),lvl_5[#Headers],0)),"Нет")</f>
        <v>НС</v>
      </c>
      <c r="H2065" s="11" t="str">
        <f>IFERROR(INDEX(lvl_6[],MATCH(N2065,lvl_6[ID],0),MATCH(_xlfn.CONCAT(K2065,"_",L2065,"_",M2065),lvl_6[#Headers],0)),"Нет")</f>
        <v>НС. Фаза Ци</v>
      </c>
      <c r="I2065" s="12">
        <v>1</v>
      </c>
      <c r="J2065" s="12">
        <v>2</v>
      </c>
      <c r="K2065" s="12">
        <v>2</v>
      </c>
      <c r="L2065" s="12">
        <v>1</v>
      </c>
      <c r="M2065" s="12">
        <v>1</v>
      </c>
      <c r="N2065" s="12">
        <v>1</v>
      </c>
      <c r="O2065" s="12">
        <f>COUNTIF($P$2:P2065,P2065)</f>
        <v>88</v>
      </c>
      <c r="P2065" s="12" t="str">
        <f t="shared" si="97"/>
        <v>122010101</v>
      </c>
      <c r="Q2065" s="12" t="str">
        <f t="shared" si="98"/>
        <v>1220101010088</v>
      </c>
      <c r="R2065" s="20" t="s">
        <v>1451</v>
      </c>
      <c r="S2065" s="20" t="s">
        <v>1699</v>
      </c>
      <c r="AW2065" s="12">
        <v>1</v>
      </c>
      <c r="AY2065" s="12" t="s">
        <v>912</v>
      </c>
      <c r="BG2065" s="21">
        <v>1</v>
      </c>
      <c r="BJ2065" s="12">
        <v>1</v>
      </c>
    </row>
    <row r="2066" spans="1:62" ht="30" x14ac:dyDescent="0.25">
      <c r="A2066" s="12">
        <v>1</v>
      </c>
      <c r="B2066" s="11" t="str">
        <f t="shared" si="99"/>
        <v>Общий расчет. Ци Мень. Анализ Дворца. Структуры. НС. НС. Фаза Ци</v>
      </c>
      <c r="C2066" s="11" t="str">
        <f>IFERROR(VLOOKUP(I2066,lvl_1[],2,FALSE),"Нет")</f>
        <v>Общий расчет</v>
      </c>
      <c r="D2066" s="11" t="str">
        <f>IFERROR(VLOOKUP(Rule!J2066,lvl_2[],2,FALSE),"Нет")</f>
        <v>Ци Мень</v>
      </c>
      <c r="E2066" s="11" t="str">
        <f>IFERROR(VLOOKUP(Rule!K2066,lvl_3[],2,FALSE),"Нет")</f>
        <v>Анализ Дворца</v>
      </c>
      <c r="F2066" s="11" t="str">
        <f>IFERROR(INDEX(lvl_4[],MATCH(L2066,lvl_4[ID],0),MATCH(TEXT(K2066,"##0"),lvl_4[#Headers],0)),"Нет")</f>
        <v>Структуры</v>
      </c>
      <c r="G2066" s="11" t="str">
        <f>IFERROR(INDEX(lvl_5[],MATCH(M2066,lvl_5[ID],0),MATCH(_xlfn.CONCAT(TEXT(K2066,"##0"),"_",TEXT(L2066,"##0")),lvl_5[#Headers],0)),"Нет")</f>
        <v>НС</v>
      </c>
      <c r="H2066" s="11" t="str">
        <f>IFERROR(INDEX(lvl_6[],MATCH(N2066,lvl_6[ID],0),MATCH(_xlfn.CONCAT(K2066,"_",L2066,"_",M2066),lvl_6[#Headers],0)),"Нет")</f>
        <v>НС. Фаза Ци</v>
      </c>
      <c r="I2066" s="12">
        <v>1</v>
      </c>
      <c r="J2066" s="12">
        <v>2</v>
      </c>
      <c r="K2066" s="12">
        <v>2</v>
      </c>
      <c r="L2066" s="12">
        <v>1</v>
      </c>
      <c r="M2066" s="12">
        <v>1</v>
      </c>
      <c r="N2066" s="12">
        <v>1</v>
      </c>
      <c r="O2066" s="12">
        <f>COUNTIF($P$2:P2066,P2066)</f>
        <v>89</v>
      </c>
      <c r="P2066" s="12" t="str">
        <f t="shared" si="97"/>
        <v>122010101</v>
      </c>
      <c r="Q2066" s="12" t="str">
        <f t="shared" si="98"/>
        <v>1220101010089</v>
      </c>
      <c r="R2066" s="20" t="s">
        <v>1451</v>
      </c>
      <c r="S2066" s="20" t="s">
        <v>1700</v>
      </c>
      <c r="AW2066" s="12">
        <v>1</v>
      </c>
      <c r="AY2066" s="12" t="s">
        <v>914</v>
      </c>
      <c r="BG2066" s="21">
        <v>1</v>
      </c>
      <c r="BJ2066" s="12">
        <v>1</v>
      </c>
    </row>
    <row r="2067" spans="1:62" ht="30" x14ac:dyDescent="0.25">
      <c r="A2067" s="12">
        <v>1</v>
      </c>
      <c r="B2067" s="11" t="str">
        <f t="shared" si="99"/>
        <v>Общий расчет. Ци Мень. Анализ Дворца. Структуры. НС. НС. Фаза Ци</v>
      </c>
      <c r="C2067" s="11" t="str">
        <f>IFERROR(VLOOKUP(I2067,lvl_1[],2,FALSE),"Нет")</f>
        <v>Общий расчет</v>
      </c>
      <c r="D2067" s="11" t="str">
        <f>IFERROR(VLOOKUP(Rule!J2067,lvl_2[],2,FALSE),"Нет")</f>
        <v>Ци Мень</v>
      </c>
      <c r="E2067" s="11" t="str">
        <f>IFERROR(VLOOKUP(Rule!K2067,lvl_3[],2,FALSE),"Нет")</f>
        <v>Анализ Дворца</v>
      </c>
      <c r="F2067" s="11" t="str">
        <f>IFERROR(INDEX(lvl_4[],MATCH(L2067,lvl_4[ID],0),MATCH(TEXT(K2067,"##0"),lvl_4[#Headers],0)),"Нет")</f>
        <v>Структуры</v>
      </c>
      <c r="G2067" s="11" t="str">
        <f>IFERROR(INDEX(lvl_5[],MATCH(M2067,lvl_5[ID],0),MATCH(_xlfn.CONCAT(TEXT(K2067,"##0"),"_",TEXT(L2067,"##0")),lvl_5[#Headers],0)),"Нет")</f>
        <v>НС</v>
      </c>
      <c r="H2067" s="11" t="str">
        <f>IFERROR(INDEX(lvl_6[],MATCH(N2067,lvl_6[ID],0),MATCH(_xlfn.CONCAT(K2067,"_",L2067,"_",M2067),lvl_6[#Headers],0)),"Нет")</f>
        <v>НС. Фаза Ци</v>
      </c>
      <c r="I2067" s="12">
        <v>1</v>
      </c>
      <c r="J2067" s="12">
        <v>2</v>
      </c>
      <c r="K2067" s="12">
        <v>2</v>
      </c>
      <c r="L2067" s="12">
        <v>1</v>
      </c>
      <c r="M2067" s="12">
        <v>1</v>
      </c>
      <c r="N2067" s="12">
        <v>1</v>
      </c>
      <c r="O2067" s="12">
        <f>COUNTIF($P$2:P2067,P2067)</f>
        <v>90</v>
      </c>
      <c r="P2067" s="12" t="str">
        <f t="shared" si="97"/>
        <v>122010101</v>
      </c>
      <c r="Q2067" s="12" t="str">
        <f t="shared" si="98"/>
        <v>1220101010090</v>
      </c>
      <c r="R2067" s="20" t="s">
        <v>1451</v>
      </c>
      <c r="S2067" s="20" t="s">
        <v>1701</v>
      </c>
      <c r="AW2067" s="12">
        <v>1</v>
      </c>
      <c r="AY2067" s="12" t="s">
        <v>916</v>
      </c>
      <c r="BG2067" s="21">
        <v>1</v>
      </c>
      <c r="BJ2067" s="12">
        <v>1</v>
      </c>
    </row>
    <row r="2068" spans="1:62" ht="30" x14ac:dyDescent="0.25">
      <c r="A2068" s="12">
        <v>1</v>
      </c>
      <c r="B2068" s="11" t="str">
        <f t="shared" si="99"/>
        <v>Общий расчет. Ци Мень. Анализ Дворца. Структуры. НС. НС. Фаза Ци</v>
      </c>
      <c r="C2068" s="11" t="str">
        <f>IFERROR(VLOOKUP(I2068,lvl_1[],2,FALSE),"Нет")</f>
        <v>Общий расчет</v>
      </c>
      <c r="D2068" s="11" t="str">
        <f>IFERROR(VLOOKUP(Rule!J2068,lvl_2[],2,FALSE),"Нет")</f>
        <v>Ци Мень</v>
      </c>
      <c r="E2068" s="11" t="str">
        <f>IFERROR(VLOOKUP(Rule!K2068,lvl_3[],2,FALSE),"Нет")</f>
        <v>Анализ Дворца</v>
      </c>
      <c r="F2068" s="11" t="str">
        <f>IFERROR(INDEX(lvl_4[],MATCH(L2068,lvl_4[ID],0),MATCH(TEXT(K2068,"##0"),lvl_4[#Headers],0)),"Нет")</f>
        <v>Структуры</v>
      </c>
      <c r="G2068" s="11" t="str">
        <f>IFERROR(INDEX(lvl_5[],MATCH(M2068,lvl_5[ID],0),MATCH(_xlfn.CONCAT(TEXT(K2068,"##0"),"_",TEXT(L2068,"##0")),lvl_5[#Headers],0)),"Нет")</f>
        <v>НС</v>
      </c>
      <c r="H2068" s="11" t="str">
        <f>IFERROR(INDEX(lvl_6[],MATCH(N2068,lvl_6[ID],0),MATCH(_xlfn.CONCAT(K2068,"_",L2068,"_",M2068),lvl_6[#Headers],0)),"Нет")</f>
        <v>НС. Фаза Ци</v>
      </c>
      <c r="I2068" s="12">
        <v>1</v>
      </c>
      <c r="J2068" s="12">
        <v>2</v>
      </c>
      <c r="K2068" s="12">
        <v>2</v>
      </c>
      <c r="L2068" s="12">
        <v>1</v>
      </c>
      <c r="M2068" s="12">
        <v>1</v>
      </c>
      <c r="N2068" s="12">
        <v>1</v>
      </c>
      <c r="O2068" s="12">
        <f>COUNTIF($P$2:P2068,P2068)</f>
        <v>91</v>
      </c>
      <c r="P2068" s="12" t="str">
        <f t="shared" si="97"/>
        <v>122010101</v>
      </c>
      <c r="Q2068" s="12" t="str">
        <f t="shared" si="98"/>
        <v>1220101010091</v>
      </c>
      <c r="R2068" s="20" t="s">
        <v>1451</v>
      </c>
      <c r="S2068" s="20" t="s">
        <v>1702</v>
      </c>
      <c r="AW2068" s="12">
        <v>8</v>
      </c>
      <c r="AY2068" s="12" t="s">
        <v>899</v>
      </c>
      <c r="BG2068" s="21">
        <v>1</v>
      </c>
      <c r="BJ2068" s="12">
        <v>1</v>
      </c>
    </row>
    <row r="2069" spans="1:62" ht="30" x14ac:dyDescent="0.25">
      <c r="A2069" s="12">
        <v>1</v>
      </c>
      <c r="B2069" s="11" t="str">
        <f t="shared" si="99"/>
        <v>Общий расчет. Ци Мень. Анализ Дворца. Структуры. НС. НС. Фаза Ци</v>
      </c>
      <c r="C2069" s="11" t="str">
        <f>IFERROR(VLOOKUP(I2069,lvl_1[],2,FALSE),"Нет")</f>
        <v>Общий расчет</v>
      </c>
      <c r="D2069" s="11" t="str">
        <f>IFERROR(VLOOKUP(Rule!J2069,lvl_2[],2,FALSE),"Нет")</f>
        <v>Ци Мень</v>
      </c>
      <c r="E2069" s="11" t="str">
        <f>IFERROR(VLOOKUP(Rule!K2069,lvl_3[],2,FALSE),"Нет")</f>
        <v>Анализ Дворца</v>
      </c>
      <c r="F2069" s="11" t="str">
        <f>IFERROR(INDEX(lvl_4[],MATCH(L2069,lvl_4[ID],0),MATCH(TEXT(K2069,"##0"),lvl_4[#Headers],0)),"Нет")</f>
        <v>Структуры</v>
      </c>
      <c r="G2069" s="11" t="str">
        <f>IFERROR(INDEX(lvl_5[],MATCH(M2069,lvl_5[ID],0),MATCH(_xlfn.CONCAT(TEXT(K2069,"##0"),"_",TEXT(L2069,"##0")),lvl_5[#Headers],0)),"Нет")</f>
        <v>НС</v>
      </c>
      <c r="H2069" s="11" t="str">
        <f>IFERROR(INDEX(lvl_6[],MATCH(N2069,lvl_6[ID],0),MATCH(_xlfn.CONCAT(K2069,"_",L2069,"_",M2069),lvl_6[#Headers],0)),"Нет")</f>
        <v>НС. Фаза Ци</v>
      </c>
      <c r="I2069" s="12">
        <v>1</v>
      </c>
      <c r="J2069" s="12">
        <v>2</v>
      </c>
      <c r="K2069" s="12">
        <v>2</v>
      </c>
      <c r="L2069" s="12">
        <v>1</v>
      </c>
      <c r="M2069" s="12">
        <v>1</v>
      </c>
      <c r="N2069" s="12">
        <v>1</v>
      </c>
      <c r="O2069" s="12">
        <f>COUNTIF($P$2:P2069,P2069)</f>
        <v>92</v>
      </c>
      <c r="P2069" s="12" t="str">
        <f t="shared" si="97"/>
        <v>122010101</v>
      </c>
      <c r="Q2069" s="12" t="str">
        <f t="shared" si="98"/>
        <v>1220101010092</v>
      </c>
      <c r="R2069" s="20" t="s">
        <v>1451</v>
      </c>
      <c r="S2069" s="20" t="s">
        <v>1703</v>
      </c>
      <c r="AW2069" s="12">
        <v>8</v>
      </c>
      <c r="AY2069" s="12" t="s">
        <v>901</v>
      </c>
      <c r="BG2069" s="21">
        <v>0.5</v>
      </c>
      <c r="BJ2069" s="12">
        <v>1</v>
      </c>
    </row>
    <row r="2070" spans="1:62" ht="30" x14ac:dyDescent="0.25">
      <c r="A2070" s="12">
        <v>1</v>
      </c>
      <c r="B2070" s="11" t="str">
        <f t="shared" si="99"/>
        <v>Общий расчет. Ци Мень. Анализ Дворца. Структуры. НС. НС. Фаза Ци</v>
      </c>
      <c r="C2070" s="11" t="str">
        <f>IFERROR(VLOOKUP(I2070,lvl_1[],2,FALSE),"Нет")</f>
        <v>Общий расчет</v>
      </c>
      <c r="D2070" s="11" t="str">
        <f>IFERROR(VLOOKUP(Rule!J2070,lvl_2[],2,FALSE),"Нет")</f>
        <v>Ци Мень</v>
      </c>
      <c r="E2070" s="11" t="str">
        <f>IFERROR(VLOOKUP(Rule!K2070,lvl_3[],2,FALSE),"Нет")</f>
        <v>Анализ Дворца</v>
      </c>
      <c r="F2070" s="11" t="str">
        <f>IFERROR(INDEX(lvl_4[],MATCH(L2070,lvl_4[ID],0),MATCH(TEXT(K2070,"##0"),lvl_4[#Headers],0)),"Нет")</f>
        <v>Структуры</v>
      </c>
      <c r="G2070" s="11" t="str">
        <f>IFERROR(INDEX(lvl_5[],MATCH(M2070,lvl_5[ID],0),MATCH(_xlfn.CONCAT(TEXT(K2070,"##0"),"_",TEXT(L2070,"##0")),lvl_5[#Headers],0)),"Нет")</f>
        <v>НС</v>
      </c>
      <c r="H2070" s="11" t="str">
        <f>IFERROR(INDEX(lvl_6[],MATCH(N2070,lvl_6[ID],0),MATCH(_xlfn.CONCAT(K2070,"_",L2070,"_",M2070),lvl_6[#Headers],0)),"Нет")</f>
        <v>НС. Фаза Ци</v>
      </c>
      <c r="I2070" s="12">
        <v>1</v>
      </c>
      <c r="J2070" s="12">
        <v>2</v>
      </c>
      <c r="K2070" s="12">
        <v>2</v>
      </c>
      <c r="L2070" s="12">
        <v>1</v>
      </c>
      <c r="M2070" s="12">
        <v>1</v>
      </c>
      <c r="N2070" s="12">
        <v>1</v>
      </c>
      <c r="O2070" s="12">
        <f>COUNTIF($P$2:P2070,P2070)</f>
        <v>93</v>
      </c>
      <c r="P2070" s="12" t="str">
        <f t="shared" si="97"/>
        <v>122010101</v>
      </c>
      <c r="Q2070" s="12" t="str">
        <f t="shared" si="98"/>
        <v>1220101010093</v>
      </c>
      <c r="R2070" s="20" t="s">
        <v>1451</v>
      </c>
      <c r="S2070" s="20" t="s">
        <v>1704</v>
      </c>
      <c r="AW2070" s="12">
        <v>8</v>
      </c>
      <c r="AY2070" s="12" t="s">
        <v>903</v>
      </c>
      <c r="BG2070" s="21">
        <v>0.5</v>
      </c>
      <c r="BJ2070" s="12">
        <v>1</v>
      </c>
    </row>
    <row r="2071" spans="1:62" ht="30" x14ac:dyDescent="0.25">
      <c r="A2071" s="12">
        <v>1</v>
      </c>
      <c r="B2071" s="11" t="str">
        <f t="shared" si="99"/>
        <v>Общий расчет. Ци Мень. Анализ Дворца. Структуры. НС. НС. Фаза Ци</v>
      </c>
      <c r="C2071" s="11" t="str">
        <f>IFERROR(VLOOKUP(I2071,lvl_1[],2,FALSE),"Нет")</f>
        <v>Общий расчет</v>
      </c>
      <c r="D2071" s="11" t="str">
        <f>IFERROR(VLOOKUP(Rule!J2071,lvl_2[],2,FALSE),"Нет")</f>
        <v>Ци Мень</v>
      </c>
      <c r="E2071" s="11" t="str">
        <f>IFERROR(VLOOKUP(Rule!K2071,lvl_3[],2,FALSE),"Нет")</f>
        <v>Анализ Дворца</v>
      </c>
      <c r="F2071" s="11" t="str">
        <f>IFERROR(INDEX(lvl_4[],MATCH(L2071,lvl_4[ID],0),MATCH(TEXT(K2071,"##0"),lvl_4[#Headers],0)),"Нет")</f>
        <v>Структуры</v>
      </c>
      <c r="G2071" s="11" t="str">
        <f>IFERROR(INDEX(lvl_5[],MATCH(M2071,lvl_5[ID],0),MATCH(_xlfn.CONCAT(TEXT(K2071,"##0"),"_",TEXT(L2071,"##0")),lvl_5[#Headers],0)),"Нет")</f>
        <v>НС</v>
      </c>
      <c r="H2071" s="11" t="str">
        <f>IFERROR(INDEX(lvl_6[],MATCH(N2071,lvl_6[ID],0),MATCH(_xlfn.CONCAT(K2071,"_",L2071,"_",M2071),lvl_6[#Headers],0)),"Нет")</f>
        <v>НС. Фаза Ци</v>
      </c>
      <c r="I2071" s="12">
        <v>1</v>
      </c>
      <c r="J2071" s="12">
        <v>2</v>
      </c>
      <c r="K2071" s="12">
        <v>2</v>
      </c>
      <c r="L2071" s="12">
        <v>1</v>
      </c>
      <c r="M2071" s="12">
        <v>1</v>
      </c>
      <c r="N2071" s="12">
        <v>1</v>
      </c>
      <c r="O2071" s="12">
        <f>COUNTIF($P$2:P2071,P2071)</f>
        <v>94</v>
      </c>
      <c r="P2071" s="12" t="str">
        <f t="shared" si="97"/>
        <v>122010101</v>
      </c>
      <c r="Q2071" s="12" t="str">
        <f t="shared" si="98"/>
        <v>1220101010094</v>
      </c>
      <c r="R2071" s="20" t="s">
        <v>1451</v>
      </c>
      <c r="S2071" s="20" t="s">
        <v>1705</v>
      </c>
      <c r="AW2071" s="12">
        <v>8</v>
      </c>
      <c r="AY2071" s="12" t="s">
        <v>905</v>
      </c>
      <c r="BG2071" s="21">
        <v>0</v>
      </c>
      <c r="BJ2071" s="12">
        <v>1</v>
      </c>
    </row>
    <row r="2072" spans="1:62" ht="30" x14ac:dyDescent="0.25">
      <c r="A2072" s="12">
        <v>1</v>
      </c>
      <c r="B2072" s="11" t="str">
        <f t="shared" si="99"/>
        <v>Общий расчет. Ци Мень. Анализ Дворца. Структуры. НС. НС. Фаза Ци</v>
      </c>
      <c r="C2072" s="11" t="str">
        <f>IFERROR(VLOOKUP(I2072,lvl_1[],2,FALSE),"Нет")</f>
        <v>Общий расчет</v>
      </c>
      <c r="D2072" s="11" t="str">
        <f>IFERROR(VLOOKUP(Rule!J2072,lvl_2[],2,FALSE),"Нет")</f>
        <v>Ци Мень</v>
      </c>
      <c r="E2072" s="11" t="str">
        <f>IFERROR(VLOOKUP(Rule!K2072,lvl_3[],2,FALSE),"Нет")</f>
        <v>Анализ Дворца</v>
      </c>
      <c r="F2072" s="11" t="str">
        <f>IFERROR(INDEX(lvl_4[],MATCH(L2072,lvl_4[ID],0),MATCH(TEXT(K2072,"##0"),lvl_4[#Headers],0)),"Нет")</f>
        <v>Структуры</v>
      </c>
      <c r="G2072" s="11" t="str">
        <f>IFERROR(INDEX(lvl_5[],MATCH(M2072,lvl_5[ID],0),MATCH(_xlfn.CONCAT(TEXT(K2072,"##0"),"_",TEXT(L2072,"##0")),lvl_5[#Headers],0)),"Нет")</f>
        <v>НС</v>
      </c>
      <c r="H2072" s="11" t="str">
        <f>IFERROR(INDEX(lvl_6[],MATCH(N2072,lvl_6[ID],0),MATCH(_xlfn.CONCAT(K2072,"_",L2072,"_",M2072),lvl_6[#Headers],0)),"Нет")</f>
        <v>НС. Фаза Ци</v>
      </c>
      <c r="I2072" s="12">
        <v>1</v>
      </c>
      <c r="J2072" s="12">
        <v>2</v>
      </c>
      <c r="K2072" s="12">
        <v>2</v>
      </c>
      <c r="L2072" s="12">
        <v>1</v>
      </c>
      <c r="M2072" s="12">
        <v>1</v>
      </c>
      <c r="N2072" s="12">
        <v>1</v>
      </c>
      <c r="O2072" s="12">
        <f>COUNTIF($P$2:P2072,P2072)</f>
        <v>95</v>
      </c>
      <c r="P2072" s="12" t="str">
        <f t="shared" si="97"/>
        <v>122010101</v>
      </c>
      <c r="Q2072" s="12" t="str">
        <f t="shared" si="98"/>
        <v>1220101010095</v>
      </c>
      <c r="R2072" s="20" t="s">
        <v>1451</v>
      </c>
      <c r="S2072" s="20" t="s">
        <v>1706</v>
      </c>
      <c r="AW2072" s="12">
        <v>8</v>
      </c>
      <c r="AY2072" s="12" t="s">
        <v>907</v>
      </c>
      <c r="BG2072" s="21">
        <v>0.5</v>
      </c>
      <c r="BJ2072" s="12">
        <v>1</v>
      </c>
    </row>
    <row r="2073" spans="1:62" ht="30" x14ac:dyDescent="0.25">
      <c r="A2073" s="12">
        <v>1</v>
      </c>
      <c r="B2073" s="11" t="str">
        <f t="shared" si="99"/>
        <v>Общий расчет. Ци Мень. Анализ Дворца. Структуры. НС. НС. Фаза Ци</v>
      </c>
      <c r="C2073" s="11" t="str">
        <f>IFERROR(VLOOKUP(I2073,lvl_1[],2,FALSE),"Нет")</f>
        <v>Общий расчет</v>
      </c>
      <c r="D2073" s="11" t="str">
        <f>IFERROR(VLOOKUP(Rule!J2073,lvl_2[],2,FALSE),"Нет")</f>
        <v>Ци Мень</v>
      </c>
      <c r="E2073" s="11" t="str">
        <f>IFERROR(VLOOKUP(Rule!K2073,lvl_3[],2,FALSE),"Нет")</f>
        <v>Анализ Дворца</v>
      </c>
      <c r="F2073" s="11" t="str">
        <f>IFERROR(INDEX(lvl_4[],MATCH(L2073,lvl_4[ID],0),MATCH(TEXT(K2073,"##0"),lvl_4[#Headers],0)),"Нет")</f>
        <v>Структуры</v>
      </c>
      <c r="G2073" s="11" t="str">
        <f>IFERROR(INDEX(lvl_5[],MATCH(M2073,lvl_5[ID],0),MATCH(_xlfn.CONCAT(TEXT(K2073,"##0"),"_",TEXT(L2073,"##0")),lvl_5[#Headers],0)),"Нет")</f>
        <v>НС</v>
      </c>
      <c r="H2073" s="11" t="str">
        <f>IFERROR(INDEX(lvl_6[],MATCH(N2073,lvl_6[ID],0),MATCH(_xlfn.CONCAT(K2073,"_",L2073,"_",M2073),lvl_6[#Headers],0)),"Нет")</f>
        <v>НС. Фаза Ци</v>
      </c>
      <c r="I2073" s="12">
        <v>1</v>
      </c>
      <c r="J2073" s="12">
        <v>2</v>
      </c>
      <c r="K2073" s="12">
        <v>2</v>
      </c>
      <c r="L2073" s="12">
        <v>1</v>
      </c>
      <c r="M2073" s="12">
        <v>1</v>
      </c>
      <c r="N2073" s="12">
        <v>1</v>
      </c>
      <c r="O2073" s="12">
        <f>COUNTIF($P$2:P2073,P2073)</f>
        <v>96</v>
      </c>
      <c r="P2073" s="12" t="str">
        <f t="shared" si="97"/>
        <v>122010101</v>
      </c>
      <c r="Q2073" s="12" t="str">
        <f t="shared" si="98"/>
        <v>1220101010096</v>
      </c>
      <c r="R2073" s="20" t="s">
        <v>1451</v>
      </c>
      <c r="S2073" s="20" t="s">
        <v>1707</v>
      </c>
      <c r="AW2073" s="12">
        <v>8</v>
      </c>
      <c r="AY2073" s="12" t="s">
        <v>908</v>
      </c>
      <c r="BG2073" s="21">
        <v>0</v>
      </c>
      <c r="BJ2073" s="12">
        <v>1</v>
      </c>
    </row>
    <row r="2074" spans="1:62" ht="30" x14ac:dyDescent="0.25">
      <c r="A2074" s="12">
        <v>1</v>
      </c>
      <c r="B2074" s="11" t="str">
        <f t="shared" si="99"/>
        <v>Общий расчет. Ци Мень. Анализ Дворца. Структуры. НС. НС. Фаза Ци</v>
      </c>
      <c r="C2074" s="11" t="str">
        <f>IFERROR(VLOOKUP(I2074,lvl_1[],2,FALSE),"Нет")</f>
        <v>Общий расчет</v>
      </c>
      <c r="D2074" s="11" t="str">
        <f>IFERROR(VLOOKUP(Rule!J2074,lvl_2[],2,FALSE),"Нет")</f>
        <v>Ци Мень</v>
      </c>
      <c r="E2074" s="11" t="str">
        <f>IFERROR(VLOOKUP(Rule!K2074,lvl_3[],2,FALSE),"Нет")</f>
        <v>Анализ Дворца</v>
      </c>
      <c r="F2074" s="11" t="str">
        <f>IFERROR(INDEX(lvl_4[],MATCH(L2074,lvl_4[ID],0),MATCH(TEXT(K2074,"##0"),lvl_4[#Headers],0)),"Нет")</f>
        <v>Структуры</v>
      </c>
      <c r="G2074" s="11" t="str">
        <f>IFERROR(INDEX(lvl_5[],MATCH(M2074,lvl_5[ID],0),MATCH(_xlfn.CONCAT(TEXT(K2074,"##0"),"_",TEXT(L2074,"##0")),lvl_5[#Headers],0)),"Нет")</f>
        <v>НС</v>
      </c>
      <c r="H2074" s="11" t="str">
        <f>IFERROR(INDEX(lvl_6[],MATCH(N2074,lvl_6[ID],0),MATCH(_xlfn.CONCAT(K2074,"_",L2074,"_",M2074),lvl_6[#Headers],0)),"Нет")</f>
        <v>НС. Фаза Ци</v>
      </c>
      <c r="I2074" s="12">
        <v>1</v>
      </c>
      <c r="J2074" s="12">
        <v>2</v>
      </c>
      <c r="K2074" s="12">
        <v>2</v>
      </c>
      <c r="L2074" s="12">
        <v>1</v>
      </c>
      <c r="M2074" s="12">
        <v>1</v>
      </c>
      <c r="N2074" s="12">
        <v>1</v>
      </c>
      <c r="O2074" s="12">
        <f>COUNTIF($P$2:P2074,P2074)</f>
        <v>97</v>
      </c>
      <c r="P2074" s="12" t="str">
        <f t="shared" si="97"/>
        <v>122010101</v>
      </c>
      <c r="Q2074" s="12" t="str">
        <f t="shared" si="98"/>
        <v>1220101010097</v>
      </c>
      <c r="R2074" s="20" t="s">
        <v>1451</v>
      </c>
      <c r="S2074" s="20" t="s">
        <v>1708</v>
      </c>
      <c r="AW2074" s="12">
        <v>8</v>
      </c>
      <c r="AY2074" s="12" t="s">
        <v>910</v>
      </c>
      <c r="BG2074" s="21">
        <v>0</v>
      </c>
      <c r="BJ2074" s="12">
        <v>1</v>
      </c>
    </row>
    <row r="2075" spans="1:62" ht="30" x14ac:dyDescent="0.25">
      <c r="A2075" s="12">
        <v>1</v>
      </c>
      <c r="B2075" s="11" t="str">
        <f t="shared" si="99"/>
        <v>Общий расчет. Ци Мень. Анализ Дворца. Структуры. НС. НС. Фаза Ци</v>
      </c>
      <c r="C2075" s="11" t="str">
        <f>IFERROR(VLOOKUP(I2075,lvl_1[],2,FALSE),"Нет")</f>
        <v>Общий расчет</v>
      </c>
      <c r="D2075" s="11" t="str">
        <f>IFERROR(VLOOKUP(Rule!J2075,lvl_2[],2,FALSE),"Нет")</f>
        <v>Ци Мень</v>
      </c>
      <c r="E2075" s="11" t="str">
        <f>IFERROR(VLOOKUP(Rule!K2075,lvl_3[],2,FALSE),"Нет")</f>
        <v>Анализ Дворца</v>
      </c>
      <c r="F2075" s="11" t="str">
        <f>IFERROR(INDEX(lvl_4[],MATCH(L2075,lvl_4[ID],0),MATCH(TEXT(K2075,"##0"),lvl_4[#Headers],0)),"Нет")</f>
        <v>Структуры</v>
      </c>
      <c r="G2075" s="11" t="str">
        <f>IFERROR(INDEX(lvl_5[],MATCH(M2075,lvl_5[ID],0),MATCH(_xlfn.CONCAT(TEXT(K2075,"##0"),"_",TEXT(L2075,"##0")),lvl_5[#Headers],0)),"Нет")</f>
        <v>НС</v>
      </c>
      <c r="H2075" s="11" t="str">
        <f>IFERROR(INDEX(lvl_6[],MATCH(N2075,lvl_6[ID],0),MATCH(_xlfn.CONCAT(K2075,"_",L2075,"_",M2075),lvl_6[#Headers],0)),"Нет")</f>
        <v>НС. Фаза Ци</v>
      </c>
      <c r="I2075" s="12">
        <v>1</v>
      </c>
      <c r="J2075" s="12">
        <v>2</v>
      </c>
      <c r="K2075" s="12">
        <v>2</v>
      </c>
      <c r="L2075" s="12">
        <v>1</v>
      </c>
      <c r="M2075" s="12">
        <v>1</v>
      </c>
      <c r="N2075" s="12">
        <v>1</v>
      </c>
      <c r="O2075" s="12">
        <f>COUNTIF($P$2:P2075,P2075)</f>
        <v>98</v>
      </c>
      <c r="P2075" s="12" t="str">
        <f t="shared" si="97"/>
        <v>122010101</v>
      </c>
      <c r="Q2075" s="12" t="str">
        <f t="shared" si="98"/>
        <v>1220101010098</v>
      </c>
      <c r="R2075" s="20" t="s">
        <v>1451</v>
      </c>
      <c r="S2075" s="20" t="s">
        <v>1709</v>
      </c>
      <c r="AW2075" s="12">
        <v>8</v>
      </c>
      <c r="AY2075" s="12" t="s">
        <v>912</v>
      </c>
      <c r="BG2075" s="21">
        <v>0.5</v>
      </c>
      <c r="BJ2075" s="12">
        <v>1</v>
      </c>
    </row>
    <row r="2076" spans="1:62" ht="30" x14ac:dyDescent="0.25">
      <c r="A2076" s="12">
        <v>1</v>
      </c>
      <c r="B2076" s="11" t="str">
        <f t="shared" si="99"/>
        <v>Общий расчет. Ци Мень. Анализ Дворца. Структуры. НС. НС. Фаза Ци</v>
      </c>
      <c r="C2076" s="11" t="str">
        <f>IFERROR(VLOOKUP(I2076,lvl_1[],2,FALSE),"Нет")</f>
        <v>Общий расчет</v>
      </c>
      <c r="D2076" s="11" t="str">
        <f>IFERROR(VLOOKUP(Rule!J2076,lvl_2[],2,FALSE),"Нет")</f>
        <v>Ци Мень</v>
      </c>
      <c r="E2076" s="11" t="str">
        <f>IFERROR(VLOOKUP(Rule!K2076,lvl_3[],2,FALSE),"Нет")</f>
        <v>Анализ Дворца</v>
      </c>
      <c r="F2076" s="11" t="str">
        <f>IFERROR(INDEX(lvl_4[],MATCH(L2076,lvl_4[ID],0),MATCH(TEXT(K2076,"##0"),lvl_4[#Headers],0)),"Нет")</f>
        <v>Структуры</v>
      </c>
      <c r="G2076" s="11" t="str">
        <f>IFERROR(INDEX(lvl_5[],MATCH(M2076,lvl_5[ID],0),MATCH(_xlfn.CONCAT(TEXT(K2076,"##0"),"_",TEXT(L2076,"##0")),lvl_5[#Headers],0)),"Нет")</f>
        <v>НС</v>
      </c>
      <c r="H2076" s="11" t="str">
        <f>IFERROR(INDEX(lvl_6[],MATCH(N2076,lvl_6[ID],0),MATCH(_xlfn.CONCAT(K2076,"_",L2076,"_",M2076),lvl_6[#Headers],0)),"Нет")</f>
        <v>НС. Фаза Ци</v>
      </c>
      <c r="I2076" s="12">
        <v>1</v>
      </c>
      <c r="J2076" s="12">
        <v>2</v>
      </c>
      <c r="K2076" s="12">
        <v>2</v>
      </c>
      <c r="L2076" s="12">
        <v>1</v>
      </c>
      <c r="M2076" s="12">
        <v>1</v>
      </c>
      <c r="N2076" s="12">
        <v>1</v>
      </c>
      <c r="O2076" s="12">
        <f>COUNTIF($P$2:P2076,P2076)</f>
        <v>99</v>
      </c>
      <c r="P2076" s="12" t="str">
        <f t="shared" si="97"/>
        <v>122010101</v>
      </c>
      <c r="Q2076" s="12" t="str">
        <f t="shared" si="98"/>
        <v>1220101010099</v>
      </c>
      <c r="R2076" s="20" t="s">
        <v>1451</v>
      </c>
      <c r="S2076" s="20" t="s">
        <v>1710</v>
      </c>
      <c r="AW2076" s="12">
        <v>8</v>
      </c>
      <c r="AY2076" s="12" t="s">
        <v>914</v>
      </c>
      <c r="BG2076" s="21">
        <v>0.5</v>
      </c>
      <c r="BJ2076" s="12">
        <v>1</v>
      </c>
    </row>
    <row r="2077" spans="1:62" ht="30" x14ac:dyDescent="0.25">
      <c r="A2077" s="12">
        <v>1</v>
      </c>
      <c r="B2077" s="11" t="str">
        <f t="shared" si="99"/>
        <v>Общий расчет. Ци Мень. Анализ Дворца. Структуры. НС. НС. Фаза Ци</v>
      </c>
      <c r="C2077" s="11" t="str">
        <f>IFERROR(VLOOKUP(I2077,lvl_1[],2,FALSE),"Нет")</f>
        <v>Общий расчет</v>
      </c>
      <c r="D2077" s="11" t="str">
        <f>IFERROR(VLOOKUP(Rule!J2077,lvl_2[],2,FALSE),"Нет")</f>
        <v>Ци Мень</v>
      </c>
      <c r="E2077" s="11" t="str">
        <f>IFERROR(VLOOKUP(Rule!K2077,lvl_3[],2,FALSE),"Нет")</f>
        <v>Анализ Дворца</v>
      </c>
      <c r="F2077" s="11" t="str">
        <f>IFERROR(INDEX(lvl_4[],MATCH(L2077,lvl_4[ID],0),MATCH(TEXT(K2077,"##0"),lvl_4[#Headers],0)),"Нет")</f>
        <v>Структуры</v>
      </c>
      <c r="G2077" s="11" t="str">
        <f>IFERROR(INDEX(lvl_5[],MATCH(M2077,lvl_5[ID],0),MATCH(_xlfn.CONCAT(TEXT(K2077,"##0"),"_",TEXT(L2077,"##0")),lvl_5[#Headers],0)),"Нет")</f>
        <v>НС</v>
      </c>
      <c r="H2077" s="11" t="str">
        <f>IFERROR(INDEX(lvl_6[],MATCH(N2077,lvl_6[ID],0),MATCH(_xlfn.CONCAT(K2077,"_",L2077,"_",M2077),lvl_6[#Headers],0)),"Нет")</f>
        <v>НС. Фаза Ци</v>
      </c>
      <c r="I2077" s="12">
        <v>1</v>
      </c>
      <c r="J2077" s="12">
        <v>2</v>
      </c>
      <c r="K2077" s="12">
        <v>2</v>
      </c>
      <c r="L2077" s="12">
        <v>1</v>
      </c>
      <c r="M2077" s="12">
        <v>1</v>
      </c>
      <c r="N2077" s="12">
        <v>1</v>
      </c>
      <c r="O2077" s="12">
        <f>COUNTIF($P$2:P2077,P2077)</f>
        <v>100</v>
      </c>
      <c r="P2077" s="12" t="str">
        <f t="shared" si="97"/>
        <v>122010101</v>
      </c>
      <c r="Q2077" s="12" t="str">
        <f t="shared" si="98"/>
        <v>1220101010100</v>
      </c>
      <c r="R2077" s="20" t="s">
        <v>1451</v>
      </c>
      <c r="S2077" s="20" t="s">
        <v>1711</v>
      </c>
      <c r="AW2077" s="12">
        <v>8</v>
      </c>
      <c r="AY2077" s="12" t="s">
        <v>916</v>
      </c>
      <c r="BG2077" s="21">
        <v>1</v>
      </c>
      <c r="BJ2077" s="12">
        <v>1</v>
      </c>
    </row>
    <row r="2078" spans="1:62" ht="30" x14ac:dyDescent="0.25">
      <c r="A2078" s="12">
        <v>1</v>
      </c>
      <c r="B2078" s="11" t="str">
        <f t="shared" si="99"/>
        <v>Общий расчет. Ци Мень. Анализ Дворца. Структуры. НС. НС. Фаза Ци</v>
      </c>
      <c r="C2078" s="11" t="str">
        <f>IFERROR(VLOOKUP(I2078,lvl_1[],2,FALSE),"Нет")</f>
        <v>Общий расчет</v>
      </c>
      <c r="D2078" s="11" t="str">
        <f>IFERROR(VLOOKUP(Rule!J2078,lvl_2[],2,FALSE),"Нет")</f>
        <v>Ци Мень</v>
      </c>
      <c r="E2078" s="11" t="str">
        <f>IFERROR(VLOOKUP(Rule!K2078,lvl_3[],2,FALSE),"Нет")</f>
        <v>Анализ Дворца</v>
      </c>
      <c r="F2078" s="11" t="str">
        <f>IFERROR(INDEX(lvl_4[],MATCH(L2078,lvl_4[ID],0),MATCH(TEXT(K2078,"##0"),lvl_4[#Headers],0)),"Нет")</f>
        <v>Структуры</v>
      </c>
      <c r="G2078" s="11" t="str">
        <f>IFERROR(INDEX(lvl_5[],MATCH(M2078,lvl_5[ID],0),MATCH(_xlfn.CONCAT(TEXT(K2078,"##0"),"_",TEXT(L2078,"##0")),lvl_5[#Headers],0)),"Нет")</f>
        <v>НС</v>
      </c>
      <c r="H2078" s="11" t="str">
        <f>IFERROR(INDEX(lvl_6[],MATCH(N2078,lvl_6[ID],0),MATCH(_xlfn.CONCAT(K2078,"_",L2078,"_",M2078),lvl_6[#Headers],0)),"Нет")</f>
        <v>НС. Фаза Ци</v>
      </c>
      <c r="I2078" s="12">
        <v>1</v>
      </c>
      <c r="J2078" s="12">
        <v>2</v>
      </c>
      <c r="K2078" s="12">
        <v>2</v>
      </c>
      <c r="L2078" s="12">
        <v>1</v>
      </c>
      <c r="M2078" s="12">
        <v>1</v>
      </c>
      <c r="N2078" s="12">
        <v>1</v>
      </c>
      <c r="O2078" s="12">
        <f>COUNTIF($P$2:P2078,P2078)</f>
        <v>101</v>
      </c>
      <c r="P2078" s="12" t="str">
        <f t="shared" si="97"/>
        <v>122010101</v>
      </c>
      <c r="Q2078" s="12" t="str">
        <f t="shared" si="98"/>
        <v>1220101010101</v>
      </c>
      <c r="R2078" s="20" t="s">
        <v>1451</v>
      </c>
      <c r="S2078" s="20" t="s">
        <v>1712</v>
      </c>
      <c r="AW2078" s="12">
        <v>8</v>
      </c>
      <c r="AY2078" s="12" t="s">
        <v>899</v>
      </c>
      <c r="BG2078" s="21">
        <v>1</v>
      </c>
      <c r="BJ2078" s="12">
        <v>1</v>
      </c>
    </row>
    <row r="2079" spans="1:62" ht="30" x14ac:dyDescent="0.25">
      <c r="A2079" s="12">
        <v>1</v>
      </c>
      <c r="B2079" s="11" t="str">
        <f t="shared" si="99"/>
        <v>Общий расчет. Ци Мень. Анализ Дворца. Структуры. НС. НС. Фаза Ци</v>
      </c>
      <c r="C2079" s="11" t="str">
        <f>IFERROR(VLOOKUP(I2079,lvl_1[],2,FALSE),"Нет")</f>
        <v>Общий расчет</v>
      </c>
      <c r="D2079" s="11" t="str">
        <f>IFERROR(VLOOKUP(Rule!J2079,lvl_2[],2,FALSE),"Нет")</f>
        <v>Ци Мень</v>
      </c>
      <c r="E2079" s="11" t="str">
        <f>IFERROR(VLOOKUP(Rule!K2079,lvl_3[],2,FALSE),"Нет")</f>
        <v>Анализ Дворца</v>
      </c>
      <c r="F2079" s="11" t="str">
        <f>IFERROR(INDEX(lvl_4[],MATCH(L2079,lvl_4[ID],0),MATCH(TEXT(K2079,"##0"),lvl_4[#Headers],0)),"Нет")</f>
        <v>Структуры</v>
      </c>
      <c r="G2079" s="11" t="str">
        <f>IFERROR(INDEX(lvl_5[],MATCH(M2079,lvl_5[ID],0),MATCH(_xlfn.CONCAT(TEXT(K2079,"##0"),"_",TEXT(L2079,"##0")),lvl_5[#Headers],0)),"Нет")</f>
        <v>НС</v>
      </c>
      <c r="H2079" s="11" t="str">
        <f>IFERROR(INDEX(lvl_6[],MATCH(N2079,lvl_6[ID],0),MATCH(_xlfn.CONCAT(K2079,"_",L2079,"_",M2079),lvl_6[#Headers],0)),"Нет")</f>
        <v>НС. Фаза Ци</v>
      </c>
      <c r="I2079" s="12">
        <v>1</v>
      </c>
      <c r="J2079" s="12">
        <v>2</v>
      </c>
      <c r="K2079" s="12">
        <v>2</v>
      </c>
      <c r="L2079" s="12">
        <v>1</v>
      </c>
      <c r="M2079" s="12">
        <v>1</v>
      </c>
      <c r="N2079" s="12">
        <v>1</v>
      </c>
      <c r="O2079" s="12">
        <f>COUNTIF($P$2:P2079,P2079)</f>
        <v>102</v>
      </c>
      <c r="P2079" s="12" t="str">
        <f t="shared" si="97"/>
        <v>122010101</v>
      </c>
      <c r="Q2079" s="12" t="str">
        <f t="shared" si="98"/>
        <v>1220101010102</v>
      </c>
      <c r="R2079" s="20" t="s">
        <v>1451</v>
      </c>
      <c r="S2079" s="20" t="s">
        <v>1713</v>
      </c>
      <c r="AW2079" s="12">
        <v>8</v>
      </c>
      <c r="AY2079" s="12" t="s">
        <v>901</v>
      </c>
      <c r="BG2079" s="21">
        <v>1</v>
      </c>
      <c r="BJ2079" s="12">
        <v>1</v>
      </c>
    </row>
    <row r="2080" spans="1:62" ht="30" x14ac:dyDescent="0.25">
      <c r="A2080" s="12">
        <v>1</v>
      </c>
      <c r="B2080" s="11" t="str">
        <f t="shared" si="99"/>
        <v>Общий расчет. Ци Мень. Анализ Дворца. Структуры. НС. НС. Фаза Ци</v>
      </c>
      <c r="C2080" s="11" t="str">
        <f>IFERROR(VLOOKUP(I2080,lvl_1[],2,FALSE),"Нет")</f>
        <v>Общий расчет</v>
      </c>
      <c r="D2080" s="11" t="str">
        <f>IFERROR(VLOOKUP(Rule!J2080,lvl_2[],2,FALSE),"Нет")</f>
        <v>Ци Мень</v>
      </c>
      <c r="E2080" s="11" t="str">
        <f>IFERROR(VLOOKUP(Rule!K2080,lvl_3[],2,FALSE),"Нет")</f>
        <v>Анализ Дворца</v>
      </c>
      <c r="F2080" s="11" t="str">
        <f>IFERROR(INDEX(lvl_4[],MATCH(L2080,lvl_4[ID],0),MATCH(TEXT(K2080,"##0"),lvl_4[#Headers],0)),"Нет")</f>
        <v>Структуры</v>
      </c>
      <c r="G2080" s="11" t="str">
        <f>IFERROR(INDEX(lvl_5[],MATCH(M2080,lvl_5[ID],0),MATCH(_xlfn.CONCAT(TEXT(K2080,"##0"),"_",TEXT(L2080,"##0")),lvl_5[#Headers],0)),"Нет")</f>
        <v>НС</v>
      </c>
      <c r="H2080" s="11" t="str">
        <f>IFERROR(INDEX(lvl_6[],MATCH(N2080,lvl_6[ID],0),MATCH(_xlfn.CONCAT(K2080,"_",L2080,"_",M2080),lvl_6[#Headers],0)),"Нет")</f>
        <v>НС. Фаза Ци</v>
      </c>
      <c r="I2080" s="12">
        <v>1</v>
      </c>
      <c r="J2080" s="12">
        <v>2</v>
      </c>
      <c r="K2080" s="12">
        <v>2</v>
      </c>
      <c r="L2080" s="12">
        <v>1</v>
      </c>
      <c r="M2080" s="12">
        <v>1</v>
      </c>
      <c r="N2080" s="12">
        <v>1</v>
      </c>
      <c r="O2080" s="12">
        <f>COUNTIF($P$2:P2080,P2080)</f>
        <v>103</v>
      </c>
      <c r="P2080" s="12" t="str">
        <f t="shared" si="97"/>
        <v>122010101</v>
      </c>
      <c r="Q2080" s="12" t="str">
        <f t="shared" si="98"/>
        <v>1220101010103</v>
      </c>
      <c r="R2080" s="20" t="s">
        <v>1451</v>
      </c>
      <c r="S2080" s="20" t="s">
        <v>1714</v>
      </c>
      <c r="AW2080" s="12">
        <v>8</v>
      </c>
      <c r="AY2080" s="12" t="s">
        <v>903</v>
      </c>
      <c r="BG2080" s="21">
        <v>1</v>
      </c>
      <c r="BJ2080" s="12">
        <v>1</v>
      </c>
    </row>
    <row r="2081" spans="1:62" ht="30" x14ac:dyDescent="0.25">
      <c r="A2081" s="12">
        <v>1</v>
      </c>
      <c r="B2081" s="11" t="str">
        <f t="shared" si="99"/>
        <v>Общий расчет. Ци Мень. Анализ Дворца. Структуры. НС. НС. Фаза Ци</v>
      </c>
      <c r="C2081" s="11" t="str">
        <f>IFERROR(VLOOKUP(I2081,lvl_1[],2,FALSE),"Нет")</f>
        <v>Общий расчет</v>
      </c>
      <c r="D2081" s="11" t="str">
        <f>IFERROR(VLOOKUP(Rule!J2081,lvl_2[],2,FALSE),"Нет")</f>
        <v>Ци Мень</v>
      </c>
      <c r="E2081" s="11" t="str">
        <f>IFERROR(VLOOKUP(Rule!K2081,lvl_3[],2,FALSE),"Нет")</f>
        <v>Анализ Дворца</v>
      </c>
      <c r="F2081" s="11" t="str">
        <f>IFERROR(INDEX(lvl_4[],MATCH(L2081,lvl_4[ID],0),MATCH(TEXT(K2081,"##0"),lvl_4[#Headers],0)),"Нет")</f>
        <v>Структуры</v>
      </c>
      <c r="G2081" s="11" t="str">
        <f>IFERROR(INDEX(lvl_5[],MATCH(M2081,lvl_5[ID],0),MATCH(_xlfn.CONCAT(TEXT(K2081,"##0"),"_",TEXT(L2081,"##0")),lvl_5[#Headers],0)),"Нет")</f>
        <v>НС</v>
      </c>
      <c r="H2081" s="11" t="str">
        <f>IFERROR(INDEX(lvl_6[],MATCH(N2081,lvl_6[ID],0),MATCH(_xlfn.CONCAT(K2081,"_",L2081,"_",M2081),lvl_6[#Headers],0)),"Нет")</f>
        <v>НС. Фаза Ци</v>
      </c>
      <c r="I2081" s="12">
        <v>1</v>
      </c>
      <c r="J2081" s="12">
        <v>2</v>
      </c>
      <c r="K2081" s="12">
        <v>2</v>
      </c>
      <c r="L2081" s="12">
        <v>1</v>
      </c>
      <c r="M2081" s="12">
        <v>1</v>
      </c>
      <c r="N2081" s="12">
        <v>1</v>
      </c>
      <c r="O2081" s="12">
        <f>COUNTIF($P$2:P2081,P2081)</f>
        <v>104</v>
      </c>
      <c r="P2081" s="12" t="str">
        <f t="shared" si="97"/>
        <v>122010101</v>
      </c>
      <c r="Q2081" s="12" t="str">
        <f t="shared" si="98"/>
        <v>1220101010104</v>
      </c>
      <c r="R2081" s="20" t="s">
        <v>1451</v>
      </c>
      <c r="S2081" s="20" t="s">
        <v>1715</v>
      </c>
      <c r="AW2081" s="12">
        <v>8</v>
      </c>
      <c r="AY2081" s="12" t="s">
        <v>905</v>
      </c>
      <c r="BG2081" s="21">
        <v>0.15</v>
      </c>
      <c r="BJ2081" s="12">
        <v>1</v>
      </c>
    </row>
    <row r="2082" spans="1:62" ht="30" x14ac:dyDescent="0.25">
      <c r="A2082" s="12">
        <v>1</v>
      </c>
      <c r="B2082" s="11" t="str">
        <f t="shared" si="99"/>
        <v>Общий расчет. Ци Мень. Анализ Дворца. Структуры. НС. НС. Фаза Ци</v>
      </c>
      <c r="C2082" s="11" t="str">
        <f>IFERROR(VLOOKUP(I2082,lvl_1[],2,FALSE),"Нет")</f>
        <v>Общий расчет</v>
      </c>
      <c r="D2082" s="11" t="str">
        <f>IFERROR(VLOOKUP(Rule!J2082,lvl_2[],2,FALSE),"Нет")</f>
        <v>Ци Мень</v>
      </c>
      <c r="E2082" s="11" t="str">
        <f>IFERROR(VLOOKUP(Rule!K2082,lvl_3[],2,FALSE),"Нет")</f>
        <v>Анализ Дворца</v>
      </c>
      <c r="F2082" s="11" t="str">
        <f>IFERROR(INDEX(lvl_4[],MATCH(L2082,lvl_4[ID],0),MATCH(TEXT(K2082,"##0"),lvl_4[#Headers],0)),"Нет")</f>
        <v>Структуры</v>
      </c>
      <c r="G2082" s="11" t="str">
        <f>IFERROR(INDEX(lvl_5[],MATCH(M2082,lvl_5[ID],0),MATCH(_xlfn.CONCAT(TEXT(K2082,"##0"),"_",TEXT(L2082,"##0")),lvl_5[#Headers],0)),"Нет")</f>
        <v>НС</v>
      </c>
      <c r="H2082" s="11" t="str">
        <f>IFERROR(INDEX(lvl_6[],MATCH(N2082,lvl_6[ID],0),MATCH(_xlfn.CONCAT(K2082,"_",L2082,"_",M2082),lvl_6[#Headers],0)),"Нет")</f>
        <v>НС. Фаза Ци</v>
      </c>
      <c r="I2082" s="12">
        <v>1</v>
      </c>
      <c r="J2082" s="12">
        <v>2</v>
      </c>
      <c r="K2082" s="12">
        <v>2</v>
      </c>
      <c r="L2082" s="12">
        <v>1</v>
      </c>
      <c r="M2082" s="12">
        <v>1</v>
      </c>
      <c r="N2082" s="12">
        <v>1</v>
      </c>
      <c r="O2082" s="12">
        <f>COUNTIF($P$2:P2082,P2082)</f>
        <v>105</v>
      </c>
      <c r="P2082" s="12" t="str">
        <f t="shared" si="97"/>
        <v>122010101</v>
      </c>
      <c r="Q2082" s="12" t="str">
        <f t="shared" si="98"/>
        <v>1220101010105</v>
      </c>
      <c r="R2082" s="20" t="s">
        <v>1451</v>
      </c>
      <c r="S2082" s="20" t="s">
        <v>1716</v>
      </c>
      <c r="AW2082" s="12">
        <v>8</v>
      </c>
      <c r="AY2082" s="12" t="s">
        <v>907</v>
      </c>
      <c r="BG2082" s="21">
        <v>1</v>
      </c>
      <c r="BJ2082" s="12">
        <v>1</v>
      </c>
    </row>
    <row r="2083" spans="1:62" ht="30" x14ac:dyDescent="0.25">
      <c r="A2083" s="12">
        <v>1</v>
      </c>
      <c r="B2083" s="11" t="str">
        <f t="shared" si="99"/>
        <v>Общий расчет. Ци Мень. Анализ Дворца. Структуры. НС. НС. Фаза Ци</v>
      </c>
      <c r="C2083" s="11" t="str">
        <f>IFERROR(VLOOKUP(I2083,lvl_1[],2,FALSE),"Нет")</f>
        <v>Общий расчет</v>
      </c>
      <c r="D2083" s="11" t="str">
        <f>IFERROR(VLOOKUP(Rule!J2083,lvl_2[],2,FALSE),"Нет")</f>
        <v>Ци Мень</v>
      </c>
      <c r="E2083" s="11" t="str">
        <f>IFERROR(VLOOKUP(Rule!K2083,lvl_3[],2,FALSE),"Нет")</f>
        <v>Анализ Дворца</v>
      </c>
      <c r="F2083" s="11" t="str">
        <f>IFERROR(INDEX(lvl_4[],MATCH(L2083,lvl_4[ID],0),MATCH(TEXT(K2083,"##0"),lvl_4[#Headers],0)),"Нет")</f>
        <v>Структуры</v>
      </c>
      <c r="G2083" s="11" t="str">
        <f>IFERROR(INDEX(lvl_5[],MATCH(M2083,lvl_5[ID],0),MATCH(_xlfn.CONCAT(TEXT(K2083,"##0"),"_",TEXT(L2083,"##0")),lvl_5[#Headers],0)),"Нет")</f>
        <v>НС</v>
      </c>
      <c r="H2083" s="11" t="str">
        <f>IFERROR(INDEX(lvl_6[],MATCH(N2083,lvl_6[ID],0),MATCH(_xlfn.CONCAT(K2083,"_",L2083,"_",M2083),lvl_6[#Headers],0)),"Нет")</f>
        <v>НС. Фаза Ци</v>
      </c>
      <c r="I2083" s="12">
        <v>1</v>
      </c>
      <c r="J2083" s="12">
        <v>2</v>
      </c>
      <c r="K2083" s="12">
        <v>2</v>
      </c>
      <c r="L2083" s="12">
        <v>1</v>
      </c>
      <c r="M2083" s="12">
        <v>1</v>
      </c>
      <c r="N2083" s="12">
        <v>1</v>
      </c>
      <c r="O2083" s="12">
        <f>COUNTIF($P$2:P2083,P2083)</f>
        <v>106</v>
      </c>
      <c r="P2083" s="12" t="str">
        <f t="shared" si="97"/>
        <v>122010101</v>
      </c>
      <c r="Q2083" s="12" t="str">
        <f t="shared" si="98"/>
        <v>1220101010106</v>
      </c>
      <c r="R2083" s="20" t="s">
        <v>1451</v>
      </c>
      <c r="S2083" s="20" t="s">
        <v>1717</v>
      </c>
      <c r="AW2083" s="12">
        <v>8</v>
      </c>
      <c r="AY2083" s="12" t="s">
        <v>908</v>
      </c>
      <c r="BG2083" s="21">
        <v>0.15</v>
      </c>
      <c r="BJ2083" s="12">
        <v>1</v>
      </c>
    </row>
    <row r="2084" spans="1:62" ht="30" x14ac:dyDescent="0.25">
      <c r="A2084" s="12">
        <v>1</v>
      </c>
      <c r="B2084" s="11" t="str">
        <f t="shared" si="99"/>
        <v>Общий расчет. Ци Мень. Анализ Дворца. Структуры. НС. НС. Фаза Ци</v>
      </c>
      <c r="C2084" s="11" t="str">
        <f>IFERROR(VLOOKUP(I2084,lvl_1[],2,FALSE),"Нет")</f>
        <v>Общий расчет</v>
      </c>
      <c r="D2084" s="11" t="str">
        <f>IFERROR(VLOOKUP(Rule!J2084,lvl_2[],2,FALSE),"Нет")</f>
        <v>Ци Мень</v>
      </c>
      <c r="E2084" s="11" t="str">
        <f>IFERROR(VLOOKUP(Rule!K2084,lvl_3[],2,FALSE),"Нет")</f>
        <v>Анализ Дворца</v>
      </c>
      <c r="F2084" s="11" t="str">
        <f>IFERROR(INDEX(lvl_4[],MATCH(L2084,lvl_4[ID],0),MATCH(TEXT(K2084,"##0"),lvl_4[#Headers],0)),"Нет")</f>
        <v>Структуры</v>
      </c>
      <c r="G2084" s="11" t="str">
        <f>IFERROR(INDEX(lvl_5[],MATCH(M2084,lvl_5[ID],0),MATCH(_xlfn.CONCAT(TEXT(K2084,"##0"),"_",TEXT(L2084,"##0")),lvl_5[#Headers],0)),"Нет")</f>
        <v>НС</v>
      </c>
      <c r="H2084" s="11" t="str">
        <f>IFERROR(INDEX(lvl_6[],MATCH(N2084,lvl_6[ID],0),MATCH(_xlfn.CONCAT(K2084,"_",L2084,"_",M2084),lvl_6[#Headers],0)),"Нет")</f>
        <v>НС. Фаза Ци</v>
      </c>
      <c r="I2084" s="12">
        <v>1</v>
      </c>
      <c r="J2084" s="12">
        <v>2</v>
      </c>
      <c r="K2084" s="12">
        <v>2</v>
      </c>
      <c r="L2084" s="12">
        <v>1</v>
      </c>
      <c r="M2084" s="12">
        <v>1</v>
      </c>
      <c r="N2084" s="12">
        <v>1</v>
      </c>
      <c r="O2084" s="12">
        <f>COUNTIF($P$2:P2084,P2084)</f>
        <v>107</v>
      </c>
      <c r="P2084" s="12" t="str">
        <f t="shared" si="97"/>
        <v>122010101</v>
      </c>
      <c r="Q2084" s="12" t="str">
        <f t="shared" si="98"/>
        <v>1220101010107</v>
      </c>
      <c r="R2084" s="20" t="s">
        <v>1451</v>
      </c>
      <c r="S2084" s="20" t="s">
        <v>1718</v>
      </c>
      <c r="AW2084" s="12">
        <v>8</v>
      </c>
      <c r="AY2084" s="12" t="s">
        <v>910</v>
      </c>
      <c r="BG2084" s="21">
        <v>0</v>
      </c>
      <c r="BJ2084" s="12">
        <v>1</v>
      </c>
    </row>
    <row r="2085" spans="1:62" ht="30" x14ac:dyDescent="0.25">
      <c r="A2085" s="12">
        <v>1</v>
      </c>
      <c r="B2085" s="11" t="str">
        <f t="shared" si="99"/>
        <v>Общий расчет. Ци Мень. Анализ Дворца. Структуры. НС. НС. Фаза Ци</v>
      </c>
      <c r="C2085" s="11" t="str">
        <f>IFERROR(VLOOKUP(I2085,lvl_1[],2,FALSE),"Нет")</f>
        <v>Общий расчет</v>
      </c>
      <c r="D2085" s="11" t="str">
        <f>IFERROR(VLOOKUP(Rule!J2085,lvl_2[],2,FALSE),"Нет")</f>
        <v>Ци Мень</v>
      </c>
      <c r="E2085" s="11" t="str">
        <f>IFERROR(VLOOKUP(Rule!K2085,lvl_3[],2,FALSE),"Нет")</f>
        <v>Анализ Дворца</v>
      </c>
      <c r="F2085" s="11" t="str">
        <f>IFERROR(INDEX(lvl_4[],MATCH(L2085,lvl_4[ID],0),MATCH(TEXT(K2085,"##0"),lvl_4[#Headers],0)),"Нет")</f>
        <v>Структуры</v>
      </c>
      <c r="G2085" s="11" t="str">
        <f>IFERROR(INDEX(lvl_5[],MATCH(M2085,lvl_5[ID],0),MATCH(_xlfn.CONCAT(TEXT(K2085,"##0"),"_",TEXT(L2085,"##0")),lvl_5[#Headers],0)),"Нет")</f>
        <v>НС</v>
      </c>
      <c r="H2085" s="11" t="str">
        <f>IFERROR(INDEX(lvl_6[],MATCH(N2085,lvl_6[ID],0),MATCH(_xlfn.CONCAT(K2085,"_",L2085,"_",M2085),lvl_6[#Headers],0)),"Нет")</f>
        <v>НС. Фаза Ци</v>
      </c>
      <c r="I2085" s="12">
        <v>1</v>
      </c>
      <c r="J2085" s="12">
        <v>2</v>
      </c>
      <c r="K2085" s="12">
        <v>2</v>
      </c>
      <c r="L2085" s="12">
        <v>1</v>
      </c>
      <c r="M2085" s="12">
        <v>1</v>
      </c>
      <c r="N2085" s="12">
        <v>1</v>
      </c>
      <c r="O2085" s="12">
        <f>COUNTIF($P$2:P2085,P2085)</f>
        <v>108</v>
      </c>
      <c r="P2085" s="12" t="str">
        <f t="shared" si="97"/>
        <v>122010101</v>
      </c>
      <c r="Q2085" s="12" t="str">
        <f t="shared" si="98"/>
        <v>1220101010108</v>
      </c>
      <c r="R2085" s="20" t="s">
        <v>1451</v>
      </c>
      <c r="S2085" s="20" t="s">
        <v>1719</v>
      </c>
      <c r="AW2085" s="12">
        <v>8</v>
      </c>
      <c r="AY2085" s="12" t="s">
        <v>912</v>
      </c>
      <c r="BG2085" s="21">
        <v>0.5</v>
      </c>
      <c r="BJ2085" s="12">
        <v>1</v>
      </c>
    </row>
    <row r="2086" spans="1:62" ht="30" x14ac:dyDescent="0.25">
      <c r="A2086" s="12">
        <v>1</v>
      </c>
      <c r="B2086" s="11" t="str">
        <f t="shared" si="99"/>
        <v>Общий расчет. Ци Мень. Анализ Дворца. Структуры. НС. НС. Фаза Ци</v>
      </c>
      <c r="C2086" s="11" t="str">
        <f>IFERROR(VLOOKUP(I2086,lvl_1[],2,FALSE),"Нет")</f>
        <v>Общий расчет</v>
      </c>
      <c r="D2086" s="11" t="str">
        <f>IFERROR(VLOOKUP(Rule!J2086,lvl_2[],2,FALSE),"Нет")</f>
        <v>Ци Мень</v>
      </c>
      <c r="E2086" s="11" t="str">
        <f>IFERROR(VLOOKUP(Rule!K2086,lvl_3[],2,FALSE),"Нет")</f>
        <v>Анализ Дворца</v>
      </c>
      <c r="F2086" s="11" t="str">
        <f>IFERROR(INDEX(lvl_4[],MATCH(L2086,lvl_4[ID],0),MATCH(TEXT(K2086,"##0"),lvl_4[#Headers],0)),"Нет")</f>
        <v>Структуры</v>
      </c>
      <c r="G2086" s="11" t="str">
        <f>IFERROR(INDEX(lvl_5[],MATCH(M2086,lvl_5[ID],0),MATCH(_xlfn.CONCAT(TEXT(K2086,"##0"),"_",TEXT(L2086,"##0")),lvl_5[#Headers],0)),"Нет")</f>
        <v>НС</v>
      </c>
      <c r="H2086" s="11" t="str">
        <f>IFERROR(INDEX(lvl_6[],MATCH(N2086,lvl_6[ID],0),MATCH(_xlfn.CONCAT(K2086,"_",L2086,"_",M2086),lvl_6[#Headers],0)),"Нет")</f>
        <v>НС. Фаза Ци</v>
      </c>
      <c r="I2086" s="12">
        <v>1</v>
      </c>
      <c r="J2086" s="12">
        <v>2</v>
      </c>
      <c r="K2086" s="12">
        <v>2</v>
      </c>
      <c r="L2086" s="12">
        <v>1</v>
      </c>
      <c r="M2086" s="12">
        <v>1</v>
      </c>
      <c r="N2086" s="12">
        <v>1</v>
      </c>
      <c r="O2086" s="12">
        <f>COUNTIF($P$2:P2086,P2086)</f>
        <v>109</v>
      </c>
      <c r="P2086" s="12" t="str">
        <f t="shared" si="97"/>
        <v>122010101</v>
      </c>
      <c r="Q2086" s="12" t="str">
        <f t="shared" si="98"/>
        <v>1220101010109</v>
      </c>
      <c r="R2086" s="20" t="s">
        <v>1451</v>
      </c>
      <c r="S2086" s="20" t="s">
        <v>1720</v>
      </c>
      <c r="AW2086" s="12">
        <v>8</v>
      </c>
      <c r="AY2086" s="12" t="s">
        <v>914</v>
      </c>
      <c r="BG2086" s="21">
        <v>0.5</v>
      </c>
      <c r="BJ2086" s="12">
        <v>1</v>
      </c>
    </row>
    <row r="2087" spans="1:62" ht="30" x14ac:dyDescent="0.25">
      <c r="A2087" s="12">
        <v>1</v>
      </c>
      <c r="B2087" s="11" t="str">
        <f t="shared" si="99"/>
        <v>Общий расчет. Ци Мень. Анализ Дворца. Структуры. НС. НС. Фаза Ци</v>
      </c>
      <c r="C2087" s="11" t="str">
        <f>IFERROR(VLOOKUP(I2087,lvl_1[],2,FALSE),"Нет")</f>
        <v>Общий расчет</v>
      </c>
      <c r="D2087" s="11" t="str">
        <f>IFERROR(VLOOKUP(Rule!J2087,lvl_2[],2,FALSE),"Нет")</f>
        <v>Ци Мень</v>
      </c>
      <c r="E2087" s="11" t="str">
        <f>IFERROR(VLOOKUP(Rule!K2087,lvl_3[],2,FALSE),"Нет")</f>
        <v>Анализ Дворца</v>
      </c>
      <c r="F2087" s="11" t="str">
        <f>IFERROR(INDEX(lvl_4[],MATCH(L2087,lvl_4[ID],0),MATCH(TEXT(K2087,"##0"),lvl_4[#Headers],0)),"Нет")</f>
        <v>Структуры</v>
      </c>
      <c r="G2087" s="11" t="str">
        <f>IFERROR(INDEX(lvl_5[],MATCH(M2087,lvl_5[ID],0),MATCH(_xlfn.CONCAT(TEXT(K2087,"##0"),"_",TEXT(L2087,"##0")),lvl_5[#Headers],0)),"Нет")</f>
        <v>НС</v>
      </c>
      <c r="H2087" s="11" t="str">
        <f>IFERROR(INDEX(lvl_6[],MATCH(N2087,lvl_6[ID],0),MATCH(_xlfn.CONCAT(K2087,"_",L2087,"_",M2087),lvl_6[#Headers],0)),"Нет")</f>
        <v>НС. Фаза Ци</v>
      </c>
      <c r="I2087" s="12">
        <v>1</v>
      </c>
      <c r="J2087" s="12">
        <v>2</v>
      </c>
      <c r="K2087" s="12">
        <v>2</v>
      </c>
      <c r="L2087" s="12">
        <v>1</v>
      </c>
      <c r="M2087" s="12">
        <v>1</v>
      </c>
      <c r="N2087" s="12">
        <v>1</v>
      </c>
      <c r="O2087" s="12">
        <f>COUNTIF($P$2:P2087,P2087)</f>
        <v>110</v>
      </c>
      <c r="P2087" s="12" t="str">
        <f t="shared" si="97"/>
        <v>122010101</v>
      </c>
      <c r="Q2087" s="12" t="str">
        <f t="shared" si="98"/>
        <v>1220101010110</v>
      </c>
      <c r="R2087" s="20" t="s">
        <v>1451</v>
      </c>
      <c r="S2087" s="20" t="s">
        <v>1721</v>
      </c>
      <c r="AW2087" s="12">
        <v>8</v>
      </c>
      <c r="AY2087" s="12" t="s">
        <v>916</v>
      </c>
      <c r="BG2087" s="21">
        <v>0</v>
      </c>
      <c r="BJ2087" s="12">
        <v>1</v>
      </c>
    </row>
    <row r="2088" spans="1:62" ht="30" x14ac:dyDescent="0.25">
      <c r="A2088" s="12">
        <v>1</v>
      </c>
      <c r="B2088" s="11" t="str">
        <f t="shared" si="99"/>
        <v>Общий расчет. Ци Мень. Анализ Дворца. Структуры. НС. НС. Фаза Ци</v>
      </c>
      <c r="C2088" s="11" t="str">
        <f>IFERROR(VLOOKUP(I2088,lvl_1[],2,FALSE),"Нет")</f>
        <v>Общий расчет</v>
      </c>
      <c r="D2088" s="11" t="str">
        <f>IFERROR(VLOOKUP(Rule!J2088,lvl_2[],2,FALSE),"Нет")</f>
        <v>Ци Мень</v>
      </c>
      <c r="E2088" s="11" t="str">
        <f>IFERROR(VLOOKUP(Rule!K2088,lvl_3[],2,FALSE),"Нет")</f>
        <v>Анализ Дворца</v>
      </c>
      <c r="F2088" s="11" t="str">
        <f>IFERROR(INDEX(lvl_4[],MATCH(L2088,lvl_4[ID],0),MATCH(TEXT(K2088,"##0"),lvl_4[#Headers],0)),"Нет")</f>
        <v>Структуры</v>
      </c>
      <c r="G2088" s="11" t="str">
        <f>IFERROR(INDEX(lvl_5[],MATCH(M2088,lvl_5[ID],0),MATCH(_xlfn.CONCAT(TEXT(K2088,"##0"),"_",TEXT(L2088,"##0")),lvl_5[#Headers],0)),"Нет")</f>
        <v>НС</v>
      </c>
      <c r="H2088" s="11" t="str">
        <f>IFERROR(INDEX(lvl_6[],MATCH(N2088,lvl_6[ID],0),MATCH(_xlfn.CONCAT(K2088,"_",L2088,"_",M2088),lvl_6[#Headers],0)),"Нет")</f>
        <v>НС. Фаза Ци</v>
      </c>
      <c r="I2088" s="12">
        <v>1</v>
      </c>
      <c r="J2088" s="12">
        <v>2</v>
      </c>
      <c r="K2088" s="12">
        <v>2</v>
      </c>
      <c r="L2088" s="12">
        <v>1</v>
      </c>
      <c r="M2088" s="12">
        <v>1</v>
      </c>
      <c r="N2088" s="12">
        <v>1</v>
      </c>
      <c r="O2088" s="12">
        <f>COUNTIF($P$2:P2088,P2088)</f>
        <v>111</v>
      </c>
      <c r="P2088" s="12" t="str">
        <f t="shared" si="97"/>
        <v>122010101</v>
      </c>
      <c r="Q2088" s="12" t="str">
        <f t="shared" si="98"/>
        <v>1220101010111</v>
      </c>
      <c r="R2088" s="20" t="s">
        <v>1451</v>
      </c>
      <c r="S2088" s="20" t="s">
        <v>1722</v>
      </c>
      <c r="AW2088" s="12">
        <v>3</v>
      </c>
      <c r="AY2088" s="12" t="s">
        <v>899</v>
      </c>
      <c r="BG2088" s="21">
        <v>1</v>
      </c>
      <c r="BJ2088" s="12">
        <v>1</v>
      </c>
    </row>
    <row r="2089" spans="1:62" ht="30" x14ac:dyDescent="0.25">
      <c r="A2089" s="12">
        <v>1</v>
      </c>
      <c r="B2089" s="11" t="str">
        <f t="shared" si="99"/>
        <v>Общий расчет. Ци Мень. Анализ Дворца. Структуры. НС. НС. Фаза Ци</v>
      </c>
      <c r="C2089" s="11" t="str">
        <f>IFERROR(VLOOKUP(I2089,lvl_1[],2,FALSE),"Нет")</f>
        <v>Общий расчет</v>
      </c>
      <c r="D2089" s="11" t="str">
        <f>IFERROR(VLOOKUP(Rule!J2089,lvl_2[],2,FALSE),"Нет")</f>
        <v>Ци Мень</v>
      </c>
      <c r="E2089" s="11" t="str">
        <f>IFERROR(VLOOKUP(Rule!K2089,lvl_3[],2,FALSE),"Нет")</f>
        <v>Анализ Дворца</v>
      </c>
      <c r="F2089" s="11" t="str">
        <f>IFERROR(INDEX(lvl_4[],MATCH(L2089,lvl_4[ID],0),MATCH(TEXT(K2089,"##0"),lvl_4[#Headers],0)),"Нет")</f>
        <v>Структуры</v>
      </c>
      <c r="G2089" s="11" t="str">
        <f>IFERROR(INDEX(lvl_5[],MATCH(M2089,lvl_5[ID],0),MATCH(_xlfn.CONCAT(TEXT(K2089,"##0"),"_",TEXT(L2089,"##0")),lvl_5[#Headers],0)),"Нет")</f>
        <v>НС</v>
      </c>
      <c r="H2089" s="11" t="str">
        <f>IFERROR(INDEX(lvl_6[],MATCH(N2089,lvl_6[ID],0),MATCH(_xlfn.CONCAT(K2089,"_",L2089,"_",M2089),lvl_6[#Headers],0)),"Нет")</f>
        <v>НС. Фаза Ци</v>
      </c>
      <c r="I2089" s="12">
        <v>1</v>
      </c>
      <c r="J2089" s="12">
        <v>2</v>
      </c>
      <c r="K2089" s="12">
        <v>2</v>
      </c>
      <c r="L2089" s="12">
        <v>1</v>
      </c>
      <c r="M2089" s="12">
        <v>1</v>
      </c>
      <c r="N2089" s="12">
        <v>1</v>
      </c>
      <c r="O2089" s="12">
        <f>COUNTIF($P$2:P2089,P2089)</f>
        <v>112</v>
      </c>
      <c r="P2089" s="12" t="str">
        <f t="shared" si="97"/>
        <v>122010101</v>
      </c>
      <c r="Q2089" s="12" t="str">
        <f t="shared" si="98"/>
        <v>1220101010112</v>
      </c>
      <c r="R2089" s="20" t="s">
        <v>1451</v>
      </c>
      <c r="S2089" s="20" t="s">
        <v>1723</v>
      </c>
      <c r="AW2089" s="12">
        <v>3</v>
      </c>
      <c r="AY2089" s="12" t="s">
        <v>901</v>
      </c>
      <c r="BG2089" s="21">
        <v>1</v>
      </c>
      <c r="BJ2089" s="12">
        <v>1</v>
      </c>
    </row>
    <row r="2090" spans="1:62" ht="30" x14ac:dyDescent="0.25">
      <c r="A2090" s="12">
        <v>1</v>
      </c>
      <c r="B2090" s="11" t="str">
        <f t="shared" si="99"/>
        <v>Общий расчет. Ци Мень. Анализ Дворца. Структуры. НС. НС. Фаза Ци</v>
      </c>
      <c r="C2090" s="11" t="str">
        <f>IFERROR(VLOOKUP(I2090,lvl_1[],2,FALSE),"Нет")</f>
        <v>Общий расчет</v>
      </c>
      <c r="D2090" s="11" t="str">
        <f>IFERROR(VLOOKUP(Rule!J2090,lvl_2[],2,FALSE),"Нет")</f>
        <v>Ци Мень</v>
      </c>
      <c r="E2090" s="11" t="str">
        <f>IFERROR(VLOOKUP(Rule!K2090,lvl_3[],2,FALSE),"Нет")</f>
        <v>Анализ Дворца</v>
      </c>
      <c r="F2090" s="11" t="str">
        <f>IFERROR(INDEX(lvl_4[],MATCH(L2090,lvl_4[ID],0),MATCH(TEXT(K2090,"##0"),lvl_4[#Headers],0)),"Нет")</f>
        <v>Структуры</v>
      </c>
      <c r="G2090" s="11" t="str">
        <f>IFERROR(INDEX(lvl_5[],MATCH(M2090,lvl_5[ID],0),MATCH(_xlfn.CONCAT(TEXT(K2090,"##0"),"_",TEXT(L2090,"##0")),lvl_5[#Headers],0)),"Нет")</f>
        <v>НС</v>
      </c>
      <c r="H2090" s="11" t="str">
        <f>IFERROR(INDEX(lvl_6[],MATCH(N2090,lvl_6[ID],0),MATCH(_xlfn.CONCAT(K2090,"_",L2090,"_",M2090),lvl_6[#Headers],0)),"Нет")</f>
        <v>НС. Фаза Ци</v>
      </c>
      <c r="I2090" s="12">
        <v>1</v>
      </c>
      <c r="J2090" s="12">
        <v>2</v>
      </c>
      <c r="K2090" s="12">
        <v>2</v>
      </c>
      <c r="L2090" s="12">
        <v>1</v>
      </c>
      <c r="M2090" s="12">
        <v>1</v>
      </c>
      <c r="N2090" s="12">
        <v>1</v>
      </c>
      <c r="O2090" s="12">
        <f>COUNTIF($P$2:P2090,P2090)</f>
        <v>113</v>
      </c>
      <c r="P2090" s="12" t="str">
        <f t="shared" si="97"/>
        <v>122010101</v>
      </c>
      <c r="Q2090" s="12" t="str">
        <f t="shared" si="98"/>
        <v>1220101010113</v>
      </c>
      <c r="R2090" s="20" t="s">
        <v>1451</v>
      </c>
      <c r="S2090" s="20" t="s">
        <v>1724</v>
      </c>
      <c r="AW2090" s="12">
        <v>3</v>
      </c>
      <c r="AY2090" s="12" t="s">
        <v>903</v>
      </c>
      <c r="BG2090" s="21">
        <v>0</v>
      </c>
      <c r="BJ2090" s="12">
        <v>1</v>
      </c>
    </row>
    <row r="2091" spans="1:62" ht="30" x14ac:dyDescent="0.25">
      <c r="A2091" s="12">
        <v>1</v>
      </c>
      <c r="B2091" s="11" t="str">
        <f t="shared" si="99"/>
        <v>Общий расчет. Ци Мень. Анализ Дворца. Структуры. НС. НС. Фаза Ци</v>
      </c>
      <c r="C2091" s="11" t="str">
        <f>IFERROR(VLOOKUP(I2091,lvl_1[],2,FALSE),"Нет")</f>
        <v>Общий расчет</v>
      </c>
      <c r="D2091" s="11" t="str">
        <f>IFERROR(VLOOKUP(Rule!J2091,lvl_2[],2,FALSE),"Нет")</f>
        <v>Ци Мень</v>
      </c>
      <c r="E2091" s="11" t="str">
        <f>IFERROR(VLOOKUP(Rule!K2091,lvl_3[],2,FALSE),"Нет")</f>
        <v>Анализ Дворца</v>
      </c>
      <c r="F2091" s="11" t="str">
        <f>IFERROR(INDEX(lvl_4[],MATCH(L2091,lvl_4[ID],0),MATCH(TEXT(K2091,"##0"),lvl_4[#Headers],0)),"Нет")</f>
        <v>Структуры</v>
      </c>
      <c r="G2091" s="11" t="str">
        <f>IFERROR(INDEX(lvl_5[],MATCH(M2091,lvl_5[ID],0),MATCH(_xlfn.CONCAT(TEXT(K2091,"##0"),"_",TEXT(L2091,"##0")),lvl_5[#Headers],0)),"Нет")</f>
        <v>НС</v>
      </c>
      <c r="H2091" s="11" t="str">
        <f>IFERROR(INDEX(lvl_6[],MATCH(N2091,lvl_6[ID],0),MATCH(_xlfn.CONCAT(K2091,"_",L2091,"_",M2091),lvl_6[#Headers],0)),"Нет")</f>
        <v>НС. Фаза Ци</v>
      </c>
      <c r="I2091" s="12">
        <v>1</v>
      </c>
      <c r="J2091" s="12">
        <v>2</v>
      </c>
      <c r="K2091" s="12">
        <v>2</v>
      </c>
      <c r="L2091" s="12">
        <v>1</v>
      </c>
      <c r="M2091" s="12">
        <v>1</v>
      </c>
      <c r="N2091" s="12">
        <v>1</v>
      </c>
      <c r="O2091" s="12">
        <f>COUNTIF($P$2:P2091,P2091)</f>
        <v>114</v>
      </c>
      <c r="P2091" s="12" t="str">
        <f t="shared" si="97"/>
        <v>122010101</v>
      </c>
      <c r="Q2091" s="12" t="str">
        <f t="shared" si="98"/>
        <v>1220101010114</v>
      </c>
      <c r="R2091" s="20" t="s">
        <v>1451</v>
      </c>
      <c r="S2091" s="20" t="s">
        <v>1725</v>
      </c>
      <c r="AW2091" s="12">
        <v>3</v>
      </c>
      <c r="AY2091" s="12" t="s">
        <v>905</v>
      </c>
      <c r="BG2091" s="21">
        <v>0.5</v>
      </c>
      <c r="BJ2091" s="12">
        <v>1</v>
      </c>
    </row>
    <row r="2092" spans="1:62" ht="30" x14ac:dyDescent="0.25">
      <c r="A2092" s="12">
        <v>1</v>
      </c>
      <c r="B2092" s="11" t="str">
        <f t="shared" si="99"/>
        <v>Общий расчет. Ци Мень. Анализ Дворца. Структуры. НС. НС. Фаза Ци</v>
      </c>
      <c r="C2092" s="11" t="str">
        <f>IFERROR(VLOOKUP(I2092,lvl_1[],2,FALSE),"Нет")</f>
        <v>Общий расчет</v>
      </c>
      <c r="D2092" s="11" t="str">
        <f>IFERROR(VLOOKUP(Rule!J2092,lvl_2[],2,FALSE),"Нет")</f>
        <v>Ци Мень</v>
      </c>
      <c r="E2092" s="11" t="str">
        <f>IFERROR(VLOOKUP(Rule!K2092,lvl_3[],2,FALSE),"Нет")</f>
        <v>Анализ Дворца</v>
      </c>
      <c r="F2092" s="11" t="str">
        <f>IFERROR(INDEX(lvl_4[],MATCH(L2092,lvl_4[ID],0),MATCH(TEXT(K2092,"##0"),lvl_4[#Headers],0)),"Нет")</f>
        <v>Структуры</v>
      </c>
      <c r="G2092" s="11" t="str">
        <f>IFERROR(INDEX(lvl_5[],MATCH(M2092,lvl_5[ID],0),MATCH(_xlfn.CONCAT(TEXT(K2092,"##0"),"_",TEXT(L2092,"##0")),lvl_5[#Headers],0)),"Нет")</f>
        <v>НС</v>
      </c>
      <c r="H2092" s="11" t="str">
        <f>IFERROR(INDEX(lvl_6[],MATCH(N2092,lvl_6[ID],0),MATCH(_xlfn.CONCAT(K2092,"_",L2092,"_",M2092),lvl_6[#Headers],0)),"Нет")</f>
        <v>НС. Фаза Ци</v>
      </c>
      <c r="I2092" s="12">
        <v>1</v>
      </c>
      <c r="J2092" s="12">
        <v>2</v>
      </c>
      <c r="K2092" s="12">
        <v>2</v>
      </c>
      <c r="L2092" s="12">
        <v>1</v>
      </c>
      <c r="M2092" s="12">
        <v>1</v>
      </c>
      <c r="N2092" s="12">
        <v>1</v>
      </c>
      <c r="O2092" s="12">
        <f>COUNTIF($P$2:P2092,P2092)</f>
        <v>115</v>
      </c>
      <c r="P2092" s="12" t="str">
        <f t="shared" si="97"/>
        <v>122010101</v>
      </c>
      <c r="Q2092" s="12" t="str">
        <f t="shared" si="98"/>
        <v>1220101010115</v>
      </c>
      <c r="R2092" s="20" t="s">
        <v>1451</v>
      </c>
      <c r="S2092" s="20" t="s">
        <v>1726</v>
      </c>
      <c r="AW2092" s="12">
        <v>3</v>
      </c>
      <c r="AY2092" s="12" t="s">
        <v>907</v>
      </c>
      <c r="BG2092" s="21">
        <v>0</v>
      </c>
      <c r="BJ2092" s="12">
        <v>1</v>
      </c>
    </row>
    <row r="2093" spans="1:62" ht="30" x14ac:dyDescent="0.25">
      <c r="A2093" s="12">
        <v>1</v>
      </c>
      <c r="B2093" s="11" t="str">
        <f t="shared" si="99"/>
        <v>Общий расчет. Ци Мень. Анализ Дворца. Структуры. НС. НС. Фаза Ци</v>
      </c>
      <c r="C2093" s="11" t="str">
        <f>IFERROR(VLOOKUP(I2093,lvl_1[],2,FALSE),"Нет")</f>
        <v>Общий расчет</v>
      </c>
      <c r="D2093" s="11" t="str">
        <f>IFERROR(VLOOKUP(Rule!J2093,lvl_2[],2,FALSE),"Нет")</f>
        <v>Ци Мень</v>
      </c>
      <c r="E2093" s="11" t="str">
        <f>IFERROR(VLOOKUP(Rule!K2093,lvl_3[],2,FALSE),"Нет")</f>
        <v>Анализ Дворца</v>
      </c>
      <c r="F2093" s="11" t="str">
        <f>IFERROR(INDEX(lvl_4[],MATCH(L2093,lvl_4[ID],0),MATCH(TEXT(K2093,"##0"),lvl_4[#Headers],0)),"Нет")</f>
        <v>Структуры</v>
      </c>
      <c r="G2093" s="11" t="str">
        <f>IFERROR(INDEX(lvl_5[],MATCH(M2093,lvl_5[ID],0),MATCH(_xlfn.CONCAT(TEXT(K2093,"##0"),"_",TEXT(L2093,"##0")),lvl_5[#Headers],0)),"Нет")</f>
        <v>НС</v>
      </c>
      <c r="H2093" s="11" t="str">
        <f>IFERROR(INDEX(lvl_6[],MATCH(N2093,lvl_6[ID],0),MATCH(_xlfn.CONCAT(K2093,"_",L2093,"_",M2093),lvl_6[#Headers],0)),"Нет")</f>
        <v>НС. Фаза Ци</v>
      </c>
      <c r="I2093" s="12">
        <v>1</v>
      </c>
      <c r="J2093" s="12">
        <v>2</v>
      </c>
      <c r="K2093" s="12">
        <v>2</v>
      </c>
      <c r="L2093" s="12">
        <v>1</v>
      </c>
      <c r="M2093" s="12">
        <v>1</v>
      </c>
      <c r="N2093" s="12">
        <v>1</v>
      </c>
      <c r="O2093" s="12">
        <f>COUNTIF($P$2:P2093,P2093)</f>
        <v>116</v>
      </c>
      <c r="P2093" s="12" t="str">
        <f t="shared" si="97"/>
        <v>122010101</v>
      </c>
      <c r="Q2093" s="12" t="str">
        <f t="shared" si="98"/>
        <v>1220101010116</v>
      </c>
      <c r="R2093" s="20" t="s">
        <v>1451</v>
      </c>
      <c r="S2093" s="20" t="s">
        <v>1727</v>
      </c>
      <c r="AW2093" s="12">
        <v>3</v>
      </c>
      <c r="AY2093" s="12" t="s">
        <v>908</v>
      </c>
      <c r="BG2093" s="21">
        <v>0.5</v>
      </c>
      <c r="BJ2093" s="12">
        <v>1</v>
      </c>
    </row>
    <row r="2094" spans="1:62" ht="30" x14ac:dyDescent="0.25">
      <c r="A2094" s="12">
        <v>1</v>
      </c>
      <c r="B2094" s="11" t="str">
        <f t="shared" si="99"/>
        <v>Общий расчет. Ци Мень. Анализ Дворца. Структуры. НС. НС. Фаза Ци</v>
      </c>
      <c r="C2094" s="11" t="str">
        <f>IFERROR(VLOOKUP(I2094,lvl_1[],2,FALSE),"Нет")</f>
        <v>Общий расчет</v>
      </c>
      <c r="D2094" s="11" t="str">
        <f>IFERROR(VLOOKUP(Rule!J2094,lvl_2[],2,FALSE),"Нет")</f>
        <v>Ци Мень</v>
      </c>
      <c r="E2094" s="11" t="str">
        <f>IFERROR(VLOOKUP(Rule!K2094,lvl_3[],2,FALSE),"Нет")</f>
        <v>Анализ Дворца</v>
      </c>
      <c r="F2094" s="11" t="str">
        <f>IFERROR(INDEX(lvl_4[],MATCH(L2094,lvl_4[ID],0),MATCH(TEXT(K2094,"##0"),lvl_4[#Headers],0)),"Нет")</f>
        <v>Структуры</v>
      </c>
      <c r="G2094" s="11" t="str">
        <f>IFERROR(INDEX(lvl_5[],MATCH(M2094,lvl_5[ID],0),MATCH(_xlfn.CONCAT(TEXT(K2094,"##0"),"_",TEXT(L2094,"##0")),lvl_5[#Headers],0)),"Нет")</f>
        <v>НС</v>
      </c>
      <c r="H2094" s="11" t="str">
        <f>IFERROR(INDEX(lvl_6[],MATCH(N2094,lvl_6[ID],0),MATCH(_xlfn.CONCAT(K2094,"_",L2094,"_",M2094),lvl_6[#Headers],0)),"Нет")</f>
        <v>НС. Фаза Ци</v>
      </c>
      <c r="I2094" s="12">
        <v>1</v>
      </c>
      <c r="J2094" s="12">
        <v>2</v>
      </c>
      <c r="K2094" s="12">
        <v>2</v>
      </c>
      <c r="L2094" s="12">
        <v>1</v>
      </c>
      <c r="M2094" s="12">
        <v>1</v>
      </c>
      <c r="N2094" s="12">
        <v>1</v>
      </c>
      <c r="O2094" s="12">
        <f>COUNTIF($P$2:P2094,P2094)</f>
        <v>117</v>
      </c>
      <c r="P2094" s="12" t="str">
        <f t="shared" si="97"/>
        <v>122010101</v>
      </c>
      <c r="Q2094" s="12" t="str">
        <f t="shared" si="98"/>
        <v>1220101010117</v>
      </c>
      <c r="R2094" s="20" t="s">
        <v>1451</v>
      </c>
      <c r="S2094" s="20" t="s">
        <v>1728</v>
      </c>
      <c r="AW2094" s="12">
        <v>3</v>
      </c>
      <c r="AY2094" s="12" t="s">
        <v>910</v>
      </c>
      <c r="BG2094" s="21">
        <v>0.5</v>
      </c>
      <c r="BJ2094" s="12">
        <v>1</v>
      </c>
    </row>
    <row r="2095" spans="1:62" ht="30" x14ac:dyDescent="0.25">
      <c r="A2095" s="12">
        <v>1</v>
      </c>
      <c r="B2095" s="11" t="str">
        <f t="shared" si="99"/>
        <v>Общий расчет. Ци Мень. Анализ Дворца. Структуры. НС. НС. Фаза Ци</v>
      </c>
      <c r="C2095" s="11" t="str">
        <f>IFERROR(VLOOKUP(I2095,lvl_1[],2,FALSE),"Нет")</f>
        <v>Общий расчет</v>
      </c>
      <c r="D2095" s="11" t="str">
        <f>IFERROR(VLOOKUP(Rule!J2095,lvl_2[],2,FALSE),"Нет")</f>
        <v>Ци Мень</v>
      </c>
      <c r="E2095" s="11" t="str">
        <f>IFERROR(VLOOKUP(Rule!K2095,lvl_3[],2,FALSE),"Нет")</f>
        <v>Анализ Дворца</v>
      </c>
      <c r="F2095" s="11" t="str">
        <f>IFERROR(INDEX(lvl_4[],MATCH(L2095,lvl_4[ID],0),MATCH(TEXT(K2095,"##0"),lvl_4[#Headers],0)),"Нет")</f>
        <v>Структуры</v>
      </c>
      <c r="G2095" s="11" t="str">
        <f>IFERROR(INDEX(lvl_5[],MATCH(M2095,lvl_5[ID],0),MATCH(_xlfn.CONCAT(TEXT(K2095,"##0"),"_",TEXT(L2095,"##0")),lvl_5[#Headers],0)),"Нет")</f>
        <v>НС</v>
      </c>
      <c r="H2095" s="11" t="str">
        <f>IFERROR(INDEX(lvl_6[],MATCH(N2095,lvl_6[ID],0),MATCH(_xlfn.CONCAT(K2095,"_",L2095,"_",M2095),lvl_6[#Headers],0)),"Нет")</f>
        <v>НС. Фаза Ци</v>
      </c>
      <c r="I2095" s="12">
        <v>1</v>
      </c>
      <c r="J2095" s="12">
        <v>2</v>
      </c>
      <c r="K2095" s="12">
        <v>2</v>
      </c>
      <c r="L2095" s="12">
        <v>1</v>
      </c>
      <c r="M2095" s="12">
        <v>1</v>
      </c>
      <c r="N2095" s="12">
        <v>1</v>
      </c>
      <c r="O2095" s="12">
        <f>COUNTIF($P$2:P2095,P2095)</f>
        <v>118</v>
      </c>
      <c r="P2095" s="12" t="str">
        <f t="shared" si="97"/>
        <v>122010101</v>
      </c>
      <c r="Q2095" s="12" t="str">
        <f t="shared" si="98"/>
        <v>1220101010118</v>
      </c>
      <c r="R2095" s="20" t="s">
        <v>1451</v>
      </c>
      <c r="S2095" s="20" t="s">
        <v>1729</v>
      </c>
      <c r="AW2095" s="12">
        <v>3</v>
      </c>
      <c r="AY2095" s="12" t="s">
        <v>912</v>
      </c>
      <c r="BG2095" s="21">
        <v>0</v>
      </c>
      <c r="BJ2095" s="12">
        <v>1</v>
      </c>
    </row>
    <row r="2096" spans="1:62" ht="30" x14ac:dyDescent="0.25">
      <c r="A2096" s="12">
        <v>1</v>
      </c>
      <c r="B2096" s="11" t="str">
        <f t="shared" si="99"/>
        <v>Общий расчет. Ци Мень. Анализ Дворца. Структуры. НС. НС. Фаза Ци</v>
      </c>
      <c r="C2096" s="11" t="str">
        <f>IFERROR(VLOOKUP(I2096,lvl_1[],2,FALSE),"Нет")</f>
        <v>Общий расчет</v>
      </c>
      <c r="D2096" s="11" t="str">
        <f>IFERROR(VLOOKUP(Rule!J2096,lvl_2[],2,FALSE),"Нет")</f>
        <v>Ци Мень</v>
      </c>
      <c r="E2096" s="11" t="str">
        <f>IFERROR(VLOOKUP(Rule!K2096,lvl_3[],2,FALSE),"Нет")</f>
        <v>Анализ Дворца</v>
      </c>
      <c r="F2096" s="11" t="str">
        <f>IFERROR(INDEX(lvl_4[],MATCH(L2096,lvl_4[ID],0),MATCH(TEXT(K2096,"##0"),lvl_4[#Headers],0)),"Нет")</f>
        <v>Структуры</v>
      </c>
      <c r="G2096" s="11" t="str">
        <f>IFERROR(INDEX(lvl_5[],MATCH(M2096,lvl_5[ID],0),MATCH(_xlfn.CONCAT(TEXT(K2096,"##0"),"_",TEXT(L2096,"##0")),lvl_5[#Headers],0)),"Нет")</f>
        <v>НС</v>
      </c>
      <c r="H2096" s="11" t="str">
        <f>IFERROR(INDEX(lvl_6[],MATCH(N2096,lvl_6[ID],0),MATCH(_xlfn.CONCAT(K2096,"_",L2096,"_",M2096),lvl_6[#Headers],0)),"Нет")</f>
        <v>НС. Фаза Ци</v>
      </c>
      <c r="I2096" s="12">
        <v>1</v>
      </c>
      <c r="J2096" s="12">
        <v>2</v>
      </c>
      <c r="K2096" s="12">
        <v>2</v>
      </c>
      <c r="L2096" s="12">
        <v>1</v>
      </c>
      <c r="M2096" s="12">
        <v>1</v>
      </c>
      <c r="N2096" s="12">
        <v>1</v>
      </c>
      <c r="O2096" s="12">
        <f>COUNTIF($P$2:P2096,P2096)</f>
        <v>119</v>
      </c>
      <c r="P2096" s="12" t="str">
        <f t="shared" si="97"/>
        <v>122010101</v>
      </c>
      <c r="Q2096" s="12" t="str">
        <f t="shared" si="98"/>
        <v>1220101010119</v>
      </c>
      <c r="R2096" s="20" t="s">
        <v>1451</v>
      </c>
      <c r="S2096" s="20" t="s">
        <v>1730</v>
      </c>
      <c r="AW2096" s="12">
        <v>3</v>
      </c>
      <c r="AY2096" s="12" t="s">
        <v>914</v>
      </c>
      <c r="BG2096" s="21">
        <v>0.15</v>
      </c>
      <c r="BJ2096" s="12">
        <v>1</v>
      </c>
    </row>
    <row r="2097" spans="1:62" ht="30" x14ac:dyDescent="0.25">
      <c r="A2097" s="12">
        <v>1</v>
      </c>
      <c r="B2097" s="11" t="str">
        <f t="shared" si="99"/>
        <v>Общий расчет. Ци Мень. Анализ Дворца. Структуры. НС. НС. Фаза Ци</v>
      </c>
      <c r="C2097" s="11" t="str">
        <f>IFERROR(VLOOKUP(I2097,lvl_1[],2,FALSE),"Нет")</f>
        <v>Общий расчет</v>
      </c>
      <c r="D2097" s="11" t="str">
        <f>IFERROR(VLOOKUP(Rule!J2097,lvl_2[],2,FALSE),"Нет")</f>
        <v>Ци Мень</v>
      </c>
      <c r="E2097" s="11" t="str">
        <f>IFERROR(VLOOKUP(Rule!K2097,lvl_3[],2,FALSE),"Нет")</f>
        <v>Анализ Дворца</v>
      </c>
      <c r="F2097" s="11" t="str">
        <f>IFERROR(INDEX(lvl_4[],MATCH(L2097,lvl_4[ID],0),MATCH(TEXT(K2097,"##0"),lvl_4[#Headers],0)),"Нет")</f>
        <v>Структуры</v>
      </c>
      <c r="G2097" s="11" t="str">
        <f>IFERROR(INDEX(lvl_5[],MATCH(M2097,lvl_5[ID],0),MATCH(_xlfn.CONCAT(TEXT(K2097,"##0"),"_",TEXT(L2097,"##0")),lvl_5[#Headers],0)),"Нет")</f>
        <v>НС</v>
      </c>
      <c r="H2097" s="11" t="str">
        <f>IFERROR(INDEX(lvl_6[],MATCH(N2097,lvl_6[ID],0),MATCH(_xlfn.CONCAT(K2097,"_",L2097,"_",M2097),lvl_6[#Headers],0)),"Нет")</f>
        <v>НС. Фаза Ци</v>
      </c>
      <c r="I2097" s="12">
        <v>1</v>
      </c>
      <c r="J2097" s="12">
        <v>2</v>
      </c>
      <c r="K2097" s="12">
        <v>2</v>
      </c>
      <c r="L2097" s="12">
        <v>1</v>
      </c>
      <c r="M2097" s="12">
        <v>1</v>
      </c>
      <c r="N2097" s="12">
        <v>1</v>
      </c>
      <c r="O2097" s="12">
        <f>COUNTIF($P$2:P2097,P2097)</f>
        <v>120</v>
      </c>
      <c r="P2097" s="12" t="str">
        <f t="shared" si="97"/>
        <v>122010101</v>
      </c>
      <c r="Q2097" s="12" t="str">
        <f t="shared" si="98"/>
        <v>1220101010120</v>
      </c>
      <c r="R2097" s="20" t="s">
        <v>1451</v>
      </c>
      <c r="S2097" s="20" t="s">
        <v>1731</v>
      </c>
      <c r="AW2097" s="12">
        <v>3</v>
      </c>
      <c r="AY2097" s="12" t="s">
        <v>916</v>
      </c>
      <c r="BG2097" s="21">
        <v>1</v>
      </c>
      <c r="BJ2097" s="12">
        <v>1</v>
      </c>
    </row>
    <row r="2098" spans="1:62" ht="45" x14ac:dyDescent="0.25">
      <c r="A2098" s="12">
        <v>1</v>
      </c>
      <c r="B2098" s="11" t="str">
        <f t="shared" si="99"/>
        <v>Общий расчет. Ци Мень. Анализ Дворца. Структуры. ЗВ. ЗВ. Отношение со дворцом</v>
      </c>
      <c r="C2098" s="11" t="str">
        <f>IFERROR(VLOOKUP(I2098,lvl_1[],2,FALSE),"Нет")</f>
        <v>Общий расчет</v>
      </c>
      <c r="D2098" s="11" t="str">
        <f>IFERROR(VLOOKUP(Rule!J2098,lvl_2[],2,FALSE),"Нет")</f>
        <v>Ци Мень</v>
      </c>
      <c r="E2098" s="11" t="str">
        <f>IFERROR(VLOOKUP(Rule!K2098,lvl_3[],2,FALSE),"Нет")</f>
        <v>Анализ Дворца</v>
      </c>
      <c r="F2098" s="11" t="str">
        <f>IFERROR(INDEX(lvl_4[],MATCH(L2098,lvl_4[ID],0),MATCH(TEXT(K2098,"##0"),lvl_4[#Headers],0)),"Нет")</f>
        <v>Структуры</v>
      </c>
      <c r="G2098" s="11" t="str">
        <f>IFERROR(INDEX(lvl_5[],MATCH(M2098,lvl_5[ID],0),MATCH(_xlfn.CONCAT(TEXT(K2098,"##0"),"_",TEXT(L2098,"##0")),lvl_5[#Headers],0)),"Нет")</f>
        <v>ЗВ</v>
      </c>
      <c r="H2098" s="11" t="str">
        <f>IFERROR(INDEX(lvl_6[],MATCH(N2098,lvl_6[ID],0),MATCH(_xlfn.CONCAT(K2098,"_",L2098,"_",M2098),lvl_6[#Headers],0)),"Нет")</f>
        <v>ЗВ. Отношение со дворцом</v>
      </c>
      <c r="I2098" s="12">
        <v>1</v>
      </c>
      <c r="J2098" s="12">
        <v>2</v>
      </c>
      <c r="K2098" s="12">
        <v>2</v>
      </c>
      <c r="L2098" s="12">
        <v>1</v>
      </c>
      <c r="M2098" s="12">
        <v>2</v>
      </c>
      <c r="N2098" s="12">
        <v>2</v>
      </c>
      <c r="O2098" s="12">
        <f>COUNTIF($P$2:P2098,P2098)</f>
        <v>1</v>
      </c>
      <c r="P2098" s="12" t="str">
        <f t="shared" si="97"/>
        <v>122010202</v>
      </c>
      <c r="Q2098" s="12" t="str">
        <f t="shared" si="98"/>
        <v>1220102020001</v>
      </c>
      <c r="R2098" s="20" t="s">
        <v>1452</v>
      </c>
      <c r="S2098" s="20" t="s">
        <v>1732</v>
      </c>
      <c r="AW2098" s="12">
        <v>4</v>
      </c>
      <c r="BA2098" s="12" t="s">
        <v>899</v>
      </c>
      <c r="BG2098" s="21">
        <v>1</v>
      </c>
      <c r="BJ2098" s="12">
        <v>1</v>
      </c>
    </row>
    <row r="2099" spans="1:62" ht="45" x14ac:dyDescent="0.25">
      <c r="A2099" s="12">
        <v>1</v>
      </c>
      <c r="B2099" s="11" t="str">
        <f t="shared" si="99"/>
        <v>Общий расчет. Ци Мень. Анализ Дворца. Структуры. ЗВ. ЗВ. Отношение со дворцом</v>
      </c>
      <c r="C2099" s="11" t="str">
        <f>IFERROR(VLOOKUP(I2099,lvl_1[],2,FALSE),"Нет")</f>
        <v>Общий расчет</v>
      </c>
      <c r="D2099" s="11" t="str">
        <f>IFERROR(VLOOKUP(Rule!J2099,lvl_2[],2,FALSE),"Нет")</f>
        <v>Ци Мень</v>
      </c>
      <c r="E2099" s="11" t="str">
        <f>IFERROR(VLOOKUP(Rule!K2099,lvl_3[],2,FALSE),"Нет")</f>
        <v>Анализ Дворца</v>
      </c>
      <c r="F2099" s="11" t="str">
        <f>IFERROR(INDEX(lvl_4[],MATCH(L2099,lvl_4[ID],0),MATCH(TEXT(K2099,"##0"),lvl_4[#Headers],0)),"Нет")</f>
        <v>Структуры</v>
      </c>
      <c r="G2099" s="11" t="str">
        <f>IFERROR(INDEX(lvl_5[],MATCH(M2099,lvl_5[ID],0),MATCH(_xlfn.CONCAT(TEXT(K2099,"##0"),"_",TEXT(L2099,"##0")),lvl_5[#Headers],0)),"Нет")</f>
        <v>ЗВ</v>
      </c>
      <c r="H2099" s="11" t="str">
        <f>IFERROR(INDEX(lvl_6[],MATCH(N2099,lvl_6[ID],0),MATCH(_xlfn.CONCAT(K2099,"_",L2099,"_",M2099),lvl_6[#Headers],0)),"Нет")</f>
        <v>ЗВ. Отношение со дворцом</v>
      </c>
      <c r="I2099" s="12">
        <v>1</v>
      </c>
      <c r="J2099" s="12">
        <v>2</v>
      </c>
      <c r="K2099" s="12">
        <v>2</v>
      </c>
      <c r="L2099" s="12">
        <v>1</v>
      </c>
      <c r="M2099" s="12">
        <v>2</v>
      </c>
      <c r="N2099" s="12">
        <v>2</v>
      </c>
      <c r="O2099" s="12">
        <f>COUNTIF($P$2:P2099,P2099)</f>
        <v>2</v>
      </c>
      <c r="P2099" s="12" t="str">
        <f t="shared" si="97"/>
        <v>122010202</v>
      </c>
      <c r="Q2099" s="12" t="str">
        <f t="shared" si="98"/>
        <v>1220102020002</v>
      </c>
      <c r="R2099" s="20" t="s">
        <v>1452</v>
      </c>
      <c r="S2099" s="20" t="s">
        <v>1732</v>
      </c>
      <c r="AW2099" s="12">
        <v>4</v>
      </c>
      <c r="BA2099" s="12" t="s">
        <v>901</v>
      </c>
      <c r="BG2099" s="21">
        <v>1</v>
      </c>
      <c r="BJ2099" s="12">
        <v>1</v>
      </c>
    </row>
    <row r="2100" spans="1:62" ht="45" x14ac:dyDescent="0.25">
      <c r="A2100" s="12">
        <v>1</v>
      </c>
      <c r="B2100" s="11" t="str">
        <f t="shared" si="99"/>
        <v>Общий расчет. Ци Мень. Анализ Дворца. Структуры. ЗВ. ЗВ. Отношение со дворцом</v>
      </c>
      <c r="C2100" s="11" t="str">
        <f>IFERROR(VLOOKUP(I2100,lvl_1[],2,FALSE),"Нет")</f>
        <v>Общий расчет</v>
      </c>
      <c r="D2100" s="11" t="str">
        <f>IFERROR(VLOOKUP(Rule!J2100,lvl_2[],2,FALSE),"Нет")</f>
        <v>Ци Мень</v>
      </c>
      <c r="E2100" s="11" t="str">
        <f>IFERROR(VLOOKUP(Rule!K2100,lvl_3[],2,FALSE),"Нет")</f>
        <v>Анализ Дворца</v>
      </c>
      <c r="F2100" s="11" t="str">
        <f>IFERROR(INDEX(lvl_4[],MATCH(L2100,lvl_4[ID],0),MATCH(TEXT(K2100,"##0"),lvl_4[#Headers],0)),"Нет")</f>
        <v>Структуры</v>
      </c>
      <c r="G2100" s="11" t="str">
        <f>IFERROR(INDEX(lvl_5[],MATCH(M2100,lvl_5[ID],0),MATCH(_xlfn.CONCAT(TEXT(K2100,"##0"),"_",TEXT(L2100,"##0")),lvl_5[#Headers],0)),"Нет")</f>
        <v>ЗВ</v>
      </c>
      <c r="H2100" s="11" t="str">
        <f>IFERROR(INDEX(lvl_6[],MATCH(N2100,lvl_6[ID],0),MATCH(_xlfn.CONCAT(K2100,"_",L2100,"_",M2100),lvl_6[#Headers],0)),"Нет")</f>
        <v>ЗВ. Отношение со дворцом</v>
      </c>
      <c r="I2100" s="12">
        <v>1</v>
      </c>
      <c r="J2100" s="12">
        <v>2</v>
      </c>
      <c r="K2100" s="12">
        <v>2</v>
      </c>
      <c r="L2100" s="12">
        <v>1</v>
      </c>
      <c r="M2100" s="12">
        <v>2</v>
      </c>
      <c r="N2100" s="12">
        <v>2</v>
      </c>
      <c r="O2100" s="12">
        <f>COUNTIF($P$2:P2100,P2100)</f>
        <v>3</v>
      </c>
      <c r="P2100" s="12" t="str">
        <f t="shared" si="97"/>
        <v>122010202</v>
      </c>
      <c r="Q2100" s="12" t="str">
        <f t="shared" si="98"/>
        <v>1220102020003</v>
      </c>
      <c r="R2100" s="20" t="s">
        <v>1452</v>
      </c>
      <c r="S2100" s="20" t="s">
        <v>1733</v>
      </c>
      <c r="AW2100" s="12">
        <v>4</v>
      </c>
      <c r="BA2100" s="12" t="s">
        <v>903</v>
      </c>
      <c r="BG2100" s="21">
        <v>1</v>
      </c>
      <c r="BJ2100" s="12">
        <v>1</v>
      </c>
    </row>
    <row r="2101" spans="1:62" ht="45" x14ac:dyDescent="0.25">
      <c r="A2101" s="12">
        <v>1</v>
      </c>
      <c r="B2101" s="11" t="str">
        <f t="shared" si="99"/>
        <v>Общий расчет. Ци Мень. Анализ Дворца. Структуры. ЗВ. ЗВ. Отношение со дворцом</v>
      </c>
      <c r="C2101" s="11" t="str">
        <f>IFERROR(VLOOKUP(I2101,lvl_1[],2,FALSE),"Нет")</f>
        <v>Общий расчет</v>
      </c>
      <c r="D2101" s="11" t="str">
        <f>IFERROR(VLOOKUP(Rule!J2101,lvl_2[],2,FALSE),"Нет")</f>
        <v>Ци Мень</v>
      </c>
      <c r="E2101" s="11" t="str">
        <f>IFERROR(VLOOKUP(Rule!K2101,lvl_3[],2,FALSE),"Нет")</f>
        <v>Анализ Дворца</v>
      </c>
      <c r="F2101" s="11" t="str">
        <f>IFERROR(INDEX(lvl_4[],MATCH(L2101,lvl_4[ID],0),MATCH(TEXT(K2101,"##0"),lvl_4[#Headers],0)),"Нет")</f>
        <v>Структуры</v>
      </c>
      <c r="G2101" s="11" t="str">
        <f>IFERROR(INDEX(lvl_5[],MATCH(M2101,lvl_5[ID],0),MATCH(_xlfn.CONCAT(TEXT(K2101,"##0"),"_",TEXT(L2101,"##0")),lvl_5[#Headers],0)),"Нет")</f>
        <v>ЗВ</v>
      </c>
      <c r="H2101" s="11" t="str">
        <f>IFERROR(INDEX(lvl_6[],MATCH(N2101,lvl_6[ID],0),MATCH(_xlfn.CONCAT(K2101,"_",L2101,"_",M2101),lvl_6[#Headers],0)),"Нет")</f>
        <v>ЗВ. Отношение со дворцом</v>
      </c>
      <c r="I2101" s="12">
        <v>1</v>
      </c>
      <c r="J2101" s="12">
        <v>2</v>
      </c>
      <c r="K2101" s="12">
        <v>2</v>
      </c>
      <c r="L2101" s="12">
        <v>1</v>
      </c>
      <c r="M2101" s="12">
        <v>2</v>
      </c>
      <c r="N2101" s="12">
        <v>2</v>
      </c>
      <c r="O2101" s="12">
        <f>COUNTIF($P$2:P2101,P2101)</f>
        <v>4</v>
      </c>
      <c r="P2101" s="12" t="str">
        <f t="shared" si="97"/>
        <v>122010202</v>
      </c>
      <c r="Q2101" s="12" t="str">
        <f t="shared" si="98"/>
        <v>1220102020004</v>
      </c>
      <c r="R2101" s="20" t="s">
        <v>1452</v>
      </c>
      <c r="S2101" s="20" t="s">
        <v>1733</v>
      </c>
      <c r="AW2101" s="12">
        <v>4</v>
      </c>
      <c r="BA2101" s="12" t="s">
        <v>905</v>
      </c>
      <c r="BG2101" s="21">
        <v>1</v>
      </c>
      <c r="BJ2101" s="12">
        <v>1</v>
      </c>
    </row>
    <row r="2102" spans="1:62" ht="45" x14ac:dyDescent="0.25">
      <c r="A2102" s="12">
        <v>1</v>
      </c>
      <c r="B2102" s="11" t="str">
        <f t="shared" si="99"/>
        <v>Общий расчет. Ци Мень. Анализ Дворца. Структуры. ЗВ. ЗВ. Отношение со дворцом</v>
      </c>
      <c r="C2102" s="11" t="str">
        <f>IFERROR(VLOOKUP(I2102,lvl_1[],2,FALSE),"Нет")</f>
        <v>Общий расчет</v>
      </c>
      <c r="D2102" s="11" t="str">
        <f>IFERROR(VLOOKUP(Rule!J2102,lvl_2[],2,FALSE),"Нет")</f>
        <v>Ци Мень</v>
      </c>
      <c r="E2102" s="11" t="str">
        <f>IFERROR(VLOOKUP(Rule!K2102,lvl_3[],2,FALSE),"Нет")</f>
        <v>Анализ Дворца</v>
      </c>
      <c r="F2102" s="11" t="str">
        <f>IFERROR(INDEX(lvl_4[],MATCH(L2102,lvl_4[ID],0),MATCH(TEXT(K2102,"##0"),lvl_4[#Headers],0)),"Нет")</f>
        <v>Структуры</v>
      </c>
      <c r="G2102" s="11" t="str">
        <f>IFERROR(INDEX(lvl_5[],MATCH(M2102,lvl_5[ID],0),MATCH(_xlfn.CONCAT(TEXT(K2102,"##0"),"_",TEXT(L2102,"##0")),lvl_5[#Headers],0)),"Нет")</f>
        <v>ЗВ</v>
      </c>
      <c r="H2102" s="11" t="str">
        <f>IFERROR(INDEX(lvl_6[],MATCH(N2102,lvl_6[ID],0),MATCH(_xlfn.CONCAT(K2102,"_",L2102,"_",M2102),lvl_6[#Headers],0)),"Нет")</f>
        <v>ЗВ. Отношение со дворцом</v>
      </c>
      <c r="I2102" s="12">
        <v>1</v>
      </c>
      <c r="J2102" s="12">
        <v>2</v>
      </c>
      <c r="K2102" s="12">
        <v>2</v>
      </c>
      <c r="L2102" s="12">
        <v>1</v>
      </c>
      <c r="M2102" s="12">
        <v>2</v>
      </c>
      <c r="N2102" s="12">
        <v>2</v>
      </c>
      <c r="O2102" s="12">
        <f>COUNTIF($P$2:P2102,P2102)</f>
        <v>5</v>
      </c>
      <c r="P2102" s="12" t="str">
        <f t="shared" ref="P2102:P2165" si="100">_xlfn.CONCAT(I2102,
J2102,
K2102,
IF(LEN(L2102)=1,_xlfn.CONCAT(0,L2102),L2102),
IF(LEN(M2102)=1,_xlfn.CONCAT(0,M2102),M2102),
IF(LEN(N2102)=1,_xlfn.CONCAT(0,N2102),N2102))</f>
        <v>122010202</v>
      </c>
      <c r="Q2102" s="12" t="str">
        <f t="shared" ref="Q2102:Q2165" si="101">_xlfn.CONCAT(I2102,
J2102,
K2102,
IF(LEN(L2102)=1,_xlfn.CONCAT(0,L2102),L2102),
IF(LEN(M2102)=1,_xlfn.CONCAT(0,M2102),M2102),
IF(LEN(N2102)=1,_xlfn.CONCAT(0,N2102),N2102),
IF(LEN(O2102)=1,_xlfn.CONCAT("000",O2102),IF(LEN(O2102)=2,_xlfn.CONCAT("00",O2102),IF(LEN(O2102)=3,_xlfn.CONCAT(0,O2102),O2102))))</f>
        <v>1220102020005</v>
      </c>
      <c r="R2102" s="20" t="s">
        <v>1452</v>
      </c>
      <c r="S2102" s="20" t="s">
        <v>1734</v>
      </c>
      <c r="AW2102" s="12">
        <v>4</v>
      </c>
      <c r="BA2102" s="12" t="s">
        <v>907</v>
      </c>
      <c r="BG2102" s="21">
        <v>0.9</v>
      </c>
      <c r="BJ2102" s="12">
        <v>1</v>
      </c>
    </row>
    <row r="2103" spans="1:62" ht="45" x14ac:dyDescent="0.25">
      <c r="A2103" s="12">
        <v>1</v>
      </c>
      <c r="B2103" s="11" t="str">
        <f t="shared" ref="B2103:B2166" si="102">_xlfn.CONCAT(C2103,". ", D2103,". ", E2103,". ", F2103,". ", G2103,". ", H2103)</f>
        <v>Общий расчет. Ци Мень. Анализ Дворца. Структуры. ЗВ. ЗВ. Отношение со дворцом</v>
      </c>
      <c r="C2103" s="11" t="str">
        <f>IFERROR(VLOOKUP(I2103,lvl_1[],2,FALSE),"Нет")</f>
        <v>Общий расчет</v>
      </c>
      <c r="D2103" s="11" t="str">
        <f>IFERROR(VLOOKUP(Rule!J2103,lvl_2[],2,FALSE),"Нет")</f>
        <v>Ци Мень</v>
      </c>
      <c r="E2103" s="11" t="str">
        <f>IFERROR(VLOOKUP(Rule!K2103,lvl_3[],2,FALSE),"Нет")</f>
        <v>Анализ Дворца</v>
      </c>
      <c r="F2103" s="11" t="str">
        <f>IFERROR(INDEX(lvl_4[],MATCH(L2103,lvl_4[ID],0),MATCH(TEXT(K2103,"##0"),lvl_4[#Headers],0)),"Нет")</f>
        <v>Структуры</v>
      </c>
      <c r="G2103" s="11" t="str">
        <f>IFERROR(INDEX(lvl_5[],MATCH(M2103,lvl_5[ID],0),MATCH(_xlfn.CONCAT(TEXT(K2103,"##0"),"_",TEXT(L2103,"##0")),lvl_5[#Headers],0)),"Нет")</f>
        <v>ЗВ</v>
      </c>
      <c r="H2103" s="11" t="str">
        <f>IFERROR(INDEX(lvl_6[],MATCH(N2103,lvl_6[ID],0),MATCH(_xlfn.CONCAT(K2103,"_",L2103,"_",M2103),lvl_6[#Headers],0)),"Нет")</f>
        <v>ЗВ. Отношение со дворцом</v>
      </c>
      <c r="I2103" s="12">
        <v>1</v>
      </c>
      <c r="J2103" s="12">
        <v>2</v>
      </c>
      <c r="K2103" s="12">
        <v>2</v>
      </c>
      <c r="L2103" s="12">
        <v>1</v>
      </c>
      <c r="M2103" s="12">
        <v>2</v>
      </c>
      <c r="N2103" s="12">
        <v>2</v>
      </c>
      <c r="O2103" s="12">
        <f>COUNTIF($P$2:P2103,P2103)</f>
        <v>6</v>
      </c>
      <c r="P2103" s="12" t="str">
        <f t="shared" si="100"/>
        <v>122010202</v>
      </c>
      <c r="Q2103" s="12" t="str">
        <f t="shared" si="101"/>
        <v>1220102020006</v>
      </c>
      <c r="R2103" s="20" t="s">
        <v>1452</v>
      </c>
      <c r="S2103" s="20" t="s">
        <v>1734</v>
      </c>
      <c r="AW2103" s="12">
        <v>4</v>
      </c>
      <c r="BA2103" s="12" t="s">
        <v>908</v>
      </c>
      <c r="BG2103" s="21">
        <v>0.9</v>
      </c>
      <c r="BJ2103" s="12">
        <v>1</v>
      </c>
    </row>
    <row r="2104" spans="1:62" ht="45" x14ac:dyDescent="0.25">
      <c r="A2104" s="12">
        <v>1</v>
      </c>
      <c r="B2104" s="11" t="str">
        <f t="shared" si="102"/>
        <v>Общий расчет. Ци Мень. Анализ Дворца. Структуры. ЗВ. ЗВ. Отношение со дворцом</v>
      </c>
      <c r="C2104" s="11" t="str">
        <f>IFERROR(VLOOKUP(I2104,lvl_1[],2,FALSE),"Нет")</f>
        <v>Общий расчет</v>
      </c>
      <c r="D2104" s="11" t="str">
        <f>IFERROR(VLOOKUP(Rule!J2104,lvl_2[],2,FALSE),"Нет")</f>
        <v>Ци Мень</v>
      </c>
      <c r="E2104" s="11" t="str">
        <f>IFERROR(VLOOKUP(Rule!K2104,lvl_3[],2,FALSE),"Нет")</f>
        <v>Анализ Дворца</v>
      </c>
      <c r="F2104" s="11" t="str">
        <f>IFERROR(INDEX(lvl_4[],MATCH(L2104,lvl_4[ID],0),MATCH(TEXT(K2104,"##0"),lvl_4[#Headers],0)),"Нет")</f>
        <v>Структуры</v>
      </c>
      <c r="G2104" s="11" t="str">
        <f>IFERROR(INDEX(lvl_5[],MATCH(M2104,lvl_5[ID],0),MATCH(_xlfn.CONCAT(TEXT(K2104,"##0"),"_",TEXT(L2104,"##0")),lvl_5[#Headers],0)),"Нет")</f>
        <v>ЗВ</v>
      </c>
      <c r="H2104" s="11" t="str">
        <f>IFERROR(INDEX(lvl_6[],MATCH(N2104,lvl_6[ID],0),MATCH(_xlfn.CONCAT(K2104,"_",L2104,"_",M2104),lvl_6[#Headers],0)),"Нет")</f>
        <v>ЗВ. Отношение со дворцом</v>
      </c>
      <c r="I2104" s="12">
        <v>1</v>
      </c>
      <c r="J2104" s="12">
        <v>2</v>
      </c>
      <c r="K2104" s="12">
        <v>2</v>
      </c>
      <c r="L2104" s="12">
        <v>1</v>
      </c>
      <c r="M2104" s="12">
        <v>2</v>
      </c>
      <c r="N2104" s="12">
        <v>2</v>
      </c>
      <c r="O2104" s="12">
        <f>COUNTIF($P$2:P2104,P2104)</f>
        <v>7</v>
      </c>
      <c r="P2104" s="12" t="str">
        <f t="shared" si="100"/>
        <v>122010202</v>
      </c>
      <c r="Q2104" s="12" t="str">
        <f t="shared" si="101"/>
        <v>1220102020007</v>
      </c>
      <c r="R2104" s="20" t="s">
        <v>1452</v>
      </c>
      <c r="S2104" s="20" t="s">
        <v>1735</v>
      </c>
      <c r="AW2104" s="12">
        <v>4</v>
      </c>
      <c r="BA2104" s="12" t="s">
        <v>910</v>
      </c>
      <c r="BG2104" s="21">
        <v>0</v>
      </c>
      <c r="BJ2104" s="12">
        <v>1</v>
      </c>
    </row>
    <row r="2105" spans="1:62" ht="45" x14ac:dyDescent="0.25">
      <c r="A2105" s="12">
        <v>1</v>
      </c>
      <c r="B2105" s="11" t="str">
        <f t="shared" si="102"/>
        <v>Общий расчет. Ци Мень. Анализ Дворца. Структуры. ЗВ. ЗВ. Отношение со дворцом</v>
      </c>
      <c r="C2105" s="11" t="str">
        <f>IFERROR(VLOOKUP(I2105,lvl_1[],2,FALSE),"Нет")</f>
        <v>Общий расчет</v>
      </c>
      <c r="D2105" s="11" t="str">
        <f>IFERROR(VLOOKUP(Rule!J2105,lvl_2[],2,FALSE),"Нет")</f>
        <v>Ци Мень</v>
      </c>
      <c r="E2105" s="11" t="str">
        <f>IFERROR(VLOOKUP(Rule!K2105,lvl_3[],2,FALSE),"Нет")</f>
        <v>Анализ Дворца</v>
      </c>
      <c r="F2105" s="11" t="str">
        <f>IFERROR(INDEX(lvl_4[],MATCH(L2105,lvl_4[ID],0),MATCH(TEXT(K2105,"##0"),lvl_4[#Headers],0)),"Нет")</f>
        <v>Структуры</v>
      </c>
      <c r="G2105" s="11" t="str">
        <f>IFERROR(INDEX(lvl_5[],MATCH(M2105,lvl_5[ID],0),MATCH(_xlfn.CONCAT(TEXT(K2105,"##0"),"_",TEXT(L2105,"##0")),lvl_5[#Headers],0)),"Нет")</f>
        <v>ЗВ</v>
      </c>
      <c r="H2105" s="11" t="str">
        <f>IFERROR(INDEX(lvl_6[],MATCH(N2105,lvl_6[ID],0),MATCH(_xlfn.CONCAT(K2105,"_",L2105,"_",M2105),lvl_6[#Headers],0)),"Нет")</f>
        <v>ЗВ. Отношение со дворцом</v>
      </c>
      <c r="I2105" s="12">
        <v>1</v>
      </c>
      <c r="J2105" s="12">
        <v>2</v>
      </c>
      <c r="K2105" s="12">
        <v>2</v>
      </c>
      <c r="L2105" s="12">
        <v>1</v>
      </c>
      <c r="M2105" s="12">
        <v>2</v>
      </c>
      <c r="N2105" s="12">
        <v>2</v>
      </c>
      <c r="O2105" s="12">
        <f>COUNTIF($P$2:P2105,P2105)</f>
        <v>8</v>
      </c>
      <c r="P2105" s="12" t="str">
        <f t="shared" si="100"/>
        <v>122010202</v>
      </c>
      <c r="Q2105" s="12" t="str">
        <f t="shared" si="101"/>
        <v>1220102020008</v>
      </c>
      <c r="R2105" s="20" t="s">
        <v>1452</v>
      </c>
      <c r="S2105" s="20" t="s">
        <v>1735</v>
      </c>
      <c r="AW2105" s="12">
        <v>4</v>
      </c>
      <c r="BA2105" s="12" t="s">
        <v>912</v>
      </c>
      <c r="BG2105" s="21">
        <v>0</v>
      </c>
      <c r="BJ2105" s="12">
        <v>1</v>
      </c>
    </row>
    <row r="2106" spans="1:62" ht="45" x14ac:dyDescent="0.25">
      <c r="A2106" s="12">
        <v>1</v>
      </c>
      <c r="B2106" s="11" t="str">
        <f t="shared" si="102"/>
        <v>Общий расчет. Ци Мень. Анализ Дворца. Структуры. ЗВ. ЗВ. Отношение со дворцом</v>
      </c>
      <c r="C2106" s="11" t="str">
        <f>IFERROR(VLOOKUP(I2106,lvl_1[],2,FALSE),"Нет")</f>
        <v>Общий расчет</v>
      </c>
      <c r="D2106" s="11" t="str">
        <f>IFERROR(VLOOKUP(Rule!J2106,lvl_2[],2,FALSE),"Нет")</f>
        <v>Ци Мень</v>
      </c>
      <c r="E2106" s="11" t="str">
        <f>IFERROR(VLOOKUP(Rule!K2106,lvl_3[],2,FALSE),"Нет")</f>
        <v>Анализ Дворца</v>
      </c>
      <c r="F2106" s="11" t="str">
        <f>IFERROR(INDEX(lvl_4[],MATCH(L2106,lvl_4[ID],0),MATCH(TEXT(K2106,"##0"),lvl_4[#Headers],0)),"Нет")</f>
        <v>Структуры</v>
      </c>
      <c r="G2106" s="11" t="str">
        <f>IFERROR(INDEX(lvl_5[],MATCH(M2106,lvl_5[ID],0),MATCH(_xlfn.CONCAT(TEXT(K2106,"##0"),"_",TEXT(L2106,"##0")),lvl_5[#Headers],0)),"Нет")</f>
        <v>ЗВ</v>
      </c>
      <c r="H2106" s="11" t="str">
        <f>IFERROR(INDEX(lvl_6[],MATCH(N2106,lvl_6[ID],0),MATCH(_xlfn.CONCAT(K2106,"_",L2106,"_",M2106),lvl_6[#Headers],0)),"Нет")</f>
        <v>ЗВ. Отношение со дворцом</v>
      </c>
      <c r="I2106" s="12">
        <v>1</v>
      </c>
      <c r="J2106" s="12">
        <v>2</v>
      </c>
      <c r="K2106" s="12">
        <v>2</v>
      </c>
      <c r="L2106" s="12">
        <v>1</v>
      </c>
      <c r="M2106" s="12">
        <v>2</v>
      </c>
      <c r="N2106" s="12">
        <v>2</v>
      </c>
      <c r="O2106" s="12">
        <f>COUNTIF($P$2:P2106,P2106)</f>
        <v>9</v>
      </c>
      <c r="P2106" s="12" t="str">
        <f t="shared" si="100"/>
        <v>122010202</v>
      </c>
      <c r="Q2106" s="12" t="str">
        <f t="shared" si="101"/>
        <v>1220102020009</v>
      </c>
      <c r="R2106" s="20" t="s">
        <v>1452</v>
      </c>
      <c r="S2106" s="20" t="s">
        <v>1736</v>
      </c>
      <c r="AW2106" s="12">
        <v>4</v>
      </c>
      <c r="BA2106" s="12" t="s">
        <v>914</v>
      </c>
      <c r="BG2106" s="21">
        <v>0.5</v>
      </c>
      <c r="BJ2106" s="12">
        <v>1</v>
      </c>
    </row>
    <row r="2107" spans="1:62" ht="45" x14ac:dyDescent="0.25">
      <c r="A2107" s="12">
        <v>1</v>
      </c>
      <c r="B2107" s="11" t="str">
        <f t="shared" si="102"/>
        <v>Общий расчет. Ци Мень. Анализ Дворца. Структуры. ЗВ. ЗВ. Отношение со дворцом</v>
      </c>
      <c r="C2107" s="11" t="str">
        <f>IFERROR(VLOOKUP(I2107,lvl_1[],2,FALSE),"Нет")</f>
        <v>Общий расчет</v>
      </c>
      <c r="D2107" s="11" t="str">
        <f>IFERROR(VLOOKUP(Rule!J2107,lvl_2[],2,FALSE),"Нет")</f>
        <v>Ци Мень</v>
      </c>
      <c r="E2107" s="11" t="str">
        <f>IFERROR(VLOOKUP(Rule!K2107,lvl_3[],2,FALSE),"Нет")</f>
        <v>Анализ Дворца</v>
      </c>
      <c r="F2107" s="11" t="str">
        <f>IFERROR(INDEX(lvl_4[],MATCH(L2107,lvl_4[ID],0),MATCH(TEXT(K2107,"##0"),lvl_4[#Headers],0)),"Нет")</f>
        <v>Структуры</v>
      </c>
      <c r="G2107" s="11" t="str">
        <f>IFERROR(INDEX(lvl_5[],MATCH(M2107,lvl_5[ID],0),MATCH(_xlfn.CONCAT(TEXT(K2107,"##0"),"_",TEXT(L2107,"##0")),lvl_5[#Headers],0)),"Нет")</f>
        <v>ЗВ</v>
      </c>
      <c r="H2107" s="11" t="str">
        <f>IFERROR(INDEX(lvl_6[],MATCH(N2107,lvl_6[ID],0),MATCH(_xlfn.CONCAT(K2107,"_",L2107,"_",M2107),lvl_6[#Headers],0)),"Нет")</f>
        <v>ЗВ. Отношение со дворцом</v>
      </c>
      <c r="I2107" s="12">
        <v>1</v>
      </c>
      <c r="J2107" s="12">
        <v>2</v>
      </c>
      <c r="K2107" s="12">
        <v>2</v>
      </c>
      <c r="L2107" s="12">
        <v>1</v>
      </c>
      <c r="M2107" s="12">
        <v>2</v>
      </c>
      <c r="N2107" s="12">
        <v>2</v>
      </c>
      <c r="O2107" s="12">
        <f>COUNTIF($P$2:P2107,P2107)</f>
        <v>10</v>
      </c>
      <c r="P2107" s="12" t="str">
        <f t="shared" si="100"/>
        <v>122010202</v>
      </c>
      <c r="Q2107" s="12" t="str">
        <f t="shared" si="101"/>
        <v>1220102020010</v>
      </c>
      <c r="R2107" s="20" t="s">
        <v>1452</v>
      </c>
      <c r="S2107" s="20" t="s">
        <v>1736</v>
      </c>
      <c r="AW2107" s="12">
        <v>4</v>
      </c>
      <c r="BA2107" s="12" t="s">
        <v>916</v>
      </c>
      <c r="BG2107" s="21">
        <v>0.5</v>
      </c>
      <c r="BJ2107" s="12">
        <v>1</v>
      </c>
    </row>
    <row r="2108" spans="1:62" ht="45" x14ac:dyDescent="0.25">
      <c r="A2108" s="12">
        <v>1</v>
      </c>
      <c r="B2108" s="11" t="str">
        <f t="shared" si="102"/>
        <v>Общий расчет. Ци Мень. Анализ Дворца. Структуры. ЗВ. ЗВ. Отношение со дворцом</v>
      </c>
      <c r="C2108" s="11" t="str">
        <f>IFERROR(VLOOKUP(I2108,lvl_1[],2,FALSE),"Нет")</f>
        <v>Общий расчет</v>
      </c>
      <c r="D2108" s="11" t="str">
        <f>IFERROR(VLOOKUP(Rule!J2108,lvl_2[],2,FALSE),"Нет")</f>
        <v>Ци Мень</v>
      </c>
      <c r="E2108" s="11" t="str">
        <f>IFERROR(VLOOKUP(Rule!K2108,lvl_3[],2,FALSE),"Нет")</f>
        <v>Анализ Дворца</v>
      </c>
      <c r="F2108" s="11" t="str">
        <f>IFERROR(INDEX(lvl_4[],MATCH(L2108,lvl_4[ID],0),MATCH(TEXT(K2108,"##0"),lvl_4[#Headers],0)),"Нет")</f>
        <v>Структуры</v>
      </c>
      <c r="G2108" s="11" t="str">
        <f>IFERROR(INDEX(lvl_5[],MATCH(M2108,lvl_5[ID],0),MATCH(_xlfn.CONCAT(TEXT(K2108,"##0"),"_",TEXT(L2108,"##0")),lvl_5[#Headers],0)),"Нет")</f>
        <v>ЗВ</v>
      </c>
      <c r="H2108" s="11" t="str">
        <f>IFERROR(INDEX(lvl_6[],MATCH(N2108,lvl_6[ID],0),MATCH(_xlfn.CONCAT(K2108,"_",L2108,"_",M2108),lvl_6[#Headers],0)),"Нет")</f>
        <v>ЗВ. Отношение со дворцом</v>
      </c>
      <c r="I2108" s="12">
        <v>1</v>
      </c>
      <c r="J2108" s="12">
        <v>2</v>
      </c>
      <c r="K2108" s="12">
        <v>2</v>
      </c>
      <c r="L2108" s="12">
        <v>1</v>
      </c>
      <c r="M2108" s="12">
        <v>2</v>
      </c>
      <c r="N2108" s="12">
        <v>2</v>
      </c>
      <c r="O2108" s="12">
        <f>COUNTIF($P$2:P2108,P2108)</f>
        <v>11</v>
      </c>
      <c r="P2108" s="12" t="str">
        <f t="shared" si="100"/>
        <v>122010202</v>
      </c>
      <c r="Q2108" s="12" t="str">
        <f t="shared" si="101"/>
        <v>1220102020011</v>
      </c>
      <c r="R2108" s="20" t="s">
        <v>1452</v>
      </c>
      <c r="S2108" s="20" t="s">
        <v>1737</v>
      </c>
      <c r="AW2108" s="12">
        <v>9</v>
      </c>
      <c r="BA2108" s="12" t="s">
        <v>899</v>
      </c>
      <c r="BG2108" s="21">
        <v>0.5</v>
      </c>
      <c r="BJ2108" s="12">
        <v>1</v>
      </c>
    </row>
    <row r="2109" spans="1:62" ht="45" x14ac:dyDescent="0.25">
      <c r="A2109" s="12">
        <v>1</v>
      </c>
      <c r="B2109" s="11" t="str">
        <f t="shared" si="102"/>
        <v>Общий расчет. Ци Мень. Анализ Дворца. Структуры. ЗВ. ЗВ. Отношение со дворцом</v>
      </c>
      <c r="C2109" s="11" t="str">
        <f>IFERROR(VLOOKUP(I2109,lvl_1[],2,FALSE),"Нет")</f>
        <v>Общий расчет</v>
      </c>
      <c r="D2109" s="11" t="str">
        <f>IFERROR(VLOOKUP(Rule!J2109,lvl_2[],2,FALSE),"Нет")</f>
        <v>Ци Мень</v>
      </c>
      <c r="E2109" s="11" t="str">
        <f>IFERROR(VLOOKUP(Rule!K2109,lvl_3[],2,FALSE),"Нет")</f>
        <v>Анализ Дворца</v>
      </c>
      <c r="F2109" s="11" t="str">
        <f>IFERROR(INDEX(lvl_4[],MATCH(L2109,lvl_4[ID],0),MATCH(TEXT(K2109,"##0"),lvl_4[#Headers],0)),"Нет")</f>
        <v>Структуры</v>
      </c>
      <c r="G2109" s="11" t="str">
        <f>IFERROR(INDEX(lvl_5[],MATCH(M2109,lvl_5[ID],0),MATCH(_xlfn.CONCAT(TEXT(K2109,"##0"),"_",TEXT(L2109,"##0")),lvl_5[#Headers],0)),"Нет")</f>
        <v>ЗВ</v>
      </c>
      <c r="H2109" s="11" t="str">
        <f>IFERROR(INDEX(lvl_6[],MATCH(N2109,lvl_6[ID],0),MATCH(_xlfn.CONCAT(K2109,"_",L2109,"_",M2109),lvl_6[#Headers],0)),"Нет")</f>
        <v>ЗВ. Отношение со дворцом</v>
      </c>
      <c r="I2109" s="12">
        <v>1</v>
      </c>
      <c r="J2109" s="12">
        <v>2</v>
      </c>
      <c r="K2109" s="12">
        <v>2</v>
      </c>
      <c r="L2109" s="12">
        <v>1</v>
      </c>
      <c r="M2109" s="12">
        <v>2</v>
      </c>
      <c r="N2109" s="12">
        <v>2</v>
      </c>
      <c r="O2109" s="12">
        <f>COUNTIF($P$2:P2109,P2109)</f>
        <v>12</v>
      </c>
      <c r="P2109" s="12" t="str">
        <f t="shared" si="100"/>
        <v>122010202</v>
      </c>
      <c r="Q2109" s="12" t="str">
        <f t="shared" si="101"/>
        <v>1220102020012</v>
      </c>
      <c r="R2109" s="20" t="s">
        <v>1452</v>
      </c>
      <c r="S2109" s="20" t="s">
        <v>1737</v>
      </c>
      <c r="AW2109" s="12">
        <v>9</v>
      </c>
      <c r="BA2109" s="12" t="s">
        <v>901</v>
      </c>
      <c r="BG2109" s="21">
        <v>0.5</v>
      </c>
      <c r="BJ2109" s="12">
        <v>1</v>
      </c>
    </row>
    <row r="2110" spans="1:62" ht="45" x14ac:dyDescent="0.25">
      <c r="A2110" s="12">
        <v>1</v>
      </c>
      <c r="B2110" s="11" t="str">
        <f t="shared" si="102"/>
        <v>Общий расчет. Ци Мень. Анализ Дворца. Структуры. ЗВ. ЗВ. Отношение со дворцом</v>
      </c>
      <c r="C2110" s="11" t="str">
        <f>IFERROR(VLOOKUP(I2110,lvl_1[],2,FALSE),"Нет")</f>
        <v>Общий расчет</v>
      </c>
      <c r="D2110" s="11" t="str">
        <f>IFERROR(VLOOKUP(Rule!J2110,lvl_2[],2,FALSE),"Нет")</f>
        <v>Ци Мень</v>
      </c>
      <c r="E2110" s="11" t="str">
        <f>IFERROR(VLOOKUP(Rule!K2110,lvl_3[],2,FALSE),"Нет")</f>
        <v>Анализ Дворца</v>
      </c>
      <c r="F2110" s="11" t="str">
        <f>IFERROR(INDEX(lvl_4[],MATCH(L2110,lvl_4[ID],0),MATCH(TEXT(K2110,"##0"),lvl_4[#Headers],0)),"Нет")</f>
        <v>Структуры</v>
      </c>
      <c r="G2110" s="11" t="str">
        <f>IFERROR(INDEX(lvl_5[],MATCH(M2110,lvl_5[ID],0),MATCH(_xlfn.CONCAT(TEXT(K2110,"##0"),"_",TEXT(L2110,"##0")),lvl_5[#Headers],0)),"Нет")</f>
        <v>ЗВ</v>
      </c>
      <c r="H2110" s="11" t="str">
        <f>IFERROR(INDEX(lvl_6[],MATCH(N2110,lvl_6[ID],0),MATCH(_xlfn.CONCAT(K2110,"_",L2110,"_",M2110),lvl_6[#Headers],0)),"Нет")</f>
        <v>ЗВ. Отношение со дворцом</v>
      </c>
      <c r="I2110" s="12">
        <v>1</v>
      </c>
      <c r="J2110" s="12">
        <v>2</v>
      </c>
      <c r="K2110" s="12">
        <v>2</v>
      </c>
      <c r="L2110" s="12">
        <v>1</v>
      </c>
      <c r="M2110" s="12">
        <v>2</v>
      </c>
      <c r="N2110" s="12">
        <v>2</v>
      </c>
      <c r="O2110" s="12">
        <f>COUNTIF($P$2:P2110,P2110)</f>
        <v>13</v>
      </c>
      <c r="P2110" s="12" t="str">
        <f t="shared" si="100"/>
        <v>122010202</v>
      </c>
      <c r="Q2110" s="12" t="str">
        <f t="shared" si="101"/>
        <v>1220102020013</v>
      </c>
      <c r="R2110" s="20" t="s">
        <v>1452</v>
      </c>
      <c r="S2110" s="20" t="s">
        <v>1738</v>
      </c>
      <c r="AW2110" s="12">
        <v>9</v>
      </c>
      <c r="BA2110" s="12" t="s">
        <v>903</v>
      </c>
      <c r="BG2110" s="21">
        <v>1</v>
      </c>
      <c r="BJ2110" s="12">
        <v>1</v>
      </c>
    </row>
    <row r="2111" spans="1:62" ht="45" x14ac:dyDescent="0.25">
      <c r="A2111" s="12">
        <v>1</v>
      </c>
      <c r="B2111" s="11" t="str">
        <f t="shared" si="102"/>
        <v>Общий расчет. Ци Мень. Анализ Дворца. Структуры. ЗВ. ЗВ. Отношение со дворцом</v>
      </c>
      <c r="C2111" s="11" t="str">
        <f>IFERROR(VLOOKUP(I2111,lvl_1[],2,FALSE),"Нет")</f>
        <v>Общий расчет</v>
      </c>
      <c r="D2111" s="11" t="str">
        <f>IFERROR(VLOOKUP(Rule!J2111,lvl_2[],2,FALSE),"Нет")</f>
        <v>Ци Мень</v>
      </c>
      <c r="E2111" s="11" t="str">
        <f>IFERROR(VLOOKUP(Rule!K2111,lvl_3[],2,FALSE),"Нет")</f>
        <v>Анализ Дворца</v>
      </c>
      <c r="F2111" s="11" t="str">
        <f>IFERROR(INDEX(lvl_4[],MATCH(L2111,lvl_4[ID],0),MATCH(TEXT(K2111,"##0"),lvl_4[#Headers],0)),"Нет")</f>
        <v>Структуры</v>
      </c>
      <c r="G2111" s="11" t="str">
        <f>IFERROR(INDEX(lvl_5[],MATCH(M2111,lvl_5[ID],0),MATCH(_xlfn.CONCAT(TEXT(K2111,"##0"),"_",TEXT(L2111,"##0")),lvl_5[#Headers],0)),"Нет")</f>
        <v>ЗВ</v>
      </c>
      <c r="H2111" s="11" t="str">
        <f>IFERROR(INDEX(lvl_6[],MATCH(N2111,lvl_6[ID],0),MATCH(_xlfn.CONCAT(K2111,"_",L2111,"_",M2111),lvl_6[#Headers],0)),"Нет")</f>
        <v>ЗВ. Отношение со дворцом</v>
      </c>
      <c r="I2111" s="12">
        <v>1</v>
      </c>
      <c r="J2111" s="12">
        <v>2</v>
      </c>
      <c r="K2111" s="12">
        <v>2</v>
      </c>
      <c r="L2111" s="12">
        <v>1</v>
      </c>
      <c r="M2111" s="12">
        <v>2</v>
      </c>
      <c r="N2111" s="12">
        <v>2</v>
      </c>
      <c r="O2111" s="12">
        <f>COUNTIF($P$2:P2111,P2111)</f>
        <v>14</v>
      </c>
      <c r="P2111" s="12" t="str">
        <f t="shared" si="100"/>
        <v>122010202</v>
      </c>
      <c r="Q2111" s="12" t="str">
        <f t="shared" si="101"/>
        <v>1220102020014</v>
      </c>
      <c r="R2111" s="20" t="s">
        <v>1452</v>
      </c>
      <c r="S2111" s="20" t="s">
        <v>1738</v>
      </c>
      <c r="AW2111" s="12">
        <v>9</v>
      </c>
      <c r="BA2111" s="12" t="s">
        <v>905</v>
      </c>
      <c r="BG2111" s="21">
        <v>1</v>
      </c>
      <c r="BJ2111" s="12">
        <v>1</v>
      </c>
    </row>
    <row r="2112" spans="1:62" ht="45" x14ac:dyDescent="0.25">
      <c r="A2112" s="12">
        <v>1</v>
      </c>
      <c r="B2112" s="11" t="str">
        <f t="shared" si="102"/>
        <v>Общий расчет. Ци Мень. Анализ Дворца. Структуры. ЗВ. ЗВ. Отношение со дворцом</v>
      </c>
      <c r="C2112" s="11" t="str">
        <f>IFERROR(VLOOKUP(I2112,lvl_1[],2,FALSE),"Нет")</f>
        <v>Общий расчет</v>
      </c>
      <c r="D2112" s="11" t="str">
        <f>IFERROR(VLOOKUP(Rule!J2112,lvl_2[],2,FALSE),"Нет")</f>
        <v>Ци Мень</v>
      </c>
      <c r="E2112" s="11" t="str">
        <f>IFERROR(VLOOKUP(Rule!K2112,lvl_3[],2,FALSE),"Нет")</f>
        <v>Анализ Дворца</v>
      </c>
      <c r="F2112" s="11" t="str">
        <f>IFERROR(INDEX(lvl_4[],MATCH(L2112,lvl_4[ID],0),MATCH(TEXT(K2112,"##0"),lvl_4[#Headers],0)),"Нет")</f>
        <v>Структуры</v>
      </c>
      <c r="G2112" s="11" t="str">
        <f>IFERROR(INDEX(lvl_5[],MATCH(M2112,lvl_5[ID],0),MATCH(_xlfn.CONCAT(TEXT(K2112,"##0"),"_",TEXT(L2112,"##0")),lvl_5[#Headers],0)),"Нет")</f>
        <v>ЗВ</v>
      </c>
      <c r="H2112" s="11" t="str">
        <f>IFERROR(INDEX(lvl_6[],MATCH(N2112,lvl_6[ID],0),MATCH(_xlfn.CONCAT(K2112,"_",L2112,"_",M2112),lvl_6[#Headers],0)),"Нет")</f>
        <v>ЗВ. Отношение со дворцом</v>
      </c>
      <c r="I2112" s="12">
        <v>1</v>
      </c>
      <c r="J2112" s="12">
        <v>2</v>
      </c>
      <c r="K2112" s="12">
        <v>2</v>
      </c>
      <c r="L2112" s="12">
        <v>1</v>
      </c>
      <c r="M2112" s="12">
        <v>2</v>
      </c>
      <c r="N2112" s="12">
        <v>2</v>
      </c>
      <c r="O2112" s="12">
        <f>COUNTIF($P$2:P2112,P2112)</f>
        <v>15</v>
      </c>
      <c r="P2112" s="12" t="str">
        <f t="shared" si="100"/>
        <v>122010202</v>
      </c>
      <c r="Q2112" s="12" t="str">
        <f t="shared" si="101"/>
        <v>1220102020015</v>
      </c>
      <c r="R2112" s="20" t="s">
        <v>1452</v>
      </c>
      <c r="S2112" s="20" t="s">
        <v>1739</v>
      </c>
      <c r="AW2112" s="12">
        <v>9</v>
      </c>
      <c r="BA2112" s="12" t="s">
        <v>907</v>
      </c>
      <c r="BG2112" s="21">
        <v>1</v>
      </c>
      <c r="BJ2112" s="12">
        <v>1</v>
      </c>
    </row>
    <row r="2113" spans="1:62" ht="45" x14ac:dyDescent="0.25">
      <c r="A2113" s="12">
        <v>1</v>
      </c>
      <c r="B2113" s="11" t="str">
        <f t="shared" si="102"/>
        <v>Общий расчет. Ци Мень. Анализ Дворца. Структуры. ЗВ. ЗВ. Отношение со дворцом</v>
      </c>
      <c r="C2113" s="11" t="str">
        <f>IFERROR(VLOOKUP(I2113,lvl_1[],2,FALSE),"Нет")</f>
        <v>Общий расчет</v>
      </c>
      <c r="D2113" s="11" t="str">
        <f>IFERROR(VLOOKUP(Rule!J2113,lvl_2[],2,FALSE),"Нет")</f>
        <v>Ци Мень</v>
      </c>
      <c r="E2113" s="11" t="str">
        <f>IFERROR(VLOOKUP(Rule!K2113,lvl_3[],2,FALSE),"Нет")</f>
        <v>Анализ Дворца</v>
      </c>
      <c r="F2113" s="11" t="str">
        <f>IFERROR(INDEX(lvl_4[],MATCH(L2113,lvl_4[ID],0),MATCH(TEXT(K2113,"##0"),lvl_4[#Headers],0)),"Нет")</f>
        <v>Структуры</v>
      </c>
      <c r="G2113" s="11" t="str">
        <f>IFERROR(INDEX(lvl_5[],MATCH(M2113,lvl_5[ID],0),MATCH(_xlfn.CONCAT(TEXT(K2113,"##0"),"_",TEXT(L2113,"##0")),lvl_5[#Headers],0)),"Нет")</f>
        <v>ЗВ</v>
      </c>
      <c r="H2113" s="11" t="str">
        <f>IFERROR(INDEX(lvl_6[],MATCH(N2113,lvl_6[ID],0),MATCH(_xlfn.CONCAT(K2113,"_",L2113,"_",M2113),lvl_6[#Headers],0)),"Нет")</f>
        <v>ЗВ. Отношение со дворцом</v>
      </c>
      <c r="I2113" s="12">
        <v>1</v>
      </c>
      <c r="J2113" s="12">
        <v>2</v>
      </c>
      <c r="K2113" s="12">
        <v>2</v>
      </c>
      <c r="L2113" s="12">
        <v>1</v>
      </c>
      <c r="M2113" s="12">
        <v>2</v>
      </c>
      <c r="N2113" s="12">
        <v>2</v>
      </c>
      <c r="O2113" s="12">
        <f>COUNTIF($P$2:P2113,P2113)</f>
        <v>16</v>
      </c>
      <c r="P2113" s="12" t="str">
        <f t="shared" si="100"/>
        <v>122010202</v>
      </c>
      <c r="Q2113" s="12" t="str">
        <f t="shared" si="101"/>
        <v>1220102020016</v>
      </c>
      <c r="R2113" s="20" t="s">
        <v>1452</v>
      </c>
      <c r="S2113" s="20" t="s">
        <v>1739</v>
      </c>
      <c r="AW2113" s="12">
        <v>9</v>
      </c>
      <c r="BA2113" s="12" t="s">
        <v>908</v>
      </c>
      <c r="BG2113" s="21">
        <v>1</v>
      </c>
      <c r="BJ2113" s="12">
        <v>1</v>
      </c>
    </row>
    <row r="2114" spans="1:62" ht="45" x14ac:dyDescent="0.25">
      <c r="A2114" s="12">
        <v>1</v>
      </c>
      <c r="B2114" s="11" t="str">
        <f t="shared" si="102"/>
        <v>Общий расчет. Ци Мень. Анализ Дворца. Структуры. ЗВ. ЗВ. Отношение со дворцом</v>
      </c>
      <c r="C2114" s="11" t="str">
        <f>IFERROR(VLOOKUP(I2114,lvl_1[],2,FALSE),"Нет")</f>
        <v>Общий расчет</v>
      </c>
      <c r="D2114" s="11" t="str">
        <f>IFERROR(VLOOKUP(Rule!J2114,lvl_2[],2,FALSE),"Нет")</f>
        <v>Ци Мень</v>
      </c>
      <c r="E2114" s="11" t="str">
        <f>IFERROR(VLOOKUP(Rule!K2114,lvl_3[],2,FALSE),"Нет")</f>
        <v>Анализ Дворца</v>
      </c>
      <c r="F2114" s="11" t="str">
        <f>IFERROR(INDEX(lvl_4[],MATCH(L2114,lvl_4[ID],0),MATCH(TEXT(K2114,"##0"),lvl_4[#Headers],0)),"Нет")</f>
        <v>Структуры</v>
      </c>
      <c r="G2114" s="11" t="str">
        <f>IFERROR(INDEX(lvl_5[],MATCH(M2114,lvl_5[ID],0),MATCH(_xlfn.CONCAT(TEXT(K2114,"##0"),"_",TEXT(L2114,"##0")),lvl_5[#Headers],0)),"Нет")</f>
        <v>ЗВ</v>
      </c>
      <c r="H2114" s="11" t="str">
        <f>IFERROR(INDEX(lvl_6[],MATCH(N2114,lvl_6[ID],0),MATCH(_xlfn.CONCAT(K2114,"_",L2114,"_",M2114),lvl_6[#Headers],0)),"Нет")</f>
        <v>ЗВ. Отношение со дворцом</v>
      </c>
      <c r="I2114" s="12">
        <v>1</v>
      </c>
      <c r="J2114" s="12">
        <v>2</v>
      </c>
      <c r="K2114" s="12">
        <v>2</v>
      </c>
      <c r="L2114" s="12">
        <v>1</v>
      </c>
      <c r="M2114" s="12">
        <v>2</v>
      </c>
      <c r="N2114" s="12">
        <v>2</v>
      </c>
      <c r="O2114" s="12">
        <f>COUNTIF($P$2:P2114,P2114)</f>
        <v>17</v>
      </c>
      <c r="P2114" s="12" t="str">
        <f t="shared" si="100"/>
        <v>122010202</v>
      </c>
      <c r="Q2114" s="12" t="str">
        <f t="shared" si="101"/>
        <v>1220102020017</v>
      </c>
      <c r="R2114" s="20" t="s">
        <v>1452</v>
      </c>
      <c r="S2114" s="20" t="s">
        <v>1740</v>
      </c>
      <c r="AW2114" s="12">
        <v>9</v>
      </c>
      <c r="BA2114" s="12" t="s">
        <v>910</v>
      </c>
      <c r="BG2114" s="21">
        <v>0.9</v>
      </c>
      <c r="BJ2114" s="12">
        <v>1</v>
      </c>
    </row>
    <row r="2115" spans="1:62" ht="45" x14ac:dyDescent="0.25">
      <c r="A2115" s="12">
        <v>1</v>
      </c>
      <c r="B2115" s="11" t="str">
        <f t="shared" si="102"/>
        <v>Общий расчет. Ци Мень. Анализ Дворца. Структуры. ЗВ. ЗВ. Отношение со дворцом</v>
      </c>
      <c r="C2115" s="11" t="str">
        <f>IFERROR(VLOOKUP(I2115,lvl_1[],2,FALSE),"Нет")</f>
        <v>Общий расчет</v>
      </c>
      <c r="D2115" s="11" t="str">
        <f>IFERROR(VLOOKUP(Rule!J2115,lvl_2[],2,FALSE),"Нет")</f>
        <v>Ци Мень</v>
      </c>
      <c r="E2115" s="11" t="str">
        <f>IFERROR(VLOOKUP(Rule!K2115,lvl_3[],2,FALSE),"Нет")</f>
        <v>Анализ Дворца</v>
      </c>
      <c r="F2115" s="11" t="str">
        <f>IFERROR(INDEX(lvl_4[],MATCH(L2115,lvl_4[ID],0),MATCH(TEXT(K2115,"##0"),lvl_4[#Headers],0)),"Нет")</f>
        <v>Структуры</v>
      </c>
      <c r="G2115" s="11" t="str">
        <f>IFERROR(INDEX(lvl_5[],MATCH(M2115,lvl_5[ID],0),MATCH(_xlfn.CONCAT(TEXT(K2115,"##0"),"_",TEXT(L2115,"##0")),lvl_5[#Headers],0)),"Нет")</f>
        <v>ЗВ</v>
      </c>
      <c r="H2115" s="11" t="str">
        <f>IFERROR(INDEX(lvl_6[],MATCH(N2115,lvl_6[ID],0),MATCH(_xlfn.CONCAT(K2115,"_",L2115,"_",M2115),lvl_6[#Headers],0)),"Нет")</f>
        <v>ЗВ. Отношение со дворцом</v>
      </c>
      <c r="I2115" s="12">
        <v>1</v>
      </c>
      <c r="J2115" s="12">
        <v>2</v>
      </c>
      <c r="K2115" s="12">
        <v>2</v>
      </c>
      <c r="L2115" s="12">
        <v>1</v>
      </c>
      <c r="M2115" s="12">
        <v>2</v>
      </c>
      <c r="N2115" s="12">
        <v>2</v>
      </c>
      <c r="O2115" s="12">
        <f>COUNTIF($P$2:P2115,P2115)</f>
        <v>18</v>
      </c>
      <c r="P2115" s="12" t="str">
        <f t="shared" si="100"/>
        <v>122010202</v>
      </c>
      <c r="Q2115" s="12" t="str">
        <f t="shared" si="101"/>
        <v>1220102020018</v>
      </c>
      <c r="R2115" s="20" t="s">
        <v>1452</v>
      </c>
      <c r="S2115" s="20" t="s">
        <v>1740</v>
      </c>
      <c r="AW2115" s="12">
        <v>9</v>
      </c>
      <c r="BA2115" s="12" t="s">
        <v>912</v>
      </c>
      <c r="BG2115" s="21">
        <v>0.9</v>
      </c>
      <c r="BJ2115" s="12">
        <v>1</v>
      </c>
    </row>
    <row r="2116" spans="1:62" ht="45" x14ac:dyDescent="0.25">
      <c r="A2116" s="12">
        <v>1</v>
      </c>
      <c r="B2116" s="11" t="str">
        <f t="shared" si="102"/>
        <v>Общий расчет. Ци Мень. Анализ Дворца. Структуры. ЗВ. ЗВ. Отношение со дворцом</v>
      </c>
      <c r="C2116" s="11" t="str">
        <f>IFERROR(VLOOKUP(I2116,lvl_1[],2,FALSE),"Нет")</f>
        <v>Общий расчет</v>
      </c>
      <c r="D2116" s="11" t="str">
        <f>IFERROR(VLOOKUP(Rule!J2116,lvl_2[],2,FALSE),"Нет")</f>
        <v>Ци Мень</v>
      </c>
      <c r="E2116" s="11" t="str">
        <f>IFERROR(VLOOKUP(Rule!K2116,lvl_3[],2,FALSE),"Нет")</f>
        <v>Анализ Дворца</v>
      </c>
      <c r="F2116" s="11" t="str">
        <f>IFERROR(INDEX(lvl_4[],MATCH(L2116,lvl_4[ID],0),MATCH(TEXT(K2116,"##0"),lvl_4[#Headers],0)),"Нет")</f>
        <v>Структуры</v>
      </c>
      <c r="G2116" s="11" t="str">
        <f>IFERROR(INDEX(lvl_5[],MATCH(M2116,lvl_5[ID],0),MATCH(_xlfn.CONCAT(TEXT(K2116,"##0"),"_",TEXT(L2116,"##0")),lvl_5[#Headers],0)),"Нет")</f>
        <v>ЗВ</v>
      </c>
      <c r="H2116" s="11" t="str">
        <f>IFERROR(INDEX(lvl_6[],MATCH(N2116,lvl_6[ID],0),MATCH(_xlfn.CONCAT(K2116,"_",L2116,"_",M2116),lvl_6[#Headers],0)),"Нет")</f>
        <v>ЗВ. Отношение со дворцом</v>
      </c>
      <c r="I2116" s="12">
        <v>1</v>
      </c>
      <c r="J2116" s="12">
        <v>2</v>
      </c>
      <c r="K2116" s="12">
        <v>2</v>
      </c>
      <c r="L2116" s="12">
        <v>1</v>
      </c>
      <c r="M2116" s="12">
        <v>2</v>
      </c>
      <c r="N2116" s="12">
        <v>2</v>
      </c>
      <c r="O2116" s="12">
        <f>COUNTIF($P$2:P2116,P2116)</f>
        <v>19</v>
      </c>
      <c r="P2116" s="12" t="str">
        <f t="shared" si="100"/>
        <v>122010202</v>
      </c>
      <c r="Q2116" s="12" t="str">
        <f t="shared" si="101"/>
        <v>1220102020019</v>
      </c>
      <c r="R2116" s="20" t="s">
        <v>1452</v>
      </c>
      <c r="S2116" s="20" t="s">
        <v>1741</v>
      </c>
      <c r="AW2116" s="12">
        <v>9</v>
      </c>
      <c r="BA2116" s="12" t="s">
        <v>914</v>
      </c>
      <c r="BG2116" s="21">
        <v>0</v>
      </c>
      <c r="BJ2116" s="12">
        <v>1</v>
      </c>
    </row>
    <row r="2117" spans="1:62" ht="45" x14ac:dyDescent="0.25">
      <c r="A2117" s="12">
        <v>1</v>
      </c>
      <c r="B2117" s="11" t="str">
        <f t="shared" si="102"/>
        <v>Общий расчет. Ци Мень. Анализ Дворца. Структуры. ЗВ. ЗВ. Отношение со дворцом</v>
      </c>
      <c r="C2117" s="11" t="str">
        <f>IFERROR(VLOOKUP(I2117,lvl_1[],2,FALSE),"Нет")</f>
        <v>Общий расчет</v>
      </c>
      <c r="D2117" s="11" t="str">
        <f>IFERROR(VLOOKUP(Rule!J2117,lvl_2[],2,FALSE),"Нет")</f>
        <v>Ци Мень</v>
      </c>
      <c r="E2117" s="11" t="str">
        <f>IFERROR(VLOOKUP(Rule!K2117,lvl_3[],2,FALSE),"Нет")</f>
        <v>Анализ Дворца</v>
      </c>
      <c r="F2117" s="11" t="str">
        <f>IFERROR(INDEX(lvl_4[],MATCH(L2117,lvl_4[ID],0),MATCH(TEXT(K2117,"##0"),lvl_4[#Headers],0)),"Нет")</f>
        <v>Структуры</v>
      </c>
      <c r="G2117" s="11" t="str">
        <f>IFERROR(INDEX(lvl_5[],MATCH(M2117,lvl_5[ID],0),MATCH(_xlfn.CONCAT(TEXT(K2117,"##0"),"_",TEXT(L2117,"##0")),lvl_5[#Headers],0)),"Нет")</f>
        <v>ЗВ</v>
      </c>
      <c r="H2117" s="11" t="str">
        <f>IFERROR(INDEX(lvl_6[],MATCH(N2117,lvl_6[ID],0),MATCH(_xlfn.CONCAT(K2117,"_",L2117,"_",M2117),lvl_6[#Headers],0)),"Нет")</f>
        <v>ЗВ. Отношение со дворцом</v>
      </c>
      <c r="I2117" s="12">
        <v>1</v>
      </c>
      <c r="J2117" s="12">
        <v>2</v>
      </c>
      <c r="K2117" s="12">
        <v>2</v>
      </c>
      <c r="L2117" s="12">
        <v>1</v>
      </c>
      <c r="M2117" s="12">
        <v>2</v>
      </c>
      <c r="N2117" s="12">
        <v>2</v>
      </c>
      <c r="O2117" s="12">
        <f>COUNTIF($P$2:P2117,P2117)</f>
        <v>20</v>
      </c>
      <c r="P2117" s="12" t="str">
        <f t="shared" si="100"/>
        <v>122010202</v>
      </c>
      <c r="Q2117" s="12" t="str">
        <f t="shared" si="101"/>
        <v>1220102020020</v>
      </c>
      <c r="R2117" s="20" t="s">
        <v>1452</v>
      </c>
      <c r="S2117" s="20" t="s">
        <v>1741</v>
      </c>
      <c r="AW2117" s="12">
        <v>9</v>
      </c>
      <c r="BA2117" s="12" t="s">
        <v>916</v>
      </c>
      <c r="BG2117" s="21">
        <v>0</v>
      </c>
      <c r="BJ2117" s="12">
        <v>1</v>
      </c>
    </row>
    <row r="2118" spans="1:62" ht="45" x14ac:dyDescent="0.25">
      <c r="A2118" s="12">
        <v>1</v>
      </c>
      <c r="B2118" s="11" t="str">
        <f t="shared" si="102"/>
        <v>Общий расчет. Ци Мень. Анализ Дворца. Структуры. ЗВ. ЗВ. Отношение со дворцом</v>
      </c>
      <c r="C2118" s="11" t="str">
        <f>IFERROR(VLOOKUP(I2118,lvl_1[],2,FALSE),"Нет")</f>
        <v>Общий расчет</v>
      </c>
      <c r="D2118" s="11" t="str">
        <f>IFERROR(VLOOKUP(Rule!J2118,lvl_2[],2,FALSE),"Нет")</f>
        <v>Ци Мень</v>
      </c>
      <c r="E2118" s="11" t="str">
        <f>IFERROR(VLOOKUP(Rule!K2118,lvl_3[],2,FALSE),"Нет")</f>
        <v>Анализ Дворца</v>
      </c>
      <c r="F2118" s="11" t="str">
        <f>IFERROR(INDEX(lvl_4[],MATCH(L2118,lvl_4[ID],0),MATCH(TEXT(K2118,"##0"),lvl_4[#Headers],0)),"Нет")</f>
        <v>Структуры</v>
      </c>
      <c r="G2118" s="11" t="str">
        <f>IFERROR(INDEX(lvl_5[],MATCH(M2118,lvl_5[ID],0),MATCH(_xlfn.CONCAT(TEXT(K2118,"##0"),"_",TEXT(L2118,"##0")),lvl_5[#Headers],0)),"Нет")</f>
        <v>ЗВ</v>
      </c>
      <c r="H2118" s="11" t="str">
        <f>IFERROR(INDEX(lvl_6[],MATCH(N2118,lvl_6[ID],0),MATCH(_xlfn.CONCAT(K2118,"_",L2118,"_",M2118),lvl_6[#Headers],0)),"Нет")</f>
        <v>ЗВ. Отношение со дворцом</v>
      </c>
      <c r="I2118" s="12">
        <v>1</v>
      </c>
      <c r="J2118" s="12">
        <v>2</v>
      </c>
      <c r="K2118" s="12">
        <v>2</v>
      </c>
      <c r="L2118" s="12">
        <v>1</v>
      </c>
      <c r="M2118" s="12">
        <v>2</v>
      </c>
      <c r="N2118" s="12">
        <v>2</v>
      </c>
      <c r="O2118" s="12">
        <f>COUNTIF($P$2:P2118,P2118)</f>
        <v>21</v>
      </c>
      <c r="P2118" s="12" t="str">
        <f t="shared" si="100"/>
        <v>122010202</v>
      </c>
      <c r="Q2118" s="12" t="str">
        <f t="shared" si="101"/>
        <v>1220102020021</v>
      </c>
      <c r="R2118" s="20" t="s">
        <v>1452</v>
      </c>
      <c r="S2118" s="20" t="s">
        <v>1742</v>
      </c>
      <c r="AW2118" s="12">
        <v>2</v>
      </c>
      <c r="BA2118" s="12" t="s">
        <v>899</v>
      </c>
      <c r="BG2118" s="21">
        <v>0</v>
      </c>
      <c r="BJ2118" s="12">
        <v>1</v>
      </c>
    </row>
    <row r="2119" spans="1:62" ht="45" x14ac:dyDescent="0.25">
      <c r="A2119" s="12">
        <v>1</v>
      </c>
      <c r="B2119" s="11" t="str">
        <f t="shared" si="102"/>
        <v>Общий расчет. Ци Мень. Анализ Дворца. Структуры. ЗВ. ЗВ. Отношение со дворцом</v>
      </c>
      <c r="C2119" s="11" t="str">
        <f>IFERROR(VLOOKUP(I2119,lvl_1[],2,FALSE),"Нет")</f>
        <v>Общий расчет</v>
      </c>
      <c r="D2119" s="11" t="str">
        <f>IFERROR(VLOOKUP(Rule!J2119,lvl_2[],2,FALSE),"Нет")</f>
        <v>Ци Мень</v>
      </c>
      <c r="E2119" s="11" t="str">
        <f>IFERROR(VLOOKUP(Rule!K2119,lvl_3[],2,FALSE),"Нет")</f>
        <v>Анализ Дворца</v>
      </c>
      <c r="F2119" s="11" t="str">
        <f>IFERROR(INDEX(lvl_4[],MATCH(L2119,lvl_4[ID],0),MATCH(TEXT(K2119,"##0"),lvl_4[#Headers],0)),"Нет")</f>
        <v>Структуры</v>
      </c>
      <c r="G2119" s="11" t="str">
        <f>IFERROR(INDEX(lvl_5[],MATCH(M2119,lvl_5[ID],0),MATCH(_xlfn.CONCAT(TEXT(K2119,"##0"),"_",TEXT(L2119,"##0")),lvl_5[#Headers],0)),"Нет")</f>
        <v>ЗВ</v>
      </c>
      <c r="H2119" s="11" t="str">
        <f>IFERROR(INDEX(lvl_6[],MATCH(N2119,lvl_6[ID],0),MATCH(_xlfn.CONCAT(K2119,"_",L2119,"_",M2119),lvl_6[#Headers],0)),"Нет")</f>
        <v>ЗВ. Отношение со дворцом</v>
      </c>
      <c r="I2119" s="12">
        <v>1</v>
      </c>
      <c r="J2119" s="12">
        <v>2</v>
      </c>
      <c r="K2119" s="12">
        <v>2</v>
      </c>
      <c r="L2119" s="12">
        <v>1</v>
      </c>
      <c r="M2119" s="12">
        <v>2</v>
      </c>
      <c r="N2119" s="12">
        <v>2</v>
      </c>
      <c r="O2119" s="12">
        <f>COUNTIF($P$2:P2119,P2119)</f>
        <v>22</v>
      </c>
      <c r="P2119" s="12" t="str">
        <f t="shared" si="100"/>
        <v>122010202</v>
      </c>
      <c r="Q2119" s="12" t="str">
        <f t="shared" si="101"/>
        <v>1220102020022</v>
      </c>
      <c r="R2119" s="20" t="s">
        <v>1452</v>
      </c>
      <c r="S2119" s="20" t="s">
        <v>1742</v>
      </c>
      <c r="AW2119" s="12">
        <v>2</v>
      </c>
      <c r="BA2119" s="12" t="s">
        <v>901</v>
      </c>
      <c r="BG2119" s="21">
        <v>0</v>
      </c>
      <c r="BJ2119" s="12">
        <v>1</v>
      </c>
    </row>
    <row r="2120" spans="1:62" ht="45" x14ac:dyDescent="0.25">
      <c r="A2120" s="12">
        <v>1</v>
      </c>
      <c r="B2120" s="11" t="str">
        <f t="shared" si="102"/>
        <v>Общий расчет. Ци Мень. Анализ Дворца. Структуры. ЗВ. ЗВ. Отношение со дворцом</v>
      </c>
      <c r="C2120" s="11" t="str">
        <f>IFERROR(VLOOKUP(I2120,lvl_1[],2,FALSE),"Нет")</f>
        <v>Общий расчет</v>
      </c>
      <c r="D2120" s="11" t="str">
        <f>IFERROR(VLOOKUP(Rule!J2120,lvl_2[],2,FALSE),"Нет")</f>
        <v>Ци Мень</v>
      </c>
      <c r="E2120" s="11" t="str">
        <f>IFERROR(VLOOKUP(Rule!K2120,lvl_3[],2,FALSE),"Нет")</f>
        <v>Анализ Дворца</v>
      </c>
      <c r="F2120" s="11" t="str">
        <f>IFERROR(INDEX(lvl_4[],MATCH(L2120,lvl_4[ID],0),MATCH(TEXT(K2120,"##0"),lvl_4[#Headers],0)),"Нет")</f>
        <v>Структуры</v>
      </c>
      <c r="G2120" s="11" t="str">
        <f>IFERROR(INDEX(lvl_5[],MATCH(M2120,lvl_5[ID],0),MATCH(_xlfn.CONCAT(TEXT(K2120,"##0"),"_",TEXT(L2120,"##0")),lvl_5[#Headers],0)),"Нет")</f>
        <v>ЗВ</v>
      </c>
      <c r="H2120" s="11" t="str">
        <f>IFERROR(INDEX(lvl_6[],MATCH(N2120,lvl_6[ID],0),MATCH(_xlfn.CONCAT(K2120,"_",L2120,"_",M2120),lvl_6[#Headers],0)),"Нет")</f>
        <v>ЗВ. Отношение со дворцом</v>
      </c>
      <c r="I2120" s="12">
        <v>1</v>
      </c>
      <c r="J2120" s="12">
        <v>2</v>
      </c>
      <c r="K2120" s="12">
        <v>2</v>
      </c>
      <c r="L2120" s="12">
        <v>1</v>
      </c>
      <c r="M2120" s="12">
        <v>2</v>
      </c>
      <c r="N2120" s="12">
        <v>2</v>
      </c>
      <c r="O2120" s="12">
        <f>COUNTIF($P$2:P2120,P2120)</f>
        <v>23</v>
      </c>
      <c r="P2120" s="12" t="str">
        <f t="shared" si="100"/>
        <v>122010202</v>
      </c>
      <c r="Q2120" s="12" t="str">
        <f t="shared" si="101"/>
        <v>1220102020023</v>
      </c>
      <c r="R2120" s="20" t="s">
        <v>1452</v>
      </c>
      <c r="S2120" s="20" t="s">
        <v>1743</v>
      </c>
      <c r="AW2120" s="12">
        <v>2</v>
      </c>
      <c r="BA2120" s="12" t="s">
        <v>903</v>
      </c>
      <c r="BG2120" s="21">
        <v>0.5</v>
      </c>
      <c r="BJ2120" s="12">
        <v>1</v>
      </c>
    </row>
    <row r="2121" spans="1:62" ht="45" x14ac:dyDescent="0.25">
      <c r="A2121" s="12">
        <v>1</v>
      </c>
      <c r="B2121" s="11" t="str">
        <f t="shared" si="102"/>
        <v>Общий расчет. Ци Мень. Анализ Дворца. Структуры. ЗВ. ЗВ. Отношение со дворцом</v>
      </c>
      <c r="C2121" s="11" t="str">
        <f>IFERROR(VLOOKUP(I2121,lvl_1[],2,FALSE),"Нет")</f>
        <v>Общий расчет</v>
      </c>
      <c r="D2121" s="11" t="str">
        <f>IFERROR(VLOOKUP(Rule!J2121,lvl_2[],2,FALSE),"Нет")</f>
        <v>Ци Мень</v>
      </c>
      <c r="E2121" s="11" t="str">
        <f>IFERROR(VLOOKUP(Rule!K2121,lvl_3[],2,FALSE),"Нет")</f>
        <v>Анализ Дворца</v>
      </c>
      <c r="F2121" s="11" t="str">
        <f>IFERROR(INDEX(lvl_4[],MATCH(L2121,lvl_4[ID],0),MATCH(TEXT(K2121,"##0"),lvl_4[#Headers],0)),"Нет")</f>
        <v>Структуры</v>
      </c>
      <c r="G2121" s="11" t="str">
        <f>IFERROR(INDEX(lvl_5[],MATCH(M2121,lvl_5[ID],0),MATCH(_xlfn.CONCAT(TEXT(K2121,"##0"),"_",TEXT(L2121,"##0")),lvl_5[#Headers],0)),"Нет")</f>
        <v>ЗВ</v>
      </c>
      <c r="H2121" s="11" t="str">
        <f>IFERROR(INDEX(lvl_6[],MATCH(N2121,lvl_6[ID],0),MATCH(_xlfn.CONCAT(K2121,"_",L2121,"_",M2121),lvl_6[#Headers],0)),"Нет")</f>
        <v>ЗВ. Отношение со дворцом</v>
      </c>
      <c r="I2121" s="12">
        <v>1</v>
      </c>
      <c r="J2121" s="12">
        <v>2</v>
      </c>
      <c r="K2121" s="12">
        <v>2</v>
      </c>
      <c r="L2121" s="12">
        <v>1</v>
      </c>
      <c r="M2121" s="12">
        <v>2</v>
      </c>
      <c r="N2121" s="12">
        <v>2</v>
      </c>
      <c r="O2121" s="12">
        <f>COUNTIF($P$2:P2121,P2121)</f>
        <v>24</v>
      </c>
      <c r="P2121" s="12" t="str">
        <f t="shared" si="100"/>
        <v>122010202</v>
      </c>
      <c r="Q2121" s="12" t="str">
        <f t="shared" si="101"/>
        <v>1220102020024</v>
      </c>
      <c r="R2121" s="20" t="s">
        <v>1452</v>
      </c>
      <c r="S2121" s="20" t="s">
        <v>1743</v>
      </c>
      <c r="AW2121" s="12">
        <v>2</v>
      </c>
      <c r="BA2121" s="12" t="s">
        <v>905</v>
      </c>
      <c r="BG2121" s="21">
        <v>0.5</v>
      </c>
      <c r="BJ2121" s="12">
        <v>1</v>
      </c>
    </row>
    <row r="2122" spans="1:62" ht="45" x14ac:dyDescent="0.25">
      <c r="A2122" s="12">
        <v>1</v>
      </c>
      <c r="B2122" s="11" t="str">
        <f t="shared" si="102"/>
        <v>Общий расчет. Ци Мень. Анализ Дворца. Структуры. ЗВ. ЗВ. Отношение со дворцом</v>
      </c>
      <c r="C2122" s="11" t="str">
        <f>IFERROR(VLOOKUP(I2122,lvl_1[],2,FALSE),"Нет")</f>
        <v>Общий расчет</v>
      </c>
      <c r="D2122" s="11" t="str">
        <f>IFERROR(VLOOKUP(Rule!J2122,lvl_2[],2,FALSE),"Нет")</f>
        <v>Ци Мень</v>
      </c>
      <c r="E2122" s="11" t="str">
        <f>IFERROR(VLOOKUP(Rule!K2122,lvl_3[],2,FALSE),"Нет")</f>
        <v>Анализ Дворца</v>
      </c>
      <c r="F2122" s="11" t="str">
        <f>IFERROR(INDEX(lvl_4[],MATCH(L2122,lvl_4[ID],0),MATCH(TEXT(K2122,"##0"),lvl_4[#Headers],0)),"Нет")</f>
        <v>Структуры</v>
      </c>
      <c r="G2122" s="11" t="str">
        <f>IFERROR(INDEX(lvl_5[],MATCH(M2122,lvl_5[ID],0),MATCH(_xlfn.CONCAT(TEXT(K2122,"##0"),"_",TEXT(L2122,"##0")),lvl_5[#Headers],0)),"Нет")</f>
        <v>ЗВ</v>
      </c>
      <c r="H2122" s="11" t="str">
        <f>IFERROR(INDEX(lvl_6[],MATCH(N2122,lvl_6[ID],0),MATCH(_xlfn.CONCAT(K2122,"_",L2122,"_",M2122),lvl_6[#Headers],0)),"Нет")</f>
        <v>ЗВ. Отношение со дворцом</v>
      </c>
      <c r="I2122" s="12">
        <v>1</v>
      </c>
      <c r="J2122" s="12">
        <v>2</v>
      </c>
      <c r="K2122" s="12">
        <v>2</v>
      </c>
      <c r="L2122" s="12">
        <v>1</v>
      </c>
      <c r="M2122" s="12">
        <v>2</v>
      </c>
      <c r="N2122" s="12">
        <v>2</v>
      </c>
      <c r="O2122" s="12">
        <f>COUNTIF($P$2:P2122,P2122)</f>
        <v>25</v>
      </c>
      <c r="P2122" s="12" t="str">
        <f t="shared" si="100"/>
        <v>122010202</v>
      </c>
      <c r="Q2122" s="12" t="str">
        <f t="shared" si="101"/>
        <v>1220102020025</v>
      </c>
      <c r="R2122" s="20" t="s">
        <v>1452</v>
      </c>
      <c r="S2122" s="20" t="s">
        <v>1744</v>
      </c>
      <c r="AW2122" s="12">
        <v>2</v>
      </c>
      <c r="BA2122" s="12" t="s">
        <v>907</v>
      </c>
      <c r="BG2122" s="21">
        <v>1</v>
      </c>
      <c r="BJ2122" s="12">
        <v>1</v>
      </c>
    </row>
    <row r="2123" spans="1:62" ht="45" x14ac:dyDescent="0.25">
      <c r="A2123" s="12">
        <v>1</v>
      </c>
      <c r="B2123" s="11" t="str">
        <f t="shared" si="102"/>
        <v>Общий расчет. Ци Мень. Анализ Дворца. Структуры. ЗВ. ЗВ. Отношение со дворцом</v>
      </c>
      <c r="C2123" s="11" t="str">
        <f>IFERROR(VLOOKUP(I2123,lvl_1[],2,FALSE),"Нет")</f>
        <v>Общий расчет</v>
      </c>
      <c r="D2123" s="11" t="str">
        <f>IFERROR(VLOOKUP(Rule!J2123,lvl_2[],2,FALSE),"Нет")</f>
        <v>Ци Мень</v>
      </c>
      <c r="E2123" s="11" t="str">
        <f>IFERROR(VLOOKUP(Rule!K2123,lvl_3[],2,FALSE),"Нет")</f>
        <v>Анализ Дворца</v>
      </c>
      <c r="F2123" s="11" t="str">
        <f>IFERROR(INDEX(lvl_4[],MATCH(L2123,lvl_4[ID],0),MATCH(TEXT(K2123,"##0"),lvl_4[#Headers],0)),"Нет")</f>
        <v>Структуры</v>
      </c>
      <c r="G2123" s="11" t="str">
        <f>IFERROR(INDEX(lvl_5[],MATCH(M2123,lvl_5[ID],0),MATCH(_xlfn.CONCAT(TEXT(K2123,"##0"),"_",TEXT(L2123,"##0")),lvl_5[#Headers],0)),"Нет")</f>
        <v>ЗВ</v>
      </c>
      <c r="H2123" s="11" t="str">
        <f>IFERROR(INDEX(lvl_6[],MATCH(N2123,lvl_6[ID],0),MATCH(_xlfn.CONCAT(K2123,"_",L2123,"_",M2123),lvl_6[#Headers],0)),"Нет")</f>
        <v>ЗВ. Отношение со дворцом</v>
      </c>
      <c r="I2123" s="12">
        <v>1</v>
      </c>
      <c r="J2123" s="12">
        <v>2</v>
      </c>
      <c r="K2123" s="12">
        <v>2</v>
      </c>
      <c r="L2123" s="12">
        <v>1</v>
      </c>
      <c r="M2123" s="12">
        <v>2</v>
      </c>
      <c r="N2123" s="12">
        <v>2</v>
      </c>
      <c r="O2123" s="12">
        <f>COUNTIF($P$2:P2123,P2123)</f>
        <v>26</v>
      </c>
      <c r="P2123" s="12" t="str">
        <f t="shared" si="100"/>
        <v>122010202</v>
      </c>
      <c r="Q2123" s="12" t="str">
        <f t="shared" si="101"/>
        <v>1220102020026</v>
      </c>
      <c r="R2123" s="20" t="s">
        <v>1452</v>
      </c>
      <c r="S2123" s="20" t="s">
        <v>1744</v>
      </c>
      <c r="AW2123" s="12">
        <v>2</v>
      </c>
      <c r="BA2123" s="12" t="s">
        <v>908</v>
      </c>
      <c r="BG2123" s="21">
        <v>1</v>
      </c>
      <c r="BJ2123" s="12">
        <v>1</v>
      </c>
    </row>
    <row r="2124" spans="1:62" ht="45" x14ac:dyDescent="0.25">
      <c r="A2124" s="12">
        <v>1</v>
      </c>
      <c r="B2124" s="11" t="str">
        <f t="shared" si="102"/>
        <v>Общий расчет. Ци Мень. Анализ Дворца. Структуры. ЗВ. ЗВ. Отношение со дворцом</v>
      </c>
      <c r="C2124" s="11" t="str">
        <f>IFERROR(VLOOKUP(I2124,lvl_1[],2,FALSE),"Нет")</f>
        <v>Общий расчет</v>
      </c>
      <c r="D2124" s="11" t="str">
        <f>IFERROR(VLOOKUP(Rule!J2124,lvl_2[],2,FALSE),"Нет")</f>
        <v>Ци Мень</v>
      </c>
      <c r="E2124" s="11" t="str">
        <f>IFERROR(VLOOKUP(Rule!K2124,lvl_3[],2,FALSE),"Нет")</f>
        <v>Анализ Дворца</v>
      </c>
      <c r="F2124" s="11" t="str">
        <f>IFERROR(INDEX(lvl_4[],MATCH(L2124,lvl_4[ID],0),MATCH(TEXT(K2124,"##0"),lvl_4[#Headers],0)),"Нет")</f>
        <v>Структуры</v>
      </c>
      <c r="G2124" s="11" t="str">
        <f>IFERROR(INDEX(lvl_5[],MATCH(M2124,lvl_5[ID],0),MATCH(_xlfn.CONCAT(TEXT(K2124,"##0"),"_",TEXT(L2124,"##0")),lvl_5[#Headers],0)),"Нет")</f>
        <v>ЗВ</v>
      </c>
      <c r="H2124" s="11" t="str">
        <f>IFERROR(INDEX(lvl_6[],MATCH(N2124,lvl_6[ID],0),MATCH(_xlfn.CONCAT(K2124,"_",L2124,"_",M2124),lvl_6[#Headers],0)),"Нет")</f>
        <v>ЗВ. Отношение со дворцом</v>
      </c>
      <c r="I2124" s="12">
        <v>1</v>
      </c>
      <c r="J2124" s="12">
        <v>2</v>
      </c>
      <c r="K2124" s="12">
        <v>2</v>
      </c>
      <c r="L2124" s="12">
        <v>1</v>
      </c>
      <c r="M2124" s="12">
        <v>2</v>
      </c>
      <c r="N2124" s="12">
        <v>2</v>
      </c>
      <c r="O2124" s="12">
        <f>COUNTIF($P$2:P2124,P2124)</f>
        <v>27</v>
      </c>
      <c r="P2124" s="12" t="str">
        <f t="shared" si="100"/>
        <v>122010202</v>
      </c>
      <c r="Q2124" s="12" t="str">
        <f t="shared" si="101"/>
        <v>1220102020027</v>
      </c>
      <c r="R2124" s="20" t="s">
        <v>1452</v>
      </c>
      <c r="S2124" s="20" t="s">
        <v>1745</v>
      </c>
      <c r="AW2124" s="12">
        <v>2</v>
      </c>
      <c r="BA2124" s="12" t="s">
        <v>910</v>
      </c>
      <c r="BG2124" s="21">
        <v>1</v>
      </c>
      <c r="BJ2124" s="12">
        <v>1</v>
      </c>
    </row>
    <row r="2125" spans="1:62" ht="45" x14ac:dyDescent="0.25">
      <c r="A2125" s="12">
        <v>1</v>
      </c>
      <c r="B2125" s="11" t="str">
        <f t="shared" si="102"/>
        <v>Общий расчет. Ци Мень. Анализ Дворца. Структуры. ЗВ. ЗВ. Отношение со дворцом</v>
      </c>
      <c r="C2125" s="11" t="str">
        <f>IFERROR(VLOOKUP(I2125,lvl_1[],2,FALSE),"Нет")</f>
        <v>Общий расчет</v>
      </c>
      <c r="D2125" s="11" t="str">
        <f>IFERROR(VLOOKUP(Rule!J2125,lvl_2[],2,FALSE),"Нет")</f>
        <v>Ци Мень</v>
      </c>
      <c r="E2125" s="11" t="str">
        <f>IFERROR(VLOOKUP(Rule!K2125,lvl_3[],2,FALSE),"Нет")</f>
        <v>Анализ Дворца</v>
      </c>
      <c r="F2125" s="11" t="str">
        <f>IFERROR(INDEX(lvl_4[],MATCH(L2125,lvl_4[ID],0),MATCH(TEXT(K2125,"##0"),lvl_4[#Headers],0)),"Нет")</f>
        <v>Структуры</v>
      </c>
      <c r="G2125" s="11" t="str">
        <f>IFERROR(INDEX(lvl_5[],MATCH(M2125,lvl_5[ID],0),MATCH(_xlfn.CONCAT(TEXT(K2125,"##0"),"_",TEXT(L2125,"##0")),lvl_5[#Headers],0)),"Нет")</f>
        <v>ЗВ</v>
      </c>
      <c r="H2125" s="11" t="str">
        <f>IFERROR(INDEX(lvl_6[],MATCH(N2125,lvl_6[ID],0),MATCH(_xlfn.CONCAT(K2125,"_",L2125,"_",M2125),lvl_6[#Headers],0)),"Нет")</f>
        <v>ЗВ. Отношение со дворцом</v>
      </c>
      <c r="I2125" s="12">
        <v>1</v>
      </c>
      <c r="J2125" s="12">
        <v>2</v>
      </c>
      <c r="K2125" s="12">
        <v>2</v>
      </c>
      <c r="L2125" s="12">
        <v>1</v>
      </c>
      <c r="M2125" s="12">
        <v>2</v>
      </c>
      <c r="N2125" s="12">
        <v>2</v>
      </c>
      <c r="O2125" s="12">
        <f>COUNTIF($P$2:P2125,P2125)</f>
        <v>28</v>
      </c>
      <c r="P2125" s="12" t="str">
        <f t="shared" si="100"/>
        <v>122010202</v>
      </c>
      <c r="Q2125" s="12" t="str">
        <f t="shared" si="101"/>
        <v>1220102020028</v>
      </c>
      <c r="R2125" s="20" t="s">
        <v>1452</v>
      </c>
      <c r="S2125" s="20" t="s">
        <v>1745</v>
      </c>
      <c r="AW2125" s="12">
        <v>2</v>
      </c>
      <c r="BA2125" s="12" t="s">
        <v>912</v>
      </c>
      <c r="BG2125" s="21">
        <v>1</v>
      </c>
      <c r="BJ2125" s="12">
        <v>1</v>
      </c>
    </row>
    <row r="2126" spans="1:62" ht="45" x14ac:dyDescent="0.25">
      <c r="A2126" s="12">
        <v>1</v>
      </c>
      <c r="B2126" s="11" t="str">
        <f t="shared" si="102"/>
        <v>Общий расчет. Ци Мень. Анализ Дворца. Структуры. ЗВ. ЗВ. Отношение со дворцом</v>
      </c>
      <c r="C2126" s="11" t="str">
        <f>IFERROR(VLOOKUP(I2126,lvl_1[],2,FALSE),"Нет")</f>
        <v>Общий расчет</v>
      </c>
      <c r="D2126" s="11" t="str">
        <f>IFERROR(VLOOKUP(Rule!J2126,lvl_2[],2,FALSE),"Нет")</f>
        <v>Ци Мень</v>
      </c>
      <c r="E2126" s="11" t="str">
        <f>IFERROR(VLOOKUP(Rule!K2126,lvl_3[],2,FALSE),"Нет")</f>
        <v>Анализ Дворца</v>
      </c>
      <c r="F2126" s="11" t="str">
        <f>IFERROR(INDEX(lvl_4[],MATCH(L2126,lvl_4[ID],0),MATCH(TEXT(K2126,"##0"),lvl_4[#Headers],0)),"Нет")</f>
        <v>Структуры</v>
      </c>
      <c r="G2126" s="11" t="str">
        <f>IFERROR(INDEX(lvl_5[],MATCH(M2126,lvl_5[ID],0),MATCH(_xlfn.CONCAT(TEXT(K2126,"##0"),"_",TEXT(L2126,"##0")),lvl_5[#Headers],0)),"Нет")</f>
        <v>ЗВ</v>
      </c>
      <c r="H2126" s="11" t="str">
        <f>IFERROR(INDEX(lvl_6[],MATCH(N2126,lvl_6[ID],0),MATCH(_xlfn.CONCAT(K2126,"_",L2126,"_",M2126),lvl_6[#Headers],0)),"Нет")</f>
        <v>ЗВ. Отношение со дворцом</v>
      </c>
      <c r="I2126" s="12">
        <v>1</v>
      </c>
      <c r="J2126" s="12">
        <v>2</v>
      </c>
      <c r="K2126" s="12">
        <v>2</v>
      </c>
      <c r="L2126" s="12">
        <v>1</v>
      </c>
      <c r="M2126" s="12">
        <v>2</v>
      </c>
      <c r="N2126" s="12">
        <v>2</v>
      </c>
      <c r="O2126" s="12">
        <f>COUNTIF($P$2:P2126,P2126)</f>
        <v>29</v>
      </c>
      <c r="P2126" s="12" t="str">
        <f t="shared" si="100"/>
        <v>122010202</v>
      </c>
      <c r="Q2126" s="12" t="str">
        <f t="shared" si="101"/>
        <v>1220102020029</v>
      </c>
      <c r="R2126" s="20" t="s">
        <v>1452</v>
      </c>
      <c r="S2126" s="20" t="s">
        <v>1746</v>
      </c>
      <c r="AW2126" s="12">
        <v>2</v>
      </c>
      <c r="BA2126" s="12" t="s">
        <v>914</v>
      </c>
      <c r="BG2126" s="21">
        <v>0.9</v>
      </c>
      <c r="BJ2126" s="12">
        <v>1</v>
      </c>
    </row>
    <row r="2127" spans="1:62" ht="45" x14ac:dyDescent="0.25">
      <c r="A2127" s="12">
        <v>1</v>
      </c>
      <c r="B2127" s="11" t="str">
        <f t="shared" si="102"/>
        <v>Общий расчет. Ци Мень. Анализ Дворца. Структуры. ЗВ. ЗВ. Отношение со дворцом</v>
      </c>
      <c r="C2127" s="11" t="str">
        <f>IFERROR(VLOOKUP(I2127,lvl_1[],2,FALSE),"Нет")</f>
        <v>Общий расчет</v>
      </c>
      <c r="D2127" s="11" t="str">
        <f>IFERROR(VLOOKUP(Rule!J2127,lvl_2[],2,FALSE),"Нет")</f>
        <v>Ци Мень</v>
      </c>
      <c r="E2127" s="11" t="str">
        <f>IFERROR(VLOOKUP(Rule!K2127,lvl_3[],2,FALSE),"Нет")</f>
        <v>Анализ Дворца</v>
      </c>
      <c r="F2127" s="11" t="str">
        <f>IFERROR(INDEX(lvl_4[],MATCH(L2127,lvl_4[ID],0),MATCH(TEXT(K2127,"##0"),lvl_4[#Headers],0)),"Нет")</f>
        <v>Структуры</v>
      </c>
      <c r="G2127" s="11" t="str">
        <f>IFERROR(INDEX(lvl_5[],MATCH(M2127,lvl_5[ID],0),MATCH(_xlfn.CONCAT(TEXT(K2127,"##0"),"_",TEXT(L2127,"##0")),lvl_5[#Headers],0)),"Нет")</f>
        <v>ЗВ</v>
      </c>
      <c r="H2127" s="11" t="str">
        <f>IFERROR(INDEX(lvl_6[],MATCH(N2127,lvl_6[ID],0),MATCH(_xlfn.CONCAT(K2127,"_",L2127,"_",M2127),lvl_6[#Headers],0)),"Нет")</f>
        <v>ЗВ. Отношение со дворцом</v>
      </c>
      <c r="I2127" s="12">
        <v>1</v>
      </c>
      <c r="J2127" s="12">
        <v>2</v>
      </c>
      <c r="K2127" s="12">
        <v>2</v>
      </c>
      <c r="L2127" s="12">
        <v>1</v>
      </c>
      <c r="M2127" s="12">
        <v>2</v>
      </c>
      <c r="N2127" s="12">
        <v>2</v>
      </c>
      <c r="O2127" s="12">
        <f>COUNTIF($P$2:P2127,P2127)</f>
        <v>30</v>
      </c>
      <c r="P2127" s="12" t="str">
        <f t="shared" si="100"/>
        <v>122010202</v>
      </c>
      <c r="Q2127" s="12" t="str">
        <f t="shared" si="101"/>
        <v>1220102020030</v>
      </c>
      <c r="R2127" s="20" t="s">
        <v>1452</v>
      </c>
      <c r="S2127" s="20" t="s">
        <v>1746</v>
      </c>
      <c r="AW2127" s="12">
        <v>2</v>
      </c>
      <c r="BA2127" s="12" t="s">
        <v>916</v>
      </c>
      <c r="BG2127" s="21">
        <v>0.9</v>
      </c>
      <c r="BJ2127" s="12">
        <v>1</v>
      </c>
    </row>
    <row r="2128" spans="1:62" ht="45" x14ac:dyDescent="0.25">
      <c r="A2128" s="12">
        <v>1</v>
      </c>
      <c r="B2128" s="11" t="str">
        <f t="shared" si="102"/>
        <v>Общий расчет. Ци Мень. Анализ Дворца. Структуры. ЗВ. ЗВ. Отношение со дворцом</v>
      </c>
      <c r="C2128" s="11" t="str">
        <f>IFERROR(VLOOKUP(I2128,lvl_1[],2,FALSE),"Нет")</f>
        <v>Общий расчет</v>
      </c>
      <c r="D2128" s="11" t="str">
        <f>IFERROR(VLOOKUP(Rule!J2128,lvl_2[],2,FALSE),"Нет")</f>
        <v>Ци Мень</v>
      </c>
      <c r="E2128" s="11" t="str">
        <f>IFERROR(VLOOKUP(Rule!K2128,lvl_3[],2,FALSE),"Нет")</f>
        <v>Анализ Дворца</v>
      </c>
      <c r="F2128" s="11" t="str">
        <f>IFERROR(INDEX(lvl_4[],MATCH(L2128,lvl_4[ID],0),MATCH(TEXT(K2128,"##0"),lvl_4[#Headers],0)),"Нет")</f>
        <v>Структуры</v>
      </c>
      <c r="G2128" s="11" t="str">
        <f>IFERROR(INDEX(lvl_5[],MATCH(M2128,lvl_5[ID],0),MATCH(_xlfn.CONCAT(TEXT(K2128,"##0"),"_",TEXT(L2128,"##0")),lvl_5[#Headers],0)),"Нет")</f>
        <v>ЗВ</v>
      </c>
      <c r="H2128" s="11" t="str">
        <f>IFERROR(INDEX(lvl_6[],MATCH(N2128,lvl_6[ID],0),MATCH(_xlfn.CONCAT(K2128,"_",L2128,"_",M2128),lvl_6[#Headers],0)),"Нет")</f>
        <v>ЗВ. Отношение со дворцом</v>
      </c>
      <c r="I2128" s="12">
        <v>1</v>
      </c>
      <c r="J2128" s="12">
        <v>2</v>
      </c>
      <c r="K2128" s="12">
        <v>2</v>
      </c>
      <c r="L2128" s="12">
        <v>1</v>
      </c>
      <c r="M2128" s="12">
        <v>2</v>
      </c>
      <c r="N2128" s="12">
        <v>2</v>
      </c>
      <c r="O2128" s="12">
        <f>COUNTIF($P$2:P2128,P2128)</f>
        <v>31</v>
      </c>
      <c r="P2128" s="12" t="str">
        <f t="shared" si="100"/>
        <v>122010202</v>
      </c>
      <c r="Q2128" s="12" t="str">
        <f t="shared" si="101"/>
        <v>1220102020031</v>
      </c>
      <c r="R2128" s="20" t="s">
        <v>1452</v>
      </c>
      <c r="S2128" s="20" t="s">
        <v>1747</v>
      </c>
      <c r="AW2128" s="12">
        <v>7</v>
      </c>
      <c r="BA2128" s="12" t="s">
        <v>899</v>
      </c>
      <c r="BG2128" s="21">
        <v>0.9</v>
      </c>
      <c r="BJ2128" s="12">
        <v>1</v>
      </c>
    </row>
    <row r="2129" spans="1:62" ht="45" x14ac:dyDescent="0.25">
      <c r="A2129" s="12">
        <v>1</v>
      </c>
      <c r="B2129" s="11" t="str">
        <f t="shared" si="102"/>
        <v>Общий расчет. Ци Мень. Анализ Дворца. Структуры. ЗВ. ЗВ. Отношение со дворцом</v>
      </c>
      <c r="C2129" s="11" t="str">
        <f>IFERROR(VLOOKUP(I2129,lvl_1[],2,FALSE),"Нет")</f>
        <v>Общий расчет</v>
      </c>
      <c r="D2129" s="11" t="str">
        <f>IFERROR(VLOOKUP(Rule!J2129,lvl_2[],2,FALSE),"Нет")</f>
        <v>Ци Мень</v>
      </c>
      <c r="E2129" s="11" t="str">
        <f>IFERROR(VLOOKUP(Rule!K2129,lvl_3[],2,FALSE),"Нет")</f>
        <v>Анализ Дворца</v>
      </c>
      <c r="F2129" s="11" t="str">
        <f>IFERROR(INDEX(lvl_4[],MATCH(L2129,lvl_4[ID],0),MATCH(TEXT(K2129,"##0"),lvl_4[#Headers],0)),"Нет")</f>
        <v>Структуры</v>
      </c>
      <c r="G2129" s="11" t="str">
        <f>IFERROR(INDEX(lvl_5[],MATCH(M2129,lvl_5[ID],0),MATCH(_xlfn.CONCAT(TEXT(K2129,"##0"),"_",TEXT(L2129,"##0")),lvl_5[#Headers],0)),"Нет")</f>
        <v>ЗВ</v>
      </c>
      <c r="H2129" s="11" t="str">
        <f>IFERROR(INDEX(lvl_6[],MATCH(N2129,lvl_6[ID],0),MATCH(_xlfn.CONCAT(K2129,"_",L2129,"_",M2129),lvl_6[#Headers],0)),"Нет")</f>
        <v>ЗВ. Отношение со дворцом</v>
      </c>
      <c r="I2129" s="12">
        <v>1</v>
      </c>
      <c r="J2129" s="12">
        <v>2</v>
      </c>
      <c r="K2129" s="12">
        <v>2</v>
      </c>
      <c r="L2129" s="12">
        <v>1</v>
      </c>
      <c r="M2129" s="12">
        <v>2</v>
      </c>
      <c r="N2129" s="12">
        <v>2</v>
      </c>
      <c r="O2129" s="12">
        <f>COUNTIF($P$2:P2129,P2129)</f>
        <v>32</v>
      </c>
      <c r="P2129" s="12" t="str">
        <f t="shared" si="100"/>
        <v>122010202</v>
      </c>
      <c r="Q2129" s="12" t="str">
        <f t="shared" si="101"/>
        <v>1220102020032</v>
      </c>
      <c r="R2129" s="20" t="s">
        <v>1452</v>
      </c>
      <c r="S2129" s="20" t="s">
        <v>1747</v>
      </c>
      <c r="AW2129" s="12">
        <v>7</v>
      </c>
      <c r="BA2129" s="12" t="s">
        <v>901</v>
      </c>
      <c r="BG2129" s="21">
        <v>0.9</v>
      </c>
      <c r="BJ2129" s="12">
        <v>1</v>
      </c>
    </row>
    <row r="2130" spans="1:62" ht="45" x14ac:dyDescent="0.25">
      <c r="A2130" s="12">
        <v>1</v>
      </c>
      <c r="B2130" s="11" t="str">
        <f t="shared" si="102"/>
        <v>Общий расчет. Ци Мень. Анализ Дворца. Структуры. ЗВ. ЗВ. Отношение со дворцом</v>
      </c>
      <c r="C2130" s="11" t="str">
        <f>IFERROR(VLOOKUP(I2130,lvl_1[],2,FALSE),"Нет")</f>
        <v>Общий расчет</v>
      </c>
      <c r="D2130" s="11" t="str">
        <f>IFERROR(VLOOKUP(Rule!J2130,lvl_2[],2,FALSE),"Нет")</f>
        <v>Ци Мень</v>
      </c>
      <c r="E2130" s="11" t="str">
        <f>IFERROR(VLOOKUP(Rule!K2130,lvl_3[],2,FALSE),"Нет")</f>
        <v>Анализ Дворца</v>
      </c>
      <c r="F2130" s="11" t="str">
        <f>IFERROR(INDEX(lvl_4[],MATCH(L2130,lvl_4[ID],0),MATCH(TEXT(K2130,"##0"),lvl_4[#Headers],0)),"Нет")</f>
        <v>Структуры</v>
      </c>
      <c r="G2130" s="11" t="str">
        <f>IFERROR(INDEX(lvl_5[],MATCH(M2130,lvl_5[ID],0),MATCH(_xlfn.CONCAT(TEXT(K2130,"##0"),"_",TEXT(L2130,"##0")),lvl_5[#Headers],0)),"Нет")</f>
        <v>ЗВ</v>
      </c>
      <c r="H2130" s="11" t="str">
        <f>IFERROR(INDEX(lvl_6[],MATCH(N2130,lvl_6[ID],0),MATCH(_xlfn.CONCAT(K2130,"_",L2130,"_",M2130),lvl_6[#Headers],0)),"Нет")</f>
        <v>ЗВ. Отношение со дворцом</v>
      </c>
      <c r="I2130" s="12">
        <v>1</v>
      </c>
      <c r="J2130" s="12">
        <v>2</v>
      </c>
      <c r="K2130" s="12">
        <v>2</v>
      </c>
      <c r="L2130" s="12">
        <v>1</v>
      </c>
      <c r="M2130" s="12">
        <v>2</v>
      </c>
      <c r="N2130" s="12">
        <v>2</v>
      </c>
      <c r="O2130" s="12">
        <f>COUNTIF($P$2:P2130,P2130)</f>
        <v>33</v>
      </c>
      <c r="P2130" s="12" t="str">
        <f t="shared" si="100"/>
        <v>122010202</v>
      </c>
      <c r="Q2130" s="12" t="str">
        <f t="shared" si="101"/>
        <v>1220102020033</v>
      </c>
      <c r="R2130" s="20" t="s">
        <v>1452</v>
      </c>
      <c r="S2130" s="20" t="s">
        <v>1748</v>
      </c>
      <c r="AW2130" s="12">
        <v>7</v>
      </c>
      <c r="BA2130" s="12" t="s">
        <v>903</v>
      </c>
      <c r="BG2130" s="21">
        <v>0</v>
      </c>
      <c r="BJ2130" s="12">
        <v>1</v>
      </c>
    </row>
    <row r="2131" spans="1:62" ht="45" x14ac:dyDescent="0.25">
      <c r="A2131" s="12">
        <v>1</v>
      </c>
      <c r="B2131" s="11" t="str">
        <f t="shared" si="102"/>
        <v>Общий расчет. Ци Мень. Анализ Дворца. Структуры. ЗВ. ЗВ. Отношение со дворцом</v>
      </c>
      <c r="C2131" s="11" t="str">
        <f>IFERROR(VLOOKUP(I2131,lvl_1[],2,FALSE),"Нет")</f>
        <v>Общий расчет</v>
      </c>
      <c r="D2131" s="11" t="str">
        <f>IFERROR(VLOOKUP(Rule!J2131,lvl_2[],2,FALSE),"Нет")</f>
        <v>Ци Мень</v>
      </c>
      <c r="E2131" s="11" t="str">
        <f>IFERROR(VLOOKUP(Rule!K2131,lvl_3[],2,FALSE),"Нет")</f>
        <v>Анализ Дворца</v>
      </c>
      <c r="F2131" s="11" t="str">
        <f>IFERROR(INDEX(lvl_4[],MATCH(L2131,lvl_4[ID],0),MATCH(TEXT(K2131,"##0"),lvl_4[#Headers],0)),"Нет")</f>
        <v>Структуры</v>
      </c>
      <c r="G2131" s="11" t="str">
        <f>IFERROR(INDEX(lvl_5[],MATCH(M2131,lvl_5[ID],0),MATCH(_xlfn.CONCAT(TEXT(K2131,"##0"),"_",TEXT(L2131,"##0")),lvl_5[#Headers],0)),"Нет")</f>
        <v>ЗВ</v>
      </c>
      <c r="H2131" s="11" t="str">
        <f>IFERROR(INDEX(lvl_6[],MATCH(N2131,lvl_6[ID],0),MATCH(_xlfn.CONCAT(K2131,"_",L2131,"_",M2131),lvl_6[#Headers],0)),"Нет")</f>
        <v>ЗВ. Отношение со дворцом</v>
      </c>
      <c r="I2131" s="12">
        <v>1</v>
      </c>
      <c r="J2131" s="12">
        <v>2</v>
      </c>
      <c r="K2131" s="12">
        <v>2</v>
      </c>
      <c r="L2131" s="12">
        <v>1</v>
      </c>
      <c r="M2131" s="12">
        <v>2</v>
      </c>
      <c r="N2131" s="12">
        <v>2</v>
      </c>
      <c r="O2131" s="12">
        <f>COUNTIF($P$2:P2131,P2131)</f>
        <v>34</v>
      </c>
      <c r="P2131" s="12" t="str">
        <f t="shared" si="100"/>
        <v>122010202</v>
      </c>
      <c r="Q2131" s="12" t="str">
        <f t="shared" si="101"/>
        <v>1220102020034</v>
      </c>
      <c r="R2131" s="20" t="s">
        <v>1452</v>
      </c>
      <c r="S2131" s="20" t="s">
        <v>1748</v>
      </c>
      <c r="AW2131" s="12">
        <v>7</v>
      </c>
      <c r="BA2131" s="12" t="s">
        <v>905</v>
      </c>
      <c r="BG2131" s="21">
        <v>0</v>
      </c>
      <c r="BJ2131" s="12">
        <v>1</v>
      </c>
    </row>
    <row r="2132" spans="1:62" ht="45" x14ac:dyDescent="0.25">
      <c r="A2132" s="12">
        <v>1</v>
      </c>
      <c r="B2132" s="11" t="str">
        <f t="shared" si="102"/>
        <v>Общий расчет. Ци Мень. Анализ Дворца. Структуры. ЗВ. ЗВ. Отношение со дворцом</v>
      </c>
      <c r="C2132" s="11" t="str">
        <f>IFERROR(VLOOKUP(I2132,lvl_1[],2,FALSE),"Нет")</f>
        <v>Общий расчет</v>
      </c>
      <c r="D2132" s="11" t="str">
        <f>IFERROR(VLOOKUP(Rule!J2132,lvl_2[],2,FALSE),"Нет")</f>
        <v>Ци Мень</v>
      </c>
      <c r="E2132" s="11" t="str">
        <f>IFERROR(VLOOKUP(Rule!K2132,lvl_3[],2,FALSE),"Нет")</f>
        <v>Анализ Дворца</v>
      </c>
      <c r="F2132" s="11" t="str">
        <f>IFERROR(INDEX(lvl_4[],MATCH(L2132,lvl_4[ID],0),MATCH(TEXT(K2132,"##0"),lvl_4[#Headers],0)),"Нет")</f>
        <v>Структуры</v>
      </c>
      <c r="G2132" s="11" t="str">
        <f>IFERROR(INDEX(lvl_5[],MATCH(M2132,lvl_5[ID],0),MATCH(_xlfn.CONCAT(TEXT(K2132,"##0"),"_",TEXT(L2132,"##0")),lvl_5[#Headers],0)),"Нет")</f>
        <v>ЗВ</v>
      </c>
      <c r="H2132" s="11" t="str">
        <f>IFERROR(INDEX(lvl_6[],MATCH(N2132,lvl_6[ID],0),MATCH(_xlfn.CONCAT(K2132,"_",L2132,"_",M2132),lvl_6[#Headers],0)),"Нет")</f>
        <v>ЗВ. Отношение со дворцом</v>
      </c>
      <c r="I2132" s="12">
        <v>1</v>
      </c>
      <c r="J2132" s="12">
        <v>2</v>
      </c>
      <c r="K2132" s="12">
        <v>2</v>
      </c>
      <c r="L2132" s="12">
        <v>1</v>
      </c>
      <c r="M2132" s="12">
        <v>2</v>
      </c>
      <c r="N2132" s="12">
        <v>2</v>
      </c>
      <c r="O2132" s="12">
        <f>COUNTIF($P$2:P2132,P2132)</f>
        <v>35</v>
      </c>
      <c r="P2132" s="12" t="str">
        <f t="shared" si="100"/>
        <v>122010202</v>
      </c>
      <c r="Q2132" s="12" t="str">
        <f t="shared" si="101"/>
        <v>1220102020035</v>
      </c>
      <c r="R2132" s="20" t="s">
        <v>1452</v>
      </c>
      <c r="S2132" s="20" t="s">
        <v>1749</v>
      </c>
      <c r="AW2132" s="12">
        <v>7</v>
      </c>
      <c r="BA2132" s="12" t="s">
        <v>907</v>
      </c>
      <c r="BG2132" s="21">
        <v>0.5</v>
      </c>
      <c r="BJ2132" s="12">
        <v>1</v>
      </c>
    </row>
    <row r="2133" spans="1:62" ht="45" x14ac:dyDescent="0.25">
      <c r="A2133" s="12">
        <v>1</v>
      </c>
      <c r="B2133" s="11" t="str">
        <f t="shared" si="102"/>
        <v>Общий расчет. Ци Мень. Анализ Дворца. Структуры. ЗВ. ЗВ. Отношение со дворцом</v>
      </c>
      <c r="C2133" s="11" t="str">
        <f>IFERROR(VLOOKUP(I2133,lvl_1[],2,FALSE),"Нет")</f>
        <v>Общий расчет</v>
      </c>
      <c r="D2133" s="11" t="str">
        <f>IFERROR(VLOOKUP(Rule!J2133,lvl_2[],2,FALSE),"Нет")</f>
        <v>Ци Мень</v>
      </c>
      <c r="E2133" s="11" t="str">
        <f>IFERROR(VLOOKUP(Rule!K2133,lvl_3[],2,FALSE),"Нет")</f>
        <v>Анализ Дворца</v>
      </c>
      <c r="F2133" s="11" t="str">
        <f>IFERROR(INDEX(lvl_4[],MATCH(L2133,lvl_4[ID],0),MATCH(TEXT(K2133,"##0"),lvl_4[#Headers],0)),"Нет")</f>
        <v>Структуры</v>
      </c>
      <c r="G2133" s="11" t="str">
        <f>IFERROR(INDEX(lvl_5[],MATCH(M2133,lvl_5[ID],0),MATCH(_xlfn.CONCAT(TEXT(K2133,"##0"),"_",TEXT(L2133,"##0")),lvl_5[#Headers],0)),"Нет")</f>
        <v>ЗВ</v>
      </c>
      <c r="H2133" s="11" t="str">
        <f>IFERROR(INDEX(lvl_6[],MATCH(N2133,lvl_6[ID],0),MATCH(_xlfn.CONCAT(K2133,"_",L2133,"_",M2133),lvl_6[#Headers],0)),"Нет")</f>
        <v>ЗВ. Отношение со дворцом</v>
      </c>
      <c r="I2133" s="12">
        <v>1</v>
      </c>
      <c r="J2133" s="12">
        <v>2</v>
      </c>
      <c r="K2133" s="12">
        <v>2</v>
      </c>
      <c r="L2133" s="12">
        <v>1</v>
      </c>
      <c r="M2133" s="12">
        <v>2</v>
      </c>
      <c r="N2133" s="12">
        <v>2</v>
      </c>
      <c r="O2133" s="12">
        <f>COUNTIF($P$2:P2133,P2133)</f>
        <v>36</v>
      </c>
      <c r="P2133" s="12" t="str">
        <f t="shared" si="100"/>
        <v>122010202</v>
      </c>
      <c r="Q2133" s="12" t="str">
        <f t="shared" si="101"/>
        <v>1220102020036</v>
      </c>
      <c r="R2133" s="20" t="s">
        <v>1452</v>
      </c>
      <c r="S2133" s="20" t="s">
        <v>1749</v>
      </c>
      <c r="AW2133" s="12">
        <v>7</v>
      </c>
      <c r="BA2133" s="12" t="s">
        <v>908</v>
      </c>
      <c r="BG2133" s="21">
        <v>0.5</v>
      </c>
      <c r="BJ2133" s="12">
        <v>1</v>
      </c>
    </row>
    <row r="2134" spans="1:62" ht="45" x14ac:dyDescent="0.25">
      <c r="A2134" s="12">
        <v>1</v>
      </c>
      <c r="B2134" s="11" t="str">
        <f t="shared" si="102"/>
        <v>Общий расчет. Ци Мень. Анализ Дворца. Структуры. ЗВ. ЗВ. Отношение со дворцом</v>
      </c>
      <c r="C2134" s="11" t="str">
        <f>IFERROR(VLOOKUP(I2134,lvl_1[],2,FALSE),"Нет")</f>
        <v>Общий расчет</v>
      </c>
      <c r="D2134" s="11" t="str">
        <f>IFERROR(VLOOKUP(Rule!J2134,lvl_2[],2,FALSE),"Нет")</f>
        <v>Ци Мень</v>
      </c>
      <c r="E2134" s="11" t="str">
        <f>IFERROR(VLOOKUP(Rule!K2134,lvl_3[],2,FALSE),"Нет")</f>
        <v>Анализ Дворца</v>
      </c>
      <c r="F2134" s="11" t="str">
        <f>IFERROR(INDEX(lvl_4[],MATCH(L2134,lvl_4[ID],0),MATCH(TEXT(K2134,"##0"),lvl_4[#Headers],0)),"Нет")</f>
        <v>Структуры</v>
      </c>
      <c r="G2134" s="11" t="str">
        <f>IFERROR(INDEX(lvl_5[],MATCH(M2134,lvl_5[ID],0),MATCH(_xlfn.CONCAT(TEXT(K2134,"##0"),"_",TEXT(L2134,"##0")),lvl_5[#Headers],0)),"Нет")</f>
        <v>ЗВ</v>
      </c>
      <c r="H2134" s="11" t="str">
        <f>IFERROR(INDEX(lvl_6[],MATCH(N2134,lvl_6[ID],0),MATCH(_xlfn.CONCAT(K2134,"_",L2134,"_",M2134),lvl_6[#Headers],0)),"Нет")</f>
        <v>ЗВ. Отношение со дворцом</v>
      </c>
      <c r="I2134" s="12">
        <v>1</v>
      </c>
      <c r="J2134" s="12">
        <v>2</v>
      </c>
      <c r="K2134" s="12">
        <v>2</v>
      </c>
      <c r="L2134" s="12">
        <v>1</v>
      </c>
      <c r="M2134" s="12">
        <v>2</v>
      </c>
      <c r="N2134" s="12">
        <v>2</v>
      </c>
      <c r="O2134" s="12">
        <f>COUNTIF($P$2:P2134,P2134)</f>
        <v>37</v>
      </c>
      <c r="P2134" s="12" t="str">
        <f t="shared" si="100"/>
        <v>122010202</v>
      </c>
      <c r="Q2134" s="12" t="str">
        <f t="shared" si="101"/>
        <v>1220102020037</v>
      </c>
      <c r="R2134" s="20" t="s">
        <v>1452</v>
      </c>
      <c r="S2134" s="20" t="s">
        <v>1750</v>
      </c>
      <c r="AW2134" s="12">
        <v>7</v>
      </c>
      <c r="BA2134" s="12" t="s">
        <v>910</v>
      </c>
      <c r="BG2134" s="21">
        <v>1</v>
      </c>
      <c r="BJ2134" s="12">
        <v>1</v>
      </c>
    </row>
    <row r="2135" spans="1:62" ht="45" x14ac:dyDescent="0.25">
      <c r="A2135" s="12">
        <v>1</v>
      </c>
      <c r="B2135" s="11" t="str">
        <f t="shared" si="102"/>
        <v>Общий расчет. Ци Мень. Анализ Дворца. Структуры. ЗВ. ЗВ. Отношение со дворцом</v>
      </c>
      <c r="C2135" s="11" t="str">
        <f>IFERROR(VLOOKUP(I2135,lvl_1[],2,FALSE),"Нет")</f>
        <v>Общий расчет</v>
      </c>
      <c r="D2135" s="11" t="str">
        <f>IFERROR(VLOOKUP(Rule!J2135,lvl_2[],2,FALSE),"Нет")</f>
        <v>Ци Мень</v>
      </c>
      <c r="E2135" s="11" t="str">
        <f>IFERROR(VLOOKUP(Rule!K2135,lvl_3[],2,FALSE),"Нет")</f>
        <v>Анализ Дворца</v>
      </c>
      <c r="F2135" s="11" t="str">
        <f>IFERROR(INDEX(lvl_4[],MATCH(L2135,lvl_4[ID],0),MATCH(TEXT(K2135,"##0"),lvl_4[#Headers],0)),"Нет")</f>
        <v>Структуры</v>
      </c>
      <c r="G2135" s="11" t="str">
        <f>IFERROR(INDEX(lvl_5[],MATCH(M2135,lvl_5[ID],0),MATCH(_xlfn.CONCAT(TEXT(K2135,"##0"),"_",TEXT(L2135,"##0")),lvl_5[#Headers],0)),"Нет")</f>
        <v>ЗВ</v>
      </c>
      <c r="H2135" s="11" t="str">
        <f>IFERROR(INDEX(lvl_6[],MATCH(N2135,lvl_6[ID],0),MATCH(_xlfn.CONCAT(K2135,"_",L2135,"_",M2135),lvl_6[#Headers],0)),"Нет")</f>
        <v>ЗВ. Отношение со дворцом</v>
      </c>
      <c r="I2135" s="12">
        <v>1</v>
      </c>
      <c r="J2135" s="12">
        <v>2</v>
      </c>
      <c r="K2135" s="12">
        <v>2</v>
      </c>
      <c r="L2135" s="12">
        <v>1</v>
      </c>
      <c r="M2135" s="12">
        <v>2</v>
      </c>
      <c r="N2135" s="12">
        <v>2</v>
      </c>
      <c r="O2135" s="12">
        <f>COUNTIF($P$2:P2135,P2135)</f>
        <v>38</v>
      </c>
      <c r="P2135" s="12" t="str">
        <f t="shared" si="100"/>
        <v>122010202</v>
      </c>
      <c r="Q2135" s="12" t="str">
        <f t="shared" si="101"/>
        <v>1220102020038</v>
      </c>
      <c r="R2135" s="20" t="s">
        <v>1452</v>
      </c>
      <c r="S2135" s="20" t="s">
        <v>1750</v>
      </c>
      <c r="AW2135" s="12">
        <v>7</v>
      </c>
      <c r="BA2135" s="12" t="s">
        <v>912</v>
      </c>
      <c r="BG2135" s="21">
        <v>1</v>
      </c>
      <c r="BJ2135" s="12">
        <v>1</v>
      </c>
    </row>
    <row r="2136" spans="1:62" ht="45" x14ac:dyDescent="0.25">
      <c r="A2136" s="12">
        <v>1</v>
      </c>
      <c r="B2136" s="11" t="str">
        <f t="shared" si="102"/>
        <v>Общий расчет. Ци Мень. Анализ Дворца. Структуры. ЗВ. ЗВ. Отношение со дворцом</v>
      </c>
      <c r="C2136" s="11" t="str">
        <f>IFERROR(VLOOKUP(I2136,lvl_1[],2,FALSE),"Нет")</f>
        <v>Общий расчет</v>
      </c>
      <c r="D2136" s="11" t="str">
        <f>IFERROR(VLOOKUP(Rule!J2136,lvl_2[],2,FALSE),"Нет")</f>
        <v>Ци Мень</v>
      </c>
      <c r="E2136" s="11" t="str">
        <f>IFERROR(VLOOKUP(Rule!K2136,lvl_3[],2,FALSE),"Нет")</f>
        <v>Анализ Дворца</v>
      </c>
      <c r="F2136" s="11" t="str">
        <f>IFERROR(INDEX(lvl_4[],MATCH(L2136,lvl_4[ID],0),MATCH(TEXT(K2136,"##0"),lvl_4[#Headers],0)),"Нет")</f>
        <v>Структуры</v>
      </c>
      <c r="G2136" s="11" t="str">
        <f>IFERROR(INDEX(lvl_5[],MATCH(M2136,lvl_5[ID],0),MATCH(_xlfn.CONCAT(TEXT(K2136,"##0"),"_",TEXT(L2136,"##0")),lvl_5[#Headers],0)),"Нет")</f>
        <v>ЗВ</v>
      </c>
      <c r="H2136" s="11" t="str">
        <f>IFERROR(INDEX(lvl_6[],MATCH(N2136,lvl_6[ID],0),MATCH(_xlfn.CONCAT(K2136,"_",L2136,"_",M2136),lvl_6[#Headers],0)),"Нет")</f>
        <v>ЗВ. Отношение со дворцом</v>
      </c>
      <c r="I2136" s="12">
        <v>1</v>
      </c>
      <c r="J2136" s="12">
        <v>2</v>
      </c>
      <c r="K2136" s="12">
        <v>2</v>
      </c>
      <c r="L2136" s="12">
        <v>1</v>
      </c>
      <c r="M2136" s="12">
        <v>2</v>
      </c>
      <c r="N2136" s="12">
        <v>2</v>
      </c>
      <c r="O2136" s="12">
        <f>COUNTIF($P$2:P2136,P2136)</f>
        <v>39</v>
      </c>
      <c r="P2136" s="12" t="str">
        <f t="shared" si="100"/>
        <v>122010202</v>
      </c>
      <c r="Q2136" s="12" t="str">
        <f t="shared" si="101"/>
        <v>1220102020039</v>
      </c>
      <c r="R2136" s="20" t="s">
        <v>1452</v>
      </c>
      <c r="S2136" s="20" t="s">
        <v>1751</v>
      </c>
      <c r="AW2136" s="12">
        <v>7</v>
      </c>
      <c r="BA2136" s="12" t="s">
        <v>914</v>
      </c>
      <c r="BG2136" s="21">
        <v>1</v>
      </c>
      <c r="BJ2136" s="12">
        <v>1</v>
      </c>
    </row>
    <row r="2137" spans="1:62" ht="45" x14ac:dyDescent="0.25">
      <c r="A2137" s="12">
        <v>1</v>
      </c>
      <c r="B2137" s="11" t="str">
        <f t="shared" si="102"/>
        <v>Общий расчет. Ци Мень. Анализ Дворца. Структуры. ЗВ. ЗВ. Отношение со дворцом</v>
      </c>
      <c r="C2137" s="11" t="str">
        <f>IFERROR(VLOOKUP(I2137,lvl_1[],2,FALSE),"Нет")</f>
        <v>Общий расчет</v>
      </c>
      <c r="D2137" s="11" t="str">
        <f>IFERROR(VLOOKUP(Rule!J2137,lvl_2[],2,FALSE),"Нет")</f>
        <v>Ци Мень</v>
      </c>
      <c r="E2137" s="11" t="str">
        <f>IFERROR(VLOOKUP(Rule!K2137,lvl_3[],2,FALSE),"Нет")</f>
        <v>Анализ Дворца</v>
      </c>
      <c r="F2137" s="11" t="str">
        <f>IFERROR(INDEX(lvl_4[],MATCH(L2137,lvl_4[ID],0),MATCH(TEXT(K2137,"##0"),lvl_4[#Headers],0)),"Нет")</f>
        <v>Структуры</v>
      </c>
      <c r="G2137" s="11" t="str">
        <f>IFERROR(INDEX(lvl_5[],MATCH(M2137,lvl_5[ID],0),MATCH(_xlfn.CONCAT(TEXT(K2137,"##0"),"_",TEXT(L2137,"##0")),lvl_5[#Headers],0)),"Нет")</f>
        <v>ЗВ</v>
      </c>
      <c r="H2137" s="11" t="str">
        <f>IFERROR(INDEX(lvl_6[],MATCH(N2137,lvl_6[ID],0),MATCH(_xlfn.CONCAT(K2137,"_",L2137,"_",M2137),lvl_6[#Headers],0)),"Нет")</f>
        <v>ЗВ. Отношение со дворцом</v>
      </c>
      <c r="I2137" s="12">
        <v>1</v>
      </c>
      <c r="J2137" s="12">
        <v>2</v>
      </c>
      <c r="K2137" s="12">
        <v>2</v>
      </c>
      <c r="L2137" s="12">
        <v>1</v>
      </c>
      <c r="M2137" s="12">
        <v>2</v>
      </c>
      <c r="N2137" s="12">
        <v>2</v>
      </c>
      <c r="O2137" s="12">
        <f>COUNTIF($P$2:P2137,P2137)</f>
        <v>40</v>
      </c>
      <c r="P2137" s="12" t="str">
        <f t="shared" si="100"/>
        <v>122010202</v>
      </c>
      <c r="Q2137" s="12" t="str">
        <f t="shared" si="101"/>
        <v>1220102020040</v>
      </c>
      <c r="R2137" s="20" t="s">
        <v>1452</v>
      </c>
      <c r="S2137" s="20" t="s">
        <v>1751</v>
      </c>
      <c r="AW2137" s="12">
        <v>7</v>
      </c>
      <c r="BA2137" s="12" t="s">
        <v>916</v>
      </c>
      <c r="BG2137" s="21">
        <v>1</v>
      </c>
      <c r="BJ2137" s="12">
        <v>1</v>
      </c>
    </row>
    <row r="2138" spans="1:62" ht="45" x14ac:dyDescent="0.25">
      <c r="A2138" s="12">
        <v>1</v>
      </c>
      <c r="B2138" s="11" t="str">
        <f t="shared" si="102"/>
        <v>Общий расчет. Ци Мень. Анализ Дворца. Структуры. ЗВ. ЗВ. Отношение со дворцом</v>
      </c>
      <c r="C2138" s="11" t="str">
        <f>IFERROR(VLOOKUP(I2138,lvl_1[],2,FALSE),"Нет")</f>
        <v>Общий расчет</v>
      </c>
      <c r="D2138" s="11" t="str">
        <f>IFERROR(VLOOKUP(Rule!J2138,lvl_2[],2,FALSE),"Нет")</f>
        <v>Ци Мень</v>
      </c>
      <c r="E2138" s="11" t="str">
        <f>IFERROR(VLOOKUP(Rule!K2138,lvl_3[],2,FALSE),"Нет")</f>
        <v>Анализ Дворца</v>
      </c>
      <c r="F2138" s="11" t="str">
        <f>IFERROR(INDEX(lvl_4[],MATCH(L2138,lvl_4[ID],0),MATCH(TEXT(K2138,"##0"),lvl_4[#Headers],0)),"Нет")</f>
        <v>Структуры</v>
      </c>
      <c r="G2138" s="11" t="str">
        <f>IFERROR(INDEX(lvl_5[],MATCH(M2138,lvl_5[ID],0),MATCH(_xlfn.CONCAT(TEXT(K2138,"##0"),"_",TEXT(L2138,"##0")),lvl_5[#Headers],0)),"Нет")</f>
        <v>ЗВ</v>
      </c>
      <c r="H2138" s="11" t="str">
        <f>IFERROR(INDEX(lvl_6[],MATCH(N2138,lvl_6[ID],0),MATCH(_xlfn.CONCAT(K2138,"_",L2138,"_",M2138),lvl_6[#Headers],0)),"Нет")</f>
        <v>ЗВ. Отношение со дворцом</v>
      </c>
      <c r="I2138" s="12">
        <v>1</v>
      </c>
      <c r="J2138" s="12">
        <v>2</v>
      </c>
      <c r="K2138" s="12">
        <v>2</v>
      </c>
      <c r="L2138" s="12">
        <v>1</v>
      </c>
      <c r="M2138" s="12">
        <v>2</v>
      </c>
      <c r="N2138" s="12">
        <v>2</v>
      </c>
      <c r="O2138" s="12">
        <f>COUNTIF($P$2:P2138,P2138)</f>
        <v>41</v>
      </c>
      <c r="P2138" s="12" t="str">
        <f t="shared" si="100"/>
        <v>122010202</v>
      </c>
      <c r="Q2138" s="12" t="str">
        <f t="shared" si="101"/>
        <v>1220102020041</v>
      </c>
      <c r="R2138" s="20" t="s">
        <v>1452</v>
      </c>
      <c r="S2138" s="20" t="s">
        <v>1752</v>
      </c>
      <c r="AW2138" s="12">
        <v>6</v>
      </c>
      <c r="BA2138" s="12" t="s">
        <v>899</v>
      </c>
      <c r="BG2138" s="21">
        <v>0.9</v>
      </c>
      <c r="BJ2138" s="12">
        <v>1</v>
      </c>
    </row>
    <row r="2139" spans="1:62" ht="45" x14ac:dyDescent="0.25">
      <c r="A2139" s="12">
        <v>1</v>
      </c>
      <c r="B2139" s="11" t="str">
        <f t="shared" si="102"/>
        <v>Общий расчет. Ци Мень. Анализ Дворца. Структуры. ЗВ. ЗВ. Отношение со дворцом</v>
      </c>
      <c r="C2139" s="11" t="str">
        <f>IFERROR(VLOOKUP(I2139,lvl_1[],2,FALSE),"Нет")</f>
        <v>Общий расчет</v>
      </c>
      <c r="D2139" s="11" t="str">
        <f>IFERROR(VLOOKUP(Rule!J2139,lvl_2[],2,FALSE),"Нет")</f>
        <v>Ци Мень</v>
      </c>
      <c r="E2139" s="11" t="str">
        <f>IFERROR(VLOOKUP(Rule!K2139,lvl_3[],2,FALSE),"Нет")</f>
        <v>Анализ Дворца</v>
      </c>
      <c r="F2139" s="11" t="str">
        <f>IFERROR(INDEX(lvl_4[],MATCH(L2139,lvl_4[ID],0),MATCH(TEXT(K2139,"##0"),lvl_4[#Headers],0)),"Нет")</f>
        <v>Структуры</v>
      </c>
      <c r="G2139" s="11" t="str">
        <f>IFERROR(INDEX(lvl_5[],MATCH(M2139,lvl_5[ID],0),MATCH(_xlfn.CONCAT(TEXT(K2139,"##0"),"_",TEXT(L2139,"##0")),lvl_5[#Headers],0)),"Нет")</f>
        <v>ЗВ</v>
      </c>
      <c r="H2139" s="11" t="str">
        <f>IFERROR(INDEX(lvl_6[],MATCH(N2139,lvl_6[ID],0),MATCH(_xlfn.CONCAT(K2139,"_",L2139,"_",M2139),lvl_6[#Headers],0)),"Нет")</f>
        <v>ЗВ. Отношение со дворцом</v>
      </c>
      <c r="I2139" s="12">
        <v>1</v>
      </c>
      <c r="J2139" s="12">
        <v>2</v>
      </c>
      <c r="K2139" s="12">
        <v>2</v>
      </c>
      <c r="L2139" s="12">
        <v>1</v>
      </c>
      <c r="M2139" s="12">
        <v>2</v>
      </c>
      <c r="N2139" s="12">
        <v>2</v>
      </c>
      <c r="O2139" s="12">
        <f>COUNTIF($P$2:P2139,P2139)</f>
        <v>42</v>
      </c>
      <c r="P2139" s="12" t="str">
        <f t="shared" si="100"/>
        <v>122010202</v>
      </c>
      <c r="Q2139" s="12" t="str">
        <f t="shared" si="101"/>
        <v>1220102020042</v>
      </c>
      <c r="R2139" s="20" t="s">
        <v>1452</v>
      </c>
      <c r="S2139" s="20" t="s">
        <v>1752</v>
      </c>
      <c r="AW2139" s="12">
        <v>6</v>
      </c>
      <c r="BA2139" s="12" t="s">
        <v>901</v>
      </c>
      <c r="BG2139" s="21">
        <v>0.9</v>
      </c>
      <c r="BJ2139" s="12">
        <v>1</v>
      </c>
    </row>
    <row r="2140" spans="1:62" ht="45" x14ac:dyDescent="0.25">
      <c r="A2140" s="12">
        <v>1</v>
      </c>
      <c r="B2140" s="11" t="str">
        <f t="shared" si="102"/>
        <v>Общий расчет. Ци Мень. Анализ Дворца. Структуры. ЗВ. ЗВ. Отношение со дворцом</v>
      </c>
      <c r="C2140" s="11" t="str">
        <f>IFERROR(VLOOKUP(I2140,lvl_1[],2,FALSE),"Нет")</f>
        <v>Общий расчет</v>
      </c>
      <c r="D2140" s="11" t="str">
        <f>IFERROR(VLOOKUP(Rule!J2140,lvl_2[],2,FALSE),"Нет")</f>
        <v>Ци Мень</v>
      </c>
      <c r="E2140" s="11" t="str">
        <f>IFERROR(VLOOKUP(Rule!K2140,lvl_3[],2,FALSE),"Нет")</f>
        <v>Анализ Дворца</v>
      </c>
      <c r="F2140" s="11" t="str">
        <f>IFERROR(INDEX(lvl_4[],MATCH(L2140,lvl_4[ID],0),MATCH(TEXT(K2140,"##0"),lvl_4[#Headers],0)),"Нет")</f>
        <v>Структуры</v>
      </c>
      <c r="G2140" s="11" t="str">
        <f>IFERROR(INDEX(lvl_5[],MATCH(M2140,lvl_5[ID],0),MATCH(_xlfn.CONCAT(TEXT(K2140,"##0"),"_",TEXT(L2140,"##0")),lvl_5[#Headers],0)),"Нет")</f>
        <v>ЗВ</v>
      </c>
      <c r="H2140" s="11" t="str">
        <f>IFERROR(INDEX(lvl_6[],MATCH(N2140,lvl_6[ID],0),MATCH(_xlfn.CONCAT(K2140,"_",L2140,"_",M2140),lvl_6[#Headers],0)),"Нет")</f>
        <v>ЗВ. Отношение со дворцом</v>
      </c>
      <c r="I2140" s="12">
        <v>1</v>
      </c>
      <c r="J2140" s="12">
        <v>2</v>
      </c>
      <c r="K2140" s="12">
        <v>2</v>
      </c>
      <c r="L2140" s="12">
        <v>1</v>
      </c>
      <c r="M2140" s="12">
        <v>2</v>
      </c>
      <c r="N2140" s="12">
        <v>2</v>
      </c>
      <c r="O2140" s="12">
        <f>COUNTIF($P$2:P2140,P2140)</f>
        <v>43</v>
      </c>
      <c r="P2140" s="12" t="str">
        <f t="shared" si="100"/>
        <v>122010202</v>
      </c>
      <c r="Q2140" s="12" t="str">
        <f t="shared" si="101"/>
        <v>1220102020043</v>
      </c>
      <c r="R2140" s="20" t="s">
        <v>1452</v>
      </c>
      <c r="S2140" s="20" t="s">
        <v>1753</v>
      </c>
      <c r="AW2140" s="12">
        <v>6</v>
      </c>
      <c r="BA2140" s="12" t="s">
        <v>903</v>
      </c>
      <c r="BG2140" s="21">
        <v>0</v>
      </c>
      <c r="BJ2140" s="12">
        <v>1</v>
      </c>
    </row>
    <row r="2141" spans="1:62" ht="45" x14ac:dyDescent="0.25">
      <c r="A2141" s="12">
        <v>1</v>
      </c>
      <c r="B2141" s="11" t="str">
        <f t="shared" si="102"/>
        <v>Общий расчет. Ци Мень. Анализ Дворца. Структуры. ЗВ. ЗВ. Отношение со дворцом</v>
      </c>
      <c r="C2141" s="11" t="str">
        <f>IFERROR(VLOOKUP(I2141,lvl_1[],2,FALSE),"Нет")</f>
        <v>Общий расчет</v>
      </c>
      <c r="D2141" s="11" t="str">
        <f>IFERROR(VLOOKUP(Rule!J2141,lvl_2[],2,FALSE),"Нет")</f>
        <v>Ци Мень</v>
      </c>
      <c r="E2141" s="11" t="str">
        <f>IFERROR(VLOOKUP(Rule!K2141,lvl_3[],2,FALSE),"Нет")</f>
        <v>Анализ Дворца</v>
      </c>
      <c r="F2141" s="11" t="str">
        <f>IFERROR(INDEX(lvl_4[],MATCH(L2141,lvl_4[ID],0),MATCH(TEXT(K2141,"##0"),lvl_4[#Headers],0)),"Нет")</f>
        <v>Структуры</v>
      </c>
      <c r="G2141" s="11" t="str">
        <f>IFERROR(INDEX(lvl_5[],MATCH(M2141,lvl_5[ID],0),MATCH(_xlfn.CONCAT(TEXT(K2141,"##0"),"_",TEXT(L2141,"##0")),lvl_5[#Headers],0)),"Нет")</f>
        <v>ЗВ</v>
      </c>
      <c r="H2141" s="11" t="str">
        <f>IFERROR(INDEX(lvl_6[],MATCH(N2141,lvl_6[ID],0),MATCH(_xlfn.CONCAT(K2141,"_",L2141,"_",M2141),lvl_6[#Headers],0)),"Нет")</f>
        <v>ЗВ. Отношение со дворцом</v>
      </c>
      <c r="I2141" s="12">
        <v>1</v>
      </c>
      <c r="J2141" s="12">
        <v>2</v>
      </c>
      <c r="K2141" s="12">
        <v>2</v>
      </c>
      <c r="L2141" s="12">
        <v>1</v>
      </c>
      <c r="M2141" s="12">
        <v>2</v>
      </c>
      <c r="N2141" s="12">
        <v>2</v>
      </c>
      <c r="O2141" s="12">
        <f>COUNTIF($P$2:P2141,P2141)</f>
        <v>44</v>
      </c>
      <c r="P2141" s="12" t="str">
        <f t="shared" si="100"/>
        <v>122010202</v>
      </c>
      <c r="Q2141" s="12" t="str">
        <f t="shared" si="101"/>
        <v>1220102020044</v>
      </c>
      <c r="R2141" s="20" t="s">
        <v>1452</v>
      </c>
      <c r="S2141" s="20" t="s">
        <v>1753</v>
      </c>
      <c r="AW2141" s="12">
        <v>6</v>
      </c>
      <c r="BA2141" s="12" t="s">
        <v>905</v>
      </c>
      <c r="BG2141" s="21">
        <v>0</v>
      </c>
      <c r="BJ2141" s="12">
        <v>1</v>
      </c>
    </row>
    <row r="2142" spans="1:62" ht="45" x14ac:dyDescent="0.25">
      <c r="A2142" s="12">
        <v>1</v>
      </c>
      <c r="B2142" s="11" t="str">
        <f t="shared" si="102"/>
        <v>Общий расчет. Ци Мень. Анализ Дворца. Структуры. ЗВ. ЗВ. Отношение со дворцом</v>
      </c>
      <c r="C2142" s="11" t="str">
        <f>IFERROR(VLOOKUP(I2142,lvl_1[],2,FALSE),"Нет")</f>
        <v>Общий расчет</v>
      </c>
      <c r="D2142" s="11" t="str">
        <f>IFERROR(VLOOKUP(Rule!J2142,lvl_2[],2,FALSE),"Нет")</f>
        <v>Ци Мень</v>
      </c>
      <c r="E2142" s="11" t="str">
        <f>IFERROR(VLOOKUP(Rule!K2142,lvl_3[],2,FALSE),"Нет")</f>
        <v>Анализ Дворца</v>
      </c>
      <c r="F2142" s="11" t="str">
        <f>IFERROR(INDEX(lvl_4[],MATCH(L2142,lvl_4[ID],0),MATCH(TEXT(K2142,"##0"),lvl_4[#Headers],0)),"Нет")</f>
        <v>Структуры</v>
      </c>
      <c r="G2142" s="11" t="str">
        <f>IFERROR(INDEX(lvl_5[],MATCH(M2142,lvl_5[ID],0),MATCH(_xlfn.CONCAT(TEXT(K2142,"##0"),"_",TEXT(L2142,"##0")),lvl_5[#Headers],0)),"Нет")</f>
        <v>ЗВ</v>
      </c>
      <c r="H2142" s="11" t="str">
        <f>IFERROR(INDEX(lvl_6[],MATCH(N2142,lvl_6[ID],0),MATCH(_xlfn.CONCAT(K2142,"_",L2142,"_",M2142),lvl_6[#Headers],0)),"Нет")</f>
        <v>ЗВ. Отношение со дворцом</v>
      </c>
      <c r="I2142" s="12">
        <v>1</v>
      </c>
      <c r="J2142" s="12">
        <v>2</v>
      </c>
      <c r="K2142" s="12">
        <v>2</v>
      </c>
      <c r="L2142" s="12">
        <v>1</v>
      </c>
      <c r="M2142" s="12">
        <v>2</v>
      </c>
      <c r="N2142" s="12">
        <v>2</v>
      </c>
      <c r="O2142" s="12">
        <f>COUNTIF($P$2:P2142,P2142)</f>
        <v>45</v>
      </c>
      <c r="P2142" s="12" t="str">
        <f t="shared" si="100"/>
        <v>122010202</v>
      </c>
      <c r="Q2142" s="12" t="str">
        <f t="shared" si="101"/>
        <v>1220102020045</v>
      </c>
      <c r="R2142" s="20" t="s">
        <v>1452</v>
      </c>
      <c r="S2142" s="20" t="s">
        <v>1754</v>
      </c>
      <c r="AW2142" s="12">
        <v>6</v>
      </c>
      <c r="BA2142" s="12" t="s">
        <v>907</v>
      </c>
      <c r="BG2142" s="21">
        <v>0.5</v>
      </c>
      <c r="BJ2142" s="12">
        <v>1</v>
      </c>
    </row>
    <row r="2143" spans="1:62" ht="45" x14ac:dyDescent="0.25">
      <c r="A2143" s="12">
        <v>1</v>
      </c>
      <c r="B2143" s="11" t="str">
        <f t="shared" si="102"/>
        <v>Общий расчет. Ци Мень. Анализ Дворца. Структуры. ЗВ. ЗВ. Отношение со дворцом</v>
      </c>
      <c r="C2143" s="11" t="str">
        <f>IFERROR(VLOOKUP(I2143,lvl_1[],2,FALSE),"Нет")</f>
        <v>Общий расчет</v>
      </c>
      <c r="D2143" s="11" t="str">
        <f>IFERROR(VLOOKUP(Rule!J2143,lvl_2[],2,FALSE),"Нет")</f>
        <v>Ци Мень</v>
      </c>
      <c r="E2143" s="11" t="str">
        <f>IFERROR(VLOOKUP(Rule!K2143,lvl_3[],2,FALSE),"Нет")</f>
        <v>Анализ Дворца</v>
      </c>
      <c r="F2143" s="11" t="str">
        <f>IFERROR(INDEX(lvl_4[],MATCH(L2143,lvl_4[ID],0),MATCH(TEXT(K2143,"##0"),lvl_4[#Headers],0)),"Нет")</f>
        <v>Структуры</v>
      </c>
      <c r="G2143" s="11" t="str">
        <f>IFERROR(INDEX(lvl_5[],MATCH(M2143,lvl_5[ID],0),MATCH(_xlfn.CONCAT(TEXT(K2143,"##0"),"_",TEXT(L2143,"##0")),lvl_5[#Headers],0)),"Нет")</f>
        <v>ЗВ</v>
      </c>
      <c r="H2143" s="11" t="str">
        <f>IFERROR(INDEX(lvl_6[],MATCH(N2143,lvl_6[ID],0),MATCH(_xlfn.CONCAT(K2143,"_",L2143,"_",M2143),lvl_6[#Headers],0)),"Нет")</f>
        <v>ЗВ. Отношение со дворцом</v>
      </c>
      <c r="I2143" s="12">
        <v>1</v>
      </c>
      <c r="J2143" s="12">
        <v>2</v>
      </c>
      <c r="K2143" s="12">
        <v>2</v>
      </c>
      <c r="L2143" s="12">
        <v>1</v>
      </c>
      <c r="M2143" s="12">
        <v>2</v>
      </c>
      <c r="N2143" s="12">
        <v>2</v>
      </c>
      <c r="O2143" s="12">
        <f>COUNTIF($P$2:P2143,P2143)</f>
        <v>46</v>
      </c>
      <c r="P2143" s="12" t="str">
        <f t="shared" si="100"/>
        <v>122010202</v>
      </c>
      <c r="Q2143" s="12" t="str">
        <f t="shared" si="101"/>
        <v>1220102020046</v>
      </c>
      <c r="R2143" s="20" t="s">
        <v>1452</v>
      </c>
      <c r="S2143" s="20" t="s">
        <v>1754</v>
      </c>
      <c r="AW2143" s="12">
        <v>6</v>
      </c>
      <c r="BA2143" s="12" t="s">
        <v>908</v>
      </c>
      <c r="BG2143" s="21">
        <v>0.5</v>
      </c>
      <c r="BJ2143" s="12">
        <v>1</v>
      </c>
    </row>
    <row r="2144" spans="1:62" ht="45" x14ac:dyDescent="0.25">
      <c r="A2144" s="12">
        <v>1</v>
      </c>
      <c r="B2144" s="11" t="str">
        <f t="shared" si="102"/>
        <v>Общий расчет. Ци Мень. Анализ Дворца. Структуры. ЗВ. ЗВ. Отношение со дворцом</v>
      </c>
      <c r="C2144" s="11" t="str">
        <f>IFERROR(VLOOKUP(I2144,lvl_1[],2,FALSE),"Нет")</f>
        <v>Общий расчет</v>
      </c>
      <c r="D2144" s="11" t="str">
        <f>IFERROR(VLOOKUP(Rule!J2144,lvl_2[],2,FALSE),"Нет")</f>
        <v>Ци Мень</v>
      </c>
      <c r="E2144" s="11" t="str">
        <f>IFERROR(VLOOKUP(Rule!K2144,lvl_3[],2,FALSE),"Нет")</f>
        <v>Анализ Дворца</v>
      </c>
      <c r="F2144" s="11" t="str">
        <f>IFERROR(INDEX(lvl_4[],MATCH(L2144,lvl_4[ID],0),MATCH(TEXT(K2144,"##0"),lvl_4[#Headers],0)),"Нет")</f>
        <v>Структуры</v>
      </c>
      <c r="G2144" s="11" t="str">
        <f>IFERROR(INDEX(lvl_5[],MATCH(M2144,lvl_5[ID],0),MATCH(_xlfn.CONCAT(TEXT(K2144,"##0"),"_",TEXT(L2144,"##0")),lvl_5[#Headers],0)),"Нет")</f>
        <v>ЗВ</v>
      </c>
      <c r="H2144" s="11" t="str">
        <f>IFERROR(INDEX(lvl_6[],MATCH(N2144,lvl_6[ID],0),MATCH(_xlfn.CONCAT(K2144,"_",L2144,"_",M2144),lvl_6[#Headers],0)),"Нет")</f>
        <v>ЗВ. Отношение со дворцом</v>
      </c>
      <c r="I2144" s="12">
        <v>1</v>
      </c>
      <c r="J2144" s="12">
        <v>2</v>
      </c>
      <c r="K2144" s="12">
        <v>2</v>
      </c>
      <c r="L2144" s="12">
        <v>1</v>
      </c>
      <c r="M2144" s="12">
        <v>2</v>
      </c>
      <c r="N2144" s="12">
        <v>2</v>
      </c>
      <c r="O2144" s="12">
        <f>COUNTIF($P$2:P2144,P2144)</f>
        <v>47</v>
      </c>
      <c r="P2144" s="12" t="str">
        <f t="shared" si="100"/>
        <v>122010202</v>
      </c>
      <c r="Q2144" s="12" t="str">
        <f t="shared" si="101"/>
        <v>1220102020047</v>
      </c>
      <c r="R2144" s="20" t="s">
        <v>1452</v>
      </c>
      <c r="S2144" s="20" t="s">
        <v>1755</v>
      </c>
      <c r="AW2144" s="12">
        <v>6</v>
      </c>
      <c r="BA2144" s="12" t="s">
        <v>910</v>
      </c>
      <c r="BG2144" s="21">
        <v>1</v>
      </c>
      <c r="BJ2144" s="12">
        <v>1</v>
      </c>
    </row>
    <row r="2145" spans="1:62" ht="45" x14ac:dyDescent="0.25">
      <c r="A2145" s="12">
        <v>1</v>
      </c>
      <c r="B2145" s="11" t="str">
        <f t="shared" si="102"/>
        <v>Общий расчет. Ци Мень. Анализ Дворца. Структуры. ЗВ. ЗВ. Отношение со дворцом</v>
      </c>
      <c r="C2145" s="11" t="str">
        <f>IFERROR(VLOOKUP(I2145,lvl_1[],2,FALSE),"Нет")</f>
        <v>Общий расчет</v>
      </c>
      <c r="D2145" s="11" t="str">
        <f>IFERROR(VLOOKUP(Rule!J2145,lvl_2[],2,FALSE),"Нет")</f>
        <v>Ци Мень</v>
      </c>
      <c r="E2145" s="11" t="str">
        <f>IFERROR(VLOOKUP(Rule!K2145,lvl_3[],2,FALSE),"Нет")</f>
        <v>Анализ Дворца</v>
      </c>
      <c r="F2145" s="11" t="str">
        <f>IFERROR(INDEX(lvl_4[],MATCH(L2145,lvl_4[ID],0),MATCH(TEXT(K2145,"##0"),lvl_4[#Headers],0)),"Нет")</f>
        <v>Структуры</v>
      </c>
      <c r="G2145" s="11" t="str">
        <f>IFERROR(INDEX(lvl_5[],MATCH(M2145,lvl_5[ID],0),MATCH(_xlfn.CONCAT(TEXT(K2145,"##0"),"_",TEXT(L2145,"##0")),lvl_5[#Headers],0)),"Нет")</f>
        <v>ЗВ</v>
      </c>
      <c r="H2145" s="11" t="str">
        <f>IFERROR(INDEX(lvl_6[],MATCH(N2145,lvl_6[ID],0),MATCH(_xlfn.CONCAT(K2145,"_",L2145,"_",M2145),lvl_6[#Headers],0)),"Нет")</f>
        <v>ЗВ. Отношение со дворцом</v>
      </c>
      <c r="I2145" s="12">
        <v>1</v>
      </c>
      <c r="J2145" s="12">
        <v>2</v>
      </c>
      <c r="K2145" s="12">
        <v>2</v>
      </c>
      <c r="L2145" s="12">
        <v>1</v>
      </c>
      <c r="M2145" s="12">
        <v>2</v>
      </c>
      <c r="N2145" s="12">
        <v>2</v>
      </c>
      <c r="O2145" s="12">
        <f>COUNTIF($P$2:P2145,P2145)</f>
        <v>48</v>
      </c>
      <c r="P2145" s="12" t="str">
        <f t="shared" si="100"/>
        <v>122010202</v>
      </c>
      <c r="Q2145" s="12" t="str">
        <f t="shared" si="101"/>
        <v>1220102020048</v>
      </c>
      <c r="R2145" s="20" t="s">
        <v>1452</v>
      </c>
      <c r="S2145" s="20" t="s">
        <v>1755</v>
      </c>
      <c r="AW2145" s="12">
        <v>6</v>
      </c>
      <c r="BA2145" s="12" t="s">
        <v>912</v>
      </c>
      <c r="BG2145" s="21">
        <v>1</v>
      </c>
      <c r="BJ2145" s="12">
        <v>1</v>
      </c>
    </row>
    <row r="2146" spans="1:62" ht="45" x14ac:dyDescent="0.25">
      <c r="A2146" s="12">
        <v>1</v>
      </c>
      <c r="B2146" s="11" t="str">
        <f t="shared" si="102"/>
        <v>Общий расчет. Ци Мень. Анализ Дворца. Структуры. ЗВ. ЗВ. Отношение со дворцом</v>
      </c>
      <c r="C2146" s="11" t="str">
        <f>IFERROR(VLOOKUP(I2146,lvl_1[],2,FALSE),"Нет")</f>
        <v>Общий расчет</v>
      </c>
      <c r="D2146" s="11" t="str">
        <f>IFERROR(VLOOKUP(Rule!J2146,lvl_2[],2,FALSE),"Нет")</f>
        <v>Ци Мень</v>
      </c>
      <c r="E2146" s="11" t="str">
        <f>IFERROR(VLOOKUP(Rule!K2146,lvl_3[],2,FALSE),"Нет")</f>
        <v>Анализ Дворца</v>
      </c>
      <c r="F2146" s="11" t="str">
        <f>IFERROR(INDEX(lvl_4[],MATCH(L2146,lvl_4[ID],0),MATCH(TEXT(K2146,"##0"),lvl_4[#Headers],0)),"Нет")</f>
        <v>Структуры</v>
      </c>
      <c r="G2146" s="11" t="str">
        <f>IFERROR(INDEX(lvl_5[],MATCH(M2146,lvl_5[ID],0),MATCH(_xlfn.CONCAT(TEXT(K2146,"##0"),"_",TEXT(L2146,"##0")),lvl_5[#Headers],0)),"Нет")</f>
        <v>ЗВ</v>
      </c>
      <c r="H2146" s="11" t="str">
        <f>IFERROR(INDEX(lvl_6[],MATCH(N2146,lvl_6[ID],0),MATCH(_xlfn.CONCAT(K2146,"_",L2146,"_",M2146),lvl_6[#Headers],0)),"Нет")</f>
        <v>ЗВ. Отношение со дворцом</v>
      </c>
      <c r="I2146" s="12">
        <v>1</v>
      </c>
      <c r="J2146" s="12">
        <v>2</v>
      </c>
      <c r="K2146" s="12">
        <v>2</v>
      </c>
      <c r="L2146" s="12">
        <v>1</v>
      </c>
      <c r="M2146" s="12">
        <v>2</v>
      </c>
      <c r="N2146" s="12">
        <v>2</v>
      </c>
      <c r="O2146" s="12">
        <f>COUNTIF($P$2:P2146,P2146)</f>
        <v>49</v>
      </c>
      <c r="P2146" s="12" t="str">
        <f t="shared" si="100"/>
        <v>122010202</v>
      </c>
      <c r="Q2146" s="12" t="str">
        <f t="shared" si="101"/>
        <v>1220102020049</v>
      </c>
      <c r="R2146" s="20" t="s">
        <v>1452</v>
      </c>
      <c r="S2146" s="20" t="s">
        <v>1756</v>
      </c>
      <c r="AW2146" s="12">
        <v>6</v>
      </c>
      <c r="BA2146" s="12" t="s">
        <v>914</v>
      </c>
      <c r="BG2146" s="21">
        <v>1</v>
      </c>
      <c r="BJ2146" s="12">
        <v>1</v>
      </c>
    </row>
    <row r="2147" spans="1:62" ht="45" x14ac:dyDescent="0.25">
      <c r="A2147" s="12">
        <v>1</v>
      </c>
      <c r="B2147" s="11" t="str">
        <f t="shared" si="102"/>
        <v>Общий расчет. Ци Мень. Анализ Дворца. Структуры. ЗВ. ЗВ. Отношение со дворцом</v>
      </c>
      <c r="C2147" s="11" t="str">
        <f>IFERROR(VLOOKUP(I2147,lvl_1[],2,FALSE),"Нет")</f>
        <v>Общий расчет</v>
      </c>
      <c r="D2147" s="11" t="str">
        <f>IFERROR(VLOOKUP(Rule!J2147,lvl_2[],2,FALSE),"Нет")</f>
        <v>Ци Мень</v>
      </c>
      <c r="E2147" s="11" t="str">
        <f>IFERROR(VLOOKUP(Rule!K2147,lvl_3[],2,FALSE),"Нет")</f>
        <v>Анализ Дворца</v>
      </c>
      <c r="F2147" s="11" t="str">
        <f>IFERROR(INDEX(lvl_4[],MATCH(L2147,lvl_4[ID],0),MATCH(TEXT(K2147,"##0"),lvl_4[#Headers],0)),"Нет")</f>
        <v>Структуры</v>
      </c>
      <c r="G2147" s="11" t="str">
        <f>IFERROR(INDEX(lvl_5[],MATCH(M2147,lvl_5[ID],0),MATCH(_xlfn.CONCAT(TEXT(K2147,"##0"),"_",TEXT(L2147,"##0")),lvl_5[#Headers],0)),"Нет")</f>
        <v>ЗВ</v>
      </c>
      <c r="H2147" s="11" t="str">
        <f>IFERROR(INDEX(lvl_6[],MATCH(N2147,lvl_6[ID],0),MATCH(_xlfn.CONCAT(K2147,"_",L2147,"_",M2147),lvl_6[#Headers],0)),"Нет")</f>
        <v>ЗВ. Отношение со дворцом</v>
      </c>
      <c r="I2147" s="12">
        <v>1</v>
      </c>
      <c r="J2147" s="12">
        <v>2</v>
      </c>
      <c r="K2147" s="12">
        <v>2</v>
      </c>
      <c r="L2147" s="12">
        <v>1</v>
      </c>
      <c r="M2147" s="12">
        <v>2</v>
      </c>
      <c r="N2147" s="12">
        <v>2</v>
      </c>
      <c r="O2147" s="12">
        <f>COUNTIF($P$2:P2147,P2147)</f>
        <v>50</v>
      </c>
      <c r="P2147" s="12" t="str">
        <f t="shared" si="100"/>
        <v>122010202</v>
      </c>
      <c r="Q2147" s="12" t="str">
        <f t="shared" si="101"/>
        <v>1220102020050</v>
      </c>
      <c r="R2147" s="20" t="s">
        <v>1452</v>
      </c>
      <c r="S2147" s="20" t="s">
        <v>1756</v>
      </c>
      <c r="AW2147" s="12">
        <v>6</v>
      </c>
      <c r="BA2147" s="12" t="s">
        <v>916</v>
      </c>
      <c r="BG2147" s="21">
        <v>1</v>
      </c>
      <c r="BJ2147" s="12">
        <v>1</v>
      </c>
    </row>
    <row r="2148" spans="1:62" ht="45" x14ac:dyDescent="0.25">
      <c r="A2148" s="12">
        <v>1</v>
      </c>
      <c r="B2148" s="11" t="str">
        <f t="shared" si="102"/>
        <v>Общий расчет. Ци Мень. Анализ Дворца. Структуры. ЗВ. ЗВ. Отношение со дворцом</v>
      </c>
      <c r="C2148" s="11" t="str">
        <f>IFERROR(VLOOKUP(I2148,lvl_1[],2,FALSE),"Нет")</f>
        <v>Общий расчет</v>
      </c>
      <c r="D2148" s="11" t="str">
        <f>IFERROR(VLOOKUP(Rule!J2148,lvl_2[],2,FALSE),"Нет")</f>
        <v>Ци Мень</v>
      </c>
      <c r="E2148" s="11" t="str">
        <f>IFERROR(VLOOKUP(Rule!K2148,lvl_3[],2,FALSE),"Нет")</f>
        <v>Анализ Дворца</v>
      </c>
      <c r="F2148" s="11" t="str">
        <f>IFERROR(INDEX(lvl_4[],MATCH(L2148,lvl_4[ID],0),MATCH(TEXT(K2148,"##0"),lvl_4[#Headers],0)),"Нет")</f>
        <v>Структуры</v>
      </c>
      <c r="G2148" s="11" t="str">
        <f>IFERROR(INDEX(lvl_5[],MATCH(M2148,lvl_5[ID],0),MATCH(_xlfn.CONCAT(TEXT(K2148,"##0"),"_",TEXT(L2148,"##0")),lvl_5[#Headers],0)),"Нет")</f>
        <v>ЗВ</v>
      </c>
      <c r="H2148" s="11" t="str">
        <f>IFERROR(INDEX(lvl_6[],MATCH(N2148,lvl_6[ID],0),MATCH(_xlfn.CONCAT(K2148,"_",L2148,"_",M2148),lvl_6[#Headers],0)),"Нет")</f>
        <v>ЗВ. Отношение со дворцом</v>
      </c>
      <c r="I2148" s="12">
        <v>1</v>
      </c>
      <c r="J2148" s="12">
        <v>2</v>
      </c>
      <c r="K2148" s="12">
        <v>2</v>
      </c>
      <c r="L2148" s="12">
        <v>1</v>
      </c>
      <c r="M2148" s="12">
        <v>2</v>
      </c>
      <c r="N2148" s="12">
        <v>2</v>
      </c>
      <c r="O2148" s="12">
        <f>COUNTIF($P$2:P2148,P2148)</f>
        <v>51</v>
      </c>
      <c r="P2148" s="12" t="str">
        <f t="shared" si="100"/>
        <v>122010202</v>
      </c>
      <c r="Q2148" s="12" t="str">
        <f t="shared" si="101"/>
        <v>1220102020051</v>
      </c>
      <c r="R2148" s="20" t="s">
        <v>1452</v>
      </c>
      <c r="S2148" s="20" t="s">
        <v>1757</v>
      </c>
      <c r="AW2148" s="12">
        <v>1</v>
      </c>
      <c r="BA2148" s="12" t="s">
        <v>899</v>
      </c>
      <c r="BG2148" s="21">
        <v>1</v>
      </c>
      <c r="BJ2148" s="12">
        <v>1</v>
      </c>
    </row>
    <row r="2149" spans="1:62" ht="45" x14ac:dyDescent="0.25">
      <c r="A2149" s="12">
        <v>1</v>
      </c>
      <c r="B2149" s="11" t="str">
        <f t="shared" si="102"/>
        <v>Общий расчет. Ци Мень. Анализ Дворца. Структуры. ЗВ. ЗВ. Отношение со дворцом</v>
      </c>
      <c r="C2149" s="11" t="str">
        <f>IFERROR(VLOOKUP(I2149,lvl_1[],2,FALSE),"Нет")</f>
        <v>Общий расчет</v>
      </c>
      <c r="D2149" s="11" t="str">
        <f>IFERROR(VLOOKUP(Rule!J2149,lvl_2[],2,FALSE),"Нет")</f>
        <v>Ци Мень</v>
      </c>
      <c r="E2149" s="11" t="str">
        <f>IFERROR(VLOOKUP(Rule!K2149,lvl_3[],2,FALSE),"Нет")</f>
        <v>Анализ Дворца</v>
      </c>
      <c r="F2149" s="11" t="str">
        <f>IFERROR(INDEX(lvl_4[],MATCH(L2149,lvl_4[ID],0),MATCH(TEXT(K2149,"##0"),lvl_4[#Headers],0)),"Нет")</f>
        <v>Структуры</v>
      </c>
      <c r="G2149" s="11" t="str">
        <f>IFERROR(INDEX(lvl_5[],MATCH(M2149,lvl_5[ID],0),MATCH(_xlfn.CONCAT(TEXT(K2149,"##0"),"_",TEXT(L2149,"##0")),lvl_5[#Headers],0)),"Нет")</f>
        <v>ЗВ</v>
      </c>
      <c r="H2149" s="11" t="str">
        <f>IFERROR(INDEX(lvl_6[],MATCH(N2149,lvl_6[ID],0),MATCH(_xlfn.CONCAT(K2149,"_",L2149,"_",M2149),lvl_6[#Headers],0)),"Нет")</f>
        <v>ЗВ. Отношение со дворцом</v>
      </c>
      <c r="I2149" s="12">
        <v>1</v>
      </c>
      <c r="J2149" s="12">
        <v>2</v>
      </c>
      <c r="K2149" s="12">
        <v>2</v>
      </c>
      <c r="L2149" s="12">
        <v>1</v>
      </c>
      <c r="M2149" s="12">
        <v>2</v>
      </c>
      <c r="N2149" s="12">
        <v>2</v>
      </c>
      <c r="O2149" s="12">
        <f>COUNTIF($P$2:P2149,P2149)</f>
        <v>52</v>
      </c>
      <c r="P2149" s="12" t="str">
        <f t="shared" si="100"/>
        <v>122010202</v>
      </c>
      <c r="Q2149" s="12" t="str">
        <f t="shared" si="101"/>
        <v>1220102020052</v>
      </c>
      <c r="R2149" s="20" t="s">
        <v>1452</v>
      </c>
      <c r="S2149" s="20" t="s">
        <v>1757</v>
      </c>
      <c r="AW2149" s="12">
        <v>1</v>
      </c>
      <c r="BA2149" s="12" t="s">
        <v>901</v>
      </c>
      <c r="BG2149" s="21">
        <v>1</v>
      </c>
      <c r="BJ2149" s="12">
        <v>1</v>
      </c>
    </row>
    <row r="2150" spans="1:62" ht="45" x14ac:dyDescent="0.25">
      <c r="A2150" s="12">
        <v>1</v>
      </c>
      <c r="B2150" s="11" t="str">
        <f t="shared" si="102"/>
        <v>Общий расчет. Ци Мень. Анализ Дворца. Структуры. ЗВ. ЗВ. Отношение со дворцом</v>
      </c>
      <c r="C2150" s="11" t="str">
        <f>IFERROR(VLOOKUP(I2150,lvl_1[],2,FALSE),"Нет")</f>
        <v>Общий расчет</v>
      </c>
      <c r="D2150" s="11" t="str">
        <f>IFERROR(VLOOKUP(Rule!J2150,lvl_2[],2,FALSE),"Нет")</f>
        <v>Ци Мень</v>
      </c>
      <c r="E2150" s="11" t="str">
        <f>IFERROR(VLOOKUP(Rule!K2150,lvl_3[],2,FALSE),"Нет")</f>
        <v>Анализ Дворца</v>
      </c>
      <c r="F2150" s="11" t="str">
        <f>IFERROR(INDEX(lvl_4[],MATCH(L2150,lvl_4[ID],0),MATCH(TEXT(K2150,"##0"),lvl_4[#Headers],0)),"Нет")</f>
        <v>Структуры</v>
      </c>
      <c r="G2150" s="11" t="str">
        <f>IFERROR(INDEX(lvl_5[],MATCH(M2150,lvl_5[ID],0),MATCH(_xlfn.CONCAT(TEXT(K2150,"##0"),"_",TEXT(L2150,"##0")),lvl_5[#Headers],0)),"Нет")</f>
        <v>ЗВ</v>
      </c>
      <c r="H2150" s="11" t="str">
        <f>IFERROR(INDEX(lvl_6[],MATCH(N2150,lvl_6[ID],0),MATCH(_xlfn.CONCAT(K2150,"_",L2150,"_",M2150),lvl_6[#Headers],0)),"Нет")</f>
        <v>ЗВ. Отношение со дворцом</v>
      </c>
      <c r="I2150" s="12">
        <v>1</v>
      </c>
      <c r="J2150" s="12">
        <v>2</v>
      </c>
      <c r="K2150" s="12">
        <v>2</v>
      </c>
      <c r="L2150" s="12">
        <v>1</v>
      </c>
      <c r="M2150" s="12">
        <v>2</v>
      </c>
      <c r="N2150" s="12">
        <v>2</v>
      </c>
      <c r="O2150" s="12">
        <f>COUNTIF($P$2:P2150,P2150)</f>
        <v>53</v>
      </c>
      <c r="P2150" s="12" t="str">
        <f t="shared" si="100"/>
        <v>122010202</v>
      </c>
      <c r="Q2150" s="12" t="str">
        <f t="shared" si="101"/>
        <v>1220102020053</v>
      </c>
      <c r="R2150" s="20" t="s">
        <v>1452</v>
      </c>
      <c r="S2150" s="20" t="s">
        <v>1758</v>
      </c>
      <c r="AW2150" s="12">
        <v>1</v>
      </c>
      <c r="BA2150" s="12" t="s">
        <v>903</v>
      </c>
      <c r="BG2150" s="21">
        <v>0.9</v>
      </c>
      <c r="BJ2150" s="12">
        <v>1</v>
      </c>
    </row>
    <row r="2151" spans="1:62" ht="45" x14ac:dyDescent="0.25">
      <c r="A2151" s="12">
        <v>1</v>
      </c>
      <c r="B2151" s="11" t="str">
        <f t="shared" si="102"/>
        <v>Общий расчет. Ци Мень. Анализ Дворца. Структуры. ЗВ. ЗВ. Отношение со дворцом</v>
      </c>
      <c r="C2151" s="11" t="str">
        <f>IFERROR(VLOOKUP(I2151,lvl_1[],2,FALSE),"Нет")</f>
        <v>Общий расчет</v>
      </c>
      <c r="D2151" s="11" t="str">
        <f>IFERROR(VLOOKUP(Rule!J2151,lvl_2[],2,FALSE),"Нет")</f>
        <v>Ци Мень</v>
      </c>
      <c r="E2151" s="11" t="str">
        <f>IFERROR(VLOOKUP(Rule!K2151,lvl_3[],2,FALSE),"Нет")</f>
        <v>Анализ Дворца</v>
      </c>
      <c r="F2151" s="11" t="str">
        <f>IFERROR(INDEX(lvl_4[],MATCH(L2151,lvl_4[ID],0),MATCH(TEXT(K2151,"##0"),lvl_4[#Headers],0)),"Нет")</f>
        <v>Структуры</v>
      </c>
      <c r="G2151" s="11" t="str">
        <f>IFERROR(INDEX(lvl_5[],MATCH(M2151,lvl_5[ID],0),MATCH(_xlfn.CONCAT(TEXT(K2151,"##0"),"_",TEXT(L2151,"##0")),lvl_5[#Headers],0)),"Нет")</f>
        <v>ЗВ</v>
      </c>
      <c r="H2151" s="11" t="str">
        <f>IFERROR(INDEX(lvl_6[],MATCH(N2151,lvl_6[ID],0),MATCH(_xlfn.CONCAT(K2151,"_",L2151,"_",M2151),lvl_6[#Headers],0)),"Нет")</f>
        <v>ЗВ. Отношение со дворцом</v>
      </c>
      <c r="I2151" s="12">
        <v>1</v>
      </c>
      <c r="J2151" s="12">
        <v>2</v>
      </c>
      <c r="K2151" s="12">
        <v>2</v>
      </c>
      <c r="L2151" s="12">
        <v>1</v>
      </c>
      <c r="M2151" s="12">
        <v>2</v>
      </c>
      <c r="N2151" s="12">
        <v>2</v>
      </c>
      <c r="O2151" s="12">
        <f>COUNTIF($P$2:P2151,P2151)</f>
        <v>54</v>
      </c>
      <c r="P2151" s="12" t="str">
        <f t="shared" si="100"/>
        <v>122010202</v>
      </c>
      <c r="Q2151" s="12" t="str">
        <f t="shared" si="101"/>
        <v>1220102020054</v>
      </c>
      <c r="R2151" s="20" t="s">
        <v>1452</v>
      </c>
      <c r="S2151" s="20" t="s">
        <v>1758</v>
      </c>
      <c r="AW2151" s="12">
        <v>1</v>
      </c>
      <c r="BA2151" s="12" t="s">
        <v>905</v>
      </c>
      <c r="BG2151" s="21">
        <v>0.9</v>
      </c>
      <c r="BJ2151" s="12">
        <v>1</v>
      </c>
    </row>
    <row r="2152" spans="1:62" ht="45" x14ac:dyDescent="0.25">
      <c r="A2152" s="12">
        <v>1</v>
      </c>
      <c r="B2152" s="11" t="str">
        <f t="shared" si="102"/>
        <v>Общий расчет. Ци Мень. Анализ Дворца. Структуры. ЗВ. ЗВ. Отношение со дворцом</v>
      </c>
      <c r="C2152" s="11" t="str">
        <f>IFERROR(VLOOKUP(I2152,lvl_1[],2,FALSE),"Нет")</f>
        <v>Общий расчет</v>
      </c>
      <c r="D2152" s="11" t="str">
        <f>IFERROR(VLOOKUP(Rule!J2152,lvl_2[],2,FALSE),"Нет")</f>
        <v>Ци Мень</v>
      </c>
      <c r="E2152" s="11" t="str">
        <f>IFERROR(VLOOKUP(Rule!K2152,lvl_3[],2,FALSE),"Нет")</f>
        <v>Анализ Дворца</v>
      </c>
      <c r="F2152" s="11" t="str">
        <f>IFERROR(INDEX(lvl_4[],MATCH(L2152,lvl_4[ID],0),MATCH(TEXT(K2152,"##0"),lvl_4[#Headers],0)),"Нет")</f>
        <v>Структуры</v>
      </c>
      <c r="G2152" s="11" t="str">
        <f>IFERROR(INDEX(lvl_5[],MATCH(M2152,lvl_5[ID],0),MATCH(_xlfn.CONCAT(TEXT(K2152,"##0"),"_",TEXT(L2152,"##0")),lvl_5[#Headers],0)),"Нет")</f>
        <v>ЗВ</v>
      </c>
      <c r="H2152" s="11" t="str">
        <f>IFERROR(INDEX(lvl_6[],MATCH(N2152,lvl_6[ID],0),MATCH(_xlfn.CONCAT(K2152,"_",L2152,"_",M2152),lvl_6[#Headers],0)),"Нет")</f>
        <v>ЗВ. Отношение со дворцом</v>
      </c>
      <c r="I2152" s="12">
        <v>1</v>
      </c>
      <c r="J2152" s="12">
        <v>2</v>
      </c>
      <c r="K2152" s="12">
        <v>2</v>
      </c>
      <c r="L2152" s="12">
        <v>1</v>
      </c>
      <c r="M2152" s="12">
        <v>2</v>
      </c>
      <c r="N2152" s="12">
        <v>2</v>
      </c>
      <c r="O2152" s="12">
        <f>COUNTIF($P$2:P2152,P2152)</f>
        <v>55</v>
      </c>
      <c r="P2152" s="12" t="str">
        <f t="shared" si="100"/>
        <v>122010202</v>
      </c>
      <c r="Q2152" s="12" t="str">
        <f t="shared" si="101"/>
        <v>1220102020055</v>
      </c>
      <c r="R2152" s="20" t="s">
        <v>1452</v>
      </c>
      <c r="S2152" s="20" t="s">
        <v>1759</v>
      </c>
      <c r="AW2152" s="12">
        <v>1</v>
      </c>
      <c r="BA2152" s="12" t="s">
        <v>907</v>
      </c>
      <c r="BG2152" s="21">
        <v>0</v>
      </c>
      <c r="BJ2152" s="12">
        <v>1</v>
      </c>
    </row>
    <row r="2153" spans="1:62" ht="45" x14ac:dyDescent="0.25">
      <c r="A2153" s="12">
        <v>1</v>
      </c>
      <c r="B2153" s="11" t="str">
        <f t="shared" si="102"/>
        <v>Общий расчет. Ци Мень. Анализ Дворца. Структуры. ЗВ. ЗВ. Отношение со дворцом</v>
      </c>
      <c r="C2153" s="11" t="str">
        <f>IFERROR(VLOOKUP(I2153,lvl_1[],2,FALSE),"Нет")</f>
        <v>Общий расчет</v>
      </c>
      <c r="D2153" s="11" t="str">
        <f>IFERROR(VLOOKUP(Rule!J2153,lvl_2[],2,FALSE),"Нет")</f>
        <v>Ци Мень</v>
      </c>
      <c r="E2153" s="11" t="str">
        <f>IFERROR(VLOOKUP(Rule!K2153,lvl_3[],2,FALSE),"Нет")</f>
        <v>Анализ Дворца</v>
      </c>
      <c r="F2153" s="11" t="str">
        <f>IFERROR(INDEX(lvl_4[],MATCH(L2153,lvl_4[ID],0),MATCH(TEXT(K2153,"##0"),lvl_4[#Headers],0)),"Нет")</f>
        <v>Структуры</v>
      </c>
      <c r="G2153" s="11" t="str">
        <f>IFERROR(INDEX(lvl_5[],MATCH(M2153,lvl_5[ID],0),MATCH(_xlfn.CONCAT(TEXT(K2153,"##0"),"_",TEXT(L2153,"##0")),lvl_5[#Headers],0)),"Нет")</f>
        <v>ЗВ</v>
      </c>
      <c r="H2153" s="11" t="str">
        <f>IFERROR(INDEX(lvl_6[],MATCH(N2153,lvl_6[ID],0),MATCH(_xlfn.CONCAT(K2153,"_",L2153,"_",M2153),lvl_6[#Headers],0)),"Нет")</f>
        <v>ЗВ. Отношение со дворцом</v>
      </c>
      <c r="I2153" s="12">
        <v>1</v>
      </c>
      <c r="J2153" s="12">
        <v>2</v>
      </c>
      <c r="K2153" s="12">
        <v>2</v>
      </c>
      <c r="L2153" s="12">
        <v>1</v>
      </c>
      <c r="M2153" s="12">
        <v>2</v>
      </c>
      <c r="N2153" s="12">
        <v>2</v>
      </c>
      <c r="O2153" s="12">
        <f>COUNTIF($P$2:P2153,P2153)</f>
        <v>56</v>
      </c>
      <c r="P2153" s="12" t="str">
        <f t="shared" si="100"/>
        <v>122010202</v>
      </c>
      <c r="Q2153" s="12" t="str">
        <f t="shared" si="101"/>
        <v>1220102020056</v>
      </c>
      <c r="R2153" s="20" t="s">
        <v>1452</v>
      </c>
      <c r="S2153" s="20" t="s">
        <v>1759</v>
      </c>
      <c r="AW2153" s="12">
        <v>1</v>
      </c>
      <c r="BA2153" s="12" t="s">
        <v>908</v>
      </c>
      <c r="BG2153" s="21">
        <v>0</v>
      </c>
      <c r="BJ2153" s="12">
        <v>1</v>
      </c>
    </row>
    <row r="2154" spans="1:62" ht="45" x14ac:dyDescent="0.25">
      <c r="A2154" s="12">
        <v>1</v>
      </c>
      <c r="B2154" s="11" t="str">
        <f t="shared" si="102"/>
        <v>Общий расчет. Ци Мень. Анализ Дворца. Структуры. ЗВ. ЗВ. Отношение со дворцом</v>
      </c>
      <c r="C2154" s="11" t="str">
        <f>IFERROR(VLOOKUP(I2154,lvl_1[],2,FALSE),"Нет")</f>
        <v>Общий расчет</v>
      </c>
      <c r="D2154" s="11" t="str">
        <f>IFERROR(VLOOKUP(Rule!J2154,lvl_2[],2,FALSE),"Нет")</f>
        <v>Ци Мень</v>
      </c>
      <c r="E2154" s="11" t="str">
        <f>IFERROR(VLOOKUP(Rule!K2154,lvl_3[],2,FALSE),"Нет")</f>
        <v>Анализ Дворца</v>
      </c>
      <c r="F2154" s="11" t="str">
        <f>IFERROR(INDEX(lvl_4[],MATCH(L2154,lvl_4[ID],0),MATCH(TEXT(K2154,"##0"),lvl_4[#Headers],0)),"Нет")</f>
        <v>Структуры</v>
      </c>
      <c r="G2154" s="11" t="str">
        <f>IFERROR(INDEX(lvl_5[],MATCH(M2154,lvl_5[ID],0),MATCH(_xlfn.CONCAT(TEXT(K2154,"##0"),"_",TEXT(L2154,"##0")),lvl_5[#Headers],0)),"Нет")</f>
        <v>ЗВ</v>
      </c>
      <c r="H2154" s="11" t="str">
        <f>IFERROR(INDEX(lvl_6[],MATCH(N2154,lvl_6[ID],0),MATCH(_xlfn.CONCAT(K2154,"_",L2154,"_",M2154),lvl_6[#Headers],0)),"Нет")</f>
        <v>ЗВ. Отношение со дворцом</v>
      </c>
      <c r="I2154" s="12">
        <v>1</v>
      </c>
      <c r="J2154" s="12">
        <v>2</v>
      </c>
      <c r="K2154" s="12">
        <v>2</v>
      </c>
      <c r="L2154" s="12">
        <v>1</v>
      </c>
      <c r="M2154" s="12">
        <v>2</v>
      </c>
      <c r="N2154" s="12">
        <v>2</v>
      </c>
      <c r="O2154" s="12">
        <f>COUNTIF($P$2:P2154,P2154)</f>
        <v>57</v>
      </c>
      <c r="P2154" s="12" t="str">
        <f t="shared" si="100"/>
        <v>122010202</v>
      </c>
      <c r="Q2154" s="12" t="str">
        <f t="shared" si="101"/>
        <v>1220102020057</v>
      </c>
      <c r="R2154" s="20" t="s">
        <v>1452</v>
      </c>
      <c r="S2154" s="20" t="s">
        <v>1760</v>
      </c>
      <c r="AW2154" s="12">
        <v>1</v>
      </c>
      <c r="BA2154" s="12" t="s">
        <v>910</v>
      </c>
      <c r="BG2154" s="21">
        <v>0.5</v>
      </c>
      <c r="BJ2154" s="12">
        <v>1</v>
      </c>
    </row>
    <row r="2155" spans="1:62" ht="45" x14ac:dyDescent="0.25">
      <c r="A2155" s="12">
        <v>1</v>
      </c>
      <c r="B2155" s="11" t="str">
        <f t="shared" si="102"/>
        <v>Общий расчет. Ци Мень. Анализ Дворца. Структуры. ЗВ. ЗВ. Отношение со дворцом</v>
      </c>
      <c r="C2155" s="11" t="str">
        <f>IFERROR(VLOOKUP(I2155,lvl_1[],2,FALSE),"Нет")</f>
        <v>Общий расчет</v>
      </c>
      <c r="D2155" s="11" t="str">
        <f>IFERROR(VLOOKUP(Rule!J2155,lvl_2[],2,FALSE),"Нет")</f>
        <v>Ци Мень</v>
      </c>
      <c r="E2155" s="11" t="str">
        <f>IFERROR(VLOOKUP(Rule!K2155,lvl_3[],2,FALSE),"Нет")</f>
        <v>Анализ Дворца</v>
      </c>
      <c r="F2155" s="11" t="str">
        <f>IFERROR(INDEX(lvl_4[],MATCH(L2155,lvl_4[ID],0),MATCH(TEXT(K2155,"##0"),lvl_4[#Headers],0)),"Нет")</f>
        <v>Структуры</v>
      </c>
      <c r="G2155" s="11" t="str">
        <f>IFERROR(INDEX(lvl_5[],MATCH(M2155,lvl_5[ID],0),MATCH(_xlfn.CONCAT(TEXT(K2155,"##0"),"_",TEXT(L2155,"##0")),lvl_5[#Headers],0)),"Нет")</f>
        <v>ЗВ</v>
      </c>
      <c r="H2155" s="11" t="str">
        <f>IFERROR(INDEX(lvl_6[],MATCH(N2155,lvl_6[ID],0),MATCH(_xlfn.CONCAT(K2155,"_",L2155,"_",M2155),lvl_6[#Headers],0)),"Нет")</f>
        <v>ЗВ. Отношение со дворцом</v>
      </c>
      <c r="I2155" s="12">
        <v>1</v>
      </c>
      <c r="J2155" s="12">
        <v>2</v>
      </c>
      <c r="K2155" s="12">
        <v>2</v>
      </c>
      <c r="L2155" s="12">
        <v>1</v>
      </c>
      <c r="M2155" s="12">
        <v>2</v>
      </c>
      <c r="N2155" s="12">
        <v>2</v>
      </c>
      <c r="O2155" s="12">
        <f>COUNTIF($P$2:P2155,P2155)</f>
        <v>58</v>
      </c>
      <c r="P2155" s="12" t="str">
        <f t="shared" si="100"/>
        <v>122010202</v>
      </c>
      <c r="Q2155" s="12" t="str">
        <f t="shared" si="101"/>
        <v>1220102020058</v>
      </c>
      <c r="R2155" s="20" t="s">
        <v>1452</v>
      </c>
      <c r="S2155" s="20" t="s">
        <v>1760</v>
      </c>
      <c r="AW2155" s="12">
        <v>1</v>
      </c>
      <c r="BA2155" s="12" t="s">
        <v>912</v>
      </c>
      <c r="BG2155" s="21">
        <v>0.5</v>
      </c>
      <c r="BJ2155" s="12">
        <v>1</v>
      </c>
    </row>
    <row r="2156" spans="1:62" ht="45" x14ac:dyDescent="0.25">
      <c r="A2156" s="12">
        <v>1</v>
      </c>
      <c r="B2156" s="11" t="str">
        <f t="shared" si="102"/>
        <v>Общий расчет. Ци Мень. Анализ Дворца. Структуры. ЗВ. ЗВ. Отношение со дворцом</v>
      </c>
      <c r="C2156" s="11" t="str">
        <f>IFERROR(VLOOKUP(I2156,lvl_1[],2,FALSE),"Нет")</f>
        <v>Общий расчет</v>
      </c>
      <c r="D2156" s="11" t="str">
        <f>IFERROR(VLOOKUP(Rule!J2156,lvl_2[],2,FALSE),"Нет")</f>
        <v>Ци Мень</v>
      </c>
      <c r="E2156" s="11" t="str">
        <f>IFERROR(VLOOKUP(Rule!K2156,lvl_3[],2,FALSE),"Нет")</f>
        <v>Анализ Дворца</v>
      </c>
      <c r="F2156" s="11" t="str">
        <f>IFERROR(INDEX(lvl_4[],MATCH(L2156,lvl_4[ID],0),MATCH(TEXT(K2156,"##0"),lvl_4[#Headers],0)),"Нет")</f>
        <v>Структуры</v>
      </c>
      <c r="G2156" s="11" t="str">
        <f>IFERROR(INDEX(lvl_5[],MATCH(M2156,lvl_5[ID],0),MATCH(_xlfn.CONCAT(TEXT(K2156,"##0"),"_",TEXT(L2156,"##0")),lvl_5[#Headers],0)),"Нет")</f>
        <v>ЗВ</v>
      </c>
      <c r="H2156" s="11" t="str">
        <f>IFERROR(INDEX(lvl_6[],MATCH(N2156,lvl_6[ID],0),MATCH(_xlfn.CONCAT(K2156,"_",L2156,"_",M2156),lvl_6[#Headers],0)),"Нет")</f>
        <v>ЗВ. Отношение со дворцом</v>
      </c>
      <c r="I2156" s="12">
        <v>1</v>
      </c>
      <c r="J2156" s="12">
        <v>2</v>
      </c>
      <c r="K2156" s="12">
        <v>2</v>
      </c>
      <c r="L2156" s="12">
        <v>1</v>
      </c>
      <c r="M2156" s="12">
        <v>2</v>
      </c>
      <c r="N2156" s="12">
        <v>2</v>
      </c>
      <c r="O2156" s="12">
        <f>COUNTIF($P$2:P2156,P2156)</f>
        <v>59</v>
      </c>
      <c r="P2156" s="12" t="str">
        <f t="shared" si="100"/>
        <v>122010202</v>
      </c>
      <c r="Q2156" s="12" t="str">
        <f t="shared" si="101"/>
        <v>1220102020059</v>
      </c>
      <c r="R2156" s="20" t="s">
        <v>1452</v>
      </c>
      <c r="S2156" s="20" t="s">
        <v>1761</v>
      </c>
      <c r="AW2156" s="12">
        <v>1</v>
      </c>
      <c r="BA2156" s="12" t="s">
        <v>914</v>
      </c>
      <c r="BG2156" s="21">
        <v>1</v>
      </c>
      <c r="BJ2156" s="12">
        <v>1</v>
      </c>
    </row>
    <row r="2157" spans="1:62" ht="45" x14ac:dyDescent="0.25">
      <c r="A2157" s="12">
        <v>1</v>
      </c>
      <c r="B2157" s="11" t="str">
        <f t="shared" si="102"/>
        <v>Общий расчет. Ци Мень. Анализ Дворца. Структуры. ЗВ. ЗВ. Отношение со дворцом</v>
      </c>
      <c r="C2157" s="11" t="str">
        <f>IFERROR(VLOOKUP(I2157,lvl_1[],2,FALSE),"Нет")</f>
        <v>Общий расчет</v>
      </c>
      <c r="D2157" s="11" t="str">
        <f>IFERROR(VLOOKUP(Rule!J2157,lvl_2[],2,FALSE),"Нет")</f>
        <v>Ци Мень</v>
      </c>
      <c r="E2157" s="11" t="str">
        <f>IFERROR(VLOOKUP(Rule!K2157,lvl_3[],2,FALSE),"Нет")</f>
        <v>Анализ Дворца</v>
      </c>
      <c r="F2157" s="11" t="str">
        <f>IFERROR(INDEX(lvl_4[],MATCH(L2157,lvl_4[ID],0),MATCH(TEXT(K2157,"##0"),lvl_4[#Headers],0)),"Нет")</f>
        <v>Структуры</v>
      </c>
      <c r="G2157" s="11" t="str">
        <f>IFERROR(INDEX(lvl_5[],MATCH(M2157,lvl_5[ID],0),MATCH(_xlfn.CONCAT(TEXT(K2157,"##0"),"_",TEXT(L2157,"##0")),lvl_5[#Headers],0)),"Нет")</f>
        <v>ЗВ</v>
      </c>
      <c r="H2157" s="11" t="str">
        <f>IFERROR(INDEX(lvl_6[],MATCH(N2157,lvl_6[ID],0),MATCH(_xlfn.CONCAT(K2157,"_",L2157,"_",M2157),lvl_6[#Headers],0)),"Нет")</f>
        <v>ЗВ. Отношение со дворцом</v>
      </c>
      <c r="I2157" s="12">
        <v>1</v>
      </c>
      <c r="J2157" s="12">
        <v>2</v>
      </c>
      <c r="K2157" s="12">
        <v>2</v>
      </c>
      <c r="L2157" s="12">
        <v>1</v>
      </c>
      <c r="M2157" s="12">
        <v>2</v>
      </c>
      <c r="N2157" s="12">
        <v>2</v>
      </c>
      <c r="O2157" s="12">
        <f>COUNTIF($P$2:P2157,P2157)</f>
        <v>60</v>
      </c>
      <c r="P2157" s="12" t="str">
        <f t="shared" si="100"/>
        <v>122010202</v>
      </c>
      <c r="Q2157" s="12" t="str">
        <f t="shared" si="101"/>
        <v>1220102020060</v>
      </c>
      <c r="R2157" s="20" t="s">
        <v>1452</v>
      </c>
      <c r="S2157" s="20" t="s">
        <v>1761</v>
      </c>
      <c r="AW2157" s="12">
        <v>1</v>
      </c>
      <c r="BA2157" s="12" t="s">
        <v>916</v>
      </c>
      <c r="BG2157" s="21">
        <v>1</v>
      </c>
      <c r="BJ2157" s="12">
        <v>1</v>
      </c>
    </row>
    <row r="2158" spans="1:62" ht="45" x14ac:dyDescent="0.25">
      <c r="A2158" s="12">
        <v>1</v>
      </c>
      <c r="B2158" s="11" t="str">
        <f t="shared" si="102"/>
        <v>Общий расчет. Ци Мень. Анализ Дворца. Структуры. ЗВ. ЗВ. Отношение со дворцом</v>
      </c>
      <c r="C2158" s="11" t="str">
        <f>IFERROR(VLOOKUP(I2158,lvl_1[],2,FALSE),"Нет")</f>
        <v>Общий расчет</v>
      </c>
      <c r="D2158" s="11" t="str">
        <f>IFERROR(VLOOKUP(Rule!J2158,lvl_2[],2,FALSE),"Нет")</f>
        <v>Ци Мень</v>
      </c>
      <c r="E2158" s="11" t="str">
        <f>IFERROR(VLOOKUP(Rule!K2158,lvl_3[],2,FALSE),"Нет")</f>
        <v>Анализ Дворца</v>
      </c>
      <c r="F2158" s="11" t="str">
        <f>IFERROR(INDEX(lvl_4[],MATCH(L2158,lvl_4[ID],0),MATCH(TEXT(K2158,"##0"),lvl_4[#Headers],0)),"Нет")</f>
        <v>Структуры</v>
      </c>
      <c r="G2158" s="11" t="str">
        <f>IFERROR(INDEX(lvl_5[],MATCH(M2158,lvl_5[ID],0),MATCH(_xlfn.CONCAT(TEXT(K2158,"##0"),"_",TEXT(L2158,"##0")),lvl_5[#Headers],0)),"Нет")</f>
        <v>ЗВ</v>
      </c>
      <c r="H2158" s="11" t="str">
        <f>IFERROR(INDEX(lvl_6[],MATCH(N2158,lvl_6[ID],0),MATCH(_xlfn.CONCAT(K2158,"_",L2158,"_",M2158),lvl_6[#Headers],0)),"Нет")</f>
        <v>ЗВ. Отношение со дворцом</v>
      </c>
      <c r="I2158" s="12">
        <v>1</v>
      </c>
      <c r="J2158" s="12">
        <v>2</v>
      </c>
      <c r="K2158" s="12">
        <v>2</v>
      </c>
      <c r="L2158" s="12">
        <v>1</v>
      </c>
      <c r="M2158" s="12">
        <v>2</v>
      </c>
      <c r="N2158" s="12">
        <v>2</v>
      </c>
      <c r="O2158" s="12">
        <f>COUNTIF($P$2:P2158,P2158)</f>
        <v>61</v>
      </c>
      <c r="P2158" s="12" t="str">
        <f t="shared" si="100"/>
        <v>122010202</v>
      </c>
      <c r="Q2158" s="12" t="str">
        <f t="shared" si="101"/>
        <v>1220102020061</v>
      </c>
      <c r="R2158" s="20" t="s">
        <v>1452</v>
      </c>
      <c r="S2158" s="20" t="s">
        <v>1762</v>
      </c>
      <c r="AW2158" s="12">
        <v>8</v>
      </c>
      <c r="BA2158" s="12" t="s">
        <v>899</v>
      </c>
      <c r="BG2158" s="21">
        <v>0</v>
      </c>
      <c r="BJ2158" s="12">
        <v>1</v>
      </c>
    </row>
    <row r="2159" spans="1:62" ht="45" x14ac:dyDescent="0.25">
      <c r="A2159" s="12">
        <v>1</v>
      </c>
      <c r="B2159" s="11" t="str">
        <f t="shared" si="102"/>
        <v>Общий расчет. Ци Мень. Анализ Дворца. Структуры. ЗВ. ЗВ. Отношение со дворцом</v>
      </c>
      <c r="C2159" s="11" t="str">
        <f>IFERROR(VLOOKUP(I2159,lvl_1[],2,FALSE),"Нет")</f>
        <v>Общий расчет</v>
      </c>
      <c r="D2159" s="11" t="str">
        <f>IFERROR(VLOOKUP(Rule!J2159,lvl_2[],2,FALSE),"Нет")</f>
        <v>Ци Мень</v>
      </c>
      <c r="E2159" s="11" t="str">
        <f>IFERROR(VLOOKUP(Rule!K2159,lvl_3[],2,FALSE),"Нет")</f>
        <v>Анализ Дворца</v>
      </c>
      <c r="F2159" s="11" t="str">
        <f>IFERROR(INDEX(lvl_4[],MATCH(L2159,lvl_4[ID],0),MATCH(TEXT(K2159,"##0"),lvl_4[#Headers],0)),"Нет")</f>
        <v>Структуры</v>
      </c>
      <c r="G2159" s="11" t="str">
        <f>IFERROR(INDEX(lvl_5[],MATCH(M2159,lvl_5[ID],0),MATCH(_xlfn.CONCAT(TEXT(K2159,"##0"),"_",TEXT(L2159,"##0")),lvl_5[#Headers],0)),"Нет")</f>
        <v>ЗВ</v>
      </c>
      <c r="H2159" s="11" t="str">
        <f>IFERROR(INDEX(lvl_6[],MATCH(N2159,lvl_6[ID],0),MATCH(_xlfn.CONCAT(K2159,"_",L2159,"_",M2159),lvl_6[#Headers],0)),"Нет")</f>
        <v>ЗВ. Отношение со дворцом</v>
      </c>
      <c r="I2159" s="12">
        <v>1</v>
      </c>
      <c r="J2159" s="12">
        <v>2</v>
      </c>
      <c r="K2159" s="12">
        <v>2</v>
      </c>
      <c r="L2159" s="12">
        <v>1</v>
      </c>
      <c r="M2159" s="12">
        <v>2</v>
      </c>
      <c r="N2159" s="12">
        <v>2</v>
      </c>
      <c r="O2159" s="12">
        <f>COUNTIF($P$2:P2159,P2159)</f>
        <v>62</v>
      </c>
      <c r="P2159" s="12" t="str">
        <f t="shared" si="100"/>
        <v>122010202</v>
      </c>
      <c r="Q2159" s="12" t="str">
        <f t="shared" si="101"/>
        <v>1220102020062</v>
      </c>
      <c r="R2159" s="20" t="s">
        <v>1452</v>
      </c>
      <c r="S2159" s="20" t="s">
        <v>1762</v>
      </c>
      <c r="AW2159" s="12">
        <v>8</v>
      </c>
      <c r="BA2159" s="12" t="s">
        <v>901</v>
      </c>
      <c r="BG2159" s="21">
        <v>0</v>
      </c>
      <c r="BJ2159" s="12">
        <v>1</v>
      </c>
    </row>
    <row r="2160" spans="1:62" ht="45" x14ac:dyDescent="0.25">
      <c r="A2160" s="12">
        <v>1</v>
      </c>
      <c r="B2160" s="11" t="str">
        <f t="shared" si="102"/>
        <v>Общий расчет. Ци Мень. Анализ Дворца. Структуры. ЗВ. ЗВ. Отношение со дворцом</v>
      </c>
      <c r="C2160" s="11" t="str">
        <f>IFERROR(VLOOKUP(I2160,lvl_1[],2,FALSE),"Нет")</f>
        <v>Общий расчет</v>
      </c>
      <c r="D2160" s="11" t="str">
        <f>IFERROR(VLOOKUP(Rule!J2160,lvl_2[],2,FALSE),"Нет")</f>
        <v>Ци Мень</v>
      </c>
      <c r="E2160" s="11" t="str">
        <f>IFERROR(VLOOKUP(Rule!K2160,lvl_3[],2,FALSE),"Нет")</f>
        <v>Анализ Дворца</v>
      </c>
      <c r="F2160" s="11" t="str">
        <f>IFERROR(INDEX(lvl_4[],MATCH(L2160,lvl_4[ID],0),MATCH(TEXT(K2160,"##0"),lvl_4[#Headers],0)),"Нет")</f>
        <v>Структуры</v>
      </c>
      <c r="G2160" s="11" t="str">
        <f>IFERROR(INDEX(lvl_5[],MATCH(M2160,lvl_5[ID],0),MATCH(_xlfn.CONCAT(TEXT(K2160,"##0"),"_",TEXT(L2160,"##0")),lvl_5[#Headers],0)),"Нет")</f>
        <v>ЗВ</v>
      </c>
      <c r="H2160" s="11" t="str">
        <f>IFERROR(INDEX(lvl_6[],MATCH(N2160,lvl_6[ID],0),MATCH(_xlfn.CONCAT(K2160,"_",L2160,"_",M2160),lvl_6[#Headers],0)),"Нет")</f>
        <v>ЗВ. Отношение со дворцом</v>
      </c>
      <c r="I2160" s="12">
        <v>1</v>
      </c>
      <c r="J2160" s="12">
        <v>2</v>
      </c>
      <c r="K2160" s="12">
        <v>2</v>
      </c>
      <c r="L2160" s="12">
        <v>1</v>
      </c>
      <c r="M2160" s="12">
        <v>2</v>
      </c>
      <c r="N2160" s="12">
        <v>2</v>
      </c>
      <c r="O2160" s="12">
        <f>COUNTIF($P$2:P2160,P2160)</f>
        <v>63</v>
      </c>
      <c r="P2160" s="12" t="str">
        <f t="shared" si="100"/>
        <v>122010202</v>
      </c>
      <c r="Q2160" s="12" t="str">
        <f t="shared" si="101"/>
        <v>1220102020063</v>
      </c>
      <c r="R2160" s="20" t="s">
        <v>1452</v>
      </c>
      <c r="S2160" s="20" t="s">
        <v>1763</v>
      </c>
      <c r="AW2160" s="12">
        <v>8</v>
      </c>
      <c r="BA2160" s="12" t="s">
        <v>903</v>
      </c>
      <c r="BG2160" s="21">
        <v>0.5</v>
      </c>
      <c r="BJ2160" s="12">
        <v>1</v>
      </c>
    </row>
    <row r="2161" spans="1:62" ht="45" x14ac:dyDescent="0.25">
      <c r="A2161" s="12">
        <v>1</v>
      </c>
      <c r="B2161" s="11" t="str">
        <f t="shared" si="102"/>
        <v>Общий расчет. Ци Мень. Анализ Дворца. Структуры. ЗВ. ЗВ. Отношение со дворцом</v>
      </c>
      <c r="C2161" s="11" t="str">
        <f>IFERROR(VLOOKUP(I2161,lvl_1[],2,FALSE),"Нет")</f>
        <v>Общий расчет</v>
      </c>
      <c r="D2161" s="11" t="str">
        <f>IFERROR(VLOOKUP(Rule!J2161,lvl_2[],2,FALSE),"Нет")</f>
        <v>Ци Мень</v>
      </c>
      <c r="E2161" s="11" t="str">
        <f>IFERROR(VLOOKUP(Rule!K2161,lvl_3[],2,FALSE),"Нет")</f>
        <v>Анализ Дворца</v>
      </c>
      <c r="F2161" s="11" t="str">
        <f>IFERROR(INDEX(lvl_4[],MATCH(L2161,lvl_4[ID],0),MATCH(TEXT(K2161,"##0"),lvl_4[#Headers],0)),"Нет")</f>
        <v>Структуры</v>
      </c>
      <c r="G2161" s="11" t="str">
        <f>IFERROR(INDEX(lvl_5[],MATCH(M2161,lvl_5[ID],0),MATCH(_xlfn.CONCAT(TEXT(K2161,"##0"),"_",TEXT(L2161,"##0")),lvl_5[#Headers],0)),"Нет")</f>
        <v>ЗВ</v>
      </c>
      <c r="H2161" s="11" t="str">
        <f>IFERROR(INDEX(lvl_6[],MATCH(N2161,lvl_6[ID],0),MATCH(_xlfn.CONCAT(K2161,"_",L2161,"_",M2161),lvl_6[#Headers],0)),"Нет")</f>
        <v>ЗВ. Отношение со дворцом</v>
      </c>
      <c r="I2161" s="12">
        <v>1</v>
      </c>
      <c r="J2161" s="12">
        <v>2</v>
      </c>
      <c r="K2161" s="12">
        <v>2</v>
      </c>
      <c r="L2161" s="12">
        <v>1</v>
      </c>
      <c r="M2161" s="12">
        <v>2</v>
      </c>
      <c r="N2161" s="12">
        <v>2</v>
      </c>
      <c r="O2161" s="12">
        <f>COUNTIF($P$2:P2161,P2161)</f>
        <v>64</v>
      </c>
      <c r="P2161" s="12" t="str">
        <f t="shared" si="100"/>
        <v>122010202</v>
      </c>
      <c r="Q2161" s="12" t="str">
        <f t="shared" si="101"/>
        <v>1220102020064</v>
      </c>
      <c r="R2161" s="20" t="s">
        <v>1452</v>
      </c>
      <c r="S2161" s="20" t="s">
        <v>1763</v>
      </c>
      <c r="AW2161" s="12">
        <v>8</v>
      </c>
      <c r="BA2161" s="12" t="s">
        <v>905</v>
      </c>
      <c r="BG2161" s="21">
        <v>0.5</v>
      </c>
      <c r="BJ2161" s="12">
        <v>1</v>
      </c>
    </row>
    <row r="2162" spans="1:62" ht="45" x14ac:dyDescent="0.25">
      <c r="A2162" s="12">
        <v>1</v>
      </c>
      <c r="B2162" s="11" t="str">
        <f t="shared" si="102"/>
        <v>Общий расчет. Ци Мень. Анализ Дворца. Структуры. ЗВ. ЗВ. Отношение со дворцом</v>
      </c>
      <c r="C2162" s="11" t="str">
        <f>IFERROR(VLOOKUP(I2162,lvl_1[],2,FALSE),"Нет")</f>
        <v>Общий расчет</v>
      </c>
      <c r="D2162" s="11" t="str">
        <f>IFERROR(VLOOKUP(Rule!J2162,lvl_2[],2,FALSE),"Нет")</f>
        <v>Ци Мень</v>
      </c>
      <c r="E2162" s="11" t="str">
        <f>IFERROR(VLOOKUP(Rule!K2162,lvl_3[],2,FALSE),"Нет")</f>
        <v>Анализ Дворца</v>
      </c>
      <c r="F2162" s="11" t="str">
        <f>IFERROR(INDEX(lvl_4[],MATCH(L2162,lvl_4[ID],0),MATCH(TEXT(K2162,"##0"),lvl_4[#Headers],0)),"Нет")</f>
        <v>Структуры</v>
      </c>
      <c r="G2162" s="11" t="str">
        <f>IFERROR(INDEX(lvl_5[],MATCH(M2162,lvl_5[ID],0),MATCH(_xlfn.CONCAT(TEXT(K2162,"##0"),"_",TEXT(L2162,"##0")),lvl_5[#Headers],0)),"Нет")</f>
        <v>ЗВ</v>
      </c>
      <c r="H2162" s="11" t="str">
        <f>IFERROR(INDEX(lvl_6[],MATCH(N2162,lvl_6[ID],0),MATCH(_xlfn.CONCAT(K2162,"_",L2162,"_",M2162),lvl_6[#Headers],0)),"Нет")</f>
        <v>ЗВ. Отношение со дворцом</v>
      </c>
      <c r="I2162" s="12">
        <v>1</v>
      </c>
      <c r="J2162" s="12">
        <v>2</v>
      </c>
      <c r="K2162" s="12">
        <v>2</v>
      </c>
      <c r="L2162" s="12">
        <v>1</v>
      </c>
      <c r="M2162" s="12">
        <v>2</v>
      </c>
      <c r="N2162" s="12">
        <v>2</v>
      </c>
      <c r="O2162" s="12">
        <f>COUNTIF($P$2:P2162,P2162)</f>
        <v>65</v>
      </c>
      <c r="P2162" s="12" t="str">
        <f t="shared" si="100"/>
        <v>122010202</v>
      </c>
      <c r="Q2162" s="12" t="str">
        <f t="shared" si="101"/>
        <v>1220102020065</v>
      </c>
      <c r="R2162" s="20" t="s">
        <v>1452</v>
      </c>
      <c r="S2162" s="20" t="s">
        <v>1764</v>
      </c>
      <c r="AW2162" s="12">
        <v>8</v>
      </c>
      <c r="BA2162" s="12" t="s">
        <v>907</v>
      </c>
      <c r="BG2162" s="21">
        <v>1</v>
      </c>
      <c r="BJ2162" s="12">
        <v>1</v>
      </c>
    </row>
    <row r="2163" spans="1:62" ht="45" x14ac:dyDescent="0.25">
      <c r="A2163" s="12">
        <v>1</v>
      </c>
      <c r="B2163" s="11" t="str">
        <f t="shared" si="102"/>
        <v>Общий расчет. Ци Мень. Анализ Дворца. Структуры. ЗВ. ЗВ. Отношение со дворцом</v>
      </c>
      <c r="C2163" s="11" t="str">
        <f>IFERROR(VLOOKUP(I2163,lvl_1[],2,FALSE),"Нет")</f>
        <v>Общий расчет</v>
      </c>
      <c r="D2163" s="11" t="str">
        <f>IFERROR(VLOOKUP(Rule!J2163,lvl_2[],2,FALSE),"Нет")</f>
        <v>Ци Мень</v>
      </c>
      <c r="E2163" s="11" t="str">
        <f>IFERROR(VLOOKUP(Rule!K2163,lvl_3[],2,FALSE),"Нет")</f>
        <v>Анализ Дворца</v>
      </c>
      <c r="F2163" s="11" t="str">
        <f>IFERROR(INDEX(lvl_4[],MATCH(L2163,lvl_4[ID],0),MATCH(TEXT(K2163,"##0"),lvl_4[#Headers],0)),"Нет")</f>
        <v>Структуры</v>
      </c>
      <c r="G2163" s="11" t="str">
        <f>IFERROR(INDEX(lvl_5[],MATCH(M2163,lvl_5[ID],0),MATCH(_xlfn.CONCAT(TEXT(K2163,"##0"),"_",TEXT(L2163,"##0")),lvl_5[#Headers],0)),"Нет")</f>
        <v>ЗВ</v>
      </c>
      <c r="H2163" s="11" t="str">
        <f>IFERROR(INDEX(lvl_6[],MATCH(N2163,lvl_6[ID],0),MATCH(_xlfn.CONCAT(K2163,"_",L2163,"_",M2163),lvl_6[#Headers],0)),"Нет")</f>
        <v>ЗВ. Отношение со дворцом</v>
      </c>
      <c r="I2163" s="12">
        <v>1</v>
      </c>
      <c r="J2163" s="12">
        <v>2</v>
      </c>
      <c r="K2163" s="12">
        <v>2</v>
      </c>
      <c r="L2163" s="12">
        <v>1</v>
      </c>
      <c r="M2163" s="12">
        <v>2</v>
      </c>
      <c r="N2163" s="12">
        <v>2</v>
      </c>
      <c r="O2163" s="12">
        <f>COUNTIF($P$2:P2163,P2163)</f>
        <v>66</v>
      </c>
      <c r="P2163" s="12" t="str">
        <f t="shared" si="100"/>
        <v>122010202</v>
      </c>
      <c r="Q2163" s="12" t="str">
        <f t="shared" si="101"/>
        <v>1220102020066</v>
      </c>
      <c r="R2163" s="20" t="s">
        <v>1452</v>
      </c>
      <c r="S2163" s="20" t="s">
        <v>1764</v>
      </c>
      <c r="AW2163" s="12">
        <v>8</v>
      </c>
      <c r="BA2163" s="12" t="s">
        <v>908</v>
      </c>
      <c r="BG2163" s="21">
        <v>1</v>
      </c>
      <c r="BJ2163" s="12">
        <v>1</v>
      </c>
    </row>
    <row r="2164" spans="1:62" ht="45" x14ac:dyDescent="0.25">
      <c r="A2164" s="12">
        <v>1</v>
      </c>
      <c r="B2164" s="11" t="str">
        <f t="shared" si="102"/>
        <v>Общий расчет. Ци Мень. Анализ Дворца. Структуры. ЗВ. ЗВ. Отношение со дворцом</v>
      </c>
      <c r="C2164" s="11" t="str">
        <f>IFERROR(VLOOKUP(I2164,lvl_1[],2,FALSE),"Нет")</f>
        <v>Общий расчет</v>
      </c>
      <c r="D2164" s="11" t="str">
        <f>IFERROR(VLOOKUP(Rule!J2164,lvl_2[],2,FALSE),"Нет")</f>
        <v>Ци Мень</v>
      </c>
      <c r="E2164" s="11" t="str">
        <f>IFERROR(VLOOKUP(Rule!K2164,lvl_3[],2,FALSE),"Нет")</f>
        <v>Анализ Дворца</v>
      </c>
      <c r="F2164" s="11" t="str">
        <f>IFERROR(INDEX(lvl_4[],MATCH(L2164,lvl_4[ID],0),MATCH(TEXT(K2164,"##0"),lvl_4[#Headers],0)),"Нет")</f>
        <v>Структуры</v>
      </c>
      <c r="G2164" s="11" t="str">
        <f>IFERROR(INDEX(lvl_5[],MATCH(M2164,lvl_5[ID],0),MATCH(_xlfn.CONCAT(TEXT(K2164,"##0"),"_",TEXT(L2164,"##0")),lvl_5[#Headers],0)),"Нет")</f>
        <v>ЗВ</v>
      </c>
      <c r="H2164" s="11" t="str">
        <f>IFERROR(INDEX(lvl_6[],MATCH(N2164,lvl_6[ID],0),MATCH(_xlfn.CONCAT(K2164,"_",L2164,"_",M2164),lvl_6[#Headers],0)),"Нет")</f>
        <v>ЗВ. Отношение со дворцом</v>
      </c>
      <c r="I2164" s="12">
        <v>1</v>
      </c>
      <c r="J2164" s="12">
        <v>2</v>
      </c>
      <c r="K2164" s="12">
        <v>2</v>
      </c>
      <c r="L2164" s="12">
        <v>1</v>
      </c>
      <c r="M2164" s="12">
        <v>2</v>
      </c>
      <c r="N2164" s="12">
        <v>2</v>
      </c>
      <c r="O2164" s="12">
        <f>COUNTIF($P$2:P2164,P2164)</f>
        <v>67</v>
      </c>
      <c r="P2164" s="12" t="str">
        <f t="shared" si="100"/>
        <v>122010202</v>
      </c>
      <c r="Q2164" s="12" t="str">
        <f t="shared" si="101"/>
        <v>1220102020067</v>
      </c>
      <c r="R2164" s="20" t="s">
        <v>1452</v>
      </c>
      <c r="S2164" s="20" t="s">
        <v>1765</v>
      </c>
      <c r="AW2164" s="12">
        <v>8</v>
      </c>
      <c r="BA2164" s="12" t="s">
        <v>910</v>
      </c>
      <c r="BG2164" s="21">
        <v>1</v>
      </c>
      <c r="BJ2164" s="12">
        <v>1</v>
      </c>
    </row>
    <row r="2165" spans="1:62" ht="45" x14ac:dyDescent="0.25">
      <c r="A2165" s="12">
        <v>1</v>
      </c>
      <c r="B2165" s="11" t="str">
        <f t="shared" si="102"/>
        <v>Общий расчет. Ци Мень. Анализ Дворца. Структуры. ЗВ. ЗВ. Отношение со дворцом</v>
      </c>
      <c r="C2165" s="11" t="str">
        <f>IFERROR(VLOOKUP(I2165,lvl_1[],2,FALSE),"Нет")</f>
        <v>Общий расчет</v>
      </c>
      <c r="D2165" s="11" t="str">
        <f>IFERROR(VLOOKUP(Rule!J2165,lvl_2[],2,FALSE),"Нет")</f>
        <v>Ци Мень</v>
      </c>
      <c r="E2165" s="11" t="str">
        <f>IFERROR(VLOOKUP(Rule!K2165,lvl_3[],2,FALSE),"Нет")</f>
        <v>Анализ Дворца</v>
      </c>
      <c r="F2165" s="11" t="str">
        <f>IFERROR(INDEX(lvl_4[],MATCH(L2165,lvl_4[ID],0),MATCH(TEXT(K2165,"##0"),lvl_4[#Headers],0)),"Нет")</f>
        <v>Структуры</v>
      </c>
      <c r="G2165" s="11" t="str">
        <f>IFERROR(INDEX(lvl_5[],MATCH(M2165,lvl_5[ID],0),MATCH(_xlfn.CONCAT(TEXT(K2165,"##0"),"_",TEXT(L2165,"##0")),lvl_5[#Headers],0)),"Нет")</f>
        <v>ЗВ</v>
      </c>
      <c r="H2165" s="11" t="str">
        <f>IFERROR(INDEX(lvl_6[],MATCH(N2165,lvl_6[ID],0),MATCH(_xlfn.CONCAT(K2165,"_",L2165,"_",M2165),lvl_6[#Headers],0)),"Нет")</f>
        <v>ЗВ. Отношение со дворцом</v>
      </c>
      <c r="I2165" s="12">
        <v>1</v>
      </c>
      <c r="J2165" s="12">
        <v>2</v>
      </c>
      <c r="K2165" s="12">
        <v>2</v>
      </c>
      <c r="L2165" s="12">
        <v>1</v>
      </c>
      <c r="M2165" s="12">
        <v>2</v>
      </c>
      <c r="N2165" s="12">
        <v>2</v>
      </c>
      <c r="O2165" s="12">
        <f>COUNTIF($P$2:P2165,P2165)</f>
        <v>68</v>
      </c>
      <c r="P2165" s="12" t="str">
        <f t="shared" si="100"/>
        <v>122010202</v>
      </c>
      <c r="Q2165" s="12" t="str">
        <f t="shared" si="101"/>
        <v>1220102020068</v>
      </c>
      <c r="R2165" s="20" t="s">
        <v>1452</v>
      </c>
      <c r="S2165" s="20" t="s">
        <v>1765</v>
      </c>
      <c r="AW2165" s="12">
        <v>8</v>
      </c>
      <c r="BA2165" s="12" t="s">
        <v>912</v>
      </c>
      <c r="BG2165" s="21">
        <v>1</v>
      </c>
      <c r="BJ2165" s="12">
        <v>1</v>
      </c>
    </row>
    <row r="2166" spans="1:62" ht="45" x14ac:dyDescent="0.25">
      <c r="A2166" s="12">
        <v>1</v>
      </c>
      <c r="B2166" s="11" t="str">
        <f t="shared" si="102"/>
        <v>Общий расчет. Ци Мень. Анализ Дворца. Структуры. ЗВ. ЗВ. Отношение со дворцом</v>
      </c>
      <c r="C2166" s="11" t="str">
        <f>IFERROR(VLOOKUP(I2166,lvl_1[],2,FALSE),"Нет")</f>
        <v>Общий расчет</v>
      </c>
      <c r="D2166" s="11" t="str">
        <f>IFERROR(VLOOKUP(Rule!J2166,lvl_2[],2,FALSE),"Нет")</f>
        <v>Ци Мень</v>
      </c>
      <c r="E2166" s="11" t="str">
        <f>IFERROR(VLOOKUP(Rule!K2166,lvl_3[],2,FALSE),"Нет")</f>
        <v>Анализ Дворца</v>
      </c>
      <c r="F2166" s="11" t="str">
        <f>IFERROR(INDEX(lvl_4[],MATCH(L2166,lvl_4[ID],0),MATCH(TEXT(K2166,"##0"),lvl_4[#Headers],0)),"Нет")</f>
        <v>Структуры</v>
      </c>
      <c r="G2166" s="11" t="str">
        <f>IFERROR(INDEX(lvl_5[],MATCH(M2166,lvl_5[ID],0),MATCH(_xlfn.CONCAT(TEXT(K2166,"##0"),"_",TEXT(L2166,"##0")),lvl_5[#Headers],0)),"Нет")</f>
        <v>ЗВ</v>
      </c>
      <c r="H2166" s="11" t="str">
        <f>IFERROR(INDEX(lvl_6[],MATCH(N2166,lvl_6[ID],0),MATCH(_xlfn.CONCAT(K2166,"_",L2166,"_",M2166),lvl_6[#Headers],0)),"Нет")</f>
        <v>ЗВ. Отношение со дворцом</v>
      </c>
      <c r="I2166" s="12">
        <v>1</v>
      </c>
      <c r="J2166" s="12">
        <v>2</v>
      </c>
      <c r="K2166" s="12">
        <v>2</v>
      </c>
      <c r="L2166" s="12">
        <v>1</v>
      </c>
      <c r="M2166" s="12">
        <v>2</v>
      </c>
      <c r="N2166" s="12">
        <v>2</v>
      </c>
      <c r="O2166" s="12">
        <f>COUNTIF($P$2:P2166,P2166)</f>
        <v>69</v>
      </c>
      <c r="P2166" s="12" t="str">
        <f t="shared" ref="P2166:P2229" si="103">_xlfn.CONCAT(I2166,
J2166,
K2166,
IF(LEN(L2166)=1,_xlfn.CONCAT(0,L2166),L2166),
IF(LEN(M2166)=1,_xlfn.CONCAT(0,M2166),M2166),
IF(LEN(N2166)=1,_xlfn.CONCAT(0,N2166),N2166))</f>
        <v>122010202</v>
      </c>
      <c r="Q2166" s="12" t="str">
        <f t="shared" ref="Q2166:Q2229" si="104">_xlfn.CONCAT(I2166,
J2166,
K2166,
IF(LEN(L2166)=1,_xlfn.CONCAT(0,L2166),L2166),
IF(LEN(M2166)=1,_xlfn.CONCAT(0,M2166),M2166),
IF(LEN(N2166)=1,_xlfn.CONCAT(0,N2166),N2166),
IF(LEN(O2166)=1,_xlfn.CONCAT("000",O2166),IF(LEN(O2166)=2,_xlfn.CONCAT("00",O2166),IF(LEN(O2166)=3,_xlfn.CONCAT(0,O2166),O2166))))</f>
        <v>1220102020069</v>
      </c>
      <c r="R2166" s="20" t="s">
        <v>1452</v>
      </c>
      <c r="S2166" s="20" t="s">
        <v>1766</v>
      </c>
      <c r="AW2166" s="12">
        <v>8</v>
      </c>
      <c r="BA2166" s="12" t="s">
        <v>914</v>
      </c>
      <c r="BG2166" s="21">
        <v>0.9</v>
      </c>
      <c r="BJ2166" s="12">
        <v>1</v>
      </c>
    </row>
    <row r="2167" spans="1:62" ht="45" x14ac:dyDescent="0.25">
      <c r="A2167" s="12">
        <v>1</v>
      </c>
      <c r="B2167" s="11" t="str">
        <f t="shared" ref="B2167:B2230" si="105">_xlfn.CONCAT(C2167,". ", D2167,". ", E2167,". ", F2167,". ", G2167,". ", H2167)</f>
        <v>Общий расчет. Ци Мень. Анализ Дворца. Структуры. ЗВ. ЗВ. Отношение со дворцом</v>
      </c>
      <c r="C2167" s="11" t="str">
        <f>IFERROR(VLOOKUP(I2167,lvl_1[],2,FALSE),"Нет")</f>
        <v>Общий расчет</v>
      </c>
      <c r="D2167" s="11" t="str">
        <f>IFERROR(VLOOKUP(Rule!J2167,lvl_2[],2,FALSE),"Нет")</f>
        <v>Ци Мень</v>
      </c>
      <c r="E2167" s="11" t="str">
        <f>IFERROR(VLOOKUP(Rule!K2167,lvl_3[],2,FALSE),"Нет")</f>
        <v>Анализ Дворца</v>
      </c>
      <c r="F2167" s="11" t="str">
        <f>IFERROR(INDEX(lvl_4[],MATCH(L2167,lvl_4[ID],0),MATCH(TEXT(K2167,"##0"),lvl_4[#Headers],0)),"Нет")</f>
        <v>Структуры</v>
      </c>
      <c r="G2167" s="11" t="str">
        <f>IFERROR(INDEX(lvl_5[],MATCH(M2167,lvl_5[ID],0),MATCH(_xlfn.CONCAT(TEXT(K2167,"##0"),"_",TEXT(L2167,"##0")),lvl_5[#Headers],0)),"Нет")</f>
        <v>ЗВ</v>
      </c>
      <c r="H2167" s="11" t="str">
        <f>IFERROR(INDEX(lvl_6[],MATCH(N2167,lvl_6[ID],0),MATCH(_xlfn.CONCAT(K2167,"_",L2167,"_",M2167),lvl_6[#Headers],0)),"Нет")</f>
        <v>ЗВ. Отношение со дворцом</v>
      </c>
      <c r="I2167" s="12">
        <v>1</v>
      </c>
      <c r="J2167" s="12">
        <v>2</v>
      </c>
      <c r="K2167" s="12">
        <v>2</v>
      </c>
      <c r="L2167" s="12">
        <v>1</v>
      </c>
      <c r="M2167" s="12">
        <v>2</v>
      </c>
      <c r="N2167" s="12">
        <v>2</v>
      </c>
      <c r="O2167" s="12">
        <f>COUNTIF($P$2:P2167,P2167)</f>
        <v>70</v>
      </c>
      <c r="P2167" s="12" t="str">
        <f t="shared" si="103"/>
        <v>122010202</v>
      </c>
      <c r="Q2167" s="12" t="str">
        <f t="shared" si="104"/>
        <v>1220102020070</v>
      </c>
      <c r="R2167" s="20" t="s">
        <v>1452</v>
      </c>
      <c r="S2167" s="20" t="s">
        <v>1766</v>
      </c>
      <c r="AW2167" s="12">
        <v>8</v>
      </c>
      <c r="BA2167" s="12" t="s">
        <v>916</v>
      </c>
      <c r="BG2167" s="21">
        <v>0.9</v>
      </c>
      <c r="BJ2167" s="12">
        <v>1</v>
      </c>
    </row>
    <row r="2168" spans="1:62" ht="45" x14ac:dyDescent="0.25">
      <c r="A2168" s="12">
        <v>1</v>
      </c>
      <c r="B2168" s="11" t="str">
        <f t="shared" si="105"/>
        <v>Общий расчет. Ци Мень. Анализ Дворца. Структуры. ЗВ. ЗВ. Отношение со дворцом</v>
      </c>
      <c r="C2168" s="11" t="str">
        <f>IFERROR(VLOOKUP(I2168,lvl_1[],2,FALSE),"Нет")</f>
        <v>Общий расчет</v>
      </c>
      <c r="D2168" s="11" t="str">
        <f>IFERROR(VLOOKUP(Rule!J2168,lvl_2[],2,FALSE),"Нет")</f>
        <v>Ци Мень</v>
      </c>
      <c r="E2168" s="11" t="str">
        <f>IFERROR(VLOOKUP(Rule!K2168,lvl_3[],2,FALSE),"Нет")</f>
        <v>Анализ Дворца</v>
      </c>
      <c r="F2168" s="11" t="str">
        <f>IFERROR(INDEX(lvl_4[],MATCH(L2168,lvl_4[ID],0),MATCH(TEXT(K2168,"##0"),lvl_4[#Headers],0)),"Нет")</f>
        <v>Структуры</v>
      </c>
      <c r="G2168" s="11" t="str">
        <f>IFERROR(INDEX(lvl_5[],MATCH(M2168,lvl_5[ID],0),MATCH(_xlfn.CONCAT(TEXT(K2168,"##0"),"_",TEXT(L2168,"##0")),lvl_5[#Headers],0)),"Нет")</f>
        <v>ЗВ</v>
      </c>
      <c r="H2168" s="11" t="str">
        <f>IFERROR(INDEX(lvl_6[],MATCH(N2168,lvl_6[ID],0),MATCH(_xlfn.CONCAT(K2168,"_",L2168,"_",M2168),lvl_6[#Headers],0)),"Нет")</f>
        <v>ЗВ. Отношение со дворцом</v>
      </c>
      <c r="I2168" s="12">
        <v>1</v>
      </c>
      <c r="J2168" s="12">
        <v>2</v>
      </c>
      <c r="K2168" s="12">
        <v>2</v>
      </c>
      <c r="L2168" s="12">
        <v>1</v>
      </c>
      <c r="M2168" s="12">
        <v>2</v>
      </c>
      <c r="N2168" s="12">
        <v>2</v>
      </c>
      <c r="O2168" s="12">
        <f>COUNTIF($P$2:P2168,P2168)</f>
        <v>71</v>
      </c>
      <c r="P2168" s="12" t="str">
        <f t="shared" si="103"/>
        <v>122010202</v>
      </c>
      <c r="Q2168" s="12" t="str">
        <f t="shared" si="104"/>
        <v>1220102020071</v>
      </c>
      <c r="R2168" s="20" t="s">
        <v>1452</v>
      </c>
      <c r="S2168" s="20" t="s">
        <v>1767</v>
      </c>
      <c r="AW2168" s="12">
        <v>3</v>
      </c>
      <c r="BA2168" s="12" t="s">
        <v>899</v>
      </c>
      <c r="BG2168" s="21">
        <v>1</v>
      </c>
      <c r="BJ2168" s="12">
        <v>1</v>
      </c>
    </row>
    <row r="2169" spans="1:62" ht="45" x14ac:dyDescent="0.25">
      <c r="A2169" s="12">
        <v>1</v>
      </c>
      <c r="B2169" s="11" t="str">
        <f t="shared" si="105"/>
        <v>Общий расчет. Ци Мень. Анализ Дворца. Структуры. ЗВ. ЗВ. Отношение со дворцом</v>
      </c>
      <c r="C2169" s="11" t="str">
        <f>IFERROR(VLOOKUP(I2169,lvl_1[],2,FALSE),"Нет")</f>
        <v>Общий расчет</v>
      </c>
      <c r="D2169" s="11" t="str">
        <f>IFERROR(VLOOKUP(Rule!J2169,lvl_2[],2,FALSE),"Нет")</f>
        <v>Ци Мень</v>
      </c>
      <c r="E2169" s="11" t="str">
        <f>IFERROR(VLOOKUP(Rule!K2169,lvl_3[],2,FALSE),"Нет")</f>
        <v>Анализ Дворца</v>
      </c>
      <c r="F2169" s="11" t="str">
        <f>IFERROR(INDEX(lvl_4[],MATCH(L2169,lvl_4[ID],0),MATCH(TEXT(K2169,"##0"),lvl_4[#Headers],0)),"Нет")</f>
        <v>Структуры</v>
      </c>
      <c r="G2169" s="11" t="str">
        <f>IFERROR(INDEX(lvl_5[],MATCH(M2169,lvl_5[ID],0),MATCH(_xlfn.CONCAT(TEXT(K2169,"##0"),"_",TEXT(L2169,"##0")),lvl_5[#Headers],0)),"Нет")</f>
        <v>ЗВ</v>
      </c>
      <c r="H2169" s="11" t="str">
        <f>IFERROR(INDEX(lvl_6[],MATCH(N2169,lvl_6[ID],0),MATCH(_xlfn.CONCAT(K2169,"_",L2169,"_",M2169),lvl_6[#Headers],0)),"Нет")</f>
        <v>ЗВ. Отношение со дворцом</v>
      </c>
      <c r="I2169" s="12">
        <v>1</v>
      </c>
      <c r="J2169" s="12">
        <v>2</v>
      </c>
      <c r="K2169" s="12">
        <v>2</v>
      </c>
      <c r="L2169" s="12">
        <v>1</v>
      </c>
      <c r="M2169" s="12">
        <v>2</v>
      </c>
      <c r="N2169" s="12">
        <v>2</v>
      </c>
      <c r="O2169" s="12">
        <f>COUNTIF($P$2:P2169,P2169)</f>
        <v>72</v>
      </c>
      <c r="P2169" s="12" t="str">
        <f t="shared" si="103"/>
        <v>122010202</v>
      </c>
      <c r="Q2169" s="12" t="str">
        <f t="shared" si="104"/>
        <v>1220102020072</v>
      </c>
      <c r="R2169" s="20" t="s">
        <v>1452</v>
      </c>
      <c r="S2169" s="20" t="s">
        <v>1767</v>
      </c>
      <c r="AW2169" s="12">
        <v>3</v>
      </c>
      <c r="BA2169" s="12" t="s">
        <v>901</v>
      </c>
      <c r="BG2169" s="21">
        <v>1</v>
      </c>
      <c r="BJ2169" s="12">
        <v>1</v>
      </c>
    </row>
    <row r="2170" spans="1:62" ht="45" x14ac:dyDescent="0.25">
      <c r="A2170" s="12">
        <v>1</v>
      </c>
      <c r="B2170" s="11" t="str">
        <f t="shared" si="105"/>
        <v>Общий расчет. Ци Мень. Анализ Дворца. Структуры. ЗВ. ЗВ. Отношение со дворцом</v>
      </c>
      <c r="C2170" s="11" t="str">
        <f>IFERROR(VLOOKUP(I2170,lvl_1[],2,FALSE),"Нет")</f>
        <v>Общий расчет</v>
      </c>
      <c r="D2170" s="11" t="str">
        <f>IFERROR(VLOOKUP(Rule!J2170,lvl_2[],2,FALSE),"Нет")</f>
        <v>Ци Мень</v>
      </c>
      <c r="E2170" s="11" t="str">
        <f>IFERROR(VLOOKUP(Rule!K2170,lvl_3[],2,FALSE),"Нет")</f>
        <v>Анализ Дворца</v>
      </c>
      <c r="F2170" s="11" t="str">
        <f>IFERROR(INDEX(lvl_4[],MATCH(L2170,lvl_4[ID],0),MATCH(TEXT(K2170,"##0"),lvl_4[#Headers],0)),"Нет")</f>
        <v>Структуры</v>
      </c>
      <c r="G2170" s="11" t="str">
        <f>IFERROR(INDEX(lvl_5[],MATCH(M2170,lvl_5[ID],0),MATCH(_xlfn.CONCAT(TEXT(K2170,"##0"),"_",TEXT(L2170,"##0")),lvl_5[#Headers],0)),"Нет")</f>
        <v>ЗВ</v>
      </c>
      <c r="H2170" s="11" t="str">
        <f>IFERROR(INDEX(lvl_6[],MATCH(N2170,lvl_6[ID],0),MATCH(_xlfn.CONCAT(K2170,"_",L2170,"_",M2170),lvl_6[#Headers],0)),"Нет")</f>
        <v>ЗВ. Отношение со дворцом</v>
      </c>
      <c r="I2170" s="12">
        <v>1</v>
      </c>
      <c r="J2170" s="12">
        <v>2</v>
      </c>
      <c r="K2170" s="12">
        <v>2</v>
      </c>
      <c r="L2170" s="12">
        <v>1</v>
      </c>
      <c r="M2170" s="12">
        <v>2</v>
      </c>
      <c r="N2170" s="12">
        <v>2</v>
      </c>
      <c r="O2170" s="12">
        <f>COUNTIF($P$2:P2170,P2170)</f>
        <v>73</v>
      </c>
      <c r="P2170" s="12" t="str">
        <f t="shared" si="103"/>
        <v>122010202</v>
      </c>
      <c r="Q2170" s="12" t="str">
        <f t="shared" si="104"/>
        <v>1220102020073</v>
      </c>
      <c r="R2170" s="20" t="s">
        <v>1452</v>
      </c>
      <c r="S2170" s="20" t="s">
        <v>1768</v>
      </c>
      <c r="AW2170" s="12">
        <v>3</v>
      </c>
      <c r="BA2170" s="12" t="s">
        <v>903</v>
      </c>
      <c r="BG2170" s="21">
        <v>1</v>
      </c>
      <c r="BJ2170" s="12">
        <v>1</v>
      </c>
    </row>
    <row r="2171" spans="1:62" ht="45" x14ac:dyDescent="0.25">
      <c r="A2171" s="12">
        <v>1</v>
      </c>
      <c r="B2171" s="11" t="str">
        <f t="shared" si="105"/>
        <v>Общий расчет. Ци Мень. Анализ Дворца. Структуры. ЗВ. ЗВ. Отношение со дворцом</v>
      </c>
      <c r="C2171" s="11" t="str">
        <f>IFERROR(VLOOKUP(I2171,lvl_1[],2,FALSE),"Нет")</f>
        <v>Общий расчет</v>
      </c>
      <c r="D2171" s="11" t="str">
        <f>IFERROR(VLOOKUP(Rule!J2171,lvl_2[],2,FALSE),"Нет")</f>
        <v>Ци Мень</v>
      </c>
      <c r="E2171" s="11" t="str">
        <f>IFERROR(VLOOKUP(Rule!K2171,lvl_3[],2,FALSE),"Нет")</f>
        <v>Анализ Дворца</v>
      </c>
      <c r="F2171" s="11" t="str">
        <f>IFERROR(INDEX(lvl_4[],MATCH(L2171,lvl_4[ID],0),MATCH(TEXT(K2171,"##0"),lvl_4[#Headers],0)),"Нет")</f>
        <v>Структуры</v>
      </c>
      <c r="G2171" s="11" t="str">
        <f>IFERROR(INDEX(lvl_5[],MATCH(M2171,lvl_5[ID],0),MATCH(_xlfn.CONCAT(TEXT(K2171,"##0"),"_",TEXT(L2171,"##0")),lvl_5[#Headers],0)),"Нет")</f>
        <v>ЗВ</v>
      </c>
      <c r="H2171" s="11" t="str">
        <f>IFERROR(INDEX(lvl_6[],MATCH(N2171,lvl_6[ID],0),MATCH(_xlfn.CONCAT(K2171,"_",L2171,"_",M2171),lvl_6[#Headers],0)),"Нет")</f>
        <v>ЗВ. Отношение со дворцом</v>
      </c>
      <c r="I2171" s="12">
        <v>1</v>
      </c>
      <c r="J2171" s="12">
        <v>2</v>
      </c>
      <c r="K2171" s="12">
        <v>2</v>
      </c>
      <c r="L2171" s="12">
        <v>1</v>
      </c>
      <c r="M2171" s="12">
        <v>2</v>
      </c>
      <c r="N2171" s="12">
        <v>2</v>
      </c>
      <c r="O2171" s="12">
        <f>COUNTIF($P$2:P2171,P2171)</f>
        <v>74</v>
      </c>
      <c r="P2171" s="12" t="str">
        <f t="shared" si="103"/>
        <v>122010202</v>
      </c>
      <c r="Q2171" s="12" t="str">
        <f t="shared" si="104"/>
        <v>1220102020074</v>
      </c>
      <c r="R2171" s="20" t="s">
        <v>1452</v>
      </c>
      <c r="S2171" s="20" t="s">
        <v>1768</v>
      </c>
      <c r="AW2171" s="12">
        <v>3</v>
      </c>
      <c r="BA2171" s="12" t="s">
        <v>905</v>
      </c>
      <c r="BG2171" s="21">
        <v>1</v>
      </c>
      <c r="BJ2171" s="12">
        <v>1</v>
      </c>
    </row>
    <row r="2172" spans="1:62" ht="45" x14ac:dyDescent="0.25">
      <c r="A2172" s="12">
        <v>1</v>
      </c>
      <c r="B2172" s="11" t="str">
        <f t="shared" si="105"/>
        <v>Общий расчет. Ци Мень. Анализ Дворца. Структуры. ЗВ. ЗВ. Отношение со дворцом</v>
      </c>
      <c r="C2172" s="11" t="str">
        <f>IFERROR(VLOOKUP(I2172,lvl_1[],2,FALSE),"Нет")</f>
        <v>Общий расчет</v>
      </c>
      <c r="D2172" s="11" t="str">
        <f>IFERROR(VLOOKUP(Rule!J2172,lvl_2[],2,FALSE),"Нет")</f>
        <v>Ци Мень</v>
      </c>
      <c r="E2172" s="11" t="str">
        <f>IFERROR(VLOOKUP(Rule!K2172,lvl_3[],2,FALSE),"Нет")</f>
        <v>Анализ Дворца</v>
      </c>
      <c r="F2172" s="11" t="str">
        <f>IFERROR(INDEX(lvl_4[],MATCH(L2172,lvl_4[ID],0),MATCH(TEXT(K2172,"##0"),lvl_4[#Headers],0)),"Нет")</f>
        <v>Структуры</v>
      </c>
      <c r="G2172" s="11" t="str">
        <f>IFERROR(INDEX(lvl_5[],MATCH(M2172,lvl_5[ID],0),MATCH(_xlfn.CONCAT(TEXT(K2172,"##0"),"_",TEXT(L2172,"##0")),lvl_5[#Headers],0)),"Нет")</f>
        <v>ЗВ</v>
      </c>
      <c r="H2172" s="11" t="str">
        <f>IFERROR(INDEX(lvl_6[],MATCH(N2172,lvl_6[ID],0),MATCH(_xlfn.CONCAT(K2172,"_",L2172,"_",M2172),lvl_6[#Headers],0)),"Нет")</f>
        <v>ЗВ. Отношение со дворцом</v>
      </c>
      <c r="I2172" s="12">
        <v>1</v>
      </c>
      <c r="J2172" s="12">
        <v>2</v>
      </c>
      <c r="K2172" s="12">
        <v>2</v>
      </c>
      <c r="L2172" s="12">
        <v>1</v>
      </c>
      <c r="M2172" s="12">
        <v>2</v>
      </c>
      <c r="N2172" s="12">
        <v>2</v>
      </c>
      <c r="O2172" s="12">
        <f>COUNTIF($P$2:P2172,P2172)</f>
        <v>75</v>
      </c>
      <c r="P2172" s="12" t="str">
        <f t="shared" si="103"/>
        <v>122010202</v>
      </c>
      <c r="Q2172" s="12" t="str">
        <f t="shared" si="104"/>
        <v>1220102020075</v>
      </c>
      <c r="R2172" s="20" t="s">
        <v>1452</v>
      </c>
      <c r="S2172" s="20" t="s">
        <v>1769</v>
      </c>
      <c r="AW2172" s="12">
        <v>3</v>
      </c>
      <c r="BA2172" s="12" t="s">
        <v>907</v>
      </c>
      <c r="BG2172" s="21">
        <v>0.9</v>
      </c>
      <c r="BJ2172" s="12">
        <v>1</v>
      </c>
    </row>
    <row r="2173" spans="1:62" ht="45" x14ac:dyDescent="0.25">
      <c r="A2173" s="12">
        <v>1</v>
      </c>
      <c r="B2173" s="11" t="str">
        <f t="shared" si="105"/>
        <v>Общий расчет. Ци Мень. Анализ Дворца. Структуры. ЗВ. ЗВ. Отношение со дворцом</v>
      </c>
      <c r="C2173" s="11" t="str">
        <f>IFERROR(VLOOKUP(I2173,lvl_1[],2,FALSE),"Нет")</f>
        <v>Общий расчет</v>
      </c>
      <c r="D2173" s="11" t="str">
        <f>IFERROR(VLOOKUP(Rule!J2173,lvl_2[],2,FALSE),"Нет")</f>
        <v>Ци Мень</v>
      </c>
      <c r="E2173" s="11" t="str">
        <f>IFERROR(VLOOKUP(Rule!K2173,lvl_3[],2,FALSE),"Нет")</f>
        <v>Анализ Дворца</v>
      </c>
      <c r="F2173" s="11" t="str">
        <f>IFERROR(INDEX(lvl_4[],MATCH(L2173,lvl_4[ID],0),MATCH(TEXT(K2173,"##0"),lvl_4[#Headers],0)),"Нет")</f>
        <v>Структуры</v>
      </c>
      <c r="G2173" s="11" t="str">
        <f>IFERROR(INDEX(lvl_5[],MATCH(M2173,lvl_5[ID],0),MATCH(_xlfn.CONCAT(TEXT(K2173,"##0"),"_",TEXT(L2173,"##0")),lvl_5[#Headers],0)),"Нет")</f>
        <v>ЗВ</v>
      </c>
      <c r="H2173" s="11" t="str">
        <f>IFERROR(INDEX(lvl_6[],MATCH(N2173,lvl_6[ID],0),MATCH(_xlfn.CONCAT(K2173,"_",L2173,"_",M2173),lvl_6[#Headers],0)),"Нет")</f>
        <v>ЗВ. Отношение со дворцом</v>
      </c>
      <c r="I2173" s="12">
        <v>1</v>
      </c>
      <c r="J2173" s="12">
        <v>2</v>
      </c>
      <c r="K2173" s="12">
        <v>2</v>
      </c>
      <c r="L2173" s="12">
        <v>1</v>
      </c>
      <c r="M2173" s="12">
        <v>2</v>
      </c>
      <c r="N2173" s="12">
        <v>2</v>
      </c>
      <c r="O2173" s="12">
        <f>COUNTIF($P$2:P2173,P2173)</f>
        <v>76</v>
      </c>
      <c r="P2173" s="12" t="str">
        <f t="shared" si="103"/>
        <v>122010202</v>
      </c>
      <c r="Q2173" s="12" t="str">
        <f t="shared" si="104"/>
        <v>1220102020076</v>
      </c>
      <c r="R2173" s="20" t="s">
        <v>1452</v>
      </c>
      <c r="S2173" s="20" t="s">
        <v>1769</v>
      </c>
      <c r="AW2173" s="12">
        <v>3</v>
      </c>
      <c r="BA2173" s="12" t="s">
        <v>908</v>
      </c>
      <c r="BG2173" s="21">
        <v>0.9</v>
      </c>
      <c r="BJ2173" s="12">
        <v>1</v>
      </c>
    </row>
    <row r="2174" spans="1:62" ht="45" x14ac:dyDescent="0.25">
      <c r="A2174" s="12">
        <v>1</v>
      </c>
      <c r="B2174" s="11" t="str">
        <f t="shared" si="105"/>
        <v>Общий расчет. Ци Мень. Анализ Дворца. Структуры. ЗВ. ЗВ. Отношение со дворцом</v>
      </c>
      <c r="C2174" s="11" t="str">
        <f>IFERROR(VLOOKUP(I2174,lvl_1[],2,FALSE),"Нет")</f>
        <v>Общий расчет</v>
      </c>
      <c r="D2174" s="11" t="str">
        <f>IFERROR(VLOOKUP(Rule!J2174,lvl_2[],2,FALSE),"Нет")</f>
        <v>Ци Мень</v>
      </c>
      <c r="E2174" s="11" t="str">
        <f>IFERROR(VLOOKUP(Rule!K2174,lvl_3[],2,FALSE),"Нет")</f>
        <v>Анализ Дворца</v>
      </c>
      <c r="F2174" s="11" t="str">
        <f>IFERROR(INDEX(lvl_4[],MATCH(L2174,lvl_4[ID],0),MATCH(TEXT(K2174,"##0"),lvl_4[#Headers],0)),"Нет")</f>
        <v>Структуры</v>
      </c>
      <c r="G2174" s="11" t="str">
        <f>IFERROR(INDEX(lvl_5[],MATCH(M2174,lvl_5[ID],0),MATCH(_xlfn.CONCAT(TEXT(K2174,"##0"),"_",TEXT(L2174,"##0")),lvl_5[#Headers],0)),"Нет")</f>
        <v>ЗВ</v>
      </c>
      <c r="H2174" s="11" t="str">
        <f>IFERROR(INDEX(lvl_6[],MATCH(N2174,lvl_6[ID],0),MATCH(_xlfn.CONCAT(K2174,"_",L2174,"_",M2174),lvl_6[#Headers],0)),"Нет")</f>
        <v>ЗВ. Отношение со дворцом</v>
      </c>
      <c r="I2174" s="12">
        <v>1</v>
      </c>
      <c r="J2174" s="12">
        <v>2</v>
      </c>
      <c r="K2174" s="12">
        <v>2</v>
      </c>
      <c r="L2174" s="12">
        <v>1</v>
      </c>
      <c r="M2174" s="12">
        <v>2</v>
      </c>
      <c r="N2174" s="12">
        <v>2</v>
      </c>
      <c r="O2174" s="12">
        <f>COUNTIF($P$2:P2174,P2174)</f>
        <v>77</v>
      </c>
      <c r="P2174" s="12" t="str">
        <f t="shared" si="103"/>
        <v>122010202</v>
      </c>
      <c r="Q2174" s="12" t="str">
        <f t="shared" si="104"/>
        <v>1220102020077</v>
      </c>
      <c r="R2174" s="20" t="s">
        <v>1452</v>
      </c>
      <c r="S2174" s="20" t="s">
        <v>1770</v>
      </c>
      <c r="AW2174" s="12">
        <v>3</v>
      </c>
      <c r="BA2174" s="12" t="s">
        <v>910</v>
      </c>
      <c r="BG2174" s="21">
        <v>0</v>
      </c>
      <c r="BJ2174" s="12">
        <v>1</v>
      </c>
    </row>
    <row r="2175" spans="1:62" ht="45" x14ac:dyDescent="0.25">
      <c r="A2175" s="12">
        <v>1</v>
      </c>
      <c r="B2175" s="11" t="str">
        <f t="shared" si="105"/>
        <v>Общий расчет. Ци Мень. Анализ Дворца. Структуры. ЗВ. ЗВ. Отношение со дворцом</v>
      </c>
      <c r="C2175" s="11" t="str">
        <f>IFERROR(VLOOKUP(I2175,lvl_1[],2,FALSE),"Нет")</f>
        <v>Общий расчет</v>
      </c>
      <c r="D2175" s="11" t="str">
        <f>IFERROR(VLOOKUP(Rule!J2175,lvl_2[],2,FALSE),"Нет")</f>
        <v>Ци Мень</v>
      </c>
      <c r="E2175" s="11" t="str">
        <f>IFERROR(VLOOKUP(Rule!K2175,lvl_3[],2,FALSE),"Нет")</f>
        <v>Анализ Дворца</v>
      </c>
      <c r="F2175" s="11" t="str">
        <f>IFERROR(INDEX(lvl_4[],MATCH(L2175,lvl_4[ID],0),MATCH(TEXT(K2175,"##0"),lvl_4[#Headers],0)),"Нет")</f>
        <v>Структуры</v>
      </c>
      <c r="G2175" s="11" t="str">
        <f>IFERROR(INDEX(lvl_5[],MATCH(M2175,lvl_5[ID],0),MATCH(_xlfn.CONCAT(TEXT(K2175,"##0"),"_",TEXT(L2175,"##0")),lvl_5[#Headers],0)),"Нет")</f>
        <v>ЗВ</v>
      </c>
      <c r="H2175" s="11" t="str">
        <f>IFERROR(INDEX(lvl_6[],MATCH(N2175,lvl_6[ID],0),MATCH(_xlfn.CONCAT(K2175,"_",L2175,"_",M2175),lvl_6[#Headers],0)),"Нет")</f>
        <v>ЗВ. Отношение со дворцом</v>
      </c>
      <c r="I2175" s="12">
        <v>1</v>
      </c>
      <c r="J2175" s="12">
        <v>2</v>
      </c>
      <c r="K2175" s="12">
        <v>2</v>
      </c>
      <c r="L2175" s="12">
        <v>1</v>
      </c>
      <c r="M2175" s="12">
        <v>2</v>
      </c>
      <c r="N2175" s="12">
        <v>2</v>
      </c>
      <c r="O2175" s="12">
        <f>COUNTIF($P$2:P2175,P2175)</f>
        <v>78</v>
      </c>
      <c r="P2175" s="12" t="str">
        <f t="shared" si="103"/>
        <v>122010202</v>
      </c>
      <c r="Q2175" s="12" t="str">
        <f t="shared" si="104"/>
        <v>1220102020078</v>
      </c>
      <c r="R2175" s="20" t="s">
        <v>1452</v>
      </c>
      <c r="S2175" s="20" t="s">
        <v>1770</v>
      </c>
      <c r="AW2175" s="12">
        <v>3</v>
      </c>
      <c r="BA2175" s="12" t="s">
        <v>912</v>
      </c>
      <c r="BG2175" s="21">
        <v>0</v>
      </c>
      <c r="BJ2175" s="12">
        <v>1</v>
      </c>
    </row>
    <row r="2176" spans="1:62" ht="45" x14ac:dyDescent="0.25">
      <c r="A2176" s="12">
        <v>1</v>
      </c>
      <c r="B2176" s="11" t="str">
        <f t="shared" si="105"/>
        <v>Общий расчет. Ци Мень. Анализ Дворца. Структуры. ЗВ. ЗВ. Отношение со дворцом</v>
      </c>
      <c r="C2176" s="11" t="str">
        <f>IFERROR(VLOOKUP(I2176,lvl_1[],2,FALSE),"Нет")</f>
        <v>Общий расчет</v>
      </c>
      <c r="D2176" s="11" t="str">
        <f>IFERROR(VLOOKUP(Rule!J2176,lvl_2[],2,FALSE),"Нет")</f>
        <v>Ци Мень</v>
      </c>
      <c r="E2176" s="11" t="str">
        <f>IFERROR(VLOOKUP(Rule!K2176,lvl_3[],2,FALSE),"Нет")</f>
        <v>Анализ Дворца</v>
      </c>
      <c r="F2176" s="11" t="str">
        <f>IFERROR(INDEX(lvl_4[],MATCH(L2176,lvl_4[ID],0),MATCH(TEXT(K2176,"##0"),lvl_4[#Headers],0)),"Нет")</f>
        <v>Структуры</v>
      </c>
      <c r="G2176" s="11" t="str">
        <f>IFERROR(INDEX(lvl_5[],MATCH(M2176,lvl_5[ID],0),MATCH(_xlfn.CONCAT(TEXT(K2176,"##0"),"_",TEXT(L2176,"##0")),lvl_5[#Headers],0)),"Нет")</f>
        <v>ЗВ</v>
      </c>
      <c r="H2176" s="11" t="str">
        <f>IFERROR(INDEX(lvl_6[],MATCH(N2176,lvl_6[ID],0),MATCH(_xlfn.CONCAT(K2176,"_",L2176,"_",M2176),lvl_6[#Headers],0)),"Нет")</f>
        <v>ЗВ. Отношение со дворцом</v>
      </c>
      <c r="I2176" s="12">
        <v>1</v>
      </c>
      <c r="J2176" s="12">
        <v>2</v>
      </c>
      <c r="K2176" s="12">
        <v>2</v>
      </c>
      <c r="L2176" s="12">
        <v>1</v>
      </c>
      <c r="M2176" s="12">
        <v>2</v>
      </c>
      <c r="N2176" s="12">
        <v>2</v>
      </c>
      <c r="O2176" s="12">
        <f>COUNTIF($P$2:P2176,P2176)</f>
        <v>79</v>
      </c>
      <c r="P2176" s="12" t="str">
        <f t="shared" si="103"/>
        <v>122010202</v>
      </c>
      <c r="Q2176" s="12" t="str">
        <f t="shared" si="104"/>
        <v>1220102020079</v>
      </c>
      <c r="R2176" s="20" t="s">
        <v>1452</v>
      </c>
      <c r="S2176" s="20" t="s">
        <v>1771</v>
      </c>
      <c r="AW2176" s="12">
        <v>3</v>
      </c>
      <c r="BA2176" s="12" t="s">
        <v>914</v>
      </c>
      <c r="BG2176" s="21">
        <v>0.5</v>
      </c>
      <c r="BJ2176" s="12">
        <v>1</v>
      </c>
    </row>
    <row r="2177" spans="1:62" ht="45" x14ac:dyDescent="0.25">
      <c r="A2177" s="12">
        <v>1</v>
      </c>
      <c r="B2177" s="11" t="str">
        <f t="shared" si="105"/>
        <v>Общий расчет. Ци Мень. Анализ Дворца. Структуры. ЗВ. ЗВ. Отношение со дворцом</v>
      </c>
      <c r="C2177" s="11" t="str">
        <f>IFERROR(VLOOKUP(I2177,lvl_1[],2,FALSE),"Нет")</f>
        <v>Общий расчет</v>
      </c>
      <c r="D2177" s="11" t="str">
        <f>IFERROR(VLOOKUP(Rule!J2177,lvl_2[],2,FALSE),"Нет")</f>
        <v>Ци Мень</v>
      </c>
      <c r="E2177" s="11" t="str">
        <f>IFERROR(VLOOKUP(Rule!K2177,lvl_3[],2,FALSE),"Нет")</f>
        <v>Анализ Дворца</v>
      </c>
      <c r="F2177" s="11" t="str">
        <f>IFERROR(INDEX(lvl_4[],MATCH(L2177,lvl_4[ID],0),MATCH(TEXT(K2177,"##0"),lvl_4[#Headers],0)),"Нет")</f>
        <v>Структуры</v>
      </c>
      <c r="G2177" s="11" t="str">
        <f>IFERROR(INDEX(lvl_5[],MATCH(M2177,lvl_5[ID],0),MATCH(_xlfn.CONCAT(TEXT(K2177,"##0"),"_",TEXT(L2177,"##0")),lvl_5[#Headers],0)),"Нет")</f>
        <v>ЗВ</v>
      </c>
      <c r="H2177" s="11" t="str">
        <f>IFERROR(INDEX(lvl_6[],MATCH(N2177,lvl_6[ID],0),MATCH(_xlfn.CONCAT(K2177,"_",L2177,"_",M2177),lvl_6[#Headers],0)),"Нет")</f>
        <v>ЗВ. Отношение со дворцом</v>
      </c>
      <c r="I2177" s="12">
        <v>1</v>
      </c>
      <c r="J2177" s="12">
        <v>2</v>
      </c>
      <c r="K2177" s="12">
        <v>2</v>
      </c>
      <c r="L2177" s="12">
        <v>1</v>
      </c>
      <c r="M2177" s="12">
        <v>2</v>
      </c>
      <c r="N2177" s="12">
        <v>2</v>
      </c>
      <c r="O2177" s="12">
        <f>COUNTIF($P$2:P2177,P2177)</f>
        <v>80</v>
      </c>
      <c r="P2177" s="12" t="str">
        <f t="shared" si="103"/>
        <v>122010202</v>
      </c>
      <c r="Q2177" s="12" t="str">
        <f t="shared" si="104"/>
        <v>1220102020080</v>
      </c>
      <c r="R2177" s="20" t="s">
        <v>1452</v>
      </c>
      <c r="S2177" s="20" t="s">
        <v>1771</v>
      </c>
      <c r="AW2177" s="12">
        <v>3</v>
      </c>
      <c r="BA2177" s="12" t="s">
        <v>916</v>
      </c>
      <c r="BG2177" s="21">
        <v>0.5</v>
      </c>
      <c r="BJ2177" s="12">
        <v>1</v>
      </c>
    </row>
    <row r="2178" spans="1:62" ht="30" x14ac:dyDescent="0.25">
      <c r="A2178" s="12">
        <v>1</v>
      </c>
      <c r="B2178" s="11" t="str">
        <f t="shared" si="105"/>
        <v>Общий расчет. Ци Мень. Анализ Дворца. Структуры. ЗВ. ЗВ. Фаза Ци</v>
      </c>
      <c r="C2178" s="11" t="str">
        <f>IFERROR(VLOOKUP(I2178,lvl_1[],2,FALSE),"Нет")</f>
        <v>Общий расчет</v>
      </c>
      <c r="D2178" s="11" t="str">
        <f>IFERROR(VLOOKUP(Rule!J2178,lvl_2[],2,FALSE),"Нет")</f>
        <v>Ци Мень</v>
      </c>
      <c r="E2178" s="11" t="str">
        <f>IFERROR(VLOOKUP(Rule!K2178,lvl_3[],2,FALSE),"Нет")</f>
        <v>Анализ Дворца</v>
      </c>
      <c r="F2178" s="11" t="str">
        <f>IFERROR(INDEX(lvl_4[],MATCH(L2178,lvl_4[ID],0),MATCH(TEXT(K2178,"##0"),lvl_4[#Headers],0)),"Нет")</f>
        <v>Структуры</v>
      </c>
      <c r="G2178" s="11" t="str">
        <f>IFERROR(INDEX(lvl_5[],MATCH(M2178,lvl_5[ID],0),MATCH(_xlfn.CONCAT(TEXT(K2178,"##0"),"_",TEXT(L2178,"##0")),lvl_5[#Headers],0)),"Нет")</f>
        <v>ЗВ</v>
      </c>
      <c r="H2178" s="11" t="str">
        <f>IFERROR(INDEX(lvl_6[],MATCH(N2178,lvl_6[ID],0),MATCH(_xlfn.CONCAT(K2178,"_",L2178,"_",M2178),lvl_6[#Headers],0)),"Нет")</f>
        <v>ЗВ. Фаза Ци</v>
      </c>
      <c r="I2178" s="12">
        <v>1</v>
      </c>
      <c r="J2178" s="12">
        <v>2</v>
      </c>
      <c r="K2178" s="12">
        <v>2</v>
      </c>
      <c r="L2178" s="12">
        <v>1</v>
      </c>
      <c r="M2178" s="12">
        <v>2</v>
      </c>
      <c r="N2178" s="12">
        <v>1</v>
      </c>
      <c r="O2178" s="12">
        <f>COUNTIF($P$2:P2178,P2178)</f>
        <v>1</v>
      </c>
      <c r="P2178" s="12" t="str">
        <f t="shared" si="103"/>
        <v>122010201</v>
      </c>
      <c r="Q2178" s="12" t="str">
        <f t="shared" si="104"/>
        <v>1220102010001</v>
      </c>
      <c r="R2178" s="20" t="s">
        <v>1453</v>
      </c>
      <c r="S2178" s="20" t="s">
        <v>1772</v>
      </c>
      <c r="AW2178" s="12">
        <v>4</v>
      </c>
      <c r="BA2178" s="12" t="s">
        <v>899</v>
      </c>
      <c r="BG2178" s="21">
        <v>0.5</v>
      </c>
      <c r="BJ2178" s="12">
        <v>1</v>
      </c>
    </row>
    <row r="2179" spans="1:62" ht="30" x14ac:dyDescent="0.25">
      <c r="A2179" s="12">
        <v>1</v>
      </c>
      <c r="B2179" s="11" t="str">
        <f t="shared" si="105"/>
        <v>Общий расчет. Ци Мень. Анализ Дворца. Структуры. ЗВ. ЗВ. Фаза Ци</v>
      </c>
      <c r="C2179" s="11" t="str">
        <f>IFERROR(VLOOKUP(I2179,lvl_1[],2,FALSE),"Нет")</f>
        <v>Общий расчет</v>
      </c>
      <c r="D2179" s="11" t="str">
        <f>IFERROR(VLOOKUP(Rule!J2179,lvl_2[],2,FALSE),"Нет")</f>
        <v>Ци Мень</v>
      </c>
      <c r="E2179" s="11" t="str">
        <f>IFERROR(VLOOKUP(Rule!K2179,lvl_3[],2,FALSE),"Нет")</f>
        <v>Анализ Дворца</v>
      </c>
      <c r="F2179" s="11" t="str">
        <f>IFERROR(INDEX(lvl_4[],MATCH(L2179,lvl_4[ID],0),MATCH(TEXT(K2179,"##0"),lvl_4[#Headers],0)),"Нет")</f>
        <v>Структуры</v>
      </c>
      <c r="G2179" s="11" t="str">
        <f>IFERROR(INDEX(lvl_5[],MATCH(M2179,lvl_5[ID],0),MATCH(_xlfn.CONCAT(TEXT(K2179,"##0"),"_",TEXT(L2179,"##0")),lvl_5[#Headers],0)),"Нет")</f>
        <v>ЗВ</v>
      </c>
      <c r="H2179" s="11" t="str">
        <f>IFERROR(INDEX(lvl_6[],MATCH(N2179,lvl_6[ID],0),MATCH(_xlfn.CONCAT(K2179,"_",L2179,"_",M2179),lvl_6[#Headers],0)),"Нет")</f>
        <v>ЗВ. Фаза Ци</v>
      </c>
      <c r="I2179" s="12">
        <v>1</v>
      </c>
      <c r="J2179" s="12">
        <v>2</v>
      </c>
      <c r="K2179" s="12">
        <v>2</v>
      </c>
      <c r="L2179" s="12">
        <v>1</v>
      </c>
      <c r="M2179" s="12">
        <v>2</v>
      </c>
      <c r="N2179" s="12">
        <v>1</v>
      </c>
      <c r="O2179" s="12">
        <f>COUNTIF($P$2:P2179,P2179)</f>
        <v>2</v>
      </c>
      <c r="P2179" s="12" t="str">
        <f t="shared" si="103"/>
        <v>122010201</v>
      </c>
      <c r="Q2179" s="12" t="str">
        <f t="shared" si="104"/>
        <v>1220102010002</v>
      </c>
      <c r="R2179" s="20" t="s">
        <v>1453</v>
      </c>
      <c r="S2179" s="20" t="s">
        <v>1773</v>
      </c>
      <c r="AW2179" s="12">
        <v>4</v>
      </c>
      <c r="BA2179" s="12" t="s">
        <v>901</v>
      </c>
      <c r="BG2179" s="21">
        <v>1</v>
      </c>
      <c r="BJ2179" s="12">
        <v>1</v>
      </c>
    </row>
    <row r="2180" spans="1:62" ht="30" x14ac:dyDescent="0.25">
      <c r="A2180" s="12">
        <v>1</v>
      </c>
      <c r="B2180" s="11" t="str">
        <f t="shared" si="105"/>
        <v>Общий расчет. Ци Мень. Анализ Дворца. Структуры. ЗВ. ЗВ. Фаза Ци</v>
      </c>
      <c r="C2180" s="11" t="str">
        <f>IFERROR(VLOOKUP(I2180,lvl_1[],2,FALSE),"Нет")</f>
        <v>Общий расчет</v>
      </c>
      <c r="D2180" s="11" t="str">
        <f>IFERROR(VLOOKUP(Rule!J2180,lvl_2[],2,FALSE),"Нет")</f>
        <v>Ци Мень</v>
      </c>
      <c r="E2180" s="11" t="str">
        <f>IFERROR(VLOOKUP(Rule!K2180,lvl_3[],2,FALSE),"Нет")</f>
        <v>Анализ Дворца</v>
      </c>
      <c r="F2180" s="11" t="str">
        <f>IFERROR(INDEX(lvl_4[],MATCH(L2180,lvl_4[ID],0),MATCH(TEXT(K2180,"##0"),lvl_4[#Headers],0)),"Нет")</f>
        <v>Структуры</v>
      </c>
      <c r="G2180" s="11" t="str">
        <f>IFERROR(INDEX(lvl_5[],MATCH(M2180,lvl_5[ID],0),MATCH(_xlfn.CONCAT(TEXT(K2180,"##0"),"_",TEXT(L2180,"##0")),lvl_5[#Headers],0)),"Нет")</f>
        <v>ЗВ</v>
      </c>
      <c r="H2180" s="11" t="str">
        <f>IFERROR(INDEX(lvl_6[],MATCH(N2180,lvl_6[ID],0),MATCH(_xlfn.CONCAT(K2180,"_",L2180,"_",M2180),lvl_6[#Headers],0)),"Нет")</f>
        <v>ЗВ. Фаза Ци</v>
      </c>
      <c r="I2180" s="12">
        <v>1</v>
      </c>
      <c r="J2180" s="12">
        <v>2</v>
      </c>
      <c r="K2180" s="12">
        <v>2</v>
      </c>
      <c r="L2180" s="12">
        <v>1</v>
      </c>
      <c r="M2180" s="12">
        <v>2</v>
      </c>
      <c r="N2180" s="12">
        <v>1</v>
      </c>
      <c r="O2180" s="12">
        <f>COUNTIF($P$2:P2180,P2180)</f>
        <v>3</v>
      </c>
      <c r="P2180" s="12" t="str">
        <f t="shared" si="103"/>
        <v>122010201</v>
      </c>
      <c r="Q2180" s="12" t="str">
        <f t="shared" si="104"/>
        <v>1220102010003</v>
      </c>
      <c r="R2180" s="20" t="s">
        <v>1453</v>
      </c>
      <c r="S2180" s="20" t="s">
        <v>1774</v>
      </c>
      <c r="AW2180" s="12">
        <v>4</v>
      </c>
      <c r="BA2180" s="12" t="s">
        <v>903</v>
      </c>
      <c r="BG2180" s="21">
        <v>1</v>
      </c>
      <c r="BJ2180" s="12">
        <v>1</v>
      </c>
    </row>
    <row r="2181" spans="1:62" ht="30" x14ac:dyDescent="0.25">
      <c r="A2181" s="12">
        <v>1</v>
      </c>
      <c r="B2181" s="11" t="str">
        <f t="shared" si="105"/>
        <v>Общий расчет. Ци Мень. Анализ Дворца. Структуры. ЗВ. ЗВ. Фаза Ци</v>
      </c>
      <c r="C2181" s="11" t="str">
        <f>IFERROR(VLOOKUP(I2181,lvl_1[],2,FALSE),"Нет")</f>
        <v>Общий расчет</v>
      </c>
      <c r="D2181" s="11" t="str">
        <f>IFERROR(VLOOKUP(Rule!J2181,lvl_2[],2,FALSE),"Нет")</f>
        <v>Ци Мень</v>
      </c>
      <c r="E2181" s="11" t="str">
        <f>IFERROR(VLOOKUP(Rule!K2181,lvl_3[],2,FALSE),"Нет")</f>
        <v>Анализ Дворца</v>
      </c>
      <c r="F2181" s="11" t="str">
        <f>IFERROR(INDEX(lvl_4[],MATCH(L2181,lvl_4[ID],0),MATCH(TEXT(K2181,"##0"),lvl_4[#Headers],0)),"Нет")</f>
        <v>Структуры</v>
      </c>
      <c r="G2181" s="11" t="str">
        <f>IFERROR(INDEX(lvl_5[],MATCH(M2181,lvl_5[ID],0),MATCH(_xlfn.CONCAT(TEXT(K2181,"##0"),"_",TEXT(L2181,"##0")),lvl_5[#Headers],0)),"Нет")</f>
        <v>ЗВ</v>
      </c>
      <c r="H2181" s="11" t="str">
        <f>IFERROR(INDEX(lvl_6[],MATCH(N2181,lvl_6[ID],0),MATCH(_xlfn.CONCAT(K2181,"_",L2181,"_",M2181),lvl_6[#Headers],0)),"Нет")</f>
        <v>ЗВ. Фаза Ци</v>
      </c>
      <c r="I2181" s="12">
        <v>1</v>
      </c>
      <c r="J2181" s="12">
        <v>2</v>
      </c>
      <c r="K2181" s="12">
        <v>2</v>
      </c>
      <c r="L2181" s="12">
        <v>1</v>
      </c>
      <c r="M2181" s="12">
        <v>2</v>
      </c>
      <c r="N2181" s="12">
        <v>1</v>
      </c>
      <c r="O2181" s="12">
        <f>COUNTIF($P$2:P2181,P2181)</f>
        <v>4</v>
      </c>
      <c r="P2181" s="12" t="str">
        <f t="shared" si="103"/>
        <v>122010201</v>
      </c>
      <c r="Q2181" s="12" t="str">
        <f t="shared" si="104"/>
        <v>1220102010004</v>
      </c>
      <c r="R2181" s="20" t="s">
        <v>1453</v>
      </c>
      <c r="S2181" s="20" t="s">
        <v>1775</v>
      </c>
      <c r="AW2181" s="12">
        <v>4</v>
      </c>
      <c r="BA2181" s="12" t="s">
        <v>905</v>
      </c>
      <c r="BG2181" s="21">
        <v>0.5</v>
      </c>
      <c r="BJ2181" s="12">
        <v>1</v>
      </c>
    </row>
    <row r="2182" spans="1:62" ht="30" x14ac:dyDescent="0.25">
      <c r="A2182" s="12">
        <v>1</v>
      </c>
      <c r="B2182" s="11" t="str">
        <f t="shared" si="105"/>
        <v>Общий расчет. Ци Мень. Анализ Дворца. Структуры. ЗВ. ЗВ. Фаза Ци</v>
      </c>
      <c r="C2182" s="11" t="str">
        <f>IFERROR(VLOOKUP(I2182,lvl_1[],2,FALSE),"Нет")</f>
        <v>Общий расчет</v>
      </c>
      <c r="D2182" s="11" t="str">
        <f>IFERROR(VLOOKUP(Rule!J2182,lvl_2[],2,FALSE),"Нет")</f>
        <v>Ци Мень</v>
      </c>
      <c r="E2182" s="11" t="str">
        <f>IFERROR(VLOOKUP(Rule!K2182,lvl_3[],2,FALSE),"Нет")</f>
        <v>Анализ Дворца</v>
      </c>
      <c r="F2182" s="11" t="str">
        <f>IFERROR(INDEX(lvl_4[],MATCH(L2182,lvl_4[ID],0),MATCH(TEXT(K2182,"##0"),lvl_4[#Headers],0)),"Нет")</f>
        <v>Структуры</v>
      </c>
      <c r="G2182" s="11" t="str">
        <f>IFERROR(INDEX(lvl_5[],MATCH(M2182,lvl_5[ID],0),MATCH(_xlfn.CONCAT(TEXT(K2182,"##0"),"_",TEXT(L2182,"##0")),lvl_5[#Headers],0)),"Нет")</f>
        <v>ЗВ</v>
      </c>
      <c r="H2182" s="11" t="str">
        <f>IFERROR(INDEX(lvl_6[],MATCH(N2182,lvl_6[ID],0),MATCH(_xlfn.CONCAT(K2182,"_",L2182,"_",M2182),lvl_6[#Headers],0)),"Нет")</f>
        <v>ЗВ. Фаза Ци</v>
      </c>
      <c r="I2182" s="12">
        <v>1</v>
      </c>
      <c r="J2182" s="12">
        <v>2</v>
      </c>
      <c r="K2182" s="12">
        <v>2</v>
      </c>
      <c r="L2182" s="12">
        <v>1</v>
      </c>
      <c r="M2182" s="12">
        <v>2</v>
      </c>
      <c r="N2182" s="12">
        <v>1</v>
      </c>
      <c r="O2182" s="12">
        <f>COUNTIF($P$2:P2182,P2182)</f>
        <v>5</v>
      </c>
      <c r="P2182" s="12" t="str">
        <f t="shared" si="103"/>
        <v>122010201</v>
      </c>
      <c r="Q2182" s="12" t="str">
        <f t="shared" si="104"/>
        <v>1220102010005</v>
      </c>
      <c r="R2182" s="20" t="s">
        <v>1453</v>
      </c>
      <c r="S2182" s="20" t="s">
        <v>1776</v>
      </c>
      <c r="AW2182" s="12">
        <v>4</v>
      </c>
      <c r="BA2182" s="12" t="s">
        <v>907</v>
      </c>
      <c r="BG2182" s="21">
        <v>1</v>
      </c>
      <c r="BJ2182" s="12">
        <v>1</v>
      </c>
    </row>
    <row r="2183" spans="1:62" ht="30" x14ac:dyDescent="0.25">
      <c r="A2183" s="12">
        <v>1</v>
      </c>
      <c r="B2183" s="11" t="str">
        <f t="shared" si="105"/>
        <v>Общий расчет. Ци Мень. Анализ Дворца. Структуры. ЗВ. ЗВ. Фаза Ци</v>
      </c>
      <c r="C2183" s="11" t="str">
        <f>IFERROR(VLOOKUP(I2183,lvl_1[],2,FALSE),"Нет")</f>
        <v>Общий расчет</v>
      </c>
      <c r="D2183" s="11" t="str">
        <f>IFERROR(VLOOKUP(Rule!J2183,lvl_2[],2,FALSE),"Нет")</f>
        <v>Ци Мень</v>
      </c>
      <c r="E2183" s="11" t="str">
        <f>IFERROR(VLOOKUP(Rule!K2183,lvl_3[],2,FALSE),"Нет")</f>
        <v>Анализ Дворца</v>
      </c>
      <c r="F2183" s="11" t="str">
        <f>IFERROR(INDEX(lvl_4[],MATCH(L2183,lvl_4[ID],0),MATCH(TEXT(K2183,"##0"),lvl_4[#Headers],0)),"Нет")</f>
        <v>Структуры</v>
      </c>
      <c r="G2183" s="11" t="str">
        <f>IFERROR(INDEX(lvl_5[],MATCH(M2183,lvl_5[ID],0),MATCH(_xlfn.CONCAT(TEXT(K2183,"##0"),"_",TEXT(L2183,"##0")),lvl_5[#Headers],0)),"Нет")</f>
        <v>ЗВ</v>
      </c>
      <c r="H2183" s="11" t="str">
        <f>IFERROR(INDEX(lvl_6[],MATCH(N2183,lvl_6[ID],0),MATCH(_xlfn.CONCAT(K2183,"_",L2183,"_",M2183),lvl_6[#Headers],0)),"Нет")</f>
        <v>ЗВ. Фаза Ци</v>
      </c>
      <c r="I2183" s="12">
        <v>1</v>
      </c>
      <c r="J2183" s="12">
        <v>2</v>
      </c>
      <c r="K2183" s="12">
        <v>2</v>
      </c>
      <c r="L2183" s="12">
        <v>1</v>
      </c>
      <c r="M2183" s="12">
        <v>2</v>
      </c>
      <c r="N2183" s="12">
        <v>1</v>
      </c>
      <c r="O2183" s="12">
        <f>COUNTIF($P$2:P2183,P2183)</f>
        <v>6</v>
      </c>
      <c r="P2183" s="12" t="str">
        <f t="shared" si="103"/>
        <v>122010201</v>
      </c>
      <c r="Q2183" s="12" t="str">
        <f t="shared" si="104"/>
        <v>1220102010006</v>
      </c>
      <c r="R2183" s="20" t="s">
        <v>1453</v>
      </c>
      <c r="S2183" s="20" t="s">
        <v>1777</v>
      </c>
      <c r="AW2183" s="12">
        <v>4</v>
      </c>
      <c r="BA2183" s="12" t="s">
        <v>908</v>
      </c>
      <c r="BG2183" s="21">
        <v>0.5</v>
      </c>
      <c r="BJ2183" s="12">
        <v>1</v>
      </c>
    </row>
    <row r="2184" spans="1:62" ht="30" x14ac:dyDescent="0.25">
      <c r="A2184" s="12">
        <v>1</v>
      </c>
      <c r="B2184" s="11" t="str">
        <f t="shared" si="105"/>
        <v>Общий расчет. Ци Мень. Анализ Дворца. Структуры. ЗВ. ЗВ. Фаза Ци</v>
      </c>
      <c r="C2184" s="11" t="str">
        <f>IFERROR(VLOOKUP(I2184,lvl_1[],2,FALSE),"Нет")</f>
        <v>Общий расчет</v>
      </c>
      <c r="D2184" s="11" t="str">
        <f>IFERROR(VLOOKUP(Rule!J2184,lvl_2[],2,FALSE),"Нет")</f>
        <v>Ци Мень</v>
      </c>
      <c r="E2184" s="11" t="str">
        <f>IFERROR(VLOOKUP(Rule!K2184,lvl_3[],2,FALSE),"Нет")</f>
        <v>Анализ Дворца</v>
      </c>
      <c r="F2184" s="11" t="str">
        <f>IFERROR(INDEX(lvl_4[],MATCH(L2184,lvl_4[ID],0),MATCH(TEXT(K2184,"##0"),lvl_4[#Headers],0)),"Нет")</f>
        <v>Структуры</v>
      </c>
      <c r="G2184" s="11" t="str">
        <f>IFERROR(INDEX(lvl_5[],MATCH(M2184,lvl_5[ID],0),MATCH(_xlfn.CONCAT(TEXT(K2184,"##0"),"_",TEXT(L2184,"##0")),lvl_5[#Headers],0)),"Нет")</f>
        <v>ЗВ</v>
      </c>
      <c r="H2184" s="11" t="str">
        <f>IFERROR(INDEX(lvl_6[],MATCH(N2184,lvl_6[ID],0),MATCH(_xlfn.CONCAT(K2184,"_",L2184,"_",M2184),lvl_6[#Headers],0)),"Нет")</f>
        <v>ЗВ. Фаза Ци</v>
      </c>
      <c r="I2184" s="12">
        <v>1</v>
      </c>
      <c r="J2184" s="12">
        <v>2</v>
      </c>
      <c r="K2184" s="12">
        <v>2</v>
      </c>
      <c r="L2184" s="12">
        <v>1</v>
      </c>
      <c r="M2184" s="12">
        <v>2</v>
      </c>
      <c r="N2184" s="12">
        <v>1</v>
      </c>
      <c r="O2184" s="12">
        <f>COUNTIF($P$2:P2184,P2184)</f>
        <v>7</v>
      </c>
      <c r="P2184" s="12" t="str">
        <f t="shared" si="103"/>
        <v>122010201</v>
      </c>
      <c r="Q2184" s="12" t="str">
        <f t="shared" si="104"/>
        <v>1220102010007</v>
      </c>
      <c r="R2184" s="20" t="s">
        <v>1453</v>
      </c>
      <c r="S2184" s="20" t="s">
        <v>1778</v>
      </c>
      <c r="AW2184" s="12">
        <v>4</v>
      </c>
      <c r="BA2184" s="12" t="s">
        <v>910</v>
      </c>
      <c r="BG2184" s="21">
        <v>0.5</v>
      </c>
      <c r="BJ2184" s="12">
        <v>1</v>
      </c>
    </row>
    <row r="2185" spans="1:62" ht="30" x14ac:dyDescent="0.25">
      <c r="A2185" s="12">
        <v>1</v>
      </c>
      <c r="B2185" s="11" t="str">
        <f t="shared" si="105"/>
        <v>Общий расчет. Ци Мень. Анализ Дворца. Структуры. ЗВ. ЗВ. Фаза Ци</v>
      </c>
      <c r="C2185" s="11" t="str">
        <f>IFERROR(VLOOKUP(I2185,lvl_1[],2,FALSE),"Нет")</f>
        <v>Общий расчет</v>
      </c>
      <c r="D2185" s="11" t="str">
        <f>IFERROR(VLOOKUP(Rule!J2185,lvl_2[],2,FALSE),"Нет")</f>
        <v>Ци Мень</v>
      </c>
      <c r="E2185" s="11" t="str">
        <f>IFERROR(VLOOKUP(Rule!K2185,lvl_3[],2,FALSE),"Нет")</f>
        <v>Анализ Дворца</v>
      </c>
      <c r="F2185" s="11" t="str">
        <f>IFERROR(INDEX(lvl_4[],MATCH(L2185,lvl_4[ID],0),MATCH(TEXT(K2185,"##0"),lvl_4[#Headers],0)),"Нет")</f>
        <v>Структуры</v>
      </c>
      <c r="G2185" s="11" t="str">
        <f>IFERROR(INDEX(lvl_5[],MATCH(M2185,lvl_5[ID],0),MATCH(_xlfn.CONCAT(TEXT(K2185,"##0"),"_",TEXT(L2185,"##0")),lvl_5[#Headers],0)),"Нет")</f>
        <v>ЗВ</v>
      </c>
      <c r="H2185" s="11" t="str">
        <f>IFERROR(INDEX(lvl_6[],MATCH(N2185,lvl_6[ID],0),MATCH(_xlfn.CONCAT(K2185,"_",L2185,"_",M2185),lvl_6[#Headers],0)),"Нет")</f>
        <v>ЗВ. Фаза Ци</v>
      </c>
      <c r="I2185" s="12">
        <v>1</v>
      </c>
      <c r="J2185" s="12">
        <v>2</v>
      </c>
      <c r="K2185" s="12">
        <v>2</v>
      </c>
      <c r="L2185" s="12">
        <v>1</v>
      </c>
      <c r="M2185" s="12">
        <v>2</v>
      </c>
      <c r="N2185" s="12">
        <v>1</v>
      </c>
      <c r="O2185" s="12">
        <f>COUNTIF($P$2:P2185,P2185)</f>
        <v>8</v>
      </c>
      <c r="P2185" s="12" t="str">
        <f t="shared" si="103"/>
        <v>122010201</v>
      </c>
      <c r="Q2185" s="12" t="str">
        <f t="shared" si="104"/>
        <v>1220102010008</v>
      </c>
      <c r="R2185" s="20" t="s">
        <v>1453</v>
      </c>
      <c r="S2185" s="20" t="s">
        <v>1779</v>
      </c>
      <c r="AW2185" s="12">
        <v>4</v>
      </c>
      <c r="BA2185" s="12" t="s">
        <v>912</v>
      </c>
      <c r="BG2185" s="21">
        <v>0</v>
      </c>
      <c r="BJ2185" s="12">
        <v>1</v>
      </c>
    </row>
    <row r="2186" spans="1:62" ht="30" x14ac:dyDescent="0.25">
      <c r="A2186" s="12">
        <v>1</v>
      </c>
      <c r="B2186" s="11" t="str">
        <f t="shared" si="105"/>
        <v>Общий расчет. Ци Мень. Анализ Дворца. Структуры. ЗВ. ЗВ. Фаза Ци</v>
      </c>
      <c r="C2186" s="11" t="str">
        <f>IFERROR(VLOOKUP(I2186,lvl_1[],2,FALSE),"Нет")</f>
        <v>Общий расчет</v>
      </c>
      <c r="D2186" s="11" t="str">
        <f>IFERROR(VLOOKUP(Rule!J2186,lvl_2[],2,FALSE),"Нет")</f>
        <v>Ци Мень</v>
      </c>
      <c r="E2186" s="11" t="str">
        <f>IFERROR(VLOOKUP(Rule!K2186,lvl_3[],2,FALSE),"Нет")</f>
        <v>Анализ Дворца</v>
      </c>
      <c r="F2186" s="11" t="str">
        <f>IFERROR(INDEX(lvl_4[],MATCH(L2186,lvl_4[ID],0),MATCH(TEXT(K2186,"##0"),lvl_4[#Headers],0)),"Нет")</f>
        <v>Структуры</v>
      </c>
      <c r="G2186" s="11" t="str">
        <f>IFERROR(INDEX(lvl_5[],MATCH(M2186,lvl_5[ID],0),MATCH(_xlfn.CONCAT(TEXT(K2186,"##0"),"_",TEXT(L2186,"##0")),lvl_5[#Headers],0)),"Нет")</f>
        <v>ЗВ</v>
      </c>
      <c r="H2186" s="11" t="str">
        <f>IFERROR(INDEX(lvl_6[],MATCH(N2186,lvl_6[ID],0),MATCH(_xlfn.CONCAT(K2186,"_",L2186,"_",M2186),lvl_6[#Headers],0)),"Нет")</f>
        <v>ЗВ. Фаза Ци</v>
      </c>
      <c r="I2186" s="12">
        <v>1</v>
      </c>
      <c r="J2186" s="12">
        <v>2</v>
      </c>
      <c r="K2186" s="12">
        <v>2</v>
      </c>
      <c r="L2186" s="12">
        <v>1</v>
      </c>
      <c r="M2186" s="12">
        <v>2</v>
      </c>
      <c r="N2186" s="12">
        <v>1</v>
      </c>
      <c r="O2186" s="12">
        <f>COUNTIF($P$2:P2186,P2186)</f>
        <v>9</v>
      </c>
      <c r="P2186" s="12" t="str">
        <f t="shared" si="103"/>
        <v>122010201</v>
      </c>
      <c r="Q2186" s="12" t="str">
        <f t="shared" si="104"/>
        <v>1220102010009</v>
      </c>
      <c r="R2186" s="20" t="s">
        <v>1453</v>
      </c>
      <c r="S2186" s="20" t="s">
        <v>1780</v>
      </c>
      <c r="AW2186" s="12">
        <v>4</v>
      </c>
      <c r="BA2186" s="12" t="s">
        <v>914</v>
      </c>
      <c r="BG2186" s="21">
        <v>0</v>
      </c>
      <c r="BJ2186" s="12">
        <v>1</v>
      </c>
    </row>
    <row r="2187" spans="1:62" ht="30" x14ac:dyDescent="0.25">
      <c r="A2187" s="12">
        <v>1</v>
      </c>
      <c r="B2187" s="11" t="str">
        <f t="shared" si="105"/>
        <v>Общий расчет. Ци Мень. Анализ Дворца. Структуры. ЗВ. ЗВ. Фаза Ци</v>
      </c>
      <c r="C2187" s="11" t="str">
        <f>IFERROR(VLOOKUP(I2187,lvl_1[],2,FALSE),"Нет")</f>
        <v>Общий расчет</v>
      </c>
      <c r="D2187" s="11" t="str">
        <f>IFERROR(VLOOKUP(Rule!J2187,lvl_2[],2,FALSE),"Нет")</f>
        <v>Ци Мень</v>
      </c>
      <c r="E2187" s="11" t="str">
        <f>IFERROR(VLOOKUP(Rule!K2187,lvl_3[],2,FALSE),"Нет")</f>
        <v>Анализ Дворца</v>
      </c>
      <c r="F2187" s="11" t="str">
        <f>IFERROR(INDEX(lvl_4[],MATCH(L2187,lvl_4[ID],0),MATCH(TEXT(K2187,"##0"),lvl_4[#Headers],0)),"Нет")</f>
        <v>Структуры</v>
      </c>
      <c r="G2187" s="11" t="str">
        <f>IFERROR(INDEX(lvl_5[],MATCH(M2187,lvl_5[ID],0),MATCH(_xlfn.CONCAT(TEXT(K2187,"##0"),"_",TEXT(L2187,"##0")),lvl_5[#Headers],0)),"Нет")</f>
        <v>ЗВ</v>
      </c>
      <c r="H2187" s="11" t="str">
        <f>IFERROR(INDEX(lvl_6[],MATCH(N2187,lvl_6[ID],0),MATCH(_xlfn.CONCAT(K2187,"_",L2187,"_",M2187),lvl_6[#Headers],0)),"Нет")</f>
        <v>ЗВ. Фаза Ци</v>
      </c>
      <c r="I2187" s="12">
        <v>1</v>
      </c>
      <c r="J2187" s="12">
        <v>2</v>
      </c>
      <c r="K2187" s="12">
        <v>2</v>
      </c>
      <c r="L2187" s="12">
        <v>1</v>
      </c>
      <c r="M2187" s="12">
        <v>2</v>
      </c>
      <c r="N2187" s="12">
        <v>1</v>
      </c>
      <c r="O2187" s="12">
        <f>COUNTIF($P$2:P2187,P2187)</f>
        <v>10</v>
      </c>
      <c r="P2187" s="12" t="str">
        <f t="shared" si="103"/>
        <v>122010201</v>
      </c>
      <c r="Q2187" s="12" t="str">
        <f t="shared" si="104"/>
        <v>1220102010010</v>
      </c>
      <c r="R2187" s="20" t="s">
        <v>1453</v>
      </c>
      <c r="S2187" s="20" t="s">
        <v>1781</v>
      </c>
      <c r="AW2187" s="12">
        <v>4</v>
      </c>
      <c r="BA2187" s="12" t="s">
        <v>916</v>
      </c>
      <c r="BG2187" s="21">
        <v>0.5</v>
      </c>
      <c r="BJ2187" s="12">
        <v>1</v>
      </c>
    </row>
    <row r="2188" spans="1:62" ht="30" x14ac:dyDescent="0.25">
      <c r="A2188" s="12">
        <v>1</v>
      </c>
      <c r="B2188" s="11" t="str">
        <f t="shared" si="105"/>
        <v>Общий расчет. Ци Мень. Анализ Дворца. Структуры. ЗВ. ЗВ. Фаза Ци</v>
      </c>
      <c r="C2188" s="11" t="str">
        <f>IFERROR(VLOOKUP(I2188,lvl_1[],2,FALSE),"Нет")</f>
        <v>Общий расчет</v>
      </c>
      <c r="D2188" s="11" t="str">
        <f>IFERROR(VLOOKUP(Rule!J2188,lvl_2[],2,FALSE),"Нет")</f>
        <v>Ци Мень</v>
      </c>
      <c r="E2188" s="11" t="str">
        <f>IFERROR(VLOOKUP(Rule!K2188,lvl_3[],2,FALSE),"Нет")</f>
        <v>Анализ Дворца</v>
      </c>
      <c r="F2188" s="11" t="str">
        <f>IFERROR(INDEX(lvl_4[],MATCH(L2188,lvl_4[ID],0),MATCH(TEXT(K2188,"##0"),lvl_4[#Headers],0)),"Нет")</f>
        <v>Структуры</v>
      </c>
      <c r="G2188" s="11" t="str">
        <f>IFERROR(INDEX(lvl_5[],MATCH(M2188,lvl_5[ID],0),MATCH(_xlfn.CONCAT(TEXT(K2188,"##0"),"_",TEXT(L2188,"##0")),lvl_5[#Headers],0)),"Нет")</f>
        <v>ЗВ</v>
      </c>
      <c r="H2188" s="11" t="str">
        <f>IFERROR(INDEX(lvl_6[],MATCH(N2188,lvl_6[ID],0),MATCH(_xlfn.CONCAT(K2188,"_",L2188,"_",M2188),lvl_6[#Headers],0)),"Нет")</f>
        <v>ЗВ. Фаза Ци</v>
      </c>
      <c r="I2188" s="12">
        <v>1</v>
      </c>
      <c r="J2188" s="12">
        <v>2</v>
      </c>
      <c r="K2188" s="12">
        <v>2</v>
      </c>
      <c r="L2188" s="12">
        <v>1</v>
      </c>
      <c r="M2188" s="12">
        <v>2</v>
      </c>
      <c r="N2188" s="12">
        <v>1</v>
      </c>
      <c r="O2188" s="12">
        <f>COUNTIF($P$2:P2188,P2188)</f>
        <v>11</v>
      </c>
      <c r="P2188" s="12" t="str">
        <f t="shared" si="103"/>
        <v>122010201</v>
      </c>
      <c r="Q2188" s="12" t="str">
        <f t="shared" si="104"/>
        <v>1220102010011</v>
      </c>
      <c r="R2188" s="20" t="s">
        <v>1453</v>
      </c>
      <c r="S2188" s="20" t="s">
        <v>1782</v>
      </c>
      <c r="AW2188" s="12">
        <v>4</v>
      </c>
      <c r="BA2188" s="12" t="s">
        <v>899</v>
      </c>
      <c r="BG2188" s="21">
        <v>0.5</v>
      </c>
      <c r="BJ2188" s="12">
        <v>1</v>
      </c>
    </row>
    <row r="2189" spans="1:62" ht="30" x14ac:dyDescent="0.25">
      <c r="A2189" s="12">
        <v>1</v>
      </c>
      <c r="B2189" s="11" t="str">
        <f t="shared" si="105"/>
        <v>Общий расчет. Ци Мень. Анализ Дворца. Структуры. ЗВ. ЗВ. Фаза Ци</v>
      </c>
      <c r="C2189" s="11" t="str">
        <f>IFERROR(VLOOKUP(I2189,lvl_1[],2,FALSE),"Нет")</f>
        <v>Общий расчет</v>
      </c>
      <c r="D2189" s="11" t="str">
        <f>IFERROR(VLOOKUP(Rule!J2189,lvl_2[],2,FALSE),"Нет")</f>
        <v>Ци Мень</v>
      </c>
      <c r="E2189" s="11" t="str">
        <f>IFERROR(VLOOKUP(Rule!K2189,lvl_3[],2,FALSE),"Нет")</f>
        <v>Анализ Дворца</v>
      </c>
      <c r="F2189" s="11" t="str">
        <f>IFERROR(INDEX(lvl_4[],MATCH(L2189,lvl_4[ID],0),MATCH(TEXT(K2189,"##0"),lvl_4[#Headers],0)),"Нет")</f>
        <v>Структуры</v>
      </c>
      <c r="G2189" s="11" t="str">
        <f>IFERROR(INDEX(lvl_5[],MATCH(M2189,lvl_5[ID],0),MATCH(_xlfn.CONCAT(TEXT(K2189,"##0"),"_",TEXT(L2189,"##0")),lvl_5[#Headers],0)),"Нет")</f>
        <v>ЗВ</v>
      </c>
      <c r="H2189" s="11" t="str">
        <f>IFERROR(INDEX(lvl_6[],MATCH(N2189,lvl_6[ID],0),MATCH(_xlfn.CONCAT(K2189,"_",L2189,"_",M2189),lvl_6[#Headers],0)),"Нет")</f>
        <v>ЗВ. Фаза Ци</v>
      </c>
      <c r="I2189" s="12">
        <v>1</v>
      </c>
      <c r="J2189" s="12">
        <v>2</v>
      </c>
      <c r="K2189" s="12">
        <v>2</v>
      </c>
      <c r="L2189" s="12">
        <v>1</v>
      </c>
      <c r="M2189" s="12">
        <v>2</v>
      </c>
      <c r="N2189" s="12">
        <v>1</v>
      </c>
      <c r="O2189" s="12">
        <f>COUNTIF($P$2:P2189,P2189)</f>
        <v>12</v>
      </c>
      <c r="P2189" s="12" t="str">
        <f t="shared" si="103"/>
        <v>122010201</v>
      </c>
      <c r="Q2189" s="12" t="str">
        <f t="shared" si="104"/>
        <v>1220102010012</v>
      </c>
      <c r="R2189" s="20" t="s">
        <v>1453</v>
      </c>
      <c r="S2189" s="20" t="s">
        <v>1783</v>
      </c>
      <c r="AW2189" s="12">
        <v>4</v>
      </c>
      <c r="BA2189" s="12" t="s">
        <v>901</v>
      </c>
      <c r="BG2189" s="21">
        <v>0</v>
      </c>
      <c r="BJ2189" s="12">
        <v>1</v>
      </c>
    </row>
    <row r="2190" spans="1:62" ht="30" x14ac:dyDescent="0.25">
      <c r="A2190" s="12">
        <v>1</v>
      </c>
      <c r="B2190" s="11" t="str">
        <f t="shared" si="105"/>
        <v>Общий расчет. Ци Мень. Анализ Дворца. Структуры. ЗВ. ЗВ. Фаза Ци</v>
      </c>
      <c r="C2190" s="11" t="str">
        <f>IFERROR(VLOOKUP(I2190,lvl_1[],2,FALSE),"Нет")</f>
        <v>Общий расчет</v>
      </c>
      <c r="D2190" s="11" t="str">
        <f>IFERROR(VLOOKUP(Rule!J2190,lvl_2[],2,FALSE),"Нет")</f>
        <v>Ци Мень</v>
      </c>
      <c r="E2190" s="11" t="str">
        <f>IFERROR(VLOOKUP(Rule!K2190,lvl_3[],2,FALSE),"Нет")</f>
        <v>Анализ Дворца</v>
      </c>
      <c r="F2190" s="11" t="str">
        <f>IFERROR(INDEX(lvl_4[],MATCH(L2190,lvl_4[ID],0),MATCH(TEXT(K2190,"##0"),lvl_4[#Headers],0)),"Нет")</f>
        <v>Структуры</v>
      </c>
      <c r="G2190" s="11" t="str">
        <f>IFERROR(INDEX(lvl_5[],MATCH(M2190,lvl_5[ID],0),MATCH(_xlfn.CONCAT(TEXT(K2190,"##0"),"_",TEXT(L2190,"##0")),lvl_5[#Headers],0)),"Нет")</f>
        <v>ЗВ</v>
      </c>
      <c r="H2190" s="11" t="str">
        <f>IFERROR(INDEX(lvl_6[],MATCH(N2190,lvl_6[ID],0),MATCH(_xlfn.CONCAT(K2190,"_",L2190,"_",M2190),lvl_6[#Headers],0)),"Нет")</f>
        <v>ЗВ. Фаза Ци</v>
      </c>
      <c r="I2190" s="12">
        <v>1</v>
      </c>
      <c r="J2190" s="12">
        <v>2</v>
      </c>
      <c r="K2190" s="12">
        <v>2</v>
      </c>
      <c r="L2190" s="12">
        <v>1</v>
      </c>
      <c r="M2190" s="12">
        <v>2</v>
      </c>
      <c r="N2190" s="12">
        <v>1</v>
      </c>
      <c r="O2190" s="12">
        <f>COUNTIF($P$2:P2190,P2190)</f>
        <v>13</v>
      </c>
      <c r="P2190" s="12" t="str">
        <f t="shared" si="103"/>
        <v>122010201</v>
      </c>
      <c r="Q2190" s="12" t="str">
        <f t="shared" si="104"/>
        <v>1220102010013</v>
      </c>
      <c r="R2190" s="20" t="s">
        <v>1453</v>
      </c>
      <c r="S2190" s="20" t="s">
        <v>1784</v>
      </c>
      <c r="AW2190" s="12">
        <v>4</v>
      </c>
      <c r="BA2190" s="12" t="s">
        <v>903</v>
      </c>
      <c r="BG2190" s="21">
        <v>1</v>
      </c>
      <c r="BJ2190" s="12">
        <v>1</v>
      </c>
    </row>
    <row r="2191" spans="1:62" ht="30" x14ac:dyDescent="0.25">
      <c r="A2191" s="12">
        <v>1</v>
      </c>
      <c r="B2191" s="11" t="str">
        <f t="shared" si="105"/>
        <v>Общий расчет. Ци Мень. Анализ Дворца. Структуры. ЗВ. ЗВ. Фаза Ци</v>
      </c>
      <c r="C2191" s="11" t="str">
        <f>IFERROR(VLOOKUP(I2191,lvl_1[],2,FALSE),"Нет")</f>
        <v>Общий расчет</v>
      </c>
      <c r="D2191" s="11" t="str">
        <f>IFERROR(VLOOKUP(Rule!J2191,lvl_2[],2,FALSE),"Нет")</f>
        <v>Ци Мень</v>
      </c>
      <c r="E2191" s="11" t="str">
        <f>IFERROR(VLOOKUP(Rule!K2191,lvl_3[],2,FALSE),"Нет")</f>
        <v>Анализ Дворца</v>
      </c>
      <c r="F2191" s="11" t="str">
        <f>IFERROR(INDEX(lvl_4[],MATCH(L2191,lvl_4[ID],0),MATCH(TEXT(K2191,"##0"),lvl_4[#Headers],0)),"Нет")</f>
        <v>Структуры</v>
      </c>
      <c r="G2191" s="11" t="str">
        <f>IFERROR(INDEX(lvl_5[],MATCH(M2191,lvl_5[ID],0),MATCH(_xlfn.CONCAT(TEXT(K2191,"##0"),"_",TEXT(L2191,"##0")),lvl_5[#Headers],0)),"Нет")</f>
        <v>ЗВ</v>
      </c>
      <c r="H2191" s="11" t="str">
        <f>IFERROR(INDEX(lvl_6[],MATCH(N2191,lvl_6[ID],0),MATCH(_xlfn.CONCAT(K2191,"_",L2191,"_",M2191),lvl_6[#Headers],0)),"Нет")</f>
        <v>ЗВ. Фаза Ци</v>
      </c>
      <c r="I2191" s="12">
        <v>1</v>
      </c>
      <c r="J2191" s="12">
        <v>2</v>
      </c>
      <c r="K2191" s="12">
        <v>2</v>
      </c>
      <c r="L2191" s="12">
        <v>1</v>
      </c>
      <c r="M2191" s="12">
        <v>2</v>
      </c>
      <c r="N2191" s="12">
        <v>1</v>
      </c>
      <c r="O2191" s="12">
        <f>COUNTIF($P$2:P2191,P2191)</f>
        <v>14</v>
      </c>
      <c r="P2191" s="12" t="str">
        <f t="shared" si="103"/>
        <v>122010201</v>
      </c>
      <c r="Q2191" s="12" t="str">
        <f t="shared" si="104"/>
        <v>1220102010014</v>
      </c>
      <c r="R2191" s="20" t="s">
        <v>1453</v>
      </c>
      <c r="S2191" s="20" t="s">
        <v>1785</v>
      </c>
      <c r="AW2191" s="12">
        <v>4</v>
      </c>
      <c r="BA2191" s="12" t="s">
        <v>905</v>
      </c>
      <c r="BG2191" s="21" t="s">
        <v>1109</v>
      </c>
      <c r="BJ2191" s="12">
        <v>1</v>
      </c>
    </row>
    <row r="2192" spans="1:62" ht="30" x14ac:dyDescent="0.25">
      <c r="A2192" s="12">
        <v>1</v>
      </c>
      <c r="B2192" s="11" t="str">
        <f t="shared" si="105"/>
        <v>Общий расчет. Ци Мень. Анализ Дворца. Структуры. ЗВ. ЗВ. Фаза Ци</v>
      </c>
      <c r="C2192" s="11" t="str">
        <f>IFERROR(VLOOKUP(I2192,lvl_1[],2,FALSE),"Нет")</f>
        <v>Общий расчет</v>
      </c>
      <c r="D2192" s="11" t="str">
        <f>IFERROR(VLOOKUP(Rule!J2192,lvl_2[],2,FALSE),"Нет")</f>
        <v>Ци Мень</v>
      </c>
      <c r="E2192" s="11" t="str">
        <f>IFERROR(VLOOKUP(Rule!K2192,lvl_3[],2,FALSE),"Нет")</f>
        <v>Анализ Дворца</v>
      </c>
      <c r="F2192" s="11" t="str">
        <f>IFERROR(INDEX(lvl_4[],MATCH(L2192,lvl_4[ID],0),MATCH(TEXT(K2192,"##0"),lvl_4[#Headers],0)),"Нет")</f>
        <v>Структуры</v>
      </c>
      <c r="G2192" s="11" t="str">
        <f>IFERROR(INDEX(lvl_5[],MATCH(M2192,lvl_5[ID],0),MATCH(_xlfn.CONCAT(TEXT(K2192,"##0"),"_",TEXT(L2192,"##0")),lvl_5[#Headers],0)),"Нет")</f>
        <v>ЗВ</v>
      </c>
      <c r="H2192" s="11" t="str">
        <f>IFERROR(INDEX(lvl_6[],MATCH(N2192,lvl_6[ID],0),MATCH(_xlfn.CONCAT(K2192,"_",L2192,"_",M2192),lvl_6[#Headers],0)),"Нет")</f>
        <v>ЗВ. Фаза Ци</v>
      </c>
      <c r="I2192" s="12">
        <v>1</v>
      </c>
      <c r="J2192" s="12">
        <v>2</v>
      </c>
      <c r="K2192" s="12">
        <v>2</v>
      </c>
      <c r="L2192" s="12">
        <v>1</v>
      </c>
      <c r="M2192" s="12">
        <v>2</v>
      </c>
      <c r="N2192" s="12">
        <v>1</v>
      </c>
      <c r="O2192" s="12">
        <f>COUNTIF($P$2:P2192,P2192)</f>
        <v>15</v>
      </c>
      <c r="P2192" s="12" t="str">
        <f t="shared" si="103"/>
        <v>122010201</v>
      </c>
      <c r="Q2192" s="12" t="str">
        <f t="shared" si="104"/>
        <v>1220102010015</v>
      </c>
      <c r="R2192" s="20" t="s">
        <v>1453</v>
      </c>
      <c r="S2192" s="20" t="s">
        <v>1786</v>
      </c>
      <c r="AW2192" s="12">
        <v>4</v>
      </c>
      <c r="BA2192" s="12" t="s">
        <v>907</v>
      </c>
      <c r="BG2192" s="21">
        <v>1</v>
      </c>
      <c r="BJ2192" s="12">
        <v>1</v>
      </c>
    </row>
    <row r="2193" spans="1:62" ht="30" x14ac:dyDescent="0.25">
      <c r="A2193" s="12">
        <v>1</v>
      </c>
      <c r="B2193" s="11" t="str">
        <f t="shared" si="105"/>
        <v>Общий расчет. Ци Мень. Анализ Дворца. Структуры. ЗВ. ЗВ. Фаза Ци</v>
      </c>
      <c r="C2193" s="11" t="str">
        <f>IFERROR(VLOOKUP(I2193,lvl_1[],2,FALSE),"Нет")</f>
        <v>Общий расчет</v>
      </c>
      <c r="D2193" s="11" t="str">
        <f>IFERROR(VLOOKUP(Rule!J2193,lvl_2[],2,FALSE),"Нет")</f>
        <v>Ци Мень</v>
      </c>
      <c r="E2193" s="11" t="str">
        <f>IFERROR(VLOOKUP(Rule!K2193,lvl_3[],2,FALSE),"Нет")</f>
        <v>Анализ Дворца</v>
      </c>
      <c r="F2193" s="11" t="str">
        <f>IFERROR(INDEX(lvl_4[],MATCH(L2193,lvl_4[ID],0),MATCH(TEXT(K2193,"##0"),lvl_4[#Headers],0)),"Нет")</f>
        <v>Структуры</v>
      </c>
      <c r="G2193" s="11" t="str">
        <f>IFERROR(INDEX(lvl_5[],MATCH(M2193,lvl_5[ID],0),MATCH(_xlfn.CONCAT(TEXT(K2193,"##0"),"_",TEXT(L2193,"##0")),lvl_5[#Headers],0)),"Нет")</f>
        <v>ЗВ</v>
      </c>
      <c r="H2193" s="11" t="str">
        <f>IFERROR(INDEX(lvl_6[],MATCH(N2193,lvl_6[ID],0),MATCH(_xlfn.CONCAT(K2193,"_",L2193,"_",M2193),lvl_6[#Headers],0)),"Нет")</f>
        <v>ЗВ. Фаза Ци</v>
      </c>
      <c r="I2193" s="12">
        <v>1</v>
      </c>
      <c r="J2193" s="12">
        <v>2</v>
      </c>
      <c r="K2193" s="12">
        <v>2</v>
      </c>
      <c r="L2193" s="12">
        <v>1</v>
      </c>
      <c r="M2193" s="12">
        <v>2</v>
      </c>
      <c r="N2193" s="12">
        <v>1</v>
      </c>
      <c r="O2193" s="12">
        <f>COUNTIF($P$2:P2193,P2193)</f>
        <v>16</v>
      </c>
      <c r="P2193" s="12" t="str">
        <f t="shared" si="103"/>
        <v>122010201</v>
      </c>
      <c r="Q2193" s="12" t="str">
        <f t="shared" si="104"/>
        <v>1220102010016</v>
      </c>
      <c r="R2193" s="20" t="s">
        <v>1453</v>
      </c>
      <c r="S2193" s="20" t="s">
        <v>1787</v>
      </c>
      <c r="AW2193" s="12">
        <v>4</v>
      </c>
      <c r="BA2193" s="12" t="s">
        <v>908</v>
      </c>
      <c r="BG2193" s="22" t="s">
        <v>1109</v>
      </c>
      <c r="BJ2193" s="12">
        <v>1</v>
      </c>
    </row>
    <row r="2194" spans="1:62" ht="30" x14ac:dyDescent="0.25">
      <c r="A2194" s="12">
        <v>1</v>
      </c>
      <c r="B2194" s="11" t="str">
        <f t="shared" si="105"/>
        <v>Общий расчет. Ци Мень. Анализ Дворца. Структуры. ЗВ. ЗВ. Фаза Ци</v>
      </c>
      <c r="C2194" s="11" t="str">
        <f>IFERROR(VLOOKUP(I2194,lvl_1[],2,FALSE),"Нет")</f>
        <v>Общий расчет</v>
      </c>
      <c r="D2194" s="11" t="str">
        <f>IFERROR(VLOOKUP(Rule!J2194,lvl_2[],2,FALSE),"Нет")</f>
        <v>Ци Мень</v>
      </c>
      <c r="E2194" s="11" t="str">
        <f>IFERROR(VLOOKUP(Rule!K2194,lvl_3[],2,FALSE),"Нет")</f>
        <v>Анализ Дворца</v>
      </c>
      <c r="F2194" s="11" t="str">
        <f>IFERROR(INDEX(lvl_4[],MATCH(L2194,lvl_4[ID],0),MATCH(TEXT(K2194,"##0"),lvl_4[#Headers],0)),"Нет")</f>
        <v>Структуры</v>
      </c>
      <c r="G2194" s="11" t="str">
        <f>IFERROR(INDEX(lvl_5[],MATCH(M2194,lvl_5[ID],0),MATCH(_xlfn.CONCAT(TEXT(K2194,"##0"),"_",TEXT(L2194,"##0")),lvl_5[#Headers],0)),"Нет")</f>
        <v>ЗВ</v>
      </c>
      <c r="H2194" s="11" t="str">
        <f>IFERROR(INDEX(lvl_6[],MATCH(N2194,lvl_6[ID],0),MATCH(_xlfn.CONCAT(K2194,"_",L2194,"_",M2194),lvl_6[#Headers],0)),"Нет")</f>
        <v>ЗВ. Фаза Ци</v>
      </c>
      <c r="I2194" s="12">
        <v>1</v>
      </c>
      <c r="J2194" s="12">
        <v>2</v>
      </c>
      <c r="K2194" s="12">
        <v>2</v>
      </c>
      <c r="L2194" s="12">
        <v>1</v>
      </c>
      <c r="M2194" s="12">
        <v>2</v>
      </c>
      <c r="N2194" s="12">
        <v>1</v>
      </c>
      <c r="O2194" s="12">
        <f>COUNTIF($P$2:P2194,P2194)</f>
        <v>17</v>
      </c>
      <c r="P2194" s="12" t="str">
        <f t="shared" si="103"/>
        <v>122010201</v>
      </c>
      <c r="Q2194" s="12" t="str">
        <f t="shared" si="104"/>
        <v>1220102010017</v>
      </c>
      <c r="R2194" s="20" t="s">
        <v>1453</v>
      </c>
      <c r="S2194" s="20" t="s">
        <v>1788</v>
      </c>
      <c r="AW2194" s="12">
        <v>4</v>
      </c>
      <c r="BA2194" s="12" t="s">
        <v>910</v>
      </c>
      <c r="BG2194" s="22" t="s">
        <v>1109</v>
      </c>
      <c r="BJ2194" s="12">
        <v>1</v>
      </c>
    </row>
    <row r="2195" spans="1:62" ht="30" x14ac:dyDescent="0.25">
      <c r="A2195" s="12">
        <v>1</v>
      </c>
      <c r="B2195" s="11" t="str">
        <f t="shared" si="105"/>
        <v>Общий расчет. Ци Мень. Анализ Дворца. Структуры. ЗВ. ЗВ. Фаза Ци</v>
      </c>
      <c r="C2195" s="11" t="str">
        <f>IFERROR(VLOOKUP(I2195,lvl_1[],2,FALSE),"Нет")</f>
        <v>Общий расчет</v>
      </c>
      <c r="D2195" s="11" t="str">
        <f>IFERROR(VLOOKUP(Rule!J2195,lvl_2[],2,FALSE),"Нет")</f>
        <v>Ци Мень</v>
      </c>
      <c r="E2195" s="11" t="str">
        <f>IFERROR(VLOOKUP(Rule!K2195,lvl_3[],2,FALSE),"Нет")</f>
        <v>Анализ Дворца</v>
      </c>
      <c r="F2195" s="11" t="str">
        <f>IFERROR(INDEX(lvl_4[],MATCH(L2195,lvl_4[ID],0),MATCH(TEXT(K2195,"##0"),lvl_4[#Headers],0)),"Нет")</f>
        <v>Структуры</v>
      </c>
      <c r="G2195" s="11" t="str">
        <f>IFERROR(INDEX(lvl_5[],MATCH(M2195,lvl_5[ID],0),MATCH(_xlfn.CONCAT(TEXT(K2195,"##0"),"_",TEXT(L2195,"##0")),lvl_5[#Headers],0)),"Нет")</f>
        <v>ЗВ</v>
      </c>
      <c r="H2195" s="11" t="str">
        <f>IFERROR(INDEX(lvl_6[],MATCH(N2195,lvl_6[ID],0),MATCH(_xlfn.CONCAT(K2195,"_",L2195,"_",M2195),lvl_6[#Headers],0)),"Нет")</f>
        <v>ЗВ. Фаза Ци</v>
      </c>
      <c r="I2195" s="12">
        <v>1</v>
      </c>
      <c r="J2195" s="12">
        <v>2</v>
      </c>
      <c r="K2195" s="12">
        <v>2</v>
      </c>
      <c r="L2195" s="12">
        <v>1</v>
      </c>
      <c r="M2195" s="12">
        <v>2</v>
      </c>
      <c r="N2195" s="12">
        <v>1</v>
      </c>
      <c r="O2195" s="12">
        <f>COUNTIF($P$2:P2195,P2195)</f>
        <v>18</v>
      </c>
      <c r="P2195" s="12" t="str">
        <f t="shared" si="103"/>
        <v>122010201</v>
      </c>
      <c r="Q2195" s="12" t="str">
        <f t="shared" si="104"/>
        <v>1220102010018</v>
      </c>
      <c r="R2195" s="20" t="s">
        <v>1453</v>
      </c>
      <c r="S2195" s="20" t="s">
        <v>1789</v>
      </c>
      <c r="AW2195" s="12">
        <v>4</v>
      </c>
      <c r="BA2195" s="12" t="s">
        <v>912</v>
      </c>
      <c r="BG2195" s="21">
        <v>0.15</v>
      </c>
      <c r="BJ2195" s="12">
        <v>1</v>
      </c>
    </row>
    <row r="2196" spans="1:62" ht="30" x14ac:dyDescent="0.25">
      <c r="A2196" s="12">
        <v>1</v>
      </c>
      <c r="B2196" s="11" t="str">
        <f t="shared" si="105"/>
        <v>Общий расчет. Ци Мень. Анализ Дворца. Структуры. ЗВ. ЗВ. Фаза Ци</v>
      </c>
      <c r="C2196" s="11" t="str">
        <f>IFERROR(VLOOKUP(I2196,lvl_1[],2,FALSE),"Нет")</f>
        <v>Общий расчет</v>
      </c>
      <c r="D2196" s="11" t="str">
        <f>IFERROR(VLOOKUP(Rule!J2196,lvl_2[],2,FALSE),"Нет")</f>
        <v>Ци Мень</v>
      </c>
      <c r="E2196" s="11" t="str">
        <f>IFERROR(VLOOKUP(Rule!K2196,lvl_3[],2,FALSE),"Нет")</f>
        <v>Анализ Дворца</v>
      </c>
      <c r="F2196" s="11" t="str">
        <f>IFERROR(INDEX(lvl_4[],MATCH(L2196,lvl_4[ID],0),MATCH(TEXT(K2196,"##0"),lvl_4[#Headers],0)),"Нет")</f>
        <v>Структуры</v>
      </c>
      <c r="G2196" s="11" t="str">
        <f>IFERROR(INDEX(lvl_5[],MATCH(M2196,lvl_5[ID],0),MATCH(_xlfn.CONCAT(TEXT(K2196,"##0"),"_",TEXT(L2196,"##0")),lvl_5[#Headers],0)),"Нет")</f>
        <v>ЗВ</v>
      </c>
      <c r="H2196" s="11" t="str">
        <f>IFERROR(INDEX(lvl_6[],MATCH(N2196,lvl_6[ID],0),MATCH(_xlfn.CONCAT(K2196,"_",L2196,"_",M2196),lvl_6[#Headers],0)),"Нет")</f>
        <v>ЗВ. Фаза Ци</v>
      </c>
      <c r="I2196" s="12">
        <v>1</v>
      </c>
      <c r="J2196" s="12">
        <v>2</v>
      </c>
      <c r="K2196" s="12">
        <v>2</v>
      </c>
      <c r="L2196" s="12">
        <v>1</v>
      </c>
      <c r="M2196" s="12">
        <v>2</v>
      </c>
      <c r="N2196" s="12">
        <v>1</v>
      </c>
      <c r="O2196" s="12">
        <f>COUNTIF($P$2:P2196,P2196)</f>
        <v>19</v>
      </c>
      <c r="P2196" s="12" t="str">
        <f t="shared" si="103"/>
        <v>122010201</v>
      </c>
      <c r="Q2196" s="12" t="str">
        <f t="shared" si="104"/>
        <v>1220102010019</v>
      </c>
      <c r="R2196" s="20" t="s">
        <v>1453</v>
      </c>
      <c r="S2196" s="20" t="s">
        <v>1790</v>
      </c>
      <c r="AW2196" s="12">
        <v>4</v>
      </c>
      <c r="BA2196" s="12" t="s">
        <v>914</v>
      </c>
      <c r="BG2196" s="21">
        <v>0</v>
      </c>
      <c r="BJ2196" s="12">
        <v>1</v>
      </c>
    </row>
    <row r="2197" spans="1:62" ht="30" x14ac:dyDescent="0.25">
      <c r="A2197" s="12">
        <v>1</v>
      </c>
      <c r="B2197" s="11" t="str">
        <f t="shared" si="105"/>
        <v>Общий расчет. Ци Мень. Анализ Дворца. Структуры. ЗВ. ЗВ. Фаза Ци</v>
      </c>
      <c r="C2197" s="11" t="str">
        <f>IFERROR(VLOOKUP(I2197,lvl_1[],2,FALSE),"Нет")</f>
        <v>Общий расчет</v>
      </c>
      <c r="D2197" s="11" t="str">
        <f>IFERROR(VLOOKUP(Rule!J2197,lvl_2[],2,FALSE),"Нет")</f>
        <v>Ци Мень</v>
      </c>
      <c r="E2197" s="11" t="str">
        <f>IFERROR(VLOOKUP(Rule!K2197,lvl_3[],2,FALSE),"Нет")</f>
        <v>Анализ Дворца</v>
      </c>
      <c r="F2197" s="11" t="str">
        <f>IFERROR(INDEX(lvl_4[],MATCH(L2197,lvl_4[ID],0),MATCH(TEXT(K2197,"##0"),lvl_4[#Headers],0)),"Нет")</f>
        <v>Структуры</v>
      </c>
      <c r="G2197" s="11" t="str">
        <f>IFERROR(INDEX(lvl_5[],MATCH(M2197,lvl_5[ID],0),MATCH(_xlfn.CONCAT(TEXT(K2197,"##0"),"_",TEXT(L2197,"##0")),lvl_5[#Headers],0)),"Нет")</f>
        <v>ЗВ</v>
      </c>
      <c r="H2197" s="11" t="str">
        <f>IFERROR(INDEX(lvl_6[],MATCH(N2197,lvl_6[ID],0),MATCH(_xlfn.CONCAT(K2197,"_",L2197,"_",M2197),lvl_6[#Headers],0)),"Нет")</f>
        <v>ЗВ. Фаза Ци</v>
      </c>
      <c r="I2197" s="12">
        <v>1</v>
      </c>
      <c r="J2197" s="12">
        <v>2</v>
      </c>
      <c r="K2197" s="12">
        <v>2</v>
      </c>
      <c r="L2197" s="12">
        <v>1</v>
      </c>
      <c r="M2197" s="12">
        <v>2</v>
      </c>
      <c r="N2197" s="12">
        <v>1</v>
      </c>
      <c r="O2197" s="12">
        <f>COUNTIF($P$2:P2197,P2197)</f>
        <v>20</v>
      </c>
      <c r="P2197" s="12" t="str">
        <f t="shared" si="103"/>
        <v>122010201</v>
      </c>
      <c r="Q2197" s="12" t="str">
        <f t="shared" si="104"/>
        <v>1220102010020</v>
      </c>
      <c r="R2197" s="20" t="s">
        <v>1453</v>
      </c>
      <c r="S2197" s="20" t="s">
        <v>1791</v>
      </c>
      <c r="AW2197" s="12">
        <v>4</v>
      </c>
      <c r="BA2197" s="12" t="s">
        <v>916</v>
      </c>
      <c r="BG2197" s="21">
        <v>0.5</v>
      </c>
      <c r="BJ2197" s="12">
        <v>1</v>
      </c>
    </row>
    <row r="2198" spans="1:62" ht="30" x14ac:dyDescent="0.25">
      <c r="A2198" s="12">
        <v>1</v>
      </c>
      <c r="B2198" s="11" t="str">
        <f t="shared" si="105"/>
        <v>Общий расчет. Ци Мень. Анализ Дворца. Структуры. ЗВ. ЗВ. Фаза Ци</v>
      </c>
      <c r="C2198" s="11" t="str">
        <f>IFERROR(VLOOKUP(I2198,lvl_1[],2,FALSE),"Нет")</f>
        <v>Общий расчет</v>
      </c>
      <c r="D2198" s="11" t="str">
        <f>IFERROR(VLOOKUP(Rule!J2198,lvl_2[],2,FALSE),"Нет")</f>
        <v>Ци Мень</v>
      </c>
      <c r="E2198" s="11" t="str">
        <f>IFERROR(VLOOKUP(Rule!K2198,lvl_3[],2,FALSE),"Нет")</f>
        <v>Анализ Дворца</v>
      </c>
      <c r="F2198" s="11" t="str">
        <f>IFERROR(INDEX(lvl_4[],MATCH(L2198,lvl_4[ID],0),MATCH(TEXT(K2198,"##0"),lvl_4[#Headers],0)),"Нет")</f>
        <v>Структуры</v>
      </c>
      <c r="G2198" s="11" t="str">
        <f>IFERROR(INDEX(lvl_5[],MATCH(M2198,lvl_5[ID],0),MATCH(_xlfn.CONCAT(TEXT(K2198,"##0"),"_",TEXT(L2198,"##0")),lvl_5[#Headers],0)),"Нет")</f>
        <v>ЗВ</v>
      </c>
      <c r="H2198" s="11" t="str">
        <f>IFERROR(INDEX(lvl_6[],MATCH(N2198,lvl_6[ID],0),MATCH(_xlfn.CONCAT(K2198,"_",L2198,"_",M2198),lvl_6[#Headers],0)),"Нет")</f>
        <v>ЗВ. Фаза Ци</v>
      </c>
      <c r="I2198" s="12">
        <v>1</v>
      </c>
      <c r="J2198" s="12">
        <v>2</v>
      </c>
      <c r="K2198" s="12">
        <v>2</v>
      </c>
      <c r="L2198" s="12">
        <v>1</v>
      </c>
      <c r="M2198" s="12">
        <v>2</v>
      </c>
      <c r="N2198" s="12">
        <v>1</v>
      </c>
      <c r="O2198" s="12">
        <f>COUNTIF($P$2:P2198,P2198)</f>
        <v>21</v>
      </c>
      <c r="P2198" s="12" t="str">
        <f t="shared" si="103"/>
        <v>122010201</v>
      </c>
      <c r="Q2198" s="12" t="str">
        <f t="shared" si="104"/>
        <v>1220102010021</v>
      </c>
      <c r="R2198" s="20" t="s">
        <v>1453</v>
      </c>
      <c r="S2198" s="20" t="s">
        <v>1792</v>
      </c>
      <c r="AW2198" s="12">
        <v>9</v>
      </c>
      <c r="BA2198" s="12" t="s">
        <v>899</v>
      </c>
      <c r="BG2198" s="21">
        <v>0.15</v>
      </c>
      <c r="BJ2198" s="12">
        <v>1</v>
      </c>
    </row>
    <row r="2199" spans="1:62" ht="30" x14ac:dyDescent="0.25">
      <c r="A2199" s="12">
        <v>1</v>
      </c>
      <c r="B2199" s="11" t="str">
        <f t="shared" si="105"/>
        <v>Общий расчет. Ци Мень. Анализ Дворца. Структуры. ЗВ. ЗВ. Фаза Ци</v>
      </c>
      <c r="C2199" s="11" t="str">
        <f>IFERROR(VLOOKUP(I2199,lvl_1[],2,FALSE),"Нет")</f>
        <v>Общий расчет</v>
      </c>
      <c r="D2199" s="11" t="str">
        <f>IFERROR(VLOOKUP(Rule!J2199,lvl_2[],2,FALSE),"Нет")</f>
        <v>Ци Мень</v>
      </c>
      <c r="E2199" s="11" t="str">
        <f>IFERROR(VLOOKUP(Rule!K2199,lvl_3[],2,FALSE),"Нет")</f>
        <v>Анализ Дворца</v>
      </c>
      <c r="F2199" s="11" t="str">
        <f>IFERROR(INDEX(lvl_4[],MATCH(L2199,lvl_4[ID],0),MATCH(TEXT(K2199,"##0"),lvl_4[#Headers],0)),"Нет")</f>
        <v>Структуры</v>
      </c>
      <c r="G2199" s="11" t="str">
        <f>IFERROR(INDEX(lvl_5[],MATCH(M2199,lvl_5[ID],0),MATCH(_xlfn.CONCAT(TEXT(K2199,"##0"),"_",TEXT(L2199,"##0")),lvl_5[#Headers],0)),"Нет")</f>
        <v>ЗВ</v>
      </c>
      <c r="H2199" s="11" t="str">
        <f>IFERROR(INDEX(lvl_6[],MATCH(N2199,lvl_6[ID],0),MATCH(_xlfn.CONCAT(K2199,"_",L2199,"_",M2199),lvl_6[#Headers],0)),"Нет")</f>
        <v>ЗВ. Фаза Ци</v>
      </c>
      <c r="I2199" s="12">
        <v>1</v>
      </c>
      <c r="J2199" s="12">
        <v>2</v>
      </c>
      <c r="K2199" s="12">
        <v>2</v>
      </c>
      <c r="L2199" s="12">
        <v>1</v>
      </c>
      <c r="M2199" s="12">
        <v>2</v>
      </c>
      <c r="N2199" s="12">
        <v>1</v>
      </c>
      <c r="O2199" s="12">
        <f>COUNTIF($P$2:P2199,P2199)</f>
        <v>22</v>
      </c>
      <c r="P2199" s="12" t="str">
        <f t="shared" si="103"/>
        <v>122010201</v>
      </c>
      <c r="Q2199" s="12" t="str">
        <f t="shared" si="104"/>
        <v>1220102010022</v>
      </c>
      <c r="R2199" s="20" t="s">
        <v>1453</v>
      </c>
      <c r="S2199" s="20" t="s">
        <v>1793</v>
      </c>
      <c r="AW2199" s="12">
        <v>9</v>
      </c>
      <c r="BA2199" s="12" t="s">
        <v>901</v>
      </c>
      <c r="BG2199" s="22" t="s">
        <v>1109</v>
      </c>
      <c r="BJ2199" s="12">
        <v>1</v>
      </c>
    </row>
    <row r="2200" spans="1:62" ht="30" x14ac:dyDescent="0.25">
      <c r="A2200" s="12">
        <v>1</v>
      </c>
      <c r="B2200" s="11" t="str">
        <f t="shared" si="105"/>
        <v>Общий расчет. Ци Мень. Анализ Дворца. Структуры. ЗВ. ЗВ. Фаза Ци</v>
      </c>
      <c r="C2200" s="11" t="str">
        <f>IFERROR(VLOOKUP(I2200,lvl_1[],2,FALSE),"Нет")</f>
        <v>Общий расчет</v>
      </c>
      <c r="D2200" s="11" t="str">
        <f>IFERROR(VLOOKUP(Rule!J2200,lvl_2[],2,FALSE),"Нет")</f>
        <v>Ци Мень</v>
      </c>
      <c r="E2200" s="11" t="str">
        <f>IFERROR(VLOOKUP(Rule!K2200,lvl_3[],2,FALSE),"Нет")</f>
        <v>Анализ Дворца</v>
      </c>
      <c r="F2200" s="11" t="str">
        <f>IFERROR(INDEX(lvl_4[],MATCH(L2200,lvl_4[ID],0),MATCH(TEXT(K2200,"##0"),lvl_4[#Headers],0)),"Нет")</f>
        <v>Структуры</v>
      </c>
      <c r="G2200" s="11" t="str">
        <f>IFERROR(INDEX(lvl_5[],MATCH(M2200,lvl_5[ID],0),MATCH(_xlfn.CONCAT(TEXT(K2200,"##0"),"_",TEXT(L2200,"##0")),lvl_5[#Headers],0)),"Нет")</f>
        <v>ЗВ</v>
      </c>
      <c r="H2200" s="11" t="str">
        <f>IFERROR(INDEX(lvl_6[],MATCH(N2200,lvl_6[ID],0),MATCH(_xlfn.CONCAT(K2200,"_",L2200,"_",M2200),lvl_6[#Headers],0)),"Нет")</f>
        <v>ЗВ. Фаза Ци</v>
      </c>
      <c r="I2200" s="12">
        <v>1</v>
      </c>
      <c r="J2200" s="12">
        <v>2</v>
      </c>
      <c r="K2200" s="12">
        <v>2</v>
      </c>
      <c r="L2200" s="12">
        <v>1</v>
      </c>
      <c r="M2200" s="12">
        <v>2</v>
      </c>
      <c r="N2200" s="12">
        <v>1</v>
      </c>
      <c r="O2200" s="12">
        <f>COUNTIF($P$2:P2200,P2200)</f>
        <v>23</v>
      </c>
      <c r="P2200" s="12" t="str">
        <f t="shared" si="103"/>
        <v>122010201</v>
      </c>
      <c r="Q2200" s="12" t="str">
        <f t="shared" si="104"/>
        <v>1220102010023</v>
      </c>
      <c r="R2200" s="20" t="s">
        <v>1453</v>
      </c>
      <c r="S2200" s="20" t="s">
        <v>1794</v>
      </c>
      <c r="AW2200" s="12">
        <v>9</v>
      </c>
      <c r="BA2200" s="12" t="s">
        <v>903</v>
      </c>
      <c r="BG2200" s="22" t="s">
        <v>1109</v>
      </c>
      <c r="BJ2200" s="12">
        <v>1</v>
      </c>
    </row>
    <row r="2201" spans="1:62" ht="30" x14ac:dyDescent="0.25">
      <c r="A2201" s="12">
        <v>1</v>
      </c>
      <c r="B2201" s="11" t="str">
        <f t="shared" si="105"/>
        <v>Общий расчет. Ци Мень. Анализ Дворца. Структуры. ЗВ. ЗВ. Фаза Ци</v>
      </c>
      <c r="C2201" s="11" t="str">
        <f>IFERROR(VLOOKUP(I2201,lvl_1[],2,FALSE),"Нет")</f>
        <v>Общий расчет</v>
      </c>
      <c r="D2201" s="11" t="str">
        <f>IFERROR(VLOOKUP(Rule!J2201,lvl_2[],2,FALSE),"Нет")</f>
        <v>Ци Мень</v>
      </c>
      <c r="E2201" s="11" t="str">
        <f>IFERROR(VLOOKUP(Rule!K2201,lvl_3[],2,FALSE),"Нет")</f>
        <v>Анализ Дворца</v>
      </c>
      <c r="F2201" s="11" t="str">
        <f>IFERROR(INDEX(lvl_4[],MATCH(L2201,lvl_4[ID],0),MATCH(TEXT(K2201,"##0"),lvl_4[#Headers],0)),"Нет")</f>
        <v>Структуры</v>
      </c>
      <c r="G2201" s="11" t="str">
        <f>IFERROR(INDEX(lvl_5[],MATCH(M2201,lvl_5[ID],0),MATCH(_xlfn.CONCAT(TEXT(K2201,"##0"),"_",TEXT(L2201,"##0")),lvl_5[#Headers],0)),"Нет")</f>
        <v>ЗВ</v>
      </c>
      <c r="H2201" s="11" t="str">
        <f>IFERROR(INDEX(lvl_6[],MATCH(N2201,lvl_6[ID],0),MATCH(_xlfn.CONCAT(K2201,"_",L2201,"_",M2201),lvl_6[#Headers],0)),"Нет")</f>
        <v>ЗВ. Фаза Ци</v>
      </c>
      <c r="I2201" s="12">
        <v>1</v>
      </c>
      <c r="J2201" s="12">
        <v>2</v>
      </c>
      <c r="K2201" s="12">
        <v>2</v>
      </c>
      <c r="L2201" s="12">
        <v>1</v>
      </c>
      <c r="M2201" s="12">
        <v>2</v>
      </c>
      <c r="N2201" s="12">
        <v>1</v>
      </c>
      <c r="O2201" s="12">
        <f>COUNTIF($P$2:P2201,P2201)</f>
        <v>24</v>
      </c>
      <c r="P2201" s="12" t="str">
        <f t="shared" si="103"/>
        <v>122010201</v>
      </c>
      <c r="Q2201" s="12" t="str">
        <f t="shared" si="104"/>
        <v>1220102010024</v>
      </c>
      <c r="R2201" s="20" t="s">
        <v>1453</v>
      </c>
      <c r="S2201" s="20" t="s">
        <v>1795</v>
      </c>
      <c r="AW2201" s="12">
        <v>9</v>
      </c>
      <c r="BA2201" s="12" t="s">
        <v>905</v>
      </c>
      <c r="BG2201" s="21">
        <v>1</v>
      </c>
      <c r="BJ2201" s="12">
        <v>1</v>
      </c>
    </row>
    <row r="2202" spans="1:62" ht="30" x14ac:dyDescent="0.25">
      <c r="A2202" s="12">
        <v>1</v>
      </c>
      <c r="B2202" s="11" t="str">
        <f t="shared" si="105"/>
        <v>Общий расчет. Ци Мень. Анализ Дворца. Структуры. ЗВ. ЗВ. Фаза Ци</v>
      </c>
      <c r="C2202" s="11" t="str">
        <f>IFERROR(VLOOKUP(I2202,lvl_1[],2,FALSE),"Нет")</f>
        <v>Общий расчет</v>
      </c>
      <c r="D2202" s="11" t="str">
        <f>IFERROR(VLOOKUP(Rule!J2202,lvl_2[],2,FALSE),"Нет")</f>
        <v>Ци Мень</v>
      </c>
      <c r="E2202" s="11" t="str">
        <f>IFERROR(VLOOKUP(Rule!K2202,lvl_3[],2,FALSE),"Нет")</f>
        <v>Анализ Дворца</v>
      </c>
      <c r="F2202" s="11" t="str">
        <f>IFERROR(INDEX(lvl_4[],MATCH(L2202,lvl_4[ID],0),MATCH(TEXT(K2202,"##0"),lvl_4[#Headers],0)),"Нет")</f>
        <v>Структуры</v>
      </c>
      <c r="G2202" s="11" t="str">
        <f>IFERROR(INDEX(lvl_5[],MATCH(M2202,lvl_5[ID],0),MATCH(_xlfn.CONCAT(TEXT(K2202,"##0"),"_",TEXT(L2202,"##0")),lvl_5[#Headers],0)),"Нет")</f>
        <v>ЗВ</v>
      </c>
      <c r="H2202" s="11" t="str">
        <f>IFERROR(INDEX(lvl_6[],MATCH(N2202,lvl_6[ID],0),MATCH(_xlfn.CONCAT(K2202,"_",L2202,"_",M2202),lvl_6[#Headers],0)),"Нет")</f>
        <v>ЗВ. Фаза Ци</v>
      </c>
      <c r="I2202" s="12">
        <v>1</v>
      </c>
      <c r="J2202" s="12">
        <v>2</v>
      </c>
      <c r="K2202" s="12">
        <v>2</v>
      </c>
      <c r="L2202" s="12">
        <v>1</v>
      </c>
      <c r="M2202" s="12">
        <v>2</v>
      </c>
      <c r="N2202" s="12">
        <v>1</v>
      </c>
      <c r="O2202" s="12">
        <f>COUNTIF($P$2:P2202,P2202)</f>
        <v>25</v>
      </c>
      <c r="P2202" s="12" t="str">
        <f t="shared" si="103"/>
        <v>122010201</v>
      </c>
      <c r="Q2202" s="12" t="str">
        <f t="shared" si="104"/>
        <v>1220102010025</v>
      </c>
      <c r="R2202" s="20" t="s">
        <v>1453</v>
      </c>
      <c r="S2202" s="20" t="s">
        <v>1796</v>
      </c>
      <c r="AW2202" s="12">
        <v>9</v>
      </c>
      <c r="BA2202" s="12" t="s">
        <v>907</v>
      </c>
      <c r="BG2202" s="22" t="s">
        <v>1109</v>
      </c>
      <c r="BJ2202" s="12">
        <v>1</v>
      </c>
    </row>
    <row r="2203" spans="1:62" ht="30" x14ac:dyDescent="0.25">
      <c r="A2203" s="12">
        <v>1</v>
      </c>
      <c r="B2203" s="11" t="str">
        <f t="shared" si="105"/>
        <v>Общий расчет. Ци Мень. Анализ Дворца. Структуры. ЗВ. ЗВ. Фаза Ци</v>
      </c>
      <c r="C2203" s="11" t="str">
        <f>IFERROR(VLOOKUP(I2203,lvl_1[],2,FALSE),"Нет")</f>
        <v>Общий расчет</v>
      </c>
      <c r="D2203" s="11" t="str">
        <f>IFERROR(VLOOKUP(Rule!J2203,lvl_2[],2,FALSE),"Нет")</f>
        <v>Ци Мень</v>
      </c>
      <c r="E2203" s="11" t="str">
        <f>IFERROR(VLOOKUP(Rule!K2203,lvl_3[],2,FALSE),"Нет")</f>
        <v>Анализ Дворца</v>
      </c>
      <c r="F2203" s="11" t="str">
        <f>IFERROR(INDEX(lvl_4[],MATCH(L2203,lvl_4[ID],0),MATCH(TEXT(K2203,"##0"),lvl_4[#Headers],0)),"Нет")</f>
        <v>Структуры</v>
      </c>
      <c r="G2203" s="11" t="str">
        <f>IFERROR(INDEX(lvl_5[],MATCH(M2203,lvl_5[ID],0),MATCH(_xlfn.CONCAT(TEXT(K2203,"##0"),"_",TEXT(L2203,"##0")),lvl_5[#Headers],0)),"Нет")</f>
        <v>ЗВ</v>
      </c>
      <c r="H2203" s="11" t="str">
        <f>IFERROR(INDEX(lvl_6[],MATCH(N2203,lvl_6[ID],0),MATCH(_xlfn.CONCAT(K2203,"_",L2203,"_",M2203),lvl_6[#Headers],0)),"Нет")</f>
        <v>ЗВ. Фаза Ци</v>
      </c>
      <c r="I2203" s="12">
        <v>1</v>
      </c>
      <c r="J2203" s="12">
        <v>2</v>
      </c>
      <c r="K2203" s="12">
        <v>2</v>
      </c>
      <c r="L2203" s="12">
        <v>1</v>
      </c>
      <c r="M2203" s="12">
        <v>2</v>
      </c>
      <c r="N2203" s="12">
        <v>1</v>
      </c>
      <c r="O2203" s="12">
        <f>COUNTIF($P$2:P2203,P2203)</f>
        <v>26</v>
      </c>
      <c r="P2203" s="12" t="str">
        <f t="shared" si="103"/>
        <v>122010201</v>
      </c>
      <c r="Q2203" s="12" t="str">
        <f t="shared" si="104"/>
        <v>1220102010026</v>
      </c>
      <c r="R2203" s="20" t="s">
        <v>1453</v>
      </c>
      <c r="S2203" s="20" t="s">
        <v>1797</v>
      </c>
      <c r="AW2203" s="12">
        <v>9</v>
      </c>
      <c r="BA2203" s="12" t="s">
        <v>908</v>
      </c>
      <c r="BG2203" s="21">
        <v>1</v>
      </c>
      <c r="BJ2203" s="12">
        <v>1</v>
      </c>
    </row>
    <row r="2204" spans="1:62" ht="30" x14ac:dyDescent="0.25">
      <c r="A2204" s="12">
        <v>1</v>
      </c>
      <c r="B2204" s="11" t="str">
        <f t="shared" si="105"/>
        <v>Общий расчет. Ци Мень. Анализ Дворца. Структуры. ЗВ. ЗВ. Фаза Ци</v>
      </c>
      <c r="C2204" s="11" t="str">
        <f>IFERROR(VLOOKUP(I2204,lvl_1[],2,FALSE),"Нет")</f>
        <v>Общий расчет</v>
      </c>
      <c r="D2204" s="11" t="str">
        <f>IFERROR(VLOOKUP(Rule!J2204,lvl_2[],2,FALSE),"Нет")</f>
        <v>Ци Мень</v>
      </c>
      <c r="E2204" s="11" t="str">
        <f>IFERROR(VLOOKUP(Rule!K2204,lvl_3[],2,FALSE),"Нет")</f>
        <v>Анализ Дворца</v>
      </c>
      <c r="F2204" s="11" t="str">
        <f>IFERROR(INDEX(lvl_4[],MATCH(L2204,lvl_4[ID],0),MATCH(TEXT(K2204,"##0"),lvl_4[#Headers],0)),"Нет")</f>
        <v>Структуры</v>
      </c>
      <c r="G2204" s="11" t="str">
        <f>IFERROR(INDEX(lvl_5[],MATCH(M2204,lvl_5[ID],0),MATCH(_xlfn.CONCAT(TEXT(K2204,"##0"),"_",TEXT(L2204,"##0")),lvl_5[#Headers],0)),"Нет")</f>
        <v>ЗВ</v>
      </c>
      <c r="H2204" s="11" t="str">
        <f>IFERROR(INDEX(lvl_6[],MATCH(N2204,lvl_6[ID],0),MATCH(_xlfn.CONCAT(K2204,"_",L2204,"_",M2204),lvl_6[#Headers],0)),"Нет")</f>
        <v>ЗВ. Фаза Ци</v>
      </c>
      <c r="I2204" s="12">
        <v>1</v>
      </c>
      <c r="J2204" s="12">
        <v>2</v>
      </c>
      <c r="K2204" s="12">
        <v>2</v>
      </c>
      <c r="L2204" s="12">
        <v>1</v>
      </c>
      <c r="M2204" s="12">
        <v>2</v>
      </c>
      <c r="N2204" s="12">
        <v>1</v>
      </c>
      <c r="O2204" s="12">
        <f>COUNTIF($P$2:P2204,P2204)</f>
        <v>27</v>
      </c>
      <c r="P2204" s="12" t="str">
        <f t="shared" si="103"/>
        <v>122010201</v>
      </c>
      <c r="Q2204" s="12" t="str">
        <f t="shared" si="104"/>
        <v>1220102010027</v>
      </c>
      <c r="R2204" s="20" t="s">
        <v>1453</v>
      </c>
      <c r="S2204" s="20" t="s">
        <v>1798</v>
      </c>
      <c r="AW2204" s="12">
        <v>9</v>
      </c>
      <c r="BA2204" s="12" t="s">
        <v>910</v>
      </c>
      <c r="BG2204" s="21">
        <v>0</v>
      </c>
      <c r="BJ2204" s="12">
        <v>1</v>
      </c>
    </row>
    <row r="2205" spans="1:62" ht="30" x14ac:dyDescent="0.25">
      <c r="A2205" s="12">
        <v>1</v>
      </c>
      <c r="B2205" s="11" t="str">
        <f t="shared" si="105"/>
        <v>Общий расчет. Ци Мень. Анализ Дворца. Структуры. ЗВ. ЗВ. Фаза Ци</v>
      </c>
      <c r="C2205" s="11" t="str">
        <f>IFERROR(VLOOKUP(I2205,lvl_1[],2,FALSE),"Нет")</f>
        <v>Общий расчет</v>
      </c>
      <c r="D2205" s="11" t="str">
        <f>IFERROR(VLOOKUP(Rule!J2205,lvl_2[],2,FALSE),"Нет")</f>
        <v>Ци Мень</v>
      </c>
      <c r="E2205" s="11" t="str">
        <f>IFERROR(VLOOKUP(Rule!K2205,lvl_3[],2,FALSE),"Нет")</f>
        <v>Анализ Дворца</v>
      </c>
      <c r="F2205" s="11" t="str">
        <f>IFERROR(INDEX(lvl_4[],MATCH(L2205,lvl_4[ID],0),MATCH(TEXT(K2205,"##0"),lvl_4[#Headers],0)),"Нет")</f>
        <v>Структуры</v>
      </c>
      <c r="G2205" s="11" t="str">
        <f>IFERROR(INDEX(lvl_5[],MATCH(M2205,lvl_5[ID],0),MATCH(_xlfn.CONCAT(TEXT(K2205,"##0"),"_",TEXT(L2205,"##0")),lvl_5[#Headers],0)),"Нет")</f>
        <v>ЗВ</v>
      </c>
      <c r="H2205" s="11" t="str">
        <f>IFERROR(INDEX(lvl_6[],MATCH(N2205,lvl_6[ID],0),MATCH(_xlfn.CONCAT(K2205,"_",L2205,"_",M2205),lvl_6[#Headers],0)),"Нет")</f>
        <v>ЗВ. Фаза Ци</v>
      </c>
      <c r="I2205" s="12">
        <v>1</v>
      </c>
      <c r="J2205" s="12">
        <v>2</v>
      </c>
      <c r="K2205" s="12">
        <v>2</v>
      </c>
      <c r="L2205" s="12">
        <v>1</v>
      </c>
      <c r="M2205" s="12">
        <v>2</v>
      </c>
      <c r="N2205" s="12">
        <v>1</v>
      </c>
      <c r="O2205" s="12">
        <f>COUNTIF($P$2:P2205,P2205)</f>
        <v>28</v>
      </c>
      <c r="P2205" s="12" t="str">
        <f t="shared" si="103"/>
        <v>122010201</v>
      </c>
      <c r="Q2205" s="12" t="str">
        <f t="shared" si="104"/>
        <v>1220102010028</v>
      </c>
      <c r="R2205" s="20" t="s">
        <v>1453</v>
      </c>
      <c r="S2205" s="20" t="s">
        <v>1799</v>
      </c>
      <c r="AW2205" s="12">
        <v>9</v>
      </c>
      <c r="BA2205" s="12" t="s">
        <v>912</v>
      </c>
      <c r="BG2205" s="21">
        <v>0.5</v>
      </c>
      <c r="BJ2205" s="12">
        <v>1</v>
      </c>
    </row>
    <row r="2206" spans="1:62" ht="30" x14ac:dyDescent="0.25">
      <c r="A2206" s="12">
        <v>1</v>
      </c>
      <c r="B2206" s="11" t="str">
        <f t="shared" si="105"/>
        <v>Общий расчет. Ци Мень. Анализ Дворца. Структуры. ЗВ. ЗВ. Фаза Ци</v>
      </c>
      <c r="C2206" s="11" t="str">
        <f>IFERROR(VLOOKUP(I2206,lvl_1[],2,FALSE),"Нет")</f>
        <v>Общий расчет</v>
      </c>
      <c r="D2206" s="11" t="str">
        <f>IFERROR(VLOOKUP(Rule!J2206,lvl_2[],2,FALSE),"Нет")</f>
        <v>Ци Мень</v>
      </c>
      <c r="E2206" s="11" t="str">
        <f>IFERROR(VLOOKUP(Rule!K2206,lvl_3[],2,FALSE),"Нет")</f>
        <v>Анализ Дворца</v>
      </c>
      <c r="F2206" s="11" t="str">
        <f>IFERROR(INDEX(lvl_4[],MATCH(L2206,lvl_4[ID],0),MATCH(TEXT(K2206,"##0"),lvl_4[#Headers],0)),"Нет")</f>
        <v>Структуры</v>
      </c>
      <c r="G2206" s="11" t="str">
        <f>IFERROR(INDEX(lvl_5[],MATCH(M2206,lvl_5[ID],0),MATCH(_xlfn.CONCAT(TEXT(K2206,"##0"),"_",TEXT(L2206,"##0")),lvl_5[#Headers],0)),"Нет")</f>
        <v>ЗВ</v>
      </c>
      <c r="H2206" s="11" t="str">
        <f>IFERROR(INDEX(lvl_6[],MATCH(N2206,lvl_6[ID],0),MATCH(_xlfn.CONCAT(K2206,"_",L2206,"_",M2206),lvl_6[#Headers],0)),"Нет")</f>
        <v>ЗВ. Фаза Ци</v>
      </c>
      <c r="I2206" s="12">
        <v>1</v>
      </c>
      <c r="J2206" s="12">
        <v>2</v>
      </c>
      <c r="K2206" s="12">
        <v>2</v>
      </c>
      <c r="L2206" s="12">
        <v>1</v>
      </c>
      <c r="M2206" s="12">
        <v>2</v>
      </c>
      <c r="N2206" s="12">
        <v>1</v>
      </c>
      <c r="O2206" s="12">
        <f>COUNTIF($P$2:P2206,P2206)</f>
        <v>29</v>
      </c>
      <c r="P2206" s="12" t="str">
        <f t="shared" si="103"/>
        <v>122010201</v>
      </c>
      <c r="Q2206" s="12" t="str">
        <f t="shared" si="104"/>
        <v>1220102010029</v>
      </c>
      <c r="R2206" s="20" t="s">
        <v>1453</v>
      </c>
      <c r="S2206" s="20" t="s">
        <v>1800</v>
      </c>
      <c r="AW2206" s="12">
        <v>9</v>
      </c>
      <c r="BA2206" s="12" t="s">
        <v>914</v>
      </c>
      <c r="BG2206" s="21">
        <v>0.5</v>
      </c>
      <c r="BJ2206" s="12">
        <v>1</v>
      </c>
    </row>
    <row r="2207" spans="1:62" ht="30" x14ac:dyDescent="0.25">
      <c r="A2207" s="12">
        <v>1</v>
      </c>
      <c r="B2207" s="11" t="str">
        <f t="shared" si="105"/>
        <v>Общий расчет. Ци Мень. Анализ Дворца. Структуры. ЗВ. ЗВ. Фаза Ци</v>
      </c>
      <c r="C2207" s="11" t="str">
        <f>IFERROR(VLOOKUP(I2207,lvl_1[],2,FALSE),"Нет")</f>
        <v>Общий расчет</v>
      </c>
      <c r="D2207" s="11" t="str">
        <f>IFERROR(VLOOKUP(Rule!J2207,lvl_2[],2,FALSE),"Нет")</f>
        <v>Ци Мень</v>
      </c>
      <c r="E2207" s="11" t="str">
        <f>IFERROR(VLOOKUP(Rule!K2207,lvl_3[],2,FALSE),"Нет")</f>
        <v>Анализ Дворца</v>
      </c>
      <c r="F2207" s="11" t="str">
        <f>IFERROR(INDEX(lvl_4[],MATCH(L2207,lvl_4[ID],0),MATCH(TEXT(K2207,"##0"),lvl_4[#Headers],0)),"Нет")</f>
        <v>Структуры</v>
      </c>
      <c r="G2207" s="11" t="str">
        <f>IFERROR(INDEX(lvl_5[],MATCH(M2207,lvl_5[ID],0),MATCH(_xlfn.CONCAT(TEXT(K2207,"##0"),"_",TEXT(L2207,"##0")),lvl_5[#Headers],0)),"Нет")</f>
        <v>ЗВ</v>
      </c>
      <c r="H2207" s="11" t="str">
        <f>IFERROR(INDEX(lvl_6[],MATCH(N2207,lvl_6[ID],0),MATCH(_xlfn.CONCAT(K2207,"_",L2207,"_",M2207),lvl_6[#Headers],0)),"Нет")</f>
        <v>ЗВ. Фаза Ци</v>
      </c>
      <c r="I2207" s="12">
        <v>1</v>
      </c>
      <c r="J2207" s="12">
        <v>2</v>
      </c>
      <c r="K2207" s="12">
        <v>2</v>
      </c>
      <c r="L2207" s="12">
        <v>1</v>
      </c>
      <c r="M2207" s="12">
        <v>2</v>
      </c>
      <c r="N2207" s="12">
        <v>1</v>
      </c>
      <c r="O2207" s="12">
        <f>COUNTIF($P$2:P2207,P2207)</f>
        <v>30</v>
      </c>
      <c r="P2207" s="12" t="str">
        <f t="shared" si="103"/>
        <v>122010201</v>
      </c>
      <c r="Q2207" s="12" t="str">
        <f t="shared" si="104"/>
        <v>1220102010030</v>
      </c>
      <c r="R2207" s="20" t="s">
        <v>1453</v>
      </c>
      <c r="S2207" s="20" t="s">
        <v>1801</v>
      </c>
      <c r="AW2207" s="12">
        <v>9</v>
      </c>
      <c r="BA2207" s="12" t="s">
        <v>916</v>
      </c>
      <c r="BG2207" s="21">
        <v>0</v>
      </c>
      <c r="BJ2207" s="12">
        <v>1</v>
      </c>
    </row>
    <row r="2208" spans="1:62" ht="30" x14ac:dyDescent="0.25">
      <c r="A2208" s="12">
        <v>1</v>
      </c>
      <c r="B2208" s="11" t="str">
        <f t="shared" si="105"/>
        <v>Общий расчет. Ци Мень. Анализ Дворца. Структуры. ЗВ. ЗВ. Фаза Ци</v>
      </c>
      <c r="C2208" s="11" t="str">
        <f>IFERROR(VLOOKUP(I2208,lvl_1[],2,FALSE),"Нет")</f>
        <v>Общий расчет</v>
      </c>
      <c r="D2208" s="11" t="str">
        <f>IFERROR(VLOOKUP(Rule!J2208,lvl_2[],2,FALSE),"Нет")</f>
        <v>Ци Мень</v>
      </c>
      <c r="E2208" s="11" t="str">
        <f>IFERROR(VLOOKUP(Rule!K2208,lvl_3[],2,FALSE),"Нет")</f>
        <v>Анализ Дворца</v>
      </c>
      <c r="F2208" s="11" t="str">
        <f>IFERROR(INDEX(lvl_4[],MATCH(L2208,lvl_4[ID],0),MATCH(TEXT(K2208,"##0"),lvl_4[#Headers],0)),"Нет")</f>
        <v>Структуры</v>
      </c>
      <c r="G2208" s="11" t="str">
        <f>IFERROR(INDEX(lvl_5[],MATCH(M2208,lvl_5[ID],0),MATCH(_xlfn.CONCAT(TEXT(K2208,"##0"),"_",TEXT(L2208,"##0")),lvl_5[#Headers],0)),"Нет")</f>
        <v>ЗВ</v>
      </c>
      <c r="H2208" s="11" t="str">
        <f>IFERROR(INDEX(lvl_6[],MATCH(N2208,lvl_6[ID],0),MATCH(_xlfn.CONCAT(K2208,"_",L2208,"_",M2208),lvl_6[#Headers],0)),"Нет")</f>
        <v>ЗВ. Фаза Ци</v>
      </c>
      <c r="I2208" s="12">
        <v>1</v>
      </c>
      <c r="J2208" s="12">
        <v>2</v>
      </c>
      <c r="K2208" s="12">
        <v>2</v>
      </c>
      <c r="L2208" s="12">
        <v>1</v>
      </c>
      <c r="M2208" s="12">
        <v>2</v>
      </c>
      <c r="N2208" s="12">
        <v>1</v>
      </c>
      <c r="O2208" s="12">
        <f>COUNTIF($P$2:P2208,P2208)</f>
        <v>31</v>
      </c>
      <c r="P2208" s="12" t="str">
        <f t="shared" si="103"/>
        <v>122010201</v>
      </c>
      <c r="Q2208" s="12" t="str">
        <f t="shared" si="104"/>
        <v>1220102010031</v>
      </c>
      <c r="R2208" s="20" t="s">
        <v>1453</v>
      </c>
      <c r="S2208" s="20" t="s">
        <v>1802</v>
      </c>
      <c r="AW2208" s="12">
        <v>2</v>
      </c>
      <c r="BA2208" s="12" t="s">
        <v>899</v>
      </c>
      <c r="BG2208" s="21">
        <v>0</v>
      </c>
      <c r="BJ2208" s="12">
        <v>1</v>
      </c>
    </row>
    <row r="2209" spans="1:62" ht="30" x14ac:dyDescent="0.25">
      <c r="A2209" s="12">
        <v>1</v>
      </c>
      <c r="B2209" s="11" t="str">
        <f t="shared" si="105"/>
        <v>Общий расчет. Ци Мень. Анализ Дворца. Структуры. ЗВ. ЗВ. Фаза Ци</v>
      </c>
      <c r="C2209" s="11" t="str">
        <f>IFERROR(VLOOKUP(I2209,lvl_1[],2,FALSE),"Нет")</f>
        <v>Общий расчет</v>
      </c>
      <c r="D2209" s="11" t="str">
        <f>IFERROR(VLOOKUP(Rule!J2209,lvl_2[],2,FALSE),"Нет")</f>
        <v>Ци Мень</v>
      </c>
      <c r="E2209" s="11" t="str">
        <f>IFERROR(VLOOKUP(Rule!K2209,lvl_3[],2,FALSE),"Нет")</f>
        <v>Анализ Дворца</v>
      </c>
      <c r="F2209" s="11" t="str">
        <f>IFERROR(INDEX(lvl_4[],MATCH(L2209,lvl_4[ID],0),MATCH(TEXT(K2209,"##0"),lvl_4[#Headers],0)),"Нет")</f>
        <v>Структуры</v>
      </c>
      <c r="G2209" s="11" t="str">
        <f>IFERROR(INDEX(lvl_5[],MATCH(M2209,lvl_5[ID],0),MATCH(_xlfn.CONCAT(TEXT(K2209,"##0"),"_",TEXT(L2209,"##0")),lvl_5[#Headers],0)),"Нет")</f>
        <v>ЗВ</v>
      </c>
      <c r="H2209" s="11" t="str">
        <f>IFERROR(INDEX(lvl_6[],MATCH(N2209,lvl_6[ID],0),MATCH(_xlfn.CONCAT(K2209,"_",L2209,"_",M2209),lvl_6[#Headers],0)),"Нет")</f>
        <v>ЗВ. Фаза Ци</v>
      </c>
      <c r="I2209" s="12">
        <v>1</v>
      </c>
      <c r="J2209" s="12">
        <v>2</v>
      </c>
      <c r="K2209" s="12">
        <v>2</v>
      </c>
      <c r="L2209" s="12">
        <v>1</v>
      </c>
      <c r="M2209" s="12">
        <v>2</v>
      </c>
      <c r="N2209" s="12">
        <v>1</v>
      </c>
      <c r="O2209" s="12">
        <f>COUNTIF($P$2:P2209,P2209)</f>
        <v>32</v>
      </c>
      <c r="P2209" s="12" t="str">
        <f t="shared" si="103"/>
        <v>122010201</v>
      </c>
      <c r="Q2209" s="12" t="str">
        <f t="shared" si="104"/>
        <v>1220102010032</v>
      </c>
      <c r="R2209" s="20" t="s">
        <v>1453</v>
      </c>
      <c r="S2209" s="20" t="s">
        <v>1803</v>
      </c>
      <c r="AW2209" s="12">
        <v>2</v>
      </c>
      <c r="BA2209" s="12" t="s">
        <v>901</v>
      </c>
      <c r="BG2209" s="21">
        <v>0.5</v>
      </c>
      <c r="BJ2209" s="12">
        <v>1</v>
      </c>
    </row>
    <row r="2210" spans="1:62" ht="30" x14ac:dyDescent="0.25">
      <c r="A2210" s="12">
        <v>1</v>
      </c>
      <c r="B2210" s="11" t="str">
        <f t="shared" si="105"/>
        <v>Общий расчет. Ци Мень. Анализ Дворца. Структуры. ЗВ. ЗВ. Фаза Ци</v>
      </c>
      <c r="C2210" s="11" t="str">
        <f>IFERROR(VLOOKUP(I2210,lvl_1[],2,FALSE),"Нет")</f>
        <v>Общий расчет</v>
      </c>
      <c r="D2210" s="11" t="str">
        <f>IFERROR(VLOOKUP(Rule!J2210,lvl_2[],2,FALSE),"Нет")</f>
        <v>Ци Мень</v>
      </c>
      <c r="E2210" s="11" t="str">
        <f>IFERROR(VLOOKUP(Rule!K2210,lvl_3[],2,FALSE),"Нет")</f>
        <v>Анализ Дворца</v>
      </c>
      <c r="F2210" s="11" t="str">
        <f>IFERROR(INDEX(lvl_4[],MATCH(L2210,lvl_4[ID],0),MATCH(TEXT(K2210,"##0"),lvl_4[#Headers],0)),"Нет")</f>
        <v>Структуры</v>
      </c>
      <c r="G2210" s="11" t="str">
        <f>IFERROR(INDEX(lvl_5[],MATCH(M2210,lvl_5[ID],0),MATCH(_xlfn.CONCAT(TEXT(K2210,"##0"),"_",TEXT(L2210,"##0")),lvl_5[#Headers],0)),"Нет")</f>
        <v>ЗВ</v>
      </c>
      <c r="H2210" s="11" t="str">
        <f>IFERROR(INDEX(lvl_6[],MATCH(N2210,lvl_6[ID],0),MATCH(_xlfn.CONCAT(K2210,"_",L2210,"_",M2210),lvl_6[#Headers],0)),"Нет")</f>
        <v>ЗВ. Фаза Ци</v>
      </c>
      <c r="I2210" s="12">
        <v>1</v>
      </c>
      <c r="J2210" s="12">
        <v>2</v>
      </c>
      <c r="K2210" s="12">
        <v>2</v>
      </c>
      <c r="L2210" s="12">
        <v>1</v>
      </c>
      <c r="M2210" s="12">
        <v>2</v>
      </c>
      <c r="N2210" s="12">
        <v>1</v>
      </c>
      <c r="O2210" s="12">
        <f>COUNTIF($P$2:P2210,P2210)</f>
        <v>33</v>
      </c>
      <c r="P2210" s="12" t="str">
        <f t="shared" si="103"/>
        <v>122010201</v>
      </c>
      <c r="Q2210" s="12" t="str">
        <f t="shared" si="104"/>
        <v>1220102010033</v>
      </c>
      <c r="R2210" s="20" t="s">
        <v>1453</v>
      </c>
      <c r="S2210" s="20" t="s">
        <v>1804</v>
      </c>
      <c r="AW2210" s="12">
        <v>2</v>
      </c>
      <c r="BA2210" s="12" t="s">
        <v>903</v>
      </c>
      <c r="BG2210" s="21">
        <v>0.5</v>
      </c>
      <c r="BJ2210" s="12">
        <v>1</v>
      </c>
    </row>
    <row r="2211" spans="1:62" ht="30" x14ac:dyDescent="0.25">
      <c r="A2211" s="12">
        <v>1</v>
      </c>
      <c r="B2211" s="11" t="str">
        <f t="shared" si="105"/>
        <v>Общий расчет. Ци Мень. Анализ Дворца. Структуры. ЗВ. ЗВ. Фаза Ци</v>
      </c>
      <c r="C2211" s="11" t="str">
        <f>IFERROR(VLOOKUP(I2211,lvl_1[],2,FALSE),"Нет")</f>
        <v>Общий расчет</v>
      </c>
      <c r="D2211" s="11" t="str">
        <f>IFERROR(VLOOKUP(Rule!J2211,lvl_2[],2,FALSE),"Нет")</f>
        <v>Ци Мень</v>
      </c>
      <c r="E2211" s="11" t="str">
        <f>IFERROR(VLOOKUP(Rule!K2211,lvl_3[],2,FALSE),"Нет")</f>
        <v>Анализ Дворца</v>
      </c>
      <c r="F2211" s="11" t="str">
        <f>IFERROR(INDEX(lvl_4[],MATCH(L2211,lvl_4[ID],0),MATCH(TEXT(K2211,"##0"),lvl_4[#Headers],0)),"Нет")</f>
        <v>Структуры</v>
      </c>
      <c r="G2211" s="11" t="str">
        <f>IFERROR(INDEX(lvl_5[],MATCH(M2211,lvl_5[ID],0),MATCH(_xlfn.CONCAT(TEXT(K2211,"##0"),"_",TEXT(L2211,"##0")),lvl_5[#Headers],0)),"Нет")</f>
        <v>ЗВ</v>
      </c>
      <c r="H2211" s="11" t="str">
        <f>IFERROR(INDEX(lvl_6[],MATCH(N2211,lvl_6[ID],0),MATCH(_xlfn.CONCAT(K2211,"_",L2211,"_",M2211),lvl_6[#Headers],0)),"Нет")</f>
        <v>ЗВ. Фаза Ци</v>
      </c>
      <c r="I2211" s="12">
        <v>1</v>
      </c>
      <c r="J2211" s="12">
        <v>2</v>
      </c>
      <c r="K2211" s="12">
        <v>2</v>
      </c>
      <c r="L2211" s="12">
        <v>1</v>
      </c>
      <c r="M2211" s="12">
        <v>2</v>
      </c>
      <c r="N2211" s="12">
        <v>1</v>
      </c>
      <c r="O2211" s="12">
        <f>COUNTIF($P$2:P2211,P2211)</f>
        <v>34</v>
      </c>
      <c r="P2211" s="12" t="str">
        <f t="shared" si="103"/>
        <v>122010201</v>
      </c>
      <c r="Q2211" s="12" t="str">
        <f t="shared" si="104"/>
        <v>1220102010034</v>
      </c>
      <c r="R2211" s="20" t="s">
        <v>1453</v>
      </c>
      <c r="S2211" s="20" t="s">
        <v>1805</v>
      </c>
      <c r="AW2211" s="12">
        <v>2</v>
      </c>
      <c r="BA2211" s="12" t="s">
        <v>905</v>
      </c>
      <c r="BG2211" s="21">
        <v>1</v>
      </c>
      <c r="BJ2211" s="12">
        <v>1</v>
      </c>
    </row>
    <row r="2212" spans="1:62" ht="30" x14ac:dyDescent="0.25">
      <c r="A2212" s="12">
        <v>1</v>
      </c>
      <c r="B2212" s="11" t="str">
        <f t="shared" si="105"/>
        <v>Общий расчет. Ци Мень. Анализ Дворца. Структуры. ЗВ. ЗВ. Фаза Ци</v>
      </c>
      <c r="C2212" s="11" t="str">
        <f>IFERROR(VLOOKUP(I2212,lvl_1[],2,FALSE),"Нет")</f>
        <v>Общий расчет</v>
      </c>
      <c r="D2212" s="11" t="str">
        <f>IFERROR(VLOOKUP(Rule!J2212,lvl_2[],2,FALSE),"Нет")</f>
        <v>Ци Мень</v>
      </c>
      <c r="E2212" s="11" t="str">
        <f>IFERROR(VLOOKUP(Rule!K2212,lvl_3[],2,FALSE),"Нет")</f>
        <v>Анализ Дворца</v>
      </c>
      <c r="F2212" s="11" t="str">
        <f>IFERROR(INDEX(lvl_4[],MATCH(L2212,lvl_4[ID],0),MATCH(TEXT(K2212,"##0"),lvl_4[#Headers],0)),"Нет")</f>
        <v>Структуры</v>
      </c>
      <c r="G2212" s="11" t="str">
        <f>IFERROR(INDEX(lvl_5[],MATCH(M2212,lvl_5[ID],0),MATCH(_xlfn.CONCAT(TEXT(K2212,"##0"),"_",TEXT(L2212,"##0")),lvl_5[#Headers],0)),"Нет")</f>
        <v>ЗВ</v>
      </c>
      <c r="H2212" s="11" t="str">
        <f>IFERROR(INDEX(lvl_6[],MATCH(N2212,lvl_6[ID],0),MATCH(_xlfn.CONCAT(K2212,"_",L2212,"_",M2212),lvl_6[#Headers],0)),"Нет")</f>
        <v>ЗВ. Фаза Ци</v>
      </c>
      <c r="I2212" s="12">
        <v>1</v>
      </c>
      <c r="J2212" s="12">
        <v>2</v>
      </c>
      <c r="K2212" s="12">
        <v>2</v>
      </c>
      <c r="L2212" s="12">
        <v>1</v>
      </c>
      <c r="M2212" s="12">
        <v>2</v>
      </c>
      <c r="N2212" s="12">
        <v>1</v>
      </c>
      <c r="O2212" s="12">
        <f>COUNTIF($P$2:P2212,P2212)</f>
        <v>35</v>
      </c>
      <c r="P2212" s="12" t="str">
        <f t="shared" si="103"/>
        <v>122010201</v>
      </c>
      <c r="Q2212" s="12" t="str">
        <f t="shared" si="104"/>
        <v>1220102010035</v>
      </c>
      <c r="R2212" s="20" t="s">
        <v>1453</v>
      </c>
      <c r="S2212" s="20" t="s">
        <v>1806</v>
      </c>
      <c r="AW2212" s="12">
        <v>2</v>
      </c>
      <c r="BA2212" s="12" t="s">
        <v>907</v>
      </c>
      <c r="BG2212" s="21">
        <v>0.5</v>
      </c>
      <c r="BJ2212" s="12">
        <v>1</v>
      </c>
    </row>
    <row r="2213" spans="1:62" ht="30" x14ac:dyDescent="0.25">
      <c r="A2213" s="12">
        <v>1</v>
      </c>
      <c r="B2213" s="11" t="str">
        <f t="shared" si="105"/>
        <v>Общий расчет. Ци Мень. Анализ Дворца. Структуры. ЗВ. ЗВ. Фаза Ци</v>
      </c>
      <c r="C2213" s="11" t="str">
        <f>IFERROR(VLOOKUP(I2213,lvl_1[],2,FALSE),"Нет")</f>
        <v>Общий расчет</v>
      </c>
      <c r="D2213" s="11" t="str">
        <f>IFERROR(VLOOKUP(Rule!J2213,lvl_2[],2,FALSE),"Нет")</f>
        <v>Ци Мень</v>
      </c>
      <c r="E2213" s="11" t="str">
        <f>IFERROR(VLOOKUP(Rule!K2213,lvl_3[],2,FALSE),"Нет")</f>
        <v>Анализ Дворца</v>
      </c>
      <c r="F2213" s="11" t="str">
        <f>IFERROR(INDEX(lvl_4[],MATCH(L2213,lvl_4[ID],0),MATCH(TEXT(K2213,"##0"),lvl_4[#Headers],0)),"Нет")</f>
        <v>Структуры</v>
      </c>
      <c r="G2213" s="11" t="str">
        <f>IFERROR(INDEX(lvl_5[],MATCH(M2213,lvl_5[ID],0),MATCH(_xlfn.CONCAT(TEXT(K2213,"##0"),"_",TEXT(L2213,"##0")),lvl_5[#Headers],0)),"Нет")</f>
        <v>ЗВ</v>
      </c>
      <c r="H2213" s="11" t="str">
        <f>IFERROR(INDEX(lvl_6[],MATCH(N2213,lvl_6[ID],0),MATCH(_xlfn.CONCAT(K2213,"_",L2213,"_",M2213),lvl_6[#Headers],0)),"Нет")</f>
        <v>ЗВ. Фаза Ци</v>
      </c>
      <c r="I2213" s="12">
        <v>1</v>
      </c>
      <c r="J2213" s="12">
        <v>2</v>
      </c>
      <c r="K2213" s="12">
        <v>2</v>
      </c>
      <c r="L2213" s="12">
        <v>1</v>
      </c>
      <c r="M2213" s="12">
        <v>2</v>
      </c>
      <c r="N2213" s="12">
        <v>1</v>
      </c>
      <c r="O2213" s="12">
        <f>COUNTIF($P$2:P2213,P2213)</f>
        <v>36</v>
      </c>
      <c r="P2213" s="12" t="str">
        <f t="shared" si="103"/>
        <v>122010201</v>
      </c>
      <c r="Q2213" s="12" t="str">
        <f t="shared" si="104"/>
        <v>1220102010036</v>
      </c>
      <c r="R2213" s="20" t="s">
        <v>1453</v>
      </c>
      <c r="S2213" s="20" t="s">
        <v>1807</v>
      </c>
      <c r="AW2213" s="12">
        <v>2</v>
      </c>
      <c r="BA2213" s="12" t="s">
        <v>908</v>
      </c>
      <c r="BG2213" s="21">
        <v>1</v>
      </c>
      <c r="BJ2213" s="12">
        <v>1</v>
      </c>
    </row>
    <row r="2214" spans="1:62" ht="30" x14ac:dyDescent="0.25">
      <c r="A2214" s="12">
        <v>1</v>
      </c>
      <c r="B2214" s="11" t="str">
        <f t="shared" si="105"/>
        <v>Общий расчет. Ци Мень. Анализ Дворца. Структуры. ЗВ. ЗВ. Фаза Ци</v>
      </c>
      <c r="C2214" s="11" t="str">
        <f>IFERROR(VLOOKUP(I2214,lvl_1[],2,FALSE),"Нет")</f>
        <v>Общий расчет</v>
      </c>
      <c r="D2214" s="11" t="str">
        <f>IFERROR(VLOOKUP(Rule!J2214,lvl_2[],2,FALSE),"Нет")</f>
        <v>Ци Мень</v>
      </c>
      <c r="E2214" s="11" t="str">
        <f>IFERROR(VLOOKUP(Rule!K2214,lvl_3[],2,FALSE),"Нет")</f>
        <v>Анализ Дворца</v>
      </c>
      <c r="F2214" s="11" t="str">
        <f>IFERROR(INDEX(lvl_4[],MATCH(L2214,lvl_4[ID],0),MATCH(TEXT(K2214,"##0"),lvl_4[#Headers],0)),"Нет")</f>
        <v>Структуры</v>
      </c>
      <c r="G2214" s="11" t="str">
        <f>IFERROR(INDEX(lvl_5[],MATCH(M2214,lvl_5[ID],0),MATCH(_xlfn.CONCAT(TEXT(K2214,"##0"),"_",TEXT(L2214,"##0")),lvl_5[#Headers],0)),"Нет")</f>
        <v>ЗВ</v>
      </c>
      <c r="H2214" s="11" t="str">
        <f>IFERROR(INDEX(lvl_6[],MATCH(N2214,lvl_6[ID],0),MATCH(_xlfn.CONCAT(K2214,"_",L2214,"_",M2214),lvl_6[#Headers],0)),"Нет")</f>
        <v>ЗВ. Фаза Ци</v>
      </c>
      <c r="I2214" s="12">
        <v>1</v>
      </c>
      <c r="J2214" s="12">
        <v>2</v>
      </c>
      <c r="K2214" s="12">
        <v>2</v>
      </c>
      <c r="L2214" s="12">
        <v>1</v>
      </c>
      <c r="M2214" s="12">
        <v>2</v>
      </c>
      <c r="N2214" s="12">
        <v>1</v>
      </c>
      <c r="O2214" s="12">
        <f>COUNTIF($P$2:P2214,P2214)</f>
        <v>37</v>
      </c>
      <c r="P2214" s="12" t="str">
        <f t="shared" si="103"/>
        <v>122010201</v>
      </c>
      <c r="Q2214" s="12" t="str">
        <f t="shared" si="104"/>
        <v>1220102010037</v>
      </c>
      <c r="R2214" s="20" t="s">
        <v>1453</v>
      </c>
      <c r="S2214" s="20" t="s">
        <v>1808</v>
      </c>
      <c r="AW2214" s="12">
        <v>2</v>
      </c>
      <c r="BA2214" s="12" t="s">
        <v>910</v>
      </c>
      <c r="BG2214" s="21">
        <v>1</v>
      </c>
      <c r="BJ2214" s="12">
        <v>1</v>
      </c>
    </row>
    <row r="2215" spans="1:62" ht="30" x14ac:dyDescent="0.25">
      <c r="A2215" s="12">
        <v>1</v>
      </c>
      <c r="B2215" s="11" t="str">
        <f t="shared" si="105"/>
        <v>Общий расчет. Ци Мень. Анализ Дворца. Структуры. ЗВ. ЗВ. Фаза Ци</v>
      </c>
      <c r="C2215" s="11" t="str">
        <f>IFERROR(VLOOKUP(I2215,lvl_1[],2,FALSE),"Нет")</f>
        <v>Общий расчет</v>
      </c>
      <c r="D2215" s="11" t="str">
        <f>IFERROR(VLOOKUP(Rule!J2215,lvl_2[],2,FALSE),"Нет")</f>
        <v>Ци Мень</v>
      </c>
      <c r="E2215" s="11" t="str">
        <f>IFERROR(VLOOKUP(Rule!K2215,lvl_3[],2,FALSE),"Нет")</f>
        <v>Анализ Дворца</v>
      </c>
      <c r="F2215" s="11" t="str">
        <f>IFERROR(INDEX(lvl_4[],MATCH(L2215,lvl_4[ID],0),MATCH(TEXT(K2215,"##0"),lvl_4[#Headers],0)),"Нет")</f>
        <v>Структуры</v>
      </c>
      <c r="G2215" s="11" t="str">
        <f>IFERROR(INDEX(lvl_5[],MATCH(M2215,lvl_5[ID],0),MATCH(_xlfn.CONCAT(TEXT(K2215,"##0"),"_",TEXT(L2215,"##0")),lvl_5[#Headers],0)),"Нет")</f>
        <v>ЗВ</v>
      </c>
      <c r="H2215" s="11" t="str">
        <f>IFERROR(INDEX(lvl_6[],MATCH(N2215,lvl_6[ID],0),MATCH(_xlfn.CONCAT(K2215,"_",L2215,"_",M2215),lvl_6[#Headers],0)),"Нет")</f>
        <v>ЗВ. Фаза Ци</v>
      </c>
      <c r="I2215" s="12">
        <v>1</v>
      </c>
      <c r="J2215" s="12">
        <v>2</v>
      </c>
      <c r="K2215" s="12">
        <v>2</v>
      </c>
      <c r="L2215" s="12">
        <v>1</v>
      </c>
      <c r="M2215" s="12">
        <v>2</v>
      </c>
      <c r="N2215" s="12">
        <v>1</v>
      </c>
      <c r="O2215" s="12">
        <f>COUNTIF($P$2:P2215,P2215)</f>
        <v>38</v>
      </c>
      <c r="P2215" s="12" t="str">
        <f t="shared" si="103"/>
        <v>122010201</v>
      </c>
      <c r="Q2215" s="12" t="str">
        <f t="shared" si="104"/>
        <v>1220102010038</v>
      </c>
      <c r="R2215" s="20" t="s">
        <v>1453</v>
      </c>
      <c r="S2215" s="20" t="s">
        <v>1809</v>
      </c>
      <c r="AW2215" s="12">
        <v>2</v>
      </c>
      <c r="BA2215" s="12" t="s">
        <v>912</v>
      </c>
      <c r="BG2215" s="21">
        <v>0.5</v>
      </c>
      <c r="BJ2215" s="12">
        <v>1</v>
      </c>
    </row>
    <row r="2216" spans="1:62" ht="30" x14ac:dyDescent="0.25">
      <c r="A2216" s="12">
        <v>1</v>
      </c>
      <c r="B2216" s="11" t="str">
        <f t="shared" si="105"/>
        <v>Общий расчет. Ци Мень. Анализ Дворца. Структуры. ЗВ. ЗВ. Фаза Ци</v>
      </c>
      <c r="C2216" s="11" t="str">
        <f>IFERROR(VLOOKUP(I2216,lvl_1[],2,FALSE),"Нет")</f>
        <v>Общий расчет</v>
      </c>
      <c r="D2216" s="11" t="str">
        <f>IFERROR(VLOOKUP(Rule!J2216,lvl_2[],2,FALSE),"Нет")</f>
        <v>Ци Мень</v>
      </c>
      <c r="E2216" s="11" t="str">
        <f>IFERROR(VLOOKUP(Rule!K2216,lvl_3[],2,FALSE),"Нет")</f>
        <v>Анализ Дворца</v>
      </c>
      <c r="F2216" s="11" t="str">
        <f>IFERROR(INDEX(lvl_4[],MATCH(L2216,lvl_4[ID],0),MATCH(TEXT(K2216,"##0"),lvl_4[#Headers],0)),"Нет")</f>
        <v>Структуры</v>
      </c>
      <c r="G2216" s="11" t="str">
        <f>IFERROR(INDEX(lvl_5[],MATCH(M2216,lvl_5[ID],0),MATCH(_xlfn.CONCAT(TEXT(K2216,"##0"),"_",TEXT(L2216,"##0")),lvl_5[#Headers],0)),"Нет")</f>
        <v>ЗВ</v>
      </c>
      <c r="H2216" s="11" t="str">
        <f>IFERROR(INDEX(lvl_6[],MATCH(N2216,lvl_6[ID],0),MATCH(_xlfn.CONCAT(K2216,"_",L2216,"_",M2216),lvl_6[#Headers],0)),"Нет")</f>
        <v>ЗВ. Фаза Ци</v>
      </c>
      <c r="I2216" s="12">
        <v>1</v>
      </c>
      <c r="J2216" s="12">
        <v>2</v>
      </c>
      <c r="K2216" s="12">
        <v>2</v>
      </c>
      <c r="L2216" s="12">
        <v>1</v>
      </c>
      <c r="M2216" s="12">
        <v>2</v>
      </c>
      <c r="N2216" s="12">
        <v>1</v>
      </c>
      <c r="O2216" s="12">
        <f>COUNTIF($P$2:P2216,P2216)</f>
        <v>39</v>
      </c>
      <c r="P2216" s="12" t="str">
        <f t="shared" si="103"/>
        <v>122010201</v>
      </c>
      <c r="Q2216" s="12" t="str">
        <f t="shared" si="104"/>
        <v>1220102010039</v>
      </c>
      <c r="R2216" s="20" t="s">
        <v>1453</v>
      </c>
      <c r="S2216" s="20" t="s">
        <v>1810</v>
      </c>
      <c r="AW2216" s="12">
        <v>2</v>
      </c>
      <c r="BA2216" s="12" t="s">
        <v>914</v>
      </c>
      <c r="BG2216" s="21">
        <v>0.5</v>
      </c>
      <c r="BJ2216" s="12">
        <v>1</v>
      </c>
    </row>
    <row r="2217" spans="1:62" ht="30" x14ac:dyDescent="0.25">
      <c r="A2217" s="12">
        <v>1</v>
      </c>
      <c r="B2217" s="11" t="str">
        <f t="shared" si="105"/>
        <v>Общий расчет. Ци Мень. Анализ Дворца. Структуры. ЗВ. ЗВ. Фаза Ци</v>
      </c>
      <c r="C2217" s="11" t="str">
        <f>IFERROR(VLOOKUP(I2217,lvl_1[],2,FALSE),"Нет")</f>
        <v>Общий расчет</v>
      </c>
      <c r="D2217" s="11" t="str">
        <f>IFERROR(VLOOKUP(Rule!J2217,lvl_2[],2,FALSE),"Нет")</f>
        <v>Ци Мень</v>
      </c>
      <c r="E2217" s="11" t="str">
        <f>IFERROR(VLOOKUP(Rule!K2217,lvl_3[],2,FALSE),"Нет")</f>
        <v>Анализ Дворца</v>
      </c>
      <c r="F2217" s="11" t="str">
        <f>IFERROR(INDEX(lvl_4[],MATCH(L2217,lvl_4[ID],0),MATCH(TEXT(K2217,"##0"),lvl_4[#Headers],0)),"Нет")</f>
        <v>Структуры</v>
      </c>
      <c r="G2217" s="11" t="str">
        <f>IFERROR(INDEX(lvl_5[],MATCH(M2217,lvl_5[ID],0),MATCH(_xlfn.CONCAT(TEXT(K2217,"##0"),"_",TEXT(L2217,"##0")),lvl_5[#Headers],0)),"Нет")</f>
        <v>ЗВ</v>
      </c>
      <c r="H2217" s="11" t="str">
        <f>IFERROR(INDEX(lvl_6[],MATCH(N2217,lvl_6[ID],0),MATCH(_xlfn.CONCAT(K2217,"_",L2217,"_",M2217),lvl_6[#Headers],0)),"Нет")</f>
        <v>ЗВ. Фаза Ци</v>
      </c>
      <c r="I2217" s="12">
        <v>1</v>
      </c>
      <c r="J2217" s="12">
        <v>2</v>
      </c>
      <c r="K2217" s="12">
        <v>2</v>
      </c>
      <c r="L2217" s="12">
        <v>1</v>
      </c>
      <c r="M2217" s="12">
        <v>2</v>
      </c>
      <c r="N2217" s="12">
        <v>1</v>
      </c>
      <c r="O2217" s="12">
        <f>COUNTIF($P$2:P2217,P2217)</f>
        <v>40</v>
      </c>
      <c r="P2217" s="12" t="str">
        <f t="shared" si="103"/>
        <v>122010201</v>
      </c>
      <c r="Q2217" s="12" t="str">
        <f t="shared" si="104"/>
        <v>1220102010040</v>
      </c>
      <c r="R2217" s="20" t="s">
        <v>1453</v>
      </c>
      <c r="S2217" s="20" t="s">
        <v>1811</v>
      </c>
      <c r="AW2217" s="12">
        <v>2</v>
      </c>
      <c r="BA2217" s="12" t="s">
        <v>916</v>
      </c>
      <c r="BG2217" s="21">
        <v>0</v>
      </c>
      <c r="BJ2217" s="12">
        <v>1</v>
      </c>
    </row>
    <row r="2218" spans="1:62" ht="30" x14ac:dyDescent="0.25">
      <c r="A2218" s="12">
        <v>1</v>
      </c>
      <c r="B2218" s="11" t="str">
        <f t="shared" si="105"/>
        <v>Общий расчет. Ци Мень. Анализ Дворца. Структуры. ЗВ. ЗВ. Фаза Ци</v>
      </c>
      <c r="C2218" s="11" t="str">
        <f>IFERROR(VLOOKUP(I2218,lvl_1[],2,FALSE),"Нет")</f>
        <v>Общий расчет</v>
      </c>
      <c r="D2218" s="11" t="str">
        <f>IFERROR(VLOOKUP(Rule!J2218,lvl_2[],2,FALSE),"Нет")</f>
        <v>Ци Мень</v>
      </c>
      <c r="E2218" s="11" t="str">
        <f>IFERROR(VLOOKUP(Rule!K2218,lvl_3[],2,FALSE),"Нет")</f>
        <v>Анализ Дворца</v>
      </c>
      <c r="F2218" s="11" t="str">
        <f>IFERROR(INDEX(lvl_4[],MATCH(L2218,lvl_4[ID],0),MATCH(TEXT(K2218,"##0"),lvl_4[#Headers],0)),"Нет")</f>
        <v>Структуры</v>
      </c>
      <c r="G2218" s="11" t="str">
        <f>IFERROR(INDEX(lvl_5[],MATCH(M2218,lvl_5[ID],0),MATCH(_xlfn.CONCAT(TEXT(K2218,"##0"),"_",TEXT(L2218,"##0")),lvl_5[#Headers],0)),"Нет")</f>
        <v>ЗВ</v>
      </c>
      <c r="H2218" s="11" t="str">
        <f>IFERROR(INDEX(lvl_6[],MATCH(N2218,lvl_6[ID],0),MATCH(_xlfn.CONCAT(K2218,"_",L2218,"_",M2218),lvl_6[#Headers],0)),"Нет")</f>
        <v>ЗВ. Фаза Ци</v>
      </c>
      <c r="I2218" s="12">
        <v>1</v>
      </c>
      <c r="J2218" s="12">
        <v>2</v>
      </c>
      <c r="K2218" s="12">
        <v>2</v>
      </c>
      <c r="L2218" s="12">
        <v>1</v>
      </c>
      <c r="M2218" s="12">
        <v>2</v>
      </c>
      <c r="N2218" s="12">
        <v>1</v>
      </c>
      <c r="O2218" s="12">
        <f>COUNTIF($P$2:P2218,P2218)</f>
        <v>41</v>
      </c>
      <c r="P2218" s="12" t="str">
        <f t="shared" si="103"/>
        <v>122010201</v>
      </c>
      <c r="Q2218" s="12" t="str">
        <f t="shared" si="104"/>
        <v>1220102010041</v>
      </c>
      <c r="R2218" s="20" t="s">
        <v>1453</v>
      </c>
      <c r="S2218" s="20" t="s">
        <v>1812</v>
      </c>
      <c r="AW2218" s="12">
        <v>2</v>
      </c>
      <c r="BA2218" s="12" t="s">
        <v>899</v>
      </c>
      <c r="BG2218" s="21">
        <v>0</v>
      </c>
      <c r="BJ2218" s="12">
        <v>1</v>
      </c>
    </row>
    <row r="2219" spans="1:62" ht="30" x14ac:dyDescent="0.25">
      <c r="A2219" s="12">
        <v>1</v>
      </c>
      <c r="B2219" s="11" t="str">
        <f t="shared" si="105"/>
        <v>Общий расчет. Ци Мень. Анализ Дворца. Структуры. ЗВ. ЗВ. Фаза Ци</v>
      </c>
      <c r="C2219" s="11" t="str">
        <f>IFERROR(VLOOKUP(I2219,lvl_1[],2,FALSE),"Нет")</f>
        <v>Общий расчет</v>
      </c>
      <c r="D2219" s="11" t="str">
        <f>IFERROR(VLOOKUP(Rule!J2219,lvl_2[],2,FALSE),"Нет")</f>
        <v>Ци Мень</v>
      </c>
      <c r="E2219" s="11" t="str">
        <f>IFERROR(VLOOKUP(Rule!K2219,lvl_3[],2,FALSE),"Нет")</f>
        <v>Анализ Дворца</v>
      </c>
      <c r="F2219" s="11" t="str">
        <f>IFERROR(INDEX(lvl_4[],MATCH(L2219,lvl_4[ID],0),MATCH(TEXT(K2219,"##0"),lvl_4[#Headers],0)),"Нет")</f>
        <v>Структуры</v>
      </c>
      <c r="G2219" s="11" t="str">
        <f>IFERROR(INDEX(lvl_5[],MATCH(M2219,lvl_5[ID],0),MATCH(_xlfn.CONCAT(TEXT(K2219,"##0"),"_",TEXT(L2219,"##0")),lvl_5[#Headers],0)),"Нет")</f>
        <v>ЗВ</v>
      </c>
      <c r="H2219" s="11" t="str">
        <f>IFERROR(INDEX(lvl_6[],MATCH(N2219,lvl_6[ID],0),MATCH(_xlfn.CONCAT(K2219,"_",L2219,"_",M2219),lvl_6[#Headers],0)),"Нет")</f>
        <v>ЗВ. Фаза Ци</v>
      </c>
      <c r="I2219" s="12">
        <v>1</v>
      </c>
      <c r="J2219" s="12">
        <v>2</v>
      </c>
      <c r="K2219" s="12">
        <v>2</v>
      </c>
      <c r="L2219" s="12">
        <v>1</v>
      </c>
      <c r="M2219" s="12">
        <v>2</v>
      </c>
      <c r="N2219" s="12">
        <v>1</v>
      </c>
      <c r="O2219" s="12">
        <f>COUNTIF($P$2:P2219,P2219)</f>
        <v>42</v>
      </c>
      <c r="P2219" s="12" t="str">
        <f t="shared" si="103"/>
        <v>122010201</v>
      </c>
      <c r="Q2219" s="12" t="str">
        <f t="shared" si="104"/>
        <v>1220102010042</v>
      </c>
      <c r="R2219" s="20" t="s">
        <v>1453</v>
      </c>
      <c r="S2219" s="20" t="s">
        <v>1813</v>
      </c>
      <c r="AW2219" s="12">
        <v>2</v>
      </c>
      <c r="BA2219" s="12" t="s">
        <v>901</v>
      </c>
      <c r="BG2219" s="21">
        <v>0.5</v>
      </c>
      <c r="BJ2219" s="12">
        <v>1</v>
      </c>
    </row>
    <row r="2220" spans="1:62" ht="30" x14ac:dyDescent="0.25">
      <c r="A2220" s="12">
        <v>1</v>
      </c>
      <c r="B2220" s="11" t="str">
        <f t="shared" si="105"/>
        <v>Общий расчет. Ци Мень. Анализ Дворца. Структуры. ЗВ. ЗВ. Фаза Ци</v>
      </c>
      <c r="C2220" s="11" t="str">
        <f>IFERROR(VLOOKUP(I2220,lvl_1[],2,FALSE),"Нет")</f>
        <v>Общий расчет</v>
      </c>
      <c r="D2220" s="11" t="str">
        <f>IFERROR(VLOOKUP(Rule!J2220,lvl_2[],2,FALSE),"Нет")</f>
        <v>Ци Мень</v>
      </c>
      <c r="E2220" s="11" t="str">
        <f>IFERROR(VLOOKUP(Rule!K2220,lvl_3[],2,FALSE),"Нет")</f>
        <v>Анализ Дворца</v>
      </c>
      <c r="F2220" s="11" t="str">
        <f>IFERROR(INDEX(lvl_4[],MATCH(L2220,lvl_4[ID],0),MATCH(TEXT(K2220,"##0"),lvl_4[#Headers],0)),"Нет")</f>
        <v>Структуры</v>
      </c>
      <c r="G2220" s="11" t="str">
        <f>IFERROR(INDEX(lvl_5[],MATCH(M2220,lvl_5[ID],0),MATCH(_xlfn.CONCAT(TEXT(K2220,"##0"),"_",TEXT(L2220,"##0")),lvl_5[#Headers],0)),"Нет")</f>
        <v>ЗВ</v>
      </c>
      <c r="H2220" s="11" t="str">
        <f>IFERROR(INDEX(lvl_6[],MATCH(N2220,lvl_6[ID],0),MATCH(_xlfn.CONCAT(K2220,"_",L2220,"_",M2220),lvl_6[#Headers],0)),"Нет")</f>
        <v>ЗВ. Фаза Ци</v>
      </c>
      <c r="I2220" s="12">
        <v>1</v>
      </c>
      <c r="J2220" s="12">
        <v>2</v>
      </c>
      <c r="K2220" s="12">
        <v>2</v>
      </c>
      <c r="L2220" s="12">
        <v>1</v>
      </c>
      <c r="M2220" s="12">
        <v>2</v>
      </c>
      <c r="N2220" s="12">
        <v>1</v>
      </c>
      <c r="O2220" s="12">
        <f>COUNTIF($P$2:P2220,P2220)</f>
        <v>43</v>
      </c>
      <c r="P2220" s="12" t="str">
        <f t="shared" si="103"/>
        <v>122010201</v>
      </c>
      <c r="Q2220" s="12" t="str">
        <f t="shared" si="104"/>
        <v>1220102010043</v>
      </c>
      <c r="R2220" s="20" t="s">
        <v>1453</v>
      </c>
      <c r="S2220" s="20" t="s">
        <v>1814</v>
      </c>
      <c r="AW2220" s="12">
        <v>2</v>
      </c>
      <c r="BA2220" s="12" t="s">
        <v>903</v>
      </c>
      <c r="BG2220" s="21">
        <v>0.5</v>
      </c>
      <c r="BJ2220" s="12">
        <v>1</v>
      </c>
    </row>
    <row r="2221" spans="1:62" ht="30" x14ac:dyDescent="0.25">
      <c r="A2221" s="12">
        <v>1</v>
      </c>
      <c r="B2221" s="11" t="str">
        <f t="shared" si="105"/>
        <v>Общий расчет. Ци Мень. Анализ Дворца. Структуры. ЗВ. ЗВ. Фаза Ци</v>
      </c>
      <c r="C2221" s="11" t="str">
        <f>IFERROR(VLOOKUP(I2221,lvl_1[],2,FALSE),"Нет")</f>
        <v>Общий расчет</v>
      </c>
      <c r="D2221" s="11" t="str">
        <f>IFERROR(VLOOKUP(Rule!J2221,lvl_2[],2,FALSE),"Нет")</f>
        <v>Ци Мень</v>
      </c>
      <c r="E2221" s="11" t="str">
        <f>IFERROR(VLOOKUP(Rule!K2221,lvl_3[],2,FALSE),"Нет")</f>
        <v>Анализ Дворца</v>
      </c>
      <c r="F2221" s="11" t="str">
        <f>IFERROR(INDEX(lvl_4[],MATCH(L2221,lvl_4[ID],0),MATCH(TEXT(K2221,"##0"),lvl_4[#Headers],0)),"Нет")</f>
        <v>Структуры</v>
      </c>
      <c r="G2221" s="11" t="str">
        <f>IFERROR(INDEX(lvl_5[],MATCH(M2221,lvl_5[ID],0),MATCH(_xlfn.CONCAT(TEXT(K2221,"##0"),"_",TEXT(L2221,"##0")),lvl_5[#Headers],0)),"Нет")</f>
        <v>ЗВ</v>
      </c>
      <c r="H2221" s="11" t="str">
        <f>IFERROR(INDEX(lvl_6[],MATCH(N2221,lvl_6[ID],0),MATCH(_xlfn.CONCAT(K2221,"_",L2221,"_",M2221),lvl_6[#Headers],0)),"Нет")</f>
        <v>ЗВ. Фаза Ци</v>
      </c>
      <c r="I2221" s="12">
        <v>1</v>
      </c>
      <c r="J2221" s="12">
        <v>2</v>
      </c>
      <c r="K2221" s="12">
        <v>2</v>
      </c>
      <c r="L2221" s="12">
        <v>1</v>
      </c>
      <c r="M2221" s="12">
        <v>2</v>
      </c>
      <c r="N2221" s="12">
        <v>1</v>
      </c>
      <c r="O2221" s="12">
        <f>COUNTIF($P$2:P2221,P2221)</f>
        <v>44</v>
      </c>
      <c r="P2221" s="12" t="str">
        <f t="shared" si="103"/>
        <v>122010201</v>
      </c>
      <c r="Q2221" s="12" t="str">
        <f t="shared" si="104"/>
        <v>1220102010044</v>
      </c>
      <c r="R2221" s="20" t="s">
        <v>1453</v>
      </c>
      <c r="S2221" s="20" t="s">
        <v>1815</v>
      </c>
      <c r="AW2221" s="12">
        <v>2</v>
      </c>
      <c r="BA2221" s="12" t="s">
        <v>905</v>
      </c>
      <c r="BG2221" s="21">
        <v>0</v>
      </c>
      <c r="BJ2221" s="12">
        <v>1</v>
      </c>
    </row>
    <row r="2222" spans="1:62" ht="30" x14ac:dyDescent="0.25">
      <c r="A2222" s="12">
        <v>1</v>
      </c>
      <c r="B2222" s="11" t="str">
        <f t="shared" si="105"/>
        <v>Общий расчет. Ци Мень. Анализ Дворца. Структуры. ЗВ. ЗВ. Фаза Ци</v>
      </c>
      <c r="C2222" s="11" t="str">
        <f>IFERROR(VLOOKUP(I2222,lvl_1[],2,FALSE),"Нет")</f>
        <v>Общий расчет</v>
      </c>
      <c r="D2222" s="11" t="str">
        <f>IFERROR(VLOOKUP(Rule!J2222,lvl_2[],2,FALSE),"Нет")</f>
        <v>Ци Мень</v>
      </c>
      <c r="E2222" s="11" t="str">
        <f>IFERROR(VLOOKUP(Rule!K2222,lvl_3[],2,FALSE),"Нет")</f>
        <v>Анализ Дворца</v>
      </c>
      <c r="F2222" s="11" t="str">
        <f>IFERROR(INDEX(lvl_4[],MATCH(L2222,lvl_4[ID],0),MATCH(TEXT(K2222,"##0"),lvl_4[#Headers],0)),"Нет")</f>
        <v>Структуры</v>
      </c>
      <c r="G2222" s="11" t="str">
        <f>IFERROR(INDEX(lvl_5[],MATCH(M2222,lvl_5[ID],0),MATCH(_xlfn.CONCAT(TEXT(K2222,"##0"),"_",TEXT(L2222,"##0")),lvl_5[#Headers],0)),"Нет")</f>
        <v>ЗВ</v>
      </c>
      <c r="H2222" s="11" t="str">
        <f>IFERROR(INDEX(lvl_6[],MATCH(N2222,lvl_6[ID],0),MATCH(_xlfn.CONCAT(K2222,"_",L2222,"_",M2222),lvl_6[#Headers],0)),"Нет")</f>
        <v>ЗВ. Фаза Ци</v>
      </c>
      <c r="I2222" s="12">
        <v>1</v>
      </c>
      <c r="J2222" s="12">
        <v>2</v>
      </c>
      <c r="K2222" s="12">
        <v>2</v>
      </c>
      <c r="L2222" s="12">
        <v>1</v>
      </c>
      <c r="M2222" s="12">
        <v>2</v>
      </c>
      <c r="N2222" s="12">
        <v>1</v>
      </c>
      <c r="O2222" s="12">
        <f>COUNTIF($P$2:P2222,P2222)</f>
        <v>45</v>
      </c>
      <c r="P2222" s="12" t="str">
        <f t="shared" si="103"/>
        <v>122010201</v>
      </c>
      <c r="Q2222" s="12" t="str">
        <f t="shared" si="104"/>
        <v>1220102010045</v>
      </c>
      <c r="R2222" s="20" t="s">
        <v>1453</v>
      </c>
      <c r="S2222" s="20" t="s">
        <v>1816</v>
      </c>
      <c r="AW2222" s="12">
        <v>2</v>
      </c>
      <c r="BA2222" s="12" t="s">
        <v>907</v>
      </c>
      <c r="BG2222" s="21">
        <v>0.5</v>
      </c>
      <c r="BJ2222" s="12">
        <v>1</v>
      </c>
    </row>
    <row r="2223" spans="1:62" ht="30" x14ac:dyDescent="0.25">
      <c r="A2223" s="12">
        <v>1</v>
      </c>
      <c r="B2223" s="11" t="str">
        <f t="shared" si="105"/>
        <v>Общий расчет. Ци Мень. Анализ Дворца. Структуры. ЗВ. ЗВ. Фаза Ци</v>
      </c>
      <c r="C2223" s="11" t="str">
        <f>IFERROR(VLOOKUP(I2223,lvl_1[],2,FALSE),"Нет")</f>
        <v>Общий расчет</v>
      </c>
      <c r="D2223" s="11" t="str">
        <f>IFERROR(VLOOKUP(Rule!J2223,lvl_2[],2,FALSE),"Нет")</f>
        <v>Ци Мень</v>
      </c>
      <c r="E2223" s="11" t="str">
        <f>IFERROR(VLOOKUP(Rule!K2223,lvl_3[],2,FALSE),"Нет")</f>
        <v>Анализ Дворца</v>
      </c>
      <c r="F2223" s="11" t="str">
        <f>IFERROR(INDEX(lvl_4[],MATCH(L2223,lvl_4[ID],0),MATCH(TEXT(K2223,"##0"),lvl_4[#Headers],0)),"Нет")</f>
        <v>Структуры</v>
      </c>
      <c r="G2223" s="11" t="str">
        <f>IFERROR(INDEX(lvl_5[],MATCH(M2223,lvl_5[ID],0),MATCH(_xlfn.CONCAT(TEXT(K2223,"##0"),"_",TEXT(L2223,"##0")),lvl_5[#Headers],0)),"Нет")</f>
        <v>ЗВ</v>
      </c>
      <c r="H2223" s="11" t="str">
        <f>IFERROR(INDEX(lvl_6[],MATCH(N2223,lvl_6[ID],0),MATCH(_xlfn.CONCAT(K2223,"_",L2223,"_",M2223),lvl_6[#Headers],0)),"Нет")</f>
        <v>ЗВ. Фаза Ци</v>
      </c>
      <c r="I2223" s="12">
        <v>1</v>
      </c>
      <c r="J2223" s="12">
        <v>2</v>
      </c>
      <c r="K2223" s="12">
        <v>2</v>
      </c>
      <c r="L2223" s="12">
        <v>1</v>
      </c>
      <c r="M2223" s="12">
        <v>2</v>
      </c>
      <c r="N2223" s="12">
        <v>1</v>
      </c>
      <c r="O2223" s="12">
        <f>COUNTIF($P$2:P2223,P2223)</f>
        <v>46</v>
      </c>
      <c r="P2223" s="12" t="str">
        <f t="shared" si="103"/>
        <v>122010201</v>
      </c>
      <c r="Q2223" s="12" t="str">
        <f t="shared" si="104"/>
        <v>1220102010046</v>
      </c>
      <c r="R2223" s="20" t="s">
        <v>1453</v>
      </c>
      <c r="S2223" s="20" t="s">
        <v>1817</v>
      </c>
      <c r="AW2223" s="12">
        <v>2</v>
      </c>
      <c r="BA2223" s="12" t="s">
        <v>908</v>
      </c>
      <c r="BG2223" s="21">
        <v>0</v>
      </c>
      <c r="BJ2223" s="12">
        <v>1</v>
      </c>
    </row>
    <row r="2224" spans="1:62" ht="30" x14ac:dyDescent="0.25">
      <c r="A2224" s="12">
        <v>1</v>
      </c>
      <c r="B2224" s="11" t="str">
        <f t="shared" si="105"/>
        <v>Общий расчет. Ци Мень. Анализ Дворца. Структуры. ЗВ. ЗВ. Фаза Ци</v>
      </c>
      <c r="C2224" s="11" t="str">
        <f>IFERROR(VLOOKUP(I2224,lvl_1[],2,FALSE),"Нет")</f>
        <v>Общий расчет</v>
      </c>
      <c r="D2224" s="11" t="str">
        <f>IFERROR(VLOOKUP(Rule!J2224,lvl_2[],2,FALSE),"Нет")</f>
        <v>Ци Мень</v>
      </c>
      <c r="E2224" s="11" t="str">
        <f>IFERROR(VLOOKUP(Rule!K2224,lvl_3[],2,FALSE),"Нет")</f>
        <v>Анализ Дворца</v>
      </c>
      <c r="F2224" s="11" t="str">
        <f>IFERROR(INDEX(lvl_4[],MATCH(L2224,lvl_4[ID],0),MATCH(TEXT(K2224,"##0"),lvl_4[#Headers],0)),"Нет")</f>
        <v>Структуры</v>
      </c>
      <c r="G2224" s="11" t="str">
        <f>IFERROR(INDEX(lvl_5[],MATCH(M2224,lvl_5[ID],0),MATCH(_xlfn.CONCAT(TEXT(K2224,"##0"),"_",TEXT(L2224,"##0")),lvl_5[#Headers],0)),"Нет")</f>
        <v>ЗВ</v>
      </c>
      <c r="H2224" s="11" t="str">
        <f>IFERROR(INDEX(lvl_6[],MATCH(N2224,lvl_6[ID],0),MATCH(_xlfn.CONCAT(K2224,"_",L2224,"_",M2224),lvl_6[#Headers],0)),"Нет")</f>
        <v>ЗВ. Фаза Ци</v>
      </c>
      <c r="I2224" s="12">
        <v>1</v>
      </c>
      <c r="J2224" s="12">
        <v>2</v>
      </c>
      <c r="K2224" s="12">
        <v>2</v>
      </c>
      <c r="L2224" s="12">
        <v>1</v>
      </c>
      <c r="M2224" s="12">
        <v>2</v>
      </c>
      <c r="N2224" s="12">
        <v>1</v>
      </c>
      <c r="O2224" s="12">
        <f>COUNTIF($P$2:P2224,P2224)</f>
        <v>47</v>
      </c>
      <c r="P2224" s="12" t="str">
        <f t="shared" si="103"/>
        <v>122010201</v>
      </c>
      <c r="Q2224" s="12" t="str">
        <f t="shared" si="104"/>
        <v>1220102010047</v>
      </c>
      <c r="R2224" s="20" t="s">
        <v>1453</v>
      </c>
      <c r="S2224" s="20" t="s">
        <v>1818</v>
      </c>
      <c r="AW2224" s="12">
        <v>2</v>
      </c>
      <c r="BA2224" s="12" t="s">
        <v>910</v>
      </c>
      <c r="BG2224" s="21">
        <v>1</v>
      </c>
      <c r="BJ2224" s="12">
        <v>1</v>
      </c>
    </row>
    <row r="2225" spans="1:62" ht="30" x14ac:dyDescent="0.25">
      <c r="A2225" s="12">
        <v>1</v>
      </c>
      <c r="B2225" s="11" t="str">
        <f t="shared" si="105"/>
        <v>Общий расчет. Ци Мень. Анализ Дворца. Структуры. ЗВ. ЗВ. Фаза Ци</v>
      </c>
      <c r="C2225" s="11" t="str">
        <f>IFERROR(VLOOKUP(I2225,lvl_1[],2,FALSE),"Нет")</f>
        <v>Общий расчет</v>
      </c>
      <c r="D2225" s="11" t="str">
        <f>IFERROR(VLOOKUP(Rule!J2225,lvl_2[],2,FALSE),"Нет")</f>
        <v>Ци Мень</v>
      </c>
      <c r="E2225" s="11" t="str">
        <f>IFERROR(VLOOKUP(Rule!K2225,lvl_3[],2,FALSE),"Нет")</f>
        <v>Анализ Дворца</v>
      </c>
      <c r="F2225" s="11" t="str">
        <f>IFERROR(INDEX(lvl_4[],MATCH(L2225,lvl_4[ID],0),MATCH(TEXT(K2225,"##0"),lvl_4[#Headers],0)),"Нет")</f>
        <v>Структуры</v>
      </c>
      <c r="G2225" s="11" t="str">
        <f>IFERROR(INDEX(lvl_5[],MATCH(M2225,lvl_5[ID],0),MATCH(_xlfn.CONCAT(TEXT(K2225,"##0"),"_",TEXT(L2225,"##0")),lvl_5[#Headers],0)),"Нет")</f>
        <v>ЗВ</v>
      </c>
      <c r="H2225" s="11" t="str">
        <f>IFERROR(INDEX(lvl_6[],MATCH(N2225,lvl_6[ID],0),MATCH(_xlfn.CONCAT(K2225,"_",L2225,"_",M2225),lvl_6[#Headers],0)),"Нет")</f>
        <v>ЗВ. Фаза Ци</v>
      </c>
      <c r="I2225" s="12">
        <v>1</v>
      </c>
      <c r="J2225" s="12">
        <v>2</v>
      </c>
      <c r="K2225" s="12">
        <v>2</v>
      </c>
      <c r="L2225" s="12">
        <v>1</v>
      </c>
      <c r="M2225" s="12">
        <v>2</v>
      </c>
      <c r="N2225" s="12">
        <v>1</v>
      </c>
      <c r="O2225" s="12">
        <f>COUNTIF($P$2:P2225,P2225)</f>
        <v>48</v>
      </c>
      <c r="P2225" s="12" t="str">
        <f t="shared" si="103"/>
        <v>122010201</v>
      </c>
      <c r="Q2225" s="12" t="str">
        <f t="shared" si="104"/>
        <v>1220102010048</v>
      </c>
      <c r="R2225" s="20" t="s">
        <v>1453</v>
      </c>
      <c r="S2225" s="20" t="s">
        <v>1819</v>
      </c>
      <c r="AW2225" s="12">
        <v>2</v>
      </c>
      <c r="BA2225" s="12" t="s">
        <v>912</v>
      </c>
      <c r="BG2225" s="22" t="s">
        <v>1109</v>
      </c>
      <c r="BJ2225" s="12">
        <v>1</v>
      </c>
    </row>
    <row r="2226" spans="1:62" ht="30" x14ac:dyDescent="0.25">
      <c r="A2226" s="12">
        <v>1</v>
      </c>
      <c r="B2226" s="11" t="str">
        <f t="shared" si="105"/>
        <v>Общий расчет. Ци Мень. Анализ Дворца. Структуры. ЗВ. ЗВ. Фаза Ци</v>
      </c>
      <c r="C2226" s="11" t="str">
        <f>IFERROR(VLOOKUP(I2226,lvl_1[],2,FALSE),"Нет")</f>
        <v>Общий расчет</v>
      </c>
      <c r="D2226" s="11" t="str">
        <f>IFERROR(VLOOKUP(Rule!J2226,lvl_2[],2,FALSE),"Нет")</f>
        <v>Ци Мень</v>
      </c>
      <c r="E2226" s="11" t="str">
        <f>IFERROR(VLOOKUP(Rule!K2226,lvl_3[],2,FALSE),"Нет")</f>
        <v>Анализ Дворца</v>
      </c>
      <c r="F2226" s="11" t="str">
        <f>IFERROR(INDEX(lvl_4[],MATCH(L2226,lvl_4[ID],0),MATCH(TEXT(K2226,"##0"),lvl_4[#Headers],0)),"Нет")</f>
        <v>Структуры</v>
      </c>
      <c r="G2226" s="11" t="str">
        <f>IFERROR(INDEX(lvl_5[],MATCH(M2226,lvl_5[ID],0),MATCH(_xlfn.CONCAT(TEXT(K2226,"##0"),"_",TEXT(L2226,"##0")),lvl_5[#Headers],0)),"Нет")</f>
        <v>ЗВ</v>
      </c>
      <c r="H2226" s="11" t="str">
        <f>IFERROR(INDEX(lvl_6[],MATCH(N2226,lvl_6[ID],0),MATCH(_xlfn.CONCAT(K2226,"_",L2226,"_",M2226),lvl_6[#Headers],0)),"Нет")</f>
        <v>ЗВ. Фаза Ци</v>
      </c>
      <c r="I2226" s="12">
        <v>1</v>
      </c>
      <c r="J2226" s="12">
        <v>2</v>
      </c>
      <c r="K2226" s="12">
        <v>2</v>
      </c>
      <c r="L2226" s="12">
        <v>1</v>
      </c>
      <c r="M2226" s="12">
        <v>2</v>
      </c>
      <c r="N2226" s="12">
        <v>1</v>
      </c>
      <c r="O2226" s="12">
        <f>COUNTIF($P$2:P2226,P2226)</f>
        <v>49</v>
      </c>
      <c r="P2226" s="12" t="str">
        <f t="shared" si="103"/>
        <v>122010201</v>
      </c>
      <c r="Q2226" s="12" t="str">
        <f t="shared" si="104"/>
        <v>1220102010049</v>
      </c>
      <c r="R2226" s="20" t="s">
        <v>1453</v>
      </c>
      <c r="S2226" s="20" t="s">
        <v>1820</v>
      </c>
      <c r="AW2226" s="12">
        <v>2</v>
      </c>
      <c r="BA2226" s="12" t="s">
        <v>914</v>
      </c>
      <c r="BG2226" s="22" t="s">
        <v>1109</v>
      </c>
      <c r="BJ2226" s="12">
        <v>1</v>
      </c>
    </row>
    <row r="2227" spans="1:62" ht="30" x14ac:dyDescent="0.25">
      <c r="A2227" s="12">
        <v>1</v>
      </c>
      <c r="B2227" s="11" t="str">
        <f t="shared" si="105"/>
        <v>Общий расчет. Ци Мень. Анализ Дворца. Структуры. ЗВ. ЗВ. Фаза Ци</v>
      </c>
      <c r="C2227" s="11" t="str">
        <f>IFERROR(VLOOKUP(I2227,lvl_1[],2,FALSE),"Нет")</f>
        <v>Общий расчет</v>
      </c>
      <c r="D2227" s="11" t="str">
        <f>IFERROR(VLOOKUP(Rule!J2227,lvl_2[],2,FALSE),"Нет")</f>
        <v>Ци Мень</v>
      </c>
      <c r="E2227" s="11" t="str">
        <f>IFERROR(VLOOKUP(Rule!K2227,lvl_3[],2,FALSE),"Нет")</f>
        <v>Анализ Дворца</v>
      </c>
      <c r="F2227" s="11" t="str">
        <f>IFERROR(INDEX(lvl_4[],MATCH(L2227,lvl_4[ID],0),MATCH(TEXT(K2227,"##0"),lvl_4[#Headers],0)),"Нет")</f>
        <v>Структуры</v>
      </c>
      <c r="G2227" s="11" t="str">
        <f>IFERROR(INDEX(lvl_5[],MATCH(M2227,lvl_5[ID],0),MATCH(_xlfn.CONCAT(TEXT(K2227,"##0"),"_",TEXT(L2227,"##0")),lvl_5[#Headers],0)),"Нет")</f>
        <v>ЗВ</v>
      </c>
      <c r="H2227" s="11" t="str">
        <f>IFERROR(INDEX(lvl_6[],MATCH(N2227,lvl_6[ID],0),MATCH(_xlfn.CONCAT(K2227,"_",L2227,"_",M2227),lvl_6[#Headers],0)),"Нет")</f>
        <v>ЗВ. Фаза Ци</v>
      </c>
      <c r="I2227" s="12">
        <v>1</v>
      </c>
      <c r="J2227" s="12">
        <v>2</v>
      </c>
      <c r="K2227" s="12">
        <v>2</v>
      </c>
      <c r="L2227" s="12">
        <v>1</v>
      </c>
      <c r="M2227" s="12">
        <v>2</v>
      </c>
      <c r="N2227" s="12">
        <v>1</v>
      </c>
      <c r="O2227" s="12">
        <f>COUNTIF($P$2:P2227,P2227)</f>
        <v>50</v>
      </c>
      <c r="P2227" s="12" t="str">
        <f t="shared" si="103"/>
        <v>122010201</v>
      </c>
      <c r="Q2227" s="12" t="str">
        <f t="shared" si="104"/>
        <v>1220102010050</v>
      </c>
      <c r="R2227" s="20" t="s">
        <v>1453</v>
      </c>
      <c r="S2227" s="20" t="s">
        <v>1821</v>
      </c>
      <c r="AW2227" s="12">
        <v>2</v>
      </c>
      <c r="BA2227" s="12" t="s">
        <v>916</v>
      </c>
      <c r="BG2227" s="21">
        <v>0.15</v>
      </c>
      <c r="BJ2227" s="12">
        <v>1</v>
      </c>
    </row>
    <row r="2228" spans="1:62" ht="30" x14ac:dyDescent="0.25">
      <c r="A2228" s="12">
        <v>1</v>
      </c>
      <c r="B2228" s="11" t="str">
        <f t="shared" si="105"/>
        <v>Общий расчет. Ци Мень. Анализ Дворца. Структуры. ЗВ. ЗВ. Фаза Ци</v>
      </c>
      <c r="C2228" s="11" t="str">
        <f>IFERROR(VLOOKUP(I2228,lvl_1[],2,FALSE),"Нет")</f>
        <v>Общий расчет</v>
      </c>
      <c r="D2228" s="11" t="str">
        <f>IFERROR(VLOOKUP(Rule!J2228,lvl_2[],2,FALSE),"Нет")</f>
        <v>Ци Мень</v>
      </c>
      <c r="E2228" s="11" t="str">
        <f>IFERROR(VLOOKUP(Rule!K2228,lvl_3[],2,FALSE),"Нет")</f>
        <v>Анализ Дворца</v>
      </c>
      <c r="F2228" s="11" t="str">
        <f>IFERROR(INDEX(lvl_4[],MATCH(L2228,lvl_4[ID],0),MATCH(TEXT(K2228,"##0"),lvl_4[#Headers],0)),"Нет")</f>
        <v>Структуры</v>
      </c>
      <c r="G2228" s="11" t="str">
        <f>IFERROR(INDEX(lvl_5[],MATCH(M2228,lvl_5[ID],0),MATCH(_xlfn.CONCAT(TEXT(K2228,"##0"),"_",TEXT(L2228,"##0")),lvl_5[#Headers],0)),"Нет")</f>
        <v>ЗВ</v>
      </c>
      <c r="H2228" s="11" t="str">
        <f>IFERROR(INDEX(lvl_6[],MATCH(N2228,lvl_6[ID],0),MATCH(_xlfn.CONCAT(K2228,"_",L2228,"_",M2228),lvl_6[#Headers],0)),"Нет")</f>
        <v>ЗВ. Фаза Ци</v>
      </c>
      <c r="I2228" s="12">
        <v>1</v>
      </c>
      <c r="J2228" s="12">
        <v>2</v>
      </c>
      <c r="K2228" s="12">
        <v>2</v>
      </c>
      <c r="L2228" s="12">
        <v>1</v>
      </c>
      <c r="M2228" s="12">
        <v>2</v>
      </c>
      <c r="N2228" s="12">
        <v>1</v>
      </c>
      <c r="O2228" s="12">
        <f>COUNTIF($P$2:P2228,P2228)</f>
        <v>51</v>
      </c>
      <c r="P2228" s="12" t="str">
        <f t="shared" si="103"/>
        <v>122010201</v>
      </c>
      <c r="Q2228" s="12" t="str">
        <f t="shared" si="104"/>
        <v>1220102010051</v>
      </c>
      <c r="R2228" s="20" t="s">
        <v>1453</v>
      </c>
      <c r="S2228" s="20" t="s">
        <v>1822</v>
      </c>
      <c r="AW2228" s="12">
        <v>7</v>
      </c>
      <c r="BA2228" s="12" t="s">
        <v>899</v>
      </c>
      <c r="BG2228" s="21">
        <v>0.5</v>
      </c>
      <c r="BJ2228" s="12">
        <v>1</v>
      </c>
    </row>
    <row r="2229" spans="1:62" ht="30" x14ac:dyDescent="0.25">
      <c r="A2229" s="12">
        <v>1</v>
      </c>
      <c r="B2229" s="11" t="str">
        <f t="shared" si="105"/>
        <v>Общий расчет. Ци Мень. Анализ Дворца. Структуры. ЗВ. ЗВ. Фаза Ци</v>
      </c>
      <c r="C2229" s="11" t="str">
        <f>IFERROR(VLOOKUP(I2229,lvl_1[],2,FALSE),"Нет")</f>
        <v>Общий расчет</v>
      </c>
      <c r="D2229" s="11" t="str">
        <f>IFERROR(VLOOKUP(Rule!J2229,lvl_2[],2,FALSE),"Нет")</f>
        <v>Ци Мень</v>
      </c>
      <c r="E2229" s="11" t="str">
        <f>IFERROR(VLOOKUP(Rule!K2229,lvl_3[],2,FALSE),"Нет")</f>
        <v>Анализ Дворца</v>
      </c>
      <c r="F2229" s="11" t="str">
        <f>IFERROR(INDEX(lvl_4[],MATCH(L2229,lvl_4[ID],0),MATCH(TEXT(K2229,"##0"),lvl_4[#Headers],0)),"Нет")</f>
        <v>Структуры</v>
      </c>
      <c r="G2229" s="11" t="str">
        <f>IFERROR(INDEX(lvl_5[],MATCH(M2229,lvl_5[ID],0),MATCH(_xlfn.CONCAT(TEXT(K2229,"##0"),"_",TEXT(L2229,"##0")),lvl_5[#Headers],0)),"Нет")</f>
        <v>ЗВ</v>
      </c>
      <c r="H2229" s="11" t="str">
        <f>IFERROR(INDEX(lvl_6[],MATCH(N2229,lvl_6[ID],0),MATCH(_xlfn.CONCAT(K2229,"_",L2229,"_",M2229),lvl_6[#Headers],0)),"Нет")</f>
        <v>ЗВ. Фаза Ци</v>
      </c>
      <c r="I2229" s="12">
        <v>1</v>
      </c>
      <c r="J2229" s="12">
        <v>2</v>
      </c>
      <c r="K2229" s="12">
        <v>2</v>
      </c>
      <c r="L2229" s="12">
        <v>1</v>
      </c>
      <c r="M2229" s="12">
        <v>2</v>
      </c>
      <c r="N2229" s="12">
        <v>1</v>
      </c>
      <c r="O2229" s="12">
        <f>COUNTIF($P$2:P2229,P2229)</f>
        <v>52</v>
      </c>
      <c r="P2229" s="12" t="str">
        <f t="shared" si="103"/>
        <v>122010201</v>
      </c>
      <c r="Q2229" s="12" t="str">
        <f t="shared" si="104"/>
        <v>1220102010052</v>
      </c>
      <c r="R2229" s="20" t="s">
        <v>1453</v>
      </c>
      <c r="S2229" s="20" t="s">
        <v>1823</v>
      </c>
      <c r="AW2229" s="12">
        <v>7</v>
      </c>
      <c r="BA2229" s="12" t="s">
        <v>901</v>
      </c>
      <c r="BG2229" s="21">
        <v>0</v>
      </c>
      <c r="BJ2229" s="12">
        <v>1</v>
      </c>
    </row>
    <row r="2230" spans="1:62" ht="30" x14ac:dyDescent="0.25">
      <c r="A2230" s="12">
        <v>1</v>
      </c>
      <c r="B2230" s="11" t="str">
        <f t="shared" si="105"/>
        <v>Общий расчет. Ци Мень. Анализ Дворца. Структуры. ЗВ. ЗВ. Фаза Ци</v>
      </c>
      <c r="C2230" s="11" t="str">
        <f>IFERROR(VLOOKUP(I2230,lvl_1[],2,FALSE),"Нет")</f>
        <v>Общий расчет</v>
      </c>
      <c r="D2230" s="11" t="str">
        <f>IFERROR(VLOOKUP(Rule!J2230,lvl_2[],2,FALSE),"Нет")</f>
        <v>Ци Мень</v>
      </c>
      <c r="E2230" s="11" t="str">
        <f>IFERROR(VLOOKUP(Rule!K2230,lvl_3[],2,FALSE),"Нет")</f>
        <v>Анализ Дворца</v>
      </c>
      <c r="F2230" s="11" t="str">
        <f>IFERROR(INDEX(lvl_4[],MATCH(L2230,lvl_4[ID],0),MATCH(TEXT(K2230,"##0"),lvl_4[#Headers],0)),"Нет")</f>
        <v>Структуры</v>
      </c>
      <c r="G2230" s="11" t="str">
        <f>IFERROR(INDEX(lvl_5[],MATCH(M2230,lvl_5[ID],0),MATCH(_xlfn.CONCAT(TEXT(K2230,"##0"),"_",TEXT(L2230,"##0")),lvl_5[#Headers],0)),"Нет")</f>
        <v>ЗВ</v>
      </c>
      <c r="H2230" s="11" t="str">
        <f>IFERROR(INDEX(lvl_6[],MATCH(N2230,lvl_6[ID],0),MATCH(_xlfn.CONCAT(K2230,"_",L2230,"_",M2230),lvl_6[#Headers],0)),"Нет")</f>
        <v>ЗВ. Фаза Ци</v>
      </c>
      <c r="I2230" s="12">
        <v>1</v>
      </c>
      <c r="J2230" s="12">
        <v>2</v>
      </c>
      <c r="K2230" s="12">
        <v>2</v>
      </c>
      <c r="L2230" s="12">
        <v>1</v>
      </c>
      <c r="M2230" s="12">
        <v>2</v>
      </c>
      <c r="N2230" s="12">
        <v>1</v>
      </c>
      <c r="O2230" s="12">
        <f>COUNTIF($P$2:P2230,P2230)</f>
        <v>53</v>
      </c>
      <c r="P2230" s="12" t="str">
        <f t="shared" ref="P2230:P2293" si="106">_xlfn.CONCAT(I2230,
J2230,
K2230,
IF(LEN(L2230)=1,_xlfn.CONCAT(0,L2230),L2230),
IF(LEN(M2230)=1,_xlfn.CONCAT(0,M2230),M2230),
IF(LEN(N2230)=1,_xlfn.CONCAT(0,N2230),N2230))</f>
        <v>122010201</v>
      </c>
      <c r="Q2230" s="12" t="str">
        <f t="shared" ref="Q2230:Q2293" si="107">_xlfn.CONCAT(I2230,
J2230,
K2230,
IF(LEN(L2230)=1,_xlfn.CONCAT(0,L2230),L2230),
IF(LEN(M2230)=1,_xlfn.CONCAT(0,M2230),M2230),
IF(LEN(N2230)=1,_xlfn.CONCAT(0,N2230),N2230),
IF(LEN(O2230)=1,_xlfn.CONCAT("000",O2230),IF(LEN(O2230)=2,_xlfn.CONCAT("00",O2230),IF(LEN(O2230)=3,_xlfn.CONCAT(0,O2230),O2230))))</f>
        <v>1220102010053</v>
      </c>
      <c r="R2230" s="20" t="s">
        <v>1453</v>
      </c>
      <c r="S2230" s="20" t="s">
        <v>1824</v>
      </c>
      <c r="AW2230" s="12">
        <v>7</v>
      </c>
      <c r="BA2230" s="12" t="s">
        <v>903</v>
      </c>
      <c r="BG2230" s="21">
        <v>0.15</v>
      </c>
      <c r="BJ2230" s="12">
        <v>1</v>
      </c>
    </row>
    <row r="2231" spans="1:62" ht="30" x14ac:dyDescent="0.25">
      <c r="A2231" s="12">
        <v>1</v>
      </c>
      <c r="B2231" s="11" t="str">
        <f t="shared" ref="B2231:B2294" si="108">_xlfn.CONCAT(C2231,". ", D2231,". ", E2231,". ", F2231,". ", G2231,". ", H2231)</f>
        <v>Общий расчет. Ци Мень. Анализ Дворца. Структуры. ЗВ. ЗВ. Фаза Ци</v>
      </c>
      <c r="C2231" s="11" t="str">
        <f>IFERROR(VLOOKUP(I2231,lvl_1[],2,FALSE),"Нет")</f>
        <v>Общий расчет</v>
      </c>
      <c r="D2231" s="11" t="str">
        <f>IFERROR(VLOOKUP(Rule!J2231,lvl_2[],2,FALSE),"Нет")</f>
        <v>Ци Мень</v>
      </c>
      <c r="E2231" s="11" t="str">
        <f>IFERROR(VLOOKUP(Rule!K2231,lvl_3[],2,FALSE),"Нет")</f>
        <v>Анализ Дворца</v>
      </c>
      <c r="F2231" s="11" t="str">
        <f>IFERROR(INDEX(lvl_4[],MATCH(L2231,lvl_4[ID],0),MATCH(TEXT(K2231,"##0"),lvl_4[#Headers],0)),"Нет")</f>
        <v>Структуры</v>
      </c>
      <c r="G2231" s="11" t="str">
        <f>IFERROR(INDEX(lvl_5[],MATCH(M2231,lvl_5[ID],0),MATCH(_xlfn.CONCAT(TEXT(K2231,"##0"),"_",TEXT(L2231,"##0")),lvl_5[#Headers],0)),"Нет")</f>
        <v>ЗВ</v>
      </c>
      <c r="H2231" s="11" t="str">
        <f>IFERROR(INDEX(lvl_6[],MATCH(N2231,lvl_6[ID],0),MATCH(_xlfn.CONCAT(K2231,"_",L2231,"_",M2231),lvl_6[#Headers],0)),"Нет")</f>
        <v>ЗВ. Фаза Ци</v>
      </c>
      <c r="I2231" s="12">
        <v>1</v>
      </c>
      <c r="J2231" s="12">
        <v>2</v>
      </c>
      <c r="K2231" s="12">
        <v>2</v>
      </c>
      <c r="L2231" s="12">
        <v>1</v>
      </c>
      <c r="M2231" s="12">
        <v>2</v>
      </c>
      <c r="N2231" s="12">
        <v>1</v>
      </c>
      <c r="O2231" s="12">
        <f>COUNTIF($P$2:P2231,P2231)</f>
        <v>54</v>
      </c>
      <c r="P2231" s="12" t="str">
        <f t="shared" si="106"/>
        <v>122010201</v>
      </c>
      <c r="Q2231" s="12" t="str">
        <f t="shared" si="107"/>
        <v>1220102010054</v>
      </c>
      <c r="R2231" s="20" t="s">
        <v>1453</v>
      </c>
      <c r="S2231" s="20" t="s">
        <v>1825</v>
      </c>
      <c r="AW2231" s="12">
        <v>7</v>
      </c>
      <c r="BA2231" s="12" t="s">
        <v>905</v>
      </c>
      <c r="BG2231" s="22" t="s">
        <v>1109</v>
      </c>
      <c r="BJ2231" s="12">
        <v>1</v>
      </c>
    </row>
    <row r="2232" spans="1:62" ht="30" x14ac:dyDescent="0.25">
      <c r="A2232" s="12">
        <v>1</v>
      </c>
      <c r="B2232" s="11" t="str">
        <f t="shared" si="108"/>
        <v>Общий расчет. Ци Мень. Анализ Дворца. Структуры. ЗВ. ЗВ. Фаза Ци</v>
      </c>
      <c r="C2232" s="11" t="str">
        <f>IFERROR(VLOOKUP(I2232,lvl_1[],2,FALSE),"Нет")</f>
        <v>Общий расчет</v>
      </c>
      <c r="D2232" s="11" t="str">
        <f>IFERROR(VLOOKUP(Rule!J2232,lvl_2[],2,FALSE),"Нет")</f>
        <v>Ци Мень</v>
      </c>
      <c r="E2232" s="11" t="str">
        <f>IFERROR(VLOOKUP(Rule!K2232,lvl_3[],2,FALSE),"Нет")</f>
        <v>Анализ Дворца</v>
      </c>
      <c r="F2232" s="11" t="str">
        <f>IFERROR(INDEX(lvl_4[],MATCH(L2232,lvl_4[ID],0),MATCH(TEXT(K2232,"##0"),lvl_4[#Headers],0)),"Нет")</f>
        <v>Структуры</v>
      </c>
      <c r="G2232" s="11" t="str">
        <f>IFERROR(INDEX(lvl_5[],MATCH(M2232,lvl_5[ID],0),MATCH(_xlfn.CONCAT(TEXT(K2232,"##0"),"_",TEXT(L2232,"##0")),lvl_5[#Headers],0)),"Нет")</f>
        <v>ЗВ</v>
      </c>
      <c r="H2232" s="11" t="str">
        <f>IFERROR(INDEX(lvl_6[],MATCH(N2232,lvl_6[ID],0),MATCH(_xlfn.CONCAT(K2232,"_",L2232,"_",M2232),lvl_6[#Headers],0)),"Нет")</f>
        <v>ЗВ. Фаза Ци</v>
      </c>
      <c r="I2232" s="12">
        <v>1</v>
      </c>
      <c r="J2232" s="12">
        <v>2</v>
      </c>
      <c r="K2232" s="12">
        <v>2</v>
      </c>
      <c r="L2232" s="12">
        <v>1</v>
      </c>
      <c r="M2232" s="12">
        <v>2</v>
      </c>
      <c r="N2232" s="12">
        <v>1</v>
      </c>
      <c r="O2232" s="12">
        <f>COUNTIF($P$2:P2232,P2232)</f>
        <v>55</v>
      </c>
      <c r="P2232" s="12" t="str">
        <f t="shared" si="106"/>
        <v>122010201</v>
      </c>
      <c r="Q2232" s="12" t="str">
        <f t="shared" si="107"/>
        <v>1220102010055</v>
      </c>
      <c r="R2232" s="20" t="s">
        <v>1453</v>
      </c>
      <c r="S2232" s="20" t="s">
        <v>1826</v>
      </c>
      <c r="AW2232" s="12">
        <v>7</v>
      </c>
      <c r="BA2232" s="12" t="s">
        <v>907</v>
      </c>
      <c r="BG2232" s="21">
        <v>0.15</v>
      </c>
      <c r="BJ2232" s="12">
        <v>1</v>
      </c>
    </row>
    <row r="2233" spans="1:62" ht="30" x14ac:dyDescent="0.25">
      <c r="A2233" s="12">
        <v>1</v>
      </c>
      <c r="B2233" s="11" t="str">
        <f t="shared" si="108"/>
        <v>Общий расчет. Ци Мень. Анализ Дворца. Структуры. ЗВ. ЗВ. Фаза Ци</v>
      </c>
      <c r="C2233" s="11" t="str">
        <f>IFERROR(VLOOKUP(I2233,lvl_1[],2,FALSE),"Нет")</f>
        <v>Общий расчет</v>
      </c>
      <c r="D2233" s="11" t="str">
        <f>IFERROR(VLOOKUP(Rule!J2233,lvl_2[],2,FALSE),"Нет")</f>
        <v>Ци Мень</v>
      </c>
      <c r="E2233" s="11" t="str">
        <f>IFERROR(VLOOKUP(Rule!K2233,lvl_3[],2,FALSE),"Нет")</f>
        <v>Анализ Дворца</v>
      </c>
      <c r="F2233" s="11" t="str">
        <f>IFERROR(INDEX(lvl_4[],MATCH(L2233,lvl_4[ID],0),MATCH(TEXT(K2233,"##0"),lvl_4[#Headers],0)),"Нет")</f>
        <v>Структуры</v>
      </c>
      <c r="G2233" s="11" t="str">
        <f>IFERROR(INDEX(lvl_5[],MATCH(M2233,lvl_5[ID],0),MATCH(_xlfn.CONCAT(TEXT(K2233,"##0"),"_",TEXT(L2233,"##0")),lvl_5[#Headers],0)),"Нет")</f>
        <v>ЗВ</v>
      </c>
      <c r="H2233" s="11" t="str">
        <f>IFERROR(INDEX(lvl_6[],MATCH(N2233,lvl_6[ID],0),MATCH(_xlfn.CONCAT(K2233,"_",L2233,"_",M2233),lvl_6[#Headers],0)),"Нет")</f>
        <v>ЗВ. Фаза Ци</v>
      </c>
      <c r="I2233" s="12">
        <v>1</v>
      </c>
      <c r="J2233" s="12">
        <v>2</v>
      </c>
      <c r="K2233" s="12">
        <v>2</v>
      </c>
      <c r="L2233" s="12">
        <v>1</v>
      </c>
      <c r="M2233" s="12">
        <v>2</v>
      </c>
      <c r="N2233" s="12">
        <v>1</v>
      </c>
      <c r="O2233" s="12">
        <f>COUNTIF($P$2:P2233,P2233)</f>
        <v>56</v>
      </c>
      <c r="P2233" s="12" t="str">
        <f t="shared" si="106"/>
        <v>122010201</v>
      </c>
      <c r="Q2233" s="12" t="str">
        <f t="shared" si="107"/>
        <v>1220102010056</v>
      </c>
      <c r="R2233" s="20" t="s">
        <v>1453</v>
      </c>
      <c r="S2233" s="20" t="s">
        <v>1827</v>
      </c>
      <c r="AW2233" s="12">
        <v>7</v>
      </c>
      <c r="BA2233" s="12" t="s">
        <v>908</v>
      </c>
      <c r="BG2233" s="22" t="s">
        <v>1109</v>
      </c>
      <c r="BJ2233" s="12">
        <v>1</v>
      </c>
    </row>
    <row r="2234" spans="1:62" ht="30" x14ac:dyDescent="0.25">
      <c r="A2234" s="12">
        <v>1</v>
      </c>
      <c r="B2234" s="11" t="str">
        <f t="shared" si="108"/>
        <v>Общий расчет. Ци Мень. Анализ Дворца. Структуры. ЗВ. ЗВ. Фаза Ци</v>
      </c>
      <c r="C2234" s="11" t="str">
        <f>IFERROR(VLOOKUP(I2234,lvl_1[],2,FALSE),"Нет")</f>
        <v>Общий расчет</v>
      </c>
      <c r="D2234" s="11" t="str">
        <f>IFERROR(VLOOKUP(Rule!J2234,lvl_2[],2,FALSE),"Нет")</f>
        <v>Ци Мень</v>
      </c>
      <c r="E2234" s="11" t="str">
        <f>IFERROR(VLOOKUP(Rule!K2234,lvl_3[],2,FALSE),"Нет")</f>
        <v>Анализ Дворца</v>
      </c>
      <c r="F2234" s="11" t="str">
        <f>IFERROR(INDEX(lvl_4[],MATCH(L2234,lvl_4[ID],0),MATCH(TEXT(K2234,"##0"),lvl_4[#Headers],0)),"Нет")</f>
        <v>Структуры</v>
      </c>
      <c r="G2234" s="11" t="str">
        <f>IFERROR(INDEX(lvl_5[],MATCH(M2234,lvl_5[ID],0),MATCH(_xlfn.CONCAT(TEXT(K2234,"##0"),"_",TEXT(L2234,"##0")),lvl_5[#Headers],0)),"Нет")</f>
        <v>ЗВ</v>
      </c>
      <c r="H2234" s="11" t="str">
        <f>IFERROR(INDEX(lvl_6[],MATCH(N2234,lvl_6[ID],0),MATCH(_xlfn.CONCAT(K2234,"_",L2234,"_",M2234),lvl_6[#Headers],0)),"Нет")</f>
        <v>ЗВ. Фаза Ци</v>
      </c>
      <c r="I2234" s="12">
        <v>1</v>
      </c>
      <c r="J2234" s="12">
        <v>2</v>
      </c>
      <c r="K2234" s="12">
        <v>2</v>
      </c>
      <c r="L2234" s="12">
        <v>1</v>
      </c>
      <c r="M2234" s="12">
        <v>2</v>
      </c>
      <c r="N2234" s="12">
        <v>1</v>
      </c>
      <c r="O2234" s="12">
        <f>COUNTIF($P$2:P2234,P2234)</f>
        <v>57</v>
      </c>
      <c r="P2234" s="12" t="str">
        <f t="shared" si="106"/>
        <v>122010201</v>
      </c>
      <c r="Q2234" s="12" t="str">
        <f t="shared" si="107"/>
        <v>1220102010057</v>
      </c>
      <c r="R2234" s="20" t="s">
        <v>1453</v>
      </c>
      <c r="S2234" s="20" t="s">
        <v>1828</v>
      </c>
      <c r="AW2234" s="12">
        <v>7</v>
      </c>
      <c r="BA2234" s="12" t="s">
        <v>910</v>
      </c>
      <c r="BG2234" s="22" t="s">
        <v>1109</v>
      </c>
      <c r="BJ2234" s="12">
        <v>1</v>
      </c>
    </row>
    <row r="2235" spans="1:62" ht="30" x14ac:dyDescent="0.25">
      <c r="A2235" s="12">
        <v>1</v>
      </c>
      <c r="B2235" s="11" t="str">
        <f t="shared" si="108"/>
        <v>Общий расчет. Ци Мень. Анализ Дворца. Структуры. ЗВ. ЗВ. Фаза Ци</v>
      </c>
      <c r="C2235" s="11" t="str">
        <f>IFERROR(VLOOKUP(I2235,lvl_1[],2,FALSE),"Нет")</f>
        <v>Общий расчет</v>
      </c>
      <c r="D2235" s="11" t="str">
        <f>IFERROR(VLOOKUP(Rule!J2235,lvl_2[],2,FALSE),"Нет")</f>
        <v>Ци Мень</v>
      </c>
      <c r="E2235" s="11" t="str">
        <f>IFERROR(VLOOKUP(Rule!K2235,lvl_3[],2,FALSE),"Нет")</f>
        <v>Анализ Дворца</v>
      </c>
      <c r="F2235" s="11" t="str">
        <f>IFERROR(INDEX(lvl_4[],MATCH(L2235,lvl_4[ID],0),MATCH(TEXT(K2235,"##0"),lvl_4[#Headers],0)),"Нет")</f>
        <v>Структуры</v>
      </c>
      <c r="G2235" s="11" t="str">
        <f>IFERROR(INDEX(lvl_5[],MATCH(M2235,lvl_5[ID],0),MATCH(_xlfn.CONCAT(TEXT(K2235,"##0"),"_",TEXT(L2235,"##0")),lvl_5[#Headers],0)),"Нет")</f>
        <v>ЗВ</v>
      </c>
      <c r="H2235" s="11" t="str">
        <f>IFERROR(INDEX(lvl_6[],MATCH(N2235,lvl_6[ID],0),MATCH(_xlfn.CONCAT(K2235,"_",L2235,"_",M2235),lvl_6[#Headers],0)),"Нет")</f>
        <v>ЗВ. Фаза Ци</v>
      </c>
      <c r="I2235" s="12">
        <v>1</v>
      </c>
      <c r="J2235" s="12">
        <v>2</v>
      </c>
      <c r="K2235" s="12">
        <v>2</v>
      </c>
      <c r="L2235" s="12">
        <v>1</v>
      </c>
      <c r="M2235" s="12">
        <v>2</v>
      </c>
      <c r="N2235" s="12">
        <v>1</v>
      </c>
      <c r="O2235" s="12">
        <f>COUNTIF($P$2:P2235,P2235)</f>
        <v>58</v>
      </c>
      <c r="P2235" s="12" t="str">
        <f t="shared" si="106"/>
        <v>122010201</v>
      </c>
      <c r="Q2235" s="12" t="str">
        <f t="shared" si="107"/>
        <v>1220102010058</v>
      </c>
      <c r="R2235" s="20" t="s">
        <v>1453</v>
      </c>
      <c r="S2235" s="20" t="s">
        <v>1829</v>
      </c>
      <c r="AW2235" s="12">
        <v>7</v>
      </c>
      <c r="BA2235" s="12" t="s">
        <v>912</v>
      </c>
      <c r="BG2235" s="21">
        <v>1</v>
      </c>
      <c r="BJ2235" s="12">
        <v>1</v>
      </c>
    </row>
    <row r="2236" spans="1:62" ht="30" x14ac:dyDescent="0.25">
      <c r="A2236" s="12">
        <v>1</v>
      </c>
      <c r="B2236" s="11" t="str">
        <f t="shared" si="108"/>
        <v>Общий расчет. Ци Мень. Анализ Дворца. Структуры. ЗВ. ЗВ. Фаза Ци</v>
      </c>
      <c r="C2236" s="11" t="str">
        <f>IFERROR(VLOOKUP(I2236,lvl_1[],2,FALSE),"Нет")</f>
        <v>Общий расчет</v>
      </c>
      <c r="D2236" s="11" t="str">
        <f>IFERROR(VLOOKUP(Rule!J2236,lvl_2[],2,FALSE),"Нет")</f>
        <v>Ци Мень</v>
      </c>
      <c r="E2236" s="11" t="str">
        <f>IFERROR(VLOOKUP(Rule!K2236,lvl_3[],2,FALSE),"Нет")</f>
        <v>Анализ Дворца</v>
      </c>
      <c r="F2236" s="11" t="str">
        <f>IFERROR(INDEX(lvl_4[],MATCH(L2236,lvl_4[ID],0),MATCH(TEXT(K2236,"##0"),lvl_4[#Headers],0)),"Нет")</f>
        <v>Структуры</v>
      </c>
      <c r="G2236" s="11" t="str">
        <f>IFERROR(INDEX(lvl_5[],MATCH(M2236,lvl_5[ID],0),MATCH(_xlfn.CONCAT(TEXT(K2236,"##0"),"_",TEXT(L2236,"##0")),lvl_5[#Headers],0)),"Нет")</f>
        <v>ЗВ</v>
      </c>
      <c r="H2236" s="11" t="str">
        <f>IFERROR(INDEX(lvl_6[],MATCH(N2236,lvl_6[ID],0),MATCH(_xlfn.CONCAT(K2236,"_",L2236,"_",M2236),lvl_6[#Headers],0)),"Нет")</f>
        <v>ЗВ. Фаза Ци</v>
      </c>
      <c r="I2236" s="12">
        <v>1</v>
      </c>
      <c r="J2236" s="12">
        <v>2</v>
      </c>
      <c r="K2236" s="12">
        <v>2</v>
      </c>
      <c r="L2236" s="12">
        <v>1</v>
      </c>
      <c r="M2236" s="12">
        <v>2</v>
      </c>
      <c r="N2236" s="12">
        <v>1</v>
      </c>
      <c r="O2236" s="12">
        <f>COUNTIF($P$2:P2236,P2236)</f>
        <v>59</v>
      </c>
      <c r="P2236" s="12" t="str">
        <f t="shared" si="106"/>
        <v>122010201</v>
      </c>
      <c r="Q2236" s="12" t="str">
        <f t="shared" si="107"/>
        <v>1220102010059</v>
      </c>
      <c r="R2236" s="20" t="s">
        <v>1453</v>
      </c>
      <c r="S2236" s="20" t="s">
        <v>1830</v>
      </c>
      <c r="AW2236" s="12">
        <v>7</v>
      </c>
      <c r="BA2236" s="12" t="s">
        <v>914</v>
      </c>
      <c r="BG2236" s="21">
        <v>0</v>
      </c>
      <c r="BJ2236" s="12">
        <v>1</v>
      </c>
    </row>
    <row r="2237" spans="1:62" ht="30" x14ac:dyDescent="0.25">
      <c r="A2237" s="12">
        <v>1</v>
      </c>
      <c r="B2237" s="11" t="str">
        <f t="shared" si="108"/>
        <v>Общий расчет. Ци Мень. Анализ Дворца. Структуры. ЗВ. ЗВ. Фаза Ци</v>
      </c>
      <c r="C2237" s="11" t="str">
        <f>IFERROR(VLOOKUP(I2237,lvl_1[],2,FALSE),"Нет")</f>
        <v>Общий расчет</v>
      </c>
      <c r="D2237" s="11" t="str">
        <f>IFERROR(VLOOKUP(Rule!J2237,lvl_2[],2,FALSE),"Нет")</f>
        <v>Ци Мень</v>
      </c>
      <c r="E2237" s="11" t="str">
        <f>IFERROR(VLOOKUP(Rule!K2237,lvl_3[],2,FALSE),"Нет")</f>
        <v>Анализ Дворца</v>
      </c>
      <c r="F2237" s="11" t="str">
        <f>IFERROR(INDEX(lvl_4[],MATCH(L2237,lvl_4[ID],0),MATCH(TEXT(K2237,"##0"),lvl_4[#Headers],0)),"Нет")</f>
        <v>Структуры</v>
      </c>
      <c r="G2237" s="11" t="str">
        <f>IFERROR(INDEX(lvl_5[],MATCH(M2237,lvl_5[ID],0),MATCH(_xlfn.CONCAT(TEXT(K2237,"##0"),"_",TEXT(L2237,"##0")),lvl_5[#Headers],0)),"Нет")</f>
        <v>ЗВ</v>
      </c>
      <c r="H2237" s="11" t="str">
        <f>IFERROR(INDEX(lvl_6[],MATCH(N2237,lvl_6[ID],0),MATCH(_xlfn.CONCAT(K2237,"_",L2237,"_",M2237),lvl_6[#Headers],0)),"Нет")</f>
        <v>ЗВ. Фаза Ци</v>
      </c>
      <c r="I2237" s="12">
        <v>1</v>
      </c>
      <c r="J2237" s="12">
        <v>2</v>
      </c>
      <c r="K2237" s="12">
        <v>2</v>
      </c>
      <c r="L2237" s="12">
        <v>1</v>
      </c>
      <c r="M2237" s="12">
        <v>2</v>
      </c>
      <c r="N2237" s="12">
        <v>1</v>
      </c>
      <c r="O2237" s="12">
        <f>COUNTIF($P$2:P2237,P2237)</f>
        <v>60</v>
      </c>
      <c r="P2237" s="12" t="str">
        <f t="shared" si="106"/>
        <v>122010201</v>
      </c>
      <c r="Q2237" s="12" t="str">
        <f t="shared" si="107"/>
        <v>1220102010060</v>
      </c>
      <c r="R2237" s="20" t="s">
        <v>1453</v>
      </c>
      <c r="S2237" s="20" t="s">
        <v>1831</v>
      </c>
      <c r="AW2237" s="12">
        <v>7</v>
      </c>
      <c r="BA2237" s="12" t="s">
        <v>916</v>
      </c>
      <c r="BG2237" s="21">
        <v>0.5</v>
      </c>
      <c r="BJ2237" s="12">
        <v>1</v>
      </c>
    </row>
    <row r="2238" spans="1:62" ht="30" x14ac:dyDescent="0.25">
      <c r="A2238" s="12">
        <v>1</v>
      </c>
      <c r="B2238" s="11" t="str">
        <f t="shared" si="108"/>
        <v>Общий расчет. Ци Мень. Анализ Дворца. Структуры. ЗВ. ЗВ. Фаза Ци</v>
      </c>
      <c r="C2238" s="11" t="str">
        <f>IFERROR(VLOOKUP(I2238,lvl_1[],2,FALSE),"Нет")</f>
        <v>Общий расчет</v>
      </c>
      <c r="D2238" s="11" t="str">
        <f>IFERROR(VLOOKUP(Rule!J2238,lvl_2[],2,FALSE),"Нет")</f>
        <v>Ци Мень</v>
      </c>
      <c r="E2238" s="11" t="str">
        <f>IFERROR(VLOOKUP(Rule!K2238,lvl_3[],2,FALSE),"Нет")</f>
        <v>Анализ Дворца</v>
      </c>
      <c r="F2238" s="11" t="str">
        <f>IFERROR(INDEX(lvl_4[],MATCH(L2238,lvl_4[ID],0),MATCH(TEXT(K2238,"##0"),lvl_4[#Headers],0)),"Нет")</f>
        <v>Структуры</v>
      </c>
      <c r="G2238" s="11" t="str">
        <f>IFERROR(INDEX(lvl_5[],MATCH(M2238,lvl_5[ID],0),MATCH(_xlfn.CONCAT(TEXT(K2238,"##0"),"_",TEXT(L2238,"##0")),lvl_5[#Headers],0)),"Нет")</f>
        <v>ЗВ</v>
      </c>
      <c r="H2238" s="11" t="str">
        <f>IFERROR(INDEX(lvl_6[],MATCH(N2238,lvl_6[ID],0),MATCH(_xlfn.CONCAT(K2238,"_",L2238,"_",M2238),lvl_6[#Headers],0)),"Нет")</f>
        <v>ЗВ. Фаза Ци</v>
      </c>
      <c r="I2238" s="12">
        <v>1</v>
      </c>
      <c r="J2238" s="12">
        <v>2</v>
      </c>
      <c r="K2238" s="12">
        <v>2</v>
      </c>
      <c r="L2238" s="12">
        <v>1</v>
      </c>
      <c r="M2238" s="12">
        <v>2</v>
      </c>
      <c r="N2238" s="12">
        <v>1</v>
      </c>
      <c r="O2238" s="12">
        <f>COUNTIF($P$2:P2238,P2238)</f>
        <v>61</v>
      </c>
      <c r="P2238" s="12" t="str">
        <f t="shared" si="106"/>
        <v>122010201</v>
      </c>
      <c r="Q2238" s="12" t="str">
        <f t="shared" si="107"/>
        <v>1220102010061</v>
      </c>
      <c r="R2238" s="20" t="s">
        <v>1453</v>
      </c>
      <c r="S2238" s="20" t="s">
        <v>1832</v>
      </c>
      <c r="AW2238" s="12">
        <v>6</v>
      </c>
      <c r="BA2238" s="12" t="s">
        <v>899</v>
      </c>
      <c r="BG2238" s="21">
        <v>0.5</v>
      </c>
      <c r="BJ2238" s="12">
        <v>1</v>
      </c>
    </row>
    <row r="2239" spans="1:62" ht="30" x14ac:dyDescent="0.25">
      <c r="A2239" s="12">
        <v>1</v>
      </c>
      <c r="B2239" s="11" t="str">
        <f t="shared" si="108"/>
        <v>Общий расчет. Ци Мень. Анализ Дворца. Структуры. ЗВ. ЗВ. Фаза Ци</v>
      </c>
      <c r="C2239" s="11" t="str">
        <f>IFERROR(VLOOKUP(I2239,lvl_1[],2,FALSE),"Нет")</f>
        <v>Общий расчет</v>
      </c>
      <c r="D2239" s="11" t="str">
        <f>IFERROR(VLOOKUP(Rule!J2239,lvl_2[],2,FALSE),"Нет")</f>
        <v>Ци Мень</v>
      </c>
      <c r="E2239" s="11" t="str">
        <f>IFERROR(VLOOKUP(Rule!K2239,lvl_3[],2,FALSE),"Нет")</f>
        <v>Анализ Дворца</v>
      </c>
      <c r="F2239" s="11" t="str">
        <f>IFERROR(INDEX(lvl_4[],MATCH(L2239,lvl_4[ID],0),MATCH(TEXT(K2239,"##0"),lvl_4[#Headers],0)),"Нет")</f>
        <v>Структуры</v>
      </c>
      <c r="G2239" s="11" t="str">
        <f>IFERROR(INDEX(lvl_5[],MATCH(M2239,lvl_5[ID],0),MATCH(_xlfn.CONCAT(TEXT(K2239,"##0"),"_",TEXT(L2239,"##0")),lvl_5[#Headers],0)),"Нет")</f>
        <v>ЗВ</v>
      </c>
      <c r="H2239" s="11" t="str">
        <f>IFERROR(INDEX(lvl_6[],MATCH(N2239,lvl_6[ID],0),MATCH(_xlfn.CONCAT(K2239,"_",L2239,"_",M2239),lvl_6[#Headers],0)),"Нет")</f>
        <v>ЗВ. Фаза Ци</v>
      </c>
      <c r="I2239" s="12">
        <v>1</v>
      </c>
      <c r="J2239" s="12">
        <v>2</v>
      </c>
      <c r="K2239" s="12">
        <v>2</v>
      </c>
      <c r="L2239" s="12">
        <v>1</v>
      </c>
      <c r="M2239" s="12">
        <v>2</v>
      </c>
      <c r="N2239" s="12">
        <v>1</v>
      </c>
      <c r="O2239" s="12">
        <f>COUNTIF($P$2:P2239,P2239)</f>
        <v>62</v>
      </c>
      <c r="P2239" s="12" t="str">
        <f t="shared" si="106"/>
        <v>122010201</v>
      </c>
      <c r="Q2239" s="12" t="str">
        <f t="shared" si="107"/>
        <v>1220102010062</v>
      </c>
      <c r="R2239" s="20" t="s">
        <v>1453</v>
      </c>
      <c r="S2239" s="20" t="s">
        <v>1833</v>
      </c>
      <c r="AW2239" s="12">
        <v>6</v>
      </c>
      <c r="BA2239" s="12" t="s">
        <v>901</v>
      </c>
      <c r="BG2239" s="21">
        <v>0</v>
      </c>
      <c r="BJ2239" s="12">
        <v>1</v>
      </c>
    </row>
    <row r="2240" spans="1:62" ht="30" x14ac:dyDescent="0.25">
      <c r="A2240" s="12">
        <v>1</v>
      </c>
      <c r="B2240" s="11" t="str">
        <f t="shared" si="108"/>
        <v>Общий расчет. Ци Мень. Анализ Дворца. Структуры. ЗВ. ЗВ. Фаза Ци</v>
      </c>
      <c r="C2240" s="11" t="str">
        <f>IFERROR(VLOOKUP(I2240,lvl_1[],2,FALSE),"Нет")</f>
        <v>Общий расчет</v>
      </c>
      <c r="D2240" s="11" t="str">
        <f>IFERROR(VLOOKUP(Rule!J2240,lvl_2[],2,FALSE),"Нет")</f>
        <v>Ци Мень</v>
      </c>
      <c r="E2240" s="11" t="str">
        <f>IFERROR(VLOOKUP(Rule!K2240,lvl_3[],2,FALSE),"Нет")</f>
        <v>Анализ Дворца</v>
      </c>
      <c r="F2240" s="11" t="str">
        <f>IFERROR(INDEX(lvl_4[],MATCH(L2240,lvl_4[ID],0),MATCH(TEXT(K2240,"##0"),lvl_4[#Headers],0)),"Нет")</f>
        <v>Структуры</v>
      </c>
      <c r="G2240" s="11" t="str">
        <f>IFERROR(INDEX(lvl_5[],MATCH(M2240,lvl_5[ID],0),MATCH(_xlfn.CONCAT(TEXT(K2240,"##0"),"_",TEXT(L2240,"##0")),lvl_5[#Headers],0)),"Нет")</f>
        <v>ЗВ</v>
      </c>
      <c r="H2240" s="11" t="str">
        <f>IFERROR(INDEX(lvl_6[],MATCH(N2240,lvl_6[ID],0),MATCH(_xlfn.CONCAT(K2240,"_",L2240,"_",M2240),lvl_6[#Headers],0)),"Нет")</f>
        <v>ЗВ. Фаза Ци</v>
      </c>
      <c r="I2240" s="12">
        <v>1</v>
      </c>
      <c r="J2240" s="12">
        <v>2</v>
      </c>
      <c r="K2240" s="12">
        <v>2</v>
      </c>
      <c r="L2240" s="12">
        <v>1</v>
      </c>
      <c r="M2240" s="12">
        <v>2</v>
      </c>
      <c r="N2240" s="12">
        <v>1</v>
      </c>
      <c r="O2240" s="12">
        <f>COUNTIF($P$2:P2240,P2240)</f>
        <v>63</v>
      </c>
      <c r="P2240" s="12" t="str">
        <f t="shared" si="106"/>
        <v>122010201</v>
      </c>
      <c r="Q2240" s="12" t="str">
        <f t="shared" si="107"/>
        <v>1220102010063</v>
      </c>
      <c r="R2240" s="20" t="s">
        <v>1453</v>
      </c>
      <c r="S2240" s="20" t="s">
        <v>1834</v>
      </c>
      <c r="AW2240" s="12">
        <v>6</v>
      </c>
      <c r="BA2240" s="12" t="s">
        <v>903</v>
      </c>
      <c r="BG2240" s="21">
        <v>0</v>
      </c>
      <c r="BJ2240" s="12">
        <v>1</v>
      </c>
    </row>
    <row r="2241" spans="1:62" ht="30" x14ac:dyDescent="0.25">
      <c r="A2241" s="12">
        <v>1</v>
      </c>
      <c r="B2241" s="11" t="str">
        <f t="shared" si="108"/>
        <v>Общий расчет. Ци Мень. Анализ Дворца. Структуры. ЗВ. ЗВ. Фаза Ци</v>
      </c>
      <c r="C2241" s="11" t="str">
        <f>IFERROR(VLOOKUP(I2241,lvl_1[],2,FALSE),"Нет")</f>
        <v>Общий расчет</v>
      </c>
      <c r="D2241" s="11" t="str">
        <f>IFERROR(VLOOKUP(Rule!J2241,lvl_2[],2,FALSE),"Нет")</f>
        <v>Ци Мень</v>
      </c>
      <c r="E2241" s="11" t="str">
        <f>IFERROR(VLOOKUP(Rule!K2241,lvl_3[],2,FALSE),"Нет")</f>
        <v>Анализ Дворца</v>
      </c>
      <c r="F2241" s="11" t="str">
        <f>IFERROR(INDEX(lvl_4[],MATCH(L2241,lvl_4[ID],0),MATCH(TEXT(K2241,"##0"),lvl_4[#Headers],0)),"Нет")</f>
        <v>Структуры</v>
      </c>
      <c r="G2241" s="11" t="str">
        <f>IFERROR(INDEX(lvl_5[],MATCH(M2241,lvl_5[ID],0),MATCH(_xlfn.CONCAT(TEXT(K2241,"##0"),"_",TEXT(L2241,"##0")),lvl_5[#Headers],0)),"Нет")</f>
        <v>ЗВ</v>
      </c>
      <c r="H2241" s="11" t="str">
        <f>IFERROR(INDEX(lvl_6[],MATCH(N2241,lvl_6[ID],0),MATCH(_xlfn.CONCAT(K2241,"_",L2241,"_",M2241),lvl_6[#Headers],0)),"Нет")</f>
        <v>ЗВ. Фаза Ци</v>
      </c>
      <c r="I2241" s="12">
        <v>1</v>
      </c>
      <c r="J2241" s="12">
        <v>2</v>
      </c>
      <c r="K2241" s="12">
        <v>2</v>
      </c>
      <c r="L2241" s="12">
        <v>1</v>
      </c>
      <c r="M2241" s="12">
        <v>2</v>
      </c>
      <c r="N2241" s="12">
        <v>1</v>
      </c>
      <c r="O2241" s="12">
        <f>COUNTIF($P$2:P2241,P2241)</f>
        <v>64</v>
      </c>
      <c r="P2241" s="12" t="str">
        <f t="shared" si="106"/>
        <v>122010201</v>
      </c>
      <c r="Q2241" s="12" t="str">
        <f t="shared" si="107"/>
        <v>1220102010064</v>
      </c>
      <c r="R2241" s="20" t="s">
        <v>1453</v>
      </c>
      <c r="S2241" s="20" t="s">
        <v>1835</v>
      </c>
      <c r="AW2241" s="12">
        <v>6</v>
      </c>
      <c r="BA2241" s="12" t="s">
        <v>905</v>
      </c>
      <c r="BG2241" s="21">
        <v>0.5</v>
      </c>
      <c r="BJ2241" s="12">
        <v>1</v>
      </c>
    </row>
    <row r="2242" spans="1:62" ht="30" x14ac:dyDescent="0.25">
      <c r="A2242" s="12">
        <v>1</v>
      </c>
      <c r="B2242" s="11" t="str">
        <f t="shared" si="108"/>
        <v>Общий расчет. Ци Мень. Анализ Дворца. Структуры. ЗВ. ЗВ. Фаза Ци</v>
      </c>
      <c r="C2242" s="11" t="str">
        <f>IFERROR(VLOOKUP(I2242,lvl_1[],2,FALSE),"Нет")</f>
        <v>Общий расчет</v>
      </c>
      <c r="D2242" s="11" t="str">
        <f>IFERROR(VLOOKUP(Rule!J2242,lvl_2[],2,FALSE),"Нет")</f>
        <v>Ци Мень</v>
      </c>
      <c r="E2242" s="11" t="str">
        <f>IFERROR(VLOOKUP(Rule!K2242,lvl_3[],2,FALSE),"Нет")</f>
        <v>Анализ Дворца</v>
      </c>
      <c r="F2242" s="11" t="str">
        <f>IFERROR(INDEX(lvl_4[],MATCH(L2242,lvl_4[ID],0),MATCH(TEXT(K2242,"##0"),lvl_4[#Headers],0)),"Нет")</f>
        <v>Структуры</v>
      </c>
      <c r="G2242" s="11" t="str">
        <f>IFERROR(INDEX(lvl_5[],MATCH(M2242,lvl_5[ID],0),MATCH(_xlfn.CONCAT(TEXT(K2242,"##0"),"_",TEXT(L2242,"##0")),lvl_5[#Headers],0)),"Нет")</f>
        <v>ЗВ</v>
      </c>
      <c r="H2242" s="11" t="str">
        <f>IFERROR(INDEX(lvl_6[],MATCH(N2242,lvl_6[ID],0),MATCH(_xlfn.CONCAT(K2242,"_",L2242,"_",M2242),lvl_6[#Headers],0)),"Нет")</f>
        <v>ЗВ. Фаза Ци</v>
      </c>
      <c r="I2242" s="12">
        <v>1</v>
      </c>
      <c r="J2242" s="12">
        <v>2</v>
      </c>
      <c r="K2242" s="12">
        <v>2</v>
      </c>
      <c r="L2242" s="12">
        <v>1</v>
      </c>
      <c r="M2242" s="12">
        <v>2</v>
      </c>
      <c r="N2242" s="12">
        <v>1</v>
      </c>
      <c r="O2242" s="12">
        <f>COUNTIF($P$2:P2242,P2242)</f>
        <v>65</v>
      </c>
      <c r="P2242" s="12" t="str">
        <f t="shared" si="106"/>
        <v>122010201</v>
      </c>
      <c r="Q2242" s="12" t="str">
        <f t="shared" si="107"/>
        <v>1220102010065</v>
      </c>
      <c r="R2242" s="20" t="s">
        <v>1453</v>
      </c>
      <c r="S2242" s="20" t="s">
        <v>1836</v>
      </c>
      <c r="AW2242" s="12">
        <v>6</v>
      </c>
      <c r="BA2242" s="12" t="s">
        <v>907</v>
      </c>
      <c r="BG2242" s="21">
        <v>0</v>
      </c>
      <c r="BJ2242" s="12">
        <v>1</v>
      </c>
    </row>
    <row r="2243" spans="1:62" ht="30" x14ac:dyDescent="0.25">
      <c r="A2243" s="12">
        <v>1</v>
      </c>
      <c r="B2243" s="11" t="str">
        <f t="shared" si="108"/>
        <v>Общий расчет. Ци Мень. Анализ Дворца. Структуры. ЗВ. ЗВ. Фаза Ци</v>
      </c>
      <c r="C2243" s="11" t="str">
        <f>IFERROR(VLOOKUP(I2243,lvl_1[],2,FALSE),"Нет")</f>
        <v>Общий расчет</v>
      </c>
      <c r="D2243" s="11" t="str">
        <f>IFERROR(VLOOKUP(Rule!J2243,lvl_2[],2,FALSE),"Нет")</f>
        <v>Ци Мень</v>
      </c>
      <c r="E2243" s="11" t="str">
        <f>IFERROR(VLOOKUP(Rule!K2243,lvl_3[],2,FALSE),"Нет")</f>
        <v>Анализ Дворца</v>
      </c>
      <c r="F2243" s="11" t="str">
        <f>IFERROR(INDEX(lvl_4[],MATCH(L2243,lvl_4[ID],0),MATCH(TEXT(K2243,"##0"),lvl_4[#Headers],0)),"Нет")</f>
        <v>Структуры</v>
      </c>
      <c r="G2243" s="11" t="str">
        <f>IFERROR(INDEX(lvl_5[],MATCH(M2243,lvl_5[ID],0),MATCH(_xlfn.CONCAT(TEXT(K2243,"##0"),"_",TEXT(L2243,"##0")),lvl_5[#Headers],0)),"Нет")</f>
        <v>ЗВ</v>
      </c>
      <c r="H2243" s="11" t="str">
        <f>IFERROR(INDEX(lvl_6[],MATCH(N2243,lvl_6[ID],0),MATCH(_xlfn.CONCAT(K2243,"_",L2243,"_",M2243),lvl_6[#Headers],0)),"Нет")</f>
        <v>ЗВ. Фаза Ци</v>
      </c>
      <c r="I2243" s="12">
        <v>1</v>
      </c>
      <c r="J2243" s="12">
        <v>2</v>
      </c>
      <c r="K2243" s="12">
        <v>2</v>
      </c>
      <c r="L2243" s="12">
        <v>1</v>
      </c>
      <c r="M2243" s="12">
        <v>2</v>
      </c>
      <c r="N2243" s="12">
        <v>1</v>
      </c>
      <c r="O2243" s="12">
        <f>COUNTIF($P$2:P2243,P2243)</f>
        <v>66</v>
      </c>
      <c r="P2243" s="12" t="str">
        <f t="shared" si="106"/>
        <v>122010201</v>
      </c>
      <c r="Q2243" s="12" t="str">
        <f t="shared" si="107"/>
        <v>1220102010066</v>
      </c>
      <c r="R2243" s="20" t="s">
        <v>1453</v>
      </c>
      <c r="S2243" s="20" t="s">
        <v>1837</v>
      </c>
      <c r="AW2243" s="12">
        <v>6</v>
      </c>
      <c r="BA2243" s="12" t="s">
        <v>908</v>
      </c>
      <c r="BG2243" s="21">
        <v>0.5</v>
      </c>
      <c r="BJ2243" s="12">
        <v>1</v>
      </c>
    </row>
    <row r="2244" spans="1:62" ht="30" x14ac:dyDescent="0.25">
      <c r="A2244" s="12">
        <v>1</v>
      </c>
      <c r="B2244" s="11" t="str">
        <f t="shared" si="108"/>
        <v>Общий расчет. Ци Мень. Анализ Дворца. Структуры. ЗВ. ЗВ. Фаза Ци</v>
      </c>
      <c r="C2244" s="11" t="str">
        <f>IFERROR(VLOOKUP(I2244,lvl_1[],2,FALSE),"Нет")</f>
        <v>Общий расчет</v>
      </c>
      <c r="D2244" s="11" t="str">
        <f>IFERROR(VLOOKUP(Rule!J2244,lvl_2[],2,FALSE),"Нет")</f>
        <v>Ци Мень</v>
      </c>
      <c r="E2244" s="11" t="str">
        <f>IFERROR(VLOOKUP(Rule!K2244,lvl_3[],2,FALSE),"Нет")</f>
        <v>Анализ Дворца</v>
      </c>
      <c r="F2244" s="11" t="str">
        <f>IFERROR(INDEX(lvl_4[],MATCH(L2244,lvl_4[ID],0),MATCH(TEXT(K2244,"##0"),lvl_4[#Headers],0)),"Нет")</f>
        <v>Структуры</v>
      </c>
      <c r="G2244" s="11" t="str">
        <f>IFERROR(INDEX(lvl_5[],MATCH(M2244,lvl_5[ID],0),MATCH(_xlfn.CONCAT(TEXT(K2244,"##0"),"_",TEXT(L2244,"##0")),lvl_5[#Headers],0)),"Нет")</f>
        <v>ЗВ</v>
      </c>
      <c r="H2244" s="11" t="str">
        <f>IFERROR(INDEX(lvl_6[],MATCH(N2244,lvl_6[ID],0),MATCH(_xlfn.CONCAT(K2244,"_",L2244,"_",M2244),lvl_6[#Headers],0)),"Нет")</f>
        <v>ЗВ. Фаза Ци</v>
      </c>
      <c r="I2244" s="12">
        <v>1</v>
      </c>
      <c r="J2244" s="12">
        <v>2</v>
      </c>
      <c r="K2244" s="12">
        <v>2</v>
      </c>
      <c r="L2244" s="12">
        <v>1</v>
      </c>
      <c r="M2244" s="12">
        <v>2</v>
      </c>
      <c r="N2244" s="12">
        <v>1</v>
      </c>
      <c r="O2244" s="12">
        <f>COUNTIF($P$2:P2244,P2244)</f>
        <v>67</v>
      </c>
      <c r="P2244" s="12" t="str">
        <f t="shared" si="106"/>
        <v>122010201</v>
      </c>
      <c r="Q2244" s="12" t="str">
        <f t="shared" si="107"/>
        <v>1220102010067</v>
      </c>
      <c r="R2244" s="20" t="s">
        <v>1453</v>
      </c>
      <c r="S2244" s="20" t="s">
        <v>1838</v>
      </c>
      <c r="AW2244" s="12">
        <v>6</v>
      </c>
      <c r="BA2244" s="12" t="s">
        <v>910</v>
      </c>
      <c r="BG2244" s="21">
        <v>0.5</v>
      </c>
      <c r="BJ2244" s="12">
        <v>1</v>
      </c>
    </row>
    <row r="2245" spans="1:62" ht="30" x14ac:dyDescent="0.25">
      <c r="A2245" s="12">
        <v>1</v>
      </c>
      <c r="B2245" s="11" t="str">
        <f t="shared" si="108"/>
        <v>Общий расчет. Ци Мень. Анализ Дворца. Структуры. ЗВ. ЗВ. Фаза Ци</v>
      </c>
      <c r="C2245" s="11" t="str">
        <f>IFERROR(VLOOKUP(I2245,lvl_1[],2,FALSE),"Нет")</f>
        <v>Общий расчет</v>
      </c>
      <c r="D2245" s="11" t="str">
        <f>IFERROR(VLOOKUP(Rule!J2245,lvl_2[],2,FALSE),"Нет")</f>
        <v>Ци Мень</v>
      </c>
      <c r="E2245" s="11" t="str">
        <f>IFERROR(VLOOKUP(Rule!K2245,lvl_3[],2,FALSE),"Нет")</f>
        <v>Анализ Дворца</v>
      </c>
      <c r="F2245" s="11" t="str">
        <f>IFERROR(INDEX(lvl_4[],MATCH(L2245,lvl_4[ID],0),MATCH(TEXT(K2245,"##0"),lvl_4[#Headers],0)),"Нет")</f>
        <v>Структуры</v>
      </c>
      <c r="G2245" s="11" t="str">
        <f>IFERROR(INDEX(lvl_5[],MATCH(M2245,lvl_5[ID],0),MATCH(_xlfn.CONCAT(TEXT(K2245,"##0"),"_",TEXT(L2245,"##0")),lvl_5[#Headers],0)),"Нет")</f>
        <v>ЗВ</v>
      </c>
      <c r="H2245" s="11" t="str">
        <f>IFERROR(INDEX(lvl_6[],MATCH(N2245,lvl_6[ID],0),MATCH(_xlfn.CONCAT(K2245,"_",L2245,"_",M2245),lvl_6[#Headers],0)),"Нет")</f>
        <v>ЗВ. Фаза Ци</v>
      </c>
      <c r="I2245" s="12">
        <v>1</v>
      </c>
      <c r="J2245" s="12">
        <v>2</v>
      </c>
      <c r="K2245" s="12">
        <v>2</v>
      </c>
      <c r="L2245" s="12">
        <v>1</v>
      </c>
      <c r="M2245" s="12">
        <v>2</v>
      </c>
      <c r="N2245" s="12">
        <v>1</v>
      </c>
      <c r="O2245" s="12">
        <f>COUNTIF($P$2:P2245,P2245)</f>
        <v>68</v>
      </c>
      <c r="P2245" s="12" t="str">
        <f t="shared" si="106"/>
        <v>122010201</v>
      </c>
      <c r="Q2245" s="12" t="str">
        <f t="shared" si="107"/>
        <v>1220102010068</v>
      </c>
      <c r="R2245" s="20" t="s">
        <v>1453</v>
      </c>
      <c r="S2245" s="20" t="s">
        <v>1839</v>
      </c>
      <c r="AW2245" s="12">
        <v>6</v>
      </c>
      <c r="BA2245" s="12" t="s">
        <v>912</v>
      </c>
      <c r="BG2245" s="21">
        <v>1</v>
      </c>
      <c r="BJ2245" s="12">
        <v>1</v>
      </c>
    </row>
    <row r="2246" spans="1:62" ht="30" x14ac:dyDescent="0.25">
      <c r="A2246" s="12">
        <v>1</v>
      </c>
      <c r="B2246" s="11" t="str">
        <f t="shared" si="108"/>
        <v>Общий расчет. Ци Мень. Анализ Дворца. Структуры. ЗВ. ЗВ. Фаза Ци</v>
      </c>
      <c r="C2246" s="11" t="str">
        <f>IFERROR(VLOOKUP(I2246,lvl_1[],2,FALSE),"Нет")</f>
        <v>Общий расчет</v>
      </c>
      <c r="D2246" s="11" t="str">
        <f>IFERROR(VLOOKUP(Rule!J2246,lvl_2[],2,FALSE),"Нет")</f>
        <v>Ци Мень</v>
      </c>
      <c r="E2246" s="11" t="str">
        <f>IFERROR(VLOOKUP(Rule!K2246,lvl_3[],2,FALSE),"Нет")</f>
        <v>Анализ Дворца</v>
      </c>
      <c r="F2246" s="11" t="str">
        <f>IFERROR(INDEX(lvl_4[],MATCH(L2246,lvl_4[ID],0),MATCH(TEXT(K2246,"##0"),lvl_4[#Headers],0)),"Нет")</f>
        <v>Структуры</v>
      </c>
      <c r="G2246" s="11" t="str">
        <f>IFERROR(INDEX(lvl_5[],MATCH(M2246,lvl_5[ID],0),MATCH(_xlfn.CONCAT(TEXT(K2246,"##0"),"_",TEXT(L2246,"##0")),lvl_5[#Headers],0)),"Нет")</f>
        <v>ЗВ</v>
      </c>
      <c r="H2246" s="11" t="str">
        <f>IFERROR(INDEX(lvl_6[],MATCH(N2246,lvl_6[ID],0),MATCH(_xlfn.CONCAT(K2246,"_",L2246,"_",M2246),lvl_6[#Headers],0)),"Нет")</f>
        <v>ЗВ. Фаза Ци</v>
      </c>
      <c r="I2246" s="12">
        <v>1</v>
      </c>
      <c r="J2246" s="12">
        <v>2</v>
      </c>
      <c r="K2246" s="12">
        <v>2</v>
      </c>
      <c r="L2246" s="12">
        <v>1</v>
      </c>
      <c r="M2246" s="12">
        <v>2</v>
      </c>
      <c r="N2246" s="12">
        <v>1</v>
      </c>
      <c r="O2246" s="12">
        <f>COUNTIF($P$2:P2246,P2246)</f>
        <v>69</v>
      </c>
      <c r="P2246" s="12" t="str">
        <f t="shared" si="106"/>
        <v>122010201</v>
      </c>
      <c r="Q2246" s="12" t="str">
        <f t="shared" si="107"/>
        <v>1220102010069</v>
      </c>
      <c r="R2246" s="20" t="s">
        <v>1453</v>
      </c>
      <c r="S2246" s="20" t="s">
        <v>1840</v>
      </c>
      <c r="AW2246" s="12">
        <v>6</v>
      </c>
      <c r="BA2246" s="12" t="s">
        <v>914</v>
      </c>
      <c r="BG2246" s="21">
        <v>1</v>
      </c>
      <c r="BJ2246" s="12">
        <v>1</v>
      </c>
    </row>
    <row r="2247" spans="1:62" ht="30" x14ac:dyDescent="0.25">
      <c r="A2247" s="12">
        <v>1</v>
      </c>
      <c r="B2247" s="11" t="str">
        <f t="shared" si="108"/>
        <v>Общий расчет. Ци Мень. Анализ Дворца. Структуры. ЗВ. ЗВ. Фаза Ци</v>
      </c>
      <c r="C2247" s="11" t="str">
        <f>IFERROR(VLOOKUP(I2247,lvl_1[],2,FALSE),"Нет")</f>
        <v>Общий расчет</v>
      </c>
      <c r="D2247" s="11" t="str">
        <f>IFERROR(VLOOKUP(Rule!J2247,lvl_2[],2,FALSE),"Нет")</f>
        <v>Ци Мень</v>
      </c>
      <c r="E2247" s="11" t="str">
        <f>IFERROR(VLOOKUP(Rule!K2247,lvl_3[],2,FALSE),"Нет")</f>
        <v>Анализ Дворца</v>
      </c>
      <c r="F2247" s="11" t="str">
        <f>IFERROR(INDEX(lvl_4[],MATCH(L2247,lvl_4[ID],0),MATCH(TEXT(K2247,"##0"),lvl_4[#Headers],0)),"Нет")</f>
        <v>Структуры</v>
      </c>
      <c r="G2247" s="11" t="str">
        <f>IFERROR(INDEX(lvl_5[],MATCH(M2247,lvl_5[ID],0),MATCH(_xlfn.CONCAT(TEXT(K2247,"##0"),"_",TEXT(L2247,"##0")),lvl_5[#Headers],0)),"Нет")</f>
        <v>ЗВ</v>
      </c>
      <c r="H2247" s="11" t="str">
        <f>IFERROR(INDEX(lvl_6[],MATCH(N2247,lvl_6[ID],0),MATCH(_xlfn.CONCAT(K2247,"_",L2247,"_",M2247),lvl_6[#Headers],0)),"Нет")</f>
        <v>ЗВ. Фаза Ци</v>
      </c>
      <c r="I2247" s="12">
        <v>1</v>
      </c>
      <c r="J2247" s="12">
        <v>2</v>
      </c>
      <c r="K2247" s="12">
        <v>2</v>
      </c>
      <c r="L2247" s="12">
        <v>1</v>
      </c>
      <c r="M2247" s="12">
        <v>2</v>
      </c>
      <c r="N2247" s="12">
        <v>1</v>
      </c>
      <c r="O2247" s="12">
        <f>COUNTIF($P$2:P2247,P2247)</f>
        <v>70</v>
      </c>
      <c r="P2247" s="12" t="str">
        <f t="shared" si="106"/>
        <v>122010201</v>
      </c>
      <c r="Q2247" s="12" t="str">
        <f t="shared" si="107"/>
        <v>1220102010070</v>
      </c>
      <c r="R2247" s="20" t="s">
        <v>1453</v>
      </c>
      <c r="S2247" s="20" t="s">
        <v>1841</v>
      </c>
      <c r="AW2247" s="12">
        <v>6</v>
      </c>
      <c r="BA2247" s="12" t="s">
        <v>916</v>
      </c>
      <c r="BG2247" s="21">
        <v>0.5</v>
      </c>
      <c r="BJ2247" s="12">
        <v>1</v>
      </c>
    </row>
    <row r="2248" spans="1:62" ht="30" x14ac:dyDescent="0.25">
      <c r="A2248" s="12">
        <v>1</v>
      </c>
      <c r="B2248" s="11" t="str">
        <f t="shared" si="108"/>
        <v>Общий расчет. Ци Мень. Анализ Дворца. Структуры. ЗВ. ЗВ. Фаза Ци</v>
      </c>
      <c r="C2248" s="11" t="str">
        <f>IFERROR(VLOOKUP(I2248,lvl_1[],2,FALSE),"Нет")</f>
        <v>Общий расчет</v>
      </c>
      <c r="D2248" s="11" t="str">
        <f>IFERROR(VLOOKUP(Rule!J2248,lvl_2[],2,FALSE),"Нет")</f>
        <v>Ци Мень</v>
      </c>
      <c r="E2248" s="11" t="str">
        <f>IFERROR(VLOOKUP(Rule!K2248,lvl_3[],2,FALSE),"Нет")</f>
        <v>Анализ Дворца</v>
      </c>
      <c r="F2248" s="11" t="str">
        <f>IFERROR(INDEX(lvl_4[],MATCH(L2248,lvl_4[ID],0),MATCH(TEXT(K2248,"##0"),lvl_4[#Headers],0)),"Нет")</f>
        <v>Структуры</v>
      </c>
      <c r="G2248" s="11" t="str">
        <f>IFERROR(INDEX(lvl_5[],MATCH(M2248,lvl_5[ID],0),MATCH(_xlfn.CONCAT(TEXT(K2248,"##0"),"_",TEXT(L2248,"##0")),lvl_5[#Headers],0)),"Нет")</f>
        <v>ЗВ</v>
      </c>
      <c r="H2248" s="11" t="str">
        <f>IFERROR(INDEX(lvl_6[],MATCH(N2248,lvl_6[ID],0),MATCH(_xlfn.CONCAT(K2248,"_",L2248,"_",M2248),lvl_6[#Headers],0)),"Нет")</f>
        <v>ЗВ. Фаза Ци</v>
      </c>
      <c r="I2248" s="12">
        <v>1</v>
      </c>
      <c r="J2248" s="12">
        <v>2</v>
      </c>
      <c r="K2248" s="12">
        <v>2</v>
      </c>
      <c r="L2248" s="12">
        <v>1</v>
      </c>
      <c r="M2248" s="12">
        <v>2</v>
      </c>
      <c r="N2248" s="12">
        <v>1</v>
      </c>
      <c r="O2248" s="12">
        <f>COUNTIF($P$2:P2248,P2248)</f>
        <v>71</v>
      </c>
      <c r="P2248" s="12" t="str">
        <f t="shared" si="106"/>
        <v>122010201</v>
      </c>
      <c r="Q2248" s="12" t="str">
        <f t="shared" si="107"/>
        <v>1220102010071</v>
      </c>
      <c r="R2248" s="20" t="s">
        <v>1453</v>
      </c>
      <c r="S2248" s="20" t="s">
        <v>1842</v>
      </c>
      <c r="AW2248" s="12">
        <v>6</v>
      </c>
      <c r="BA2248" s="12" t="s">
        <v>899</v>
      </c>
      <c r="BG2248" s="22" t="s">
        <v>1109</v>
      </c>
      <c r="BJ2248" s="12">
        <v>1</v>
      </c>
    </row>
    <row r="2249" spans="1:62" ht="30" x14ac:dyDescent="0.25">
      <c r="A2249" s="12">
        <v>1</v>
      </c>
      <c r="B2249" s="11" t="str">
        <f t="shared" si="108"/>
        <v>Общий расчет. Ци Мень. Анализ Дворца. Структуры. ЗВ. ЗВ. Фаза Ци</v>
      </c>
      <c r="C2249" s="11" t="str">
        <f>IFERROR(VLOOKUP(I2249,lvl_1[],2,FALSE),"Нет")</f>
        <v>Общий расчет</v>
      </c>
      <c r="D2249" s="11" t="str">
        <f>IFERROR(VLOOKUP(Rule!J2249,lvl_2[],2,FALSE),"Нет")</f>
        <v>Ци Мень</v>
      </c>
      <c r="E2249" s="11" t="str">
        <f>IFERROR(VLOOKUP(Rule!K2249,lvl_3[],2,FALSE),"Нет")</f>
        <v>Анализ Дворца</v>
      </c>
      <c r="F2249" s="11" t="str">
        <f>IFERROR(INDEX(lvl_4[],MATCH(L2249,lvl_4[ID],0),MATCH(TEXT(K2249,"##0"),lvl_4[#Headers],0)),"Нет")</f>
        <v>Структуры</v>
      </c>
      <c r="G2249" s="11" t="str">
        <f>IFERROR(INDEX(lvl_5[],MATCH(M2249,lvl_5[ID],0),MATCH(_xlfn.CONCAT(TEXT(K2249,"##0"),"_",TEXT(L2249,"##0")),lvl_5[#Headers],0)),"Нет")</f>
        <v>ЗВ</v>
      </c>
      <c r="H2249" s="11" t="str">
        <f>IFERROR(INDEX(lvl_6[],MATCH(N2249,lvl_6[ID],0),MATCH(_xlfn.CONCAT(K2249,"_",L2249,"_",M2249),lvl_6[#Headers],0)),"Нет")</f>
        <v>ЗВ. Фаза Ци</v>
      </c>
      <c r="I2249" s="12">
        <v>1</v>
      </c>
      <c r="J2249" s="12">
        <v>2</v>
      </c>
      <c r="K2249" s="12">
        <v>2</v>
      </c>
      <c r="L2249" s="12">
        <v>1</v>
      </c>
      <c r="M2249" s="12">
        <v>2</v>
      </c>
      <c r="N2249" s="12">
        <v>1</v>
      </c>
      <c r="O2249" s="12">
        <f>COUNTIF($P$2:P2249,P2249)</f>
        <v>72</v>
      </c>
      <c r="P2249" s="12" t="str">
        <f t="shared" si="106"/>
        <v>122010201</v>
      </c>
      <c r="Q2249" s="12" t="str">
        <f t="shared" si="107"/>
        <v>1220102010072</v>
      </c>
      <c r="R2249" s="20" t="s">
        <v>1453</v>
      </c>
      <c r="S2249" s="20" t="s">
        <v>1843</v>
      </c>
      <c r="AW2249" s="12">
        <v>6</v>
      </c>
      <c r="BA2249" s="12" t="s">
        <v>901</v>
      </c>
      <c r="BG2249" s="21">
        <v>0.15</v>
      </c>
      <c r="BJ2249" s="12">
        <v>1</v>
      </c>
    </row>
    <row r="2250" spans="1:62" ht="30" x14ac:dyDescent="0.25">
      <c r="A2250" s="12">
        <v>1</v>
      </c>
      <c r="B2250" s="11" t="str">
        <f t="shared" si="108"/>
        <v>Общий расчет. Ци Мень. Анализ Дворца. Структуры. ЗВ. ЗВ. Фаза Ци</v>
      </c>
      <c r="C2250" s="11" t="str">
        <f>IFERROR(VLOOKUP(I2250,lvl_1[],2,FALSE),"Нет")</f>
        <v>Общий расчет</v>
      </c>
      <c r="D2250" s="11" t="str">
        <f>IFERROR(VLOOKUP(Rule!J2250,lvl_2[],2,FALSE),"Нет")</f>
        <v>Ци Мень</v>
      </c>
      <c r="E2250" s="11" t="str">
        <f>IFERROR(VLOOKUP(Rule!K2250,lvl_3[],2,FALSE),"Нет")</f>
        <v>Анализ Дворца</v>
      </c>
      <c r="F2250" s="11" t="str">
        <f>IFERROR(INDEX(lvl_4[],MATCH(L2250,lvl_4[ID],0),MATCH(TEXT(K2250,"##0"),lvl_4[#Headers],0)),"Нет")</f>
        <v>Структуры</v>
      </c>
      <c r="G2250" s="11" t="str">
        <f>IFERROR(INDEX(lvl_5[],MATCH(M2250,lvl_5[ID],0),MATCH(_xlfn.CONCAT(TEXT(K2250,"##0"),"_",TEXT(L2250,"##0")),lvl_5[#Headers],0)),"Нет")</f>
        <v>ЗВ</v>
      </c>
      <c r="H2250" s="11" t="str">
        <f>IFERROR(INDEX(lvl_6[],MATCH(N2250,lvl_6[ID],0),MATCH(_xlfn.CONCAT(K2250,"_",L2250,"_",M2250),lvl_6[#Headers],0)),"Нет")</f>
        <v>ЗВ. Фаза Ци</v>
      </c>
      <c r="I2250" s="12">
        <v>1</v>
      </c>
      <c r="J2250" s="12">
        <v>2</v>
      </c>
      <c r="K2250" s="12">
        <v>2</v>
      </c>
      <c r="L2250" s="12">
        <v>1</v>
      </c>
      <c r="M2250" s="12">
        <v>2</v>
      </c>
      <c r="N2250" s="12">
        <v>1</v>
      </c>
      <c r="O2250" s="12">
        <f>COUNTIF($P$2:P2250,P2250)</f>
        <v>73</v>
      </c>
      <c r="P2250" s="12" t="str">
        <f t="shared" si="106"/>
        <v>122010201</v>
      </c>
      <c r="Q2250" s="12" t="str">
        <f t="shared" si="107"/>
        <v>1220102010073</v>
      </c>
      <c r="R2250" s="20" t="s">
        <v>1453</v>
      </c>
      <c r="S2250" s="20" t="s">
        <v>1844</v>
      </c>
      <c r="AW2250" s="12">
        <v>6</v>
      </c>
      <c r="BA2250" s="12" t="s">
        <v>903</v>
      </c>
      <c r="BG2250" s="21">
        <v>0</v>
      </c>
      <c r="BJ2250" s="12">
        <v>1</v>
      </c>
    </row>
    <row r="2251" spans="1:62" ht="30" x14ac:dyDescent="0.25">
      <c r="A2251" s="12">
        <v>1</v>
      </c>
      <c r="B2251" s="11" t="str">
        <f t="shared" si="108"/>
        <v>Общий расчет. Ци Мень. Анализ Дворца. Структуры. ЗВ. ЗВ. Фаза Ци</v>
      </c>
      <c r="C2251" s="11" t="str">
        <f>IFERROR(VLOOKUP(I2251,lvl_1[],2,FALSE),"Нет")</f>
        <v>Общий расчет</v>
      </c>
      <c r="D2251" s="11" t="str">
        <f>IFERROR(VLOOKUP(Rule!J2251,lvl_2[],2,FALSE),"Нет")</f>
        <v>Ци Мень</v>
      </c>
      <c r="E2251" s="11" t="str">
        <f>IFERROR(VLOOKUP(Rule!K2251,lvl_3[],2,FALSE),"Нет")</f>
        <v>Анализ Дворца</v>
      </c>
      <c r="F2251" s="11" t="str">
        <f>IFERROR(INDEX(lvl_4[],MATCH(L2251,lvl_4[ID],0),MATCH(TEXT(K2251,"##0"),lvl_4[#Headers],0)),"Нет")</f>
        <v>Структуры</v>
      </c>
      <c r="G2251" s="11" t="str">
        <f>IFERROR(INDEX(lvl_5[],MATCH(M2251,lvl_5[ID],0),MATCH(_xlfn.CONCAT(TEXT(K2251,"##0"),"_",TEXT(L2251,"##0")),lvl_5[#Headers],0)),"Нет")</f>
        <v>ЗВ</v>
      </c>
      <c r="H2251" s="11" t="str">
        <f>IFERROR(INDEX(lvl_6[],MATCH(N2251,lvl_6[ID],0),MATCH(_xlfn.CONCAT(K2251,"_",L2251,"_",M2251),lvl_6[#Headers],0)),"Нет")</f>
        <v>ЗВ. Фаза Ци</v>
      </c>
      <c r="I2251" s="12">
        <v>1</v>
      </c>
      <c r="J2251" s="12">
        <v>2</v>
      </c>
      <c r="K2251" s="12">
        <v>2</v>
      </c>
      <c r="L2251" s="12">
        <v>1</v>
      </c>
      <c r="M2251" s="12">
        <v>2</v>
      </c>
      <c r="N2251" s="12">
        <v>1</v>
      </c>
      <c r="O2251" s="12">
        <f>COUNTIF($P$2:P2251,P2251)</f>
        <v>74</v>
      </c>
      <c r="P2251" s="12" t="str">
        <f t="shared" si="106"/>
        <v>122010201</v>
      </c>
      <c r="Q2251" s="12" t="str">
        <f t="shared" si="107"/>
        <v>1220102010074</v>
      </c>
      <c r="R2251" s="20" t="s">
        <v>1453</v>
      </c>
      <c r="S2251" s="20" t="s">
        <v>1845</v>
      </c>
      <c r="AW2251" s="12">
        <v>6</v>
      </c>
      <c r="BA2251" s="12" t="s">
        <v>905</v>
      </c>
      <c r="BG2251" s="21">
        <v>0.5</v>
      </c>
      <c r="BJ2251" s="12">
        <v>1</v>
      </c>
    </row>
    <row r="2252" spans="1:62" ht="30" x14ac:dyDescent="0.25">
      <c r="A2252" s="12">
        <v>1</v>
      </c>
      <c r="B2252" s="11" t="str">
        <f t="shared" si="108"/>
        <v>Общий расчет. Ци Мень. Анализ Дворца. Структуры. ЗВ. ЗВ. Фаза Ци</v>
      </c>
      <c r="C2252" s="11" t="str">
        <f>IFERROR(VLOOKUP(I2252,lvl_1[],2,FALSE),"Нет")</f>
        <v>Общий расчет</v>
      </c>
      <c r="D2252" s="11" t="str">
        <f>IFERROR(VLOOKUP(Rule!J2252,lvl_2[],2,FALSE),"Нет")</f>
        <v>Ци Мень</v>
      </c>
      <c r="E2252" s="11" t="str">
        <f>IFERROR(VLOOKUP(Rule!K2252,lvl_3[],2,FALSE),"Нет")</f>
        <v>Анализ Дворца</v>
      </c>
      <c r="F2252" s="11" t="str">
        <f>IFERROR(INDEX(lvl_4[],MATCH(L2252,lvl_4[ID],0),MATCH(TEXT(K2252,"##0"),lvl_4[#Headers],0)),"Нет")</f>
        <v>Структуры</v>
      </c>
      <c r="G2252" s="11" t="str">
        <f>IFERROR(INDEX(lvl_5[],MATCH(M2252,lvl_5[ID],0),MATCH(_xlfn.CONCAT(TEXT(K2252,"##0"),"_",TEXT(L2252,"##0")),lvl_5[#Headers],0)),"Нет")</f>
        <v>ЗВ</v>
      </c>
      <c r="H2252" s="11" t="str">
        <f>IFERROR(INDEX(lvl_6[],MATCH(N2252,lvl_6[ID],0),MATCH(_xlfn.CONCAT(K2252,"_",L2252,"_",M2252),lvl_6[#Headers],0)),"Нет")</f>
        <v>ЗВ. Фаза Ци</v>
      </c>
      <c r="I2252" s="12">
        <v>1</v>
      </c>
      <c r="J2252" s="12">
        <v>2</v>
      </c>
      <c r="K2252" s="12">
        <v>2</v>
      </c>
      <c r="L2252" s="12">
        <v>1</v>
      </c>
      <c r="M2252" s="12">
        <v>2</v>
      </c>
      <c r="N2252" s="12">
        <v>1</v>
      </c>
      <c r="O2252" s="12">
        <f>COUNTIF($P$2:P2252,P2252)</f>
        <v>75</v>
      </c>
      <c r="P2252" s="12" t="str">
        <f t="shared" si="106"/>
        <v>122010201</v>
      </c>
      <c r="Q2252" s="12" t="str">
        <f t="shared" si="107"/>
        <v>1220102010075</v>
      </c>
      <c r="R2252" s="20" t="s">
        <v>1453</v>
      </c>
      <c r="S2252" s="20" t="s">
        <v>1846</v>
      </c>
      <c r="AW2252" s="12">
        <v>6</v>
      </c>
      <c r="BA2252" s="12" t="s">
        <v>907</v>
      </c>
      <c r="BG2252" s="21">
        <v>0</v>
      </c>
      <c r="BJ2252" s="12">
        <v>1</v>
      </c>
    </row>
    <row r="2253" spans="1:62" ht="30" x14ac:dyDescent="0.25">
      <c r="A2253" s="12">
        <v>1</v>
      </c>
      <c r="B2253" s="11" t="str">
        <f t="shared" si="108"/>
        <v>Общий расчет. Ци Мень. Анализ Дворца. Структуры. ЗВ. ЗВ. Фаза Ци</v>
      </c>
      <c r="C2253" s="11" t="str">
        <f>IFERROR(VLOOKUP(I2253,lvl_1[],2,FALSE),"Нет")</f>
        <v>Общий расчет</v>
      </c>
      <c r="D2253" s="11" t="str">
        <f>IFERROR(VLOOKUP(Rule!J2253,lvl_2[],2,FALSE),"Нет")</f>
        <v>Ци Мень</v>
      </c>
      <c r="E2253" s="11" t="str">
        <f>IFERROR(VLOOKUP(Rule!K2253,lvl_3[],2,FALSE),"Нет")</f>
        <v>Анализ Дворца</v>
      </c>
      <c r="F2253" s="11" t="str">
        <f>IFERROR(INDEX(lvl_4[],MATCH(L2253,lvl_4[ID],0),MATCH(TEXT(K2253,"##0"),lvl_4[#Headers],0)),"Нет")</f>
        <v>Структуры</v>
      </c>
      <c r="G2253" s="11" t="str">
        <f>IFERROR(INDEX(lvl_5[],MATCH(M2253,lvl_5[ID],0),MATCH(_xlfn.CONCAT(TEXT(K2253,"##0"),"_",TEXT(L2253,"##0")),lvl_5[#Headers],0)),"Нет")</f>
        <v>ЗВ</v>
      </c>
      <c r="H2253" s="11" t="str">
        <f>IFERROR(INDEX(lvl_6[],MATCH(N2253,lvl_6[ID],0),MATCH(_xlfn.CONCAT(K2253,"_",L2253,"_",M2253),lvl_6[#Headers],0)),"Нет")</f>
        <v>ЗВ. Фаза Ци</v>
      </c>
      <c r="I2253" s="12">
        <v>1</v>
      </c>
      <c r="J2253" s="12">
        <v>2</v>
      </c>
      <c r="K2253" s="12">
        <v>2</v>
      </c>
      <c r="L2253" s="12">
        <v>1</v>
      </c>
      <c r="M2253" s="12">
        <v>2</v>
      </c>
      <c r="N2253" s="12">
        <v>1</v>
      </c>
      <c r="O2253" s="12">
        <f>COUNTIF($P$2:P2253,P2253)</f>
        <v>76</v>
      </c>
      <c r="P2253" s="12" t="str">
        <f t="shared" si="106"/>
        <v>122010201</v>
      </c>
      <c r="Q2253" s="12" t="str">
        <f t="shared" si="107"/>
        <v>1220102010076</v>
      </c>
      <c r="R2253" s="20" t="s">
        <v>1453</v>
      </c>
      <c r="S2253" s="20" t="s">
        <v>1847</v>
      </c>
      <c r="AW2253" s="12">
        <v>6</v>
      </c>
      <c r="BA2253" s="12" t="s">
        <v>908</v>
      </c>
      <c r="BG2253" s="21">
        <v>0.5</v>
      </c>
      <c r="BJ2253" s="12">
        <v>1</v>
      </c>
    </row>
    <row r="2254" spans="1:62" ht="30" x14ac:dyDescent="0.25">
      <c r="A2254" s="12">
        <v>1</v>
      </c>
      <c r="B2254" s="11" t="str">
        <f t="shared" si="108"/>
        <v>Общий расчет. Ци Мень. Анализ Дворца. Структуры. ЗВ. ЗВ. Фаза Ци</v>
      </c>
      <c r="C2254" s="11" t="str">
        <f>IFERROR(VLOOKUP(I2254,lvl_1[],2,FALSE),"Нет")</f>
        <v>Общий расчет</v>
      </c>
      <c r="D2254" s="11" t="str">
        <f>IFERROR(VLOOKUP(Rule!J2254,lvl_2[],2,FALSE),"Нет")</f>
        <v>Ци Мень</v>
      </c>
      <c r="E2254" s="11" t="str">
        <f>IFERROR(VLOOKUP(Rule!K2254,lvl_3[],2,FALSE),"Нет")</f>
        <v>Анализ Дворца</v>
      </c>
      <c r="F2254" s="11" t="str">
        <f>IFERROR(INDEX(lvl_4[],MATCH(L2254,lvl_4[ID],0),MATCH(TEXT(K2254,"##0"),lvl_4[#Headers],0)),"Нет")</f>
        <v>Структуры</v>
      </c>
      <c r="G2254" s="11" t="str">
        <f>IFERROR(INDEX(lvl_5[],MATCH(M2254,lvl_5[ID],0),MATCH(_xlfn.CONCAT(TEXT(K2254,"##0"),"_",TEXT(L2254,"##0")),lvl_5[#Headers],0)),"Нет")</f>
        <v>ЗВ</v>
      </c>
      <c r="H2254" s="11" t="str">
        <f>IFERROR(INDEX(lvl_6[],MATCH(N2254,lvl_6[ID],0),MATCH(_xlfn.CONCAT(K2254,"_",L2254,"_",M2254),lvl_6[#Headers],0)),"Нет")</f>
        <v>ЗВ. Фаза Ци</v>
      </c>
      <c r="I2254" s="12">
        <v>1</v>
      </c>
      <c r="J2254" s="12">
        <v>2</v>
      </c>
      <c r="K2254" s="12">
        <v>2</v>
      </c>
      <c r="L2254" s="12">
        <v>1</v>
      </c>
      <c r="M2254" s="12">
        <v>2</v>
      </c>
      <c r="N2254" s="12">
        <v>1</v>
      </c>
      <c r="O2254" s="12">
        <f>COUNTIF($P$2:P2254,P2254)</f>
        <v>77</v>
      </c>
      <c r="P2254" s="12" t="str">
        <f t="shared" si="106"/>
        <v>122010201</v>
      </c>
      <c r="Q2254" s="12" t="str">
        <f t="shared" si="107"/>
        <v>1220102010077</v>
      </c>
      <c r="R2254" s="20" t="s">
        <v>1453</v>
      </c>
      <c r="S2254" s="20" t="s">
        <v>1848</v>
      </c>
      <c r="AW2254" s="12">
        <v>6</v>
      </c>
      <c r="BA2254" s="12" t="s">
        <v>910</v>
      </c>
      <c r="BG2254" s="21">
        <v>0.5</v>
      </c>
      <c r="BJ2254" s="12">
        <v>1</v>
      </c>
    </row>
    <row r="2255" spans="1:62" ht="30" x14ac:dyDescent="0.25">
      <c r="A2255" s="12">
        <v>1</v>
      </c>
      <c r="B2255" s="11" t="str">
        <f t="shared" si="108"/>
        <v>Общий расчет. Ци Мень. Анализ Дворца. Структуры. ЗВ. ЗВ. Фаза Ци</v>
      </c>
      <c r="C2255" s="11" t="str">
        <f>IFERROR(VLOOKUP(I2255,lvl_1[],2,FALSE),"Нет")</f>
        <v>Общий расчет</v>
      </c>
      <c r="D2255" s="11" t="str">
        <f>IFERROR(VLOOKUP(Rule!J2255,lvl_2[],2,FALSE),"Нет")</f>
        <v>Ци Мень</v>
      </c>
      <c r="E2255" s="11" t="str">
        <f>IFERROR(VLOOKUP(Rule!K2255,lvl_3[],2,FALSE),"Нет")</f>
        <v>Анализ Дворца</v>
      </c>
      <c r="F2255" s="11" t="str">
        <f>IFERROR(INDEX(lvl_4[],MATCH(L2255,lvl_4[ID],0),MATCH(TEXT(K2255,"##0"),lvl_4[#Headers],0)),"Нет")</f>
        <v>Структуры</v>
      </c>
      <c r="G2255" s="11" t="str">
        <f>IFERROR(INDEX(lvl_5[],MATCH(M2255,lvl_5[ID],0),MATCH(_xlfn.CONCAT(TEXT(K2255,"##0"),"_",TEXT(L2255,"##0")),lvl_5[#Headers],0)),"Нет")</f>
        <v>ЗВ</v>
      </c>
      <c r="H2255" s="11" t="str">
        <f>IFERROR(INDEX(lvl_6[],MATCH(N2255,lvl_6[ID],0),MATCH(_xlfn.CONCAT(K2255,"_",L2255,"_",M2255),lvl_6[#Headers],0)),"Нет")</f>
        <v>ЗВ. Фаза Ци</v>
      </c>
      <c r="I2255" s="12">
        <v>1</v>
      </c>
      <c r="J2255" s="12">
        <v>2</v>
      </c>
      <c r="K2255" s="12">
        <v>2</v>
      </c>
      <c r="L2255" s="12">
        <v>1</v>
      </c>
      <c r="M2255" s="12">
        <v>2</v>
      </c>
      <c r="N2255" s="12">
        <v>1</v>
      </c>
      <c r="O2255" s="12">
        <f>COUNTIF($P$2:P2255,P2255)</f>
        <v>78</v>
      </c>
      <c r="P2255" s="12" t="str">
        <f t="shared" si="106"/>
        <v>122010201</v>
      </c>
      <c r="Q2255" s="12" t="str">
        <f t="shared" si="107"/>
        <v>1220102010078</v>
      </c>
      <c r="R2255" s="20" t="s">
        <v>1453</v>
      </c>
      <c r="S2255" s="20" t="s">
        <v>1849</v>
      </c>
      <c r="AW2255" s="12">
        <v>6</v>
      </c>
      <c r="BA2255" s="12" t="s">
        <v>912</v>
      </c>
      <c r="BG2255" s="21">
        <v>0</v>
      </c>
      <c r="BJ2255" s="12">
        <v>1</v>
      </c>
    </row>
    <row r="2256" spans="1:62" ht="30" x14ac:dyDescent="0.25">
      <c r="A2256" s="12">
        <v>1</v>
      </c>
      <c r="B2256" s="11" t="str">
        <f t="shared" si="108"/>
        <v>Общий расчет. Ци Мень. Анализ Дворца. Структуры. ЗВ. ЗВ. Фаза Ци</v>
      </c>
      <c r="C2256" s="11" t="str">
        <f>IFERROR(VLOOKUP(I2256,lvl_1[],2,FALSE),"Нет")</f>
        <v>Общий расчет</v>
      </c>
      <c r="D2256" s="11" t="str">
        <f>IFERROR(VLOOKUP(Rule!J2256,lvl_2[],2,FALSE),"Нет")</f>
        <v>Ци Мень</v>
      </c>
      <c r="E2256" s="11" t="str">
        <f>IFERROR(VLOOKUP(Rule!K2256,lvl_3[],2,FALSE),"Нет")</f>
        <v>Анализ Дворца</v>
      </c>
      <c r="F2256" s="11" t="str">
        <f>IFERROR(INDEX(lvl_4[],MATCH(L2256,lvl_4[ID],0),MATCH(TEXT(K2256,"##0"),lvl_4[#Headers],0)),"Нет")</f>
        <v>Структуры</v>
      </c>
      <c r="G2256" s="11" t="str">
        <f>IFERROR(INDEX(lvl_5[],MATCH(M2256,lvl_5[ID],0),MATCH(_xlfn.CONCAT(TEXT(K2256,"##0"),"_",TEXT(L2256,"##0")),lvl_5[#Headers],0)),"Нет")</f>
        <v>ЗВ</v>
      </c>
      <c r="H2256" s="11" t="str">
        <f>IFERROR(INDEX(lvl_6[],MATCH(N2256,lvl_6[ID],0),MATCH(_xlfn.CONCAT(K2256,"_",L2256,"_",M2256),lvl_6[#Headers],0)),"Нет")</f>
        <v>ЗВ. Фаза Ци</v>
      </c>
      <c r="I2256" s="12">
        <v>1</v>
      </c>
      <c r="J2256" s="12">
        <v>2</v>
      </c>
      <c r="K2256" s="12">
        <v>2</v>
      </c>
      <c r="L2256" s="12">
        <v>1</v>
      </c>
      <c r="M2256" s="12">
        <v>2</v>
      </c>
      <c r="N2256" s="12">
        <v>1</v>
      </c>
      <c r="O2256" s="12">
        <f>COUNTIF($P$2:P2256,P2256)</f>
        <v>79</v>
      </c>
      <c r="P2256" s="12" t="str">
        <f t="shared" si="106"/>
        <v>122010201</v>
      </c>
      <c r="Q2256" s="12" t="str">
        <f t="shared" si="107"/>
        <v>1220102010079</v>
      </c>
      <c r="R2256" s="20" t="s">
        <v>1453</v>
      </c>
      <c r="S2256" s="20" t="s">
        <v>1850</v>
      </c>
      <c r="AW2256" s="12">
        <v>6</v>
      </c>
      <c r="BA2256" s="12" t="s">
        <v>914</v>
      </c>
      <c r="BG2256" s="21">
        <v>1</v>
      </c>
      <c r="BJ2256" s="12">
        <v>1</v>
      </c>
    </row>
    <row r="2257" spans="1:62" ht="30" x14ac:dyDescent="0.25">
      <c r="A2257" s="12">
        <v>1</v>
      </c>
      <c r="B2257" s="11" t="str">
        <f t="shared" si="108"/>
        <v>Общий расчет. Ци Мень. Анализ Дворца. Структуры. ЗВ. ЗВ. Фаза Ци</v>
      </c>
      <c r="C2257" s="11" t="str">
        <f>IFERROR(VLOOKUP(I2257,lvl_1[],2,FALSE),"Нет")</f>
        <v>Общий расчет</v>
      </c>
      <c r="D2257" s="11" t="str">
        <f>IFERROR(VLOOKUP(Rule!J2257,lvl_2[],2,FALSE),"Нет")</f>
        <v>Ци Мень</v>
      </c>
      <c r="E2257" s="11" t="str">
        <f>IFERROR(VLOOKUP(Rule!K2257,lvl_3[],2,FALSE),"Нет")</f>
        <v>Анализ Дворца</v>
      </c>
      <c r="F2257" s="11" t="str">
        <f>IFERROR(INDEX(lvl_4[],MATCH(L2257,lvl_4[ID],0),MATCH(TEXT(K2257,"##0"),lvl_4[#Headers],0)),"Нет")</f>
        <v>Структуры</v>
      </c>
      <c r="G2257" s="11" t="str">
        <f>IFERROR(INDEX(lvl_5[],MATCH(M2257,lvl_5[ID],0),MATCH(_xlfn.CONCAT(TEXT(K2257,"##0"),"_",TEXT(L2257,"##0")),lvl_5[#Headers],0)),"Нет")</f>
        <v>ЗВ</v>
      </c>
      <c r="H2257" s="11" t="str">
        <f>IFERROR(INDEX(lvl_6[],MATCH(N2257,lvl_6[ID],0),MATCH(_xlfn.CONCAT(K2257,"_",L2257,"_",M2257),lvl_6[#Headers],0)),"Нет")</f>
        <v>ЗВ. Фаза Ци</v>
      </c>
      <c r="I2257" s="12">
        <v>1</v>
      </c>
      <c r="J2257" s="12">
        <v>2</v>
      </c>
      <c r="K2257" s="12">
        <v>2</v>
      </c>
      <c r="L2257" s="12">
        <v>1</v>
      </c>
      <c r="M2257" s="12">
        <v>2</v>
      </c>
      <c r="N2257" s="12">
        <v>1</v>
      </c>
      <c r="O2257" s="12">
        <f>COUNTIF($P$2:P2257,P2257)</f>
        <v>80</v>
      </c>
      <c r="P2257" s="12" t="str">
        <f t="shared" si="106"/>
        <v>122010201</v>
      </c>
      <c r="Q2257" s="12" t="str">
        <f t="shared" si="107"/>
        <v>1220102010080</v>
      </c>
      <c r="R2257" s="20" t="s">
        <v>1453</v>
      </c>
      <c r="S2257" s="20" t="s">
        <v>1851</v>
      </c>
      <c r="AW2257" s="12">
        <v>6</v>
      </c>
      <c r="BA2257" s="12" t="s">
        <v>916</v>
      </c>
      <c r="BG2257" s="22" t="s">
        <v>1109</v>
      </c>
      <c r="BJ2257" s="12">
        <v>1</v>
      </c>
    </row>
    <row r="2258" spans="1:62" ht="30" x14ac:dyDescent="0.25">
      <c r="A2258" s="12">
        <v>1</v>
      </c>
      <c r="B2258" s="11" t="str">
        <f t="shared" si="108"/>
        <v>Общий расчет. Ци Мень. Анализ Дворца. Структуры. ЗВ. ЗВ. Фаза Ци</v>
      </c>
      <c r="C2258" s="11" t="str">
        <f>IFERROR(VLOOKUP(I2258,lvl_1[],2,FALSE),"Нет")</f>
        <v>Общий расчет</v>
      </c>
      <c r="D2258" s="11" t="str">
        <f>IFERROR(VLOOKUP(Rule!J2258,lvl_2[],2,FALSE),"Нет")</f>
        <v>Ци Мень</v>
      </c>
      <c r="E2258" s="11" t="str">
        <f>IFERROR(VLOOKUP(Rule!K2258,lvl_3[],2,FALSE),"Нет")</f>
        <v>Анализ Дворца</v>
      </c>
      <c r="F2258" s="11" t="str">
        <f>IFERROR(INDEX(lvl_4[],MATCH(L2258,lvl_4[ID],0),MATCH(TEXT(K2258,"##0"),lvl_4[#Headers],0)),"Нет")</f>
        <v>Структуры</v>
      </c>
      <c r="G2258" s="11" t="str">
        <f>IFERROR(INDEX(lvl_5[],MATCH(M2258,lvl_5[ID],0),MATCH(_xlfn.CONCAT(TEXT(K2258,"##0"),"_",TEXT(L2258,"##0")),lvl_5[#Headers],0)),"Нет")</f>
        <v>ЗВ</v>
      </c>
      <c r="H2258" s="11" t="str">
        <f>IFERROR(INDEX(lvl_6[],MATCH(N2258,lvl_6[ID],0),MATCH(_xlfn.CONCAT(K2258,"_",L2258,"_",M2258),lvl_6[#Headers],0)),"Нет")</f>
        <v>ЗВ. Фаза Ци</v>
      </c>
      <c r="I2258" s="12">
        <v>1</v>
      </c>
      <c r="J2258" s="12">
        <v>2</v>
      </c>
      <c r="K2258" s="12">
        <v>2</v>
      </c>
      <c r="L2258" s="12">
        <v>1</v>
      </c>
      <c r="M2258" s="12">
        <v>2</v>
      </c>
      <c r="N2258" s="12">
        <v>1</v>
      </c>
      <c r="O2258" s="12">
        <f>COUNTIF($P$2:P2258,P2258)</f>
        <v>81</v>
      </c>
      <c r="P2258" s="12" t="str">
        <f t="shared" si="106"/>
        <v>122010201</v>
      </c>
      <c r="Q2258" s="12" t="str">
        <f t="shared" si="107"/>
        <v>1220102010081</v>
      </c>
      <c r="R2258" s="20" t="s">
        <v>1453</v>
      </c>
      <c r="S2258" s="20" t="s">
        <v>1852</v>
      </c>
      <c r="AW2258" s="12">
        <v>1</v>
      </c>
      <c r="BA2258" s="12" t="s">
        <v>899</v>
      </c>
      <c r="BG2258" s="21">
        <v>0</v>
      </c>
      <c r="BJ2258" s="12">
        <v>1</v>
      </c>
    </row>
    <row r="2259" spans="1:62" ht="30" x14ac:dyDescent="0.25">
      <c r="A2259" s="12">
        <v>1</v>
      </c>
      <c r="B2259" s="11" t="str">
        <f t="shared" si="108"/>
        <v>Общий расчет. Ци Мень. Анализ Дворца. Структуры. ЗВ. ЗВ. Фаза Ци</v>
      </c>
      <c r="C2259" s="11" t="str">
        <f>IFERROR(VLOOKUP(I2259,lvl_1[],2,FALSE),"Нет")</f>
        <v>Общий расчет</v>
      </c>
      <c r="D2259" s="11" t="str">
        <f>IFERROR(VLOOKUP(Rule!J2259,lvl_2[],2,FALSE),"Нет")</f>
        <v>Ци Мень</v>
      </c>
      <c r="E2259" s="11" t="str">
        <f>IFERROR(VLOOKUP(Rule!K2259,lvl_3[],2,FALSE),"Нет")</f>
        <v>Анализ Дворца</v>
      </c>
      <c r="F2259" s="11" t="str">
        <f>IFERROR(INDEX(lvl_4[],MATCH(L2259,lvl_4[ID],0),MATCH(TEXT(K2259,"##0"),lvl_4[#Headers],0)),"Нет")</f>
        <v>Структуры</v>
      </c>
      <c r="G2259" s="11" t="str">
        <f>IFERROR(INDEX(lvl_5[],MATCH(M2259,lvl_5[ID],0),MATCH(_xlfn.CONCAT(TEXT(K2259,"##0"),"_",TEXT(L2259,"##0")),lvl_5[#Headers],0)),"Нет")</f>
        <v>ЗВ</v>
      </c>
      <c r="H2259" s="11" t="str">
        <f>IFERROR(INDEX(lvl_6[],MATCH(N2259,lvl_6[ID],0),MATCH(_xlfn.CONCAT(K2259,"_",L2259,"_",M2259),lvl_6[#Headers],0)),"Нет")</f>
        <v>ЗВ. Фаза Ци</v>
      </c>
      <c r="I2259" s="12">
        <v>1</v>
      </c>
      <c r="J2259" s="12">
        <v>2</v>
      </c>
      <c r="K2259" s="12">
        <v>2</v>
      </c>
      <c r="L2259" s="12">
        <v>1</v>
      </c>
      <c r="M2259" s="12">
        <v>2</v>
      </c>
      <c r="N2259" s="12">
        <v>1</v>
      </c>
      <c r="O2259" s="12">
        <f>COUNTIF($P$2:P2259,P2259)</f>
        <v>82</v>
      </c>
      <c r="P2259" s="12" t="str">
        <f t="shared" si="106"/>
        <v>122010201</v>
      </c>
      <c r="Q2259" s="12" t="str">
        <f t="shared" si="107"/>
        <v>1220102010082</v>
      </c>
      <c r="R2259" s="20" t="s">
        <v>1453</v>
      </c>
      <c r="S2259" s="20" t="s">
        <v>1853</v>
      </c>
      <c r="AW2259" s="12">
        <v>1</v>
      </c>
      <c r="BA2259" s="12" t="s">
        <v>901</v>
      </c>
      <c r="BG2259" s="21">
        <v>0.5</v>
      </c>
      <c r="BJ2259" s="12">
        <v>1</v>
      </c>
    </row>
    <row r="2260" spans="1:62" ht="30" x14ac:dyDescent="0.25">
      <c r="A2260" s="12">
        <v>1</v>
      </c>
      <c r="B2260" s="11" t="str">
        <f t="shared" si="108"/>
        <v>Общий расчет. Ци Мень. Анализ Дворца. Структуры. ЗВ. ЗВ. Фаза Ци</v>
      </c>
      <c r="C2260" s="11" t="str">
        <f>IFERROR(VLOOKUP(I2260,lvl_1[],2,FALSE),"Нет")</f>
        <v>Общий расчет</v>
      </c>
      <c r="D2260" s="11" t="str">
        <f>IFERROR(VLOOKUP(Rule!J2260,lvl_2[],2,FALSE),"Нет")</f>
        <v>Ци Мень</v>
      </c>
      <c r="E2260" s="11" t="str">
        <f>IFERROR(VLOOKUP(Rule!K2260,lvl_3[],2,FALSE),"Нет")</f>
        <v>Анализ Дворца</v>
      </c>
      <c r="F2260" s="11" t="str">
        <f>IFERROR(INDEX(lvl_4[],MATCH(L2260,lvl_4[ID],0),MATCH(TEXT(K2260,"##0"),lvl_4[#Headers],0)),"Нет")</f>
        <v>Структуры</v>
      </c>
      <c r="G2260" s="11" t="str">
        <f>IFERROR(INDEX(lvl_5[],MATCH(M2260,lvl_5[ID],0),MATCH(_xlfn.CONCAT(TEXT(K2260,"##0"),"_",TEXT(L2260,"##0")),lvl_5[#Headers],0)),"Нет")</f>
        <v>ЗВ</v>
      </c>
      <c r="H2260" s="11" t="str">
        <f>IFERROR(INDEX(lvl_6[],MATCH(N2260,lvl_6[ID],0),MATCH(_xlfn.CONCAT(K2260,"_",L2260,"_",M2260),lvl_6[#Headers],0)),"Нет")</f>
        <v>ЗВ. Фаза Ци</v>
      </c>
      <c r="I2260" s="12">
        <v>1</v>
      </c>
      <c r="J2260" s="12">
        <v>2</v>
      </c>
      <c r="K2260" s="12">
        <v>2</v>
      </c>
      <c r="L2260" s="12">
        <v>1</v>
      </c>
      <c r="M2260" s="12">
        <v>2</v>
      </c>
      <c r="N2260" s="12">
        <v>1</v>
      </c>
      <c r="O2260" s="12">
        <f>COUNTIF($P$2:P2260,P2260)</f>
        <v>83</v>
      </c>
      <c r="P2260" s="12" t="str">
        <f t="shared" si="106"/>
        <v>122010201</v>
      </c>
      <c r="Q2260" s="12" t="str">
        <f t="shared" si="107"/>
        <v>1220102010083</v>
      </c>
      <c r="R2260" s="20" t="s">
        <v>1453</v>
      </c>
      <c r="S2260" s="20" t="s">
        <v>1854</v>
      </c>
      <c r="AW2260" s="12">
        <v>1</v>
      </c>
      <c r="BA2260" s="12" t="s">
        <v>903</v>
      </c>
      <c r="BG2260" s="21">
        <v>0.5</v>
      </c>
      <c r="BJ2260" s="12">
        <v>1</v>
      </c>
    </row>
    <row r="2261" spans="1:62" ht="30" x14ac:dyDescent="0.25">
      <c r="A2261" s="12">
        <v>1</v>
      </c>
      <c r="B2261" s="11" t="str">
        <f t="shared" si="108"/>
        <v>Общий расчет. Ци Мень. Анализ Дворца. Структуры. ЗВ. ЗВ. Фаза Ци</v>
      </c>
      <c r="C2261" s="11" t="str">
        <f>IFERROR(VLOOKUP(I2261,lvl_1[],2,FALSE),"Нет")</f>
        <v>Общий расчет</v>
      </c>
      <c r="D2261" s="11" t="str">
        <f>IFERROR(VLOOKUP(Rule!J2261,lvl_2[],2,FALSE),"Нет")</f>
        <v>Ци Мень</v>
      </c>
      <c r="E2261" s="11" t="str">
        <f>IFERROR(VLOOKUP(Rule!K2261,lvl_3[],2,FALSE),"Нет")</f>
        <v>Анализ Дворца</v>
      </c>
      <c r="F2261" s="11" t="str">
        <f>IFERROR(INDEX(lvl_4[],MATCH(L2261,lvl_4[ID],0),MATCH(TEXT(K2261,"##0"),lvl_4[#Headers],0)),"Нет")</f>
        <v>Структуры</v>
      </c>
      <c r="G2261" s="11" t="str">
        <f>IFERROR(INDEX(lvl_5[],MATCH(M2261,lvl_5[ID],0),MATCH(_xlfn.CONCAT(TEXT(K2261,"##0"),"_",TEXT(L2261,"##0")),lvl_5[#Headers],0)),"Нет")</f>
        <v>ЗВ</v>
      </c>
      <c r="H2261" s="11" t="str">
        <f>IFERROR(INDEX(lvl_6[],MATCH(N2261,lvl_6[ID],0),MATCH(_xlfn.CONCAT(K2261,"_",L2261,"_",M2261),lvl_6[#Headers],0)),"Нет")</f>
        <v>ЗВ. Фаза Ци</v>
      </c>
      <c r="I2261" s="12">
        <v>1</v>
      </c>
      <c r="J2261" s="12">
        <v>2</v>
      </c>
      <c r="K2261" s="12">
        <v>2</v>
      </c>
      <c r="L2261" s="12">
        <v>1</v>
      </c>
      <c r="M2261" s="12">
        <v>2</v>
      </c>
      <c r="N2261" s="12">
        <v>1</v>
      </c>
      <c r="O2261" s="12">
        <f>COUNTIF($P$2:P2261,P2261)</f>
        <v>84</v>
      </c>
      <c r="P2261" s="12" t="str">
        <f t="shared" si="106"/>
        <v>122010201</v>
      </c>
      <c r="Q2261" s="12" t="str">
        <f t="shared" si="107"/>
        <v>1220102010084</v>
      </c>
      <c r="R2261" s="20" t="s">
        <v>1453</v>
      </c>
      <c r="S2261" s="20" t="s">
        <v>1855</v>
      </c>
      <c r="AW2261" s="12">
        <v>1</v>
      </c>
      <c r="BA2261" s="12" t="s">
        <v>905</v>
      </c>
      <c r="BG2261" s="21">
        <v>0</v>
      </c>
      <c r="BJ2261" s="12">
        <v>1</v>
      </c>
    </row>
    <row r="2262" spans="1:62" ht="30" x14ac:dyDescent="0.25">
      <c r="A2262" s="12">
        <v>1</v>
      </c>
      <c r="B2262" s="11" t="str">
        <f t="shared" si="108"/>
        <v>Общий расчет. Ци Мень. Анализ Дворца. Структуры. ЗВ. ЗВ. Фаза Ци</v>
      </c>
      <c r="C2262" s="11" t="str">
        <f>IFERROR(VLOOKUP(I2262,lvl_1[],2,FALSE),"Нет")</f>
        <v>Общий расчет</v>
      </c>
      <c r="D2262" s="11" t="str">
        <f>IFERROR(VLOOKUP(Rule!J2262,lvl_2[],2,FALSE),"Нет")</f>
        <v>Ци Мень</v>
      </c>
      <c r="E2262" s="11" t="str">
        <f>IFERROR(VLOOKUP(Rule!K2262,lvl_3[],2,FALSE),"Нет")</f>
        <v>Анализ Дворца</v>
      </c>
      <c r="F2262" s="11" t="str">
        <f>IFERROR(INDEX(lvl_4[],MATCH(L2262,lvl_4[ID],0),MATCH(TEXT(K2262,"##0"),lvl_4[#Headers],0)),"Нет")</f>
        <v>Структуры</v>
      </c>
      <c r="G2262" s="11" t="str">
        <f>IFERROR(INDEX(lvl_5[],MATCH(M2262,lvl_5[ID],0),MATCH(_xlfn.CONCAT(TEXT(K2262,"##0"),"_",TEXT(L2262,"##0")),lvl_5[#Headers],0)),"Нет")</f>
        <v>ЗВ</v>
      </c>
      <c r="H2262" s="11" t="str">
        <f>IFERROR(INDEX(lvl_6[],MATCH(N2262,lvl_6[ID],0),MATCH(_xlfn.CONCAT(K2262,"_",L2262,"_",M2262),lvl_6[#Headers],0)),"Нет")</f>
        <v>ЗВ. Фаза Ци</v>
      </c>
      <c r="I2262" s="12">
        <v>1</v>
      </c>
      <c r="J2262" s="12">
        <v>2</v>
      </c>
      <c r="K2262" s="12">
        <v>2</v>
      </c>
      <c r="L2262" s="12">
        <v>1</v>
      </c>
      <c r="M2262" s="12">
        <v>2</v>
      </c>
      <c r="N2262" s="12">
        <v>1</v>
      </c>
      <c r="O2262" s="12">
        <f>COUNTIF($P$2:P2262,P2262)</f>
        <v>85</v>
      </c>
      <c r="P2262" s="12" t="str">
        <f t="shared" si="106"/>
        <v>122010201</v>
      </c>
      <c r="Q2262" s="12" t="str">
        <f t="shared" si="107"/>
        <v>1220102010085</v>
      </c>
      <c r="R2262" s="20" t="s">
        <v>1453</v>
      </c>
      <c r="S2262" s="20" t="s">
        <v>1856</v>
      </c>
      <c r="AW2262" s="12">
        <v>1</v>
      </c>
      <c r="BA2262" s="12" t="s">
        <v>907</v>
      </c>
      <c r="BG2262" s="21">
        <v>0.5</v>
      </c>
      <c r="BJ2262" s="12">
        <v>1</v>
      </c>
    </row>
    <row r="2263" spans="1:62" ht="30" x14ac:dyDescent="0.25">
      <c r="A2263" s="12">
        <v>1</v>
      </c>
      <c r="B2263" s="11" t="str">
        <f t="shared" si="108"/>
        <v>Общий расчет. Ци Мень. Анализ Дворца. Структуры. ЗВ. ЗВ. Фаза Ци</v>
      </c>
      <c r="C2263" s="11" t="str">
        <f>IFERROR(VLOOKUP(I2263,lvl_1[],2,FALSE),"Нет")</f>
        <v>Общий расчет</v>
      </c>
      <c r="D2263" s="11" t="str">
        <f>IFERROR(VLOOKUP(Rule!J2263,lvl_2[],2,FALSE),"Нет")</f>
        <v>Ци Мень</v>
      </c>
      <c r="E2263" s="11" t="str">
        <f>IFERROR(VLOOKUP(Rule!K2263,lvl_3[],2,FALSE),"Нет")</f>
        <v>Анализ Дворца</v>
      </c>
      <c r="F2263" s="11" t="str">
        <f>IFERROR(INDEX(lvl_4[],MATCH(L2263,lvl_4[ID],0),MATCH(TEXT(K2263,"##0"),lvl_4[#Headers],0)),"Нет")</f>
        <v>Структуры</v>
      </c>
      <c r="G2263" s="11" t="str">
        <f>IFERROR(INDEX(lvl_5[],MATCH(M2263,lvl_5[ID],0),MATCH(_xlfn.CONCAT(TEXT(K2263,"##0"),"_",TEXT(L2263,"##0")),lvl_5[#Headers],0)),"Нет")</f>
        <v>ЗВ</v>
      </c>
      <c r="H2263" s="11" t="str">
        <f>IFERROR(INDEX(lvl_6[],MATCH(N2263,lvl_6[ID],0),MATCH(_xlfn.CONCAT(K2263,"_",L2263,"_",M2263),lvl_6[#Headers],0)),"Нет")</f>
        <v>ЗВ. Фаза Ци</v>
      </c>
      <c r="I2263" s="12">
        <v>1</v>
      </c>
      <c r="J2263" s="12">
        <v>2</v>
      </c>
      <c r="K2263" s="12">
        <v>2</v>
      </c>
      <c r="L2263" s="12">
        <v>1</v>
      </c>
      <c r="M2263" s="12">
        <v>2</v>
      </c>
      <c r="N2263" s="12">
        <v>1</v>
      </c>
      <c r="O2263" s="12">
        <f>COUNTIF($P$2:P2263,P2263)</f>
        <v>86</v>
      </c>
      <c r="P2263" s="12" t="str">
        <f t="shared" si="106"/>
        <v>122010201</v>
      </c>
      <c r="Q2263" s="12" t="str">
        <f t="shared" si="107"/>
        <v>1220102010086</v>
      </c>
      <c r="R2263" s="20" t="s">
        <v>1453</v>
      </c>
      <c r="S2263" s="20" t="s">
        <v>1857</v>
      </c>
      <c r="AW2263" s="12">
        <v>1</v>
      </c>
      <c r="BA2263" s="12" t="s">
        <v>908</v>
      </c>
      <c r="BG2263" s="21">
        <v>0</v>
      </c>
      <c r="BJ2263" s="12">
        <v>1</v>
      </c>
    </row>
    <row r="2264" spans="1:62" ht="30" x14ac:dyDescent="0.25">
      <c r="A2264" s="12">
        <v>1</v>
      </c>
      <c r="B2264" s="11" t="str">
        <f t="shared" si="108"/>
        <v>Общий расчет. Ци Мень. Анализ Дворца. Структуры. ЗВ. ЗВ. Фаза Ци</v>
      </c>
      <c r="C2264" s="11" t="str">
        <f>IFERROR(VLOOKUP(I2264,lvl_1[],2,FALSE),"Нет")</f>
        <v>Общий расчет</v>
      </c>
      <c r="D2264" s="11" t="str">
        <f>IFERROR(VLOOKUP(Rule!J2264,lvl_2[],2,FALSE),"Нет")</f>
        <v>Ци Мень</v>
      </c>
      <c r="E2264" s="11" t="str">
        <f>IFERROR(VLOOKUP(Rule!K2264,lvl_3[],2,FALSE),"Нет")</f>
        <v>Анализ Дворца</v>
      </c>
      <c r="F2264" s="11" t="str">
        <f>IFERROR(INDEX(lvl_4[],MATCH(L2264,lvl_4[ID],0),MATCH(TEXT(K2264,"##0"),lvl_4[#Headers],0)),"Нет")</f>
        <v>Структуры</v>
      </c>
      <c r="G2264" s="11" t="str">
        <f>IFERROR(INDEX(lvl_5[],MATCH(M2264,lvl_5[ID],0),MATCH(_xlfn.CONCAT(TEXT(K2264,"##0"),"_",TEXT(L2264,"##0")),lvl_5[#Headers],0)),"Нет")</f>
        <v>ЗВ</v>
      </c>
      <c r="H2264" s="11" t="str">
        <f>IFERROR(INDEX(lvl_6[],MATCH(N2264,lvl_6[ID],0),MATCH(_xlfn.CONCAT(K2264,"_",L2264,"_",M2264),lvl_6[#Headers],0)),"Нет")</f>
        <v>ЗВ. Фаза Ци</v>
      </c>
      <c r="I2264" s="12">
        <v>1</v>
      </c>
      <c r="J2264" s="12">
        <v>2</v>
      </c>
      <c r="K2264" s="12">
        <v>2</v>
      </c>
      <c r="L2264" s="12">
        <v>1</v>
      </c>
      <c r="M2264" s="12">
        <v>2</v>
      </c>
      <c r="N2264" s="12">
        <v>1</v>
      </c>
      <c r="O2264" s="12">
        <f>COUNTIF($P$2:P2264,P2264)</f>
        <v>87</v>
      </c>
      <c r="P2264" s="12" t="str">
        <f t="shared" si="106"/>
        <v>122010201</v>
      </c>
      <c r="Q2264" s="12" t="str">
        <f t="shared" si="107"/>
        <v>1220102010087</v>
      </c>
      <c r="R2264" s="20" t="s">
        <v>1453</v>
      </c>
      <c r="S2264" s="20" t="s">
        <v>1858</v>
      </c>
      <c r="AW2264" s="12">
        <v>1</v>
      </c>
      <c r="BA2264" s="12" t="s">
        <v>910</v>
      </c>
      <c r="BG2264" s="21">
        <v>0.15</v>
      </c>
      <c r="BJ2264" s="12">
        <v>1</v>
      </c>
    </row>
    <row r="2265" spans="1:62" ht="30" x14ac:dyDescent="0.25">
      <c r="A2265" s="12">
        <v>1</v>
      </c>
      <c r="B2265" s="11" t="str">
        <f t="shared" si="108"/>
        <v>Общий расчет. Ци Мень. Анализ Дворца. Структуры. ЗВ. ЗВ. Фаза Ци</v>
      </c>
      <c r="C2265" s="11" t="str">
        <f>IFERROR(VLOOKUP(I2265,lvl_1[],2,FALSE),"Нет")</f>
        <v>Общий расчет</v>
      </c>
      <c r="D2265" s="11" t="str">
        <f>IFERROR(VLOOKUP(Rule!J2265,lvl_2[],2,FALSE),"Нет")</f>
        <v>Ци Мень</v>
      </c>
      <c r="E2265" s="11" t="str">
        <f>IFERROR(VLOOKUP(Rule!K2265,lvl_3[],2,FALSE),"Нет")</f>
        <v>Анализ Дворца</v>
      </c>
      <c r="F2265" s="11" t="str">
        <f>IFERROR(INDEX(lvl_4[],MATCH(L2265,lvl_4[ID],0),MATCH(TEXT(K2265,"##0"),lvl_4[#Headers],0)),"Нет")</f>
        <v>Структуры</v>
      </c>
      <c r="G2265" s="11" t="str">
        <f>IFERROR(INDEX(lvl_5[],MATCH(M2265,lvl_5[ID],0),MATCH(_xlfn.CONCAT(TEXT(K2265,"##0"),"_",TEXT(L2265,"##0")),lvl_5[#Headers],0)),"Нет")</f>
        <v>ЗВ</v>
      </c>
      <c r="H2265" s="11" t="str">
        <f>IFERROR(INDEX(lvl_6[],MATCH(N2265,lvl_6[ID],0),MATCH(_xlfn.CONCAT(K2265,"_",L2265,"_",M2265),lvl_6[#Headers],0)),"Нет")</f>
        <v>ЗВ. Фаза Ци</v>
      </c>
      <c r="I2265" s="12">
        <v>1</v>
      </c>
      <c r="J2265" s="12">
        <v>2</v>
      </c>
      <c r="K2265" s="12">
        <v>2</v>
      </c>
      <c r="L2265" s="12">
        <v>1</v>
      </c>
      <c r="M2265" s="12">
        <v>2</v>
      </c>
      <c r="N2265" s="12">
        <v>1</v>
      </c>
      <c r="O2265" s="12">
        <f>COUNTIF($P$2:P2265,P2265)</f>
        <v>88</v>
      </c>
      <c r="P2265" s="12" t="str">
        <f t="shared" si="106"/>
        <v>122010201</v>
      </c>
      <c r="Q2265" s="12" t="str">
        <f t="shared" si="107"/>
        <v>1220102010088</v>
      </c>
      <c r="R2265" s="20" t="s">
        <v>1453</v>
      </c>
      <c r="S2265" s="20" t="s">
        <v>1859</v>
      </c>
      <c r="AW2265" s="12">
        <v>1</v>
      </c>
      <c r="BA2265" s="12" t="s">
        <v>912</v>
      </c>
      <c r="BG2265" s="22" t="s">
        <v>1109</v>
      </c>
      <c r="BJ2265" s="12">
        <v>1</v>
      </c>
    </row>
    <row r="2266" spans="1:62" ht="30" x14ac:dyDescent="0.25">
      <c r="A2266" s="12">
        <v>1</v>
      </c>
      <c r="B2266" s="11" t="str">
        <f t="shared" si="108"/>
        <v>Общий расчет. Ци Мень. Анализ Дворца. Структуры. ЗВ. ЗВ. Фаза Ци</v>
      </c>
      <c r="C2266" s="11" t="str">
        <f>IFERROR(VLOOKUP(I2266,lvl_1[],2,FALSE),"Нет")</f>
        <v>Общий расчет</v>
      </c>
      <c r="D2266" s="11" t="str">
        <f>IFERROR(VLOOKUP(Rule!J2266,lvl_2[],2,FALSE),"Нет")</f>
        <v>Ци Мень</v>
      </c>
      <c r="E2266" s="11" t="str">
        <f>IFERROR(VLOOKUP(Rule!K2266,lvl_3[],2,FALSE),"Нет")</f>
        <v>Анализ Дворца</v>
      </c>
      <c r="F2266" s="11" t="str">
        <f>IFERROR(INDEX(lvl_4[],MATCH(L2266,lvl_4[ID],0),MATCH(TEXT(K2266,"##0"),lvl_4[#Headers],0)),"Нет")</f>
        <v>Структуры</v>
      </c>
      <c r="G2266" s="11" t="str">
        <f>IFERROR(INDEX(lvl_5[],MATCH(M2266,lvl_5[ID],0),MATCH(_xlfn.CONCAT(TEXT(K2266,"##0"),"_",TEXT(L2266,"##0")),lvl_5[#Headers],0)),"Нет")</f>
        <v>ЗВ</v>
      </c>
      <c r="H2266" s="11" t="str">
        <f>IFERROR(INDEX(lvl_6[],MATCH(N2266,lvl_6[ID],0),MATCH(_xlfn.CONCAT(K2266,"_",L2266,"_",M2266),lvl_6[#Headers],0)),"Нет")</f>
        <v>ЗВ. Фаза Ци</v>
      </c>
      <c r="I2266" s="12">
        <v>1</v>
      </c>
      <c r="J2266" s="12">
        <v>2</v>
      </c>
      <c r="K2266" s="12">
        <v>2</v>
      </c>
      <c r="L2266" s="12">
        <v>1</v>
      </c>
      <c r="M2266" s="12">
        <v>2</v>
      </c>
      <c r="N2266" s="12">
        <v>1</v>
      </c>
      <c r="O2266" s="12">
        <f>COUNTIF($P$2:P2266,P2266)</f>
        <v>89</v>
      </c>
      <c r="P2266" s="12" t="str">
        <f t="shared" si="106"/>
        <v>122010201</v>
      </c>
      <c r="Q2266" s="12" t="str">
        <f t="shared" si="107"/>
        <v>1220102010089</v>
      </c>
      <c r="R2266" s="20" t="s">
        <v>1453</v>
      </c>
      <c r="S2266" s="20" t="s">
        <v>1860</v>
      </c>
      <c r="AW2266" s="12">
        <v>1</v>
      </c>
      <c r="BA2266" s="12" t="s">
        <v>914</v>
      </c>
      <c r="BG2266" s="22" t="s">
        <v>1109</v>
      </c>
      <c r="BJ2266" s="12">
        <v>1</v>
      </c>
    </row>
    <row r="2267" spans="1:62" ht="30" x14ac:dyDescent="0.25">
      <c r="A2267" s="12">
        <v>1</v>
      </c>
      <c r="B2267" s="11" t="str">
        <f t="shared" si="108"/>
        <v>Общий расчет. Ци Мень. Анализ Дворца. Структуры. ЗВ. ЗВ. Фаза Ци</v>
      </c>
      <c r="C2267" s="11" t="str">
        <f>IFERROR(VLOOKUP(I2267,lvl_1[],2,FALSE),"Нет")</f>
        <v>Общий расчет</v>
      </c>
      <c r="D2267" s="11" t="str">
        <f>IFERROR(VLOOKUP(Rule!J2267,lvl_2[],2,FALSE),"Нет")</f>
        <v>Ци Мень</v>
      </c>
      <c r="E2267" s="11" t="str">
        <f>IFERROR(VLOOKUP(Rule!K2267,lvl_3[],2,FALSE),"Нет")</f>
        <v>Анализ Дворца</v>
      </c>
      <c r="F2267" s="11" t="str">
        <f>IFERROR(INDEX(lvl_4[],MATCH(L2267,lvl_4[ID],0),MATCH(TEXT(K2267,"##0"),lvl_4[#Headers],0)),"Нет")</f>
        <v>Структуры</v>
      </c>
      <c r="G2267" s="11" t="str">
        <f>IFERROR(INDEX(lvl_5[],MATCH(M2267,lvl_5[ID],0),MATCH(_xlfn.CONCAT(TEXT(K2267,"##0"),"_",TEXT(L2267,"##0")),lvl_5[#Headers],0)),"Нет")</f>
        <v>ЗВ</v>
      </c>
      <c r="H2267" s="11" t="str">
        <f>IFERROR(INDEX(lvl_6[],MATCH(N2267,lvl_6[ID],0),MATCH(_xlfn.CONCAT(K2267,"_",L2267,"_",M2267),lvl_6[#Headers],0)),"Нет")</f>
        <v>ЗВ. Фаза Ци</v>
      </c>
      <c r="I2267" s="12">
        <v>1</v>
      </c>
      <c r="J2267" s="12">
        <v>2</v>
      </c>
      <c r="K2267" s="12">
        <v>2</v>
      </c>
      <c r="L2267" s="12">
        <v>1</v>
      </c>
      <c r="M2267" s="12">
        <v>2</v>
      </c>
      <c r="N2267" s="12">
        <v>1</v>
      </c>
      <c r="O2267" s="12">
        <f>COUNTIF($P$2:P2267,P2267)</f>
        <v>90</v>
      </c>
      <c r="P2267" s="12" t="str">
        <f t="shared" si="106"/>
        <v>122010201</v>
      </c>
      <c r="Q2267" s="12" t="str">
        <f t="shared" si="107"/>
        <v>1220102010090</v>
      </c>
      <c r="R2267" s="20" t="s">
        <v>1453</v>
      </c>
      <c r="S2267" s="20" t="s">
        <v>1861</v>
      </c>
      <c r="AW2267" s="12">
        <v>1</v>
      </c>
      <c r="BA2267" s="12" t="s">
        <v>916</v>
      </c>
      <c r="BG2267" s="21">
        <v>1</v>
      </c>
      <c r="BJ2267" s="12">
        <v>1</v>
      </c>
    </row>
    <row r="2268" spans="1:62" ht="30" x14ac:dyDescent="0.25">
      <c r="A2268" s="12">
        <v>1</v>
      </c>
      <c r="B2268" s="11" t="str">
        <f t="shared" si="108"/>
        <v>Общий расчет. Ци Мень. Анализ Дворца. Структуры. ЗВ. ЗВ. Фаза Ци</v>
      </c>
      <c r="C2268" s="11" t="str">
        <f>IFERROR(VLOOKUP(I2268,lvl_1[],2,FALSE),"Нет")</f>
        <v>Общий расчет</v>
      </c>
      <c r="D2268" s="11" t="str">
        <f>IFERROR(VLOOKUP(Rule!J2268,lvl_2[],2,FALSE),"Нет")</f>
        <v>Ци Мень</v>
      </c>
      <c r="E2268" s="11" t="str">
        <f>IFERROR(VLOOKUP(Rule!K2268,lvl_3[],2,FALSE),"Нет")</f>
        <v>Анализ Дворца</v>
      </c>
      <c r="F2268" s="11" t="str">
        <f>IFERROR(INDEX(lvl_4[],MATCH(L2268,lvl_4[ID],0),MATCH(TEXT(K2268,"##0"),lvl_4[#Headers],0)),"Нет")</f>
        <v>Структуры</v>
      </c>
      <c r="G2268" s="11" t="str">
        <f>IFERROR(INDEX(lvl_5[],MATCH(M2268,lvl_5[ID],0),MATCH(_xlfn.CONCAT(TEXT(K2268,"##0"),"_",TEXT(L2268,"##0")),lvl_5[#Headers],0)),"Нет")</f>
        <v>ЗВ</v>
      </c>
      <c r="H2268" s="11" t="str">
        <f>IFERROR(INDEX(lvl_6[],MATCH(N2268,lvl_6[ID],0),MATCH(_xlfn.CONCAT(K2268,"_",L2268,"_",M2268),lvl_6[#Headers],0)),"Нет")</f>
        <v>ЗВ. Фаза Ци</v>
      </c>
      <c r="I2268" s="12">
        <v>1</v>
      </c>
      <c r="J2268" s="12">
        <v>2</v>
      </c>
      <c r="K2268" s="12">
        <v>2</v>
      </c>
      <c r="L2268" s="12">
        <v>1</v>
      </c>
      <c r="M2268" s="12">
        <v>2</v>
      </c>
      <c r="N2268" s="12">
        <v>1</v>
      </c>
      <c r="O2268" s="12">
        <f>COUNTIF($P$2:P2268,P2268)</f>
        <v>91</v>
      </c>
      <c r="P2268" s="12" t="str">
        <f t="shared" si="106"/>
        <v>122010201</v>
      </c>
      <c r="Q2268" s="12" t="str">
        <f t="shared" si="107"/>
        <v>1220102010091</v>
      </c>
      <c r="R2268" s="20" t="s">
        <v>1453</v>
      </c>
      <c r="S2268" s="20" t="s">
        <v>1862</v>
      </c>
      <c r="AW2268" s="12">
        <v>8</v>
      </c>
      <c r="BA2268" s="12" t="s">
        <v>899</v>
      </c>
      <c r="BG2268" s="21">
        <v>1</v>
      </c>
      <c r="BJ2268" s="12">
        <v>1</v>
      </c>
    </row>
    <row r="2269" spans="1:62" ht="30" x14ac:dyDescent="0.25">
      <c r="A2269" s="12">
        <v>1</v>
      </c>
      <c r="B2269" s="11" t="str">
        <f t="shared" si="108"/>
        <v>Общий расчет. Ци Мень. Анализ Дворца. Структуры. ЗВ. ЗВ. Фаза Ци</v>
      </c>
      <c r="C2269" s="11" t="str">
        <f>IFERROR(VLOOKUP(I2269,lvl_1[],2,FALSE),"Нет")</f>
        <v>Общий расчет</v>
      </c>
      <c r="D2269" s="11" t="str">
        <f>IFERROR(VLOOKUP(Rule!J2269,lvl_2[],2,FALSE),"Нет")</f>
        <v>Ци Мень</v>
      </c>
      <c r="E2269" s="11" t="str">
        <f>IFERROR(VLOOKUP(Rule!K2269,lvl_3[],2,FALSE),"Нет")</f>
        <v>Анализ Дворца</v>
      </c>
      <c r="F2269" s="11" t="str">
        <f>IFERROR(INDEX(lvl_4[],MATCH(L2269,lvl_4[ID],0),MATCH(TEXT(K2269,"##0"),lvl_4[#Headers],0)),"Нет")</f>
        <v>Структуры</v>
      </c>
      <c r="G2269" s="11" t="str">
        <f>IFERROR(INDEX(lvl_5[],MATCH(M2269,lvl_5[ID],0),MATCH(_xlfn.CONCAT(TEXT(K2269,"##0"),"_",TEXT(L2269,"##0")),lvl_5[#Headers],0)),"Нет")</f>
        <v>ЗВ</v>
      </c>
      <c r="H2269" s="11" t="str">
        <f>IFERROR(INDEX(lvl_6[],MATCH(N2269,lvl_6[ID],0),MATCH(_xlfn.CONCAT(K2269,"_",L2269,"_",M2269),lvl_6[#Headers],0)),"Нет")</f>
        <v>ЗВ. Фаза Ци</v>
      </c>
      <c r="I2269" s="12">
        <v>1</v>
      </c>
      <c r="J2269" s="12">
        <v>2</v>
      </c>
      <c r="K2269" s="12">
        <v>2</v>
      </c>
      <c r="L2269" s="12">
        <v>1</v>
      </c>
      <c r="M2269" s="12">
        <v>2</v>
      </c>
      <c r="N2269" s="12">
        <v>1</v>
      </c>
      <c r="O2269" s="12">
        <f>COUNTIF($P$2:P2269,P2269)</f>
        <v>92</v>
      </c>
      <c r="P2269" s="12" t="str">
        <f t="shared" si="106"/>
        <v>122010201</v>
      </c>
      <c r="Q2269" s="12" t="str">
        <f t="shared" si="107"/>
        <v>1220102010092</v>
      </c>
      <c r="R2269" s="20" t="s">
        <v>1453</v>
      </c>
      <c r="S2269" s="20" t="s">
        <v>1863</v>
      </c>
      <c r="AW2269" s="12">
        <v>8</v>
      </c>
      <c r="BA2269" s="12" t="s">
        <v>901</v>
      </c>
      <c r="BG2269" s="21">
        <v>0.5</v>
      </c>
      <c r="BJ2269" s="12">
        <v>1</v>
      </c>
    </row>
    <row r="2270" spans="1:62" ht="30" x14ac:dyDescent="0.25">
      <c r="A2270" s="12">
        <v>1</v>
      </c>
      <c r="B2270" s="11" t="str">
        <f t="shared" si="108"/>
        <v>Общий расчет. Ци Мень. Анализ Дворца. Структуры. ЗВ. ЗВ. Фаза Ци</v>
      </c>
      <c r="C2270" s="11" t="str">
        <f>IFERROR(VLOOKUP(I2270,lvl_1[],2,FALSE),"Нет")</f>
        <v>Общий расчет</v>
      </c>
      <c r="D2270" s="11" t="str">
        <f>IFERROR(VLOOKUP(Rule!J2270,lvl_2[],2,FALSE),"Нет")</f>
        <v>Ци Мень</v>
      </c>
      <c r="E2270" s="11" t="str">
        <f>IFERROR(VLOOKUP(Rule!K2270,lvl_3[],2,FALSE),"Нет")</f>
        <v>Анализ Дворца</v>
      </c>
      <c r="F2270" s="11" t="str">
        <f>IFERROR(INDEX(lvl_4[],MATCH(L2270,lvl_4[ID],0),MATCH(TEXT(K2270,"##0"),lvl_4[#Headers],0)),"Нет")</f>
        <v>Структуры</v>
      </c>
      <c r="G2270" s="11" t="str">
        <f>IFERROR(INDEX(lvl_5[],MATCH(M2270,lvl_5[ID],0),MATCH(_xlfn.CONCAT(TEXT(K2270,"##0"),"_",TEXT(L2270,"##0")),lvl_5[#Headers],0)),"Нет")</f>
        <v>ЗВ</v>
      </c>
      <c r="H2270" s="11" t="str">
        <f>IFERROR(INDEX(lvl_6[],MATCH(N2270,lvl_6[ID],0),MATCH(_xlfn.CONCAT(K2270,"_",L2270,"_",M2270),lvl_6[#Headers],0)),"Нет")</f>
        <v>ЗВ. Фаза Ци</v>
      </c>
      <c r="I2270" s="12">
        <v>1</v>
      </c>
      <c r="J2270" s="12">
        <v>2</v>
      </c>
      <c r="K2270" s="12">
        <v>2</v>
      </c>
      <c r="L2270" s="12">
        <v>1</v>
      </c>
      <c r="M2270" s="12">
        <v>2</v>
      </c>
      <c r="N2270" s="12">
        <v>1</v>
      </c>
      <c r="O2270" s="12">
        <f>COUNTIF($P$2:P2270,P2270)</f>
        <v>93</v>
      </c>
      <c r="P2270" s="12" t="str">
        <f t="shared" si="106"/>
        <v>122010201</v>
      </c>
      <c r="Q2270" s="12" t="str">
        <f t="shared" si="107"/>
        <v>1220102010093</v>
      </c>
      <c r="R2270" s="20" t="s">
        <v>1453</v>
      </c>
      <c r="S2270" s="20" t="s">
        <v>1864</v>
      </c>
      <c r="AW2270" s="12">
        <v>8</v>
      </c>
      <c r="BA2270" s="12" t="s">
        <v>903</v>
      </c>
      <c r="BG2270" s="21">
        <v>0.5</v>
      </c>
      <c r="BJ2270" s="12">
        <v>1</v>
      </c>
    </row>
    <row r="2271" spans="1:62" ht="30" x14ac:dyDescent="0.25">
      <c r="A2271" s="12">
        <v>1</v>
      </c>
      <c r="B2271" s="11" t="str">
        <f t="shared" si="108"/>
        <v>Общий расчет. Ци Мень. Анализ Дворца. Структуры. ЗВ. ЗВ. Фаза Ци</v>
      </c>
      <c r="C2271" s="11" t="str">
        <f>IFERROR(VLOOKUP(I2271,lvl_1[],2,FALSE),"Нет")</f>
        <v>Общий расчет</v>
      </c>
      <c r="D2271" s="11" t="str">
        <f>IFERROR(VLOOKUP(Rule!J2271,lvl_2[],2,FALSE),"Нет")</f>
        <v>Ци Мень</v>
      </c>
      <c r="E2271" s="11" t="str">
        <f>IFERROR(VLOOKUP(Rule!K2271,lvl_3[],2,FALSE),"Нет")</f>
        <v>Анализ Дворца</v>
      </c>
      <c r="F2271" s="11" t="str">
        <f>IFERROR(INDEX(lvl_4[],MATCH(L2271,lvl_4[ID],0),MATCH(TEXT(K2271,"##0"),lvl_4[#Headers],0)),"Нет")</f>
        <v>Структуры</v>
      </c>
      <c r="G2271" s="11" t="str">
        <f>IFERROR(INDEX(lvl_5[],MATCH(M2271,lvl_5[ID],0),MATCH(_xlfn.CONCAT(TEXT(K2271,"##0"),"_",TEXT(L2271,"##0")),lvl_5[#Headers],0)),"Нет")</f>
        <v>ЗВ</v>
      </c>
      <c r="H2271" s="11" t="str">
        <f>IFERROR(INDEX(lvl_6[],MATCH(N2271,lvl_6[ID],0),MATCH(_xlfn.CONCAT(K2271,"_",L2271,"_",M2271),lvl_6[#Headers],0)),"Нет")</f>
        <v>ЗВ. Фаза Ци</v>
      </c>
      <c r="I2271" s="12">
        <v>1</v>
      </c>
      <c r="J2271" s="12">
        <v>2</v>
      </c>
      <c r="K2271" s="12">
        <v>2</v>
      </c>
      <c r="L2271" s="12">
        <v>1</v>
      </c>
      <c r="M2271" s="12">
        <v>2</v>
      </c>
      <c r="N2271" s="12">
        <v>1</v>
      </c>
      <c r="O2271" s="12">
        <f>COUNTIF($P$2:P2271,P2271)</f>
        <v>94</v>
      </c>
      <c r="P2271" s="12" t="str">
        <f t="shared" si="106"/>
        <v>122010201</v>
      </c>
      <c r="Q2271" s="12" t="str">
        <f t="shared" si="107"/>
        <v>1220102010094</v>
      </c>
      <c r="R2271" s="20" t="s">
        <v>1453</v>
      </c>
      <c r="S2271" s="20" t="s">
        <v>1865</v>
      </c>
      <c r="AW2271" s="12">
        <v>8</v>
      </c>
      <c r="BA2271" s="12" t="s">
        <v>905</v>
      </c>
      <c r="BG2271" s="21">
        <v>0</v>
      </c>
      <c r="BJ2271" s="12">
        <v>1</v>
      </c>
    </row>
    <row r="2272" spans="1:62" ht="30" x14ac:dyDescent="0.25">
      <c r="A2272" s="12">
        <v>1</v>
      </c>
      <c r="B2272" s="11" t="str">
        <f t="shared" si="108"/>
        <v>Общий расчет. Ци Мень. Анализ Дворца. Структуры. ЗВ. ЗВ. Фаза Ци</v>
      </c>
      <c r="C2272" s="11" t="str">
        <f>IFERROR(VLOOKUP(I2272,lvl_1[],2,FALSE),"Нет")</f>
        <v>Общий расчет</v>
      </c>
      <c r="D2272" s="11" t="str">
        <f>IFERROR(VLOOKUP(Rule!J2272,lvl_2[],2,FALSE),"Нет")</f>
        <v>Ци Мень</v>
      </c>
      <c r="E2272" s="11" t="str">
        <f>IFERROR(VLOOKUP(Rule!K2272,lvl_3[],2,FALSE),"Нет")</f>
        <v>Анализ Дворца</v>
      </c>
      <c r="F2272" s="11" t="str">
        <f>IFERROR(INDEX(lvl_4[],MATCH(L2272,lvl_4[ID],0),MATCH(TEXT(K2272,"##0"),lvl_4[#Headers],0)),"Нет")</f>
        <v>Структуры</v>
      </c>
      <c r="G2272" s="11" t="str">
        <f>IFERROR(INDEX(lvl_5[],MATCH(M2272,lvl_5[ID],0),MATCH(_xlfn.CONCAT(TEXT(K2272,"##0"),"_",TEXT(L2272,"##0")),lvl_5[#Headers],0)),"Нет")</f>
        <v>ЗВ</v>
      </c>
      <c r="H2272" s="11" t="str">
        <f>IFERROR(INDEX(lvl_6[],MATCH(N2272,lvl_6[ID],0),MATCH(_xlfn.CONCAT(K2272,"_",L2272,"_",M2272),lvl_6[#Headers],0)),"Нет")</f>
        <v>ЗВ. Фаза Ци</v>
      </c>
      <c r="I2272" s="12">
        <v>1</v>
      </c>
      <c r="J2272" s="12">
        <v>2</v>
      </c>
      <c r="K2272" s="12">
        <v>2</v>
      </c>
      <c r="L2272" s="12">
        <v>1</v>
      </c>
      <c r="M2272" s="12">
        <v>2</v>
      </c>
      <c r="N2272" s="12">
        <v>1</v>
      </c>
      <c r="O2272" s="12">
        <f>COUNTIF($P$2:P2272,P2272)</f>
        <v>95</v>
      </c>
      <c r="P2272" s="12" t="str">
        <f t="shared" si="106"/>
        <v>122010201</v>
      </c>
      <c r="Q2272" s="12" t="str">
        <f t="shared" si="107"/>
        <v>1220102010095</v>
      </c>
      <c r="R2272" s="20" t="s">
        <v>1453</v>
      </c>
      <c r="S2272" s="20" t="s">
        <v>1866</v>
      </c>
      <c r="AW2272" s="12">
        <v>8</v>
      </c>
      <c r="BA2272" s="12" t="s">
        <v>907</v>
      </c>
      <c r="BG2272" s="21">
        <v>0.5</v>
      </c>
      <c r="BJ2272" s="12">
        <v>1</v>
      </c>
    </row>
    <row r="2273" spans="1:62" ht="30" x14ac:dyDescent="0.25">
      <c r="A2273" s="12">
        <v>1</v>
      </c>
      <c r="B2273" s="11" t="str">
        <f t="shared" si="108"/>
        <v>Общий расчет. Ци Мень. Анализ Дворца. Структуры. ЗВ. ЗВ. Фаза Ци</v>
      </c>
      <c r="C2273" s="11" t="str">
        <f>IFERROR(VLOOKUP(I2273,lvl_1[],2,FALSE),"Нет")</f>
        <v>Общий расчет</v>
      </c>
      <c r="D2273" s="11" t="str">
        <f>IFERROR(VLOOKUP(Rule!J2273,lvl_2[],2,FALSE),"Нет")</f>
        <v>Ци Мень</v>
      </c>
      <c r="E2273" s="11" t="str">
        <f>IFERROR(VLOOKUP(Rule!K2273,lvl_3[],2,FALSE),"Нет")</f>
        <v>Анализ Дворца</v>
      </c>
      <c r="F2273" s="11" t="str">
        <f>IFERROR(INDEX(lvl_4[],MATCH(L2273,lvl_4[ID],0),MATCH(TEXT(K2273,"##0"),lvl_4[#Headers],0)),"Нет")</f>
        <v>Структуры</v>
      </c>
      <c r="G2273" s="11" t="str">
        <f>IFERROR(INDEX(lvl_5[],MATCH(M2273,lvl_5[ID],0),MATCH(_xlfn.CONCAT(TEXT(K2273,"##0"),"_",TEXT(L2273,"##0")),lvl_5[#Headers],0)),"Нет")</f>
        <v>ЗВ</v>
      </c>
      <c r="H2273" s="11" t="str">
        <f>IFERROR(INDEX(lvl_6[],MATCH(N2273,lvl_6[ID],0),MATCH(_xlfn.CONCAT(K2273,"_",L2273,"_",M2273),lvl_6[#Headers],0)),"Нет")</f>
        <v>ЗВ. Фаза Ци</v>
      </c>
      <c r="I2273" s="12">
        <v>1</v>
      </c>
      <c r="J2273" s="12">
        <v>2</v>
      </c>
      <c r="K2273" s="12">
        <v>2</v>
      </c>
      <c r="L2273" s="12">
        <v>1</v>
      </c>
      <c r="M2273" s="12">
        <v>2</v>
      </c>
      <c r="N2273" s="12">
        <v>1</v>
      </c>
      <c r="O2273" s="12">
        <f>COUNTIF($P$2:P2273,P2273)</f>
        <v>96</v>
      </c>
      <c r="P2273" s="12" t="str">
        <f t="shared" si="106"/>
        <v>122010201</v>
      </c>
      <c r="Q2273" s="12" t="str">
        <f t="shared" si="107"/>
        <v>1220102010096</v>
      </c>
      <c r="R2273" s="20" t="s">
        <v>1453</v>
      </c>
      <c r="S2273" s="20" t="s">
        <v>1867</v>
      </c>
      <c r="AW2273" s="12">
        <v>8</v>
      </c>
      <c r="BA2273" s="12" t="s">
        <v>908</v>
      </c>
      <c r="BG2273" s="21">
        <v>0</v>
      </c>
      <c r="BJ2273" s="12">
        <v>1</v>
      </c>
    </row>
    <row r="2274" spans="1:62" ht="30" x14ac:dyDescent="0.25">
      <c r="A2274" s="12">
        <v>1</v>
      </c>
      <c r="B2274" s="11" t="str">
        <f t="shared" si="108"/>
        <v>Общий расчет. Ци Мень. Анализ Дворца. Структуры. ЗВ. ЗВ. Фаза Ци</v>
      </c>
      <c r="C2274" s="11" t="str">
        <f>IFERROR(VLOOKUP(I2274,lvl_1[],2,FALSE),"Нет")</f>
        <v>Общий расчет</v>
      </c>
      <c r="D2274" s="11" t="str">
        <f>IFERROR(VLOOKUP(Rule!J2274,lvl_2[],2,FALSE),"Нет")</f>
        <v>Ци Мень</v>
      </c>
      <c r="E2274" s="11" t="str">
        <f>IFERROR(VLOOKUP(Rule!K2274,lvl_3[],2,FALSE),"Нет")</f>
        <v>Анализ Дворца</v>
      </c>
      <c r="F2274" s="11" t="str">
        <f>IFERROR(INDEX(lvl_4[],MATCH(L2274,lvl_4[ID],0),MATCH(TEXT(K2274,"##0"),lvl_4[#Headers],0)),"Нет")</f>
        <v>Структуры</v>
      </c>
      <c r="G2274" s="11" t="str">
        <f>IFERROR(INDEX(lvl_5[],MATCH(M2274,lvl_5[ID],0),MATCH(_xlfn.CONCAT(TEXT(K2274,"##0"),"_",TEXT(L2274,"##0")),lvl_5[#Headers],0)),"Нет")</f>
        <v>ЗВ</v>
      </c>
      <c r="H2274" s="11" t="str">
        <f>IFERROR(INDEX(lvl_6[],MATCH(N2274,lvl_6[ID],0),MATCH(_xlfn.CONCAT(K2274,"_",L2274,"_",M2274),lvl_6[#Headers],0)),"Нет")</f>
        <v>ЗВ. Фаза Ци</v>
      </c>
      <c r="I2274" s="12">
        <v>1</v>
      </c>
      <c r="J2274" s="12">
        <v>2</v>
      </c>
      <c r="K2274" s="12">
        <v>2</v>
      </c>
      <c r="L2274" s="12">
        <v>1</v>
      </c>
      <c r="M2274" s="12">
        <v>2</v>
      </c>
      <c r="N2274" s="12">
        <v>1</v>
      </c>
      <c r="O2274" s="12">
        <f>COUNTIF($P$2:P2274,P2274)</f>
        <v>97</v>
      </c>
      <c r="P2274" s="12" t="str">
        <f t="shared" si="106"/>
        <v>122010201</v>
      </c>
      <c r="Q2274" s="12" t="str">
        <f t="shared" si="107"/>
        <v>1220102010097</v>
      </c>
      <c r="R2274" s="20" t="s">
        <v>1453</v>
      </c>
      <c r="S2274" s="20" t="s">
        <v>1868</v>
      </c>
      <c r="AW2274" s="12">
        <v>8</v>
      </c>
      <c r="BA2274" s="12" t="s">
        <v>910</v>
      </c>
      <c r="BG2274" s="21">
        <v>0</v>
      </c>
      <c r="BJ2274" s="12">
        <v>1</v>
      </c>
    </row>
    <row r="2275" spans="1:62" ht="30" x14ac:dyDescent="0.25">
      <c r="A2275" s="12">
        <v>1</v>
      </c>
      <c r="B2275" s="11" t="str">
        <f t="shared" si="108"/>
        <v>Общий расчет. Ци Мень. Анализ Дворца. Структуры. ЗВ. ЗВ. Фаза Ци</v>
      </c>
      <c r="C2275" s="11" t="str">
        <f>IFERROR(VLOOKUP(I2275,lvl_1[],2,FALSE),"Нет")</f>
        <v>Общий расчет</v>
      </c>
      <c r="D2275" s="11" t="str">
        <f>IFERROR(VLOOKUP(Rule!J2275,lvl_2[],2,FALSE),"Нет")</f>
        <v>Ци Мень</v>
      </c>
      <c r="E2275" s="11" t="str">
        <f>IFERROR(VLOOKUP(Rule!K2275,lvl_3[],2,FALSE),"Нет")</f>
        <v>Анализ Дворца</v>
      </c>
      <c r="F2275" s="11" t="str">
        <f>IFERROR(INDEX(lvl_4[],MATCH(L2275,lvl_4[ID],0),MATCH(TEXT(K2275,"##0"),lvl_4[#Headers],0)),"Нет")</f>
        <v>Структуры</v>
      </c>
      <c r="G2275" s="11" t="str">
        <f>IFERROR(INDEX(lvl_5[],MATCH(M2275,lvl_5[ID],0),MATCH(_xlfn.CONCAT(TEXT(K2275,"##0"),"_",TEXT(L2275,"##0")),lvl_5[#Headers],0)),"Нет")</f>
        <v>ЗВ</v>
      </c>
      <c r="H2275" s="11" t="str">
        <f>IFERROR(INDEX(lvl_6[],MATCH(N2275,lvl_6[ID],0),MATCH(_xlfn.CONCAT(K2275,"_",L2275,"_",M2275),lvl_6[#Headers],0)),"Нет")</f>
        <v>ЗВ. Фаза Ци</v>
      </c>
      <c r="I2275" s="12">
        <v>1</v>
      </c>
      <c r="J2275" s="12">
        <v>2</v>
      </c>
      <c r="K2275" s="12">
        <v>2</v>
      </c>
      <c r="L2275" s="12">
        <v>1</v>
      </c>
      <c r="M2275" s="12">
        <v>2</v>
      </c>
      <c r="N2275" s="12">
        <v>1</v>
      </c>
      <c r="O2275" s="12">
        <f>COUNTIF($P$2:P2275,P2275)</f>
        <v>98</v>
      </c>
      <c r="P2275" s="12" t="str">
        <f t="shared" si="106"/>
        <v>122010201</v>
      </c>
      <c r="Q2275" s="12" t="str">
        <f t="shared" si="107"/>
        <v>1220102010098</v>
      </c>
      <c r="R2275" s="20" t="s">
        <v>1453</v>
      </c>
      <c r="S2275" s="20" t="s">
        <v>1869</v>
      </c>
      <c r="AW2275" s="12">
        <v>8</v>
      </c>
      <c r="BA2275" s="12" t="s">
        <v>912</v>
      </c>
      <c r="BG2275" s="21">
        <v>0.5</v>
      </c>
      <c r="BJ2275" s="12">
        <v>1</v>
      </c>
    </row>
    <row r="2276" spans="1:62" ht="30" x14ac:dyDescent="0.25">
      <c r="A2276" s="12">
        <v>1</v>
      </c>
      <c r="B2276" s="11" t="str">
        <f t="shared" si="108"/>
        <v>Общий расчет. Ци Мень. Анализ Дворца. Структуры. ЗВ. ЗВ. Фаза Ци</v>
      </c>
      <c r="C2276" s="11" t="str">
        <f>IFERROR(VLOOKUP(I2276,lvl_1[],2,FALSE),"Нет")</f>
        <v>Общий расчет</v>
      </c>
      <c r="D2276" s="11" t="str">
        <f>IFERROR(VLOOKUP(Rule!J2276,lvl_2[],2,FALSE),"Нет")</f>
        <v>Ци Мень</v>
      </c>
      <c r="E2276" s="11" t="str">
        <f>IFERROR(VLOOKUP(Rule!K2276,lvl_3[],2,FALSE),"Нет")</f>
        <v>Анализ Дворца</v>
      </c>
      <c r="F2276" s="11" t="str">
        <f>IFERROR(INDEX(lvl_4[],MATCH(L2276,lvl_4[ID],0),MATCH(TEXT(K2276,"##0"),lvl_4[#Headers],0)),"Нет")</f>
        <v>Структуры</v>
      </c>
      <c r="G2276" s="11" t="str">
        <f>IFERROR(INDEX(lvl_5[],MATCH(M2276,lvl_5[ID],0),MATCH(_xlfn.CONCAT(TEXT(K2276,"##0"),"_",TEXT(L2276,"##0")),lvl_5[#Headers],0)),"Нет")</f>
        <v>ЗВ</v>
      </c>
      <c r="H2276" s="11" t="str">
        <f>IFERROR(INDEX(lvl_6[],MATCH(N2276,lvl_6[ID],0),MATCH(_xlfn.CONCAT(K2276,"_",L2276,"_",M2276),lvl_6[#Headers],0)),"Нет")</f>
        <v>ЗВ. Фаза Ци</v>
      </c>
      <c r="I2276" s="12">
        <v>1</v>
      </c>
      <c r="J2276" s="12">
        <v>2</v>
      </c>
      <c r="K2276" s="12">
        <v>2</v>
      </c>
      <c r="L2276" s="12">
        <v>1</v>
      </c>
      <c r="M2276" s="12">
        <v>2</v>
      </c>
      <c r="N2276" s="12">
        <v>1</v>
      </c>
      <c r="O2276" s="12">
        <f>COUNTIF($P$2:P2276,P2276)</f>
        <v>99</v>
      </c>
      <c r="P2276" s="12" t="str">
        <f t="shared" si="106"/>
        <v>122010201</v>
      </c>
      <c r="Q2276" s="12" t="str">
        <f t="shared" si="107"/>
        <v>1220102010099</v>
      </c>
      <c r="R2276" s="20" t="s">
        <v>1453</v>
      </c>
      <c r="S2276" s="20" t="s">
        <v>1870</v>
      </c>
      <c r="AW2276" s="12">
        <v>8</v>
      </c>
      <c r="BA2276" s="12" t="s">
        <v>914</v>
      </c>
      <c r="BG2276" s="21">
        <v>0.5</v>
      </c>
      <c r="BJ2276" s="12">
        <v>1</v>
      </c>
    </row>
    <row r="2277" spans="1:62" ht="30" x14ac:dyDescent="0.25">
      <c r="A2277" s="12">
        <v>1</v>
      </c>
      <c r="B2277" s="11" t="str">
        <f t="shared" si="108"/>
        <v>Общий расчет. Ци Мень. Анализ Дворца. Структуры. ЗВ. ЗВ. Фаза Ци</v>
      </c>
      <c r="C2277" s="11" t="str">
        <f>IFERROR(VLOOKUP(I2277,lvl_1[],2,FALSE),"Нет")</f>
        <v>Общий расчет</v>
      </c>
      <c r="D2277" s="11" t="str">
        <f>IFERROR(VLOOKUP(Rule!J2277,lvl_2[],2,FALSE),"Нет")</f>
        <v>Ци Мень</v>
      </c>
      <c r="E2277" s="11" t="str">
        <f>IFERROR(VLOOKUP(Rule!K2277,lvl_3[],2,FALSE),"Нет")</f>
        <v>Анализ Дворца</v>
      </c>
      <c r="F2277" s="11" t="str">
        <f>IFERROR(INDEX(lvl_4[],MATCH(L2277,lvl_4[ID],0),MATCH(TEXT(K2277,"##0"),lvl_4[#Headers],0)),"Нет")</f>
        <v>Структуры</v>
      </c>
      <c r="G2277" s="11" t="str">
        <f>IFERROR(INDEX(lvl_5[],MATCH(M2277,lvl_5[ID],0),MATCH(_xlfn.CONCAT(TEXT(K2277,"##0"),"_",TEXT(L2277,"##0")),lvl_5[#Headers],0)),"Нет")</f>
        <v>ЗВ</v>
      </c>
      <c r="H2277" s="11" t="str">
        <f>IFERROR(INDEX(lvl_6[],MATCH(N2277,lvl_6[ID],0),MATCH(_xlfn.CONCAT(K2277,"_",L2277,"_",M2277),lvl_6[#Headers],0)),"Нет")</f>
        <v>ЗВ. Фаза Ци</v>
      </c>
      <c r="I2277" s="12">
        <v>1</v>
      </c>
      <c r="J2277" s="12">
        <v>2</v>
      </c>
      <c r="K2277" s="12">
        <v>2</v>
      </c>
      <c r="L2277" s="12">
        <v>1</v>
      </c>
      <c r="M2277" s="12">
        <v>2</v>
      </c>
      <c r="N2277" s="12">
        <v>1</v>
      </c>
      <c r="O2277" s="12">
        <f>COUNTIF($P$2:P2277,P2277)</f>
        <v>100</v>
      </c>
      <c r="P2277" s="12" t="str">
        <f t="shared" si="106"/>
        <v>122010201</v>
      </c>
      <c r="Q2277" s="12" t="str">
        <f t="shared" si="107"/>
        <v>1220102010100</v>
      </c>
      <c r="R2277" s="20" t="s">
        <v>1453</v>
      </c>
      <c r="S2277" s="20" t="s">
        <v>1871</v>
      </c>
      <c r="AW2277" s="12">
        <v>8</v>
      </c>
      <c r="BA2277" s="12" t="s">
        <v>916</v>
      </c>
      <c r="BG2277" s="21">
        <v>1</v>
      </c>
      <c r="BJ2277" s="12">
        <v>1</v>
      </c>
    </row>
    <row r="2278" spans="1:62" ht="30" x14ac:dyDescent="0.25">
      <c r="A2278" s="12">
        <v>1</v>
      </c>
      <c r="B2278" s="11" t="str">
        <f t="shared" si="108"/>
        <v>Общий расчет. Ци Мень. Анализ Дворца. Структуры. ЗВ. ЗВ. Фаза Ци</v>
      </c>
      <c r="C2278" s="11" t="str">
        <f>IFERROR(VLOOKUP(I2278,lvl_1[],2,FALSE),"Нет")</f>
        <v>Общий расчет</v>
      </c>
      <c r="D2278" s="11" t="str">
        <f>IFERROR(VLOOKUP(Rule!J2278,lvl_2[],2,FALSE),"Нет")</f>
        <v>Ци Мень</v>
      </c>
      <c r="E2278" s="11" t="str">
        <f>IFERROR(VLOOKUP(Rule!K2278,lvl_3[],2,FALSE),"Нет")</f>
        <v>Анализ Дворца</v>
      </c>
      <c r="F2278" s="11" t="str">
        <f>IFERROR(INDEX(lvl_4[],MATCH(L2278,lvl_4[ID],0),MATCH(TEXT(K2278,"##0"),lvl_4[#Headers],0)),"Нет")</f>
        <v>Структуры</v>
      </c>
      <c r="G2278" s="11" t="str">
        <f>IFERROR(INDEX(lvl_5[],MATCH(M2278,lvl_5[ID],0),MATCH(_xlfn.CONCAT(TEXT(K2278,"##0"),"_",TEXT(L2278,"##0")),lvl_5[#Headers],0)),"Нет")</f>
        <v>ЗВ</v>
      </c>
      <c r="H2278" s="11" t="str">
        <f>IFERROR(INDEX(lvl_6[],MATCH(N2278,lvl_6[ID],0),MATCH(_xlfn.CONCAT(K2278,"_",L2278,"_",M2278),lvl_6[#Headers],0)),"Нет")</f>
        <v>ЗВ. Фаза Ци</v>
      </c>
      <c r="I2278" s="12">
        <v>1</v>
      </c>
      <c r="J2278" s="12">
        <v>2</v>
      </c>
      <c r="K2278" s="12">
        <v>2</v>
      </c>
      <c r="L2278" s="12">
        <v>1</v>
      </c>
      <c r="M2278" s="12">
        <v>2</v>
      </c>
      <c r="N2278" s="12">
        <v>1</v>
      </c>
      <c r="O2278" s="12">
        <f>COUNTIF($P$2:P2278,P2278)</f>
        <v>101</v>
      </c>
      <c r="P2278" s="12" t="str">
        <f t="shared" si="106"/>
        <v>122010201</v>
      </c>
      <c r="Q2278" s="12" t="str">
        <f t="shared" si="107"/>
        <v>1220102010101</v>
      </c>
      <c r="R2278" s="20" t="s">
        <v>1453</v>
      </c>
      <c r="S2278" s="20" t="s">
        <v>1872</v>
      </c>
      <c r="AW2278" s="12">
        <v>8</v>
      </c>
      <c r="BA2278" s="12" t="s">
        <v>899</v>
      </c>
      <c r="BG2278" s="21">
        <v>1</v>
      </c>
      <c r="BJ2278" s="12">
        <v>1</v>
      </c>
    </row>
    <row r="2279" spans="1:62" ht="30" x14ac:dyDescent="0.25">
      <c r="A2279" s="12">
        <v>1</v>
      </c>
      <c r="B2279" s="11" t="str">
        <f t="shared" si="108"/>
        <v>Общий расчет. Ци Мень. Анализ Дворца. Структуры. ЗВ. ЗВ. Фаза Ци</v>
      </c>
      <c r="C2279" s="11" t="str">
        <f>IFERROR(VLOOKUP(I2279,lvl_1[],2,FALSE),"Нет")</f>
        <v>Общий расчет</v>
      </c>
      <c r="D2279" s="11" t="str">
        <f>IFERROR(VLOOKUP(Rule!J2279,lvl_2[],2,FALSE),"Нет")</f>
        <v>Ци Мень</v>
      </c>
      <c r="E2279" s="11" t="str">
        <f>IFERROR(VLOOKUP(Rule!K2279,lvl_3[],2,FALSE),"Нет")</f>
        <v>Анализ Дворца</v>
      </c>
      <c r="F2279" s="11" t="str">
        <f>IFERROR(INDEX(lvl_4[],MATCH(L2279,lvl_4[ID],0),MATCH(TEXT(K2279,"##0"),lvl_4[#Headers],0)),"Нет")</f>
        <v>Структуры</v>
      </c>
      <c r="G2279" s="11" t="str">
        <f>IFERROR(INDEX(lvl_5[],MATCH(M2279,lvl_5[ID],0),MATCH(_xlfn.CONCAT(TEXT(K2279,"##0"),"_",TEXT(L2279,"##0")),lvl_5[#Headers],0)),"Нет")</f>
        <v>ЗВ</v>
      </c>
      <c r="H2279" s="11" t="str">
        <f>IFERROR(INDEX(lvl_6[],MATCH(N2279,lvl_6[ID],0),MATCH(_xlfn.CONCAT(K2279,"_",L2279,"_",M2279),lvl_6[#Headers],0)),"Нет")</f>
        <v>ЗВ. Фаза Ци</v>
      </c>
      <c r="I2279" s="12">
        <v>1</v>
      </c>
      <c r="J2279" s="12">
        <v>2</v>
      </c>
      <c r="K2279" s="12">
        <v>2</v>
      </c>
      <c r="L2279" s="12">
        <v>1</v>
      </c>
      <c r="M2279" s="12">
        <v>2</v>
      </c>
      <c r="N2279" s="12">
        <v>1</v>
      </c>
      <c r="O2279" s="12">
        <f>COUNTIF($P$2:P2279,P2279)</f>
        <v>102</v>
      </c>
      <c r="P2279" s="12" t="str">
        <f t="shared" si="106"/>
        <v>122010201</v>
      </c>
      <c r="Q2279" s="12" t="str">
        <f t="shared" si="107"/>
        <v>1220102010102</v>
      </c>
      <c r="R2279" s="20" t="s">
        <v>1453</v>
      </c>
      <c r="S2279" s="20" t="s">
        <v>1873</v>
      </c>
      <c r="AW2279" s="12">
        <v>8</v>
      </c>
      <c r="BA2279" s="12" t="s">
        <v>901</v>
      </c>
      <c r="BG2279" s="22" t="s">
        <v>1109</v>
      </c>
      <c r="BJ2279" s="12">
        <v>1</v>
      </c>
    </row>
    <row r="2280" spans="1:62" ht="30" x14ac:dyDescent="0.25">
      <c r="A2280" s="12">
        <v>1</v>
      </c>
      <c r="B2280" s="11" t="str">
        <f t="shared" si="108"/>
        <v>Общий расчет. Ци Мень. Анализ Дворца. Структуры. ЗВ. ЗВ. Фаза Ци</v>
      </c>
      <c r="C2280" s="11" t="str">
        <f>IFERROR(VLOOKUP(I2280,lvl_1[],2,FALSE),"Нет")</f>
        <v>Общий расчет</v>
      </c>
      <c r="D2280" s="11" t="str">
        <f>IFERROR(VLOOKUP(Rule!J2280,lvl_2[],2,FALSE),"Нет")</f>
        <v>Ци Мень</v>
      </c>
      <c r="E2280" s="11" t="str">
        <f>IFERROR(VLOOKUP(Rule!K2280,lvl_3[],2,FALSE),"Нет")</f>
        <v>Анализ Дворца</v>
      </c>
      <c r="F2280" s="11" t="str">
        <f>IFERROR(INDEX(lvl_4[],MATCH(L2280,lvl_4[ID],0),MATCH(TEXT(K2280,"##0"),lvl_4[#Headers],0)),"Нет")</f>
        <v>Структуры</v>
      </c>
      <c r="G2280" s="11" t="str">
        <f>IFERROR(INDEX(lvl_5[],MATCH(M2280,lvl_5[ID],0),MATCH(_xlfn.CONCAT(TEXT(K2280,"##0"),"_",TEXT(L2280,"##0")),lvl_5[#Headers],0)),"Нет")</f>
        <v>ЗВ</v>
      </c>
      <c r="H2280" s="11" t="str">
        <f>IFERROR(INDEX(lvl_6[],MATCH(N2280,lvl_6[ID],0),MATCH(_xlfn.CONCAT(K2280,"_",L2280,"_",M2280),lvl_6[#Headers],0)),"Нет")</f>
        <v>ЗВ. Фаза Ци</v>
      </c>
      <c r="I2280" s="12">
        <v>1</v>
      </c>
      <c r="J2280" s="12">
        <v>2</v>
      </c>
      <c r="K2280" s="12">
        <v>2</v>
      </c>
      <c r="L2280" s="12">
        <v>1</v>
      </c>
      <c r="M2280" s="12">
        <v>2</v>
      </c>
      <c r="N2280" s="12">
        <v>1</v>
      </c>
      <c r="O2280" s="12">
        <f>COUNTIF($P$2:P2280,P2280)</f>
        <v>103</v>
      </c>
      <c r="P2280" s="12" t="str">
        <f t="shared" si="106"/>
        <v>122010201</v>
      </c>
      <c r="Q2280" s="12" t="str">
        <f t="shared" si="107"/>
        <v>1220102010103</v>
      </c>
      <c r="R2280" s="20" t="s">
        <v>1453</v>
      </c>
      <c r="S2280" s="20" t="s">
        <v>1874</v>
      </c>
      <c r="AW2280" s="12">
        <v>8</v>
      </c>
      <c r="BA2280" s="12" t="s">
        <v>903</v>
      </c>
      <c r="BG2280" s="22" t="s">
        <v>1109</v>
      </c>
      <c r="BJ2280" s="12">
        <v>1</v>
      </c>
    </row>
    <row r="2281" spans="1:62" ht="30" x14ac:dyDescent="0.25">
      <c r="A2281" s="12">
        <v>1</v>
      </c>
      <c r="B2281" s="11" t="str">
        <f t="shared" si="108"/>
        <v>Общий расчет. Ци Мень. Анализ Дворца. Структуры. ЗВ. ЗВ. Фаза Ци</v>
      </c>
      <c r="C2281" s="11" t="str">
        <f>IFERROR(VLOOKUP(I2281,lvl_1[],2,FALSE),"Нет")</f>
        <v>Общий расчет</v>
      </c>
      <c r="D2281" s="11" t="str">
        <f>IFERROR(VLOOKUP(Rule!J2281,lvl_2[],2,FALSE),"Нет")</f>
        <v>Ци Мень</v>
      </c>
      <c r="E2281" s="11" t="str">
        <f>IFERROR(VLOOKUP(Rule!K2281,lvl_3[],2,FALSE),"Нет")</f>
        <v>Анализ Дворца</v>
      </c>
      <c r="F2281" s="11" t="str">
        <f>IFERROR(INDEX(lvl_4[],MATCH(L2281,lvl_4[ID],0),MATCH(TEXT(K2281,"##0"),lvl_4[#Headers],0)),"Нет")</f>
        <v>Структуры</v>
      </c>
      <c r="G2281" s="11" t="str">
        <f>IFERROR(INDEX(lvl_5[],MATCH(M2281,lvl_5[ID],0),MATCH(_xlfn.CONCAT(TEXT(K2281,"##0"),"_",TEXT(L2281,"##0")),lvl_5[#Headers],0)),"Нет")</f>
        <v>ЗВ</v>
      </c>
      <c r="H2281" s="11" t="str">
        <f>IFERROR(INDEX(lvl_6[],MATCH(N2281,lvl_6[ID],0),MATCH(_xlfn.CONCAT(K2281,"_",L2281,"_",M2281),lvl_6[#Headers],0)),"Нет")</f>
        <v>ЗВ. Фаза Ци</v>
      </c>
      <c r="I2281" s="12">
        <v>1</v>
      </c>
      <c r="J2281" s="12">
        <v>2</v>
      </c>
      <c r="K2281" s="12">
        <v>2</v>
      </c>
      <c r="L2281" s="12">
        <v>1</v>
      </c>
      <c r="M2281" s="12">
        <v>2</v>
      </c>
      <c r="N2281" s="12">
        <v>1</v>
      </c>
      <c r="O2281" s="12">
        <f>COUNTIF($P$2:P2281,P2281)</f>
        <v>104</v>
      </c>
      <c r="P2281" s="12" t="str">
        <f t="shared" si="106"/>
        <v>122010201</v>
      </c>
      <c r="Q2281" s="12" t="str">
        <f t="shared" si="107"/>
        <v>1220102010104</v>
      </c>
      <c r="R2281" s="20" t="s">
        <v>1453</v>
      </c>
      <c r="S2281" s="20" t="s">
        <v>1875</v>
      </c>
      <c r="AW2281" s="12">
        <v>8</v>
      </c>
      <c r="BA2281" s="12" t="s">
        <v>905</v>
      </c>
      <c r="BG2281" s="21">
        <v>0.15</v>
      </c>
      <c r="BJ2281" s="12">
        <v>1</v>
      </c>
    </row>
    <row r="2282" spans="1:62" ht="30" x14ac:dyDescent="0.25">
      <c r="A2282" s="12">
        <v>1</v>
      </c>
      <c r="B2282" s="11" t="str">
        <f t="shared" si="108"/>
        <v>Общий расчет. Ци Мень. Анализ Дворца. Структуры. ЗВ. ЗВ. Фаза Ци</v>
      </c>
      <c r="C2282" s="11" t="str">
        <f>IFERROR(VLOOKUP(I2282,lvl_1[],2,FALSE),"Нет")</f>
        <v>Общий расчет</v>
      </c>
      <c r="D2282" s="11" t="str">
        <f>IFERROR(VLOOKUP(Rule!J2282,lvl_2[],2,FALSE),"Нет")</f>
        <v>Ци Мень</v>
      </c>
      <c r="E2282" s="11" t="str">
        <f>IFERROR(VLOOKUP(Rule!K2282,lvl_3[],2,FALSE),"Нет")</f>
        <v>Анализ Дворца</v>
      </c>
      <c r="F2282" s="11" t="str">
        <f>IFERROR(INDEX(lvl_4[],MATCH(L2282,lvl_4[ID],0),MATCH(TEXT(K2282,"##0"),lvl_4[#Headers],0)),"Нет")</f>
        <v>Структуры</v>
      </c>
      <c r="G2282" s="11" t="str">
        <f>IFERROR(INDEX(lvl_5[],MATCH(M2282,lvl_5[ID],0),MATCH(_xlfn.CONCAT(TEXT(K2282,"##0"),"_",TEXT(L2282,"##0")),lvl_5[#Headers],0)),"Нет")</f>
        <v>ЗВ</v>
      </c>
      <c r="H2282" s="11" t="str">
        <f>IFERROR(INDEX(lvl_6[],MATCH(N2282,lvl_6[ID],0),MATCH(_xlfn.CONCAT(K2282,"_",L2282,"_",M2282),lvl_6[#Headers],0)),"Нет")</f>
        <v>ЗВ. Фаза Ци</v>
      </c>
      <c r="I2282" s="12">
        <v>1</v>
      </c>
      <c r="J2282" s="12">
        <v>2</v>
      </c>
      <c r="K2282" s="12">
        <v>2</v>
      </c>
      <c r="L2282" s="12">
        <v>1</v>
      </c>
      <c r="M2282" s="12">
        <v>2</v>
      </c>
      <c r="N2282" s="12">
        <v>1</v>
      </c>
      <c r="O2282" s="12">
        <f>COUNTIF($P$2:P2282,P2282)</f>
        <v>105</v>
      </c>
      <c r="P2282" s="12" t="str">
        <f t="shared" si="106"/>
        <v>122010201</v>
      </c>
      <c r="Q2282" s="12" t="str">
        <f t="shared" si="107"/>
        <v>1220102010105</v>
      </c>
      <c r="R2282" s="20" t="s">
        <v>1453</v>
      </c>
      <c r="S2282" s="20" t="s">
        <v>1876</v>
      </c>
      <c r="AW2282" s="12">
        <v>8</v>
      </c>
      <c r="BA2282" s="12" t="s">
        <v>907</v>
      </c>
      <c r="BG2282" s="22" t="s">
        <v>1109</v>
      </c>
      <c r="BJ2282" s="12">
        <v>1</v>
      </c>
    </row>
    <row r="2283" spans="1:62" ht="30" x14ac:dyDescent="0.25">
      <c r="A2283" s="12">
        <v>1</v>
      </c>
      <c r="B2283" s="11" t="str">
        <f t="shared" si="108"/>
        <v>Общий расчет. Ци Мень. Анализ Дворца. Структуры. ЗВ. ЗВ. Фаза Ци</v>
      </c>
      <c r="C2283" s="11" t="str">
        <f>IFERROR(VLOOKUP(I2283,lvl_1[],2,FALSE),"Нет")</f>
        <v>Общий расчет</v>
      </c>
      <c r="D2283" s="11" t="str">
        <f>IFERROR(VLOOKUP(Rule!J2283,lvl_2[],2,FALSE),"Нет")</f>
        <v>Ци Мень</v>
      </c>
      <c r="E2283" s="11" t="str">
        <f>IFERROR(VLOOKUP(Rule!K2283,lvl_3[],2,FALSE),"Нет")</f>
        <v>Анализ Дворца</v>
      </c>
      <c r="F2283" s="11" t="str">
        <f>IFERROR(INDEX(lvl_4[],MATCH(L2283,lvl_4[ID],0),MATCH(TEXT(K2283,"##0"),lvl_4[#Headers],0)),"Нет")</f>
        <v>Структуры</v>
      </c>
      <c r="G2283" s="11" t="str">
        <f>IFERROR(INDEX(lvl_5[],MATCH(M2283,lvl_5[ID],0),MATCH(_xlfn.CONCAT(TEXT(K2283,"##0"),"_",TEXT(L2283,"##0")),lvl_5[#Headers],0)),"Нет")</f>
        <v>ЗВ</v>
      </c>
      <c r="H2283" s="11" t="str">
        <f>IFERROR(INDEX(lvl_6[],MATCH(N2283,lvl_6[ID],0),MATCH(_xlfn.CONCAT(K2283,"_",L2283,"_",M2283),lvl_6[#Headers],0)),"Нет")</f>
        <v>ЗВ. Фаза Ци</v>
      </c>
      <c r="I2283" s="12">
        <v>1</v>
      </c>
      <c r="J2283" s="12">
        <v>2</v>
      </c>
      <c r="K2283" s="12">
        <v>2</v>
      </c>
      <c r="L2283" s="12">
        <v>1</v>
      </c>
      <c r="M2283" s="12">
        <v>2</v>
      </c>
      <c r="N2283" s="12">
        <v>1</v>
      </c>
      <c r="O2283" s="12">
        <f>COUNTIF($P$2:P2283,P2283)</f>
        <v>106</v>
      </c>
      <c r="P2283" s="12" t="str">
        <f t="shared" si="106"/>
        <v>122010201</v>
      </c>
      <c r="Q2283" s="12" t="str">
        <f t="shared" si="107"/>
        <v>1220102010106</v>
      </c>
      <c r="R2283" s="20" t="s">
        <v>1453</v>
      </c>
      <c r="S2283" s="20" t="s">
        <v>1877</v>
      </c>
      <c r="AW2283" s="12">
        <v>8</v>
      </c>
      <c r="BA2283" s="12" t="s">
        <v>908</v>
      </c>
      <c r="BG2283" s="21">
        <v>0.15</v>
      </c>
      <c r="BJ2283" s="12">
        <v>1</v>
      </c>
    </row>
    <row r="2284" spans="1:62" ht="30" x14ac:dyDescent="0.25">
      <c r="A2284" s="12">
        <v>1</v>
      </c>
      <c r="B2284" s="11" t="str">
        <f t="shared" si="108"/>
        <v>Общий расчет. Ци Мень. Анализ Дворца. Структуры. ЗВ. ЗВ. Фаза Ци</v>
      </c>
      <c r="C2284" s="11" t="str">
        <f>IFERROR(VLOOKUP(I2284,lvl_1[],2,FALSE),"Нет")</f>
        <v>Общий расчет</v>
      </c>
      <c r="D2284" s="11" t="str">
        <f>IFERROR(VLOOKUP(Rule!J2284,lvl_2[],2,FALSE),"Нет")</f>
        <v>Ци Мень</v>
      </c>
      <c r="E2284" s="11" t="str">
        <f>IFERROR(VLOOKUP(Rule!K2284,lvl_3[],2,FALSE),"Нет")</f>
        <v>Анализ Дворца</v>
      </c>
      <c r="F2284" s="11" t="str">
        <f>IFERROR(INDEX(lvl_4[],MATCH(L2284,lvl_4[ID],0),MATCH(TEXT(K2284,"##0"),lvl_4[#Headers],0)),"Нет")</f>
        <v>Структуры</v>
      </c>
      <c r="G2284" s="11" t="str">
        <f>IFERROR(INDEX(lvl_5[],MATCH(M2284,lvl_5[ID],0),MATCH(_xlfn.CONCAT(TEXT(K2284,"##0"),"_",TEXT(L2284,"##0")),lvl_5[#Headers],0)),"Нет")</f>
        <v>ЗВ</v>
      </c>
      <c r="H2284" s="11" t="str">
        <f>IFERROR(INDEX(lvl_6[],MATCH(N2284,lvl_6[ID],0),MATCH(_xlfn.CONCAT(K2284,"_",L2284,"_",M2284),lvl_6[#Headers],0)),"Нет")</f>
        <v>ЗВ. Фаза Ци</v>
      </c>
      <c r="I2284" s="12">
        <v>1</v>
      </c>
      <c r="J2284" s="12">
        <v>2</v>
      </c>
      <c r="K2284" s="12">
        <v>2</v>
      </c>
      <c r="L2284" s="12">
        <v>1</v>
      </c>
      <c r="M2284" s="12">
        <v>2</v>
      </c>
      <c r="N2284" s="12">
        <v>1</v>
      </c>
      <c r="O2284" s="12">
        <f>COUNTIF($P$2:P2284,P2284)</f>
        <v>107</v>
      </c>
      <c r="P2284" s="12" t="str">
        <f t="shared" si="106"/>
        <v>122010201</v>
      </c>
      <c r="Q2284" s="12" t="str">
        <f t="shared" si="107"/>
        <v>1220102010107</v>
      </c>
      <c r="R2284" s="20" t="s">
        <v>1453</v>
      </c>
      <c r="S2284" s="20" t="s">
        <v>1878</v>
      </c>
      <c r="AW2284" s="12">
        <v>8</v>
      </c>
      <c r="BA2284" s="12" t="s">
        <v>910</v>
      </c>
      <c r="BG2284" s="21">
        <v>0</v>
      </c>
      <c r="BJ2284" s="12">
        <v>1</v>
      </c>
    </row>
    <row r="2285" spans="1:62" ht="30" x14ac:dyDescent="0.25">
      <c r="A2285" s="12">
        <v>1</v>
      </c>
      <c r="B2285" s="11" t="str">
        <f t="shared" si="108"/>
        <v>Общий расчет. Ци Мень. Анализ Дворца. Структуры. ЗВ. ЗВ. Фаза Ци</v>
      </c>
      <c r="C2285" s="11" t="str">
        <f>IFERROR(VLOOKUP(I2285,lvl_1[],2,FALSE),"Нет")</f>
        <v>Общий расчет</v>
      </c>
      <c r="D2285" s="11" t="str">
        <f>IFERROR(VLOOKUP(Rule!J2285,lvl_2[],2,FALSE),"Нет")</f>
        <v>Ци Мень</v>
      </c>
      <c r="E2285" s="11" t="str">
        <f>IFERROR(VLOOKUP(Rule!K2285,lvl_3[],2,FALSE),"Нет")</f>
        <v>Анализ Дворца</v>
      </c>
      <c r="F2285" s="11" t="str">
        <f>IFERROR(INDEX(lvl_4[],MATCH(L2285,lvl_4[ID],0),MATCH(TEXT(K2285,"##0"),lvl_4[#Headers],0)),"Нет")</f>
        <v>Структуры</v>
      </c>
      <c r="G2285" s="11" t="str">
        <f>IFERROR(INDEX(lvl_5[],MATCH(M2285,lvl_5[ID],0),MATCH(_xlfn.CONCAT(TEXT(K2285,"##0"),"_",TEXT(L2285,"##0")),lvl_5[#Headers],0)),"Нет")</f>
        <v>ЗВ</v>
      </c>
      <c r="H2285" s="11" t="str">
        <f>IFERROR(INDEX(lvl_6[],MATCH(N2285,lvl_6[ID],0),MATCH(_xlfn.CONCAT(K2285,"_",L2285,"_",M2285),lvl_6[#Headers],0)),"Нет")</f>
        <v>ЗВ. Фаза Ци</v>
      </c>
      <c r="I2285" s="12">
        <v>1</v>
      </c>
      <c r="J2285" s="12">
        <v>2</v>
      </c>
      <c r="K2285" s="12">
        <v>2</v>
      </c>
      <c r="L2285" s="12">
        <v>1</v>
      </c>
      <c r="M2285" s="12">
        <v>2</v>
      </c>
      <c r="N2285" s="12">
        <v>1</v>
      </c>
      <c r="O2285" s="12">
        <f>COUNTIF($P$2:P2285,P2285)</f>
        <v>108</v>
      </c>
      <c r="P2285" s="12" t="str">
        <f t="shared" si="106"/>
        <v>122010201</v>
      </c>
      <c r="Q2285" s="12" t="str">
        <f t="shared" si="107"/>
        <v>1220102010108</v>
      </c>
      <c r="R2285" s="20" t="s">
        <v>1453</v>
      </c>
      <c r="S2285" s="20" t="s">
        <v>1879</v>
      </c>
      <c r="AW2285" s="12">
        <v>8</v>
      </c>
      <c r="BA2285" s="12" t="s">
        <v>912</v>
      </c>
      <c r="BG2285" s="21">
        <v>0.5</v>
      </c>
      <c r="BJ2285" s="12">
        <v>1</v>
      </c>
    </row>
    <row r="2286" spans="1:62" ht="30" x14ac:dyDescent="0.25">
      <c r="A2286" s="12">
        <v>1</v>
      </c>
      <c r="B2286" s="11" t="str">
        <f t="shared" si="108"/>
        <v>Общий расчет. Ци Мень. Анализ Дворца. Структуры. ЗВ. ЗВ. Фаза Ци</v>
      </c>
      <c r="C2286" s="11" t="str">
        <f>IFERROR(VLOOKUP(I2286,lvl_1[],2,FALSE),"Нет")</f>
        <v>Общий расчет</v>
      </c>
      <c r="D2286" s="11" t="str">
        <f>IFERROR(VLOOKUP(Rule!J2286,lvl_2[],2,FALSE),"Нет")</f>
        <v>Ци Мень</v>
      </c>
      <c r="E2286" s="11" t="str">
        <f>IFERROR(VLOOKUP(Rule!K2286,lvl_3[],2,FALSE),"Нет")</f>
        <v>Анализ Дворца</v>
      </c>
      <c r="F2286" s="11" t="str">
        <f>IFERROR(INDEX(lvl_4[],MATCH(L2286,lvl_4[ID],0),MATCH(TEXT(K2286,"##0"),lvl_4[#Headers],0)),"Нет")</f>
        <v>Структуры</v>
      </c>
      <c r="G2286" s="11" t="str">
        <f>IFERROR(INDEX(lvl_5[],MATCH(M2286,lvl_5[ID],0),MATCH(_xlfn.CONCAT(TEXT(K2286,"##0"),"_",TEXT(L2286,"##0")),lvl_5[#Headers],0)),"Нет")</f>
        <v>ЗВ</v>
      </c>
      <c r="H2286" s="11" t="str">
        <f>IFERROR(INDEX(lvl_6[],MATCH(N2286,lvl_6[ID],0),MATCH(_xlfn.CONCAT(K2286,"_",L2286,"_",M2286),lvl_6[#Headers],0)),"Нет")</f>
        <v>ЗВ. Фаза Ци</v>
      </c>
      <c r="I2286" s="12">
        <v>1</v>
      </c>
      <c r="J2286" s="12">
        <v>2</v>
      </c>
      <c r="K2286" s="12">
        <v>2</v>
      </c>
      <c r="L2286" s="12">
        <v>1</v>
      </c>
      <c r="M2286" s="12">
        <v>2</v>
      </c>
      <c r="N2286" s="12">
        <v>1</v>
      </c>
      <c r="O2286" s="12">
        <f>COUNTIF($P$2:P2286,P2286)</f>
        <v>109</v>
      </c>
      <c r="P2286" s="12" t="str">
        <f t="shared" si="106"/>
        <v>122010201</v>
      </c>
      <c r="Q2286" s="12" t="str">
        <f t="shared" si="107"/>
        <v>1220102010109</v>
      </c>
      <c r="R2286" s="20" t="s">
        <v>1453</v>
      </c>
      <c r="S2286" s="20" t="s">
        <v>1880</v>
      </c>
      <c r="AW2286" s="12">
        <v>8</v>
      </c>
      <c r="BA2286" s="12" t="s">
        <v>914</v>
      </c>
      <c r="BG2286" s="21">
        <v>0.5</v>
      </c>
      <c r="BJ2286" s="12">
        <v>1</v>
      </c>
    </row>
    <row r="2287" spans="1:62" ht="30" x14ac:dyDescent="0.25">
      <c r="A2287" s="12">
        <v>1</v>
      </c>
      <c r="B2287" s="11" t="str">
        <f t="shared" si="108"/>
        <v>Общий расчет. Ци Мень. Анализ Дворца. Структуры. ЗВ. ЗВ. Фаза Ци</v>
      </c>
      <c r="C2287" s="11" t="str">
        <f>IFERROR(VLOOKUP(I2287,lvl_1[],2,FALSE),"Нет")</f>
        <v>Общий расчет</v>
      </c>
      <c r="D2287" s="11" t="str">
        <f>IFERROR(VLOOKUP(Rule!J2287,lvl_2[],2,FALSE),"Нет")</f>
        <v>Ци Мень</v>
      </c>
      <c r="E2287" s="11" t="str">
        <f>IFERROR(VLOOKUP(Rule!K2287,lvl_3[],2,FALSE),"Нет")</f>
        <v>Анализ Дворца</v>
      </c>
      <c r="F2287" s="11" t="str">
        <f>IFERROR(INDEX(lvl_4[],MATCH(L2287,lvl_4[ID],0),MATCH(TEXT(K2287,"##0"),lvl_4[#Headers],0)),"Нет")</f>
        <v>Структуры</v>
      </c>
      <c r="G2287" s="11" t="str">
        <f>IFERROR(INDEX(lvl_5[],MATCH(M2287,lvl_5[ID],0),MATCH(_xlfn.CONCAT(TEXT(K2287,"##0"),"_",TEXT(L2287,"##0")),lvl_5[#Headers],0)),"Нет")</f>
        <v>ЗВ</v>
      </c>
      <c r="H2287" s="11" t="str">
        <f>IFERROR(INDEX(lvl_6[],MATCH(N2287,lvl_6[ID],0),MATCH(_xlfn.CONCAT(K2287,"_",L2287,"_",M2287),lvl_6[#Headers],0)),"Нет")</f>
        <v>ЗВ. Фаза Ци</v>
      </c>
      <c r="I2287" s="12">
        <v>1</v>
      </c>
      <c r="J2287" s="12">
        <v>2</v>
      </c>
      <c r="K2287" s="12">
        <v>2</v>
      </c>
      <c r="L2287" s="12">
        <v>1</v>
      </c>
      <c r="M2287" s="12">
        <v>2</v>
      </c>
      <c r="N2287" s="12">
        <v>1</v>
      </c>
      <c r="O2287" s="12">
        <f>COUNTIF($P$2:P2287,P2287)</f>
        <v>110</v>
      </c>
      <c r="P2287" s="12" t="str">
        <f t="shared" si="106"/>
        <v>122010201</v>
      </c>
      <c r="Q2287" s="12" t="str">
        <f t="shared" si="107"/>
        <v>1220102010110</v>
      </c>
      <c r="R2287" s="20" t="s">
        <v>1453</v>
      </c>
      <c r="S2287" s="20" t="s">
        <v>1881</v>
      </c>
      <c r="AW2287" s="12">
        <v>8</v>
      </c>
      <c r="BA2287" s="12" t="s">
        <v>916</v>
      </c>
      <c r="BG2287" s="21">
        <v>0</v>
      </c>
      <c r="BJ2287" s="12">
        <v>1</v>
      </c>
    </row>
    <row r="2288" spans="1:62" ht="30" x14ac:dyDescent="0.25">
      <c r="A2288" s="12">
        <v>1</v>
      </c>
      <c r="B2288" s="11" t="str">
        <f t="shared" si="108"/>
        <v>Общий расчет. Ци Мень. Анализ Дворца. Структуры. ЗВ. ЗВ. Фаза Ци</v>
      </c>
      <c r="C2288" s="11" t="str">
        <f>IFERROR(VLOOKUP(I2288,lvl_1[],2,FALSE),"Нет")</f>
        <v>Общий расчет</v>
      </c>
      <c r="D2288" s="11" t="str">
        <f>IFERROR(VLOOKUP(Rule!J2288,lvl_2[],2,FALSE),"Нет")</f>
        <v>Ци Мень</v>
      </c>
      <c r="E2288" s="11" t="str">
        <f>IFERROR(VLOOKUP(Rule!K2288,lvl_3[],2,FALSE),"Нет")</f>
        <v>Анализ Дворца</v>
      </c>
      <c r="F2288" s="11" t="str">
        <f>IFERROR(INDEX(lvl_4[],MATCH(L2288,lvl_4[ID],0),MATCH(TEXT(K2288,"##0"),lvl_4[#Headers],0)),"Нет")</f>
        <v>Структуры</v>
      </c>
      <c r="G2288" s="11" t="str">
        <f>IFERROR(INDEX(lvl_5[],MATCH(M2288,lvl_5[ID],0),MATCH(_xlfn.CONCAT(TEXT(K2288,"##0"),"_",TEXT(L2288,"##0")),lvl_5[#Headers],0)),"Нет")</f>
        <v>ЗВ</v>
      </c>
      <c r="H2288" s="11" t="str">
        <f>IFERROR(INDEX(lvl_6[],MATCH(N2288,lvl_6[ID],0),MATCH(_xlfn.CONCAT(K2288,"_",L2288,"_",M2288),lvl_6[#Headers],0)),"Нет")</f>
        <v>ЗВ. Фаза Ци</v>
      </c>
      <c r="I2288" s="12">
        <v>1</v>
      </c>
      <c r="J2288" s="12">
        <v>2</v>
      </c>
      <c r="K2288" s="12">
        <v>2</v>
      </c>
      <c r="L2288" s="12">
        <v>1</v>
      </c>
      <c r="M2288" s="12">
        <v>2</v>
      </c>
      <c r="N2288" s="12">
        <v>1</v>
      </c>
      <c r="O2288" s="12">
        <f>COUNTIF($P$2:P2288,P2288)</f>
        <v>111</v>
      </c>
      <c r="P2288" s="12" t="str">
        <f t="shared" si="106"/>
        <v>122010201</v>
      </c>
      <c r="Q2288" s="12" t="str">
        <f t="shared" si="107"/>
        <v>1220102010111</v>
      </c>
      <c r="R2288" s="20" t="s">
        <v>1453</v>
      </c>
      <c r="S2288" s="20" t="s">
        <v>1882</v>
      </c>
      <c r="AW2288" s="12">
        <v>3</v>
      </c>
      <c r="BA2288" s="12" t="s">
        <v>899</v>
      </c>
      <c r="BG2288" s="22" t="s">
        <v>1109</v>
      </c>
      <c r="BJ2288" s="12">
        <v>1</v>
      </c>
    </row>
    <row r="2289" spans="1:62" ht="30" x14ac:dyDescent="0.25">
      <c r="A2289" s="12">
        <v>1</v>
      </c>
      <c r="B2289" s="11" t="str">
        <f t="shared" si="108"/>
        <v>Общий расчет. Ци Мень. Анализ Дворца. Структуры. ЗВ. ЗВ. Фаза Ци</v>
      </c>
      <c r="C2289" s="11" t="str">
        <f>IFERROR(VLOOKUP(I2289,lvl_1[],2,FALSE),"Нет")</f>
        <v>Общий расчет</v>
      </c>
      <c r="D2289" s="11" t="str">
        <f>IFERROR(VLOOKUP(Rule!J2289,lvl_2[],2,FALSE),"Нет")</f>
        <v>Ци Мень</v>
      </c>
      <c r="E2289" s="11" t="str">
        <f>IFERROR(VLOOKUP(Rule!K2289,lvl_3[],2,FALSE),"Нет")</f>
        <v>Анализ Дворца</v>
      </c>
      <c r="F2289" s="11" t="str">
        <f>IFERROR(INDEX(lvl_4[],MATCH(L2289,lvl_4[ID],0),MATCH(TEXT(K2289,"##0"),lvl_4[#Headers],0)),"Нет")</f>
        <v>Структуры</v>
      </c>
      <c r="G2289" s="11" t="str">
        <f>IFERROR(INDEX(lvl_5[],MATCH(M2289,lvl_5[ID],0),MATCH(_xlfn.CONCAT(TEXT(K2289,"##0"),"_",TEXT(L2289,"##0")),lvl_5[#Headers],0)),"Нет")</f>
        <v>ЗВ</v>
      </c>
      <c r="H2289" s="11" t="str">
        <f>IFERROR(INDEX(lvl_6[],MATCH(N2289,lvl_6[ID],0),MATCH(_xlfn.CONCAT(K2289,"_",L2289,"_",M2289),lvl_6[#Headers],0)),"Нет")</f>
        <v>ЗВ. Фаза Ци</v>
      </c>
      <c r="I2289" s="12">
        <v>1</v>
      </c>
      <c r="J2289" s="12">
        <v>2</v>
      </c>
      <c r="K2289" s="12">
        <v>2</v>
      </c>
      <c r="L2289" s="12">
        <v>1</v>
      </c>
      <c r="M2289" s="12">
        <v>2</v>
      </c>
      <c r="N2289" s="12">
        <v>1</v>
      </c>
      <c r="O2289" s="12">
        <f>COUNTIF($P$2:P2289,P2289)</f>
        <v>112</v>
      </c>
      <c r="P2289" s="12" t="str">
        <f t="shared" si="106"/>
        <v>122010201</v>
      </c>
      <c r="Q2289" s="12" t="str">
        <f t="shared" si="107"/>
        <v>1220102010112</v>
      </c>
      <c r="R2289" s="20" t="s">
        <v>1453</v>
      </c>
      <c r="S2289" s="20" t="s">
        <v>1883</v>
      </c>
      <c r="AW2289" s="12">
        <v>3</v>
      </c>
      <c r="BA2289" s="12" t="s">
        <v>901</v>
      </c>
      <c r="BG2289" s="21">
        <v>1</v>
      </c>
      <c r="BJ2289" s="12">
        <v>1</v>
      </c>
    </row>
    <row r="2290" spans="1:62" ht="30" x14ac:dyDescent="0.25">
      <c r="A2290" s="12">
        <v>1</v>
      </c>
      <c r="B2290" s="11" t="str">
        <f t="shared" si="108"/>
        <v>Общий расчет. Ци Мень. Анализ Дворца. Структуры. ЗВ. ЗВ. Фаза Ци</v>
      </c>
      <c r="C2290" s="11" t="str">
        <f>IFERROR(VLOOKUP(I2290,lvl_1[],2,FALSE),"Нет")</f>
        <v>Общий расчет</v>
      </c>
      <c r="D2290" s="11" t="str">
        <f>IFERROR(VLOOKUP(Rule!J2290,lvl_2[],2,FALSE),"Нет")</f>
        <v>Ци Мень</v>
      </c>
      <c r="E2290" s="11" t="str">
        <f>IFERROR(VLOOKUP(Rule!K2290,lvl_3[],2,FALSE),"Нет")</f>
        <v>Анализ Дворца</v>
      </c>
      <c r="F2290" s="11" t="str">
        <f>IFERROR(INDEX(lvl_4[],MATCH(L2290,lvl_4[ID],0),MATCH(TEXT(K2290,"##0"),lvl_4[#Headers],0)),"Нет")</f>
        <v>Структуры</v>
      </c>
      <c r="G2290" s="11" t="str">
        <f>IFERROR(INDEX(lvl_5[],MATCH(M2290,lvl_5[ID],0),MATCH(_xlfn.CONCAT(TEXT(K2290,"##0"),"_",TEXT(L2290,"##0")),lvl_5[#Headers],0)),"Нет")</f>
        <v>ЗВ</v>
      </c>
      <c r="H2290" s="11" t="str">
        <f>IFERROR(INDEX(lvl_6[],MATCH(N2290,lvl_6[ID],0),MATCH(_xlfn.CONCAT(K2290,"_",L2290,"_",M2290),lvl_6[#Headers],0)),"Нет")</f>
        <v>ЗВ. Фаза Ци</v>
      </c>
      <c r="I2290" s="12">
        <v>1</v>
      </c>
      <c r="J2290" s="12">
        <v>2</v>
      </c>
      <c r="K2290" s="12">
        <v>2</v>
      </c>
      <c r="L2290" s="12">
        <v>1</v>
      </c>
      <c r="M2290" s="12">
        <v>2</v>
      </c>
      <c r="N2290" s="12">
        <v>1</v>
      </c>
      <c r="O2290" s="12">
        <f>COUNTIF($P$2:P2290,P2290)</f>
        <v>113</v>
      </c>
      <c r="P2290" s="12" t="str">
        <f t="shared" si="106"/>
        <v>122010201</v>
      </c>
      <c r="Q2290" s="12" t="str">
        <f t="shared" si="107"/>
        <v>1220102010113</v>
      </c>
      <c r="R2290" s="20" t="s">
        <v>1453</v>
      </c>
      <c r="S2290" s="20" t="s">
        <v>1884</v>
      </c>
      <c r="AW2290" s="12">
        <v>3</v>
      </c>
      <c r="BA2290" s="12" t="s">
        <v>903</v>
      </c>
      <c r="BG2290" s="21">
        <v>0</v>
      </c>
      <c r="BJ2290" s="12">
        <v>1</v>
      </c>
    </row>
    <row r="2291" spans="1:62" ht="30" x14ac:dyDescent="0.25">
      <c r="A2291" s="12">
        <v>1</v>
      </c>
      <c r="B2291" s="11" t="str">
        <f t="shared" si="108"/>
        <v>Общий расчет. Ци Мень. Анализ Дворца. Структуры. ЗВ. ЗВ. Фаза Ци</v>
      </c>
      <c r="C2291" s="11" t="str">
        <f>IFERROR(VLOOKUP(I2291,lvl_1[],2,FALSE),"Нет")</f>
        <v>Общий расчет</v>
      </c>
      <c r="D2291" s="11" t="str">
        <f>IFERROR(VLOOKUP(Rule!J2291,lvl_2[],2,FALSE),"Нет")</f>
        <v>Ци Мень</v>
      </c>
      <c r="E2291" s="11" t="str">
        <f>IFERROR(VLOOKUP(Rule!K2291,lvl_3[],2,FALSE),"Нет")</f>
        <v>Анализ Дворца</v>
      </c>
      <c r="F2291" s="11" t="str">
        <f>IFERROR(INDEX(lvl_4[],MATCH(L2291,lvl_4[ID],0),MATCH(TEXT(K2291,"##0"),lvl_4[#Headers],0)),"Нет")</f>
        <v>Структуры</v>
      </c>
      <c r="G2291" s="11" t="str">
        <f>IFERROR(INDEX(lvl_5[],MATCH(M2291,lvl_5[ID],0),MATCH(_xlfn.CONCAT(TEXT(K2291,"##0"),"_",TEXT(L2291,"##0")),lvl_5[#Headers],0)),"Нет")</f>
        <v>ЗВ</v>
      </c>
      <c r="H2291" s="11" t="str">
        <f>IFERROR(INDEX(lvl_6[],MATCH(N2291,lvl_6[ID],0),MATCH(_xlfn.CONCAT(K2291,"_",L2291,"_",M2291),lvl_6[#Headers],0)),"Нет")</f>
        <v>ЗВ. Фаза Ци</v>
      </c>
      <c r="I2291" s="12">
        <v>1</v>
      </c>
      <c r="J2291" s="12">
        <v>2</v>
      </c>
      <c r="K2291" s="12">
        <v>2</v>
      </c>
      <c r="L2291" s="12">
        <v>1</v>
      </c>
      <c r="M2291" s="12">
        <v>2</v>
      </c>
      <c r="N2291" s="12">
        <v>1</v>
      </c>
      <c r="O2291" s="12">
        <f>COUNTIF($P$2:P2291,P2291)</f>
        <v>114</v>
      </c>
      <c r="P2291" s="12" t="str">
        <f t="shared" si="106"/>
        <v>122010201</v>
      </c>
      <c r="Q2291" s="12" t="str">
        <f t="shared" si="107"/>
        <v>1220102010114</v>
      </c>
      <c r="R2291" s="20" t="s">
        <v>1453</v>
      </c>
      <c r="S2291" s="20" t="s">
        <v>1885</v>
      </c>
      <c r="AW2291" s="12">
        <v>3</v>
      </c>
      <c r="BA2291" s="12" t="s">
        <v>905</v>
      </c>
      <c r="BG2291" s="21">
        <v>0.5</v>
      </c>
      <c r="BJ2291" s="12">
        <v>1</v>
      </c>
    </row>
    <row r="2292" spans="1:62" ht="30" x14ac:dyDescent="0.25">
      <c r="A2292" s="12">
        <v>1</v>
      </c>
      <c r="B2292" s="11" t="str">
        <f t="shared" si="108"/>
        <v>Общий расчет. Ци Мень. Анализ Дворца. Структуры. ЗВ. ЗВ. Фаза Ци</v>
      </c>
      <c r="C2292" s="11" t="str">
        <f>IFERROR(VLOOKUP(I2292,lvl_1[],2,FALSE),"Нет")</f>
        <v>Общий расчет</v>
      </c>
      <c r="D2292" s="11" t="str">
        <f>IFERROR(VLOOKUP(Rule!J2292,lvl_2[],2,FALSE),"Нет")</f>
        <v>Ци Мень</v>
      </c>
      <c r="E2292" s="11" t="str">
        <f>IFERROR(VLOOKUP(Rule!K2292,lvl_3[],2,FALSE),"Нет")</f>
        <v>Анализ Дворца</v>
      </c>
      <c r="F2292" s="11" t="str">
        <f>IFERROR(INDEX(lvl_4[],MATCH(L2292,lvl_4[ID],0),MATCH(TEXT(K2292,"##0"),lvl_4[#Headers],0)),"Нет")</f>
        <v>Структуры</v>
      </c>
      <c r="G2292" s="11" t="str">
        <f>IFERROR(INDEX(lvl_5[],MATCH(M2292,lvl_5[ID],0),MATCH(_xlfn.CONCAT(TEXT(K2292,"##0"),"_",TEXT(L2292,"##0")),lvl_5[#Headers],0)),"Нет")</f>
        <v>ЗВ</v>
      </c>
      <c r="H2292" s="11" t="str">
        <f>IFERROR(INDEX(lvl_6[],MATCH(N2292,lvl_6[ID],0),MATCH(_xlfn.CONCAT(K2292,"_",L2292,"_",M2292),lvl_6[#Headers],0)),"Нет")</f>
        <v>ЗВ. Фаза Ци</v>
      </c>
      <c r="I2292" s="12">
        <v>1</v>
      </c>
      <c r="J2292" s="12">
        <v>2</v>
      </c>
      <c r="K2292" s="12">
        <v>2</v>
      </c>
      <c r="L2292" s="12">
        <v>1</v>
      </c>
      <c r="M2292" s="12">
        <v>2</v>
      </c>
      <c r="N2292" s="12">
        <v>1</v>
      </c>
      <c r="O2292" s="12">
        <f>COUNTIF($P$2:P2292,P2292)</f>
        <v>115</v>
      </c>
      <c r="P2292" s="12" t="str">
        <f t="shared" si="106"/>
        <v>122010201</v>
      </c>
      <c r="Q2292" s="12" t="str">
        <f t="shared" si="107"/>
        <v>1220102010115</v>
      </c>
      <c r="R2292" s="20" t="s">
        <v>1453</v>
      </c>
      <c r="S2292" s="20" t="s">
        <v>1886</v>
      </c>
      <c r="AW2292" s="12">
        <v>3</v>
      </c>
      <c r="BA2292" s="12" t="s">
        <v>907</v>
      </c>
      <c r="BG2292" s="21">
        <v>0</v>
      </c>
      <c r="BJ2292" s="12">
        <v>1</v>
      </c>
    </row>
    <row r="2293" spans="1:62" ht="30" x14ac:dyDescent="0.25">
      <c r="A2293" s="12">
        <v>1</v>
      </c>
      <c r="B2293" s="11" t="str">
        <f t="shared" si="108"/>
        <v>Общий расчет. Ци Мень. Анализ Дворца. Структуры. ЗВ. ЗВ. Фаза Ци</v>
      </c>
      <c r="C2293" s="11" t="str">
        <f>IFERROR(VLOOKUP(I2293,lvl_1[],2,FALSE),"Нет")</f>
        <v>Общий расчет</v>
      </c>
      <c r="D2293" s="11" t="str">
        <f>IFERROR(VLOOKUP(Rule!J2293,lvl_2[],2,FALSE),"Нет")</f>
        <v>Ци Мень</v>
      </c>
      <c r="E2293" s="11" t="str">
        <f>IFERROR(VLOOKUP(Rule!K2293,lvl_3[],2,FALSE),"Нет")</f>
        <v>Анализ Дворца</v>
      </c>
      <c r="F2293" s="11" t="str">
        <f>IFERROR(INDEX(lvl_4[],MATCH(L2293,lvl_4[ID],0),MATCH(TEXT(K2293,"##0"),lvl_4[#Headers],0)),"Нет")</f>
        <v>Структуры</v>
      </c>
      <c r="G2293" s="11" t="str">
        <f>IFERROR(INDEX(lvl_5[],MATCH(M2293,lvl_5[ID],0),MATCH(_xlfn.CONCAT(TEXT(K2293,"##0"),"_",TEXT(L2293,"##0")),lvl_5[#Headers],0)),"Нет")</f>
        <v>ЗВ</v>
      </c>
      <c r="H2293" s="11" t="str">
        <f>IFERROR(INDEX(lvl_6[],MATCH(N2293,lvl_6[ID],0),MATCH(_xlfn.CONCAT(K2293,"_",L2293,"_",M2293),lvl_6[#Headers],0)),"Нет")</f>
        <v>ЗВ. Фаза Ци</v>
      </c>
      <c r="I2293" s="12">
        <v>1</v>
      </c>
      <c r="J2293" s="12">
        <v>2</v>
      </c>
      <c r="K2293" s="12">
        <v>2</v>
      </c>
      <c r="L2293" s="12">
        <v>1</v>
      </c>
      <c r="M2293" s="12">
        <v>2</v>
      </c>
      <c r="N2293" s="12">
        <v>1</v>
      </c>
      <c r="O2293" s="12">
        <f>COUNTIF($P$2:P2293,P2293)</f>
        <v>116</v>
      </c>
      <c r="P2293" s="12" t="str">
        <f t="shared" si="106"/>
        <v>122010201</v>
      </c>
      <c r="Q2293" s="12" t="str">
        <f t="shared" si="107"/>
        <v>1220102010116</v>
      </c>
      <c r="R2293" s="20" t="s">
        <v>1453</v>
      </c>
      <c r="S2293" s="20" t="s">
        <v>1887</v>
      </c>
      <c r="AW2293" s="12">
        <v>3</v>
      </c>
      <c r="BA2293" s="12" t="s">
        <v>908</v>
      </c>
      <c r="BG2293" s="21">
        <v>0.5</v>
      </c>
      <c r="BJ2293" s="12">
        <v>1</v>
      </c>
    </row>
    <row r="2294" spans="1:62" ht="30" x14ac:dyDescent="0.25">
      <c r="A2294" s="12">
        <v>1</v>
      </c>
      <c r="B2294" s="11" t="str">
        <f t="shared" si="108"/>
        <v>Общий расчет. Ци Мень. Анализ Дворца. Структуры. ЗВ. ЗВ. Фаза Ци</v>
      </c>
      <c r="C2294" s="11" t="str">
        <f>IFERROR(VLOOKUP(I2294,lvl_1[],2,FALSE),"Нет")</f>
        <v>Общий расчет</v>
      </c>
      <c r="D2294" s="11" t="str">
        <f>IFERROR(VLOOKUP(Rule!J2294,lvl_2[],2,FALSE),"Нет")</f>
        <v>Ци Мень</v>
      </c>
      <c r="E2294" s="11" t="str">
        <f>IFERROR(VLOOKUP(Rule!K2294,lvl_3[],2,FALSE),"Нет")</f>
        <v>Анализ Дворца</v>
      </c>
      <c r="F2294" s="11" t="str">
        <f>IFERROR(INDEX(lvl_4[],MATCH(L2294,lvl_4[ID],0),MATCH(TEXT(K2294,"##0"),lvl_4[#Headers],0)),"Нет")</f>
        <v>Структуры</v>
      </c>
      <c r="G2294" s="11" t="str">
        <f>IFERROR(INDEX(lvl_5[],MATCH(M2294,lvl_5[ID],0),MATCH(_xlfn.CONCAT(TEXT(K2294,"##0"),"_",TEXT(L2294,"##0")),lvl_5[#Headers],0)),"Нет")</f>
        <v>ЗВ</v>
      </c>
      <c r="H2294" s="11" t="str">
        <f>IFERROR(INDEX(lvl_6[],MATCH(N2294,lvl_6[ID],0),MATCH(_xlfn.CONCAT(K2294,"_",L2294,"_",M2294),lvl_6[#Headers],0)),"Нет")</f>
        <v>ЗВ. Фаза Ци</v>
      </c>
      <c r="I2294" s="12">
        <v>1</v>
      </c>
      <c r="J2294" s="12">
        <v>2</v>
      </c>
      <c r="K2294" s="12">
        <v>2</v>
      </c>
      <c r="L2294" s="12">
        <v>1</v>
      </c>
      <c r="M2294" s="12">
        <v>2</v>
      </c>
      <c r="N2294" s="12">
        <v>1</v>
      </c>
      <c r="O2294" s="12">
        <f>COUNTIF($P$2:P2294,P2294)</f>
        <v>117</v>
      </c>
      <c r="P2294" s="12" t="str">
        <f t="shared" ref="P2294:P2357" si="109">_xlfn.CONCAT(I2294,
J2294,
K2294,
IF(LEN(L2294)=1,_xlfn.CONCAT(0,L2294),L2294),
IF(LEN(M2294)=1,_xlfn.CONCAT(0,M2294),M2294),
IF(LEN(N2294)=1,_xlfn.CONCAT(0,N2294),N2294))</f>
        <v>122010201</v>
      </c>
      <c r="Q2294" s="12" t="str">
        <f t="shared" ref="Q2294:Q2357" si="110">_xlfn.CONCAT(I2294,
J2294,
K2294,
IF(LEN(L2294)=1,_xlfn.CONCAT(0,L2294),L2294),
IF(LEN(M2294)=1,_xlfn.CONCAT(0,M2294),M2294),
IF(LEN(N2294)=1,_xlfn.CONCAT(0,N2294),N2294),
IF(LEN(O2294)=1,_xlfn.CONCAT("000",O2294),IF(LEN(O2294)=2,_xlfn.CONCAT("00",O2294),IF(LEN(O2294)=3,_xlfn.CONCAT(0,O2294),O2294))))</f>
        <v>1220102010117</v>
      </c>
      <c r="R2294" s="20" t="s">
        <v>1453</v>
      </c>
      <c r="S2294" s="20" t="s">
        <v>1888</v>
      </c>
      <c r="AW2294" s="12">
        <v>3</v>
      </c>
      <c r="BA2294" s="12" t="s">
        <v>910</v>
      </c>
      <c r="BG2294" s="21">
        <v>0.5</v>
      </c>
      <c r="BJ2294" s="12">
        <v>1</v>
      </c>
    </row>
    <row r="2295" spans="1:62" ht="30" x14ac:dyDescent="0.25">
      <c r="A2295" s="12">
        <v>1</v>
      </c>
      <c r="B2295" s="11" t="str">
        <f t="shared" ref="B2295:B2358" si="111">_xlfn.CONCAT(C2295,". ", D2295,". ", E2295,". ", F2295,". ", G2295,". ", H2295)</f>
        <v>Общий расчет. Ци Мень. Анализ Дворца. Структуры. ЗВ. ЗВ. Фаза Ци</v>
      </c>
      <c r="C2295" s="11" t="str">
        <f>IFERROR(VLOOKUP(I2295,lvl_1[],2,FALSE),"Нет")</f>
        <v>Общий расчет</v>
      </c>
      <c r="D2295" s="11" t="str">
        <f>IFERROR(VLOOKUP(Rule!J2295,lvl_2[],2,FALSE),"Нет")</f>
        <v>Ци Мень</v>
      </c>
      <c r="E2295" s="11" t="str">
        <f>IFERROR(VLOOKUP(Rule!K2295,lvl_3[],2,FALSE),"Нет")</f>
        <v>Анализ Дворца</v>
      </c>
      <c r="F2295" s="11" t="str">
        <f>IFERROR(INDEX(lvl_4[],MATCH(L2295,lvl_4[ID],0),MATCH(TEXT(K2295,"##0"),lvl_4[#Headers],0)),"Нет")</f>
        <v>Структуры</v>
      </c>
      <c r="G2295" s="11" t="str">
        <f>IFERROR(INDEX(lvl_5[],MATCH(M2295,lvl_5[ID],0),MATCH(_xlfn.CONCAT(TEXT(K2295,"##0"),"_",TEXT(L2295,"##0")),lvl_5[#Headers],0)),"Нет")</f>
        <v>ЗВ</v>
      </c>
      <c r="H2295" s="11" t="str">
        <f>IFERROR(INDEX(lvl_6[],MATCH(N2295,lvl_6[ID],0),MATCH(_xlfn.CONCAT(K2295,"_",L2295,"_",M2295),lvl_6[#Headers],0)),"Нет")</f>
        <v>ЗВ. Фаза Ци</v>
      </c>
      <c r="I2295" s="12">
        <v>1</v>
      </c>
      <c r="J2295" s="12">
        <v>2</v>
      </c>
      <c r="K2295" s="12">
        <v>2</v>
      </c>
      <c r="L2295" s="12">
        <v>1</v>
      </c>
      <c r="M2295" s="12">
        <v>2</v>
      </c>
      <c r="N2295" s="12">
        <v>1</v>
      </c>
      <c r="O2295" s="12">
        <f>COUNTIF($P$2:P2295,P2295)</f>
        <v>118</v>
      </c>
      <c r="P2295" s="12" t="str">
        <f t="shared" si="109"/>
        <v>122010201</v>
      </c>
      <c r="Q2295" s="12" t="str">
        <f t="shared" si="110"/>
        <v>1220102010118</v>
      </c>
      <c r="R2295" s="20" t="s">
        <v>1453</v>
      </c>
      <c r="S2295" s="20" t="s">
        <v>1889</v>
      </c>
      <c r="AW2295" s="12">
        <v>3</v>
      </c>
      <c r="BA2295" s="12" t="s">
        <v>912</v>
      </c>
      <c r="BG2295" s="21">
        <v>0</v>
      </c>
      <c r="BJ2295" s="12">
        <v>1</v>
      </c>
    </row>
    <row r="2296" spans="1:62" ht="30" x14ac:dyDescent="0.25">
      <c r="A2296" s="12">
        <v>1</v>
      </c>
      <c r="B2296" s="11" t="str">
        <f t="shared" si="111"/>
        <v>Общий расчет. Ци Мень. Анализ Дворца. Структуры. ЗВ. ЗВ. Фаза Ци</v>
      </c>
      <c r="C2296" s="11" t="str">
        <f>IFERROR(VLOOKUP(I2296,lvl_1[],2,FALSE),"Нет")</f>
        <v>Общий расчет</v>
      </c>
      <c r="D2296" s="11" t="str">
        <f>IFERROR(VLOOKUP(Rule!J2296,lvl_2[],2,FALSE),"Нет")</f>
        <v>Ци Мень</v>
      </c>
      <c r="E2296" s="11" t="str">
        <f>IFERROR(VLOOKUP(Rule!K2296,lvl_3[],2,FALSE),"Нет")</f>
        <v>Анализ Дворца</v>
      </c>
      <c r="F2296" s="11" t="str">
        <f>IFERROR(INDEX(lvl_4[],MATCH(L2296,lvl_4[ID],0),MATCH(TEXT(K2296,"##0"),lvl_4[#Headers],0)),"Нет")</f>
        <v>Структуры</v>
      </c>
      <c r="G2296" s="11" t="str">
        <f>IFERROR(INDEX(lvl_5[],MATCH(M2296,lvl_5[ID],0),MATCH(_xlfn.CONCAT(TEXT(K2296,"##0"),"_",TEXT(L2296,"##0")),lvl_5[#Headers],0)),"Нет")</f>
        <v>ЗВ</v>
      </c>
      <c r="H2296" s="11" t="str">
        <f>IFERROR(INDEX(lvl_6[],MATCH(N2296,lvl_6[ID],0),MATCH(_xlfn.CONCAT(K2296,"_",L2296,"_",M2296),lvl_6[#Headers],0)),"Нет")</f>
        <v>ЗВ. Фаза Ци</v>
      </c>
      <c r="I2296" s="12">
        <v>1</v>
      </c>
      <c r="J2296" s="12">
        <v>2</v>
      </c>
      <c r="K2296" s="12">
        <v>2</v>
      </c>
      <c r="L2296" s="12">
        <v>1</v>
      </c>
      <c r="M2296" s="12">
        <v>2</v>
      </c>
      <c r="N2296" s="12">
        <v>1</v>
      </c>
      <c r="O2296" s="12">
        <f>COUNTIF($P$2:P2296,P2296)</f>
        <v>119</v>
      </c>
      <c r="P2296" s="12" t="str">
        <f t="shared" si="109"/>
        <v>122010201</v>
      </c>
      <c r="Q2296" s="12" t="str">
        <f t="shared" si="110"/>
        <v>1220102010119</v>
      </c>
      <c r="R2296" s="20" t="s">
        <v>1453</v>
      </c>
      <c r="S2296" s="20" t="s">
        <v>1890</v>
      </c>
      <c r="AW2296" s="12">
        <v>3</v>
      </c>
      <c r="BA2296" s="12" t="s">
        <v>914</v>
      </c>
      <c r="BG2296" s="21">
        <v>0.15</v>
      </c>
      <c r="BJ2296" s="12">
        <v>1</v>
      </c>
    </row>
    <row r="2297" spans="1:62" ht="30" x14ac:dyDescent="0.25">
      <c r="A2297" s="12">
        <v>1</v>
      </c>
      <c r="B2297" s="11" t="str">
        <f t="shared" si="111"/>
        <v>Общий расчет. Ци Мень. Анализ Дворца. Структуры. ЗВ. ЗВ. Фаза Ци</v>
      </c>
      <c r="C2297" s="11" t="str">
        <f>IFERROR(VLOOKUP(I2297,lvl_1[],2,FALSE),"Нет")</f>
        <v>Общий расчет</v>
      </c>
      <c r="D2297" s="11" t="str">
        <f>IFERROR(VLOOKUP(Rule!J2297,lvl_2[],2,FALSE),"Нет")</f>
        <v>Ци Мень</v>
      </c>
      <c r="E2297" s="11" t="str">
        <f>IFERROR(VLOOKUP(Rule!K2297,lvl_3[],2,FALSE),"Нет")</f>
        <v>Анализ Дворца</v>
      </c>
      <c r="F2297" s="11" t="str">
        <f>IFERROR(INDEX(lvl_4[],MATCH(L2297,lvl_4[ID],0),MATCH(TEXT(K2297,"##0"),lvl_4[#Headers],0)),"Нет")</f>
        <v>Структуры</v>
      </c>
      <c r="G2297" s="11" t="str">
        <f>IFERROR(INDEX(lvl_5[],MATCH(M2297,lvl_5[ID],0),MATCH(_xlfn.CONCAT(TEXT(K2297,"##0"),"_",TEXT(L2297,"##0")),lvl_5[#Headers],0)),"Нет")</f>
        <v>ЗВ</v>
      </c>
      <c r="H2297" s="11" t="str">
        <f>IFERROR(INDEX(lvl_6[],MATCH(N2297,lvl_6[ID],0),MATCH(_xlfn.CONCAT(K2297,"_",L2297,"_",M2297),lvl_6[#Headers],0)),"Нет")</f>
        <v>ЗВ. Фаза Ци</v>
      </c>
      <c r="I2297" s="12">
        <v>1</v>
      </c>
      <c r="J2297" s="12">
        <v>2</v>
      </c>
      <c r="K2297" s="12">
        <v>2</v>
      </c>
      <c r="L2297" s="12">
        <v>1</v>
      </c>
      <c r="M2297" s="12">
        <v>2</v>
      </c>
      <c r="N2297" s="12">
        <v>1</v>
      </c>
      <c r="O2297" s="12">
        <f>COUNTIF($P$2:P2297,P2297)</f>
        <v>120</v>
      </c>
      <c r="P2297" s="12" t="str">
        <f t="shared" si="109"/>
        <v>122010201</v>
      </c>
      <c r="Q2297" s="12" t="str">
        <f t="shared" si="110"/>
        <v>1220102010120</v>
      </c>
      <c r="R2297" s="20" t="s">
        <v>1453</v>
      </c>
      <c r="S2297" s="20" t="s">
        <v>1891</v>
      </c>
      <c r="AW2297" s="12">
        <v>3</v>
      </c>
      <c r="BA2297" s="12" t="s">
        <v>916</v>
      </c>
      <c r="BG2297" s="22" t="s">
        <v>1109</v>
      </c>
      <c r="BJ2297" s="12">
        <v>1</v>
      </c>
    </row>
    <row r="2298" spans="1:62" ht="45" x14ac:dyDescent="0.25">
      <c r="A2298" s="12">
        <v>1</v>
      </c>
      <c r="B2298" s="11" t="str">
        <f t="shared" si="111"/>
        <v>Общий расчет. Ци Мень. Анализ Дворца. Операторы. Ворота. Ворота. Сила ворот по сезону (своевременность)</v>
      </c>
      <c r="C2298" s="11" t="str">
        <f>IFERROR(VLOOKUP(I2298,lvl_1[],2,FALSE),"Нет")</f>
        <v>Общий расчет</v>
      </c>
      <c r="D2298" s="11" t="str">
        <f>IFERROR(VLOOKUP(Rule!J2298,lvl_2[],2,FALSE),"Нет")</f>
        <v>Ци Мень</v>
      </c>
      <c r="E2298" s="11" t="str">
        <f>IFERROR(VLOOKUP(Rule!K2298,lvl_3[],2,FALSE),"Нет")</f>
        <v>Анализ Дворца</v>
      </c>
      <c r="F2298" s="11" t="str">
        <f>IFERROR(INDEX(lvl_4[],MATCH(L2298,lvl_4[ID],0),MATCH(TEXT(K2298,"##0"),lvl_4[#Headers],0)),"Нет")</f>
        <v>Операторы</v>
      </c>
      <c r="G2298" s="11" t="str">
        <f>IFERROR(INDEX(lvl_5[],MATCH(M2298,lvl_5[ID],0),MATCH(_xlfn.CONCAT(TEXT(K2298,"##0"),"_",TEXT(L2298,"##0")),lvl_5[#Headers],0)),"Нет")</f>
        <v>Ворота</v>
      </c>
      <c r="H2298" s="11" t="str">
        <f>IFERROR(INDEX(lvl_6[],MATCH(N2298,lvl_6[ID],0),MATCH(_xlfn.CONCAT(K2298,"_",L2298,"_",M2298),lvl_6[#Headers],0)),"Нет")</f>
        <v>Ворота. Сила ворот по сезону (своевременность)</v>
      </c>
      <c r="I2298" s="12">
        <v>1</v>
      </c>
      <c r="J2298" s="12">
        <v>2</v>
      </c>
      <c r="K2298" s="12">
        <v>2</v>
      </c>
      <c r="L2298" s="12">
        <v>3</v>
      </c>
      <c r="M2298" s="12">
        <v>1</v>
      </c>
      <c r="N2298" s="12">
        <v>2</v>
      </c>
      <c r="O2298" s="12">
        <f>COUNTIF($P$2:P2298,P2298)</f>
        <v>1</v>
      </c>
      <c r="P2298" s="12" t="str">
        <f t="shared" si="109"/>
        <v>122030102</v>
      </c>
      <c r="Q2298" s="12" t="str">
        <f t="shared" si="110"/>
        <v>1220301020001</v>
      </c>
      <c r="R2298" s="20" t="s">
        <v>2226</v>
      </c>
      <c r="S2298" s="20" t="s">
        <v>10</v>
      </c>
      <c r="AD2298" s="12" t="s">
        <v>859</v>
      </c>
      <c r="BB2298" s="12" t="s">
        <v>8</v>
      </c>
      <c r="BG2298" s="21">
        <v>0.5</v>
      </c>
      <c r="BJ2298" s="12">
        <v>1</v>
      </c>
    </row>
    <row r="2299" spans="1:62" ht="45" x14ac:dyDescent="0.25">
      <c r="A2299" s="12">
        <v>1</v>
      </c>
      <c r="B2299" s="11" t="str">
        <f t="shared" si="111"/>
        <v>Общий расчет. Ци Мень. Анализ Дворца. Операторы. Ворота. Ворота. Сила ворот по сезону (своевременность)</v>
      </c>
      <c r="C2299" s="11" t="str">
        <f>IFERROR(VLOOKUP(I2299,lvl_1[],2,FALSE),"Нет")</f>
        <v>Общий расчет</v>
      </c>
      <c r="D2299" s="11" t="str">
        <f>IFERROR(VLOOKUP(Rule!J2299,lvl_2[],2,FALSE),"Нет")</f>
        <v>Ци Мень</v>
      </c>
      <c r="E2299" s="11" t="str">
        <f>IFERROR(VLOOKUP(Rule!K2299,lvl_3[],2,FALSE),"Нет")</f>
        <v>Анализ Дворца</v>
      </c>
      <c r="F2299" s="11" t="str">
        <f>IFERROR(INDEX(lvl_4[],MATCH(L2299,lvl_4[ID],0),MATCH(TEXT(K2299,"##0"),lvl_4[#Headers],0)),"Нет")</f>
        <v>Операторы</v>
      </c>
      <c r="G2299" s="11" t="str">
        <f>IFERROR(INDEX(lvl_5[],MATCH(M2299,lvl_5[ID],0),MATCH(_xlfn.CONCAT(TEXT(K2299,"##0"),"_",TEXT(L2299,"##0")),lvl_5[#Headers],0)),"Нет")</f>
        <v>Ворота</v>
      </c>
      <c r="H2299" s="11" t="str">
        <f>IFERROR(INDEX(lvl_6[],MATCH(N2299,lvl_6[ID],0),MATCH(_xlfn.CONCAT(K2299,"_",L2299,"_",M2299),lvl_6[#Headers],0)),"Нет")</f>
        <v>Ворота. Сила ворот по сезону (своевременность)</v>
      </c>
      <c r="I2299" s="12">
        <v>1</v>
      </c>
      <c r="J2299" s="12">
        <v>2</v>
      </c>
      <c r="K2299" s="12">
        <v>2</v>
      </c>
      <c r="L2299" s="12">
        <v>3</v>
      </c>
      <c r="M2299" s="12">
        <v>1</v>
      </c>
      <c r="N2299" s="12">
        <v>2</v>
      </c>
      <c r="O2299" s="12">
        <f>COUNTIF($P$2:P2299,P2299)</f>
        <v>2</v>
      </c>
      <c r="P2299" s="12" t="str">
        <f t="shared" si="109"/>
        <v>122030102</v>
      </c>
      <c r="Q2299" s="12" t="str">
        <f t="shared" si="110"/>
        <v>1220301020002</v>
      </c>
      <c r="R2299" s="20" t="s">
        <v>2226</v>
      </c>
      <c r="S2299" s="20" t="s">
        <v>10</v>
      </c>
      <c r="AD2299" s="12" t="s">
        <v>860</v>
      </c>
      <c r="BB2299" s="12" t="s">
        <v>8</v>
      </c>
      <c r="BG2299" s="21">
        <v>0.5</v>
      </c>
      <c r="BJ2299" s="12">
        <v>1</v>
      </c>
    </row>
    <row r="2300" spans="1:62" ht="45" x14ac:dyDescent="0.25">
      <c r="A2300" s="12">
        <v>1</v>
      </c>
      <c r="B2300" s="11" t="str">
        <f t="shared" si="111"/>
        <v>Общий расчет. Ци Мень. Анализ Дворца. Операторы. Ворота. Ворота. Сила ворот по сезону (своевременность)</v>
      </c>
      <c r="C2300" s="11" t="str">
        <f>IFERROR(VLOOKUP(I2300,lvl_1[],2,FALSE),"Нет")</f>
        <v>Общий расчет</v>
      </c>
      <c r="D2300" s="11" t="str">
        <f>IFERROR(VLOOKUP(Rule!J2300,lvl_2[],2,FALSE),"Нет")</f>
        <v>Ци Мень</v>
      </c>
      <c r="E2300" s="11" t="str">
        <f>IFERROR(VLOOKUP(Rule!K2300,lvl_3[],2,FALSE),"Нет")</f>
        <v>Анализ Дворца</v>
      </c>
      <c r="F2300" s="11" t="str">
        <f>IFERROR(INDEX(lvl_4[],MATCH(L2300,lvl_4[ID],0),MATCH(TEXT(K2300,"##0"),lvl_4[#Headers],0)),"Нет")</f>
        <v>Операторы</v>
      </c>
      <c r="G2300" s="11" t="str">
        <f>IFERROR(INDEX(lvl_5[],MATCH(M2300,lvl_5[ID],0),MATCH(_xlfn.CONCAT(TEXT(K2300,"##0"),"_",TEXT(L2300,"##0")),lvl_5[#Headers],0)),"Нет")</f>
        <v>Ворота</v>
      </c>
      <c r="H2300" s="11" t="str">
        <f>IFERROR(INDEX(lvl_6[],MATCH(N2300,lvl_6[ID],0),MATCH(_xlfn.CONCAT(K2300,"_",L2300,"_",M2300),lvl_6[#Headers],0)),"Нет")</f>
        <v>Ворота. Сила ворот по сезону (своевременность)</v>
      </c>
      <c r="I2300" s="12">
        <v>1</v>
      </c>
      <c r="J2300" s="12">
        <v>2</v>
      </c>
      <c r="K2300" s="12">
        <v>2</v>
      </c>
      <c r="L2300" s="12">
        <v>3</v>
      </c>
      <c r="M2300" s="12">
        <v>1</v>
      </c>
      <c r="N2300" s="12">
        <v>2</v>
      </c>
      <c r="O2300" s="12">
        <f>COUNTIF($P$2:P2300,P2300)</f>
        <v>3</v>
      </c>
      <c r="P2300" s="12" t="str">
        <f t="shared" si="109"/>
        <v>122030102</v>
      </c>
      <c r="Q2300" s="12" t="str">
        <f t="shared" si="110"/>
        <v>1220301020003</v>
      </c>
      <c r="R2300" s="20" t="s">
        <v>2226</v>
      </c>
      <c r="S2300" s="20" t="s">
        <v>28</v>
      </c>
      <c r="AD2300" s="12" t="s">
        <v>861</v>
      </c>
      <c r="BB2300" s="12" t="s">
        <v>8</v>
      </c>
      <c r="BG2300" s="21">
        <v>0</v>
      </c>
      <c r="BJ2300" s="12">
        <v>1</v>
      </c>
    </row>
    <row r="2301" spans="1:62" ht="45" x14ac:dyDescent="0.25">
      <c r="A2301" s="12">
        <v>1</v>
      </c>
      <c r="B2301" s="11" t="str">
        <f t="shared" si="111"/>
        <v>Общий расчет. Ци Мень. Анализ Дворца. Операторы. Ворота. Ворота. Сила ворот по сезону (своевременность)</v>
      </c>
      <c r="C2301" s="11" t="str">
        <f>IFERROR(VLOOKUP(I2301,lvl_1[],2,FALSE),"Нет")</f>
        <v>Общий расчет</v>
      </c>
      <c r="D2301" s="11" t="str">
        <f>IFERROR(VLOOKUP(Rule!J2301,lvl_2[],2,FALSE),"Нет")</f>
        <v>Ци Мень</v>
      </c>
      <c r="E2301" s="11" t="str">
        <f>IFERROR(VLOOKUP(Rule!K2301,lvl_3[],2,FALSE),"Нет")</f>
        <v>Анализ Дворца</v>
      </c>
      <c r="F2301" s="11" t="str">
        <f>IFERROR(INDEX(lvl_4[],MATCH(L2301,lvl_4[ID],0),MATCH(TEXT(K2301,"##0"),lvl_4[#Headers],0)),"Нет")</f>
        <v>Операторы</v>
      </c>
      <c r="G2301" s="11" t="str">
        <f>IFERROR(INDEX(lvl_5[],MATCH(M2301,lvl_5[ID],0),MATCH(_xlfn.CONCAT(TEXT(K2301,"##0"),"_",TEXT(L2301,"##0")),lvl_5[#Headers],0)),"Нет")</f>
        <v>Ворота</v>
      </c>
      <c r="H2301" s="11" t="str">
        <f>IFERROR(INDEX(lvl_6[],MATCH(N2301,lvl_6[ID],0),MATCH(_xlfn.CONCAT(K2301,"_",L2301,"_",M2301),lvl_6[#Headers],0)),"Нет")</f>
        <v>Ворота. Сила ворот по сезону (своевременность)</v>
      </c>
      <c r="I2301" s="12">
        <v>1</v>
      </c>
      <c r="J2301" s="12">
        <v>2</v>
      </c>
      <c r="K2301" s="12">
        <v>2</v>
      </c>
      <c r="L2301" s="12">
        <v>3</v>
      </c>
      <c r="M2301" s="12">
        <v>1</v>
      </c>
      <c r="N2301" s="12">
        <v>2</v>
      </c>
      <c r="O2301" s="12">
        <f>COUNTIF($P$2:P2301,P2301)</f>
        <v>4</v>
      </c>
      <c r="P2301" s="12" t="str">
        <f t="shared" si="109"/>
        <v>122030102</v>
      </c>
      <c r="Q2301" s="12" t="str">
        <f t="shared" si="110"/>
        <v>1220301020004</v>
      </c>
      <c r="R2301" s="20" t="s">
        <v>2226</v>
      </c>
      <c r="S2301" s="20" t="s">
        <v>2223</v>
      </c>
      <c r="AD2301" s="12" t="s">
        <v>862</v>
      </c>
      <c r="BB2301" s="12" t="s">
        <v>8</v>
      </c>
      <c r="BG2301" s="21">
        <v>0.1</v>
      </c>
      <c r="BJ2301" s="12">
        <v>1</v>
      </c>
    </row>
    <row r="2302" spans="1:62" ht="45" x14ac:dyDescent="0.25">
      <c r="A2302" s="12">
        <v>1</v>
      </c>
      <c r="B2302" s="11" t="str">
        <f t="shared" si="111"/>
        <v>Общий расчет. Ци Мень. Анализ Дворца. Операторы. Ворота. Ворота. Сила ворот по сезону (своевременность)</v>
      </c>
      <c r="C2302" s="11" t="str">
        <f>IFERROR(VLOOKUP(I2302,lvl_1[],2,FALSE),"Нет")</f>
        <v>Общий расчет</v>
      </c>
      <c r="D2302" s="11" t="str">
        <f>IFERROR(VLOOKUP(Rule!J2302,lvl_2[],2,FALSE),"Нет")</f>
        <v>Ци Мень</v>
      </c>
      <c r="E2302" s="11" t="str">
        <f>IFERROR(VLOOKUP(Rule!K2302,lvl_3[],2,FALSE),"Нет")</f>
        <v>Анализ Дворца</v>
      </c>
      <c r="F2302" s="11" t="str">
        <f>IFERROR(INDEX(lvl_4[],MATCH(L2302,lvl_4[ID],0),MATCH(TEXT(K2302,"##0"),lvl_4[#Headers],0)),"Нет")</f>
        <v>Операторы</v>
      </c>
      <c r="G2302" s="11" t="str">
        <f>IFERROR(INDEX(lvl_5[],MATCH(M2302,lvl_5[ID],0),MATCH(_xlfn.CONCAT(TEXT(K2302,"##0"),"_",TEXT(L2302,"##0")),lvl_5[#Headers],0)),"Нет")</f>
        <v>Ворота</v>
      </c>
      <c r="H2302" s="11" t="str">
        <f>IFERROR(INDEX(lvl_6[],MATCH(N2302,lvl_6[ID],0),MATCH(_xlfn.CONCAT(K2302,"_",L2302,"_",M2302),lvl_6[#Headers],0)),"Нет")</f>
        <v>Ворота. Сила ворот по сезону (своевременность)</v>
      </c>
      <c r="I2302" s="12">
        <v>1</v>
      </c>
      <c r="J2302" s="12">
        <v>2</v>
      </c>
      <c r="K2302" s="12">
        <v>2</v>
      </c>
      <c r="L2302" s="12">
        <v>3</v>
      </c>
      <c r="M2302" s="12">
        <v>1</v>
      </c>
      <c r="N2302" s="12">
        <v>2</v>
      </c>
      <c r="O2302" s="12">
        <f>COUNTIF($P$2:P2302,P2302)</f>
        <v>5</v>
      </c>
      <c r="P2302" s="12" t="str">
        <f t="shared" si="109"/>
        <v>122030102</v>
      </c>
      <c r="Q2302" s="12" t="str">
        <f t="shared" si="110"/>
        <v>1220301020005</v>
      </c>
      <c r="R2302" s="20" t="s">
        <v>2226</v>
      </c>
      <c r="S2302" s="20" t="s">
        <v>2223</v>
      </c>
      <c r="AD2302" s="12" t="s">
        <v>863</v>
      </c>
      <c r="BB2302" s="12" t="s">
        <v>8</v>
      </c>
      <c r="BG2302" s="21">
        <v>0.1</v>
      </c>
      <c r="BJ2302" s="12">
        <v>1</v>
      </c>
    </row>
    <row r="2303" spans="1:62" ht="45" x14ac:dyDescent="0.25">
      <c r="A2303" s="12">
        <v>1</v>
      </c>
      <c r="B2303" s="11" t="str">
        <f t="shared" si="111"/>
        <v>Общий расчет. Ци Мень. Анализ Дворца. Операторы. Ворота. Ворота. Сила ворот по сезону (своевременность)</v>
      </c>
      <c r="C2303" s="11" t="str">
        <f>IFERROR(VLOOKUP(I2303,lvl_1[],2,FALSE),"Нет")</f>
        <v>Общий расчет</v>
      </c>
      <c r="D2303" s="11" t="str">
        <f>IFERROR(VLOOKUP(Rule!J2303,lvl_2[],2,FALSE),"Нет")</f>
        <v>Ци Мень</v>
      </c>
      <c r="E2303" s="11" t="str">
        <f>IFERROR(VLOOKUP(Rule!K2303,lvl_3[],2,FALSE),"Нет")</f>
        <v>Анализ Дворца</v>
      </c>
      <c r="F2303" s="11" t="str">
        <f>IFERROR(INDEX(lvl_4[],MATCH(L2303,lvl_4[ID],0),MATCH(TEXT(K2303,"##0"),lvl_4[#Headers],0)),"Нет")</f>
        <v>Операторы</v>
      </c>
      <c r="G2303" s="11" t="str">
        <f>IFERROR(INDEX(lvl_5[],MATCH(M2303,lvl_5[ID],0),MATCH(_xlfn.CONCAT(TEXT(K2303,"##0"),"_",TEXT(L2303,"##0")),lvl_5[#Headers],0)),"Нет")</f>
        <v>Ворота</v>
      </c>
      <c r="H2303" s="11" t="str">
        <f>IFERROR(INDEX(lvl_6[],MATCH(N2303,lvl_6[ID],0),MATCH(_xlfn.CONCAT(K2303,"_",L2303,"_",M2303),lvl_6[#Headers],0)),"Нет")</f>
        <v>Ворота. Сила ворот по сезону (своевременность)</v>
      </c>
      <c r="I2303" s="12">
        <v>1</v>
      </c>
      <c r="J2303" s="12">
        <v>2</v>
      </c>
      <c r="K2303" s="12">
        <v>2</v>
      </c>
      <c r="L2303" s="12">
        <v>3</v>
      </c>
      <c r="M2303" s="12">
        <v>1</v>
      </c>
      <c r="N2303" s="12">
        <v>2</v>
      </c>
      <c r="O2303" s="12">
        <f>COUNTIF($P$2:P2303,P2303)</f>
        <v>6</v>
      </c>
      <c r="P2303" s="12" t="str">
        <f t="shared" si="109"/>
        <v>122030102</v>
      </c>
      <c r="Q2303" s="12" t="str">
        <f t="shared" si="110"/>
        <v>1220301020006</v>
      </c>
      <c r="R2303" s="20" t="s">
        <v>2226</v>
      </c>
      <c r="S2303" s="20" t="s">
        <v>28</v>
      </c>
      <c r="AD2303" s="12" t="s">
        <v>864</v>
      </c>
      <c r="BB2303" s="12" t="s">
        <v>8</v>
      </c>
      <c r="BG2303" s="21">
        <v>0</v>
      </c>
      <c r="BJ2303" s="12">
        <v>1</v>
      </c>
    </row>
    <row r="2304" spans="1:62" ht="45" x14ac:dyDescent="0.25">
      <c r="A2304" s="12">
        <v>1</v>
      </c>
      <c r="B2304" s="11" t="str">
        <f t="shared" si="111"/>
        <v>Общий расчет. Ци Мень. Анализ Дворца. Операторы. Ворота. Ворота. Сила ворот по сезону (своевременность)</v>
      </c>
      <c r="C2304" s="11" t="str">
        <f>IFERROR(VLOOKUP(I2304,lvl_1[],2,FALSE),"Нет")</f>
        <v>Общий расчет</v>
      </c>
      <c r="D2304" s="11" t="str">
        <f>IFERROR(VLOOKUP(Rule!J2304,lvl_2[],2,FALSE),"Нет")</f>
        <v>Ци Мень</v>
      </c>
      <c r="E2304" s="11" t="str">
        <f>IFERROR(VLOOKUP(Rule!K2304,lvl_3[],2,FALSE),"Нет")</f>
        <v>Анализ Дворца</v>
      </c>
      <c r="F2304" s="11" t="str">
        <f>IFERROR(INDEX(lvl_4[],MATCH(L2304,lvl_4[ID],0),MATCH(TEXT(K2304,"##0"),lvl_4[#Headers],0)),"Нет")</f>
        <v>Операторы</v>
      </c>
      <c r="G2304" s="11" t="str">
        <f>IFERROR(INDEX(lvl_5[],MATCH(M2304,lvl_5[ID],0),MATCH(_xlfn.CONCAT(TEXT(K2304,"##0"),"_",TEXT(L2304,"##0")),lvl_5[#Headers],0)),"Нет")</f>
        <v>Ворота</v>
      </c>
      <c r="H2304" s="11" t="str">
        <f>IFERROR(INDEX(lvl_6[],MATCH(N2304,lvl_6[ID],0),MATCH(_xlfn.CONCAT(K2304,"_",L2304,"_",M2304),lvl_6[#Headers],0)),"Нет")</f>
        <v>Ворота. Сила ворот по сезону (своевременность)</v>
      </c>
      <c r="I2304" s="12">
        <v>1</v>
      </c>
      <c r="J2304" s="12">
        <v>2</v>
      </c>
      <c r="K2304" s="12">
        <v>2</v>
      </c>
      <c r="L2304" s="12">
        <v>3</v>
      </c>
      <c r="M2304" s="12">
        <v>1</v>
      </c>
      <c r="N2304" s="12">
        <v>2</v>
      </c>
      <c r="O2304" s="12">
        <f>COUNTIF($P$2:P2304,P2304)</f>
        <v>7</v>
      </c>
      <c r="P2304" s="12" t="str">
        <f t="shared" si="109"/>
        <v>122030102</v>
      </c>
      <c r="Q2304" s="12" t="str">
        <f t="shared" si="110"/>
        <v>1220301020007</v>
      </c>
      <c r="R2304" s="20" t="s">
        <v>2226</v>
      </c>
      <c r="S2304" s="20" t="s">
        <v>2221</v>
      </c>
      <c r="AD2304" s="12" t="s">
        <v>865</v>
      </c>
      <c r="BB2304" s="12" t="s">
        <v>8</v>
      </c>
      <c r="BG2304" s="21">
        <v>0.9</v>
      </c>
      <c r="BJ2304" s="12">
        <v>1</v>
      </c>
    </row>
    <row r="2305" spans="1:62" ht="45" x14ac:dyDescent="0.25">
      <c r="A2305" s="12">
        <v>1</v>
      </c>
      <c r="B2305" s="11" t="str">
        <f t="shared" si="111"/>
        <v>Общий расчет. Ци Мень. Анализ Дворца. Операторы. Ворота. Ворота. Сила ворот по сезону (своевременность)</v>
      </c>
      <c r="C2305" s="11" t="str">
        <f>IFERROR(VLOOKUP(I2305,lvl_1[],2,FALSE),"Нет")</f>
        <v>Общий расчет</v>
      </c>
      <c r="D2305" s="11" t="str">
        <f>IFERROR(VLOOKUP(Rule!J2305,lvl_2[],2,FALSE),"Нет")</f>
        <v>Ци Мень</v>
      </c>
      <c r="E2305" s="11" t="str">
        <f>IFERROR(VLOOKUP(Rule!K2305,lvl_3[],2,FALSE),"Нет")</f>
        <v>Анализ Дворца</v>
      </c>
      <c r="F2305" s="11" t="str">
        <f>IFERROR(INDEX(lvl_4[],MATCH(L2305,lvl_4[ID],0),MATCH(TEXT(K2305,"##0"),lvl_4[#Headers],0)),"Нет")</f>
        <v>Операторы</v>
      </c>
      <c r="G2305" s="11" t="str">
        <f>IFERROR(INDEX(lvl_5[],MATCH(M2305,lvl_5[ID],0),MATCH(_xlfn.CONCAT(TEXT(K2305,"##0"),"_",TEXT(L2305,"##0")),lvl_5[#Headers],0)),"Нет")</f>
        <v>Ворота</v>
      </c>
      <c r="H2305" s="11" t="str">
        <f>IFERROR(INDEX(lvl_6[],MATCH(N2305,lvl_6[ID],0),MATCH(_xlfn.CONCAT(K2305,"_",L2305,"_",M2305),lvl_6[#Headers],0)),"Нет")</f>
        <v>Ворота. Сила ворот по сезону (своевременность)</v>
      </c>
      <c r="I2305" s="12">
        <v>1</v>
      </c>
      <c r="J2305" s="12">
        <v>2</v>
      </c>
      <c r="K2305" s="12">
        <v>2</v>
      </c>
      <c r="L2305" s="12">
        <v>3</v>
      </c>
      <c r="M2305" s="12">
        <v>1</v>
      </c>
      <c r="N2305" s="12">
        <v>2</v>
      </c>
      <c r="O2305" s="12">
        <f>COUNTIF($P$2:P2305,P2305)</f>
        <v>8</v>
      </c>
      <c r="P2305" s="12" t="str">
        <f t="shared" si="109"/>
        <v>122030102</v>
      </c>
      <c r="Q2305" s="12" t="str">
        <f t="shared" si="110"/>
        <v>1220301020008</v>
      </c>
      <c r="R2305" s="20" t="s">
        <v>2226</v>
      </c>
      <c r="S2305" s="20" t="s">
        <v>2221</v>
      </c>
      <c r="AD2305" s="12" t="s">
        <v>866</v>
      </c>
      <c r="BB2305" s="12" t="s">
        <v>8</v>
      </c>
      <c r="BG2305" s="21">
        <v>0.9</v>
      </c>
      <c r="BJ2305" s="12">
        <v>1</v>
      </c>
    </row>
    <row r="2306" spans="1:62" ht="45" x14ac:dyDescent="0.25">
      <c r="A2306" s="12">
        <v>1</v>
      </c>
      <c r="B2306" s="11" t="str">
        <f t="shared" si="111"/>
        <v>Общий расчет. Ци Мень. Анализ Дворца. Операторы. Ворота. Ворота. Сила ворот по сезону (своевременность)</v>
      </c>
      <c r="C2306" s="11" t="str">
        <f>IFERROR(VLOOKUP(I2306,lvl_1[],2,FALSE),"Нет")</f>
        <v>Общий расчет</v>
      </c>
      <c r="D2306" s="11" t="str">
        <f>IFERROR(VLOOKUP(Rule!J2306,lvl_2[],2,FALSE),"Нет")</f>
        <v>Ци Мень</v>
      </c>
      <c r="E2306" s="11" t="str">
        <f>IFERROR(VLOOKUP(Rule!K2306,lvl_3[],2,FALSE),"Нет")</f>
        <v>Анализ Дворца</v>
      </c>
      <c r="F2306" s="11" t="str">
        <f>IFERROR(INDEX(lvl_4[],MATCH(L2306,lvl_4[ID],0),MATCH(TEXT(K2306,"##0"),lvl_4[#Headers],0)),"Нет")</f>
        <v>Операторы</v>
      </c>
      <c r="G2306" s="11" t="str">
        <f>IFERROR(INDEX(lvl_5[],MATCH(M2306,lvl_5[ID],0),MATCH(_xlfn.CONCAT(TEXT(K2306,"##0"),"_",TEXT(L2306,"##0")),lvl_5[#Headers],0)),"Нет")</f>
        <v>Ворота</v>
      </c>
      <c r="H2306" s="11" t="str">
        <f>IFERROR(INDEX(lvl_6[],MATCH(N2306,lvl_6[ID],0),MATCH(_xlfn.CONCAT(K2306,"_",L2306,"_",M2306),lvl_6[#Headers],0)),"Нет")</f>
        <v>Ворота. Сила ворот по сезону (своевременность)</v>
      </c>
      <c r="I2306" s="12">
        <v>1</v>
      </c>
      <c r="J2306" s="12">
        <v>2</v>
      </c>
      <c r="K2306" s="12">
        <v>2</v>
      </c>
      <c r="L2306" s="12">
        <v>3</v>
      </c>
      <c r="M2306" s="12">
        <v>1</v>
      </c>
      <c r="N2306" s="12">
        <v>2</v>
      </c>
      <c r="O2306" s="12">
        <f>COUNTIF($P$2:P2306,P2306)</f>
        <v>9</v>
      </c>
      <c r="P2306" s="12" t="str">
        <f t="shared" si="109"/>
        <v>122030102</v>
      </c>
      <c r="Q2306" s="12" t="str">
        <f t="shared" si="110"/>
        <v>1220301020009</v>
      </c>
      <c r="R2306" s="20" t="s">
        <v>2226</v>
      </c>
      <c r="S2306" s="20" t="s">
        <v>28</v>
      </c>
      <c r="AD2306" s="12" t="s">
        <v>867</v>
      </c>
      <c r="BB2306" s="12" t="s">
        <v>8</v>
      </c>
      <c r="BG2306" s="21">
        <v>0</v>
      </c>
      <c r="BJ2306" s="12">
        <v>1</v>
      </c>
    </row>
    <row r="2307" spans="1:62" ht="45" x14ac:dyDescent="0.25">
      <c r="A2307" s="12">
        <v>1</v>
      </c>
      <c r="B2307" s="11" t="str">
        <f t="shared" si="111"/>
        <v>Общий расчет. Ци Мень. Анализ Дворца. Операторы. Ворота. Ворота. Сила ворот по сезону (своевременность)</v>
      </c>
      <c r="C2307" s="11" t="str">
        <f>IFERROR(VLOOKUP(I2307,lvl_1[],2,FALSE),"Нет")</f>
        <v>Общий расчет</v>
      </c>
      <c r="D2307" s="11" t="str">
        <f>IFERROR(VLOOKUP(Rule!J2307,lvl_2[],2,FALSE),"Нет")</f>
        <v>Ци Мень</v>
      </c>
      <c r="E2307" s="11" t="str">
        <f>IFERROR(VLOOKUP(Rule!K2307,lvl_3[],2,FALSE),"Нет")</f>
        <v>Анализ Дворца</v>
      </c>
      <c r="F2307" s="11" t="str">
        <f>IFERROR(INDEX(lvl_4[],MATCH(L2307,lvl_4[ID],0),MATCH(TEXT(K2307,"##0"),lvl_4[#Headers],0)),"Нет")</f>
        <v>Операторы</v>
      </c>
      <c r="G2307" s="11" t="str">
        <f>IFERROR(INDEX(lvl_5[],MATCH(M2307,lvl_5[ID],0),MATCH(_xlfn.CONCAT(TEXT(K2307,"##0"),"_",TEXT(L2307,"##0")),lvl_5[#Headers],0)),"Нет")</f>
        <v>Ворота</v>
      </c>
      <c r="H2307" s="11" t="str">
        <f>IFERROR(INDEX(lvl_6[],MATCH(N2307,lvl_6[ID],0),MATCH(_xlfn.CONCAT(K2307,"_",L2307,"_",M2307),lvl_6[#Headers],0)),"Нет")</f>
        <v>Ворота. Сила ворот по сезону (своевременность)</v>
      </c>
      <c r="I2307" s="12">
        <v>1</v>
      </c>
      <c r="J2307" s="12">
        <v>2</v>
      </c>
      <c r="K2307" s="12">
        <v>2</v>
      </c>
      <c r="L2307" s="12">
        <v>3</v>
      </c>
      <c r="M2307" s="12">
        <v>1</v>
      </c>
      <c r="N2307" s="12">
        <v>2</v>
      </c>
      <c r="O2307" s="12">
        <f>COUNTIF($P$2:P2307,P2307)</f>
        <v>10</v>
      </c>
      <c r="P2307" s="12" t="str">
        <f t="shared" si="109"/>
        <v>122030102</v>
      </c>
      <c r="Q2307" s="12" t="str">
        <f t="shared" si="110"/>
        <v>1220301020010</v>
      </c>
      <c r="R2307" s="20" t="s">
        <v>2226</v>
      </c>
      <c r="S2307" s="20" t="s">
        <v>2224</v>
      </c>
      <c r="AD2307" s="12" t="s">
        <v>868</v>
      </c>
      <c r="BB2307" s="12" t="s">
        <v>8</v>
      </c>
      <c r="BG2307" s="21">
        <v>1</v>
      </c>
      <c r="BJ2307" s="12">
        <v>1</v>
      </c>
    </row>
    <row r="2308" spans="1:62" ht="45" x14ac:dyDescent="0.25">
      <c r="A2308" s="12">
        <v>1</v>
      </c>
      <c r="B2308" s="11" t="str">
        <f t="shared" si="111"/>
        <v>Общий расчет. Ци Мень. Анализ Дворца. Операторы. Ворота. Ворота. Сила ворот по сезону (своевременность)</v>
      </c>
      <c r="C2308" s="11" t="str">
        <f>IFERROR(VLOOKUP(I2308,lvl_1[],2,FALSE),"Нет")</f>
        <v>Общий расчет</v>
      </c>
      <c r="D2308" s="11" t="str">
        <f>IFERROR(VLOOKUP(Rule!J2308,lvl_2[],2,FALSE),"Нет")</f>
        <v>Ци Мень</v>
      </c>
      <c r="E2308" s="11" t="str">
        <f>IFERROR(VLOOKUP(Rule!K2308,lvl_3[],2,FALSE),"Нет")</f>
        <v>Анализ Дворца</v>
      </c>
      <c r="F2308" s="11" t="str">
        <f>IFERROR(INDEX(lvl_4[],MATCH(L2308,lvl_4[ID],0),MATCH(TEXT(K2308,"##0"),lvl_4[#Headers],0)),"Нет")</f>
        <v>Операторы</v>
      </c>
      <c r="G2308" s="11" t="str">
        <f>IFERROR(INDEX(lvl_5[],MATCH(M2308,lvl_5[ID],0),MATCH(_xlfn.CONCAT(TEXT(K2308,"##0"),"_",TEXT(L2308,"##0")),lvl_5[#Headers],0)),"Нет")</f>
        <v>Ворота</v>
      </c>
      <c r="H2308" s="11" t="str">
        <f>IFERROR(INDEX(lvl_6[],MATCH(N2308,lvl_6[ID],0),MATCH(_xlfn.CONCAT(K2308,"_",L2308,"_",M2308),lvl_6[#Headers],0)),"Нет")</f>
        <v>Ворота. Сила ворот по сезону (своевременность)</v>
      </c>
      <c r="I2308" s="12">
        <v>1</v>
      </c>
      <c r="J2308" s="12">
        <v>2</v>
      </c>
      <c r="K2308" s="12">
        <v>2</v>
      </c>
      <c r="L2308" s="12">
        <v>3</v>
      </c>
      <c r="M2308" s="12">
        <v>1</v>
      </c>
      <c r="N2308" s="12">
        <v>2</v>
      </c>
      <c r="O2308" s="12">
        <f>COUNTIF($P$2:P2308,P2308)</f>
        <v>11</v>
      </c>
      <c r="P2308" s="12" t="str">
        <f t="shared" si="109"/>
        <v>122030102</v>
      </c>
      <c r="Q2308" s="12" t="str">
        <f t="shared" si="110"/>
        <v>1220301020011</v>
      </c>
      <c r="R2308" s="20" t="s">
        <v>2226</v>
      </c>
      <c r="S2308" s="20" t="s">
        <v>2224</v>
      </c>
      <c r="AD2308" s="12" t="s">
        <v>869</v>
      </c>
      <c r="BB2308" s="12" t="s">
        <v>8</v>
      </c>
      <c r="BG2308" s="21">
        <v>1</v>
      </c>
      <c r="BJ2308" s="12">
        <v>1</v>
      </c>
    </row>
    <row r="2309" spans="1:62" ht="45" x14ac:dyDescent="0.25">
      <c r="A2309" s="12">
        <v>1</v>
      </c>
      <c r="B2309" s="11" t="str">
        <f t="shared" si="111"/>
        <v>Общий расчет. Ци Мень. Анализ Дворца. Операторы. Ворота. Ворота. Сила ворот по сезону (своевременность)</v>
      </c>
      <c r="C2309" s="11" t="str">
        <f>IFERROR(VLOOKUP(I2309,lvl_1[],2,FALSE),"Нет")</f>
        <v>Общий расчет</v>
      </c>
      <c r="D2309" s="11" t="str">
        <f>IFERROR(VLOOKUP(Rule!J2309,lvl_2[],2,FALSE),"Нет")</f>
        <v>Ци Мень</v>
      </c>
      <c r="E2309" s="11" t="str">
        <f>IFERROR(VLOOKUP(Rule!K2309,lvl_3[],2,FALSE),"Нет")</f>
        <v>Анализ Дворца</v>
      </c>
      <c r="F2309" s="11" t="str">
        <f>IFERROR(INDEX(lvl_4[],MATCH(L2309,lvl_4[ID],0),MATCH(TEXT(K2309,"##0"),lvl_4[#Headers],0)),"Нет")</f>
        <v>Операторы</v>
      </c>
      <c r="G2309" s="11" t="str">
        <f>IFERROR(INDEX(lvl_5[],MATCH(M2309,lvl_5[ID],0),MATCH(_xlfn.CONCAT(TEXT(K2309,"##0"),"_",TEXT(L2309,"##0")),lvl_5[#Headers],0)),"Нет")</f>
        <v>Ворота</v>
      </c>
      <c r="H2309" s="11" t="str">
        <f>IFERROR(INDEX(lvl_6[],MATCH(N2309,lvl_6[ID],0),MATCH(_xlfn.CONCAT(K2309,"_",L2309,"_",M2309),lvl_6[#Headers],0)),"Нет")</f>
        <v>Ворота. Сила ворот по сезону (своевременность)</v>
      </c>
      <c r="I2309" s="12">
        <v>1</v>
      </c>
      <c r="J2309" s="12">
        <v>2</v>
      </c>
      <c r="K2309" s="12">
        <v>2</v>
      </c>
      <c r="L2309" s="12">
        <v>3</v>
      </c>
      <c r="M2309" s="12">
        <v>1</v>
      </c>
      <c r="N2309" s="12">
        <v>2</v>
      </c>
      <c r="O2309" s="12">
        <f>COUNTIF($P$2:P2309,P2309)</f>
        <v>12</v>
      </c>
      <c r="P2309" s="12" t="str">
        <f t="shared" si="109"/>
        <v>122030102</v>
      </c>
      <c r="Q2309" s="12" t="str">
        <f t="shared" si="110"/>
        <v>1220301020012</v>
      </c>
      <c r="R2309" s="20" t="s">
        <v>2226</v>
      </c>
      <c r="S2309" s="20" t="s">
        <v>28</v>
      </c>
      <c r="AD2309" s="12" t="s">
        <v>870</v>
      </c>
      <c r="BB2309" s="12" t="s">
        <v>8</v>
      </c>
      <c r="BG2309" s="21">
        <v>0</v>
      </c>
      <c r="BJ2309" s="12">
        <v>1</v>
      </c>
    </row>
    <row r="2310" spans="1:62" ht="45" x14ac:dyDescent="0.25">
      <c r="A2310" s="12">
        <v>1</v>
      </c>
      <c r="B2310" s="11" t="str">
        <f t="shared" si="111"/>
        <v>Общий расчет. Ци Мень. Анализ Дворца. Операторы. Ворота. Ворота. Сила ворот по сезону (своевременность)</v>
      </c>
      <c r="C2310" s="11" t="str">
        <f>IFERROR(VLOOKUP(I2310,lvl_1[],2,FALSE),"Нет")</f>
        <v>Общий расчет</v>
      </c>
      <c r="D2310" s="11" t="str">
        <f>IFERROR(VLOOKUP(Rule!J2310,lvl_2[],2,FALSE),"Нет")</f>
        <v>Ци Мень</v>
      </c>
      <c r="E2310" s="11" t="str">
        <f>IFERROR(VLOOKUP(Rule!K2310,lvl_3[],2,FALSE),"Нет")</f>
        <v>Анализ Дворца</v>
      </c>
      <c r="F2310" s="11" t="str">
        <f>IFERROR(INDEX(lvl_4[],MATCH(L2310,lvl_4[ID],0),MATCH(TEXT(K2310,"##0"),lvl_4[#Headers],0)),"Нет")</f>
        <v>Операторы</v>
      </c>
      <c r="G2310" s="11" t="str">
        <f>IFERROR(INDEX(lvl_5[],MATCH(M2310,lvl_5[ID],0),MATCH(_xlfn.CONCAT(TEXT(K2310,"##0"),"_",TEXT(L2310,"##0")),lvl_5[#Headers],0)),"Нет")</f>
        <v>Ворота</v>
      </c>
      <c r="H2310" s="11" t="str">
        <f>IFERROR(INDEX(lvl_6[],MATCH(N2310,lvl_6[ID],0),MATCH(_xlfn.CONCAT(K2310,"_",L2310,"_",M2310),lvl_6[#Headers],0)),"Нет")</f>
        <v>Ворота. Сила ворот по сезону (своевременность)</v>
      </c>
      <c r="I2310" s="12">
        <v>1</v>
      </c>
      <c r="J2310" s="12">
        <v>2</v>
      </c>
      <c r="K2310" s="12">
        <v>2</v>
      </c>
      <c r="L2310" s="12">
        <v>3</v>
      </c>
      <c r="M2310" s="12">
        <v>1</v>
      </c>
      <c r="N2310" s="12">
        <v>2</v>
      </c>
      <c r="O2310" s="12">
        <f>COUNTIF($P$2:P2310,P2310)</f>
        <v>13</v>
      </c>
      <c r="P2310" s="12" t="str">
        <f t="shared" si="109"/>
        <v>122030102</v>
      </c>
      <c r="Q2310" s="12" t="str">
        <f t="shared" si="110"/>
        <v>1220301020013</v>
      </c>
      <c r="R2310" s="20" t="s">
        <v>2226</v>
      </c>
      <c r="S2310" s="20" t="s">
        <v>28</v>
      </c>
      <c r="AD2310" s="12" t="s">
        <v>859</v>
      </c>
      <c r="BB2310" s="12" t="s">
        <v>12</v>
      </c>
      <c r="BG2310" s="21">
        <v>0</v>
      </c>
      <c r="BJ2310" s="12">
        <v>1</v>
      </c>
    </row>
    <row r="2311" spans="1:62" ht="45" x14ac:dyDescent="0.25">
      <c r="A2311" s="12">
        <v>1</v>
      </c>
      <c r="B2311" s="11" t="str">
        <f t="shared" si="111"/>
        <v>Общий расчет. Ци Мень. Анализ Дворца. Операторы. Ворота. Ворота. Сила ворот по сезону (своевременность)</v>
      </c>
      <c r="C2311" s="11" t="str">
        <f>IFERROR(VLOOKUP(I2311,lvl_1[],2,FALSE),"Нет")</f>
        <v>Общий расчет</v>
      </c>
      <c r="D2311" s="11" t="str">
        <f>IFERROR(VLOOKUP(Rule!J2311,lvl_2[],2,FALSE),"Нет")</f>
        <v>Ци Мень</v>
      </c>
      <c r="E2311" s="11" t="str">
        <f>IFERROR(VLOOKUP(Rule!K2311,lvl_3[],2,FALSE),"Нет")</f>
        <v>Анализ Дворца</v>
      </c>
      <c r="F2311" s="11" t="str">
        <f>IFERROR(INDEX(lvl_4[],MATCH(L2311,lvl_4[ID],0),MATCH(TEXT(K2311,"##0"),lvl_4[#Headers],0)),"Нет")</f>
        <v>Операторы</v>
      </c>
      <c r="G2311" s="11" t="str">
        <f>IFERROR(INDEX(lvl_5[],MATCH(M2311,lvl_5[ID],0),MATCH(_xlfn.CONCAT(TEXT(K2311,"##0"),"_",TEXT(L2311,"##0")),lvl_5[#Headers],0)),"Нет")</f>
        <v>Ворота</v>
      </c>
      <c r="H2311" s="11" t="str">
        <f>IFERROR(INDEX(lvl_6[],MATCH(N2311,lvl_6[ID],0),MATCH(_xlfn.CONCAT(K2311,"_",L2311,"_",M2311),lvl_6[#Headers],0)),"Нет")</f>
        <v>Ворота. Сила ворот по сезону (своевременность)</v>
      </c>
      <c r="I2311" s="12">
        <v>1</v>
      </c>
      <c r="J2311" s="12">
        <v>2</v>
      </c>
      <c r="K2311" s="12">
        <v>2</v>
      </c>
      <c r="L2311" s="12">
        <v>3</v>
      </c>
      <c r="M2311" s="12">
        <v>1</v>
      </c>
      <c r="N2311" s="12">
        <v>2</v>
      </c>
      <c r="O2311" s="12">
        <f>COUNTIF($P$2:P2311,P2311)</f>
        <v>14</v>
      </c>
      <c r="P2311" s="12" t="str">
        <f t="shared" si="109"/>
        <v>122030102</v>
      </c>
      <c r="Q2311" s="12" t="str">
        <f t="shared" si="110"/>
        <v>1220301020014</v>
      </c>
      <c r="R2311" s="20" t="s">
        <v>2226</v>
      </c>
      <c r="S2311" s="20" t="s">
        <v>28</v>
      </c>
      <c r="AD2311" s="12" t="s">
        <v>860</v>
      </c>
      <c r="BB2311" s="12" t="s">
        <v>12</v>
      </c>
      <c r="BG2311" s="21">
        <v>0</v>
      </c>
      <c r="BJ2311" s="12">
        <v>1</v>
      </c>
    </row>
    <row r="2312" spans="1:62" ht="45" x14ac:dyDescent="0.25">
      <c r="A2312" s="12">
        <v>1</v>
      </c>
      <c r="B2312" s="11" t="str">
        <f t="shared" si="111"/>
        <v>Общий расчет. Ци Мень. Анализ Дворца. Операторы. Ворота. Ворота. Сила ворот по сезону (своевременность)</v>
      </c>
      <c r="C2312" s="11" t="str">
        <f>IFERROR(VLOOKUP(I2312,lvl_1[],2,FALSE),"Нет")</f>
        <v>Общий расчет</v>
      </c>
      <c r="D2312" s="11" t="str">
        <f>IFERROR(VLOOKUP(Rule!J2312,lvl_2[],2,FALSE),"Нет")</f>
        <v>Ци Мень</v>
      </c>
      <c r="E2312" s="11" t="str">
        <f>IFERROR(VLOOKUP(Rule!K2312,lvl_3[],2,FALSE),"Нет")</f>
        <v>Анализ Дворца</v>
      </c>
      <c r="F2312" s="11" t="str">
        <f>IFERROR(INDEX(lvl_4[],MATCH(L2312,lvl_4[ID],0),MATCH(TEXT(K2312,"##0"),lvl_4[#Headers],0)),"Нет")</f>
        <v>Операторы</v>
      </c>
      <c r="G2312" s="11" t="str">
        <f>IFERROR(INDEX(lvl_5[],MATCH(M2312,lvl_5[ID],0),MATCH(_xlfn.CONCAT(TEXT(K2312,"##0"),"_",TEXT(L2312,"##0")),lvl_5[#Headers],0)),"Нет")</f>
        <v>Ворота</v>
      </c>
      <c r="H2312" s="11" t="str">
        <f>IFERROR(INDEX(lvl_6[],MATCH(N2312,lvl_6[ID],0),MATCH(_xlfn.CONCAT(K2312,"_",L2312,"_",M2312),lvl_6[#Headers],0)),"Нет")</f>
        <v>Ворота. Сила ворот по сезону (своевременность)</v>
      </c>
      <c r="I2312" s="12">
        <v>1</v>
      </c>
      <c r="J2312" s="12">
        <v>2</v>
      </c>
      <c r="K2312" s="12">
        <v>2</v>
      </c>
      <c r="L2312" s="12">
        <v>3</v>
      </c>
      <c r="M2312" s="12">
        <v>1</v>
      </c>
      <c r="N2312" s="12">
        <v>2</v>
      </c>
      <c r="O2312" s="12">
        <f>COUNTIF($P$2:P2312,P2312)</f>
        <v>15</v>
      </c>
      <c r="P2312" s="12" t="str">
        <f t="shared" si="109"/>
        <v>122030102</v>
      </c>
      <c r="Q2312" s="12" t="str">
        <f t="shared" si="110"/>
        <v>1220301020015</v>
      </c>
      <c r="R2312" s="20" t="s">
        <v>2226</v>
      </c>
      <c r="S2312" s="20" t="s">
        <v>2224</v>
      </c>
      <c r="AD2312" s="12" t="s">
        <v>861</v>
      </c>
      <c r="BB2312" s="12" t="s">
        <v>12</v>
      </c>
      <c r="BG2312" s="21">
        <v>1</v>
      </c>
      <c r="BJ2312" s="12">
        <v>1</v>
      </c>
    </row>
    <row r="2313" spans="1:62" ht="45" x14ac:dyDescent="0.25">
      <c r="A2313" s="12">
        <v>1</v>
      </c>
      <c r="B2313" s="11" t="str">
        <f t="shared" si="111"/>
        <v>Общий расчет. Ци Мень. Анализ Дворца. Операторы. Ворота. Ворота. Сила ворот по сезону (своевременность)</v>
      </c>
      <c r="C2313" s="11" t="str">
        <f>IFERROR(VLOOKUP(I2313,lvl_1[],2,FALSE),"Нет")</f>
        <v>Общий расчет</v>
      </c>
      <c r="D2313" s="11" t="str">
        <f>IFERROR(VLOOKUP(Rule!J2313,lvl_2[],2,FALSE),"Нет")</f>
        <v>Ци Мень</v>
      </c>
      <c r="E2313" s="11" t="str">
        <f>IFERROR(VLOOKUP(Rule!K2313,lvl_3[],2,FALSE),"Нет")</f>
        <v>Анализ Дворца</v>
      </c>
      <c r="F2313" s="11" t="str">
        <f>IFERROR(INDEX(lvl_4[],MATCH(L2313,lvl_4[ID],0),MATCH(TEXT(K2313,"##0"),lvl_4[#Headers],0)),"Нет")</f>
        <v>Операторы</v>
      </c>
      <c r="G2313" s="11" t="str">
        <f>IFERROR(INDEX(lvl_5[],MATCH(M2313,lvl_5[ID],0),MATCH(_xlfn.CONCAT(TEXT(K2313,"##0"),"_",TEXT(L2313,"##0")),lvl_5[#Headers],0)),"Нет")</f>
        <v>Ворота</v>
      </c>
      <c r="H2313" s="11" t="str">
        <f>IFERROR(INDEX(lvl_6[],MATCH(N2313,lvl_6[ID],0),MATCH(_xlfn.CONCAT(K2313,"_",L2313,"_",M2313),lvl_6[#Headers],0)),"Нет")</f>
        <v>Ворота. Сила ворот по сезону (своевременность)</v>
      </c>
      <c r="I2313" s="12">
        <v>1</v>
      </c>
      <c r="J2313" s="12">
        <v>2</v>
      </c>
      <c r="K2313" s="12">
        <v>2</v>
      </c>
      <c r="L2313" s="12">
        <v>3</v>
      </c>
      <c r="M2313" s="12">
        <v>1</v>
      </c>
      <c r="N2313" s="12">
        <v>2</v>
      </c>
      <c r="O2313" s="12">
        <f>COUNTIF($P$2:P2313,P2313)</f>
        <v>16</v>
      </c>
      <c r="P2313" s="12" t="str">
        <f t="shared" si="109"/>
        <v>122030102</v>
      </c>
      <c r="Q2313" s="12" t="str">
        <f t="shared" si="110"/>
        <v>1220301020016</v>
      </c>
      <c r="R2313" s="20" t="s">
        <v>2226</v>
      </c>
      <c r="S2313" s="20" t="s">
        <v>2221</v>
      </c>
      <c r="AD2313" s="12" t="s">
        <v>862</v>
      </c>
      <c r="BB2313" s="12" t="s">
        <v>12</v>
      </c>
      <c r="BG2313" s="21">
        <v>0.9</v>
      </c>
      <c r="BJ2313" s="12">
        <v>1</v>
      </c>
    </row>
    <row r="2314" spans="1:62" ht="45" x14ac:dyDescent="0.25">
      <c r="A2314" s="12">
        <v>1</v>
      </c>
      <c r="B2314" s="11" t="str">
        <f t="shared" si="111"/>
        <v>Общий расчет. Ци Мень. Анализ Дворца. Операторы. Ворота. Ворота. Сила ворот по сезону (своевременность)</v>
      </c>
      <c r="C2314" s="11" t="str">
        <f>IFERROR(VLOOKUP(I2314,lvl_1[],2,FALSE),"Нет")</f>
        <v>Общий расчет</v>
      </c>
      <c r="D2314" s="11" t="str">
        <f>IFERROR(VLOOKUP(Rule!J2314,lvl_2[],2,FALSE),"Нет")</f>
        <v>Ци Мень</v>
      </c>
      <c r="E2314" s="11" t="str">
        <f>IFERROR(VLOOKUP(Rule!K2314,lvl_3[],2,FALSE),"Нет")</f>
        <v>Анализ Дворца</v>
      </c>
      <c r="F2314" s="11" t="str">
        <f>IFERROR(INDEX(lvl_4[],MATCH(L2314,lvl_4[ID],0),MATCH(TEXT(K2314,"##0"),lvl_4[#Headers],0)),"Нет")</f>
        <v>Операторы</v>
      </c>
      <c r="G2314" s="11" t="str">
        <f>IFERROR(INDEX(lvl_5[],MATCH(M2314,lvl_5[ID],0),MATCH(_xlfn.CONCAT(TEXT(K2314,"##0"),"_",TEXT(L2314,"##0")),lvl_5[#Headers],0)),"Нет")</f>
        <v>Ворота</v>
      </c>
      <c r="H2314" s="11" t="str">
        <f>IFERROR(INDEX(lvl_6[],MATCH(N2314,lvl_6[ID],0),MATCH(_xlfn.CONCAT(K2314,"_",L2314,"_",M2314),lvl_6[#Headers],0)),"Нет")</f>
        <v>Ворота. Сила ворот по сезону (своевременность)</v>
      </c>
      <c r="I2314" s="12">
        <v>1</v>
      </c>
      <c r="J2314" s="12">
        <v>2</v>
      </c>
      <c r="K2314" s="12">
        <v>2</v>
      </c>
      <c r="L2314" s="12">
        <v>3</v>
      </c>
      <c r="M2314" s="12">
        <v>1</v>
      </c>
      <c r="N2314" s="12">
        <v>2</v>
      </c>
      <c r="O2314" s="12">
        <f>COUNTIF($P$2:P2314,P2314)</f>
        <v>17</v>
      </c>
      <c r="P2314" s="12" t="str">
        <f t="shared" si="109"/>
        <v>122030102</v>
      </c>
      <c r="Q2314" s="12" t="str">
        <f t="shared" si="110"/>
        <v>1220301020017</v>
      </c>
      <c r="R2314" s="20" t="s">
        <v>2226</v>
      </c>
      <c r="S2314" s="20" t="s">
        <v>2221</v>
      </c>
      <c r="AD2314" s="12" t="s">
        <v>863</v>
      </c>
      <c r="BB2314" s="12" t="s">
        <v>12</v>
      </c>
      <c r="BG2314" s="21">
        <v>0.9</v>
      </c>
      <c r="BJ2314" s="12">
        <v>1</v>
      </c>
    </row>
    <row r="2315" spans="1:62" ht="45" x14ac:dyDescent="0.25">
      <c r="A2315" s="12">
        <v>1</v>
      </c>
      <c r="B2315" s="11" t="str">
        <f t="shared" si="111"/>
        <v>Общий расчет. Ци Мень. Анализ Дворца. Операторы. Ворота. Ворота. Сила ворот по сезону (своевременность)</v>
      </c>
      <c r="C2315" s="11" t="str">
        <f>IFERROR(VLOOKUP(I2315,lvl_1[],2,FALSE),"Нет")</f>
        <v>Общий расчет</v>
      </c>
      <c r="D2315" s="11" t="str">
        <f>IFERROR(VLOOKUP(Rule!J2315,lvl_2[],2,FALSE),"Нет")</f>
        <v>Ци Мень</v>
      </c>
      <c r="E2315" s="11" t="str">
        <f>IFERROR(VLOOKUP(Rule!K2315,lvl_3[],2,FALSE),"Нет")</f>
        <v>Анализ Дворца</v>
      </c>
      <c r="F2315" s="11" t="str">
        <f>IFERROR(INDEX(lvl_4[],MATCH(L2315,lvl_4[ID],0),MATCH(TEXT(K2315,"##0"),lvl_4[#Headers],0)),"Нет")</f>
        <v>Операторы</v>
      </c>
      <c r="G2315" s="11" t="str">
        <f>IFERROR(INDEX(lvl_5[],MATCH(M2315,lvl_5[ID],0),MATCH(_xlfn.CONCAT(TEXT(K2315,"##0"),"_",TEXT(L2315,"##0")),lvl_5[#Headers],0)),"Нет")</f>
        <v>Ворота</v>
      </c>
      <c r="H2315" s="11" t="str">
        <f>IFERROR(INDEX(lvl_6[],MATCH(N2315,lvl_6[ID],0),MATCH(_xlfn.CONCAT(K2315,"_",L2315,"_",M2315),lvl_6[#Headers],0)),"Нет")</f>
        <v>Ворота. Сила ворот по сезону (своевременность)</v>
      </c>
      <c r="I2315" s="12">
        <v>1</v>
      </c>
      <c r="J2315" s="12">
        <v>2</v>
      </c>
      <c r="K2315" s="12">
        <v>2</v>
      </c>
      <c r="L2315" s="12">
        <v>3</v>
      </c>
      <c r="M2315" s="12">
        <v>1</v>
      </c>
      <c r="N2315" s="12">
        <v>2</v>
      </c>
      <c r="O2315" s="12">
        <f>COUNTIF($P$2:P2315,P2315)</f>
        <v>18</v>
      </c>
      <c r="P2315" s="12" t="str">
        <f t="shared" si="109"/>
        <v>122030102</v>
      </c>
      <c r="Q2315" s="12" t="str">
        <f t="shared" si="110"/>
        <v>1220301020018</v>
      </c>
      <c r="R2315" s="20" t="s">
        <v>2226</v>
      </c>
      <c r="S2315" s="20" t="s">
        <v>2224</v>
      </c>
      <c r="AD2315" s="12" t="s">
        <v>864</v>
      </c>
      <c r="BB2315" s="12" t="s">
        <v>12</v>
      </c>
      <c r="BG2315" s="21">
        <v>1</v>
      </c>
      <c r="BJ2315" s="12">
        <v>1</v>
      </c>
    </row>
    <row r="2316" spans="1:62" ht="45" x14ac:dyDescent="0.25">
      <c r="A2316" s="12">
        <v>1</v>
      </c>
      <c r="B2316" s="11" t="str">
        <f t="shared" si="111"/>
        <v>Общий расчет. Ци Мень. Анализ Дворца. Операторы. Ворота. Ворота. Сила ворот по сезону (своевременность)</v>
      </c>
      <c r="C2316" s="11" t="str">
        <f>IFERROR(VLOOKUP(I2316,lvl_1[],2,FALSE),"Нет")</f>
        <v>Общий расчет</v>
      </c>
      <c r="D2316" s="11" t="str">
        <f>IFERROR(VLOOKUP(Rule!J2316,lvl_2[],2,FALSE),"Нет")</f>
        <v>Ци Мень</v>
      </c>
      <c r="E2316" s="11" t="str">
        <f>IFERROR(VLOOKUP(Rule!K2316,lvl_3[],2,FALSE),"Нет")</f>
        <v>Анализ Дворца</v>
      </c>
      <c r="F2316" s="11" t="str">
        <f>IFERROR(INDEX(lvl_4[],MATCH(L2316,lvl_4[ID],0),MATCH(TEXT(K2316,"##0"),lvl_4[#Headers],0)),"Нет")</f>
        <v>Операторы</v>
      </c>
      <c r="G2316" s="11" t="str">
        <f>IFERROR(INDEX(lvl_5[],MATCH(M2316,lvl_5[ID],0),MATCH(_xlfn.CONCAT(TEXT(K2316,"##0"),"_",TEXT(L2316,"##0")),lvl_5[#Headers],0)),"Нет")</f>
        <v>Ворота</v>
      </c>
      <c r="H2316" s="11" t="str">
        <f>IFERROR(INDEX(lvl_6[],MATCH(N2316,lvl_6[ID],0),MATCH(_xlfn.CONCAT(K2316,"_",L2316,"_",M2316),lvl_6[#Headers],0)),"Нет")</f>
        <v>Ворота. Сила ворот по сезону (своевременность)</v>
      </c>
      <c r="I2316" s="12">
        <v>1</v>
      </c>
      <c r="J2316" s="12">
        <v>2</v>
      </c>
      <c r="K2316" s="12">
        <v>2</v>
      </c>
      <c r="L2316" s="12">
        <v>3</v>
      </c>
      <c r="M2316" s="12">
        <v>1</v>
      </c>
      <c r="N2316" s="12">
        <v>2</v>
      </c>
      <c r="O2316" s="12">
        <f>COUNTIF($P$2:P2316,P2316)</f>
        <v>19</v>
      </c>
      <c r="P2316" s="12" t="str">
        <f t="shared" si="109"/>
        <v>122030102</v>
      </c>
      <c r="Q2316" s="12" t="str">
        <f t="shared" si="110"/>
        <v>1220301020019</v>
      </c>
      <c r="R2316" s="20" t="s">
        <v>2226</v>
      </c>
      <c r="S2316" s="20" t="s">
        <v>10</v>
      </c>
      <c r="AD2316" s="12" t="s">
        <v>865</v>
      </c>
      <c r="BB2316" s="12" t="s">
        <v>12</v>
      </c>
      <c r="BG2316" s="21">
        <v>0.5</v>
      </c>
      <c r="BJ2316" s="12">
        <v>1</v>
      </c>
    </row>
    <row r="2317" spans="1:62" ht="45" x14ac:dyDescent="0.25">
      <c r="A2317" s="12">
        <v>1</v>
      </c>
      <c r="B2317" s="11" t="str">
        <f t="shared" si="111"/>
        <v>Общий расчет. Ци Мень. Анализ Дворца. Операторы. Ворота. Ворота. Сила ворот по сезону (своевременность)</v>
      </c>
      <c r="C2317" s="11" t="str">
        <f>IFERROR(VLOOKUP(I2317,lvl_1[],2,FALSE),"Нет")</f>
        <v>Общий расчет</v>
      </c>
      <c r="D2317" s="11" t="str">
        <f>IFERROR(VLOOKUP(Rule!J2317,lvl_2[],2,FALSE),"Нет")</f>
        <v>Ци Мень</v>
      </c>
      <c r="E2317" s="11" t="str">
        <f>IFERROR(VLOOKUP(Rule!K2317,lvl_3[],2,FALSE),"Нет")</f>
        <v>Анализ Дворца</v>
      </c>
      <c r="F2317" s="11" t="str">
        <f>IFERROR(INDEX(lvl_4[],MATCH(L2317,lvl_4[ID],0),MATCH(TEXT(K2317,"##0"),lvl_4[#Headers],0)),"Нет")</f>
        <v>Операторы</v>
      </c>
      <c r="G2317" s="11" t="str">
        <f>IFERROR(INDEX(lvl_5[],MATCH(M2317,lvl_5[ID],0),MATCH(_xlfn.CONCAT(TEXT(K2317,"##0"),"_",TEXT(L2317,"##0")),lvl_5[#Headers],0)),"Нет")</f>
        <v>Ворота</v>
      </c>
      <c r="H2317" s="11" t="str">
        <f>IFERROR(INDEX(lvl_6[],MATCH(N2317,lvl_6[ID],0),MATCH(_xlfn.CONCAT(K2317,"_",L2317,"_",M2317),lvl_6[#Headers],0)),"Нет")</f>
        <v>Ворота. Сила ворот по сезону (своевременность)</v>
      </c>
      <c r="I2317" s="12">
        <v>1</v>
      </c>
      <c r="J2317" s="12">
        <v>2</v>
      </c>
      <c r="K2317" s="12">
        <v>2</v>
      </c>
      <c r="L2317" s="12">
        <v>3</v>
      </c>
      <c r="M2317" s="12">
        <v>1</v>
      </c>
      <c r="N2317" s="12">
        <v>2</v>
      </c>
      <c r="O2317" s="12">
        <f>COUNTIF($P$2:P2317,P2317)</f>
        <v>20</v>
      </c>
      <c r="P2317" s="12" t="str">
        <f t="shared" si="109"/>
        <v>122030102</v>
      </c>
      <c r="Q2317" s="12" t="str">
        <f t="shared" si="110"/>
        <v>1220301020020</v>
      </c>
      <c r="R2317" s="20" t="s">
        <v>2226</v>
      </c>
      <c r="S2317" s="20" t="s">
        <v>10</v>
      </c>
      <c r="AD2317" s="12" t="s">
        <v>866</v>
      </c>
      <c r="BB2317" s="12" t="s">
        <v>12</v>
      </c>
      <c r="BG2317" s="21">
        <v>0.5</v>
      </c>
      <c r="BJ2317" s="12">
        <v>1</v>
      </c>
    </row>
    <row r="2318" spans="1:62" ht="45" x14ac:dyDescent="0.25">
      <c r="A2318" s="12">
        <v>1</v>
      </c>
      <c r="B2318" s="11" t="str">
        <f t="shared" si="111"/>
        <v>Общий расчет. Ци Мень. Анализ Дворца. Операторы. Ворота. Ворота. Сила ворот по сезону (своевременность)</v>
      </c>
      <c r="C2318" s="11" t="str">
        <f>IFERROR(VLOOKUP(I2318,lvl_1[],2,FALSE),"Нет")</f>
        <v>Общий расчет</v>
      </c>
      <c r="D2318" s="11" t="str">
        <f>IFERROR(VLOOKUP(Rule!J2318,lvl_2[],2,FALSE),"Нет")</f>
        <v>Ци Мень</v>
      </c>
      <c r="E2318" s="11" t="str">
        <f>IFERROR(VLOOKUP(Rule!K2318,lvl_3[],2,FALSE),"Нет")</f>
        <v>Анализ Дворца</v>
      </c>
      <c r="F2318" s="11" t="str">
        <f>IFERROR(INDEX(lvl_4[],MATCH(L2318,lvl_4[ID],0),MATCH(TEXT(K2318,"##0"),lvl_4[#Headers],0)),"Нет")</f>
        <v>Операторы</v>
      </c>
      <c r="G2318" s="11" t="str">
        <f>IFERROR(INDEX(lvl_5[],MATCH(M2318,lvl_5[ID],0),MATCH(_xlfn.CONCAT(TEXT(K2318,"##0"),"_",TEXT(L2318,"##0")),lvl_5[#Headers],0)),"Нет")</f>
        <v>Ворота</v>
      </c>
      <c r="H2318" s="11" t="str">
        <f>IFERROR(INDEX(lvl_6[],MATCH(N2318,lvl_6[ID],0),MATCH(_xlfn.CONCAT(K2318,"_",L2318,"_",M2318),lvl_6[#Headers],0)),"Нет")</f>
        <v>Ворота. Сила ворот по сезону (своевременность)</v>
      </c>
      <c r="I2318" s="12">
        <v>1</v>
      </c>
      <c r="J2318" s="12">
        <v>2</v>
      </c>
      <c r="K2318" s="12">
        <v>2</v>
      </c>
      <c r="L2318" s="12">
        <v>3</v>
      </c>
      <c r="M2318" s="12">
        <v>1</v>
      </c>
      <c r="N2318" s="12">
        <v>2</v>
      </c>
      <c r="O2318" s="12">
        <f>COUNTIF($P$2:P2318,P2318)</f>
        <v>21</v>
      </c>
      <c r="P2318" s="12" t="str">
        <f t="shared" si="109"/>
        <v>122030102</v>
      </c>
      <c r="Q2318" s="12" t="str">
        <f t="shared" si="110"/>
        <v>1220301020021</v>
      </c>
      <c r="R2318" s="20" t="s">
        <v>2226</v>
      </c>
      <c r="S2318" s="20" t="s">
        <v>2224</v>
      </c>
      <c r="AD2318" s="12" t="s">
        <v>867</v>
      </c>
      <c r="BB2318" s="12" t="s">
        <v>12</v>
      </c>
      <c r="BG2318" s="21">
        <v>1</v>
      </c>
      <c r="BJ2318" s="12">
        <v>1</v>
      </c>
    </row>
    <row r="2319" spans="1:62" ht="45" x14ac:dyDescent="0.25">
      <c r="A2319" s="12">
        <v>1</v>
      </c>
      <c r="B2319" s="11" t="str">
        <f t="shared" si="111"/>
        <v>Общий расчет. Ци Мень. Анализ Дворца. Операторы. Ворота. Ворота. Сила ворот по сезону (своевременность)</v>
      </c>
      <c r="C2319" s="11" t="str">
        <f>IFERROR(VLOOKUP(I2319,lvl_1[],2,FALSE),"Нет")</f>
        <v>Общий расчет</v>
      </c>
      <c r="D2319" s="11" t="str">
        <f>IFERROR(VLOOKUP(Rule!J2319,lvl_2[],2,FALSE),"Нет")</f>
        <v>Ци Мень</v>
      </c>
      <c r="E2319" s="11" t="str">
        <f>IFERROR(VLOOKUP(Rule!K2319,lvl_3[],2,FALSE),"Нет")</f>
        <v>Анализ Дворца</v>
      </c>
      <c r="F2319" s="11" t="str">
        <f>IFERROR(INDEX(lvl_4[],MATCH(L2319,lvl_4[ID],0),MATCH(TEXT(K2319,"##0"),lvl_4[#Headers],0)),"Нет")</f>
        <v>Операторы</v>
      </c>
      <c r="G2319" s="11" t="str">
        <f>IFERROR(INDEX(lvl_5[],MATCH(M2319,lvl_5[ID],0),MATCH(_xlfn.CONCAT(TEXT(K2319,"##0"),"_",TEXT(L2319,"##0")),lvl_5[#Headers],0)),"Нет")</f>
        <v>Ворота</v>
      </c>
      <c r="H2319" s="11" t="str">
        <f>IFERROR(INDEX(lvl_6[],MATCH(N2319,lvl_6[ID],0),MATCH(_xlfn.CONCAT(K2319,"_",L2319,"_",M2319),lvl_6[#Headers],0)),"Нет")</f>
        <v>Ворота. Сила ворот по сезону (своевременность)</v>
      </c>
      <c r="I2319" s="12">
        <v>1</v>
      </c>
      <c r="J2319" s="12">
        <v>2</v>
      </c>
      <c r="K2319" s="12">
        <v>2</v>
      </c>
      <c r="L2319" s="12">
        <v>3</v>
      </c>
      <c r="M2319" s="12">
        <v>1</v>
      </c>
      <c r="N2319" s="12">
        <v>2</v>
      </c>
      <c r="O2319" s="12">
        <f>COUNTIF($P$2:P2319,P2319)</f>
        <v>22</v>
      </c>
      <c r="P2319" s="12" t="str">
        <f t="shared" si="109"/>
        <v>122030102</v>
      </c>
      <c r="Q2319" s="12" t="str">
        <f t="shared" si="110"/>
        <v>1220301020022</v>
      </c>
      <c r="R2319" s="20" t="s">
        <v>2226</v>
      </c>
      <c r="S2319" s="20" t="s">
        <v>2223</v>
      </c>
      <c r="AD2319" s="12" t="s">
        <v>868</v>
      </c>
      <c r="BB2319" s="12" t="s">
        <v>12</v>
      </c>
      <c r="BG2319" s="21">
        <v>0.1</v>
      </c>
      <c r="BJ2319" s="12">
        <v>1</v>
      </c>
    </row>
    <row r="2320" spans="1:62" ht="45" x14ac:dyDescent="0.25">
      <c r="A2320" s="12">
        <v>1</v>
      </c>
      <c r="B2320" s="11" t="str">
        <f t="shared" si="111"/>
        <v>Общий расчет. Ци Мень. Анализ Дворца. Операторы. Ворота. Ворота. Сила ворот по сезону (своевременность)</v>
      </c>
      <c r="C2320" s="11" t="str">
        <f>IFERROR(VLOOKUP(I2320,lvl_1[],2,FALSE),"Нет")</f>
        <v>Общий расчет</v>
      </c>
      <c r="D2320" s="11" t="str">
        <f>IFERROR(VLOOKUP(Rule!J2320,lvl_2[],2,FALSE),"Нет")</f>
        <v>Ци Мень</v>
      </c>
      <c r="E2320" s="11" t="str">
        <f>IFERROR(VLOOKUP(Rule!K2320,lvl_3[],2,FALSE),"Нет")</f>
        <v>Анализ Дворца</v>
      </c>
      <c r="F2320" s="11" t="str">
        <f>IFERROR(INDEX(lvl_4[],MATCH(L2320,lvl_4[ID],0),MATCH(TEXT(K2320,"##0"),lvl_4[#Headers],0)),"Нет")</f>
        <v>Операторы</v>
      </c>
      <c r="G2320" s="11" t="str">
        <f>IFERROR(INDEX(lvl_5[],MATCH(M2320,lvl_5[ID],0),MATCH(_xlfn.CONCAT(TEXT(K2320,"##0"),"_",TEXT(L2320,"##0")),lvl_5[#Headers],0)),"Нет")</f>
        <v>Ворота</v>
      </c>
      <c r="H2320" s="11" t="str">
        <f>IFERROR(INDEX(lvl_6[],MATCH(N2320,lvl_6[ID],0),MATCH(_xlfn.CONCAT(K2320,"_",L2320,"_",M2320),lvl_6[#Headers],0)),"Нет")</f>
        <v>Ворота. Сила ворот по сезону (своевременность)</v>
      </c>
      <c r="I2320" s="12">
        <v>1</v>
      </c>
      <c r="J2320" s="12">
        <v>2</v>
      </c>
      <c r="K2320" s="12">
        <v>2</v>
      </c>
      <c r="L2320" s="12">
        <v>3</v>
      </c>
      <c r="M2320" s="12">
        <v>1</v>
      </c>
      <c r="N2320" s="12">
        <v>2</v>
      </c>
      <c r="O2320" s="12">
        <f>COUNTIF($P$2:P2320,P2320)</f>
        <v>23</v>
      </c>
      <c r="P2320" s="12" t="str">
        <f t="shared" si="109"/>
        <v>122030102</v>
      </c>
      <c r="Q2320" s="12" t="str">
        <f t="shared" si="110"/>
        <v>1220301020023</v>
      </c>
      <c r="R2320" s="20" t="s">
        <v>2226</v>
      </c>
      <c r="S2320" s="20" t="s">
        <v>2223</v>
      </c>
      <c r="AD2320" s="12" t="s">
        <v>869</v>
      </c>
      <c r="BB2320" s="12" t="s">
        <v>12</v>
      </c>
      <c r="BG2320" s="21">
        <v>0.1</v>
      </c>
      <c r="BJ2320" s="12">
        <v>1</v>
      </c>
    </row>
    <row r="2321" spans="1:62" ht="45" x14ac:dyDescent="0.25">
      <c r="A2321" s="12">
        <v>1</v>
      </c>
      <c r="B2321" s="11" t="str">
        <f t="shared" si="111"/>
        <v>Общий расчет. Ци Мень. Анализ Дворца. Операторы. Ворота. Ворота. Сила ворот по сезону (своевременность)</v>
      </c>
      <c r="C2321" s="11" t="str">
        <f>IFERROR(VLOOKUP(I2321,lvl_1[],2,FALSE),"Нет")</f>
        <v>Общий расчет</v>
      </c>
      <c r="D2321" s="11" t="str">
        <f>IFERROR(VLOOKUP(Rule!J2321,lvl_2[],2,FALSE),"Нет")</f>
        <v>Ци Мень</v>
      </c>
      <c r="E2321" s="11" t="str">
        <f>IFERROR(VLOOKUP(Rule!K2321,lvl_3[],2,FALSE),"Нет")</f>
        <v>Анализ Дворца</v>
      </c>
      <c r="F2321" s="11" t="str">
        <f>IFERROR(INDEX(lvl_4[],MATCH(L2321,lvl_4[ID],0),MATCH(TEXT(K2321,"##0"),lvl_4[#Headers],0)),"Нет")</f>
        <v>Операторы</v>
      </c>
      <c r="G2321" s="11" t="str">
        <f>IFERROR(INDEX(lvl_5[],MATCH(M2321,lvl_5[ID],0),MATCH(_xlfn.CONCAT(TEXT(K2321,"##0"),"_",TEXT(L2321,"##0")),lvl_5[#Headers],0)),"Нет")</f>
        <v>Ворота</v>
      </c>
      <c r="H2321" s="11" t="str">
        <f>IFERROR(INDEX(lvl_6[],MATCH(N2321,lvl_6[ID],0),MATCH(_xlfn.CONCAT(K2321,"_",L2321,"_",M2321),lvl_6[#Headers],0)),"Нет")</f>
        <v>Ворота. Сила ворот по сезону (своевременность)</v>
      </c>
      <c r="I2321" s="12">
        <v>1</v>
      </c>
      <c r="J2321" s="12">
        <v>2</v>
      </c>
      <c r="K2321" s="12">
        <v>2</v>
      </c>
      <c r="L2321" s="12">
        <v>3</v>
      </c>
      <c r="M2321" s="12">
        <v>1</v>
      </c>
      <c r="N2321" s="12">
        <v>2</v>
      </c>
      <c r="O2321" s="12">
        <f>COUNTIF($P$2:P2321,P2321)</f>
        <v>24</v>
      </c>
      <c r="P2321" s="12" t="str">
        <f t="shared" si="109"/>
        <v>122030102</v>
      </c>
      <c r="Q2321" s="12" t="str">
        <f t="shared" si="110"/>
        <v>1220301020024</v>
      </c>
      <c r="R2321" s="20" t="s">
        <v>2226</v>
      </c>
      <c r="S2321" s="20" t="s">
        <v>2224</v>
      </c>
      <c r="AD2321" s="12" t="s">
        <v>870</v>
      </c>
      <c r="BB2321" s="12" t="s">
        <v>12</v>
      </c>
      <c r="BG2321" s="21">
        <v>1</v>
      </c>
      <c r="BJ2321" s="12">
        <v>1</v>
      </c>
    </row>
    <row r="2322" spans="1:62" ht="45" x14ac:dyDescent="0.25">
      <c r="A2322" s="12">
        <v>1</v>
      </c>
      <c r="B2322" s="11" t="str">
        <f t="shared" si="111"/>
        <v>Общий расчет. Ци Мень. Анализ Дворца. Операторы. Ворота. Ворота. Сила ворот по сезону (своевременность)</v>
      </c>
      <c r="C2322" s="11" t="str">
        <f>IFERROR(VLOOKUP(I2322,lvl_1[],2,FALSE),"Нет")</f>
        <v>Общий расчет</v>
      </c>
      <c r="D2322" s="11" t="str">
        <f>IFERROR(VLOOKUP(Rule!J2322,lvl_2[],2,FALSE),"Нет")</f>
        <v>Ци Мень</v>
      </c>
      <c r="E2322" s="11" t="str">
        <f>IFERROR(VLOOKUP(Rule!K2322,lvl_3[],2,FALSE),"Нет")</f>
        <v>Анализ Дворца</v>
      </c>
      <c r="F2322" s="11" t="str">
        <f>IFERROR(INDEX(lvl_4[],MATCH(L2322,lvl_4[ID],0),MATCH(TEXT(K2322,"##0"),lvl_4[#Headers],0)),"Нет")</f>
        <v>Операторы</v>
      </c>
      <c r="G2322" s="11" t="str">
        <f>IFERROR(INDEX(lvl_5[],MATCH(M2322,lvl_5[ID],0),MATCH(_xlfn.CONCAT(TEXT(K2322,"##0"),"_",TEXT(L2322,"##0")),lvl_5[#Headers],0)),"Нет")</f>
        <v>Ворота</v>
      </c>
      <c r="H2322" s="11" t="str">
        <f>IFERROR(INDEX(lvl_6[],MATCH(N2322,lvl_6[ID],0),MATCH(_xlfn.CONCAT(K2322,"_",L2322,"_",M2322),lvl_6[#Headers],0)),"Нет")</f>
        <v>Ворота. Сила ворот по сезону (своевременность)</v>
      </c>
      <c r="I2322" s="12">
        <v>1</v>
      </c>
      <c r="J2322" s="12">
        <v>2</v>
      </c>
      <c r="K2322" s="12">
        <v>2</v>
      </c>
      <c r="L2322" s="12">
        <v>3</v>
      </c>
      <c r="M2322" s="12">
        <v>1</v>
      </c>
      <c r="N2322" s="12">
        <v>2</v>
      </c>
      <c r="O2322" s="12">
        <f>COUNTIF($P$2:P2322,P2322)</f>
        <v>25</v>
      </c>
      <c r="P2322" s="12" t="str">
        <f t="shared" si="109"/>
        <v>122030102</v>
      </c>
      <c r="Q2322" s="12" t="str">
        <f t="shared" si="110"/>
        <v>1220301020025</v>
      </c>
      <c r="R2322" s="20" t="s">
        <v>2226</v>
      </c>
      <c r="S2322" s="20" t="s">
        <v>2224</v>
      </c>
      <c r="AD2322" s="12" t="s">
        <v>859</v>
      </c>
      <c r="BB2322" s="12" t="s">
        <v>16</v>
      </c>
      <c r="BG2322" s="21">
        <v>1</v>
      </c>
      <c r="BJ2322" s="12">
        <v>1</v>
      </c>
    </row>
    <row r="2323" spans="1:62" ht="45" x14ac:dyDescent="0.25">
      <c r="A2323" s="12">
        <v>1</v>
      </c>
      <c r="B2323" s="11" t="str">
        <f t="shared" si="111"/>
        <v>Общий расчет. Ци Мень. Анализ Дворца. Операторы. Ворота. Ворота. Сила ворот по сезону (своевременность)</v>
      </c>
      <c r="C2323" s="11" t="str">
        <f>IFERROR(VLOOKUP(I2323,lvl_1[],2,FALSE),"Нет")</f>
        <v>Общий расчет</v>
      </c>
      <c r="D2323" s="11" t="str">
        <f>IFERROR(VLOOKUP(Rule!J2323,lvl_2[],2,FALSE),"Нет")</f>
        <v>Ци Мень</v>
      </c>
      <c r="E2323" s="11" t="str">
        <f>IFERROR(VLOOKUP(Rule!K2323,lvl_3[],2,FALSE),"Нет")</f>
        <v>Анализ Дворца</v>
      </c>
      <c r="F2323" s="11" t="str">
        <f>IFERROR(INDEX(lvl_4[],MATCH(L2323,lvl_4[ID],0),MATCH(TEXT(K2323,"##0"),lvl_4[#Headers],0)),"Нет")</f>
        <v>Операторы</v>
      </c>
      <c r="G2323" s="11" t="str">
        <f>IFERROR(INDEX(lvl_5[],MATCH(M2323,lvl_5[ID],0),MATCH(_xlfn.CONCAT(TEXT(K2323,"##0"),"_",TEXT(L2323,"##0")),lvl_5[#Headers],0)),"Нет")</f>
        <v>Ворота</v>
      </c>
      <c r="H2323" s="11" t="str">
        <f>IFERROR(INDEX(lvl_6[],MATCH(N2323,lvl_6[ID],0),MATCH(_xlfn.CONCAT(K2323,"_",L2323,"_",M2323),lvl_6[#Headers],0)),"Нет")</f>
        <v>Ворота. Сила ворот по сезону (своевременность)</v>
      </c>
      <c r="I2323" s="12">
        <v>1</v>
      </c>
      <c r="J2323" s="12">
        <v>2</v>
      </c>
      <c r="K2323" s="12">
        <v>2</v>
      </c>
      <c r="L2323" s="12">
        <v>3</v>
      </c>
      <c r="M2323" s="12">
        <v>1</v>
      </c>
      <c r="N2323" s="12">
        <v>2</v>
      </c>
      <c r="O2323" s="12">
        <f>COUNTIF($P$2:P2323,P2323)</f>
        <v>26</v>
      </c>
      <c r="P2323" s="12" t="str">
        <f t="shared" si="109"/>
        <v>122030102</v>
      </c>
      <c r="Q2323" s="12" t="str">
        <f t="shared" si="110"/>
        <v>1220301020026</v>
      </c>
      <c r="R2323" s="20" t="s">
        <v>2226</v>
      </c>
      <c r="S2323" s="20" t="s">
        <v>2224</v>
      </c>
      <c r="AD2323" s="12" t="s">
        <v>860</v>
      </c>
      <c r="BB2323" s="12" t="s">
        <v>16</v>
      </c>
      <c r="BG2323" s="21">
        <v>1</v>
      </c>
      <c r="BJ2323" s="12">
        <v>1</v>
      </c>
    </row>
    <row r="2324" spans="1:62" ht="45" x14ac:dyDescent="0.25">
      <c r="A2324" s="12">
        <v>1</v>
      </c>
      <c r="B2324" s="11" t="str">
        <f t="shared" si="111"/>
        <v>Общий расчет. Ци Мень. Анализ Дворца. Операторы. Ворота. Ворота. Сила ворот по сезону (своевременность)</v>
      </c>
      <c r="C2324" s="11" t="str">
        <f>IFERROR(VLOOKUP(I2324,lvl_1[],2,FALSE),"Нет")</f>
        <v>Общий расчет</v>
      </c>
      <c r="D2324" s="11" t="str">
        <f>IFERROR(VLOOKUP(Rule!J2324,lvl_2[],2,FALSE),"Нет")</f>
        <v>Ци Мень</v>
      </c>
      <c r="E2324" s="11" t="str">
        <f>IFERROR(VLOOKUP(Rule!K2324,lvl_3[],2,FALSE),"Нет")</f>
        <v>Анализ Дворца</v>
      </c>
      <c r="F2324" s="11" t="str">
        <f>IFERROR(INDEX(lvl_4[],MATCH(L2324,lvl_4[ID],0),MATCH(TEXT(K2324,"##0"),lvl_4[#Headers],0)),"Нет")</f>
        <v>Операторы</v>
      </c>
      <c r="G2324" s="11" t="str">
        <f>IFERROR(INDEX(lvl_5[],MATCH(M2324,lvl_5[ID],0),MATCH(_xlfn.CONCAT(TEXT(K2324,"##0"),"_",TEXT(L2324,"##0")),lvl_5[#Headers],0)),"Нет")</f>
        <v>Ворота</v>
      </c>
      <c r="H2324" s="11" t="str">
        <f>IFERROR(INDEX(lvl_6[],MATCH(N2324,lvl_6[ID],0),MATCH(_xlfn.CONCAT(K2324,"_",L2324,"_",M2324),lvl_6[#Headers],0)),"Нет")</f>
        <v>Ворота. Сила ворот по сезону (своевременность)</v>
      </c>
      <c r="I2324" s="12">
        <v>1</v>
      </c>
      <c r="J2324" s="12">
        <v>2</v>
      </c>
      <c r="K2324" s="12">
        <v>2</v>
      </c>
      <c r="L2324" s="12">
        <v>3</v>
      </c>
      <c r="M2324" s="12">
        <v>1</v>
      </c>
      <c r="N2324" s="12">
        <v>2</v>
      </c>
      <c r="O2324" s="12">
        <f>COUNTIF($P$2:P2324,P2324)</f>
        <v>27</v>
      </c>
      <c r="P2324" s="12" t="str">
        <f t="shared" si="109"/>
        <v>122030102</v>
      </c>
      <c r="Q2324" s="12" t="str">
        <f t="shared" si="110"/>
        <v>1220301020027</v>
      </c>
      <c r="R2324" s="20" t="s">
        <v>2226</v>
      </c>
      <c r="S2324" s="20" t="s">
        <v>2223</v>
      </c>
      <c r="AD2324" s="12" t="s">
        <v>861</v>
      </c>
      <c r="BB2324" s="12" t="s">
        <v>16</v>
      </c>
      <c r="BG2324" s="21">
        <v>0.1</v>
      </c>
      <c r="BJ2324" s="12">
        <v>1</v>
      </c>
    </row>
    <row r="2325" spans="1:62" ht="45" x14ac:dyDescent="0.25">
      <c r="A2325" s="12">
        <v>1</v>
      </c>
      <c r="B2325" s="11" t="str">
        <f t="shared" si="111"/>
        <v>Общий расчет. Ци Мень. Анализ Дворца. Операторы. Ворота. Ворота. Сила ворот по сезону (своевременность)</v>
      </c>
      <c r="C2325" s="11" t="str">
        <f>IFERROR(VLOOKUP(I2325,lvl_1[],2,FALSE),"Нет")</f>
        <v>Общий расчет</v>
      </c>
      <c r="D2325" s="11" t="str">
        <f>IFERROR(VLOOKUP(Rule!J2325,lvl_2[],2,FALSE),"Нет")</f>
        <v>Ци Мень</v>
      </c>
      <c r="E2325" s="11" t="str">
        <f>IFERROR(VLOOKUP(Rule!K2325,lvl_3[],2,FALSE),"Нет")</f>
        <v>Анализ Дворца</v>
      </c>
      <c r="F2325" s="11" t="str">
        <f>IFERROR(INDEX(lvl_4[],MATCH(L2325,lvl_4[ID],0),MATCH(TEXT(K2325,"##0"),lvl_4[#Headers],0)),"Нет")</f>
        <v>Операторы</v>
      </c>
      <c r="G2325" s="11" t="str">
        <f>IFERROR(INDEX(lvl_5[],MATCH(M2325,lvl_5[ID],0),MATCH(_xlfn.CONCAT(TEXT(K2325,"##0"),"_",TEXT(L2325,"##0")),lvl_5[#Headers],0)),"Нет")</f>
        <v>Ворота</v>
      </c>
      <c r="H2325" s="11" t="str">
        <f>IFERROR(INDEX(lvl_6[],MATCH(N2325,lvl_6[ID],0),MATCH(_xlfn.CONCAT(K2325,"_",L2325,"_",M2325),lvl_6[#Headers],0)),"Нет")</f>
        <v>Ворота. Сила ворот по сезону (своевременность)</v>
      </c>
      <c r="I2325" s="12">
        <v>1</v>
      </c>
      <c r="J2325" s="12">
        <v>2</v>
      </c>
      <c r="K2325" s="12">
        <v>2</v>
      </c>
      <c r="L2325" s="12">
        <v>3</v>
      </c>
      <c r="M2325" s="12">
        <v>1</v>
      </c>
      <c r="N2325" s="12">
        <v>2</v>
      </c>
      <c r="O2325" s="12">
        <f>COUNTIF($P$2:P2325,P2325)</f>
        <v>28</v>
      </c>
      <c r="P2325" s="12" t="str">
        <f t="shared" si="109"/>
        <v>122030102</v>
      </c>
      <c r="Q2325" s="12" t="str">
        <f t="shared" si="110"/>
        <v>1220301020028</v>
      </c>
      <c r="R2325" s="20" t="s">
        <v>2226</v>
      </c>
      <c r="S2325" s="20" t="s">
        <v>10</v>
      </c>
      <c r="AD2325" s="12" t="s">
        <v>862</v>
      </c>
      <c r="BB2325" s="12" t="s">
        <v>16</v>
      </c>
      <c r="BG2325" s="21">
        <v>0.5</v>
      </c>
      <c r="BJ2325" s="12">
        <v>1</v>
      </c>
    </row>
    <row r="2326" spans="1:62" ht="45" x14ac:dyDescent="0.25">
      <c r="A2326" s="12">
        <v>1</v>
      </c>
      <c r="B2326" s="11" t="str">
        <f t="shared" si="111"/>
        <v>Общий расчет. Ци Мень. Анализ Дворца. Операторы. Ворота. Ворота. Сила ворот по сезону (своевременность)</v>
      </c>
      <c r="C2326" s="11" t="str">
        <f>IFERROR(VLOOKUP(I2326,lvl_1[],2,FALSE),"Нет")</f>
        <v>Общий расчет</v>
      </c>
      <c r="D2326" s="11" t="str">
        <f>IFERROR(VLOOKUP(Rule!J2326,lvl_2[],2,FALSE),"Нет")</f>
        <v>Ци Мень</v>
      </c>
      <c r="E2326" s="11" t="str">
        <f>IFERROR(VLOOKUP(Rule!K2326,lvl_3[],2,FALSE),"Нет")</f>
        <v>Анализ Дворца</v>
      </c>
      <c r="F2326" s="11" t="str">
        <f>IFERROR(INDEX(lvl_4[],MATCH(L2326,lvl_4[ID],0),MATCH(TEXT(K2326,"##0"),lvl_4[#Headers],0)),"Нет")</f>
        <v>Операторы</v>
      </c>
      <c r="G2326" s="11" t="str">
        <f>IFERROR(INDEX(lvl_5[],MATCH(M2326,lvl_5[ID],0),MATCH(_xlfn.CONCAT(TEXT(K2326,"##0"),"_",TEXT(L2326,"##0")),lvl_5[#Headers],0)),"Нет")</f>
        <v>Ворота</v>
      </c>
      <c r="H2326" s="11" t="str">
        <f>IFERROR(INDEX(lvl_6[],MATCH(N2326,lvl_6[ID],0),MATCH(_xlfn.CONCAT(K2326,"_",L2326,"_",M2326),lvl_6[#Headers],0)),"Нет")</f>
        <v>Ворота. Сила ворот по сезону (своевременность)</v>
      </c>
      <c r="I2326" s="12">
        <v>1</v>
      </c>
      <c r="J2326" s="12">
        <v>2</v>
      </c>
      <c r="K2326" s="12">
        <v>2</v>
      </c>
      <c r="L2326" s="12">
        <v>3</v>
      </c>
      <c r="M2326" s="12">
        <v>1</v>
      </c>
      <c r="N2326" s="12">
        <v>2</v>
      </c>
      <c r="O2326" s="12">
        <f>COUNTIF($P$2:P2326,P2326)</f>
        <v>29</v>
      </c>
      <c r="P2326" s="12" t="str">
        <f t="shared" si="109"/>
        <v>122030102</v>
      </c>
      <c r="Q2326" s="12" t="str">
        <f t="shared" si="110"/>
        <v>1220301020029</v>
      </c>
      <c r="R2326" s="20" t="s">
        <v>2226</v>
      </c>
      <c r="S2326" s="20" t="s">
        <v>10</v>
      </c>
      <c r="AD2326" s="12" t="s">
        <v>863</v>
      </c>
      <c r="BB2326" s="12" t="s">
        <v>16</v>
      </c>
      <c r="BG2326" s="21">
        <v>0.5</v>
      </c>
      <c r="BJ2326" s="12">
        <v>1</v>
      </c>
    </row>
    <row r="2327" spans="1:62" ht="45" x14ac:dyDescent="0.25">
      <c r="A2327" s="12">
        <v>1</v>
      </c>
      <c r="B2327" s="11" t="str">
        <f t="shared" si="111"/>
        <v>Общий расчет. Ци Мень. Анализ Дворца. Операторы. Ворота. Ворота. Сила ворот по сезону (своевременность)</v>
      </c>
      <c r="C2327" s="11" t="str">
        <f>IFERROR(VLOOKUP(I2327,lvl_1[],2,FALSE),"Нет")</f>
        <v>Общий расчет</v>
      </c>
      <c r="D2327" s="11" t="str">
        <f>IFERROR(VLOOKUP(Rule!J2327,lvl_2[],2,FALSE),"Нет")</f>
        <v>Ци Мень</v>
      </c>
      <c r="E2327" s="11" t="str">
        <f>IFERROR(VLOOKUP(Rule!K2327,lvl_3[],2,FALSE),"Нет")</f>
        <v>Анализ Дворца</v>
      </c>
      <c r="F2327" s="11" t="str">
        <f>IFERROR(INDEX(lvl_4[],MATCH(L2327,lvl_4[ID],0),MATCH(TEXT(K2327,"##0"),lvl_4[#Headers],0)),"Нет")</f>
        <v>Операторы</v>
      </c>
      <c r="G2327" s="11" t="str">
        <f>IFERROR(INDEX(lvl_5[],MATCH(M2327,lvl_5[ID],0),MATCH(_xlfn.CONCAT(TEXT(K2327,"##0"),"_",TEXT(L2327,"##0")),lvl_5[#Headers],0)),"Нет")</f>
        <v>Ворота</v>
      </c>
      <c r="H2327" s="11" t="str">
        <f>IFERROR(INDEX(lvl_6[],MATCH(N2327,lvl_6[ID],0),MATCH(_xlfn.CONCAT(K2327,"_",L2327,"_",M2327),lvl_6[#Headers],0)),"Нет")</f>
        <v>Ворота. Сила ворот по сезону (своевременность)</v>
      </c>
      <c r="I2327" s="12">
        <v>1</v>
      </c>
      <c r="J2327" s="12">
        <v>2</v>
      </c>
      <c r="K2327" s="12">
        <v>2</v>
      </c>
      <c r="L2327" s="12">
        <v>3</v>
      </c>
      <c r="M2327" s="12">
        <v>1</v>
      </c>
      <c r="N2327" s="12">
        <v>2</v>
      </c>
      <c r="O2327" s="12">
        <f>COUNTIF($P$2:P2327,P2327)</f>
        <v>30</v>
      </c>
      <c r="P2327" s="12" t="str">
        <f t="shared" si="109"/>
        <v>122030102</v>
      </c>
      <c r="Q2327" s="12" t="str">
        <f t="shared" si="110"/>
        <v>1220301020030</v>
      </c>
      <c r="R2327" s="20" t="s">
        <v>2226</v>
      </c>
      <c r="S2327" s="20" t="s">
        <v>2223</v>
      </c>
      <c r="AD2327" s="12" t="s">
        <v>864</v>
      </c>
      <c r="BB2327" s="12" t="s">
        <v>16</v>
      </c>
      <c r="BG2327" s="21">
        <v>0.1</v>
      </c>
      <c r="BJ2327" s="12">
        <v>1</v>
      </c>
    </row>
    <row r="2328" spans="1:62" ht="45" x14ac:dyDescent="0.25">
      <c r="A2328" s="12">
        <v>1</v>
      </c>
      <c r="B2328" s="11" t="str">
        <f t="shared" si="111"/>
        <v>Общий расчет. Ци Мень. Анализ Дворца. Операторы. Ворота. Ворота. Сила ворот по сезону (своевременность)</v>
      </c>
      <c r="C2328" s="11" t="str">
        <f>IFERROR(VLOOKUP(I2328,lvl_1[],2,FALSE),"Нет")</f>
        <v>Общий расчет</v>
      </c>
      <c r="D2328" s="11" t="str">
        <f>IFERROR(VLOOKUP(Rule!J2328,lvl_2[],2,FALSE),"Нет")</f>
        <v>Ци Мень</v>
      </c>
      <c r="E2328" s="11" t="str">
        <f>IFERROR(VLOOKUP(Rule!K2328,lvl_3[],2,FALSE),"Нет")</f>
        <v>Анализ Дворца</v>
      </c>
      <c r="F2328" s="11" t="str">
        <f>IFERROR(INDEX(lvl_4[],MATCH(L2328,lvl_4[ID],0),MATCH(TEXT(K2328,"##0"),lvl_4[#Headers],0)),"Нет")</f>
        <v>Операторы</v>
      </c>
      <c r="G2328" s="11" t="str">
        <f>IFERROR(INDEX(lvl_5[],MATCH(M2328,lvl_5[ID],0),MATCH(_xlfn.CONCAT(TEXT(K2328,"##0"),"_",TEXT(L2328,"##0")),lvl_5[#Headers],0)),"Нет")</f>
        <v>Ворота</v>
      </c>
      <c r="H2328" s="11" t="str">
        <f>IFERROR(INDEX(lvl_6[],MATCH(N2328,lvl_6[ID],0),MATCH(_xlfn.CONCAT(K2328,"_",L2328,"_",M2328),lvl_6[#Headers],0)),"Нет")</f>
        <v>Ворота. Сила ворот по сезону (своевременность)</v>
      </c>
      <c r="I2328" s="12">
        <v>1</v>
      </c>
      <c r="J2328" s="12">
        <v>2</v>
      </c>
      <c r="K2328" s="12">
        <v>2</v>
      </c>
      <c r="L2328" s="12">
        <v>3</v>
      </c>
      <c r="M2328" s="12">
        <v>1</v>
      </c>
      <c r="N2328" s="12">
        <v>2</v>
      </c>
      <c r="O2328" s="12">
        <f>COUNTIF($P$2:P2328,P2328)</f>
        <v>31</v>
      </c>
      <c r="P2328" s="12" t="str">
        <f t="shared" si="109"/>
        <v>122030102</v>
      </c>
      <c r="Q2328" s="12" t="str">
        <f t="shared" si="110"/>
        <v>1220301020031</v>
      </c>
      <c r="R2328" s="20" t="s">
        <v>2226</v>
      </c>
      <c r="S2328" s="20" t="s">
        <v>28</v>
      </c>
      <c r="AD2328" s="12" t="s">
        <v>865</v>
      </c>
      <c r="BB2328" s="12" t="s">
        <v>16</v>
      </c>
      <c r="BG2328" s="21">
        <v>0</v>
      </c>
      <c r="BJ2328" s="12">
        <v>1</v>
      </c>
    </row>
    <row r="2329" spans="1:62" ht="45" x14ac:dyDescent="0.25">
      <c r="A2329" s="12">
        <v>1</v>
      </c>
      <c r="B2329" s="11" t="str">
        <f t="shared" si="111"/>
        <v>Общий расчет. Ци Мень. Анализ Дворца. Операторы. Ворота. Ворота. Сила ворот по сезону (своевременность)</v>
      </c>
      <c r="C2329" s="11" t="str">
        <f>IFERROR(VLOOKUP(I2329,lvl_1[],2,FALSE),"Нет")</f>
        <v>Общий расчет</v>
      </c>
      <c r="D2329" s="11" t="str">
        <f>IFERROR(VLOOKUP(Rule!J2329,lvl_2[],2,FALSE),"Нет")</f>
        <v>Ци Мень</v>
      </c>
      <c r="E2329" s="11" t="str">
        <f>IFERROR(VLOOKUP(Rule!K2329,lvl_3[],2,FALSE),"Нет")</f>
        <v>Анализ Дворца</v>
      </c>
      <c r="F2329" s="11" t="str">
        <f>IFERROR(INDEX(lvl_4[],MATCH(L2329,lvl_4[ID],0),MATCH(TEXT(K2329,"##0"),lvl_4[#Headers],0)),"Нет")</f>
        <v>Операторы</v>
      </c>
      <c r="G2329" s="11" t="str">
        <f>IFERROR(INDEX(lvl_5[],MATCH(M2329,lvl_5[ID],0),MATCH(_xlfn.CONCAT(TEXT(K2329,"##0"),"_",TEXT(L2329,"##0")),lvl_5[#Headers],0)),"Нет")</f>
        <v>Ворота</v>
      </c>
      <c r="H2329" s="11" t="str">
        <f>IFERROR(INDEX(lvl_6[],MATCH(N2329,lvl_6[ID],0),MATCH(_xlfn.CONCAT(K2329,"_",L2329,"_",M2329),lvl_6[#Headers],0)),"Нет")</f>
        <v>Ворота. Сила ворот по сезону (своевременность)</v>
      </c>
      <c r="I2329" s="12">
        <v>1</v>
      </c>
      <c r="J2329" s="12">
        <v>2</v>
      </c>
      <c r="K2329" s="12">
        <v>2</v>
      </c>
      <c r="L2329" s="12">
        <v>3</v>
      </c>
      <c r="M2329" s="12">
        <v>1</v>
      </c>
      <c r="N2329" s="12">
        <v>2</v>
      </c>
      <c r="O2329" s="12">
        <f>COUNTIF($P$2:P2329,P2329)</f>
        <v>32</v>
      </c>
      <c r="P2329" s="12" t="str">
        <f t="shared" si="109"/>
        <v>122030102</v>
      </c>
      <c r="Q2329" s="12" t="str">
        <f t="shared" si="110"/>
        <v>1220301020032</v>
      </c>
      <c r="R2329" s="20" t="s">
        <v>2226</v>
      </c>
      <c r="S2329" s="20" t="s">
        <v>28</v>
      </c>
      <c r="AD2329" s="12" t="s">
        <v>866</v>
      </c>
      <c r="BB2329" s="12" t="s">
        <v>16</v>
      </c>
      <c r="BG2329" s="21">
        <v>0</v>
      </c>
      <c r="BJ2329" s="12">
        <v>1</v>
      </c>
    </row>
    <row r="2330" spans="1:62" ht="45" x14ac:dyDescent="0.25">
      <c r="A2330" s="12">
        <v>1</v>
      </c>
      <c r="B2330" s="11" t="str">
        <f t="shared" si="111"/>
        <v>Общий расчет. Ци Мень. Анализ Дворца. Операторы. Ворота. Ворота. Сила ворот по сезону (своевременность)</v>
      </c>
      <c r="C2330" s="11" t="str">
        <f>IFERROR(VLOOKUP(I2330,lvl_1[],2,FALSE),"Нет")</f>
        <v>Общий расчет</v>
      </c>
      <c r="D2330" s="11" t="str">
        <f>IFERROR(VLOOKUP(Rule!J2330,lvl_2[],2,FALSE),"Нет")</f>
        <v>Ци Мень</v>
      </c>
      <c r="E2330" s="11" t="str">
        <f>IFERROR(VLOOKUP(Rule!K2330,lvl_3[],2,FALSE),"Нет")</f>
        <v>Анализ Дворца</v>
      </c>
      <c r="F2330" s="11" t="str">
        <f>IFERROR(INDEX(lvl_4[],MATCH(L2330,lvl_4[ID],0),MATCH(TEXT(K2330,"##0"),lvl_4[#Headers],0)),"Нет")</f>
        <v>Операторы</v>
      </c>
      <c r="G2330" s="11" t="str">
        <f>IFERROR(INDEX(lvl_5[],MATCH(M2330,lvl_5[ID],0),MATCH(_xlfn.CONCAT(TEXT(K2330,"##0"),"_",TEXT(L2330,"##0")),lvl_5[#Headers],0)),"Нет")</f>
        <v>Ворота</v>
      </c>
      <c r="H2330" s="11" t="str">
        <f>IFERROR(INDEX(lvl_6[],MATCH(N2330,lvl_6[ID],0),MATCH(_xlfn.CONCAT(K2330,"_",L2330,"_",M2330),lvl_6[#Headers],0)),"Нет")</f>
        <v>Ворота. Сила ворот по сезону (своевременность)</v>
      </c>
      <c r="I2330" s="12">
        <v>1</v>
      </c>
      <c r="J2330" s="12">
        <v>2</v>
      </c>
      <c r="K2330" s="12">
        <v>2</v>
      </c>
      <c r="L2330" s="12">
        <v>3</v>
      </c>
      <c r="M2330" s="12">
        <v>1</v>
      </c>
      <c r="N2330" s="12">
        <v>2</v>
      </c>
      <c r="O2330" s="12">
        <f>COUNTIF($P$2:P2330,P2330)</f>
        <v>33</v>
      </c>
      <c r="P2330" s="12" t="str">
        <f t="shared" si="109"/>
        <v>122030102</v>
      </c>
      <c r="Q2330" s="12" t="str">
        <f t="shared" si="110"/>
        <v>1220301020033</v>
      </c>
      <c r="R2330" s="20" t="s">
        <v>2226</v>
      </c>
      <c r="S2330" s="20" t="s">
        <v>2223</v>
      </c>
      <c r="AD2330" s="12" t="s">
        <v>867</v>
      </c>
      <c r="BB2330" s="12" t="s">
        <v>16</v>
      </c>
      <c r="BG2330" s="21">
        <v>0.1</v>
      </c>
      <c r="BJ2330" s="12">
        <v>1</v>
      </c>
    </row>
    <row r="2331" spans="1:62" ht="45" x14ac:dyDescent="0.25">
      <c r="A2331" s="12">
        <v>1</v>
      </c>
      <c r="B2331" s="11" t="str">
        <f t="shared" si="111"/>
        <v>Общий расчет. Ци Мень. Анализ Дворца. Операторы. Ворота. Ворота. Сила ворот по сезону (своевременность)</v>
      </c>
      <c r="C2331" s="11" t="str">
        <f>IFERROR(VLOOKUP(I2331,lvl_1[],2,FALSE),"Нет")</f>
        <v>Общий расчет</v>
      </c>
      <c r="D2331" s="11" t="str">
        <f>IFERROR(VLOOKUP(Rule!J2331,lvl_2[],2,FALSE),"Нет")</f>
        <v>Ци Мень</v>
      </c>
      <c r="E2331" s="11" t="str">
        <f>IFERROR(VLOOKUP(Rule!K2331,lvl_3[],2,FALSE),"Нет")</f>
        <v>Анализ Дворца</v>
      </c>
      <c r="F2331" s="11" t="str">
        <f>IFERROR(INDEX(lvl_4[],MATCH(L2331,lvl_4[ID],0),MATCH(TEXT(K2331,"##0"),lvl_4[#Headers],0)),"Нет")</f>
        <v>Операторы</v>
      </c>
      <c r="G2331" s="11" t="str">
        <f>IFERROR(INDEX(lvl_5[],MATCH(M2331,lvl_5[ID],0),MATCH(_xlfn.CONCAT(TEXT(K2331,"##0"),"_",TEXT(L2331,"##0")),lvl_5[#Headers],0)),"Нет")</f>
        <v>Ворота</v>
      </c>
      <c r="H2331" s="11" t="str">
        <f>IFERROR(INDEX(lvl_6[],MATCH(N2331,lvl_6[ID],0),MATCH(_xlfn.CONCAT(K2331,"_",L2331,"_",M2331),lvl_6[#Headers],0)),"Нет")</f>
        <v>Ворота. Сила ворот по сезону (своевременность)</v>
      </c>
      <c r="I2331" s="12">
        <v>1</v>
      </c>
      <c r="J2331" s="12">
        <v>2</v>
      </c>
      <c r="K2331" s="12">
        <v>2</v>
      </c>
      <c r="L2331" s="12">
        <v>3</v>
      </c>
      <c r="M2331" s="12">
        <v>1</v>
      </c>
      <c r="N2331" s="12">
        <v>2</v>
      </c>
      <c r="O2331" s="12">
        <f>COUNTIF($P$2:P2331,P2331)</f>
        <v>34</v>
      </c>
      <c r="P2331" s="12" t="str">
        <f t="shared" si="109"/>
        <v>122030102</v>
      </c>
      <c r="Q2331" s="12" t="str">
        <f t="shared" si="110"/>
        <v>1220301020034</v>
      </c>
      <c r="R2331" s="20" t="s">
        <v>2226</v>
      </c>
      <c r="S2331" s="20" t="s">
        <v>2221</v>
      </c>
      <c r="AD2331" s="12" t="s">
        <v>868</v>
      </c>
      <c r="BB2331" s="12" t="s">
        <v>16</v>
      </c>
      <c r="BG2331" s="21">
        <v>0.9</v>
      </c>
      <c r="BJ2331" s="12">
        <v>1</v>
      </c>
    </row>
    <row r="2332" spans="1:62" ht="45" x14ac:dyDescent="0.25">
      <c r="A2332" s="12">
        <v>1</v>
      </c>
      <c r="B2332" s="11" t="str">
        <f t="shared" si="111"/>
        <v>Общий расчет. Ци Мень. Анализ Дворца. Операторы. Ворота. Ворота. Сила ворот по сезону (своевременность)</v>
      </c>
      <c r="C2332" s="11" t="str">
        <f>IFERROR(VLOOKUP(I2332,lvl_1[],2,FALSE),"Нет")</f>
        <v>Общий расчет</v>
      </c>
      <c r="D2332" s="11" t="str">
        <f>IFERROR(VLOOKUP(Rule!J2332,lvl_2[],2,FALSE),"Нет")</f>
        <v>Ци Мень</v>
      </c>
      <c r="E2332" s="11" t="str">
        <f>IFERROR(VLOOKUP(Rule!K2332,lvl_3[],2,FALSE),"Нет")</f>
        <v>Анализ Дворца</v>
      </c>
      <c r="F2332" s="11" t="str">
        <f>IFERROR(INDEX(lvl_4[],MATCH(L2332,lvl_4[ID],0),MATCH(TEXT(K2332,"##0"),lvl_4[#Headers],0)),"Нет")</f>
        <v>Операторы</v>
      </c>
      <c r="G2332" s="11" t="str">
        <f>IFERROR(INDEX(lvl_5[],MATCH(M2332,lvl_5[ID],0),MATCH(_xlfn.CONCAT(TEXT(K2332,"##0"),"_",TEXT(L2332,"##0")),lvl_5[#Headers],0)),"Нет")</f>
        <v>Ворота</v>
      </c>
      <c r="H2332" s="11" t="str">
        <f>IFERROR(INDEX(lvl_6[],MATCH(N2332,lvl_6[ID],0),MATCH(_xlfn.CONCAT(K2332,"_",L2332,"_",M2332),lvl_6[#Headers],0)),"Нет")</f>
        <v>Ворота. Сила ворот по сезону (своевременность)</v>
      </c>
      <c r="I2332" s="12">
        <v>1</v>
      </c>
      <c r="J2332" s="12">
        <v>2</v>
      </c>
      <c r="K2332" s="12">
        <v>2</v>
      </c>
      <c r="L2332" s="12">
        <v>3</v>
      </c>
      <c r="M2332" s="12">
        <v>1</v>
      </c>
      <c r="N2332" s="12">
        <v>2</v>
      </c>
      <c r="O2332" s="12">
        <f>COUNTIF($P$2:P2332,P2332)</f>
        <v>35</v>
      </c>
      <c r="P2332" s="12" t="str">
        <f t="shared" si="109"/>
        <v>122030102</v>
      </c>
      <c r="Q2332" s="12" t="str">
        <f t="shared" si="110"/>
        <v>1220301020035</v>
      </c>
      <c r="R2332" s="20" t="s">
        <v>2226</v>
      </c>
      <c r="S2332" s="20" t="s">
        <v>2221</v>
      </c>
      <c r="AD2332" s="12" t="s">
        <v>869</v>
      </c>
      <c r="BB2332" s="12" t="s">
        <v>16</v>
      </c>
      <c r="BG2332" s="21">
        <v>0.9</v>
      </c>
      <c r="BJ2332" s="12">
        <v>1</v>
      </c>
    </row>
    <row r="2333" spans="1:62" ht="45" x14ac:dyDescent="0.25">
      <c r="A2333" s="12">
        <v>1</v>
      </c>
      <c r="B2333" s="11" t="str">
        <f t="shared" si="111"/>
        <v>Общий расчет. Ци Мень. Анализ Дворца. Операторы. Ворота. Ворота. Сила ворот по сезону (своевременность)</v>
      </c>
      <c r="C2333" s="11" t="str">
        <f>IFERROR(VLOOKUP(I2333,lvl_1[],2,FALSE),"Нет")</f>
        <v>Общий расчет</v>
      </c>
      <c r="D2333" s="11" t="str">
        <f>IFERROR(VLOOKUP(Rule!J2333,lvl_2[],2,FALSE),"Нет")</f>
        <v>Ци Мень</v>
      </c>
      <c r="E2333" s="11" t="str">
        <f>IFERROR(VLOOKUP(Rule!K2333,lvl_3[],2,FALSE),"Нет")</f>
        <v>Анализ Дворца</v>
      </c>
      <c r="F2333" s="11" t="str">
        <f>IFERROR(INDEX(lvl_4[],MATCH(L2333,lvl_4[ID],0),MATCH(TEXT(K2333,"##0"),lvl_4[#Headers],0)),"Нет")</f>
        <v>Операторы</v>
      </c>
      <c r="G2333" s="11" t="str">
        <f>IFERROR(INDEX(lvl_5[],MATCH(M2333,lvl_5[ID],0),MATCH(_xlfn.CONCAT(TEXT(K2333,"##0"),"_",TEXT(L2333,"##0")),lvl_5[#Headers],0)),"Нет")</f>
        <v>Ворота</v>
      </c>
      <c r="H2333" s="11" t="str">
        <f>IFERROR(INDEX(lvl_6[],MATCH(N2333,lvl_6[ID],0),MATCH(_xlfn.CONCAT(K2333,"_",L2333,"_",M2333),lvl_6[#Headers],0)),"Нет")</f>
        <v>Ворота. Сила ворот по сезону (своевременность)</v>
      </c>
      <c r="I2333" s="12">
        <v>1</v>
      </c>
      <c r="J2333" s="12">
        <v>2</v>
      </c>
      <c r="K2333" s="12">
        <v>2</v>
      </c>
      <c r="L2333" s="12">
        <v>3</v>
      </c>
      <c r="M2333" s="12">
        <v>1</v>
      </c>
      <c r="N2333" s="12">
        <v>2</v>
      </c>
      <c r="O2333" s="12">
        <f>COUNTIF($P$2:P2333,P2333)</f>
        <v>36</v>
      </c>
      <c r="P2333" s="12" t="str">
        <f t="shared" si="109"/>
        <v>122030102</v>
      </c>
      <c r="Q2333" s="12" t="str">
        <f t="shared" si="110"/>
        <v>1220301020036</v>
      </c>
      <c r="R2333" s="20" t="s">
        <v>2226</v>
      </c>
      <c r="S2333" s="20" t="s">
        <v>2223</v>
      </c>
      <c r="AD2333" s="12" t="s">
        <v>870</v>
      </c>
      <c r="BB2333" s="12" t="s">
        <v>16</v>
      </c>
      <c r="BG2333" s="21">
        <v>0.1</v>
      </c>
      <c r="BJ2333" s="12">
        <v>1</v>
      </c>
    </row>
    <row r="2334" spans="1:62" ht="45" x14ac:dyDescent="0.25">
      <c r="A2334" s="12">
        <v>1</v>
      </c>
      <c r="B2334" s="11" t="str">
        <f t="shared" si="111"/>
        <v>Общий расчет. Ци Мень. Анализ Дворца. Операторы. Ворота. Ворота. Сила ворот по сезону (своевременность)</v>
      </c>
      <c r="C2334" s="11" t="str">
        <f>IFERROR(VLOOKUP(I2334,lvl_1[],2,FALSE),"Нет")</f>
        <v>Общий расчет</v>
      </c>
      <c r="D2334" s="11" t="str">
        <f>IFERROR(VLOOKUP(Rule!J2334,lvl_2[],2,FALSE),"Нет")</f>
        <v>Ци Мень</v>
      </c>
      <c r="E2334" s="11" t="str">
        <f>IFERROR(VLOOKUP(Rule!K2334,lvl_3[],2,FALSE),"Нет")</f>
        <v>Анализ Дворца</v>
      </c>
      <c r="F2334" s="11" t="str">
        <f>IFERROR(INDEX(lvl_4[],MATCH(L2334,lvl_4[ID],0),MATCH(TEXT(K2334,"##0"),lvl_4[#Headers],0)),"Нет")</f>
        <v>Операторы</v>
      </c>
      <c r="G2334" s="11" t="str">
        <f>IFERROR(INDEX(lvl_5[],MATCH(M2334,lvl_5[ID],0),MATCH(_xlfn.CONCAT(TEXT(K2334,"##0"),"_",TEXT(L2334,"##0")),lvl_5[#Headers],0)),"Нет")</f>
        <v>Ворота</v>
      </c>
      <c r="H2334" s="11" t="str">
        <f>IFERROR(INDEX(lvl_6[],MATCH(N2334,lvl_6[ID],0),MATCH(_xlfn.CONCAT(K2334,"_",L2334,"_",M2334),lvl_6[#Headers],0)),"Нет")</f>
        <v>Ворота. Сила ворот по сезону (своевременность)</v>
      </c>
      <c r="I2334" s="12">
        <v>1</v>
      </c>
      <c r="J2334" s="12">
        <v>2</v>
      </c>
      <c r="K2334" s="12">
        <v>2</v>
      </c>
      <c r="L2334" s="12">
        <v>3</v>
      </c>
      <c r="M2334" s="12">
        <v>1</v>
      </c>
      <c r="N2334" s="12">
        <v>2</v>
      </c>
      <c r="O2334" s="12">
        <f>COUNTIF($P$2:P2334,P2334)</f>
        <v>37</v>
      </c>
      <c r="P2334" s="12" t="str">
        <f t="shared" si="109"/>
        <v>122030102</v>
      </c>
      <c r="Q2334" s="12" t="str">
        <f t="shared" si="110"/>
        <v>1220301020037</v>
      </c>
      <c r="R2334" s="20" t="s">
        <v>2226</v>
      </c>
      <c r="S2334" s="20" t="s">
        <v>2224</v>
      </c>
      <c r="AD2334" s="12" t="s">
        <v>859</v>
      </c>
      <c r="BB2334" s="12" t="s">
        <v>19</v>
      </c>
      <c r="BG2334" s="21">
        <v>1</v>
      </c>
      <c r="BJ2334" s="12">
        <v>1</v>
      </c>
    </row>
    <row r="2335" spans="1:62" ht="45" x14ac:dyDescent="0.25">
      <c r="A2335" s="12">
        <v>1</v>
      </c>
      <c r="B2335" s="11" t="str">
        <f t="shared" si="111"/>
        <v>Общий расчет. Ци Мень. Анализ Дворца. Операторы. Ворота. Ворота. Сила ворот по сезону (своевременность)</v>
      </c>
      <c r="C2335" s="11" t="str">
        <f>IFERROR(VLOOKUP(I2335,lvl_1[],2,FALSE),"Нет")</f>
        <v>Общий расчет</v>
      </c>
      <c r="D2335" s="11" t="str">
        <f>IFERROR(VLOOKUP(Rule!J2335,lvl_2[],2,FALSE),"Нет")</f>
        <v>Ци Мень</v>
      </c>
      <c r="E2335" s="11" t="str">
        <f>IFERROR(VLOOKUP(Rule!K2335,lvl_3[],2,FALSE),"Нет")</f>
        <v>Анализ Дворца</v>
      </c>
      <c r="F2335" s="11" t="str">
        <f>IFERROR(INDEX(lvl_4[],MATCH(L2335,lvl_4[ID],0),MATCH(TEXT(K2335,"##0"),lvl_4[#Headers],0)),"Нет")</f>
        <v>Операторы</v>
      </c>
      <c r="G2335" s="11" t="str">
        <f>IFERROR(INDEX(lvl_5[],MATCH(M2335,lvl_5[ID],0),MATCH(_xlfn.CONCAT(TEXT(K2335,"##0"),"_",TEXT(L2335,"##0")),lvl_5[#Headers],0)),"Нет")</f>
        <v>Ворота</v>
      </c>
      <c r="H2335" s="11" t="str">
        <f>IFERROR(INDEX(lvl_6[],MATCH(N2335,lvl_6[ID],0),MATCH(_xlfn.CONCAT(K2335,"_",L2335,"_",M2335),lvl_6[#Headers],0)),"Нет")</f>
        <v>Ворота. Сила ворот по сезону (своевременность)</v>
      </c>
      <c r="I2335" s="12">
        <v>1</v>
      </c>
      <c r="J2335" s="12">
        <v>2</v>
      </c>
      <c r="K2335" s="12">
        <v>2</v>
      </c>
      <c r="L2335" s="12">
        <v>3</v>
      </c>
      <c r="M2335" s="12">
        <v>1</v>
      </c>
      <c r="N2335" s="12">
        <v>2</v>
      </c>
      <c r="O2335" s="12">
        <f>COUNTIF($P$2:P2335,P2335)</f>
        <v>38</v>
      </c>
      <c r="P2335" s="12" t="str">
        <f t="shared" si="109"/>
        <v>122030102</v>
      </c>
      <c r="Q2335" s="12" t="str">
        <f t="shared" si="110"/>
        <v>1220301020038</v>
      </c>
      <c r="R2335" s="20" t="s">
        <v>2226</v>
      </c>
      <c r="S2335" s="20" t="s">
        <v>2224</v>
      </c>
      <c r="AD2335" s="12" t="s">
        <v>860</v>
      </c>
      <c r="BB2335" s="12" t="s">
        <v>19</v>
      </c>
      <c r="BG2335" s="21">
        <v>1</v>
      </c>
      <c r="BJ2335" s="12">
        <v>1</v>
      </c>
    </row>
    <row r="2336" spans="1:62" ht="45" x14ac:dyDescent="0.25">
      <c r="A2336" s="12">
        <v>1</v>
      </c>
      <c r="B2336" s="11" t="str">
        <f t="shared" si="111"/>
        <v>Общий расчет. Ци Мень. Анализ Дворца. Операторы. Ворота. Ворота. Сила ворот по сезону (своевременность)</v>
      </c>
      <c r="C2336" s="11" t="str">
        <f>IFERROR(VLOOKUP(I2336,lvl_1[],2,FALSE),"Нет")</f>
        <v>Общий расчет</v>
      </c>
      <c r="D2336" s="11" t="str">
        <f>IFERROR(VLOOKUP(Rule!J2336,lvl_2[],2,FALSE),"Нет")</f>
        <v>Ци Мень</v>
      </c>
      <c r="E2336" s="11" t="str">
        <f>IFERROR(VLOOKUP(Rule!K2336,lvl_3[],2,FALSE),"Нет")</f>
        <v>Анализ Дворца</v>
      </c>
      <c r="F2336" s="11" t="str">
        <f>IFERROR(INDEX(lvl_4[],MATCH(L2336,lvl_4[ID],0),MATCH(TEXT(K2336,"##0"),lvl_4[#Headers],0)),"Нет")</f>
        <v>Операторы</v>
      </c>
      <c r="G2336" s="11" t="str">
        <f>IFERROR(INDEX(lvl_5[],MATCH(M2336,lvl_5[ID],0),MATCH(_xlfn.CONCAT(TEXT(K2336,"##0"),"_",TEXT(L2336,"##0")),lvl_5[#Headers],0)),"Нет")</f>
        <v>Ворота</v>
      </c>
      <c r="H2336" s="11" t="str">
        <f>IFERROR(INDEX(lvl_6[],MATCH(N2336,lvl_6[ID],0),MATCH(_xlfn.CONCAT(K2336,"_",L2336,"_",M2336),lvl_6[#Headers],0)),"Нет")</f>
        <v>Ворота. Сила ворот по сезону (своевременность)</v>
      </c>
      <c r="I2336" s="12">
        <v>1</v>
      </c>
      <c r="J2336" s="12">
        <v>2</v>
      </c>
      <c r="K2336" s="12">
        <v>2</v>
      </c>
      <c r="L2336" s="12">
        <v>3</v>
      </c>
      <c r="M2336" s="12">
        <v>1</v>
      </c>
      <c r="N2336" s="12">
        <v>2</v>
      </c>
      <c r="O2336" s="12">
        <f>COUNTIF($P$2:P2336,P2336)</f>
        <v>39</v>
      </c>
      <c r="P2336" s="12" t="str">
        <f t="shared" si="109"/>
        <v>122030102</v>
      </c>
      <c r="Q2336" s="12" t="str">
        <f t="shared" si="110"/>
        <v>1220301020039</v>
      </c>
      <c r="R2336" s="20" t="s">
        <v>2226</v>
      </c>
      <c r="S2336" s="20" t="s">
        <v>2223</v>
      </c>
      <c r="AD2336" s="12" t="s">
        <v>861</v>
      </c>
      <c r="BB2336" s="12" t="s">
        <v>19</v>
      </c>
      <c r="BG2336" s="21">
        <v>0.1</v>
      </c>
      <c r="BJ2336" s="12">
        <v>1</v>
      </c>
    </row>
    <row r="2337" spans="1:62" ht="45" x14ac:dyDescent="0.25">
      <c r="A2337" s="12">
        <v>1</v>
      </c>
      <c r="B2337" s="11" t="str">
        <f t="shared" si="111"/>
        <v>Общий расчет. Ци Мень. Анализ Дворца. Операторы. Ворота. Ворота. Сила ворот по сезону (своевременность)</v>
      </c>
      <c r="C2337" s="11" t="str">
        <f>IFERROR(VLOOKUP(I2337,lvl_1[],2,FALSE),"Нет")</f>
        <v>Общий расчет</v>
      </c>
      <c r="D2337" s="11" t="str">
        <f>IFERROR(VLOOKUP(Rule!J2337,lvl_2[],2,FALSE),"Нет")</f>
        <v>Ци Мень</v>
      </c>
      <c r="E2337" s="11" t="str">
        <f>IFERROR(VLOOKUP(Rule!K2337,lvl_3[],2,FALSE),"Нет")</f>
        <v>Анализ Дворца</v>
      </c>
      <c r="F2337" s="11" t="str">
        <f>IFERROR(INDEX(lvl_4[],MATCH(L2337,lvl_4[ID],0),MATCH(TEXT(K2337,"##0"),lvl_4[#Headers],0)),"Нет")</f>
        <v>Операторы</v>
      </c>
      <c r="G2337" s="11" t="str">
        <f>IFERROR(INDEX(lvl_5[],MATCH(M2337,lvl_5[ID],0),MATCH(_xlfn.CONCAT(TEXT(K2337,"##0"),"_",TEXT(L2337,"##0")),lvl_5[#Headers],0)),"Нет")</f>
        <v>Ворота</v>
      </c>
      <c r="H2337" s="11" t="str">
        <f>IFERROR(INDEX(lvl_6[],MATCH(N2337,lvl_6[ID],0),MATCH(_xlfn.CONCAT(K2337,"_",L2337,"_",M2337),lvl_6[#Headers],0)),"Нет")</f>
        <v>Ворота. Сила ворот по сезону (своевременность)</v>
      </c>
      <c r="I2337" s="12">
        <v>1</v>
      </c>
      <c r="J2337" s="12">
        <v>2</v>
      </c>
      <c r="K2337" s="12">
        <v>2</v>
      </c>
      <c r="L2337" s="12">
        <v>3</v>
      </c>
      <c r="M2337" s="12">
        <v>1</v>
      </c>
      <c r="N2337" s="12">
        <v>2</v>
      </c>
      <c r="O2337" s="12">
        <f>COUNTIF($P$2:P2337,P2337)</f>
        <v>40</v>
      </c>
      <c r="P2337" s="12" t="str">
        <f t="shared" si="109"/>
        <v>122030102</v>
      </c>
      <c r="Q2337" s="12" t="str">
        <f t="shared" si="110"/>
        <v>1220301020040</v>
      </c>
      <c r="R2337" s="20" t="s">
        <v>2226</v>
      </c>
      <c r="S2337" s="20" t="s">
        <v>10</v>
      </c>
      <c r="AD2337" s="12" t="s">
        <v>862</v>
      </c>
      <c r="BB2337" s="12" t="s">
        <v>19</v>
      </c>
      <c r="BG2337" s="21">
        <v>0.5</v>
      </c>
      <c r="BJ2337" s="12">
        <v>1</v>
      </c>
    </row>
    <row r="2338" spans="1:62" ht="45" x14ac:dyDescent="0.25">
      <c r="A2338" s="12">
        <v>1</v>
      </c>
      <c r="B2338" s="11" t="str">
        <f t="shared" si="111"/>
        <v>Общий расчет. Ци Мень. Анализ Дворца. Операторы. Ворота. Ворота. Сила ворот по сезону (своевременность)</v>
      </c>
      <c r="C2338" s="11" t="str">
        <f>IFERROR(VLOOKUP(I2338,lvl_1[],2,FALSE),"Нет")</f>
        <v>Общий расчет</v>
      </c>
      <c r="D2338" s="11" t="str">
        <f>IFERROR(VLOOKUP(Rule!J2338,lvl_2[],2,FALSE),"Нет")</f>
        <v>Ци Мень</v>
      </c>
      <c r="E2338" s="11" t="str">
        <f>IFERROR(VLOOKUP(Rule!K2338,lvl_3[],2,FALSE),"Нет")</f>
        <v>Анализ Дворца</v>
      </c>
      <c r="F2338" s="11" t="str">
        <f>IFERROR(INDEX(lvl_4[],MATCH(L2338,lvl_4[ID],0),MATCH(TEXT(K2338,"##0"),lvl_4[#Headers],0)),"Нет")</f>
        <v>Операторы</v>
      </c>
      <c r="G2338" s="11" t="str">
        <f>IFERROR(INDEX(lvl_5[],MATCH(M2338,lvl_5[ID],0),MATCH(_xlfn.CONCAT(TEXT(K2338,"##0"),"_",TEXT(L2338,"##0")),lvl_5[#Headers],0)),"Нет")</f>
        <v>Ворота</v>
      </c>
      <c r="H2338" s="11" t="str">
        <f>IFERROR(INDEX(lvl_6[],MATCH(N2338,lvl_6[ID],0),MATCH(_xlfn.CONCAT(K2338,"_",L2338,"_",M2338),lvl_6[#Headers],0)),"Нет")</f>
        <v>Ворота. Сила ворот по сезону (своевременность)</v>
      </c>
      <c r="I2338" s="12">
        <v>1</v>
      </c>
      <c r="J2338" s="12">
        <v>2</v>
      </c>
      <c r="K2338" s="12">
        <v>2</v>
      </c>
      <c r="L2338" s="12">
        <v>3</v>
      </c>
      <c r="M2338" s="12">
        <v>1</v>
      </c>
      <c r="N2338" s="12">
        <v>2</v>
      </c>
      <c r="O2338" s="12">
        <f>COUNTIF($P$2:P2338,P2338)</f>
        <v>41</v>
      </c>
      <c r="P2338" s="12" t="str">
        <f t="shared" si="109"/>
        <v>122030102</v>
      </c>
      <c r="Q2338" s="12" t="str">
        <f t="shared" si="110"/>
        <v>1220301020041</v>
      </c>
      <c r="R2338" s="20" t="s">
        <v>2226</v>
      </c>
      <c r="S2338" s="20" t="s">
        <v>10</v>
      </c>
      <c r="AD2338" s="12" t="s">
        <v>863</v>
      </c>
      <c r="BB2338" s="12" t="s">
        <v>19</v>
      </c>
      <c r="BG2338" s="21">
        <v>0.5</v>
      </c>
      <c r="BJ2338" s="12">
        <v>1</v>
      </c>
    </row>
    <row r="2339" spans="1:62" ht="45" x14ac:dyDescent="0.25">
      <c r="A2339" s="12">
        <v>1</v>
      </c>
      <c r="B2339" s="11" t="str">
        <f t="shared" si="111"/>
        <v>Общий расчет. Ци Мень. Анализ Дворца. Операторы. Ворота. Ворота. Сила ворот по сезону (своевременность)</v>
      </c>
      <c r="C2339" s="11" t="str">
        <f>IFERROR(VLOOKUP(I2339,lvl_1[],2,FALSE),"Нет")</f>
        <v>Общий расчет</v>
      </c>
      <c r="D2339" s="11" t="str">
        <f>IFERROR(VLOOKUP(Rule!J2339,lvl_2[],2,FALSE),"Нет")</f>
        <v>Ци Мень</v>
      </c>
      <c r="E2339" s="11" t="str">
        <f>IFERROR(VLOOKUP(Rule!K2339,lvl_3[],2,FALSE),"Нет")</f>
        <v>Анализ Дворца</v>
      </c>
      <c r="F2339" s="11" t="str">
        <f>IFERROR(INDEX(lvl_4[],MATCH(L2339,lvl_4[ID],0),MATCH(TEXT(K2339,"##0"),lvl_4[#Headers],0)),"Нет")</f>
        <v>Операторы</v>
      </c>
      <c r="G2339" s="11" t="str">
        <f>IFERROR(INDEX(lvl_5[],MATCH(M2339,lvl_5[ID],0),MATCH(_xlfn.CONCAT(TEXT(K2339,"##0"),"_",TEXT(L2339,"##0")),lvl_5[#Headers],0)),"Нет")</f>
        <v>Ворота</v>
      </c>
      <c r="H2339" s="11" t="str">
        <f>IFERROR(INDEX(lvl_6[],MATCH(N2339,lvl_6[ID],0),MATCH(_xlfn.CONCAT(K2339,"_",L2339,"_",M2339),lvl_6[#Headers],0)),"Нет")</f>
        <v>Ворота. Сила ворот по сезону (своевременность)</v>
      </c>
      <c r="I2339" s="12">
        <v>1</v>
      </c>
      <c r="J2339" s="12">
        <v>2</v>
      </c>
      <c r="K2339" s="12">
        <v>2</v>
      </c>
      <c r="L2339" s="12">
        <v>3</v>
      </c>
      <c r="M2339" s="12">
        <v>1</v>
      </c>
      <c r="N2339" s="12">
        <v>2</v>
      </c>
      <c r="O2339" s="12">
        <f>COUNTIF($P$2:P2339,P2339)</f>
        <v>42</v>
      </c>
      <c r="P2339" s="12" t="str">
        <f t="shared" si="109"/>
        <v>122030102</v>
      </c>
      <c r="Q2339" s="12" t="str">
        <f t="shared" si="110"/>
        <v>1220301020042</v>
      </c>
      <c r="R2339" s="20" t="s">
        <v>2226</v>
      </c>
      <c r="S2339" s="20" t="s">
        <v>2223</v>
      </c>
      <c r="AD2339" s="12" t="s">
        <v>864</v>
      </c>
      <c r="BB2339" s="12" t="s">
        <v>19</v>
      </c>
      <c r="BG2339" s="21">
        <v>0.1</v>
      </c>
      <c r="BJ2339" s="12">
        <v>1</v>
      </c>
    </row>
    <row r="2340" spans="1:62" ht="45" x14ac:dyDescent="0.25">
      <c r="A2340" s="12">
        <v>1</v>
      </c>
      <c r="B2340" s="11" t="str">
        <f t="shared" si="111"/>
        <v>Общий расчет. Ци Мень. Анализ Дворца. Операторы. Ворота. Ворота. Сила ворот по сезону (своевременность)</v>
      </c>
      <c r="C2340" s="11" t="str">
        <f>IFERROR(VLOOKUP(I2340,lvl_1[],2,FALSE),"Нет")</f>
        <v>Общий расчет</v>
      </c>
      <c r="D2340" s="11" t="str">
        <f>IFERROR(VLOOKUP(Rule!J2340,lvl_2[],2,FALSE),"Нет")</f>
        <v>Ци Мень</v>
      </c>
      <c r="E2340" s="11" t="str">
        <f>IFERROR(VLOOKUP(Rule!K2340,lvl_3[],2,FALSE),"Нет")</f>
        <v>Анализ Дворца</v>
      </c>
      <c r="F2340" s="11" t="str">
        <f>IFERROR(INDEX(lvl_4[],MATCH(L2340,lvl_4[ID],0),MATCH(TEXT(K2340,"##0"),lvl_4[#Headers],0)),"Нет")</f>
        <v>Операторы</v>
      </c>
      <c r="G2340" s="11" t="str">
        <f>IFERROR(INDEX(lvl_5[],MATCH(M2340,lvl_5[ID],0),MATCH(_xlfn.CONCAT(TEXT(K2340,"##0"),"_",TEXT(L2340,"##0")),lvl_5[#Headers],0)),"Нет")</f>
        <v>Ворота</v>
      </c>
      <c r="H2340" s="11" t="str">
        <f>IFERROR(INDEX(lvl_6[],MATCH(N2340,lvl_6[ID],0),MATCH(_xlfn.CONCAT(K2340,"_",L2340,"_",M2340),lvl_6[#Headers],0)),"Нет")</f>
        <v>Ворота. Сила ворот по сезону (своевременность)</v>
      </c>
      <c r="I2340" s="12">
        <v>1</v>
      </c>
      <c r="J2340" s="12">
        <v>2</v>
      </c>
      <c r="K2340" s="12">
        <v>2</v>
      </c>
      <c r="L2340" s="12">
        <v>3</v>
      </c>
      <c r="M2340" s="12">
        <v>1</v>
      </c>
      <c r="N2340" s="12">
        <v>2</v>
      </c>
      <c r="O2340" s="12">
        <f>COUNTIF($P$2:P2340,P2340)</f>
        <v>43</v>
      </c>
      <c r="P2340" s="12" t="str">
        <f t="shared" si="109"/>
        <v>122030102</v>
      </c>
      <c r="Q2340" s="12" t="str">
        <f t="shared" si="110"/>
        <v>1220301020043</v>
      </c>
      <c r="R2340" s="20" t="s">
        <v>2226</v>
      </c>
      <c r="S2340" s="20" t="s">
        <v>28</v>
      </c>
      <c r="AD2340" s="12" t="s">
        <v>865</v>
      </c>
      <c r="BB2340" s="12" t="s">
        <v>19</v>
      </c>
      <c r="BG2340" s="21">
        <v>0</v>
      </c>
      <c r="BJ2340" s="12">
        <v>1</v>
      </c>
    </row>
    <row r="2341" spans="1:62" ht="45" x14ac:dyDescent="0.25">
      <c r="A2341" s="12">
        <v>1</v>
      </c>
      <c r="B2341" s="11" t="str">
        <f t="shared" si="111"/>
        <v>Общий расчет. Ци Мень. Анализ Дворца. Операторы. Ворота. Ворота. Сила ворот по сезону (своевременность)</v>
      </c>
      <c r="C2341" s="11" t="str">
        <f>IFERROR(VLOOKUP(I2341,lvl_1[],2,FALSE),"Нет")</f>
        <v>Общий расчет</v>
      </c>
      <c r="D2341" s="11" t="str">
        <f>IFERROR(VLOOKUP(Rule!J2341,lvl_2[],2,FALSE),"Нет")</f>
        <v>Ци Мень</v>
      </c>
      <c r="E2341" s="11" t="str">
        <f>IFERROR(VLOOKUP(Rule!K2341,lvl_3[],2,FALSE),"Нет")</f>
        <v>Анализ Дворца</v>
      </c>
      <c r="F2341" s="11" t="str">
        <f>IFERROR(INDEX(lvl_4[],MATCH(L2341,lvl_4[ID],0),MATCH(TEXT(K2341,"##0"),lvl_4[#Headers],0)),"Нет")</f>
        <v>Операторы</v>
      </c>
      <c r="G2341" s="11" t="str">
        <f>IFERROR(INDEX(lvl_5[],MATCH(M2341,lvl_5[ID],0),MATCH(_xlfn.CONCAT(TEXT(K2341,"##0"),"_",TEXT(L2341,"##0")),lvl_5[#Headers],0)),"Нет")</f>
        <v>Ворота</v>
      </c>
      <c r="H2341" s="11" t="str">
        <f>IFERROR(INDEX(lvl_6[],MATCH(N2341,lvl_6[ID],0),MATCH(_xlfn.CONCAT(K2341,"_",L2341,"_",M2341),lvl_6[#Headers],0)),"Нет")</f>
        <v>Ворота. Сила ворот по сезону (своевременность)</v>
      </c>
      <c r="I2341" s="12">
        <v>1</v>
      </c>
      <c r="J2341" s="12">
        <v>2</v>
      </c>
      <c r="K2341" s="12">
        <v>2</v>
      </c>
      <c r="L2341" s="12">
        <v>3</v>
      </c>
      <c r="M2341" s="12">
        <v>1</v>
      </c>
      <c r="N2341" s="12">
        <v>2</v>
      </c>
      <c r="O2341" s="12">
        <f>COUNTIF($P$2:P2341,P2341)</f>
        <v>44</v>
      </c>
      <c r="P2341" s="12" t="str">
        <f t="shared" si="109"/>
        <v>122030102</v>
      </c>
      <c r="Q2341" s="12" t="str">
        <f t="shared" si="110"/>
        <v>1220301020044</v>
      </c>
      <c r="R2341" s="20" t="s">
        <v>2226</v>
      </c>
      <c r="S2341" s="20" t="s">
        <v>28</v>
      </c>
      <c r="AD2341" s="12" t="s">
        <v>866</v>
      </c>
      <c r="BB2341" s="12" t="s">
        <v>19</v>
      </c>
      <c r="BG2341" s="21">
        <v>0</v>
      </c>
      <c r="BJ2341" s="12">
        <v>1</v>
      </c>
    </row>
    <row r="2342" spans="1:62" ht="45" x14ac:dyDescent="0.25">
      <c r="A2342" s="12">
        <v>1</v>
      </c>
      <c r="B2342" s="11" t="str">
        <f t="shared" si="111"/>
        <v>Общий расчет. Ци Мень. Анализ Дворца. Операторы. Ворота. Ворота. Сила ворот по сезону (своевременность)</v>
      </c>
      <c r="C2342" s="11" t="str">
        <f>IFERROR(VLOOKUP(I2342,lvl_1[],2,FALSE),"Нет")</f>
        <v>Общий расчет</v>
      </c>
      <c r="D2342" s="11" t="str">
        <f>IFERROR(VLOOKUP(Rule!J2342,lvl_2[],2,FALSE),"Нет")</f>
        <v>Ци Мень</v>
      </c>
      <c r="E2342" s="11" t="str">
        <f>IFERROR(VLOOKUP(Rule!K2342,lvl_3[],2,FALSE),"Нет")</f>
        <v>Анализ Дворца</v>
      </c>
      <c r="F2342" s="11" t="str">
        <f>IFERROR(INDEX(lvl_4[],MATCH(L2342,lvl_4[ID],0),MATCH(TEXT(K2342,"##0"),lvl_4[#Headers],0)),"Нет")</f>
        <v>Операторы</v>
      </c>
      <c r="G2342" s="11" t="str">
        <f>IFERROR(INDEX(lvl_5[],MATCH(M2342,lvl_5[ID],0),MATCH(_xlfn.CONCAT(TEXT(K2342,"##0"),"_",TEXT(L2342,"##0")),lvl_5[#Headers],0)),"Нет")</f>
        <v>Ворота</v>
      </c>
      <c r="H2342" s="11" t="str">
        <f>IFERROR(INDEX(lvl_6[],MATCH(N2342,lvl_6[ID],0),MATCH(_xlfn.CONCAT(K2342,"_",L2342,"_",M2342),lvl_6[#Headers],0)),"Нет")</f>
        <v>Ворота. Сила ворот по сезону (своевременность)</v>
      </c>
      <c r="I2342" s="12">
        <v>1</v>
      </c>
      <c r="J2342" s="12">
        <v>2</v>
      </c>
      <c r="K2342" s="12">
        <v>2</v>
      </c>
      <c r="L2342" s="12">
        <v>3</v>
      </c>
      <c r="M2342" s="12">
        <v>1</v>
      </c>
      <c r="N2342" s="12">
        <v>2</v>
      </c>
      <c r="O2342" s="12">
        <f>COUNTIF($P$2:P2342,P2342)</f>
        <v>45</v>
      </c>
      <c r="P2342" s="12" t="str">
        <f t="shared" si="109"/>
        <v>122030102</v>
      </c>
      <c r="Q2342" s="12" t="str">
        <f t="shared" si="110"/>
        <v>1220301020045</v>
      </c>
      <c r="R2342" s="20" t="s">
        <v>2226</v>
      </c>
      <c r="S2342" s="20" t="s">
        <v>2223</v>
      </c>
      <c r="AD2342" s="12" t="s">
        <v>867</v>
      </c>
      <c r="BB2342" s="12" t="s">
        <v>19</v>
      </c>
      <c r="BG2342" s="21">
        <v>0.1</v>
      </c>
      <c r="BJ2342" s="12">
        <v>1</v>
      </c>
    </row>
    <row r="2343" spans="1:62" ht="45" x14ac:dyDescent="0.25">
      <c r="A2343" s="12">
        <v>1</v>
      </c>
      <c r="B2343" s="11" t="str">
        <f t="shared" si="111"/>
        <v>Общий расчет. Ци Мень. Анализ Дворца. Операторы. Ворота. Ворота. Сила ворот по сезону (своевременность)</v>
      </c>
      <c r="C2343" s="11" t="str">
        <f>IFERROR(VLOOKUP(I2343,lvl_1[],2,FALSE),"Нет")</f>
        <v>Общий расчет</v>
      </c>
      <c r="D2343" s="11" t="str">
        <f>IFERROR(VLOOKUP(Rule!J2343,lvl_2[],2,FALSE),"Нет")</f>
        <v>Ци Мень</v>
      </c>
      <c r="E2343" s="11" t="str">
        <f>IFERROR(VLOOKUP(Rule!K2343,lvl_3[],2,FALSE),"Нет")</f>
        <v>Анализ Дворца</v>
      </c>
      <c r="F2343" s="11" t="str">
        <f>IFERROR(INDEX(lvl_4[],MATCH(L2343,lvl_4[ID],0),MATCH(TEXT(K2343,"##0"),lvl_4[#Headers],0)),"Нет")</f>
        <v>Операторы</v>
      </c>
      <c r="G2343" s="11" t="str">
        <f>IFERROR(INDEX(lvl_5[],MATCH(M2343,lvl_5[ID],0),MATCH(_xlfn.CONCAT(TEXT(K2343,"##0"),"_",TEXT(L2343,"##0")),lvl_5[#Headers],0)),"Нет")</f>
        <v>Ворота</v>
      </c>
      <c r="H2343" s="11" t="str">
        <f>IFERROR(INDEX(lvl_6[],MATCH(N2343,lvl_6[ID],0),MATCH(_xlfn.CONCAT(K2343,"_",L2343,"_",M2343),lvl_6[#Headers],0)),"Нет")</f>
        <v>Ворота. Сила ворот по сезону (своевременность)</v>
      </c>
      <c r="I2343" s="12">
        <v>1</v>
      </c>
      <c r="J2343" s="12">
        <v>2</v>
      </c>
      <c r="K2343" s="12">
        <v>2</v>
      </c>
      <c r="L2343" s="12">
        <v>3</v>
      </c>
      <c r="M2343" s="12">
        <v>1</v>
      </c>
      <c r="N2343" s="12">
        <v>2</v>
      </c>
      <c r="O2343" s="12">
        <f>COUNTIF($P$2:P2343,P2343)</f>
        <v>46</v>
      </c>
      <c r="P2343" s="12" t="str">
        <f t="shared" si="109"/>
        <v>122030102</v>
      </c>
      <c r="Q2343" s="12" t="str">
        <f t="shared" si="110"/>
        <v>1220301020046</v>
      </c>
      <c r="R2343" s="20" t="s">
        <v>2226</v>
      </c>
      <c r="S2343" s="20" t="s">
        <v>2221</v>
      </c>
      <c r="AD2343" s="12" t="s">
        <v>868</v>
      </c>
      <c r="BB2343" s="12" t="s">
        <v>19</v>
      </c>
      <c r="BG2343" s="21">
        <v>0.9</v>
      </c>
      <c r="BJ2343" s="12">
        <v>1</v>
      </c>
    </row>
    <row r="2344" spans="1:62" ht="45" x14ac:dyDescent="0.25">
      <c r="A2344" s="12">
        <v>1</v>
      </c>
      <c r="B2344" s="11" t="str">
        <f t="shared" si="111"/>
        <v>Общий расчет. Ци Мень. Анализ Дворца. Операторы. Ворота. Ворота. Сила ворот по сезону (своевременность)</v>
      </c>
      <c r="C2344" s="11" t="str">
        <f>IFERROR(VLOOKUP(I2344,lvl_1[],2,FALSE),"Нет")</f>
        <v>Общий расчет</v>
      </c>
      <c r="D2344" s="11" t="str">
        <f>IFERROR(VLOOKUP(Rule!J2344,lvl_2[],2,FALSE),"Нет")</f>
        <v>Ци Мень</v>
      </c>
      <c r="E2344" s="11" t="str">
        <f>IFERROR(VLOOKUP(Rule!K2344,lvl_3[],2,FALSE),"Нет")</f>
        <v>Анализ Дворца</v>
      </c>
      <c r="F2344" s="11" t="str">
        <f>IFERROR(INDEX(lvl_4[],MATCH(L2344,lvl_4[ID],0),MATCH(TEXT(K2344,"##0"),lvl_4[#Headers],0)),"Нет")</f>
        <v>Операторы</v>
      </c>
      <c r="G2344" s="11" t="str">
        <f>IFERROR(INDEX(lvl_5[],MATCH(M2344,lvl_5[ID],0),MATCH(_xlfn.CONCAT(TEXT(K2344,"##0"),"_",TEXT(L2344,"##0")),lvl_5[#Headers],0)),"Нет")</f>
        <v>Ворота</v>
      </c>
      <c r="H2344" s="11" t="str">
        <f>IFERROR(INDEX(lvl_6[],MATCH(N2344,lvl_6[ID],0),MATCH(_xlfn.CONCAT(K2344,"_",L2344,"_",M2344),lvl_6[#Headers],0)),"Нет")</f>
        <v>Ворота. Сила ворот по сезону (своевременность)</v>
      </c>
      <c r="I2344" s="12">
        <v>1</v>
      </c>
      <c r="J2344" s="12">
        <v>2</v>
      </c>
      <c r="K2344" s="12">
        <v>2</v>
      </c>
      <c r="L2344" s="12">
        <v>3</v>
      </c>
      <c r="M2344" s="12">
        <v>1</v>
      </c>
      <c r="N2344" s="12">
        <v>2</v>
      </c>
      <c r="O2344" s="12">
        <f>COUNTIF($P$2:P2344,P2344)</f>
        <v>47</v>
      </c>
      <c r="P2344" s="12" t="str">
        <f t="shared" si="109"/>
        <v>122030102</v>
      </c>
      <c r="Q2344" s="12" t="str">
        <f t="shared" si="110"/>
        <v>1220301020047</v>
      </c>
      <c r="R2344" s="20" t="s">
        <v>2226</v>
      </c>
      <c r="S2344" s="20" t="s">
        <v>2221</v>
      </c>
      <c r="AD2344" s="12" t="s">
        <v>869</v>
      </c>
      <c r="BB2344" s="12" t="s">
        <v>19</v>
      </c>
      <c r="BG2344" s="21">
        <v>0.9</v>
      </c>
      <c r="BJ2344" s="12">
        <v>1</v>
      </c>
    </row>
    <row r="2345" spans="1:62" ht="45" x14ac:dyDescent="0.25">
      <c r="A2345" s="12">
        <v>1</v>
      </c>
      <c r="B2345" s="11" t="str">
        <f t="shared" si="111"/>
        <v>Общий расчет. Ци Мень. Анализ Дворца. Операторы. Ворота. Ворота. Сила ворот по сезону (своевременность)</v>
      </c>
      <c r="C2345" s="11" t="str">
        <f>IFERROR(VLOOKUP(I2345,lvl_1[],2,FALSE),"Нет")</f>
        <v>Общий расчет</v>
      </c>
      <c r="D2345" s="11" t="str">
        <f>IFERROR(VLOOKUP(Rule!J2345,lvl_2[],2,FALSE),"Нет")</f>
        <v>Ци Мень</v>
      </c>
      <c r="E2345" s="11" t="str">
        <f>IFERROR(VLOOKUP(Rule!K2345,lvl_3[],2,FALSE),"Нет")</f>
        <v>Анализ Дворца</v>
      </c>
      <c r="F2345" s="11" t="str">
        <f>IFERROR(INDEX(lvl_4[],MATCH(L2345,lvl_4[ID],0),MATCH(TEXT(K2345,"##0"),lvl_4[#Headers],0)),"Нет")</f>
        <v>Операторы</v>
      </c>
      <c r="G2345" s="11" t="str">
        <f>IFERROR(INDEX(lvl_5[],MATCH(M2345,lvl_5[ID],0),MATCH(_xlfn.CONCAT(TEXT(K2345,"##0"),"_",TEXT(L2345,"##0")),lvl_5[#Headers],0)),"Нет")</f>
        <v>Ворота</v>
      </c>
      <c r="H2345" s="11" t="str">
        <f>IFERROR(INDEX(lvl_6[],MATCH(N2345,lvl_6[ID],0),MATCH(_xlfn.CONCAT(K2345,"_",L2345,"_",M2345),lvl_6[#Headers],0)),"Нет")</f>
        <v>Ворота. Сила ворот по сезону (своевременность)</v>
      </c>
      <c r="I2345" s="12">
        <v>1</v>
      </c>
      <c r="J2345" s="12">
        <v>2</v>
      </c>
      <c r="K2345" s="12">
        <v>2</v>
      </c>
      <c r="L2345" s="12">
        <v>3</v>
      </c>
      <c r="M2345" s="12">
        <v>1</v>
      </c>
      <c r="N2345" s="12">
        <v>2</v>
      </c>
      <c r="O2345" s="12">
        <f>COUNTIF($P$2:P2345,P2345)</f>
        <v>48</v>
      </c>
      <c r="P2345" s="12" t="str">
        <f t="shared" si="109"/>
        <v>122030102</v>
      </c>
      <c r="Q2345" s="12" t="str">
        <f t="shared" si="110"/>
        <v>1220301020048</v>
      </c>
      <c r="R2345" s="20" t="s">
        <v>2226</v>
      </c>
      <c r="S2345" s="20" t="s">
        <v>2223</v>
      </c>
      <c r="AD2345" s="12" t="s">
        <v>870</v>
      </c>
      <c r="BB2345" s="12" t="s">
        <v>19</v>
      </c>
      <c r="BG2345" s="21">
        <v>0.1</v>
      </c>
      <c r="BJ2345" s="12">
        <v>1</v>
      </c>
    </row>
    <row r="2346" spans="1:62" ht="45" x14ac:dyDescent="0.25">
      <c r="A2346" s="12">
        <v>1</v>
      </c>
      <c r="B2346" s="11" t="str">
        <f t="shared" si="111"/>
        <v>Общий расчет. Ци Мень. Анализ Дворца. Операторы. Ворота. Ворота. Сила ворот по сезону (своевременность)</v>
      </c>
      <c r="C2346" s="11" t="str">
        <f>IFERROR(VLOOKUP(I2346,lvl_1[],2,FALSE),"Нет")</f>
        <v>Общий расчет</v>
      </c>
      <c r="D2346" s="11" t="str">
        <f>IFERROR(VLOOKUP(Rule!J2346,lvl_2[],2,FALSE),"Нет")</f>
        <v>Ци Мень</v>
      </c>
      <c r="E2346" s="11" t="str">
        <f>IFERROR(VLOOKUP(Rule!K2346,lvl_3[],2,FALSE),"Нет")</f>
        <v>Анализ Дворца</v>
      </c>
      <c r="F2346" s="11" t="str">
        <f>IFERROR(INDEX(lvl_4[],MATCH(L2346,lvl_4[ID],0),MATCH(TEXT(K2346,"##0"),lvl_4[#Headers],0)),"Нет")</f>
        <v>Операторы</v>
      </c>
      <c r="G2346" s="11" t="str">
        <f>IFERROR(INDEX(lvl_5[],MATCH(M2346,lvl_5[ID],0),MATCH(_xlfn.CONCAT(TEXT(K2346,"##0"),"_",TEXT(L2346,"##0")),lvl_5[#Headers],0)),"Нет")</f>
        <v>Ворота</v>
      </c>
      <c r="H2346" s="11" t="str">
        <f>IFERROR(INDEX(lvl_6[],MATCH(N2346,lvl_6[ID],0),MATCH(_xlfn.CONCAT(K2346,"_",L2346,"_",M2346),lvl_6[#Headers],0)),"Нет")</f>
        <v>Ворота. Сила ворот по сезону (своевременность)</v>
      </c>
      <c r="I2346" s="12">
        <v>1</v>
      </c>
      <c r="J2346" s="12">
        <v>2</v>
      </c>
      <c r="K2346" s="12">
        <v>2</v>
      </c>
      <c r="L2346" s="12">
        <v>3</v>
      </c>
      <c r="M2346" s="12">
        <v>1</v>
      </c>
      <c r="N2346" s="12">
        <v>2</v>
      </c>
      <c r="O2346" s="12">
        <f>COUNTIF($P$2:P2346,P2346)</f>
        <v>49</v>
      </c>
      <c r="P2346" s="12" t="str">
        <f t="shared" si="109"/>
        <v>122030102</v>
      </c>
      <c r="Q2346" s="12" t="str">
        <f t="shared" si="110"/>
        <v>1220301020049</v>
      </c>
      <c r="R2346" s="20" t="s">
        <v>2226</v>
      </c>
      <c r="S2346" s="20" t="s">
        <v>2221</v>
      </c>
      <c r="AD2346" s="12" t="s">
        <v>859</v>
      </c>
      <c r="BB2346" s="12" t="s">
        <v>22</v>
      </c>
      <c r="BG2346" s="21">
        <v>0.9</v>
      </c>
      <c r="BJ2346" s="12">
        <v>1</v>
      </c>
    </row>
    <row r="2347" spans="1:62" ht="45" x14ac:dyDescent="0.25">
      <c r="A2347" s="12">
        <v>1</v>
      </c>
      <c r="B2347" s="11" t="str">
        <f t="shared" si="111"/>
        <v>Общий расчет. Ци Мень. Анализ Дворца. Операторы. Ворота. Ворота. Сила ворот по сезону (своевременность)</v>
      </c>
      <c r="C2347" s="11" t="str">
        <f>IFERROR(VLOOKUP(I2347,lvl_1[],2,FALSE),"Нет")</f>
        <v>Общий расчет</v>
      </c>
      <c r="D2347" s="11" t="str">
        <f>IFERROR(VLOOKUP(Rule!J2347,lvl_2[],2,FALSE),"Нет")</f>
        <v>Ци Мень</v>
      </c>
      <c r="E2347" s="11" t="str">
        <f>IFERROR(VLOOKUP(Rule!K2347,lvl_3[],2,FALSE),"Нет")</f>
        <v>Анализ Дворца</v>
      </c>
      <c r="F2347" s="11" t="str">
        <f>IFERROR(INDEX(lvl_4[],MATCH(L2347,lvl_4[ID],0),MATCH(TEXT(K2347,"##0"),lvl_4[#Headers],0)),"Нет")</f>
        <v>Операторы</v>
      </c>
      <c r="G2347" s="11" t="str">
        <f>IFERROR(INDEX(lvl_5[],MATCH(M2347,lvl_5[ID],0),MATCH(_xlfn.CONCAT(TEXT(K2347,"##0"),"_",TEXT(L2347,"##0")),lvl_5[#Headers],0)),"Нет")</f>
        <v>Ворота</v>
      </c>
      <c r="H2347" s="11" t="str">
        <f>IFERROR(INDEX(lvl_6[],MATCH(N2347,lvl_6[ID],0),MATCH(_xlfn.CONCAT(K2347,"_",L2347,"_",M2347),lvl_6[#Headers],0)),"Нет")</f>
        <v>Ворота. Сила ворот по сезону (своевременность)</v>
      </c>
      <c r="I2347" s="12">
        <v>1</v>
      </c>
      <c r="J2347" s="12">
        <v>2</v>
      </c>
      <c r="K2347" s="12">
        <v>2</v>
      </c>
      <c r="L2347" s="12">
        <v>3</v>
      </c>
      <c r="M2347" s="12">
        <v>1</v>
      </c>
      <c r="N2347" s="12">
        <v>2</v>
      </c>
      <c r="O2347" s="12">
        <f>COUNTIF($P$2:P2347,P2347)</f>
        <v>50</v>
      </c>
      <c r="P2347" s="12" t="str">
        <f t="shared" si="109"/>
        <v>122030102</v>
      </c>
      <c r="Q2347" s="12" t="str">
        <f t="shared" si="110"/>
        <v>1220301020050</v>
      </c>
      <c r="R2347" s="20" t="s">
        <v>2226</v>
      </c>
      <c r="S2347" s="20" t="s">
        <v>2221</v>
      </c>
      <c r="AD2347" s="12" t="s">
        <v>860</v>
      </c>
      <c r="BB2347" s="12" t="s">
        <v>22</v>
      </c>
      <c r="BG2347" s="21">
        <v>0.9</v>
      </c>
      <c r="BJ2347" s="12">
        <v>1</v>
      </c>
    </row>
    <row r="2348" spans="1:62" ht="45" x14ac:dyDescent="0.25">
      <c r="A2348" s="12">
        <v>1</v>
      </c>
      <c r="B2348" s="11" t="str">
        <f t="shared" si="111"/>
        <v>Общий расчет. Ци Мень. Анализ Дворца. Операторы. Ворота. Ворота. Сила ворот по сезону (своевременность)</v>
      </c>
      <c r="C2348" s="11" t="str">
        <f>IFERROR(VLOOKUP(I2348,lvl_1[],2,FALSE),"Нет")</f>
        <v>Общий расчет</v>
      </c>
      <c r="D2348" s="11" t="str">
        <f>IFERROR(VLOOKUP(Rule!J2348,lvl_2[],2,FALSE),"Нет")</f>
        <v>Ци Мень</v>
      </c>
      <c r="E2348" s="11" t="str">
        <f>IFERROR(VLOOKUP(Rule!K2348,lvl_3[],2,FALSE),"Нет")</f>
        <v>Анализ Дворца</v>
      </c>
      <c r="F2348" s="11" t="str">
        <f>IFERROR(INDEX(lvl_4[],MATCH(L2348,lvl_4[ID],0),MATCH(TEXT(K2348,"##0"),lvl_4[#Headers],0)),"Нет")</f>
        <v>Операторы</v>
      </c>
      <c r="G2348" s="11" t="str">
        <f>IFERROR(INDEX(lvl_5[],MATCH(M2348,lvl_5[ID],0),MATCH(_xlfn.CONCAT(TEXT(K2348,"##0"),"_",TEXT(L2348,"##0")),lvl_5[#Headers],0)),"Нет")</f>
        <v>Ворота</v>
      </c>
      <c r="H2348" s="11" t="str">
        <f>IFERROR(INDEX(lvl_6[],MATCH(N2348,lvl_6[ID],0),MATCH(_xlfn.CONCAT(K2348,"_",L2348,"_",M2348),lvl_6[#Headers],0)),"Нет")</f>
        <v>Ворота. Сила ворот по сезону (своевременность)</v>
      </c>
      <c r="I2348" s="12">
        <v>1</v>
      </c>
      <c r="J2348" s="12">
        <v>2</v>
      </c>
      <c r="K2348" s="12">
        <v>2</v>
      </c>
      <c r="L2348" s="12">
        <v>3</v>
      </c>
      <c r="M2348" s="12">
        <v>1</v>
      </c>
      <c r="N2348" s="12">
        <v>2</v>
      </c>
      <c r="O2348" s="12">
        <f>COUNTIF($P$2:P2348,P2348)</f>
        <v>51</v>
      </c>
      <c r="P2348" s="12" t="str">
        <f t="shared" si="109"/>
        <v>122030102</v>
      </c>
      <c r="Q2348" s="12" t="str">
        <f t="shared" si="110"/>
        <v>1220301020051</v>
      </c>
      <c r="R2348" s="20" t="s">
        <v>2226</v>
      </c>
      <c r="S2348" s="20" t="s">
        <v>10</v>
      </c>
      <c r="AD2348" s="12" t="s">
        <v>861</v>
      </c>
      <c r="BB2348" s="12" t="s">
        <v>22</v>
      </c>
      <c r="BG2348" s="21">
        <v>0.5</v>
      </c>
      <c r="BJ2348" s="12">
        <v>1</v>
      </c>
    </row>
    <row r="2349" spans="1:62" ht="45" x14ac:dyDescent="0.25">
      <c r="A2349" s="12">
        <v>1</v>
      </c>
      <c r="B2349" s="11" t="str">
        <f t="shared" si="111"/>
        <v>Общий расчет. Ци Мень. Анализ Дворца. Операторы. Ворота. Ворота. Сила ворот по сезону (своевременность)</v>
      </c>
      <c r="C2349" s="11" t="str">
        <f>IFERROR(VLOOKUP(I2349,lvl_1[],2,FALSE),"Нет")</f>
        <v>Общий расчет</v>
      </c>
      <c r="D2349" s="11" t="str">
        <f>IFERROR(VLOOKUP(Rule!J2349,lvl_2[],2,FALSE),"Нет")</f>
        <v>Ци Мень</v>
      </c>
      <c r="E2349" s="11" t="str">
        <f>IFERROR(VLOOKUP(Rule!K2349,lvl_3[],2,FALSE),"Нет")</f>
        <v>Анализ Дворца</v>
      </c>
      <c r="F2349" s="11" t="str">
        <f>IFERROR(INDEX(lvl_4[],MATCH(L2349,lvl_4[ID],0),MATCH(TEXT(K2349,"##0"),lvl_4[#Headers],0)),"Нет")</f>
        <v>Операторы</v>
      </c>
      <c r="G2349" s="11" t="str">
        <f>IFERROR(INDEX(lvl_5[],MATCH(M2349,lvl_5[ID],0),MATCH(_xlfn.CONCAT(TEXT(K2349,"##0"),"_",TEXT(L2349,"##0")),lvl_5[#Headers],0)),"Нет")</f>
        <v>Ворота</v>
      </c>
      <c r="H2349" s="11" t="str">
        <f>IFERROR(INDEX(lvl_6[],MATCH(N2349,lvl_6[ID],0),MATCH(_xlfn.CONCAT(K2349,"_",L2349,"_",M2349),lvl_6[#Headers],0)),"Нет")</f>
        <v>Ворота. Сила ворот по сезону (своевременность)</v>
      </c>
      <c r="I2349" s="12">
        <v>1</v>
      </c>
      <c r="J2349" s="12">
        <v>2</v>
      </c>
      <c r="K2349" s="12">
        <v>2</v>
      </c>
      <c r="L2349" s="12">
        <v>3</v>
      </c>
      <c r="M2349" s="12">
        <v>1</v>
      </c>
      <c r="N2349" s="12">
        <v>2</v>
      </c>
      <c r="O2349" s="12">
        <f>COUNTIF($P$2:P2349,P2349)</f>
        <v>52</v>
      </c>
      <c r="P2349" s="12" t="str">
        <f t="shared" si="109"/>
        <v>122030102</v>
      </c>
      <c r="Q2349" s="12" t="str">
        <f t="shared" si="110"/>
        <v>1220301020052</v>
      </c>
      <c r="R2349" s="20" t="s">
        <v>2226</v>
      </c>
      <c r="S2349" s="20" t="s">
        <v>2224</v>
      </c>
      <c r="AD2349" s="12" t="s">
        <v>862</v>
      </c>
      <c r="BB2349" s="12" t="s">
        <v>22</v>
      </c>
      <c r="BG2349" s="21">
        <v>1</v>
      </c>
      <c r="BJ2349" s="12">
        <v>1</v>
      </c>
    </row>
    <row r="2350" spans="1:62" ht="45" x14ac:dyDescent="0.25">
      <c r="A2350" s="12">
        <v>1</v>
      </c>
      <c r="B2350" s="11" t="str">
        <f t="shared" si="111"/>
        <v>Общий расчет. Ци Мень. Анализ Дворца. Операторы. Ворота. Ворота. Сила ворот по сезону (своевременность)</v>
      </c>
      <c r="C2350" s="11" t="str">
        <f>IFERROR(VLOOKUP(I2350,lvl_1[],2,FALSE),"Нет")</f>
        <v>Общий расчет</v>
      </c>
      <c r="D2350" s="11" t="str">
        <f>IFERROR(VLOOKUP(Rule!J2350,lvl_2[],2,FALSE),"Нет")</f>
        <v>Ци Мень</v>
      </c>
      <c r="E2350" s="11" t="str">
        <f>IFERROR(VLOOKUP(Rule!K2350,lvl_3[],2,FALSE),"Нет")</f>
        <v>Анализ Дворца</v>
      </c>
      <c r="F2350" s="11" t="str">
        <f>IFERROR(INDEX(lvl_4[],MATCH(L2350,lvl_4[ID],0),MATCH(TEXT(K2350,"##0"),lvl_4[#Headers],0)),"Нет")</f>
        <v>Операторы</v>
      </c>
      <c r="G2350" s="11" t="str">
        <f>IFERROR(INDEX(lvl_5[],MATCH(M2350,lvl_5[ID],0),MATCH(_xlfn.CONCAT(TEXT(K2350,"##0"),"_",TEXT(L2350,"##0")),lvl_5[#Headers],0)),"Нет")</f>
        <v>Ворота</v>
      </c>
      <c r="H2350" s="11" t="str">
        <f>IFERROR(INDEX(lvl_6[],MATCH(N2350,lvl_6[ID],0),MATCH(_xlfn.CONCAT(K2350,"_",L2350,"_",M2350),lvl_6[#Headers],0)),"Нет")</f>
        <v>Ворота. Сила ворот по сезону (своевременность)</v>
      </c>
      <c r="I2350" s="12">
        <v>1</v>
      </c>
      <c r="J2350" s="12">
        <v>2</v>
      </c>
      <c r="K2350" s="12">
        <v>2</v>
      </c>
      <c r="L2350" s="12">
        <v>3</v>
      </c>
      <c r="M2350" s="12">
        <v>1</v>
      </c>
      <c r="N2350" s="12">
        <v>2</v>
      </c>
      <c r="O2350" s="12">
        <f>COUNTIF($P$2:P2350,P2350)</f>
        <v>53</v>
      </c>
      <c r="P2350" s="12" t="str">
        <f t="shared" si="109"/>
        <v>122030102</v>
      </c>
      <c r="Q2350" s="12" t="str">
        <f t="shared" si="110"/>
        <v>1220301020053</v>
      </c>
      <c r="R2350" s="20" t="s">
        <v>2226</v>
      </c>
      <c r="S2350" s="20" t="s">
        <v>2224</v>
      </c>
      <c r="AD2350" s="12" t="s">
        <v>863</v>
      </c>
      <c r="BB2350" s="12" t="s">
        <v>22</v>
      </c>
      <c r="BG2350" s="21">
        <v>1</v>
      </c>
      <c r="BJ2350" s="12">
        <v>1</v>
      </c>
    </row>
    <row r="2351" spans="1:62" ht="45" x14ac:dyDescent="0.25">
      <c r="A2351" s="12">
        <v>1</v>
      </c>
      <c r="B2351" s="11" t="str">
        <f t="shared" si="111"/>
        <v>Общий расчет. Ци Мень. Анализ Дворца. Операторы. Ворота. Ворота. Сила ворот по сезону (своевременность)</v>
      </c>
      <c r="C2351" s="11" t="str">
        <f>IFERROR(VLOOKUP(I2351,lvl_1[],2,FALSE),"Нет")</f>
        <v>Общий расчет</v>
      </c>
      <c r="D2351" s="11" t="str">
        <f>IFERROR(VLOOKUP(Rule!J2351,lvl_2[],2,FALSE),"Нет")</f>
        <v>Ци Мень</v>
      </c>
      <c r="E2351" s="11" t="str">
        <f>IFERROR(VLOOKUP(Rule!K2351,lvl_3[],2,FALSE),"Нет")</f>
        <v>Анализ Дворца</v>
      </c>
      <c r="F2351" s="11" t="str">
        <f>IFERROR(INDEX(lvl_4[],MATCH(L2351,lvl_4[ID],0),MATCH(TEXT(K2351,"##0"),lvl_4[#Headers],0)),"Нет")</f>
        <v>Операторы</v>
      </c>
      <c r="G2351" s="11" t="str">
        <f>IFERROR(INDEX(lvl_5[],MATCH(M2351,lvl_5[ID],0),MATCH(_xlfn.CONCAT(TEXT(K2351,"##0"),"_",TEXT(L2351,"##0")),lvl_5[#Headers],0)),"Нет")</f>
        <v>Ворота</v>
      </c>
      <c r="H2351" s="11" t="str">
        <f>IFERROR(INDEX(lvl_6[],MATCH(N2351,lvl_6[ID],0),MATCH(_xlfn.CONCAT(K2351,"_",L2351,"_",M2351),lvl_6[#Headers],0)),"Нет")</f>
        <v>Ворота. Сила ворот по сезону (своевременность)</v>
      </c>
      <c r="I2351" s="12">
        <v>1</v>
      </c>
      <c r="J2351" s="12">
        <v>2</v>
      </c>
      <c r="K2351" s="12">
        <v>2</v>
      </c>
      <c r="L2351" s="12">
        <v>3</v>
      </c>
      <c r="M2351" s="12">
        <v>1</v>
      </c>
      <c r="N2351" s="12">
        <v>2</v>
      </c>
      <c r="O2351" s="12">
        <f>COUNTIF($P$2:P2351,P2351)</f>
        <v>54</v>
      </c>
      <c r="P2351" s="12" t="str">
        <f t="shared" si="109"/>
        <v>122030102</v>
      </c>
      <c r="Q2351" s="12" t="str">
        <f t="shared" si="110"/>
        <v>1220301020054</v>
      </c>
      <c r="R2351" s="20" t="s">
        <v>2226</v>
      </c>
      <c r="S2351" s="20" t="s">
        <v>10</v>
      </c>
      <c r="AD2351" s="12" t="s">
        <v>864</v>
      </c>
      <c r="BB2351" s="12" t="s">
        <v>22</v>
      </c>
      <c r="BG2351" s="21">
        <v>0.5</v>
      </c>
      <c r="BJ2351" s="12">
        <v>1</v>
      </c>
    </row>
    <row r="2352" spans="1:62" ht="45" x14ac:dyDescent="0.25">
      <c r="A2352" s="12">
        <v>1</v>
      </c>
      <c r="B2352" s="11" t="str">
        <f t="shared" si="111"/>
        <v>Общий расчет. Ци Мень. Анализ Дворца. Операторы. Ворота. Ворота. Сила ворот по сезону (своевременность)</v>
      </c>
      <c r="C2352" s="11" t="str">
        <f>IFERROR(VLOOKUP(I2352,lvl_1[],2,FALSE),"Нет")</f>
        <v>Общий расчет</v>
      </c>
      <c r="D2352" s="11" t="str">
        <f>IFERROR(VLOOKUP(Rule!J2352,lvl_2[],2,FALSE),"Нет")</f>
        <v>Ци Мень</v>
      </c>
      <c r="E2352" s="11" t="str">
        <f>IFERROR(VLOOKUP(Rule!K2352,lvl_3[],2,FALSE),"Нет")</f>
        <v>Анализ Дворца</v>
      </c>
      <c r="F2352" s="11" t="str">
        <f>IFERROR(INDEX(lvl_4[],MATCH(L2352,lvl_4[ID],0),MATCH(TEXT(K2352,"##0"),lvl_4[#Headers],0)),"Нет")</f>
        <v>Операторы</v>
      </c>
      <c r="G2352" s="11" t="str">
        <f>IFERROR(INDEX(lvl_5[],MATCH(M2352,lvl_5[ID],0),MATCH(_xlfn.CONCAT(TEXT(K2352,"##0"),"_",TEXT(L2352,"##0")),lvl_5[#Headers],0)),"Нет")</f>
        <v>Ворота</v>
      </c>
      <c r="H2352" s="11" t="str">
        <f>IFERROR(INDEX(lvl_6[],MATCH(N2352,lvl_6[ID],0),MATCH(_xlfn.CONCAT(K2352,"_",L2352,"_",M2352),lvl_6[#Headers],0)),"Нет")</f>
        <v>Ворота. Сила ворот по сезону (своевременность)</v>
      </c>
      <c r="I2352" s="12">
        <v>1</v>
      </c>
      <c r="J2352" s="12">
        <v>2</v>
      </c>
      <c r="K2352" s="12">
        <v>2</v>
      </c>
      <c r="L2352" s="12">
        <v>3</v>
      </c>
      <c r="M2352" s="12">
        <v>1</v>
      </c>
      <c r="N2352" s="12">
        <v>2</v>
      </c>
      <c r="O2352" s="12">
        <f>COUNTIF($P$2:P2352,P2352)</f>
        <v>55</v>
      </c>
      <c r="P2352" s="12" t="str">
        <f t="shared" si="109"/>
        <v>122030102</v>
      </c>
      <c r="Q2352" s="12" t="str">
        <f t="shared" si="110"/>
        <v>1220301020055</v>
      </c>
      <c r="R2352" s="20" t="s">
        <v>2226</v>
      </c>
      <c r="S2352" s="20" t="s">
        <v>2223</v>
      </c>
      <c r="AD2352" s="12" t="s">
        <v>865</v>
      </c>
      <c r="BB2352" s="12" t="s">
        <v>22</v>
      </c>
      <c r="BG2352" s="21">
        <v>0.1</v>
      </c>
      <c r="BJ2352" s="12">
        <v>1</v>
      </c>
    </row>
    <row r="2353" spans="1:62" ht="45" x14ac:dyDescent="0.25">
      <c r="A2353" s="12">
        <v>1</v>
      </c>
      <c r="B2353" s="11" t="str">
        <f t="shared" si="111"/>
        <v>Общий расчет. Ци Мень. Анализ Дворца. Операторы. Ворота. Ворота. Сила ворот по сезону (своевременность)</v>
      </c>
      <c r="C2353" s="11" t="str">
        <f>IFERROR(VLOOKUP(I2353,lvl_1[],2,FALSE),"Нет")</f>
        <v>Общий расчет</v>
      </c>
      <c r="D2353" s="11" t="str">
        <f>IFERROR(VLOOKUP(Rule!J2353,lvl_2[],2,FALSE),"Нет")</f>
        <v>Ци Мень</v>
      </c>
      <c r="E2353" s="11" t="str">
        <f>IFERROR(VLOOKUP(Rule!K2353,lvl_3[],2,FALSE),"Нет")</f>
        <v>Анализ Дворца</v>
      </c>
      <c r="F2353" s="11" t="str">
        <f>IFERROR(INDEX(lvl_4[],MATCH(L2353,lvl_4[ID],0),MATCH(TEXT(K2353,"##0"),lvl_4[#Headers],0)),"Нет")</f>
        <v>Операторы</v>
      </c>
      <c r="G2353" s="11" t="str">
        <f>IFERROR(INDEX(lvl_5[],MATCH(M2353,lvl_5[ID],0),MATCH(_xlfn.CONCAT(TEXT(K2353,"##0"),"_",TEXT(L2353,"##0")),lvl_5[#Headers],0)),"Нет")</f>
        <v>Ворота</v>
      </c>
      <c r="H2353" s="11" t="str">
        <f>IFERROR(INDEX(lvl_6[],MATCH(N2353,lvl_6[ID],0),MATCH(_xlfn.CONCAT(K2353,"_",L2353,"_",M2353),lvl_6[#Headers],0)),"Нет")</f>
        <v>Ворота. Сила ворот по сезону (своевременность)</v>
      </c>
      <c r="I2353" s="12">
        <v>1</v>
      </c>
      <c r="J2353" s="12">
        <v>2</v>
      </c>
      <c r="K2353" s="12">
        <v>2</v>
      </c>
      <c r="L2353" s="12">
        <v>3</v>
      </c>
      <c r="M2353" s="12">
        <v>1</v>
      </c>
      <c r="N2353" s="12">
        <v>2</v>
      </c>
      <c r="O2353" s="12">
        <f>COUNTIF($P$2:P2353,P2353)</f>
        <v>56</v>
      </c>
      <c r="P2353" s="12" t="str">
        <f t="shared" si="109"/>
        <v>122030102</v>
      </c>
      <c r="Q2353" s="12" t="str">
        <f t="shared" si="110"/>
        <v>1220301020056</v>
      </c>
      <c r="R2353" s="20" t="s">
        <v>2226</v>
      </c>
      <c r="S2353" s="20" t="s">
        <v>2223</v>
      </c>
      <c r="AD2353" s="12" t="s">
        <v>866</v>
      </c>
      <c r="BB2353" s="12" t="s">
        <v>22</v>
      </c>
      <c r="BG2353" s="21">
        <v>0.1</v>
      </c>
      <c r="BJ2353" s="12">
        <v>1</v>
      </c>
    </row>
    <row r="2354" spans="1:62" ht="45" x14ac:dyDescent="0.25">
      <c r="A2354" s="12">
        <v>1</v>
      </c>
      <c r="B2354" s="11" t="str">
        <f t="shared" si="111"/>
        <v>Общий расчет. Ци Мень. Анализ Дворца. Операторы. Ворота. Ворота. Сила ворот по сезону (своевременность)</v>
      </c>
      <c r="C2354" s="11" t="str">
        <f>IFERROR(VLOOKUP(I2354,lvl_1[],2,FALSE),"Нет")</f>
        <v>Общий расчет</v>
      </c>
      <c r="D2354" s="11" t="str">
        <f>IFERROR(VLOOKUP(Rule!J2354,lvl_2[],2,FALSE),"Нет")</f>
        <v>Ци Мень</v>
      </c>
      <c r="E2354" s="11" t="str">
        <f>IFERROR(VLOOKUP(Rule!K2354,lvl_3[],2,FALSE),"Нет")</f>
        <v>Анализ Дворца</v>
      </c>
      <c r="F2354" s="11" t="str">
        <f>IFERROR(INDEX(lvl_4[],MATCH(L2354,lvl_4[ID],0),MATCH(TEXT(K2354,"##0"),lvl_4[#Headers],0)),"Нет")</f>
        <v>Операторы</v>
      </c>
      <c r="G2354" s="11" t="str">
        <f>IFERROR(INDEX(lvl_5[],MATCH(M2354,lvl_5[ID],0),MATCH(_xlfn.CONCAT(TEXT(K2354,"##0"),"_",TEXT(L2354,"##0")),lvl_5[#Headers],0)),"Нет")</f>
        <v>Ворота</v>
      </c>
      <c r="H2354" s="11" t="str">
        <f>IFERROR(INDEX(lvl_6[],MATCH(N2354,lvl_6[ID],0),MATCH(_xlfn.CONCAT(K2354,"_",L2354,"_",M2354),lvl_6[#Headers],0)),"Нет")</f>
        <v>Ворота. Сила ворот по сезону (своевременность)</v>
      </c>
      <c r="I2354" s="12">
        <v>1</v>
      </c>
      <c r="J2354" s="12">
        <v>2</v>
      </c>
      <c r="K2354" s="12">
        <v>2</v>
      </c>
      <c r="L2354" s="12">
        <v>3</v>
      </c>
      <c r="M2354" s="12">
        <v>1</v>
      </c>
      <c r="N2354" s="12">
        <v>2</v>
      </c>
      <c r="O2354" s="12">
        <f>COUNTIF($P$2:P2354,P2354)</f>
        <v>57</v>
      </c>
      <c r="P2354" s="12" t="str">
        <f t="shared" si="109"/>
        <v>122030102</v>
      </c>
      <c r="Q2354" s="12" t="str">
        <f t="shared" si="110"/>
        <v>1220301020057</v>
      </c>
      <c r="R2354" s="20" t="s">
        <v>2226</v>
      </c>
      <c r="S2354" s="20" t="s">
        <v>10</v>
      </c>
      <c r="AD2354" s="12" t="s">
        <v>867</v>
      </c>
      <c r="BB2354" s="12" t="s">
        <v>22</v>
      </c>
      <c r="BG2354" s="21">
        <v>0.5</v>
      </c>
      <c r="BJ2354" s="12">
        <v>1</v>
      </c>
    </row>
    <row r="2355" spans="1:62" ht="45" x14ac:dyDescent="0.25">
      <c r="A2355" s="12">
        <v>1</v>
      </c>
      <c r="B2355" s="11" t="str">
        <f t="shared" si="111"/>
        <v>Общий расчет. Ци Мень. Анализ Дворца. Операторы. Ворота. Ворота. Сила ворот по сезону (своевременность)</v>
      </c>
      <c r="C2355" s="11" t="str">
        <f>IFERROR(VLOOKUP(I2355,lvl_1[],2,FALSE),"Нет")</f>
        <v>Общий расчет</v>
      </c>
      <c r="D2355" s="11" t="str">
        <f>IFERROR(VLOOKUP(Rule!J2355,lvl_2[],2,FALSE),"Нет")</f>
        <v>Ци Мень</v>
      </c>
      <c r="E2355" s="11" t="str">
        <f>IFERROR(VLOOKUP(Rule!K2355,lvl_3[],2,FALSE),"Нет")</f>
        <v>Анализ Дворца</v>
      </c>
      <c r="F2355" s="11" t="str">
        <f>IFERROR(INDEX(lvl_4[],MATCH(L2355,lvl_4[ID],0),MATCH(TEXT(K2355,"##0"),lvl_4[#Headers],0)),"Нет")</f>
        <v>Операторы</v>
      </c>
      <c r="G2355" s="11" t="str">
        <f>IFERROR(INDEX(lvl_5[],MATCH(M2355,lvl_5[ID],0),MATCH(_xlfn.CONCAT(TEXT(K2355,"##0"),"_",TEXT(L2355,"##0")),lvl_5[#Headers],0)),"Нет")</f>
        <v>Ворота</v>
      </c>
      <c r="H2355" s="11" t="str">
        <f>IFERROR(INDEX(lvl_6[],MATCH(N2355,lvl_6[ID],0),MATCH(_xlfn.CONCAT(K2355,"_",L2355,"_",M2355),lvl_6[#Headers],0)),"Нет")</f>
        <v>Ворота. Сила ворот по сезону (своевременность)</v>
      </c>
      <c r="I2355" s="12">
        <v>1</v>
      </c>
      <c r="J2355" s="12">
        <v>2</v>
      </c>
      <c r="K2355" s="12">
        <v>2</v>
      </c>
      <c r="L2355" s="12">
        <v>3</v>
      </c>
      <c r="M2355" s="12">
        <v>1</v>
      </c>
      <c r="N2355" s="12">
        <v>2</v>
      </c>
      <c r="O2355" s="12">
        <f>COUNTIF($P$2:P2355,P2355)</f>
        <v>58</v>
      </c>
      <c r="P2355" s="12" t="str">
        <f t="shared" si="109"/>
        <v>122030102</v>
      </c>
      <c r="Q2355" s="12" t="str">
        <f t="shared" si="110"/>
        <v>1220301020058</v>
      </c>
      <c r="R2355" s="20" t="s">
        <v>2226</v>
      </c>
      <c r="S2355" s="20" t="s">
        <v>28</v>
      </c>
      <c r="AD2355" s="12" t="s">
        <v>868</v>
      </c>
      <c r="BB2355" s="12" t="s">
        <v>22</v>
      </c>
      <c r="BG2355" s="21">
        <v>0</v>
      </c>
      <c r="BJ2355" s="12">
        <v>1</v>
      </c>
    </row>
    <row r="2356" spans="1:62" ht="45" x14ac:dyDescent="0.25">
      <c r="A2356" s="12">
        <v>1</v>
      </c>
      <c r="B2356" s="11" t="str">
        <f t="shared" si="111"/>
        <v>Общий расчет. Ци Мень. Анализ Дворца. Операторы. Ворота. Ворота. Сила ворот по сезону (своевременность)</v>
      </c>
      <c r="C2356" s="11" t="str">
        <f>IFERROR(VLOOKUP(I2356,lvl_1[],2,FALSE),"Нет")</f>
        <v>Общий расчет</v>
      </c>
      <c r="D2356" s="11" t="str">
        <f>IFERROR(VLOOKUP(Rule!J2356,lvl_2[],2,FALSE),"Нет")</f>
        <v>Ци Мень</v>
      </c>
      <c r="E2356" s="11" t="str">
        <f>IFERROR(VLOOKUP(Rule!K2356,lvl_3[],2,FALSE),"Нет")</f>
        <v>Анализ Дворца</v>
      </c>
      <c r="F2356" s="11" t="str">
        <f>IFERROR(INDEX(lvl_4[],MATCH(L2356,lvl_4[ID],0),MATCH(TEXT(K2356,"##0"),lvl_4[#Headers],0)),"Нет")</f>
        <v>Операторы</v>
      </c>
      <c r="G2356" s="11" t="str">
        <f>IFERROR(INDEX(lvl_5[],MATCH(M2356,lvl_5[ID],0),MATCH(_xlfn.CONCAT(TEXT(K2356,"##0"),"_",TEXT(L2356,"##0")),lvl_5[#Headers],0)),"Нет")</f>
        <v>Ворота</v>
      </c>
      <c r="H2356" s="11" t="str">
        <f>IFERROR(INDEX(lvl_6[],MATCH(N2356,lvl_6[ID],0),MATCH(_xlfn.CONCAT(K2356,"_",L2356,"_",M2356),lvl_6[#Headers],0)),"Нет")</f>
        <v>Ворота. Сила ворот по сезону (своевременность)</v>
      </c>
      <c r="I2356" s="12">
        <v>1</v>
      </c>
      <c r="J2356" s="12">
        <v>2</v>
      </c>
      <c r="K2356" s="12">
        <v>2</v>
      </c>
      <c r="L2356" s="12">
        <v>3</v>
      </c>
      <c r="M2356" s="12">
        <v>1</v>
      </c>
      <c r="N2356" s="12">
        <v>2</v>
      </c>
      <c r="O2356" s="12">
        <f>COUNTIF($P$2:P2356,P2356)</f>
        <v>59</v>
      </c>
      <c r="P2356" s="12" t="str">
        <f t="shared" si="109"/>
        <v>122030102</v>
      </c>
      <c r="Q2356" s="12" t="str">
        <f t="shared" si="110"/>
        <v>1220301020059</v>
      </c>
      <c r="R2356" s="20" t="s">
        <v>2226</v>
      </c>
      <c r="S2356" s="20" t="s">
        <v>28</v>
      </c>
      <c r="AD2356" s="12" t="s">
        <v>869</v>
      </c>
      <c r="BB2356" s="12" t="s">
        <v>22</v>
      </c>
      <c r="BG2356" s="21">
        <v>0</v>
      </c>
      <c r="BJ2356" s="12">
        <v>1</v>
      </c>
    </row>
    <row r="2357" spans="1:62" ht="45" x14ac:dyDescent="0.25">
      <c r="A2357" s="12">
        <v>1</v>
      </c>
      <c r="B2357" s="11" t="str">
        <f t="shared" si="111"/>
        <v>Общий расчет. Ци Мень. Анализ Дворца. Операторы. Ворота. Ворота. Сила ворот по сезону (своевременность)</v>
      </c>
      <c r="C2357" s="11" t="str">
        <f>IFERROR(VLOOKUP(I2357,lvl_1[],2,FALSE),"Нет")</f>
        <v>Общий расчет</v>
      </c>
      <c r="D2357" s="11" t="str">
        <f>IFERROR(VLOOKUP(Rule!J2357,lvl_2[],2,FALSE),"Нет")</f>
        <v>Ци Мень</v>
      </c>
      <c r="E2357" s="11" t="str">
        <f>IFERROR(VLOOKUP(Rule!K2357,lvl_3[],2,FALSE),"Нет")</f>
        <v>Анализ Дворца</v>
      </c>
      <c r="F2357" s="11" t="str">
        <f>IFERROR(INDEX(lvl_4[],MATCH(L2357,lvl_4[ID],0),MATCH(TEXT(K2357,"##0"),lvl_4[#Headers],0)),"Нет")</f>
        <v>Операторы</v>
      </c>
      <c r="G2357" s="11" t="str">
        <f>IFERROR(INDEX(lvl_5[],MATCH(M2357,lvl_5[ID],0),MATCH(_xlfn.CONCAT(TEXT(K2357,"##0"),"_",TEXT(L2357,"##0")),lvl_5[#Headers],0)),"Нет")</f>
        <v>Ворота</v>
      </c>
      <c r="H2357" s="11" t="str">
        <f>IFERROR(INDEX(lvl_6[],MATCH(N2357,lvl_6[ID],0),MATCH(_xlfn.CONCAT(K2357,"_",L2357,"_",M2357),lvl_6[#Headers],0)),"Нет")</f>
        <v>Ворота. Сила ворот по сезону (своевременность)</v>
      </c>
      <c r="I2357" s="12">
        <v>1</v>
      </c>
      <c r="J2357" s="12">
        <v>2</v>
      </c>
      <c r="K2357" s="12">
        <v>2</v>
      </c>
      <c r="L2357" s="12">
        <v>3</v>
      </c>
      <c r="M2357" s="12">
        <v>1</v>
      </c>
      <c r="N2357" s="12">
        <v>2</v>
      </c>
      <c r="O2357" s="12">
        <f>COUNTIF($P$2:P2357,P2357)</f>
        <v>60</v>
      </c>
      <c r="P2357" s="12" t="str">
        <f t="shared" si="109"/>
        <v>122030102</v>
      </c>
      <c r="Q2357" s="12" t="str">
        <f t="shared" si="110"/>
        <v>1220301020060</v>
      </c>
      <c r="R2357" s="20" t="s">
        <v>2226</v>
      </c>
      <c r="S2357" s="20" t="s">
        <v>10</v>
      </c>
      <c r="AD2357" s="12" t="s">
        <v>870</v>
      </c>
      <c r="BB2357" s="12" t="s">
        <v>22</v>
      </c>
      <c r="BG2357" s="21">
        <v>0.5</v>
      </c>
      <c r="BJ2357" s="12">
        <v>1</v>
      </c>
    </row>
    <row r="2358" spans="1:62" ht="45" x14ac:dyDescent="0.25">
      <c r="A2358" s="12">
        <v>1</v>
      </c>
      <c r="B2358" s="11" t="str">
        <f t="shared" si="111"/>
        <v>Общий расчет. Ци Мень. Анализ Дворца. Операторы. Ворота. Ворота. Сила ворот по сезону (своевременность)</v>
      </c>
      <c r="C2358" s="11" t="str">
        <f>IFERROR(VLOOKUP(I2358,lvl_1[],2,FALSE),"Нет")</f>
        <v>Общий расчет</v>
      </c>
      <c r="D2358" s="11" t="str">
        <f>IFERROR(VLOOKUP(Rule!J2358,lvl_2[],2,FALSE),"Нет")</f>
        <v>Ци Мень</v>
      </c>
      <c r="E2358" s="11" t="str">
        <f>IFERROR(VLOOKUP(Rule!K2358,lvl_3[],2,FALSE),"Нет")</f>
        <v>Анализ Дворца</v>
      </c>
      <c r="F2358" s="11" t="str">
        <f>IFERROR(INDEX(lvl_4[],MATCH(L2358,lvl_4[ID],0),MATCH(TEXT(K2358,"##0"),lvl_4[#Headers],0)),"Нет")</f>
        <v>Операторы</v>
      </c>
      <c r="G2358" s="11" t="str">
        <f>IFERROR(INDEX(lvl_5[],MATCH(M2358,lvl_5[ID],0),MATCH(_xlfn.CONCAT(TEXT(K2358,"##0"),"_",TEXT(L2358,"##0")),lvl_5[#Headers],0)),"Нет")</f>
        <v>Ворота</v>
      </c>
      <c r="H2358" s="11" t="str">
        <f>IFERROR(INDEX(lvl_6[],MATCH(N2358,lvl_6[ID],0),MATCH(_xlfn.CONCAT(K2358,"_",L2358,"_",M2358),lvl_6[#Headers],0)),"Нет")</f>
        <v>Ворота. Сила ворот по сезону (своевременность)</v>
      </c>
      <c r="I2358" s="12">
        <v>1</v>
      </c>
      <c r="J2358" s="12">
        <v>2</v>
      </c>
      <c r="K2358" s="12">
        <v>2</v>
      </c>
      <c r="L2358" s="12">
        <v>3</v>
      </c>
      <c r="M2358" s="12">
        <v>1</v>
      </c>
      <c r="N2358" s="12">
        <v>2</v>
      </c>
      <c r="O2358" s="12">
        <f>COUNTIF($P$2:P2358,P2358)</f>
        <v>61</v>
      </c>
      <c r="P2358" s="12" t="str">
        <f t="shared" ref="P2358:P2421" si="112">_xlfn.CONCAT(I2358,
J2358,
K2358,
IF(LEN(L2358)=1,_xlfn.CONCAT(0,L2358),L2358),
IF(LEN(M2358)=1,_xlfn.CONCAT(0,M2358),M2358),
IF(LEN(N2358)=1,_xlfn.CONCAT(0,N2358),N2358))</f>
        <v>122030102</v>
      </c>
      <c r="Q2358" s="12" t="str">
        <f t="shared" ref="Q2358:Q2421" si="113">_xlfn.CONCAT(I2358,
J2358,
K2358,
IF(LEN(L2358)=1,_xlfn.CONCAT(0,L2358),L2358),
IF(LEN(M2358)=1,_xlfn.CONCAT(0,M2358),M2358),
IF(LEN(N2358)=1,_xlfn.CONCAT(0,N2358),N2358),
IF(LEN(O2358)=1,_xlfn.CONCAT("000",O2358),IF(LEN(O2358)=2,_xlfn.CONCAT("00",O2358),IF(LEN(O2358)=3,_xlfn.CONCAT(0,O2358),O2358))))</f>
        <v>1220301020061</v>
      </c>
      <c r="R2358" s="20" t="s">
        <v>2226</v>
      </c>
      <c r="S2358" s="20" t="s">
        <v>28</v>
      </c>
      <c r="AD2358" s="12" t="s">
        <v>859</v>
      </c>
      <c r="BB2358" s="12" t="s">
        <v>26</v>
      </c>
      <c r="BG2358" s="21">
        <v>0</v>
      </c>
      <c r="BJ2358" s="12">
        <v>1</v>
      </c>
    </row>
    <row r="2359" spans="1:62" ht="45" x14ac:dyDescent="0.25">
      <c r="A2359" s="12">
        <v>1</v>
      </c>
      <c r="B2359" s="11" t="str">
        <f t="shared" ref="B2359:B2422" si="114">_xlfn.CONCAT(C2359,". ", D2359,". ", E2359,". ", F2359,". ", G2359,". ", H2359)</f>
        <v>Общий расчет. Ци Мень. Анализ Дворца. Операторы. Ворота. Ворота. Сила ворот по сезону (своевременность)</v>
      </c>
      <c r="C2359" s="11" t="str">
        <f>IFERROR(VLOOKUP(I2359,lvl_1[],2,FALSE),"Нет")</f>
        <v>Общий расчет</v>
      </c>
      <c r="D2359" s="11" t="str">
        <f>IFERROR(VLOOKUP(Rule!J2359,lvl_2[],2,FALSE),"Нет")</f>
        <v>Ци Мень</v>
      </c>
      <c r="E2359" s="11" t="str">
        <f>IFERROR(VLOOKUP(Rule!K2359,lvl_3[],2,FALSE),"Нет")</f>
        <v>Анализ Дворца</v>
      </c>
      <c r="F2359" s="11" t="str">
        <f>IFERROR(INDEX(lvl_4[],MATCH(L2359,lvl_4[ID],0),MATCH(TEXT(K2359,"##0"),lvl_4[#Headers],0)),"Нет")</f>
        <v>Операторы</v>
      </c>
      <c r="G2359" s="11" t="str">
        <f>IFERROR(INDEX(lvl_5[],MATCH(M2359,lvl_5[ID],0),MATCH(_xlfn.CONCAT(TEXT(K2359,"##0"),"_",TEXT(L2359,"##0")),lvl_5[#Headers],0)),"Нет")</f>
        <v>Ворота</v>
      </c>
      <c r="H2359" s="11" t="str">
        <f>IFERROR(INDEX(lvl_6[],MATCH(N2359,lvl_6[ID],0),MATCH(_xlfn.CONCAT(K2359,"_",L2359,"_",M2359),lvl_6[#Headers],0)),"Нет")</f>
        <v>Ворота. Сила ворот по сезону (своевременность)</v>
      </c>
      <c r="I2359" s="12">
        <v>1</v>
      </c>
      <c r="J2359" s="12">
        <v>2</v>
      </c>
      <c r="K2359" s="12">
        <v>2</v>
      </c>
      <c r="L2359" s="12">
        <v>3</v>
      </c>
      <c r="M2359" s="12">
        <v>1</v>
      </c>
      <c r="N2359" s="12">
        <v>2</v>
      </c>
      <c r="O2359" s="12">
        <f>COUNTIF($P$2:P2359,P2359)</f>
        <v>62</v>
      </c>
      <c r="P2359" s="12" t="str">
        <f t="shared" si="112"/>
        <v>122030102</v>
      </c>
      <c r="Q2359" s="12" t="str">
        <f t="shared" si="113"/>
        <v>1220301020062</v>
      </c>
      <c r="R2359" s="20" t="s">
        <v>2226</v>
      </c>
      <c r="S2359" s="20" t="s">
        <v>28</v>
      </c>
      <c r="AD2359" s="12" t="s">
        <v>860</v>
      </c>
      <c r="BB2359" s="12" t="s">
        <v>26</v>
      </c>
      <c r="BG2359" s="21">
        <v>0</v>
      </c>
      <c r="BJ2359" s="12">
        <v>1</v>
      </c>
    </row>
    <row r="2360" spans="1:62" ht="45" x14ac:dyDescent="0.25">
      <c r="A2360" s="12">
        <v>1</v>
      </c>
      <c r="B2360" s="11" t="str">
        <f t="shared" si="114"/>
        <v>Общий расчет. Ци Мень. Анализ Дворца. Операторы. Ворота. Ворота. Сила ворот по сезону (своевременность)</v>
      </c>
      <c r="C2360" s="11" t="str">
        <f>IFERROR(VLOOKUP(I2360,lvl_1[],2,FALSE),"Нет")</f>
        <v>Общий расчет</v>
      </c>
      <c r="D2360" s="11" t="str">
        <f>IFERROR(VLOOKUP(Rule!J2360,lvl_2[],2,FALSE),"Нет")</f>
        <v>Ци Мень</v>
      </c>
      <c r="E2360" s="11" t="str">
        <f>IFERROR(VLOOKUP(Rule!K2360,lvl_3[],2,FALSE),"Нет")</f>
        <v>Анализ Дворца</v>
      </c>
      <c r="F2360" s="11" t="str">
        <f>IFERROR(INDEX(lvl_4[],MATCH(L2360,lvl_4[ID],0),MATCH(TEXT(K2360,"##0"),lvl_4[#Headers],0)),"Нет")</f>
        <v>Операторы</v>
      </c>
      <c r="G2360" s="11" t="str">
        <f>IFERROR(INDEX(lvl_5[],MATCH(M2360,lvl_5[ID],0),MATCH(_xlfn.CONCAT(TEXT(K2360,"##0"),"_",TEXT(L2360,"##0")),lvl_5[#Headers],0)),"Нет")</f>
        <v>Ворота</v>
      </c>
      <c r="H2360" s="11" t="str">
        <f>IFERROR(INDEX(lvl_6[],MATCH(N2360,lvl_6[ID],0),MATCH(_xlfn.CONCAT(K2360,"_",L2360,"_",M2360),lvl_6[#Headers],0)),"Нет")</f>
        <v>Ворота. Сила ворот по сезону (своевременность)</v>
      </c>
      <c r="I2360" s="12">
        <v>1</v>
      </c>
      <c r="J2360" s="12">
        <v>2</v>
      </c>
      <c r="K2360" s="12">
        <v>2</v>
      </c>
      <c r="L2360" s="12">
        <v>3</v>
      </c>
      <c r="M2360" s="12">
        <v>1</v>
      </c>
      <c r="N2360" s="12">
        <v>2</v>
      </c>
      <c r="O2360" s="12">
        <f>COUNTIF($P$2:P2360,P2360)</f>
        <v>63</v>
      </c>
      <c r="P2360" s="12" t="str">
        <f t="shared" si="112"/>
        <v>122030102</v>
      </c>
      <c r="Q2360" s="12" t="str">
        <f t="shared" si="113"/>
        <v>1220301020063</v>
      </c>
      <c r="R2360" s="20" t="s">
        <v>2226</v>
      </c>
      <c r="S2360" s="20" t="s">
        <v>2224</v>
      </c>
      <c r="AD2360" s="12" t="s">
        <v>861</v>
      </c>
      <c r="BB2360" s="12" t="s">
        <v>26</v>
      </c>
      <c r="BG2360" s="21">
        <v>1</v>
      </c>
      <c r="BJ2360" s="12">
        <v>1</v>
      </c>
    </row>
    <row r="2361" spans="1:62" ht="45" x14ac:dyDescent="0.25">
      <c r="A2361" s="12">
        <v>1</v>
      </c>
      <c r="B2361" s="11" t="str">
        <f t="shared" si="114"/>
        <v>Общий расчет. Ци Мень. Анализ Дворца. Операторы. Ворота. Ворота. Сила ворот по сезону (своевременность)</v>
      </c>
      <c r="C2361" s="11" t="str">
        <f>IFERROR(VLOOKUP(I2361,lvl_1[],2,FALSE),"Нет")</f>
        <v>Общий расчет</v>
      </c>
      <c r="D2361" s="11" t="str">
        <f>IFERROR(VLOOKUP(Rule!J2361,lvl_2[],2,FALSE),"Нет")</f>
        <v>Ци Мень</v>
      </c>
      <c r="E2361" s="11" t="str">
        <f>IFERROR(VLOOKUP(Rule!K2361,lvl_3[],2,FALSE),"Нет")</f>
        <v>Анализ Дворца</v>
      </c>
      <c r="F2361" s="11" t="str">
        <f>IFERROR(INDEX(lvl_4[],MATCH(L2361,lvl_4[ID],0),MATCH(TEXT(K2361,"##0"),lvl_4[#Headers],0)),"Нет")</f>
        <v>Операторы</v>
      </c>
      <c r="G2361" s="11" t="str">
        <f>IFERROR(INDEX(lvl_5[],MATCH(M2361,lvl_5[ID],0),MATCH(_xlfn.CONCAT(TEXT(K2361,"##0"),"_",TEXT(L2361,"##0")),lvl_5[#Headers],0)),"Нет")</f>
        <v>Ворота</v>
      </c>
      <c r="H2361" s="11" t="str">
        <f>IFERROR(INDEX(lvl_6[],MATCH(N2361,lvl_6[ID],0),MATCH(_xlfn.CONCAT(K2361,"_",L2361,"_",M2361),lvl_6[#Headers],0)),"Нет")</f>
        <v>Ворота. Сила ворот по сезону (своевременность)</v>
      </c>
      <c r="I2361" s="12">
        <v>1</v>
      </c>
      <c r="J2361" s="12">
        <v>2</v>
      </c>
      <c r="K2361" s="12">
        <v>2</v>
      </c>
      <c r="L2361" s="12">
        <v>3</v>
      </c>
      <c r="M2361" s="12">
        <v>1</v>
      </c>
      <c r="N2361" s="12">
        <v>2</v>
      </c>
      <c r="O2361" s="12">
        <f>COUNTIF($P$2:P2361,P2361)</f>
        <v>64</v>
      </c>
      <c r="P2361" s="12" t="str">
        <f t="shared" si="112"/>
        <v>122030102</v>
      </c>
      <c r="Q2361" s="12" t="str">
        <f t="shared" si="113"/>
        <v>1220301020064</v>
      </c>
      <c r="R2361" s="20" t="s">
        <v>2226</v>
      </c>
      <c r="S2361" s="20" t="s">
        <v>2221</v>
      </c>
      <c r="AD2361" s="12" t="s">
        <v>862</v>
      </c>
      <c r="BB2361" s="12" t="s">
        <v>26</v>
      </c>
      <c r="BG2361" s="21">
        <v>0.9</v>
      </c>
      <c r="BJ2361" s="12">
        <v>1</v>
      </c>
    </row>
    <row r="2362" spans="1:62" ht="45" x14ac:dyDescent="0.25">
      <c r="A2362" s="12">
        <v>1</v>
      </c>
      <c r="B2362" s="11" t="str">
        <f t="shared" si="114"/>
        <v>Общий расчет. Ци Мень. Анализ Дворца. Операторы. Ворота. Ворота. Сила ворот по сезону (своевременность)</v>
      </c>
      <c r="C2362" s="11" t="str">
        <f>IFERROR(VLOOKUP(I2362,lvl_1[],2,FALSE),"Нет")</f>
        <v>Общий расчет</v>
      </c>
      <c r="D2362" s="11" t="str">
        <f>IFERROR(VLOOKUP(Rule!J2362,lvl_2[],2,FALSE),"Нет")</f>
        <v>Ци Мень</v>
      </c>
      <c r="E2362" s="11" t="str">
        <f>IFERROR(VLOOKUP(Rule!K2362,lvl_3[],2,FALSE),"Нет")</f>
        <v>Анализ Дворца</v>
      </c>
      <c r="F2362" s="11" t="str">
        <f>IFERROR(INDEX(lvl_4[],MATCH(L2362,lvl_4[ID],0),MATCH(TEXT(K2362,"##0"),lvl_4[#Headers],0)),"Нет")</f>
        <v>Операторы</v>
      </c>
      <c r="G2362" s="11" t="str">
        <f>IFERROR(INDEX(lvl_5[],MATCH(M2362,lvl_5[ID],0),MATCH(_xlfn.CONCAT(TEXT(K2362,"##0"),"_",TEXT(L2362,"##0")),lvl_5[#Headers],0)),"Нет")</f>
        <v>Ворота</v>
      </c>
      <c r="H2362" s="11" t="str">
        <f>IFERROR(INDEX(lvl_6[],MATCH(N2362,lvl_6[ID],0),MATCH(_xlfn.CONCAT(K2362,"_",L2362,"_",M2362),lvl_6[#Headers],0)),"Нет")</f>
        <v>Ворота. Сила ворот по сезону (своевременность)</v>
      </c>
      <c r="I2362" s="12">
        <v>1</v>
      </c>
      <c r="J2362" s="12">
        <v>2</v>
      </c>
      <c r="K2362" s="12">
        <v>2</v>
      </c>
      <c r="L2362" s="12">
        <v>3</v>
      </c>
      <c r="M2362" s="12">
        <v>1</v>
      </c>
      <c r="N2362" s="12">
        <v>2</v>
      </c>
      <c r="O2362" s="12">
        <f>COUNTIF($P$2:P2362,P2362)</f>
        <v>65</v>
      </c>
      <c r="P2362" s="12" t="str">
        <f t="shared" si="112"/>
        <v>122030102</v>
      </c>
      <c r="Q2362" s="12" t="str">
        <f t="shared" si="113"/>
        <v>1220301020065</v>
      </c>
      <c r="R2362" s="20" t="s">
        <v>2226</v>
      </c>
      <c r="S2362" s="20" t="s">
        <v>2221</v>
      </c>
      <c r="AD2362" s="12" t="s">
        <v>863</v>
      </c>
      <c r="BB2362" s="12" t="s">
        <v>26</v>
      </c>
      <c r="BG2362" s="21">
        <v>0.9</v>
      </c>
      <c r="BJ2362" s="12">
        <v>1</v>
      </c>
    </row>
    <row r="2363" spans="1:62" ht="45" x14ac:dyDescent="0.25">
      <c r="A2363" s="12">
        <v>1</v>
      </c>
      <c r="B2363" s="11" t="str">
        <f t="shared" si="114"/>
        <v>Общий расчет. Ци Мень. Анализ Дворца. Операторы. Ворота. Ворота. Сила ворот по сезону (своевременность)</v>
      </c>
      <c r="C2363" s="11" t="str">
        <f>IFERROR(VLOOKUP(I2363,lvl_1[],2,FALSE),"Нет")</f>
        <v>Общий расчет</v>
      </c>
      <c r="D2363" s="11" t="str">
        <f>IFERROR(VLOOKUP(Rule!J2363,lvl_2[],2,FALSE),"Нет")</f>
        <v>Ци Мень</v>
      </c>
      <c r="E2363" s="11" t="str">
        <f>IFERROR(VLOOKUP(Rule!K2363,lvl_3[],2,FALSE),"Нет")</f>
        <v>Анализ Дворца</v>
      </c>
      <c r="F2363" s="11" t="str">
        <f>IFERROR(INDEX(lvl_4[],MATCH(L2363,lvl_4[ID],0),MATCH(TEXT(K2363,"##0"),lvl_4[#Headers],0)),"Нет")</f>
        <v>Операторы</v>
      </c>
      <c r="G2363" s="11" t="str">
        <f>IFERROR(INDEX(lvl_5[],MATCH(M2363,lvl_5[ID],0),MATCH(_xlfn.CONCAT(TEXT(K2363,"##0"),"_",TEXT(L2363,"##0")),lvl_5[#Headers],0)),"Нет")</f>
        <v>Ворота</v>
      </c>
      <c r="H2363" s="11" t="str">
        <f>IFERROR(INDEX(lvl_6[],MATCH(N2363,lvl_6[ID],0),MATCH(_xlfn.CONCAT(K2363,"_",L2363,"_",M2363),lvl_6[#Headers],0)),"Нет")</f>
        <v>Ворота. Сила ворот по сезону (своевременность)</v>
      </c>
      <c r="I2363" s="12">
        <v>1</v>
      </c>
      <c r="J2363" s="12">
        <v>2</v>
      </c>
      <c r="K2363" s="12">
        <v>2</v>
      </c>
      <c r="L2363" s="12">
        <v>3</v>
      </c>
      <c r="M2363" s="12">
        <v>1</v>
      </c>
      <c r="N2363" s="12">
        <v>2</v>
      </c>
      <c r="O2363" s="12">
        <f>COUNTIF($P$2:P2363,P2363)</f>
        <v>66</v>
      </c>
      <c r="P2363" s="12" t="str">
        <f t="shared" si="112"/>
        <v>122030102</v>
      </c>
      <c r="Q2363" s="12" t="str">
        <f t="shared" si="113"/>
        <v>1220301020066</v>
      </c>
      <c r="R2363" s="20" t="s">
        <v>2226</v>
      </c>
      <c r="S2363" s="20" t="s">
        <v>2224</v>
      </c>
      <c r="AD2363" s="12" t="s">
        <v>864</v>
      </c>
      <c r="BB2363" s="12" t="s">
        <v>26</v>
      </c>
      <c r="BG2363" s="21">
        <v>1</v>
      </c>
      <c r="BJ2363" s="12">
        <v>1</v>
      </c>
    </row>
    <row r="2364" spans="1:62" ht="45" x14ac:dyDescent="0.25">
      <c r="A2364" s="12">
        <v>1</v>
      </c>
      <c r="B2364" s="11" t="str">
        <f t="shared" si="114"/>
        <v>Общий расчет. Ци Мень. Анализ Дворца. Операторы. Ворота. Ворота. Сила ворот по сезону (своевременность)</v>
      </c>
      <c r="C2364" s="11" t="str">
        <f>IFERROR(VLOOKUP(I2364,lvl_1[],2,FALSE),"Нет")</f>
        <v>Общий расчет</v>
      </c>
      <c r="D2364" s="11" t="str">
        <f>IFERROR(VLOOKUP(Rule!J2364,lvl_2[],2,FALSE),"Нет")</f>
        <v>Ци Мень</v>
      </c>
      <c r="E2364" s="11" t="str">
        <f>IFERROR(VLOOKUP(Rule!K2364,lvl_3[],2,FALSE),"Нет")</f>
        <v>Анализ Дворца</v>
      </c>
      <c r="F2364" s="11" t="str">
        <f>IFERROR(INDEX(lvl_4[],MATCH(L2364,lvl_4[ID],0),MATCH(TEXT(K2364,"##0"),lvl_4[#Headers],0)),"Нет")</f>
        <v>Операторы</v>
      </c>
      <c r="G2364" s="11" t="str">
        <f>IFERROR(INDEX(lvl_5[],MATCH(M2364,lvl_5[ID],0),MATCH(_xlfn.CONCAT(TEXT(K2364,"##0"),"_",TEXT(L2364,"##0")),lvl_5[#Headers],0)),"Нет")</f>
        <v>Ворота</v>
      </c>
      <c r="H2364" s="11" t="str">
        <f>IFERROR(INDEX(lvl_6[],MATCH(N2364,lvl_6[ID],0),MATCH(_xlfn.CONCAT(K2364,"_",L2364,"_",M2364),lvl_6[#Headers],0)),"Нет")</f>
        <v>Ворота. Сила ворот по сезону (своевременность)</v>
      </c>
      <c r="I2364" s="12">
        <v>1</v>
      </c>
      <c r="J2364" s="12">
        <v>2</v>
      </c>
      <c r="K2364" s="12">
        <v>2</v>
      </c>
      <c r="L2364" s="12">
        <v>3</v>
      </c>
      <c r="M2364" s="12">
        <v>1</v>
      </c>
      <c r="N2364" s="12">
        <v>2</v>
      </c>
      <c r="O2364" s="12">
        <f>COUNTIF($P$2:P2364,P2364)</f>
        <v>67</v>
      </c>
      <c r="P2364" s="12" t="str">
        <f t="shared" si="112"/>
        <v>122030102</v>
      </c>
      <c r="Q2364" s="12" t="str">
        <f t="shared" si="113"/>
        <v>1220301020067</v>
      </c>
      <c r="R2364" s="20" t="s">
        <v>2226</v>
      </c>
      <c r="S2364" s="20" t="s">
        <v>10</v>
      </c>
      <c r="AD2364" s="12" t="s">
        <v>865</v>
      </c>
      <c r="BB2364" s="12" t="s">
        <v>26</v>
      </c>
      <c r="BG2364" s="21">
        <v>0.5</v>
      </c>
      <c r="BJ2364" s="12">
        <v>1</v>
      </c>
    </row>
    <row r="2365" spans="1:62" ht="45" x14ac:dyDescent="0.25">
      <c r="A2365" s="12">
        <v>1</v>
      </c>
      <c r="B2365" s="11" t="str">
        <f t="shared" si="114"/>
        <v>Общий расчет. Ци Мень. Анализ Дворца. Операторы. Ворота. Ворота. Сила ворот по сезону (своевременность)</v>
      </c>
      <c r="C2365" s="11" t="str">
        <f>IFERROR(VLOOKUP(I2365,lvl_1[],2,FALSE),"Нет")</f>
        <v>Общий расчет</v>
      </c>
      <c r="D2365" s="11" t="str">
        <f>IFERROR(VLOOKUP(Rule!J2365,lvl_2[],2,FALSE),"Нет")</f>
        <v>Ци Мень</v>
      </c>
      <c r="E2365" s="11" t="str">
        <f>IFERROR(VLOOKUP(Rule!K2365,lvl_3[],2,FALSE),"Нет")</f>
        <v>Анализ Дворца</v>
      </c>
      <c r="F2365" s="11" t="str">
        <f>IFERROR(INDEX(lvl_4[],MATCH(L2365,lvl_4[ID],0),MATCH(TEXT(K2365,"##0"),lvl_4[#Headers],0)),"Нет")</f>
        <v>Операторы</v>
      </c>
      <c r="G2365" s="11" t="str">
        <f>IFERROR(INDEX(lvl_5[],MATCH(M2365,lvl_5[ID],0),MATCH(_xlfn.CONCAT(TEXT(K2365,"##0"),"_",TEXT(L2365,"##0")),lvl_5[#Headers],0)),"Нет")</f>
        <v>Ворота</v>
      </c>
      <c r="H2365" s="11" t="str">
        <f>IFERROR(INDEX(lvl_6[],MATCH(N2365,lvl_6[ID],0),MATCH(_xlfn.CONCAT(K2365,"_",L2365,"_",M2365),lvl_6[#Headers],0)),"Нет")</f>
        <v>Ворота. Сила ворот по сезону (своевременность)</v>
      </c>
      <c r="I2365" s="12">
        <v>1</v>
      </c>
      <c r="J2365" s="12">
        <v>2</v>
      </c>
      <c r="K2365" s="12">
        <v>2</v>
      </c>
      <c r="L2365" s="12">
        <v>3</v>
      </c>
      <c r="M2365" s="12">
        <v>1</v>
      </c>
      <c r="N2365" s="12">
        <v>2</v>
      </c>
      <c r="O2365" s="12">
        <f>COUNTIF($P$2:P2365,P2365)</f>
        <v>68</v>
      </c>
      <c r="P2365" s="12" t="str">
        <f t="shared" si="112"/>
        <v>122030102</v>
      </c>
      <c r="Q2365" s="12" t="str">
        <f t="shared" si="113"/>
        <v>1220301020068</v>
      </c>
      <c r="R2365" s="20" t="s">
        <v>2226</v>
      </c>
      <c r="S2365" s="20" t="s">
        <v>10</v>
      </c>
      <c r="AD2365" s="12" t="s">
        <v>866</v>
      </c>
      <c r="BB2365" s="12" t="s">
        <v>26</v>
      </c>
      <c r="BG2365" s="21">
        <v>0.5</v>
      </c>
      <c r="BJ2365" s="12">
        <v>1</v>
      </c>
    </row>
    <row r="2366" spans="1:62" ht="45" x14ac:dyDescent="0.25">
      <c r="A2366" s="12">
        <v>1</v>
      </c>
      <c r="B2366" s="11" t="str">
        <f t="shared" si="114"/>
        <v>Общий расчет. Ци Мень. Анализ Дворца. Операторы. Ворота. Ворота. Сила ворот по сезону (своевременность)</v>
      </c>
      <c r="C2366" s="11" t="str">
        <f>IFERROR(VLOOKUP(I2366,lvl_1[],2,FALSE),"Нет")</f>
        <v>Общий расчет</v>
      </c>
      <c r="D2366" s="11" t="str">
        <f>IFERROR(VLOOKUP(Rule!J2366,lvl_2[],2,FALSE),"Нет")</f>
        <v>Ци Мень</v>
      </c>
      <c r="E2366" s="11" t="str">
        <f>IFERROR(VLOOKUP(Rule!K2366,lvl_3[],2,FALSE),"Нет")</f>
        <v>Анализ Дворца</v>
      </c>
      <c r="F2366" s="11" t="str">
        <f>IFERROR(INDEX(lvl_4[],MATCH(L2366,lvl_4[ID],0),MATCH(TEXT(K2366,"##0"),lvl_4[#Headers],0)),"Нет")</f>
        <v>Операторы</v>
      </c>
      <c r="G2366" s="11" t="str">
        <f>IFERROR(INDEX(lvl_5[],MATCH(M2366,lvl_5[ID],0),MATCH(_xlfn.CONCAT(TEXT(K2366,"##0"),"_",TEXT(L2366,"##0")),lvl_5[#Headers],0)),"Нет")</f>
        <v>Ворота</v>
      </c>
      <c r="H2366" s="11" t="str">
        <f>IFERROR(INDEX(lvl_6[],MATCH(N2366,lvl_6[ID],0),MATCH(_xlfn.CONCAT(K2366,"_",L2366,"_",M2366),lvl_6[#Headers],0)),"Нет")</f>
        <v>Ворота. Сила ворот по сезону (своевременность)</v>
      </c>
      <c r="I2366" s="12">
        <v>1</v>
      </c>
      <c r="J2366" s="12">
        <v>2</v>
      </c>
      <c r="K2366" s="12">
        <v>2</v>
      </c>
      <c r="L2366" s="12">
        <v>3</v>
      </c>
      <c r="M2366" s="12">
        <v>1</v>
      </c>
      <c r="N2366" s="12">
        <v>2</v>
      </c>
      <c r="O2366" s="12">
        <f>COUNTIF($P$2:P2366,P2366)</f>
        <v>69</v>
      </c>
      <c r="P2366" s="12" t="str">
        <f t="shared" si="112"/>
        <v>122030102</v>
      </c>
      <c r="Q2366" s="12" t="str">
        <f t="shared" si="113"/>
        <v>1220301020069</v>
      </c>
      <c r="R2366" s="20" t="s">
        <v>2226</v>
      </c>
      <c r="S2366" s="20" t="s">
        <v>2224</v>
      </c>
      <c r="AD2366" s="12" t="s">
        <v>867</v>
      </c>
      <c r="BB2366" s="12" t="s">
        <v>26</v>
      </c>
      <c r="BG2366" s="21">
        <v>1</v>
      </c>
      <c r="BJ2366" s="12">
        <v>1</v>
      </c>
    </row>
    <row r="2367" spans="1:62" ht="45" x14ac:dyDescent="0.25">
      <c r="A2367" s="12">
        <v>1</v>
      </c>
      <c r="B2367" s="11" t="str">
        <f t="shared" si="114"/>
        <v>Общий расчет. Ци Мень. Анализ Дворца. Операторы. Ворота. Ворота. Сила ворот по сезону (своевременность)</v>
      </c>
      <c r="C2367" s="11" t="str">
        <f>IFERROR(VLOOKUP(I2367,lvl_1[],2,FALSE),"Нет")</f>
        <v>Общий расчет</v>
      </c>
      <c r="D2367" s="11" t="str">
        <f>IFERROR(VLOOKUP(Rule!J2367,lvl_2[],2,FALSE),"Нет")</f>
        <v>Ци Мень</v>
      </c>
      <c r="E2367" s="11" t="str">
        <f>IFERROR(VLOOKUP(Rule!K2367,lvl_3[],2,FALSE),"Нет")</f>
        <v>Анализ Дворца</v>
      </c>
      <c r="F2367" s="11" t="str">
        <f>IFERROR(INDEX(lvl_4[],MATCH(L2367,lvl_4[ID],0),MATCH(TEXT(K2367,"##0"),lvl_4[#Headers],0)),"Нет")</f>
        <v>Операторы</v>
      </c>
      <c r="G2367" s="11" t="str">
        <f>IFERROR(INDEX(lvl_5[],MATCH(M2367,lvl_5[ID],0),MATCH(_xlfn.CONCAT(TEXT(K2367,"##0"),"_",TEXT(L2367,"##0")),lvl_5[#Headers],0)),"Нет")</f>
        <v>Ворота</v>
      </c>
      <c r="H2367" s="11" t="str">
        <f>IFERROR(INDEX(lvl_6[],MATCH(N2367,lvl_6[ID],0),MATCH(_xlfn.CONCAT(K2367,"_",L2367,"_",M2367),lvl_6[#Headers],0)),"Нет")</f>
        <v>Ворота. Сила ворот по сезону (своевременность)</v>
      </c>
      <c r="I2367" s="12">
        <v>1</v>
      </c>
      <c r="J2367" s="12">
        <v>2</v>
      </c>
      <c r="K2367" s="12">
        <v>2</v>
      </c>
      <c r="L2367" s="12">
        <v>3</v>
      </c>
      <c r="M2367" s="12">
        <v>1</v>
      </c>
      <c r="N2367" s="12">
        <v>2</v>
      </c>
      <c r="O2367" s="12">
        <f>COUNTIF($P$2:P2367,P2367)</f>
        <v>70</v>
      </c>
      <c r="P2367" s="12" t="str">
        <f t="shared" si="112"/>
        <v>122030102</v>
      </c>
      <c r="Q2367" s="12" t="str">
        <f t="shared" si="113"/>
        <v>1220301020070</v>
      </c>
      <c r="R2367" s="20" t="s">
        <v>2226</v>
      </c>
      <c r="S2367" s="20" t="s">
        <v>2223</v>
      </c>
      <c r="AD2367" s="12" t="s">
        <v>868</v>
      </c>
      <c r="BB2367" s="12" t="s">
        <v>26</v>
      </c>
      <c r="BG2367" s="21">
        <v>0.1</v>
      </c>
      <c r="BJ2367" s="12">
        <v>1</v>
      </c>
    </row>
    <row r="2368" spans="1:62" ht="45" x14ac:dyDescent="0.25">
      <c r="A2368" s="12">
        <v>1</v>
      </c>
      <c r="B2368" s="11" t="str">
        <f t="shared" si="114"/>
        <v>Общий расчет. Ци Мень. Анализ Дворца. Операторы. Ворота. Ворота. Сила ворот по сезону (своевременность)</v>
      </c>
      <c r="C2368" s="11" t="str">
        <f>IFERROR(VLOOKUP(I2368,lvl_1[],2,FALSE),"Нет")</f>
        <v>Общий расчет</v>
      </c>
      <c r="D2368" s="11" t="str">
        <f>IFERROR(VLOOKUP(Rule!J2368,lvl_2[],2,FALSE),"Нет")</f>
        <v>Ци Мень</v>
      </c>
      <c r="E2368" s="11" t="str">
        <f>IFERROR(VLOOKUP(Rule!K2368,lvl_3[],2,FALSE),"Нет")</f>
        <v>Анализ Дворца</v>
      </c>
      <c r="F2368" s="11" t="str">
        <f>IFERROR(INDEX(lvl_4[],MATCH(L2368,lvl_4[ID],0),MATCH(TEXT(K2368,"##0"),lvl_4[#Headers],0)),"Нет")</f>
        <v>Операторы</v>
      </c>
      <c r="G2368" s="11" t="str">
        <f>IFERROR(INDEX(lvl_5[],MATCH(M2368,lvl_5[ID],0),MATCH(_xlfn.CONCAT(TEXT(K2368,"##0"),"_",TEXT(L2368,"##0")),lvl_5[#Headers],0)),"Нет")</f>
        <v>Ворота</v>
      </c>
      <c r="H2368" s="11" t="str">
        <f>IFERROR(INDEX(lvl_6[],MATCH(N2368,lvl_6[ID],0),MATCH(_xlfn.CONCAT(K2368,"_",L2368,"_",M2368),lvl_6[#Headers],0)),"Нет")</f>
        <v>Ворота. Сила ворот по сезону (своевременность)</v>
      </c>
      <c r="I2368" s="12">
        <v>1</v>
      </c>
      <c r="J2368" s="12">
        <v>2</v>
      </c>
      <c r="K2368" s="12">
        <v>2</v>
      </c>
      <c r="L2368" s="12">
        <v>3</v>
      </c>
      <c r="M2368" s="12">
        <v>1</v>
      </c>
      <c r="N2368" s="12">
        <v>2</v>
      </c>
      <c r="O2368" s="12">
        <f>COUNTIF($P$2:P2368,P2368)</f>
        <v>71</v>
      </c>
      <c r="P2368" s="12" t="str">
        <f t="shared" si="112"/>
        <v>122030102</v>
      </c>
      <c r="Q2368" s="12" t="str">
        <f t="shared" si="113"/>
        <v>1220301020071</v>
      </c>
      <c r="R2368" s="20" t="s">
        <v>2226</v>
      </c>
      <c r="S2368" s="20" t="s">
        <v>2223</v>
      </c>
      <c r="AD2368" s="12" t="s">
        <v>869</v>
      </c>
      <c r="BB2368" s="12" t="s">
        <v>26</v>
      </c>
      <c r="BG2368" s="21">
        <v>0.1</v>
      </c>
      <c r="BJ2368" s="12">
        <v>1</v>
      </c>
    </row>
    <row r="2369" spans="1:62" ht="45" x14ac:dyDescent="0.25">
      <c r="A2369" s="12">
        <v>1</v>
      </c>
      <c r="B2369" s="11" t="str">
        <f t="shared" si="114"/>
        <v>Общий расчет. Ци Мень. Анализ Дворца. Операторы. Ворота. Ворота. Сила ворот по сезону (своевременность)</v>
      </c>
      <c r="C2369" s="11" t="str">
        <f>IFERROR(VLOOKUP(I2369,lvl_1[],2,FALSE),"Нет")</f>
        <v>Общий расчет</v>
      </c>
      <c r="D2369" s="11" t="str">
        <f>IFERROR(VLOOKUP(Rule!J2369,lvl_2[],2,FALSE),"Нет")</f>
        <v>Ци Мень</v>
      </c>
      <c r="E2369" s="11" t="str">
        <f>IFERROR(VLOOKUP(Rule!K2369,lvl_3[],2,FALSE),"Нет")</f>
        <v>Анализ Дворца</v>
      </c>
      <c r="F2369" s="11" t="str">
        <f>IFERROR(INDEX(lvl_4[],MATCH(L2369,lvl_4[ID],0),MATCH(TEXT(K2369,"##0"),lvl_4[#Headers],0)),"Нет")</f>
        <v>Операторы</v>
      </c>
      <c r="G2369" s="11" t="str">
        <f>IFERROR(INDEX(lvl_5[],MATCH(M2369,lvl_5[ID],0),MATCH(_xlfn.CONCAT(TEXT(K2369,"##0"),"_",TEXT(L2369,"##0")),lvl_5[#Headers],0)),"Нет")</f>
        <v>Ворота</v>
      </c>
      <c r="H2369" s="11" t="str">
        <f>IFERROR(INDEX(lvl_6[],MATCH(N2369,lvl_6[ID],0),MATCH(_xlfn.CONCAT(K2369,"_",L2369,"_",M2369),lvl_6[#Headers],0)),"Нет")</f>
        <v>Ворота. Сила ворот по сезону (своевременность)</v>
      </c>
      <c r="I2369" s="12">
        <v>1</v>
      </c>
      <c r="J2369" s="12">
        <v>2</v>
      </c>
      <c r="K2369" s="12">
        <v>2</v>
      </c>
      <c r="L2369" s="12">
        <v>3</v>
      </c>
      <c r="M2369" s="12">
        <v>1</v>
      </c>
      <c r="N2369" s="12">
        <v>2</v>
      </c>
      <c r="O2369" s="12">
        <f>COUNTIF($P$2:P2369,P2369)</f>
        <v>72</v>
      </c>
      <c r="P2369" s="12" t="str">
        <f t="shared" si="112"/>
        <v>122030102</v>
      </c>
      <c r="Q2369" s="12" t="str">
        <f t="shared" si="113"/>
        <v>1220301020072</v>
      </c>
      <c r="R2369" s="20" t="s">
        <v>2226</v>
      </c>
      <c r="S2369" s="20" t="s">
        <v>2224</v>
      </c>
      <c r="AD2369" s="12" t="s">
        <v>870</v>
      </c>
      <c r="BB2369" s="12" t="s">
        <v>26</v>
      </c>
      <c r="BG2369" s="21">
        <v>1</v>
      </c>
      <c r="BJ2369" s="12">
        <v>1</v>
      </c>
    </row>
    <row r="2370" spans="1:62" ht="45" x14ac:dyDescent="0.25">
      <c r="A2370" s="12">
        <v>1</v>
      </c>
      <c r="B2370" s="11" t="str">
        <f t="shared" si="114"/>
        <v>Общий расчет. Ци Мень. Анализ Дворца. Операторы. Ворота. Ворота. Сила ворот по сезону (своевременность)</v>
      </c>
      <c r="C2370" s="11" t="str">
        <f>IFERROR(VLOOKUP(I2370,lvl_1[],2,FALSE),"Нет")</f>
        <v>Общий расчет</v>
      </c>
      <c r="D2370" s="11" t="str">
        <f>IFERROR(VLOOKUP(Rule!J2370,lvl_2[],2,FALSE),"Нет")</f>
        <v>Ци Мень</v>
      </c>
      <c r="E2370" s="11" t="str">
        <f>IFERROR(VLOOKUP(Rule!K2370,lvl_3[],2,FALSE),"Нет")</f>
        <v>Анализ Дворца</v>
      </c>
      <c r="F2370" s="11" t="str">
        <f>IFERROR(INDEX(lvl_4[],MATCH(L2370,lvl_4[ID],0),MATCH(TEXT(K2370,"##0"),lvl_4[#Headers],0)),"Нет")</f>
        <v>Операторы</v>
      </c>
      <c r="G2370" s="11" t="str">
        <f>IFERROR(INDEX(lvl_5[],MATCH(M2370,lvl_5[ID],0),MATCH(_xlfn.CONCAT(TEXT(K2370,"##0"),"_",TEXT(L2370,"##0")),lvl_5[#Headers],0)),"Нет")</f>
        <v>Ворота</v>
      </c>
      <c r="H2370" s="11" t="str">
        <f>IFERROR(INDEX(lvl_6[],MATCH(N2370,lvl_6[ID],0),MATCH(_xlfn.CONCAT(K2370,"_",L2370,"_",M2370),lvl_6[#Headers],0)),"Нет")</f>
        <v>Ворота. Сила ворот по сезону (своевременность)</v>
      </c>
      <c r="I2370" s="12">
        <v>1</v>
      </c>
      <c r="J2370" s="12">
        <v>2</v>
      </c>
      <c r="K2370" s="12">
        <v>2</v>
      </c>
      <c r="L2370" s="12">
        <v>3</v>
      </c>
      <c r="M2370" s="12">
        <v>1</v>
      </c>
      <c r="N2370" s="12">
        <v>2</v>
      </c>
      <c r="O2370" s="12">
        <f>COUNTIF($P$2:P2370,P2370)</f>
        <v>73</v>
      </c>
      <c r="P2370" s="12" t="str">
        <f t="shared" si="112"/>
        <v>122030102</v>
      </c>
      <c r="Q2370" s="12" t="str">
        <f t="shared" si="113"/>
        <v>1220301020073</v>
      </c>
      <c r="R2370" s="20" t="s">
        <v>2226</v>
      </c>
      <c r="S2370" s="20" t="s">
        <v>2223</v>
      </c>
      <c r="AD2370" s="12" t="s">
        <v>859</v>
      </c>
      <c r="BB2370" s="12" t="s">
        <v>29</v>
      </c>
      <c r="BG2370" s="21">
        <v>0.1</v>
      </c>
      <c r="BJ2370" s="12">
        <v>1</v>
      </c>
    </row>
    <row r="2371" spans="1:62" ht="45" x14ac:dyDescent="0.25">
      <c r="A2371" s="12">
        <v>1</v>
      </c>
      <c r="B2371" s="11" t="str">
        <f t="shared" si="114"/>
        <v>Общий расчет. Ци Мень. Анализ Дворца. Операторы. Ворота. Ворота. Сила ворот по сезону (своевременность)</v>
      </c>
      <c r="C2371" s="11" t="str">
        <f>IFERROR(VLOOKUP(I2371,lvl_1[],2,FALSE),"Нет")</f>
        <v>Общий расчет</v>
      </c>
      <c r="D2371" s="11" t="str">
        <f>IFERROR(VLOOKUP(Rule!J2371,lvl_2[],2,FALSE),"Нет")</f>
        <v>Ци Мень</v>
      </c>
      <c r="E2371" s="11" t="str">
        <f>IFERROR(VLOOKUP(Rule!K2371,lvl_3[],2,FALSE),"Нет")</f>
        <v>Анализ Дворца</v>
      </c>
      <c r="F2371" s="11" t="str">
        <f>IFERROR(INDEX(lvl_4[],MATCH(L2371,lvl_4[ID],0),MATCH(TEXT(K2371,"##0"),lvl_4[#Headers],0)),"Нет")</f>
        <v>Операторы</v>
      </c>
      <c r="G2371" s="11" t="str">
        <f>IFERROR(INDEX(lvl_5[],MATCH(M2371,lvl_5[ID],0),MATCH(_xlfn.CONCAT(TEXT(K2371,"##0"),"_",TEXT(L2371,"##0")),lvl_5[#Headers],0)),"Нет")</f>
        <v>Ворота</v>
      </c>
      <c r="H2371" s="11" t="str">
        <f>IFERROR(INDEX(lvl_6[],MATCH(N2371,lvl_6[ID],0),MATCH(_xlfn.CONCAT(K2371,"_",L2371,"_",M2371),lvl_6[#Headers],0)),"Нет")</f>
        <v>Ворота. Сила ворот по сезону (своевременность)</v>
      </c>
      <c r="I2371" s="12">
        <v>1</v>
      </c>
      <c r="J2371" s="12">
        <v>2</v>
      </c>
      <c r="K2371" s="12">
        <v>2</v>
      </c>
      <c r="L2371" s="12">
        <v>3</v>
      </c>
      <c r="M2371" s="12">
        <v>1</v>
      </c>
      <c r="N2371" s="12">
        <v>2</v>
      </c>
      <c r="O2371" s="12">
        <f>COUNTIF($P$2:P2371,P2371)</f>
        <v>74</v>
      </c>
      <c r="P2371" s="12" t="str">
        <f t="shared" si="112"/>
        <v>122030102</v>
      </c>
      <c r="Q2371" s="12" t="str">
        <f t="shared" si="113"/>
        <v>1220301020074</v>
      </c>
      <c r="R2371" s="20" t="s">
        <v>2226</v>
      </c>
      <c r="S2371" s="20" t="s">
        <v>2223</v>
      </c>
      <c r="AD2371" s="12" t="s">
        <v>860</v>
      </c>
      <c r="BB2371" s="12" t="s">
        <v>29</v>
      </c>
      <c r="BG2371" s="21">
        <v>0.1</v>
      </c>
      <c r="BJ2371" s="12">
        <v>1</v>
      </c>
    </row>
    <row r="2372" spans="1:62" ht="45" x14ac:dyDescent="0.25">
      <c r="A2372" s="12">
        <v>1</v>
      </c>
      <c r="B2372" s="11" t="str">
        <f t="shared" si="114"/>
        <v>Общий расчет. Ци Мень. Анализ Дворца. Операторы. Ворота. Ворота. Сила ворот по сезону (своевременность)</v>
      </c>
      <c r="C2372" s="11" t="str">
        <f>IFERROR(VLOOKUP(I2372,lvl_1[],2,FALSE),"Нет")</f>
        <v>Общий расчет</v>
      </c>
      <c r="D2372" s="11" t="str">
        <f>IFERROR(VLOOKUP(Rule!J2372,lvl_2[],2,FALSE),"Нет")</f>
        <v>Ци Мень</v>
      </c>
      <c r="E2372" s="11" t="str">
        <f>IFERROR(VLOOKUP(Rule!K2372,lvl_3[],2,FALSE),"Нет")</f>
        <v>Анализ Дворца</v>
      </c>
      <c r="F2372" s="11" t="str">
        <f>IFERROR(INDEX(lvl_4[],MATCH(L2372,lvl_4[ID],0),MATCH(TEXT(K2372,"##0"),lvl_4[#Headers],0)),"Нет")</f>
        <v>Операторы</v>
      </c>
      <c r="G2372" s="11" t="str">
        <f>IFERROR(INDEX(lvl_5[],MATCH(M2372,lvl_5[ID],0),MATCH(_xlfn.CONCAT(TEXT(K2372,"##0"),"_",TEXT(L2372,"##0")),lvl_5[#Headers],0)),"Нет")</f>
        <v>Ворота</v>
      </c>
      <c r="H2372" s="11" t="str">
        <f>IFERROR(INDEX(lvl_6[],MATCH(N2372,lvl_6[ID],0),MATCH(_xlfn.CONCAT(K2372,"_",L2372,"_",M2372),lvl_6[#Headers],0)),"Нет")</f>
        <v>Ворота. Сила ворот по сезону (своевременность)</v>
      </c>
      <c r="I2372" s="12">
        <v>1</v>
      </c>
      <c r="J2372" s="12">
        <v>2</v>
      </c>
      <c r="K2372" s="12">
        <v>2</v>
      </c>
      <c r="L2372" s="12">
        <v>3</v>
      </c>
      <c r="M2372" s="12">
        <v>1</v>
      </c>
      <c r="N2372" s="12">
        <v>2</v>
      </c>
      <c r="O2372" s="12">
        <f>COUNTIF($P$2:P2372,P2372)</f>
        <v>75</v>
      </c>
      <c r="P2372" s="12" t="str">
        <f t="shared" si="112"/>
        <v>122030102</v>
      </c>
      <c r="Q2372" s="12" t="str">
        <f t="shared" si="113"/>
        <v>1220301020075</v>
      </c>
      <c r="R2372" s="20" t="s">
        <v>2226</v>
      </c>
      <c r="S2372" s="20" t="s">
        <v>2221</v>
      </c>
      <c r="AD2372" s="12" t="s">
        <v>861</v>
      </c>
      <c r="BB2372" s="12" t="s">
        <v>29</v>
      </c>
      <c r="BG2372" s="21">
        <v>0.9</v>
      </c>
      <c r="BJ2372" s="12">
        <v>1</v>
      </c>
    </row>
    <row r="2373" spans="1:62" ht="45" x14ac:dyDescent="0.25">
      <c r="A2373" s="12">
        <v>1</v>
      </c>
      <c r="B2373" s="11" t="str">
        <f t="shared" si="114"/>
        <v>Общий расчет. Ци Мень. Анализ Дворца. Операторы. Ворота. Ворота. Сила ворот по сезону (своевременность)</v>
      </c>
      <c r="C2373" s="11" t="str">
        <f>IFERROR(VLOOKUP(I2373,lvl_1[],2,FALSE),"Нет")</f>
        <v>Общий расчет</v>
      </c>
      <c r="D2373" s="11" t="str">
        <f>IFERROR(VLOOKUP(Rule!J2373,lvl_2[],2,FALSE),"Нет")</f>
        <v>Ци Мень</v>
      </c>
      <c r="E2373" s="11" t="str">
        <f>IFERROR(VLOOKUP(Rule!K2373,lvl_3[],2,FALSE),"Нет")</f>
        <v>Анализ Дворца</v>
      </c>
      <c r="F2373" s="11" t="str">
        <f>IFERROR(INDEX(lvl_4[],MATCH(L2373,lvl_4[ID],0),MATCH(TEXT(K2373,"##0"),lvl_4[#Headers],0)),"Нет")</f>
        <v>Операторы</v>
      </c>
      <c r="G2373" s="11" t="str">
        <f>IFERROR(INDEX(lvl_5[],MATCH(M2373,lvl_5[ID],0),MATCH(_xlfn.CONCAT(TEXT(K2373,"##0"),"_",TEXT(L2373,"##0")),lvl_5[#Headers],0)),"Нет")</f>
        <v>Ворота</v>
      </c>
      <c r="H2373" s="11" t="str">
        <f>IFERROR(INDEX(lvl_6[],MATCH(N2373,lvl_6[ID],0),MATCH(_xlfn.CONCAT(K2373,"_",L2373,"_",M2373),lvl_6[#Headers],0)),"Нет")</f>
        <v>Ворота. Сила ворот по сезону (своевременность)</v>
      </c>
      <c r="I2373" s="12">
        <v>1</v>
      </c>
      <c r="J2373" s="12">
        <v>2</v>
      </c>
      <c r="K2373" s="12">
        <v>2</v>
      </c>
      <c r="L2373" s="12">
        <v>3</v>
      </c>
      <c r="M2373" s="12">
        <v>1</v>
      </c>
      <c r="N2373" s="12">
        <v>2</v>
      </c>
      <c r="O2373" s="12">
        <f>COUNTIF($P$2:P2373,P2373)</f>
        <v>76</v>
      </c>
      <c r="P2373" s="12" t="str">
        <f t="shared" si="112"/>
        <v>122030102</v>
      </c>
      <c r="Q2373" s="12" t="str">
        <f t="shared" si="113"/>
        <v>1220301020076</v>
      </c>
      <c r="R2373" s="20" t="s">
        <v>2226</v>
      </c>
      <c r="S2373" s="20" t="s">
        <v>28</v>
      </c>
      <c r="AD2373" s="12" t="s">
        <v>862</v>
      </c>
      <c r="BB2373" s="12" t="s">
        <v>29</v>
      </c>
      <c r="BG2373" s="21">
        <v>0</v>
      </c>
      <c r="BJ2373" s="12">
        <v>1</v>
      </c>
    </row>
    <row r="2374" spans="1:62" ht="45" x14ac:dyDescent="0.25">
      <c r="A2374" s="12">
        <v>1</v>
      </c>
      <c r="B2374" s="11" t="str">
        <f t="shared" si="114"/>
        <v>Общий расчет. Ци Мень. Анализ Дворца. Операторы. Ворота. Ворота. Сила ворот по сезону (своевременность)</v>
      </c>
      <c r="C2374" s="11" t="str">
        <f>IFERROR(VLOOKUP(I2374,lvl_1[],2,FALSE),"Нет")</f>
        <v>Общий расчет</v>
      </c>
      <c r="D2374" s="11" t="str">
        <f>IFERROR(VLOOKUP(Rule!J2374,lvl_2[],2,FALSE),"Нет")</f>
        <v>Ци Мень</v>
      </c>
      <c r="E2374" s="11" t="str">
        <f>IFERROR(VLOOKUP(Rule!K2374,lvl_3[],2,FALSE),"Нет")</f>
        <v>Анализ Дворца</v>
      </c>
      <c r="F2374" s="11" t="str">
        <f>IFERROR(INDEX(lvl_4[],MATCH(L2374,lvl_4[ID],0),MATCH(TEXT(K2374,"##0"),lvl_4[#Headers],0)),"Нет")</f>
        <v>Операторы</v>
      </c>
      <c r="G2374" s="11" t="str">
        <f>IFERROR(INDEX(lvl_5[],MATCH(M2374,lvl_5[ID],0),MATCH(_xlfn.CONCAT(TEXT(K2374,"##0"),"_",TEXT(L2374,"##0")),lvl_5[#Headers],0)),"Нет")</f>
        <v>Ворота</v>
      </c>
      <c r="H2374" s="11" t="str">
        <f>IFERROR(INDEX(lvl_6[],MATCH(N2374,lvl_6[ID],0),MATCH(_xlfn.CONCAT(K2374,"_",L2374,"_",M2374),lvl_6[#Headers],0)),"Нет")</f>
        <v>Ворота. Сила ворот по сезону (своевременность)</v>
      </c>
      <c r="I2374" s="12">
        <v>1</v>
      </c>
      <c r="J2374" s="12">
        <v>2</v>
      </c>
      <c r="K2374" s="12">
        <v>2</v>
      </c>
      <c r="L2374" s="12">
        <v>3</v>
      </c>
      <c r="M2374" s="12">
        <v>1</v>
      </c>
      <c r="N2374" s="12">
        <v>2</v>
      </c>
      <c r="O2374" s="12">
        <f>COUNTIF($P$2:P2374,P2374)</f>
        <v>77</v>
      </c>
      <c r="P2374" s="12" t="str">
        <f t="shared" si="112"/>
        <v>122030102</v>
      </c>
      <c r="Q2374" s="12" t="str">
        <f t="shared" si="113"/>
        <v>1220301020077</v>
      </c>
      <c r="R2374" s="20" t="s">
        <v>2226</v>
      </c>
      <c r="S2374" s="20" t="s">
        <v>28</v>
      </c>
      <c r="AD2374" s="12" t="s">
        <v>863</v>
      </c>
      <c r="BB2374" s="12" t="s">
        <v>29</v>
      </c>
      <c r="BG2374" s="21">
        <v>0</v>
      </c>
      <c r="BJ2374" s="12">
        <v>1</v>
      </c>
    </row>
    <row r="2375" spans="1:62" ht="45" x14ac:dyDescent="0.25">
      <c r="A2375" s="12">
        <v>1</v>
      </c>
      <c r="B2375" s="11" t="str">
        <f t="shared" si="114"/>
        <v>Общий расчет. Ци Мень. Анализ Дворца. Операторы. Ворота. Ворота. Сила ворот по сезону (своевременность)</v>
      </c>
      <c r="C2375" s="11" t="str">
        <f>IFERROR(VLOOKUP(I2375,lvl_1[],2,FALSE),"Нет")</f>
        <v>Общий расчет</v>
      </c>
      <c r="D2375" s="11" t="str">
        <f>IFERROR(VLOOKUP(Rule!J2375,lvl_2[],2,FALSE),"Нет")</f>
        <v>Ци Мень</v>
      </c>
      <c r="E2375" s="11" t="str">
        <f>IFERROR(VLOOKUP(Rule!K2375,lvl_3[],2,FALSE),"Нет")</f>
        <v>Анализ Дворца</v>
      </c>
      <c r="F2375" s="11" t="str">
        <f>IFERROR(INDEX(lvl_4[],MATCH(L2375,lvl_4[ID],0),MATCH(TEXT(K2375,"##0"),lvl_4[#Headers],0)),"Нет")</f>
        <v>Операторы</v>
      </c>
      <c r="G2375" s="11" t="str">
        <f>IFERROR(INDEX(lvl_5[],MATCH(M2375,lvl_5[ID],0),MATCH(_xlfn.CONCAT(TEXT(K2375,"##0"),"_",TEXT(L2375,"##0")),lvl_5[#Headers],0)),"Нет")</f>
        <v>Ворота</v>
      </c>
      <c r="H2375" s="11" t="str">
        <f>IFERROR(INDEX(lvl_6[],MATCH(N2375,lvl_6[ID],0),MATCH(_xlfn.CONCAT(K2375,"_",L2375,"_",M2375),lvl_6[#Headers],0)),"Нет")</f>
        <v>Ворота. Сила ворот по сезону (своевременность)</v>
      </c>
      <c r="I2375" s="12">
        <v>1</v>
      </c>
      <c r="J2375" s="12">
        <v>2</v>
      </c>
      <c r="K2375" s="12">
        <v>2</v>
      </c>
      <c r="L2375" s="12">
        <v>3</v>
      </c>
      <c r="M2375" s="12">
        <v>1</v>
      </c>
      <c r="N2375" s="12">
        <v>2</v>
      </c>
      <c r="O2375" s="12">
        <f>COUNTIF($P$2:P2375,P2375)</f>
        <v>78</v>
      </c>
      <c r="P2375" s="12" t="str">
        <f t="shared" si="112"/>
        <v>122030102</v>
      </c>
      <c r="Q2375" s="12" t="str">
        <f t="shared" si="113"/>
        <v>1220301020078</v>
      </c>
      <c r="R2375" s="20" t="s">
        <v>2226</v>
      </c>
      <c r="S2375" s="20" t="s">
        <v>2221</v>
      </c>
      <c r="AD2375" s="12" t="s">
        <v>864</v>
      </c>
      <c r="BB2375" s="12" t="s">
        <v>29</v>
      </c>
      <c r="BG2375" s="21">
        <v>0.9</v>
      </c>
      <c r="BJ2375" s="12">
        <v>1</v>
      </c>
    </row>
    <row r="2376" spans="1:62" ht="45" x14ac:dyDescent="0.25">
      <c r="A2376" s="12">
        <v>1</v>
      </c>
      <c r="B2376" s="11" t="str">
        <f t="shared" si="114"/>
        <v>Общий расчет. Ци Мень. Анализ Дворца. Операторы. Ворота. Ворота. Сила ворот по сезону (своевременность)</v>
      </c>
      <c r="C2376" s="11" t="str">
        <f>IFERROR(VLOOKUP(I2376,lvl_1[],2,FALSE),"Нет")</f>
        <v>Общий расчет</v>
      </c>
      <c r="D2376" s="11" t="str">
        <f>IFERROR(VLOOKUP(Rule!J2376,lvl_2[],2,FALSE),"Нет")</f>
        <v>Ци Мень</v>
      </c>
      <c r="E2376" s="11" t="str">
        <f>IFERROR(VLOOKUP(Rule!K2376,lvl_3[],2,FALSE),"Нет")</f>
        <v>Анализ Дворца</v>
      </c>
      <c r="F2376" s="11" t="str">
        <f>IFERROR(INDEX(lvl_4[],MATCH(L2376,lvl_4[ID],0),MATCH(TEXT(K2376,"##0"),lvl_4[#Headers],0)),"Нет")</f>
        <v>Операторы</v>
      </c>
      <c r="G2376" s="11" t="str">
        <f>IFERROR(INDEX(lvl_5[],MATCH(M2376,lvl_5[ID],0),MATCH(_xlfn.CONCAT(TEXT(K2376,"##0"),"_",TEXT(L2376,"##0")),lvl_5[#Headers],0)),"Нет")</f>
        <v>Ворота</v>
      </c>
      <c r="H2376" s="11" t="str">
        <f>IFERROR(INDEX(lvl_6[],MATCH(N2376,lvl_6[ID],0),MATCH(_xlfn.CONCAT(K2376,"_",L2376,"_",M2376),lvl_6[#Headers],0)),"Нет")</f>
        <v>Ворота. Сила ворот по сезону (своевременность)</v>
      </c>
      <c r="I2376" s="12">
        <v>1</v>
      </c>
      <c r="J2376" s="12">
        <v>2</v>
      </c>
      <c r="K2376" s="12">
        <v>2</v>
      </c>
      <c r="L2376" s="12">
        <v>3</v>
      </c>
      <c r="M2376" s="12">
        <v>1</v>
      </c>
      <c r="N2376" s="12">
        <v>2</v>
      </c>
      <c r="O2376" s="12">
        <f>COUNTIF($P$2:P2376,P2376)</f>
        <v>79</v>
      </c>
      <c r="P2376" s="12" t="str">
        <f t="shared" si="112"/>
        <v>122030102</v>
      </c>
      <c r="Q2376" s="12" t="str">
        <f t="shared" si="113"/>
        <v>1220301020079</v>
      </c>
      <c r="R2376" s="20" t="s">
        <v>2226</v>
      </c>
      <c r="S2376" s="20" t="s">
        <v>2224</v>
      </c>
      <c r="AD2376" s="12" t="s">
        <v>865</v>
      </c>
      <c r="BB2376" s="12" t="s">
        <v>29</v>
      </c>
      <c r="BG2376" s="21">
        <v>1</v>
      </c>
      <c r="BJ2376" s="12">
        <v>1</v>
      </c>
    </row>
    <row r="2377" spans="1:62" ht="45" x14ac:dyDescent="0.25">
      <c r="A2377" s="12">
        <v>1</v>
      </c>
      <c r="B2377" s="11" t="str">
        <f t="shared" si="114"/>
        <v>Общий расчет. Ци Мень. Анализ Дворца. Операторы. Ворота. Ворота. Сила ворот по сезону (своевременность)</v>
      </c>
      <c r="C2377" s="11" t="str">
        <f>IFERROR(VLOOKUP(I2377,lvl_1[],2,FALSE),"Нет")</f>
        <v>Общий расчет</v>
      </c>
      <c r="D2377" s="11" t="str">
        <f>IFERROR(VLOOKUP(Rule!J2377,lvl_2[],2,FALSE),"Нет")</f>
        <v>Ци Мень</v>
      </c>
      <c r="E2377" s="11" t="str">
        <f>IFERROR(VLOOKUP(Rule!K2377,lvl_3[],2,FALSE),"Нет")</f>
        <v>Анализ Дворца</v>
      </c>
      <c r="F2377" s="11" t="str">
        <f>IFERROR(INDEX(lvl_4[],MATCH(L2377,lvl_4[ID],0),MATCH(TEXT(K2377,"##0"),lvl_4[#Headers],0)),"Нет")</f>
        <v>Операторы</v>
      </c>
      <c r="G2377" s="11" t="str">
        <f>IFERROR(INDEX(lvl_5[],MATCH(M2377,lvl_5[ID],0),MATCH(_xlfn.CONCAT(TEXT(K2377,"##0"),"_",TEXT(L2377,"##0")),lvl_5[#Headers],0)),"Нет")</f>
        <v>Ворота</v>
      </c>
      <c r="H2377" s="11" t="str">
        <f>IFERROR(INDEX(lvl_6[],MATCH(N2377,lvl_6[ID],0),MATCH(_xlfn.CONCAT(K2377,"_",L2377,"_",M2377),lvl_6[#Headers],0)),"Нет")</f>
        <v>Ворота. Сила ворот по сезону (своевременность)</v>
      </c>
      <c r="I2377" s="12">
        <v>1</v>
      </c>
      <c r="J2377" s="12">
        <v>2</v>
      </c>
      <c r="K2377" s="12">
        <v>2</v>
      </c>
      <c r="L2377" s="12">
        <v>3</v>
      </c>
      <c r="M2377" s="12">
        <v>1</v>
      </c>
      <c r="N2377" s="12">
        <v>2</v>
      </c>
      <c r="O2377" s="12">
        <f>COUNTIF($P$2:P2377,P2377)</f>
        <v>80</v>
      </c>
      <c r="P2377" s="12" t="str">
        <f t="shared" si="112"/>
        <v>122030102</v>
      </c>
      <c r="Q2377" s="12" t="str">
        <f t="shared" si="113"/>
        <v>1220301020080</v>
      </c>
      <c r="R2377" s="20" t="s">
        <v>2226</v>
      </c>
      <c r="S2377" s="20" t="s">
        <v>2224</v>
      </c>
      <c r="AD2377" s="12" t="s">
        <v>866</v>
      </c>
      <c r="BB2377" s="12" t="s">
        <v>29</v>
      </c>
      <c r="BG2377" s="21">
        <v>1</v>
      </c>
      <c r="BJ2377" s="12">
        <v>1</v>
      </c>
    </row>
    <row r="2378" spans="1:62" ht="45" x14ac:dyDescent="0.25">
      <c r="A2378" s="12">
        <v>1</v>
      </c>
      <c r="B2378" s="11" t="str">
        <f t="shared" si="114"/>
        <v>Общий расчет. Ци Мень. Анализ Дворца. Операторы. Ворота. Ворота. Сила ворот по сезону (своевременность)</v>
      </c>
      <c r="C2378" s="11" t="str">
        <f>IFERROR(VLOOKUP(I2378,lvl_1[],2,FALSE),"Нет")</f>
        <v>Общий расчет</v>
      </c>
      <c r="D2378" s="11" t="str">
        <f>IFERROR(VLOOKUP(Rule!J2378,lvl_2[],2,FALSE),"Нет")</f>
        <v>Ци Мень</v>
      </c>
      <c r="E2378" s="11" t="str">
        <f>IFERROR(VLOOKUP(Rule!K2378,lvl_3[],2,FALSE),"Нет")</f>
        <v>Анализ Дворца</v>
      </c>
      <c r="F2378" s="11" t="str">
        <f>IFERROR(INDEX(lvl_4[],MATCH(L2378,lvl_4[ID],0),MATCH(TEXT(K2378,"##0"),lvl_4[#Headers],0)),"Нет")</f>
        <v>Операторы</v>
      </c>
      <c r="G2378" s="11" t="str">
        <f>IFERROR(INDEX(lvl_5[],MATCH(M2378,lvl_5[ID],0),MATCH(_xlfn.CONCAT(TEXT(K2378,"##0"),"_",TEXT(L2378,"##0")),lvl_5[#Headers],0)),"Нет")</f>
        <v>Ворота</v>
      </c>
      <c r="H2378" s="11" t="str">
        <f>IFERROR(INDEX(lvl_6[],MATCH(N2378,lvl_6[ID],0),MATCH(_xlfn.CONCAT(K2378,"_",L2378,"_",M2378),lvl_6[#Headers],0)),"Нет")</f>
        <v>Ворота. Сила ворот по сезону (своевременность)</v>
      </c>
      <c r="I2378" s="12">
        <v>1</v>
      </c>
      <c r="J2378" s="12">
        <v>2</v>
      </c>
      <c r="K2378" s="12">
        <v>2</v>
      </c>
      <c r="L2378" s="12">
        <v>3</v>
      </c>
      <c r="M2378" s="12">
        <v>1</v>
      </c>
      <c r="N2378" s="12">
        <v>2</v>
      </c>
      <c r="O2378" s="12">
        <f>COUNTIF($P$2:P2378,P2378)</f>
        <v>81</v>
      </c>
      <c r="P2378" s="12" t="str">
        <f t="shared" si="112"/>
        <v>122030102</v>
      </c>
      <c r="Q2378" s="12" t="str">
        <f t="shared" si="113"/>
        <v>1220301020081</v>
      </c>
      <c r="R2378" s="20" t="s">
        <v>2226</v>
      </c>
      <c r="S2378" s="20" t="s">
        <v>2221</v>
      </c>
      <c r="AD2378" s="12" t="s">
        <v>867</v>
      </c>
      <c r="BB2378" s="12" t="s">
        <v>29</v>
      </c>
      <c r="BG2378" s="21">
        <v>0.9</v>
      </c>
      <c r="BJ2378" s="12">
        <v>1</v>
      </c>
    </row>
    <row r="2379" spans="1:62" ht="45" x14ac:dyDescent="0.25">
      <c r="A2379" s="12">
        <v>1</v>
      </c>
      <c r="B2379" s="11" t="str">
        <f t="shared" si="114"/>
        <v>Общий расчет. Ци Мень. Анализ Дворца. Операторы. Ворота. Ворота. Сила ворот по сезону (своевременность)</v>
      </c>
      <c r="C2379" s="11" t="str">
        <f>IFERROR(VLOOKUP(I2379,lvl_1[],2,FALSE),"Нет")</f>
        <v>Общий расчет</v>
      </c>
      <c r="D2379" s="11" t="str">
        <f>IFERROR(VLOOKUP(Rule!J2379,lvl_2[],2,FALSE),"Нет")</f>
        <v>Ци Мень</v>
      </c>
      <c r="E2379" s="11" t="str">
        <f>IFERROR(VLOOKUP(Rule!K2379,lvl_3[],2,FALSE),"Нет")</f>
        <v>Анализ Дворца</v>
      </c>
      <c r="F2379" s="11" t="str">
        <f>IFERROR(INDEX(lvl_4[],MATCH(L2379,lvl_4[ID],0),MATCH(TEXT(K2379,"##0"),lvl_4[#Headers],0)),"Нет")</f>
        <v>Операторы</v>
      </c>
      <c r="G2379" s="11" t="str">
        <f>IFERROR(INDEX(lvl_5[],MATCH(M2379,lvl_5[ID],0),MATCH(_xlfn.CONCAT(TEXT(K2379,"##0"),"_",TEXT(L2379,"##0")),lvl_5[#Headers],0)),"Нет")</f>
        <v>Ворота</v>
      </c>
      <c r="H2379" s="11" t="str">
        <f>IFERROR(INDEX(lvl_6[],MATCH(N2379,lvl_6[ID],0),MATCH(_xlfn.CONCAT(K2379,"_",L2379,"_",M2379),lvl_6[#Headers],0)),"Нет")</f>
        <v>Ворота. Сила ворот по сезону (своевременность)</v>
      </c>
      <c r="I2379" s="12">
        <v>1</v>
      </c>
      <c r="J2379" s="12">
        <v>2</v>
      </c>
      <c r="K2379" s="12">
        <v>2</v>
      </c>
      <c r="L2379" s="12">
        <v>3</v>
      </c>
      <c r="M2379" s="12">
        <v>1</v>
      </c>
      <c r="N2379" s="12">
        <v>2</v>
      </c>
      <c r="O2379" s="12">
        <f>COUNTIF($P$2:P2379,P2379)</f>
        <v>82</v>
      </c>
      <c r="P2379" s="12" t="str">
        <f t="shared" si="112"/>
        <v>122030102</v>
      </c>
      <c r="Q2379" s="12" t="str">
        <f t="shared" si="113"/>
        <v>1220301020082</v>
      </c>
      <c r="R2379" s="20" t="s">
        <v>2226</v>
      </c>
      <c r="S2379" s="20" t="s">
        <v>10</v>
      </c>
      <c r="AD2379" s="12" t="s">
        <v>868</v>
      </c>
      <c r="BB2379" s="12" t="s">
        <v>29</v>
      </c>
      <c r="BG2379" s="21">
        <v>0.5</v>
      </c>
      <c r="BJ2379" s="12">
        <v>1</v>
      </c>
    </row>
    <row r="2380" spans="1:62" ht="45" x14ac:dyDescent="0.25">
      <c r="A2380" s="12">
        <v>1</v>
      </c>
      <c r="B2380" s="11" t="str">
        <f t="shared" si="114"/>
        <v>Общий расчет. Ци Мень. Анализ Дворца. Операторы. Ворота. Ворота. Сила ворот по сезону (своевременность)</v>
      </c>
      <c r="C2380" s="11" t="str">
        <f>IFERROR(VLOOKUP(I2380,lvl_1[],2,FALSE),"Нет")</f>
        <v>Общий расчет</v>
      </c>
      <c r="D2380" s="11" t="str">
        <f>IFERROR(VLOOKUP(Rule!J2380,lvl_2[],2,FALSE),"Нет")</f>
        <v>Ци Мень</v>
      </c>
      <c r="E2380" s="11" t="str">
        <f>IFERROR(VLOOKUP(Rule!K2380,lvl_3[],2,FALSE),"Нет")</f>
        <v>Анализ Дворца</v>
      </c>
      <c r="F2380" s="11" t="str">
        <f>IFERROR(INDEX(lvl_4[],MATCH(L2380,lvl_4[ID],0),MATCH(TEXT(K2380,"##0"),lvl_4[#Headers],0)),"Нет")</f>
        <v>Операторы</v>
      </c>
      <c r="G2380" s="11" t="str">
        <f>IFERROR(INDEX(lvl_5[],MATCH(M2380,lvl_5[ID],0),MATCH(_xlfn.CONCAT(TEXT(K2380,"##0"),"_",TEXT(L2380,"##0")),lvl_5[#Headers],0)),"Нет")</f>
        <v>Ворота</v>
      </c>
      <c r="H2380" s="11" t="str">
        <f>IFERROR(INDEX(lvl_6[],MATCH(N2380,lvl_6[ID],0),MATCH(_xlfn.CONCAT(K2380,"_",L2380,"_",M2380),lvl_6[#Headers],0)),"Нет")</f>
        <v>Ворота. Сила ворот по сезону (своевременность)</v>
      </c>
      <c r="I2380" s="12">
        <v>1</v>
      </c>
      <c r="J2380" s="12">
        <v>2</v>
      </c>
      <c r="K2380" s="12">
        <v>2</v>
      </c>
      <c r="L2380" s="12">
        <v>3</v>
      </c>
      <c r="M2380" s="12">
        <v>1</v>
      </c>
      <c r="N2380" s="12">
        <v>2</v>
      </c>
      <c r="O2380" s="12">
        <f>COUNTIF($P$2:P2380,P2380)</f>
        <v>83</v>
      </c>
      <c r="P2380" s="12" t="str">
        <f t="shared" si="112"/>
        <v>122030102</v>
      </c>
      <c r="Q2380" s="12" t="str">
        <f t="shared" si="113"/>
        <v>1220301020083</v>
      </c>
      <c r="R2380" s="20" t="s">
        <v>2226</v>
      </c>
      <c r="S2380" s="20" t="s">
        <v>10</v>
      </c>
      <c r="AD2380" s="12" t="s">
        <v>869</v>
      </c>
      <c r="BB2380" s="12" t="s">
        <v>29</v>
      </c>
      <c r="BG2380" s="21">
        <v>0.5</v>
      </c>
      <c r="BJ2380" s="12">
        <v>1</v>
      </c>
    </row>
    <row r="2381" spans="1:62" ht="45" x14ac:dyDescent="0.25">
      <c r="A2381" s="12">
        <v>1</v>
      </c>
      <c r="B2381" s="11" t="str">
        <f t="shared" si="114"/>
        <v>Общий расчет. Ци Мень. Анализ Дворца. Операторы. Ворота. Ворота. Сила ворот по сезону (своевременность)</v>
      </c>
      <c r="C2381" s="11" t="str">
        <f>IFERROR(VLOOKUP(I2381,lvl_1[],2,FALSE),"Нет")</f>
        <v>Общий расчет</v>
      </c>
      <c r="D2381" s="11" t="str">
        <f>IFERROR(VLOOKUP(Rule!J2381,lvl_2[],2,FALSE),"Нет")</f>
        <v>Ци Мень</v>
      </c>
      <c r="E2381" s="11" t="str">
        <f>IFERROR(VLOOKUP(Rule!K2381,lvl_3[],2,FALSE),"Нет")</f>
        <v>Анализ Дворца</v>
      </c>
      <c r="F2381" s="11" t="str">
        <f>IFERROR(INDEX(lvl_4[],MATCH(L2381,lvl_4[ID],0),MATCH(TEXT(K2381,"##0"),lvl_4[#Headers],0)),"Нет")</f>
        <v>Операторы</v>
      </c>
      <c r="G2381" s="11" t="str">
        <f>IFERROR(INDEX(lvl_5[],MATCH(M2381,lvl_5[ID],0),MATCH(_xlfn.CONCAT(TEXT(K2381,"##0"),"_",TEXT(L2381,"##0")),lvl_5[#Headers],0)),"Нет")</f>
        <v>Ворота</v>
      </c>
      <c r="H2381" s="11" t="str">
        <f>IFERROR(INDEX(lvl_6[],MATCH(N2381,lvl_6[ID],0),MATCH(_xlfn.CONCAT(K2381,"_",L2381,"_",M2381),lvl_6[#Headers],0)),"Нет")</f>
        <v>Ворота. Сила ворот по сезону (своевременность)</v>
      </c>
      <c r="I2381" s="12">
        <v>1</v>
      </c>
      <c r="J2381" s="12">
        <v>2</v>
      </c>
      <c r="K2381" s="12">
        <v>2</v>
      </c>
      <c r="L2381" s="12">
        <v>3</v>
      </c>
      <c r="M2381" s="12">
        <v>1</v>
      </c>
      <c r="N2381" s="12">
        <v>2</v>
      </c>
      <c r="O2381" s="12">
        <f>COUNTIF($P$2:P2381,P2381)</f>
        <v>84</v>
      </c>
      <c r="P2381" s="12" t="str">
        <f t="shared" si="112"/>
        <v>122030102</v>
      </c>
      <c r="Q2381" s="12" t="str">
        <f t="shared" si="113"/>
        <v>1220301020084</v>
      </c>
      <c r="R2381" s="20" t="s">
        <v>2226</v>
      </c>
      <c r="S2381" s="20" t="s">
        <v>2221</v>
      </c>
      <c r="AD2381" s="12" t="s">
        <v>870</v>
      </c>
      <c r="BB2381" s="12" t="s">
        <v>29</v>
      </c>
      <c r="BG2381" s="21">
        <v>0.9</v>
      </c>
      <c r="BJ2381" s="12">
        <v>1</v>
      </c>
    </row>
    <row r="2382" spans="1:62" ht="45" x14ac:dyDescent="0.25">
      <c r="A2382" s="12">
        <v>1</v>
      </c>
      <c r="B2382" s="11" t="str">
        <f t="shared" si="114"/>
        <v>Общий расчет. Ци Мень. Анализ Дворца. Операторы. Ворота. Ворота. Сила ворот по сезону (своевременность)</v>
      </c>
      <c r="C2382" s="11" t="str">
        <f>IFERROR(VLOOKUP(I2382,lvl_1[],2,FALSE),"Нет")</f>
        <v>Общий расчет</v>
      </c>
      <c r="D2382" s="11" t="str">
        <f>IFERROR(VLOOKUP(Rule!J2382,lvl_2[],2,FALSE),"Нет")</f>
        <v>Ци Мень</v>
      </c>
      <c r="E2382" s="11" t="str">
        <f>IFERROR(VLOOKUP(Rule!K2382,lvl_3[],2,FALSE),"Нет")</f>
        <v>Анализ Дворца</v>
      </c>
      <c r="F2382" s="11" t="str">
        <f>IFERROR(INDEX(lvl_4[],MATCH(L2382,lvl_4[ID],0),MATCH(TEXT(K2382,"##0"),lvl_4[#Headers],0)),"Нет")</f>
        <v>Операторы</v>
      </c>
      <c r="G2382" s="11" t="str">
        <f>IFERROR(INDEX(lvl_5[],MATCH(M2382,lvl_5[ID],0),MATCH(_xlfn.CONCAT(TEXT(K2382,"##0"),"_",TEXT(L2382,"##0")),lvl_5[#Headers],0)),"Нет")</f>
        <v>Ворота</v>
      </c>
      <c r="H2382" s="11" t="str">
        <f>IFERROR(INDEX(lvl_6[],MATCH(N2382,lvl_6[ID],0),MATCH(_xlfn.CONCAT(K2382,"_",L2382,"_",M2382),lvl_6[#Headers],0)),"Нет")</f>
        <v>Ворота. Сила ворот по сезону (своевременность)</v>
      </c>
      <c r="I2382" s="12">
        <v>1</v>
      </c>
      <c r="J2382" s="12">
        <v>2</v>
      </c>
      <c r="K2382" s="12">
        <v>2</v>
      </c>
      <c r="L2382" s="12">
        <v>3</v>
      </c>
      <c r="M2382" s="12">
        <v>1</v>
      </c>
      <c r="N2382" s="12">
        <v>2</v>
      </c>
      <c r="O2382" s="12">
        <f>COUNTIF($P$2:P2382,P2382)</f>
        <v>85</v>
      </c>
      <c r="P2382" s="12" t="str">
        <f t="shared" si="112"/>
        <v>122030102</v>
      </c>
      <c r="Q2382" s="12" t="str">
        <f t="shared" si="113"/>
        <v>1220301020085</v>
      </c>
      <c r="R2382" s="20" t="s">
        <v>2226</v>
      </c>
      <c r="S2382" s="20" t="s">
        <v>2223</v>
      </c>
      <c r="AD2382" s="12" t="s">
        <v>859</v>
      </c>
      <c r="BB2382" s="12" t="s">
        <v>31</v>
      </c>
      <c r="BG2382" s="21">
        <v>0.1</v>
      </c>
      <c r="BJ2382" s="12">
        <v>1</v>
      </c>
    </row>
    <row r="2383" spans="1:62" ht="45" x14ac:dyDescent="0.25">
      <c r="A2383" s="12">
        <v>1</v>
      </c>
      <c r="B2383" s="11" t="str">
        <f t="shared" si="114"/>
        <v>Общий расчет. Ци Мень. Анализ Дворца. Операторы. Ворота. Ворота. Сила ворот по сезону (своевременность)</v>
      </c>
      <c r="C2383" s="11" t="str">
        <f>IFERROR(VLOOKUP(I2383,lvl_1[],2,FALSE),"Нет")</f>
        <v>Общий расчет</v>
      </c>
      <c r="D2383" s="11" t="str">
        <f>IFERROR(VLOOKUP(Rule!J2383,lvl_2[],2,FALSE),"Нет")</f>
        <v>Ци Мень</v>
      </c>
      <c r="E2383" s="11" t="str">
        <f>IFERROR(VLOOKUP(Rule!K2383,lvl_3[],2,FALSE),"Нет")</f>
        <v>Анализ Дворца</v>
      </c>
      <c r="F2383" s="11" t="str">
        <f>IFERROR(INDEX(lvl_4[],MATCH(L2383,lvl_4[ID],0),MATCH(TEXT(K2383,"##0"),lvl_4[#Headers],0)),"Нет")</f>
        <v>Операторы</v>
      </c>
      <c r="G2383" s="11" t="str">
        <f>IFERROR(INDEX(lvl_5[],MATCH(M2383,lvl_5[ID],0),MATCH(_xlfn.CONCAT(TEXT(K2383,"##0"),"_",TEXT(L2383,"##0")),lvl_5[#Headers],0)),"Нет")</f>
        <v>Ворота</v>
      </c>
      <c r="H2383" s="11" t="str">
        <f>IFERROR(INDEX(lvl_6[],MATCH(N2383,lvl_6[ID],0),MATCH(_xlfn.CONCAT(K2383,"_",L2383,"_",M2383),lvl_6[#Headers],0)),"Нет")</f>
        <v>Ворота. Сила ворот по сезону (своевременность)</v>
      </c>
      <c r="I2383" s="12">
        <v>1</v>
      </c>
      <c r="J2383" s="12">
        <v>2</v>
      </c>
      <c r="K2383" s="12">
        <v>2</v>
      </c>
      <c r="L2383" s="12">
        <v>3</v>
      </c>
      <c r="M2383" s="12">
        <v>1</v>
      </c>
      <c r="N2383" s="12">
        <v>2</v>
      </c>
      <c r="O2383" s="12">
        <f>COUNTIF($P$2:P2383,P2383)</f>
        <v>86</v>
      </c>
      <c r="P2383" s="12" t="str">
        <f t="shared" si="112"/>
        <v>122030102</v>
      </c>
      <c r="Q2383" s="12" t="str">
        <f t="shared" si="113"/>
        <v>1220301020086</v>
      </c>
      <c r="R2383" s="20" t="s">
        <v>2226</v>
      </c>
      <c r="S2383" s="20" t="s">
        <v>2223</v>
      </c>
      <c r="AD2383" s="12" t="s">
        <v>860</v>
      </c>
      <c r="BB2383" s="12" t="s">
        <v>31</v>
      </c>
      <c r="BG2383" s="21">
        <v>0.1</v>
      </c>
      <c r="BJ2383" s="12">
        <v>1</v>
      </c>
    </row>
    <row r="2384" spans="1:62" ht="45" x14ac:dyDescent="0.25">
      <c r="A2384" s="12">
        <v>1</v>
      </c>
      <c r="B2384" s="11" t="str">
        <f t="shared" si="114"/>
        <v>Общий расчет. Ци Мень. Анализ Дворца. Операторы. Ворота. Ворота. Сила ворот по сезону (своевременность)</v>
      </c>
      <c r="C2384" s="11" t="str">
        <f>IFERROR(VLOOKUP(I2384,lvl_1[],2,FALSE),"Нет")</f>
        <v>Общий расчет</v>
      </c>
      <c r="D2384" s="11" t="str">
        <f>IFERROR(VLOOKUP(Rule!J2384,lvl_2[],2,FALSE),"Нет")</f>
        <v>Ци Мень</v>
      </c>
      <c r="E2384" s="11" t="str">
        <f>IFERROR(VLOOKUP(Rule!K2384,lvl_3[],2,FALSE),"Нет")</f>
        <v>Анализ Дворца</v>
      </c>
      <c r="F2384" s="11" t="str">
        <f>IFERROR(INDEX(lvl_4[],MATCH(L2384,lvl_4[ID],0),MATCH(TEXT(K2384,"##0"),lvl_4[#Headers],0)),"Нет")</f>
        <v>Операторы</v>
      </c>
      <c r="G2384" s="11" t="str">
        <f>IFERROR(INDEX(lvl_5[],MATCH(M2384,lvl_5[ID],0),MATCH(_xlfn.CONCAT(TEXT(K2384,"##0"),"_",TEXT(L2384,"##0")),lvl_5[#Headers],0)),"Нет")</f>
        <v>Ворота</v>
      </c>
      <c r="H2384" s="11" t="str">
        <f>IFERROR(INDEX(lvl_6[],MATCH(N2384,lvl_6[ID],0),MATCH(_xlfn.CONCAT(K2384,"_",L2384,"_",M2384),lvl_6[#Headers],0)),"Нет")</f>
        <v>Ворота. Сила ворот по сезону (своевременность)</v>
      </c>
      <c r="I2384" s="12">
        <v>1</v>
      </c>
      <c r="J2384" s="12">
        <v>2</v>
      </c>
      <c r="K2384" s="12">
        <v>2</v>
      </c>
      <c r="L2384" s="12">
        <v>3</v>
      </c>
      <c r="M2384" s="12">
        <v>1</v>
      </c>
      <c r="N2384" s="12">
        <v>2</v>
      </c>
      <c r="O2384" s="12">
        <f>COUNTIF($P$2:P2384,P2384)</f>
        <v>87</v>
      </c>
      <c r="P2384" s="12" t="str">
        <f t="shared" si="112"/>
        <v>122030102</v>
      </c>
      <c r="Q2384" s="12" t="str">
        <f t="shared" si="113"/>
        <v>1220301020087</v>
      </c>
      <c r="R2384" s="20" t="s">
        <v>2226</v>
      </c>
      <c r="S2384" s="20" t="s">
        <v>2221</v>
      </c>
      <c r="AD2384" s="12" t="s">
        <v>861</v>
      </c>
      <c r="BB2384" s="12" t="s">
        <v>31</v>
      </c>
      <c r="BG2384" s="21">
        <v>0.9</v>
      </c>
      <c r="BJ2384" s="12">
        <v>1</v>
      </c>
    </row>
    <row r="2385" spans="1:62" ht="45" x14ac:dyDescent="0.25">
      <c r="A2385" s="12">
        <v>1</v>
      </c>
      <c r="B2385" s="11" t="str">
        <f t="shared" si="114"/>
        <v>Общий расчет. Ци Мень. Анализ Дворца. Операторы. Ворота. Ворота. Сила ворот по сезону (своевременность)</v>
      </c>
      <c r="C2385" s="11" t="str">
        <f>IFERROR(VLOOKUP(I2385,lvl_1[],2,FALSE),"Нет")</f>
        <v>Общий расчет</v>
      </c>
      <c r="D2385" s="11" t="str">
        <f>IFERROR(VLOOKUP(Rule!J2385,lvl_2[],2,FALSE),"Нет")</f>
        <v>Ци Мень</v>
      </c>
      <c r="E2385" s="11" t="str">
        <f>IFERROR(VLOOKUP(Rule!K2385,lvl_3[],2,FALSE),"Нет")</f>
        <v>Анализ Дворца</v>
      </c>
      <c r="F2385" s="11" t="str">
        <f>IFERROR(INDEX(lvl_4[],MATCH(L2385,lvl_4[ID],0),MATCH(TEXT(K2385,"##0"),lvl_4[#Headers],0)),"Нет")</f>
        <v>Операторы</v>
      </c>
      <c r="G2385" s="11" t="str">
        <f>IFERROR(INDEX(lvl_5[],MATCH(M2385,lvl_5[ID],0),MATCH(_xlfn.CONCAT(TEXT(K2385,"##0"),"_",TEXT(L2385,"##0")),lvl_5[#Headers],0)),"Нет")</f>
        <v>Ворота</v>
      </c>
      <c r="H2385" s="11" t="str">
        <f>IFERROR(INDEX(lvl_6[],MATCH(N2385,lvl_6[ID],0),MATCH(_xlfn.CONCAT(K2385,"_",L2385,"_",M2385),lvl_6[#Headers],0)),"Нет")</f>
        <v>Ворота. Сила ворот по сезону (своевременность)</v>
      </c>
      <c r="I2385" s="12">
        <v>1</v>
      </c>
      <c r="J2385" s="12">
        <v>2</v>
      </c>
      <c r="K2385" s="12">
        <v>2</v>
      </c>
      <c r="L2385" s="12">
        <v>3</v>
      </c>
      <c r="M2385" s="12">
        <v>1</v>
      </c>
      <c r="N2385" s="12">
        <v>2</v>
      </c>
      <c r="O2385" s="12">
        <f>COUNTIF($P$2:P2385,P2385)</f>
        <v>88</v>
      </c>
      <c r="P2385" s="12" t="str">
        <f t="shared" si="112"/>
        <v>122030102</v>
      </c>
      <c r="Q2385" s="12" t="str">
        <f t="shared" si="113"/>
        <v>1220301020088</v>
      </c>
      <c r="R2385" s="20" t="s">
        <v>2226</v>
      </c>
      <c r="S2385" s="20" t="s">
        <v>28</v>
      </c>
      <c r="AD2385" s="12" t="s">
        <v>862</v>
      </c>
      <c r="BB2385" s="12" t="s">
        <v>31</v>
      </c>
      <c r="BG2385" s="21">
        <v>0</v>
      </c>
      <c r="BJ2385" s="12">
        <v>1</v>
      </c>
    </row>
    <row r="2386" spans="1:62" ht="45" x14ac:dyDescent="0.25">
      <c r="A2386" s="12">
        <v>1</v>
      </c>
      <c r="B2386" s="11" t="str">
        <f t="shared" si="114"/>
        <v>Общий расчет. Ци Мень. Анализ Дворца. Операторы. Ворота. Ворота. Сила ворот по сезону (своевременность)</v>
      </c>
      <c r="C2386" s="11" t="str">
        <f>IFERROR(VLOOKUP(I2386,lvl_1[],2,FALSE),"Нет")</f>
        <v>Общий расчет</v>
      </c>
      <c r="D2386" s="11" t="str">
        <f>IFERROR(VLOOKUP(Rule!J2386,lvl_2[],2,FALSE),"Нет")</f>
        <v>Ци Мень</v>
      </c>
      <c r="E2386" s="11" t="str">
        <f>IFERROR(VLOOKUP(Rule!K2386,lvl_3[],2,FALSE),"Нет")</f>
        <v>Анализ Дворца</v>
      </c>
      <c r="F2386" s="11" t="str">
        <f>IFERROR(INDEX(lvl_4[],MATCH(L2386,lvl_4[ID],0),MATCH(TEXT(K2386,"##0"),lvl_4[#Headers],0)),"Нет")</f>
        <v>Операторы</v>
      </c>
      <c r="G2386" s="11" t="str">
        <f>IFERROR(INDEX(lvl_5[],MATCH(M2386,lvl_5[ID],0),MATCH(_xlfn.CONCAT(TEXT(K2386,"##0"),"_",TEXT(L2386,"##0")),lvl_5[#Headers],0)),"Нет")</f>
        <v>Ворота</v>
      </c>
      <c r="H2386" s="11" t="str">
        <f>IFERROR(INDEX(lvl_6[],MATCH(N2386,lvl_6[ID],0),MATCH(_xlfn.CONCAT(K2386,"_",L2386,"_",M2386),lvl_6[#Headers],0)),"Нет")</f>
        <v>Ворота. Сила ворот по сезону (своевременность)</v>
      </c>
      <c r="I2386" s="12">
        <v>1</v>
      </c>
      <c r="J2386" s="12">
        <v>2</v>
      </c>
      <c r="K2386" s="12">
        <v>2</v>
      </c>
      <c r="L2386" s="12">
        <v>3</v>
      </c>
      <c r="M2386" s="12">
        <v>1</v>
      </c>
      <c r="N2386" s="12">
        <v>2</v>
      </c>
      <c r="O2386" s="12">
        <f>COUNTIF($P$2:P2386,P2386)</f>
        <v>89</v>
      </c>
      <c r="P2386" s="12" t="str">
        <f t="shared" si="112"/>
        <v>122030102</v>
      </c>
      <c r="Q2386" s="12" t="str">
        <f t="shared" si="113"/>
        <v>1220301020089</v>
      </c>
      <c r="R2386" s="20" t="s">
        <v>2226</v>
      </c>
      <c r="S2386" s="20" t="s">
        <v>28</v>
      </c>
      <c r="AD2386" s="12" t="s">
        <v>863</v>
      </c>
      <c r="BB2386" s="12" t="s">
        <v>31</v>
      </c>
      <c r="BG2386" s="21">
        <v>0</v>
      </c>
      <c r="BJ2386" s="12">
        <v>1</v>
      </c>
    </row>
    <row r="2387" spans="1:62" ht="45" x14ac:dyDescent="0.25">
      <c r="A2387" s="12">
        <v>1</v>
      </c>
      <c r="B2387" s="11" t="str">
        <f t="shared" si="114"/>
        <v>Общий расчет. Ци Мень. Анализ Дворца. Операторы. Ворота. Ворота. Сила ворот по сезону (своевременность)</v>
      </c>
      <c r="C2387" s="11" t="str">
        <f>IFERROR(VLOOKUP(I2387,lvl_1[],2,FALSE),"Нет")</f>
        <v>Общий расчет</v>
      </c>
      <c r="D2387" s="11" t="str">
        <f>IFERROR(VLOOKUP(Rule!J2387,lvl_2[],2,FALSE),"Нет")</f>
        <v>Ци Мень</v>
      </c>
      <c r="E2387" s="11" t="str">
        <f>IFERROR(VLOOKUP(Rule!K2387,lvl_3[],2,FALSE),"Нет")</f>
        <v>Анализ Дворца</v>
      </c>
      <c r="F2387" s="11" t="str">
        <f>IFERROR(INDEX(lvl_4[],MATCH(L2387,lvl_4[ID],0),MATCH(TEXT(K2387,"##0"),lvl_4[#Headers],0)),"Нет")</f>
        <v>Операторы</v>
      </c>
      <c r="G2387" s="11" t="str">
        <f>IFERROR(INDEX(lvl_5[],MATCH(M2387,lvl_5[ID],0),MATCH(_xlfn.CONCAT(TEXT(K2387,"##0"),"_",TEXT(L2387,"##0")),lvl_5[#Headers],0)),"Нет")</f>
        <v>Ворота</v>
      </c>
      <c r="H2387" s="11" t="str">
        <f>IFERROR(INDEX(lvl_6[],MATCH(N2387,lvl_6[ID],0),MATCH(_xlfn.CONCAT(K2387,"_",L2387,"_",M2387),lvl_6[#Headers],0)),"Нет")</f>
        <v>Ворота. Сила ворот по сезону (своевременность)</v>
      </c>
      <c r="I2387" s="12">
        <v>1</v>
      </c>
      <c r="J2387" s="12">
        <v>2</v>
      </c>
      <c r="K2387" s="12">
        <v>2</v>
      </c>
      <c r="L2387" s="12">
        <v>3</v>
      </c>
      <c r="M2387" s="12">
        <v>1</v>
      </c>
      <c r="N2387" s="12">
        <v>2</v>
      </c>
      <c r="O2387" s="12">
        <f>COUNTIF($P$2:P2387,P2387)</f>
        <v>90</v>
      </c>
      <c r="P2387" s="12" t="str">
        <f t="shared" si="112"/>
        <v>122030102</v>
      </c>
      <c r="Q2387" s="12" t="str">
        <f t="shared" si="113"/>
        <v>1220301020090</v>
      </c>
      <c r="R2387" s="20" t="s">
        <v>2226</v>
      </c>
      <c r="S2387" s="20" t="s">
        <v>2221</v>
      </c>
      <c r="AD2387" s="12" t="s">
        <v>864</v>
      </c>
      <c r="BB2387" s="12" t="s">
        <v>31</v>
      </c>
      <c r="BG2387" s="21">
        <v>0.9</v>
      </c>
      <c r="BJ2387" s="12">
        <v>1</v>
      </c>
    </row>
    <row r="2388" spans="1:62" ht="45" x14ac:dyDescent="0.25">
      <c r="A2388" s="12">
        <v>1</v>
      </c>
      <c r="B2388" s="11" t="str">
        <f t="shared" si="114"/>
        <v>Общий расчет. Ци Мень. Анализ Дворца. Операторы. Ворота. Ворота. Сила ворот по сезону (своевременность)</v>
      </c>
      <c r="C2388" s="11" t="str">
        <f>IFERROR(VLOOKUP(I2388,lvl_1[],2,FALSE),"Нет")</f>
        <v>Общий расчет</v>
      </c>
      <c r="D2388" s="11" t="str">
        <f>IFERROR(VLOOKUP(Rule!J2388,lvl_2[],2,FALSE),"Нет")</f>
        <v>Ци Мень</v>
      </c>
      <c r="E2388" s="11" t="str">
        <f>IFERROR(VLOOKUP(Rule!K2388,lvl_3[],2,FALSE),"Нет")</f>
        <v>Анализ Дворца</v>
      </c>
      <c r="F2388" s="11" t="str">
        <f>IFERROR(INDEX(lvl_4[],MATCH(L2388,lvl_4[ID],0),MATCH(TEXT(K2388,"##0"),lvl_4[#Headers],0)),"Нет")</f>
        <v>Операторы</v>
      </c>
      <c r="G2388" s="11" t="str">
        <f>IFERROR(INDEX(lvl_5[],MATCH(M2388,lvl_5[ID],0),MATCH(_xlfn.CONCAT(TEXT(K2388,"##0"),"_",TEXT(L2388,"##0")),lvl_5[#Headers],0)),"Нет")</f>
        <v>Ворота</v>
      </c>
      <c r="H2388" s="11" t="str">
        <f>IFERROR(INDEX(lvl_6[],MATCH(N2388,lvl_6[ID],0),MATCH(_xlfn.CONCAT(K2388,"_",L2388,"_",M2388),lvl_6[#Headers],0)),"Нет")</f>
        <v>Ворота. Сила ворот по сезону (своевременность)</v>
      </c>
      <c r="I2388" s="12">
        <v>1</v>
      </c>
      <c r="J2388" s="12">
        <v>2</v>
      </c>
      <c r="K2388" s="12">
        <v>2</v>
      </c>
      <c r="L2388" s="12">
        <v>3</v>
      </c>
      <c r="M2388" s="12">
        <v>1</v>
      </c>
      <c r="N2388" s="12">
        <v>2</v>
      </c>
      <c r="O2388" s="12">
        <f>COUNTIF($P$2:P2388,P2388)</f>
        <v>91</v>
      </c>
      <c r="P2388" s="12" t="str">
        <f t="shared" si="112"/>
        <v>122030102</v>
      </c>
      <c r="Q2388" s="12" t="str">
        <f t="shared" si="113"/>
        <v>1220301020091</v>
      </c>
      <c r="R2388" s="20" t="s">
        <v>2226</v>
      </c>
      <c r="S2388" s="20" t="s">
        <v>2224</v>
      </c>
      <c r="AD2388" s="12" t="s">
        <v>865</v>
      </c>
      <c r="BB2388" s="12" t="s">
        <v>31</v>
      </c>
      <c r="BG2388" s="21">
        <v>1</v>
      </c>
      <c r="BJ2388" s="12">
        <v>1</v>
      </c>
    </row>
    <row r="2389" spans="1:62" ht="45" x14ac:dyDescent="0.25">
      <c r="A2389" s="12">
        <v>1</v>
      </c>
      <c r="B2389" s="11" t="str">
        <f t="shared" si="114"/>
        <v>Общий расчет. Ци Мень. Анализ Дворца. Операторы. Ворота. Ворота. Сила ворот по сезону (своевременность)</v>
      </c>
      <c r="C2389" s="11" t="str">
        <f>IFERROR(VLOOKUP(I2389,lvl_1[],2,FALSE),"Нет")</f>
        <v>Общий расчет</v>
      </c>
      <c r="D2389" s="11" t="str">
        <f>IFERROR(VLOOKUP(Rule!J2389,lvl_2[],2,FALSE),"Нет")</f>
        <v>Ци Мень</v>
      </c>
      <c r="E2389" s="11" t="str">
        <f>IFERROR(VLOOKUP(Rule!K2389,lvl_3[],2,FALSE),"Нет")</f>
        <v>Анализ Дворца</v>
      </c>
      <c r="F2389" s="11" t="str">
        <f>IFERROR(INDEX(lvl_4[],MATCH(L2389,lvl_4[ID],0),MATCH(TEXT(K2389,"##0"),lvl_4[#Headers],0)),"Нет")</f>
        <v>Операторы</v>
      </c>
      <c r="G2389" s="11" t="str">
        <f>IFERROR(INDEX(lvl_5[],MATCH(M2389,lvl_5[ID],0),MATCH(_xlfn.CONCAT(TEXT(K2389,"##0"),"_",TEXT(L2389,"##0")),lvl_5[#Headers],0)),"Нет")</f>
        <v>Ворота</v>
      </c>
      <c r="H2389" s="11" t="str">
        <f>IFERROR(INDEX(lvl_6[],MATCH(N2389,lvl_6[ID],0),MATCH(_xlfn.CONCAT(K2389,"_",L2389,"_",M2389),lvl_6[#Headers],0)),"Нет")</f>
        <v>Ворота. Сила ворот по сезону (своевременность)</v>
      </c>
      <c r="I2389" s="12">
        <v>1</v>
      </c>
      <c r="J2389" s="12">
        <v>2</v>
      </c>
      <c r="K2389" s="12">
        <v>2</v>
      </c>
      <c r="L2389" s="12">
        <v>3</v>
      </c>
      <c r="M2389" s="12">
        <v>1</v>
      </c>
      <c r="N2389" s="12">
        <v>2</v>
      </c>
      <c r="O2389" s="12">
        <f>COUNTIF($P$2:P2389,P2389)</f>
        <v>92</v>
      </c>
      <c r="P2389" s="12" t="str">
        <f t="shared" si="112"/>
        <v>122030102</v>
      </c>
      <c r="Q2389" s="12" t="str">
        <f t="shared" si="113"/>
        <v>1220301020092</v>
      </c>
      <c r="R2389" s="20" t="s">
        <v>2226</v>
      </c>
      <c r="S2389" s="20" t="s">
        <v>2224</v>
      </c>
      <c r="AD2389" s="12" t="s">
        <v>866</v>
      </c>
      <c r="BB2389" s="12" t="s">
        <v>31</v>
      </c>
      <c r="BG2389" s="21">
        <v>1</v>
      </c>
      <c r="BJ2389" s="12">
        <v>1</v>
      </c>
    </row>
    <row r="2390" spans="1:62" ht="45" x14ac:dyDescent="0.25">
      <c r="A2390" s="12">
        <v>1</v>
      </c>
      <c r="B2390" s="11" t="str">
        <f t="shared" si="114"/>
        <v>Общий расчет. Ци Мень. Анализ Дворца. Операторы. Ворота. Ворота. Сила ворот по сезону (своевременность)</v>
      </c>
      <c r="C2390" s="11" t="str">
        <f>IFERROR(VLOOKUP(I2390,lvl_1[],2,FALSE),"Нет")</f>
        <v>Общий расчет</v>
      </c>
      <c r="D2390" s="11" t="str">
        <f>IFERROR(VLOOKUP(Rule!J2390,lvl_2[],2,FALSE),"Нет")</f>
        <v>Ци Мень</v>
      </c>
      <c r="E2390" s="11" t="str">
        <f>IFERROR(VLOOKUP(Rule!K2390,lvl_3[],2,FALSE),"Нет")</f>
        <v>Анализ Дворца</v>
      </c>
      <c r="F2390" s="11" t="str">
        <f>IFERROR(INDEX(lvl_4[],MATCH(L2390,lvl_4[ID],0),MATCH(TEXT(K2390,"##0"),lvl_4[#Headers],0)),"Нет")</f>
        <v>Операторы</v>
      </c>
      <c r="G2390" s="11" t="str">
        <f>IFERROR(INDEX(lvl_5[],MATCH(M2390,lvl_5[ID],0),MATCH(_xlfn.CONCAT(TEXT(K2390,"##0"),"_",TEXT(L2390,"##0")),lvl_5[#Headers],0)),"Нет")</f>
        <v>Ворота</v>
      </c>
      <c r="H2390" s="11" t="str">
        <f>IFERROR(INDEX(lvl_6[],MATCH(N2390,lvl_6[ID],0),MATCH(_xlfn.CONCAT(K2390,"_",L2390,"_",M2390),lvl_6[#Headers],0)),"Нет")</f>
        <v>Ворота. Сила ворот по сезону (своевременность)</v>
      </c>
      <c r="I2390" s="12">
        <v>1</v>
      </c>
      <c r="J2390" s="12">
        <v>2</v>
      </c>
      <c r="K2390" s="12">
        <v>2</v>
      </c>
      <c r="L2390" s="12">
        <v>3</v>
      </c>
      <c r="M2390" s="12">
        <v>1</v>
      </c>
      <c r="N2390" s="12">
        <v>2</v>
      </c>
      <c r="O2390" s="12">
        <f>COUNTIF($P$2:P2390,P2390)</f>
        <v>93</v>
      </c>
      <c r="P2390" s="12" t="str">
        <f t="shared" si="112"/>
        <v>122030102</v>
      </c>
      <c r="Q2390" s="12" t="str">
        <f t="shared" si="113"/>
        <v>1220301020093</v>
      </c>
      <c r="R2390" s="20" t="s">
        <v>2226</v>
      </c>
      <c r="S2390" s="20" t="s">
        <v>2221</v>
      </c>
      <c r="AD2390" s="12" t="s">
        <v>867</v>
      </c>
      <c r="BB2390" s="12" t="s">
        <v>31</v>
      </c>
      <c r="BG2390" s="21">
        <v>0.9</v>
      </c>
      <c r="BJ2390" s="12">
        <v>1</v>
      </c>
    </row>
    <row r="2391" spans="1:62" ht="45" x14ac:dyDescent="0.25">
      <c r="A2391" s="12">
        <v>1</v>
      </c>
      <c r="B2391" s="11" t="str">
        <f t="shared" si="114"/>
        <v>Общий расчет. Ци Мень. Анализ Дворца. Операторы. Ворота. Ворота. Сила ворот по сезону (своевременность)</v>
      </c>
      <c r="C2391" s="11" t="str">
        <f>IFERROR(VLOOKUP(I2391,lvl_1[],2,FALSE),"Нет")</f>
        <v>Общий расчет</v>
      </c>
      <c r="D2391" s="11" t="str">
        <f>IFERROR(VLOOKUP(Rule!J2391,lvl_2[],2,FALSE),"Нет")</f>
        <v>Ци Мень</v>
      </c>
      <c r="E2391" s="11" t="str">
        <f>IFERROR(VLOOKUP(Rule!K2391,lvl_3[],2,FALSE),"Нет")</f>
        <v>Анализ Дворца</v>
      </c>
      <c r="F2391" s="11" t="str">
        <f>IFERROR(INDEX(lvl_4[],MATCH(L2391,lvl_4[ID],0),MATCH(TEXT(K2391,"##0"),lvl_4[#Headers],0)),"Нет")</f>
        <v>Операторы</v>
      </c>
      <c r="G2391" s="11" t="str">
        <f>IFERROR(INDEX(lvl_5[],MATCH(M2391,lvl_5[ID],0),MATCH(_xlfn.CONCAT(TEXT(K2391,"##0"),"_",TEXT(L2391,"##0")),lvl_5[#Headers],0)),"Нет")</f>
        <v>Ворота</v>
      </c>
      <c r="H2391" s="11" t="str">
        <f>IFERROR(INDEX(lvl_6[],MATCH(N2391,lvl_6[ID],0),MATCH(_xlfn.CONCAT(K2391,"_",L2391,"_",M2391),lvl_6[#Headers],0)),"Нет")</f>
        <v>Ворота. Сила ворот по сезону (своевременность)</v>
      </c>
      <c r="I2391" s="12">
        <v>1</v>
      </c>
      <c r="J2391" s="12">
        <v>2</v>
      </c>
      <c r="K2391" s="12">
        <v>2</v>
      </c>
      <c r="L2391" s="12">
        <v>3</v>
      </c>
      <c r="M2391" s="12">
        <v>1</v>
      </c>
      <c r="N2391" s="12">
        <v>2</v>
      </c>
      <c r="O2391" s="12">
        <f>COUNTIF($P$2:P2391,P2391)</f>
        <v>94</v>
      </c>
      <c r="P2391" s="12" t="str">
        <f t="shared" si="112"/>
        <v>122030102</v>
      </c>
      <c r="Q2391" s="12" t="str">
        <f t="shared" si="113"/>
        <v>1220301020094</v>
      </c>
      <c r="R2391" s="20" t="s">
        <v>2226</v>
      </c>
      <c r="S2391" s="20" t="s">
        <v>10</v>
      </c>
      <c r="AD2391" s="12" t="s">
        <v>868</v>
      </c>
      <c r="BB2391" s="12" t="s">
        <v>31</v>
      </c>
      <c r="BG2391" s="21">
        <v>0.5</v>
      </c>
      <c r="BJ2391" s="12">
        <v>1</v>
      </c>
    </row>
    <row r="2392" spans="1:62" ht="45" x14ac:dyDescent="0.25">
      <c r="A2392" s="12">
        <v>1</v>
      </c>
      <c r="B2392" s="11" t="str">
        <f t="shared" si="114"/>
        <v>Общий расчет. Ци Мень. Анализ Дворца. Операторы. Ворота. Ворота. Сила ворот по сезону (своевременность)</v>
      </c>
      <c r="C2392" s="11" t="str">
        <f>IFERROR(VLOOKUP(I2392,lvl_1[],2,FALSE),"Нет")</f>
        <v>Общий расчет</v>
      </c>
      <c r="D2392" s="11" t="str">
        <f>IFERROR(VLOOKUP(Rule!J2392,lvl_2[],2,FALSE),"Нет")</f>
        <v>Ци Мень</v>
      </c>
      <c r="E2392" s="11" t="str">
        <f>IFERROR(VLOOKUP(Rule!K2392,lvl_3[],2,FALSE),"Нет")</f>
        <v>Анализ Дворца</v>
      </c>
      <c r="F2392" s="11" t="str">
        <f>IFERROR(INDEX(lvl_4[],MATCH(L2392,lvl_4[ID],0),MATCH(TEXT(K2392,"##0"),lvl_4[#Headers],0)),"Нет")</f>
        <v>Операторы</v>
      </c>
      <c r="G2392" s="11" t="str">
        <f>IFERROR(INDEX(lvl_5[],MATCH(M2392,lvl_5[ID],0),MATCH(_xlfn.CONCAT(TEXT(K2392,"##0"),"_",TEXT(L2392,"##0")),lvl_5[#Headers],0)),"Нет")</f>
        <v>Ворота</v>
      </c>
      <c r="H2392" s="11" t="str">
        <f>IFERROR(INDEX(lvl_6[],MATCH(N2392,lvl_6[ID],0),MATCH(_xlfn.CONCAT(K2392,"_",L2392,"_",M2392),lvl_6[#Headers],0)),"Нет")</f>
        <v>Ворота. Сила ворот по сезону (своевременность)</v>
      </c>
      <c r="I2392" s="12">
        <v>1</v>
      </c>
      <c r="J2392" s="12">
        <v>2</v>
      </c>
      <c r="K2392" s="12">
        <v>2</v>
      </c>
      <c r="L2392" s="12">
        <v>3</v>
      </c>
      <c r="M2392" s="12">
        <v>1</v>
      </c>
      <c r="N2392" s="12">
        <v>2</v>
      </c>
      <c r="O2392" s="12">
        <f>COUNTIF($P$2:P2392,P2392)</f>
        <v>95</v>
      </c>
      <c r="P2392" s="12" t="str">
        <f t="shared" si="112"/>
        <v>122030102</v>
      </c>
      <c r="Q2392" s="12" t="str">
        <f t="shared" si="113"/>
        <v>1220301020095</v>
      </c>
      <c r="R2392" s="20" t="s">
        <v>2226</v>
      </c>
      <c r="S2392" s="20" t="s">
        <v>10</v>
      </c>
      <c r="AD2392" s="12" t="s">
        <v>869</v>
      </c>
      <c r="BB2392" s="12" t="s">
        <v>31</v>
      </c>
      <c r="BG2392" s="21">
        <v>0.5</v>
      </c>
      <c r="BJ2392" s="12">
        <v>1</v>
      </c>
    </row>
    <row r="2393" spans="1:62" ht="45" x14ac:dyDescent="0.25">
      <c r="A2393" s="12">
        <v>1</v>
      </c>
      <c r="B2393" s="11" t="str">
        <f t="shared" si="114"/>
        <v>Общий расчет. Ци Мень. Анализ Дворца. Операторы. Ворота. Ворота. Сила ворот по сезону (своевременность)</v>
      </c>
      <c r="C2393" s="11" t="str">
        <f>IFERROR(VLOOKUP(I2393,lvl_1[],2,FALSE),"Нет")</f>
        <v>Общий расчет</v>
      </c>
      <c r="D2393" s="11" t="str">
        <f>IFERROR(VLOOKUP(Rule!J2393,lvl_2[],2,FALSE),"Нет")</f>
        <v>Ци Мень</v>
      </c>
      <c r="E2393" s="11" t="str">
        <f>IFERROR(VLOOKUP(Rule!K2393,lvl_3[],2,FALSE),"Нет")</f>
        <v>Анализ Дворца</v>
      </c>
      <c r="F2393" s="11" t="str">
        <f>IFERROR(INDEX(lvl_4[],MATCH(L2393,lvl_4[ID],0),MATCH(TEXT(K2393,"##0"),lvl_4[#Headers],0)),"Нет")</f>
        <v>Операторы</v>
      </c>
      <c r="G2393" s="11" t="str">
        <f>IFERROR(INDEX(lvl_5[],MATCH(M2393,lvl_5[ID],0),MATCH(_xlfn.CONCAT(TEXT(K2393,"##0"),"_",TEXT(L2393,"##0")),lvl_5[#Headers],0)),"Нет")</f>
        <v>Ворота</v>
      </c>
      <c r="H2393" s="11" t="str">
        <f>IFERROR(INDEX(lvl_6[],MATCH(N2393,lvl_6[ID],0),MATCH(_xlfn.CONCAT(K2393,"_",L2393,"_",M2393),lvl_6[#Headers],0)),"Нет")</f>
        <v>Ворота. Сила ворот по сезону (своевременность)</v>
      </c>
      <c r="I2393" s="12">
        <v>1</v>
      </c>
      <c r="J2393" s="12">
        <v>2</v>
      </c>
      <c r="K2393" s="12">
        <v>2</v>
      </c>
      <c r="L2393" s="12">
        <v>3</v>
      </c>
      <c r="M2393" s="12">
        <v>1</v>
      </c>
      <c r="N2393" s="12">
        <v>2</v>
      </c>
      <c r="O2393" s="12">
        <f>COUNTIF($P$2:P2393,P2393)</f>
        <v>96</v>
      </c>
      <c r="P2393" s="12" t="str">
        <f t="shared" si="112"/>
        <v>122030102</v>
      </c>
      <c r="Q2393" s="12" t="str">
        <f t="shared" si="113"/>
        <v>1220301020096</v>
      </c>
      <c r="R2393" s="20" t="s">
        <v>2226</v>
      </c>
      <c r="S2393" s="20" t="s">
        <v>2221</v>
      </c>
      <c r="AD2393" s="12" t="s">
        <v>870</v>
      </c>
      <c r="BB2393" s="12" t="s">
        <v>31</v>
      </c>
      <c r="BG2393" s="21">
        <v>0.9</v>
      </c>
      <c r="BJ2393" s="12">
        <v>1</v>
      </c>
    </row>
    <row r="2394" spans="1:62" ht="45" x14ac:dyDescent="0.25">
      <c r="A2394" s="12">
        <v>1</v>
      </c>
      <c r="B2394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394" s="11" t="str">
        <f>IFERROR(VLOOKUP(I2394,lvl_1[],2,FALSE),"Нет")</f>
        <v>Общий расчет</v>
      </c>
      <c r="D2394" s="11" t="str">
        <f>IFERROR(VLOOKUP(Rule!J2394,lvl_2[],2,FALSE),"Нет")</f>
        <v>Ци Мень</v>
      </c>
      <c r="E2394" s="11" t="str">
        <f>IFERROR(VLOOKUP(Rule!K2394,lvl_3[],2,FALSE),"Нет")</f>
        <v>Анализ Дворца</v>
      </c>
      <c r="F2394" s="11" t="str">
        <f>IFERROR(INDEX(lvl_4[],MATCH(L2394,lvl_4[ID],0),MATCH(TEXT(K2394,"##0"),lvl_4[#Headers],0)),"Нет")</f>
        <v>Операторы</v>
      </c>
      <c r="G2394" s="11" t="str">
        <f>IFERROR(INDEX(lvl_5[],MATCH(M2394,lvl_5[ID],0),MATCH(_xlfn.CONCAT(TEXT(K2394,"##0"),"_",TEXT(L2394,"##0")),lvl_5[#Headers],0)),"Нет")</f>
        <v>Дух</v>
      </c>
      <c r="H2394" s="11" t="str">
        <f>IFERROR(INDEX(lvl_6[],MATCH(N2394,lvl_6[ID],0),MATCH(_xlfn.CONCAT(K2394,"_",L2394,"_",M2394),lvl_6[#Headers],0)),"Нет")</f>
        <v>Дух. Отношение элемента оператора к элементу сезона</v>
      </c>
      <c r="I2394" s="12">
        <v>1</v>
      </c>
      <c r="J2394" s="12">
        <v>2</v>
      </c>
      <c r="K2394" s="12">
        <v>2</v>
      </c>
      <c r="L2394" s="12">
        <v>3</v>
      </c>
      <c r="M2394" s="12">
        <v>3</v>
      </c>
      <c r="N2394" s="12">
        <v>3</v>
      </c>
      <c r="O2394" s="12">
        <f>COUNTIF($P$2:P2394,P2394)</f>
        <v>1</v>
      </c>
      <c r="P2394" s="12" t="str">
        <f t="shared" si="112"/>
        <v>122030303</v>
      </c>
      <c r="Q2394" s="12" t="str">
        <f t="shared" si="113"/>
        <v>1220303030001</v>
      </c>
      <c r="R2394" s="20" t="s">
        <v>1454</v>
      </c>
      <c r="S2394" s="20" t="s">
        <v>1892</v>
      </c>
      <c r="AD2394" s="12" t="s">
        <v>859</v>
      </c>
      <c r="BF2394" s="12" t="s">
        <v>38</v>
      </c>
      <c r="BG2394" s="21">
        <v>0</v>
      </c>
      <c r="BJ2394" s="12">
        <v>1</v>
      </c>
    </row>
    <row r="2395" spans="1:62" ht="45" x14ac:dyDescent="0.25">
      <c r="A2395" s="12">
        <v>1</v>
      </c>
      <c r="B2395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395" s="11" t="str">
        <f>IFERROR(VLOOKUP(I2395,lvl_1[],2,FALSE),"Нет")</f>
        <v>Общий расчет</v>
      </c>
      <c r="D2395" s="11" t="str">
        <f>IFERROR(VLOOKUP(Rule!J2395,lvl_2[],2,FALSE),"Нет")</f>
        <v>Ци Мень</v>
      </c>
      <c r="E2395" s="11" t="str">
        <f>IFERROR(VLOOKUP(Rule!K2395,lvl_3[],2,FALSE),"Нет")</f>
        <v>Анализ Дворца</v>
      </c>
      <c r="F2395" s="11" t="str">
        <f>IFERROR(INDEX(lvl_4[],MATCH(L2395,lvl_4[ID],0),MATCH(TEXT(K2395,"##0"),lvl_4[#Headers],0)),"Нет")</f>
        <v>Операторы</v>
      </c>
      <c r="G2395" s="11" t="str">
        <f>IFERROR(INDEX(lvl_5[],MATCH(M2395,lvl_5[ID],0),MATCH(_xlfn.CONCAT(TEXT(K2395,"##0"),"_",TEXT(L2395,"##0")),lvl_5[#Headers],0)),"Нет")</f>
        <v>Дух</v>
      </c>
      <c r="H2395" s="11" t="str">
        <f>IFERROR(INDEX(lvl_6[],MATCH(N2395,lvl_6[ID],0),MATCH(_xlfn.CONCAT(K2395,"_",L2395,"_",M2395),lvl_6[#Headers],0)),"Нет")</f>
        <v>Дух. Отношение элемента оператора к элементу сезона</v>
      </c>
      <c r="I2395" s="12">
        <v>1</v>
      </c>
      <c r="J2395" s="12">
        <v>2</v>
      </c>
      <c r="K2395" s="12">
        <v>2</v>
      </c>
      <c r="L2395" s="12">
        <v>3</v>
      </c>
      <c r="M2395" s="12">
        <v>3</v>
      </c>
      <c r="N2395" s="12">
        <v>3</v>
      </c>
      <c r="O2395" s="12">
        <f>COUNTIF($P$2:P2395,P2395)</f>
        <v>2</v>
      </c>
      <c r="P2395" s="12" t="str">
        <f t="shared" si="112"/>
        <v>122030303</v>
      </c>
      <c r="Q2395" s="12" t="str">
        <f t="shared" si="113"/>
        <v>1220303030002</v>
      </c>
      <c r="R2395" s="20" t="s">
        <v>1454</v>
      </c>
      <c r="S2395" s="20" t="s">
        <v>1892</v>
      </c>
      <c r="AD2395" s="12" t="s">
        <v>860</v>
      </c>
      <c r="BF2395" s="12" t="s">
        <v>38</v>
      </c>
      <c r="BG2395" s="21">
        <v>0</v>
      </c>
      <c r="BJ2395" s="12">
        <v>1</v>
      </c>
    </row>
    <row r="2396" spans="1:62" ht="45" x14ac:dyDescent="0.25">
      <c r="A2396" s="12">
        <v>1</v>
      </c>
      <c r="B2396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396" s="11" t="str">
        <f>IFERROR(VLOOKUP(I2396,lvl_1[],2,FALSE),"Нет")</f>
        <v>Общий расчет</v>
      </c>
      <c r="D2396" s="11" t="str">
        <f>IFERROR(VLOOKUP(Rule!J2396,lvl_2[],2,FALSE),"Нет")</f>
        <v>Ци Мень</v>
      </c>
      <c r="E2396" s="11" t="str">
        <f>IFERROR(VLOOKUP(Rule!K2396,lvl_3[],2,FALSE),"Нет")</f>
        <v>Анализ Дворца</v>
      </c>
      <c r="F2396" s="11" t="str">
        <f>IFERROR(INDEX(lvl_4[],MATCH(L2396,lvl_4[ID],0),MATCH(TEXT(K2396,"##0"),lvl_4[#Headers],0)),"Нет")</f>
        <v>Операторы</v>
      </c>
      <c r="G2396" s="11" t="str">
        <f>IFERROR(INDEX(lvl_5[],MATCH(M2396,lvl_5[ID],0),MATCH(_xlfn.CONCAT(TEXT(K2396,"##0"),"_",TEXT(L2396,"##0")),lvl_5[#Headers],0)),"Нет")</f>
        <v>Дух</v>
      </c>
      <c r="H2396" s="11" t="str">
        <f>IFERROR(INDEX(lvl_6[],MATCH(N2396,lvl_6[ID],0),MATCH(_xlfn.CONCAT(K2396,"_",L2396,"_",M2396),lvl_6[#Headers],0)),"Нет")</f>
        <v>Дух. Отношение элемента оператора к элементу сезона</v>
      </c>
      <c r="I2396" s="12">
        <v>1</v>
      </c>
      <c r="J2396" s="12">
        <v>2</v>
      </c>
      <c r="K2396" s="12">
        <v>2</v>
      </c>
      <c r="L2396" s="12">
        <v>3</v>
      </c>
      <c r="M2396" s="12">
        <v>3</v>
      </c>
      <c r="N2396" s="12">
        <v>3</v>
      </c>
      <c r="O2396" s="12">
        <f>COUNTIF($P$2:P2396,P2396)</f>
        <v>3</v>
      </c>
      <c r="P2396" s="12" t="str">
        <f t="shared" si="112"/>
        <v>122030303</v>
      </c>
      <c r="Q2396" s="12" t="str">
        <f t="shared" si="113"/>
        <v>1220303030003</v>
      </c>
      <c r="R2396" s="20" t="s">
        <v>1454</v>
      </c>
      <c r="S2396" s="20" t="s">
        <v>1893</v>
      </c>
      <c r="AD2396" s="12" t="s">
        <v>861</v>
      </c>
      <c r="BF2396" s="12" t="s">
        <v>38</v>
      </c>
      <c r="BG2396" s="21">
        <v>1</v>
      </c>
      <c r="BJ2396" s="12">
        <v>1</v>
      </c>
    </row>
    <row r="2397" spans="1:62" ht="45" x14ac:dyDescent="0.25">
      <c r="A2397" s="12">
        <v>1</v>
      </c>
      <c r="B2397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397" s="11" t="str">
        <f>IFERROR(VLOOKUP(I2397,lvl_1[],2,FALSE),"Нет")</f>
        <v>Общий расчет</v>
      </c>
      <c r="D2397" s="11" t="str">
        <f>IFERROR(VLOOKUP(Rule!J2397,lvl_2[],2,FALSE),"Нет")</f>
        <v>Ци Мень</v>
      </c>
      <c r="E2397" s="11" t="str">
        <f>IFERROR(VLOOKUP(Rule!K2397,lvl_3[],2,FALSE),"Нет")</f>
        <v>Анализ Дворца</v>
      </c>
      <c r="F2397" s="11" t="str">
        <f>IFERROR(INDEX(lvl_4[],MATCH(L2397,lvl_4[ID],0),MATCH(TEXT(K2397,"##0"),lvl_4[#Headers],0)),"Нет")</f>
        <v>Операторы</v>
      </c>
      <c r="G2397" s="11" t="str">
        <f>IFERROR(INDEX(lvl_5[],MATCH(M2397,lvl_5[ID],0),MATCH(_xlfn.CONCAT(TEXT(K2397,"##0"),"_",TEXT(L2397,"##0")),lvl_5[#Headers],0)),"Нет")</f>
        <v>Дух</v>
      </c>
      <c r="H2397" s="11" t="str">
        <f>IFERROR(INDEX(lvl_6[],MATCH(N2397,lvl_6[ID],0),MATCH(_xlfn.CONCAT(K2397,"_",L2397,"_",M2397),lvl_6[#Headers],0)),"Нет")</f>
        <v>Дух. Отношение элемента оператора к элементу сезона</v>
      </c>
      <c r="I2397" s="12">
        <v>1</v>
      </c>
      <c r="J2397" s="12">
        <v>2</v>
      </c>
      <c r="K2397" s="12">
        <v>2</v>
      </c>
      <c r="L2397" s="12">
        <v>3</v>
      </c>
      <c r="M2397" s="12">
        <v>3</v>
      </c>
      <c r="N2397" s="12">
        <v>3</v>
      </c>
      <c r="O2397" s="12">
        <f>COUNTIF($P$2:P2397,P2397)</f>
        <v>4</v>
      </c>
      <c r="P2397" s="12" t="str">
        <f t="shared" si="112"/>
        <v>122030303</v>
      </c>
      <c r="Q2397" s="12" t="str">
        <f t="shared" si="113"/>
        <v>1220303030004</v>
      </c>
      <c r="R2397" s="20" t="s">
        <v>1454</v>
      </c>
      <c r="S2397" s="20" t="s">
        <v>1894</v>
      </c>
      <c r="AD2397" s="12" t="s">
        <v>862</v>
      </c>
      <c r="BF2397" s="12" t="s">
        <v>38</v>
      </c>
      <c r="BG2397" s="21">
        <v>0.5</v>
      </c>
      <c r="BJ2397" s="12">
        <v>1</v>
      </c>
    </row>
    <row r="2398" spans="1:62" ht="45" x14ac:dyDescent="0.25">
      <c r="A2398" s="12">
        <v>1</v>
      </c>
      <c r="B2398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398" s="11" t="str">
        <f>IFERROR(VLOOKUP(I2398,lvl_1[],2,FALSE),"Нет")</f>
        <v>Общий расчет</v>
      </c>
      <c r="D2398" s="11" t="str">
        <f>IFERROR(VLOOKUP(Rule!J2398,lvl_2[],2,FALSE),"Нет")</f>
        <v>Ци Мень</v>
      </c>
      <c r="E2398" s="11" t="str">
        <f>IFERROR(VLOOKUP(Rule!K2398,lvl_3[],2,FALSE),"Нет")</f>
        <v>Анализ Дворца</v>
      </c>
      <c r="F2398" s="11" t="str">
        <f>IFERROR(INDEX(lvl_4[],MATCH(L2398,lvl_4[ID],0),MATCH(TEXT(K2398,"##0"),lvl_4[#Headers],0)),"Нет")</f>
        <v>Операторы</v>
      </c>
      <c r="G2398" s="11" t="str">
        <f>IFERROR(INDEX(lvl_5[],MATCH(M2398,lvl_5[ID],0),MATCH(_xlfn.CONCAT(TEXT(K2398,"##0"),"_",TEXT(L2398,"##0")),lvl_5[#Headers],0)),"Нет")</f>
        <v>Дух</v>
      </c>
      <c r="H2398" s="11" t="str">
        <f>IFERROR(INDEX(lvl_6[],MATCH(N2398,lvl_6[ID],0),MATCH(_xlfn.CONCAT(K2398,"_",L2398,"_",M2398),lvl_6[#Headers],0)),"Нет")</f>
        <v>Дух. Отношение элемента оператора к элементу сезона</v>
      </c>
      <c r="I2398" s="12">
        <v>1</v>
      </c>
      <c r="J2398" s="12">
        <v>2</v>
      </c>
      <c r="K2398" s="12">
        <v>2</v>
      </c>
      <c r="L2398" s="12">
        <v>3</v>
      </c>
      <c r="M2398" s="12">
        <v>3</v>
      </c>
      <c r="N2398" s="12">
        <v>3</v>
      </c>
      <c r="O2398" s="12">
        <f>COUNTIF($P$2:P2398,P2398)</f>
        <v>5</v>
      </c>
      <c r="P2398" s="12" t="str">
        <f t="shared" si="112"/>
        <v>122030303</v>
      </c>
      <c r="Q2398" s="12" t="str">
        <f t="shared" si="113"/>
        <v>1220303030005</v>
      </c>
      <c r="R2398" s="20" t="s">
        <v>1454</v>
      </c>
      <c r="S2398" s="20" t="s">
        <v>1894</v>
      </c>
      <c r="AD2398" s="12" t="s">
        <v>863</v>
      </c>
      <c r="BF2398" s="12" t="s">
        <v>38</v>
      </c>
      <c r="BG2398" s="21">
        <v>0.5</v>
      </c>
      <c r="BJ2398" s="12">
        <v>1</v>
      </c>
    </row>
    <row r="2399" spans="1:62" ht="45" x14ac:dyDescent="0.25">
      <c r="A2399" s="12">
        <v>1</v>
      </c>
      <c r="B2399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399" s="11" t="str">
        <f>IFERROR(VLOOKUP(I2399,lvl_1[],2,FALSE),"Нет")</f>
        <v>Общий расчет</v>
      </c>
      <c r="D2399" s="11" t="str">
        <f>IFERROR(VLOOKUP(Rule!J2399,lvl_2[],2,FALSE),"Нет")</f>
        <v>Ци Мень</v>
      </c>
      <c r="E2399" s="11" t="str">
        <f>IFERROR(VLOOKUP(Rule!K2399,lvl_3[],2,FALSE),"Нет")</f>
        <v>Анализ Дворца</v>
      </c>
      <c r="F2399" s="11" t="str">
        <f>IFERROR(INDEX(lvl_4[],MATCH(L2399,lvl_4[ID],0),MATCH(TEXT(K2399,"##0"),lvl_4[#Headers],0)),"Нет")</f>
        <v>Операторы</v>
      </c>
      <c r="G2399" s="11" t="str">
        <f>IFERROR(INDEX(lvl_5[],MATCH(M2399,lvl_5[ID],0),MATCH(_xlfn.CONCAT(TEXT(K2399,"##0"),"_",TEXT(L2399,"##0")),lvl_5[#Headers],0)),"Нет")</f>
        <v>Дух</v>
      </c>
      <c r="H2399" s="11" t="str">
        <f>IFERROR(INDEX(lvl_6[],MATCH(N2399,lvl_6[ID],0),MATCH(_xlfn.CONCAT(K2399,"_",L2399,"_",M2399),lvl_6[#Headers],0)),"Нет")</f>
        <v>Дух. Отношение элемента оператора к элементу сезона</v>
      </c>
      <c r="I2399" s="12">
        <v>1</v>
      </c>
      <c r="J2399" s="12">
        <v>2</v>
      </c>
      <c r="K2399" s="12">
        <v>2</v>
      </c>
      <c r="L2399" s="12">
        <v>3</v>
      </c>
      <c r="M2399" s="12">
        <v>3</v>
      </c>
      <c r="N2399" s="12">
        <v>3</v>
      </c>
      <c r="O2399" s="12">
        <f>COUNTIF($P$2:P2399,P2399)</f>
        <v>6</v>
      </c>
      <c r="P2399" s="12" t="str">
        <f t="shared" si="112"/>
        <v>122030303</v>
      </c>
      <c r="Q2399" s="12" t="str">
        <f t="shared" si="113"/>
        <v>1220303030006</v>
      </c>
      <c r="R2399" s="20" t="s">
        <v>1454</v>
      </c>
      <c r="S2399" s="20" t="s">
        <v>1893</v>
      </c>
      <c r="AD2399" s="12" t="s">
        <v>864</v>
      </c>
      <c r="BF2399" s="12" t="s">
        <v>38</v>
      </c>
      <c r="BG2399" s="21">
        <v>1</v>
      </c>
      <c r="BJ2399" s="12">
        <v>1</v>
      </c>
    </row>
    <row r="2400" spans="1:62" ht="45" x14ac:dyDescent="0.25">
      <c r="A2400" s="12">
        <v>1</v>
      </c>
      <c r="B2400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00" s="11" t="str">
        <f>IFERROR(VLOOKUP(I2400,lvl_1[],2,FALSE),"Нет")</f>
        <v>Общий расчет</v>
      </c>
      <c r="D2400" s="11" t="str">
        <f>IFERROR(VLOOKUP(Rule!J2400,lvl_2[],2,FALSE),"Нет")</f>
        <v>Ци Мень</v>
      </c>
      <c r="E2400" s="11" t="str">
        <f>IFERROR(VLOOKUP(Rule!K2400,lvl_3[],2,FALSE),"Нет")</f>
        <v>Анализ Дворца</v>
      </c>
      <c r="F2400" s="11" t="str">
        <f>IFERROR(INDEX(lvl_4[],MATCH(L2400,lvl_4[ID],0),MATCH(TEXT(K2400,"##0"),lvl_4[#Headers],0)),"Нет")</f>
        <v>Операторы</v>
      </c>
      <c r="G2400" s="11" t="str">
        <f>IFERROR(INDEX(lvl_5[],MATCH(M2400,lvl_5[ID],0),MATCH(_xlfn.CONCAT(TEXT(K2400,"##0"),"_",TEXT(L2400,"##0")),lvl_5[#Headers],0)),"Нет")</f>
        <v>Дух</v>
      </c>
      <c r="H2400" s="11" t="str">
        <f>IFERROR(INDEX(lvl_6[],MATCH(N2400,lvl_6[ID],0),MATCH(_xlfn.CONCAT(K2400,"_",L2400,"_",M2400),lvl_6[#Headers],0)),"Нет")</f>
        <v>Дух. Отношение элемента оператора к элементу сезона</v>
      </c>
      <c r="I2400" s="12">
        <v>1</v>
      </c>
      <c r="J2400" s="12">
        <v>2</v>
      </c>
      <c r="K2400" s="12">
        <v>2</v>
      </c>
      <c r="L2400" s="12">
        <v>3</v>
      </c>
      <c r="M2400" s="12">
        <v>3</v>
      </c>
      <c r="N2400" s="12">
        <v>3</v>
      </c>
      <c r="O2400" s="12">
        <f>COUNTIF($P$2:P2400,P2400)</f>
        <v>7</v>
      </c>
      <c r="P2400" s="12" t="str">
        <f t="shared" si="112"/>
        <v>122030303</v>
      </c>
      <c r="Q2400" s="12" t="str">
        <f t="shared" si="113"/>
        <v>1220303030007</v>
      </c>
      <c r="R2400" s="20" t="s">
        <v>1454</v>
      </c>
      <c r="S2400" s="20" t="s">
        <v>1895</v>
      </c>
      <c r="AD2400" s="12" t="s">
        <v>865</v>
      </c>
      <c r="BF2400" s="12" t="s">
        <v>38</v>
      </c>
      <c r="BG2400" s="21">
        <v>1</v>
      </c>
      <c r="BJ2400" s="12">
        <v>1</v>
      </c>
    </row>
    <row r="2401" spans="1:62" ht="45" x14ac:dyDescent="0.25">
      <c r="A2401" s="12">
        <v>1</v>
      </c>
      <c r="B2401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01" s="11" t="str">
        <f>IFERROR(VLOOKUP(I2401,lvl_1[],2,FALSE),"Нет")</f>
        <v>Общий расчет</v>
      </c>
      <c r="D2401" s="11" t="str">
        <f>IFERROR(VLOOKUP(Rule!J2401,lvl_2[],2,FALSE),"Нет")</f>
        <v>Ци Мень</v>
      </c>
      <c r="E2401" s="11" t="str">
        <f>IFERROR(VLOOKUP(Rule!K2401,lvl_3[],2,FALSE),"Нет")</f>
        <v>Анализ Дворца</v>
      </c>
      <c r="F2401" s="11" t="str">
        <f>IFERROR(INDEX(lvl_4[],MATCH(L2401,lvl_4[ID],0),MATCH(TEXT(K2401,"##0"),lvl_4[#Headers],0)),"Нет")</f>
        <v>Операторы</v>
      </c>
      <c r="G2401" s="11" t="str">
        <f>IFERROR(INDEX(lvl_5[],MATCH(M2401,lvl_5[ID],0),MATCH(_xlfn.CONCAT(TEXT(K2401,"##0"),"_",TEXT(L2401,"##0")),lvl_5[#Headers],0)),"Нет")</f>
        <v>Дух</v>
      </c>
      <c r="H2401" s="11" t="str">
        <f>IFERROR(INDEX(lvl_6[],MATCH(N2401,lvl_6[ID],0),MATCH(_xlfn.CONCAT(K2401,"_",L2401,"_",M2401),lvl_6[#Headers],0)),"Нет")</f>
        <v>Дух. Отношение элемента оператора к элементу сезона</v>
      </c>
      <c r="I2401" s="12">
        <v>1</v>
      </c>
      <c r="J2401" s="12">
        <v>2</v>
      </c>
      <c r="K2401" s="12">
        <v>2</v>
      </c>
      <c r="L2401" s="12">
        <v>3</v>
      </c>
      <c r="M2401" s="12">
        <v>3</v>
      </c>
      <c r="N2401" s="12">
        <v>3</v>
      </c>
      <c r="O2401" s="12">
        <f>COUNTIF($P$2:P2401,P2401)</f>
        <v>8</v>
      </c>
      <c r="P2401" s="12" t="str">
        <f t="shared" si="112"/>
        <v>122030303</v>
      </c>
      <c r="Q2401" s="12" t="str">
        <f t="shared" si="113"/>
        <v>1220303030008</v>
      </c>
      <c r="R2401" s="20" t="s">
        <v>1454</v>
      </c>
      <c r="S2401" s="20" t="s">
        <v>1895</v>
      </c>
      <c r="AD2401" s="12" t="s">
        <v>866</v>
      </c>
      <c r="BF2401" s="12" t="s">
        <v>38</v>
      </c>
      <c r="BG2401" s="21">
        <v>1</v>
      </c>
      <c r="BJ2401" s="12">
        <v>1</v>
      </c>
    </row>
    <row r="2402" spans="1:62" ht="45" x14ac:dyDescent="0.25">
      <c r="A2402" s="12">
        <v>1</v>
      </c>
      <c r="B2402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02" s="11" t="str">
        <f>IFERROR(VLOOKUP(I2402,lvl_1[],2,FALSE),"Нет")</f>
        <v>Общий расчет</v>
      </c>
      <c r="D2402" s="11" t="str">
        <f>IFERROR(VLOOKUP(Rule!J2402,lvl_2[],2,FALSE),"Нет")</f>
        <v>Ци Мень</v>
      </c>
      <c r="E2402" s="11" t="str">
        <f>IFERROR(VLOOKUP(Rule!K2402,lvl_3[],2,FALSE),"Нет")</f>
        <v>Анализ Дворца</v>
      </c>
      <c r="F2402" s="11" t="str">
        <f>IFERROR(INDEX(lvl_4[],MATCH(L2402,lvl_4[ID],0),MATCH(TEXT(K2402,"##0"),lvl_4[#Headers],0)),"Нет")</f>
        <v>Операторы</v>
      </c>
      <c r="G2402" s="11" t="str">
        <f>IFERROR(INDEX(lvl_5[],MATCH(M2402,lvl_5[ID],0),MATCH(_xlfn.CONCAT(TEXT(K2402,"##0"),"_",TEXT(L2402,"##0")),lvl_5[#Headers],0)),"Нет")</f>
        <v>Дух</v>
      </c>
      <c r="H2402" s="11" t="str">
        <f>IFERROR(INDEX(lvl_6[],MATCH(N2402,lvl_6[ID],0),MATCH(_xlfn.CONCAT(K2402,"_",L2402,"_",M2402),lvl_6[#Headers],0)),"Нет")</f>
        <v>Дух. Отношение элемента оператора к элементу сезона</v>
      </c>
      <c r="I2402" s="12">
        <v>1</v>
      </c>
      <c r="J2402" s="12">
        <v>2</v>
      </c>
      <c r="K2402" s="12">
        <v>2</v>
      </c>
      <c r="L2402" s="12">
        <v>3</v>
      </c>
      <c r="M2402" s="12">
        <v>3</v>
      </c>
      <c r="N2402" s="12">
        <v>3</v>
      </c>
      <c r="O2402" s="12">
        <f>COUNTIF($P$2:P2402,P2402)</f>
        <v>9</v>
      </c>
      <c r="P2402" s="12" t="str">
        <f t="shared" si="112"/>
        <v>122030303</v>
      </c>
      <c r="Q2402" s="12" t="str">
        <f t="shared" si="113"/>
        <v>1220303030009</v>
      </c>
      <c r="R2402" s="20" t="s">
        <v>1454</v>
      </c>
      <c r="S2402" s="20" t="s">
        <v>1893</v>
      </c>
      <c r="AD2402" s="12" t="s">
        <v>867</v>
      </c>
      <c r="BF2402" s="12" t="s">
        <v>38</v>
      </c>
      <c r="BG2402" s="21">
        <v>1</v>
      </c>
      <c r="BJ2402" s="12">
        <v>1</v>
      </c>
    </row>
    <row r="2403" spans="1:62" ht="45" x14ac:dyDescent="0.25">
      <c r="A2403" s="12">
        <v>1</v>
      </c>
      <c r="B2403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03" s="11" t="str">
        <f>IFERROR(VLOOKUP(I2403,lvl_1[],2,FALSE),"Нет")</f>
        <v>Общий расчет</v>
      </c>
      <c r="D2403" s="11" t="str">
        <f>IFERROR(VLOOKUP(Rule!J2403,lvl_2[],2,FALSE),"Нет")</f>
        <v>Ци Мень</v>
      </c>
      <c r="E2403" s="11" t="str">
        <f>IFERROR(VLOOKUP(Rule!K2403,lvl_3[],2,FALSE),"Нет")</f>
        <v>Анализ Дворца</v>
      </c>
      <c r="F2403" s="11" t="str">
        <f>IFERROR(INDEX(lvl_4[],MATCH(L2403,lvl_4[ID],0),MATCH(TEXT(K2403,"##0"),lvl_4[#Headers],0)),"Нет")</f>
        <v>Операторы</v>
      </c>
      <c r="G2403" s="11" t="str">
        <f>IFERROR(INDEX(lvl_5[],MATCH(M2403,lvl_5[ID],0),MATCH(_xlfn.CONCAT(TEXT(K2403,"##0"),"_",TEXT(L2403,"##0")),lvl_5[#Headers],0)),"Нет")</f>
        <v>Дух</v>
      </c>
      <c r="H2403" s="11" t="str">
        <f>IFERROR(INDEX(lvl_6[],MATCH(N2403,lvl_6[ID],0),MATCH(_xlfn.CONCAT(K2403,"_",L2403,"_",M2403),lvl_6[#Headers],0)),"Нет")</f>
        <v>Дух. Отношение элемента оператора к элементу сезона</v>
      </c>
      <c r="I2403" s="12">
        <v>1</v>
      </c>
      <c r="J2403" s="12">
        <v>2</v>
      </c>
      <c r="K2403" s="12">
        <v>2</v>
      </c>
      <c r="L2403" s="12">
        <v>3</v>
      </c>
      <c r="M2403" s="12">
        <v>3</v>
      </c>
      <c r="N2403" s="12">
        <v>3</v>
      </c>
      <c r="O2403" s="12">
        <f>COUNTIF($P$2:P2403,P2403)</f>
        <v>10</v>
      </c>
      <c r="P2403" s="12" t="str">
        <f t="shared" si="112"/>
        <v>122030303</v>
      </c>
      <c r="Q2403" s="12" t="str">
        <f t="shared" si="113"/>
        <v>1220303030010</v>
      </c>
      <c r="R2403" s="20" t="s">
        <v>1454</v>
      </c>
      <c r="S2403" s="20" t="s">
        <v>1896</v>
      </c>
      <c r="AD2403" s="12" t="s">
        <v>868</v>
      </c>
      <c r="BF2403" s="12" t="s">
        <v>38</v>
      </c>
      <c r="BG2403" s="21">
        <v>0.9</v>
      </c>
      <c r="BJ2403" s="12">
        <v>1</v>
      </c>
    </row>
    <row r="2404" spans="1:62" ht="45" x14ac:dyDescent="0.25">
      <c r="A2404" s="12">
        <v>1</v>
      </c>
      <c r="B2404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04" s="11" t="str">
        <f>IFERROR(VLOOKUP(I2404,lvl_1[],2,FALSE),"Нет")</f>
        <v>Общий расчет</v>
      </c>
      <c r="D2404" s="11" t="str">
        <f>IFERROR(VLOOKUP(Rule!J2404,lvl_2[],2,FALSE),"Нет")</f>
        <v>Ци Мень</v>
      </c>
      <c r="E2404" s="11" t="str">
        <f>IFERROR(VLOOKUP(Rule!K2404,lvl_3[],2,FALSE),"Нет")</f>
        <v>Анализ Дворца</v>
      </c>
      <c r="F2404" s="11" t="str">
        <f>IFERROR(INDEX(lvl_4[],MATCH(L2404,lvl_4[ID],0),MATCH(TEXT(K2404,"##0"),lvl_4[#Headers],0)),"Нет")</f>
        <v>Операторы</v>
      </c>
      <c r="G2404" s="11" t="str">
        <f>IFERROR(INDEX(lvl_5[],MATCH(M2404,lvl_5[ID],0),MATCH(_xlfn.CONCAT(TEXT(K2404,"##0"),"_",TEXT(L2404,"##0")),lvl_5[#Headers],0)),"Нет")</f>
        <v>Дух</v>
      </c>
      <c r="H2404" s="11" t="str">
        <f>IFERROR(INDEX(lvl_6[],MATCH(N2404,lvl_6[ID],0),MATCH(_xlfn.CONCAT(K2404,"_",L2404,"_",M2404),lvl_6[#Headers],0)),"Нет")</f>
        <v>Дух. Отношение элемента оператора к элементу сезона</v>
      </c>
      <c r="I2404" s="12">
        <v>1</v>
      </c>
      <c r="J2404" s="12">
        <v>2</v>
      </c>
      <c r="K2404" s="12">
        <v>2</v>
      </c>
      <c r="L2404" s="12">
        <v>3</v>
      </c>
      <c r="M2404" s="12">
        <v>3</v>
      </c>
      <c r="N2404" s="12">
        <v>3</v>
      </c>
      <c r="O2404" s="12">
        <f>COUNTIF($P$2:P2404,P2404)</f>
        <v>11</v>
      </c>
      <c r="P2404" s="12" t="str">
        <f t="shared" si="112"/>
        <v>122030303</v>
      </c>
      <c r="Q2404" s="12" t="str">
        <f t="shared" si="113"/>
        <v>1220303030011</v>
      </c>
      <c r="R2404" s="20" t="s">
        <v>1454</v>
      </c>
      <c r="S2404" s="20" t="s">
        <v>1896</v>
      </c>
      <c r="AD2404" s="12" t="s">
        <v>869</v>
      </c>
      <c r="BF2404" s="12" t="s">
        <v>38</v>
      </c>
      <c r="BG2404" s="21">
        <v>0.9</v>
      </c>
      <c r="BJ2404" s="12">
        <v>1</v>
      </c>
    </row>
    <row r="2405" spans="1:62" ht="45" x14ac:dyDescent="0.25">
      <c r="A2405" s="12">
        <v>1</v>
      </c>
      <c r="B2405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05" s="11" t="str">
        <f>IFERROR(VLOOKUP(I2405,lvl_1[],2,FALSE),"Нет")</f>
        <v>Общий расчет</v>
      </c>
      <c r="D2405" s="11" t="str">
        <f>IFERROR(VLOOKUP(Rule!J2405,lvl_2[],2,FALSE),"Нет")</f>
        <v>Ци Мень</v>
      </c>
      <c r="E2405" s="11" t="str">
        <f>IFERROR(VLOOKUP(Rule!K2405,lvl_3[],2,FALSE),"Нет")</f>
        <v>Анализ Дворца</v>
      </c>
      <c r="F2405" s="11" t="str">
        <f>IFERROR(INDEX(lvl_4[],MATCH(L2405,lvl_4[ID],0),MATCH(TEXT(K2405,"##0"),lvl_4[#Headers],0)),"Нет")</f>
        <v>Операторы</v>
      </c>
      <c r="G2405" s="11" t="str">
        <f>IFERROR(INDEX(lvl_5[],MATCH(M2405,lvl_5[ID],0),MATCH(_xlfn.CONCAT(TEXT(K2405,"##0"),"_",TEXT(L2405,"##0")),lvl_5[#Headers],0)),"Нет")</f>
        <v>Дух</v>
      </c>
      <c r="H2405" s="11" t="str">
        <f>IFERROR(INDEX(lvl_6[],MATCH(N2405,lvl_6[ID],0),MATCH(_xlfn.CONCAT(K2405,"_",L2405,"_",M2405),lvl_6[#Headers],0)),"Нет")</f>
        <v>Дух. Отношение элемента оператора к элементу сезона</v>
      </c>
      <c r="I2405" s="12">
        <v>1</v>
      </c>
      <c r="J2405" s="12">
        <v>2</v>
      </c>
      <c r="K2405" s="12">
        <v>2</v>
      </c>
      <c r="L2405" s="12">
        <v>3</v>
      </c>
      <c r="M2405" s="12">
        <v>3</v>
      </c>
      <c r="N2405" s="12">
        <v>3</v>
      </c>
      <c r="O2405" s="12">
        <f>COUNTIF($P$2:P2405,P2405)</f>
        <v>12</v>
      </c>
      <c r="P2405" s="12" t="str">
        <f t="shared" si="112"/>
        <v>122030303</v>
      </c>
      <c r="Q2405" s="12" t="str">
        <f t="shared" si="113"/>
        <v>1220303030012</v>
      </c>
      <c r="R2405" s="20" t="s">
        <v>1454</v>
      </c>
      <c r="S2405" s="20" t="s">
        <v>1893</v>
      </c>
      <c r="AD2405" s="12" t="s">
        <v>870</v>
      </c>
      <c r="BF2405" s="12" t="s">
        <v>38</v>
      </c>
      <c r="BG2405" s="21">
        <v>1</v>
      </c>
      <c r="BJ2405" s="12">
        <v>1</v>
      </c>
    </row>
    <row r="2406" spans="1:62" ht="45" x14ac:dyDescent="0.25">
      <c r="A2406" s="12">
        <v>1</v>
      </c>
      <c r="B2406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06" s="11" t="str">
        <f>IFERROR(VLOOKUP(I2406,lvl_1[],2,FALSE),"Нет")</f>
        <v>Общий расчет</v>
      </c>
      <c r="D2406" s="11" t="str">
        <f>IFERROR(VLOOKUP(Rule!J2406,lvl_2[],2,FALSE),"Нет")</f>
        <v>Ци Мень</v>
      </c>
      <c r="E2406" s="11" t="str">
        <f>IFERROR(VLOOKUP(Rule!K2406,lvl_3[],2,FALSE),"Нет")</f>
        <v>Анализ Дворца</v>
      </c>
      <c r="F2406" s="11" t="str">
        <f>IFERROR(INDEX(lvl_4[],MATCH(L2406,lvl_4[ID],0),MATCH(TEXT(K2406,"##0"),lvl_4[#Headers],0)),"Нет")</f>
        <v>Операторы</v>
      </c>
      <c r="G2406" s="11" t="str">
        <f>IFERROR(INDEX(lvl_5[],MATCH(M2406,lvl_5[ID],0),MATCH(_xlfn.CONCAT(TEXT(K2406,"##0"),"_",TEXT(L2406,"##0")),lvl_5[#Headers],0)),"Нет")</f>
        <v>Дух</v>
      </c>
      <c r="H2406" s="11" t="str">
        <f>IFERROR(INDEX(lvl_6[],MATCH(N2406,lvl_6[ID],0),MATCH(_xlfn.CONCAT(K2406,"_",L2406,"_",M2406),lvl_6[#Headers],0)),"Нет")</f>
        <v>Дух. Отношение элемента оператора к элементу сезона</v>
      </c>
      <c r="I2406" s="12">
        <v>1</v>
      </c>
      <c r="J2406" s="12">
        <v>2</v>
      </c>
      <c r="K2406" s="12">
        <v>2</v>
      </c>
      <c r="L2406" s="12">
        <v>3</v>
      </c>
      <c r="M2406" s="12">
        <v>3</v>
      </c>
      <c r="N2406" s="12">
        <v>3</v>
      </c>
      <c r="O2406" s="12">
        <f>COUNTIF($P$2:P2406,P2406)</f>
        <v>13</v>
      </c>
      <c r="P2406" s="12" t="str">
        <f t="shared" si="112"/>
        <v>122030303</v>
      </c>
      <c r="Q2406" s="12" t="str">
        <f t="shared" si="113"/>
        <v>1220303030013</v>
      </c>
      <c r="R2406" s="20" t="s">
        <v>1454</v>
      </c>
      <c r="S2406" s="20" t="s">
        <v>1897</v>
      </c>
      <c r="AD2406" s="12" t="s">
        <v>859</v>
      </c>
      <c r="BF2406" s="12" t="s">
        <v>41</v>
      </c>
      <c r="BG2406" s="21">
        <v>0.5</v>
      </c>
      <c r="BJ2406" s="12">
        <v>1</v>
      </c>
    </row>
    <row r="2407" spans="1:62" ht="45" x14ac:dyDescent="0.25">
      <c r="A2407" s="12">
        <v>1</v>
      </c>
      <c r="B2407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07" s="11" t="str">
        <f>IFERROR(VLOOKUP(I2407,lvl_1[],2,FALSE),"Нет")</f>
        <v>Общий расчет</v>
      </c>
      <c r="D2407" s="11" t="str">
        <f>IFERROR(VLOOKUP(Rule!J2407,lvl_2[],2,FALSE),"Нет")</f>
        <v>Ци Мень</v>
      </c>
      <c r="E2407" s="11" t="str">
        <f>IFERROR(VLOOKUP(Rule!K2407,lvl_3[],2,FALSE),"Нет")</f>
        <v>Анализ Дворца</v>
      </c>
      <c r="F2407" s="11" t="str">
        <f>IFERROR(INDEX(lvl_4[],MATCH(L2407,lvl_4[ID],0),MATCH(TEXT(K2407,"##0"),lvl_4[#Headers],0)),"Нет")</f>
        <v>Операторы</v>
      </c>
      <c r="G2407" s="11" t="str">
        <f>IFERROR(INDEX(lvl_5[],MATCH(M2407,lvl_5[ID],0),MATCH(_xlfn.CONCAT(TEXT(K2407,"##0"),"_",TEXT(L2407,"##0")),lvl_5[#Headers],0)),"Нет")</f>
        <v>Дух</v>
      </c>
      <c r="H2407" s="11" t="str">
        <f>IFERROR(INDEX(lvl_6[],MATCH(N2407,lvl_6[ID],0),MATCH(_xlfn.CONCAT(K2407,"_",L2407,"_",M2407),lvl_6[#Headers],0)),"Нет")</f>
        <v>Дух. Отношение элемента оператора к элементу сезона</v>
      </c>
      <c r="I2407" s="12">
        <v>1</v>
      </c>
      <c r="J2407" s="12">
        <v>2</v>
      </c>
      <c r="K2407" s="12">
        <v>2</v>
      </c>
      <c r="L2407" s="12">
        <v>3</v>
      </c>
      <c r="M2407" s="12">
        <v>3</v>
      </c>
      <c r="N2407" s="12">
        <v>3</v>
      </c>
      <c r="O2407" s="12">
        <f>COUNTIF($P$2:P2407,P2407)</f>
        <v>14</v>
      </c>
      <c r="P2407" s="12" t="str">
        <f t="shared" si="112"/>
        <v>122030303</v>
      </c>
      <c r="Q2407" s="12" t="str">
        <f t="shared" si="113"/>
        <v>1220303030014</v>
      </c>
      <c r="R2407" s="20" t="s">
        <v>1454</v>
      </c>
      <c r="S2407" s="20" t="s">
        <v>1897</v>
      </c>
      <c r="AD2407" s="12" t="s">
        <v>860</v>
      </c>
      <c r="BF2407" s="12" t="s">
        <v>41</v>
      </c>
      <c r="BG2407" s="21">
        <v>0.5</v>
      </c>
      <c r="BJ2407" s="12">
        <v>1</v>
      </c>
    </row>
    <row r="2408" spans="1:62" ht="45" x14ac:dyDescent="0.25">
      <c r="A2408" s="12">
        <v>1</v>
      </c>
      <c r="B2408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08" s="11" t="str">
        <f>IFERROR(VLOOKUP(I2408,lvl_1[],2,FALSE),"Нет")</f>
        <v>Общий расчет</v>
      </c>
      <c r="D2408" s="11" t="str">
        <f>IFERROR(VLOOKUP(Rule!J2408,lvl_2[],2,FALSE),"Нет")</f>
        <v>Ци Мень</v>
      </c>
      <c r="E2408" s="11" t="str">
        <f>IFERROR(VLOOKUP(Rule!K2408,lvl_3[],2,FALSE),"Нет")</f>
        <v>Анализ Дворца</v>
      </c>
      <c r="F2408" s="11" t="str">
        <f>IFERROR(INDEX(lvl_4[],MATCH(L2408,lvl_4[ID],0),MATCH(TEXT(K2408,"##0"),lvl_4[#Headers],0)),"Нет")</f>
        <v>Операторы</v>
      </c>
      <c r="G2408" s="11" t="str">
        <f>IFERROR(INDEX(lvl_5[],MATCH(M2408,lvl_5[ID],0),MATCH(_xlfn.CONCAT(TEXT(K2408,"##0"),"_",TEXT(L2408,"##0")),lvl_5[#Headers],0)),"Нет")</f>
        <v>Дух</v>
      </c>
      <c r="H2408" s="11" t="str">
        <f>IFERROR(INDEX(lvl_6[],MATCH(N2408,lvl_6[ID],0),MATCH(_xlfn.CONCAT(K2408,"_",L2408,"_",M2408),lvl_6[#Headers],0)),"Нет")</f>
        <v>Дух. Отношение элемента оператора к элементу сезона</v>
      </c>
      <c r="I2408" s="12">
        <v>1</v>
      </c>
      <c r="J2408" s="12">
        <v>2</v>
      </c>
      <c r="K2408" s="12">
        <v>2</v>
      </c>
      <c r="L2408" s="12">
        <v>3</v>
      </c>
      <c r="M2408" s="12">
        <v>3</v>
      </c>
      <c r="N2408" s="12">
        <v>3</v>
      </c>
      <c r="O2408" s="12">
        <f>COUNTIF($P$2:P2408,P2408)</f>
        <v>15</v>
      </c>
      <c r="P2408" s="12" t="str">
        <f t="shared" si="112"/>
        <v>122030303</v>
      </c>
      <c r="Q2408" s="12" t="str">
        <f t="shared" si="113"/>
        <v>1220303030015</v>
      </c>
      <c r="R2408" s="20" t="s">
        <v>1454</v>
      </c>
      <c r="S2408" s="20" t="s">
        <v>1898</v>
      </c>
      <c r="AD2408" s="12" t="s">
        <v>861</v>
      </c>
      <c r="BF2408" s="12" t="s">
        <v>41</v>
      </c>
      <c r="BG2408" s="21">
        <v>1</v>
      </c>
      <c r="BJ2408" s="12">
        <v>1</v>
      </c>
    </row>
    <row r="2409" spans="1:62" ht="45" x14ac:dyDescent="0.25">
      <c r="A2409" s="12">
        <v>1</v>
      </c>
      <c r="B2409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09" s="11" t="str">
        <f>IFERROR(VLOOKUP(I2409,lvl_1[],2,FALSE),"Нет")</f>
        <v>Общий расчет</v>
      </c>
      <c r="D2409" s="11" t="str">
        <f>IFERROR(VLOOKUP(Rule!J2409,lvl_2[],2,FALSE),"Нет")</f>
        <v>Ци Мень</v>
      </c>
      <c r="E2409" s="11" t="str">
        <f>IFERROR(VLOOKUP(Rule!K2409,lvl_3[],2,FALSE),"Нет")</f>
        <v>Анализ Дворца</v>
      </c>
      <c r="F2409" s="11" t="str">
        <f>IFERROR(INDEX(lvl_4[],MATCH(L2409,lvl_4[ID],0),MATCH(TEXT(K2409,"##0"),lvl_4[#Headers],0)),"Нет")</f>
        <v>Операторы</v>
      </c>
      <c r="G2409" s="11" t="str">
        <f>IFERROR(INDEX(lvl_5[],MATCH(M2409,lvl_5[ID],0),MATCH(_xlfn.CONCAT(TEXT(K2409,"##0"),"_",TEXT(L2409,"##0")),lvl_5[#Headers],0)),"Нет")</f>
        <v>Дух</v>
      </c>
      <c r="H2409" s="11" t="str">
        <f>IFERROR(INDEX(lvl_6[],MATCH(N2409,lvl_6[ID],0),MATCH(_xlfn.CONCAT(K2409,"_",L2409,"_",M2409),lvl_6[#Headers],0)),"Нет")</f>
        <v>Дух. Отношение элемента оператора к элементу сезона</v>
      </c>
      <c r="I2409" s="12">
        <v>1</v>
      </c>
      <c r="J2409" s="12">
        <v>2</v>
      </c>
      <c r="K2409" s="12">
        <v>2</v>
      </c>
      <c r="L2409" s="12">
        <v>3</v>
      </c>
      <c r="M2409" s="12">
        <v>3</v>
      </c>
      <c r="N2409" s="12">
        <v>3</v>
      </c>
      <c r="O2409" s="12">
        <f>COUNTIF($P$2:P2409,P2409)</f>
        <v>16</v>
      </c>
      <c r="P2409" s="12" t="str">
        <f t="shared" si="112"/>
        <v>122030303</v>
      </c>
      <c r="Q2409" s="12" t="str">
        <f t="shared" si="113"/>
        <v>1220303030016</v>
      </c>
      <c r="R2409" s="20" t="s">
        <v>1454</v>
      </c>
      <c r="S2409" s="20" t="s">
        <v>1899</v>
      </c>
      <c r="AD2409" s="12" t="s">
        <v>862</v>
      </c>
      <c r="BF2409" s="12" t="s">
        <v>41</v>
      </c>
      <c r="BG2409" s="21">
        <v>1</v>
      </c>
      <c r="BJ2409" s="12">
        <v>1</v>
      </c>
    </row>
    <row r="2410" spans="1:62" ht="45" x14ac:dyDescent="0.25">
      <c r="A2410" s="12">
        <v>1</v>
      </c>
      <c r="B2410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10" s="11" t="str">
        <f>IFERROR(VLOOKUP(I2410,lvl_1[],2,FALSE),"Нет")</f>
        <v>Общий расчет</v>
      </c>
      <c r="D2410" s="11" t="str">
        <f>IFERROR(VLOOKUP(Rule!J2410,lvl_2[],2,FALSE),"Нет")</f>
        <v>Ци Мень</v>
      </c>
      <c r="E2410" s="11" t="str">
        <f>IFERROR(VLOOKUP(Rule!K2410,lvl_3[],2,FALSE),"Нет")</f>
        <v>Анализ Дворца</v>
      </c>
      <c r="F2410" s="11" t="str">
        <f>IFERROR(INDEX(lvl_4[],MATCH(L2410,lvl_4[ID],0),MATCH(TEXT(K2410,"##0"),lvl_4[#Headers],0)),"Нет")</f>
        <v>Операторы</v>
      </c>
      <c r="G2410" s="11" t="str">
        <f>IFERROR(INDEX(lvl_5[],MATCH(M2410,lvl_5[ID],0),MATCH(_xlfn.CONCAT(TEXT(K2410,"##0"),"_",TEXT(L2410,"##0")),lvl_5[#Headers],0)),"Нет")</f>
        <v>Дух</v>
      </c>
      <c r="H2410" s="11" t="str">
        <f>IFERROR(INDEX(lvl_6[],MATCH(N2410,lvl_6[ID],0),MATCH(_xlfn.CONCAT(K2410,"_",L2410,"_",M2410),lvl_6[#Headers],0)),"Нет")</f>
        <v>Дух. Отношение элемента оператора к элементу сезона</v>
      </c>
      <c r="I2410" s="12">
        <v>1</v>
      </c>
      <c r="J2410" s="12">
        <v>2</v>
      </c>
      <c r="K2410" s="12">
        <v>2</v>
      </c>
      <c r="L2410" s="12">
        <v>3</v>
      </c>
      <c r="M2410" s="12">
        <v>3</v>
      </c>
      <c r="N2410" s="12">
        <v>3</v>
      </c>
      <c r="O2410" s="12">
        <f>COUNTIF($P$2:P2410,P2410)</f>
        <v>17</v>
      </c>
      <c r="P2410" s="12" t="str">
        <f t="shared" si="112"/>
        <v>122030303</v>
      </c>
      <c r="Q2410" s="12" t="str">
        <f t="shared" si="113"/>
        <v>1220303030017</v>
      </c>
      <c r="R2410" s="20" t="s">
        <v>1454</v>
      </c>
      <c r="S2410" s="20" t="s">
        <v>1899</v>
      </c>
      <c r="AD2410" s="12" t="s">
        <v>863</v>
      </c>
      <c r="BF2410" s="12" t="s">
        <v>41</v>
      </c>
      <c r="BG2410" s="21">
        <v>1</v>
      </c>
      <c r="BJ2410" s="12">
        <v>1</v>
      </c>
    </row>
    <row r="2411" spans="1:62" ht="45" x14ac:dyDescent="0.25">
      <c r="A2411" s="12">
        <v>1</v>
      </c>
      <c r="B2411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11" s="11" t="str">
        <f>IFERROR(VLOOKUP(I2411,lvl_1[],2,FALSE),"Нет")</f>
        <v>Общий расчет</v>
      </c>
      <c r="D2411" s="11" t="str">
        <f>IFERROR(VLOOKUP(Rule!J2411,lvl_2[],2,FALSE),"Нет")</f>
        <v>Ци Мень</v>
      </c>
      <c r="E2411" s="11" t="str">
        <f>IFERROR(VLOOKUP(Rule!K2411,lvl_3[],2,FALSE),"Нет")</f>
        <v>Анализ Дворца</v>
      </c>
      <c r="F2411" s="11" t="str">
        <f>IFERROR(INDEX(lvl_4[],MATCH(L2411,lvl_4[ID],0),MATCH(TEXT(K2411,"##0"),lvl_4[#Headers],0)),"Нет")</f>
        <v>Операторы</v>
      </c>
      <c r="G2411" s="11" t="str">
        <f>IFERROR(INDEX(lvl_5[],MATCH(M2411,lvl_5[ID],0),MATCH(_xlfn.CONCAT(TEXT(K2411,"##0"),"_",TEXT(L2411,"##0")),lvl_5[#Headers],0)),"Нет")</f>
        <v>Дух</v>
      </c>
      <c r="H2411" s="11" t="str">
        <f>IFERROR(INDEX(lvl_6[],MATCH(N2411,lvl_6[ID],0),MATCH(_xlfn.CONCAT(K2411,"_",L2411,"_",M2411),lvl_6[#Headers],0)),"Нет")</f>
        <v>Дух. Отношение элемента оператора к элементу сезона</v>
      </c>
      <c r="I2411" s="12">
        <v>1</v>
      </c>
      <c r="J2411" s="12">
        <v>2</v>
      </c>
      <c r="K2411" s="12">
        <v>2</v>
      </c>
      <c r="L2411" s="12">
        <v>3</v>
      </c>
      <c r="M2411" s="12">
        <v>3</v>
      </c>
      <c r="N2411" s="12">
        <v>3</v>
      </c>
      <c r="O2411" s="12">
        <f>COUNTIF($P$2:P2411,P2411)</f>
        <v>18</v>
      </c>
      <c r="P2411" s="12" t="str">
        <f t="shared" si="112"/>
        <v>122030303</v>
      </c>
      <c r="Q2411" s="12" t="str">
        <f t="shared" si="113"/>
        <v>1220303030018</v>
      </c>
      <c r="R2411" s="20" t="s">
        <v>1454</v>
      </c>
      <c r="S2411" s="20" t="s">
        <v>1898</v>
      </c>
      <c r="AD2411" s="12" t="s">
        <v>864</v>
      </c>
      <c r="BF2411" s="12" t="s">
        <v>41</v>
      </c>
      <c r="BG2411" s="21">
        <v>1</v>
      </c>
      <c r="BJ2411" s="12">
        <v>1</v>
      </c>
    </row>
    <row r="2412" spans="1:62" ht="45" x14ac:dyDescent="0.25">
      <c r="A2412" s="12">
        <v>1</v>
      </c>
      <c r="B2412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12" s="11" t="str">
        <f>IFERROR(VLOOKUP(I2412,lvl_1[],2,FALSE),"Нет")</f>
        <v>Общий расчет</v>
      </c>
      <c r="D2412" s="11" t="str">
        <f>IFERROR(VLOOKUP(Rule!J2412,lvl_2[],2,FALSE),"Нет")</f>
        <v>Ци Мень</v>
      </c>
      <c r="E2412" s="11" t="str">
        <f>IFERROR(VLOOKUP(Rule!K2412,lvl_3[],2,FALSE),"Нет")</f>
        <v>Анализ Дворца</v>
      </c>
      <c r="F2412" s="11" t="str">
        <f>IFERROR(INDEX(lvl_4[],MATCH(L2412,lvl_4[ID],0),MATCH(TEXT(K2412,"##0"),lvl_4[#Headers],0)),"Нет")</f>
        <v>Операторы</v>
      </c>
      <c r="G2412" s="11" t="str">
        <f>IFERROR(INDEX(lvl_5[],MATCH(M2412,lvl_5[ID],0),MATCH(_xlfn.CONCAT(TEXT(K2412,"##0"),"_",TEXT(L2412,"##0")),lvl_5[#Headers],0)),"Нет")</f>
        <v>Дух</v>
      </c>
      <c r="H2412" s="11" t="str">
        <f>IFERROR(INDEX(lvl_6[],MATCH(N2412,lvl_6[ID],0),MATCH(_xlfn.CONCAT(K2412,"_",L2412,"_",M2412),lvl_6[#Headers],0)),"Нет")</f>
        <v>Дух. Отношение элемента оператора к элементу сезона</v>
      </c>
      <c r="I2412" s="12">
        <v>1</v>
      </c>
      <c r="J2412" s="12">
        <v>2</v>
      </c>
      <c r="K2412" s="12">
        <v>2</v>
      </c>
      <c r="L2412" s="12">
        <v>3</v>
      </c>
      <c r="M2412" s="12">
        <v>3</v>
      </c>
      <c r="N2412" s="12">
        <v>3</v>
      </c>
      <c r="O2412" s="12">
        <f>COUNTIF($P$2:P2412,P2412)</f>
        <v>19</v>
      </c>
      <c r="P2412" s="12" t="str">
        <f t="shared" si="112"/>
        <v>122030303</v>
      </c>
      <c r="Q2412" s="12" t="str">
        <f t="shared" si="113"/>
        <v>1220303030019</v>
      </c>
      <c r="R2412" s="20" t="s">
        <v>1454</v>
      </c>
      <c r="S2412" s="20" t="s">
        <v>1900</v>
      </c>
      <c r="AD2412" s="12" t="s">
        <v>865</v>
      </c>
      <c r="BF2412" s="12" t="s">
        <v>41</v>
      </c>
      <c r="BG2412" s="21">
        <v>0.9</v>
      </c>
      <c r="BJ2412" s="12">
        <v>1</v>
      </c>
    </row>
    <row r="2413" spans="1:62" ht="45" x14ac:dyDescent="0.25">
      <c r="A2413" s="12">
        <v>1</v>
      </c>
      <c r="B2413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13" s="11" t="str">
        <f>IFERROR(VLOOKUP(I2413,lvl_1[],2,FALSE),"Нет")</f>
        <v>Общий расчет</v>
      </c>
      <c r="D2413" s="11" t="str">
        <f>IFERROR(VLOOKUP(Rule!J2413,lvl_2[],2,FALSE),"Нет")</f>
        <v>Ци Мень</v>
      </c>
      <c r="E2413" s="11" t="str">
        <f>IFERROR(VLOOKUP(Rule!K2413,lvl_3[],2,FALSE),"Нет")</f>
        <v>Анализ Дворца</v>
      </c>
      <c r="F2413" s="11" t="str">
        <f>IFERROR(INDEX(lvl_4[],MATCH(L2413,lvl_4[ID],0),MATCH(TEXT(K2413,"##0"),lvl_4[#Headers],0)),"Нет")</f>
        <v>Операторы</v>
      </c>
      <c r="G2413" s="11" t="str">
        <f>IFERROR(INDEX(lvl_5[],MATCH(M2413,lvl_5[ID],0),MATCH(_xlfn.CONCAT(TEXT(K2413,"##0"),"_",TEXT(L2413,"##0")),lvl_5[#Headers],0)),"Нет")</f>
        <v>Дух</v>
      </c>
      <c r="H2413" s="11" t="str">
        <f>IFERROR(INDEX(lvl_6[],MATCH(N2413,lvl_6[ID],0),MATCH(_xlfn.CONCAT(K2413,"_",L2413,"_",M2413),lvl_6[#Headers],0)),"Нет")</f>
        <v>Дух. Отношение элемента оператора к элементу сезона</v>
      </c>
      <c r="I2413" s="12">
        <v>1</v>
      </c>
      <c r="J2413" s="12">
        <v>2</v>
      </c>
      <c r="K2413" s="12">
        <v>2</v>
      </c>
      <c r="L2413" s="12">
        <v>3</v>
      </c>
      <c r="M2413" s="12">
        <v>3</v>
      </c>
      <c r="N2413" s="12">
        <v>3</v>
      </c>
      <c r="O2413" s="12">
        <f>COUNTIF($P$2:P2413,P2413)</f>
        <v>20</v>
      </c>
      <c r="P2413" s="12" t="str">
        <f t="shared" si="112"/>
        <v>122030303</v>
      </c>
      <c r="Q2413" s="12" t="str">
        <f t="shared" si="113"/>
        <v>1220303030020</v>
      </c>
      <c r="R2413" s="20" t="s">
        <v>1454</v>
      </c>
      <c r="S2413" s="20" t="s">
        <v>1900</v>
      </c>
      <c r="AD2413" s="12" t="s">
        <v>866</v>
      </c>
      <c r="BF2413" s="12" t="s">
        <v>41</v>
      </c>
      <c r="BG2413" s="21">
        <v>0.9</v>
      </c>
      <c r="BJ2413" s="12">
        <v>1</v>
      </c>
    </row>
    <row r="2414" spans="1:62" ht="45" x14ac:dyDescent="0.25">
      <c r="A2414" s="12">
        <v>1</v>
      </c>
      <c r="B2414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14" s="11" t="str">
        <f>IFERROR(VLOOKUP(I2414,lvl_1[],2,FALSE),"Нет")</f>
        <v>Общий расчет</v>
      </c>
      <c r="D2414" s="11" t="str">
        <f>IFERROR(VLOOKUP(Rule!J2414,lvl_2[],2,FALSE),"Нет")</f>
        <v>Ци Мень</v>
      </c>
      <c r="E2414" s="11" t="str">
        <f>IFERROR(VLOOKUP(Rule!K2414,lvl_3[],2,FALSE),"Нет")</f>
        <v>Анализ Дворца</v>
      </c>
      <c r="F2414" s="11" t="str">
        <f>IFERROR(INDEX(lvl_4[],MATCH(L2414,lvl_4[ID],0),MATCH(TEXT(K2414,"##0"),lvl_4[#Headers],0)),"Нет")</f>
        <v>Операторы</v>
      </c>
      <c r="G2414" s="11" t="str">
        <f>IFERROR(INDEX(lvl_5[],MATCH(M2414,lvl_5[ID],0),MATCH(_xlfn.CONCAT(TEXT(K2414,"##0"),"_",TEXT(L2414,"##0")),lvl_5[#Headers],0)),"Нет")</f>
        <v>Дух</v>
      </c>
      <c r="H2414" s="11" t="str">
        <f>IFERROR(INDEX(lvl_6[],MATCH(N2414,lvl_6[ID],0),MATCH(_xlfn.CONCAT(K2414,"_",L2414,"_",M2414),lvl_6[#Headers],0)),"Нет")</f>
        <v>Дух. Отношение элемента оператора к элементу сезона</v>
      </c>
      <c r="I2414" s="12">
        <v>1</v>
      </c>
      <c r="J2414" s="12">
        <v>2</v>
      </c>
      <c r="K2414" s="12">
        <v>2</v>
      </c>
      <c r="L2414" s="12">
        <v>3</v>
      </c>
      <c r="M2414" s="12">
        <v>3</v>
      </c>
      <c r="N2414" s="12">
        <v>3</v>
      </c>
      <c r="O2414" s="12">
        <f>COUNTIF($P$2:P2414,P2414)</f>
        <v>21</v>
      </c>
      <c r="P2414" s="12" t="str">
        <f t="shared" si="112"/>
        <v>122030303</v>
      </c>
      <c r="Q2414" s="12" t="str">
        <f t="shared" si="113"/>
        <v>1220303030021</v>
      </c>
      <c r="R2414" s="20" t="s">
        <v>1454</v>
      </c>
      <c r="S2414" s="20" t="s">
        <v>1898</v>
      </c>
      <c r="AD2414" s="12" t="s">
        <v>867</v>
      </c>
      <c r="BF2414" s="12" t="s">
        <v>41</v>
      </c>
      <c r="BG2414" s="21">
        <v>1</v>
      </c>
      <c r="BJ2414" s="12">
        <v>1</v>
      </c>
    </row>
    <row r="2415" spans="1:62" ht="45" x14ac:dyDescent="0.25">
      <c r="A2415" s="12">
        <v>1</v>
      </c>
      <c r="B2415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15" s="11" t="str">
        <f>IFERROR(VLOOKUP(I2415,lvl_1[],2,FALSE),"Нет")</f>
        <v>Общий расчет</v>
      </c>
      <c r="D2415" s="11" t="str">
        <f>IFERROR(VLOOKUP(Rule!J2415,lvl_2[],2,FALSE),"Нет")</f>
        <v>Ци Мень</v>
      </c>
      <c r="E2415" s="11" t="str">
        <f>IFERROR(VLOOKUP(Rule!K2415,lvl_3[],2,FALSE),"Нет")</f>
        <v>Анализ Дворца</v>
      </c>
      <c r="F2415" s="11" t="str">
        <f>IFERROR(INDEX(lvl_4[],MATCH(L2415,lvl_4[ID],0),MATCH(TEXT(K2415,"##0"),lvl_4[#Headers],0)),"Нет")</f>
        <v>Операторы</v>
      </c>
      <c r="G2415" s="11" t="str">
        <f>IFERROR(INDEX(lvl_5[],MATCH(M2415,lvl_5[ID],0),MATCH(_xlfn.CONCAT(TEXT(K2415,"##0"),"_",TEXT(L2415,"##0")),lvl_5[#Headers],0)),"Нет")</f>
        <v>Дух</v>
      </c>
      <c r="H2415" s="11" t="str">
        <f>IFERROR(INDEX(lvl_6[],MATCH(N2415,lvl_6[ID],0),MATCH(_xlfn.CONCAT(K2415,"_",L2415,"_",M2415),lvl_6[#Headers],0)),"Нет")</f>
        <v>Дух. Отношение элемента оператора к элементу сезона</v>
      </c>
      <c r="I2415" s="12">
        <v>1</v>
      </c>
      <c r="J2415" s="12">
        <v>2</v>
      </c>
      <c r="K2415" s="12">
        <v>2</v>
      </c>
      <c r="L2415" s="12">
        <v>3</v>
      </c>
      <c r="M2415" s="12">
        <v>3</v>
      </c>
      <c r="N2415" s="12">
        <v>3</v>
      </c>
      <c r="O2415" s="12">
        <f>COUNTIF($P$2:P2415,P2415)</f>
        <v>22</v>
      </c>
      <c r="P2415" s="12" t="str">
        <f t="shared" si="112"/>
        <v>122030303</v>
      </c>
      <c r="Q2415" s="12" t="str">
        <f t="shared" si="113"/>
        <v>1220303030022</v>
      </c>
      <c r="R2415" s="20" t="s">
        <v>1454</v>
      </c>
      <c r="S2415" s="20" t="s">
        <v>1901</v>
      </c>
      <c r="AD2415" s="12" t="s">
        <v>868</v>
      </c>
      <c r="BF2415" s="12" t="s">
        <v>41</v>
      </c>
      <c r="BG2415" s="21">
        <v>0</v>
      </c>
      <c r="BJ2415" s="12">
        <v>1</v>
      </c>
    </row>
    <row r="2416" spans="1:62" ht="45" x14ac:dyDescent="0.25">
      <c r="A2416" s="12">
        <v>1</v>
      </c>
      <c r="B2416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16" s="11" t="str">
        <f>IFERROR(VLOOKUP(I2416,lvl_1[],2,FALSE),"Нет")</f>
        <v>Общий расчет</v>
      </c>
      <c r="D2416" s="11" t="str">
        <f>IFERROR(VLOOKUP(Rule!J2416,lvl_2[],2,FALSE),"Нет")</f>
        <v>Ци Мень</v>
      </c>
      <c r="E2416" s="11" t="str">
        <f>IFERROR(VLOOKUP(Rule!K2416,lvl_3[],2,FALSE),"Нет")</f>
        <v>Анализ Дворца</v>
      </c>
      <c r="F2416" s="11" t="str">
        <f>IFERROR(INDEX(lvl_4[],MATCH(L2416,lvl_4[ID],0),MATCH(TEXT(K2416,"##0"),lvl_4[#Headers],0)),"Нет")</f>
        <v>Операторы</v>
      </c>
      <c r="G2416" s="11" t="str">
        <f>IFERROR(INDEX(lvl_5[],MATCH(M2416,lvl_5[ID],0),MATCH(_xlfn.CONCAT(TEXT(K2416,"##0"),"_",TEXT(L2416,"##0")),lvl_5[#Headers],0)),"Нет")</f>
        <v>Дух</v>
      </c>
      <c r="H2416" s="11" t="str">
        <f>IFERROR(INDEX(lvl_6[],MATCH(N2416,lvl_6[ID],0),MATCH(_xlfn.CONCAT(K2416,"_",L2416,"_",M2416),lvl_6[#Headers],0)),"Нет")</f>
        <v>Дух. Отношение элемента оператора к элементу сезона</v>
      </c>
      <c r="I2416" s="12">
        <v>1</v>
      </c>
      <c r="J2416" s="12">
        <v>2</v>
      </c>
      <c r="K2416" s="12">
        <v>2</v>
      </c>
      <c r="L2416" s="12">
        <v>3</v>
      </c>
      <c r="M2416" s="12">
        <v>3</v>
      </c>
      <c r="N2416" s="12">
        <v>3</v>
      </c>
      <c r="O2416" s="12">
        <f>COUNTIF($P$2:P2416,P2416)</f>
        <v>23</v>
      </c>
      <c r="P2416" s="12" t="str">
        <f t="shared" si="112"/>
        <v>122030303</v>
      </c>
      <c r="Q2416" s="12" t="str">
        <f t="shared" si="113"/>
        <v>1220303030023</v>
      </c>
      <c r="R2416" s="20" t="s">
        <v>1454</v>
      </c>
      <c r="S2416" s="20" t="s">
        <v>1901</v>
      </c>
      <c r="AD2416" s="12" t="s">
        <v>869</v>
      </c>
      <c r="BF2416" s="12" t="s">
        <v>41</v>
      </c>
      <c r="BG2416" s="21">
        <v>0</v>
      </c>
      <c r="BJ2416" s="12">
        <v>1</v>
      </c>
    </row>
    <row r="2417" spans="1:62" ht="45" x14ac:dyDescent="0.25">
      <c r="A2417" s="12">
        <v>1</v>
      </c>
      <c r="B2417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17" s="11" t="str">
        <f>IFERROR(VLOOKUP(I2417,lvl_1[],2,FALSE),"Нет")</f>
        <v>Общий расчет</v>
      </c>
      <c r="D2417" s="11" t="str">
        <f>IFERROR(VLOOKUP(Rule!J2417,lvl_2[],2,FALSE),"Нет")</f>
        <v>Ци Мень</v>
      </c>
      <c r="E2417" s="11" t="str">
        <f>IFERROR(VLOOKUP(Rule!K2417,lvl_3[],2,FALSE),"Нет")</f>
        <v>Анализ Дворца</v>
      </c>
      <c r="F2417" s="11" t="str">
        <f>IFERROR(INDEX(lvl_4[],MATCH(L2417,lvl_4[ID],0),MATCH(TEXT(K2417,"##0"),lvl_4[#Headers],0)),"Нет")</f>
        <v>Операторы</v>
      </c>
      <c r="G2417" s="11" t="str">
        <f>IFERROR(INDEX(lvl_5[],MATCH(M2417,lvl_5[ID],0),MATCH(_xlfn.CONCAT(TEXT(K2417,"##0"),"_",TEXT(L2417,"##0")),lvl_5[#Headers],0)),"Нет")</f>
        <v>Дух</v>
      </c>
      <c r="H2417" s="11" t="str">
        <f>IFERROR(INDEX(lvl_6[],MATCH(N2417,lvl_6[ID],0),MATCH(_xlfn.CONCAT(K2417,"_",L2417,"_",M2417),lvl_6[#Headers],0)),"Нет")</f>
        <v>Дух. Отношение элемента оператора к элементу сезона</v>
      </c>
      <c r="I2417" s="12">
        <v>1</v>
      </c>
      <c r="J2417" s="12">
        <v>2</v>
      </c>
      <c r="K2417" s="12">
        <v>2</v>
      </c>
      <c r="L2417" s="12">
        <v>3</v>
      </c>
      <c r="M2417" s="12">
        <v>3</v>
      </c>
      <c r="N2417" s="12">
        <v>3</v>
      </c>
      <c r="O2417" s="12">
        <f>COUNTIF($P$2:P2417,P2417)</f>
        <v>24</v>
      </c>
      <c r="P2417" s="12" t="str">
        <f t="shared" si="112"/>
        <v>122030303</v>
      </c>
      <c r="Q2417" s="12" t="str">
        <f t="shared" si="113"/>
        <v>1220303030024</v>
      </c>
      <c r="R2417" s="20" t="s">
        <v>1454</v>
      </c>
      <c r="S2417" s="20" t="s">
        <v>1898</v>
      </c>
      <c r="AD2417" s="12" t="s">
        <v>870</v>
      </c>
      <c r="BF2417" s="12" t="s">
        <v>41</v>
      </c>
      <c r="BG2417" s="21">
        <v>1</v>
      </c>
      <c r="BJ2417" s="12">
        <v>1</v>
      </c>
    </row>
    <row r="2418" spans="1:62" ht="45" x14ac:dyDescent="0.25">
      <c r="A2418" s="12">
        <v>1</v>
      </c>
      <c r="B2418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18" s="11" t="str">
        <f>IFERROR(VLOOKUP(I2418,lvl_1[],2,FALSE),"Нет")</f>
        <v>Общий расчет</v>
      </c>
      <c r="D2418" s="11" t="str">
        <f>IFERROR(VLOOKUP(Rule!J2418,lvl_2[],2,FALSE),"Нет")</f>
        <v>Ци Мень</v>
      </c>
      <c r="E2418" s="11" t="str">
        <f>IFERROR(VLOOKUP(Rule!K2418,lvl_3[],2,FALSE),"Нет")</f>
        <v>Анализ Дворца</v>
      </c>
      <c r="F2418" s="11" t="str">
        <f>IFERROR(INDEX(lvl_4[],MATCH(L2418,lvl_4[ID],0),MATCH(TEXT(K2418,"##0"),lvl_4[#Headers],0)),"Нет")</f>
        <v>Операторы</v>
      </c>
      <c r="G2418" s="11" t="str">
        <f>IFERROR(INDEX(lvl_5[],MATCH(M2418,lvl_5[ID],0),MATCH(_xlfn.CONCAT(TEXT(K2418,"##0"),"_",TEXT(L2418,"##0")),lvl_5[#Headers],0)),"Нет")</f>
        <v>Дух</v>
      </c>
      <c r="H2418" s="11" t="str">
        <f>IFERROR(INDEX(lvl_6[],MATCH(N2418,lvl_6[ID],0),MATCH(_xlfn.CONCAT(K2418,"_",L2418,"_",M2418),lvl_6[#Headers],0)),"Нет")</f>
        <v>Дух. Отношение элемента оператора к элементу сезона</v>
      </c>
      <c r="I2418" s="12">
        <v>1</v>
      </c>
      <c r="J2418" s="12">
        <v>2</v>
      </c>
      <c r="K2418" s="12">
        <v>2</v>
      </c>
      <c r="L2418" s="12">
        <v>3</v>
      </c>
      <c r="M2418" s="12">
        <v>3</v>
      </c>
      <c r="N2418" s="12">
        <v>3</v>
      </c>
      <c r="O2418" s="12">
        <f>COUNTIF($P$2:P2418,P2418)</f>
        <v>25</v>
      </c>
      <c r="P2418" s="12" t="str">
        <f t="shared" si="112"/>
        <v>122030303</v>
      </c>
      <c r="Q2418" s="12" t="str">
        <f t="shared" si="113"/>
        <v>1220303030025</v>
      </c>
      <c r="R2418" s="20" t="s">
        <v>1454</v>
      </c>
      <c r="S2418" s="20" t="s">
        <v>1902</v>
      </c>
      <c r="AD2418" s="12" t="s">
        <v>859</v>
      </c>
      <c r="BF2418" s="12" t="s">
        <v>44</v>
      </c>
      <c r="BG2418" s="21">
        <v>0.9</v>
      </c>
      <c r="BJ2418" s="12">
        <v>1</v>
      </c>
    </row>
    <row r="2419" spans="1:62" ht="45" x14ac:dyDescent="0.25">
      <c r="A2419" s="12">
        <v>1</v>
      </c>
      <c r="B2419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19" s="11" t="str">
        <f>IFERROR(VLOOKUP(I2419,lvl_1[],2,FALSE),"Нет")</f>
        <v>Общий расчет</v>
      </c>
      <c r="D2419" s="11" t="str">
        <f>IFERROR(VLOOKUP(Rule!J2419,lvl_2[],2,FALSE),"Нет")</f>
        <v>Ци Мень</v>
      </c>
      <c r="E2419" s="11" t="str">
        <f>IFERROR(VLOOKUP(Rule!K2419,lvl_3[],2,FALSE),"Нет")</f>
        <v>Анализ Дворца</v>
      </c>
      <c r="F2419" s="11" t="str">
        <f>IFERROR(INDEX(lvl_4[],MATCH(L2419,lvl_4[ID],0),MATCH(TEXT(K2419,"##0"),lvl_4[#Headers],0)),"Нет")</f>
        <v>Операторы</v>
      </c>
      <c r="G2419" s="11" t="str">
        <f>IFERROR(INDEX(lvl_5[],MATCH(M2419,lvl_5[ID],0),MATCH(_xlfn.CONCAT(TEXT(K2419,"##0"),"_",TEXT(L2419,"##0")),lvl_5[#Headers],0)),"Нет")</f>
        <v>Дух</v>
      </c>
      <c r="H2419" s="11" t="str">
        <f>IFERROR(INDEX(lvl_6[],MATCH(N2419,lvl_6[ID],0),MATCH(_xlfn.CONCAT(K2419,"_",L2419,"_",M2419),lvl_6[#Headers],0)),"Нет")</f>
        <v>Дух. Отношение элемента оператора к элементу сезона</v>
      </c>
      <c r="I2419" s="12">
        <v>1</v>
      </c>
      <c r="J2419" s="12">
        <v>2</v>
      </c>
      <c r="K2419" s="12">
        <v>2</v>
      </c>
      <c r="L2419" s="12">
        <v>3</v>
      </c>
      <c r="M2419" s="12">
        <v>3</v>
      </c>
      <c r="N2419" s="12">
        <v>3</v>
      </c>
      <c r="O2419" s="12">
        <f>COUNTIF($P$2:P2419,P2419)</f>
        <v>26</v>
      </c>
      <c r="P2419" s="12" t="str">
        <f t="shared" si="112"/>
        <v>122030303</v>
      </c>
      <c r="Q2419" s="12" t="str">
        <f t="shared" si="113"/>
        <v>1220303030026</v>
      </c>
      <c r="R2419" s="20" t="s">
        <v>1454</v>
      </c>
      <c r="S2419" s="20" t="s">
        <v>1902</v>
      </c>
      <c r="AD2419" s="12" t="s">
        <v>860</v>
      </c>
      <c r="BF2419" s="12" t="s">
        <v>44</v>
      </c>
      <c r="BG2419" s="21">
        <v>0.9</v>
      </c>
      <c r="BJ2419" s="12">
        <v>1</v>
      </c>
    </row>
    <row r="2420" spans="1:62" ht="45" x14ac:dyDescent="0.25">
      <c r="A2420" s="12">
        <v>1</v>
      </c>
      <c r="B2420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20" s="11" t="str">
        <f>IFERROR(VLOOKUP(I2420,lvl_1[],2,FALSE),"Нет")</f>
        <v>Общий расчет</v>
      </c>
      <c r="D2420" s="11" t="str">
        <f>IFERROR(VLOOKUP(Rule!J2420,lvl_2[],2,FALSE),"Нет")</f>
        <v>Ци Мень</v>
      </c>
      <c r="E2420" s="11" t="str">
        <f>IFERROR(VLOOKUP(Rule!K2420,lvl_3[],2,FALSE),"Нет")</f>
        <v>Анализ Дворца</v>
      </c>
      <c r="F2420" s="11" t="str">
        <f>IFERROR(INDEX(lvl_4[],MATCH(L2420,lvl_4[ID],0),MATCH(TEXT(K2420,"##0"),lvl_4[#Headers],0)),"Нет")</f>
        <v>Операторы</v>
      </c>
      <c r="G2420" s="11" t="str">
        <f>IFERROR(INDEX(lvl_5[],MATCH(M2420,lvl_5[ID],0),MATCH(_xlfn.CONCAT(TEXT(K2420,"##0"),"_",TEXT(L2420,"##0")),lvl_5[#Headers],0)),"Нет")</f>
        <v>Дух</v>
      </c>
      <c r="H2420" s="11" t="str">
        <f>IFERROR(INDEX(lvl_6[],MATCH(N2420,lvl_6[ID],0),MATCH(_xlfn.CONCAT(K2420,"_",L2420,"_",M2420),lvl_6[#Headers],0)),"Нет")</f>
        <v>Дух. Отношение элемента оператора к элементу сезона</v>
      </c>
      <c r="I2420" s="12">
        <v>1</v>
      </c>
      <c r="J2420" s="12">
        <v>2</v>
      </c>
      <c r="K2420" s="12">
        <v>2</v>
      </c>
      <c r="L2420" s="12">
        <v>3</v>
      </c>
      <c r="M2420" s="12">
        <v>3</v>
      </c>
      <c r="N2420" s="12">
        <v>3</v>
      </c>
      <c r="O2420" s="12">
        <f>COUNTIF($P$2:P2420,P2420)</f>
        <v>27</v>
      </c>
      <c r="P2420" s="12" t="str">
        <f t="shared" si="112"/>
        <v>122030303</v>
      </c>
      <c r="Q2420" s="12" t="str">
        <f t="shared" si="113"/>
        <v>1220303030027</v>
      </c>
      <c r="R2420" s="20" t="s">
        <v>1454</v>
      </c>
      <c r="S2420" s="20" t="s">
        <v>1903</v>
      </c>
      <c r="AD2420" s="12" t="s">
        <v>861</v>
      </c>
      <c r="BF2420" s="12" t="s">
        <v>44</v>
      </c>
      <c r="BG2420" s="21">
        <v>0.5</v>
      </c>
      <c r="BJ2420" s="12">
        <v>1</v>
      </c>
    </row>
    <row r="2421" spans="1:62" ht="45" x14ac:dyDescent="0.25">
      <c r="A2421" s="12">
        <v>1</v>
      </c>
      <c r="B2421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21" s="11" t="str">
        <f>IFERROR(VLOOKUP(I2421,lvl_1[],2,FALSE),"Нет")</f>
        <v>Общий расчет</v>
      </c>
      <c r="D2421" s="11" t="str">
        <f>IFERROR(VLOOKUP(Rule!J2421,lvl_2[],2,FALSE),"Нет")</f>
        <v>Ци Мень</v>
      </c>
      <c r="E2421" s="11" t="str">
        <f>IFERROR(VLOOKUP(Rule!K2421,lvl_3[],2,FALSE),"Нет")</f>
        <v>Анализ Дворца</v>
      </c>
      <c r="F2421" s="11" t="str">
        <f>IFERROR(INDEX(lvl_4[],MATCH(L2421,lvl_4[ID],0),MATCH(TEXT(K2421,"##0"),lvl_4[#Headers],0)),"Нет")</f>
        <v>Операторы</v>
      </c>
      <c r="G2421" s="11" t="str">
        <f>IFERROR(INDEX(lvl_5[],MATCH(M2421,lvl_5[ID],0),MATCH(_xlfn.CONCAT(TEXT(K2421,"##0"),"_",TEXT(L2421,"##0")),lvl_5[#Headers],0)),"Нет")</f>
        <v>Дух</v>
      </c>
      <c r="H2421" s="11" t="str">
        <f>IFERROR(INDEX(lvl_6[],MATCH(N2421,lvl_6[ID],0),MATCH(_xlfn.CONCAT(K2421,"_",L2421,"_",M2421),lvl_6[#Headers],0)),"Нет")</f>
        <v>Дух. Отношение элемента оператора к элементу сезона</v>
      </c>
      <c r="I2421" s="12">
        <v>1</v>
      </c>
      <c r="J2421" s="12">
        <v>2</v>
      </c>
      <c r="K2421" s="12">
        <v>2</v>
      </c>
      <c r="L2421" s="12">
        <v>3</v>
      </c>
      <c r="M2421" s="12">
        <v>3</v>
      </c>
      <c r="N2421" s="12">
        <v>3</v>
      </c>
      <c r="O2421" s="12">
        <f>COUNTIF($P$2:P2421,P2421)</f>
        <v>28</v>
      </c>
      <c r="P2421" s="12" t="str">
        <f t="shared" si="112"/>
        <v>122030303</v>
      </c>
      <c r="Q2421" s="12" t="str">
        <f t="shared" si="113"/>
        <v>1220303030028</v>
      </c>
      <c r="R2421" s="20" t="s">
        <v>1454</v>
      </c>
      <c r="S2421" s="20" t="s">
        <v>1904</v>
      </c>
      <c r="AD2421" s="12" t="s">
        <v>862</v>
      </c>
      <c r="BF2421" s="12" t="s">
        <v>44</v>
      </c>
      <c r="BG2421" s="21">
        <v>0</v>
      </c>
      <c r="BJ2421" s="12">
        <v>1</v>
      </c>
    </row>
    <row r="2422" spans="1:62" ht="45" x14ac:dyDescent="0.25">
      <c r="A2422" s="12">
        <v>1</v>
      </c>
      <c r="B2422" s="11" t="str">
        <f t="shared" si="114"/>
        <v>Общий расчет. Ци Мень. Анализ Дворца. Операторы. Дух. Дух. Отношение элемента оператора к элементу сезона</v>
      </c>
      <c r="C2422" s="11" t="str">
        <f>IFERROR(VLOOKUP(I2422,lvl_1[],2,FALSE),"Нет")</f>
        <v>Общий расчет</v>
      </c>
      <c r="D2422" s="11" t="str">
        <f>IFERROR(VLOOKUP(Rule!J2422,lvl_2[],2,FALSE),"Нет")</f>
        <v>Ци Мень</v>
      </c>
      <c r="E2422" s="11" t="str">
        <f>IFERROR(VLOOKUP(Rule!K2422,lvl_3[],2,FALSE),"Нет")</f>
        <v>Анализ Дворца</v>
      </c>
      <c r="F2422" s="11" t="str">
        <f>IFERROR(INDEX(lvl_4[],MATCH(L2422,lvl_4[ID],0),MATCH(TEXT(K2422,"##0"),lvl_4[#Headers],0)),"Нет")</f>
        <v>Операторы</v>
      </c>
      <c r="G2422" s="11" t="str">
        <f>IFERROR(INDEX(lvl_5[],MATCH(M2422,lvl_5[ID],0),MATCH(_xlfn.CONCAT(TEXT(K2422,"##0"),"_",TEXT(L2422,"##0")),lvl_5[#Headers],0)),"Нет")</f>
        <v>Дух</v>
      </c>
      <c r="H2422" s="11" t="str">
        <f>IFERROR(INDEX(lvl_6[],MATCH(N2422,lvl_6[ID],0),MATCH(_xlfn.CONCAT(K2422,"_",L2422,"_",M2422),lvl_6[#Headers],0)),"Нет")</f>
        <v>Дух. Отношение элемента оператора к элементу сезона</v>
      </c>
      <c r="I2422" s="12">
        <v>1</v>
      </c>
      <c r="J2422" s="12">
        <v>2</v>
      </c>
      <c r="K2422" s="12">
        <v>2</v>
      </c>
      <c r="L2422" s="12">
        <v>3</v>
      </c>
      <c r="M2422" s="12">
        <v>3</v>
      </c>
      <c r="N2422" s="12">
        <v>3</v>
      </c>
      <c r="O2422" s="12">
        <f>COUNTIF($P$2:P2422,P2422)</f>
        <v>29</v>
      </c>
      <c r="P2422" s="12" t="str">
        <f t="shared" ref="P2422:P2485" si="115">_xlfn.CONCAT(I2422,
J2422,
K2422,
IF(LEN(L2422)=1,_xlfn.CONCAT(0,L2422),L2422),
IF(LEN(M2422)=1,_xlfn.CONCAT(0,M2422),M2422),
IF(LEN(N2422)=1,_xlfn.CONCAT(0,N2422),N2422))</f>
        <v>122030303</v>
      </c>
      <c r="Q2422" s="12" t="str">
        <f t="shared" ref="Q2422:Q2485" si="116">_xlfn.CONCAT(I2422,
J2422,
K2422,
IF(LEN(L2422)=1,_xlfn.CONCAT(0,L2422),L2422),
IF(LEN(M2422)=1,_xlfn.CONCAT(0,M2422),M2422),
IF(LEN(N2422)=1,_xlfn.CONCAT(0,N2422),N2422),
IF(LEN(O2422)=1,_xlfn.CONCAT("000",O2422),IF(LEN(O2422)=2,_xlfn.CONCAT("00",O2422),IF(LEN(O2422)=3,_xlfn.CONCAT(0,O2422),O2422))))</f>
        <v>1220303030029</v>
      </c>
      <c r="R2422" s="20" t="s">
        <v>1454</v>
      </c>
      <c r="S2422" s="20" t="s">
        <v>1904</v>
      </c>
      <c r="AD2422" s="12" t="s">
        <v>863</v>
      </c>
      <c r="BF2422" s="12" t="s">
        <v>44</v>
      </c>
      <c r="BG2422" s="21">
        <v>0</v>
      </c>
      <c r="BJ2422" s="12">
        <v>1</v>
      </c>
    </row>
    <row r="2423" spans="1:62" ht="45" x14ac:dyDescent="0.25">
      <c r="A2423" s="12">
        <v>1</v>
      </c>
      <c r="B2423" s="11" t="str">
        <f t="shared" ref="B2423:B2486" si="117">_xlfn.CONCAT(C2423,". ", D2423,". ", E2423,". ", F2423,". ", G2423,". ", H2423)</f>
        <v>Общий расчет. Ци Мень. Анализ Дворца. Операторы. Дух. Дух. Отношение элемента оператора к элементу сезона</v>
      </c>
      <c r="C2423" s="11" t="str">
        <f>IFERROR(VLOOKUP(I2423,lvl_1[],2,FALSE),"Нет")</f>
        <v>Общий расчет</v>
      </c>
      <c r="D2423" s="11" t="str">
        <f>IFERROR(VLOOKUP(Rule!J2423,lvl_2[],2,FALSE),"Нет")</f>
        <v>Ци Мень</v>
      </c>
      <c r="E2423" s="11" t="str">
        <f>IFERROR(VLOOKUP(Rule!K2423,lvl_3[],2,FALSE),"Нет")</f>
        <v>Анализ Дворца</v>
      </c>
      <c r="F2423" s="11" t="str">
        <f>IFERROR(INDEX(lvl_4[],MATCH(L2423,lvl_4[ID],0),MATCH(TEXT(K2423,"##0"),lvl_4[#Headers],0)),"Нет")</f>
        <v>Операторы</v>
      </c>
      <c r="G2423" s="11" t="str">
        <f>IFERROR(INDEX(lvl_5[],MATCH(M2423,lvl_5[ID],0),MATCH(_xlfn.CONCAT(TEXT(K2423,"##0"),"_",TEXT(L2423,"##0")),lvl_5[#Headers],0)),"Нет")</f>
        <v>Дух</v>
      </c>
      <c r="H2423" s="11" t="str">
        <f>IFERROR(INDEX(lvl_6[],MATCH(N2423,lvl_6[ID],0),MATCH(_xlfn.CONCAT(K2423,"_",L2423,"_",M2423),lvl_6[#Headers],0)),"Нет")</f>
        <v>Дух. Отношение элемента оператора к элементу сезона</v>
      </c>
      <c r="I2423" s="12">
        <v>1</v>
      </c>
      <c r="J2423" s="12">
        <v>2</v>
      </c>
      <c r="K2423" s="12">
        <v>2</v>
      </c>
      <c r="L2423" s="12">
        <v>3</v>
      </c>
      <c r="M2423" s="12">
        <v>3</v>
      </c>
      <c r="N2423" s="12">
        <v>3</v>
      </c>
      <c r="O2423" s="12">
        <f>COUNTIF($P$2:P2423,P2423)</f>
        <v>30</v>
      </c>
      <c r="P2423" s="12" t="str">
        <f t="shared" si="115"/>
        <v>122030303</v>
      </c>
      <c r="Q2423" s="12" t="str">
        <f t="shared" si="116"/>
        <v>1220303030030</v>
      </c>
      <c r="R2423" s="20" t="s">
        <v>1454</v>
      </c>
      <c r="S2423" s="20" t="s">
        <v>1903</v>
      </c>
      <c r="AD2423" s="12" t="s">
        <v>864</v>
      </c>
      <c r="BF2423" s="12" t="s">
        <v>44</v>
      </c>
      <c r="BG2423" s="21">
        <v>0.5</v>
      </c>
      <c r="BJ2423" s="12">
        <v>1</v>
      </c>
    </row>
    <row r="2424" spans="1:62" ht="45" x14ac:dyDescent="0.25">
      <c r="A2424" s="12">
        <v>1</v>
      </c>
      <c r="B2424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24" s="11" t="str">
        <f>IFERROR(VLOOKUP(I2424,lvl_1[],2,FALSE),"Нет")</f>
        <v>Общий расчет</v>
      </c>
      <c r="D2424" s="11" t="str">
        <f>IFERROR(VLOOKUP(Rule!J2424,lvl_2[],2,FALSE),"Нет")</f>
        <v>Ци Мень</v>
      </c>
      <c r="E2424" s="11" t="str">
        <f>IFERROR(VLOOKUP(Rule!K2424,lvl_3[],2,FALSE),"Нет")</f>
        <v>Анализ Дворца</v>
      </c>
      <c r="F2424" s="11" t="str">
        <f>IFERROR(INDEX(lvl_4[],MATCH(L2424,lvl_4[ID],0),MATCH(TEXT(K2424,"##0"),lvl_4[#Headers],0)),"Нет")</f>
        <v>Операторы</v>
      </c>
      <c r="G2424" s="11" t="str">
        <f>IFERROR(INDEX(lvl_5[],MATCH(M2424,lvl_5[ID],0),MATCH(_xlfn.CONCAT(TEXT(K2424,"##0"),"_",TEXT(L2424,"##0")),lvl_5[#Headers],0)),"Нет")</f>
        <v>Дух</v>
      </c>
      <c r="H2424" s="11" t="str">
        <f>IFERROR(INDEX(lvl_6[],MATCH(N2424,lvl_6[ID],0),MATCH(_xlfn.CONCAT(K2424,"_",L2424,"_",M2424),lvl_6[#Headers],0)),"Нет")</f>
        <v>Дух. Отношение элемента оператора к элементу сезона</v>
      </c>
      <c r="I2424" s="12">
        <v>1</v>
      </c>
      <c r="J2424" s="12">
        <v>2</v>
      </c>
      <c r="K2424" s="12">
        <v>2</v>
      </c>
      <c r="L2424" s="12">
        <v>3</v>
      </c>
      <c r="M2424" s="12">
        <v>3</v>
      </c>
      <c r="N2424" s="12">
        <v>3</v>
      </c>
      <c r="O2424" s="12">
        <f>COUNTIF($P$2:P2424,P2424)</f>
        <v>31</v>
      </c>
      <c r="P2424" s="12" t="str">
        <f t="shared" si="115"/>
        <v>122030303</v>
      </c>
      <c r="Q2424" s="12" t="str">
        <f t="shared" si="116"/>
        <v>1220303030031</v>
      </c>
      <c r="R2424" s="20" t="s">
        <v>1454</v>
      </c>
      <c r="S2424" s="20" t="s">
        <v>1905</v>
      </c>
      <c r="AD2424" s="12" t="s">
        <v>865</v>
      </c>
      <c r="BF2424" s="12" t="s">
        <v>44</v>
      </c>
      <c r="BG2424" s="21">
        <v>1</v>
      </c>
      <c r="BJ2424" s="12">
        <v>1</v>
      </c>
    </row>
    <row r="2425" spans="1:62" ht="45" x14ac:dyDescent="0.25">
      <c r="A2425" s="12">
        <v>1</v>
      </c>
      <c r="B2425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25" s="11" t="str">
        <f>IFERROR(VLOOKUP(I2425,lvl_1[],2,FALSE),"Нет")</f>
        <v>Общий расчет</v>
      </c>
      <c r="D2425" s="11" t="str">
        <f>IFERROR(VLOOKUP(Rule!J2425,lvl_2[],2,FALSE),"Нет")</f>
        <v>Ци Мень</v>
      </c>
      <c r="E2425" s="11" t="str">
        <f>IFERROR(VLOOKUP(Rule!K2425,lvl_3[],2,FALSE),"Нет")</f>
        <v>Анализ Дворца</v>
      </c>
      <c r="F2425" s="11" t="str">
        <f>IFERROR(INDEX(lvl_4[],MATCH(L2425,lvl_4[ID],0),MATCH(TEXT(K2425,"##0"),lvl_4[#Headers],0)),"Нет")</f>
        <v>Операторы</v>
      </c>
      <c r="G2425" s="11" t="str">
        <f>IFERROR(INDEX(lvl_5[],MATCH(M2425,lvl_5[ID],0),MATCH(_xlfn.CONCAT(TEXT(K2425,"##0"),"_",TEXT(L2425,"##0")),lvl_5[#Headers],0)),"Нет")</f>
        <v>Дух</v>
      </c>
      <c r="H2425" s="11" t="str">
        <f>IFERROR(INDEX(lvl_6[],MATCH(N2425,lvl_6[ID],0),MATCH(_xlfn.CONCAT(K2425,"_",L2425,"_",M2425),lvl_6[#Headers],0)),"Нет")</f>
        <v>Дух. Отношение элемента оператора к элементу сезона</v>
      </c>
      <c r="I2425" s="12">
        <v>1</v>
      </c>
      <c r="J2425" s="12">
        <v>2</v>
      </c>
      <c r="K2425" s="12">
        <v>2</v>
      </c>
      <c r="L2425" s="12">
        <v>3</v>
      </c>
      <c r="M2425" s="12">
        <v>3</v>
      </c>
      <c r="N2425" s="12">
        <v>3</v>
      </c>
      <c r="O2425" s="12">
        <f>COUNTIF($P$2:P2425,P2425)</f>
        <v>32</v>
      </c>
      <c r="P2425" s="12" t="str">
        <f t="shared" si="115"/>
        <v>122030303</v>
      </c>
      <c r="Q2425" s="12" t="str">
        <f t="shared" si="116"/>
        <v>1220303030032</v>
      </c>
      <c r="R2425" s="20" t="s">
        <v>1454</v>
      </c>
      <c r="S2425" s="20" t="s">
        <v>1905</v>
      </c>
      <c r="AD2425" s="12" t="s">
        <v>866</v>
      </c>
      <c r="BF2425" s="12" t="s">
        <v>44</v>
      </c>
      <c r="BG2425" s="21">
        <v>1</v>
      </c>
      <c r="BJ2425" s="12">
        <v>1</v>
      </c>
    </row>
    <row r="2426" spans="1:62" ht="45" x14ac:dyDescent="0.25">
      <c r="A2426" s="12">
        <v>1</v>
      </c>
      <c r="B2426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26" s="11" t="str">
        <f>IFERROR(VLOOKUP(I2426,lvl_1[],2,FALSE),"Нет")</f>
        <v>Общий расчет</v>
      </c>
      <c r="D2426" s="11" t="str">
        <f>IFERROR(VLOOKUP(Rule!J2426,lvl_2[],2,FALSE),"Нет")</f>
        <v>Ци Мень</v>
      </c>
      <c r="E2426" s="11" t="str">
        <f>IFERROR(VLOOKUP(Rule!K2426,lvl_3[],2,FALSE),"Нет")</f>
        <v>Анализ Дворца</v>
      </c>
      <c r="F2426" s="11" t="str">
        <f>IFERROR(INDEX(lvl_4[],MATCH(L2426,lvl_4[ID],0),MATCH(TEXT(K2426,"##0"),lvl_4[#Headers],0)),"Нет")</f>
        <v>Операторы</v>
      </c>
      <c r="G2426" s="11" t="str">
        <f>IFERROR(INDEX(lvl_5[],MATCH(M2426,lvl_5[ID],0),MATCH(_xlfn.CONCAT(TEXT(K2426,"##0"),"_",TEXT(L2426,"##0")),lvl_5[#Headers],0)),"Нет")</f>
        <v>Дух</v>
      </c>
      <c r="H2426" s="11" t="str">
        <f>IFERROR(INDEX(lvl_6[],MATCH(N2426,lvl_6[ID],0),MATCH(_xlfn.CONCAT(K2426,"_",L2426,"_",M2426),lvl_6[#Headers],0)),"Нет")</f>
        <v>Дух. Отношение элемента оператора к элементу сезона</v>
      </c>
      <c r="I2426" s="12">
        <v>1</v>
      </c>
      <c r="J2426" s="12">
        <v>2</v>
      </c>
      <c r="K2426" s="12">
        <v>2</v>
      </c>
      <c r="L2426" s="12">
        <v>3</v>
      </c>
      <c r="M2426" s="12">
        <v>3</v>
      </c>
      <c r="N2426" s="12">
        <v>3</v>
      </c>
      <c r="O2426" s="12">
        <f>COUNTIF($P$2:P2426,P2426)</f>
        <v>33</v>
      </c>
      <c r="P2426" s="12" t="str">
        <f t="shared" si="115"/>
        <v>122030303</v>
      </c>
      <c r="Q2426" s="12" t="str">
        <f t="shared" si="116"/>
        <v>1220303030033</v>
      </c>
      <c r="R2426" s="20" t="s">
        <v>1454</v>
      </c>
      <c r="S2426" s="20" t="s">
        <v>1903</v>
      </c>
      <c r="AD2426" s="12" t="s">
        <v>867</v>
      </c>
      <c r="BF2426" s="12" t="s">
        <v>44</v>
      </c>
      <c r="BG2426" s="21">
        <v>0.5</v>
      </c>
      <c r="BJ2426" s="12">
        <v>1</v>
      </c>
    </row>
    <row r="2427" spans="1:62" ht="45" x14ac:dyDescent="0.25">
      <c r="A2427" s="12">
        <v>1</v>
      </c>
      <c r="B2427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27" s="11" t="str">
        <f>IFERROR(VLOOKUP(I2427,lvl_1[],2,FALSE),"Нет")</f>
        <v>Общий расчет</v>
      </c>
      <c r="D2427" s="11" t="str">
        <f>IFERROR(VLOOKUP(Rule!J2427,lvl_2[],2,FALSE),"Нет")</f>
        <v>Ци Мень</v>
      </c>
      <c r="E2427" s="11" t="str">
        <f>IFERROR(VLOOKUP(Rule!K2427,lvl_3[],2,FALSE),"Нет")</f>
        <v>Анализ Дворца</v>
      </c>
      <c r="F2427" s="11" t="str">
        <f>IFERROR(INDEX(lvl_4[],MATCH(L2427,lvl_4[ID],0),MATCH(TEXT(K2427,"##0"),lvl_4[#Headers],0)),"Нет")</f>
        <v>Операторы</v>
      </c>
      <c r="G2427" s="11" t="str">
        <f>IFERROR(INDEX(lvl_5[],MATCH(M2427,lvl_5[ID],0),MATCH(_xlfn.CONCAT(TEXT(K2427,"##0"),"_",TEXT(L2427,"##0")),lvl_5[#Headers],0)),"Нет")</f>
        <v>Дух</v>
      </c>
      <c r="H2427" s="11" t="str">
        <f>IFERROR(INDEX(lvl_6[],MATCH(N2427,lvl_6[ID],0),MATCH(_xlfn.CONCAT(K2427,"_",L2427,"_",M2427),lvl_6[#Headers],0)),"Нет")</f>
        <v>Дух. Отношение элемента оператора к элементу сезона</v>
      </c>
      <c r="I2427" s="12">
        <v>1</v>
      </c>
      <c r="J2427" s="12">
        <v>2</v>
      </c>
      <c r="K2427" s="12">
        <v>2</v>
      </c>
      <c r="L2427" s="12">
        <v>3</v>
      </c>
      <c r="M2427" s="12">
        <v>3</v>
      </c>
      <c r="N2427" s="12">
        <v>3</v>
      </c>
      <c r="O2427" s="12">
        <f>COUNTIF($P$2:P2427,P2427)</f>
        <v>34</v>
      </c>
      <c r="P2427" s="12" t="str">
        <f t="shared" si="115"/>
        <v>122030303</v>
      </c>
      <c r="Q2427" s="12" t="str">
        <f t="shared" si="116"/>
        <v>1220303030034</v>
      </c>
      <c r="R2427" s="20" t="s">
        <v>1454</v>
      </c>
      <c r="S2427" s="20" t="s">
        <v>1906</v>
      </c>
      <c r="AD2427" s="12" t="s">
        <v>868</v>
      </c>
      <c r="BF2427" s="12" t="s">
        <v>44</v>
      </c>
      <c r="BG2427" s="21">
        <v>1</v>
      </c>
      <c r="BJ2427" s="12">
        <v>1</v>
      </c>
    </row>
    <row r="2428" spans="1:62" ht="45" x14ac:dyDescent="0.25">
      <c r="A2428" s="12">
        <v>1</v>
      </c>
      <c r="B2428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28" s="11" t="str">
        <f>IFERROR(VLOOKUP(I2428,lvl_1[],2,FALSE),"Нет")</f>
        <v>Общий расчет</v>
      </c>
      <c r="D2428" s="11" t="str">
        <f>IFERROR(VLOOKUP(Rule!J2428,lvl_2[],2,FALSE),"Нет")</f>
        <v>Ци Мень</v>
      </c>
      <c r="E2428" s="11" t="str">
        <f>IFERROR(VLOOKUP(Rule!K2428,lvl_3[],2,FALSE),"Нет")</f>
        <v>Анализ Дворца</v>
      </c>
      <c r="F2428" s="11" t="str">
        <f>IFERROR(INDEX(lvl_4[],MATCH(L2428,lvl_4[ID],0),MATCH(TEXT(K2428,"##0"),lvl_4[#Headers],0)),"Нет")</f>
        <v>Операторы</v>
      </c>
      <c r="G2428" s="11" t="str">
        <f>IFERROR(INDEX(lvl_5[],MATCH(M2428,lvl_5[ID],0),MATCH(_xlfn.CONCAT(TEXT(K2428,"##0"),"_",TEXT(L2428,"##0")),lvl_5[#Headers],0)),"Нет")</f>
        <v>Дух</v>
      </c>
      <c r="H2428" s="11" t="str">
        <f>IFERROR(INDEX(lvl_6[],MATCH(N2428,lvl_6[ID],0),MATCH(_xlfn.CONCAT(K2428,"_",L2428,"_",M2428),lvl_6[#Headers],0)),"Нет")</f>
        <v>Дух. Отношение элемента оператора к элементу сезона</v>
      </c>
      <c r="I2428" s="12">
        <v>1</v>
      </c>
      <c r="J2428" s="12">
        <v>2</v>
      </c>
      <c r="K2428" s="12">
        <v>2</v>
      </c>
      <c r="L2428" s="12">
        <v>3</v>
      </c>
      <c r="M2428" s="12">
        <v>3</v>
      </c>
      <c r="N2428" s="12">
        <v>3</v>
      </c>
      <c r="O2428" s="12">
        <f>COUNTIF($P$2:P2428,P2428)</f>
        <v>35</v>
      </c>
      <c r="P2428" s="12" t="str">
        <f t="shared" si="115"/>
        <v>122030303</v>
      </c>
      <c r="Q2428" s="12" t="str">
        <f t="shared" si="116"/>
        <v>1220303030035</v>
      </c>
      <c r="R2428" s="20" t="s">
        <v>1454</v>
      </c>
      <c r="S2428" s="20" t="s">
        <v>1906</v>
      </c>
      <c r="AD2428" s="12" t="s">
        <v>869</v>
      </c>
      <c r="BF2428" s="12" t="s">
        <v>44</v>
      </c>
      <c r="BG2428" s="21">
        <v>1</v>
      </c>
      <c r="BJ2428" s="12">
        <v>1</v>
      </c>
    </row>
    <row r="2429" spans="1:62" ht="45" x14ac:dyDescent="0.25">
      <c r="A2429" s="12">
        <v>1</v>
      </c>
      <c r="B2429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29" s="11" t="str">
        <f>IFERROR(VLOOKUP(I2429,lvl_1[],2,FALSE),"Нет")</f>
        <v>Общий расчет</v>
      </c>
      <c r="D2429" s="11" t="str">
        <f>IFERROR(VLOOKUP(Rule!J2429,lvl_2[],2,FALSE),"Нет")</f>
        <v>Ци Мень</v>
      </c>
      <c r="E2429" s="11" t="str">
        <f>IFERROR(VLOOKUP(Rule!K2429,lvl_3[],2,FALSE),"Нет")</f>
        <v>Анализ Дворца</v>
      </c>
      <c r="F2429" s="11" t="str">
        <f>IFERROR(INDEX(lvl_4[],MATCH(L2429,lvl_4[ID],0),MATCH(TEXT(K2429,"##0"),lvl_4[#Headers],0)),"Нет")</f>
        <v>Операторы</v>
      </c>
      <c r="G2429" s="11" t="str">
        <f>IFERROR(INDEX(lvl_5[],MATCH(M2429,lvl_5[ID],0),MATCH(_xlfn.CONCAT(TEXT(K2429,"##0"),"_",TEXT(L2429,"##0")),lvl_5[#Headers],0)),"Нет")</f>
        <v>Дух</v>
      </c>
      <c r="H2429" s="11" t="str">
        <f>IFERROR(INDEX(lvl_6[],MATCH(N2429,lvl_6[ID],0),MATCH(_xlfn.CONCAT(K2429,"_",L2429,"_",M2429),lvl_6[#Headers],0)),"Нет")</f>
        <v>Дух. Отношение элемента оператора к элементу сезона</v>
      </c>
      <c r="I2429" s="12">
        <v>1</v>
      </c>
      <c r="J2429" s="12">
        <v>2</v>
      </c>
      <c r="K2429" s="12">
        <v>2</v>
      </c>
      <c r="L2429" s="12">
        <v>3</v>
      </c>
      <c r="M2429" s="12">
        <v>3</v>
      </c>
      <c r="N2429" s="12">
        <v>3</v>
      </c>
      <c r="O2429" s="12">
        <f>COUNTIF($P$2:P2429,P2429)</f>
        <v>36</v>
      </c>
      <c r="P2429" s="12" t="str">
        <f t="shared" si="115"/>
        <v>122030303</v>
      </c>
      <c r="Q2429" s="12" t="str">
        <f t="shared" si="116"/>
        <v>1220303030036</v>
      </c>
      <c r="R2429" s="20" t="s">
        <v>1454</v>
      </c>
      <c r="S2429" s="20" t="s">
        <v>1903</v>
      </c>
      <c r="AD2429" s="12" t="s">
        <v>870</v>
      </c>
      <c r="BF2429" s="12" t="s">
        <v>44</v>
      </c>
      <c r="BG2429" s="21">
        <v>0.5</v>
      </c>
      <c r="BJ2429" s="12">
        <v>1</v>
      </c>
    </row>
    <row r="2430" spans="1:62" ht="45" x14ac:dyDescent="0.25">
      <c r="A2430" s="12">
        <v>1</v>
      </c>
      <c r="B2430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30" s="11" t="str">
        <f>IFERROR(VLOOKUP(I2430,lvl_1[],2,FALSE),"Нет")</f>
        <v>Общий расчет</v>
      </c>
      <c r="D2430" s="11" t="str">
        <f>IFERROR(VLOOKUP(Rule!J2430,lvl_2[],2,FALSE),"Нет")</f>
        <v>Ци Мень</v>
      </c>
      <c r="E2430" s="11" t="str">
        <f>IFERROR(VLOOKUP(Rule!K2430,lvl_3[],2,FALSE),"Нет")</f>
        <v>Анализ Дворца</v>
      </c>
      <c r="F2430" s="11" t="str">
        <f>IFERROR(INDEX(lvl_4[],MATCH(L2430,lvl_4[ID],0),MATCH(TEXT(K2430,"##0"),lvl_4[#Headers],0)),"Нет")</f>
        <v>Операторы</v>
      </c>
      <c r="G2430" s="11" t="str">
        <f>IFERROR(INDEX(lvl_5[],MATCH(M2430,lvl_5[ID],0),MATCH(_xlfn.CONCAT(TEXT(K2430,"##0"),"_",TEXT(L2430,"##0")),lvl_5[#Headers],0)),"Нет")</f>
        <v>Дух</v>
      </c>
      <c r="H2430" s="11" t="str">
        <f>IFERROR(INDEX(lvl_6[],MATCH(N2430,lvl_6[ID],0),MATCH(_xlfn.CONCAT(K2430,"_",L2430,"_",M2430),lvl_6[#Headers],0)),"Нет")</f>
        <v>Дух. Отношение элемента оператора к элементу сезона</v>
      </c>
      <c r="I2430" s="12">
        <v>1</v>
      </c>
      <c r="J2430" s="12">
        <v>2</v>
      </c>
      <c r="K2430" s="12">
        <v>2</v>
      </c>
      <c r="L2430" s="12">
        <v>3</v>
      </c>
      <c r="M2430" s="12">
        <v>3</v>
      </c>
      <c r="N2430" s="12">
        <v>3</v>
      </c>
      <c r="O2430" s="12">
        <f>COUNTIF($P$2:P2430,P2430)</f>
        <v>37</v>
      </c>
      <c r="P2430" s="12" t="str">
        <f t="shared" si="115"/>
        <v>122030303</v>
      </c>
      <c r="Q2430" s="12" t="str">
        <f t="shared" si="116"/>
        <v>1220303030037</v>
      </c>
      <c r="R2430" s="20" t="s">
        <v>1454</v>
      </c>
      <c r="S2430" s="20" t="s">
        <v>1907</v>
      </c>
      <c r="AD2430" s="12" t="s">
        <v>859</v>
      </c>
      <c r="BF2430" s="12" t="s">
        <v>47</v>
      </c>
      <c r="BG2430" s="21">
        <v>1</v>
      </c>
      <c r="BJ2430" s="12">
        <v>1</v>
      </c>
    </row>
    <row r="2431" spans="1:62" ht="45" x14ac:dyDescent="0.25">
      <c r="A2431" s="12">
        <v>1</v>
      </c>
      <c r="B2431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31" s="11" t="str">
        <f>IFERROR(VLOOKUP(I2431,lvl_1[],2,FALSE),"Нет")</f>
        <v>Общий расчет</v>
      </c>
      <c r="D2431" s="11" t="str">
        <f>IFERROR(VLOOKUP(Rule!J2431,lvl_2[],2,FALSE),"Нет")</f>
        <v>Ци Мень</v>
      </c>
      <c r="E2431" s="11" t="str">
        <f>IFERROR(VLOOKUP(Rule!K2431,lvl_3[],2,FALSE),"Нет")</f>
        <v>Анализ Дворца</v>
      </c>
      <c r="F2431" s="11" t="str">
        <f>IFERROR(INDEX(lvl_4[],MATCH(L2431,lvl_4[ID],0),MATCH(TEXT(K2431,"##0"),lvl_4[#Headers],0)),"Нет")</f>
        <v>Операторы</v>
      </c>
      <c r="G2431" s="11" t="str">
        <f>IFERROR(INDEX(lvl_5[],MATCH(M2431,lvl_5[ID],0),MATCH(_xlfn.CONCAT(TEXT(K2431,"##0"),"_",TEXT(L2431,"##0")),lvl_5[#Headers],0)),"Нет")</f>
        <v>Дух</v>
      </c>
      <c r="H2431" s="11" t="str">
        <f>IFERROR(INDEX(lvl_6[],MATCH(N2431,lvl_6[ID],0),MATCH(_xlfn.CONCAT(K2431,"_",L2431,"_",M2431),lvl_6[#Headers],0)),"Нет")</f>
        <v>Дух. Отношение элемента оператора к элементу сезона</v>
      </c>
      <c r="I2431" s="12">
        <v>1</v>
      </c>
      <c r="J2431" s="12">
        <v>2</v>
      </c>
      <c r="K2431" s="12">
        <v>2</v>
      </c>
      <c r="L2431" s="12">
        <v>3</v>
      </c>
      <c r="M2431" s="12">
        <v>3</v>
      </c>
      <c r="N2431" s="12">
        <v>3</v>
      </c>
      <c r="O2431" s="12">
        <f>COUNTIF($P$2:P2431,P2431)</f>
        <v>38</v>
      </c>
      <c r="P2431" s="12" t="str">
        <f t="shared" si="115"/>
        <v>122030303</v>
      </c>
      <c r="Q2431" s="12" t="str">
        <f t="shared" si="116"/>
        <v>1220303030038</v>
      </c>
      <c r="R2431" s="20" t="s">
        <v>1454</v>
      </c>
      <c r="S2431" s="20" t="s">
        <v>1907</v>
      </c>
      <c r="AD2431" s="12" t="s">
        <v>860</v>
      </c>
      <c r="BF2431" s="12" t="s">
        <v>47</v>
      </c>
      <c r="BG2431" s="21">
        <v>1</v>
      </c>
      <c r="BJ2431" s="12">
        <v>1</v>
      </c>
    </row>
    <row r="2432" spans="1:62" ht="45" x14ac:dyDescent="0.25">
      <c r="A2432" s="12">
        <v>1</v>
      </c>
      <c r="B2432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32" s="11" t="str">
        <f>IFERROR(VLOOKUP(I2432,lvl_1[],2,FALSE),"Нет")</f>
        <v>Общий расчет</v>
      </c>
      <c r="D2432" s="11" t="str">
        <f>IFERROR(VLOOKUP(Rule!J2432,lvl_2[],2,FALSE),"Нет")</f>
        <v>Ци Мень</v>
      </c>
      <c r="E2432" s="11" t="str">
        <f>IFERROR(VLOOKUP(Rule!K2432,lvl_3[],2,FALSE),"Нет")</f>
        <v>Анализ Дворца</v>
      </c>
      <c r="F2432" s="11" t="str">
        <f>IFERROR(INDEX(lvl_4[],MATCH(L2432,lvl_4[ID],0),MATCH(TEXT(K2432,"##0"),lvl_4[#Headers],0)),"Нет")</f>
        <v>Операторы</v>
      </c>
      <c r="G2432" s="11" t="str">
        <f>IFERROR(INDEX(lvl_5[],MATCH(M2432,lvl_5[ID],0),MATCH(_xlfn.CONCAT(TEXT(K2432,"##0"),"_",TEXT(L2432,"##0")),lvl_5[#Headers],0)),"Нет")</f>
        <v>Дух</v>
      </c>
      <c r="H2432" s="11" t="str">
        <f>IFERROR(INDEX(lvl_6[],MATCH(N2432,lvl_6[ID],0),MATCH(_xlfn.CONCAT(K2432,"_",L2432,"_",M2432),lvl_6[#Headers],0)),"Нет")</f>
        <v>Дух. Отношение элемента оператора к элементу сезона</v>
      </c>
      <c r="I2432" s="12">
        <v>1</v>
      </c>
      <c r="J2432" s="12">
        <v>2</v>
      </c>
      <c r="K2432" s="12">
        <v>2</v>
      </c>
      <c r="L2432" s="12">
        <v>3</v>
      </c>
      <c r="M2432" s="12">
        <v>3</v>
      </c>
      <c r="N2432" s="12">
        <v>3</v>
      </c>
      <c r="O2432" s="12">
        <f>COUNTIF($P$2:P2432,P2432)</f>
        <v>39</v>
      </c>
      <c r="P2432" s="12" t="str">
        <f t="shared" si="115"/>
        <v>122030303</v>
      </c>
      <c r="Q2432" s="12" t="str">
        <f t="shared" si="116"/>
        <v>1220303030039</v>
      </c>
      <c r="R2432" s="20" t="s">
        <v>1454</v>
      </c>
      <c r="S2432" s="20" t="s">
        <v>1908</v>
      </c>
      <c r="AD2432" s="12" t="s">
        <v>861</v>
      </c>
      <c r="BF2432" s="12" t="s">
        <v>47</v>
      </c>
      <c r="BG2432" s="21">
        <v>0.9</v>
      </c>
      <c r="BJ2432" s="12">
        <v>1</v>
      </c>
    </row>
    <row r="2433" spans="1:62" ht="45" x14ac:dyDescent="0.25">
      <c r="A2433" s="12">
        <v>1</v>
      </c>
      <c r="B2433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33" s="11" t="str">
        <f>IFERROR(VLOOKUP(I2433,lvl_1[],2,FALSE),"Нет")</f>
        <v>Общий расчет</v>
      </c>
      <c r="D2433" s="11" t="str">
        <f>IFERROR(VLOOKUP(Rule!J2433,lvl_2[],2,FALSE),"Нет")</f>
        <v>Ци Мень</v>
      </c>
      <c r="E2433" s="11" t="str">
        <f>IFERROR(VLOOKUP(Rule!K2433,lvl_3[],2,FALSE),"Нет")</f>
        <v>Анализ Дворца</v>
      </c>
      <c r="F2433" s="11" t="str">
        <f>IFERROR(INDEX(lvl_4[],MATCH(L2433,lvl_4[ID],0),MATCH(TEXT(K2433,"##0"),lvl_4[#Headers],0)),"Нет")</f>
        <v>Операторы</v>
      </c>
      <c r="G2433" s="11" t="str">
        <f>IFERROR(INDEX(lvl_5[],MATCH(M2433,lvl_5[ID],0),MATCH(_xlfn.CONCAT(TEXT(K2433,"##0"),"_",TEXT(L2433,"##0")),lvl_5[#Headers],0)),"Нет")</f>
        <v>Дух</v>
      </c>
      <c r="H2433" s="11" t="str">
        <f>IFERROR(INDEX(lvl_6[],MATCH(N2433,lvl_6[ID],0),MATCH(_xlfn.CONCAT(K2433,"_",L2433,"_",M2433),lvl_6[#Headers],0)),"Нет")</f>
        <v>Дух. Отношение элемента оператора к элементу сезона</v>
      </c>
      <c r="I2433" s="12">
        <v>1</v>
      </c>
      <c r="J2433" s="12">
        <v>2</v>
      </c>
      <c r="K2433" s="12">
        <v>2</v>
      </c>
      <c r="L2433" s="12">
        <v>3</v>
      </c>
      <c r="M2433" s="12">
        <v>3</v>
      </c>
      <c r="N2433" s="12">
        <v>3</v>
      </c>
      <c r="O2433" s="12">
        <f>COUNTIF($P$2:P2433,P2433)</f>
        <v>40</v>
      </c>
      <c r="P2433" s="12" t="str">
        <f t="shared" si="115"/>
        <v>122030303</v>
      </c>
      <c r="Q2433" s="12" t="str">
        <f t="shared" si="116"/>
        <v>1220303030040</v>
      </c>
      <c r="R2433" s="20" t="s">
        <v>1454</v>
      </c>
      <c r="S2433" s="20" t="s">
        <v>1909</v>
      </c>
      <c r="AD2433" s="12" t="s">
        <v>862</v>
      </c>
      <c r="BF2433" s="12" t="s">
        <v>47</v>
      </c>
      <c r="BG2433" s="21">
        <v>1</v>
      </c>
      <c r="BJ2433" s="12">
        <v>1</v>
      </c>
    </row>
    <row r="2434" spans="1:62" ht="45" x14ac:dyDescent="0.25">
      <c r="A2434" s="12">
        <v>1</v>
      </c>
      <c r="B2434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34" s="11" t="str">
        <f>IFERROR(VLOOKUP(I2434,lvl_1[],2,FALSE),"Нет")</f>
        <v>Общий расчет</v>
      </c>
      <c r="D2434" s="11" t="str">
        <f>IFERROR(VLOOKUP(Rule!J2434,lvl_2[],2,FALSE),"Нет")</f>
        <v>Ци Мень</v>
      </c>
      <c r="E2434" s="11" t="str">
        <f>IFERROR(VLOOKUP(Rule!K2434,lvl_3[],2,FALSE),"Нет")</f>
        <v>Анализ Дворца</v>
      </c>
      <c r="F2434" s="11" t="str">
        <f>IFERROR(INDEX(lvl_4[],MATCH(L2434,lvl_4[ID],0),MATCH(TEXT(K2434,"##0"),lvl_4[#Headers],0)),"Нет")</f>
        <v>Операторы</v>
      </c>
      <c r="G2434" s="11" t="str">
        <f>IFERROR(INDEX(lvl_5[],MATCH(M2434,lvl_5[ID],0),MATCH(_xlfn.CONCAT(TEXT(K2434,"##0"),"_",TEXT(L2434,"##0")),lvl_5[#Headers],0)),"Нет")</f>
        <v>Дух</v>
      </c>
      <c r="H2434" s="11" t="str">
        <f>IFERROR(INDEX(lvl_6[],MATCH(N2434,lvl_6[ID],0),MATCH(_xlfn.CONCAT(K2434,"_",L2434,"_",M2434),lvl_6[#Headers],0)),"Нет")</f>
        <v>Дух. Отношение элемента оператора к элементу сезона</v>
      </c>
      <c r="I2434" s="12">
        <v>1</v>
      </c>
      <c r="J2434" s="12">
        <v>2</v>
      </c>
      <c r="K2434" s="12">
        <v>2</v>
      </c>
      <c r="L2434" s="12">
        <v>3</v>
      </c>
      <c r="M2434" s="12">
        <v>3</v>
      </c>
      <c r="N2434" s="12">
        <v>3</v>
      </c>
      <c r="O2434" s="12">
        <f>COUNTIF($P$2:P2434,P2434)</f>
        <v>41</v>
      </c>
      <c r="P2434" s="12" t="str">
        <f t="shared" si="115"/>
        <v>122030303</v>
      </c>
      <c r="Q2434" s="12" t="str">
        <f t="shared" si="116"/>
        <v>1220303030041</v>
      </c>
      <c r="R2434" s="20" t="s">
        <v>1454</v>
      </c>
      <c r="S2434" s="20" t="s">
        <v>1909</v>
      </c>
      <c r="AD2434" s="12" t="s">
        <v>863</v>
      </c>
      <c r="BF2434" s="12" t="s">
        <v>47</v>
      </c>
      <c r="BG2434" s="21">
        <v>1</v>
      </c>
      <c r="BJ2434" s="12">
        <v>1</v>
      </c>
    </row>
    <row r="2435" spans="1:62" ht="45" x14ac:dyDescent="0.25">
      <c r="A2435" s="12">
        <v>1</v>
      </c>
      <c r="B2435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35" s="11" t="str">
        <f>IFERROR(VLOOKUP(I2435,lvl_1[],2,FALSE),"Нет")</f>
        <v>Общий расчет</v>
      </c>
      <c r="D2435" s="11" t="str">
        <f>IFERROR(VLOOKUP(Rule!J2435,lvl_2[],2,FALSE),"Нет")</f>
        <v>Ци Мень</v>
      </c>
      <c r="E2435" s="11" t="str">
        <f>IFERROR(VLOOKUP(Rule!K2435,lvl_3[],2,FALSE),"Нет")</f>
        <v>Анализ Дворца</v>
      </c>
      <c r="F2435" s="11" t="str">
        <f>IFERROR(INDEX(lvl_4[],MATCH(L2435,lvl_4[ID],0),MATCH(TEXT(K2435,"##0"),lvl_4[#Headers],0)),"Нет")</f>
        <v>Операторы</v>
      </c>
      <c r="G2435" s="11" t="str">
        <f>IFERROR(INDEX(lvl_5[],MATCH(M2435,lvl_5[ID],0),MATCH(_xlfn.CONCAT(TEXT(K2435,"##0"),"_",TEXT(L2435,"##0")),lvl_5[#Headers],0)),"Нет")</f>
        <v>Дух</v>
      </c>
      <c r="H2435" s="11" t="str">
        <f>IFERROR(INDEX(lvl_6[],MATCH(N2435,lvl_6[ID],0),MATCH(_xlfn.CONCAT(K2435,"_",L2435,"_",M2435),lvl_6[#Headers],0)),"Нет")</f>
        <v>Дух. Отношение элемента оператора к элементу сезона</v>
      </c>
      <c r="I2435" s="12">
        <v>1</v>
      </c>
      <c r="J2435" s="12">
        <v>2</v>
      </c>
      <c r="K2435" s="12">
        <v>2</v>
      </c>
      <c r="L2435" s="12">
        <v>3</v>
      </c>
      <c r="M2435" s="12">
        <v>3</v>
      </c>
      <c r="N2435" s="12">
        <v>3</v>
      </c>
      <c r="O2435" s="12">
        <f>COUNTIF($P$2:P2435,P2435)</f>
        <v>42</v>
      </c>
      <c r="P2435" s="12" t="str">
        <f t="shared" si="115"/>
        <v>122030303</v>
      </c>
      <c r="Q2435" s="12" t="str">
        <f t="shared" si="116"/>
        <v>1220303030042</v>
      </c>
      <c r="R2435" s="20" t="s">
        <v>1454</v>
      </c>
      <c r="S2435" s="20" t="s">
        <v>1908</v>
      </c>
      <c r="AD2435" s="12" t="s">
        <v>864</v>
      </c>
      <c r="BF2435" s="12" t="s">
        <v>47</v>
      </c>
      <c r="BG2435" s="21">
        <v>0.9</v>
      </c>
      <c r="BJ2435" s="12">
        <v>1</v>
      </c>
    </row>
    <row r="2436" spans="1:62" ht="45" x14ac:dyDescent="0.25">
      <c r="A2436" s="12">
        <v>1</v>
      </c>
      <c r="B2436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36" s="11" t="str">
        <f>IFERROR(VLOOKUP(I2436,lvl_1[],2,FALSE),"Нет")</f>
        <v>Общий расчет</v>
      </c>
      <c r="D2436" s="11" t="str">
        <f>IFERROR(VLOOKUP(Rule!J2436,lvl_2[],2,FALSE),"Нет")</f>
        <v>Ци Мень</v>
      </c>
      <c r="E2436" s="11" t="str">
        <f>IFERROR(VLOOKUP(Rule!K2436,lvl_3[],2,FALSE),"Нет")</f>
        <v>Анализ Дворца</v>
      </c>
      <c r="F2436" s="11" t="str">
        <f>IFERROR(INDEX(lvl_4[],MATCH(L2436,lvl_4[ID],0),MATCH(TEXT(K2436,"##0"),lvl_4[#Headers],0)),"Нет")</f>
        <v>Операторы</v>
      </c>
      <c r="G2436" s="11" t="str">
        <f>IFERROR(INDEX(lvl_5[],MATCH(M2436,lvl_5[ID],0),MATCH(_xlfn.CONCAT(TEXT(K2436,"##0"),"_",TEXT(L2436,"##0")),lvl_5[#Headers],0)),"Нет")</f>
        <v>Дух</v>
      </c>
      <c r="H2436" s="11" t="str">
        <f>IFERROR(INDEX(lvl_6[],MATCH(N2436,lvl_6[ID],0),MATCH(_xlfn.CONCAT(K2436,"_",L2436,"_",M2436),lvl_6[#Headers],0)),"Нет")</f>
        <v>Дух. Отношение элемента оператора к элементу сезона</v>
      </c>
      <c r="I2436" s="12">
        <v>1</v>
      </c>
      <c r="J2436" s="12">
        <v>2</v>
      </c>
      <c r="K2436" s="12">
        <v>2</v>
      </c>
      <c r="L2436" s="12">
        <v>3</v>
      </c>
      <c r="M2436" s="12">
        <v>3</v>
      </c>
      <c r="N2436" s="12">
        <v>3</v>
      </c>
      <c r="O2436" s="12">
        <f>COUNTIF($P$2:P2436,P2436)</f>
        <v>43</v>
      </c>
      <c r="P2436" s="12" t="str">
        <f t="shared" si="115"/>
        <v>122030303</v>
      </c>
      <c r="Q2436" s="12" t="str">
        <f t="shared" si="116"/>
        <v>1220303030043</v>
      </c>
      <c r="R2436" s="20" t="s">
        <v>1454</v>
      </c>
      <c r="S2436" s="20" t="s">
        <v>1910</v>
      </c>
      <c r="AD2436" s="12" t="s">
        <v>865</v>
      </c>
      <c r="BF2436" s="12" t="s">
        <v>47</v>
      </c>
      <c r="BG2436" s="21">
        <v>0</v>
      </c>
      <c r="BJ2436" s="12">
        <v>1</v>
      </c>
    </row>
    <row r="2437" spans="1:62" ht="45" x14ac:dyDescent="0.25">
      <c r="A2437" s="12">
        <v>1</v>
      </c>
      <c r="B2437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37" s="11" t="str">
        <f>IFERROR(VLOOKUP(I2437,lvl_1[],2,FALSE),"Нет")</f>
        <v>Общий расчет</v>
      </c>
      <c r="D2437" s="11" t="str">
        <f>IFERROR(VLOOKUP(Rule!J2437,lvl_2[],2,FALSE),"Нет")</f>
        <v>Ци Мень</v>
      </c>
      <c r="E2437" s="11" t="str">
        <f>IFERROR(VLOOKUP(Rule!K2437,lvl_3[],2,FALSE),"Нет")</f>
        <v>Анализ Дворца</v>
      </c>
      <c r="F2437" s="11" t="str">
        <f>IFERROR(INDEX(lvl_4[],MATCH(L2437,lvl_4[ID],0),MATCH(TEXT(K2437,"##0"),lvl_4[#Headers],0)),"Нет")</f>
        <v>Операторы</v>
      </c>
      <c r="G2437" s="11" t="str">
        <f>IFERROR(INDEX(lvl_5[],MATCH(M2437,lvl_5[ID],0),MATCH(_xlfn.CONCAT(TEXT(K2437,"##0"),"_",TEXT(L2437,"##0")),lvl_5[#Headers],0)),"Нет")</f>
        <v>Дух</v>
      </c>
      <c r="H2437" s="11" t="str">
        <f>IFERROR(INDEX(lvl_6[],MATCH(N2437,lvl_6[ID],0),MATCH(_xlfn.CONCAT(K2437,"_",L2437,"_",M2437),lvl_6[#Headers],0)),"Нет")</f>
        <v>Дух. Отношение элемента оператора к элементу сезона</v>
      </c>
      <c r="I2437" s="12">
        <v>1</v>
      </c>
      <c r="J2437" s="12">
        <v>2</v>
      </c>
      <c r="K2437" s="12">
        <v>2</v>
      </c>
      <c r="L2437" s="12">
        <v>3</v>
      </c>
      <c r="M2437" s="12">
        <v>3</v>
      </c>
      <c r="N2437" s="12">
        <v>3</v>
      </c>
      <c r="O2437" s="12">
        <f>COUNTIF($P$2:P2437,P2437)</f>
        <v>44</v>
      </c>
      <c r="P2437" s="12" t="str">
        <f t="shared" si="115"/>
        <v>122030303</v>
      </c>
      <c r="Q2437" s="12" t="str">
        <f t="shared" si="116"/>
        <v>1220303030044</v>
      </c>
      <c r="R2437" s="20" t="s">
        <v>1454</v>
      </c>
      <c r="S2437" s="20" t="s">
        <v>1910</v>
      </c>
      <c r="AD2437" s="12" t="s">
        <v>866</v>
      </c>
      <c r="BF2437" s="12" t="s">
        <v>47</v>
      </c>
      <c r="BG2437" s="21">
        <v>0</v>
      </c>
      <c r="BJ2437" s="12">
        <v>1</v>
      </c>
    </row>
    <row r="2438" spans="1:62" ht="45" x14ac:dyDescent="0.25">
      <c r="A2438" s="12">
        <v>1</v>
      </c>
      <c r="B2438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38" s="11" t="str">
        <f>IFERROR(VLOOKUP(I2438,lvl_1[],2,FALSE),"Нет")</f>
        <v>Общий расчет</v>
      </c>
      <c r="D2438" s="11" t="str">
        <f>IFERROR(VLOOKUP(Rule!J2438,lvl_2[],2,FALSE),"Нет")</f>
        <v>Ци Мень</v>
      </c>
      <c r="E2438" s="11" t="str">
        <f>IFERROR(VLOOKUP(Rule!K2438,lvl_3[],2,FALSE),"Нет")</f>
        <v>Анализ Дворца</v>
      </c>
      <c r="F2438" s="11" t="str">
        <f>IFERROR(INDEX(lvl_4[],MATCH(L2438,lvl_4[ID],0),MATCH(TEXT(K2438,"##0"),lvl_4[#Headers],0)),"Нет")</f>
        <v>Операторы</v>
      </c>
      <c r="G2438" s="11" t="str">
        <f>IFERROR(INDEX(lvl_5[],MATCH(M2438,lvl_5[ID],0),MATCH(_xlfn.CONCAT(TEXT(K2438,"##0"),"_",TEXT(L2438,"##0")),lvl_5[#Headers],0)),"Нет")</f>
        <v>Дух</v>
      </c>
      <c r="H2438" s="11" t="str">
        <f>IFERROR(INDEX(lvl_6[],MATCH(N2438,lvl_6[ID],0),MATCH(_xlfn.CONCAT(K2438,"_",L2438,"_",M2438),lvl_6[#Headers],0)),"Нет")</f>
        <v>Дух. Отношение элемента оператора к элементу сезона</v>
      </c>
      <c r="I2438" s="12">
        <v>1</v>
      </c>
      <c r="J2438" s="12">
        <v>2</v>
      </c>
      <c r="K2438" s="12">
        <v>2</v>
      </c>
      <c r="L2438" s="12">
        <v>3</v>
      </c>
      <c r="M2438" s="12">
        <v>3</v>
      </c>
      <c r="N2438" s="12">
        <v>3</v>
      </c>
      <c r="O2438" s="12">
        <f>COUNTIF($P$2:P2438,P2438)</f>
        <v>45</v>
      </c>
      <c r="P2438" s="12" t="str">
        <f t="shared" si="115"/>
        <v>122030303</v>
      </c>
      <c r="Q2438" s="12" t="str">
        <f t="shared" si="116"/>
        <v>1220303030045</v>
      </c>
      <c r="R2438" s="20" t="s">
        <v>1454</v>
      </c>
      <c r="S2438" s="20" t="s">
        <v>1908</v>
      </c>
      <c r="AD2438" s="12" t="s">
        <v>867</v>
      </c>
      <c r="BF2438" s="12" t="s">
        <v>47</v>
      </c>
      <c r="BG2438" s="21">
        <v>0.9</v>
      </c>
      <c r="BJ2438" s="12">
        <v>1</v>
      </c>
    </row>
    <row r="2439" spans="1:62" ht="45" x14ac:dyDescent="0.25">
      <c r="A2439" s="12">
        <v>1</v>
      </c>
      <c r="B2439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39" s="11" t="str">
        <f>IFERROR(VLOOKUP(I2439,lvl_1[],2,FALSE),"Нет")</f>
        <v>Общий расчет</v>
      </c>
      <c r="D2439" s="11" t="str">
        <f>IFERROR(VLOOKUP(Rule!J2439,lvl_2[],2,FALSE),"Нет")</f>
        <v>Ци Мень</v>
      </c>
      <c r="E2439" s="11" t="str">
        <f>IFERROR(VLOOKUP(Rule!K2439,lvl_3[],2,FALSE),"Нет")</f>
        <v>Анализ Дворца</v>
      </c>
      <c r="F2439" s="11" t="str">
        <f>IFERROR(INDEX(lvl_4[],MATCH(L2439,lvl_4[ID],0),MATCH(TEXT(K2439,"##0"),lvl_4[#Headers],0)),"Нет")</f>
        <v>Операторы</v>
      </c>
      <c r="G2439" s="11" t="str">
        <f>IFERROR(INDEX(lvl_5[],MATCH(M2439,lvl_5[ID],0),MATCH(_xlfn.CONCAT(TEXT(K2439,"##0"),"_",TEXT(L2439,"##0")),lvl_5[#Headers],0)),"Нет")</f>
        <v>Дух</v>
      </c>
      <c r="H2439" s="11" t="str">
        <f>IFERROR(INDEX(lvl_6[],MATCH(N2439,lvl_6[ID],0),MATCH(_xlfn.CONCAT(K2439,"_",L2439,"_",M2439),lvl_6[#Headers],0)),"Нет")</f>
        <v>Дух. Отношение элемента оператора к элементу сезона</v>
      </c>
      <c r="I2439" s="12">
        <v>1</v>
      </c>
      <c r="J2439" s="12">
        <v>2</v>
      </c>
      <c r="K2439" s="12">
        <v>2</v>
      </c>
      <c r="L2439" s="12">
        <v>3</v>
      </c>
      <c r="M2439" s="12">
        <v>3</v>
      </c>
      <c r="N2439" s="12">
        <v>3</v>
      </c>
      <c r="O2439" s="12">
        <f>COUNTIF($P$2:P2439,P2439)</f>
        <v>46</v>
      </c>
      <c r="P2439" s="12" t="str">
        <f t="shared" si="115"/>
        <v>122030303</v>
      </c>
      <c r="Q2439" s="12" t="str">
        <f t="shared" si="116"/>
        <v>1220303030046</v>
      </c>
      <c r="R2439" s="20" t="s">
        <v>1454</v>
      </c>
      <c r="S2439" s="20" t="s">
        <v>1911</v>
      </c>
      <c r="AD2439" s="12" t="s">
        <v>868</v>
      </c>
      <c r="BF2439" s="12" t="s">
        <v>47</v>
      </c>
      <c r="BG2439" s="21">
        <v>0.5</v>
      </c>
      <c r="BJ2439" s="12">
        <v>1</v>
      </c>
    </row>
    <row r="2440" spans="1:62" ht="45" x14ac:dyDescent="0.25">
      <c r="A2440" s="12">
        <v>1</v>
      </c>
      <c r="B2440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40" s="11" t="str">
        <f>IFERROR(VLOOKUP(I2440,lvl_1[],2,FALSE),"Нет")</f>
        <v>Общий расчет</v>
      </c>
      <c r="D2440" s="11" t="str">
        <f>IFERROR(VLOOKUP(Rule!J2440,lvl_2[],2,FALSE),"Нет")</f>
        <v>Ци Мень</v>
      </c>
      <c r="E2440" s="11" t="str">
        <f>IFERROR(VLOOKUP(Rule!K2440,lvl_3[],2,FALSE),"Нет")</f>
        <v>Анализ Дворца</v>
      </c>
      <c r="F2440" s="11" t="str">
        <f>IFERROR(INDEX(lvl_4[],MATCH(L2440,lvl_4[ID],0),MATCH(TEXT(K2440,"##0"),lvl_4[#Headers],0)),"Нет")</f>
        <v>Операторы</v>
      </c>
      <c r="G2440" s="11" t="str">
        <f>IFERROR(INDEX(lvl_5[],MATCH(M2440,lvl_5[ID],0),MATCH(_xlfn.CONCAT(TEXT(K2440,"##0"),"_",TEXT(L2440,"##0")),lvl_5[#Headers],0)),"Нет")</f>
        <v>Дух</v>
      </c>
      <c r="H2440" s="11" t="str">
        <f>IFERROR(INDEX(lvl_6[],MATCH(N2440,lvl_6[ID],0),MATCH(_xlfn.CONCAT(K2440,"_",L2440,"_",M2440),lvl_6[#Headers],0)),"Нет")</f>
        <v>Дух. Отношение элемента оператора к элементу сезона</v>
      </c>
      <c r="I2440" s="12">
        <v>1</v>
      </c>
      <c r="J2440" s="12">
        <v>2</v>
      </c>
      <c r="K2440" s="12">
        <v>2</v>
      </c>
      <c r="L2440" s="12">
        <v>3</v>
      </c>
      <c r="M2440" s="12">
        <v>3</v>
      </c>
      <c r="N2440" s="12">
        <v>3</v>
      </c>
      <c r="O2440" s="12">
        <f>COUNTIF($P$2:P2440,P2440)</f>
        <v>47</v>
      </c>
      <c r="P2440" s="12" t="str">
        <f t="shared" si="115"/>
        <v>122030303</v>
      </c>
      <c r="Q2440" s="12" t="str">
        <f t="shared" si="116"/>
        <v>1220303030047</v>
      </c>
      <c r="R2440" s="20" t="s">
        <v>1454</v>
      </c>
      <c r="S2440" s="20" t="s">
        <v>1911</v>
      </c>
      <c r="AD2440" s="12" t="s">
        <v>869</v>
      </c>
      <c r="BF2440" s="12" t="s">
        <v>47</v>
      </c>
      <c r="BG2440" s="21">
        <v>0.5</v>
      </c>
      <c r="BJ2440" s="12">
        <v>1</v>
      </c>
    </row>
    <row r="2441" spans="1:62" ht="45" x14ac:dyDescent="0.25">
      <c r="A2441" s="12">
        <v>1</v>
      </c>
      <c r="B2441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41" s="11" t="str">
        <f>IFERROR(VLOOKUP(I2441,lvl_1[],2,FALSE),"Нет")</f>
        <v>Общий расчет</v>
      </c>
      <c r="D2441" s="11" t="str">
        <f>IFERROR(VLOOKUP(Rule!J2441,lvl_2[],2,FALSE),"Нет")</f>
        <v>Ци Мень</v>
      </c>
      <c r="E2441" s="11" t="str">
        <f>IFERROR(VLOOKUP(Rule!K2441,lvl_3[],2,FALSE),"Нет")</f>
        <v>Анализ Дворца</v>
      </c>
      <c r="F2441" s="11" t="str">
        <f>IFERROR(INDEX(lvl_4[],MATCH(L2441,lvl_4[ID],0),MATCH(TEXT(K2441,"##0"),lvl_4[#Headers],0)),"Нет")</f>
        <v>Операторы</v>
      </c>
      <c r="G2441" s="11" t="str">
        <f>IFERROR(INDEX(lvl_5[],MATCH(M2441,lvl_5[ID],0),MATCH(_xlfn.CONCAT(TEXT(K2441,"##0"),"_",TEXT(L2441,"##0")),lvl_5[#Headers],0)),"Нет")</f>
        <v>Дух</v>
      </c>
      <c r="H2441" s="11" t="str">
        <f>IFERROR(INDEX(lvl_6[],MATCH(N2441,lvl_6[ID],0),MATCH(_xlfn.CONCAT(K2441,"_",L2441,"_",M2441),lvl_6[#Headers],0)),"Нет")</f>
        <v>Дух. Отношение элемента оператора к элементу сезона</v>
      </c>
      <c r="I2441" s="12">
        <v>1</v>
      </c>
      <c r="J2441" s="12">
        <v>2</v>
      </c>
      <c r="K2441" s="12">
        <v>2</v>
      </c>
      <c r="L2441" s="12">
        <v>3</v>
      </c>
      <c r="M2441" s="12">
        <v>3</v>
      </c>
      <c r="N2441" s="12">
        <v>3</v>
      </c>
      <c r="O2441" s="12">
        <f>COUNTIF($P$2:P2441,P2441)</f>
        <v>48</v>
      </c>
      <c r="P2441" s="12" t="str">
        <f t="shared" si="115"/>
        <v>122030303</v>
      </c>
      <c r="Q2441" s="12" t="str">
        <f t="shared" si="116"/>
        <v>1220303030048</v>
      </c>
      <c r="R2441" s="20" t="s">
        <v>1454</v>
      </c>
      <c r="S2441" s="20" t="s">
        <v>1908</v>
      </c>
      <c r="AD2441" s="12" t="s">
        <v>870</v>
      </c>
      <c r="BF2441" s="12" t="s">
        <v>47</v>
      </c>
      <c r="BG2441" s="21">
        <v>0.9</v>
      </c>
      <c r="BJ2441" s="12">
        <v>1</v>
      </c>
    </row>
    <row r="2442" spans="1:62" ht="45" x14ac:dyDescent="0.25">
      <c r="A2442" s="12">
        <v>1</v>
      </c>
      <c r="B2442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42" s="11" t="str">
        <f>IFERROR(VLOOKUP(I2442,lvl_1[],2,FALSE),"Нет")</f>
        <v>Общий расчет</v>
      </c>
      <c r="D2442" s="11" t="str">
        <f>IFERROR(VLOOKUP(Rule!J2442,lvl_2[],2,FALSE),"Нет")</f>
        <v>Ци Мень</v>
      </c>
      <c r="E2442" s="11" t="str">
        <f>IFERROR(VLOOKUP(Rule!K2442,lvl_3[],2,FALSE),"Нет")</f>
        <v>Анализ Дворца</v>
      </c>
      <c r="F2442" s="11" t="str">
        <f>IFERROR(INDEX(lvl_4[],MATCH(L2442,lvl_4[ID],0),MATCH(TEXT(K2442,"##0"),lvl_4[#Headers],0)),"Нет")</f>
        <v>Операторы</v>
      </c>
      <c r="G2442" s="11" t="str">
        <f>IFERROR(INDEX(lvl_5[],MATCH(M2442,lvl_5[ID],0),MATCH(_xlfn.CONCAT(TEXT(K2442,"##0"),"_",TEXT(L2442,"##0")),lvl_5[#Headers],0)),"Нет")</f>
        <v>Дух</v>
      </c>
      <c r="H2442" s="11" t="str">
        <f>IFERROR(INDEX(lvl_6[],MATCH(N2442,lvl_6[ID],0),MATCH(_xlfn.CONCAT(K2442,"_",L2442,"_",M2442),lvl_6[#Headers],0)),"Нет")</f>
        <v>Дух. Отношение элемента оператора к элементу сезона</v>
      </c>
      <c r="I2442" s="12">
        <v>1</v>
      </c>
      <c r="J2442" s="12">
        <v>2</v>
      </c>
      <c r="K2442" s="12">
        <v>2</v>
      </c>
      <c r="L2442" s="12">
        <v>3</v>
      </c>
      <c r="M2442" s="12">
        <v>3</v>
      </c>
      <c r="N2442" s="12">
        <v>3</v>
      </c>
      <c r="O2442" s="12">
        <f>COUNTIF($P$2:P2442,P2442)</f>
        <v>49</v>
      </c>
      <c r="P2442" s="12" t="str">
        <f t="shared" si="115"/>
        <v>122030303</v>
      </c>
      <c r="Q2442" s="12" t="str">
        <f t="shared" si="116"/>
        <v>1220303030049</v>
      </c>
      <c r="R2442" s="20" t="s">
        <v>1454</v>
      </c>
      <c r="S2442" s="20" t="s">
        <v>1912</v>
      </c>
      <c r="AD2442" s="12" t="s">
        <v>859</v>
      </c>
      <c r="BF2442" s="12" t="s">
        <v>50</v>
      </c>
      <c r="BG2442" s="21">
        <v>0.9</v>
      </c>
      <c r="BJ2442" s="12">
        <v>1</v>
      </c>
    </row>
    <row r="2443" spans="1:62" ht="45" x14ac:dyDescent="0.25">
      <c r="A2443" s="12">
        <v>1</v>
      </c>
      <c r="B2443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43" s="11" t="str">
        <f>IFERROR(VLOOKUP(I2443,lvl_1[],2,FALSE),"Нет")</f>
        <v>Общий расчет</v>
      </c>
      <c r="D2443" s="11" t="str">
        <f>IFERROR(VLOOKUP(Rule!J2443,lvl_2[],2,FALSE),"Нет")</f>
        <v>Ци Мень</v>
      </c>
      <c r="E2443" s="11" t="str">
        <f>IFERROR(VLOOKUP(Rule!K2443,lvl_3[],2,FALSE),"Нет")</f>
        <v>Анализ Дворца</v>
      </c>
      <c r="F2443" s="11" t="str">
        <f>IFERROR(INDEX(lvl_4[],MATCH(L2443,lvl_4[ID],0),MATCH(TEXT(K2443,"##0"),lvl_4[#Headers],0)),"Нет")</f>
        <v>Операторы</v>
      </c>
      <c r="G2443" s="11" t="str">
        <f>IFERROR(INDEX(lvl_5[],MATCH(M2443,lvl_5[ID],0),MATCH(_xlfn.CONCAT(TEXT(K2443,"##0"),"_",TEXT(L2443,"##0")),lvl_5[#Headers],0)),"Нет")</f>
        <v>Дух</v>
      </c>
      <c r="H2443" s="11" t="str">
        <f>IFERROR(INDEX(lvl_6[],MATCH(N2443,lvl_6[ID],0),MATCH(_xlfn.CONCAT(K2443,"_",L2443,"_",M2443),lvl_6[#Headers],0)),"Нет")</f>
        <v>Дух. Отношение элемента оператора к элементу сезона</v>
      </c>
      <c r="I2443" s="12">
        <v>1</v>
      </c>
      <c r="J2443" s="12">
        <v>2</v>
      </c>
      <c r="K2443" s="12">
        <v>2</v>
      </c>
      <c r="L2443" s="12">
        <v>3</v>
      </c>
      <c r="M2443" s="12">
        <v>3</v>
      </c>
      <c r="N2443" s="12">
        <v>3</v>
      </c>
      <c r="O2443" s="12">
        <f>COUNTIF($P$2:P2443,P2443)</f>
        <v>50</v>
      </c>
      <c r="P2443" s="12" t="str">
        <f t="shared" si="115"/>
        <v>122030303</v>
      </c>
      <c r="Q2443" s="12" t="str">
        <f t="shared" si="116"/>
        <v>1220303030050</v>
      </c>
      <c r="R2443" s="20" t="s">
        <v>1454</v>
      </c>
      <c r="S2443" s="20" t="s">
        <v>1912</v>
      </c>
      <c r="AD2443" s="12" t="s">
        <v>860</v>
      </c>
      <c r="BF2443" s="12" t="s">
        <v>50</v>
      </c>
      <c r="BG2443" s="21">
        <v>0.9</v>
      </c>
      <c r="BJ2443" s="12">
        <v>1</v>
      </c>
    </row>
    <row r="2444" spans="1:62" ht="45" x14ac:dyDescent="0.25">
      <c r="A2444" s="12">
        <v>1</v>
      </c>
      <c r="B2444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44" s="11" t="str">
        <f>IFERROR(VLOOKUP(I2444,lvl_1[],2,FALSE),"Нет")</f>
        <v>Общий расчет</v>
      </c>
      <c r="D2444" s="11" t="str">
        <f>IFERROR(VLOOKUP(Rule!J2444,lvl_2[],2,FALSE),"Нет")</f>
        <v>Ци Мень</v>
      </c>
      <c r="E2444" s="11" t="str">
        <f>IFERROR(VLOOKUP(Rule!K2444,lvl_3[],2,FALSE),"Нет")</f>
        <v>Анализ Дворца</v>
      </c>
      <c r="F2444" s="11" t="str">
        <f>IFERROR(INDEX(lvl_4[],MATCH(L2444,lvl_4[ID],0),MATCH(TEXT(K2444,"##0"),lvl_4[#Headers],0)),"Нет")</f>
        <v>Операторы</v>
      </c>
      <c r="G2444" s="11" t="str">
        <f>IFERROR(INDEX(lvl_5[],MATCH(M2444,lvl_5[ID],0),MATCH(_xlfn.CONCAT(TEXT(K2444,"##0"),"_",TEXT(L2444,"##0")),lvl_5[#Headers],0)),"Нет")</f>
        <v>Дух</v>
      </c>
      <c r="H2444" s="11" t="str">
        <f>IFERROR(INDEX(lvl_6[],MATCH(N2444,lvl_6[ID],0),MATCH(_xlfn.CONCAT(K2444,"_",L2444,"_",M2444),lvl_6[#Headers],0)),"Нет")</f>
        <v>Дух. Отношение элемента оператора к элементу сезона</v>
      </c>
      <c r="I2444" s="12">
        <v>1</v>
      </c>
      <c r="J2444" s="12">
        <v>2</v>
      </c>
      <c r="K2444" s="12">
        <v>2</v>
      </c>
      <c r="L2444" s="12">
        <v>3</v>
      </c>
      <c r="M2444" s="12">
        <v>3</v>
      </c>
      <c r="N2444" s="12">
        <v>3</v>
      </c>
      <c r="O2444" s="12">
        <f>COUNTIF($P$2:P2444,P2444)</f>
        <v>51</v>
      </c>
      <c r="P2444" s="12" t="str">
        <f t="shared" si="115"/>
        <v>122030303</v>
      </c>
      <c r="Q2444" s="12" t="str">
        <f t="shared" si="116"/>
        <v>1220303030051</v>
      </c>
      <c r="R2444" s="20" t="s">
        <v>1454</v>
      </c>
      <c r="S2444" s="20" t="s">
        <v>1913</v>
      </c>
      <c r="AD2444" s="12" t="s">
        <v>861</v>
      </c>
      <c r="BF2444" s="12" t="s">
        <v>50</v>
      </c>
      <c r="BG2444" s="21">
        <v>0.5</v>
      </c>
      <c r="BJ2444" s="12">
        <v>1</v>
      </c>
    </row>
    <row r="2445" spans="1:62" ht="45" x14ac:dyDescent="0.25">
      <c r="A2445" s="12">
        <v>1</v>
      </c>
      <c r="B2445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45" s="11" t="str">
        <f>IFERROR(VLOOKUP(I2445,lvl_1[],2,FALSE),"Нет")</f>
        <v>Общий расчет</v>
      </c>
      <c r="D2445" s="11" t="str">
        <f>IFERROR(VLOOKUP(Rule!J2445,lvl_2[],2,FALSE),"Нет")</f>
        <v>Ци Мень</v>
      </c>
      <c r="E2445" s="11" t="str">
        <f>IFERROR(VLOOKUP(Rule!K2445,lvl_3[],2,FALSE),"Нет")</f>
        <v>Анализ Дворца</v>
      </c>
      <c r="F2445" s="11" t="str">
        <f>IFERROR(INDEX(lvl_4[],MATCH(L2445,lvl_4[ID],0),MATCH(TEXT(K2445,"##0"),lvl_4[#Headers],0)),"Нет")</f>
        <v>Операторы</v>
      </c>
      <c r="G2445" s="11" t="str">
        <f>IFERROR(INDEX(lvl_5[],MATCH(M2445,lvl_5[ID],0),MATCH(_xlfn.CONCAT(TEXT(K2445,"##0"),"_",TEXT(L2445,"##0")),lvl_5[#Headers],0)),"Нет")</f>
        <v>Дух</v>
      </c>
      <c r="H2445" s="11" t="str">
        <f>IFERROR(INDEX(lvl_6[],MATCH(N2445,lvl_6[ID],0),MATCH(_xlfn.CONCAT(K2445,"_",L2445,"_",M2445),lvl_6[#Headers],0)),"Нет")</f>
        <v>Дух. Отношение элемента оператора к элементу сезона</v>
      </c>
      <c r="I2445" s="12">
        <v>1</v>
      </c>
      <c r="J2445" s="12">
        <v>2</v>
      </c>
      <c r="K2445" s="12">
        <v>2</v>
      </c>
      <c r="L2445" s="12">
        <v>3</v>
      </c>
      <c r="M2445" s="12">
        <v>3</v>
      </c>
      <c r="N2445" s="12">
        <v>3</v>
      </c>
      <c r="O2445" s="12">
        <f>COUNTIF($P$2:P2445,P2445)</f>
        <v>52</v>
      </c>
      <c r="P2445" s="12" t="str">
        <f t="shared" si="115"/>
        <v>122030303</v>
      </c>
      <c r="Q2445" s="12" t="str">
        <f t="shared" si="116"/>
        <v>1220303030052</v>
      </c>
      <c r="R2445" s="20" t="s">
        <v>1454</v>
      </c>
      <c r="S2445" s="20" t="s">
        <v>1914</v>
      </c>
      <c r="AD2445" s="12" t="s">
        <v>862</v>
      </c>
      <c r="BF2445" s="12" t="s">
        <v>50</v>
      </c>
      <c r="BG2445" s="21">
        <v>0</v>
      </c>
      <c r="BJ2445" s="12">
        <v>1</v>
      </c>
    </row>
    <row r="2446" spans="1:62" ht="45" x14ac:dyDescent="0.25">
      <c r="A2446" s="12">
        <v>1</v>
      </c>
      <c r="B2446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46" s="11" t="str">
        <f>IFERROR(VLOOKUP(I2446,lvl_1[],2,FALSE),"Нет")</f>
        <v>Общий расчет</v>
      </c>
      <c r="D2446" s="11" t="str">
        <f>IFERROR(VLOOKUP(Rule!J2446,lvl_2[],2,FALSE),"Нет")</f>
        <v>Ци Мень</v>
      </c>
      <c r="E2446" s="11" t="str">
        <f>IFERROR(VLOOKUP(Rule!K2446,lvl_3[],2,FALSE),"Нет")</f>
        <v>Анализ Дворца</v>
      </c>
      <c r="F2446" s="11" t="str">
        <f>IFERROR(INDEX(lvl_4[],MATCH(L2446,lvl_4[ID],0),MATCH(TEXT(K2446,"##0"),lvl_4[#Headers],0)),"Нет")</f>
        <v>Операторы</v>
      </c>
      <c r="G2446" s="11" t="str">
        <f>IFERROR(INDEX(lvl_5[],MATCH(M2446,lvl_5[ID],0),MATCH(_xlfn.CONCAT(TEXT(K2446,"##0"),"_",TEXT(L2446,"##0")),lvl_5[#Headers],0)),"Нет")</f>
        <v>Дух</v>
      </c>
      <c r="H2446" s="11" t="str">
        <f>IFERROR(INDEX(lvl_6[],MATCH(N2446,lvl_6[ID],0),MATCH(_xlfn.CONCAT(K2446,"_",L2446,"_",M2446),lvl_6[#Headers],0)),"Нет")</f>
        <v>Дух. Отношение элемента оператора к элементу сезона</v>
      </c>
      <c r="I2446" s="12">
        <v>1</v>
      </c>
      <c r="J2446" s="12">
        <v>2</v>
      </c>
      <c r="K2446" s="12">
        <v>2</v>
      </c>
      <c r="L2446" s="12">
        <v>3</v>
      </c>
      <c r="M2446" s="12">
        <v>3</v>
      </c>
      <c r="N2446" s="12">
        <v>3</v>
      </c>
      <c r="O2446" s="12">
        <f>COUNTIF($P$2:P2446,P2446)</f>
        <v>53</v>
      </c>
      <c r="P2446" s="12" t="str">
        <f t="shared" si="115"/>
        <v>122030303</v>
      </c>
      <c r="Q2446" s="12" t="str">
        <f t="shared" si="116"/>
        <v>1220303030053</v>
      </c>
      <c r="R2446" s="20" t="s">
        <v>1454</v>
      </c>
      <c r="S2446" s="20" t="s">
        <v>1914</v>
      </c>
      <c r="AD2446" s="12" t="s">
        <v>863</v>
      </c>
      <c r="BF2446" s="12" t="s">
        <v>50</v>
      </c>
      <c r="BG2446" s="21">
        <v>0</v>
      </c>
      <c r="BJ2446" s="12">
        <v>1</v>
      </c>
    </row>
    <row r="2447" spans="1:62" ht="45" x14ac:dyDescent="0.25">
      <c r="A2447" s="12">
        <v>1</v>
      </c>
      <c r="B2447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47" s="11" t="str">
        <f>IFERROR(VLOOKUP(I2447,lvl_1[],2,FALSE),"Нет")</f>
        <v>Общий расчет</v>
      </c>
      <c r="D2447" s="11" t="str">
        <f>IFERROR(VLOOKUP(Rule!J2447,lvl_2[],2,FALSE),"Нет")</f>
        <v>Ци Мень</v>
      </c>
      <c r="E2447" s="11" t="str">
        <f>IFERROR(VLOOKUP(Rule!K2447,lvl_3[],2,FALSE),"Нет")</f>
        <v>Анализ Дворца</v>
      </c>
      <c r="F2447" s="11" t="str">
        <f>IFERROR(INDEX(lvl_4[],MATCH(L2447,lvl_4[ID],0),MATCH(TEXT(K2447,"##0"),lvl_4[#Headers],0)),"Нет")</f>
        <v>Операторы</v>
      </c>
      <c r="G2447" s="11" t="str">
        <f>IFERROR(INDEX(lvl_5[],MATCH(M2447,lvl_5[ID],0),MATCH(_xlfn.CONCAT(TEXT(K2447,"##0"),"_",TEXT(L2447,"##0")),lvl_5[#Headers],0)),"Нет")</f>
        <v>Дух</v>
      </c>
      <c r="H2447" s="11" t="str">
        <f>IFERROR(INDEX(lvl_6[],MATCH(N2447,lvl_6[ID],0),MATCH(_xlfn.CONCAT(K2447,"_",L2447,"_",M2447),lvl_6[#Headers],0)),"Нет")</f>
        <v>Дух. Отношение элемента оператора к элементу сезона</v>
      </c>
      <c r="I2447" s="12">
        <v>1</v>
      </c>
      <c r="J2447" s="12">
        <v>2</v>
      </c>
      <c r="K2447" s="12">
        <v>2</v>
      </c>
      <c r="L2447" s="12">
        <v>3</v>
      </c>
      <c r="M2447" s="12">
        <v>3</v>
      </c>
      <c r="N2447" s="12">
        <v>3</v>
      </c>
      <c r="O2447" s="12">
        <f>COUNTIF($P$2:P2447,P2447)</f>
        <v>54</v>
      </c>
      <c r="P2447" s="12" t="str">
        <f t="shared" si="115"/>
        <v>122030303</v>
      </c>
      <c r="Q2447" s="12" t="str">
        <f t="shared" si="116"/>
        <v>1220303030054</v>
      </c>
      <c r="R2447" s="20" t="s">
        <v>1454</v>
      </c>
      <c r="S2447" s="20" t="s">
        <v>1913</v>
      </c>
      <c r="AD2447" s="12" t="s">
        <v>864</v>
      </c>
      <c r="BF2447" s="12" t="s">
        <v>50</v>
      </c>
      <c r="BG2447" s="21">
        <v>0.5</v>
      </c>
      <c r="BJ2447" s="12">
        <v>1</v>
      </c>
    </row>
    <row r="2448" spans="1:62" ht="45" x14ac:dyDescent="0.25">
      <c r="A2448" s="12">
        <v>1</v>
      </c>
      <c r="B2448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48" s="11" t="str">
        <f>IFERROR(VLOOKUP(I2448,lvl_1[],2,FALSE),"Нет")</f>
        <v>Общий расчет</v>
      </c>
      <c r="D2448" s="11" t="str">
        <f>IFERROR(VLOOKUP(Rule!J2448,lvl_2[],2,FALSE),"Нет")</f>
        <v>Ци Мень</v>
      </c>
      <c r="E2448" s="11" t="str">
        <f>IFERROR(VLOOKUP(Rule!K2448,lvl_3[],2,FALSE),"Нет")</f>
        <v>Анализ Дворца</v>
      </c>
      <c r="F2448" s="11" t="str">
        <f>IFERROR(INDEX(lvl_4[],MATCH(L2448,lvl_4[ID],0),MATCH(TEXT(K2448,"##0"),lvl_4[#Headers],0)),"Нет")</f>
        <v>Операторы</v>
      </c>
      <c r="G2448" s="11" t="str">
        <f>IFERROR(INDEX(lvl_5[],MATCH(M2448,lvl_5[ID],0),MATCH(_xlfn.CONCAT(TEXT(K2448,"##0"),"_",TEXT(L2448,"##0")),lvl_5[#Headers],0)),"Нет")</f>
        <v>Дух</v>
      </c>
      <c r="H2448" s="11" t="str">
        <f>IFERROR(INDEX(lvl_6[],MATCH(N2448,lvl_6[ID],0),MATCH(_xlfn.CONCAT(K2448,"_",L2448,"_",M2448),lvl_6[#Headers],0)),"Нет")</f>
        <v>Дух. Отношение элемента оператора к элементу сезона</v>
      </c>
      <c r="I2448" s="12">
        <v>1</v>
      </c>
      <c r="J2448" s="12">
        <v>2</v>
      </c>
      <c r="K2448" s="12">
        <v>2</v>
      </c>
      <c r="L2448" s="12">
        <v>3</v>
      </c>
      <c r="M2448" s="12">
        <v>3</v>
      </c>
      <c r="N2448" s="12">
        <v>3</v>
      </c>
      <c r="O2448" s="12">
        <f>COUNTIF($P$2:P2448,P2448)</f>
        <v>55</v>
      </c>
      <c r="P2448" s="12" t="str">
        <f t="shared" si="115"/>
        <v>122030303</v>
      </c>
      <c r="Q2448" s="12" t="str">
        <f t="shared" si="116"/>
        <v>1220303030055</v>
      </c>
      <c r="R2448" s="20" t="s">
        <v>1454</v>
      </c>
      <c r="S2448" s="20" t="s">
        <v>1915</v>
      </c>
      <c r="AD2448" s="12" t="s">
        <v>865</v>
      </c>
      <c r="BF2448" s="12" t="s">
        <v>50</v>
      </c>
      <c r="BG2448" s="21">
        <v>1</v>
      </c>
      <c r="BJ2448" s="12">
        <v>1</v>
      </c>
    </row>
    <row r="2449" spans="1:62" ht="45" x14ac:dyDescent="0.25">
      <c r="A2449" s="12">
        <v>1</v>
      </c>
      <c r="B2449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49" s="11" t="str">
        <f>IFERROR(VLOOKUP(I2449,lvl_1[],2,FALSE),"Нет")</f>
        <v>Общий расчет</v>
      </c>
      <c r="D2449" s="11" t="str">
        <f>IFERROR(VLOOKUP(Rule!J2449,lvl_2[],2,FALSE),"Нет")</f>
        <v>Ци Мень</v>
      </c>
      <c r="E2449" s="11" t="str">
        <f>IFERROR(VLOOKUP(Rule!K2449,lvl_3[],2,FALSE),"Нет")</f>
        <v>Анализ Дворца</v>
      </c>
      <c r="F2449" s="11" t="str">
        <f>IFERROR(INDEX(lvl_4[],MATCH(L2449,lvl_4[ID],0),MATCH(TEXT(K2449,"##0"),lvl_4[#Headers],0)),"Нет")</f>
        <v>Операторы</v>
      </c>
      <c r="G2449" s="11" t="str">
        <f>IFERROR(INDEX(lvl_5[],MATCH(M2449,lvl_5[ID],0),MATCH(_xlfn.CONCAT(TEXT(K2449,"##0"),"_",TEXT(L2449,"##0")),lvl_5[#Headers],0)),"Нет")</f>
        <v>Дух</v>
      </c>
      <c r="H2449" s="11" t="str">
        <f>IFERROR(INDEX(lvl_6[],MATCH(N2449,lvl_6[ID],0),MATCH(_xlfn.CONCAT(K2449,"_",L2449,"_",M2449),lvl_6[#Headers],0)),"Нет")</f>
        <v>Дух. Отношение элемента оператора к элементу сезона</v>
      </c>
      <c r="I2449" s="12">
        <v>1</v>
      </c>
      <c r="J2449" s="12">
        <v>2</v>
      </c>
      <c r="K2449" s="12">
        <v>2</v>
      </c>
      <c r="L2449" s="12">
        <v>3</v>
      </c>
      <c r="M2449" s="12">
        <v>3</v>
      </c>
      <c r="N2449" s="12">
        <v>3</v>
      </c>
      <c r="O2449" s="12">
        <f>COUNTIF($P$2:P2449,P2449)</f>
        <v>56</v>
      </c>
      <c r="P2449" s="12" t="str">
        <f t="shared" si="115"/>
        <v>122030303</v>
      </c>
      <c r="Q2449" s="12" t="str">
        <f t="shared" si="116"/>
        <v>1220303030056</v>
      </c>
      <c r="R2449" s="20" t="s">
        <v>1454</v>
      </c>
      <c r="S2449" s="20" t="s">
        <v>1915</v>
      </c>
      <c r="AD2449" s="12" t="s">
        <v>866</v>
      </c>
      <c r="BF2449" s="12" t="s">
        <v>50</v>
      </c>
      <c r="BG2449" s="21">
        <v>1</v>
      </c>
      <c r="BJ2449" s="12">
        <v>1</v>
      </c>
    </row>
    <row r="2450" spans="1:62" ht="45" x14ac:dyDescent="0.25">
      <c r="A2450" s="12">
        <v>1</v>
      </c>
      <c r="B2450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50" s="11" t="str">
        <f>IFERROR(VLOOKUP(I2450,lvl_1[],2,FALSE),"Нет")</f>
        <v>Общий расчет</v>
      </c>
      <c r="D2450" s="11" t="str">
        <f>IFERROR(VLOOKUP(Rule!J2450,lvl_2[],2,FALSE),"Нет")</f>
        <v>Ци Мень</v>
      </c>
      <c r="E2450" s="11" t="str">
        <f>IFERROR(VLOOKUP(Rule!K2450,lvl_3[],2,FALSE),"Нет")</f>
        <v>Анализ Дворца</v>
      </c>
      <c r="F2450" s="11" t="str">
        <f>IFERROR(INDEX(lvl_4[],MATCH(L2450,lvl_4[ID],0),MATCH(TEXT(K2450,"##0"),lvl_4[#Headers],0)),"Нет")</f>
        <v>Операторы</v>
      </c>
      <c r="G2450" s="11" t="str">
        <f>IFERROR(INDEX(lvl_5[],MATCH(M2450,lvl_5[ID],0),MATCH(_xlfn.CONCAT(TEXT(K2450,"##0"),"_",TEXT(L2450,"##0")),lvl_5[#Headers],0)),"Нет")</f>
        <v>Дух</v>
      </c>
      <c r="H2450" s="11" t="str">
        <f>IFERROR(INDEX(lvl_6[],MATCH(N2450,lvl_6[ID],0),MATCH(_xlfn.CONCAT(K2450,"_",L2450,"_",M2450),lvl_6[#Headers],0)),"Нет")</f>
        <v>Дух. Отношение элемента оператора к элементу сезона</v>
      </c>
      <c r="I2450" s="12">
        <v>1</v>
      </c>
      <c r="J2450" s="12">
        <v>2</v>
      </c>
      <c r="K2450" s="12">
        <v>2</v>
      </c>
      <c r="L2450" s="12">
        <v>3</v>
      </c>
      <c r="M2450" s="12">
        <v>3</v>
      </c>
      <c r="N2450" s="12">
        <v>3</v>
      </c>
      <c r="O2450" s="12">
        <f>COUNTIF($P$2:P2450,P2450)</f>
        <v>57</v>
      </c>
      <c r="P2450" s="12" t="str">
        <f t="shared" si="115"/>
        <v>122030303</v>
      </c>
      <c r="Q2450" s="12" t="str">
        <f t="shared" si="116"/>
        <v>1220303030057</v>
      </c>
      <c r="R2450" s="20" t="s">
        <v>1454</v>
      </c>
      <c r="S2450" s="20" t="s">
        <v>1913</v>
      </c>
      <c r="AD2450" s="12" t="s">
        <v>867</v>
      </c>
      <c r="BF2450" s="12" t="s">
        <v>50</v>
      </c>
      <c r="BG2450" s="21">
        <v>0.5</v>
      </c>
      <c r="BJ2450" s="12">
        <v>1</v>
      </c>
    </row>
    <row r="2451" spans="1:62" ht="45" x14ac:dyDescent="0.25">
      <c r="A2451" s="12">
        <v>1</v>
      </c>
      <c r="B2451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51" s="11" t="str">
        <f>IFERROR(VLOOKUP(I2451,lvl_1[],2,FALSE),"Нет")</f>
        <v>Общий расчет</v>
      </c>
      <c r="D2451" s="11" t="str">
        <f>IFERROR(VLOOKUP(Rule!J2451,lvl_2[],2,FALSE),"Нет")</f>
        <v>Ци Мень</v>
      </c>
      <c r="E2451" s="11" t="str">
        <f>IFERROR(VLOOKUP(Rule!K2451,lvl_3[],2,FALSE),"Нет")</f>
        <v>Анализ Дворца</v>
      </c>
      <c r="F2451" s="11" t="str">
        <f>IFERROR(INDEX(lvl_4[],MATCH(L2451,lvl_4[ID],0),MATCH(TEXT(K2451,"##0"),lvl_4[#Headers],0)),"Нет")</f>
        <v>Операторы</v>
      </c>
      <c r="G2451" s="11" t="str">
        <f>IFERROR(INDEX(lvl_5[],MATCH(M2451,lvl_5[ID],0),MATCH(_xlfn.CONCAT(TEXT(K2451,"##0"),"_",TEXT(L2451,"##0")),lvl_5[#Headers],0)),"Нет")</f>
        <v>Дух</v>
      </c>
      <c r="H2451" s="11" t="str">
        <f>IFERROR(INDEX(lvl_6[],MATCH(N2451,lvl_6[ID],0),MATCH(_xlfn.CONCAT(K2451,"_",L2451,"_",M2451),lvl_6[#Headers],0)),"Нет")</f>
        <v>Дух. Отношение элемента оператора к элементу сезона</v>
      </c>
      <c r="I2451" s="12">
        <v>1</v>
      </c>
      <c r="J2451" s="12">
        <v>2</v>
      </c>
      <c r="K2451" s="12">
        <v>2</v>
      </c>
      <c r="L2451" s="12">
        <v>3</v>
      </c>
      <c r="M2451" s="12">
        <v>3</v>
      </c>
      <c r="N2451" s="12">
        <v>3</v>
      </c>
      <c r="O2451" s="12">
        <f>COUNTIF($P$2:P2451,P2451)</f>
        <v>58</v>
      </c>
      <c r="P2451" s="12" t="str">
        <f t="shared" si="115"/>
        <v>122030303</v>
      </c>
      <c r="Q2451" s="12" t="str">
        <f t="shared" si="116"/>
        <v>1220303030058</v>
      </c>
      <c r="R2451" s="20" t="s">
        <v>1454</v>
      </c>
      <c r="S2451" s="20" t="s">
        <v>1916</v>
      </c>
      <c r="AD2451" s="12" t="s">
        <v>868</v>
      </c>
      <c r="BF2451" s="12" t="s">
        <v>50</v>
      </c>
      <c r="BG2451" s="21">
        <v>1</v>
      </c>
      <c r="BJ2451" s="12">
        <v>1</v>
      </c>
    </row>
    <row r="2452" spans="1:62" ht="45" x14ac:dyDescent="0.25">
      <c r="A2452" s="12">
        <v>1</v>
      </c>
      <c r="B2452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52" s="11" t="str">
        <f>IFERROR(VLOOKUP(I2452,lvl_1[],2,FALSE),"Нет")</f>
        <v>Общий расчет</v>
      </c>
      <c r="D2452" s="11" t="str">
        <f>IFERROR(VLOOKUP(Rule!J2452,lvl_2[],2,FALSE),"Нет")</f>
        <v>Ци Мень</v>
      </c>
      <c r="E2452" s="11" t="str">
        <f>IFERROR(VLOOKUP(Rule!K2452,lvl_3[],2,FALSE),"Нет")</f>
        <v>Анализ Дворца</v>
      </c>
      <c r="F2452" s="11" t="str">
        <f>IFERROR(INDEX(lvl_4[],MATCH(L2452,lvl_4[ID],0),MATCH(TEXT(K2452,"##0"),lvl_4[#Headers],0)),"Нет")</f>
        <v>Операторы</v>
      </c>
      <c r="G2452" s="11" t="str">
        <f>IFERROR(INDEX(lvl_5[],MATCH(M2452,lvl_5[ID],0),MATCH(_xlfn.CONCAT(TEXT(K2452,"##0"),"_",TEXT(L2452,"##0")),lvl_5[#Headers],0)),"Нет")</f>
        <v>Дух</v>
      </c>
      <c r="H2452" s="11" t="str">
        <f>IFERROR(INDEX(lvl_6[],MATCH(N2452,lvl_6[ID],0),MATCH(_xlfn.CONCAT(K2452,"_",L2452,"_",M2452),lvl_6[#Headers],0)),"Нет")</f>
        <v>Дух. Отношение элемента оператора к элементу сезона</v>
      </c>
      <c r="I2452" s="12">
        <v>1</v>
      </c>
      <c r="J2452" s="12">
        <v>2</v>
      </c>
      <c r="K2452" s="12">
        <v>2</v>
      </c>
      <c r="L2452" s="12">
        <v>3</v>
      </c>
      <c r="M2452" s="12">
        <v>3</v>
      </c>
      <c r="N2452" s="12">
        <v>3</v>
      </c>
      <c r="O2452" s="12">
        <f>COUNTIF($P$2:P2452,P2452)</f>
        <v>59</v>
      </c>
      <c r="P2452" s="12" t="str">
        <f t="shared" si="115"/>
        <v>122030303</v>
      </c>
      <c r="Q2452" s="12" t="str">
        <f t="shared" si="116"/>
        <v>1220303030059</v>
      </c>
      <c r="R2452" s="20" t="s">
        <v>1454</v>
      </c>
      <c r="S2452" s="20" t="s">
        <v>1916</v>
      </c>
      <c r="AD2452" s="12" t="s">
        <v>869</v>
      </c>
      <c r="BF2452" s="12" t="s">
        <v>50</v>
      </c>
      <c r="BG2452" s="21">
        <v>1</v>
      </c>
      <c r="BJ2452" s="12">
        <v>1</v>
      </c>
    </row>
    <row r="2453" spans="1:62" ht="45" x14ac:dyDescent="0.25">
      <c r="A2453" s="12">
        <v>1</v>
      </c>
      <c r="B2453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53" s="11" t="str">
        <f>IFERROR(VLOOKUP(I2453,lvl_1[],2,FALSE),"Нет")</f>
        <v>Общий расчет</v>
      </c>
      <c r="D2453" s="11" t="str">
        <f>IFERROR(VLOOKUP(Rule!J2453,lvl_2[],2,FALSE),"Нет")</f>
        <v>Ци Мень</v>
      </c>
      <c r="E2453" s="11" t="str">
        <f>IFERROR(VLOOKUP(Rule!K2453,lvl_3[],2,FALSE),"Нет")</f>
        <v>Анализ Дворца</v>
      </c>
      <c r="F2453" s="11" t="str">
        <f>IFERROR(INDEX(lvl_4[],MATCH(L2453,lvl_4[ID],0),MATCH(TEXT(K2453,"##0"),lvl_4[#Headers],0)),"Нет")</f>
        <v>Операторы</v>
      </c>
      <c r="G2453" s="11" t="str">
        <f>IFERROR(INDEX(lvl_5[],MATCH(M2453,lvl_5[ID],0),MATCH(_xlfn.CONCAT(TEXT(K2453,"##0"),"_",TEXT(L2453,"##0")),lvl_5[#Headers],0)),"Нет")</f>
        <v>Дух</v>
      </c>
      <c r="H2453" s="11" t="str">
        <f>IFERROR(INDEX(lvl_6[],MATCH(N2453,lvl_6[ID],0),MATCH(_xlfn.CONCAT(K2453,"_",L2453,"_",M2453),lvl_6[#Headers],0)),"Нет")</f>
        <v>Дух. Отношение элемента оператора к элементу сезона</v>
      </c>
      <c r="I2453" s="12">
        <v>1</v>
      </c>
      <c r="J2453" s="12">
        <v>2</v>
      </c>
      <c r="K2453" s="12">
        <v>2</v>
      </c>
      <c r="L2453" s="12">
        <v>3</v>
      </c>
      <c r="M2453" s="12">
        <v>3</v>
      </c>
      <c r="N2453" s="12">
        <v>3</v>
      </c>
      <c r="O2453" s="12">
        <f>COUNTIF($P$2:P2453,P2453)</f>
        <v>60</v>
      </c>
      <c r="P2453" s="12" t="str">
        <f t="shared" si="115"/>
        <v>122030303</v>
      </c>
      <c r="Q2453" s="12" t="str">
        <f t="shared" si="116"/>
        <v>1220303030060</v>
      </c>
      <c r="R2453" s="20" t="s">
        <v>1454</v>
      </c>
      <c r="S2453" s="20" t="s">
        <v>1913</v>
      </c>
      <c r="AD2453" s="12" t="s">
        <v>870</v>
      </c>
      <c r="BF2453" s="12" t="s">
        <v>50</v>
      </c>
      <c r="BG2453" s="21">
        <v>0.5</v>
      </c>
      <c r="BJ2453" s="12">
        <v>1</v>
      </c>
    </row>
    <row r="2454" spans="1:62" ht="45" x14ac:dyDescent="0.25">
      <c r="A2454" s="12">
        <v>1</v>
      </c>
      <c r="B2454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54" s="11" t="str">
        <f>IFERROR(VLOOKUP(I2454,lvl_1[],2,FALSE),"Нет")</f>
        <v>Общий расчет</v>
      </c>
      <c r="D2454" s="11" t="str">
        <f>IFERROR(VLOOKUP(Rule!J2454,lvl_2[],2,FALSE),"Нет")</f>
        <v>Ци Мень</v>
      </c>
      <c r="E2454" s="11" t="str">
        <f>IFERROR(VLOOKUP(Rule!K2454,lvl_3[],2,FALSE),"Нет")</f>
        <v>Анализ Дворца</v>
      </c>
      <c r="F2454" s="11" t="str">
        <f>IFERROR(INDEX(lvl_4[],MATCH(L2454,lvl_4[ID],0),MATCH(TEXT(K2454,"##0"),lvl_4[#Headers],0)),"Нет")</f>
        <v>Операторы</v>
      </c>
      <c r="G2454" s="11" t="str">
        <f>IFERROR(INDEX(lvl_5[],MATCH(M2454,lvl_5[ID],0),MATCH(_xlfn.CONCAT(TEXT(K2454,"##0"),"_",TEXT(L2454,"##0")),lvl_5[#Headers],0)),"Нет")</f>
        <v>Дух</v>
      </c>
      <c r="H2454" s="11" t="str">
        <f>IFERROR(INDEX(lvl_6[],MATCH(N2454,lvl_6[ID],0),MATCH(_xlfn.CONCAT(K2454,"_",L2454,"_",M2454),lvl_6[#Headers],0)),"Нет")</f>
        <v>Дух. Отношение элемента оператора к элементу сезона</v>
      </c>
      <c r="I2454" s="12">
        <v>1</v>
      </c>
      <c r="J2454" s="12">
        <v>2</v>
      </c>
      <c r="K2454" s="12">
        <v>2</v>
      </c>
      <c r="L2454" s="12">
        <v>3</v>
      </c>
      <c r="M2454" s="12">
        <v>3</v>
      </c>
      <c r="N2454" s="12">
        <v>3</v>
      </c>
      <c r="O2454" s="12">
        <f>COUNTIF($P$2:P2454,P2454)</f>
        <v>61</v>
      </c>
      <c r="P2454" s="12" t="str">
        <f t="shared" si="115"/>
        <v>122030303</v>
      </c>
      <c r="Q2454" s="12" t="str">
        <f t="shared" si="116"/>
        <v>1220303030061</v>
      </c>
      <c r="R2454" s="20" t="s">
        <v>1454</v>
      </c>
      <c r="S2454" s="20" t="s">
        <v>1917</v>
      </c>
      <c r="AD2454" s="12" t="s">
        <v>859</v>
      </c>
      <c r="BF2454" s="12" t="s">
        <v>53</v>
      </c>
      <c r="BG2454" s="21">
        <v>1</v>
      </c>
      <c r="BJ2454" s="12">
        <v>1</v>
      </c>
    </row>
    <row r="2455" spans="1:62" ht="45" x14ac:dyDescent="0.25">
      <c r="A2455" s="12">
        <v>1</v>
      </c>
      <c r="B2455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55" s="11" t="str">
        <f>IFERROR(VLOOKUP(I2455,lvl_1[],2,FALSE),"Нет")</f>
        <v>Общий расчет</v>
      </c>
      <c r="D2455" s="11" t="str">
        <f>IFERROR(VLOOKUP(Rule!J2455,lvl_2[],2,FALSE),"Нет")</f>
        <v>Ци Мень</v>
      </c>
      <c r="E2455" s="11" t="str">
        <f>IFERROR(VLOOKUP(Rule!K2455,lvl_3[],2,FALSE),"Нет")</f>
        <v>Анализ Дворца</v>
      </c>
      <c r="F2455" s="11" t="str">
        <f>IFERROR(INDEX(lvl_4[],MATCH(L2455,lvl_4[ID],0),MATCH(TEXT(K2455,"##0"),lvl_4[#Headers],0)),"Нет")</f>
        <v>Операторы</v>
      </c>
      <c r="G2455" s="11" t="str">
        <f>IFERROR(INDEX(lvl_5[],MATCH(M2455,lvl_5[ID],0),MATCH(_xlfn.CONCAT(TEXT(K2455,"##0"),"_",TEXT(L2455,"##0")),lvl_5[#Headers],0)),"Нет")</f>
        <v>Дух</v>
      </c>
      <c r="H2455" s="11" t="str">
        <f>IFERROR(INDEX(lvl_6[],MATCH(N2455,lvl_6[ID],0),MATCH(_xlfn.CONCAT(K2455,"_",L2455,"_",M2455),lvl_6[#Headers],0)),"Нет")</f>
        <v>Дух. Отношение элемента оператора к элементу сезона</v>
      </c>
      <c r="I2455" s="12">
        <v>1</v>
      </c>
      <c r="J2455" s="12">
        <v>2</v>
      </c>
      <c r="K2455" s="12">
        <v>2</v>
      </c>
      <c r="L2455" s="12">
        <v>3</v>
      </c>
      <c r="M2455" s="12">
        <v>3</v>
      </c>
      <c r="N2455" s="12">
        <v>3</v>
      </c>
      <c r="O2455" s="12">
        <f>COUNTIF($P$2:P2455,P2455)</f>
        <v>62</v>
      </c>
      <c r="P2455" s="12" t="str">
        <f t="shared" si="115"/>
        <v>122030303</v>
      </c>
      <c r="Q2455" s="12" t="str">
        <f t="shared" si="116"/>
        <v>1220303030062</v>
      </c>
      <c r="R2455" s="20" t="s">
        <v>1454</v>
      </c>
      <c r="S2455" s="20" t="s">
        <v>1917</v>
      </c>
      <c r="AD2455" s="12" t="s">
        <v>860</v>
      </c>
      <c r="BF2455" s="12" t="s">
        <v>53</v>
      </c>
      <c r="BG2455" s="21">
        <v>1</v>
      </c>
      <c r="BJ2455" s="12">
        <v>1</v>
      </c>
    </row>
    <row r="2456" spans="1:62" ht="45" x14ac:dyDescent="0.25">
      <c r="A2456" s="12">
        <v>1</v>
      </c>
      <c r="B2456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56" s="11" t="str">
        <f>IFERROR(VLOOKUP(I2456,lvl_1[],2,FALSE),"Нет")</f>
        <v>Общий расчет</v>
      </c>
      <c r="D2456" s="11" t="str">
        <f>IFERROR(VLOOKUP(Rule!J2456,lvl_2[],2,FALSE),"Нет")</f>
        <v>Ци Мень</v>
      </c>
      <c r="E2456" s="11" t="str">
        <f>IFERROR(VLOOKUP(Rule!K2456,lvl_3[],2,FALSE),"Нет")</f>
        <v>Анализ Дворца</v>
      </c>
      <c r="F2456" s="11" t="str">
        <f>IFERROR(INDEX(lvl_4[],MATCH(L2456,lvl_4[ID],0),MATCH(TEXT(K2456,"##0"),lvl_4[#Headers],0)),"Нет")</f>
        <v>Операторы</v>
      </c>
      <c r="G2456" s="11" t="str">
        <f>IFERROR(INDEX(lvl_5[],MATCH(M2456,lvl_5[ID],0),MATCH(_xlfn.CONCAT(TEXT(K2456,"##0"),"_",TEXT(L2456,"##0")),lvl_5[#Headers],0)),"Нет")</f>
        <v>Дух</v>
      </c>
      <c r="H2456" s="11" t="str">
        <f>IFERROR(INDEX(lvl_6[],MATCH(N2456,lvl_6[ID],0),MATCH(_xlfn.CONCAT(K2456,"_",L2456,"_",M2456),lvl_6[#Headers],0)),"Нет")</f>
        <v>Дух. Отношение элемента оператора к элементу сезона</v>
      </c>
      <c r="I2456" s="12">
        <v>1</v>
      </c>
      <c r="J2456" s="12">
        <v>2</v>
      </c>
      <c r="K2456" s="12">
        <v>2</v>
      </c>
      <c r="L2456" s="12">
        <v>3</v>
      </c>
      <c r="M2456" s="12">
        <v>3</v>
      </c>
      <c r="N2456" s="12">
        <v>3</v>
      </c>
      <c r="O2456" s="12">
        <f>COUNTIF($P$2:P2456,P2456)</f>
        <v>63</v>
      </c>
      <c r="P2456" s="12" t="str">
        <f t="shared" si="115"/>
        <v>122030303</v>
      </c>
      <c r="Q2456" s="12" t="str">
        <f t="shared" si="116"/>
        <v>1220303030063</v>
      </c>
      <c r="R2456" s="20" t="s">
        <v>1454</v>
      </c>
      <c r="S2456" s="20" t="s">
        <v>1918</v>
      </c>
      <c r="AD2456" s="12" t="s">
        <v>861</v>
      </c>
      <c r="BF2456" s="12" t="s">
        <v>53</v>
      </c>
      <c r="BG2456" s="21">
        <v>0</v>
      </c>
      <c r="BJ2456" s="12">
        <v>1</v>
      </c>
    </row>
    <row r="2457" spans="1:62" ht="45" x14ac:dyDescent="0.25">
      <c r="A2457" s="12">
        <v>1</v>
      </c>
      <c r="B2457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57" s="11" t="str">
        <f>IFERROR(VLOOKUP(I2457,lvl_1[],2,FALSE),"Нет")</f>
        <v>Общий расчет</v>
      </c>
      <c r="D2457" s="11" t="str">
        <f>IFERROR(VLOOKUP(Rule!J2457,lvl_2[],2,FALSE),"Нет")</f>
        <v>Ци Мень</v>
      </c>
      <c r="E2457" s="11" t="str">
        <f>IFERROR(VLOOKUP(Rule!K2457,lvl_3[],2,FALSE),"Нет")</f>
        <v>Анализ Дворца</v>
      </c>
      <c r="F2457" s="11" t="str">
        <f>IFERROR(INDEX(lvl_4[],MATCH(L2457,lvl_4[ID],0),MATCH(TEXT(K2457,"##0"),lvl_4[#Headers],0)),"Нет")</f>
        <v>Операторы</v>
      </c>
      <c r="G2457" s="11" t="str">
        <f>IFERROR(INDEX(lvl_5[],MATCH(M2457,lvl_5[ID],0),MATCH(_xlfn.CONCAT(TEXT(K2457,"##0"),"_",TEXT(L2457,"##0")),lvl_5[#Headers],0)),"Нет")</f>
        <v>Дух</v>
      </c>
      <c r="H2457" s="11" t="str">
        <f>IFERROR(INDEX(lvl_6[],MATCH(N2457,lvl_6[ID],0),MATCH(_xlfn.CONCAT(K2457,"_",L2457,"_",M2457),lvl_6[#Headers],0)),"Нет")</f>
        <v>Дух. Отношение элемента оператора к элементу сезона</v>
      </c>
      <c r="I2457" s="12">
        <v>1</v>
      </c>
      <c r="J2457" s="12">
        <v>2</v>
      </c>
      <c r="K2457" s="12">
        <v>2</v>
      </c>
      <c r="L2457" s="12">
        <v>3</v>
      </c>
      <c r="M2457" s="12">
        <v>3</v>
      </c>
      <c r="N2457" s="12">
        <v>3</v>
      </c>
      <c r="O2457" s="12">
        <f>COUNTIF($P$2:P2457,P2457)</f>
        <v>64</v>
      </c>
      <c r="P2457" s="12" t="str">
        <f t="shared" si="115"/>
        <v>122030303</v>
      </c>
      <c r="Q2457" s="12" t="str">
        <f t="shared" si="116"/>
        <v>1220303030064</v>
      </c>
      <c r="R2457" s="20" t="s">
        <v>1454</v>
      </c>
      <c r="S2457" s="20" t="s">
        <v>1919</v>
      </c>
      <c r="AD2457" s="12" t="s">
        <v>862</v>
      </c>
      <c r="BF2457" s="12" t="s">
        <v>53</v>
      </c>
      <c r="BG2457" s="21">
        <v>0.9</v>
      </c>
      <c r="BJ2457" s="12">
        <v>1</v>
      </c>
    </row>
    <row r="2458" spans="1:62" ht="45" x14ac:dyDescent="0.25">
      <c r="A2458" s="12">
        <v>1</v>
      </c>
      <c r="B2458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58" s="11" t="str">
        <f>IFERROR(VLOOKUP(I2458,lvl_1[],2,FALSE),"Нет")</f>
        <v>Общий расчет</v>
      </c>
      <c r="D2458" s="11" t="str">
        <f>IFERROR(VLOOKUP(Rule!J2458,lvl_2[],2,FALSE),"Нет")</f>
        <v>Ци Мень</v>
      </c>
      <c r="E2458" s="11" t="str">
        <f>IFERROR(VLOOKUP(Rule!K2458,lvl_3[],2,FALSE),"Нет")</f>
        <v>Анализ Дворца</v>
      </c>
      <c r="F2458" s="11" t="str">
        <f>IFERROR(INDEX(lvl_4[],MATCH(L2458,lvl_4[ID],0),MATCH(TEXT(K2458,"##0"),lvl_4[#Headers],0)),"Нет")</f>
        <v>Операторы</v>
      </c>
      <c r="G2458" s="11" t="str">
        <f>IFERROR(INDEX(lvl_5[],MATCH(M2458,lvl_5[ID],0),MATCH(_xlfn.CONCAT(TEXT(K2458,"##0"),"_",TEXT(L2458,"##0")),lvl_5[#Headers],0)),"Нет")</f>
        <v>Дух</v>
      </c>
      <c r="H2458" s="11" t="str">
        <f>IFERROR(INDEX(lvl_6[],MATCH(N2458,lvl_6[ID],0),MATCH(_xlfn.CONCAT(K2458,"_",L2458,"_",M2458),lvl_6[#Headers],0)),"Нет")</f>
        <v>Дух. Отношение элемента оператора к элементу сезона</v>
      </c>
      <c r="I2458" s="12">
        <v>1</v>
      </c>
      <c r="J2458" s="12">
        <v>2</v>
      </c>
      <c r="K2458" s="12">
        <v>2</v>
      </c>
      <c r="L2458" s="12">
        <v>3</v>
      </c>
      <c r="M2458" s="12">
        <v>3</v>
      </c>
      <c r="N2458" s="12">
        <v>3</v>
      </c>
      <c r="O2458" s="12">
        <f>COUNTIF($P$2:P2458,P2458)</f>
        <v>65</v>
      </c>
      <c r="P2458" s="12" t="str">
        <f t="shared" si="115"/>
        <v>122030303</v>
      </c>
      <c r="Q2458" s="12" t="str">
        <f t="shared" si="116"/>
        <v>1220303030065</v>
      </c>
      <c r="R2458" s="20" t="s">
        <v>1454</v>
      </c>
      <c r="S2458" s="20" t="s">
        <v>1919</v>
      </c>
      <c r="AD2458" s="12" t="s">
        <v>863</v>
      </c>
      <c r="BF2458" s="12" t="s">
        <v>53</v>
      </c>
      <c r="BG2458" s="21">
        <v>0.9</v>
      </c>
      <c r="BJ2458" s="12">
        <v>1</v>
      </c>
    </row>
    <row r="2459" spans="1:62" ht="45" x14ac:dyDescent="0.25">
      <c r="A2459" s="12">
        <v>1</v>
      </c>
      <c r="B2459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59" s="11" t="str">
        <f>IFERROR(VLOOKUP(I2459,lvl_1[],2,FALSE),"Нет")</f>
        <v>Общий расчет</v>
      </c>
      <c r="D2459" s="11" t="str">
        <f>IFERROR(VLOOKUP(Rule!J2459,lvl_2[],2,FALSE),"Нет")</f>
        <v>Ци Мень</v>
      </c>
      <c r="E2459" s="11" t="str">
        <f>IFERROR(VLOOKUP(Rule!K2459,lvl_3[],2,FALSE),"Нет")</f>
        <v>Анализ Дворца</v>
      </c>
      <c r="F2459" s="11" t="str">
        <f>IFERROR(INDEX(lvl_4[],MATCH(L2459,lvl_4[ID],0),MATCH(TEXT(K2459,"##0"),lvl_4[#Headers],0)),"Нет")</f>
        <v>Операторы</v>
      </c>
      <c r="G2459" s="11" t="str">
        <f>IFERROR(INDEX(lvl_5[],MATCH(M2459,lvl_5[ID],0),MATCH(_xlfn.CONCAT(TEXT(K2459,"##0"),"_",TEXT(L2459,"##0")),lvl_5[#Headers],0)),"Нет")</f>
        <v>Дух</v>
      </c>
      <c r="H2459" s="11" t="str">
        <f>IFERROR(INDEX(lvl_6[],MATCH(N2459,lvl_6[ID],0),MATCH(_xlfn.CONCAT(K2459,"_",L2459,"_",M2459),lvl_6[#Headers],0)),"Нет")</f>
        <v>Дух. Отношение элемента оператора к элементу сезона</v>
      </c>
      <c r="I2459" s="12">
        <v>1</v>
      </c>
      <c r="J2459" s="12">
        <v>2</v>
      </c>
      <c r="K2459" s="12">
        <v>2</v>
      </c>
      <c r="L2459" s="12">
        <v>3</v>
      </c>
      <c r="M2459" s="12">
        <v>3</v>
      </c>
      <c r="N2459" s="12">
        <v>3</v>
      </c>
      <c r="O2459" s="12">
        <f>COUNTIF($P$2:P2459,P2459)</f>
        <v>66</v>
      </c>
      <c r="P2459" s="12" t="str">
        <f t="shared" si="115"/>
        <v>122030303</v>
      </c>
      <c r="Q2459" s="12" t="str">
        <f t="shared" si="116"/>
        <v>1220303030066</v>
      </c>
      <c r="R2459" s="20" t="s">
        <v>1454</v>
      </c>
      <c r="S2459" s="20" t="s">
        <v>1918</v>
      </c>
      <c r="AD2459" s="12" t="s">
        <v>864</v>
      </c>
      <c r="BF2459" s="12" t="s">
        <v>53</v>
      </c>
      <c r="BG2459" s="21">
        <v>0</v>
      </c>
      <c r="BJ2459" s="12">
        <v>1</v>
      </c>
    </row>
    <row r="2460" spans="1:62" ht="45" x14ac:dyDescent="0.25">
      <c r="A2460" s="12">
        <v>1</v>
      </c>
      <c r="B2460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60" s="11" t="str">
        <f>IFERROR(VLOOKUP(I2460,lvl_1[],2,FALSE),"Нет")</f>
        <v>Общий расчет</v>
      </c>
      <c r="D2460" s="11" t="str">
        <f>IFERROR(VLOOKUP(Rule!J2460,lvl_2[],2,FALSE),"Нет")</f>
        <v>Ци Мень</v>
      </c>
      <c r="E2460" s="11" t="str">
        <f>IFERROR(VLOOKUP(Rule!K2460,lvl_3[],2,FALSE),"Нет")</f>
        <v>Анализ Дворца</v>
      </c>
      <c r="F2460" s="11" t="str">
        <f>IFERROR(INDEX(lvl_4[],MATCH(L2460,lvl_4[ID],0),MATCH(TEXT(K2460,"##0"),lvl_4[#Headers],0)),"Нет")</f>
        <v>Операторы</v>
      </c>
      <c r="G2460" s="11" t="str">
        <f>IFERROR(INDEX(lvl_5[],MATCH(M2460,lvl_5[ID],0),MATCH(_xlfn.CONCAT(TEXT(K2460,"##0"),"_",TEXT(L2460,"##0")),lvl_5[#Headers],0)),"Нет")</f>
        <v>Дух</v>
      </c>
      <c r="H2460" s="11" t="str">
        <f>IFERROR(INDEX(lvl_6[],MATCH(N2460,lvl_6[ID],0),MATCH(_xlfn.CONCAT(K2460,"_",L2460,"_",M2460),lvl_6[#Headers],0)),"Нет")</f>
        <v>Дух. Отношение элемента оператора к элементу сезона</v>
      </c>
      <c r="I2460" s="12">
        <v>1</v>
      </c>
      <c r="J2460" s="12">
        <v>2</v>
      </c>
      <c r="K2460" s="12">
        <v>2</v>
      </c>
      <c r="L2460" s="12">
        <v>3</v>
      </c>
      <c r="M2460" s="12">
        <v>3</v>
      </c>
      <c r="N2460" s="12">
        <v>3</v>
      </c>
      <c r="O2460" s="12">
        <f>COUNTIF($P$2:P2460,P2460)</f>
        <v>67</v>
      </c>
      <c r="P2460" s="12" t="str">
        <f t="shared" si="115"/>
        <v>122030303</v>
      </c>
      <c r="Q2460" s="12" t="str">
        <f t="shared" si="116"/>
        <v>1220303030067</v>
      </c>
      <c r="R2460" s="20" t="s">
        <v>1454</v>
      </c>
      <c r="S2460" s="20" t="s">
        <v>1920</v>
      </c>
      <c r="AD2460" s="12" t="s">
        <v>865</v>
      </c>
      <c r="BF2460" s="12" t="s">
        <v>53</v>
      </c>
      <c r="BG2460" s="21">
        <v>0.5</v>
      </c>
      <c r="BJ2460" s="12">
        <v>1</v>
      </c>
    </row>
    <row r="2461" spans="1:62" ht="45" x14ac:dyDescent="0.25">
      <c r="A2461" s="12">
        <v>1</v>
      </c>
      <c r="B2461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61" s="11" t="str">
        <f>IFERROR(VLOOKUP(I2461,lvl_1[],2,FALSE),"Нет")</f>
        <v>Общий расчет</v>
      </c>
      <c r="D2461" s="11" t="str">
        <f>IFERROR(VLOOKUP(Rule!J2461,lvl_2[],2,FALSE),"Нет")</f>
        <v>Ци Мень</v>
      </c>
      <c r="E2461" s="11" t="str">
        <f>IFERROR(VLOOKUP(Rule!K2461,lvl_3[],2,FALSE),"Нет")</f>
        <v>Анализ Дворца</v>
      </c>
      <c r="F2461" s="11" t="str">
        <f>IFERROR(INDEX(lvl_4[],MATCH(L2461,lvl_4[ID],0),MATCH(TEXT(K2461,"##0"),lvl_4[#Headers],0)),"Нет")</f>
        <v>Операторы</v>
      </c>
      <c r="G2461" s="11" t="str">
        <f>IFERROR(INDEX(lvl_5[],MATCH(M2461,lvl_5[ID],0),MATCH(_xlfn.CONCAT(TEXT(K2461,"##0"),"_",TEXT(L2461,"##0")),lvl_5[#Headers],0)),"Нет")</f>
        <v>Дух</v>
      </c>
      <c r="H2461" s="11" t="str">
        <f>IFERROR(INDEX(lvl_6[],MATCH(N2461,lvl_6[ID],0),MATCH(_xlfn.CONCAT(K2461,"_",L2461,"_",M2461),lvl_6[#Headers],0)),"Нет")</f>
        <v>Дух. Отношение элемента оператора к элементу сезона</v>
      </c>
      <c r="I2461" s="12">
        <v>1</v>
      </c>
      <c r="J2461" s="12">
        <v>2</v>
      </c>
      <c r="K2461" s="12">
        <v>2</v>
      </c>
      <c r="L2461" s="12">
        <v>3</v>
      </c>
      <c r="M2461" s="12">
        <v>3</v>
      </c>
      <c r="N2461" s="12">
        <v>3</v>
      </c>
      <c r="O2461" s="12">
        <f>COUNTIF($P$2:P2461,P2461)</f>
        <v>68</v>
      </c>
      <c r="P2461" s="12" t="str">
        <f t="shared" si="115"/>
        <v>122030303</v>
      </c>
      <c r="Q2461" s="12" t="str">
        <f t="shared" si="116"/>
        <v>1220303030068</v>
      </c>
      <c r="R2461" s="20" t="s">
        <v>1454</v>
      </c>
      <c r="S2461" s="20" t="s">
        <v>1920</v>
      </c>
      <c r="AD2461" s="12" t="s">
        <v>866</v>
      </c>
      <c r="BF2461" s="12" t="s">
        <v>53</v>
      </c>
      <c r="BG2461" s="21">
        <v>0.5</v>
      </c>
      <c r="BJ2461" s="12">
        <v>1</v>
      </c>
    </row>
    <row r="2462" spans="1:62" ht="45" x14ac:dyDescent="0.25">
      <c r="A2462" s="12">
        <v>1</v>
      </c>
      <c r="B2462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62" s="11" t="str">
        <f>IFERROR(VLOOKUP(I2462,lvl_1[],2,FALSE),"Нет")</f>
        <v>Общий расчет</v>
      </c>
      <c r="D2462" s="11" t="str">
        <f>IFERROR(VLOOKUP(Rule!J2462,lvl_2[],2,FALSE),"Нет")</f>
        <v>Ци Мень</v>
      </c>
      <c r="E2462" s="11" t="str">
        <f>IFERROR(VLOOKUP(Rule!K2462,lvl_3[],2,FALSE),"Нет")</f>
        <v>Анализ Дворца</v>
      </c>
      <c r="F2462" s="11" t="str">
        <f>IFERROR(INDEX(lvl_4[],MATCH(L2462,lvl_4[ID],0),MATCH(TEXT(K2462,"##0"),lvl_4[#Headers],0)),"Нет")</f>
        <v>Операторы</v>
      </c>
      <c r="G2462" s="11" t="str">
        <f>IFERROR(INDEX(lvl_5[],MATCH(M2462,lvl_5[ID],0),MATCH(_xlfn.CONCAT(TEXT(K2462,"##0"),"_",TEXT(L2462,"##0")),lvl_5[#Headers],0)),"Нет")</f>
        <v>Дух</v>
      </c>
      <c r="H2462" s="11" t="str">
        <f>IFERROR(INDEX(lvl_6[],MATCH(N2462,lvl_6[ID],0),MATCH(_xlfn.CONCAT(K2462,"_",L2462,"_",M2462),lvl_6[#Headers],0)),"Нет")</f>
        <v>Дух. Отношение элемента оператора к элементу сезона</v>
      </c>
      <c r="I2462" s="12">
        <v>1</v>
      </c>
      <c r="J2462" s="12">
        <v>2</v>
      </c>
      <c r="K2462" s="12">
        <v>2</v>
      </c>
      <c r="L2462" s="12">
        <v>3</v>
      </c>
      <c r="M2462" s="12">
        <v>3</v>
      </c>
      <c r="N2462" s="12">
        <v>3</v>
      </c>
      <c r="O2462" s="12">
        <f>COUNTIF($P$2:P2462,P2462)</f>
        <v>69</v>
      </c>
      <c r="P2462" s="12" t="str">
        <f t="shared" si="115"/>
        <v>122030303</v>
      </c>
      <c r="Q2462" s="12" t="str">
        <f t="shared" si="116"/>
        <v>1220303030069</v>
      </c>
      <c r="R2462" s="20" t="s">
        <v>1454</v>
      </c>
      <c r="S2462" s="20" t="s">
        <v>1918</v>
      </c>
      <c r="AD2462" s="12" t="s">
        <v>867</v>
      </c>
      <c r="BF2462" s="12" t="s">
        <v>53</v>
      </c>
      <c r="BG2462" s="21">
        <v>0</v>
      </c>
      <c r="BJ2462" s="12">
        <v>1</v>
      </c>
    </row>
    <row r="2463" spans="1:62" ht="45" x14ac:dyDescent="0.25">
      <c r="A2463" s="12">
        <v>1</v>
      </c>
      <c r="B2463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63" s="11" t="str">
        <f>IFERROR(VLOOKUP(I2463,lvl_1[],2,FALSE),"Нет")</f>
        <v>Общий расчет</v>
      </c>
      <c r="D2463" s="11" t="str">
        <f>IFERROR(VLOOKUP(Rule!J2463,lvl_2[],2,FALSE),"Нет")</f>
        <v>Ци Мень</v>
      </c>
      <c r="E2463" s="11" t="str">
        <f>IFERROR(VLOOKUP(Rule!K2463,lvl_3[],2,FALSE),"Нет")</f>
        <v>Анализ Дворца</v>
      </c>
      <c r="F2463" s="11" t="str">
        <f>IFERROR(INDEX(lvl_4[],MATCH(L2463,lvl_4[ID],0),MATCH(TEXT(K2463,"##0"),lvl_4[#Headers],0)),"Нет")</f>
        <v>Операторы</v>
      </c>
      <c r="G2463" s="11" t="str">
        <f>IFERROR(INDEX(lvl_5[],MATCH(M2463,lvl_5[ID],0),MATCH(_xlfn.CONCAT(TEXT(K2463,"##0"),"_",TEXT(L2463,"##0")),lvl_5[#Headers],0)),"Нет")</f>
        <v>Дух</v>
      </c>
      <c r="H2463" s="11" t="str">
        <f>IFERROR(INDEX(lvl_6[],MATCH(N2463,lvl_6[ID],0),MATCH(_xlfn.CONCAT(K2463,"_",L2463,"_",M2463),lvl_6[#Headers],0)),"Нет")</f>
        <v>Дух. Отношение элемента оператора к элементу сезона</v>
      </c>
      <c r="I2463" s="12">
        <v>1</v>
      </c>
      <c r="J2463" s="12">
        <v>2</v>
      </c>
      <c r="K2463" s="12">
        <v>2</v>
      </c>
      <c r="L2463" s="12">
        <v>3</v>
      </c>
      <c r="M2463" s="12">
        <v>3</v>
      </c>
      <c r="N2463" s="12">
        <v>3</v>
      </c>
      <c r="O2463" s="12">
        <f>COUNTIF($P$2:P2463,P2463)</f>
        <v>70</v>
      </c>
      <c r="P2463" s="12" t="str">
        <f t="shared" si="115"/>
        <v>122030303</v>
      </c>
      <c r="Q2463" s="12" t="str">
        <f t="shared" si="116"/>
        <v>1220303030070</v>
      </c>
      <c r="R2463" s="20" t="s">
        <v>1454</v>
      </c>
      <c r="S2463" s="20" t="s">
        <v>1921</v>
      </c>
      <c r="AD2463" s="12" t="s">
        <v>868</v>
      </c>
      <c r="BF2463" s="12" t="s">
        <v>53</v>
      </c>
      <c r="BG2463" s="21">
        <v>1</v>
      </c>
      <c r="BJ2463" s="12">
        <v>1</v>
      </c>
    </row>
    <row r="2464" spans="1:62" ht="45" x14ac:dyDescent="0.25">
      <c r="A2464" s="12">
        <v>1</v>
      </c>
      <c r="B2464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64" s="11" t="str">
        <f>IFERROR(VLOOKUP(I2464,lvl_1[],2,FALSE),"Нет")</f>
        <v>Общий расчет</v>
      </c>
      <c r="D2464" s="11" t="str">
        <f>IFERROR(VLOOKUP(Rule!J2464,lvl_2[],2,FALSE),"Нет")</f>
        <v>Ци Мень</v>
      </c>
      <c r="E2464" s="11" t="str">
        <f>IFERROR(VLOOKUP(Rule!K2464,lvl_3[],2,FALSE),"Нет")</f>
        <v>Анализ Дворца</v>
      </c>
      <c r="F2464" s="11" t="str">
        <f>IFERROR(INDEX(lvl_4[],MATCH(L2464,lvl_4[ID],0),MATCH(TEXT(K2464,"##0"),lvl_4[#Headers],0)),"Нет")</f>
        <v>Операторы</v>
      </c>
      <c r="G2464" s="11" t="str">
        <f>IFERROR(INDEX(lvl_5[],MATCH(M2464,lvl_5[ID],0),MATCH(_xlfn.CONCAT(TEXT(K2464,"##0"),"_",TEXT(L2464,"##0")),lvl_5[#Headers],0)),"Нет")</f>
        <v>Дух</v>
      </c>
      <c r="H2464" s="11" t="str">
        <f>IFERROR(INDEX(lvl_6[],MATCH(N2464,lvl_6[ID],0),MATCH(_xlfn.CONCAT(K2464,"_",L2464,"_",M2464),lvl_6[#Headers],0)),"Нет")</f>
        <v>Дух. Отношение элемента оператора к элементу сезона</v>
      </c>
      <c r="I2464" s="12">
        <v>1</v>
      </c>
      <c r="J2464" s="12">
        <v>2</v>
      </c>
      <c r="K2464" s="12">
        <v>2</v>
      </c>
      <c r="L2464" s="12">
        <v>3</v>
      </c>
      <c r="M2464" s="12">
        <v>3</v>
      </c>
      <c r="N2464" s="12">
        <v>3</v>
      </c>
      <c r="O2464" s="12">
        <f>COUNTIF($P$2:P2464,P2464)</f>
        <v>71</v>
      </c>
      <c r="P2464" s="12" t="str">
        <f t="shared" si="115"/>
        <v>122030303</v>
      </c>
      <c r="Q2464" s="12" t="str">
        <f t="shared" si="116"/>
        <v>1220303030071</v>
      </c>
      <c r="R2464" s="20" t="s">
        <v>1454</v>
      </c>
      <c r="S2464" s="20" t="s">
        <v>1921</v>
      </c>
      <c r="AD2464" s="12" t="s">
        <v>869</v>
      </c>
      <c r="BF2464" s="12" t="s">
        <v>53</v>
      </c>
      <c r="BG2464" s="21">
        <v>1</v>
      </c>
      <c r="BJ2464" s="12">
        <v>1</v>
      </c>
    </row>
    <row r="2465" spans="1:62" ht="45" x14ac:dyDescent="0.25">
      <c r="A2465" s="12">
        <v>1</v>
      </c>
      <c r="B2465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65" s="11" t="str">
        <f>IFERROR(VLOOKUP(I2465,lvl_1[],2,FALSE),"Нет")</f>
        <v>Общий расчет</v>
      </c>
      <c r="D2465" s="11" t="str">
        <f>IFERROR(VLOOKUP(Rule!J2465,lvl_2[],2,FALSE),"Нет")</f>
        <v>Ци Мень</v>
      </c>
      <c r="E2465" s="11" t="str">
        <f>IFERROR(VLOOKUP(Rule!K2465,lvl_3[],2,FALSE),"Нет")</f>
        <v>Анализ Дворца</v>
      </c>
      <c r="F2465" s="11" t="str">
        <f>IFERROR(INDEX(lvl_4[],MATCH(L2465,lvl_4[ID],0),MATCH(TEXT(K2465,"##0"),lvl_4[#Headers],0)),"Нет")</f>
        <v>Операторы</v>
      </c>
      <c r="G2465" s="11" t="str">
        <f>IFERROR(INDEX(lvl_5[],MATCH(M2465,lvl_5[ID],0),MATCH(_xlfn.CONCAT(TEXT(K2465,"##0"),"_",TEXT(L2465,"##0")),lvl_5[#Headers],0)),"Нет")</f>
        <v>Дух</v>
      </c>
      <c r="H2465" s="11" t="str">
        <f>IFERROR(INDEX(lvl_6[],MATCH(N2465,lvl_6[ID],0),MATCH(_xlfn.CONCAT(K2465,"_",L2465,"_",M2465),lvl_6[#Headers],0)),"Нет")</f>
        <v>Дух. Отношение элемента оператора к элементу сезона</v>
      </c>
      <c r="I2465" s="12">
        <v>1</v>
      </c>
      <c r="J2465" s="12">
        <v>2</v>
      </c>
      <c r="K2465" s="12">
        <v>2</v>
      </c>
      <c r="L2465" s="12">
        <v>3</v>
      </c>
      <c r="M2465" s="12">
        <v>3</v>
      </c>
      <c r="N2465" s="12">
        <v>3</v>
      </c>
      <c r="O2465" s="12">
        <f>COUNTIF($P$2:P2465,P2465)</f>
        <v>72</v>
      </c>
      <c r="P2465" s="12" t="str">
        <f t="shared" si="115"/>
        <v>122030303</v>
      </c>
      <c r="Q2465" s="12" t="str">
        <f t="shared" si="116"/>
        <v>1220303030072</v>
      </c>
      <c r="R2465" s="20" t="s">
        <v>1454</v>
      </c>
      <c r="S2465" s="20" t="s">
        <v>1918</v>
      </c>
      <c r="AD2465" s="12" t="s">
        <v>870</v>
      </c>
      <c r="BF2465" s="12" t="s">
        <v>53</v>
      </c>
      <c r="BG2465" s="21">
        <v>0</v>
      </c>
      <c r="BJ2465" s="12">
        <v>1</v>
      </c>
    </row>
    <row r="2466" spans="1:62" ht="45" x14ac:dyDescent="0.25">
      <c r="A2466" s="12">
        <v>1</v>
      </c>
      <c r="B2466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66" s="11" t="str">
        <f>IFERROR(VLOOKUP(I2466,lvl_1[],2,FALSE),"Нет")</f>
        <v>Общий расчет</v>
      </c>
      <c r="D2466" s="11" t="str">
        <f>IFERROR(VLOOKUP(Rule!J2466,lvl_2[],2,FALSE),"Нет")</f>
        <v>Ци Мень</v>
      </c>
      <c r="E2466" s="11" t="str">
        <f>IFERROR(VLOOKUP(Rule!K2466,lvl_3[],2,FALSE),"Нет")</f>
        <v>Анализ Дворца</v>
      </c>
      <c r="F2466" s="11" t="str">
        <f>IFERROR(INDEX(lvl_4[],MATCH(L2466,lvl_4[ID],0),MATCH(TEXT(K2466,"##0"),lvl_4[#Headers],0)),"Нет")</f>
        <v>Операторы</v>
      </c>
      <c r="G2466" s="11" t="str">
        <f>IFERROR(INDEX(lvl_5[],MATCH(M2466,lvl_5[ID],0),MATCH(_xlfn.CONCAT(TEXT(K2466,"##0"),"_",TEXT(L2466,"##0")),lvl_5[#Headers],0)),"Нет")</f>
        <v>Дух</v>
      </c>
      <c r="H2466" s="11" t="str">
        <f>IFERROR(INDEX(lvl_6[],MATCH(N2466,lvl_6[ID],0),MATCH(_xlfn.CONCAT(K2466,"_",L2466,"_",M2466),lvl_6[#Headers],0)),"Нет")</f>
        <v>Дух. Отношение элемента оператора к элементу сезона</v>
      </c>
      <c r="I2466" s="12">
        <v>1</v>
      </c>
      <c r="J2466" s="12">
        <v>2</v>
      </c>
      <c r="K2466" s="12">
        <v>2</v>
      </c>
      <c r="L2466" s="12">
        <v>3</v>
      </c>
      <c r="M2466" s="12">
        <v>3</v>
      </c>
      <c r="N2466" s="12">
        <v>3</v>
      </c>
      <c r="O2466" s="12">
        <f>COUNTIF($P$2:P2466,P2466)</f>
        <v>73</v>
      </c>
      <c r="P2466" s="12" t="str">
        <f t="shared" si="115"/>
        <v>122030303</v>
      </c>
      <c r="Q2466" s="12" t="str">
        <f t="shared" si="116"/>
        <v>1220303030073</v>
      </c>
      <c r="R2466" s="20" t="s">
        <v>1454</v>
      </c>
      <c r="S2466" s="20" t="s">
        <v>1922</v>
      </c>
      <c r="AD2466" s="12" t="s">
        <v>859</v>
      </c>
      <c r="BF2466" s="12" t="s">
        <v>56</v>
      </c>
      <c r="BG2466" s="21">
        <v>0</v>
      </c>
      <c r="BJ2466" s="12">
        <v>1</v>
      </c>
    </row>
    <row r="2467" spans="1:62" ht="45" x14ac:dyDescent="0.25">
      <c r="A2467" s="12">
        <v>1</v>
      </c>
      <c r="B2467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67" s="11" t="str">
        <f>IFERROR(VLOOKUP(I2467,lvl_1[],2,FALSE),"Нет")</f>
        <v>Общий расчет</v>
      </c>
      <c r="D2467" s="11" t="str">
        <f>IFERROR(VLOOKUP(Rule!J2467,lvl_2[],2,FALSE),"Нет")</f>
        <v>Ци Мень</v>
      </c>
      <c r="E2467" s="11" t="str">
        <f>IFERROR(VLOOKUP(Rule!K2467,lvl_3[],2,FALSE),"Нет")</f>
        <v>Анализ Дворца</v>
      </c>
      <c r="F2467" s="11" t="str">
        <f>IFERROR(INDEX(lvl_4[],MATCH(L2467,lvl_4[ID],0),MATCH(TEXT(K2467,"##0"),lvl_4[#Headers],0)),"Нет")</f>
        <v>Операторы</v>
      </c>
      <c r="G2467" s="11" t="str">
        <f>IFERROR(INDEX(lvl_5[],MATCH(M2467,lvl_5[ID],0),MATCH(_xlfn.CONCAT(TEXT(K2467,"##0"),"_",TEXT(L2467,"##0")),lvl_5[#Headers],0)),"Нет")</f>
        <v>Дух</v>
      </c>
      <c r="H2467" s="11" t="str">
        <f>IFERROR(INDEX(lvl_6[],MATCH(N2467,lvl_6[ID],0),MATCH(_xlfn.CONCAT(K2467,"_",L2467,"_",M2467),lvl_6[#Headers],0)),"Нет")</f>
        <v>Дух. Отношение элемента оператора к элементу сезона</v>
      </c>
      <c r="I2467" s="12">
        <v>1</v>
      </c>
      <c r="J2467" s="12">
        <v>2</v>
      </c>
      <c r="K2467" s="12">
        <v>2</v>
      </c>
      <c r="L2467" s="12">
        <v>3</v>
      </c>
      <c r="M2467" s="12">
        <v>3</v>
      </c>
      <c r="N2467" s="12">
        <v>3</v>
      </c>
      <c r="O2467" s="12">
        <f>COUNTIF($P$2:P2467,P2467)</f>
        <v>74</v>
      </c>
      <c r="P2467" s="12" t="str">
        <f t="shared" si="115"/>
        <v>122030303</v>
      </c>
      <c r="Q2467" s="12" t="str">
        <f t="shared" si="116"/>
        <v>1220303030074</v>
      </c>
      <c r="R2467" s="20" t="s">
        <v>1454</v>
      </c>
      <c r="S2467" s="20" t="s">
        <v>1922</v>
      </c>
      <c r="AD2467" s="12" t="s">
        <v>860</v>
      </c>
      <c r="BF2467" s="12" t="s">
        <v>56</v>
      </c>
      <c r="BG2467" s="21">
        <v>0</v>
      </c>
      <c r="BJ2467" s="12">
        <v>1</v>
      </c>
    </row>
    <row r="2468" spans="1:62" ht="45" x14ac:dyDescent="0.25">
      <c r="A2468" s="12">
        <v>1</v>
      </c>
      <c r="B2468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68" s="11" t="str">
        <f>IFERROR(VLOOKUP(I2468,lvl_1[],2,FALSE),"Нет")</f>
        <v>Общий расчет</v>
      </c>
      <c r="D2468" s="11" t="str">
        <f>IFERROR(VLOOKUP(Rule!J2468,lvl_2[],2,FALSE),"Нет")</f>
        <v>Ци Мень</v>
      </c>
      <c r="E2468" s="11" t="str">
        <f>IFERROR(VLOOKUP(Rule!K2468,lvl_3[],2,FALSE),"Нет")</f>
        <v>Анализ Дворца</v>
      </c>
      <c r="F2468" s="11" t="str">
        <f>IFERROR(INDEX(lvl_4[],MATCH(L2468,lvl_4[ID],0),MATCH(TEXT(K2468,"##0"),lvl_4[#Headers],0)),"Нет")</f>
        <v>Операторы</v>
      </c>
      <c r="G2468" s="11" t="str">
        <f>IFERROR(INDEX(lvl_5[],MATCH(M2468,lvl_5[ID],0),MATCH(_xlfn.CONCAT(TEXT(K2468,"##0"),"_",TEXT(L2468,"##0")),lvl_5[#Headers],0)),"Нет")</f>
        <v>Дух</v>
      </c>
      <c r="H2468" s="11" t="str">
        <f>IFERROR(INDEX(lvl_6[],MATCH(N2468,lvl_6[ID],0),MATCH(_xlfn.CONCAT(K2468,"_",L2468,"_",M2468),lvl_6[#Headers],0)),"Нет")</f>
        <v>Дух. Отношение элемента оператора к элементу сезона</v>
      </c>
      <c r="I2468" s="12">
        <v>1</v>
      </c>
      <c r="J2468" s="12">
        <v>2</v>
      </c>
      <c r="K2468" s="12">
        <v>2</v>
      </c>
      <c r="L2468" s="12">
        <v>3</v>
      </c>
      <c r="M2468" s="12">
        <v>3</v>
      </c>
      <c r="N2468" s="12">
        <v>3</v>
      </c>
      <c r="O2468" s="12">
        <f>COUNTIF($P$2:P2468,P2468)</f>
        <v>75</v>
      </c>
      <c r="P2468" s="12" t="str">
        <f t="shared" si="115"/>
        <v>122030303</v>
      </c>
      <c r="Q2468" s="12" t="str">
        <f t="shared" si="116"/>
        <v>1220303030075</v>
      </c>
      <c r="R2468" s="20" t="s">
        <v>1454</v>
      </c>
      <c r="S2468" s="20" t="s">
        <v>1923</v>
      </c>
      <c r="AD2468" s="12" t="s">
        <v>861</v>
      </c>
      <c r="BF2468" s="12" t="s">
        <v>56</v>
      </c>
      <c r="BG2468" s="21">
        <v>1</v>
      </c>
      <c r="BJ2468" s="12">
        <v>1</v>
      </c>
    </row>
    <row r="2469" spans="1:62" ht="45" x14ac:dyDescent="0.25">
      <c r="A2469" s="12">
        <v>1</v>
      </c>
      <c r="B2469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69" s="11" t="str">
        <f>IFERROR(VLOOKUP(I2469,lvl_1[],2,FALSE),"Нет")</f>
        <v>Общий расчет</v>
      </c>
      <c r="D2469" s="11" t="str">
        <f>IFERROR(VLOOKUP(Rule!J2469,lvl_2[],2,FALSE),"Нет")</f>
        <v>Ци Мень</v>
      </c>
      <c r="E2469" s="11" t="str">
        <f>IFERROR(VLOOKUP(Rule!K2469,lvl_3[],2,FALSE),"Нет")</f>
        <v>Анализ Дворца</v>
      </c>
      <c r="F2469" s="11" t="str">
        <f>IFERROR(INDEX(lvl_4[],MATCH(L2469,lvl_4[ID],0),MATCH(TEXT(K2469,"##0"),lvl_4[#Headers],0)),"Нет")</f>
        <v>Операторы</v>
      </c>
      <c r="G2469" s="11" t="str">
        <f>IFERROR(INDEX(lvl_5[],MATCH(M2469,lvl_5[ID],0),MATCH(_xlfn.CONCAT(TEXT(K2469,"##0"),"_",TEXT(L2469,"##0")),lvl_5[#Headers],0)),"Нет")</f>
        <v>Дух</v>
      </c>
      <c r="H2469" s="11" t="str">
        <f>IFERROR(INDEX(lvl_6[],MATCH(N2469,lvl_6[ID],0),MATCH(_xlfn.CONCAT(K2469,"_",L2469,"_",M2469),lvl_6[#Headers],0)),"Нет")</f>
        <v>Дух. Отношение элемента оператора к элементу сезона</v>
      </c>
      <c r="I2469" s="12">
        <v>1</v>
      </c>
      <c r="J2469" s="12">
        <v>2</v>
      </c>
      <c r="K2469" s="12">
        <v>2</v>
      </c>
      <c r="L2469" s="12">
        <v>3</v>
      </c>
      <c r="M2469" s="12">
        <v>3</v>
      </c>
      <c r="N2469" s="12">
        <v>3</v>
      </c>
      <c r="O2469" s="12">
        <f>COUNTIF($P$2:P2469,P2469)</f>
        <v>76</v>
      </c>
      <c r="P2469" s="12" t="str">
        <f t="shared" si="115"/>
        <v>122030303</v>
      </c>
      <c r="Q2469" s="12" t="str">
        <f t="shared" si="116"/>
        <v>1220303030076</v>
      </c>
      <c r="R2469" s="20" t="s">
        <v>1454</v>
      </c>
      <c r="S2469" s="20" t="s">
        <v>1924</v>
      </c>
      <c r="AD2469" s="12" t="s">
        <v>862</v>
      </c>
      <c r="BF2469" s="12" t="s">
        <v>56</v>
      </c>
      <c r="BG2469" s="21">
        <v>0.5</v>
      </c>
      <c r="BJ2469" s="12">
        <v>1</v>
      </c>
    </row>
    <row r="2470" spans="1:62" ht="45" x14ac:dyDescent="0.25">
      <c r="A2470" s="12">
        <v>1</v>
      </c>
      <c r="B2470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70" s="11" t="str">
        <f>IFERROR(VLOOKUP(I2470,lvl_1[],2,FALSE),"Нет")</f>
        <v>Общий расчет</v>
      </c>
      <c r="D2470" s="11" t="str">
        <f>IFERROR(VLOOKUP(Rule!J2470,lvl_2[],2,FALSE),"Нет")</f>
        <v>Ци Мень</v>
      </c>
      <c r="E2470" s="11" t="str">
        <f>IFERROR(VLOOKUP(Rule!K2470,lvl_3[],2,FALSE),"Нет")</f>
        <v>Анализ Дворца</v>
      </c>
      <c r="F2470" s="11" t="str">
        <f>IFERROR(INDEX(lvl_4[],MATCH(L2470,lvl_4[ID],0),MATCH(TEXT(K2470,"##0"),lvl_4[#Headers],0)),"Нет")</f>
        <v>Операторы</v>
      </c>
      <c r="G2470" s="11" t="str">
        <f>IFERROR(INDEX(lvl_5[],MATCH(M2470,lvl_5[ID],0),MATCH(_xlfn.CONCAT(TEXT(K2470,"##0"),"_",TEXT(L2470,"##0")),lvl_5[#Headers],0)),"Нет")</f>
        <v>Дух</v>
      </c>
      <c r="H2470" s="11" t="str">
        <f>IFERROR(INDEX(lvl_6[],MATCH(N2470,lvl_6[ID],0),MATCH(_xlfn.CONCAT(K2470,"_",L2470,"_",M2470),lvl_6[#Headers],0)),"Нет")</f>
        <v>Дух. Отношение элемента оператора к элементу сезона</v>
      </c>
      <c r="I2470" s="12">
        <v>1</v>
      </c>
      <c r="J2470" s="12">
        <v>2</v>
      </c>
      <c r="K2470" s="12">
        <v>2</v>
      </c>
      <c r="L2470" s="12">
        <v>3</v>
      </c>
      <c r="M2470" s="12">
        <v>3</v>
      </c>
      <c r="N2470" s="12">
        <v>3</v>
      </c>
      <c r="O2470" s="12">
        <f>COUNTIF($P$2:P2470,P2470)</f>
        <v>77</v>
      </c>
      <c r="P2470" s="12" t="str">
        <f t="shared" si="115"/>
        <v>122030303</v>
      </c>
      <c r="Q2470" s="12" t="str">
        <f t="shared" si="116"/>
        <v>1220303030077</v>
      </c>
      <c r="R2470" s="20" t="s">
        <v>1454</v>
      </c>
      <c r="S2470" s="20" t="s">
        <v>1924</v>
      </c>
      <c r="AD2470" s="12" t="s">
        <v>863</v>
      </c>
      <c r="BF2470" s="12" t="s">
        <v>56</v>
      </c>
      <c r="BG2470" s="21">
        <v>0.5</v>
      </c>
      <c r="BJ2470" s="12">
        <v>1</v>
      </c>
    </row>
    <row r="2471" spans="1:62" ht="45" x14ac:dyDescent="0.25">
      <c r="A2471" s="12">
        <v>1</v>
      </c>
      <c r="B2471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71" s="11" t="str">
        <f>IFERROR(VLOOKUP(I2471,lvl_1[],2,FALSE),"Нет")</f>
        <v>Общий расчет</v>
      </c>
      <c r="D2471" s="11" t="str">
        <f>IFERROR(VLOOKUP(Rule!J2471,lvl_2[],2,FALSE),"Нет")</f>
        <v>Ци Мень</v>
      </c>
      <c r="E2471" s="11" t="str">
        <f>IFERROR(VLOOKUP(Rule!K2471,lvl_3[],2,FALSE),"Нет")</f>
        <v>Анализ Дворца</v>
      </c>
      <c r="F2471" s="11" t="str">
        <f>IFERROR(INDEX(lvl_4[],MATCH(L2471,lvl_4[ID],0),MATCH(TEXT(K2471,"##0"),lvl_4[#Headers],0)),"Нет")</f>
        <v>Операторы</v>
      </c>
      <c r="G2471" s="11" t="str">
        <f>IFERROR(INDEX(lvl_5[],MATCH(M2471,lvl_5[ID],0),MATCH(_xlfn.CONCAT(TEXT(K2471,"##0"),"_",TEXT(L2471,"##0")),lvl_5[#Headers],0)),"Нет")</f>
        <v>Дух</v>
      </c>
      <c r="H2471" s="11" t="str">
        <f>IFERROR(INDEX(lvl_6[],MATCH(N2471,lvl_6[ID],0),MATCH(_xlfn.CONCAT(K2471,"_",L2471,"_",M2471),lvl_6[#Headers],0)),"Нет")</f>
        <v>Дух. Отношение элемента оператора к элементу сезона</v>
      </c>
      <c r="I2471" s="12">
        <v>1</v>
      </c>
      <c r="J2471" s="12">
        <v>2</v>
      </c>
      <c r="K2471" s="12">
        <v>2</v>
      </c>
      <c r="L2471" s="12">
        <v>3</v>
      </c>
      <c r="M2471" s="12">
        <v>3</v>
      </c>
      <c r="N2471" s="12">
        <v>3</v>
      </c>
      <c r="O2471" s="12">
        <f>COUNTIF($P$2:P2471,P2471)</f>
        <v>78</v>
      </c>
      <c r="P2471" s="12" t="str">
        <f t="shared" si="115"/>
        <v>122030303</v>
      </c>
      <c r="Q2471" s="12" t="str">
        <f t="shared" si="116"/>
        <v>1220303030078</v>
      </c>
      <c r="R2471" s="20" t="s">
        <v>1454</v>
      </c>
      <c r="S2471" s="20" t="s">
        <v>1923</v>
      </c>
      <c r="AD2471" s="12" t="s">
        <v>864</v>
      </c>
      <c r="BF2471" s="12" t="s">
        <v>56</v>
      </c>
      <c r="BG2471" s="21">
        <v>1</v>
      </c>
      <c r="BJ2471" s="12">
        <v>1</v>
      </c>
    </row>
    <row r="2472" spans="1:62" ht="45" x14ac:dyDescent="0.25">
      <c r="A2472" s="12">
        <v>1</v>
      </c>
      <c r="B2472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72" s="11" t="str">
        <f>IFERROR(VLOOKUP(I2472,lvl_1[],2,FALSE),"Нет")</f>
        <v>Общий расчет</v>
      </c>
      <c r="D2472" s="11" t="str">
        <f>IFERROR(VLOOKUP(Rule!J2472,lvl_2[],2,FALSE),"Нет")</f>
        <v>Ци Мень</v>
      </c>
      <c r="E2472" s="11" t="str">
        <f>IFERROR(VLOOKUP(Rule!K2472,lvl_3[],2,FALSE),"Нет")</f>
        <v>Анализ Дворца</v>
      </c>
      <c r="F2472" s="11" t="str">
        <f>IFERROR(INDEX(lvl_4[],MATCH(L2472,lvl_4[ID],0),MATCH(TEXT(K2472,"##0"),lvl_4[#Headers],0)),"Нет")</f>
        <v>Операторы</v>
      </c>
      <c r="G2472" s="11" t="str">
        <f>IFERROR(INDEX(lvl_5[],MATCH(M2472,lvl_5[ID],0),MATCH(_xlfn.CONCAT(TEXT(K2472,"##0"),"_",TEXT(L2472,"##0")),lvl_5[#Headers],0)),"Нет")</f>
        <v>Дух</v>
      </c>
      <c r="H2472" s="11" t="str">
        <f>IFERROR(INDEX(lvl_6[],MATCH(N2472,lvl_6[ID],0),MATCH(_xlfn.CONCAT(K2472,"_",L2472,"_",M2472),lvl_6[#Headers],0)),"Нет")</f>
        <v>Дух. Отношение элемента оператора к элементу сезона</v>
      </c>
      <c r="I2472" s="12">
        <v>1</v>
      </c>
      <c r="J2472" s="12">
        <v>2</v>
      </c>
      <c r="K2472" s="12">
        <v>2</v>
      </c>
      <c r="L2472" s="12">
        <v>3</v>
      </c>
      <c r="M2472" s="12">
        <v>3</v>
      </c>
      <c r="N2472" s="12">
        <v>3</v>
      </c>
      <c r="O2472" s="12">
        <f>COUNTIF($P$2:P2472,P2472)</f>
        <v>79</v>
      </c>
      <c r="P2472" s="12" t="str">
        <f t="shared" si="115"/>
        <v>122030303</v>
      </c>
      <c r="Q2472" s="12" t="str">
        <f t="shared" si="116"/>
        <v>1220303030079</v>
      </c>
      <c r="R2472" s="20" t="s">
        <v>1454</v>
      </c>
      <c r="S2472" s="20" t="s">
        <v>1925</v>
      </c>
      <c r="AD2472" s="12" t="s">
        <v>865</v>
      </c>
      <c r="BF2472" s="12" t="s">
        <v>56</v>
      </c>
      <c r="BG2472" s="21">
        <v>1</v>
      </c>
      <c r="BJ2472" s="12">
        <v>1</v>
      </c>
    </row>
    <row r="2473" spans="1:62" ht="45" x14ac:dyDescent="0.25">
      <c r="A2473" s="12">
        <v>1</v>
      </c>
      <c r="B2473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73" s="11" t="str">
        <f>IFERROR(VLOOKUP(I2473,lvl_1[],2,FALSE),"Нет")</f>
        <v>Общий расчет</v>
      </c>
      <c r="D2473" s="11" t="str">
        <f>IFERROR(VLOOKUP(Rule!J2473,lvl_2[],2,FALSE),"Нет")</f>
        <v>Ци Мень</v>
      </c>
      <c r="E2473" s="11" t="str">
        <f>IFERROR(VLOOKUP(Rule!K2473,lvl_3[],2,FALSE),"Нет")</f>
        <v>Анализ Дворца</v>
      </c>
      <c r="F2473" s="11" t="str">
        <f>IFERROR(INDEX(lvl_4[],MATCH(L2473,lvl_4[ID],0),MATCH(TEXT(K2473,"##0"),lvl_4[#Headers],0)),"Нет")</f>
        <v>Операторы</v>
      </c>
      <c r="G2473" s="11" t="str">
        <f>IFERROR(INDEX(lvl_5[],MATCH(M2473,lvl_5[ID],0),MATCH(_xlfn.CONCAT(TEXT(K2473,"##0"),"_",TEXT(L2473,"##0")),lvl_5[#Headers],0)),"Нет")</f>
        <v>Дух</v>
      </c>
      <c r="H2473" s="11" t="str">
        <f>IFERROR(INDEX(lvl_6[],MATCH(N2473,lvl_6[ID],0),MATCH(_xlfn.CONCAT(K2473,"_",L2473,"_",M2473),lvl_6[#Headers],0)),"Нет")</f>
        <v>Дух. Отношение элемента оператора к элементу сезона</v>
      </c>
      <c r="I2473" s="12">
        <v>1</v>
      </c>
      <c r="J2473" s="12">
        <v>2</v>
      </c>
      <c r="K2473" s="12">
        <v>2</v>
      </c>
      <c r="L2473" s="12">
        <v>3</v>
      </c>
      <c r="M2473" s="12">
        <v>3</v>
      </c>
      <c r="N2473" s="12">
        <v>3</v>
      </c>
      <c r="O2473" s="12">
        <f>COUNTIF($P$2:P2473,P2473)</f>
        <v>80</v>
      </c>
      <c r="P2473" s="12" t="str">
        <f t="shared" si="115"/>
        <v>122030303</v>
      </c>
      <c r="Q2473" s="12" t="str">
        <f t="shared" si="116"/>
        <v>1220303030080</v>
      </c>
      <c r="R2473" s="20" t="s">
        <v>1454</v>
      </c>
      <c r="S2473" s="20" t="s">
        <v>1925</v>
      </c>
      <c r="AD2473" s="12" t="s">
        <v>866</v>
      </c>
      <c r="BF2473" s="12" t="s">
        <v>56</v>
      </c>
      <c r="BG2473" s="21">
        <v>1</v>
      </c>
      <c r="BJ2473" s="12">
        <v>1</v>
      </c>
    </row>
    <row r="2474" spans="1:62" ht="45" x14ac:dyDescent="0.25">
      <c r="A2474" s="12">
        <v>1</v>
      </c>
      <c r="B2474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74" s="11" t="str">
        <f>IFERROR(VLOOKUP(I2474,lvl_1[],2,FALSE),"Нет")</f>
        <v>Общий расчет</v>
      </c>
      <c r="D2474" s="11" t="str">
        <f>IFERROR(VLOOKUP(Rule!J2474,lvl_2[],2,FALSE),"Нет")</f>
        <v>Ци Мень</v>
      </c>
      <c r="E2474" s="11" t="str">
        <f>IFERROR(VLOOKUP(Rule!K2474,lvl_3[],2,FALSE),"Нет")</f>
        <v>Анализ Дворца</v>
      </c>
      <c r="F2474" s="11" t="str">
        <f>IFERROR(INDEX(lvl_4[],MATCH(L2474,lvl_4[ID],0),MATCH(TEXT(K2474,"##0"),lvl_4[#Headers],0)),"Нет")</f>
        <v>Операторы</v>
      </c>
      <c r="G2474" s="11" t="str">
        <f>IFERROR(INDEX(lvl_5[],MATCH(M2474,lvl_5[ID],0),MATCH(_xlfn.CONCAT(TEXT(K2474,"##0"),"_",TEXT(L2474,"##0")),lvl_5[#Headers],0)),"Нет")</f>
        <v>Дух</v>
      </c>
      <c r="H2474" s="11" t="str">
        <f>IFERROR(INDEX(lvl_6[],MATCH(N2474,lvl_6[ID],0),MATCH(_xlfn.CONCAT(K2474,"_",L2474,"_",M2474),lvl_6[#Headers],0)),"Нет")</f>
        <v>Дух. Отношение элемента оператора к элементу сезона</v>
      </c>
      <c r="I2474" s="12">
        <v>1</v>
      </c>
      <c r="J2474" s="12">
        <v>2</v>
      </c>
      <c r="K2474" s="12">
        <v>2</v>
      </c>
      <c r="L2474" s="12">
        <v>3</v>
      </c>
      <c r="M2474" s="12">
        <v>3</v>
      </c>
      <c r="N2474" s="12">
        <v>3</v>
      </c>
      <c r="O2474" s="12">
        <f>COUNTIF($P$2:P2474,P2474)</f>
        <v>81</v>
      </c>
      <c r="P2474" s="12" t="str">
        <f t="shared" si="115"/>
        <v>122030303</v>
      </c>
      <c r="Q2474" s="12" t="str">
        <f t="shared" si="116"/>
        <v>1220303030081</v>
      </c>
      <c r="R2474" s="20" t="s">
        <v>1454</v>
      </c>
      <c r="S2474" s="20" t="s">
        <v>1923</v>
      </c>
      <c r="AD2474" s="12" t="s">
        <v>867</v>
      </c>
      <c r="BF2474" s="12" t="s">
        <v>56</v>
      </c>
      <c r="BG2474" s="21">
        <v>1</v>
      </c>
      <c r="BJ2474" s="12">
        <v>1</v>
      </c>
    </row>
    <row r="2475" spans="1:62" ht="45" x14ac:dyDescent="0.25">
      <c r="A2475" s="12">
        <v>1</v>
      </c>
      <c r="B2475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75" s="11" t="str">
        <f>IFERROR(VLOOKUP(I2475,lvl_1[],2,FALSE),"Нет")</f>
        <v>Общий расчет</v>
      </c>
      <c r="D2475" s="11" t="str">
        <f>IFERROR(VLOOKUP(Rule!J2475,lvl_2[],2,FALSE),"Нет")</f>
        <v>Ци Мень</v>
      </c>
      <c r="E2475" s="11" t="str">
        <f>IFERROR(VLOOKUP(Rule!K2475,lvl_3[],2,FALSE),"Нет")</f>
        <v>Анализ Дворца</v>
      </c>
      <c r="F2475" s="11" t="str">
        <f>IFERROR(INDEX(lvl_4[],MATCH(L2475,lvl_4[ID],0),MATCH(TEXT(K2475,"##0"),lvl_4[#Headers],0)),"Нет")</f>
        <v>Операторы</v>
      </c>
      <c r="G2475" s="11" t="str">
        <f>IFERROR(INDEX(lvl_5[],MATCH(M2475,lvl_5[ID],0),MATCH(_xlfn.CONCAT(TEXT(K2475,"##0"),"_",TEXT(L2475,"##0")),lvl_5[#Headers],0)),"Нет")</f>
        <v>Дух</v>
      </c>
      <c r="H2475" s="11" t="str">
        <f>IFERROR(INDEX(lvl_6[],MATCH(N2475,lvl_6[ID],0),MATCH(_xlfn.CONCAT(K2475,"_",L2475,"_",M2475),lvl_6[#Headers],0)),"Нет")</f>
        <v>Дух. Отношение элемента оператора к элементу сезона</v>
      </c>
      <c r="I2475" s="12">
        <v>1</v>
      </c>
      <c r="J2475" s="12">
        <v>2</v>
      </c>
      <c r="K2475" s="12">
        <v>2</v>
      </c>
      <c r="L2475" s="12">
        <v>3</v>
      </c>
      <c r="M2475" s="12">
        <v>3</v>
      </c>
      <c r="N2475" s="12">
        <v>3</v>
      </c>
      <c r="O2475" s="12">
        <f>COUNTIF($P$2:P2475,P2475)</f>
        <v>82</v>
      </c>
      <c r="P2475" s="12" t="str">
        <f t="shared" si="115"/>
        <v>122030303</v>
      </c>
      <c r="Q2475" s="12" t="str">
        <f t="shared" si="116"/>
        <v>1220303030082</v>
      </c>
      <c r="R2475" s="20" t="s">
        <v>1454</v>
      </c>
      <c r="S2475" s="20" t="s">
        <v>1926</v>
      </c>
      <c r="AD2475" s="12" t="s">
        <v>868</v>
      </c>
      <c r="BF2475" s="12" t="s">
        <v>56</v>
      </c>
      <c r="BG2475" s="21">
        <v>0.9</v>
      </c>
      <c r="BJ2475" s="12">
        <v>1</v>
      </c>
    </row>
    <row r="2476" spans="1:62" ht="45" x14ac:dyDescent="0.25">
      <c r="A2476" s="12">
        <v>1</v>
      </c>
      <c r="B2476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76" s="11" t="str">
        <f>IFERROR(VLOOKUP(I2476,lvl_1[],2,FALSE),"Нет")</f>
        <v>Общий расчет</v>
      </c>
      <c r="D2476" s="11" t="str">
        <f>IFERROR(VLOOKUP(Rule!J2476,lvl_2[],2,FALSE),"Нет")</f>
        <v>Ци Мень</v>
      </c>
      <c r="E2476" s="11" t="str">
        <f>IFERROR(VLOOKUP(Rule!K2476,lvl_3[],2,FALSE),"Нет")</f>
        <v>Анализ Дворца</v>
      </c>
      <c r="F2476" s="11" t="str">
        <f>IFERROR(INDEX(lvl_4[],MATCH(L2476,lvl_4[ID],0),MATCH(TEXT(K2476,"##0"),lvl_4[#Headers],0)),"Нет")</f>
        <v>Операторы</v>
      </c>
      <c r="G2476" s="11" t="str">
        <f>IFERROR(INDEX(lvl_5[],MATCH(M2476,lvl_5[ID],0),MATCH(_xlfn.CONCAT(TEXT(K2476,"##0"),"_",TEXT(L2476,"##0")),lvl_5[#Headers],0)),"Нет")</f>
        <v>Дух</v>
      </c>
      <c r="H2476" s="11" t="str">
        <f>IFERROR(INDEX(lvl_6[],MATCH(N2476,lvl_6[ID],0),MATCH(_xlfn.CONCAT(K2476,"_",L2476,"_",M2476),lvl_6[#Headers],0)),"Нет")</f>
        <v>Дух. Отношение элемента оператора к элементу сезона</v>
      </c>
      <c r="I2476" s="12">
        <v>1</v>
      </c>
      <c r="J2476" s="12">
        <v>2</v>
      </c>
      <c r="K2476" s="12">
        <v>2</v>
      </c>
      <c r="L2476" s="12">
        <v>3</v>
      </c>
      <c r="M2476" s="12">
        <v>3</v>
      </c>
      <c r="N2476" s="12">
        <v>3</v>
      </c>
      <c r="O2476" s="12">
        <f>COUNTIF($P$2:P2476,P2476)</f>
        <v>83</v>
      </c>
      <c r="P2476" s="12" t="str">
        <f t="shared" si="115"/>
        <v>122030303</v>
      </c>
      <c r="Q2476" s="12" t="str">
        <f t="shared" si="116"/>
        <v>1220303030083</v>
      </c>
      <c r="R2476" s="20" t="s">
        <v>1454</v>
      </c>
      <c r="S2476" s="20" t="s">
        <v>1926</v>
      </c>
      <c r="AD2476" s="12" t="s">
        <v>869</v>
      </c>
      <c r="BF2476" s="12" t="s">
        <v>56</v>
      </c>
      <c r="BG2476" s="21">
        <v>0.9</v>
      </c>
      <c r="BJ2476" s="12">
        <v>1</v>
      </c>
    </row>
    <row r="2477" spans="1:62" ht="45" x14ac:dyDescent="0.25">
      <c r="A2477" s="12">
        <v>1</v>
      </c>
      <c r="B2477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77" s="11" t="str">
        <f>IFERROR(VLOOKUP(I2477,lvl_1[],2,FALSE),"Нет")</f>
        <v>Общий расчет</v>
      </c>
      <c r="D2477" s="11" t="str">
        <f>IFERROR(VLOOKUP(Rule!J2477,lvl_2[],2,FALSE),"Нет")</f>
        <v>Ци Мень</v>
      </c>
      <c r="E2477" s="11" t="str">
        <f>IFERROR(VLOOKUP(Rule!K2477,lvl_3[],2,FALSE),"Нет")</f>
        <v>Анализ Дворца</v>
      </c>
      <c r="F2477" s="11" t="str">
        <f>IFERROR(INDEX(lvl_4[],MATCH(L2477,lvl_4[ID],0),MATCH(TEXT(K2477,"##0"),lvl_4[#Headers],0)),"Нет")</f>
        <v>Операторы</v>
      </c>
      <c r="G2477" s="11" t="str">
        <f>IFERROR(INDEX(lvl_5[],MATCH(M2477,lvl_5[ID],0),MATCH(_xlfn.CONCAT(TEXT(K2477,"##0"),"_",TEXT(L2477,"##0")),lvl_5[#Headers],0)),"Нет")</f>
        <v>Дух</v>
      </c>
      <c r="H2477" s="11" t="str">
        <f>IFERROR(INDEX(lvl_6[],MATCH(N2477,lvl_6[ID],0),MATCH(_xlfn.CONCAT(K2477,"_",L2477,"_",M2477),lvl_6[#Headers],0)),"Нет")</f>
        <v>Дух. Отношение элемента оператора к элементу сезона</v>
      </c>
      <c r="I2477" s="12">
        <v>1</v>
      </c>
      <c r="J2477" s="12">
        <v>2</v>
      </c>
      <c r="K2477" s="12">
        <v>2</v>
      </c>
      <c r="L2477" s="12">
        <v>3</v>
      </c>
      <c r="M2477" s="12">
        <v>3</v>
      </c>
      <c r="N2477" s="12">
        <v>3</v>
      </c>
      <c r="O2477" s="12">
        <f>COUNTIF($P$2:P2477,P2477)</f>
        <v>84</v>
      </c>
      <c r="P2477" s="12" t="str">
        <f t="shared" si="115"/>
        <v>122030303</v>
      </c>
      <c r="Q2477" s="12" t="str">
        <f t="shared" si="116"/>
        <v>1220303030084</v>
      </c>
      <c r="R2477" s="20" t="s">
        <v>1454</v>
      </c>
      <c r="S2477" s="20" t="s">
        <v>1923</v>
      </c>
      <c r="AD2477" s="12" t="s">
        <v>870</v>
      </c>
      <c r="BF2477" s="12" t="s">
        <v>56</v>
      </c>
      <c r="BG2477" s="21">
        <v>1</v>
      </c>
      <c r="BJ2477" s="12">
        <v>1</v>
      </c>
    </row>
    <row r="2478" spans="1:62" ht="45" x14ac:dyDescent="0.25">
      <c r="A2478" s="12">
        <v>1</v>
      </c>
      <c r="B2478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78" s="11" t="str">
        <f>IFERROR(VLOOKUP(I2478,lvl_1[],2,FALSE),"Нет")</f>
        <v>Общий расчет</v>
      </c>
      <c r="D2478" s="11" t="str">
        <f>IFERROR(VLOOKUP(Rule!J2478,lvl_2[],2,FALSE),"Нет")</f>
        <v>Ци Мень</v>
      </c>
      <c r="E2478" s="11" t="str">
        <f>IFERROR(VLOOKUP(Rule!K2478,lvl_3[],2,FALSE),"Нет")</f>
        <v>Анализ Дворца</v>
      </c>
      <c r="F2478" s="11" t="str">
        <f>IFERROR(INDEX(lvl_4[],MATCH(L2478,lvl_4[ID],0),MATCH(TEXT(K2478,"##0"),lvl_4[#Headers],0)),"Нет")</f>
        <v>Операторы</v>
      </c>
      <c r="G2478" s="11" t="str">
        <f>IFERROR(INDEX(lvl_5[],MATCH(M2478,lvl_5[ID],0),MATCH(_xlfn.CONCAT(TEXT(K2478,"##0"),"_",TEXT(L2478,"##0")),lvl_5[#Headers],0)),"Нет")</f>
        <v>Дух</v>
      </c>
      <c r="H2478" s="11" t="str">
        <f>IFERROR(INDEX(lvl_6[],MATCH(N2478,lvl_6[ID],0),MATCH(_xlfn.CONCAT(K2478,"_",L2478,"_",M2478),lvl_6[#Headers],0)),"Нет")</f>
        <v>Дух. Отношение элемента оператора к элементу сезона</v>
      </c>
      <c r="I2478" s="12">
        <v>1</v>
      </c>
      <c r="J2478" s="12">
        <v>2</v>
      </c>
      <c r="K2478" s="12">
        <v>2</v>
      </c>
      <c r="L2478" s="12">
        <v>3</v>
      </c>
      <c r="M2478" s="12">
        <v>3</v>
      </c>
      <c r="N2478" s="12">
        <v>3</v>
      </c>
      <c r="O2478" s="12">
        <f>COUNTIF($P$2:P2478,P2478)</f>
        <v>85</v>
      </c>
      <c r="P2478" s="12" t="str">
        <f t="shared" si="115"/>
        <v>122030303</v>
      </c>
      <c r="Q2478" s="12" t="str">
        <f t="shared" si="116"/>
        <v>1220303030085</v>
      </c>
      <c r="R2478" s="20" t="s">
        <v>1454</v>
      </c>
      <c r="S2478" s="20" t="s">
        <v>1927</v>
      </c>
      <c r="AD2478" s="12" t="s">
        <v>859</v>
      </c>
      <c r="BF2478" s="12" t="s">
        <v>59</v>
      </c>
      <c r="BG2478" s="21">
        <v>0.9</v>
      </c>
      <c r="BJ2478" s="12">
        <v>1</v>
      </c>
    </row>
    <row r="2479" spans="1:62" ht="45" x14ac:dyDescent="0.25">
      <c r="A2479" s="12">
        <v>1</v>
      </c>
      <c r="B2479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79" s="11" t="str">
        <f>IFERROR(VLOOKUP(I2479,lvl_1[],2,FALSE),"Нет")</f>
        <v>Общий расчет</v>
      </c>
      <c r="D2479" s="11" t="str">
        <f>IFERROR(VLOOKUP(Rule!J2479,lvl_2[],2,FALSE),"Нет")</f>
        <v>Ци Мень</v>
      </c>
      <c r="E2479" s="11" t="str">
        <f>IFERROR(VLOOKUP(Rule!K2479,lvl_3[],2,FALSE),"Нет")</f>
        <v>Анализ Дворца</v>
      </c>
      <c r="F2479" s="11" t="str">
        <f>IFERROR(INDEX(lvl_4[],MATCH(L2479,lvl_4[ID],0),MATCH(TEXT(K2479,"##0"),lvl_4[#Headers],0)),"Нет")</f>
        <v>Операторы</v>
      </c>
      <c r="G2479" s="11" t="str">
        <f>IFERROR(INDEX(lvl_5[],MATCH(M2479,lvl_5[ID],0),MATCH(_xlfn.CONCAT(TEXT(K2479,"##0"),"_",TEXT(L2479,"##0")),lvl_5[#Headers],0)),"Нет")</f>
        <v>Дух</v>
      </c>
      <c r="H2479" s="11" t="str">
        <f>IFERROR(INDEX(lvl_6[],MATCH(N2479,lvl_6[ID],0),MATCH(_xlfn.CONCAT(K2479,"_",L2479,"_",M2479),lvl_6[#Headers],0)),"Нет")</f>
        <v>Дух. Отношение элемента оператора к элементу сезона</v>
      </c>
      <c r="I2479" s="12">
        <v>1</v>
      </c>
      <c r="J2479" s="12">
        <v>2</v>
      </c>
      <c r="K2479" s="12">
        <v>2</v>
      </c>
      <c r="L2479" s="12">
        <v>3</v>
      </c>
      <c r="M2479" s="12">
        <v>3</v>
      </c>
      <c r="N2479" s="12">
        <v>3</v>
      </c>
      <c r="O2479" s="12">
        <f>COUNTIF($P$2:P2479,P2479)</f>
        <v>86</v>
      </c>
      <c r="P2479" s="12" t="str">
        <f t="shared" si="115"/>
        <v>122030303</v>
      </c>
      <c r="Q2479" s="12" t="str">
        <f t="shared" si="116"/>
        <v>1220303030086</v>
      </c>
      <c r="R2479" s="20" t="s">
        <v>1454</v>
      </c>
      <c r="S2479" s="20" t="s">
        <v>1927</v>
      </c>
      <c r="AD2479" s="12" t="s">
        <v>860</v>
      </c>
      <c r="BF2479" s="12" t="s">
        <v>59</v>
      </c>
      <c r="BG2479" s="21">
        <v>0.9</v>
      </c>
      <c r="BJ2479" s="12">
        <v>1</v>
      </c>
    </row>
    <row r="2480" spans="1:62" ht="45" x14ac:dyDescent="0.25">
      <c r="A2480" s="12">
        <v>1</v>
      </c>
      <c r="B2480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80" s="11" t="str">
        <f>IFERROR(VLOOKUP(I2480,lvl_1[],2,FALSE),"Нет")</f>
        <v>Общий расчет</v>
      </c>
      <c r="D2480" s="11" t="str">
        <f>IFERROR(VLOOKUP(Rule!J2480,lvl_2[],2,FALSE),"Нет")</f>
        <v>Ци Мень</v>
      </c>
      <c r="E2480" s="11" t="str">
        <f>IFERROR(VLOOKUP(Rule!K2480,lvl_3[],2,FALSE),"Нет")</f>
        <v>Анализ Дворца</v>
      </c>
      <c r="F2480" s="11" t="str">
        <f>IFERROR(INDEX(lvl_4[],MATCH(L2480,lvl_4[ID],0),MATCH(TEXT(K2480,"##0"),lvl_4[#Headers],0)),"Нет")</f>
        <v>Операторы</v>
      </c>
      <c r="G2480" s="11" t="str">
        <f>IFERROR(INDEX(lvl_5[],MATCH(M2480,lvl_5[ID],0),MATCH(_xlfn.CONCAT(TEXT(K2480,"##0"),"_",TEXT(L2480,"##0")),lvl_5[#Headers],0)),"Нет")</f>
        <v>Дух</v>
      </c>
      <c r="H2480" s="11" t="str">
        <f>IFERROR(INDEX(lvl_6[],MATCH(N2480,lvl_6[ID],0),MATCH(_xlfn.CONCAT(K2480,"_",L2480,"_",M2480),lvl_6[#Headers],0)),"Нет")</f>
        <v>Дух. Отношение элемента оператора к элементу сезона</v>
      </c>
      <c r="I2480" s="12">
        <v>1</v>
      </c>
      <c r="J2480" s="12">
        <v>2</v>
      </c>
      <c r="K2480" s="12">
        <v>2</v>
      </c>
      <c r="L2480" s="12">
        <v>3</v>
      </c>
      <c r="M2480" s="12">
        <v>3</v>
      </c>
      <c r="N2480" s="12">
        <v>3</v>
      </c>
      <c r="O2480" s="12">
        <f>COUNTIF($P$2:P2480,P2480)</f>
        <v>87</v>
      </c>
      <c r="P2480" s="12" t="str">
        <f t="shared" si="115"/>
        <v>122030303</v>
      </c>
      <c r="Q2480" s="12" t="str">
        <f t="shared" si="116"/>
        <v>1220303030087</v>
      </c>
      <c r="R2480" s="20" t="s">
        <v>1454</v>
      </c>
      <c r="S2480" s="20" t="s">
        <v>1928</v>
      </c>
      <c r="AD2480" s="12" t="s">
        <v>861</v>
      </c>
      <c r="BF2480" s="12" t="s">
        <v>59</v>
      </c>
      <c r="BG2480" s="21">
        <v>0.5</v>
      </c>
      <c r="BJ2480" s="12">
        <v>1</v>
      </c>
    </row>
    <row r="2481" spans="1:62" ht="45" x14ac:dyDescent="0.25">
      <c r="A2481" s="12">
        <v>1</v>
      </c>
      <c r="B2481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81" s="11" t="str">
        <f>IFERROR(VLOOKUP(I2481,lvl_1[],2,FALSE),"Нет")</f>
        <v>Общий расчет</v>
      </c>
      <c r="D2481" s="11" t="str">
        <f>IFERROR(VLOOKUP(Rule!J2481,lvl_2[],2,FALSE),"Нет")</f>
        <v>Ци Мень</v>
      </c>
      <c r="E2481" s="11" t="str">
        <f>IFERROR(VLOOKUP(Rule!K2481,lvl_3[],2,FALSE),"Нет")</f>
        <v>Анализ Дворца</v>
      </c>
      <c r="F2481" s="11" t="str">
        <f>IFERROR(INDEX(lvl_4[],MATCH(L2481,lvl_4[ID],0),MATCH(TEXT(K2481,"##0"),lvl_4[#Headers],0)),"Нет")</f>
        <v>Операторы</v>
      </c>
      <c r="G2481" s="11" t="str">
        <f>IFERROR(INDEX(lvl_5[],MATCH(M2481,lvl_5[ID],0),MATCH(_xlfn.CONCAT(TEXT(K2481,"##0"),"_",TEXT(L2481,"##0")),lvl_5[#Headers],0)),"Нет")</f>
        <v>Дух</v>
      </c>
      <c r="H2481" s="11" t="str">
        <f>IFERROR(INDEX(lvl_6[],MATCH(N2481,lvl_6[ID],0),MATCH(_xlfn.CONCAT(K2481,"_",L2481,"_",M2481),lvl_6[#Headers],0)),"Нет")</f>
        <v>Дух. Отношение элемента оператора к элементу сезона</v>
      </c>
      <c r="I2481" s="12">
        <v>1</v>
      </c>
      <c r="J2481" s="12">
        <v>2</v>
      </c>
      <c r="K2481" s="12">
        <v>2</v>
      </c>
      <c r="L2481" s="12">
        <v>3</v>
      </c>
      <c r="M2481" s="12">
        <v>3</v>
      </c>
      <c r="N2481" s="12">
        <v>3</v>
      </c>
      <c r="O2481" s="12">
        <f>COUNTIF($P$2:P2481,P2481)</f>
        <v>88</v>
      </c>
      <c r="P2481" s="12" t="str">
        <f t="shared" si="115"/>
        <v>122030303</v>
      </c>
      <c r="Q2481" s="12" t="str">
        <f t="shared" si="116"/>
        <v>1220303030088</v>
      </c>
      <c r="R2481" s="20" t="s">
        <v>1454</v>
      </c>
      <c r="S2481" s="20" t="s">
        <v>1929</v>
      </c>
      <c r="AD2481" s="12" t="s">
        <v>862</v>
      </c>
      <c r="BF2481" s="12" t="s">
        <v>59</v>
      </c>
      <c r="BG2481" s="21">
        <v>0</v>
      </c>
      <c r="BJ2481" s="12">
        <v>1</v>
      </c>
    </row>
    <row r="2482" spans="1:62" ht="45" x14ac:dyDescent="0.25">
      <c r="A2482" s="12">
        <v>1</v>
      </c>
      <c r="B2482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82" s="11" t="str">
        <f>IFERROR(VLOOKUP(I2482,lvl_1[],2,FALSE),"Нет")</f>
        <v>Общий расчет</v>
      </c>
      <c r="D2482" s="11" t="str">
        <f>IFERROR(VLOOKUP(Rule!J2482,lvl_2[],2,FALSE),"Нет")</f>
        <v>Ци Мень</v>
      </c>
      <c r="E2482" s="11" t="str">
        <f>IFERROR(VLOOKUP(Rule!K2482,lvl_3[],2,FALSE),"Нет")</f>
        <v>Анализ Дворца</v>
      </c>
      <c r="F2482" s="11" t="str">
        <f>IFERROR(INDEX(lvl_4[],MATCH(L2482,lvl_4[ID],0),MATCH(TEXT(K2482,"##0"),lvl_4[#Headers],0)),"Нет")</f>
        <v>Операторы</v>
      </c>
      <c r="G2482" s="11" t="str">
        <f>IFERROR(INDEX(lvl_5[],MATCH(M2482,lvl_5[ID],0),MATCH(_xlfn.CONCAT(TEXT(K2482,"##0"),"_",TEXT(L2482,"##0")),lvl_5[#Headers],0)),"Нет")</f>
        <v>Дух</v>
      </c>
      <c r="H2482" s="11" t="str">
        <f>IFERROR(INDEX(lvl_6[],MATCH(N2482,lvl_6[ID],0),MATCH(_xlfn.CONCAT(K2482,"_",L2482,"_",M2482),lvl_6[#Headers],0)),"Нет")</f>
        <v>Дух. Отношение элемента оператора к элементу сезона</v>
      </c>
      <c r="I2482" s="12">
        <v>1</v>
      </c>
      <c r="J2482" s="12">
        <v>2</v>
      </c>
      <c r="K2482" s="12">
        <v>2</v>
      </c>
      <c r="L2482" s="12">
        <v>3</v>
      </c>
      <c r="M2482" s="12">
        <v>3</v>
      </c>
      <c r="N2482" s="12">
        <v>3</v>
      </c>
      <c r="O2482" s="12">
        <f>COUNTIF($P$2:P2482,P2482)</f>
        <v>89</v>
      </c>
      <c r="P2482" s="12" t="str">
        <f t="shared" si="115"/>
        <v>122030303</v>
      </c>
      <c r="Q2482" s="12" t="str">
        <f t="shared" si="116"/>
        <v>1220303030089</v>
      </c>
      <c r="R2482" s="20" t="s">
        <v>1454</v>
      </c>
      <c r="S2482" s="20" t="s">
        <v>1929</v>
      </c>
      <c r="AD2482" s="12" t="s">
        <v>863</v>
      </c>
      <c r="BF2482" s="12" t="s">
        <v>59</v>
      </c>
      <c r="BG2482" s="21">
        <v>0</v>
      </c>
      <c r="BJ2482" s="12">
        <v>1</v>
      </c>
    </row>
    <row r="2483" spans="1:62" ht="45" x14ac:dyDescent="0.25">
      <c r="A2483" s="12">
        <v>1</v>
      </c>
      <c r="B2483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83" s="11" t="str">
        <f>IFERROR(VLOOKUP(I2483,lvl_1[],2,FALSE),"Нет")</f>
        <v>Общий расчет</v>
      </c>
      <c r="D2483" s="11" t="str">
        <f>IFERROR(VLOOKUP(Rule!J2483,lvl_2[],2,FALSE),"Нет")</f>
        <v>Ци Мень</v>
      </c>
      <c r="E2483" s="11" t="str">
        <f>IFERROR(VLOOKUP(Rule!K2483,lvl_3[],2,FALSE),"Нет")</f>
        <v>Анализ Дворца</v>
      </c>
      <c r="F2483" s="11" t="str">
        <f>IFERROR(INDEX(lvl_4[],MATCH(L2483,lvl_4[ID],0),MATCH(TEXT(K2483,"##0"),lvl_4[#Headers],0)),"Нет")</f>
        <v>Операторы</v>
      </c>
      <c r="G2483" s="11" t="str">
        <f>IFERROR(INDEX(lvl_5[],MATCH(M2483,lvl_5[ID],0),MATCH(_xlfn.CONCAT(TEXT(K2483,"##0"),"_",TEXT(L2483,"##0")),lvl_5[#Headers],0)),"Нет")</f>
        <v>Дух</v>
      </c>
      <c r="H2483" s="11" t="str">
        <f>IFERROR(INDEX(lvl_6[],MATCH(N2483,lvl_6[ID],0),MATCH(_xlfn.CONCAT(K2483,"_",L2483,"_",M2483),lvl_6[#Headers],0)),"Нет")</f>
        <v>Дух. Отношение элемента оператора к элементу сезона</v>
      </c>
      <c r="I2483" s="12">
        <v>1</v>
      </c>
      <c r="J2483" s="12">
        <v>2</v>
      </c>
      <c r="K2483" s="12">
        <v>2</v>
      </c>
      <c r="L2483" s="12">
        <v>3</v>
      </c>
      <c r="M2483" s="12">
        <v>3</v>
      </c>
      <c r="N2483" s="12">
        <v>3</v>
      </c>
      <c r="O2483" s="12">
        <f>COUNTIF($P$2:P2483,P2483)</f>
        <v>90</v>
      </c>
      <c r="P2483" s="12" t="str">
        <f t="shared" si="115"/>
        <v>122030303</v>
      </c>
      <c r="Q2483" s="12" t="str">
        <f t="shared" si="116"/>
        <v>1220303030090</v>
      </c>
      <c r="R2483" s="20" t="s">
        <v>1454</v>
      </c>
      <c r="S2483" s="20" t="s">
        <v>1928</v>
      </c>
      <c r="AD2483" s="12" t="s">
        <v>864</v>
      </c>
      <c r="BF2483" s="12" t="s">
        <v>59</v>
      </c>
      <c r="BG2483" s="21">
        <v>0.5</v>
      </c>
      <c r="BJ2483" s="12">
        <v>1</v>
      </c>
    </row>
    <row r="2484" spans="1:62" ht="45" x14ac:dyDescent="0.25">
      <c r="A2484" s="12">
        <v>1</v>
      </c>
      <c r="B2484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84" s="11" t="str">
        <f>IFERROR(VLOOKUP(I2484,lvl_1[],2,FALSE),"Нет")</f>
        <v>Общий расчет</v>
      </c>
      <c r="D2484" s="11" t="str">
        <f>IFERROR(VLOOKUP(Rule!J2484,lvl_2[],2,FALSE),"Нет")</f>
        <v>Ци Мень</v>
      </c>
      <c r="E2484" s="11" t="str">
        <f>IFERROR(VLOOKUP(Rule!K2484,lvl_3[],2,FALSE),"Нет")</f>
        <v>Анализ Дворца</v>
      </c>
      <c r="F2484" s="11" t="str">
        <f>IFERROR(INDEX(lvl_4[],MATCH(L2484,lvl_4[ID],0),MATCH(TEXT(K2484,"##0"),lvl_4[#Headers],0)),"Нет")</f>
        <v>Операторы</v>
      </c>
      <c r="G2484" s="11" t="str">
        <f>IFERROR(INDEX(lvl_5[],MATCH(M2484,lvl_5[ID],0),MATCH(_xlfn.CONCAT(TEXT(K2484,"##0"),"_",TEXT(L2484,"##0")),lvl_5[#Headers],0)),"Нет")</f>
        <v>Дух</v>
      </c>
      <c r="H2484" s="11" t="str">
        <f>IFERROR(INDEX(lvl_6[],MATCH(N2484,lvl_6[ID],0),MATCH(_xlfn.CONCAT(K2484,"_",L2484,"_",M2484),lvl_6[#Headers],0)),"Нет")</f>
        <v>Дух. Отношение элемента оператора к элементу сезона</v>
      </c>
      <c r="I2484" s="12">
        <v>1</v>
      </c>
      <c r="J2484" s="12">
        <v>2</v>
      </c>
      <c r="K2484" s="12">
        <v>2</v>
      </c>
      <c r="L2484" s="12">
        <v>3</v>
      </c>
      <c r="M2484" s="12">
        <v>3</v>
      </c>
      <c r="N2484" s="12">
        <v>3</v>
      </c>
      <c r="O2484" s="12">
        <f>COUNTIF($P$2:P2484,P2484)</f>
        <v>91</v>
      </c>
      <c r="P2484" s="12" t="str">
        <f t="shared" si="115"/>
        <v>122030303</v>
      </c>
      <c r="Q2484" s="12" t="str">
        <f t="shared" si="116"/>
        <v>1220303030091</v>
      </c>
      <c r="R2484" s="20" t="s">
        <v>1454</v>
      </c>
      <c r="S2484" s="20" t="s">
        <v>1930</v>
      </c>
      <c r="AD2484" s="12" t="s">
        <v>865</v>
      </c>
      <c r="BF2484" s="12" t="s">
        <v>59</v>
      </c>
      <c r="BG2484" s="21">
        <v>1</v>
      </c>
      <c r="BJ2484" s="12">
        <v>1</v>
      </c>
    </row>
    <row r="2485" spans="1:62" ht="45" x14ac:dyDescent="0.25">
      <c r="A2485" s="12">
        <v>1</v>
      </c>
      <c r="B2485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85" s="11" t="str">
        <f>IFERROR(VLOOKUP(I2485,lvl_1[],2,FALSE),"Нет")</f>
        <v>Общий расчет</v>
      </c>
      <c r="D2485" s="11" t="str">
        <f>IFERROR(VLOOKUP(Rule!J2485,lvl_2[],2,FALSE),"Нет")</f>
        <v>Ци Мень</v>
      </c>
      <c r="E2485" s="11" t="str">
        <f>IFERROR(VLOOKUP(Rule!K2485,lvl_3[],2,FALSE),"Нет")</f>
        <v>Анализ Дворца</v>
      </c>
      <c r="F2485" s="11" t="str">
        <f>IFERROR(INDEX(lvl_4[],MATCH(L2485,lvl_4[ID],0),MATCH(TEXT(K2485,"##0"),lvl_4[#Headers],0)),"Нет")</f>
        <v>Операторы</v>
      </c>
      <c r="G2485" s="11" t="str">
        <f>IFERROR(INDEX(lvl_5[],MATCH(M2485,lvl_5[ID],0),MATCH(_xlfn.CONCAT(TEXT(K2485,"##0"),"_",TEXT(L2485,"##0")),lvl_5[#Headers],0)),"Нет")</f>
        <v>Дух</v>
      </c>
      <c r="H2485" s="11" t="str">
        <f>IFERROR(INDEX(lvl_6[],MATCH(N2485,lvl_6[ID],0),MATCH(_xlfn.CONCAT(K2485,"_",L2485,"_",M2485),lvl_6[#Headers],0)),"Нет")</f>
        <v>Дух. Отношение элемента оператора к элементу сезона</v>
      </c>
      <c r="I2485" s="12">
        <v>1</v>
      </c>
      <c r="J2485" s="12">
        <v>2</v>
      </c>
      <c r="K2485" s="12">
        <v>2</v>
      </c>
      <c r="L2485" s="12">
        <v>3</v>
      </c>
      <c r="M2485" s="12">
        <v>3</v>
      </c>
      <c r="N2485" s="12">
        <v>3</v>
      </c>
      <c r="O2485" s="12">
        <f>COUNTIF($P$2:P2485,P2485)</f>
        <v>92</v>
      </c>
      <c r="P2485" s="12" t="str">
        <f t="shared" si="115"/>
        <v>122030303</v>
      </c>
      <c r="Q2485" s="12" t="str">
        <f t="shared" si="116"/>
        <v>1220303030092</v>
      </c>
      <c r="R2485" s="20" t="s">
        <v>1454</v>
      </c>
      <c r="S2485" s="20" t="s">
        <v>1930</v>
      </c>
      <c r="AD2485" s="12" t="s">
        <v>866</v>
      </c>
      <c r="BF2485" s="12" t="s">
        <v>59</v>
      </c>
      <c r="BG2485" s="21">
        <v>1</v>
      </c>
      <c r="BJ2485" s="12">
        <v>1</v>
      </c>
    </row>
    <row r="2486" spans="1:62" ht="45" x14ac:dyDescent="0.25">
      <c r="A2486" s="12">
        <v>1</v>
      </c>
      <c r="B2486" s="11" t="str">
        <f t="shared" si="117"/>
        <v>Общий расчет. Ци Мень. Анализ Дворца. Операторы. Дух. Дух. Отношение элемента оператора к элементу сезона</v>
      </c>
      <c r="C2486" s="11" t="str">
        <f>IFERROR(VLOOKUP(I2486,lvl_1[],2,FALSE),"Нет")</f>
        <v>Общий расчет</v>
      </c>
      <c r="D2486" s="11" t="str">
        <f>IFERROR(VLOOKUP(Rule!J2486,lvl_2[],2,FALSE),"Нет")</f>
        <v>Ци Мень</v>
      </c>
      <c r="E2486" s="11" t="str">
        <f>IFERROR(VLOOKUP(Rule!K2486,lvl_3[],2,FALSE),"Нет")</f>
        <v>Анализ Дворца</v>
      </c>
      <c r="F2486" s="11" t="str">
        <f>IFERROR(INDEX(lvl_4[],MATCH(L2486,lvl_4[ID],0),MATCH(TEXT(K2486,"##0"),lvl_4[#Headers],0)),"Нет")</f>
        <v>Операторы</v>
      </c>
      <c r="G2486" s="11" t="str">
        <f>IFERROR(INDEX(lvl_5[],MATCH(M2486,lvl_5[ID],0),MATCH(_xlfn.CONCAT(TEXT(K2486,"##0"),"_",TEXT(L2486,"##0")),lvl_5[#Headers],0)),"Нет")</f>
        <v>Дух</v>
      </c>
      <c r="H2486" s="11" t="str">
        <f>IFERROR(INDEX(lvl_6[],MATCH(N2486,lvl_6[ID],0),MATCH(_xlfn.CONCAT(K2486,"_",L2486,"_",M2486),lvl_6[#Headers],0)),"Нет")</f>
        <v>Дух. Отношение элемента оператора к элементу сезона</v>
      </c>
      <c r="I2486" s="12">
        <v>1</v>
      </c>
      <c r="J2486" s="12">
        <v>2</v>
      </c>
      <c r="K2486" s="12">
        <v>2</v>
      </c>
      <c r="L2486" s="12">
        <v>3</v>
      </c>
      <c r="M2486" s="12">
        <v>3</v>
      </c>
      <c r="N2486" s="12">
        <v>3</v>
      </c>
      <c r="O2486" s="12">
        <f>COUNTIF($P$2:P2486,P2486)</f>
        <v>93</v>
      </c>
      <c r="P2486" s="12" t="str">
        <f t="shared" ref="P2486:P2549" si="118">_xlfn.CONCAT(I2486,
J2486,
K2486,
IF(LEN(L2486)=1,_xlfn.CONCAT(0,L2486),L2486),
IF(LEN(M2486)=1,_xlfn.CONCAT(0,M2486),M2486),
IF(LEN(N2486)=1,_xlfn.CONCAT(0,N2486),N2486))</f>
        <v>122030303</v>
      </c>
      <c r="Q2486" s="12" t="str">
        <f t="shared" ref="Q2486:Q2549" si="119">_xlfn.CONCAT(I2486,
J2486,
K2486,
IF(LEN(L2486)=1,_xlfn.CONCAT(0,L2486),L2486),
IF(LEN(M2486)=1,_xlfn.CONCAT(0,M2486),M2486),
IF(LEN(N2486)=1,_xlfn.CONCAT(0,N2486),N2486),
IF(LEN(O2486)=1,_xlfn.CONCAT("000",O2486),IF(LEN(O2486)=2,_xlfn.CONCAT("00",O2486),IF(LEN(O2486)=3,_xlfn.CONCAT(0,O2486),O2486))))</f>
        <v>1220303030093</v>
      </c>
      <c r="R2486" s="20" t="s">
        <v>1454</v>
      </c>
      <c r="S2486" s="20" t="s">
        <v>1928</v>
      </c>
      <c r="AD2486" s="12" t="s">
        <v>867</v>
      </c>
      <c r="BF2486" s="12" t="s">
        <v>59</v>
      </c>
      <c r="BG2486" s="21">
        <v>0.5</v>
      </c>
      <c r="BJ2486" s="12">
        <v>1</v>
      </c>
    </row>
    <row r="2487" spans="1:62" ht="45" x14ac:dyDescent="0.25">
      <c r="A2487" s="12">
        <v>1</v>
      </c>
      <c r="B2487" s="11" t="str">
        <f t="shared" ref="B2487:B2550" si="120">_xlfn.CONCAT(C2487,". ", D2487,". ", E2487,". ", F2487,". ", G2487,". ", H2487)</f>
        <v>Общий расчет. Ци Мень. Анализ Дворца. Операторы. Дух. Дух. Отношение элемента оператора к элементу сезона</v>
      </c>
      <c r="C2487" s="11" t="str">
        <f>IFERROR(VLOOKUP(I2487,lvl_1[],2,FALSE),"Нет")</f>
        <v>Общий расчет</v>
      </c>
      <c r="D2487" s="11" t="str">
        <f>IFERROR(VLOOKUP(Rule!J2487,lvl_2[],2,FALSE),"Нет")</f>
        <v>Ци Мень</v>
      </c>
      <c r="E2487" s="11" t="str">
        <f>IFERROR(VLOOKUP(Rule!K2487,lvl_3[],2,FALSE),"Нет")</f>
        <v>Анализ Дворца</v>
      </c>
      <c r="F2487" s="11" t="str">
        <f>IFERROR(INDEX(lvl_4[],MATCH(L2487,lvl_4[ID],0),MATCH(TEXT(K2487,"##0"),lvl_4[#Headers],0)),"Нет")</f>
        <v>Операторы</v>
      </c>
      <c r="G2487" s="11" t="str">
        <f>IFERROR(INDEX(lvl_5[],MATCH(M2487,lvl_5[ID],0),MATCH(_xlfn.CONCAT(TEXT(K2487,"##0"),"_",TEXT(L2487,"##0")),lvl_5[#Headers],0)),"Нет")</f>
        <v>Дух</v>
      </c>
      <c r="H2487" s="11" t="str">
        <f>IFERROR(INDEX(lvl_6[],MATCH(N2487,lvl_6[ID],0),MATCH(_xlfn.CONCAT(K2487,"_",L2487,"_",M2487),lvl_6[#Headers],0)),"Нет")</f>
        <v>Дух. Отношение элемента оператора к элементу сезона</v>
      </c>
      <c r="I2487" s="12">
        <v>1</v>
      </c>
      <c r="J2487" s="12">
        <v>2</v>
      </c>
      <c r="K2487" s="12">
        <v>2</v>
      </c>
      <c r="L2487" s="12">
        <v>3</v>
      </c>
      <c r="M2487" s="12">
        <v>3</v>
      </c>
      <c r="N2487" s="12">
        <v>3</v>
      </c>
      <c r="O2487" s="12">
        <f>COUNTIF($P$2:P2487,P2487)</f>
        <v>94</v>
      </c>
      <c r="P2487" s="12" t="str">
        <f t="shared" si="118"/>
        <v>122030303</v>
      </c>
      <c r="Q2487" s="12" t="str">
        <f t="shared" si="119"/>
        <v>1220303030094</v>
      </c>
      <c r="R2487" s="20" t="s">
        <v>1454</v>
      </c>
      <c r="S2487" s="20" t="s">
        <v>1931</v>
      </c>
      <c r="AD2487" s="12" t="s">
        <v>868</v>
      </c>
      <c r="BF2487" s="12" t="s">
        <v>59</v>
      </c>
      <c r="BG2487" s="21">
        <v>1</v>
      </c>
      <c r="BJ2487" s="12">
        <v>1</v>
      </c>
    </row>
    <row r="2488" spans="1:62" ht="45" x14ac:dyDescent="0.25">
      <c r="A2488" s="12">
        <v>1</v>
      </c>
      <c r="B2488" s="11" t="str">
        <f t="shared" si="120"/>
        <v>Общий расчет. Ци Мень. Анализ Дворца. Операторы. Дух. Дух. Отношение элемента оператора к элементу сезона</v>
      </c>
      <c r="C2488" s="11" t="str">
        <f>IFERROR(VLOOKUP(I2488,lvl_1[],2,FALSE),"Нет")</f>
        <v>Общий расчет</v>
      </c>
      <c r="D2488" s="11" t="str">
        <f>IFERROR(VLOOKUP(Rule!J2488,lvl_2[],2,FALSE),"Нет")</f>
        <v>Ци Мень</v>
      </c>
      <c r="E2488" s="11" t="str">
        <f>IFERROR(VLOOKUP(Rule!K2488,lvl_3[],2,FALSE),"Нет")</f>
        <v>Анализ Дворца</v>
      </c>
      <c r="F2488" s="11" t="str">
        <f>IFERROR(INDEX(lvl_4[],MATCH(L2488,lvl_4[ID],0),MATCH(TEXT(K2488,"##0"),lvl_4[#Headers],0)),"Нет")</f>
        <v>Операторы</v>
      </c>
      <c r="G2488" s="11" t="str">
        <f>IFERROR(INDEX(lvl_5[],MATCH(M2488,lvl_5[ID],0),MATCH(_xlfn.CONCAT(TEXT(K2488,"##0"),"_",TEXT(L2488,"##0")),lvl_5[#Headers],0)),"Нет")</f>
        <v>Дух</v>
      </c>
      <c r="H2488" s="11" t="str">
        <f>IFERROR(INDEX(lvl_6[],MATCH(N2488,lvl_6[ID],0),MATCH(_xlfn.CONCAT(K2488,"_",L2488,"_",M2488),lvl_6[#Headers],0)),"Нет")</f>
        <v>Дух. Отношение элемента оператора к элементу сезона</v>
      </c>
      <c r="I2488" s="12">
        <v>1</v>
      </c>
      <c r="J2488" s="12">
        <v>2</v>
      </c>
      <c r="K2488" s="12">
        <v>2</v>
      </c>
      <c r="L2488" s="12">
        <v>3</v>
      </c>
      <c r="M2488" s="12">
        <v>3</v>
      </c>
      <c r="N2488" s="12">
        <v>3</v>
      </c>
      <c r="O2488" s="12">
        <f>COUNTIF($P$2:P2488,P2488)</f>
        <v>95</v>
      </c>
      <c r="P2488" s="12" t="str">
        <f t="shared" si="118"/>
        <v>122030303</v>
      </c>
      <c r="Q2488" s="12" t="str">
        <f t="shared" si="119"/>
        <v>1220303030095</v>
      </c>
      <c r="R2488" s="20" t="s">
        <v>1454</v>
      </c>
      <c r="S2488" s="20" t="s">
        <v>1931</v>
      </c>
      <c r="AD2488" s="12" t="s">
        <v>869</v>
      </c>
      <c r="BF2488" s="12" t="s">
        <v>59</v>
      </c>
      <c r="BG2488" s="21">
        <v>1</v>
      </c>
      <c r="BJ2488" s="12">
        <v>1</v>
      </c>
    </row>
    <row r="2489" spans="1:62" ht="45" x14ac:dyDescent="0.25">
      <c r="A2489" s="12">
        <v>1</v>
      </c>
      <c r="B2489" s="11" t="str">
        <f t="shared" si="120"/>
        <v>Общий расчет. Ци Мень. Анализ Дворца. Операторы. Дух. Дух. Отношение элемента оператора к элементу сезона</v>
      </c>
      <c r="C2489" s="11" t="str">
        <f>IFERROR(VLOOKUP(I2489,lvl_1[],2,FALSE),"Нет")</f>
        <v>Общий расчет</v>
      </c>
      <c r="D2489" s="11" t="str">
        <f>IFERROR(VLOOKUP(Rule!J2489,lvl_2[],2,FALSE),"Нет")</f>
        <v>Ци Мень</v>
      </c>
      <c r="E2489" s="11" t="str">
        <f>IFERROR(VLOOKUP(Rule!K2489,lvl_3[],2,FALSE),"Нет")</f>
        <v>Анализ Дворца</v>
      </c>
      <c r="F2489" s="11" t="str">
        <f>IFERROR(INDEX(lvl_4[],MATCH(L2489,lvl_4[ID],0),MATCH(TEXT(K2489,"##0"),lvl_4[#Headers],0)),"Нет")</f>
        <v>Операторы</v>
      </c>
      <c r="G2489" s="11" t="str">
        <f>IFERROR(INDEX(lvl_5[],MATCH(M2489,lvl_5[ID],0),MATCH(_xlfn.CONCAT(TEXT(K2489,"##0"),"_",TEXT(L2489,"##0")),lvl_5[#Headers],0)),"Нет")</f>
        <v>Дух</v>
      </c>
      <c r="H2489" s="11" t="str">
        <f>IFERROR(INDEX(lvl_6[],MATCH(N2489,lvl_6[ID],0),MATCH(_xlfn.CONCAT(K2489,"_",L2489,"_",M2489),lvl_6[#Headers],0)),"Нет")</f>
        <v>Дух. Отношение элемента оператора к элементу сезона</v>
      </c>
      <c r="I2489" s="12">
        <v>1</v>
      </c>
      <c r="J2489" s="12">
        <v>2</v>
      </c>
      <c r="K2489" s="12">
        <v>2</v>
      </c>
      <c r="L2489" s="12">
        <v>3</v>
      </c>
      <c r="M2489" s="12">
        <v>3</v>
      </c>
      <c r="N2489" s="12">
        <v>3</v>
      </c>
      <c r="O2489" s="12">
        <f>COUNTIF($P$2:P2489,P2489)</f>
        <v>96</v>
      </c>
      <c r="P2489" s="12" t="str">
        <f t="shared" si="118"/>
        <v>122030303</v>
      </c>
      <c r="Q2489" s="12" t="str">
        <f t="shared" si="119"/>
        <v>1220303030096</v>
      </c>
      <c r="R2489" s="20" t="s">
        <v>1454</v>
      </c>
      <c r="S2489" s="20" t="s">
        <v>1928</v>
      </c>
      <c r="AD2489" s="12" t="s">
        <v>870</v>
      </c>
      <c r="BF2489" s="12" t="s">
        <v>59</v>
      </c>
      <c r="BG2489" s="21">
        <v>0.5</v>
      </c>
      <c r="BJ2489" s="12">
        <v>1</v>
      </c>
    </row>
    <row r="2490" spans="1:62" ht="45" x14ac:dyDescent="0.25">
      <c r="A2490" s="12">
        <v>1</v>
      </c>
      <c r="B2490" s="11" t="str">
        <f t="shared" si="120"/>
        <v>Общий расчет. Ци Мень. Анализ Дворца. Операторы. Звезда. Звезда. Сила дворца в сезоне (своевременность)</v>
      </c>
      <c r="C2490" s="11" t="str">
        <f>IFERROR(VLOOKUP(I2490,lvl_1[],2,FALSE),"Нет")</f>
        <v>Общий расчет</v>
      </c>
      <c r="D2490" s="11" t="str">
        <f>IFERROR(VLOOKUP(Rule!J2490,lvl_2[],2,FALSE),"Нет")</f>
        <v>Ци Мень</v>
      </c>
      <c r="E2490" s="11" t="str">
        <f>IFERROR(VLOOKUP(Rule!K2490,lvl_3[],2,FALSE),"Нет")</f>
        <v>Анализ Дворца</v>
      </c>
      <c r="F2490" s="11" t="str">
        <f>IFERROR(INDEX(lvl_4[],MATCH(L2490,lvl_4[ID],0),MATCH(TEXT(K2490,"##0"),lvl_4[#Headers],0)),"Нет")</f>
        <v>Операторы</v>
      </c>
      <c r="G2490" s="11" t="str">
        <f>IFERROR(INDEX(lvl_5[],MATCH(M2490,lvl_5[ID],0),MATCH(_xlfn.CONCAT(TEXT(K2490,"##0"),"_",TEXT(L2490,"##0")),lvl_5[#Headers],0)),"Нет")</f>
        <v>Звезда</v>
      </c>
      <c r="H2490" s="11" t="str">
        <f>IFERROR(INDEX(lvl_6[],MATCH(N2490,lvl_6[ID],0),MATCH(_xlfn.CONCAT(K2490,"_",L2490,"_",M2490),lvl_6[#Headers],0)),"Нет")</f>
        <v>Звезда. Сила дворца в сезоне (своевременность)</v>
      </c>
      <c r="I2490" s="12">
        <v>1</v>
      </c>
      <c r="J2490" s="12">
        <v>2</v>
      </c>
      <c r="K2490" s="12">
        <v>2</v>
      </c>
      <c r="L2490" s="12">
        <v>3</v>
      </c>
      <c r="M2490" s="12">
        <v>4</v>
      </c>
      <c r="N2490" s="12">
        <v>3</v>
      </c>
      <c r="O2490" s="12">
        <f>COUNTIF($P$2:P2490,P2490)</f>
        <v>1</v>
      </c>
      <c r="P2490" s="12" t="str">
        <f t="shared" si="118"/>
        <v>122030403</v>
      </c>
      <c r="Q2490" s="12" t="str">
        <f t="shared" si="119"/>
        <v>1220304030001</v>
      </c>
      <c r="R2490" s="20" t="s">
        <v>1455</v>
      </c>
      <c r="S2490" s="20" t="s">
        <v>2276</v>
      </c>
      <c r="AD2490" s="12" t="s">
        <v>859</v>
      </c>
      <c r="BD2490" s="12" t="s">
        <v>65</v>
      </c>
      <c r="BG2490" s="21" t="s">
        <v>1109</v>
      </c>
      <c r="BH2490" s="12">
        <v>1</v>
      </c>
      <c r="BI2490" s="12">
        <v>1</v>
      </c>
      <c r="BJ2490" s="12">
        <v>1</v>
      </c>
    </row>
    <row r="2491" spans="1:62" ht="45" x14ac:dyDescent="0.25">
      <c r="A2491" s="12">
        <v>1</v>
      </c>
      <c r="B2491" s="11" t="str">
        <f t="shared" si="120"/>
        <v>Общий расчет. Ци Мень. Анализ Дворца. Операторы. Звезда. Звезда. Сила дворца в сезоне (своевременность)</v>
      </c>
      <c r="C2491" s="11" t="str">
        <f>IFERROR(VLOOKUP(I2491,lvl_1[],2,FALSE),"Нет")</f>
        <v>Общий расчет</v>
      </c>
      <c r="D2491" s="11" t="str">
        <f>IFERROR(VLOOKUP(Rule!J2491,lvl_2[],2,FALSE),"Нет")</f>
        <v>Ци Мень</v>
      </c>
      <c r="E2491" s="11" t="str">
        <f>IFERROR(VLOOKUP(Rule!K2491,lvl_3[],2,FALSE),"Нет")</f>
        <v>Анализ Дворца</v>
      </c>
      <c r="F2491" s="11" t="str">
        <f>IFERROR(INDEX(lvl_4[],MATCH(L2491,lvl_4[ID],0),MATCH(TEXT(K2491,"##0"),lvl_4[#Headers],0)),"Нет")</f>
        <v>Операторы</v>
      </c>
      <c r="G2491" s="11" t="str">
        <f>IFERROR(INDEX(lvl_5[],MATCH(M2491,lvl_5[ID],0),MATCH(_xlfn.CONCAT(TEXT(K2491,"##0"),"_",TEXT(L2491,"##0")),lvl_5[#Headers],0)),"Нет")</f>
        <v>Звезда</v>
      </c>
      <c r="H2491" s="11" t="str">
        <f>IFERROR(INDEX(lvl_6[],MATCH(N2491,lvl_6[ID],0),MATCH(_xlfn.CONCAT(K2491,"_",L2491,"_",M2491),lvl_6[#Headers],0)),"Нет")</f>
        <v>Звезда. Сила дворца в сезоне (своевременность)</v>
      </c>
      <c r="I2491" s="12">
        <v>1</v>
      </c>
      <c r="J2491" s="12">
        <v>2</v>
      </c>
      <c r="K2491" s="12">
        <v>2</v>
      </c>
      <c r="L2491" s="12">
        <v>3</v>
      </c>
      <c r="M2491" s="12">
        <v>4</v>
      </c>
      <c r="N2491" s="12">
        <v>3</v>
      </c>
      <c r="O2491" s="12">
        <f>COUNTIF($P$2:P2491,P2491)</f>
        <v>2</v>
      </c>
      <c r="P2491" s="12" t="str">
        <f t="shared" si="118"/>
        <v>122030403</v>
      </c>
      <c r="Q2491" s="12" t="str">
        <f t="shared" si="119"/>
        <v>1220304030002</v>
      </c>
      <c r="R2491" s="20" t="s">
        <v>1455</v>
      </c>
      <c r="S2491" s="20" t="s">
        <v>2276</v>
      </c>
      <c r="AD2491" s="12" t="s">
        <v>860</v>
      </c>
      <c r="BD2491" s="12" t="s">
        <v>65</v>
      </c>
      <c r="BG2491" s="21" t="s">
        <v>1109</v>
      </c>
      <c r="BH2491" s="12">
        <v>1</v>
      </c>
      <c r="BI2491" s="12">
        <v>1</v>
      </c>
      <c r="BJ2491" s="12">
        <v>1</v>
      </c>
    </row>
    <row r="2492" spans="1:62" ht="45" x14ac:dyDescent="0.25">
      <c r="A2492" s="12">
        <v>1</v>
      </c>
      <c r="B2492" s="11" t="str">
        <f t="shared" si="120"/>
        <v>Общий расчет. Ци Мень. Анализ Дворца. Операторы. Звезда. Звезда. Сила дворца в сезоне (своевременность)</v>
      </c>
      <c r="C2492" s="11" t="str">
        <f>IFERROR(VLOOKUP(I2492,lvl_1[],2,FALSE),"Нет")</f>
        <v>Общий расчет</v>
      </c>
      <c r="D2492" s="11" t="str">
        <f>IFERROR(VLOOKUP(Rule!J2492,lvl_2[],2,FALSE),"Нет")</f>
        <v>Ци Мень</v>
      </c>
      <c r="E2492" s="11" t="str">
        <f>IFERROR(VLOOKUP(Rule!K2492,lvl_3[],2,FALSE),"Нет")</f>
        <v>Анализ Дворца</v>
      </c>
      <c r="F2492" s="11" t="str">
        <f>IFERROR(INDEX(lvl_4[],MATCH(L2492,lvl_4[ID],0),MATCH(TEXT(K2492,"##0"),lvl_4[#Headers],0)),"Нет")</f>
        <v>Операторы</v>
      </c>
      <c r="G2492" s="11" t="str">
        <f>IFERROR(INDEX(lvl_5[],MATCH(M2492,lvl_5[ID],0),MATCH(_xlfn.CONCAT(TEXT(K2492,"##0"),"_",TEXT(L2492,"##0")),lvl_5[#Headers],0)),"Нет")</f>
        <v>Звезда</v>
      </c>
      <c r="H2492" s="11" t="str">
        <f>IFERROR(INDEX(lvl_6[],MATCH(N2492,lvl_6[ID],0),MATCH(_xlfn.CONCAT(K2492,"_",L2492,"_",M2492),lvl_6[#Headers],0)),"Нет")</f>
        <v>Звезда. Сила дворца в сезоне (своевременность)</v>
      </c>
      <c r="I2492" s="12">
        <v>1</v>
      </c>
      <c r="J2492" s="12">
        <v>2</v>
      </c>
      <c r="K2492" s="12">
        <v>2</v>
      </c>
      <c r="L2492" s="12">
        <v>3</v>
      </c>
      <c r="M2492" s="12">
        <v>4</v>
      </c>
      <c r="N2492" s="12">
        <v>3</v>
      </c>
      <c r="O2492" s="12">
        <f>COUNTIF($P$2:P2492,P2492)</f>
        <v>3</v>
      </c>
      <c r="P2492" s="12" t="str">
        <f t="shared" si="118"/>
        <v>122030403</v>
      </c>
      <c r="Q2492" s="12" t="str">
        <f t="shared" si="119"/>
        <v>1220304030003</v>
      </c>
      <c r="R2492" s="20" t="s">
        <v>1455</v>
      </c>
      <c r="S2492" s="20" t="s">
        <v>2223</v>
      </c>
      <c r="AD2492" s="12" t="s">
        <v>861</v>
      </c>
      <c r="BD2492" s="12" t="s">
        <v>65</v>
      </c>
      <c r="BG2492" s="21" t="s">
        <v>1109</v>
      </c>
      <c r="BH2492" s="12">
        <v>1</v>
      </c>
      <c r="BI2492" s="12">
        <v>1</v>
      </c>
      <c r="BJ2492" s="12">
        <v>1</v>
      </c>
    </row>
    <row r="2493" spans="1:62" ht="45" x14ac:dyDescent="0.25">
      <c r="A2493" s="12">
        <v>1</v>
      </c>
      <c r="B2493" s="11" t="str">
        <f t="shared" si="120"/>
        <v>Общий расчет. Ци Мень. Анализ Дворца. Операторы. Звезда. Звезда. Сила дворца в сезоне (своевременность)</v>
      </c>
      <c r="C2493" s="11" t="str">
        <f>IFERROR(VLOOKUP(I2493,lvl_1[],2,FALSE),"Нет")</f>
        <v>Общий расчет</v>
      </c>
      <c r="D2493" s="11" t="str">
        <f>IFERROR(VLOOKUP(Rule!J2493,lvl_2[],2,FALSE),"Нет")</f>
        <v>Ци Мень</v>
      </c>
      <c r="E2493" s="11" t="str">
        <f>IFERROR(VLOOKUP(Rule!K2493,lvl_3[],2,FALSE),"Нет")</f>
        <v>Анализ Дворца</v>
      </c>
      <c r="F2493" s="11" t="str">
        <f>IFERROR(INDEX(lvl_4[],MATCH(L2493,lvl_4[ID],0),MATCH(TEXT(K2493,"##0"),lvl_4[#Headers],0)),"Нет")</f>
        <v>Операторы</v>
      </c>
      <c r="G2493" s="11" t="str">
        <f>IFERROR(INDEX(lvl_5[],MATCH(M2493,lvl_5[ID],0),MATCH(_xlfn.CONCAT(TEXT(K2493,"##0"),"_",TEXT(L2493,"##0")),lvl_5[#Headers],0)),"Нет")</f>
        <v>Звезда</v>
      </c>
      <c r="H2493" s="11" t="str">
        <f>IFERROR(INDEX(lvl_6[],MATCH(N2493,lvl_6[ID],0),MATCH(_xlfn.CONCAT(K2493,"_",L2493,"_",M2493),lvl_6[#Headers],0)),"Нет")</f>
        <v>Звезда. Сила дворца в сезоне (своевременность)</v>
      </c>
      <c r="I2493" s="12">
        <v>1</v>
      </c>
      <c r="J2493" s="12">
        <v>2</v>
      </c>
      <c r="K2493" s="12">
        <v>2</v>
      </c>
      <c r="L2493" s="12">
        <v>3</v>
      </c>
      <c r="M2493" s="12">
        <v>4</v>
      </c>
      <c r="N2493" s="12">
        <v>3</v>
      </c>
      <c r="O2493" s="12">
        <f>COUNTIF($P$2:P2493,P2493)</f>
        <v>4</v>
      </c>
      <c r="P2493" s="12" t="str">
        <f t="shared" si="118"/>
        <v>122030403</v>
      </c>
      <c r="Q2493" s="12" t="str">
        <f t="shared" si="119"/>
        <v>1220304030004</v>
      </c>
      <c r="R2493" s="20" t="s">
        <v>1455</v>
      </c>
      <c r="S2493" s="20" t="s">
        <v>10</v>
      </c>
      <c r="AD2493" s="12" t="s">
        <v>862</v>
      </c>
      <c r="BD2493" s="12" t="s">
        <v>65</v>
      </c>
      <c r="BG2493" s="21" t="s">
        <v>1109</v>
      </c>
      <c r="BH2493" s="12">
        <v>1</v>
      </c>
      <c r="BI2493" s="12">
        <v>1</v>
      </c>
      <c r="BJ2493" s="12">
        <v>1</v>
      </c>
    </row>
    <row r="2494" spans="1:62" ht="45" x14ac:dyDescent="0.25">
      <c r="A2494" s="12">
        <v>1</v>
      </c>
      <c r="B2494" s="11" t="str">
        <f t="shared" si="120"/>
        <v>Общий расчет. Ци Мень. Анализ Дворца. Операторы. Звезда. Звезда. Сила дворца в сезоне (своевременность)</v>
      </c>
      <c r="C2494" s="11" t="str">
        <f>IFERROR(VLOOKUP(I2494,lvl_1[],2,FALSE),"Нет")</f>
        <v>Общий расчет</v>
      </c>
      <c r="D2494" s="11" t="str">
        <f>IFERROR(VLOOKUP(Rule!J2494,lvl_2[],2,FALSE),"Нет")</f>
        <v>Ци Мень</v>
      </c>
      <c r="E2494" s="11" t="str">
        <f>IFERROR(VLOOKUP(Rule!K2494,lvl_3[],2,FALSE),"Нет")</f>
        <v>Анализ Дворца</v>
      </c>
      <c r="F2494" s="11" t="str">
        <f>IFERROR(INDEX(lvl_4[],MATCH(L2494,lvl_4[ID],0),MATCH(TEXT(K2494,"##0"),lvl_4[#Headers],0)),"Нет")</f>
        <v>Операторы</v>
      </c>
      <c r="G2494" s="11" t="str">
        <f>IFERROR(INDEX(lvl_5[],MATCH(M2494,lvl_5[ID],0),MATCH(_xlfn.CONCAT(TEXT(K2494,"##0"),"_",TEXT(L2494,"##0")),lvl_5[#Headers],0)),"Нет")</f>
        <v>Звезда</v>
      </c>
      <c r="H2494" s="11" t="str">
        <f>IFERROR(INDEX(lvl_6[],MATCH(N2494,lvl_6[ID],0),MATCH(_xlfn.CONCAT(K2494,"_",L2494,"_",M2494),lvl_6[#Headers],0)),"Нет")</f>
        <v>Звезда. Сила дворца в сезоне (своевременность)</v>
      </c>
      <c r="I2494" s="12">
        <v>1</v>
      </c>
      <c r="J2494" s="12">
        <v>2</v>
      </c>
      <c r="K2494" s="12">
        <v>2</v>
      </c>
      <c r="L2494" s="12">
        <v>3</v>
      </c>
      <c r="M2494" s="12">
        <v>4</v>
      </c>
      <c r="N2494" s="12">
        <v>3</v>
      </c>
      <c r="O2494" s="12">
        <f>COUNTIF($P$2:P2494,P2494)</f>
        <v>5</v>
      </c>
      <c r="P2494" s="12" t="str">
        <f t="shared" si="118"/>
        <v>122030403</v>
      </c>
      <c r="Q2494" s="12" t="str">
        <f t="shared" si="119"/>
        <v>1220304030005</v>
      </c>
      <c r="R2494" s="20" t="s">
        <v>1455</v>
      </c>
      <c r="S2494" s="20" t="s">
        <v>10</v>
      </c>
      <c r="AD2494" s="12" t="s">
        <v>863</v>
      </c>
      <c r="BD2494" s="12" t="s">
        <v>65</v>
      </c>
      <c r="BG2494" s="21" t="s">
        <v>1109</v>
      </c>
      <c r="BH2494" s="12">
        <v>1</v>
      </c>
      <c r="BI2494" s="12">
        <v>1</v>
      </c>
      <c r="BJ2494" s="12">
        <v>1</v>
      </c>
    </row>
    <row r="2495" spans="1:62" ht="45" x14ac:dyDescent="0.25">
      <c r="A2495" s="12">
        <v>1</v>
      </c>
      <c r="B2495" s="11" t="str">
        <f t="shared" si="120"/>
        <v>Общий расчет. Ци Мень. Анализ Дворца. Операторы. Звезда. Звезда. Сила дворца в сезоне (своевременность)</v>
      </c>
      <c r="C2495" s="11" t="str">
        <f>IFERROR(VLOOKUP(I2495,lvl_1[],2,FALSE),"Нет")</f>
        <v>Общий расчет</v>
      </c>
      <c r="D2495" s="11" t="str">
        <f>IFERROR(VLOOKUP(Rule!J2495,lvl_2[],2,FALSE),"Нет")</f>
        <v>Ци Мень</v>
      </c>
      <c r="E2495" s="11" t="str">
        <f>IFERROR(VLOOKUP(Rule!K2495,lvl_3[],2,FALSE),"Нет")</f>
        <v>Анализ Дворца</v>
      </c>
      <c r="F2495" s="11" t="str">
        <f>IFERROR(INDEX(lvl_4[],MATCH(L2495,lvl_4[ID],0),MATCH(TEXT(K2495,"##0"),lvl_4[#Headers],0)),"Нет")</f>
        <v>Операторы</v>
      </c>
      <c r="G2495" s="11" t="str">
        <f>IFERROR(INDEX(lvl_5[],MATCH(M2495,lvl_5[ID],0),MATCH(_xlfn.CONCAT(TEXT(K2495,"##0"),"_",TEXT(L2495,"##0")),lvl_5[#Headers],0)),"Нет")</f>
        <v>Звезда</v>
      </c>
      <c r="H2495" s="11" t="str">
        <f>IFERROR(INDEX(lvl_6[],MATCH(N2495,lvl_6[ID],0),MATCH(_xlfn.CONCAT(K2495,"_",L2495,"_",M2495),lvl_6[#Headers],0)),"Нет")</f>
        <v>Звезда. Сила дворца в сезоне (своевременность)</v>
      </c>
      <c r="I2495" s="12">
        <v>1</v>
      </c>
      <c r="J2495" s="12">
        <v>2</v>
      </c>
      <c r="K2495" s="12">
        <v>2</v>
      </c>
      <c r="L2495" s="12">
        <v>3</v>
      </c>
      <c r="M2495" s="12">
        <v>4</v>
      </c>
      <c r="N2495" s="12">
        <v>3</v>
      </c>
      <c r="O2495" s="12">
        <f>COUNTIF($P$2:P2495,P2495)</f>
        <v>6</v>
      </c>
      <c r="P2495" s="12" t="str">
        <f t="shared" si="118"/>
        <v>122030403</v>
      </c>
      <c r="Q2495" s="12" t="str">
        <f t="shared" si="119"/>
        <v>1220304030006</v>
      </c>
      <c r="R2495" s="20" t="s">
        <v>1455</v>
      </c>
      <c r="S2495" s="20" t="s">
        <v>2223</v>
      </c>
      <c r="AD2495" s="12" t="s">
        <v>864</v>
      </c>
      <c r="BD2495" s="12" t="s">
        <v>65</v>
      </c>
      <c r="BG2495" s="21" t="s">
        <v>1109</v>
      </c>
      <c r="BH2495" s="12">
        <v>1</v>
      </c>
      <c r="BI2495" s="12">
        <v>1</v>
      </c>
      <c r="BJ2495" s="12">
        <v>1</v>
      </c>
    </row>
    <row r="2496" spans="1:62" ht="45" x14ac:dyDescent="0.25">
      <c r="A2496" s="12">
        <v>1</v>
      </c>
      <c r="B2496" s="11" t="str">
        <f t="shared" si="120"/>
        <v>Общий расчет. Ци Мень. Анализ Дворца. Операторы. Звезда. Звезда. Сила дворца в сезоне (своевременность)</v>
      </c>
      <c r="C2496" s="11" t="str">
        <f>IFERROR(VLOOKUP(I2496,lvl_1[],2,FALSE),"Нет")</f>
        <v>Общий расчет</v>
      </c>
      <c r="D2496" s="11" t="str">
        <f>IFERROR(VLOOKUP(Rule!J2496,lvl_2[],2,FALSE),"Нет")</f>
        <v>Ци Мень</v>
      </c>
      <c r="E2496" s="11" t="str">
        <f>IFERROR(VLOOKUP(Rule!K2496,lvl_3[],2,FALSE),"Нет")</f>
        <v>Анализ Дворца</v>
      </c>
      <c r="F2496" s="11" t="str">
        <f>IFERROR(INDEX(lvl_4[],MATCH(L2496,lvl_4[ID],0),MATCH(TEXT(K2496,"##0"),lvl_4[#Headers],0)),"Нет")</f>
        <v>Операторы</v>
      </c>
      <c r="G2496" s="11" t="str">
        <f>IFERROR(INDEX(lvl_5[],MATCH(M2496,lvl_5[ID],0),MATCH(_xlfn.CONCAT(TEXT(K2496,"##0"),"_",TEXT(L2496,"##0")),lvl_5[#Headers],0)),"Нет")</f>
        <v>Звезда</v>
      </c>
      <c r="H2496" s="11" t="str">
        <f>IFERROR(INDEX(lvl_6[],MATCH(N2496,lvl_6[ID],0),MATCH(_xlfn.CONCAT(K2496,"_",L2496,"_",M2496),lvl_6[#Headers],0)),"Нет")</f>
        <v>Звезда. Сила дворца в сезоне (своевременность)</v>
      </c>
      <c r="I2496" s="12">
        <v>1</v>
      </c>
      <c r="J2496" s="12">
        <v>2</v>
      </c>
      <c r="K2496" s="12">
        <v>2</v>
      </c>
      <c r="L2496" s="12">
        <v>3</v>
      </c>
      <c r="M2496" s="12">
        <v>4</v>
      </c>
      <c r="N2496" s="12">
        <v>3</v>
      </c>
      <c r="O2496" s="12">
        <f>COUNTIF($P$2:P2496,P2496)</f>
        <v>7</v>
      </c>
      <c r="P2496" s="12" t="str">
        <f t="shared" si="118"/>
        <v>122030403</v>
      </c>
      <c r="Q2496" s="12" t="str">
        <f t="shared" si="119"/>
        <v>1220304030007</v>
      </c>
      <c r="R2496" s="20" t="s">
        <v>1455</v>
      </c>
      <c r="S2496" s="20" t="s">
        <v>935</v>
      </c>
      <c r="AD2496" s="12" t="s">
        <v>865</v>
      </c>
      <c r="BD2496" s="12" t="s">
        <v>65</v>
      </c>
      <c r="BG2496" s="21" t="s">
        <v>1109</v>
      </c>
      <c r="BH2496" s="12">
        <v>1</v>
      </c>
      <c r="BI2496" s="12">
        <v>1</v>
      </c>
      <c r="BJ2496" s="12">
        <v>1</v>
      </c>
    </row>
    <row r="2497" spans="1:62" ht="45" x14ac:dyDescent="0.25">
      <c r="A2497" s="12">
        <v>1</v>
      </c>
      <c r="B2497" s="11" t="str">
        <f t="shared" si="120"/>
        <v>Общий расчет. Ци Мень. Анализ Дворца. Операторы. Звезда. Звезда. Сила дворца в сезоне (своевременность)</v>
      </c>
      <c r="C2497" s="11" t="str">
        <f>IFERROR(VLOOKUP(I2497,lvl_1[],2,FALSE),"Нет")</f>
        <v>Общий расчет</v>
      </c>
      <c r="D2497" s="11" t="str">
        <f>IFERROR(VLOOKUP(Rule!J2497,lvl_2[],2,FALSE),"Нет")</f>
        <v>Ци Мень</v>
      </c>
      <c r="E2497" s="11" t="str">
        <f>IFERROR(VLOOKUP(Rule!K2497,lvl_3[],2,FALSE),"Нет")</f>
        <v>Анализ Дворца</v>
      </c>
      <c r="F2497" s="11" t="str">
        <f>IFERROR(INDEX(lvl_4[],MATCH(L2497,lvl_4[ID],0),MATCH(TEXT(K2497,"##0"),lvl_4[#Headers],0)),"Нет")</f>
        <v>Операторы</v>
      </c>
      <c r="G2497" s="11" t="str">
        <f>IFERROR(INDEX(lvl_5[],MATCH(M2497,lvl_5[ID],0),MATCH(_xlfn.CONCAT(TEXT(K2497,"##0"),"_",TEXT(L2497,"##0")),lvl_5[#Headers],0)),"Нет")</f>
        <v>Звезда</v>
      </c>
      <c r="H2497" s="11" t="str">
        <f>IFERROR(INDEX(lvl_6[],MATCH(N2497,lvl_6[ID],0),MATCH(_xlfn.CONCAT(K2497,"_",L2497,"_",M2497),lvl_6[#Headers],0)),"Нет")</f>
        <v>Звезда. Сила дворца в сезоне (своевременность)</v>
      </c>
      <c r="I2497" s="12">
        <v>1</v>
      </c>
      <c r="J2497" s="12">
        <v>2</v>
      </c>
      <c r="K2497" s="12">
        <v>2</v>
      </c>
      <c r="L2497" s="12">
        <v>3</v>
      </c>
      <c r="M2497" s="12">
        <v>4</v>
      </c>
      <c r="N2497" s="12">
        <v>3</v>
      </c>
      <c r="O2497" s="12">
        <f>COUNTIF($P$2:P2497,P2497)</f>
        <v>8</v>
      </c>
      <c r="P2497" s="12" t="str">
        <f t="shared" si="118"/>
        <v>122030403</v>
      </c>
      <c r="Q2497" s="12" t="str">
        <f t="shared" si="119"/>
        <v>1220304030008</v>
      </c>
      <c r="R2497" s="20" t="s">
        <v>1455</v>
      </c>
      <c r="S2497" s="20" t="s">
        <v>935</v>
      </c>
      <c r="AD2497" s="12" t="s">
        <v>866</v>
      </c>
      <c r="BD2497" s="12" t="s">
        <v>65</v>
      </c>
      <c r="BG2497" s="21" t="s">
        <v>1109</v>
      </c>
      <c r="BH2497" s="12">
        <v>1</v>
      </c>
      <c r="BI2497" s="12">
        <v>1</v>
      </c>
      <c r="BJ2497" s="12">
        <v>1</v>
      </c>
    </row>
    <row r="2498" spans="1:62" ht="45" x14ac:dyDescent="0.25">
      <c r="A2498" s="12">
        <v>1</v>
      </c>
      <c r="B2498" s="11" t="str">
        <f t="shared" si="120"/>
        <v>Общий расчет. Ци Мень. Анализ Дворца. Операторы. Звезда. Звезда. Сила дворца в сезоне (своевременность)</v>
      </c>
      <c r="C2498" s="11" t="str">
        <f>IFERROR(VLOOKUP(I2498,lvl_1[],2,FALSE),"Нет")</f>
        <v>Общий расчет</v>
      </c>
      <c r="D2498" s="11" t="str">
        <f>IFERROR(VLOOKUP(Rule!J2498,lvl_2[],2,FALSE),"Нет")</f>
        <v>Ци Мень</v>
      </c>
      <c r="E2498" s="11" t="str">
        <f>IFERROR(VLOOKUP(Rule!K2498,lvl_3[],2,FALSE),"Нет")</f>
        <v>Анализ Дворца</v>
      </c>
      <c r="F2498" s="11" t="str">
        <f>IFERROR(INDEX(lvl_4[],MATCH(L2498,lvl_4[ID],0),MATCH(TEXT(K2498,"##0"),lvl_4[#Headers],0)),"Нет")</f>
        <v>Операторы</v>
      </c>
      <c r="G2498" s="11" t="str">
        <f>IFERROR(INDEX(lvl_5[],MATCH(M2498,lvl_5[ID],0),MATCH(_xlfn.CONCAT(TEXT(K2498,"##0"),"_",TEXT(L2498,"##0")),lvl_5[#Headers],0)),"Нет")</f>
        <v>Звезда</v>
      </c>
      <c r="H2498" s="11" t="str">
        <f>IFERROR(INDEX(lvl_6[],MATCH(N2498,lvl_6[ID],0),MATCH(_xlfn.CONCAT(K2498,"_",L2498,"_",M2498),lvl_6[#Headers],0)),"Нет")</f>
        <v>Звезда. Сила дворца в сезоне (своевременность)</v>
      </c>
      <c r="I2498" s="12">
        <v>1</v>
      </c>
      <c r="J2498" s="12">
        <v>2</v>
      </c>
      <c r="K2498" s="12">
        <v>2</v>
      </c>
      <c r="L2498" s="12">
        <v>3</v>
      </c>
      <c r="M2498" s="12">
        <v>4</v>
      </c>
      <c r="N2498" s="12">
        <v>3</v>
      </c>
      <c r="O2498" s="12">
        <f>COUNTIF($P$2:P2498,P2498)</f>
        <v>9</v>
      </c>
      <c r="P2498" s="12" t="str">
        <f t="shared" si="118"/>
        <v>122030403</v>
      </c>
      <c r="Q2498" s="12" t="str">
        <f t="shared" si="119"/>
        <v>1220304030009</v>
      </c>
      <c r="R2498" s="20" t="s">
        <v>1455</v>
      </c>
      <c r="S2498" s="20" t="s">
        <v>2223</v>
      </c>
      <c r="AD2498" s="12" t="s">
        <v>867</v>
      </c>
      <c r="BD2498" s="12" t="s">
        <v>65</v>
      </c>
      <c r="BG2498" s="21" t="s">
        <v>1109</v>
      </c>
      <c r="BH2498" s="12">
        <v>1</v>
      </c>
      <c r="BI2498" s="12">
        <v>1</v>
      </c>
      <c r="BJ2498" s="12">
        <v>1</v>
      </c>
    </row>
    <row r="2499" spans="1:62" ht="45" x14ac:dyDescent="0.25">
      <c r="A2499" s="12">
        <v>1</v>
      </c>
      <c r="B2499" s="11" t="str">
        <f t="shared" si="120"/>
        <v>Общий расчет. Ци Мень. Анализ Дворца. Операторы. Звезда. Звезда. Сила дворца в сезоне (своевременность)</v>
      </c>
      <c r="C2499" s="11" t="str">
        <f>IFERROR(VLOOKUP(I2499,lvl_1[],2,FALSE),"Нет")</f>
        <v>Общий расчет</v>
      </c>
      <c r="D2499" s="11" t="str">
        <f>IFERROR(VLOOKUP(Rule!J2499,lvl_2[],2,FALSE),"Нет")</f>
        <v>Ци Мень</v>
      </c>
      <c r="E2499" s="11" t="str">
        <f>IFERROR(VLOOKUP(Rule!K2499,lvl_3[],2,FALSE),"Нет")</f>
        <v>Анализ Дворца</v>
      </c>
      <c r="F2499" s="11" t="str">
        <f>IFERROR(INDEX(lvl_4[],MATCH(L2499,lvl_4[ID],0),MATCH(TEXT(K2499,"##0"),lvl_4[#Headers],0)),"Нет")</f>
        <v>Операторы</v>
      </c>
      <c r="G2499" s="11" t="str">
        <f>IFERROR(INDEX(lvl_5[],MATCH(M2499,lvl_5[ID],0),MATCH(_xlfn.CONCAT(TEXT(K2499,"##0"),"_",TEXT(L2499,"##0")),lvl_5[#Headers],0)),"Нет")</f>
        <v>Звезда</v>
      </c>
      <c r="H2499" s="11" t="str">
        <f>IFERROR(INDEX(lvl_6[],MATCH(N2499,lvl_6[ID],0),MATCH(_xlfn.CONCAT(K2499,"_",L2499,"_",M2499),lvl_6[#Headers],0)),"Нет")</f>
        <v>Звезда. Сила дворца в сезоне (своевременность)</v>
      </c>
      <c r="I2499" s="12">
        <v>1</v>
      </c>
      <c r="J2499" s="12">
        <v>2</v>
      </c>
      <c r="K2499" s="12">
        <v>2</v>
      </c>
      <c r="L2499" s="12">
        <v>3</v>
      </c>
      <c r="M2499" s="12">
        <v>4</v>
      </c>
      <c r="N2499" s="12">
        <v>3</v>
      </c>
      <c r="O2499" s="12">
        <f>COUNTIF($P$2:P2499,P2499)</f>
        <v>10</v>
      </c>
      <c r="P2499" s="12" t="str">
        <f t="shared" si="118"/>
        <v>122030403</v>
      </c>
      <c r="Q2499" s="12" t="str">
        <f t="shared" si="119"/>
        <v>1220304030010</v>
      </c>
      <c r="R2499" s="20" t="s">
        <v>1455</v>
      </c>
      <c r="S2499" s="20" t="s">
        <v>2275</v>
      </c>
      <c r="AD2499" s="12" t="s">
        <v>868</v>
      </c>
      <c r="BD2499" s="12" t="s">
        <v>65</v>
      </c>
      <c r="BG2499" s="21" t="s">
        <v>1109</v>
      </c>
      <c r="BH2499" s="12">
        <v>1</v>
      </c>
      <c r="BI2499" s="12">
        <v>1</v>
      </c>
      <c r="BJ2499" s="12">
        <v>1</v>
      </c>
    </row>
    <row r="2500" spans="1:62" ht="45" x14ac:dyDescent="0.25">
      <c r="A2500" s="12">
        <v>1</v>
      </c>
      <c r="B2500" s="11" t="str">
        <f t="shared" si="120"/>
        <v>Общий расчет. Ци Мень. Анализ Дворца. Операторы. Звезда. Звезда. Сила дворца в сезоне (своевременность)</v>
      </c>
      <c r="C2500" s="11" t="str">
        <f>IFERROR(VLOOKUP(I2500,lvl_1[],2,FALSE),"Нет")</f>
        <v>Общий расчет</v>
      </c>
      <c r="D2500" s="11" t="str">
        <f>IFERROR(VLOOKUP(Rule!J2500,lvl_2[],2,FALSE),"Нет")</f>
        <v>Ци Мень</v>
      </c>
      <c r="E2500" s="11" t="str">
        <f>IFERROR(VLOOKUP(Rule!K2500,lvl_3[],2,FALSE),"Нет")</f>
        <v>Анализ Дворца</v>
      </c>
      <c r="F2500" s="11" t="str">
        <f>IFERROR(INDEX(lvl_4[],MATCH(L2500,lvl_4[ID],0),MATCH(TEXT(K2500,"##0"),lvl_4[#Headers],0)),"Нет")</f>
        <v>Операторы</v>
      </c>
      <c r="G2500" s="11" t="str">
        <f>IFERROR(INDEX(lvl_5[],MATCH(M2500,lvl_5[ID],0),MATCH(_xlfn.CONCAT(TEXT(K2500,"##0"),"_",TEXT(L2500,"##0")),lvl_5[#Headers],0)),"Нет")</f>
        <v>Звезда</v>
      </c>
      <c r="H2500" s="11" t="str">
        <f>IFERROR(INDEX(lvl_6[],MATCH(N2500,lvl_6[ID],0),MATCH(_xlfn.CONCAT(K2500,"_",L2500,"_",M2500),lvl_6[#Headers],0)),"Нет")</f>
        <v>Звезда. Сила дворца в сезоне (своевременность)</v>
      </c>
      <c r="I2500" s="12">
        <v>1</v>
      </c>
      <c r="J2500" s="12">
        <v>2</v>
      </c>
      <c r="K2500" s="12">
        <v>2</v>
      </c>
      <c r="L2500" s="12">
        <v>3</v>
      </c>
      <c r="M2500" s="12">
        <v>4</v>
      </c>
      <c r="N2500" s="12">
        <v>3</v>
      </c>
      <c r="O2500" s="12">
        <f>COUNTIF($P$2:P2500,P2500)</f>
        <v>11</v>
      </c>
      <c r="P2500" s="12" t="str">
        <f t="shared" si="118"/>
        <v>122030403</v>
      </c>
      <c r="Q2500" s="12" t="str">
        <f t="shared" si="119"/>
        <v>1220304030011</v>
      </c>
      <c r="R2500" s="20" t="s">
        <v>1455</v>
      </c>
      <c r="S2500" s="20" t="s">
        <v>2275</v>
      </c>
      <c r="AD2500" s="12" t="s">
        <v>869</v>
      </c>
      <c r="BD2500" s="12" t="s">
        <v>65</v>
      </c>
      <c r="BG2500" s="21" t="s">
        <v>1109</v>
      </c>
      <c r="BH2500" s="12">
        <v>1</v>
      </c>
      <c r="BI2500" s="12">
        <v>1</v>
      </c>
      <c r="BJ2500" s="12">
        <v>1</v>
      </c>
    </row>
    <row r="2501" spans="1:62" ht="45" x14ac:dyDescent="0.25">
      <c r="A2501" s="12">
        <v>1</v>
      </c>
      <c r="B2501" s="11" t="str">
        <f t="shared" si="120"/>
        <v>Общий расчет. Ци Мень. Анализ Дворца. Операторы. Звезда. Звезда. Сила дворца в сезоне (своевременность)</v>
      </c>
      <c r="C2501" s="11" t="str">
        <f>IFERROR(VLOOKUP(I2501,lvl_1[],2,FALSE),"Нет")</f>
        <v>Общий расчет</v>
      </c>
      <c r="D2501" s="11" t="str">
        <f>IFERROR(VLOOKUP(Rule!J2501,lvl_2[],2,FALSE),"Нет")</f>
        <v>Ци Мень</v>
      </c>
      <c r="E2501" s="11" t="str">
        <f>IFERROR(VLOOKUP(Rule!K2501,lvl_3[],2,FALSE),"Нет")</f>
        <v>Анализ Дворца</v>
      </c>
      <c r="F2501" s="11" t="str">
        <f>IFERROR(INDEX(lvl_4[],MATCH(L2501,lvl_4[ID],0),MATCH(TEXT(K2501,"##0"),lvl_4[#Headers],0)),"Нет")</f>
        <v>Операторы</v>
      </c>
      <c r="G2501" s="11" t="str">
        <f>IFERROR(INDEX(lvl_5[],MATCH(M2501,lvl_5[ID],0),MATCH(_xlfn.CONCAT(TEXT(K2501,"##0"),"_",TEXT(L2501,"##0")),lvl_5[#Headers],0)),"Нет")</f>
        <v>Звезда</v>
      </c>
      <c r="H2501" s="11" t="str">
        <f>IFERROR(INDEX(lvl_6[],MATCH(N2501,lvl_6[ID],0),MATCH(_xlfn.CONCAT(K2501,"_",L2501,"_",M2501),lvl_6[#Headers],0)),"Нет")</f>
        <v>Звезда. Сила дворца в сезоне (своевременность)</v>
      </c>
      <c r="I2501" s="12">
        <v>1</v>
      </c>
      <c r="J2501" s="12">
        <v>2</v>
      </c>
      <c r="K2501" s="12">
        <v>2</v>
      </c>
      <c r="L2501" s="12">
        <v>3</v>
      </c>
      <c r="M2501" s="12">
        <v>4</v>
      </c>
      <c r="N2501" s="12">
        <v>3</v>
      </c>
      <c r="O2501" s="12">
        <f>COUNTIF($P$2:P2501,P2501)</f>
        <v>12</v>
      </c>
      <c r="P2501" s="12" t="str">
        <f t="shared" si="118"/>
        <v>122030403</v>
      </c>
      <c r="Q2501" s="12" t="str">
        <f t="shared" si="119"/>
        <v>1220304030012</v>
      </c>
      <c r="R2501" s="20" t="s">
        <v>1455</v>
      </c>
      <c r="S2501" s="20" t="s">
        <v>2223</v>
      </c>
      <c r="AD2501" s="12" t="s">
        <v>870</v>
      </c>
      <c r="BD2501" s="12" t="s">
        <v>65</v>
      </c>
      <c r="BG2501" s="21" t="s">
        <v>1109</v>
      </c>
      <c r="BH2501" s="12">
        <v>1</v>
      </c>
      <c r="BI2501" s="12">
        <v>1</v>
      </c>
      <c r="BJ2501" s="12">
        <v>1</v>
      </c>
    </row>
    <row r="2502" spans="1:62" ht="45" x14ac:dyDescent="0.25">
      <c r="A2502" s="12">
        <v>1</v>
      </c>
      <c r="B2502" s="11" t="str">
        <f t="shared" si="120"/>
        <v>Общий расчет. Ци Мень. Анализ Дворца. Операторы. Звезда. Звезда. Сила дворца в сезоне (своевременность)</v>
      </c>
      <c r="C2502" s="11" t="str">
        <f>IFERROR(VLOOKUP(I2502,lvl_1[],2,FALSE),"Нет")</f>
        <v>Общий расчет</v>
      </c>
      <c r="D2502" s="11" t="str">
        <f>IFERROR(VLOOKUP(Rule!J2502,lvl_2[],2,FALSE),"Нет")</f>
        <v>Ци Мень</v>
      </c>
      <c r="E2502" s="11" t="str">
        <f>IFERROR(VLOOKUP(Rule!K2502,lvl_3[],2,FALSE),"Нет")</f>
        <v>Анализ Дворца</v>
      </c>
      <c r="F2502" s="11" t="str">
        <f>IFERROR(INDEX(lvl_4[],MATCH(L2502,lvl_4[ID],0),MATCH(TEXT(K2502,"##0"),lvl_4[#Headers],0)),"Нет")</f>
        <v>Операторы</v>
      </c>
      <c r="G2502" s="11" t="str">
        <f>IFERROR(INDEX(lvl_5[],MATCH(M2502,lvl_5[ID],0),MATCH(_xlfn.CONCAT(TEXT(K2502,"##0"),"_",TEXT(L2502,"##0")),lvl_5[#Headers],0)),"Нет")</f>
        <v>Звезда</v>
      </c>
      <c r="H2502" s="11" t="str">
        <f>IFERROR(INDEX(lvl_6[],MATCH(N2502,lvl_6[ID],0),MATCH(_xlfn.CONCAT(K2502,"_",L2502,"_",M2502),lvl_6[#Headers],0)),"Нет")</f>
        <v>Звезда. Сила дворца в сезоне (своевременность)</v>
      </c>
      <c r="I2502" s="12">
        <v>1</v>
      </c>
      <c r="J2502" s="12">
        <v>2</v>
      </c>
      <c r="K2502" s="12">
        <v>2</v>
      </c>
      <c r="L2502" s="12">
        <v>3</v>
      </c>
      <c r="M2502" s="12">
        <v>4</v>
      </c>
      <c r="N2502" s="12">
        <v>3</v>
      </c>
      <c r="O2502" s="12">
        <f>COUNTIF($P$2:P2502,P2502)</f>
        <v>13</v>
      </c>
      <c r="P2502" s="12" t="str">
        <f t="shared" si="118"/>
        <v>122030403</v>
      </c>
      <c r="Q2502" s="12" t="str">
        <f t="shared" si="119"/>
        <v>1220304030013</v>
      </c>
      <c r="R2502" s="20" t="s">
        <v>1455</v>
      </c>
      <c r="S2502" s="20" t="s">
        <v>2223</v>
      </c>
      <c r="AD2502" s="12" t="s">
        <v>859</v>
      </c>
      <c r="BD2502" s="12" t="s">
        <v>68</v>
      </c>
      <c r="BG2502" s="21">
        <v>0</v>
      </c>
      <c r="BH2502" s="12">
        <v>1</v>
      </c>
      <c r="BI2502" s="12">
        <v>1</v>
      </c>
      <c r="BJ2502" s="12">
        <v>1</v>
      </c>
    </row>
    <row r="2503" spans="1:62" ht="45" x14ac:dyDescent="0.25">
      <c r="A2503" s="12">
        <v>1</v>
      </c>
      <c r="B2503" s="11" t="str">
        <f t="shared" si="120"/>
        <v>Общий расчет. Ци Мень. Анализ Дворца. Операторы. Звезда. Звезда. Сила дворца в сезоне (своевременность)</v>
      </c>
      <c r="C2503" s="11" t="str">
        <f>IFERROR(VLOOKUP(I2503,lvl_1[],2,FALSE),"Нет")</f>
        <v>Общий расчет</v>
      </c>
      <c r="D2503" s="11" t="str">
        <f>IFERROR(VLOOKUP(Rule!J2503,lvl_2[],2,FALSE),"Нет")</f>
        <v>Ци Мень</v>
      </c>
      <c r="E2503" s="11" t="str">
        <f>IFERROR(VLOOKUP(Rule!K2503,lvl_3[],2,FALSE),"Нет")</f>
        <v>Анализ Дворца</v>
      </c>
      <c r="F2503" s="11" t="str">
        <f>IFERROR(INDEX(lvl_4[],MATCH(L2503,lvl_4[ID],0),MATCH(TEXT(K2503,"##0"),lvl_4[#Headers],0)),"Нет")</f>
        <v>Операторы</v>
      </c>
      <c r="G2503" s="11" t="str">
        <f>IFERROR(INDEX(lvl_5[],MATCH(M2503,lvl_5[ID],0),MATCH(_xlfn.CONCAT(TEXT(K2503,"##0"),"_",TEXT(L2503,"##0")),lvl_5[#Headers],0)),"Нет")</f>
        <v>Звезда</v>
      </c>
      <c r="H2503" s="11" t="str">
        <f>IFERROR(INDEX(lvl_6[],MATCH(N2503,lvl_6[ID],0),MATCH(_xlfn.CONCAT(K2503,"_",L2503,"_",M2503),lvl_6[#Headers],0)),"Нет")</f>
        <v>Звезда. Сила дворца в сезоне (своевременность)</v>
      </c>
      <c r="I2503" s="12">
        <v>1</v>
      </c>
      <c r="J2503" s="12">
        <v>2</v>
      </c>
      <c r="K2503" s="12">
        <v>2</v>
      </c>
      <c r="L2503" s="12">
        <v>3</v>
      </c>
      <c r="M2503" s="12">
        <v>4</v>
      </c>
      <c r="N2503" s="12">
        <v>3</v>
      </c>
      <c r="O2503" s="12">
        <f>COUNTIF($P$2:P2503,P2503)</f>
        <v>14</v>
      </c>
      <c r="P2503" s="12" t="str">
        <f t="shared" si="118"/>
        <v>122030403</v>
      </c>
      <c r="Q2503" s="12" t="str">
        <f t="shared" si="119"/>
        <v>1220304030014</v>
      </c>
      <c r="R2503" s="20" t="s">
        <v>1455</v>
      </c>
      <c r="S2503" s="20" t="s">
        <v>2223</v>
      </c>
      <c r="AD2503" s="12" t="s">
        <v>860</v>
      </c>
      <c r="BD2503" s="12" t="s">
        <v>68</v>
      </c>
      <c r="BG2503" s="21">
        <v>0</v>
      </c>
      <c r="BH2503" s="12">
        <v>1</v>
      </c>
      <c r="BI2503" s="12">
        <v>1</v>
      </c>
      <c r="BJ2503" s="12">
        <v>1</v>
      </c>
    </row>
    <row r="2504" spans="1:62" ht="45" x14ac:dyDescent="0.25">
      <c r="A2504" s="12">
        <v>1</v>
      </c>
      <c r="B2504" s="11" t="str">
        <f t="shared" si="120"/>
        <v>Общий расчет. Ци Мень. Анализ Дворца. Операторы. Звезда. Звезда. Сила дворца в сезоне (своевременность)</v>
      </c>
      <c r="C2504" s="11" t="str">
        <f>IFERROR(VLOOKUP(I2504,lvl_1[],2,FALSE),"Нет")</f>
        <v>Общий расчет</v>
      </c>
      <c r="D2504" s="11" t="str">
        <f>IFERROR(VLOOKUP(Rule!J2504,lvl_2[],2,FALSE),"Нет")</f>
        <v>Ци Мень</v>
      </c>
      <c r="E2504" s="11" t="str">
        <f>IFERROR(VLOOKUP(Rule!K2504,lvl_3[],2,FALSE),"Нет")</f>
        <v>Анализ Дворца</v>
      </c>
      <c r="F2504" s="11" t="str">
        <f>IFERROR(INDEX(lvl_4[],MATCH(L2504,lvl_4[ID],0),MATCH(TEXT(K2504,"##0"),lvl_4[#Headers],0)),"Нет")</f>
        <v>Операторы</v>
      </c>
      <c r="G2504" s="11" t="str">
        <f>IFERROR(INDEX(lvl_5[],MATCH(M2504,lvl_5[ID],0),MATCH(_xlfn.CONCAT(TEXT(K2504,"##0"),"_",TEXT(L2504,"##0")),lvl_5[#Headers],0)),"Нет")</f>
        <v>Звезда</v>
      </c>
      <c r="H2504" s="11" t="str">
        <f>IFERROR(INDEX(lvl_6[],MATCH(N2504,lvl_6[ID],0),MATCH(_xlfn.CONCAT(K2504,"_",L2504,"_",M2504),lvl_6[#Headers],0)),"Нет")</f>
        <v>Звезда. Сила дворца в сезоне (своевременность)</v>
      </c>
      <c r="I2504" s="12">
        <v>1</v>
      </c>
      <c r="J2504" s="12">
        <v>2</v>
      </c>
      <c r="K2504" s="12">
        <v>2</v>
      </c>
      <c r="L2504" s="12">
        <v>3</v>
      </c>
      <c r="M2504" s="12">
        <v>4</v>
      </c>
      <c r="N2504" s="12">
        <v>3</v>
      </c>
      <c r="O2504" s="12">
        <f>COUNTIF($P$2:P2504,P2504)</f>
        <v>15</v>
      </c>
      <c r="P2504" s="12" t="str">
        <f t="shared" si="118"/>
        <v>122030403</v>
      </c>
      <c r="Q2504" s="12" t="str">
        <f t="shared" si="119"/>
        <v>1220304030015</v>
      </c>
      <c r="R2504" s="20" t="s">
        <v>1455</v>
      </c>
      <c r="S2504" s="20" t="s">
        <v>2275</v>
      </c>
      <c r="AD2504" s="12" t="s">
        <v>861</v>
      </c>
      <c r="BD2504" s="12" t="s">
        <v>68</v>
      </c>
      <c r="BG2504" s="21">
        <v>0.9</v>
      </c>
      <c r="BH2504" s="12">
        <v>1</v>
      </c>
      <c r="BJ2504" s="12">
        <v>1</v>
      </c>
    </row>
    <row r="2505" spans="1:62" ht="45" x14ac:dyDescent="0.25">
      <c r="A2505" s="12">
        <v>1</v>
      </c>
      <c r="B2505" s="11" t="str">
        <f t="shared" si="120"/>
        <v>Общий расчет. Ци Мень. Анализ Дворца. Операторы. Звезда. Звезда. Сила дворца в сезоне (своевременность)</v>
      </c>
      <c r="C2505" s="11" t="str">
        <f>IFERROR(VLOOKUP(I2505,lvl_1[],2,FALSE),"Нет")</f>
        <v>Общий расчет</v>
      </c>
      <c r="D2505" s="11" t="str">
        <f>IFERROR(VLOOKUP(Rule!J2505,lvl_2[],2,FALSE),"Нет")</f>
        <v>Ци Мень</v>
      </c>
      <c r="E2505" s="11" t="str">
        <f>IFERROR(VLOOKUP(Rule!K2505,lvl_3[],2,FALSE),"Нет")</f>
        <v>Анализ Дворца</v>
      </c>
      <c r="F2505" s="11" t="str">
        <f>IFERROR(INDEX(lvl_4[],MATCH(L2505,lvl_4[ID],0),MATCH(TEXT(K2505,"##0"),lvl_4[#Headers],0)),"Нет")</f>
        <v>Операторы</v>
      </c>
      <c r="G2505" s="11" t="str">
        <f>IFERROR(INDEX(lvl_5[],MATCH(M2505,lvl_5[ID],0),MATCH(_xlfn.CONCAT(TEXT(K2505,"##0"),"_",TEXT(L2505,"##0")),lvl_5[#Headers],0)),"Нет")</f>
        <v>Звезда</v>
      </c>
      <c r="H2505" s="11" t="str">
        <f>IFERROR(INDEX(lvl_6[],MATCH(N2505,lvl_6[ID],0),MATCH(_xlfn.CONCAT(K2505,"_",L2505,"_",M2505),lvl_6[#Headers],0)),"Нет")</f>
        <v>Звезда. Сила дворца в сезоне (своевременность)</v>
      </c>
      <c r="I2505" s="12">
        <v>1</v>
      </c>
      <c r="J2505" s="12">
        <v>2</v>
      </c>
      <c r="K2505" s="12">
        <v>2</v>
      </c>
      <c r="L2505" s="12">
        <v>3</v>
      </c>
      <c r="M2505" s="12">
        <v>4</v>
      </c>
      <c r="N2505" s="12">
        <v>3</v>
      </c>
      <c r="O2505" s="12">
        <f>COUNTIF($P$2:P2505,P2505)</f>
        <v>16</v>
      </c>
      <c r="P2505" s="12" t="str">
        <f t="shared" si="118"/>
        <v>122030403</v>
      </c>
      <c r="Q2505" s="12" t="str">
        <f t="shared" si="119"/>
        <v>1220304030016</v>
      </c>
      <c r="R2505" s="20" t="s">
        <v>1455</v>
      </c>
      <c r="S2505" s="20" t="s">
        <v>935</v>
      </c>
      <c r="AD2505" s="12" t="s">
        <v>862</v>
      </c>
      <c r="BD2505" s="12" t="s">
        <v>68</v>
      </c>
      <c r="BG2505" s="21" t="s">
        <v>2230</v>
      </c>
      <c r="BH2505" s="12">
        <v>1</v>
      </c>
      <c r="BI2505" s="12">
        <v>1</v>
      </c>
      <c r="BJ2505" s="12">
        <v>1</v>
      </c>
    </row>
    <row r="2506" spans="1:62" ht="45" x14ac:dyDescent="0.25">
      <c r="A2506" s="12">
        <v>1</v>
      </c>
      <c r="B2506" s="11" t="str">
        <f t="shared" si="120"/>
        <v>Общий расчет. Ци Мень. Анализ Дворца. Операторы. Звезда. Звезда. Сила дворца в сезоне (своевременность)</v>
      </c>
      <c r="C2506" s="11" t="str">
        <f>IFERROR(VLOOKUP(I2506,lvl_1[],2,FALSE),"Нет")</f>
        <v>Общий расчет</v>
      </c>
      <c r="D2506" s="11" t="str">
        <f>IFERROR(VLOOKUP(Rule!J2506,lvl_2[],2,FALSE),"Нет")</f>
        <v>Ци Мень</v>
      </c>
      <c r="E2506" s="11" t="str">
        <f>IFERROR(VLOOKUP(Rule!K2506,lvl_3[],2,FALSE),"Нет")</f>
        <v>Анализ Дворца</v>
      </c>
      <c r="F2506" s="11" t="str">
        <f>IFERROR(INDEX(lvl_4[],MATCH(L2506,lvl_4[ID],0),MATCH(TEXT(K2506,"##0"),lvl_4[#Headers],0)),"Нет")</f>
        <v>Операторы</v>
      </c>
      <c r="G2506" s="11" t="str">
        <f>IFERROR(INDEX(lvl_5[],MATCH(M2506,lvl_5[ID],0),MATCH(_xlfn.CONCAT(TEXT(K2506,"##0"),"_",TEXT(L2506,"##0")),lvl_5[#Headers],0)),"Нет")</f>
        <v>Звезда</v>
      </c>
      <c r="H2506" s="11" t="str">
        <f>IFERROR(INDEX(lvl_6[],MATCH(N2506,lvl_6[ID],0),MATCH(_xlfn.CONCAT(K2506,"_",L2506,"_",M2506),lvl_6[#Headers],0)),"Нет")</f>
        <v>Звезда. Сила дворца в сезоне (своевременность)</v>
      </c>
      <c r="I2506" s="12">
        <v>1</v>
      </c>
      <c r="J2506" s="12">
        <v>2</v>
      </c>
      <c r="K2506" s="12">
        <v>2</v>
      </c>
      <c r="L2506" s="12">
        <v>3</v>
      </c>
      <c r="M2506" s="12">
        <v>4</v>
      </c>
      <c r="N2506" s="12">
        <v>3</v>
      </c>
      <c r="O2506" s="12">
        <f>COUNTIF($P$2:P2506,P2506)</f>
        <v>17</v>
      </c>
      <c r="P2506" s="12" t="str">
        <f t="shared" si="118"/>
        <v>122030403</v>
      </c>
      <c r="Q2506" s="12" t="str">
        <f t="shared" si="119"/>
        <v>1220304030017</v>
      </c>
      <c r="R2506" s="20" t="s">
        <v>1455</v>
      </c>
      <c r="S2506" s="20" t="s">
        <v>935</v>
      </c>
      <c r="AD2506" s="12" t="s">
        <v>863</v>
      </c>
      <c r="BD2506" s="12" t="s">
        <v>68</v>
      </c>
      <c r="BG2506" s="21" t="s">
        <v>2230</v>
      </c>
      <c r="BH2506" s="12">
        <v>1</v>
      </c>
      <c r="BI2506" s="12">
        <v>1</v>
      </c>
      <c r="BJ2506" s="12">
        <v>1</v>
      </c>
    </row>
    <row r="2507" spans="1:62" ht="45" x14ac:dyDescent="0.25">
      <c r="A2507" s="12">
        <v>1</v>
      </c>
      <c r="B2507" s="11" t="str">
        <f t="shared" si="120"/>
        <v>Общий расчет. Ци Мень. Анализ Дворца. Операторы. Звезда. Звезда. Сила дворца в сезоне (своевременность)</v>
      </c>
      <c r="C2507" s="11" t="str">
        <f>IFERROR(VLOOKUP(I2507,lvl_1[],2,FALSE),"Нет")</f>
        <v>Общий расчет</v>
      </c>
      <c r="D2507" s="11" t="str">
        <f>IFERROR(VLOOKUP(Rule!J2507,lvl_2[],2,FALSE),"Нет")</f>
        <v>Ци Мень</v>
      </c>
      <c r="E2507" s="11" t="str">
        <f>IFERROR(VLOOKUP(Rule!K2507,lvl_3[],2,FALSE),"Нет")</f>
        <v>Анализ Дворца</v>
      </c>
      <c r="F2507" s="11" t="str">
        <f>IFERROR(INDEX(lvl_4[],MATCH(L2507,lvl_4[ID],0),MATCH(TEXT(K2507,"##0"),lvl_4[#Headers],0)),"Нет")</f>
        <v>Операторы</v>
      </c>
      <c r="G2507" s="11" t="str">
        <f>IFERROR(INDEX(lvl_5[],MATCH(M2507,lvl_5[ID],0),MATCH(_xlfn.CONCAT(TEXT(K2507,"##0"),"_",TEXT(L2507,"##0")),lvl_5[#Headers],0)),"Нет")</f>
        <v>Звезда</v>
      </c>
      <c r="H2507" s="11" t="str">
        <f>IFERROR(INDEX(lvl_6[],MATCH(N2507,lvl_6[ID],0),MATCH(_xlfn.CONCAT(K2507,"_",L2507,"_",M2507),lvl_6[#Headers],0)),"Нет")</f>
        <v>Звезда. Сила дворца в сезоне (своевременность)</v>
      </c>
      <c r="I2507" s="12">
        <v>1</v>
      </c>
      <c r="J2507" s="12">
        <v>2</v>
      </c>
      <c r="K2507" s="12">
        <v>2</v>
      </c>
      <c r="L2507" s="12">
        <v>3</v>
      </c>
      <c r="M2507" s="12">
        <v>4</v>
      </c>
      <c r="N2507" s="12">
        <v>3</v>
      </c>
      <c r="O2507" s="12">
        <f>COUNTIF($P$2:P2507,P2507)</f>
        <v>18</v>
      </c>
      <c r="P2507" s="12" t="str">
        <f t="shared" si="118"/>
        <v>122030403</v>
      </c>
      <c r="Q2507" s="12" t="str">
        <f t="shared" si="119"/>
        <v>1220304030018</v>
      </c>
      <c r="R2507" s="20" t="s">
        <v>1455</v>
      </c>
      <c r="S2507" s="20" t="s">
        <v>2275</v>
      </c>
      <c r="AD2507" s="12" t="s">
        <v>864</v>
      </c>
      <c r="BD2507" s="12" t="s">
        <v>68</v>
      </c>
      <c r="BG2507" s="21">
        <v>0.9</v>
      </c>
      <c r="BH2507" s="12">
        <v>1</v>
      </c>
      <c r="BJ2507" s="12">
        <v>1</v>
      </c>
    </row>
    <row r="2508" spans="1:62" ht="45" x14ac:dyDescent="0.25">
      <c r="A2508" s="12">
        <v>1</v>
      </c>
      <c r="B2508" s="11" t="str">
        <f t="shared" si="120"/>
        <v>Общий расчет. Ци Мень. Анализ Дворца. Операторы. Звезда. Звезда. Сила дворца в сезоне (своевременность)</v>
      </c>
      <c r="C2508" s="11" t="str">
        <f>IFERROR(VLOOKUP(I2508,lvl_1[],2,FALSE),"Нет")</f>
        <v>Общий расчет</v>
      </c>
      <c r="D2508" s="11" t="str">
        <f>IFERROR(VLOOKUP(Rule!J2508,lvl_2[],2,FALSE),"Нет")</f>
        <v>Ци Мень</v>
      </c>
      <c r="E2508" s="11" t="str">
        <f>IFERROR(VLOOKUP(Rule!K2508,lvl_3[],2,FALSE),"Нет")</f>
        <v>Анализ Дворца</v>
      </c>
      <c r="F2508" s="11" t="str">
        <f>IFERROR(INDEX(lvl_4[],MATCH(L2508,lvl_4[ID],0),MATCH(TEXT(K2508,"##0"),lvl_4[#Headers],0)),"Нет")</f>
        <v>Операторы</v>
      </c>
      <c r="G2508" s="11" t="str">
        <f>IFERROR(INDEX(lvl_5[],MATCH(M2508,lvl_5[ID],0),MATCH(_xlfn.CONCAT(TEXT(K2508,"##0"),"_",TEXT(L2508,"##0")),lvl_5[#Headers],0)),"Нет")</f>
        <v>Звезда</v>
      </c>
      <c r="H2508" s="11" t="str">
        <f>IFERROR(INDEX(lvl_6[],MATCH(N2508,lvl_6[ID],0),MATCH(_xlfn.CONCAT(K2508,"_",L2508,"_",M2508),lvl_6[#Headers],0)),"Нет")</f>
        <v>Звезда. Сила дворца в сезоне (своевременность)</v>
      </c>
      <c r="I2508" s="12">
        <v>1</v>
      </c>
      <c r="J2508" s="12">
        <v>2</v>
      </c>
      <c r="K2508" s="12">
        <v>2</v>
      </c>
      <c r="L2508" s="12">
        <v>3</v>
      </c>
      <c r="M2508" s="12">
        <v>4</v>
      </c>
      <c r="N2508" s="12">
        <v>3</v>
      </c>
      <c r="O2508" s="12">
        <f>COUNTIF($P$2:P2508,P2508)</f>
        <v>19</v>
      </c>
      <c r="P2508" s="12" t="str">
        <f t="shared" si="118"/>
        <v>122030403</v>
      </c>
      <c r="Q2508" s="12" t="str">
        <f t="shared" si="119"/>
        <v>1220304030019</v>
      </c>
      <c r="R2508" s="20" t="s">
        <v>1455</v>
      </c>
      <c r="S2508" s="20" t="s">
        <v>2276</v>
      </c>
      <c r="AD2508" s="12" t="s">
        <v>865</v>
      </c>
      <c r="BD2508" s="12" t="s">
        <v>68</v>
      </c>
      <c r="BG2508" s="21" t="s">
        <v>1109</v>
      </c>
      <c r="BH2508" s="12">
        <v>1</v>
      </c>
      <c r="BJ2508" s="12">
        <v>1</v>
      </c>
    </row>
    <row r="2509" spans="1:62" ht="45" x14ac:dyDescent="0.25">
      <c r="A2509" s="12">
        <v>1</v>
      </c>
      <c r="B2509" s="11" t="str">
        <f t="shared" si="120"/>
        <v>Общий расчет. Ци Мень. Анализ Дворца. Операторы. Звезда. Звезда. Сила дворца в сезоне (своевременность)</v>
      </c>
      <c r="C2509" s="11" t="str">
        <f>IFERROR(VLOOKUP(I2509,lvl_1[],2,FALSE),"Нет")</f>
        <v>Общий расчет</v>
      </c>
      <c r="D2509" s="11" t="str">
        <f>IFERROR(VLOOKUP(Rule!J2509,lvl_2[],2,FALSE),"Нет")</f>
        <v>Ци Мень</v>
      </c>
      <c r="E2509" s="11" t="str">
        <f>IFERROR(VLOOKUP(Rule!K2509,lvl_3[],2,FALSE),"Нет")</f>
        <v>Анализ Дворца</v>
      </c>
      <c r="F2509" s="11" t="str">
        <f>IFERROR(INDEX(lvl_4[],MATCH(L2509,lvl_4[ID],0),MATCH(TEXT(K2509,"##0"),lvl_4[#Headers],0)),"Нет")</f>
        <v>Операторы</v>
      </c>
      <c r="G2509" s="11" t="str">
        <f>IFERROR(INDEX(lvl_5[],MATCH(M2509,lvl_5[ID],0),MATCH(_xlfn.CONCAT(TEXT(K2509,"##0"),"_",TEXT(L2509,"##0")),lvl_5[#Headers],0)),"Нет")</f>
        <v>Звезда</v>
      </c>
      <c r="H2509" s="11" t="str">
        <f>IFERROR(INDEX(lvl_6[],MATCH(N2509,lvl_6[ID],0),MATCH(_xlfn.CONCAT(K2509,"_",L2509,"_",M2509),lvl_6[#Headers],0)),"Нет")</f>
        <v>Звезда. Сила дворца в сезоне (своевременность)</v>
      </c>
      <c r="I2509" s="12">
        <v>1</v>
      </c>
      <c r="J2509" s="12">
        <v>2</v>
      </c>
      <c r="K2509" s="12">
        <v>2</v>
      </c>
      <c r="L2509" s="12">
        <v>3</v>
      </c>
      <c r="M2509" s="12">
        <v>4</v>
      </c>
      <c r="N2509" s="12">
        <v>3</v>
      </c>
      <c r="O2509" s="12">
        <f>COUNTIF($P$2:P2509,P2509)</f>
        <v>20</v>
      </c>
      <c r="P2509" s="12" t="str">
        <f t="shared" si="118"/>
        <v>122030403</v>
      </c>
      <c r="Q2509" s="12" t="str">
        <f t="shared" si="119"/>
        <v>1220304030020</v>
      </c>
      <c r="R2509" s="20" t="s">
        <v>1455</v>
      </c>
      <c r="S2509" s="20" t="s">
        <v>2276</v>
      </c>
      <c r="AD2509" s="12" t="s">
        <v>866</v>
      </c>
      <c r="BD2509" s="12" t="s">
        <v>68</v>
      </c>
      <c r="BG2509" s="21" t="s">
        <v>1109</v>
      </c>
      <c r="BH2509" s="12">
        <v>1</v>
      </c>
      <c r="BJ2509" s="12">
        <v>1</v>
      </c>
    </row>
    <row r="2510" spans="1:62" ht="45" x14ac:dyDescent="0.25">
      <c r="A2510" s="12">
        <v>1</v>
      </c>
      <c r="B2510" s="11" t="str">
        <f t="shared" si="120"/>
        <v>Общий расчет. Ци Мень. Анализ Дворца. Операторы. Звезда. Звезда. Сила дворца в сезоне (своевременность)</v>
      </c>
      <c r="C2510" s="11" t="str">
        <f>IFERROR(VLOOKUP(I2510,lvl_1[],2,FALSE),"Нет")</f>
        <v>Общий расчет</v>
      </c>
      <c r="D2510" s="11" t="str">
        <f>IFERROR(VLOOKUP(Rule!J2510,lvl_2[],2,FALSE),"Нет")</f>
        <v>Ци Мень</v>
      </c>
      <c r="E2510" s="11" t="str">
        <f>IFERROR(VLOOKUP(Rule!K2510,lvl_3[],2,FALSE),"Нет")</f>
        <v>Анализ Дворца</v>
      </c>
      <c r="F2510" s="11" t="str">
        <f>IFERROR(INDEX(lvl_4[],MATCH(L2510,lvl_4[ID],0),MATCH(TEXT(K2510,"##0"),lvl_4[#Headers],0)),"Нет")</f>
        <v>Операторы</v>
      </c>
      <c r="G2510" s="11" t="str">
        <f>IFERROR(INDEX(lvl_5[],MATCH(M2510,lvl_5[ID],0),MATCH(_xlfn.CONCAT(TEXT(K2510,"##0"),"_",TEXT(L2510,"##0")),lvl_5[#Headers],0)),"Нет")</f>
        <v>Звезда</v>
      </c>
      <c r="H2510" s="11" t="str">
        <f>IFERROR(INDEX(lvl_6[],MATCH(N2510,lvl_6[ID],0),MATCH(_xlfn.CONCAT(K2510,"_",L2510,"_",M2510),lvl_6[#Headers],0)),"Нет")</f>
        <v>Звезда. Сила дворца в сезоне (своевременность)</v>
      </c>
      <c r="I2510" s="12">
        <v>1</v>
      </c>
      <c r="J2510" s="12">
        <v>2</v>
      </c>
      <c r="K2510" s="12">
        <v>2</v>
      </c>
      <c r="L2510" s="12">
        <v>3</v>
      </c>
      <c r="M2510" s="12">
        <v>4</v>
      </c>
      <c r="N2510" s="12">
        <v>3</v>
      </c>
      <c r="O2510" s="12">
        <f>COUNTIF($P$2:P2510,P2510)</f>
        <v>21</v>
      </c>
      <c r="P2510" s="12" t="str">
        <f t="shared" si="118"/>
        <v>122030403</v>
      </c>
      <c r="Q2510" s="12" t="str">
        <f t="shared" si="119"/>
        <v>1220304030021</v>
      </c>
      <c r="R2510" s="20" t="s">
        <v>1455</v>
      </c>
      <c r="S2510" s="20" t="s">
        <v>2275</v>
      </c>
      <c r="AD2510" s="12" t="s">
        <v>867</v>
      </c>
      <c r="BD2510" s="12" t="s">
        <v>68</v>
      </c>
      <c r="BG2510" s="21">
        <v>0.9</v>
      </c>
      <c r="BH2510" s="12">
        <v>1</v>
      </c>
      <c r="BJ2510" s="12">
        <v>1</v>
      </c>
    </row>
    <row r="2511" spans="1:62" ht="45" x14ac:dyDescent="0.25">
      <c r="A2511" s="12">
        <v>1</v>
      </c>
      <c r="B2511" s="11" t="str">
        <f t="shared" si="120"/>
        <v>Общий расчет. Ци Мень. Анализ Дворца. Операторы. Звезда. Звезда. Сила дворца в сезоне (своевременность)</v>
      </c>
      <c r="C2511" s="11" t="str">
        <f>IFERROR(VLOOKUP(I2511,lvl_1[],2,FALSE),"Нет")</f>
        <v>Общий расчет</v>
      </c>
      <c r="D2511" s="11" t="str">
        <f>IFERROR(VLOOKUP(Rule!J2511,lvl_2[],2,FALSE),"Нет")</f>
        <v>Ци Мень</v>
      </c>
      <c r="E2511" s="11" t="str">
        <f>IFERROR(VLOOKUP(Rule!K2511,lvl_3[],2,FALSE),"Нет")</f>
        <v>Анализ Дворца</v>
      </c>
      <c r="F2511" s="11" t="str">
        <f>IFERROR(INDEX(lvl_4[],MATCH(L2511,lvl_4[ID],0),MATCH(TEXT(K2511,"##0"),lvl_4[#Headers],0)),"Нет")</f>
        <v>Операторы</v>
      </c>
      <c r="G2511" s="11" t="str">
        <f>IFERROR(INDEX(lvl_5[],MATCH(M2511,lvl_5[ID],0),MATCH(_xlfn.CONCAT(TEXT(K2511,"##0"),"_",TEXT(L2511,"##0")),lvl_5[#Headers],0)),"Нет")</f>
        <v>Звезда</v>
      </c>
      <c r="H2511" s="11" t="str">
        <f>IFERROR(INDEX(lvl_6[],MATCH(N2511,lvl_6[ID],0),MATCH(_xlfn.CONCAT(K2511,"_",L2511,"_",M2511),lvl_6[#Headers],0)),"Нет")</f>
        <v>Звезда. Сила дворца в сезоне (своевременность)</v>
      </c>
      <c r="I2511" s="12">
        <v>1</v>
      </c>
      <c r="J2511" s="12">
        <v>2</v>
      </c>
      <c r="K2511" s="12">
        <v>2</v>
      </c>
      <c r="L2511" s="12">
        <v>3</v>
      </c>
      <c r="M2511" s="12">
        <v>4</v>
      </c>
      <c r="N2511" s="12">
        <v>3</v>
      </c>
      <c r="O2511" s="12">
        <f>COUNTIF($P$2:P2511,P2511)</f>
        <v>22</v>
      </c>
      <c r="P2511" s="12" t="str">
        <f t="shared" si="118"/>
        <v>122030403</v>
      </c>
      <c r="Q2511" s="12" t="str">
        <f t="shared" si="119"/>
        <v>1220304030022</v>
      </c>
      <c r="R2511" s="20" t="s">
        <v>1455</v>
      </c>
      <c r="S2511" s="20" t="s">
        <v>10</v>
      </c>
      <c r="AD2511" s="12" t="s">
        <v>868</v>
      </c>
      <c r="BD2511" s="12" t="s">
        <v>68</v>
      </c>
      <c r="BG2511" s="21">
        <v>0.5</v>
      </c>
      <c r="BH2511" s="12">
        <v>1</v>
      </c>
      <c r="BJ2511" s="12">
        <v>1</v>
      </c>
    </row>
    <row r="2512" spans="1:62" ht="45" x14ac:dyDescent="0.25">
      <c r="A2512" s="12">
        <v>1</v>
      </c>
      <c r="B2512" s="11" t="str">
        <f t="shared" si="120"/>
        <v>Общий расчет. Ци Мень. Анализ Дворца. Операторы. Звезда. Звезда. Сила дворца в сезоне (своевременность)</v>
      </c>
      <c r="C2512" s="11" t="str">
        <f>IFERROR(VLOOKUP(I2512,lvl_1[],2,FALSE),"Нет")</f>
        <v>Общий расчет</v>
      </c>
      <c r="D2512" s="11" t="str">
        <f>IFERROR(VLOOKUP(Rule!J2512,lvl_2[],2,FALSE),"Нет")</f>
        <v>Ци Мень</v>
      </c>
      <c r="E2512" s="11" t="str">
        <f>IFERROR(VLOOKUP(Rule!K2512,lvl_3[],2,FALSE),"Нет")</f>
        <v>Анализ Дворца</v>
      </c>
      <c r="F2512" s="11" t="str">
        <f>IFERROR(INDEX(lvl_4[],MATCH(L2512,lvl_4[ID],0),MATCH(TEXT(K2512,"##0"),lvl_4[#Headers],0)),"Нет")</f>
        <v>Операторы</v>
      </c>
      <c r="G2512" s="11" t="str">
        <f>IFERROR(INDEX(lvl_5[],MATCH(M2512,lvl_5[ID],0),MATCH(_xlfn.CONCAT(TEXT(K2512,"##0"),"_",TEXT(L2512,"##0")),lvl_5[#Headers],0)),"Нет")</f>
        <v>Звезда</v>
      </c>
      <c r="H2512" s="11" t="str">
        <f>IFERROR(INDEX(lvl_6[],MATCH(N2512,lvl_6[ID],0),MATCH(_xlfn.CONCAT(K2512,"_",L2512,"_",M2512),lvl_6[#Headers],0)),"Нет")</f>
        <v>Звезда. Сила дворца в сезоне (своевременность)</v>
      </c>
      <c r="I2512" s="12">
        <v>1</v>
      </c>
      <c r="J2512" s="12">
        <v>2</v>
      </c>
      <c r="K2512" s="12">
        <v>2</v>
      </c>
      <c r="L2512" s="12">
        <v>3</v>
      </c>
      <c r="M2512" s="12">
        <v>4</v>
      </c>
      <c r="N2512" s="12">
        <v>3</v>
      </c>
      <c r="O2512" s="12">
        <f>COUNTIF($P$2:P2512,P2512)</f>
        <v>23</v>
      </c>
      <c r="P2512" s="12" t="str">
        <f t="shared" si="118"/>
        <v>122030403</v>
      </c>
      <c r="Q2512" s="12" t="str">
        <f t="shared" si="119"/>
        <v>1220304030023</v>
      </c>
      <c r="R2512" s="20" t="s">
        <v>1455</v>
      </c>
      <c r="S2512" s="20" t="s">
        <v>10</v>
      </c>
      <c r="AD2512" s="12" t="s">
        <v>869</v>
      </c>
      <c r="BD2512" s="12" t="s">
        <v>68</v>
      </c>
      <c r="BG2512" s="21">
        <v>0.5</v>
      </c>
      <c r="BH2512" s="12">
        <v>1</v>
      </c>
      <c r="BJ2512" s="12">
        <v>1</v>
      </c>
    </row>
    <row r="2513" spans="1:62" ht="45" x14ac:dyDescent="0.25">
      <c r="A2513" s="12">
        <v>1</v>
      </c>
      <c r="B2513" s="11" t="str">
        <f t="shared" si="120"/>
        <v>Общий расчет. Ци Мень. Анализ Дворца. Операторы. Звезда. Звезда. Сила дворца в сезоне (своевременность)</v>
      </c>
      <c r="C2513" s="11" t="str">
        <f>IFERROR(VLOOKUP(I2513,lvl_1[],2,FALSE),"Нет")</f>
        <v>Общий расчет</v>
      </c>
      <c r="D2513" s="11" t="str">
        <f>IFERROR(VLOOKUP(Rule!J2513,lvl_2[],2,FALSE),"Нет")</f>
        <v>Ци Мень</v>
      </c>
      <c r="E2513" s="11" t="str">
        <f>IFERROR(VLOOKUP(Rule!K2513,lvl_3[],2,FALSE),"Нет")</f>
        <v>Анализ Дворца</v>
      </c>
      <c r="F2513" s="11" t="str">
        <f>IFERROR(INDEX(lvl_4[],MATCH(L2513,lvl_4[ID],0),MATCH(TEXT(K2513,"##0"),lvl_4[#Headers],0)),"Нет")</f>
        <v>Операторы</v>
      </c>
      <c r="G2513" s="11" t="str">
        <f>IFERROR(INDEX(lvl_5[],MATCH(M2513,lvl_5[ID],0),MATCH(_xlfn.CONCAT(TEXT(K2513,"##0"),"_",TEXT(L2513,"##0")),lvl_5[#Headers],0)),"Нет")</f>
        <v>Звезда</v>
      </c>
      <c r="H2513" s="11" t="str">
        <f>IFERROR(INDEX(lvl_6[],MATCH(N2513,lvl_6[ID],0),MATCH(_xlfn.CONCAT(K2513,"_",L2513,"_",M2513),lvl_6[#Headers],0)),"Нет")</f>
        <v>Звезда. Сила дворца в сезоне (своевременность)</v>
      </c>
      <c r="I2513" s="12">
        <v>1</v>
      </c>
      <c r="J2513" s="12">
        <v>2</v>
      </c>
      <c r="K2513" s="12">
        <v>2</v>
      </c>
      <c r="L2513" s="12">
        <v>3</v>
      </c>
      <c r="M2513" s="12">
        <v>4</v>
      </c>
      <c r="N2513" s="12">
        <v>3</v>
      </c>
      <c r="O2513" s="12">
        <f>COUNTIF($P$2:P2513,P2513)</f>
        <v>24</v>
      </c>
      <c r="P2513" s="12" t="str">
        <f t="shared" si="118"/>
        <v>122030403</v>
      </c>
      <c r="Q2513" s="12" t="str">
        <f t="shared" si="119"/>
        <v>1220304030024</v>
      </c>
      <c r="R2513" s="20" t="s">
        <v>1455</v>
      </c>
      <c r="S2513" s="20" t="s">
        <v>2275</v>
      </c>
      <c r="AD2513" s="12" t="s">
        <v>870</v>
      </c>
      <c r="BD2513" s="12" t="s">
        <v>68</v>
      </c>
      <c r="BG2513" s="21">
        <v>0.9</v>
      </c>
      <c r="BH2513" s="12">
        <v>1</v>
      </c>
      <c r="BJ2513" s="12">
        <v>1</v>
      </c>
    </row>
    <row r="2514" spans="1:62" ht="45" x14ac:dyDescent="0.25">
      <c r="A2514" s="12">
        <v>1</v>
      </c>
      <c r="B2514" s="11" t="str">
        <f t="shared" si="120"/>
        <v>Общий расчет. Ци Мень. Анализ Дворца. Операторы. Звезда. Звезда. Сила дворца в сезоне (своевременность)</v>
      </c>
      <c r="C2514" s="11" t="str">
        <f>IFERROR(VLOOKUP(I2514,lvl_1[],2,FALSE),"Нет")</f>
        <v>Общий расчет</v>
      </c>
      <c r="D2514" s="11" t="str">
        <f>IFERROR(VLOOKUP(Rule!J2514,lvl_2[],2,FALSE),"Нет")</f>
        <v>Ци Мень</v>
      </c>
      <c r="E2514" s="11" t="str">
        <f>IFERROR(VLOOKUP(Rule!K2514,lvl_3[],2,FALSE),"Нет")</f>
        <v>Анализ Дворца</v>
      </c>
      <c r="F2514" s="11" t="str">
        <f>IFERROR(INDEX(lvl_4[],MATCH(L2514,lvl_4[ID],0),MATCH(TEXT(K2514,"##0"),lvl_4[#Headers],0)),"Нет")</f>
        <v>Операторы</v>
      </c>
      <c r="G2514" s="11" t="str">
        <f>IFERROR(INDEX(lvl_5[],MATCH(M2514,lvl_5[ID],0),MATCH(_xlfn.CONCAT(TEXT(K2514,"##0"),"_",TEXT(L2514,"##0")),lvl_5[#Headers],0)),"Нет")</f>
        <v>Звезда</v>
      </c>
      <c r="H2514" s="11" t="str">
        <f>IFERROR(INDEX(lvl_6[],MATCH(N2514,lvl_6[ID],0),MATCH(_xlfn.CONCAT(K2514,"_",L2514,"_",M2514),lvl_6[#Headers],0)),"Нет")</f>
        <v>Звезда. Сила дворца в сезоне (своевременность)</v>
      </c>
      <c r="I2514" s="12">
        <v>1</v>
      </c>
      <c r="J2514" s="12">
        <v>2</v>
      </c>
      <c r="K2514" s="12">
        <v>2</v>
      </c>
      <c r="L2514" s="12">
        <v>3</v>
      </c>
      <c r="M2514" s="12">
        <v>4</v>
      </c>
      <c r="N2514" s="12">
        <v>3</v>
      </c>
      <c r="O2514" s="12">
        <f>COUNTIF($P$2:P2514,P2514)</f>
        <v>25</v>
      </c>
      <c r="P2514" s="12" t="str">
        <f t="shared" si="118"/>
        <v>122030403</v>
      </c>
      <c r="Q2514" s="12" t="str">
        <f t="shared" si="119"/>
        <v>1220304030025</v>
      </c>
      <c r="R2514" s="20" t="s">
        <v>1455</v>
      </c>
      <c r="S2514" s="20" t="s">
        <v>2275</v>
      </c>
      <c r="AD2514" s="12" t="s">
        <v>859</v>
      </c>
      <c r="BD2514" s="12" t="s">
        <v>71</v>
      </c>
      <c r="BG2514" s="21">
        <v>0.9</v>
      </c>
      <c r="BH2514" s="12">
        <v>1</v>
      </c>
      <c r="BJ2514" s="12">
        <v>1</v>
      </c>
    </row>
    <row r="2515" spans="1:62" ht="45" x14ac:dyDescent="0.25">
      <c r="A2515" s="12">
        <v>1</v>
      </c>
      <c r="B2515" s="11" t="str">
        <f t="shared" si="120"/>
        <v>Общий расчет. Ци Мень. Анализ Дворца. Операторы. Звезда. Звезда. Сила дворца в сезоне (своевременность)</v>
      </c>
      <c r="C2515" s="11" t="str">
        <f>IFERROR(VLOOKUP(I2515,lvl_1[],2,FALSE),"Нет")</f>
        <v>Общий расчет</v>
      </c>
      <c r="D2515" s="11" t="str">
        <f>IFERROR(VLOOKUP(Rule!J2515,lvl_2[],2,FALSE),"Нет")</f>
        <v>Ци Мень</v>
      </c>
      <c r="E2515" s="11" t="str">
        <f>IFERROR(VLOOKUP(Rule!K2515,lvl_3[],2,FALSE),"Нет")</f>
        <v>Анализ Дворца</v>
      </c>
      <c r="F2515" s="11" t="str">
        <f>IFERROR(INDEX(lvl_4[],MATCH(L2515,lvl_4[ID],0),MATCH(TEXT(K2515,"##0"),lvl_4[#Headers],0)),"Нет")</f>
        <v>Операторы</v>
      </c>
      <c r="G2515" s="11" t="str">
        <f>IFERROR(INDEX(lvl_5[],MATCH(M2515,lvl_5[ID],0),MATCH(_xlfn.CONCAT(TEXT(K2515,"##0"),"_",TEXT(L2515,"##0")),lvl_5[#Headers],0)),"Нет")</f>
        <v>Звезда</v>
      </c>
      <c r="H2515" s="11" t="str">
        <f>IFERROR(INDEX(lvl_6[],MATCH(N2515,lvl_6[ID],0),MATCH(_xlfn.CONCAT(K2515,"_",L2515,"_",M2515),lvl_6[#Headers],0)),"Нет")</f>
        <v>Звезда. Сила дворца в сезоне (своевременность)</v>
      </c>
      <c r="I2515" s="12">
        <v>1</v>
      </c>
      <c r="J2515" s="12">
        <v>2</v>
      </c>
      <c r="K2515" s="12">
        <v>2</v>
      </c>
      <c r="L2515" s="12">
        <v>3</v>
      </c>
      <c r="M2515" s="12">
        <v>4</v>
      </c>
      <c r="N2515" s="12">
        <v>3</v>
      </c>
      <c r="O2515" s="12">
        <f>COUNTIF($P$2:P2515,P2515)</f>
        <v>26</v>
      </c>
      <c r="P2515" s="12" t="str">
        <f t="shared" si="118"/>
        <v>122030403</v>
      </c>
      <c r="Q2515" s="12" t="str">
        <f t="shared" si="119"/>
        <v>1220304030026</v>
      </c>
      <c r="R2515" s="20" t="s">
        <v>1455</v>
      </c>
      <c r="S2515" s="20" t="s">
        <v>2275</v>
      </c>
      <c r="AD2515" s="12" t="s">
        <v>860</v>
      </c>
      <c r="BD2515" s="12" t="s">
        <v>71</v>
      </c>
      <c r="BG2515" s="21">
        <v>0.9</v>
      </c>
      <c r="BH2515" s="12">
        <v>1</v>
      </c>
      <c r="BJ2515" s="12">
        <v>1</v>
      </c>
    </row>
    <row r="2516" spans="1:62" ht="45" x14ac:dyDescent="0.25">
      <c r="A2516" s="12">
        <v>1</v>
      </c>
      <c r="B2516" s="11" t="str">
        <f t="shared" si="120"/>
        <v>Общий расчет. Ци Мень. Анализ Дворца. Операторы. Звезда. Звезда. Сила дворца в сезоне (своевременность)</v>
      </c>
      <c r="C2516" s="11" t="str">
        <f>IFERROR(VLOOKUP(I2516,lvl_1[],2,FALSE),"Нет")</f>
        <v>Общий расчет</v>
      </c>
      <c r="D2516" s="11" t="str">
        <f>IFERROR(VLOOKUP(Rule!J2516,lvl_2[],2,FALSE),"Нет")</f>
        <v>Ци Мень</v>
      </c>
      <c r="E2516" s="11" t="str">
        <f>IFERROR(VLOOKUP(Rule!K2516,lvl_3[],2,FALSE),"Нет")</f>
        <v>Анализ Дворца</v>
      </c>
      <c r="F2516" s="11" t="str">
        <f>IFERROR(INDEX(lvl_4[],MATCH(L2516,lvl_4[ID],0),MATCH(TEXT(K2516,"##0"),lvl_4[#Headers],0)),"Нет")</f>
        <v>Операторы</v>
      </c>
      <c r="G2516" s="11" t="str">
        <f>IFERROR(INDEX(lvl_5[],MATCH(M2516,lvl_5[ID],0),MATCH(_xlfn.CONCAT(TEXT(K2516,"##0"),"_",TEXT(L2516,"##0")),lvl_5[#Headers],0)),"Нет")</f>
        <v>Звезда</v>
      </c>
      <c r="H2516" s="11" t="str">
        <f>IFERROR(INDEX(lvl_6[],MATCH(N2516,lvl_6[ID],0),MATCH(_xlfn.CONCAT(K2516,"_",L2516,"_",M2516),lvl_6[#Headers],0)),"Нет")</f>
        <v>Звезда. Сила дворца в сезоне (своевременность)</v>
      </c>
      <c r="I2516" s="12">
        <v>1</v>
      </c>
      <c r="J2516" s="12">
        <v>2</v>
      </c>
      <c r="K2516" s="12">
        <v>2</v>
      </c>
      <c r="L2516" s="12">
        <v>3</v>
      </c>
      <c r="M2516" s="12">
        <v>4</v>
      </c>
      <c r="N2516" s="12">
        <v>3</v>
      </c>
      <c r="O2516" s="12">
        <f>COUNTIF($P$2:P2516,P2516)</f>
        <v>27</v>
      </c>
      <c r="P2516" s="12" t="str">
        <f t="shared" si="118"/>
        <v>122030403</v>
      </c>
      <c r="Q2516" s="12" t="str">
        <f t="shared" si="119"/>
        <v>1220304030027</v>
      </c>
      <c r="R2516" s="20" t="s">
        <v>1455</v>
      </c>
      <c r="S2516" s="20" t="s">
        <v>10</v>
      </c>
      <c r="AD2516" s="12" t="s">
        <v>861</v>
      </c>
      <c r="BD2516" s="12" t="s">
        <v>71</v>
      </c>
      <c r="BG2516" s="21" t="s">
        <v>2230</v>
      </c>
      <c r="BH2516" s="12">
        <v>1</v>
      </c>
      <c r="BI2516" s="12">
        <v>1</v>
      </c>
      <c r="BJ2516" s="12">
        <v>1</v>
      </c>
    </row>
    <row r="2517" spans="1:62" ht="45" x14ac:dyDescent="0.25">
      <c r="A2517" s="12">
        <v>1</v>
      </c>
      <c r="B2517" s="11" t="str">
        <f t="shared" si="120"/>
        <v>Общий расчет. Ци Мень. Анализ Дворца. Операторы. Звезда. Звезда. Сила дворца в сезоне (своевременность)</v>
      </c>
      <c r="C2517" s="11" t="str">
        <f>IFERROR(VLOOKUP(I2517,lvl_1[],2,FALSE),"Нет")</f>
        <v>Общий расчет</v>
      </c>
      <c r="D2517" s="11" t="str">
        <f>IFERROR(VLOOKUP(Rule!J2517,lvl_2[],2,FALSE),"Нет")</f>
        <v>Ци Мень</v>
      </c>
      <c r="E2517" s="11" t="str">
        <f>IFERROR(VLOOKUP(Rule!K2517,lvl_3[],2,FALSE),"Нет")</f>
        <v>Анализ Дворца</v>
      </c>
      <c r="F2517" s="11" t="str">
        <f>IFERROR(INDEX(lvl_4[],MATCH(L2517,lvl_4[ID],0),MATCH(TEXT(K2517,"##0"),lvl_4[#Headers],0)),"Нет")</f>
        <v>Операторы</v>
      </c>
      <c r="G2517" s="11" t="str">
        <f>IFERROR(INDEX(lvl_5[],MATCH(M2517,lvl_5[ID],0),MATCH(_xlfn.CONCAT(TEXT(K2517,"##0"),"_",TEXT(L2517,"##0")),lvl_5[#Headers],0)),"Нет")</f>
        <v>Звезда</v>
      </c>
      <c r="H2517" s="11" t="str">
        <f>IFERROR(INDEX(lvl_6[],MATCH(N2517,lvl_6[ID],0),MATCH(_xlfn.CONCAT(K2517,"_",L2517,"_",M2517),lvl_6[#Headers],0)),"Нет")</f>
        <v>Звезда. Сила дворца в сезоне (своевременность)</v>
      </c>
      <c r="I2517" s="12">
        <v>1</v>
      </c>
      <c r="J2517" s="12">
        <v>2</v>
      </c>
      <c r="K2517" s="12">
        <v>2</v>
      </c>
      <c r="L2517" s="12">
        <v>3</v>
      </c>
      <c r="M2517" s="12">
        <v>4</v>
      </c>
      <c r="N2517" s="12">
        <v>3</v>
      </c>
      <c r="O2517" s="12">
        <f>COUNTIF($P$2:P2517,P2517)</f>
        <v>28</v>
      </c>
      <c r="P2517" s="12" t="str">
        <f t="shared" si="118"/>
        <v>122030403</v>
      </c>
      <c r="Q2517" s="12" t="str">
        <f t="shared" si="119"/>
        <v>1220304030028</v>
      </c>
      <c r="R2517" s="20" t="s">
        <v>1455</v>
      </c>
      <c r="S2517" s="20" t="s">
        <v>2276</v>
      </c>
      <c r="AD2517" s="12" t="s">
        <v>862</v>
      </c>
      <c r="BD2517" s="12" t="s">
        <v>71</v>
      </c>
      <c r="BG2517" s="21" t="s">
        <v>1109</v>
      </c>
      <c r="BH2517" s="12">
        <v>1</v>
      </c>
      <c r="BJ2517" s="12">
        <v>1</v>
      </c>
    </row>
    <row r="2518" spans="1:62" ht="45" x14ac:dyDescent="0.25">
      <c r="A2518" s="12">
        <v>1</v>
      </c>
      <c r="B2518" s="11" t="str">
        <f t="shared" si="120"/>
        <v>Общий расчет. Ци Мень. Анализ Дворца. Операторы. Звезда. Звезда. Сила дворца в сезоне (своевременность)</v>
      </c>
      <c r="C2518" s="11" t="str">
        <f>IFERROR(VLOOKUP(I2518,lvl_1[],2,FALSE),"Нет")</f>
        <v>Общий расчет</v>
      </c>
      <c r="D2518" s="11" t="str">
        <f>IFERROR(VLOOKUP(Rule!J2518,lvl_2[],2,FALSE),"Нет")</f>
        <v>Ци Мень</v>
      </c>
      <c r="E2518" s="11" t="str">
        <f>IFERROR(VLOOKUP(Rule!K2518,lvl_3[],2,FALSE),"Нет")</f>
        <v>Анализ Дворца</v>
      </c>
      <c r="F2518" s="11" t="str">
        <f>IFERROR(INDEX(lvl_4[],MATCH(L2518,lvl_4[ID],0),MATCH(TEXT(K2518,"##0"),lvl_4[#Headers],0)),"Нет")</f>
        <v>Операторы</v>
      </c>
      <c r="G2518" s="11" t="str">
        <f>IFERROR(INDEX(lvl_5[],MATCH(M2518,lvl_5[ID],0),MATCH(_xlfn.CONCAT(TEXT(K2518,"##0"),"_",TEXT(L2518,"##0")),lvl_5[#Headers],0)),"Нет")</f>
        <v>Звезда</v>
      </c>
      <c r="H2518" s="11" t="str">
        <f>IFERROR(INDEX(lvl_6[],MATCH(N2518,lvl_6[ID],0),MATCH(_xlfn.CONCAT(K2518,"_",L2518,"_",M2518),lvl_6[#Headers],0)),"Нет")</f>
        <v>Звезда. Сила дворца в сезоне (своевременность)</v>
      </c>
      <c r="I2518" s="12">
        <v>1</v>
      </c>
      <c r="J2518" s="12">
        <v>2</v>
      </c>
      <c r="K2518" s="12">
        <v>2</v>
      </c>
      <c r="L2518" s="12">
        <v>3</v>
      </c>
      <c r="M2518" s="12">
        <v>4</v>
      </c>
      <c r="N2518" s="12">
        <v>3</v>
      </c>
      <c r="O2518" s="12">
        <f>COUNTIF($P$2:P2518,P2518)</f>
        <v>29</v>
      </c>
      <c r="P2518" s="12" t="str">
        <f t="shared" si="118"/>
        <v>122030403</v>
      </c>
      <c r="Q2518" s="12" t="str">
        <f t="shared" si="119"/>
        <v>1220304030029</v>
      </c>
      <c r="R2518" s="20" t="s">
        <v>1455</v>
      </c>
      <c r="S2518" s="20" t="s">
        <v>2276</v>
      </c>
      <c r="AD2518" s="12" t="s">
        <v>863</v>
      </c>
      <c r="BD2518" s="12" t="s">
        <v>71</v>
      </c>
      <c r="BG2518" s="21" t="s">
        <v>1109</v>
      </c>
      <c r="BH2518" s="12">
        <v>1</v>
      </c>
      <c r="BJ2518" s="12">
        <v>1</v>
      </c>
    </row>
    <row r="2519" spans="1:62" ht="45" x14ac:dyDescent="0.25">
      <c r="A2519" s="12">
        <v>1</v>
      </c>
      <c r="B2519" s="11" t="str">
        <f t="shared" si="120"/>
        <v>Общий расчет. Ци Мень. Анализ Дворца. Операторы. Звезда. Звезда. Сила дворца в сезоне (своевременность)</v>
      </c>
      <c r="C2519" s="11" t="str">
        <f>IFERROR(VLOOKUP(I2519,lvl_1[],2,FALSE),"Нет")</f>
        <v>Общий расчет</v>
      </c>
      <c r="D2519" s="11" t="str">
        <f>IFERROR(VLOOKUP(Rule!J2519,lvl_2[],2,FALSE),"Нет")</f>
        <v>Ци Мень</v>
      </c>
      <c r="E2519" s="11" t="str">
        <f>IFERROR(VLOOKUP(Rule!K2519,lvl_3[],2,FALSE),"Нет")</f>
        <v>Анализ Дворца</v>
      </c>
      <c r="F2519" s="11" t="str">
        <f>IFERROR(INDEX(lvl_4[],MATCH(L2519,lvl_4[ID],0),MATCH(TEXT(K2519,"##0"),lvl_4[#Headers],0)),"Нет")</f>
        <v>Операторы</v>
      </c>
      <c r="G2519" s="11" t="str">
        <f>IFERROR(INDEX(lvl_5[],MATCH(M2519,lvl_5[ID],0),MATCH(_xlfn.CONCAT(TEXT(K2519,"##0"),"_",TEXT(L2519,"##0")),lvl_5[#Headers],0)),"Нет")</f>
        <v>Звезда</v>
      </c>
      <c r="H2519" s="11" t="str">
        <f>IFERROR(INDEX(lvl_6[],MATCH(N2519,lvl_6[ID],0),MATCH(_xlfn.CONCAT(K2519,"_",L2519,"_",M2519),lvl_6[#Headers],0)),"Нет")</f>
        <v>Звезда. Сила дворца в сезоне (своевременность)</v>
      </c>
      <c r="I2519" s="12">
        <v>1</v>
      </c>
      <c r="J2519" s="12">
        <v>2</v>
      </c>
      <c r="K2519" s="12">
        <v>2</v>
      </c>
      <c r="L2519" s="12">
        <v>3</v>
      </c>
      <c r="M2519" s="12">
        <v>4</v>
      </c>
      <c r="N2519" s="12">
        <v>3</v>
      </c>
      <c r="O2519" s="12">
        <f>COUNTIF($P$2:P2519,P2519)</f>
        <v>30</v>
      </c>
      <c r="P2519" s="12" t="str">
        <f t="shared" si="118"/>
        <v>122030403</v>
      </c>
      <c r="Q2519" s="12" t="str">
        <f t="shared" si="119"/>
        <v>1220304030030</v>
      </c>
      <c r="R2519" s="20" t="s">
        <v>1455</v>
      </c>
      <c r="S2519" s="20" t="s">
        <v>10</v>
      </c>
      <c r="AD2519" s="12" t="s">
        <v>864</v>
      </c>
      <c r="BD2519" s="12" t="s">
        <v>71</v>
      </c>
      <c r="BG2519" s="21" t="s">
        <v>2230</v>
      </c>
      <c r="BH2519" s="12">
        <v>1</v>
      </c>
      <c r="BI2519" s="12">
        <v>1</v>
      </c>
      <c r="BJ2519" s="12">
        <v>1</v>
      </c>
    </row>
    <row r="2520" spans="1:62" ht="45" x14ac:dyDescent="0.25">
      <c r="A2520" s="12">
        <v>1</v>
      </c>
      <c r="B2520" s="11" t="str">
        <f t="shared" si="120"/>
        <v>Общий расчет. Ци Мень. Анализ Дворца. Операторы. Звезда. Звезда. Сила дворца в сезоне (своевременность)</v>
      </c>
      <c r="C2520" s="11" t="str">
        <f>IFERROR(VLOOKUP(I2520,lvl_1[],2,FALSE),"Нет")</f>
        <v>Общий расчет</v>
      </c>
      <c r="D2520" s="11" t="str">
        <f>IFERROR(VLOOKUP(Rule!J2520,lvl_2[],2,FALSE),"Нет")</f>
        <v>Ци Мень</v>
      </c>
      <c r="E2520" s="11" t="str">
        <f>IFERROR(VLOOKUP(Rule!K2520,lvl_3[],2,FALSE),"Нет")</f>
        <v>Анализ Дворца</v>
      </c>
      <c r="F2520" s="11" t="str">
        <f>IFERROR(INDEX(lvl_4[],MATCH(L2520,lvl_4[ID],0),MATCH(TEXT(K2520,"##0"),lvl_4[#Headers],0)),"Нет")</f>
        <v>Операторы</v>
      </c>
      <c r="G2520" s="11" t="str">
        <f>IFERROR(INDEX(lvl_5[],MATCH(M2520,lvl_5[ID],0),MATCH(_xlfn.CONCAT(TEXT(K2520,"##0"),"_",TEXT(L2520,"##0")),lvl_5[#Headers],0)),"Нет")</f>
        <v>Звезда</v>
      </c>
      <c r="H2520" s="11" t="str">
        <f>IFERROR(INDEX(lvl_6[],MATCH(N2520,lvl_6[ID],0),MATCH(_xlfn.CONCAT(K2520,"_",L2520,"_",M2520),lvl_6[#Headers],0)),"Нет")</f>
        <v>Звезда. Сила дворца в сезоне (своевременность)</v>
      </c>
      <c r="I2520" s="12">
        <v>1</v>
      </c>
      <c r="J2520" s="12">
        <v>2</v>
      </c>
      <c r="K2520" s="12">
        <v>2</v>
      </c>
      <c r="L2520" s="12">
        <v>3</v>
      </c>
      <c r="M2520" s="12">
        <v>4</v>
      </c>
      <c r="N2520" s="12">
        <v>3</v>
      </c>
      <c r="O2520" s="12">
        <f>COUNTIF($P$2:P2520,P2520)</f>
        <v>31</v>
      </c>
      <c r="P2520" s="12" t="str">
        <f t="shared" si="118"/>
        <v>122030403</v>
      </c>
      <c r="Q2520" s="12" t="str">
        <f t="shared" si="119"/>
        <v>1220304030031</v>
      </c>
      <c r="R2520" s="20" t="s">
        <v>1455</v>
      </c>
      <c r="S2520" s="20" t="s">
        <v>2223</v>
      </c>
      <c r="AD2520" s="12" t="s">
        <v>865</v>
      </c>
      <c r="BD2520" s="12" t="s">
        <v>71</v>
      </c>
      <c r="BG2520" s="21">
        <v>0</v>
      </c>
      <c r="BH2520" s="12">
        <v>1</v>
      </c>
      <c r="BI2520" s="12">
        <v>1</v>
      </c>
      <c r="BJ2520" s="12">
        <v>1</v>
      </c>
    </row>
    <row r="2521" spans="1:62" ht="45" x14ac:dyDescent="0.25">
      <c r="A2521" s="12">
        <v>1</v>
      </c>
      <c r="B2521" s="11" t="str">
        <f t="shared" si="120"/>
        <v>Общий расчет. Ци Мень. Анализ Дворца. Операторы. Звезда. Звезда. Сила дворца в сезоне (своевременность)</v>
      </c>
      <c r="C2521" s="11" t="str">
        <f>IFERROR(VLOOKUP(I2521,lvl_1[],2,FALSE),"Нет")</f>
        <v>Общий расчет</v>
      </c>
      <c r="D2521" s="11" t="str">
        <f>IFERROR(VLOOKUP(Rule!J2521,lvl_2[],2,FALSE),"Нет")</f>
        <v>Ци Мень</v>
      </c>
      <c r="E2521" s="11" t="str">
        <f>IFERROR(VLOOKUP(Rule!K2521,lvl_3[],2,FALSE),"Нет")</f>
        <v>Анализ Дворца</v>
      </c>
      <c r="F2521" s="11" t="str">
        <f>IFERROR(INDEX(lvl_4[],MATCH(L2521,lvl_4[ID],0),MATCH(TEXT(K2521,"##0"),lvl_4[#Headers],0)),"Нет")</f>
        <v>Операторы</v>
      </c>
      <c r="G2521" s="11" t="str">
        <f>IFERROR(INDEX(lvl_5[],MATCH(M2521,lvl_5[ID],0),MATCH(_xlfn.CONCAT(TEXT(K2521,"##0"),"_",TEXT(L2521,"##0")),lvl_5[#Headers],0)),"Нет")</f>
        <v>Звезда</v>
      </c>
      <c r="H2521" s="11" t="str">
        <f>IFERROR(INDEX(lvl_6[],MATCH(N2521,lvl_6[ID],0),MATCH(_xlfn.CONCAT(K2521,"_",L2521,"_",M2521),lvl_6[#Headers],0)),"Нет")</f>
        <v>Звезда. Сила дворца в сезоне (своевременность)</v>
      </c>
      <c r="I2521" s="12">
        <v>1</v>
      </c>
      <c r="J2521" s="12">
        <v>2</v>
      </c>
      <c r="K2521" s="12">
        <v>2</v>
      </c>
      <c r="L2521" s="12">
        <v>3</v>
      </c>
      <c r="M2521" s="12">
        <v>4</v>
      </c>
      <c r="N2521" s="12">
        <v>3</v>
      </c>
      <c r="O2521" s="12">
        <f>COUNTIF($P$2:P2521,P2521)</f>
        <v>32</v>
      </c>
      <c r="P2521" s="12" t="str">
        <f t="shared" si="118"/>
        <v>122030403</v>
      </c>
      <c r="Q2521" s="12" t="str">
        <f t="shared" si="119"/>
        <v>1220304030032</v>
      </c>
      <c r="R2521" s="20" t="s">
        <v>1455</v>
      </c>
      <c r="S2521" s="20" t="s">
        <v>2223</v>
      </c>
      <c r="AD2521" s="12" t="s">
        <v>866</v>
      </c>
      <c r="BD2521" s="12" t="s">
        <v>71</v>
      </c>
      <c r="BG2521" s="21">
        <v>0</v>
      </c>
      <c r="BH2521" s="12">
        <v>1</v>
      </c>
      <c r="BI2521" s="12">
        <v>1</v>
      </c>
      <c r="BJ2521" s="12">
        <v>1</v>
      </c>
    </row>
    <row r="2522" spans="1:62" ht="45" x14ac:dyDescent="0.25">
      <c r="A2522" s="12">
        <v>1</v>
      </c>
      <c r="B2522" s="11" t="str">
        <f t="shared" si="120"/>
        <v>Общий расчет. Ци Мень. Анализ Дворца. Операторы. Звезда. Звезда. Сила дворца в сезоне (своевременность)</v>
      </c>
      <c r="C2522" s="11" t="str">
        <f>IFERROR(VLOOKUP(I2522,lvl_1[],2,FALSE),"Нет")</f>
        <v>Общий расчет</v>
      </c>
      <c r="D2522" s="11" t="str">
        <f>IFERROR(VLOOKUP(Rule!J2522,lvl_2[],2,FALSE),"Нет")</f>
        <v>Ци Мень</v>
      </c>
      <c r="E2522" s="11" t="str">
        <f>IFERROR(VLOOKUP(Rule!K2522,lvl_3[],2,FALSE),"Нет")</f>
        <v>Анализ Дворца</v>
      </c>
      <c r="F2522" s="11" t="str">
        <f>IFERROR(INDEX(lvl_4[],MATCH(L2522,lvl_4[ID],0),MATCH(TEXT(K2522,"##0"),lvl_4[#Headers],0)),"Нет")</f>
        <v>Операторы</v>
      </c>
      <c r="G2522" s="11" t="str">
        <f>IFERROR(INDEX(lvl_5[],MATCH(M2522,lvl_5[ID],0),MATCH(_xlfn.CONCAT(TEXT(K2522,"##0"),"_",TEXT(L2522,"##0")),lvl_5[#Headers],0)),"Нет")</f>
        <v>Звезда</v>
      </c>
      <c r="H2522" s="11" t="str">
        <f>IFERROR(INDEX(lvl_6[],MATCH(N2522,lvl_6[ID],0),MATCH(_xlfn.CONCAT(K2522,"_",L2522,"_",M2522),lvl_6[#Headers],0)),"Нет")</f>
        <v>Звезда. Сила дворца в сезоне (своевременность)</v>
      </c>
      <c r="I2522" s="12">
        <v>1</v>
      </c>
      <c r="J2522" s="12">
        <v>2</v>
      </c>
      <c r="K2522" s="12">
        <v>2</v>
      </c>
      <c r="L2522" s="12">
        <v>3</v>
      </c>
      <c r="M2522" s="12">
        <v>4</v>
      </c>
      <c r="N2522" s="12">
        <v>3</v>
      </c>
      <c r="O2522" s="12">
        <f>COUNTIF($P$2:P2522,P2522)</f>
        <v>33</v>
      </c>
      <c r="P2522" s="12" t="str">
        <f t="shared" si="118"/>
        <v>122030403</v>
      </c>
      <c r="Q2522" s="12" t="str">
        <f t="shared" si="119"/>
        <v>1220304030033</v>
      </c>
      <c r="R2522" s="20" t="s">
        <v>1455</v>
      </c>
      <c r="S2522" s="20" t="s">
        <v>10</v>
      </c>
      <c r="AD2522" s="12" t="s">
        <v>867</v>
      </c>
      <c r="BD2522" s="12" t="s">
        <v>71</v>
      </c>
      <c r="BG2522" s="21" t="s">
        <v>2230</v>
      </c>
      <c r="BH2522" s="12">
        <v>1</v>
      </c>
      <c r="BI2522" s="12">
        <v>1</v>
      </c>
      <c r="BJ2522" s="12">
        <v>1</v>
      </c>
    </row>
    <row r="2523" spans="1:62" ht="45" x14ac:dyDescent="0.25">
      <c r="A2523" s="12">
        <v>1</v>
      </c>
      <c r="B2523" s="11" t="str">
        <f t="shared" si="120"/>
        <v>Общий расчет. Ци Мень. Анализ Дворца. Операторы. Звезда. Звезда. Сила дворца в сезоне (своевременность)</v>
      </c>
      <c r="C2523" s="11" t="str">
        <f>IFERROR(VLOOKUP(I2523,lvl_1[],2,FALSE),"Нет")</f>
        <v>Общий расчет</v>
      </c>
      <c r="D2523" s="11" t="str">
        <f>IFERROR(VLOOKUP(Rule!J2523,lvl_2[],2,FALSE),"Нет")</f>
        <v>Ци Мень</v>
      </c>
      <c r="E2523" s="11" t="str">
        <f>IFERROR(VLOOKUP(Rule!K2523,lvl_3[],2,FALSE),"Нет")</f>
        <v>Анализ Дворца</v>
      </c>
      <c r="F2523" s="11" t="str">
        <f>IFERROR(INDEX(lvl_4[],MATCH(L2523,lvl_4[ID],0),MATCH(TEXT(K2523,"##0"),lvl_4[#Headers],0)),"Нет")</f>
        <v>Операторы</v>
      </c>
      <c r="G2523" s="11" t="str">
        <f>IFERROR(INDEX(lvl_5[],MATCH(M2523,lvl_5[ID],0),MATCH(_xlfn.CONCAT(TEXT(K2523,"##0"),"_",TEXT(L2523,"##0")),lvl_5[#Headers],0)),"Нет")</f>
        <v>Звезда</v>
      </c>
      <c r="H2523" s="11" t="str">
        <f>IFERROR(INDEX(lvl_6[],MATCH(N2523,lvl_6[ID],0),MATCH(_xlfn.CONCAT(K2523,"_",L2523,"_",M2523),lvl_6[#Headers],0)),"Нет")</f>
        <v>Звезда. Сила дворца в сезоне (своевременность)</v>
      </c>
      <c r="I2523" s="12">
        <v>1</v>
      </c>
      <c r="J2523" s="12">
        <v>2</v>
      </c>
      <c r="K2523" s="12">
        <v>2</v>
      </c>
      <c r="L2523" s="12">
        <v>3</v>
      </c>
      <c r="M2523" s="12">
        <v>4</v>
      </c>
      <c r="N2523" s="12">
        <v>3</v>
      </c>
      <c r="O2523" s="12">
        <f>COUNTIF($P$2:P2523,P2523)</f>
        <v>34</v>
      </c>
      <c r="P2523" s="12" t="str">
        <f t="shared" si="118"/>
        <v>122030403</v>
      </c>
      <c r="Q2523" s="12" t="str">
        <f t="shared" si="119"/>
        <v>1220304030034</v>
      </c>
      <c r="R2523" s="20" t="s">
        <v>1455</v>
      </c>
      <c r="S2523" s="20" t="s">
        <v>935</v>
      </c>
      <c r="AD2523" s="12" t="s">
        <v>868</v>
      </c>
      <c r="BD2523" s="12" t="s">
        <v>71</v>
      </c>
      <c r="BG2523" s="21" t="s">
        <v>2230</v>
      </c>
      <c r="BH2523" s="12">
        <v>1</v>
      </c>
      <c r="BI2523" s="12">
        <v>1</v>
      </c>
      <c r="BJ2523" s="12">
        <v>1</v>
      </c>
    </row>
    <row r="2524" spans="1:62" ht="45" x14ac:dyDescent="0.25">
      <c r="A2524" s="12">
        <v>1</v>
      </c>
      <c r="B2524" s="11" t="str">
        <f t="shared" si="120"/>
        <v>Общий расчет. Ци Мень. Анализ Дворца. Операторы. Звезда. Звезда. Сила дворца в сезоне (своевременность)</v>
      </c>
      <c r="C2524" s="11" t="str">
        <f>IFERROR(VLOOKUP(I2524,lvl_1[],2,FALSE),"Нет")</f>
        <v>Общий расчет</v>
      </c>
      <c r="D2524" s="11" t="str">
        <f>IFERROR(VLOOKUP(Rule!J2524,lvl_2[],2,FALSE),"Нет")</f>
        <v>Ци Мень</v>
      </c>
      <c r="E2524" s="11" t="str">
        <f>IFERROR(VLOOKUP(Rule!K2524,lvl_3[],2,FALSE),"Нет")</f>
        <v>Анализ Дворца</v>
      </c>
      <c r="F2524" s="11" t="str">
        <f>IFERROR(INDEX(lvl_4[],MATCH(L2524,lvl_4[ID],0),MATCH(TEXT(K2524,"##0"),lvl_4[#Headers],0)),"Нет")</f>
        <v>Операторы</v>
      </c>
      <c r="G2524" s="11" t="str">
        <f>IFERROR(INDEX(lvl_5[],MATCH(M2524,lvl_5[ID],0),MATCH(_xlfn.CONCAT(TEXT(K2524,"##0"),"_",TEXT(L2524,"##0")),lvl_5[#Headers],0)),"Нет")</f>
        <v>Звезда</v>
      </c>
      <c r="H2524" s="11" t="str">
        <f>IFERROR(INDEX(lvl_6[],MATCH(N2524,lvl_6[ID],0),MATCH(_xlfn.CONCAT(K2524,"_",L2524,"_",M2524),lvl_6[#Headers],0)),"Нет")</f>
        <v>Звезда. Сила дворца в сезоне (своевременность)</v>
      </c>
      <c r="I2524" s="12">
        <v>1</v>
      </c>
      <c r="J2524" s="12">
        <v>2</v>
      </c>
      <c r="K2524" s="12">
        <v>2</v>
      </c>
      <c r="L2524" s="12">
        <v>3</v>
      </c>
      <c r="M2524" s="12">
        <v>4</v>
      </c>
      <c r="N2524" s="12">
        <v>3</v>
      </c>
      <c r="O2524" s="12">
        <f>COUNTIF($P$2:P2524,P2524)</f>
        <v>35</v>
      </c>
      <c r="P2524" s="12" t="str">
        <f t="shared" si="118"/>
        <v>122030403</v>
      </c>
      <c r="Q2524" s="12" t="str">
        <f t="shared" si="119"/>
        <v>1220304030035</v>
      </c>
      <c r="R2524" s="20" t="s">
        <v>1455</v>
      </c>
      <c r="S2524" s="20" t="s">
        <v>935</v>
      </c>
      <c r="AD2524" s="12" t="s">
        <v>869</v>
      </c>
      <c r="BD2524" s="12" t="s">
        <v>71</v>
      </c>
      <c r="BG2524" s="21" t="s">
        <v>2230</v>
      </c>
      <c r="BH2524" s="12">
        <v>1</v>
      </c>
      <c r="BI2524" s="12">
        <v>1</v>
      </c>
      <c r="BJ2524" s="12">
        <v>1</v>
      </c>
    </row>
    <row r="2525" spans="1:62" ht="45" x14ac:dyDescent="0.25">
      <c r="A2525" s="12">
        <v>1</v>
      </c>
      <c r="B2525" s="11" t="str">
        <f t="shared" si="120"/>
        <v>Общий расчет. Ци Мень. Анализ Дворца. Операторы. Звезда. Звезда. Сила дворца в сезоне (своевременность)</v>
      </c>
      <c r="C2525" s="11" t="str">
        <f>IFERROR(VLOOKUP(I2525,lvl_1[],2,FALSE),"Нет")</f>
        <v>Общий расчет</v>
      </c>
      <c r="D2525" s="11" t="str">
        <f>IFERROR(VLOOKUP(Rule!J2525,lvl_2[],2,FALSE),"Нет")</f>
        <v>Ци Мень</v>
      </c>
      <c r="E2525" s="11" t="str">
        <f>IFERROR(VLOOKUP(Rule!K2525,lvl_3[],2,FALSE),"Нет")</f>
        <v>Анализ Дворца</v>
      </c>
      <c r="F2525" s="11" t="str">
        <f>IFERROR(INDEX(lvl_4[],MATCH(L2525,lvl_4[ID],0),MATCH(TEXT(K2525,"##0"),lvl_4[#Headers],0)),"Нет")</f>
        <v>Операторы</v>
      </c>
      <c r="G2525" s="11" t="str">
        <f>IFERROR(INDEX(lvl_5[],MATCH(M2525,lvl_5[ID],0),MATCH(_xlfn.CONCAT(TEXT(K2525,"##0"),"_",TEXT(L2525,"##0")),lvl_5[#Headers],0)),"Нет")</f>
        <v>Звезда</v>
      </c>
      <c r="H2525" s="11" t="str">
        <f>IFERROR(INDEX(lvl_6[],MATCH(N2525,lvl_6[ID],0),MATCH(_xlfn.CONCAT(K2525,"_",L2525,"_",M2525),lvl_6[#Headers],0)),"Нет")</f>
        <v>Звезда. Сила дворца в сезоне (своевременность)</v>
      </c>
      <c r="I2525" s="12">
        <v>1</v>
      </c>
      <c r="J2525" s="12">
        <v>2</v>
      </c>
      <c r="K2525" s="12">
        <v>2</v>
      </c>
      <c r="L2525" s="12">
        <v>3</v>
      </c>
      <c r="M2525" s="12">
        <v>4</v>
      </c>
      <c r="N2525" s="12">
        <v>3</v>
      </c>
      <c r="O2525" s="12">
        <f>COUNTIF($P$2:P2525,P2525)</f>
        <v>36</v>
      </c>
      <c r="P2525" s="12" t="str">
        <f t="shared" si="118"/>
        <v>122030403</v>
      </c>
      <c r="Q2525" s="12" t="str">
        <f t="shared" si="119"/>
        <v>1220304030036</v>
      </c>
      <c r="R2525" s="20" t="s">
        <v>1455</v>
      </c>
      <c r="S2525" s="20" t="s">
        <v>10</v>
      </c>
      <c r="AD2525" s="12" t="s">
        <v>870</v>
      </c>
      <c r="BD2525" s="12" t="s">
        <v>71</v>
      </c>
      <c r="BG2525" s="21" t="s">
        <v>2230</v>
      </c>
      <c r="BH2525" s="12">
        <v>1</v>
      </c>
      <c r="BI2525" s="12">
        <v>1</v>
      </c>
      <c r="BJ2525" s="12">
        <v>1</v>
      </c>
    </row>
    <row r="2526" spans="1:62" ht="45" x14ac:dyDescent="0.25">
      <c r="A2526" s="12">
        <v>1</v>
      </c>
      <c r="B2526" s="11" t="str">
        <f t="shared" si="120"/>
        <v>Общий расчет. Ци Мень. Анализ Дворца. Операторы. Звезда. Звезда. Сила дворца в сезоне (своевременность)</v>
      </c>
      <c r="C2526" s="11" t="str">
        <f>IFERROR(VLOOKUP(I2526,lvl_1[],2,FALSE),"Нет")</f>
        <v>Общий расчет</v>
      </c>
      <c r="D2526" s="11" t="str">
        <f>IFERROR(VLOOKUP(Rule!J2526,lvl_2[],2,FALSE),"Нет")</f>
        <v>Ци Мень</v>
      </c>
      <c r="E2526" s="11" t="str">
        <f>IFERROR(VLOOKUP(Rule!K2526,lvl_3[],2,FALSE),"Нет")</f>
        <v>Анализ Дворца</v>
      </c>
      <c r="F2526" s="11" t="str">
        <f>IFERROR(INDEX(lvl_4[],MATCH(L2526,lvl_4[ID],0),MATCH(TEXT(K2526,"##0"),lvl_4[#Headers],0)),"Нет")</f>
        <v>Операторы</v>
      </c>
      <c r="G2526" s="11" t="str">
        <f>IFERROR(INDEX(lvl_5[],MATCH(M2526,lvl_5[ID],0),MATCH(_xlfn.CONCAT(TEXT(K2526,"##0"),"_",TEXT(L2526,"##0")),lvl_5[#Headers],0)),"Нет")</f>
        <v>Звезда</v>
      </c>
      <c r="H2526" s="11" t="str">
        <f>IFERROR(INDEX(lvl_6[],MATCH(N2526,lvl_6[ID],0),MATCH(_xlfn.CONCAT(K2526,"_",L2526,"_",M2526),lvl_6[#Headers],0)),"Нет")</f>
        <v>Звезда. Сила дворца в сезоне (своевременность)</v>
      </c>
      <c r="I2526" s="12">
        <v>1</v>
      </c>
      <c r="J2526" s="12">
        <v>2</v>
      </c>
      <c r="K2526" s="12">
        <v>2</v>
      </c>
      <c r="L2526" s="12">
        <v>3</v>
      </c>
      <c r="M2526" s="12">
        <v>4</v>
      </c>
      <c r="N2526" s="12">
        <v>3</v>
      </c>
      <c r="O2526" s="12">
        <f>COUNTIF($P$2:P2526,P2526)</f>
        <v>37</v>
      </c>
      <c r="P2526" s="12" t="str">
        <f t="shared" si="118"/>
        <v>122030403</v>
      </c>
      <c r="Q2526" s="12" t="str">
        <f t="shared" si="119"/>
        <v>1220304030037</v>
      </c>
      <c r="R2526" s="20" t="s">
        <v>1455</v>
      </c>
      <c r="S2526" s="20" t="s">
        <v>2275</v>
      </c>
      <c r="AD2526" s="12" t="s">
        <v>859</v>
      </c>
      <c r="BD2526" s="12" t="s">
        <v>74</v>
      </c>
      <c r="BG2526" s="21" t="s">
        <v>2230</v>
      </c>
      <c r="BH2526" s="12">
        <v>1</v>
      </c>
      <c r="BI2526" s="12">
        <v>1</v>
      </c>
      <c r="BJ2526" s="12">
        <v>1</v>
      </c>
    </row>
    <row r="2527" spans="1:62" ht="45" x14ac:dyDescent="0.25">
      <c r="A2527" s="12">
        <v>1</v>
      </c>
      <c r="B2527" s="11" t="str">
        <f t="shared" si="120"/>
        <v>Общий расчет. Ци Мень. Анализ Дворца. Операторы. Звезда. Звезда. Сила дворца в сезоне (своевременность)</v>
      </c>
      <c r="C2527" s="11" t="str">
        <f>IFERROR(VLOOKUP(I2527,lvl_1[],2,FALSE),"Нет")</f>
        <v>Общий расчет</v>
      </c>
      <c r="D2527" s="11" t="str">
        <f>IFERROR(VLOOKUP(Rule!J2527,lvl_2[],2,FALSE),"Нет")</f>
        <v>Ци Мень</v>
      </c>
      <c r="E2527" s="11" t="str">
        <f>IFERROR(VLOOKUP(Rule!K2527,lvl_3[],2,FALSE),"Нет")</f>
        <v>Анализ Дворца</v>
      </c>
      <c r="F2527" s="11" t="str">
        <f>IFERROR(INDEX(lvl_4[],MATCH(L2527,lvl_4[ID],0),MATCH(TEXT(K2527,"##0"),lvl_4[#Headers],0)),"Нет")</f>
        <v>Операторы</v>
      </c>
      <c r="G2527" s="11" t="str">
        <f>IFERROR(INDEX(lvl_5[],MATCH(M2527,lvl_5[ID],0),MATCH(_xlfn.CONCAT(TEXT(K2527,"##0"),"_",TEXT(L2527,"##0")),lvl_5[#Headers],0)),"Нет")</f>
        <v>Звезда</v>
      </c>
      <c r="H2527" s="11" t="str">
        <f>IFERROR(INDEX(lvl_6[],MATCH(N2527,lvl_6[ID],0),MATCH(_xlfn.CONCAT(K2527,"_",L2527,"_",M2527),lvl_6[#Headers],0)),"Нет")</f>
        <v>Звезда. Сила дворца в сезоне (своевременность)</v>
      </c>
      <c r="I2527" s="12">
        <v>1</v>
      </c>
      <c r="J2527" s="12">
        <v>2</v>
      </c>
      <c r="K2527" s="12">
        <v>2</v>
      </c>
      <c r="L2527" s="12">
        <v>3</v>
      </c>
      <c r="M2527" s="12">
        <v>4</v>
      </c>
      <c r="N2527" s="12">
        <v>3</v>
      </c>
      <c r="O2527" s="12">
        <f>COUNTIF($P$2:P2527,P2527)</f>
        <v>38</v>
      </c>
      <c r="P2527" s="12" t="str">
        <f t="shared" si="118"/>
        <v>122030403</v>
      </c>
      <c r="Q2527" s="12" t="str">
        <f t="shared" si="119"/>
        <v>1220304030038</v>
      </c>
      <c r="R2527" s="20" t="s">
        <v>1455</v>
      </c>
      <c r="S2527" s="20" t="s">
        <v>2275</v>
      </c>
      <c r="AD2527" s="12" t="s">
        <v>860</v>
      </c>
      <c r="BD2527" s="12" t="s">
        <v>74</v>
      </c>
      <c r="BG2527" s="21" t="s">
        <v>2230</v>
      </c>
      <c r="BH2527" s="12">
        <v>1</v>
      </c>
      <c r="BI2527" s="12">
        <v>1</v>
      </c>
      <c r="BJ2527" s="12">
        <v>1</v>
      </c>
    </row>
    <row r="2528" spans="1:62" ht="45" x14ac:dyDescent="0.25">
      <c r="A2528" s="12">
        <v>1</v>
      </c>
      <c r="B2528" s="11" t="str">
        <f t="shared" si="120"/>
        <v>Общий расчет. Ци Мень. Анализ Дворца. Операторы. Звезда. Звезда. Сила дворца в сезоне (своевременность)</v>
      </c>
      <c r="C2528" s="11" t="str">
        <f>IFERROR(VLOOKUP(I2528,lvl_1[],2,FALSE),"Нет")</f>
        <v>Общий расчет</v>
      </c>
      <c r="D2528" s="11" t="str">
        <f>IFERROR(VLOOKUP(Rule!J2528,lvl_2[],2,FALSE),"Нет")</f>
        <v>Ци Мень</v>
      </c>
      <c r="E2528" s="11" t="str">
        <f>IFERROR(VLOOKUP(Rule!K2528,lvl_3[],2,FALSE),"Нет")</f>
        <v>Анализ Дворца</v>
      </c>
      <c r="F2528" s="11" t="str">
        <f>IFERROR(INDEX(lvl_4[],MATCH(L2528,lvl_4[ID],0),MATCH(TEXT(K2528,"##0"),lvl_4[#Headers],0)),"Нет")</f>
        <v>Операторы</v>
      </c>
      <c r="G2528" s="11" t="str">
        <f>IFERROR(INDEX(lvl_5[],MATCH(M2528,lvl_5[ID],0),MATCH(_xlfn.CONCAT(TEXT(K2528,"##0"),"_",TEXT(L2528,"##0")),lvl_5[#Headers],0)),"Нет")</f>
        <v>Звезда</v>
      </c>
      <c r="H2528" s="11" t="str">
        <f>IFERROR(INDEX(lvl_6[],MATCH(N2528,lvl_6[ID],0),MATCH(_xlfn.CONCAT(K2528,"_",L2528,"_",M2528),lvl_6[#Headers],0)),"Нет")</f>
        <v>Звезда. Сила дворца в сезоне (своевременность)</v>
      </c>
      <c r="I2528" s="12">
        <v>1</v>
      </c>
      <c r="J2528" s="12">
        <v>2</v>
      </c>
      <c r="K2528" s="12">
        <v>2</v>
      </c>
      <c r="L2528" s="12">
        <v>3</v>
      </c>
      <c r="M2528" s="12">
        <v>4</v>
      </c>
      <c r="N2528" s="12">
        <v>3</v>
      </c>
      <c r="O2528" s="12">
        <f>COUNTIF($P$2:P2528,P2528)</f>
        <v>39</v>
      </c>
      <c r="P2528" s="12" t="str">
        <f t="shared" si="118"/>
        <v>122030403</v>
      </c>
      <c r="Q2528" s="12" t="str">
        <f t="shared" si="119"/>
        <v>1220304030039</v>
      </c>
      <c r="R2528" s="20" t="s">
        <v>1455</v>
      </c>
      <c r="S2528" s="20" t="s">
        <v>10</v>
      </c>
      <c r="AD2528" s="12" t="s">
        <v>861</v>
      </c>
      <c r="BD2528" s="12" t="s">
        <v>74</v>
      </c>
      <c r="BG2528" s="21">
        <v>0.5</v>
      </c>
      <c r="BH2528" s="12">
        <v>1</v>
      </c>
      <c r="BJ2528" s="12">
        <v>1</v>
      </c>
    </row>
    <row r="2529" spans="1:62" ht="45" x14ac:dyDescent="0.25">
      <c r="A2529" s="12">
        <v>1</v>
      </c>
      <c r="B2529" s="11" t="str">
        <f t="shared" si="120"/>
        <v>Общий расчет. Ци Мень. Анализ Дворца. Операторы. Звезда. Звезда. Сила дворца в сезоне (своевременность)</v>
      </c>
      <c r="C2529" s="11" t="str">
        <f>IFERROR(VLOOKUP(I2529,lvl_1[],2,FALSE),"Нет")</f>
        <v>Общий расчет</v>
      </c>
      <c r="D2529" s="11" t="str">
        <f>IFERROR(VLOOKUP(Rule!J2529,lvl_2[],2,FALSE),"Нет")</f>
        <v>Ци Мень</v>
      </c>
      <c r="E2529" s="11" t="str">
        <f>IFERROR(VLOOKUP(Rule!K2529,lvl_3[],2,FALSE),"Нет")</f>
        <v>Анализ Дворца</v>
      </c>
      <c r="F2529" s="11" t="str">
        <f>IFERROR(INDEX(lvl_4[],MATCH(L2529,lvl_4[ID],0),MATCH(TEXT(K2529,"##0"),lvl_4[#Headers],0)),"Нет")</f>
        <v>Операторы</v>
      </c>
      <c r="G2529" s="11" t="str">
        <f>IFERROR(INDEX(lvl_5[],MATCH(M2529,lvl_5[ID],0),MATCH(_xlfn.CONCAT(TEXT(K2529,"##0"),"_",TEXT(L2529,"##0")),lvl_5[#Headers],0)),"Нет")</f>
        <v>Звезда</v>
      </c>
      <c r="H2529" s="11" t="str">
        <f>IFERROR(INDEX(lvl_6[],MATCH(N2529,lvl_6[ID],0),MATCH(_xlfn.CONCAT(K2529,"_",L2529,"_",M2529),lvl_6[#Headers],0)),"Нет")</f>
        <v>Звезда. Сила дворца в сезоне (своевременность)</v>
      </c>
      <c r="I2529" s="12">
        <v>1</v>
      </c>
      <c r="J2529" s="12">
        <v>2</v>
      </c>
      <c r="K2529" s="12">
        <v>2</v>
      </c>
      <c r="L2529" s="12">
        <v>3</v>
      </c>
      <c r="M2529" s="12">
        <v>4</v>
      </c>
      <c r="N2529" s="12">
        <v>3</v>
      </c>
      <c r="O2529" s="12">
        <f>COUNTIF($P$2:P2529,P2529)</f>
        <v>40</v>
      </c>
      <c r="P2529" s="12" t="str">
        <f t="shared" si="118"/>
        <v>122030403</v>
      </c>
      <c r="Q2529" s="12" t="str">
        <f t="shared" si="119"/>
        <v>1220304030040</v>
      </c>
      <c r="R2529" s="20" t="s">
        <v>1455</v>
      </c>
      <c r="S2529" s="20" t="s">
        <v>2276</v>
      </c>
      <c r="AD2529" s="12" t="s">
        <v>862</v>
      </c>
      <c r="BD2529" s="12" t="s">
        <v>74</v>
      </c>
      <c r="BG2529" s="21" t="s">
        <v>1109</v>
      </c>
      <c r="BH2529" s="12">
        <v>1</v>
      </c>
      <c r="BJ2529" s="12">
        <v>1</v>
      </c>
    </row>
    <row r="2530" spans="1:62" ht="45" x14ac:dyDescent="0.25">
      <c r="A2530" s="12">
        <v>1</v>
      </c>
      <c r="B2530" s="11" t="str">
        <f t="shared" si="120"/>
        <v>Общий расчет. Ци Мень. Анализ Дворца. Операторы. Звезда. Звезда. Сила дворца в сезоне (своевременность)</v>
      </c>
      <c r="C2530" s="11" t="str">
        <f>IFERROR(VLOOKUP(I2530,lvl_1[],2,FALSE),"Нет")</f>
        <v>Общий расчет</v>
      </c>
      <c r="D2530" s="11" t="str">
        <f>IFERROR(VLOOKUP(Rule!J2530,lvl_2[],2,FALSE),"Нет")</f>
        <v>Ци Мень</v>
      </c>
      <c r="E2530" s="11" t="str">
        <f>IFERROR(VLOOKUP(Rule!K2530,lvl_3[],2,FALSE),"Нет")</f>
        <v>Анализ Дворца</v>
      </c>
      <c r="F2530" s="11" t="str">
        <f>IFERROR(INDEX(lvl_4[],MATCH(L2530,lvl_4[ID],0),MATCH(TEXT(K2530,"##0"),lvl_4[#Headers],0)),"Нет")</f>
        <v>Операторы</v>
      </c>
      <c r="G2530" s="11" t="str">
        <f>IFERROR(INDEX(lvl_5[],MATCH(M2530,lvl_5[ID],0),MATCH(_xlfn.CONCAT(TEXT(K2530,"##0"),"_",TEXT(L2530,"##0")),lvl_5[#Headers],0)),"Нет")</f>
        <v>Звезда</v>
      </c>
      <c r="H2530" s="11" t="str">
        <f>IFERROR(INDEX(lvl_6[],MATCH(N2530,lvl_6[ID],0),MATCH(_xlfn.CONCAT(K2530,"_",L2530,"_",M2530),lvl_6[#Headers],0)),"Нет")</f>
        <v>Звезда. Сила дворца в сезоне (своевременность)</v>
      </c>
      <c r="I2530" s="12">
        <v>1</v>
      </c>
      <c r="J2530" s="12">
        <v>2</v>
      </c>
      <c r="K2530" s="12">
        <v>2</v>
      </c>
      <c r="L2530" s="12">
        <v>3</v>
      </c>
      <c r="M2530" s="12">
        <v>4</v>
      </c>
      <c r="N2530" s="12">
        <v>3</v>
      </c>
      <c r="O2530" s="12">
        <f>COUNTIF($P$2:P2530,P2530)</f>
        <v>41</v>
      </c>
      <c r="P2530" s="12" t="str">
        <f t="shared" si="118"/>
        <v>122030403</v>
      </c>
      <c r="Q2530" s="12" t="str">
        <f t="shared" si="119"/>
        <v>1220304030041</v>
      </c>
      <c r="R2530" s="20" t="s">
        <v>1455</v>
      </c>
      <c r="S2530" s="20" t="s">
        <v>2276</v>
      </c>
      <c r="AD2530" s="12" t="s">
        <v>863</v>
      </c>
      <c r="BD2530" s="12" t="s">
        <v>74</v>
      </c>
      <c r="BG2530" s="21" t="s">
        <v>1109</v>
      </c>
      <c r="BH2530" s="12">
        <v>1</v>
      </c>
      <c r="BJ2530" s="12">
        <v>1</v>
      </c>
    </row>
    <row r="2531" spans="1:62" ht="45" x14ac:dyDescent="0.25">
      <c r="A2531" s="12">
        <v>1</v>
      </c>
      <c r="B2531" s="11" t="str">
        <f t="shared" si="120"/>
        <v>Общий расчет. Ци Мень. Анализ Дворца. Операторы. Звезда. Звезда. Сила дворца в сезоне (своевременность)</v>
      </c>
      <c r="C2531" s="11" t="str">
        <f>IFERROR(VLOOKUP(I2531,lvl_1[],2,FALSE),"Нет")</f>
        <v>Общий расчет</v>
      </c>
      <c r="D2531" s="11" t="str">
        <f>IFERROR(VLOOKUP(Rule!J2531,lvl_2[],2,FALSE),"Нет")</f>
        <v>Ци Мень</v>
      </c>
      <c r="E2531" s="11" t="str">
        <f>IFERROR(VLOOKUP(Rule!K2531,lvl_3[],2,FALSE),"Нет")</f>
        <v>Анализ Дворца</v>
      </c>
      <c r="F2531" s="11" t="str">
        <f>IFERROR(INDEX(lvl_4[],MATCH(L2531,lvl_4[ID],0),MATCH(TEXT(K2531,"##0"),lvl_4[#Headers],0)),"Нет")</f>
        <v>Операторы</v>
      </c>
      <c r="G2531" s="11" t="str">
        <f>IFERROR(INDEX(lvl_5[],MATCH(M2531,lvl_5[ID],0),MATCH(_xlfn.CONCAT(TEXT(K2531,"##0"),"_",TEXT(L2531,"##0")),lvl_5[#Headers],0)),"Нет")</f>
        <v>Звезда</v>
      </c>
      <c r="H2531" s="11" t="str">
        <f>IFERROR(INDEX(lvl_6[],MATCH(N2531,lvl_6[ID],0),MATCH(_xlfn.CONCAT(K2531,"_",L2531,"_",M2531),lvl_6[#Headers],0)),"Нет")</f>
        <v>Звезда. Сила дворца в сезоне (своевременность)</v>
      </c>
      <c r="I2531" s="12">
        <v>1</v>
      </c>
      <c r="J2531" s="12">
        <v>2</v>
      </c>
      <c r="K2531" s="12">
        <v>2</v>
      </c>
      <c r="L2531" s="12">
        <v>3</v>
      </c>
      <c r="M2531" s="12">
        <v>4</v>
      </c>
      <c r="N2531" s="12">
        <v>3</v>
      </c>
      <c r="O2531" s="12">
        <f>COUNTIF($P$2:P2531,P2531)</f>
        <v>42</v>
      </c>
      <c r="P2531" s="12" t="str">
        <f t="shared" si="118"/>
        <v>122030403</v>
      </c>
      <c r="Q2531" s="12" t="str">
        <f t="shared" si="119"/>
        <v>1220304030042</v>
      </c>
      <c r="R2531" s="20" t="s">
        <v>1455</v>
      </c>
      <c r="S2531" s="20" t="s">
        <v>10</v>
      </c>
      <c r="AD2531" s="12" t="s">
        <v>864</v>
      </c>
      <c r="BD2531" s="12" t="s">
        <v>74</v>
      </c>
      <c r="BG2531" s="21">
        <v>0.5</v>
      </c>
      <c r="BH2531" s="12">
        <v>1</v>
      </c>
      <c r="BJ2531" s="12">
        <v>1</v>
      </c>
    </row>
    <row r="2532" spans="1:62" ht="45" x14ac:dyDescent="0.25">
      <c r="A2532" s="12">
        <v>1</v>
      </c>
      <c r="B2532" s="11" t="str">
        <f t="shared" si="120"/>
        <v>Общий расчет. Ци Мень. Анализ Дворца. Операторы. Звезда. Звезда. Сила дворца в сезоне (своевременность)</v>
      </c>
      <c r="C2532" s="11" t="str">
        <f>IFERROR(VLOOKUP(I2532,lvl_1[],2,FALSE),"Нет")</f>
        <v>Общий расчет</v>
      </c>
      <c r="D2532" s="11" t="str">
        <f>IFERROR(VLOOKUP(Rule!J2532,lvl_2[],2,FALSE),"Нет")</f>
        <v>Ци Мень</v>
      </c>
      <c r="E2532" s="11" t="str">
        <f>IFERROR(VLOOKUP(Rule!K2532,lvl_3[],2,FALSE),"Нет")</f>
        <v>Анализ Дворца</v>
      </c>
      <c r="F2532" s="11" t="str">
        <f>IFERROR(INDEX(lvl_4[],MATCH(L2532,lvl_4[ID],0),MATCH(TEXT(K2532,"##0"),lvl_4[#Headers],0)),"Нет")</f>
        <v>Операторы</v>
      </c>
      <c r="G2532" s="11" t="str">
        <f>IFERROR(INDEX(lvl_5[],MATCH(M2532,lvl_5[ID],0),MATCH(_xlfn.CONCAT(TEXT(K2532,"##0"),"_",TEXT(L2532,"##0")),lvl_5[#Headers],0)),"Нет")</f>
        <v>Звезда</v>
      </c>
      <c r="H2532" s="11" t="str">
        <f>IFERROR(INDEX(lvl_6[],MATCH(N2532,lvl_6[ID],0),MATCH(_xlfn.CONCAT(K2532,"_",L2532,"_",M2532),lvl_6[#Headers],0)),"Нет")</f>
        <v>Звезда. Сила дворца в сезоне (своевременность)</v>
      </c>
      <c r="I2532" s="12">
        <v>1</v>
      </c>
      <c r="J2532" s="12">
        <v>2</v>
      </c>
      <c r="K2532" s="12">
        <v>2</v>
      </c>
      <c r="L2532" s="12">
        <v>3</v>
      </c>
      <c r="M2532" s="12">
        <v>4</v>
      </c>
      <c r="N2532" s="12">
        <v>3</v>
      </c>
      <c r="O2532" s="12">
        <f>COUNTIF($P$2:P2532,P2532)</f>
        <v>43</v>
      </c>
      <c r="P2532" s="12" t="str">
        <f t="shared" si="118"/>
        <v>122030403</v>
      </c>
      <c r="Q2532" s="12" t="str">
        <f t="shared" si="119"/>
        <v>1220304030043</v>
      </c>
      <c r="R2532" s="20" t="s">
        <v>1455</v>
      </c>
      <c r="S2532" s="20" t="s">
        <v>2223</v>
      </c>
      <c r="AD2532" s="12" t="s">
        <v>865</v>
      </c>
      <c r="BD2532" s="12" t="s">
        <v>74</v>
      </c>
      <c r="BG2532" s="21">
        <v>0</v>
      </c>
      <c r="BH2532" s="12">
        <v>1</v>
      </c>
      <c r="BI2532" s="12">
        <v>1</v>
      </c>
      <c r="BJ2532" s="12">
        <v>1</v>
      </c>
    </row>
    <row r="2533" spans="1:62" ht="45" x14ac:dyDescent="0.25">
      <c r="A2533" s="12">
        <v>1</v>
      </c>
      <c r="B2533" s="11" t="str">
        <f t="shared" si="120"/>
        <v>Общий расчет. Ци Мень. Анализ Дворца. Операторы. Звезда. Звезда. Сила дворца в сезоне (своевременность)</v>
      </c>
      <c r="C2533" s="11" t="str">
        <f>IFERROR(VLOOKUP(I2533,lvl_1[],2,FALSE),"Нет")</f>
        <v>Общий расчет</v>
      </c>
      <c r="D2533" s="11" t="str">
        <f>IFERROR(VLOOKUP(Rule!J2533,lvl_2[],2,FALSE),"Нет")</f>
        <v>Ци Мень</v>
      </c>
      <c r="E2533" s="11" t="str">
        <f>IFERROR(VLOOKUP(Rule!K2533,lvl_3[],2,FALSE),"Нет")</f>
        <v>Анализ Дворца</v>
      </c>
      <c r="F2533" s="11" t="str">
        <f>IFERROR(INDEX(lvl_4[],MATCH(L2533,lvl_4[ID],0),MATCH(TEXT(K2533,"##0"),lvl_4[#Headers],0)),"Нет")</f>
        <v>Операторы</v>
      </c>
      <c r="G2533" s="11" t="str">
        <f>IFERROR(INDEX(lvl_5[],MATCH(M2533,lvl_5[ID],0),MATCH(_xlfn.CONCAT(TEXT(K2533,"##0"),"_",TEXT(L2533,"##0")),lvl_5[#Headers],0)),"Нет")</f>
        <v>Звезда</v>
      </c>
      <c r="H2533" s="11" t="str">
        <f>IFERROR(INDEX(lvl_6[],MATCH(N2533,lvl_6[ID],0),MATCH(_xlfn.CONCAT(K2533,"_",L2533,"_",M2533),lvl_6[#Headers],0)),"Нет")</f>
        <v>Звезда. Сила дворца в сезоне (своевременность)</v>
      </c>
      <c r="I2533" s="12">
        <v>1</v>
      </c>
      <c r="J2533" s="12">
        <v>2</v>
      </c>
      <c r="K2533" s="12">
        <v>2</v>
      </c>
      <c r="L2533" s="12">
        <v>3</v>
      </c>
      <c r="M2533" s="12">
        <v>4</v>
      </c>
      <c r="N2533" s="12">
        <v>3</v>
      </c>
      <c r="O2533" s="12">
        <f>COUNTIF($P$2:P2533,P2533)</f>
        <v>44</v>
      </c>
      <c r="P2533" s="12" t="str">
        <f t="shared" si="118"/>
        <v>122030403</v>
      </c>
      <c r="Q2533" s="12" t="str">
        <f t="shared" si="119"/>
        <v>1220304030044</v>
      </c>
      <c r="R2533" s="20" t="s">
        <v>1455</v>
      </c>
      <c r="S2533" s="20" t="s">
        <v>2223</v>
      </c>
      <c r="AD2533" s="12" t="s">
        <v>866</v>
      </c>
      <c r="BD2533" s="12" t="s">
        <v>74</v>
      </c>
      <c r="BG2533" s="21">
        <v>0</v>
      </c>
      <c r="BH2533" s="12">
        <v>1</v>
      </c>
      <c r="BI2533" s="12">
        <v>1</v>
      </c>
      <c r="BJ2533" s="12">
        <v>1</v>
      </c>
    </row>
    <row r="2534" spans="1:62" ht="45" x14ac:dyDescent="0.25">
      <c r="A2534" s="12">
        <v>1</v>
      </c>
      <c r="B2534" s="11" t="str">
        <f t="shared" si="120"/>
        <v>Общий расчет. Ци Мень. Анализ Дворца. Операторы. Звезда. Звезда. Сила дворца в сезоне (своевременность)</v>
      </c>
      <c r="C2534" s="11" t="str">
        <f>IFERROR(VLOOKUP(I2534,lvl_1[],2,FALSE),"Нет")</f>
        <v>Общий расчет</v>
      </c>
      <c r="D2534" s="11" t="str">
        <f>IFERROR(VLOOKUP(Rule!J2534,lvl_2[],2,FALSE),"Нет")</f>
        <v>Ци Мень</v>
      </c>
      <c r="E2534" s="11" t="str">
        <f>IFERROR(VLOOKUP(Rule!K2534,lvl_3[],2,FALSE),"Нет")</f>
        <v>Анализ Дворца</v>
      </c>
      <c r="F2534" s="11" t="str">
        <f>IFERROR(INDEX(lvl_4[],MATCH(L2534,lvl_4[ID],0),MATCH(TEXT(K2534,"##0"),lvl_4[#Headers],0)),"Нет")</f>
        <v>Операторы</v>
      </c>
      <c r="G2534" s="11" t="str">
        <f>IFERROR(INDEX(lvl_5[],MATCH(M2534,lvl_5[ID],0),MATCH(_xlfn.CONCAT(TEXT(K2534,"##0"),"_",TEXT(L2534,"##0")),lvl_5[#Headers],0)),"Нет")</f>
        <v>Звезда</v>
      </c>
      <c r="H2534" s="11" t="str">
        <f>IFERROR(INDEX(lvl_6[],MATCH(N2534,lvl_6[ID],0),MATCH(_xlfn.CONCAT(K2534,"_",L2534,"_",M2534),lvl_6[#Headers],0)),"Нет")</f>
        <v>Звезда. Сила дворца в сезоне (своевременность)</v>
      </c>
      <c r="I2534" s="12">
        <v>1</v>
      </c>
      <c r="J2534" s="12">
        <v>2</v>
      </c>
      <c r="K2534" s="12">
        <v>2</v>
      </c>
      <c r="L2534" s="12">
        <v>3</v>
      </c>
      <c r="M2534" s="12">
        <v>4</v>
      </c>
      <c r="N2534" s="12">
        <v>3</v>
      </c>
      <c r="O2534" s="12">
        <f>COUNTIF($P$2:P2534,P2534)</f>
        <v>45</v>
      </c>
      <c r="P2534" s="12" t="str">
        <f t="shared" si="118"/>
        <v>122030403</v>
      </c>
      <c r="Q2534" s="12" t="str">
        <f t="shared" si="119"/>
        <v>1220304030045</v>
      </c>
      <c r="R2534" s="20" t="s">
        <v>1455</v>
      </c>
      <c r="S2534" s="20" t="s">
        <v>10</v>
      </c>
      <c r="AD2534" s="12" t="s">
        <v>867</v>
      </c>
      <c r="BD2534" s="12" t="s">
        <v>74</v>
      </c>
      <c r="BG2534" s="21">
        <v>0.5</v>
      </c>
      <c r="BH2534" s="12">
        <v>1</v>
      </c>
      <c r="BJ2534" s="12">
        <v>1</v>
      </c>
    </row>
    <row r="2535" spans="1:62" ht="45" x14ac:dyDescent="0.25">
      <c r="A2535" s="12">
        <v>1</v>
      </c>
      <c r="B2535" s="11" t="str">
        <f t="shared" si="120"/>
        <v>Общий расчет. Ци Мень. Анализ Дворца. Операторы. Звезда. Звезда. Сила дворца в сезоне (своевременность)</v>
      </c>
      <c r="C2535" s="11" t="str">
        <f>IFERROR(VLOOKUP(I2535,lvl_1[],2,FALSE),"Нет")</f>
        <v>Общий расчет</v>
      </c>
      <c r="D2535" s="11" t="str">
        <f>IFERROR(VLOOKUP(Rule!J2535,lvl_2[],2,FALSE),"Нет")</f>
        <v>Ци Мень</v>
      </c>
      <c r="E2535" s="11" t="str">
        <f>IFERROR(VLOOKUP(Rule!K2535,lvl_3[],2,FALSE),"Нет")</f>
        <v>Анализ Дворца</v>
      </c>
      <c r="F2535" s="11" t="str">
        <f>IFERROR(INDEX(lvl_4[],MATCH(L2535,lvl_4[ID],0),MATCH(TEXT(K2535,"##0"),lvl_4[#Headers],0)),"Нет")</f>
        <v>Операторы</v>
      </c>
      <c r="G2535" s="11" t="str">
        <f>IFERROR(INDEX(lvl_5[],MATCH(M2535,lvl_5[ID],0),MATCH(_xlfn.CONCAT(TEXT(K2535,"##0"),"_",TEXT(L2535,"##0")),lvl_5[#Headers],0)),"Нет")</f>
        <v>Звезда</v>
      </c>
      <c r="H2535" s="11" t="str">
        <f>IFERROR(INDEX(lvl_6[],MATCH(N2535,lvl_6[ID],0),MATCH(_xlfn.CONCAT(K2535,"_",L2535,"_",M2535),lvl_6[#Headers],0)),"Нет")</f>
        <v>Звезда. Сила дворца в сезоне (своевременность)</v>
      </c>
      <c r="I2535" s="12">
        <v>1</v>
      </c>
      <c r="J2535" s="12">
        <v>2</v>
      </c>
      <c r="K2535" s="12">
        <v>2</v>
      </c>
      <c r="L2535" s="12">
        <v>3</v>
      </c>
      <c r="M2535" s="12">
        <v>4</v>
      </c>
      <c r="N2535" s="12">
        <v>3</v>
      </c>
      <c r="O2535" s="12">
        <f>COUNTIF($P$2:P2535,P2535)</f>
        <v>46</v>
      </c>
      <c r="P2535" s="12" t="str">
        <f t="shared" si="118"/>
        <v>122030403</v>
      </c>
      <c r="Q2535" s="12" t="str">
        <f t="shared" si="119"/>
        <v>1220304030046</v>
      </c>
      <c r="R2535" s="20" t="s">
        <v>1455</v>
      </c>
      <c r="S2535" s="20" t="s">
        <v>935</v>
      </c>
      <c r="AD2535" s="12" t="s">
        <v>868</v>
      </c>
      <c r="BD2535" s="12" t="s">
        <v>74</v>
      </c>
      <c r="BG2535" s="21" t="s">
        <v>2230</v>
      </c>
      <c r="BH2535" s="12">
        <v>1</v>
      </c>
      <c r="BI2535" s="12">
        <v>1</v>
      </c>
      <c r="BJ2535" s="12">
        <v>1</v>
      </c>
    </row>
    <row r="2536" spans="1:62" ht="45" x14ac:dyDescent="0.25">
      <c r="A2536" s="12">
        <v>1</v>
      </c>
      <c r="B2536" s="11" t="str">
        <f t="shared" si="120"/>
        <v>Общий расчет. Ци Мень. Анализ Дворца. Операторы. Звезда. Звезда. Сила дворца в сезоне (своевременность)</v>
      </c>
      <c r="C2536" s="11" t="str">
        <f>IFERROR(VLOOKUP(I2536,lvl_1[],2,FALSE),"Нет")</f>
        <v>Общий расчет</v>
      </c>
      <c r="D2536" s="11" t="str">
        <f>IFERROR(VLOOKUP(Rule!J2536,lvl_2[],2,FALSE),"Нет")</f>
        <v>Ци Мень</v>
      </c>
      <c r="E2536" s="11" t="str">
        <f>IFERROR(VLOOKUP(Rule!K2536,lvl_3[],2,FALSE),"Нет")</f>
        <v>Анализ Дворца</v>
      </c>
      <c r="F2536" s="11" t="str">
        <f>IFERROR(INDEX(lvl_4[],MATCH(L2536,lvl_4[ID],0),MATCH(TEXT(K2536,"##0"),lvl_4[#Headers],0)),"Нет")</f>
        <v>Операторы</v>
      </c>
      <c r="G2536" s="11" t="str">
        <f>IFERROR(INDEX(lvl_5[],MATCH(M2536,lvl_5[ID],0),MATCH(_xlfn.CONCAT(TEXT(K2536,"##0"),"_",TEXT(L2536,"##0")),lvl_5[#Headers],0)),"Нет")</f>
        <v>Звезда</v>
      </c>
      <c r="H2536" s="11" t="str">
        <f>IFERROR(INDEX(lvl_6[],MATCH(N2536,lvl_6[ID],0),MATCH(_xlfn.CONCAT(K2536,"_",L2536,"_",M2536),lvl_6[#Headers],0)),"Нет")</f>
        <v>Звезда. Сила дворца в сезоне (своевременность)</v>
      </c>
      <c r="I2536" s="12">
        <v>1</v>
      </c>
      <c r="J2536" s="12">
        <v>2</v>
      </c>
      <c r="K2536" s="12">
        <v>2</v>
      </c>
      <c r="L2536" s="12">
        <v>3</v>
      </c>
      <c r="M2536" s="12">
        <v>4</v>
      </c>
      <c r="N2536" s="12">
        <v>3</v>
      </c>
      <c r="O2536" s="12">
        <f>COUNTIF($P$2:P2536,P2536)</f>
        <v>47</v>
      </c>
      <c r="P2536" s="12" t="str">
        <f t="shared" si="118"/>
        <v>122030403</v>
      </c>
      <c r="Q2536" s="12" t="str">
        <f t="shared" si="119"/>
        <v>1220304030047</v>
      </c>
      <c r="R2536" s="20" t="s">
        <v>1455</v>
      </c>
      <c r="S2536" s="20" t="s">
        <v>935</v>
      </c>
      <c r="AD2536" s="12" t="s">
        <v>869</v>
      </c>
      <c r="BD2536" s="12" t="s">
        <v>74</v>
      </c>
      <c r="BG2536" s="21" t="s">
        <v>2230</v>
      </c>
      <c r="BH2536" s="12">
        <v>1</v>
      </c>
      <c r="BI2536" s="12">
        <v>1</v>
      </c>
      <c r="BJ2536" s="12">
        <v>1</v>
      </c>
    </row>
    <row r="2537" spans="1:62" ht="45" x14ac:dyDescent="0.25">
      <c r="A2537" s="12">
        <v>1</v>
      </c>
      <c r="B2537" s="11" t="str">
        <f t="shared" si="120"/>
        <v>Общий расчет. Ци Мень. Анализ Дворца. Операторы. Звезда. Звезда. Сила дворца в сезоне (своевременность)</v>
      </c>
      <c r="C2537" s="11" t="str">
        <f>IFERROR(VLOOKUP(I2537,lvl_1[],2,FALSE),"Нет")</f>
        <v>Общий расчет</v>
      </c>
      <c r="D2537" s="11" t="str">
        <f>IFERROR(VLOOKUP(Rule!J2537,lvl_2[],2,FALSE),"Нет")</f>
        <v>Ци Мень</v>
      </c>
      <c r="E2537" s="11" t="str">
        <f>IFERROR(VLOOKUP(Rule!K2537,lvl_3[],2,FALSE),"Нет")</f>
        <v>Анализ Дворца</v>
      </c>
      <c r="F2537" s="11" t="str">
        <f>IFERROR(INDEX(lvl_4[],MATCH(L2537,lvl_4[ID],0),MATCH(TEXT(K2537,"##0"),lvl_4[#Headers],0)),"Нет")</f>
        <v>Операторы</v>
      </c>
      <c r="G2537" s="11" t="str">
        <f>IFERROR(INDEX(lvl_5[],MATCH(M2537,lvl_5[ID],0),MATCH(_xlfn.CONCAT(TEXT(K2537,"##0"),"_",TEXT(L2537,"##0")),lvl_5[#Headers],0)),"Нет")</f>
        <v>Звезда</v>
      </c>
      <c r="H2537" s="11" t="str">
        <f>IFERROR(INDEX(lvl_6[],MATCH(N2537,lvl_6[ID],0),MATCH(_xlfn.CONCAT(K2537,"_",L2537,"_",M2537),lvl_6[#Headers],0)),"Нет")</f>
        <v>Звезда. Сила дворца в сезоне (своевременность)</v>
      </c>
      <c r="I2537" s="12">
        <v>1</v>
      </c>
      <c r="J2537" s="12">
        <v>2</v>
      </c>
      <c r="K2537" s="12">
        <v>2</v>
      </c>
      <c r="L2537" s="12">
        <v>3</v>
      </c>
      <c r="M2537" s="12">
        <v>4</v>
      </c>
      <c r="N2537" s="12">
        <v>3</v>
      </c>
      <c r="O2537" s="12">
        <f>COUNTIF($P$2:P2537,P2537)</f>
        <v>48</v>
      </c>
      <c r="P2537" s="12" t="str">
        <f t="shared" si="118"/>
        <v>122030403</v>
      </c>
      <c r="Q2537" s="12" t="str">
        <f t="shared" si="119"/>
        <v>1220304030048</v>
      </c>
      <c r="R2537" s="20" t="s">
        <v>1455</v>
      </c>
      <c r="S2537" s="20" t="s">
        <v>10</v>
      </c>
      <c r="AD2537" s="12" t="s">
        <v>870</v>
      </c>
      <c r="BD2537" s="12" t="s">
        <v>74</v>
      </c>
      <c r="BG2537" s="21">
        <v>0.5</v>
      </c>
      <c r="BH2537" s="12">
        <v>1</v>
      </c>
      <c r="BJ2537" s="12">
        <v>1</v>
      </c>
    </row>
    <row r="2538" spans="1:62" ht="45" x14ac:dyDescent="0.25">
      <c r="A2538" s="12">
        <v>1</v>
      </c>
      <c r="B2538" s="11" t="str">
        <f t="shared" si="120"/>
        <v>Общий расчет. Ци Мень. Анализ Дворца. Операторы. Звезда. Звезда. Сила дворца в сезоне (своевременность)</v>
      </c>
      <c r="C2538" s="11" t="str">
        <f>IFERROR(VLOOKUP(I2538,lvl_1[],2,FALSE),"Нет")</f>
        <v>Общий расчет</v>
      </c>
      <c r="D2538" s="11" t="str">
        <f>IFERROR(VLOOKUP(Rule!J2538,lvl_2[],2,FALSE),"Нет")</f>
        <v>Ци Мень</v>
      </c>
      <c r="E2538" s="11" t="str">
        <f>IFERROR(VLOOKUP(Rule!K2538,lvl_3[],2,FALSE),"Нет")</f>
        <v>Анализ Дворца</v>
      </c>
      <c r="F2538" s="11" t="str">
        <f>IFERROR(INDEX(lvl_4[],MATCH(L2538,lvl_4[ID],0),MATCH(TEXT(K2538,"##0"),lvl_4[#Headers],0)),"Нет")</f>
        <v>Операторы</v>
      </c>
      <c r="G2538" s="11" t="str">
        <f>IFERROR(INDEX(lvl_5[],MATCH(M2538,lvl_5[ID],0),MATCH(_xlfn.CONCAT(TEXT(K2538,"##0"),"_",TEXT(L2538,"##0")),lvl_5[#Headers],0)),"Нет")</f>
        <v>Звезда</v>
      </c>
      <c r="H2538" s="11" t="str">
        <f>IFERROR(INDEX(lvl_6[],MATCH(N2538,lvl_6[ID],0),MATCH(_xlfn.CONCAT(K2538,"_",L2538,"_",M2538),lvl_6[#Headers],0)),"Нет")</f>
        <v>Звезда. Сила дворца в сезоне (своевременность)</v>
      </c>
      <c r="I2538" s="12">
        <v>1</v>
      </c>
      <c r="J2538" s="12">
        <v>2</v>
      </c>
      <c r="K2538" s="12">
        <v>2</v>
      </c>
      <c r="L2538" s="12">
        <v>3</v>
      </c>
      <c r="M2538" s="12">
        <v>4</v>
      </c>
      <c r="N2538" s="12">
        <v>3</v>
      </c>
      <c r="O2538" s="12">
        <f>COUNTIF($P$2:P2538,P2538)</f>
        <v>49</v>
      </c>
      <c r="P2538" s="12" t="str">
        <f t="shared" si="118"/>
        <v>122030403</v>
      </c>
      <c r="Q2538" s="12" t="str">
        <f t="shared" si="119"/>
        <v>1220304030049</v>
      </c>
      <c r="R2538" s="20" t="s">
        <v>1455</v>
      </c>
      <c r="S2538" s="20" t="s">
        <v>935</v>
      </c>
      <c r="AD2538" s="12" t="s">
        <v>859</v>
      </c>
      <c r="BD2538" s="12" t="s">
        <v>77</v>
      </c>
      <c r="BG2538" s="21" t="s">
        <v>1109</v>
      </c>
      <c r="BH2538" s="12">
        <v>1</v>
      </c>
      <c r="BI2538" s="12">
        <v>1</v>
      </c>
      <c r="BJ2538" s="12">
        <v>1</v>
      </c>
    </row>
    <row r="2539" spans="1:62" ht="45" x14ac:dyDescent="0.25">
      <c r="A2539" s="12">
        <v>1</v>
      </c>
      <c r="B2539" s="11" t="str">
        <f t="shared" si="120"/>
        <v>Общий расчет. Ци Мень. Анализ Дворца. Операторы. Звезда. Звезда. Сила дворца в сезоне (своевременность)</v>
      </c>
      <c r="C2539" s="11" t="str">
        <f>IFERROR(VLOOKUP(I2539,lvl_1[],2,FALSE),"Нет")</f>
        <v>Общий расчет</v>
      </c>
      <c r="D2539" s="11" t="str">
        <f>IFERROR(VLOOKUP(Rule!J2539,lvl_2[],2,FALSE),"Нет")</f>
        <v>Ци Мень</v>
      </c>
      <c r="E2539" s="11" t="str">
        <f>IFERROR(VLOOKUP(Rule!K2539,lvl_3[],2,FALSE),"Нет")</f>
        <v>Анализ Дворца</v>
      </c>
      <c r="F2539" s="11" t="str">
        <f>IFERROR(INDEX(lvl_4[],MATCH(L2539,lvl_4[ID],0),MATCH(TEXT(K2539,"##0"),lvl_4[#Headers],0)),"Нет")</f>
        <v>Операторы</v>
      </c>
      <c r="G2539" s="11" t="str">
        <f>IFERROR(INDEX(lvl_5[],MATCH(M2539,lvl_5[ID],0),MATCH(_xlfn.CONCAT(TEXT(K2539,"##0"),"_",TEXT(L2539,"##0")),lvl_5[#Headers],0)),"Нет")</f>
        <v>Звезда</v>
      </c>
      <c r="H2539" s="11" t="str">
        <f>IFERROR(INDEX(lvl_6[],MATCH(N2539,lvl_6[ID],0),MATCH(_xlfn.CONCAT(K2539,"_",L2539,"_",M2539),lvl_6[#Headers],0)),"Нет")</f>
        <v>Звезда. Сила дворца в сезоне (своевременность)</v>
      </c>
      <c r="I2539" s="12">
        <v>1</v>
      </c>
      <c r="J2539" s="12">
        <v>2</v>
      </c>
      <c r="K2539" s="12">
        <v>2</v>
      </c>
      <c r="L2539" s="12">
        <v>3</v>
      </c>
      <c r="M2539" s="12">
        <v>4</v>
      </c>
      <c r="N2539" s="12">
        <v>3</v>
      </c>
      <c r="O2539" s="12">
        <f>COUNTIF($P$2:P2539,P2539)</f>
        <v>50</v>
      </c>
      <c r="P2539" s="12" t="str">
        <f t="shared" si="118"/>
        <v>122030403</v>
      </c>
      <c r="Q2539" s="12" t="str">
        <f t="shared" si="119"/>
        <v>1220304030050</v>
      </c>
      <c r="R2539" s="20" t="s">
        <v>1455</v>
      </c>
      <c r="S2539" s="20" t="s">
        <v>935</v>
      </c>
      <c r="AD2539" s="12" t="s">
        <v>860</v>
      </c>
      <c r="BD2539" s="12" t="s">
        <v>77</v>
      </c>
      <c r="BG2539" s="21" t="s">
        <v>1109</v>
      </c>
      <c r="BH2539" s="12">
        <v>1</v>
      </c>
      <c r="BI2539" s="12">
        <v>1</v>
      </c>
      <c r="BJ2539" s="12">
        <v>1</v>
      </c>
    </row>
    <row r="2540" spans="1:62" ht="45" x14ac:dyDescent="0.25">
      <c r="A2540" s="12">
        <v>1</v>
      </c>
      <c r="B2540" s="11" t="str">
        <f t="shared" si="120"/>
        <v>Общий расчет. Ци Мень. Анализ Дворца. Операторы. Звезда. Звезда. Сила дворца в сезоне (своевременность)</v>
      </c>
      <c r="C2540" s="11" t="str">
        <f>IFERROR(VLOOKUP(I2540,lvl_1[],2,FALSE),"Нет")</f>
        <v>Общий расчет</v>
      </c>
      <c r="D2540" s="11" t="str">
        <f>IFERROR(VLOOKUP(Rule!J2540,lvl_2[],2,FALSE),"Нет")</f>
        <v>Ци Мень</v>
      </c>
      <c r="E2540" s="11" t="str">
        <f>IFERROR(VLOOKUP(Rule!K2540,lvl_3[],2,FALSE),"Нет")</f>
        <v>Анализ Дворца</v>
      </c>
      <c r="F2540" s="11" t="str">
        <f>IFERROR(INDEX(lvl_4[],MATCH(L2540,lvl_4[ID],0),MATCH(TEXT(K2540,"##0"),lvl_4[#Headers],0)),"Нет")</f>
        <v>Операторы</v>
      </c>
      <c r="G2540" s="11" t="str">
        <f>IFERROR(INDEX(lvl_5[],MATCH(M2540,lvl_5[ID],0),MATCH(_xlfn.CONCAT(TEXT(K2540,"##0"),"_",TEXT(L2540,"##0")),lvl_5[#Headers],0)),"Нет")</f>
        <v>Звезда</v>
      </c>
      <c r="H2540" s="11" t="str">
        <f>IFERROR(INDEX(lvl_6[],MATCH(N2540,lvl_6[ID],0),MATCH(_xlfn.CONCAT(K2540,"_",L2540,"_",M2540),lvl_6[#Headers],0)),"Нет")</f>
        <v>Звезда. Сила дворца в сезоне (своевременность)</v>
      </c>
      <c r="I2540" s="12">
        <v>1</v>
      </c>
      <c r="J2540" s="12">
        <v>2</v>
      </c>
      <c r="K2540" s="12">
        <v>2</v>
      </c>
      <c r="L2540" s="12">
        <v>3</v>
      </c>
      <c r="M2540" s="12">
        <v>4</v>
      </c>
      <c r="N2540" s="12">
        <v>3</v>
      </c>
      <c r="O2540" s="12">
        <f>COUNTIF($P$2:P2540,P2540)</f>
        <v>51</v>
      </c>
      <c r="P2540" s="12" t="str">
        <f t="shared" si="118"/>
        <v>122030403</v>
      </c>
      <c r="Q2540" s="12" t="str">
        <f t="shared" si="119"/>
        <v>1220304030051</v>
      </c>
      <c r="R2540" s="20" t="s">
        <v>1455</v>
      </c>
      <c r="S2540" s="20" t="s">
        <v>2276</v>
      </c>
      <c r="AD2540" s="12" t="s">
        <v>861</v>
      </c>
      <c r="BD2540" s="12" t="s">
        <v>77</v>
      </c>
      <c r="BG2540" s="21">
        <v>0.75</v>
      </c>
      <c r="BH2540" s="12">
        <v>1</v>
      </c>
      <c r="BI2540" s="12">
        <v>1</v>
      </c>
      <c r="BJ2540" s="12">
        <v>1</v>
      </c>
    </row>
    <row r="2541" spans="1:62" ht="45" x14ac:dyDescent="0.25">
      <c r="A2541" s="12">
        <v>1</v>
      </c>
      <c r="B2541" s="11" t="str">
        <f t="shared" si="120"/>
        <v>Общий расчет. Ци Мень. Анализ Дворца. Операторы. Звезда. Звезда. Сила дворца в сезоне (своевременность)</v>
      </c>
      <c r="C2541" s="11" t="str">
        <f>IFERROR(VLOOKUP(I2541,lvl_1[],2,FALSE),"Нет")</f>
        <v>Общий расчет</v>
      </c>
      <c r="D2541" s="11" t="str">
        <f>IFERROR(VLOOKUP(Rule!J2541,lvl_2[],2,FALSE),"Нет")</f>
        <v>Ци Мень</v>
      </c>
      <c r="E2541" s="11" t="str">
        <f>IFERROR(VLOOKUP(Rule!K2541,lvl_3[],2,FALSE),"Нет")</f>
        <v>Анализ Дворца</v>
      </c>
      <c r="F2541" s="11" t="str">
        <f>IFERROR(INDEX(lvl_4[],MATCH(L2541,lvl_4[ID],0),MATCH(TEXT(K2541,"##0"),lvl_4[#Headers],0)),"Нет")</f>
        <v>Операторы</v>
      </c>
      <c r="G2541" s="11" t="str">
        <f>IFERROR(INDEX(lvl_5[],MATCH(M2541,lvl_5[ID],0),MATCH(_xlfn.CONCAT(TEXT(K2541,"##0"),"_",TEXT(L2541,"##0")),lvl_5[#Headers],0)),"Нет")</f>
        <v>Звезда</v>
      </c>
      <c r="H2541" s="11" t="str">
        <f>IFERROR(INDEX(lvl_6[],MATCH(N2541,lvl_6[ID],0),MATCH(_xlfn.CONCAT(K2541,"_",L2541,"_",M2541),lvl_6[#Headers],0)),"Нет")</f>
        <v>Звезда. Сила дворца в сезоне (своевременность)</v>
      </c>
      <c r="I2541" s="12">
        <v>1</v>
      </c>
      <c r="J2541" s="12">
        <v>2</v>
      </c>
      <c r="K2541" s="12">
        <v>2</v>
      </c>
      <c r="L2541" s="12">
        <v>3</v>
      </c>
      <c r="M2541" s="12">
        <v>4</v>
      </c>
      <c r="N2541" s="12">
        <v>3</v>
      </c>
      <c r="O2541" s="12">
        <f>COUNTIF($P$2:P2541,P2541)</f>
        <v>52</v>
      </c>
      <c r="P2541" s="12" t="str">
        <f t="shared" si="118"/>
        <v>122030403</v>
      </c>
      <c r="Q2541" s="12" t="str">
        <f t="shared" si="119"/>
        <v>1220304030052</v>
      </c>
      <c r="R2541" s="20" t="s">
        <v>1455</v>
      </c>
      <c r="S2541" s="20" t="s">
        <v>2275</v>
      </c>
      <c r="AD2541" s="12" t="s">
        <v>862</v>
      </c>
      <c r="BD2541" s="12" t="s">
        <v>77</v>
      </c>
      <c r="BG2541" s="21" t="s">
        <v>1109</v>
      </c>
      <c r="BH2541" s="12">
        <v>1</v>
      </c>
      <c r="BI2541" s="12">
        <v>1</v>
      </c>
      <c r="BJ2541" s="12">
        <v>1</v>
      </c>
    </row>
    <row r="2542" spans="1:62" ht="45" x14ac:dyDescent="0.25">
      <c r="A2542" s="12">
        <v>1</v>
      </c>
      <c r="B2542" s="11" t="str">
        <f t="shared" si="120"/>
        <v>Общий расчет. Ци Мень. Анализ Дворца. Операторы. Звезда. Звезда. Сила дворца в сезоне (своевременность)</v>
      </c>
      <c r="C2542" s="11" t="str">
        <f>IFERROR(VLOOKUP(I2542,lvl_1[],2,FALSE),"Нет")</f>
        <v>Общий расчет</v>
      </c>
      <c r="D2542" s="11" t="str">
        <f>IFERROR(VLOOKUP(Rule!J2542,lvl_2[],2,FALSE),"Нет")</f>
        <v>Ци Мень</v>
      </c>
      <c r="E2542" s="11" t="str">
        <f>IFERROR(VLOOKUP(Rule!K2542,lvl_3[],2,FALSE),"Нет")</f>
        <v>Анализ Дворца</v>
      </c>
      <c r="F2542" s="11" t="str">
        <f>IFERROR(INDEX(lvl_4[],MATCH(L2542,lvl_4[ID],0),MATCH(TEXT(K2542,"##0"),lvl_4[#Headers],0)),"Нет")</f>
        <v>Операторы</v>
      </c>
      <c r="G2542" s="11" t="str">
        <f>IFERROR(INDEX(lvl_5[],MATCH(M2542,lvl_5[ID],0),MATCH(_xlfn.CONCAT(TEXT(K2542,"##0"),"_",TEXT(L2542,"##0")),lvl_5[#Headers],0)),"Нет")</f>
        <v>Звезда</v>
      </c>
      <c r="H2542" s="11" t="str">
        <f>IFERROR(INDEX(lvl_6[],MATCH(N2542,lvl_6[ID],0),MATCH(_xlfn.CONCAT(K2542,"_",L2542,"_",M2542),lvl_6[#Headers],0)),"Нет")</f>
        <v>Звезда. Сила дворца в сезоне (своевременность)</v>
      </c>
      <c r="I2542" s="12">
        <v>1</v>
      </c>
      <c r="J2542" s="12">
        <v>2</v>
      </c>
      <c r="K2542" s="12">
        <v>2</v>
      </c>
      <c r="L2542" s="12">
        <v>3</v>
      </c>
      <c r="M2542" s="12">
        <v>4</v>
      </c>
      <c r="N2542" s="12">
        <v>3</v>
      </c>
      <c r="O2542" s="12">
        <f>COUNTIF($P$2:P2542,P2542)</f>
        <v>53</v>
      </c>
      <c r="P2542" s="12" t="str">
        <f t="shared" si="118"/>
        <v>122030403</v>
      </c>
      <c r="Q2542" s="12" t="str">
        <f t="shared" si="119"/>
        <v>1220304030053</v>
      </c>
      <c r="R2542" s="20" t="s">
        <v>1455</v>
      </c>
      <c r="S2542" s="20" t="s">
        <v>2275</v>
      </c>
      <c r="AD2542" s="12" t="s">
        <v>863</v>
      </c>
      <c r="BD2542" s="12" t="s">
        <v>77</v>
      </c>
      <c r="BG2542" s="21" t="s">
        <v>1109</v>
      </c>
      <c r="BH2542" s="12">
        <v>1</v>
      </c>
      <c r="BI2542" s="12">
        <v>1</v>
      </c>
      <c r="BJ2542" s="12">
        <v>1</v>
      </c>
    </row>
    <row r="2543" spans="1:62" ht="45" x14ac:dyDescent="0.25">
      <c r="A2543" s="12">
        <v>1</v>
      </c>
      <c r="B2543" s="11" t="str">
        <f t="shared" si="120"/>
        <v>Общий расчет. Ци Мень. Анализ Дворца. Операторы. Звезда. Звезда. Сила дворца в сезоне (своевременность)</v>
      </c>
      <c r="C2543" s="11" t="str">
        <f>IFERROR(VLOOKUP(I2543,lvl_1[],2,FALSE),"Нет")</f>
        <v>Общий расчет</v>
      </c>
      <c r="D2543" s="11" t="str">
        <f>IFERROR(VLOOKUP(Rule!J2543,lvl_2[],2,FALSE),"Нет")</f>
        <v>Ци Мень</v>
      </c>
      <c r="E2543" s="11" t="str">
        <f>IFERROR(VLOOKUP(Rule!K2543,lvl_3[],2,FALSE),"Нет")</f>
        <v>Анализ Дворца</v>
      </c>
      <c r="F2543" s="11" t="str">
        <f>IFERROR(INDEX(lvl_4[],MATCH(L2543,lvl_4[ID],0),MATCH(TEXT(K2543,"##0"),lvl_4[#Headers],0)),"Нет")</f>
        <v>Операторы</v>
      </c>
      <c r="G2543" s="11" t="str">
        <f>IFERROR(INDEX(lvl_5[],MATCH(M2543,lvl_5[ID],0),MATCH(_xlfn.CONCAT(TEXT(K2543,"##0"),"_",TEXT(L2543,"##0")),lvl_5[#Headers],0)),"Нет")</f>
        <v>Звезда</v>
      </c>
      <c r="H2543" s="11" t="str">
        <f>IFERROR(INDEX(lvl_6[],MATCH(N2543,lvl_6[ID],0),MATCH(_xlfn.CONCAT(K2543,"_",L2543,"_",M2543),lvl_6[#Headers],0)),"Нет")</f>
        <v>Звезда. Сила дворца в сезоне (своевременность)</v>
      </c>
      <c r="I2543" s="12">
        <v>1</v>
      </c>
      <c r="J2543" s="12">
        <v>2</v>
      </c>
      <c r="K2543" s="12">
        <v>2</v>
      </c>
      <c r="L2543" s="12">
        <v>3</v>
      </c>
      <c r="M2543" s="12">
        <v>4</v>
      </c>
      <c r="N2543" s="12">
        <v>3</v>
      </c>
      <c r="O2543" s="12">
        <f>COUNTIF($P$2:P2543,P2543)</f>
        <v>54</v>
      </c>
      <c r="P2543" s="12" t="str">
        <f t="shared" si="118"/>
        <v>122030403</v>
      </c>
      <c r="Q2543" s="12" t="str">
        <f t="shared" si="119"/>
        <v>1220304030054</v>
      </c>
      <c r="R2543" s="20" t="s">
        <v>1455</v>
      </c>
      <c r="S2543" s="20" t="s">
        <v>2276</v>
      </c>
      <c r="AD2543" s="12" t="s">
        <v>864</v>
      </c>
      <c r="BD2543" s="12" t="s">
        <v>77</v>
      </c>
      <c r="BG2543" s="21">
        <v>0.75</v>
      </c>
      <c r="BH2543" s="12">
        <v>1</v>
      </c>
      <c r="BI2543" s="12">
        <v>1</v>
      </c>
      <c r="BJ2543" s="12">
        <v>1</v>
      </c>
    </row>
    <row r="2544" spans="1:62" ht="45" x14ac:dyDescent="0.25">
      <c r="A2544" s="12">
        <v>1</v>
      </c>
      <c r="B2544" s="11" t="str">
        <f t="shared" si="120"/>
        <v>Общий расчет. Ци Мень. Анализ Дворца. Операторы. Звезда. Звезда. Сила дворца в сезоне (своевременность)</v>
      </c>
      <c r="C2544" s="11" t="str">
        <f>IFERROR(VLOOKUP(I2544,lvl_1[],2,FALSE),"Нет")</f>
        <v>Общий расчет</v>
      </c>
      <c r="D2544" s="11" t="str">
        <f>IFERROR(VLOOKUP(Rule!J2544,lvl_2[],2,FALSE),"Нет")</f>
        <v>Ци Мень</v>
      </c>
      <c r="E2544" s="11" t="str">
        <f>IFERROR(VLOOKUP(Rule!K2544,lvl_3[],2,FALSE),"Нет")</f>
        <v>Анализ Дворца</v>
      </c>
      <c r="F2544" s="11" t="str">
        <f>IFERROR(INDEX(lvl_4[],MATCH(L2544,lvl_4[ID],0),MATCH(TEXT(K2544,"##0"),lvl_4[#Headers],0)),"Нет")</f>
        <v>Операторы</v>
      </c>
      <c r="G2544" s="11" t="str">
        <f>IFERROR(INDEX(lvl_5[],MATCH(M2544,lvl_5[ID],0),MATCH(_xlfn.CONCAT(TEXT(K2544,"##0"),"_",TEXT(L2544,"##0")),lvl_5[#Headers],0)),"Нет")</f>
        <v>Звезда</v>
      </c>
      <c r="H2544" s="11" t="str">
        <f>IFERROR(INDEX(lvl_6[],MATCH(N2544,lvl_6[ID],0),MATCH(_xlfn.CONCAT(K2544,"_",L2544,"_",M2544),lvl_6[#Headers],0)),"Нет")</f>
        <v>Звезда. Сила дворца в сезоне (своевременность)</v>
      </c>
      <c r="I2544" s="12">
        <v>1</v>
      </c>
      <c r="J2544" s="12">
        <v>2</v>
      </c>
      <c r="K2544" s="12">
        <v>2</v>
      </c>
      <c r="L2544" s="12">
        <v>3</v>
      </c>
      <c r="M2544" s="12">
        <v>4</v>
      </c>
      <c r="N2544" s="12">
        <v>3</v>
      </c>
      <c r="O2544" s="12">
        <f>COUNTIF($P$2:P2544,P2544)</f>
        <v>55</v>
      </c>
      <c r="P2544" s="12" t="str">
        <f t="shared" si="118"/>
        <v>122030403</v>
      </c>
      <c r="Q2544" s="12" t="str">
        <f t="shared" si="119"/>
        <v>1220304030055</v>
      </c>
      <c r="R2544" s="20" t="s">
        <v>1455</v>
      </c>
      <c r="S2544" s="20" t="s">
        <v>10</v>
      </c>
      <c r="AD2544" s="12" t="s">
        <v>865</v>
      </c>
      <c r="BD2544" s="12" t="s">
        <v>77</v>
      </c>
      <c r="BG2544" s="21" t="s">
        <v>1109</v>
      </c>
      <c r="BH2544" s="12">
        <v>1</v>
      </c>
      <c r="BI2544" s="12">
        <v>1</v>
      </c>
      <c r="BJ2544" s="12">
        <v>1</v>
      </c>
    </row>
    <row r="2545" spans="1:62" ht="45" x14ac:dyDescent="0.25">
      <c r="A2545" s="12">
        <v>1</v>
      </c>
      <c r="B2545" s="11" t="str">
        <f t="shared" si="120"/>
        <v>Общий расчет. Ци Мень. Анализ Дворца. Операторы. Звезда. Звезда. Сила дворца в сезоне (своевременность)</v>
      </c>
      <c r="C2545" s="11" t="str">
        <f>IFERROR(VLOOKUP(I2545,lvl_1[],2,FALSE),"Нет")</f>
        <v>Общий расчет</v>
      </c>
      <c r="D2545" s="11" t="str">
        <f>IFERROR(VLOOKUP(Rule!J2545,lvl_2[],2,FALSE),"Нет")</f>
        <v>Ци Мень</v>
      </c>
      <c r="E2545" s="11" t="str">
        <f>IFERROR(VLOOKUP(Rule!K2545,lvl_3[],2,FALSE),"Нет")</f>
        <v>Анализ Дворца</v>
      </c>
      <c r="F2545" s="11" t="str">
        <f>IFERROR(INDEX(lvl_4[],MATCH(L2545,lvl_4[ID],0),MATCH(TEXT(K2545,"##0"),lvl_4[#Headers],0)),"Нет")</f>
        <v>Операторы</v>
      </c>
      <c r="G2545" s="11" t="str">
        <f>IFERROR(INDEX(lvl_5[],MATCH(M2545,lvl_5[ID],0),MATCH(_xlfn.CONCAT(TEXT(K2545,"##0"),"_",TEXT(L2545,"##0")),lvl_5[#Headers],0)),"Нет")</f>
        <v>Звезда</v>
      </c>
      <c r="H2545" s="11" t="str">
        <f>IFERROR(INDEX(lvl_6[],MATCH(N2545,lvl_6[ID],0),MATCH(_xlfn.CONCAT(K2545,"_",L2545,"_",M2545),lvl_6[#Headers],0)),"Нет")</f>
        <v>Звезда. Сила дворца в сезоне (своевременность)</v>
      </c>
      <c r="I2545" s="12">
        <v>1</v>
      </c>
      <c r="J2545" s="12">
        <v>2</v>
      </c>
      <c r="K2545" s="12">
        <v>2</v>
      </c>
      <c r="L2545" s="12">
        <v>3</v>
      </c>
      <c r="M2545" s="12">
        <v>4</v>
      </c>
      <c r="N2545" s="12">
        <v>3</v>
      </c>
      <c r="O2545" s="12">
        <f>COUNTIF($P$2:P2545,P2545)</f>
        <v>56</v>
      </c>
      <c r="P2545" s="12" t="str">
        <f t="shared" si="118"/>
        <v>122030403</v>
      </c>
      <c r="Q2545" s="12" t="str">
        <f t="shared" si="119"/>
        <v>1220304030056</v>
      </c>
      <c r="R2545" s="20" t="s">
        <v>1455</v>
      </c>
      <c r="S2545" s="20" t="s">
        <v>10</v>
      </c>
      <c r="AD2545" s="12" t="s">
        <v>866</v>
      </c>
      <c r="BD2545" s="12" t="s">
        <v>77</v>
      </c>
      <c r="BG2545" s="21" t="s">
        <v>1109</v>
      </c>
      <c r="BH2545" s="12">
        <v>1</v>
      </c>
      <c r="BI2545" s="12">
        <v>1</v>
      </c>
      <c r="BJ2545" s="12">
        <v>1</v>
      </c>
    </row>
    <row r="2546" spans="1:62" ht="45" x14ac:dyDescent="0.25">
      <c r="A2546" s="12">
        <v>1</v>
      </c>
      <c r="B2546" s="11" t="str">
        <f t="shared" si="120"/>
        <v>Общий расчет. Ци Мень. Анализ Дворца. Операторы. Звезда. Звезда. Сила дворца в сезоне (своевременность)</v>
      </c>
      <c r="C2546" s="11" t="str">
        <f>IFERROR(VLOOKUP(I2546,lvl_1[],2,FALSE),"Нет")</f>
        <v>Общий расчет</v>
      </c>
      <c r="D2546" s="11" t="str">
        <f>IFERROR(VLOOKUP(Rule!J2546,lvl_2[],2,FALSE),"Нет")</f>
        <v>Ци Мень</v>
      </c>
      <c r="E2546" s="11" t="str">
        <f>IFERROR(VLOOKUP(Rule!K2546,lvl_3[],2,FALSE),"Нет")</f>
        <v>Анализ Дворца</v>
      </c>
      <c r="F2546" s="11" t="str">
        <f>IFERROR(INDEX(lvl_4[],MATCH(L2546,lvl_4[ID],0),MATCH(TEXT(K2546,"##0"),lvl_4[#Headers],0)),"Нет")</f>
        <v>Операторы</v>
      </c>
      <c r="G2546" s="11" t="str">
        <f>IFERROR(INDEX(lvl_5[],MATCH(M2546,lvl_5[ID],0),MATCH(_xlfn.CONCAT(TEXT(K2546,"##0"),"_",TEXT(L2546,"##0")),lvl_5[#Headers],0)),"Нет")</f>
        <v>Звезда</v>
      </c>
      <c r="H2546" s="11" t="str">
        <f>IFERROR(INDEX(lvl_6[],MATCH(N2546,lvl_6[ID],0),MATCH(_xlfn.CONCAT(K2546,"_",L2546,"_",M2546),lvl_6[#Headers],0)),"Нет")</f>
        <v>Звезда. Сила дворца в сезоне (своевременность)</v>
      </c>
      <c r="I2546" s="12">
        <v>1</v>
      </c>
      <c r="J2546" s="12">
        <v>2</v>
      </c>
      <c r="K2546" s="12">
        <v>2</v>
      </c>
      <c r="L2546" s="12">
        <v>3</v>
      </c>
      <c r="M2546" s="12">
        <v>4</v>
      </c>
      <c r="N2546" s="12">
        <v>3</v>
      </c>
      <c r="O2546" s="12">
        <f>COUNTIF($P$2:P2546,P2546)</f>
        <v>57</v>
      </c>
      <c r="P2546" s="12" t="str">
        <f t="shared" si="118"/>
        <v>122030403</v>
      </c>
      <c r="Q2546" s="12" t="str">
        <f t="shared" si="119"/>
        <v>1220304030057</v>
      </c>
      <c r="R2546" s="20" t="s">
        <v>1455</v>
      </c>
      <c r="S2546" s="20" t="s">
        <v>2276</v>
      </c>
      <c r="AD2546" s="12" t="s">
        <v>867</v>
      </c>
      <c r="BD2546" s="12" t="s">
        <v>77</v>
      </c>
      <c r="BG2546" s="21">
        <v>0.75</v>
      </c>
      <c r="BH2546" s="12">
        <v>1</v>
      </c>
      <c r="BI2546" s="12">
        <v>1</v>
      </c>
      <c r="BJ2546" s="12">
        <v>1</v>
      </c>
    </row>
    <row r="2547" spans="1:62" ht="45" x14ac:dyDescent="0.25">
      <c r="A2547" s="12">
        <v>1</v>
      </c>
      <c r="B2547" s="11" t="str">
        <f t="shared" si="120"/>
        <v>Общий расчет. Ци Мень. Анализ Дворца. Операторы. Звезда. Звезда. Сила дворца в сезоне (своевременность)</v>
      </c>
      <c r="C2547" s="11" t="str">
        <f>IFERROR(VLOOKUP(I2547,lvl_1[],2,FALSE),"Нет")</f>
        <v>Общий расчет</v>
      </c>
      <c r="D2547" s="11" t="str">
        <f>IFERROR(VLOOKUP(Rule!J2547,lvl_2[],2,FALSE),"Нет")</f>
        <v>Ци Мень</v>
      </c>
      <c r="E2547" s="11" t="str">
        <f>IFERROR(VLOOKUP(Rule!K2547,lvl_3[],2,FALSE),"Нет")</f>
        <v>Анализ Дворца</v>
      </c>
      <c r="F2547" s="11" t="str">
        <f>IFERROR(INDEX(lvl_4[],MATCH(L2547,lvl_4[ID],0),MATCH(TEXT(K2547,"##0"),lvl_4[#Headers],0)),"Нет")</f>
        <v>Операторы</v>
      </c>
      <c r="G2547" s="11" t="str">
        <f>IFERROR(INDEX(lvl_5[],MATCH(M2547,lvl_5[ID],0),MATCH(_xlfn.CONCAT(TEXT(K2547,"##0"),"_",TEXT(L2547,"##0")),lvl_5[#Headers],0)),"Нет")</f>
        <v>Звезда</v>
      </c>
      <c r="H2547" s="11" t="str">
        <f>IFERROR(INDEX(lvl_6[],MATCH(N2547,lvl_6[ID],0),MATCH(_xlfn.CONCAT(K2547,"_",L2547,"_",M2547),lvl_6[#Headers],0)),"Нет")</f>
        <v>Звезда. Сила дворца в сезоне (своевременность)</v>
      </c>
      <c r="I2547" s="12">
        <v>1</v>
      </c>
      <c r="J2547" s="12">
        <v>2</v>
      </c>
      <c r="K2547" s="12">
        <v>2</v>
      </c>
      <c r="L2547" s="12">
        <v>3</v>
      </c>
      <c r="M2547" s="12">
        <v>4</v>
      </c>
      <c r="N2547" s="12">
        <v>3</v>
      </c>
      <c r="O2547" s="12">
        <f>COUNTIF($P$2:P2547,P2547)</f>
        <v>58</v>
      </c>
      <c r="P2547" s="12" t="str">
        <f t="shared" si="118"/>
        <v>122030403</v>
      </c>
      <c r="Q2547" s="12" t="str">
        <f t="shared" si="119"/>
        <v>1220304030058</v>
      </c>
      <c r="R2547" s="20" t="s">
        <v>1455</v>
      </c>
      <c r="S2547" s="20" t="s">
        <v>2223</v>
      </c>
      <c r="AD2547" s="12" t="s">
        <v>868</v>
      </c>
      <c r="BD2547" s="12" t="s">
        <v>77</v>
      </c>
      <c r="BG2547" s="21" t="s">
        <v>1109</v>
      </c>
      <c r="BH2547" s="12">
        <v>1</v>
      </c>
      <c r="BI2547" s="12">
        <v>1</v>
      </c>
      <c r="BJ2547" s="12">
        <v>1</v>
      </c>
    </row>
    <row r="2548" spans="1:62" ht="45" x14ac:dyDescent="0.25">
      <c r="A2548" s="12">
        <v>1</v>
      </c>
      <c r="B2548" s="11" t="str">
        <f t="shared" si="120"/>
        <v>Общий расчет. Ци Мень. Анализ Дворца. Операторы. Звезда. Звезда. Сила дворца в сезоне (своевременность)</v>
      </c>
      <c r="C2548" s="11" t="str">
        <f>IFERROR(VLOOKUP(I2548,lvl_1[],2,FALSE),"Нет")</f>
        <v>Общий расчет</v>
      </c>
      <c r="D2548" s="11" t="str">
        <f>IFERROR(VLOOKUP(Rule!J2548,lvl_2[],2,FALSE),"Нет")</f>
        <v>Ци Мень</v>
      </c>
      <c r="E2548" s="11" t="str">
        <f>IFERROR(VLOOKUP(Rule!K2548,lvl_3[],2,FALSE),"Нет")</f>
        <v>Анализ Дворца</v>
      </c>
      <c r="F2548" s="11" t="str">
        <f>IFERROR(INDEX(lvl_4[],MATCH(L2548,lvl_4[ID],0),MATCH(TEXT(K2548,"##0"),lvl_4[#Headers],0)),"Нет")</f>
        <v>Операторы</v>
      </c>
      <c r="G2548" s="11" t="str">
        <f>IFERROR(INDEX(lvl_5[],MATCH(M2548,lvl_5[ID],0),MATCH(_xlfn.CONCAT(TEXT(K2548,"##0"),"_",TEXT(L2548,"##0")),lvl_5[#Headers],0)),"Нет")</f>
        <v>Звезда</v>
      </c>
      <c r="H2548" s="11" t="str">
        <f>IFERROR(INDEX(lvl_6[],MATCH(N2548,lvl_6[ID],0),MATCH(_xlfn.CONCAT(K2548,"_",L2548,"_",M2548),lvl_6[#Headers],0)),"Нет")</f>
        <v>Звезда. Сила дворца в сезоне (своевременность)</v>
      </c>
      <c r="I2548" s="12">
        <v>1</v>
      </c>
      <c r="J2548" s="12">
        <v>2</v>
      </c>
      <c r="K2548" s="12">
        <v>2</v>
      </c>
      <c r="L2548" s="12">
        <v>3</v>
      </c>
      <c r="M2548" s="12">
        <v>4</v>
      </c>
      <c r="N2548" s="12">
        <v>3</v>
      </c>
      <c r="O2548" s="12">
        <f>COUNTIF($P$2:P2548,P2548)</f>
        <v>59</v>
      </c>
      <c r="P2548" s="12" t="str">
        <f t="shared" si="118"/>
        <v>122030403</v>
      </c>
      <c r="Q2548" s="12" t="str">
        <f t="shared" si="119"/>
        <v>1220304030059</v>
      </c>
      <c r="R2548" s="20" t="s">
        <v>1455</v>
      </c>
      <c r="S2548" s="20" t="s">
        <v>2223</v>
      </c>
      <c r="AD2548" s="12" t="s">
        <v>869</v>
      </c>
      <c r="BD2548" s="12" t="s">
        <v>77</v>
      </c>
      <c r="BG2548" s="21" t="s">
        <v>1109</v>
      </c>
      <c r="BH2548" s="12">
        <v>1</v>
      </c>
      <c r="BI2548" s="12">
        <v>1</v>
      </c>
      <c r="BJ2548" s="12">
        <v>1</v>
      </c>
    </row>
    <row r="2549" spans="1:62" ht="45" x14ac:dyDescent="0.25">
      <c r="A2549" s="12">
        <v>1</v>
      </c>
      <c r="B2549" s="11" t="str">
        <f t="shared" si="120"/>
        <v>Общий расчет. Ци Мень. Анализ Дворца. Операторы. Звезда. Звезда. Сила дворца в сезоне (своевременность)</v>
      </c>
      <c r="C2549" s="11" t="str">
        <f>IFERROR(VLOOKUP(I2549,lvl_1[],2,FALSE),"Нет")</f>
        <v>Общий расчет</v>
      </c>
      <c r="D2549" s="11" t="str">
        <f>IFERROR(VLOOKUP(Rule!J2549,lvl_2[],2,FALSE),"Нет")</f>
        <v>Ци Мень</v>
      </c>
      <c r="E2549" s="11" t="str">
        <f>IFERROR(VLOOKUP(Rule!K2549,lvl_3[],2,FALSE),"Нет")</f>
        <v>Анализ Дворца</v>
      </c>
      <c r="F2549" s="11" t="str">
        <f>IFERROR(INDEX(lvl_4[],MATCH(L2549,lvl_4[ID],0),MATCH(TEXT(K2549,"##0"),lvl_4[#Headers],0)),"Нет")</f>
        <v>Операторы</v>
      </c>
      <c r="G2549" s="11" t="str">
        <f>IFERROR(INDEX(lvl_5[],MATCH(M2549,lvl_5[ID],0),MATCH(_xlfn.CONCAT(TEXT(K2549,"##0"),"_",TEXT(L2549,"##0")),lvl_5[#Headers],0)),"Нет")</f>
        <v>Звезда</v>
      </c>
      <c r="H2549" s="11" t="str">
        <f>IFERROR(INDEX(lvl_6[],MATCH(N2549,lvl_6[ID],0),MATCH(_xlfn.CONCAT(K2549,"_",L2549,"_",M2549),lvl_6[#Headers],0)),"Нет")</f>
        <v>Звезда. Сила дворца в сезоне (своевременность)</v>
      </c>
      <c r="I2549" s="12">
        <v>1</v>
      </c>
      <c r="J2549" s="12">
        <v>2</v>
      </c>
      <c r="K2549" s="12">
        <v>2</v>
      </c>
      <c r="L2549" s="12">
        <v>3</v>
      </c>
      <c r="M2549" s="12">
        <v>4</v>
      </c>
      <c r="N2549" s="12">
        <v>3</v>
      </c>
      <c r="O2549" s="12">
        <f>COUNTIF($P$2:P2549,P2549)</f>
        <v>60</v>
      </c>
      <c r="P2549" s="12" t="str">
        <f t="shared" si="118"/>
        <v>122030403</v>
      </c>
      <c r="Q2549" s="12" t="str">
        <f t="shared" si="119"/>
        <v>1220304030060</v>
      </c>
      <c r="R2549" s="20" t="s">
        <v>1455</v>
      </c>
      <c r="S2549" s="20" t="s">
        <v>2276</v>
      </c>
      <c r="AD2549" s="12" t="s">
        <v>870</v>
      </c>
      <c r="BD2549" s="12" t="s">
        <v>77</v>
      </c>
      <c r="BG2549" s="21">
        <v>0.75</v>
      </c>
      <c r="BH2549" s="12">
        <v>1</v>
      </c>
      <c r="BI2549" s="12">
        <v>1</v>
      </c>
      <c r="BJ2549" s="12">
        <v>1</v>
      </c>
    </row>
    <row r="2550" spans="1:62" ht="45" x14ac:dyDescent="0.25">
      <c r="A2550" s="12">
        <v>1</v>
      </c>
      <c r="B2550" s="11" t="str">
        <f t="shared" si="120"/>
        <v>Общий расчет. Ци Мень. Анализ Дворца. Операторы. Звезда. Звезда. Сила дворца в сезоне (своевременность)</v>
      </c>
      <c r="C2550" s="11" t="str">
        <f>IFERROR(VLOOKUP(I2550,lvl_1[],2,FALSE),"Нет")</f>
        <v>Общий расчет</v>
      </c>
      <c r="D2550" s="11" t="str">
        <f>IFERROR(VLOOKUP(Rule!J2550,lvl_2[],2,FALSE),"Нет")</f>
        <v>Ци Мень</v>
      </c>
      <c r="E2550" s="11" t="str">
        <f>IFERROR(VLOOKUP(Rule!K2550,lvl_3[],2,FALSE),"Нет")</f>
        <v>Анализ Дворца</v>
      </c>
      <c r="F2550" s="11" t="str">
        <f>IFERROR(INDEX(lvl_4[],MATCH(L2550,lvl_4[ID],0),MATCH(TEXT(K2550,"##0"),lvl_4[#Headers],0)),"Нет")</f>
        <v>Операторы</v>
      </c>
      <c r="G2550" s="11" t="str">
        <f>IFERROR(INDEX(lvl_5[],MATCH(M2550,lvl_5[ID],0),MATCH(_xlfn.CONCAT(TEXT(K2550,"##0"),"_",TEXT(L2550,"##0")),lvl_5[#Headers],0)),"Нет")</f>
        <v>Звезда</v>
      </c>
      <c r="H2550" s="11" t="str">
        <f>IFERROR(INDEX(lvl_6[],MATCH(N2550,lvl_6[ID],0),MATCH(_xlfn.CONCAT(K2550,"_",L2550,"_",M2550),lvl_6[#Headers],0)),"Нет")</f>
        <v>Звезда. Сила дворца в сезоне (своевременность)</v>
      </c>
      <c r="I2550" s="12">
        <v>1</v>
      </c>
      <c r="J2550" s="12">
        <v>2</v>
      </c>
      <c r="K2550" s="12">
        <v>2</v>
      </c>
      <c r="L2550" s="12">
        <v>3</v>
      </c>
      <c r="M2550" s="12">
        <v>4</v>
      </c>
      <c r="N2550" s="12">
        <v>3</v>
      </c>
      <c r="O2550" s="12">
        <f>COUNTIF($P$2:P2550,P2550)</f>
        <v>61</v>
      </c>
      <c r="P2550" s="12" t="str">
        <f t="shared" ref="P2550:P2613" si="121">_xlfn.CONCAT(I2550,
J2550,
K2550,
IF(LEN(L2550)=1,_xlfn.CONCAT(0,L2550),L2550),
IF(LEN(M2550)=1,_xlfn.CONCAT(0,M2550),M2550),
IF(LEN(N2550)=1,_xlfn.CONCAT(0,N2550),N2550))</f>
        <v>122030403</v>
      </c>
      <c r="Q2550" s="12" t="str">
        <f t="shared" ref="Q2550:Q2613" si="122">_xlfn.CONCAT(I2550,
J2550,
K2550,
IF(LEN(L2550)=1,_xlfn.CONCAT(0,L2550),L2550),
IF(LEN(M2550)=1,_xlfn.CONCAT(0,M2550),M2550),
IF(LEN(N2550)=1,_xlfn.CONCAT(0,N2550),N2550),
IF(LEN(O2550)=1,_xlfn.CONCAT("000",O2550),IF(LEN(O2550)=2,_xlfn.CONCAT("00",O2550),IF(LEN(O2550)=3,_xlfn.CONCAT(0,O2550),O2550))))</f>
        <v>1220304030061</v>
      </c>
      <c r="R2550" s="20" t="s">
        <v>1455</v>
      </c>
      <c r="S2550" s="20" t="s">
        <v>2223</v>
      </c>
      <c r="AD2550" s="12" t="s">
        <v>859</v>
      </c>
      <c r="BD2550" s="12" t="s">
        <v>80</v>
      </c>
      <c r="BG2550" s="21" t="s">
        <v>1109</v>
      </c>
      <c r="BH2550" s="12">
        <v>1</v>
      </c>
      <c r="BI2550" s="12">
        <v>1</v>
      </c>
      <c r="BJ2550" s="12">
        <v>1</v>
      </c>
    </row>
    <row r="2551" spans="1:62" ht="45" x14ac:dyDescent="0.25">
      <c r="A2551" s="12">
        <v>1</v>
      </c>
      <c r="B2551" s="11" t="str">
        <f t="shared" ref="B2551:B2614" si="123">_xlfn.CONCAT(C2551,". ", D2551,". ", E2551,". ", F2551,". ", G2551,". ", H2551)</f>
        <v>Общий расчет. Ци Мень. Анализ Дворца. Операторы. Звезда. Звезда. Сила дворца в сезоне (своевременность)</v>
      </c>
      <c r="C2551" s="11" t="str">
        <f>IFERROR(VLOOKUP(I2551,lvl_1[],2,FALSE),"Нет")</f>
        <v>Общий расчет</v>
      </c>
      <c r="D2551" s="11" t="str">
        <f>IFERROR(VLOOKUP(Rule!J2551,lvl_2[],2,FALSE),"Нет")</f>
        <v>Ци Мень</v>
      </c>
      <c r="E2551" s="11" t="str">
        <f>IFERROR(VLOOKUP(Rule!K2551,lvl_3[],2,FALSE),"Нет")</f>
        <v>Анализ Дворца</v>
      </c>
      <c r="F2551" s="11" t="str">
        <f>IFERROR(INDEX(lvl_4[],MATCH(L2551,lvl_4[ID],0),MATCH(TEXT(K2551,"##0"),lvl_4[#Headers],0)),"Нет")</f>
        <v>Операторы</v>
      </c>
      <c r="G2551" s="11" t="str">
        <f>IFERROR(INDEX(lvl_5[],MATCH(M2551,lvl_5[ID],0),MATCH(_xlfn.CONCAT(TEXT(K2551,"##0"),"_",TEXT(L2551,"##0")),lvl_5[#Headers],0)),"Нет")</f>
        <v>Звезда</v>
      </c>
      <c r="H2551" s="11" t="str">
        <f>IFERROR(INDEX(lvl_6[],MATCH(N2551,lvl_6[ID],0),MATCH(_xlfn.CONCAT(K2551,"_",L2551,"_",M2551),lvl_6[#Headers],0)),"Нет")</f>
        <v>Звезда. Сила дворца в сезоне (своевременность)</v>
      </c>
      <c r="I2551" s="12">
        <v>1</v>
      </c>
      <c r="J2551" s="12">
        <v>2</v>
      </c>
      <c r="K2551" s="12">
        <v>2</v>
      </c>
      <c r="L2551" s="12">
        <v>3</v>
      </c>
      <c r="M2551" s="12">
        <v>4</v>
      </c>
      <c r="N2551" s="12">
        <v>3</v>
      </c>
      <c r="O2551" s="12">
        <f>COUNTIF($P$2:P2551,P2551)</f>
        <v>62</v>
      </c>
      <c r="P2551" s="12" t="str">
        <f t="shared" si="121"/>
        <v>122030403</v>
      </c>
      <c r="Q2551" s="12" t="str">
        <f t="shared" si="122"/>
        <v>1220304030062</v>
      </c>
      <c r="R2551" s="20" t="s">
        <v>1455</v>
      </c>
      <c r="S2551" s="20" t="s">
        <v>2223</v>
      </c>
      <c r="AD2551" s="12" t="s">
        <v>860</v>
      </c>
      <c r="BD2551" s="12" t="s">
        <v>80</v>
      </c>
      <c r="BG2551" s="21" t="s">
        <v>1109</v>
      </c>
      <c r="BH2551" s="12">
        <v>1</v>
      </c>
      <c r="BI2551" s="12">
        <v>1</v>
      </c>
      <c r="BJ2551" s="12">
        <v>1</v>
      </c>
    </row>
    <row r="2552" spans="1:62" ht="45" x14ac:dyDescent="0.25">
      <c r="A2552" s="12">
        <v>1</v>
      </c>
      <c r="B2552" s="11" t="str">
        <f t="shared" si="123"/>
        <v>Общий расчет. Ци Мень. Анализ Дворца. Операторы. Звезда. Звезда. Сила дворца в сезоне (своевременность)</v>
      </c>
      <c r="C2552" s="11" t="str">
        <f>IFERROR(VLOOKUP(I2552,lvl_1[],2,FALSE),"Нет")</f>
        <v>Общий расчет</v>
      </c>
      <c r="D2552" s="11" t="str">
        <f>IFERROR(VLOOKUP(Rule!J2552,lvl_2[],2,FALSE),"Нет")</f>
        <v>Ци Мень</v>
      </c>
      <c r="E2552" s="11" t="str">
        <f>IFERROR(VLOOKUP(Rule!K2552,lvl_3[],2,FALSE),"Нет")</f>
        <v>Анализ Дворца</v>
      </c>
      <c r="F2552" s="11" t="str">
        <f>IFERROR(INDEX(lvl_4[],MATCH(L2552,lvl_4[ID],0),MATCH(TEXT(K2552,"##0"),lvl_4[#Headers],0)),"Нет")</f>
        <v>Операторы</v>
      </c>
      <c r="G2552" s="11" t="str">
        <f>IFERROR(INDEX(lvl_5[],MATCH(M2552,lvl_5[ID],0),MATCH(_xlfn.CONCAT(TEXT(K2552,"##0"),"_",TEXT(L2552,"##0")),lvl_5[#Headers],0)),"Нет")</f>
        <v>Звезда</v>
      </c>
      <c r="H2552" s="11" t="str">
        <f>IFERROR(INDEX(lvl_6[],MATCH(N2552,lvl_6[ID],0),MATCH(_xlfn.CONCAT(K2552,"_",L2552,"_",M2552),lvl_6[#Headers],0)),"Нет")</f>
        <v>Звезда. Сила дворца в сезоне (своевременность)</v>
      </c>
      <c r="I2552" s="12">
        <v>1</v>
      </c>
      <c r="J2552" s="12">
        <v>2</v>
      </c>
      <c r="K2552" s="12">
        <v>2</v>
      </c>
      <c r="L2552" s="12">
        <v>3</v>
      </c>
      <c r="M2552" s="12">
        <v>4</v>
      </c>
      <c r="N2552" s="12">
        <v>3</v>
      </c>
      <c r="O2552" s="12">
        <f>COUNTIF($P$2:P2552,P2552)</f>
        <v>63</v>
      </c>
      <c r="P2552" s="12" t="str">
        <f t="shared" si="121"/>
        <v>122030403</v>
      </c>
      <c r="Q2552" s="12" t="str">
        <f t="shared" si="122"/>
        <v>1220304030063</v>
      </c>
      <c r="R2552" s="20" t="s">
        <v>1455</v>
      </c>
      <c r="S2552" s="20" t="s">
        <v>2275</v>
      </c>
      <c r="AD2552" s="12" t="s">
        <v>861</v>
      </c>
      <c r="BD2552" s="12" t="s">
        <v>80</v>
      </c>
      <c r="BG2552" s="21">
        <v>0.5</v>
      </c>
      <c r="BH2552" s="12">
        <v>1</v>
      </c>
      <c r="BI2552" s="12">
        <v>1</v>
      </c>
      <c r="BJ2552" s="12">
        <v>1</v>
      </c>
    </row>
    <row r="2553" spans="1:62" ht="45" x14ac:dyDescent="0.25">
      <c r="A2553" s="12">
        <v>1</v>
      </c>
      <c r="B2553" s="11" t="str">
        <f t="shared" si="123"/>
        <v>Общий расчет. Ци Мень. Анализ Дворца. Операторы. Звезда. Звезда. Сила дворца в сезоне (своевременность)</v>
      </c>
      <c r="C2553" s="11" t="str">
        <f>IFERROR(VLOOKUP(I2553,lvl_1[],2,FALSE),"Нет")</f>
        <v>Общий расчет</v>
      </c>
      <c r="D2553" s="11" t="str">
        <f>IFERROR(VLOOKUP(Rule!J2553,lvl_2[],2,FALSE),"Нет")</f>
        <v>Ци Мень</v>
      </c>
      <c r="E2553" s="11" t="str">
        <f>IFERROR(VLOOKUP(Rule!K2553,lvl_3[],2,FALSE),"Нет")</f>
        <v>Анализ Дворца</v>
      </c>
      <c r="F2553" s="11" t="str">
        <f>IFERROR(INDEX(lvl_4[],MATCH(L2553,lvl_4[ID],0),MATCH(TEXT(K2553,"##0"),lvl_4[#Headers],0)),"Нет")</f>
        <v>Операторы</v>
      </c>
      <c r="G2553" s="11" t="str">
        <f>IFERROR(INDEX(lvl_5[],MATCH(M2553,lvl_5[ID],0),MATCH(_xlfn.CONCAT(TEXT(K2553,"##0"),"_",TEXT(L2553,"##0")),lvl_5[#Headers],0)),"Нет")</f>
        <v>Звезда</v>
      </c>
      <c r="H2553" s="11" t="str">
        <f>IFERROR(INDEX(lvl_6[],MATCH(N2553,lvl_6[ID],0),MATCH(_xlfn.CONCAT(K2553,"_",L2553,"_",M2553),lvl_6[#Headers],0)),"Нет")</f>
        <v>Звезда. Сила дворца в сезоне (своевременность)</v>
      </c>
      <c r="I2553" s="12">
        <v>1</v>
      </c>
      <c r="J2553" s="12">
        <v>2</v>
      </c>
      <c r="K2553" s="12">
        <v>2</v>
      </c>
      <c r="L2553" s="12">
        <v>3</v>
      </c>
      <c r="M2553" s="12">
        <v>4</v>
      </c>
      <c r="N2553" s="12">
        <v>3</v>
      </c>
      <c r="O2553" s="12">
        <f>COUNTIF($P$2:P2553,P2553)</f>
        <v>64</v>
      </c>
      <c r="P2553" s="12" t="str">
        <f t="shared" si="121"/>
        <v>122030403</v>
      </c>
      <c r="Q2553" s="12" t="str">
        <f t="shared" si="122"/>
        <v>1220304030064</v>
      </c>
      <c r="R2553" s="20" t="s">
        <v>1455</v>
      </c>
      <c r="S2553" s="20" t="s">
        <v>935</v>
      </c>
      <c r="AD2553" s="12" t="s">
        <v>862</v>
      </c>
      <c r="BD2553" s="12" t="s">
        <v>80</v>
      </c>
      <c r="BG2553" s="21" t="s">
        <v>1109</v>
      </c>
      <c r="BH2553" s="12">
        <v>1</v>
      </c>
      <c r="BI2553" s="12">
        <v>1</v>
      </c>
      <c r="BJ2553" s="12">
        <v>1</v>
      </c>
    </row>
    <row r="2554" spans="1:62" ht="45" x14ac:dyDescent="0.25">
      <c r="A2554" s="12">
        <v>1</v>
      </c>
      <c r="B2554" s="11" t="str">
        <f t="shared" si="123"/>
        <v>Общий расчет. Ци Мень. Анализ Дворца. Операторы. Звезда. Звезда. Сила дворца в сезоне (своевременность)</v>
      </c>
      <c r="C2554" s="11" t="str">
        <f>IFERROR(VLOOKUP(I2554,lvl_1[],2,FALSE),"Нет")</f>
        <v>Общий расчет</v>
      </c>
      <c r="D2554" s="11" t="str">
        <f>IFERROR(VLOOKUP(Rule!J2554,lvl_2[],2,FALSE),"Нет")</f>
        <v>Ци Мень</v>
      </c>
      <c r="E2554" s="11" t="str">
        <f>IFERROR(VLOOKUP(Rule!K2554,lvl_3[],2,FALSE),"Нет")</f>
        <v>Анализ Дворца</v>
      </c>
      <c r="F2554" s="11" t="str">
        <f>IFERROR(INDEX(lvl_4[],MATCH(L2554,lvl_4[ID],0),MATCH(TEXT(K2554,"##0"),lvl_4[#Headers],0)),"Нет")</f>
        <v>Операторы</v>
      </c>
      <c r="G2554" s="11" t="str">
        <f>IFERROR(INDEX(lvl_5[],MATCH(M2554,lvl_5[ID],0),MATCH(_xlfn.CONCAT(TEXT(K2554,"##0"),"_",TEXT(L2554,"##0")),lvl_5[#Headers],0)),"Нет")</f>
        <v>Звезда</v>
      </c>
      <c r="H2554" s="11" t="str">
        <f>IFERROR(INDEX(lvl_6[],MATCH(N2554,lvl_6[ID],0),MATCH(_xlfn.CONCAT(K2554,"_",L2554,"_",M2554),lvl_6[#Headers],0)),"Нет")</f>
        <v>Звезда. Сила дворца в сезоне (своевременность)</v>
      </c>
      <c r="I2554" s="12">
        <v>1</v>
      </c>
      <c r="J2554" s="12">
        <v>2</v>
      </c>
      <c r="K2554" s="12">
        <v>2</v>
      </c>
      <c r="L2554" s="12">
        <v>3</v>
      </c>
      <c r="M2554" s="12">
        <v>4</v>
      </c>
      <c r="N2554" s="12">
        <v>3</v>
      </c>
      <c r="O2554" s="12">
        <f>COUNTIF($P$2:P2554,P2554)</f>
        <v>65</v>
      </c>
      <c r="P2554" s="12" t="str">
        <f t="shared" si="121"/>
        <v>122030403</v>
      </c>
      <c r="Q2554" s="12" t="str">
        <f t="shared" si="122"/>
        <v>1220304030065</v>
      </c>
      <c r="R2554" s="20" t="s">
        <v>1455</v>
      </c>
      <c r="S2554" s="20" t="s">
        <v>935</v>
      </c>
      <c r="AD2554" s="12" t="s">
        <v>863</v>
      </c>
      <c r="BD2554" s="12" t="s">
        <v>80</v>
      </c>
      <c r="BG2554" s="21" t="s">
        <v>1109</v>
      </c>
      <c r="BH2554" s="12">
        <v>1</v>
      </c>
      <c r="BI2554" s="12">
        <v>1</v>
      </c>
      <c r="BJ2554" s="12">
        <v>1</v>
      </c>
    </row>
    <row r="2555" spans="1:62" ht="45" x14ac:dyDescent="0.25">
      <c r="A2555" s="12">
        <v>1</v>
      </c>
      <c r="B2555" s="11" t="str">
        <f t="shared" si="123"/>
        <v>Общий расчет. Ци Мень. Анализ Дворца. Операторы. Звезда. Звезда. Сила дворца в сезоне (своевременность)</v>
      </c>
      <c r="C2555" s="11" t="str">
        <f>IFERROR(VLOOKUP(I2555,lvl_1[],2,FALSE),"Нет")</f>
        <v>Общий расчет</v>
      </c>
      <c r="D2555" s="11" t="str">
        <f>IFERROR(VLOOKUP(Rule!J2555,lvl_2[],2,FALSE),"Нет")</f>
        <v>Ци Мень</v>
      </c>
      <c r="E2555" s="11" t="str">
        <f>IFERROR(VLOOKUP(Rule!K2555,lvl_3[],2,FALSE),"Нет")</f>
        <v>Анализ Дворца</v>
      </c>
      <c r="F2555" s="11" t="str">
        <f>IFERROR(INDEX(lvl_4[],MATCH(L2555,lvl_4[ID],0),MATCH(TEXT(K2555,"##0"),lvl_4[#Headers],0)),"Нет")</f>
        <v>Операторы</v>
      </c>
      <c r="G2555" s="11" t="str">
        <f>IFERROR(INDEX(lvl_5[],MATCH(M2555,lvl_5[ID],0),MATCH(_xlfn.CONCAT(TEXT(K2555,"##0"),"_",TEXT(L2555,"##0")),lvl_5[#Headers],0)),"Нет")</f>
        <v>Звезда</v>
      </c>
      <c r="H2555" s="11" t="str">
        <f>IFERROR(INDEX(lvl_6[],MATCH(N2555,lvl_6[ID],0),MATCH(_xlfn.CONCAT(K2555,"_",L2555,"_",M2555),lvl_6[#Headers],0)),"Нет")</f>
        <v>Звезда. Сила дворца в сезоне (своевременность)</v>
      </c>
      <c r="I2555" s="12">
        <v>1</v>
      </c>
      <c r="J2555" s="12">
        <v>2</v>
      </c>
      <c r="K2555" s="12">
        <v>2</v>
      </c>
      <c r="L2555" s="12">
        <v>3</v>
      </c>
      <c r="M2555" s="12">
        <v>4</v>
      </c>
      <c r="N2555" s="12">
        <v>3</v>
      </c>
      <c r="O2555" s="12">
        <f>COUNTIF($P$2:P2555,P2555)</f>
        <v>66</v>
      </c>
      <c r="P2555" s="12" t="str">
        <f t="shared" si="121"/>
        <v>122030403</v>
      </c>
      <c r="Q2555" s="12" t="str">
        <f t="shared" si="122"/>
        <v>1220304030066</v>
      </c>
      <c r="R2555" s="20" t="s">
        <v>1455</v>
      </c>
      <c r="S2555" s="20" t="s">
        <v>2275</v>
      </c>
      <c r="AD2555" s="12" t="s">
        <v>864</v>
      </c>
      <c r="BD2555" s="12" t="s">
        <v>80</v>
      </c>
      <c r="BG2555" s="21">
        <v>0.5</v>
      </c>
      <c r="BH2555" s="12">
        <v>1</v>
      </c>
      <c r="BI2555" s="12">
        <v>1</v>
      </c>
      <c r="BJ2555" s="12">
        <v>1</v>
      </c>
    </row>
    <row r="2556" spans="1:62" ht="45" x14ac:dyDescent="0.25">
      <c r="A2556" s="12">
        <v>1</v>
      </c>
      <c r="B2556" s="11" t="str">
        <f t="shared" si="123"/>
        <v>Общий расчет. Ци Мень. Анализ Дворца. Операторы. Звезда. Звезда. Сила дворца в сезоне (своевременность)</v>
      </c>
      <c r="C2556" s="11" t="str">
        <f>IFERROR(VLOOKUP(I2556,lvl_1[],2,FALSE),"Нет")</f>
        <v>Общий расчет</v>
      </c>
      <c r="D2556" s="11" t="str">
        <f>IFERROR(VLOOKUP(Rule!J2556,lvl_2[],2,FALSE),"Нет")</f>
        <v>Ци Мень</v>
      </c>
      <c r="E2556" s="11" t="str">
        <f>IFERROR(VLOOKUP(Rule!K2556,lvl_3[],2,FALSE),"Нет")</f>
        <v>Анализ Дворца</v>
      </c>
      <c r="F2556" s="11" t="str">
        <f>IFERROR(INDEX(lvl_4[],MATCH(L2556,lvl_4[ID],0),MATCH(TEXT(K2556,"##0"),lvl_4[#Headers],0)),"Нет")</f>
        <v>Операторы</v>
      </c>
      <c r="G2556" s="11" t="str">
        <f>IFERROR(INDEX(lvl_5[],MATCH(M2556,lvl_5[ID],0),MATCH(_xlfn.CONCAT(TEXT(K2556,"##0"),"_",TEXT(L2556,"##0")),lvl_5[#Headers],0)),"Нет")</f>
        <v>Звезда</v>
      </c>
      <c r="H2556" s="11" t="str">
        <f>IFERROR(INDEX(lvl_6[],MATCH(N2556,lvl_6[ID],0),MATCH(_xlfn.CONCAT(K2556,"_",L2556,"_",M2556),lvl_6[#Headers],0)),"Нет")</f>
        <v>Звезда. Сила дворца в сезоне (своевременность)</v>
      </c>
      <c r="I2556" s="12">
        <v>1</v>
      </c>
      <c r="J2556" s="12">
        <v>2</v>
      </c>
      <c r="K2556" s="12">
        <v>2</v>
      </c>
      <c r="L2556" s="12">
        <v>3</v>
      </c>
      <c r="M2556" s="12">
        <v>4</v>
      </c>
      <c r="N2556" s="12">
        <v>3</v>
      </c>
      <c r="O2556" s="12">
        <f>COUNTIF($P$2:P2556,P2556)</f>
        <v>67</v>
      </c>
      <c r="P2556" s="12" t="str">
        <f t="shared" si="121"/>
        <v>122030403</v>
      </c>
      <c r="Q2556" s="12" t="str">
        <f t="shared" si="122"/>
        <v>1220304030067</v>
      </c>
      <c r="R2556" s="20" t="s">
        <v>1455</v>
      </c>
      <c r="S2556" s="20" t="s">
        <v>2276</v>
      </c>
      <c r="AD2556" s="12" t="s">
        <v>865</v>
      </c>
      <c r="BD2556" s="12" t="s">
        <v>80</v>
      </c>
      <c r="BG2556" s="21">
        <v>0.5</v>
      </c>
      <c r="BH2556" s="12">
        <v>1</v>
      </c>
      <c r="BI2556" s="12">
        <v>1</v>
      </c>
      <c r="BJ2556" s="12">
        <v>1</v>
      </c>
    </row>
    <row r="2557" spans="1:62" ht="45" x14ac:dyDescent="0.25">
      <c r="A2557" s="12">
        <v>1</v>
      </c>
      <c r="B2557" s="11" t="str">
        <f t="shared" si="123"/>
        <v>Общий расчет. Ци Мень. Анализ Дворца. Операторы. Звезда. Звезда. Сила дворца в сезоне (своевременность)</v>
      </c>
      <c r="C2557" s="11" t="str">
        <f>IFERROR(VLOOKUP(I2557,lvl_1[],2,FALSE),"Нет")</f>
        <v>Общий расчет</v>
      </c>
      <c r="D2557" s="11" t="str">
        <f>IFERROR(VLOOKUP(Rule!J2557,lvl_2[],2,FALSE),"Нет")</f>
        <v>Ци Мень</v>
      </c>
      <c r="E2557" s="11" t="str">
        <f>IFERROR(VLOOKUP(Rule!K2557,lvl_3[],2,FALSE),"Нет")</f>
        <v>Анализ Дворца</v>
      </c>
      <c r="F2557" s="11" t="str">
        <f>IFERROR(INDEX(lvl_4[],MATCH(L2557,lvl_4[ID],0),MATCH(TEXT(K2557,"##0"),lvl_4[#Headers],0)),"Нет")</f>
        <v>Операторы</v>
      </c>
      <c r="G2557" s="11" t="str">
        <f>IFERROR(INDEX(lvl_5[],MATCH(M2557,lvl_5[ID],0),MATCH(_xlfn.CONCAT(TEXT(K2557,"##0"),"_",TEXT(L2557,"##0")),lvl_5[#Headers],0)),"Нет")</f>
        <v>Звезда</v>
      </c>
      <c r="H2557" s="11" t="str">
        <f>IFERROR(INDEX(lvl_6[],MATCH(N2557,lvl_6[ID],0),MATCH(_xlfn.CONCAT(K2557,"_",L2557,"_",M2557),lvl_6[#Headers],0)),"Нет")</f>
        <v>Звезда. Сила дворца в сезоне (своевременность)</v>
      </c>
      <c r="I2557" s="12">
        <v>1</v>
      </c>
      <c r="J2557" s="12">
        <v>2</v>
      </c>
      <c r="K2557" s="12">
        <v>2</v>
      </c>
      <c r="L2557" s="12">
        <v>3</v>
      </c>
      <c r="M2557" s="12">
        <v>4</v>
      </c>
      <c r="N2557" s="12">
        <v>3</v>
      </c>
      <c r="O2557" s="12">
        <f>COUNTIF($P$2:P2557,P2557)</f>
        <v>68</v>
      </c>
      <c r="P2557" s="12" t="str">
        <f t="shared" si="121"/>
        <v>122030403</v>
      </c>
      <c r="Q2557" s="12" t="str">
        <f t="shared" si="122"/>
        <v>1220304030068</v>
      </c>
      <c r="R2557" s="20" t="s">
        <v>1455</v>
      </c>
      <c r="S2557" s="20" t="s">
        <v>2276</v>
      </c>
      <c r="AD2557" s="12" t="s">
        <v>866</v>
      </c>
      <c r="BD2557" s="12" t="s">
        <v>80</v>
      </c>
      <c r="BG2557" s="21">
        <v>0.5</v>
      </c>
      <c r="BH2557" s="12">
        <v>1</v>
      </c>
      <c r="BI2557" s="12">
        <v>1</v>
      </c>
      <c r="BJ2557" s="12">
        <v>1</v>
      </c>
    </row>
    <row r="2558" spans="1:62" ht="45" x14ac:dyDescent="0.25">
      <c r="A2558" s="12">
        <v>1</v>
      </c>
      <c r="B2558" s="11" t="str">
        <f t="shared" si="123"/>
        <v>Общий расчет. Ци Мень. Анализ Дворца. Операторы. Звезда. Звезда. Сила дворца в сезоне (своевременность)</v>
      </c>
      <c r="C2558" s="11" t="str">
        <f>IFERROR(VLOOKUP(I2558,lvl_1[],2,FALSE),"Нет")</f>
        <v>Общий расчет</v>
      </c>
      <c r="D2558" s="11" t="str">
        <f>IFERROR(VLOOKUP(Rule!J2558,lvl_2[],2,FALSE),"Нет")</f>
        <v>Ци Мень</v>
      </c>
      <c r="E2558" s="11" t="str">
        <f>IFERROR(VLOOKUP(Rule!K2558,lvl_3[],2,FALSE),"Нет")</f>
        <v>Анализ Дворца</v>
      </c>
      <c r="F2558" s="11" t="str">
        <f>IFERROR(INDEX(lvl_4[],MATCH(L2558,lvl_4[ID],0),MATCH(TEXT(K2558,"##0"),lvl_4[#Headers],0)),"Нет")</f>
        <v>Операторы</v>
      </c>
      <c r="G2558" s="11" t="str">
        <f>IFERROR(INDEX(lvl_5[],MATCH(M2558,lvl_5[ID],0),MATCH(_xlfn.CONCAT(TEXT(K2558,"##0"),"_",TEXT(L2558,"##0")),lvl_5[#Headers],0)),"Нет")</f>
        <v>Звезда</v>
      </c>
      <c r="H2558" s="11" t="str">
        <f>IFERROR(INDEX(lvl_6[],MATCH(N2558,lvl_6[ID],0),MATCH(_xlfn.CONCAT(K2558,"_",L2558,"_",M2558),lvl_6[#Headers],0)),"Нет")</f>
        <v>Звезда. Сила дворца в сезоне (своевременность)</v>
      </c>
      <c r="I2558" s="12">
        <v>1</v>
      </c>
      <c r="J2558" s="12">
        <v>2</v>
      </c>
      <c r="K2558" s="12">
        <v>2</v>
      </c>
      <c r="L2558" s="12">
        <v>3</v>
      </c>
      <c r="M2558" s="12">
        <v>4</v>
      </c>
      <c r="N2558" s="12">
        <v>3</v>
      </c>
      <c r="O2558" s="12">
        <f>COUNTIF($P$2:P2558,P2558)</f>
        <v>69</v>
      </c>
      <c r="P2558" s="12" t="str">
        <f t="shared" si="121"/>
        <v>122030403</v>
      </c>
      <c r="Q2558" s="12" t="str">
        <f t="shared" si="122"/>
        <v>1220304030069</v>
      </c>
      <c r="R2558" s="20" t="s">
        <v>1455</v>
      </c>
      <c r="S2558" s="20" t="s">
        <v>2275</v>
      </c>
      <c r="AD2558" s="12" t="s">
        <v>867</v>
      </c>
      <c r="BD2558" s="12" t="s">
        <v>80</v>
      </c>
      <c r="BG2558" s="21">
        <v>0.5</v>
      </c>
      <c r="BH2558" s="12">
        <v>1</v>
      </c>
      <c r="BI2558" s="12">
        <v>1</v>
      </c>
      <c r="BJ2558" s="12">
        <v>1</v>
      </c>
    </row>
    <row r="2559" spans="1:62" ht="45" x14ac:dyDescent="0.25">
      <c r="A2559" s="12">
        <v>1</v>
      </c>
      <c r="B2559" s="11" t="str">
        <f t="shared" si="123"/>
        <v>Общий расчет. Ци Мень. Анализ Дворца. Операторы. Звезда. Звезда. Сила дворца в сезоне (своевременность)</v>
      </c>
      <c r="C2559" s="11" t="str">
        <f>IFERROR(VLOOKUP(I2559,lvl_1[],2,FALSE),"Нет")</f>
        <v>Общий расчет</v>
      </c>
      <c r="D2559" s="11" t="str">
        <f>IFERROR(VLOOKUP(Rule!J2559,lvl_2[],2,FALSE),"Нет")</f>
        <v>Ци Мень</v>
      </c>
      <c r="E2559" s="11" t="str">
        <f>IFERROR(VLOOKUP(Rule!K2559,lvl_3[],2,FALSE),"Нет")</f>
        <v>Анализ Дворца</v>
      </c>
      <c r="F2559" s="11" t="str">
        <f>IFERROR(INDEX(lvl_4[],MATCH(L2559,lvl_4[ID],0),MATCH(TEXT(K2559,"##0"),lvl_4[#Headers],0)),"Нет")</f>
        <v>Операторы</v>
      </c>
      <c r="G2559" s="11" t="str">
        <f>IFERROR(INDEX(lvl_5[],MATCH(M2559,lvl_5[ID],0),MATCH(_xlfn.CONCAT(TEXT(K2559,"##0"),"_",TEXT(L2559,"##0")),lvl_5[#Headers],0)),"Нет")</f>
        <v>Звезда</v>
      </c>
      <c r="H2559" s="11" t="str">
        <f>IFERROR(INDEX(lvl_6[],MATCH(N2559,lvl_6[ID],0),MATCH(_xlfn.CONCAT(K2559,"_",L2559,"_",M2559),lvl_6[#Headers],0)),"Нет")</f>
        <v>Звезда. Сила дворца в сезоне (своевременность)</v>
      </c>
      <c r="I2559" s="12">
        <v>1</v>
      </c>
      <c r="J2559" s="12">
        <v>2</v>
      </c>
      <c r="K2559" s="12">
        <v>2</v>
      </c>
      <c r="L2559" s="12">
        <v>3</v>
      </c>
      <c r="M2559" s="12">
        <v>4</v>
      </c>
      <c r="N2559" s="12">
        <v>3</v>
      </c>
      <c r="O2559" s="12">
        <f>COUNTIF($P$2:P2559,P2559)</f>
        <v>70</v>
      </c>
      <c r="P2559" s="12" t="str">
        <f t="shared" si="121"/>
        <v>122030403</v>
      </c>
      <c r="Q2559" s="12" t="str">
        <f t="shared" si="122"/>
        <v>1220304030070</v>
      </c>
      <c r="R2559" s="20" t="s">
        <v>1455</v>
      </c>
      <c r="S2559" s="20" t="s">
        <v>10</v>
      </c>
      <c r="AD2559" s="12" t="s">
        <v>868</v>
      </c>
      <c r="BD2559" s="12" t="s">
        <v>80</v>
      </c>
      <c r="BG2559" s="21" t="s">
        <v>1109</v>
      </c>
      <c r="BH2559" s="12">
        <v>1</v>
      </c>
      <c r="BI2559" s="12">
        <v>1</v>
      </c>
      <c r="BJ2559" s="12">
        <v>1</v>
      </c>
    </row>
    <row r="2560" spans="1:62" ht="45" x14ac:dyDescent="0.25">
      <c r="A2560" s="12">
        <v>1</v>
      </c>
      <c r="B2560" s="11" t="str">
        <f t="shared" si="123"/>
        <v>Общий расчет. Ци Мень. Анализ Дворца. Операторы. Звезда. Звезда. Сила дворца в сезоне (своевременность)</v>
      </c>
      <c r="C2560" s="11" t="str">
        <f>IFERROR(VLOOKUP(I2560,lvl_1[],2,FALSE),"Нет")</f>
        <v>Общий расчет</v>
      </c>
      <c r="D2560" s="11" t="str">
        <f>IFERROR(VLOOKUP(Rule!J2560,lvl_2[],2,FALSE),"Нет")</f>
        <v>Ци Мень</v>
      </c>
      <c r="E2560" s="11" t="str">
        <f>IFERROR(VLOOKUP(Rule!K2560,lvl_3[],2,FALSE),"Нет")</f>
        <v>Анализ Дворца</v>
      </c>
      <c r="F2560" s="11" t="str">
        <f>IFERROR(INDEX(lvl_4[],MATCH(L2560,lvl_4[ID],0),MATCH(TEXT(K2560,"##0"),lvl_4[#Headers],0)),"Нет")</f>
        <v>Операторы</v>
      </c>
      <c r="G2560" s="11" t="str">
        <f>IFERROR(INDEX(lvl_5[],MATCH(M2560,lvl_5[ID],0),MATCH(_xlfn.CONCAT(TEXT(K2560,"##0"),"_",TEXT(L2560,"##0")),lvl_5[#Headers],0)),"Нет")</f>
        <v>Звезда</v>
      </c>
      <c r="H2560" s="11" t="str">
        <f>IFERROR(INDEX(lvl_6[],MATCH(N2560,lvl_6[ID],0),MATCH(_xlfn.CONCAT(K2560,"_",L2560,"_",M2560),lvl_6[#Headers],0)),"Нет")</f>
        <v>Звезда. Сила дворца в сезоне (своевременность)</v>
      </c>
      <c r="I2560" s="12">
        <v>1</v>
      </c>
      <c r="J2560" s="12">
        <v>2</v>
      </c>
      <c r="K2560" s="12">
        <v>2</v>
      </c>
      <c r="L2560" s="12">
        <v>3</v>
      </c>
      <c r="M2560" s="12">
        <v>4</v>
      </c>
      <c r="N2560" s="12">
        <v>3</v>
      </c>
      <c r="O2560" s="12">
        <f>COUNTIF($P$2:P2560,P2560)</f>
        <v>71</v>
      </c>
      <c r="P2560" s="12" t="str">
        <f t="shared" si="121"/>
        <v>122030403</v>
      </c>
      <c r="Q2560" s="12" t="str">
        <f t="shared" si="122"/>
        <v>1220304030071</v>
      </c>
      <c r="R2560" s="20" t="s">
        <v>1455</v>
      </c>
      <c r="S2560" s="20" t="s">
        <v>10</v>
      </c>
      <c r="AD2560" s="12" t="s">
        <v>869</v>
      </c>
      <c r="BD2560" s="12" t="s">
        <v>80</v>
      </c>
      <c r="BG2560" s="21" t="s">
        <v>1109</v>
      </c>
      <c r="BH2560" s="12">
        <v>1</v>
      </c>
      <c r="BI2560" s="12">
        <v>1</v>
      </c>
      <c r="BJ2560" s="12">
        <v>1</v>
      </c>
    </row>
    <row r="2561" spans="1:62" ht="45" x14ac:dyDescent="0.25">
      <c r="A2561" s="12">
        <v>1</v>
      </c>
      <c r="B2561" s="11" t="str">
        <f t="shared" si="123"/>
        <v>Общий расчет. Ци Мень. Анализ Дворца. Операторы. Звезда. Звезда. Сила дворца в сезоне (своевременность)</v>
      </c>
      <c r="C2561" s="11" t="str">
        <f>IFERROR(VLOOKUP(I2561,lvl_1[],2,FALSE),"Нет")</f>
        <v>Общий расчет</v>
      </c>
      <c r="D2561" s="11" t="str">
        <f>IFERROR(VLOOKUP(Rule!J2561,lvl_2[],2,FALSE),"Нет")</f>
        <v>Ци Мень</v>
      </c>
      <c r="E2561" s="11" t="str">
        <f>IFERROR(VLOOKUP(Rule!K2561,lvl_3[],2,FALSE),"Нет")</f>
        <v>Анализ Дворца</v>
      </c>
      <c r="F2561" s="11" t="str">
        <f>IFERROR(INDEX(lvl_4[],MATCH(L2561,lvl_4[ID],0),MATCH(TEXT(K2561,"##0"),lvl_4[#Headers],0)),"Нет")</f>
        <v>Операторы</v>
      </c>
      <c r="G2561" s="11" t="str">
        <f>IFERROR(INDEX(lvl_5[],MATCH(M2561,lvl_5[ID],0),MATCH(_xlfn.CONCAT(TEXT(K2561,"##0"),"_",TEXT(L2561,"##0")),lvl_5[#Headers],0)),"Нет")</f>
        <v>Звезда</v>
      </c>
      <c r="H2561" s="11" t="str">
        <f>IFERROR(INDEX(lvl_6[],MATCH(N2561,lvl_6[ID],0),MATCH(_xlfn.CONCAT(K2561,"_",L2561,"_",M2561),lvl_6[#Headers],0)),"Нет")</f>
        <v>Звезда. Сила дворца в сезоне (своевременность)</v>
      </c>
      <c r="I2561" s="12">
        <v>1</v>
      </c>
      <c r="J2561" s="12">
        <v>2</v>
      </c>
      <c r="K2561" s="12">
        <v>2</v>
      </c>
      <c r="L2561" s="12">
        <v>3</v>
      </c>
      <c r="M2561" s="12">
        <v>4</v>
      </c>
      <c r="N2561" s="12">
        <v>3</v>
      </c>
      <c r="O2561" s="12">
        <f>COUNTIF($P$2:P2561,P2561)</f>
        <v>72</v>
      </c>
      <c r="P2561" s="12" t="str">
        <f t="shared" si="121"/>
        <v>122030403</v>
      </c>
      <c r="Q2561" s="12" t="str">
        <f t="shared" si="122"/>
        <v>1220304030072</v>
      </c>
      <c r="R2561" s="20" t="s">
        <v>1455</v>
      </c>
      <c r="S2561" s="20" t="s">
        <v>2275</v>
      </c>
      <c r="AD2561" s="12" t="s">
        <v>870</v>
      </c>
      <c r="BD2561" s="12" t="s">
        <v>80</v>
      </c>
      <c r="BG2561" s="21">
        <v>0.5</v>
      </c>
      <c r="BH2561" s="12">
        <v>1</v>
      </c>
      <c r="BI2561" s="12">
        <v>1</v>
      </c>
      <c r="BJ2561" s="12">
        <v>1</v>
      </c>
    </row>
    <row r="2562" spans="1:62" ht="45" x14ac:dyDescent="0.25">
      <c r="A2562" s="12">
        <v>1</v>
      </c>
      <c r="B2562" s="11" t="str">
        <f t="shared" si="123"/>
        <v>Общий расчет. Ци Мень. Анализ Дворца. Операторы. Звезда. Звезда. Сила дворца в сезоне (своевременность)</v>
      </c>
      <c r="C2562" s="11" t="str">
        <f>IFERROR(VLOOKUP(I2562,lvl_1[],2,FALSE),"Нет")</f>
        <v>Общий расчет</v>
      </c>
      <c r="D2562" s="11" t="str">
        <f>IFERROR(VLOOKUP(Rule!J2562,lvl_2[],2,FALSE),"Нет")</f>
        <v>Ци Мень</v>
      </c>
      <c r="E2562" s="11" t="str">
        <f>IFERROR(VLOOKUP(Rule!K2562,lvl_3[],2,FALSE),"Нет")</f>
        <v>Анализ Дворца</v>
      </c>
      <c r="F2562" s="11" t="str">
        <f>IFERROR(INDEX(lvl_4[],MATCH(L2562,lvl_4[ID],0),MATCH(TEXT(K2562,"##0"),lvl_4[#Headers],0)),"Нет")</f>
        <v>Операторы</v>
      </c>
      <c r="G2562" s="11" t="str">
        <f>IFERROR(INDEX(lvl_5[],MATCH(M2562,lvl_5[ID],0),MATCH(_xlfn.CONCAT(TEXT(K2562,"##0"),"_",TEXT(L2562,"##0")),lvl_5[#Headers],0)),"Нет")</f>
        <v>Звезда</v>
      </c>
      <c r="H2562" s="11" t="str">
        <f>IFERROR(INDEX(lvl_6[],MATCH(N2562,lvl_6[ID],0),MATCH(_xlfn.CONCAT(K2562,"_",L2562,"_",M2562),lvl_6[#Headers],0)),"Нет")</f>
        <v>Звезда. Сила дворца в сезоне (своевременность)</v>
      </c>
      <c r="I2562" s="12">
        <v>1</v>
      </c>
      <c r="J2562" s="12">
        <v>2</v>
      </c>
      <c r="K2562" s="12">
        <v>2</v>
      </c>
      <c r="L2562" s="12">
        <v>3</v>
      </c>
      <c r="M2562" s="12">
        <v>4</v>
      </c>
      <c r="N2562" s="12">
        <v>3</v>
      </c>
      <c r="O2562" s="12">
        <f>COUNTIF($P$2:P2562,P2562)</f>
        <v>73</v>
      </c>
      <c r="P2562" s="12" t="str">
        <f t="shared" si="121"/>
        <v>122030403</v>
      </c>
      <c r="Q2562" s="12" t="str">
        <f t="shared" si="122"/>
        <v>1220304030073</v>
      </c>
      <c r="R2562" s="20" t="s">
        <v>1455</v>
      </c>
      <c r="S2562" s="20" t="s">
        <v>2223</v>
      </c>
      <c r="AD2562" s="12" t="s">
        <v>859</v>
      </c>
      <c r="BD2562" s="12" t="s">
        <v>83</v>
      </c>
      <c r="BG2562" s="21">
        <v>0</v>
      </c>
      <c r="BH2562" s="12">
        <v>1</v>
      </c>
      <c r="BI2562" s="12">
        <v>1</v>
      </c>
      <c r="BJ2562" s="12">
        <v>1</v>
      </c>
    </row>
    <row r="2563" spans="1:62" ht="45" x14ac:dyDescent="0.25">
      <c r="A2563" s="12">
        <v>1</v>
      </c>
      <c r="B2563" s="11" t="str">
        <f t="shared" si="123"/>
        <v>Общий расчет. Ци Мень. Анализ Дворца. Операторы. Звезда. Звезда. Сила дворца в сезоне (своевременность)</v>
      </c>
      <c r="C2563" s="11" t="str">
        <f>IFERROR(VLOOKUP(I2563,lvl_1[],2,FALSE),"Нет")</f>
        <v>Общий расчет</v>
      </c>
      <c r="D2563" s="11" t="str">
        <f>IFERROR(VLOOKUP(Rule!J2563,lvl_2[],2,FALSE),"Нет")</f>
        <v>Ци Мень</v>
      </c>
      <c r="E2563" s="11" t="str">
        <f>IFERROR(VLOOKUP(Rule!K2563,lvl_3[],2,FALSE),"Нет")</f>
        <v>Анализ Дворца</v>
      </c>
      <c r="F2563" s="11" t="str">
        <f>IFERROR(INDEX(lvl_4[],MATCH(L2563,lvl_4[ID],0),MATCH(TEXT(K2563,"##0"),lvl_4[#Headers],0)),"Нет")</f>
        <v>Операторы</v>
      </c>
      <c r="G2563" s="11" t="str">
        <f>IFERROR(INDEX(lvl_5[],MATCH(M2563,lvl_5[ID],0),MATCH(_xlfn.CONCAT(TEXT(K2563,"##0"),"_",TEXT(L2563,"##0")),lvl_5[#Headers],0)),"Нет")</f>
        <v>Звезда</v>
      </c>
      <c r="H2563" s="11" t="str">
        <f>IFERROR(INDEX(lvl_6[],MATCH(N2563,lvl_6[ID],0),MATCH(_xlfn.CONCAT(K2563,"_",L2563,"_",M2563),lvl_6[#Headers],0)),"Нет")</f>
        <v>Звезда. Сила дворца в сезоне (своевременность)</v>
      </c>
      <c r="I2563" s="12">
        <v>1</v>
      </c>
      <c r="J2563" s="12">
        <v>2</v>
      </c>
      <c r="K2563" s="12">
        <v>2</v>
      </c>
      <c r="L2563" s="12">
        <v>3</v>
      </c>
      <c r="M2563" s="12">
        <v>4</v>
      </c>
      <c r="N2563" s="12">
        <v>3</v>
      </c>
      <c r="O2563" s="12">
        <f>COUNTIF($P$2:P2563,P2563)</f>
        <v>74</v>
      </c>
      <c r="P2563" s="12" t="str">
        <f t="shared" si="121"/>
        <v>122030403</v>
      </c>
      <c r="Q2563" s="12" t="str">
        <f t="shared" si="122"/>
        <v>1220304030074</v>
      </c>
      <c r="R2563" s="20" t="s">
        <v>1455</v>
      </c>
      <c r="S2563" s="20" t="s">
        <v>2223</v>
      </c>
      <c r="AD2563" s="12" t="s">
        <v>860</v>
      </c>
      <c r="BD2563" s="12" t="s">
        <v>83</v>
      </c>
      <c r="BG2563" s="21">
        <v>0</v>
      </c>
      <c r="BH2563" s="12">
        <v>1</v>
      </c>
      <c r="BI2563" s="12">
        <v>1</v>
      </c>
      <c r="BJ2563" s="12">
        <v>1</v>
      </c>
    </row>
    <row r="2564" spans="1:62" ht="45" x14ac:dyDescent="0.25">
      <c r="A2564" s="12">
        <v>1</v>
      </c>
      <c r="B2564" s="11" t="str">
        <f t="shared" si="123"/>
        <v>Общий расчет. Ци Мень. Анализ Дворца. Операторы. Звезда. Звезда. Сила дворца в сезоне (своевременность)</v>
      </c>
      <c r="C2564" s="11" t="str">
        <f>IFERROR(VLOOKUP(I2564,lvl_1[],2,FALSE),"Нет")</f>
        <v>Общий расчет</v>
      </c>
      <c r="D2564" s="11" t="str">
        <f>IFERROR(VLOOKUP(Rule!J2564,lvl_2[],2,FALSE),"Нет")</f>
        <v>Ци Мень</v>
      </c>
      <c r="E2564" s="11" t="str">
        <f>IFERROR(VLOOKUP(Rule!K2564,lvl_3[],2,FALSE),"Нет")</f>
        <v>Анализ Дворца</v>
      </c>
      <c r="F2564" s="11" t="str">
        <f>IFERROR(INDEX(lvl_4[],MATCH(L2564,lvl_4[ID],0),MATCH(TEXT(K2564,"##0"),lvl_4[#Headers],0)),"Нет")</f>
        <v>Операторы</v>
      </c>
      <c r="G2564" s="11" t="str">
        <f>IFERROR(INDEX(lvl_5[],MATCH(M2564,lvl_5[ID],0),MATCH(_xlfn.CONCAT(TEXT(K2564,"##0"),"_",TEXT(L2564,"##0")),lvl_5[#Headers],0)),"Нет")</f>
        <v>Звезда</v>
      </c>
      <c r="H2564" s="11" t="str">
        <f>IFERROR(INDEX(lvl_6[],MATCH(N2564,lvl_6[ID],0),MATCH(_xlfn.CONCAT(K2564,"_",L2564,"_",M2564),lvl_6[#Headers],0)),"Нет")</f>
        <v>Звезда. Сила дворца в сезоне (своевременность)</v>
      </c>
      <c r="I2564" s="12">
        <v>1</v>
      </c>
      <c r="J2564" s="12">
        <v>2</v>
      </c>
      <c r="K2564" s="12">
        <v>2</v>
      </c>
      <c r="L2564" s="12">
        <v>3</v>
      </c>
      <c r="M2564" s="12">
        <v>4</v>
      </c>
      <c r="N2564" s="12">
        <v>3</v>
      </c>
      <c r="O2564" s="12">
        <f>COUNTIF($P$2:P2564,P2564)</f>
        <v>75</v>
      </c>
      <c r="P2564" s="12" t="str">
        <f t="shared" si="121"/>
        <v>122030403</v>
      </c>
      <c r="Q2564" s="12" t="str">
        <f t="shared" si="122"/>
        <v>1220304030075</v>
      </c>
      <c r="R2564" s="20" t="s">
        <v>1455</v>
      </c>
      <c r="S2564" s="20" t="s">
        <v>2275</v>
      </c>
      <c r="AD2564" s="12" t="s">
        <v>861</v>
      </c>
      <c r="BD2564" s="12" t="s">
        <v>83</v>
      </c>
      <c r="BG2564" s="21">
        <v>0.9</v>
      </c>
      <c r="BH2564" s="12">
        <v>1</v>
      </c>
      <c r="BJ2564" s="12">
        <v>1</v>
      </c>
    </row>
    <row r="2565" spans="1:62" ht="45" x14ac:dyDescent="0.25">
      <c r="A2565" s="12">
        <v>1</v>
      </c>
      <c r="B2565" s="11" t="str">
        <f t="shared" si="123"/>
        <v>Общий расчет. Ци Мень. Анализ Дворца. Операторы. Звезда. Звезда. Сила дворца в сезоне (своевременность)</v>
      </c>
      <c r="C2565" s="11" t="str">
        <f>IFERROR(VLOOKUP(I2565,lvl_1[],2,FALSE),"Нет")</f>
        <v>Общий расчет</v>
      </c>
      <c r="D2565" s="11" t="str">
        <f>IFERROR(VLOOKUP(Rule!J2565,lvl_2[],2,FALSE),"Нет")</f>
        <v>Ци Мень</v>
      </c>
      <c r="E2565" s="11" t="str">
        <f>IFERROR(VLOOKUP(Rule!K2565,lvl_3[],2,FALSE),"Нет")</f>
        <v>Анализ Дворца</v>
      </c>
      <c r="F2565" s="11" t="str">
        <f>IFERROR(INDEX(lvl_4[],MATCH(L2565,lvl_4[ID],0),MATCH(TEXT(K2565,"##0"),lvl_4[#Headers],0)),"Нет")</f>
        <v>Операторы</v>
      </c>
      <c r="G2565" s="11" t="str">
        <f>IFERROR(INDEX(lvl_5[],MATCH(M2565,lvl_5[ID],0),MATCH(_xlfn.CONCAT(TEXT(K2565,"##0"),"_",TEXT(L2565,"##0")),lvl_5[#Headers],0)),"Нет")</f>
        <v>Звезда</v>
      </c>
      <c r="H2565" s="11" t="str">
        <f>IFERROR(INDEX(lvl_6[],MATCH(N2565,lvl_6[ID],0),MATCH(_xlfn.CONCAT(K2565,"_",L2565,"_",M2565),lvl_6[#Headers],0)),"Нет")</f>
        <v>Звезда. Сила дворца в сезоне (своевременность)</v>
      </c>
      <c r="I2565" s="12">
        <v>1</v>
      </c>
      <c r="J2565" s="12">
        <v>2</v>
      </c>
      <c r="K2565" s="12">
        <v>2</v>
      </c>
      <c r="L2565" s="12">
        <v>3</v>
      </c>
      <c r="M2565" s="12">
        <v>4</v>
      </c>
      <c r="N2565" s="12">
        <v>3</v>
      </c>
      <c r="O2565" s="12">
        <f>COUNTIF($P$2:P2565,P2565)</f>
        <v>76</v>
      </c>
      <c r="P2565" s="12" t="str">
        <f t="shared" si="121"/>
        <v>122030403</v>
      </c>
      <c r="Q2565" s="12" t="str">
        <f t="shared" si="122"/>
        <v>1220304030076</v>
      </c>
      <c r="R2565" s="20" t="s">
        <v>1455</v>
      </c>
      <c r="S2565" s="20" t="s">
        <v>935</v>
      </c>
      <c r="AD2565" s="12" t="s">
        <v>862</v>
      </c>
      <c r="BD2565" s="12" t="s">
        <v>83</v>
      </c>
      <c r="BG2565" s="21" t="s">
        <v>2230</v>
      </c>
      <c r="BH2565" s="12">
        <v>1</v>
      </c>
      <c r="BI2565" s="12">
        <v>1</v>
      </c>
      <c r="BJ2565" s="12">
        <v>1</v>
      </c>
    </row>
    <row r="2566" spans="1:62" ht="45" x14ac:dyDescent="0.25">
      <c r="A2566" s="12">
        <v>1</v>
      </c>
      <c r="B2566" s="11" t="str">
        <f t="shared" si="123"/>
        <v>Общий расчет. Ци Мень. Анализ Дворца. Операторы. Звезда. Звезда. Сила дворца в сезоне (своевременность)</v>
      </c>
      <c r="C2566" s="11" t="str">
        <f>IFERROR(VLOOKUP(I2566,lvl_1[],2,FALSE),"Нет")</f>
        <v>Общий расчет</v>
      </c>
      <c r="D2566" s="11" t="str">
        <f>IFERROR(VLOOKUP(Rule!J2566,lvl_2[],2,FALSE),"Нет")</f>
        <v>Ци Мень</v>
      </c>
      <c r="E2566" s="11" t="str">
        <f>IFERROR(VLOOKUP(Rule!K2566,lvl_3[],2,FALSE),"Нет")</f>
        <v>Анализ Дворца</v>
      </c>
      <c r="F2566" s="11" t="str">
        <f>IFERROR(INDEX(lvl_4[],MATCH(L2566,lvl_4[ID],0),MATCH(TEXT(K2566,"##0"),lvl_4[#Headers],0)),"Нет")</f>
        <v>Операторы</v>
      </c>
      <c r="G2566" s="11" t="str">
        <f>IFERROR(INDEX(lvl_5[],MATCH(M2566,lvl_5[ID],0),MATCH(_xlfn.CONCAT(TEXT(K2566,"##0"),"_",TEXT(L2566,"##0")),lvl_5[#Headers],0)),"Нет")</f>
        <v>Звезда</v>
      </c>
      <c r="H2566" s="11" t="str">
        <f>IFERROR(INDEX(lvl_6[],MATCH(N2566,lvl_6[ID],0),MATCH(_xlfn.CONCAT(K2566,"_",L2566,"_",M2566),lvl_6[#Headers],0)),"Нет")</f>
        <v>Звезда. Сила дворца в сезоне (своевременность)</v>
      </c>
      <c r="I2566" s="12">
        <v>1</v>
      </c>
      <c r="J2566" s="12">
        <v>2</v>
      </c>
      <c r="K2566" s="12">
        <v>2</v>
      </c>
      <c r="L2566" s="12">
        <v>3</v>
      </c>
      <c r="M2566" s="12">
        <v>4</v>
      </c>
      <c r="N2566" s="12">
        <v>3</v>
      </c>
      <c r="O2566" s="12">
        <f>COUNTIF($P$2:P2566,P2566)</f>
        <v>77</v>
      </c>
      <c r="P2566" s="12" t="str">
        <f t="shared" si="121"/>
        <v>122030403</v>
      </c>
      <c r="Q2566" s="12" t="str">
        <f t="shared" si="122"/>
        <v>1220304030077</v>
      </c>
      <c r="R2566" s="20" t="s">
        <v>1455</v>
      </c>
      <c r="S2566" s="20" t="s">
        <v>935</v>
      </c>
      <c r="AD2566" s="12" t="s">
        <v>863</v>
      </c>
      <c r="BD2566" s="12" t="s">
        <v>83</v>
      </c>
      <c r="BG2566" s="21" t="s">
        <v>2230</v>
      </c>
      <c r="BH2566" s="12">
        <v>1</v>
      </c>
      <c r="BI2566" s="12">
        <v>1</v>
      </c>
      <c r="BJ2566" s="12">
        <v>1</v>
      </c>
    </row>
    <row r="2567" spans="1:62" ht="45" x14ac:dyDescent="0.25">
      <c r="A2567" s="12">
        <v>1</v>
      </c>
      <c r="B2567" s="11" t="str">
        <f t="shared" si="123"/>
        <v>Общий расчет. Ци Мень. Анализ Дворца. Операторы. Звезда. Звезда. Сила дворца в сезоне (своевременность)</v>
      </c>
      <c r="C2567" s="11" t="str">
        <f>IFERROR(VLOOKUP(I2567,lvl_1[],2,FALSE),"Нет")</f>
        <v>Общий расчет</v>
      </c>
      <c r="D2567" s="11" t="str">
        <f>IFERROR(VLOOKUP(Rule!J2567,lvl_2[],2,FALSE),"Нет")</f>
        <v>Ци Мень</v>
      </c>
      <c r="E2567" s="11" t="str">
        <f>IFERROR(VLOOKUP(Rule!K2567,lvl_3[],2,FALSE),"Нет")</f>
        <v>Анализ Дворца</v>
      </c>
      <c r="F2567" s="11" t="str">
        <f>IFERROR(INDEX(lvl_4[],MATCH(L2567,lvl_4[ID],0),MATCH(TEXT(K2567,"##0"),lvl_4[#Headers],0)),"Нет")</f>
        <v>Операторы</v>
      </c>
      <c r="G2567" s="11" t="str">
        <f>IFERROR(INDEX(lvl_5[],MATCH(M2567,lvl_5[ID],0),MATCH(_xlfn.CONCAT(TEXT(K2567,"##0"),"_",TEXT(L2567,"##0")),lvl_5[#Headers],0)),"Нет")</f>
        <v>Звезда</v>
      </c>
      <c r="H2567" s="11" t="str">
        <f>IFERROR(INDEX(lvl_6[],MATCH(N2567,lvl_6[ID],0),MATCH(_xlfn.CONCAT(K2567,"_",L2567,"_",M2567),lvl_6[#Headers],0)),"Нет")</f>
        <v>Звезда. Сила дворца в сезоне (своевременность)</v>
      </c>
      <c r="I2567" s="12">
        <v>1</v>
      </c>
      <c r="J2567" s="12">
        <v>2</v>
      </c>
      <c r="K2567" s="12">
        <v>2</v>
      </c>
      <c r="L2567" s="12">
        <v>3</v>
      </c>
      <c r="M2567" s="12">
        <v>4</v>
      </c>
      <c r="N2567" s="12">
        <v>3</v>
      </c>
      <c r="O2567" s="12">
        <f>COUNTIF($P$2:P2567,P2567)</f>
        <v>78</v>
      </c>
      <c r="P2567" s="12" t="str">
        <f t="shared" si="121"/>
        <v>122030403</v>
      </c>
      <c r="Q2567" s="12" t="str">
        <f t="shared" si="122"/>
        <v>1220304030078</v>
      </c>
      <c r="R2567" s="20" t="s">
        <v>1455</v>
      </c>
      <c r="S2567" s="20" t="s">
        <v>2275</v>
      </c>
      <c r="AD2567" s="12" t="s">
        <v>864</v>
      </c>
      <c r="BD2567" s="12" t="s">
        <v>83</v>
      </c>
      <c r="BG2567" s="21">
        <v>0.9</v>
      </c>
      <c r="BH2567" s="12">
        <v>1</v>
      </c>
      <c r="BJ2567" s="12">
        <v>1</v>
      </c>
    </row>
    <row r="2568" spans="1:62" ht="45" x14ac:dyDescent="0.25">
      <c r="A2568" s="12">
        <v>1</v>
      </c>
      <c r="B2568" s="11" t="str">
        <f t="shared" si="123"/>
        <v>Общий расчет. Ци Мень. Анализ Дворца. Операторы. Звезда. Звезда. Сила дворца в сезоне (своевременность)</v>
      </c>
      <c r="C2568" s="11" t="str">
        <f>IFERROR(VLOOKUP(I2568,lvl_1[],2,FALSE),"Нет")</f>
        <v>Общий расчет</v>
      </c>
      <c r="D2568" s="11" t="str">
        <f>IFERROR(VLOOKUP(Rule!J2568,lvl_2[],2,FALSE),"Нет")</f>
        <v>Ци Мень</v>
      </c>
      <c r="E2568" s="11" t="str">
        <f>IFERROR(VLOOKUP(Rule!K2568,lvl_3[],2,FALSE),"Нет")</f>
        <v>Анализ Дворца</v>
      </c>
      <c r="F2568" s="11" t="str">
        <f>IFERROR(INDEX(lvl_4[],MATCH(L2568,lvl_4[ID],0),MATCH(TEXT(K2568,"##0"),lvl_4[#Headers],0)),"Нет")</f>
        <v>Операторы</v>
      </c>
      <c r="G2568" s="11" t="str">
        <f>IFERROR(INDEX(lvl_5[],MATCH(M2568,lvl_5[ID],0),MATCH(_xlfn.CONCAT(TEXT(K2568,"##0"),"_",TEXT(L2568,"##0")),lvl_5[#Headers],0)),"Нет")</f>
        <v>Звезда</v>
      </c>
      <c r="H2568" s="11" t="str">
        <f>IFERROR(INDEX(lvl_6[],MATCH(N2568,lvl_6[ID],0),MATCH(_xlfn.CONCAT(K2568,"_",L2568,"_",M2568),lvl_6[#Headers],0)),"Нет")</f>
        <v>Звезда. Сила дворца в сезоне (своевременность)</v>
      </c>
      <c r="I2568" s="12">
        <v>1</v>
      </c>
      <c r="J2568" s="12">
        <v>2</v>
      </c>
      <c r="K2568" s="12">
        <v>2</v>
      </c>
      <c r="L2568" s="12">
        <v>3</v>
      </c>
      <c r="M2568" s="12">
        <v>4</v>
      </c>
      <c r="N2568" s="12">
        <v>3</v>
      </c>
      <c r="O2568" s="12">
        <f>COUNTIF($P$2:P2568,P2568)</f>
        <v>79</v>
      </c>
      <c r="P2568" s="12" t="str">
        <f t="shared" si="121"/>
        <v>122030403</v>
      </c>
      <c r="Q2568" s="12" t="str">
        <f t="shared" si="122"/>
        <v>1220304030079</v>
      </c>
      <c r="R2568" s="20" t="s">
        <v>1455</v>
      </c>
      <c r="S2568" s="20" t="s">
        <v>2276</v>
      </c>
      <c r="AD2568" s="12" t="s">
        <v>865</v>
      </c>
      <c r="BD2568" s="12" t="s">
        <v>83</v>
      </c>
      <c r="BG2568" s="21" t="s">
        <v>1109</v>
      </c>
      <c r="BH2568" s="12">
        <v>1</v>
      </c>
      <c r="BJ2568" s="12">
        <v>1</v>
      </c>
    </row>
    <row r="2569" spans="1:62" ht="45" x14ac:dyDescent="0.25">
      <c r="A2569" s="12">
        <v>1</v>
      </c>
      <c r="B2569" s="11" t="str">
        <f t="shared" si="123"/>
        <v>Общий расчет. Ци Мень. Анализ Дворца. Операторы. Звезда. Звезда. Сила дворца в сезоне (своевременность)</v>
      </c>
      <c r="C2569" s="11" t="str">
        <f>IFERROR(VLOOKUP(I2569,lvl_1[],2,FALSE),"Нет")</f>
        <v>Общий расчет</v>
      </c>
      <c r="D2569" s="11" t="str">
        <f>IFERROR(VLOOKUP(Rule!J2569,lvl_2[],2,FALSE),"Нет")</f>
        <v>Ци Мень</v>
      </c>
      <c r="E2569" s="11" t="str">
        <f>IFERROR(VLOOKUP(Rule!K2569,lvl_3[],2,FALSE),"Нет")</f>
        <v>Анализ Дворца</v>
      </c>
      <c r="F2569" s="11" t="str">
        <f>IFERROR(INDEX(lvl_4[],MATCH(L2569,lvl_4[ID],0),MATCH(TEXT(K2569,"##0"),lvl_4[#Headers],0)),"Нет")</f>
        <v>Операторы</v>
      </c>
      <c r="G2569" s="11" t="str">
        <f>IFERROR(INDEX(lvl_5[],MATCH(M2569,lvl_5[ID],0),MATCH(_xlfn.CONCAT(TEXT(K2569,"##0"),"_",TEXT(L2569,"##0")),lvl_5[#Headers],0)),"Нет")</f>
        <v>Звезда</v>
      </c>
      <c r="H2569" s="11" t="str">
        <f>IFERROR(INDEX(lvl_6[],MATCH(N2569,lvl_6[ID],0),MATCH(_xlfn.CONCAT(K2569,"_",L2569,"_",M2569),lvl_6[#Headers],0)),"Нет")</f>
        <v>Звезда. Сила дворца в сезоне (своевременность)</v>
      </c>
      <c r="I2569" s="12">
        <v>1</v>
      </c>
      <c r="J2569" s="12">
        <v>2</v>
      </c>
      <c r="K2569" s="12">
        <v>2</v>
      </c>
      <c r="L2569" s="12">
        <v>3</v>
      </c>
      <c r="M2569" s="12">
        <v>4</v>
      </c>
      <c r="N2569" s="12">
        <v>3</v>
      </c>
      <c r="O2569" s="12">
        <f>COUNTIF($P$2:P2569,P2569)</f>
        <v>80</v>
      </c>
      <c r="P2569" s="12" t="str">
        <f t="shared" si="121"/>
        <v>122030403</v>
      </c>
      <c r="Q2569" s="12" t="str">
        <f t="shared" si="122"/>
        <v>1220304030080</v>
      </c>
      <c r="R2569" s="20" t="s">
        <v>1455</v>
      </c>
      <c r="S2569" s="20" t="s">
        <v>2276</v>
      </c>
      <c r="AD2569" s="12" t="s">
        <v>866</v>
      </c>
      <c r="BD2569" s="12" t="s">
        <v>83</v>
      </c>
      <c r="BG2569" s="21" t="s">
        <v>1109</v>
      </c>
      <c r="BH2569" s="12">
        <v>1</v>
      </c>
      <c r="BJ2569" s="12">
        <v>1</v>
      </c>
    </row>
    <row r="2570" spans="1:62" ht="45" x14ac:dyDescent="0.25">
      <c r="A2570" s="12">
        <v>1</v>
      </c>
      <c r="B2570" s="11" t="str">
        <f t="shared" si="123"/>
        <v>Общий расчет. Ци Мень. Анализ Дворца. Операторы. Звезда. Звезда. Сила дворца в сезоне (своевременность)</v>
      </c>
      <c r="C2570" s="11" t="str">
        <f>IFERROR(VLOOKUP(I2570,lvl_1[],2,FALSE),"Нет")</f>
        <v>Общий расчет</v>
      </c>
      <c r="D2570" s="11" t="str">
        <f>IFERROR(VLOOKUP(Rule!J2570,lvl_2[],2,FALSE),"Нет")</f>
        <v>Ци Мень</v>
      </c>
      <c r="E2570" s="11" t="str">
        <f>IFERROR(VLOOKUP(Rule!K2570,lvl_3[],2,FALSE),"Нет")</f>
        <v>Анализ Дворца</v>
      </c>
      <c r="F2570" s="11" t="str">
        <f>IFERROR(INDEX(lvl_4[],MATCH(L2570,lvl_4[ID],0),MATCH(TEXT(K2570,"##0"),lvl_4[#Headers],0)),"Нет")</f>
        <v>Операторы</v>
      </c>
      <c r="G2570" s="11" t="str">
        <f>IFERROR(INDEX(lvl_5[],MATCH(M2570,lvl_5[ID],0),MATCH(_xlfn.CONCAT(TEXT(K2570,"##0"),"_",TEXT(L2570,"##0")),lvl_5[#Headers],0)),"Нет")</f>
        <v>Звезда</v>
      </c>
      <c r="H2570" s="11" t="str">
        <f>IFERROR(INDEX(lvl_6[],MATCH(N2570,lvl_6[ID],0),MATCH(_xlfn.CONCAT(K2570,"_",L2570,"_",M2570),lvl_6[#Headers],0)),"Нет")</f>
        <v>Звезда. Сила дворца в сезоне (своевременность)</v>
      </c>
      <c r="I2570" s="12">
        <v>1</v>
      </c>
      <c r="J2570" s="12">
        <v>2</v>
      </c>
      <c r="K2570" s="12">
        <v>2</v>
      </c>
      <c r="L2570" s="12">
        <v>3</v>
      </c>
      <c r="M2570" s="12">
        <v>4</v>
      </c>
      <c r="N2570" s="12">
        <v>3</v>
      </c>
      <c r="O2570" s="12">
        <f>COUNTIF($P$2:P2570,P2570)</f>
        <v>81</v>
      </c>
      <c r="P2570" s="12" t="str">
        <f t="shared" si="121"/>
        <v>122030403</v>
      </c>
      <c r="Q2570" s="12" t="str">
        <f t="shared" si="122"/>
        <v>1220304030081</v>
      </c>
      <c r="R2570" s="20" t="s">
        <v>1455</v>
      </c>
      <c r="S2570" s="20" t="s">
        <v>2275</v>
      </c>
      <c r="AD2570" s="12" t="s">
        <v>867</v>
      </c>
      <c r="BD2570" s="12" t="s">
        <v>83</v>
      </c>
      <c r="BG2570" s="21">
        <v>0.9</v>
      </c>
      <c r="BH2570" s="12">
        <v>1</v>
      </c>
      <c r="BJ2570" s="12">
        <v>1</v>
      </c>
    </row>
    <row r="2571" spans="1:62" ht="45" x14ac:dyDescent="0.25">
      <c r="A2571" s="12">
        <v>1</v>
      </c>
      <c r="B2571" s="11" t="str">
        <f t="shared" si="123"/>
        <v>Общий расчет. Ци Мень. Анализ Дворца. Операторы. Звезда. Звезда. Сила дворца в сезоне (своевременность)</v>
      </c>
      <c r="C2571" s="11" t="str">
        <f>IFERROR(VLOOKUP(I2571,lvl_1[],2,FALSE),"Нет")</f>
        <v>Общий расчет</v>
      </c>
      <c r="D2571" s="11" t="str">
        <f>IFERROR(VLOOKUP(Rule!J2571,lvl_2[],2,FALSE),"Нет")</f>
        <v>Ци Мень</v>
      </c>
      <c r="E2571" s="11" t="str">
        <f>IFERROR(VLOOKUP(Rule!K2571,lvl_3[],2,FALSE),"Нет")</f>
        <v>Анализ Дворца</v>
      </c>
      <c r="F2571" s="11" t="str">
        <f>IFERROR(INDEX(lvl_4[],MATCH(L2571,lvl_4[ID],0),MATCH(TEXT(K2571,"##0"),lvl_4[#Headers],0)),"Нет")</f>
        <v>Операторы</v>
      </c>
      <c r="G2571" s="11" t="str">
        <f>IFERROR(INDEX(lvl_5[],MATCH(M2571,lvl_5[ID],0),MATCH(_xlfn.CONCAT(TEXT(K2571,"##0"),"_",TEXT(L2571,"##0")),lvl_5[#Headers],0)),"Нет")</f>
        <v>Звезда</v>
      </c>
      <c r="H2571" s="11" t="str">
        <f>IFERROR(INDEX(lvl_6[],MATCH(N2571,lvl_6[ID],0),MATCH(_xlfn.CONCAT(K2571,"_",L2571,"_",M2571),lvl_6[#Headers],0)),"Нет")</f>
        <v>Звезда. Сила дворца в сезоне (своевременность)</v>
      </c>
      <c r="I2571" s="12">
        <v>1</v>
      </c>
      <c r="J2571" s="12">
        <v>2</v>
      </c>
      <c r="K2571" s="12">
        <v>2</v>
      </c>
      <c r="L2571" s="12">
        <v>3</v>
      </c>
      <c r="M2571" s="12">
        <v>4</v>
      </c>
      <c r="N2571" s="12">
        <v>3</v>
      </c>
      <c r="O2571" s="12">
        <f>COUNTIF($P$2:P2571,P2571)</f>
        <v>82</v>
      </c>
      <c r="P2571" s="12" t="str">
        <f t="shared" si="121"/>
        <v>122030403</v>
      </c>
      <c r="Q2571" s="12" t="str">
        <f t="shared" si="122"/>
        <v>1220304030082</v>
      </c>
      <c r="R2571" s="20" t="s">
        <v>1455</v>
      </c>
      <c r="S2571" s="20" t="s">
        <v>10</v>
      </c>
      <c r="AD2571" s="12" t="s">
        <v>868</v>
      </c>
      <c r="BD2571" s="12" t="s">
        <v>83</v>
      </c>
      <c r="BG2571" s="21">
        <v>0.5</v>
      </c>
      <c r="BH2571" s="12">
        <v>1</v>
      </c>
      <c r="BJ2571" s="12">
        <v>1</v>
      </c>
    </row>
    <row r="2572" spans="1:62" ht="45" x14ac:dyDescent="0.25">
      <c r="A2572" s="12">
        <v>1</v>
      </c>
      <c r="B2572" s="11" t="str">
        <f t="shared" si="123"/>
        <v>Общий расчет. Ци Мень. Анализ Дворца. Операторы. Звезда. Звезда. Сила дворца в сезоне (своевременность)</v>
      </c>
      <c r="C2572" s="11" t="str">
        <f>IFERROR(VLOOKUP(I2572,lvl_1[],2,FALSE),"Нет")</f>
        <v>Общий расчет</v>
      </c>
      <c r="D2572" s="11" t="str">
        <f>IFERROR(VLOOKUP(Rule!J2572,lvl_2[],2,FALSE),"Нет")</f>
        <v>Ци Мень</v>
      </c>
      <c r="E2572" s="11" t="str">
        <f>IFERROR(VLOOKUP(Rule!K2572,lvl_3[],2,FALSE),"Нет")</f>
        <v>Анализ Дворца</v>
      </c>
      <c r="F2572" s="11" t="str">
        <f>IFERROR(INDEX(lvl_4[],MATCH(L2572,lvl_4[ID],0),MATCH(TEXT(K2572,"##0"),lvl_4[#Headers],0)),"Нет")</f>
        <v>Операторы</v>
      </c>
      <c r="G2572" s="11" t="str">
        <f>IFERROR(INDEX(lvl_5[],MATCH(M2572,lvl_5[ID],0),MATCH(_xlfn.CONCAT(TEXT(K2572,"##0"),"_",TEXT(L2572,"##0")),lvl_5[#Headers],0)),"Нет")</f>
        <v>Звезда</v>
      </c>
      <c r="H2572" s="11" t="str">
        <f>IFERROR(INDEX(lvl_6[],MATCH(N2572,lvl_6[ID],0),MATCH(_xlfn.CONCAT(K2572,"_",L2572,"_",M2572),lvl_6[#Headers],0)),"Нет")</f>
        <v>Звезда. Сила дворца в сезоне (своевременность)</v>
      </c>
      <c r="I2572" s="12">
        <v>1</v>
      </c>
      <c r="J2572" s="12">
        <v>2</v>
      </c>
      <c r="K2572" s="12">
        <v>2</v>
      </c>
      <c r="L2572" s="12">
        <v>3</v>
      </c>
      <c r="M2572" s="12">
        <v>4</v>
      </c>
      <c r="N2572" s="12">
        <v>3</v>
      </c>
      <c r="O2572" s="12">
        <f>COUNTIF($P$2:P2572,P2572)</f>
        <v>83</v>
      </c>
      <c r="P2572" s="12" t="str">
        <f t="shared" si="121"/>
        <v>122030403</v>
      </c>
      <c r="Q2572" s="12" t="str">
        <f t="shared" si="122"/>
        <v>1220304030083</v>
      </c>
      <c r="R2572" s="20" t="s">
        <v>1455</v>
      </c>
      <c r="S2572" s="20" t="s">
        <v>10</v>
      </c>
      <c r="AD2572" s="12" t="s">
        <v>869</v>
      </c>
      <c r="BD2572" s="12" t="s">
        <v>83</v>
      </c>
      <c r="BG2572" s="21">
        <v>0.5</v>
      </c>
      <c r="BH2572" s="12">
        <v>1</v>
      </c>
      <c r="BJ2572" s="12">
        <v>1</v>
      </c>
    </row>
    <row r="2573" spans="1:62" ht="45" x14ac:dyDescent="0.25">
      <c r="A2573" s="12">
        <v>1</v>
      </c>
      <c r="B2573" s="11" t="str">
        <f t="shared" si="123"/>
        <v>Общий расчет. Ци Мень. Анализ Дворца. Операторы. Звезда. Звезда. Сила дворца в сезоне (своевременность)</v>
      </c>
      <c r="C2573" s="11" t="str">
        <f>IFERROR(VLOOKUP(I2573,lvl_1[],2,FALSE),"Нет")</f>
        <v>Общий расчет</v>
      </c>
      <c r="D2573" s="11" t="str">
        <f>IFERROR(VLOOKUP(Rule!J2573,lvl_2[],2,FALSE),"Нет")</f>
        <v>Ци Мень</v>
      </c>
      <c r="E2573" s="11" t="str">
        <f>IFERROR(VLOOKUP(Rule!K2573,lvl_3[],2,FALSE),"Нет")</f>
        <v>Анализ Дворца</v>
      </c>
      <c r="F2573" s="11" t="str">
        <f>IFERROR(INDEX(lvl_4[],MATCH(L2573,lvl_4[ID],0),MATCH(TEXT(K2573,"##0"),lvl_4[#Headers],0)),"Нет")</f>
        <v>Операторы</v>
      </c>
      <c r="G2573" s="11" t="str">
        <f>IFERROR(INDEX(lvl_5[],MATCH(M2573,lvl_5[ID],0),MATCH(_xlfn.CONCAT(TEXT(K2573,"##0"),"_",TEXT(L2573,"##0")),lvl_5[#Headers],0)),"Нет")</f>
        <v>Звезда</v>
      </c>
      <c r="H2573" s="11" t="str">
        <f>IFERROR(INDEX(lvl_6[],MATCH(N2573,lvl_6[ID],0),MATCH(_xlfn.CONCAT(K2573,"_",L2573,"_",M2573),lvl_6[#Headers],0)),"Нет")</f>
        <v>Звезда. Сила дворца в сезоне (своевременность)</v>
      </c>
      <c r="I2573" s="12">
        <v>1</v>
      </c>
      <c r="J2573" s="12">
        <v>2</v>
      </c>
      <c r="K2573" s="12">
        <v>2</v>
      </c>
      <c r="L2573" s="12">
        <v>3</v>
      </c>
      <c r="M2573" s="12">
        <v>4</v>
      </c>
      <c r="N2573" s="12">
        <v>3</v>
      </c>
      <c r="O2573" s="12">
        <f>COUNTIF($P$2:P2573,P2573)</f>
        <v>84</v>
      </c>
      <c r="P2573" s="12" t="str">
        <f t="shared" si="121"/>
        <v>122030403</v>
      </c>
      <c r="Q2573" s="12" t="str">
        <f t="shared" si="122"/>
        <v>1220304030084</v>
      </c>
      <c r="R2573" s="20" t="s">
        <v>1455</v>
      </c>
      <c r="S2573" s="20" t="s">
        <v>2275</v>
      </c>
      <c r="AD2573" s="12" t="s">
        <v>870</v>
      </c>
      <c r="BD2573" s="12" t="s">
        <v>83</v>
      </c>
      <c r="BG2573" s="21">
        <v>0.9</v>
      </c>
      <c r="BH2573" s="12">
        <v>1</v>
      </c>
      <c r="BJ2573" s="12">
        <v>1</v>
      </c>
    </row>
    <row r="2574" spans="1:62" ht="45" x14ac:dyDescent="0.25">
      <c r="A2574" s="12">
        <v>1</v>
      </c>
      <c r="B2574" s="11" t="str">
        <f t="shared" si="123"/>
        <v>Общий расчет. Ци Мень. Анализ Дворца. Операторы. Звезда. Звезда. Сила дворца в сезоне (своевременность)</v>
      </c>
      <c r="C2574" s="11" t="str">
        <f>IFERROR(VLOOKUP(I2574,lvl_1[],2,FALSE),"Нет")</f>
        <v>Общий расчет</v>
      </c>
      <c r="D2574" s="11" t="str">
        <f>IFERROR(VLOOKUP(Rule!J2574,lvl_2[],2,FALSE),"Нет")</f>
        <v>Ци Мень</v>
      </c>
      <c r="E2574" s="11" t="str">
        <f>IFERROR(VLOOKUP(Rule!K2574,lvl_3[],2,FALSE),"Нет")</f>
        <v>Анализ Дворца</v>
      </c>
      <c r="F2574" s="11" t="str">
        <f>IFERROR(INDEX(lvl_4[],MATCH(L2574,lvl_4[ID],0),MATCH(TEXT(K2574,"##0"),lvl_4[#Headers],0)),"Нет")</f>
        <v>Операторы</v>
      </c>
      <c r="G2574" s="11" t="str">
        <f>IFERROR(INDEX(lvl_5[],MATCH(M2574,lvl_5[ID],0),MATCH(_xlfn.CONCAT(TEXT(K2574,"##0"),"_",TEXT(L2574,"##0")),lvl_5[#Headers],0)),"Нет")</f>
        <v>Звезда</v>
      </c>
      <c r="H2574" s="11" t="str">
        <f>IFERROR(INDEX(lvl_6[],MATCH(N2574,lvl_6[ID],0),MATCH(_xlfn.CONCAT(K2574,"_",L2574,"_",M2574),lvl_6[#Headers],0)),"Нет")</f>
        <v>Звезда. Сила дворца в сезоне (своевременность)</v>
      </c>
      <c r="I2574" s="12">
        <v>1</v>
      </c>
      <c r="J2574" s="12">
        <v>2</v>
      </c>
      <c r="K2574" s="12">
        <v>2</v>
      </c>
      <c r="L2574" s="12">
        <v>3</v>
      </c>
      <c r="M2574" s="12">
        <v>4</v>
      </c>
      <c r="N2574" s="12">
        <v>3</v>
      </c>
      <c r="O2574" s="12">
        <f>COUNTIF($P$2:P2574,P2574)</f>
        <v>85</v>
      </c>
      <c r="P2574" s="12" t="str">
        <f t="shared" si="121"/>
        <v>122030403</v>
      </c>
      <c r="Q2574" s="12" t="str">
        <f t="shared" si="122"/>
        <v>1220304030085</v>
      </c>
      <c r="R2574" s="20" t="s">
        <v>1455</v>
      </c>
      <c r="S2574" s="20" t="s">
        <v>10</v>
      </c>
      <c r="AD2574" s="12" t="s">
        <v>859</v>
      </c>
      <c r="BD2574" s="12" t="s">
        <v>86</v>
      </c>
      <c r="BG2574" s="21" t="s">
        <v>1109</v>
      </c>
      <c r="BH2574" s="12">
        <v>1</v>
      </c>
      <c r="BI2574" s="12">
        <v>1</v>
      </c>
      <c r="BJ2574" s="12">
        <v>1</v>
      </c>
    </row>
    <row r="2575" spans="1:62" ht="45" x14ac:dyDescent="0.25">
      <c r="A2575" s="12">
        <v>1</v>
      </c>
      <c r="B2575" s="11" t="str">
        <f t="shared" si="123"/>
        <v>Общий расчет. Ци Мень. Анализ Дворца. Операторы. Звезда. Звезда. Сила дворца в сезоне (своевременность)</v>
      </c>
      <c r="C2575" s="11" t="str">
        <f>IFERROR(VLOOKUP(I2575,lvl_1[],2,FALSE),"Нет")</f>
        <v>Общий расчет</v>
      </c>
      <c r="D2575" s="11" t="str">
        <f>IFERROR(VLOOKUP(Rule!J2575,lvl_2[],2,FALSE),"Нет")</f>
        <v>Ци Мень</v>
      </c>
      <c r="E2575" s="11" t="str">
        <f>IFERROR(VLOOKUP(Rule!K2575,lvl_3[],2,FALSE),"Нет")</f>
        <v>Анализ Дворца</v>
      </c>
      <c r="F2575" s="11" t="str">
        <f>IFERROR(INDEX(lvl_4[],MATCH(L2575,lvl_4[ID],0),MATCH(TEXT(K2575,"##0"),lvl_4[#Headers],0)),"Нет")</f>
        <v>Операторы</v>
      </c>
      <c r="G2575" s="11" t="str">
        <f>IFERROR(INDEX(lvl_5[],MATCH(M2575,lvl_5[ID],0),MATCH(_xlfn.CONCAT(TEXT(K2575,"##0"),"_",TEXT(L2575,"##0")),lvl_5[#Headers],0)),"Нет")</f>
        <v>Звезда</v>
      </c>
      <c r="H2575" s="11" t="str">
        <f>IFERROR(INDEX(lvl_6[],MATCH(N2575,lvl_6[ID],0),MATCH(_xlfn.CONCAT(K2575,"_",L2575,"_",M2575),lvl_6[#Headers],0)),"Нет")</f>
        <v>Звезда. Сила дворца в сезоне (своевременность)</v>
      </c>
      <c r="I2575" s="12">
        <v>1</v>
      </c>
      <c r="J2575" s="12">
        <v>2</v>
      </c>
      <c r="K2575" s="12">
        <v>2</v>
      </c>
      <c r="L2575" s="12">
        <v>3</v>
      </c>
      <c r="M2575" s="12">
        <v>4</v>
      </c>
      <c r="N2575" s="12">
        <v>3</v>
      </c>
      <c r="O2575" s="12">
        <f>COUNTIF($P$2:P2575,P2575)</f>
        <v>86</v>
      </c>
      <c r="P2575" s="12" t="str">
        <f t="shared" si="121"/>
        <v>122030403</v>
      </c>
      <c r="Q2575" s="12" t="str">
        <f t="shared" si="122"/>
        <v>1220304030086</v>
      </c>
      <c r="R2575" s="20" t="s">
        <v>1455</v>
      </c>
      <c r="S2575" s="20" t="s">
        <v>10</v>
      </c>
      <c r="AD2575" s="12" t="s">
        <v>860</v>
      </c>
      <c r="BD2575" s="12" t="s">
        <v>86</v>
      </c>
      <c r="BG2575" s="21" t="s">
        <v>1109</v>
      </c>
      <c r="BH2575" s="12">
        <v>1</v>
      </c>
      <c r="BI2575" s="12">
        <v>1</v>
      </c>
      <c r="BJ2575" s="12">
        <v>1</v>
      </c>
    </row>
    <row r="2576" spans="1:62" ht="45" x14ac:dyDescent="0.25">
      <c r="A2576" s="12">
        <v>1</v>
      </c>
      <c r="B2576" s="11" t="str">
        <f t="shared" si="123"/>
        <v>Общий расчет. Ци Мень. Анализ Дворца. Операторы. Звезда. Звезда. Сила дворца в сезоне (своевременность)</v>
      </c>
      <c r="C2576" s="11" t="str">
        <f>IFERROR(VLOOKUP(I2576,lvl_1[],2,FALSE),"Нет")</f>
        <v>Общий расчет</v>
      </c>
      <c r="D2576" s="11" t="str">
        <f>IFERROR(VLOOKUP(Rule!J2576,lvl_2[],2,FALSE),"Нет")</f>
        <v>Ци Мень</v>
      </c>
      <c r="E2576" s="11" t="str">
        <f>IFERROR(VLOOKUP(Rule!K2576,lvl_3[],2,FALSE),"Нет")</f>
        <v>Анализ Дворца</v>
      </c>
      <c r="F2576" s="11" t="str">
        <f>IFERROR(INDEX(lvl_4[],MATCH(L2576,lvl_4[ID],0),MATCH(TEXT(K2576,"##0"),lvl_4[#Headers],0)),"Нет")</f>
        <v>Операторы</v>
      </c>
      <c r="G2576" s="11" t="str">
        <f>IFERROR(INDEX(lvl_5[],MATCH(M2576,lvl_5[ID],0),MATCH(_xlfn.CONCAT(TEXT(K2576,"##0"),"_",TEXT(L2576,"##0")),lvl_5[#Headers],0)),"Нет")</f>
        <v>Звезда</v>
      </c>
      <c r="H2576" s="11" t="str">
        <f>IFERROR(INDEX(lvl_6[],MATCH(N2576,lvl_6[ID],0),MATCH(_xlfn.CONCAT(K2576,"_",L2576,"_",M2576),lvl_6[#Headers],0)),"Нет")</f>
        <v>Звезда. Сила дворца в сезоне (своевременность)</v>
      </c>
      <c r="I2576" s="12">
        <v>1</v>
      </c>
      <c r="J2576" s="12">
        <v>2</v>
      </c>
      <c r="K2576" s="12">
        <v>2</v>
      </c>
      <c r="L2576" s="12">
        <v>3</v>
      </c>
      <c r="M2576" s="12">
        <v>4</v>
      </c>
      <c r="N2576" s="12">
        <v>3</v>
      </c>
      <c r="O2576" s="12">
        <f>COUNTIF($P$2:P2576,P2576)</f>
        <v>87</v>
      </c>
      <c r="P2576" s="12" t="str">
        <f t="shared" si="121"/>
        <v>122030403</v>
      </c>
      <c r="Q2576" s="12" t="str">
        <f t="shared" si="122"/>
        <v>1220304030087</v>
      </c>
      <c r="R2576" s="20" t="s">
        <v>1455</v>
      </c>
      <c r="S2576" s="20" t="s">
        <v>935</v>
      </c>
      <c r="AD2576" s="12" t="s">
        <v>861</v>
      </c>
      <c r="BD2576" s="12" t="s">
        <v>86</v>
      </c>
      <c r="BG2576" s="21" t="s">
        <v>1109</v>
      </c>
      <c r="BH2576" s="12">
        <v>1</v>
      </c>
      <c r="BI2576" s="12">
        <v>1</v>
      </c>
      <c r="BJ2576" s="12">
        <v>1</v>
      </c>
    </row>
    <row r="2577" spans="1:62" ht="45" x14ac:dyDescent="0.25">
      <c r="A2577" s="12">
        <v>1</v>
      </c>
      <c r="B2577" s="11" t="str">
        <f t="shared" si="123"/>
        <v>Общий расчет. Ци Мень. Анализ Дворца. Операторы. Звезда. Звезда. Сила дворца в сезоне (своевременность)</v>
      </c>
      <c r="C2577" s="11" t="str">
        <f>IFERROR(VLOOKUP(I2577,lvl_1[],2,FALSE),"Нет")</f>
        <v>Общий расчет</v>
      </c>
      <c r="D2577" s="11" t="str">
        <f>IFERROR(VLOOKUP(Rule!J2577,lvl_2[],2,FALSE),"Нет")</f>
        <v>Ци Мень</v>
      </c>
      <c r="E2577" s="11" t="str">
        <f>IFERROR(VLOOKUP(Rule!K2577,lvl_3[],2,FALSE),"Нет")</f>
        <v>Анализ Дворца</v>
      </c>
      <c r="F2577" s="11" t="str">
        <f>IFERROR(INDEX(lvl_4[],MATCH(L2577,lvl_4[ID],0),MATCH(TEXT(K2577,"##0"),lvl_4[#Headers],0)),"Нет")</f>
        <v>Операторы</v>
      </c>
      <c r="G2577" s="11" t="str">
        <f>IFERROR(INDEX(lvl_5[],MATCH(M2577,lvl_5[ID],0),MATCH(_xlfn.CONCAT(TEXT(K2577,"##0"),"_",TEXT(L2577,"##0")),lvl_5[#Headers],0)),"Нет")</f>
        <v>Звезда</v>
      </c>
      <c r="H2577" s="11" t="str">
        <f>IFERROR(INDEX(lvl_6[],MATCH(N2577,lvl_6[ID],0),MATCH(_xlfn.CONCAT(K2577,"_",L2577,"_",M2577),lvl_6[#Headers],0)),"Нет")</f>
        <v>Звезда. Сила дворца в сезоне (своевременность)</v>
      </c>
      <c r="I2577" s="12">
        <v>1</v>
      </c>
      <c r="J2577" s="12">
        <v>2</v>
      </c>
      <c r="K2577" s="12">
        <v>2</v>
      </c>
      <c r="L2577" s="12">
        <v>3</v>
      </c>
      <c r="M2577" s="12">
        <v>4</v>
      </c>
      <c r="N2577" s="12">
        <v>3</v>
      </c>
      <c r="O2577" s="12">
        <f>COUNTIF($P$2:P2577,P2577)</f>
        <v>88</v>
      </c>
      <c r="P2577" s="12" t="str">
        <f t="shared" si="121"/>
        <v>122030403</v>
      </c>
      <c r="Q2577" s="12" t="str">
        <f t="shared" si="122"/>
        <v>1220304030088</v>
      </c>
      <c r="R2577" s="20" t="s">
        <v>1455</v>
      </c>
      <c r="S2577" s="20" t="s">
        <v>2223</v>
      </c>
      <c r="AD2577" s="12" t="s">
        <v>862</v>
      </c>
      <c r="BD2577" s="12" t="s">
        <v>86</v>
      </c>
      <c r="BG2577" s="21" t="s">
        <v>1109</v>
      </c>
      <c r="BH2577" s="12">
        <v>1</v>
      </c>
      <c r="BI2577" s="12">
        <v>1</v>
      </c>
      <c r="BJ2577" s="12">
        <v>1</v>
      </c>
    </row>
    <row r="2578" spans="1:62" ht="45" x14ac:dyDescent="0.25">
      <c r="A2578" s="12">
        <v>1</v>
      </c>
      <c r="B2578" s="11" t="str">
        <f t="shared" si="123"/>
        <v>Общий расчет. Ци Мень. Анализ Дворца. Операторы. Звезда. Звезда. Сила дворца в сезоне (своевременность)</v>
      </c>
      <c r="C2578" s="11" t="str">
        <f>IFERROR(VLOOKUP(I2578,lvl_1[],2,FALSE),"Нет")</f>
        <v>Общий расчет</v>
      </c>
      <c r="D2578" s="11" t="str">
        <f>IFERROR(VLOOKUP(Rule!J2578,lvl_2[],2,FALSE),"Нет")</f>
        <v>Ци Мень</v>
      </c>
      <c r="E2578" s="11" t="str">
        <f>IFERROR(VLOOKUP(Rule!K2578,lvl_3[],2,FALSE),"Нет")</f>
        <v>Анализ Дворца</v>
      </c>
      <c r="F2578" s="11" t="str">
        <f>IFERROR(INDEX(lvl_4[],MATCH(L2578,lvl_4[ID],0),MATCH(TEXT(K2578,"##0"),lvl_4[#Headers],0)),"Нет")</f>
        <v>Операторы</v>
      </c>
      <c r="G2578" s="11" t="str">
        <f>IFERROR(INDEX(lvl_5[],MATCH(M2578,lvl_5[ID],0),MATCH(_xlfn.CONCAT(TEXT(K2578,"##0"),"_",TEXT(L2578,"##0")),lvl_5[#Headers],0)),"Нет")</f>
        <v>Звезда</v>
      </c>
      <c r="H2578" s="11" t="str">
        <f>IFERROR(INDEX(lvl_6[],MATCH(N2578,lvl_6[ID],0),MATCH(_xlfn.CONCAT(K2578,"_",L2578,"_",M2578),lvl_6[#Headers],0)),"Нет")</f>
        <v>Звезда. Сила дворца в сезоне (своевременность)</v>
      </c>
      <c r="I2578" s="12">
        <v>1</v>
      </c>
      <c r="J2578" s="12">
        <v>2</v>
      </c>
      <c r="K2578" s="12">
        <v>2</v>
      </c>
      <c r="L2578" s="12">
        <v>3</v>
      </c>
      <c r="M2578" s="12">
        <v>4</v>
      </c>
      <c r="N2578" s="12">
        <v>3</v>
      </c>
      <c r="O2578" s="12">
        <f>COUNTIF($P$2:P2578,P2578)</f>
        <v>89</v>
      </c>
      <c r="P2578" s="12" t="str">
        <f t="shared" si="121"/>
        <v>122030403</v>
      </c>
      <c r="Q2578" s="12" t="str">
        <f t="shared" si="122"/>
        <v>1220304030089</v>
      </c>
      <c r="R2578" s="20" t="s">
        <v>1455</v>
      </c>
      <c r="S2578" s="20" t="s">
        <v>2223</v>
      </c>
      <c r="AD2578" s="12" t="s">
        <v>863</v>
      </c>
      <c r="BD2578" s="12" t="s">
        <v>86</v>
      </c>
      <c r="BG2578" s="21" t="s">
        <v>1109</v>
      </c>
      <c r="BH2578" s="12">
        <v>1</v>
      </c>
      <c r="BI2578" s="12">
        <v>1</v>
      </c>
      <c r="BJ2578" s="12">
        <v>1</v>
      </c>
    </row>
    <row r="2579" spans="1:62" ht="45" x14ac:dyDescent="0.25">
      <c r="A2579" s="12">
        <v>1</v>
      </c>
      <c r="B2579" s="11" t="str">
        <f t="shared" si="123"/>
        <v>Общий расчет. Ци Мень. Анализ Дворца. Операторы. Звезда. Звезда. Сила дворца в сезоне (своевременность)</v>
      </c>
      <c r="C2579" s="11" t="str">
        <f>IFERROR(VLOOKUP(I2579,lvl_1[],2,FALSE),"Нет")</f>
        <v>Общий расчет</v>
      </c>
      <c r="D2579" s="11" t="str">
        <f>IFERROR(VLOOKUP(Rule!J2579,lvl_2[],2,FALSE),"Нет")</f>
        <v>Ци Мень</v>
      </c>
      <c r="E2579" s="11" t="str">
        <f>IFERROR(VLOOKUP(Rule!K2579,lvl_3[],2,FALSE),"Нет")</f>
        <v>Анализ Дворца</v>
      </c>
      <c r="F2579" s="11" t="str">
        <f>IFERROR(INDEX(lvl_4[],MATCH(L2579,lvl_4[ID],0),MATCH(TEXT(K2579,"##0"),lvl_4[#Headers],0)),"Нет")</f>
        <v>Операторы</v>
      </c>
      <c r="G2579" s="11" t="str">
        <f>IFERROR(INDEX(lvl_5[],MATCH(M2579,lvl_5[ID],0),MATCH(_xlfn.CONCAT(TEXT(K2579,"##0"),"_",TEXT(L2579,"##0")),lvl_5[#Headers],0)),"Нет")</f>
        <v>Звезда</v>
      </c>
      <c r="H2579" s="11" t="str">
        <f>IFERROR(INDEX(lvl_6[],MATCH(N2579,lvl_6[ID],0),MATCH(_xlfn.CONCAT(K2579,"_",L2579,"_",M2579),lvl_6[#Headers],0)),"Нет")</f>
        <v>Звезда. Сила дворца в сезоне (своевременность)</v>
      </c>
      <c r="I2579" s="12">
        <v>1</v>
      </c>
      <c r="J2579" s="12">
        <v>2</v>
      </c>
      <c r="K2579" s="12">
        <v>2</v>
      </c>
      <c r="L2579" s="12">
        <v>3</v>
      </c>
      <c r="M2579" s="12">
        <v>4</v>
      </c>
      <c r="N2579" s="12">
        <v>3</v>
      </c>
      <c r="O2579" s="12">
        <f>COUNTIF($P$2:P2579,P2579)</f>
        <v>90</v>
      </c>
      <c r="P2579" s="12" t="str">
        <f t="shared" si="121"/>
        <v>122030403</v>
      </c>
      <c r="Q2579" s="12" t="str">
        <f t="shared" si="122"/>
        <v>1220304030090</v>
      </c>
      <c r="R2579" s="20" t="s">
        <v>1455</v>
      </c>
      <c r="S2579" s="20" t="s">
        <v>935</v>
      </c>
      <c r="AD2579" s="12" t="s">
        <v>864</v>
      </c>
      <c r="BD2579" s="12" t="s">
        <v>86</v>
      </c>
      <c r="BG2579" s="21" t="s">
        <v>1109</v>
      </c>
      <c r="BH2579" s="12">
        <v>1</v>
      </c>
      <c r="BI2579" s="12">
        <v>1</v>
      </c>
      <c r="BJ2579" s="12">
        <v>1</v>
      </c>
    </row>
    <row r="2580" spans="1:62" ht="45" x14ac:dyDescent="0.25">
      <c r="A2580" s="12">
        <v>1</v>
      </c>
      <c r="B2580" s="11" t="str">
        <f t="shared" si="123"/>
        <v>Общий расчет. Ци Мень. Анализ Дворца. Операторы. Звезда. Звезда. Сила дворца в сезоне (своевременность)</v>
      </c>
      <c r="C2580" s="11" t="str">
        <f>IFERROR(VLOOKUP(I2580,lvl_1[],2,FALSE),"Нет")</f>
        <v>Общий расчет</v>
      </c>
      <c r="D2580" s="11" t="str">
        <f>IFERROR(VLOOKUP(Rule!J2580,lvl_2[],2,FALSE),"Нет")</f>
        <v>Ци Мень</v>
      </c>
      <c r="E2580" s="11" t="str">
        <f>IFERROR(VLOOKUP(Rule!K2580,lvl_3[],2,FALSE),"Нет")</f>
        <v>Анализ Дворца</v>
      </c>
      <c r="F2580" s="11" t="str">
        <f>IFERROR(INDEX(lvl_4[],MATCH(L2580,lvl_4[ID],0),MATCH(TEXT(K2580,"##0"),lvl_4[#Headers],0)),"Нет")</f>
        <v>Операторы</v>
      </c>
      <c r="G2580" s="11" t="str">
        <f>IFERROR(INDEX(lvl_5[],MATCH(M2580,lvl_5[ID],0),MATCH(_xlfn.CONCAT(TEXT(K2580,"##0"),"_",TEXT(L2580,"##0")),lvl_5[#Headers],0)),"Нет")</f>
        <v>Звезда</v>
      </c>
      <c r="H2580" s="11" t="str">
        <f>IFERROR(INDEX(lvl_6[],MATCH(N2580,lvl_6[ID],0),MATCH(_xlfn.CONCAT(K2580,"_",L2580,"_",M2580),lvl_6[#Headers],0)),"Нет")</f>
        <v>Звезда. Сила дворца в сезоне (своевременность)</v>
      </c>
      <c r="I2580" s="12">
        <v>1</v>
      </c>
      <c r="J2580" s="12">
        <v>2</v>
      </c>
      <c r="K2580" s="12">
        <v>2</v>
      </c>
      <c r="L2580" s="12">
        <v>3</v>
      </c>
      <c r="M2580" s="12">
        <v>4</v>
      </c>
      <c r="N2580" s="12">
        <v>3</v>
      </c>
      <c r="O2580" s="12">
        <f>COUNTIF($P$2:P2580,P2580)</f>
        <v>91</v>
      </c>
      <c r="P2580" s="12" t="str">
        <f t="shared" si="121"/>
        <v>122030403</v>
      </c>
      <c r="Q2580" s="12" t="str">
        <f t="shared" si="122"/>
        <v>1220304030091</v>
      </c>
      <c r="R2580" s="20" t="s">
        <v>1455</v>
      </c>
      <c r="S2580" s="20" t="s">
        <v>2275</v>
      </c>
      <c r="AD2580" s="12" t="s">
        <v>865</v>
      </c>
      <c r="BD2580" s="12" t="s">
        <v>86</v>
      </c>
      <c r="BG2580" s="21" t="s">
        <v>1109</v>
      </c>
      <c r="BH2580" s="12">
        <v>1</v>
      </c>
      <c r="BI2580" s="12">
        <v>1</v>
      </c>
      <c r="BJ2580" s="12">
        <v>1</v>
      </c>
    </row>
    <row r="2581" spans="1:62" ht="45" x14ac:dyDescent="0.25">
      <c r="A2581" s="12">
        <v>1</v>
      </c>
      <c r="B2581" s="11" t="str">
        <f t="shared" si="123"/>
        <v>Общий расчет. Ци Мень. Анализ Дворца. Операторы. Звезда. Звезда. Сила дворца в сезоне (своевременность)</v>
      </c>
      <c r="C2581" s="11" t="str">
        <f>IFERROR(VLOOKUP(I2581,lvl_1[],2,FALSE),"Нет")</f>
        <v>Общий расчет</v>
      </c>
      <c r="D2581" s="11" t="str">
        <f>IFERROR(VLOOKUP(Rule!J2581,lvl_2[],2,FALSE),"Нет")</f>
        <v>Ци Мень</v>
      </c>
      <c r="E2581" s="11" t="str">
        <f>IFERROR(VLOOKUP(Rule!K2581,lvl_3[],2,FALSE),"Нет")</f>
        <v>Анализ Дворца</v>
      </c>
      <c r="F2581" s="11" t="str">
        <f>IFERROR(INDEX(lvl_4[],MATCH(L2581,lvl_4[ID],0),MATCH(TEXT(K2581,"##0"),lvl_4[#Headers],0)),"Нет")</f>
        <v>Операторы</v>
      </c>
      <c r="G2581" s="11" t="str">
        <f>IFERROR(INDEX(lvl_5[],MATCH(M2581,lvl_5[ID],0),MATCH(_xlfn.CONCAT(TEXT(K2581,"##0"),"_",TEXT(L2581,"##0")),lvl_5[#Headers],0)),"Нет")</f>
        <v>Звезда</v>
      </c>
      <c r="H2581" s="11" t="str">
        <f>IFERROR(INDEX(lvl_6[],MATCH(N2581,lvl_6[ID],0),MATCH(_xlfn.CONCAT(K2581,"_",L2581,"_",M2581),lvl_6[#Headers],0)),"Нет")</f>
        <v>Звезда. Сила дворца в сезоне (своевременность)</v>
      </c>
      <c r="I2581" s="12">
        <v>1</v>
      </c>
      <c r="J2581" s="12">
        <v>2</v>
      </c>
      <c r="K2581" s="12">
        <v>2</v>
      </c>
      <c r="L2581" s="12">
        <v>3</v>
      </c>
      <c r="M2581" s="12">
        <v>4</v>
      </c>
      <c r="N2581" s="12">
        <v>3</v>
      </c>
      <c r="O2581" s="12">
        <f>COUNTIF($P$2:P2581,P2581)</f>
        <v>92</v>
      </c>
      <c r="P2581" s="12" t="str">
        <f t="shared" si="121"/>
        <v>122030403</v>
      </c>
      <c r="Q2581" s="12" t="str">
        <f t="shared" si="122"/>
        <v>1220304030092</v>
      </c>
      <c r="R2581" s="20" t="s">
        <v>1455</v>
      </c>
      <c r="S2581" s="20" t="s">
        <v>2275</v>
      </c>
      <c r="AD2581" s="12" t="s">
        <v>866</v>
      </c>
      <c r="BD2581" s="12" t="s">
        <v>86</v>
      </c>
      <c r="BG2581" s="21" t="s">
        <v>1109</v>
      </c>
      <c r="BH2581" s="12">
        <v>1</v>
      </c>
      <c r="BI2581" s="12">
        <v>1</v>
      </c>
      <c r="BJ2581" s="12">
        <v>1</v>
      </c>
    </row>
    <row r="2582" spans="1:62" ht="45" x14ac:dyDescent="0.25">
      <c r="A2582" s="12">
        <v>1</v>
      </c>
      <c r="B2582" s="11" t="str">
        <f t="shared" si="123"/>
        <v>Общий расчет. Ци Мень. Анализ Дворца. Операторы. Звезда. Звезда. Сила дворца в сезоне (своевременность)</v>
      </c>
      <c r="C2582" s="11" t="str">
        <f>IFERROR(VLOOKUP(I2582,lvl_1[],2,FALSE),"Нет")</f>
        <v>Общий расчет</v>
      </c>
      <c r="D2582" s="11" t="str">
        <f>IFERROR(VLOOKUP(Rule!J2582,lvl_2[],2,FALSE),"Нет")</f>
        <v>Ци Мень</v>
      </c>
      <c r="E2582" s="11" t="str">
        <f>IFERROR(VLOOKUP(Rule!K2582,lvl_3[],2,FALSE),"Нет")</f>
        <v>Анализ Дворца</v>
      </c>
      <c r="F2582" s="11" t="str">
        <f>IFERROR(INDEX(lvl_4[],MATCH(L2582,lvl_4[ID],0),MATCH(TEXT(K2582,"##0"),lvl_4[#Headers],0)),"Нет")</f>
        <v>Операторы</v>
      </c>
      <c r="G2582" s="11" t="str">
        <f>IFERROR(INDEX(lvl_5[],MATCH(M2582,lvl_5[ID],0),MATCH(_xlfn.CONCAT(TEXT(K2582,"##0"),"_",TEXT(L2582,"##0")),lvl_5[#Headers],0)),"Нет")</f>
        <v>Звезда</v>
      </c>
      <c r="H2582" s="11" t="str">
        <f>IFERROR(INDEX(lvl_6[],MATCH(N2582,lvl_6[ID],0),MATCH(_xlfn.CONCAT(K2582,"_",L2582,"_",M2582),lvl_6[#Headers],0)),"Нет")</f>
        <v>Звезда. Сила дворца в сезоне (своевременность)</v>
      </c>
      <c r="I2582" s="12">
        <v>1</v>
      </c>
      <c r="J2582" s="12">
        <v>2</v>
      </c>
      <c r="K2582" s="12">
        <v>2</v>
      </c>
      <c r="L2582" s="12">
        <v>3</v>
      </c>
      <c r="M2582" s="12">
        <v>4</v>
      </c>
      <c r="N2582" s="12">
        <v>3</v>
      </c>
      <c r="O2582" s="12">
        <f>COUNTIF($P$2:P2582,P2582)</f>
        <v>93</v>
      </c>
      <c r="P2582" s="12" t="str">
        <f t="shared" si="121"/>
        <v>122030403</v>
      </c>
      <c r="Q2582" s="12" t="str">
        <f t="shared" si="122"/>
        <v>1220304030093</v>
      </c>
      <c r="R2582" s="20" t="s">
        <v>1455</v>
      </c>
      <c r="S2582" s="20" t="s">
        <v>935</v>
      </c>
      <c r="AD2582" s="12" t="s">
        <v>867</v>
      </c>
      <c r="BD2582" s="12" t="s">
        <v>86</v>
      </c>
      <c r="BG2582" s="21" t="s">
        <v>1109</v>
      </c>
      <c r="BH2582" s="12">
        <v>1</v>
      </c>
      <c r="BI2582" s="12">
        <v>1</v>
      </c>
      <c r="BJ2582" s="12">
        <v>1</v>
      </c>
    </row>
    <row r="2583" spans="1:62" ht="45" x14ac:dyDescent="0.25">
      <c r="A2583" s="12">
        <v>1</v>
      </c>
      <c r="B2583" s="11" t="str">
        <f t="shared" si="123"/>
        <v>Общий расчет. Ци Мень. Анализ Дворца. Операторы. Звезда. Звезда. Сила дворца в сезоне (своевременность)</v>
      </c>
      <c r="C2583" s="11" t="str">
        <f>IFERROR(VLOOKUP(I2583,lvl_1[],2,FALSE),"Нет")</f>
        <v>Общий расчет</v>
      </c>
      <c r="D2583" s="11" t="str">
        <f>IFERROR(VLOOKUP(Rule!J2583,lvl_2[],2,FALSE),"Нет")</f>
        <v>Ци Мень</v>
      </c>
      <c r="E2583" s="11" t="str">
        <f>IFERROR(VLOOKUP(Rule!K2583,lvl_3[],2,FALSE),"Нет")</f>
        <v>Анализ Дворца</v>
      </c>
      <c r="F2583" s="11" t="str">
        <f>IFERROR(INDEX(lvl_4[],MATCH(L2583,lvl_4[ID],0),MATCH(TEXT(K2583,"##0"),lvl_4[#Headers],0)),"Нет")</f>
        <v>Операторы</v>
      </c>
      <c r="G2583" s="11" t="str">
        <f>IFERROR(INDEX(lvl_5[],MATCH(M2583,lvl_5[ID],0),MATCH(_xlfn.CONCAT(TEXT(K2583,"##0"),"_",TEXT(L2583,"##0")),lvl_5[#Headers],0)),"Нет")</f>
        <v>Звезда</v>
      </c>
      <c r="H2583" s="11" t="str">
        <f>IFERROR(INDEX(lvl_6[],MATCH(N2583,lvl_6[ID],0),MATCH(_xlfn.CONCAT(K2583,"_",L2583,"_",M2583),lvl_6[#Headers],0)),"Нет")</f>
        <v>Звезда. Сила дворца в сезоне (своевременность)</v>
      </c>
      <c r="I2583" s="12">
        <v>1</v>
      </c>
      <c r="J2583" s="12">
        <v>2</v>
      </c>
      <c r="K2583" s="12">
        <v>2</v>
      </c>
      <c r="L2583" s="12">
        <v>3</v>
      </c>
      <c r="M2583" s="12">
        <v>4</v>
      </c>
      <c r="N2583" s="12">
        <v>3</v>
      </c>
      <c r="O2583" s="12">
        <f>COUNTIF($P$2:P2583,P2583)</f>
        <v>94</v>
      </c>
      <c r="P2583" s="12" t="str">
        <f t="shared" si="121"/>
        <v>122030403</v>
      </c>
      <c r="Q2583" s="12" t="str">
        <f t="shared" si="122"/>
        <v>1220304030094</v>
      </c>
      <c r="R2583" s="20" t="s">
        <v>1455</v>
      </c>
      <c r="S2583" s="20" t="s">
        <v>2276</v>
      </c>
      <c r="AD2583" s="12" t="s">
        <v>868</v>
      </c>
      <c r="BD2583" s="12" t="s">
        <v>86</v>
      </c>
      <c r="BG2583" s="21" t="s">
        <v>1109</v>
      </c>
      <c r="BH2583" s="12">
        <v>1</v>
      </c>
      <c r="BI2583" s="12">
        <v>1</v>
      </c>
      <c r="BJ2583" s="12">
        <v>1</v>
      </c>
    </row>
    <row r="2584" spans="1:62" ht="45" x14ac:dyDescent="0.25">
      <c r="A2584" s="12">
        <v>1</v>
      </c>
      <c r="B2584" s="11" t="str">
        <f t="shared" si="123"/>
        <v>Общий расчет. Ци Мень. Анализ Дворца. Операторы. Звезда. Звезда. Сила дворца в сезоне (своевременность)</v>
      </c>
      <c r="C2584" s="11" t="str">
        <f>IFERROR(VLOOKUP(I2584,lvl_1[],2,FALSE),"Нет")</f>
        <v>Общий расчет</v>
      </c>
      <c r="D2584" s="11" t="str">
        <f>IFERROR(VLOOKUP(Rule!J2584,lvl_2[],2,FALSE),"Нет")</f>
        <v>Ци Мень</v>
      </c>
      <c r="E2584" s="11" t="str">
        <f>IFERROR(VLOOKUP(Rule!K2584,lvl_3[],2,FALSE),"Нет")</f>
        <v>Анализ Дворца</v>
      </c>
      <c r="F2584" s="11" t="str">
        <f>IFERROR(INDEX(lvl_4[],MATCH(L2584,lvl_4[ID],0),MATCH(TEXT(K2584,"##0"),lvl_4[#Headers],0)),"Нет")</f>
        <v>Операторы</v>
      </c>
      <c r="G2584" s="11" t="str">
        <f>IFERROR(INDEX(lvl_5[],MATCH(M2584,lvl_5[ID],0),MATCH(_xlfn.CONCAT(TEXT(K2584,"##0"),"_",TEXT(L2584,"##0")),lvl_5[#Headers],0)),"Нет")</f>
        <v>Звезда</v>
      </c>
      <c r="H2584" s="11" t="str">
        <f>IFERROR(INDEX(lvl_6[],MATCH(N2584,lvl_6[ID],0),MATCH(_xlfn.CONCAT(K2584,"_",L2584,"_",M2584),lvl_6[#Headers],0)),"Нет")</f>
        <v>Звезда. Сила дворца в сезоне (своевременность)</v>
      </c>
      <c r="I2584" s="12">
        <v>1</v>
      </c>
      <c r="J2584" s="12">
        <v>2</v>
      </c>
      <c r="K2584" s="12">
        <v>2</v>
      </c>
      <c r="L2584" s="12">
        <v>3</v>
      </c>
      <c r="M2584" s="12">
        <v>4</v>
      </c>
      <c r="N2584" s="12">
        <v>3</v>
      </c>
      <c r="O2584" s="12">
        <f>COUNTIF($P$2:P2584,P2584)</f>
        <v>95</v>
      </c>
      <c r="P2584" s="12" t="str">
        <f t="shared" si="121"/>
        <v>122030403</v>
      </c>
      <c r="Q2584" s="12" t="str">
        <f t="shared" si="122"/>
        <v>1220304030095</v>
      </c>
      <c r="R2584" s="20" t="s">
        <v>1455</v>
      </c>
      <c r="S2584" s="20" t="s">
        <v>2276</v>
      </c>
      <c r="AD2584" s="12" t="s">
        <v>869</v>
      </c>
      <c r="BD2584" s="12" t="s">
        <v>86</v>
      </c>
      <c r="BG2584" s="21" t="s">
        <v>1109</v>
      </c>
      <c r="BH2584" s="12">
        <v>1</v>
      </c>
      <c r="BI2584" s="12">
        <v>1</v>
      </c>
      <c r="BJ2584" s="12">
        <v>1</v>
      </c>
    </row>
    <row r="2585" spans="1:62" ht="45" x14ac:dyDescent="0.25">
      <c r="A2585" s="12">
        <v>1</v>
      </c>
      <c r="B2585" s="11" t="str">
        <f t="shared" si="123"/>
        <v>Общий расчет. Ци Мень. Анализ Дворца. Операторы. Звезда. Звезда. Сила дворца в сезоне (своевременность)</v>
      </c>
      <c r="C2585" s="11" t="str">
        <f>IFERROR(VLOOKUP(I2585,lvl_1[],2,FALSE),"Нет")</f>
        <v>Общий расчет</v>
      </c>
      <c r="D2585" s="11" t="str">
        <f>IFERROR(VLOOKUP(Rule!J2585,lvl_2[],2,FALSE),"Нет")</f>
        <v>Ци Мень</v>
      </c>
      <c r="E2585" s="11" t="str">
        <f>IFERROR(VLOOKUP(Rule!K2585,lvl_3[],2,FALSE),"Нет")</f>
        <v>Анализ Дворца</v>
      </c>
      <c r="F2585" s="11" t="str">
        <f>IFERROR(INDEX(lvl_4[],MATCH(L2585,lvl_4[ID],0),MATCH(TEXT(K2585,"##0"),lvl_4[#Headers],0)),"Нет")</f>
        <v>Операторы</v>
      </c>
      <c r="G2585" s="11" t="str">
        <f>IFERROR(INDEX(lvl_5[],MATCH(M2585,lvl_5[ID],0),MATCH(_xlfn.CONCAT(TEXT(K2585,"##0"),"_",TEXT(L2585,"##0")),lvl_5[#Headers],0)),"Нет")</f>
        <v>Звезда</v>
      </c>
      <c r="H2585" s="11" t="str">
        <f>IFERROR(INDEX(lvl_6[],MATCH(N2585,lvl_6[ID],0),MATCH(_xlfn.CONCAT(K2585,"_",L2585,"_",M2585),lvl_6[#Headers],0)),"Нет")</f>
        <v>Звезда. Сила дворца в сезоне (своевременность)</v>
      </c>
      <c r="I2585" s="12">
        <v>1</v>
      </c>
      <c r="J2585" s="12">
        <v>2</v>
      </c>
      <c r="K2585" s="12">
        <v>2</v>
      </c>
      <c r="L2585" s="12">
        <v>3</v>
      </c>
      <c r="M2585" s="12">
        <v>4</v>
      </c>
      <c r="N2585" s="12">
        <v>3</v>
      </c>
      <c r="O2585" s="12">
        <f>COUNTIF($P$2:P2585,P2585)</f>
        <v>96</v>
      </c>
      <c r="P2585" s="12" t="str">
        <f t="shared" si="121"/>
        <v>122030403</v>
      </c>
      <c r="Q2585" s="12" t="str">
        <f t="shared" si="122"/>
        <v>1220304030096</v>
      </c>
      <c r="R2585" s="20" t="s">
        <v>1455</v>
      </c>
      <c r="S2585" s="20" t="s">
        <v>935</v>
      </c>
      <c r="AD2585" s="12" t="s">
        <v>870</v>
      </c>
      <c r="BD2585" s="12" t="s">
        <v>86</v>
      </c>
      <c r="BG2585" s="21" t="s">
        <v>1109</v>
      </c>
      <c r="BH2585" s="12">
        <v>1</v>
      </c>
      <c r="BI2585" s="12">
        <v>1</v>
      </c>
      <c r="BJ2585" s="12">
        <v>1</v>
      </c>
    </row>
    <row r="2586" spans="1:62" ht="45" x14ac:dyDescent="0.25">
      <c r="A2586" s="12">
        <v>1</v>
      </c>
      <c r="B2586" s="11" t="str">
        <f t="shared" si="123"/>
        <v>Общий расчет. Ци Мень. Анализ Дворца. Операторы. Звезда. Звезда. Сила дворца в сезоне (своевременность)</v>
      </c>
      <c r="C2586" s="11" t="str">
        <f>IFERROR(VLOOKUP(I2586,lvl_1[],2,FALSE),"Нет")</f>
        <v>Общий расчет</v>
      </c>
      <c r="D2586" s="11" t="str">
        <f>IFERROR(VLOOKUP(Rule!J2586,lvl_2[],2,FALSE),"Нет")</f>
        <v>Ци Мень</v>
      </c>
      <c r="E2586" s="11" t="str">
        <f>IFERROR(VLOOKUP(Rule!K2586,lvl_3[],2,FALSE),"Нет")</f>
        <v>Анализ Дворца</v>
      </c>
      <c r="F2586" s="11" t="str">
        <f>IFERROR(INDEX(lvl_4[],MATCH(L2586,lvl_4[ID],0),MATCH(TEXT(K2586,"##0"),lvl_4[#Headers],0)),"Нет")</f>
        <v>Операторы</v>
      </c>
      <c r="G2586" s="11" t="str">
        <f>IFERROR(INDEX(lvl_5[],MATCH(M2586,lvl_5[ID],0),MATCH(_xlfn.CONCAT(TEXT(K2586,"##0"),"_",TEXT(L2586,"##0")),lvl_5[#Headers],0)),"Нет")</f>
        <v>Звезда</v>
      </c>
      <c r="H2586" s="11" t="str">
        <f>IFERROR(INDEX(lvl_6[],MATCH(N2586,lvl_6[ID],0),MATCH(_xlfn.CONCAT(K2586,"_",L2586,"_",M2586),lvl_6[#Headers],0)),"Нет")</f>
        <v>Звезда. Сила дворца в сезоне (своевременность)</v>
      </c>
      <c r="I2586" s="12">
        <v>1</v>
      </c>
      <c r="J2586" s="12">
        <v>2</v>
      </c>
      <c r="K2586" s="12">
        <v>2</v>
      </c>
      <c r="L2586" s="12">
        <v>3</v>
      </c>
      <c r="M2586" s="12">
        <v>4</v>
      </c>
      <c r="N2586" s="12">
        <v>3</v>
      </c>
      <c r="O2586" s="12">
        <f>COUNTIF($P$2:P2586,P2586)</f>
        <v>97</v>
      </c>
      <c r="P2586" s="12" t="str">
        <f t="shared" si="121"/>
        <v>122030403</v>
      </c>
      <c r="Q2586" s="12" t="str">
        <f t="shared" si="122"/>
        <v>1220304030097</v>
      </c>
      <c r="R2586" s="20" t="s">
        <v>1455</v>
      </c>
      <c r="S2586" s="20" t="s">
        <v>10</v>
      </c>
      <c r="AD2586" s="12" t="s">
        <v>859</v>
      </c>
      <c r="BD2586" s="12" t="s">
        <v>89</v>
      </c>
      <c r="BG2586" s="21">
        <v>0.5</v>
      </c>
      <c r="BH2586" s="12">
        <v>1</v>
      </c>
      <c r="BJ2586" s="12">
        <v>1</v>
      </c>
    </row>
    <row r="2587" spans="1:62" ht="45" x14ac:dyDescent="0.25">
      <c r="A2587" s="12">
        <v>1</v>
      </c>
      <c r="B2587" s="11" t="str">
        <f t="shared" si="123"/>
        <v>Общий расчет. Ци Мень. Анализ Дворца. Операторы. Звезда. Звезда. Сила дворца в сезоне (своевременность)</v>
      </c>
      <c r="C2587" s="11" t="str">
        <f>IFERROR(VLOOKUP(I2587,lvl_1[],2,FALSE),"Нет")</f>
        <v>Общий расчет</v>
      </c>
      <c r="D2587" s="11" t="str">
        <f>IFERROR(VLOOKUP(Rule!J2587,lvl_2[],2,FALSE),"Нет")</f>
        <v>Ци Мень</v>
      </c>
      <c r="E2587" s="11" t="str">
        <f>IFERROR(VLOOKUP(Rule!K2587,lvl_3[],2,FALSE),"Нет")</f>
        <v>Анализ Дворца</v>
      </c>
      <c r="F2587" s="11" t="str">
        <f>IFERROR(INDEX(lvl_4[],MATCH(L2587,lvl_4[ID],0),MATCH(TEXT(K2587,"##0"),lvl_4[#Headers],0)),"Нет")</f>
        <v>Операторы</v>
      </c>
      <c r="G2587" s="11" t="str">
        <f>IFERROR(INDEX(lvl_5[],MATCH(M2587,lvl_5[ID],0),MATCH(_xlfn.CONCAT(TEXT(K2587,"##0"),"_",TEXT(L2587,"##0")),lvl_5[#Headers],0)),"Нет")</f>
        <v>Звезда</v>
      </c>
      <c r="H2587" s="11" t="str">
        <f>IFERROR(INDEX(lvl_6[],MATCH(N2587,lvl_6[ID],0),MATCH(_xlfn.CONCAT(K2587,"_",L2587,"_",M2587),lvl_6[#Headers],0)),"Нет")</f>
        <v>Звезда. Сила дворца в сезоне (своевременность)</v>
      </c>
      <c r="I2587" s="12">
        <v>1</v>
      </c>
      <c r="J2587" s="12">
        <v>2</v>
      </c>
      <c r="K2587" s="12">
        <v>2</v>
      </c>
      <c r="L2587" s="12">
        <v>3</v>
      </c>
      <c r="M2587" s="12">
        <v>4</v>
      </c>
      <c r="N2587" s="12">
        <v>3</v>
      </c>
      <c r="O2587" s="12">
        <f>COUNTIF($P$2:P2587,P2587)</f>
        <v>98</v>
      </c>
      <c r="P2587" s="12" t="str">
        <f t="shared" si="121"/>
        <v>122030403</v>
      </c>
      <c r="Q2587" s="12" t="str">
        <f t="shared" si="122"/>
        <v>1220304030098</v>
      </c>
      <c r="R2587" s="20" t="s">
        <v>1455</v>
      </c>
      <c r="S2587" s="20" t="s">
        <v>10</v>
      </c>
      <c r="AD2587" s="12" t="s">
        <v>860</v>
      </c>
      <c r="BD2587" s="12" t="s">
        <v>89</v>
      </c>
      <c r="BG2587" s="21">
        <v>0.5</v>
      </c>
      <c r="BH2587" s="12">
        <v>1</v>
      </c>
      <c r="BJ2587" s="12">
        <v>1</v>
      </c>
    </row>
    <row r="2588" spans="1:62" ht="45" x14ac:dyDescent="0.25">
      <c r="A2588" s="12">
        <v>1</v>
      </c>
      <c r="B2588" s="11" t="str">
        <f t="shared" si="123"/>
        <v>Общий расчет. Ци Мень. Анализ Дворца. Операторы. Звезда. Звезда. Сила дворца в сезоне (своевременность)</v>
      </c>
      <c r="C2588" s="11" t="str">
        <f>IFERROR(VLOOKUP(I2588,lvl_1[],2,FALSE),"Нет")</f>
        <v>Общий расчет</v>
      </c>
      <c r="D2588" s="11" t="str">
        <f>IFERROR(VLOOKUP(Rule!J2588,lvl_2[],2,FALSE),"Нет")</f>
        <v>Ци Мень</v>
      </c>
      <c r="E2588" s="11" t="str">
        <f>IFERROR(VLOOKUP(Rule!K2588,lvl_3[],2,FALSE),"Нет")</f>
        <v>Анализ Дворца</v>
      </c>
      <c r="F2588" s="11" t="str">
        <f>IFERROR(INDEX(lvl_4[],MATCH(L2588,lvl_4[ID],0),MATCH(TEXT(K2588,"##0"),lvl_4[#Headers],0)),"Нет")</f>
        <v>Операторы</v>
      </c>
      <c r="G2588" s="11" t="str">
        <f>IFERROR(INDEX(lvl_5[],MATCH(M2588,lvl_5[ID],0),MATCH(_xlfn.CONCAT(TEXT(K2588,"##0"),"_",TEXT(L2588,"##0")),lvl_5[#Headers],0)),"Нет")</f>
        <v>Звезда</v>
      </c>
      <c r="H2588" s="11" t="str">
        <f>IFERROR(INDEX(lvl_6[],MATCH(N2588,lvl_6[ID],0),MATCH(_xlfn.CONCAT(K2588,"_",L2588,"_",M2588),lvl_6[#Headers],0)),"Нет")</f>
        <v>Звезда. Сила дворца в сезоне (своевременность)</v>
      </c>
      <c r="I2588" s="12">
        <v>1</v>
      </c>
      <c r="J2588" s="12">
        <v>2</v>
      </c>
      <c r="K2588" s="12">
        <v>2</v>
      </c>
      <c r="L2588" s="12">
        <v>3</v>
      </c>
      <c r="M2588" s="12">
        <v>4</v>
      </c>
      <c r="N2588" s="12">
        <v>3</v>
      </c>
      <c r="O2588" s="12">
        <f>COUNTIF($P$2:P2588,P2588)</f>
        <v>99</v>
      </c>
      <c r="P2588" s="12" t="str">
        <f t="shared" si="121"/>
        <v>122030403</v>
      </c>
      <c r="Q2588" s="12" t="str">
        <f t="shared" si="122"/>
        <v>1220304030099</v>
      </c>
      <c r="R2588" s="20" t="s">
        <v>1455</v>
      </c>
      <c r="S2588" s="20" t="s">
        <v>10</v>
      </c>
      <c r="AD2588" s="12" t="s">
        <v>861</v>
      </c>
      <c r="BD2588" s="12" t="s">
        <v>89</v>
      </c>
      <c r="BG2588" s="21" t="s">
        <v>2230</v>
      </c>
      <c r="BH2588" s="12">
        <v>1</v>
      </c>
      <c r="BI2588" s="12">
        <v>1</v>
      </c>
      <c r="BJ2588" s="12">
        <v>1</v>
      </c>
    </row>
    <row r="2589" spans="1:62" ht="45" x14ac:dyDescent="0.25">
      <c r="A2589" s="12">
        <v>1</v>
      </c>
      <c r="B2589" s="11" t="str">
        <f t="shared" si="123"/>
        <v>Общий расчет. Ци Мень. Анализ Дворца. Операторы. Звезда. Звезда. Сила дворца в сезоне (своевременность)</v>
      </c>
      <c r="C2589" s="11" t="str">
        <f>IFERROR(VLOOKUP(I2589,lvl_1[],2,FALSE),"Нет")</f>
        <v>Общий расчет</v>
      </c>
      <c r="D2589" s="11" t="str">
        <f>IFERROR(VLOOKUP(Rule!J2589,lvl_2[],2,FALSE),"Нет")</f>
        <v>Ци Мень</v>
      </c>
      <c r="E2589" s="11" t="str">
        <f>IFERROR(VLOOKUP(Rule!K2589,lvl_3[],2,FALSE),"Нет")</f>
        <v>Анализ Дворца</v>
      </c>
      <c r="F2589" s="11" t="str">
        <f>IFERROR(INDEX(lvl_4[],MATCH(L2589,lvl_4[ID],0),MATCH(TEXT(K2589,"##0"),lvl_4[#Headers],0)),"Нет")</f>
        <v>Операторы</v>
      </c>
      <c r="G2589" s="11" t="str">
        <f>IFERROR(INDEX(lvl_5[],MATCH(M2589,lvl_5[ID],0),MATCH(_xlfn.CONCAT(TEXT(K2589,"##0"),"_",TEXT(L2589,"##0")),lvl_5[#Headers],0)),"Нет")</f>
        <v>Звезда</v>
      </c>
      <c r="H2589" s="11" t="str">
        <f>IFERROR(INDEX(lvl_6[],MATCH(N2589,lvl_6[ID],0),MATCH(_xlfn.CONCAT(K2589,"_",L2589,"_",M2589),lvl_6[#Headers],0)),"Нет")</f>
        <v>Звезда. Сила дворца в сезоне (своевременность)</v>
      </c>
      <c r="I2589" s="12">
        <v>1</v>
      </c>
      <c r="J2589" s="12">
        <v>2</v>
      </c>
      <c r="K2589" s="12">
        <v>2</v>
      </c>
      <c r="L2589" s="12">
        <v>3</v>
      </c>
      <c r="M2589" s="12">
        <v>4</v>
      </c>
      <c r="N2589" s="12">
        <v>3</v>
      </c>
      <c r="O2589" s="12">
        <f>COUNTIF($P$2:P2589,P2589)</f>
        <v>100</v>
      </c>
      <c r="P2589" s="12" t="str">
        <f t="shared" si="121"/>
        <v>122030403</v>
      </c>
      <c r="Q2589" s="12" t="str">
        <f t="shared" si="122"/>
        <v>1220304030100</v>
      </c>
      <c r="R2589" s="20" t="s">
        <v>1455</v>
      </c>
      <c r="S2589" s="20" t="s">
        <v>2223</v>
      </c>
      <c r="AD2589" s="12" t="s">
        <v>862</v>
      </c>
      <c r="BD2589" s="12" t="s">
        <v>89</v>
      </c>
      <c r="BG2589" s="21">
        <v>0</v>
      </c>
      <c r="BH2589" s="12">
        <v>1</v>
      </c>
      <c r="BI2589" s="12">
        <v>1</v>
      </c>
      <c r="BJ2589" s="12">
        <v>1</v>
      </c>
    </row>
    <row r="2590" spans="1:62" ht="45" x14ac:dyDescent="0.25">
      <c r="A2590" s="12">
        <v>1</v>
      </c>
      <c r="B2590" s="11" t="str">
        <f t="shared" si="123"/>
        <v>Общий расчет. Ци Мень. Анализ Дворца. Операторы. Звезда. Звезда. Сила дворца в сезоне (своевременность)</v>
      </c>
      <c r="C2590" s="11" t="str">
        <f>IFERROR(VLOOKUP(I2590,lvl_1[],2,FALSE),"Нет")</f>
        <v>Общий расчет</v>
      </c>
      <c r="D2590" s="11" t="str">
        <f>IFERROR(VLOOKUP(Rule!J2590,lvl_2[],2,FALSE),"Нет")</f>
        <v>Ци Мень</v>
      </c>
      <c r="E2590" s="11" t="str">
        <f>IFERROR(VLOOKUP(Rule!K2590,lvl_3[],2,FALSE),"Нет")</f>
        <v>Анализ Дворца</v>
      </c>
      <c r="F2590" s="11" t="str">
        <f>IFERROR(INDEX(lvl_4[],MATCH(L2590,lvl_4[ID],0),MATCH(TEXT(K2590,"##0"),lvl_4[#Headers],0)),"Нет")</f>
        <v>Операторы</v>
      </c>
      <c r="G2590" s="11" t="str">
        <f>IFERROR(INDEX(lvl_5[],MATCH(M2590,lvl_5[ID],0),MATCH(_xlfn.CONCAT(TEXT(K2590,"##0"),"_",TEXT(L2590,"##0")),lvl_5[#Headers],0)),"Нет")</f>
        <v>Звезда</v>
      </c>
      <c r="H2590" s="11" t="str">
        <f>IFERROR(INDEX(lvl_6[],MATCH(N2590,lvl_6[ID],0),MATCH(_xlfn.CONCAT(K2590,"_",L2590,"_",M2590),lvl_6[#Headers],0)),"Нет")</f>
        <v>Звезда. Сила дворца в сезоне (своевременность)</v>
      </c>
      <c r="I2590" s="12">
        <v>1</v>
      </c>
      <c r="J2590" s="12">
        <v>2</v>
      </c>
      <c r="K2590" s="12">
        <v>2</v>
      </c>
      <c r="L2590" s="12">
        <v>3</v>
      </c>
      <c r="M2590" s="12">
        <v>4</v>
      </c>
      <c r="N2590" s="12">
        <v>3</v>
      </c>
      <c r="O2590" s="12">
        <f>COUNTIF($P$2:P2590,P2590)</f>
        <v>101</v>
      </c>
      <c r="P2590" s="12" t="str">
        <f t="shared" si="121"/>
        <v>122030403</v>
      </c>
      <c r="Q2590" s="12" t="str">
        <f t="shared" si="122"/>
        <v>1220304030101</v>
      </c>
      <c r="R2590" s="20" t="s">
        <v>1455</v>
      </c>
      <c r="S2590" s="20" t="s">
        <v>2223</v>
      </c>
      <c r="AD2590" s="12" t="s">
        <v>863</v>
      </c>
      <c r="BD2590" s="12" t="s">
        <v>89</v>
      </c>
      <c r="BG2590" s="21">
        <v>0</v>
      </c>
      <c r="BH2590" s="12">
        <v>1</v>
      </c>
      <c r="BI2590" s="12">
        <v>1</v>
      </c>
      <c r="BJ2590" s="12">
        <v>1</v>
      </c>
    </row>
    <row r="2591" spans="1:62" ht="45" x14ac:dyDescent="0.25">
      <c r="A2591" s="12">
        <v>1</v>
      </c>
      <c r="B2591" s="11" t="str">
        <f t="shared" si="123"/>
        <v>Общий расчет. Ци Мень. Анализ Дворца. Операторы. Звезда. Звезда. Сила дворца в сезоне (своевременность)</v>
      </c>
      <c r="C2591" s="11" t="str">
        <f>IFERROR(VLOOKUP(I2591,lvl_1[],2,FALSE),"Нет")</f>
        <v>Общий расчет</v>
      </c>
      <c r="D2591" s="11" t="str">
        <f>IFERROR(VLOOKUP(Rule!J2591,lvl_2[],2,FALSE),"Нет")</f>
        <v>Ци Мень</v>
      </c>
      <c r="E2591" s="11" t="str">
        <f>IFERROR(VLOOKUP(Rule!K2591,lvl_3[],2,FALSE),"Нет")</f>
        <v>Анализ Дворца</v>
      </c>
      <c r="F2591" s="11" t="str">
        <f>IFERROR(INDEX(lvl_4[],MATCH(L2591,lvl_4[ID],0),MATCH(TEXT(K2591,"##0"),lvl_4[#Headers],0)),"Нет")</f>
        <v>Операторы</v>
      </c>
      <c r="G2591" s="11" t="str">
        <f>IFERROR(INDEX(lvl_5[],MATCH(M2591,lvl_5[ID],0),MATCH(_xlfn.CONCAT(TEXT(K2591,"##0"),"_",TEXT(L2591,"##0")),lvl_5[#Headers],0)),"Нет")</f>
        <v>Звезда</v>
      </c>
      <c r="H2591" s="11" t="str">
        <f>IFERROR(INDEX(lvl_6[],MATCH(N2591,lvl_6[ID],0),MATCH(_xlfn.CONCAT(K2591,"_",L2591,"_",M2591),lvl_6[#Headers],0)),"Нет")</f>
        <v>Звезда. Сила дворца в сезоне (своевременность)</v>
      </c>
      <c r="I2591" s="12">
        <v>1</v>
      </c>
      <c r="J2591" s="12">
        <v>2</v>
      </c>
      <c r="K2591" s="12">
        <v>2</v>
      </c>
      <c r="L2591" s="12">
        <v>3</v>
      </c>
      <c r="M2591" s="12">
        <v>4</v>
      </c>
      <c r="N2591" s="12">
        <v>3</v>
      </c>
      <c r="O2591" s="12">
        <f>COUNTIF($P$2:P2591,P2591)</f>
        <v>102</v>
      </c>
      <c r="P2591" s="12" t="str">
        <f t="shared" si="121"/>
        <v>122030403</v>
      </c>
      <c r="Q2591" s="12" t="str">
        <f t="shared" si="122"/>
        <v>1220304030102</v>
      </c>
      <c r="R2591" s="20" t="s">
        <v>1455</v>
      </c>
      <c r="S2591" s="20" t="s">
        <v>935</v>
      </c>
      <c r="AD2591" s="12" t="s">
        <v>864</v>
      </c>
      <c r="BD2591" s="12" t="s">
        <v>89</v>
      </c>
      <c r="BG2591" s="21" t="s">
        <v>2230</v>
      </c>
      <c r="BH2591" s="12">
        <v>1</v>
      </c>
      <c r="BI2591" s="12">
        <v>1</v>
      </c>
      <c r="BJ2591" s="12">
        <v>1</v>
      </c>
    </row>
    <row r="2592" spans="1:62" ht="45" x14ac:dyDescent="0.25">
      <c r="A2592" s="12">
        <v>1</v>
      </c>
      <c r="B2592" s="11" t="str">
        <f t="shared" si="123"/>
        <v>Общий расчет. Ци Мень. Анализ Дворца. Операторы. Звезда. Звезда. Сила дворца в сезоне (своевременность)</v>
      </c>
      <c r="C2592" s="11" t="str">
        <f>IFERROR(VLOOKUP(I2592,lvl_1[],2,FALSE),"Нет")</f>
        <v>Общий расчет</v>
      </c>
      <c r="D2592" s="11" t="str">
        <f>IFERROR(VLOOKUP(Rule!J2592,lvl_2[],2,FALSE),"Нет")</f>
        <v>Ци Мень</v>
      </c>
      <c r="E2592" s="11" t="str">
        <f>IFERROR(VLOOKUP(Rule!K2592,lvl_3[],2,FALSE),"Нет")</f>
        <v>Анализ Дворца</v>
      </c>
      <c r="F2592" s="11" t="str">
        <f>IFERROR(INDEX(lvl_4[],MATCH(L2592,lvl_4[ID],0),MATCH(TEXT(K2592,"##0"),lvl_4[#Headers],0)),"Нет")</f>
        <v>Операторы</v>
      </c>
      <c r="G2592" s="11" t="str">
        <f>IFERROR(INDEX(lvl_5[],MATCH(M2592,lvl_5[ID],0),MATCH(_xlfn.CONCAT(TEXT(K2592,"##0"),"_",TEXT(L2592,"##0")),lvl_5[#Headers],0)),"Нет")</f>
        <v>Звезда</v>
      </c>
      <c r="H2592" s="11" t="str">
        <f>IFERROR(INDEX(lvl_6[],MATCH(N2592,lvl_6[ID],0),MATCH(_xlfn.CONCAT(K2592,"_",L2592,"_",M2592),lvl_6[#Headers],0)),"Нет")</f>
        <v>Звезда. Сила дворца в сезоне (своевременность)</v>
      </c>
      <c r="I2592" s="12">
        <v>1</v>
      </c>
      <c r="J2592" s="12">
        <v>2</v>
      </c>
      <c r="K2592" s="12">
        <v>2</v>
      </c>
      <c r="L2592" s="12">
        <v>3</v>
      </c>
      <c r="M2592" s="12">
        <v>4</v>
      </c>
      <c r="N2592" s="12">
        <v>3</v>
      </c>
      <c r="O2592" s="12">
        <f>COUNTIF($P$2:P2592,P2592)</f>
        <v>103</v>
      </c>
      <c r="P2592" s="12" t="str">
        <f t="shared" si="121"/>
        <v>122030403</v>
      </c>
      <c r="Q2592" s="12" t="str">
        <f t="shared" si="122"/>
        <v>1220304030103</v>
      </c>
      <c r="R2592" s="20" t="s">
        <v>1455</v>
      </c>
      <c r="S2592" s="20" t="s">
        <v>2275</v>
      </c>
      <c r="AD2592" s="12" t="s">
        <v>865</v>
      </c>
      <c r="BD2592" s="12" t="s">
        <v>89</v>
      </c>
      <c r="BG2592" s="21">
        <v>0.9</v>
      </c>
      <c r="BH2592" s="12">
        <v>1</v>
      </c>
      <c r="BJ2592" s="12">
        <v>1</v>
      </c>
    </row>
    <row r="2593" spans="1:62" ht="45" x14ac:dyDescent="0.25">
      <c r="A2593" s="12">
        <v>1</v>
      </c>
      <c r="B2593" s="11" t="str">
        <f t="shared" si="123"/>
        <v>Общий расчет. Ци Мень. Анализ Дворца. Операторы. Звезда. Звезда. Сила дворца в сезоне (своевременность)</v>
      </c>
      <c r="C2593" s="11" t="str">
        <f>IFERROR(VLOOKUP(I2593,lvl_1[],2,FALSE),"Нет")</f>
        <v>Общий расчет</v>
      </c>
      <c r="D2593" s="11" t="str">
        <f>IFERROR(VLOOKUP(Rule!J2593,lvl_2[],2,FALSE),"Нет")</f>
        <v>Ци Мень</v>
      </c>
      <c r="E2593" s="11" t="str">
        <f>IFERROR(VLOOKUP(Rule!K2593,lvl_3[],2,FALSE),"Нет")</f>
        <v>Анализ Дворца</v>
      </c>
      <c r="F2593" s="11" t="str">
        <f>IFERROR(INDEX(lvl_4[],MATCH(L2593,lvl_4[ID],0),MATCH(TEXT(K2593,"##0"),lvl_4[#Headers],0)),"Нет")</f>
        <v>Операторы</v>
      </c>
      <c r="G2593" s="11" t="str">
        <f>IFERROR(INDEX(lvl_5[],MATCH(M2593,lvl_5[ID],0),MATCH(_xlfn.CONCAT(TEXT(K2593,"##0"),"_",TEXT(L2593,"##0")),lvl_5[#Headers],0)),"Нет")</f>
        <v>Звезда</v>
      </c>
      <c r="H2593" s="11" t="str">
        <f>IFERROR(INDEX(lvl_6[],MATCH(N2593,lvl_6[ID],0),MATCH(_xlfn.CONCAT(K2593,"_",L2593,"_",M2593),lvl_6[#Headers],0)),"Нет")</f>
        <v>Звезда. Сила дворца в сезоне (своевременность)</v>
      </c>
      <c r="I2593" s="12">
        <v>1</v>
      </c>
      <c r="J2593" s="12">
        <v>2</v>
      </c>
      <c r="K2593" s="12">
        <v>2</v>
      </c>
      <c r="L2593" s="12">
        <v>3</v>
      </c>
      <c r="M2593" s="12">
        <v>4</v>
      </c>
      <c r="N2593" s="12">
        <v>3</v>
      </c>
      <c r="O2593" s="12">
        <f>COUNTIF($P$2:P2593,P2593)</f>
        <v>104</v>
      </c>
      <c r="P2593" s="12" t="str">
        <f t="shared" si="121"/>
        <v>122030403</v>
      </c>
      <c r="Q2593" s="12" t="str">
        <f t="shared" si="122"/>
        <v>1220304030104</v>
      </c>
      <c r="R2593" s="20" t="s">
        <v>1455</v>
      </c>
      <c r="S2593" s="20" t="s">
        <v>2275</v>
      </c>
      <c r="AD2593" s="12" t="s">
        <v>866</v>
      </c>
      <c r="BD2593" s="12" t="s">
        <v>89</v>
      </c>
      <c r="BG2593" s="21">
        <v>0.9</v>
      </c>
      <c r="BH2593" s="12">
        <v>1</v>
      </c>
      <c r="BJ2593" s="12">
        <v>1</v>
      </c>
    </row>
    <row r="2594" spans="1:62" ht="45" x14ac:dyDescent="0.25">
      <c r="A2594" s="12">
        <v>1</v>
      </c>
      <c r="B2594" s="11" t="str">
        <f t="shared" si="123"/>
        <v>Общий расчет. Ци Мень. Анализ Дворца. Операторы. Звезда. Звезда. Сила дворца в сезоне (своевременность)</v>
      </c>
      <c r="C2594" s="11" t="str">
        <f>IFERROR(VLOOKUP(I2594,lvl_1[],2,FALSE),"Нет")</f>
        <v>Общий расчет</v>
      </c>
      <c r="D2594" s="11" t="str">
        <f>IFERROR(VLOOKUP(Rule!J2594,lvl_2[],2,FALSE),"Нет")</f>
        <v>Ци Мень</v>
      </c>
      <c r="E2594" s="11" t="str">
        <f>IFERROR(VLOOKUP(Rule!K2594,lvl_3[],2,FALSE),"Нет")</f>
        <v>Анализ Дворца</v>
      </c>
      <c r="F2594" s="11" t="str">
        <f>IFERROR(INDEX(lvl_4[],MATCH(L2594,lvl_4[ID],0),MATCH(TEXT(K2594,"##0"),lvl_4[#Headers],0)),"Нет")</f>
        <v>Операторы</v>
      </c>
      <c r="G2594" s="11" t="str">
        <f>IFERROR(INDEX(lvl_5[],MATCH(M2594,lvl_5[ID],0),MATCH(_xlfn.CONCAT(TEXT(K2594,"##0"),"_",TEXT(L2594,"##0")),lvl_5[#Headers],0)),"Нет")</f>
        <v>Звезда</v>
      </c>
      <c r="H2594" s="11" t="str">
        <f>IFERROR(INDEX(lvl_6[],MATCH(N2594,lvl_6[ID],0),MATCH(_xlfn.CONCAT(K2594,"_",L2594,"_",M2594),lvl_6[#Headers],0)),"Нет")</f>
        <v>Звезда. Сила дворца в сезоне (своевременность)</v>
      </c>
      <c r="I2594" s="12">
        <v>1</v>
      </c>
      <c r="J2594" s="12">
        <v>2</v>
      </c>
      <c r="K2594" s="12">
        <v>2</v>
      </c>
      <c r="L2594" s="12">
        <v>3</v>
      </c>
      <c r="M2594" s="12">
        <v>4</v>
      </c>
      <c r="N2594" s="12">
        <v>3</v>
      </c>
      <c r="O2594" s="12">
        <f>COUNTIF($P$2:P2594,P2594)</f>
        <v>105</v>
      </c>
      <c r="P2594" s="12" t="str">
        <f t="shared" si="121"/>
        <v>122030403</v>
      </c>
      <c r="Q2594" s="12" t="str">
        <f t="shared" si="122"/>
        <v>1220304030105</v>
      </c>
      <c r="R2594" s="20" t="s">
        <v>1455</v>
      </c>
      <c r="S2594" s="20" t="s">
        <v>935</v>
      </c>
      <c r="AD2594" s="12" t="s">
        <v>867</v>
      </c>
      <c r="BD2594" s="12" t="s">
        <v>89</v>
      </c>
      <c r="BG2594" s="21" t="s">
        <v>2230</v>
      </c>
      <c r="BH2594" s="12">
        <v>1</v>
      </c>
      <c r="BI2594" s="12">
        <v>1</v>
      </c>
      <c r="BJ2594" s="12">
        <v>1</v>
      </c>
    </row>
    <row r="2595" spans="1:62" ht="45" x14ac:dyDescent="0.25">
      <c r="A2595" s="12">
        <v>1</v>
      </c>
      <c r="B2595" s="11" t="str">
        <f t="shared" si="123"/>
        <v>Общий расчет. Ци Мень. Анализ Дворца. Операторы. Звезда. Звезда. Сила дворца в сезоне (своевременность)</v>
      </c>
      <c r="C2595" s="11" t="str">
        <f>IFERROR(VLOOKUP(I2595,lvl_1[],2,FALSE),"Нет")</f>
        <v>Общий расчет</v>
      </c>
      <c r="D2595" s="11" t="str">
        <f>IFERROR(VLOOKUP(Rule!J2595,lvl_2[],2,FALSE),"Нет")</f>
        <v>Ци Мень</v>
      </c>
      <c r="E2595" s="11" t="str">
        <f>IFERROR(VLOOKUP(Rule!K2595,lvl_3[],2,FALSE),"Нет")</f>
        <v>Анализ Дворца</v>
      </c>
      <c r="F2595" s="11" t="str">
        <f>IFERROR(INDEX(lvl_4[],MATCH(L2595,lvl_4[ID],0),MATCH(TEXT(K2595,"##0"),lvl_4[#Headers],0)),"Нет")</f>
        <v>Операторы</v>
      </c>
      <c r="G2595" s="11" t="str">
        <f>IFERROR(INDEX(lvl_5[],MATCH(M2595,lvl_5[ID],0),MATCH(_xlfn.CONCAT(TEXT(K2595,"##0"),"_",TEXT(L2595,"##0")),lvl_5[#Headers],0)),"Нет")</f>
        <v>Звезда</v>
      </c>
      <c r="H2595" s="11" t="str">
        <f>IFERROR(INDEX(lvl_6[],MATCH(N2595,lvl_6[ID],0),MATCH(_xlfn.CONCAT(K2595,"_",L2595,"_",M2595),lvl_6[#Headers],0)),"Нет")</f>
        <v>Звезда. Сила дворца в сезоне (своевременность)</v>
      </c>
      <c r="I2595" s="12">
        <v>1</v>
      </c>
      <c r="J2595" s="12">
        <v>2</v>
      </c>
      <c r="K2595" s="12">
        <v>2</v>
      </c>
      <c r="L2595" s="12">
        <v>3</v>
      </c>
      <c r="M2595" s="12">
        <v>4</v>
      </c>
      <c r="N2595" s="12">
        <v>3</v>
      </c>
      <c r="O2595" s="12">
        <f>COUNTIF($P$2:P2595,P2595)</f>
        <v>106</v>
      </c>
      <c r="P2595" s="12" t="str">
        <f t="shared" si="121"/>
        <v>122030403</v>
      </c>
      <c r="Q2595" s="12" t="str">
        <f t="shared" si="122"/>
        <v>1220304030106</v>
      </c>
      <c r="R2595" s="20" t="s">
        <v>1455</v>
      </c>
      <c r="S2595" s="20" t="s">
        <v>2276</v>
      </c>
      <c r="AD2595" s="12" t="s">
        <v>868</v>
      </c>
      <c r="BD2595" s="12" t="s">
        <v>89</v>
      </c>
      <c r="BG2595" s="21" t="s">
        <v>1109</v>
      </c>
      <c r="BH2595" s="12">
        <v>1</v>
      </c>
      <c r="BJ2595" s="12">
        <v>1</v>
      </c>
    </row>
    <row r="2596" spans="1:62" ht="45" x14ac:dyDescent="0.25">
      <c r="A2596" s="12">
        <v>1</v>
      </c>
      <c r="B2596" s="11" t="str">
        <f t="shared" si="123"/>
        <v>Общий расчет. Ци Мень. Анализ Дворца. Операторы. Звезда. Звезда. Сила дворца в сезоне (своевременность)</v>
      </c>
      <c r="C2596" s="11" t="str">
        <f>IFERROR(VLOOKUP(I2596,lvl_1[],2,FALSE),"Нет")</f>
        <v>Общий расчет</v>
      </c>
      <c r="D2596" s="11" t="str">
        <f>IFERROR(VLOOKUP(Rule!J2596,lvl_2[],2,FALSE),"Нет")</f>
        <v>Ци Мень</v>
      </c>
      <c r="E2596" s="11" t="str">
        <f>IFERROR(VLOOKUP(Rule!K2596,lvl_3[],2,FALSE),"Нет")</f>
        <v>Анализ Дворца</v>
      </c>
      <c r="F2596" s="11" t="str">
        <f>IFERROR(INDEX(lvl_4[],MATCH(L2596,lvl_4[ID],0),MATCH(TEXT(K2596,"##0"),lvl_4[#Headers],0)),"Нет")</f>
        <v>Операторы</v>
      </c>
      <c r="G2596" s="11" t="str">
        <f>IFERROR(INDEX(lvl_5[],MATCH(M2596,lvl_5[ID],0),MATCH(_xlfn.CONCAT(TEXT(K2596,"##0"),"_",TEXT(L2596,"##0")),lvl_5[#Headers],0)),"Нет")</f>
        <v>Звезда</v>
      </c>
      <c r="H2596" s="11" t="str">
        <f>IFERROR(INDEX(lvl_6[],MATCH(N2596,lvl_6[ID],0),MATCH(_xlfn.CONCAT(K2596,"_",L2596,"_",M2596),lvl_6[#Headers],0)),"Нет")</f>
        <v>Звезда. Сила дворца в сезоне (своевременность)</v>
      </c>
      <c r="I2596" s="12">
        <v>1</v>
      </c>
      <c r="J2596" s="12">
        <v>2</v>
      </c>
      <c r="K2596" s="12">
        <v>2</v>
      </c>
      <c r="L2596" s="12">
        <v>3</v>
      </c>
      <c r="M2596" s="12">
        <v>4</v>
      </c>
      <c r="N2596" s="12">
        <v>3</v>
      </c>
      <c r="O2596" s="12">
        <f>COUNTIF($P$2:P2596,P2596)</f>
        <v>107</v>
      </c>
      <c r="P2596" s="12" t="str">
        <f t="shared" si="121"/>
        <v>122030403</v>
      </c>
      <c r="Q2596" s="12" t="str">
        <f t="shared" si="122"/>
        <v>1220304030107</v>
      </c>
      <c r="R2596" s="20" t="s">
        <v>1455</v>
      </c>
      <c r="S2596" s="20" t="s">
        <v>2276</v>
      </c>
      <c r="AD2596" s="12" t="s">
        <v>869</v>
      </c>
      <c r="BD2596" s="12" t="s">
        <v>89</v>
      </c>
      <c r="BG2596" s="21" t="s">
        <v>1109</v>
      </c>
      <c r="BH2596" s="12">
        <v>1</v>
      </c>
      <c r="BJ2596" s="12">
        <v>1</v>
      </c>
    </row>
    <row r="2597" spans="1:62" ht="45" x14ac:dyDescent="0.25">
      <c r="A2597" s="12">
        <v>1</v>
      </c>
      <c r="B2597" s="11" t="str">
        <f t="shared" si="123"/>
        <v>Общий расчет. Ци Мень. Анализ Дворца. Операторы. Звезда. Звезда. Сила дворца в сезоне (своевременность)</v>
      </c>
      <c r="C2597" s="11" t="str">
        <f>IFERROR(VLOOKUP(I2597,lvl_1[],2,FALSE),"Нет")</f>
        <v>Общий расчет</v>
      </c>
      <c r="D2597" s="11" t="str">
        <f>IFERROR(VLOOKUP(Rule!J2597,lvl_2[],2,FALSE),"Нет")</f>
        <v>Ци Мень</v>
      </c>
      <c r="E2597" s="11" t="str">
        <f>IFERROR(VLOOKUP(Rule!K2597,lvl_3[],2,FALSE),"Нет")</f>
        <v>Анализ Дворца</v>
      </c>
      <c r="F2597" s="11" t="str">
        <f>IFERROR(INDEX(lvl_4[],MATCH(L2597,lvl_4[ID],0),MATCH(TEXT(K2597,"##0"),lvl_4[#Headers],0)),"Нет")</f>
        <v>Операторы</v>
      </c>
      <c r="G2597" s="11" t="str">
        <f>IFERROR(INDEX(lvl_5[],MATCH(M2597,lvl_5[ID],0),MATCH(_xlfn.CONCAT(TEXT(K2597,"##0"),"_",TEXT(L2597,"##0")),lvl_5[#Headers],0)),"Нет")</f>
        <v>Звезда</v>
      </c>
      <c r="H2597" s="11" t="str">
        <f>IFERROR(INDEX(lvl_6[],MATCH(N2597,lvl_6[ID],0),MATCH(_xlfn.CONCAT(K2597,"_",L2597,"_",M2597),lvl_6[#Headers],0)),"Нет")</f>
        <v>Звезда. Сила дворца в сезоне (своевременность)</v>
      </c>
      <c r="I2597" s="12">
        <v>1</v>
      </c>
      <c r="J2597" s="12">
        <v>2</v>
      </c>
      <c r="K2597" s="12">
        <v>2</v>
      </c>
      <c r="L2597" s="12">
        <v>3</v>
      </c>
      <c r="M2597" s="12">
        <v>4</v>
      </c>
      <c r="N2597" s="12">
        <v>3</v>
      </c>
      <c r="O2597" s="12">
        <f>COUNTIF($P$2:P2597,P2597)</f>
        <v>108</v>
      </c>
      <c r="P2597" s="12" t="str">
        <f t="shared" si="121"/>
        <v>122030403</v>
      </c>
      <c r="Q2597" s="12" t="str">
        <f t="shared" si="122"/>
        <v>1220304030108</v>
      </c>
      <c r="R2597" s="20" t="s">
        <v>1455</v>
      </c>
      <c r="S2597" s="20" t="s">
        <v>935</v>
      </c>
      <c r="AD2597" s="12" t="s">
        <v>870</v>
      </c>
      <c r="BD2597" s="12" t="s">
        <v>89</v>
      </c>
      <c r="BG2597" s="21" t="s">
        <v>2230</v>
      </c>
      <c r="BH2597" s="12">
        <v>1</v>
      </c>
      <c r="BI2597" s="12">
        <v>1</v>
      </c>
      <c r="BJ2597" s="12">
        <v>1</v>
      </c>
    </row>
    <row r="2598" spans="1:62" ht="30" x14ac:dyDescent="0.25">
      <c r="A2598" s="12">
        <v>1</v>
      </c>
      <c r="B2598" s="11" t="str">
        <f t="shared" si="123"/>
        <v>Общий расчет. Ци Мень. Анализ Дворца. Структуры. НС. НС. Элемент в сезоне</v>
      </c>
      <c r="C2598" s="11" t="str">
        <f>IFERROR(VLOOKUP(I2598,lvl_1[],2,FALSE),"Нет")</f>
        <v>Общий расчет</v>
      </c>
      <c r="D2598" s="11" t="str">
        <f>IFERROR(VLOOKUP(Rule!J2598,lvl_2[],2,FALSE),"Нет")</f>
        <v>Ци Мень</v>
      </c>
      <c r="E2598" s="11" t="str">
        <f>IFERROR(VLOOKUP(Rule!K2598,lvl_3[],2,FALSE),"Нет")</f>
        <v>Анализ Дворца</v>
      </c>
      <c r="F2598" s="11" t="str">
        <f>IFERROR(INDEX(lvl_4[],MATCH(L2598,lvl_4[ID],0),MATCH(TEXT(K2598,"##0"),lvl_4[#Headers],0)),"Нет")</f>
        <v>Структуры</v>
      </c>
      <c r="G2598" s="11" t="str">
        <f>IFERROR(INDEX(lvl_5[],MATCH(M2598,lvl_5[ID],0),MATCH(_xlfn.CONCAT(TEXT(K2598,"##0"),"_",TEXT(L2598,"##0")),lvl_5[#Headers],0)),"Нет")</f>
        <v>НС</v>
      </c>
      <c r="H2598" s="11" t="str">
        <f>IFERROR(INDEX(lvl_6[],MATCH(N2598,lvl_6[ID],0),MATCH(_xlfn.CONCAT(K2598,"_",L2598,"_",M2598),lvl_6[#Headers],0)),"Нет")</f>
        <v>НС. Элемент в сезоне</v>
      </c>
      <c r="I2598" s="12">
        <v>1</v>
      </c>
      <c r="J2598" s="12">
        <v>2</v>
      </c>
      <c r="K2598" s="12">
        <v>2</v>
      </c>
      <c r="L2598" s="12">
        <v>1</v>
      </c>
      <c r="M2598" s="12">
        <v>1</v>
      </c>
      <c r="N2598" s="12">
        <v>3</v>
      </c>
      <c r="O2598" s="12">
        <f>COUNTIF($P$2:P2598,P2598)</f>
        <v>1</v>
      </c>
      <c r="P2598" s="12" t="str">
        <f t="shared" si="121"/>
        <v>122010103</v>
      </c>
      <c r="Q2598" s="12" t="str">
        <f t="shared" si="122"/>
        <v>1220101030001</v>
      </c>
      <c r="R2598" s="20" t="s">
        <v>1456</v>
      </c>
      <c r="S2598" s="20" t="s">
        <v>1932</v>
      </c>
      <c r="AD2598" s="12" t="s">
        <v>859</v>
      </c>
      <c r="AY2598" s="12" t="s">
        <v>899</v>
      </c>
      <c r="BG2598" s="21">
        <v>1</v>
      </c>
      <c r="BJ2598" s="12">
        <v>1</v>
      </c>
    </row>
    <row r="2599" spans="1:62" ht="30" x14ac:dyDescent="0.25">
      <c r="A2599" s="12">
        <v>1</v>
      </c>
      <c r="B2599" s="11" t="str">
        <f t="shared" si="123"/>
        <v>Общий расчет. Ци Мень. Анализ Дворца. Структуры. НС. НС. Элемент в сезоне</v>
      </c>
      <c r="C2599" s="11" t="str">
        <f>IFERROR(VLOOKUP(I2599,lvl_1[],2,FALSE),"Нет")</f>
        <v>Общий расчет</v>
      </c>
      <c r="D2599" s="11" t="str">
        <f>IFERROR(VLOOKUP(Rule!J2599,lvl_2[],2,FALSE),"Нет")</f>
        <v>Ци Мень</v>
      </c>
      <c r="E2599" s="11" t="str">
        <f>IFERROR(VLOOKUP(Rule!K2599,lvl_3[],2,FALSE),"Нет")</f>
        <v>Анализ Дворца</v>
      </c>
      <c r="F2599" s="11" t="str">
        <f>IFERROR(INDEX(lvl_4[],MATCH(L2599,lvl_4[ID],0),MATCH(TEXT(K2599,"##0"),lvl_4[#Headers],0)),"Нет")</f>
        <v>Структуры</v>
      </c>
      <c r="G2599" s="11" t="str">
        <f>IFERROR(INDEX(lvl_5[],MATCH(M2599,lvl_5[ID],0),MATCH(_xlfn.CONCAT(TEXT(K2599,"##0"),"_",TEXT(L2599,"##0")),lvl_5[#Headers],0)),"Нет")</f>
        <v>НС</v>
      </c>
      <c r="H2599" s="11" t="str">
        <f>IFERROR(INDEX(lvl_6[],MATCH(N2599,lvl_6[ID],0),MATCH(_xlfn.CONCAT(K2599,"_",L2599,"_",M2599),lvl_6[#Headers],0)),"Нет")</f>
        <v>НС. Элемент в сезоне</v>
      </c>
      <c r="I2599" s="12">
        <v>1</v>
      </c>
      <c r="J2599" s="12">
        <v>2</v>
      </c>
      <c r="K2599" s="12">
        <v>2</v>
      </c>
      <c r="L2599" s="12">
        <v>1</v>
      </c>
      <c r="M2599" s="12">
        <v>1</v>
      </c>
      <c r="N2599" s="12">
        <v>3</v>
      </c>
      <c r="O2599" s="12">
        <f>COUNTIF($P$2:P2599,P2599)</f>
        <v>2</v>
      </c>
      <c r="P2599" s="12" t="str">
        <f t="shared" si="121"/>
        <v>122010103</v>
      </c>
      <c r="Q2599" s="12" t="str">
        <f t="shared" si="122"/>
        <v>1220101030002</v>
      </c>
      <c r="R2599" s="20" t="s">
        <v>1456</v>
      </c>
      <c r="S2599" s="20" t="s">
        <v>1932</v>
      </c>
      <c r="AD2599" s="12" t="s">
        <v>860</v>
      </c>
      <c r="AY2599" s="12" t="s">
        <v>899</v>
      </c>
      <c r="BG2599" s="21">
        <v>1</v>
      </c>
      <c r="BJ2599" s="12">
        <v>1</v>
      </c>
    </row>
    <row r="2600" spans="1:62" ht="30" x14ac:dyDescent="0.25">
      <c r="A2600" s="12">
        <v>1</v>
      </c>
      <c r="B2600" s="11" t="str">
        <f t="shared" si="123"/>
        <v>Общий расчет. Ци Мень. Анализ Дворца. Структуры. НС. НС. Элемент в сезоне</v>
      </c>
      <c r="C2600" s="11" t="str">
        <f>IFERROR(VLOOKUP(I2600,lvl_1[],2,FALSE),"Нет")</f>
        <v>Общий расчет</v>
      </c>
      <c r="D2600" s="11" t="str">
        <f>IFERROR(VLOOKUP(Rule!J2600,lvl_2[],2,FALSE),"Нет")</f>
        <v>Ци Мень</v>
      </c>
      <c r="E2600" s="11" t="str">
        <f>IFERROR(VLOOKUP(Rule!K2600,lvl_3[],2,FALSE),"Нет")</f>
        <v>Анализ Дворца</v>
      </c>
      <c r="F2600" s="11" t="str">
        <f>IFERROR(INDEX(lvl_4[],MATCH(L2600,lvl_4[ID],0),MATCH(TEXT(K2600,"##0"),lvl_4[#Headers],0)),"Нет")</f>
        <v>Структуры</v>
      </c>
      <c r="G2600" s="11" t="str">
        <f>IFERROR(INDEX(lvl_5[],MATCH(M2600,lvl_5[ID],0),MATCH(_xlfn.CONCAT(TEXT(K2600,"##0"),"_",TEXT(L2600,"##0")),lvl_5[#Headers],0)),"Нет")</f>
        <v>НС</v>
      </c>
      <c r="H2600" s="11" t="str">
        <f>IFERROR(INDEX(lvl_6[],MATCH(N2600,lvl_6[ID],0),MATCH(_xlfn.CONCAT(K2600,"_",L2600,"_",M2600),lvl_6[#Headers],0)),"Нет")</f>
        <v>НС. Элемент в сезоне</v>
      </c>
      <c r="I2600" s="12">
        <v>1</v>
      </c>
      <c r="J2600" s="12">
        <v>2</v>
      </c>
      <c r="K2600" s="12">
        <v>2</v>
      </c>
      <c r="L2600" s="12">
        <v>1</v>
      </c>
      <c r="M2600" s="12">
        <v>1</v>
      </c>
      <c r="N2600" s="12">
        <v>3</v>
      </c>
      <c r="O2600" s="12">
        <f>COUNTIF($P$2:P2600,P2600)</f>
        <v>3</v>
      </c>
      <c r="P2600" s="12" t="str">
        <f t="shared" si="121"/>
        <v>122010103</v>
      </c>
      <c r="Q2600" s="12" t="str">
        <f t="shared" si="122"/>
        <v>1220101030003</v>
      </c>
      <c r="R2600" s="20" t="s">
        <v>1456</v>
      </c>
      <c r="S2600" s="20" t="s">
        <v>1933</v>
      </c>
      <c r="AD2600" s="12" t="s">
        <v>861</v>
      </c>
      <c r="AY2600" s="12" t="s">
        <v>899</v>
      </c>
      <c r="BG2600" s="21">
        <v>0.9</v>
      </c>
      <c r="BJ2600" s="12">
        <v>1</v>
      </c>
    </row>
    <row r="2601" spans="1:62" ht="30" x14ac:dyDescent="0.25">
      <c r="A2601" s="12">
        <v>1</v>
      </c>
      <c r="B2601" s="11" t="str">
        <f t="shared" si="123"/>
        <v>Общий расчет. Ци Мень. Анализ Дворца. Структуры. НС. НС. Элемент в сезоне</v>
      </c>
      <c r="C2601" s="11" t="str">
        <f>IFERROR(VLOOKUP(I2601,lvl_1[],2,FALSE),"Нет")</f>
        <v>Общий расчет</v>
      </c>
      <c r="D2601" s="11" t="str">
        <f>IFERROR(VLOOKUP(Rule!J2601,lvl_2[],2,FALSE),"Нет")</f>
        <v>Ци Мень</v>
      </c>
      <c r="E2601" s="11" t="str">
        <f>IFERROR(VLOOKUP(Rule!K2601,lvl_3[],2,FALSE),"Нет")</f>
        <v>Анализ Дворца</v>
      </c>
      <c r="F2601" s="11" t="str">
        <f>IFERROR(INDEX(lvl_4[],MATCH(L2601,lvl_4[ID],0),MATCH(TEXT(K2601,"##0"),lvl_4[#Headers],0)),"Нет")</f>
        <v>Структуры</v>
      </c>
      <c r="G2601" s="11" t="str">
        <f>IFERROR(INDEX(lvl_5[],MATCH(M2601,lvl_5[ID],0),MATCH(_xlfn.CONCAT(TEXT(K2601,"##0"),"_",TEXT(L2601,"##0")),lvl_5[#Headers],0)),"Нет")</f>
        <v>НС</v>
      </c>
      <c r="H2601" s="11" t="str">
        <f>IFERROR(INDEX(lvl_6[],MATCH(N2601,lvl_6[ID],0),MATCH(_xlfn.CONCAT(K2601,"_",L2601,"_",M2601),lvl_6[#Headers],0)),"Нет")</f>
        <v>НС. Элемент в сезоне</v>
      </c>
      <c r="I2601" s="12">
        <v>1</v>
      </c>
      <c r="J2601" s="12">
        <v>2</v>
      </c>
      <c r="K2601" s="12">
        <v>2</v>
      </c>
      <c r="L2601" s="12">
        <v>1</v>
      </c>
      <c r="M2601" s="12">
        <v>1</v>
      </c>
      <c r="N2601" s="12">
        <v>3</v>
      </c>
      <c r="O2601" s="12">
        <f>COUNTIF($P$2:P2601,P2601)</f>
        <v>4</v>
      </c>
      <c r="P2601" s="12" t="str">
        <f t="shared" si="121"/>
        <v>122010103</v>
      </c>
      <c r="Q2601" s="12" t="str">
        <f t="shared" si="122"/>
        <v>1220101030004</v>
      </c>
      <c r="R2601" s="20" t="s">
        <v>1456</v>
      </c>
      <c r="S2601" s="20" t="s">
        <v>1934</v>
      </c>
      <c r="AD2601" s="12" t="s">
        <v>862</v>
      </c>
      <c r="AY2601" s="12" t="s">
        <v>899</v>
      </c>
      <c r="BG2601" s="21">
        <v>1</v>
      </c>
      <c r="BJ2601" s="12">
        <v>1</v>
      </c>
    </row>
    <row r="2602" spans="1:62" ht="30" x14ac:dyDescent="0.25">
      <c r="A2602" s="12">
        <v>1</v>
      </c>
      <c r="B2602" s="11" t="str">
        <f t="shared" si="123"/>
        <v>Общий расчет. Ци Мень. Анализ Дворца. Структуры. НС. НС. Элемент в сезоне</v>
      </c>
      <c r="C2602" s="11" t="str">
        <f>IFERROR(VLOOKUP(I2602,lvl_1[],2,FALSE),"Нет")</f>
        <v>Общий расчет</v>
      </c>
      <c r="D2602" s="11" t="str">
        <f>IFERROR(VLOOKUP(Rule!J2602,lvl_2[],2,FALSE),"Нет")</f>
        <v>Ци Мень</v>
      </c>
      <c r="E2602" s="11" t="str">
        <f>IFERROR(VLOOKUP(Rule!K2602,lvl_3[],2,FALSE),"Нет")</f>
        <v>Анализ Дворца</v>
      </c>
      <c r="F2602" s="11" t="str">
        <f>IFERROR(INDEX(lvl_4[],MATCH(L2602,lvl_4[ID],0),MATCH(TEXT(K2602,"##0"),lvl_4[#Headers],0)),"Нет")</f>
        <v>Структуры</v>
      </c>
      <c r="G2602" s="11" t="str">
        <f>IFERROR(INDEX(lvl_5[],MATCH(M2602,lvl_5[ID],0),MATCH(_xlfn.CONCAT(TEXT(K2602,"##0"),"_",TEXT(L2602,"##0")),lvl_5[#Headers],0)),"Нет")</f>
        <v>НС</v>
      </c>
      <c r="H2602" s="11" t="str">
        <f>IFERROR(INDEX(lvl_6[],MATCH(N2602,lvl_6[ID],0),MATCH(_xlfn.CONCAT(K2602,"_",L2602,"_",M2602),lvl_6[#Headers],0)),"Нет")</f>
        <v>НС. Элемент в сезоне</v>
      </c>
      <c r="I2602" s="12">
        <v>1</v>
      </c>
      <c r="J2602" s="12">
        <v>2</v>
      </c>
      <c r="K2602" s="12">
        <v>2</v>
      </c>
      <c r="L2602" s="12">
        <v>1</v>
      </c>
      <c r="M2602" s="12">
        <v>1</v>
      </c>
      <c r="N2602" s="12">
        <v>3</v>
      </c>
      <c r="O2602" s="12">
        <f>COUNTIF($P$2:P2602,P2602)</f>
        <v>5</v>
      </c>
      <c r="P2602" s="12" t="str">
        <f t="shared" si="121"/>
        <v>122010103</v>
      </c>
      <c r="Q2602" s="12" t="str">
        <f t="shared" si="122"/>
        <v>1220101030005</v>
      </c>
      <c r="R2602" s="20" t="s">
        <v>1456</v>
      </c>
      <c r="S2602" s="20" t="s">
        <v>1934</v>
      </c>
      <c r="AD2602" s="12" t="s">
        <v>863</v>
      </c>
      <c r="AY2602" s="12" t="s">
        <v>899</v>
      </c>
      <c r="BG2602" s="21">
        <v>1</v>
      </c>
      <c r="BJ2602" s="12">
        <v>1</v>
      </c>
    </row>
    <row r="2603" spans="1:62" ht="30" x14ac:dyDescent="0.25">
      <c r="A2603" s="12">
        <v>1</v>
      </c>
      <c r="B2603" s="11" t="str">
        <f t="shared" si="123"/>
        <v>Общий расчет. Ци Мень. Анализ Дворца. Структуры. НС. НС. Элемент в сезоне</v>
      </c>
      <c r="C2603" s="11" t="str">
        <f>IFERROR(VLOOKUP(I2603,lvl_1[],2,FALSE),"Нет")</f>
        <v>Общий расчет</v>
      </c>
      <c r="D2603" s="11" t="str">
        <f>IFERROR(VLOOKUP(Rule!J2603,lvl_2[],2,FALSE),"Нет")</f>
        <v>Ци Мень</v>
      </c>
      <c r="E2603" s="11" t="str">
        <f>IFERROR(VLOOKUP(Rule!K2603,lvl_3[],2,FALSE),"Нет")</f>
        <v>Анализ Дворца</v>
      </c>
      <c r="F2603" s="11" t="str">
        <f>IFERROR(INDEX(lvl_4[],MATCH(L2603,lvl_4[ID],0),MATCH(TEXT(K2603,"##0"),lvl_4[#Headers],0)),"Нет")</f>
        <v>Структуры</v>
      </c>
      <c r="G2603" s="11" t="str">
        <f>IFERROR(INDEX(lvl_5[],MATCH(M2603,lvl_5[ID],0),MATCH(_xlfn.CONCAT(TEXT(K2603,"##0"),"_",TEXT(L2603,"##0")),lvl_5[#Headers],0)),"Нет")</f>
        <v>НС</v>
      </c>
      <c r="H2603" s="11" t="str">
        <f>IFERROR(INDEX(lvl_6[],MATCH(N2603,lvl_6[ID],0),MATCH(_xlfn.CONCAT(K2603,"_",L2603,"_",M2603),lvl_6[#Headers],0)),"Нет")</f>
        <v>НС. Элемент в сезоне</v>
      </c>
      <c r="I2603" s="12">
        <v>1</v>
      </c>
      <c r="J2603" s="12">
        <v>2</v>
      </c>
      <c r="K2603" s="12">
        <v>2</v>
      </c>
      <c r="L2603" s="12">
        <v>1</v>
      </c>
      <c r="M2603" s="12">
        <v>1</v>
      </c>
      <c r="N2603" s="12">
        <v>3</v>
      </c>
      <c r="O2603" s="12">
        <f>COUNTIF($P$2:P2603,P2603)</f>
        <v>6</v>
      </c>
      <c r="P2603" s="12" t="str">
        <f t="shared" si="121"/>
        <v>122010103</v>
      </c>
      <c r="Q2603" s="12" t="str">
        <f t="shared" si="122"/>
        <v>1220101030006</v>
      </c>
      <c r="R2603" s="20" t="s">
        <v>1456</v>
      </c>
      <c r="S2603" s="20" t="s">
        <v>1933</v>
      </c>
      <c r="AD2603" s="12" t="s">
        <v>864</v>
      </c>
      <c r="AY2603" s="12" t="s">
        <v>899</v>
      </c>
      <c r="BG2603" s="21">
        <v>0.9</v>
      </c>
      <c r="BJ2603" s="12">
        <v>1</v>
      </c>
    </row>
    <row r="2604" spans="1:62" ht="30" x14ac:dyDescent="0.25">
      <c r="A2604" s="12">
        <v>1</v>
      </c>
      <c r="B2604" s="11" t="str">
        <f t="shared" si="123"/>
        <v>Общий расчет. Ци Мень. Анализ Дворца. Структуры. НС. НС. Элемент в сезоне</v>
      </c>
      <c r="C2604" s="11" t="str">
        <f>IFERROR(VLOOKUP(I2604,lvl_1[],2,FALSE),"Нет")</f>
        <v>Общий расчет</v>
      </c>
      <c r="D2604" s="11" t="str">
        <f>IFERROR(VLOOKUP(Rule!J2604,lvl_2[],2,FALSE),"Нет")</f>
        <v>Ци Мень</v>
      </c>
      <c r="E2604" s="11" t="str">
        <f>IFERROR(VLOOKUP(Rule!K2604,lvl_3[],2,FALSE),"Нет")</f>
        <v>Анализ Дворца</v>
      </c>
      <c r="F2604" s="11" t="str">
        <f>IFERROR(INDEX(lvl_4[],MATCH(L2604,lvl_4[ID],0),MATCH(TEXT(K2604,"##0"),lvl_4[#Headers],0)),"Нет")</f>
        <v>Структуры</v>
      </c>
      <c r="G2604" s="11" t="str">
        <f>IFERROR(INDEX(lvl_5[],MATCH(M2604,lvl_5[ID],0),MATCH(_xlfn.CONCAT(TEXT(K2604,"##0"),"_",TEXT(L2604,"##0")),lvl_5[#Headers],0)),"Нет")</f>
        <v>НС</v>
      </c>
      <c r="H2604" s="11" t="str">
        <f>IFERROR(INDEX(lvl_6[],MATCH(N2604,lvl_6[ID],0),MATCH(_xlfn.CONCAT(K2604,"_",L2604,"_",M2604),lvl_6[#Headers],0)),"Нет")</f>
        <v>НС. Элемент в сезоне</v>
      </c>
      <c r="I2604" s="12">
        <v>1</v>
      </c>
      <c r="J2604" s="12">
        <v>2</v>
      </c>
      <c r="K2604" s="12">
        <v>2</v>
      </c>
      <c r="L2604" s="12">
        <v>1</v>
      </c>
      <c r="M2604" s="12">
        <v>1</v>
      </c>
      <c r="N2604" s="12">
        <v>3</v>
      </c>
      <c r="O2604" s="12">
        <f>COUNTIF($P$2:P2604,P2604)</f>
        <v>7</v>
      </c>
      <c r="P2604" s="12" t="str">
        <f t="shared" si="121"/>
        <v>122010103</v>
      </c>
      <c r="Q2604" s="12" t="str">
        <f t="shared" si="122"/>
        <v>1220101030007</v>
      </c>
      <c r="R2604" s="20" t="s">
        <v>1456</v>
      </c>
      <c r="S2604" s="20" t="s">
        <v>1935</v>
      </c>
      <c r="AD2604" s="12" t="s">
        <v>865</v>
      </c>
      <c r="AY2604" s="12" t="s">
        <v>899</v>
      </c>
      <c r="BG2604" s="21">
        <v>0</v>
      </c>
      <c r="BJ2604" s="12">
        <v>1</v>
      </c>
    </row>
    <row r="2605" spans="1:62" ht="30" x14ac:dyDescent="0.25">
      <c r="A2605" s="12">
        <v>1</v>
      </c>
      <c r="B2605" s="11" t="str">
        <f t="shared" si="123"/>
        <v>Общий расчет. Ци Мень. Анализ Дворца. Структуры. НС. НС. Элемент в сезоне</v>
      </c>
      <c r="C2605" s="11" t="str">
        <f>IFERROR(VLOOKUP(I2605,lvl_1[],2,FALSE),"Нет")</f>
        <v>Общий расчет</v>
      </c>
      <c r="D2605" s="11" t="str">
        <f>IFERROR(VLOOKUP(Rule!J2605,lvl_2[],2,FALSE),"Нет")</f>
        <v>Ци Мень</v>
      </c>
      <c r="E2605" s="11" t="str">
        <f>IFERROR(VLOOKUP(Rule!K2605,lvl_3[],2,FALSE),"Нет")</f>
        <v>Анализ Дворца</v>
      </c>
      <c r="F2605" s="11" t="str">
        <f>IFERROR(INDEX(lvl_4[],MATCH(L2605,lvl_4[ID],0),MATCH(TEXT(K2605,"##0"),lvl_4[#Headers],0)),"Нет")</f>
        <v>Структуры</v>
      </c>
      <c r="G2605" s="11" t="str">
        <f>IFERROR(INDEX(lvl_5[],MATCH(M2605,lvl_5[ID],0),MATCH(_xlfn.CONCAT(TEXT(K2605,"##0"),"_",TEXT(L2605,"##0")),lvl_5[#Headers],0)),"Нет")</f>
        <v>НС</v>
      </c>
      <c r="H2605" s="11" t="str">
        <f>IFERROR(INDEX(lvl_6[],MATCH(N2605,lvl_6[ID],0),MATCH(_xlfn.CONCAT(K2605,"_",L2605,"_",M2605),lvl_6[#Headers],0)),"Нет")</f>
        <v>НС. Элемент в сезоне</v>
      </c>
      <c r="I2605" s="12">
        <v>1</v>
      </c>
      <c r="J2605" s="12">
        <v>2</v>
      </c>
      <c r="K2605" s="12">
        <v>2</v>
      </c>
      <c r="L2605" s="12">
        <v>1</v>
      </c>
      <c r="M2605" s="12">
        <v>1</v>
      </c>
      <c r="N2605" s="12">
        <v>3</v>
      </c>
      <c r="O2605" s="12">
        <f>COUNTIF($P$2:P2605,P2605)</f>
        <v>8</v>
      </c>
      <c r="P2605" s="12" t="str">
        <f t="shared" si="121"/>
        <v>122010103</v>
      </c>
      <c r="Q2605" s="12" t="str">
        <f t="shared" si="122"/>
        <v>1220101030008</v>
      </c>
      <c r="R2605" s="20" t="s">
        <v>1456</v>
      </c>
      <c r="S2605" s="20" t="s">
        <v>1935</v>
      </c>
      <c r="AD2605" s="12" t="s">
        <v>866</v>
      </c>
      <c r="AY2605" s="12" t="s">
        <v>899</v>
      </c>
      <c r="BG2605" s="21">
        <v>0</v>
      </c>
      <c r="BJ2605" s="12">
        <v>1</v>
      </c>
    </row>
    <row r="2606" spans="1:62" ht="30" x14ac:dyDescent="0.25">
      <c r="A2606" s="12">
        <v>1</v>
      </c>
      <c r="B2606" s="11" t="str">
        <f t="shared" si="123"/>
        <v>Общий расчет. Ци Мень. Анализ Дворца. Структуры. НС. НС. Элемент в сезоне</v>
      </c>
      <c r="C2606" s="11" t="str">
        <f>IFERROR(VLOOKUP(I2606,lvl_1[],2,FALSE),"Нет")</f>
        <v>Общий расчет</v>
      </c>
      <c r="D2606" s="11" t="str">
        <f>IFERROR(VLOOKUP(Rule!J2606,lvl_2[],2,FALSE),"Нет")</f>
        <v>Ци Мень</v>
      </c>
      <c r="E2606" s="11" t="str">
        <f>IFERROR(VLOOKUP(Rule!K2606,lvl_3[],2,FALSE),"Нет")</f>
        <v>Анализ Дворца</v>
      </c>
      <c r="F2606" s="11" t="str">
        <f>IFERROR(INDEX(lvl_4[],MATCH(L2606,lvl_4[ID],0),MATCH(TEXT(K2606,"##0"),lvl_4[#Headers],0)),"Нет")</f>
        <v>Структуры</v>
      </c>
      <c r="G2606" s="11" t="str">
        <f>IFERROR(INDEX(lvl_5[],MATCH(M2606,lvl_5[ID],0),MATCH(_xlfn.CONCAT(TEXT(K2606,"##0"),"_",TEXT(L2606,"##0")),lvl_5[#Headers],0)),"Нет")</f>
        <v>НС</v>
      </c>
      <c r="H2606" s="11" t="str">
        <f>IFERROR(INDEX(lvl_6[],MATCH(N2606,lvl_6[ID],0),MATCH(_xlfn.CONCAT(K2606,"_",L2606,"_",M2606),lvl_6[#Headers],0)),"Нет")</f>
        <v>НС. Элемент в сезоне</v>
      </c>
      <c r="I2606" s="12">
        <v>1</v>
      </c>
      <c r="J2606" s="12">
        <v>2</v>
      </c>
      <c r="K2606" s="12">
        <v>2</v>
      </c>
      <c r="L2606" s="12">
        <v>1</v>
      </c>
      <c r="M2606" s="12">
        <v>1</v>
      </c>
      <c r="N2606" s="12">
        <v>3</v>
      </c>
      <c r="O2606" s="12">
        <f>COUNTIF($P$2:P2606,P2606)</f>
        <v>9</v>
      </c>
      <c r="P2606" s="12" t="str">
        <f t="shared" si="121"/>
        <v>122010103</v>
      </c>
      <c r="Q2606" s="12" t="str">
        <f t="shared" si="122"/>
        <v>1220101030009</v>
      </c>
      <c r="R2606" s="20" t="s">
        <v>1456</v>
      </c>
      <c r="S2606" s="20" t="s">
        <v>1933</v>
      </c>
      <c r="AD2606" s="12" t="s">
        <v>867</v>
      </c>
      <c r="AY2606" s="12" t="s">
        <v>899</v>
      </c>
      <c r="BG2606" s="21">
        <v>0.9</v>
      </c>
      <c r="BJ2606" s="12">
        <v>1</v>
      </c>
    </row>
    <row r="2607" spans="1:62" ht="30" x14ac:dyDescent="0.25">
      <c r="A2607" s="12">
        <v>1</v>
      </c>
      <c r="B2607" s="11" t="str">
        <f t="shared" si="123"/>
        <v>Общий расчет. Ци Мень. Анализ Дворца. Структуры. НС. НС. Элемент в сезоне</v>
      </c>
      <c r="C2607" s="11" t="str">
        <f>IFERROR(VLOOKUP(I2607,lvl_1[],2,FALSE),"Нет")</f>
        <v>Общий расчет</v>
      </c>
      <c r="D2607" s="11" t="str">
        <f>IFERROR(VLOOKUP(Rule!J2607,lvl_2[],2,FALSE),"Нет")</f>
        <v>Ци Мень</v>
      </c>
      <c r="E2607" s="11" t="str">
        <f>IFERROR(VLOOKUP(Rule!K2607,lvl_3[],2,FALSE),"Нет")</f>
        <v>Анализ Дворца</v>
      </c>
      <c r="F2607" s="11" t="str">
        <f>IFERROR(INDEX(lvl_4[],MATCH(L2607,lvl_4[ID],0),MATCH(TEXT(K2607,"##0"),lvl_4[#Headers],0)),"Нет")</f>
        <v>Структуры</v>
      </c>
      <c r="G2607" s="11" t="str">
        <f>IFERROR(INDEX(lvl_5[],MATCH(M2607,lvl_5[ID],0),MATCH(_xlfn.CONCAT(TEXT(K2607,"##0"),"_",TEXT(L2607,"##0")),lvl_5[#Headers],0)),"Нет")</f>
        <v>НС</v>
      </c>
      <c r="H2607" s="11" t="str">
        <f>IFERROR(INDEX(lvl_6[],MATCH(N2607,lvl_6[ID],0),MATCH(_xlfn.CONCAT(K2607,"_",L2607,"_",M2607),lvl_6[#Headers],0)),"Нет")</f>
        <v>НС. Элемент в сезоне</v>
      </c>
      <c r="I2607" s="12">
        <v>1</v>
      </c>
      <c r="J2607" s="12">
        <v>2</v>
      </c>
      <c r="K2607" s="12">
        <v>2</v>
      </c>
      <c r="L2607" s="12">
        <v>1</v>
      </c>
      <c r="M2607" s="12">
        <v>1</v>
      </c>
      <c r="N2607" s="12">
        <v>3</v>
      </c>
      <c r="O2607" s="12">
        <f>COUNTIF($P$2:P2607,P2607)</f>
        <v>10</v>
      </c>
      <c r="P2607" s="12" t="str">
        <f t="shared" si="121"/>
        <v>122010103</v>
      </c>
      <c r="Q2607" s="12" t="str">
        <f t="shared" si="122"/>
        <v>1220101030010</v>
      </c>
      <c r="R2607" s="20" t="s">
        <v>1456</v>
      </c>
      <c r="S2607" s="20" t="s">
        <v>1936</v>
      </c>
      <c r="AD2607" s="12" t="s">
        <v>868</v>
      </c>
      <c r="AY2607" s="12" t="s">
        <v>899</v>
      </c>
      <c r="BG2607" s="21">
        <v>0.5</v>
      </c>
      <c r="BJ2607" s="12">
        <v>1</v>
      </c>
    </row>
    <row r="2608" spans="1:62" ht="30" x14ac:dyDescent="0.25">
      <c r="A2608" s="12">
        <v>1</v>
      </c>
      <c r="B2608" s="11" t="str">
        <f t="shared" si="123"/>
        <v>Общий расчет. Ци Мень. Анализ Дворца. Структуры. НС. НС. Элемент в сезоне</v>
      </c>
      <c r="C2608" s="11" t="str">
        <f>IFERROR(VLOOKUP(I2608,lvl_1[],2,FALSE),"Нет")</f>
        <v>Общий расчет</v>
      </c>
      <c r="D2608" s="11" t="str">
        <f>IFERROR(VLOOKUP(Rule!J2608,lvl_2[],2,FALSE),"Нет")</f>
        <v>Ци Мень</v>
      </c>
      <c r="E2608" s="11" t="str">
        <f>IFERROR(VLOOKUP(Rule!K2608,lvl_3[],2,FALSE),"Нет")</f>
        <v>Анализ Дворца</v>
      </c>
      <c r="F2608" s="11" t="str">
        <f>IFERROR(INDEX(lvl_4[],MATCH(L2608,lvl_4[ID],0),MATCH(TEXT(K2608,"##0"),lvl_4[#Headers],0)),"Нет")</f>
        <v>Структуры</v>
      </c>
      <c r="G2608" s="11" t="str">
        <f>IFERROR(INDEX(lvl_5[],MATCH(M2608,lvl_5[ID],0),MATCH(_xlfn.CONCAT(TEXT(K2608,"##0"),"_",TEXT(L2608,"##0")),lvl_5[#Headers],0)),"Нет")</f>
        <v>НС</v>
      </c>
      <c r="H2608" s="11" t="str">
        <f>IFERROR(INDEX(lvl_6[],MATCH(N2608,lvl_6[ID],0),MATCH(_xlfn.CONCAT(K2608,"_",L2608,"_",M2608),lvl_6[#Headers],0)),"Нет")</f>
        <v>НС. Элемент в сезоне</v>
      </c>
      <c r="I2608" s="12">
        <v>1</v>
      </c>
      <c r="J2608" s="12">
        <v>2</v>
      </c>
      <c r="K2608" s="12">
        <v>2</v>
      </c>
      <c r="L2608" s="12">
        <v>1</v>
      </c>
      <c r="M2608" s="12">
        <v>1</v>
      </c>
      <c r="N2608" s="12">
        <v>3</v>
      </c>
      <c r="O2608" s="12">
        <f>COUNTIF($P$2:P2608,P2608)</f>
        <v>11</v>
      </c>
      <c r="P2608" s="12" t="str">
        <f t="shared" si="121"/>
        <v>122010103</v>
      </c>
      <c r="Q2608" s="12" t="str">
        <f t="shared" si="122"/>
        <v>1220101030011</v>
      </c>
      <c r="R2608" s="20" t="s">
        <v>1456</v>
      </c>
      <c r="S2608" s="20" t="s">
        <v>1936</v>
      </c>
      <c r="AD2608" s="12" t="s">
        <v>869</v>
      </c>
      <c r="AY2608" s="12" t="s">
        <v>899</v>
      </c>
      <c r="BG2608" s="21">
        <v>0.5</v>
      </c>
      <c r="BJ2608" s="12">
        <v>1</v>
      </c>
    </row>
    <row r="2609" spans="1:62" ht="30" x14ac:dyDescent="0.25">
      <c r="A2609" s="12">
        <v>1</v>
      </c>
      <c r="B2609" s="11" t="str">
        <f t="shared" si="123"/>
        <v>Общий расчет. Ци Мень. Анализ Дворца. Структуры. НС. НС. Элемент в сезоне</v>
      </c>
      <c r="C2609" s="11" t="str">
        <f>IFERROR(VLOOKUP(I2609,lvl_1[],2,FALSE),"Нет")</f>
        <v>Общий расчет</v>
      </c>
      <c r="D2609" s="11" t="str">
        <f>IFERROR(VLOOKUP(Rule!J2609,lvl_2[],2,FALSE),"Нет")</f>
        <v>Ци Мень</v>
      </c>
      <c r="E2609" s="11" t="str">
        <f>IFERROR(VLOOKUP(Rule!K2609,lvl_3[],2,FALSE),"Нет")</f>
        <v>Анализ Дворца</v>
      </c>
      <c r="F2609" s="11" t="str">
        <f>IFERROR(INDEX(lvl_4[],MATCH(L2609,lvl_4[ID],0),MATCH(TEXT(K2609,"##0"),lvl_4[#Headers],0)),"Нет")</f>
        <v>Структуры</v>
      </c>
      <c r="G2609" s="11" t="str">
        <f>IFERROR(INDEX(lvl_5[],MATCH(M2609,lvl_5[ID],0),MATCH(_xlfn.CONCAT(TEXT(K2609,"##0"),"_",TEXT(L2609,"##0")),lvl_5[#Headers],0)),"Нет")</f>
        <v>НС</v>
      </c>
      <c r="H2609" s="11" t="str">
        <f>IFERROR(INDEX(lvl_6[],MATCH(N2609,lvl_6[ID],0),MATCH(_xlfn.CONCAT(K2609,"_",L2609,"_",M2609),lvl_6[#Headers],0)),"Нет")</f>
        <v>НС. Элемент в сезоне</v>
      </c>
      <c r="I2609" s="12">
        <v>1</v>
      </c>
      <c r="J2609" s="12">
        <v>2</v>
      </c>
      <c r="K2609" s="12">
        <v>2</v>
      </c>
      <c r="L2609" s="12">
        <v>1</v>
      </c>
      <c r="M2609" s="12">
        <v>1</v>
      </c>
      <c r="N2609" s="12">
        <v>3</v>
      </c>
      <c r="O2609" s="12">
        <f>COUNTIF($P$2:P2609,P2609)</f>
        <v>12</v>
      </c>
      <c r="P2609" s="12" t="str">
        <f t="shared" si="121"/>
        <v>122010103</v>
      </c>
      <c r="Q2609" s="12" t="str">
        <f t="shared" si="122"/>
        <v>1220101030012</v>
      </c>
      <c r="R2609" s="20" t="s">
        <v>1456</v>
      </c>
      <c r="S2609" s="20" t="s">
        <v>1933</v>
      </c>
      <c r="AD2609" s="12" t="s">
        <v>870</v>
      </c>
      <c r="AY2609" s="12" t="s">
        <v>899</v>
      </c>
      <c r="BG2609" s="21">
        <v>0.9</v>
      </c>
      <c r="BJ2609" s="12">
        <v>1</v>
      </c>
    </row>
    <row r="2610" spans="1:62" ht="30" x14ac:dyDescent="0.25">
      <c r="A2610" s="12">
        <v>1</v>
      </c>
      <c r="B2610" s="11" t="str">
        <f t="shared" si="123"/>
        <v>Общий расчет. Ци Мень. Анализ Дворца. Структуры. НС. НС. Элемент в сезоне</v>
      </c>
      <c r="C2610" s="11" t="str">
        <f>IFERROR(VLOOKUP(I2610,lvl_1[],2,FALSE),"Нет")</f>
        <v>Общий расчет</v>
      </c>
      <c r="D2610" s="11" t="str">
        <f>IFERROR(VLOOKUP(Rule!J2610,lvl_2[],2,FALSE),"Нет")</f>
        <v>Ци Мень</v>
      </c>
      <c r="E2610" s="11" t="str">
        <f>IFERROR(VLOOKUP(Rule!K2610,lvl_3[],2,FALSE),"Нет")</f>
        <v>Анализ Дворца</v>
      </c>
      <c r="F2610" s="11" t="str">
        <f>IFERROR(INDEX(lvl_4[],MATCH(L2610,lvl_4[ID],0),MATCH(TEXT(K2610,"##0"),lvl_4[#Headers],0)),"Нет")</f>
        <v>Структуры</v>
      </c>
      <c r="G2610" s="11" t="str">
        <f>IFERROR(INDEX(lvl_5[],MATCH(M2610,lvl_5[ID],0),MATCH(_xlfn.CONCAT(TEXT(K2610,"##0"),"_",TEXT(L2610,"##0")),lvl_5[#Headers],0)),"Нет")</f>
        <v>НС</v>
      </c>
      <c r="H2610" s="11" t="str">
        <f>IFERROR(INDEX(lvl_6[],MATCH(N2610,lvl_6[ID],0),MATCH(_xlfn.CONCAT(K2610,"_",L2610,"_",M2610),lvl_6[#Headers],0)),"Нет")</f>
        <v>НС. Элемент в сезоне</v>
      </c>
      <c r="I2610" s="12">
        <v>1</v>
      </c>
      <c r="J2610" s="12">
        <v>2</v>
      </c>
      <c r="K2610" s="12">
        <v>2</v>
      </c>
      <c r="L2610" s="12">
        <v>1</v>
      </c>
      <c r="M2610" s="12">
        <v>1</v>
      </c>
      <c r="N2610" s="12">
        <v>3</v>
      </c>
      <c r="O2610" s="12">
        <f>COUNTIF($P$2:P2610,P2610)</f>
        <v>13</v>
      </c>
      <c r="P2610" s="12" t="str">
        <f t="shared" si="121"/>
        <v>122010103</v>
      </c>
      <c r="Q2610" s="12" t="str">
        <f t="shared" si="122"/>
        <v>1220101030013</v>
      </c>
      <c r="R2610" s="20" t="s">
        <v>1456</v>
      </c>
      <c r="S2610" s="20" t="s">
        <v>1937</v>
      </c>
      <c r="AD2610" s="12" t="s">
        <v>859</v>
      </c>
      <c r="AY2610" s="12" t="s">
        <v>901</v>
      </c>
      <c r="BG2610" s="21">
        <v>1</v>
      </c>
      <c r="BJ2610" s="12">
        <v>1</v>
      </c>
    </row>
    <row r="2611" spans="1:62" ht="30" x14ac:dyDescent="0.25">
      <c r="A2611" s="12">
        <v>1</v>
      </c>
      <c r="B2611" s="11" t="str">
        <f t="shared" si="123"/>
        <v>Общий расчет. Ци Мень. Анализ Дворца. Структуры. НС. НС. Элемент в сезоне</v>
      </c>
      <c r="C2611" s="11" t="str">
        <f>IFERROR(VLOOKUP(I2611,lvl_1[],2,FALSE),"Нет")</f>
        <v>Общий расчет</v>
      </c>
      <c r="D2611" s="11" t="str">
        <f>IFERROR(VLOOKUP(Rule!J2611,lvl_2[],2,FALSE),"Нет")</f>
        <v>Ци Мень</v>
      </c>
      <c r="E2611" s="11" t="str">
        <f>IFERROR(VLOOKUP(Rule!K2611,lvl_3[],2,FALSE),"Нет")</f>
        <v>Анализ Дворца</v>
      </c>
      <c r="F2611" s="11" t="str">
        <f>IFERROR(INDEX(lvl_4[],MATCH(L2611,lvl_4[ID],0),MATCH(TEXT(K2611,"##0"),lvl_4[#Headers],0)),"Нет")</f>
        <v>Структуры</v>
      </c>
      <c r="G2611" s="11" t="str">
        <f>IFERROR(INDEX(lvl_5[],MATCH(M2611,lvl_5[ID],0),MATCH(_xlfn.CONCAT(TEXT(K2611,"##0"),"_",TEXT(L2611,"##0")),lvl_5[#Headers],0)),"Нет")</f>
        <v>НС</v>
      </c>
      <c r="H2611" s="11" t="str">
        <f>IFERROR(INDEX(lvl_6[],MATCH(N2611,lvl_6[ID],0),MATCH(_xlfn.CONCAT(K2611,"_",L2611,"_",M2611),lvl_6[#Headers],0)),"Нет")</f>
        <v>НС. Элемент в сезоне</v>
      </c>
      <c r="I2611" s="12">
        <v>1</v>
      </c>
      <c r="J2611" s="12">
        <v>2</v>
      </c>
      <c r="K2611" s="12">
        <v>2</v>
      </c>
      <c r="L2611" s="12">
        <v>1</v>
      </c>
      <c r="M2611" s="12">
        <v>1</v>
      </c>
      <c r="N2611" s="12">
        <v>3</v>
      </c>
      <c r="O2611" s="12">
        <f>COUNTIF($P$2:P2611,P2611)</f>
        <v>14</v>
      </c>
      <c r="P2611" s="12" t="str">
        <f t="shared" si="121"/>
        <v>122010103</v>
      </c>
      <c r="Q2611" s="12" t="str">
        <f t="shared" si="122"/>
        <v>1220101030014</v>
      </c>
      <c r="R2611" s="20" t="s">
        <v>1456</v>
      </c>
      <c r="S2611" s="20" t="s">
        <v>1937</v>
      </c>
      <c r="AD2611" s="12" t="s">
        <v>860</v>
      </c>
      <c r="AY2611" s="12" t="s">
        <v>901</v>
      </c>
      <c r="BG2611" s="21">
        <v>1</v>
      </c>
      <c r="BJ2611" s="12">
        <v>1</v>
      </c>
    </row>
    <row r="2612" spans="1:62" ht="30" x14ac:dyDescent="0.25">
      <c r="A2612" s="12">
        <v>1</v>
      </c>
      <c r="B2612" s="11" t="str">
        <f t="shared" si="123"/>
        <v>Общий расчет. Ци Мень. Анализ Дворца. Структуры. НС. НС. Элемент в сезоне</v>
      </c>
      <c r="C2612" s="11" t="str">
        <f>IFERROR(VLOOKUP(I2612,lvl_1[],2,FALSE),"Нет")</f>
        <v>Общий расчет</v>
      </c>
      <c r="D2612" s="11" t="str">
        <f>IFERROR(VLOOKUP(Rule!J2612,lvl_2[],2,FALSE),"Нет")</f>
        <v>Ци Мень</v>
      </c>
      <c r="E2612" s="11" t="str">
        <f>IFERROR(VLOOKUP(Rule!K2612,lvl_3[],2,FALSE),"Нет")</f>
        <v>Анализ Дворца</v>
      </c>
      <c r="F2612" s="11" t="str">
        <f>IFERROR(INDEX(lvl_4[],MATCH(L2612,lvl_4[ID],0),MATCH(TEXT(K2612,"##0"),lvl_4[#Headers],0)),"Нет")</f>
        <v>Структуры</v>
      </c>
      <c r="G2612" s="11" t="str">
        <f>IFERROR(INDEX(lvl_5[],MATCH(M2612,lvl_5[ID],0),MATCH(_xlfn.CONCAT(TEXT(K2612,"##0"),"_",TEXT(L2612,"##0")),lvl_5[#Headers],0)),"Нет")</f>
        <v>НС</v>
      </c>
      <c r="H2612" s="11" t="str">
        <f>IFERROR(INDEX(lvl_6[],MATCH(N2612,lvl_6[ID],0),MATCH(_xlfn.CONCAT(K2612,"_",L2612,"_",M2612),lvl_6[#Headers],0)),"Нет")</f>
        <v>НС. Элемент в сезоне</v>
      </c>
      <c r="I2612" s="12">
        <v>1</v>
      </c>
      <c r="J2612" s="12">
        <v>2</v>
      </c>
      <c r="K2612" s="12">
        <v>2</v>
      </c>
      <c r="L2612" s="12">
        <v>1</v>
      </c>
      <c r="M2612" s="12">
        <v>1</v>
      </c>
      <c r="N2612" s="12">
        <v>3</v>
      </c>
      <c r="O2612" s="12">
        <f>COUNTIF($P$2:P2612,P2612)</f>
        <v>15</v>
      </c>
      <c r="P2612" s="12" t="str">
        <f t="shared" si="121"/>
        <v>122010103</v>
      </c>
      <c r="Q2612" s="12" t="str">
        <f t="shared" si="122"/>
        <v>1220101030015</v>
      </c>
      <c r="R2612" s="20" t="s">
        <v>1456</v>
      </c>
      <c r="S2612" s="20" t="s">
        <v>1938</v>
      </c>
      <c r="AD2612" s="12" t="s">
        <v>861</v>
      </c>
      <c r="AY2612" s="12" t="s">
        <v>901</v>
      </c>
      <c r="BG2612" s="21">
        <v>0.9</v>
      </c>
      <c r="BJ2612" s="12">
        <v>1</v>
      </c>
    </row>
    <row r="2613" spans="1:62" ht="30" x14ac:dyDescent="0.25">
      <c r="A2613" s="12">
        <v>1</v>
      </c>
      <c r="B2613" s="11" t="str">
        <f t="shared" si="123"/>
        <v>Общий расчет. Ци Мень. Анализ Дворца. Структуры. НС. НС. Элемент в сезоне</v>
      </c>
      <c r="C2613" s="11" t="str">
        <f>IFERROR(VLOOKUP(I2613,lvl_1[],2,FALSE),"Нет")</f>
        <v>Общий расчет</v>
      </c>
      <c r="D2613" s="11" t="str">
        <f>IFERROR(VLOOKUP(Rule!J2613,lvl_2[],2,FALSE),"Нет")</f>
        <v>Ци Мень</v>
      </c>
      <c r="E2613" s="11" t="str">
        <f>IFERROR(VLOOKUP(Rule!K2613,lvl_3[],2,FALSE),"Нет")</f>
        <v>Анализ Дворца</v>
      </c>
      <c r="F2613" s="11" t="str">
        <f>IFERROR(INDEX(lvl_4[],MATCH(L2613,lvl_4[ID],0),MATCH(TEXT(K2613,"##0"),lvl_4[#Headers],0)),"Нет")</f>
        <v>Структуры</v>
      </c>
      <c r="G2613" s="11" t="str">
        <f>IFERROR(INDEX(lvl_5[],MATCH(M2613,lvl_5[ID],0),MATCH(_xlfn.CONCAT(TEXT(K2613,"##0"),"_",TEXT(L2613,"##0")),lvl_5[#Headers],0)),"Нет")</f>
        <v>НС</v>
      </c>
      <c r="H2613" s="11" t="str">
        <f>IFERROR(INDEX(lvl_6[],MATCH(N2613,lvl_6[ID],0),MATCH(_xlfn.CONCAT(K2613,"_",L2613,"_",M2613),lvl_6[#Headers],0)),"Нет")</f>
        <v>НС. Элемент в сезоне</v>
      </c>
      <c r="I2613" s="12">
        <v>1</v>
      </c>
      <c r="J2613" s="12">
        <v>2</v>
      </c>
      <c r="K2613" s="12">
        <v>2</v>
      </c>
      <c r="L2613" s="12">
        <v>1</v>
      </c>
      <c r="M2613" s="12">
        <v>1</v>
      </c>
      <c r="N2613" s="12">
        <v>3</v>
      </c>
      <c r="O2613" s="12">
        <f>COUNTIF($P$2:P2613,P2613)</f>
        <v>16</v>
      </c>
      <c r="P2613" s="12" t="str">
        <f t="shared" si="121"/>
        <v>122010103</v>
      </c>
      <c r="Q2613" s="12" t="str">
        <f t="shared" si="122"/>
        <v>1220101030016</v>
      </c>
      <c r="R2613" s="20" t="s">
        <v>1456</v>
      </c>
      <c r="S2613" s="20" t="s">
        <v>1939</v>
      </c>
      <c r="AD2613" s="12" t="s">
        <v>862</v>
      </c>
      <c r="AY2613" s="12" t="s">
        <v>901</v>
      </c>
      <c r="BG2613" s="21">
        <v>1</v>
      </c>
      <c r="BJ2613" s="12">
        <v>1</v>
      </c>
    </row>
    <row r="2614" spans="1:62" ht="30" x14ac:dyDescent="0.25">
      <c r="A2614" s="12">
        <v>1</v>
      </c>
      <c r="B2614" s="11" t="str">
        <f t="shared" si="123"/>
        <v>Общий расчет. Ци Мень. Анализ Дворца. Структуры. НС. НС. Элемент в сезоне</v>
      </c>
      <c r="C2614" s="11" t="str">
        <f>IFERROR(VLOOKUP(I2614,lvl_1[],2,FALSE),"Нет")</f>
        <v>Общий расчет</v>
      </c>
      <c r="D2614" s="11" t="str">
        <f>IFERROR(VLOOKUP(Rule!J2614,lvl_2[],2,FALSE),"Нет")</f>
        <v>Ци Мень</v>
      </c>
      <c r="E2614" s="11" t="str">
        <f>IFERROR(VLOOKUP(Rule!K2614,lvl_3[],2,FALSE),"Нет")</f>
        <v>Анализ Дворца</v>
      </c>
      <c r="F2614" s="11" t="str">
        <f>IFERROR(INDEX(lvl_4[],MATCH(L2614,lvl_4[ID],0),MATCH(TEXT(K2614,"##0"),lvl_4[#Headers],0)),"Нет")</f>
        <v>Структуры</v>
      </c>
      <c r="G2614" s="11" t="str">
        <f>IFERROR(INDEX(lvl_5[],MATCH(M2614,lvl_5[ID],0),MATCH(_xlfn.CONCAT(TEXT(K2614,"##0"),"_",TEXT(L2614,"##0")),lvl_5[#Headers],0)),"Нет")</f>
        <v>НС</v>
      </c>
      <c r="H2614" s="11" t="str">
        <f>IFERROR(INDEX(lvl_6[],MATCH(N2614,lvl_6[ID],0),MATCH(_xlfn.CONCAT(K2614,"_",L2614,"_",M2614),lvl_6[#Headers],0)),"Нет")</f>
        <v>НС. Элемент в сезоне</v>
      </c>
      <c r="I2614" s="12">
        <v>1</v>
      </c>
      <c r="J2614" s="12">
        <v>2</v>
      </c>
      <c r="K2614" s="12">
        <v>2</v>
      </c>
      <c r="L2614" s="12">
        <v>1</v>
      </c>
      <c r="M2614" s="12">
        <v>1</v>
      </c>
      <c r="N2614" s="12">
        <v>3</v>
      </c>
      <c r="O2614" s="12">
        <f>COUNTIF($P$2:P2614,P2614)</f>
        <v>17</v>
      </c>
      <c r="P2614" s="12" t="str">
        <f t="shared" ref="P2614:P2677" si="124">_xlfn.CONCAT(I2614,
J2614,
K2614,
IF(LEN(L2614)=1,_xlfn.CONCAT(0,L2614),L2614),
IF(LEN(M2614)=1,_xlfn.CONCAT(0,M2614),M2614),
IF(LEN(N2614)=1,_xlfn.CONCAT(0,N2614),N2614))</f>
        <v>122010103</v>
      </c>
      <c r="Q2614" s="12" t="str">
        <f t="shared" ref="Q2614:Q2677" si="125">_xlfn.CONCAT(I2614,
J2614,
K2614,
IF(LEN(L2614)=1,_xlfn.CONCAT(0,L2614),L2614),
IF(LEN(M2614)=1,_xlfn.CONCAT(0,M2614),M2614),
IF(LEN(N2614)=1,_xlfn.CONCAT(0,N2614),N2614),
IF(LEN(O2614)=1,_xlfn.CONCAT("000",O2614),IF(LEN(O2614)=2,_xlfn.CONCAT("00",O2614),IF(LEN(O2614)=3,_xlfn.CONCAT(0,O2614),O2614))))</f>
        <v>1220101030017</v>
      </c>
      <c r="R2614" s="20" t="s">
        <v>1456</v>
      </c>
      <c r="S2614" s="20" t="s">
        <v>1939</v>
      </c>
      <c r="AD2614" s="12" t="s">
        <v>863</v>
      </c>
      <c r="AY2614" s="12" t="s">
        <v>901</v>
      </c>
      <c r="BG2614" s="21">
        <v>1</v>
      </c>
      <c r="BJ2614" s="12">
        <v>1</v>
      </c>
    </row>
    <row r="2615" spans="1:62" ht="30" x14ac:dyDescent="0.25">
      <c r="A2615" s="12">
        <v>1</v>
      </c>
      <c r="B2615" s="11" t="str">
        <f t="shared" ref="B2615:B2678" si="126">_xlfn.CONCAT(C2615,". ", D2615,". ", E2615,". ", F2615,". ", G2615,". ", H2615)</f>
        <v>Общий расчет. Ци Мень. Анализ Дворца. Структуры. НС. НС. Элемент в сезоне</v>
      </c>
      <c r="C2615" s="11" t="str">
        <f>IFERROR(VLOOKUP(I2615,lvl_1[],2,FALSE),"Нет")</f>
        <v>Общий расчет</v>
      </c>
      <c r="D2615" s="11" t="str">
        <f>IFERROR(VLOOKUP(Rule!J2615,lvl_2[],2,FALSE),"Нет")</f>
        <v>Ци Мень</v>
      </c>
      <c r="E2615" s="11" t="str">
        <f>IFERROR(VLOOKUP(Rule!K2615,lvl_3[],2,FALSE),"Нет")</f>
        <v>Анализ Дворца</v>
      </c>
      <c r="F2615" s="11" t="str">
        <f>IFERROR(INDEX(lvl_4[],MATCH(L2615,lvl_4[ID],0),MATCH(TEXT(K2615,"##0"),lvl_4[#Headers],0)),"Нет")</f>
        <v>Структуры</v>
      </c>
      <c r="G2615" s="11" t="str">
        <f>IFERROR(INDEX(lvl_5[],MATCH(M2615,lvl_5[ID],0),MATCH(_xlfn.CONCAT(TEXT(K2615,"##0"),"_",TEXT(L2615,"##0")),lvl_5[#Headers],0)),"Нет")</f>
        <v>НС</v>
      </c>
      <c r="H2615" s="11" t="str">
        <f>IFERROR(INDEX(lvl_6[],MATCH(N2615,lvl_6[ID],0),MATCH(_xlfn.CONCAT(K2615,"_",L2615,"_",M2615),lvl_6[#Headers],0)),"Нет")</f>
        <v>НС. Элемент в сезоне</v>
      </c>
      <c r="I2615" s="12">
        <v>1</v>
      </c>
      <c r="J2615" s="12">
        <v>2</v>
      </c>
      <c r="K2615" s="12">
        <v>2</v>
      </c>
      <c r="L2615" s="12">
        <v>1</v>
      </c>
      <c r="M2615" s="12">
        <v>1</v>
      </c>
      <c r="N2615" s="12">
        <v>3</v>
      </c>
      <c r="O2615" s="12">
        <f>COUNTIF($P$2:P2615,P2615)</f>
        <v>18</v>
      </c>
      <c r="P2615" s="12" t="str">
        <f t="shared" si="124"/>
        <v>122010103</v>
      </c>
      <c r="Q2615" s="12" t="str">
        <f t="shared" si="125"/>
        <v>1220101030018</v>
      </c>
      <c r="R2615" s="20" t="s">
        <v>1456</v>
      </c>
      <c r="S2615" s="20" t="s">
        <v>1938</v>
      </c>
      <c r="AD2615" s="12" t="s">
        <v>864</v>
      </c>
      <c r="AY2615" s="12" t="s">
        <v>901</v>
      </c>
      <c r="BG2615" s="21">
        <v>0.9</v>
      </c>
      <c r="BJ2615" s="12">
        <v>1</v>
      </c>
    </row>
    <row r="2616" spans="1:62" ht="30" x14ac:dyDescent="0.25">
      <c r="A2616" s="12">
        <v>1</v>
      </c>
      <c r="B2616" s="11" t="str">
        <f t="shared" si="126"/>
        <v>Общий расчет. Ци Мень. Анализ Дворца. Структуры. НС. НС. Элемент в сезоне</v>
      </c>
      <c r="C2616" s="11" t="str">
        <f>IFERROR(VLOOKUP(I2616,lvl_1[],2,FALSE),"Нет")</f>
        <v>Общий расчет</v>
      </c>
      <c r="D2616" s="11" t="str">
        <f>IFERROR(VLOOKUP(Rule!J2616,lvl_2[],2,FALSE),"Нет")</f>
        <v>Ци Мень</v>
      </c>
      <c r="E2616" s="11" t="str">
        <f>IFERROR(VLOOKUP(Rule!K2616,lvl_3[],2,FALSE),"Нет")</f>
        <v>Анализ Дворца</v>
      </c>
      <c r="F2616" s="11" t="str">
        <f>IFERROR(INDEX(lvl_4[],MATCH(L2616,lvl_4[ID],0),MATCH(TEXT(K2616,"##0"),lvl_4[#Headers],0)),"Нет")</f>
        <v>Структуры</v>
      </c>
      <c r="G2616" s="11" t="str">
        <f>IFERROR(INDEX(lvl_5[],MATCH(M2616,lvl_5[ID],0),MATCH(_xlfn.CONCAT(TEXT(K2616,"##0"),"_",TEXT(L2616,"##0")),lvl_5[#Headers],0)),"Нет")</f>
        <v>НС</v>
      </c>
      <c r="H2616" s="11" t="str">
        <f>IFERROR(INDEX(lvl_6[],MATCH(N2616,lvl_6[ID],0),MATCH(_xlfn.CONCAT(K2616,"_",L2616,"_",M2616),lvl_6[#Headers],0)),"Нет")</f>
        <v>НС. Элемент в сезоне</v>
      </c>
      <c r="I2616" s="12">
        <v>1</v>
      </c>
      <c r="J2616" s="12">
        <v>2</v>
      </c>
      <c r="K2616" s="12">
        <v>2</v>
      </c>
      <c r="L2616" s="12">
        <v>1</v>
      </c>
      <c r="M2616" s="12">
        <v>1</v>
      </c>
      <c r="N2616" s="12">
        <v>3</v>
      </c>
      <c r="O2616" s="12">
        <f>COUNTIF($P$2:P2616,P2616)</f>
        <v>19</v>
      </c>
      <c r="P2616" s="12" t="str">
        <f t="shared" si="124"/>
        <v>122010103</v>
      </c>
      <c r="Q2616" s="12" t="str">
        <f t="shared" si="125"/>
        <v>1220101030019</v>
      </c>
      <c r="R2616" s="20" t="s">
        <v>1456</v>
      </c>
      <c r="S2616" s="20" t="s">
        <v>1940</v>
      </c>
      <c r="AD2616" s="12" t="s">
        <v>865</v>
      </c>
      <c r="AY2616" s="12" t="s">
        <v>901</v>
      </c>
      <c r="BG2616" s="21">
        <v>0</v>
      </c>
      <c r="BJ2616" s="12">
        <v>1</v>
      </c>
    </row>
    <row r="2617" spans="1:62" ht="30" x14ac:dyDescent="0.25">
      <c r="A2617" s="12">
        <v>1</v>
      </c>
      <c r="B2617" s="11" t="str">
        <f t="shared" si="126"/>
        <v>Общий расчет. Ци Мень. Анализ Дворца. Структуры. НС. НС. Элемент в сезоне</v>
      </c>
      <c r="C2617" s="11" t="str">
        <f>IFERROR(VLOOKUP(I2617,lvl_1[],2,FALSE),"Нет")</f>
        <v>Общий расчет</v>
      </c>
      <c r="D2617" s="11" t="str">
        <f>IFERROR(VLOOKUP(Rule!J2617,lvl_2[],2,FALSE),"Нет")</f>
        <v>Ци Мень</v>
      </c>
      <c r="E2617" s="11" t="str">
        <f>IFERROR(VLOOKUP(Rule!K2617,lvl_3[],2,FALSE),"Нет")</f>
        <v>Анализ Дворца</v>
      </c>
      <c r="F2617" s="11" t="str">
        <f>IFERROR(INDEX(lvl_4[],MATCH(L2617,lvl_4[ID],0),MATCH(TEXT(K2617,"##0"),lvl_4[#Headers],0)),"Нет")</f>
        <v>Структуры</v>
      </c>
      <c r="G2617" s="11" t="str">
        <f>IFERROR(INDEX(lvl_5[],MATCH(M2617,lvl_5[ID],0),MATCH(_xlfn.CONCAT(TEXT(K2617,"##0"),"_",TEXT(L2617,"##0")),lvl_5[#Headers],0)),"Нет")</f>
        <v>НС</v>
      </c>
      <c r="H2617" s="11" t="str">
        <f>IFERROR(INDEX(lvl_6[],MATCH(N2617,lvl_6[ID],0),MATCH(_xlfn.CONCAT(K2617,"_",L2617,"_",M2617),lvl_6[#Headers],0)),"Нет")</f>
        <v>НС. Элемент в сезоне</v>
      </c>
      <c r="I2617" s="12">
        <v>1</v>
      </c>
      <c r="J2617" s="12">
        <v>2</v>
      </c>
      <c r="K2617" s="12">
        <v>2</v>
      </c>
      <c r="L2617" s="12">
        <v>1</v>
      </c>
      <c r="M2617" s="12">
        <v>1</v>
      </c>
      <c r="N2617" s="12">
        <v>3</v>
      </c>
      <c r="O2617" s="12">
        <f>COUNTIF($P$2:P2617,P2617)</f>
        <v>20</v>
      </c>
      <c r="P2617" s="12" t="str">
        <f t="shared" si="124"/>
        <v>122010103</v>
      </c>
      <c r="Q2617" s="12" t="str">
        <f t="shared" si="125"/>
        <v>1220101030020</v>
      </c>
      <c r="R2617" s="20" t="s">
        <v>1456</v>
      </c>
      <c r="S2617" s="20" t="s">
        <v>1940</v>
      </c>
      <c r="AD2617" s="12" t="s">
        <v>866</v>
      </c>
      <c r="AY2617" s="12" t="s">
        <v>901</v>
      </c>
      <c r="BG2617" s="21">
        <v>0</v>
      </c>
      <c r="BJ2617" s="12">
        <v>1</v>
      </c>
    </row>
    <row r="2618" spans="1:62" ht="30" x14ac:dyDescent="0.25">
      <c r="A2618" s="12">
        <v>1</v>
      </c>
      <c r="B2618" s="11" t="str">
        <f t="shared" si="126"/>
        <v>Общий расчет. Ци Мень. Анализ Дворца. Структуры. НС. НС. Элемент в сезоне</v>
      </c>
      <c r="C2618" s="11" t="str">
        <f>IFERROR(VLOOKUP(I2618,lvl_1[],2,FALSE),"Нет")</f>
        <v>Общий расчет</v>
      </c>
      <c r="D2618" s="11" t="str">
        <f>IFERROR(VLOOKUP(Rule!J2618,lvl_2[],2,FALSE),"Нет")</f>
        <v>Ци Мень</v>
      </c>
      <c r="E2618" s="11" t="str">
        <f>IFERROR(VLOOKUP(Rule!K2618,lvl_3[],2,FALSE),"Нет")</f>
        <v>Анализ Дворца</v>
      </c>
      <c r="F2618" s="11" t="str">
        <f>IFERROR(INDEX(lvl_4[],MATCH(L2618,lvl_4[ID],0),MATCH(TEXT(K2618,"##0"),lvl_4[#Headers],0)),"Нет")</f>
        <v>Структуры</v>
      </c>
      <c r="G2618" s="11" t="str">
        <f>IFERROR(INDEX(lvl_5[],MATCH(M2618,lvl_5[ID],0),MATCH(_xlfn.CONCAT(TEXT(K2618,"##0"),"_",TEXT(L2618,"##0")),lvl_5[#Headers],0)),"Нет")</f>
        <v>НС</v>
      </c>
      <c r="H2618" s="11" t="str">
        <f>IFERROR(INDEX(lvl_6[],MATCH(N2618,lvl_6[ID],0),MATCH(_xlfn.CONCAT(K2618,"_",L2618,"_",M2618),lvl_6[#Headers],0)),"Нет")</f>
        <v>НС. Элемент в сезоне</v>
      </c>
      <c r="I2618" s="12">
        <v>1</v>
      </c>
      <c r="J2618" s="12">
        <v>2</v>
      </c>
      <c r="K2618" s="12">
        <v>2</v>
      </c>
      <c r="L2618" s="12">
        <v>1</v>
      </c>
      <c r="M2618" s="12">
        <v>1</v>
      </c>
      <c r="N2618" s="12">
        <v>3</v>
      </c>
      <c r="O2618" s="12">
        <f>COUNTIF($P$2:P2618,P2618)</f>
        <v>21</v>
      </c>
      <c r="P2618" s="12" t="str">
        <f t="shared" si="124"/>
        <v>122010103</v>
      </c>
      <c r="Q2618" s="12" t="str">
        <f t="shared" si="125"/>
        <v>1220101030021</v>
      </c>
      <c r="R2618" s="20" t="s">
        <v>1456</v>
      </c>
      <c r="S2618" s="20" t="s">
        <v>1938</v>
      </c>
      <c r="AD2618" s="12" t="s">
        <v>867</v>
      </c>
      <c r="AY2618" s="12" t="s">
        <v>901</v>
      </c>
      <c r="BG2618" s="21">
        <v>0.9</v>
      </c>
      <c r="BJ2618" s="12">
        <v>1</v>
      </c>
    </row>
    <row r="2619" spans="1:62" ht="30" x14ac:dyDescent="0.25">
      <c r="A2619" s="12">
        <v>1</v>
      </c>
      <c r="B2619" s="11" t="str">
        <f t="shared" si="126"/>
        <v>Общий расчет. Ци Мень. Анализ Дворца. Структуры. НС. НС. Элемент в сезоне</v>
      </c>
      <c r="C2619" s="11" t="str">
        <f>IFERROR(VLOOKUP(I2619,lvl_1[],2,FALSE),"Нет")</f>
        <v>Общий расчет</v>
      </c>
      <c r="D2619" s="11" t="str">
        <f>IFERROR(VLOOKUP(Rule!J2619,lvl_2[],2,FALSE),"Нет")</f>
        <v>Ци Мень</v>
      </c>
      <c r="E2619" s="11" t="str">
        <f>IFERROR(VLOOKUP(Rule!K2619,lvl_3[],2,FALSE),"Нет")</f>
        <v>Анализ Дворца</v>
      </c>
      <c r="F2619" s="11" t="str">
        <f>IFERROR(INDEX(lvl_4[],MATCH(L2619,lvl_4[ID],0),MATCH(TEXT(K2619,"##0"),lvl_4[#Headers],0)),"Нет")</f>
        <v>Структуры</v>
      </c>
      <c r="G2619" s="11" t="str">
        <f>IFERROR(INDEX(lvl_5[],MATCH(M2619,lvl_5[ID],0),MATCH(_xlfn.CONCAT(TEXT(K2619,"##0"),"_",TEXT(L2619,"##0")),lvl_5[#Headers],0)),"Нет")</f>
        <v>НС</v>
      </c>
      <c r="H2619" s="11" t="str">
        <f>IFERROR(INDEX(lvl_6[],MATCH(N2619,lvl_6[ID],0),MATCH(_xlfn.CONCAT(K2619,"_",L2619,"_",M2619),lvl_6[#Headers],0)),"Нет")</f>
        <v>НС. Элемент в сезоне</v>
      </c>
      <c r="I2619" s="12">
        <v>1</v>
      </c>
      <c r="J2619" s="12">
        <v>2</v>
      </c>
      <c r="K2619" s="12">
        <v>2</v>
      </c>
      <c r="L2619" s="12">
        <v>1</v>
      </c>
      <c r="M2619" s="12">
        <v>1</v>
      </c>
      <c r="N2619" s="12">
        <v>3</v>
      </c>
      <c r="O2619" s="12">
        <f>COUNTIF($P$2:P2619,P2619)</f>
        <v>22</v>
      </c>
      <c r="P2619" s="12" t="str">
        <f t="shared" si="124"/>
        <v>122010103</v>
      </c>
      <c r="Q2619" s="12" t="str">
        <f t="shared" si="125"/>
        <v>1220101030022</v>
      </c>
      <c r="R2619" s="20" t="s">
        <v>1456</v>
      </c>
      <c r="S2619" s="20" t="s">
        <v>1941</v>
      </c>
      <c r="AD2619" s="12" t="s">
        <v>868</v>
      </c>
      <c r="AY2619" s="12" t="s">
        <v>901</v>
      </c>
      <c r="BG2619" s="21">
        <v>0.5</v>
      </c>
      <c r="BJ2619" s="12">
        <v>1</v>
      </c>
    </row>
    <row r="2620" spans="1:62" ht="30" x14ac:dyDescent="0.25">
      <c r="A2620" s="12">
        <v>1</v>
      </c>
      <c r="B2620" s="11" t="str">
        <f t="shared" si="126"/>
        <v>Общий расчет. Ци Мень. Анализ Дворца. Структуры. НС. НС. Элемент в сезоне</v>
      </c>
      <c r="C2620" s="11" t="str">
        <f>IFERROR(VLOOKUP(I2620,lvl_1[],2,FALSE),"Нет")</f>
        <v>Общий расчет</v>
      </c>
      <c r="D2620" s="11" t="str">
        <f>IFERROR(VLOOKUP(Rule!J2620,lvl_2[],2,FALSE),"Нет")</f>
        <v>Ци Мень</v>
      </c>
      <c r="E2620" s="11" t="str">
        <f>IFERROR(VLOOKUP(Rule!K2620,lvl_3[],2,FALSE),"Нет")</f>
        <v>Анализ Дворца</v>
      </c>
      <c r="F2620" s="11" t="str">
        <f>IFERROR(INDEX(lvl_4[],MATCH(L2620,lvl_4[ID],0),MATCH(TEXT(K2620,"##0"),lvl_4[#Headers],0)),"Нет")</f>
        <v>Структуры</v>
      </c>
      <c r="G2620" s="11" t="str">
        <f>IFERROR(INDEX(lvl_5[],MATCH(M2620,lvl_5[ID],0),MATCH(_xlfn.CONCAT(TEXT(K2620,"##0"),"_",TEXT(L2620,"##0")),lvl_5[#Headers],0)),"Нет")</f>
        <v>НС</v>
      </c>
      <c r="H2620" s="11" t="str">
        <f>IFERROR(INDEX(lvl_6[],MATCH(N2620,lvl_6[ID],0),MATCH(_xlfn.CONCAT(K2620,"_",L2620,"_",M2620),lvl_6[#Headers],0)),"Нет")</f>
        <v>НС. Элемент в сезоне</v>
      </c>
      <c r="I2620" s="12">
        <v>1</v>
      </c>
      <c r="J2620" s="12">
        <v>2</v>
      </c>
      <c r="K2620" s="12">
        <v>2</v>
      </c>
      <c r="L2620" s="12">
        <v>1</v>
      </c>
      <c r="M2620" s="12">
        <v>1</v>
      </c>
      <c r="N2620" s="12">
        <v>3</v>
      </c>
      <c r="O2620" s="12">
        <f>COUNTIF($P$2:P2620,P2620)</f>
        <v>23</v>
      </c>
      <c r="P2620" s="12" t="str">
        <f t="shared" si="124"/>
        <v>122010103</v>
      </c>
      <c r="Q2620" s="12" t="str">
        <f t="shared" si="125"/>
        <v>1220101030023</v>
      </c>
      <c r="R2620" s="20" t="s">
        <v>1456</v>
      </c>
      <c r="S2620" s="20" t="s">
        <v>1941</v>
      </c>
      <c r="AD2620" s="12" t="s">
        <v>869</v>
      </c>
      <c r="AY2620" s="12" t="s">
        <v>901</v>
      </c>
      <c r="BG2620" s="21">
        <v>0.5</v>
      </c>
      <c r="BJ2620" s="12">
        <v>1</v>
      </c>
    </row>
    <row r="2621" spans="1:62" ht="30" x14ac:dyDescent="0.25">
      <c r="A2621" s="12">
        <v>1</v>
      </c>
      <c r="B2621" s="11" t="str">
        <f t="shared" si="126"/>
        <v>Общий расчет. Ци Мень. Анализ Дворца. Структуры. НС. НС. Элемент в сезоне</v>
      </c>
      <c r="C2621" s="11" t="str">
        <f>IFERROR(VLOOKUP(I2621,lvl_1[],2,FALSE),"Нет")</f>
        <v>Общий расчет</v>
      </c>
      <c r="D2621" s="11" t="str">
        <f>IFERROR(VLOOKUP(Rule!J2621,lvl_2[],2,FALSE),"Нет")</f>
        <v>Ци Мень</v>
      </c>
      <c r="E2621" s="11" t="str">
        <f>IFERROR(VLOOKUP(Rule!K2621,lvl_3[],2,FALSE),"Нет")</f>
        <v>Анализ Дворца</v>
      </c>
      <c r="F2621" s="11" t="str">
        <f>IFERROR(INDEX(lvl_4[],MATCH(L2621,lvl_4[ID],0),MATCH(TEXT(K2621,"##0"),lvl_4[#Headers],0)),"Нет")</f>
        <v>Структуры</v>
      </c>
      <c r="G2621" s="11" t="str">
        <f>IFERROR(INDEX(lvl_5[],MATCH(M2621,lvl_5[ID],0),MATCH(_xlfn.CONCAT(TEXT(K2621,"##0"),"_",TEXT(L2621,"##0")),lvl_5[#Headers],0)),"Нет")</f>
        <v>НС</v>
      </c>
      <c r="H2621" s="11" t="str">
        <f>IFERROR(INDEX(lvl_6[],MATCH(N2621,lvl_6[ID],0),MATCH(_xlfn.CONCAT(K2621,"_",L2621,"_",M2621),lvl_6[#Headers],0)),"Нет")</f>
        <v>НС. Элемент в сезоне</v>
      </c>
      <c r="I2621" s="12">
        <v>1</v>
      </c>
      <c r="J2621" s="12">
        <v>2</v>
      </c>
      <c r="K2621" s="12">
        <v>2</v>
      </c>
      <c r="L2621" s="12">
        <v>1</v>
      </c>
      <c r="M2621" s="12">
        <v>1</v>
      </c>
      <c r="N2621" s="12">
        <v>3</v>
      </c>
      <c r="O2621" s="12">
        <f>COUNTIF($P$2:P2621,P2621)</f>
        <v>24</v>
      </c>
      <c r="P2621" s="12" t="str">
        <f t="shared" si="124"/>
        <v>122010103</v>
      </c>
      <c r="Q2621" s="12" t="str">
        <f t="shared" si="125"/>
        <v>1220101030024</v>
      </c>
      <c r="R2621" s="20" t="s">
        <v>1456</v>
      </c>
      <c r="S2621" s="20" t="s">
        <v>1938</v>
      </c>
      <c r="AD2621" s="12" t="s">
        <v>870</v>
      </c>
      <c r="AY2621" s="12" t="s">
        <v>901</v>
      </c>
      <c r="BG2621" s="21">
        <v>0.9</v>
      </c>
      <c r="BJ2621" s="12">
        <v>1</v>
      </c>
    </row>
    <row r="2622" spans="1:62" ht="30" x14ac:dyDescent="0.25">
      <c r="A2622" s="12">
        <v>1</v>
      </c>
      <c r="B2622" s="11" t="str">
        <f t="shared" si="126"/>
        <v>Общий расчет. Ци Мень. Анализ Дворца. Структуры. НС. НС. Элемент в сезоне</v>
      </c>
      <c r="C2622" s="11" t="str">
        <f>IFERROR(VLOOKUP(I2622,lvl_1[],2,FALSE),"Нет")</f>
        <v>Общий расчет</v>
      </c>
      <c r="D2622" s="11" t="str">
        <f>IFERROR(VLOOKUP(Rule!J2622,lvl_2[],2,FALSE),"Нет")</f>
        <v>Ци Мень</v>
      </c>
      <c r="E2622" s="11" t="str">
        <f>IFERROR(VLOOKUP(Rule!K2622,lvl_3[],2,FALSE),"Нет")</f>
        <v>Анализ Дворца</v>
      </c>
      <c r="F2622" s="11" t="str">
        <f>IFERROR(INDEX(lvl_4[],MATCH(L2622,lvl_4[ID],0),MATCH(TEXT(K2622,"##0"),lvl_4[#Headers],0)),"Нет")</f>
        <v>Структуры</v>
      </c>
      <c r="G2622" s="11" t="str">
        <f>IFERROR(INDEX(lvl_5[],MATCH(M2622,lvl_5[ID],0),MATCH(_xlfn.CONCAT(TEXT(K2622,"##0"),"_",TEXT(L2622,"##0")),lvl_5[#Headers],0)),"Нет")</f>
        <v>НС</v>
      </c>
      <c r="H2622" s="11" t="str">
        <f>IFERROR(INDEX(lvl_6[],MATCH(N2622,lvl_6[ID],0),MATCH(_xlfn.CONCAT(K2622,"_",L2622,"_",M2622),lvl_6[#Headers],0)),"Нет")</f>
        <v>НС. Элемент в сезоне</v>
      </c>
      <c r="I2622" s="12">
        <v>1</v>
      </c>
      <c r="J2622" s="12">
        <v>2</v>
      </c>
      <c r="K2622" s="12">
        <v>2</v>
      </c>
      <c r="L2622" s="12">
        <v>1</v>
      </c>
      <c r="M2622" s="12">
        <v>1</v>
      </c>
      <c r="N2622" s="12">
        <v>3</v>
      </c>
      <c r="O2622" s="12">
        <f>COUNTIF($P$2:P2622,P2622)</f>
        <v>25</v>
      </c>
      <c r="P2622" s="12" t="str">
        <f t="shared" si="124"/>
        <v>122010103</v>
      </c>
      <c r="Q2622" s="12" t="str">
        <f t="shared" si="125"/>
        <v>1220101030025</v>
      </c>
      <c r="R2622" s="20" t="s">
        <v>1456</v>
      </c>
      <c r="S2622" s="20" t="s">
        <v>1942</v>
      </c>
      <c r="AD2622" s="12" t="s">
        <v>859</v>
      </c>
      <c r="AY2622" s="12" t="s">
        <v>903</v>
      </c>
      <c r="BG2622" s="21">
        <v>0.5</v>
      </c>
      <c r="BJ2622" s="12">
        <v>1</v>
      </c>
    </row>
    <row r="2623" spans="1:62" ht="30" x14ac:dyDescent="0.25">
      <c r="A2623" s="12">
        <v>1</v>
      </c>
      <c r="B2623" s="11" t="str">
        <f t="shared" si="126"/>
        <v>Общий расчет. Ци Мень. Анализ Дворца. Структуры. НС. НС. Элемент в сезоне</v>
      </c>
      <c r="C2623" s="11" t="str">
        <f>IFERROR(VLOOKUP(I2623,lvl_1[],2,FALSE),"Нет")</f>
        <v>Общий расчет</v>
      </c>
      <c r="D2623" s="11" t="str">
        <f>IFERROR(VLOOKUP(Rule!J2623,lvl_2[],2,FALSE),"Нет")</f>
        <v>Ци Мень</v>
      </c>
      <c r="E2623" s="11" t="str">
        <f>IFERROR(VLOOKUP(Rule!K2623,lvl_3[],2,FALSE),"Нет")</f>
        <v>Анализ Дворца</v>
      </c>
      <c r="F2623" s="11" t="str">
        <f>IFERROR(INDEX(lvl_4[],MATCH(L2623,lvl_4[ID],0),MATCH(TEXT(K2623,"##0"),lvl_4[#Headers],0)),"Нет")</f>
        <v>Структуры</v>
      </c>
      <c r="G2623" s="11" t="str">
        <f>IFERROR(INDEX(lvl_5[],MATCH(M2623,lvl_5[ID],0),MATCH(_xlfn.CONCAT(TEXT(K2623,"##0"),"_",TEXT(L2623,"##0")),lvl_5[#Headers],0)),"Нет")</f>
        <v>НС</v>
      </c>
      <c r="H2623" s="11" t="str">
        <f>IFERROR(INDEX(lvl_6[],MATCH(N2623,lvl_6[ID],0),MATCH(_xlfn.CONCAT(K2623,"_",L2623,"_",M2623),lvl_6[#Headers],0)),"Нет")</f>
        <v>НС. Элемент в сезоне</v>
      </c>
      <c r="I2623" s="12">
        <v>1</v>
      </c>
      <c r="J2623" s="12">
        <v>2</v>
      </c>
      <c r="K2623" s="12">
        <v>2</v>
      </c>
      <c r="L2623" s="12">
        <v>1</v>
      </c>
      <c r="M2623" s="12">
        <v>1</v>
      </c>
      <c r="N2623" s="12">
        <v>3</v>
      </c>
      <c r="O2623" s="12">
        <f>COUNTIF($P$2:P2623,P2623)</f>
        <v>26</v>
      </c>
      <c r="P2623" s="12" t="str">
        <f t="shared" si="124"/>
        <v>122010103</v>
      </c>
      <c r="Q2623" s="12" t="str">
        <f t="shared" si="125"/>
        <v>1220101030026</v>
      </c>
      <c r="R2623" s="20" t="s">
        <v>1456</v>
      </c>
      <c r="S2623" s="20" t="s">
        <v>1942</v>
      </c>
      <c r="AD2623" s="12" t="s">
        <v>860</v>
      </c>
      <c r="AY2623" s="12" t="s">
        <v>903</v>
      </c>
      <c r="BG2623" s="21">
        <v>0.5</v>
      </c>
      <c r="BJ2623" s="12">
        <v>1</v>
      </c>
    </row>
    <row r="2624" spans="1:62" ht="30" x14ac:dyDescent="0.25">
      <c r="A2624" s="12">
        <v>1</v>
      </c>
      <c r="B2624" s="11" t="str">
        <f t="shared" si="126"/>
        <v>Общий расчет. Ци Мень. Анализ Дворца. Структуры. НС. НС. Элемент в сезоне</v>
      </c>
      <c r="C2624" s="11" t="str">
        <f>IFERROR(VLOOKUP(I2624,lvl_1[],2,FALSE),"Нет")</f>
        <v>Общий расчет</v>
      </c>
      <c r="D2624" s="11" t="str">
        <f>IFERROR(VLOOKUP(Rule!J2624,lvl_2[],2,FALSE),"Нет")</f>
        <v>Ци Мень</v>
      </c>
      <c r="E2624" s="11" t="str">
        <f>IFERROR(VLOOKUP(Rule!K2624,lvl_3[],2,FALSE),"Нет")</f>
        <v>Анализ Дворца</v>
      </c>
      <c r="F2624" s="11" t="str">
        <f>IFERROR(INDEX(lvl_4[],MATCH(L2624,lvl_4[ID],0),MATCH(TEXT(K2624,"##0"),lvl_4[#Headers],0)),"Нет")</f>
        <v>Структуры</v>
      </c>
      <c r="G2624" s="11" t="str">
        <f>IFERROR(INDEX(lvl_5[],MATCH(M2624,lvl_5[ID],0),MATCH(_xlfn.CONCAT(TEXT(K2624,"##0"),"_",TEXT(L2624,"##0")),lvl_5[#Headers],0)),"Нет")</f>
        <v>НС</v>
      </c>
      <c r="H2624" s="11" t="str">
        <f>IFERROR(INDEX(lvl_6[],MATCH(N2624,lvl_6[ID],0),MATCH(_xlfn.CONCAT(K2624,"_",L2624,"_",M2624),lvl_6[#Headers],0)),"Нет")</f>
        <v>НС. Элемент в сезоне</v>
      </c>
      <c r="I2624" s="12">
        <v>1</v>
      </c>
      <c r="J2624" s="12">
        <v>2</v>
      </c>
      <c r="K2624" s="12">
        <v>2</v>
      </c>
      <c r="L2624" s="12">
        <v>1</v>
      </c>
      <c r="M2624" s="12">
        <v>1</v>
      </c>
      <c r="N2624" s="12">
        <v>3</v>
      </c>
      <c r="O2624" s="12">
        <f>COUNTIF($P$2:P2624,P2624)</f>
        <v>27</v>
      </c>
      <c r="P2624" s="12" t="str">
        <f t="shared" si="124"/>
        <v>122010103</v>
      </c>
      <c r="Q2624" s="12" t="str">
        <f t="shared" si="125"/>
        <v>1220101030027</v>
      </c>
      <c r="R2624" s="20" t="s">
        <v>1456</v>
      </c>
      <c r="S2624" s="20" t="s">
        <v>1943</v>
      </c>
      <c r="AD2624" s="12" t="s">
        <v>861</v>
      </c>
      <c r="AY2624" s="12" t="s">
        <v>903</v>
      </c>
      <c r="BG2624" s="21">
        <v>1</v>
      </c>
      <c r="BJ2624" s="12">
        <v>1</v>
      </c>
    </row>
    <row r="2625" spans="1:62" ht="30" x14ac:dyDescent="0.25">
      <c r="A2625" s="12">
        <v>1</v>
      </c>
      <c r="B2625" s="11" t="str">
        <f t="shared" si="126"/>
        <v>Общий расчет. Ци Мень. Анализ Дворца. Структуры. НС. НС. Элемент в сезоне</v>
      </c>
      <c r="C2625" s="11" t="str">
        <f>IFERROR(VLOOKUP(I2625,lvl_1[],2,FALSE),"Нет")</f>
        <v>Общий расчет</v>
      </c>
      <c r="D2625" s="11" t="str">
        <f>IFERROR(VLOOKUP(Rule!J2625,lvl_2[],2,FALSE),"Нет")</f>
        <v>Ци Мень</v>
      </c>
      <c r="E2625" s="11" t="str">
        <f>IFERROR(VLOOKUP(Rule!K2625,lvl_3[],2,FALSE),"Нет")</f>
        <v>Анализ Дворца</v>
      </c>
      <c r="F2625" s="11" t="str">
        <f>IFERROR(INDEX(lvl_4[],MATCH(L2625,lvl_4[ID],0),MATCH(TEXT(K2625,"##0"),lvl_4[#Headers],0)),"Нет")</f>
        <v>Структуры</v>
      </c>
      <c r="G2625" s="11" t="str">
        <f>IFERROR(INDEX(lvl_5[],MATCH(M2625,lvl_5[ID],0),MATCH(_xlfn.CONCAT(TEXT(K2625,"##0"),"_",TEXT(L2625,"##0")),lvl_5[#Headers],0)),"Нет")</f>
        <v>НС</v>
      </c>
      <c r="H2625" s="11" t="str">
        <f>IFERROR(INDEX(lvl_6[],MATCH(N2625,lvl_6[ID],0),MATCH(_xlfn.CONCAT(K2625,"_",L2625,"_",M2625),lvl_6[#Headers],0)),"Нет")</f>
        <v>НС. Элемент в сезоне</v>
      </c>
      <c r="I2625" s="12">
        <v>1</v>
      </c>
      <c r="J2625" s="12">
        <v>2</v>
      </c>
      <c r="K2625" s="12">
        <v>2</v>
      </c>
      <c r="L2625" s="12">
        <v>1</v>
      </c>
      <c r="M2625" s="12">
        <v>1</v>
      </c>
      <c r="N2625" s="12">
        <v>3</v>
      </c>
      <c r="O2625" s="12">
        <f>COUNTIF($P$2:P2625,P2625)</f>
        <v>28</v>
      </c>
      <c r="P2625" s="12" t="str">
        <f t="shared" si="124"/>
        <v>122010103</v>
      </c>
      <c r="Q2625" s="12" t="str">
        <f t="shared" si="125"/>
        <v>1220101030028</v>
      </c>
      <c r="R2625" s="20" t="s">
        <v>1456</v>
      </c>
      <c r="S2625" s="20" t="s">
        <v>1944</v>
      </c>
      <c r="AD2625" s="12" t="s">
        <v>862</v>
      </c>
      <c r="AY2625" s="12" t="s">
        <v>903</v>
      </c>
      <c r="BG2625" s="21">
        <v>1</v>
      </c>
      <c r="BJ2625" s="12">
        <v>1</v>
      </c>
    </row>
    <row r="2626" spans="1:62" ht="30" x14ac:dyDescent="0.25">
      <c r="A2626" s="12">
        <v>1</v>
      </c>
      <c r="B2626" s="11" t="str">
        <f t="shared" si="126"/>
        <v>Общий расчет. Ци Мень. Анализ Дворца. Структуры. НС. НС. Элемент в сезоне</v>
      </c>
      <c r="C2626" s="11" t="str">
        <f>IFERROR(VLOOKUP(I2626,lvl_1[],2,FALSE),"Нет")</f>
        <v>Общий расчет</v>
      </c>
      <c r="D2626" s="11" t="str">
        <f>IFERROR(VLOOKUP(Rule!J2626,lvl_2[],2,FALSE),"Нет")</f>
        <v>Ци Мень</v>
      </c>
      <c r="E2626" s="11" t="str">
        <f>IFERROR(VLOOKUP(Rule!K2626,lvl_3[],2,FALSE),"Нет")</f>
        <v>Анализ Дворца</v>
      </c>
      <c r="F2626" s="11" t="str">
        <f>IFERROR(INDEX(lvl_4[],MATCH(L2626,lvl_4[ID],0),MATCH(TEXT(K2626,"##0"),lvl_4[#Headers],0)),"Нет")</f>
        <v>Структуры</v>
      </c>
      <c r="G2626" s="11" t="str">
        <f>IFERROR(INDEX(lvl_5[],MATCH(M2626,lvl_5[ID],0),MATCH(_xlfn.CONCAT(TEXT(K2626,"##0"),"_",TEXT(L2626,"##0")),lvl_5[#Headers],0)),"Нет")</f>
        <v>НС</v>
      </c>
      <c r="H2626" s="11" t="str">
        <f>IFERROR(INDEX(lvl_6[],MATCH(N2626,lvl_6[ID],0),MATCH(_xlfn.CONCAT(K2626,"_",L2626,"_",M2626),lvl_6[#Headers],0)),"Нет")</f>
        <v>НС. Элемент в сезоне</v>
      </c>
      <c r="I2626" s="12">
        <v>1</v>
      </c>
      <c r="J2626" s="12">
        <v>2</v>
      </c>
      <c r="K2626" s="12">
        <v>2</v>
      </c>
      <c r="L2626" s="12">
        <v>1</v>
      </c>
      <c r="M2626" s="12">
        <v>1</v>
      </c>
      <c r="N2626" s="12">
        <v>3</v>
      </c>
      <c r="O2626" s="12">
        <f>COUNTIF($P$2:P2626,P2626)</f>
        <v>29</v>
      </c>
      <c r="P2626" s="12" t="str">
        <f t="shared" si="124"/>
        <v>122010103</v>
      </c>
      <c r="Q2626" s="12" t="str">
        <f t="shared" si="125"/>
        <v>1220101030029</v>
      </c>
      <c r="R2626" s="20" t="s">
        <v>1456</v>
      </c>
      <c r="S2626" s="20" t="s">
        <v>1944</v>
      </c>
      <c r="AD2626" s="12" t="s">
        <v>863</v>
      </c>
      <c r="AY2626" s="12" t="s">
        <v>903</v>
      </c>
      <c r="BG2626" s="21">
        <v>1</v>
      </c>
      <c r="BJ2626" s="12">
        <v>1</v>
      </c>
    </row>
    <row r="2627" spans="1:62" ht="30" x14ac:dyDescent="0.25">
      <c r="A2627" s="12">
        <v>1</v>
      </c>
      <c r="B2627" s="11" t="str">
        <f t="shared" si="126"/>
        <v>Общий расчет. Ци Мень. Анализ Дворца. Структуры. НС. НС. Элемент в сезоне</v>
      </c>
      <c r="C2627" s="11" t="str">
        <f>IFERROR(VLOOKUP(I2627,lvl_1[],2,FALSE),"Нет")</f>
        <v>Общий расчет</v>
      </c>
      <c r="D2627" s="11" t="str">
        <f>IFERROR(VLOOKUP(Rule!J2627,lvl_2[],2,FALSE),"Нет")</f>
        <v>Ци Мень</v>
      </c>
      <c r="E2627" s="11" t="str">
        <f>IFERROR(VLOOKUP(Rule!K2627,lvl_3[],2,FALSE),"Нет")</f>
        <v>Анализ Дворца</v>
      </c>
      <c r="F2627" s="11" t="str">
        <f>IFERROR(INDEX(lvl_4[],MATCH(L2627,lvl_4[ID],0),MATCH(TEXT(K2627,"##0"),lvl_4[#Headers],0)),"Нет")</f>
        <v>Структуры</v>
      </c>
      <c r="G2627" s="11" t="str">
        <f>IFERROR(INDEX(lvl_5[],MATCH(M2627,lvl_5[ID],0),MATCH(_xlfn.CONCAT(TEXT(K2627,"##0"),"_",TEXT(L2627,"##0")),lvl_5[#Headers],0)),"Нет")</f>
        <v>НС</v>
      </c>
      <c r="H2627" s="11" t="str">
        <f>IFERROR(INDEX(lvl_6[],MATCH(N2627,lvl_6[ID],0),MATCH(_xlfn.CONCAT(K2627,"_",L2627,"_",M2627),lvl_6[#Headers],0)),"Нет")</f>
        <v>НС. Элемент в сезоне</v>
      </c>
      <c r="I2627" s="12">
        <v>1</v>
      </c>
      <c r="J2627" s="12">
        <v>2</v>
      </c>
      <c r="K2627" s="12">
        <v>2</v>
      </c>
      <c r="L2627" s="12">
        <v>1</v>
      </c>
      <c r="M2627" s="12">
        <v>1</v>
      </c>
      <c r="N2627" s="12">
        <v>3</v>
      </c>
      <c r="O2627" s="12">
        <f>COUNTIF($P$2:P2627,P2627)</f>
        <v>30</v>
      </c>
      <c r="P2627" s="12" t="str">
        <f t="shared" si="124"/>
        <v>122010103</v>
      </c>
      <c r="Q2627" s="12" t="str">
        <f t="shared" si="125"/>
        <v>1220101030030</v>
      </c>
      <c r="R2627" s="20" t="s">
        <v>1456</v>
      </c>
      <c r="S2627" s="20" t="s">
        <v>1943</v>
      </c>
      <c r="AD2627" s="12" t="s">
        <v>864</v>
      </c>
      <c r="AY2627" s="12" t="s">
        <v>903</v>
      </c>
      <c r="BG2627" s="21">
        <v>1</v>
      </c>
      <c r="BJ2627" s="12">
        <v>1</v>
      </c>
    </row>
    <row r="2628" spans="1:62" ht="30" x14ac:dyDescent="0.25">
      <c r="A2628" s="12">
        <v>1</v>
      </c>
      <c r="B2628" s="11" t="str">
        <f t="shared" si="126"/>
        <v>Общий расчет. Ци Мень. Анализ Дворца. Структуры. НС. НС. Элемент в сезоне</v>
      </c>
      <c r="C2628" s="11" t="str">
        <f>IFERROR(VLOOKUP(I2628,lvl_1[],2,FALSE),"Нет")</f>
        <v>Общий расчет</v>
      </c>
      <c r="D2628" s="11" t="str">
        <f>IFERROR(VLOOKUP(Rule!J2628,lvl_2[],2,FALSE),"Нет")</f>
        <v>Ци Мень</v>
      </c>
      <c r="E2628" s="11" t="str">
        <f>IFERROR(VLOOKUP(Rule!K2628,lvl_3[],2,FALSE),"Нет")</f>
        <v>Анализ Дворца</v>
      </c>
      <c r="F2628" s="11" t="str">
        <f>IFERROR(INDEX(lvl_4[],MATCH(L2628,lvl_4[ID],0),MATCH(TEXT(K2628,"##0"),lvl_4[#Headers],0)),"Нет")</f>
        <v>Структуры</v>
      </c>
      <c r="G2628" s="11" t="str">
        <f>IFERROR(INDEX(lvl_5[],MATCH(M2628,lvl_5[ID],0),MATCH(_xlfn.CONCAT(TEXT(K2628,"##0"),"_",TEXT(L2628,"##0")),lvl_5[#Headers],0)),"Нет")</f>
        <v>НС</v>
      </c>
      <c r="H2628" s="11" t="str">
        <f>IFERROR(INDEX(lvl_6[],MATCH(N2628,lvl_6[ID],0),MATCH(_xlfn.CONCAT(K2628,"_",L2628,"_",M2628),lvl_6[#Headers],0)),"Нет")</f>
        <v>НС. Элемент в сезоне</v>
      </c>
      <c r="I2628" s="12">
        <v>1</v>
      </c>
      <c r="J2628" s="12">
        <v>2</v>
      </c>
      <c r="K2628" s="12">
        <v>2</v>
      </c>
      <c r="L2628" s="12">
        <v>1</v>
      </c>
      <c r="M2628" s="12">
        <v>1</v>
      </c>
      <c r="N2628" s="12">
        <v>3</v>
      </c>
      <c r="O2628" s="12">
        <f>COUNTIF($P$2:P2628,P2628)</f>
        <v>31</v>
      </c>
      <c r="P2628" s="12" t="str">
        <f t="shared" si="124"/>
        <v>122010103</v>
      </c>
      <c r="Q2628" s="12" t="str">
        <f t="shared" si="125"/>
        <v>1220101030031</v>
      </c>
      <c r="R2628" s="20" t="s">
        <v>1456</v>
      </c>
      <c r="S2628" s="20" t="s">
        <v>1945</v>
      </c>
      <c r="AD2628" s="12" t="s">
        <v>865</v>
      </c>
      <c r="AY2628" s="12" t="s">
        <v>903</v>
      </c>
      <c r="BG2628" s="21">
        <v>0.9</v>
      </c>
      <c r="BJ2628" s="12">
        <v>1</v>
      </c>
    </row>
    <row r="2629" spans="1:62" ht="30" x14ac:dyDescent="0.25">
      <c r="A2629" s="12">
        <v>1</v>
      </c>
      <c r="B2629" s="11" t="str">
        <f t="shared" si="126"/>
        <v>Общий расчет. Ци Мень. Анализ Дворца. Структуры. НС. НС. Элемент в сезоне</v>
      </c>
      <c r="C2629" s="11" t="str">
        <f>IFERROR(VLOOKUP(I2629,lvl_1[],2,FALSE),"Нет")</f>
        <v>Общий расчет</v>
      </c>
      <c r="D2629" s="11" t="str">
        <f>IFERROR(VLOOKUP(Rule!J2629,lvl_2[],2,FALSE),"Нет")</f>
        <v>Ци Мень</v>
      </c>
      <c r="E2629" s="11" t="str">
        <f>IFERROR(VLOOKUP(Rule!K2629,lvl_3[],2,FALSE),"Нет")</f>
        <v>Анализ Дворца</v>
      </c>
      <c r="F2629" s="11" t="str">
        <f>IFERROR(INDEX(lvl_4[],MATCH(L2629,lvl_4[ID],0),MATCH(TEXT(K2629,"##0"),lvl_4[#Headers],0)),"Нет")</f>
        <v>Структуры</v>
      </c>
      <c r="G2629" s="11" t="str">
        <f>IFERROR(INDEX(lvl_5[],MATCH(M2629,lvl_5[ID],0),MATCH(_xlfn.CONCAT(TEXT(K2629,"##0"),"_",TEXT(L2629,"##0")),lvl_5[#Headers],0)),"Нет")</f>
        <v>НС</v>
      </c>
      <c r="H2629" s="11" t="str">
        <f>IFERROR(INDEX(lvl_6[],MATCH(N2629,lvl_6[ID],0),MATCH(_xlfn.CONCAT(K2629,"_",L2629,"_",M2629),lvl_6[#Headers],0)),"Нет")</f>
        <v>НС. Элемент в сезоне</v>
      </c>
      <c r="I2629" s="12">
        <v>1</v>
      </c>
      <c r="J2629" s="12">
        <v>2</v>
      </c>
      <c r="K2629" s="12">
        <v>2</v>
      </c>
      <c r="L2629" s="12">
        <v>1</v>
      </c>
      <c r="M2629" s="12">
        <v>1</v>
      </c>
      <c r="N2629" s="12">
        <v>3</v>
      </c>
      <c r="O2629" s="12">
        <f>COUNTIF($P$2:P2629,P2629)</f>
        <v>32</v>
      </c>
      <c r="P2629" s="12" t="str">
        <f t="shared" si="124"/>
        <v>122010103</v>
      </c>
      <c r="Q2629" s="12" t="str">
        <f t="shared" si="125"/>
        <v>1220101030032</v>
      </c>
      <c r="R2629" s="20" t="s">
        <v>1456</v>
      </c>
      <c r="S2629" s="20" t="s">
        <v>1945</v>
      </c>
      <c r="AD2629" s="12" t="s">
        <v>866</v>
      </c>
      <c r="AY2629" s="12" t="s">
        <v>903</v>
      </c>
      <c r="BG2629" s="21">
        <v>0.9</v>
      </c>
      <c r="BJ2629" s="12">
        <v>1</v>
      </c>
    </row>
    <row r="2630" spans="1:62" ht="30" x14ac:dyDescent="0.25">
      <c r="A2630" s="12">
        <v>1</v>
      </c>
      <c r="B2630" s="11" t="str">
        <f t="shared" si="126"/>
        <v>Общий расчет. Ци Мень. Анализ Дворца. Структуры. НС. НС. Элемент в сезоне</v>
      </c>
      <c r="C2630" s="11" t="str">
        <f>IFERROR(VLOOKUP(I2630,lvl_1[],2,FALSE),"Нет")</f>
        <v>Общий расчет</v>
      </c>
      <c r="D2630" s="11" t="str">
        <f>IFERROR(VLOOKUP(Rule!J2630,lvl_2[],2,FALSE),"Нет")</f>
        <v>Ци Мень</v>
      </c>
      <c r="E2630" s="11" t="str">
        <f>IFERROR(VLOOKUP(Rule!K2630,lvl_3[],2,FALSE),"Нет")</f>
        <v>Анализ Дворца</v>
      </c>
      <c r="F2630" s="11" t="str">
        <f>IFERROR(INDEX(lvl_4[],MATCH(L2630,lvl_4[ID],0),MATCH(TEXT(K2630,"##0"),lvl_4[#Headers],0)),"Нет")</f>
        <v>Структуры</v>
      </c>
      <c r="G2630" s="11" t="str">
        <f>IFERROR(INDEX(lvl_5[],MATCH(M2630,lvl_5[ID],0),MATCH(_xlfn.CONCAT(TEXT(K2630,"##0"),"_",TEXT(L2630,"##0")),lvl_5[#Headers],0)),"Нет")</f>
        <v>НС</v>
      </c>
      <c r="H2630" s="11" t="str">
        <f>IFERROR(INDEX(lvl_6[],MATCH(N2630,lvl_6[ID],0),MATCH(_xlfn.CONCAT(K2630,"_",L2630,"_",M2630),lvl_6[#Headers],0)),"Нет")</f>
        <v>НС. Элемент в сезоне</v>
      </c>
      <c r="I2630" s="12">
        <v>1</v>
      </c>
      <c r="J2630" s="12">
        <v>2</v>
      </c>
      <c r="K2630" s="12">
        <v>2</v>
      </c>
      <c r="L2630" s="12">
        <v>1</v>
      </c>
      <c r="M2630" s="12">
        <v>1</v>
      </c>
      <c r="N2630" s="12">
        <v>3</v>
      </c>
      <c r="O2630" s="12">
        <f>COUNTIF($P$2:P2630,P2630)</f>
        <v>33</v>
      </c>
      <c r="P2630" s="12" t="str">
        <f t="shared" si="124"/>
        <v>122010103</v>
      </c>
      <c r="Q2630" s="12" t="str">
        <f t="shared" si="125"/>
        <v>1220101030033</v>
      </c>
      <c r="R2630" s="20" t="s">
        <v>1456</v>
      </c>
      <c r="S2630" s="20" t="s">
        <v>1943</v>
      </c>
      <c r="AD2630" s="12" t="s">
        <v>867</v>
      </c>
      <c r="AY2630" s="12" t="s">
        <v>903</v>
      </c>
      <c r="BG2630" s="21">
        <v>1</v>
      </c>
      <c r="BJ2630" s="12">
        <v>1</v>
      </c>
    </row>
    <row r="2631" spans="1:62" ht="30" x14ac:dyDescent="0.25">
      <c r="A2631" s="12">
        <v>1</v>
      </c>
      <c r="B2631" s="11" t="str">
        <f t="shared" si="126"/>
        <v>Общий расчет. Ци Мень. Анализ Дворца. Структуры. НС. НС. Элемент в сезоне</v>
      </c>
      <c r="C2631" s="11" t="str">
        <f>IFERROR(VLOOKUP(I2631,lvl_1[],2,FALSE),"Нет")</f>
        <v>Общий расчет</v>
      </c>
      <c r="D2631" s="11" t="str">
        <f>IFERROR(VLOOKUP(Rule!J2631,lvl_2[],2,FALSE),"Нет")</f>
        <v>Ци Мень</v>
      </c>
      <c r="E2631" s="11" t="str">
        <f>IFERROR(VLOOKUP(Rule!K2631,lvl_3[],2,FALSE),"Нет")</f>
        <v>Анализ Дворца</v>
      </c>
      <c r="F2631" s="11" t="str">
        <f>IFERROR(INDEX(lvl_4[],MATCH(L2631,lvl_4[ID],0),MATCH(TEXT(K2631,"##0"),lvl_4[#Headers],0)),"Нет")</f>
        <v>Структуры</v>
      </c>
      <c r="G2631" s="11" t="str">
        <f>IFERROR(INDEX(lvl_5[],MATCH(M2631,lvl_5[ID],0),MATCH(_xlfn.CONCAT(TEXT(K2631,"##0"),"_",TEXT(L2631,"##0")),lvl_5[#Headers],0)),"Нет")</f>
        <v>НС</v>
      </c>
      <c r="H2631" s="11" t="str">
        <f>IFERROR(INDEX(lvl_6[],MATCH(N2631,lvl_6[ID],0),MATCH(_xlfn.CONCAT(K2631,"_",L2631,"_",M2631),lvl_6[#Headers],0)),"Нет")</f>
        <v>НС. Элемент в сезоне</v>
      </c>
      <c r="I2631" s="12">
        <v>1</v>
      </c>
      <c r="J2631" s="12">
        <v>2</v>
      </c>
      <c r="K2631" s="12">
        <v>2</v>
      </c>
      <c r="L2631" s="12">
        <v>1</v>
      </c>
      <c r="M2631" s="12">
        <v>1</v>
      </c>
      <c r="N2631" s="12">
        <v>3</v>
      </c>
      <c r="O2631" s="12">
        <f>COUNTIF($P$2:P2631,P2631)</f>
        <v>34</v>
      </c>
      <c r="P2631" s="12" t="str">
        <f t="shared" si="124"/>
        <v>122010103</v>
      </c>
      <c r="Q2631" s="12" t="str">
        <f t="shared" si="125"/>
        <v>1220101030034</v>
      </c>
      <c r="R2631" s="20" t="s">
        <v>1456</v>
      </c>
      <c r="S2631" s="20" t="s">
        <v>1946</v>
      </c>
      <c r="AD2631" s="12" t="s">
        <v>868</v>
      </c>
      <c r="AY2631" s="12" t="s">
        <v>903</v>
      </c>
      <c r="BG2631" s="21">
        <v>0</v>
      </c>
      <c r="BJ2631" s="12">
        <v>1</v>
      </c>
    </row>
    <row r="2632" spans="1:62" ht="30" x14ac:dyDescent="0.25">
      <c r="A2632" s="12">
        <v>1</v>
      </c>
      <c r="B2632" s="11" t="str">
        <f t="shared" si="126"/>
        <v>Общий расчет. Ци Мень. Анализ Дворца. Структуры. НС. НС. Элемент в сезоне</v>
      </c>
      <c r="C2632" s="11" t="str">
        <f>IFERROR(VLOOKUP(I2632,lvl_1[],2,FALSE),"Нет")</f>
        <v>Общий расчет</v>
      </c>
      <c r="D2632" s="11" t="str">
        <f>IFERROR(VLOOKUP(Rule!J2632,lvl_2[],2,FALSE),"Нет")</f>
        <v>Ци Мень</v>
      </c>
      <c r="E2632" s="11" t="str">
        <f>IFERROR(VLOOKUP(Rule!K2632,lvl_3[],2,FALSE),"Нет")</f>
        <v>Анализ Дворца</v>
      </c>
      <c r="F2632" s="11" t="str">
        <f>IFERROR(INDEX(lvl_4[],MATCH(L2632,lvl_4[ID],0),MATCH(TEXT(K2632,"##0"),lvl_4[#Headers],0)),"Нет")</f>
        <v>Структуры</v>
      </c>
      <c r="G2632" s="11" t="str">
        <f>IFERROR(INDEX(lvl_5[],MATCH(M2632,lvl_5[ID],0),MATCH(_xlfn.CONCAT(TEXT(K2632,"##0"),"_",TEXT(L2632,"##0")),lvl_5[#Headers],0)),"Нет")</f>
        <v>НС</v>
      </c>
      <c r="H2632" s="11" t="str">
        <f>IFERROR(INDEX(lvl_6[],MATCH(N2632,lvl_6[ID],0),MATCH(_xlfn.CONCAT(K2632,"_",L2632,"_",M2632),lvl_6[#Headers],0)),"Нет")</f>
        <v>НС. Элемент в сезоне</v>
      </c>
      <c r="I2632" s="12">
        <v>1</v>
      </c>
      <c r="J2632" s="12">
        <v>2</v>
      </c>
      <c r="K2632" s="12">
        <v>2</v>
      </c>
      <c r="L2632" s="12">
        <v>1</v>
      </c>
      <c r="M2632" s="12">
        <v>1</v>
      </c>
      <c r="N2632" s="12">
        <v>3</v>
      </c>
      <c r="O2632" s="12">
        <f>COUNTIF($P$2:P2632,P2632)</f>
        <v>35</v>
      </c>
      <c r="P2632" s="12" t="str">
        <f t="shared" si="124"/>
        <v>122010103</v>
      </c>
      <c r="Q2632" s="12" t="str">
        <f t="shared" si="125"/>
        <v>1220101030035</v>
      </c>
      <c r="R2632" s="20" t="s">
        <v>1456</v>
      </c>
      <c r="S2632" s="20" t="s">
        <v>1946</v>
      </c>
      <c r="AD2632" s="12" t="s">
        <v>869</v>
      </c>
      <c r="AY2632" s="12" t="s">
        <v>903</v>
      </c>
      <c r="BG2632" s="21">
        <v>0</v>
      </c>
      <c r="BJ2632" s="12">
        <v>1</v>
      </c>
    </row>
    <row r="2633" spans="1:62" ht="30" x14ac:dyDescent="0.25">
      <c r="A2633" s="12">
        <v>1</v>
      </c>
      <c r="B2633" s="11" t="str">
        <f t="shared" si="126"/>
        <v>Общий расчет. Ци Мень. Анализ Дворца. Структуры. НС. НС. Элемент в сезоне</v>
      </c>
      <c r="C2633" s="11" t="str">
        <f>IFERROR(VLOOKUP(I2633,lvl_1[],2,FALSE),"Нет")</f>
        <v>Общий расчет</v>
      </c>
      <c r="D2633" s="11" t="str">
        <f>IFERROR(VLOOKUP(Rule!J2633,lvl_2[],2,FALSE),"Нет")</f>
        <v>Ци Мень</v>
      </c>
      <c r="E2633" s="11" t="str">
        <f>IFERROR(VLOOKUP(Rule!K2633,lvl_3[],2,FALSE),"Нет")</f>
        <v>Анализ Дворца</v>
      </c>
      <c r="F2633" s="11" t="str">
        <f>IFERROR(INDEX(lvl_4[],MATCH(L2633,lvl_4[ID],0),MATCH(TEXT(K2633,"##0"),lvl_4[#Headers],0)),"Нет")</f>
        <v>Структуры</v>
      </c>
      <c r="G2633" s="11" t="str">
        <f>IFERROR(INDEX(lvl_5[],MATCH(M2633,lvl_5[ID],0),MATCH(_xlfn.CONCAT(TEXT(K2633,"##0"),"_",TEXT(L2633,"##0")),lvl_5[#Headers],0)),"Нет")</f>
        <v>НС</v>
      </c>
      <c r="H2633" s="11" t="str">
        <f>IFERROR(INDEX(lvl_6[],MATCH(N2633,lvl_6[ID],0),MATCH(_xlfn.CONCAT(K2633,"_",L2633,"_",M2633),lvl_6[#Headers],0)),"Нет")</f>
        <v>НС. Элемент в сезоне</v>
      </c>
      <c r="I2633" s="12">
        <v>1</v>
      </c>
      <c r="J2633" s="12">
        <v>2</v>
      </c>
      <c r="K2633" s="12">
        <v>2</v>
      </c>
      <c r="L2633" s="12">
        <v>1</v>
      </c>
      <c r="M2633" s="12">
        <v>1</v>
      </c>
      <c r="N2633" s="12">
        <v>3</v>
      </c>
      <c r="O2633" s="12">
        <f>COUNTIF($P$2:P2633,P2633)</f>
        <v>36</v>
      </c>
      <c r="P2633" s="12" t="str">
        <f t="shared" si="124"/>
        <v>122010103</v>
      </c>
      <c r="Q2633" s="12" t="str">
        <f t="shared" si="125"/>
        <v>1220101030036</v>
      </c>
      <c r="R2633" s="20" t="s">
        <v>1456</v>
      </c>
      <c r="S2633" s="20" t="s">
        <v>1943</v>
      </c>
      <c r="AD2633" s="12" t="s">
        <v>870</v>
      </c>
      <c r="AY2633" s="12" t="s">
        <v>903</v>
      </c>
      <c r="BG2633" s="21">
        <v>1</v>
      </c>
      <c r="BJ2633" s="12">
        <v>1</v>
      </c>
    </row>
    <row r="2634" spans="1:62" ht="30" x14ac:dyDescent="0.25">
      <c r="A2634" s="12">
        <v>1</v>
      </c>
      <c r="B2634" s="11" t="str">
        <f t="shared" si="126"/>
        <v>Общий расчет. Ци Мень. Анализ Дворца. Структуры. НС. НС. Элемент в сезоне</v>
      </c>
      <c r="C2634" s="11" t="str">
        <f>IFERROR(VLOOKUP(I2634,lvl_1[],2,FALSE),"Нет")</f>
        <v>Общий расчет</v>
      </c>
      <c r="D2634" s="11" t="str">
        <f>IFERROR(VLOOKUP(Rule!J2634,lvl_2[],2,FALSE),"Нет")</f>
        <v>Ци Мень</v>
      </c>
      <c r="E2634" s="11" t="str">
        <f>IFERROR(VLOOKUP(Rule!K2634,lvl_3[],2,FALSE),"Нет")</f>
        <v>Анализ Дворца</v>
      </c>
      <c r="F2634" s="11" t="str">
        <f>IFERROR(INDEX(lvl_4[],MATCH(L2634,lvl_4[ID],0),MATCH(TEXT(K2634,"##0"),lvl_4[#Headers],0)),"Нет")</f>
        <v>Структуры</v>
      </c>
      <c r="G2634" s="11" t="str">
        <f>IFERROR(INDEX(lvl_5[],MATCH(M2634,lvl_5[ID],0),MATCH(_xlfn.CONCAT(TEXT(K2634,"##0"),"_",TEXT(L2634,"##0")),lvl_5[#Headers],0)),"Нет")</f>
        <v>НС</v>
      </c>
      <c r="H2634" s="11" t="str">
        <f>IFERROR(INDEX(lvl_6[],MATCH(N2634,lvl_6[ID],0),MATCH(_xlfn.CONCAT(K2634,"_",L2634,"_",M2634),lvl_6[#Headers],0)),"Нет")</f>
        <v>НС. Элемент в сезоне</v>
      </c>
      <c r="I2634" s="12">
        <v>1</v>
      </c>
      <c r="J2634" s="12">
        <v>2</v>
      </c>
      <c r="K2634" s="12">
        <v>2</v>
      </c>
      <c r="L2634" s="12">
        <v>1</v>
      </c>
      <c r="M2634" s="12">
        <v>1</v>
      </c>
      <c r="N2634" s="12">
        <v>3</v>
      </c>
      <c r="O2634" s="12">
        <f>COUNTIF($P$2:P2634,P2634)</f>
        <v>37</v>
      </c>
      <c r="P2634" s="12" t="str">
        <f t="shared" si="124"/>
        <v>122010103</v>
      </c>
      <c r="Q2634" s="12" t="str">
        <f t="shared" si="125"/>
        <v>1220101030037</v>
      </c>
      <c r="R2634" s="20" t="s">
        <v>1456</v>
      </c>
      <c r="S2634" s="20" t="s">
        <v>1947</v>
      </c>
      <c r="AD2634" s="12" t="s">
        <v>859</v>
      </c>
      <c r="AY2634" s="12" t="s">
        <v>905</v>
      </c>
      <c r="BG2634" s="21">
        <v>0.5</v>
      </c>
      <c r="BJ2634" s="12">
        <v>1</v>
      </c>
    </row>
    <row r="2635" spans="1:62" ht="30" x14ac:dyDescent="0.25">
      <c r="A2635" s="12">
        <v>1</v>
      </c>
      <c r="B2635" s="11" t="str">
        <f t="shared" si="126"/>
        <v>Общий расчет. Ци Мень. Анализ Дворца. Структуры. НС. НС. Элемент в сезоне</v>
      </c>
      <c r="C2635" s="11" t="str">
        <f>IFERROR(VLOOKUP(I2635,lvl_1[],2,FALSE),"Нет")</f>
        <v>Общий расчет</v>
      </c>
      <c r="D2635" s="11" t="str">
        <f>IFERROR(VLOOKUP(Rule!J2635,lvl_2[],2,FALSE),"Нет")</f>
        <v>Ци Мень</v>
      </c>
      <c r="E2635" s="11" t="str">
        <f>IFERROR(VLOOKUP(Rule!K2635,lvl_3[],2,FALSE),"Нет")</f>
        <v>Анализ Дворца</v>
      </c>
      <c r="F2635" s="11" t="str">
        <f>IFERROR(INDEX(lvl_4[],MATCH(L2635,lvl_4[ID],0),MATCH(TEXT(K2635,"##0"),lvl_4[#Headers],0)),"Нет")</f>
        <v>Структуры</v>
      </c>
      <c r="G2635" s="11" t="str">
        <f>IFERROR(INDEX(lvl_5[],MATCH(M2635,lvl_5[ID],0),MATCH(_xlfn.CONCAT(TEXT(K2635,"##0"),"_",TEXT(L2635,"##0")),lvl_5[#Headers],0)),"Нет")</f>
        <v>НС</v>
      </c>
      <c r="H2635" s="11" t="str">
        <f>IFERROR(INDEX(lvl_6[],MATCH(N2635,lvl_6[ID],0),MATCH(_xlfn.CONCAT(K2635,"_",L2635,"_",M2635),lvl_6[#Headers],0)),"Нет")</f>
        <v>НС. Элемент в сезоне</v>
      </c>
      <c r="I2635" s="12">
        <v>1</v>
      </c>
      <c r="J2635" s="12">
        <v>2</v>
      </c>
      <c r="K2635" s="12">
        <v>2</v>
      </c>
      <c r="L2635" s="12">
        <v>1</v>
      </c>
      <c r="M2635" s="12">
        <v>1</v>
      </c>
      <c r="N2635" s="12">
        <v>3</v>
      </c>
      <c r="O2635" s="12">
        <f>COUNTIF($P$2:P2635,P2635)</f>
        <v>38</v>
      </c>
      <c r="P2635" s="12" t="str">
        <f t="shared" si="124"/>
        <v>122010103</v>
      </c>
      <c r="Q2635" s="12" t="str">
        <f t="shared" si="125"/>
        <v>1220101030038</v>
      </c>
      <c r="R2635" s="20" t="s">
        <v>1456</v>
      </c>
      <c r="S2635" s="20" t="s">
        <v>1947</v>
      </c>
      <c r="AD2635" s="12" t="s">
        <v>860</v>
      </c>
      <c r="AY2635" s="12" t="s">
        <v>905</v>
      </c>
      <c r="BG2635" s="21">
        <v>0.5</v>
      </c>
      <c r="BJ2635" s="12">
        <v>1</v>
      </c>
    </row>
    <row r="2636" spans="1:62" ht="30" x14ac:dyDescent="0.25">
      <c r="A2636" s="12">
        <v>1</v>
      </c>
      <c r="B2636" s="11" t="str">
        <f t="shared" si="126"/>
        <v>Общий расчет. Ци Мень. Анализ Дворца. Структуры. НС. НС. Элемент в сезоне</v>
      </c>
      <c r="C2636" s="11" t="str">
        <f>IFERROR(VLOOKUP(I2636,lvl_1[],2,FALSE),"Нет")</f>
        <v>Общий расчет</v>
      </c>
      <c r="D2636" s="11" t="str">
        <f>IFERROR(VLOOKUP(Rule!J2636,lvl_2[],2,FALSE),"Нет")</f>
        <v>Ци Мень</v>
      </c>
      <c r="E2636" s="11" t="str">
        <f>IFERROR(VLOOKUP(Rule!K2636,lvl_3[],2,FALSE),"Нет")</f>
        <v>Анализ Дворца</v>
      </c>
      <c r="F2636" s="11" t="str">
        <f>IFERROR(INDEX(lvl_4[],MATCH(L2636,lvl_4[ID],0),MATCH(TEXT(K2636,"##0"),lvl_4[#Headers],0)),"Нет")</f>
        <v>Структуры</v>
      </c>
      <c r="G2636" s="11" t="str">
        <f>IFERROR(INDEX(lvl_5[],MATCH(M2636,lvl_5[ID],0),MATCH(_xlfn.CONCAT(TEXT(K2636,"##0"),"_",TEXT(L2636,"##0")),lvl_5[#Headers],0)),"Нет")</f>
        <v>НС</v>
      </c>
      <c r="H2636" s="11" t="str">
        <f>IFERROR(INDEX(lvl_6[],MATCH(N2636,lvl_6[ID],0),MATCH(_xlfn.CONCAT(K2636,"_",L2636,"_",M2636),lvl_6[#Headers],0)),"Нет")</f>
        <v>НС. Элемент в сезоне</v>
      </c>
      <c r="I2636" s="12">
        <v>1</v>
      </c>
      <c r="J2636" s="12">
        <v>2</v>
      </c>
      <c r="K2636" s="12">
        <v>2</v>
      </c>
      <c r="L2636" s="12">
        <v>1</v>
      </c>
      <c r="M2636" s="12">
        <v>1</v>
      </c>
      <c r="N2636" s="12">
        <v>3</v>
      </c>
      <c r="O2636" s="12">
        <f>COUNTIF($P$2:P2636,P2636)</f>
        <v>39</v>
      </c>
      <c r="P2636" s="12" t="str">
        <f t="shared" si="124"/>
        <v>122010103</v>
      </c>
      <c r="Q2636" s="12" t="str">
        <f t="shared" si="125"/>
        <v>1220101030039</v>
      </c>
      <c r="R2636" s="20" t="s">
        <v>1456</v>
      </c>
      <c r="S2636" s="20" t="s">
        <v>1948</v>
      </c>
      <c r="AD2636" s="12" t="s">
        <v>861</v>
      </c>
      <c r="AY2636" s="12" t="s">
        <v>905</v>
      </c>
      <c r="BG2636" s="21">
        <v>1</v>
      </c>
      <c r="BJ2636" s="12">
        <v>1</v>
      </c>
    </row>
    <row r="2637" spans="1:62" ht="30" x14ac:dyDescent="0.25">
      <c r="A2637" s="12">
        <v>1</v>
      </c>
      <c r="B2637" s="11" t="str">
        <f t="shared" si="126"/>
        <v>Общий расчет. Ци Мень. Анализ Дворца. Структуры. НС. НС. Элемент в сезоне</v>
      </c>
      <c r="C2637" s="11" t="str">
        <f>IFERROR(VLOOKUP(I2637,lvl_1[],2,FALSE),"Нет")</f>
        <v>Общий расчет</v>
      </c>
      <c r="D2637" s="11" t="str">
        <f>IFERROR(VLOOKUP(Rule!J2637,lvl_2[],2,FALSE),"Нет")</f>
        <v>Ци Мень</v>
      </c>
      <c r="E2637" s="11" t="str">
        <f>IFERROR(VLOOKUP(Rule!K2637,lvl_3[],2,FALSE),"Нет")</f>
        <v>Анализ Дворца</v>
      </c>
      <c r="F2637" s="11" t="str">
        <f>IFERROR(INDEX(lvl_4[],MATCH(L2637,lvl_4[ID],0),MATCH(TEXT(K2637,"##0"),lvl_4[#Headers],0)),"Нет")</f>
        <v>Структуры</v>
      </c>
      <c r="G2637" s="11" t="str">
        <f>IFERROR(INDEX(lvl_5[],MATCH(M2637,lvl_5[ID],0),MATCH(_xlfn.CONCAT(TEXT(K2637,"##0"),"_",TEXT(L2637,"##0")),lvl_5[#Headers],0)),"Нет")</f>
        <v>НС</v>
      </c>
      <c r="H2637" s="11" t="str">
        <f>IFERROR(INDEX(lvl_6[],MATCH(N2637,lvl_6[ID],0),MATCH(_xlfn.CONCAT(K2637,"_",L2637,"_",M2637),lvl_6[#Headers],0)),"Нет")</f>
        <v>НС. Элемент в сезоне</v>
      </c>
      <c r="I2637" s="12">
        <v>1</v>
      </c>
      <c r="J2637" s="12">
        <v>2</v>
      </c>
      <c r="K2637" s="12">
        <v>2</v>
      </c>
      <c r="L2637" s="12">
        <v>1</v>
      </c>
      <c r="M2637" s="12">
        <v>1</v>
      </c>
      <c r="N2637" s="12">
        <v>3</v>
      </c>
      <c r="O2637" s="12">
        <f>COUNTIF($P$2:P2637,P2637)</f>
        <v>40</v>
      </c>
      <c r="P2637" s="12" t="str">
        <f t="shared" si="124"/>
        <v>122010103</v>
      </c>
      <c r="Q2637" s="12" t="str">
        <f t="shared" si="125"/>
        <v>1220101030040</v>
      </c>
      <c r="R2637" s="20" t="s">
        <v>1456</v>
      </c>
      <c r="S2637" s="20" t="s">
        <v>1949</v>
      </c>
      <c r="AD2637" s="12" t="s">
        <v>862</v>
      </c>
      <c r="AY2637" s="12" t="s">
        <v>905</v>
      </c>
      <c r="BG2637" s="21">
        <v>1</v>
      </c>
      <c r="BJ2637" s="12">
        <v>1</v>
      </c>
    </row>
    <row r="2638" spans="1:62" ht="30" x14ac:dyDescent="0.25">
      <c r="A2638" s="12">
        <v>1</v>
      </c>
      <c r="B2638" s="11" t="str">
        <f t="shared" si="126"/>
        <v>Общий расчет. Ци Мень. Анализ Дворца. Структуры. НС. НС. Элемент в сезоне</v>
      </c>
      <c r="C2638" s="11" t="str">
        <f>IFERROR(VLOOKUP(I2638,lvl_1[],2,FALSE),"Нет")</f>
        <v>Общий расчет</v>
      </c>
      <c r="D2638" s="11" t="str">
        <f>IFERROR(VLOOKUP(Rule!J2638,lvl_2[],2,FALSE),"Нет")</f>
        <v>Ци Мень</v>
      </c>
      <c r="E2638" s="11" t="str">
        <f>IFERROR(VLOOKUP(Rule!K2638,lvl_3[],2,FALSE),"Нет")</f>
        <v>Анализ Дворца</v>
      </c>
      <c r="F2638" s="11" t="str">
        <f>IFERROR(INDEX(lvl_4[],MATCH(L2638,lvl_4[ID],0),MATCH(TEXT(K2638,"##0"),lvl_4[#Headers],0)),"Нет")</f>
        <v>Структуры</v>
      </c>
      <c r="G2638" s="11" t="str">
        <f>IFERROR(INDEX(lvl_5[],MATCH(M2638,lvl_5[ID],0),MATCH(_xlfn.CONCAT(TEXT(K2638,"##0"),"_",TEXT(L2638,"##0")),lvl_5[#Headers],0)),"Нет")</f>
        <v>НС</v>
      </c>
      <c r="H2638" s="11" t="str">
        <f>IFERROR(INDEX(lvl_6[],MATCH(N2638,lvl_6[ID],0),MATCH(_xlfn.CONCAT(K2638,"_",L2638,"_",M2638),lvl_6[#Headers],0)),"Нет")</f>
        <v>НС. Элемент в сезоне</v>
      </c>
      <c r="I2638" s="12">
        <v>1</v>
      </c>
      <c r="J2638" s="12">
        <v>2</v>
      </c>
      <c r="K2638" s="12">
        <v>2</v>
      </c>
      <c r="L2638" s="12">
        <v>1</v>
      </c>
      <c r="M2638" s="12">
        <v>1</v>
      </c>
      <c r="N2638" s="12">
        <v>3</v>
      </c>
      <c r="O2638" s="12">
        <f>COUNTIF($P$2:P2638,P2638)</f>
        <v>41</v>
      </c>
      <c r="P2638" s="12" t="str">
        <f t="shared" si="124"/>
        <v>122010103</v>
      </c>
      <c r="Q2638" s="12" t="str">
        <f t="shared" si="125"/>
        <v>1220101030041</v>
      </c>
      <c r="R2638" s="20" t="s">
        <v>1456</v>
      </c>
      <c r="S2638" s="20" t="s">
        <v>1949</v>
      </c>
      <c r="AD2638" s="12" t="s">
        <v>863</v>
      </c>
      <c r="AY2638" s="12" t="s">
        <v>905</v>
      </c>
      <c r="BG2638" s="21">
        <v>1</v>
      </c>
      <c r="BJ2638" s="12">
        <v>1</v>
      </c>
    </row>
    <row r="2639" spans="1:62" ht="30" x14ac:dyDescent="0.25">
      <c r="A2639" s="12">
        <v>1</v>
      </c>
      <c r="B2639" s="11" t="str">
        <f t="shared" si="126"/>
        <v>Общий расчет. Ци Мень. Анализ Дворца. Структуры. НС. НС. Элемент в сезоне</v>
      </c>
      <c r="C2639" s="11" t="str">
        <f>IFERROR(VLOOKUP(I2639,lvl_1[],2,FALSE),"Нет")</f>
        <v>Общий расчет</v>
      </c>
      <c r="D2639" s="11" t="str">
        <f>IFERROR(VLOOKUP(Rule!J2639,lvl_2[],2,FALSE),"Нет")</f>
        <v>Ци Мень</v>
      </c>
      <c r="E2639" s="11" t="str">
        <f>IFERROR(VLOOKUP(Rule!K2639,lvl_3[],2,FALSE),"Нет")</f>
        <v>Анализ Дворца</v>
      </c>
      <c r="F2639" s="11" t="str">
        <f>IFERROR(INDEX(lvl_4[],MATCH(L2639,lvl_4[ID],0),MATCH(TEXT(K2639,"##0"),lvl_4[#Headers],0)),"Нет")</f>
        <v>Структуры</v>
      </c>
      <c r="G2639" s="11" t="str">
        <f>IFERROR(INDEX(lvl_5[],MATCH(M2639,lvl_5[ID],0),MATCH(_xlfn.CONCAT(TEXT(K2639,"##0"),"_",TEXT(L2639,"##0")),lvl_5[#Headers],0)),"Нет")</f>
        <v>НС</v>
      </c>
      <c r="H2639" s="11" t="str">
        <f>IFERROR(INDEX(lvl_6[],MATCH(N2639,lvl_6[ID],0),MATCH(_xlfn.CONCAT(K2639,"_",L2639,"_",M2639),lvl_6[#Headers],0)),"Нет")</f>
        <v>НС. Элемент в сезоне</v>
      </c>
      <c r="I2639" s="12">
        <v>1</v>
      </c>
      <c r="J2639" s="12">
        <v>2</v>
      </c>
      <c r="K2639" s="12">
        <v>2</v>
      </c>
      <c r="L2639" s="12">
        <v>1</v>
      </c>
      <c r="M2639" s="12">
        <v>1</v>
      </c>
      <c r="N2639" s="12">
        <v>3</v>
      </c>
      <c r="O2639" s="12">
        <f>COUNTIF($P$2:P2639,P2639)</f>
        <v>42</v>
      </c>
      <c r="P2639" s="12" t="str">
        <f t="shared" si="124"/>
        <v>122010103</v>
      </c>
      <c r="Q2639" s="12" t="str">
        <f t="shared" si="125"/>
        <v>1220101030042</v>
      </c>
      <c r="R2639" s="20" t="s">
        <v>1456</v>
      </c>
      <c r="S2639" s="20" t="s">
        <v>1948</v>
      </c>
      <c r="AD2639" s="12" t="s">
        <v>864</v>
      </c>
      <c r="AY2639" s="12" t="s">
        <v>905</v>
      </c>
      <c r="BG2639" s="21">
        <v>1</v>
      </c>
      <c r="BJ2639" s="12">
        <v>1</v>
      </c>
    </row>
    <row r="2640" spans="1:62" ht="30" x14ac:dyDescent="0.25">
      <c r="A2640" s="12">
        <v>1</v>
      </c>
      <c r="B2640" s="11" t="str">
        <f t="shared" si="126"/>
        <v>Общий расчет. Ци Мень. Анализ Дворца. Структуры. НС. НС. Элемент в сезоне</v>
      </c>
      <c r="C2640" s="11" t="str">
        <f>IFERROR(VLOOKUP(I2640,lvl_1[],2,FALSE),"Нет")</f>
        <v>Общий расчет</v>
      </c>
      <c r="D2640" s="11" t="str">
        <f>IFERROR(VLOOKUP(Rule!J2640,lvl_2[],2,FALSE),"Нет")</f>
        <v>Ци Мень</v>
      </c>
      <c r="E2640" s="11" t="str">
        <f>IFERROR(VLOOKUP(Rule!K2640,lvl_3[],2,FALSE),"Нет")</f>
        <v>Анализ Дворца</v>
      </c>
      <c r="F2640" s="11" t="str">
        <f>IFERROR(INDEX(lvl_4[],MATCH(L2640,lvl_4[ID],0),MATCH(TEXT(K2640,"##0"),lvl_4[#Headers],0)),"Нет")</f>
        <v>Структуры</v>
      </c>
      <c r="G2640" s="11" t="str">
        <f>IFERROR(INDEX(lvl_5[],MATCH(M2640,lvl_5[ID],0),MATCH(_xlfn.CONCAT(TEXT(K2640,"##0"),"_",TEXT(L2640,"##0")),lvl_5[#Headers],0)),"Нет")</f>
        <v>НС</v>
      </c>
      <c r="H2640" s="11" t="str">
        <f>IFERROR(INDEX(lvl_6[],MATCH(N2640,lvl_6[ID],0),MATCH(_xlfn.CONCAT(K2640,"_",L2640,"_",M2640),lvl_6[#Headers],0)),"Нет")</f>
        <v>НС. Элемент в сезоне</v>
      </c>
      <c r="I2640" s="12">
        <v>1</v>
      </c>
      <c r="J2640" s="12">
        <v>2</v>
      </c>
      <c r="K2640" s="12">
        <v>2</v>
      </c>
      <c r="L2640" s="12">
        <v>1</v>
      </c>
      <c r="M2640" s="12">
        <v>1</v>
      </c>
      <c r="N2640" s="12">
        <v>3</v>
      </c>
      <c r="O2640" s="12">
        <f>COUNTIF($P$2:P2640,P2640)</f>
        <v>43</v>
      </c>
      <c r="P2640" s="12" t="str">
        <f t="shared" si="124"/>
        <v>122010103</v>
      </c>
      <c r="Q2640" s="12" t="str">
        <f t="shared" si="125"/>
        <v>1220101030043</v>
      </c>
      <c r="R2640" s="20" t="s">
        <v>1456</v>
      </c>
      <c r="S2640" s="20" t="s">
        <v>1950</v>
      </c>
      <c r="AD2640" s="12" t="s">
        <v>865</v>
      </c>
      <c r="AY2640" s="12" t="s">
        <v>905</v>
      </c>
      <c r="BG2640" s="21">
        <v>0.9</v>
      </c>
      <c r="BJ2640" s="12">
        <v>1</v>
      </c>
    </row>
    <row r="2641" spans="1:62" ht="30" x14ac:dyDescent="0.25">
      <c r="A2641" s="12">
        <v>1</v>
      </c>
      <c r="B2641" s="11" t="str">
        <f t="shared" si="126"/>
        <v>Общий расчет. Ци Мень. Анализ Дворца. Структуры. НС. НС. Элемент в сезоне</v>
      </c>
      <c r="C2641" s="11" t="str">
        <f>IFERROR(VLOOKUP(I2641,lvl_1[],2,FALSE),"Нет")</f>
        <v>Общий расчет</v>
      </c>
      <c r="D2641" s="11" t="str">
        <f>IFERROR(VLOOKUP(Rule!J2641,lvl_2[],2,FALSE),"Нет")</f>
        <v>Ци Мень</v>
      </c>
      <c r="E2641" s="11" t="str">
        <f>IFERROR(VLOOKUP(Rule!K2641,lvl_3[],2,FALSE),"Нет")</f>
        <v>Анализ Дворца</v>
      </c>
      <c r="F2641" s="11" t="str">
        <f>IFERROR(INDEX(lvl_4[],MATCH(L2641,lvl_4[ID],0),MATCH(TEXT(K2641,"##0"),lvl_4[#Headers],0)),"Нет")</f>
        <v>Структуры</v>
      </c>
      <c r="G2641" s="11" t="str">
        <f>IFERROR(INDEX(lvl_5[],MATCH(M2641,lvl_5[ID],0),MATCH(_xlfn.CONCAT(TEXT(K2641,"##0"),"_",TEXT(L2641,"##0")),lvl_5[#Headers],0)),"Нет")</f>
        <v>НС</v>
      </c>
      <c r="H2641" s="11" t="str">
        <f>IFERROR(INDEX(lvl_6[],MATCH(N2641,lvl_6[ID],0),MATCH(_xlfn.CONCAT(K2641,"_",L2641,"_",M2641),lvl_6[#Headers],0)),"Нет")</f>
        <v>НС. Элемент в сезоне</v>
      </c>
      <c r="I2641" s="12">
        <v>1</v>
      </c>
      <c r="J2641" s="12">
        <v>2</v>
      </c>
      <c r="K2641" s="12">
        <v>2</v>
      </c>
      <c r="L2641" s="12">
        <v>1</v>
      </c>
      <c r="M2641" s="12">
        <v>1</v>
      </c>
      <c r="N2641" s="12">
        <v>3</v>
      </c>
      <c r="O2641" s="12">
        <f>COUNTIF($P$2:P2641,P2641)</f>
        <v>44</v>
      </c>
      <c r="P2641" s="12" t="str">
        <f t="shared" si="124"/>
        <v>122010103</v>
      </c>
      <c r="Q2641" s="12" t="str">
        <f t="shared" si="125"/>
        <v>1220101030044</v>
      </c>
      <c r="R2641" s="20" t="s">
        <v>1456</v>
      </c>
      <c r="S2641" s="20" t="s">
        <v>1950</v>
      </c>
      <c r="AD2641" s="12" t="s">
        <v>866</v>
      </c>
      <c r="AY2641" s="12" t="s">
        <v>905</v>
      </c>
      <c r="BG2641" s="21">
        <v>0.9</v>
      </c>
      <c r="BJ2641" s="12">
        <v>1</v>
      </c>
    </row>
    <row r="2642" spans="1:62" ht="30" x14ac:dyDescent="0.25">
      <c r="A2642" s="12">
        <v>1</v>
      </c>
      <c r="B2642" s="11" t="str">
        <f t="shared" si="126"/>
        <v>Общий расчет. Ци Мень. Анализ Дворца. Структуры. НС. НС. Элемент в сезоне</v>
      </c>
      <c r="C2642" s="11" t="str">
        <f>IFERROR(VLOOKUP(I2642,lvl_1[],2,FALSE),"Нет")</f>
        <v>Общий расчет</v>
      </c>
      <c r="D2642" s="11" t="str">
        <f>IFERROR(VLOOKUP(Rule!J2642,lvl_2[],2,FALSE),"Нет")</f>
        <v>Ци Мень</v>
      </c>
      <c r="E2642" s="11" t="str">
        <f>IFERROR(VLOOKUP(Rule!K2642,lvl_3[],2,FALSE),"Нет")</f>
        <v>Анализ Дворца</v>
      </c>
      <c r="F2642" s="11" t="str">
        <f>IFERROR(INDEX(lvl_4[],MATCH(L2642,lvl_4[ID],0),MATCH(TEXT(K2642,"##0"),lvl_4[#Headers],0)),"Нет")</f>
        <v>Структуры</v>
      </c>
      <c r="G2642" s="11" t="str">
        <f>IFERROR(INDEX(lvl_5[],MATCH(M2642,lvl_5[ID],0),MATCH(_xlfn.CONCAT(TEXT(K2642,"##0"),"_",TEXT(L2642,"##0")),lvl_5[#Headers],0)),"Нет")</f>
        <v>НС</v>
      </c>
      <c r="H2642" s="11" t="str">
        <f>IFERROR(INDEX(lvl_6[],MATCH(N2642,lvl_6[ID],0),MATCH(_xlfn.CONCAT(K2642,"_",L2642,"_",M2642),lvl_6[#Headers],0)),"Нет")</f>
        <v>НС. Элемент в сезоне</v>
      </c>
      <c r="I2642" s="12">
        <v>1</v>
      </c>
      <c r="J2642" s="12">
        <v>2</v>
      </c>
      <c r="K2642" s="12">
        <v>2</v>
      </c>
      <c r="L2642" s="12">
        <v>1</v>
      </c>
      <c r="M2642" s="12">
        <v>1</v>
      </c>
      <c r="N2642" s="12">
        <v>3</v>
      </c>
      <c r="O2642" s="12">
        <f>COUNTIF($P$2:P2642,P2642)</f>
        <v>45</v>
      </c>
      <c r="P2642" s="12" t="str">
        <f t="shared" si="124"/>
        <v>122010103</v>
      </c>
      <c r="Q2642" s="12" t="str">
        <f t="shared" si="125"/>
        <v>1220101030045</v>
      </c>
      <c r="R2642" s="20" t="s">
        <v>1456</v>
      </c>
      <c r="S2642" s="20" t="s">
        <v>1948</v>
      </c>
      <c r="AD2642" s="12" t="s">
        <v>867</v>
      </c>
      <c r="AY2642" s="12" t="s">
        <v>905</v>
      </c>
      <c r="BG2642" s="21">
        <v>1</v>
      </c>
      <c r="BJ2642" s="12">
        <v>1</v>
      </c>
    </row>
    <row r="2643" spans="1:62" ht="30" x14ac:dyDescent="0.25">
      <c r="A2643" s="12">
        <v>1</v>
      </c>
      <c r="B2643" s="11" t="str">
        <f t="shared" si="126"/>
        <v>Общий расчет. Ци Мень. Анализ Дворца. Структуры. НС. НС. Элемент в сезоне</v>
      </c>
      <c r="C2643" s="11" t="str">
        <f>IFERROR(VLOOKUP(I2643,lvl_1[],2,FALSE),"Нет")</f>
        <v>Общий расчет</v>
      </c>
      <c r="D2643" s="11" t="str">
        <f>IFERROR(VLOOKUP(Rule!J2643,lvl_2[],2,FALSE),"Нет")</f>
        <v>Ци Мень</v>
      </c>
      <c r="E2643" s="11" t="str">
        <f>IFERROR(VLOOKUP(Rule!K2643,lvl_3[],2,FALSE),"Нет")</f>
        <v>Анализ Дворца</v>
      </c>
      <c r="F2643" s="11" t="str">
        <f>IFERROR(INDEX(lvl_4[],MATCH(L2643,lvl_4[ID],0),MATCH(TEXT(K2643,"##0"),lvl_4[#Headers],0)),"Нет")</f>
        <v>Структуры</v>
      </c>
      <c r="G2643" s="11" t="str">
        <f>IFERROR(INDEX(lvl_5[],MATCH(M2643,lvl_5[ID],0),MATCH(_xlfn.CONCAT(TEXT(K2643,"##0"),"_",TEXT(L2643,"##0")),lvl_5[#Headers],0)),"Нет")</f>
        <v>НС</v>
      </c>
      <c r="H2643" s="11" t="str">
        <f>IFERROR(INDEX(lvl_6[],MATCH(N2643,lvl_6[ID],0),MATCH(_xlfn.CONCAT(K2643,"_",L2643,"_",M2643),lvl_6[#Headers],0)),"Нет")</f>
        <v>НС. Элемент в сезоне</v>
      </c>
      <c r="I2643" s="12">
        <v>1</v>
      </c>
      <c r="J2643" s="12">
        <v>2</v>
      </c>
      <c r="K2643" s="12">
        <v>2</v>
      </c>
      <c r="L2643" s="12">
        <v>1</v>
      </c>
      <c r="M2643" s="12">
        <v>1</v>
      </c>
      <c r="N2643" s="12">
        <v>3</v>
      </c>
      <c r="O2643" s="12">
        <f>COUNTIF($P$2:P2643,P2643)</f>
        <v>46</v>
      </c>
      <c r="P2643" s="12" t="str">
        <f t="shared" si="124"/>
        <v>122010103</v>
      </c>
      <c r="Q2643" s="12" t="str">
        <f t="shared" si="125"/>
        <v>1220101030046</v>
      </c>
      <c r="R2643" s="20" t="s">
        <v>1456</v>
      </c>
      <c r="S2643" s="20" t="s">
        <v>1951</v>
      </c>
      <c r="AD2643" s="12" t="s">
        <v>868</v>
      </c>
      <c r="AY2643" s="12" t="s">
        <v>905</v>
      </c>
      <c r="BG2643" s="21">
        <v>0</v>
      </c>
      <c r="BJ2643" s="12">
        <v>1</v>
      </c>
    </row>
    <row r="2644" spans="1:62" ht="30" x14ac:dyDescent="0.25">
      <c r="A2644" s="12">
        <v>1</v>
      </c>
      <c r="B2644" s="11" t="str">
        <f t="shared" si="126"/>
        <v>Общий расчет. Ци Мень. Анализ Дворца. Структуры. НС. НС. Элемент в сезоне</v>
      </c>
      <c r="C2644" s="11" t="str">
        <f>IFERROR(VLOOKUP(I2644,lvl_1[],2,FALSE),"Нет")</f>
        <v>Общий расчет</v>
      </c>
      <c r="D2644" s="11" t="str">
        <f>IFERROR(VLOOKUP(Rule!J2644,lvl_2[],2,FALSE),"Нет")</f>
        <v>Ци Мень</v>
      </c>
      <c r="E2644" s="11" t="str">
        <f>IFERROR(VLOOKUP(Rule!K2644,lvl_3[],2,FALSE),"Нет")</f>
        <v>Анализ Дворца</v>
      </c>
      <c r="F2644" s="11" t="str">
        <f>IFERROR(INDEX(lvl_4[],MATCH(L2644,lvl_4[ID],0),MATCH(TEXT(K2644,"##0"),lvl_4[#Headers],0)),"Нет")</f>
        <v>Структуры</v>
      </c>
      <c r="G2644" s="11" t="str">
        <f>IFERROR(INDEX(lvl_5[],MATCH(M2644,lvl_5[ID],0),MATCH(_xlfn.CONCAT(TEXT(K2644,"##0"),"_",TEXT(L2644,"##0")),lvl_5[#Headers],0)),"Нет")</f>
        <v>НС</v>
      </c>
      <c r="H2644" s="11" t="str">
        <f>IFERROR(INDEX(lvl_6[],MATCH(N2644,lvl_6[ID],0),MATCH(_xlfn.CONCAT(K2644,"_",L2644,"_",M2644),lvl_6[#Headers],0)),"Нет")</f>
        <v>НС. Элемент в сезоне</v>
      </c>
      <c r="I2644" s="12">
        <v>1</v>
      </c>
      <c r="J2644" s="12">
        <v>2</v>
      </c>
      <c r="K2644" s="12">
        <v>2</v>
      </c>
      <c r="L2644" s="12">
        <v>1</v>
      </c>
      <c r="M2644" s="12">
        <v>1</v>
      </c>
      <c r="N2644" s="12">
        <v>3</v>
      </c>
      <c r="O2644" s="12">
        <f>COUNTIF($P$2:P2644,P2644)</f>
        <v>47</v>
      </c>
      <c r="P2644" s="12" t="str">
        <f t="shared" si="124"/>
        <v>122010103</v>
      </c>
      <c r="Q2644" s="12" t="str">
        <f t="shared" si="125"/>
        <v>1220101030047</v>
      </c>
      <c r="R2644" s="20" t="s">
        <v>1456</v>
      </c>
      <c r="S2644" s="20" t="s">
        <v>1951</v>
      </c>
      <c r="AD2644" s="12" t="s">
        <v>869</v>
      </c>
      <c r="AY2644" s="12" t="s">
        <v>905</v>
      </c>
      <c r="BG2644" s="21">
        <v>0</v>
      </c>
      <c r="BJ2644" s="12">
        <v>1</v>
      </c>
    </row>
    <row r="2645" spans="1:62" ht="30" x14ac:dyDescent="0.25">
      <c r="A2645" s="12">
        <v>1</v>
      </c>
      <c r="B2645" s="11" t="str">
        <f t="shared" si="126"/>
        <v>Общий расчет. Ци Мень. Анализ Дворца. Структуры. НС. НС. Элемент в сезоне</v>
      </c>
      <c r="C2645" s="11" t="str">
        <f>IFERROR(VLOOKUP(I2645,lvl_1[],2,FALSE),"Нет")</f>
        <v>Общий расчет</v>
      </c>
      <c r="D2645" s="11" t="str">
        <f>IFERROR(VLOOKUP(Rule!J2645,lvl_2[],2,FALSE),"Нет")</f>
        <v>Ци Мень</v>
      </c>
      <c r="E2645" s="11" t="str">
        <f>IFERROR(VLOOKUP(Rule!K2645,lvl_3[],2,FALSE),"Нет")</f>
        <v>Анализ Дворца</v>
      </c>
      <c r="F2645" s="11" t="str">
        <f>IFERROR(INDEX(lvl_4[],MATCH(L2645,lvl_4[ID],0),MATCH(TEXT(K2645,"##0"),lvl_4[#Headers],0)),"Нет")</f>
        <v>Структуры</v>
      </c>
      <c r="G2645" s="11" t="str">
        <f>IFERROR(INDEX(lvl_5[],MATCH(M2645,lvl_5[ID],0),MATCH(_xlfn.CONCAT(TEXT(K2645,"##0"),"_",TEXT(L2645,"##0")),lvl_5[#Headers],0)),"Нет")</f>
        <v>НС</v>
      </c>
      <c r="H2645" s="11" t="str">
        <f>IFERROR(INDEX(lvl_6[],MATCH(N2645,lvl_6[ID],0),MATCH(_xlfn.CONCAT(K2645,"_",L2645,"_",M2645),lvl_6[#Headers],0)),"Нет")</f>
        <v>НС. Элемент в сезоне</v>
      </c>
      <c r="I2645" s="12">
        <v>1</v>
      </c>
      <c r="J2645" s="12">
        <v>2</v>
      </c>
      <c r="K2645" s="12">
        <v>2</v>
      </c>
      <c r="L2645" s="12">
        <v>1</v>
      </c>
      <c r="M2645" s="12">
        <v>1</v>
      </c>
      <c r="N2645" s="12">
        <v>3</v>
      </c>
      <c r="O2645" s="12">
        <f>COUNTIF($P$2:P2645,P2645)</f>
        <v>48</v>
      </c>
      <c r="P2645" s="12" t="str">
        <f t="shared" si="124"/>
        <v>122010103</v>
      </c>
      <c r="Q2645" s="12" t="str">
        <f t="shared" si="125"/>
        <v>1220101030048</v>
      </c>
      <c r="R2645" s="20" t="s">
        <v>1456</v>
      </c>
      <c r="S2645" s="20" t="s">
        <v>1948</v>
      </c>
      <c r="AD2645" s="12" t="s">
        <v>870</v>
      </c>
      <c r="AY2645" s="12" t="s">
        <v>905</v>
      </c>
      <c r="BG2645" s="21">
        <v>1</v>
      </c>
      <c r="BJ2645" s="12">
        <v>1</v>
      </c>
    </row>
    <row r="2646" spans="1:62" ht="30" x14ac:dyDescent="0.25">
      <c r="A2646" s="12">
        <v>1</v>
      </c>
      <c r="B2646" s="11" t="str">
        <f t="shared" si="126"/>
        <v>Общий расчет. Ци Мень. Анализ Дворца. Структуры. НС. НС. Элемент в сезоне</v>
      </c>
      <c r="C2646" s="11" t="str">
        <f>IFERROR(VLOOKUP(I2646,lvl_1[],2,FALSE),"Нет")</f>
        <v>Общий расчет</v>
      </c>
      <c r="D2646" s="11" t="str">
        <f>IFERROR(VLOOKUP(Rule!J2646,lvl_2[],2,FALSE),"Нет")</f>
        <v>Ци Мень</v>
      </c>
      <c r="E2646" s="11" t="str">
        <f>IFERROR(VLOOKUP(Rule!K2646,lvl_3[],2,FALSE),"Нет")</f>
        <v>Анализ Дворца</v>
      </c>
      <c r="F2646" s="11" t="str">
        <f>IFERROR(INDEX(lvl_4[],MATCH(L2646,lvl_4[ID],0),MATCH(TEXT(K2646,"##0"),lvl_4[#Headers],0)),"Нет")</f>
        <v>Структуры</v>
      </c>
      <c r="G2646" s="11" t="str">
        <f>IFERROR(INDEX(lvl_5[],MATCH(M2646,lvl_5[ID],0),MATCH(_xlfn.CONCAT(TEXT(K2646,"##0"),"_",TEXT(L2646,"##0")),lvl_5[#Headers],0)),"Нет")</f>
        <v>НС</v>
      </c>
      <c r="H2646" s="11" t="str">
        <f>IFERROR(INDEX(lvl_6[],MATCH(N2646,lvl_6[ID],0),MATCH(_xlfn.CONCAT(K2646,"_",L2646,"_",M2646),lvl_6[#Headers],0)),"Нет")</f>
        <v>НС. Элемент в сезоне</v>
      </c>
      <c r="I2646" s="12">
        <v>1</v>
      </c>
      <c r="J2646" s="12">
        <v>2</v>
      </c>
      <c r="K2646" s="12">
        <v>2</v>
      </c>
      <c r="L2646" s="12">
        <v>1</v>
      </c>
      <c r="M2646" s="12">
        <v>1</v>
      </c>
      <c r="N2646" s="12">
        <v>3</v>
      </c>
      <c r="O2646" s="12">
        <f>COUNTIF($P$2:P2646,P2646)</f>
        <v>49</v>
      </c>
      <c r="P2646" s="12" t="str">
        <f t="shared" si="124"/>
        <v>122010103</v>
      </c>
      <c r="Q2646" s="12" t="str">
        <f t="shared" si="125"/>
        <v>1220101030049</v>
      </c>
      <c r="R2646" s="20" t="s">
        <v>1456</v>
      </c>
      <c r="S2646" s="20" t="s">
        <v>1952</v>
      </c>
      <c r="AD2646" s="12" t="s">
        <v>859</v>
      </c>
      <c r="AY2646" s="12" t="s">
        <v>907</v>
      </c>
      <c r="BG2646" s="21">
        <v>0</v>
      </c>
      <c r="BJ2646" s="12">
        <v>1</v>
      </c>
    </row>
    <row r="2647" spans="1:62" ht="30" x14ac:dyDescent="0.25">
      <c r="A2647" s="12">
        <v>1</v>
      </c>
      <c r="B2647" s="11" t="str">
        <f t="shared" si="126"/>
        <v>Общий расчет. Ци Мень. Анализ Дворца. Структуры. НС. НС. Элемент в сезоне</v>
      </c>
      <c r="C2647" s="11" t="str">
        <f>IFERROR(VLOOKUP(I2647,lvl_1[],2,FALSE),"Нет")</f>
        <v>Общий расчет</v>
      </c>
      <c r="D2647" s="11" t="str">
        <f>IFERROR(VLOOKUP(Rule!J2647,lvl_2[],2,FALSE),"Нет")</f>
        <v>Ци Мень</v>
      </c>
      <c r="E2647" s="11" t="str">
        <f>IFERROR(VLOOKUP(Rule!K2647,lvl_3[],2,FALSE),"Нет")</f>
        <v>Анализ Дворца</v>
      </c>
      <c r="F2647" s="11" t="str">
        <f>IFERROR(INDEX(lvl_4[],MATCH(L2647,lvl_4[ID],0),MATCH(TEXT(K2647,"##0"),lvl_4[#Headers],0)),"Нет")</f>
        <v>Структуры</v>
      </c>
      <c r="G2647" s="11" t="str">
        <f>IFERROR(INDEX(lvl_5[],MATCH(M2647,lvl_5[ID],0),MATCH(_xlfn.CONCAT(TEXT(K2647,"##0"),"_",TEXT(L2647,"##0")),lvl_5[#Headers],0)),"Нет")</f>
        <v>НС</v>
      </c>
      <c r="H2647" s="11" t="str">
        <f>IFERROR(INDEX(lvl_6[],MATCH(N2647,lvl_6[ID],0),MATCH(_xlfn.CONCAT(K2647,"_",L2647,"_",M2647),lvl_6[#Headers],0)),"Нет")</f>
        <v>НС. Элемент в сезоне</v>
      </c>
      <c r="I2647" s="12">
        <v>1</v>
      </c>
      <c r="J2647" s="12">
        <v>2</v>
      </c>
      <c r="K2647" s="12">
        <v>2</v>
      </c>
      <c r="L2647" s="12">
        <v>1</v>
      </c>
      <c r="M2647" s="12">
        <v>1</v>
      </c>
      <c r="N2647" s="12">
        <v>3</v>
      </c>
      <c r="O2647" s="12">
        <f>COUNTIF($P$2:P2647,P2647)</f>
        <v>50</v>
      </c>
      <c r="P2647" s="12" t="str">
        <f t="shared" si="124"/>
        <v>122010103</v>
      </c>
      <c r="Q2647" s="12" t="str">
        <f t="shared" si="125"/>
        <v>1220101030050</v>
      </c>
      <c r="R2647" s="20" t="s">
        <v>1456</v>
      </c>
      <c r="S2647" s="20" t="s">
        <v>1952</v>
      </c>
      <c r="AD2647" s="12" t="s">
        <v>860</v>
      </c>
      <c r="AY2647" s="12" t="s">
        <v>907</v>
      </c>
      <c r="BG2647" s="21">
        <v>0</v>
      </c>
      <c r="BJ2647" s="12">
        <v>1</v>
      </c>
    </row>
    <row r="2648" spans="1:62" ht="30" x14ac:dyDescent="0.25">
      <c r="A2648" s="12">
        <v>1</v>
      </c>
      <c r="B2648" s="11" t="str">
        <f t="shared" si="126"/>
        <v>Общий расчет. Ци Мень. Анализ Дворца. Структуры. НС. НС. Элемент в сезоне</v>
      </c>
      <c r="C2648" s="11" t="str">
        <f>IFERROR(VLOOKUP(I2648,lvl_1[],2,FALSE),"Нет")</f>
        <v>Общий расчет</v>
      </c>
      <c r="D2648" s="11" t="str">
        <f>IFERROR(VLOOKUP(Rule!J2648,lvl_2[],2,FALSE),"Нет")</f>
        <v>Ци Мень</v>
      </c>
      <c r="E2648" s="11" t="str">
        <f>IFERROR(VLOOKUP(Rule!K2648,lvl_3[],2,FALSE),"Нет")</f>
        <v>Анализ Дворца</v>
      </c>
      <c r="F2648" s="11" t="str">
        <f>IFERROR(INDEX(lvl_4[],MATCH(L2648,lvl_4[ID],0),MATCH(TEXT(K2648,"##0"),lvl_4[#Headers],0)),"Нет")</f>
        <v>Структуры</v>
      </c>
      <c r="G2648" s="11" t="str">
        <f>IFERROR(INDEX(lvl_5[],MATCH(M2648,lvl_5[ID],0),MATCH(_xlfn.CONCAT(TEXT(K2648,"##0"),"_",TEXT(L2648,"##0")),lvl_5[#Headers],0)),"Нет")</f>
        <v>НС</v>
      </c>
      <c r="H2648" s="11" t="str">
        <f>IFERROR(INDEX(lvl_6[],MATCH(N2648,lvl_6[ID],0),MATCH(_xlfn.CONCAT(K2648,"_",L2648,"_",M2648),lvl_6[#Headers],0)),"Нет")</f>
        <v>НС. Элемент в сезоне</v>
      </c>
      <c r="I2648" s="12">
        <v>1</v>
      </c>
      <c r="J2648" s="12">
        <v>2</v>
      </c>
      <c r="K2648" s="12">
        <v>2</v>
      </c>
      <c r="L2648" s="12">
        <v>1</v>
      </c>
      <c r="M2648" s="12">
        <v>1</v>
      </c>
      <c r="N2648" s="12">
        <v>3</v>
      </c>
      <c r="O2648" s="12">
        <f>COUNTIF($P$2:P2648,P2648)</f>
        <v>51</v>
      </c>
      <c r="P2648" s="12" t="str">
        <f t="shared" si="124"/>
        <v>122010103</v>
      </c>
      <c r="Q2648" s="12" t="str">
        <f t="shared" si="125"/>
        <v>1220101030051</v>
      </c>
      <c r="R2648" s="20" t="s">
        <v>1456</v>
      </c>
      <c r="S2648" s="20" t="s">
        <v>1953</v>
      </c>
      <c r="AD2648" s="12" t="s">
        <v>861</v>
      </c>
      <c r="AY2648" s="12" t="s">
        <v>907</v>
      </c>
      <c r="BG2648" s="21">
        <v>1</v>
      </c>
      <c r="BJ2648" s="12">
        <v>1</v>
      </c>
    </row>
    <row r="2649" spans="1:62" ht="30" x14ac:dyDescent="0.25">
      <c r="A2649" s="12">
        <v>1</v>
      </c>
      <c r="B2649" s="11" t="str">
        <f t="shared" si="126"/>
        <v>Общий расчет. Ци Мень. Анализ Дворца. Структуры. НС. НС. Элемент в сезоне</v>
      </c>
      <c r="C2649" s="11" t="str">
        <f>IFERROR(VLOOKUP(I2649,lvl_1[],2,FALSE),"Нет")</f>
        <v>Общий расчет</v>
      </c>
      <c r="D2649" s="11" t="str">
        <f>IFERROR(VLOOKUP(Rule!J2649,lvl_2[],2,FALSE),"Нет")</f>
        <v>Ци Мень</v>
      </c>
      <c r="E2649" s="11" t="str">
        <f>IFERROR(VLOOKUP(Rule!K2649,lvl_3[],2,FALSE),"Нет")</f>
        <v>Анализ Дворца</v>
      </c>
      <c r="F2649" s="11" t="str">
        <f>IFERROR(INDEX(lvl_4[],MATCH(L2649,lvl_4[ID],0),MATCH(TEXT(K2649,"##0"),lvl_4[#Headers],0)),"Нет")</f>
        <v>Структуры</v>
      </c>
      <c r="G2649" s="11" t="str">
        <f>IFERROR(INDEX(lvl_5[],MATCH(M2649,lvl_5[ID],0),MATCH(_xlfn.CONCAT(TEXT(K2649,"##0"),"_",TEXT(L2649,"##0")),lvl_5[#Headers],0)),"Нет")</f>
        <v>НС</v>
      </c>
      <c r="H2649" s="11" t="str">
        <f>IFERROR(INDEX(lvl_6[],MATCH(N2649,lvl_6[ID],0),MATCH(_xlfn.CONCAT(K2649,"_",L2649,"_",M2649),lvl_6[#Headers],0)),"Нет")</f>
        <v>НС. Элемент в сезоне</v>
      </c>
      <c r="I2649" s="12">
        <v>1</v>
      </c>
      <c r="J2649" s="12">
        <v>2</v>
      </c>
      <c r="K2649" s="12">
        <v>2</v>
      </c>
      <c r="L2649" s="12">
        <v>1</v>
      </c>
      <c r="M2649" s="12">
        <v>1</v>
      </c>
      <c r="N2649" s="12">
        <v>3</v>
      </c>
      <c r="O2649" s="12">
        <f>COUNTIF($P$2:P2649,P2649)</f>
        <v>52</v>
      </c>
      <c r="P2649" s="12" t="str">
        <f t="shared" si="124"/>
        <v>122010103</v>
      </c>
      <c r="Q2649" s="12" t="str">
        <f t="shared" si="125"/>
        <v>1220101030052</v>
      </c>
      <c r="R2649" s="20" t="s">
        <v>1456</v>
      </c>
      <c r="S2649" s="20" t="s">
        <v>1954</v>
      </c>
      <c r="AD2649" s="12" t="s">
        <v>862</v>
      </c>
      <c r="AY2649" s="12" t="s">
        <v>907</v>
      </c>
      <c r="BG2649" s="21">
        <v>0.5</v>
      </c>
      <c r="BJ2649" s="12">
        <v>1</v>
      </c>
    </row>
    <row r="2650" spans="1:62" ht="30" x14ac:dyDescent="0.25">
      <c r="A2650" s="12">
        <v>1</v>
      </c>
      <c r="B2650" s="11" t="str">
        <f t="shared" si="126"/>
        <v>Общий расчет. Ци Мень. Анализ Дворца. Структуры. НС. НС. Элемент в сезоне</v>
      </c>
      <c r="C2650" s="11" t="str">
        <f>IFERROR(VLOOKUP(I2650,lvl_1[],2,FALSE),"Нет")</f>
        <v>Общий расчет</v>
      </c>
      <c r="D2650" s="11" t="str">
        <f>IFERROR(VLOOKUP(Rule!J2650,lvl_2[],2,FALSE),"Нет")</f>
        <v>Ци Мень</v>
      </c>
      <c r="E2650" s="11" t="str">
        <f>IFERROR(VLOOKUP(Rule!K2650,lvl_3[],2,FALSE),"Нет")</f>
        <v>Анализ Дворца</v>
      </c>
      <c r="F2650" s="11" t="str">
        <f>IFERROR(INDEX(lvl_4[],MATCH(L2650,lvl_4[ID],0),MATCH(TEXT(K2650,"##0"),lvl_4[#Headers],0)),"Нет")</f>
        <v>Структуры</v>
      </c>
      <c r="G2650" s="11" t="str">
        <f>IFERROR(INDEX(lvl_5[],MATCH(M2650,lvl_5[ID],0),MATCH(_xlfn.CONCAT(TEXT(K2650,"##0"),"_",TEXT(L2650,"##0")),lvl_5[#Headers],0)),"Нет")</f>
        <v>НС</v>
      </c>
      <c r="H2650" s="11" t="str">
        <f>IFERROR(INDEX(lvl_6[],MATCH(N2650,lvl_6[ID],0),MATCH(_xlfn.CONCAT(K2650,"_",L2650,"_",M2650),lvl_6[#Headers],0)),"Нет")</f>
        <v>НС. Элемент в сезоне</v>
      </c>
      <c r="I2650" s="12">
        <v>1</v>
      </c>
      <c r="J2650" s="12">
        <v>2</v>
      </c>
      <c r="K2650" s="12">
        <v>2</v>
      </c>
      <c r="L2650" s="12">
        <v>1</v>
      </c>
      <c r="M2650" s="12">
        <v>1</v>
      </c>
      <c r="N2650" s="12">
        <v>3</v>
      </c>
      <c r="O2650" s="12">
        <f>COUNTIF($P$2:P2650,P2650)</f>
        <v>53</v>
      </c>
      <c r="P2650" s="12" t="str">
        <f t="shared" si="124"/>
        <v>122010103</v>
      </c>
      <c r="Q2650" s="12" t="str">
        <f t="shared" si="125"/>
        <v>1220101030053</v>
      </c>
      <c r="R2650" s="20" t="s">
        <v>1456</v>
      </c>
      <c r="S2650" s="20" t="s">
        <v>1954</v>
      </c>
      <c r="AD2650" s="12" t="s">
        <v>863</v>
      </c>
      <c r="AY2650" s="12" t="s">
        <v>907</v>
      </c>
      <c r="BG2650" s="21">
        <v>0.5</v>
      </c>
      <c r="BJ2650" s="12">
        <v>1</v>
      </c>
    </row>
    <row r="2651" spans="1:62" ht="30" x14ac:dyDescent="0.25">
      <c r="A2651" s="12">
        <v>1</v>
      </c>
      <c r="B2651" s="11" t="str">
        <f t="shared" si="126"/>
        <v>Общий расчет. Ци Мень. Анализ Дворца. Структуры. НС. НС. Элемент в сезоне</v>
      </c>
      <c r="C2651" s="11" t="str">
        <f>IFERROR(VLOOKUP(I2651,lvl_1[],2,FALSE),"Нет")</f>
        <v>Общий расчет</v>
      </c>
      <c r="D2651" s="11" t="str">
        <f>IFERROR(VLOOKUP(Rule!J2651,lvl_2[],2,FALSE),"Нет")</f>
        <v>Ци Мень</v>
      </c>
      <c r="E2651" s="11" t="str">
        <f>IFERROR(VLOOKUP(Rule!K2651,lvl_3[],2,FALSE),"Нет")</f>
        <v>Анализ Дворца</v>
      </c>
      <c r="F2651" s="11" t="str">
        <f>IFERROR(INDEX(lvl_4[],MATCH(L2651,lvl_4[ID],0),MATCH(TEXT(K2651,"##0"),lvl_4[#Headers],0)),"Нет")</f>
        <v>Структуры</v>
      </c>
      <c r="G2651" s="11" t="str">
        <f>IFERROR(INDEX(lvl_5[],MATCH(M2651,lvl_5[ID],0),MATCH(_xlfn.CONCAT(TEXT(K2651,"##0"),"_",TEXT(L2651,"##0")),lvl_5[#Headers],0)),"Нет")</f>
        <v>НС</v>
      </c>
      <c r="H2651" s="11" t="str">
        <f>IFERROR(INDEX(lvl_6[],MATCH(N2651,lvl_6[ID],0),MATCH(_xlfn.CONCAT(K2651,"_",L2651,"_",M2651),lvl_6[#Headers],0)),"Нет")</f>
        <v>НС. Элемент в сезоне</v>
      </c>
      <c r="I2651" s="12">
        <v>1</v>
      </c>
      <c r="J2651" s="12">
        <v>2</v>
      </c>
      <c r="K2651" s="12">
        <v>2</v>
      </c>
      <c r="L2651" s="12">
        <v>1</v>
      </c>
      <c r="M2651" s="12">
        <v>1</v>
      </c>
      <c r="N2651" s="12">
        <v>3</v>
      </c>
      <c r="O2651" s="12">
        <f>COUNTIF($P$2:P2651,P2651)</f>
        <v>54</v>
      </c>
      <c r="P2651" s="12" t="str">
        <f t="shared" si="124"/>
        <v>122010103</v>
      </c>
      <c r="Q2651" s="12" t="str">
        <f t="shared" si="125"/>
        <v>1220101030054</v>
      </c>
      <c r="R2651" s="20" t="s">
        <v>1456</v>
      </c>
      <c r="S2651" s="20" t="s">
        <v>1953</v>
      </c>
      <c r="AD2651" s="12" t="s">
        <v>864</v>
      </c>
      <c r="AY2651" s="12" t="s">
        <v>907</v>
      </c>
      <c r="BG2651" s="21">
        <v>1</v>
      </c>
      <c r="BJ2651" s="12">
        <v>1</v>
      </c>
    </row>
    <row r="2652" spans="1:62" ht="30" x14ac:dyDescent="0.25">
      <c r="A2652" s="12">
        <v>1</v>
      </c>
      <c r="B2652" s="11" t="str">
        <f t="shared" si="126"/>
        <v>Общий расчет. Ци Мень. Анализ Дворца. Структуры. НС. НС. Элемент в сезоне</v>
      </c>
      <c r="C2652" s="11" t="str">
        <f>IFERROR(VLOOKUP(I2652,lvl_1[],2,FALSE),"Нет")</f>
        <v>Общий расчет</v>
      </c>
      <c r="D2652" s="11" t="str">
        <f>IFERROR(VLOOKUP(Rule!J2652,lvl_2[],2,FALSE),"Нет")</f>
        <v>Ци Мень</v>
      </c>
      <c r="E2652" s="11" t="str">
        <f>IFERROR(VLOOKUP(Rule!K2652,lvl_3[],2,FALSE),"Нет")</f>
        <v>Анализ Дворца</v>
      </c>
      <c r="F2652" s="11" t="str">
        <f>IFERROR(INDEX(lvl_4[],MATCH(L2652,lvl_4[ID],0),MATCH(TEXT(K2652,"##0"),lvl_4[#Headers],0)),"Нет")</f>
        <v>Структуры</v>
      </c>
      <c r="G2652" s="11" t="str">
        <f>IFERROR(INDEX(lvl_5[],MATCH(M2652,lvl_5[ID],0),MATCH(_xlfn.CONCAT(TEXT(K2652,"##0"),"_",TEXT(L2652,"##0")),lvl_5[#Headers],0)),"Нет")</f>
        <v>НС</v>
      </c>
      <c r="H2652" s="11" t="str">
        <f>IFERROR(INDEX(lvl_6[],MATCH(N2652,lvl_6[ID],0),MATCH(_xlfn.CONCAT(K2652,"_",L2652,"_",M2652),lvl_6[#Headers],0)),"Нет")</f>
        <v>НС. Элемент в сезоне</v>
      </c>
      <c r="I2652" s="12">
        <v>1</v>
      </c>
      <c r="J2652" s="12">
        <v>2</v>
      </c>
      <c r="K2652" s="12">
        <v>2</v>
      </c>
      <c r="L2652" s="12">
        <v>1</v>
      </c>
      <c r="M2652" s="12">
        <v>1</v>
      </c>
      <c r="N2652" s="12">
        <v>3</v>
      </c>
      <c r="O2652" s="12">
        <f>COUNTIF($P$2:P2652,P2652)</f>
        <v>55</v>
      </c>
      <c r="P2652" s="12" t="str">
        <f t="shared" si="124"/>
        <v>122010103</v>
      </c>
      <c r="Q2652" s="12" t="str">
        <f t="shared" si="125"/>
        <v>1220101030055</v>
      </c>
      <c r="R2652" s="20" t="s">
        <v>1456</v>
      </c>
      <c r="S2652" s="20" t="s">
        <v>1955</v>
      </c>
      <c r="AD2652" s="12" t="s">
        <v>865</v>
      </c>
      <c r="AY2652" s="12" t="s">
        <v>907</v>
      </c>
      <c r="BG2652" s="21">
        <v>1</v>
      </c>
      <c r="BJ2652" s="12">
        <v>1</v>
      </c>
    </row>
    <row r="2653" spans="1:62" ht="30" x14ac:dyDescent="0.25">
      <c r="A2653" s="12">
        <v>1</v>
      </c>
      <c r="B2653" s="11" t="str">
        <f t="shared" si="126"/>
        <v>Общий расчет. Ци Мень. Анализ Дворца. Структуры. НС. НС. Элемент в сезоне</v>
      </c>
      <c r="C2653" s="11" t="str">
        <f>IFERROR(VLOOKUP(I2653,lvl_1[],2,FALSE),"Нет")</f>
        <v>Общий расчет</v>
      </c>
      <c r="D2653" s="11" t="str">
        <f>IFERROR(VLOOKUP(Rule!J2653,lvl_2[],2,FALSE),"Нет")</f>
        <v>Ци Мень</v>
      </c>
      <c r="E2653" s="11" t="str">
        <f>IFERROR(VLOOKUP(Rule!K2653,lvl_3[],2,FALSE),"Нет")</f>
        <v>Анализ Дворца</v>
      </c>
      <c r="F2653" s="11" t="str">
        <f>IFERROR(INDEX(lvl_4[],MATCH(L2653,lvl_4[ID],0),MATCH(TEXT(K2653,"##0"),lvl_4[#Headers],0)),"Нет")</f>
        <v>Структуры</v>
      </c>
      <c r="G2653" s="11" t="str">
        <f>IFERROR(INDEX(lvl_5[],MATCH(M2653,lvl_5[ID],0),MATCH(_xlfn.CONCAT(TEXT(K2653,"##0"),"_",TEXT(L2653,"##0")),lvl_5[#Headers],0)),"Нет")</f>
        <v>НС</v>
      </c>
      <c r="H2653" s="11" t="str">
        <f>IFERROR(INDEX(lvl_6[],MATCH(N2653,lvl_6[ID],0),MATCH(_xlfn.CONCAT(K2653,"_",L2653,"_",M2653),lvl_6[#Headers],0)),"Нет")</f>
        <v>НС. Элемент в сезоне</v>
      </c>
      <c r="I2653" s="12">
        <v>1</v>
      </c>
      <c r="J2653" s="12">
        <v>2</v>
      </c>
      <c r="K2653" s="12">
        <v>2</v>
      </c>
      <c r="L2653" s="12">
        <v>1</v>
      </c>
      <c r="M2653" s="12">
        <v>1</v>
      </c>
      <c r="N2653" s="12">
        <v>3</v>
      </c>
      <c r="O2653" s="12">
        <f>COUNTIF($P$2:P2653,P2653)</f>
        <v>56</v>
      </c>
      <c r="P2653" s="12" t="str">
        <f t="shared" si="124"/>
        <v>122010103</v>
      </c>
      <c r="Q2653" s="12" t="str">
        <f t="shared" si="125"/>
        <v>1220101030056</v>
      </c>
      <c r="R2653" s="20" t="s">
        <v>1456</v>
      </c>
      <c r="S2653" s="20" t="s">
        <v>1955</v>
      </c>
      <c r="AD2653" s="12" t="s">
        <v>866</v>
      </c>
      <c r="AY2653" s="12" t="s">
        <v>907</v>
      </c>
      <c r="BG2653" s="21">
        <v>1</v>
      </c>
      <c r="BJ2653" s="12">
        <v>1</v>
      </c>
    </row>
    <row r="2654" spans="1:62" ht="30" x14ac:dyDescent="0.25">
      <c r="A2654" s="12">
        <v>1</v>
      </c>
      <c r="B2654" s="11" t="str">
        <f t="shared" si="126"/>
        <v>Общий расчет. Ци Мень. Анализ Дворца. Структуры. НС. НС. Элемент в сезоне</v>
      </c>
      <c r="C2654" s="11" t="str">
        <f>IFERROR(VLOOKUP(I2654,lvl_1[],2,FALSE),"Нет")</f>
        <v>Общий расчет</v>
      </c>
      <c r="D2654" s="11" t="str">
        <f>IFERROR(VLOOKUP(Rule!J2654,lvl_2[],2,FALSE),"Нет")</f>
        <v>Ци Мень</v>
      </c>
      <c r="E2654" s="11" t="str">
        <f>IFERROR(VLOOKUP(Rule!K2654,lvl_3[],2,FALSE),"Нет")</f>
        <v>Анализ Дворца</v>
      </c>
      <c r="F2654" s="11" t="str">
        <f>IFERROR(INDEX(lvl_4[],MATCH(L2654,lvl_4[ID],0),MATCH(TEXT(K2654,"##0"),lvl_4[#Headers],0)),"Нет")</f>
        <v>Структуры</v>
      </c>
      <c r="G2654" s="11" t="str">
        <f>IFERROR(INDEX(lvl_5[],MATCH(M2654,lvl_5[ID],0),MATCH(_xlfn.CONCAT(TEXT(K2654,"##0"),"_",TEXT(L2654,"##0")),lvl_5[#Headers],0)),"Нет")</f>
        <v>НС</v>
      </c>
      <c r="H2654" s="11" t="str">
        <f>IFERROR(INDEX(lvl_6[],MATCH(N2654,lvl_6[ID],0),MATCH(_xlfn.CONCAT(K2654,"_",L2654,"_",M2654),lvl_6[#Headers],0)),"Нет")</f>
        <v>НС. Элемент в сезоне</v>
      </c>
      <c r="I2654" s="12">
        <v>1</v>
      </c>
      <c r="J2654" s="12">
        <v>2</v>
      </c>
      <c r="K2654" s="12">
        <v>2</v>
      </c>
      <c r="L2654" s="12">
        <v>1</v>
      </c>
      <c r="M2654" s="12">
        <v>1</v>
      </c>
      <c r="N2654" s="12">
        <v>3</v>
      </c>
      <c r="O2654" s="12">
        <f>COUNTIF($P$2:P2654,P2654)</f>
        <v>57</v>
      </c>
      <c r="P2654" s="12" t="str">
        <f t="shared" si="124"/>
        <v>122010103</v>
      </c>
      <c r="Q2654" s="12" t="str">
        <f t="shared" si="125"/>
        <v>1220101030057</v>
      </c>
      <c r="R2654" s="20" t="s">
        <v>1456</v>
      </c>
      <c r="S2654" s="20" t="s">
        <v>1953</v>
      </c>
      <c r="AD2654" s="12" t="s">
        <v>867</v>
      </c>
      <c r="AY2654" s="12" t="s">
        <v>907</v>
      </c>
      <c r="BG2654" s="21">
        <v>1</v>
      </c>
      <c r="BJ2654" s="12">
        <v>1</v>
      </c>
    </row>
    <row r="2655" spans="1:62" ht="30" x14ac:dyDescent="0.25">
      <c r="A2655" s="12">
        <v>1</v>
      </c>
      <c r="B2655" s="11" t="str">
        <f t="shared" si="126"/>
        <v>Общий расчет. Ци Мень. Анализ Дворца. Структуры. НС. НС. Элемент в сезоне</v>
      </c>
      <c r="C2655" s="11" t="str">
        <f>IFERROR(VLOOKUP(I2655,lvl_1[],2,FALSE),"Нет")</f>
        <v>Общий расчет</v>
      </c>
      <c r="D2655" s="11" t="str">
        <f>IFERROR(VLOOKUP(Rule!J2655,lvl_2[],2,FALSE),"Нет")</f>
        <v>Ци Мень</v>
      </c>
      <c r="E2655" s="11" t="str">
        <f>IFERROR(VLOOKUP(Rule!K2655,lvl_3[],2,FALSE),"Нет")</f>
        <v>Анализ Дворца</v>
      </c>
      <c r="F2655" s="11" t="str">
        <f>IFERROR(INDEX(lvl_4[],MATCH(L2655,lvl_4[ID],0),MATCH(TEXT(K2655,"##0"),lvl_4[#Headers],0)),"Нет")</f>
        <v>Структуры</v>
      </c>
      <c r="G2655" s="11" t="str">
        <f>IFERROR(INDEX(lvl_5[],MATCH(M2655,lvl_5[ID],0),MATCH(_xlfn.CONCAT(TEXT(K2655,"##0"),"_",TEXT(L2655,"##0")),lvl_5[#Headers],0)),"Нет")</f>
        <v>НС</v>
      </c>
      <c r="H2655" s="11" t="str">
        <f>IFERROR(INDEX(lvl_6[],MATCH(N2655,lvl_6[ID],0),MATCH(_xlfn.CONCAT(K2655,"_",L2655,"_",M2655),lvl_6[#Headers],0)),"Нет")</f>
        <v>НС. Элемент в сезоне</v>
      </c>
      <c r="I2655" s="12">
        <v>1</v>
      </c>
      <c r="J2655" s="12">
        <v>2</v>
      </c>
      <c r="K2655" s="12">
        <v>2</v>
      </c>
      <c r="L2655" s="12">
        <v>1</v>
      </c>
      <c r="M2655" s="12">
        <v>1</v>
      </c>
      <c r="N2655" s="12">
        <v>3</v>
      </c>
      <c r="O2655" s="12">
        <f>COUNTIF($P$2:P2655,P2655)</f>
        <v>58</v>
      </c>
      <c r="P2655" s="12" t="str">
        <f t="shared" si="124"/>
        <v>122010103</v>
      </c>
      <c r="Q2655" s="12" t="str">
        <f t="shared" si="125"/>
        <v>1220101030058</v>
      </c>
      <c r="R2655" s="20" t="s">
        <v>1456</v>
      </c>
      <c r="S2655" s="20" t="s">
        <v>1956</v>
      </c>
      <c r="AD2655" s="12" t="s">
        <v>868</v>
      </c>
      <c r="AY2655" s="12" t="s">
        <v>907</v>
      </c>
      <c r="BG2655" s="21">
        <v>0.9</v>
      </c>
      <c r="BJ2655" s="12">
        <v>1</v>
      </c>
    </row>
    <row r="2656" spans="1:62" ht="30" x14ac:dyDescent="0.25">
      <c r="A2656" s="12">
        <v>1</v>
      </c>
      <c r="B2656" s="11" t="str">
        <f t="shared" si="126"/>
        <v>Общий расчет. Ци Мень. Анализ Дворца. Структуры. НС. НС. Элемент в сезоне</v>
      </c>
      <c r="C2656" s="11" t="str">
        <f>IFERROR(VLOOKUP(I2656,lvl_1[],2,FALSE),"Нет")</f>
        <v>Общий расчет</v>
      </c>
      <c r="D2656" s="11" t="str">
        <f>IFERROR(VLOOKUP(Rule!J2656,lvl_2[],2,FALSE),"Нет")</f>
        <v>Ци Мень</v>
      </c>
      <c r="E2656" s="11" t="str">
        <f>IFERROR(VLOOKUP(Rule!K2656,lvl_3[],2,FALSE),"Нет")</f>
        <v>Анализ Дворца</v>
      </c>
      <c r="F2656" s="11" t="str">
        <f>IFERROR(INDEX(lvl_4[],MATCH(L2656,lvl_4[ID],0),MATCH(TEXT(K2656,"##0"),lvl_4[#Headers],0)),"Нет")</f>
        <v>Структуры</v>
      </c>
      <c r="G2656" s="11" t="str">
        <f>IFERROR(INDEX(lvl_5[],MATCH(M2656,lvl_5[ID],0),MATCH(_xlfn.CONCAT(TEXT(K2656,"##0"),"_",TEXT(L2656,"##0")),lvl_5[#Headers],0)),"Нет")</f>
        <v>НС</v>
      </c>
      <c r="H2656" s="11" t="str">
        <f>IFERROR(INDEX(lvl_6[],MATCH(N2656,lvl_6[ID],0),MATCH(_xlfn.CONCAT(K2656,"_",L2656,"_",M2656),lvl_6[#Headers],0)),"Нет")</f>
        <v>НС. Элемент в сезоне</v>
      </c>
      <c r="I2656" s="12">
        <v>1</v>
      </c>
      <c r="J2656" s="12">
        <v>2</v>
      </c>
      <c r="K2656" s="12">
        <v>2</v>
      </c>
      <c r="L2656" s="12">
        <v>1</v>
      </c>
      <c r="M2656" s="12">
        <v>1</v>
      </c>
      <c r="N2656" s="12">
        <v>3</v>
      </c>
      <c r="O2656" s="12">
        <f>COUNTIF($P$2:P2656,P2656)</f>
        <v>59</v>
      </c>
      <c r="P2656" s="12" t="str">
        <f t="shared" si="124"/>
        <v>122010103</v>
      </c>
      <c r="Q2656" s="12" t="str">
        <f t="shared" si="125"/>
        <v>1220101030059</v>
      </c>
      <c r="R2656" s="20" t="s">
        <v>1456</v>
      </c>
      <c r="S2656" s="20" t="s">
        <v>1956</v>
      </c>
      <c r="AD2656" s="12" t="s">
        <v>869</v>
      </c>
      <c r="AY2656" s="12" t="s">
        <v>907</v>
      </c>
      <c r="BG2656" s="21">
        <v>0.9</v>
      </c>
      <c r="BJ2656" s="12">
        <v>1</v>
      </c>
    </row>
    <row r="2657" spans="1:62" ht="30" x14ac:dyDescent="0.25">
      <c r="A2657" s="12">
        <v>1</v>
      </c>
      <c r="B2657" s="11" t="str">
        <f t="shared" si="126"/>
        <v>Общий расчет. Ци Мень. Анализ Дворца. Структуры. НС. НС. Элемент в сезоне</v>
      </c>
      <c r="C2657" s="11" t="str">
        <f>IFERROR(VLOOKUP(I2657,lvl_1[],2,FALSE),"Нет")</f>
        <v>Общий расчет</v>
      </c>
      <c r="D2657" s="11" t="str">
        <f>IFERROR(VLOOKUP(Rule!J2657,lvl_2[],2,FALSE),"Нет")</f>
        <v>Ци Мень</v>
      </c>
      <c r="E2657" s="11" t="str">
        <f>IFERROR(VLOOKUP(Rule!K2657,lvl_3[],2,FALSE),"Нет")</f>
        <v>Анализ Дворца</v>
      </c>
      <c r="F2657" s="11" t="str">
        <f>IFERROR(INDEX(lvl_4[],MATCH(L2657,lvl_4[ID],0),MATCH(TEXT(K2657,"##0"),lvl_4[#Headers],0)),"Нет")</f>
        <v>Структуры</v>
      </c>
      <c r="G2657" s="11" t="str">
        <f>IFERROR(INDEX(lvl_5[],MATCH(M2657,lvl_5[ID],0),MATCH(_xlfn.CONCAT(TEXT(K2657,"##0"),"_",TEXT(L2657,"##0")),lvl_5[#Headers],0)),"Нет")</f>
        <v>НС</v>
      </c>
      <c r="H2657" s="11" t="str">
        <f>IFERROR(INDEX(lvl_6[],MATCH(N2657,lvl_6[ID],0),MATCH(_xlfn.CONCAT(K2657,"_",L2657,"_",M2657),lvl_6[#Headers],0)),"Нет")</f>
        <v>НС. Элемент в сезоне</v>
      </c>
      <c r="I2657" s="12">
        <v>1</v>
      </c>
      <c r="J2657" s="12">
        <v>2</v>
      </c>
      <c r="K2657" s="12">
        <v>2</v>
      </c>
      <c r="L2657" s="12">
        <v>1</v>
      </c>
      <c r="M2657" s="12">
        <v>1</v>
      </c>
      <c r="N2657" s="12">
        <v>3</v>
      </c>
      <c r="O2657" s="12">
        <f>COUNTIF($P$2:P2657,P2657)</f>
        <v>60</v>
      </c>
      <c r="P2657" s="12" t="str">
        <f t="shared" si="124"/>
        <v>122010103</v>
      </c>
      <c r="Q2657" s="12" t="str">
        <f t="shared" si="125"/>
        <v>1220101030060</v>
      </c>
      <c r="R2657" s="20" t="s">
        <v>1456</v>
      </c>
      <c r="S2657" s="20" t="s">
        <v>1953</v>
      </c>
      <c r="AD2657" s="12" t="s">
        <v>870</v>
      </c>
      <c r="AY2657" s="12" t="s">
        <v>907</v>
      </c>
      <c r="BG2657" s="21">
        <v>1</v>
      </c>
      <c r="BJ2657" s="12">
        <v>1</v>
      </c>
    </row>
    <row r="2658" spans="1:62" ht="30" x14ac:dyDescent="0.25">
      <c r="A2658" s="12">
        <v>1</v>
      </c>
      <c r="B2658" s="11" t="str">
        <f t="shared" si="126"/>
        <v>Общий расчет. Ци Мень. Анализ Дворца. Структуры. НС. НС. Элемент в сезоне</v>
      </c>
      <c r="C2658" s="11" t="str">
        <f>IFERROR(VLOOKUP(I2658,lvl_1[],2,FALSE),"Нет")</f>
        <v>Общий расчет</v>
      </c>
      <c r="D2658" s="11" t="str">
        <f>IFERROR(VLOOKUP(Rule!J2658,lvl_2[],2,FALSE),"Нет")</f>
        <v>Ци Мень</v>
      </c>
      <c r="E2658" s="11" t="str">
        <f>IFERROR(VLOOKUP(Rule!K2658,lvl_3[],2,FALSE),"Нет")</f>
        <v>Анализ Дворца</v>
      </c>
      <c r="F2658" s="11" t="str">
        <f>IFERROR(INDEX(lvl_4[],MATCH(L2658,lvl_4[ID],0),MATCH(TEXT(K2658,"##0"),lvl_4[#Headers],0)),"Нет")</f>
        <v>Структуры</v>
      </c>
      <c r="G2658" s="11" t="str">
        <f>IFERROR(INDEX(lvl_5[],MATCH(M2658,lvl_5[ID],0),MATCH(_xlfn.CONCAT(TEXT(K2658,"##0"),"_",TEXT(L2658,"##0")),lvl_5[#Headers],0)),"Нет")</f>
        <v>НС</v>
      </c>
      <c r="H2658" s="11" t="str">
        <f>IFERROR(INDEX(lvl_6[],MATCH(N2658,lvl_6[ID],0),MATCH(_xlfn.CONCAT(K2658,"_",L2658,"_",M2658),lvl_6[#Headers],0)),"Нет")</f>
        <v>НС. Элемент в сезоне</v>
      </c>
      <c r="I2658" s="12">
        <v>1</v>
      </c>
      <c r="J2658" s="12">
        <v>2</v>
      </c>
      <c r="K2658" s="12">
        <v>2</v>
      </c>
      <c r="L2658" s="12">
        <v>1</v>
      </c>
      <c r="M2658" s="12">
        <v>1</v>
      </c>
      <c r="N2658" s="12">
        <v>3</v>
      </c>
      <c r="O2658" s="12">
        <f>COUNTIF($P$2:P2658,P2658)</f>
        <v>61</v>
      </c>
      <c r="P2658" s="12" t="str">
        <f t="shared" si="124"/>
        <v>122010103</v>
      </c>
      <c r="Q2658" s="12" t="str">
        <f t="shared" si="125"/>
        <v>1220101030061</v>
      </c>
      <c r="R2658" s="20" t="s">
        <v>1456</v>
      </c>
      <c r="S2658" s="20" t="s">
        <v>1957</v>
      </c>
      <c r="AD2658" s="12" t="s">
        <v>859</v>
      </c>
      <c r="AY2658" s="12" t="s">
        <v>908</v>
      </c>
      <c r="BG2658" s="21">
        <v>0</v>
      </c>
      <c r="BJ2658" s="12">
        <v>1</v>
      </c>
    </row>
    <row r="2659" spans="1:62" ht="30" x14ac:dyDescent="0.25">
      <c r="A2659" s="12">
        <v>1</v>
      </c>
      <c r="B2659" s="11" t="str">
        <f t="shared" si="126"/>
        <v>Общий расчет. Ци Мень. Анализ Дворца. Структуры. НС. НС. Элемент в сезоне</v>
      </c>
      <c r="C2659" s="11" t="str">
        <f>IFERROR(VLOOKUP(I2659,lvl_1[],2,FALSE),"Нет")</f>
        <v>Общий расчет</v>
      </c>
      <c r="D2659" s="11" t="str">
        <f>IFERROR(VLOOKUP(Rule!J2659,lvl_2[],2,FALSE),"Нет")</f>
        <v>Ци Мень</v>
      </c>
      <c r="E2659" s="11" t="str">
        <f>IFERROR(VLOOKUP(Rule!K2659,lvl_3[],2,FALSE),"Нет")</f>
        <v>Анализ Дворца</v>
      </c>
      <c r="F2659" s="11" t="str">
        <f>IFERROR(INDEX(lvl_4[],MATCH(L2659,lvl_4[ID],0),MATCH(TEXT(K2659,"##0"),lvl_4[#Headers],0)),"Нет")</f>
        <v>Структуры</v>
      </c>
      <c r="G2659" s="11" t="str">
        <f>IFERROR(INDEX(lvl_5[],MATCH(M2659,lvl_5[ID],0),MATCH(_xlfn.CONCAT(TEXT(K2659,"##0"),"_",TEXT(L2659,"##0")),lvl_5[#Headers],0)),"Нет")</f>
        <v>НС</v>
      </c>
      <c r="H2659" s="11" t="str">
        <f>IFERROR(INDEX(lvl_6[],MATCH(N2659,lvl_6[ID],0),MATCH(_xlfn.CONCAT(K2659,"_",L2659,"_",M2659),lvl_6[#Headers],0)),"Нет")</f>
        <v>НС. Элемент в сезоне</v>
      </c>
      <c r="I2659" s="12">
        <v>1</v>
      </c>
      <c r="J2659" s="12">
        <v>2</v>
      </c>
      <c r="K2659" s="12">
        <v>2</v>
      </c>
      <c r="L2659" s="12">
        <v>1</v>
      </c>
      <c r="M2659" s="12">
        <v>1</v>
      </c>
      <c r="N2659" s="12">
        <v>3</v>
      </c>
      <c r="O2659" s="12">
        <f>COUNTIF($P$2:P2659,P2659)</f>
        <v>62</v>
      </c>
      <c r="P2659" s="12" t="str">
        <f t="shared" si="124"/>
        <v>122010103</v>
      </c>
      <c r="Q2659" s="12" t="str">
        <f t="shared" si="125"/>
        <v>1220101030062</v>
      </c>
      <c r="R2659" s="20" t="s">
        <v>1456</v>
      </c>
      <c r="S2659" s="20" t="s">
        <v>1957</v>
      </c>
      <c r="AD2659" s="12" t="s">
        <v>860</v>
      </c>
      <c r="AY2659" s="12" t="s">
        <v>908</v>
      </c>
      <c r="BG2659" s="21">
        <v>0</v>
      </c>
      <c r="BJ2659" s="12">
        <v>1</v>
      </c>
    </row>
    <row r="2660" spans="1:62" ht="30" x14ac:dyDescent="0.25">
      <c r="A2660" s="12">
        <v>1</v>
      </c>
      <c r="B2660" s="11" t="str">
        <f t="shared" si="126"/>
        <v>Общий расчет. Ци Мень. Анализ Дворца. Структуры. НС. НС. Элемент в сезоне</v>
      </c>
      <c r="C2660" s="11" t="str">
        <f>IFERROR(VLOOKUP(I2660,lvl_1[],2,FALSE),"Нет")</f>
        <v>Общий расчет</v>
      </c>
      <c r="D2660" s="11" t="str">
        <f>IFERROR(VLOOKUP(Rule!J2660,lvl_2[],2,FALSE),"Нет")</f>
        <v>Ци Мень</v>
      </c>
      <c r="E2660" s="11" t="str">
        <f>IFERROR(VLOOKUP(Rule!K2660,lvl_3[],2,FALSE),"Нет")</f>
        <v>Анализ Дворца</v>
      </c>
      <c r="F2660" s="11" t="str">
        <f>IFERROR(INDEX(lvl_4[],MATCH(L2660,lvl_4[ID],0),MATCH(TEXT(K2660,"##0"),lvl_4[#Headers],0)),"Нет")</f>
        <v>Структуры</v>
      </c>
      <c r="G2660" s="11" t="str">
        <f>IFERROR(INDEX(lvl_5[],MATCH(M2660,lvl_5[ID],0),MATCH(_xlfn.CONCAT(TEXT(K2660,"##0"),"_",TEXT(L2660,"##0")),lvl_5[#Headers],0)),"Нет")</f>
        <v>НС</v>
      </c>
      <c r="H2660" s="11" t="str">
        <f>IFERROR(INDEX(lvl_6[],MATCH(N2660,lvl_6[ID],0),MATCH(_xlfn.CONCAT(K2660,"_",L2660,"_",M2660),lvl_6[#Headers],0)),"Нет")</f>
        <v>НС. Элемент в сезоне</v>
      </c>
      <c r="I2660" s="12">
        <v>1</v>
      </c>
      <c r="J2660" s="12">
        <v>2</v>
      </c>
      <c r="K2660" s="12">
        <v>2</v>
      </c>
      <c r="L2660" s="12">
        <v>1</v>
      </c>
      <c r="M2660" s="12">
        <v>1</v>
      </c>
      <c r="N2660" s="12">
        <v>3</v>
      </c>
      <c r="O2660" s="12">
        <f>COUNTIF($P$2:P2660,P2660)</f>
        <v>63</v>
      </c>
      <c r="P2660" s="12" t="str">
        <f t="shared" si="124"/>
        <v>122010103</v>
      </c>
      <c r="Q2660" s="12" t="str">
        <f t="shared" si="125"/>
        <v>1220101030063</v>
      </c>
      <c r="R2660" s="20" t="s">
        <v>1456</v>
      </c>
      <c r="S2660" s="20" t="s">
        <v>1958</v>
      </c>
      <c r="AD2660" s="12" t="s">
        <v>861</v>
      </c>
      <c r="AY2660" s="12" t="s">
        <v>908</v>
      </c>
      <c r="BG2660" s="21">
        <v>1</v>
      </c>
      <c r="BJ2660" s="12">
        <v>1</v>
      </c>
    </row>
    <row r="2661" spans="1:62" ht="30" x14ac:dyDescent="0.25">
      <c r="A2661" s="12">
        <v>1</v>
      </c>
      <c r="B2661" s="11" t="str">
        <f t="shared" si="126"/>
        <v>Общий расчет. Ци Мень. Анализ Дворца. Структуры. НС. НС. Элемент в сезоне</v>
      </c>
      <c r="C2661" s="11" t="str">
        <f>IFERROR(VLOOKUP(I2661,lvl_1[],2,FALSE),"Нет")</f>
        <v>Общий расчет</v>
      </c>
      <c r="D2661" s="11" t="str">
        <f>IFERROR(VLOOKUP(Rule!J2661,lvl_2[],2,FALSE),"Нет")</f>
        <v>Ци Мень</v>
      </c>
      <c r="E2661" s="11" t="str">
        <f>IFERROR(VLOOKUP(Rule!K2661,lvl_3[],2,FALSE),"Нет")</f>
        <v>Анализ Дворца</v>
      </c>
      <c r="F2661" s="11" t="str">
        <f>IFERROR(INDEX(lvl_4[],MATCH(L2661,lvl_4[ID],0),MATCH(TEXT(K2661,"##0"),lvl_4[#Headers],0)),"Нет")</f>
        <v>Структуры</v>
      </c>
      <c r="G2661" s="11" t="str">
        <f>IFERROR(INDEX(lvl_5[],MATCH(M2661,lvl_5[ID],0),MATCH(_xlfn.CONCAT(TEXT(K2661,"##0"),"_",TEXT(L2661,"##0")),lvl_5[#Headers],0)),"Нет")</f>
        <v>НС</v>
      </c>
      <c r="H2661" s="11" t="str">
        <f>IFERROR(INDEX(lvl_6[],MATCH(N2661,lvl_6[ID],0),MATCH(_xlfn.CONCAT(K2661,"_",L2661,"_",M2661),lvl_6[#Headers],0)),"Нет")</f>
        <v>НС. Элемент в сезоне</v>
      </c>
      <c r="I2661" s="12">
        <v>1</v>
      </c>
      <c r="J2661" s="12">
        <v>2</v>
      </c>
      <c r="K2661" s="12">
        <v>2</v>
      </c>
      <c r="L2661" s="12">
        <v>1</v>
      </c>
      <c r="M2661" s="12">
        <v>1</v>
      </c>
      <c r="N2661" s="12">
        <v>3</v>
      </c>
      <c r="O2661" s="12">
        <f>COUNTIF($P$2:P2661,P2661)</f>
        <v>64</v>
      </c>
      <c r="P2661" s="12" t="str">
        <f t="shared" si="124"/>
        <v>122010103</v>
      </c>
      <c r="Q2661" s="12" t="str">
        <f t="shared" si="125"/>
        <v>1220101030064</v>
      </c>
      <c r="R2661" s="20" t="s">
        <v>1456</v>
      </c>
      <c r="S2661" s="20" t="s">
        <v>1959</v>
      </c>
      <c r="AD2661" s="12" t="s">
        <v>862</v>
      </c>
      <c r="AY2661" s="12" t="s">
        <v>908</v>
      </c>
      <c r="BG2661" s="21">
        <v>0.5</v>
      </c>
      <c r="BJ2661" s="12">
        <v>1</v>
      </c>
    </row>
    <row r="2662" spans="1:62" ht="30" x14ac:dyDescent="0.25">
      <c r="A2662" s="12">
        <v>1</v>
      </c>
      <c r="B2662" s="11" t="str">
        <f t="shared" si="126"/>
        <v>Общий расчет. Ци Мень. Анализ Дворца. Структуры. НС. НС. Элемент в сезоне</v>
      </c>
      <c r="C2662" s="11" t="str">
        <f>IFERROR(VLOOKUP(I2662,lvl_1[],2,FALSE),"Нет")</f>
        <v>Общий расчет</v>
      </c>
      <c r="D2662" s="11" t="str">
        <f>IFERROR(VLOOKUP(Rule!J2662,lvl_2[],2,FALSE),"Нет")</f>
        <v>Ци Мень</v>
      </c>
      <c r="E2662" s="11" t="str">
        <f>IFERROR(VLOOKUP(Rule!K2662,lvl_3[],2,FALSE),"Нет")</f>
        <v>Анализ Дворца</v>
      </c>
      <c r="F2662" s="11" t="str">
        <f>IFERROR(INDEX(lvl_4[],MATCH(L2662,lvl_4[ID],0),MATCH(TEXT(K2662,"##0"),lvl_4[#Headers],0)),"Нет")</f>
        <v>Структуры</v>
      </c>
      <c r="G2662" s="11" t="str">
        <f>IFERROR(INDEX(lvl_5[],MATCH(M2662,lvl_5[ID],0),MATCH(_xlfn.CONCAT(TEXT(K2662,"##0"),"_",TEXT(L2662,"##0")),lvl_5[#Headers],0)),"Нет")</f>
        <v>НС</v>
      </c>
      <c r="H2662" s="11" t="str">
        <f>IFERROR(INDEX(lvl_6[],MATCH(N2662,lvl_6[ID],0),MATCH(_xlfn.CONCAT(K2662,"_",L2662,"_",M2662),lvl_6[#Headers],0)),"Нет")</f>
        <v>НС. Элемент в сезоне</v>
      </c>
      <c r="I2662" s="12">
        <v>1</v>
      </c>
      <c r="J2662" s="12">
        <v>2</v>
      </c>
      <c r="K2662" s="12">
        <v>2</v>
      </c>
      <c r="L2662" s="12">
        <v>1</v>
      </c>
      <c r="M2662" s="12">
        <v>1</v>
      </c>
      <c r="N2662" s="12">
        <v>3</v>
      </c>
      <c r="O2662" s="12">
        <f>COUNTIF($P$2:P2662,P2662)</f>
        <v>65</v>
      </c>
      <c r="P2662" s="12" t="str">
        <f t="shared" si="124"/>
        <v>122010103</v>
      </c>
      <c r="Q2662" s="12" t="str">
        <f t="shared" si="125"/>
        <v>1220101030065</v>
      </c>
      <c r="R2662" s="20" t="s">
        <v>1456</v>
      </c>
      <c r="S2662" s="20" t="s">
        <v>1959</v>
      </c>
      <c r="AD2662" s="12" t="s">
        <v>863</v>
      </c>
      <c r="AY2662" s="12" t="s">
        <v>908</v>
      </c>
      <c r="BG2662" s="21">
        <v>0.5</v>
      </c>
      <c r="BJ2662" s="12">
        <v>1</v>
      </c>
    </row>
    <row r="2663" spans="1:62" ht="30" x14ac:dyDescent="0.25">
      <c r="A2663" s="12">
        <v>1</v>
      </c>
      <c r="B2663" s="11" t="str">
        <f t="shared" si="126"/>
        <v>Общий расчет. Ци Мень. Анализ Дворца. Структуры. НС. НС. Элемент в сезоне</v>
      </c>
      <c r="C2663" s="11" t="str">
        <f>IFERROR(VLOOKUP(I2663,lvl_1[],2,FALSE),"Нет")</f>
        <v>Общий расчет</v>
      </c>
      <c r="D2663" s="11" t="str">
        <f>IFERROR(VLOOKUP(Rule!J2663,lvl_2[],2,FALSE),"Нет")</f>
        <v>Ци Мень</v>
      </c>
      <c r="E2663" s="11" t="str">
        <f>IFERROR(VLOOKUP(Rule!K2663,lvl_3[],2,FALSE),"Нет")</f>
        <v>Анализ Дворца</v>
      </c>
      <c r="F2663" s="11" t="str">
        <f>IFERROR(INDEX(lvl_4[],MATCH(L2663,lvl_4[ID],0),MATCH(TEXT(K2663,"##0"),lvl_4[#Headers],0)),"Нет")</f>
        <v>Структуры</v>
      </c>
      <c r="G2663" s="11" t="str">
        <f>IFERROR(INDEX(lvl_5[],MATCH(M2663,lvl_5[ID],0),MATCH(_xlfn.CONCAT(TEXT(K2663,"##0"),"_",TEXT(L2663,"##0")),lvl_5[#Headers],0)),"Нет")</f>
        <v>НС</v>
      </c>
      <c r="H2663" s="11" t="str">
        <f>IFERROR(INDEX(lvl_6[],MATCH(N2663,lvl_6[ID],0),MATCH(_xlfn.CONCAT(K2663,"_",L2663,"_",M2663),lvl_6[#Headers],0)),"Нет")</f>
        <v>НС. Элемент в сезоне</v>
      </c>
      <c r="I2663" s="12">
        <v>1</v>
      </c>
      <c r="J2663" s="12">
        <v>2</v>
      </c>
      <c r="K2663" s="12">
        <v>2</v>
      </c>
      <c r="L2663" s="12">
        <v>1</v>
      </c>
      <c r="M2663" s="12">
        <v>1</v>
      </c>
      <c r="N2663" s="12">
        <v>3</v>
      </c>
      <c r="O2663" s="12">
        <f>COUNTIF($P$2:P2663,P2663)</f>
        <v>66</v>
      </c>
      <c r="P2663" s="12" t="str">
        <f t="shared" si="124"/>
        <v>122010103</v>
      </c>
      <c r="Q2663" s="12" t="str">
        <f t="shared" si="125"/>
        <v>1220101030066</v>
      </c>
      <c r="R2663" s="20" t="s">
        <v>1456</v>
      </c>
      <c r="S2663" s="20" t="s">
        <v>1958</v>
      </c>
      <c r="AD2663" s="12" t="s">
        <v>864</v>
      </c>
      <c r="AY2663" s="12" t="s">
        <v>908</v>
      </c>
      <c r="BG2663" s="21">
        <v>1</v>
      </c>
      <c r="BJ2663" s="12">
        <v>1</v>
      </c>
    </row>
    <row r="2664" spans="1:62" ht="30" x14ac:dyDescent="0.25">
      <c r="A2664" s="12">
        <v>1</v>
      </c>
      <c r="B2664" s="11" t="str">
        <f t="shared" si="126"/>
        <v>Общий расчет. Ци Мень. Анализ Дворца. Структуры. НС. НС. Элемент в сезоне</v>
      </c>
      <c r="C2664" s="11" t="str">
        <f>IFERROR(VLOOKUP(I2664,lvl_1[],2,FALSE),"Нет")</f>
        <v>Общий расчет</v>
      </c>
      <c r="D2664" s="11" t="str">
        <f>IFERROR(VLOOKUP(Rule!J2664,lvl_2[],2,FALSE),"Нет")</f>
        <v>Ци Мень</v>
      </c>
      <c r="E2664" s="11" t="str">
        <f>IFERROR(VLOOKUP(Rule!K2664,lvl_3[],2,FALSE),"Нет")</f>
        <v>Анализ Дворца</v>
      </c>
      <c r="F2664" s="11" t="str">
        <f>IFERROR(INDEX(lvl_4[],MATCH(L2664,lvl_4[ID],0),MATCH(TEXT(K2664,"##0"),lvl_4[#Headers],0)),"Нет")</f>
        <v>Структуры</v>
      </c>
      <c r="G2664" s="11" t="str">
        <f>IFERROR(INDEX(lvl_5[],MATCH(M2664,lvl_5[ID],0),MATCH(_xlfn.CONCAT(TEXT(K2664,"##0"),"_",TEXT(L2664,"##0")),lvl_5[#Headers],0)),"Нет")</f>
        <v>НС</v>
      </c>
      <c r="H2664" s="11" t="str">
        <f>IFERROR(INDEX(lvl_6[],MATCH(N2664,lvl_6[ID],0),MATCH(_xlfn.CONCAT(K2664,"_",L2664,"_",M2664),lvl_6[#Headers],0)),"Нет")</f>
        <v>НС. Элемент в сезоне</v>
      </c>
      <c r="I2664" s="12">
        <v>1</v>
      </c>
      <c r="J2664" s="12">
        <v>2</v>
      </c>
      <c r="K2664" s="12">
        <v>2</v>
      </c>
      <c r="L2664" s="12">
        <v>1</v>
      </c>
      <c r="M2664" s="12">
        <v>1</v>
      </c>
      <c r="N2664" s="12">
        <v>3</v>
      </c>
      <c r="O2664" s="12">
        <f>COUNTIF($P$2:P2664,P2664)</f>
        <v>67</v>
      </c>
      <c r="P2664" s="12" t="str">
        <f t="shared" si="124"/>
        <v>122010103</v>
      </c>
      <c r="Q2664" s="12" t="str">
        <f t="shared" si="125"/>
        <v>1220101030067</v>
      </c>
      <c r="R2664" s="20" t="s">
        <v>1456</v>
      </c>
      <c r="S2664" s="20" t="s">
        <v>1960</v>
      </c>
      <c r="AD2664" s="12" t="s">
        <v>865</v>
      </c>
      <c r="AY2664" s="12" t="s">
        <v>908</v>
      </c>
      <c r="BG2664" s="21">
        <v>1</v>
      </c>
      <c r="BJ2664" s="12">
        <v>1</v>
      </c>
    </row>
    <row r="2665" spans="1:62" ht="30" x14ac:dyDescent="0.25">
      <c r="A2665" s="12">
        <v>1</v>
      </c>
      <c r="B2665" s="11" t="str">
        <f t="shared" si="126"/>
        <v>Общий расчет. Ци Мень. Анализ Дворца. Структуры. НС. НС. Элемент в сезоне</v>
      </c>
      <c r="C2665" s="11" t="str">
        <f>IFERROR(VLOOKUP(I2665,lvl_1[],2,FALSE),"Нет")</f>
        <v>Общий расчет</v>
      </c>
      <c r="D2665" s="11" t="str">
        <f>IFERROR(VLOOKUP(Rule!J2665,lvl_2[],2,FALSE),"Нет")</f>
        <v>Ци Мень</v>
      </c>
      <c r="E2665" s="11" t="str">
        <f>IFERROR(VLOOKUP(Rule!K2665,lvl_3[],2,FALSE),"Нет")</f>
        <v>Анализ Дворца</v>
      </c>
      <c r="F2665" s="11" t="str">
        <f>IFERROR(INDEX(lvl_4[],MATCH(L2665,lvl_4[ID],0),MATCH(TEXT(K2665,"##0"),lvl_4[#Headers],0)),"Нет")</f>
        <v>Структуры</v>
      </c>
      <c r="G2665" s="11" t="str">
        <f>IFERROR(INDEX(lvl_5[],MATCH(M2665,lvl_5[ID],0),MATCH(_xlfn.CONCAT(TEXT(K2665,"##0"),"_",TEXT(L2665,"##0")),lvl_5[#Headers],0)),"Нет")</f>
        <v>НС</v>
      </c>
      <c r="H2665" s="11" t="str">
        <f>IFERROR(INDEX(lvl_6[],MATCH(N2665,lvl_6[ID],0),MATCH(_xlfn.CONCAT(K2665,"_",L2665,"_",M2665),lvl_6[#Headers],0)),"Нет")</f>
        <v>НС. Элемент в сезоне</v>
      </c>
      <c r="I2665" s="12">
        <v>1</v>
      </c>
      <c r="J2665" s="12">
        <v>2</v>
      </c>
      <c r="K2665" s="12">
        <v>2</v>
      </c>
      <c r="L2665" s="12">
        <v>1</v>
      </c>
      <c r="M2665" s="12">
        <v>1</v>
      </c>
      <c r="N2665" s="12">
        <v>3</v>
      </c>
      <c r="O2665" s="12">
        <f>COUNTIF($P$2:P2665,P2665)</f>
        <v>68</v>
      </c>
      <c r="P2665" s="12" t="str">
        <f t="shared" si="124"/>
        <v>122010103</v>
      </c>
      <c r="Q2665" s="12" t="str">
        <f t="shared" si="125"/>
        <v>1220101030068</v>
      </c>
      <c r="R2665" s="20" t="s">
        <v>1456</v>
      </c>
      <c r="S2665" s="20" t="s">
        <v>1960</v>
      </c>
      <c r="AD2665" s="12" t="s">
        <v>866</v>
      </c>
      <c r="AY2665" s="12" t="s">
        <v>908</v>
      </c>
      <c r="BG2665" s="21">
        <v>1</v>
      </c>
      <c r="BJ2665" s="12">
        <v>1</v>
      </c>
    </row>
    <row r="2666" spans="1:62" ht="30" x14ac:dyDescent="0.25">
      <c r="A2666" s="12">
        <v>1</v>
      </c>
      <c r="B2666" s="11" t="str">
        <f t="shared" si="126"/>
        <v>Общий расчет. Ци Мень. Анализ Дворца. Структуры. НС. НС. Элемент в сезоне</v>
      </c>
      <c r="C2666" s="11" t="str">
        <f>IFERROR(VLOOKUP(I2666,lvl_1[],2,FALSE),"Нет")</f>
        <v>Общий расчет</v>
      </c>
      <c r="D2666" s="11" t="str">
        <f>IFERROR(VLOOKUP(Rule!J2666,lvl_2[],2,FALSE),"Нет")</f>
        <v>Ци Мень</v>
      </c>
      <c r="E2666" s="11" t="str">
        <f>IFERROR(VLOOKUP(Rule!K2666,lvl_3[],2,FALSE),"Нет")</f>
        <v>Анализ Дворца</v>
      </c>
      <c r="F2666" s="11" t="str">
        <f>IFERROR(INDEX(lvl_4[],MATCH(L2666,lvl_4[ID],0),MATCH(TEXT(K2666,"##0"),lvl_4[#Headers],0)),"Нет")</f>
        <v>Структуры</v>
      </c>
      <c r="G2666" s="11" t="str">
        <f>IFERROR(INDEX(lvl_5[],MATCH(M2666,lvl_5[ID],0),MATCH(_xlfn.CONCAT(TEXT(K2666,"##0"),"_",TEXT(L2666,"##0")),lvl_5[#Headers],0)),"Нет")</f>
        <v>НС</v>
      </c>
      <c r="H2666" s="11" t="str">
        <f>IFERROR(INDEX(lvl_6[],MATCH(N2666,lvl_6[ID],0),MATCH(_xlfn.CONCAT(K2666,"_",L2666,"_",M2666),lvl_6[#Headers],0)),"Нет")</f>
        <v>НС. Элемент в сезоне</v>
      </c>
      <c r="I2666" s="12">
        <v>1</v>
      </c>
      <c r="J2666" s="12">
        <v>2</v>
      </c>
      <c r="K2666" s="12">
        <v>2</v>
      </c>
      <c r="L2666" s="12">
        <v>1</v>
      </c>
      <c r="M2666" s="12">
        <v>1</v>
      </c>
      <c r="N2666" s="12">
        <v>3</v>
      </c>
      <c r="O2666" s="12">
        <f>COUNTIF($P$2:P2666,P2666)</f>
        <v>69</v>
      </c>
      <c r="P2666" s="12" t="str">
        <f t="shared" si="124"/>
        <v>122010103</v>
      </c>
      <c r="Q2666" s="12" t="str">
        <f t="shared" si="125"/>
        <v>1220101030069</v>
      </c>
      <c r="R2666" s="20" t="s">
        <v>1456</v>
      </c>
      <c r="S2666" s="20" t="s">
        <v>1958</v>
      </c>
      <c r="AD2666" s="12" t="s">
        <v>867</v>
      </c>
      <c r="AY2666" s="12" t="s">
        <v>908</v>
      </c>
      <c r="BG2666" s="21">
        <v>1</v>
      </c>
      <c r="BJ2666" s="12">
        <v>1</v>
      </c>
    </row>
    <row r="2667" spans="1:62" ht="30" x14ac:dyDescent="0.25">
      <c r="A2667" s="12">
        <v>1</v>
      </c>
      <c r="B2667" s="11" t="str">
        <f t="shared" si="126"/>
        <v>Общий расчет. Ци Мень. Анализ Дворца. Структуры. НС. НС. Элемент в сезоне</v>
      </c>
      <c r="C2667" s="11" t="str">
        <f>IFERROR(VLOOKUP(I2667,lvl_1[],2,FALSE),"Нет")</f>
        <v>Общий расчет</v>
      </c>
      <c r="D2667" s="11" t="str">
        <f>IFERROR(VLOOKUP(Rule!J2667,lvl_2[],2,FALSE),"Нет")</f>
        <v>Ци Мень</v>
      </c>
      <c r="E2667" s="11" t="str">
        <f>IFERROR(VLOOKUP(Rule!K2667,lvl_3[],2,FALSE),"Нет")</f>
        <v>Анализ Дворца</v>
      </c>
      <c r="F2667" s="11" t="str">
        <f>IFERROR(INDEX(lvl_4[],MATCH(L2667,lvl_4[ID],0),MATCH(TEXT(K2667,"##0"),lvl_4[#Headers],0)),"Нет")</f>
        <v>Структуры</v>
      </c>
      <c r="G2667" s="11" t="str">
        <f>IFERROR(INDEX(lvl_5[],MATCH(M2667,lvl_5[ID],0),MATCH(_xlfn.CONCAT(TEXT(K2667,"##0"),"_",TEXT(L2667,"##0")),lvl_5[#Headers],0)),"Нет")</f>
        <v>НС</v>
      </c>
      <c r="H2667" s="11" t="str">
        <f>IFERROR(INDEX(lvl_6[],MATCH(N2667,lvl_6[ID],0),MATCH(_xlfn.CONCAT(K2667,"_",L2667,"_",M2667),lvl_6[#Headers],0)),"Нет")</f>
        <v>НС. Элемент в сезоне</v>
      </c>
      <c r="I2667" s="12">
        <v>1</v>
      </c>
      <c r="J2667" s="12">
        <v>2</v>
      </c>
      <c r="K2667" s="12">
        <v>2</v>
      </c>
      <c r="L2667" s="12">
        <v>1</v>
      </c>
      <c r="M2667" s="12">
        <v>1</v>
      </c>
      <c r="N2667" s="12">
        <v>3</v>
      </c>
      <c r="O2667" s="12">
        <f>COUNTIF($P$2:P2667,P2667)</f>
        <v>70</v>
      </c>
      <c r="P2667" s="12" t="str">
        <f t="shared" si="124"/>
        <v>122010103</v>
      </c>
      <c r="Q2667" s="12" t="str">
        <f t="shared" si="125"/>
        <v>1220101030070</v>
      </c>
      <c r="R2667" s="20" t="s">
        <v>1456</v>
      </c>
      <c r="S2667" s="20" t="s">
        <v>1961</v>
      </c>
      <c r="AD2667" s="12" t="s">
        <v>868</v>
      </c>
      <c r="AY2667" s="12" t="s">
        <v>908</v>
      </c>
      <c r="BG2667" s="21">
        <v>0.9</v>
      </c>
      <c r="BJ2667" s="12">
        <v>1</v>
      </c>
    </row>
    <row r="2668" spans="1:62" ht="30" x14ac:dyDescent="0.25">
      <c r="A2668" s="12">
        <v>1</v>
      </c>
      <c r="B2668" s="11" t="str">
        <f t="shared" si="126"/>
        <v>Общий расчет. Ци Мень. Анализ Дворца. Структуры. НС. НС. Элемент в сезоне</v>
      </c>
      <c r="C2668" s="11" t="str">
        <f>IFERROR(VLOOKUP(I2668,lvl_1[],2,FALSE),"Нет")</f>
        <v>Общий расчет</v>
      </c>
      <c r="D2668" s="11" t="str">
        <f>IFERROR(VLOOKUP(Rule!J2668,lvl_2[],2,FALSE),"Нет")</f>
        <v>Ци Мень</v>
      </c>
      <c r="E2668" s="11" t="str">
        <f>IFERROR(VLOOKUP(Rule!K2668,lvl_3[],2,FALSE),"Нет")</f>
        <v>Анализ Дворца</v>
      </c>
      <c r="F2668" s="11" t="str">
        <f>IFERROR(INDEX(lvl_4[],MATCH(L2668,lvl_4[ID],0),MATCH(TEXT(K2668,"##0"),lvl_4[#Headers],0)),"Нет")</f>
        <v>Структуры</v>
      </c>
      <c r="G2668" s="11" t="str">
        <f>IFERROR(INDEX(lvl_5[],MATCH(M2668,lvl_5[ID],0),MATCH(_xlfn.CONCAT(TEXT(K2668,"##0"),"_",TEXT(L2668,"##0")),lvl_5[#Headers],0)),"Нет")</f>
        <v>НС</v>
      </c>
      <c r="H2668" s="11" t="str">
        <f>IFERROR(INDEX(lvl_6[],MATCH(N2668,lvl_6[ID],0),MATCH(_xlfn.CONCAT(K2668,"_",L2668,"_",M2668),lvl_6[#Headers],0)),"Нет")</f>
        <v>НС. Элемент в сезоне</v>
      </c>
      <c r="I2668" s="12">
        <v>1</v>
      </c>
      <c r="J2668" s="12">
        <v>2</v>
      </c>
      <c r="K2668" s="12">
        <v>2</v>
      </c>
      <c r="L2668" s="12">
        <v>1</v>
      </c>
      <c r="M2668" s="12">
        <v>1</v>
      </c>
      <c r="N2668" s="12">
        <v>3</v>
      </c>
      <c r="O2668" s="12">
        <f>COUNTIF($P$2:P2668,P2668)</f>
        <v>71</v>
      </c>
      <c r="P2668" s="12" t="str">
        <f t="shared" si="124"/>
        <v>122010103</v>
      </c>
      <c r="Q2668" s="12" t="str">
        <f t="shared" si="125"/>
        <v>1220101030071</v>
      </c>
      <c r="R2668" s="20" t="s">
        <v>1456</v>
      </c>
      <c r="S2668" s="20" t="s">
        <v>1961</v>
      </c>
      <c r="AD2668" s="12" t="s">
        <v>869</v>
      </c>
      <c r="AY2668" s="12" t="s">
        <v>908</v>
      </c>
      <c r="BG2668" s="21">
        <v>0.9</v>
      </c>
      <c r="BJ2668" s="12">
        <v>1</v>
      </c>
    </row>
    <row r="2669" spans="1:62" ht="30" x14ac:dyDescent="0.25">
      <c r="A2669" s="12">
        <v>1</v>
      </c>
      <c r="B2669" s="11" t="str">
        <f t="shared" si="126"/>
        <v>Общий расчет. Ци Мень. Анализ Дворца. Структуры. НС. НС. Элемент в сезоне</v>
      </c>
      <c r="C2669" s="11" t="str">
        <f>IFERROR(VLOOKUP(I2669,lvl_1[],2,FALSE),"Нет")</f>
        <v>Общий расчет</v>
      </c>
      <c r="D2669" s="11" t="str">
        <f>IFERROR(VLOOKUP(Rule!J2669,lvl_2[],2,FALSE),"Нет")</f>
        <v>Ци Мень</v>
      </c>
      <c r="E2669" s="11" t="str">
        <f>IFERROR(VLOOKUP(Rule!K2669,lvl_3[],2,FALSE),"Нет")</f>
        <v>Анализ Дворца</v>
      </c>
      <c r="F2669" s="11" t="str">
        <f>IFERROR(INDEX(lvl_4[],MATCH(L2669,lvl_4[ID],0),MATCH(TEXT(K2669,"##0"),lvl_4[#Headers],0)),"Нет")</f>
        <v>Структуры</v>
      </c>
      <c r="G2669" s="11" t="str">
        <f>IFERROR(INDEX(lvl_5[],MATCH(M2669,lvl_5[ID],0),MATCH(_xlfn.CONCAT(TEXT(K2669,"##0"),"_",TEXT(L2669,"##0")),lvl_5[#Headers],0)),"Нет")</f>
        <v>НС</v>
      </c>
      <c r="H2669" s="11" t="str">
        <f>IFERROR(INDEX(lvl_6[],MATCH(N2669,lvl_6[ID],0),MATCH(_xlfn.CONCAT(K2669,"_",L2669,"_",M2669),lvl_6[#Headers],0)),"Нет")</f>
        <v>НС. Элемент в сезоне</v>
      </c>
      <c r="I2669" s="12">
        <v>1</v>
      </c>
      <c r="J2669" s="12">
        <v>2</v>
      </c>
      <c r="K2669" s="12">
        <v>2</v>
      </c>
      <c r="L2669" s="12">
        <v>1</v>
      </c>
      <c r="M2669" s="12">
        <v>1</v>
      </c>
      <c r="N2669" s="12">
        <v>3</v>
      </c>
      <c r="O2669" s="12">
        <f>COUNTIF($P$2:P2669,P2669)</f>
        <v>72</v>
      </c>
      <c r="P2669" s="12" t="str">
        <f t="shared" si="124"/>
        <v>122010103</v>
      </c>
      <c r="Q2669" s="12" t="str">
        <f t="shared" si="125"/>
        <v>1220101030072</v>
      </c>
      <c r="R2669" s="20" t="s">
        <v>1456</v>
      </c>
      <c r="S2669" s="20" t="s">
        <v>1958</v>
      </c>
      <c r="AD2669" s="12" t="s">
        <v>870</v>
      </c>
      <c r="AY2669" s="12" t="s">
        <v>908</v>
      </c>
      <c r="BG2669" s="21">
        <v>1</v>
      </c>
      <c r="BJ2669" s="12">
        <v>1</v>
      </c>
    </row>
    <row r="2670" spans="1:62" ht="30" x14ac:dyDescent="0.25">
      <c r="A2670" s="12">
        <v>1</v>
      </c>
      <c r="B2670" s="11" t="str">
        <f t="shared" si="126"/>
        <v>Общий расчет. Ци Мень. Анализ Дворца. Структуры. НС. НС. Элемент в сезоне</v>
      </c>
      <c r="C2670" s="11" t="str">
        <f>IFERROR(VLOOKUP(I2670,lvl_1[],2,FALSE),"Нет")</f>
        <v>Общий расчет</v>
      </c>
      <c r="D2670" s="11" t="str">
        <f>IFERROR(VLOOKUP(Rule!J2670,lvl_2[],2,FALSE),"Нет")</f>
        <v>Ци Мень</v>
      </c>
      <c r="E2670" s="11" t="str">
        <f>IFERROR(VLOOKUP(Rule!K2670,lvl_3[],2,FALSE),"Нет")</f>
        <v>Анализ Дворца</v>
      </c>
      <c r="F2670" s="11" t="str">
        <f>IFERROR(INDEX(lvl_4[],MATCH(L2670,lvl_4[ID],0),MATCH(TEXT(K2670,"##0"),lvl_4[#Headers],0)),"Нет")</f>
        <v>Структуры</v>
      </c>
      <c r="G2670" s="11" t="str">
        <f>IFERROR(INDEX(lvl_5[],MATCH(M2670,lvl_5[ID],0),MATCH(_xlfn.CONCAT(TEXT(K2670,"##0"),"_",TEXT(L2670,"##0")),lvl_5[#Headers],0)),"Нет")</f>
        <v>НС</v>
      </c>
      <c r="H2670" s="11" t="str">
        <f>IFERROR(INDEX(lvl_6[],MATCH(N2670,lvl_6[ID],0),MATCH(_xlfn.CONCAT(K2670,"_",L2670,"_",M2670),lvl_6[#Headers],0)),"Нет")</f>
        <v>НС. Элемент в сезоне</v>
      </c>
      <c r="I2670" s="12">
        <v>1</v>
      </c>
      <c r="J2670" s="12">
        <v>2</v>
      </c>
      <c r="K2670" s="12">
        <v>2</v>
      </c>
      <c r="L2670" s="12">
        <v>1</v>
      </c>
      <c r="M2670" s="12">
        <v>1</v>
      </c>
      <c r="N2670" s="12">
        <v>3</v>
      </c>
      <c r="O2670" s="12">
        <f>COUNTIF($P$2:P2670,P2670)</f>
        <v>73</v>
      </c>
      <c r="P2670" s="12" t="str">
        <f t="shared" si="124"/>
        <v>122010103</v>
      </c>
      <c r="Q2670" s="12" t="str">
        <f t="shared" si="125"/>
        <v>1220101030073</v>
      </c>
      <c r="R2670" s="20" t="s">
        <v>1456</v>
      </c>
      <c r="S2670" s="20" t="s">
        <v>1962</v>
      </c>
      <c r="AD2670" s="12" t="s">
        <v>859</v>
      </c>
      <c r="AY2670" s="12" t="s">
        <v>910</v>
      </c>
      <c r="BG2670" s="21">
        <v>0.9</v>
      </c>
      <c r="BJ2670" s="12">
        <v>1</v>
      </c>
    </row>
    <row r="2671" spans="1:62" ht="30" x14ac:dyDescent="0.25">
      <c r="A2671" s="12">
        <v>1</v>
      </c>
      <c r="B2671" s="11" t="str">
        <f t="shared" si="126"/>
        <v>Общий расчет. Ци Мень. Анализ Дворца. Структуры. НС. НС. Элемент в сезоне</v>
      </c>
      <c r="C2671" s="11" t="str">
        <f>IFERROR(VLOOKUP(I2671,lvl_1[],2,FALSE),"Нет")</f>
        <v>Общий расчет</v>
      </c>
      <c r="D2671" s="11" t="str">
        <f>IFERROR(VLOOKUP(Rule!J2671,lvl_2[],2,FALSE),"Нет")</f>
        <v>Ци Мень</v>
      </c>
      <c r="E2671" s="11" t="str">
        <f>IFERROR(VLOOKUP(Rule!K2671,lvl_3[],2,FALSE),"Нет")</f>
        <v>Анализ Дворца</v>
      </c>
      <c r="F2671" s="11" t="str">
        <f>IFERROR(INDEX(lvl_4[],MATCH(L2671,lvl_4[ID],0),MATCH(TEXT(K2671,"##0"),lvl_4[#Headers],0)),"Нет")</f>
        <v>Структуры</v>
      </c>
      <c r="G2671" s="11" t="str">
        <f>IFERROR(INDEX(lvl_5[],MATCH(M2671,lvl_5[ID],0),MATCH(_xlfn.CONCAT(TEXT(K2671,"##0"),"_",TEXT(L2671,"##0")),lvl_5[#Headers],0)),"Нет")</f>
        <v>НС</v>
      </c>
      <c r="H2671" s="11" t="str">
        <f>IFERROR(INDEX(lvl_6[],MATCH(N2671,lvl_6[ID],0),MATCH(_xlfn.CONCAT(K2671,"_",L2671,"_",M2671),lvl_6[#Headers],0)),"Нет")</f>
        <v>НС. Элемент в сезоне</v>
      </c>
      <c r="I2671" s="12">
        <v>1</v>
      </c>
      <c r="J2671" s="12">
        <v>2</v>
      </c>
      <c r="K2671" s="12">
        <v>2</v>
      </c>
      <c r="L2671" s="12">
        <v>1</v>
      </c>
      <c r="M2671" s="12">
        <v>1</v>
      </c>
      <c r="N2671" s="12">
        <v>3</v>
      </c>
      <c r="O2671" s="12">
        <f>COUNTIF($P$2:P2671,P2671)</f>
        <v>74</v>
      </c>
      <c r="P2671" s="12" t="str">
        <f t="shared" si="124"/>
        <v>122010103</v>
      </c>
      <c r="Q2671" s="12" t="str">
        <f t="shared" si="125"/>
        <v>1220101030074</v>
      </c>
      <c r="R2671" s="20" t="s">
        <v>1456</v>
      </c>
      <c r="S2671" s="20" t="s">
        <v>1962</v>
      </c>
      <c r="AD2671" s="12" t="s">
        <v>860</v>
      </c>
      <c r="AY2671" s="12" t="s">
        <v>910</v>
      </c>
      <c r="BG2671" s="21">
        <v>0.9</v>
      </c>
      <c r="BJ2671" s="12">
        <v>1</v>
      </c>
    </row>
    <row r="2672" spans="1:62" ht="30" x14ac:dyDescent="0.25">
      <c r="A2672" s="12">
        <v>1</v>
      </c>
      <c r="B2672" s="11" t="str">
        <f t="shared" si="126"/>
        <v>Общий расчет. Ци Мень. Анализ Дворца. Структуры. НС. НС. Элемент в сезоне</v>
      </c>
      <c r="C2672" s="11" t="str">
        <f>IFERROR(VLOOKUP(I2672,lvl_1[],2,FALSE),"Нет")</f>
        <v>Общий расчет</v>
      </c>
      <c r="D2672" s="11" t="str">
        <f>IFERROR(VLOOKUP(Rule!J2672,lvl_2[],2,FALSE),"Нет")</f>
        <v>Ци Мень</v>
      </c>
      <c r="E2672" s="11" t="str">
        <f>IFERROR(VLOOKUP(Rule!K2672,lvl_3[],2,FALSE),"Нет")</f>
        <v>Анализ Дворца</v>
      </c>
      <c r="F2672" s="11" t="str">
        <f>IFERROR(INDEX(lvl_4[],MATCH(L2672,lvl_4[ID],0),MATCH(TEXT(K2672,"##0"),lvl_4[#Headers],0)),"Нет")</f>
        <v>Структуры</v>
      </c>
      <c r="G2672" s="11" t="str">
        <f>IFERROR(INDEX(lvl_5[],MATCH(M2672,lvl_5[ID],0),MATCH(_xlfn.CONCAT(TEXT(K2672,"##0"),"_",TEXT(L2672,"##0")),lvl_5[#Headers],0)),"Нет")</f>
        <v>НС</v>
      </c>
      <c r="H2672" s="11" t="str">
        <f>IFERROR(INDEX(lvl_6[],MATCH(N2672,lvl_6[ID],0),MATCH(_xlfn.CONCAT(K2672,"_",L2672,"_",M2672),lvl_6[#Headers],0)),"Нет")</f>
        <v>НС. Элемент в сезоне</v>
      </c>
      <c r="I2672" s="12">
        <v>1</v>
      </c>
      <c r="J2672" s="12">
        <v>2</v>
      </c>
      <c r="K2672" s="12">
        <v>2</v>
      </c>
      <c r="L2672" s="12">
        <v>1</v>
      </c>
      <c r="M2672" s="12">
        <v>1</v>
      </c>
      <c r="N2672" s="12">
        <v>3</v>
      </c>
      <c r="O2672" s="12">
        <f>COUNTIF($P$2:P2672,P2672)</f>
        <v>75</v>
      </c>
      <c r="P2672" s="12" t="str">
        <f t="shared" si="124"/>
        <v>122010103</v>
      </c>
      <c r="Q2672" s="12" t="str">
        <f t="shared" si="125"/>
        <v>1220101030075</v>
      </c>
      <c r="R2672" s="20" t="s">
        <v>1456</v>
      </c>
      <c r="S2672" s="20" t="s">
        <v>1963</v>
      </c>
      <c r="AD2672" s="12" t="s">
        <v>861</v>
      </c>
      <c r="AY2672" s="12" t="s">
        <v>910</v>
      </c>
      <c r="BG2672" s="21">
        <v>0.5</v>
      </c>
      <c r="BJ2672" s="12">
        <v>1</v>
      </c>
    </row>
    <row r="2673" spans="1:62" ht="30" x14ac:dyDescent="0.25">
      <c r="A2673" s="12">
        <v>1</v>
      </c>
      <c r="B2673" s="11" t="str">
        <f t="shared" si="126"/>
        <v>Общий расчет. Ци Мень. Анализ Дворца. Структуры. НС. НС. Элемент в сезоне</v>
      </c>
      <c r="C2673" s="11" t="str">
        <f>IFERROR(VLOOKUP(I2673,lvl_1[],2,FALSE),"Нет")</f>
        <v>Общий расчет</v>
      </c>
      <c r="D2673" s="11" t="str">
        <f>IFERROR(VLOOKUP(Rule!J2673,lvl_2[],2,FALSE),"Нет")</f>
        <v>Ци Мень</v>
      </c>
      <c r="E2673" s="11" t="str">
        <f>IFERROR(VLOOKUP(Rule!K2673,lvl_3[],2,FALSE),"Нет")</f>
        <v>Анализ Дворца</v>
      </c>
      <c r="F2673" s="11" t="str">
        <f>IFERROR(INDEX(lvl_4[],MATCH(L2673,lvl_4[ID],0),MATCH(TEXT(K2673,"##0"),lvl_4[#Headers],0)),"Нет")</f>
        <v>Структуры</v>
      </c>
      <c r="G2673" s="11" t="str">
        <f>IFERROR(INDEX(lvl_5[],MATCH(M2673,lvl_5[ID],0),MATCH(_xlfn.CONCAT(TEXT(K2673,"##0"),"_",TEXT(L2673,"##0")),lvl_5[#Headers],0)),"Нет")</f>
        <v>НС</v>
      </c>
      <c r="H2673" s="11" t="str">
        <f>IFERROR(INDEX(lvl_6[],MATCH(N2673,lvl_6[ID],0),MATCH(_xlfn.CONCAT(K2673,"_",L2673,"_",M2673),lvl_6[#Headers],0)),"Нет")</f>
        <v>НС. Элемент в сезоне</v>
      </c>
      <c r="I2673" s="12">
        <v>1</v>
      </c>
      <c r="J2673" s="12">
        <v>2</v>
      </c>
      <c r="K2673" s="12">
        <v>2</v>
      </c>
      <c r="L2673" s="12">
        <v>1</v>
      </c>
      <c r="M2673" s="12">
        <v>1</v>
      </c>
      <c r="N2673" s="12">
        <v>3</v>
      </c>
      <c r="O2673" s="12">
        <f>COUNTIF($P$2:P2673,P2673)</f>
        <v>76</v>
      </c>
      <c r="P2673" s="12" t="str">
        <f t="shared" si="124"/>
        <v>122010103</v>
      </c>
      <c r="Q2673" s="12" t="str">
        <f t="shared" si="125"/>
        <v>1220101030076</v>
      </c>
      <c r="R2673" s="20" t="s">
        <v>1456</v>
      </c>
      <c r="S2673" s="20" t="s">
        <v>1964</v>
      </c>
      <c r="AD2673" s="12" t="s">
        <v>862</v>
      </c>
      <c r="AY2673" s="12" t="s">
        <v>910</v>
      </c>
      <c r="BG2673" s="21">
        <v>0</v>
      </c>
      <c r="BJ2673" s="12">
        <v>1</v>
      </c>
    </row>
    <row r="2674" spans="1:62" ht="30" x14ac:dyDescent="0.25">
      <c r="A2674" s="12">
        <v>1</v>
      </c>
      <c r="B2674" s="11" t="str">
        <f t="shared" si="126"/>
        <v>Общий расчет. Ци Мень. Анализ Дворца. Структуры. НС. НС. Элемент в сезоне</v>
      </c>
      <c r="C2674" s="11" t="str">
        <f>IFERROR(VLOOKUP(I2674,lvl_1[],2,FALSE),"Нет")</f>
        <v>Общий расчет</v>
      </c>
      <c r="D2674" s="11" t="str">
        <f>IFERROR(VLOOKUP(Rule!J2674,lvl_2[],2,FALSE),"Нет")</f>
        <v>Ци Мень</v>
      </c>
      <c r="E2674" s="11" t="str">
        <f>IFERROR(VLOOKUP(Rule!K2674,lvl_3[],2,FALSE),"Нет")</f>
        <v>Анализ Дворца</v>
      </c>
      <c r="F2674" s="11" t="str">
        <f>IFERROR(INDEX(lvl_4[],MATCH(L2674,lvl_4[ID],0),MATCH(TEXT(K2674,"##0"),lvl_4[#Headers],0)),"Нет")</f>
        <v>Структуры</v>
      </c>
      <c r="G2674" s="11" t="str">
        <f>IFERROR(INDEX(lvl_5[],MATCH(M2674,lvl_5[ID],0),MATCH(_xlfn.CONCAT(TEXT(K2674,"##0"),"_",TEXT(L2674,"##0")),lvl_5[#Headers],0)),"Нет")</f>
        <v>НС</v>
      </c>
      <c r="H2674" s="11" t="str">
        <f>IFERROR(INDEX(lvl_6[],MATCH(N2674,lvl_6[ID],0),MATCH(_xlfn.CONCAT(K2674,"_",L2674,"_",M2674),lvl_6[#Headers],0)),"Нет")</f>
        <v>НС. Элемент в сезоне</v>
      </c>
      <c r="I2674" s="12">
        <v>1</v>
      </c>
      <c r="J2674" s="12">
        <v>2</v>
      </c>
      <c r="K2674" s="12">
        <v>2</v>
      </c>
      <c r="L2674" s="12">
        <v>1</v>
      </c>
      <c r="M2674" s="12">
        <v>1</v>
      </c>
      <c r="N2674" s="12">
        <v>3</v>
      </c>
      <c r="O2674" s="12">
        <f>COUNTIF($P$2:P2674,P2674)</f>
        <v>77</v>
      </c>
      <c r="P2674" s="12" t="str">
        <f t="shared" si="124"/>
        <v>122010103</v>
      </c>
      <c r="Q2674" s="12" t="str">
        <f t="shared" si="125"/>
        <v>1220101030077</v>
      </c>
      <c r="R2674" s="20" t="s">
        <v>1456</v>
      </c>
      <c r="S2674" s="20" t="s">
        <v>1964</v>
      </c>
      <c r="AD2674" s="12" t="s">
        <v>863</v>
      </c>
      <c r="AY2674" s="12" t="s">
        <v>910</v>
      </c>
      <c r="BG2674" s="21">
        <v>0</v>
      </c>
      <c r="BJ2674" s="12">
        <v>1</v>
      </c>
    </row>
    <row r="2675" spans="1:62" ht="30" x14ac:dyDescent="0.25">
      <c r="A2675" s="12">
        <v>1</v>
      </c>
      <c r="B2675" s="11" t="str">
        <f t="shared" si="126"/>
        <v>Общий расчет. Ци Мень. Анализ Дворца. Структуры. НС. НС. Элемент в сезоне</v>
      </c>
      <c r="C2675" s="11" t="str">
        <f>IFERROR(VLOOKUP(I2675,lvl_1[],2,FALSE),"Нет")</f>
        <v>Общий расчет</v>
      </c>
      <c r="D2675" s="11" t="str">
        <f>IFERROR(VLOOKUP(Rule!J2675,lvl_2[],2,FALSE),"Нет")</f>
        <v>Ци Мень</v>
      </c>
      <c r="E2675" s="11" t="str">
        <f>IFERROR(VLOOKUP(Rule!K2675,lvl_3[],2,FALSE),"Нет")</f>
        <v>Анализ Дворца</v>
      </c>
      <c r="F2675" s="11" t="str">
        <f>IFERROR(INDEX(lvl_4[],MATCH(L2675,lvl_4[ID],0),MATCH(TEXT(K2675,"##0"),lvl_4[#Headers],0)),"Нет")</f>
        <v>Структуры</v>
      </c>
      <c r="G2675" s="11" t="str">
        <f>IFERROR(INDEX(lvl_5[],MATCH(M2675,lvl_5[ID],0),MATCH(_xlfn.CONCAT(TEXT(K2675,"##0"),"_",TEXT(L2675,"##0")),lvl_5[#Headers],0)),"Нет")</f>
        <v>НС</v>
      </c>
      <c r="H2675" s="11" t="str">
        <f>IFERROR(INDEX(lvl_6[],MATCH(N2675,lvl_6[ID],0),MATCH(_xlfn.CONCAT(K2675,"_",L2675,"_",M2675),lvl_6[#Headers],0)),"Нет")</f>
        <v>НС. Элемент в сезоне</v>
      </c>
      <c r="I2675" s="12">
        <v>1</v>
      </c>
      <c r="J2675" s="12">
        <v>2</v>
      </c>
      <c r="K2675" s="12">
        <v>2</v>
      </c>
      <c r="L2675" s="12">
        <v>1</v>
      </c>
      <c r="M2675" s="12">
        <v>1</v>
      </c>
      <c r="N2675" s="12">
        <v>3</v>
      </c>
      <c r="O2675" s="12">
        <f>COUNTIF($P$2:P2675,P2675)</f>
        <v>78</v>
      </c>
      <c r="P2675" s="12" t="str">
        <f t="shared" si="124"/>
        <v>122010103</v>
      </c>
      <c r="Q2675" s="12" t="str">
        <f t="shared" si="125"/>
        <v>1220101030078</v>
      </c>
      <c r="R2675" s="20" t="s">
        <v>1456</v>
      </c>
      <c r="S2675" s="20" t="s">
        <v>1963</v>
      </c>
      <c r="AD2675" s="12" t="s">
        <v>864</v>
      </c>
      <c r="AY2675" s="12" t="s">
        <v>910</v>
      </c>
      <c r="BG2675" s="21">
        <v>0.5</v>
      </c>
      <c r="BJ2675" s="12">
        <v>1</v>
      </c>
    </row>
    <row r="2676" spans="1:62" ht="30" x14ac:dyDescent="0.25">
      <c r="A2676" s="12">
        <v>1</v>
      </c>
      <c r="B2676" s="11" t="str">
        <f t="shared" si="126"/>
        <v>Общий расчет. Ци Мень. Анализ Дворца. Структуры. НС. НС. Элемент в сезоне</v>
      </c>
      <c r="C2676" s="11" t="str">
        <f>IFERROR(VLOOKUP(I2676,lvl_1[],2,FALSE),"Нет")</f>
        <v>Общий расчет</v>
      </c>
      <c r="D2676" s="11" t="str">
        <f>IFERROR(VLOOKUP(Rule!J2676,lvl_2[],2,FALSE),"Нет")</f>
        <v>Ци Мень</v>
      </c>
      <c r="E2676" s="11" t="str">
        <f>IFERROR(VLOOKUP(Rule!K2676,lvl_3[],2,FALSE),"Нет")</f>
        <v>Анализ Дворца</v>
      </c>
      <c r="F2676" s="11" t="str">
        <f>IFERROR(INDEX(lvl_4[],MATCH(L2676,lvl_4[ID],0),MATCH(TEXT(K2676,"##0"),lvl_4[#Headers],0)),"Нет")</f>
        <v>Структуры</v>
      </c>
      <c r="G2676" s="11" t="str">
        <f>IFERROR(INDEX(lvl_5[],MATCH(M2676,lvl_5[ID],0),MATCH(_xlfn.CONCAT(TEXT(K2676,"##0"),"_",TEXT(L2676,"##0")),lvl_5[#Headers],0)),"Нет")</f>
        <v>НС</v>
      </c>
      <c r="H2676" s="11" t="str">
        <f>IFERROR(INDEX(lvl_6[],MATCH(N2676,lvl_6[ID],0),MATCH(_xlfn.CONCAT(K2676,"_",L2676,"_",M2676),lvl_6[#Headers],0)),"Нет")</f>
        <v>НС. Элемент в сезоне</v>
      </c>
      <c r="I2676" s="12">
        <v>1</v>
      </c>
      <c r="J2676" s="12">
        <v>2</v>
      </c>
      <c r="K2676" s="12">
        <v>2</v>
      </c>
      <c r="L2676" s="12">
        <v>1</v>
      </c>
      <c r="M2676" s="12">
        <v>1</v>
      </c>
      <c r="N2676" s="12">
        <v>3</v>
      </c>
      <c r="O2676" s="12">
        <f>COUNTIF($P$2:P2676,P2676)</f>
        <v>79</v>
      </c>
      <c r="P2676" s="12" t="str">
        <f t="shared" si="124"/>
        <v>122010103</v>
      </c>
      <c r="Q2676" s="12" t="str">
        <f t="shared" si="125"/>
        <v>1220101030079</v>
      </c>
      <c r="R2676" s="20" t="s">
        <v>1456</v>
      </c>
      <c r="S2676" s="20" t="s">
        <v>1965</v>
      </c>
      <c r="AD2676" s="12" t="s">
        <v>865</v>
      </c>
      <c r="AY2676" s="12" t="s">
        <v>910</v>
      </c>
      <c r="BG2676" s="21">
        <v>1</v>
      </c>
      <c r="BJ2676" s="12">
        <v>1</v>
      </c>
    </row>
    <row r="2677" spans="1:62" ht="30" x14ac:dyDescent="0.25">
      <c r="A2677" s="12">
        <v>1</v>
      </c>
      <c r="B2677" s="11" t="str">
        <f t="shared" si="126"/>
        <v>Общий расчет. Ци Мень. Анализ Дворца. Структуры. НС. НС. Элемент в сезоне</v>
      </c>
      <c r="C2677" s="11" t="str">
        <f>IFERROR(VLOOKUP(I2677,lvl_1[],2,FALSE),"Нет")</f>
        <v>Общий расчет</v>
      </c>
      <c r="D2677" s="11" t="str">
        <f>IFERROR(VLOOKUP(Rule!J2677,lvl_2[],2,FALSE),"Нет")</f>
        <v>Ци Мень</v>
      </c>
      <c r="E2677" s="11" t="str">
        <f>IFERROR(VLOOKUP(Rule!K2677,lvl_3[],2,FALSE),"Нет")</f>
        <v>Анализ Дворца</v>
      </c>
      <c r="F2677" s="11" t="str">
        <f>IFERROR(INDEX(lvl_4[],MATCH(L2677,lvl_4[ID],0),MATCH(TEXT(K2677,"##0"),lvl_4[#Headers],0)),"Нет")</f>
        <v>Структуры</v>
      </c>
      <c r="G2677" s="11" t="str">
        <f>IFERROR(INDEX(lvl_5[],MATCH(M2677,lvl_5[ID],0),MATCH(_xlfn.CONCAT(TEXT(K2677,"##0"),"_",TEXT(L2677,"##0")),lvl_5[#Headers],0)),"Нет")</f>
        <v>НС</v>
      </c>
      <c r="H2677" s="11" t="str">
        <f>IFERROR(INDEX(lvl_6[],MATCH(N2677,lvl_6[ID],0),MATCH(_xlfn.CONCAT(K2677,"_",L2677,"_",M2677),lvl_6[#Headers],0)),"Нет")</f>
        <v>НС. Элемент в сезоне</v>
      </c>
      <c r="I2677" s="12">
        <v>1</v>
      </c>
      <c r="J2677" s="12">
        <v>2</v>
      </c>
      <c r="K2677" s="12">
        <v>2</v>
      </c>
      <c r="L2677" s="12">
        <v>1</v>
      </c>
      <c r="M2677" s="12">
        <v>1</v>
      </c>
      <c r="N2677" s="12">
        <v>3</v>
      </c>
      <c r="O2677" s="12">
        <f>COUNTIF($P$2:P2677,P2677)</f>
        <v>80</v>
      </c>
      <c r="P2677" s="12" t="str">
        <f t="shared" si="124"/>
        <v>122010103</v>
      </c>
      <c r="Q2677" s="12" t="str">
        <f t="shared" si="125"/>
        <v>1220101030080</v>
      </c>
      <c r="R2677" s="20" t="s">
        <v>1456</v>
      </c>
      <c r="S2677" s="20" t="s">
        <v>1965</v>
      </c>
      <c r="AD2677" s="12" t="s">
        <v>866</v>
      </c>
      <c r="AY2677" s="12" t="s">
        <v>910</v>
      </c>
      <c r="BG2677" s="21">
        <v>1</v>
      </c>
      <c r="BJ2677" s="12">
        <v>1</v>
      </c>
    </row>
    <row r="2678" spans="1:62" ht="30" x14ac:dyDescent="0.25">
      <c r="A2678" s="12">
        <v>1</v>
      </c>
      <c r="B2678" s="11" t="str">
        <f t="shared" si="126"/>
        <v>Общий расчет. Ци Мень. Анализ Дворца. Структуры. НС. НС. Элемент в сезоне</v>
      </c>
      <c r="C2678" s="11" t="str">
        <f>IFERROR(VLOOKUP(I2678,lvl_1[],2,FALSE),"Нет")</f>
        <v>Общий расчет</v>
      </c>
      <c r="D2678" s="11" t="str">
        <f>IFERROR(VLOOKUP(Rule!J2678,lvl_2[],2,FALSE),"Нет")</f>
        <v>Ци Мень</v>
      </c>
      <c r="E2678" s="11" t="str">
        <f>IFERROR(VLOOKUP(Rule!K2678,lvl_3[],2,FALSE),"Нет")</f>
        <v>Анализ Дворца</v>
      </c>
      <c r="F2678" s="11" t="str">
        <f>IFERROR(INDEX(lvl_4[],MATCH(L2678,lvl_4[ID],0),MATCH(TEXT(K2678,"##0"),lvl_4[#Headers],0)),"Нет")</f>
        <v>Структуры</v>
      </c>
      <c r="G2678" s="11" t="str">
        <f>IFERROR(INDEX(lvl_5[],MATCH(M2678,lvl_5[ID],0),MATCH(_xlfn.CONCAT(TEXT(K2678,"##0"),"_",TEXT(L2678,"##0")),lvl_5[#Headers],0)),"Нет")</f>
        <v>НС</v>
      </c>
      <c r="H2678" s="11" t="str">
        <f>IFERROR(INDEX(lvl_6[],MATCH(N2678,lvl_6[ID],0),MATCH(_xlfn.CONCAT(K2678,"_",L2678,"_",M2678),lvl_6[#Headers],0)),"Нет")</f>
        <v>НС. Элемент в сезоне</v>
      </c>
      <c r="I2678" s="12">
        <v>1</v>
      </c>
      <c r="J2678" s="12">
        <v>2</v>
      </c>
      <c r="K2678" s="12">
        <v>2</v>
      </c>
      <c r="L2678" s="12">
        <v>1</v>
      </c>
      <c r="M2678" s="12">
        <v>1</v>
      </c>
      <c r="N2678" s="12">
        <v>3</v>
      </c>
      <c r="O2678" s="12">
        <f>COUNTIF($P$2:P2678,P2678)</f>
        <v>81</v>
      </c>
      <c r="P2678" s="12" t="str">
        <f t="shared" ref="P2678:P2741" si="127">_xlfn.CONCAT(I2678,
J2678,
K2678,
IF(LEN(L2678)=1,_xlfn.CONCAT(0,L2678),L2678),
IF(LEN(M2678)=1,_xlfn.CONCAT(0,M2678),M2678),
IF(LEN(N2678)=1,_xlfn.CONCAT(0,N2678),N2678))</f>
        <v>122010103</v>
      </c>
      <c r="Q2678" s="12" t="str">
        <f t="shared" ref="Q2678:Q2741" si="128">_xlfn.CONCAT(I2678,
J2678,
K2678,
IF(LEN(L2678)=1,_xlfn.CONCAT(0,L2678),L2678),
IF(LEN(M2678)=1,_xlfn.CONCAT(0,M2678),M2678),
IF(LEN(N2678)=1,_xlfn.CONCAT(0,N2678),N2678),
IF(LEN(O2678)=1,_xlfn.CONCAT("000",O2678),IF(LEN(O2678)=2,_xlfn.CONCAT("00",O2678),IF(LEN(O2678)=3,_xlfn.CONCAT(0,O2678),O2678))))</f>
        <v>1220101030081</v>
      </c>
      <c r="R2678" s="20" t="s">
        <v>1456</v>
      </c>
      <c r="S2678" s="20" t="s">
        <v>1963</v>
      </c>
      <c r="AD2678" s="12" t="s">
        <v>867</v>
      </c>
      <c r="AY2678" s="12" t="s">
        <v>910</v>
      </c>
      <c r="BG2678" s="21">
        <v>0.5</v>
      </c>
      <c r="BJ2678" s="12">
        <v>1</v>
      </c>
    </row>
    <row r="2679" spans="1:62" ht="30" x14ac:dyDescent="0.25">
      <c r="A2679" s="12">
        <v>1</v>
      </c>
      <c r="B2679" s="11" t="str">
        <f t="shared" ref="B2679:B2742" si="129">_xlfn.CONCAT(C2679,". ", D2679,". ", E2679,". ", F2679,". ", G2679,". ", H2679)</f>
        <v>Общий расчет. Ци Мень. Анализ Дворца. Структуры. НС. НС. Элемент в сезоне</v>
      </c>
      <c r="C2679" s="11" t="str">
        <f>IFERROR(VLOOKUP(I2679,lvl_1[],2,FALSE),"Нет")</f>
        <v>Общий расчет</v>
      </c>
      <c r="D2679" s="11" t="str">
        <f>IFERROR(VLOOKUP(Rule!J2679,lvl_2[],2,FALSE),"Нет")</f>
        <v>Ци Мень</v>
      </c>
      <c r="E2679" s="11" t="str">
        <f>IFERROR(VLOOKUP(Rule!K2679,lvl_3[],2,FALSE),"Нет")</f>
        <v>Анализ Дворца</v>
      </c>
      <c r="F2679" s="11" t="str">
        <f>IFERROR(INDEX(lvl_4[],MATCH(L2679,lvl_4[ID],0),MATCH(TEXT(K2679,"##0"),lvl_4[#Headers],0)),"Нет")</f>
        <v>Структуры</v>
      </c>
      <c r="G2679" s="11" t="str">
        <f>IFERROR(INDEX(lvl_5[],MATCH(M2679,lvl_5[ID],0),MATCH(_xlfn.CONCAT(TEXT(K2679,"##0"),"_",TEXT(L2679,"##0")),lvl_5[#Headers],0)),"Нет")</f>
        <v>НС</v>
      </c>
      <c r="H2679" s="11" t="str">
        <f>IFERROR(INDEX(lvl_6[],MATCH(N2679,lvl_6[ID],0),MATCH(_xlfn.CONCAT(K2679,"_",L2679,"_",M2679),lvl_6[#Headers],0)),"Нет")</f>
        <v>НС. Элемент в сезоне</v>
      </c>
      <c r="I2679" s="12">
        <v>1</v>
      </c>
      <c r="J2679" s="12">
        <v>2</v>
      </c>
      <c r="K2679" s="12">
        <v>2</v>
      </c>
      <c r="L2679" s="12">
        <v>1</v>
      </c>
      <c r="M2679" s="12">
        <v>1</v>
      </c>
      <c r="N2679" s="12">
        <v>3</v>
      </c>
      <c r="O2679" s="12">
        <f>COUNTIF($P$2:P2679,P2679)</f>
        <v>82</v>
      </c>
      <c r="P2679" s="12" t="str">
        <f t="shared" si="127"/>
        <v>122010103</v>
      </c>
      <c r="Q2679" s="12" t="str">
        <f t="shared" si="128"/>
        <v>1220101030082</v>
      </c>
      <c r="R2679" s="20" t="s">
        <v>1456</v>
      </c>
      <c r="S2679" s="20" t="s">
        <v>1966</v>
      </c>
      <c r="AD2679" s="12" t="s">
        <v>868</v>
      </c>
      <c r="AY2679" s="12" t="s">
        <v>910</v>
      </c>
      <c r="BG2679" s="21">
        <v>1</v>
      </c>
      <c r="BJ2679" s="12">
        <v>1</v>
      </c>
    </row>
    <row r="2680" spans="1:62" ht="30" x14ac:dyDescent="0.25">
      <c r="A2680" s="12">
        <v>1</v>
      </c>
      <c r="B2680" s="11" t="str">
        <f t="shared" si="129"/>
        <v>Общий расчет. Ци Мень. Анализ Дворца. Структуры. НС. НС. Элемент в сезоне</v>
      </c>
      <c r="C2680" s="11" t="str">
        <f>IFERROR(VLOOKUP(I2680,lvl_1[],2,FALSE),"Нет")</f>
        <v>Общий расчет</v>
      </c>
      <c r="D2680" s="11" t="str">
        <f>IFERROR(VLOOKUP(Rule!J2680,lvl_2[],2,FALSE),"Нет")</f>
        <v>Ци Мень</v>
      </c>
      <c r="E2680" s="11" t="str">
        <f>IFERROR(VLOOKUP(Rule!K2680,lvl_3[],2,FALSE),"Нет")</f>
        <v>Анализ Дворца</v>
      </c>
      <c r="F2680" s="11" t="str">
        <f>IFERROR(INDEX(lvl_4[],MATCH(L2680,lvl_4[ID],0),MATCH(TEXT(K2680,"##0"),lvl_4[#Headers],0)),"Нет")</f>
        <v>Структуры</v>
      </c>
      <c r="G2680" s="11" t="str">
        <f>IFERROR(INDEX(lvl_5[],MATCH(M2680,lvl_5[ID],0),MATCH(_xlfn.CONCAT(TEXT(K2680,"##0"),"_",TEXT(L2680,"##0")),lvl_5[#Headers],0)),"Нет")</f>
        <v>НС</v>
      </c>
      <c r="H2680" s="11" t="str">
        <f>IFERROR(INDEX(lvl_6[],MATCH(N2680,lvl_6[ID],0),MATCH(_xlfn.CONCAT(K2680,"_",L2680,"_",M2680),lvl_6[#Headers],0)),"Нет")</f>
        <v>НС. Элемент в сезоне</v>
      </c>
      <c r="I2680" s="12">
        <v>1</v>
      </c>
      <c r="J2680" s="12">
        <v>2</v>
      </c>
      <c r="K2680" s="12">
        <v>2</v>
      </c>
      <c r="L2680" s="12">
        <v>1</v>
      </c>
      <c r="M2680" s="12">
        <v>1</v>
      </c>
      <c r="N2680" s="12">
        <v>3</v>
      </c>
      <c r="O2680" s="12">
        <f>COUNTIF($P$2:P2680,P2680)</f>
        <v>83</v>
      </c>
      <c r="P2680" s="12" t="str">
        <f t="shared" si="127"/>
        <v>122010103</v>
      </c>
      <c r="Q2680" s="12" t="str">
        <f t="shared" si="128"/>
        <v>1220101030083</v>
      </c>
      <c r="R2680" s="20" t="s">
        <v>1456</v>
      </c>
      <c r="S2680" s="20" t="s">
        <v>1966</v>
      </c>
      <c r="AD2680" s="12" t="s">
        <v>869</v>
      </c>
      <c r="AY2680" s="12" t="s">
        <v>910</v>
      </c>
      <c r="BG2680" s="21">
        <v>1</v>
      </c>
      <c r="BJ2680" s="12">
        <v>1</v>
      </c>
    </row>
    <row r="2681" spans="1:62" ht="30" x14ac:dyDescent="0.25">
      <c r="A2681" s="12">
        <v>1</v>
      </c>
      <c r="B2681" s="11" t="str">
        <f t="shared" si="129"/>
        <v>Общий расчет. Ци Мень. Анализ Дворца. Структуры. НС. НС. Элемент в сезоне</v>
      </c>
      <c r="C2681" s="11" t="str">
        <f>IFERROR(VLOOKUP(I2681,lvl_1[],2,FALSE),"Нет")</f>
        <v>Общий расчет</v>
      </c>
      <c r="D2681" s="11" t="str">
        <f>IFERROR(VLOOKUP(Rule!J2681,lvl_2[],2,FALSE),"Нет")</f>
        <v>Ци Мень</v>
      </c>
      <c r="E2681" s="11" t="str">
        <f>IFERROR(VLOOKUP(Rule!K2681,lvl_3[],2,FALSE),"Нет")</f>
        <v>Анализ Дворца</v>
      </c>
      <c r="F2681" s="11" t="str">
        <f>IFERROR(INDEX(lvl_4[],MATCH(L2681,lvl_4[ID],0),MATCH(TEXT(K2681,"##0"),lvl_4[#Headers],0)),"Нет")</f>
        <v>Структуры</v>
      </c>
      <c r="G2681" s="11" t="str">
        <f>IFERROR(INDEX(lvl_5[],MATCH(M2681,lvl_5[ID],0),MATCH(_xlfn.CONCAT(TEXT(K2681,"##0"),"_",TEXT(L2681,"##0")),lvl_5[#Headers],0)),"Нет")</f>
        <v>НС</v>
      </c>
      <c r="H2681" s="11" t="str">
        <f>IFERROR(INDEX(lvl_6[],MATCH(N2681,lvl_6[ID],0),MATCH(_xlfn.CONCAT(K2681,"_",L2681,"_",M2681),lvl_6[#Headers],0)),"Нет")</f>
        <v>НС. Элемент в сезоне</v>
      </c>
      <c r="I2681" s="12">
        <v>1</v>
      </c>
      <c r="J2681" s="12">
        <v>2</v>
      </c>
      <c r="K2681" s="12">
        <v>2</v>
      </c>
      <c r="L2681" s="12">
        <v>1</v>
      </c>
      <c r="M2681" s="12">
        <v>1</v>
      </c>
      <c r="N2681" s="12">
        <v>3</v>
      </c>
      <c r="O2681" s="12">
        <f>COUNTIF($P$2:P2681,P2681)</f>
        <v>84</v>
      </c>
      <c r="P2681" s="12" t="str">
        <f t="shared" si="127"/>
        <v>122010103</v>
      </c>
      <c r="Q2681" s="12" t="str">
        <f t="shared" si="128"/>
        <v>1220101030084</v>
      </c>
      <c r="R2681" s="20" t="s">
        <v>1456</v>
      </c>
      <c r="S2681" s="20" t="s">
        <v>1963</v>
      </c>
      <c r="AD2681" s="12" t="s">
        <v>870</v>
      </c>
      <c r="AY2681" s="12" t="s">
        <v>910</v>
      </c>
      <c r="BG2681" s="21">
        <v>0.5</v>
      </c>
      <c r="BJ2681" s="12">
        <v>1</v>
      </c>
    </row>
    <row r="2682" spans="1:62" ht="30" x14ac:dyDescent="0.25">
      <c r="A2682" s="12">
        <v>1</v>
      </c>
      <c r="B2682" s="11" t="str">
        <f t="shared" si="129"/>
        <v>Общий расчет. Ци Мень. Анализ Дворца. Структуры. НС. НС. Элемент в сезоне</v>
      </c>
      <c r="C2682" s="11" t="str">
        <f>IFERROR(VLOOKUP(I2682,lvl_1[],2,FALSE),"Нет")</f>
        <v>Общий расчет</v>
      </c>
      <c r="D2682" s="11" t="str">
        <f>IFERROR(VLOOKUP(Rule!J2682,lvl_2[],2,FALSE),"Нет")</f>
        <v>Ци Мень</v>
      </c>
      <c r="E2682" s="11" t="str">
        <f>IFERROR(VLOOKUP(Rule!K2682,lvl_3[],2,FALSE),"Нет")</f>
        <v>Анализ Дворца</v>
      </c>
      <c r="F2682" s="11" t="str">
        <f>IFERROR(INDEX(lvl_4[],MATCH(L2682,lvl_4[ID],0),MATCH(TEXT(K2682,"##0"),lvl_4[#Headers],0)),"Нет")</f>
        <v>Структуры</v>
      </c>
      <c r="G2682" s="11" t="str">
        <f>IFERROR(INDEX(lvl_5[],MATCH(M2682,lvl_5[ID],0),MATCH(_xlfn.CONCAT(TEXT(K2682,"##0"),"_",TEXT(L2682,"##0")),lvl_5[#Headers],0)),"Нет")</f>
        <v>НС</v>
      </c>
      <c r="H2682" s="11" t="str">
        <f>IFERROR(INDEX(lvl_6[],MATCH(N2682,lvl_6[ID],0),MATCH(_xlfn.CONCAT(K2682,"_",L2682,"_",M2682),lvl_6[#Headers],0)),"Нет")</f>
        <v>НС. Элемент в сезоне</v>
      </c>
      <c r="I2682" s="12">
        <v>1</v>
      </c>
      <c r="J2682" s="12">
        <v>2</v>
      </c>
      <c r="K2682" s="12">
        <v>2</v>
      </c>
      <c r="L2682" s="12">
        <v>1</v>
      </c>
      <c r="M2682" s="12">
        <v>1</v>
      </c>
      <c r="N2682" s="12">
        <v>3</v>
      </c>
      <c r="O2682" s="12">
        <f>COUNTIF($P$2:P2682,P2682)</f>
        <v>85</v>
      </c>
      <c r="P2682" s="12" t="str">
        <f t="shared" si="127"/>
        <v>122010103</v>
      </c>
      <c r="Q2682" s="12" t="str">
        <f t="shared" si="128"/>
        <v>1220101030085</v>
      </c>
      <c r="R2682" s="20" t="s">
        <v>1456</v>
      </c>
      <c r="S2682" s="20" t="s">
        <v>1967</v>
      </c>
      <c r="AD2682" s="12" t="s">
        <v>859</v>
      </c>
      <c r="AY2682" s="12" t="s">
        <v>912</v>
      </c>
      <c r="BG2682" s="21">
        <v>0.9</v>
      </c>
      <c r="BJ2682" s="12">
        <v>1</v>
      </c>
    </row>
    <row r="2683" spans="1:62" ht="30" x14ac:dyDescent="0.25">
      <c r="A2683" s="12">
        <v>1</v>
      </c>
      <c r="B2683" s="11" t="str">
        <f t="shared" si="129"/>
        <v>Общий расчет. Ци Мень. Анализ Дворца. Структуры. НС. НС. Элемент в сезоне</v>
      </c>
      <c r="C2683" s="11" t="str">
        <f>IFERROR(VLOOKUP(I2683,lvl_1[],2,FALSE),"Нет")</f>
        <v>Общий расчет</v>
      </c>
      <c r="D2683" s="11" t="str">
        <f>IFERROR(VLOOKUP(Rule!J2683,lvl_2[],2,FALSE),"Нет")</f>
        <v>Ци Мень</v>
      </c>
      <c r="E2683" s="11" t="str">
        <f>IFERROR(VLOOKUP(Rule!K2683,lvl_3[],2,FALSE),"Нет")</f>
        <v>Анализ Дворца</v>
      </c>
      <c r="F2683" s="11" t="str">
        <f>IFERROR(INDEX(lvl_4[],MATCH(L2683,lvl_4[ID],0),MATCH(TEXT(K2683,"##0"),lvl_4[#Headers],0)),"Нет")</f>
        <v>Структуры</v>
      </c>
      <c r="G2683" s="11" t="str">
        <f>IFERROR(INDEX(lvl_5[],MATCH(M2683,lvl_5[ID],0),MATCH(_xlfn.CONCAT(TEXT(K2683,"##0"),"_",TEXT(L2683,"##0")),lvl_5[#Headers],0)),"Нет")</f>
        <v>НС</v>
      </c>
      <c r="H2683" s="11" t="str">
        <f>IFERROR(INDEX(lvl_6[],MATCH(N2683,lvl_6[ID],0),MATCH(_xlfn.CONCAT(K2683,"_",L2683,"_",M2683),lvl_6[#Headers],0)),"Нет")</f>
        <v>НС. Элемент в сезоне</v>
      </c>
      <c r="I2683" s="12">
        <v>1</v>
      </c>
      <c r="J2683" s="12">
        <v>2</v>
      </c>
      <c r="K2683" s="12">
        <v>2</v>
      </c>
      <c r="L2683" s="12">
        <v>1</v>
      </c>
      <c r="M2683" s="12">
        <v>1</v>
      </c>
      <c r="N2683" s="12">
        <v>3</v>
      </c>
      <c r="O2683" s="12">
        <f>COUNTIF($P$2:P2683,P2683)</f>
        <v>86</v>
      </c>
      <c r="P2683" s="12" t="str">
        <f t="shared" si="127"/>
        <v>122010103</v>
      </c>
      <c r="Q2683" s="12" t="str">
        <f t="shared" si="128"/>
        <v>1220101030086</v>
      </c>
      <c r="R2683" s="20" t="s">
        <v>1456</v>
      </c>
      <c r="S2683" s="20" t="s">
        <v>1967</v>
      </c>
      <c r="AD2683" s="12" t="s">
        <v>860</v>
      </c>
      <c r="AY2683" s="12" t="s">
        <v>912</v>
      </c>
      <c r="BG2683" s="21">
        <v>0.9</v>
      </c>
      <c r="BJ2683" s="12">
        <v>1</v>
      </c>
    </row>
    <row r="2684" spans="1:62" ht="30" x14ac:dyDescent="0.25">
      <c r="A2684" s="12">
        <v>1</v>
      </c>
      <c r="B2684" s="11" t="str">
        <f t="shared" si="129"/>
        <v>Общий расчет. Ци Мень. Анализ Дворца. Структуры. НС. НС. Элемент в сезоне</v>
      </c>
      <c r="C2684" s="11" t="str">
        <f>IFERROR(VLOOKUP(I2684,lvl_1[],2,FALSE),"Нет")</f>
        <v>Общий расчет</v>
      </c>
      <c r="D2684" s="11" t="str">
        <f>IFERROR(VLOOKUP(Rule!J2684,lvl_2[],2,FALSE),"Нет")</f>
        <v>Ци Мень</v>
      </c>
      <c r="E2684" s="11" t="str">
        <f>IFERROR(VLOOKUP(Rule!K2684,lvl_3[],2,FALSE),"Нет")</f>
        <v>Анализ Дворца</v>
      </c>
      <c r="F2684" s="11" t="str">
        <f>IFERROR(INDEX(lvl_4[],MATCH(L2684,lvl_4[ID],0),MATCH(TEXT(K2684,"##0"),lvl_4[#Headers],0)),"Нет")</f>
        <v>Структуры</v>
      </c>
      <c r="G2684" s="11" t="str">
        <f>IFERROR(INDEX(lvl_5[],MATCH(M2684,lvl_5[ID],0),MATCH(_xlfn.CONCAT(TEXT(K2684,"##0"),"_",TEXT(L2684,"##0")),lvl_5[#Headers],0)),"Нет")</f>
        <v>НС</v>
      </c>
      <c r="H2684" s="11" t="str">
        <f>IFERROR(INDEX(lvl_6[],MATCH(N2684,lvl_6[ID],0),MATCH(_xlfn.CONCAT(K2684,"_",L2684,"_",M2684),lvl_6[#Headers],0)),"Нет")</f>
        <v>НС. Элемент в сезоне</v>
      </c>
      <c r="I2684" s="12">
        <v>1</v>
      </c>
      <c r="J2684" s="12">
        <v>2</v>
      </c>
      <c r="K2684" s="12">
        <v>2</v>
      </c>
      <c r="L2684" s="12">
        <v>1</v>
      </c>
      <c r="M2684" s="12">
        <v>1</v>
      </c>
      <c r="N2684" s="12">
        <v>3</v>
      </c>
      <c r="O2684" s="12">
        <f>COUNTIF($P$2:P2684,P2684)</f>
        <v>87</v>
      </c>
      <c r="P2684" s="12" t="str">
        <f t="shared" si="127"/>
        <v>122010103</v>
      </c>
      <c r="Q2684" s="12" t="str">
        <f t="shared" si="128"/>
        <v>1220101030087</v>
      </c>
      <c r="R2684" s="20" t="s">
        <v>1456</v>
      </c>
      <c r="S2684" s="20" t="s">
        <v>1968</v>
      </c>
      <c r="AD2684" s="12" t="s">
        <v>861</v>
      </c>
      <c r="AY2684" s="12" t="s">
        <v>912</v>
      </c>
      <c r="BG2684" s="21">
        <v>0.5</v>
      </c>
      <c r="BJ2684" s="12">
        <v>1</v>
      </c>
    </row>
    <row r="2685" spans="1:62" ht="30" x14ac:dyDescent="0.25">
      <c r="A2685" s="12">
        <v>1</v>
      </c>
      <c r="B2685" s="11" t="str">
        <f t="shared" si="129"/>
        <v>Общий расчет. Ци Мень. Анализ Дворца. Структуры. НС. НС. Элемент в сезоне</v>
      </c>
      <c r="C2685" s="11" t="str">
        <f>IFERROR(VLOOKUP(I2685,lvl_1[],2,FALSE),"Нет")</f>
        <v>Общий расчет</v>
      </c>
      <c r="D2685" s="11" t="str">
        <f>IFERROR(VLOOKUP(Rule!J2685,lvl_2[],2,FALSE),"Нет")</f>
        <v>Ци Мень</v>
      </c>
      <c r="E2685" s="11" t="str">
        <f>IFERROR(VLOOKUP(Rule!K2685,lvl_3[],2,FALSE),"Нет")</f>
        <v>Анализ Дворца</v>
      </c>
      <c r="F2685" s="11" t="str">
        <f>IFERROR(INDEX(lvl_4[],MATCH(L2685,lvl_4[ID],0),MATCH(TEXT(K2685,"##0"),lvl_4[#Headers],0)),"Нет")</f>
        <v>Структуры</v>
      </c>
      <c r="G2685" s="11" t="str">
        <f>IFERROR(INDEX(lvl_5[],MATCH(M2685,lvl_5[ID],0),MATCH(_xlfn.CONCAT(TEXT(K2685,"##0"),"_",TEXT(L2685,"##0")),lvl_5[#Headers],0)),"Нет")</f>
        <v>НС</v>
      </c>
      <c r="H2685" s="11" t="str">
        <f>IFERROR(INDEX(lvl_6[],MATCH(N2685,lvl_6[ID],0),MATCH(_xlfn.CONCAT(K2685,"_",L2685,"_",M2685),lvl_6[#Headers],0)),"Нет")</f>
        <v>НС. Элемент в сезоне</v>
      </c>
      <c r="I2685" s="12">
        <v>1</v>
      </c>
      <c r="J2685" s="12">
        <v>2</v>
      </c>
      <c r="K2685" s="12">
        <v>2</v>
      </c>
      <c r="L2685" s="12">
        <v>1</v>
      </c>
      <c r="M2685" s="12">
        <v>1</v>
      </c>
      <c r="N2685" s="12">
        <v>3</v>
      </c>
      <c r="O2685" s="12">
        <f>COUNTIF($P$2:P2685,P2685)</f>
        <v>88</v>
      </c>
      <c r="P2685" s="12" t="str">
        <f t="shared" si="127"/>
        <v>122010103</v>
      </c>
      <c r="Q2685" s="12" t="str">
        <f t="shared" si="128"/>
        <v>1220101030088</v>
      </c>
      <c r="R2685" s="20" t="s">
        <v>1456</v>
      </c>
      <c r="S2685" s="20" t="s">
        <v>1969</v>
      </c>
      <c r="AD2685" s="12" t="s">
        <v>862</v>
      </c>
      <c r="AY2685" s="12" t="s">
        <v>912</v>
      </c>
      <c r="BG2685" s="21">
        <v>0</v>
      </c>
      <c r="BJ2685" s="12">
        <v>1</v>
      </c>
    </row>
    <row r="2686" spans="1:62" ht="30" x14ac:dyDescent="0.25">
      <c r="A2686" s="12">
        <v>1</v>
      </c>
      <c r="B2686" s="11" t="str">
        <f t="shared" si="129"/>
        <v>Общий расчет. Ци Мень. Анализ Дворца. Структуры. НС. НС. Элемент в сезоне</v>
      </c>
      <c r="C2686" s="11" t="str">
        <f>IFERROR(VLOOKUP(I2686,lvl_1[],2,FALSE),"Нет")</f>
        <v>Общий расчет</v>
      </c>
      <c r="D2686" s="11" t="str">
        <f>IFERROR(VLOOKUP(Rule!J2686,lvl_2[],2,FALSE),"Нет")</f>
        <v>Ци Мень</v>
      </c>
      <c r="E2686" s="11" t="str">
        <f>IFERROR(VLOOKUP(Rule!K2686,lvl_3[],2,FALSE),"Нет")</f>
        <v>Анализ Дворца</v>
      </c>
      <c r="F2686" s="11" t="str">
        <f>IFERROR(INDEX(lvl_4[],MATCH(L2686,lvl_4[ID],0),MATCH(TEXT(K2686,"##0"),lvl_4[#Headers],0)),"Нет")</f>
        <v>Структуры</v>
      </c>
      <c r="G2686" s="11" t="str">
        <f>IFERROR(INDEX(lvl_5[],MATCH(M2686,lvl_5[ID],0),MATCH(_xlfn.CONCAT(TEXT(K2686,"##0"),"_",TEXT(L2686,"##0")),lvl_5[#Headers],0)),"Нет")</f>
        <v>НС</v>
      </c>
      <c r="H2686" s="11" t="str">
        <f>IFERROR(INDEX(lvl_6[],MATCH(N2686,lvl_6[ID],0),MATCH(_xlfn.CONCAT(K2686,"_",L2686,"_",M2686),lvl_6[#Headers],0)),"Нет")</f>
        <v>НС. Элемент в сезоне</v>
      </c>
      <c r="I2686" s="12">
        <v>1</v>
      </c>
      <c r="J2686" s="12">
        <v>2</v>
      </c>
      <c r="K2686" s="12">
        <v>2</v>
      </c>
      <c r="L2686" s="12">
        <v>1</v>
      </c>
      <c r="M2686" s="12">
        <v>1</v>
      </c>
      <c r="N2686" s="12">
        <v>3</v>
      </c>
      <c r="O2686" s="12">
        <f>COUNTIF($P$2:P2686,P2686)</f>
        <v>89</v>
      </c>
      <c r="P2686" s="12" t="str">
        <f t="shared" si="127"/>
        <v>122010103</v>
      </c>
      <c r="Q2686" s="12" t="str">
        <f t="shared" si="128"/>
        <v>1220101030089</v>
      </c>
      <c r="R2686" s="20" t="s">
        <v>1456</v>
      </c>
      <c r="S2686" s="20" t="s">
        <v>1969</v>
      </c>
      <c r="AD2686" s="12" t="s">
        <v>863</v>
      </c>
      <c r="AY2686" s="12" t="s">
        <v>912</v>
      </c>
      <c r="BG2686" s="21">
        <v>0</v>
      </c>
      <c r="BJ2686" s="12">
        <v>1</v>
      </c>
    </row>
    <row r="2687" spans="1:62" ht="30" x14ac:dyDescent="0.25">
      <c r="A2687" s="12">
        <v>1</v>
      </c>
      <c r="B2687" s="11" t="str">
        <f t="shared" si="129"/>
        <v>Общий расчет. Ци Мень. Анализ Дворца. Структуры. НС. НС. Элемент в сезоне</v>
      </c>
      <c r="C2687" s="11" t="str">
        <f>IFERROR(VLOOKUP(I2687,lvl_1[],2,FALSE),"Нет")</f>
        <v>Общий расчет</v>
      </c>
      <c r="D2687" s="11" t="str">
        <f>IFERROR(VLOOKUP(Rule!J2687,lvl_2[],2,FALSE),"Нет")</f>
        <v>Ци Мень</v>
      </c>
      <c r="E2687" s="11" t="str">
        <f>IFERROR(VLOOKUP(Rule!K2687,lvl_3[],2,FALSE),"Нет")</f>
        <v>Анализ Дворца</v>
      </c>
      <c r="F2687" s="11" t="str">
        <f>IFERROR(INDEX(lvl_4[],MATCH(L2687,lvl_4[ID],0),MATCH(TEXT(K2687,"##0"),lvl_4[#Headers],0)),"Нет")</f>
        <v>Структуры</v>
      </c>
      <c r="G2687" s="11" t="str">
        <f>IFERROR(INDEX(lvl_5[],MATCH(M2687,lvl_5[ID],0),MATCH(_xlfn.CONCAT(TEXT(K2687,"##0"),"_",TEXT(L2687,"##0")),lvl_5[#Headers],0)),"Нет")</f>
        <v>НС</v>
      </c>
      <c r="H2687" s="11" t="str">
        <f>IFERROR(INDEX(lvl_6[],MATCH(N2687,lvl_6[ID],0),MATCH(_xlfn.CONCAT(K2687,"_",L2687,"_",M2687),lvl_6[#Headers],0)),"Нет")</f>
        <v>НС. Элемент в сезоне</v>
      </c>
      <c r="I2687" s="12">
        <v>1</v>
      </c>
      <c r="J2687" s="12">
        <v>2</v>
      </c>
      <c r="K2687" s="12">
        <v>2</v>
      </c>
      <c r="L2687" s="12">
        <v>1</v>
      </c>
      <c r="M2687" s="12">
        <v>1</v>
      </c>
      <c r="N2687" s="12">
        <v>3</v>
      </c>
      <c r="O2687" s="12">
        <f>COUNTIF($P$2:P2687,P2687)</f>
        <v>90</v>
      </c>
      <c r="P2687" s="12" t="str">
        <f t="shared" si="127"/>
        <v>122010103</v>
      </c>
      <c r="Q2687" s="12" t="str">
        <f t="shared" si="128"/>
        <v>1220101030090</v>
      </c>
      <c r="R2687" s="20" t="s">
        <v>1456</v>
      </c>
      <c r="S2687" s="20" t="s">
        <v>1968</v>
      </c>
      <c r="AD2687" s="12" t="s">
        <v>864</v>
      </c>
      <c r="AY2687" s="12" t="s">
        <v>912</v>
      </c>
      <c r="BG2687" s="21">
        <v>0.5</v>
      </c>
      <c r="BJ2687" s="12">
        <v>1</v>
      </c>
    </row>
    <row r="2688" spans="1:62" ht="30" x14ac:dyDescent="0.25">
      <c r="A2688" s="12">
        <v>1</v>
      </c>
      <c r="B2688" s="11" t="str">
        <f t="shared" si="129"/>
        <v>Общий расчет. Ци Мень. Анализ Дворца. Структуры. НС. НС. Элемент в сезоне</v>
      </c>
      <c r="C2688" s="11" t="str">
        <f>IFERROR(VLOOKUP(I2688,lvl_1[],2,FALSE),"Нет")</f>
        <v>Общий расчет</v>
      </c>
      <c r="D2688" s="11" t="str">
        <f>IFERROR(VLOOKUP(Rule!J2688,lvl_2[],2,FALSE),"Нет")</f>
        <v>Ци Мень</v>
      </c>
      <c r="E2688" s="11" t="str">
        <f>IFERROR(VLOOKUP(Rule!K2688,lvl_3[],2,FALSE),"Нет")</f>
        <v>Анализ Дворца</v>
      </c>
      <c r="F2688" s="11" t="str">
        <f>IFERROR(INDEX(lvl_4[],MATCH(L2688,lvl_4[ID],0),MATCH(TEXT(K2688,"##0"),lvl_4[#Headers],0)),"Нет")</f>
        <v>Структуры</v>
      </c>
      <c r="G2688" s="11" t="str">
        <f>IFERROR(INDEX(lvl_5[],MATCH(M2688,lvl_5[ID],0),MATCH(_xlfn.CONCAT(TEXT(K2688,"##0"),"_",TEXT(L2688,"##0")),lvl_5[#Headers],0)),"Нет")</f>
        <v>НС</v>
      </c>
      <c r="H2688" s="11" t="str">
        <f>IFERROR(INDEX(lvl_6[],MATCH(N2688,lvl_6[ID],0),MATCH(_xlfn.CONCAT(K2688,"_",L2688,"_",M2688),lvl_6[#Headers],0)),"Нет")</f>
        <v>НС. Элемент в сезоне</v>
      </c>
      <c r="I2688" s="12">
        <v>1</v>
      </c>
      <c r="J2688" s="12">
        <v>2</v>
      </c>
      <c r="K2688" s="12">
        <v>2</v>
      </c>
      <c r="L2688" s="12">
        <v>1</v>
      </c>
      <c r="M2688" s="12">
        <v>1</v>
      </c>
      <c r="N2688" s="12">
        <v>3</v>
      </c>
      <c r="O2688" s="12">
        <f>COUNTIF($P$2:P2688,P2688)</f>
        <v>91</v>
      </c>
      <c r="P2688" s="12" t="str">
        <f t="shared" si="127"/>
        <v>122010103</v>
      </c>
      <c r="Q2688" s="12" t="str">
        <f t="shared" si="128"/>
        <v>1220101030091</v>
      </c>
      <c r="R2688" s="20" t="s">
        <v>1456</v>
      </c>
      <c r="S2688" s="20" t="s">
        <v>1970</v>
      </c>
      <c r="AD2688" s="12" t="s">
        <v>865</v>
      </c>
      <c r="AY2688" s="12" t="s">
        <v>912</v>
      </c>
      <c r="BG2688" s="21">
        <v>1</v>
      </c>
      <c r="BJ2688" s="12">
        <v>1</v>
      </c>
    </row>
    <row r="2689" spans="1:62" ht="30" x14ac:dyDescent="0.25">
      <c r="A2689" s="12">
        <v>1</v>
      </c>
      <c r="B2689" s="11" t="str">
        <f t="shared" si="129"/>
        <v>Общий расчет. Ци Мень. Анализ Дворца. Структуры. НС. НС. Элемент в сезоне</v>
      </c>
      <c r="C2689" s="11" t="str">
        <f>IFERROR(VLOOKUP(I2689,lvl_1[],2,FALSE),"Нет")</f>
        <v>Общий расчет</v>
      </c>
      <c r="D2689" s="11" t="str">
        <f>IFERROR(VLOOKUP(Rule!J2689,lvl_2[],2,FALSE),"Нет")</f>
        <v>Ци Мень</v>
      </c>
      <c r="E2689" s="11" t="str">
        <f>IFERROR(VLOOKUP(Rule!K2689,lvl_3[],2,FALSE),"Нет")</f>
        <v>Анализ Дворца</v>
      </c>
      <c r="F2689" s="11" t="str">
        <f>IFERROR(INDEX(lvl_4[],MATCH(L2689,lvl_4[ID],0),MATCH(TEXT(K2689,"##0"),lvl_4[#Headers],0)),"Нет")</f>
        <v>Структуры</v>
      </c>
      <c r="G2689" s="11" t="str">
        <f>IFERROR(INDEX(lvl_5[],MATCH(M2689,lvl_5[ID],0),MATCH(_xlfn.CONCAT(TEXT(K2689,"##0"),"_",TEXT(L2689,"##0")),lvl_5[#Headers],0)),"Нет")</f>
        <v>НС</v>
      </c>
      <c r="H2689" s="11" t="str">
        <f>IFERROR(INDEX(lvl_6[],MATCH(N2689,lvl_6[ID],0),MATCH(_xlfn.CONCAT(K2689,"_",L2689,"_",M2689),lvl_6[#Headers],0)),"Нет")</f>
        <v>НС. Элемент в сезоне</v>
      </c>
      <c r="I2689" s="12">
        <v>1</v>
      </c>
      <c r="J2689" s="12">
        <v>2</v>
      </c>
      <c r="K2689" s="12">
        <v>2</v>
      </c>
      <c r="L2689" s="12">
        <v>1</v>
      </c>
      <c r="M2689" s="12">
        <v>1</v>
      </c>
      <c r="N2689" s="12">
        <v>3</v>
      </c>
      <c r="O2689" s="12">
        <f>COUNTIF($P$2:P2689,P2689)</f>
        <v>92</v>
      </c>
      <c r="P2689" s="12" t="str">
        <f t="shared" si="127"/>
        <v>122010103</v>
      </c>
      <c r="Q2689" s="12" t="str">
        <f t="shared" si="128"/>
        <v>1220101030092</v>
      </c>
      <c r="R2689" s="20" t="s">
        <v>1456</v>
      </c>
      <c r="S2689" s="20" t="s">
        <v>1970</v>
      </c>
      <c r="AD2689" s="12" t="s">
        <v>866</v>
      </c>
      <c r="AY2689" s="12" t="s">
        <v>912</v>
      </c>
      <c r="BG2689" s="21">
        <v>1</v>
      </c>
      <c r="BJ2689" s="12">
        <v>1</v>
      </c>
    </row>
    <row r="2690" spans="1:62" ht="30" x14ac:dyDescent="0.25">
      <c r="A2690" s="12">
        <v>1</v>
      </c>
      <c r="B2690" s="11" t="str">
        <f t="shared" si="129"/>
        <v>Общий расчет. Ци Мень. Анализ Дворца. Структуры. НС. НС. Элемент в сезоне</v>
      </c>
      <c r="C2690" s="11" t="str">
        <f>IFERROR(VLOOKUP(I2690,lvl_1[],2,FALSE),"Нет")</f>
        <v>Общий расчет</v>
      </c>
      <c r="D2690" s="11" t="str">
        <f>IFERROR(VLOOKUP(Rule!J2690,lvl_2[],2,FALSE),"Нет")</f>
        <v>Ци Мень</v>
      </c>
      <c r="E2690" s="11" t="str">
        <f>IFERROR(VLOOKUP(Rule!K2690,lvl_3[],2,FALSE),"Нет")</f>
        <v>Анализ Дворца</v>
      </c>
      <c r="F2690" s="11" t="str">
        <f>IFERROR(INDEX(lvl_4[],MATCH(L2690,lvl_4[ID],0),MATCH(TEXT(K2690,"##0"),lvl_4[#Headers],0)),"Нет")</f>
        <v>Структуры</v>
      </c>
      <c r="G2690" s="11" t="str">
        <f>IFERROR(INDEX(lvl_5[],MATCH(M2690,lvl_5[ID],0),MATCH(_xlfn.CONCAT(TEXT(K2690,"##0"),"_",TEXT(L2690,"##0")),lvl_5[#Headers],0)),"Нет")</f>
        <v>НС</v>
      </c>
      <c r="H2690" s="11" t="str">
        <f>IFERROR(INDEX(lvl_6[],MATCH(N2690,lvl_6[ID],0),MATCH(_xlfn.CONCAT(K2690,"_",L2690,"_",M2690),lvl_6[#Headers],0)),"Нет")</f>
        <v>НС. Элемент в сезоне</v>
      </c>
      <c r="I2690" s="12">
        <v>1</v>
      </c>
      <c r="J2690" s="12">
        <v>2</v>
      </c>
      <c r="K2690" s="12">
        <v>2</v>
      </c>
      <c r="L2690" s="12">
        <v>1</v>
      </c>
      <c r="M2690" s="12">
        <v>1</v>
      </c>
      <c r="N2690" s="12">
        <v>3</v>
      </c>
      <c r="O2690" s="12">
        <f>COUNTIF($P$2:P2690,P2690)</f>
        <v>93</v>
      </c>
      <c r="P2690" s="12" t="str">
        <f t="shared" si="127"/>
        <v>122010103</v>
      </c>
      <c r="Q2690" s="12" t="str">
        <f t="shared" si="128"/>
        <v>1220101030093</v>
      </c>
      <c r="R2690" s="20" t="s">
        <v>1456</v>
      </c>
      <c r="S2690" s="20" t="s">
        <v>1968</v>
      </c>
      <c r="AD2690" s="12" t="s">
        <v>867</v>
      </c>
      <c r="AY2690" s="12" t="s">
        <v>912</v>
      </c>
      <c r="BG2690" s="21">
        <v>0.5</v>
      </c>
      <c r="BJ2690" s="12">
        <v>1</v>
      </c>
    </row>
    <row r="2691" spans="1:62" ht="30" x14ac:dyDescent="0.25">
      <c r="A2691" s="12">
        <v>1</v>
      </c>
      <c r="B2691" s="11" t="str">
        <f t="shared" si="129"/>
        <v>Общий расчет. Ци Мень. Анализ Дворца. Структуры. НС. НС. Элемент в сезоне</v>
      </c>
      <c r="C2691" s="11" t="str">
        <f>IFERROR(VLOOKUP(I2691,lvl_1[],2,FALSE),"Нет")</f>
        <v>Общий расчет</v>
      </c>
      <c r="D2691" s="11" t="str">
        <f>IFERROR(VLOOKUP(Rule!J2691,lvl_2[],2,FALSE),"Нет")</f>
        <v>Ци Мень</v>
      </c>
      <c r="E2691" s="11" t="str">
        <f>IFERROR(VLOOKUP(Rule!K2691,lvl_3[],2,FALSE),"Нет")</f>
        <v>Анализ Дворца</v>
      </c>
      <c r="F2691" s="11" t="str">
        <f>IFERROR(INDEX(lvl_4[],MATCH(L2691,lvl_4[ID],0),MATCH(TEXT(K2691,"##0"),lvl_4[#Headers],0)),"Нет")</f>
        <v>Структуры</v>
      </c>
      <c r="G2691" s="11" t="str">
        <f>IFERROR(INDEX(lvl_5[],MATCH(M2691,lvl_5[ID],0),MATCH(_xlfn.CONCAT(TEXT(K2691,"##0"),"_",TEXT(L2691,"##0")),lvl_5[#Headers],0)),"Нет")</f>
        <v>НС</v>
      </c>
      <c r="H2691" s="11" t="str">
        <f>IFERROR(INDEX(lvl_6[],MATCH(N2691,lvl_6[ID],0),MATCH(_xlfn.CONCAT(K2691,"_",L2691,"_",M2691),lvl_6[#Headers],0)),"Нет")</f>
        <v>НС. Элемент в сезоне</v>
      </c>
      <c r="I2691" s="12">
        <v>1</v>
      </c>
      <c r="J2691" s="12">
        <v>2</v>
      </c>
      <c r="K2691" s="12">
        <v>2</v>
      </c>
      <c r="L2691" s="12">
        <v>1</v>
      </c>
      <c r="M2691" s="12">
        <v>1</v>
      </c>
      <c r="N2691" s="12">
        <v>3</v>
      </c>
      <c r="O2691" s="12">
        <f>COUNTIF($P$2:P2691,P2691)</f>
        <v>94</v>
      </c>
      <c r="P2691" s="12" t="str">
        <f t="shared" si="127"/>
        <v>122010103</v>
      </c>
      <c r="Q2691" s="12" t="str">
        <f t="shared" si="128"/>
        <v>1220101030094</v>
      </c>
      <c r="R2691" s="20" t="s">
        <v>1456</v>
      </c>
      <c r="S2691" s="20" t="s">
        <v>1971</v>
      </c>
      <c r="AD2691" s="12" t="s">
        <v>868</v>
      </c>
      <c r="AY2691" s="12" t="s">
        <v>912</v>
      </c>
      <c r="BG2691" s="21">
        <v>1</v>
      </c>
      <c r="BJ2691" s="12">
        <v>1</v>
      </c>
    </row>
    <row r="2692" spans="1:62" ht="30" x14ac:dyDescent="0.25">
      <c r="A2692" s="12">
        <v>1</v>
      </c>
      <c r="B2692" s="11" t="str">
        <f t="shared" si="129"/>
        <v>Общий расчет. Ци Мень. Анализ Дворца. Структуры. НС. НС. Элемент в сезоне</v>
      </c>
      <c r="C2692" s="11" t="str">
        <f>IFERROR(VLOOKUP(I2692,lvl_1[],2,FALSE),"Нет")</f>
        <v>Общий расчет</v>
      </c>
      <c r="D2692" s="11" t="str">
        <f>IFERROR(VLOOKUP(Rule!J2692,lvl_2[],2,FALSE),"Нет")</f>
        <v>Ци Мень</v>
      </c>
      <c r="E2692" s="11" t="str">
        <f>IFERROR(VLOOKUP(Rule!K2692,lvl_3[],2,FALSE),"Нет")</f>
        <v>Анализ Дворца</v>
      </c>
      <c r="F2692" s="11" t="str">
        <f>IFERROR(INDEX(lvl_4[],MATCH(L2692,lvl_4[ID],0),MATCH(TEXT(K2692,"##0"),lvl_4[#Headers],0)),"Нет")</f>
        <v>Структуры</v>
      </c>
      <c r="G2692" s="11" t="str">
        <f>IFERROR(INDEX(lvl_5[],MATCH(M2692,lvl_5[ID],0),MATCH(_xlfn.CONCAT(TEXT(K2692,"##0"),"_",TEXT(L2692,"##0")),lvl_5[#Headers],0)),"Нет")</f>
        <v>НС</v>
      </c>
      <c r="H2692" s="11" t="str">
        <f>IFERROR(INDEX(lvl_6[],MATCH(N2692,lvl_6[ID],0),MATCH(_xlfn.CONCAT(K2692,"_",L2692,"_",M2692),lvl_6[#Headers],0)),"Нет")</f>
        <v>НС. Элемент в сезоне</v>
      </c>
      <c r="I2692" s="12">
        <v>1</v>
      </c>
      <c r="J2692" s="12">
        <v>2</v>
      </c>
      <c r="K2692" s="12">
        <v>2</v>
      </c>
      <c r="L2692" s="12">
        <v>1</v>
      </c>
      <c r="M2692" s="12">
        <v>1</v>
      </c>
      <c r="N2692" s="12">
        <v>3</v>
      </c>
      <c r="O2692" s="12">
        <f>COUNTIF($P$2:P2692,P2692)</f>
        <v>95</v>
      </c>
      <c r="P2692" s="12" t="str">
        <f t="shared" si="127"/>
        <v>122010103</v>
      </c>
      <c r="Q2692" s="12" t="str">
        <f t="shared" si="128"/>
        <v>1220101030095</v>
      </c>
      <c r="R2692" s="20" t="s">
        <v>1456</v>
      </c>
      <c r="S2692" s="20" t="s">
        <v>1971</v>
      </c>
      <c r="AD2692" s="12" t="s">
        <v>869</v>
      </c>
      <c r="AY2692" s="12" t="s">
        <v>912</v>
      </c>
      <c r="BG2692" s="21">
        <v>1</v>
      </c>
      <c r="BJ2692" s="12">
        <v>1</v>
      </c>
    </row>
    <row r="2693" spans="1:62" ht="30" x14ac:dyDescent="0.25">
      <c r="A2693" s="12">
        <v>1</v>
      </c>
      <c r="B2693" s="11" t="str">
        <f t="shared" si="129"/>
        <v>Общий расчет. Ци Мень. Анализ Дворца. Структуры. НС. НС. Элемент в сезоне</v>
      </c>
      <c r="C2693" s="11" t="str">
        <f>IFERROR(VLOOKUP(I2693,lvl_1[],2,FALSE),"Нет")</f>
        <v>Общий расчет</v>
      </c>
      <c r="D2693" s="11" t="str">
        <f>IFERROR(VLOOKUP(Rule!J2693,lvl_2[],2,FALSE),"Нет")</f>
        <v>Ци Мень</v>
      </c>
      <c r="E2693" s="11" t="str">
        <f>IFERROR(VLOOKUP(Rule!K2693,lvl_3[],2,FALSE),"Нет")</f>
        <v>Анализ Дворца</v>
      </c>
      <c r="F2693" s="11" t="str">
        <f>IFERROR(INDEX(lvl_4[],MATCH(L2693,lvl_4[ID],0),MATCH(TEXT(K2693,"##0"),lvl_4[#Headers],0)),"Нет")</f>
        <v>Структуры</v>
      </c>
      <c r="G2693" s="11" t="str">
        <f>IFERROR(INDEX(lvl_5[],MATCH(M2693,lvl_5[ID],0),MATCH(_xlfn.CONCAT(TEXT(K2693,"##0"),"_",TEXT(L2693,"##0")),lvl_5[#Headers],0)),"Нет")</f>
        <v>НС</v>
      </c>
      <c r="H2693" s="11" t="str">
        <f>IFERROR(INDEX(lvl_6[],MATCH(N2693,lvl_6[ID],0),MATCH(_xlfn.CONCAT(K2693,"_",L2693,"_",M2693),lvl_6[#Headers],0)),"Нет")</f>
        <v>НС. Элемент в сезоне</v>
      </c>
      <c r="I2693" s="12">
        <v>1</v>
      </c>
      <c r="J2693" s="12">
        <v>2</v>
      </c>
      <c r="K2693" s="12">
        <v>2</v>
      </c>
      <c r="L2693" s="12">
        <v>1</v>
      </c>
      <c r="M2693" s="12">
        <v>1</v>
      </c>
      <c r="N2693" s="12">
        <v>3</v>
      </c>
      <c r="O2693" s="12">
        <f>COUNTIF($P$2:P2693,P2693)</f>
        <v>96</v>
      </c>
      <c r="P2693" s="12" t="str">
        <f t="shared" si="127"/>
        <v>122010103</v>
      </c>
      <c r="Q2693" s="12" t="str">
        <f t="shared" si="128"/>
        <v>1220101030096</v>
      </c>
      <c r="R2693" s="20" t="s">
        <v>1456</v>
      </c>
      <c r="S2693" s="20" t="s">
        <v>1968</v>
      </c>
      <c r="AD2693" s="12" t="s">
        <v>870</v>
      </c>
      <c r="AY2693" s="12" t="s">
        <v>912</v>
      </c>
      <c r="BG2693" s="21">
        <v>0.5</v>
      </c>
      <c r="BJ2693" s="12">
        <v>1</v>
      </c>
    </row>
    <row r="2694" spans="1:62" ht="30" x14ac:dyDescent="0.25">
      <c r="A2694" s="12">
        <v>1</v>
      </c>
      <c r="B2694" s="11" t="str">
        <f t="shared" si="129"/>
        <v>Общий расчет. Ци Мень. Анализ Дворца. Структуры. НС. НС. Элемент в сезоне</v>
      </c>
      <c r="C2694" s="11" t="str">
        <f>IFERROR(VLOOKUP(I2694,lvl_1[],2,FALSE),"Нет")</f>
        <v>Общий расчет</v>
      </c>
      <c r="D2694" s="11" t="str">
        <f>IFERROR(VLOOKUP(Rule!J2694,lvl_2[],2,FALSE),"Нет")</f>
        <v>Ци Мень</v>
      </c>
      <c r="E2694" s="11" t="str">
        <f>IFERROR(VLOOKUP(Rule!K2694,lvl_3[],2,FALSE),"Нет")</f>
        <v>Анализ Дворца</v>
      </c>
      <c r="F2694" s="11" t="str">
        <f>IFERROR(INDEX(lvl_4[],MATCH(L2694,lvl_4[ID],0),MATCH(TEXT(K2694,"##0"),lvl_4[#Headers],0)),"Нет")</f>
        <v>Структуры</v>
      </c>
      <c r="G2694" s="11" t="str">
        <f>IFERROR(INDEX(lvl_5[],MATCH(M2694,lvl_5[ID],0),MATCH(_xlfn.CONCAT(TEXT(K2694,"##0"),"_",TEXT(L2694,"##0")),lvl_5[#Headers],0)),"Нет")</f>
        <v>НС</v>
      </c>
      <c r="H2694" s="11" t="str">
        <f>IFERROR(INDEX(lvl_6[],MATCH(N2694,lvl_6[ID],0),MATCH(_xlfn.CONCAT(K2694,"_",L2694,"_",M2694),lvl_6[#Headers],0)),"Нет")</f>
        <v>НС. Элемент в сезоне</v>
      </c>
      <c r="I2694" s="12">
        <v>1</v>
      </c>
      <c r="J2694" s="12">
        <v>2</v>
      </c>
      <c r="K2694" s="12">
        <v>2</v>
      </c>
      <c r="L2694" s="12">
        <v>1</v>
      </c>
      <c r="M2694" s="12">
        <v>1</v>
      </c>
      <c r="N2694" s="12">
        <v>3</v>
      </c>
      <c r="O2694" s="12">
        <f>COUNTIF($P$2:P2694,P2694)</f>
        <v>97</v>
      </c>
      <c r="P2694" s="12" t="str">
        <f t="shared" si="127"/>
        <v>122010103</v>
      </c>
      <c r="Q2694" s="12" t="str">
        <f t="shared" si="128"/>
        <v>1220101030097</v>
      </c>
      <c r="R2694" s="20" t="s">
        <v>1456</v>
      </c>
      <c r="S2694" s="20" t="s">
        <v>1972</v>
      </c>
      <c r="AD2694" s="12" t="s">
        <v>859</v>
      </c>
      <c r="AY2694" s="12" t="s">
        <v>914</v>
      </c>
      <c r="BG2694" s="21">
        <v>1</v>
      </c>
      <c r="BJ2694" s="12">
        <v>1</v>
      </c>
    </row>
    <row r="2695" spans="1:62" ht="30" x14ac:dyDescent="0.25">
      <c r="A2695" s="12">
        <v>1</v>
      </c>
      <c r="B2695" s="11" t="str">
        <f t="shared" si="129"/>
        <v>Общий расчет. Ци Мень. Анализ Дворца. Структуры. НС. НС. Элемент в сезоне</v>
      </c>
      <c r="C2695" s="11" t="str">
        <f>IFERROR(VLOOKUP(I2695,lvl_1[],2,FALSE),"Нет")</f>
        <v>Общий расчет</v>
      </c>
      <c r="D2695" s="11" t="str">
        <f>IFERROR(VLOOKUP(Rule!J2695,lvl_2[],2,FALSE),"Нет")</f>
        <v>Ци Мень</v>
      </c>
      <c r="E2695" s="11" t="str">
        <f>IFERROR(VLOOKUP(Rule!K2695,lvl_3[],2,FALSE),"Нет")</f>
        <v>Анализ Дворца</v>
      </c>
      <c r="F2695" s="11" t="str">
        <f>IFERROR(INDEX(lvl_4[],MATCH(L2695,lvl_4[ID],0),MATCH(TEXT(K2695,"##0"),lvl_4[#Headers],0)),"Нет")</f>
        <v>Структуры</v>
      </c>
      <c r="G2695" s="11" t="str">
        <f>IFERROR(INDEX(lvl_5[],MATCH(M2695,lvl_5[ID],0),MATCH(_xlfn.CONCAT(TEXT(K2695,"##0"),"_",TEXT(L2695,"##0")),lvl_5[#Headers],0)),"Нет")</f>
        <v>НС</v>
      </c>
      <c r="H2695" s="11" t="str">
        <f>IFERROR(INDEX(lvl_6[],MATCH(N2695,lvl_6[ID],0),MATCH(_xlfn.CONCAT(K2695,"_",L2695,"_",M2695),lvl_6[#Headers],0)),"Нет")</f>
        <v>НС. Элемент в сезоне</v>
      </c>
      <c r="I2695" s="12">
        <v>1</v>
      </c>
      <c r="J2695" s="12">
        <v>2</v>
      </c>
      <c r="K2695" s="12">
        <v>2</v>
      </c>
      <c r="L2695" s="12">
        <v>1</v>
      </c>
      <c r="M2695" s="12">
        <v>1</v>
      </c>
      <c r="N2695" s="12">
        <v>3</v>
      </c>
      <c r="O2695" s="12">
        <f>COUNTIF($P$2:P2695,P2695)</f>
        <v>98</v>
      </c>
      <c r="P2695" s="12" t="str">
        <f t="shared" si="127"/>
        <v>122010103</v>
      </c>
      <c r="Q2695" s="12" t="str">
        <f t="shared" si="128"/>
        <v>1220101030098</v>
      </c>
      <c r="R2695" s="20" t="s">
        <v>1456</v>
      </c>
      <c r="S2695" s="20" t="s">
        <v>1972</v>
      </c>
      <c r="AD2695" s="12" t="s">
        <v>860</v>
      </c>
      <c r="AY2695" s="12" t="s">
        <v>914</v>
      </c>
      <c r="BG2695" s="21">
        <v>1</v>
      </c>
      <c r="BJ2695" s="12">
        <v>1</v>
      </c>
    </row>
    <row r="2696" spans="1:62" ht="30" x14ac:dyDescent="0.25">
      <c r="A2696" s="12">
        <v>1</v>
      </c>
      <c r="B2696" s="11" t="str">
        <f t="shared" si="129"/>
        <v>Общий расчет. Ци Мень. Анализ Дворца. Структуры. НС. НС. Элемент в сезоне</v>
      </c>
      <c r="C2696" s="11" t="str">
        <f>IFERROR(VLOOKUP(I2696,lvl_1[],2,FALSE),"Нет")</f>
        <v>Общий расчет</v>
      </c>
      <c r="D2696" s="11" t="str">
        <f>IFERROR(VLOOKUP(Rule!J2696,lvl_2[],2,FALSE),"Нет")</f>
        <v>Ци Мень</v>
      </c>
      <c r="E2696" s="11" t="str">
        <f>IFERROR(VLOOKUP(Rule!K2696,lvl_3[],2,FALSE),"Нет")</f>
        <v>Анализ Дворца</v>
      </c>
      <c r="F2696" s="11" t="str">
        <f>IFERROR(INDEX(lvl_4[],MATCH(L2696,lvl_4[ID],0),MATCH(TEXT(K2696,"##0"),lvl_4[#Headers],0)),"Нет")</f>
        <v>Структуры</v>
      </c>
      <c r="G2696" s="11" t="str">
        <f>IFERROR(INDEX(lvl_5[],MATCH(M2696,lvl_5[ID],0),MATCH(_xlfn.CONCAT(TEXT(K2696,"##0"),"_",TEXT(L2696,"##0")),lvl_5[#Headers],0)),"Нет")</f>
        <v>НС</v>
      </c>
      <c r="H2696" s="11" t="str">
        <f>IFERROR(INDEX(lvl_6[],MATCH(N2696,lvl_6[ID],0),MATCH(_xlfn.CONCAT(K2696,"_",L2696,"_",M2696),lvl_6[#Headers],0)),"Нет")</f>
        <v>НС. Элемент в сезоне</v>
      </c>
      <c r="I2696" s="12">
        <v>1</v>
      </c>
      <c r="J2696" s="12">
        <v>2</v>
      </c>
      <c r="K2696" s="12">
        <v>2</v>
      </c>
      <c r="L2696" s="12">
        <v>1</v>
      </c>
      <c r="M2696" s="12">
        <v>1</v>
      </c>
      <c r="N2696" s="12">
        <v>3</v>
      </c>
      <c r="O2696" s="12">
        <f>COUNTIF($P$2:P2696,P2696)</f>
        <v>99</v>
      </c>
      <c r="P2696" s="12" t="str">
        <f t="shared" si="127"/>
        <v>122010103</v>
      </c>
      <c r="Q2696" s="12" t="str">
        <f t="shared" si="128"/>
        <v>1220101030099</v>
      </c>
      <c r="R2696" s="20" t="s">
        <v>1456</v>
      </c>
      <c r="S2696" s="20" t="s">
        <v>1973</v>
      </c>
      <c r="AD2696" s="12" t="s">
        <v>861</v>
      </c>
      <c r="AY2696" s="12" t="s">
        <v>914</v>
      </c>
      <c r="BG2696" s="21">
        <v>0</v>
      </c>
      <c r="BJ2696" s="12">
        <v>1</v>
      </c>
    </row>
    <row r="2697" spans="1:62" ht="30" x14ac:dyDescent="0.25">
      <c r="A2697" s="12">
        <v>1</v>
      </c>
      <c r="B2697" s="11" t="str">
        <f t="shared" si="129"/>
        <v>Общий расчет. Ци Мень. Анализ Дворца. Структуры. НС. НС. Элемент в сезоне</v>
      </c>
      <c r="C2697" s="11" t="str">
        <f>IFERROR(VLOOKUP(I2697,lvl_1[],2,FALSE),"Нет")</f>
        <v>Общий расчет</v>
      </c>
      <c r="D2697" s="11" t="str">
        <f>IFERROR(VLOOKUP(Rule!J2697,lvl_2[],2,FALSE),"Нет")</f>
        <v>Ци Мень</v>
      </c>
      <c r="E2697" s="11" t="str">
        <f>IFERROR(VLOOKUP(Rule!K2697,lvl_3[],2,FALSE),"Нет")</f>
        <v>Анализ Дворца</v>
      </c>
      <c r="F2697" s="11" t="str">
        <f>IFERROR(INDEX(lvl_4[],MATCH(L2697,lvl_4[ID],0),MATCH(TEXT(K2697,"##0"),lvl_4[#Headers],0)),"Нет")</f>
        <v>Структуры</v>
      </c>
      <c r="G2697" s="11" t="str">
        <f>IFERROR(INDEX(lvl_5[],MATCH(M2697,lvl_5[ID],0),MATCH(_xlfn.CONCAT(TEXT(K2697,"##0"),"_",TEXT(L2697,"##0")),lvl_5[#Headers],0)),"Нет")</f>
        <v>НС</v>
      </c>
      <c r="H2697" s="11" t="str">
        <f>IFERROR(INDEX(lvl_6[],MATCH(N2697,lvl_6[ID],0),MATCH(_xlfn.CONCAT(K2697,"_",L2697,"_",M2697),lvl_6[#Headers],0)),"Нет")</f>
        <v>НС. Элемент в сезоне</v>
      </c>
      <c r="I2697" s="12">
        <v>1</v>
      </c>
      <c r="J2697" s="12">
        <v>2</v>
      </c>
      <c r="K2697" s="12">
        <v>2</v>
      </c>
      <c r="L2697" s="12">
        <v>1</v>
      </c>
      <c r="M2697" s="12">
        <v>1</v>
      </c>
      <c r="N2697" s="12">
        <v>3</v>
      </c>
      <c r="O2697" s="12">
        <f>COUNTIF($P$2:P2697,P2697)</f>
        <v>100</v>
      </c>
      <c r="P2697" s="12" t="str">
        <f t="shared" si="127"/>
        <v>122010103</v>
      </c>
      <c r="Q2697" s="12" t="str">
        <f t="shared" si="128"/>
        <v>1220101030100</v>
      </c>
      <c r="R2697" s="20" t="s">
        <v>1456</v>
      </c>
      <c r="S2697" s="20" t="s">
        <v>1974</v>
      </c>
      <c r="AD2697" s="12" t="s">
        <v>862</v>
      </c>
      <c r="AY2697" s="12" t="s">
        <v>914</v>
      </c>
      <c r="BG2697" s="21">
        <v>0.9</v>
      </c>
      <c r="BJ2697" s="12">
        <v>1</v>
      </c>
    </row>
    <row r="2698" spans="1:62" ht="30" x14ac:dyDescent="0.25">
      <c r="A2698" s="12">
        <v>1</v>
      </c>
      <c r="B2698" s="11" t="str">
        <f t="shared" si="129"/>
        <v>Общий расчет. Ци Мень. Анализ Дворца. Структуры. НС. НС. Элемент в сезоне</v>
      </c>
      <c r="C2698" s="11" t="str">
        <f>IFERROR(VLOOKUP(I2698,lvl_1[],2,FALSE),"Нет")</f>
        <v>Общий расчет</v>
      </c>
      <c r="D2698" s="11" t="str">
        <f>IFERROR(VLOOKUP(Rule!J2698,lvl_2[],2,FALSE),"Нет")</f>
        <v>Ци Мень</v>
      </c>
      <c r="E2698" s="11" t="str">
        <f>IFERROR(VLOOKUP(Rule!K2698,lvl_3[],2,FALSE),"Нет")</f>
        <v>Анализ Дворца</v>
      </c>
      <c r="F2698" s="11" t="str">
        <f>IFERROR(INDEX(lvl_4[],MATCH(L2698,lvl_4[ID],0),MATCH(TEXT(K2698,"##0"),lvl_4[#Headers],0)),"Нет")</f>
        <v>Структуры</v>
      </c>
      <c r="G2698" s="11" t="str">
        <f>IFERROR(INDEX(lvl_5[],MATCH(M2698,lvl_5[ID],0),MATCH(_xlfn.CONCAT(TEXT(K2698,"##0"),"_",TEXT(L2698,"##0")),lvl_5[#Headers],0)),"Нет")</f>
        <v>НС</v>
      </c>
      <c r="H2698" s="11" t="str">
        <f>IFERROR(INDEX(lvl_6[],MATCH(N2698,lvl_6[ID],0),MATCH(_xlfn.CONCAT(K2698,"_",L2698,"_",M2698),lvl_6[#Headers],0)),"Нет")</f>
        <v>НС. Элемент в сезоне</v>
      </c>
      <c r="I2698" s="12">
        <v>1</v>
      </c>
      <c r="J2698" s="12">
        <v>2</v>
      </c>
      <c r="K2698" s="12">
        <v>2</v>
      </c>
      <c r="L2698" s="12">
        <v>1</v>
      </c>
      <c r="M2698" s="12">
        <v>1</v>
      </c>
      <c r="N2698" s="12">
        <v>3</v>
      </c>
      <c r="O2698" s="12">
        <f>COUNTIF($P$2:P2698,P2698)</f>
        <v>101</v>
      </c>
      <c r="P2698" s="12" t="str">
        <f t="shared" si="127"/>
        <v>122010103</v>
      </c>
      <c r="Q2698" s="12" t="str">
        <f t="shared" si="128"/>
        <v>1220101030101</v>
      </c>
      <c r="R2698" s="20" t="s">
        <v>1456</v>
      </c>
      <c r="S2698" s="20" t="s">
        <v>1974</v>
      </c>
      <c r="AD2698" s="12" t="s">
        <v>863</v>
      </c>
      <c r="AY2698" s="12" t="s">
        <v>914</v>
      </c>
      <c r="BG2698" s="21">
        <v>0.9</v>
      </c>
      <c r="BJ2698" s="12">
        <v>1</v>
      </c>
    </row>
    <row r="2699" spans="1:62" ht="30" x14ac:dyDescent="0.25">
      <c r="A2699" s="12">
        <v>1</v>
      </c>
      <c r="B2699" s="11" t="str">
        <f t="shared" si="129"/>
        <v>Общий расчет. Ци Мень. Анализ Дворца. Структуры. НС. НС. Элемент в сезоне</v>
      </c>
      <c r="C2699" s="11" t="str">
        <f>IFERROR(VLOOKUP(I2699,lvl_1[],2,FALSE),"Нет")</f>
        <v>Общий расчет</v>
      </c>
      <c r="D2699" s="11" t="str">
        <f>IFERROR(VLOOKUP(Rule!J2699,lvl_2[],2,FALSE),"Нет")</f>
        <v>Ци Мень</v>
      </c>
      <c r="E2699" s="11" t="str">
        <f>IFERROR(VLOOKUP(Rule!K2699,lvl_3[],2,FALSE),"Нет")</f>
        <v>Анализ Дворца</v>
      </c>
      <c r="F2699" s="11" t="str">
        <f>IFERROR(INDEX(lvl_4[],MATCH(L2699,lvl_4[ID],0),MATCH(TEXT(K2699,"##0"),lvl_4[#Headers],0)),"Нет")</f>
        <v>Структуры</v>
      </c>
      <c r="G2699" s="11" t="str">
        <f>IFERROR(INDEX(lvl_5[],MATCH(M2699,lvl_5[ID],0),MATCH(_xlfn.CONCAT(TEXT(K2699,"##0"),"_",TEXT(L2699,"##0")),lvl_5[#Headers],0)),"Нет")</f>
        <v>НС</v>
      </c>
      <c r="H2699" s="11" t="str">
        <f>IFERROR(INDEX(lvl_6[],MATCH(N2699,lvl_6[ID],0),MATCH(_xlfn.CONCAT(K2699,"_",L2699,"_",M2699),lvl_6[#Headers],0)),"Нет")</f>
        <v>НС. Элемент в сезоне</v>
      </c>
      <c r="I2699" s="12">
        <v>1</v>
      </c>
      <c r="J2699" s="12">
        <v>2</v>
      </c>
      <c r="K2699" s="12">
        <v>2</v>
      </c>
      <c r="L2699" s="12">
        <v>1</v>
      </c>
      <c r="M2699" s="12">
        <v>1</v>
      </c>
      <c r="N2699" s="12">
        <v>3</v>
      </c>
      <c r="O2699" s="12">
        <f>COUNTIF($P$2:P2699,P2699)</f>
        <v>102</v>
      </c>
      <c r="P2699" s="12" t="str">
        <f t="shared" si="127"/>
        <v>122010103</v>
      </c>
      <c r="Q2699" s="12" t="str">
        <f t="shared" si="128"/>
        <v>1220101030102</v>
      </c>
      <c r="R2699" s="20" t="s">
        <v>1456</v>
      </c>
      <c r="S2699" s="20" t="s">
        <v>1973</v>
      </c>
      <c r="AD2699" s="12" t="s">
        <v>864</v>
      </c>
      <c r="AY2699" s="12" t="s">
        <v>914</v>
      </c>
      <c r="BG2699" s="21">
        <v>0</v>
      </c>
      <c r="BJ2699" s="12">
        <v>1</v>
      </c>
    </row>
    <row r="2700" spans="1:62" ht="30" x14ac:dyDescent="0.25">
      <c r="A2700" s="12">
        <v>1</v>
      </c>
      <c r="B2700" s="11" t="str">
        <f t="shared" si="129"/>
        <v>Общий расчет. Ци Мень. Анализ Дворца. Структуры. НС. НС. Элемент в сезоне</v>
      </c>
      <c r="C2700" s="11" t="str">
        <f>IFERROR(VLOOKUP(I2700,lvl_1[],2,FALSE),"Нет")</f>
        <v>Общий расчет</v>
      </c>
      <c r="D2700" s="11" t="str">
        <f>IFERROR(VLOOKUP(Rule!J2700,lvl_2[],2,FALSE),"Нет")</f>
        <v>Ци Мень</v>
      </c>
      <c r="E2700" s="11" t="str">
        <f>IFERROR(VLOOKUP(Rule!K2700,lvl_3[],2,FALSE),"Нет")</f>
        <v>Анализ Дворца</v>
      </c>
      <c r="F2700" s="11" t="str">
        <f>IFERROR(INDEX(lvl_4[],MATCH(L2700,lvl_4[ID],0),MATCH(TEXT(K2700,"##0"),lvl_4[#Headers],0)),"Нет")</f>
        <v>Структуры</v>
      </c>
      <c r="G2700" s="11" t="str">
        <f>IFERROR(INDEX(lvl_5[],MATCH(M2700,lvl_5[ID],0),MATCH(_xlfn.CONCAT(TEXT(K2700,"##0"),"_",TEXT(L2700,"##0")),lvl_5[#Headers],0)),"Нет")</f>
        <v>НС</v>
      </c>
      <c r="H2700" s="11" t="str">
        <f>IFERROR(INDEX(lvl_6[],MATCH(N2700,lvl_6[ID],0),MATCH(_xlfn.CONCAT(K2700,"_",L2700,"_",M2700),lvl_6[#Headers],0)),"Нет")</f>
        <v>НС. Элемент в сезоне</v>
      </c>
      <c r="I2700" s="12">
        <v>1</v>
      </c>
      <c r="J2700" s="12">
        <v>2</v>
      </c>
      <c r="K2700" s="12">
        <v>2</v>
      </c>
      <c r="L2700" s="12">
        <v>1</v>
      </c>
      <c r="M2700" s="12">
        <v>1</v>
      </c>
      <c r="N2700" s="12">
        <v>3</v>
      </c>
      <c r="O2700" s="12">
        <f>COUNTIF($P$2:P2700,P2700)</f>
        <v>103</v>
      </c>
      <c r="P2700" s="12" t="str">
        <f t="shared" si="127"/>
        <v>122010103</v>
      </c>
      <c r="Q2700" s="12" t="str">
        <f t="shared" si="128"/>
        <v>1220101030103</v>
      </c>
      <c r="R2700" s="20" t="s">
        <v>1456</v>
      </c>
      <c r="S2700" s="20" t="s">
        <v>1975</v>
      </c>
      <c r="AD2700" s="12" t="s">
        <v>865</v>
      </c>
      <c r="AY2700" s="12" t="s">
        <v>914</v>
      </c>
      <c r="BG2700" s="21">
        <v>0.5</v>
      </c>
      <c r="BJ2700" s="12">
        <v>1</v>
      </c>
    </row>
    <row r="2701" spans="1:62" ht="30" x14ac:dyDescent="0.25">
      <c r="A2701" s="12">
        <v>1</v>
      </c>
      <c r="B2701" s="11" t="str">
        <f t="shared" si="129"/>
        <v>Общий расчет. Ци Мень. Анализ Дворца. Структуры. НС. НС. Элемент в сезоне</v>
      </c>
      <c r="C2701" s="11" t="str">
        <f>IFERROR(VLOOKUP(I2701,lvl_1[],2,FALSE),"Нет")</f>
        <v>Общий расчет</v>
      </c>
      <c r="D2701" s="11" t="str">
        <f>IFERROR(VLOOKUP(Rule!J2701,lvl_2[],2,FALSE),"Нет")</f>
        <v>Ци Мень</v>
      </c>
      <c r="E2701" s="11" t="str">
        <f>IFERROR(VLOOKUP(Rule!K2701,lvl_3[],2,FALSE),"Нет")</f>
        <v>Анализ Дворца</v>
      </c>
      <c r="F2701" s="11" t="str">
        <f>IFERROR(INDEX(lvl_4[],MATCH(L2701,lvl_4[ID],0),MATCH(TEXT(K2701,"##0"),lvl_4[#Headers],0)),"Нет")</f>
        <v>Структуры</v>
      </c>
      <c r="G2701" s="11" t="str">
        <f>IFERROR(INDEX(lvl_5[],MATCH(M2701,lvl_5[ID],0),MATCH(_xlfn.CONCAT(TEXT(K2701,"##0"),"_",TEXT(L2701,"##0")),lvl_5[#Headers],0)),"Нет")</f>
        <v>НС</v>
      </c>
      <c r="H2701" s="11" t="str">
        <f>IFERROR(INDEX(lvl_6[],MATCH(N2701,lvl_6[ID],0),MATCH(_xlfn.CONCAT(K2701,"_",L2701,"_",M2701),lvl_6[#Headers],0)),"Нет")</f>
        <v>НС. Элемент в сезоне</v>
      </c>
      <c r="I2701" s="12">
        <v>1</v>
      </c>
      <c r="J2701" s="12">
        <v>2</v>
      </c>
      <c r="K2701" s="12">
        <v>2</v>
      </c>
      <c r="L2701" s="12">
        <v>1</v>
      </c>
      <c r="M2701" s="12">
        <v>1</v>
      </c>
      <c r="N2701" s="12">
        <v>3</v>
      </c>
      <c r="O2701" s="12">
        <f>COUNTIF($P$2:P2701,P2701)</f>
        <v>104</v>
      </c>
      <c r="P2701" s="12" t="str">
        <f t="shared" si="127"/>
        <v>122010103</v>
      </c>
      <c r="Q2701" s="12" t="str">
        <f t="shared" si="128"/>
        <v>1220101030104</v>
      </c>
      <c r="R2701" s="20" t="s">
        <v>1456</v>
      </c>
      <c r="S2701" s="20" t="s">
        <v>1975</v>
      </c>
      <c r="AD2701" s="12" t="s">
        <v>866</v>
      </c>
      <c r="AY2701" s="12" t="s">
        <v>914</v>
      </c>
      <c r="BG2701" s="21">
        <v>0.5</v>
      </c>
      <c r="BJ2701" s="12">
        <v>1</v>
      </c>
    </row>
    <row r="2702" spans="1:62" ht="30" x14ac:dyDescent="0.25">
      <c r="A2702" s="12">
        <v>1</v>
      </c>
      <c r="B2702" s="11" t="str">
        <f t="shared" si="129"/>
        <v>Общий расчет. Ци Мень. Анализ Дворца. Структуры. НС. НС. Элемент в сезоне</v>
      </c>
      <c r="C2702" s="11" t="str">
        <f>IFERROR(VLOOKUP(I2702,lvl_1[],2,FALSE),"Нет")</f>
        <v>Общий расчет</v>
      </c>
      <c r="D2702" s="11" t="str">
        <f>IFERROR(VLOOKUP(Rule!J2702,lvl_2[],2,FALSE),"Нет")</f>
        <v>Ци Мень</v>
      </c>
      <c r="E2702" s="11" t="str">
        <f>IFERROR(VLOOKUP(Rule!K2702,lvl_3[],2,FALSE),"Нет")</f>
        <v>Анализ Дворца</v>
      </c>
      <c r="F2702" s="11" t="str">
        <f>IFERROR(INDEX(lvl_4[],MATCH(L2702,lvl_4[ID],0),MATCH(TEXT(K2702,"##0"),lvl_4[#Headers],0)),"Нет")</f>
        <v>Структуры</v>
      </c>
      <c r="G2702" s="11" t="str">
        <f>IFERROR(INDEX(lvl_5[],MATCH(M2702,lvl_5[ID],0),MATCH(_xlfn.CONCAT(TEXT(K2702,"##0"),"_",TEXT(L2702,"##0")),lvl_5[#Headers],0)),"Нет")</f>
        <v>НС</v>
      </c>
      <c r="H2702" s="11" t="str">
        <f>IFERROR(INDEX(lvl_6[],MATCH(N2702,lvl_6[ID],0),MATCH(_xlfn.CONCAT(K2702,"_",L2702,"_",M2702),lvl_6[#Headers],0)),"Нет")</f>
        <v>НС. Элемент в сезоне</v>
      </c>
      <c r="I2702" s="12">
        <v>1</v>
      </c>
      <c r="J2702" s="12">
        <v>2</v>
      </c>
      <c r="K2702" s="12">
        <v>2</v>
      </c>
      <c r="L2702" s="12">
        <v>1</v>
      </c>
      <c r="M2702" s="12">
        <v>1</v>
      </c>
      <c r="N2702" s="12">
        <v>3</v>
      </c>
      <c r="O2702" s="12">
        <f>COUNTIF($P$2:P2702,P2702)</f>
        <v>105</v>
      </c>
      <c r="P2702" s="12" t="str">
        <f t="shared" si="127"/>
        <v>122010103</v>
      </c>
      <c r="Q2702" s="12" t="str">
        <f t="shared" si="128"/>
        <v>1220101030105</v>
      </c>
      <c r="R2702" s="20" t="s">
        <v>1456</v>
      </c>
      <c r="S2702" s="20" t="s">
        <v>1973</v>
      </c>
      <c r="AD2702" s="12" t="s">
        <v>867</v>
      </c>
      <c r="AY2702" s="12" t="s">
        <v>914</v>
      </c>
      <c r="BG2702" s="21">
        <v>0</v>
      </c>
      <c r="BJ2702" s="12">
        <v>1</v>
      </c>
    </row>
    <row r="2703" spans="1:62" ht="30" x14ac:dyDescent="0.25">
      <c r="A2703" s="12">
        <v>1</v>
      </c>
      <c r="B2703" s="11" t="str">
        <f t="shared" si="129"/>
        <v>Общий расчет. Ци Мень. Анализ Дворца. Структуры. НС. НС. Элемент в сезоне</v>
      </c>
      <c r="C2703" s="11" t="str">
        <f>IFERROR(VLOOKUP(I2703,lvl_1[],2,FALSE),"Нет")</f>
        <v>Общий расчет</v>
      </c>
      <c r="D2703" s="11" t="str">
        <f>IFERROR(VLOOKUP(Rule!J2703,lvl_2[],2,FALSE),"Нет")</f>
        <v>Ци Мень</v>
      </c>
      <c r="E2703" s="11" t="str">
        <f>IFERROR(VLOOKUP(Rule!K2703,lvl_3[],2,FALSE),"Нет")</f>
        <v>Анализ Дворца</v>
      </c>
      <c r="F2703" s="11" t="str">
        <f>IFERROR(INDEX(lvl_4[],MATCH(L2703,lvl_4[ID],0),MATCH(TEXT(K2703,"##0"),lvl_4[#Headers],0)),"Нет")</f>
        <v>Структуры</v>
      </c>
      <c r="G2703" s="11" t="str">
        <f>IFERROR(INDEX(lvl_5[],MATCH(M2703,lvl_5[ID],0),MATCH(_xlfn.CONCAT(TEXT(K2703,"##0"),"_",TEXT(L2703,"##0")),lvl_5[#Headers],0)),"Нет")</f>
        <v>НС</v>
      </c>
      <c r="H2703" s="11" t="str">
        <f>IFERROR(INDEX(lvl_6[],MATCH(N2703,lvl_6[ID],0),MATCH(_xlfn.CONCAT(K2703,"_",L2703,"_",M2703),lvl_6[#Headers],0)),"Нет")</f>
        <v>НС. Элемент в сезоне</v>
      </c>
      <c r="I2703" s="12">
        <v>1</v>
      </c>
      <c r="J2703" s="12">
        <v>2</v>
      </c>
      <c r="K2703" s="12">
        <v>2</v>
      </c>
      <c r="L2703" s="12">
        <v>1</v>
      </c>
      <c r="M2703" s="12">
        <v>1</v>
      </c>
      <c r="N2703" s="12">
        <v>3</v>
      </c>
      <c r="O2703" s="12">
        <f>COUNTIF($P$2:P2703,P2703)</f>
        <v>106</v>
      </c>
      <c r="P2703" s="12" t="str">
        <f t="shared" si="127"/>
        <v>122010103</v>
      </c>
      <c r="Q2703" s="12" t="str">
        <f t="shared" si="128"/>
        <v>1220101030106</v>
      </c>
      <c r="R2703" s="20" t="s">
        <v>1456</v>
      </c>
      <c r="S2703" s="20" t="s">
        <v>1976</v>
      </c>
      <c r="AD2703" s="12" t="s">
        <v>868</v>
      </c>
      <c r="AY2703" s="12" t="s">
        <v>914</v>
      </c>
      <c r="BG2703" s="21">
        <v>1</v>
      </c>
      <c r="BJ2703" s="12">
        <v>1</v>
      </c>
    </row>
    <row r="2704" spans="1:62" ht="30" x14ac:dyDescent="0.25">
      <c r="A2704" s="12">
        <v>1</v>
      </c>
      <c r="B2704" s="11" t="str">
        <f t="shared" si="129"/>
        <v>Общий расчет. Ци Мень. Анализ Дворца. Структуры. НС. НС. Элемент в сезоне</v>
      </c>
      <c r="C2704" s="11" t="str">
        <f>IFERROR(VLOOKUP(I2704,lvl_1[],2,FALSE),"Нет")</f>
        <v>Общий расчет</v>
      </c>
      <c r="D2704" s="11" t="str">
        <f>IFERROR(VLOOKUP(Rule!J2704,lvl_2[],2,FALSE),"Нет")</f>
        <v>Ци Мень</v>
      </c>
      <c r="E2704" s="11" t="str">
        <f>IFERROR(VLOOKUP(Rule!K2704,lvl_3[],2,FALSE),"Нет")</f>
        <v>Анализ Дворца</v>
      </c>
      <c r="F2704" s="11" t="str">
        <f>IFERROR(INDEX(lvl_4[],MATCH(L2704,lvl_4[ID],0),MATCH(TEXT(K2704,"##0"),lvl_4[#Headers],0)),"Нет")</f>
        <v>Структуры</v>
      </c>
      <c r="G2704" s="11" t="str">
        <f>IFERROR(INDEX(lvl_5[],MATCH(M2704,lvl_5[ID],0),MATCH(_xlfn.CONCAT(TEXT(K2704,"##0"),"_",TEXT(L2704,"##0")),lvl_5[#Headers],0)),"Нет")</f>
        <v>НС</v>
      </c>
      <c r="H2704" s="11" t="str">
        <f>IFERROR(INDEX(lvl_6[],MATCH(N2704,lvl_6[ID],0),MATCH(_xlfn.CONCAT(K2704,"_",L2704,"_",M2704),lvl_6[#Headers],0)),"Нет")</f>
        <v>НС. Элемент в сезоне</v>
      </c>
      <c r="I2704" s="12">
        <v>1</v>
      </c>
      <c r="J2704" s="12">
        <v>2</v>
      </c>
      <c r="K2704" s="12">
        <v>2</v>
      </c>
      <c r="L2704" s="12">
        <v>1</v>
      </c>
      <c r="M2704" s="12">
        <v>1</v>
      </c>
      <c r="N2704" s="12">
        <v>3</v>
      </c>
      <c r="O2704" s="12">
        <f>COUNTIF($P$2:P2704,P2704)</f>
        <v>107</v>
      </c>
      <c r="P2704" s="12" t="str">
        <f t="shared" si="127"/>
        <v>122010103</v>
      </c>
      <c r="Q2704" s="12" t="str">
        <f t="shared" si="128"/>
        <v>1220101030107</v>
      </c>
      <c r="R2704" s="20" t="s">
        <v>1456</v>
      </c>
      <c r="S2704" s="20" t="s">
        <v>1976</v>
      </c>
      <c r="AD2704" s="12" t="s">
        <v>869</v>
      </c>
      <c r="AY2704" s="12" t="s">
        <v>914</v>
      </c>
      <c r="BG2704" s="21">
        <v>1</v>
      </c>
      <c r="BJ2704" s="12">
        <v>1</v>
      </c>
    </row>
    <row r="2705" spans="1:62" ht="30" x14ac:dyDescent="0.25">
      <c r="A2705" s="12">
        <v>1</v>
      </c>
      <c r="B2705" s="11" t="str">
        <f t="shared" si="129"/>
        <v>Общий расчет. Ци Мень. Анализ Дворца. Структуры. НС. НС. Элемент в сезоне</v>
      </c>
      <c r="C2705" s="11" t="str">
        <f>IFERROR(VLOOKUP(I2705,lvl_1[],2,FALSE),"Нет")</f>
        <v>Общий расчет</v>
      </c>
      <c r="D2705" s="11" t="str">
        <f>IFERROR(VLOOKUP(Rule!J2705,lvl_2[],2,FALSE),"Нет")</f>
        <v>Ци Мень</v>
      </c>
      <c r="E2705" s="11" t="str">
        <f>IFERROR(VLOOKUP(Rule!K2705,lvl_3[],2,FALSE),"Нет")</f>
        <v>Анализ Дворца</v>
      </c>
      <c r="F2705" s="11" t="str">
        <f>IFERROR(INDEX(lvl_4[],MATCH(L2705,lvl_4[ID],0),MATCH(TEXT(K2705,"##0"),lvl_4[#Headers],0)),"Нет")</f>
        <v>Структуры</v>
      </c>
      <c r="G2705" s="11" t="str">
        <f>IFERROR(INDEX(lvl_5[],MATCH(M2705,lvl_5[ID],0),MATCH(_xlfn.CONCAT(TEXT(K2705,"##0"),"_",TEXT(L2705,"##0")),lvl_5[#Headers],0)),"Нет")</f>
        <v>НС</v>
      </c>
      <c r="H2705" s="11" t="str">
        <f>IFERROR(INDEX(lvl_6[],MATCH(N2705,lvl_6[ID],0),MATCH(_xlfn.CONCAT(K2705,"_",L2705,"_",M2705),lvl_6[#Headers],0)),"Нет")</f>
        <v>НС. Элемент в сезоне</v>
      </c>
      <c r="I2705" s="12">
        <v>1</v>
      </c>
      <c r="J2705" s="12">
        <v>2</v>
      </c>
      <c r="K2705" s="12">
        <v>2</v>
      </c>
      <c r="L2705" s="12">
        <v>1</v>
      </c>
      <c r="M2705" s="12">
        <v>1</v>
      </c>
      <c r="N2705" s="12">
        <v>3</v>
      </c>
      <c r="O2705" s="12">
        <f>COUNTIF($P$2:P2705,P2705)</f>
        <v>108</v>
      </c>
      <c r="P2705" s="12" t="str">
        <f t="shared" si="127"/>
        <v>122010103</v>
      </c>
      <c r="Q2705" s="12" t="str">
        <f t="shared" si="128"/>
        <v>1220101030108</v>
      </c>
      <c r="R2705" s="20" t="s">
        <v>1456</v>
      </c>
      <c r="S2705" s="20" t="s">
        <v>1973</v>
      </c>
      <c r="AD2705" s="12" t="s">
        <v>870</v>
      </c>
      <c r="AY2705" s="12" t="s">
        <v>914</v>
      </c>
      <c r="BG2705" s="21">
        <v>0</v>
      </c>
      <c r="BJ2705" s="12">
        <v>1</v>
      </c>
    </row>
    <row r="2706" spans="1:62" ht="30" x14ac:dyDescent="0.25">
      <c r="A2706" s="12">
        <v>1</v>
      </c>
      <c r="B2706" s="11" t="str">
        <f t="shared" si="129"/>
        <v>Общий расчет. Ци Мень. Анализ Дворца. Структуры. НС. НС. Элемент в сезоне</v>
      </c>
      <c r="C2706" s="11" t="str">
        <f>IFERROR(VLOOKUP(I2706,lvl_1[],2,FALSE),"Нет")</f>
        <v>Общий расчет</v>
      </c>
      <c r="D2706" s="11" t="str">
        <f>IFERROR(VLOOKUP(Rule!J2706,lvl_2[],2,FALSE),"Нет")</f>
        <v>Ци Мень</v>
      </c>
      <c r="E2706" s="11" t="str">
        <f>IFERROR(VLOOKUP(Rule!K2706,lvl_3[],2,FALSE),"Нет")</f>
        <v>Анализ Дворца</v>
      </c>
      <c r="F2706" s="11" t="str">
        <f>IFERROR(INDEX(lvl_4[],MATCH(L2706,lvl_4[ID],0),MATCH(TEXT(K2706,"##0"),lvl_4[#Headers],0)),"Нет")</f>
        <v>Структуры</v>
      </c>
      <c r="G2706" s="11" t="str">
        <f>IFERROR(INDEX(lvl_5[],MATCH(M2706,lvl_5[ID],0),MATCH(_xlfn.CONCAT(TEXT(K2706,"##0"),"_",TEXT(L2706,"##0")),lvl_5[#Headers],0)),"Нет")</f>
        <v>НС</v>
      </c>
      <c r="H2706" s="11" t="str">
        <f>IFERROR(INDEX(lvl_6[],MATCH(N2706,lvl_6[ID],0),MATCH(_xlfn.CONCAT(K2706,"_",L2706,"_",M2706),lvl_6[#Headers],0)),"Нет")</f>
        <v>НС. Элемент в сезоне</v>
      </c>
      <c r="I2706" s="12">
        <v>1</v>
      </c>
      <c r="J2706" s="12">
        <v>2</v>
      </c>
      <c r="K2706" s="12">
        <v>2</v>
      </c>
      <c r="L2706" s="12">
        <v>1</v>
      </c>
      <c r="M2706" s="12">
        <v>1</v>
      </c>
      <c r="N2706" s="12">
        <v>3</v>
      </c>
      <c r="O2706" s="12">
        <f>COUNTIF($P$2:P2706,P2706)</f>
        <v>109</v>
      </c>
      <c r="P2706" s="12" t="str">
        <f t="shared" si="127"/>
        <v>122010103</v>
      </c>
      <c r="Q2706" s="12" t="str">
        <f t="shared" si="128"/>
        <v>1220101030109</v>
      </c>
      <c r="R2706" s="20" t="s">
        <v>1456</v>
      </c>
      <c r="S2706" s="20" t="s">
        <v>1977</v>
      </c>
      <c r="AD2706" s="12" t="s">
        <v>859</v>
      </c>
      <c r="AY2706" s="12" t="s">
        <v>916</v>
      </c>
      <c r="BG2706" s="21">
        <v>1</v>
      </c>
      <c r="BJ2706" s="12">
        <v>1</v>
      </c>
    </row>
    <row r="2707" spans="1:62" ht="30" x14ac:dyDescent="0.25">
      <c r="A2707" s="12">
        <v>1</v>
      </c>
      <c r="B2707" s="11" t="str">
        <f t="shared" si="129"/>
        <v>Общий расчет. Ци Мень. Анализ Дворца. Структуры. НС. НС. Элемент в сезоне</v>
      </c>
      <c r="C2707" s="11" t="str">
        <f>IFERROR(VLOOKUP(I2707,lvl_1[],2,FALSE),"Нет")</f>
        <v>Общий расчет</v>
      </c>
      <c r="D2707" s="11" t="str">
        <f>IFERROR(VLOOKUP(Rule!J2707,lvl_2[],2,FALSE),"Нет")</f>
        <v>Ци Мень</v>
      </c>
      <c r="E2707" s="11" t="str">
        <f>IFERROR(VLOOKUP(Rule!K2707,lvl_3[],2,FALSE),"Нет")</f>
        <v>Анализ Дворца</v>
      </c>
      <c r="F2707" s="11" t="str">
        <f>IFERROR(INDEX(lvl_4[],MATCH(L2707,lvl_4[ID],0),MATCH(TEXT(K2707,"##0"),lvl_4[#Headers],0)),"Нет")</f>
        <v>Структуры</v>
      </c>
      <c r="G2707" s="11" t="str">
        <f>IFERROR(INDEX(lvl_5[],MATCH(M2707,lvl_5[ID],0),MATCH(_xlfn.CONCAT(TEXT(K2707,"##0"),"_",TEXT(L2707,"##0")),lvl_5[#Headers],0)),"Нет")</f>
        <v>НС</v>
      </c>
      <c r="H2707" s="11" t="str">
        <f>IFERROR(INDEX(lvl_6[],MATCH(N2707,lvl_6[ID],0),MATCH(_xlfn.CONCAT(K2707,"_",L2707,"_",M2707),lvl_6[#Headers],0)),"Нет")</f>
        <v>НС. Элемент в сезоне</v>
      </c>
      <c r="I2707" s="12">
        <v>1</v>
      </c>
      <c r="J2707" s="12">
        <v>2</v>
      </c>
      <c r="K2707" s="12">
        <v>2</v>
      </c>
      <c r="L2707" s="12">
        <v>1</v>
      </c>
      <c r="M2707" s="12">
        <v>1</v>
      </c>
      <c r="N2707" s="12">
        <v>3</v>
      </c>
      <c r="O2707" s="12">
        <f>COUNTIF($P$2:P2707,P2707)</f>
        <v>110</v>
      </c>
      <c r="P2707" s="12" t="str">
        <f t="shared" si="127"/>
        <v>122010103</v>
      </c>
      <c r="Q2707" s="12" t="str">
        <f t="shared" si="128"/>
        <v>1220101030110</v>
      </c>
      <c r="R2707" s="20" t="s">
        <v>1456</v>
      </c>
      <c r="S2707" s="20" t="s">
        <v>1977</v>
      </c>
      <c r="AD2707" s="12" t="s">
        <v>860</v>
      </c>
      <c r="AY2707" s="12" t="s">
        <v>916</v>
      </c>
      <c r="BG2707" s="21">
        <v>1</v>
      </c>
      <c r="BJ2707" s="12">
        <v>1</v>
      </c>
    </row>
    <row r="2708" spans="1:62" ht="30" x14ac:dyDescent="0.25">
      <c r="A2708" s="12">
        <v>1</v>
      </c>
      <c r="B2708" s="11" t="str">
        <f t="shared" si="129"/>
        <v>Общий расчет. Ци Мень. Анализ Дворца. Структуры. НС. НС. Элемент в сезоне</v>
      </c>
      <c r="C2708" s="11" t="str">
        <f>IFERROR(VLOOKUP(I2708,lvl_1[],2,FALSE),"Нет")</f>
        <v>Общий расчет</v>
      </c>
      <c r="D2708" s="11" t="str">
        <f>IFERROR(VLOOKUP(Rule!J2708,lvl_2[],2,FALSE),"Нет")</f>
        <v>Ци Мень</v>
      </c>
      <c r="E2708" s="11" t="str">
        <f>IFERROR(VLOOKUP(Rule!K2708,lvl_3[],2,FALSE),"Нет")</f>
        <v>Анализ Дворца</v>
      </c>
      <c r="F2708" s="11" t="str">
        <f>IFERROR(INDEX(lvl_4[],MATCH(L2708,lvl_4[ID],0),MATCH(TEXT(K2708,"##0"),lvl_4[#Headers],0)),"Нет")</f>
        <v>Структуры</v>
      </c>
      <c r="G2708" s="11" t="str">
        <f>IFERROR(INDEX(lvl_5[],MATCH(M2708,lvl_5[ID],0),MATCH(_xlfn.CONCAT(TEXT(K2708,"##0"),"_",TEXT(L2708,"##0")),lvl_5[#Headers],0)),"Нет")</f>
        <v>НС</v>
      </c>
      <c r="H2708" s="11" t="str">
        <f>IFERROR(INDEX(lvl_6[],MATCH(N2708,lvl_6[ID],0),MATCH(_xlfn.CONCAT(K2708,"_",L2708,"_",M2708),lvl_6[#Headers],0)),"Нет")</f>
        <v>НС. Элемент в сезоне</v>
      </c>
      <c r="I2708" s="12">
        <v>1</v>
      </c>
      <c r="J2708" s="12">
        <v>2</v>
      </c>
      <c r="K2708" s="12">
        <v>2</v>
      </c>
      <c r="L2708" s="12">
        <v>1</v>
      </c>
      <c r="M2708" s="12">
        <v>1</v>
      </c>
      <c r="N2708" s="12">
        <v>3</v>
      </c>
      <c r="O2708" s="12">
        <f>COUNTIF($P$2:P2708,P2708)</f>
        <v>111</v>
      </c>
      <c r="P2708" s="12" t="str">
        <f t="shared" si="127"/>
        <v>122010103</v>
      </c>
      <c r="Q2708" s="12" t="str">
        <f t="shared" si="128"/>
        <v>1220101030111</v>
      </c>
      <c r="R2708" s="20" t="s">
        <v>1456</v>
      </c>
      <c r="S2708" s="20" t="s">
        <v>1978</v>
      </c>
      <c r="AD2708" s="12" t="s">
        <v>861</v>
      </c>
      <c r="AY2708" s="12" t="s">
        <v>916</v>
      </c>
      <c r="BG2708" s="21">
        <v>0</v>
      </c>
      <c r="BJ2708" s="12">
        <v>1</v>
      </c>
    </row>
    <row r="2709" spans="1:62" ht="30" x14ac:dyDescent="0.25">
      <c r="A2709" s="12">
        <v>1</v>
      </c>
      <c r="B2709" s="11" t="str">
        <f t="shared" si="129"/>
        <v>Общий расчет. Ци Мень. Анализ Дворца. Структуры. НС. НС. Элемент в сезоне</v>
      </c>
      <c r="C2709" s="11" t="str">
        <f>IFERROR(VLOOKUP(I2709,lvl_1[],2,FALSE),"Нет")</f>
        <v>Общий расчет</v>
      </c>
      <c r="D2709" s="11" t="str">
        <f>IFERROR(VLOOKUP(Rule!J2709,lvl_2[],2,FALSE),"Нет")</f>
        <v>Ци Мень</v>
      </c>
      <c r="E2709" s="11" t="str">
        <f>IFERROR(VLOOKUP(Rule!K2709,lvl_3[],2,FALSE),"Нет")</f>
        <v>Анализ Дворца</v>
      </c>
      <c r="F2709" s="11" t="str">
        <f>IFERROR(INDEX(lvl_4[],MATCH(L2709,lvl_4[ID],0),MATCH(TEXT(K2709,"##0"),lvl_4[#Headers],0)),"Нет")</f>
        <v>Структуры</v>
      </c>
      <c r="G2709" s="11" t="str">
        <f>IFERROR(INDEX(lvl_5[],MATCH(M2709,lvl_5[ID],0),MATCH(_xlfn.CONCAT(TEXT(K2709,"##0"),"_",TEXT(L2709,"##0")),lvl_5[#Headers],0)),"Нет")</f>
        <v>НС</v>
      </c>
      <c r="H2709" s="11" t="str">
        <f>IFERROR(INDEX(lvl_6[],MATCH(N2709,lvl_6[ID],0),MATCH(_xlfn.CONCAT(K2709,"_",L2709,"_",M2709),lvl_6[#Headers],0)),"Нет")</f>
        <v>НС. Элемент в сезоне</v>
      </c>
      <c r="I2709" s="12">
        <v>1</v>
      </c>
      <c r="J2709" s="12">
        <v>2</v>
      </c>
      <c r="K2709" s="12">
        <v>2</v>
      </c>
      <c r="L2709" s="12">
        <v>1</v>
      </c>
      <c r="M2709" s="12">
        <v>1</v>
      </c>
      <c r="N2709" s="12">
        <v>3</v>
      </c>
      <c r="O2709" s="12">
        <f>COUNTIF($P$2:P2709,P2709)</f>
        <v>112</v>
      </c>
      <c r="P2709" s="12" t="str">
        <f t="shared" si="127"/>
        <v>122010103</v>
      </c>
      <c r="Q2709" s="12" t="str">
        <f t="shared" si="128"/>
        <v>1220101030112</v>
      </c>
      <c r="R2709" s="20" t="s">
        <v>1456</v>
      </c>
      <c r="S2709" s="20" t="s">
        <v>1979</v>
      </c>
      <c r="AD2709" s="12" t="s">
        <v>862</v>
      </c>
      <c r="AY2709" s="12" t="s">
        <v>916</v>
      </c>
      <c r="BG2709" s="21">
        <v>0.9</v>
      </c>
      <c r="BJ2709" s="12">
        <v>1</v>
      </c>
    </row>
    <row r="2710" spans="1:62" ht="30" x14ac:dyDescent="0.25">
      <c r="A2710" s="12">
        <v>1</v>
      </c>
      <c r="B2710" s="11" t="str">
        <f t="shared" si="129"/>
        <v>Общий расчет. Ци Мень. Анализ Дворца. Структуры. НС. НС. Элемент в сезоне</v>
      </c>
      <c r="C2710" s="11" t="str">
        <f>IFERROR(VLOOKUP(I2710,lvl_1[],2,FALSE),"Нет")</f>
        <v>Общий расчет</v>
      </c>
      <c r="D2710" s="11" t="str">
        <f>IFERROR(VLOOKUP(Rule!J2710,lvl_2[],2,FALSE),"Нет")</f>
        <v>Ци Мень</v>
      </c>
      <c r="E2710" s="11" t="str">
        <f>IFERROR(VLOOKUP(Rule!K2710,lvl_3[],2,FALSE),"Нет")</f>
        <v>Анализ Дворца</v>
      </c>
      <c r="F2710" s="11" t="str">
        <f>IFERROR(INDEX(lvl_4[],MATCH(L2710,lvl_4[ID],0),MATCH(TEXT(K2710,"##0"),lvl_4[#Headers],0)),"Нет")</f>
        <v>Структуры</v>
      </c>
      <c r="G2710" s="11" t="str">
        <f>IFERROR(INDEX(lvl_5[],MATCH(M2710,lvl_5[ID],0),MATCH(_xlfn.CONCAT(TEXT(K2710,"##0"),"_",TEXT(L2710,"##0")),lvl_5[#Headers],0)),"Нет")</f>
        <v>НС</v>
      </c>
      <c r="H2710" s="11" t="str">
        <f>IFERROR(INDEX(lvl_6[],MATCH(N2710,lvl_6[ID],0),MATCH(_xlfn.CONCAT(K2710,"_",L2710,"_",M2710),lvl_6[#Headers],0)),"Нет")</f>
        <v>НС. Элемент в сезоне</v>
      </c>
      <c r="I2710" s="12">
        <v>1</v>
      </c>
      <c r="J2710" s="12">
        <v>2</v>
      </c>
      <c r="K2710" s="12">
        <v>2</v>
      </c>
      <c r="L2710" s="12">
        <v>1</v>
      </c>
      <c r="M2710" s="12">
        <v>1</v>
      </c>
      <c r="N2710" s="12">
        <v>3</v>
      </c>
      <c r="O2710" s="12">
        <f>COUNTIF($P$2:P2710,P2710)</f>
        <v>113</v>
      </c>
      <c r="P2710" s="12" t="str">
        <f t="shared" si="127"/>
        <v>122010103</v>
      </c>
      <c r="Q2710" s="12" t="str">
        <f t="shared" si="128"/>
        <v>1220101030113</v>
      </c>
      <c r="R2710" s="20" t="s">
        <v>1456</v>
      </c>
      <c r="S2710" s="20" t="s">
        <v>1979</v>
      </c>
      <c r="AD2710" s="12" t="s">
        <v>863</v>
      </c>
      <c r="AY2710" s="12" t="s">
        <v>916</v>
      </c>
      <c r="BG2710" s="21">
        <v>0.9</v>
      </c>
      <c r="BJ2710" s="12">
        <v>1</v>
      </c>
    </row>
    <row r="2711" spans="1:62" ht="30" x14ac:dyDescent="0.25">
      <c r="A2711" s="12">
        <v>1</v>
      </c>
      <c r="B2711" s="11" t="str">
        <f t="shared" si="129"/>
        <v>Общий расчет. Ци Мень. Анализ Дворца. Структуры. НС. НС. Элемент в сезоне</v>
      </c>
      <c r="C2711" s="11" t="str">
        <f>IFERROR(VLOOKUP(I2711,lvl_1[],2,FALSE),"Нет")</f>
        <v>Общий расчет</v>
      </c>
      <c r="D2711" s="11" t="str">
        <f>IFERROR(VLOOKUP(Rule!J2711,lvl_2[],2,FALSE),"Нет")</f>
        <v>Ци Мень</v>
      </c>
      <c r="E2711" s="11" t="str">
        <f>IFERROR(VLOOKUP(Rule!K2711,lvl_3[],2,FALSE),"Нет")</f>
        <v>Анализ Дворца</v>
      </c>
      <c r="F2711" s="11" t="str">
        <f>IFERROR(INDEX(lvl_4[],MATCH(L2711,lvl_4[ID],0),MATCH(TEXT(K2711,"##0"),lvl_4[#Headers],0)),"Нет")</f>
        <v>Структуры</v>
      </c>
      <c r="G2711" s="11" t="str">
        <f>IFERROR(INDEX(lvl_5[],MATCH(M2711,lvl_5[ID],0),MATCH(_xlfn.CONCAT(TEXT(K2711,"##0"),"_",TEXT(L2711,"##0")),lvl_5[#Headers],0)),"Нет")</f>
        <v>НС</v>
      </c>
      <c r="H2711" s="11" t="str">
        <f>IFERROR(INDEX(lvl_6[],MATCH(N2711,lvl_6[ID],0),MATCH(_xlfn.CONCAT(K2711,"_",L2711,"_",M2711),lvl_6[#Headers],0)),"Нет")</f>
        <v>НС. Элемент в сезоне</v>
      </c>
      <c r="I2711" s="12">
        <v>1</v>
      </c>
      <c r="J2711" s="12">
        <v>2</v>
      </c>
      <c r="K2711" s="12">
        <v>2</v>
      </c>
      <c r="L2711" s="12">
        <v>1</v>
      </c>
      <c r="M2711" s="12">
        <v>1</v>
      </c>
      <c r="N2711" s="12">
        <v>3</v>
      </c>
      <c r="O2711" s="12">
        <f>COUNTIF($P$2:P2711,P2711)</f>
        <v>114</v>
      </c>
      <c r="P2711" s="12" t="str">
        <f t="shared" si="127"/>
        <v>122010103</v>
      </c>
      <c r="Q2711" s="12" t="str">
        <f t="shared" si="128"/>
        <v>1220101030114</v>
      </c>
      <c r="R2711" s="20" t="s">
        <v>1456</v>
      </c>
      <c r="S2711" s="20" t="s">
        <v>1978</v>
      </c>
      <c r="AD2711" s="12" t="s">
        <v>864</v>
      </c>
      <c r="AY2711" s="12" t="s">
        <v>916</v>
      </c>
      <c r="BG2711" s="21">
        <v>0</v>
      </c>
      <c r="BJ2711" s="12">
        <v>1</v>
      </c>
    </row>
    <row r="2712" spans="1:62" ht="30" x14ac:dyDescent="0.25">
      <c r="A2712" s="12">
        <v>1</v>
      </c>
      <c r="B2712" s="11" t="str">
        <f t="shared" si="129"/>
        <v>Общий расчет. Ци Мень. Анализ Дворца. Структуры. НС. НС. Элемент в сезоне</v>
      </c>
      <c r="C2712" s="11" t="str">
        <f>IFERROR(VLOOKUP(I2712,lvl_1[],2,FALSE),"Нет")</f>
        <v>Общий расчет</v>
      </c>
      <c r="D2712" s="11" t="str">
        <f>IFERROR(VLOOKUP(Rule!J2712,lvl_2[],2,FALSE),"Нет")</f>
        <v>Ци Мень</v>
      </c>
      <c r="E2712" s="11" t="str">
        <f>IFERROR(VLOOKUP(Rule!K2712,lvl_3[],2,FALSE),"Нет")</f>
        <v>Анализ Дворца</v>
      </c>
      <c r="F2712" s="11" t="str">
        <f>IFERROR(INDEX(lvl_4[],MATCH(L2712,lvl_4[ID],0),MATCH(TEXT(K2712,"##0"),lvl_4[#Headers],0)),"Нет")</f>
        <v>Структуры</v>
      </c>
      <c r="G2712" s="11" t="str">
        <f>IFERROR(INDEX(lvl_5[],MATCH(M2712,lvl_5[ID],0),MATCH(_xlfn.CONCAT(TEXT(K2712,"##0"),"_",TEXT(L2712,"##0")),lvl_5[#Headers],0)),"Нет")</f>
        <v>НС</v>
      </c>
      <c r="H2712" s="11" t="str">
        <f>IFERROR(INDEX(lvl_6[],MATCH(N2712,lvl_6[ID],0),MATCH(_xlfn.CONCAT(K2712,"_",L2712,"_",M2712),lvl_6[#Headers],0)),"Нет")</f>
        <v>НС. Элемент в сезоне</v>
      </c>
      <c r="I2712" s="12">
        <v>1</v>
      </c>
      <c r="J2712" s="12">
        <v>2</v>
      </c>
      <c r="K2712" s="12">
        <v>2</v>
      </c>
      <c r="L2712" s="12">
        <v>1</v>
      </c>
      <c r="M2712" s="12">
        <v>1</v>
      </c>
      <c r="N2712" s="12">
        <v>3</v>
      </c>
      <c r="O2712" s="12">
        <f>COUNTIF($P$2:P2712,P2712)</f>
        <v>115</v>
      </c>
      <c r="P2712" s="12" t="str">
        <f t="shared" si="127"/>
        <v>122010103</v>
      </c>
      <c r="Q2712" s="12" t="str">
        <f t="shared" si="128"/>
        <v>1220101030115</v>
      </c>
      <c r="R2712" s="20" t="s">
        <v>1456</v>
      </c>
      <c r="S2712" s="20" t="s">
        <v>1980</v>
      </c>
      <c r="AD2712" s="12" t="s">
        <v>865</v>
      </c>
      <c r="AY2712" s="12" t="s">
        <v>916</v>
      </c>
      <c r="BG2712" s="21">
        <v>0.5</v>
      </c>
      <c r="BJ2712" s="12">
        <v>1</v>
      </c>
    </row>
    <row r="2713" spans="1:62" ht="30" x14ac:dyDescent="0.25">
      <c r="A2713" s="12">
        <v>1</v>
      </c>
      <c r="B2713" s="11" t="str">
        <f t="shared" si="129"/>
        <v>Общий расчет. Ци Мень. Анализ Дворца. Структуры. НС. НС. Элемент в сезоне</v>
      </c>
      <c r="C2713" s="11" t="str">
        <f>IFERROR(VLOOKUP(I2713,lvl_1[],2,FALSE),"Нет")</f>
        <v>Общий расчет</v>
      </c>
      <c r="D2713" s="11" t="str">
        <f>IFERROR(VLOOKUP(Rule!J2713,lvl_2[],2,FALSE),"Нет")</f>
        <v>Ци Мень</v>
      </c>
      <c r="E2713" s="11" t="str">
        <f>IFERROR(VLOOKUP(Rule!K2713,lvl_3[],2,FALSE),"Нет")</f>
        <v>Анализ Дворца</v>
      </c>
      <c r="F2713" s="11" t="str">
        <f>IFERROR(INDEX(lvl_4[],MATCH(L2713,lvl_4[ID],0),MATCH(TEXT(K2713,"##0"),lvl_4[#Headers],0)),"Нет")</f>
        <v>Структуры</v>
      </c>
      <c r="G2713" s="11" t="str">
        <f>IFERROR(INDEX(lvl_5[],MATCH(M2713,lvl_5[ID],0),MATCH(_xlfn.CONCAT(TEXT(K2713,"##0"),"_",TEXT(L2713,"##0")),lvl_5[#Headers],0)),"Нет")</f>
        <v>НС</v>
      </c>
      <c r="H2713" s="11" t="str">
        <f>IFERROR(INDEX(lvl_6[],MATCH(N2713,lvl_6[ID],0),MATCH(_xlfn.CONCAT(K2713,"_",L2713,"_",M2713),lvl_6[#Headers],0)),"Нет")</f>
        <v>НС. Элемент в сезоне</v>
      </c>
      <c r="I2713" s="12">
        <v>1</v>
      </c>
      <c r="J2713" s="12">
        <v>2</v>
      </c>
      <c r="K2713" s="12">
        <v>2</v>
      </c>
      <c r="L2713" s="12">
        <v>1</v>
      </c>
      <c r="M2713" s="12">
        <v>1</v>
      </c>
      <c r="N2713" s="12">
        <v>3</v>
      </c>
      <c r="O2713" s="12">
        <f>COUNTIF($P$2:P2713,P2713)</f>
        <v>116</v>
      </c>
      <c r="P2713" s="12" t="str">
        <f t="shared" si="127"/>
        <v>122010103</v>
      </c>
      <c r="Q2713" s="12" t="str">
        <f t="shared" si="128"/>
        <v>1220101030116</v>
      </c>
      <c r="R2713" s="20" t="s">
        <v>1456</v>
      </c>
      <c r="S2713" s="20" t="s">
        <v>1980</v>
      </c>
      <c r="AD2713" s="12" t="s">
        <v>866</v>
      </c>
      <c r="AY2713" s="12" t="s">
        <v>916</v>
      </c>
      <c r="BG2713" s="21">
        <v>0.5</v>
      </c>
      <c r="BJ2713" s="12">
        <v>1</v>
      </c>
    </row>
    <row r="2714" spans="1:62" ht="30" x14ac:dyDescent="0.25">
      <c r="A2714" s="12">
        <v>1</v>
      </c>
      <c r="B2714" s="11" t="str">
        <f t="shared" si="129"/>
        <v>Общий расчет. Ци Мень. Анализ Дворца. Структуры. НС. НС. Элемент в сезоне</v>
      </c>
      <c r="C2714" s="11" t="str">
        <f>IFERROR(VLOOKUP(I2714,lvl_1[],2,FALSE),"Нет")</f>
        <v>Общий расчет</v>
      </c>
      <c r="D2714" s="11" t="str">
        <f>IFERROR(VLOOKUP(Rule!J2714,lvl_2[],2,FALSE),"Нет")</f>
        <v>Ци Мень</v>
      </c>
      <c r="E2714" s="11" t="str">
        <f>IFERROR(VLOOKUP(Rule!K2714,lvl_3[],2,FALSE),"Нет")</f>
        <v>Анализ Дворца</v>
      </c>
      <c r="F2714" s="11" t="str">
        <f>IFERROR(INDEX(lvl_4[],MATCH(L2714,lvl_4[ID],0),MATCH(TEXT(K2714,"##0"),lvl_4[#Headers],0)),"Нет")</f>
        <v>Структуры</v>
      </c>
      <c r="G2714" s="11" t="str">
        <f>IFERROR(INDEX(lvl_5[],MATCH(M2714,lvl_5[ID],0),MATCH(_xlfn.CONCAT(TEXT(K2714,"##0"),"_",TEXT(L2714,"##0")),lvl_5[#Headers],0)),"Нет")</f>
        <v>НС</v>
      </c>
      <c r="H2714" s="11" t="str">
        <f>IFERROR(INDEX(lvl_6[],MATCH(N2714,lvl_6[ID],0),MATCH(_xlfn.CONCAT(K2714,"_",L2714,"_",M2714),lvl_6[#Headers],0)),"Нет")</f>
        <v>НС. Элемент в сезоне</v>
      </c>
      <c r="I2714" s="12">
        <v>1</v>
      </c>
      <c r="J2714" s="12">
        <v>2</v>
      </c>
      <c r="K2714" s="12">
        <v>2</v>
      </c>
      <c r="L2714" s="12">
        <v>1</v>
      </c>
      <c r="M2714" s="12">
        <v>1</v>
      </c>
      <c r="N2714" s="12">
        <v>3</v>
      </c>
      <c r="O2714" s="12">
        <f>COUNTIF($P$2:P2714,P2714)</f>
        <v>117</v>
      </c>
      <c r="P2714" s="12" t="str">
        <f t="shared" si="127"/>
        <v>122010103</v>
      </c>
      <c r="Q2714" s="12" t="str">
        <f t="shared" si="128"/>
        <v>1220101030117</v>
      </c>
      <c r="R2714" s="20" t="s">
        <v>1456</v>
      </c>
      <c r="S2714" s="20" t="s">
        <v>1978</v>
      </c>
      <c r="AD2714" s="12" t="s">
        <v>867</v>
      </c>
      <c r="AY2714" s="12" t="s">
        <v>916</v>
      </c>
      <c r="BG2714" s="21">
        <v>0</v>
      </c>
      <c r="BJ2714" s="12">
        <v>1</v>
      </c>
    </row>
    <row r="2715" spans="1:62" ht="30" x14ac:dyDescent="0.25">
      <c r="A2715" s="12">
        <v>1</v>
      </c>
      <c r="B2715" s="11" t="str">
        <f t="shared" si="129"/>
        <v>Общий расчет. Ци Мень. Анализ Дворца. Структуры. НС. НС. Элемент в сезоне</v>
      </c>
      <c r="C2715" s="11" t="str">
        <f>IFERROR(VLOOKUP(I2715,lvl_1[],2,FALSE),"Нет")</f>
        <v>Общий расчет</v>
      </c>
      <c r="D2715" s="11" t="str">
        <f>IFERROR(VLOOKUP(Rule!J2715,lvl_2[],2,FALSE),"Нет")</f>
        <v>Ци Мень</v>
      </c>
      <c r="E2715" s="11" t="str">
        <f>IFERROR(VLOOKUP(Rule!K2715,lvl_3[],2,FALSE),"Нет")</f>
        <v>Анализ Дворца</v>
      </c>
      <c r="F2715" s="11" t="str">
        <f>IFERROR(INDEX(lvl_4[],MATCH(L2715,lvl_4[ID],0),MATCH(TEXT(K2715,"##0"),lvl_4[#Headers],0)),"Нет")</f>
        <v>Структуры</v>
      </c>
      <c r="G2715" s="11" t="str">
        <f>IFERROR(INDEX(lvl_5[],MATCH(M2715,lvl_5[ID],0),MATCH(_xlfn.CONCAT(TEXT(K2715,"##0"),"_",TEXT(L2715,"##0")),lvl_5[#Headers],0)),"Нет")</f>
        <v>НС</v>
      </c>
      <c r="H2715" s="11" t="str">
        <f>IFERROR(INDEX(lvl_6[],MATCH(N2715,lvl_6[ID],0),MATCH(_xlfn.CONCAT(K2715,"_",L2715,"_",M2715),lvl_6[#Headers],0)),"Нет")</f>
        <v>НС. Элемент в сезоне</v>
      </c>
      <c r="I2715" s="12">
        <v>1</v>
      </c>
      <c r="J2715" s="12">
        <v>2</v>
      </c>
      <c r="K2715" s="12">
        <v>2</v>
      </c>
      <c r="L2715" s="12">
        <v>1</v>
      </c>
      <c r="M2715" s="12">
        <v>1</v>
      </c>
      <c r="N2715" s="12">
        <v>3</v>
      </c>
      <c r="O2715" s="12">
        <f>COUNTIF($P$2:P2715,P2715)</f>
        <v>118</v>
      </c>
      <c r="P2715" s="12" t="str">
        <f t="shared" si="127"/>
        <v>122010103</v>
      </c>
      <c r="Q2715" s="12" t="str">
        <f t="shared" si="128"/>
        <v>1220101030118</v>
      </c>
      <c r="R2715" s="20" t="s">
        <v>1456</v>
      </c>
      <c r="S2715" s="20" t="s">
        <v>1981</v>
      </c>
      <c r="AD2715" s="12" t="s">
        <v>868</v>
      </c>
      <c r="AY2715" s="12" t="s">
        <v>916</v>
      </c>
      <c r="BG2715" s="21">
        <v>1</v>
      </c>
      <c r="BJ2715" s="12">
        <v>1</v>
      </c>
    </row>
    <row r="2716" spans="1:62" ht="30" x14ac:dyDescent="0.25">
      <c r="A2716" s="12">
        <v>1</v>
      </c>
      <c r="B2716" s="11" t="str">
        <f t="shared" si="129"/>
        <v>Общий расчет. Ци Мень. Анализ Дворца. Структуры. НС. НС. Элемент в сезоне</v>
      </c>
      <c r="C2716" s="11" t="str">
        <f>IFERROR(VLOOKUP(I2716,lvl_1[],2,FALSE),"Нет")</f>
        <v>Общий расчет</v>
      </c>
      <c r="D2716" s="11" t="str">
        <f>IFERROR(VLOOKUP(Rule!J2716,lvl_2[],2,FALSE),"Нет")</f>
        <v>Ци Мень</v>
      </c>
      <c r="E2716" s="11" t="str">
        <f>IFERROR(VLOOKUP(Rule!K2716,lvl_3[],2,FALSE),"Нет")</f>
        <v>Анализ Дворца</v>
      </c>
      <c r="F2716" s="11" t="str">
        <f>IFERROR(INDEX(lvl_4[],MATCH(L2716,lvl_4[ID],0),MATCH(TEXT(K2716,"##0"),lvl_4[#Headers],0)),"Нет")</f>
        <v>Структуры</v>
      </c>
      <c r="G2716" s="11" t="str">
        <f>IFERROR(INDEX(lvl_5[],MATCH(M2716,lvl_5[ID],0),MATCH(_xlfn.CONCAT(TEXT(K2716,"##0"),"_",TEXT(L2716,"##0")),lvl_5[#Headers],0)),"Нет")</f>
        <v>НС</v>
      </c>
      <c r="H2716" s="11" t="str">
        <f>IFERROR(INDEX(lvl_6[],MATCH(N2716,lvl_6[ID],0),MATCH(_xlfn.CONCAT(K2716,"_",L2716,"_",M2716),lvl_6[#Headers],0)),"Нет")</f>
        <v>НС. Элемент в сезоне</v>
      </c>
      <c r="I2716" s="12">
        <v>1</v>
      </c>
      <c r="J2716" s="12">
        <v>2</v>
      </c>
      <c r="K2716" s="12">
        <v>2</v>
      </c>
      <c r="L2716" s="12">
        <v>1</v>
      </c>
      <c r="M2716" s="12">
        <v>1</v>
      </c>
      <c r="N2716" s="12">
        <v>3</v>
      </c>
      <c r="O2716" s="12">
        <f>COUNTIF($P$2:P2716,P2716)</f>
        <v>119</v>
      </c>
      <c r="P2716" s="12" t="str">
        <f t="shared" si="127"/>
        <v>122010103</v>
      </c>
      <c r="Q2716" s="12" t="str">
        <f t="shared" si="128"/>
        <v>1220101030119</v>
      </c>
      <c r="R2716" s="20" t="s">
        <v>1456</v>
      </c>
      <c r="S2716" s="20" t="s">
        <v>1981</v>
      </c>
      <c r="AD2716" s="12" t="s">
        <v>869</v>
      </c>
      <c r="AY2716" s="12" t="s">
        <v>916</v>
      </c>
      <c r="BG2716" s="21">
        <v>1</v>
      </c>
      <c r="BJ2716" s="12">
        <v>1</v>
      </c>
    </row>
    <row r="2717" spans="1:62" ht="30" x14ac:dyDescent="0.25">
      <c r="A2717" s="12">
        <v>1</v>
      </c>
      <c r="B2717" s="11" t="str">
        <f t="shared" si="129"/>
        <v>Общий расчет. Ци Мень. Анализ Дворца. Структуры. НС. НС. Элемент в сезоне</v>
      </c>
      <c r="C2717" s="11" t="str">
        <f>IFERROR(VLOOKUP(I2717,lvl_1[],2,FALSE),"Нет")</f>
        <v>Общий расчет</v>
      </c>
      <c r="D2717" s="11" t="str">
        <f>IFERROR(VLOOKUP(Rule!J2717,lvl_2[],2,FALSE),"Нет")</f>
        <v>Ци Мень</v>
      </c>
      <c r="E2717" s="11" t="str">
        <f>IFERROR(VLOOKUP(Rule!K2717,lvl_3[],2,FALSE),"Нет")</f>
        <v>Анализ Дворца</v>
      </c>
      <c r="F2717" s="11" t="str">
        <f>IFERROR(INDEX(lvl_4[],MATCH(L2717,lvl_4[ID],0),MATCH(TEXT(K2717,"##0"),lvl_4[#Headers],0)),"Нет")</f>
        <v>Структуры</v>
      </c>
      <c r="G2717" s="11" t="str">
        <f>IFERROR(INDEX(lvl_5[],MATCH(M2717,lvl_5[ID],0),MATCH(_xlfn.CONCAT(TEXT(K2717,"##0"),"_",TEXT(L2717,"##0")),lvl_5[#Headers],0)),"Нет")</f>
        <v>НС</v>
      </c>
      <c r="H2717" s="11" t="str">
        <f>IFERROR(INDEX(lvl_6[],MATCH(N2717,lvl_6[ID],0),MATCH(_xlfn.CONCAT(K2717,"_",L2717,"_",M2717),lvl_6[#Headers],0)),"Нет")</f>
        <v>НС. Элемент в сезоне</v>
      </c>
      <c r="I2717" s="12">
        <v>1</v>
      </c>
      <c r="J2717" s="12">
        <v>2</v>
      </c>
      <c r="K2717" s="12">
        <v>2</v>
      </c>
      <c r="L2717" s="12">
        <v>1</v>
      </c>
      <c r="M2717" s="12">
        <v>1</v>
      </c>
      <c r="N2717" s="12">
        <v>3</v>
      </c>
      <c r="O2717" s="12">
        <f>COUNTIF($P$2:P2717,P2717)</f>
        <v>120</v>
      </c>
      <c r="P2717" s="12" t="str">
        <f t="shared" si="127"/>
        <v>122010103</v>
      </c>
      <c r="Q2717" s="12" t="str">
        <f t="shared" si="128"/>
        <v>1220101030120</v>
      </c>
      <c r="R2717" s="20" t="s">
        <v>1456</v>
      </c>
      <c r="S2717" s="20" t="s">
        <v>1978</v>
      </c>
      <c r="AD2717" s="12" t="s">
        <v>870</v>
      </c>
      <c r="AY2717" s="12" t="s">
        <v>916</v>
      </c>
      <c r="BG2717" s="21">
        <v>0</v>
      </c>
      <c r="BJ2717" s="12">
        <v>1</v>
      </c>
    </row>
    <row r="2718" spans="1:62" ht="30" x14ac:dyDescent="0.25">
      <c r="A2718" s="12">
        <v>1</v>
      </c>
      <c r="B2718" s="11" t="str">
        <f t="shared" si="129"/>
        <v>Общий расчет. Ци Мень. Анализ Дворца. Структуры. ЗВ. ЗВ. Элемент в сезоне</v>
      </c>
      <c r="C2718" s="11" t="str">
        <f>IFERROR(VLOOKUP(I2718,lvl_1[],2,FALSE),"Нет")</f>
        <v>Общий расчет</v>
      </c>
      <c r="D2718" s="11" t="str">
        <f>IFERROR(VLOOKUP(Rule!J2718,lvl_2[],2,FALSE),"Нет")</f>
        <v>Ци Мень</v>
      </c>
      <c r="E2718" s="11" t="str">
        <f>IFERROR(VLOOKUP(Rule!K2718,lvl_3[],2,FALSE),"Нет")</f>
        <v>Анализ Дворца</v>
      </c>
      <c r="F2718" s="11" t="str">
        <f>IFERROR(INDEX(lvl_4[],MATCH(L2718,lvl_4[ID],0),MATCH(TEXT(K2718,"##0"),lvl_4[#Headers],0)),"Нет")</f>
        <v>Структуры</v>
      </c>
      <c r="G2718" s="11" t="str">
        <f>IFERROR(INDEX(lvl_5[],MATCH(M2718,lvl_5[ID],0),MATCH(_xlfn.CONCAT(TEXT(K2718,"##0"),"_",TEXT(L2718,"##0")),lvl_5[#Headers],0)),"Нет")</f>
        <v>ЗВ</v>
      </c>
      <c r="H2718" s="11" t="str">
        <f>IFERROR(INDEX(lvl_6[],MATCH(N2718,lvl_6[ID],0),MATCH(_xlfn.CONCAT(K2718,"_",L2718,"_",M2718),lvl_6[#Headers],0)),"Нет")</f>
        <v>ЗВ. Элемент в сезоне</v>
      </c>
      <c r="I2718" s="12">
        <v>1</v>
      </c>
      <c r="J2718" s="12">
        <v>2</v>
      </c>
      <c r="K2718" s="12">
        <v>2</v>
      </c>
      <c r="L2718" s="12">
        <v>1</v>
      </c>
      <c r="M2718" s="12">
        <v>2</v>
      </c>
      <c r="N2718" s="12">
        <v>3</v>
      </c>
      <c r="O2718" s="12">
        <f>COUNTIF($P$2:P2718,P2718)</f>
        <v>1</v>
      </c>
      <c r="P2718" s="12" t="str">
        <f t="shared" si="127"/>
        <v>122010203</v>
      </c>
      <c r="Q2718" s="12" t="str">
        <f t="shared" si="128"/>
        <v>1220102030001</v>
      </c>
      <c r="R2718" s="20" t="s">
        <v>1457</v>
      </c>
      <c r="S2718" s="20" t="s">
        <v>1982</v>
      </c>
      <c r="AD2718" s="12" t="s">
        <v>859</v>
      </c>
      <c r="BA2718" s="12" t="s">
        <v>899</v>
      </c>
      <c r="BG2718" s="21">
        <v>1</v>
      </c>
      <c r="BJ2718" s="12">
        <v>1</v>
      </c>
    </row>
    <row r="2719" spans="1:62" ht="30" x14ac:dyDescent="0.25">
      <c r="A2719" s="12">
        <v>1</v>
      </c>
      <c r="B2719" s="11" t="str">
        <f t="shared" si="129"/>
        <v>Общий расчет. Ци Мень. Анализ Дворца. Структуры. ЗВ. ЗВ. Элемент в сезоне</v>
      </c>
      <c r="C2719" s="11" t="str">
        <f>IFERROR(VLOOKUP(I2719,lvl_1[],2,FALSE),"Нет")</f>
        <v>Общий расчет</v>
      </c>
      <c r="D2719" s="11" t="str">
        <f>IFERROR(VLOOKUP(Rule!J2719,lvl_2[],2,FALSE),"Нет")</f>
        <v>Ци Мень</v>
      </c>
      <c r="E2719" s="11" t="str">
        <f>IFERROR(VLOOKUP(Rule!K2719,lvl_3[],2,FALSE),"Нет")</f>
        <v>Анализ Дворца</v>
      </c>
      <c r="F2719" s="11" t="str">
        <f>IFERROR(INDEX(lvl_4[],MATCH(L2719,lvl_4[ID],0),MATCH(TEXT(K2719,"##0"),lvl_4[#Headers],0)),"Нет")</f>
        <v>Структуры</v>
      </c>
      <c r="G2719" s="11" t="str">
        <f>IFERROR(INDEX(lvl_5[],MATCH(M2719,lvl_5[ID],0),MATCH(_xlfn.CONCAT(TEXT(K2719,"##0"),"_",TEXT(L2719,"##0")),lvl_5[#Headers],0)),"Нет")</f>
        <v>ЗВ</v>
      </c>
      <c r="H2719" s="11" t="str">
        <f>IFERROR(INDEX(lvl_6[],MATCH(N2719,lvl_6[ID],0),MATCH(_xlfn.CONCAT(K2719,"_",L2719,"_",M2719),lvl_6[#Headers],0)),"Нет")</f>
        <v>ЗВ. Элемент в сезоне</v>
      </c>
      <c r="I2719" s="12">
        <v>1</v>
      </c>
      <c r="J2719" s="12">
        <v>2</v>
      </c>
      <c r="K2719" s="12">
        <v>2</v>
      </c>
      <c r="L2719" s="12">
        <v>1</v>
      </c>
      <c r="M2719" s="12">
        <v>2</v>
      </c>
      <c r="N2719" s="12">
        <v>3</v>
      </c>
      <c r="O2719" s="12">
        <f>COUNTIF($P$2:P2719,P2719)</f>
        <v>2</v>
      </c>
      <c r="P2719" s="12" t="str">
        <f t="shared" si="127"/>
        <v>122010203</v>
      </c>
      <c r="Q2719" s="12" t="str">
        <f t="shared" si="128"/>
        <v>1220102030002</v>
      </c>
      <c r="R2719" s="20" t="s">
        <v>1457</v>
      </c>
      <c r="S2719" s="20" t="s">
        <v>1982</v>
      </c>
      <c r="AD2719" s="12" t="s">
        <v>860</v>
      </c>
      <c r="BA2719" s="12" t="s">
        <v>899</v>
      </c>
      <c r="BG2719" s="21">
        <v>1</v>
      </c>
      <c r="BJ2719" s="12">
        <v>1</v>
      </c>
    </row>
    <row r="2720" spans="1:62" ht="30" x14ac:dyDescent="0.25">
      <c r="A2720" s="12">
        <v>1</v>
      </c>
      <c r="B2720" s="11" t="str">
        <f t="shared" si="129"/>
        <v>Общий расчет. Ци Мень. Анализ Дворца. Структуры. ЗВ. ЗВ. Элемент в сезоне</v>
      </c>
      <c r="C2720" s="11" t="str">
        <f>IFERROR(VLOOKUP(I2720,lvl_1[],2,FALSE),"Нет")</f>
        <v>Общий расчет</v>
      </c>
      <c r="D2720" s="11" t="str">
        <f>IFERROR(VLOOKUP(Rule!J2720,lvl_2[],2,FALSE),"Нет")</f>
        <v>Ци Мень</v>
      </c>
      <c r="E2720" s="11" t="str">
        <f>IFERROR(VLOOKUP(Rule!K2720,lvl_3[],2,FALSE),"Нет")</f>
        <v>Анализ Дворца</v>
      </c>
      <c r="F2720" s="11" t="str">
        <f>IFERROR(INDEX(lvl_4[],MATCH(L2720,lvl_4[ID],0),MATCH(TEXT(K2720,"##0"),lvl_4[#Headers],0)),"Нет")</f>
        <v>Структуры</v>
      </c>
      <c r="G2720" s="11" t="str">
        <f>IFERROR(INDEX(lvl_5[],MATCH(M2720,lvl_5[ID],0),MATCH(_xlfn.CONCAT(TEXT(K2720,"##0"),"_",TEXT(L2720,"##0")),lvl_5[#Headers],0)),"Нет")</f>
        <v>ЗВ</v>
      </c>
      <c r="H2720" s="11" t="str">
        <f>IFERROR(INDEX(lvl_6[],MATCH(N2720,lvl_6[ID],0),MATCH(_xlfn.CONCAT(K2720,"_",L2720,"_",M2720),lvl_6[#Headers],0)),"Нет")</f>
        <v>ЗВ. Элемент в сезоне</v>
      </c>
      <c r="I2720" s="12">
        <v>1</v>
      </c>
      <c r="J2720" s="12">
        <v>2</v>
      </c>
      <c r="K2720" s="12">
        <v>2</v>
      </c>
      <c r="L2720" s="12">
        <v>1</v>
      </c>
      <c r="M2720" s="12">
        <v>2</v>
      </c>
      <c r="N2720" s="12">
        <v>3</v>
      </c>
      <c r="O2720" s="12">
        <f>COUNTIF($P$2:P2720,P2720)</f>
        <v>3</v>
      </c>
      <c r="P2720" s="12" t="str">
        <f t="shared" si="127"/>
        <v>122010203</v>
      </c>
      <c r="Q2720" s="12" t="str">
        <f t="shared" si="128"/>
        <v>1220102030003</v>
      </c>
      <c r="R2720" s="20" t="s">
        <v>1457</v>
      </c>
      <c r="S2720" s="20" t="s">
        <v>1983</v>
      </c>
      <c r="AD2720" s="12" t="s">
        <v>861</v>
      </c>
      <c r="BA2720" s="12" t="s">
        <v>899</v>
      </c>
      <c r="BG2720" s="21">
        <v>0.9</v>
      </c>
      <c r="BJ2720" s="12">
        <v>1</v>
      </c>
    </row>
    <row r="2721" spans="1:62" ht="30" x14ac:dyDescent="0.25">
      <c r="A2721" s="12">
        <v>1</v>
      </c>
      <c r="B2721" s="11" t="str">
        <f t="shared" si="129"/>
        <v>Общий расчет. Ци Мень. Анализ Дворца. Структуры. ЗВ. ЗВ. Элемент в сезоне</v>
      </c>
      <c r="C2721" s="11" t="str">
        <f>IFERROR(VLOOKUP(I2721,lvl_1[],2,FALSE),"Нет")</f>
        <v>Общий расчет</v>
      </c>
      <c r="D2721" s="11" t="str">
        <f>IFERROR(VLOOKUP(Rule!J2721,lvl_2[],2,FALSE),"Нет")</f>
        <v>Ци Мень</v>
      </c>
      <c r="E2721" s="11" t="str">
        <f>IFERROR(VLOOKUP(Rule!K2721,lvl_3[],2,FALSE),"Нет")</f>
        <v>Анализ Дворца</v>
      </c>
      <c r="F2721" s="11" t="str">
        <f>IFERROR(INDEX(lvl_4[],MATCH(L2721,lvl_4[ID],0),MATCH(TEXT(K2721,"##0"),lvl_4[#Headers],0)),"Нет")</f>
        <v>Структуры</v>
      </c>
      <c r="G2721" s="11" t="str">
        <f>IFERROR(INDEX(lvl_5[],MATCH(M2721,lvl_5[ID],0),MATCH(_xlfn.CONCAT(TEXT(K2721,"##0"),"_",TEXT(L2721,"##0")),lvl_5[#Headers],0)),"Нет")</f>
        <v>ЗВ</v>
      </c>
      <c r="H2721" s="11" t="str">
        <f>IFERROR(INDEX(lvl_6[],MATCH(N2721,lvl_6[ID],0),MATCH(_xlfn.CONCAT(K2721,"_",L2721,"_",M2721),lvl_6[#Headers],0)),"Нет")</f>
        <v>ЗВ. Элемент в сезоне</v>
      </c>
      <c r="I2721" s="12">
        <v>1</v>
      </c>
      <c r="J2721" s="12">
        <v>2</v>
      </c>
      <c r="K2721" s="12">
        <v>2</v>
      </c>
      <c r="L2721" s="12">
        <v>1</v>
      </c>
      <c r="M2721" s="12">
        <v>2</v>
      </c>
      <c r="N2721" s="12">
        <v>3</v>
      </c>
      <c r="O2721" s="12">
        <f>COUNTIF($P$2:P2721,P2721)</f>
        <v>4</v>
      </c>
      <c r="P2721" s="12" t="str">
        <f t="shared" si="127"/>
        <v>122010203</v>
      </c>
      <c r="Q2721" s="12" t="str">
        <f t="shared" si="128"/>
        <v>1220102030004</v>
      </c>
      <c r="R2721" s="20" t="s">
        <v>1457</v>
      </c>
      <c r="S2721" s="20" t="s">
        <v>1984</v>
      </c>
      <c r="AD2721" s="12" t="s">
        <v>862</v>
      </c>
      <c r="BA2721" s="12" t="s">
        <v>899</v>
      </c>
      <c r="BG2721" s="21">
        <v>1</v>
      </c>
      <c r="BJ2721" s="12">
        <v>1</v>
      </c>
    </row>
    <row r="2722" spans="1:62" ht="30" x14ac:dyDescent="0.25">
      <c r="A2722" s="12">
        <v>1</v>
      </c>
      <c r="B2722" s="11" t="str">
        <f t="shared" si="129"/>
        <v>Общий расчет. Ци Мень. Анализ Дворца. Структуры. ЗВ. ЗВ. Элемент в сезоне</v>
      </c>
      <c r="C2722" s="11" t="str">
        <f>IFERROR(VLOOKUP(I2722,lvl_1[],2,FALSE),"Нет")</f>
        <v>Общий расчет</v>
      </c>
      <c r="D2722" s="11" t="str">
        <f>IFERROR(VLOOKUP(Rule!J2722,lvl_2[],2,FALSE),"Нет")</f>
        <v>Ци Мень</v>
      </c>
      <c r="E2722" s="11" t="str">
        <f>IFERROR(VLOOKUP(Rule!K2722,lvl_3[],2,FALSE),"Нет")</f>
        <v>Анализ Дворца</v>
      </c>
      <c r="F2722" s="11" t="str">
        <f>IFERROR(INDEX(lvl_4[],MATCH(L2722,lvl_4[ID],0),MATCH(TEXT(K2722,"##0"),lvl_4[#Headers],0)),"Нет")</f>
        <v>Структуры</v>
      </c>
      <c r="G2722" s="11" t="str">
        <f>IFERROR(INDEX(lvl_5[],MATCH(M2722,lvl_5[ID],0),MATCH(_xlfn.CONCAT(TEXT(K2722,"##0"),"_",TEXT(L2722,"##0")),lvl_5[#Headers],0)),"Нет")</f>
        <v>ЗВ</v>
      </c>
      <c r="H2722" s="11" t="str">
        <f>IFERROR(INDEX(lvl_6[],MATCH(N2722,lvl_6[ID],0),MATCH(_xlfn.CONCAT(K2722,"_",L2722,"_",M2722),lvl_6[#Headers],0)),"Нет")</f>
        <v>ЗВ. Элемент в сезоне</v>
      </c>
      <c r="I2722" s="12">
        <v>1</v>
      </c>
      <c r="J2722" s="12">
        <v>2</v>
      </c>
      <c r="K2722" s="12">
        <v>2</v>
      </c>
      <c r="L2722" s="12">
        <v>1</v>
      </c>
      <c r="M2722" s="12">
        <v>2</v>
      </c>
      <c r="N2722" s="12">
        <v>3</v>
      </c>
      <c r="O2722" s="12">
        <f>COUNTIF($P$2:P2722,P2722)</f>
        <v>5</v>
      </c>
      <c r="P2722" s="12" t="str">
        <f t="shared" si="127"/>
        <v>122010203</v>
      </c>
      <c r="Q2722" s="12" t="str">
        <f t="shared" si="128"/>
        <v>1220102030005</v>
      </c>
      <c r="R2722" s="20" t="s">
        <v>1457</v>
      </c>
      <c r="S2722" s="20" t="s">
        <v>1984</v>
      </c>
      <c r="AD2722" s="12" t="s">
        <v>863</v>
      </c>
      <c r="BA2722" s="12" t="s">
        <v>899</v>
      </c>
      <c r="BG2722" s="21">
        <v>1</v>
      </c>
      <c r="BJ2722" s="12">
        <v>1</v>
      </c>
    </row>
    <row r="2723" spans="1:62" ht="30" x14ac:dyDescent="0.25">
      <c r="A2723" s="12">
        <v>1</v>
      </c>
      <c r="B2723" s="11" t="str">
        <f t="shared" si="129"/>
        <v>Общий расчет. Ци Мень. Анализ Дворца. Структуры. ЗВ. ЗВ. Элемент в сезоне</v>
      </c>
      <c r="C2723" s="11" t="str">
        <f>IFERROR(VLOOKUP(I2723,lvl_1[],2,FALSE),"Нет")</f>
        <v>Общий расчет</v>
      </c>
      <c r="D2723" s="11" t="str">
        <f>IFERROR(VLOOKUP(Rule!J2723,lvl_2[],2,FALSE),"Нет")</f>
        <v>Ци Мень</v>
      </c>
      <c r="E2723" s="11" t="str">
        <f>IFERROR(VLOOKUP(Rule!K2723,lvl_3[],2,FALSE),"Нет")</f>
        <v>Анализ Дворца</v>
      </c>
      <c r="F2723" s="11" t="str">
        <f>IFERROR(INDEX(lvl_4[],MATCH(L2723,lvl_4[ID],0),MATCH(TEXT(K2723,"##0"),lvl_4[#Headers],0)),"Нет")</f>
        <v>Структуры</v>
      </c>
      <c r="G2723" s="11" t="str">
        <f>IFERROR(INDEX(lvl_5[],MATCH(M2723,lvl_5[ID],0),MATCH(_xlfn.CONCAT(TEXT(K2723,"##0"),"_",TEXT(L2723,"##0")),lvl_5[#Headers],0)),"Нет")</f>
        <v>ЗВ</v>
      </c>
      <c r="H2723" s="11" t="str">
        <f>IFERROR(INDEX(lvl_6[],MATCH(N2723,lvl_6[ID],0),MATCH(_xlfn.CONCAT(K2723,"_",L2723,"_",M2723),lvl_6[#Headers],0)),"Нет")</f>
        <v>ЗВ. Элемент в сезоне</v>
      </c>
      <c r="I2723" s="12">
        <v>1</v>
      </c>
      <c r="J2723" s="12">
        <v>2</v>
      </c>
      <c r="K2723" s="12">
        <v>2</v>
      </c>
      <c r="L2723" s="12">
        <v>1</v>
      </c>
      <c r="M2723" s="12">
        <v>2</v>
      </c>
      <c r="N2723" s="12">
        <v>3</v>
      </c>
      <c r="O2723" s="12">
        <f>COUNTIF($P$2:P2723,P2723)</f>
        <v>6</v>
      </c>
      <c r="P2723" s="12" t="str">
        <f t="shared" si="127"/>
        <v>122010203</v>
      </c>
      <c r="Q2723" s="12" t="str">
        <f t="shared" si="128"/>
        <v>1220102030006</v>
      </c>
      <c r="R2723" s="20" t="s">
        <v>1457</v>
      </c>
      <c r="S2723" s="20" t="s">
        <v>1983</v>
      </c>
      <c r="AD2723" s="12" t="s">
        <v>864</v>
      </c>
      <c r="BA2723" s="12" t="s">
        <v>899</v>
      </c>
      <c r="BG2723" s="21">
        <v>0.9</v>
      </c>
      <c r="BJ2723" s="12">
        <v>1</v>
      </c>
    </row>
    <row r="2724" spans="1:62" ht="30" x14ac:dyDescent="0.25">
      <c r="A2724" s="12">
        <v>1</v>
      </c>
      <c r="B2724" s="11" t="str">
        <f t="shared" si="129"/>
        <v>Общий расчет. Ци Мень. Анализ Дворца. Структуры. ЗВ. ЗВ. Элемент в сезоне</v>
      </c>
      <c r="C2724" s="11" t="str">
        <f>IFERROR(VLOOKUP(I2724,lvl_1[],2,FALSE),"Нет")</f>
        <v>Общий расчет</v>
      </c>
      <c r="D2724" s="11" t="str">
        <f>IFERROR(VLOOKUP(Rule!J2724,lvl_2[],2,FALSE),"Нет")</f>
        <v>Ци Мень</v>
      </c>
      <c r="E2724" s="11" t="str">
        <f>IFERROR(VLOOKUP(Rule!K2724,lvl_3[],2,FALSE),"Нет")</f>
        <v>Анализ Дворца</v>
      </c>
      <c r="F2724" s="11" t="str">
        <f>IFERROR(INDEX(lvl_4[],MATCH(L2724,lvl_4[ID],0),MATCH(TEXT(K2724,"##0"),lvl_4[#Headers],0)),"Нет")</f>
        <v>Структуры</v>
      </c>
      <c r="G2724" s="11" t="str">
        <f>IFERROR(INDEX(lvl_5[],MATCH(M2724,lvl_5[ID],0),MATCH(_xlfn.CONCAT(TEXT(K2724,"##0"),"_",TEXT(L2724,"##0")),lvl_5[#Headers],0)),"Нет")</f>
        <v>ЗВ</v>
      </c>
      <c r="H2724" s="11" t="str">
        <f>IFERROR(INDEX(lvl_6[],MATCH(N2724,lvl_6[ID],0),MATCH(_xlfn.CONCAT(K2724,"_",L2724,"_",M2724),lvl_6[#Headers],0)),"Нет")</f>
        <v>ЗВ. Элемент в сезоне</v>
      </c>
      <c r="I2724" s="12">
        <v>1</v>
      </c>
      <c r="J2724" s="12">
        <v>2</v>
      </c>
      <c r="K2724" s="12">
        <v>2</v>
      </c>
      <c r="L2724" s="12">
        <v>1</v>
      </c>
      <c r="M2724" s="12">
        <v>2</v>
      </c>
      <c r="N2724" s="12">
        <v>3</v>
      </c>
      <c r="O2724" s="12">
        <f>COUNTIF($P$2:P2724,P2724)</f>
        <v>7</v>
      </c>
      <c r="P2724" s="12" t="str">
        <f t="shared" si="127"/>
        <v>122010203</v>
      </c>
      <c r="Q2724" s="12" t="str">
        <f t="shared" si="128"/>
        <v>1220102030007</v>
      </c>
      <c r="R2724" s="20" t="s">
        <v>1457</v>
      </c>
      <c r="S2724" s="20" t="s">
        <v>1985</v>
      </c>
      <c r="AD2724" s="12" t="s">
        <v>865</v>
      </c>
      <c r="BA2724" s="12" t="s">
        <v>899</v>
      </c>
      <c r="BG2724" s="21">
        <v>0</v>
      </c>
      <c r="BJ2724" s="12">
        <v>1</v>
      </c>
    </row>
    <row r="2725" spans="1:62" ht="30" x14ac:dyDescent="0.25">
      <c r="A2725" s="12">
        <v>1</v>
      </c>
      <c r="B2725" s="11" t="str">
        <f t="shared" si="129"/>
        <v>Общий расчет. Ци Мень. Анализ Дворца. Структуры. ЗВ. ЗВ. Элемент в сезоне</v>
      </c>
      <c r="C2725" s="11" t="str">
        <f>IFERROR(VLOOKUP(I2725,lvl_1[],2,FALSE),"Нет")</f>
        <v>Общий расчет</v>
      </c>
      <c r="D2725" s="11" t="str">
        <f>IFERROR(VLOOKUP(Rule!J2725,lvl_2[],2,FALSE),"Нет")</f>
        <v>Ци Мень</v>
      </c>
      <c r="E2725" s="11" t="str">
        <f>IFERROR(VLOOKUP(Rule!K2725,lvl_3[],2,FALSE),"Нет")</f>
        <v>Анализ Дворца</v>
      </c>
      <c r="F2725" s="11" t="str">
        <f>IFERROR(INDEX(lvl_4[],MATCH(L2725,lvl_4[ID],0),MATCH(TEXT(K2725,"##0"),lvl_4[#Headers],0)),"Нет")</f>
        <v>Структуры</v>
      </c>
      <c r="G2725" s="11" t="str">
        <f>IFERROR(INDEX(lvl_5[],MATCH(M2725,lvl_5[ID],0),MATCH(_xlfn.CONCAT(TEXT(K2725,"##0"),"_",TEXT(L2725,"##0")),lvl_5[#Headers],0)),"Нет")</f>
        <v>ЗВ</v>
      </c>
      <c r="H2725" s="11" t="str">
        <f>IFERROR(INDEX(lvl_6[],MATCH(N2725,lvl_6[ID],0),MATCH(_xlfn.CONCAT(K2725,"_",L2725,"_",M2725),lvl_6[#Headers],0)),"Нет")</f>
        <v>ЗВ. Элемент в сезоне</v>
      </c>
      <c r="I2725" s="12">
        <v>1</v>
      </c>
      <c r="J2725" s="12">
        <v>2</v>
      </c>
      <c r="K2725" s="12">
        <v>2</v>
      </c>
      <c r="L2725" s="12">
        <v>1</v>
      </c>
      <c r="M2725" s="12">
        <v>2</v>
      </c>
      <c r="N2725" s="12">
        <v>3</v>
      </c>
      <c r="O2725" s="12">
        <f>COUNTIF($P$2:P2725,P2725)</f>
        <v>8</v>
      </c>
      <c r="P2725" s="12" t="str">
        <f t="shared" si="127"/>
        <v>122010203</v>
      </c>
      <c r="Q2725" s="12" t="str">
        <f t="shared" si="128"/>
        <v>1220102030008</v>
      </c>
      <c r="R2725" s="20" t="s">
        <v>1457</v>
      </c>
      <c r="S2725" s="20" t="s">
        <v>1985</v>
      </c>
      <c r="AD2725" s="12" t="s">
        <v>866</v>
      </c>
      <c r="BA2725" s="12" t="s">
        <v>899</v>
      </c>
      <c r="BG2725" s="21">
        <v>0</v>
      </c>
      <c r="BJ2725" s="12">
        <v>1</v>
      </c>
    </row>
    <row r="2726" spans="1:62" ht="30" x14ac:dyDescent="0.25">
      <c r="A2726" s="12">
        <v>1</v>
      </c>
      <c r="B2726" s="11" t="str">
        <f t="shared" si="129"/>
        <v>Общий расчет. Ци Мень. Анализ Дворца. Структуры. ЗВ. ЗВ. Элемент в сезоне</v>
      </c>
      <c r="C2726" s="11" t="str">
        <f>IFERROR(VLOOKUP(I2726,lvl_1[],2,FALSE),"Нет")</f>
        <v>Общий расчет</v>
      </c>
      <c r="D2726" s="11" t="str">
        <f>IFERROR(VLOOKUP(Rule!J2726,lvl_2[],2,FALSE),"Нет")</f>
        <v>Ци Мень</v>
      </c>
      <c r="E2726" s="11" t="str">
        <f>IFERROR(VLOOKUP(Rule!K2726,lvl_3[],2,FALSE),"Нет")</f>
        <v>Анализ Дворца</v>
      </c>
      <c r="F2726" s="11" t="str">
        <f>IFERROR(INDEX(lvl_4[],MATCH(L2726,lvl_4[ID],0),MATCH(TEXT(K2726,"##0"),lvl_4[#Headers],0)),"Нет")</f>
        <v>Структуры</v>
      </c>
      <c r="G2726" s="11" t="str">
        <f>IFERROR(INDEX(lvl_5[],MATCH(M2726,lvl_5[ID],0),MATCH(_xlfn.CONCAT(TEXT(K2726,"##0"),"_",TEXT(L2726,"##0")),lvl_5[#Headers],0)),"Нет")</f>
        <v>ЗВ</v>
      </c>
      <c r="H2726" s="11" t="str">
        <f>IFERROR(INDEX(lvl_6[],MATCH(N2726,lvl_6[ID],0),MATCH(_xlfn.CONCAT(K2726,"_",L2726,"_",M2726),lvl_6[#Headers],0)),"Нет")</f>
        <v>ЗВ. Элемент в сезоне</v>
      </c>
      <c r="I2726" s="12">
        <v>1</v>
      </c>
      <c r="J2726" s="12">
        <v>2</v>
      </c>
      <c r="K2726" s="12">
        <v>2</v>
      </c>
      <c r="L2726" s="12">
        <v>1</v>
      </c>
      <c r="M2726" s="12">
        <v>2</v>
      </c>
      <c r="N2726" s="12">
        <v>3</v>
      </c>
      <c r="O2726" s="12">
        <f>COUNTIF($P$2:P2726,P2726)</f>
        <v>9</v>
      </c>
      <c r="P2726" s="12" t="str">
        <f t="shared" si="127"/>
        <v>122010203</v>
      </c>
      <c r="Q2726" s="12" t="str">
        <f t="shared" si="128"/>
        <v>1220102030009</v>
      </c>
      <c r="R2726" s="20" t="s">
        <v>1457</v>
      </c>
      <c r="S2726" s="20" t="s">
        <v>1983</v>
      </c>
      <c r="AD2726" s="12" t="s">
        <v>867</v>
      </c>
      <c r="BA2726" s="12" t="s">
        <v>899</v>
      </c>
      <c r="BG2726" s="21">
        <v>0.9</v>
      </c>
      <c r="BJ2726" s="12">
        <v>1</v>
      </c>
    </row>
    <row r="2727" spans="1:62" ht="30" x14ac:dyDescent="0.25">
      <c r="A2727" s="12">
        <v>1</v>
      </c>
      <c r="B2727" s="11" t="str">
        <f t="shared" si="129"/>
        <v>Общий расчет. Ци Мень. Анализ Дворца. Структуры. ЗВ. ЗВ. Элемент в сезоне</v>
      </c>
      <c r="C2727" s="11" t="str">
        <f>IFERROR(VLOOKUP(I2727,lvl_1[],2,FALSE),"Нет")</f>
        <v>Общий расчет</v>
      </c>
      <c r="D2727" s="11" t="str">
        <f>IFERROR(VLOOKUP(Rule!J2727,lvl_2[],2,FALSE),"Нет")</f>
        <v>Ци Мень</v>
      </c>
      <c r="E2727" s="11" t="str">
        <f>IFERROR(VLOOKUP(Rule!K2727,lvl_3[],2,FALSE),"Нет")</f>
        <v>Анализ Дворца</v>
      </c>
      <c r="F2727" s="11" t="str">
        <f>IFERROR(INDEX(lvl_4[],MATCH(L2727,lvl_4[ID],0),MATCH(TEXT(K2727,"##0"),lvl_4[#Headers],0)),"Нет")</f>
        <v>Структуры</v>
      </c>
      <c r="G2727" s="11" t="str">
        <f>IFERROR(INDEX(lvl_5[],MATCH(M2727,lvl_5[ID],0),MATCH(_xlfn.CONCAT(TEXT(K2727,"##0"),"_",TEXT(L2727,"##0")),lvl_5[#Headers],0)),"Нет")</f>
        <v>ЗВ</v>
      </c>
      <c r="H2727" s="11" t="str">
        <f>IFERROR(INDEX(lvl_6[],MATCH(N2727,lvl_6[ID],0),MATCH(_xlfn.CONCAT(K2727,"_",L2727,"_",M2727),lvl_6[#Headers],0)),"Нет")</f>
        <v>ЗВ. Элемент в сезоне</v>
      </c>
      <c r="I2727" s="12">
        <v>1</v>
      </c>
      <c r="J2727" s="12">
        <v>2</v>
      </c>
      <c r="K2727" s="12">
        <v>2</v>
      </c>
      <c r="L2727" s="12">
        <v>1</v>
      </c>
      <c r="M2727" s="12">
        <v>2</v>
      </c>
      <c r="N2727" s="12">
        <v>3</v>
      </c>
      <c r="O2727" s="12">
        <f>COUNTIF($P$2:P2727,P2727)</f>
        <v>10</v>
      </c>
      <c r="P2727" s="12" t="str">
        <f t="shared" si="127"/>
        <v>122010203</v>
      </c>
      <c r="Q2727" s="12" t="str">
        <f t="shared" si="128"/>
        <v>1220102030010</v>
      </c>
      <c r="R2727" s="20" t="s">
        <v>1457</v>
      </c>
      <c r="S2727" s="20" t="s">
        <v>1986</v>
      </c>
      <c r="AD2727" s="12" t="s">
        <v>868</v>
      </c>
      <c r="BA2727" s="12" t="s">
        <v>899</v>
      </c>
      <c r="BG2727" s="21">
        <v>0.5</v>
      </c>
      <c r="BJ2727" s="12">
        <v>1</v>
      </c>
    </row>
    <row r="2728" spans="1:62" ht="30" x14ac:dyDescent="0.25">
      <c r="A2728" s="12">
        <v>1</v>
      </c>
      <c r="B2728" s="11" t="str">
        <f t="shared" si="129"/>
        <v>Общий расчет. Ци Мень. Анализ Дворца. Структуры. ЗВ. ЗВ. Элемент в сезоне</v>
      </c>
      <c r="C2728" s="11" t="str">
        <f>IFERROR(VLOOKUP(I2728,lvl_1[],2,FALSE),"Нет")</f>
        <v>Общий расчет</v>
      </c>
      <c r="D2728" s="11" t="str">
        <f>IFERROR(VLOOKUP(Rule!J2728,lvl_2[],2,FALSE),"Нет")</f>
        <v>Ци Мень</v>
      </c>
      <c r="E2728" s="11" t="str">
        <f>IFERROR(VLOOKUP(Rule!K2728,lvl_3[],2,FALSE),"Нет")</f>
        <v>Анализ Дворца</v>
      </c>
      <c r="F2728" s="11" t="str">
        <f>IFERROR(INDEX(lvl_4[],MATCH(L2728,lvl_4[ID],0),MATCH(TEXT(K2728,"##0"),lvl_4[#Headers],0)),"Нет")</f>
        <v>Структуры</v>
      </c>
      <c r="G2728" s="11" t="str">
        <f>IFERROR(INDEX(lvl_5[],MATCH(M2728,lvl_5[ID],0),MATCH(_xlfn.CONCAT(TEXT(K2728,"##0"),"_",TEXT(L2728,"##0")),lvl_5[#Headers],0)),"Нет")</f>
        <v>ЗВ</v>
      </c>
      <c r="H2728" s="11" t="str">
        <f>IFERROR(INDEX(lvl_6[],MATCH(N2728,lvl_6[ID],0),MATCH(_xlfn.CONCAT(K2728,"_",L2728,"_",M2728),lvl_6[#Headers],0)),"Нет")</f>
        <v>ЗВ. Элемент в сезоне</v>
      </c>
      <c r="I2728" s="12">
        <v>1</v>
      </c>
      <c r="J2728" s="12">
        <v>2</v>
      </c>
      <c r="K2728" s="12">
        <v>2</v>
      </c>
      <c r="L2728" s="12">
        <v>1</v>
      </c>
      <c r="M2728" s="12">
        <v>2</v>
      </c>
      <c r="N2728" s="12">
        <v>3</v>
      </c>
      <c r="O2728" s="12">
        <f>COUNTIF($P$2:P2728,P2728)</f>
        <v>11</v>
      </c>
      <c r="P2728" s="12" t="str">
        <f t="shared" si="127"/>
        <v>122010203</v>
      </c>
      <c r="Q2728" s="12" t="str">
        <f t="shared" si="128"/>
        <v>1220102030011</v>
      </c>
      <c r="R2728" s="20" t="s">
        <v>1457</v>
      </c>
      <c r="S2728" s="20" t="s">
        <v>1986</v>
      </c>
      <c r="AD2728" s="12" t="s">
        <v>869</v>
      </c>
      <c r="BA2728" s="12" t="s">
        <v>899</v>
      </c>
      <c r="BG2728" s="21">
        <v>0.5</v>
      </c>
      <c r="BJ2728" s="12">
        <v>1</v>
      </c>
    </row>
    <row r="2729" spans="1:62" ht="30" x14ac:dyDescent="0.25">
      <c r="A2729" s="12">
        <v>1</v>
      </c>
      <c r="B2729" s="11" t="str">
        <f t="shared" si="129"/>
        <v>Общий расчет. Ци Мень. Анализ Дворца. Структуры. ЗВ. ЗВ. Элемент в сезоне</v>
      </c>
      <c r="C2729" s="11" t="str">
        <f>IFERROR(VLOOKUP(I2729,lvl_1[],2,FALSE),"Нет")</f>
        <v>Общий расчет</v>
      </c>
      <c r="D2729" s="11" t="str">
        <f>IFERROR(VLOOKUP(Rule!J2729,lvl_2[],2,FALSE),"Нет")</f>
        <v>Ци Мень</v>
      </c>
      <c r="E2729" s="11" t="str">
        <f>IFERROR(VLOOKUP(Rule!K2729,lvl_3[],2,FALSE),"Нет")</f>
        <v>Анализ Дворца</v>
      </c>
      <c r="F2729" s="11" t="str">
        <f>IFERROR(INDEX(lvl_4[],MATCH(L2729,lvl_4[ID],0),MATCH(TEXT(K2729,"##0"),lvl_4[#Headers],0)),"Нет")</f>
        <v>Структуры</v>
      </c>
      <c r="G2729" s="11" t="str">
        <f>IFERROR(INDEX(lvl_5[],MATCH(M2729,lvl_5[ID],0),MATCH(_xlfn.CONCAT(TEXT(K2729,"##0"),"_",TEXT(L2729,"##0")),lvl_5[#Headers],0)),"Нет")</f>
        <v>ЗВ</v>
      </c>
      <c r="H2729" s="11" t="str">
        <f>IFERROR(INDEX(lvl_6[],MATCH(N2729,lvl_6[ID],0),MATCH(_xlfn.CONCAT(K2729,"_",L2729,"_",M2729),lvl_6[#Headers],0)),"Нет")</f>
        <v>ЗВ. Элемент в сезоне</v>
      </c>
      <c r="I2729" s="12">
        <v>1</v>
      </c>
      <c r="J2729" s="12">
        <v>2</v>
      </c>
      <c r="K2729" s="12">
        <v>2</v>
      </c>
      <c r="L2729" s="12">
        <v>1</v>
      </c>
      <c r="M2729" s="12">
        <v>2</v>
      </c>
      <c r="N2729" s="12">
        <v>3</v>
      </c>
      <c r="O2729" s="12">
        <f>COUNTIF($P$2:P2729,P2729)</f>
        <v>12</v>
      </c>
      <c r="P2729" s="12" t="str">
        <f t="shared" si="127"/>
        <v>122010203</v>
      </c>
      <c r="Q2729" s="12" t="str">
        <f t="shared" si="128"/>
        <v>1220102030012</v>
      </c>
      <c r="R2729" s="20" t="s">
        <v>1457</v>
      </c>
      <c r="S2729" s="20" t="s">
        <v>1983</v>
      </c>
      <c r="AD2729" s="12" t="s">
        <v>870</v>
      </c>
      <c r="BA2729" s="12" t="s">
        <v>899</v>
      </c>
      <c r="BG2729" s="21">
        <v>0.9</v>
      </c>
      <c r="BJ2729" s="12">
        <v>1</v>
      </c>
    </row>
    <row r="2730" spans="1:62" ht="30" x14ac:dyDescent="0.25">
      <c r="A2730" s="12">
        <v>1</v>
      </c>
      <c r="B2730" s="11" t="str">
        <f t="shared" si="129"/>
        <v>Общий расчет. Ци Мень. Анализ Дворца. Структуры. ЗВ. ЗВ. Элемент в сезоне</v>
      </c>
      <c r="C2730" s="11" t="str">
        <f>IFERROR(VLOOKUP(I2730,lvl_1[],2,FALSE),"Нет")</f>
        <v>Общий расчет</v>
      </c>
      <c r="D2730" s="11" t="str">
        <f>IFERROR(VLOOKUP(Rule!J2730,lvl_2[],2,FALSE),"Нет")</f>
        <v>Ци Мень</v>
      </c>
      <c r="E2730" s="11" t="str">
        <f>IFERROR(VLOOKUP(Rule!K2730,lvl_3[],2,FALSE),"Нет")</f>
        <v>Анализ Дворца</v>
      </c>
      <c r="F2730" s="11" t="str">
        <f>IFERROR(INDEX(lvl_4[],MATCH(L2730,lvl_4[ID],0),MATCH(TEXT(K2730,"##0"),lvl_4[#Headers],0)),"Нет")</f>
        <v>Структуры</v>
      </c>
      <c r="G2730" s="11" t="str">
        <f>IFERROR(INDEX(lvl_5[],MATCH(M2730,lvl_5[ID],0),MATCH(_xlfn.CONCAT(TEXT(K2730,"##0"),"_",TEXT(L2730,"##0")),lvl_5[#Headers],0)),"Нет")</f>
        <v>ЗВ</v>
      </c>
      <c r="H2730" s="11" t="str">
        <f>IFERROR(INDEX(lvl_6[],MATCH(N2730,lvl_6[ID],0),MATCH(_xlfn.CONCAT(K2730,"_",L2730,"_",M2730),lvl_6[#Headers],0)),"Нет")</f>
        <v>ЗВ. Элемент в сезоне</v>
      </c>
      <c r="I2730" s="12">
        <v>1</v>
      </c>
      <c r="J2730" s="12">
        <v>2</v>
      </c>
      <c r="K2730" s="12">
        <v>2</v>
      </c>
      <c r="L2730" s="12">
        <v>1</v>
      </c>
      <c r="M2730" s="12">
        <v>2</v>
      </c>
      <c r="N2730" s="12">
        <v>3</v>
      </c>
      <c r="O2730" s="12">
        <f>COUNTIF($P$2:P2730,P2730)</f>
        <v>13</v>
      </c>
      <c r="P2730" s="12" t="str">
        <f t="shared" si="127"/>
        <v>122010203</v>
      </c>
      <c r="Q2730" s="12" t="str">
        <f t="shared" si="128"/>
        <v>1220102030013</v>
      </c>
      <c r="R2730" s="20" t="s">
        <v>1457</v>
      </c>
      <c r="S2730" s="20" t="s">
        <v>1987</v>
      </c>
      <c r="AD2730" s="12" t="s">
        <v>859</v>
      </c>
      <c r="BA2730" s="12" t="s">
        <v>901</v>
      </c>
      <c r="BG2730" s="21">
        <v>1</v>
      </c>
      <c r="BJ2730" s="12">
        <v>1</v>
      </c>
    </row>
    <row r="2731" spans="1:62" ht="30" x14ac:dyDescent="0.25">
      <c r="A2731" s="12">
        <v>1</v>
      </c>
      <c r="B2731" s="11" t="str">
        <f t="shared" si="129"/>
        <v>Общий расчет. Ци Мень. Анализ Дворца. Структуры. ЗВ. ЗВ. Элемент в сезоне</v>
      </c>
      <c r="C2731" s="11" t="str">
        <f>IFERROR(VLOOKUP(I2731,lvl_1[],2,FALSE),"Нет")</f>
        <v>Общий расчет</v>
      </c>
      <c r="D2731" s="11" t="str">
        <f>IFERROR(VLOOKUP(Rule!J2731,lvl_2[],2,FALSE),"Нет")</f>
        <v>Ци Мень</v>
      </c>
      <c r="E2731" s="11" t="str">
        <f>IFERROR(VLOOKUP(Rule!K2731,lvl_3[],2,FALSE),"Нет")</f>
        <v>Анализ Дворца</v>
      </c>
      <c r="F2731" s="11" t="str">
        <f>IFERROR(INDEX(lvl_4[],MATCH(L2731,lvl_4[ID],0),MATCH(TEXT(K2731,"##0"),lvl_4[#Headers],0)),"Нет")</f>
        <v>Структуры</v>
      </c>
      <c r="G2731" s="11" t="str">
        <f>IFERROR(INDEX(lvl_5[],MATCH(M2731,lvl_5[ID],0),MATCH(_xlfn.CONCAT(TEXT(K2731,"##0"),"_",TEXT(L2731,"##0")),lvl_5[#Headers],0)),"Нет")</f>
        <v>ЗВ</v>
      </c>
      <c r="H2731" s="11" t="str">
        <f>IFERROR(INDEX(lvl_6[],MATCH(N2731,lvl_6[ID],0),MATCH(_xlfn.CONCAT(K2731,"_",L2731,"_",M2731),lvl_6[#Headers],0)),"Нет")</f>
        <v>ЗВ. Элемент в сезоне</v>
      </c>
      <c r="I2731" s="12">
        <v>1</v>
      </c>
      <c r="J2731" s="12">
        <v>2</v>
      </c>
      <c r="K2731" s="12">
        <v>2</v>
      </c>
      <c r="L2731" s="12">
        <v>1</v>
      </c>
      <c r="M2731" s="12">
        <v>2</v>
      </c>
      <c r="N2731" s="12">
        <v>3</v>
      </c>
      <c r="O2731" s="12">
        <f>COUNTIF($P$2:P2731,P2731)</f>
        <v>14</v>
      </c>
      <c r="P2731" s="12" t="str">
        <f t="shared" si="127"/>
        <v>122010203</v>
      </c>
      <c r="Q2731" s="12" t="str">
        <f t="shared" si="128"/>
        <v>1220102030014</v>
      </c>
      <c r="R2731" s="20" t="s">
        <v>1457</v>
      </c>
      <c r="S2731" s="20" t="s">
        <v>1987</v>
      </c>
      <c r="AD2731" s="12" t="s">
        <v>860</v>
      </c>
      <c r="BA2731" s="12" t="s">
        <v>901</v>
      </c>
      <c r="BG2731" s="21">
        <v>1</v>
      </c>
      <c r="BJ2731" s="12">
        <v>1</v>
      </c>
    </row>
    <row r="2732" spans="1:62" ht="30" x14ac:dyDescent="0.25">
      <c r="A2732" s="12">
        <v>1</v>
      </c>
      <c r="B2732" s="11" t="str">
        <f t="shared" si="129"/>
        <v>Общий расчет. Ци Мень. Анализ Дворца. Структуры. ЗВ. ЗВ. Элемент в сезоне</v>
      </c>
      <c r="C2732" s="11" t="str">
        <f>IFERROR(VLOOKUP(I2732,lvl_1[],2,FALSE),"Нет")</f>
        <v>Общий расчет</v>
      </c>
      <c r="D2732" s="11" t="str">
        <f>IFERROR(VLOOKUP(Rule!J2732,lvl_2[],2,FALSE),"Нет")</f>
        <v>Ци Мень</v>
      </c>
      <c r="E2732" s="11" t="str">
        <f>IFERROR(VLOOKUP(Rule!K2732,lvl_3[],2,FALSE),"Нет")</f>
        <v>Анализ Дворца</v>
      </c>
      <c r="F2732" s="11" t="str">
        <f>IFERROR(INDEX(lvl_4[],MATCH(L2732,lvl_4[ID],0),MATCH(TEXT(K2732,"##0"),lvl_4[#Headers],0)),"Нет")</f>
        <v>Структуры</v>
      </c>
      <c r="G2732" s="11" t="str">
        <f>IFERROR(INDEX(lvl_5[],MATCH(M2732,lvl_5[ID],0),MATCH(_xlfn.CONCAT(TEXT(K2732,"##0"),"_",TEXT(L2732,"##0")),lvl_5[#Headers],0)),"Нет")</f>
        <v>ЗВ</v>
      </c>
      <c r="H2732" s="11" t="str">
        <f>IFERROR(INDEX(lvl_6[],MATCH(N2732,lvl_6[ID],0),MATCH(_xlfn.CONCAT(K2732,"_",L2732,"_",M2732),lvl_6[#Headers],0)),"Нет")</f>
        <v>ЗВ. Элемент в сезоне</v>
      </c>
      <c r="I2732" s="12">
        <v>1</v>
      </c>
      <c r="J2732" s="12">
        <v>2</v>
      </c>
      <c r="K2732" s="12">
        <v>2</v>
      </c>
      <c r="L2732" s="12">
        <v>1</v>
      </c>
      <c r="M2732" s="12">
        <v>2</v>
      </c>
      <c r="N2732" s="12">
        <v>3</v>
      </c>
      <c r="O2732" s="12">
        <f>COUNTIF($P$2:P2732,P2732)</f>
        <v>15</v>
      </c>
      <c r="P2732" s="12" t="str">
        <f t="shared" si="127"/>
        <v>122010203</v>
      </c>
      <c r="Q2732" s="12" t="str">
        <f t="shared" si="128"/>
        <v>1220102030015</v>
      </c>
      <c r="R2732" s="20" t="s">
        <v>1457</v>
      </c>
      <c r="S2732" s="20" t="s">
        <v>1988</v>
      </c>
      <c r="AD2732" s="12" t="s">
        <v>861</v>
      </c>
      <c r="BA2732" s="12" t="s">
        <v>901</v>
      </c>
      <c r="BG2732" s="21">
        <v>0.9</v>
      </c>
      <c r="BJ2732" s="12">
        <v>1</v>
      </c>
    </row>
    <row r="2733" spans="1:62" ht="30" x14ac:dyDescent="0.25">
      <c r="A2733" s="12">
        <v>1</v>
      </c>
      <c r="B2733" s="11" t="str">
        <f t="shared" si="129"/>
        <v>Общий расчет. Ци Мень. Анализ Дворца. Структуры. ЗВ. ЗВ. Элемент в сезоне</v>
      </c>
      <c r="C2733" s="11" t="str">
        <f>IFERROR(VLOOKUP(I2733,lvl_1[],2,FALSE),"Нет")</f>
        <v>Общий расчет</v>
      </c>
      <c r="D2733" s="11" t="str">
        <f>IFERROR(VLOOKUP(Rule!J2733,lvl_2[],2,FALSE),"Нет")</f>
        <v>Ци Мень</v>
      </c>
      <c r="E2733" s="11" t="str">
        <f>IFERROR(VLOOKUP(Rule!K2733,lvl_3[],2,FALSE),"Нет")</f>
        <v>Анализ Дворца</v>
      </c>
      <c r="F2733" s="11" t="str">
        <f>IFERROR(INDEX(lvl_4[],MATCH(L2733,lvl_4[ID],0),MATCH(TEXT(K2733,"##0"),lvl_4[#Headers],0)),"Нет")</f>
        <v>Структуры</v>
      </c>
      <c r="G2733" s="11" t="str">
        <f>IFERROR(INDEX(lvl_5[],MATCH(M2733,lvl_5[ID],0),MATCH(_xlfn.CONCAT(TEXT(K2733,"##0"),"_",TEXT(L2733,"##0")),lvl_5[#Headers],0)),"Нет")</f>
        <v>ЗВ</v>
      </c>
      <c r="H2733" s="11" t="str">
        <f>IFERROR(INDEX(lvl_6[],MATCH(N2733,lvl_6[ID],0),MATCH(_xlfn.CONCAT(K2733,"_",L2733,"_",M2733),lvl_6[#Headers],0)),"Нет")</f>
        <v>ЗВ. Элемент в сезоне</v>
      </c>
      <c r="I2733" s="12">
        <v>1</v>
      </c>
      <c r="J2733" s="12">
        <v>2</v>
      </c>
      <c r="K2733" s="12">
        <v>2</v>
      </c>
      <c r="L2733" s="12">
        <v>1</v>
      </c>
      <c r="M2733" s="12">
        <v>2</v>
      </c>
      <c r="N2733" s="12">
        <v>3</v>
      </c>
      <c r="O2733" s="12">
        <f>COUNTIF($P$2:P2733,P2733)</f>
        <v>16</v>
      </c>
      <c r="P2733" s="12" t="str">
        <f t="shared" si="127"/>
        <v>122010203</v>
      </c>
      <c r="Q2733" s="12" t="str">
        <f t="shared" si="128"/>
        <v>1220102030016</v>
      </c>
      <c r="R2733" s="20" t="s">
        <v>1457</v>
      </c>
      <c r="S2733" s="20" t="s">
        <v>1989</v>
      </c>
      <c r="AD2733" s="12" t="s">
        <v>862</v>
      </c>
      <c r="BA2733" s="12" t="s">
        <v>901</v>
      </c>
      <c r="BG2733" s="21">
        <v>1</v>
      </c>
      <c r="BJ2733" s="12">
        <v>1</v>
      </c>
    </row>
    <row r="2734" spans="1:62" ht="30" x14ac:dyDescent="0.25">
      <c r="A2734" s="12">
        <v>1</v>
      </c>
      <c r="B2734" s="11" t="str">
        <f t="shared" si="129"/>
        <v>Общий расчет. Ци Мень. Анализ Дворца. Структуры. ЗВ. ЗВ. Элемент в сезоне</v>
      </c>
      <c r="C2734" s="11" t="str">
        <f>IFERROR(VLOOKUP(I2734,lvl_1[],2,FALSE),"Нет")</f>
        <v>Общий расчет</v>
      </c>
      <c r="D2734" s="11" t="str">
        <f>IFERROR(VLOOKUP(Rule!J2734,lvl_2[],2,FALSE),"Нет")</f>
        <v>Ци Мень</v>
      </c>
      <c r="E2734" s="11" t="str">
        <f>IFERROR(VLOOKUP(Rule!K2734,lvl_3[],2,FALSE),"Нет")</f>
        <v>Анализ Дворца</v>
      </c>
      <c r="F2734" s="11" t="str">
        <f>IFERROR(INDEX(lvl_4[],MATCH(L2734,lvl_4[ID],0),MATCH(TEXT(K2734,"##0"),lvl_4[#Headers],0)),"Нет")</f>
        <v>Структуры</v>
      </c>
      <c r="G2734" s="11" t="str">
        <f>IFERROR(INDEX(lvl_5[],MATCH(M2734,lvl_5[ID],0),MATCH(_xlfn.CONCAT(TEXT(K2734,"##0"),"_",TEXT(L2734,"##0")),lvl_5[#Headers],0)),"Нет")</f>
        <v>ЗВ</v>
      </c>
      <c r="H2734" s="11" t="str">
        <f>IFERROR(INDEX(lvl_6[],MATCH(N2734,lvl_6[ID],0),MATCH(_xlfn.CONCAT(K2734,"_",L2734,"_",M2734),lvl_6[#Headers],0)),"Нет")</f>
        <v>ЗВ. Элемент в сезоне</v>
      </c>
      <c r="I2734" s="12">
        <v>1</v>
      </c>
      <c r="J2734" s="12">
        <v>2</v>
      </c>
      <c r="K2734" s="12">
        <v>2</v>
      </c>
      <c r="L2734" s="12">
        <v>1</v>
      </c>
      <c r="M2734" s="12">
        <v>2</v>
      </c>
      <c r="N2734" s="12">
        <v>3</v>
      </c>
      <c r="O2734" s="12">
        <f>COUNTIF($P$2:P2734,P2734)</f>
        <v>17</v>
      </c>
      <c r="P2734" s="12" t="str">
        <f t="shared" si="127"/>
        <v>122010203</v>
      </c>
      <c r="Q2734" s="12" t="str">
        <f t="shared" si="128"/>
        <v>1220102030017</v>
      </c>
      <c r="R2734" s="20" t="s">
        <v>1457</v>
      </c>
      <c r="S2734" s="20" t="s">
        <v>1989</v>
      </c>
      <c r="AD2734" s="12" t="s">
        <v>863</v>
      </c>
      <c r="BA2734" s="12" t="s">
        <v>901</v>
      </c>
      <c r="BG2734" s="21">
        <v>1</v>
      </c>
      <c r="BJ2734" s="12">
        <v>1</v>
      </c>
    </row>
    <row r="2735" spans="1:62" ht="30" x14ac:dyDescent="0.25">
      <c r="A2735" s="12">
        <v>1</v>
      </c>
      <c r="B2735" s="11" t="str">
        <f t="shared" si="129"/>
        <v>Общий расчет. Ци Мень. Анализ Дворца. Структуры. ЗВ. ЗВ. Элемент в сезоне</v>
      </c>
      <c r="C2735" s="11" t="str">
        <f>IFERROR(VLOOKUP(I2735,lvl_1[],2,FALSE),"Нет")</f>
        <v>Общий расчет</v>
      </c>
      <c r="D2735" s="11" t="str">
        <f>IFERROR(VLOOKUP(Rule!J2735,lvl_2[],2,FALSE),"Нет")</f>
        <v>Ци Мень</v>
      </c>
      <c r="E2735" s="11" t="str">
        <f>IFERROR(VLOOKUP(Rule!K2735,lvl_3[],2,FALSE),"Нет")</f>
        <v>Анализ Дворца</v>
      </c>
      <c r="F2735" s="11" t="str">
        <f>IFERROR(INDEX(lvl_4[],MATCH(L2735,lvl_4[ID],0),MATCH(TEXT(K2735,"##0"),lvl_4[#Headers],0)),"Нет")</f>
        <v>Структуры</v>
      </c>
      <c r="G2735" s="11" t="str">
        <f>IFERROR(INDEX(lvl_5[],MATCH(M2735,lvl_5[ID],0),MATCH(_xlfn.CONCAT(TEXT(K2735,"##0"),"_",TEXT(L2735,"##0")),lvl_5[#Headers],0)),"Нет")</f>
        <v>ЗВ</v>
      </c>
      <c r="H2735" s="11" t="str">
        <f>IFERROR(INDEX(lvl_6[],MATCH(N2735,lvl_6[ID],0),MATCH(_xlfn.CONCAT(K2735,"_",L2735,"_",M2735),lvl_6[#Headers],0)),"Нет")</f>
        <v>ЗВ. Элемент в сезоне</v>
      </c>
      <c r="I2735" s="12">
        <v>1</v>
      </c>
      <c r="J2735" s="12">
        <v>2</v>
      </c>
      <c r="K2735" s="12">
        <v>2</v>
      </c>
      <c r="L2735" s="12">
        <v>1</v>
      </c>
      <c r="M2735" s="12">
        <v>2</v>
      </c>
      <c r="N2735" s="12">
        <v>3</v>
      </c>
      <c r="O2735" s="12">
        <f>COUNTIF($P$2:P2735,P2735)</f>
        <v>18</v>
      </c>
      <c r="P2735" s="12" t="str">
        <f t="shared" si="127"/>
        <v>122010203</v>
      </c>
      <c r="Q2735" s="12" t="str">
        <f t="shared" si="128"/>
        <v>1220102030018</v>
      </c>
      <c r="R2735" s="20" t="s">
        <v>1457</v>
      </c>
      <c r="S2735" s="20" t="s">
        <v>1988</v>
      </c>
      <c r="AD2735" s="12" t="s">
        <v>864</v>
      </c>
      <c r="BA2735" s="12" t="s">
        <v>901</v>
      </c>
      <c r="BG2735" s="21">
        <v>0.9</v>
      </c>
      <c r="BJ2735" s="12">
        <v>1</v>
      </c>
    </row>
    <row r="2736" spans="1:62" ht="30" x14ac:dyDescent="0.25">
      <c r="A2736" s="12">
        <v>1</v>
      </c>
      <c r="B2736" s="11" t="str">
        <f t="shared" si="129"/>
        <v>Общий расчет. Ци Мень. Анализ Дворца. Структуры. ЗВ. ЗВ. Элемент в сезоне</v>
      </c>
      <c r="C2736" s="11" t="str">
        <f>IFERROR(VLOOKUP(I2736,lvl_1[],2,FALSE),"Нет")</f>
        <v>Общий расчет</v>
      </c>
      <c r="D2736" s="11" t="str">
        <f>IFERROR(VLOOKUP(Rule!J2736,lvl_2[],2,FALSE),"Нет")</f>
        <v>Ци Мень</v>
      </c>
      <c r="E2736" s="11" t="str">
        <f>IFERROR(VLOOKUP(Rule!K2736,lvl_3[],2,FALSE),"Нет")</f>
        <v>Анализ Дворца</v>
      </c>
      <c r="F2736" s="11" t="str">
        <f>IFERROR(INDEX(lvl_4[],MATCH(L2736,lvl_4[ID],0),MATCH(TEXT(K2736,"##0"),lvl_4[#Headers],0)),"Нет")</f>
        <v>Структуры</v>
      </c>
      <c r="G2736" s="11" t="str">
        <f>IFERROR(INDEX(lvl_5[],MATCH(M2736,lvl_5[ID],0),MATCH(_xlfn.CONCAT(TEXT(K2736,"##0"),"_",TEXT(L2736,"##0")),lvl_5[#Headers],0)),"Нет")</f>
        <v>ЗВ</v>
      </c>
      <c r="H2736" s="11" t="str">
        <f>IFERROR(INDEX(lvl_6[],MATCH(N2736,lvl_6[ID],0),MATCH(_xlfn.CONCAT(K2736,"_",L2736,"_",M2736),lvl_6[#Headers],0)),"Нет")</f>
        <v>ЗВ. Элемент в сезоне</v>
      </c>
      <c r="I2736" s="12">
        <v>1</v>
      </c>
      <c r="J2736" s="12">
        <v>2</v>
      </c>
      <c r="K2736" s="12">
        <v>2</v>
      </c>
      <c r="L2736" s="12">
        <v>1</v>
      </c>
      <c r="M2736" s="12">
        <v>2</v>
      </c>
      <c r="N2736" s="12">
        <v>3</v>
      </c>
      <c r="O2736" s="12">
        <f>COUNTIF($P$2:P2736,P2736)</f>
        <v>19</v>
      </c>
      <c r="P2736" s="12" t="str">
        <f t="shared" si="127"/>
        <v>122010203</v>
      </c>
      <c r="Q2736" s="12" t="str">
        <f t="shared" si="128"/>
        <v>1220102030019</v>
      </c>
      <c r="R2736" s="20" t="s">
        <v>1457</v>
      </c>
      <c r="S2736" s="20" t="s">
        <v>1990</v>
      </c>
      <c r="AD2736" s="12" t="s">
        <v>865</v>
      </c>
      <c r="BA2736" s="12" t="s">
        <v>901</v>
      </c>
      <c r="BG2736" s="21">
        <v>0</v>
      </c>
      <c r="BJ2736" s="12">
        <v>1</v>
      </c>
    </row>
    <row r="2737" spans="1:62" ht="30" x14ac:dyDescent="0.25">
      <c r="A2737" s="12">
        <v>1</v>
      </c>
      <c r="B2737" s="11" t="str">
        <f t="shared" si="129"/>
        <v>Общий расчет. Ци Мень. Анализ Дворца. Структуры. ЗВ. ЗВ. Элемент в сезоне</v>
      </c>
      <c r="C2737" s="11" t="str">
        <f>IFERROR(VLOOKUP(I2737,lvl_1[],2,FALSE),"Нет")</f>
        <v>Общий расчет</v>
      </c>
      <c r="D2737" s="11" t="str">
        <f>IFERROR(VLOOKUP(Rule!J2737,lvl_2[],2,FALSE),"Нет")</f>
        <v>Ци Мень</v>
      </c>
      <c r="E2737" s="11" t="str">
        <f>IFERROR(VLOOKUP(Rule!K2737,lvl_3[],2,FALSE),"Нет")</f>
        <v>Анализ Дворца</v>
      </c>
      <c r="F2737" s="11" t="str">
        <f>IFERROR(INDEX(lvl_4[],MATCH(L2737,lvl_4[ID],0),MATCH(TEXT(K2737,"##0"),lvl_4[#Headers],0)),"Нет")</f>
        <v>Структуры</v>
      </c>
      <c r="G2737" s="11" t="str">
        <f>IFERROR(INDEX(lvl_5[],MATCH(M2737,lvl_5[ID],0),MATCH(_xlfn.CONCAT(TEXT(K2737,"##0"),"_",TEXT(L2737,"##0")),lvl_5[#Headers],0)),"Нет")</f>
        <v>ЗВ</v>
      </c>
      <c r="H2737" s="11" t="str">
        <f>IFERROR(INDEX(lvl_6[],MATCH(N2737,lvl_6[ID],0),MATCH(_xlfn.CONCAT(K2737,"_",L2737,"_",M2737),lvl_6[#Headers],0)),"Нет")</f>
        <v>ЗВ. Элемент в сезоне</v>
      </c>
      <c r="I2737" s="12">
        <v>1</v>
      </c>
      <c r="J2737" s="12">
        <v>2</v>
      </c>
      <c r="K2737" s="12">
        <v>2</v>
      </c>
      <c r="L2737" s="12">
        <v>1</v>
      </c>
      <c r="M2737" s="12">
        <v>2</v>
      </c>
      <c r="N2737" s="12">
        <v>3</v>
      </c>
      <c r="O2737" s="12">
        <f>COUNTIF($P$2:P2737,P2737)</f>
        <v>20</v>
      </c>
      <c r="P2737" s="12" t="str">
        <f t="shared" si="127"/>
        <v>122010203</v>
      </c>
      <c r="Q2737" s="12" t="str">
        <f t="shared" si="128"/>
        <v>1220102030020</v>
      </c>
      <c r="R2737" s="20" t="s">
        <v>1457</v>
      </c>
      <c r="S2737" s="20" t="s">
        <v>1990</v>
      </c>
      <c r="AD2737" s="12" t="s">
        <v>866</v>
      </c>
      <c r="BA2737" s="12" t="s">
        <v>901</v>
      </c>
      <c r="BG2737" s="21">
        <v>0</v>
      </c>
      <c r="BJ2737" s="12">
        <v>1</v>
      </c>
    </row>
    <row r="2738" spans="1:62" ht="30" x14ac:dyDescent="0.25">
      <c r="A2738" s="12">
        <v>1</v>
      </c>
      <c r="B2738" s="11" t="str">
        <f t="shared" si="129"/>
        <v>Общий расчет. Ци Мень. Анализ Дворца. Структуры. ЗВ. ЗВ. Элемент в сезоне</v>
      </c>
      <c r="C2738" s="11" t="str">
        <f>IFERROR(VLOOKUP(I2738,lvl_1[],2,FALSE),"Нет")</f>
        <v>Общий расчет</v>
      </c>
      <c r="D2738" s="11" t="str">
        <f>IFERROR(VLOOKUP(Rule!J2738,lvl_2[],2,FALSE),"Нет")</f>
        <v>Ци Мень</v>
      </c>
      <c r="E2738" s="11" t="str">
        <f>IFERROR(VLOOKUP(Rule!K2738,lvl_3[],2,FALSE),"Нет")</f>
        <v>Анализ Дворца</v>
      </c>
      <c r="F2738" s="11" t="str">
        <f>IFERROR(INDEX(lvl_4[],MATCH(L2738,lvl_4[ID],0),MATCH(TEXT(K2738,"##0"),lvl_4[#Headers],0)),"Нет")</f>
        <v>Структуры</v>
      </c>
      <c r="G2738" s="11" t="str">
        <f>IFERROR(INDEX(lvl_5[],MATCH(M2738,lvl_5[ID],0),MATCH(_xlfn.CONCAT(TEXT(K2738,"##0"),"_",TEXT(L2738,"##0")),lvl_5[#Headers],0)),"Нет")</f>
        <v>ЗВ</v>
      </c>
      <c r="H2738" s="11" t="str">
        <f>IFERROR(INDEX(lvl_6[],MATCH(N2738,lvl_6[ID],0),MATCH(_xlfn.CONCAT(K2738,"_",L2738,"_",M2738),lvl_6[#Headers],0)),"Нет")</f>
        <v>ЗВ. Элемент в сезоне</v>
      </c>
      <c r="I2738" s="12">
        <v>1</v>
      </c>
      <c r="J2738" s="12">
        <v>2</v>
      </c>
      <c r="K2738" s="12">
        <v>2</v>
      </c>
      <c r="L2738" s="12">
        <v>1</v>
      </c>
      <c r="M2738" s="12">
        <v>2</v>
      </c>
      <c r="N2738" s="12">
        <v>3</v>
      </c>
      <c r="O2738" s="12">
        <f>COUNTIF($P$2:P2738,P2738)</f>
        <v>21</v>
      </c>
      <c r="P2738" s="12" t="str">
        <f t="shared" si="127"/>
        <v>122010203</v>
      </c>
      <c r="Q2738" s="12" t="str">
        <f t="shared" si="128"/>
        <v>1220102030021</v>
      </c>
      <c r="R2738" s="20" t="s">
        <v>1457</v>
      </c>
      <c r="S2738" s="20" t="s">
        <v>1988</v>
      </c>
      <c r="AD2738" s="12" t="s">
        <v>867</v>
      </c>
      <c r="BA2738" s="12" t="s">
        <v>901</v>
      </c>
      <c r="BG2738" s="21">
        <v>0.9</v>
      </c>
      <c r="BJ2738" s="12">
        <v>1</v>
      </c>
    </row>
    <row r="2739" spans="1:62" ht="30" x14ac:dyDescent="0.25">
      <c r="A2739" s="12">
        <v>1</v>
      </c>
      <c r="B2739" s="11" t="str">
        <f t="shared" si="129"/>
        <v>Общий расчет. Ци Мень. Анализ Дворца. Структуры. ЗВ. ЗВ. Элемент в сезоне</v>
      </c>
      <c r="C2739" s="11" t="str">
        <f>IFERROR(VLOOKUP(I2739,lvl_1[],2,FALSE),"Нет")</f>
        <v>Общий расчет</v>
      </c>
      <c r="D2739" s="11" t="str">
        <f>IFERROR(VLOOKUP(Rule!J2739,lvl_2[],2,FALSE),"Нет")</f>
        <v>Ци Мень</v>
      </c>
      <c r="E2739" s="11" t="str">
        <f>IFERROR(VLOOKUP(Rule!K2739,lvl_3[],2,FALSE),"Нет")</f>
        <v>Анализ Дворца</v>
      </c>
      <c r="F2739" s="11" t="str">
        <f>IFERROR(INDEX(lvl_4[],MATCH(L2739,lvl_4[ID],0),MATCH(TEXT(K2739,"##0"),lvl_4[#Headers],0)),"Нет")</f>
        <v>Структуры</v>
      </c>
      <c r="G2739" s="11" t="str">
        <f>IFERROR(INDEX(lvl_5[],MATCH(M2739,lvl_5[ID],0),MATCH(_xlfn.CONCAT(TEXT(K2739,"##0"),"_",TEXT(L2739,"##0")),lvl_5[#Headers],0)),"Нет")</f>
        <v>ЗВ</v>
      </c>
      <c r="H2739" s="11" t="str">
        <f>IFERROR(INDEX(lvl_6[],MATCH(N2739,lvl_6[ID],0),MATCH(_xlfn.CONCAT(K2739,"_",L2739,"_",M2739),lvl_6[#Headers],0)),"Нет")</f>
        <v>ЗВ. Элемент в сезоне</v>
      </c>
      <c r="I2739" s="12">
        <v>1</v>
      </c>
      <c r="J2739" s="12">
        <v>2</v>
      </c>
      <c r="K2739" s="12">
        <v>2</v>
      </c>
      <c r="L2739" s="12">
        <v>1</v>
      </c>
      <c r="M2739" s="12">
        <v>2</v>
      </c>
      <c r="N2739" s="12">
        <v>3</v>
      </c>
      <c r="O2739" s="12">
        <f>COUNTIF($P$2:P2739,P2739)</f>
        <v>22</v>
      </c>
      <c r="P2739" s="12" t="str">
        <f t="shared" si="127"/>
        <v>122010203</v>
      </c>
      <c r="Q2739" s="12" t="str">
        <f t="shared" si="128"/>
        <v>1220102030022</v>
      </c>
      <c r="R2739" s="20" t="s">
        <v>1457</v>
      </c>
      <c r="S2739" s="20" t="s">
        <v>1991</v>
      </c>
      <c r="AD2739" s="12" t="s">
        <v>868</v>
      </c>
      <c r="BA2739" s="12" t="s">
        <v>901</v>
      </c>
      <c r="BG2739" s="21">
        <v>0.5</v>
      </c>
      <c r="BJ2739" s="12">
        <v>1</v>
      </c>
    </row>
    <row r="2740" spans="1:62" ht="30" x14ac:dyDescent="0.25">
      <c r="A2740" s="12">
        <v>1</v>
      </c>
      <c r="B2740" s="11" t="str">
        <f t="shared" si="129"/>
        <v>Общий расчет. Ци Мень. Анализ Дворца. Структуры. ЗВ. ЗВ. Элемент в сезоне</v>
      </c>
      <c r="C2740" s="11" t="str">
        <f>IFERROR(VLOOKUP(I2740,lvl_1[],2,FALSE),"Нет")</f>
        <v>Общий расчет</v>
      </c>
      <c r="D2740" s="11" t="str">
        <f>IFERROR(VLOOKUP(Rule!J2740,lvl_2[],2,FALSE),"Нет")</f>
        <v>Ци Мень</v>
      </c>
      <c r="E2740" s="11" t="str">
        <f>IFERROR(VLOOKUP(Rule!K2740,lvl_3[],2,FALSE),"Нет")</f>
        <v>Анализ Дворца</v>
      </c>
      <c r="F2740" s="11" t="str">
        <f>IFERROR(INDEX(lvl_4[],MATCH(L2740,lvl_4[ID],0),MATCH(TEXT(K2740,"##0"),lvl_4[#Headers],0)),"Нет")</f>
        <v>Структуры</v>
      </c>
      <c r="G2740" s="11" t="str">
        <f>IFERROR(INDEX(lvl_5[],MATCH(M2740,lvl_5[ID],0),MATCH(_xlfn.CONCAT(TEXT(K2740,"##0"),"_",TEXT(L2740,"##0")),lvl_5[#Headers],0)),"Нет")</f>
        <v>ЗВ</v>
      </c>
      <c r="H2740" s="11" t="str">
        <f>IFERROR(INDEX(lvl_6[],MATCH(N2740,lvl_6[ID],0),MATCH(_xlfn.CONCAT(K2740,"_",L2740,"_",M2740),lvl_6[#Headers],0)),"Нет")</f>
        <v>ЗВ. Элемент в сезоне</v>
      </c>
      <c r="I2740" s="12">
        <v>1</v>
      </c>
      <c r="J2740" s="12">
        <v>2</v>
      </c>
      <c r="K2740" s="12">
        <v>2</v>
      </c>
      <c r="L2740" s="12">
        <v>1</v>
      </c>
      <c r="M2740" s="12">
        <v>2</v>
      </c>
      <c r="N2740" s="12">
        <v>3</v>
      </c>
      <c r="O2740" s="12">
        <f>COUNTIF($P$2:P2740,P2740)</f>
        <v>23</v>
      </c>
      <c r="P2740" s="12" t="str">
        <f t="shared" si="127"/>
        <v>122010203</v>
      </c>
      <c r="Q2740" s="12" t="str">
        <f t="shared" si="128"/>
        <v>1220102030023</v>
      </c>
      <c r="R2740" s="20" t="s">
        <v>1457</v>
      </c>
      <c r="S2740" s="20" t="s">
        <v>1991</v>
      </c>
      <c r="AD2740" s="12" t="s">
        <v>869</v>
      </c>
      <c r="BA2740" s="12" t="s">
        <v>901</v>
      </c>
      <c r="BG2740" s="21">
        <v>0.5</v>
      </c>
      <c r="BJ2740" s="12">
        <v>1</v>
      </c>
    </row>
    <row r="2741" spans="1:62" ht="30" x14ac:dyDescent="0.25">
      <c r="A2741" s="12">
        <v>1</v>
      </c>
      <c r="B2741" s="11" t="str">
        <f t="shared" si="129"/>
        <v>Общий расчет. Ци Мень. Анализ Дворца. Структуры. ЗВ. ЗВ. Элемент в сезоне</v>
      </c>
      <c r="C2741" s="11" t="str">
        <f>IFERROR(VLOOKUP(I2741,lvl_1[],2,FALSE),"Нет")</f>
        <v>Общий расчет</v>
      </c>
      <c r="D2741" s="11" t="str">
        <f>IFERROR(VLOOKUP(Rule!J2741,lvl_2[],2,FALSE),"Нет")</f>
        <v>Ци Мень</v>
      </c>
      <c r="E2741" s="11" t="str">
        <f>IFERROR(VLOOKUP(Rule!K2741,lvl_3[],2,FALSE),"Нет")</f>
        <v>Анализ Дворца</v>
      </c>
      <c r="F2741" s="11" t="str">
        <f>IFERROR(INDEX(lvl_4[],MATCH(L2741,lvl_4[ID],0),MATCH(TEXT(K2741,"##0"),lvl_4[#Headers],0)),"Нет")</f>
        <v>Структуры</v>
      </c>
      <c r="G2741" s="11" t="str">
        <f>IFERROR(INDEX(lvl_5[],MATCH(M2741,lvl_5[ID],0),MATCH(_xlfn.CONCAT(TEXT(K2741,"##0"),"_",TEXT(L2741,"##0")),lvl_5[#Headers],0)),"Нет")</f>
        <v>ЗВ</v>
      </c>
      <c r="H2741" s="11" t="str">
        <f>IFERROR(INDEX(lvl_6[],MATCH(N2741,lvl_6[ID],0),MATCH(_xlfn.CONCAT(K2741,"_",L2741,"_",M2741),lvl_6[#Headers],0)),"Нет")</f>
        <v>ЗВ. Элемент в сезоне</v>
      </c>
      <c r="I2741" s="12">
        <v>1</v>
      </c>
      <c r="J2741" s="12">
        <v>2</v>
      </c>
      <c r="K2741" s="12">
        <v>2</v>
      </c>
      <c r="L2741" s="12">
        <v>1</v>
      </c>
      <c r="M2741" s="12">
        <v>2</v>
      </c>
      <c r="N2741" s="12">
        <v>3</v>
      </c>
      <c r="O2741" s="12">
        <f>COUNTIF($P$2:P2741,P2741)</f>
        <v>24</v>
      </c>
      <c r="P2741" s="12" t="str">
        <f t="shared" si="127"/>
        <v>122010203</v>
      </c>
      <c r="Q2741" s="12" t="str">
        <f t="shared" si="128"/>
        <v>1220102030024</v>
      </c>
      <c r="R2741" s="20" t="s">
        <v>1457</v>
      </c>
      <c r="S2741" s="20" t="s">
        <v>1988</v>
      </c>
      <c r="AD2741" s="12" t="s">
        <v>870</v>
      </c>
      <c r="BA2741" s="12" t="s">
        <v>901</v>
      </c>
      <c r="BG2741" s="21">
        <v>0.9</v>
      </c>
      <c r="BJ2741" s="12">
        <v>1</v>
      </c>
    </row>
    <row r="2742" spans="1:62" ht="30" x14ac:dyDescent="0.25">
      <c r="A2742" s="12">
        <v>1</v>
      </c>
      <c r="B2742" s="11" t="str">
        <f t="shared" si="129"/>
        <v>Общий расчет. Ци Мень. Анализ Дворца. Структуры. ЗВ. ЗВ. Элемент в сезоне</v>
      </c>
      <c r="C2742" s="11" t="str">
        <f>IFERROR(VLOOKUP(I2742,lvl_1[],2,FALSE),"Нет")</f>
        <v>Общий расчет</v>
      </c>
      <c r="D2742" s="11" t="str">
        <f>IFERROR(VLOOKUP(Rule!J2742,lvl_2[],2,FALSE),"Нет")</f>
        <v>Ци Мень</v>
      </c>
      <c r="E2742" s="11" t="str">
        <f>IFERROR(VLOOKUP(Rule!K2742,lvl_3[],2,FALSE),"Нет")</f>
        <v>Анализ Дворца</v>
      </c>
      <c r="F2742" s="11" t="str">
        <f>IFERROR(INDEX(lvl_4[],MATCH(L2742,lvl_4[ID],0),MATCH(TEXT(K2742,"##0"),lvl_4[#Headers],0)),"Нет")</f>
        <v>Структуры</v>
      </c>
      <c r="G2742" s="11" t="str">
        <f>IFERROR(INDEX(lvl_5[],MATCH(M2742,lvl_5[ID],0),MATCH(_xlfn.CONCAT(TEXT(K2742,"##0"),"_",TEXT(L2742,"##0")),lvl_5[#Headers],0)),"Нет")</f>
        <v>ЗВ</v>
      </c>
      <c r="H2742" s="11" t="str">
        <f>IFERROR(INDEX(lvl_6[],MATCH(N2742,lvl_6[ID],0),MATCH(_xlfn.CONCAT(K2742,"_",L2742,"_",M2742),lvl_6[#Headers],0)),"Нет")</f>
        <v>ЗВ. Элемент в сезоне</v>
      </c>
      <c r="I2742" s="12">
        <v>1</v>
      </c>
      <c r="J2742" s="12">
        <v>2</v>
      </c>
      <c r="K2742" s="12">
        <v>2</v>
      </c>
      <c r="L2742" s="12">
        <v>1</v>
      </c>
      <c r="M2742" s="12">
        <v>2</v>
      </c>
      <c r="N2742" s="12">
        <v>3</v>
      </c>
      <c r="O2742" s="12">
        <f>COUNTIF($P$2:P2742,P2742)</f>
        <v>25</v>
      </c>
      <c r="P2742" s="12" t="str">
        <f t="shared" ref="P2742:P2805" si="130">_xlfn.CONCAT(I2742,
J2742,
K2742,
IF(LEN(L2742)=1,_xlfn.CONCAT(0,L2742),L2742),
IF(LEN(M2742)=1,_xlfn.CONCAT(0,M2742),M2742),
IF(LEN(N2742)=1,_xlfn.CONCAT(0,N2742),N2742))</f>
        <v>122010203</v>
      </c>
      <c r="Q2742" s="12" t="str">
        <f t="shared" ref="Q2742:Q2805" si="131">_xlfn.CONCAT(I2742,
J2742,
K2742,
IF(LEN(L2742)=1,_xlfn.CONCAT(0,L2742),L2742),
IF(LEN(M2742)=1,_xlfn.CONCAT(0,M2742),M2742),
IF(LEN(N2742)=1,_xlfn.CONCAT(0,N2742),N2742),
IF(LEN(O2742)=1,_xlfn.CONCAT("000",O2742),IF(LEN(O2742)=2,_xlfn.CONCAT("00",O2742),IF(LEN(O2742)=3,_xlfn.CONCAT(0,O2742),O2742))))</f>
        <v>1220102030025</v>
      </c>
      <c r="R2742" s="20" t="s">
        <v>1457</v>
      </c>
      <c r="S2742" s="20" t="s">
        <v>1992</v>
      </c>
      <c r="AD2742" s="12" t="s">
        <v>859</v>
      </c>
      <c r="BA2742" s="12" t="s">
        <v>903</v>
      </c>
      <c r="BG2742" s="21">
        <v>0.5</v>
      </c>
      <c r="BJ2742" s="12">
        <v>1</v>
      </c>
    </row>
    <row r="2743" spans="1:62" ht="30" x14ac:dyDescent="0.25">
      <c r="A2743" s="12">
        <v>1</v>
      </c>
      <c r="B2743" s="11" t="str">
        <f t="shared" ref="B2743:B2806" si="132">_xlfn.CONCAT(C2743,". ", D2743,". ", E2743,". ", F2743,". ", G2743,". ", H2743)</f>
        <v>Общий расчет. Ци Мень. Анализ Дворца. Структуры. ЗВ. ЗВ. Элемент в сезоне</v>
      </c>
      <c r="C2743" s="11" t="str">
        <f>IFERROR(VLOOKUP(I2743,lvl_1[],2,FALSE),"Нет")</f>
        <v>Общий расчет</v>
      </c>
      <c r="D2743" s="11" t="str">
        <f>IFERROR(VLOOKUP(Rule!J2743,lvl_2[],2,FALSE),"Нет")</f>
        <v>Ци Мень</v>
      </c>
      <c r="E2743" s="11" t="str">
        <f>IFERROR(VLOOKUP(Rule!K2743,lvl_3[],2,FALSE),"Нет")</f>
        <v>Анализ Дворца</v>
      </c>
      <c r="F2743" s="11" t="str">
        <f>IFERROR(INDEX(lvl_4[],MATCH(L2743,lvl_4[ID],0),MATCH(TEXT(K2743,"##0"),lvl_4[#Headers],0)),"Нет")</f>
        <v>Структуры</v>
      </c>
      <c r="G2743" s="11" t="str">
        <f>IFERROR(INDEX(lvl_5[],MATCH(M2743,lvl_5[ID],0),MATCH(_xlfn.CONCAT(TEXT(K2743,"##0"),"_",TEXT(L2743,"##0")),lvl_5[#Headers],0)),"Нет")</f>
        <v>ЗВ</v>
      </c>
      <c r="H2743" s="11" t="str">
        <f>IFERROR(INDEX(lvl_6[],MATCH(N2743,lvl_6[ID],0),MATCH(_xlfn.CONCAT(K2743,"_",L2743,"_",M2743),lvl_6[#Headers],0)),"Нет")</f>
        <v>ЗВ. Элемент в сезоне</v>
      </c>
      <c r="I2743" s="12">
        <v>1</v>
      </c>
      <c r="J2743" s="12">
        <v>2</v>
      </c>
      <c r="K2743" s="12">
        <v>2</v>
      </c>
      <c r="L2743" s="12">
        <v>1</v>
      </c>
      <c r="M2743" s="12">
        <v>2</v>
      </c>
      <c r="N2743" s="12">
        <v>3</v>
      </c>
      <c r="O2743" s="12">
        <f>COUNTIF($P$2:P2743,P2743)</f>
        <v>26</v>
      </c>
      <c r="P2743" s="12" t="str">
        <f t="shared" si="130"/>
        <v>122010203</v>
      </c>
      <c r="Q2743" s="12" t="str">
        <f t="shared" si="131"/>
        <v>1220102030026</v>
      </c>
      <c r="R2743" s="20" t="s">
        <v>1457</v>
      </c>
      <c r="S2743" s="20" t="s">
        <v>1992</v>
      </c>
      <c r="AD2743" s="12" t="s">
        <v>860</v>
      </c>
      <c r="BA2743" s="12" t="s">
        <v>903</v>
      </c>
      <c r="BG2743" s="21">
        <v>0.5</v>
      </c>
      <c r="BJ2743" s="12">
        <v>1</v>
      </c>
    </row>
    <row r="2744" spans="1:62" ht="30" x14ac:dyDescent="0.25">
      <c r="A2744" s="12">
        <v>1</v>
      </c>
      <c r="B2744" s="11" t="str">
        <f t="shared" si="132"/>
        <v>Общий расчет. Ци Мень. Анализ Дворца. Структуры. ЗВ. ЗВ. Элемент в сезоне</v>
      </c>
      <c r="C2744" s="11" t="str">
        <f>IFERROR(VLOOKUP(I2744,lvl_1[],2,FALSE),"Нет")</f>
        <v>Общий расчет</v>
      </c>
      <c r="D2744" s="11" t="str">
        <f>IFERROR(VLOOKUP(Rule!J2744,lvl_2[],2,FALSE),"Нет")</f>
        <v>Ци Мень</v>
      </c>
      <c r="E2744" s="11" t="str">
        <f>IFERROR(VLOOKUP(Rule!K2744,lvl_3[],2,FALSE),"Нет")</f>
        <v>Анализ Дворца</v>
      </c>
      <c r="F2744" s="11" t="str">
        <f>IFERROR(INDEX(lvl_4[],MATCH(L2744,lvl_4[ID],0),MATCH(TEXT(K2744,"##0"),lvl_4[#Headers],0)),"Нет")</f>
        <v>Структуры</v>
      </c>
      <c r="G2744" s="11" t="str">
        <f>IFERROR(INDEX(lvl_5[],MATCH(M2744,lvl_5[ID],0),MATCH(_xlfn.CONCAT(TEXT(K2744,"##0"),"_",TEXT(L2744,"##0")),lvl_5[#Headers],0)),"Нет")</f>
        <v>ЗВ</v>
      </c>
      <c r="H2744" s="11" t="str">
        <f>IFERROR(INDEX(lvl_6[],MATCH(N2744,lvl_6[ID],0),MATCH(_xlfn.CONCAT(K2744,"_",L2744,"_",M2744),lvl_6[#Headers],0)),"Нет")</f>
        <v>ЗВ. Элемент в сезоне</v>
      </c>
      <c r="I2744" s="12">
        <v>1</v>
      </c>
      <c r="J2744" s="12">
        <v>2</v>
      </c>
      <c r="K2744" s="12">
        <v>2</v>
      </c>
      <c r="L2744" s="12">
        <v>1</v>
      </c>
      <c r="M2744" s="12">
        <v>2</v>
      </c>
      <c r="N2744" s="12">
        <v>3</v>
      </c>
      <c r="O2744" s="12">
        <f>COUNTIF($P$2:P2744,P2744)</f>
        <v>27</v>
      </c>
      <c r="P2744" s="12" t="str">
        <f t="shared" si="130"/>
        <v>122010203</v>
      </c>
      <c r="Q2744" s="12" t="str">
        <f t="shared" si="131"/>
        <v>1220102030027</v>
      </c>
      <c r="R2744" s="20" t="s">
        <v>1457</v>
      </c>
      <c r="S2744" s="20" t="s">
        <v>1993</v>
      </c>
      <c r="AD2744" s="12" t="s">
        <v>861</v>
      </c>
      <c r="BA2744" s="12" t="s">
        <v>903</v>
      </c>
      <c r="BG2744" s="21">
        <v>1</v>
      </c>
      <c r="BJ2744" s="12">
        <v>1</v>
      </c>
    </row>
    <row r="2745" spans="1:62" ht="30" x14ac:dyDescent="0.25">
      <c r="A2745" s="12">
        <v>1</v>
      </c>
      <c r="B2745" s="11" t="str">
        <f t="shared" si="132"/>
        <v>Общий расчет. Ци Мень. Анализ Дворца. Структуры. ЗВ. ЗВ. Элемент в сезоне</v>
      </c>
      <c r="C2745" s="11" t="str">
        <f>IFERROR(VLOOKUP(I2745,lvl_1[],2,FALSE),"Нет")</f>
        <v>Общий расчет</v>
      </c>
      <c r="D2745" s="11" t="str">
        <f>IFERROR(VLOOKUP(Rule!J2745,lvl_2[],2,FALSE),"Нет")</f>
        <v>Ци Мень</v>
      </c>
      <c r="E2745" s="11" t="str">
        <f>IFERROR(VLOOKUP(Rule!K2745,lvl_3[],2,FALSE),"Нет")</f>
        <v>Анализ Дворца</v>
      </c>
      <c r="F2745" s="11" t="str">
        <f>IFERROR(INDEX(lvl_4[],MATCH(L2745,lvl_4[ID],0),MATCH(TEXT(K2745,"##0"),lvl_4[#Headers],0)),"Нет")</f>
        <v>Структуры</v>
      </c>
      <c r="G2745" s="11" t="str">
        <f>IFERROR(INDEX(lvl_5[],MATCH(M2745,lvl_5[ID],0),MATCH(_xlfn.CONCAT(TEXT(K2745,"##0"),"_",TEXT(L2745,"##0")),lvl_5[#Headers],0)),"Нет")</f>
        <v>ЗВ</v>
      </c>
      <c r="H2745" s="11" t="str">
        <f>IFERROR(INDEX(lvl_6[],MATCH(N2745,lvl_6[ID],0),MATCH(_xlfn.CONCAT(K2745,"_",L2745,"_",M2745),lvl_6[#Headers],0)),"Нет")</f>
        <v>ЗВ. Элемент в сезоне</v>
      </c>
      <c r="I2745" s="12">
        <v>1</v>
      </c>
      <c r="J2745" s="12">
        <v>2</v>
      </c>
      <c r="K2745" s="12">
        <v>2</v>
      </c>
      <c r="L2745" s="12">
        <v>1</v>
      </c>
      <c r="M2745" s="12">
        <v>2</v>
      </c>
      <c r="N2745" s="12">
        <v>3</v>
      </c>
      <c r="O2745" s="12">
        <f>COUNTIF($P$2:P2745,P2745)</f>
        <v>28</v>
      </c>
      <c r="P2745" s="12" t="str">
        <f t="shared" si="130"/>
        <v>122010203</v>
      </c>
      <c r="Q2745" s="12" t="str">
        <f t="shared" si="131"/>
        <v>1220102030028</v>
      </c>
      <c r="R2745" s="20" t="s">
        <v>1457</v>
      </c>
      <c r="S2745" s="20" t="s">
        <v>1994</v>
      </c>
      <c r="AD2745" s="12" t="s">
        <v>862</v>
      </c>
      <c r="BA2745" s="12" t="s">
        <v>903</v>
      </c>
      <c r="BG2745" s="21">
        <v>1</v>
      </c>
      <c r="BJ2745" s="12">
        <v>1</v>
      </c>
    </row>
    <row r="2746" spans="1:62" ht="30" x14ac:dyDescent="0.25">
      <c r="A2746" s="12">
        <v>1</v>
      </c>
      <c r="B2746" s="11" t="str">
        <f t="shared" si="132"/>
        <v>Общий расчет. Ци Мень. Анализ Дворца. Структуры. ЗВ. ЗВ. Элемент в сезоне</v>
      </c>
      <c r="C2746" s="11" t="str">
        <f>IFERROR(VLOOKUP(I2746,lvl_1[],2,FALSE),"Нет")</f>
        <v>Общий расчет</v>
      </c>
      <c r="D2746" s="11" t="str">
        <f>IFERROR(VLOOKUP(Rule!J2746,lvl_2[],2,FALSE),"Нет")</f>
        <v>Ци Мень</v>
      </c>
      <c r="E2746" s="11" t="str">
        <f>IFERROR(VLOOKUP(Rule!K2746,lvl_3[],2,FALSE),"Нет")</f>
        <v>Анализ Дворца</v>
      </c>
      <c r="F2746" s="11" t="str">
        <f>IFERROR(INDEX(lvl_4[],MATCH(L2746,lvl_4[ID],0),MATCH(TEXT(K2746,"##0"),lvl_4[#Headers],0)),"Нет")</f>
        <v>Структуры</v>
      </c>
      <c r="G2746" s="11" t="str">
        <f>IFERROR(INDEX(lvl_5[],MATCH(M2746,lvl_5[ID],0),MATCH(_xlfn.CONCAT(TEXT(K2746,"##0"),"_",TEXT(L2746,"##0")),lvl_5[#Headers],0)),"Нет")</f>
        <v>ЗВ</v>
      </c>
      <c r="H2746" s="11" t="str">
        <f>IFERROR(INDEX(lvl_6[],MATCH(N2746,lvl_6[ID],0),MATCH(_xlfn.CONCAT(K2746,"_",L2746,"_",M2746),lvl_6[#Headers],0)),"Нет")</f>
        <v>ЗВ. Элемент в сезоне</v>
      </c>
      <c r="I2746" s="12">
        <v>1</v>
      </c>
      <c r="J2746" s="12">
        <v>2</v>
      </c>
      <c r="K2746" s="12">
        <v>2</v>
      </c>
      <c r="L2746" s="12">
        <v>1</v>
      </c>
      <c r="M2746" s="12">
        <v>2</v>
      </c>
      <c r="N2746" s="12">
        <v>3</v>
      </c>
      <c r="O2746" s="12">
        <f>COUNTIF($P$2:P2746,P2746)</f>
        <v>29</v>
      </c>
      <c r="P2746" s="12" t="str">
        <f t="shared" si="130"/>
        <v>122010203</v>
      </c>
      <c r="Q2746" s="12" t="str">
        <f t="shared" si="131"/>
        <v>1220102030029</v>
      </c>
      <c r="R2746" s="20" t="s">
        <v>1457</v>
      </c>
      <c r="S2746" s="20" t="s">
        <v>1994</v>
      </c>
      <c r="AD2746" s="12" t="s">
        <v>863</v>
      </c>
      <c r="BA2746" s="12" t="s">
        <v>903</v>
      </c>
      <c r="BG2746" s="21">
        <v>1</v>
      </c>
      <c r="BJ2746" s="12">
        <v>1</v>
      </c>
    </row>
    <row r="2747" spans="1:62" ht="30" x14ac:dyDescent="0.25">
      <c r="A2747" s="12">
        <v>1</v>
      </c>
      <c r="B2747" s="11" t="str">
        <f t="shared" si="132"/>
        <v>Общий расчет. Ци Мень. Анализ Дворца. Структуры. ЗВ. ЗВ. Элемент в сезоне</v>
      </c>
      <c r="C2747" s="11" t="str">
        <f>IFERROR(VLOOKUP(I2747,lvl_1[],2,FALSE),"Нет")</f>
        <v>Общий расчет</v>
      </c>
      <c r="D2747" s="11" t="str">
        <f>IFERROR(VLOOKUP(Rule!J2747,lvl_2[],2,FALSE),"Нет")</f>
        <v>Ци Мень</v>
      </c>
      <c r="E2747" s="11" t="str">
        <f>IFERROR(VLOOKUP(Rule!K2747,lvl_3[],2,FALSE),"Нет")</f>
        <v>Анализ Дворца</v>
      </c>
      <c r="F2747" s="11" t="str">
        <f>IFERROR(INDEX(lvl_4[],MATCH(L2747,lvl_4[ID],0),MATCH(TEXT(K2747,"##0"),lvl_4[#Headers],0)),"Нет")</f>
        <v>Структуры</v>
      </c>
      <c r="G2747" s="11" t="str">
        <f>IFERROR(INDEX(lvl_5[],MATCH(M2747,lvl_5[ID],0),MATCH(_xlfn.CONCAT(TEXT(K2747,"##0"),"_",TEXT(L2747,"##0")),lvl_5[#Headers],0)),"Нет")</f>
        <v>ЗВ</v>
      </c>
      <c r="H2747" s="11" t="str">
        <f>IFERROR(INDEX(lvl_6[],MATCH(N2747,lvl_6[ID],0),MATCH(_xlfn.CONCAT(K2747,"_",L2747,"_",M2747),lvl_6[#Headers],0)),"Нет")</f>
        <v>ЗВ. Элемент в сезоне</v>
      </c>
      <c r="I2747" s="12">
        <v>1</v>
      </c>
      <c r="J2747" s="12">
        <v>2</v>
      </c>
      <c r="K2747" s="12">
        <v>2</v>
      </c>
      <c r="L2747" s="12">
        <v>1</v>
      </c>
      <c r="M2747" s="12">
        <v>2</v>
      </c>
      <c r="N2747" s="12">
        <v>3</v>
      </c>
      <c r="O2747" s="12">
        <f>COUNTIF($P$2:P2747,P2747)</f>
        <v>30</v>
      </c>
      <c r="P2747" s="12" t="str">
        <f t="shared" si="130"/>
        <v>122010203</v>
      </c>
      <c r="Q2747" s="12" t="str">
        <f t="shared" si="131"/>
        <v>1220102030030</v>
      </c>
      <c r="R2747" s="20" t="s">
        <v>1457</v>
      </c>
      <c r="S2747" s="20" t="s">
        <v>1993</v>
      </c>
      <c r="AD2747" s="12" t="s">
        <v>864</v>
      </c>
      <c r="BA2747" s="12" t="s">
        <v>903</v>
      </c>
      <c r="BG2747" s="21">
        <v>1</v>
      </c>
      <c r="BJ2747" s="12">
        <v>1</v>
      </c>
    </row>
    <row r="2748" spans="1:62" ht="30" x14ac:dyDescent="0.25">
      <c r="A2748" s="12">
        <v>1</v>
      </c>
      <c r="B2748" s="11" t="str">
        <f t="shared" si="132"/>
        <v>Общий расчет. Ци Мень. Анализ Дворца. Структуры. ЗВ. ЗВ. Элемент в сезоне</v>
      </c>
      <c r="C2748" s="11" t="str">
        <f>IFERROR(VLOOKUP(I2748,lvl_1[],2,FALSE),"Нет")</f>
        <v>Общий расчет</v>
      </c>
      <c r="D2748" s="11" t="str">
        <f>IFERROR(VLOOKUP(Rule!J2748,lvl_2[],2,FALSE),"Нет")</f>
        <v>Ци Мень</v>
      </c>
      <c r="E2748" s="11" t="str">
        <f>IFERROR(VLOOKUP(Rule!K2748,lvl_3[],2,FALSE),"Нет")</f>
        <v>Анализ Дворца</v>
      </c>
      <c r="F2748" s="11" t="str">
        <f>IFERROR(INDEX(lvl_4[],MATCH(L2748,lvl_4[ID],0),MATCH(TEXT(K2748,"##0"),lvl_4[#Headers],0)),"Нет")</f>
        <v>Структуры</v>
      </c>
      <c r="G2748" s="11" t="str">
        <f>IFERROR(INDEX(lvl_5[],MATCH(M2748,lvl_5[ID],0),MATCH(_xlfn.CONCAT(TEXT(K2748,"##0"),"_",TEXT(L2748,"##0")),lvl_5[#Headers],0)),"Нет")</f>
        <v>ЗВ</v>
      </c>
      <c r="H2748" s="11" t="str">
        <f>IFERROR(INDEX(lvl_6[],MATCH(N2748,lvl_6[ID],0),MATCH(_xlfn.CONCAT(K2748,"_",L2748,"_",M2748),lvl_6[#Headers],0)),"Нет")</f>
        <v>ЗВ. Элемент в сезоне</v>
      </c>
      <c r="I2748" s="12">
        <v>1</v>
      </c>
      <c r="J2748" s="12">
        <v>2</v>
      </c>
      <c r="K2748" s="12">
        <v>2</v>
      </c>
      <c r="L2748" s="12">
        <v>1</v>
      </c>
      <c r="M2748" s="12">
        <v>2</v>
      </c>
      <c r="N2748" s="12">
        <v>3</v>
      </c>
      <c r="O2748" s="12">
        <f>COUNTIF($P$2:P2748,P2748)</f>
        <v>31</v>
      </c>
      <c r="P2748" s="12" t="str">
        <f t="shared" si="130"/>
        <v>122010203</v>
      </c>
      <c r="Q2748" s="12" t="str">
        <f t="shared" si="131"/>
        <v>1220102030031</v>
      </c>
      <c r="R2748" s="20" t="s">
        <v>1457</v>
      </c>
      <c r="S2748" s="20" t="s">
        <v>1995</v>
      </c>
      <c r="AD2748" s="12" t="s">
        <v>865</v>
      </c>
      <c r="BA2748" s="12" t="s">
        <v>903</v>
      </c>
      <c r="BG2748" s="21">
        <v>0.9</v>
      </c>
      <c r="BJ2748" s="12">
        <v>1</v>
      </c>
    </row>
    <row r="2749" spans="1:62" ht="30" x14ac:dyDescent="0.25">
      <c r="A2749" s="12">
        <v>1</v>
      </c>
      <c r="B2749" s="11" t="str">
        <f t="shared" si="132"/>
        <v>Общий расчет. Ци Мень. Анализ Дворца. Структуры. ЗВ. ЗВ. Элемент в сезоне</v>
      </c>
      <c r="C2749" s="11" t="str">
        <f>IFERROR(VLOOKUP(I2749,lvl_1[],2,FALSE),"Нет")</f>
        <v>Общий расчет</v>
      </c>
      <c r="D2749" s="11" t="str">
        <f>IFERROR(VLOOKUP(Rule!J2749,lvl_2[],2,FALSE),"Нет")</f>
        <v>Ци Мень</v>
      </c>
      <c r="E2749" s="11" t="str">
        <f>IFERROR(VLOOKUP(Rule!K2749,lvl_3[],2,FALSE),"Нет")</f>
        <v>Анализ Дворца</v>
      </c>
      <c r="F2749" s="11" t="str">
        <f>IFERROR(INDEX(lvl_4[],MATCH(L2749,lvl_4[ID],0),MATCH(TEXT(K2749,"##0"),lvl_4[#Headers],0)),"Нет")</f>
        <v>Структуры</v>
      </c>
      <c r="G2749" s="11" t="str">
        <f>IFERROR(INDEX(lvl_5[],MATCH(M2749,lvl_5[ID],0),MATCH(_xlfn.CONCAT(TEXT(K2749,"##0"),"_",TEXT(L2749,"##0")),lvl_5[#Headers],0)),"Нет")</f>
        <v>ЗВ</v>
      </c>
      <c r="H2749" s="11" t="str">
        <f>IFERROR(INDEX(lvl_6[],MATCH(N2749,lvl_6[ID],0),MATCH(_xlfn.CONCAT(K2749,"_",L2749,"_",M2749),lvl_6[#Headers],0)),"Нет")</f>
        <v>ЗВ. Элемент в сезоне</v>
      </c>
      <c r="I2749" s="12">
        <v>1</v>
      </c>
      <c r="J2749" s="12">
        <v>2</v>
      </c>
      <c r="K2749" s="12">
        <v>2</v>
      </c>
      <c r="L2749" s="12">
        <v>1</v>
      </c>
      <c r="M2749" s="12">
        <v>2</v>
      </c>
      <c r="N2749" s="12">
        <v>3</v>
      </c>
      <c r="O2749" s="12">
        <f>COUNTIF($P$2:P2749,P2749)</f>
        <v>32</v>
      </c>
      <c r="P2749" s="12" t="str">
        <f t="shared" si="130"/>
        <v>122010203</v>
      </c>
      <c r="Q2749" s="12" t="str">
        <f t="shared" si="131"/>
        <v>1220102030032</v>
      </c>
      <c r="R2749" s="20" t="s">
        <v>1457</v>
      </c>
      <c r="S2749" s="20" t="s">
        <v>1995</v>
      </c>
      <c r="AD2749" s="12" t="s">
        <v>866</v>
      </c>
      <c r="BA2749" s="12" t="s">
        <v>903</v>
      </c>
      <c r="BG2749" s="21">
        <v>0.9</v>
      </c>
      <c r="BJ2749" s="12">
        <v>1</v>
      </c>
    </row>
    <row r="2750" spans="1:62" ht="30" x14ac:dyDescent="0.25">
      <c r="A2750" s="12">
        <v>1</v>
      </c>
      <c r="B2750" s="11" t="str">
        <f t="shared" si="132"/>
        <v>Общий расчет. Ци Мень. Анализ Дворца. Структуры. ЗВ. ЗВ. Элемент в сезоне</v>
      </c>
      <c r="C2750" s="11" t="str">
        <f>IFERROR(VLOOKUP(I2750,lvl_1[],2,FALSE),"Нет")</f>
        <v>Общий расчет</v>
      </c>
      <c r="D2750" s="11" t="str">
        <f>IFERROR(VLOOKUP(Rule!J2750,lvl_2[],2,FALSE),"Нет")</f>
        <v>Ци Мень</v>
      </c>
      <c r="E2750" s="11" t="str">
        <f>IFERROR(VLOOKUP(Rule!K2750,lvl_3[],2,FALSE),"Нет")</f>
        <v>Анализ Дворца</v>
      </c>
      <c r="F2750" s="11" t="str">
        <f>IFERROR(INDEX(lvl_4[],MATCH(L2750,lvl_4[ID],0),MATCH(TEXT(K2750,"##0"),lvl_4[#Headers],0)),"Нет")</f>
        <v>Структуры</v>
      </c>
      <c r="G2750" s="11" t="str">
        <f>IFERROR(INDEX(lvl_5[],MATCH(M2750,lvl_5[ID],0),MATCH(_xlfn.CONCAT(TEXT(K2750,"##0"),"_",TEXT(L2750,"##0")),lvl_5[#Headers],0)),"Нет")</f>
        <v>ЗВ</v>
      </c>
      <c r="H2750" s="11" t="str">
        <f>IFERROR(INDEX(lvl_6[],MATCH(N2750,lvl_6[ID],0),MATCH(_xlfn.CONCAT(K2750,"_",L2750,"_",M2750),lvl_6[#Headers],0)),"Нет")</f>
        <v>ЗВ. Элемент в сезоне</v>
      </c>
      <c r="I2750" s="12">
        <v>1</v>
      </c>
      <c r="J2750" s="12">
        <v>2</v>
      </c>
      <c r="K2750" s="12">
        <v>2</v>
      </c>
      <c r="L2750" s="12">
        <v>1</v>
      </c>
      <c r="M2750" s="12">
        <v>2</v>
      </c>
      <c r="N2750" s="12">
        <v>3</v>
      </c>
      <c r="O2750" s="12">
        <f>COUNTIF($P$2:P2750,P2750)</f>
        <v>33</v>
      </c>
      <c r="P2750" s="12" t="str">
        <f t="shared" si="130"/>
        <v>122010203</v>
      </c>
      <c r="Q2750" s="12" t="str">
        <f t="shared" si="131"/>
        <v>1220102030033</v>
      </c>
      <c r="R2750" s="20" t="s">
        <v>1457</v>
      </c>
      <c r="S2750" s="20" t="s">
        <v>1993</v>
      </c>
      <c r="AD2750" s="12" t="s">
        <v>867</v>
      </c>
      <c r="BA2750" s="12" t="s">
        <v>903</v>
      </c>
      <c r="BG2750" s="21">
        <v>1</v>
      </c>
      <c r="BJ2750" s="12">
        <v>1</v>
      </c>
    </row>
    <row r="2751" spans="1:62" ht="30" x14ac:dyDescent="0.25">
      <c r="A2751" s="12">
        <v>1</v>
      </c>
      <c r="B2751" s="11" t="str">
        <f t="shared" si="132"/>
        <v>Общий расчет. Ци Мень. Анализ Дворца. Структуры. ЗВ. ЗВ. Элемент в сезоне</v>
      </c>
      <c r="C2751" s="11" t="str">
        <f>IFERROR(VLOOKUP(I2751,lvl_1[],2,FALSE),"Нет")</f>
        <v>Общий расчет</v>
      </c>
      <c r="D2751" s="11" t="str">
        <f>IFERROR(VLOOKUP(Rule!J2751,lvl_2[],2,FALSE),"Нет")</f>
        <v>Ци Мень</v>
      </c>
      <c r="E2751" s="11" t="str">
        <f>IFERROR(VLOOKUP(Rule!K2751,lvl_3[],2,FALSE),"Нет")</f>
        <v>Анализ Дворца</v>
      </c>
      <c r="F2751" s="11" t="str">
        <f>IFERROR(INDEX(lvl_4[],MATCH(L2751,lvl_4[ID],0),MATCH(TEXT(K2751,"##0"),lvl_4[#Headers],0)),"Нет")</f>
        <v>Структуры</v>
      </c>
      <c r="G2751" s="11" t="str">
        <f>IFERROR(INDEX(lvl_5[],MATCH(M2751,lvl_5[ID],0),MATCH(_xlfn.CONCAT(TEXT(K2751,"##0"),"_",TEXT(L2751,"##0")),lvl_5[#Headers],0)),"Нет")</f>
        <v>ЗВ</v>
      </c>
      <c r="H2751" s="11" t="str">
        <f>IFERROR(INDEX(lvl_6[],MATCH(N2751,lvl_6[ID],0),MATCH(_xlfn.CONCAT(K2751,"_",L2751,"_",M2751),lvl_6[#Headers],0)),"Нет")</f>
        <v>ЗВ. Элемент в сезоне</v>
      </c>
      <c r="I2751" s="12">
        <v>1</v>
      </c>
      <c r="J2751" s="12">
        <v>2</v>
      </c>
      <c r="K2751" s="12">
        <v>2</v>
      </c>
      <c r="L2751" s="12">
        <v>1</v>
      </c>
      <c r="M2751" s="12">
        <v>2</v>
      </c>
      <c r="N2751" s="12">
        <v>3</v>
      </c>
      <c r="O2751" s="12">
        <f>COUNTIF($P$2:P2751,P2751)</f>
        <v>34</v>
      </c>
      <c r="P2751" s="12" t="str">
        <f t="shared" si="130"/>
        <v>122010203</v>
      </c>
      <c r="Q2751" s="12" t="str">
        <f t="shared" si="131"/>
        <v>1220102030034</v>
      </c>
      <c r="R2751" s="20" t="s">
        <v>1457</v>
      </c>
      <c r="S2751" s="20" t="s">
        <v>1996</v>
      </c>
      <c r="AD2751" s="12" t="s">
        <v>868</v>
      </c>
      <c r="BA2751" s="12" t="s">
        <v>903</v>
      </c>
      <c r="BG2751" s="21">
        <v>0</v>
      </c>
      <c r="BJ2751" s="12">
        <v>1</v>
      </c>
    </row>
    <row r="2752" spans="1:62" ht="30" x14ac:dyDescent="0.25">
      <c r="A2752" s="12">
        <v>1</v>
      </c>
      <c r="B2752" s="11" t="str">
        <f t="shared" si="132"/>
        <v>Общий расчет. Ци Мень. Анализ Дворца. Структуры. ЗВ. ЗВ. Элемент в сезоне</v>
      </c>
      <c r="C2752" s="11" t="str">
        <f>IFERROR(VLOOKUP(I2752,lvl_1[],2,FALSE),"Нет")</f>
        <v>Общий расчет</v>
      </c>
      <c r="D2752" s="11" t="str">
        <f>IFERROR(VLOOKUP(Rule!J2752,lvl_2[],2,FALSE),"Нет")</f>
        <v>Ци Мень</v>
      </c>
      <c r="E2752" s="11" t="str">
        <f>IFERROR(VLOOKUP(Rule!K2752,lvl_3[],2,FALSE),"Нет")</f>
        <v>Анализ Дворца</v>
      </c>
      <c r="F2752" s="11" t="str">
        <f>IFERROR(INDEX(lvl_4[],MATCH(L2752,lvl_4[ID],0),MATCH(TEXT(K2752,"##0"),lvl_4[#Headers],0)),"Нет")</f>
        <v>Структуры</v>
      </c>
      <c r="G2752" s="11" t="str">
        <f>IFERROR(INDEX(lvl_5[],MATCH(M2752,lvl_5[ID],0),MATCH(_xlfn.CONCAT(TEXT(K2752,"##0"),"_",TEXT(L2752,"##0")),lvl_5[#Headers],0)),"Нет")</f>
        <v>ЗВ</v>
      </c>
      <c r="H2752" s="11" t="str">
        <f>IFERROR(INDEX(lvl_6[],MATCH(N2752,lvl_6[ID],0),MATCH(_xlfn.CONCAT(K2752,"_",L2752,"_",M2752),lvl_6[#Headers],0)),"Нет")</f>
        <v>ЗВ. Элемент в сезоне</v>
      </c>
      <c r="I2752" s="12">
        <v>1</v>
      </c>
      <c r="J2752" s="12">
        <v>2</v>
      </c>
      <c r="K2752" s="12">
        <v>2</v>
      </c>
      <c r="L2752" s="12">
        <v>1</v>
      </c>
      <c r="M2752" s="12">
        <v>2</v>
      </c>
      <c r="N2752" s="12">
        <v>3</v>
      </c>
      <c r="O2752" s="12">
        <f>COUNTIF($P$2:P2752,P2752)</f>
        <v>35</v>
      </c>
      <c r="P2752" s="12" t="str">
        <f t="shared" si="130"/>
        <v>122010203</v>
      </c>
      <c r="Q2752" s="12" t="str">
        <f t="shared" si="131"/>
        <v>1220102030035</v>
      </c>
      <c r="R2752" s="20" t="s">
        <v>1457</v>
      </c>
      <c r="S2752" s="20" t="s">
        <v>1996</v>
      </c>
      <c r="AD2752" s="12" t="s">
        <v>869</v>
      </c>
      <c r="BA2752" s="12" t="s">
        <v>903</v>
      </c>
      <c r="BG2752" s="21">
        <v>0</v>
      </c>
      <c r="BJ2752" s="12">
        <v>1</v>
      </c>
    </row>
    <row r="2753" spans="1:62" ht="30" x14ac:dyDescent="0.25">
      <c r="A2753" s="12">
        <v>1</v>
      </c>
      <c r="B2753" s="11" t="str">
        <f t="shared" si="132"/>
        <v>Общий расчет. Ци Мень. Анализ Дворца. Структуры. ЗВ. ЗВ. Элемент в сезоне</v>
      </c>
      <c r="C2753" s="11" t="str">
        <f>IFERROR(VLOOKUP(I2753,lvl_1[],2,FALSE),"Нет")</f>
        <v>Общий расчет</v>
      </c>
      <c r="D2753" s="11" t="str">
        <f>IFERROR(VLOOKUP(Rule!J2753,lvl_2[],2,FALSE),"Нет")</f>
        <v>Ци Мень</v>
      </c>
      <c r="E2753" s="11" t="str">
        <f>IFERROR(VLOOKUP(Rule!K2753,lvl_3[],2,FALSE),"Нет")</f>
        <v>Анализ Дворца</v>
      </c>
      <c r="F2753" s="11" t="str">
        <f>IFERROR(INDEX(lvl_4[],MATCH(L2753,lvl_4[ID],0),MATCH(TEXT(K2753,"##0"),lvl_4[#Headers],0)),"Нет")</f>
        <v>Структуры</v>
      </c>
      <c r="G2753" s="11" t="str">
        <f>IFERROR(INDEX(lvl_5[],MATCH(M2753,lvl_5[ID],0),MATCH(_xlfn.CONCAT(TEXT(K2753,"##0"),"_",TEXT(L2753,"##0")),lvl_5[#Headers],0)),"Нет")</f>
        <v>ЗВ</v>
      </c>
      <c r="H2753" s="11" t="str">
        <f>IFERROR(INDEX(lvl_6[],MATCH(N2753,lvl_6[ID],0),MATCH(_xlfn.CONCAT(K2753,"_",L2753,"_",M2753),lvl_6[#Headers],0)),"Нет")</f>
        <v>ЗВ. Элемент в сезоне</v>
      </c>
      <c r="I2753" s="12">
        <v>1</v>
      </c>
      <c r="J2753" s="12">
        <v>2</v>
      </c>
      <c r="K2753" s="12">
        <v>2</v>
      </c>
      <c r="L2753" s="12">
        <v>1</v>
      </c>
      <c r="M2753" s="12">
        <v>2</v>
      </c>
      <c r="N2753" s="12">
        <v>3</v>
      </c>
      <c r="O2753" s="12">
        <f>COUNTIF($P$2:P2753,P2753)</f>
        <v>36</v>
      </c>
      <c r="P2753" s="12" t="str">
        <f t="shared" si="130"/>
        <v>122010203</v>
      </c>
      <c r="Q2753" s="12" t="str">
        <f t="shared" si="131"/>
        <v>1220102030036</v>
      </c>
      <c r="R2753" s="20" t="s">
        <v>1457</v>
      </c>
      <c r="S2753" s="20" t="s">
        <v>1993</v>
      </c>
      <c r="AD2753" s="12" t="s">
        <v>870</v>
      </c>
      <c r="BA2753" s="12" t="s">
        <v>903</v>
      </c>
      <c r="BG2753" s="21">
        <v>1</v>
      </c>
      <c r="BJ2753" s="12">
        <v>1</v>
      </c>
    </row>
    <row r="2754" spans="1:62" ht="30" x14ac:dyDescent="0.25">
      <c r="A2754" s="12">
        <v>1</v>
      </c>
      <c r="B2754" s="11" t="str">
        <f t="shared" si="132"/>
        <v>Общий расчет. Ци Мень. Анализ Дворца. Структуры. ЗВ. ЗВ. Элемент в сезоне</v>
      </c>
      <c r="C2754" s="11" t="str">
        <f>IFERROR(VLOOKUP(I2754,lvl_1[],2,FALSE),"Нет")</f>
        <v>Общий расчет</v>
      </c>
      <c r="D2754" s="11" t="str">
        <f>IFERROR(VLOOKUP(Rule!J2754,lvl_2[],2,FALSE),"Нет")</f>
        <v>Ци Мень</v>
      </c>
      <c r="E2754" s="11" t="str">
        <f>IFERROR(VLOOKUP(Rule!K2754,lvl_3[],2,FALSE),"Нет")</f>
        <v>Анализ Дворца</v>
      </c>
      <c r="F2754" s="11" t="str">
        <f>IFERROR(INDEX(lvl_4[],MATCH(L2754,lvl_4[ID],0),MATCH(TEXT(K2754,"##0"),lvl_4[#Headers],0)),"Нет")</f>
        <v>Структуры</v>
      </c>
      <c r="G2754" s="11" t="str">
        <f>IFERROR(INDEX(lvl_5[],MATCH(M2754,lvl_5[ID],0),MATCH(_xlfn.CONCAT(TEXT(K2754,"##0"),"_",TEXT(L2754,"##0")),lvl_5[#Headers],0)),"Нет")</f>
        <v>ЗВ</v>
      </c>
      <c r="H2754" s="11" t="str">
        <f>IFERROR(INDEX(lvl_6[],MATCH(N2754,lvl_6[ID],0),MATCH(_xlfn.CONCAT(K2754,"_",L2754,"_",M2754),lvl_6[#Headers],0)),"Нет")</f>
        <v>ЗВ. Элемент в сезоне</v>
      </c>
      <c r="I2754" s="12">
        <v>1</v>
      </c>
      <c r="J2754" s="12">
        <v>2</v>
      </c>
      <c r="K2754" s="12">
        <v>2</v>
      </c>
      <c r="L2754" s="12">
        <v>1</v>
      </c>
      <c r="M2754" s="12">
        <v>2</v>
      </c>
      <c r="N2754" s="12">
        <v>3</v>
      </c>
      <c r="O2754" s="12">
        <f>COUNTIF($P$2:P2754,P2754)</f>
        <v>37</v>
      </c>
      <c r="P2754" s="12" t="str">
        <f t="shared" si="130"/>
        <v>122010203</v>
      </c>
      <c r="Q2754" s="12" t="str">
        <f t="shared" si="131"/>
        <v>1220102030037</v>
      </c>
      <c r="R2754" s="20" t="s">
        <v>1457</v>
      </c>
      <c r="S2754" s="20" t="s">
        <v>1997</v>
      </c>
      <c r="AD2754" s="12" t="s">
        <v>859</v>
      </c>
      <c r="BA2754" s="12" t="s">
        <v>905</v>
      </c>
      <c r="BG2754" s="21">
        <v>0.5</v>
      </c>
      <c r="BJ2754" s="12">
        <v>1</v>
      </c>
    </row>
    <row r="2755" spans="1:62" ht="30" x14ac:dyDescent="0.25">
      <c r="A2755" s="12">
        <v>1</v>
      </c>
      <c r="B2755" s="11" t="str">
        <f t="shared" si="132"/>
        <v>Общий расчет. Ци Мень. Анализ Дворца. Структуры. ЗВ. ЗВ. Элемент в сезоне</v>
      </c>
      <c r="C2755" s="11" t="str">
        <f>IFERROR(VLOOKUP(I2755,lvl_1[],2,FALSE),"Нет")</f>
        <v>Общий расчет</v>
      </c>
      <c r="D2755" s="11" t="str">
        <f>IFERROR(VLOOKUP(Rule!J2755,lvl_2[],2,FALSE),"Нет")</f>
        <v>Ци Мень</v>
      </c>
      <c r="E2755" s="11" t="str">
        <f>IFERROR(VLOOKUP(Rule!K2755,lvl_3[],2,FALSE),"Нет")</f>
        <v>Анализ Дворца</v>
      </c>
      <c r="F2755" s="11" t="str">
        <f>IFERROR(INDEX(lvl_4[],MATCH(L2755,lvl_4[ID],0),MATCH(TEXT(K2755,"##0"),lvl_4[#Headers],0)),"Нет")</f>
        <v>Структуры</v>
      </c>
      <c r="G2755" s="11" t="str">
        <f>IFERROR(INDEX(lvl_5[],MATCH(M2755,lvl_5[ID],0),MATCH(_xlfn.CONCAT(TEXT(K2755,"##0"),"_",TEXT(L2755,"##0")),lvl_5[#Headers],0)),"Нет")</f>
        <v>ЗВ</v>
      </c>
      <c r="H2755" s="11" t="str">
        <f>IFERROR(INDEX(lvl_6[],MATCH(N2755,lvl_6[ID],0),MATCH(_xlfn.CONCAT(K2755,"_",L2755,"_",M2755),lvl_6[#Headers],0)),"Нет")</f>
        <v>ЗВ. Элемент в сезоне</v>
      </c>
      <c r="I2755" s="12">
        <v>1</v>
      </c>
      <c r="J2755" s="12">
        <v>2</v>
      </c>
      <c r="K2755" s="12">
        <v>2</v>
      </c>
      <c r="L2755" s="12">
        <v>1</v>
      </c>
      <c r="M2755" s="12">
        <v>2</v>
      </c>
      <c r="N2755" s="12">
        <v>3</v>
      </c>
      <c r="O2755" s="12">
        <f>COUNTIF($P$2:P2755,P2755)</f>
        <v>38</v>
      </c>
      <c r="P2755" s="12" t="str">
        <f t="shared" si="130"/>
        <v>122010203</v>
      </c>
      <c r="Q2755" s="12" t="str">
        <f t="shared" si="131"/>
        <v>1220102030038</v>
      </c>
      <c r="R2755" s="20" t="s">
        <v>1457</v>
      </c>
      <c r="S2755" s="20" t="s">
        <v>1997</v>
      </c>
      <c r="AD2755" s="12" t="s">
        <v>860</v>
      </c>
      <c r="BA2755" s="12" t="s">
        <v>905</v>
      </c>
      <c r="BG2755" s="21">
        <v>0.5</v>
      </c>
      <c r="BJ2755" s="12">
        <v>1</v>
      </c>
    </row>
    <row r="2756" spans="1:62" ht="30" x14ac:dyDescent="0.25">
      <c r="A2756" s="12">
        <v>1</v>
      </c>
      <c r="B2756" s="11" t="str">
        <f t="shared" si="132"/>
        <v>Общий расчет. Ци Мень. Анализ Дворца. Структуры. ЗВ. ЗВ. Элемент в сезоне</v>
      </c>
      <c r="C2756" s="11" t="str">
        <f>IFERROR(VLOOKUP(I2756,lvl_1[],2,FALSE),"Нет")</f>
        <v>Общий расчет</v>
      </c>
      <c r="D2756" s="11" t="str">
        <f>IFERROR(VLOOKUP(Rule!J2756,lvl_2[],2,FALSE),"Нет")</f>
        <v>Ци Мень</v>
      </c>
      <c r="E2756" s="11" t="str">
        <f>IFERROR(VLOOKUP(Rule!K2756,lvl_3[],2,FALSE),"Нет")</f>
        <v>Анализ Дворца</v>
      </c>
      <c r="F2756" s="11" t="str">
        <f>IFERROR(INDEX(lvl_4[],MATCH(L2756,lvl_4[ID],0),MATCH(TEXT(K2756,"##0"),lvl_4[#Headers],0)),"Нет")</f>
        <v>Структуры</v>
      </c>
      <c r="G2756" s="11" t="str">
        <f>IFERROR(INDEX(lvl_5[],MATCH(M2756,lvl_5[ID],0),MATCH(_xlfn.CONCAT(TEXT(K2756,"##0"),"_",TEXT(L2756,"##0")),lvl_5[#Headers],0)),"Нет")</f>
        <v>ЗВ</v>
      </c>
      <c r="H2756" s="11" t="str">
        <f>IFERROR(INDEX(lvl_6[],MATCH(N2756,lvl_6[ID],0),MATCH(_xlfn.CONCAT(K2756,"_",L2756,"_",M2756),lvl_6[#Headers],0)),"Нет")</f>
        <v>ЗВ. Элемент в сезоне</v>
      </c>
      <c r="I2756" s="12">
        <v>1</v>
      </c>
      <c r="J2756" s="12">
        <v>2</v>
      </c>
      <c r="K2756" s="12">
        <v>2</v>
      </c>
      <c r="L2756" s="12">
        <v>1</v>
      </c>
      <c r="M2756" s="12">
        <v>2</v>
      </c>
      <c r="N2756" s="12">
        <v>3</v>
      </c>
      <c r="O2756" s="12">
        <f>COUNTIF($P$2:P2756,P2756)</f>
        <v>39</v>
      </c>
      <c r="P2756" s="12" t="str">
        <f t="shared" si="130"/>
        <v>122010203</v>
      </c>
      <c r="Q2756" s="12" t="str">
        <f t="shared" si="131"/>
        <v>1220102030039</v>
      </c>
      <c r="R2756" s="20" t="s">
        <v>1457</v>
      </c>
      <c r="S2756" s="20" t="s">
        <v>1998</v>
      </c>
      <c r="AD2756" s="12" t="s">
        <v>861</v>
      </c>
      <c r="BA2756" s="12" t="s">
        <v>905</v>
      </c>
      <c r="BG2756" s="21">
        <v>1</v>
      </c>
      <c r="BJ2756" s="12">
        <v>1</v>
      </c>
    </row>
    <row r="2757" spans="1:62" ht="30" x14ac:dyDescent="0.25">
      <c r="A2757" s="12">
        <v>1</v>
      </c>
      <c r="B2757" s="11" t="str">
        <f t="shared" si="132"/>
        <v>Общий расчет. Ци Мень. Анализ Дворца. Структуры. ЗВ. ЗВ. Элемент в сезоне</v>
      </c>
      <c r="C2757" s="11" t="str">
        <f>IFERROR(VLOOKUP(I2757,lvl_1[],2,FALSE),"Нет")</f>
        <v>Общий расчет</v>
      </c>
      <c r="D2757" s="11" t="str">
        <f>IFERROR(VLOOKUP(Rule!J2757,lvl_2[],2,FALSE),"Нет")</f>
        <v>Ци Мень</v>
      </c>
      <c r="E2757" s="11" t="str">
        <f>IFERROR(VLOOKUP(Rule!K2757,lvl_3[],2,FALSE),"Нет")</f>
        <v>Анализ Дворца</v>
      </c>
      <c r="F2757" s="11" t="str">
        <f>IFERROR(INDEX(lvl_4[],MATCH(L2757,lvl_4[ID],0),MATCH(TEXT(K2757,"##0"),lvl_4[#Headers],0)),"Нет")</f>
        <v>Структуры</v>
      </c>
      <c r="G2757" s="11" t="str">
        <f>IFERROR(INDEX(lvl_5[],MATCH(M2757,lvl_5[ID],0),MATCH(_xlfn.CONCAT(TEXT(K2757,"##0"),"_",TEXT(L2757,"##0")),lvl_5[#Headers],0)),"Нет")</f>
        <v>ЗВ</v>
      </c>
      <c r="H2757" s="11" t="str">
        <f>IFERROR(INDEX(lvl_6[],MATCH(N2757,lvl_6[ID],0),MATCH(_xlfn.CONCAT(K2757,"_",L2757,"_",M2757),lvl_6[#Headers],0)),"Нет")</f>
        <v>ЗВ. Элемент в сезоне</v>
      </c>
      <c r="I2757" s="12">
        <v>1</v>
      </c>
      <c r="J2757" s="12">
        <v>2</v>
      </c>
      <c r="K2757" s="12">
        <v>2</v>
      </c>
      <c r="L2757" s="12">
        <v>1</v>
      </c>
      <c r="M2757" s="12">
        <v>2</v>
      </c>
      <c r="N2757" s="12">
        <v>3</v>
      </c>
      <c r="O2757" s="12">
        <f>COUNTIF($P$2:P2757,P2757)</f>
        <v>40</v>
      </c>
      <c r="P2757" s="12" t="str">
        <f t="shared" si="130"/>
        <v>122010203</v>
      </c>
      <c r="Q2757" s="12" t="str">
        <f t="shared" si="131"/>
        <v>1220102030040</v>
      </c>
      <c r="R2757" s="20" t="s">
        <v>1457</v>
      </c>
      <c r="S2757" s="20" t="s">
        <v>1999</v>
      </c>
      <c r="AD2757" s="12" t="s">
        <v>862</v>
      </c>
      <c r="BA2757" s="12" t="s">
        <v>905</v>
      </c>
      <c r="BG2757" s="21">
        <v>1</v>
      </c>
      <c r="BJ2757" s="12">
        <v>1</v>
      </c>
    </row>
    <row r="2758" spans="1:62" ht="30" x14ac:dyDescent="0.25">
      <c r="A2758" s="12">
        <v>1</v>
      </c>
      <c r="B2758" s="11" t="str">
        <f t="shared" si="132"/>
        <v>Общий расчет. Ци Мень. Анализ Дворца. Структуры. ЗВ. ЗВ. Элемент в сезоне</v>
      </c>
      <c r="C2758" s="11" t="str">
        <f>IFERROR(VLOOKUP(I2758,lvl_1[],2,FALSE),"Нет")</f>
        <v>Общий расчет</v>
      </c>
      <c r="D2758" s="11" t="str">
        <f>IFERROR(VLOOKUP(Rule!J2758,lvl_2[],2,FALSE),"Нет")</f>
        <v>Ци Мень</v>
      </c>
      <c r="E2758" s="11" t="str">
        <f>IFERROR(VLOOKUP(Rule!K2758,lvl_3[],2,FALSE),"Нет")</f>
        <v>Анализ Дворца</v>
      </c>
      <c r="F2758" s="11" t="str">
        <f>IFERROR(INDEX(lvl_4[],MATCH(L2758,lvl_4[ID],0),MATCH(TEXT(K2758,"##0"),lvl_4[#Headers],0)),"Нет")</f>
        <v>Структуры</v>
      </c>
      <c r="G2758" s="11" t="str">
        <f>IFERROR(INDEX(lvl_5[],MATCH(M2758,lvl_5[ID],0),MATCH(_xlfn.CONCAT(TEXT(K2758,"##0"),"_",TEXT(L2758,"##0")),lvl_5[#Headers],0)),"Нет")</f>
        <v>ЗВ</v>
      </c>
      <c r="H2758" s="11" t="str">
        <f>IFERROR(INDEX(lvl_6[],MATCH(N2758,lvl_6[ID],0),MATCH(_xlfn.CONCAT(K2758,"_",L2758,"_",M2758),lvl_6[#Headers],0)),"Нет")</f>
        <v>ЗВ. Элемент в сезоне</v>
      </c>
      <c r="I2758" s="12">
        <v>1</v>
      </c>
      <c r="J2758" s="12">
        <v>2</v>
      </c>
      <c r="K2758" s="12">
        <v>2</v>
      </c>
      <c r="L2758" s="12">
        <v>1</v>
      </c>
      <c r="M2758" s="12">
        <v>2</v>
      </c>
      <c r="N2758" s="12">
        <v>3</v>
      </c>
      <c r="O2758" s="12">
        <f>COUNTIF($P$2:P2758,P2758)</f>
        <v>41</v>
      </c>
      <c r="P2758" s="12" t="str">
        <f t="shared" si="130"/>
        <v>122010203</v>
      </c>
      <c r="Q2758" s="12" t="str">
        <f t="shared" si="131"/>
        <v>1220102030041</v>
      </c>
      <c r="R2758" s="20" t="s">
        <v>1457</v>
      </c>
      <c r="S2758" s="20" t="s">
        <v>1999</v>
      </c>
      <c r="AD2758" s="12" t="s">
        <v>863</v>
      </c>
      <c r="BA2758" s="12" t="s">
        <v>905</v>
      </c>
      <c r="BG2758" s="21">
        <v>1</v>
      </c>
      <c r="BJ2758" s="12">
        <v>1</v>
      </c>
    </row>
    <row r="2759" spans="1:62" ht="30" x14ac:dyDescent="0.25">
      <c r="A2759" s="12">
        <v>1</v>
      </c>
      <c r="B2759" s="11" t="str">
        <f t="shared" si="132"/>
        <v>Общий расчет. Ци Мень. Анализ Дворца. Структуры. ЗВ. ЗВ. Элемент в сезоне</v>
      </c>
      <c r="C2759" s="11" t="str">
        <f>IFERROR(VLOOKUP(I2759,lvl_1[],2,FALSE),"Нет")</f>
        <v>Общий расчет</v>
      </c>
      <c r="D2759" s="11" t="str">
        <f>IFERROR(VLOOKUP(Rule!J2759,lvl_2[],2,FALSE),"Нет")</f>
        <v>Ци Мень</v>
      </c>
      <c r="E2759" s="11" t="str">
        <f>IFERROR(VLOOKUP(Rule!K2759,lvl_3[],2,FALSE),"Нет")</f>
        <v>Анализ Дворца</v>
      </c>
      <c r="F2759" s="11" t="str">
        <f>IFERROR(INDEX(lvl_4[],MATCH(L2759,lvl_4[ID],0),MATCH(TEXT(K2759,"##0"),lvl_4[#Headers],0)),"Нет")</f>
        <v>Структуры</v>
      </c>
      <c r="G2759" s="11" t="str">
        <f>IFERROR(INDEX(lvl_5[],MATCH(M2759,lvl_5[ID],0),MATCH(_xlfn.CONCAT(TEXT(K2759,"##0"),"_",TEXT(L2759,"##0")),lvl_5[#Headers],0)),"Нет")</f>
        <v>ЗВ</v>
      </c>
      <c r="H2759" s="11" t="str">
        <f>IFERROR(INDEX(lvl_6[],MATCH(N2759,lvl_6[ID],0),MATCH(_xlfn.CONCAT(K2759,"_",L2759,"_",M2759),lvl_6[#Headers],0)),"Нет")</f>
        <v>ЗВ. Элемент в сезоне</v>
      </c>
      <c r="I2759" s="12">
        <v>1</v>
      </c>
      <c r="J2759" s="12">
        <v>2</v>
      </c>
      <c r="K2759" s="12">
        <v>2</v>
      </c>
      <c r="L2759" s="12">
        <v>1</v>
      </c>
      <c r="M2759" s="12">
        <v>2</v>
      </c>
      <c r="N2759" s="12">
        <v>3</v>
      </c>
      <c r="O2759" s="12">
        <f>COUNTIF($P$2:P2759,P2759)</f>
        <v>42</v>
      </c>
      <c r="P2759" s="12" t="str">
        <f t="shared" si="130"/>
        <v>122010203</v>
      </c>
      <c r="Q2759" s="12" t="str">
        <f t="shared" si="131"/>
        <v>1220102030042</v>
      </c>
      <c r="R2759" s="20" t="s">
        <v>1457</v>
      </c>
      <c r="S2759" s="20" t="s">
        <v>1998</v>
      </c>
      <c r="AD2759" s="12" t="s">
        <v>864</v>
      </c>
      <c r="BA2759" s="12" t="s">
        <v>905</v>
      </c>
      <c r="BG2759" s="21">
        <v>1</v>
      </c>
      <c r="BJ2759" s="12">
        <v>1</v>
      </c>
    </row>
    <row r="2760" spans="1:62" ht="30" x14ac:dyDescent="0.25">
      <c r="A2760" s="12">
        <v>1</v>
      </c>
      <c r="B2760" s="11" t="str">
        <f t="shared" si="132"/>
        <v>Общий расчет. Ци Мень. Анализ Дворца. Структуры. ЗВ. ЗВ. Элемент в сезоне</v>
      </c>
      <c r="C2760" s="11" t="str">
        <f>IFERROR(VLOOKUP(I2760,lvl_1[],2,FALSE),"Нет")</f>
        <v>Общий расчет</v>
      </c>
      <c r="D2760" s="11" t="str">
        <f>IFERROR(VLOOKUP(Rule!J2760,lvl_2[],2,FALSE),"Нет")</f>
        <v>Ци Мень</v>
      </c>
      <c r="E2760" s="11" t="str">
        <f>IFERROR(VLOOKUP(Rule!K2760,lvl_3[],2,FALSE),"Нет")</f>
        <v>Анализ Дворца</v>
      </c>
      <c r="F2760" s="11" t="str">
        <f>IFERROR(INDEX(lvl_4[],MATCH(L2760,lvl_4[ID],0),MATCH(TEXT(K2760,"##0"),lvl_4[#Headers],0)),"Нет")</f>
        <v>Структуры</v>
      </c>
      <c r="G2760" s="11" t="str">
        <f>IFERROR(INDEX(lvl_5[],MATCH(M2760,lvl_5[ID],0),MATCH(_xlfn.CONCAT(TEXT(K2760,"##0"),"_",TEXT(L2760,"##0")),lvl_5[#Headers],0)),"Нет")</f>
        <v>ЗВ</v>
      </c>
      <c r="H2760" s="11" t="str">
        <f>IFERROR(INDEX(lvl_6[],MATCH(N2760,lvl_6[ID],0),MATCH(_xlfn.CONCAT(K2760,"_",L2760,"_",M2760),lvl_6[#Headers],0)),"Нет")</f>
        <v>ЗВ. Элемент в сезоне</v>
      </c>
      <c r="I2760" s="12">
        <v>1</v>
      </c>
      <c r="J2760" s="12">
        <v>2</v>
      </c>
      <c r="K2760" s="12">
        <v>2</v>
      </c>
      <c r="L2760" s="12">
        <v>1</v>
      </c>
      <c r="M2760" s="12">
        <v>2</v>
      </c>
      <c r="N2760" s="12">
        <v>3</v>
      </c>
      <c r="O2760" s="12">
        <f>COUNTIF($P$2:P2760,P2760)</f>
        <v>43</v>
      </c>
      <c r="P2760" s="12" t="str">
        <f t="shared" si="130"/>
        <v>122010203</v>
      </c>
      <c r="Q2760" s="12" t="str">
        <f t="shared" si="131"/>
        <v>1220102030043</v>
      </c>
      <c r="R2760" s="20" t="s">
        <v>1457</v>
      </c>
      <c r="S2760" s="20" t="s">
        <v>2000</v>
      </c>
      <c r="AD2760" s="12" t="s">
        <v>865</v>
      </c>
      <c r="BA2760" s="12" t="s">
        <v>905</v>
      </c>
      <c r="BG2760" s="21">
        <v>0.9</v>
      </c>
      <c r="BJ2760" s="12">
        <v>1</v>
      </c>
    </row>
    <row r="2761" spans="1:62" ht="30" x14ac:dyDescent="0.25">
      <c r="A2761" s="12">
        <v>1</v>
      </c>
      <c r="B2761" s="11" t="str">
        <f t="shared" si="132"/>
        <v>Общий расчет. Ци Мень. Анализ Дворца. Структуры. ЗВ. ЗВ. Элемент в сезоне</v>
      </c>
      <c r="C2761" s="11" t="str">
        <f>IFERROR(VLOOKUP(I2761,lvl_1[],2,FALSE),"Нет")</f>
        <v>Общий расчет</v>
      </c>
      <c r="D2761" s="11" t="str">
        <f>IFERROR(VLOOKUP(Rule!J2761,lvl_2[],2,FALSE),"Нет")</f>
        <v>Ци Мень</v>
      </c>
      <c r="E2761" s="11" t="str">
        <f>IFERROR(VLOOKUP(Rule!K2761,lvl_3[],2,FALSE),"Нет")</f>
        <v>Анализ Дворца</v>
      </c>
      <c r="F2761" s="11" t="str">
        <f>IFERROR(INDEX(lvl_4[],MATCH(L2761,lvl_4[ID],0),MATCH(TEXT(K2761,"##0"),lvl_4[#Headers],0)),"Нет")</f>
        <v>Структуры</v>
      </c>
      <c r="G2761" s="11" t="str">
        <f>IFERROR(INDEX(lvl_5[],MATCH(M2761,lvl_5[ID],0),MATCH(_xlfn.CONCAT(TEXT(K2761,"##0"),"_",TEXT(L2761,"##0")),lvl_5[#Headers],0)),"Нет")</f>
        <v>ЗВ</v>
      </c>
      <c r="H2761" s="11" t="str">
        <f>IFERROR(INDEX(lvl_6[],MATCH(N2761,lvl_6[ID],0),MATCH(_xlfn.CONCAT(K2761,"_",L2761,"_",M2761),lvl_6[#Headers],0)),"Нет")</f>
        <v>ЗВ. Элемент в сезоне</v>
      </c>
      <c r="I2761" s="12">
        <v>1</v>
      </c>
      <c r="J2761" s="12">
        <v>2</v>
      </c>
      <c r="K2761" s="12">
        <v>2</v>
      </c>
      <c r="L2761" s="12">
        <v>1</v>
      </c>
      <c r="M2761" s="12">
        <v>2</v>
      </c>
      <c r="N2761" s="12">
        <v>3</v>
      </c>
      <c r="O2761" s="12">
        <f>COUNTIF($P$2:P2761,P2761)</f>
        <v>44</v>
      </c>
      <c r="P2761" s="12" t="str">
        <f t="shared" si="130"/>
        <v>122010203</v>
      </c>
      <c r="Q2761" s="12" t="str">
        <f t="shared" si="131"/>
        <v>1220102030044</v>
      </c>
      <c r="R2761" s="20" t="s">
        <v>1457</v>
      </c>
      <c r="S2761" s="20" t="s">
        <v>2000</v>
      </c>
      <c r="AD2761" s="12" t="s">
        <v>866</v>
      </c>
      <c r="BA2761" s="12" t="s">
        <v>905</v>
      </c>
      <c r="BG2761" s="21">
        <v>0.9</v>
      </c>
      <c r="BJ2761" s="12">
        <v>1</v>
      </c>
    </row>
    <row r="2762" spans="1:62" ht="30" x14ac:dyDescent="0.25">
      <c r="A2762" s="12">
        <v>1</v>
      </c>
      <c r="B2762" s="11" t="str">
        <f t="shared" si="132"/>
        <v>Общий расчет. Ци Мень. Анализ Дворца. Структуры. ЗВ. ЗВ. Элемент в сезоне</v>
      </c>
      <c r="C2762" s="11" t="str">
        <f>IFERROR(VLOOKUP(I2762,lvl_1[],2,FALSE),"Нет")</f>
        <v>Общий расчет</v>
      </c>
      <c r="D2762" s="11" t="str">
        <f>IFERROR(VLOOKUP(Rule!J2762,lvl_2[],2,FALSE),"Нет")</f>
        <v>Ци Мень</v>
      </c>
      <c r="E2762" s="11" t="str">
        <f>IFERROR(VLOOKUP(Rule!K2762,lvl_3[],2,FALSE),"Нет")</f>
        <v>Анализ Дворца</v>
      </c>
      <c r="F2762" s="11" t="str">
        <f>IFERROR(INDEX(lvl_4[],MATCH(L2762,lvl_4[ID],0),MATCH(TEXT(K2762,"##0"),lvl_4[#Headers],0)),"Нет")</f>
        <v>Структуры</v>
      </c>
      <c r="G2762" s="11" t="str">
        <f>IFERROR(INDEX(lvl_5[],MATCH(M2762,lvl_5[ID],0),MATCH(_xlfn.CONCAT(TEXT(K2762,"##0"),"_",TEXT(L2762,"##0")),lvl_5[#Headers],0)),"Нет")</f>
        <v>ЗВ</v>
      </c>
      <c r="H2762" s="11" t="str">
        <f>IFERROR(INDEX(lvl_6[],MATCH(N2762,lvl_6[ID],0),MATCH(_xlfn.CONCAT(K2762,"_",L2762,"_",M2762),lvl_6[#Headers],0)),"Нет")</f>
        <v>ЗВ. Элемент в сезоне</v>
      </c>
      <c r="I2762" s="12">
        <v>1</v>
      </c>
      <c r="J2762" s="12">
        <v>2</v>
      </c>
      <c r="K2762" s="12">
        <v>2</v>
      </c>
      <c r="L2762" s="12">
        <v>1</v>
      </c>
      <c r="M2762" s="12">
        <v>2</v>
      </c>
      <c r="N2762" s="12">
        <v>3</v>
      </c>
      <c r="O2762" s="12">
        <f>COUNTIF($P$2:P2762,P2762)</f>
        <v>45</v>
      </c>
      <c r="P2762" s="12" t="str">
        <f t="shared" si="130"/>
        <v>122010203</v>
      </c>
      <c r="Q2762" s="12" t="str">
        <f t="shared" si="131"/>
        <v>1220102030045</v>
      </c>
      <c r="R2762" s="20" t="s">
        <v>1457</v>
      </c>
      <c r="S2762" s="20" t="s">
        <v>1998</v>
      </c>
      <c r="AD2762" s="12" t="s">
        <v>867</v>
      </c>
      <c r="BA2762" s="12" t="s">
        <v>905</v>
      </c>
      <c r="BG2762" s="21">
        <v>1</v>
      </c>
      <c r="BJ2762" s="12">
        <v>1</v>
      </c>
    </row>
    <row r="2763" spans="1:62" ht="30" x14ac:dyDescent="0.25">
      <c r="A2763" s="12">
        <v>1</v>
      </c>
      <c r="B2763" s="11" t="str">
        <f t="shared" si="132"/>
        <v>Общий расчет. Ци Мень. Анализ Дворца. Структуры. ЗВ. ЗВ. Элемент в сезоне</v>
      </c>
      <c r="C2763" s="11" t="str">
        <f>IFERROR(VLOOKUP(I2763,lvl_1[],2,FALSE),"Нет")</f>
        <v>Общий расчет</v>
      </c>
      <c r="D2763" s="11" t="str">
        <f>IFERROR(VLOOKUP(Rule!J2763,lvl_2[],2,FALSE),"Нет")</f>
        <v>Ци Мень</v>
      </c>
      <c r="E2763" s="11" t="str">
        <f>IFERROR(VLOOKUP(Rule!K2763,lvl_3[],2,FALSE),"Нет")</f>
        <v>Анализ Дворца</v>
      </c>
      <c r="F2763" s="11" t="str">
        <f>IFERROR(INDEX(lvl_4[],MATCH(L2763,lvl_4[ID],0),MATCH(TEXT(K2763,"##0"),lvl_4[#Headers],0)),"Нет")</f>
        <v>Структуры</v>
      </c>
      <c r="G2763" s="11" t="str">
        <f>IFERROR(INDEX(lvl_5[],MATCH(M2763,lvl_5[ID],0),MATCH(_xlfn.CONCAT(TEXT(K2763,"##0"),"_",TEXT(L2763,"##0")),lvl_5[#Headers],0)),"Нет")</f>
        <v>ЗВ</v>
      </c>
      <c r="H2763" s="11" t="str">
        <f>IFERROR(INDEX(lvl_6[],MATCH(N2763,lvl_6[ID],0),MATCH(_xlfn.CONCAT(K2763,"_",L2763,"_",M2763),lvl_6[#Headers],0)),"Нет")</f>
        <v>ЗВ. Элемент в сезоне</v>
      </c>
      <c r="I2763" s="12">
        <v>1</v>
      </c>
      <c r="J2763" s="12">
        <v>2</v>
      </c>
      <c r="K2763" s="12">
        <v>2</v>
      </c>
      <c r="L2763" s="12">
        <v>1</v>
      </c>
      <c r="M2763" s="12">
        <v>2</v>
      </c>
      <c r="N2763" s="12">
        <v>3</v>
      </c>
      <c r="O2763" s="12">
        <f>COUNTIF($P$2:P2763,P2763)</f>
        <v>46</v>
      </c>
      <c r="P2763" s="12" t="str">
        <f t="shared" si="130"/>
        <v>122010203</v>
      </c>
      <c r="Q2763" s="12" t="str">
        <f t="shared" si="131"/>
        <v>1220102030046</v>
      </c>
      <c r="R2763" s="20" t="s">
        <v>1457</v>
      </c>
      <c r="S2763" s="20" t="s">
        <v>2001</v>
      </c>
      <c r="AD2763" s="12" t="s">
        <v>868</v>
      </c>
      <c r="BA2763" s="12" t="s">
        <v>905</v>
      </c>
      <c r="BG2763" s="21">
        <v>0</v>
      </c>
      <c r="BJ2763" s="12">
        <v>1</v>
      </c>
    </row>
    <row r="2764" spans="1:62" ht="30" x14ac:dyDescent="0.25">
      <c r="A2764" s="12">
        <v>1</v>
      </c>
      <c r="B2764" s="11" t="str">
        <f t="shared" si="132"/>
        <v>Общий расчет. Ци Мень. Анализ Дворца. Структуры. ЗВ. ЗВ. Элемент в сезоне</v>
      </c>
      <c r="C2764" s="11" t="str">
        <f>IFERROR(VLOOKUP(I2764,lvl_1[],2,FALSE),"Нет")</f>
        <v>Общий расчет</v>
      </c>
      <c r="D2764" s="11" t="str">
        <f>IFERROR(VLOOKUP(Rule!J2764,lvl_2[],2,FALSE),"Нет")</f>
        <v>Ци Мень</v>
      </c>
      <c r="E2764" s="11" t="str">
        <f>IFERROR(VLOOKUP(Rule!K2764,lvl_3[],2,FALSE),"Нет")</f>
        <v>Анализ Дворца</v>
      </c>
      <c r="F2764" s="11" t="str">
        <f>IFERROR(INDEX(lvl_4[],MATCH(L2764,lvl_4[ID],0),MATCH(TEXT(K2764,"##0"),lvl_4[#Headers],0)),"Нет")</f>
        <v>Структуры</v>
      </c>
      <c r="G2764" s="11" t="str">
        <f>IFERROR(INDEX(lvl_5[],MATCH(M2764,lvl_5[ID],0),MATCH(_xlfn.CONCAT(TEXT(K2764,"##0"),"_",TEXT(L2764,"##0")),lvl_5[#Headers],0)),"Нет")</f>
        <v>ЗВ</v>
      </c>
      <c r="H2764" s="11" t="str">
        <f>IFERROR(INDEX(lvl_6[],MATCH(N2764,lvl_6[ID],0),MATCH(_xlfn.CONCAT(K2764,"_",L2764,"_",M2764),lvl_6[#Headers],0)),"Нет")</f>
        <v>ЗВ. Элемент в сезоне</v>
      </c>
      <c r="I2764" s="12">
        <v>1</v>
      </c>
      <c r="J2764" s="12">
        <v>2</v>
      </c>
      <c r="K2764" s="12">
        <v>2</v>
      </c>
      <c r="L2764" s="12">
        <v>1</v>
      </c>
      <c r="M2764" s="12">
        <v>2</v>
      </c>
      <c r="N2764" s="12">
        <v>3</v>
      </c>
      <c r="O2764" s="12">
        <f>COUNTIF($P$2:P2764,P2764)</f>
        <v>47</v>
      </c>
      <c r="P2764" s="12" t="str">
        <f t="shared" si="130"/>
        <v>122010203</v>
      </c>
      <c r="Q2764" s="12" t="str">
        <f t="shared" si="131"/>
        <v>1220102030047</v>
      </c>
      <c r="R2764" s="20" t="s">
        <v>1457</v>
      </c>
      <c r="S2764" s="20" t="s">
        <v>2001</v>
      </c>
      <c r="AD2764" s="12" t="s">
        <v>869</v>
      </c>
      <c r="BA2764" s="12" t="s">
        <v>905</v>
      </c>
      <c r="BG2764" s="21">
        <v>0</v>
      </c>
      <c r="BJ2764" s="12">
        <v>1</v>
      </c>
    </row>
    <row r="2765" spans="1:62" ht="30" x14ac:dyDescent="0.25">
      <c r="A2765" s="12">
        <v>1</v>
      </c>
      <c r="B2765" s="11" t="str">
        <f t="shared" si="132"/>
        <v>Общий расчет. Ци Мень. Анализ Дворца. Структуры. ЗВ. ЗВ. Элемент в сезоне</v>
      </c>
      <c r="C2765" s="11" t="str">
        <f>IFERROR(VLOOKUP(I2765,lvl_1[],2,FALSE),"Нет")</f>
        <v>Общий расчет</v>
      </c>
      <c r="D2765" s="11" t="str">
        <f>IFERROR(VLOOKUP(Rule!J2765,lvl_2[],2,FALSE),"Нет")</f>
        <v>Ци Мень</v>
      </c>
      <c r="E2765" s="11" t="str">
        <f>IFERROR(VLOOKUP(Rule!K2765,lvl_3[],2,FALSE),"Нет")</f>
        <v>Анализ Дворца</v>
      </c>
      <c r="F2765" s="11" t="str">
        <f>IFERROR(INDEX(lvl_4[],MATCH(L2765,lvl_4[ID],0),MATCH(TEXT(K2765,"##0"),lvl_4[#Headers],0)),"Нет")</f>
        <v>Структуры</v>
      </c>
      <c r="G2765" s="11" t="str">
        <f>IFERROR(INDEX(lvl_5[],MATCH(M2765,lvl_5[ID],0),MATCH(_xlfn.CONCAT(TEXT(K2765,"##0"),"_",TEXT(L2765,"##0")),lvl_5[#Headers],0)),"Нет")</f>
        <v>ЗВ</v>
      </c>
      <c r="H2765" s="11" t="str">
        <f>IFERROR(INDEX(lvl_6[],MATCH(N2765,lvl_6[ID],0),MATCH(_xlfn.CONCAT(K2765,"_",L2765,"_",M2765),lvl_6[#Headers],0)),"Нет")</f>
        <v>ЗВ. Элемент в сезоне</v>
      </c>
      <c r="I2765" s="12">
        <v>1</v>
      </c>
      <c r="J2765" s="12">
        <v>2</v>
      </c>
      <c r="K2765" s="12">
        <v>2</v>
      </c>
      <c r="L2765" s="12">
        <v>1</v>
      </c>
      <c r="M2765" s="12">
        <v>2</v>
      </c>
      <c r="N2765" s="12">
        <v>3</v>
      </c>
      <c r="O2765" s="12">
        <f>COUNTIF($P$2:P2765,P2765)</f>
        <v>48</v>
      </c>
      <c r="P2765" s="12" t="str">
        <f t="shared" si="130"/>
        <v>122010203</v>
      </c>
      <c r="Q2765" s="12" t="str">
        <f t="shared" si="131"/>
        <v>1220102030048</v>
      </c>
      <c r="R2765" s="20" t="s">
        <v>1457</v>
      </c>
      <c r="S2765" s="20" t="s">
        <v>1998</v>
      </c>
      <c r="AD2765" s="12" t="s">
        <v>870</v>
      </c>
      <c r="BA2765" s="12" t="s">
        <v>905</v>
      </c>
      <c r="BG2765" s="21">
        <v>1</v>
      </c>
      <c r="BJ2765" s="12">
        <v>1</v>
      </c>
    </row>
    <row r="2766" spans="1:62" ht="30" x14ac:dyDescent="0.25">
      <c r="A2766" s="12">
        <v>1</v>
      </c>
      <c r="B2766" s="11" t="str">
        <f t="shared" si="132"/>
        <v>Общий расчет. Ци Мень. Анализ Дворца. Структуры. ЗВ. ЗВ. Элемент в сезоне</v>
      </c>
      <c r="C2766" s="11" t="str">
        <f>IFERROR(VLOOKUP(I2766,lvl_1[],2,FALSE),"Нет")</f>
        <v>Общий расчет</v>
      </c>
      <c r="D2766" s="11" t="str">
        <f>IFERROR(VLOOKUP(Rule!J2766,lvl_2[],2,FALSE),"Нет")</f>
        <v>Ци Мень</v>
      </c>
      <c r="E2766" s="11" t="str">
        <f>IFERROR(VLOOKUP(Rule!K2766,lvl_3[],2,FALSE),"Нет")</f>
        <v>Анализ Дворца</v>
      </c>
      <c r="F2766" s="11" t="str">
        <f>IFERROR(INDEX(lvl_4[],MATCH(L2766,lvl_4[ID],0),MATCH(TEXT(K2766,"##0"),lvl_4[#Headers],0)),"Нет")</f>
        <v>Структуры</v>
      </c>
      <c r="G2766" s="11" t="str">
        <f>IFERROR(INDEX(lvl_5[],MATCH(M2766,lvl_5[ID],0),MATCH(_xlfn.CONCAT(TEXT(K2766,"##0"),"_",TEXT(L2766,"##0")),lvl_5[#Headers],0)),"Нет")</f>
        <v>ЗВ</v>
      </c>
      <c r="H2766" s="11" t="str">
        <f>IFERROR(INDEX(lvl_6[],MATCH(N2766,lvl_6[ID],0),MATCH(_xlfn.CONCAT(K2766,"_",L2766,"_",M2766),lvl_6[#Headers],0)),"Нет")</f>
        <v>ЗВ. Элемент в сезоне</v>
      </c>
      <c r="I2766" s="12">
        <v>1</v>
      </c>
      <c r="J2766" s="12">
        <v>2</v>
      </c>
      <c r="K2766" s="12">
        <v>2</v>
      </c>
      <c r="L2766" s="12">
        <v>1</v>
      </c>
      <c r="M2766" s="12">
        <v>2</v>
      </c>
      <c r="N2766" s="12">
        <v>3</v>
      </c>
      <c r="O2766" s="12">
        <f>COUNTIF($P$2:P2766,P2766)</f>
        <v>49</v>
      </c>
      <c r="P2766" s="12" t="str">
        <f t="shared" si="130"/>
        <v>122010203</v>
      </c>
      <c r="Q2766" s="12" t="str">
        <f t="shared" si="131"/>
        <v>1220102030049</v>
      </c>
      <c r="R2766" s="20" t="s">
        <v>1457</v>
      </c>
      <c r="S2766" s="20" t="s">
        <v>2002</v>
      </c>
      <c r="AD2766" s="12" t="s">
        <v>859</v>
      </c>
      <c r="BA2766" s="12" t="s">
        <v>907</v>
      </c>
      <c r="BG2766" s="21">
        <v>0</v>
      </c>
      <c r="BJ2766" s="12">
        <v>1</v>
      </c>
    </row>
    <row r="2767" spans="1:62" ht="30" x14ac:dyDescent="0.25">
      <c r="A2767" s="12">
        <v>1</v>
      </c>
      <c r="B2767" s="11" t="str">
        <f t="shared" si="132"/>
        <v>Общий расчет. Ци Мень. Анализ Дворца. Структуры. ЗВ. ЗВ. Элемент в сезоне</v>
      </c>
      <c r="C2767" s="11" t="str">
        <f>IFERROR(VLOOKUP(I2767,lvl_1[],2,FALSE),"Нет")</f>
        <v>Общий расчет</v>
      </c>
      <c r="D2767" s="11" t="str">
        <f>IFERROR(VLOOKUP(Rule!J2767,lvl_2[],2,FALSE),"Нет")</f>
        <v>Ци Мень</v>
      </c>
      <c r="E2767" s="11" t="str">
        <f>IFERROR(VLOOKUP(Rule!K2767,lvl_3[],2,FALSE),"Нет")</f>
        <v>Анализ Дворца</v>
      </c>
      <c r="F2767" s="11" t="str">
        <f>IFERROR(INDEX(lvl_4[],MATCH(L2767,lvl_4[ID],0),MATCH(TEXT(K2767,"##0"),lvl_4[#Headers],0)),"Нет")</f>
        <v>Структуры</v>
      </c>
      <c r="G2767" s="11" t="str">
        <f>IFERROR(INDEX(lvl_5[],MATCH(M2767,lvl_5[ID],0),MATCH(_xlfn.CONCAT(TEXT(K2767,"##0"),"_",TEXT(L2767,"##0")),lvl_5[#Headers],0)),"Нет")</f>
        <v>ЗВ</v>
      </c>
      <c r="H2767" s="11" t="str">
        <f>IFERROR(INDEX(lvl_6[],MATCH(N2767,lvl_6[ID],0),MATCH(_xlfn.CONCAT(K2767,"_",L2767,"_",M2767),lvl_6[#Headers],0)),"Нет")</f>
        <v>ЗВ. Элемент в сезоне</v>
      </c>
      <c r="I2767" s="12">
        <v>1</v>
      </c>
      <c r="J2767" s="12">
        <v>2</v>
      </c>
      <c r="K2767" s="12">
        <v>2</v>
      </c>
      <c r="L2767" s="12">
        <v>1</v>
      </c>
      <c r="M2767" s="12">
        <v>2</v>
      </c>
      <c r="N2767" s="12">
        <v>3</v>
      </c>
      <c r="O2767" s="12">
        <f>COUNTIF($P$2:P2767,P2767)</f>
        <v>50</v>
      </c>
      <c r="P2767" s="12" t="str">
        <f t="shared" si="130"/>
        <v>122010203</v>
      </c>
      <c r="Q2767" s="12" t="str">
        <f t="shared" si="131"/>
        <v>1220102030050</v>
      </c>
      <c r="R2767" s="20" t="s">
        <v>1457</v>
      </c>
      <c r="S2767" s="20" t="s">
        <v>2002</v>
      </c>
      <c r="AD2767" s="12" t="s">
        <v>860</v>
      </c>
      <c r="BA2767" s="12" t="s">
        <v>907</v>
      </c>
      <c r="BG2767" s="21">
        <v>0</v>
      </c>
      <c r="BJ2767" s="12">
        <v>1</v>
      </c>
    </row>
    <row r="2768" spans="1:62" ht="30" x14ac:dyDescent="0.25">
      <c r="A2768" s="12">
        <v>1</v>
      </c>
      <c r="B2768" s="11" t="str">
        <f t="shared" si="132"/>
        <v>Общий расчет. Ци Мень. Анализ Дворца. Структуры. ЗВ. ЗВ. Элемент в сезоне</v>
      </c>
      <c r="C2768" s="11" t="str">
        <f>IFERROR(VLOOKUP(I2768,lvl_1[],2,FALSE),"Нет")</f>
        <v>Общий расчет</v>
      </c>
      <c r="D2768" s="11" t="str">
        <f>IFERROR(VLOOKUP(Rule!J2768,lvl_2[],2,FALSE),"Нет")</f>
        <v>Ци Мень</v>
      </c>
      <c r="E2768" s="11" t="str">
        <f>IFERROR(VLOOKUP(Rule!K2768,lvl_3[],2,FALSE),"Нет")</f>
        <v>Анализ Дворца</v>
      </c>
      <c r="F2768" s="11" t="str">
        <f>IFERROR(INDEX(lvl_4[],MATCH(L2768,lvl_4[ID],0),MATCH(TEXT(K2768,"##0"),lvl_4[#Headers],0)),"Нет")</f>
        <v>Структуры</v>
      </c>
      <c r="G2768" s="11" t="str">
        <f>IFERROR(INDEX(lvl_5[],MATCH(M2768,lvl_5[ID],0),MATCH(_xlfn.CONCAT(TEXT(K2768,"##0"),"_",TEXT(L2768,"##0")),lvl_5[#Headers],0)),"Нет")</f>
        <v>ЗВ</v>
      </c>
      <c r="H2768" s="11" t="str">
        <f>IFERROR(INDEX(lvl_6[],MATCH(N2768,lvl_6[ID],0),MATCH(_xlfn.CONCAT(K2768,"_",L2768,"_",M2768),lvl_6[#Headers],0)),"Нет")</f>
        <v>ЗВ. Элемент в сезоне</v>
      </c>
      <c r="I2768" s="12">
        <v>1</v>
      </c>
      <c r="J2768" s="12">
        <v>2</v>
      </c>
      <c r="K2768" s="12">
        <v>2</v>
      </c>
      <c r="L2768" s="12">
        <v>1</v>
      </c>
      <c r="M2768" s="12">
        <v>2</v>
      </c>
      <c r="N2768" s="12">
        <v>3</v>
      </c>
      <c r="O2768" s="12">
        <f>COUNTIF($P$2:P2768,P2768)</f>
        <v>51</v>
      </c>
      <c r="P2768" s="12" t="str">
        <f t="shared" si="130"/>
        <v>122010203</v>
      </c>
      <c r="Q2768" s="12" t="str">
        <f t="shared" si="131"/>
        <v>1220102030051</v>
      </c>
      <c r="R2768" s="20" t="s">
        <v>1457</v>
      </c>
      <c r="S2768" s="20" t="s">
        <v>2003</v>
      </c>
      <c r="AD2768" s="12" t="s">
        <v>861</v>
      </c>
      <c r="BA2768" s="12" t="s">
        <v>907</v>
      </c>
      <c r="BG2768" s="21">
        <v>1</v>
      </c>
      <c r="BJ2768" s="12">
        <v>1</v>
      </c>
    </row>
    <row r="2769" spans="1:62" ht="30" x14ac:dyDescent="0.25">
      <c r="A2769" s="12">
        <v>1</v>
      </c>
      <c r="B2769" s="11" t="str">
        <f t="shared" si="132"/>
        <v>Общий расчет. Ци Мень. Анализ Дворца. Структуры. ЗВ. ЗВ. Элемент в сезоне</v>
      </c>
      <c r="C2769" s="11" t="str">
        <f>IFERROR(VLOOKUP(I2769,lvl_1[],2,FALSE),"Нет")</f>
        <v>Общий расчет</v>
      </c>
      <c r="D2769" s="11" t="str">
        <f>IFERROR(VLOOKUP(Rule!J2769,lvl_2[],2,FALSE),"Нет")</f>
        <v>Ци Мень</v>
      </c>
      <c r="E2769" s="11" t="str">
        <f>IFERROR(VLOOKUP(Rule!K2769,lvl_3[],2,FALSE),"Нет")</f>
        <v>Анализ Дворца</v>
      </c>
      <c r="F2769" s="11" t="str">
        <f>IFERROR(INDEX(lvl_4[],MATCH(L2769,lvl_4[ID],0),MATCH(TEXT(K2769,"##0"),lvl_4[#Headers],0)),"Нет")</f>
        <v>Структуры</v>
      </c>
      <c r="G2769" s="11" t="str">
        <f>IFERROR(INDEX(lvl_5[],MATCH(M2769,lvl_5[ID],0),MATCH(_xlfn.CONCAT(TEXT(K2769,"##0"),"_",TEXT(L2769,"##0")),lvl_5[#Headers],0)),"Нет")</f>
        <v>ЗВ</v>
      </c>
      <c r="H2769" s="11" t="str">
        <f>IFERROR(INDEX(lvl_6[],MATCH(N2769,lvl_6[ID],0),MATCH(_xlfn.CONCAT(K2769,"_",L2769,"_",M2769),lvl_6[#Headers],0)),"Нет")</f>
        <v>ЗВ. Элемент в сезоне</v>
      </c>
      <c r="I2769" s="12">
        <v>1</v>
      </c>
      <c r="J2769" s="12">
        <v>2</v>
      </c>
      <c r="K2769" s="12">
        <v>2</v>
      </c>
      <c r="L2769" s="12">
        <v>1</v>
      </c>
      <c r="M2769" s="12">
        <v>2</v>
      </c>
      <c r="N2769" s="12">
        <v>3</v>
      </c>
      <c r="O2769" s="12">
        <f>COUNTIF($P$2:P2769,P2769)</f>
        <v>52</v>
      </c>
      <c r="P2769" s="12" t="str">
        <f t="shared" si="130"/>
        <v>122010203</v>
      </c>
      <c r="Q2769" s="12" t="str">
        <f t="shared" si="131"/>
        <v>1220102030052</v>
      </c>
      <c r="R2769" s="20" t="s">
        <v>1457</v>
      </c>
      <c r="S2769" s="20" t="s">
        <v>2004</v>
      </c>
      <c r="AD2769" s="12" t="s">
        <v>862</v>
      </c>
      <c r="BA2769" s="12" t="s">
        <v>907</v>
      </c>
      <c r="BG2769" s="21">
        <v>0.5</v>
      </c>
      <c r="BJ2769" s="12">
        <v>1</v>
      </c>
    </row>
    <row r="2770" spans="1:62" ht="30" x14ac:dyDescent="0.25">
      <c r="A2770" s="12">
        <v>1</v>
      </c>
      <c r="B2770" s="11" t="str">
        <f t="shared" si="132"/>
        <v>Общий расчет. Ци Мень. Анализ Дворца. Структуры. ЗВ. ЗВ. Элемент в сезоне</v>
      </c>
      <c r="C2770" s="11" t="str">
        <f>IFERROR(VLOOKUP(I2770,lvl_1[],2,FALSE),"Нет")</f>
        <v>Общий расчет</v>
      </c>
      <c r="D2770" s="11" t="str">
        <f>IFERROR(VLOOKUP(Rule!J2770,lvl_2[],2,FALSE),"Нет")</f>
        <v>Ци Мень</v>
      </c>
      <c r="E2770" s="11" t="str">
        <f>IFERROR(VLOOKUP(Rule!K2770,lvl_3[],2,FALSE),"Нет")</f>
        <v>Анализ Дворца</v>
      </c>
      <c r="F2770" s="11" t="str">
        <f>IFERROR(INDEX(lvl_4[],MATCH(L2770,lvl_4[ID],0),MATCH(TEXT(K2770,"##0"),lvl_4[#Headers],0)),"Нет")</f>
        <v>Структуры</v>
      </c>
      <c r="G2770" s="11" t="str">
        <f>IFERROR(INDEX(lvl_5[],MATCH(M2770,lvl_5[ID],0),MATCH(_xlfn.CONCAT(TEXT(K2770,"##0"),"_",TEXT(L2770,"##0")),lvl_5[#Headers],0)),"Нет")</f>
        <v>ЗВ</v>
      </c>
      <c r="H2770" s="11" t="str">
        <f>IFERROR(INDEX(lvl_6[],MATCH(N2770,lvl_6[ID],0),MATCH(_xlfn.CONCAT(K2770,"_",L2770,"_",M2770),lvl_6[#Headers],0)),"Нет")</f>
        <v>ЗВ. Элемент в сезоне</v>
      </c>
      <c r="I2770" s="12">
        <v>1</v>
      </c>
      <c r="J2770" s="12">
        <v>2</v>
      </c>
      <c r="K2770" s="12">
        <v>2</v>
      </c>
      <c r="L2770" s="12">
        <v>1</v>
      </c>
      <c r="M2770" s="12">
        <v>2</v>
      </c>
      <c r="N2770" s="12">
        <v>3</v>
      </c>
      <c r="O2770" s="12">
        <f>COUNTIF($P$2:P2770,P2770)</f>
        <v>53</v>
      </c>
      <c r="P2770" s="12" t="str">
        <f t="shared" si="130"/>
        <v>122010203</v>
      </c>
      <c r="Q2770" s="12" t="str">
        <f t="shared" si="131"/>
        <v>1220102030053</v>
      </c>
      <c r="R2770" s="20" t="s">
        <v>1457</v>
      </c>
      <c r="S2770" s="20" t="s">
        <v>2004</v>
      </c>
      <c r="AD2770" s="12" t="s">
        <v>863</v>
      </c>
      <c r="BA2770" s="12" t="s">
        <v>907</v>
      </c>
      <c r="BG2770" s="21">
        <v>0.5</v>
      </c>
      <c r="BJ2770" s="12">
        <v>1</v>
      </c>
    </row>
    <row r="2771" spans="1:62" ht="30" x14ac:dyDescent="0.25">
      <c r="A2771" s="12">
        <v>1</v>
      </c>
      <c r="B2771" s="11" t="str">
        <f t="shared" si="132"/>
        <v>Общий расчет. Ци Мень. Анализ Дворца. Структуры. ЗВ. ЗВ. Элемент в сезоне</v>
      </c>
      <c r="C2771" s="11" t="str">
        <f>IFERROR(VLOOKUP(I2771,lvl_1[],2,FALSE),"Нет")</f>
        <v>Общий расчет</v>
      </c>
      <c r="D2771" s="11" t="str">
        <f>IFERROR(VLOOKUP(Rule!J2771,lvl_2[],2,FALSE),"Нет")</f>
        <v>Ци Мень</v>
      </c>
      <c r="E2771" s="11" t="str">
        <f>IFERROR(VLOOKUP(Rule!K2771,lvl_3[],2,FALSE),"Нет")</f>
        <v>Анализ Дворца</v>
      </c>
      <c r="F2771" s="11" t="str">
        <f>IFERROR(INDEX(lvl_4[],MATCH(L2771,lvl_4[ID],0),MATCH(TEXT(K2771,"##0"),lvl_4[#Headers],0)),"Нет")</f>
        <v>Структуры</v>
      </c>
      <c r="G2771" s="11" t="str">
        <f>IFERROR(INDEX(lvl_5[],MATCH(M2771,lvl_5[ID],0),MATCH(_xlfn.CONCAT(TEXT(K2771,"##0"),"_",TEXT(L2771,"##0")),lvl_5[#Headers],0)),"Нет")</f>
        <v>ЗВ</v>
      </c>
      <c r="H2771" s="11" t="str">
        <f>IFERROR(INDEX(lvl_6[],MATCH(N2771,lvl_6[ID],0),MATCH(_xlfn.CONCAT(K2771,"_",L2771,"_",M2771),lvl_6[#Headers],0)),"Нет")</f>
        <v>ЗВ. Элемент в сезоне</v>
      </c>
      <c r="I2771" s="12">
        <v>1</v>
      </c>
      <c r="J2771" s="12">
        <v>2</v>
      </c>
      <c r="K2771" s="12">
        <v>2</v>
      </c>
      <c r="L2771" s="12">
        <v>1</v>
      </c>
      <c r="M2771" s="12">
        <v>2</v>
      </c>
      <c r="N2771" s="12">
        <v>3</v>
      </c>
      <c r="O2771" s="12">
        <f>COUNTIF($P$2:P2771,P2771)</f>
        <v>54</v>
      </c>
      <c r="P2771" s="12" t="str">
        <f t="shared" si="130"/>
        <v>122010203</v>
      </c>
      <c r="Q2771" s="12" t="str">
        <f t="shared" si="131"/>
        <v>1220102030054</v>
      </c>
      <c r="R2771" s="20" t="s">
        <v>1457</v>
      </c>
      <c r="S2771" s="20" t="s">
        <v>2003</v>
      </c>
      <c r="AD2771" s="12" t="s">
        <v>864</v>
      </c>
      <c r="BA2771" s="12" t="s">
        <v>907</v>
      </c>
      <c r="BG2771" s="21">
        <v>1</v>
      </c>
      <c r="BJ2771" s="12">
        <v>1</v>
      </c>
    </row>
    <row r="2772" spans="1:62" ht="30" x14ac:dyDescent="0.25">
      <c r="A2772" s="12">
        <v>1</v>
      </c>
      <c r="B2772" s="11" t="str">
        <f t="shared" si="132"/>
        <v>Общий расчет. Ци Мень. Анализ Дворца. Структуры. ЗВ. ЗВ. Элемент в сезоне</v>
      </c>
      <c r="C2772" s="11" t="str">
        <f>IFERROR(VLOOKUP(I2772,lvl_1[],2,FALSE),"Нет")</f>
        <v>Общий расчет</v>
      </c>
      <c r="D2772" s="11" t="str">
        <f>IFERROR(VLOOKUP(Rule!J2772,lvl_2[],2,FALSE),"Нет")</f>
        <v>Ци Мень</v>
      </c>
      <c r="E2772" s="11" t="str">
        <f>IFERROR(VLOOKUP(Rule!K2772,lvl_3[],2,FALSE),"Нет")</f>
        <v>Анализ Дворца</v>
      </c>
      <c r="F2772" s="11" t="str">
        <f>IFERROR(INDEX(lvl_4[],MATCH(L2772,lvl_4[ID],0),MATCH(TEXT(K2772,"##0"),lvl_4[#Headers],0)),"Нет")</f>
        <v>Структуры</v>
      </c>
      <c r="G2772" s="11" t="str">
        <f>IFERROR(INDEX(lvl_5[],MATCH(M2772,lvl_5[ID],0),MATCH(_xlfn.CONCAT(TEXT(K2772,"##0"),"_",TEXT(L2772,"##0")),lvl_5[#Headers],0)),"Нет")</f>
        <v>ЗВ</v>
      </c>
      <c r="H2772" s="11" t="str">
        <f>IFERROR(INDEX(lvl_6[],MATCH(N2772,lvl_6[ID],0),MATCH(_xlfn.CONCAT(K2772,"_",L2772,"_",M2772),lvl_6[#Headers],0)),"Нет")</f>
        <v>ЗВ. Элемент в сезоне</v>
      </c>
      <c r="I2772" s="12">
        <v>1</v>
      </c>
      <c r="J2772" s="12">
        <v>2</v>
      </c>
      <c r="K2772" s="12">
        <v>2</v>
      </c>
      <c r="L2772" s="12">
        <v>1</v>
      </c>
      <c r="M2772" s="12">
        <v>2</v>
      </c>
      <c r="N2772" s="12">
        <v>3</v>
      </c>
      <c r="O2772" s="12">
        <f>COUNTIF($P$2:P2772,P2772)</f>
        <v>55</v>
      </c>
      <c r="P2772" s="12" t="str">
        <f t="shared" si="130"/>
        <v>122010203</v>
      </c>
      <c r="Q2772" s="12" t="str">
        <f t="shared" si="131"/>
        <v>1220102030055</v>
      </c>
      <c r="R2772" s="20" t="s">
        <v>1457</v>
      </c>
      <c r="S2772" s="20" t="s">
        <v>2005</v>
      </c>
      <c r="AD2772" s="12" t="s">
        <v>865</v>
      </c>
      <c r="BA2772" s="12" t="s">
        <v>907</v>
      </c>
      <c r="BG2772" s="21">
        <v>1</v>
      </c>
      <c r="BJ2772" s="12">
        <v>1</v>
      </c>
    </row>
    <row r="2773" spans="1:62" ht="30" x14ac:dyDescent="0.25">
      <c r="A2773" s="12">
        <v>1</v>
      </c>
      <c r="B2773" s="11" t="str">
        <f t="shared" si="132"/>
        <v>Общий расчет. Ци Мень. Анализ Дворца. Структуры. ЗВ. ЗВ. Элемент в сезоне</v>
      </c>
      <c r="C2773" s="11" t="str">
        <f>IFERROR(VLOOKUP(I2773,lvl_1[],2,FALSE),"Нет")</f>
        <v>Общий расчет</v>
      </c>
      <c r="D2773" s="11" t="str">
        <f>IFERROR(VLOOKUP(Rule!J2773,lvl_2[],2,FALSE),"Нет")</f>
        <v>Ци Мень</v>
      </c>
      <c r="E2773" s="11" t="str">
        <f>IFERROR(VLOOKUP(Rule!K2773,lvl_3[],2,FALSE),"Нет")</f>
        <v>Анализ Дворца</v>
      </c>
      <c r="F2773" s="11" t="str">
        <f>IFERROR(INDEX(lvl_4[],MATCH(L2773,lvl_4[ID],0),MATCH(TEXT(K2773,"##0"),lvl_4[#Headers],0)),"Нет")</f>
        <v>Структуры</v>
      </c>
      <c r="G2773" s="11" t="str">
        <f>IFERROR(INDEX(lvl_5[],MATCH(M2773,lvl_5[ID],0),MATCH(_xlfn.CONCAT(TEXT(K2773,"##0"),"_",TEXT(L2773,"##0")),lvl_5[#Headers],0)),"Нет")</f>
        <v>ЗВ</v>
      </c>
      <c r="H2773" s="11" t="str">
        <f>IFERROR(INDEX(lvl_6[],MATCH(N2773,lvl_6[ID],0),MATCH(_xlfn.CONCAT(K2773,"_",L2773,"_",M2773),lvl_6[#Headers],0)),"Нет")</f>
        <v>ЗВ. Элемент в сезоне</v>
      </c>
      <c r="I2773" s="12">
        <v>1</v>
      </c>
      <c r="J2773" s="12">
        <v>2</v>
      </c>
      <c r="K2773" s="12">
        <v>2</v>
      </c>
      <c r="L2773" s="12">
        <v>1</v>
      </c>
      <c r="M2773" s="12">
        <v>2</v>
      </c>
      <c r="N2773" s="12">
        <v>3</v>
      </c>
      <c r="O2773" s="12">
        <f>COUNTIF($P$2:P2773,P2773)</f>
        <v>56</v>
      </c>
      <c r="P2773" s="12" t="str">
        <f t="shared" si="130"/>
        <v>122010203</v>
      </c>
      <c r="Q2773" s="12" t="str">
        <f t="shared" si="131"/>
        <v>1220102030056</v>
      </c>
      <c r="R2773" s="20" t="s">
        <v>1457</v>
      </c>
      <c r="S2773" s="20" t="s">
        <v>2005</v>
      </c>
      <c r="AD2773" s="12" t="s">
        <v>866</v>
      </c>
      <c r="BA2773" s="12" t="s">
        <v>907</v>
      </c>
      <c r="BG2773" s="21">
        <v>1</v>
      </c>
      <c r="BJ2773" s="12">
        <v>1</v>
      </c>
    </row>
    <row r="2774" spans="1:62" ht="30" x14ac:dyDescent="0.25">
      <c r="A2774" s="12">
        <v>1</v>
      </c>
      <c r="B2774" s="11" t="str">
        <f t="shared" si="132"/>
        <v>Общий расчет. Ци Мень. Анализ Дворца. Структуры. ЗВ. ЗВ. Элемент в сезоне</v>
      </c>
      <c r="C2774" s="11" t="str">
        <f>IFERROR(VLOOKUP(I2774,lvl_1[],2,FALSE),"Нет")</f>
        <v>Общий расчет</v>
      </c>
      <c r="D2774" s="11" t="str">
        <f>IFERROR(VLOOKUP(Rule!J2774,lvl_2[],2,FALSE),"Нет")</f>
        <v>Ци Мень</v>
      </c>
      <c r="E2774" s="11" t="str">
        <f>IFERROR(VLOOKUP(Rule!K2774,lvl_3[],2,FALSE),"Нет")</f>
        <v>Анализ Дворца</v>
      </c>
      <c r="F2774" s="11" t="str">
        <f>IFERROR(INDEX(lvl_4[],MATCH(L2774,lvl_4[ID],0),MATCH(TEXT(K2774,"##0"),lvl_4[#Headers],0)),"Нет")</f>
        <v>Структуры</v>
      </c>
      <c r="G2774" s="11" t="str">
        <f>IFERROR(INDEX(lvl_5[],MATCH(M2774,lvl_5[ID],0),MATCH(_xlfn.CONCAT(TEXT(K2774,"##0"),"_",TEXT(L2774,"##0")),lvl_5[#Headers],0)),"Нет")</f>
        <v>ЗВ</v>
      </c>
      <c r="H2774" s="11" t="str">
        <f>IFERROR(INDEX(lvl_6[],MATCH(N2774,lvl_6[ID],0),MATCH(_xlfn.CONCAT(K2774,"_",L2774,"_",M2774),lvl_6[#Headers],0)),"Нет")</f>
        <v>ЗВ. Элемент в сезоне</v>
      </c>
      <c r="I2774" s="12">
        <v>1</v>
      </c>
      <c r="J2774" s="12">
        <v>2</v>
      </c>
      <c r="K2774" s="12">
        <v>2</v>
      </c>
      <c r="L2774" s="12">
        <v>1</v>
      </c>
      <c r="M2774" s="12">
        <v>2</v>
      </c>
      <c r="N2774" s="12">
        <v>3</v>
      </c>
      <c r="O2774" s="12">
        <f>COUNTIF($P$2:P2774,P2774)</f>
        <v>57</v>
      </c>
      <c r="P2774" s="12" t="str">
        <f t="shared" si="130"/>
        <v>122010203</v>
      </c>
      <c r="Q2774" s="12" t="str">
        <f t="shared" si="131"/>
        <v>1220102030057</v>
      </c>
      <c r="R2774" s="20" t="s">
        <v>1457</v>
      </c>
      <c r="S2774" s="20" t="s">
        <v>2003</v>
      </c>
      <c r="AD2774" s="12" t="s">
        <v>867</v>
      </c>
      <c r="BA2774" s="12" t="s">
        <v>907</v>
      </c>
      <c r="BG2774" s="21">
        <v>1</v>
      </c>
      <c r="BJ2774" s="12">
        <v>1</v>
      </c>
    </row>
    <row r="2775" spans="1:62" ht="30" x14ac:dyDescent="0.25">
      <c r="A2775" s="12">
        <v>1</v>
      </c>
      <c r="B2775" s="11" t="str">
        <f t="shared" si="132"/>
        <v>Общий расчет. Ци Мень. Анализ Дворца. Структуры. ЗВ. ЗВ. Элемент в сезоне</v>
      </c>
      <c r="C2775" s="11" t="str">
        <f>IFERROR(VLOOKUP(I2775,lvl_1[],2,FALSE),"Нет")</f>
        <v>Общий расчет</v>
      </c>
      <c r="D2775" s="11" t="str">
        <f>IFERROR(VLOOKUP(Rule!J2775,lvl_2[],2,FALSE),"Нет")</f>
        <v>Ци Мень</v>
      </c>
      <c r="E2775" s="11" t="str">
        <f>IFERROR(VLOOKUP(Rule!K2775,lvl_3[],2,FALSE),"Нет")</f>
        <v>Анализ Дворца</v>
      </c>
      <c r="F2775" s="11" t="str">
        <f>IFERROR(INDEX(lvl_4[],MATCH(L2775,lvl_4[ID],0),MATCH(TEXT(K2775,"##0"),lvl_4[#Headers],0)),"Нет")</f>
        <v>Структуры</v>
      </c>
      <c r="G2775" s="11" t="str">
        <f>IFERROR(INDEX(lvl_5[],MATCH(M2775,lvl_5[ID],0),MATCH(_xlfn.CONCAT(TEXT(K2775,"##0"),"_",TEXT(L2775,"##0")),lvl_5[#Headers],0)),"Нет")</f>
        <v>ЗВ</v>
      </c>
      <c r="H2775" s="11" t="str">
        <f>IFERROR(INDEX(lvl_6[],MATCH(N2775,lvl_6[ID],0),MATCH(_xlfn.CONCAT(K2775,"_",L2775,"_",M2775),lvl_6[#Headers],0)),"Нет")</f>
        <v>ЗВ. Элемент в сезоне</v>
      </c>
      <c r="I2775" s="12">
        <v>1</v>
      </c>
      <c r="J2775" s="12">
        <v>2</v>
      </c>
      <c r="K2775" s="12">
        <v>2</v>
      </c>
      <c r="L2775" s="12">
        <v>1</v>
      </c>
      <c r="M2775" s="12">
        <v>2</v>
      </c>
      <c r="N2775" s="12">
        <v>3</v>
      </c>
      <c r="O2775" s="12">
        <f>COUNTIF($P$2:P2775,P2775)</f>
        <v>58</v>
      </c>
      <c r="P2775" s="12" t="str">
        <f t="shared" si="130"/>
        <v>122010203</v>
      </c>
      <c r="Q2775" s="12" t="str">
        <f t="shared" si="131"/>
        <v>1220102030058</v>
      </c>
      <c r="R2775" s="20" t="s">
        <v>1457</v>
      </c>
      <c r="S2775" s="20" t="s">
        <v>2006</v>
      </c>
      <c r="AD2775" s="12" t="s">
        <v>868</v>
      </c>
      <c r="BA2775" s="12" t="s">
        <v>907</v>
      </c>
      <c r="BG2775" s="21">
        <v>0.9</v>
      </c>
      <c r="BJ2775" s="12">
        <v>1</v>
      </c>
    </row>
    <row r="2776" spans="1:62" ht="30" x14ac:dyDescent="0.25">
      <c r="A2776" s="12">
        <v>1</v>
      </c>
      <c r="B2776" s="11" t="str">
        <f t="shared" si="132"/>
        <v>Общий расчет. Ци Мень. Анализ Дворца. Структуры. ЗВ. ЗВ. Элемент в сезоне</v>
      </c>
      <c r="C2776" s="11" t="str">
        <f>IFERROR(VLOOKUP(I2776,lvl_1[],2,FALSE),"Нет")</f>
        <v>Общий расчет</v>
      </c>
      <c r="D2776" s="11" t="str">
        <f>IFERROR(VLOOKUP(Rule!J2776,lvl_2[],2,FALSE),"Нет")</f>
        <v>Ци Мень</v>
      </c>
      <c r="E2776" s="11" t="str">
        <f>IFERROR(VLOOKUP(Rule!K2776,lvl_3[],2,FALSE),"Нет")</f>
        <v>Анализ Дворца</v>
      </c>
      <c r="F2776" s="11" t="str">
        <f>IFERROR(INDEX(lvl_4[],MATCH(L2776,lvl_4[ID],0),MATCH(TEXT(K2776,"##0"),lvl_4[#Headers],0)),"Нет")</f>
        <v>Структуры</v>
      </c>
      <c r="G2776" s="11" t="str">
        <f>IFERROR(INDEX(lvl_5[],MATCH(M2776,lvl_5[ID],0),MATCH(_xlfn.CONCAT(TEXT(K2776,"##0"),"_",TEXT(L2776,"##0")),lvl_5[#Headers],0)),"Нет")</f>
        <v>ЗВ</v>
      </c>
      <c r="H2776" s="11" t="str">
        <f>IFERROR(INDEX(lvl_6[],MATCH(N2776,lvl_6[ID],0),MATCH(_xlfn.CONCAT(K2776,"_",L2776,"_",M2776),lvl_6[#Headers],0)),"Нет")</f>
        <v>ЗВ. Элемент в сезоне</v>
      </c>
      <c r="I2776" s="12">
        <v>1</v>
      </c>
      <c r="J2776" s="12">
        <v>2</v>
      </c>
      <c r="K2776" s="12">
        <v>2</v>
      </c>
      <c r="L2776" s="12">
        <v>1</v>
      </c>
      <c r="M2776" s="12">
        <v>2</v>
      </c>
      <c r="N2776" s="12">
        <v>3</v>
      </c>
      <c r="O2776" s="12">
        <f>COUNTIF($P$2:P2776,P2776)</f>
        <v>59</v>
      </c>
      <c r="P2776" s="12" t="str">
        <f t="shared" si="130"/>
        <v>122010203</v>
      </c>
      <c r="Q2776" s="12" t="str">
        <f t="shared" si="131"/>
        <v>1220102030059</v>
      </c>
      <c r="R2776" s="20" t="s">
        <v>1457</v>
      </c>
      <c r="S2776" s="20" t="s">
        <v>2006</v>
      </c>
      <c r="AD2776" s="12" t="s">
        <v>869</v>
      </c>
      <c r="BA2776" s="12" t="s">
        <v>907</v>
      </c>
      <c r="BG2776" s="21">
        <v>0.9</v>
      </c>
      <c r="BJ2776" s="12">
        <v>1</v>
      </c>
    </row>
    <row r="2777" spans="1:62" ht="30" x14ac:dyDescent="0.25">
      <c r="A2777" s="12">
        <v>1</v>
      </c>
      <c r="B2777" s="11" t="str">
        <f t="shared" si="132"/>
        <v>Общий расчет. Ци Мень. Анализ Дворца. Структуры. ЗВ. ЗВ. Элемент в сезоне</v>
      </c>
      <c r="C2777" s="11" t="str">
        <f>IFERROR(VLOOKUP(I2777,lvl_1[],2,FALSE),"Нет")</f>
        <v>Общий расчет</v>
      </c>
      <c r="D2777" s="11" t="str">
        <f>IFERROR(VLOOKUP(Rule!J2777,lvl_2[],2,FALSE),"Нет")</f>
        <v>Ци Мень</v>
      </c>
      <c r="E2777" s="11" t="str">
        <f>IFERROR(VLOOKUP(Rule!K2777,lvl_3[],2,FALSE),"Нет")</f>
        <v>Анализ Дворца</v>
      </c>
      <c r="F2777" s="11" t="str">
        <f>IFERROR(INDEX(lvl_4[],MATCH(L2777,lvl_4[ID],0),MATCH(TEXT(K2777,"##0"),lvl_4[#Headers],0)),"Нет")</f>
        <v>Структуры</v>
      </c>
      <c r="G2777" s="11" t="str">
        <f>IFERROR(INDEX(lvl_5[],MATCH(M2777,lvl_5[ID],0),MATCH(_xlfn.CONCAT(TEXT(K2777,"##0"),"_",TEXT(L2777,"##0")),lvl_5[#Headers],0)),"Нет")</f>
        <v>ЗВ</v>
      </c>
      <c r="H2777" s="11" t="str">
        <f>IFERROR(INDEX(lvl_6[],MATCH(N2777,lvl_6[ID],0),MATCH(_xlfn.CONCAT(K2777,"_",L2777,"_",M2777),lvl_6[#Headers],0)),"Нет")</f>
        <v>ЗВ. Элемент в сезоне</v>
      </c>
      <c r="I2777" s="12">
        <v>1</v>
      </c>
      <c r="J2777" s="12">
        <v>2</v>
      </c>
      <c r="K2777" s="12">
        <v>2</v>
      </c>
      <c r="L2777" s="12">
        <v>1</v>
      </c>
      <c r="M2777" s="12">
        <v>2</v>
      </c>
      <c r="N2777" s="12">
        <v>3</v>
      </c>
      <c r="O2777" s="12">
        <f>COUNTIF($P$2:P2777,P2777)</f>
        <v>60</v>
      </c>
      <c r="P2777" s="12" t="str">
        <f t="shared" si="130"/>
        <v>122010203</v>
      </c>
      <c r="Q2777" s="12" t="str">
        <f t="shared" si="131"/>
        <v>1220102030060</v>
      </c>
      <c r="R2777" s="20" t="s">
        <v>1457</v>
      </c>
      <c r="S2777" s="20" t="s">
        <v>2003</v>
      </c>
      <c r="AD2777" s="12" t="s">
        <v>870</v>
      </c>
      <c r="BA2777" s="12" t="s">
        <v>907</v>
      </c>
      <c r="BG2777" s="21">
        <v>1</v>
      </c>
      <c r="BJ2777" s="12">
        <v>1</v>
      </c>
    </row>
    <row r="2778" spans="1:62" ht="30" x14ac:dyDescent="0.25">
      <c r="A2778" s="12">
        <v>1</v>
      </c>
      <c r="B2778" s="11" t="str">
        <f t="shared" si="132"/>
        <v>Общий расчет. Ци Мень. Анализ Дворца. Структуры. ЗВ. ЗВ. Элемент в сезоне</v>
      </c>
      <c r="C2778" s="11" t="str">
        <f>IFERROR(VLOOKUP(I2778,lvl_1[],2,FALSE),"Нет")</f>
        <v>Общий расчет</v>
      </c>
      <c r="D2778" s="11" t="str">
        <f>IFERROR(VLOOKUP(Rule!J2778,lvl_2[],2,FALSE),"Нет")</f>
        <v>Ци Мень</v>
      </c>
      <c r="E2778" s="11" t="str">
        <f>IFERROR(VLOOKUP(Rule!K2778,lvl_3[],2,FALSE),"Нет")</f>
        <v>Анализ Дворца</v>
      </c>
      <c r="F2778" s="11" t="str">
        <f>IFERROR(INDEX(lvl_4[],MATCH(L2778,lvl_4[ID],0),MATCH(TEXT(K2778,"##0"),lvl_4[#Headers],0)),"Нет")</f>
        <v>Структуры</v>
      </c>
      <c r="G2778" s="11" t="str">
        <f>IFERROR(INDEX(lvl_5[],MATCH(M2778,lvl_5[ID],0),MATCH(_xlfn.CONCAT(TEXT(K2778,"##0"),"_",TEXT(L2778,"##0")),lvl_5[#Headers],0)),"Нет")</f>
        <v>ЗВ</v>
      </c>
      <c r="H2778" s="11" t="str">
        <f>IFERROR(INDEX(lvl_6[],MATCH(N2778,lvl_6[ID],0),MATCH(_xlfn.CONCAT(K2778,"_",L2778,"_",M2778),lvl_6[#Headers],0)),"Нет")</f>
        <v>ЗВ. Элемент в сезоне</v>
      </c>
      <c r="I2778" s="12">
        <v>1</v>
      </c>
      <c r="J2778" s="12">
        <v>2</v>
      </c>
      <c r="K2778" s="12">
        <v>2</v>
      </c>
      <c r="L2778" s="12">
        <v>1</v>
      </c>
      <c r="M2778" s="12">
        <v>2</v>
      </c>
      <c r="N2778" s="12">
        <v>3</v>
      </c>
      <c r="O2778" s="12">
        <f>COUNTIF($P$2:P2778,P2778)</f>
        <v>61</v>
      </c>
      <c r="P2778" s="12" t="str">
        <f t="shared" si="130"/>
        <v>122010203</v>
      </c>
      <c r="Q2778" s="12" t="str">
        <f t="shared" si="131"/>
        <v>1220102030061</v>
      </c>
      <c r="R2778" s="20" t="s">
        <v>1457</v>
      </c>
      <c r="S2778" s="20" t="s">
        <v>2007</v>
      </c>
      <c r="AD2778" s="12" t="s">
        <v>859</v>
      </c>
      <c r="BA2778" s="12" t="s">
        <v>908</v>
      </c>
      <c r="BG2778" s="21">
        <v>0</v>
      </c>
      <c r="BJ2778" s="12">
        <v>1</v>
      </c>
    </row>
    <row r="2779" spans="1:62" ht="30" x14ac:dyDescent="0.25">
      <c r="A2779" s="12">
        <v>1</v>
      </c>
      <c r="B2779" s="11" t="str">
        <f t="shared" si="132"/>
        <v>Общий расчет. Ци Мень. Анализ Дворца. Структуры. ЗВ. ЗВ. Элемент в сезоне</v>
      </c>
      <c r="C2779" s="11" t="str">
        <f>IFERROR(VLOOKUP(I2779,lvl_1[],2,FALSE),"Нет")</f>
        <v>Общий расчет</v>
      </c>
      <c r="D2779" s="11" t="str">
        <f>IFERROR(VLOOKUP(Rule!J2779,lvl_2[],2,FALSE),"Нет")</f>
        <v>Ци Мень</v>
      </c>
      <c r="E2779" s="11" t="str">
        <f>IFERROR(VLOOKUP(Rule!K2779,lvl_3[],2,FALSE),"Нет")</f>
        <v>Анализ Дворца</v>
      </c>
      <c r="F2779" s="11" t="str">
        <f>IFERROR(INDEX(lvl_4[],MATCH(L2779,lvl_4[ID],0),MATCH(TEXT(K2779,"##0"),lvl_4[#Headers],0)),"Нет")</f>
        <v>Структуры</v>
      </c>
      <c r="G2779" s="11" t="str">
        <f>IFERROR(INDEX(lvl_5[],MATCH(M2779,lvl_5[ID],0),MATCH(_xlfn.CONCAT(TEXT(K2779,"##0"),"_",TEXT(L2779,"##0")),lvl_5[#Headers],0)),"Нет")</f>
        <v>ЗВ</v>
      </c>
      <c r="H2779" s="11" t="str">
        <f>IFERROR(INDEX(lvl_6[],MATCH(N2779,lvl_6[ID],0),MATCH(_xlfn.CONCAT(K2779,"_",L2779,"_",M2779),lvl_6[#Headers],0)),"Нет")</f>
        <v>ЗВ. Элемент в сезоне</v>
      </c>
      <c r="I2779" s="12">
        <v>1</v>
      </c>
      <c r="J2779" s="12">
        <v>2</v>
      </c>
      <c r="K2779" s="12">
        <v>2</v>
      </c>
      <c r="L2779" s="12">
        <v>1</v>
      </c>
      <c r="M2779" s="12">
        <v>2</v>
      </c>
      <c r="N2779" s="12">
        <v>3</v>
      </c>
      <c r="O2779" s="12">
        <f>COUNTIF($P$2:P2779,P2779)</f>
        <v>62</v>
      </c>
      <c r="P2779" s="12" t="str">
        <f t="shared" si="130"/>
        <v>122010203</v>
      </c>
      <c r="Q2779" s="12" t="str">
        <f t="shared" si="131"/>
        <v>1220102030062</v>
      </c>
      <c r="R2779" s="20" t="s">
        <v>1457</v>
      </c>
      <c r="S2779" s="20" t="s">
        <v>2007</v>
      </c>
      <c r="AD2779" s="12" t="s">
        <v>860</v>
      </c>
      <c r="BA2779" s="12" t="s">
        <v>908</v>
      </c>
      <c r="BG2779" s="21">
        <v>0</v>
      </c>
      <c r="BJ2779" s="12">
        <v>1</v>
      </c>
    </row>
    <row r="2780" spans="1:62" ht="30" x14ac:dyDescent="0.25">
      <c r="A2780" s="12">
        <v>1</v>
      </c>
      <c r="B2780" s="11" t="str">
        <f t="shared" si="132"/>
        <v>Общий расчет. Ци Мень. Анализ Дворца. Структуры. ЗВ. ЗВ. Элемент в сезоне</v>
      </c>
      <c r="C2780" s="11" t="str">
        <f>IFERROR(VLOOKUP(I2780,lvl_1[],2,FALSE),"Нет")</f>
        <v>Общий расчет</v>
      </c>
      <c r="D2780" s="11" t="str">
        <f>IFERROR(VLOOKUP(Rule!J2780,lvl_2[],2,FALSE),"Нет")</f>
        <v>Ци Мень</v>
      </c>
      <c r="E2780" s="11" t="str">
        <f>IFERROR(VLOOKUP(Rule!K2780,lvl_3[],2,FALSE),"Нет")</f>
        <v>Анализ Дворца</v>
      </c>
      <c r="F2780" s="11" t="str">
        <f>IFERROR(INDEX(lvl_4[],MATCH(L2780,lvl_4[ID],0),MATCH(TEXT(K2780,"##0"),lvl_4[#Headers],0)),"Нет")</f>
        <v>Структуры</v>
      </c>
      <c r="G2780" s="11" t="str">
        <f>IFERROR(INDEX(lvl_5[],MATCH(M2780,lvl_5[ID],0),MATCH(_xlfn.CONCAT(TEXT(K2780,"##0"),"_",TEXT(L2780,"##0")),lvl_5[#Headers],0)),"Нет")</f>
        <v>ЗВ</v>
      </c>
      <c r="H2780" s="11" t="str">
        <f>IFERROR(INDEX(lvl_6[],MATCH(N2780,lvl_6[ID],0),MATCH(_xlfn.CONCAT(K2780,"_",L2780,"_",M2780),lvl_6[#Headers],0)),"Нет")</f>
        <v>ЗВ. Элемент в сезоне</v>
      </c>
      <c r="I2780" s="12">
        <v>1</v>
      </c>
      <c r="J2780" s="12">
        <v>2</v>
      </c>
      <c r="K2780" s="12">
        <v>2</v>
      </c>
      <c r="L2780" s="12">
        <v>1</v>
      </c>
      <c r="M2780" s="12">
        <v>2</v>
      </c>
      <c r="N2780" s="12">
        <v>3</v>
      </c>
      <c r="O2780" s="12">
        <f>COUNTIF($P$2:P2780,P2780)</f>
        <v>63</v>
      </c>
      <c r="P2780" s="12" t="str">
        <f t="shared" si="130"/>
        <v>122010203</v>
      </c>
      <c r="Q2780" s="12" t="str">
        <f t="shared" si="131"/>
        <v>1220102030063</v>
      </c>
      <c r="R2780" s="20" t="s">
        <v>1457</v>
      </c>
      <c r="S2780" s="20" t="s">
        <v>2008</v>
      </c>
      <c r="AD2780" s="12" t="s">
        <v>861</v>
      </c>
      <c r="BA2780" s="12" t="s">
        <v>908</v>
      </c>
      <c r="BG2780" s="21">
        <v>1</v>
      </c>
      <c r="BJ2780" s="12">
        <v>1</v>
      </c>
    </row>
    <row r="2781" spans="1:62" ht="30" x14ac:dyDescent="0.25">
      <c r="A2781" s="12">
        <v>1</v>
      </c>
      <c r="B2781" s="11" t="str">
        <f t="shared" si="132"/>
        <v>Общий расчет. Ци Мень. Анализ Дворца. Структуры. ЗВ. ЗВ. Элемент в сезоне</v>
      </c>
      <c r="C2781" s="11" t="str">
        <f>IFERROR(VLOOKUP(I2781,lvl_1[],2,FALSE),"Нет")</f>
        <v>Общий расчет</v>
      </c>
      <c r="D2781" s="11" t="str">
        <f>IFERROR(VLOOKUP(Rule!J2781,lvl_2[],2,FALSE),"Нет")</f>
        <v>Ци Мень</v>
      </c>
      <c r="E2781" s="11" t="str">
        <f>IFERROR(VLOOKUP(Rule!K2781,lvl_3[],2,FALSE),"Нет")</f>
        <v>Анализ Дворца</v>
      </c>
      <c r="F2781" s="11" t="str">
        <f>IFERROR(INDEX(lvl_4[],MATCH(L2781,lvl_4[ID],0),MATCH(TEXT(K2781,"##0"),lvl_4[#Headers],0)),"Нет")</f>
        <v>Структуры</v>
      </c>
      <c r="G2781" s="11" t="str">
        <f>IFERROR(INDEX(lvl_5[],MATCH(M2781,lvl_5[ID],0),MATCH(_xlfn.CONCAT(TEXT(K2781,"##0"),"_",TEXT(L2781,"##0")),lvl_5[#Headers],0)),"Нет")</f>
        <v>ЗВ</v>
      </c>
      <c r="H2781" s="11" t="str">
        <f>IFERROR(INDEX(lvl_6[],MATCH(N2781,lvl_6[ID],0),MATCH(_xlfn.CONCAT(K2781,"_",L2781,"_",M2781),lvl_6[#Headers],0)),"Нет")</f>
        <v>ЗВ. Элемент в сезоне</v>
      </c>
      <c r="I2781" s="12">
        <v>1</v>
      </c>
      <c r="J2781" s="12">
        <v>2</v>
      </c>
      <c r="K2781" s="12">
        <v>2</v>
      </c>
      <c r="L2781" s="12">
        <v>1</v>
      </c>
      <c r="M2781" s="12">
        <v>2</v>
      </c>
      <c r="N2781" s="12">
        <v>3</v>
      </c>
      <c r="O2781" s="12">
        <f>COUNTIF($P$2:P2781,P2781)</f>
        <v>64</v>
      </c>
      <c r="P2781" s="12" t="str">
        <f t="shared" si="130"/>
        <v>122010203</v>
      </c>
      <c r="Q2781" s="12" t="str">
        <f t="shared" si="131"/>
        <v>1220102030064</v>
      </c>
      <c r="R2781" s="20" t="s">
        <v>1457</v>
      </c>
      <c r="S2781" s="20" t="s">
        <v>2009</v>
      </c>
      <c r="AD2781" s="12" t="s">
        <v>862</v>
      </c>
      <c r="BA2781" s="12" t="s">
        <v>908</v>
      </c>
      <c r="BG2781" s="21">
        <v>0.5</v>
      </c>
      <c r="BJ2781" s="12">
        <v>1</v>
      </c>
    </row>
    <row r="2782" spans="1:62" ht="30" x14ac:dyDescent="0.25">
      <c r="A2782" s="12">
        <v>1</v>
      </c>
      <c r="B2782" s="11" t="str">
        <f t="shared" si="132"/>
        <v>Общий расчет. Ци Мень. Анализ Дворца. Структуры. ЗВ. ЗВ. Элемент в сезоне</v>
      </c>
      <c r="C2782" s="11" t="str">
        <f>IFERROR(VLOOKUP(I2782,lvl_1[],2,FALSE),"Нет")</f>
        <v>Общий расчет</v>
      </c>
      <c r="D2782" s="11" t="str">
        <f>IFERROR(VLOOKUP(Rule!J2782,lvl_2[],2,FALSE),"Нет")</f>
        <v>Ци Мень</v>
      </c>
      <c r="E2782" s="11" t="str">
        <f>IFERROR(VLOOKUP(Rule!K2782,lvl_3[],2,FALSE),"Нет")</f>
        <v>Анализ Дворца</v>
      </c>
      <c r="F2782" s="11" t="str">
        <f>IFERROR(INDEX(lvl_4[],MATCH(L2782,lvl_4[ID],0),MATCH(TEXT(K2782,"##0"),lvl_4[#Headers],0)),"Нет")</f>
        <v>Структуры</v>
      </c>
      <c r="G2782" s="11" t="str">
        <f>IFERROR(INDEX(lvl_5[],MATCH(M2782,lvl_5[ID],0),MATCH(_xlfn.CONCAT(TEXT(K2782,"##0"),"_",TEXT(L2782,"##0")),lvl_5[#Headers],0)),"Нет")</f>
        <v>ЗВ</v>
      </c>
      <c r="H2782" s="11" t="str">
        <f>IFERROR(INDEX(lvl_6[],MATCH(N2782,lvl_6[ID],0),MATCH(_xlfn.CONCAT(K2782,"_",L2782,"_",M2782),lvl_6[#Headers],0)),"Нет")</f>
        <v>ЗВ. Элемент в сезоне</v>
      </c>
      <c r="I2782" s="12">
        <v>1</v>
      </c>
      <c r="J2782" s="12">
        <v>2</v>
      </c>
      <c r="K2782" s="12">
        <v>2</v>
      </c>
      <c r="L2782" s="12">
        <v>1</v>
      </c>
      <c r="M2782" s="12">
        <v>2</v>
      </c>
      <c r="N2782" s="12">
        <v>3</v>
      </c>
      <c r="O2782" s="12">
        <f>COUNTIF($P$2:P2782,P2782)</f>
        <v>65</v>
      </c>
      <c r="P2782" s="12" t="str">
        <f t="shared" si="130"/>
        <v>122010203</v>
      </c>
      <c r="Q2782" s="12" t="str">
        <f t="shared" si="131"/>
        <v>1220102030065</v>
      </c>
      <c r="R2782" s="20" t="s">
        <v>1457</v>
      </c>
      <c r="S2782" s="20" t="s">
        <v>2009</v>
      </c>
      <c r="AD2782" s="12" t="s">
        <v>863</v>
      </c>
      <c r="BA2782" s="12" t="s">
        <v>908</v>
      </c>
      <c r="BG2782" s="21">
        <v>0.5</v>
      </c>
      <c r="BJ2782" s="12">
        <v>1</v>
      </c>
    </row>
    <row r="2783" spans="1:62" ht="30" x14ac:dyDescent="0.25">
      <c r="A2783" s="12">
        <v>1</v>
      </c>
      <c r="B2783" s="11" t="str">
        <f t="shared" si="132"/>
        <v>Общий расчет. Ци Мень. Анализ Дворца. Структуры. ЗВ. ЗВ. Элемент в сезоне</v>
      </c>
      <c r="C2783" s="11" t="str">
        <f>IFERROR(VLOOKUP(I2783,lvl_1[],2,FALSE),"Нет")</f>
        <v>Общий расчет</v>
      </c>
      <c r="D2783" s="11" t="str">
        <f>IFERROR(VLOOKUP(Rule!J2783,lvl_2[],2,FALSE),"Нет")</f>
        <v>Ци Мень</v>
      </c>
      <c r="E2783" s="11" t="str">
        <f>IFERROR(VLOOKUP(Rule!K2783,lvl_3[],2,FALSE),"Нет")</f>
        <v>Анализ Дворца</v>
      </c>
      <c r="F2783" s="11" t="str">
        <f>IFERROR(INDEX(lvl_4[],MATCH(L2783,lvl_4[ID],0),MATCH(TEXT(K2783,"##0"),lvl_4[#Headers],0)),"Нет")</f>
        <v>Структуры</v>
      </c>
      <c r="G2783" s="11" t="str">
        <f>IFERROR(INDEX(lvl_5[],MATCH(M2783,lvl_5[ID],0),MATCH(_xlfn.CONCAT(TEXT(K2783,"##0"),"_",TEXT(L2783,"##0")),lvl_5[#Headers],0)),"Нет")</f>
        <v>ЗВ</v>
      </c>
      <c r="H2783" s="11" t="str">
        <f>IFERROR(INDEX(lvl_6[],MATCH(N2783,lvl_6[ID],0),MATCH(_xlfn.CONCAT(K2783,"_",L2783,"_",M2783),lvl_6[#Headers],0)),"Нет")</f>
        <v>ЗВ. Элемент в сезоне</v>
      </c>
      <c r="I2783" s="12">
        <v>1</v>
      </c>
      <c r="J2783" s="12">
        <v>2</v>
      </c>
      <c r="K2783" s="12">
        <v>2</v>
      </c>
      <c r="L2783" s="12">
        <v>1</v>
      </c>
      <c r="M2783" s="12">
        <v>2</v>
      </c>
      <c r="N2783" s="12">
        <v>3</v>
      </c>
      <c r="O2783" s="12">
        <f>COUNTIF($P$2:P2783,P2783)</f>
        <v>66</v>
      </c>
      <c r="P2783" s="12" t="str">
        <f t="shared" si="130"/>
        <v>122010203</v>
      </c>
      <c r="Q2783" s="12" t="str">
        <f t="shared" si="131"/>
        <v>1220102030066</v>
      </c>
      <c r="R2783" s="20" t="s">
        <v>1457</v>
      </c>
      <c r="S2783" s="20" t="s">
        <v>2008</v>
      </c>
      <c r="AD2783" s="12" t="s">
        <v>864</v>
      </c>
      <c r="BA2783" s="12" t="s">
        <v>908</v>
      </c>
      <c r="BG2783" s="21">
        <v>1</v>
      </c>
      <c r="BJ2783" s="12">
        <v>1</v>
      </c>
    </row>
    <row r="2784" spans="1:62" ht="30" x14ac:dyDescent="0.25">
      <c r="A2784" s="12">
        <v>1</v>
      </c>
      <c r="B2784" s="11" t="str">
        <f t="shared" si="132"/>
        <v>Общий расчет. Ци Мень. Анализ Дворца. Структуры. ЗВ. ЗВ. Элемент в сезоне</v>
      </c>
      <c r="C2784" s="11" t="str">
        <f>IFERROR(VLOOKUP(I2784,lvl_1[],2,FALSE),"Нет")</f>
        <v>Общий расчет</v>
      </c>
      <c r="D2784" s="11" t="str">
        <f>IFERROR(VLOOKUP(Rule!J2784,lvl_2[],2,FALSE),"Нет")</f>
        <v>Ци Мень</v>
      </c>
      <c r="E2784" s="11" t="str">
        <f>IFERROR(VLOOKUP(Rule!K2784,lvl_3[],2,FALSE),"Нет")</f>
        <v>Анализ Дворца</v>
      </c>
      <c r="F2784" s="11" t="str">
        <f>IFERROR(INDEX(lvl_4[],MATCH(L2784,lvl_4[ID],0),MATCH(TEXT(K2784,"##0"),lvl_4[#Headers],0)),"Нет")</f>
        <v>Структуры</v>
      </c>
      <c r="G2784" s="11" t="str">
        <f>IFERROR(INDEX(lvl_5[],MATCH(M2784,lvl_5[ID],0),MATCH(_xlfn.CONCAT(TEXT(K2784,"##0"),"_",TEXT(L2784,"##0")),lvl_5[#Headers],0)),"Нет")</f>
        <v>ЗВ</v>
      </c>
      <c r="H2784" s="11" t="str">
        <f>IFERROR(INDEX(lvl_6[],MATCH(N2784,lvl_6[ID],0),MATCH(_xlfn.CONCAT(K2784,"_",L2784,"_",M2784),lvl_6[#Headers],0)),"Нет")</f>
        <v>ЗВ. Элемент в сезоне</v>
      </c>
      <c r="I2784" s="12">
        <v>1</v>
      </c>
      <c r="J2784" s="12">
        <v>2</v>
      </c>
      <c r="K2784" s="12">
        <v>2</v>
      </c>
      <c r="L2784" s="12">
        <v>1</v>
      </c>
      <c r="M2784" s="12">
        <v>2</v>
      </c>
      <c r="N2784" s="12">
        <v>3</v>
      </c>
      <c r="O2784" s="12">
        <f>COUNTIF($P$2:P2784,P2784)</f>
        <v>67</v>
      </c>
      <c r="P2784" s="12" t="str">
        <f t="shared" si="130"/>
        <v>122010203</v>
      </c>
      <c r="Q2784" s="12" t="str">
        <f t="shared" si="131"/>
        <v>1220102030067</v>
      </c>
      <c r="R2784" s="20" t="s">
        <v>1457</v>
      </c>
      <c r="S2784" s="20" t="s">
        <v>2010</v>
      </c>
      <c r="AD2784" s="12" t="s">
        <v>865</v>
      </c>
      <c r="BA2784" s="12" t="s">
        <v>908</v>
      </c>
      <c r="BG2784" s="21">
        <v>1</v>
      </c>
      <c r="BJ2784" s="12">
        <v>1</v>
      </c>
    </row>
    <row r="2785" spans="1:62" ht="30" x14ac:dyDescent="0.25">
      <c r="A2785" s="12">
        <v>1</v>
      </c>
      <c r="B2785" s="11" t="str">
        <f t="shared" si="132"/>
        <v>Общий расчет. Ци Мень. Анализ Дворца. Структуры. ЗВ. ЗВ. Элемент в сезоне</v>
      </c>
      <c r="C2785" s="11" t="str">
        <f>IFERROR(VLOOKUP(I2785,lvl_1[],2,FALSE),"Нет")</f>
        <v>Общий расчет</v>
      </c>
      <c r="D2785" s="11" t="str">
        <f>IFERROR(VLOOKUP(Rule!J2785,lvl_2[],2,FALSE),"Нет")</f>
        <v>Ци Мень</v>
      </c>
      <c r="E2785" s="11" t="str">
        <f>IFERROR(VLOOKUP(Rule!K2785,lvl_3[],2,FALSE),"Нет")</f>
        <v>Анализ Дворца</v>
      </c>
      <c r="F2785" s="11" t="str">
        <f>IFERROR(INDEX(lvl_4[],MATCH(L2785,lvl_4[ID],0),MATCH(TEXT(K2785,"##0"),lvl_4[#Headers],0)),"Нет")</f>
        <v>Структуры</v>
      </c>
      <c r="G2785" s="11" t="str">
        <f>IFERROR(INDEX(lvl_5[],MATCH(M2785,lvl_5[ID],0),MATCH(_xlfn.CONCAT(TEXT(K2785,"##0"),"_",TEXT(L2785,"##0")),lvl_5[#Headers],0)),"Нет")</f>
        <v>ЗВ</v>
      </c>
      <c r="H2785" s="11" t="str">
        <f>IFERROR(INDEX(lvl_6[],MATCH(N2785,lvl_6[ID],0),MATCH(_xlfn.CONCAT(K2785,"_",L2785,"_",M2785),lvl_6[#Headers],0)),"Нет")</f>
        <v>ЗВ. Элемент в сезоне</v>
      </c>
      <c r="I2785" s="12">
        <v>1</v>
      </c>
      <c r="J2785" s="12">
        <v>2</v>
      </c>
      <c r="K2785" s="12">
        <v>2</v>
      </c>
      <c r="L2785" s="12">
        <v>1</v>
      </c>
      <c r="M2785" s="12">
        <v>2</v>
      </c>
      <c r="N2785" s="12">
        <v>3</v>
      </c>
      <c r="O2785" s="12">
        <f>COUNTIF($P$2:P2785,P2785)</f>
        <v>68</v>
      </c>
      <c r="P2785" s="12" t="str">
        <f t="shared" si="130"/>
        <v>122010203</v>
      </c>
      <c r="Q2785" s="12" t="str">
        <f t="shared" si="131"/>
        <v>1220102030068</v>
      </c>
      <c r="R2785" s="20" t="s">
        <v>1457</v>
      </c>
      <c r="S2785" s="20" t="s">
        <v>2010</v>
      </c>
      <c r="AD2785" s="12" t="s">
        <v>866</v>
      </c>
      <c r="BA2785" s="12" t="s">
        <v>908</v>
      </c>
      <c r="BG2785" s="21">
        <v>1</v>
      </c>
      <c r="BJ2785" s="12">
        <v>1</v>
      </c>
    </row>
    <row r="2786" spans="1:62" ht="30" x14ac:dyDescent="0.25">
      <c r="A2786" s="12">
        <v>1</v>
      </c>
      <c r="B2786" s="11" t="str">
        <f t="shared" si="132"/>
        <v>Общий расчет. Ци Мень. Анализ Дворца. Структуры. ЗВ. ЗВ. Элемент в сезоне</v>
      </c>
      <c r="C2786" s="11" t="str">
        <f>IFERROR(VLOOKUP(I2786,lvl_1[],2,FALSE),"Нет")</f>
        <v>Общий расчет</v>
      </c>
      <c r="D2786" s="11" t="str">
        <f>IFERROR(VLOOKUP(Rule!J2786,lvl_2[],2,FALSE),"Нет")</f>
        <v>Ци Мень</v>
      </c>
      <c r="E2786" s="11" t="str">
        <f>IFERROR(VLOOKUP(Rule!K2786,lvl_3[],2,FALSE),"Нет")</f>
        <v>Анализ Дворца</v>
      </c>
      <c r="F2786" s="11" t="str">
        <f>IFERROR(INDEX(lvl_4[],MATCH(L2786,lvl_4[ID],0),MATCH(TEXT(K2786,"##0"),lvl_4[#Headers],0)),"Нет")</f>
        <v>Структуры</v>
      </c>
      <c r="G2786" s="11" t="str">
        <f>IFERROR(INDEX(lvl_5[],MATCH(M2786,lvl_5[ID],0),MATCH(_xlfn.CONCAT(TEXT(K2786,"##0"),"_",TEXT(L2786,"##0")),lvl_5[#Headers],0)),"Нет")</f>
        <v>ЗВ</v>
      </c>
      <c r="H2786" s="11" t="str">
        <f>IFERROR(INDEX(lvl_6[],MATCH(N2786,lvl_6[ID],0),MATCH(_xlfn.CONCAT(K2786,"_",L2786,"_",M2786),lvl_6[#Headers],0)),"Нет")</f>
        <v>ЗВ. Элемент в сезоне</v>
      </c>
      <c r="I2786" s="12">
        <v>1</v>
      </c>
      <c r="J2786" s="12">
        <v>2</v>
      </c>
      <c r="K2786" s="12">
        <v>2</v>
      </c>
      <c r="L2786" s="12">
        <v>1</v>
      </c>
      <c r="M2786" s="12">
        <v>2</v>
      </c>
      <c r="N2786" s="12">
        <v>3</v>
      </c>
      <c r="O2786" s="12">
        <f>COUNTIF($P$2:P2786,P2786)</f>
        <v>69</v>
      </c>
      <c r="P2786" s="12" t="str">
        <f t="shared" si="130"/>
        <v>122010203</v>
      </c>
      <c r="Q2786" s="12" t="str">
        <f t="shared" si="131"/>
        <v>1220102030069</v>
      </c>
      <c r="R2786" s="20" t="s">
        <v>1457</v>
      </c>
      <c r="S2786" s="20" t="s">
        <v>2008</v>
      </c>
      <c r="AD2786" s="12" t="s">
        <v>867</v>
      </c>
      <c r="BA2786" s="12" t="s">
        <v>908</v>
      </c>
      <c r="BG2786" s="21">
        <v>1</v>
      </c>
      <c r="BJ2786" s="12">
        <v>1</v>
      </c>
    </row>
    <row r="2787" spans="1:62" ht="30" x14ac:dyDescent="0.25">
      <c r="A2787" s="12">
        <v>1</v>
      </c>
      <c r="B2787" s="11" t="str">
        <f t="shared" si="132"/>
        <v>Общий расчет. Ци Мень. Анализ Дворца. Структуры. ЗВ. ЗВ. Элемент в сезоне</v>
      </c>
      <c r="C2787" s="11" t="str">
        <f>IFERROR(VLOOKUP(I2787,lvl_1[],2,FALSE),"Нет")</f>
        <v>Общий расчет</v>
      </c>
      <c r="D2787" s="11" t="str">
        <f>IFERROR(VLOOKUP(Rule!J2787,lvl_2[],2,FALSE),"Нет")</f>
        <v>Ци Мень</v>
      </c>
      <c r="E2787" s="11" t="str">
        <f>IFERROR(VLOOKUP(Rule!K2787,lvl_3[],2,FALSE),"Нет")</f>
        <v>Анализ Дворца</v>
      </c>
      <c r="F2787" s="11" t="str">
        <f>IFERROR(INDEX(lvl_4[],MATCH(L2787,lvl_4[ID],0),MATCH(TEXT(K2787,"##0"),lvl_4[#Headers],0)),"Нет")</f>
        <v>Структуры</v>
      </c>
      <c r="G2787" s="11" t="str">
        <f>IFERROR(INDEX(lvl_5[],MATCH(M2787,lvl_5[ID],0),MATCH(_xlfn.CONCAT(TEXT(K2787,"##0"),"_",TEXT(L2787,"##0")),lvl_5[#Headers],0)),"Нет")</f>
        <v>ЗВ</v>
      </c>
      <c r="H2787" s="11" t="str">
        <f>IFERROR(INDEX(lvl_6[],MATCH(N2787,lvl_6[ID],0),MATCH(_xlfn.CONCAT(K2787,"_",L2787,"_",M2787),lvl_6[#Headers],0)),"Нет")</f>
        <v>ЗВ. Элемент в сезоне</v>
      </c>
      <c r="I2787" s="12">
        <v>1</v>
      </c>
      <c r="J2787" s="12">
        <v>2</v>
      </c>
      <c r="K2787" s="12">
        <v>2</v>
      </c>
      <c r="L2787" s="12">
        <v>1</v>
      </c>
      <c r="M2787" s="12">
        <v>2</v>
      </c>
      <c r="N2787" s="12">
        <v>3</v>
      </c>
      <c r="O2787" s="12">
        <f>COUNTIF($P$2:P2787,P2787)</f>
        <v>70</v>
      </c>
      <c r="P2787" s="12" t="str">
        <f t="shared" si="130"/>
        <v>122010203</v>
      </c>
      <c r="Q2787" s="12" t="str">
        <f t="shared" si="131"/>
        <v>1220102030070</v>
      </c>
      <c r="R2787" s="20" t="s">
        <v>1457</v>
      </c>
      <c r="S2787" s="20" t="s">
        <v>2011</v>
      </c>
      <c r="AD2787" s="12" t="s">
        <v>868</v>
      </c>
      <c r="BA2787" s="12" t="s">
        <v>908</v>
      </c>
      <c r="BG2787" s="21">
        <v>0.9</v>
      </c>
      <c r="BJ2787" s="12">
        <v>1</v>
      </c>
    </row>
    <row r="2788" spans="1:62" ht="30" x14ac:dyDescent="0.25">
      <c r="A2788" s="12">
        <v>1</v>
      </c>
      <c r="B2788" s="11" t="str">
        <f t="shared" si="132"/>
        <v>Общий расчет. Ци Мень. Анализ Дворца. Структуры. ЗВ. ЗВ. Элемент в сезоне</v>
      </c>
      <c r="C2788" s="11" t="str">
        <f>IFERROR(VLOOKUP(I2788,lvl_1[],2,FALSE),"Нет")</f>
        <v>Общий расчет</v>
      </c>
      <c r="D2788" s="11" t="str">
        <f>IFERROR(VLOOKUP(Rule!J2788,lvl_2[],2,FALSE),"Нет")</f>
        <v>Ци Мень</v>
      </c>
      <c r="E2788" s="11" t="str">
        <f>IFERROR(VLOOKUP(Rule!K2788,lvl_3[],2,FALSE),"Нет")</f>
        <v>Анализ Дворца</v>
      </c>
      <c r="F2788" s="11" t="str">
        <f>IFERROR(INDEX(lvl_4[],MATCH(L2788,lvl_4[ID],0),MATCH(TEXT(K2788,"##0"),lvl_4[#Headers],0)),"Нет")</f>
        <v>Структуры</v>
      </c>
      <c r="G2788" s="11" t="str">
        <f>IFERROR(INDEX(lvl_5[],MATCH(M2788,lvl_5[ID],0),MATCH(_xlfn.CONCAT(TEXT(K2788,"##0"),"_",TEXT(L2788,"##0")),lvl_5[#Headers],0)),"Нет")</f>
        <v>ЗВ</v>
      </c>
      <c r="H2788" s="11" t="str">
        <f>IFERROR(INDEX(lvl_6[],MATCH(N2788,lvl_6[ID],0),MATCH(_xlfn.CONCAT(K2788,"_",L2788,"_",M2788),lvl_6[#Headers],0)),"Нет")</f>
        <v>ЗВ. Элемент в сезоне</v>
      </c>
      <c r="I2788" s="12">
        <v>1</v>
      </c>
      <c r="J2788" s="12">
        <v>2</v>
      </c>
      <c r="K2788" s="12">
        <v>2</v>
      </c>
      <c r="L2788" s="12">
        <v>1</v>
      </c>
      <c r="M2788" s="12">
        <v>2</v>
      </c>
      <c r="N2788" s="12">
        <v>3</v>
      </c>
      <c r="O2788" s="12">
        <f>COUNTIF($P$2:P2788,P2788)</f>
        <v>71</v>
      </c>
      <c r="P2788" s="12" t="str">
        <f t="shared" si="130"/>
        <v>122010203</v>
      </c>
      <c r="Q2788" s="12" t="str">
        <f t="shared" si="131"/>
        <v>1220102030071</v>
      </c>
      <c r="R2788" s="20" t="s">
        <v>1457</v>
      </c>
      <c r="S2788" s="20" t="s">
        <v>2011</v>
      </c>
      <c r="AD2788" s="12" t="s">
        <v>869</v>
      </c>
      <c r="BA2788" s="12" t="s">
        <v>908</v>
      </c>
      <c r="BG2788" s="21">
        <v>0.9</v>
      </c>
      <c r="BJ2788" s="12">
        <v>1</v>
      </c>
    </row>
    <row r="2789" spans="1:62" ht="30" x14ac:dyDescent="0.25">
      <c r="A2789" s="12">
        <v>1</v>
      </c>
      <c r="B2789" s="11" t="str">
        <f t="shared" si="132"/>
        <v>Общий расчет. Ци Мень. Анализ Дворца. Структуры. ЗВ. ЗВ. Элемент в сезоне</v>
      </c>
      <c r="C2789" s="11" t="str">
        <f>IFERROR(VLOOKUP(I2789,lvl_1[],2,FALSE),"Нет")</f>
        <v>Общий расчет</v>
      </c>
      <c r="D2789" s="11" t="str">
        <f>IFERROR(VLOOKUP(Rule!J2789,lvl_2[],2,FALSE),"Нет")</f>
        <v>Ци Мень</v>
      </c>
      <c r="E2789" s="11" t="str">
        <f>IFERROR(VLOOKUP(Rule!K2789,lvl_3[],2,FALSE),"Нет")</f>
        <v>Анализ Дворца</v>
      </c>
      <c r="F2789" s="11" t="str">
        <f>IFERROR(INDEX(lvl_4[],MATCH(L2789,lvl_4[ID],0),MATCH(TEXT(K2789,"##0"),lvl_4[#Headers],0)),"Нет")</f>
        <v>Структуры</v>
      </c>
      <c r="G2789" s="11" t="str">
        <f>IFERROR(INDEX(lvl_5[],MATCH(M2789,lvl_5[ID],0),MATCH(_xlfn.CONCAT(TEXT(K2789,"##0"),"_",TEXT(L2789,"##0")),lvl_5[#Headers],0)),"Нет")</f>
        <v>ЗВ</v>
      </c>
      <c r="H2789" s="11" t="str">
        <f>IFERROR(INDEX(lvl_6[],MATCH(N2789,lvl_6[ID],0),MATCH(_xlfn.CONCAT(K2789,"_",L2789,"_",M2789),lvl_6[#Headers],0)),"Нет")</f>
        <v>ЗВ. Элемент в сезоне</v>
      </c>
      <c r="I2789" s="12">
        <v>1</v>
      </c>
      <c r="J2789" s="12">
        <v>2</v>
      </c>
      <c r="K2789" s="12">
        <v>2</v>
      </c>
      <c r="L2789" s="12">
        <v>1</v>
      </c>
      <c r="M2789" s="12">
        <v>2</v>
      </c>
      <c r="N2789" s="12">
        <v>3</v>
      </c>
      <c r="O2789" s="12">
        <f>COUNTIF($P$2:P2789,P2789)</f>
        <v>72</v>
      </c>
      <c r="P2789" s="12" t="str">
        <f t="shared" si="130"/>
        <v>122010203</v>
      </c>
      <c r="Q2789" s="12" t="str">
        <f t="shared" si="131"/>
        <v>1220102030072</v>
      </c>
      <c r="R2789" s="20" t="s">
        <v>1457</v>
      </c>
      <c r="S2789" s="20" t="s">
        <v>2008</v>
      </c>
      <c r="AD2789" s="12" t="s">
        <v>870</v>
      </c>
      <c r="BA2789" s="12" t="s">
        <v>908</v>
      </c>
      <c r="BG2789" s="21">
        <v>1</v>
      </c>
      <c r="BJ2789" s="12">
        <v>1</v>
      </c>
    </row>
    <row r="2790" spans="1:62" ht="30" x14ac:dyDescent="0.25">
      <c r="A2790" s="12">
        <v>1</v>
      </c>
      <c r="B2790" s="11" t="str">
        <f t="shared" si="132"/>
        <v>Общий расчет. Ци Мень. Анализ Дворца. Структуры. ЗВ. ЗВ. Элемент в сезоне</v>
      </c>
      <c r="C2790" s="11" t="str">
        <f>IFERROR(VLOOKUP(I2790,lvl_1[],2,FALSE),"Нет")</f>
        <v>Общий расчет</v>
      </c>
      <c r="D2790" s="11" t="str">
        <f>IFERROR(VLOOKUP(Rule!J2790,lvl_2[],2,FALSE),"Нет")</f>
        <v>Ци Мень</v>
      </c>
      <c r="E2790" s="11" t="str">
        <f>IFERROR(VLOOKUP(Rule!K2790,lvl_3[],2,FALSE),"Нет")</f>
        <v>Анализ Дворца</v>
      </c>
      <c r="F2790" s="11" t="str">
        <f>IFERROR(INDEX(lvl_4[],MATCH(L2790,lvl_4[ID],0),MATCH(TEXT(K2790,"##0"),lvl_4[#Headers],0)),"Нет")</f>
        <v>Структуры</v>
      </c>
      <c r="G2790" s="11" t="str">
        <f>IFERROR(INDEX(lvl_5[],MATCH(M2790,lvl_5[ID],0),MATCH(_xlfn.CONCAT(TEXT(K2790,"##0"),"_",TEXT(L2790,"##0")),lvl_5[#Headers],0)),"Нет")</f>
        <v>ЗВ</v>
      </c>
      <c r="H2790" s="11" t="str">
        <f>IFERROR(INDEX(lvl_6[],MATCH(N2790,lvl_6[ID],0),MATCH(_xlfn.CONCAT(K2790,"_",L2790,"_",M2790),lvl_6[#Headers],0)),"Нет")</f>
        <v>ЗВ. Элемент в сезоне</v>
      </c>
      <c r="I2790" s="12">
        <v>1</v>
      </c>
      <c r="J2790" s="12">
        <v>2</v>
      </c>
      <c r="K2790" s="12">
        <v>2</v>
      </c>
      <c r="L2790" s="12">
        <v>1</v>
      </c>
      <c r="M2790" s="12">
        <v>2</v>
      </c>
      <c r="N2790" s="12">
        <v>3</v>
      </c>
      <c r="O2790" s="12">
        <f>COUNTIF($P$2:P2790,P2790)</f>
        <v>73</v>
      </c>
      <c r="P2790" s="12" t="str">
        <f t="shared" si="130"/>
        <v>122010203</v>
      </c>
      <c r="Q2790" s="12" t="str">
        <f t="shared" si="131"/>
        <v>1220102030073</v>
      </c>
      <c r="R2790" s="20" t="s">
        <v>1457</v>
      </c>
      <c r="S2790" s="20" t="s">
        <v>2012</v>
      </c>
      <c r="AD2790" s="12" t="s">
        <v>859</v>
      </c>
      <c r="BA2790" s="12" t="s">
        <v>910</v>
      </c>
      <c r="BG2790" s="21">
        <v>0.9</v>
      </c>
      <c r="BJ2790" s="12">
        <v>1</v>
      </c>
    </row>
    <row r="2791" spans="1:62" ht="30" x14ac:dyDescent="0.25">
      <c r="A2791" s="12">
        <v>1</v>
      </c>
      <c r="B2791" s="11" t="str">
        <f t="shared" si="132"/>
        <v>Общий расчет. Ци Мень. Анализ Дворца. Структуры. ЗВ. ЗВ. Элемент в сезоне</v>
      </c>
      <c r="C2791" s="11" t="str">
        <f>IFERROR(VLOOKUP(I2791,lvl_1[],2,FALSE),"Нет")</f>
        <v>Общий расчет</v>
      </c>
      <c r="D2791" s="11" t="str">
        <f>IFERROR(VLOOKUP(Rule!J2791,lvl_2[],2,FALSE),"Нет")</f>
        <v>Ци Мень</v>
      </c>
      <c r="E2791" s="11" t="str">
        <f>IFERROR(VLOOKUP(Rule!K2791,lvl_3[],2,FALSE),"Нет")</f>
        <v>Анализ Дворца</v>
      </c>
      <c r="F2791" s="11" t="str">
        <f>IFERROR(INDEX(lvl_4[],MATCH(L2791,lvl_4[ID],0),MATCH(TEXT(K2791,"##0"),lvl_4[#Headers],0)),"Нет")</f>
        <v>Структуры</v>
      </c>
      <c r="G2791" s="11" t="str">
        <f>IFERROR(INDEX(lvl_5[],MATCH(M2791,lvl_5[ID],0),MATCH(_xlfn.CONCAT(TEXT(K2791,"##0"),"_",TEXT(L2791,"##0")),lvl_5[#Headers],0)),"Нет")</f>
        <v>ЗВ</v>
      </c>
      <c r="H2791" s="11" t="str">
        <f>IFERROR(INDEX(lvl_6[],MATCH(N2791,lvl_6[ID],0),MATCH(_xlfn.CONCAT(K2791,"_",L2791,"_",M2791),lvl_6[#Headers],0)),"Нет")</f>
        <v>ЗВ. Элемент в сезоне</v>
      </c>
      <c r="I2791" s="12">
        <v>1</v>
      </c>
      <c r="J2791" s="12">
        <v>2</v>
      </c>
      <c r="K2791" s="12">
        <v>2</v>
      </c>
      <c r="L2791" s="12">
        <v>1</v>
      </c>
      <c r="M2791" s="12">
        <v>2</v>
      </c>
      <c r="N2791" s="12">
        <v>3</v>
      </c>
      <c r="O2791" s="12">
        <f>COUNTIF($P$2:P2791,P2791)</f>
        <v>74</v>
      </c>
      <c r="P2791" s="12" t="str">
        <f t="shared" si="130"/>
        <v>122010203</v>
      </c>
      <c r="Q2791" s="12" t="str">
        <f t="shared" si="131"/>
        <v>1220102030074</v>
      </c>
      <c r="R2791" s="20" t="s">
        <v>1457</v>
      </c>
      <c r="S2791" s="20" t="s">
        <v>2012</v>
      </c>
      <c r="AD2791" s="12" t="s">
        <v>860</v>
      </c>
      <c r="BA2791" s="12" t="s">
        <v>910</v>
      </c>
      <c r="BG2791" s="21">
        <v>0.9</v>
      </c>
      <c r="BJ2791" s="12">
        <v>1</v>
      </c>
    </row>
    <row r="2792" spans="1:62" ht="30" x14ac:dyDescent="0.25">
      <c r="A2792" s="12">
        <v>1</v>
      </c>
      <c r="B2792" s="11" t="str">
        <f t="shared" si="132"/>
        <v>Общий расчет. Ци Мень. Анализ Дворца. Структуры. ЗВ. ЗВ. Элемент в сезоне</v>
      </c>
      <c r="C2792" s="11" t="str">
        <f>IFERROR(VLOOKUP(I2792,lvl_1[],2,FALSE),"Нет")</f>
        <v>Общий расчет</v>
      </c>
      <c r="D2792" s="11" t="str">
        <f>IFERROR(VLOOKUP(Rule!J2792,lvl_2[],2,FALSE),"Нет")</f>
        <v>Ци Мень</v>
      </c>
      <c r="E2792" s="11" t="str">
        <f>IFERROR(VLOOKUP(Rule!K2792,lvl_3[],2,FALSE),"Нет")</f>
        <v>Анализ Дворца</v>
      </c>
      <c r="F2792" s="11" t="str">
        <f>IFERROR(INDEX(lvl_4[],MATCH(L2792,lvl_4[ID],0),MATCH(TEXT(K2792,"##0"),lvl_4[#Headers],0)),"Нет")</f>
        <v>Структуры</v>
      </c>
      <c r="G2792" s="11" t="str">
        <f>IFERROR(INDEX(lvl_5[],MATCH(M2792,lvl_5[ID],0),MATCH(_xlfn.CONCAT(TEXT(K2792,"##0"),"_",TEXT(L2792,"##0")),lvl_5[#Headers],0)),"Нет")</f>
        <v>ЗВ</v>
      </c>
      <c r="H2792" s="11" t="str">
        <f>IFERROR(INDEX(lvl_6[],MATCH(N2792,lvl_6[ID],0),MATCH(_xlfn.CONCAT(K2792,"_",L2792,"_",M2792),lvl_6[#Headers],0)),"Нет")</f>
        <v>ЗВ. Элемент в сезоне</v>
      </c>
      <c r="I2792" s="12">
        <v>1</v>
      </c>
      <c r="J2792" s="12">
        <v>2</v>
      </c>
      <c r="K2792" s="12">
        <v>2</v>
      </c>
      <c r="L2792" s="12">
        <v>1</v>
      </c>
      <c r="M2792" s="12">
        <v>2</v>
      </c>
      <c r="N2792" s="12">
        <v>3</v>
      </c>
      <c r="O2792" s="12">
        <f>COUNTIF($P$2:P2792,P2792)</f>
        <v>75</v>
      </c>
      <c r="P2792" s="12" t="str">
        <f t="shared" si="130"/>
        <v>122010203</v>
      </c>
      <c r="Q2792" s="12" t="str">
        <f t="shared" si="131"/>
        <v>1220102030075</v>
      </c>
      <c r="R2792" s="20" t="s">
        <v>1457</v>
      </c>
      <c r="S2792" s="20" t="s">
        <v>2013</v>
      </c>
      <c r="AD2792" s="12" t="s">
        <v>861</v>
      </c>
      <c r="BA2792" s="12" t="s">
        <v>910</v>
      </c>
      <c r="BG2792" s="21">
        <v>0.5</v>
      </c>
      <c r="BJ2792" s="12">
        <v>1</v>
      </c>
    </row>
    <row r="2793" spans="1:62" ht="30" x14ac:dyDescent="0.25">
      <c r="A2793" s="12">
        <v>1</v>
      </c>
      <c r="B2793" s="11" t="str">
        <f t="shared" si="132"/>
        <v>Общий расчет. Ци Мень. Анализ Дворца. Структуры. ЗВ. ЗВ. Элемент в сезоне</v>
      </c>
      <c r="C2793" s="11" t="str">
        <f>IFERROR(VLOOKUP(I2793,lvl_1[],2,FALSE),"Нет")</f>
        <v>Общий расчет</v>
      </c>
      <c r="D2793" s="11" t="str">
        <f>IFERROR(VLOOKUP(Rule!J2793,lvl_2[],2,FALSE),"Нет")</f>
        <v>Ци Мень</v>
      </c>
      <c r="E2793" s="11" t="str">
        <f>IFERROR(VLOOKUP(Rule!K2793,lvl_3[],2,FALSE),"Нет")</f>
        <v>Анализ Дворца</v>
      </c>
      <c r="F2793" s="11" t="str">
        <f>IFERROR(INDEX(lvl_4[],MATCH(L2793,lvl_4[ID],0),MATCH(TEXT(K2793,"##0"),lvl_4[#Headers],0)),"Нет")</f>
        <v>Структуры</v>
      </c>
      <c r="G2793" s="11" t="str">
        <f>IFERROR(INDEX(lvl_5[],MATCH(M2793,lvl_5[ID],0),MATCH(_xlfn.CONCAT(TEXT(K2793,"##0"),"_",TEXT(L2793,"##0")),lvl_5[#Headers],0)),"Нет")</f>
        <v>ЗВ</v>
      </c>
      <c r="H2793" s="11" t="str">
        <f>IFERROR(INDEX(lvl_6[],MATCH(N2793,lvl_6[ID],0),MATCH(_xlfn.CONCAT(K2793,"_",L2793,"_",M2793),lvl_6[#Headers],0)),"Нет")</f>
        <v>ЗВ. Элемент в сезоне</v>
      </c>
      <c r="I2793" s="12">
        <v>1</v>
      </c>
      <c r="J2793" s="12">
        <v>2</v>
      </c>
      <c r="K2793" s="12">
        <v>2</v>
      </c>
      <c r="L2793" s="12">
        <v>1</v>
      </c>
      <c r="M2793" s="12">
        <v>2</v>
      </c>
      <c r="N2793" s="12">
        <v>3</v>
      </c>
      <c r="O2793" s="12">
        <f>COUNTIF($P$2:P2793,P2793)</f>
        <v>76</v>
      </c>
      <c r="P2793" s="12" t="str">
        <f t="shared" si="130"/>
        <v>122010203</v>
      </c>
      <c r="Q2793" s="12" t="str">
        <f t="shared" si="131"/>
        <v>1220102030076</v>
      </c>
      <c r="R2793" s="20" t="s">
        <v>1457</v>
      </c>
      <c r="S2793" s="20" t="s">
        <v>2014</v>
      </c>
      <c r="AD2793" s="12" t="s">
        <v>862</v>
      </c>
      <c r="BA2793" s="12" t="s">
        <v>910</v>
      </c>
      <c r="BG2793" s="21">
        <v>0</v>
      </c>
      <c r="BJ2793" s="12">
        <v>1</v>
      </c>
    </row>
    <row r="2794" spans="1:62" ht="30" x14ac:dyDescent="0.25">
      <c r="A2794" s="12">
        <v>1</v>
      </c>
      <c r="B2794" s="11" t="str">
        <f t="shared" si="132"/>
        <v>Общий расчет. Ци Мень. Анализ Дворца. Структуры. ЗВ. ЗВ. Элемент в сезоне</v>
      </c>
      <c r="C2794" s="11" t="str">
        <f>IFERROR(VLOOKUP(I2794,lvl_1[],2,FALSE),"Нет")</f>
        <v>Общий расчет</v>
      </c>
      <c r="D2794" s="11" t="str">
        <f>IFERROR(VLOOKUP(Rule!J2794,lvl_2[],2,FALSE),"Нет")</f>
        <v>Ци Мень</v>
      </c>
      <c r="E2794" s="11" t="str">
        <f>IFERROR(VLOOKUP(Rule!K2794,lvl_3[],2,FALSE),"Нет")</f>
        <v>Анализ Дворца</v>
      </c>
      <c r="F2794" s="11" t="str">
        <f>IFERROR(INDEX(lvl_4[],MATCH(L2794,lvl_4[ID],0),MATCH(TEXT(K2794,"##0"),lvl_4[#Headers],0)),"Нет")</f>
        <v>Структуры</v>
      </c>
      <c r="G2794" s="11" t="str">
        <f>IFERROR(INDEX(lvl_5[],MATCH(M2794,lvl_5[ID],0),MATCH(_xlfn.CONCAT(TEXT(K2794,"##0"),"_",TEXT(L2794,"##0")),lvl_5[#Headers],0)),"Нет")</f>
        <v>ЗВ</v>
      </c>
      <c r="H2794" s="11" t="str">
        <f>IFERROR(INDEX(lvl_6[],MATCH(N2794,lvl_6[ID],0),MATCH(_xlfn.CONCAT(K2794,"_",L2794,"_",M2794),lvl_6[#Headers],0)),"Нет")</f>
        <v>ЗВ. Элемент в сезоне</v>
      </c>
      <c r="I2794" s="12">
        <v>1</v>
      </c>
      <c r="J2794" s="12">
        <v>2</v>
      </c>
      <c r="K2794" s="12">
        <v>2</v>
      </c>
      <c r="L2794" s="12">
        <v>1</v>
      </c>
      <c r="M2794" s="12">
        <v>2</v>
      </c>
      <c r="N2794" s="12">
        <v>3</v>
      </c>
      <c r="O2794" s="12">
        <f>COUNTIF($P$2:P2794,P2794)</f>
        <v>77</v>
      </c>
      <c r="P2794" s="12" t="str">
        <f t="shared" si="130"/>
        <v>122010203</v>
      </c>
      <c r="Q2794" s="12" t="str">
        <f t="shared" si="131"/>
        <v>1220102030077</v>
      </c>
      <c r="R2794" s="20" t="s">
        <v>1457</v>
      </c>
      <c r="S2794" s="20" t="s">
        <v>2014</v>
      </c>
      <c r="AD2794" s="12" t="s">
        <v>863</v>
      </c>
      <c r="BA2794" s="12" t="s">
        <v>910</v>
      </c>
      <c r="BG2794" s="21">
        <v>0</v>
      </c>
      <c r="BJ2794" s="12">
        <v>1</v>
      </c>
    </row>
    <row r="2795" spans="1:62" ht="30" x14ac:dyDescent="0.25">
      <c r="A2795" s="12">
        <v>1</v>
      </c>
      <c r="B2795" s="11" t="str">
        <f t="shared" si="132"/>
        <v>Общий расчет. Ци Мень. Анализ Дворца. Структуры. ЗВ. ЗВ. Элемент в сезоне</v>
      </c>
      <c r="C2795" s="11" t="str">
        <f>IFERROR(VLOOKUP(I2795,lvl_1[],2,FALSE),"Нет")</f>
        <v>Общий расчет</v>
      </c>
      <c r="D2795" s="11" t="str">
        <f>IFERROR(VLOOKUP(Rule!J2795,lvl_2[],2,FALSE),"Нет")</f>
        <v>Ци Мень</v>
      </c>
      <c r="E2795" s="11" t="str">
        <f>IFERROR(VLOOKUP(Rule!K2795,lvl_3[],2,FALSE),"Нет")</f>
        <v>Анализ Дворца</v>
      </c>
      <c r="F2795" s="11" t="str">
        <f>IFERROR(INDEX(lvl_4[],MATCH(L2795,lvl_4[ID],0),MATCH(TEXT(K2795,"##0"),lvl_4[#Headers],0)),"Нет")</f>
        <v>Структуры</v>
      </c>
      <c r="G2795" s="11" t="str">
        <f>IFERROR(INDEX(lvl_5[],MATCH(M2795,lvl_5[ID],0),MATCH(_xlfn.CONCAT(TEXT(K2795,"##0"),"_",TEXT(L2795,"##0")),lvl_5[#Headers],0)),"Нет")</f>
        <v>ЗВ</v>
      </c>
      <c r="H2795" s="11" t="str">
        <f>IFERROR(INDEX(lvl_6[],MATCH(N2795,lvl_6[ID],0),MATCH(_xlfn.CONCAT(K2795,"_",L2795,"_",M2795),lvl_6[#Headers],0)),"Нет")</f>
        <v>ЗВ. Элемент в сезоне</v>
      </c>
      <c r="I2795" s="12">
        <v>1</v>
      </c>
      <c r="J2795" s="12">
        <v>2</v>
      </c>
      <c r="K2795" s="12">
        <v>2</v>
      </c>
      <c r="L2795" s="12">
        <v>1</v>
      </c>
      <c r="M2795" s="12">
        <v>2</v>
      </c>
      <c r="N2795" s="12">
        <v>3</v>
      </c>
      <c r="O2795" s="12">
        <f>COUNTIF($P$2:P2795,P2795)</f>
        <v>78</v>
      </c>
      <c r="P2795" s="12" t="str">
        <f t="shared" si="130"/>
        <v>122010203</v>
      </c>
      <c r="Q2795" s="12" t="str">
        <f t="shared" si="131"/>
        <v>1220102030078</v>
      </c>
      <c r="R2795" s="20" t="s">
        <v>1457</v>
      </c>
      <c r="S2795" s="20" t="s">
        <v>2013</v>
      </c>
      <c r="AD2795" s="12" t="s">
        <v>864</v>
      </c>
      <c r="BA2795" s="12" t="s">
        <v>910</v>
      </c>
      <c r="BG2795" s="21">
        <v>0.5</v>
      </c>
      <c r="BJ2795" s="12">
        <v>1</v>
      </c>
    </row>
    <row r="2796" spans="1:62" ht="30" x14ac:dyDescent="0.25">
      <c r="A2796" s="12">
        <v>1</v>
      </c>
      <c r="B2796" s="11" t="str">
        <f t="shared" si="132"/>
        <v>Общий расчет. Ци Мень. Анализ Дворца. Структуры. ЗВ. ЗВ. Элемент в сезоне</v>
      </c>
      <c r="C2796" s="11" t="str">
        <f>IFERROR(VLOOKUP(I2796,lvl_1[],2,FALSE),"Нет")</f>
        <v>Общий расчет</v>
      </c>
      <c r="D2796" s="11" t="str">
        <f>IFERROR(VLOOKUP(Rule!J2796,lvl_2[],2,FALSE),"Нет")</f>
        <v>Ци Мень</v>
      </c>
      <c r="E2796" s="11" t="str">
        <f>IFERROR(VLOOKUP(Rule!K2796,lvl_3[],2,FALSE),"Нет")</f>
        <v>Анализ Дворца</v>
      </c>
      <c r="F2796" s="11" t="str">
        <f>IFERROR(INDEX(lvl_4[],MATCH(L2796,lvl_4[ID],0),MATCH(TEXT(K2796,"##0"),lvl_4[#Headers],0)),"Нет")</f>
        <v>Структуры</v>
      </c>
      <c r="G2796" s="11" t="str">
        <f>IFERROR(INDEX(lvl_5[],MATCH(M2796,lvl_5[ID],0),MATCH(_xlfn.CONCAT(TEXT(K2796,"##0"),"_",TEXT(L2796,"##0")),lvl_5[#Headers],0)),"Нет")</f>
        <v>ЗВ</v>
      </c>
      <c r="H2796" s="11" t="str">
        <f>IFERROR(INDEX(lvl_6[],MATCH(N2796,lvl_6[ID],0),MATCH(_xlfn.CONCAT(K2796,"_",L2796,"_",M2796),lvl_6[#Headers],0)),"Нет")</f>
        <v>ЗВ. Элемент в сезоне</v>
      </c>
      <c r="I2796" s="12">
        <v>1</v>
      </c>
      <c r="J2796" s="12">
        <v>2</v>
      </c>
      <c r="K2796" s="12">
        <v>2</v>
      </c>
      <c r="L2796" s="12">
        <v>1</v>
      </c>
      <c r="M2796" s="12">
        <v>2</v>
      </c>
      <c r="N2796" s="12">
        <v>3</v>
      </c>
      <c r="O2796" s="12">
        <f>COUNTIF($P$2:P2796,P2796)</f>
        <v>79</v>
      </c>
      <c r="P2796" s="12" t="str">
        <f t="shared" si="130"/>
        <v>122010203</v>
      </c>
      <c r="Q2796" s="12" t="str">
        <f t="shared" si="131"/>
        <v>1220102030079</v>
      </c>
      <c r="R2796" s="20" t="s">
        <v>1457</v>
      </c>
      <c r="S2796" s="20" t="s">
        <v>2015</v>
      </c>
      <c r="AD2796" s="12" t="s">
        <v>865</v>
      </c>
      <c r="BA2796" s="12" t="s">
        <v>910</v>
      </c>
      <c r="BG2796" s="21">
        <v>1</v>
      </c>
      <c r="BJ2796" s="12">
        <v>1</v>
      </c>
    </row>
    <row r="2797" spans="1:62" ht="30" x14ac:dyDescent="0.25">
      <c r="A2797" s="12">
        <v>1</v>
      </c>
      <c r="B2797" s="11" t="str">
        <f t="shared" si="132"/>
        <v>Общий расчет. Ци Мень. Анализ Дворца. Структуры. ЗВ. ЗВ. Элемент в сезоне</v>
      </c>
      <c r="C2797" s="11" t="str">
        <f>IFERROR(VLOOKUP(I2797,lvl_1[],2,FALSE),"Нет")</f>
        <v>Общий расчет</v>
      </c>
      <c r="D2797" s="11" t="str">
        <f>IFERROR(VLOOKUP(Rule!J2797,lvl_2[],2,FALSE),"Нет")</f>
        <v>Ци Мень</v>
      </c>
      <c r="E2797" s="11" t="str">
        <f>IFERROR(VLOOKUP(Rule!K2797,lvl_3[],2,FALSE),"Нет")</f>
        <v>Анализ Дворца</v>
      </c>
      <c r="F2797" s="11" t="str">
        <f>IFERROR(INDEX(lvl_4[],MATCH(L2797,lvl_4[ID],0),MATCH(TEXT(K2797,"##0"),lvl_4[#Headers],0)),"Нет")</f>
        <v>Структуры</v>
      </c>
      <c r="G2797" s="11" t="str">
        <f>IFERROR(INDEX(lvl_5[],MATCH(M2797,lvl_5[ID],0),MATCH(_xlfn.CONCAT(TEXT(K2797,"##0"),"_",TEXT(L2797,"##0")),lvl_5[#Headers],0)),"Нет")</f>
        <v>ЗВ</v>
      </c>
      <c r="H2797" s="11" t="str">
        <f>IFERROR(INDEX(lvl_6[],MATCH(N2797,lvl_6[ID],0),MATCH(_xlfn.CONCAT(K2797,"_",L2797,"_",M2797),lvl_6[#Headers],0)),"Нет")</f>
        <v>ЗВ. Элемент в сезоне</v>
      </c>
      <c r="I2797" s="12">
        <v>1</v>
      </c>
      <c r="J2797" s="12">
        <v>2</v>
      </c>
      <c r="K2797" s="12">
        <v>2</v>
      </c>
      <c r="L2797" s="12">
        <v>1</v>
      </c>
      <c r="M2797" s="12">
        <v>2</v>
      </c>
      <c r="N2797" s="12">
        <v>3</v>
      </c>
      <c r="O2797" s="12">
        <f>COUNTIF($P$2:P2797,P2797)</f>
        <v>80</v>
      </c>
      <c r="P2797" s="12" t="str">
        <f t="shared" si="130"/>
        <v>122010203</v>
      </c>
      <c r="Q2797" s="12" t="str">
        <f t="shared" si="131"/>
        <v>1220102030080</v>
      </c>
      <c r="R2797" s="20" t="s">
        <v>1457</v>
      </c>
      <c r="S2797" s="20" t="s">
        <v>2015</v>
      </c>
      <c r="AD2797" s="12" t="s">
        <v>866</v>
      </c>
      <c r="BA2797" s="12" t="s">
        <v>910</v>
      </c>
      <c r="BG2797" s="21">
        <v>1</v>
      </c>
      <c r="BJ2797" s="12">
        <v>1</v>
      </c>
    </row>
    <row r="2798" spans="1:62" ht="30" x14ac:dyDescent="0.25">
      <c r="A2798" s="12">
        <v>1</v>
      </c>
      <c r="B2798" s="11" t="str">
        <f t="shared" si="132"/>
        <v>Общий расчет. Ци Мень. Анализ Дворца. Структуры. ЗВ. ЗВ. Элемент в сезоне</v>
      </c>
      <c r="C2798" s="11" t="str">
        <f>IFERROR(VLOOKUP(I2798,lvl_1[],2,FALSE),"Нет")</f>
        <v>Общий расчет</v>
      </c>
      <c r="D2798" s="11" t="str">
        <f>IFERROR(VLOOKUP(Rule!J2798,lvl_2[],2,FALSE),"Нет")</f>
        <v>Ци Мень</v>
      </c>
      <c r="E2798" s="11" t="str">
        <f>IFERROR(VLOOKUP(Rule!K2798,lvl_3[],2,FALSE),"Нет")</f>
        <v>Анализ Дворца</v>
      </c>
      <c r="F2798" s="11" t="str">
        <f>IFERROR(INDEX(lvl_4[],MATCH(L2798,lvl_4[ID],0),MATCH(TEXT(K2798,"##0"),lvl_4[#Headers],0)),"Нет")</f>
        <v>Структуры</v>
      </c>
      <c r="G2798" s="11" t="str">
        <f>IFERROR(INDEX(lvl_5[],MATCH(M2798,lvl_5[ID],0),MATCH(_xlfn.CONCAT(TEXT(K2798,"##0"),"_",TEXT(L2798,"##0")),lvl_5[#Headers],0)),"Нет")</f>
        <v>ЗВ</v>
      </c>
      <c r="H2798" s="11" t="str">
        <f>IFERROR(INDEX(lvl_6[],MATCH(N2798,lvl_6[ID],0),MATCH(_xlfn.CONCAT(K2798,"_",L2798,"_",M2798),lvl_6[#Headers],0)),"Нет")</f>
        <v>ЗВ. Элемент в сезоне</v>
      </c>
      <c r="I2798" s="12">
        <v>1</v>
      </c>
      <c r="J2798" s="12">
        <v>2</v>
      </c>
      <c r="K2798" s="12">
        <v>2</v>
      </c>
      <c r="L2798" s="12">
        <v>1</v>
      </c>
      <c r="M2798" s="12">
        <v>2</v>
      </c>
      <c r="N2798" s="12">
        <v>3</v>
      </c>
      <c r="O2798" s="12">
        <f>COUNTIF($P$2:P2798,P2798)</f>
        <v>81</v>
      </c>
      <c r="P2798" s="12" t="str">
        <f t="shared" si="130"/>
        <v>122010203</v>
      </c>
      <c r="Q2798" s="12" t="str">
        <f t="shared" si="131"/>
        <v>1220102030081</v>
      </c>
      <c r="R2798" s="20" t="s">
        <v>1457</v>
      </c>
      <c r="S2798" s="20" t="s">
        <v>2013</v>
      </c>
      <c r="AD2798" s="12" t="s">
        <v>867</v>
      </c>
      <c r="BA2798" s="12" t="s">
        <v>910</v>
      </c>
      <c r="BG2798" s="21">
        <v>0.5</v>
      </c>
      <c r="BJ2798" s="12">
        <v>1</v>
      </c>
    </row>
    <row r="2799" spans="1:62" ht="30" x14ac:dyDescent="0.25">
      <c r="A2799" s="12">
        <v>1</v>
      </c>
      <c r="B2799" s="11" t="str">
        <f t="shared" si="132"/>
        <v>Общий расчет. Ци Мень. Анализ Дворца. Структуры. ЗВ. ЗВ. Элемент в сезоне</v>
      </c>
      <c r="C2799" s="11" t="str">
        <f>IFERROR(VLOOKUP(I2799,lvl_1[],2,FALSE),"Нет")</f>
        <v>Общий расчет</v>
      </c>
      <c r="D2799" s="11" t="str">
        <f>IFERROR(VLOOKUP(Rule!J2799,lvl_2[],2,FALSE),"Нет")</f>
        <v>Ци Мень</v>
      </c>
      <c r="E2799" s="11" t="str">
        <f>IFERROR(VLOOKUP(Rule!K2799,lvl_3[],2,FALSE),"Нет")</f>
        <v>Анализ Дворца</v>
      </c>
      <c r="F2799" s="11" t="str">
        <f>IFERROR(INDEX(lvl_4[],MATCH(L2799,lvl_4[ID],0),MATCH(TEXT(K2799,"##0"),lvl_4[#Headers],0)),"Нет")</f>
        <v>Структуры</v>
      </c>
      <c r="G2799" s="11" t="str">
        <f>IFERROR(INDEX(lvl_5[],MATCH(M2799,lvl_5[ID],0),MATCH(_xlfn.CONCAT(TEXT(K2799,"##0"),"_",TEXT(L2799,"##0")),lvl_5[#Headers],0)),"Нет")</f>
        <v>ЗВ</v>
      </c>
      <c r="H2799" s="11" t="str">
        <f>IFERROR(INDEX(lvl_6[],MATCH(N2799,lvl_6[ID],0),MATCH(_xlfn.CONCAT(K2799,"_",L2799,"_",M2799),lvl_6[#Headers],0)),"Нет")</f>
        <v>ЗВ. Элемент в сезоне</v>
      </c>
      <c r="I2799" s="12">
        <v>1</v>
      </c>
      <c r="J2799" s="12">
        <v>2</v>
      </c>
      <c r="K2799" s="12">
        <v>2</v>
      </c>
      <c r="L2799" s="12">
        <v>1</v>
      </c>
      <c r="M2799" s="12">
        <v>2</v>
      </c>
      <c r="N2799" s="12">
        <v>3</v>
      </c>
      <c r="O2799" s="12">
        <f>COUNTIF($P$2:P2799,P2799)</f>
        <v>82</v>
      </c>
      <c r="P2799" s="12" t="str">
        <f t="shared" si="130"/>
        <v>122010203</v>
      </c>
      <c r="Q2799" s="12" t="str">
        <f t="shared" si="131"/>
        <v>1220102030082</v>
      </c>
      <c r="R2799" s="20" t="s">
        <v>1457</v>
      </c>
      <c r="S2799" s="20" t="s">
        <v>2016</v>
      </c>
      <c r="AD2799" s="12" t="s">
        <v>868</v>
      </c>
      <c r="BA2799" s="12" t="s">
        <v>910</v>
      </c>
      <c r="BG2799" s="21">
        <v>1</v>
      </c>
      <c r="BJ2799" s="12">
        <v>1</v>
      </c>
    </row>
    <row r="2800" spans="1:62" ht="30" x14ac:dyDescent="0.25">
      <c r="A2800" s="12">
        <v>1</v>
      </c>
      <c r="B2800" s="11" t="str">
        <f t="shared" si="132"/>
        <v>Общий расчет. Ци Мень. Анализ Дворца. Структуры. ЗВ. ЗВ. Элемент в сезоне</v>
      </c>
      <c r="C2800" s="11" t="str">
        <f>IFERROR(VLOOKUP(I2800,lvl_1[],2,FALSE),"Нет")</f>
        <v>Общий расчет</v>
      </c>
      <c r="D2800" s="11" t="str">
        <f>IFERROR(VLOOKUP(Rule!J2800,lvl_2[],2,FALSE),"Нет")</f>
        <v>Ци Мень</v>
      </c>
      <c r="E2800" s="11" t="str">
        <f>IFERROR(VLOOKUP(Rule!K2800,lvl_3[],2,FALSE),"Нет")</f>
        <v>Анализ Дворца</v>
      </c>
      <c r="F2800" s="11" t="str">
        <f>IFERROR(INDEX(lvl_4[],MATCH(L2800,lvl_4[ID],0),MATCH(TEXT(K2800,"##0"),lvl_4[#Headers],0)),"Нет")</f>
        <v>Структуры</v>
      </c>
      <c r="G2800" s="11" t="str">
        <f>IFERROR(INDEX(lvl_5[],MATCH(M2800,lvl_5[ID],0),MATCH(_xlfn.CONCAT(TEXT(K2800,"##0"),"_",TEXT(L2800,"##0")),lvl_5[#Headers],0)),"Нет")</f>
        <v>ЗВ</v>
      </c>
      <c r="H2800" s="11" t="str">
        <f>IFERROR(INDEX(lvl_6[],MATCH(N2800,lvl_6[ID],0),MATCH(_xlfn.CONCAT(K2800,"_",L2800,"_",M2800),lvl_6[#Headers],0)),"Нет")</f>
        <v>ЗВ. Элемент в сезоне</v>
      </c>
      <c r="I2800" s="12">
        <v>1</v>
      </c>
      <c r="J2800" s="12">
        <v>2</v>
      </c>
      <c r="K2800" s="12">
        <v>2</v>
      </c>
      <c r="L2800" s="12">
        <v>1</v>
      </c>
      <c r="M2800" s="12">
        <v>2</v>
      </c>
      <c r="N2800" s="12">
        <v>3</v>
      </c>
      <c r="O2800" s="12">
        <f>COUNTIF($P$2:P2800,P2800)</f>
        <v>83</v>
      </c>
      <c r="P2800" s="12" t="str">
        <f t="shared" si="130"/>
        <v>122010203</v>
      </c>
      <c r="Q2800" s="12" t="str">
        <f t="shared" si="131"/>
        <v>1220102030083</v>
      </c>
      <c r="R2800" s="20" t="s">
        <v>1457</v>
      </c>
      <c r="S2800" s="20" t="s">
        <v>2016</v>
      </c>
      <c r="AD2800" s="12" t="s">
        <v>869</v>
      </c>
      <c r="BA2800" s="12" t="s">
        <v>910</v>
      </c>
      <c r="BG2800" s="21">
        <v>1</v>
      </c>
      <c r="BJ2800" s="12">
        <v>1</v>
      </c>
    </row>
    <row r="2801" spans="1:62" ht="30" x14ac:dyDescent="0.25">
      <c r="A2801" s="12">
        <v>1</v>
      </c>
      <c r="B2801" s="11" t="str">
        <f t="shared" si="132"/>
        <v>Общий расчет. Ци Мень. Анализ Дворца. Структуры. ЗВ. ЗВ. Элемент в сезоне</v>
      </c>
      <c r="C2801" s="11" t="str">
        <f>IFERROR(VLOOKUP(I2801,lvl_1[],2,FALSE),"Нет")</f>
        <v>Общий расчет</v>
      </c>
      <c r="D2801" s="11" t="str">
        <f>IFERROR(VLOOKUP(Rule!J2801,lvl_2[],2,FALSE),"Нет")</f>
        <v>Ци Мень</v>
      </c>
      <c r="E2801" s="11" t="str">
        <f>IFERROR(VLOOKUP(Rule!K2801,lvl_3[],2,FALSE),"Нет")</f>
        <v>Анализ Дворца</v>
      </c>
      <c r="F2801" s="11" t="str">
        <f>IFERROR(INDEX(lvl_4[],MATCH(L2801,lvl_4[ID],0),MATCH(TEXT(K2801,"##0"),lvl_4[#Headers],0)),"Нет")</f>
        <v>Структуры</v>
      </c>
      <c r="G2801" s="11" t="str">
        <f>IFERROR(INDEX(lvl_5[],MATCH(M2801,lvl_5[ID],0),MATCH(_xlfn.CONCAT(TEXT(K2801,"##0"),"_",TEXT(L2801,"##0")),lvl_5[#Headers],0)),"Нет")</f>
        <v>ЗВ</v>
      </c>
      <c r="H2801" s="11" t="str">
        <f>IFERROR(INDEX(lvl_6[],MATCH(N2801,lvl_6[ID],0),MATCH(_xlfn.CONCAT(K2801,"_",L2801,"_",M2801),lvl_6[#Headers],0)),"Нет")</f>
        <v>ЗВ. Элемент в сезоне</v>
      </c>
      <c r="I2801" s="12">
        <v>1</v>
      </c>
      <c r="J2801" s="12">
        <v>2</v>
      </c>
      <c r="K2801" s="12">
        <v>2</v>
      </c>
      <c r="L2801" s="12">
        <v>1</v>
      </c>
      <c r="M2801" s="12">
        <v>2</v>
      </c>
      <c r="N2801" s="12">
        <v>3</v>
      </c>
      <c r="O2801" s="12">
        <f>COUNTIF($P$2:P2801,P2801)</f>
        <v>84</v>
      </c>
      <c r="P2801" s="12" t="str">
        <f t="shared" si="130"/>
        <v>122010203</v>
      </c>
      <c r="Q2801" s="12" t="str">
        <f t="shared" si="131"/>
        <v>1220102030084</v>
      </c>
      <c r="R2801" s="20" t="s">
        <v>1457</v>
      </c>
      <c r="S2801" s="20" t="s">
        <v>2013</v>
      </c>
      <c r="AD2801" s="12" t="s">
        <v>870</v>
      </c>
      <c r="BA2801" s="12" t="s">
        <v>910</v>
      </c>
      <c r="BG2801" s="21">
        <v>0.5</v>
      </c>
      <c r="BJ2801" s="12">
        <v>1</v>
      </c>
    </row>
    <row r="2802" spans="1:62" ht="30" x14ac:dyDescent="0.25">
      <c r="A2802" s="12">
        <v>1</v>
      </c>
      <c r="B2802" s="11" t="str">
        <f t="shared" si="132"/>
        <v>Общий расчет. Ци Мень. Анализ Дворца. Структуры. ЗВ. ЗВ. Элемент в сезоне</v>
      </c>
      <c r="C2802" s="11" t="str">
        <f>IFERROR(VLOOKUP(I2802,lvl_1[],2,FALSE),"Нет")</f>
        <v>Общий расчет</v>
      </c>
      <c r="D2802" s="11" t="str">
        <f>IFERROR(VLOOKUP(Rule!J2802,lvl_2[],2,FALSE),"Нет")</f>
        <v>Ци Мень</v>
      </c>
      <c r="E2802" s="11" t="str">
        <f>IFERROR(VLOOKUP(Rule!K2802,lvl_3[],2,FALSE),"Нет")</f>
        <v>Анализ Дворца</v>
      </c>
      <c r="F2802" s="11" t="str">
        <f>IFERROR(INDEX(lvl_4[],MATCH(L2802,lvl_4[ID],0),MATCH(TEXT(K2802,"##0"),lvl_4[#Headers],0)),"Нет")</f>
        <v>Структуры</v>
      </c>
      <c r="G2802" s="11" t="str">
        <f>IFERROR(INDEX(lvl_5[],MATCH(M2802,lvl_5[ID],0),MATCH(_xlfn.CONCAT(TEXT(K2802,"##0"),"_",TEXT(L2802,"##0")),lvl_5[#Headers],0)),"Нет")</f>
        <v>ЗВ</v>
      </c>
      <c r="H2802" s="11" t="str">
        <f>IFERROR(INDEX(lvl_6[],MATCH(N2802,lvl_6[ID],0),MATCH(_xlfn.CONCAT(K2802,"_",L2802,"_",M2802),lvl_6[#Headers],0)),"Нет")</f>
        <v>ЗВ. Элемент в сезоне</v>
      </c>
      <c r="I2802" s="12">
        <v>1</v>
      </c>
      <c r="J2802" s="12">
        <v>2</v>
      </c>
      <c r="K2802" s="12">
        <v>2</v>
      </c>
      <c r="L2802" s="12">
        <v>1</v>
      </c>
      <c r="M2802" s="12">
        <v>2</v>
      </c>
      <c r="N2802" s="12">
        <v>3</v>
      </c>
      <c r="O2802" s="12">
        <f>COUNTIF($P$2:P2802,P2802)</f>
        <v>85</v>
      </c>
      <c r="P2802" s="12" t="str">
        <f t="shared" si="130"/>
        <v>122010203</v>
      </c>
      <c r="Q2802" s="12" t="str">
        <f t="shared" si="131"/>
        <v>1220102030085</v>
      </c>
      <c r="R2802" s="20" t="s">
        <v>1457</v>
      </c>
      <c r="S2802" s="20" t="s">
        <v>2017</v>
      </c>
      <c r="AD2802" s="12" t="s">
        <v>859</v>
      </c>
      <c r="BA2802" s="12" t="s">
        <v>912</v>
      </c>
      <c r="BG2802" s="21">
        <v>0.9</v>
      </c>
      <c r="BJ2802" s="12">
        <v>1</v>
      </c>
    </row>
    <row r="2803" spans="1:62" ht="30" x14ac:dyDescent="0.25">
      <c r="A2803" s="12">
        <v>1</v>
      </c>
      <c r="B2803" s="11" t="str">
        <f t="shared" si="132"/>
        <v>Общий расчет. Ци Мень. Анализ Дворца. Структуры. ЗВ. ЗВ. Элемент в сезоне</v>
      </c>
      <c r="C2803" s="11" t="str">
        <f>IFERROR(VLOOKUP(I2803,lvl_1[],2,FALSE),"Нет")</f>
        <v>Общий расчет</v>
      </c>
      <c r="D2803" s="11" t="str">
        <f>IFERROR(VLOOKUP(Rule!J2803,lvl_2[],2,FALSE),"Нет")</f>
        <v>Ци Мень</v>
      </c>
      <c r="E2803" s="11" t="str">
        <f>IFERROR(VLOOKUP(Rule!K2803,lvl_3[],2,FALSE),"Нет")</f>
        <v>Анализ Дворца</v>
      </c>
      <c r="F2803" s="11" t="str">
        <f>IFERROR(INDEX(lvl_4[],MATCH(L2803,lvl_4[ID],0),MATCH(TEXT(K2803,"##0"),lvl_4[#Headers],0)),"Нет")</f>
        <v>Структуры</v>
      </c>
      <c r="G2803" s="11" t="str">
        <f>IFERROR(INDEX(lvl_5[],MATCH(M2803,lvl_5[ID],0),MATCH(_xlfn.CONCAT(TEXT(K2803,"##0"),"_",TEXT(L2803,"##0")),lvl_5[#Headers],0)),"Нет")</f>
        <v>ЗВ</v>
      </c>
      <c r="H2803" s="11" t="str">
        <f>IFERROR(INDEX(lvl_6[],MATCH(N2803,lvl_6[ID],0),MATCH(_xlfn.CONCAT(K2803,"_",L2803,"_",M2803),lvl_6[#Headers],0)),"Нет")</f>
        <v>ЗВ. Элемент в сезоне</v>
      </c>
      <c r="I2803" s="12">
        <v>1</v>
      </c>
      <c r="J2803" s="12">
        <v>2</v>
      </c>
      <c r="K2803" s="12">
        <v>2</v>
      </c>
      <c r="L2803" s="12">
        <v>1</v>
      </c>
      <c r="M2803" s="12">
        <v>2</v>
      </c>
      <c r="N2803" s="12">
        <v>3</v>
      </c>
      <c r="O2803" s="12">
        <f>COUNTIF($P$2:P2803,P2803)</f>
        <v>86</v>
      </c>
      <c r="P2803" s="12" t="str">
        <f t="shared" si="130"/>
        <v>122010203</v>
      </c>
      <c r="Q2803" s="12" t="str">
        <f t="shared" si="131"/>
        <v>1220102030086</v>
      </c>
      <c r="R2803" s="20" t="s">
        <v>1457</v>
      </c>
      <c r="S2803" s="20" t="s">
        <v>2017</v>
      </c>
      <c r="AD2803" s="12" t="s">
        <v>860</v>
      </c>
      <c r="BA2803" s="12" t="s">
        <v>912</v>
      </c>
      <c r="BG2803" s="21">
        <v>0.9</v>
      </c>
      <c r="BJ2803" s="12">
        <v>1</v>
      </c>
    </row>
    <row r="2804" spans="1:62" ht="30" x14ac:dyDescent="0.25">
      <c r="A2804" s="12">
        <v>1</v>
      </c>
      <c r="B2804" s="11" t="str">
        <f t="shared" si="132"/>
        <v>Общий расчет. Ци Мень. Анализ Дворца. Структуры. ЗВ. ЗВ. Элемент в сезоне</v>
      </c>
      <c r="C2804" s="11" t="str">
        <f>IFERROR(VLOOKUP(I2804,lvl_1[],2,FALSE),"Нет")</f>
        <v>Общий расчет</v>
      </c>
      <c r="D2804" s="11" t="str">
        <f>IFERROR(VLOOKUP(Rule!J2804,lvl_2[],2,FALSE),"Нет")</f>
        <v>Ци Мень</v>
      </c>
      <c r="E2804" s="11" t="str">
        <f>IFERROR(VLOOKUP(Rule!K2804,lvl_3[],2,FALSE),"Нет")</f>
        <v>Анализ Дворца</v>
      </c>
      <c r="F2804" s="11" t="str">
        <f>IFERROR(INDEX(lvl_4[],MATCH(L2804,lvl_4[ID],0),MATCH(TEXT(K2804,"##0"),lvl_4[#Headers],0)),"Нет")</f>
        <v>Структуры</v>
      </c>
      <c r="G2804" s="11" t="str">
        <f>IFERROR(INDEX(lvl_5[],MATCH(M2804,lvl_5[ID],0),MATCH(_xlfn.CONCAT(TEXT(K2804,"##0"),"_",TEXT(L2804,"##0")),lvl_5[#Headers],0)),"Нет")</f>
        <v>ЗВ</v>
      </c>
      <c r="H2804" s="11" t="str">
        <f>IFERROR(INDEX(lvl_6[],MATCH(N2804,lvl_6[ID],0),MATCH(_xlfn.CONCAT(K2804,"_",L2804,"_",M2804),lvl_6[#Headers],0)),"Нет")</f>
        <v>ЗВ. Элемент в сезоне</v>
      </c>
      <c r="I2804" s="12">
        <v>1</v>
      </c>
      <c r="J2804" s="12">
        <v>2</v>
      </c>
      <c r="K2804" s="12">
        <v>2</v>
      </c>
      <c r="L2804" s="12">
        <v>1</v>
      </c>
      <c r="M2804" s="12">
        <v>2</v>
      </c>
      <c r="N2804" s="12">
        <v>3</v>
      </c>
      <c r="O2804" s="12">
        <f>COUNTIF($P$2:P2804,P2804)</f>
        <v>87</v>
      </c>
      <c r="P2804" s="12" t="str">
        <f t="shared" si="130"/>
        <v>122010203</v>
      </c>
      <c r="Q2804" s="12" t="str">
        <f t="shared" si="131"/>
        <v>1220102030087</v>
      </c>
      <c r="R2804" s="20" t="s">
        <v>1457</v>
      </c>
      <c r="S2804" s="20" t="s">
        <v>2018</v>
      </c>
      <c r="AD2804" s="12" t="s">
        <v>861</v>
      </c>
      <c r="BA2804" s="12" t="s">
        <v>912</v>
      </c>
      <c r="BG2804" s="21">
        <v>0.5</v>
      </c>
      <c r="BJ2804" s="12">
        <v>1</v>
      </c>
    </row>
    <row r="2805" spans="1:62" ht="30" x14ac:dyDescent="0.25">
      <c r="A2805" s="12">
        <v>1</v>
      </c>
      <c r="B2805" s="11" t="str">
        <f t="shared" si="132"/>
        <v>Общий расчет. Ци Мень. Анализ Дворца. Структуры. ЗВ. ЗВ. Элемент в сезоне</v>
      </c>
      <c r="C2805" s="11" t="str">
        <f>IFERROR(VLOOKUP(I2805,lvl_1[],2,FALSE),"Нет")</f>
        <v>Общий расчет</v>
      </c>
      <c r="D2805" s="11" t="str">
        <f>IFERROR(VLOOKUP(Rule!J2805,lvl_2[],2,FALSE),"Нет")</f>
        <v>Ци Мень</v>
      </c>
      <c r="E2805" s="11" t="str">
        <f>IFERROR(VLOOKUP(Rule!K2805,lvl_3[],2,FALSE),"Нет")</f>
        <v>Анализ Дворца</v>
      </c>
      <c r="F2805" s="11" t="str">
        <f>IFERROR(INDEX(lvl_4[],MATCH(L2805,lvl_4[ID],0),MATCH(TEXT(K2805,"##0"),lvl_4[#Headers],0)),"Нет")</f>
        <v>Структуры</v>
      </c>
      <c r="G2805" s="11" t="str">
        <f>IFERROR(INDEX(lvl_5[],MATCH(M2805,lvl_5[ID],0),MATCH(_xlfn.CONCAT(TEXT(K2805,"##0"),"_",TEXT(L2805,"##0")),lvl_5[#Headers],0)),"Нет")</f>
        <v>ЗВ</v>
      </c>
      <c r="H2805" s="11" t="str">
        <f>IFERROR(INDEX(lvl_6[],MATCH(N2805,lvl_6[ID],0),MATCH(_xlfn.CONCAT(K2805,"_",L2805,"_",M2805),lvl_6[#Headers],0)),"Нет")</f>
        <v>ЗВ. Элемент в сезоне</v>
      </c>
      <c r="I2805" s="12">
        <v>1</v>
      </c>
      <c r="J2805" s="12">
        <v>2</v>
      </c>
      <c r="K2805" s="12">
        <v>2</v>
      </c>
      <c r="L2805" s="12">
        <v>1</v>
      </c>
      <c r="M2805" s="12">
        <v>2</v>
      </c>
      <c r="N2805" s="12">
        <v>3</v>
      </c>
      <c r="O2805" s="12">
        <f>COUNTIF($P$2:P2805,P2805)</f>
        <v>88</v>
      </c>
      <c r="P2805" s="12" t="str">
        <f t="shared" si="130"/>
        <v>122010203</v>
      </c>
      <c r="Q2805" s="12" t="str">
        <f t="shared" si="131"/>
        <v>1220102030088</v>
      </c>
      <c r="R2805" s="20" t="s">
        <v>1457</v>
      </c>
      <c r="S2805" s="20" t="s">
        <v>2019</v>
      </c>
      <c r="AD2805" s="12" t="s">
        <v>862</v>
      </c>
      <c r="BA2805" s="12" t="s">
        <v>912</v>
      </c>
      <c r="BG2805" s="21">
        <v>0</v>
      </c>
      <c r="BJ2805" s="12">
        <v>1</v>
      </c>
    </row>
    <row r="2806" spans="1:62" ht="30" x14ac:dyDescent="0.25">
      <c r="A2806" s="12">
        <v>1</v>
      </c>
      <c r="B2806" s="11" t="str">
        <f t="shared" si="132"/>
        <v>Общий расчет. Ци Мень. Анализ Дворца. Структуры. ЗВ. ЗВ. Элемент в сезоне</v>
      </c>
      <c r="C2806" s="11" t="str">
        <f>IFERROR(VLOOKUP(I2806,lvl_1[],2,FALSE),"Нет")</f>
        <v>Общий расчет</v>
      </c>
      <c r="D2806" s="11" t="str">
        <f>IFERROR(VLOOKUP(Rule!J2806,lvl_2[],2,FALSE),"Нет")</f>
        <v>Ци Мень</v>
      </c>
      <c r="E2806" s="11" t="str">
        <f>IFERROR(VLOOKUP(Rule!K2806,lvl_3[],2,FALSE),"Нет")</f>
        <v>Анализ Дворца</v>
      </c>
      <c r="F2806" s="11" t="str">
        <f>IFERROR(INDEX(lvl_4[],MATCH(L2806,lvl_4[ID],0),MATCH(TEXT(K2806,"##0"),lvl_4[#Headers],0)),"Нет")</f>
        <v>Структуры</v>
      </c>
      <c r="G2806" s="11" t="str">
        <f>IFERROR(INDEX(lvl_5[],MATCH(M2806,lvl_5[ID],0),MATCH(_xlfn.CONCAT(TEXT(K2806,"##0"),"_",TEXT(L2806,"##0")),lvl_5[#Headers],0)),"Нет")</f>
        <v>ЗВ</v>
      </c>
      <c r="H2806" s="11" t="str">
        <f>IFERROR(INDEX(lvl_6[],MATCH(N2806,lvl_6[ID],0),MATCH(_xlfn.CONCAT(K2806,"_",L2806,"_",M2806),lvl_6[#Headers],0)),"Нет")</f>
        <v>ЗВ. Элемент в сезоне</v>
      </c>
      <c r="I2806" s="12">
        <v>1</v>
      </c>
      <c r="J2806" s="12">
        <v>2</v>
      </c>
      <c r="K2806" s="12">
        <v>2</v>
      </c>
      <c r="L2806" s="12">
        <v>1</v>
      </c>
      <c r="M2806" s="12">
        <v>2</v>
      </c>
      <c r="N2806" s="12">
        <v>3</v>
      </c>
      <c r="O2806" s="12">
        <f>COUNTIF($P$2:P2806,P2806)</f>
        <v>89</v>
      </c>
      <c r="P2806" s="12" t="str">
        <f t="shared" ref="P2806:P2837" si="133">_xlfn.CONCAT(I2806,
J2806,
K2806,
IF(LEN(L2806)=1,_xlfn.CONCAT(0,L2806),L2806),
IF(LEN(M2806)=1,_xlfn.CONCAT(0,M2806),M2806),
IF(LEN(N2806)=1,_xlfn.CONCAT(0,N2806),N2806))</f>
        <v>122010203</v>
      </c>
      <c r="Q2806" s="12" t="str">
        <f t="shared" ref="Q2806:Q2837" si="134">_xlfn.CONCAT(I2806,
J2806,
K2806,
IF(LEN(L2806)=1,_xlfn.CONCAT(0,L2806),L2806),
IF(LEN(M2806)=1,_xlfn.CONCAT(0,M2806),M2806),
IF(LEN(N2806)=1,_xlfn.CONCAT(0,N2806),N2806),
IF(LEN(O2806)=1,_xlfn.CONCAT("000",O2806),IF(LEN(O2806)=2,_xlfn.CONCAT("00",O2806),IF(LEN(O2806)=3,_xlfn.CONCAT(0,O2806),O2806))))</f>
        <v>1220102030089</v>
      </c>
      <c r="R2806" s="20" t="s">
        <v>1457</v>
      </c>
      <c r="S2806" s="20" t="s">
        <v>2019</v>
      </c>
      <c r="AD2806" s="12" t="s">
        <v>863</v>
      </c>
      <c r="BA2806" s="12" t="s">
        <v>912</v>
      </c>
      <c r="BG2806" s="21">
        <v>0</v>
      </c>
      <c r="BJ2806" s="12">
        <v>1</v>
      </c>
    </row>
    <row r="2807" spans="1:62" ht="30" x14ac:dyDescent="0.25">
      <c r="A2807" s="12">
        <v>1</v>
      </c>
      <c r="B2807" s="11" t="str">
        <f t="shared" ref="B2807:B2837" si="135">_xlfn.CONCAT(C2807,". ", D2807,". ", E2807,". ", F2807,". ", G2807,". ", H2807)</f>
        <v>Общий расчет. Ци Мень. Анализ Дворца. Структуры. ЗВ. ЗВ. Элемент в сезоне</v>
      </c>
      <c r="C2807" s="11" t="str">
        <f>IFERROR(VLOOKUP(I2807,lvl_1[],2,FALSE),"Нет")</f>
        <v>Общий расчет</v>
      </c>
      <c r="D2807" s="11" t="str">
        <f>IFERROR(VLOOKUP(Rule!J2807,lvl_2[],2,FALSE),"Нет")</f>
        <v>Ци Мень</v>
      </c>
      <c r="E2807" s="11" t="str">
        <f>IFERROR(VLOOKUP(Rule!K2807,lvl_3[],2,FALSE),"Нет")</f>
        <v>Анализ Дворца</v>
      </c>
      <c r="F2807" s="11" t="str">
        <f>IFERROR(INDEX(lvl_4[],MATCH(L2807,lvl_4[ID],0),MATCH(TEXT(K2807,"##0"),lvl_4[#Headers],0)),"Нет")</f>
        <v>Структуры</v>
      </c>
      <c r="G2807" s="11" t="str">
        <f>IFERROR(INDEX(lvl_5[],MATCH(M2807,lvl_5[ID],0),MATCH(_xlfn.CONCAT(TEXT(K2807,"##0"),"_",TEXT(L2807,"##0")),lvl_5[#Headers],0)),"Нет")</f>
        <v>ЗВ</v>
      </c>
      <c r="H2807" s="11" t="str">
        <f>IFERROR(INDEX(lvl_6[],MATCH(N2807,lvl_6[ID],0),MATCH(_xlfn.CONCAT(K2807,"_",L2807,"_",M2807),lvl_6[#Headers],0)),"Нет")</f>
        <v>ЗВ. Элемент в сезоне</v>
      </c>
      <c r="I2807" s="12">
        <v>1</v>
      </c>
      <c r="J2807" s="12">
        <v>2</v>
      </c>
      <c r="K2807" s="12">
        <v>2</v>
      </c>
      <c r="L2807" s="12">
        <v>1</v>
      </c>
      <c r="M2807" s="12">
        <v>2</v>
      </c>
      <c r="N2807" s="12">
        <v>3</v>
      </c>
      <c r="O2807" s="12">
        <f>COUNTIF($P$2:P2807,P2807)</f>
        <v>90</v>
      </c>
      <c r="P2807" s="12" t="str">
        <f t="shared" si="133"/>
        <v>122010203</v>
      </c>
      <c r="Q2807" s="12" t="str">
        <f t="shared" si="134"/>
        <v>1220102030090</v>
      </c>
      <c r="R2807" s="20" t="s">
        <v>1457</v>
      </c>
      <c r="S2807" s="20" t="s">
        <v>2018</v>
      </c>
      <c r="AD2807" s="12" t="s">
        <v>864</v>
      </c>
      <c r="BA2807" s="12" t="s">
        <v>912</v>
      </c>
      <c r="BG2807" s="21">
        <v>0.5</v>
      </c>
      <c r="BJ2807" s="12">
        <v>1</v>
      </c>
    </row>
    <row r="2808" spans="1:62" ht="30" x14ac:dyDescent="0.25">
      <c r="A2808" s="12">
        <v>1</v>
      </c>
      <c r="B2808" s="11" t="str">
        <f t="shared" si="135"/>
        <v>Общий расчет. Ци Мень. Анализ Дворца. Структуры. ЗВ. ЗВ. Элемент в сезоне</v>
      </c>
      <c r="C2808" s="11" t="str">
        <f>IFERROR(VLOOKUP(I2808,lvl_1[],2,FALSE),"Нет")</f>
        <v>Общий расчет</v>
      </c>
      <c r="D2808" s="11" t="str">
        <f>IFERROR(VLOOKUP(Rule!J2808,lvl_2[],2,FALSE),"Нет")</f>
        <v>Ци Мень</v>
      </c>
      <c r="E2808" s="11" t="str">
        <f>IFERROR(VLOOKUP(Rule!K2808,lvl_3[],2,FALSE),"Нет")</f>
        <v>Анализ Дворца</v>
      </c>
      <c r="F2808" s="11" t="str">
        <f>IFERROR(INDEX(lvl_4[],MATCH(L2808,lvl_4[ID],0),MATCH(TEXT(K2808,"##0"),lvl_4[#Headers],0)),"Нет")</f>
        <v>Структуры</v>
      </c>
      <c r="G2808" s="11" t="str">
        <f>IFERROR(INDEX(lvl_5[],MATCH(M2808,lvl_5[ID],0),MATCH(_xlfn.CONCAT(TEXT(K2808,"##0"),"_",TEXT(L2808,"##0")),lvl_5[#Headers],0)),"Нет")</f>
        <v>ЗВ</v>
      </c>
      <c r="H2808" s="11" t="str">
        <f>IFERROR(INDEX(lvl_6[],MATCH(N2808,lvl_6[ID],0),MATCH(_xlfn.CONCAT(K2808,"_",L2808,"_",M2808),lvl_6[#Headers],0)),"Нет")</f>
        <v>ЗВ. Элемент в сезоне</v>
      </c>
      <c r="I2808" s="12">
        <v>1</v>
      </c>
      <c r="J2808" s="12">
        <v>2</v>
      </c>
      <c r="K2808" s="12">
        <v>2</v>
      </c>
      <c r="L2808" s="12">
        <v>1</v>
      </c>
      <c r="M2808" s="12">
        <v>2</v>
      </c>
      <c r="N2808" s="12">
        <v>3</v>
      </c>
      <c r="O2808" s="12">
        <f>COUNTIF($P$2:P2808,P2808)</f>
        <v>91</v>
      </c>
      <c r="P2808" s="12" t="str">
        <f t="shared" si="133"/>
        <v>122010203</v>
      </c>
      <c r="Q2808" s="12" t="str">
        <f t="shared" si="134"/>
        <v>1220102030091</v>
      </c>
      <c r="R2808" s="20" t="s">
        <v>1457</v>
      </c>
      <c r="S2808" s="20" t="s">
        <v>2020</v>
      </c>
      <c r="AD2808" s="12" t="s">
        <v>865</v>
      </c>
      <c r="BA2808" s="12" t="s">
        <v>912</v>
      </c>
      <c r="BG2808" s="21">
        <v>1</v>
      </c>
      <c r="BJ2808" s="12">
        <v>1</v>
      </c>
    </row>
    <row r="2809" spans="1:62" ht="30" x14ac:dyDescent="0.25">
      <c r="A2809" s="12">
        <v>1</v>
      </c>
      <c r="B2809" s="11" t="str">
        <f t="shared" si="135"/>
        <v>Общий расчет. Ци Мень. Анализ Дворца. Структуры. ЗВ. ЗВ. Элемент в сезоне</v>
      </c>
      <c r="C2809" s="11" t="str">
        <f>IFERROR(VLOOKUP(I2809,lvl_1[],2,FALSE),"Нет")</f>
        <v>Общий расчет</v>
      </c>
      <c r="D2809" s="11" t="str">
        <f>IFERROR(VLOOKUP(Rule!J2809,lvl_2[],2,FALSE),"Нет")</f>
        <v>Ци Мень</v>
      </c>
      <c r="E2809" s="11" t="str">
        <f>IFERROR(VLOOKUP(Rule!K2809,lvl_3[],2,FALSE),"Нет")</f>
        <v>Анализ Дворца</v>
      </c>
      <c r="F2809" s="11" t="str">
        <f>IFERROR(INDEX(lvl_4[],MATCH(L2809,lvl_4[ID],0),MATCH(TEXT(K2809,"##0"),lvl_4[#Headers],0)),"Нет")</f>
        <v>Структуры</v>
      </c>
      <c r="G2809" s="11" t="str">
        <f>IFERROR(INDEX(lvl_5[],MATCH(M2809,lvl_5[ID],0),MATCH(_xlfn.CONCAT(TEXT(K2809,"##0"),"_",TEXT(L2809,"##0")),lvl_5[#Headers],0)),"Нет")</f>
        <v>ЗВ</v>
      </c>
      <c r="H2809" s="11" t="str">
        <f>IFERROR(INDEX(lvl_6[],MATCH(N2809,lvl_6[ID],0),MATCH(_xlfn.CONCAT(K2809,"_",L2809,"_",M2809),lvl_6[#Headers],0)),"Нет")</f>
        <v>ЗВ. Элемент в сезоне</v>
      </c>
      <c r="I2809" s="12">
        <v>1</v>
      </c>
      <c r="J2809" s="12">
        <v>2</v>
      </c>
      <c r="K2809" s="12">
        <v>2</v>
      </c>
      <c r="L2809" s="12">
        <v>1</v>
      </c>
      <c r="M2809" s="12">
        <v>2</v>
      </c>
      <c r="N2809" s="12">
        <v>3</v>
      </c>
      <c r="O2809" s="12">
        <f>COUNTIF($P$2:P2809,P2809)</f>
        <v>92</v>
      </c>
      <c r="P2809" s="12" t="str">
        <f t="shared" si="133"/>
        <v>122010203</v>
      </c>
      <c r="Q2809" s="12" t="str">
        <f t="shared" si="134"/>
        <v>1220102030092</v>
      </c>
      <c r="R2809" s="20" t="s">
        <v>1457</v>
      </c>
      <c r="S2809" s="20" t="s">
        <v>2020</v>
      </c>
      <c r="AD2809" s="12" t="s">
        <v>866</v>
      </c>
      <c r="BA2809" s="12" t="s">
        <v>912</v>
      </c>
      <c r="BG2809" s="21">
        <v>1</v>
      </c>
      <c r="BJ2809" s="12">
        <v>1</v>
      </c>
    </row>
    <row r="2810" spans="1:62" ht="30" x14ac:dyDescent="0.25">
      <c r="A2810" s="12">
        <v>1</v>
      </c>
      <c r="B2810" s="11" t="str">
        <f t="shared" si="135"/>
        <v>Общий расчет. Ци Мень. Анализ Дворца. Структуры. ЗВ. ЗВ. Элемент в сезоне</v>
      </c>
      <c r="C2810" s="11" t="str">
        <f>IFERROR(VLOOKUP(I2810,lvl_1[],2,FALSE),"Нет")</f>
        <v>Общий расчет</v>
      </c>
      <c r="D2810" s="11" t="str">
        <f>IFERROR(VLOOKUP(Rule!J2810,lvl_2[],2,FALSE),"Нет")</f>
        <v>Ци Мень</v>
      </c>
      <c r="E2810" s="11" t="str">
        <f>IFERROR(VLOOKUP(Rule!K2810,lvl_3[],2,FALSE),"Нет")</f>
        <v>Анализ Дворца</v>
      </c>
      <c r="F2810" s="11" t="str">
        <f>IFERROR(INDEX(lvl_4[],MATCH(L2810,lvl_4[ID],0),MATCH(TEXT(K2810,"##0"),lvl_4[#Headers],0)),"Нет")</f>
        <v>Структуры</v>
      </c>
      <c r="G2810" s="11" t="str">
        <f>IFERROR(INDEX(lvl_5[],MATCH(M2810,lvl_5[ID],0),MATCH(_xlfn.CONCAT(TEXT(K2810,"##0"),"_",TEXT(L2810,"##0")),lvl_5[#Headers],0)),"Нет")</f>
        <v>ЗВ</v>
      </c>
      <c r="H2810" s="11" t="str">
        <f>IFERROR(INDEX(lvl_6[],MATCH(N2810,lvl_6[ID],0),MATCH(_xlfn.CONCAT(K2810,"_",L2810,"_",M2810),lvl_6[#Headers],0)),"Нет")</f>
        <v>ЗВ. Элемент в сезоне</v>
      </c>
      <c r="I2810" s="12">
        <v>1</v>
      </c>
      <c r="J2810" s="12">
        <v>2</v>
      </c>
      <c r="K2810" s="12">
        <v>2</v>
      </c>
      <c r="L2810" s="12">
        <v>1</v>
      </c>
      <c r="M2810" s="12">
        <v>2</v>
      </c>
      <c r="N2810" s="12">
        <v>3</v>
      </c>
      <c r="O2810" s="12">
        <f>COUNTIF($P$2:P2810,P2810)</f>
        <v>93</v>
      </c>
      <c r="P2810" s="12" t="str">
        <f t="shared" si="133"/>
        <v>122010203</v>
      </c>
      <c r="Q2810" s="12" t="str">
        <f t="shared" si="134"/>
        <v>1220102030093</v>
      </c>
      <c r="R2810" s="20" t="s">
        <v>1457</v>
      </c>
      <c r="S2810" s="20" t="s">
        <v>2018</v>
      </c>
      <c r="AD2810" s="12" t="s">
        <v>867</v>
      </c>
      <c r="BA2810" s="12" t="s">
        <v>912</v>
      </c>
      <c r="BG2810" s="21">
        <v>0.5</v>
      </c>
      <c r="BJ2810" s="12">
        <v>1</v>
      </c>
    </row>
    <row r="2811" spans="1:62" ht="30" x14ac:dyDescent="0.25">
      <c r="A2811" s="12">
        <v>1</v>
      </c>
      <c r="B2811" s="11" t="str">
        <f t="shared" si="135"/>
        <v>Общий расчет. Ци Мень. Анализ Дворца. Структуры. ЗВ. ЗВ. Элемент в сезоне</v>
      </c>
      <c r="C2811" s="11" t="str">
        <f>IFERROR(VLOOKUP(I2811,lvl_1[],2,FALSE),"Нет")</f>
        <v>Общий расчет</v>
      </c>
      <c r="D2811" s="11" t="str">
        <f>IFERROR(VLOOKUP(Rule!J2811,lvl_2[],2,FALSE),"Нет")</f>
        <v>Ци Мень</v>
      </c>
      <c r="E2811" s="11" t="str">
        <f>IFERROR(VLOOKUP(Rule!K2811,lvl_3[],2,FALSE),"Нет")</f>
        <v>Анализ Дворца</v>
      </c>
      <c r="F2811" s="11" t="str">
        <f>IFERROR(INDEX(lvl_4[],MATCH(L2811,lvl_4[ID],0),MATCH(TEXT(K2811,"##0"),lvl_4[#Headers],0)),"Нет")</f>
        <v>Структуры</v>
      </c>
      <c r="G2811" s="11" t="str">
        <f>IFERROR(INDEX(lvl_5[],MATCH(M2811,lvl_5[ID],0),MATCH(_xlfn.CONCAT(TEXT(K2811,"##0"),"_",TEXT(L2811,"##0")),lvl_5[#Headers],0)),"Нет")</f>
        <v>ЗВ</v>
      </c>
      <c r="H2811" s="11" t="str">
        <f>IFERROR(INDEX(lvl_6[],MATCH(N2811,lvl_6[ID],0),MATCH(_xlfn.CONCAT(K2811,"_",L2811,"_",M2811),lvl_6[#Headers],0)),"Нет")</f>
        <v>ЗВ. Элемент в сезоне</v>
      </c>
      <c r="I2811" s="12">
        <v>1</v>
      </c>
      <c r="J2811" s="12">
        <v>2</v>
      </c>
      <c r="K2811" s="12">
        <v>2</v>
      </c>
      <c r="L2811" s="12">
        <v>1</v>
      </c>
      <c r="M2811" s="12">
        <v>2</v>
      </c>
      <c r="N2811" s="12">
        <v>3</v>
      </c>
      <c r="O2811" s="12">
        <f>COUNTIF($P$2:P2811,P2811)</f>
        <v>94</v>
      </c>
      <c r="P2811" s="12" t="str">
        <f t="shared" si="133"/>
        <v>122010203</v>
      </c>
      <c r="Q2811" s="12" t="str">
        <f t="shared" si="134"/>
        <v>1220102030094</v>
      </c>
      <c r="R2811" s="20" t="s">
        <v>1457</v>
      </c>
      <c r="S2811" s="20" t="s">
        <v>2021</v>
      </c>
      <c r="AD2811" s="12" t="s">
        <v>868</v>
      </c>
      <c r="BA2811" s="12" t="s">
        <v>912</v>
      </c>
      <c r="BG2811" s="21">
        <v>1</v>
      </c>
      <c r="BJ2811" s="12">
        <v>1</v>
      </c>
    </row>
    <row r="2812" spans="1:62" ht="30" x14ac:dyDescent="0.25">
      <c r="A2812" s="12">
        <v>1</v>
      </c>
      <c r="B2812" s="11" t="str">
        <f t="shared" si="135"/>
        <v>Общий расчет. Ци Мень. Анализ Дворца. Структуры. ЗВ. ЗВ. Элемент в сезоне</v>
      </c>
      <c r="C2812" s="11" t="str">
        <f>IFERROR(VLOOKUP(I2812,lvl_1[],2,FALSE),"Нет")</f>
        <v>Общий расчет</v>
      </c>
      <c r="D2812" s="11" t="str">
        <f>IFERROR(VLOOKUP(Rule!J2812,lvl_2[],2,FALSE),"Нет")</f>
        <v>Ци Мень</v>
      </c>
      <c r="E2812" s="11" t="str">
        <f>IFERROR(VLOOKUP(Rule!K2812,lvl_3[],2,FALSE),"Нет")</f>
        <v>Анализ Дворца</v>
      </c>
      <c r="F2812" s="11" t="str">
        <f>IFERROR(INDEX(lvl_4[],MATCH(L2812,lvl_4[ID],0),MATCH(TEXT(K2812,"##0"),lvl_4[#Headers],0)),"Нет")</f>
        <v>Структуры</v>
      </c>
      <c r="G2812" s="11" t="str">
        <f>IFERROR(INDEX(lvl_5[],MATCH(M2812,lvl_5[ID],0),MATCH(_xlfn.CONCAT(TEXT(K2812,"##0"),"_",TEXT(L2812,"##0")),lvl_5[#Headers],0)),"Нет")</f>
        <v>ЗВ</v>
      </c>
      <c r="H2812" s="11" t="str">
        <f>IFERROR(INDEX(lvl_6[],MATCH(N2812,lvl_6[ID],0),MATCH(_xlfn.CONCAT(K2812,"_",L2812,"_",M2812),lvl_6[#Headers],0)),"Нет")</f>
        <v>ЗВ. Элемент в сезоне</v>
      </c>
      <c r="I2812" s="12">
        <v>1</v>
      </c>
      <c r="J2812" s="12">
        <v>2</v>
      </c>
      <c r="K2812" s="12">
        <v>2</v>
      </c>
      <c r="L2812" s="12">
        <v>1</v>
      </c>
      <c r="M2812" s="12">
        <v>2</v>
      </c>
      <c r="N2812" s="12">
        <v>3</v>
      </c>
      <c r="O2812" s="12">
        <f>COUNTIF($P$2:P2812,P2812)</f>
        <v>95</v>
      </c>
      <c r="P2812" s="12" t="str">
        <f t="shared" si="133"/>
        <v>122010203</v>
      </c>
      <c r="Q2812" s="12" t="str">
        <f t="shared" si="134"/>
        <v>1220102030095</v>
      </c>
      <c r="R2812" s="20" t="s">
        <v>1457</v>
      </c>
      <c r="S2812" s="20" t="s">
        <v>2021</v>
      </c>
      <c r="AD2812" s="12" t="s">
        <v>869</v>
      </c>
      <c r="BA2812" s="12" t="s">
        <v>912</v>
      </c>
      <c r="BG2812" s="21">
        <v>1</v>
      </c>
      <c r="BJ2812" s="12">
        <v>1</v>
      </c>
    </row>
    <row r="2813" spans="1:62" ht="30" x14ac:dyDescent="0.25">
      <c r="A2813" s="12">
        <v>1</v>
      </c>
      <c r="B2813" s="11" t="str">
        <f t="shared" si="135"/>
        <v>Общий расчет. Ци Мень. Анализ Дворца. Структуры. ЗВ. ЗВ. Элемент в сезоне</v>
      </c>
      <c r="C2813" s="11" t="str">
        <f>IFERROR(VLOOKUP(I2813,lvl_1[],2,FALSE),"Нет")</f>
        <v>Общий расчет</v>
      </c>
      <c r="D2813" s="11" t="str">
        <f>IFERROR(VLOOKUP(Rule!J2813,lvl_2[],2,FALSE),"Нет")</f>
        <v>Ци Мень</v>
      </c>
      <c r="E2813" s="11" t="str">
        <f>IFERROR(VLOOKUP(Rule!K2813,lvl_3[],2,FALSE),"Нет")</f>
        <v>Анализ Дворца</v>
      </c>
      <c r="F2813" s="11" t="str">
        <f>IFERROR(INDEX(lvl_4[],MATCH(L2813,lvl_4[ID],0),MATCH(TEXT(K2813,"##0"),lvl_4[#Headers],0)),"Нет")</f>
        <v>Структуры</v>
      </c>
      <c r="G2813" s="11" t="str">
        <f>IFERROR(INDEX(lvl_5[],MATCH(M2813,lvl_5[ID],0),MATCH(_xlfn.CONCAT(TEXT(K2813,"##0"),"_",TEXT(L2813,"##0")),lvl_5[#Headers],0)),"Нет")</f>
        <v>ЗВ</v>
      </c>
      <c r="H2813" s="11" t="str">
        <f>IFERROR(INDEX(lvl_6[],MATCH(N2813,lvl_6[ID],0),MATCH(_xlfn.CONCAT(K2813,"_",L2813,"_",M2813),lvl_6[#Headers],0)),"Нет")</f>
        <v>ЗВ. Элемент в сезоне</v>
      </c>
      <c r="I2813" s="12">
        <v>1</v>
      </c>
      <c r="J2813" s="12">
        <v>2</v>
      </c>
      <c r="K2813" s="12">
        <v>2</v>
      </c>
      <c r="L2813" s="12">
        <v>1</v>
      </c>
      <c r="M2813" s="12">
        <v>2</v>
      </c>
      <c r="N2813" s="12">
        <v>3</v>
      </c>
      <c r="O2813" s="12">
        <f>COUNTIF($P$2:P2813,P2813)</f>
        <v>96</v>
      </c>
      <c r="P2813" s="12" t="str">
        <f t="shared" si="133"/>
        <v>122010203</v>
      </c>
      <c r="Q2813" s="12" t="str">
        <f t="shared" si="134"/>
        <v>1220102030096</v>
      </c>
      <c r="R2813" s="20" t="s">
        <v>1457</v>
      </c>
      <c r="S2813" s="20" t="s">
        <v>2018</v>
      </c>
      <c r="AD2813" s="12" t="s">
        <v>870</v>
      </c>
      <c r="BA2813" s="12" t="s">
        <v>912</v>
      </c>
      <c r="BG2813" s="21">
        <v>0.5</v>
      </c>
      <c r="BJ2813" s="12">
        <v>1</v>
      </c>
    </row>
    <row r="2814" spans="1:62" ht="30" x14ac:dyDescent="0.25">
      <c r="A2814" s="12">
        <v>1</v>
      </c>
      <c r="B2814" s="11" t="str">
        <f t="shared" si="135"/>
        <v>Общий расчет. Ци Мень. Анализ Дворца. Структуры. ЗВ. ЗВ. Элемент в сезоне</v>
      </c>
      <c r="C2814" s="11" t="str">
        <f>IFERROR(VLOOKUP(I2814,lvl_1[],2,FALSE),"Нет")</f>
        <v>Общий расчет</v>
      </c>
      <c r="D2814" s="11" t="str">
        <f>IFERROR(VLOOKUP(Rule!J2814,lvl_2[],2,FALSE),"Нет")</f>
        <v>Ци Мень</v>
      </c>
      <c r="E2814" s="11" t="str">
        <f>IFERROR(VLOOKUP(Rule!K2814,lvl_3[],2,FALSE),"Нет")</f>
        <v>Анализ Дворца</v>
      </c>
      <c r="F2814" s="11" t="str">
        <f>IFERROR(INDEX(lvl_4[],MATCH(L2814,lvl_4[ID],0),MATCH(TEXT(K2814,"##0"),lvl_4[#Headers],0)),"Нет")</f>
        <v>Структуры</v>
      </c>
      <c r="G2814" s="11" t="str">
        <f>IFERROR(INDEX(lvl_5[],MATCH(M2814,lvl_5[ID],0),MATCH(_xlfn.CONCAT(TEXT(K2814,"##0"),"_",TEXT(L2814,"##0")),lvl_5[#Headers],0)),"Нет")</f>
        <v>ЗВ</v>
      </c>
      <c r="H2814" s="11" t="str">
        <f>IFERROR(INDEX(lvl_6[],MATCH(N2814,lvl_6[ID],0),MATCH(_xlfn.CONCAT(K2814,"_",L2814,"_",M2814),lvl_6[#Headers],0)),"Нет")</f>
        <v>ЗВ. Элемент в сезоне</v>
      </c>
      <c r="I2814" s="12">
        <v>1</v>
      </c>
      <c r="J2814" s="12">
        <v>2</v>
      </c>
      <c r="K2814" s="12">
        <v>2</v>
      </c>
      <c r="L2814" s="12">
        <v>1</v>
      </c>
      <c r="M2814" s="12">
        <v>2</v>
      </c>
      <c r="N2814" s="12">
        <v>3</v>
      </c>
      <c r="O2814" s="12">
        <f>COUNTIF($P$2:P2814,P2814)</f>
        <v>97</v>
      </c>
      <c r="P2814" s="12" t="str">
        <f t="shared" si="133"/>
        <v>122010203</v>
      </c>
      <c r="Q2814" s="12" t="str">
        <f t="shared" si="134"/>
        <v>1220102030097</v>
      </c>
      <c r="R2814" s="20" t="s">
        <v>1457</v>
      </c>
      <c r="S2814" s="20" t="s">
        <v>2022</v>
      </c>
      <c r="AD2814" s="12" t="s">
        <v>859</v>
      </c>
      <c r="BA2814" s="12" t="s">
        <v>914</v>
      </c>
      <c r="BG2814" s="21">
        <v>1</v>
      </c>
      <c r="BJ2814" s="12">
        <v>1</v>
      </c>
    </row>
    <row r="2815" spans="1:62" ht="30" x14ac:dyDescent="0.25">
      <c r="A2815" s="12">
        <v>1</v>
      </c>
      <c r="B2815" s="11" t="str">
        <f t="shared" si="135"/>
        <v>Общий расчет. Ци Мень. Анализ Дворца. Структуры. ЗВ. ЗВ. Элемент в сезоне</v>
      </c>
      <c r="C2815" s="11" t="str">
        <f>IFERROR(VLOOKUP(I2815,lvl_1[],2,FALSE),"Нет")</f>
        <v>Общий расчет</v>
      </c>
      <c r="D2815" s="11" t="str">
        <f>IFERROR(VLOOKUP(Rule!J2815,lvl_2[],2,FALSE),"Нет")</f>
        <v>Ци Мень</v>
      </c>
      <c r="E2815" s="11" t="str">
        <f>IFERROR(VLOOKUP(Rule!K2815,lvl_3[],2,FALSE),"Нет")</f>
        <v>Анализ Дворца</v>
      </c>
      <c r="F2815" s="11" t="str">
        <f>IFERROR(INDEX(lvl_4[],MATCH(L2815,lvl_4[ID],0),MATCH(TEXT(K2815,"##0"),lvl_4[#Headers],0)),"Нет")</f>
        <v>Структуры</v>
      </c>
      <c r="G2815" s="11" t="str">
        <f>IFERROR(INDEX(lvl_5[],MATCH(M2815,lvl_5[ID],0),MATCH(_xlfn.CONCAT(TEXT(K2815,"##0"),"_",TEXT(L2815,"##0")),lvl_5[#Headers],0)),"Нет")</f>
        <v>ЗВ</v>
      </c>
      <c r="H2815" s="11" t="str">
        <f>IFERROR(INDEX(lvl_6[],MATCH(N2815,lvl_6[ID],0),MATCH(_xlfn.CONCAT(K2815,"_",L2815,"_",M2815),lvl_6[#Headers],0)),"Нет")</f>
        <v>ЗВ. Элемент в сезоне</v>
      </c>
      <c r="I2815" s="12">
        <v>1</v>
      </c>
      <c r="J2815" s="12">
        <v>2</v>
      </c>
      <c r="K2815" s="12">
        <v>2</v>
      </c>
      <c r="L2815" s="12">
        <v>1</v>
      </c>
      <c r="M2815" s="12">
        <v>2</v>
      </c>
      <c r="N2815" s="12">
        <v>3</v>
      </c>
      <c r="O2815" s="12">
        <f>COUNTIF($P$2:P2815,P2815)</f>
        <v>98</v>
      </c>
      <c r="P2815" s="12" t="str">
        <f t="shared" si="133"/>
        <v>122010203</v>
      </c>
      <c r="Q2815" s="12" t="str">
        <f t="shared" si="134"/>
        <v>1220102030098</v>
      </c>
      <c r="R2815" s="20" t="s">
        <v>1457</v>
      </c>
      <c r="S2815" s="20" t="s">
        <v>2022</v>
      </c>
      <c r="AD2815" s="12" t="s">
        <v>860</v>
      </c>
      <c r="BA2815" s="12" t="s">
        <v>914</v>
      </c>
      <c r="BG2815" s="21">
        <v>1</v>
      </c>
      <c r="BJ2815" s="12">
        <v>1</v>
      </c>
    </row>
    <row r="2816" spans="1:62" ht="30" x14ac:dyDescent="0.25">
      <c r="A2816" s="12">
        <v>1</v>
      </c>
      <c r="B2816" s="11" t="str">
        <f t="shared" si="135"/>
        <v>Общий расчет. Ци Мень. Анализ Дворца. Структуры. ЗВ. ЗВ. Элемент в сезоне</v>
      </c>
      <c r="C2816" s="11" t="str">
        <f>IFERROR(VLOOKUP(I2816,lvl_1[],2,FALSE),"Нет")</f>
        <v>Общий расчет</v>
      </c>
      <c r="D2816" s="11" t="str">
        <f>IFERROR(VLOOKUP(Rule!J2816,lvl_2[],2,FALSE),"Нет")</f>
        <v>Ци Мень</v>
      </c>
      <c r="E2816" s="11" t="str">
        <f>IFERROR(VLOOKUP(Rule!K2816,lvl_3[],2,FALSE),"Нет")</f>
        <v>Анализ Дворца</v>
      </c>
      <c r="F2816" s="11" t="str">
        <f>IFERROR(INDEX(lvl_4[],MATCH(L2816,lvl_4[ID],0),MATCH(TEXT(K2816,"##0"),lvl_4[#Headers],0)),"Нет")</f>
        <v>Структуры</v>
      </c>
      <c r="G2816" s="11" t="str">
        <f>IFERROR(INDEX(lvl_5[],MATCH(M2816,lvl_5[ID],0),MATCH(_xlfn.CONCAT(TEXT(K2816,"##0"),"_",TEXT(L2816,"##0")),lvl_5[#Headers],0)),"Нет")</f>
        <v>ЗВ</v>
      </c>
      <c r="H2816" s="11" t="str">
        <f>IFERROR(INDEX(lvl_6[],MATCH(N2816,lvl_6[ID],0),MATCH(_xlfn.CONCAT(K2816,"_",L2816,"_",M2816),lvl_6[#Headers],0)),"Нет")</f>
        <v>ЗВ. Элемент в сезоне</v>
      </c>
      <c r="I2816" s="12">
        <v>1</v>
      </c>
      <c r="J2816" s="12">
        <v>2</v>
      </c>
      <c r="K2816" s="12">
        <v>2</v>
      </c>
      <c r="L2816" s="12">
        <v>1</v>
      </c>
      <c r="M2816" s="12">
        <v>2</v>
      </c>
      <c r="N2816" s="12">
        <v>3</v>
      </c>
      <c r="O2816" s="12">
        <f>COUNTIF($P$2:P2816,P2816)</f>
        <v>99</v>
      </c>
      <c r="P2816" s="12" t="str">
        <f t="shared" si="133"/>
        <v>122010203</v>
      </c>
      <c r="Q2816" s="12" t="str">
        <f t="shared" si="134"/>
        <v>1220102030099</v>
      </c>
      <c r="R2816" s="20" t="s">
        <v>1457</v>
      </c>
      <c r="S2816" s="20" t="s">
        <v>2023</v>
      </c>
      <c r="AD2816" s="12" t="s">
        <v>861</v>
      </c>
      <c r="BA2816" s="12" t="s">
        <v>914</v>
      </c>
      <c r="BG2816" s="21">
        <v>0</v>
      </c>
      <c r="BJ2816" s="12">
        <v>1</v>
      </c>
    </row>
    <row r="2817" spans="1:62" ht="30" x14ac:dyDescent="0.25">
      <c r="A2817" s="12">
        <v>1</v>
      </c>
      <c r="B2817" s="11" t="str">
        <f t="shared" si="135"/>
        <v>Общий расчет. Ци Мень. Анализ Дворца. Структуры. ЗВ. ЗВ. Элемент в сезоне</v>
      </c>
      <c r="C2817" s="11" t="str">
        <f>IFERROR(VLOOKUP(I2817,lvl_1[],2,FALSE),"Нет")</f>
        <v>Общий расчет</v>
      </c>
      <c r="D2817" s="11" t="str">
        <f>IFERROR(VLOOKUP(Rule!J2817,lvl_2[],2,FALSE),"Нет")</f>
        <v>Ци Мень</v>
      </c>
      <c r="E2817" s="11" t="str">
        <f>IFERROR(VLOOKUP(Rule!K2817,lvl_3[],2,FALSE),"Нет")</f>
        <v>Анализ Дворца</v>
      </c>
      <c r="F2817" s="11" t="str">
        <f>IFERROR(INDEX(lvl_4[],MATCH(L2817,lvl_4[ID],0),MATCH(TEXT(K2817,"##0"),lvl_4[#Headers],0)),"Нет")</f>
        <v>Структуры</v>
      </c>
      <c r="G2817" s="11" t="str">
        <f>IFERROR(INDEX(lvl_5[],MATCH(M2817,lvl_5[ID],0),MATCH(_xlfn.CONCAT(TEXT(K2817,"##0"),"_",TEXT(L2817,"##0")),lvl_5[#Headers],0)),"Нет")</f>
        <v>ЗВ</v>
      </c>
      <c r="H2817" s="11" t="str">
        <f>IFERROR(INDEX(lvl_6[],MATCH(N2817,lvl_6[ID],0),MATCH(_xlfn.CONCAT(K2817,"_",L2817,"_",M2817),lvl_6[#Headers],0)),"Нет")</f>
        <v>ЗВ. Элемент в сезоне</v>
      </c>
      <c r="I2817" s="12">
        <v>1</v>
      </c>
      <c r="J2817" s="12">
        <v>2</v>
      </c>
      <c r="K2817" s="12">
        <v>2</v>
      </c>
      <c r="L2817" s="12">
        <v>1</v>
      </c>
      <c r="M2817" s="12">
        <v>2</v>
      </c>
      <c r="N2817" s="12">
        <v>3</v>
      </c>
      <c r="O2817" s="12">
        <f>COUNTIF($P$2:P2817,P2817)</f>
        <v>100</v>
      </c>
      <c r="P2817" s="12" t="str">
        <f t="shared" si="133"/>
        <v>122010203</v>
      </c>
      <c r="Q2817" s="12" t="str">
        <f t="shared" si="134"/>
        <v>1220102030100</v>
      </c>
      <c r="R2817" s="20" t="s">
        <v>1457</v>
      </c>
      <c r="S2817" s="20" t="s">
        <v>2024</v>
      </c>
      <c r="AD2817" s="12" t="s">
        <v>862</v>
      </c>
      <c r="BA2817" s="12" t="s">
        <v>914</v>
      </c>
      <c r="BG2817" s="21">
        <v>0.9</v>
      </c>
      <c r="BJ2817" s="12">
        <v>1</v>
      </c>
    </row>
    <row r="2818" spans="1:62" ht="30" x14ac:dyDescent="0.25">
      <c r="A2818" s="12">
        <v>1</v>
      </c>
      <c r="B2818" s="11" t="str">
        <f t="shared" si="135"/>
        <v>Общий расчет. Ци Мень. Анализ Дворца. Структуры. ЗВ. ЗВ. Элемент в сезоне</v>
      </c>
      <c r="C2818" s="11" t="str">
        <f>IFERROR(VLOOKUP(I2818,lvl_1[],2,FALSE),"Нет")</f>
        <v>Общий расчет</v>
      </c>
      <c r="D2818" s="11" t="str">
        <f>IFERROR(VLOOKUP(Rule!J2818,lvl_2[],2,FALSE),"Нет")</f>
        <v>Ци Мень</v>
      </c>
      <c r="E2818" s="11" t="str">
        <f>IFERROR(VLOOKUP(Rule!K2818,lvl_3[],2,FALSE),"Нет")</f>
        <v>Анализ Дворца</v>
      </c>
      <c r="F2818" s="11" t="str">
        <f>IFERROR(INDEX(lvl_4[],MATCH(L2818,lvl_4[ID],0),MATCH(TEXT(K2818,"##0"),lvl_4[#Headers],0)),"Нет")</f>
        <v>Структуры</v>
      </c>
      <c r="G2818" s="11" t="str">
        <f>IFERROR(INDEX(lvl_5[],MATCH(M2818,lvl_5[ID],0),MATCH(_xlfn.CONCAT(TEXT(K2818,"##0"),"_",TEXT(L2818,"##0")),lvl_5[#Headers],0)),"Нет")</f>
        <v>ЗВ</v>
      </c>
      <c r="H2818" s="11" t="str">
        <f>IFERROR(INDEX(lvl_6[],MATCH(N2818,lvl_6[ID],0),MATCH(_xlfn.CONCAT(K2818,"_",L2818,"_",M2818),lvl_6[#Headers],0)),"Нет")</f>
        <v>ЗВ. Элемент в сезоне</v>
      </c>
      <c r="I2818" s="12">
        <v>1</v>
      </c>
      <c r="J2818" s="12">
        <v>2</v>
      </c>
      <c r="K2818" s="12">
        <v>2</v>
      </c>
      <c r="L2818" s="12">
        <v>1</v>
      </c>
      <c r="M2818" s="12">
        <v>2</v>
      </c>
      <c r="N2818" s="12">
        <v>3</v>
      </c>
      <c r="O2818" s="12">
        <f>COUNTIF($P$2:P2818,P2818)</f>
        <v>101</v>
      </c>
      <c r="P2818" s="12" t="str">
        <f t="shared" si="133"/>
        <v>122010203</v>
      </c>
      <c r="Q2818" s="12" t="str">
        <f t="shared" si="134"/>
        <v>1220102030101</v>
      </c>
      <c r="R2818" s="20" t="s">
        <v>1457</v>
      </c>
      <c r="S2818" s="20" t="s">
        <v>2024</v>
      </c>
      <c r="AD2818" s="12" t="s">
        <v>863</v>
      </c>
      <c r="BA2818" s="12" t="s">
        <v>914</v>
      </c>
      <c r="BG2818" s="21">
        <v>0.9</v>
      </c>
      <c r="BJ2818" s="12">
        <v>1</v>
      </c>
    </row>
    <row r="2819" spans="1:62" ht="30" x14ac:dyDescent="0.25">
      <c r="A2819" s="12">
        <v>1</v>
      </c>
      <c r="B2819" s="11" t="str">
        <f t="shared" si="135"/>
        <v>Общий расчет. Ци Мень. Анализ Дворца. Структуры. ЗВ. ЗВ. Элемент в сезоне</v>
      </c>
      <c r="C2819" s="11" t="str">
        <f>IFERROR(VLOOKUP(I2819,lvl_1[],2,FALSE),"Нет")</f>
        <v>Общий расчет</v>
      </c>
      <c r="D2819" s="11" t="str">
        <f>IFERROR(VLOOKUP(Rule!J2819,lvl_2[],2,FALSE),"Нет")</f>
        <v>Ци Мень</v>
      </c>
      <c r="E2819" s="11" t="str">
        <f>IFERROR(VLOOKUP(Rule!K2819,lvl_3[],2,FALSE),"Нет")</f>
        <v>Анализ Дворца</v>
      </c>
      <c r="F2819" s="11" t="str">
        <f>IFERROR(INDEX(lvl_4[],MATCH(L2819,lvl_4[ID],0),MATCH(TEXT(K2819,"##0"),lvl_4[#Headers],0)),"Нет")</f>
        <v>Структуры</v>
      </c>
      <c r="G2819" s="11" t="str">
        <f>IFERROR(INDEX(lvl_5[],MATCH(M2819,lvl_5[ID],0),MATCH(_xlfn.CONCAT(TEXT(K2819,"##0"),"_",TEXT(L2819,"##0")),lvl_5[#Headers],0)),"Нет")</f>
        <v>ЗВ</v>
      </c>
      <c r="H2819" s="11" t="str">
        <f>IFERROR(INDEX(lvl_6[],MATCH(N2819,lvl_6[ID],0),MATCH(_xlfn.CONCAT(K2819,"_",L2819,"_",M2819),lvl_6[#Headers],0)),"Нет")</f>
        <v>ЗВ. Элемент в сезоне</v>
      </c>
      <c r="I2819" s="12">
        <v>1</v>
      </c>
      <c r="J2819" s="12">
        <v>2</v>
      </c>
      <c r="K2819" s="12">
        <v>2</v>
      </c>
      <c r="L2819" s="12">
        <v>1</v>
      </c>
      <c r="M2819" s="12">
        <v>2</v>
      </c>
      <c r="N2819" s="12">
        <v>3</v>
      </c>
      <c r="O2819" s="12">
        <f>COUNTIF($P$2:P2819,P2819)</f>
        <v>102</v>
      </c>
      <c r="P2819" s="12" t="str">
        <f t="shared" si="133"/>
        <v>122010203</v>
      </c>
      <c r="Q2819" s="12" t="str">
        <f t="shared" si="134"/>
        <v>1220102030102</v>
      </c>
      <c r="R2819" s="20" t="s">
        <v>1457</v>
      </c>
      <c r="S2819" s="20" t="s">
        <v>2023</v>
      </c>
      <c r="AD2819" s="12" t="s">
        <v>864</v>
      </c>
      <c r="BA2819" s="12" t="s">
        <v>914</v>
      </c>
      <c r="BG2819" s="21">
        <v>0</v>
      </c>
      <c r="BJ2819" s="12">
        <v>1</v>
      </c>
    </row>
    <row r="2820" spans="1:62" ht="30" x14ac:dyDescent="0.25">
      <c r="A2820" s="12">
        <v>1</v>
      </c>
      <c r="B2820" s="11" t="str">
        <f t="shared" si="135"/>
        <v>Общий расчет. Ци Мень. Анализ Дворца. Структуры. ЗВ. ЗВ. Элемент в сезоне</v>
      </c>
      <c r="C2820" s="11" t="str">
        <f>IFERROR(VLOOKUP(I2820,lvl_1[],2,FALSE),"Нет")</f>
        <v>Общий расчет</v>
      </c>
      <c r="D2820" s="11" t="str">
        <f>IFERROR(VLOOKUP(Rule!J2820,lvl_2[],2,FALSE),"Нет")</f>
        <v>Ци Мень</v>
      </c>
      <c r="E2820" s="11" t="str">
        <f>IFERROR(VLOOKUP(Rule!K2820,lvl_3[],2,FALSE),"Нет")</f>
        <v>Анализ Дворца</v>
      </c>
      <c r="F2820" s="11" t="str">
        <f>IFERROR(INDEX(lvl_4[],MATCH(L2820,lvl_4[ID],0),MATCH(TEXT(K2820,"##0"),lvl_4[#Headers],0)),"Нет")</f>
        <v>Структуры</v>
      </c>
      <c r="G2820" s="11" t="str">
        <f>IFERROR(INDEX(lvl_5[],MATCH(M2820,lvl_5[ID],0),MATCH(_xlfn.CONCAT(TEXT(K2820,"##0"),"_",TEXT(L2820,"##0")),lvl_5[#Headers],0)),"Нет")</f>
        <v>ЗВ</v>
      </c>
      <c r="H2820" s="11" t="str">
        <f>IFERROR(INDEX(lvl_6[],MATCH(N2820,lvl_6[ID],0),MATCH(_xlfn.CONCAT(K2820,"_",L2820,"_",M2820),lvl_6[#Headers],0)),"Нет")</f>
        <v>ЗВ. Элемент в сезоне</v>
      </c>
      <c r="I2820" s="12">
        <v>1</v>
      </c>
      <c r="J2820" s="12">
        <v>2</v>
      </c>
      <c r="K2820" s="12">
        <v>2</v>
      </c>
      <c r="L2820" s="12">
        <v>1</v>
      </c>
      <c r="M2820" s="12">
        <v>2</v>
      </c>
      <c r="N2820" s="12">
        <v>3</v>
      </c>
      <c r="O2820" s="12">
        <f>COUNTIF($P$2:P2820,P2820)</f>
        <v>103</v>
      </c>
      <c r="P2820" s="12" t="str">
        <f t="shared" si="133"/>
        <v>122010203</v>
      </c>
      <c r="Q2820" s="12" t="str">
        <f t="shared" si="134"/>
        <v>1220102030103</v>
      </c>
      <c r="R2820" s="20" t="s">
        <v>1457</v>
      </c>
      <c r="S2820" s="20" t="s">
        <v>2025</v>
      </c>
      <c r="AD2820" s="12" t="s">
        <v>865</v>
      </c>
      <c r="BA2820" s="12" t="s">
        <v>914</v>
      </c>
      <c r="BG2820" s="21">
        <v>0.5</v>
      </c>
      <c r="BJ2820" s="12">
        <v>1</v>
      </c>
    </row>
    <row r="2821" spans="1:62" ht="30" x14ac:dyDescent="0.25">
      <c r="A2821" s="12">
        <v>1</v>
      </c>
      <c r="B2821" s="11" t="str">
        <f t="shared" si="135"/>
        <v>Общий расчет. Ци Мень. Анализ Дворца. Структуры. ЗВ. ЗВ. Элемент в сезоне</v>
      </c>
      <c r="C2821" s="11" t="str">
        <f>IFERROR(VLOOKUP(I2821,lvl_1[],2,FALSE),"Нет")</f>
        <v>Общий расчет</v>
      </c>
      <c r="D2821" s="11" t="str">
        <f>IFERROR(VLOOKUP(Rule!J2821,lvl_2[],2,FALSE),"Нет")</f>
        <v>Ци Мень</v>
      </c>
      <c r="E2821" s="11" t="str">
        <f>IFERROR(VLOOKUP(Rule!K2821,lvl_3[],2,FALSE),"Нет")</f>
        <v>Анализ Дворца</v>
      </c>
      <c r="F2821" s="11" t="str">
        <f>IFERROR(INDEX(lvl_4[],MATCH(L2821,lvl_4[ID],0),MATCH(TEXT(K2821,"##0"),lvl_4[#Headers],0)),"Нет")</f>
        <v>Структуры</v>
      </c>
      <c r="G2821" s="11" t="str">
        <f>IFERROR(INDEX(lvl_5[],MATCH(M2821,lvl_5[ID],0),MATCH(_xlfn.CONCAT(TEXT(K2821,"##0"),"_",TEXT(L2821,"##0")),lvl_5[#Headers],0)),"Нет")</f>
        <v>ЗВ</v>
      </c>
      <c r="H2821" s="11" t="str">
        <f>IFERROR(INDEX(lvl_6[],MATCH(N2821,lvl_6[ID],0),MATCH(_xlfn.CONCAT(K2821,"_",L2821,"_",M2821),lvl_6[#Headers],0)),"Нет")</f>
        <v>ЗВ. Элемент в сезоне</v>
      </c>
      <c r="I2821" s="12">
        <v>1</v>
      </c>
      <c r="J2821" s="12">
        <v>2</v>
      </c>
      <c r="K2821" s="12">
        <v>2</v>
      </c>
      <c r="L2821" s="12">
        <v>1</v>
      </c>
      <c r="M2821" s="12">
        <v>2</v>
      </c>
      <c r="N2821" s="12">
        <v>3</v>
      </c>
      <c r="O2821" s="12">
        <f>COUNTIF($P$2:P2821,P2821)</f>
        <v>104</v>
      </c>
      <c r="P2821" s="12" t="str">
        <f t="shared" si="133"/>
        <v>122010203</v>
      </c>
      <c r="Q2821" s="12" t="str">
        <f t="shared" si="134"/>
        <v>1220102030104</v>
      </c>
      <c r="R2821" s="20" t="s">
        <v>1457</v>
      </c>
      <c r="S2821" s="20" t="s">
        <v>2025</v>
      </c>
      <c r="AD2821" s="12" t="s">
        <v>866</v>
      </c>
      <c r="BA2821" s="12" t="s">
        <v>914</v>
      </c>
      <c r="BG2821" s="21">
        <v>0.5</v>
      </c>
      <c r="BJ2821" s="12">
        <v>1</v>
      </c>
    </row>
    <row r="2822" spans="1:62" ht="30" x14ac:dyDescent="0.25">
      <c r="A2822" s="12">
        <v>1</v>
      </c>
      <c r="B2822" s="11" t="str">
        <f t="shared" si="135"/>
        <v>Общий расчет. Ци Мень. Анализ Дворца. Структуры. ЗВ. ЗВ. Элемент в сезоне</v>
      </c>
      <c r="C2822" s="11" t="str">
        <f>IFERROR(VLOOKUP(I2822,lvl_1[],2,FALSE),"Нет")</f>
        <v>Общий расчет</v>
      </c>
      <c r="D2822" s="11" t="str">
        <f>IFERROR(VLOOKUP(Rule!J2822,lvl_2[],2,FALSE),"Нет")</f>
        <v>Ци Мень</v>
      </c>
      <c r="E2822" s="11" t="str">
        <f>IFERROR(VLOOKUP(Rule!K2822,lvl_3[],2,FALSE),"Нет")</f>
        <v>Анализ Дворца</v>
      </c>
      <c r="F2822" s="11" t="str">
        <f>IFERROR(INDEX(lvl_4[],MATCH(L2822,lvl_4[ID],0),MATCH(TEXT(K2822,"##0"),lvl_4[#Headers],0)),"Нет")</f>
        <v>Структуры</v>
      </c>
      <c r="G2822" s="11" t="str">
        <f>IFERROR(INDEX(lvl_5[],MATCH(M2822,lvl_5[ID],0),MATCH(_xlfn.CONCAT(TEXT(K2822,"##0"),"_",TEXT(L2822,"##0")),lvl_5[#Headers],0)),"Нет")</f>
        <v>ЗВ</v>
      </c>
      <c r="H2822" s="11" t="str">
        <f>IFERROR(INDEX(lvl_6[],MATCH(N2822,lvl_6[ID],0),MATCH(_xlfn.CONCAT(K2822,"_",L2822,"_",M2822),lvl_6[#Headers],0)),"Нет")</f>
        <v>ЗВ. Элемент в сезоне</v>
      </c>
      <c r="I2822" s="12">
        <v>1</v>
      </c>
      <c r="J2822" s="12">
        <v>2</v>
      </c>
      <c r="K2822" s="12">
        <v>2</v>
      </c>
      <c r="L2822" s="12">
        <v>1</v>
      </c>
      <c r="M2822" s="12">
        <v>2</v>
      </c>
      <c r="N2822" s="12">
        <v>3</v>
      </c>
      <c r="O2822" s="12">
        <f>COUNTIF($P$2:P2822,P2822)</f>
        <v>105</v>
      </c>
      <c r="P2822" s="12" t="str">
        <f t="shared" si="133"/>
        <v>122010203</v>
      </c>
      <c r="Q2822" s="12" t="str">
        <f t="shared" si="134"/>
        <v>1220102030105</v>
      </c>
      <c r="R2822" s="20" t="s">
        <v>1457</v>
      </c>
      <c r="S2822" s="20" t="s">
        <v>2023</v>
      </c>
      <c r="AD2822" s="12" t="s">
        <v>867</v>
      </c>
      <c r="BA2822" s="12" t="s">
        <v>914</v>
      </c>
      <c r="BG2822" s="21">
        <v>0</v>
      </c>
      <c r="BJ2822" s="12">
        <v>1</v>
      </c>
    </row>
    <row r="2823" spans="1:62" ht="30" x14ac:dyDescent="0.25">
      <c r="A2823" s="12">
        <v>1</v>
      </c>
      <c r="B2823" s="11" t="str">
        <f t="shared" si="135"/>
        <v>Общий расчет. Ци Мень. Анализ Дворца. Структуры. ЗВ. ЗВ. Элемент в сезоне</v>
      </c>
      <c r="C2823" s="11" t="str">
        <f>IFERROR(VLOOKUP(I2823,lvl_1[],2,FALSE),"Нет")</f>
        <v>Общий расчет</v>
      </c>
      <c r="D2823" s="11" t="str">
        <f>IFERROR(VLOOKUP(Rule!J2823,lvl_2[],2,FALSE),"Нет")</f>
        <v>Ци Мень</v>
      </c>
      <c r="E2823" s="11" t="str">
        <f>IFERROR(VLOOKUP(Rule!K2823,lvl_3[],2,FALSE),"Нет")</f>
        <v>Анализ Дворца</v>
      </c>
      <c r="F2823" s="11" t="str">
        <f>IFERROR(INDEX(lvl_4[],MATCH(L2823,lvl_4[ID],0),MATCH(TEXT(K2823,"##0"),lvl_4[#Headers],0)),"Нет")</f>
        <v>Структуры</v>
      </c>
      <c r="G2823" s="11" t="str">
        <f>IFERROR(INDEX(lvl_5[],MATCH(M2823,lvl_5[ID],0),MATCH(_xlfn.CONCAT(TEXT(K2823,"##0"),"_",TEXT(L2823,"##0")),lvl_5[#Headers],0)),"Нет")</f>
        <v>ЗВ</v>
      </c>
      <c r="H2823" s="11" t="str">
        <f>IFERROR(INDEX(lvl_6[],MATCH(N2823,lvl_6[ID],0),MATCH(_xlfn.CONCAT(K2823,"_",L2823,"_",M2823),lvl_6[#Headers],0)),"Нет")</f>
        <v>ЗВ. Элемент в сезоне</v>
      </c>
      <c r="I2823" s="12">
        <v>1</v>
      </c>
      <c r="J2823" s="12">
        <v>2</v>
      </c>
      <c r="K2823" s="12">
        <v>2</v>
      </c>
      <c r="L2823" s="12">
        <v>1</v>
      </c>
      <c r="M2823" s="12">
        <v>2</v>
      </c>
      <c r="N2823" s="12">
        <v>3</v>
      </c>
      <c r="O2823" s="12">
        <f>COUNTIF($P$2:P2823,P2823)</f>
        <v>106</v>
      </c>
      <c r="P2823" s="12" t="str">
        <f t="shared" si="133"/>
        <v>122010203</v>
      </c>
      <c r="Q2823" s="12" t="str">
        <f t="shared" si="134"/>
        <v>1220102030106</v>
      </c>
      <c r="R2823" s="20" t="s">
        <v>1457</v>
      </c>
      <c r="S2823" s="20" t="s">
        <v>2026</v>
      </c>
      <c r="AD2823" s="12" t="s">
        <v>868</v>
      </c>
      <c r="BA2823" s="12" t="s">
        <v>914</v>
      </c>
      <c r="BG2823" s="21">
        <v>1</v>
      </c>
      <c r="BJ2823" s="12">
        <v>1</v>
      </c>
    </row>
    <row r="2824" spans="1:62" ht="30" x14ac:dyDescent="0.25">
      <c r="A2824" s="12">
        <v>1</v>
      </c>
      <c r="B2824" s="11" t="str">
        <f t="shared" si="135"/>
        <v>Общий расчет. Ци Мень. Анализ Дворца. Структуры. ЗВ. ЗВ. Элемент в сезоне</v>
      </c>
      <c r="C2824" s="11" t="str">
        <f>IFERROR(VLOOKUP(I2824,lvl_1[],2,FALSE),"Нет")</f>
        <v>Общий расчет</v>
      </c>
      <c r="D2824" s="11" t="str">
        <f>IFERROR(VLOOKUP(Rule!J2824,lvl_2[],2,FALSE),"Нет")</f>
        <v>Ци Мень</v>
      </c>
      <c r="E2824" s="11" t="str">
        <f>IFERROR(VLOOKUP(Rule!K2824,lvl_3[],2,FALSE),"Нет")</f>
        <v>Анализ Дворца</v>
      </c>
      <c r="F2824" s="11" t="str">
        <f>IFERROR(INDEX(lvl_4[],MATCH(L2824,lvl_4[ID],0),MATCH(TEXT(K2824,"##0"),lvl_4[#Headers],0)),"Нет")</f>
        <v>Структуры</v>
      </c>
      <c r="G2824" s="11" t="str">
        <f>IFERROR(INDEX(lvl_5[],MATCH(M2824,lvl_5[ID],0),MATCH(_xlfn.CONCAT(TEXT(K2824,"##0"),"_",TEXT(L2824,"##0")),lvl_5[#Headers],0)),"Нет")</f>
        <v>ЗВ</v>
      </c>
      <c r="H2824" s="11" t="str">
        <f>IFERROR(INDEX(lvl_6[],MATCH(N2824,lvl_6[ID],0),MATCH(_xlfn.CONCAT(K2824,"_",L2824,"_",M2824),lvl_6[#Headers],0)),"Нет")</f>
        <v>ЗВ. Элемент в сезоне</v>
      </c>
      <c r="I2824" s="12">
        <v>1</v>
      </c>
      <c r="J2824" s="12">
        <v>2</v>
      </c>
      <c r="K2824" s="12">
        <v>2</v>
      </c>
      <c r="L2824" s="12">
        <v>1</v>
      </c>
      <c r="M2824" s="12">
        <v>2</v>
      </c>
      <c r="N2824" s="12">
        <v>3</v>
      </c>
      <c r="O2824" s="12">
        <f>COUNTIF($P$2:P2824,P2824)</f>
        <v>107</v>
      </c>
      <c r="P2824" s="12" t="str">
        <f t="shared" si="133"/>
        <v>122010203</v>
      </c>
      <c r="Q2824" s="12" t="str">
        <f t="shared" si="134"/>
        <v>1220102030107</v>
      </c>
      <c r="R2824" s="20" t="s">
        <v>1457</v>
      </c>
      <c r="S2824" s="20" t="s">
        <v>2026</v>
      </c>
      <c r="AD2824" s="12" t="s">
        <v>869</v>
      </c>
      <c r="BA2824" s="12" t="s">
        <v>914</v>
      </c>
      <c r="BG2824" s="21">
        <v>1</v>
      </c>
      <c r="BJ2824" s="12">
        <v>1</v>
      </c>
    </row>
    <row r="2825" spans="1:62" ht="30" x14ac:dyDescent="0.25">
      <c r="A2825" s="12">
        <v>1</v>
      </c>
      <c r="B2825" s="11" t="str">
        <f t="shared" si="135"/>
        <v>Общий расчет. Ци Мень. Анализ Дворца. Структуры. ЗВ. ЗВ. Элемент в сезоне</v>
      </c>
      <c r="C2825" s="11" t="str">
        <f>IFERROR(VLOOKUP(I2825,lvl_1[],2,FALSE),"Нет")</f>
        <v>Общий расчет</v>
      </c>
      <c r="D2825" s="11" t="str">
        <f>IFERROR(VLOOKUP(Rule!J2825,lvl_2[],2,FALSE),"Нет")</f>
        <v>Ци Мень</v>
      </c>
      <c r="E2825" s="11" t="str">
        <f>IFERROR(VLOOKUP(Rule!K2825,lvl_3[],2,FALSE),"Нет")</f>
        <v>Анализ Дворца</v>
      </c>
      <c r="F2825" s="11" t="str">
        <f>IFERROR(INDEX(lvl_4[],MATCH(L2825,lvl_4[ID],0),MATCH(TEXT(K2825,"##0"),lvl_4[#Headers],0)),"Нет")</f>
        <v>Структуры</v>
      </c>
      <c r="G2825" s="11" t="str">
        <f>IFERROR(INDEX(lvl_5[],MATCH(M2825,lvl_5[ID],0),MATCH(_xlfn.CONCAT(TEXT(K2825,"##0"),"_",TEXT(L2825,"##0")),lvl_5[#Headers],0)),"Нет")</f>
        <v>ЗВ</v>
      </c>
      <c r="H2825" s="11" t="str">
        <f>IFERROR(INDEX(lvl_6[],MATCH(N2825,lvl_6[ID],0),MATCH(_xlfn.CONCAT(K2825,"_",L2825,"_",M2825),lvl_6[#Headers],0)),"Нет")</f>
        <v>ЗВ. Элемент в сезоне</v>
      </c>
      <c r="I2825" s="12">
        <v>1</v>
      </c>
      <c r="J2825" s="12">
        <v>2</v>
      </c>
      <c r="K2825" s="12">
        <v>2</v>
      </c>
      <c r="L2825" s="12">
        <v>1</v>
      </c>
      <c r="M2825" s="12">
        <v>2</v>
      </c>
      <c r="N2825" s="12">
        <v>3</v>
      </c>
      <c r="O2825" s="12">
        <f>COUNTIF($P$2:P2825,P2825)</f>
        <v>108</v>
      </c>
      <c r="P2825" s="12" t="str">
        <f t="shared" si="133"/>
        <v>122010203</v>
      </c>
      <c r="Q2825" s="12" t="str">
        <f t="shared" si="134"/>
        <v>1220102030108</v>
      </c>
      <c r="R2825" s="20" t="s">
        <v>1457</v>
      </c>
      <c r="S2825" s="20" t="s">
        <v>2023</v>
      </c>
      <c r="AD2825" s="12" t="s">
        <v>870</v>
      </c>
      <c r="BA2825" s="12" t="s">
        <v>914</v>
      </c>
      <c r="BG2825" s="21">
        <v>0</v>
      </c>
      <c r="BJ2825" s="12">
        <v>1</v>
      </c>
    </row>
    <row r="2826" spans="1:62" ht="30" x14ac:dyDescent="0.25">
      <c r="A2826" s="12">
        <v>1</v>
      </c>
      <c r="B2826" s="11" t="str">
        <f t="shared" si="135"/>
        <v>Общий расчет. Ци Мень. Анализ Дворца. Структуры. ЗВ. ЗВ. Элемент в сезоне</v>
      </c>
      <c r="C2826" s="11" t="str">
        <f>IFERROR(VLOOKUP(I2826,lvl_1[],2,FALSE),"Нет")</f>
        <v>Общий расчет</v>
      </c>
      <c r="D2826" s="11" t="str">
        <f>IFERROR(VLOOKUP(Rule!J2826,lvl_2[],2,FALSE),"Нет")</f>
        <v>Ци Мень</v>
      </c>
      <c r="E2826" s="11" t="str">
        <f>IFERROR(VLOOKUP(Rule!K2826,lvl_3[],2,FALSE),"Нет")</f>
        <v>Анализ Дворца</v>
      </c>
      <c r="F2826" s="11" t="str">
        <f>IFERROR(INDEX(lvl_4[],MATCH(L2826,lvl_4[ID],0),MATCH(TEXT(K2826,"##0"),lvl_4[#Headers],0)),"Нет")</f>
        <v>Структуры</v>
      </c>
      <c r="G2826" s="11" t="str">
        <f>IFERROR(INDEX(lvl_5[],MATCH(M2826,lvl_5[ID],0),MATCH(_xlfn.CONCAT(TEXT(K2826,"##0"),"_",TEXT(L2826,"##0")),lvl_5[#Headers],0)),"Нет")</f>
        <v>ЗВ</v>
      </c>
      <c r="H2826" s="11" t="str">
        <f>IFERROR(INDEX(lvl_6[],MATCH(N2826,lvl_6[ID],0),MATCH(_xlfn.CONCAT(K2826,"_",L2826,"_",M2826),lvl_6[#Headers],0)),"Нет")</f>
        <v>ЗВ. Элемент в сезоне</v>
      </c>
      <c r="I2826" s="12">
        <v>1</v>
      </c>
      <c r="J2826" s="12">
        <v>2</v>
      </c>
      <c r="K2826" s="12">
        <v>2</v>
      </c>
      <c r="L2826" s="12">
        <v>1</v>
      </c>
      <c r="M2826" s="12">
        <v>2</v>
      </c>
      <c r="N2826" s="12">
        <v>3</v>
      </c>
      <c r="O2826" s="12">
        <f>COUNTIF($P$2:P2826,P2826)</f>
        <v>109</v>
      </c>
      <c r="P2826" s="12" t="str">
        <f t="shared" si="133"/>
        <v>122010203</v>
      </c>
      <c r="Q2826" s="12" t="str">
        <f t="shared" si="134"/>
        <v>1220102030109</v>
      </c>
      <c r="R2826" s="20" t="s">
        <v>1457</v>
      </c>
      <c r="S2826" s="20" t="s">
        <v>2027</v>
      </c>
      <c r="AD2826" s="12" t="s">
        <v>859</v>
      </c>
      <c r="BA2826" s="12" t="s">
        <v>916</v>
      </c>
      <c r="BG2826" s="21">
        <v>1</v>
      </c>
      <c r="BJ2826" s="12">
        <v>1</v>
      </c>
    </row>
    <row r="2827" spans="1:62" ht="30" x14ac:dyDescent="0.25">
      <c r="A2827" s="12">
        <v>1</v>
      </c>
      <c r="B2827" s="11" t="str">
        <f t="shared" si="135"/>
        <v>Общий расчет. Ци Мень. Анализ Дворца. Структуры. ЗВ. ЗВ. Элемент в сезоне</v>
      </c>
      <c r="C2827" s="11" t="str">
        <f>IFERROR(VLOOKUP(I2827,lvl_1[],2,FALSE),"Нет")</f>
        <v>Общий расчет</v>
      </c>
      <c r="D2827" s="11" t="str">
        <f>IFERROR(VLOOKUP(Rule!J2827,lvl_2[],2,FALSE),"Нет")</f>
        <v>Ци Мень</v>
      </c>
      <c r="E2827" s="11" t="str">
        <f>IFERROR(VLOOKUP(Rule!K2827,lvl_3[],2,FALSE),"Нет")</f>
        <v>Анализ Дворца</v>
      </c>
      <c r="F2827" s="11" t="str">
        <f>IFERROR(INDEX(lvl_4[],MATCH(L2827,lvl_4[ID],0),MATCH(TEXT(K2827,"##0"),lvl_4[#Headers],0)),"Нет")</f>
        <v>Структуры</v>
      </c>
      <c r="G2827" s="11" t="str">
        <f>IFERROR(INDEX(lvl_5[],MATCH(M2827,lvl_5[ID],0),MATCH(_xlfn.CONCAT(TEXT(K2827,"##0"),"_",TEXT(L2827,"##0")),lvl_5[#Headers],0)),"Нет")</f>
        <v>ЗВ</v>
      </c>
      <c r="H2827" s="11" t="str">
        <f>IFERROR(INDEX(lvl_6[],MATCH(N2827,lvl_6[ID],0),MATCH(_xlfn.CONCAT(K2827,"_",L2827,"_",M2827),lvl_6[#Headers],0)),"Нет")</f>
        <v>ЗВ. Элемент в сезоне</v>
      </c>
      <c r="I2827" s="12">
        <v>1</v>
      </c>
      <c r="J2827" s="12">
        <v>2</v>
      </c>
      <c r="K2827" s="12">
        <v>2</v>
      </c>
      <c r="L2827" s="12">
        <v>1</v>
      </c>
      <c r="M2827" s="12">
        <v>2</v>
      </c>
      <c r="N2827" s="12">
        <v>3</v>
      </c>
      <c r="O2827" s="12">
        <f>COUNTIF($P$2:P2827,P2827)</f>
        <v>110</v>
      </c>
      <c r="P2827" s="12" t="str">
        <f t="shared" si="133"/>
        <v>122010203</v>
      </c>
      <c r="Q2827" s="12" t="str">
        <f t="shared" si="134"/>
        <v>1220102030110</v>
      </c>
      <c r="R2827" s="20" t="s">
        <v>1457</v>
      </c>
      <c r="S2827" s="20" t="s">
        <v>2027</v>
      </c>
      <c r="AD2827" s="12" t="s">
        <v>860</v>
      </c>
      <c r="BA2827" s="12" t="s">
        <v>916</v>
      </c>
      <c r="BG2827" s="21">
        <v>1</v>
      </c>
      <c r="BJ2827" s="12">
        <v>1</v>
      </c>
    </row>
    <row r="2828" spans="1:62" ht="30" x14ac:dyDescent="0.25">
      <c r="A2828" s="12">
        <v>1</v>
      </c>
      <c r="B2828" s="11" t="str">
        <f t="shared" si="135"/>
        <v>Общий расчет. Ци Мень. Анализ Дворца. Структуры. ЗВ. ЗВ. Элемент в сезоне</v>
      </c>
      <c r="C2828" s="11" t="str">
        <f>IFERROR(VLOOKUP(I2828,lvl_1[],2,FALSE),"Нет")</f>
        <v>Общий расчет</v>
      </c>
      <c r="D2828" s="11" t="str">
        <f>IFERROR(VLOOKUP(Rule!J2828,lvl_2[],2,FALSE),"Нет")</f>
        <v>Ци Мень</v>
      </c>
      <c r="E2828" s="11" t="str">
        <f>IFERROR(VLOOKUP(Rule!K2828,lvl_3[],2,FALSE),"Нет")</f>
        <v>Анализ Дворца</v>
      </c>
      <c r="F2828" s="11" t="str">
        <f>IFERROR(INDEX(lvl_4[],MATCH(L2828,lvl_4[ID],0),MATCH(TEXT(K2828,"##0"),lvl_4[#Headers],0)),"Нет")</f>
        <v>Структуры</v>
      </c>
      <c r="G2828" s="11" t="str">
        <f>IFERROR(INDEX(lvl_5[],MATCH(M2828,lvl_5[ID],0),MATCH(_xlfn.CONCAT(TEXT(K2828,"##0"),"_",TEXT(L2828,"##0")),lvl_5[#Headers],0)),"Нет")</f>
        <v>ЗВ</v>
      </c>
      <c r="H2828" s="11" t="str">
        <f>IFERROR(INDEX(lvl_6[],MATCH(N2828,lvl_6[ID],0),MATCH(_xlfn.CONCAT(K2828,"_",L2828,"_",M2828),lvl_6[#Headers],0)),"Нет")</f>
        <v>ЗВ. Элемент в сезоне</v>
      </c>
      <c r="I2828" s="12">
        <v>1</v>
      </c>
      <c r="J2828" s="12">
        <v>2</v>
      </c>
      <c r="K2828" s="12">
        <v>2</v>
      </c>
      <c r="L2828" s="12">
        <v>1</v>
      </c>
      <c r="M2828" s="12">
        <v>2</v>
      </c>
      <c r="N2828" s="12">
        <v>3</v>
      </c>
      <c r="O2828" s="12">
        <f>COUNTIF($P$2:P2828,P2828)</f>
        <v>111</v>
      </c>
      <c r="P2828" s="12" t="str">
        <f t="shared" si="133"/>
        <v>122010203</v>
      </c>
      <c r="Q2828" s="12" t="str">
        <f t="shared" si="134"/>
        <v>1220102030111</v>
      </c>
      <c r="R2828" s="20" t="s">
        <v>1457</v>
      </c>
      <c r="S2828" s="20" t="s">
        <v>2028</v>
      </c>
      <c r="AD2828" s="12" t="s">
        <v>861</v>
      </c>
      <c r="BA2828" s="12" t="s">
        <v>916</v>
      </c>
      <c r="BG2828" s="21">
        <v>0</v>
      </c>
      <c r="BJ2828" s="12">
        <v>1</v>
      </c>
    </row>
    <row r="2829" spans="1:62" ht="30" x14ac:dyDescent="0.25">
      <c r="A2829" s="12">
        <v>1</v>
      </c>
      <c r="B2829" s="11" t="str">
        <f t="shared" si="135"/>
        <v>Общий расчет. Ци Мень. Анализ Дворца. Структуры. ЗВ. ЗВ. Элемент в сезоне</v>
      </c>
      <c r="C2829" s="11" t="str">
        <f>IFERROR(VLOOKUP(I2829,lvl_1[],2,FALSE),"Нет")</f>
        <v>Общий расчет</v>
      </c>
      <c r="D2829" s="11" t="str">
        <f>IFERROR(VLOOKUP(Rule!J2829,lvl_2[],2,FALSE),"Нет")</f>
        <v>Ци Мень</v>
      </c>
      <c r="E2829" s="11" t="str">
        <f>IFERROR(VLOOKUP(Rule!K2829,lvl_3[],2,FALSE),"Нет")</f>
        <v>Анализ Дворца</v>
      </c>
      <c r="F2829" s="11" t="str">
        <f>IFERROR(INDEX(lvl_4[],MATCH(L2829,lvl_4[ID],0),MATCH(TEXT(K2829,"##0"),lvl_4[#Headers],0)),"Нет")</f>
        <v>Структуры</v>
      </c>
      <c r="G2829" s="11" t="str">
        <f>IFERROR(INDEX(lvl_5[],MATCH(M2829,lvl_5[ID],0),MATCH(_xlfn.CONCAT(TEXT(K2829,"##0"),"_",TEXT(L2829,"##0")),lvl_5[#Headers],0)),"Нет")</f>
        <v>ЗВ</v>
      </c>
      <c r="H2829" s="11" t="str">
        <f>IFERROR(INDEX(lvl_6[],MATCH(N2829,lvl_6[ID],0),MATCH(_xlfn.CONCAT(K2829,"_",L2829,"_",M2829),lvl_6[#Headers],0)),"Нет")</f>
        <v>ЗВ. Элемент в сезоне</v>
      </c>
      <c r="I2829" s="12">
        <v>1</v>
      </c>
      <c r="J2829" s="12">
        <v>2</v>
      </c>
      <c r="K2829" s="12">
        <v>2</v>
      </c>
      <c r="L2829" s="12">
        <v>1</v>
      </c>
      <c r="M2829" s="12">
        <v>2</v>
      </c>
      <c r="N2829" s="12">
        <v>3</v>
      </c>
      <c r="O2829" s="12">
        <f>COUNTIF($P$2:P2829,P2829)</f>
        <v>112</v>
      </c>
      <c r="P2829" s="12" t="str">
        <f t="shared" si="133"/>
        <v>122010203</v>
      </c>
      <c r="Q2829" s="12" t="str">
        <f t="shared" si="134"/>
        <v>1220102030112</v>
      </c>
      <c r="R2829" s="20" t="s">
        <v>1457</v>
      </c>
      <c r="S2829" s="20" t="s">
        <v>2029</v>
      </c>
      <c r="AD2829" s="12" t="s">
        <v>862</v>
      </c>
      <c r="BA2829" s="12" t="s">
        <v>916</v>
      </c>
      <c r="BG2829" s="21">
        <v>0.9</v>
      </c>
      <c r="BJ2829" s="12">
        <v>1</v>
      </c>
    </row>
    <row r="2830" spans="1:62" ht="30" x14ac:dyDescent="0.25">
      <c r="A2830" s="12">
        <v>1</v>
      </c>
      <c r="B2830" s="11" t="str">
        <f t="shared" si="135"/>
        <v>Общий расчет. Ци Мень. Анализ Дворца. Структуры. ЗВ. ЗВ. Элемент в сезоне</v>
      </c>
      <c r="C2830" s="11" t="str">
        <f>IFERROR(VLOOKUP(I2830,lvl_1[],2,FALSE),"Нет")</f>
        <v>Общий расчет</v>
      </c>
      <c r="D2830" s="11" t="str">
        <f>IFERROR(VLOOKUP(Rule!J2830,lvl_2[],2,FALSE),"Нет")</f>
        <v>Ци Мень</v>
      </c>
      <c r="E2830" s="11" t="str">
        <f>IFERROR(VLOOKUP(Rule!K2830,lvl_3[],2,FALSE),"Нет")</f>
        <v>Анализ Дворца</v>
      </c>
      <c r="F2830" s="11" t="str">
        <f>IFERROR(INDEX(lvl_4[],MATCH(L2830,lvl_4[ID],0),MATCH(TEXT(K2830,"##0"),lvl_4[#Headers],0)),"Нет")</f>
        <v>Структуры</v>
      </c>
      <c r="G2830" s="11" t="str">
        <f>IFERROR(INDEX(lvl_5[],MATCH(M2830,lvl_5[ID],0),MATCH(_xlfn.CONCAT(TEXT(K2830,"##0"),"_",TEXT(L2830,"##0")),lvl_5[#Headers],0)),"Нет")</f>
        <v>ЗВ</v>
      </c>
      <c r="H2830" s="11" t="str">
        <f>IFERROR(INDEX(lvl_6[],MATCH(N2830,lvl_6[ID],0),MATCH(_xlfn.CONCAT(K2830,"_",L2830,"_",M2830),lvl_6[#Headers],0)),"Нет")</f>
        <v>ЗВ. Элемент в сезоне</v>
      </c>
      <c r="I2830" s="12">
        <v>1</v>
      </c>
      <c r="J2830" s="12">
        <v>2</v>
      </c>
      <c r="K2830" s="12">
        <v>2</v>
      </c>
      <c r="L2830" s="12">
        <v>1</v>
      </c>
      <c r="M2830" s="12">
        <v>2</v>
      </c>
      <c r="N2830" s="12">
        <v>3</v>
      </c>
      <c r="O2830" s="12">
        <f>COUNTIF($P$2:P2830,P2830)</f>
        <v>113</v>
      </c>
      <c r="P2830" s="12" t="str">
        <f t="shared" si="133"/>
        <v>122010203</v>
      </c>
      <c r="Q2830" s="12" t="str">
        <f t="shared" si="134"/>
        <v>1220102030113</v>
      </c>
      <c r="R2830" s="20" t="s">
        <v>1457</v>
      </c>
      <c r="S2830" s="20" t="s">
        <v>2029</v>
      </c>
      <c r="AD2830" s="12" t="s">
        <v>863</v>
      </c>
      <c r="BA2830" s="12" t="s">
        <v>916</v>
      </c>
      <c r="BG2830" s="21">
        <v>0.9</v>
      </c>
      <c r="BJ2830" s="12">
        <v>1</v>
      </c>
    </row>
    <row r="2831" spans="1:62" ht="30" x14ac:dyDescent="0.25">
      <c r="A2831" s="12">
        <v>1</v>
      </c>
      <c r="B2831" s="11" t="str">
        <f t="shared" si="135"/>
        <v>Общий расчет. Ци Мень. Анализ Дворца. Структуры. ЗВ. ЗВ. Элемент в сезоне</v>
      </c>
      <c r="C2831" s="11" t="str">
        <f>IFERROR(VLOOKUP(I2831,lvl_1[],2,FALSE),"Нет")</f>
        <v>Общий расчет</v>
      </c>
      <c r="D2831" s="11" t="str">
        <f>IFERROR(VLOOKUP(Rule!J2831,lvl_2[],2,FALSE),"Нет")</f>
        <v>Ци Мень</v>
      </c>
      <c r="E2831" s="11" t="str">
        <f>IFERROR(VLOOKUP(Rule!K2831,lvl_3[],2,FALSE),"Нет")</f>
        <v>Анализ Дворца</v>
      </c>
      <c r="F2831" s="11" t="str">
        <f>IFERROR(INDEX(lvl_4[],MATCH(L2831,lvl_4[ID],0),MATCH(TEXT(K2831,"##0"),lvl_4[#Headers],0)),"Нет")</f>
        <v>Структуры</v>
      </c>
      <c r="G2831" s="11" t="str">
        <f>IFERROR(INDEX(lvl_5[],MATCH(M2831,lvl_5[ID],0),MATCH(_xlfn.CONCAT(TEXT(K2831,"##0"),"_",TEXT(L2831,"##0")),lvl_5[#Headers],0)),"Нет")</f>
        <v>ЗВ</v>
      </c>
      <c r="H2831" s="11" t="str">
        <f>IFERROR(INDEX(lvl_6[],MATCH(N2831,lvl_6[ID],0),MATCH(_xlfn.CONCAT(K2831,"_",L2831,"_",M2831),lvl_6[#Headers],0)),"Нет")</f>
        <v>ЗВ. Элемент в сезоне</v>
      </c>
      <c r="I2831" s="12">
        <v>1</v>
      </c>
      <c r="J2831" s="12">
        <v>2</v>
      </c>
      <c r="K2831" s="12">
        <v>2</v>
      </c>
      <c r="L2831" s="12">
        <v>1</v>
      </c>
      <c r="M2831" s="12">
        <v>2</v>
      </c>
      <c r="N2831" s="12">
        <v>3</v>
      </c>
      <c r="O2831" s="12">
        <f>COUNTIF($P$2:P2831,P2831)</f>
        <v>114</v>
      </c>
      <c r="P2831" s="12" t="str">
        <f t="shared" si="133"/>
        <v>122010203</v>
      </c>
      <c r="Q2831" s="12" t="str">
        <f t="shared" si="134"/>
        <v>1220102030114</v>
      </c>
      <c r="R2831" s="20" t="s">
        <v>1457</v>
      </c>
      <c r="S2831" s="20" t="s">
        <v>2028</v>
      </c>
      <c r="AD2831" s="12" t="s">
        <v>864</v>
      </c>
      <c r="BA2831" s="12" t="s">
        <v>916</v>
      </c>
      <c r="BG2831" s="21">
        <v>0</v>
      </c>
      <c r="BJ2831" s="12">
        <v>1</v>
      </c>
    </row>
    <row r="2832" spans="1:62" ht="30" x14ac:dyDescent="0.25">
      <c r="A2832" s="12">
        <v>1</v>
      </c>
      <c r="B2832" s="11" t="str">
        <f t="shared" si="135"/>
        <v>Общий расчет. Ци Мень. Анализ Дворца. Структуры. ЗВ. ЗВ. Элемент в сезоне</v>
      </c>
      <c r="C2832" s="11" t="str">
        <f>IFERROR(VLOOKUP(I2832,lvl_1[],2,FALSE),"Нет")</f>
        <v>Общий расчет</v>
      </c>
      <c r="D2832" s="11" t="str">
        <f>IFERROR(VLOOKUP(Rule!J2832,lvl_2[],2,FALSE),"Нет")</f>
        <v>Ци Мень</v>
      </c>
      <c r="E2832" s="11" t="str">
        <f>IFERROR(VLOOKUP(Rule!K2832,lvl_3[],2,FALSE),"Нет")</f>
        <v>Анализ Дворца</v>
      </c>
      <c r="F2832" s="11" t="str">
        <f>IFERROR(INDEX(lvl_4[],MATCH(L2832,lvl_4[ID],0),MATCH(TEXT(K2832,"##0"),lvl_4[#Headers],0)),"Нет")</f>
        <v>Структуры</v>
      </c>
      <c r="G2832" s="11" t="str">
        <f>IFERROR(INDEX(lvl_5[],MATCH(M2832,lvl_5[ID],0),MATCH(_xlfn.CONCAT(TEXT(K2832,"##0"),"_",TEXT(L2832,"##0")),lvl_5[#Headers],0)),"Нет")</f>
        <v>ЗВ</v>
      </c>
      <c r="H2832" s="11" t="str">
        <f>IFERROR(INDEX(lvl_6[],MATCH(N2832,lvl_6[ID],0),MATCH(_xlfn.CONCAT(K2832,"_",L2832,"_",M2832),lvl_6[#Headers],0)),"Нет")</f>
        <v>ЗВ. Элемент в сезоне</v>
      </c>
      <c r="I2832" s="12">
        <v>1</v>
      </c>
      <c r="J2832" s="12">
        <v>2</v>
      </c>
      <c r="K2832" s="12">
        <v>2</v>
      </c>
      <c r="L2832" s="12">
        <v>1</v>
      </c>
      <c r="M2832" s="12">
        <v>2</v>
      </c>
      <c r="N2832" s="12">
        <v>3</v>
      </c>
      <c r="O2832" s="12">
        <f>COUNTIF($P$2:P2832,P2832)</f>
        <v>115</v>
      </c>
      <c r="P2832" s="12" t="str">
        <f t="shared" si="133"/>
        <v>122010203</v>
      </c>
      <c r="Q2832" s="12" t="str">
        <f t="shared" si="134"/>
        <v>1220102030115</v>
      </c>
      <c r="R2832" s="20" t="s">
        <v>1457</v>
      </c>
      <c r="S2832" s="20" t="s">
        <v>2030</v>
      </c>
      <c r="AD2832" s="12" t="s">
        <v>865</v>
      </c>
      <c r="BA2832" s="12" t="s">
        <v>916</v>
      </c>
      <c r="BG2832" s="21">
        <v>0.5</v>
      </c>
      <c r="BJ2832" s="12">
        <v>1</v>
      </c>
    </row>
    <row r="2833" spans="1:63" ht="30" x14ac:dyDescent="0.25">
      <c r="A2833" s="12">
        <v>1</v>
      </c>
      <c r="B2833" s="11" t="str">
        <f t="shared" si="135"/>
        <v>Общий расчет. Ци Мень. Анализ Дворца. Структуры. ЗВ. ЗВ. Элемент в сезоне</v>
      </c>
      <c r="C2833" s="11" t="str">
        <f>IFERROR(VLOOKUP(I2833,lvl_1[],2,FALSE),"Нет")</f>
        <v>Общий расчет</v>
      </c>
      <c r="D2833" s="11" t="str">
        <f>IFERROR(VLOOKUP(Rule!J2833,lvl_2[],2,FALSE),"Нет")</f>
        <v>Ци Мень</v>
      </c>
      <c r="E2833" s="11" t="str">
        <f>IFERROR(VLOOKUP(Rule!K2833,lvl_3[],2,FALSE),"Нет")</f>
        <v>Анализ Дворца</v>
      </c>
      <c r="F2833" s="11" t="str">
        <f>IFERROR(INDEX(lvl_4[],MATCH(L2833,lvl_4[ID],0),MATCH(TEXT(K2833,"##0"),lvl_4[#Headers],0)),"Нет")</f>
        <v>Структуры</v>
      </c>
      <c r="G2833" s="11" t="str">
        <f>IFERROR(INDEX(lvl_5[],MATCH(M2833,lvl_5[ID],0),MATCH(_xlfn.CONCAT(TEXT(K2833,"##0"),"_",TEXT(L2833,"##0")),lvl_5[#Headers],0)),"Нет")</f>
        <v>ЗВ</v>
      </c>
      <c r="H2833" s="11" t="str">
        <f>IFERROR(INDEX(lvl_6[],MATCH(N2833,lvl_6[ID],0),MATCH(_xlfn.CONCAT(K2833,"_",L2833,"_",M2833),lvl_6[#Headers],0)),"Нет")</f>
        <v>ЗВ. Элемент в сезоне</v>
      </c>
      <c r="I2833" s="12">
        <v>1</v>
      </c>
      <c r="J2833" s="12">
        <v>2</v>
      </c>
      <c r="K2833" s="12">
        <v>2</v>
      </c>
      <c r="L2833" s="12">
        <v>1</v>
      </c>
      <c r="M2833" s="12">
        <v>2</v>
      </c>
      <c r="N2833" s="12">
        <v>3</v>
      </c>
      <c r="O2833" s="12">
        <f>COUNTIF($P$2:P2833,P2833)</f>
        <v>116</v>
      </c>
      <c r="P2833" s="12" t="str">
        <f t="shared" si="133"/>
        <v>122010203</v>
      </c>
      <c r="Q2833" s="12" t="str">
        <f t="shared" si="134"/>
        <v>1220102030116</v>
      </c>
      <c r="R2833" s="20" t="s">
        <v>1457</v>
      </c>
      <c r="S2833" s="20" t="s">
        <v>2030</v>
      </c>
      <c r="AD2833" s="12" t="s">
        <v>866</v>
      </c>
      <c r="BA2833" s="12" t="s">
        <v>916</v>
      </c>
      <c r="BG2833" s="21">
        <v>0.5</v>
      </c>
      <c r="BJ2833" s="12">
        <v>1</v>
      </c>
    </row>
    <row r="2834" spans="1:63" ht="30" x14ac:dyDescent="0.25">
      <c r="A2834" s="12">
        <v>1</v>
      </c>
      <c r="B2834" s="11" t="str">
        <f t="shared" si="135"/>
        <v>Общий расчет. Ци Мень. Анализ Дворца. Структуры. ЗВ. ЗВ. Элемент в сезоне</v>
      </c>
      <c r="C2834" s="11" t="str">
        <f>IFERROR(VLOOKUP(I2834,lvl_1[],2,FALSE),"Нет")</f>
        <v>Общий расчет</v>
      </c>
      <c r="D2834" s="11" t="str">
        <f>IFERROR(VLOOKUP(Rule!J2834,lvl_2[],2,FALSE),"Нет")</f>
        <v>Ци Мень</v>
      </c>
      <c r="E2834" s="11" t="str">
        <f>IFERROR(VLOOKUP(Rule!K2834,lvl_3[],2,FALSE),"Нет")</f>
        <v>Анализ Дворца</v>
      </c>
      <c r="F2834" s="11" t="str">
        <f>IFERROR(INDEX(lvl_4[],MATCH(L2834,lvl_4[ID],0),MATCH(TEXT(K2834,"##0"),lvl_4[#Headers],0)),"Нет")</f>
        <v>Структуры</v>
      </c>
      <c r="G2834" s="11" t="str">
        <f>IFERROR(INDEX(lvl_5[],MATCH(M2834,lvl_5[ID],0),MATCH(_xlfn.CONCAT(TEXT(K2834,"##0"),"_",TEXT(L2834,"##0")),lvl_5[#Headers],0)),"Нет")</f>
        <v>ЗВ</v>
      </c>
      <c r="H2834" s="11" t="str">
        <f>IFERROR(INDEX(lvl_6[],MATCH(N2834,lvl_6[ID],0),MATCH(_xlfn.CONCAT(K2834,"_",L2834,"_",M2834),lvl_6[#Headers],0)),"Нет")</f>
        <v>ЗВ. Элемент в сезоне</v>
      </c>
      <c r="I2834" s="12">
        <v>1</v>
      </c>
      <c r="J2834" s="12">
        <v>2</v>
      </c>
      <c r="K2834" s="12">
        <v>2</v>
      </c>
      <c r="L2834" s="12">
        <v>1</v>
      </c>
      <c r="M2834" s="12">
        <v>2</v>
      </c>
      <c r="N2834" s="12">
        <v>3</v>
      </c>
      <c r="O2834" s="12">
        <f>COUNTIF($P$2:P2834,P2834)</f>
        <v>117</v>
      </c>
      <c r="P2834" s="12" t="str">
        <f t="shared" si="133"/>
        <v>122010203</v>
      </c>
      <c r="Q2834" s="12" t="str">
        <f t="shared" si="134"/>
        <v>1220102030117</v>
      </c>
      <c r="R2834" s="20" t="s">
        <v>1457</v>
      </c>
      <c r="S2834" s="20" t="s">
        <v>2028</v>
      </c>
      <c r="AD2834" s="12" t="s">
        <v>867</v>
      </c>
      <c r="BA2834" s="12" t="s">
        <v>916</v>
      </c>
      <c r="BG2834" s="21">
        <v>0</v>
      </c>
      <c r="BJ2834" s="12">
        <v>1</v>
      </c>
    </row>
    <row r="2835" spans="1:63" ht="30" x14ac:dyDescent="0.25">
      <c r="A2835" s="12">
        <v>1</v>
      </c>
      <c r="B2835" s="11" t="str">
        <f t="shared" si="135"/>
        <v>Общий расчет. Ци Мень. Анализ Дворца. Структуры. ЗВ. ЗВ. Элемент в сезоне</v>
      </c>
      <c r="C2835" s="11" t="str">
        <f>IFERROR(VLOOKUP(I2835,lvl_1[],2,FALSE),"Нет")</f>
        <v>Общий расчет</v>
      </c>
      <c r="D2835" s="11" t="str">
        <f>IFERROR(VLOOKUP(Rule!J2835,lvl_2[],2,FALSE),"Нет")</f>
        <v>Ци Мень</v>
      </c>
      <c r="E2835" s="11" t="str">
        <f>IFERROR(VLOOKUP(Rule!K2835,lvl_3[],2,FALSE),"Нет")</f>
        <v>Анализ Дворца</v>
      </c>
      <c r="F2835" s="11" t="str">
        <f>IFERROR(INDEX(lvl_4[],MATCH(L2835,lvl_4[ID],0),MATCH(TEXT(K2835,"##0"),lvl_4[#Headers],0)),"Нет")</f>
        <v>Структуры</v>
      </c>
      <c r="G2835" s="11" t="str">
        <f>IFERROR(INDEX(lvl_5[],MATCH(M2835,lvl_5[ID],0),MATCH(_xlfn.CONCAT(TEXT(K2835,"##0"),"_",TEXT(L2835,"##0")),lvl_5[#Headers],0)),"Нет")</f>
        <v>ЗВ</v>
      </c>
      <c r="H2835" s="11" t="str">
        <f>IFERROR(INDEX(lvl_6[],MATCH(N2835,lvl_6[ID],0),MATCH(_xlfn.CONCAT(K2835,"_",L2835,"_",M2835),lvl_6[#Headers],0)),"Нет")</f>
        <v>ЗВ. Элемент в сезоне</v>
      </c>
      <c r="I2835" s="12">
        <v>1</v>
      </c>
      <c r="J2835" s="12">
        <v>2</v>
      </c>
      <c r="K2835" s="12">
        <v>2</v>
      </c>
      <c r="L2835" s="12">
        <v>1</v>
      </c>
      <c r="M2835" s="12">
        <v>2</v>
      </c>
      <c r="N2835" s="12">
        <v>3</v>
      </c>
      <c r="O2835" s="12">
        <f>COUNTIF($P$2:P2835,P2835)</f>
        <v>118</v>
      </c>
      <c r="P2835" s="12" t="str">
        <f t="shared" si="133"/>
        <v>122010203</v>
      </c>
      <c r="Q2835" s="12" t="str">
        <f t="shared" si="134"/>
        <v>1220102030118</v>
      </c>
      <c r="R2835" s="20" t="s">
        <v>1457</v>
      </c>
      <c r="S2835" s="20" t="s">
        <v>2031</v>
      </c>
      <c r="AD2835" s="12" t="s">
        <v>868</v>
      </c>
      <c r="BA2835" s="12" t="s">
        <v>916</v>
      </c>
      <c r="BG2835" s="21">
        <v>1</v>
      </c>
      <c r="BJ2835" s="12">
        <v>1</v>
      </c>
    </row>
    <row r="2836" spans="1:63" ht="30" x14ac:dyDescent="0.25">
      <c r="A2836" s="12">
        <v>1</v>
      </c>
      <c r="B2836" s="11" t="str">
        <f t="shared" si="135"/>
        <v>Общий расчет. Ци Мень. Анализ Дворца. Структуры. ЗВ. ЗВ. Элемент в сезоне</v>
      </c>
      <c r="C2836" s="11" t="str">
        <f>IFERROR(VLOOKUP(I2836,lvl_1[],2,FALSE),"Нет")</f>
        <v>Общий расчет</v>
      </c>
      <c r="D2836" s="11" t="str">
        <f>IFERROR(VLOOKUP(Rule!J2836,lvl_2[],2,FALSE),"Нет")</f>
        <v>Ци Мень</v>
      </c>
      <c r="E2836" s="11" t="str">
        <f>IFERROR(VLOOKUP(Rule!K2836,lvl_3[],2,FALSE),"Нет")</f>
        <v>Анализ Дворца</v>
      </c>
      <c r="F2836" s="11" t="str">
        <f>IFERROR(INDEX(lvl_4[],MATCH(L2836,lvl_4[ID],0),MATCH(TEXT(K2836,"##0"),lvl_4[#Headers],0)),"Нет")</f>
        <v>Структуры</v>
      </c>
      <c r="G2836" s="11" t="str">
        <f>IFERROR(INDEX(lvl_5[],MATCH(M2836,lvl_5[ID],0),MATCH(_xlfn.CONCAT(TEXT(K2836,"##0"),"_",TEXT(L2836,"##0")),lvl_5[#Headers],0)),"Нет")</f>
        <v>ЗВ</v>
      </c>
      <c r="H2836" s="11" t="str">
        <f>IFERROR(INDEX(lvl_6[],MATCH(N2836,lvl_6[ID],0),MATCH(_xlfn.CONCAT(K2836,"_",L2836,"_",M2836),lvl_6[#Headers],0)),"Нет")</f>
        <v>ЗВ. Элемент в сезоне</v>
      </c>
      <c r="I2836" s="12">
        <v>1</v>
      </c>
      <c r="J2836" s="12">
        <v>2</v>
      </c>
      <c r="K2836" s="12">
        <v>2</v>
      </c>
      <c r="L2836" s="12">
        <v>1</v>
      </c>
      <c r="M2836" s="12">
        <v>2</v>
      </c>
      <c r="N2836" s="12">
        <v>3</v>
      </c>
      <c r="O2836" s="12">
        <f>COUNTIF($P$2:P2836,P2836)</f>
        <v>119</v>
      </c>
      <c r="P2836" s="12" t="str">
        <f t="shared" si="133"/>
        <v>122010203</v>
      </c>
      <c r="Q2836" s="12" t="str">
        <f t="shared" si="134"/>
        <v>1220102030119</v>
      </c>
      <c r="R2836" s="20" t="s">
        <v>1457</v>
      </c>
      <c r="S2836" s="20" t="s">
        <v>2031</v>
      </c>
      <c r="AD2836" s="12" t="s">
        <v>869</v>
      </c>
      <c r="BA2836" s="12" t="s">
        <v>916</v>
      </c>
      <c r="BG2836" s="21">
        <v>1</v>
      </c>
      <c r="BJ2836" s="12">
        <v>1</v>
      </c>
    </row>
    <row r="2837" spans="1:63" ht="30" x14ac:dyDescent="0.25">
      <c r="A2837" s="12">
        <v>1</v>
      </c>
      <c r="B2837" s="11" t="str">
        <f t="shared" si="135"/>
        <v>Общий расчет. Ци Мень. Анализ Дворца. Структуры. ЗВ. ЗВ. Элемент в сезоне</v>
      </c>
      <c r="C2837" s="11" t="str">
        <f>IFERROR(VLOOKUP(I2837,lvl_1[],2,FALSE),"Нет")</f>
        <v>Общий расчет</v>
      </c>
      <c r="D2837" s="11" t="str">
        <f>IFERROR(VLOOKUP(Rule!J2837,lvl_2[],2,FALSE),"Нет")</f>
        <v>Ци Мень</v>
      </c>
      <c r="E2837" s="11" t="str">
        <f>IFERROR(VLOOKUP(Rule!K2837,lvl_3[],2,FALSE),"Нет")</f>
        <v>Анализ Дворца</v>
      </c>
      <c r="F2837" s="11" t="str">
        <f>IFERROR(INDEX(lvl_4[],MATCH(L2837,lvl_4[ID],0),MATCH(TEXT(K2837,"##0"),lvl_4[#Headers],0)),"Нет")</f>
        <v>Структуры</v>
      </c>
      <c r="G2837" s="11" t="str">
        <f>IFERROR(INDEX(lvl_5[],MATCH(M2837,lvl_5[ID],0),MATCH(_xlfn.CONCAT(TEXT(K2837,"##0"),"_",TEXT(L2837,"##0")),lvl_5[#Headers],0)),"Нет")</f>
        <v>ЗВ</v>
      </c>
      <c r="H2837" s="11" t="str">
        <f>IFERROR(INDEX(lvl_6[],MATCH(N2837,lvl_6[ID],0),MATCH(_xlfn.CONCAT(K2837,"_",L2837,"_",M2837),lvl_6[#Headers],0)),"Нет")</f>
        <v>ЗВ. Элемент в сезоне</v>
      </c>
      <c r="I2837" s="12">
        <v>1</v>
      </c>
      <c r="J2837" s="12">
        <v>2</v>
      </c>
      <c r="K2837" s="12">
        <v>2</v>
      </c>
      <c r="L2837" s="12">
        <v>1</v>
      </c>
      <c r="M2837" s="12">
        <v>2</v>
      </c>
      <c r="N2837" s="12">
        <v>3</v>
      </c>
      <c r="O2837" s="12">
        <f>COUNTIF($P$2:P2837,P2837)</f>
        <v>120</v>
      </c>
      <c r="P2837" s="12" t="str">
        <f t="shared" si="133"/>
        <v>122010203</v>
      </c>
      <c r="Q2837" s="12" t="str">
        <f t="shared" si="134"/>
        <v>1220102030120</v>
      </c>
      <c r="R2837" s="20" t="s">
        <v>1457</v>
      </c>
      <c r="S2837" s="20" t="s">
        <v>2028</v>
      </c>
      <c r="AD2837" s="12" t="s">
        <v>870</v>
      </c>
      <c r="BA2837" s="12" t="s">
        <v>916</v>
      </c>
      <c r="BG2837" s="21">
        <v>0</v>
      </c>
      <c r="BJ2837" s="12">
        <v>1</v>
      </c>
    </row>
    <row r="2838" spans="1:63" ht="45" x14ac:dyDescent="0.25">
      <c r="A2838" s="12">
        <v>0</v>
      </c>
      <c r="B2838" s="11" t="str">
        <f t="shared" ref="B2838" si="136">_xlfn.CONCAT(C2838,". ", D2838,". ", E2838,". ", F2838,". ", G2838,". ", H2838)</f>
        <v>Индивидуальный расчет. Ци Мень. Анализ Дворца. Взаимодействия Дворцов. Нет. Нет</v>
      </c>
      <c r="C2838" s="11" t="str">
        <f>IFERROR(VLOOKUP(I2838,lvl_1[],2,FALSE),"Нет")</f>
        <v>Индивидуальный расчет</v>
      </c>
      <c r="D2838" s="11" t="str">
        <f>IFERROR(VLOOKUP(Rule!J2838,lvl_2[],2,FALSE),"Нет")</f>
        <v>Ци Мень</v>
      </c>
      <c r="E2838" s="11" t="str">
        <f>IFERROR(VLOOKUP(Rule!K2838,lvl_3[],2,FALSE),"Нет")</f>
        <v>Анализ Дворца</v>
      </c>
      <c r="F2838" s="11" t="str">
        <f>IFERROR(INDEX(lvl_4[],MATCH(L2838,lvl_4[ID],0),MATCH(TEXT(K2838,"##0"),lvl_4[#Headers],0)),"Нет")</f>
        <v>Взаимодействия Дворцов</v>
      </c>
      <c r="G2838" s="11" t="str">
        <f>IFERROR(INDEX(lvl_5[],MATCH(M2838,lvl_5[ID],0),MATCH(_xlfn.CONCAT(TEXT(K2838,"##0"),"_",TEXT(L2838,"##0")),lvl_5[#Headers],0)),"Нет")</f>
        <v>Нет</v>
      </c>
      <c r="H2838" s="11" t="str">
        <f>IFERROR(INDEX(lvl_6[],MATCH(N2838,lvl_6[ID],0),MATCH(_xlfn.CONCAT(K2838,"_",L2838,"_",M2838),lvl_6[#Headers],0)),"Нет")</f>
        <v>Нет</v>
      </c>
      <c r="I2838" s="12">
        <v>2</v>
      </c>
      <c r="J2838" s="12">
        <v>2</v>
      </c>
      <c r="K2838" s="12">
        <v>2</v>
      </c>
      <c r="L2838" s="12">
        <v>5</v>
      </c>
      <c r="M2838" s="12">
        <v>0</v>
      </c>
      <c r="N2838" s="12">
        <v>0</v>
      </c>
      <c r="O2838" s="12">
        <f>COUNTIF($P$2:P2838,P2838)</f>
        <v>1</v>
      </c>
      <c r="P2838" s="12" t="str">
        <f t="shared" ref="P2838:P2841" si="137">_xlfn.CONCAT(I2838,
J2838,
K2838,
IF(LEN(L2838)=1,_xlfn.CONCAT(0,L2838),L2838),
IF(LEN(M2838)=1,_xlfn.CONCAT(0,M2838),M2838),
IF(LEN(N2838)=1,_xlfn.CONCAT(0,N2838),N2838))</f>
        <v>222050000</v>
      </c>
      <c r="Q2838" s="12" t="str">
        <f t="shared" ref="Q2838:Q2841" si="138">_xlfn.CONCAT(I2838,
J2838,
K2838,
IF(LEN(L2838)=1,_xlfn.CONCAT(0,L2838),L2838),
IF(LEN(M2838)=1,_xlfn.CONCAT(0,M2838),M2838),
IF(LEN(N2838)=1,_xlfn.CONCAT(0,N2838),N2838),
IF(LEN(O2838)=1,_xlfn.CONCAT("000",O2838),IF(LEN(O2838)=2,_xlfn.CONCAT("00",O2838),IF(LEN(O2838)=3,_xlfn.CONCAT(0,O2838),O2838))))</f>
        <v>2220500000001</v>
      </c>
      <c r="R2838" s="20" t="s">
        <v>2177</v>
      </c>
    </row>
    <row r="2839" spans="1:63" ht="45" x14ac:dyDescent="0.25">
      <c r="A2839" s="12">
        <v>0</v>
      </c>
      <c r="B2839" s="11" t="str">
        <f t="shared" ref="B2839" si="139">_xlfn.CONCAT(C2839,". ", D2839,". ", E2839,". ", F2839,". ", G2839,". ", H2839)</f>
        <v>Общий расчет. Ци Мень. Анализ Дворца. Совпадение направлений. Час = День. Нет</v>
      </c>
      <c r="C2839" s="11" t="str">
        <f>IFERROR(VLOOKUP(I2839,lvl_1[],2,FALSE),"Нет")</f>
        <v>Общий расчет</v>
      </c>
      <c r="D2839" s="11" t="str">
        <f>IFERROR(VLOOKUP(Rule!J2839,lvl_2[],2,FALSE),"Нет")</f>
        <v>Ци Мень</v>
      </c>
      <c r="E2839" s="11" t="str">
        <f>IFERROR(VLOOKUP(Rule!K2839,lvl_3[],2,FALSE),"Нет")</f>
        <v>Анализ Дворца</v>
      </c>
      <c r="F2839" s="11" t="str">
        <f>IFERROR(INDEX(lvl_4[],MATCH(L2839,lvl_4[ID],0),MATCH(TEXT(K2839,"##0"),lvl_4[#Headers],0)),"Нет")</f>
        <v>Совпадение направлений</v>
      </c>
      <c r="G2839" s="11" t="str">
        <f>IFERROR(INDEX(lvl_5[],MATCH(M2839,lvl_5[ID],0),MATCH(_xlfn.CONCAT(TEXT(K2839,"##0"),"_",TEXT(L2839,"##0")),lvl_5[#Headers],0)),"Нет")</f>
        <v>Час = День</v>
      </c>
      <c r="H2839" s="11" t="str">
        <f>IFERROR(INDEX(lvl_6[],MATCH(N2839,lvl_6[ID],0),MATCH(_xlfn.CONCAT(K2839,"_",L2839,"_",M2839),lvl_6[#Headers],0)),"Нет")</f>
        <v>Нет</v>
      </c>
      <c r="I2839" s="12">
        <v>1</v>
      </c>
      <c r="J2839" s="12">
        <v>2</v>
      </c>
      <c r="K2839" s="12">
        <v>2</v>
      </c>
      <c r="L2839" s="12">
        <v>6</v>
      </c>
      <c r="M2839" s="12">
        <v>1</v>
      </c>
      <c r="N2839" s="12">
        <v>0</v>
      </c>
      <c r="O2839" s="12">
        <f>COUNTIF($P$2:P2839,P2839)</f>
        <v>1</v>
      </c>
      <c r="P2839" s="12" t="str">
        <f t="shared" si="137"/>
        <v>122060100</v>
      </c>
      <c r="Q2839" s="12" t="str">
        <f t="shared" si="138"/>
        <v>1220601000001</v>
      </c>
      <c r="R2839" s="20" t="s">
        <v>1104</v>
      </c>
      <c r="S2839" s="20" t="s">
        <v>2208</v>
      </c>
    </row>
    <row r="2840" spans="1:63" ht="45" x14ac:dyDescent="0.25">
      <c r="A2840" s="12">
        <v>0</v>
      </c>
      <c r="B2840" s="11" t="str">
        <f t="shared" ref="B2840:B2841" si="140">_xlfn.CONCAT(C2840,". ", D2840,". ", E2840,". ", F2840,". ", G2840,". ", H2840)</f>
        <v>Общий расчет. Ци Мень. Анализ Дворца. Совпадение направлений. Час = День = Месяц. Нет</v>
      </c>
      <c r="C2840" s="11" t="str">
        <f>IFERROR(VLOOKUP(I2840,lvl_1[],2,FALSE),"Нет")</f>
        <v>Общий расчет</v>
      </c>
      <c r="D2840" s="11" t="str">
        <f>IFERROR(VLOOKUP(Rule!J2840,lvl_2[],2,FALSE),"Нет")</f>
        <v>Ци Мень</v>
      </c>
      <c r="E2840" s="11" t="str">
        <f>IFERROR(VLOOKUP(Rule!K2840,lvl_3[],2,FALSE),"Нет")</f>
        <v>Анализ Дворца</v>
      </c>
      <c r="F2840" s="11" t="str">
        <f>IFERROR(INDEX(lvl_4[],MATCH(L2840,lvl_4[ID],0),MATCH(TEXT(K2840,"##0"),lvl_4[#Headers],0)),"Нет")</f>
        <v>Совпадение направлений</v>
      </c>
      <c r="G2840" s="11" t="str">
        <f>IFERROR(INDEX(lvl_5[],MATCH(M2840,lvl_5[ID],0),MATCH(_xlfn.CONCAT(TEXT(K2840,"##0"),"_",TEXT(L2840,"##0")),lvl_5[#Headers],0)),"Нет")</f>
        <v>Час = День = Месяц</v>
      </c>
      <c r="H2840" s="11" t="str">
        <f>IFERROR(INDEX(lvl_6[],MATCH(N2840,lvl_6[ID],0),MATCH(_xlfn.CONCAT(K2840,"_",L2840,"_",M2840),lvl_6[#Headers],0)),"Нет")</f>
        <v>Нет</v>
      </c>
      <c r="I2840" s="12">
        <v>1</v>
      </c>
      <c r="J2840" s="12">
        <v>2</v>
      </c>
      <c r="K2840" s="12">
        <v>2</v>
      </c>
      <c r="L2840" s="12">
        <v>6</v>
      </c>
      <c r="M2840" s="12">
        <v>2</v>
      </c>
      <c r="N2840" s="12">
        <v>0</v>
      </c>
      <c r="O2840" s="12">
        <f>COUNTIF($P$2:P2840,P2840)</f>
        <v>1</v>
      </c>
      <c r="P2840" s="12" t="str">
        <f t="shared" si="137"/>
        <v>122060200</v>
      </c>
      <c r="Q2840" s="12" t="str">
        <f t="shared" si="138"/>
        <v>1220602000001</v>
      </c>
      <c r="R2840" s="20" t="s">
        <v>1104</v>
      </c>
      <c r="S2840" s="20" t="s">
        <v>2210</v>
      </c>
    </row>
    <row r="2841" spans="1:63" ht="45" x14ac:dyDescent="0.25">
      <c r="A2841" s="12">
        <v>0</v>
      </c>
      <c r="B2841" s="11" t="str">
        <f t="shared" si="140"/>
        <v>Общий расчет. Ци Мень. Анализ Дворца. Совпадение направлений. Час = День = Месяц = Год. Нет</v>
      </c>
      <c r="C2841" s="11" t="str">
        <f>IFERROR(VLOOKUP(I2841,lvl_1[],2,FALSE),"Нет")</f>
        <v>Общий расчет</v>
      </c>
      <c r="D2841" s="11" t="str">
        <f>IFERROR(VLOOKUP(Rule!J2841,lvl_2[],2,FALSE),"Нет")</f>
        <v>Ци Мень</v>
      </c>
      <c r="E2841" s="11" t="str">
        <f>IFERROR(VLOOKUP(Rule!K2841,lvl_3[],2,FALSE),"Нет")</f>
        <v>Анализ Дворца</v>
      </c>
      <c r="F2841" s="11" t="str">
        <f>IFERROR(INDEX(lvl_4[],MATCH(L2841,lvl_4[ID],0),MATCH(TEXT(K2841,"##0"),lvl_4[#Headers],0)),"Нет")</f>
        <v>Совпадение направлений</v>
      </c>
      <c r="G2841" s="11" t="str">
        <f>IFERROR(INDEX(lvl_5[],MATCH(M2841,lvl_5[ID],0),MATCH(_xlfn.CONCAT(TEXT(K2841,"##0"),"_",TEXT(L2841,"##0")),lvl_5[#Headers],0)),"Нет")</f>
        <v>Час = День = Месяц = Год</v>
      </c>
      <c r="H2841" s="11" t="str">
        <f>IFERROR(INDEX(lvl_6[],MATCH(N2841,lvl_6[ID],0),MATCH(_xlfn.CONCAT(K2841,"_",L2841,"_",M2841),lvl_6[#Headers],0)),"Нет")</f>
        <v>Нет</v>
      </c>
      <c r="I2841" s="12">
        <v>1</v>
      </c>
      <c r="J2841" s="12">
        <v>2</v>
      </c>
      <c r="K2841" s="12">
        <v>2</v>
      </c>
      <c r="L2841" s="12">
        <v>6</v>
      </c>
      <c r="M2841" s="12">
        <v>3</v>
      </c>
      <c r="N2841" s="12">
        <v>0</v>
      </c>
      <c r="O2841" s="12">
        <f>COUNTIF($P$2:P2841,P2841)</f>
        <v>1</v>
      </c>
      <c r="P2841" s="12" t="str">
        <f t="shared" si="137"/>
        <v>122060300</v>
      </c>
      <c r="Q2841" s="12" t="str">
        <f t="shared" si="138"/>
        <v>1220603000001</v>
      </c>
      <c r="R2841" s="20" t="s">
        <v>1104</v>
      </c>
      <c r="S2841" s="20" t="s">
        <v>2209</v>
      </c>
    </row>
    <row r="2842" spans="1:63" ht="30" x14ac:dyDescent="0.25">
      <c r="A2842" s="12">
        <v>0</v>
      </c>
      <c r="B2842" s="11" t="str">
        <f t="shared" ref="B2842:B2843" si="141">_xlfn.CONCAT(C2842,". ", D2842,". ", E2842,". ", F2842,". ", G2842,". ", H2842)</f>
        <v>Индивидуальный расчет. Баз ци. Анализ даты. СКДГ. Хорошее время. Нет</v>
      </c>
      <c r="C2842" s="11" t="str">
        <f>IFERROR(VLOOKUP(I2842,lvl_1[],2,FALSE),"Нет")</f>
        <v>Индивидуальный расчет</v>
      </c>
      <c r="D2842" s="11" t="str">
        <f>IFERROR(VLOOKUP(Rule!J2842,lvl_2[],2,FALSE),"Нет")</f>
        <v>Баз ци</v>
      </c>
      <c r="E2842" s="11" t="str">
        <f>IFERROR(VLOOKUP(Rule!K2842,lvl_3[],2,FALSE),"Нет")</f>
        <v>Анализ даты</v>
      </c>
      <c r="F2842" s="11" t="str">
        <f>IFERROR(INDEX(lvl_4[],MATCH(L2842,lvl_4[ID],0),MATCH(TEXT(K2842,"##0"),lvl_4[#Headers],0)),"Нет")</f>
        <v>СКДГ</v>
      </c>
      <c r="G2842" s="11" t="str">
        <f>IFERROR(INDEX(lvl_5[],MATCH(M2842,lvl_5[ID],0),MATCH(_xlfn.CONCAT(TEXT(K2842,"##0"),"_",TEXT(L2842,"##0")),lvl_5[#Headers],0)),"Нет")</f>
        <v>Хорошее время</v>
      </c>
      <c r="H2842" s="11" t="str">
        <f>IFERROR(INDEX(lvl_6[],MATCH(N2842,lvl_6[ID],0),MATCH(_xlfn.CONCAT(K2842,"_",L2842,"_",M2842),lvl_6[#Headers],0)),"Нет")</f>
        <v>Нет</v>
      </c>
      <c r="I2842" s="12">
        <v>2</v>
      </c>
      <c r="J2842" s="12">
        <v>1</v>
      </c>
      <c r="K2842" s="12">
        <v>1</v>
      </c>
      <c r="L2842" s="12">
        <v>4</v>
      </c>
      <c r="M2842" s="12">
        <v>4</v>
      </c>
      <c r="N2842" s="12">
        <v>0</v>
      </c>
      <c r="O2842" s="12">
        <f>COUNTIF($P$2:P2842,P2842)</f>
        <v>1</v>
      </c>
      <c r="P2842" s="12" t="str">
        <f t="shared" ref="P2842:P2843" si="142">_xlfn.CONCAT(I2842,
J2842,
K2842,
IF(LEN(L2842)=1,_xlfn.CONCAT(0,L2842),L2842),
IF(LEN(M2842)=1,_xlfn.CONCAT(0,M2842),M2842),
IF(LEN(N2842)=1,_xlfn.CONCAT(0,N2842),N2842))</f>
        <v>211040400</v>
      </c>
      <c r="Q2842" s="12" t="str">
        <f t="shared" ref="Q2842:Q2843" si="143">_xlfn.CONCAT(I2842,
J2842,
K2842,
IF(LEN(L2842)=1,_xlfn.CONCAT(0,L2842),L2842),
IF(LEN(M2842)=1,_xlfn.CONCAT(0,M2842),M2842),
IF(LEN(N2842)=1,_xlfn.CONCAT(0,N2842),N2842),
IF(LEN(O2842)=1,_xlfn.CONCAT("000",O2842),IF(LEN(O2842)=2,_xlfn.CONCAT("00",O2842),IF(LEN(O2842)=3,_xlfn.CONCAT(0,O2842),O2842))))</f>
        <v>2110404000001</v>
      </c>
      <c r="R2842" s="20" t="s">
        <v>1105</v>
      </c>
      <c r="S2842" s="20" t="s">
        <v>2213</v>
      </c>
    </row>
    <row r="2843" spans="1:63" ht="60" x14ac:dyDescent="0.25">
      <c r="A2843" s="12">
        <v>1</v>
      </c>
      <c r="B2843" s="11" t="str">
        <f t="shared" si="141"/>
        <v>Общий расчет. Ци Мень. Анализ Дворца. Операторы. Ворота. Ворота. Сила благоприятных Ворот в разных дворцах с учетом сезона</v>
      </c>
      <c r="C2843" s="11" t="str">
        <f>IFERROR(VLOOKUP(I2843,lvl_1[],2,FALSE),"Нет")</f>
        <v>Общий расчет</v>
      </c>
      <c r="D2843" s="11" t="str">
        <f>IFERROR(VLOOKUP(Rule!J2843,lvl_2[],2,FALSE),"Нет")</f>
        <v>Ци Мень</v>
      </c>
      <c r="E2843" s="11" t="str">
        <f>IFERROR(VLOOKUP(Rule!K2843,lvl_3[],2,FALSE),"Нет")</f>
        <v>Анализ Дворца</v>
      </c>
      <c r="F2843" s="11" t="str">
        <f>IFERROR(INDEX(lvl_4[],MATCH(L2843,lvl_4[ID],0),MATCH(TEXT(K2843,"##0"),lvl_4[#Headers],0)),"Нет")</f>
        <v>Операторы</v>
      </c>
      <c r="G2843" s="11" t="str">
        <f>IFERROR(INDEX(lvl_5[],MATCH(M2843,lvl_5[ID],0),MATCH(_xlfn.CONCAT(TEXT(K2843,"##0"),"_",TEXT(L2843,"##0")),lvl_5[#Headers],0)),"Нет")</f>
        <v>Ворота</v>
      </c>
      <c r="H2843" s="11" t="str">
        <f>IFERROR(INDEX(lvl_6[],MATCH(N2843,lvl_6[ID],0),MATCH(_xlfn.CONCAT(K2843,"_",L2843,"_",M2843),lvl_6[#Headers],0)),"Нет")</f>
        <v>Ворота. Сила благоприятных Ворот в разных дворцах с учетом сезона</v>
      </c>
      <c r="I2843" s="12">
        <v>1</v>
      </c>
      <c r="J2843" s="12">
        <v>2</v>
      </c>
      <c r="K2843" s="12">
        <v>2</v>
      </c>
      <c r="L2843" s="12">
        <v>3</v>
      </c>
      <c r="M2843" s="12">
        <v>1</v>
      </c>
      <c r="N2843" s="12">
        <v>4</v>
      </c>
      <c r="O2843" s="12">
        <f>COUNTIF($P$2:P2843,P2843)</f>
        <v>1</v>
      </c>
      <c r="P2843" s="12" t="str">
        <f t="shared" si="142"/>
        <v>122030104</v>
      </c>
      <c r="Q2843" s="12" t="str">
        <f t="shared" si="143"/>
        <v>1220301040001</v>
      </c>
      <c r="R2843" s="20" t="s">
        <v>2249</v>
      </c>
      <c r="S2843" s="20" t="s">
        <v>2255</v>
      </c>
      <c r="AD2843" s="12" t="s">
        <v>859</v>
      </c>
      <c r="AW2843" s="12">
        <v>4</v>
      </c>
      <c r="BB2843" s="12" t="s">
        <v>31</v>
      </c>
      <c r="BG2843" s="21" t="s">
        <v>2230</v>
      </c>
      <c r="BH2843" s="12">
        <v>1</v>
      </c>
      <c r="BI2843" s="12">
        <v>1</v>
      </c>
      <c r="BJ2843" s="12">
        <v>1</v>
      </c>
      <c r="BK2843" s="12">
        <v>1</v>
      </c>
    </row>
    <row r="2844" spans="1:63" ht="60" x14ac:dyDescent="0.25">
      <c r="A2844" s="12">
        <v>1</v>
      </c>
      <c r="B2844" s="11" t="str">
        <f t="shared" ref="B2844:B2907" si="144">_xlfn.CONCAT(C2844,". ", D2844,". ", E2844,". ", F2844,". ", G2844,". ", H2844)</f>
        <v>Общий расчет. Ци Мень. Анализ Дворца. Операторы. Ворота. Ворота. Сила благоприятных Ворот в разных дворцах с учетом сезона</v>
      </c>
      <c r="C2844" s="11" t="str">
        <f>IFERROR(VLOOKUP(I2844,lvl_1[],2,FALSE),"Нет")</f>
        <v>Общий расчет</v>
      </c>
      <c r="D2844" s="11" t="str">
        <f>IFERROR(VLOOKUP(Rule!J2844,lvl_2[],2,FALSE),"Нет")</f>
        <v>Ци Мень</v>
      </c>
      <c r="E2844" s="11" t="str">
        <f>IFERROR(VLOOKUP(Rule!K2844,lvl_3[],2,FALSE),"Нет")</f>
        <v>Анализ Дворца</v>
      </c>
      <c r="F2844" s="11" t="str">
        <f>IFERROR(INDEX(lvl_4[],MATCH(L2844,lvl_4[ID],0),MATCH(TEXT(K2844,"##0"),lvl_4[#Headers],0)),"Нет")</f>
        <v>Операторы</v>
      </c>
      <c r="G2844" s="11" t="str">
        <f>IFERROR(INDEX(lvl_5[],MATCH(M2844,lvl_5[ID],0),MATCH(_xlfn.CONCAT(TEXT(K2844,"##0"),"_",TEXT(L2844,"##0")),lvl_5[#Headers],0)),"Нет")</f>
        <v>Ворота</v>
      </c>
      <c r="H2844" s="11" t="str">
        <f>IFERROR(INDEX(lvl_6[],MATCH(N2844,lvl_6[ID],0),MATCH(_xlfn.CONCAT(K2844,"_",L2844,"_",M2844),lvl_6[#Headers],0)),"Нет")</f>
        <v>Ворота. Сила благоприятных Ворот в разных дворцах с учетом сезона</v>
      </c>
      <c r="I2844" s="12">
        <v>1</v>
      </c>
      <c r="J2844" s="12">
        <v>2</v>
      </c>
      <c r="K2844" s="12">
        <v>2</v>
      </c>
      <c r="L2844" s="12">
        <v>3</v>
      </c>
      <c r="M2844" s="12">
        <v>1</v>
      </c>
      <c r="N2844" s="12">
        <v>4</v>
      </c>
      <c r="O2844" s="12">
        <f>COUNTIF($P$2:P2844,P2844)</f>
        <v>2</v>
      </c>
      <c r="P2844" s="12" t="str">
        <f t="shared" ref="P2844:P2907" si="145">_xlfn.CONCAT(I2844,
J2844,
K2844,
IF(LEN(L2844)=1,_xlfn.CONCAT(0,L2844),L2844),
IF(LEN(M2844)=1,_xlfn.CONCAT(0,M2844),M2844),
IF(LEN(N2844)=1,_xlfn.CONCAT(0,N2844),N2844))</f>
        <v>122030104</v>
      </c>
      <c r="Q2844" s="12" t="str">
        <f t="shared" ref="Q2844:Q2907" si="146">_xlfn.CONCAT(I2844,
J2844,
K2844,
IF(LEN(L2844)=1,_xlfn.CONCAT(0,L2844),L2844),
IF(LEN(M2844)=1,_xlfn.CONCAT(0,M2844),M2844),
IF(LEN(N2844)=1,_xlfn.CONCAT(0,N2844),N2844),
IF(LEN(O2844)=1,_xlfn.CONCAT("000",O2844),IF(LEN(O2844)=2,_xlfn.CONCAT("00",O2844),IF(LEN(O2844)=3,_xlfn.CONCAT(0,O2844),O2844))))</f>
        <v>1220301040002</v>
      </c>
      <c r="R2844" s="20" t="s">
        <v>2249</v>
      </c>
      <c r="S2844" s="20" t="s">
        <v>2255</v>
      </c>
      <c r="AD2844" s="12" t="s">
        <v>860</v>
      </c>
      <c r="AW2844" s="12">
        <v>4</v>
      </c>
      <c r="BB2844" s="12" t="s">
        <v>31</v>
      </c>
      <c r="BG2844" s="21" t="s">
        <v>2230</v>
      </c>
      <c r="BH2844" s="12">
        <v>1</v>
      </c>
      <c r="BI2844" s="12">
        <v>1</v>
      </c>
      <c r="BJ2844" s="12">
        <v>1</v>
      </c>
      <c r="BK2844" s="12">
        <v>1</v>
      </c>
    </row>
    <row r="2845" spans="1:63" ht="60" x14ac:dyDescent="0.25">
      <c r="A2845" s="12">
        <v>1</v>
      </c>
      <c r="B2845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45" s="11" t="str">
        <f>IFERROR(VLOOKUP(I2845,lvl_1[],2,FALSE),"Нет")</f>
        <v>Общий расчет</v>
      </c>
      <c r="D2845" s="11" t="str">
        <f>IFERROR(VLOOKUP(Rule!J2845,lvl_2[],2,FALSE),"Нет")</f>
        <v>Ци Мень</v>
      </c>
      <c r="E2845" s="11" t="str">
        <f>IFERROR(VLOOKUP(Rule!K2845,lvl_3[],2,FALSE),"Нет")</f>
        <v>Анализ Дворца</v>
      </c>
      <c r="F2845" s="11" t="str">
        <f>IFERROR(INDEX(lvl_4[],MATCH(L2845,lvl_4[ID],0),MATCH(TEXT(K2845,"##0"),lvl_4[#Headers],0)),"Нет")</f>
        <v>Операторы</v>
      </c>
      <c r="G2845" s="11" t="str">
        <f>IFERROR(INDEX(lvl_5[],MATCH(M2845,lvl_5[ID],0),MATCH(_xlfn.CONCAT(TEXT(K2845,"##0"),"_",TEXT(L2845,"##0")),lvl_5[#Headers],0)),"Нет")</f>
        <v>Ворота</v>
      </c>
      <c r="H2845" s="11" t="str">
        <f>IFERROR(INDEX(lvl_6[],MATCH(N2845,lvl_6[ID],0),MATCH(_xlfn.CONCAT(K2845,"_",L2845,"_",M2845),lvl_6[#Headers],0)),"Нет")</f>
        <v>Ворота. Сила благоприятных Ворот в разных дворцах с учетом сезона</v>
      </c>
      <c r="I2845" s="12">
        <v>1</v>
      </c>
      <c r="J2845" s="12">
        <v>2</v>
      </c>
      <c r="K2845" s="12">
        <v>2</v>
      </c>
      <c r="L2845" s="12">
        <v>3</v>
      </c>
      <c r="M2845" s="12">
        <v>1</v>
      </c>
      <c r="N2845" s="12">
        <v>4</v>
      </c>
      <c r="O2845" s="12">
        <f>COUNTIF($P$2:P2845,P2845)</f>
        <v>3</v>
      </c>
      <c r="P2845" s="12" t="str">
        <f t="shared" si="145"/>
        <v>122030104</v>
      </c>
      <c r="Q2845" s="12" t="str">
        <f t="shared" si="146"/>
        <v>1220301040003</v>
      </c>
      <c r="R2845" s="20" t="s">
        <v>2249</v>
      </c>
      <c r="S2845" s="20" t="s">
        <v>2254</v>
      </c>
      <c r="AD2845" s="12" t="s">
        <v>862</v>
      </c>
      <c r="AW2845" s="12">
        <v>4</v>
      </c>
      <c r="BB2845" s="12" t="s">
        <v>31</v>
      </c>
      <c r="BG2845" s="21" t="s">
        <v>2230</v>
      </c>
      <c r="BH2845" s="12">
        <v>1</v>
      </c>
      <c r="BI2845" s="12">
        <v>1</v>
      </c>
      <c r="BJ2845" s="12">
        <v>1</v>
      </c>
      <c r="BK2845" s="12">
        <v>1</v>
      </c>
    </row>
    <row r="2846" spans="1:63" ht="60" x14ac:dyDescent="0.25">
      <c r="A2846" s="12">
        <v>1</v>
      </c>
      <c r="B2846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46" s="11" t="str">
        <f>IFERROR(VLOOKUP(I2846,lvl_1[],2,FALSE),"Нет")</f>
        <v>Общий расчет</v>
      </c>
      <c r="D2846" s="11" t="str">
        <f>IFERROR(VLOOKUP(Rule!J2846,lvl_2[],2,FALSE),"Нет")</f>
        <v>Ци Мень</v>
      </c>
      <c r="E2846" s="11" t="str">
        <f>IFERROR(VLOOKUP(Rule!K2846,lvl_3[],2,FALSE),"Нет")</f>
        <v>Анализ Дворца</v>
      </c>
      <c r="F2846" s="11" t="str">
        <f>IFERROR(INDEX(lvl_4[],MATCH(L2846,lvl_4[ID],0),MATCH(TEXT(K2846,"##0"),lvl_4[#Headers],0)),"Нет")</f>
        <v>Операторы</v>
      </c>
      <c r="G2846" s="11" t="str">
        <f>IFERROR(INDEX(lvl_5[],MATCH(M2846,lvl_5[ID],0),MATCH(_xlfn.CONCAT(TEXT(K2846,"##0"),"_",TEXT(L2846,"##0")),lvl_5[#Headers],0)),"Нет")</f>
        <v>Ворота</v>
      </c>
      <c r="H2846" s="11" t="str">
        <f>IFERROR(INDEX(lvl_6[],MATCH(N2846,lvl_6[ID],0),MATCH(_xlfn.CONCAT(K2846,"_",L2846,"_",M2846),lvl_6[#Headers],0)),"Нет")</f>
        <v>Ворота. Сила благоприятных Ворот в разных дворцах с учетом сезона</v>
      </c>
      <c r="I2846" s="12">
        <v>1</v>
      </c>
      <c r="J2846" s="12">
        <v>2</v>
      </c>
      <c r="K2846" s="12">
        <v>2</v>
      </c>
      <c r="L2846" s="12">
        <v>3</v>
      </c>
      <c r="M2846" s="12">
        <v>1</v>
      </c>
      <c r="N2846" s="12">
        <v>4</v>
      </c>
      <c r="O2846" s="12">
        <f>COUNTIF($P$2:P2846,P2846)</f>
        <v>4</v>
      </c>
      <c r="P2846" s="12" t="str">
        <f t="shared" si="145"/>
        <v>122030104</v>
      </c>
      <c r="Q2846" s="12" t="str">
        <f t="shared" si="146"/>
        <v>1220301040004</v>
      </c>
      <c r="R2846" s="20" t="s">
        <v>2249</v>
      </c>
      <c r="S2846" s="20" t="s">
        <v>2250</v>
      </c>
      <c r="AD2846" s="12" t="s">
        <v>863</v>
      </c>
      <c r="AW2846" s="12">
        <v>4</v>
      </c>
      <c r="BB2846" s="12" t="s">
        <v>31</v>
      </c>
      <c r="BG2846" s="21" t="s">
        <v>2230</v>
      </c>
      <c r="BH2846" s="12">
        <v>1</v>
      </c>
      <c r="BI2846" s="12">
        <v>1</v>
      </c>
      <c r="BJ2846" s="12">
        <v>1</v>
      </c>
      <c r="BK2846" s="12">
        <v>1</v>
      </c>
    </row>
    <row r="2847" spans="1:63" ht="60" x14ac:dyDescent="0.25">
      <c r="A2847" s="12">
        <v>1</v>
      </c>
      <c r="B2847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47" s="11" t="str">
        <f>IFERROR(VLOOKUP(I2847,lvl_1[],2,FALSE),"Нет")</f>
        <v>Общий расчет</v>
      </c>
      <c r="D2847" s="11" t="str">
        <f>IFERROR(VLOOKUP(Rule!J2847,lvl_2[],2,FALSE),"Нет")</f>
        <v>Ци Мень</v>
      </c>
      <c r="E2847" s="11" t="str">
        <f>IFERROR(VLOOKUP(Rule!K2847,lvl_3[],2,FALSE),"Нет")</f>
        <v>Анализ Дворца</v>
      </c>
      <c r="F2847" s="11" t="str">
        <f>IFERROR(INDEX(lvl_4[],MATCH(L2847,lvl_4[ID],0),MATCH(TEXT(K2847,"##0"),lvl_4[#Headers],0)),"Нет")</f>
        <v>Операторы</v>
      </c>
      <c r="G2847" s="11" t="str">
        <f>IFERROR(INDEX(lvl_5[],MATCH(M2847,lvl_5[ID],0),MATCH(_xlfn.CONCAT(TEXT(K2847,"##0"),"_",TEXT(L2847,"##0")),lvl_5[#Headers],0)),"Нет")</f>
        <v>Ворота</v>
      </c>
      <c r="H2847" s="11" t="str">
        <f>IFERROR(INDEX(lvl_6[],MATCH(N2847,lvl_6[ID],0),MATCH(_xlfn.CONCAT(K2847,"_",L2847,"_",M2847),lvl_6[#Headers],0)),"Нет")</f>
        <v>Ворота. Сила благоприятных Ворот в разных дворцах с учетом сезона</v>
      </c>
      <c r="I2847" s="12">
        <v>1</v>
      </c>
      <c r="J2847" s="12">
        <v>2</v>
      </c>
      <c r="K2847" s="12">
        <v>2</v>
      </c>
      <c r="L2847" s="12">
        <v>3</v>
      </c>
      <c r="M2847" s="12">
        <v>1</v>
      </c>
      <c r="N2847" s="12">
        <v>4</v>
      </c>
      <c r="O2847" s="12">
        <f>COUNTIF($P$2:P2847,P2847)</f>
        <v>5</v>
      </c>
      <c r="P2847" s="12" t="str">
        <f t="shared" si="145"/>
        <v>122030104</v>
      </c>
      <c r="Q2847" s="12" t="str">
        <f t="shared" si="146"/>
        <v>1220301040005</v>
      </c>
      <c r="R2847" s="20" t="s">
        <v>2249</v>
      </c>
      <c r="S2847" s="20" t="s">
        <v>2251</v>
      </c>
      <c r="AD2847" s="12" t="s">
        <v>868</v>
      </c>
      <c r="AW2847" s="12">
        <v>4</v>
      </c>
      <c r="BB2847" s="12" t="s">
        <v>31</v>
      </c>
      <c r="BG2847" s="21" t="s">
        <v>2230</v>
      </c>
      <c r="BH2847" s="12">
        <v>1</v>
      </c>
      <c r="BI2847" s="12">
        <v>1</v>
      </c>
      <c r="BJ2847" s="12">
        <v>1</v>
      </c>
      <c r="BK2847" s="12">
        <v>1</v>
      </c>
    </row>
    <row r="2848" spans="1:63" ht="60" x14ac:dyDescent="0.25">
      <c r="A2848" s="12">
        <v>1</v>
      </c>
      <c r="B2848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48" s="11" t="str">
        <f>IFERROR(VLOOKUP(I2848,lvl_1[],2,FALSE),"Нет")</f>
        <v>Общий расчет</v>
      </c>
      <c r="D2848" s="11" t="str">
        <f>IFERROR(VLOOKUP(Rule!J2848,lvl_2[],2,FALSE),"Нет")</f>
        <v>Ци Мень</v>
      </c>
      <c r="E2848" s="11" t="str">
        <f>IFERROR(VLOOKUP(Rule!K2848,lvl_3[],2,FALSE),"Нет")</f>
        <v>Анализ Дворца</v>
      </c>
      <c r="F2848" s="11" t="str">
        <f>IFERROR(INDEX(lvl_4[],MATCH(L2848,lvl_4[ID],0),MATCH(TEXT(K2848,"##0"),lvl_4[#Headers],0)),"Нет")</f>
        <v>Операторы</v>
      </c>
      <c r="G2848" s="11" t="str">
        <f>IFERROR(INDEX(lvl_5[],MATCH(M2848,lvl_5[ID],0),MATCH(_xlfn.CONCAT(TEXT(K2848,"##0"),"_",TEXT(L2848,"##0")),lvl_5[#Headers],0)),"Нет")</f>
        <v>Ворота</v>
      </c>
      <c r="H2848" s="11" t="str">
        <f>IFERROR(INDEX(lvl_6[],MATCH(N2848,lvl_6[ID],0),MATCH(_xlfn.CONCAT(K2848,"_",L2848,"_",M2848),lvl_6[#Headers],0)),"Нет")</f>
        <v>Ворота. Сила благоприятных Ворот в разных дворцах с учетом сезона</v>
      </c>
      <c r="I2848" s="12">
        <v>1</v>
      </c>
      <c r="J2848" s="12">
        <v>2</v>
      </c>
      <c r="K2848" s="12">
        <v>2</v>
      </c>
      <c r="L2848" s="12">
        <v>3</v>
      </c>
      <c r="M2848" s="12">
        <v>1</v>
      </c>
      <c r="N2848" s="12">
        <v>4</v>
      </c>
      <c r="O2848" s="12">
        <f>COUNTIF($P$2:P2848,P2848)</f>
        <v>6</v>
      </c>
      <c r="P2848" s="12" t="str">
        <f t="shared" si="145"/>
        <v>122030104</v>
      </c>
      <c r="Q2848" s="12" t="str">
        <f t="shared" si="146"/>
        <v>1220301040006</v>
      </c>
      <c r="R2848" s="20" t="s">
        <v>2249</v>
      </c>
      <c r="S2848" s="20" t="s">
        <v>2251</v>
      </c>
      <c r="AD2848" s="12" t="s">
        <v>869</v>
      </c>
      <c r="AW2848" s="12">
        <v>4</v>
      </c>
      <c r="BB2848" s="12" t="s">
        <v>31</v>
      </c>
      <c r="BG2848" s="21" t="s">
        <v>2230</v>
      </c>
      <c r="BH2848" s="12">
        <v>1</v>
      </c>
      <c r="BI2848" s="12">
        <v>1</v>
      </c>
      <c r="BJ2848" s="12">
        <v>1</v>
      </c>
      <c r="BK2848" s="12">
        <v>1</v>
      </c>
    </row>
    <row r="2849" spans="1:63" ht="60" x14ac:dyDescent="0.25">
      <c r="A2849" s="12">
        <v>1</v>
      </c>
      <c r="B2849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49" s="11" t="str">
        <f>IFERROR(VLOOKUP(I2849,lvl_1[],2,FALSE),"Нет")</f>
        <v>Общий расчет</v>
      </c>
      <c r="D2849" s="11" t="str">
        <f>IFERROR(VLOOKUP(Rule!J2849,lvl_2[],2,FALSE),"Нет")</f>
        <v>Ци Мень</v>
      </c>
      <c r="E2849" s="11" t="str">
        <f>IFERROR(VLOOKUP(Rule!K2849,lvl_3[],2,FALSE),"Нет")</f>
        <v>Анализ Дворца</v>
      </c>
      <c r="F2849" s="11" t="str">
        <f>IFERROR(INDEX(lvl_4[],MATCH(L2849,lvl_4[ID],0),MATCH(TEXT(K2849,"##0"),lvl_4[#Headers],0)),"Нет")</f>
        <v>Операторы</v>
      </c>
      <c r="G2849" s="11" t="str">
        <f>IFERROR(INDEX(lvl_5[],MATCH(M2849,lvl_5[ID],0),MATCH(_xlfn.CONCAT(TEXT(K2849,"##0"),"_",TEXT(L2849,"##0")),lvl_5[#Headers],0)),"Нет")</f>
        <v>Ворота</v>
      </c>
      <c r="H2849" s="11" t="str">
        <f>IFERROR(INDEX(lvl_6[],MATCH(N2849,lvl_6[ID],0),MATCH(_xlfn.CONCAT(K2849,"_",L2849,"_",M2849),lvl_6[#Headers],0)),"Нет")</f>
        <v>Ворота. Сила благоприятных Ворот в разных дворцах с учетом сезона</v>
      </c>
      <c r="I2849" s="12">
        <v>1</v>
      </c>
      <c r="J2849" s="12">
        <v>2</v>
      </c>
      <c r="K2849" s="12">
        <v>2</v>
      </c>
      <c r="L2849" s="12">
        <v>3</v>
      </c>
      <c r="M2849" s="12">
        <v>1</v>
      </c>
      <c r="N2849" s="12">
        <v>4</v>
      </c>
      <c r="O2849" s="12">
        <f>COUNTIF($P$2:P2849,P2849)</f>
        <v>7</v>
      </c>
      <c r="P2849" s="12" t="str">
        <f t="shared" si="145"/>
        <v>122030104</v>
      </c>
      <c r="Q2849" s="12" t="str">
        <f t="shared" si="146"/>
        <v>1220301040007</v>
      </c>
      <c r="R2849" s="20" t="s">
        <v>2249</v>
      </c>
      <c r="S2849" s="20" t="s">
        <v>2255</v>
      </c>
      <c r="AD2849" s="12" t="s">
        <v>859</v>
      </c>
      <c r="AW2849" s="12">
        <v>3</v>
      </c>
      <c r="BB2849" s="12" t="s">
        <v>31</v>
      </c>
      <c r="BG2849" s="21" t="s">
        <v>2230</v>
      </c>
      <c r="BH2849" s="12">
        <v>1</v>
      </c>
      <c r="BI2849" s="12">
        <v>1</v>
      </c>
      <c r="BJ2849" s="12">
        <v>1</v>
      </c>
      <c r="BK2849" s="12">
        <v>1</v>
      </c>
    </row>
    <row r="2850" spans="1:63" ht="60" x14ac:dyDescent="0.25">
      <c r="A2850" s="12">
        <v>1</v>
      </c>
      <c r="B2850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50" s="11" t="str">
        <f>IFERROR(VLOOKUP(I2850,lvl_1[],2,FALSE),"Нет")</f>
        <v>Общий расчет</v>
      </c>
      <c r="D2850" s="11" t="str">
        <f>IFERROR(VLOOKUP(Rule!J2850,lvl_2[],2,FALSE),"Нет")</f>
        <v>Ци Мень</v>
      </c>
      <c r="E2850" s="11" t="str">
        <f>IFERROR(VLOOKUP(Rule!K2850,lvl_3[],2,FALSE),"Нет")</f>
        <v>Анализ Дворца</v>
      </c>
      <c r="F2850" s="11" t="str">
        <f>IFERROR(INDEX(lvl_4[],MATCH(L2850,lvl_4[ID],0),MATCH(TEXT(K2850,"##0"),lvl_4[#Headers],0)),"Нет")</f>
        <v>Операторы</v>
      </c>
      <c r="G2850" s="11" t="str">
        <f>IFERROR(INDEX(lvl_5[],MATCH(M2850,lvl_5[ID],0),MATCH(_xlfn.CONCAT(TEXT(K2850,"##0"),"_",TEXT(L2850,"##0")),lvl_5[#Headers],0)),"Нет")</f>
        <v>Ворота</v>
      </c>
      <c r="H2850" s="11" t="str">
        <f>IFERROR(INDEX(lvl_6[],MATCH(N2850,lvl_6[ID],0),MATCH(_xlfn.CONCAT(K2850,"_",L2850,"_",M2850),lvl_6[#Headers],0)),"Нет")</f>
        <v>Ворота. Сила благоприятных Ворот в разных дворцах с учетом сезона</v>
      </c>
      <c r="I2850" s="12">
        <v>1</v>
      </c>
      <c r="J2850" s="12">
        <v>2</v>
      </c>
      <c r="K2850" s="12">
        <v>2</v>
      </c>
      <c r="L2850" s="12">
        <v>3</v>
      </c>
      <c r="M2850" s="12">
        <v>1</v>
      </c>
      <c r="N2850" s="12">
        <v>4</v>
      </c>
      <c r="O2850" s="12">
        <f>COUNTIF($P$2:P2850,P2850)</f>
        <v>8</v>
      </c>
      <c r="P2850" s="12" t="str">
        <f t="shared" si="145"/>
        <v>122030104</v>
      </c>
      <c r="Q2850" s="12" t="str">
        <f t="shared" si="146"/>
        <v>1220301040008</v>
      </c>
      <c r="R2850" s="20" t="s">
        <v>2249</v>
      </c>
      <c r="S2850" s="20" t="s">
        <v>2255</v>
      </c>
      <c r="AD2850" s="12" t="s">
        <v>860</v>
      </c>
      <c r="AW2850" s="12">
        <v>3</v>
      </c>
      <c r="BB2850" s="12" t="s">
        <v>31</v>
      </c>
      <c r="BG2850" s="21" t="s">
        <v>2230</v>
      </c>
      <c r="BH2850" s="12">
        <v>1</v>
      </c>
      <c r="BI2850" s="12">
        <v>1</v>
      </c>
      <c r="BJ2850" s="12">
        <v>1</v>
      </c>
      <c r="BK2850" s="12">
        <v>1</v>
      </c>
    </row>
    <row r="2851" spans="1:63" ht="60" x14ac:dyDescent="0.25">
      <c r="A2851" s="12">
        <v>1</v>
      </c>
      <c r="B2851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51" s="11" t="str">
        <f>IFERROR(VLOOKUP(I2851,lvl_1[],2,FALSE),"Нет")</f>
        <v>Общий расчет</v>
      </c>
      <c r="D2851" s="11" t="str">
        <f>IFERROR(VLOOKUP(Rule!J2851,lvl_2[],2,FALSE),"Нет")</f>
        <v>Ци Мень</v>
      </c>
      <c r="E2851" s="11" t="str">
        <f>IFERROR(VLOOKUP(Rule!K2851,lvl_3[],2,FALSE),"Нет")</f>
        <v>Анализ Дворца</v>
      </c>
      <c r="F2851" s="11" t="str">
        <f>IFERROR(INDEX(lvl_4[],MATCH(L2851,lvl_4[ID],0),MATCH(TEXT(K2851,"##0"),lvl_4[#Headers],0)),"Нет")</f>
        <v>Операторы</v>
      </c>
      <c r="G2851" s="11" t="str">
        <f>IFERROR(INDEX(lvl_5[],MATCH(M2851,lvl_5[ID],0),MATCH(_xlfn.CONCAT(TEXT(K2851,"##0"),"_",TEXT(L2851,"##0")),lvl_5[#Headers],0)),"Нет")</f>
        <v>Ворота</v>
      </c>
      <c r="H2851" s="11" t="str">
        <f>IFERROR(INDEX(lvl_6[],MATCH(N2851,lvl_6[ID],0),MATCH(_xlfn.CONCAT(K2851,"_",L2851,"_",M2851),lvl_6[#Headers],0)),"Нет")</f>
        <v>Ворота. Сила благоприятных Ворот в разных дворцах с учетом сезона</v>
      </c>
      <c r="I2851" s="12">
        <v>1</v>
      </c>
      <c r="J2851" s="12">
        <v>2</v>
      </c>
      <c r="K2851" s="12">
        <v>2</v>
      </c>
      <c r="L2851" s="12">
        <v>3</v>
      </c>
      <c r="M2851" s="12">
        <v>1</v>
      </c>
      <c r="N2851" s="12">
        <v>4</v>
      </c>
      <c r="O2851" s="12">
        <f>COUNTIF($P$2:P2851,P2851)</f>
        <v>9</v>
      </c>
      <c r="P2851" s="12" t="str">
        <f t="shared" si="145"/>
        <v>122030104</v>
      </c>
      <c r="Q2851" s="12" t="str">
        <f t="shared" si="146"/>
        <v>1220301040009</v>
      </c>
      <c r="R2851" s="20" t="s">
        <v>2249</v>
      </c>
      <c r="S2851" s="20" t="s">
        <v>2254</v>
      </c>
      <c r="AD2851" s="12" t="s">
        <v>862</v>
      </c>
      <c r="AW2851" s="12">
        <v>3</v>
      </c>
      <c r="BB2851" s="12" t="s">
        <v>31</v>
      </c>
      <c r="BG2851" s="21" t="s">
        <v>2230</v>
      </c>
      <c r="BH2851" s="12">
        <v>1</v>
      </c>
      <c r="BI2851" s="12">
        <v>1</v>
      </c>
      <c r="BJ2851" s="12">
        <v>1</v>
      </c>
      <c r="BK2851" s="12">
        <v>1</v>
      </c>
    </row>
    <row r="2852" spans="1:63" ht="60" x14ac:dyDescent="0.25">
      <c r="A2852" s="12">
        <v>1</v>
      </c>
      <c r="B2852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52" s="11" t="str">
        <f>IFERROR(VLOOKUP(I2852,lvl_1[],2,FALSE),"Нет")</f>
        <v>Общий расчет</v>
      </c>
      <c r="D2852" s="11" t="str">
        <f>IFERROR(VLOOKUP(Rule!J2852,lvl_2[],2,FALSE),"Нет")</f>
        <v>Ци Мень</v>
      </c>
      <c r="E2852" s="11" t="str">
        <f>IFERROR(VLOOKUP(Rule!K2852,lvl_3[],2,FALSE),"Нет")</f>
        <v>Анализ Дворца</v>
      </c>
      <c r="F2852" s="11" t="str">
        <f>IFERROR(INDEX(lvl_4[],MATCH(L2852,lvl_4[ID],0),MATCH(TEXT(K2852,"##0"),lvl_4[#Headers],0)),"Нет")</f>
        <v>Операторы</v>
      </c>
      <c r="G2852" s="11" t="str">
        <f>IFERROR(INDEX(lvl_5[],MATCH(M2852,lvl_5[ID],0),MATCH(_xlfn.CONCAT(TEXT(K2852,"##0"),"_",TEXT(L2852,"##0")),lvl_5[#Headers],0)),"Нет")</f>
        <v>Ворота</v>
      </c>
      <c r="H2852" s="11" t="str">
        <f>IFERROR(INDEX(lvl_6[],MATCH(N2852,lvl_6[ID],0),MATCH(_xlfn.CONCAT(K2852,"_",L2852,"_",M2852),lvl_6[#Headers],0)),"Нет")</f>
        <v>Ворота. Сила благоприятных Ворот в разных дворцах с учетом сезона</v>
      </c>
      <c r="I2852" s="12">
        <v>1</v>
      </c>
      <c r="J2852" s="12">
        <v>2</v>
      </c>
      <c r="K2852" s="12">
        <v>2</v>
      </c>
      <c r="L2852" s="12">
        <v>3</v>
      </c>
      <c r="M2852" s="12">
        <v>1</v>
      </c>
      <c r="N2852" s="12">
        <v>4</v>
      </c>
      <c r="O2852" s="12">
        <f>COUNTIF($P$2:P2852,P2852)</f>
        <v>10</v>
      </c>
      <c r="P2852" s="12" t="str">
        <f t="shared" si="145"/>
        <v>122030104</v>
      </c>
      <c r="Q2852" s="12" t="str">
        <f t="shared" si="146"/>
        <v>1220301040010</v>
      </c>
      <c r="R2852" s="20" t="s">
        <v>2249</v>
      </c>
      <c r="S2852" s="20" t="s">
        <v>2254</v>
      </c>
      <c r="AD2852" s="12" t="s">
        <v>863</v>
      </c>
      <c r="AW2852" s="12">
        <v>3</v>
      </c>
      <c r="BB2852" s="12" t="s">
        <v>31</v>
      </c>
      <c r="BG2852" s="21" t="s">
        <v>2230</v>
      </c>
      <c r="BH2852" s="12">
        <v>1</v>
      </c>
      <c r="BI2852" s="12">
        <v>1</v>
      </c>
      <c r="BJ2852" s="12">
        <v>1</v>
      </c>
      <c r="BK2852" s="12">
        <v>1</v>
      </c>
    </row>
    <row r="2853" spans="1:63" ht="60" x14ac:dyDescent="0.25">
      <c r="A2853" s="12">
        <v>1</v>
      </c>
      <c r="B2853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53" s="11" t="str">
        <f>IFERROR(VLOOKUP(I2853,lvl_1[],2,FALSE),"Нет")</f>
        <v>Общий расчет</v>
      </c>
      <c r="D2853" s="11" t="str">
        <f>IFERROR(VLOOKUP(Rule!J2853,lvl_2[],2,FALSE),"Нет")</f>
        <v>Ци Мень</v>
      </c>
      <c r="E2853" s="11" t="str">
        <f>IFERROR(VLOOKUP(Rule!K2853,lvl_3[],2,FALSE),"Нет")</f>
        <v>Анализ Дворца</v>
      </c>
      <c r="F2853" s="11" t="str">
        <f>IFERROR(INDEX(lvl_4[],MATCH(L2853,lvl_4[ID],0),MATCH(TEXT(K2853,"##0"),lvl_4[#Headers],0)),"Нет")</f>
        <v>Операторы</v>
      </c>
      <c r="G2853" s="11" t="str">
        <f>IFERROR(INDEX(lvl_5[],MATCH(M2853,lvl_5[ID],0),MATCH(_xlfn.CONCAT(TEXT(K2853,"##0"),"_",TEXT(L2853,"##0")),lvl_5[#Headers],0)),"Нет")</f>
        <v>Ворота</v>
      </c>
      <c r="H2853" s="11" t="str">
        <f>IFERROR(INDEX(lvl_6[],MATCH(N2853,lvl_6[ID],0),MATCH(_xlfn.CONCAT(K2853,"_",L2853,"_",M2853),lvl_6[#Headers],0)),"Нет")</f>
        <v>Ворота. Сила благоприятных Ворот в разных дворцах с учетом сезона</v>
      </c>
      <c r="I2853" s="12">
        <v>1</v>
      </c>
      <c r="J2853" s="12">
        <v>2</v>
      </c>
      <c r="K2853" s="12">
        <v>2</v>
      </c>
      <c r="L2853" s="12">
        <v>3</v>
      </c>
      <c r="M2853" s="12">
        <v>1</v>
      </c>
      <c r="N2853" s="12">
        <v>4</v>
      </c>
      <c r="O2853" s="12">
        <f>COUNTIF($P$2:P2853,P2853)</f>
        <v>11</v>
      </c>
      <c r="P2853" s="12" t="str">
        <f t="shared" si="145"/>
        <v>122030104</v>
      </c>
      <c r="Q2853" s="12" t="str">
        <f t="shared" si="146"/>
        <v>1220301040011</v>
      </c>
      <c r="R2853" s="20" t="s">
        <v>2249</v>
      </c>
      <c r="S2853" s="20" t="s">
        <v>2251</v>
      </c>
      <c r="AD2853" s="12" t="s">
        <v>868</v>
      </c>
      <c r="AW2853" s="12">
        <v>3</v>
      </c>
      <c r="BB2853" s="12" t="s">
        <v>31</v>
      </c>
      <c r="BG2853" s="21" t="s">
        <v>2230</v>
      </c>
      <c r="BH2853" s="12">
        <v>1</v>
      </c>
      <c r="BI2853" s="12">
        <v>1</v>
      </c>
      <c r="BJ2853" s="12">
        <v>1</v>
      </c>
      <c r="BK2853" s="12">
        <v>1</v>
      </c>
    </row>
    <row r="2854" spans="1:63" ht="60" x14ac:dyDescent="0.25">
      <c r="A2854" s="12">
        <v>1</v>
      </c>
      <c r="B2854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54" s="11" t="str">
        <f>IFERROR(VLOOKUP(I2854,lvl_1[],2,FALSE),"Нет")</f>
        <v>Общий расчет</v>
      </c>
      <c r="D2854" s="11" t="str">
        <f>IFERROR(VLOOKUP(Rule!J2854,lvl_2[],2,FALSE),"Нет")</f>
        <v>Ци Мень</v>
      </c>
      <c r="E2854" s="11" t="str">
        <f>IFERROR(VLOOKUP(Rule!K2854,lvl_3[],2,FALSE),"Нет")</f>
        <v>Анализ Дворца</v>
      </c>
      <c r="F2854" s="11" t="str">
        <f>IFERROR(INDEX(lvl_4[],MATCH(L2854,lvl_4[ID],0),MATCH(TEXT(K2854,"##0"),lvl_4[#Headers],0)),"Нет")</f>
        <v>Операторы</v>
      </c>
      <c r="G2854" s="11" t="str">
        <f>IFERROR(INDEX(lvl_5[],MATCH(M2854,lvl_5[ID],0),MATCH(_xlfn.CONCAT(TEXT(K2854,"##0"),"_",TEXT(L2854,"##0")),lvl_5[#Headers],0)),"Нет")</f>
        <v>Ворота</v>
      </c>
      <c r="H2854" s="11" t="str">
        <f>IFERROR(INDEX(lvl_6[],MATCH(N2854,lvl_6[ID],0),MATCH(_xlfn.CONCAT(K2854,"_",L2854,"_",M2854),lvl_6[#Headers],0)),"Нет")</f>
        <v>Ворота. Сила благоприятных Ворот в разных дворцах с учетом сезона</v>
      </c>
      <c r="I2854" s="12">
        <v>1</v>
      </c>
      <c r="J2854" s="12">
        <v>2</v>
      </c>
      <c r="K2854" s="12">
        <v>2</v>
      </c>
      <c r="L2854" s="12">
        <v>3</v>
      </c>
      <c r="M2854" s="12">
        <v>1</v>
      </c>
      <c r="N2854" s="12">
        <v>4</v>
      </c>
      <c r="O2854" s="12">
        <f>COUNTIF($P$2:P2854,P2854)</f>
        <v>12</v>
      </c>
      <c r="P2854" s="12" t="str">
        <f t="shared" si="145"/>
        <v>122030104</v>
      </c>
      <c r="Q2854" s="12" t="str">
        <f t="shared" si="146"/>
        <v>1220301040012</v>
      </c>
      <c r="R2854" s="20" t="s">
        <v>2249</v>
      </c>
      <c r="S2854" s="20" t="s">
        <v>2251</v>
      </c>
      <c r="AD2854" s="12" t="s">
        <v>869</v>
      </c>
      <c r="AW2854" s="12">
        <v>3</v>
      </c>
      <c r="BB2854" s="12" t="s">
        <v>31</v>
      </c>
      <c r="BG2854" s="21" t="s">
        <v>2230</v>
      </c>
      <c r="BH2854" s="12">
        <v>1</v>
      </c>
      <c r="BI2854" s="12">
        <v>1</v>
      </c>
      <c r="BJ2854" s="12">
        <v>1</v>
      </c>
      <c r="BK2854" s="12">
        <v>1</v>
      </c>
    </row>
    <row r="2855" spans="1:63" ht="60" x14ac:dyDescent="0.25">
      <c r="A2855" s="12">
        <v>1</v>
      </c>
      <c r="B2855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55" s="11" t="str">
        <f>IFERROR(VLOOKUP(I2855,lvl_1[],2,FALSE),"Нет")</f>
        <v>Общий расчет</v>
      </c>
      <c r="D2855" s="11" t="str">
        <f>IFERROR(VLOOKUP(Rule!J2855,lvl_2[],2,FALSE),"Нет")</f>
        <v>Ци Мень</v>
      </c>
      <c r="E2855" s="11" t="str">
        <f>IFERROR(VLOOKUP(Rule!K2855,lvl_3[],2,FALSE),"Нет")</f>
        <v>Анализ Дворца</v>
      </c>
      <c r="F2855" s="11" t="str">
        <f>IFERROR(INDEX(lvl_4[],MATCH(L2855,lvl_4[ID],0),MATCH(TEXT(K2855,"##0"),lvl_4[#Headers],0)),"Нет")</f>
        <v>Операторы</v>
      </c>
      <c r="G2855" s="11" t="str">
        <f>IFERROR(INDEX(lvl_5[],MATCH(M2855,lvl_5[ID],0),MATCH(_xlfn.CONCAT(TEXT(K2855,"##0"),"_",TEXT(L2855,"##0")),lvl_5[#Headers],0)),"Нет")</f>
        <v>Ворота</v>
      </c>
      <c r="H2855" s="11" t="str">
        <f>IFERROR(INDEX(lvl_6[],MATCH(N2855,lvl_6[ID],0),MATCH(_xlfn.CONCAT(K2855,"_",L2855,"_",M2855),lvl_6[#Headers],0)),"Нет")</f>
        <v>Ворота. Сила благоприятных Ворот в разных дворцах с учетом сезона</v>
      </c>
      <c r="I2855" s="12">
        <v>1</v>
      </c>
      <c r="J2855" s="12">
        <v>2</v>
      </c>
      <c r="K2855" s="12">
        <v>2</v>
      </c>
      <c r="L2855" s="12">
        <v>3</v>
      </c>
      <c r="M2855" s="12">
        <v>1</v>
      </c>
      <c r="N2855" s="12">
        <v>4</v>
      </c>
      <c r="O2855" s="12">
        <f>COUNTIF($P$2:P2855,P2855)</f>
        <v>13</v>
      </c>
      <c r="P2855" s="12" t="str">
        <f t="shared" si="145"/>
        <v>122030104</v>
      </c>
      <c r="Q2855" s="12" t="str">
        <f t="shared" si="146"/>
        <v>1220301040013</v>
      </c>
      <c r="R2855" s="20" t="s">
        <v>2249</v>
      </c>
      <c r="S2855" s="20" t="s">
        <v>2254</v>
      </c>
      <c r="AD2855" s="12" t="s">
        <v>862</v>
      </c>
      <c r="AW2855" s="12">
        <v>1</v>
      </c>
      <c r="BB2855" s="12" t="s">
        <v>31</v>
      </c>
      <c r="BG2855" s="21" t="s">
        <v>2230</v>
      </c>
      <c r="BH2855" s="12">
        <v>1</v>
      </c>
      <c r="BI2855" s="12">
        <v>1</v>
      </c>
      <c r="BJ2855" s="12">
        <v>1</v>
      </c>
      <c r="BK2855" s="12">
        <v>1</v>
      </c>
    </row>
    <row r="2856" spans="1:63" ht="60" x14ac:dyDescent="0.25">
      <c r="A2856" s="12">
        <v>1</v>
      </c>
      <c r="B2856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56" s="11" t="str">
        <f>IFERROR(VLOOKUP(I2856,lvl_1[],2,FALSE),"Нет")</f>
        <v>Общий расчет</v>
      </c>
      <c r="D2856" s="11" t="str">
        <f>IFERROR(VLOOKUP(Rule!J2856,lvl_2[],2,FALSE),"Нет")</f>
        <v>Ци Мень</v>
      </c>
      <c r="E2856" s="11" t="str">
        <f>IFERROR(VLOOKUP(Rule!K2856,lvl_3[],2,FALSE),"Нет")</f>
        <v>Анализ Дворца</v>
      </c>
      <c r="F2856" s="11" t="str">
        <f>IFERROR(INDEX(lvl_4[],MATCH(L2856,lvl_4[ID],0),MATCH(TEXT(K2856,"##0"),lvl_4[#Headers],0)),"Нет")</f>
        <v>Операторы</v>
      </c>
      <c r="G2856" s="11" t="str">
        <f>IFERROR(INDEX(lvl_5[],MATCH(M2856,lvl_5[ID],0),MATCH(_xlfn.CONCAT(TEXT(K2856,"##0"),"_",TEXT(L2856,"##0")),lvl_5[#Headers],0)),"Нет")</f>
        <v>Ворота</v>
      </c>
      <c r="H2856" s="11" t="str">
        <f>IFERROR(INDEX(lvl_6[],MATCH(N2856,lvl_6[ID],0),MATCH(_xlfn.CONCAT(K2856,"_",L2856,"_",M2856),lvl_6[#Headers],0)),"Нет")</f>
        <v>Ворота. Сила благоприятных Ворот в разных дворцах с учетом сезона</v>
      </c>
      <c r="I2856" s="12">
        <v>1</v>
      </c>
      <c r="J2856" s="12">
        <v>2</v>
      </c>
      <c r="K2856" s="12">
        <v>2</v>
      </c>
      <c r="L2856" s="12">
        <v>3</v>
      </c>
      <c r="M2856" s="12">
        <v>1</v>
      </c>
      <c r="N2856" s="12">
        <v>4</v>
      </c>
      <c r="O2856" s="12">
        <f>COUNTIF($P$2:P2856,P2856)</f>
        <v>14</v>
      </c>
      <c r="P2856" s="12" t="str">
        <f t="shared" si="145"/>
        <v>122030104</v>
      </c>
      <c r="Q2856" s="12" t="str">
        <f t="shared" si="146"/>
        <v>1220301040014</v>
      </c>
      <c r="R2856" s="20" t="s">
        <v>2249</v>
      </c>
      <c r="S2856" s="20" t="s">
        <v>2254</v>
      </c>
      <c r="AD2856" s="12" t="s">
        <v>863</v>
      </c>
      <c r="AW2856" s="12">
        <v>1</v>
      </c>
      <c r="BB2856" s="12" t="s">
        <v>31</v>
      </c>
      <c r="BG2856" s="21" t="s">
        <v>2230</v>
      </c>
      <c r="BH2856" s="12">
        <v>1</v>
      </c>
      <c r="BI2856" s="12">
        <v>1</v>
      </c>
      <c r="BJ2856" s="12">
        <v>1</v>
      </c>
      <c r="BK2856" s="12">
        <v>1</v>
      </c>
    </row>
    <row r="2857" spans="1:63" ht="60" x14ac:dyDescent="0.25">
      <c r="A2857" s="12">
        <v>1</v>
      </c>
      <c r="B2857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57" s="11" t="str">
        <f>IFERROR(VLOOKUP(I2857,lvl_1[],2,FALSE),"Нет")</f>
        <v>Общий расчет</v>
      </c>
      <c r="D2857" s="11" t="str">
        <f>IFERROR(VLOOKUP(Rule!J2857,lvl_2[],2,FALSE),"Нет")</f>
        <v>Ци Мень</v>
      </c>
      <c r="E2857" s="11" t="str">
        <f>IFERROR(VLOOKUP(Rule!K2857,lvl_3[],2,FALSE),"Нет")</f>
        <v>Анализ Дворца</v>
      </c>
      <c r="F2857" s="11" t="str">
        <f>IFERROR(INDEX(lvl_4[],MATCH(L2857,lvl_4[ID],0),MATCH(TEXT(K2857,"##0"),lvl_4[#Headers],0)),"Нет")</f>
        <v>Операторы</v>
      </c>
      <c r="G2857" s="11" t="str">
        <f>IFERROR(INDEX(lvl_5[],MATCH(M2857,lvl_5[ID],0),MATCH(_xlfn.CONCAT(TEXT(K2857,"##0"),"_",TEXT(L2857,"##0")),lvl_5[#Headers],0)),"Нет")</f>
        <v>Ворота</v>
      </c>
      <c r="H2857" s="11" t="str">
        <f>IFERROR(INDEX(lvl_6[],MATCH(N2857,lvl_6[ID],0),MATCH(_xlfn.CONCAT(K2857,"_",L2857,"_",M2857),lvl_6[#Headers],0)),"Нет")</f>
        <v>Ворота. Сила благоприятных Ворот в разных дворцах с учетом сезона</v>
      </c>
      <c r="I2857" s="12">
        <v>1</v>
      </c>
      <c r="J2857" s="12">
        <v>2</v>
      </c>
      <c r="K2857" s="12">
        <v>2</v>
      </c>
      <c r="L2857" s="12">
        <v>3</v>
      </c>
      <c r="M2857" s="12">
        <v>1</v>
      </c>
      <c r="N2857" s="12">
        <v>4</v>
      </c>
      <c r="O2857" s="12">
        <f>COUNTIF($P$2:P2857,P2857)</f>
        <v>15</v>
      </c>
      <c r="P2857" s="12" t="str">
        <f t="shared" si="145"/>
        <v>122030104</v>
      </c>
      <c r="Q2857" s="12" t="str">
        <f t="shared" si="146"/>
        <v>1220301040015</v>
      </c>
      <c r="R2857" s="20" t="s">
        <v>2249</v>
      </c>
      <c r="S2857" s="20" t="s">
        <v>2252</v>
      </c>
      <c r="AD2857" s="12" t="s">
        <v>868</v>
      </c>
      <c r="AW2857" s="12">
        <v>1</v>
      </c>
      <c r="BB2857" s="12" t="s">
        <v>31</v>
      </c>
      <c r="BG2857" s="21" t="s">
        <v>2230</v>
      </c>
      <c r="BH2857" s="12">
        <v>1</v>
      </c>
      <c r="BI2857" s="12">
        <v>1</v>
      </c>
      <c r="BJ2857" s="12">
        <v>1</v>
      </c>
      <c r="BK2857" s="12">
        <v>1</v>
      </c>
    </row>
    <row r="2858" spans="1:63" ht="60" x14ac:dyDescent="0.25">
      <c r="A2858" s="12">
        <v>1</v>
      </c>
      <c r="B2858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58" s="11" t="str">
        <f>IFERROR(VLOOKUP(I2858,lvl_1[],2,FALSE),"Нет")</f>
        <v>Общий расчет</v>
      </c>
      <c r="D2858" s="11" t="str">
        <f>IFERROR(VLOOKUP(Rule!J2858,lvl_2[],2,FALSE),"Нет")</f>
        <v>Ци Мень</v>
      </c>
      <c r="E2858" s="11" t="str">
        <f>IFERROR(VLOOKUP(Rule!K2858,lvl_3[],2,FALSE),"Нет")</f>
        <v>Анализ Дворца</v>
      </c>
      <c r="F2858" s="11" t="str">
        <f>IFERROR(INDEX(lvl_4[],MATCH(L2858,lvl_4[ID],0),MATCH(TEXT(K2858,"##0"),lvl_4[#Headers],0)),"Нет")</f>
        <v>Операторы</v>
      </c>
      <c r="G2858" s="11" t="str">
        <f>IFERROR(INDEX(lvl_5[],MATCH(M2858,lvl_5[ID],0),MATCH(_xlfn.CONCAT(TEXT(K2858,"##0"),"_",TEXT(L2858,"##0")),lvl_5[#Headers],0)),"Нет")</f>
        <v>Ворота</v>
      </c>
      <c r="H2858" s="11" t="str">
        <f>IFERROR(INDEX(lvl_6[],MATCH(N2858,lvl_6[ID],0),MATCH(_xlfn.CONCAT(K2858,"_",L2858,"_",M2858),lvl_6[#Headers],0)),"Нет")</f>
        <v>Ворота. Сила благоприятных Ворот в разных дворцах с учетом сезона</v>
      </c>
      <c r="I2858" s="12">
        <v>1</v>
      </c>
      <c r="J2858" s="12">
        <v>2</v>
      </c>
      <c r="K2858" s="12">
        <v>2</v>
      </c>
      <c r="L2858" s="12">
        <v>3</v>
      </c>
      <c r="M2858" s="12">
        <v>1</v>
      </c>
      <c r="N2858" s="12">
        <v>4</v>
      </c>
      <c r="O2858" s="12">
        <f>COUNTIF($P$2:P2858,P2858)</f>
        <v>16</v>
      </c>
      <c r="P2858" s="12" t="str">
        <f t="shared" si="145"/>
        <v>122030104</v>
      </c>
      <c r="Q2858" s="12" t="str">
        <f t="shared" si="146"/>
        <v>1220301040016</v>
      </c>
      <c r="R2858" s="20" t="s">
        <v>2249</v>
      </c>
      <c r="S2858" s="20" t="s">
        <v>2252</v>
      </c>
      <c r="AD2858" s="12" t="s">
        <v>869</v>
      </c>
      <c r="AW2858" s="12">
        <v>1</v>
      </c>
      <c r="BB2858" s="12" t="s">
        <v>31</v>
      </c>
      <c r="BG2858" s="21" t="s">
        <v>2230</v>
      </c>
      <c r="BH2858" s="12">
        <v>1</v>
      </c>
      <c r="BI2858" s="12">
        <v>1</v>
      </c>
      <c r="BJ2858" s="12">
        <v>1</v>
      </c>
      <c r="BK2858" s="12">
        <v>1</v>
      </c>
    </row>
    <row r="2859" spans="1:63" ht="60" x14ac:dyDescent="0.25">
      <c r="A2859" s="12">
        <v>1</v>
      </c>
      <c r="B2859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59" s="11" t="str">
        <f>IFERROR(VLOOKUP(I2859,lvl_1[],2,FALSE),"Нет")</f>
        <v>Общий расчет</v>
      </c>
      <c r="D2859" s="11" t="str">
        <f>IFERROR(VLOOKUP(Rule!J2859,lvl_2[],2,FALSE),"Нет")</f>
        <v>Ци Мень</v>
      </c>
      <c r="E2859" s="11" t="str">
        <f>IFERROR(VLOOKUP(Rule!K2859,lvl_3[],2,FALSE),"Нет")</f>
        <v>Анализ Дворца</v>
      </c>
      <c r="F2859" s="11" t="str">
        <f>IFERROR(INDEX(lvl_4[],MATCH(L2859,lvl_4[ID],0),MATCH(TEXT(K2859,"##0"),lvl_4[#Headers],0)),"Нет")</f>
        <v>Операторы</v>
      </c>
      <c r="G2859" s="11" t="str">
        <f>IFERROR(INDEX(lvl_5[],MATCH(M2859,lvl_5[ID],0),MATCH(_xlfn.CONCAT(TEXT(K2859,"##0"),"_",TEXT(L2859,"##0")),lvl_5[#Headers],0)),"Нет")</f>
        <v>Ворота</v>
      </c>
      <c r="H2859" s="11" t="str">
        <f>IFERROR(INDEX(lvl_6[],MATCH(N2859,lvl_6[ID],0),MATCH(_xlfn.CONCAT(K2859,"_",L2859,"_",M2859),lvl_6[#Headers],0)),"Нет")</f>
        <v>Ворота. Сила благоприятных Ворот в разных дворцах с учетом сезона</v>
      </c>
      <c r="I2859" s="12">
        <v>1</v>
      </c>
      <c r="J2859" s="12">
        <v>2</v>
      </c>
      <c r="K2859" s="12">
        <v>2</v>
      </c>
      <c r="L2859" s="12">
        <v>3</v>
      </c>
      <c r="M2859" s="12">
        <v>1</v>
      </c>
      <c r="N2859" s="12">
        <v>4</v>
      </c>
      <c r="O2859" s="12">
        <f>COUNTIF($P$2:P2859,P2859)</f>
        <v>17</v>
      </c>
      <c r="P2859" s="12" t="str">
        <f t="shared" si="145"/>
        <v>122030104</v>
      </c>
      <c r="Q2859" s="12" t="str">
        <f t="shared" si="146"/>
        <v>1220301040017</v>
      </c>
      <c r="R2859" s="20" t="s">
        <v>2249</v>
      </c>
      <c r="S2859" s="20" t="s">
        <v>2253</v>
      </c>
      <c r="AD2859" s="12" t="s">
        <v>862</v>
      </c>
      <c r="AW2859" s="12">
        <v>7</v>
      </c>
      <c r="BB2859" s="12" t="s">
        <v>31</v>
      </c>
      <c r="BG2859" s="21" t="s">
        <v>2230</v>
      </c>
      <c r="BH2859" s="12">
        <v>1</v>
      </c>
      <c r="BI2859" s="12">
        <v>1</v>
      </c>
      <c r="BJ2859" s="12">
        <v>1</v>
      </c>
      <c r="BK2859" s="12">
        <v>1</v>
      </c>
    </row>
    <row r="2860" spans="1:63" ht="60" x14ac:dyDescent="0.25">
      <c r="A2860" s="12">
        <v>1</v>
      </c>
      <c r="B2860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60" s="11" t="str">
        <f>IFERROR(VLOOKUP(I2860,lvl_1[],2,FALSE),"Нет")</f>
        <v>Общий расчет</v>
      </c>
      <c r="D2860" s="11" t="str">
        <f>IFERROR(VLOOKUP(Rule!J2860,lvl_2[],2,FALSE),"Нет")</f>
        <v>Ци Мень</v>
      </c>
      <c r="E2860" s="11" t="str">
        <f>IFERROR(VLOOKUP(Rule!K2860,lvl_3[],2,FALSE),"Нет")</f>
        <v>Анализ Дворца</v>
      </c>
      <c r="F2860" s="11" t="str">
        <f>IFERROR(INDEX(lvl_4[],MATCH(L2860,lvl_4[ID],0),MATCH(TEXT(K2860,"##0"),lvl_4[#Headers],0)),"Нет")</f>
        <v>Операторы</v>
      </c>
      <c r="G2860" s="11" t="str">
        <f>IFERROR(INDEX(lvl_5[],MATCH(M2860,lvl_5[ID],0),MATCH(_xlfn.CONCAT(TEXT(K2860,"##0"),"_",TEXT(L2860,"##0")),lvl_5[#Headers],0)),"Нет")</f>
        <v>Ворота</v>
      </c>
      <c r="H2860" s="11" t="str">
        <f>IFERROR(INDEX(lvl_6[],MATCH(N2860,lvl_6[ID],0),MATCH(_xlfn.CONCAT(K2860,"_",L2860,"_",M2860),lvl_6[#Headers],0)),"Нет")</f>
        <v>Ворота. Сила благоприятных Ворот в разных дворцах с учетом сезона</v>
      </c>
      <c r="I2860" s="12">
        <v>1</v>
      </c>
      <c r="J2860" s="12">
        <v>2</v>
      </c>
      <c r="K2860" s="12">
        <v>2</v>
      </c>
      <c r="L2860" s="12">
        <v>3</v>
      </c>
      <c r="M2860" s="12">
        <v>1</v>
      </c>
      <c r="N2860" s="12">
        <v>4</v>
      </c>
      <c r="O2860" s="12">
        <f>COUNTIF($P$2:P2860,P2860)</f>
        <v>18</v>
      </c>
      <c r="P2860" s="12" t="str">
        <f t="shared" si="145"/>
        <v>122030104</v>
      </c>
      <c r="Q2860" s="12" t="str">
        <f t="shared" si="146"/>
        <v>1220301040018</v>
      </c>
      <c r="R2860" s="20" t="s">
        <v>2249</v>
      </c>
      <c r="S2860" s="20" t="s">
        <v>2253</v>
      </c>
      <c r="AD2860" s="12" t="s">
        <v>863</v>
      </c>
      <c r="AW2860" s="12">
        <v>7</v>
      </c>
      <c r="BB2860" s="12" t="s">
        <v>31</v>
      </c>
      <c r="BG2860" s="21" t="s">
        <v>2230</v>
      </c>
      <c r="BH2860" s="12">
        <v>1</v>
      </c>
      <c r="BI2860" s="12">
        <v>1</v>
      </c>
      <c r="BJ2860" s="12">
        <v>1</v>
      </c>
      <c r="BK2860" s="12">
        <v>1</v>
      </c>
    </row>
    <row r="2861" spans="1:63" ht="60" x14ac:dyDescent="0.25">
      <c r="A2861" s="12">
        <v>1</v>
      </c>
      <c r="B2861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61" s="11" t="str">
        <f>IFERROR(VLOOKUP(I2861,lvl_1[],2,FALSE),"Нет")</f>
        <v>Общий расчет</v>
      </c>
      <c r="D2861" s="11" t="str">
        <f>IFERROR(VLOOKUP(Rule!J2861,lvl_2[],2,FALSE),"Нет")</f>
        <v>Ци Мень</v>
      </c>
      <c r="E2861" s="11" t="str">
        <f>IFERROR(VLOOKUP(Rule!K2861,lvl_3[],2,FALSE),"Нет")</f>
        <v>Анализ Дворца</v>
      </c>
      <c r="F2861" s="11" t="str">
        <f>IFERROR(INDEX(lvl_4[],MATCH(L2861,lvl_4[ID],0),MATCH(TEXT(K2861,"##0"),lvl_4[#Headers],0)),"Нет")</f>
        <v>Операторы</v>
      </c>
      <c r="G2861" s="11" t="str">
        <f>IFERROR(INDEX(lvl_5[],MATCH(M2861,lvl_5[ID],0),MATCH(_xlfn.CONCAT(TEXT(K2861,"##0"),"_",TEXT(L2861,"##0")),lvl_5[#Headers],0)),"Нет")</f>
        <v>Ворота</v>
      </c>
      <c r="H2861" s="11" t="str">
        <f>IFERROR(INDEX(lvl_6[],MATCH(N2861,lvl_6[ID],0),MATCH(_xlfn.CONCAT(K2861,"_",L2861,"_",M2861),lvl_6[#Headers],0)),"Нет")</f>
        <v>Ворота. Сила благоприятных Ворот в разных дворцах с учетом сезона</v>
      </c>
      <c r="I2861" s="12">
        <v>1</v>
      </c>
      <c r="J2861" s="12">
        <v>2</v>
      </c>
      <c r="K2861" s="12">
        <v>2</v>
      </c>
      <c r="L2861" s="12">
        <v>3</v>
      </c>
      <c r="M2861" s="12">
        <v>1</v>
      </c>
      <c r="N2861" s="12">
        <v>4</v>
      </c>
      <c r="O2861" s="12">
        <f>COUNTIF($P$2:P2861,P2861)</f>
        <v>19</v>
      </c>
      <c r="P2861" s="12" t="str">
        <f t="shared" si="145"/>
        <v>122030104</v>
      </c>
      <c r="Q2861" s="12" t="str">
        <f t="shared" si="146"/>
        <v>1220301040019</v>
      </c>
      <c r="R2861" s="20" t="s">
        <v>2249</v>
      </c>
      <c r="S2861" s="20" t="s">
        <v>2253</v>
      </c>
      <c r="AD2861" s="12" t="s">
        <v>862</v>
      </c>
      <c r="AW2861" s="12">
        <v>6</v>
      </c>
      <c r="BB2861" s="12" t="s">
        <v>31</v>
      </c>
      <c r="BG2861" s="21" t="s">
        <v>2230</v>
      </c>
      <c r="BH2861" s="12">
        <v>1</v>
      </c>
      <c r="BI2861" s="12">
        <v>1</v>
      </c>
      <c r="BJ2861" s="12">
        <v>1</v>
      </c>
      <c r="BK2861" s="12">
        <v>1</v>
      </c>
    </row>
    <row r="2862" spans="1:63" ht="60" x14ac:dyDescent="0.25">
      <c r="A2862" s="12">
        <v>1</v>
      </c>
      <c r="B2862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62" s="11" t="str">
        <f>IFERROR(VLOOKUP(I2862,lvl_1[],2,FALSE),"Нет")</f>
        <v>Общий расчет</v>
      </c>
      <c r="D2862" s="11" t="str">
        <f>IFERROR(VLOOKUP(Rule!J2862,lvl_2[],2,FALSE),"Нет")</f>
        <v>Ци Мень</v>
      </c>
      <c r="E2862" s="11" t="str">
        <f>IFERROR(VLOOKUP(Rule!K2862,lvl_3[],2,FALSE),"Нет")</f>
        <v>Анализ Дворца</v>
      </c>
      <c r="F2862" s="11" t="str">
        <f>IFERROR(INDEX(lvl_4[],MATCH(L2862,lvl_4[ID],0),MATCH(TEXT(K2862,"##0"),lvl_4[#Headers],0)),"Нет")</f>
        <v>Операторы</v>
      </c>
      <c r="G2862" s="11" t="str">
        <f>IFERROR(INDEX(lvl_5[],MATCH(M2862,lvl_5[ID],0),MATCH(_xlfn.CONCAT(TEXT(K2862,"##0"),"_",TEXT(L2862,"##0")),lvl_5[#Headers],0)),"Нет")</f>
        <v>Ворота</v>
      </c>
      <c r="H2862" s="11" t="str">
        <f>IFERROR(INDEX(lvl_6[],MATCH(N2862,lvl_6[ID],0),MATCH(_xlfn.CONCAT(K2862,"_",L2862,"_",M2862),lvl_6[#Headers],0)),"Нет")</f>
        <v>Ворота. Сила благоприятных Ворот в разных дворцах с учетом сезона</v>
      </c>
      <c r="I2862" s="12">
        <v>1</v>
      </c>
      <c r="J2862" s="12">
        <v>2</v>
      </c>
      <c r="K2862" s="12">
        <v>2</v>
      </c>
      <c r="L2862" s="12">
        <v>3</v>
      </c>
      <c r="M2862" s="12">
        <v>1</v>
      </c>
      <c r="N2862" s="12">
        <v>4</v>
      </c>
      <c r="O2862" s="12">
        <f>COUNTIF($P$2:P2862,P2862)</f>
        <v>20</v>
      </c>
      <c r="P2862" s="12" t="str">
        <f t="shared" si="145"/>
        <v>122030104</v>
      </c>
      <c r="Q2862" s="12" t="str">
        <f t="shared" si="146"/>
        <v>1220301040020</v>
      </c>
      <c r="R2862" s="20" t="s">
        <v>2249</v>
      </c>
      <c r="S2862" s="20" t="s">
        <v>2253</v>
      </c>
      <c r="AD2862" s="12" t="s">
        <v>863</v>
      </c>
      <c r="AW2862" s="12">
        <v>6</v>
      </c>
      <c r="BB2862" s="12" t="s">
        <v>31</v>
      </c>
      <c r="BG2862" s="21" t="s">
        <v>2230</v>
      </c>
      <c r="BH2862" s="12">
        <v>1</v>
      </c>
      <c r="BI2862" s="12">
        <v>1</v>
      </c>
      <c r="BJ2862" s="12">
        <v>1</v>
      </c>
      <c r="BK2862" s="12">
        <v>1</v>
      </c>
    </row>
    <row r="2863" spans="1:63" ht="60" x14ac:dyDescent="0.25">
      <c r="A2863" s="12">
        <v>1</v>
      </c>
      <c r="B2863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63" s="11" t="str">
        <f>IFERROR(VLOOKUP(I2863,lvl_1[],2,FALSE),"Нет")</f>
        <v>Общий расчет</v>
      </c>
      <c r="D2863" s="11" t="str">
        <f>IFERROR(VLOOKUP(Rule!J2863,lvl_2[],2,FALSE),"Нет")</f>
        <v>Ци Мень</v>
      </c>
      <c r="E2863" s="11" t="str">
        <f>IFERROR(VLOOKUP(Rule!K2863,lvl_3[],2,FALSE),"Нет")</f>
        <v>Анализ Дворца</v>
      </c>
      <c r="F2863" s="11" t="str">
        <f>IFERROR(INDEX(lvl_4[],MATCH(L2863,lvl_4[ID],0),MATCH(TEXT(K2863,"##0"),lvl_4[#Headers],0)),"Нет")</f>
        <v>Операторы</v>
      </c>
      <c r="G2863" s="11" t="str">
        <f>IFERROR(INDEX(lvl_5[],MATCH(M2863,lvl_5[ID],0),MATCH(_xlfn.CONCAT(TEXT(K2863,"##0"),"_",TEXT(L2863,"##0")),lvl_5[#Headers],0)),"Нет")</f>
        <v>Ворота</v>
      </c>
      <c r="H2863" s="11" t="str">
        <f>IFERROR(INDEX(lvl_6[],MATCH(N2863,lvl_6[ID],0),MATCH(_xlfn.CONCAT(K2863,"_",L2863,"_",M2863),lvl_6[#Headers],0)),"Нет")</f>
        <v>Ворота. Сила благоприятных Ворот в разных дворцах с учетом сезона</v>
      </c>
      <c r="I2863" s="12">
        <v>1</v>
      </c>
      <c r="J2863" s="12">
        <v>2</v>
      </c>
      <c r="K2863" s="12">
        <v>2</v>
      </c>
      <c r="L2863" s="12">
        <v>3</v>
      </c>
      <c r="M2863" s="12">
        <v>1</v>
      </c>
      <c r="N2863" s="12">
        <v>4</v>
      </c>
      <c r="O2863" s="12">
        <f>COUNTIF($P$2:P2863,P2863)</f>
        <v>21</v>
      </c>
      <c r="P2863" s="12" t="str">
        <f t="shared" si="145"/>
        <v>122030104</v>
      </c>
      <c r="Q2863" s="12" t="str">
        <f t="shared" si="146"/>
        <v>1220301040021</v>
      </c>
      <c r="R2863" s="20" t="s">
        <v>2249</v>
      </c>
      <c r="S2863" s="20" t="s">
        <v>2256</v>
      </c>
      <c r="AD2863" s="12" t="s">
        <v>859</v>
      </c>
      <c r="AW2863" s="12">
        <v>8</v>
      </c>
      <c r="BB2863" s="12" t="s">
        <v>31</v>
      </c>
      <c r="BG2863" s="21" t="s">
        <v>2230</v>
      </c>
      <c r="BH2863" s="12">
        <v>1</v>
      </c>
      <c r="BI2863" s="12">
        <v>1</v>
      </c>
      <c r="BJ2863" s="12">
        <v>1</v>
      </c>
      <c r="BK2863" s="12">
        <v>1</v>
      </c>
    </row>
    <row r="2864" spans="1:63" ht="60" x14ac:dyDescent="0.25">
      <c r="A2864" s="12">
        <v>1</v>
      </c>
      <c r="B2864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64" s="11" t="str">
        <f>IFERROR(VLOOKUP(I2864,lvl_1[],2,FALSE),"Нет")</f>
        <v>Общий расчет</v>
      </c>
      <c r="D2864" s="11" t="str">
        <f>IFERROR(VLOOKUP(Rule!J2864,lvl_2[],2,FALSE),"Нет")</f>
        <v>Ци Мень</v>
      </c>
      <c r="E2864" s="11" t="str">
        <f>IFERROR(VLOOKUP(Rule!K2864,lvl_3[],2,FALSE),"Нет")</f>
        <v>Анализ Дворца</v>
      </c>
      <c r="F2864" s="11" t="str">
        <f>IFERROR(INDEX(lvl_4[],MATCH(L2864,lvl_4[ID],0),MATCH(TEXT(K2864,"##0"),lvl_4[#Headers],0)),"Нет")</f>
        <v>Операторы</v>
      </c>
      <c r="G2864" s="11" t="str">
        <f>IFERROR(INDEX(lvl_5[],MATCH(M2864,lvl_5[ID],0),MATCH(_xlfn.CONCAT(TEXT(K2864,"##0"),"_",TEXT(L2864,"##0")),lvl_5[#Headers],0)),"Нет")</f>
        <v>Ворота</v>
      </c>
      <c r="H2864" s="11" t="str">
        <f>IFERROR(INDEX(lvl_6[],MATCH(N2864,lvl_6[ID],0),MATCH(_xlfn.CONCAT(K2864,"_",L2864,"_",M2864),lvl_6[#Headers],0)),"Нет")</f>
        <v>Ворота. Сила благоприятных Ворот в разных дворцах с учетом сезона</v>
      </c>
      <c r="I2864" s="12">
        <v>1</v>
      </c>
      <c r="J2864" s="12">
        <v>2</v>
      </c>
      <c r="K2864" s="12">
        <v>2</v>
      </c>
      <c r="L2864" s="12">
        <v>3</v>
      </c>
      <c r="M2864" s="12">
        <v>1</v>
      </c>
      <c r="N2864" s="12">
        <v>4</v>
      </c>
      <c r="O2864" s="12">
        <f>COUNTIF($P$2:P2864,P2864)</f>
        <v>22</v>
      </c>
      <c r="P2864" s="12" t="str">
        <f t="shared" si="145"/>
        <v>122030104</v>
      </c>
      <c r="Q2864" s="12" t="str">
        <f t="shared" si="146"/>
        <v>1220301040022</v>
      </c>
      <c r="R2864" s="20" t="s">
        <v>2249</v>
      </c>
      <c r="S2864" s="20" t="s">
        <v>2256</v>
      </c>
      <c r="AD2864" s="12" t="s">
        <v>860</v>
      </c>
      <c r="AW2864" s="12">
        <v>8</v>
      </c>
      <c r="BB2864" s="12" t="s">
        <v>31</v>
      </c>
      <c r="BG2864" s="21" t="s">
        <v>2230</v>
      </c>
      <c r="BH2864" s="12">
        <v>1</v>
      </c>
      <c r="BI2864" s="12">
        <v>1</v>
      </c>
      <c r="BJ2864" s="12">
        <v>1</v>
      </c>
      <c r="BK2864" s="12">
        <v>1</v>
      </c>
    </row>
    <row r="2865" spans="1:63" ht="60" x14ac:dyDescent="0.25">
      <c r="A2865" s="12">
        <v>1</v>
      </c>
      <c r="B2865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65" s="11" t="str">
        <f>IFERROR(VLOOKUP(I2865,lvl_1[],2,FALSE),"Нет")</f>
        <v>Общий расчет</v>
      </c>
      <c r="D2865" s="11" t="str">
        <f>IFERROR(VLOOKUP(Rule!J2865,lvl_2[],2,FALSE),"Нет")</f>
        <v>Ци Мень</v>
      </c>
      <c r="E2865" s="11" t="str">
        <f>IFERROR(VLOOKUP(Rule!K2865,lvl_3[],2,FALSE),"Нет")</f>
        <v>Анализ Дворца</v>
      </c>
      <c r="F2865" s="11" t="str">
        <f>IFERROR(INDEX(lvl_4[],MATCH(L2865,lvl_4[ID],0),MATCH(TEXT(K2865,"##0"),lvl_4[#Headers],0)),"Нет")</f>
        <v>Операторы</v>
      </c>
      <c r="G2865" s="11" t="str">
        <f>IFERROR(INDEX(lvl_5[],MATCH(M2865,lvl_5[ID],0),MATCH(_xlfn.CONCAT(TEXT(K2865,"##0"),"_",TEXT(L2865,"##0")),lvl_5[#Headers],0)),"Нет")</f>
        <v>Ворота</v>
      </c>
      <c r="H2865" s="11" t="str">
        <f>IFERROR(INDEX(lvl_6[],MATCH(N2865,lvl_6[ID],0),MATCH(_xlfn.CONCAT(K2865,"_",L2865,"_",M2865),lvl_6[#Headers],0)),"Нет")</f>
        <v>Ворота. Сила благоприятных Ворот в разных дворцах с учетом сезона</v>
      </c>
      <c r="I2865" s="12">
        <v>1</v>
      </c>
      <c r="J2865" s="12">
        <v>2</v>
      </c>
      <c r="K2865" s="12">
        <v>2</v>
      </c>
      <c r="L2865" s="12">
        <v>3</v>
      </c>
      <c r="M2865" s="12">
        <v>1</v>
      </c>
      <c r="N2865" s="12">
        <v>4</v>
      </c>
      <c r="O2865" s="12">
        <f>COUNTIF($P$2:P2865,P2865)</f>
        <v>23</v>
      </c>
      <c r="P2865" s="12" t="str">
        <f t="shared" si="145"/>
        <v>122030104</v>
      </c>
      <c r="Q2865" s="12" t="str">
        <f t="shared" si="146"/>
        <v>1220301040023</v>
      </c>
      <c r="R2865" s="20" t="s">
        <v>2249</v>
      </c>
      <c r="S2865" s="20" t="s">
        <v>2256</v>
      </c>
      <c r="AD2865" s="12" t="s">
        <v>859</v>
      </c>
      <c r="AW2865" s="12">
        <v>2</v>
      </c>
      <c r="BB2865" s="12" t="s">
        <v>31</v>
      </c>
      <c r="BG2865" s="21" t="s">
        <v>2230</v>
      </c>
      <c r="BH2865" s="12">
        <v>1</v>
      </c>
      <c r="BI2865" s="12">
        <v>1</v>
      </c>
      <c r="BJ2865" s="12">
        <v>1</v>
      </c>
      <c r="BK2865" s="12">
        <v>1</v>
      </c>
    </row>
    <row r="2866" spans="1:63" ht="60" x14ac:dyDescent="0.25">
      <c r="A2866" s="12">
        <v>1</v>
      </c>
      <c r="B2866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66" s="11" t="str">
        <f>IFERROR(VLOOKUP(I2866,lvl_1[],2,FALSE),"Нет")</f>
        <v>Общий расчет</v>
      </c>
      <c r="D2866" s="11" t="str">
        <f>IFERROR(VLOOKUP(Rule!J2866,lvl_2[],2,FALSE),"Нет")</f>
        <v>Ци Мень</v>
      </c>
      <c r="E2866" s="11" t="str">
        <f>IFERROR(VLOOKUP(Rule!K2866,lvl_3[],2,FALSE),"Нет")</f>
        <v>Анализ Дворца</v>
      </c>
      <c r="F2866" s="11" t="str">
        <f>IFERROR(INDEX(lvl_4[],MATCH(L2866,lvl_4[ID],0),MATCH(TEXT(K2866,"##0"),lvl_4[#Headers],0)),"Нет")</f>
        <v>Операторы</v>
      </c>
      <c r="G2866" s="11" t="str">
        <f>IFERROR(INDEX(lvl_5[],MATCH(M2866,lvl_5[ID],0),MATCH(_xlfn.CONCAT(TEXT(K2866,"##0"),"_",TEXT(L2866,"##0")),lvl_5[#Headers],0)),"Нет")</f>
        <v>Ворота</v>
      </c>
      <c r="H2866" s="11" t="str">
        <f>IFERROR(INDEX(lvl_6[],MATCH(N2866,lvl_6[ID],0),MATCH(_xlfn.CONCAT(K2866,"_",L2866,"_",M2866),lvl_6[#Headers],0)),"Нет")</f>
        <v>Ворота. Сила благоприятных Ворот в разных дворцах с учетом сезона</v>
      </c>
      <c r="I2866" s="12">
        <v>1</v>
      </c>
      <c r="J2866" s="12">
        <v>2</v>
      </c>
      <c r="K2866" s="12">
        <v>2</v>
      </c>
      <c r="L2866" s="12">
        <v>3</v>
      </c>
      <c r="M2866" s="12">
        <v>1</v>
      </c>
      <c r="N2866" s="12">
        <v>4</v>
      </c>
      <c r="O2866" s="12">
        <f>COUNTIF($P$2:P2866,P2866)</f>
        <v>24</v>
      </c>
      <c r="P2866" s="12" t="str">
        <f t="shared" si="145"/>
        <v>122030104</v>
      </c>
      <c r="Q2866" s="12" t="str">
        <f t="shared" si="146"/>
        <v>1220301040024</v>
      </c>
      <c r="R2866" s="20" t="s">
        <v>2249</v>
      </c>
      <c r="S2866" s="20" t="s">
        <v>2256</v>
      </c>
      <c r="AD2866" s="12" t="s">
        <v>860</v>
      </c>
      <c r="AW2866" s="12">
        <v>2</v>
      </c>
      <c r="BB2866" s="12" t="s">
        <v>31</v>
      </c>
      <c r="BG2866" s="21" t="s">
        <v>2230</v>
      </c>
      <c r="BH2866" s="12">
        <v>1</v>
      </c>
      <c r="BI2866" s="12">
        <v>1</v>
      </c>
      <c r="BJ2866" s="12">
        <v>1</v>
      </c>
      <c r="BK2866" s="12">
        <v>1</v>
      </c>
    </row>
    <row r="2867" spans="1:63" ht="60" x14ac:dyDescent="0.25">
      <c r="A2867" s="12">
        <v>1</v>
      </c>
      <c r="B2867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67" s="11" t="str">
        <f>IFERROR(VLOOKUP(I2867,lvl_1[],2,FALSE),"Нет")</f>
        <v>Общий расчет</v>
      </c>
      <c r="D2867" s="11" t="str">
        <f>IFERROR(VLOOKUP(Rule!J2867,lvl_2[],2,FALSE),"Нет")</f>
        <v>Ци Мень</v>
      </c>
      <c r="E2867" s="11" t="str">
        <f>IFERROR(VLOOKUP(Rule!K2867,lvl_3[],2,FALSE),"Нет")</f>
        <v>Анализ Дворца</v>
      </c>
      <c r="F2867" s="11" t="str">
        <f>IFERROR(INDEX(lvl_4[],MATCH(L2867,lvl_4[ID],0),MATCH(TEXT(K2867,"##0"),lvl_4[#Headers],0)),"Нет")</f>
        <v>Операторы</v>
      </c>
      <c r="G2867" s="11" t="str">
        <f>IFERROR(INDEX(lvl_5[],MATCH(M2867,lvl_5[ID],0),MATCH(_xlfn.CONCAT(TEXT(K2867,"##0"),"_",TEXT(L2867,"##0")),lvl_5[#Headers],0)),"Нет")</f>
        <v>Ворота</v>
      </c>
      <c r="H2867" s="11" t="str">
        <f>IFERROR(INDEX(lvl_6[],MATCH(N2867,lvl_6[ID],0),MATCH(_xlfn.CONCAT(K2867,"_",L2867,"_",M2867),lvl_6[#Headers],0)),"Нет")</f>
        <v>Ворота. Сила благоприятных Ворот в разных дворцах с учетом сезона</v>
      </c>
      <c r="I2867" s="12">
        <v>1</v>
      </c>
      <c r="J2867" s="12">
        <v>2</v>
      </c>
      <c r="K2867" s="12">
        <v>2</v>
      </c>
      <c r="L2867" s="12">
        <v>3</v>
      </c>
      <c r="M2867" s="12">
        <v>1</v>
      </c>
      <c r="N2867" s="12">
        <v>4</v>
      </c>
      <c r="O2867" s="12">
        <f>COUNTIF($P$2:P2867,P2867)</f>
        <v>25</v>
      </c>
      <c r="P2867" s="12" t="str">
        <f t="shared" si="145"/>
        <v>122030104</v>
      </c>
      <c r="Q2867" s="12" t="str">
        <f t="shared" si="146"/>
        <v>1220301040025</v>
      </c>
      <c r="R2867" s="20" t="s">
        <v>2249</v>
      </c>
      <c r="S2867" s="20" t="s">
        <v>2257</v>
      </c>
      <c r="AD2867" s="12" t="s">
        <v>865</v>
      </c>
      <c r="AW2867" s="12">
        <v>4</v>
      </c>
      <c r="BB2867" s="12" t="s">
        <v>31</v>
      </c>
      <c r="BG2867" s="21">
        <v>0.9</v>
      </c>
      <c r="BH2867" s="12">
        <v>1</v>
      </c>
      <c r="BI2867" s="12">
        <v>1</v>
      </c>
      <c r="BJ2867" s="12">
        <v>1</v>
      </c>
    </row>
    <row r="2868" spans="1:63" ht="60" x14ac:dyDescent="0.25">
      <c r="A2868" s="12">
        <v>1</v>
      </c>
      <c r="B2868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68" s="11" t="str">
        <f>IFERROR(VLOOKUP(I2868,lvl_1[],2,FALSE),"Нет")</f>
        <v>Общий расчет</v>
      </c>
      <c r="D2868" s="11" t="str">
        <f>IFERROR(VLOOKUP(Rule!J2868,lvl_2[],2,FALSE),"Нет")</f>
        <v>Ци Мень</v>
      </c>
      <c r="E2868" s="11" t="str">
        <f>IFERROR(VLOOKUP(Rule!K2868,lvl_3[],2,FALSE),"Нет")</f>
        <v>Анализ Дворца</v>
      </c>
      <c r="F2868" s="11" t="str">
        <f>IFERROR(INDEX(lvl_4[],MATCH(L2868,lvl_4[ID],0),MATCH(TEXT(K2868,"##0"),lvl_4[#Headers],0)),"Нет")</f>
        <v>Операторы</v>
      </c>
      <c r="G2868" s="11" t="str">
        <f>IFERROR(INDEX(lvl_5[],MATCH(M2868,lvl_5[ID],0),MATCH(_xlfn.CONCAT(TEXT(K2868,"##0"),"_",TEXT(L2868,"##0")),lvl_5[#Headers],0)),"Нет")</f>
        <v>Ворота</v>
      </c>
      <c r="H2868" s="11" t="str">
        <f>IFERROR(INDEX(lvl_6[],MATCH(N2868,lvl_6[ID],0),MATCH(_xlfn.CONCAT(K2868,"_",L2868,"_",M2868),lvl_6[#Headers],0)),"Нет")</f>
        <v>Ворота. Сила благоприятных Ворот в разных дворцах с учетом сезона</v>
      </c>
      <c r="I2868" s="12">
        <v>1</v>
      </c>
      <c r="J2868" s="12">
        <v>2</v>
      </c>
      <c r="K2868" s="12">
        <v>2</v>
      </c>
      <c r="L2868" s="12">
        <v>3</v>
      </c>
      <c r="M2868" s="12">
        <v>1</v>
      </c>
      <c r="N2868" s="12">
        <v>4</v>
      </c>
      <c r="O2868" s="12">
        <f>COUNTIF($P$2:P2868,P2868)</f>
        <v>26</v>
      </c>
      <c r="P2868" s="12" t="str">
        <f t="shared" si="145"/>
        <v>122030104</v>
      </c>
      <c r="Q2868" s="12" t="str">
        <f t="shared" si="146"/>
        <v>1220301040026</v>
      </c>
      <c r="R2868" s="20" t="s">
        <v>2249</v>
      </c>
      <c r="S2868" s="20" t="s">
        <v>2257</v>
      </c>
      <c r="AD2868" s="12" t="s">
        <v>866</v>
      </c>
      <c r="AW2868" s="12">
        <v>4</v>
      </c>
      <c r="BB2868" s="12" t="s">
        <v>31</v>
      </c>
      <c r="BG2868" s="21">
        <v>0.9</v>
      </c>
      <c r="BH2868" s="12">
        <v>1</v>
      </c>
      <c r="BI2868" s="12">
        <v>1</v>
      </c>
      <c r="BJ2868" s="12">
        <v>1</v>
      </c>
    </row>
    <row r="2869" spans="1:63" ht="60" x14ac:dyDescent="0.25">
      <c r="A2869" s="12">
        <v>1</v>
      </c>
      <c r="B2869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69" s="11" t="str">
        <f>IFERROR(VLOOKUP(I2869,lvl_1[],2,FALSE),"Нет")</f>
        <v>Общий расчет</v>
      </c>
      <c r="D2869" s="11" t="str">
        <f>IFERROR(VLOOKUP(Rule!J2869,lvl_2[],2,FALSE),"Нет")</f>
        <v>Ци Мень</v>
      </c>
      <c r="E2869" s="11" t="str">
        <f>IFERROR(VLOOKUP(Rule!K2869,lvl_3[],2,FALSE),"Нет")</f>
        <v>Анализ Дворца</v>
      </c>
      <c r="F2869" s="11" t="str">
        <f>IFERROR(INDEX(lvl_4[],MATCH(L2869,lvl_4[ID],0),MATCH(TEXT(K2869,"##0"),lvl_4[#Headers],0)),"Нет")</f>
        <v>Операторы</v>
      </c>
      <c r="G2869" s="11" t="str">
        <f>IFERROR(INDEX(lvl_5[],MATCH(M2869,lvl_5[ID],0),MATCH(_xlfn.CONCAT(TEXT(K2869,"##0"),"_",TEXT(L2869,"##0")),lvl_5[#Headers],0)),"Нет")</f>
        <v>Ворота</v>
      </c>
      <c r="H2869" s="11" t="str">
        <f>IFERROR(INDEX(lvl_6[],MATCH(N2869,lvl_6[ID],0),MATCH(_xlfn.CONCAT(K2869,"_",L2869,"_",M2869),lvl_6[#Headers],0)),"Нет")</f>
        <v>Ворота. Сила благоприятных Ворот в разных дворцах с учетом сезона</v>
      </c>
      <c r="I2869" s="12">
        <v>1</v>
      </c>
      <c r="J2869" s="12">
        <v>2</v>
      </c>
      <c r="K2869" s="12">
        <v>2</v>
      </c>
      <c r="L2869" s="12">
        <v>3</v>
      </c>
      <c r="M2869" s="12">
        <v>1</v>
      </c>
      <c r="N2869" s="12">
        <v>4</v>
      </c>
      <c r="O2869" s="12">
        <f>COUNTIF($P$2:P2869,P2869)</f>
        <v>27</v>
      </c>
      <c r="P2869" s="12" t="str">
        <f t="shared" si="145"/>
        <v>122030104</v>
      </c>
      <c r="Q2869" s="12" t="str">
        <f t="shared" si="146"/>
        <v>1220301040027</v>
      </c>
      <c r="R2869" s="20" t="s">
        <v>2249</v>
      </c>
      <c r="S2869" s="20" t="s">
        <v>2257</v>
      </c>
      <c r="AD2869" s="12" t="s">
        <v>865</v>
      </c>
      <c r="AW2869" s="12">
        <v>3</v>
      </c>
      <c r="BB2869" s="12" t="s">
        <v>31</v>
      </c>
      <c r="BG2869" s="21">
        <v>0.9</v>
      </c>
      <c r="BH2869" s="12">
        <v>1</v>
      </c>
      <c r="BI2869" s="12">
        <v>1</v>
      </c>
      <c r="BJ2869" s="12">
        <v>1</v>
      </c>
    </row>
    <row r="2870" spans="1:63" ht="60" x14ac:dyDescent="0.25">
      <c r="A2870" s="12">
        <v>1</v>
      </c>
      <c r="B2870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70" s="11" t="str">
        <f>IFERROR(VLOOKUP(I2870,lvl_1[],2,FALSE),"Нет")</f>
        <v>Общий расчет</v>
      </c>
      <c r="D2870" s="11" t="str">
        <f>IFERROR(VLOOKUP(Rule!J2870,lvl_2[],2,FALSE),"Нет")</f>
        <v>Ци Мень</v>
      </c>
      <c r="E2870" s="11" t="str">
        <f>IFERROR(VLOOKUP(Rule!K2870,lvl_3[],2,FALSE),"Нет")</f>
        <v>Анализ Дворца</v>
      </c>
      <c r="F2870" s="11" t="str">
        <f>IFERROR(INDEX(lvl_4[],MATCH(L2870,lvl_4[ID],0),MATCH(TEXT(K2870,"##0"),lvl_4[#Headers],0)),"Нет")</f>
        <v>Операторы</v>
      </c>
      <c r="G2870" s="11" t="str">
        <f>IFERROR(INDEX(lvl_5[],MATCH(M2870,lvl_5[ID],0),MATCH(_xlfn.CONCAT(TEXT(K2870,"##0"),"_",TEXT(L2870,"##0")),lvl_5[#Headers],0)),"Нет")</f>
        <v>Ворота</v>
      </c>
      <c r="H2870" s="11" t="str">
        <f>IFERROR(INDEX(lvl_6[],MATCH(N2870,lvl_6[ID],0),MATCH(_xlfn.CONCAT(K2870,"_",L2870,"_",M2870),lvl_6[#Headers],0)),"Нет")</f>
        <v>Ворота. Сила благоприятных Ворот в разных дворцах с учетом сезона</v>
      </c>
      <c r="I2870" s="12">
        <v>1</v>
      </c>
      <c r="J2870" s="12">
        <v>2</v>
      </c>
      <c r="K2870" s="12">
        <v>2</v>
      </c>
      <c r="L2870" s="12">
        <v>3</v>
      </c>
      <c r="M2870" s="12">
        <v>1</v>
      </c>
      <c r="N2870" s="12">
        <v>4</v>
      </c>
      <c r="O2870" s="12">
        <f>COUNTIF($P$2:P2870,P2870)</f>
        <v>28</v>
      </c>
      <c r="P2870" s="12" t="str">
        <f t="shared" si="145"/>
        <v>122030104</v>
      </c>
      <c r="Q2870" s="12" t="str">
        <f t="shared" si="146"/>
        <v>1220301040028</v>
      </c>
      <c r="R2870" s="20" t="s">
        <v>2249</v>
      </c>
      <c r="S2870" s="20" t="s">
        <v>2257</v>
      </c>
      <c r="AD2870" s="12" t="s">
        <v>866</v>
      </c>
      <c r="AW2870" s="12">
        <v>3</v>
      </c>
      <c r="BB2870" s="12" t="s">
        <v>31</v>
      </c>
      <c r="BG2870" s="21">
        <v>0.9</v>
      </c>
      <c r="BH2870" s="12">
        <v>1</v>
      </c>
      <c r="BI2870" s="12">
        <v>1</v>
      </c>
      <c r="BJ2870" s="12">
        <v>1</v>
      </c>
    </row>
    <row r="2871" spans="1:63" ht="60" x14ac:dyDescent="0.25">
      <c r="A2871" s="12">
        <v>1</v>
      </c>
      <c r="B2871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71" s="11" t="str">
        <f>IFERROR(VLOOKUP(I2871,lvl_1[],2,FALSE),"Нет")</f>
        <v>Общий расчет</v>
      </c>
      <c r="D2871" s="11" t="str">
        <f>IFERROR(VLOOKUP(Rule!J2871,lvl_2[],2,FALSE),"Нет")</f>
        <v>Ци Мень</v>
      </c>
      <c r="E2871" s="11" t="str">
        <f>IFERROR(VLOOKUP(Rule!K2871,lvl_3[],2,FALSE),"Нет")</f>
        <v>Анализ Дворца</v>
      </c>
      <c r="F2871" s="11" t="str">
        <f>IFERROR(INDEX(lvl_4[],MATCH(L2871,lvl_4[ID],0),MATCH(TEXT(K2871,"##0"),lvl_4[#Headers],0)),"Нет")</f>
        <v>Операторы</v>
      </c>
      <c r="G2871" s="11" t="str">
        <f>IFERROR(INDEX(lvl_5[],MATCH(M2871,lvl_5[ID],0),MATCH(_xlfn.CONCAT(TEXT(K2871,"##0"),"_",TEXT(L2871,"##0")),lvl_5[#Headers],0)),"Нет")</f>
        <v>Ворота</v>
      </c>
      <c r="H2871" s="11" t="str">
        <f>IFERROR(INDEX(lvl_6[],MATCH(N2871,lvl_6[ID],0),MATCH(_xlfn.CONCAT(K2871,"_",L2871,"_",M2871),lvl_6[#Headers],0)),"Нет")</f>
        <v>Ворота. Сила благоприятных Ворот в разных дворцах с учетом сезона</v>
      </c>
      <c r="I2871" s="12">
        <v>1</v>
      </c>
      <c r="J2871" s="12">
        <v>2</v>
      </c>
      <c r="K2871" s="12">
        <v>2</v>
      </c>
      <c r="L2871" s="12">
        <v>3</v>
      </c>
      <c r="M2871" s="12">
        <v>1</v>
      </c>
      <c r="N2871" s="12">
        <v>4</v>
      </c>
      <c r="O2871" s="12">
        <f>COUNTIF($P$2:P2871,P2871)</f>
        <v>29</v>
      </c>
      <c r="P2871" s="12" t="str">
        <f t="shared" si="145"/>
        <v>122030104</v>
      </c>
      <c r="Q2871" s="12" t="str">
        <f t="shared" si="146"/>
        <v>1220301040029</v>
      </c>
      <c r="R2871" s="20" t="s">
        <v>2249</v>
      </c>
      <c r="S2871" s="20" t="s">
        <v>2257</v>
      </c>
      <c r="AD2871" s="12" t="s">
        <v>861</v>
      </c>
      <c r="AW2871" s="12">
        <v>4</v>
      </c>
      <c r="BB2871" s="12" t="s">
        <v>31</v>
      </c>
      <c r="BG2871" s="21">
        <v>0.9</v>
      </c>
      <c r="BH2871" s="12">
        <v>1</v>
      </c>
      <c r="BI2871" s="12">
        <v>1</v>
      </c>
      <c r="BJ2871" s="12">
        <v>1</v>
      </c>
    </row>
    <row r="2872" spans="1:63" ht="60" x14ac:dyDescent="0.25">
      <c r="A2872" s="12">
        <v>1</v>
      </c>
      <c r="B2872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72" s="11" t="str">
        <f>IFERROR(VLOOKUP(I2872,lvl_1[],2,FALSE),"Нет")</f>
        <v>Общий расчет</v>
      </c>
      <c r="D2872" s="11" t="str">
        <f>IFERROR(VLOOKUP(Rule!J2872,lvl_2[],2,FALSE),"Нет")</f>
        <v>Ци Мень</v>
      </c>
      <c r="E2872" s="11" t="str">
        <f>IFERROR(VLOOKUP(Rule!K2872,lvl_3[],2,FALSE),"Нет")</f>
        <v>Анализ Дворца</v>
      </c>
      <c r="F2872" s="11" t="str">
        <f>IFERROR(INDEX(lvl_4[],MATCH(L2872,lvl_4[ID],0),MATCH(TEXT(K2872,"##0"),lvl_4[#Headers],0)),"Нет")</f>
        <v>Операторы</v>
      </c>
      <c r="G2872" s="11" t="str">
        <f>IFERROR(INDEX(lvl_5[],MATCH(M2872,lvl_5[ID],0),MATCH(_xlfn.CONCAT(TEXT(K2872,"##0"),"_",TEXT(L2872,"##0")),lvl_5[#Headers],0)),"Нет")</f>
        <v>Ворота</v>
      </c>
      <c r="H2872" s="11" t="str">
        <f>IFERROR(INDEX(lvl_6[],MATCH(N2872,lvl_6[ID],0),MATCH(_xlfn.CONCAT(K2872,"_",L2872,"_",M2872),lvl_6[#Headers],0)),"Нет")</f>
        <v>Ворота. Сила благоприятных Ворот в разных дворцах с учетом сезона</v>
      </c>
      <c r="I2872" s="12">
        <v>1</v>
      </c>
      <c r="J2872" s="12">
        <v>2</v>
      </c>
      <c r="K2872" s="12">
        <v>2</v>
      </c>
      <c r="L2872" s="12">
        <v>3</v>
      </c>
      <c r="M2872" s="12">
        <v>1</v>
      </c>
      <c r="N2872" s="12">
        <v>4</v>
      </c>
      <c r="O2872" s="12">
        <f>COUNTIF($P$2:P2872,P2872)</f>
        <v>30</v>
      </c>
      <c r="P2872" s="12" t="str">
        <f t="shared" si="145"/>
        <v>122030104</v>
      </c>
      <c r="Q2872" s="12" t="str">
        <f t="shared" si="146"/>
        <v>1220301040030</v>
      </c>
      <c r="R2872" s="20" t="s">
        <v>2249</v>
      </c>
      <c r="S2872" s="20" t="s">
        <v>2257</v>
      </c>
      <c r="AD2872" s="12" t="s">
        <v>864</v>
      </c>
      <c r="AW2872" s="12">
        <v>4</v>
      </c>
      <c r="BB2872" s="12" t="s">
        <v>31</v>
      </c>
      <c r="BG2872" s="21">
        <v>0.9</v>
      </c>
      <c r="BH2872" s="12">
        <v>1</v>
      </c>
      <c r="BI2872" s="12">
        <v>1</v>
      </c>
      <c r="BJ2872" s="12">
        <v>1</v>
      </c>
    </row>
    <row r="2873" spans="1:63" ht="60" x14ac:dyDescent="0.25">
      <c r="A2873" s="12">
        <v>1</v>
      </c>
      <c r="B2873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73" s="11" t="str">
        <f>IFERROR(VLOOKUP(I2873,lvl_1[],2,FALSE),"Нет")</f>
        <v>Общий расчет</v>
      </c>
      <c r="D2873" s="11" t="str">
        <f>IFERROR(VLOOKUP(Rule!J2873,lvl_2[],2,FALSE),"Нет")</f>
        <v>Ци Мень</v>
      </c>
      <c r="E2873" s="11" t="str">
        <f>IFERROR(VLOOKUP(Rule!K2873,lvl_3[],2,FALSE),"Нет")</f>
        <v>Анализ Дворца</v>
      </c>
      <c r="F2873" s="11" t="str">
        <f>IFERROR(INDEX(lvl_4[],MATCH(L2873,lvl_4[ID],0),MATCH(TEXT(K2873,"##0"),lvl_4[#Headers],0)),"Нет")</f>
        <v>Операторы</v>
      </c>
      <c r="G2873" s="11" t="str">
        <f>IFERROR(INDEX(lvl_5[],MATCH(M2873,lvl_5[ID],0),MATCH(_xlfn.CONCAT(TEXT(K2873,"##0"),"_",TEXT(L2873,"##0")),lvl_5[#Headers],0)),"Нет")</f>
        <v>Ворота</v>
      </c>
      <c r="H2873" s="11" t="str">
        <f>IFERROR(INDEX(lvl_6[],MATCH(N2873,lvl_6[ID],0),MATCH(_xlfn.CONCAT(K2873,"_",L2873,"_",M2873),lvl_6[#Headers],0)),"Нет")</f>
        <v>Ворота. Сила благоприятных Ворот в разных дворцах с учетом сезона</v>
      </c>
      <c r="I2873" s="12">
        <v>1</v>
      </c>
      <c r="J2873" s="12">
        <v>2</v>
      </c>
      <c r="K2873" s="12">
        <v>2</v>
      </c>
      <c r="L2873" s="12">
        <v>3</v>
      </c>
      <c r="M2873" s="12">
        <v>1</v>
      </c>
      <c r="N2873" s="12">
        <v>4</v>
      </c>
      <c r="O2873" s="12">
        <f>COUNTIF($P$2:P2873,P2873)</f>
        <v>31</v>
      </c>
      <c r="P2873" s="12" t="str">
        <f t="shared" si="145"/>
        <v>122030104</v>
      </c>
      <c r="Q2873" s="12" t="str">
        <f t="shared" si="146"/>
        <v>1220301040031</v>
      </c>
      <c r="R2873" s="20" t="s">
        <v>2249</v>
      </c>
      <c r="S2873" s="20" t="s">
        <v>2257</v>
      </c>
      <c r="AD2873" s="12" t="s">
        <v>867</v>
      </c>
      <c r="AW2873" s="12">
        <v>4</v>
      </c>
      <c r="BB2873" s="12" t="s">
        <v>31</v>
      </c>
      <c r="BG2873" s="21">
        <v>0.9</v>
      </c>
      <c r="BH2873" s="12">
        <v>1</v>
      </c>
      <c r="BI2873" s="12">
        <v>1</v>
      </c>
      <c r="BJ2873" s="12">
        <v>1</v>
      </c>
    </row>
    <row r="2874" spans="1:63" ht="60" x14ac:dyDescent="0.25">
      <c r="A2874" s="12">
        <v>1</v>
      </c>
      <c r="B2874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74" s="11" t="str">
        <f>IFERROR(VLOOKUP(I2874,lvl_1[],2,FALSE),"Нет")</f>
        <v>Общий расчет</v>
      </c>
      <c r="D2874" s="11" t="str">
        <f>IFERROR(VLOOKUP(Rule!J2874,lvl_2[],2,FALSE),"Нет")</f>
        <v>Ци Мень</v>
      </c>
      <c r="E2874" s="11" t="str">
        <f>IFERROR(VLOOKUP(Rule!K2874,lvl_3[],2,FALSE),"Нет")</f>
        <v>Анализ Дворца</v>
      </c>
      <c r="F2874" s="11" t="str">
        <f>IFERROR(INDEX(lvl_4[],MATCH(L2874,lvl_4[ID],0),MATCH(TEXT(K2874,"##0"),lvl_4[#Headers],0)),"Нет")</f>
        <v>Операторы</v>
      </c>
      <c r="G2874" s="11" t="str">
        <f>IFERROR(INDEX(lvl_5[],MATCH(M2874,lvl_5[ID],0),MATCH(_xlfn.CONCAT(TEXT(K2874,"##0"),"_",TEXT(L2874,"##0")),lvl_5[#Headers],0)),"Нет")</f>
        <v>Ворота</v>
      </c>
      <c r="H2874" s="11" t="str">
        <f>IFERROR(INDEX(lvl_6[],MATCH(N2874,lvl_6[ID],0),MATCH(_xlfn.CONCAT(K2874,"_",L2874,"_",M2874),lvl_6[#Headers],0)),"Нет")</f>
        <v>Ворота. Сила благоприятных Ворот в разных дворцах с учетом сезона</v>
      </c>
      <c r="I2874" s="12">
        <v>1</v>
      </c>
      <c r="J2874" s="12">
        <v>2</v>
      </c>
      <c r="K2874" s="12">
        <v>2</v>
      </c>
      <c r="L2874" s="12">
        <v>3</v>
      </c>
      <c r="M2874" s="12">
        <v>1</v>
      </c>
      <c r="N2874" s="12">
        <v>4</v>
      </c>
      <c r="O2874" s="12">
        <f>COUNTIF($P$2:P2874,P2874)</f>
        <v>32</v>
      </c>
      <c r="P2874" s="12" t="str">
        <f t="shared" si="145"/>
        <v>122030104</v>
      </c>
      <c r="Q2874" s="12" t="str">
        <f t="shared" si="146"/>
        <v>1220301040032</v>
      </c>
      <c r="R2874" s="20" t="s">
        <v>2249</v>
      </c>
      <c r="S2874" s="20" t="s">
        <v>2257</v>
      </c>
      <c r="AD2874" s="12" t="s">
        <v>870</v>
      </c>
      <c r="AW2874" s="12">
        <v>4</v>
      </c>
      <c r="BB2874" s="12" t="s">
        <v>31</v>
      </c>
      <c r="BG2874" s="21">
        <v>0.9</v>
      </c>
      <c r="BH2874" s="12">
        <v>1</v>
      </c>
      <c r="BI2874" s="12">
        <v>1</v>
      </c>
      <c r="BJ2874" s="12">
        <v>1</v>
      </c>
    </row>
    <row r="2875" spans="1:63" ht="60" x14ac:dyDescent="0.25">
      <c r="A2875" s="12">
        <v>1</v>
      </c>
      <c r="B2875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75" s="11" t="str">
        <f>IFERROR(VLOOKUP(I2875,lvl_1[],2,FALSE),"Нет")</f>
        <v>Общий расчет</v>
      </c>
      <c r="D2875" s="11" t="str">
        <f>IFERROR(VLOOKUP(Rule!J2875,lvl_2[],2,FALSE),"Нет")</f>
        <v>Ци Мень</v>
      </c>
      <c r="E2875" s="11" t="str">
        <f>IFERROR(VLOOKUP(Rule!K2875,lvl_3[],2,FALSE),"Нет")</f>
        <v>Анализ Дворца</v>
      </c>
      <c r="F2875" s="11" t="str">
        <f>IFERROR(INDEX(lvl_4[],MATCH(L2875,lvl_4[ID],0),MATCH(TEXT(K2875,"##0"),lvl_4[#Headers],0)),"Нет")</f>
        <v>Операторы</v>
      </c>
      <c r="G2875" s="11" t="str">
        <f>IFERROR(INDEX(lvl_5[],MATCH(M2875,lvl_5[ID],0),MATCH(_xlfn.CONCAT(TEXT(K2875,"##0"),"_",TEXT(L2875,"##0")),lvl_5[#Headers],0)),"Нет")</f>
        <v>Ворота</v>
      </c>
      <c r="H2875" s="11" t="str">
        <f>IFERROR(INDEX(lvl_6[],MATCH(N2875,lvl_6[ID],0),MATCH(_xlfn.CONCAT(K2875,"_",L2875,"_",M2875),lvl_6[#Headers],0)),"Нет")</f>
        <v>Ворота. Сила благоприятных Ворот в разных дворцах с учетом сезона</v>
      </c>
      <c r="I2875" s="12">
        <v>1</v>
      </c>
      <c r="J2875" s="12">
        <v>2</v>
      </c>
      <c r="K2875" s="12">
        <v>2</v>
      </c>
      <c r="L2875" s="12">
        <v>3</v>
      </c>
      <c r="M2875" s="12">
        <v>1</v>
      </c>
      <c r="N2875" s="12">
        <v>4</v>
      </c>
      <c r="O2875" s="12">
        <f>COUNTIF($P$2:P2875,P2875)</f>
        <v>33</v>
      </c>
      <c r="P2875" s="12" t="str">
        <f t="shared" si="145"/>
        <v>122030104</v>
      </c>
      <c r="Q2875" s="12" t="str">
        <f t="shared" si="146"/>
        <v>1220301040033</v>
      </c>
      <c r="R2875" s="20" t="s">
        <v>2249</v>
      </c>
      <c r="S2875" s="20" t="s">
        <v>2257</v>
      </c>
      <c r="AD2875" s="12" t="s">
        <v>861</v>
      </c>
      <c r="AW2875" s="12">
        <v>3</v>
      </c>
      <c r="BB2875" s="12" t="s">
        <v>31</v>
      </c>
      <c r="BG2875" s="21">
        <v>0.9</v>
      </c>
      <c r="BH2875" s="12">
        <v>1</v>
      </c>
      <c r="BI2875" s="12">
        <v>1</v>
      </c>
      <c r="BJ2875" s="12">
        <v>1</v>
      </c>
    </row>
    <row r="2876" spans="1:63" ht="60" x14ac:dyDescent="0.25">
      <c r="A2876" s="12">
        <v>1</v>
      </c>
      <c r="B2876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76" s="11" t="str">
        <f>IFERROR(VLOOKUP(I2876,lvl_1[],2,FALSE),"Нет")</f>
        <v>Общий расчет</v>
      </c>
      <c r="D2876" s="11" t="str">
        <f>IFERROR(VLOOKUP(Rule!J2876,lvl_2[],2,FALSE),"Нет")</f>
        <v>Ци Мень</v>
      </c>
      <c r="E2876" s="11" t="str">
        <f>IFERROR(VLOOKUP(Rule!K2876,lvl_3[],2,FALSE),"Нет")</f>
        <v>Анализ Дворца</v>
      </c>
      <c r="F2876" s="11" t="str">
        <f>IFERROR(INDEX(lvl_4[],MATCH(L2876,lvl_4[ID],0),MATCH(TEXT(K2876,"##0"),lvl_4[#Headers],0)),"Нет")</f>
        <v>Операторы</v>
      </c>
      <c r="G2876" s="11" t="str">
        <f>IFERROR(INDEX(lvl_5[],MATCH(M2876,lvl_5[ID],0),MATCH(_xlfn.CONCAT(TEXT(K2876,"##0"),"_",TEXT(L2876,"##0")),lvl_5[#Headers],0)),"Нет")</f>
        <v>Ворота</v>
      </c>
      <c r="H2876" s="11" t="str">
        <f>IFERROR(INDEX(lvl_6[],MATCH(N2876,lvl_6[ID],0),MATCH(_xlfn.CONCAT(K2876,"_",L2876,"_",M2876),lvl_6[#Headers],0)),"Нет")</f>
        <v>Ворота. Сила благоприятных Ворот в разных дворцах с учетом сезона</v>
      </c>
      <c r="I2876" s="12">
        <v>1</v>
      </c>
      <c r="J2876" s="12">
        <v>2</v>
      </c>
      <c r="K2876" s="12">
        <v>2</v>
      </c>
      <c r="L2876" s="12">
        <v>3</v>
      </c>
      <c r="M2876" s="12">
        <v>1</v>
      </c>
      <c r="N2876" s="12">
        <v>4</v>
      </c>
      <c r="O2876" s="12">
        <f>COUNTIF($P$2:P2876,P2876)</f>
        <v>34</v>
      </c>
      <c r="P2876" s="12" t="str">
        <f t="shared" si="145"/>
        <v>122030104</v>
      </c>
      <c r="Q2876" s="12" t="str">
        <f t="shared" si="146"/>
        <v>1220301040034</v>
      </c>
      <c r="R2876" s="20" t="s">
        <v>2249</v>
      </c>
      <c r="S2876" s="20" t="s">
        <v>2257</v>
      </c>
      <c r="AD2876" s="12" t="s">
        <v>864</v>
      </c>
      <c r="AW2876" s="12">
        <v>3</v>
      </c>
      <c r="BB2876" s="12" t="s">
        <v>31</v>
      </c>
      <c r="BG2876" s="21">
        <v>0.9</v>
      </c>
      <c r="BH2876" s="12">
        <v>1</v>
      </c>
      <c r="BI2876" s="12">
        <v>1</v>
      </c>
      <c r="BJ2876" s="12">
        <v>1</v>
      </c>
    </row>
    <row r="2877" spans="1:63" ht="60" x14ac:dyDescent="0.25">
      <c r="A2877" s="12">
        <v>1</v>
      </c>
      <c r="B2877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77" s="11" t="str">
        <f>IFERROR(VLOOKUP(I2877,lvl_1[],2,FALSE),"Нет")</f>
        <v>Общий расчет</v>
      </c>
      <c r="D2877" s="11" t="str">
        <f>IFERROR(VLOOKUP(Rule!J2877,lvl_2[],2,FALSE),"Нет")</f>
        <v>Ци Мень</v>
      </c>
      <c r="E2877" s="11" t="str">
        <f>IFERROR(VLOOKUP(Rule!K2877,lvl_3[],2,FALSE),"Нет")</f>
        <v>Анализ Дворца</v>
      </c>
      <c r="F2877" s="11" t="str">
        <f>IFERROR(INDEX(lvl_4[],MATCH(L2877,lvl_4[ID],0),MATCH(TEXT(K2877,"##0"),lvl_4[#Headers],0)),"Нет")</f>
        <v>Операторы</v>
      </c>
      <c r="G2877" s="11" t="str">
        <f>IFERROR(INDEX(lvl_5[],MATCH(M2877,lvl_5[ID],0),MATCH(_xlfn.CONCAT(TEXT(K2877,"##0"),"_",TEXT(L2877,"##0")),lvl_5[#Headers],0)),"Нет")</f>
        <v>Ворота</v>
      </c>
      <c r="H2877" s="11" t="str">
        <f>IFERROR(INDEX(lvl_6[],MATCH(N2877,lvl_6[ID],0),MATCH(_xlfn.CONCAT(K2877,"_",L2877,"_",M2877),lvl_6[#Headers],0)),"Нет")</f>
        <v>Ворота. Сила благоприятных Ворот в разных дворцах с учетом сезона</v>
      </c>
      <c r="I2877" s="12">
        <v>1</v>
      </c>
      <c r="J2877" s="12">
        <v>2</v>
      </c>
      <c r="K2877" s="12">
        <v>2</v>
      </c>
      <c r="L2877" s="12">
        <v>3</v>
      </c>
      <c r="M2877" s="12">
        <v>1</v>
      </c>
      <c r="N2877" s="12">
        <v>4</v>
      </c>
      <c r="O2877" s="12">
        <f>COUNTIF($P$2:P2877,P2877)</f>
        <v>35</v>
      </c>
      <c r="P2877" s="12" t="str">
        <f t="shared" si="145"/>
        <v>122030104</v>
      </c>
      <c r="Q2877" s="12" t="str">
        <f t="shared" si="146"/>
        <v>1220301040035</v>
      </c>
      <c r="R2877" s="20" t="s">
        <v>2249</v>
      </c>
      <c r="S2877" s="20" t="s">
        <v>2257</v>
      </c>
      <c r="AD2877" s="12" t="s">
        <v>867</v>
      </c>
      <c r="AW2877" s="12">
        <v>3</v>
      </c>
      <c r="BB2877" s="12" t="s">
        <v>31</v>
      </c>
      <c r="BG2877" s="21">
        <v>0.9</v>
      </c>
      <c r="BH2877" s="12">
        <v>1</v>
      </c>
      <c r="BI2877" s="12">
        <v>1</v>
      </c>
      <c r="BJ2877" s="12">
        <v>1</v>
      </c>
    </row>
    <row r="2878" spans="1:63" ht="60" x14ac:dyDescent="0.25">
      <c r="A2878" s="12">
        <v>1</v>
      </c>
      <c r="B2878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78" s="11" t="str">
        <f>IFERROR(VLOOKUP(I2878,lvl_1[],2,FALSE),"Нет")</f>
        <v>Общий расчет</v>
      </c>
      <c r="D2878" s="11" t="str">
        <f>IFERROR(VLOOKUP(Rule!J2878,lvl_2[],2,FALSE),"Нет")</f>
        <v>Ци Мень</v>
      </c>
      <c r="E2878" s="11" t="str">
        <f>IFERROR(VLOOKUP(Rule!K2878,lvl_3[],2,FALSE),"Нет")</f>
        <v>Анализ Дворца</v>
      </c>
      <c r="F2878" s="11" t="str">
        <f>IFERROR(INDEX(lvl_4[],MATCH(L2878,lvl_4[ID],0),MATCH(TEXT(K2878,"##0"),lvl_4[#Headers],0)),"Нет")</f>
        <v>Операторы</v>
      </c>
      <c r="G2878" s="11" t="str">
        <f>IFERROR(INDEX(lvl_5[],MATCH(M2878,lvl_5[ID],0),MATCH(_xlfn.CONCAT(TEXT(K2878,"##0"),"_",TEXT(L2878,"##0")),lvl_5[#Headers],0)),"Нет")</f>
        <v>Ворота</v>
      </c>
      <c r="H2878" s="11" t="str">
        <f>IFERROR(INDEX(lvl_6[],MATCH(N2878,lvl_6[ID],0),MATCH(_xlfn.CONCAT(K2878,"_",L2878,"_",M2878),lvl_6[#Headers],0)),"Нет")</f>
        <v>Ворота. Сила благоприятных Ворот в разных дворцах с учетом сезона</v>
      </c>
      <c r="I2878" s="12">
        <v>1</v>
      </c>
      <c r="J2878" s="12">
        <v>2</v>
      </c>
      <c r="K2878" s="12">
        <v>2</v>
      </c>
      <c r="L2878" s="12">
        <v>3</v>
      </c>
      <c r="M2878" s="12">
        <v>1</v>
      </c>
      <c r="N2878" s="12">
        <v>4</v>
      </c>
      <c r="O2878" s="12">
        <f>COUNTIF($P$2:P2878,P2878)</f>
        <v>36</v>
      </c>
      <c r="P2878" s="12" t="str">
        <f t="shared" si="145"/>
        <v>122030104</v>
      </c>
      <c r="Q2878" s="12" t="str">
        <f t="shared" si="146"/>
        <v>1220301040036</v>
      </c>
      <c r="R2878" s="20" t="s">
        <v>2249</v>
      </c>
      <c r="S2878" s="20" t="s">
        <v>2257</v>
      </c>
      <c r="AD2878" s="12" t="s">
        <v>870</v>
      </c>
      <c r="AW2878" s="12">
        <v>3</v>
      </c>
      <c r="BB2878" s="12" t="s">
        <v>31</v>
      </c>
      <c r="BG2878" s="21">
        <v>0.9</v>
      </c>
      <c r="BH2878" s="12">
        <v>1</v>
      </c>
      <c r="BI2878" s="12">
        <v>1</v>
      </c>
      <c r="BJ2878" s="12">
        <v>1</v>
      </c>
    </row>
    <row r="2879" spans="1:63" ht="60" x14ac:dyDescent="0.25">
      <c r="A2879" s="12">
        <v>1</v>
      </c>
      <c r="B2879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79" s="11" t="str">
        <f>IFERROR(VLOOKUP(I2879,lvl_1[],2,FALSE),"Нет")</f>
        <v>Общий расчет</v>
      </c>
      <c r="D2879" s="11" t="str">
        <f>IFERROR(VLOOKUP(Rule!J2879,lvl_2[],2,FALSE),"Нет")</f>
        <v>Ци Мень</v>
      </c>
      <c r="E2879" s="11" t="str">
        <f>IFERROR(VLOOKUP(Rule!K2879,lvl_3[],2,FALSE),"Нет")</f>
        <v>Анализ Дворца</v>
      </c>
      <c r="F2879" s="11" t="str">
        <f>IFERROR(INDEX(lvl_4[],MATCH(L2879,lvl_4[ID],0),MATCH(TEXT(K2879,"##0"),lvl_4[#Headers],0)),"Нет")</f>
        <v>Операторы</v>
      </c>
      <c r="G2879" s="11" t="str">
        <f>IFERROR(INDEX(lvl_5[],MATCH(M2879,lvl_5[ID],0),MATCH(_xlfn.CONCAT(TEXT(K2879,"##0"),"_",TEXT(L2879,"##0")),lvl_5[#Headers],0)),"Нет")</f>
        <v>Ворота</v>
      </c>
      <c r="H2879" s="11" t="str">
        <f>IFERROR(INDEX(lvl_6[],MATCH(N2879,lvl_6[ID],0),MATCH(_xlfn.CONCAT(K2879,"_",L2879,"_",M2879),lvl_6[#Headers],0)),"Нет")</f>
        <v>Ворота. Сила благоприятных Ворот в разных дворцах с учетом сезона</v>
      </c>
      <c r="I2879" s="12">
        <v>1</v>
      </c>
      <c r="J2879" s="12">
        <v>2</v>
      </c>
      <c r="K2879" s="12">
        <v>2</v>
      </c>
      <c r="L2879" s="12">
        <v>3</v>
      </c>
      <c r="M2879" s="12">
        <v>1</v>
      </c>
      <c r="N2879" s="12">
        <v>4</v>
      </c>
      <c r="O2879" s="12">
        <f>COUNTIF($P$2:P2879,P2879)</f>
        <v>37</v>
      </c>
      <c r="P2879" s="12" t="str">
        <f t="shared" si="145"/>
        <v>122030104</v>
      </c>
      <c r="Q2879" s="12" t="str">
        <f t="shared" si="146"/>
        <v>1220301040037</v>
      </c>
      <c r="R2879" s="20" t="s">
        <v>2249</v>
      </c>
      <c r="S2879" s="20" t="s">
        <v>2258</v>
      </c>
      <c r="AD2879" s="12" t="s">
        <v>861</v>
      </c>
      <c r="AW2879" s="12">
        <v>1</v>
      </c>
      <c r="BB2879" s="12" t="s">
        <v>31</v>
      </c>
      <c r="BG2879" s="21">
        <v>0.9</v>
      </c>
      <c r="BH2879" s="12">
        <v>1</v>
      </c>
      <c r="BI2879" s="12">
        <v>1</v>
      </c>
      <c r="BJ2879" s="12">
        <v>1</v>
      </c>
    </row>
    <row r="2880" spans="1:63" ht="60" x14ac:dyDescent="0.25">
      <c r="A2880" s="12">
        <v>1</v>
      </c>
      <c r="B2880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80" s="11" t="str">
        <f>IFERROR(VLOOKUP(I2880,lvl_1[],2,FALSE),"Нет")</f>
        <v>Общий расчет</v>
      </c>
      <c r="D2880" s="11" t="str">
        <f>IFERROR(VLOOKUP(Rule!J2880,lvl_2[],2,FALSE),"Нет")</f>
        <v>Ци Мень</v>
      </c>
      <c r="E2880" s="11" t="str">
        <f>IFERROR(VLOOKUP(Rule!K2880,lvl_3[],2,FALSE),"Нет")</f>
        <v>Анализ Дворца</v>
      </c>
      <c r="F2880" s="11" t="str">
        <f>IFERROR(INDEX(lvl_4[],MATCH(L2880,lvl_4[ID],0),MATCH(TEXT(K2880,"##0"),lvl_4[#Headers],0)),"Нет")</f>
        <v>Операторы</v>
      </c>
      <c r="G2880" s="11" t="str">
        <f>IFERROR(INDEX(lvl_5[],MATCH(M2880,lvl_5[ID],0),MATCH(_xlfn.CONCAT(TEXT(K2880,"##0"),"_",TEXT(L2880,"##0")),lvl_5[#Headers],0)),"Нет")</f>
        <v>Ворота</v>
      </c>
      <c r="H2880" s="11" t="str">
        <f>IFERROR(INDEX(lvl_6[],MATCH(N2880,lvl_6[ID],0),MATCH(_xlfn.CONCAT(K2880,"_",L2880,"_",M2880),lvl_6[#Headers],0)),"Нет")</f>
        <v>Ворота. Сила благоприятных Ворот в разных дворцах с учетом сезона</v>
      </c>
      <c r="I2880" s="12">
        <v>1</v>
      </c>
      <c r="J2880" s="12">
        <v>2</v>
      </c>
      <c r="K2880" s="12">
        <v>2</v>
      </c>
      <c r="L2880" s="12">
        <v>3</v>
      </c>
      <c r="M2880" s="12">
        <v>1</v>
      </c>
      <c r="N2880" s="12">
        <v>4</v>
      </c>
      <c r="O2880" s="12">
        <f>COUNTIF($P$2:P2880,P2880)</f>
        <v>38</v>
      </c>
      <c r="P2880" s="12" t="str">
        <f t="shared" si="145"/>
        <v>122030104</v>
      </c>
      <c r="Q2880" s="12" t="str">
        <f t="shared" si="146"/>
        <v>1220301040038</v>
      </c>
      <c r="R2880" s="20" t="s">
        <v>2249</v>
      </c>
      <c r="S2880" s="20" t="s">
        <v>2258</v>
      </c>
      <c r="AD2880" s="12" t="s">
        <v>864</v>
      </c>
      <c r="AW2880" s="12">
        <v>1</v>
      </c>
      <c r="BB2880" s="12" t="s">
        <v>31</v>
      </c>
      <c r="BG2880" s="21">
        <v>0.9</v>
      </c>
      <c r="BH2880" s="12">
        <v>1</v>
      </c>
      <c r="BI2880" s="12">
        <v>1</v>
      </c>
      <c r="BJ2880" s="12">
        <v>1</v>
      </c>
    </row>
    <row r="2881" spans="1:63" ht="60" x14ac:dyDescent="0.25">
      <c r="A2881" s="12">
        <v>1</v>
      </c>
      <c r="B2881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81" s="11" t="str">
        <f>IFERROR(VLOOKUP(I2881,lvl_1[],2,FALSE),"Нет")</f>
        <v>Общий расчет</v>
      </c>
      <c r="D2881" s="11" t="str">
        <f>IFERROR(VLOOKUP(Rule!J2881,lvl_2[],2,FALSE),"Нет")</f>
        <v>Ци Мень</v>
      </c>
      <c r="E2881" s="11" t="str">
        <f>IFERROR(VLOOKUP(Rule!K2881,lvl_3[],2,FALSE),"Нет")</f>
        <v>Анализ Дворца</v>
      </c>
      <c r="F2881" s="11" t="str">
        <f>IFERROR(INDEX(lvl_4[],MATCH(L2881,lvl_4[ID],0),MATCH(TEXT(K2881,"##0"),lvl_4[#Headers],0)),"Нет")</f>
        <v>Операторы</v>
      </c>
      <c r="G2881" s="11" t="str">
        <f>IFERROR(INDEX(lvl_5[],MATCH(M2881,lvl_5[ID],0),MATCH(_xlfn.CONCAT(TEXT(K2881,"##0"),"_",TEXT(L2881,"##0")),lvl_5[#Headers],0)),"Нет")</f>
        <v>Ворота</v>
      </c>
      <c r="H2881" s="11" t="str">
        <f>IFERROR(INDEX(lvl_6[],MATCH(N2881,lvl_6[ID],0),MATCH(_xlfn.CONCAT(K2881,"_",L2881,"_",M2881),lvl_6[#Headers],0)),"Нет")</f>
        <v>Ворота. Сила благоприятных Ворот в разных дворцах с учетом сезона</v>
      </c>
      <c r="I2881" s="12">
        <v>1</v>
      </c>
      <c r="J2881" s="12">
        <v>2</v>
      </c>
      <c r="K2881" s="12">
        <v>2</v>
      </c>
      <c r="L2881" s="12">
        <v>3</v>
      </c>
      <c r="M2881" s="12">
        <v>1</v>
      </c>
      <c r="N2881" s="12">
        <v>4</v>
      </c>
      <c r="O2881" s="12">
        <f>COUNTIF($P$2:P2881,P2881)</f>
        <v>39</v>
      </c>
      <c r="P2881" s="12" t="str">
        <f t="shared" si="145"/>
        <v>122030104</v>
      </c>
      <c r="Q2881" s="12" t="str">
        <f t="shared" si="146"/>
        <v>1220301040039</v>
      </c>
      <c r="R2881" s="20" t="s">
        <v>2249</v>
      </c>
      <c r="S2881" s="20" t="s">
        <v>2258</v>
      </c>
      <c r="AD2881" s="12" t="s">
        <v>867</v>
      </c>
      <c r="AW2881" s="12">
        <v>1</v>
      </c>
      <c r="BB2881" s="12" t="s">
        <v>31</v>
      </c>
      <c r="BG2881" s="21">
        <v>0.9</v>
      </c>
      <c r="BH2881" s="12">
        <v>1</v>
      </c>
      <c r="BI2881" s="12">
        <v>1</v>
      </c>
      <c r="BJ2881" s="12">
        <v>1</v>
      </c>
    </row>
    <row r="2882" spans="1:63" ht="60" x14ac:dyDescent="0.25">
      <c r="A2882" s="12">
        <v>1</v>
      </c>
      <c r="B2882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82" s="11" t="str">
        <f>IFERROR(VLOOKUP(I2882,lvl_1[],2,FALSE),"Нет")</f>
        <v>Общий расчет</v>
      </c>
      <c r="D2882" s="11" t="str">
        <f>IFERROR(VLOOKUP(Rule!J2882,lvl_2[],2,FALSE),"Нет")</f>
        <v>Ци Мень</v>
      </c>
      <c r="E2882" s="11" t="str">
        <f>IFERROR(VLOOKUP(Rule!K2882,lvl_3[],2,FALSE),"Нет")</f>
        <v>Анализ Дворца</v>
      </c>
      <c r="F2882" s="11" t="str">
        <f>IFERROR(INDEX(lvl_4[],MATCH(L2882,lvl_4[ID],0),MATCH(TEXT(K2882,"##0"),lvl_4[#Headers],0)),"Нет")</f>
        <v>Операторы</v>
      </c>
      <c r="G2882" s="11" t="str">
        <f>IFERROR(INDEX(lvl_5[],MATCH(M2882,lvl_5[ID],0),MATCH(_xlfn.CONCAT(TEXT(K2882,"##0"),"_",TEXT(L2882,"##0")),lvl_5[#Headers],0)),"Нет")</f>
        <v>Ворота</v>
      </c>
      <c r="H2882" s="11" t="str">
        <f>IFERROR(INDEX(lvl_6[],MATCH(N2882,lvl_6[ID],0),MATCH(_xlfn.CONCAT(K2882,"_",L2882,"_",M2882),lvl_6[#Headers],0)),"Нет")</f>
        <v>Ворота. Сила благоприятных Ворот в разных дворцах с учетом сезона</v>
      </c>
      <c r="I2882" s="12">
        <v>1</v>
      </c>
      <c r="J2882" s="12">
        <v>2</v>
      </c>
      <c r="K2882" s="12">
        <v>2</v>
      </c>
      <c r="L2882" s="12">
        <v>3</v>
      </c>
      <c r="M2882" s="12">
        <v>1</v>
      </c>
      <c r="N2882" s="12">
        <v>4</v>
      </c>
      <c r="O2882" s="12">
        <f>COUNTIF($P$2:P2882,P2882)</f>
        <v>40</v>
      </c>
      <c r="P2882" s="12" t="str">
        <f t="shared" si="145"/>
        <v>122030104</v>
      </c>
      <c r="Q2882" s="12" t="str">
        <f t="shared" si="146"/>
        <v>1220301040040</v>
      </c>
      <c r="R2882" s="20" t="s">
        <v>2249</v>
      </c>
      <c r="S2882" s="20" t="s">
        <v>2258</v>
      </c>
      <c r="AD2882" s="12" t="s">
        <v>870</v>
      </c>
      <c r="AW2882" s="12">
        <v>1</v>
      </c>
      <c r="BB2882" s="12" t="s">
        <v>31</v>
      </c>
      <c r="BG2882" s="21">
        <v>0.9</v>
      </c>
      <c r="BH2882" s="12">
        <v>1</v>
      </c>
      <c r="BI2882" s="12">
        <v>1</v>
      </c>
      <c r="BJ2882" s="12">
        <v>1</v>
      </c>
    </row>
    <row r="2883" spans="1:63" ht="60" x14ac:dyDescent="0.25">
      <c r="A2883" s="12">
        <v>1</v>
      </c>
      <c r="B2883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83" s="11" t="str">
        <f>IFERROR(VLOOKUP(I2883,lvl_1[],2,FALSE),"Нет")</f>
        <v>Общий расчет</v>
      </c>
      <c r="D2883" s="11" t="str">
        <f>IFERROR(VLOOKUP(Rule!J2883,lvl_2[],2,FALSE),"Нет")</f>
        <v>Ци Мень</v>
      </c>
      <c r="E2883" s="11" t="str">
        <f>IFERROR(VLOOKUP(Rule!K2883,lvl_3[],2,FALSE),"Нет")</f>
        <v>Анализ Дворца</v>
      </c>
      <c r="F2883" s="11" t="str">
        <f>IFERROR(INDEX(lvl_4[],MATCH(L2883,lvl_4[ID],0),MATCH(TEXT(K2883,"##0"),lvl_4[#Headers],0)),"Нет")</f>
        <v>Операторы</v>
      </c>
      <c r="G2883" s="11" t="str">
        <f>IFERROR(INDEX(lvl_5[],MATCH(M2883,lvl_5[ID],0),MATCH(_xlfn.CONCAT(TEXT(K2883,"##0"),"_",TEXT(L2883,"##0")),lvl_5[#Headers],0)),"Нет")</f>
        <v>Ворота</v>
      </c>
      <c r="H2883" s="11" t="str">
        <f>IFERROR(INDEX(lvl_6[],MATCH(N2883,lvl_6[ID],0),MATCH(_xlfn.CONCAT(K2883,"_",L2883,"_",M2883),lvl_6[#Headers],0)),"Нет")</f>
        <v>Ворота. Сила благоприятных Ворот в разных дворцах с учетом сезона</v>
      </c>
      <c r="I2883" s="12">
        <v>1</v>
      </c>
      <c r="J2883" s="12">
        <v>2</v>
      </c>
      <c r="K2883" s="12">
        <v>2</v>
      </c>
      <c r="L2883" s="12">
        <v>3</v>
      </c>
      <c r="M2883" s="12">
        <v>1</v>
      </c>
      <c r="N2883" s="12">
        <v>4</v>
      </c>
      <c r="O2883" s="12">
        <f>COUNTIF($P$2:P2883,P2883)</f>
        <v>41</v>
      </c>
      <c r="P2883" s="12" t="str">
        <f t="shared" si="145"/>
        <v>122030104</v>
      </c>
      <c r="Q2883" s="12" t="str">
        <f t="shared" si="146"/>
        <v>1220301040041</v>
      </c>
      <c r="R2883" s="20" t="s">
        <v>2249</v>
      </c>
      <c r="S2883" s="20" t="s">
        <v>2258</v>
      </c>
      <c r="AD2883" s="12" t="s">
        <v>865</v>
      </c>
      <c r="AW2883" s="12">
        <v>8</v>
      </c>
      <c r="BB2883" s="12" t="s">
        <v>31</v>
      </c>
      <c r="BG2883" s="21">
        <v>0.9</v>
      </c>
      <c r="BH2883" s="12">
        <v>1</v>
      </c>
      <c r="BI2883" s="12">
        <v>1</v>
      </c>
      <c r="BJ2883" s="12">
        <v>1</v>
      </c>
    </row>
    <row r="2884" spans="1:63" ht="60" x14ac:dyDescent="0.25">
      <c r="A2884" s="12">
        <v>1</v>
      </c>
      <c r="B2884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84" s="11" t="str">
        <f>IFERROR(VLOOKUP(I2884,lvl_1[],2,FALSE),"Нет")</f>
        <v>Общий расчет</v>
      </c>
      <c r="D2884" s="11" t="str">
        <f>IFERROR(VLOOKUP(Rule!J2884,lvl_2[],2,FALSE),"Нет")</f>
        <v>Ци Мень</v>
      </c>
      <c r="E2884" s="11" t="str">
        <f>IFERROR(VLOOKUP(Rule!K2884,lvl_3[],2,FALSE),"Нет")</f>
        <v>Анализ Дворца</v>
      </c>
      <c r="F2884" s="11" t="str">
        <f>IFERROR(INDEX(lvl_4[],MATCH(L2884,lvl_4[ID],0),MATCH(TEXT(K2884,"##0"),lvl_4[#Headers],0)),"Нет")</f>
        <v>Операторы</v>
      </c>
      <c r="G2884" s="11" t="str">
        <f>IFERROR(INDEX(lvl_5[],MATCH(M2884,lvl_5[ID],0),MATCH(_xlfn.CONCAT(TEXT(K2884,"##0"),"_",TEXT(L2884,"##0")),lvl_5[#Headers],0)),"Нет")</f>
        <v>Ворота</v>
      </c>
      <c r="H2884" s="11" t="str">
        <f>IFERROR(INDEX(lvl_6[],MATCH(N2884,lvl_6[ID],0),MATCH(_xlfn.CONCAT(K2884,"_",L2884,"_",M2884),lvl_6[#Headers],0)),"Нет")</f>
        <v>Ворота. Сила благоприятных Ворот в разных дворцах с учетом сезона</v>
      </c>
      <c r="I2884" s="12">
        <v>1</v>
      </c>
      <c r="J2884" s="12">
        <v>2</v>
      </c>
      <c r="K2884" s="12">
        <v>2</v>
      </c>
      <c r="L2884" s="12">
        <v>3</v>
      </c>
      <c r="M2884" s="12">
        <v>1</v>
      </c>
      <c r="N2884" s="12">
        <v>4</v>
      </c>
      <c r="O2884" s="12">
        <f>COUNTIF($P$2:P2884,P2884)</f>
        <v>42</v>
      </c>
      <c r="P2884" s="12" t="str">
        <f t="shared" si="145"/>
        <v>122030104</v>
      </c>
      <c r="Q2884" s="12" t="str">
        <f t="shared" si="146"/>
        <v>1220301040042</v>
      </c>
      <c r="R2884" s="20" t="s">
        <v>2249</v>
      </c>
      <c r="S2884" s="20" t="s">
        <v>2258</v>
      </c>
      <c r="AD2884" s="12" t="s">
        <v>866</v>
      </c>
      <c r="AW2884" s="12">
        <v>8</v>
      </c>
      <c r="BB2884" s="12" t="s">
        <v>31</v>
      </c>
      <c r="BG2884" s="21">
        <v>0.9</v>
      </c>
      <c r="BH2884" s="12">
        <v>1</v>
      </c>
      <c r="BI2884" s="12">
        <v>1</v>
      </c>
      <c r="BJ2884" s="12">
        <v>1</v>
      </c>
    </row>
    <row r="2885" spans="1:63" ht="60" x14ac:dyDescent="0.25">
      <c r="A2885" s="12">
        <v>1</v>
      </c>
      <c r="B2885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85" s="11" t="str">
        <f>IFERROR(VLOOKUP(I2885,lvl_1[],2,FALSE),"Нет")</f>
        <v>Общий расчет</v>
      </c>
      <c r="D2885" s="11" t="str">
        <f>IFERROR(VLOOKUP(Rule!J2885,lvl_2[],2,FALSE),"Нет")</f>
        <v>Ци Мень</v>
      </c>
      <c r="E2885" s="11" t="str">
        <f>IFERROR(VLOOKUP(Rule!K2885,lvl_3[],2,FALSE),"Нет")</f>
        <v>Анализ Дворца</v>
      </c>
      <c r="F2885" s="11" t="str">
        <f>IFERROR(INDEX(lvl_4[],MATCH(L2885,lvl_4[ID],0),MATCH(TEXT(K2885,"##0"),lvl_4[#Headers],0)),"Нет")</f>
        <v>Операторы</v>
      </c>
      <c r="G2885" s="11" t="str">
        <f>IFERROR(INDEX(lvl_5[],MATCH(M2885,lvl_5[ID],0),MATCH(_xlfn.CONCAT(TEXT(K2885,"##0"),"_",TEXT(L2885,"##0")),lvl_5[#Headers],0)),"Нет")</f>
        <v>Ворота</v>
      </c>
      <c r="H2885" s="11" t="str">
        <f>IFERROR(INDEX(lvl_6[],MATCH(N2885,lvl_6[ID],0),MATCH(_xlfn.CONCAT(K2885,"_",L2885,"_",M2885),lvl_6[#Headers],0)),"Нет")</f>
        <v>Ворота. Сила благоприятных Ворот в разных дворцах с учетом сезона</v>
      </c>
      <c r="I2885" s="12">
        <v>1</v>
      </c>
      <c r="J2885" s="12">
        <v>2</v>
      </c>
      <c r="K2885" s="12">
        <v>2</v>
      </c>
      <c r="L2885" s="12">
        <v>3</v>
      </c>
      <c r="M2885" s="12">
        <v>1</v>
      </c>
      <c r="N2885" s="12">
        <v>4</v>
      </c>
      <c r="O2885" s="12">
        <f>COUNTIF($P$2:P2885,P2885)</f>
        <v>43</v>
      </c>
      <c r="P2885" s="12" t="str">
        <f t="shared" si="145"/>
        <v>122030104</v>
      </c>
      <c r="Q2885" s="12" t="str">
        <f t="shared" si="146"/>
        <v>1220301040043</v>
      </c>
      <c r="R2885" s="20" t="s">
        <v>2249</v>
      </c>
      <c r="S2885" s="20" t="s">
        <v>2258</v>
      </c>
      <c r="AD2885" s="12" t="s">
        <v>865</v>
      </c>
      <c r="AW2885" s="12">
        <v>2</v>
      </c>
      <c r="BB2885" s="12" t="s">
        <v>31</v>
      </c>
      <c r="BG2885" s="21">
        <v>0.9</v>
      </c>
      <c r="BH2885" s="12">
        <v>1</v>
      </c>
      <c r="BI2885" s="12">
        <v>1</v>
      </c>
      <c r="BJ2885" s="12">
        <v>1</v>
      </c>
    </row>
    <row r="2886" spans="1:63" ht="60" x14ac:dyDescent="0.25">
      <c r="A2886" s="12">
        <v>1</v>
      </c>
      <c r="B2886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86" s="11" t="str">
        <f>IFERROR(VLOOKUP(I2886,lvl_1[],2,FALSE),"Нет")</f>
        <v>Общий расчет</v>
      </c>
      <c r="D2886" s="11" t="str">
        <f>IFERROR(VLOOKUP(Rule!J2886,lvl_2[],2,FALSE),"Нет")</f>
        <v>Ци Мень</v>
      </c>
      <c r="E2886" s="11" t="str">
        <f>IFERROR(VLOOKUP(Rule!K2886,lvl_3[],2,FALSE),"Нет")</f>
        <v>Анализ Дворца</v>
      </c>
      <c r="F2886" s="11" t="str">
        <f>IFERROR(INDEX(lvl_4[],MATCH(L2886,lvl_4[ID],0),MATCH(TEXT(K2886,"##0"),lvl_4[#Headers],0)),"Нет")</f>
        <v>Операторы</v>
      </c>
      <c r="G2886" s="11" t="str">
        <f>IFERROR(INDEX(lvl_5[],MATCH(M2886,lvl_5[ID],0),MATCH(_xlfn.CONCAT(TEXT(K2886,"##0"),"_",TEXT(L2886,"##0")),lvl_5[#Headers],0)),"Нет")</f>
        <v>Ворота</v>
      </c>
      <c r="H2886" s="11" t="str">
        <f>IFERROR(INDEX(lvl_6[],MATCH(N2886,lvl_6[ID],0),MATCH(_xlfn.CONCAT(K2886,"_",L2886,"_",M2886),lvl_6[#Headers],0)),"Нет")</f>
        <v>Ворота. Сила благоприятных Ворот в разных дворцах с учетом сезона</v>
      </c>
      <c r="I2886" s="12">
        <v>1</v>
      </c>
      <c r="J2886" s="12">
        <v>2</v>
      </c>
      <c r="K2886" s="12">
        <v>2</v>
      </c>
      <c r="L2886" s="12">
        <v>3</v>
      </c>
      <c r="M2886" s="12">
        <v>1</v>
      </c>
      <c r="N2886" s="12">
        <v>4</v>
      </c>
      <c r="O2886" s="12">
        <f>COUNTIF($P$2:P2886,P2886)</f>
        <v>44</v>
      </c>
      <c r="P2886" s="12" t="str">
        <f t="shared" si="145"/>
        <v>122030104</v>
      </c>
      <c r="Q2886" s="12" t="str">
        <f t="shared" si="146"/>
        <v>1220301040044</v>
      </c>
      <c r="R2886" s="20" t="s">
        <v>2249</v>
      </c>
      <c r="S2886" s="20" t="s">
        <v>2258</v>
      </c>
      <c r="AD2886" s="12" t="s">
        <v>866</v>
      </c>
      <c r="AW2886" s="12">
        <v>2</v>
      </c>
      <c r="BB2886" s="12" t="s">
        <v>31</v>
      </c>
      <c r="BG2886" s="21">
        <v>0.9</v>
      </c>
      <c r="BH2886" s="12">
        <v>1</v>
      </c>
      <c r="BI2886" s="12">
        <v>1</v>
      </c>
      <c r="BJ2886" s="12">
        <v>1</v>
      </c>
    </row>
    <row r="2887" spans="1:63" ht="60" x14ac:dyDescent="0.25">
      <c r="A2887" s="12">
        <v>1</v>
      </c>
      <c r="B2887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87" s="11" t="str">
        <f>IFERROR(VLOOKUP(I2887,lvl_1[],2,FALSE),"Нет")</f>
        <v>Общий расчет</v>
      </c>
      <c r="D2887" s="11" t="str">
        <f>IFERROR(VLOOKUP(Rule!J2887,lvl_2[],2,FALSE),"Нет")</f>
        <v>Ци Мень</v>
      </c>
      <c r="E2887" s="11" t="str">
        <f>IFERROR(VLOOKUP(Rule!K2887,lvl_3[],2,FALSE),"Нет")</f>
        <v>Анализ Дворца</v>
      </c>
      <c r="F2887" s="11" t="str">
        <f>IFERROR(INDEX(lvl_4[],MATCH(L2887,lvl_4[ID],0),MATCH(TEXT(K2887,"##0"),lvl_4[#Headers],0)),"Нет")</f>
        <v>Операторы</v>
      </c>
      <c r="G2887" s="11" t="str">
        <f>IFERROR(INDEX(lvl_5[],MATCH(M2887,lvl_5[ID],0),MATCH(_xlfn.CONCAT(TEXT(K2887,"##0"),"_",TEXT(L2887,"##0")),lvl_5[#Headers],0)),"Нет")</f>
        <v>Ворота</v>
      </c>
      <c r="H2887" s="11" t="str">
        <f>IFERROR(INDEX(lvl_6[],MATCH(N2887,lvl_6[ID],0),MATCH(_xlfn.CONCAT(K2887,"_",L2887,"_",M2887),lvl_6[#Headers],0)),"Нет")</f>
        <v>Ворота. Сила благоприятных Ворот в разных дворцах с учетом сезона</v>
      </c>
      <c r="I2887" s="12">
        <v>1</v>
      </c>
      <c r="J2887" s="12">
        <v>2</v>
      </c>
      <c r="K2887" s="12">
        <v>2</v>
      </c>
      <c r="L2887" s="12">
        <v>3</v>
      </c>
      <c r="M2887" s="12">
        <v>1</v>
      </c>
      <c r="N2887" s="12">
        <v>4</v>
      </c>
      <c r="O2887" s="12">
        <f>COUNTIF($P$2:P2887,P2887)</f>
        <v>45</v>
      </c>
      <c r="P2887" s="12" t="str">
        <f t="shared" si="145"/>
        <v>122030104</v>
      </c>
      <c r="Q2887" s="12" t="str">
        <f t="shared" si="146"/>
        <v>1220301040045</v>
      </c>
      <c r="R2887" s="20" t="s">
        <v>2249</v>
      </c>
      <c r="S2887" s="20" t="s">
        <v>2259</v>
      </c>
      <c r="AD2887" s="12" t="s">
        <v>859</v>
      </c>
      <c r="AW2887" s="12">
        <v>9</v>
      </c>
      <c r="BB2887" s="12" t="s">
        <v>31</v>
      </c>
      <c r="BG2887" s="21" t="s">
        <v>2230</v>
      </c>
      <c r="BH2887" s="12">
        <v>1</v>
      </c>
      <c r="BI2887" s="12">
        <v>1</v>
      </c>
      <c r="BJ2887" s="12">
        <v>1</v>
      </c>
      <c r="BK2887" s="12">
        <v>1</v>
      </c>
    </row>
    <row r="2888" spans="1:63" ht="60" x14ac:dyDescent="0.25">
      <c r="A2888" s="12">
        <v>1</v>
      </c>
      <c r="B2888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88" s="11" t="str">
        <f>IFERROR(VLOOKUP(I2888,lvl_1[],2,FALSE),"Нет")</f>
        <v>Общий расчет</v>
      </c>
      <c r="D2888" s="11" t="str">
        <f>IFERROR(VLOOKUP(Rule!J2888,lvl_2[],2,FALSE),"Нет")</f>
        <v>Ци Мень</v>
      </c>
      <c r="E2888" s="11" t="str">
        <f>IFERROR(VLOOKUP(Rule!K2888,lvl_3[],2,FALSE),"Нет")</f>
        <v>Анализ Дворца</v>
      </c>
      <c r="F2888" s="11" t="str">
        <f>IFERROR(INDEX(lvl_4[],MATCH(L2888,lvl_4[ID],0),MATCH(TEXT(K2888,"##0"),lvl_4[#Headers],0)),"Нет")</f>
        <v>Операторы</v>
      </c>
      <c r="G2888" s="11" t="str">
        <f>IFERROR(INDEX(lvl_5[],MATCH(M2888,lvl_5[ID],0),MATCH(_xlfn.CONCAT(TEXT(K2888,"##0"),"_",TEXT(L2888,"##0")),lvl_5[#Headers],0)),"Нет")</f>
        <v>Ворота</v>
      </c>
      <c r="H2888" s="11" t="str">
        <f>IFERROR(INDEX(lvl_6[],MATCH(N2888,lvl_6[ID],0),MATCH(_xlfn.CONCAT(K2888,"_",L2888,"_",M2888),lvl_6[#Headers],0)),"Нет")</f>
        <v>Ворота. Сила благоприятных Ворот в разных дворцах с учетом сезона</v>
      </c>
      <c r="I2888" s="12">
        <v>1</v>
      </c>
      <c r="J2888" s="12">
        <v>2</v>
      </c>
      <c r="K2888" s="12">
        <v>2</v>
      </c>
      <c r="L2888" s="12">
        <v>3</v>
      </c>
      <c r="M2888" s="12">
        <v>1</v>
      </c>
      <c r="N2888" s="12">
        <v>4</v>
      </c>
      <c r="O2888" s="12">
        <f>COUNTIF($P$2:P2888,P2888)</f>
        <v>46</v>
      </c>
      <c r="P2888" s="12" t="str">
        <f t="shared" si="145"/>
        <v>122030104</v>
      </c>
      <c r="Q2888" s="12" t="str">
        <f t="shared" si="146"/>
        <v>1220301040046</v>
      </c>
      <c r="R2888" s="20" t="s">
        <v>2249</v>
      </c>
      <c r="S2888" s="20" t="s">
        <v>2259</v>
      </c>
      <c r="AD2888" s="12" t="s">
        <v>860</v>
      </c>
      <c r="AW2888" s="12">
        <v>9</v>
      </c>
      <c r="BB2888" s="12" t="s">
        <v>31</v>
      </c>
      <c r="BG2888" s="21" t="s">
        <v>2230</v>
      </c>
      <c r="BH2888" s="12">
        <v>1</v>
      </c>
      <c r="BI2888" s="12">
        <v>1</v>
      </c>
      <c r="BJ2888" s="12">
        <v>1</v>
      </c>
      <c r="BK2888" s="12">
        <v>1</v>
      </c>
    </row>
    <row r="2889" spans="1:63" ht="60" x14ac:dyDescent="0.25">
      <c r="A2889" s="12">
        <v>1</v>
      </c>
      <c r="B2889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89" s="11" t="str">
        <f>IFERROR(VLOOKUP(I2889,lvl_1[],2,FALSE),"Нет")</f>
        <v>Общий расчет</v>
      </c>
      <c r="D2889" s="11" t="str">
        <f>IFERROR(VLOOKUP(Rule!J2889,lvl_2[],2,FALSE),"Нет")</f>
        <v>Ци Мень</v>
      </c>
      <c r="E2889" s="11" t="str">
        <f>IFERROR(VLOOKUP(Rule!K2889,lvl_3[],2,FALSE),"Нет")</f>
        <v>Анализ Дворца</v>
      </c>
      <c r="F2889" s="11" t="str">
        <f>IFERROR(INDEX(lvl_4[],MATCH(L2889,lvl_4[ID],0),MATCH(TEXT(K2889,"##0"),lvl_4[#Headers],0)),"Нет")</f>
        <v>Операторы</v>
      </c>
      <c r="G2889" s="11" t="str">
        <f>IFERROR(INDEX(lvl_5[],MATCH(M2889,lvl_5[ID],0),MATCH(_xlfn.CONCAT(TEXT(K2889,"##0"),"_",TEXT(L2889,"##0")),lvl_5[#Headers],0)),"Нет")</f>
        <v>Ворота</v>
      </c>
      <c r="H2889" s="11" t="str">
        <f>IFERROR(INDEX(lvl_6[],MATCH(N2889,lvl_6[ID],0),MATCH(_xlfn.CONCAT(K2889,"_",L2889,"_",M2889),lvl_6[#Headers],0)),"Нет")</f>
        <v>Ворота. Сила благоприятных Ворот в разных дворцах с учетом сезона</v>
      </c>
      <c r="I2889" s="12">
        <v>1</v>
      </c>
      <c r="J2889" s="12">
        <v>2</v>
      </c>
      <c r="K2889" s="12">
        <v>2</v>
      </c>
      <c r="L2889" s="12">
        <v>3</v>
      </c>
      <c r="M2889" s="12">
        <v>1</v>
      </c>
      <c r="N2889" s="12">
        <v>4</v>
      </c>
      <c r="O2889" s="12">
        <f>COUNTIF($P$2:P2889,P2889)</f>
        <v>47</v>
      </c>
      <c r="P2889" s="12" t="str">
        <f t="shared" si="145"/>
        <v>122030104</v>
      </c>
      <c r="Q2889" s="12" t="str">
        <f t="shared" si="146"/>
        <v>1220301040047</v>
      </c>
      <c r="R2889" s="20" t="s">
        <v>2249</v>
      </c>
      <c r="S2889" s="20" t="s">
        <v>2259</v>
      </c>
      <c r="AD2889" s="12" t="s">
        <v>862</v>
      </c>
      <c r="AW2889" s="12">
        <v>9</v>
      </c>
      <c r="BB2889" s="12" t="s">
        <v>31</v>
      </c>
      <c r="BG2889" s="21" t="s">
        <v>2230</v>
      </c>
      <c r="BH2889" s="12">
        <v>1</v>
      </c>
      <c r="BI2889" s="12">
        <v>1</v>
      </c>
      <c r="BJ2889" s="12">
        <v>1</v>
      </c>
      <c r="BK2889" s="12">
        <v>1</v>
      </c>
    </row>
    <row r="2890" spans="1:63" ht="60" x14ac:dyDescent="0.25">
      <c r="A2890" s="12">
        <v>1</v>
      </c>
      <c r="B2890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90" s="11" t="str">
        <f>IFERROR(VLOOKUP(I2890,lvl_1[],2,FALSE),"Нет")</f>
        <v>Общий расчет</v>
      </c>
      <c r="D2890" s="11" t="str">
        <f>IFERROR(VLOOKUP(Rule!J2890,lvl_2[],2,FALSE),"Нет")</f>
        <v>Ци Мень</v>
      </c>
      <c r="E2890" s="11" t="str">
        <f>IFERROR(VLOOKUP(Rule!K2890,lvl_3[],2,FALSE),"Нет")</f>
        <v>Анализ Дворца</v>
      </c>
      <c r="F2890" s="11" t="str">
        <f>IFERROR(INDEX(lvl_4[],MATCH(L2890,lvl_4[ID],0),MATCH(TEXT(K2890,"##0"),lvl_4[#Headers],0)),"Нет")</f>
        <v>Операторы</v>
      </c>
      <c r="G2890" s="11" t="str">
        <f>IFERROR(INDEX(lvl_5[],MATCH(M2890,lvl_5[ID],0),MATCH(_xlfn.CONCAT(TEXT(K2890,"##0"),"_",TEXT(L2890,"##0")),lvl_5[#Headers],0)),"Нет")</f>
        <v>Ворота</v>
      </c>
      <c r="H2890" s="11" t="str">
        <f>IFERROR(INDEX(lvl_6[],MATCH(N2890,lvl_6[ID],0),MATCH(_xlfn.CONCAT(K2890,"_",L2890,"_",M2890),lvl_6[#Headers],0)),"Нет")</f>
        <v>Ворота. Сила благоприятных Ворот в разных дворцах с учетом сезона</v>
      </c>
      <c r="I2890" s="12">
        <v>1</v>
      </c>
      <c r="J2890" s="12">
        <v>2</v>
      </c>
      <c r="K2890" s="12">
        <v>2</v>
      </c>
      <c r="L2890" s="12">
        <v>3</v>
      </c>
      <c r="M2890" s="12">
        <v>1</v>
      </c>
      <c r="N2890" s="12">
        <v>4</v>
      </c>
      <c r="O2890" s="12">
        <f>COUNTIF($P$2:P2890,P2890)</f>
        <v>48</v>
      </c>
      <c r="P2890" s="12" t="str">
        <f t="shared" si="145"/>
        <v>122030104</v>
      </c>
      <c r="Q2890" s="12" t="str">
        <f t="shared" si="146"/>
        <v>1220301040048</v>
      </c>
      <c r="R2890" s="20" t="s">
        <v>2249</v>
      </c>
      <c r="S2890" s="20" t="s">
        <v>2259</v>
      </c>
      <c r="AD2890" s="12" t="s">
        <v>863</v>
      </c>
      <c r="AW2890" s="12">
        <v>9</v>
      </c>
      <c r="BB2890" s="12" t="s">
        <v>31</v>
      </c>
      <c r="BG2890" s="21" t="s">
        <v>2230</v>
      </c>
      <c r="BH2890" s="12">
        <v>1</v>
      </c>
      <c r="BI2890" s="12">
        <v>1</v>
      </c>
      <c r="BJ2890" s="12">
        <v>1</v>
      </c>
      <c r="BK2890" s="12">
        <v>1</v>
      </c>
    </row>
    <row r="2891" spans="1:63" ht="60" x14ac:dyDescent="0.25">
      <c r="A2891" s="12">
        <v>1</v>
      </c>
      <c r="B2891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91" s="11" t="str">
        <f>IFERROR(VLOOKUP(I2891,lvl_1[],2,FALSE),"Нет")</f>
        <v>Общий расчет</v>
      </c>
      <c r="D2891" s="11" t="str">
        <f>IFERROR(VLOOKUP(Rule!J2891,lvl_2[],2,FALSE),"Нет")</f>
        <v>Ци Мень</v>
      </c>
      <c r="E2891" s="11" t="str">
        <f>IFERROR(VLOOKUP(Rule!K2891,lvl_3[],2,FALSE),"Нет")</f>
        <v>Анализ Дворца</v>
      </c>
      <c r="F2891" s="11" t="str">
        <f>IFERROR(INDEX(lvl_4[],MATCH(L2891,lvl_4[ID],0),MATCH(TEXT(K2891,"##0"),lvl_4[#Headers],0)),"Нет")</f>
        <v>Операторы</v>
      </c>
      <c r="G2891" s="11" t="str">
        <f>IFERROR(INDEX(lvl_5[],MATCH(M2891,lvl_5[ID],0),MATCH(_xlfn.CONCAT(TEXT(K2891,"##0"),"_",TEXT(L2891,"##0")),lvl_5[#Headers],0)),"Нет")</f>
        <v>Ворота</v>
      </c>
      <c r="H2891" s="11" t="str">
        <f>IFERROR(INDEX(lvl_6[],MATCH(N2891,lvl_6[ID],0),MATCH(_xlfn.CONCAT(K2891,"_",L2891,"_",M2891),lvl_6[#Headers],0)),"Нет")</f>
        <v>Ворота. Сила благоприятных Ворот в разных дворцах с учетом сезона</v>
      </c>
      <c r="I2891" s="12">
        <v>1</v>
      </c>
      <c r="J2891" s="12">
        <v>2</v>
      </c>
      <c r="K2891" s="12">
        <v>2</v>
      </c>
      <c r="L2891" s="12">
        <v>3</v>
      </c>
      <c r="M2891" s="12">
        <v>1</v>
      </c>
      <c r="N2891" s="12">
        <v>4</v>
      </c>
      <c r="O2891" s="12">
        <f>COUNTIF($P$2:P2891,P2891)</f>
        <v>49</v>
      </c>
      <c r="P2891" s="12" t="str">
        <f t="shared" si="145"/>
        <v>122030104</v>
      </c>
      <c r="Q2891" s="12" t="str">
        <f t="shared" si="146"/>
        <v>1220301040049</v>
      </c>
      <c r="R2891" s="20" t="s">
        <v>2249</v>
      </c>
      <c r="S2891" s="20" t="s">
        <v>2260</v>
      </c>
      <c r="AD2891" s="12" t="s">
        <v>865</v>
      </c>
      <c r="AW2891" s="12">
        <v>9</v>
      </c>
      <c r="BB2891" s="12" t="s">
        <v>31</v>
      </c>
      <c r="BG2891" s="21">
        <v>0.9</v>
      </c>
      <c r="BH2891" s="12">
        <v>1</v>
      </c>
      <c r="BI2891" s="12">
        <v>1</v>
      </c>
      <c r="BJ2891" s="12">
        <v>1</v>
      </c>
    </row>
    <row r="2892" spans="1:63" ht="60" x14ac:dyDescent="0.25">
      <c r="A2892" s="12">
        <v>1</v>
      </c>
      <c r="B2892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92" s="11" t="str">
        <f>IFERROR(VLOOKUP(I2892,lvl_1[],2,FALSE),"Нет")</f>
        <v>Общий расчет</v>
      </c>
      <c r="D2892" s="11" t="str">
        <f>IFERROR(VLOOKUP(Rule!J2892,lvl_2[],2,FALSE),"Нет")</f>
        <v>Ци Мень</v>
      </c>
      <c r="E2892" s="11" t="str">
        <f>IFERROR(VLOOKUP(Rule!K2892,lvl_3[],2,FALSE),"Нет")</f>
        <v>Анализ Дворца</v>
      </c>
      <c r="F2892" s="11" t="str">
        <f>IFERROR(INDEX(lvl_4[],MATCH(L2892,lvl_4[ID],0),MATCH(TEXT(K2892,"##0"),lvl_4[#Headers],0)),"Нет")</f>
        <v>Операторы</v>
      </c>
      <c r="G2892" s="11" t="str">
        <f>IFERROR(INDEX(lvl_5[],MATCH(M2892,lvl_5[ID],0),MATCH(_xlfn.CONCAT(TEXT(K2892,"##0"),"_",TEXT(L2892,"##0")),lvl_5[#Headers],0)),"Нет")</f>
        <v>Ворота</v>
      </c>
      <c r="H2892" s="11" t="str">
        <f>IFERROR(INDEX(lvl_6[],MATCH(N2892,lvl_6[ID],0),MATCH(_xlfn.CONCAT(K2892,"_",L2892,"_",M2892),lvl_6[#Headers],0)),"Нет")</f>
        <v>Ворота. Сила благоприятных Ворот в разных дворцах с учетом сезона</v>
      </c>
      <c r="I2892" s="12">
        <v>1</v>
      </c>
      <c r="J2892" s="12">
        <v>2</v>
      </c>
      <c r="K2892" s="12">
        <v>2</v>
      </c>
      <c r="L2892" s="12">
        <v>3</v>
      </c>
      <c r="M2892" s="12">
        <v>1</v>
      </c>
      <c r="N2892" s="12">
        <v>4</v>
      </c>
      <c r="O2892" s="12">
        <f>COUNTIF($P$2:P2892,P2892)</f>
        <v>50</v>
      </c>
      <c r="P2892" s="12" t="str">
        <f t="shared" si="145"/>
        <v>122030104</v>
      </c>
      <c r="Q2892" s="12" t="str">
        <f t="shared" si="146"/>
        <v>1220301040050</v>
      </c>
      <c r="R2892" s="20" t="s">
        <v>2249</v>
      </c>
      <c r="S2892" s="20" t="s">
        <v>2260</v>
      </c>
      <c r="AD2892" s="12" t="s">
        <v>866</v>
      </c>
      <c r="AW2892" s="12">
        <v>9</v>
      </c>
      <c r="BB2892" s="12" t="s">
        <v>31</v>
      </c>
      <c r="BG2892" s="21">
        <v>0.9</v>
      </c>
      <c r="BH2892" s="12">
        <v>1</v>
      </c>
      <c r="BI2892" s="12">
        <v>1</v>
      </c>
      <c r="BJ2892" s="12">
        <v>1</v>
      </c>
    </row>
    <row r="2893" spans="1:63" ht="60" x14ac:dyDescent="0.25">
      <c r="A2893" s="12">
        <v>1</v>
      </c>
      <c r="B2893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93" s="11" t="str">
        <f>IFERROR(VLOOKUP(I2893,lvl_1[],2,FALSE),"Нет")</f>
        <v>Общий расчет</v>
      </c>
      <c r="D2893" s="11" t="str">
        <f>IFERROR(VLOOKUP(Rule!J2893,lvl_2[],2,FALSE),"Нет")</f>
        <v>Ци Мень</v>
      </c>
      <c r="E2893" s="11" t="str">
        <f>IFERROR(VLOOKUP(Rule!K2893,lvl_3[],2,FALSE),"Нет")</f>
        <v>Анализ Дворца</v>
      </c>
      <c r="F2893" s="11" t="str">
        <f>IFERROR(INDEX(lvl_4[],MATCH(L2893,lvl_4[ID],0),MATCH(TEXT(K2893,"##0"),lvl_4[#Headers],0)),"Нет")</f>
        <v>Операторы</v>
      </c>
      <c r="G2893" s="11" t="str">
        <f>IFERROR(INDEX(lvl_5[],MATCH(M2893,lvl_5[ID],0),MATCH(_xlfn.CONCAT(TEXT(K2893,"##0"),"_",TEXT(L2893,"##0")),lvl_5[#Headers],0)),"Нет")</f>
        <v>Ворота</v>
      </c>
      <c r="H2893" s="11" t="str">
        <f>IFERROR(INDEX(lvl_6[],MATCH(N2893,lvl_6[ID],0),MATCH(_xlfn.CONCAT(K2893,"_",L2893,"_",M2893),lvl_6[#Headers],0)),"Нет")</f>
        <v>Ворота. Сила благоприятных Ворот в разных дворцах с учетом сезона</v>
      </c>
      <c r="I2893" s="12">
        <v>1</v>
      </c>
      <c r="J2893" s="12">
        <v>2</v>
      </c>
      <c r="K2893" s="12">
        <v>2</v>
      </c>
      <c r="L2893" s="12">
        <v>3</v>
      </c>
      <c r="M2893" s="12">
        <v>1</v>
      </c>
      <c r="N2893" s="12">
        <v>4</v>
      </c>
      <c r="O2893" s="12">
        <f>COUNTIF($P$2:P2893,P2893)</f>
        <v>51</v>
      </c>
      <c r="P2893" s="12" t="str">
        <f t="shared" si="145"/>
        <v>122030104</v>
      </c>
      <c r="Q2893" s="12" t="str">
        <f t="shared" si="146"/>
        <v>1220301040051</v>
      </c>
      <c r="R2893" s="20" t="s">
        <v>2249</v>
      </c>
      <c r="S2893" s="20" t="s">
        <v>2250</v>
      </c>
      <c r="AD2893" s="12" t="s">
        <v>868</v>
      </c>
      <c r="AW2893" s="12">
        <v>9</v>
      </c>
      <c r="BB2893" s="12" t="s">
        <v>31</v>
      </c>
      <c r="BG2893" s="21" t="s">
        <v>2230</v>
      </c>
      <c r="BH2893" s="12">
        <v>1</v>
      </c>
      <c r="BI2893" s="12">
        <v>1</v>
      </c>
      <c r="BJ2893" s="12">
        <v>1</v>
      </c>
      <c r="BK2893" s="12">
        <v>1</v>
      </c>
    </row>
    <row r="2894" spans="1:63" ht="60" x14ac:dyDescent="0.25">
      <c r="A2894" s="12">
        <v>1</v>
      </c>
      <c r="B2894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94" s="11" t="str">
        <f>IFERROR(VLOOKUP(I2894,lvl_1[],2,FALSE),"Нет")</f>
        <v>Общий расчет</v>
      </c>
      <c r="D2894" s="11" t="str">
        <f>IFERROR(VLOOKUP(Rule!J2894,lvl_2[],2,FALSE),"Нет")</f>
        <v>Ци Мень</v>
      </c>
      <c r="E2894" s="11" t="str">
        <f>IFERROR(VLOOKUP(Rule!K2894,lvl_3[],2,FALSE),"Нет")</f>
        <v>Анализ Дворца</v>
      </c>
      <c r="F2894" s="11" t="str">
        <f>IFERROR(INDEX(lvl_4[],MATCH(L2894,lvl_4[ID],0),MATCH(TEXT(K2894,"##0"),lvl_4[#Headers],0)),"Нет")</f>
        <v>Операторы</v>
      </c>
      <c r="G2894" s="11" t="str">
        <f>IFERROR(INDEX(lvl_5[],MATCH(M2894,lvl_5[ID],0),MATCH(_xlfn.CONCAT(TEXT(K2894,"##0"),"_",TEXT(L2894,"##0")),lvl_5[#Headers],0)),"Нет")</f>
        <v>Ворота</v>
      </c>
      <c r="H2894" s="11" t="str">
        <f>IFERROR(INDEX(lvl_6[],MATCH(N2894,lvl_6[ID],0),MATCH(_xlfn.CONCAT(K2894,"_",L2894,"_",M2894),lvl_6[#Headers],0)),"Нет")</f>
        <v>Ворота. Сила благоприятных Ворот в разных дворцах с учетом сезона</v>
      </c>
      <c r="I2894" s="12">
        <v>1</v>
      </c>
      <c r="J2894" s="12">
        <v>2</v>
      </c>
      <c r="K2894" s="12">
        <v>2</v>
      </c>
      <c r="L2894" s="12">
        <v>3</v>
      </c>
      <c r="M2894" s="12">
        <v>1</v>
      </c>
      <c r="N2894" s="12">
        <v>4</v>
      </c>
      <c r="O2894" s="12">
        <f>COUNTIF($P$2:P2894,P2894)</f>
        <v>52</v>
      </c>
      <c r="P2894" s="12" t="str">
        <f t="shared" si="145"/>
        <v>122030104</v>
      </c>
      <c r="Q2894" s="12" t="str">
        <f t="shared" si="146"/>
        <v>1220301040052</v>
      </c>
      <c r="R2894" s="20" t="s">
        <v>2249</v>
      </c>
      <c r="S2894" s="20" t="s">
        <v>2250</v>
      </c>
      <c r="AD2894" s="12" t="s">
        <v>869</v>
      </c>
      <c r="AW2894" s="12">
        <v>9</v>
      </c>
      <c r="BB2894" s="12" t="s">
        <v>31</v>
      </c>
      <c r="BG2894" s="21" t="s">
        <v>2230</v>
      </c>
      <c r="BH2894" s="12">
        <v>1</v>
      </c>
      <c r="BI2894" s="12">
        <v>1</v>
      </c>
      <c r="BJ2894" s="12">
        <v>1</v>
      </c>
      <c r="BK2894" s="12">
        <v>1</v>
      </c>
    </row>
    <row r="2895" spans="1:63" ht="60" x14ac:dyDescent="0.25">
      <c r="A2895" s="12">
        <v>1</v>
      </c>
      <c r="B2895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95" s="11" t="str">
        <f>IFERROR(VLOOKUP(I2895,lvl_1[],2,FALSE),"Нет")</f>
        <v>Общий расчет</v>
      </c>
      <c r="D2895" s="11" t="str">
        <f>IFERROR(VLOOKUP(Rule!J2895,lvl_2[],2,FALSE),"Нет")</f>
        <v>Ци Мень</v>
      </c>
      <c r="E2895" s="11" t="str">
        <f>IFERROR(VLOOKUP(Rule!K2895,lvl_3[],2,FALSE),"Нет")</f>
        <v>Анализ Дворца</v>
      </c>
      <c r="F2895" s="11" t="str">
        <f>IFERROR(INDEX(lvl_4[],MATCH(L2895,lvl_4[ID],0),MATCH(TEXT(K2895,"##0"),lvl_4[#Headers],0)),"Нет")</f>
        <v>Операторы</v>
      </c>
      <c r="G2895" s="11" t="str">
        <f>IFERROR(INDEX(lvl_5[],MATCH(M2895,lvl_5[ID],0),MATCH(_xlfn.CONCAT(TEXT(K2895,"##0"),"_",TEXT(L2895,"##0")),lvl_5[#Headers],0)),"Нет")</f>
        <v>Ворота</v>
      </c>
      <c r="H2895" s="11" t="str">
        <f>IFERROR(INDEX(lvl_6[],MATCH(N2895,lvl_6[ID],0),MATCH(_xlfn.CONCAT(K2895,"_",L2895,"_",M2895),lvl_6[#Headers],0)),"Нет")</f>
        <v>Ворота. Сила благоприятных Ворот в разных дворцах с учетом сезона</v>
      </c>
      <c r="I2895" s="12">
        <v>1</v>
      </c>
      <c r="J2895" s="12">
        <v>2</v>
      </c>
      <c r="K2895" s="12">
        <v>2</v>
      </c>
      <c r="L2895" s="12">
        <v>3</v>
      </c>
      <c r="M2895" s="12">
        <v>1</v>
      </c>
      <c r="N2895" s="12">
        <v>4</v>
      </c>
      <c r="O2895" s="12">
        <f>COUNTIF($P$2:P2895,P2895)</f>
        <v>53</v>
      </c>
      <c r="P2895" s="12" t="str">
        <f t="shared" si="145"/>
        <v>122030104</v>
      </c>
      <c r="Q2895" s="12" t="str">
        <f t="shared" si="146"/>
        <v>1220301040053</v>
      </c>
      <c r="R2895" s="20" t="s">
        <v>2249</v>
      </c>
      <c r="S2895" s="20" t="s">
        <v>2261</v>
      </c>
      <c r="AD2895" s="12" t="s">
        <v>861</v>
      </c>
      <c r="AW2895" s="12">
        <v>9</v>
      </c>
      <c r="BB2895" s="12" t="s">
        <v>31</v>
      </c>
      <c r="BG2895" s="21" t="s">
        <v>2230</v>
      </c>
      <c r="BH2895" s="12">
        <v>1</v>
      </c>
      <c r="BI2895" s="12">
        <v>1</v>
      </c>
      <c r="BJ2895" s="12">
        <v>1</v>
      </c>
      <c r="BK2895" s="12">
        <v>1</v>
      </c>
    </row>
    <row r="2896" spans="1:63" ht="60" x14ac:dyDescent="0.25">
      <c r="A2896" s="12">
        <v>1</v>
      </c>
      <c r="B2896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96" s="11" t="str">
        <f>IFERROR(VLOOKUP(I2896,lvl_1[],2,FALSE),"Нет")</f>
        <v>Общий расчет</v>
      </c>
      <c r="D2896" s="11" t="str">
        <f>IFERROR(VLOOKUP(Rule!J2896,lvl_2[],2,FALSE),"Нет")</f>
        <v>Ци Мень</v>
      </c>
      <c r="E2896" s="11" t="str">
        <f>IFERROR(VLOOKUP(Rule!K2896,lvl_3[],2,FALSE),"Нет")</f>
        <v>Анализ Дворца</v>
      </c>
      <c r="F2896" s="11" t="str">
        <f>IFERROR(INDEX(lvl_4[],MATCH(L2896,lvl_4[ID],0),MATCH(TEXT(K2896,"##0"),lvl_4[#Headers],0)),"Нет")</f>
        <v>Операторы</v>
      </c>
      <c r="G2896" s="11" t="str">
        <f>IFERROR(INDEX(lvl_5[],MATCH(M2896,lvl_5[ID],0),MATCH(_xlfn.CONCAT(TEXT(K2896,"##0"),"_",TEXT(L2896,"##0")),lvl_5[#Headers],0)),"Нет")</f>
        <v>Ворота</v>
      </c>
      <c r="H2896" s="11" t="str">
        <f>IFERROR(INDEX(lvl_6[],MATCH(N2896,lvl_6[ID],0),MATCH(_xlfn.CONCAT(K2896,"_",L2896,"_",M2896),lvl_6[#Headers],0)),"Нет")</f>
        <v>Ворота. Сила благоприятных Ворот в разных дворцах с учетом сезона</v>
      </c>
      <c r="I2896" s="12">
        <v>1</v>
      </c>
      <c r="J2896" s="12">
        <v>2</v>
      </c>
      <c r="K2896" s="12">
        <v>2</v>
      </c>
      <c r="L2896" s="12">
        <v>3</v>
      </c>
      <c r="M2896" s="12">
        <v>1</v>
      </c>
      <c r="N2896" s="12">
        <v>4</v>
      </c>
      <c r="O2896" s="12">
        <f>COUNTIF($P$2:P2896,P2896)</f>
        <v>54</v>
      </c>
      <c r="P2896" s="12" t="str">
        <f t="shared" si="145"/>
        <v>122030104</v>
      </c>
      <c r="Q2896" s="12" t="str">
        <f t="shared" si="146"/>
        <v>1220301040054</v>
      </c>
      <c r="R2896" s="20" t="s">
        <v>2249</v>
      </c>
      <c r="S2896" s="20" t="s">
        <v>2261</v>
      </c>
      <c r="AD2896" s="12" t="s">
        <v>864</v>
      </c>
      <c r="AW2896" s="12">
        <v>9</v>
      </c>
      <c r="BB2896" s="12" t="s">
        <v>31</v>
      </c>
      <c r="BG2896" s="21" t="s">
        <v>2230</v>
      </c>
      <c r="BH2896" s="12">
        <v>1</v>
      </c>
      <c r="BI2896" s="12">
        <v>1</v>
      </c>
      <c r="BJ2896" s="12">
        <v>1</v>
      </c>
      <c r="BK2896" s="12">
        <v>1</v>
      </c>
    </row>
    <row r="2897" spans="1:63" ht="60" x14ac:dyDescent="0.25">
      <c r="A2897" s="12">
        <v>1</v>
      </c>
      <c r="B2897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97" s="11" t="str">
        <f>IFERROR(VLOOKUP(I2897,lvl_1[],2,FALSE),"Нет")</f>
        <v>Общий расчет</v>
      </c>
      <c r="D2897" s="11" t="str">
        <f>IFERROR(VLOOKUP(Rule!J2897,lvl_2[],2,FALSE),"Нет")</f>
        <v>Ци Мень</v>
      </c>
      <c r="E2897" s="11" t="str">
        <f>IFERROR(VLOOKUP(Rule!K2897,lvl_3[],2,FALSE),"Нет")</f>
        <v>Анализ Дворца</v>
      </c>
      <c r="F2897" s="11" t="str">
        <f>IFERROR(INDEX(lvl_4[],MATCH(L2897,lvl_4[ID],0),MATCH(TEXT(K2897,"##0"),lvl_4[#Headers],0)),"Нет")</f>
        <v>Операторы</v>
      </c>
      <c r="G2897" s="11" t="str">
        <f>IFERROR(INDEX(lvl_5[],MATCH(M2897,lvl_5[ID],0),MATCH(_xlfn.CONCAT(TEXT(K2897,"##0"),"_",TEXT(L2897,"##0")),lvl_5[#Headers],0)),"Нет")</f>
        <v>Ворота</v>
      </c>
      <c r="H2897" s="11" t="str">
        <f>IFERROR(INDEX(lvl_6[],MATCH(N2897,lvl_6[ID],0),MATCH(_xlfn.CONCAT(K2897,"_",L2897,"_",M2897),lvl_6[#Headers],0)),"Нет")</f>
        <v>Ворота. Сила благоприятных Ворот в разных дворцах с учетом сезона</v>
      </c>
      <c r="I2897" s="12">
        <v>1</v>
      </c>
      <c r="J2897" s="12">
        <v>2</v>
      </c>
      <c r="K2897" s="12">
        <v>2</v>
      </c>
      <c r="L2897" s="12">
        <v>3</v>
      </c>
      <c r="M2897" s="12">
        <v>1</v>
      </c>
      <c r="N2897" s="12">
        <v>4</v>
      </c>
      <c r="O2897" s="12">
        <f>COUNTIF($P$2:P2897,P2897)</f>
        <v>55</v>
      </c>
      <c r="P2897" s="12" t="str">
        <f t="shared" si="145"/>
        <v>122030104</v>
      </c>
      <c r="Q2897" s="12" t="str">
        <f t="shared" si="146"/>
        <v>1220301040055</v>
      </c>
      <c r="R2897" s="20" t="s">
        <v>2249</v>
      </c>
      <c r="S2897" s="20" t="s">
        <v>2261</v>
      </c>
      <c r="AD2897" s="12" t="s">
        <v>867</v>
      </c>
      <c r="AW2897" s="12">
        <v>9</v>
      </c>
      <c r="BB2897" s="12" t="s">
        <v>31</v>
      </c>
      <c r="BG2897" s="21" t="s">
        <v>2230</v>
      </c>
      <c r="BH2897" s="12">
        <v>1</v>
      </c>
      <c r="BI2897" s="12">
        <v>1</v>
      </c>
      <c r="BJ2897" s="12">
        <v>1</v>
      </c>
      <c r="BK2897" s="12">
        <v>1</v>
      </c>
    </row>
    <row r="2898" spans="1:63" ht="60" x14ac:dyDescent="0.25">
      <c r="A2898" s="12">
        <v>1</v>
      </c>
      <c r="B2898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98" s="11" t="str">
        <f>IFERROR(VLOOKUP(I2898,lvl_1[],2,FALSE),"Нет")</f>
        <v>Общий расчет</v>
      </c>
      <c r="D2898" s="11" t="str">
        <f>IFERROR(VLOOKUP(Rule!J2898,lvl_2[],2,FALSE),"Нет")</f>
        <v>Ци Мень</v>
      </c>
      <c r="E2898" s="11" t="str">
        <f>IFERROR(VLOOKUP(Rule!K2898,lvl_3[],2,FALSE),"Нет")</f>
        <v>Анализ Дворца</v>
      </c>
      <c r="F2898" s="11" t="str">
        <f>IFERROR(INDEX(lvl_4[],MATCH(L2898,lvl_4[ID],0),MATCH(TEXT(K2898,"##0"),lvl_4[#Headers],0)),"Нет")</f>
        <v>Операторы</v>
      </c>
      <c r="G2898" s="11" t="str">
        <f>IFERROR(INDEX(lvl_5[],MATCH(M2898,lvl_5[ID],0),MATCH(_xlfn.CONCAT(TEXT(K2898,"##0"),"_",TEXT(L2898,"##0")),lvl_5[#Headers],0)),"Нет")</f>
        <v>Ворота</v>
      </c>
      <c r="H2898" s="11" t="str">
        <f>IFERROR(INDEX(lvl_6[],MATCH(N2898,lvl_6[ID],0),MATCH(_xlfn.CONCAT(K2898,"_",L2898,"_",M2898),lvl_6[#Headers],0)),"Нет")</f>
        <v>Ворота. Сила благоприятных Ворот в разных дворцах с учетом сезона</v>
      </c>
      <c r="I2898" s="12">
        <v>1</v>
      </c>
      <c r="J2898" s="12">
        <v>2</v>
      </c>
      <c r="K2898" s="12">
        <v>2</v>
      </c>
      <c r="L2898" s="12">
        <v>3</v>
      </c>
      <c r="M2898" s="12">
        <v>1</v>
      </c>
      <c r="N2898" s="12">
        <v>4</v>
      </c>
      <c r="O2898" s="12">
        <f>COUNTIF($P$2:P2898,P2898)</f>
        <v>56</v>
      </c>
      <c r="P2898" s="12" t="str">
        <f t="shared" si="145"/>
        <v>122030104</v>
      </c>
      <c r="Q2898" s="12" t="str">
        <f t="shared" si="146"/>
        <v>1220301040056</v>
      </c>
      <c r="R2898" s="20" t="s">
        <v>2249</v>
      </c>
      <c r="S2898" s="20" t="s">
        <v>2261</v>
      </c>
      <c r="AD2898" s="12" t="s">
        <v>870</v>
      </c>
      <c r="AW2898" s="12">
        <v>9</v>
      </c>
      <c r="BB2898" s="12" t="s">
        <v>31</v>
      </c>
      <c r="BG2898" s="21" t="s">
        <v>2230</v>
      </c>
      <c r="BH2898" s="12">
        <v>1</v>
      </c>
      <c r="BI2898" s="12">
        <v>1</v>
      </c>
      <c r="BJ2898" s="12">
        <v>1</v>
      </c>
      <c r="BK2898" s="12">
        <v>1</v>
      </c>
    </row>
    <row r="2899" spans="1:63" ht="60" x14ac:dyDescent="0.25">
      <c r="A2899" s="12">
        <v>1</v>
      </c>
      <c r="B2899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899" s="11" t="str">
        <f>IFERROR(VLOOKUP(I2899,lvl_1[],2,FALSE),"Нет")</f>
        <v>Общий расчет</v>
      </c>
      <c r="D2899" s="11" t="str">
        <f>IFERROR(VLOOKUP(Rule!J2899,lvl_2[],2,FALSE),"Нет")</f>
        <v>Ци Мень</v>
      </c>
      <c r="E2899" s="11" t="str">
        <f>IFERROR(VLOOKUP(Rule!K2899,lvl_3[],2,FALSE),"Нет")</f>
        <v>Анализ Дворца</v>
      </c>
      <c r="F2899" s="11" t="str">
        <f>IFERROR(INDEX(lvl_4[],MATCH(L2899,lvl_4[ID],0),MATCH(TEXT(K2899,"##0"),lvl_4[#Headers],0)),"Нет")</f>
        <v>Операторы</v>
      </c>
      <c r="G2899" s="11" t="str">
        <f>IFERROR(INDEX(lvl_5[],MATCH(M2899,lvl_5[ID],0),MATCH(_xlfn.CONCAT(TEXT(K2899,"##0"),"_",TEXT(L2899,"##0")),lvl_5[#Headers],0)),"Нет")</f>
        <v>Ворота</v>
      </c>
      <c r="H2899" s="11" t="str">
        <f>IFERROR(INDEX(lvl_6[],MATCH(N2899,lvl_6[ID],0),MATCH(_xlfn.CONCAT(K2899,"_",L2899,"_",M2899),lvl_6[#Headers],0)),"Нет")</f>
        <v>Ворота. Сила благоприятных Ворот в разных дворцах с учетом сезона</v>
      </c>
      <c r="I2899" s="12">
        <v>1</v>
      </c>
      <c r="J2899" s="12">
        <v>2</v>
      </c>
      <c r="K2899" s="12">
        <v>2</v>
      </c>
      <c r="L2899" s="12">
        <v>3</v>
      </c>
      <c r="M2899" s="12">
        <v>1</v>
      </c>
      <c r="N2899" s="12">
        <v>4</v>
      </c>
      <c r="O2899" s="12">
        <f>COUNTIF($P$2:P2899,P2899)</f>
        <v>57</v>
      </c>
      <c r="P2899" s="12" t="str">
        <f t="shared" si="145"/>
        <v>122030104</v>
      </c>
      <c r="Q2899" s="12" t="str">
        <f t="shared" si="146"/>
        <v>1220301040057</v>
      </c>
      <c r="R2899" s="20" t="s">
        <v>2249</v>
      </c>
      <c r="S2899" s="20" t="s">
        <v>2261</v>
      </c>
      <c r="AD2899" s="12" t="s">
        <v>859</v>
      </c>
      <c r="AW2899" s="12">
        <v>3</v>
      </c>
      <c r="BB2899" s="12" t="s">
        <v>12</v>
      </c>
      <c r="BG2899" s="21" t="s">
        <v>2230</v>
      </c>
      <c r="BH2899" s="12">
        <v>1</v>
      </c>
      <c r="BI2899" s="12">
        <v>1</v>
      </c>
      <c r="BJ2899" s="12">
        <v>1</v>
      </c>
      <c r="BK2899" s="12">
        <v>1</v>
      </c>
    </row>
    <row r="2900" spans="1:63" ht="60" x14ac:dyDescent="0.25">
      <c r="A2900" s="12">
        <v>1</v>
      </c>
      <c r="B2900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900" s="11" t="str">
        <f>IFERROR(VLOOKUP(I2900,lvl_1[],2,FALSE),"Нет")</f>
        <v>Общий расчет</v>
      </c>
      <c r="D2900" s="11" t="str">
        <f>IFERROR(VLOOKUP(Rule!J2900,lvl_2[],2,FALSE),"Нет")</f>
        <v>Ци Мень</v>
      </c>
      <c r="E2900" s="11" t="str">
        <f>IFERROR(VLOOKUP(Rule!K2900,lvl_3[],2,FALSE),"Нет")</f>
        <v>Анализ Дворца</v>
      </c>
      <c r="F2900" s="11" t="str">
        <f>IFERROR(INDEX(lvl_4[],MATCH(L2900,lvl_4[ID],0),MATCH(TEXT(K2900,"##0"),lvl_4[#Headers],0)),"Нет")</f>
        <v>Операторы</v>
      </c>
      <c r="G2900" s="11" t="str">
        <f>IFERROR(INDEX(lvl_5[],MATCH(M2900,lvl_5[ID],0),MATCH(_xlfn.CONCAT(TEXT(K2900,"##0"),"_",TEXT(L2900,"##0")),lvl_5[#Headers],0)),"Нет")</f>
        <v>Ворота</v>
      </c>
      <c r="H2900" s="11" t="str">
        <f>IFERROR(INDEX(lvl_6[],MATCH(N2900,lvl_6[ID],0),MATCH(_xlfn.CONCAT(K2900,"_",L2900,"_",M2900),lvl_6[#Headers],0)),"Нет")</f>
        <v>Ворота. Сила благоприятных Ворот в разных дворцах с учетом сезона</v>
      </c>
      <c r="I2900" s="12">
        <v>1</v>
      </c>
      <c r="J2900" s="12">
        <v>2</v>
      </c>
      <c r="K2900" s="12">
        <v>2</v>
      </c>
      <c r="L2900" s="12">
        <v>3</v>
      </c>
      <c r="M2900" s="12">
        <v>1</v>
      </c>
      <c r="N2900" s="12">
        <v>4</v>
      </c>
      <c r="O2900" s="12">
        <f>COUNTIF($P$2:P2900,P2900)</f>
        <v>58</v>
      </c>
      <c r="P2900" s="12" t="str">
        <f t="shared" si="145"/>
        <v>122030104</v>
      </c>
      <c r="Q2900" s="12" t="str">
        <f t="shared" si="146"/>
        <v>1220301040058</v>
      </c>
      <c r="R2900" s="20" t="s">
        <v>2249</v>
      </c>
      <c r="S2900" s="20" t="s">
        <v>2261</v>
      </c>
      <c r="AD2900" s="12" t="s">
        <v>860</v>
      </c>
      <c r="AW2900" s="12">
        <v>3</v>
      </c>
      <c r="BB2900" s="12" t="s">
        <v>12</v>
      </c>
      <c r="BG2900" s="21" t="s">
        <v>2230</v>
      </c>
      <c r="BH2900" s="12">
        <v>1</v>
      </c>
      <c r="BI2900" s="12">
        <v>1</v>
      </c>
      <c r="BJ2900" s="12">
        <v>1</v>
      </c>
      <c r="BK2900" s="12">
        <v>1</v>
      </c>
    </row>
    <row r="2901" spans="1:63" ht="60" x14ac:dyDescent="0.25">
      <c r="A2901" s="12">
        <v>1</v>
      </c>
      <c r="B2901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901" s="11" t="str">
        <f>IFERROR(VLOOKUP(I2901,lvl_1[],2,FALSE),"Нет")</f>
        <v>Общий расчет</v>
      </c>
      <c r="D2901" s="11" t="str">
        <f>IFERROR(VLOOKUP(Rule!J2901,lvl_2[],2,FALSE),"Нет")</f>
        <v>Ци Мень</v>
      </c>
      <c r="E2901" s="11" t="str">
        <f>IFERROR(VLOOKUP(Rule!K2901,lvl_3[],2,FALSE),"Нет")</f>
        <v>Анализ Дворца</v>
      </c>
      <c r="F2901" s="11" t="str">
        <f>IFERROR(INDEX(lvl_4[],MATCH(L2901,lvl_4[ID],0),MATCH(TEXT(K2901,"##0"),lvl_4[#Headers],0)),"Нет")</f>
        <v>Операторы</v>
      </c>
      <c r="G2901" s="11" t="str">
        <f>IFERROR(INDEX(lvl_5[],MATCH(M2901,lvl_5[ID],0),MATCH(_xlfn.CONCAT(TEXT(K2901,"##0"),"_",TEXT(L2901,"##0")),lvl_5[#Headers],0)),"Нет")</f>
        <v>Ворота</v>
      </c>
      <c r="H2901" s="11" t="str">
        <f>IFERROR(INDEX(lvl_6[],MATCH(N2901,lvl_6[ID],0),MATCH(_xlfn.CONCAT(K2901,"_",L2901,"_",M2901),lvl_6[#Headers],0)),"Нет")</f>
        <v>Ворота. Сила благоприятных Ворот в разных дворцах с учетом сезона</v>
      </c>
      <c r="I2901" s="12">
        <v>1</v>
      </c>
      <c r="J2901" s="12">
        <v>2</v>
      </c>
      <c r="K2901" s="12">
        <v>2</v>
      </c>
      <c r="L2901" s="12">
        <v>3</v>
      </c>
      <c r="M2901" s="12">
        <v>1</v>
      </c>
      <c r="N2901" s="12">
        <v>4</v>
      </c>
      <c r="O2901" s="12">
        <f>COUNTIF($P$2:P2901,P2901)</f>
        <v>59</v>
      </c>
      <c r="P2901" s="12" t="str">
        <f t="shared" si="145"/>
        <v>122030104</v>
      </c>
      <c r="Q2901" s="12" t="str">
        <f t="shared" si="146"/>
        <v>1220301040059</v>
      </c>
      <c r="R2901" s="20" t="s">
        <v>2249</v>
      </c>
      <c r="S2901" s="20" t="s">
        <v>2261</v>
      </c>
      <c r="AD2901" s="12" t="s">
        <v>859</v>
      </c>
      <c r="AW2901" s="12">
        <v>8</v>
      </c>
      <c r="BB2901" s="12" t="s">
        <v>12</v>
      </c>
      <c r="BG2901" s="21" t="s">
        <v>2230</v>
      </c>
      <c r="BH2901" s="12">
        <v>1</v>
      </c>
      <c r="BI2901" s="12">
        <v>1</v>
      </c>
      <c r="BJ2901" s="12">
        <v>1</v>
      </c>
      <c r="BK2901" s="12">
        <v>1</v>
      </c>
    </row>
    <row r="2902" spans="1:63" ht="60" x14ac:dyDescent="0.25">
      <c r="A2902" s="12">
        <v>1</v>
      </c>
      <c r="B2902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902" s="11" t="str">
        <f>IFERROR(VLOOKUP(I2902,lvl_1[],2,FALSE),"Нет")</f>
        <v>Общий расчет</v>
      </c>
      <c r="D2902" s="11" t="str">
        <f>IFERROR(VLOOKUP(Rule!J2902,lvl_2[],2,FALSE),"Нет")</f>
        <v>Ци Мень</v>
      </c>
      <c r="E2902" s="11" t="str">
        <f>IFERROR(VLOOKUP(Rule!K2902,lvl_3[],2,FALSE),"Нет")</f>
        <v>Анализ Дворца</v>
      </c>
      <c r="F2902" s="11" t="str">
        <f>IFERROR(INDEX(lvl_4[],MATCH(L2902,lvl_4[ID],0),MATCH(TEXT(K2902,"##0"),lvl_4[#Headers],0)),"Нет")</f>
        <v>Операторы</v>
      </c>
      <c r="G2902" s="11" t="str">
        <f>IFERROR(INDEX(lvl_5[],MATCH(M2902,lvl_5[ID],0),MATCH(_xlfn.CONCAT(TEXT(K2902,"##0"),"_",TEXT(L2902,"##0")),lvl_5[#Headers],0)),"Нет")</f>
        <v>Ворота</v>
      </c>
      <c r="H2902" s="11" t="str">
        <f>IFERROR(INDEX(lvl_6[],MATCH(N2902,lvl_6[ID],0),MATCH(_xlfn.CONCAT(K2902,"_",L2902,"_",M2902),lvl_6[#Headers],0)),"Нет")</f>
        <v>Ворота. Сила благоприятных Ворот в разных дворцах с учетом сезона</v>
      </c>
      <c r="I2902" s="12">
        <v>1</v>
      </c>
      <c r="J2902" s="12">
        <v>2</v>
      </c>
      <c r="K2902" s="12">
        <v>2</v>
      </c>
      <c r="L2902" s="12">
        <v>3</v>
      </c>
      <c r="M2902" s="12">
        <v>1</v>
      </c>
      <c r="N2902" s="12">
        <v>4</v>
      </c>
      <c r="O2902" s="12">
        <f>COUNTIF($P$2:P2902,P2902)</f>
        <v>60</v>
      </c>
      <c r="P2902" s="12" t="str">
        <f t="shared" si="145"/>
        <v>122030104</v>
      </c>
      <c r="Q2902" s="12" t="str">
        <f t="shared" si="146"/>
        <v>1220301040060</v>
      </c>
      <c r="R2902" s="20" t="s">
        <v>2249</v>
      </c>
      <c r="S2902" s="20" t="s">
        <v>2261</v>
      </c>
      <c r="AD2902" s="12" t="s">
        <v>860</v>
      </c>
      <c r="AW2902" s="12">
        <v>8</v>
      </c>
      <c r="BB2902" s="12" t="s">
        <v>12</v>
      </c>
      <c r="BG2902" s="21" t="s">
        <v>2230</v>
      </c>
      <c r="BH2902" s="12">
        <v>1</v>
      </c>
      <c r="BI2902" s="12">
        <v>1</v>
      </c>
      <c r="BJ2902" s="12">
        <v>1</v>
      </c>
      <c r="BK2902" s="12">
        <v>1</v>
      </c>
    </row>
    <row r="2903" spans="1:63" ht="60" x14ac:dyDescent="0.25">
      <c r="A2903" s="12">
        <v>1</v>
      </c>
      <c r="B2903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903" s="11" t="str">
        <f>IFERROR(VLOOKUP(I2903,lvl_1[],2,FALSE),"Нет")</f>
        <v>Общий расчет</v>
      </c>
      <c r="D2903" s="11" t="str">
        <f>IFERROR(VLOOKUP(Rule!J2903,lvl_2[],2,FALSE),"Нет")</f>
        <v>Ци Мень</v>
      </c>
      <c r="E2903" s="11" t="str">
        <f>IFERROR(VLOOKUP(Rule!K2903,lvl_3[],2,FALSE),"Нет")</f>
        <v>Анализ Дворца</v>
      </c>
      <c r="F2903" s="11" t="str">
        <f>IFERROR(INDEX(lvl_4[],MATCH(L2903,lvl_4[ID],0),MATCH(TEXT(K2903,"##0"),lvl_4[#Headers],0)),"Нет")</f>
        <v>Операторы</v>
      </c>
      <c r="G2903" s="11" t="str">
        <f>IFERROR(INDEX(lvl_5[],MATCH(M2903,lvl_5[ID],0),MATCH(_xlfn.CONCAT(TEXT(K2903,"##0"),"_",TEXT(L2903,"##0")),lvl_5[#Headers],0)),"Нет")</f>
        <v>Ворота</v>
      </c>
      <c r="H2903" s="11" t="str">
        <f>IFERROR(INDEX(lvl_6[],MATCH(N2903,lvl_6[ID],0),MATCH(_xlfn.CONCAT(K2903,"_",L2903,"_",M2903),lvl_6[#Headers],0)),"Нет")</f>
        <v>Ворота. Сила благоприятных Ворот в разных дворцах с учетом сезона</v>
      </c>
      <c r="I2903" s="12">
        <v>1</v>
      </c>
      <c r="J2903" s="12">
        <v>2</v>
      </c>
      <c r="K2903" s="12">
        <v>2</v>
      </c>
      <c r="L2903" s="12">
        <v>3</v>
      </c>
      <c r="M2903" s="12">
        <v>1</v>
      </c>
      <c r="N2903" s="12">
        <v>4</v>
      </c>
      <c r="O2903" s="12">
        <f>COUNTIF($P$2:P2903,P2903)</f>
        <v>61</v>
      </c>
      <c r="P2903" s="12" t="str">
        <f t="shared" si="145"/>
        <v>122030104</v>
      </c>
      <c r="Q2903" s="12" t="str">
        <f t="shared" si="146"/>
        <v>1220301040061</v>
      </c>
      <c r="R2903" s="20" t="s">
        <v>2249</v>
      </c>
      <c r="S2903" s="20" t="s">
        <v>2261</v>
      </c>
      <c r="AD2903" s="12" t="s">
        <v>862</v>
      </c>
      <c r="AW2903" s="12">
        <v>3</v>
      </c>
      <c r="BB2903" s="12" t="s">
        <v>12</v>
      </c>
      <c r="BG2903" s="21" t="s">
        <v>2230</v>
      </c>
      <c r="BH2903" s="12">
        <v>1</v>
      </c>
      <c r="BI2903" s="12">
        <v>1</v>
      </c>
      <c r="BJ2903" s="12">
        <v>1</v>
      </c>
      <c r="BK2903" s="12">
        <v>1</v>
      </c>
    </row>
    <row r="2904" spans="1:63" ht="60" x14ac:dyDescent="0.25">
      <c r="A2904" s="12">
        <v>1</v>
      </c>
      <c r="B2904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904" s="11" t="str">
        <f>IFERROR(VLOOKUP(I2904,lvl_1[],2,FALSE),"Нет")</f>
        <v>Общий расчет</v>
      </c>
      <c r="D2904" s="11" t="str">
        <f>IFERROR(VLOOKUP(Rule!J2904,lvl_2[],2,FALSE),"Нет")</f>
        <v>Ци Мень</v>
      </c>
      <c r="E2904" s="11" t="str">
        <f>IFERROR(VLOOKUP(Rule!K2904,lvl_3[],2,FALSE),"Нет")</f>
        <v>Анализ Дворца</v>
      </c>
      <c r="F2904" s="11" t="str">
        <f>IFERROR(INDEX(lvl_4[],MATCH(L2904,lvl_4[ID],0),MATCH(TEXT(K2904,"##0"),lvl_4[#Headers],0)),"Нет")</f>
        <v>Операторы</v>
      </c>
      <c r="G2904" s="11" t="str">
        <f>IFERROR(INDEX(lvl_5[],MATCH(M2904,lvl_5[ID],0),MATCH(_xlfn.CONCAT(TEXT(K2904,"##0"),"_",TEXT(L2904,"##0")),lvl_5[#Headers],0)),"Нет")</f>
        <v>Ворота</v>
      </c>
      <c r="H2904" s="11" t="str">
        <f>IFERROR(INDEX(lvl_6[],MATCH(N2904,lvl_6[ID],0),MATCH(_xlfn.CONCAT(K2904,"_",L2904,"_",M2904),lvl_6[#Headers],0)),"Нет")</f>
        <v>Ворота. Сила благоприятных Ворот в разных дворцах с учетом сезона</v>
      </c>
      <c r="I2904" s="12">
        <v>1</v>
      </c>
      <c r="J2904" s="12">
        <v>2</v>
      </c>
      <c r="K2904" s="12">
        <v>2</v>
      </c>
      <c r="L2904" s="12">
        <v>3</v>
      </c>
      <c r="M2904" s="12">
        <v>1</v>
      </c>
      <c r="N2904" s="12">
        <v>4</v>
      </c>
      <c r="O2904" s="12">
        <f>COUNTIF($P$2:P2904,P2904)</f>
        <v>62</v>
      </c>
      <c r="P2904" s="12" t="str">
        <f t="shared" si="145"/>
        <v>122030104</v>
      </c>
      <c r="Q2904" s="12" t="str">
        <f t="shared" si="146"/>
        <v>1220301040062</v>
      </c>
      <c r="R2904" s="20" t="s">
        <v>2249</v>
      </c>
      <c r="S2904" s="20" t="s">
        <v>2261</v>
      </c>
      <c r="AD2904" s="12" t="s">
        <v>863</v>
      </c>
      <c r="AW2904" s="12">
        <v>3</v>
      </c>
      <c r="BB2904" s="12" t="s">
        <v>12</v>
      </c>
      <c r="BG2904" s="21" t="s">
        <v>2230</v>
      </c>
      <c r="BH2904" s="12">
        <v>1</v>
      </c>
      <c r="BI2904" s="12">
        <v>1</v>
      </c>
      <c r="BJ2904" s="12">
        <v>1</v>
      </c>
      <c r="BK2904" s="12">
        <v>1</v>
      </c>
    </row>
    <row r="2905" spans="1:63" ht="60" x14ac:dyDescent="0.25">
      <c r="A2905" s="12">
        <v>1</v>
      </c>
      <c r="B2905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905" s="11" t="str">
        <f>IFERROR(VLOOKUP(I2905,lvl_1[],2,FALSE),"Нет")</f>
        <v>Общий расчет</v>
      </c>
      <c r="D2905" s="11" t="str">
        <f>IFERROR(VLOOKUP(Rule!J2905,lvl_2[],2,FALSE),"Нет")</f>
        <v>Ци Мень</v>
      </c>
      <c r="E2905" s="11" t="str">
        <f>IFERROR(VLOOKUP(Rule!K2905,lvl_3[],2,FALSE),"Нет")</f>
        <v>Анализ Дворца</v>
      </c>
      <c r="F2905" s="11" t="str">
        <f>IFERROR(INDEX(lvl_4[],MATCH(L2905,lvl_4[ID],0),MATCH(TEXT(K2905,"##0"),lvl_4[#Headers],0)),"Нет")</f>
        <v>Операторы</v>
      </c>
      <c r="G2905" s="11" t="str">
        <f>IFERROR(INDEX(lvl_5[],MATCH(M2905,lvl_5[ID],0),MATCH(_xlfn.CONCAT(TEXT(K2905,"##0"),"_",TEXT(L2905,"##0")),lvl_5[#Headers],0)),"Нет")</f>
        <v>Ворота</v>
      </c>
      <c r="H2905" s="11" t="str">
        <f>IFERROR(INDEX(lvl_6[],MATCH(N2905,lvl_6[ID],0),MATCH(_xlfn.CONCAT(K2905,"_",L2905,"_",M2905),lvl_6[#Headers],0)),"Нет")</f>
        <v>Ворота. Сила благоприятных Ворот в разных дворцах с учетом сезона</v>
      </c>
      <c r="I2905" s="12">
        <v>1</v>
      </c>
      <c r="J2905" s="12">
        <v>2</v>
      </c>
      <c r="K2905" s="12">
        <v>2</v>
      </c>
      <c r="L2905" s="12">
        <v>3</v>
      </c>
      <c r="M2905" s="12">
        <v>1</v>
      </c>
      <c r="N2905" s="12">
        <v>4</v>
      </c>
      <c r="O2905" s="12">
        <f>COUNTIF($P$2:P2905,P2905)</f>
        <v>63</v>
      </c>
      <c r="P2905" s="12" t="str">
        <f t="shared" si="145"/>
        <v>122030104</v>
      </c>
      <c r="Q2905" s="12" t="str">
        <f t="shared" si="146"/>
        <v>1220301040063</v>
      </c>
      <c r="R2905" s="20" t="s">
        <v>2249</v>
      </c>
      <c r="S2905" s="20" t="s">
        <v>2261</v>
      </c>
      <c r="AD2905" s="12" t="s">
        <v>862</v>
      </c>
      <c r="AW2905" s="12">
        <v>8</v>
      </c>
      <c r="BB2905" s="12" t="s">
        <v>12</v>
      </c>
      <c r="BG2905" s="21" t="s">
        <v>2230</v>
      </c>
      <c r="BH2905" s="12">
        <v>1</v>
      </c>
      <c r="BI2905" s="12">
        <v>1</v>
      </c>
      <c r="BJ2905" s="12">
        <v>1</v>
      </c>
      <c r="BK2905" s="12">
        <v>1</v>
      </c>
    </row>
    <row r="2906" spans="1:63" ht="60" x14ac:dyDescent="0.25">
      <c r="A2906" s="12">
        <v>1</v>
      </c>
      <c r="B2906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906" s="11" t="str">
        <f>IFERROR(VLOOKUP(I2906,lvl_1[],2,FALSE),"Нет")</f>
        <v>Общий расчет</v>
      </c>
      <c r="D2906" s="11" t="str">
        <f>IFERROR(VLOOKUP(Rule!J2906,lvl_2[],2,FALSE),"Нет")</f>
        <v>Ци Мень</v>
      </c>
      <c r="E2906" s="11" t="str">
        <f>IFERROR(VLOOKUP(Rule!K2906,lvl_3[],2,FALSE),"Нет")</f>
        <v>Анализ Дворца</v>
      </c>
      <c r="F2906" s="11" t="str">
        <f>IFERROR(INDEX(lvl_4[],MATCH(L2906,lvl_4[ID],0),MATCH(TEXT(K2906,"##0"),lvl_4[#Headers],0)),"Нет")</f>
        <v>Операторы</v>
      </c>
      <c r="G2906" s="11" t="str">
        <f>IFERROR(INDEX(lvl_5[],MATCH(M2906,lvl_5[ID],0),MATCH(_xlfn.CONCAT(TEXT(K2906,"##0"),"_",TEXT(L2906,"##0")),lvl_5[#Headers],0)),"Нет")</f>
        <v>Ворота</v>
      </c>
      <c r="H2906" s="11" t="str">
        <f>IFERROR(INDEX(lvl_6[],MATCH(N2906,lvl_6[ID],0),MATCH(_xlfn.CONCAT(K2906,"_",L2906,"_",M2906),lvl_6[#Headers],0)),"Нет")</f>
        <v>Ворота. Сила благоприятных Ворот в разных дворцах с учетом сезона</v>
      </c>
      <c r="I2906" s="12">
        <v>1</v>
      </c>
      <c r="J2906" s="12">
        <v>2</v>
      </c>
      <c r="K2906" s="12">
        <v>2</v>
      </c>
      <c r="L2906" s="12">
        <v>3</v>
      </c>
      <c r="M2906" s="12">
        <v>1</v>
      </c>
      <c r="N2906" s="12">
        <v>4</v>
      </c>
      <c r="O2906" s="12">
        <f>COUNTIF($P$2:P2906,P2906)</f>
        <v>64</v>
      </c>
      <c r="P2906" s="12" t="str">
        <f t="shared" si="145"/>
        <v>122030104</v>
      </c>
      <c r="Q2906" s="12" t="str">
        <f t="shared" si="146"/>
        <v>1220301040064</v>
      </c>
      <c r="R2906" s="20" t="s">
        <v>2249</v>
      </c>
      <c r="S2906" s="20" t="s">
        <v>2261</v>
      </c>
      <c r="AD2906" s="12" t="s">
        <v>863</v>
      </c>
      <c r="AW2906" s="12">
        <v>8</v>
      </c>
      <c r="BB2906" s="12" t="s">
        <v>12</v>
      </c>
      <c r="BG2906" s="21" t="s">
        <v>2230</v>
      </c>
      <c r="BH2906" s="12">
        <v>1</v>
      </c>
      <c r="BI2906" s="12">
        <v>1</v>
      </c>
      <c r="BJ2906" s="12">
        <v>1</v>
      </c>
      <c r="BK2906" s="12">
        <v>1</v>
      </c>
    </row>
    <row r="2907" spans="1:63" ht="60" x14ac:dyDescent="0.25">
      <c r="A2907" s="12">
        <v>1</v>
      </c>
      <c r="B2907" s="11" t="str">
        <f t="shared" si="144"/>
        <v>Общий расчет. Ци Мень. Анализ Дворца. Операторы. Ворота. Ворота. Сила благоприятных Ворот в разных дворцах с учетом сезона</v>
      </c>
      <c r="C2907" s="11" t="str">
        <f>IFERROR(VLOOKUP(I2907,lvl_1[],2,FALSE),"Нет")</f>
        <v>Общий расчет</v>
      </c>
      <c r="D2907" s="11" t="str">
        <f>IFERROR(VLOOKUP(Rule!J2907,lvl_2[],2,FALSE),"Нет")</f>
        <v>Ци Мень</v>
      </c>
      <c r="E2907" s="11" t="str">
        <f>IFERROR(VLOOKUP(Rule!K2907,lvl_3[],2,FALSE),"Нет")</f>
        <v>Анализ Дворца</v>
      </c>
      <c r="F2907" s="11" t="str">
        <f>IFERROR(INDEX(lvl_4[],MATCH(L2907,lvl_4[ID],0),MATCH(TEXT(K2907,"##0"),lvl_4[#Headers],0)),"Нет")</f>
        <v>Операторы</v>
      </c>
      <c r="G2907" s="11" t="str">
        <f>IFERROR(INDEX(lvl_5[],MATCH(M2907,lvl_5[ID],0),MATCH(_xlfn.CONCAT(TEXT(K2907,"##0"),"_",TEXT(L2907,"##0")),lvl_5[#Headers],0)),"Нет")</f>
        <v>Ворота</v>
      </c>
      <c r="H2907" s="11" t="str">
        <f>IFERROR(INDEX(lvl_6[],MATCH(N2907,lvl_6[ID],0),MATCH(_xlfn.CONCAT(K2907,"_",L2907,"_",M2907),lvl_6[#Headers],0)),"Нет")</f>
        <v>Ворота. Сила благоприятных Ворот в разных дворцах с учетом сезона</v>
      </c>
      <c r="I2907" s="12">
        <v>1</v>
      </c>
      <c r="J2907" s="12">
        <v>2</v>
      </c>
      <c r="K2907" s="12">
        <v>2</v>
      </c>
      <c r="L2907" s="12">
        <v>3</v>
      </c>
      <c r="M2907" s="12">
        <v>1</v>
      </c>
      <c r="N2907" s="12">
        <v>4</v>
      </c>
      <c r="O2907" s="12">
        <f>COUNTIF($P$2:P2907,P2907)</f>
        <v>65</v>
      </c>
      <c r="P2907" s="12" t="str">
        <f t="shared" si="145"/>
        <v>122030104</v>
      </c>
      <c r="Q2907" s="12" t="str">
        <f t="shared" si="146"/>
        <v>1220301040065</v>
      </c>
      <c r="R2907" s="20" t="s">
        <v>2249</v>
      </c>
      <c r="S2907" s="20" t="s">
        <v>2250</v>
      </c>
      <c r="AD2907" s="12" t="s">
        <v>865</v>
      </c>
      <c r="AW2907" s="12">
        <v>3</v>
      </c>
      <c r="BB2907" s="12" t="s">
        <v>12</v>
      </c>
      <c r="BG2907" s="21" t="s">
        <v>2230</v>
      </c>
      <c r="BH2907" s="12">
        <v>1</v>
      </c>
      <c r="BI2907" s="12">
        <v>1</v>
      </c>
      <c r="BJ2907" s="12">
        <v>1</v>
      </c>
      <c r="BK2907" s="12">
        <v>1</v>
      </c>
    </row>
    <row r="2908" spans="1:63" ht="60" x14ac:dyDescent="0.25">
      <c r="A2908" s="12">
        <v>1</v>
      </c>
      <c r="B2908" s="11" t="str">
        <f t="shared" ref="B2908:B2971" si="147">_xlfn.CONCAT(C2908,". ", D2908,". ", E2908,". ", F2908,". ", G2908,". ", H2908)</f>
        <v>Общий расчет. Ци Мень. Анализ Дворца. Операторы. Ворота. Ворота. Сила благоприятных Ворот в разных дворцах с учетом сезона</v>
      </c>
      <c r="C2908" s="11" t="str">
        <f>IFERROR(VLOOKUP(I2908,lvl_1[],2,FALSE),"Нет")</f>
        <v>Общий расчет</v>
      </c>
      <c r="D2908" s="11" t="str">
        <f>IFERROR(VLOOKUP(Rule!J2908,lvl_2[],2,FALSE),"Нет")</f>
        <v>Ци Мень</v>
      </c>
      <c r="E2908" s="11" t="str">
        <f>IFERROR(VLOOKUP(Rule!K2908,lvl_3[],2,FALSE),"Нет")</f>
        <v>Анализ Дворца</v>
      </c>
      <c r="F2908" s="11" t="str">
        <f>IFERROR(INDEX(lvl_4[],MATCH(L2908,lvl_4[ID],0),MATCH(TEXT(K2908,"##0"),lvl_4[#Headers],0)),"Нет")</f>
        <v>Операторы</v>
      </c>
      <c r="G2908" s="11" t="str">
        <f>IFERROR(INDEX(lvl_5[],MATCH(M2908,lvl_5[ID],0),MATCH(_xlfn.CONCAT(TEXT(K2908,"##0"),"_",TEXT(L2908,"##0")),lvl_5[#Headers],0)),"Нет")</f>
        <v>Ворота</v>
      </c>
      <c r="H2908" s="11" t="str">
        <f>IFERROR(INDEX(lvl_6[],MATCH(N2908,lvl_6[ID],0),MATCH(_xlfn.CONCAT(K2908,"_",L2908,"_",M2908),lvl_6[#Headers],0)),"Нет")</f>
        <v>Ворота. Сила благоприятных Ворот в разных дворцах с учетом сезона</v>
      </c>
      <c r="I2908" s="12">
        <v>1</v>
      </c>
      <c r="J2908" s="12">
        <v>2</v>
      </c>
      <c r="K2908" s="12">
        <v>2</v>
      </c>
      <c r="L2908" s="12">
        <v>3</v>
      </c>
      <c r="M2908" s="12">
        <v>1</v>
      </c>
      <c r="N2908" s="12">
        <v>4</v>
      </c>
      <c r="O2908" s="12">
        <f>COUNTIF($P$2:P2908,P2908)</f>
        <v>66</v>
      </c>
      <c r="P2908" s="12" t="str">
        <f t="shared" ref="P2908:P2971" si="148">_xlfn.CONCAT(I2908,
J2908,
K2908,
IF(LEN(L2908)=1,_xlfn.CONCAT(0,L2908),L2908),
IF(LEN(M2908)=1,_xlfn.CONCAT(0,M2908),M2908),
IF(LEN(N2908)=1,_xlfn.CONCAT(0,N2908),N2908))</f>
        <v>122030104</v>
      </c>
      <c r="Q2908" s="12" t="str">
        <f t="shared" ref="Q2908:Q2971" si="149">_xlfn.CONCAT(I2908,
J2908,
K2908,
IF(LEN(L2908)=1,_xlfn.CONCAT(0,L2908),L2908),
IF(LEN(M2908)=1,_xlfn.CONCAT(0,M2908),M2908),
IF(LEN(N2908)=1,_xlfn.CONCAT(0,N2908),N2908),
IF(LEN(O2908)=1,_xlfn.CONCAT("000",O2908),IF(LEN(O2908)=2,_xlfn.CONCAT("00",O2908),IF(LEN(O2908)=3,_xlfn.CONCAT(0,O2908),O2908))))</f>
        <v>1220301040066</v>
      </c>
      <c r="R2908" s="20" t="s">
        <v>2249</v>
      </c>
      <c r="S2908" s="20" t="s">
        <v>2250</v>
      </c>
      <c r="AD2908" s="12" t="s">
        <v>866</v>
      </c>
      <c r="AW2908" s="12">
        <v>3</v>
      </c>
      <c r="BB2908" s="12" t="s">
        <v>12</v>
      </c>
      <c r="BG2908" s="21" t="s">
        <v>2230</v>
      </c>
      <c r="BH2908" s="12">
        <v>1</v>
      </c>
      <c r="BI2908" s="12">
        <v>1</v>
      </c>
      <c r="BJ2908" s="12">
        <v>1</v>
      </c>
      <c r="BK2908" s="12">
        <v>1</v>
      </c>
    </row>
    <row r="2909" spans="1:63" ht="60" x14ac:dyDescent="0.25">
      <c r="A2909" s="12">
        <v>1</v>
      </c>
      <c r="B2909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09" s="11" t="str">
        <f>IFERROR(VLOOKUP(I2909,lvl_1[],2,FALSE),"Нет")</f>
        <v>Общий расчет</v>
      </c>
      <c r="D2909" s="11" t="str">
        <f>IFERROR(VLOOKUP(Rule!J2909,lvl_2[],2,FALSE),"Нет")</f>
        <v>Ци Мень</v>
      </c>
      <c r="E2909" s="11" t="str">
        <f>IFERROR(VLOOKUP(Rule!K2909,lvl_3[],2,FALSE),"Нет")</f>
        <v>Анализ Дворца</v>
      </c>
      <c r="F2909" s="11" t="str">
        <f>IFERROR(INDEX(lvl_4[],MATCH(L2909,lvl_4[ID],0),MATCH(TEXT(K2909,"##0"),lvl_4[#Headers],0)),"Нет")</f>
        <v>Операторы</v>
      </c>
      <c r="G2909" s="11" t="str">
        <f>IFERROR(INDEX(lvl_5[],MATCH(M2909,lvl_5[ID],0),MATCH(_xlfn.CONCAT(TEXT(K2909,"##0"),"_",TEXT(L2909,"##0")),lvl_5[#Headers],0)),"Нет")</f>
        <v>Ворота</v>
      </c>
      <c r="H2909" s="11" t="str">
        <f>IFERROR(INDEX(lvl_6[],MATCH(N2909,lvl_6[ID],0),MATCH(_xlfn.CONCAT(K2909,"_",L2909,"_",M2909),lvl_6[#Headers],0)),"Нет")</f>
        <v>Ворота. Сила благоприятных Ворот в разных дворцах с учетом сезона</v>
      </c>
      <c r="I2909" s="12">
        <v>1</v>
      </c>
      <c r="J2909" s="12">
        <v>2</v>
      </c>
      <c r="K2909" s="12">
        <v>2</v>
      </c>
      <c r="L2909" s="12">
        <v>3</v>
      </c>
      <c r="M2909" s="12">
        <v>1</v>
      </c>
      <c r="N2909" s="12">
        <v>4</v>
      </c>
      <c r="O2909" s="12">
        <f>COUNTIF($P$2:P2909,P2909)</f>
        <v>67</v>
      </c>
      <c r="P2909" s="12" t="str">
        <f t="shared" si="148"/>
        <v>122030104</v>
      </c>
      <c r="Q2909" s="12" t="str">
        <f t="shared" si="149"/>
        <v>1220301040067</v>
      </c>
      <c r="R2909" s="20" t="s">
        <v>2249</v>
      </c>
      <c r="S2909" s="20" t="s">
        <v>2250</v>
      </c>
      <c r="AD2909" s="12" t="s">
        <v>865</v>
      </c>
      <c r="AW2909" s="12">
        <v>8</v>
      </c>
      <c r="BB2909" s="12" t="s">
        <v>12</v>
      </c>
      <c r="BG2909" s="21" t="s">
        <v>2230</v>
      </c>
      <c r="BH2909" s="12">
        <v>1</v>
      </c>
      <c r="BI2909" s="12">
        <v>1</v>
      </c>
      <c r="BJ2909" s="12">
        <v>1</v>
      </c>
      <c r="BK2909" s="12">
        <v>1</v>
      </c>
    </row>
    <row r="2910" spans="1:63" ht="60" x14ac:dyDescent="0.25">
      <c r="A2910" s="12">
        <v>1</v>
      </c>
      <c r="B2910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10" s="11" t="str">
        <f>IFERROR(VLOOKUP(I2910,lvl_1[],2,FALSE),"Нет")</f>
        <v>Общий расчет</v>
      </c>
      <c r="D2910" s="11" t="str">
        <f>IFERROR(VLOOKUP(Rule!J2910,lvl_2[],2,FALSE),"Нет")</f>
        <v>Ци Мень</v>
      </c>
      <c r="E2910" s="11" t="str">
        <f>IFERROR(VLOOKUP(Rule!K2910,lvl_3[],2,FALSE),"Нет")</f>
        <v>Анализ Дворца</v>
      </c>
      <c r="F2910" s="11" t="str">
        <f>IFERROR(INDEX(lvl_4[],MATCH(L2910,lvl_4[ID],0),MATCH(TEXT(K2910,"##0"),lvl_4[#Headers],0)),"Нет")</f>
        <v>Операторы</v>
      </c>
      <c r="G2910" s="11" t="str">
        <f>IFERROR(INDEX(lvl_5[],MATCH(M2910,lvl_5[ID],0),MATCH(_xlfn.CONCAT(TEXT(K2910,"##0"),"_",TEXT(L2910,"##0")),lvl_5[#Headers],0)),"Нет")</f>
        <v>Ворота</v>
      </c>
      <c r="H2910" s="11" t="str">
        <f>IFERROR(INDEX(lvl_6[],MATCH(N2910,lvl_6[ID],0),MATCH(_xlfn.CONCAT(K2910,"_",L2910,"_",M2910),lvl_6[#Headers],0)),"Нет")</f>
        <v>Ворота. Сила благоприятных Ворот в разных дворцах с учетом сезона</v>
      </c>
      <c r="I2910" s="12">
        <v>1</v>
      </c>
      <c r="J2910" s="12">
        <v>2</v>
      </c>
      <c r="K2910" s="12">
        <v>2</v>
      </c>
      <c r="L2910" s="12">
        <v>3</v>
      </c>
      <c r="M2910" s="12">
        <v>1</v>
      </c>
      <c r="N2910" s="12">
        <v>4</v>
      </c>
      <c r="O2910" s="12">
        <f>COUNTIF($P$2:P2910,P2910)</f>
        <v>68</v>
      </c>
      <c r="P2910" s="12" t="str">
        <f t="shared" si="148"/>
        <v>122030104</v>
      </c>
      <c r="Q2910" s="12" t="str">
        <f t="shared" si="149"/>
        <v>1220301040068</v>
      </c>
      <c r="R2910" s="20" t="s">
        <v>2249</v>
      </c>
      <c r="S2910" s="20" t="s">
        <v>2250</v>
      </c>
      <c r="AD2910" s="12" t="s">
        <v>866</v>
      </c>
      <c r="AW2910" s="12">
        <v>8</v>
      </c>
      <c r="BB2910" s="12" t="s">
        <v>12</v>
      </c>
      <c r="BG2910" s="21" t="s">
        <v>2230</v>
      </c>
      <c r="BH2910" s="12">
        <v>1</v>
      </c>
      <c r="BI2910" s="12">
        <v>1</v>
      </c>
      <c r="BJ2910" s="12">
        <v>1</v>
      </c>
      <c r="BK2910" s="12">
        <v>1</v>
      </c>
    </row>
    <row r="2911" spans="1:63" ht="60" x14ac:dyDescent="0.25">
      <c r="A2911" s="12">
        <v>1</v>
      </c>
      <c r="B2911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11" s="11" t="str">
        <f>IFERROR(VLOOKUP(I2911,lvl_1[],2,FALSE),"Нет")</f>
        <v>Общий расчет</v>
      </c>
      <c r="D2911" s="11" t="str">
        <f>IFERROR(VLOOKUP(Rule!J2911,lvl_2[],2,FALSE),"Нет")</f>
        <v>Ци Мень</v>
      </c>
      <c r="E2911" s="11" t="str">
        <f>IFERROR(VLOOKUP(Rule!K2911,lvl_3[],2,FALSE),"Нет")</f>
        <v>Анализ Дворца</v>
      </c>
      <c r="F2911" s="11" t="str">
        <f>IFERROR(INDEX(lvl_4[],MATCH(L2911,lvl_4[ID],0),MATCH(TEXT(K2911,"##0"),lvl_4[#Headers],0)),"Нет")</f>
        <v>Операторы</v>
      </c>
      <c r="G2911" s="11" t="str">
        <f>IFERROR(INDEX(lvl_5[],MATCH(M2911,lvl_5[ID],0),MATCH(_xlfn.CONCAT(TEXT(K2911,"##0"),"_",TEXT(L2911,"##0")),lvl_5[#Headers],0)),"Нет")</f>
        <v>Ворота</v>
      </c>
      <c r="H2911" s="11" t="str">
        <f>IFERROR(INDEX(lvl_6[],MATCH(N2911,lvl_6[ID],0),MATCH(_xlfn.CONCAT(K2911,"_",L2911,"_",M2911),lvl_6[#Headers],0)),"Нет")</f>
        <v>Ворота. Сила благоприятных Ворот в разных дворцах с учетом сезона</v>
      </c>
      <c r="I2911" s="12">
        <v>1</v>
      </c>
      <c r="J2911" s="12">
        <v>2</v>
      </c>
      <c r="K2911" s="12">
        <v>2</v>
      </c>
      <c r="L2911" s="12">
        <v>3</v>
      </c>
      <c r="M2911" s="12">
        <v>1</v>
      </c>
      <c r="N2911" s="12">
        <v>4</v>
      </c>
      <c r="O2911" s="12">
        <f>COUNTIF($P$2:P2911,P2911)</f>
        <v>69</v>
      </c>
      <c r="P2911" s="12" t="str">
        <f t="shared" si="148"/>
        <v>122030104</v>
      </c>
      <c r="Q2911" s="12" t="str">
        <f t="shared" si="149"/>
        <v>1220301040069</v>
      </c>
      <c r="R2911" s="20" t="s">
        <v>2249</v>
      </c>
      <c r="S2911" s="20" t="s">
        <v>2261</v>
      </c>
      <c r="AD2911" s="12" t="s">
        <v>868</v>
      </c>
      <c r="AW2911" s="12">
        <v>3</v>
      </c>
      <c r="BB2911" s="12" t="s">
        <v>12</v>
      </c>
      <c r="BG2911" s="21" t="s">
        <v>2230</v>
      </c>
      <c r="BH2911" s="12">
        <v>1</v>
      </c>
      <c r="BI2911" s="12">
        <v>1</v>
      </c>
      <c r="BJ2911" s="12">
        <v>1</v>
      </c>
      <c r="BK2911" s="12">
        <v>1</v>
      </c>
    </row>
    <row r="2912" spans="1:63" ht="60" x14ac:dyDescent="0.25">
      <c r="A2912" s="12">
        <v>1</v>
      </c>
      <c r="B2912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12" s="11" t="str">
        <f>IFERROR(VLOOKUP(I2912,lvl_1[],2,FALSE),"Нет")</f>
        <v>Общий расчет</v>
      </c>
      <c r="D2912" s="11" t="str">
        <f>IFERROR(VLOOKUP(Rule!J2912,lvl_2[],2,FALSE),"Нет")</f>
        <v>Ци Мень</v>
      </c>
      <c r="E2912" s="11" t="str">
        <f>IFERROR(VLOOKUP(Rule!K2912,lvl_3[],2,FALSE),"Нет")</f>
        <v>Анализ Дворца</v>
      </c>
      <c r="F2912" s="11" t="str">
        <f>IFERROR(INDEX(lvl_4[],MATCH(L2912,lvl_4[ID],0),MATCH(TEXT(K2912,"##0"),lvl_4[#Headers],0)),"Нет")</f>
        <v>Операторы</v>
      </c>
      <c r="G2912" s="11" t="str">
        <f>IFERROR(INDEX(lvl_5[],MATCH(M2912,lvl_5[ID],0),MATCH(_xlfn.CONCAT(TEXT(K2912,"##0"),"_",TEXT(L2912,"##0")),lvl_5[#Headers],0)),"Нет")</f>
        <v>Ворота</v>
      </c>
      <c r="H2912" s="11" t="str">
        <f>IFERROR(INDEX(lvl_6[],MATCH(N2912,lvl_6[ID],0),MATCH(_xlfn.CONCAT(K2912,"_",L2912,"_",M2912),lvl_6[#Headers],0)),"Нет")</f>
        <v>Ворота. Сила благоприятных Ворот в разных дворцах с учетом сезона</v>
      </c>
      <c r="I2912" s="12">
        <v>1</v>
      </c>
      <c r="J2912" s="12">
        <v>2</v>
      </c>
      <c r="K2912" s="12">
        <v>2</v>
      </c>
      <c r="L2912" s="12">
        <v>3</v>
      </c>
      <c r="M2912" s="12">
        <v>1</v>
      </c>
      <c r="N2912" s="12">
        <v>4</v>
      </c>
      <c r="O2912" s="12">
        <f>COUNTIF($P$2:P2912,P2912)</f>
        <v>70</v>
      </c>
      <c r="P2912" s="12" t="str">
        <f t="shared" si="148"/>
        <v>122030104</v>
      </c>
      <c r="Q2912" s="12" t="str">
        <f t="shared" si="149"/>
        <v>1220301040070</v>
      </c>
      <c r="R2912" s="20" t="s">
        <v>2249</v>
      </c>
      <c r="S2912" s="20" t="s">
        <v>2261</v>
      </c>
      <c r="AD2912" s="12" t="s">
        <v>868</v>
      </c>
      <c r="AW2912" s="12">
        <v>3</v>
      </c>
      <c r="BB2912" s="12" t="s">
        <v>12</v>
      </c>
      <c r="BG2912" s="21" t="s">
        <v>2230</v>
      </c>
      <c r="BH2912" s="12">
        <v>1</v>
      </c>
      <c r="BI2912" s="12">
        <v>1</v>
      </c>
      <c r="BJ2912" s="12">
        <v>1</v>
      </c>
      <c r="BK2912" s="12">
        <v>1</v>
      </c>
    </row>
    <row r="2913" spans="1:63" ht="60" x14ac:dyDescent="0.25">
      <c r="A2913" s="12">
        <v>1</v>
      </c>
      <c r="B2913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13" s="11" t="str">
        <f>IFERROR(VLOOKUP(I2913,lvl_1[],2,FALSE),"Нет")</f>
        <v>Общий расчет</v>
      </c>
      <c r="D2913" s="11" t="str">
        <f>IFERROR(VLOOKUP(Rule!J2913,lvl_2[],2,FALSE),"Нет")</f>
        <v>Ци Мень</v>
      </c>
      <c r="E2913" s="11" t="str">
        <f>IFERROR(VLOOKUP(Rule!K2913,lvl_3[],2,FALSE),"Нет")</f>
        <v>Анализ Дворца</v>
      </c>
      <c r="F2913" s="11" t="str">
        <f>IFERROR(INDEX(lvl_4[],MATCH(L2913,lvl_4[ID],0),MATCH(TEXT(K2913,"##0"),lvl_4[#Headers],0)),"Нет")</f>
        <v>Операторы</v>
      </c>
      <c r="G2913" s="11" t="str">
        <f>IFERROR(INDEX(lvl_5[],MATCH(M2913,lvl_5[ID],0),MATCH(_xlfn.CONCAT(TEXT(K2913,"##0"),"_",TEXT(L2913,"##0")),lvl_5[#Headers],0)),"Нет")</f>
        <v>Ворота</v>
      </c>
      <c r="H2913" s="11" t="str">
        <f>IFERROR(INDEX(lvl_6[],MATCH(N2913,lvl_6[ID],0),MATCH(_xlfn.CONCAT(K2913,"_",L2913,"_",M2913),lvl_6[#Headers],0)),"Нет")</f>
        <v>Ворота. Сила благоприятных Ворот в разных дворцах с учетом сезона</v>
      </c>
      <c r="I2913" s="12">
        <v>1</v>
      </c>
      <c r="J2913" s="12">
        <v>2</v>
      </c>
      <c r="K2913" s="12">
        <v>2</v>
      </c>
      <c r="L2913" s="12">
        <v>3</v>
      </c>
      <c r="M2913" s="12">
        <v>1</v>
      </c>
      <c r="N2913" s="12">
        <v>4</v>
      </c>
      <c r="O2913" s="12">
        <f>COUNTIF($P$2:P2913,P2913)</f>
        <v>71</v>
      </c>
      <c r="P2913" s="12" t="str">
        <f t="shared" si="148"/>
        <v>122030104</v>
      </c>
      <c r="Q2913" s="12" t="str">
        <f t="shared" si="149"/>
        <v>1220301040071</v>
      </c>
      <c r="R2913" s="20" t="s">
        <v>2249</v>
      </c>
      <c r="S2913" s="20" t="s">
        <v>2261</v>
      </c>
      <c r="AD2913" s="12" t="s">
        <v>869</v>
      </c>
      <c r="AW2913" s="12">
        <v>8</v>
      </c>
      <c r="BB2913" s="12" t="s">
        <v>12</v>
      </c>
      <c r="BG2913" s="21" t="s">
        <v>2230</v>
      </c>
      <c r="BH2913" s="12">
        <v>1</v>
      </c>
      <c r="BI2913" s="12">
        <v>1</v>
      </c>
      <c r="BJ2913" s="12">
        <v>1</v>
      </c>
      <c r="BK2913" s="12">
        <v>1</v>
      </c>
    </row>
    <row r="2914" spans="1:63" ht="60" x14ac:dyDescent="0.25">
      <c r="A2914" s="12">
        <v>1</v>
      </c>
      <c r="B2914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14" s="11" t="str">
        <f>IFERROR(VLOOKUP(I2914,lvl_1[],2,FALSE),"Нет")</f>
        <v>Общий расчет</v>
      </c>
      <c r="D2914" s="11" t="str">
        <f>IFERROR(VLOOKUP(Rule!J2914,lvl_2[],2,FALSE),"Нет")</f>
        <v>Ци Мень</v>
      </c>
      <c r="E2914" s="11" t="str">
        <f>IFERROR(VLOOKUP(Rule!K2914,lvl_3[],2,FALSE),"Нет")</f>
        <v>Анализ Дворца</v>
      </c>
      <c r="F2914" s="11" t="str">
        <f>IFERROR(INDEX(lvl_4[],MATCH(L2914,lvl_4[ID],0),MATCH(TEXT(K2914,"##0"),lvl_4[#Headers],0)),"Нет")</f>
        <v>Операторы</v>
      </c>
      <c r="G2914" s="11" t="str">
        <f>IFERROR(INDEX(lvl_5[],MATCH(M2914,lvl_5[ID],0),MATCH(_xlfn.CONCAT(TEXT(K2914,"##0"),"_",TEXT(L2914,"##0")),lvl_5[#Headers],0)),"Нет")</f>
        <v>Ворота</v>
      </c>
      <c r="H2914" s="11" t="str">
        <f>IFERROR(INDEX(lvl_6[],MATCH(N2914,lvl_6[ID],0),MATCH(_xlfn.CONCAT(K2914,"_",L2914,"_",M2914),lvl_6[#Headers],0)),"Нет")</f>
        <v>Ворота. Сила благоприятных Ворот в разных дворцах с учетом сезона</v>
      </c>
      <c r="I2914" s="12">
        <v>1</v>
      </c>
      <c r="J2914" s="12">
        <v>2</v>
      </c>
      <c r="K2914" s="12">
        <v>2</v>
      </c>
      <c r="L2914" s="12">
        <v>3</v>
      </c>
      <c r="M2914" s="12">
        <v>1</v>
      </c>
      <c r="N2914" s="12">
        <v>4</v>
      </c>
      <c r="O2914" s="12">
        <f>COUNTIF($P$2:P2914,P2914)</f>
        <v>72</v>
      </c>
      <c r="P2914" s="12" t="str">
        <f t="shared" si="148"/>
        <v>122030104</v>
      </c>
      <c r="Q2914" s="12" t="str">
        <f t="shared" si="149"/>
        <v>1220301040072</v>
      </c>
      <c r="R2914" s="20" t="s">
        <v>2249</v>
      </c>
      <c r="S2914" s="20" t="s">
        <v>2261</v>
      </c>
      <c r="AD2914" s="12" t="s">
        <v>869</v>
      </c>
      <c r="AW2914" s="12">
        <v>8</v>
      </c>
      <c r="BB2914" s="12" t="s">
        <v>12</v>
      </c>
      <c r="BG2914" s="21" t="s">
        <v>2230</v>
      </c>
      <c r="BH2914" s="12">
        <v>1</v>
      </c>
      <c r="BI2914" s="12">
        <v>1</v>
      </c>
      <c r="BJ2914" s="12">
        <v>1</v>
      </c>
      <c r="BK2914" s="12">
        <v>1</v>
      </c>
    </row>
    <row r="2915" spans="1:63" ht="60" x14ac:dyDescent="0.25">
      <c r="A2915" s="12">
        <v>1</v>
      </c>
      <c r="B2915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15" s="11" t="str">
        <f>IFERROR(VLOOKUP(I2915,lvl_1[],2,FALSE),"Нет")</f>
        <v>Общий расчет</v>
      </c>
      <c r="D2915" s="11" t="str">
        <f>IFERROR(VLOOKUP(Rule!J2915,lvl_2[],2,FALSE),"Нет")</f>
        <v>Ци Мень</v>
      </c>
      <c r="E2915" s="11" t="str">
        <f>IFERROR(VLOOKUP(Rule!K2915,lvl_3[],2,FALSE),"Нет")</f>
        <v>Анализ Дворца</v>
      </c>
      <c r="F2915" s="11" t="str">
        <f>IFERROR(INDEX(lvl_4[],MATCH(L2915,lvl_4[ID],0),MATCH(TEXT(K2915,"##0"),lvl_4[#Headers],0)),"Нет")</f>
        <v>Операторы</v>
      </c>
      <c r="G2915" s="11" t="str">
        <f>IFERROR(INDEX(lvl_5[],MATCH(M2915,lvl_5[ID],0),MATCH(_xlfn.CONCAT(TEXT(K2915,"##0"),"_",TEXT(L2915,"##0")),lvl_5[#Headers],0)),"Нет")</f>
        <v>Ворота</v>
      </c>
      <c r="H2915" s="11" t="str">
        <f>IFERROR(INDEX(lvl_6[],MATCH(N2915,lvl_6[ID],0),MATCH(_xlfn.CONCAT(K2915,"_",L2915,"_",M2915),lvl_6[#Headers],0)),"Нет")</f>
        <v>Ворота. Сила благоприятных Ворот в разных дворцах с учетом сезона</v>
      </c>
      <c r="I2915" s="12">
        <v>1</v>
      </c>
      <c r="J2915" s="12">
        <v>2</v>
      </c>
      <c r="K2915" s="12">
        <v>2</v>
      </c>
      <c r="L2915" s="12">
        <v>3</v>
      </c>
      <c r="M2915" s="12">
        <v>1</v>
      </c>
      <c r="N2915" s="12">
        <v>4</v>
      </c>
      <c r="O2915" s="12">
        <f>COUNTIF($P$2:P2915,P2915)</f>
        <v>73</v>
      </c>
      <c r="P2915" s="12" t="str">
        <f t="shared" si="148"/>
        <v>122030104</v>
      </c>
      <c r="Q2915" s="12" t="str">
        <f t="shared" si="149"/>
        <v>1220301040073</v>
      </c>
      <c r="R2915" s="20" t="s">
        <v>2249</v>
      </c>
      <c r="S2915" s="20" t="s">
        <v>2262</v>
      </c>
      <c r="AD2915" s="12" t="s">
        <v>861</v>
      </c>
      <c r="AW2915" s="12">
        <v>3</v>
      </c>
      <c r="BB2915" s="12" t="s">
        <v>12</v>
      </c>
      <c r="BG2915" s="21">
        <v>0.9</v>
      </c>
      <c r="BH2915" s="12">
        <v>1</v>
      </c>
      <c r="BI2915" s="12">
        <v>1</v>
      </c>
      <c r="BJ2915" s="12">
        <v>1</v>
      </c>
    </row>
    <row r="2916" spans="1:63" ht="60" x14ac:dyDescent="0.25">
      <c r="A2916" s="12">
        <v>1</v>
      </c>
      <c r="B2916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16" s="11" t="str">
        <f>IFERROR(VLOOKUP(I2916,lvl_1[],2,FALSE),"Нет")</f>
        <v>Общий расчет</v>
      </c>
      <c r="D2916" s="11" t="str">
        <f>IFERROR(VLOOKUP(Rule!J2916,lvl_2[],2,FALSE),"Нет")</f>
        <v>Ци Мень</v>
      </c>
      <c r="E2916" s="11" t="str">
        <f>IFERROR(VLOOKUP(Rule!K2916,lvl_3[],2,FALSE),"Нет")</f>
        <v>Анализ Дворца</v>
      </c>
      <c r="F2916" s="11" t="str">
        <f>IFERROR(INDEX(lvl_4[],MATCH(L2916,lvl_4[ID],0),MATCH(TEXT(K2916,"##0"),lvl_4[#Headers],0)),"Нет")</f>
        <v>Операторы</v>
      </c>
      <c r="G2916" s="11" t="str">
        <f>IFERROR(INDEX(lvl_5[],MATCH(M2916,lvl_5[ID],0),MATCH(_xlfn.CONCAT(TEXT(K2916,"##0"),"_",TEXT(L2916,"##0")),lvl_5[#Headers],0)),"Нет")</f>
        <v>Ворота</v>
      </c>
      <c r="H2916" s="11" t="str">
        <f>IFERROR(INDEX(lvl_6[],MATCH(N2916,lvl_6[ID],0),MATCH(_xlfn.CONCAT(K2916,"_",L2916,"_",M2916),lvl_6[#Headers],0)),"Нет")</f>
        <v>Ворота. Сила благоприятных Ворот в разных дворцах с учетом сезона</v>
      </c>
      <c r="I2916" s="12">
        <v>1</v>
      </c>
      <c r="J2916" s="12">
        <v>2</v>
      </c>
      <c r="K2916" s="12">
        <v>2</v>
      </c>
      <c r="L2916" s="12">
        <v>3</v>
      </c>
      <c r="M2916" s="12">
        <v>1</v>
      </c>
      <c r="N2916" s="12">
        <v>4</v>
      </c>
      <c r="O2916" s="12">
        <f>COUNTIF($P$2:P2916,P2916)</f>
        <v>74</v>
      </c>
      <c r="P2916" s="12" t="str">
        <f t="shared" si="148"/>
        <v>122030104</v>
      </c>
      <c r="Q2916" s="12" t="str">
        <f t="shared" si="149"/>
        <v>1220301040074</v>
      </c>
      <c r="R2916" s="20" t="s">
        <v>2249</v>
      </c>
      <c r="S2916" s="20" t="s">
        <v>2262</v>
      </c>
      <c r="AD2916" s="12" t="s">
        <v>864</v>
      </c>
      <c r="AW2916" s="12">
        <v>3</v>
      </c>
      <c r="BB2916" s="12" t="s">
        <v>12</v>
      </c>
      <c r="BG2916" s="21">
        <v>0.9</v>
      </c>
      <c r="BH2916" s="12">
        <v>1</v>
      </c>
      <c r="BI2916" s="12">
        <v>1</v>
      </c>
      <c r="BJ2916" s="12">
        <v>1</v>
      </c>
    </row>
    <row r="2917" spans="1:63" ht="60" x14ac:dyDescent="0.25">
      <c r="A2917" s="12">
        <v>1</v>
      </c>
      <c r="B2917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17" s="11" t="str">
        <f>IFERROR(VLOOKUP(I2917,lvl_1[],2,FALSE),"Нет")</f>
        <v>Общий расчет</v>
      </c>
      <c r="D2917" s="11" t="str">
        <f>IFERROR(VLOOKUP(Rule!J2917,lvl_2[],2,FALSE),"Нет")</f>
        <v>Ци Мень</v>
      </c>
      <c r="E2917" s="11" t="str">
        <f>IFERROR(VLOOKUP(Rule!K2917,lvl_3[],2,FALSE),"Нет")</f>
        <v>Анализ Дворца</v>
      </c>
      <c r="F2917" s="11" t="str">
        <f>IFERROR(INDEX(lvl_4[],MATCH(L2917,lvl_4[ID],0),MATCH(TEXT(K2917,"##0"),lvl_4[#Headers],0)),"Нет")</f>
        <v>Операторы</v>
      </c>
      <c r="G2917" s="11" t="str">
        <f>IFERROR(INDEX(lvl_5[],MATCH(M2917,lvl_5[ID],0),MATCH(_xlfn.CONCAT(TEXT(K2917,"##0"),"_",TEXT(L2917,"##0")),lvl_5[#Headers],0)),"Нет")</f>
        <v>Ворота</v>
      </c>
      <c r="H2917" s="11" t="str">
        <f>IFERROR(INDEX(lvl_6[],MATCH(N2917,lvl_6[ID],0),MATCH(_xlfn.CONCAT(K2917,"_",L2917,"_",M2917),lvl_6[#Headers],0)),"Нет")</f>
        <v>Ворота. Сила благоприятных Ворот в разных дворцах с учетом сезона</v>
      </c>
      <c r="I2917" s="12">
        <v>1</v>
      </c>
      <c r="J2917" s="12">
        <v>2</v>
      </c>
      <c r="K2917" s="12">
        <v>2</v>
      </c>
      <c r="L2917" s="12">
        <v>3</v>
      </c>
      <c r="M2917" s="12">
        <v>1</v>
      </c>
      <c r="N2917" s="12">
        <v>4</v>
      </c>
      <c r="O2917" s="12">
        <f>COUNTIF($P$2:P2917,P2917)</f>
        <v>75</v>
      </c>
      <c r="P2917" s="12" t="str">
        <f t="shared" si="148"/>
        <v>122030104</v>
      </c>
      <c r="Q2917" s="12" t="str">
        <f t="shared" si="149"/>
        <v>1220301040075</v>
      </c>
      <c r="R2917" s="20" t="s">
        <v>2249</v>
      </c>
      <c r="S2917" s="20" t="s">
        <v>2262</v>
      </c>
      <c r="AD2917" s="12" t="s">
        <v>867</v>
      </c>
      <c r="AW2917" s="12">
        <v>3</v>
      </c>
      <c r="BB2917" s="12" t="s">
        <v>12</v>
      </c>
      <c r="BG2917" s="21">
        <v>0.9</v>
      </c>
      <c r="BH2917" s="12">
        <v>1</v>
      </c>
      <c r="BI2917" s="12">
        <v>1</v>
      </c>
      <c r="BJ2917" s="12">
        <v>1</v>
      </c>
    </row>
    <row r="2918" spans="1:63" ht="60" x14ac:dyDescent="0.25">
      <c r="A2918" s="12">
        <v>1</v>
      </c>
      <c r="B2918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18" s="11" t="str">
        <f>IFERROR(VLOOKUP(I2918,lvl_1[],2,FALSE),"Нет")</f>
        <v>Общий расчет</v>
      </c>
      <c r="D2918" s="11" t="str">
        <f>IFERROR(VLOOKUP(Rule!J2918,lvl_2[],2,FALSE),"Нет")</f>
        <v>Ци Мень</v>
      </c>
      <c r="E2918" s="11" t="str">
        <f>IFERROR(VLOOKUP(Rule!K2918,lvl_3[],2,FALSE),"Нет")</f>
        <v>Анализ Дворца</v>
      </c>
      <c r="F2918" s="11" t="str">
        <f>IFERROR(INDEX(lvl_4[],MATCH(L2918,lvl_4[ID],0),MATCH(TEXT(K2918,"##0"),lvl_4[#Headers],0)),"Нет")</f>
        <v>Операторы</v>
      </c>
      <c r="G2918" s="11" t="str">
        <f>IFERROR(INDEX(lvl_5[],MATCH(M2918,lvl_5[ID],0),MATCH(_xlfn.CONCAT(TEXT(K2918,"##0"),"_",TEXT(L2918,"##0")),lvl_5[#Headers],0)),"Нет")</f>
        <v>Ворота</v>
      </c>
      <c r="H2918" s="11" t="str">
        <f>IFERROR(INDEX(lvl_6[],MATCH(N2918,lvl_6[ID],0),MATCH(_xlfn.CONCAT(K2918,"_",L2918,"_",M2918),lvl_6[#Headers],0)),"Нет")</f>
        <v>Ворота. Сила благоприятных Ворот в разных дворцах с учетом сезона</v>
      </c>
      <c r="I2918" s="12">
        <v>1</v>
      </c>
      <c r="J2918" s="12">
        <v>2</v>
      </c>
      <c r="K2918" s="12">
        <v>2</v>
      </c>
      <c r="L2918" s="12">
        <v>3</v>
      </c>
      <c r="M2918" s="12">
        <v>1</v>
      </c>
      <c r="N2918" s="12">
        <v>4</v>
      </c>
      <c r="O2918" s="12">
        <f>COUNTIF($P$2:P2918,P2918)</f>
        <v>76</v>
      </c>
      <c r="P2918" s="12" t="str">
        <f t="shared" si="148"/>
        <v>122030104</v>
      </c>
      <c r="Q2918" s="12" t="str">
        <f t="shared" si="149"/>
        <v>1220301040076</v>
      </c>
      <c r="R2918" s="20" t="s">
        <v>2249</v>
      </c>
      <c r="S2918" s="20" t="s">
        <v>2262</v>
      </c>
      <c r="AD2918" s="12" t="s">
        <v>870</v>
      </c>
      <c r="AW2918" s="12">
        <v>3</v>
      </c>
      <c r="BB2918" s="12" t="s">
        <v>12</v>
      </c>
      <c r="BG2918" s="21">
        <v>0.9</v>
      </c>
      <c r="BH2918" s="12">
        <v>1</v>
      </c>
      <c r="BI2918" s="12">
        <v>1</v>
      </c>
      <c r="BJ2918" s="12">
        <v>1</v>
      </c>
    </row>
    <row r="2919" spans="1:63" ht="60" x14ac:dyDescent="0.25">
      <c r="A2919" s="12">
        <v>1</v>
      </c>
      <c r="B2919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19" s="11" t="str">
        <f>IFERROR(VLOOKUP(I2919,lvl_1[],2,FALSE),"Нет")</f>
        <v>Общий расчет</v>
      </c>
      <c r="D2919" s="11" t="str">
        <f>IFERROR(VLOOKUP(Rule!J2919,lvl_2[],2,FALSE),"Нет")</f>
        <v>Ци Мень</v>
      </c>
      <c r="E2919" s="11" t="str">
        <f>IFERROR(VLOOKUP(Rule!K2919,lvl_3[],2,FALSE),"Нет")</f>
        <v>Анализ Дворца</v>
      </c>
      <c r="F2919" s="11" t="str">
        <f>IFERROR(INDEX(lvl_4[],MATCH(L2919,lvl_4[ID],0),MATCH(TEXT(K2919,"##0"),lvl_4[#Headers],0)),"Нет")</f>
        <v>Операторы</v>
      </c>
      <c r="G2919" s="11" t="str">
        <f>IFERROR(INDEX(lvl_5[],MATCH(M2919,lvl_5[ID],0),MATCH(_xlfn.CONCAT(TEXT(K2919,"##0"),"_",TEXT(L2919,"##0")),lvl_5[#Headers],0)),"Нет")</f>
        <v>Ворота</v>
      </c>
      <c r="H2919" s="11" t="str">
        <f>IFERROR(INDEX(lvl_6[],MATCH(N2919,lvl_6[ID],0),MATCH(_xlfn.CONCAT(K2919,"_",L2919,"_",M2919),lvl_6[#Headers],0)),"Нет")</f>
        <v>Ворота. Сила благоприятных Ворот в разных дворцах с учетом сезона</v>
      </c>
      <c r="I2919" s="12">
        <v>1</v>
      </c>
      <c r="J2919" s="12">
        <v>2</v>
      </c>
      <c r="K2919" s="12">
        <v>2</v>
      </c>
      <c r="L2919" s="12">
        <v>3</v>
      </c>
      <c r="M2919" s="12">
        <v>1</v>
      </c>
      <c r="N2919" s="12">
        <v>4</v>
      </c>
      <c r="O2919" s="12">
        <f>COUNTIF($P$2:P2919,P2919)</f>
        <v>77</v>
      </c>
      <c r="P2919" s="12" t="str">
        <f t="shared" si="148"/>
        <v>122030104</v>
      </c>
      <c r="Q2919" s="12" t="str">
        <f t="shared" si="149"/>
        <v>1220301040077</v>
      </c>
      <c r="R2919" s="20" t="s">
        <v>2249</v>
      </c>
      <c r="S2919" s="20" t="s">
        <v>2262</v>
      </c>
      <c r="AD2919" s="12" t="s">
        <v>861</v>
      </c>
      <c r="AW2919" s="12">
        <v>8</v>
      </c>
      <c r="BB2919" s="12" t="s">
        <v>12</v>
      </c>
      <c r="BG2919" s="21">
        <v>0.9</v>
      </c>
      <c r="BH2919" s="12">
        <v>1</v>
      </c>
      <c r="BI2919" s="12">
        <v>1</v>
      </c>
      <c r="BJ2919" s="12">
        <v>1</v>
      </c>
    </row>
    <row r="2920" spans="1:63" ht="60" x14ac:dyDescent="0.25">
      <c r="A2920" s="12">
        <v>1</v>
      </c>
      <c r="B2920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20" s="11" t="str">
        <f>IFERROR(VLOOKUP(I2920,lvl_1[],2,FALSE),"Нет")</f>
        <v>Общий расчет</v>
      </c>
      <c r="D2920" s="11" t="str">
        <f>IFERROR(VLOOKUP(Rule!J2920,lvl_2[],2,FALSE),"Нет")</f>
        <v>Ци Мень</v>
      </c>
      <c r="E2920" s="11" t="str">
        <f>IFERROR(VLOOKUP(Rule!K2920,lvl_3[],2,FALSE),"Нет")</f>
        <v>Анализ Дворца</v>
      </c>
      <c r="F2920" s="11" t="str">
        <f>IFERROR(INDEX(lvl_4[],MATCH(L2920,lvl_4[ID],0),MATCH(TEXT(K2920,"##0"),lvl_4[#Headers],0)),"Нет")</f>
        <v>Операторы</v>
      </c>
      <c r="G2920" s="11" t="str">
        <f>IFERROR(INDEX(lvl_5[],MATCH(M2920,lvl_5[ID],0),MATCH(_xlfn.CONCAT(TEXT(K2920,"##0"),"_",TEXT(L2920,"##0")),lvl_5[#Headers],0)),"Нет")</f>
        <v>Ворота</v>
      </c>
      <c r="H2920" s="11" t="str">
        <f>IFERROR(INDEX(lvl_6[],MATCH(N2920,lvl_6[ID],0),MATCH(_xlfn.CONCAT(K2920,"_",L2920,"_",M2920),lvl_6[#Headers],0)),"Нет")</f>
        <v>Ворота. Сила благоприятных Ворот в разных дворцах с учетом сезона</v>
      </c>
      <c r="I2920" s="12">
        <v>1</v>
      </c>
      <c r="J2920" s="12">
        <v>2</v>
      </c>
      <c r="K2920" s="12">
        <v>2</v>
      </c>
      <c r="L2920" s="12">
        <v>3</v>
      </c>
      <c r="M2920" s="12">
        <v>1</v>
      </c>
      <c r="N2920" s="12">
        <v>4</v>
      </c>
      <c r="O2920" s="12">
        <f>COUNTIF($P$2:P2920,P2920)</f>
        <v>78</v>
      </c>
      <c r="P2920" s="12" t="str">
        <f t="shared" si="148"/>
        <v>122030104</v>
      </c>
      <c r="Q2920" s="12" t="str">
        <f t="shared" si="149"/>
        <v>1220301040078</v>
      </c>
      <c r="R2920" s="20" t="s">
        <v>2249</v>
      </c>
      <c r="S2920" s="20" t="s">
        <v>2262</v>
      </c>
      <c r="AD2920" s="12" t="s">
        <v>864</v>
      </c>
      <c r="AW2920" s="12">
        <v>8</v>
      </c>
      <c r="BB2920" s="12" t="s">
        <v>12</v>
      </c>
      <c r="BG2920" s="21">
        <v>0.9</v>
      </c>
      <c r="BH2920" s="12">
        <v>1</v>
      </c>
      <c r="BI2920" s="12">
        <v>1</v>
      </c>
      <c r="BJ2920" s="12">
        <v>1</v>
      </c>
    </row>
    <row r="2921" spans="1:63" ht="60" x14ac:dyDescent="0.25">
      <c r="A2921" s="12">
        <v>1</v>
      </c>
      <c r="B2921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21" s="11" t="str">
        <f>IFERROR(VLOOKUP(I2921,lvl_1[],2,FALSE),"Нет")</f>
        <v>Общий расчет</v>
      </c>
      <c r="D2921" s="11" t="str">
        <f>IFERROR(VLOOKUP(Rule!J2921,lvl_2[],2,FALSE),"Нет")</f>
        <v>Ци Мень</v>
      </c>
      <c r="E2921" s="11" t="str">
        <f>IFERROR(VLOOKUP(Rule!K2921,lvl_3[],2,FALSE),"Нет")</f>
        <v>Анализ Дворца</v>
      </c>
      <c r="F2921" s="11" t="str">
        <f>IFERROR(INDEX(lvl_4[],MATCH(L2921,lvl_4[ID],0),MATCH(TEXT(K2921,"##0"),lvl_4[#Headers],0)),"Нет")</f>
        <v>Операторы</v>
      </c>
      <c r="G2921" s="11" t="str">
        <f>IFERROR(INDEX(lvl_5[],MATCH(M2921,lvl_5[ID],0),MATCH(_xlfn.CONCAT(TEXT(K2921,"##0"),"_",TEXT(L2921,"##0")),lvl_5[#Headers],0)),"Нет")</f>
        <v>Ворота</v>
      </c>
      <c r="H2921" s="11" t="str">
        <f>IFERROR(INDEX(lvl_6[],MATCH(N2921,lvl_6[ID],0),MATCH(_xlfn.CONCAT(K2921,"_",L2921,"_",M2921),lvl_6[#Headers],0)),"Нет")</f>
        <v>Ворота. Сила благоприятных Ворот в разных дворцах с учетом сезона</v>
      </c>
      <c r="I2921" s="12">
        <v>1</v>
      </c>
      <c r="J2921" s="12">
        <v>2</v>
      </c>
      <c r="K2921" s="12">
        <v>2</v>
      </c>
      <c r="L2921" s="12">
        <v>3</v>
      </c>
      <c r="M2921" s="12">
        <v>1</v>
      </c>
      <c r="N2921" s="12">
        <v>4</v>
      </c>
      <c r="O2921" s="12">
        <f>COUNTIF($P$2:P2921,P2921)</f>
        <v>79</v>
      </c>
      <c r="P2921" s="12" t="str">
        <f t="shared" si="148"/>
        <v>122030104</v>
      </c>
      <c r="Q2921" s="12" t="str">
        <f t="shared" si="149"/>
        <v>1220301040079</v>
      </c>
      <c r="R2921" s="20" t="s">
        <v>2249</v>
      </c>
      <c r="S2921" s="20" t="s">
        <v>2262</v>
      </c>
      <c r="AD2921" s="12" t="s">
        <v>867</v>
      </c>
      <c r="AW2921" s="12">
        <v>8</v>
      </c>
      <c r="BB2921" s="12" t="s">
        <v>12</v>
      </c>
      <c r="BG2921" s="21">
        <v>0.9</v>
      </c>
      <c r="BH2921" s="12">
        <v>1</v>
      </c>
      <c r="BI2921" s="12">
        <v>1</v>
      </c>
      <c r="BJ2921" s="12">
        <v>1</v>
      </c>
    </row>
    <row r="2922" spans="1:63" ht="60" x14ac:dyDescent="0.25">
      <c r="A2922" s="12">
        <v>1</v>
      </c>
      <c r="B2922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22" s="11" t="str">
        <f>IFERROR(VLOOKUP(I2922,lvl_1[],2,FALSE),"Нет")</f>
        <v>Общий расчет</v>
      </c>
      <c r="D2922" s="11" t="str">
        <f>IFERROR(VLOOKUP(Rule!J2922,lvl_2[],2,FALSE),"Нет")</f>
        <v>Ци Мень</v>
      </c>
      <c r="E2922" s="11" t="str">
        <f>IFERROR(VLOOKUP(Rule!K2922,lvl_3[],2,FALSE),"Нет")</f>
        <v>Анализ Дворца</v>
      </c>
      <c r="F2922" s="11" t="str">
        <f>IFERROR(INDEX(lvl_4[],MATCH(L2922,lvl_4[ID],0),MATCH(TEXT(K2922,"##0"),lvl_4[#Headers],0)),"Нет")</f>
        <v>Операторы</v>
      </c>
      <c r="G2922" s="11" t="str">
        <f>IFERROR(INDEX(lvl_5[],MATCH(M2922,lvl_5[ID],0),MATCH(_xlfn.CONCAT(TEXT(K2922,"##0"),"_",TEXT(L2922,"##0")),lvl_5[#Headers],0)),"Нет")</f>
        <v>Ворота</v>
      </c>
      <c r="H2922" s="11" t="str">
        <f>IFERROR(INDEX(lvl_6[],MATCH(N2922,lvl_6[ID],0),MATCH(_xlfn.CONCAT(K2922,"_",L2922,"_",M2922),lvl_6[#Headers],0)),"Нет")</f>
        <v>Ворота. Сила благоприятных Ворот в разных дворцах с учетом сезона</v>
      </c>
      <c r="I2922" s="12">
        <v>1</v>
      </c>
      <c r="J2922" s="12">
        <v>2</v>
      </c>
      <c r="K2922" s="12">
        <v>2</v>
      </c>
      <c r="L2922" s="12">
        <v>3</v>
      </c>
      <c r="M2922" s="12">
        <v>1</v>
      </c>
      <c r="N2922" s="12">
        <v>4</v>
      </c>
      <c r="O2922" s="12">
        <f>COUNTIF($P$2:P2922,P2922)</f>
        <v>80</v>
      </c>
      <c r="P2922" s="12" t="str">
        <f t="shared" si="148"/>
        <v>122030104</v>
      </c>
      <c r="Q2922" s="12" t="str">
        <f t="shared" si="149"/>
        <v>1220301040080</v>
      </c>
      <c r="R2922" s="20" t="s">
        <v>2249</v>
      </c>
      <c r="S2922" s="20" t="s">
        <v>2262</v>
      </c>
      <c r="AD2922" s="12" t="s">
        <v>870</v>
      </c>
      <c r="AW2922" s="12">
        <v>8</v>
      </c>
      <c r="BB2922" s="12" t="s">
        <v>12</v>
      </c>
      <c r="BG2922" s="21">
        <v>0.9</v>
      </c>
      <c r="BH2922" s="12">
        <v>1</v>
      </c>
      <c r="BI2922" s="12">
        <v>1</v>
      </c>
      <c r="BJ2922" s="12">
        <v>1</v>
      </c>
    </row>
    <row r="2923" spans="1:63" ht="60" x14ac:dyDescent="0.25">
      <c r="A2923" s="12">
        <v>1</v>
      </c>
      <c r="B2923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23" s="11" t="str">
        <f>IFERROR(VLOOKUP(I2923,lvl_1[],2,FALSE),"Нет")</f>
        <v>Общий расчет</v>
      </c>
      <c r="D2923" s="11" t="str">
        <f>IFERROR(VLOOKUP(Rule!J2923,lvl_2[],2,FALSE),"Нет")</f>
        <v>Ци Мень</v>
      </c>
      <c r="E2923" s="11" t="str">
        <f>IFERROR(VLOOKUP(Rule!K2923,lvl_3[],2,FALSE),"Нет")</f>
        <v>Анализ Дворца</v>
      </c>
      <c r="F2923" s="11" t="str">
        <f>IFERROR(INDEX(lvl_4[],MATCH(L2923,lvl_4[ID],0),MATCH(TEXT(K2923,"##0"),lvl_4[#Headers],0)),"Нет")</f>
        <v>Операторы</v>
      </c>
      <c r="G2923" s="11" t="str">
        <f>IFERROR(INDEX(lvl_5[],MATCH(M2923,lvl_5[ID],0),MATCH(_xlfn.CONCAT(TEXT(K2923,"##0"),"_",TEXT(L2923,"##0")),lvl_5[#Headers],0)),"Нет")</f>
        <v>Ворота</v>
      </c>
      <c r="H2923" s="11" t="str">
        <f>IFERROR(INDEX(lvl_6[],MATCH(N2923,lvl_6[ID],0),MATCH(_xlfn.CONCAT(K2923,"_",L2923,"_",M2923),lvl_6[#Headers],0)),"Нет")</f>
        <v>Ворота. Сила благоприятных Ворот в разных дворцах с учетом сезона</v>
      </c>
      <c r="I2923" s="12">
        <v>1</v>
      </c>
      <c r="J2923" s="12">
        <v>2</v>
      </c>
      <c r="K2923" s="12">
        <v>2</v>
      </c>
      <c r="L2923" s="12">
        <v>3</v>
      </c>
      <c r="M2923" s="12">
        <v>1</v>
      </c>
      <c r="N2923" s="12">
        <v>4</v>
      </c>
      <c r="O2923" s="12">
        <f>COUNTIF($P$2:P2923,P2923)</f>
        <v>81</v>
      </c>
      <c r="P2923" s="12" t="str">
        <f t="shared" si="148"/>
        <v>122030104</v>
      </c>
      <c r="Q2923" s="12" t="str">
        <f t="shared" si="149"/>
        <v>1220301040081</v>
      </c>
      <c r="R2923" s="20" t="s">
        <v>2249</v>
      </c>
      <c r="S2923" s="20" t="s">
        <v>2252</v>
      </c>
      <c r="AD2923" s="12" t="s">
        <v>865</v>
      </c>
      <c r="AW2923" s="12">
        <v>7</v>
      </c>
      <c r="BB2923" s="12" t="s">
        <v>12</v>
      </c>
      <c r="BG2923" s="21">
        <v>0.9</v>
      </c>
      <c r="BH2923" s="12">
        <v>1</v>
      </c>
      <c r="BI2923" s="12">
        <v>1</v>
      </c>
      <c r="BJ2923" s="12">
        <v>1</v>
      </c>
    </row>
    <row r="2924" spans="1:63" ht="60" x14ac:dyDescent="0.25">
      <c r="A2924" s="12">
        <v>1</v>
      </c>
      <c r="B2924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24" s="11" t="str">
        <f>IFERROR(VLOOKUP(I2924,lvl_1[],2,FALSE),"Нет")</f>
        <v>Общий расчет</v>
      </c>
      <c r="D2924" s="11" t="str">
        <f>IFERROR(VLOOKUP(Rule!J2924,lvl_2[],2,FALSE),"Нет")</f>
        <v>Ци Мень</v>
      </c>
      <c r="E2924" s="11" t="str">
        <f>IFERROR(VLOOKUP(Rule!K2924,lvl_3[],2,FALSE),"Нет")</f>
        <v>Анализ Дворца</v>
      </c>
      <c r="F2924" s="11" t="str">
        <f>IFERROR(INDEX(lvl_4[],MATCH(L2924,lvl_4[ID],0),MATCH(TEXT(K2924,"##0"),lvl_4[#Headers],0)),"Нет")</f>
        <v>Операторы</v>
      </c>
      <c r="G2924" s="11" t="str">
        <f>IFERROR(INDEX(lvl_5[],MATCH(M2924,lvl_5[ID],0),MATCH(_xlfn.CONCAT(TEXT(K2924,"##0"),"_",TEXT(L2924,"##0")),lvl_5[#Headers],0)),"Нет")</f>
        <v>Ворота</v>
      </c>
      <c r="H2924" s="11" t="str">
        <f>IFERROR(INDEX(lvl_6[],MATCH(N2924,lvl_6[ID],0),MATCH(_xlfn.CONCAT(K2924,"_",L2924,"_",M2924),lvl_6[#Headers],0)),"Нет")</f>
        <v>Ворота. Сила благоприятных Ворот в разных дворцах с учетом сезона</v>
      </c>
      <c r="I2924" s="12">
        <v>1</v>
      </c>
      <c r="J2924" s="12">
        <v>2</v>
      </c>
      <c r="K2924" s="12">
        <v>2</v>
      </c>
      <c r="L2924" s="12">
        <v>3</v>
      </c>
      <c r="M2924" s="12">
        <v>1</v>
      </c>
      <c r="N2924" s="12">
        <v>4</v>
      </c>
      <c r="O2924" s="12">
        <f>COUNTIF($P$2:P2924,P2924)</f>
        <v>82</v>
      </c>
      <c r="P2924" s="12" t="str">
        <f t="shared" si="148"/>
        <v>122030104</v>
      </c>
      <c r="Q2924" s="12" t="str">
        <f t="shared" si="149"/>
        <v>1220301040082</v>
      </c>
      <c r="R2924" s="20" t="s">
        <v>2249</v>
      </c>
      <c r="S2924" s="20" t="s">
        <v>2252</v>
      </c>
      <c r="AD2924" s="12" t="s">
        <v>866</v>
      </c>
      <c r="AW2924" s="12">
        <v>7</v>
      </c>
      <c r="BB2924" s="12" t="s">
        <v>12</v>
      </c>
      <c r="BG2924" s="21">
        <v>0.9</v>
      </c>
      <c r="BH2924" s="12">
        <v>1</v>
      </c>
      <c r="BI2924" s="12">
        <v>1</v>
      </c>
      <c r="BJ2924" s="12">
        <v>1</v>
      </c>
    </row>
    <row r="2925" spans="1:63" ht="60" x14ac:dyDescent="0.25">
      <c r="A2925" s="12">
        <v>1</v>
      </c>
      <c r="B2925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25" s="11" t="str">
        <f>IFERROR(VLOOKUP(I2925,lvl_1[],2,FALSE),"Нет")</f>
        <v>Общий расчет</v>
      </c>
      <c r="D2925" s="11" t="str">
        <f>IFERROR(VLOOKUP(Rule!J2925,lvl_2[],2,FALSE),"Нет")</f>
        <v>Ци Мень</v>
      </c>
      <c r="E2925" s="11" t="str">
        <f>IFERROR(VLOOKUP(Rule!K2925,lvl_3[],2,FALSE),"Нет")</f>
        <v>Анализ Дворца</v>
      </c>
      <c r="F2925" s="11" t="str">
        <f>IFERROR(INDEX(lvl_4[],MATCH(L2925,lvl_4[ID],0),MATCH(TEXT(K2925,"##0"),lvl_4[#Headers],0)),"Нет")</f>
        <v>Операторы</v>
      </c>
      <c r="G2925" s="11" t="str">
        <f>IFERROR(INDEX(lvl_5[],MATCH(M2925,lvl_5[ID],0),MATCH(_xlfn.CONCAT(TEXT(K2925,"##0"),"_",TEXT(L2925,"##0")),lvl_5[#Headers],0)),"Нет")</f>
        <v>Ворота</v>
      </c>
      <c r="H2925" s="11" t="str">
        <f>IFERROR(INDEX(lvl_6[],MATCH(N2925,lvl_6[ID],0),MATCH(_xlfn.CONCAT(K2925,"_",L2925,"_",M2925),lvl_6[#Headers],0)),"Нет")</f>
        <v>Ворота. Сила благоприятных Ворот в разных дворцах с учетом сезона</v>
      </c>
      <c r="I2925" s="12">
        <v>1</v>
      </c>
      <c r="J2925" s="12">
        <v>2</v>
      </c>
      <c r="K2925" s="12">
        <v>2</v>
      </c>
      <c r="L2925" s="12">
        <v>3</v>
      </c>
      <c r="M2925" s="12">
        <v>1</v>
      </c>
      <c r="N2925" s="12">
        <v>4</v>
      </c>
      <c r="O2925" s="12">
        <f>COUNTIF($P$2:P2925,P2925)</f>
        <v>83</v>
      </c>
      <c r="P2925" s="12" t="str">
        <f t="shared" si="148"/>
        <v>122030104</v>
      </c>
      <c r="Q2925" s="12" t="str">
        <f t="shared" si="149"/>
        <v>1220301040083</v>
      </c>
      <c r="R2925" s="20" t="s">
        <v>2249</v>
      </c>
      <c r="S2925" s="20" t="s">
        <v>2252</v>
      </c>
      <c r="AD2925" s="12" t="s">
        <v>865</v>
      </c>
      <c r="AW2925" s="12">
        <v>6</v>
      </c>
      <c r="BB2925" s="12" t="s">
        <v>12</v>
      </c>
      <c r="BG2925" s="21">
        <v>0.9</v>
      </c>
      <c r="BH2925" s="12">
        <v>1</v>
      </c>
      <c r="BI2925" s="12">
        <v>1</v>
      </c>
      <c r="BJ2925" s="12">
        <v>1</v>
      </c>
    </row>
    <row r="2926" spans="1:63" ht="60" x14ac:dyDescent="0.25">
      <c r="A2926" s="12">
        <v>1</v>
      </c>
      <c r="B2926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26" s="11" t="str">
        <f>IFERROR(VLOOKUP(I2926,lvl_1[],2,FALSE),"Нет")</f>
        <v>Общий расчет</v>
      </c>
      <c r="D2926" s="11" t="str">
        <f>IFERROR(VLOOKUP(Rule!J2926,lvl_2[],2,FALSE),"Нет")</f>
        <v>Ци Мень</v>
      </c>
      <c r="E2926" s="11" t="str">
        <f>IFERROR(VLOOKUP(Rule!K2926,lvl_3[],2,FALSE),"Нет")</f>
        <v>Анализ Дворца</v>
      </c>
      <c r="F2926" s="11" t="str">
        <f>IFERROR(INDEX(lvl_4[],MATCH(L2926,lvl_4[ID],0),MATCH(TEXT(K2926,"##0"),lvl_4[#Headers],0)),"Нет")</f>
        <v>Операторы</v>
      </c>
      <c r="G2926" s="11" t="str">
        <f>IFERROR(INDEX(lvl_5[],MATCH(M2926,lvl_5[ID],0),MATCH(_xlfn.CONCAT(TEXT(K2926,"##0"),"_",TEXT(L2926,"##0")),lvl_5[#Headers],0)),"Нет")</f>
        <v>Ворота</v>
      </c>
      <c r="H2926" s="11" t="str">
        <f>IFERROR(INDEX(lvl_6[],MATCH(N2926,lvl_6[ID],0),MATCH(_xlfn.CONCAT(K2926,"_",L2926,"_",M2926),lvl_6[#Headers],0)),"Нет")</f>
        <v>Ворота. Сила благоприятных Ворот в разных дворцах с учетом сезона</v>
      </c>
      <c r="I2926" s="12">
        <v>1</v>
      </c>
      <c r="J2926" s="12">
        <v>2</v>
      </c>
      <c r="K2926" s="12">
        <v>2</v>
      </c>
      <c r="L2926" s="12">
        <v>3</v>
      </c>
      <c r="M2926" s="12">
        <v>1</v>
      </c>
      <c r="N2926" s="12">
        <v>4</v>
      </c>
      <c r="O2926" s="12">
        <f>COUNTIF($P$2:P2926,P2926)</f>
        <v>84</v>
      </c>
      <c r="P2926" s="12" t="str">
        <f t="shared" si="148"/>
        <v>122030104</v>
      </c>
      <c r="Q2926" s="12" t="str">
        <f t="shared" si="149"/>
        <v>1220301040084</v>
      </c>
      <c r="R2926" s="20" t="s">
        <v>2249</v>
      </c>
      <c r="S2926" s="20" t="s">
        <v>2252</v>
      </c>
      <c r="AD2926" s="12" t="s">
        <v>866</v>
      </c>
      <c r="AW2926" s="12">
        <v>6</v>
      </c>
      <c r="BB2926" s="12" t="s">
        <v>12</v>
      </c>
      <c r="BC2926" s="12" t="s">
        <v>12</v>
      </c>
      <c r="BG2926" s="21">
        <v>0.9</v>
      </c>
      <c r="BH2926" s="12">
        <v>1</v>
      </c>
      <c r="BI2926" s="12">
        <v>1</v>
      </c>
      <c r="BJ2926" s="12">
        <v>1</v>
      </c>
    </row>
    <row r="2927" spans="1:63" ht="60" x14ac:dyDescent="0.25">
      <c r="A2927" s="12">
        <v>1</v>
      </c>
      <c r="B2927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27" s="11" t="str">
        <f>IFERROR(VLOOKUP(I2927,lvl_1[],2,FALSE),"Нет")</f>
        <v>Общий расчет</v>
      </c>
      <c r="D2927" s="11" t="str">
        <f>IFERROR(VLOOKUP(Rule!J2927,lvl_2[],2,FALSE),"Нет")</f>
        <v>Ци Мень</v>
      </c>
      <c r="E2927" s="11" t="str">
        <f>IFERROR(VLOOKUP(Rule!K2927,lvl_3[],2,FALSE),"Нет")</f>
        <v>Анализ Дворца</v>
      </c>
      <c r="F2927" s="11" t="str">
        <f>IFERROR(INDEX(lvl_4[],MATCH(L2927,lvl_4[ID],0),MATCH(TEXT(K2927,"##0"),lvl_4[#Headers],0)),"Нет")</f>
        <v>Операторы</v>
      </c>
      <c r="G2927" s="11" t="str">
        <f>IFERROR(INDEX(lvl_5[],MATCH(M2927,lvl_5[ID],0),MATCH(_xlfn.CONCAT(TEXT(K2927,"##0"),"_",TEXT(L2927,"##0")),lvl_5[#Headers],0)),"Нет")</f>
        <v>Ворота</v>
      </c>
      <c r="H2927" s="11" t="str">
        <f>IFERROR(INDEX(lvl_6[],MATCH(N2927,lvl_6[ID],0),MATCH(_xlfn.CONCAT(K2927,"_",L2927,"_",M2927),lvl_6[#Headers],0)),"Нет")</f>
        <v>Ворота. Сила благоприятных Ворот в разных дворцах с учетом сезона</v>
      </c>
      <c r="I2927" s="12">
        <v>1</v>
      </c>
      <c r="J2927" s="12">
        <v>2</v>
      </c>
      <c r="K2927" s="12">
        <v>2</v>
      </c>
      <c r="L2927" s="12">
        <v>3</v>
      </c>
      <c r="M2927" s="12">
        <v>1</v>
      </c>
      <c r="N2927" s="12">
        <v>4</v>
      </c>
      <c r="O2927" s="12">
        <f>COUNTIF($P$2:P2927,P2927)</f>
        <v>85</v>
      </c>
      <c r="P2927" s="12" t="str">
        <f t="shared" si="148"/>
        <v>122030104</v>
      </c>
      <c r="Q2927" s="12" t="str">
        <f t="shared" si="149"/>
        <v>1220301040085</v>
      </c>
      <c r="R2927" s="20" t="s">
        <v>2249</v>
      </c>
      <c r="S2927" s="20" t="s">
        <v>2255</v>
      </c>
      <c r="AD2927" s="12" t="s">
        <v>859</v>
      </c>
      <c r="AW2927" s="12">
        <v>1</v>
      </c>
      <c r="BB2927" s="12" t="s">
        <v>12</v>
      </c>
      <c r="BG2927" s="21" t="s">
        <v>2230</v>
      </c>
      <c r="BH2927" s="12">
        <v>1</v>
      </c>
      <c r="BI2927" s="12">
        <v>1</v>
      </c>
      <c r="BJ2927" s="12">
        <v>1</v>
      </c>
      <c r="BK2927" s="12">
        <v>1</v>
      </c>
    </row>
    <row r="2928" spans="1:63" ht="60" x14ac:dyDescent="0.25">
      <c r="A2928" s="12">
        <v>1</v>
      </c>
      <c r="B2928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28" s="11" t="str">
        <f>IFERROR(VLOOKUP(I2928,lvl_1[],2,FALSE),"Нет")</f>
        <v>Общий расчет</v>
      </c>
      <c r="D2928" s="11" t="str">
        <f>IFERROR(VLOOKUP(Rule!J2928,lvl_2[],2,FALSE),"Нет")</f>
        <v>Ци Мень</v>
      </c>
      <c r="E2928" s="11" t="str">
        <f>IFERROR(VLOOKUP(Rule!K2928,lvl_3[],2,FALSE),"Нет")</f>
        <v>Анализ Дворца</v>
      </c>
      <c r="F2928" s="11" t="str">
        <f>IFERROR(INDEX(lvl_4[],MATCH(L2928,lvl_4[ID],0),MATCH(TEXT(K2928,"##0"),lvl_4[#Headers],0)),"Нет")</f>
        <v>Операторы</v>
      </c>
      <c r="G2928" s="11" t="str">
        <f>IFERROR(INDEX(lvl_5[],MATCH(M2928,lvl_5[ID],0),MATCH(_xlfn.CONCAT(TEXT(K2928,"##0"),"_",TEXT(L2928,"##0")),lvl_5[#Headers],0)),"Нет")</f>
        <v>Ворота</v>
      </c>
      <c r="H2928" s="11" t="str">
        <f>IFERROR(INDEX(lvl_6[],MATCH(N2928,lvl_6[ID],0),MATCH(_xlfn.CONCAT(K2928,"_",L2928,"_",M2928),lvl_6[#Headers],0)),"Нет")</f>
        <v>Ворота. Сила благоприятных Ворот в разных дворцах с учетом сезона</v>
      </c>
      <c r="I2928" s="12">
        <v>1</v>
      </c>
      <c r="J2928" s="12">
        <v>2</v>
      </c>
      <c r="K2928" s="12">
        <v>2</v>
      </c>
      <c r="L2928" s="12">
        <v>3</v>
      </c>
      <c r="M2928" s="12">
        <v>1</v>
      </c>
      <c r="N2928" s="12">
        <v>4</v>
      </c>
      <c r="O2928" s="12">
        <f>COUNTIF($P$2:P2928,P2928)</f>
        <v>86</v>
      </c>
      <c r="P2928" s="12" t="str">
        <f t="shared" si="148"/>
        <v>122030104</v>
      </c>
      <c r="Q2928" s="12" t="str">
        <f t="shared" si="149"/>
        <v>1220301040086</v>
      </c>
      <c r="R2928" s="20" t="s">
        <v>2249</v>
      </c>
      <c r="S2928" s="20" t="s">
        <v>2255</v>
      </c>
      <c r="AD2928" s="12" t="s">
        <v>860</v>
      </c>
      <c r="AW2928" s="12">
        <v>1</v>
      </c>
      <c r="BB2928" s="12" t="s">
        <v>12</v>
      </c>
      <c r="BG2928" s="21" t="s">
        <v>2230</v>
      </c>
      <c r="BH2928" s="12">
        <v>1</v>
      </c>
      <c r="BI2928" s="12">
        <v>1</v>
      </c>
      <c r="BJ2928" s="12">
        <v>1</v>
      </c>
      <c r="BK2928" s="12">
        <v>1</v>
      </c>
    </row>
    <row r="2929" spans="1:63" ht="60" x14ac:dyDescent="0.25">
      <c r="A2929" s="12">
        <v>1</v>
      </c>
      <c r="B2929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29" s="11" t="str">
        <f>IFERROR(VLOOKUP(I2929,lvl_1[],2,FALSE),"Нет")</f>
        <v>Общий расчет</v>
      </c>
      <c r="D2929" s="11" t="str">
        <f>IFERROR(VLOOKUP(Rule!J2929,lvl_2[],2,FALSE),"Нет")</f>
        <v>Ци Мень</v>
      </c>
      <c r="E2929" s="11" t="str">
        <f>IFERROR(VLOOKUP(Rule!K2929,lvl_3[],2,FALSE),"Нет")</f>
        <v>Анализ Дворца</v>
      </c>
      <c r="F2929" s="11" t="str">
        <f>IFERROR(INDEX(lvl_4[],MATCH(L2929,lvl_4[ID],0),MATCH(TEXT(K2929,"##0"),lvl_4[#Headers],0)),"Нет")</f>
        <v>Операторы</v>
      </c>
      <c r="G2929" s="11" t="str">
        <f>IFERROR(INDEX(lvl_5[],MATCH(M2929,lvl_5[ID],0),MATCH(_xlfn.CONCAT(TEXT(K2929,"##0"),"_",TEXT(L2929,"##0")),lvl_5[#Headers],0)),"Нет")</f>
        <v>Ворота</v>
      </c>
      <c r="H2929" s="11" t="str">
        <f>IFERROR(INDEX(lvl_6[],MATCH(N2929,lvl_6[ID],0),MATCH(_xlfn.CONCAT(K2929,"_",L2929,"_",M2929),lvl_6[#Headers],0)),"Нет")</f>
        <v>Ворота. Сила благоприятных Ворот в разных дворцах с учетом сезона</v>
      </c>
      <c r="I2929" s="12">
        <v>1</v>
      </c>
      <c r="J2929" s="12">
        <v>2</v>
      </c>
      <c r="K2929" s="12">
        <v>2</v>
      </c>
      <c r="L2929" s="12">
        <v>3</v>
      </c>
      <c r="M2929" s="12">
        <v>1</v>
      </c>
      <c r="N2929" s="12">
        <v>4</v>
      </c>
      <c r="O2929" s="12">
        <f>COUNTIF($P$2:P2929,P2929)</f>
        <v>87</v>
      </c>
      <c r="P2929" s="12" t="str">
        <f t="shared" si="148"/>
        <v>122030104</v>
      </c>
      <c r="Q2929" s="12" t="str">
        <f t="shared" si="149"/>
        <v>1220301040087</v>
      </c>
      <c r="R2929" s="20" t="s">
        <v>2249</v>
      </c>
      <c r="S2929" s="20" t="s">
        <v>2255</v>
      </c>
      <c r="AD2929" s="12" t="s">
        <v>859</v>
      </c>
      <c r="AW2929" s="12">
        <v>1</v>
      </c>
      <c r="BB2929" s="12" t="s">
        <v>12</v>
      </c>
      <c r="BG2929" s="21" t="s">
        <v>2230</v>
      </c>
      <c r="BH2929" s="12">
        <v>1</v>
      </c>
      <c r="BI2929" s="12">
        <v>1</v>
      </c>
      <c r="BJ2929" s="12">
        <v>1</v>
      </c>
      <c r="BK2929" s="12">
        <v>1</v>
      </c>
    </row>
    <row r="2930" spans="1:63" ht="60" x14ac:dyDescent="0.25">
      <c r="A2930" s="12">
        <v>1</v>
      </c>
      <c r="B2930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30" s="11" t="str">
        <f>IFERROR(VLOOKUP(I2930,lvl_1[],2,FALSE),"Нет")</f>
        <v>Общий расчет</v>
      </c>
      <c r="D2930" s="11" t="str">
        <f>IFERROR(VLOOKUP(Rule!J2930,lvl_2[],2,FALSE),"Нет")</f>
        <v>Ци Мень</v>
      </c>
      <c r="E2930" s="11" t="str">
        <f>IFERROR(VLOOKUP(Rule!K2930,lvl_3[],2,FALSE),"Нет")</f>
        <v>Анализ Дворца</v>
      </c>
      <c r="F2930" s="11" t="str">
        <f>IFERROR(INDEX(lvl_4[],MATCH(L2930,lvl_4[ID],0),MATCH(TEXT(K2930,"##0"),lvl_4[#Headers],0)),"Нет")</f>
        <v>Операторы</v>
      </c>
      <c r="G2930" s="11" t="str">
        <f>IFERROR(INDEX(lvl_5[],MATCH(M2930,lvl_5[ID],0),MATCH(_xlfn.CONCAT(TEXT(K2930,"##0"),"_",TEXT(L2930,"##0")),lvl_5[#Headers],0)),"Нет")</f>
        <v>Ворота</v>
      </c>
      <c r="H2930" s="11" t="str">
        <f>IFERROR(INDEX(lvl_6[],MATCH(N2930,lvl_6[ID],0),MATCH(_xlfn.CONCAT(K2930,"_",L2930,"_",M2930),lvl_6[#Headers],0)),"Нет")</f>
        <v>Ворота. Сила благоприятных Ворот в разных дворцах с учетом сезона</v>
      </c>
      <c r="I2930" s="12">
        <v>1</v>
      </c>
      <c r="J2930" s="12">
        <v>2</v>
      </c>
      <c r="K2930" s="12">
        <v>2</v>
      </c>
      <c r="L2930" s="12">
        <v>3</v>
      </c>
      <c r="M2930" s="12">
        <v>1</v>
      </c>
      <c r="N2930" s="12">
        <v>4</v>
      </c>
      <c r="O2930" s="12">
        <f>COUNTIF($P$2:P2930,P2930)</f>
        <v>88</v>
      </c>
      <c r="P2930" s="12" t="str">
        <f t="shared" si="148"/>
        <v>122030104</v>
      </c>
      <c r="Q2930" s="12" t="str">
        <f t="shared" si="149"/>
        <v>1220301040088</v>
      </c>
      <c r="R2930" s="20" t="s">
        <v>2249</v>
      </c>
      <c r="S2930" s="20" t="s">
        <v>2255</v>
      </c>
      <c r="AD2930" s="12" t="s">
        <v>860</v>
      </c>
      <c r="AW2930" s="12">
        <v>1</v>
      </c>
      <c r="BB2930" s="12" t="s">
        <v>12</v>
      </c>
      <c r="BG2930" s="21" t="s">
        <v>2230</v>
      </c>
      <c r="BH2930" s="12">
        <v>1</v>
      </c>
      <c r="BI2930" s="12">
        <v>1</v>
      </c>
      <c r="BJ2930" s="12">
        <v>1</v>
      </c>
      <c r="BK2930" s="12">
        <v>1</v>
      </c>
    </row>
    <row r="2931" spans="1:63" ht="60" x14ac:dyDescent="0.25">
      <c r="A2931" s="12">
        <v>1</v>
      </c>
      <c r="B2931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31" s="11" t="str">
        <f>IFERROR(VLOOKUP(I2931,lvl_1[],2,FALSE),"Нет")</f>
        <v>Общий расчет</v>
      </c>
      <c r="D2931" s="11" t="str">
        <f>IFERROR(VLOOKUP(Rule!J2931,lvl_2[],2,FALSE),"Нет")</f>
        <v>Ци Мень</v>
      </c>
      <c r="E2931" s="11" t="str">
        <f>IFERROR(VLOOKUP(Rule!K2931,lvl_3[],2,FALSE),"Нет")</f>
        <v>Анализ Дворца</v>
      </c>
      <c r="F2931" s="11" t="str">
        <f>IFERROR(INDEX(lvl_4[],MATCH(L2931,lvl_4[ID],0),MATCH(TEXT(K2931,"##0"),lvl_4[#Headers],0)),"Нет")</f>
        <v>Операторы</v>
      </c>
      <c r="G2931" s="11" t="str">
        <f>IFERROR(INDEX(lvl_5[],MATCH(M2931,lvl_5[ID],0),MATCH(_xlfn.CONCAT(TEXT(K2931,"##0"),"_",TEXT(L2931,"##0")),lvl_5[#Headers],0)),"Нет")</f>
        <v>Ворота</v>
      </c>
      <c r="H2931" s="11" t="str">
        <f>IFERROR(INDEX(lvl_6[],MATCH(N2931,lvl_6[ID],0),MATCH(_xlfn.CONCAT(K2931,"_",L2931,"_",M2931),lvl_6[#Headers],0)),"Нет")</f>
        <v>Ворота. Сила благоприятных Ворот в разных дворцах с учетом сезона</v>
      </c>
      <c r="I2931" s="12">
        <v>1</v>
      </c>
      <c r="J2931" s="12">
        <v>2</v>
      </c>
      <c r="K2931" s="12">
        <v>2</v>
      </c>
      <c r="L2931" s="12">
        <v>3</v>
      </c>
      <c r="M2931" s="12">
        <v>1</v>
      </c>
      <c r="N2931" s="12">
        <v>4</v>
      </c>
      <c r="O2931" s="12">
        <f>COUNTIF($P$2:P2931,P2931)</f>
        <v>89</v>
      </c>
      <c r="P2931" s="12" t="str">
        <f t="shared" si="148"/>
        <v>122030104</v>
      </c>
      <c r="Q2931" s="12" t="str">
        <f t="shared" si="149"/>
        <v>1220301040089</v>
      </c>
      <c r="R2931" s="20" t="s">
        <v>2249</v>
      </c>
      <c r="S2931" s="20" t="s">
        <v>2263</v>
      </c>
      <c r="AD2931" s="12" t="s">
        <v>862</v>
      </c>
      <c r="AW2931" s="12">
        <v>1</v>
      </c>
      <c r="BB2931" s="12" t="s">
        <v>12</v>
      </c>
      <c r="BG2931" s="21" t="s">
        <v>2230</v>
      </c>
      <c r="BH2931" s="12">
        <v>1</v>
      </c>
      <c r="BI2931" s="12">
        <v>1</v>
      </c>
      <c r="BJ2931" s="12">
        <v>1</v>
      </c>
      <c r="BK2931" s="12">
        <v>1</v>
      </c>
    </row>
    <row r="2932" spans="1:63" ht="60" x14ac:dyDescent="0.25">
      <c r="A2932" s="12">
        <v>1</v>
      </c>
      <c r="B2932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32" s="11" t="str">
        <f>IFERROR(VLOOKUP(I2932,lvl_1[],2,FALSE),"Нет")</f>
        <v>Общий расчет</v>
      </c>
      <c r="D2932" s="11" t="str">
        <f>IFERROR(VLOOKUP(Rule!J2932,lvl_2[],2,FALSE),"Нет")</f>
        <v>Ци Мень</v>
      </c>
      <c r="E2932" s="11" t="str">
        <f>IFERROR(VLOOKUP(Rule!K2932,lvl_3[],2,FALSE),"Нет")</f>
        <v>Анализ Дворца</v>
      </c>
      <c r="F2932" s="11" t="str">
        <f>IFERROR(INDEX(lvl_4[],MATCH(L2932,lvl_4[ID],0),MATCH(TEXT(K2932,"##0"),lvl_4[#Headers],0)),"Нет")</f>
        <v>Операторы</v>
      </c>
      <c r="G2932" s="11" t="str">
        <f>IFERROR(INDEX(lvl_5[],MATCH(M2932,lvl_5[ID],0),MATCH(_xlfn.CONCAT(TEXT(K2932,"##0"),"_",TEXT(L2932,"##0")),lvl_5[#Headers],0)),"Нет")</f>
        <v>Ворота</v>
      </c>
      <c r="H2932" s="11" t="str">
        <f>IFERROR(INDEX(lvl_6[],MATCH(N2932,lvl_6[ID],0),MATCH(_xlfn.CONCAT(K2932,"_",L2932,"_",M2932),lvl_6[#Headers],0)),"Нет")</f>
        <v>Ворота. Сила благоприятных Ворот в разных дворцах с учетом сезона</v>
      </c>
      <c r="I2932" s="12">
        <v>1</v>
      </c>
      <c r="J2932" s="12">
        <v>2</v>
      </c>
      <c r="K2932" s="12">
        <v>2</v>
      </c>
      <c r="L2932" s="12">
        <v>3</v>
      </c>
      <c r="M2932" s="12">
        <v>1</v>
      </c>
      <c r="N2932" s="12">
        <v>4</v>
      </c>
      <c r="O2932" s="12">
        <f>COUNTIF($P$2:P2932,P2932)</f>
        <v>90</v>
      </c>
      <c r="P2932" s="12" t="str">
        <f t="shared" si="148"/>
        <v>122030104</v>
      </c>
      <c r="Q2932" s="12" t="str">
        <f t="shared" si="149"/>
        <v>1220301040090</v>
      </c>
      <c r="R2932" s="20" t="s">
        <v>2249</v>
      </c>
      <c r="S2932" s="20" t="s">
        <v>2263</v>
      </c>
      <c r="AD2932" s="12" t="s">
        <v>863</v>
      </c>
      <c r="AW2932" s="12">
        <v>1</v>
      </c>
      <c r="BB2932" s="12" t="s">
        <v>12</v>
      </c>
      <c r="BG2932" s="21" t="s">
        <v>2230</v>
      </c>
      <c r="BH2932" s="12">
        <v>1</v>
      </c>
      <c r="BI2932" s="12">
        <v>1</v>
      </c>
      <c r="BJ2932" s="12">
        <v>1</v>
      </c>
      <c r="BK2932" s="12">
        <v>1</v>
      </c>
    </row>
    <row r="2933" spans="1:63" ht="60" x14ac:dyDescent="0.25">
      <c r="A2933" s="12">
        <v>1</v>
      </c>
      <c r="B2933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33" s="11" t="str">
        <f>IFERROR(VLOOKUP(I2933,lvl_1[],2,FALSE),"Нет")</f>
        <v>Общий расчет</v>
      </c>
      <c r="D2933" s="11" t="str">
        <f>IFERROR(VLOOKUP(Rule!J2933,lvl_2[],2,FALSE),"Нет")</f>
        <v>Ци Мень</v>
      </c>
      <c r="E2933" s="11" t="str">
        <f>IFERROR(VLOOKUP(Rule!K2933,lvl_3[],2,FALSE),"Нет")</f>
        <v>Анализ Дворца</v>
      </c>
      <c r="F2933" s="11" t="str">
        <f>IFERROR(INDEX(lvl_4[],MATCH(L2933,lvl_4[ID],0),MATCH(TEXT(K2933,"##0"),lvl_4[#Headers],0)),"Нет")</f>
        <v>Операторы</v>
      </c>
      <c r="G2933" s="11" t="str">
        <f>IFERROR(INDEX(lvl_5[],MATCH(M2933,lvl_5[ID],0),MATCH(_xlfn.CONCAT(TEXT(K2933,"##0"),"_",TEXT(L2933,"##0")),lvl_5[#Headers],0)),"Нет")</f>
        <v>Ворота</v>
      </c>
      <c r="H2933" s="11" t="str">
        <f>IFERROR(INDEX(lvl_6[],MATCH(N2933,lvl_6[ID],0),MATCH(_xlfn.CONCAT(K2933,"_",L2933,"_",M2933),lvl_6[#Headers],0)),"Нет")</f>
        <v>Ворота. Сила благоприятных Ворот в разных дворцах с учетом сезона</v>
      </c>
      <c r="I2933" s="12">
        <v>1</v>
      </c>
      <c r="J2933" s="12">
        <v>2</v>
      </c>
      <c r="K2933" s="12">
        <v>2</v>
      </c>
      <c r="L2933" s="12">
        <v>3</v>
      </c>
      <c r="M2933" s="12">
        <v>1</v>
      </c>
      <c r="N2933" s="12">
        <v>4</v>
      </c>
      <c r="O2933" s="12">
        <f>COUNTIF($P$2:P2933,P2933)</f>
        <v>91</v>
      </c>
      <c r="P2933" s="12" t="str">
        <f t="shared" si="148"/>
        <v>122030104</v>
      </c>
      <c r="Q2933" s="12" t="str">
        <f t="shared" si="149"/>
        <v>1220301040091</v>
      </c>
      <c r="R2933" s="20" t="s">
        <v>2249</v>
      </c>
      <c r="S2933" s="20" t="s">
        <v>2255</v>
      </c>
      <c r="AD2933" s="12" t="s">
        <v>865</v>
      </c>
      <c r="AW2933" s="12">
        <v>1</v>
      </c>
      <c r="BB2933" s="12" t="s">
        <v>12</v>
      </c>
      <c r="BG2933" s="21" t="s">
        <v>2230</v>
      </c>
      <c r="BH2933" s="12">
        <v>1</v>
      </c>
      <c r="BI2933" s="12">
        <v>1</v>
      </c>
      <c r="BJ2933" s="12">
        <v>1</v>
      </c>
      <c r="BK2933" s="12">
        <v>1</v>
      </c>
    </row>
    <row r="2934" spans="1:63" ht="60" x14ac:dyDescent="0.25">
      <c r="A2934" s="12">
        <v>1</v>
      </c>
      <c r="B2934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34" s="11" t="str">
        <f>IFERROR(VLOOKUP(I2934,lvl_1[],2,FALSE),"Нет")</f>
        <v>Общий расчет</v>
      </c>
      <c r="D2934" s="11" t="str">
        <f>IFERROR(VLOOKUP(Rule!J2934,lvl_2[],2,FALSE),"Нет")</f>
        <v>Ци Мень</v>
      </c>
      <c r="E2934" s="11" t="str">
        <f>IFERROR(VLOOKUP(Rule!K2934,lvl_3[],2,FALSE),"Нет")</f>
        <v>Анализ Дворца</v>
      </c>
      <c r="F2934" s="11" t="str">
        <f>IFERROR(INDEX(lvl_4[],MATCH(L2934,lvl_4[ID],0),MATCH(TEXT(K2934,"##0"),lvl_4[#Headers],0)),"Нет")</f>
        <v>Операторы</v>
      </c>
      <c r="G2934" s="11" t="str">
        <f>IFERROR(INDEX(lvl_5[],MATCH(M2934,lvl_5[ID],0),MATCH(_xlfn.CONCAT(TEXT(K2934,"##0"),"_",TEXT(L2934,"##0")),lvl_5[#Headers],0)),"Нет")</f>
        <v>Ворота</v>
      </c>
      <c r="H2934" s="11" t="str">
        <f>IFERROR(INDEX(lvl_6[],MATCH(N2934,lvl_6[ID],0),MATCH(_xlfn.CONCAT(K2934,"_",L2934,"_",M2934),lvl_6[#Headers],0)),"Нет")</f>
        <v>Ворота. Сила благоприятных Ворот в разных дворцах с учетом сезона</v>
      </c>
      <c r="I2934" s="12">
        <v>1</v>
      </c>
      <c r="J2934" s="12">
        <v>2</v>
      </c>
      <c r="K2934" s="12">
        <v>2</v>
      </c>
      <c r="L2934" s="12">
        <v>3</v>
      </c>
      <c r="M2934" s="12">
        <v>1</v>
      </c>
      <c r="N2934" s="12">
        <v>4</v>
      </c>
      <c r="O2934" s="12">
        <f>COUNTIF($P$2:P2934,P2934)</f>
        <v>92</v>
      </c>
      <c r="P2934" s="12" t="str">
        <f t="shared" si="148"/>
        <v>122030104</v>
      </c>
      <c r="Q2934" s="12" t="str">
        <f t="shared" si="149"/>
        <v>1220301040092</v>
      </c>
      <c r="R2934" s="20" t="s">
        <v>2249</v>
      </c>
      <c r="S2934" s="20" t="s">
        <v>2255</v>
      </c>
      <c r="AD2934" s="12" t="s">
        <v>866</v>
      </c>
      <c r="AW2934" s="12">
        <v>1</v>
      </c>
      <c r="BB2934" s="12" t="s">
        <v>12</v>
      </c>
      <c r="BG2934" s="21" t="s">
        <v>2230</v>
      </c>
      <c r="BH2934" s="12">
        <v>1</v>
      </c>
      <c r="BI2934" s="12">
        <v>1</v>
      </c>
      <c r="BJ2934" s="12">
        <v>1</v>
      </c>
      <c r="BK2934" s="12">
        <v>1</v>
      </c>
    </row>
    <row r="2935" spans="1:63" ht="60" x14ac:dyDescent="0.25">
      <c r="A2935" s="12">
        <v>1</v>
      </c>
      <c r="B2935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35" s="11" t="str">
        <f>IFERROR(VLOOKUP(I2935,lvl_1[],2,FALSE),"Нет")</f>
        <v>Общий расчет</v>
      </c>
      <c r="D2935" s="11" t="str">
        <f>IFERROR(VLOOKUP(Rule!J2935,lvl_2[],2,FALSE),"Нет")</f>
        <v>Ци Мень</v>
      </c>
      <c r="E2935" s="11" t="str">
        <f>IFERROR(VLOOKUP(Rule!K2935,lvl_3[],2,FALSE),"Нет")</f>
        <v>Анализ Дворца</v>
      </c>
      <c r="F2935" s="11" t="str">
        <f>IFERROR(INDEX(lvl_4[],MATCH(L2935,lvl_4[ID],0),MATCH(TEXT(K2935,"##0"),lvl_4[#Headers],0)),"Нет")</f>
        <v>Операторы</v>
      </c>
      <c r="G2935" s="11" t="str">
        <f>IFERROR(INDEX(lvl_5[],MATCH(M2935,lvl_5[ID],0),MATCH(_xlfn.CONCAT(TEXT(K2935,"##0"),"_",TEXT(L2935,"##0")),lvl_5[#Headers],0)),"Нет")</f>
        <v>Ворота</v>
      </c>
      <c r="H2935" s="11" t="str">
        <f>IFERROR(INDEX(lvl_6[],MATCH(N2935,lvl_6[ID],0),MATCH(_xlfn.CONCAT(K2935,"_",L2935,"_",M2935),lvl_6[#Headers],0)),"Нет")</f>
        <v>Ворота. Сила благоприятных Ворот в разных дворцах с учетом сезона</v>
      </c>
      <c r="I2935" s="12">
        <v>1</v>
      </c>
      <c r="J2935" s="12">
        <v>2</v>
      </c>
      <c r="K2935" s="12">
        <v>2</v>
      </c>
      <c r="L2935" s="12">
        <v>3</v>
      </c>
      <c r="M2935" s="12">
        <v>1</v>
      </c>
      <c r="N2935" s="12">
        <v>4</v>
      </c>
      <c r="O2935" s="12">
        <f>COUNTIF($P$2:P2935,P2935)</f>
        <v>93</v>
      </c>
      <c r="P2935" s="12" t="str">
        <f t="shared" si="148"/>
        <v>122030104</v>
      </c>
      <c r="Q2935" s="12" t="str">
        <f t="shared" si="149"/>
        <v>1220301040093</v>
      </c>
      <c r="R2935" s="20" t="s">
        <v>2249</v>
      </c>
      <c r="S2935" s="20" t="s">
        <v>2264</v>
      </c>
      <c r="AD2935" s="12" t="s">
        <v>868</v>
      </c>
      <c r="AW2935" s="12">
        <v>1</v>
      </c>
      <c r="BB2935" s="12" t="s">
        <v>12</v>
      </c>
      <c r="BG2935" s="21" t="s">
        <v>2230</v>
      </c>
      <c r="BH2935" s="12">
        <v>1</v>
      </c>
      <c r="BI2935" s="12">
        <v>1</v>
      </c>
      <c r="BJ2935" s="12">
        <v>1</v>
      </c>
      <c r="BK2935" s="12">
        <v>1</v>
      </c>
    </row>
    <row r="2936" spans="1:63" ht="60" x14ac:dyDescent="0.25">
      <c r="A2936" s="12">
        <v>1</v>
      </c>
      <c r="B2936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36" s="11" t="str">
        <f>IFERROR(VLOOKUP(I2936,lvl_1[],2,FALSE),"Нет")</f>
        <v>Общий расчет</v>
      </c>
      <c r="D2936" s="11" t="str">
        <f>IFERROR(VLOOKUP(Rule!J2936,lvl_2[],2,FALSE),"Нет")</f>
        <v>Ци Мень</v>
      </c>
      <c r="E2936" s="11" t="str">
        <f>IFERROR(VLOOKUP(Rule!K2936,lvl_3[],2,FALSE),"Нет")</f>
        <v>Анализ Дворца</v>
      </c>
      <c r="F2936" s="11" t="str">
        <f>IFERROR(INDEX(lvl_4[],MATCH(L2936,lvl_4[ID],0),MATCH(TEXT(K2936,"##0"),lvl_4[#Headers],0)),"Нет")</f>
        <v>Операторы</v>
      </c>
      <c r="G2936" s="11" t="str">
        <f>IFERROR(INDEX(lvl_5[],MATCH(M2936,lvl_5[ID],0),MATCH(_xlfn.CONCAT(TEXT(K2936,"##0"),"_",TEXT(L2936,"##0")),lvl_5[#Headers],0)),"Нет")</f>
        <v>Ворота</v>
      </c>
      <c r="H2936" s="11" t="str">
        <f>IFERROR(INDEX(lvl_6[],MATCH(N2936,lvl_6[ID],0),MATCH(_xlfn.CONCAT(K2936,"_",L2936,"_",M2936),lvl_6[#Headers],0)),"Нет")</f>
        <v>Ворота. Сила благоприятных Ворот в разных дворцах с учетом сезона</v>
      </c>
      <c r="I2936" s="12">
        <v>1</v>
      </c>
      <c r="J2936" s="12">
        <v>2</v>
      </c>
      <c r="K2936" s="12">
        <v>2</v>
      </c>
      <c r="L2936" s="12">
        <v>3</v>
      </c>
      <c r="M2936" s="12">
        <v>1</v>
      </c>
      <c r="N2936" s="12">
        <v>4</v>
      </c>
      <c r="O2936" s="12">
        <f>COUNTIF($P$2:P2936,P2936)</f>
        <v>94</v>
      </c>
      <c r="P2936" s="12" t="str">
        <f t="shared" si="148"/>
        <v>122030104</v>
      </c>
      <c r="Q2936" s="12" t="str">
        <f t="shared" si="149"/>
        <v>1220301040094</v>
      </c>
      <c r="R2936" s="20" t="s">
        <v>2249</v>
      </c>
      <c r="S2936" s="20" t="s">
        <v>2264</v>
      </c>
      <c r="AD2936" s="12" t="s">
        <v>869</v>
      </c>
      <c r="AW2936" s="12">
        <v>1</v>
      </c>
      <c r="BB2936" s="12" t="s">
        <v>12</v>
      </c>
      <c r="BG2936" s="21" t="s">
        <v>2230</v>
      </c>
      <c r="BH2936" s="12">
        <v>1</v>
      </c>
      <c r="BI2936" s="12">
        <v>1</v>
      </c>
      <c r="BJ2936" s="12">
        <v>1</v>
      </c>
      <c r="BK2936" s="12">
        <v>1</v>
      </c>
    </row>
    <row r="2937" spans="1:63" ht="60" x14ac:dyDescent="0.25">
      <c r="A2937" s="12">
        <v>1</v>
      </c>
      <c r="B2937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37" s="11" t="str">
        <f>IFERROR(VLOOKUP(I2937,lvl_1[],2,FALSE),"Нет")</f>
        <v>Общий расчет</v>
      </c>
      <c r="D2937" s="11" t="str">
        <f>IFERROR(VLOOKUP(Rule!J2937,lvl_2[],2,FALSE),"Нет")</f>
        <v>Ци Мень</v>
      </c>
      <c r="E2937" s="11" t="str">
        <f>IFERROR(VLOOKUP(Rule!K2937,lvl_3[],2,FALSE),"Нет")</f>
        <v>Анализ Дворца</v>
      </c>
      <c r="F2937" s="11" t="str">
        <f>IFERROR(INDEX(lvl_4[],MATCH(L2937,lvl_4[ID],0),MATCH(TEXT(K2937,"##0"),lvl_4[#Headers],0)),"Нет")</f>
        <v>Операторы</v>
      </c>
      <c r="G2937" s="11" t="str">
        <f>IFERROR(INDEX(lvl_5[],MATCH(M2937,lvl_5[ID],0),MATCH(_xlfn.CONCAT(TEXT(K2937,"##0"),"_",TEXT(L2937,"##0")),lvl_5[#Headers],0)),"Нет")</f>
        <v>Ворота</v>
      </c>
      <c r="H2937" s="11" t="str">
        <f>IFERROR(INDEX(lvl_6[],MATCH(N2937,lvl_6[ID],0),MATCH(_xlfn.CONCAT(K2937,"_",L2937,"_",M2937),lvl_6[#Headers],0)),"Нет")</f>
        <v>Ворота. Сила благоприятных Ворот в разных дворцах с учетом сезона</v>
      </c>
      <c r="I2937" s="12">
        <v>1</v>
      </c>
      <c r="J2937" s="12">
        <v>2</v>
      </c>
      <c r="K2937" s="12">
        <v>2</v>
      </c>
      <c r="L2937" s="12">
        <v>3</v>
      </c>
      <c r="M2937" s="12">
        <v>1</v>
      </c>
      <c r="N2937" s="12">
        <v>4</v>
      </c>
      <c r="O2937" s="12">
        <f>COUNTIF($P$2:P2937,P2937)</f>
        <v>95</v>
      </c>
      <c r="P2937" s="12" t="str">
        <f t="shared" si="148"/>
        <v>122030104</v>
      </c>
      <c r="Q2937" s="12" t="str">
        <f t="shared" si="149"/>
        <v>1220301040095</v>
      </c>
      <c r="R2937" s="20" t="s">
        <v>2249</v>
      </c>
      <c r="S2937" s="20" t="s">
        <v>2265</v>
      </c>
      <c r="AD2937" s="12" t="s">
        <v>861</v>
      </c>
      <c r="AW2937" s="12">
        <v>1</v>
      </c>
      <c r="BB2937" s="12" t="s">
        <v>12</v>
      </c>
      <c r="BG2937" s="21">
        <v>0.9</v>
      </c>
      <c r="BH2937" s="12">
        <v>1</v>
      </c>
      <c r="BI2937" s="12">
        <v>1</v>
      </c>
      <c r="BJ2937" s="12">
        <v>1</v>
      </c>
    </row>
    <row r="2938" spans="1:63" ht="60" x14ac:dyDescent="0.25">
      <c r="A2938" s="12">
        <v>1</v>
      </c>
      <c r="B2938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38" s="11" t="str">
        <f>IFERROR(VLOOKUP(I2938,lvl_1[],2,FALSE),"Нет")</f>
        <v>Общий расчет</v>
      </c>
      <c r="D2938" s="11" t="str">
        <f>IFERROR(VLOOKUP(Rule!J2938,lvl_2[],2,FALSE),"Нет")</f>
        <v>Ци Мень</v>
      </c>
      <c r="E2938" s="11" t="str">
        <f>IFERROR(VLOOKUP(Rule!K2938,lvl_3[],2,FALSE),"Нет")</f>
        <v>Анализ Дворца</v>
      </c>
      <c r="F2938" s="11" t="str">
        <f>IFERROR(INDEX(lvl_4[],MATCH(L2938,lvl_4[ID],0),MATCH(TEXT(K2938,"##0"),lvl_4[#Headers],0)),"Нет")</f>
        <v>Операторы</v>
      </c>
      <c r="G2938" s="11" t="str">
        <f>IFERROR(INDEX(lvl_5[],MATCH(M2938,lvl_5[ID],0),MATCH(_xlfn.CONCAT(TEXT(K2938,"##0"),"_",TEXT(L2938,"##0")),lvl_5[#Headers],0)),"Нет")</f>
        <v>Ворота</v>
      </c>
      <c r="H2938" s="11" t="str">
        <f>IFERROR(INDEX(lvl_6[],MATCH(N2938,lvl_6[ID],0),MATCH(_xlfn.CONCAT(K2938,"_",L2938,"_",M2938),lvl_6[#Headers],0)),"Нет")</f>
        <v>Ворота. Сила благоприятных Ворот в разных дворцах с учетом сезона</v>
      </c>
      <c r="I2938" s="12">
        <v>1</v>
      </c>
      <c r="J2938" s="12">
        <v>2</v>
      </c>
      <c r="K2938" s="12">
        <v>2</v>
      </c>
      <c r="L2938" s="12">
        <v>3</v>
      </c>
      <c r="M2938" s="12">
        <v>1</v>
      </c>
      <c r="N2938" s="12">
        <v>4</v>
      </c>
      <c r="O2938" s="12">
        <f>COUNTIF($P$2:P2938,P2938)</f>
        <v>96</v>
      </c>
      <c r="P2938" s="12" t="str">
        <f t="shared" si="148"/>
        <v>122030104</v>
      </c>
      <c r="Q2938" s="12" t="str">
        <f t="shared" si="149"/>
        <v>1220301040096</v>
      </c>
      <c r="R2938" s="20" t="s">
        <v>2249</v>
      </c>
      <c r="S2938" s="20" t="s">
        <v>2265</v>
      </c>
      <c r="AD2938" s="12" t="s">
        <v>864</v>
      </c>
      <c r="AW2938" s="12">
        <v>1</v>
      </c>
      <c r="BB2938" s="12" t="s">
        <v>12</v>
      </c>
      <c r="BG2938" s="21">
        <v>0.9</v>
      </c>
      <c r="BH2938" s="12">
        <v>1</v>
      </c>
      <c r="BI2938" s="12">
        <v>1</v>
      </c>
      <c r="BJ2938" s="12">
        <v>1</v>
      </c>
    </row>
    <row r="2939" spans="1:63" ht="60" x14ac:dyDescent="0.25">
      <c r="A2939" s="12">
        <v>1</v>
      </c>
      <c r="B2939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39" s="11" t="str">
        <f>IFERROR(VLOOKUP(I2939,lvl_1[],2,FALSE),"Нет")</f>
        <v>Общий расчет</v>
      </c>
      <c r="D2939" s="11" t="str">
        <f>IFERROR(VLOOKUP(Rule!J2939,lvl_2[],2,FALSE),"Нет")</f>
        <v>Ци Мень</v>
      </c>
      <c r="E2939" s="11" t="str">
        <f>IFERROR(VLOOKUP(Rule!K2939,lvl_3[],2,FALSE),"Нет")</f>
        <v>Анализ Дворца</v>
      </c>
      <c r="F2939" s="11" t="str">
        <f>IFERROR(INDEX(lvl_4[],MATCH(L2939,lvl_4[ID],0),MATCH(TEXT(K2939,"##0"),lvl_4[#Headers],0)),"Нет")</f>
        <v>Операторы</v>
      </c>
      <c r="G2939" s="11" t="str">
        <f>IFERROR(INDEX(lvl_5[],MATCH(M2939,lvl_5[ID],0),MATCH(_xlfn.CONCAT(TEXT(K2939,"##0"),"_",TEXT(L2939,"##0")),lvl_5[#Headers],0)),"Нет")</f>
        <v>Ворота</v>
      </c>
      <c r="H2939" s="11" t="str">
        <f>IFERROR(INDEX(lvl_6[],MATCH(N2939,lvl_6[ID],0),MATCH(_xlfn.CONCAT(K2939,"_",L2939,"_",M2939),lvl_6[#Headers],0)),"Нет")</f>
        <v>Ворота. Сила благоприятных Ворот в разных дворцах с учетом сезона</v>
      </c>
      <c r="I2939" s="12">
        <v>1</v>
      </c>
      <c r="J2939" s="12">
        <v>2</v>
      </c>
      <c r="K2939" s="12">
        <v>2</v>
      </c>
      <c r="L2939" s="12">
        <v>3</v>
      </c>
      <c r="M2939" s="12">
        <v>1</v>
      </c>
      <c r="N2939" s="12">
        <v>4</v>
      </c>
      <c r="O2939" s="12">
        <f>COUNTIF($P$2:P2939,P2939)</f>
        <v>97</v>
      </c>
      <c r="P2939" s="12" t="str">
        <f t="shared" si="148"/>
        <v>122030104</v>
      </c>
      <c r="Q2939" s="12" t="str">
        <f t="shared" si="149"/>
        <v>1220301040097</v>
      </c>
      <c r="R2939" s="20" t="s">
        <v>2249</v>
      </c>
      <c r="S2939" s="20" t="s">
        <v>2265</v>
      </c>
      <c r="AD2939" s="12" t="s">
        <v>867</v>
      </c>
      <c r="AW2939" s="12">
        <v>1</v>
      </c>
      <c r="BB2939" s="12" t="s">
        <v>12</v>
      </c>
      <c r="BG2939" s="21">
        <v>0.9</v>
      </c>
      <c r="BH2939" s="12">
        <v>1</v>
      </c>
      <c r="BI2939" s="12">
        <v>1</v>
      </c>
      <c r="BJ2939" s="12">
        <v>1</v>
      </c>
    </row>
    <row r="2940" spans="1:63" ht="60" x14ac:dyDescent="0.25">
      <c r="A2940" s="12">
        <v>1</v>
      </c>
      <c r="B2940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40" s="11" t="str">
        <f>IFERROR(VLOOKUP(I2940,lvl_1[],2,FALSE),"Нет")</f>
        <v>Общий расчет</v>
      </c>
      <c r="D2940" s="11" t="str">
        <f>IFERROR(VLOOKUP(Rule!J2940,lvl_2[],2,FALSE),"Нет")</f>
        <v>Ци Мень</v>
      </c>
      <c r="E2940" s="11" t="str">
        <f>IFERROR(VLOOKUP(Rule!K2940,lvl_3[],2,FALSE),"Нет")</f>
        <v>Анализ Дворца</v>
      </c>
      <c r="F2940" s="11" t="str">
        <f>IFERROR(INDEX(lvl_4[],MATCH(L2940,lvl_4[ID],0),MATCH(TEXT(K2940,"##0"),lvl_4[#Headers],0)),"Нет")</f>
        <v>Операторы</v>
      </c>
      <c r="G2940" s="11" t="str">
        <f>IFERROR(INDEX(lvl_5[],MATCH(M2940,lvl_5[ID],0),MATCH(_xlfn.CONCAT(TEXT(K2940,"##0"),"_",TEXT(L2940,"##0")),lvl_5[#Headers],0)),"Нет")</f>
        <v>Ворота</v>
      </c>
      <c r="H2940" s="11" t="str">
        <f>IFERROR(INDEX(lvl_6[],MATCH(N2940,lvl_6[ID],0),MATCH(_xlfn.CONCAT(K2940,"_",L2940,"_",M2940),lvl_6[#Headers],0)),"Нет")</f>
        <v>Ворота. Сила благоприятных Ворот в разных дворцах с учетом сезона</v>
      </c>
      <c r="I2940" s="12">
        <v>1</v>
      </c>
      <c r="J2940" s="12">
        <v>2</v>
      </c>
      <c r="K2940" s="12">
        <v>2</v>
      </c>
      <c r="L2940" s="12">
        <v>3</v>
      </c>
      <c r="M2940" s="12">
        <v>1</v>
      </c>
      <c r="N2940" s="12">
        <v>4</v>
      </c>
      <c r="O2940" s="12">
        <f>COUNTIF($P$2:P2940,P2940)</f>
        <v>98</v>
      </c>
      <c r="P2940" s="12" t="str">
        <f t="shared" si="148"/>
        <v>122030104</v>
      </c>
      <c r="Q2940" s="12" t="str">
        <f t="shared" si="149"/>
        <v>1220301040098</v>
      </c>
      <c r="R2940" s="20" t="s">
        <v>2249</v>
      </c>
      <c r="S2940" s="20" t="s">
        <v>2265</v>
      </c>
      <c r="AD2940" s="12" t="s">
        <v>870</v>
      </c>
      <c r="AW2940" s="12">
        <v>1</v>
      </c>
      <c r="BB2940" s="12" t="s">
        <v>12</v>
      </c>
      <c r="BG2940" s="21">
        <v>0.9</v>
      </c>
      <c r="BH2940" s="12">
        <v>1</v>
      </c>
      <c r="BI2940" s="12">
        <v>1</v>
      </c>
      <c r="BJ2940" s="12">
        <v>1</v>
      </c>
    </row>
    <row r="2941" spans="1:63" ht="60" x14ac:dyDescent="0.25">
      <c r="A2941" s="12">
        <v>1</v>
      </c>
      <c r="B2941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41" s="11" t="str">
        <f>IFERROR(VLOOKUP(I2941,lvl_1[],2,FALSE),"Нет")</f>
        <v>Общий расчет</v>
      </c>
      <c r="D2941" s="11" t="str">
        <f>IFERROR(VLOOKUP(Rule!J2941,lvl_2[],2,FALSE),"Нет")</f>
        <v>Ци Мень</v>
      </c>
      <c r="E2941" s="11" t="str">
        <f>IFERROR(VLOOKUP(Rule!K2941,lvl_3[],2,FALSE),"Нет")</f>
        <v>Анализ Дворца</v>
      </c>
      <c r="F2941" s="11" t="str">
        <f>IFERROR(INDEX(lvl_4[],MATCH(L2941,lvl_4[ID],0),MATCH(TEXT(K2941,"##0"),lvl_4[#Headers],0)),"Нет")</f>
        <v>Операторы</v>
      </c>
      <c r="G2941" s="11" t="str">
        <f>IFERROR(INDEX(lvl_5[],MATCH(M2941,lvl_5[ID],0),MATCH(_xlfn.CONCAT(TEXT(K2941,"##0"),"_",TEXT(L2941,"##0")),lvl_5[#Headers],0)),"Нет")</f>
        <v>Ворота</v>
      </c>
      <c r="H2941" s="11" t="str">
        <f>IFERROR(INDEX(lvl_6[],MATCH(N2941,lvl_6[ID],0),MATCH(_xlfn.CONCAT(K2941,"_",L2941,"_",M2941),lvl_6[#Headers],0)),"Нет")</f>
        <v>Ворота. Сила благоприятных Ворот в разных дворцах с учетом сезона</v>
      </c>
      <c r="I2941" s="12">
        <v>1</v>
      </c>
      <c r="J2941" s="12">
        <v>2</v>
      </c>
      <c r="K2941" s="12">
        <v>2</v>
      </c>
      <c r="L2941" s="12">
        <v>3</v>
      </c>
      <c r="M2941" s="12">
        <v>1</v>
      </c>
      <c r="N2941" s="12">
        <v>4</v>
      </c>
      <c r="O2941" s="12">
        <f>COUNTIF($P$2:P2941,P2941)</f>
        <v>99</v>
      </c>
      <c r="P2941" s="12" t="str">
        <f t="shared" si="148"/>
        <v>122030104</v>
      </c>
      <c r="Q2941" s="12" t="str">
        <f t="shared" si="149"/>
        <v>1220301040099</v>
      </c>
      <c r="R2941" s="20" t="s">
        <v>2249</v>
      </c>
      <c r="S2941" s="20" t="s">
        <v>2266</v>
      </c>
      <c r="AD2941" s="12" t="s">
        <v>859</v>
      </c>
      <c r="AW2941" s="12">
        <v>8</v>
      </c>
      <c r="BB2941" s="12" t="s">
        <v>12</v>
      </c>
      <c r="BG2941" s="21" t="s">
        <v>2230</v>
      </c>
      <c r="BH2941" s="12">
        <v>1</v>
      </c>
      <c r="BI2941" s="12">
        <v>1</v>
      </c>
      <c r="BJ2941" s="12">
        <v>1</v>
      </c>
      <c r="BK2941" s="12">
        <v>1</v>
      </c>
    </row>
    <row r="2942" spans="1:63" ht="60" x14ac:dyDescent="0.25">
      <c r="A2942" s="12">
        <v>1</v>
      </c>
      <c r="B2942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42" s="11" t="str">
        <f>IFERROR(VLOOKUP(I2942,lvl_1[],2,FALSE),"Нет")</f>
        <v>Общий расчет</v>
      </c>
      <c r="D2942" s="11" t="str">
        <f>IFERROR(VLOOKUP(Rule!J2942,lvl_2[],2,FALSE),"Нет")</f>
        <v>Ци Мень</v>
      </c>
      <c r="E2942" s="11" t="str">
        <f>IFERROR(VLOOKUP(Rule!K2942,lvl_3[],2,FALSE),"Нет")</f>
        <v>Анализ Дворца</v>
      </c>
      <c r="F2942" s="11" t="str">
        <f>IFERROR(INDEX(lvl_4[],MATCH(L2942,lvl_4[ID],0),MATCH(TEXT(K2942,"##0"),lvl_4[#Headers],0)),"Нет")</f>
        <v>Операторы</v>
      </c>
      <c r="G2942" s="11" t="str">
        <f>IFERROR(INDEX(lvl_5[],MATCH(M2942,lvl_5[ID],0),MATCH(_xlfn.CONCAT(TEXT(K2942,"##0"),"_",TEXT(L2942,"##0")),lvl_5[#Headers],0)),"Нет")</f>
        <v>Ворота</v>
      </c>
      <c r="H2942" s="11" t="str">
        <f>IFERROR(INDEX(lvl_6[],MATCH(N2942,lvl_6[ID],0),MATCH(_xlfn.CONCAT(K2942,"_",L2942,"_",M2942),lvl_6[#Headers],0)),"Нет")</f>
        <v>Ворота. Сила благоприятных Ворот в разных дворцах с учетом сезона</v>
      </c>
      <c r="I2942" s="12">
        <v>1</v>
      </c>
      <c r="J2942" s="12">
        <v>2</v>
      </c>
      <c r="K2942" s="12">
        <v>2</v>
      </c>
      <c r="L2942" s="12">
        <v>3</v>
      </c>
      <c r="M2942" s="12">
        <v>1</v>
      </c>
      <c r="N2942" s="12">
        <v>4</v>
      </c>
      <c r="O2942" s="12">
        <f>COUNTIF($P$2:P2942,P2942)</f>
        <v>100</v>
      </c>
      <c r="P2942" s="12" t="str">
        <f t="shared" si="148"/>
        <v>122030104</v>
      </c>
      <c r="Q2942" s="12" t="str">
        <f t="shared" si="149"/>
        <v>1220301040100</v>
      </c>
      <c r="R2942" s="20" t="s">
        <v>2249</v>
      </c>
      <c r="S2942" s="20" t="s">
        <v>2266</v>
      </c>
      <c r="AD2942" s="12" t="s">
        <v>860</v>
      </c>
      <c r="AW2942" s="12">
        <v>8</v>
      </c>
      <c r="BB2942" s="12" t="s">
        <v>12</v>
      </c>
      <c r="BG2942" s="21" t="s">
        <v>2230</v>
      </c>
      <c r="BH2942" s="12">
        <v>1</v>
      </c>
      <c r="BI2942" s="12">
        <v>1</v>
      </c>
      <c r="BJ2942" s="12">
        <v>1</v>
      </c>
      <c r="BK2942" s="12">
        <v>1</v>
      </c>
    </row>
    <row r="2943" spans="1:63" ht="60" x14ac:dyDescent="0.25">
      <c r="A2943" s="12">
        <v>1</v>
      </c>
      <c r="B2943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43" s="11" t="str">
        <f>IFERROR(VLOOKUP(I2943,lvl_1[],2,FALSE),"Нет")</f>
        <v>Общий расчет</v>
      </c>
      <c r="D2943" s="11" t="str">
        <f>IFERROR(VLOOKUP(Rule!J2943,lvl_2[],2,FALSE),"Нет")</f>
        <v>Ци Мень</v>
      </c>
      <c r="E2943" s="11" t="str">
        <f>IFERROR(VLOOKUP(Rule!K2943,lvl_3[],2,FALSE),"Нет")</f>
        <v>Анализ Дворца</v>
      </c>
      <c r="F2943" s="11" t="str">
        <f>IFERROR(INDEX(lvl_4[],MATCH(L2943,lvl_4[ID],0),MATCH(TEXT(K2943,"##0"),lvl_4[#Headers],0)),"Нет")</f>
        <v>Операторы</v>
      </c>
      <c r="G2943" s="11" t="str">
        <f>IFERROR(INDEX(lvl_5[],MATCH(M2943,lvl_5[ID],0),MATCH(_xlfn.CONCAT(TEXT(K2943,"##0"),"_",TEXT(L2943,"##0")),lvl_5[#Headers],0)),"Нет")</f>
        <v>Ворота</v>
      </c>
      <c r="H2943" s="11" t="str">
        <f>IFERROR(INDEX(lvl_6[],MATCH(N2943,lvl_6[ID],0),MATCH(_xlfn.CONCAT(K2943,"_",L2943,"_",M2943),lvl_6[#Headers],0)),"Нет")</f>
        <v>Ворота. Сила благоприятных Ворот в разных дворцах с учетом сезона</v>
      </c>
      <c r="I2943" s="12">
        <v>1</v>
      </c>
      <c r="J2943" s="12">
        <v>2</v>
      </c>
      <c r="K2943" s="12">
        <v>2</v>
      </c>
      <c r="L2943" s="12">
        <v>3</v>
      </c>
      <c r="M2943" s="12">
        <v>1</v>
      </c>
      <c r="N2943" s="12">
        <v>4</v>
      </c>
      <c r="O2943" s="12">
        <f>COUNTIF($P$2:P2943,P2943)</f>
        <v>101</v>
      </c>
      <c r="P2943" s="12" t="str">
        <f t="shared" si="148"/>
        <v>122030104</v>
      </c>
      <c r="Q2943" s="12" t="str">
        <f t="shared" si="149"/>
        <v>1220301040101</v>
      </c>
      <c r="R2943" s="20" t="s">
        <v>2249</v>
      </c>
      <c r="S2943" s="20" t="s">
        <v>2266</v>
      </c>
      <c r="AD2943" s="12" t="s">
        <v>859</v>
      </c>
      <c r="AW2943" s="12">
        <v>2</v>
      </c>
      <c r="BB2943" s="12" t="s">
        <v>12</v>
      </c>
      <c r="BG2943" s="21" t="s">
        <v>2230</v>
      </c>
      <c r="BH2943" s="12">
        <v>1</v>
      </c>
      <c r="BI2943" s="12">
        <v>1</v>
      </c>
      <c r="BJ2943" s="12">
        <v>1</v>
      </c>
      <c r="BK2943" s="12">
        <v>1</v>
      </c>
    </row>
    <row r="2944" spans="1:63" ht="60" x14ac:dyDescent="0.25">
      <c r="A2944" s="12">
        <v>1</v>
      </c>
      <c r="B2944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44" s="11" t="str">
        <f>IFERROR(VLOOKUP(I2944,lvl_1[],2,FALSE),"Нет")</f>
        <v>Общий расчет</v>
      </c>
      <c r="D2944" s="11" t="str">
        <f>IFERROR(VLOOKUP(Rule!J2944,lvl_2[],2,FALSE),"Нет")</f>
        <v>Ци Мень</v>
      </c>
      <c r="E2944" s="11" t="str">
        <f>IFERROR(VLOOKUP(Rule!K2944,lvl_3[],2,FALSE),"Нет")</f>
        <v>Анализ Дворца</v>
      </c>
      <c r="F2944" s="11" t="str">
        <f>IFERROR(INDEX(lvl_4[],MATCH(L2944,lvl_4[ID],0),MATCH(TEXT(K2944,"##0"),lvl_4[#Headers],0)),"Нет")</f>
        <v>Операторы</v>
      </c>
      <c r="G2944" s="11" t="str">
        <f>IFERROR(INDEX(lvl_5[],MATCH(M2944,lvl_5[ID],0),MATCH(_xlfn.CONCAT(TEXT(K2944,"##0"),"_",TEXT(L2944,"##0")),lvl_5[#Headers],0)),"Нет")</f>
        <v>Ворота</v>
      </c>
      <c r="H2944" s="11" t="str">
        <f>IFERROR(INDEX(lvl_6[],MATCH(N2944,lvl_6[ID],0),MATCH(_xlfn.CONCAT(K2944,"_",L2944,"_",M2944),lvl_6[#Headers],0)),"Нет")</f>
        <v>Ворота. Сила благоприятных Ворот в разных дворцах с учетом сезона</v>
      </c>
      <c r="I2944" s="12">
        <v>1</v>
      </c>
      <c r="J2944" s="12">
        <v>2</v>
      </c>
      <c r="K2944" s="12">
        <v>2</v>
      </c>
      <c r="L2944" s="12">
        <v>3</v>
      </c>
      <c r="M2944" s="12">
        <v>1</v>
      </c>
      <c r="N2944" s="12">
        <v>4</v>
      </c>
      <c r="O2944" s="12">
        <f>COUNTIF($P$2:P2944,P2944)</f>
        <v>102</v>
      </c>
      <c r="P2944" s="12" t="str">
        <f t="shared" si="148"/>
        <v>122030104</v>
      </c>
      <c r="Q2944" s="12" t="str">
        <f t="shared" si="149"/>
        <v>1220301040102</v>
      </c>
      <c r="R2944" s="20" t="s">
        <v>2249</v>
      </c>
      <c r="S2944" s="20" t="s">
        <v>2266</v>
      </c>
      <c r="AD2944" s="12" t="s">
        <v>860</v>
      </c>
      <c r="AW2944" s="12">
        <v>2</v>
      </c>
      <c r="BB2944" s="12" t="s">
        <v>12</v>
      </c>
      <c r="BG2944" s="21" t="s">
        <v>2230</v>
      </c>
      <c r="BH2944" s="12">
        <v>1</v>
      </c>
      <c r="BI2944" s="12">
        <v>1</v>
      </c>
      <c r="BJ2944" s="12">
        <v>1</v>
      </c>
      <c r="BK2944" s="12">
        <v>1</v>
      </c>
    </row>
    <row r="2945" spans="1:63" ht="60" x14ac:dyDescent="0.25">
      <c r="A2945" s="12">
        <v>1</v>
      </c>
      <c r="B2945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45" s="11" t="str">
        <f>IFERROR(VLOOKUP(I2945,lvl_1[],2,FALSE),"Нет")</f>
        <v>Общий расчет</v>
      </c>
      <c r="D2945" s="11" t="str">
        <f>IFERROR(VLOOKUP(Rule!J2945,lvl_2[],2,FALSE),"Нет")</f>
        <v>Ци Мень</v>
      </c>
      <c r="E2945" s="11" t="str">
        <f>IFERROR(VLOOKUP(Rule!K2945,lvl_3[],2,FALSE),"Нет")</f>
        <v>Анализ Дворца</v>
      </c>
      <c r="F2945" s="11" t="str">
        <f>IFERROR(INDEX(lvl_4[],MATCH(L2945,lvl_4[ID],0),MATCH(TEXT(K2945,"##0"),lvl_4[#Headers],0)),"Нет")</f>
        <v>Операторы</v>
      </c>
      <c r="G2945" s="11" t="str">
        <f>IFERROR(INDEX(lvl_5[],MATCH(M2945,lvl_5[ID],0),MATCH(_xlfn.CONCAT(TEXT(K2945,"##0"),"_",TEXT(L2945,"##0")),lvl_5[#Headers],0)),"Нет")</f>
        <v>Ворота</v>
      </c>
      <c r="H2945" s="11" t="str">
        <f>IFERROR(INDEX(lvl_6[],MATCH(N2945,lvl_6[ID],0),MATCH(_xlfn.CONCAT(K2945,"_",L2945,"_",M2945),lvl_6[#Headers],0)),"Нет")</f>
        <v>Ворота. Сила благоприятных Ворот в разных дворцах с учетом сезона</v>
      </c>
      <c r="I2945" s="12">
        <v>1</v>
      </c>
      <c r="J2945" s="12">
        <v>2</v>
      </c>
      <c r="K2945" s="12">
        <v>2</v>
      </c>
      <c r="L2945" s="12">
        <v>3</v>
      </c>
      <c r="M2945" s="12">
        <v>1</v>
      </c>
      <c r="N2945" s="12">
        <v>4</v>
      </c>
      <c r="O2945" s="12">
        <f>COUNTIF($P$2:P2945,P2945)</f>
        <v>103</v>
      </c>
      <c r="P2945" s="12" t="str">
        <f t="shared" si="148"/>
        <v>122030104</v>
      </c>
      <c r="Q2945" s="12" t="str">
        <f t="shared" si="149"/>
        <v>1220301040103</v>
      </c>
      <c r="R2945" s="20" t="s">
        <v>2249</v>
      </c>
      <c r="S2945" s="20" t="s">
        <v>2267</v>
      </c>
      <c r="AD2945" s="12" t="s">
        <v>859</v>
      </c>
      <c r="AW2945" s="12">
        <v>9</v>
      </c>
      <c r="BB2945" s="12" t="s">
        <v>12</v>
      </c>
      <c r="BG2945" s="21" t="s">
        <v>2230</v>
      </c>
      <c r="BH2945" s="12">
        <v>1</v>
      </c>
      <c r="BI2945" s="12">
        <v>1</v>
      </c>
      <c r="BJ2945" s="12">
        <v>1</v>
      </c>
      <c r="BK2945" s="12">
        <v>1</v>
      </c>
    </row>
    <row r="2946" spans="1:63" ht="60" x14ac:dyDescent="0.25">
      <c r="A2946" s="12">
        <v>1</v>
      </c>
      <c r="B2946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46" s="11" t="str">
        <f>IFERROR(VLOOKUP(I2946,lvl_1[],2,FALSE),"Нет")</f>
        <v>Общий расчет</v>
      </c>
      <c r="D2946" s="11" t="str">
        <f>IFERROR(VLOOKUP(Rule!J2946,lvl_2[],2,FALSE),"Нет")</f>
        <v>Ци Мень</v>
      </c>
      <c r="E2946" s="11" t="str">
        <f>IFERROR(VLOOKUP(Rule!K2946,lvl_3[],2,FALSE),"Нет")</f>
        <v>Анализ Дворца</v>
      </c>
      <c r="F2946" s="11" t="str">
        <f>IFERROR(INDEX(lvl_4[],MATCH(L2946,lvl_4[ID],0),MATCH(TEXT(K2946,"##0"),lvl_4[#Headers],0)),"Нет")</f>
        <v>Операторы</v>
      </c>
      <c r="G2946" s="11" t="str">
        <f>IFERROR(INDEX(lvl_5[],MATCH(M2946,lvl_5[ID],0),MATCH(_xlfn.CONCAT(TEXT(K2946,"##0"),"_",TEXT(L2946,"##0")),lvl_5[#Headers],0)),"Нет")</f>
        <v>Ворота</v>
      </c>
      <c r="H2946" s="11" t="str">
        <f>IFERROR(INDEX(lvl_6[],MATCH(N2946,lvl_6[ID],0),MATCH(_xlfn.CONCAT(K2946,"_",L2946,"_",M2946),lvl_6[#Headers],0)),"Нет")</f>
        <v>Ворота. Сила благоприятных Ворот в разных дворцах с учетом сезона</v>
      </c>
      <c r="I2946" s="12">
        <v>1</v>
      </c>
      <c r="J2946" s="12">
        <v>2</v>
      </c>
      <c r="K2946" s="12">
        <v>2</v>
      </c>
      <c r="L2946" s="12">
        <v>3</v>
      </c>
      <c r="M2946" s="12">
        <v>1</v>
      </c>
      <c r="N2946" s="12">
        <v>4</v>
      </c>
      <c r="O2946" s="12">
        <f>COUNTIF($P$2:P2946,P2946)</f>
        <v>104</v>
      </c>
      <c r="P2946" s="12" t="str">
        <f t="shared" si="148"/>
        <v>122030104</v>
      </c>
      <c r="Q2946" s="12" t="str">
        <f t="shared" si="149"/>
        <v>1220301040104</v>
      </c>
      <c r="R2946" s="20" t="s">
        <v>2249</v>
      </c>
      <c r="S2946" s="20" t="s">
        <v>2267</v>
      </c>
      <c r="AD2946" s="12" t="s">
        <v>860</v>
      </c>
      <c r="AW2946" s="12">
        <v>9</v>
      </c>
      <c r="BB2946" s="12" t="s">
        <v>12</v>
      </c>
      <c r="BG2946" s="21" t="s">
        <v>2230</v>
      </c>
      <c r="BH2946" s="12">
        <v>1</v>
      </c>
      <c r="BI2946" s="12">
        <v>1</v>
      </c>
      <c r="BJ2946" s="12">
        <v>1</v>
      </c>
      <c r="BK2946" s="12">
        <v>1</v>
      </c>
    </row>
    <row r="2947" spans="1:63" ht="60" x14ac:dyDescent="0.25">
      <c r="A2947" s="12">
        <v>1</v>
      </c>
      <c r="B2947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47" s="11" t="str">
        <f>IFERROR(VLOOKUP(I2947,lvl_1[],2,FALSE),"Нет")</f>
        <v>Общий расчет</v>
      </c>
      <c r="D2947" s="11" t="str">
        <f>IFERROR(VLOOKUP(Rule!J2947,lvl_2[],2,FALSE),"Нет")</f>
        <v>Ци Мень</v>
      </c>
      <c r="E2947" s="11" t="str">
        <f>IFERROR(VLOOKUP(Rule!K2947,lvl_3[],2,FALSE),"Нет")</f>
        <v>Анализ Дворца</v>
      </c>
      <c r="F2947" s="11" t="str">
        <f>IFERROR(INDEX(lvl_4[],MATCH(L2947,lvl_4[ID],0),MATCH(TEXT(K2947,"##0"),lvl_4[#Headers],0)),"Нет")</f>
        <v>Операторы</v>
      </c>
      <c r="G2947" s="11" t="str">
        <f>IFERROR(INDEX(lvl_5[],MATCH(M2947,lvl_5[ID],0),MATCH(_xlfn.CONCAT(TEXT(K2947,"##0"),"_",TEXT(L2947,"##0")),lvl_5[#Headers],0)),"Нет")</f>
        <v>Ворота</v>
      </c>
      <c r="H2947" s="11" t="str">
        <f>IFERROR(INDEX(lvl_6[],MATCH(N2947,lvl_6[ID],0),MATCH(_xlfn.CONCAT(K2947,"_",L2947,"_",M2947),lvl_6[#Headers],0)),"Нет")</f>
        <v>Ворота. Сила благоприятных Ворот в разных дворцах с учетом сезона</v>
      </c>
      <c r="I2947" s="12">
        <v>1</v>
      </c>
      <c r="J2947" s="12">
        <v>2</v>
      </c>
      <c r="K2947" s="12">
        <v>2</v>
      </c>
      <c r="L2947" s="12">
        <v>3</v>
      </c>
      <c r="M2947" s="12">
        <v>1</v>
      </c>
      <c r="N2947" s="12">
        <v>4</v>
      </c>
      <c r="O2947" s="12">
        <f>COUNTIF($P$2:P2947,P2947)</f>
        <v>105</v>
      </c>
      <c r="P2947" s="12" t="str">
        <f t="shared" si="148"/>
        <v>122030104</v>
      </c>
      <c r="Q2947" s="12" t="str">
        <f t="shared" si="149"/>
        <v>1220301040105</v>
      </c>
      <c r="R2947" s="20" t="s">
        <v>2249</v>
      </c>
      <c r="S2947" s="20" t="s">
        <v>2268</v>
      </c>
      <c r="AD2947" s="12" t="s">
        <v>859</v>
      </c>
      <c r="AW2947" s="12">
        <v>3</v>
      </c>
      <c r="BB2947" s="12" t="s">
        <v>8</v>
      </c>
      <c r="BG2947" s="21" t="s">
        <v>2230</v>
      </c>
      <c r="BH2947" s="12">
        <v>1</v>
      </c>
      <c r="BI2947" s="12">
        <v>1</v>
      </c>
      <c r="BJ2947" s="12">
        <v>1</v>
      </c>
      <c r="BK2947" s="12">
        <v>1</v>
      </c>
    </row>
    <row r="2948" spans="1:63" ht="60" x14ac:dyDescent="0.25">
      <c r="A2948" s="12">
        <v>1</v>
      </c>
      <c r="B2948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48" s="11" t="str">
        <f>IFERROR(VLOOKUP(I2948,lvl_1[],2,FALSE),"Нет")</f>
        <v>Общий расчет</v>
      </c>
      <c r="D2948" s="11" t="str">
        <f>IFERROR(VLOOKUP(Rule!J2948,lvl_2[],2,FALSE),"Нет")</f>
        <v>Ци Мень</v>
      </c>
      <c r="E2948" s="11" t="str">
        <f>IFERROR(VLOOKUP(Rule!K2948,lvl_3[],2,FALSE),"Нет")</f>
        <v>Анализ Дворца</v>
      </c>
      <c r="F2948" s="11" t="str">
        <f>IFERROR(INDEX(lvl_4[],MATCH(L2948,lvl_4[ID],0),MATCH(TEXT(K2948,"##0"),lvl_4[#Headers],0)),"Нет")</f>
        <v>Операторы</v>
      </c>
      <c r="G2948" s="11" t="str">
        <f>IFERROR(INDEX(lvl_5[],MATCH(M2948,lvl_5[ID],0),MATCH(_xlfn.CONCAT(TEXT(K2948,"##0"),"_",TEXT(L2948,"##0")),lvl_5[#Headers],0)),"Нет")</f>
        <v>Ворота</v>
      </c>
      <c r="H2948" s="11" t="str">
        <f>IFERROR(INDEX(lvl_6[],MATCH(N2948,lvl_6[ID],0),MATCH(_xlfn.CONCAT(K2948,"_",L2948,"_",M2948),lvl_6[#Headers],0)),"Нет")</f>
        <v>Ворота. Сила благоприятных Ворот в разных дворцах с учетом сезона</v>
      </c>
      <c r="I2948" s="12">
        <v>1</v>
      </c>
      <c r="J2948" s="12">
        <v>2</v>
      </c>
      <c r="K2948" s="12">
        <v>2</v>
      </c>
      <c r="L2948" s="12">
        <v>3</v>
      </c>
      <c r="M2948" s="12">
        <v>1</v>
      </c>
      <c r="N2948" s="12">
        <v>4</v>
      </c>
      <c r="O2948" s="12">
        <f>COUNTIF($P$2:P2948,P2948)</f>
        <v>106</v>
      </c>
      <c r="P2948" s="12" t="str">
        <f t="shared" si="148"/>
        <v>122030104</v>
      </c>
      <c r="Q2948" s="12" t="str">
        <f t="shared" si="149"/>
        <v>1220301040106</v>
      </c>
      <c r="R2948" s="20" t="s">
        <v>2249</v>
      </c>
      <c r="S2948" s="20" t="s">
        <v>2268</v>
      </c>
      <c r="AD2948" s="12" t="s">
        <v>860</v>
      </c>
      <c r="AW2948" s="12">
        <v>3</v>
      </c>
      <c r="BB2948" s="12" t="s">
        <v>8</v>
      </c>
      <c r="BG2948" s="21" t="s">
        <v>2230</v>
      </c>
      <c r="BH2948" s="12">
        <v>1</v>
      </c>
      <c r="BI2948" s="12">
        <v>1</v>
      </c>
      <c r="BJ2948" s="12">
        <v>1</v>
      </c>
      <c r="BK2948" s="12">
        <v>1</v>
      </c>
    </row>
    <row r="2949" spans="1:63" ht="60" x14ac:dyDescent="0.25">
      <c r="A2949" s="12">
        <v>1</v>
      </c>
      <c r="B2949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49" s="11" t="str">
        <f>IFERROR(VLOOKUP(I2949,lvl_1[],2,FALSE),"Нет")</f>
        <v>Общий расчет</v>
      </c>
      <c r="D2949" s="11" t="str">
        <f>IFERROR(VLOOKUP(Rule!J2949,lvl_2[],2,FALSE),"Нет")</f>
        <v>Ци Мень</v>
      </c>
      <c r="E2949" s="11" t="str">
        <f>IFERROR(VLOOKUP(Rule!K2949,lvl_3[],2,FALSE),"Нет")</f>
        <v>Анализ Дворца</v>
      </c>
      <c r="F2949" s="11" t="str">
        <f>IFERROR(INDEX(lvl_4[],MATCH(L2949,lvl_4[ID],0),MATCH(TEXT(K2949,"##0"),lvl_4[#Headers],0)),"Нет")</f>
        <v>Операторы</v>
      </c>
      <c r="G2949" s="11" t="str">
        <f>IFERROR(INDEX(lvl_5[],MATCH(M2949,lvl_5[ID],0),MATCH(_xlfn.CONCAT(TEXT(K2949,"##0"),"_",TEXT(L2949,"##0")),lvl_5[#Headers],0)),"Нет")</f>
        <v>Ворота</v>
      </c>
      <c r="H2949" s="11" t="str">
        <f>IFERROR(INDEX(lvl_6[],MATCH(N2949,lvl_6[ID],0),MATCH(_xlfn.CONCAT(K2949,"_",L2949,"_",M2949),lvl_6[#Headers],0)),"Нет")</f>
        <v>Ворота. Сила благоприятных Ворот в разных дворцах с учетом сезона</v>
      </c>
      <c r="I2949" s="12">
        <v>1</v>
      </c>
      <c r="J2949" s="12">
        <v>2</v>
      </c>
      <c r="K2949" s="12">
        <v>2</v>
      </c>
      <c r="L2949" s="12">
        <v>3</v>
      </c>
      <c r="M2949" s="12">
        <v>1</v>
      </c>
      <c r="N2949" s="12">
        <v>4</v>
      </c>
      <c r="O2949" s="12">
        <f>COUNTIF($P$2:P2949,P2949)</f>
        <v>107</v>
      </c>
      <c r="P2949" s="12" t="str">
        <f t="shared" si="148"/>
        <v>122030104</v>
      </c>
      <c r="Q2949" s="12" t="str">
        <f t="shared" si="149"/>
        <v>1220301040107</v>
      </c>
      <c r="R2949" s="20" t="s">
        <v>2249</v>
      </c>
      <c r="S2949" s="20" t="s">
        <v>2268</v>
      </c>
      <c r="AD2949" s="12" t="s">
        <v>859</v>
      </c>
      <c r="AW2949" s="12">
        <v>4</v>
      </c>
      <c r="BB2949" s="12" t="s">
        <v>8</v>
      </c>
      <c r="BG2949" s="21" t="s">
        <v>2230</v>
      </c>
      <c r="BH2949" s="12">
        <v>1</v>
      </c>
      <c r="BI2949" s="12">
        <v>1</v>
      </c>
      <c r="BJ2949" s="12">
        <v>1</v>
      </c>
      <c r="BK2949" s="12">
        <v>1</v>
      </c>
    </row>
    <row r="2950" spans="1:63" ht="60" x14ac:dyDescent="0.25">
      <c r="A2950" s="12">
        <v>1</v>
      </c>
      <c r="B2950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50" s="11" t="str">
        <f>IFERROR(VLOOKUP(I2950,lvl_1[],2,FALSE),"Нет")</f>
        <v>Общий расчет</v>
      </c>
      <c r="D2950" s="11" t="str">
        <f>IFERROR(VLOOKUP(Rule!J2950,lvl_2[],2,FALSE),"Нет")</f>
        <v>Ци Мень</v>
      </c>
      <c r="E2950" s="11" t="str">
        <f>IFERROR(VLOOKUP(Rule!K2950,lvl_3[],2,FALSE),"Нет")</f>
        <v>Анализ Дворца</v>
      </c>
      <c r="F2950" s="11" t="str">
        <f>IFERROR(INDEX(lvl_4[],MATCH(L2950,lvl_4[ID],0),MATCH(TEXT(K2950,"##0"),lvl_4[#Headers],0)),"Нет")</f>
        <v>Операторы</v>
      </c>
      <c r="G2950" s="11" t="str">
        <f>IFERROR(INDEX(lvl_5[],MATCH(M2950,lvl_5[ID],0),MATCH(_xlfn.CONCAT(TEXT(K2950,"##0"),"_",TEXT(L2950,"##0")),lvl_5[#Headers],0)),"Нет")</f>
        <v>Ворота</v>
      </c>
      <c r="H2950" s="11" t="str">
        <f>IFERROR(INDEX(lvl_6[],MATCH(N2950,lvl_6[ID],0),MATCH(_xlfn.CONCAT(K2950,"_",L2950,"_",M2950),lvl_6[#Headers],0)),"Нет")</f>
        <v>Ворота. Сила благоприятных Ворот в разных дворцах с учетом сезона</v>
      </c>
      <c r="I2950" s="12">
        <v>1</v>
      </c>
      <c r="J2950" s="12">
        <v>2</v>
      </c>
      <c r="K2950" s="12">
        <v>2</v>
      </c>
      <c r="L2950" s="12">
        <v>3</v>
      </c>
      <c r="M2950" s="12">
        <v>1</v>
      </c>
      <c r="N2950" s="12">
        <v>4</v>
      </c>
      <c r="O2950" s="12">
        <f>COUNTIF($P$2:P2950,P2950)</f>
        <v>108</v>
      </c>
      <c r="P2950" s="12" t="str">
        <f t="shared" si="148"/>
        <v>122030104</v>
      </c>
      <c r="Q2950" s="12" t="str">
        <f t="shared" si="149"/>
        <v>1220301040108</v>
      </c>
      <c r="R2950" s="20" t="s">
        <v>2249</v>
      </c>
      <c r="S2950" s="20" t="s">
        <v>2268</v>
      </c>
      <c r="AD2950" s="12" t="s">
        <v>860</v>
      </c>
      <c r="AW2950" s="12">
        <v>4</v>
      </c>
      <c r="BB2950" s="12" t="s">
        <v>8</v>
      </c>
      <c r="BG2950" s="21" t="s">
        <v>2230</v>
      </c>
      <c r="BH2950" s="12">
        <v>1</v>
      </c>
      <c r="BI2950" s="12">
        <v>1</v>
      </c>
      <c r="BJ2950" s="12">
        <v>1</v>
      </c>
      <c r="BK2950" s="12">
        <v>1</v>
      </c>
    </row>
    <row r="2951" spans="1:63" ht="60" x14ac:dyDescent="0.25">
      <c r="A2951" s="12">
        <v>1</v>
      </c>
      <c r="B2951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51" s="11" t="str">
        <f>IFERROR(VLOOKUP(I2951,lvl_1[],2,FALSE),"Нет")</f>
        <v>Общий расчет</v>
      </c>
      <c r="D2951" s="11" t="str">
        <f>IFERROR(VLOOKUP(Rule!J2951,lvl_2[],2,FALSE),"Нет")</f>
        <v>Ци Мень</v>
      </c>
      <c r="E2951" s="11" t="str">
        <f>IFERROR(VLOOKUP(Rule!K2951,lvl_3[],2,FALSE),"Нет")</f>
        <v>Анализ Дворца</v>
      </c>
      <c r="F2951" s="11" t="str">
        <f>IFERROR(INDEX(lvl_4[],MATCH(L2951,lvl_4[ID],0),MATCH(TEXT(K2951,"##0"),lvl_4[#Headers],0)),"Нет")</f>
        <v>Операторы</v>
      </c>
      <c r="G2951" s="11" t="str">
        <f>IFERROR(INDEX(lvl_5[],MATCH(M2951,lvl_5[ID],0),MATCH(_xlfn.CONCAT(TEXT(K2951,"##0"),"_",TEXT(L2951,"##0")),lvl_5[#Headers],0)),"Нет")</f>
        <v>Ворота</v>
      </c>
      <c r="H2951" s="11" t="str">
        <f>IFERROR(INDEX(lvl_6[],MATCH(N2951,lvl_6[ID],0),MATCH(_xlfn.CONCAT(K2951,"_",L2951,"_",M2951),lvl_6[#Headers],0)),"Нет")</f>
        <v>Ворота. Сила благоприятных Ворот в разных дворцах с учетом сезона</v>
      </c>
      <c r="I2951" s="12">
        <v>1</v>
      </c>
      <c r="J2951" s="12">
        <v>2</v>
      </c>
      <c r="K2951" s="12">
        <v>2</v>
      </c>
      <c r="L2951" s="12">
        <v>3</v>
      </c>
      <c r="M2951" s="12">
        <v>1</v>
      </c>
      <c r="N2951" s="12">
        <v>4</v>
      </c>
      <c r="O2951" s="12">
        <f>COUNTIF($P$2:P2951,P2951)</f>
        <v>109</v>
      </c>
      <c r="P2951" s="12" t="str">
        <f t="shared" si="148"/>
        <v>122030104</v>
      </c>
      <c r="Q2951" s="12" t="str">
        <f t="shared" si="149"/>
        <v>1220301040109</v>
      </c>
      <c r="R2951" s="20" t="s">
        <v>2249</v>
      </c>
      <c r="S2951" s="20" t="s">
        <v>2269</v>
      </c>
      <c r="AD2951" s="12" t="s">
        <v>865</v>
      </c>
      <c r="AW2951" s="12">
        <v>3</v>
      </c>
      <c r="BB2951" s="12" t="s">
        <v>8</v>
      </c>
      <c r="BG2951" s="21">
        <v>0.9</v>
      </c>
      <c r="BH2951" s="12">
        <v>1</v>
      </c>
      <c r="BI2951" s="12">
        <v>1</v>
      </c>
      <c r="BJ2951" s="12">
        <v>1</v>
      </c>
    </row>
    <row r="2952" spans="1:63" ht="60" x14ac:dyDescent="0.25">
      <c r="A2952" s="12">
        <v>1</v>
      </c>
      <c r="B2952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52" s="11" t="str">
        <f>IFERROR(VLOOKUP(I2952,lvl_1[],2,FALSE),"Нет")</f>
        <v>Общий расчет</v>
      </c>
      <c r="D2952" s="11" t="str">
        <f>IFERROR(VLOOKUP(Rule!J2952,lvl_2[],2,FALSE),"Нет")</f>
        <v>Ци Мень</v>
      </c>
      <c r="E2952" s="11" t="str">
        <f>IFERROR(VLOOKUP(Rule!K2952,lvl_3[],2,FALSE),"Нет")</f>
        <v>Анализ Дворца</v>
      </c>
      <c r="F2952" s="11" t="str">
        <f>IFERROR(INDEX(lvl_4[],MATCH(L2952,lvl_4[ID],0),MATCH(TEXT(K2952,"##0"),lvl_4[#Headers],0)),"Нет")</f>
        <v>Операторы</v>
      </c>
      <c r="G2952" s="11" t="str">
        <f>IFERROR(INDEX(lvl_5[],MATCH(M2952,lvl_5[ID],0),MATCH(_xlfn.CONCAT(TEXT(K2952,"##0"),"_",TEXT(L2952,"##0")),lvl_5[#Headers],0)),"Нет")</f>
        <v>Ворота</v>
      </c>
      <c r="H2952" s="11" t="str">
        <f>IFERROR(INDEX(lvl_6[],MATCH(N2952,lvl_6[ID],0),MATCH(_xlfn.CONCAT(K2952,"_",L2952,"_",M2952),lvl_6[#Headers],0)),"Нет")</f>
        <v>Ворота. Сила благоприятных Ворот в разных дворцах с учетом сезона</v>
      </c>
      <c r="I2952" s="12">
        <v>1</v>
      </c>
      <c r="J2952" s="12">
        <v>2</v>
      </c>
      <c r="K2952" s="12">
        <v>2</v>
      </c>
      <c r="L2952" s="12">
        <v>3</v>
      </c>
      <c r="M2952" s="12">
        <v>1</v>
      </c>
      <c r="N2952" s="12">
        <v>4</v>
      </c>
      <c r="O2952" s="12">
        <f>COUNTIF($P$2:P2952,P2952)</f>
        <v>110</v>
      </c>
      <c r="P2952" s="12" t="str">
        <f t="shared" si="148"/>
        <v>122030104</v>
      </c>
      <c r="Q2952" s="12" t="str">
        <f t="shared" si="149"/>
        <v>1220301040110</v>
      </c>
      <c r="R2952" s="20" t="s">
        <v>2249</v>
      </c>
      <c r="S2952" s="20" t="s">
        <v>2269</v>
      </c>
      <c r="AD2952" s="12" t="s">
        <v>866</v>
      </c>
      <c r="AW2952" s="12">
        <v>3</v>
      </c>
      <c r="BB2952" s="12" t="s">
        <v>8</v>
      </c>
      <c r="BG2952" s="21">
        <v>0.9</v>
      </c>
      <c r="BH2952" s="12">
        <v>1</v>
      </c>
      <c r="BI2952" s="12">
        <v>1</v>
      </c>
      <c r="BJ2952" s="12">
        <v>1</v>
      </c>
    </row>
    <row r="2953" spans="1:63" ht="60" x14ac:dyDescent="0.25">
      <c r="A2953" s="12">
        <v>1</v>
      </c>
      <c r="B2953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53" s="11" t="str">
        <f>IFERROR(VLOOKUP(I2953,lvl_1[],2,FALSE),"Нет")</f>
        <v>Общий расчет</v>
      </c>
      <c r="D2953" s="11" t="str">
        <f>IFERROR(VLOOKUP(Rule!J2953,lvl_2[],2,FALSE),"Нет")</f>
        <v>Ци Мень</v>
      </c>
      <c r="E2953" s="11" t="str">
        <f>IFERROR(VLOOKUP(Rule!K2953,lvl_3[],2,FALSE),"Нет")</f>
        <v>Анализ Дворца</v>
      </c>
      <c r="F2953" s="11" t="str">
        <f>IFERROR(INDEX(lvl_4[],MATCH(L2953,lvl_4[ID],0),MATCH(TEXT(K2953,"##0"),lvl_4[#Headers],0)),"Нет")</f>
        <v>Операторы</v>
      </c>
      <c r="G2953" s="11" t="str">
        <f>IFERROR(INDEX(lvl_5[],MATCH(M2953,lvl_5[ID],0),MATCH(_xlfn.CONCAT(TEXT(K2953,"##0"),"_",TEXT(L2953,"##0")),lvl_5[#Headers],0)),"Нет")</f>
        <v>Ворота</v>
      </c>
      <c r="H2953" s="11" t="str">
        <f>IFERROR(INDEX(lvl_6[],MATCH(N2953,lvl_6[ID],0),MATCH(_xlfn.CONCAT(K2953,"_",L2953,"_",M2953),lvl_6[#Headers],0)),"Нет")</f>
        <v>Ворота. Сила благоприятных Ворот в разных дворцах с учетом сезона</v>
      </c>
      <c r="I2953" s="12">
        <v>1</v>
      </c>
      <c r="J2953" s="12">
        <v>2</v>
      </c>
      <c r="K2953" s="12">
        <v>2</v>
      </c>
      <c r="L2953" s="12">
        <v>3</v>
      </c>
      <c r="M2953" s="12">
        <v>1</v>
      </c>
      <c r="N2953" s="12">
        <v>4</v>
      </c>
      <c r="O2953" s="12">
        <f>COUNTIF($P$2:P2953,P2953)</f>
        <v>111</v>
      </c>
      <c r="P2953" s="12" t="str">
        <f t="shared" si="148"/>
        <v>122030104</v>
      </c>
      <c r="Q2953" s="12" t="str">
        <f t="shared" si="149"/>
        <v>1220301040111</v>
      </c>
      <c r="R2953" s="20" t="s">
        <v>2249</v>
      </c>
      <c r="S2953" s="20" t="s">
        <v>2269</v>
      </c>
      <c r="AD2953" s="12" t="s">
        <v>865</v>
      </c>
      <c r="AW2953" s="12">
        <v>4</v>
      </c>
      <c r="BB2953" s="12" t="s">
        <v>8</v>
      </c>
      <c r="BG2953" s="21">
        <v>0.9</v>
      </c>
      <c r="BH2953" s="12">
        <v>1</v>
      </c>
      <c r="BI2953" s="12">
        <v>1</v>
      </c>
      <c r="BJ2953" s="12">
        <v>1</v>
      </c>
    </row>
    <row r="2954" spans="1:63" ht="60" x14ac:dyDescent="0.25">
      <c r="A2954" s="12">
        <v>1</v>
      </c>
      <c r="B2954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54" s="11" t="str">
        <f>IFERROR(VLOOKUP(I2954,lvl_1[],2,FALSE),"Нет")</f>
        <v>Общий расчет</v>
      </c>
      <c r="D2954" s="11" t="str">
        <f>IFERROR(VLOOKUP(Rule!J2954,lvl_2[],2,FALSE),"Нет")</f>
        <v>Ци Мень</v>
      </c>
      <c r="E2954" s="11" t="str">
        <f>IFERROR(VLOOKUP(Rule!K2954,lvl_3[],2,FALSE),"Нет")</f>
        <v>Анализ Дворца</v>
      </c>
      <c r="F2954" s="11" t="str">
        <f>IFERROR(INDEX(lvl_4[],MATCH(L2954,lvl_4[ID],0),MATCH(TEXT(K2954,"##0"),lvl_4[#Headers],0)),"Нет")</f>
        <v>Операторы</v>
      </c>
      <c r="G2954" s="11" t="str">
        <f>IFERROR(INDEX(lvl_5[],MATCH(M2954,lvl_5[ID],0),MATCH(_xlfn.CONCAT(TEXT(K2954,"##0"),"_",TEXT(L2954,"##0")),lvl_5[#Headers],0)),"Нет")</f>
        <v>Ворота</v>
      </c>
      <c r="H2954" s="11" t="str">
        <f>IFERROR(INDEX(lvl_6[],MATCH(N2954,lvl_6[ID],0),MATCH(_xlfn.CONCAT(K2954,"_",L2954,"_",M2954),lvl_6[#Headers],0)),"Нет")</f>
        <v>Ворота. Сила благоприятных Ворот в разных дворцах с учетом сезона</v>
      </c>
      <c r="I2954" s="12">
        <v>1</v>
      </c>
      <c r="J2954" s="12">
        <v>2</v>
      </c>
      <c r="K2954" s="12">
        <v>2</v>
      </c>
      <c r="L2954" s="12">
        <v>3</v>
      </c>
      <c r="M2954" s="12">
        <v>1</v>
      </c>
      <c r="N2954" s="12">
        <v>4</v>
      </c>
      <c r="O2954" s="12">
        <f>COUNTIF($P$2:P2954,P2954)</f>
        <v>112</v>
      </c>
      <c r="P2954" s="12" t="str">
        <f t="shared" si="148"/>
        <v>122030104</v>
      </c>
      <c r="Q2954" s="12" t="str">
        <f t="shared" si="149"/>
        <v>1220301040112</v>
      </c>
      <c r="R2954" s="20" t="s">
        <v>2249</v>
      </c>
      <c r="S2954" s="20" t="s">
        <v>2269</v>
      </c>
      <c r="AD2954" s="12" t="s">
        <v>866</v>
      </c>
      <c r="AW2954" s="12">
        <v>4</v>
      </c>
      <c r="BB2954" s="12" t="s">
        <v>8</v>
      </c>
      <c r="BG2954" s="21">
        <v>0.9</v>
      </c>
      <c r="BH2954" s="12">
        <v>1</v>
      </c>
      <c r="BI2954" s="12">
        <v>1</v>
      </c>
      <c r="BJ2954" s="12">
        <v>1</v>
      </c>
    </row>
    <row r="2955" spans="1:63" ht="60" x14ac:dyDescent="0.25">
      <c r="A2955" s="12">
        <v>1</v>
      </c>
      <c r="B2955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55" s="11" t="str">
        <f>IFERROR(VLOOKUP(I2955,lvl_1[],2,FALSE),"Нет")</f>
        <v>Общий расчет</v>
      </c>
      <c r="D2955" s="11" t="str">
        <f>IFERROR(VLOOKUP(Rule!J2955,lvl_2[],2,FALSE),"Нет")</f>
        <v>Ци Мень</v>
      </c>
      <c r="E2955" s="11" t="str">
        <f>IFERROR(VLOOKUP(Rule!K2955,lvl_3[],2,FALSE),"Нет")</f>
        <v>Анализ Дворца</v>
      </c>
      <c r="F2955" s="11" t="str">
        <f>IFERROR(INDEX(lvl_4[],MATCH(L2955,lvl_4[ID],0),MATCH(TEXT(K2955,"##0"),lvl_4[#Headers],0)),"Нет")</f>
        <v>Операторы</v>
      </c>
      <c r="G2955" s="11" t="str">
        <f>IFERROR(INDEX(lvl_5[],MATCH(M2955,lvl_5[ID],0),MATCH(_xlfn.CONCAT(TEXT(K2955,"##0"),"_",TEXT(L2955,"##0")),lvl_5[#Headers],0)),"Нет")</f>
        <v>Ворота</v>
      </c>
      <c r="H2955" s="11" t="str">
        <f>IFERROR(INDEX(lvl_6[],MATCH(N2955,lvl_6[ID],0),MATCH(_xlfn.CONCAT(K2955,"_",L2955,"_",M2955),lvl_6[#Headers],0)),"Нет")</f>
        <v>Ворота. Сила благоприятных Ворот в разных дворцах с учетом сезона</v>
      </c>
      <c r="I2955" s="12">
        <v>1</v>
      </c>
      <c r="J2955" s="12">
        <v>2</v>
      </c>
      <c r="K2955" s="12">
        <v>2</v>
      </c>
      <c r="L2955" s="12">
        <v>3</v>
      </c>
      <c r="M2955" s="12">
        <v>1</v>
      </c>
      <c r="N2955" s="12">
        <v>4</v>
      </c>
      <c r="O2955" s="12">
        <f>COUNTIF($P$2:P2955,P2955)</f>
        <v>113</v>
      </c>
      <c r="P2955" s="12" t="str">
        <f t="shared" si="148"/>
        <v>122030104</v>
      </c>
      <c r="Q2955" s="12" t="str">
        <f t="shared" si="149"/>
        <v>1220301040113</v>
      </c>
      <c r="R2955" s="20" t="s">
        <v>2249</v>
      </c>
      <c r="S2955" s="20" t="s">
        <v>2269</v>
      </c>
      <c r="AD2955" s="12" t="s">
        <v>868</v>
      </c>
      <c r="AW2955" s="12">
        <v>8</v>
      </c>
      <c r="BB2955" s="12" t="s">
        <v>8</v>
      </c>
      <c r="BG2955" s="21">
        <v>0.9</v>
      </c>
      <c r="BH2955" s="12">
        <v>1</v>
      </c>
      <c r="BI2955" s="12">
        <v>1</v>
      </c>
      <c r="BJ2955" s="12">
        <v>1</v>
      </c>
    </row>
    <row r="2956" spans="1:63" ht="60" x14ac:dyDescent="0.25">
      <c r="A2956" s="12">
        <v>1</v>
      </c>
      <c r="B2956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56" s="11" t="str">
        <f>IFERROR(VLOOKUP(I2956,lvl_1[],2,FALSE),"Нет")</f>
        <v>Общий расчет</v>
      </c>
      <c r="D2956" s="11" t="str">
        <f>IFERROR(VLOOKUP(Rule!J2956,lvl_2[],2,FALSE),"Нет")</f>
        <v>Ци Мень</v>
      </c>
      <c r="E2956" s="11" t="str">
        <f>IFERROR(VLOOKUP(Rule!K2956,lvl_3[],2,FALSE),"Нет")</f>
        <v>Анализ Дворца</v>
      </c>
      <c r="F2956" s="11" t="str">
        <f>IFERROR(INDEX(lvl_4[],MATCH(L2956,lvl_4[ID],0),MATCH(TEXT(K2956,"##0"),lvl_4[#Headers],0)),"Нет")</f>
        <v>Операторы</v>
      </c>
      <c r="G2956" s="11" t="str">
        <f>IFERROR(INDEX(lvl_5[],MATCH(M2956,lvl_5[ID],0),MATCH(_xlfn.CONCAT(TEXT(K2956,"##0"),"_",TEXT(L2956,"##0")),lvl_5[#Headers],0)),"Нет")</f>
        <v>Ворота</v>
      </c>
      <c r="H2956" s="11" t="str">
        <f>IFERROR(INDEX(lvl_6[],MATCH(N2956,lvl_6[ID],0),MATCH(_xlfn.CONCAT(K2956,"_",L2956,"_",M2956),lvl_6[#Headers],0)),"Нет")</f>
        <v>Ворота. Сила благоприятных Ворот в разных дворцах с учетом сезона</v>
      </c>
      <c r="I2956" s="12">
        <v>1</v>
      </c>
      <c r="J2956" s="12">
        <v>2</v>
      </c>
      <c r="K2956" s="12">
        <v>2</v>
      </c>
      <c r="L2956" s="12">
        <v>3</v>
      </c>
      <c r="M2956" s="12">
        <v>1</v>
      </c>
      <c r="N2956" s="12">
        <v>4</v>
      </c>
      <c r="O2956" s="12">
        <f>COUNTIF($P$2:P2956,P2956)</f>
        <v>114</v>
      </c>
      <c r="P2956" s="12" t="str">
        <f t="shared" si="148"/>
        <v>122030104</v>
      </c>
      <c r="Q2956" s="12" t="str">
        <f t="shared" si="149"/>
        <v>1220301040114</v>
      </c>
      <c r="R2956" s="20" t="s">
        <v>2249</v>
      </c>
      <c r="S2956" s="20" t="s">
        <v>2269</v>
      </c>
      <c r="AD2956" s="12" t="s">
        <v>869</v>
      </c>
      <c r="AW2956" s="12">
        <v>8</v>
      </c>
      <c r="BB2956" s="12" t="s">
        <v>8</v>
      </c>
      <c r="BG2956" s="21">
        <v>0.9</v>
      </c>
      <c r="BH2956" s="12">
        <v>1</v>
      </c>
      <c r="BI2956" s="12">
        <v>1</v>
      </c>
      <c r="BJ2956" s="12">
        <v>1</v>
      </c>
    </row>
    <row r="2957" spans="1:63" ht="60" x14ac:dyDescent="0.25">
      <c r="A2957" s="12">
        <v>1</v>
      </c>
      <c r="B2957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57" s="11" t="str">
        <f>IFERROR(VLOOKUP(I2957,lvl_1[],2,FALSE),"Нет")</f>
        <v>Общий расчет</v>
      </c>
      <c r="D2957" s="11" t="str">
        <f>IFERROR(VLOOKUP(Rule!J2957,lvl_2[],2,FALSE),"Нет")</f>
        <v>Ци Мень</v>
      </c>
      <c r="E2957" s="11" t="str">
        <f>IFERROR(VLOOKUP(Rule!K2957,lvl_3[],2,FALSE),"Нет")</f>
        <v>Анализ Дворца</v>
      </c>
      <c r="F2957" s="11" t="str">
        <f>IFERROR(INDEX(lvl_4[],MATCH(L2957,lvl_4[ID],0),MATCH(TEXT(K2957,"##0"),lvl_4[#Headers],0)),"Нет")</f>
        <v>Операторы</v>
      </c>
      <c r="G2957" s="11" t="str">
        <f>IFERROR(INDEX(lvl_5[],MATCH(M2957,lvl_5[ID],0),MATCH(_xlfn.CONCAT(TEXT(K2957,"##0"),"_",TEXT(L2957,"##0")),lvl_5[#Headers],0)),"Нет")</f>
        <v>Ворота</v>
      </c>
      <c r="H2957" s="11" t="str">
        <f>IFERROR(INDEX(lvl_6[],MATCH(N2957,lvl_6[ID],0),MATCH(_xlfn.CONCAT(K2957,"_",L2957,"_",M2957),lvl_6[#Headers],0)),"Нет")</f>
        <v>Ворота. Сила благоприятных Ворот в разных дворцах с учетом сезона</v>
      </c>
      <c r="I2957" s="12">
        <v>1</v>
      </c>
      <c r="J2957" s="12">
        <v>2</v>
      </c>
      <c r="K2957" s="12">
        <v>2</v>
      </c>
      <c r="L2957" s="12">
        <v>3</v>
      </c>
      <c r="M2957" s="12">
        <v>1</v>
      </c>
      <c r="N2957" s="12">
        <v>4</v>
      </c>
      <c r="O2957" s="12">
        <f>COUNTIF($P$2:P2957,P2957)</f>
        <v>115</v>
      </c>
      <c r="P2957" s="12" t="str">
        <f t="shared" si="148"/>
        <v>122030104</v>
      </c>
      <c r="Q2957" s="12" t="str">
        <f t="shared" si="149"/>
        <v>1220301040115</v>
      </c>
      <c r="R2957" s="20" t="s">
        <v>2249</v>
      </c>
      <c r="S2957" s="20" t="s">
        <v>2269</v>
      </c>
      <c r="AD2957" s="12" t="s">
        <v>868</v>
      </c>
      <c r="AW2957" s="12">
        <v>2</v>
      </c>
      <c r="BB2957" s="12" t="s">
        <v>8</v>
      </c>
      <c r="BG2957" s="21">
        <v>0.9</v>
      </c>
      <c r="BH2957" s="12">
        <v>1</v>
      </c>
      <c r="BI2957" s="12">
        <v>1</v>
      </c>
      <c r="BJ2957" s="12">
        <v>1</v>
      </c>
    </row>
    <row r="2958" spans="1:63" ht="60" x14ac:dyDescent="0.25">
      <c r="A2958" s="12">
        <v>1</v>
      </c>
      <c r="B2958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58" s="11" t="str">
        <f>IFERROR(VLOOKUP(I2958,lvl_1[],2,FALSE),"Нет")</f>
        <v>Общий расчет</v>
      </c>
      <c r="D2958" s="11" t="str">
        <f>IFERROR(VLOOKUP(Rule!J2958,lvl_2[],2,FALSE),"Нет")</f>
        <v>Ци Мень</v>
      </c>
      <c r="E2958" s="11" t="str">
        <f>IFERROR(VLOOKUP(Rule!K2958,lvl_3[],2,FALSE),"Нет")</f>
        <v>Анализ Дворца</v>
      </c>
      <c r="F2958" s="11" t="str">
        <f>IFERROR(INDEX(lvl_4[],MATCH(L2958,lvl_4[ID],0),MATCH(TEXT(K2958,"##0"),lvl_4[#Headers],0)),"Нет")</f>
        <v>Операторы</v>
      </c>
      <c r="G2958" s="11" t="str">
        <f>IFERROR(INDEX(lvl_5[],MATCH(M2958,lvl_5[ID],0),MATCH(_xlfn.CONCAT(TEXT(K2958,"##0"),"_",TEXT(L2958,"##0")),lvl_5[#Headers],0)),"Нет")</f>
        <v>Ворота</v>
      </c>
      <c r="H2958" s="11" t="str">
        <f>IFERROR(INDEX(lvl_6[],MATCH(N2958,lvl_6[ID],0),MATCH(_xlfn.CONCAT(K2958,"_",L2958,"_",M2958),lvl_6[#Headers],0)),"Нет")</f>
        <v>Ворота. Сила благоприятных Ворот в разных дворцах с учетом сезона</v>
      </c>
      <c r="I2958" s="12">
        <v>1</v>
      </c>
      <c r="J2958" s="12">
        <v>2</v>
      </c>
      <c r="K2958" s="12">
        <v>2</v>
      </c>
      <c r="L2958" s="12">
        <v>3</v>
      </c>
      <c r="M2958" s="12">
        <v>1</v>
      </c>
      <c r="N2958" s="12">
        <v>4</v>
      </c>
      <c r="O2958" s="12">
        <f>COUNTIF($P$2:P2958,P2958)</f>
        <v>116</v>
      </c>
      <c r="P2958" s="12" t="str">
        <f t="shared" si="148"/>
        <v>122030104</v>
      </c>
      <c r="Q2958" s="12" t="str">
        <f t="shared" si="149"/>
        <v>1220301040116</v>
      </c>
      <c r="R2958" s="20" t="s">
        <v>2249</v>
      </c>
      <c r="S2958" s="20" t="s">
        <v>2269</v>
      </c>
      <c r="AD2958" s="12" t="s">
        <v>869</v>
      </c>
      <c r="AW2958" s="12">
        <v>2</v>
      </c>
      <c r="BB2958" s="12" t="s">
        <v>8</v>
      </c>
      <c r="BG2958" s="21">
        <v>0.9</v>
      </c>
      <c r="BH2958" s="12">
        <v>1</v>
      </c>
      <c r="BI2958" s="12">
        <v>1</v>
      </c>
      <c r="BJ2958" s="12">
        <v>1</v>
      </c>
    </row>
    <row r="2959" spans="1:63" ht="60" x14ac:dyDescent="0.25">
      <c r="A2959" s="12">
        <v>1</v>
      </c>
      <c r="B2959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59" s="11" t="str">
        <f>IFERROR(VLOOKUP(I2959,lvl_1[],2,FALSE),"Нет")</f>
        <v>Общий расчет</v>
      </c>
      <c r="D2959" s="11" t="str">
        <f>IFERROR(VLOOKUP(Rule!J2959,lvl_2[],2,FALSE),"Нет")</f>
        <v>Ци Мень</v>
      </c>
      <c r="E2959" s="11" t="str">
        <f>IFERROR(VLOOKUP(Rule!K2959,lvl_3[],2,FALSE),"Нет")</f>
        <v>Анализ Дворца</v>
      </c>
      <c r="F2959" s="11" t="str">
        <f>IFERROR(INDEX(lvl_4[],MATCH(L2959,lvl_4[ID],0),MATCH(TEXT(K2959,"##0"),lvl_4[#Headers],0)),"Нет")</f>
        <v>Операторы</v>
      </c>
      <c r="G2959" s="11" t="str">
        <f>IFERROR(INDEX(lvl_5[],MATCH(M2959,lvl_5[ID],0),MATCH(_xlfn.CONCAT(TEXT(K2959,"##0"),"_",TEXT(L2959,"##0")),lvl_5[#Headers],0)),"Нет")</f>
        <v>Ворота</v>
      </c>
      <c r="H2959" s="11" t="str">
        <f>IFERROR(INDEX(lvl_6[],MATCH(N2959,lvl_6[ID],0),MATCH(_xlfn.CONCAT(K2959,"_",L2959,"_",M2959),lvl_6[#Headers],0)),"Нет")</f>
        <v>Ворота. Сила благоприятных Ворот в разных дворцах с учетом сезона</v>
      </c>
      <c r="I2959" s="12">
        <v>1</v>
      </c>
      <c r="J2959" s="12">
        <v>2</v>
      </c>
      <c r="K2959" s="12">
        <v>2</v>
      </c>
      <c r="L2959" s="12">
        <v>3</v>
      </c>
      <c r="M2959" s="12">
        <v>1</v>
      </c>
      <c r="N2959" s="12">
        <v>4</v>
      </c>
      <c r="O2959" s="12">
        <f>COUNTIF($P$2:P2959,P2959)</f>
        <v>117</v>
      </c>
      <c r="P2959" s="12" t="str">
        <f t="shared" si="148"/>
        <v>122030104</v>
      </c>
      <c r="Q2959" s="12" t="str">
        <f t="shared" si="149"/>
        <v>1220301040117</v>
      </c>
      <c r="R2959" s="20" t="s">
        <v>2249</v>
      </c>
      <c r="S2959" s="20" t="s">
        <v>2266</v>
      </c>
      <c r="AD2959" s="12" t="s">
        <v>861</v>
      </c>
      <c r="AW2959" s="12">
        <v>8</v>
      </c>
      <c r="BB2959" s="12" t="s">
        <v>8</v>
      </c>
      <c r="BG2959" s="21" t="s">
        <v>2230</v>
      </c>
      <c r="BH2959" s="12">
        <v>1</v>
      </c>
      <c r="BI2959" s="12">
        <v>1</v>
      </c>
      <c r="BJ2959" s="12">
        <v>1</v>
      </c>
      <c r="BK2959" s="12">
        <v>1</v>
      </c>
    </row>
    <row r="2960" spans="1:63" ht="60" x14ac:dyDescent="0.25">
      <c r="A2960" s="12">
        <v>1</v>
      </c>
      <c r="B2960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60" s="11" t="str">
        <f>IFERROR(VLOOKUP(I2960,lvl_1[],2,FALSE),"Нет")</f>
        <v>Общий расчет</v>
      </c>
      <c r="D2960" s="11" t="str">
        <f>IFERROR(VLOOKUP(Rule!J2960,lvl_2[],2,FALSE),"Нет")</f>
        <v>Ци Мень</v>
      </c>
      <c r="E2960" s="11" t="str">
        <f>IFERROR(VLOOKUP(Rule!K2960,lvl_3[],2,FALSE),"Нет")</f>
        <v>Анализ Дворца</v>
      </c>
      <c r="F2960" s="11" t="str">
        <f>IFERROR(INDEX(lvl_4[],MATCH(L2960,lvl_4[ID],0),MATCH(TEXT(K2960,"##0"),lvl_4[#Headers],0)),"Нет")</f>
        <v>Операторы</v>
      </c>
      <c r="G2960" s="11" t="str">
        <f>IFERROR(INDEX(lvl_5[],MATCH(M2960,lvl_5[ID],0),MATCH(_xlfn.CONCAT(TEXT(K2960,"##0"),"_",TEXT(L2960,"##0")),lvl_5[#Headers],0)),"Нет")</f>
        <v>Ворота</v>
      </c>
      <c r="H2960" s="11" t="str">
        <f>IFERROR(INDEX(lvl_6[],MATCH(N2960,lvl_6[ID],0),MATCH(_xlfn.CONCAT(K2960,"_",L2960,"_",M2960),lvl_6[#Headers],0)),"Нет")</f>
        <v>Ворота. Сила благоприятных Ворот в разных дворцах с учетом сезона</v>
      </c>
      <c r="I2960" s="12">
        <v>1</v>
      </c>
      <c r="J2960" s="12">
        <v>2</v>
      </c>
      <c r="K2960" s="12">
        <v>2</v>
      </c>
      <c r="L2960" s="12">
        <v>3</v>
      </c>
      <c r="M2960" s="12">
        <v>1</v>
      </c>
      <c r="N2960" s="12">
        <v>4</v>
      </c>
      <c r="O2960" s="12">
        <f>COUNTIF($P$2:P2960,P2960)</f>
        <v>118</v>
      </c>
      <c r="P2960" s="12" t="str">
        <f t="shared" si="148"/>
        <v>122030104</v>
      </c>
      <c r="Q2960" s="12" t="str">
        <f t="shared" si="149"/>
        <v>1220301040118</v>
      </c>
      <c r="R2960" s="20" t="s">
        <v>2249</v>
      </c>
      <c r="S2960" s="20" t="s">
        <v>2266</v>
      </c>
      <c r="AD2960" s="12" t="s">
        <v>864</v>
      </c>
      <c r="AW2960" s="12">
        <v>8</v>
      </c>
      <c r="BB2960" s="12" t="s">
        <v>8</v>
      </c>
      <c r="BG2960" s="21" t="s">
        <v>2230</v>
      </c>
      <c r="BH2960" s="12">
        <v>1</v>
      </c>
      <c r="BI2960" s="12">
        <v>1</v>
      </c>
      <c r="BJ2960" s="12">
        <v>1</v>
      </c>
      <c r="BK2960" s="12">
        <v>1</v>
      </c>
    </row>
    <row r="2961" spans="1:63" ht="60" x14ac:dyDescent="0.25">
      <c r="A2961" s="12">
        <v>1</v>
      </c>
      <c r="B2961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61" s="11" t="str">
        <f>IFERROR(VLOOKUP(I2961,lvl_1[],2,FALSE),"Нет")</f>
        <v>Общий расчет</v>
      </c>
      <c r="D2961" s="11" t="str">
        <f>IFERROR(VLOOKUP(Rule!J2961,lvl_2[],2,FALSE),"Нет")</f>
        <v>Ци Мень</v>
      </c>
      <c r="E2961" s="11" t="str">
        <f>IFERROR(VLOOKUP(Rule!K2961,lvl_3[],2,FALSE),"Нет")</f>
        <v>Анализ Дворца</v>
      </c>
      <c r="F2961" s="11" t="str">
        <f>IFERROR(INDEX(lvl_4[],MATCH(L2961,lvl_4[ID],0),MATCH(TEXT(K2961,"##0"),lvl_4[#Headers],0)),"Нет")</f>
        <v>Операторы</v>
      </c>
      <c r="G2961" s="11" t="str">
        <f>IFERROR(INDEX(lvl_5[],MATCH(M2961,lvl_5[ID],0),MATCH(_xlfn.CONCAT(TEXT(K2961,"##0"),"_",TEXT(L2961,"##0")),lvl_5[#Headers],0)),"Нет")</f>
        <v>Ворота</v>
      </c>
      <c r="H2961" s="11" t="str">
        <f>IFERROR(INDEX(lvl_6[],MATCH(N2961,lvl_6[ID],0),MATCH(_xlfn.CONCAT(K2961,"_",L2961,"_",M2961),lvl_6[#Headers],0)),"Нет")</f>
        <v>Ворота. Сила благоприятных Ворот в разных дворцах с учетом сезона</v>
      </c>
      <c r="I2961" s="12">
        <v>1</v>
      </c>
      <c r="J2961" s="12">
        <v>2</v>
      </c>
      <c r="K2961" s="12">
        <v>2</v>
      </c>
      <c r="L2961" s="12">
        <v>3</v>
      </c>
      <c r="M2961" s="12">
        <v>1</v>
      </c>
      <c r="N2961" s="12">
        <v>4</v>
      </c>
      <c r="O2961" s="12">
        <f>COUNTIF($P$2:P2961,P2961)</f>
        <v>119</v>
      </c>
      <c r="P2961" s="12" t="str">
        <f t="shared" si="148"/>
        <v>122030104</v>
      </c>
      <c r="Q2961" s="12" t="str">
        <f t="shared" si="149"/>
        <v>1220301040119</v>
      </c>
      <c r="R2961" s="20" t="s">
        <v>2249</v>
      </c>
      <c r="S2961" s="20" t="s">
        <v>2266</v>
      </c>
      <c r="AD2961" s="12" t="s">
        <v>867</v>
      </c>
      <c r="AW2961" s="12">
        <v>8</v>
      </c>
      <c r="BB2961" s="12" t="s">
        <v>8</v>
      </c>
      <c r="BG2961" s="21" t="s">
        <v>2230</v>
      </c>
      <c r="BH2961" s="12">
        <v>1</v>
      </c>
      <c r="BI2961" s="12">
        <v>1</v>
      </c>
      <c r="BJ2961" s="12">
        <v>1</v>
      </c>
      <c r="BK2961" s="12">
        <v>1</v>
      </c>
    </row>
    <row r="2962" spans="1:63" ht="60" x14ac:dyDescent="0.25">
      <c r="A2962" s="12">
        <v>1</v>
      </c>
      <c r="B2962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62" s="11" t="str">
        <f>IFERROR(VLOOKUP(I2962,lvl_1[],2,FALSE),"Нет")</f>
        <v>Общий расчет</v>
      </c>
      <c r="D2962" s="11" t="str">
        <f>IFERROR(VLOOKUP(Rule!J2962,lvl_2[],2,FALSE),"Нет")</f>
        <v>Ци Мень</v>
      </c>
      <c r="E2962" s="11" t="str">
        <f>IFERROR(VLOOKUP(Rule!K2962,lvl_3[],2,FALSE),"Нет")</f>
        <v>Анализ Дворца</v>
      </c>
      <c r="F2962" s="11" t="str">
        <f>IFERROR(INDEX(lvl_4[],MATCH(L2962,lvl_4[ID],0),MATCH(TEXT(K2962,"##0"),lvl_4[#Headers],0)),"Нет")</f>
        <v>Операторы</v>
      </c>
      <c r="G2962" s="11" t="str">
        <f>IFERROR(INDEX(lvl_5[],MATCH(M2962,lvl_5[ID],0),MATCH(_xlfn.CONCAT(TEXT(K2962,"##0"),"_",TEXT(L2962,"##0")),lvl_5[#Headers],0)),"Нет")</f>
        <v>Ворота</v>
      </c>
      <c r="H2962" s="11" t="str">
        <f>IFERROR(INDEX(lvl_6[],MATCH(N2962,lvl_6[ID],0),MATCH(_xlfn.CONCAT(K2962,"_",L2962,"_",M2962),lvl_6[#Headers],0)),"Нет")</f>
        <v>Ворота. Сила благоприятных Ворот в разных дворцах с учетом сезона</v>
      </c>
      <c r="I2962" s="12">
        <v>1</v>
      </c>
      <c r="J2962" s="12">
        <v>2</v>
      </c>
      <c r="K2962" s="12">
        <v>2</v>
      </c>
      <c r="L2962" s="12">
        <v>3</v>
      </c>
      <c r="M2962" s="12">
        <v>1</v>
      </c>
      <c r="N2962" s="12">
        <v>4</v>
      </c>
      <c r="O2962" s="12">
        <f>COUNTIF($P$2:P2962,P2962)</f>
        <v>120</v>
      </c>
      <c r="P2962" s="12" t="str">
        <f t="shared" si="148"/>
        <v>122030104</v>
      </c>
      <c r="Q2962" s="12" t="str">
        <f t="shared" si="149"/>
        <v>1220301040120</v>
      </c>
      <c r="R2962" s="20" t="s">
        <v>2249</v>
      </c>
      <c r="S2962" s="20" t="s">
        <v>2266</v>
      </c>
      <c r="AD2962" s="12" t="s">
        <v>870</v>
      </c>
      <c r="AW2962" s="12">
        <v>8</v>
      </c>
      <c r="BB2962" s="12" t="s">
        <v>8</v>
      </c>
      <c r="BG2962" s="21" t="s">
        <v>2230</v>
      </c>
      <c r="BH2962" s="12">
        <v>1</v>
      </c>
      <c r="BI2962" s="12">
        <v>1</v>
      </c>
      <c r="BJ2962" s="12">
        <v>1</v>
      </c>
      <c r="BK2962" s="12">
        <v>1</v>
      </c>
    </row>
    <row r="2963" spans="1:63" ht="60" x14ac:dyDescent="0.25">
      <c r="A2963" s="12">
        <v>1</v>
      </c>
      <c r="B2963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63" s="11" t="str">
        <f>IFERROR(VLOOKUP(I2963,lvl_1[],2,FALSE),"Нет")</f>
        <v>Общий расчет</v>
      </c>
      <c r="D2963" s="11" t="str">
        <f>IFERROR(VLOOKUP(Rule!J2963,lvl_2[],2,FALSE),"Нет")</f>
        <v>Ци Мень</v>
      </c>
      <c r="E2963" s="11" t="str">
        <f>IFERROR(VLOOKUP(Rule!K2963,lvl_3[],2,FALSE),"Нет")</f>
        <v>Анализ Дворца</v>
      </c>
      <c r="F2963" s="11" t="str">
        <f>IFERROR(INDEX(lvl_4[],MATCH(L2963,lvl_4[ID],0),MATCH(TEXT(K2963,"##0"),lvl_4[#Headers],0)),"Нет")</f>
        <v>Операторы</v>
      </c>
      <c r="G2963" s="11" t="str">
        <f>IFERROR(INDEX(lvl_5[],MATCH(M2963,lvl_5[ID],0),MATCH(_xlfn.CONCAT(TEXT(K2963,"##0"),"_",TEXT(L2963,"##0")),lvl_5[#Headers],0)),"Нет")</f>
        <v>Ворота</v>
      </c>
      <c r="H2963" s="11" t="str">
        <f>IFERROR(INDEX(lvl_6[],MATCH(N2963,lvl_6[ID],0),MATCH(_xlfn.CONCAT(K2963,"_",L2963,"_",M2963),lvl_6[#Headers],0)),"Нет")</f>
        <v>Ворота. Сила благоприятных Ворот в разных дворцах с учетом сезона</v>
      </c>
      <c r="I2963" s="12">
        <v>1</v>
      </c>
      <c r="J2963" s="12">
        <v>2</v>
      </c>
      <c r="K2963" s="12">
        <v>2</v>
      </c>
      <c r="L2963" s="12">
        <v>3</v>
      </c>
      <c r="M2963" s="12">
        <v>1</v>
      </c>
      <c r="N2963" s="12">
        <v>4</v>
      </c>
      <c r="O2963" s="12">
        <f>COUNTIF($P$2:P2963,P2963)</f>
        <v>121</v>
      </c>
      <c r="P2963" s="12" t="str">
        <f t="shared" si="148"/>
        <v>122030104</v>
      </c>
      <c r="Q2963" s="12" t="str">
        <f t="shared" si="149"/>
        <v>1220301040121</v>
      </c>
      <c r="R2963" s="20" t="s">
        <v>2249</v>
      </c>
      <c r="S2963" s="20" t="s">
        <v>2266</v>
      </c>
      <c r="AD2963" s="12" t="s">
        <v>861</v>
      </c>
      <c r="AW2963" s="12">
        <v>2</v>
      </c>
      <c r="BB2963" s="12" t="s">
        <v>8</v>
      </c>
      <c r="BG2963" s="21" t="s">
        <v>2230</v>
      </c>
      <c r="BH2963" s="12">
        <v>1</v>
      </c>
      <c r="BI2963" s="12">
        <v>1</v>
      </c>
      <c r="BJ2963" s="12">
        <v>1</v>
      </c>
      <c r="BK2963" s="12">
        <v>1</v>
      </c>
    </row>
    <row r="2964" spans="1:63" ht="60" x14ac:dyDescent="0.25">
      <c r="A2964" s="12">
        <v>1</v>
      </c>
      <c r="B2964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64" s="11" t="str">
        <f>IFERROR(VLOOKUP(I2964,lvl_1[],2,FALSE),"Нет")</f>
        <v>Общий расчет</v>
      </c>
      <c r="D2964" s="11" t="str">
        <f>IFERROR(VLOOKUP(Rule!J2964,lvl_2[],2,FALSE),"Нет")</f>
        <v>Ци Мень</v>
      </c>
      <c r="E2964" s="11" t="str">
        <f>IFERROR(VLOOKUP(Rule!K2964,lvl_3[],2,FALSE),"Нет")</f>
        <v>Анализ Дворца</v>
      </c>
      <c r="F2964" s="11" t="str">
        <f>IFERROR(INDEX(lvl_4[],MATCH(L2964,lvl_4[ID],0),MATCH(TEXT(K2964,"##0"),lvl_4[#Headers],0)),"Нет")</f>
        <v>Операторы</v>
      </c>
      <c r="G2964" s="11" t="str">
        <f>IFERROR(INDEX(lvl_5[],MATCH(M2964,lvl_5[ID],0),MATCH(_xlfn.CONCAT(TEXT(K2964,"##0"),"_",TEXT(L2964,"##0")),lvl_5[#Headers],0)),"Нет")</f>
        <v>Ворота</v>
      </c>
      <c r="H2964" s="11" t="str">
        <f>IFERROR(INDEX(lvl_6[],MATCH(N2964,lvl_6[ID],0),MATCH(_xlfn.CONCAT(K2964,"_",L2964,"_",M2964),lvl_6[#Headers],0)),"Нет")</f>
        <v>Ворота. Сила благоприятных Ворот в разных дворцах с учетом сезона</v>
      </c>
      <c r="I2964" s="12">
        <v>1</v>
      </c>
      <c r="J2964" s="12">
        <v>2</v>
      </c>
      <c r="K2964" s="12">
        <v>2</v>
      </c>
      <c r="L2964" s="12">
        <v>3</v>
      </c>
      <c r="M2964" s="12">
        <v>1</v>
      </c>
      <c r="N2964" s="12">
        <v>4</v>
      </c>
      <c r="O2964" s="12">
        <f>COUNTIF($P$2:P2964,P2964)</f>
        <v>122</v>
      </c>
      <c r="P2964" s="12" t="str">
        <f t="shared" si="148"/>
        <v>122030104</v>
      </c>
      <c r="Q2964" s="12" t="str">
        <f t="shared" si="149"/>
        <v>1220301040122</v>
      </c>
      <c r="R2964" s="20" t="s">
        <v>2249</v>
      </c>
      <c r="S2964" s="20" t="s">
        <v>2266</v>
      </c>
      <c r="AD2964" s="12" t="s">
        <v>864</v>
      </c>
      <c r="AW2964" s="12">
        <v>2</v>
      </c>
      <c r="BB2964" s="12" t="s">
        <v>8</v>
      </c>
      <c r="BG2964" s="21" t="s">
        <v>2230</v>
      </c>
      <c r="BH2964" s="12">
        <v>1</v>
      </c>
      <c r="BI2964" s="12">
        <v>1</v>
      </c>
      <c r="BJ2964" s="12">
        <v>1</v>
      </c>
      <c r="BK2964" s="12">
        <v>1</v>
      </c>
    </row>
    <row r="2965" spans="1:63" ht="60" x14ac:dyDescent="0.25">
      <c r="A2965" s="12">
        <v>1</v>
      </c>
      <c r="B2965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65" s="11" t="str">
        <f>IFERROR(VLOOKUP(I2965,lvl_1[],2,FALSE),"Нет")</f>
        <v>Общий расчет</v>
      </c>
      <c r="D2965" s="11" t="str">
        <f>IFERROR(VLOOKUP(Rule!J2965,lvl_2[],2,FALSE),"Нет")</f>
        <v>Ци Мень</v>
      </c>
      <c r="E2965" s="11" t="str">
        <f>IFERROR(VLOOKUP(Rule!K2965,lvl_3[],2,FALSE),"Нет")</f>
        <v>Анализ Дворца</v>
      </c>
      <c r="F2965" s="11" t="str">
        <f>IFERROR(INDEX(lvl_4[],MATCH(L2965,lvl_4[ID],0),MATCH(TEXT(K2965,"##0"),lvl_4[#Headers],0)),"Нет")</f>
        <v>Операторы</v>
      </c>
      <c r="G2965" s="11" t="str">
        <f>IFERROR(INDEX(lvl_5[],MATCH(M2965,lvl_5[ID],0),MATCH(_xlfn.CONCAT(TEXT(K2965,"##0"),"_",TEXT(L2965,"##0")),lvl_5[#Headers],0)),"Нет")</f>
        <v>Ворота</v>
      </c>
      <c r="H2965" s="11" t="str">
        <f>IFERROR(INDEX(lvl_6[],MATCH(N2965,lvl_6[ID],0),MATCH(_xlfn.CONCAT(K2965,"_",L2965,"_",M2965),lvl_6[#Headers],0)),"Нет")</f>
        <v>Ворота. Сила благоприятных Ворот в разных дворцах с учетом сезона</v>
      </c>
      <c r="I2965" s="12">
        <v>1</v>
      </c>
      <c r="J2965" s="12">
        <v>2</v>
      </c>
      <c r="K2965" s="12">
        <v>2</v>
      </c>
      <c r="L2965" s="12">
        <v>3</v>
      </c>
      <c r="M2965" s="12">
        <v>1</v>
      </c>
      <c r="N2965" s="12">
        <v>4</v>
      </c>
      <c r="O2965" s="12">
        <f>COUNTIF($P$2:P2965,P2965)</f>
        <v>123</v>
      </c>
      <c r="P2965" s="12" t="str">
        <f t="shared" si="148"/>
        <v>122030104</v>
      </c>
      <c r="Q2965" s="12" t="str">
        <f t="shared" si="149"/>
        <v>1220301040123</v>
      </c>
      <c r="R2965" s="20" t="s">
        <v>2249</v>
      </c>
      <c r="S2965" s="20" t="s">
        <v>2266</v>
      </c>
      <c r="AD2965" s="12" t="s">
        <v>867</v>
      </c>
      <c r="AW2965" s="12">
        <v>2</v>
      </c>
      <c r="BB2965" s="12" t="s">
        <v>8</v>
      </c>
      <c r="BG2965" s="21" t="s">
        <v>2230</v>
      </c>
      <c r="BH2965" s="12">
        <v>1</v>
      </c>
      <c r="BI2965" s="12">
        <v>1</v>
      </c>
      <c r="BJ2965" s="12">
        <v>1</v>
      </c>
      <c r="BK2965" s="12">
        <v>1</v>
      </c>
    </row>
    <row r="2966" spans="1:63" ht="60" x14ac:dyDescent="0.25">
      <c r="A2966" s="12">
        <v>1</v>
      </c>
      <c r="B2966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66" s="11" t="str">
        <f>IFERROR(VLOOKUP(I2966,lvl_1[],2,FALSE),"Нет")</f>
        <v>Общий расчет</v>
      </c>
      <c r="D2966" s="11" t="str">
        <f>IFERROR(VLOOKUP(Rule!J2966,lvl_2[],2,FALSE),"Нет")</f>
        <v>Ци Мень</v>
      </c>
      <c r="E2966" s="11" t="str">
        <f>IFERROR(VLOOKUP(Rule!K2966,lvl_3[],2,FALSE),"Нет")</f>
        <v>Анализ Дворца</v>
      </c>
      <c r="F2966" s="11" t="str">
        <f>IFERROR(INDEX(lvl_4[],MATCH(L2966,lvl_4[ID],0),MATCH(TEXT(K2966,"##0"),lvl_4[#Headers],0)),"Нет")</f>
        <v>Операторы</v>
      </c>
      <c r="G2966" s="11" t="str">
        <f>IFERROR(INDEX(lvl_5[],MATCH(M2966,lvl_5[ID],0),MATCH(_xlfn.CONCAT(TEXT(K2966,"##0"),"_",TEXT(L2966,"##0")),lvl_5[#Headers],0)),"Нет")</f>
        <v>Ворота</v>
      </c>
      <c r="H2966" s="11" t="str">
        <f>IFERROR(INDEX(lvl_6[],MATCH(N2966,lvl_6[ID],0),MATCH(_xlfn.CONCAT(K2966,"_",L2966,"_",M2966),lvl_6[#Headers],0)),"Нет")</f>
        <v>Ворота. Сила благоприятных Ворот в разных дворцах с учетом сезона</v>
      </c>
      <c r="I2966" s="12">
        <v>1</v>
      </c>
      <c r="J2966" s="12">
        <v>2</v>
      </c>
      <c r="K2966" s="12">
        <v>2</v>
      </c>
      <c r="L2966" s="12">
        <v>3</v>
      </c>
      <c r="M2966" s="12">
        <v>1</v>
      </c>
      <c r="N2966" s="12">
        <v>4</v>
      </c>
      <c r="O2966" s="12">
        <f>COUNTIF($P$2:P2966,P2966)</f>
        <v>124</v>
      </c>
      <c r="P2966" s="12" t="str">
        <f t="shared" si="148"/>
        <v>122030104</v>
      </c>
      <c r="Q2966" s="12" t="str">
        <f t="shared" si="149"/>
        <v>1220301040124</v>
      </c>
      <c r="R2966" s="20" t="s">
        <v>2249</v>
      </c>
      <c r="S2966" s="20" t="s">
        <v>2266</v>
      </c>
      <c r="AD2966" s="12" t="s">
        <v>870</v>
      </c>
      <c r="AW2966" s="12">
        <v>2</v>
      </c>
      <c r="BB2966" s="12" t="s">
        <v>8</v>
      </c>
      <c r="BG2966" s="21" t="s">
        <v>2230</v>
      </c>
      <c r="BH2966" s="12">
        <v>1</v>
      </c>
      <c r="BI2966" s="12">
        <v>1</v>
      </c>
      <c r="BJ2966" s="12">
        <v>1</v>
      </c>
      <c r="BK2966" s="12">
        <v>1</v>
      </c>
    </row>
    <row r="2967" spans="1:63" ht="60" x14ac:dyDescent="0.25">
      <c r="A2967" s="12">
        <v>1</v>
      </c>
      <c r="B2967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67" s="11" t="str">
        <f>IFERROR(VLOOKUP(I2967,lvl_1[],2,FALSE),"Нет")</f>
        <v>Общий расчет</v>
      </c>
      <c r="D2967" s="11" t="str">
        <f>IFERROR(VLOOKUP(Rule!J2967,lvl_2[],2,FALSE),"Нет")</f>
        <v>Ци Мень</v>
      </c>
      <c r="E2967" s="11" t="str">
        <f>IFERROR(VLOOKUP(Rule!K2967,lvl_3[],2,FALSE),"Нет")</f>
        <v>Анализ Дворца</v>
      </c>
      <c r="F2967" s="11" t="str">
        <f>IFERROR(INDEX(lvl_4[],MATCH(L2967,lvl_4[ID],0),MATCH(TEXT(K2967,"##0"),lvl_4[#Headers],0)),"Нет")</f>
        <v>Операторы</v>
      </c>
      <c r="G2967" s="11" t="str">
        <f>IFERROR(INDEX(lvl_5[],MATCH(M2967,lvl_5[ID],0),MATCH(_xlfn.CONCAT(TEXT(K2967,"##0"),"_",TEXT(L2967,"##0")),lvl_5[#Headers],0)),"Нет")</f>
        <v>Ворота</v>
      </c>
      <c r="H2967" s="11" t="str">
        <f>IFERROR(INDEX(lvl_6[],MATCH(N2967,lvl_6[ID],0),MATCH(_xlfn.CONCAT(K2967,"_",L2967,"_",M2967),lvl_6[#Headers],0)),"Нет")</f>
        <v>Ворота. Сила благоприятных Ворот в разных дворцах с учетом сезона</v>
      </c>
      <c r="I2967" s="12">
        <v>1</v>
      </c>
      <c r="J2967" s="12">
        <v>2</v>
      </c>
      <c r="K2967" s="12">
        <v>2</v>
      </c>
      <c r="L2967" s="12">
        <v>3</v>
      </c>
      <c r="M2967" s="12">
        <v>1</v>
      </c>
      <c r="N2967" s="12">
        <v>4</v>
      </c>
      <c r="O2967" s="12">
        <f>COUNTIF($P$2:P2967,P2967)</f>
        <v>125</v>
      </c>
      <c r="P2967" s="12" t="str">
        <f t="shared" si="148"/>
        <v>122030104</v>
      </c>
      <c r="Q2967" s="12" t="str">
        <f t="shared" si="149"/>
        <v>1220301040125</v>
      </c>
      <c r="R2967" s="20" t="s">
        <v>2249</v>
      </c>
      <c r="S2967" s="20" t="s">
        <v>2269</v>
      </c>
      <c r="AD2967" s="12" t="s">
        <v>868</v>
      </c>
      <c r="AW2967" s="12">
        <v>6</v>
      </c>
      <c r="BB2967" s="12" t="s">
        <v>8</v>
      </c>
      <c r="BG2967" s="21">
        <v>0.9</v>
      </c>
      <c r="BH2967" s="12">
        <v>1</v>
      </c>
      <c r="BI2967" s="12">
        <v>1</v>
      </c>
      <c r="BJ2967" s="12">
        <v>1</v>
      </c>
    </row>
    <row r="2968" spans="1:63" ht="60" x14ac:dyDescent="0.25">
      <c r="A2968" s="12">
        <v>1</v>
      </c>
      <c r="B2968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68" s="11" t="str">
        <f>IFERROR(VLOOKUP(I2968,lvl_1[],2,FALSE),"Нет")</f>
        <v>Общий расчет</v>
      </c>
      <c r="D2968" s="11" t="str">
        <f>IFERROR(VLOOKUP(Rule!J2968,lvl_2[],2,FALSE),"Нет")</f>
        <v>Ци Мень</v>
      </c>
      <c r="E2968" s="11" t="str">
        <f>IFERROR(VLOOKUP(Rule!K2968,lvl_3[],2,FALSE),"Нет")</f>
        <v>Анализ Дворца</v>
      </c>
      <c r="F2968" s="11" t="str">
        <f>IFERROR(INDEX(lvl_4[],MATCH(L2968,lvl_4[ID],0),MATCH(TEXT(K2968,"##0"),lvl_4[#Headers],0)),"Нет")</f>
        <v>Операторы</v>
      </c>
      <c r="G2968" s="11" t="str">
        <f>IFERROR(INDEX(lvl_5[],MATCH(M2968,lvl_5[ID],0),MATCH(_xlfn.CONCAT(TEXT(K2968,"##0"),"_",TEXT(L2968,"##0")),lvl_5[#Headers],0)),"Нет")</f>
        <v>Ворота</v>
      </c>
      <c r="H2968" s="11" t="str">
        <f>IFERROR(INDEX(lvl_6[],MATCH(N2968,lvl_6[ID],0),MATCH(_xlfn.CONCAT(K2968,"_",L2968,"_",M2968),lvl_6[#Headers],0)),"Нет")</f>
        <v>Ворота. Сила благоприятных Ворот в разных дворцах с учетом сезона</v>
      </c>
      <c r="I2968" s="12">
        <v>1</v>
      </c>
      <c r="J2968" s="12">
        <v>2</v>
      </c>
      <c r="K2968" s="12">
        <v>2</v>
      </c>
      <c r="L2968" s="12">
        <v>3</v>
      </c>
      <c r="M2968" s="12">
        <v>1</v>
      </c>
      <c r="N2968" s="12">
        <v>4</v>
      </c>
      <c r="O2968" s="12">
        <f>COUNTIF($P$2:P2968,P2968)</f>
        <v>126</v>
      </c>
      <c r="P2968" s="12" t="str">
        <f t="shared" si="148"/>
        <v>122030104</v>
      </c>
      <c r="Q2968" s="12" t="str">
        <f t="shared" si="149"/>
        <v>1220301040126</v>
      </c>
      <c r="R2968" s="20" t="s">
        <v>2249</v>
      </c>
      <c r="S2968" s="20" t="s">
        <v>2269</v>
      </c>
      <c r="AD2968" s="12" t="s">
        <v>869</v>
      </c>
      <c r="AW2968" s="12">
        <v>6</v>
      </c>
      <c r="BB2968" s="12" t="s">
        <v>8</v>
      </c>
      <c r="BG2968" s="21">
        <v>0.9</v>
      </c>
      <c r="BH2968" s="12">
        <v>1</v>
      </c>
      <c r="BI2968" s="12">
        <v>1</v>
      </c>
      <c r="BJ2968" s="12">
        <v>1</v>
      </c>
    </row>
    <row r="2969" spans="1:63" ht="60" x14ac:dyDescent="0.25">
      <c r="A2969" s="12">
        <v>1</v>
      </c>
      <c r="B2969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69" s="11" t="str">
        <f>IFERROR(VLOOKUP(I2969,lvl_1[],2,FALSE),"Нет")</f>
        <v>Общий расчет</v>
      </c>
      <c r="D2969" s="11" t="str">
        <f>IFERROR(VLOOKUP(Rule!J2969,lvl_2[],2,FALSE),"Нет")</f>
        <v>Ци Мень</v>
      </c>
      <c r="E2969" s="11" t="str">
        <f>IFERROR(VLOOKUP(Rule!K2969,lvl_3[],2,FALSE),"Нет")</f>
        <v>Анализ Дворца</v>
      </c>
      <c r="F2969" s="11" t="str">
        <f>IFERROR(INDEX(lvl_4[],MATCH(L2969,lvl_4[ID],0),MATCH(TEXT(K2969,"##0"),lvl_4[#Headers],0)),"Нет")</f>
        <v>Операторы</v>
      </c>
      <c r="G2969" s="11" t="str">
        <f>IFERROR(INDEX(lvl_5[],MATCH(M2969,lvl_5[ID],0),MATCH(_xlfn.CONCAT(TEXT(K2969,"##0"),"_",TEXT(L2969,"##0")),lvl_5[#Headers],0)),"Нет")</f>
        <v>Ворота</v>
      </c>
      <c r="H2969" s="11" t="str">
        <f>IFERROR(INDEX(lvl_6[],MATCH(N2969,lvl_6[ID],0),MATCH(_xlfn.CONCAT(K2969,"_",L2969,"_",M2969),lvl_6[#Headers],0)),"Нет")</f>
        <v>Ворота. Сила благоприятных Ворот в разных дворцах с учетом сезона</v>
      </c>
      <c r="I2969" s="12">
        <v>1</v>
      </c>
      <c r="J2969" s="12">
        <v>2</v>
      </c>
      <c r="K2969" s="12">
        <v>2</v>
      </c>
      <c r="L2969" s="12">
        <v>3</v>
      </c>
      <c r="M2969" s="12">
        <v>1</v>
      </c>
      <c r="N2969" s="12">
        <v>4</v>
      </c>
      <c r="O2969" s="12">
        <f>COUNTIF($P$2:P2969,P2969)</f>
        <v>127</v>
      </c>
      <c r="P2969" s="12" t="str">
        <f t="shared" si="148"/>
        <v>122030104</v>
      </c>
      <c r="Q2969" s="12" t="str">
        <f t="shared" si="149"/>
        <v>1220301040127</v>
      </c>
      <c r="R2969" s="20" t="s">
        <v>2249</v>
      </c>
      <c r="S2969" s="20" t="s">
        <v>2269</v>
      </c>
      <c r="AD2969" s="12" t="s">
        <v>868</v>
      </c>
      <c r="AW2969" s="12">
        <v>7</v>
      </c>
      <c r="BB2969" s="12" t="s">
        <v>8</v>
      </c>
      <c r="BG2969" s="21">
        <v>0.9</v>
      </c>
      <c r="BH2969" s="12">
        <v>1</v>
      </c>
      <c r="BI2969" s="12">
        <v>1</v>
      </c>
      <c r="BJ2969" s="12">
        <v>1</v>
      </c>
    </row>
    <row r="2970" spans="1:63" ht="60" x14ac:dyDescent="0.25">
      <c r="A2970" s="12">
        <v>1</v>
      </c>
      <c r="B2970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70" s="11" t="str">
        <f>IFERROR(VLOOKUP(I2970,lvl_1[],2,FALSE),"Нет")</f>
        <v>Общий расчет</v>
      </c>
      <c r="D2970" s="11" t="str">
        <f>IFERROR(VLOOKUP(Rule!J2970,lvl_2[],2,FALSE),"Нет")</f>
        <v>Ци Мень</v>
      </c>
      <c r="E2970" s="11" t="str">
        <f>IFERROR(VLOOKUP(Rule!K2970,lvl_3[],2,FALSE),"Нет")</f>
        <v>Анализ Дворца</v>
      </c>
      <c r="F2970" s="11" t="str">
        <f>IFERROR(INDEX(lvl_4[],MATCH(L2970,lvl_4[ID],0),MATCH(TEXT(K2970,"##0"),lvl_4[#Headers],0)),"Нет")</f>
        <v>Операторы</v>
      </c>
      <c r="G2970" s="11" t="str">
        <f>IFERROR(INDEX(lvl_5[],MATCH(M2970,lvl_5[ID],0),MATCH(_xlfn.CONCAT(TEXT(K2970,"##0"),"_",TEXT(L2970,"##0")),lvl_5[#Headers],0)),"Нет")</f>
        <v>Ворота</v>
      </c>
      <c r="H2970" s="11" t="str">
        <f>IFERROR(INDEX(lvl_6[],MATCH(N2970,lvl_6[ID],0),MATCH(_xlfn.CONCAT(K2970,"_",L2970,"_",M2970),lvl_6[#Headers],0)),"Нет")</f>
        <v>Ворота. Сила благоприятных Ворот в разных дворцах с учетом сезона</v>
      </c>
      <c r="I2970" s="12">
        <v>1</v>
      </c>
      <c r="J2970" s="12">
        <v>2</v>
      </c>
      <c r="K2970" s="12">
        <v>2</v>
      </c>
      <c r="L2970" s="12">
        <v>3</v>
      </c>
      <c r="M2970" s="12">
        <v>1</v>
      </c>
      <c r="N2970" s="12">
        <v>4</v>
      </c>
      <c r="O2970" s="12">
        <f>COUNTIF($P$2:P2970,P2970)</f>
        <v>128</v>
      </c>
      <c r="P2970" s="12" t="str">
        <f t="shared" si="148"/>
        <v>122030104</v>
      </c>
      <c r="Q2970" s="12" t="str">
        <f t="shared" si="149"/>
        <v>1220301040128</v>
      </c>
      <c r="R2970" s="20" t="s">
        <v>2249</v>
      </c>
      <c r="S2970" s="20" t="s">
        <v>2269</v>
      </c>
      <c r="AD2970" s="12" t="s">
        <v>869</v>
      </c>
      <c r="AW2970" s="12">
        <v>7</v>
      </c>
      <c r="BB2970" s="12" t="s">
        <v>8</v>
      </c>
      <c r="BG2970" s="21">
        <v>0.9</v>
      </c>
      <c r="BH2970" s="12">
        <v>1</v>
      </c>
      <c r="BI2970" s="12">
        <v>1</v>
      </c>
      <c r="BJ2970" s="12">
        <v>1</v>
      </c>
    </row>
    <row r="2971" spans="1:63" ht="60" x14ac:dyDescent="0.25">
      <c r="A2971" s="12">
        <v>1</v>
      </c>
      <c r="B2971" s="11" t="str">
        <f t="shared" si="147"/>
        <v>Общий расчет. Ци Мень. Анализ Дворца. Операторы. Ворота. Ворота. Сила благоприятных Ворот в разных дворцах с учетом сезона</v>
      </c>
      <c r="C2971" s="11" t="str">
        <f>IFERROR(VLOOKUP(I2971,lvl_1[],2,FALSE),"Нет")</f>
        <v>Общий расчет</v>
      </c>
      <c r="D2971" s="11" t="str">
        <f>IFERROR(VLOOKUP(Rule!J2971,lvl_2[],2,FALSE),"Нет")</f>
        <v>Ци Мень</v>
      </c>
      <c r="E2971" s="11" t="str">
        <f>IFERROR(VLOOKUP(Rule!K2971,lvl_3[],2,FALSE),"Нет")</f>
        <v>Анализ Дворца</v>
      </c>
      <c r="F2971" s="11" t="str">
        <f>IFERROR(INDEX(lvl_4[],MATCH(L2971,lvl_4[ID],0),MATCH(TEXT(K2971,"##0"),lvl_4[#Headers],0)),"Нет")</f>
        <v>Операторы</v>
      </c>
      <c r="G2971" s="11" t="str">
        <f>IFERROR(INDEX(lvl_5[],MATCH(M2971,lvl_5[ID],0),MATCH(_xlfn.CONCAT(TEXT(K2971,"##0"),"_",TEXT(L2971,"##0")),lvl_5[#Headers],0)),"Нет")</f>
        <v>Ворота</v>
      </c>
      <c r="H2971" s="11" t="str">
        <f>IFERROR(INDEX(lvl_6[],MATCH(N2971,lvl_6[ID],0),MATCH(_xlfn.CONCAT(K2971,"_",L2971,"_",M2971),lvl_6[#Headers],0)),"Нет")</f>
        <v>Ворота. Сила благоприятных Ворот в разных дворцах с учетом сезона</v>
      </c>
      <c r="I2971" s="12">
        <v>1</v>
      </c>
      <c r="J2971" s="12">
        <v>2</v>
      </c>
      <c r="K2971" s="12">
        <v>2</v>
      </c>
      <c r="L2971" s="12">
        <v>3</v>
      </c>
      <c r="M2971" s="12">
        <v>1</v>
      </c>
      <c r="N2971" s="12">
        <v>4</v>
      </c>
      <c r="O2971" s="12">
        <f>COUNTIF($P$2:P2971,P2971)</f>
        <v>129</v>
      </c>
      <c r="P2971" s="12" t="str">
        <f t="shared" si="148"/>
        <v>122030104</v>
      </c>
      <c r="Q2971" s="12" t="str">
        <f t="shared" si="149"/>
        <v>1220301040129</v>
      </c>
      <c r="R2971" s="20" t="s">
        <v>2249</v>
      </c>
      <c r="S2971" s="20" t="s">
        <v>2270</v>
      </c>
      <c r="AD2971" s="12" t="s">
        <v>861</v>
      </c>
      <c r="AW2971" s="12">
        <v>6</v>
      </c>
      <c r="BB2971" s="12" t="s">
        <v>8</v>
      </c>
      <c r="BG2971" s="21" t="s">
        <v>2230</v>
      </c>
      <c r="BH2971" s="12">
        <v>1</v>
      </c>
      <c r="BI2971" s="12">
        <v>1</v>
      </c>
      <c r="BJ2971" s="12">
        <v>1</v>
      </c>
      <c r="BK2971" s="12">
        <v>1</v>
      </c>
    </row>
    <row r="2972" spans="1:63" ht="60" x14ac:dyDescent="0.25">
      <c r="A2972" s="12">
        <v>1</v>
      </c>
      <c r="B2972" s="11" t="str">
        <f t="shared" ref="B2972:B2990" si="150">_xlfn.CONCAT(C2972,". ", D2972,". ", E2972,". ", F2972,". ", G2972,". ", H2972)</f>
        <v>Общий расчет. Ци Мень. Анализ Дворца. Операторы. Ворота. Ворота. Сила благоприятных Ворот в разных дворцах с учетом сезона</v>
      </c>
      <c r="C2972" s="11" t="str">
        <f>IFERROR(VLOOKUP(I2972,lvl_1[],2,FALSE),"Нет")</f>
        <v>Общий расчет</v>
      </c>
      <c r="D2972" s="11" t="str">
        <f>IFERROR(VLOOKUP(Rule!J2972,lvl_2[],2,FALSE),"Нет")</f>
        <v>Ци Мень</v>
      </c>
      <c r="E2972" s="11" t="str">
        <f>IFERROR(VLOOKUP(Rule!K2972,lvl_3[],2,FALSE),"Нет")</f>
        <v>Анализ Дворца</v>
      </c>
      <c r="F2972" s="11" t="str">
        <f>IFERROR(INDEX(lvl_4[],MATCH(L2972,lvl_4[ID],0),MATCH(TEXT(K2972,"##0"),lvl_4[#Headers],0)),"Нет")</f>
        <v>Операторы</v>
      </c>
      <c r="G2972" s="11" t="str">
        <f>IFERROR(INDEX(lvl_5[],MATCH(M2972,lvl_5[ID],0),MATCH(_xlfn.CONCAT(TEXT(K2972,"##0"),"_",TEXT(L2972,"##0")),lvl_5[#Headers],0)),"Нет")</f>
        <v>Ворота</v>
      </c>
      <c r="H2972" s="11" t="str">
        <f>IFERROR(INDEX(lvl_6[],MATCH(N2972,lvl_6[ID],0),MATCH(_xlfn.CONCAT(K2972,"_",L2972,"_",M2972),lvl_6[#Headers],0)),"Нет")</f>
        <v>Ворота. Сила благоприятных Ворот в разных дворцах с учетом сезона</v>
      </c>
      <c r="I2972" s="12">
        <v>1</v>
      </c>
      <c r="J2972" s="12">
        <v>2</v>
      </c>
      <c r="K2972" s="12">
        <v>2</v>
      </c>
      <c r="L2972" s="12">
        <v>3</v>
      </c>
      <c r="M2972" s="12">
        <v>1</v>
      </c>
      <c r="N2972" s="12">
        <v>4</v>
      </c>
      <c r="O2972" s="12">
        <f>COUNTIF($P$2:P2972,P2972)</f>
        <v>130</v>
      </c>
      <c r="P2972" s="12" t="str">
        <f t="shared" ref="P2972:P2990" si="151">_xlfn.CONCAT(I2972,
J2972,
K2972,
IF(LEN(L2972)=1,_xlfn.CONCAT(0,L2972),L2972),
IF(LEN(M2972)=1,_xlfn.CONCAT(0,M2972),M2972),
IF(LEN(N2972)=1,_xlfn.CONCAT(0,N2972),N2972))</f>
        <v>122030104</v>
      </c>
      <c r="Q2972" s="12" t="str">
        <f t="shared" ref="Q2972:Q2990" si="152">_xlfn.CONCAT(I2972,
J2972,
K2972,
IF(LEN(L2972)=1,_xlfn.CONCAT(0,L2972),L2972),
IF(LEN(M2972)=1,_xlfn.CONCAT(0,M2972),M2972),
IF(LEN(N2972)=1,_xlfn.CONCAT(0,N2972),N2972),
IF(LEN(O2972)=1,_xlfn.CONCAT("000",O2972),IF(LEN(O2972)=2,_xlfn.CONCAT("00",O2972),IF(LEN(O2972)=3,_xlfn.CONCAT(0,O2972),O2972))))</f>
        <v>1220301040130</v>
      </c>
      <c r="R2972" s="20" t="s">
        <v>2249</v>
      </c>
      <c r="S2972" s="20" t="s">
        <v>2270</v>
      </c>
      <c r="AD2972" s="12" t="s">
        <v>864</v>
      </c>
      <c r="AW2972" s="12">
        <v>6</v>
      </c>
      <c r="BB2972" s="12" t="s">
        <v>8</v>
      </c>
      <c r="BG2972" s="21" t="s">
        <v>2230</v>
      </c>
      <c r="BH2972" s="12">
        <v>1</v>
      </c>
      <c r="BI2972" s="12">
        <v>1</v>
      </c>
      <c r="BJ2972" s="12">
        <v>1</v>
      </c>
      <c r="BK2972" s="12">
        <v>1</v>
      </c>
    </row>
    <row r="2973" spans="1:63" ht="60" x14ac:dyDescent="0.25">
      <c r="A2973" s="12">
        <v>1</v>
      </c>
      <c r="B2973" s="11" t="str">
        <f t="shared" si="150"/>
        <v>Общий расчет. Ци Мень. Анализ Дворца. Операторы. Ворота. Ворота. Сила благоприятных Ворот в разных дворцах с учетом сезона</v>
      </c>
      <c r="C2973" s="11" t="str">
        <f>IFERROR(VLOOKUP(I2973,lvl_1[],2,FALSE),"Нет")</f>
        <v>Общий расчет</v>
      </c>
      <c r="D2973" s="11" t="str">
        <f>IFERROR(VLOOKUP(Rule!J2973,lvl_2[],2,FALSE),"Нет")</f>
        <v>Ци Мень</v>
      </c>
      <c r="E2973" s="11" t="str">
        <f>IFERROR(VLOOKUP(Rule!K2973,lvl_3[],2,FALSE),"Нет")</f>
        <v>Анализ Дворца</v>
      </c>
      <c r="F2973" s="11" t="str">
        <f>IFERROR(INDEX(lvl_4[],MATCH(L2973,lvl_4[ID],0),MATCH(TEXT(K2973,"##0"),lvl_4[#Headers],0)),"Нет")</f>
        <v>Операторы</v>
      </c>
      <c r="G2973" s="11" t="str">
        <f>IFERROR(INDEX(lvl_5[],MATCH(M2973,lvl_5[ID],0),MATCH(_xlfn.CONCAT(TEXT(K2973,"##0"),"_",TEXT(L2973,"##0")),lvl_5[#Headers],0)),"Нет")</f>
        <v>Ворота</v>
      </c>
      <c r="H2973" s="11" t="str">
        <f>IFERROR(INDEX(lvl_6[],MATCH(N2973,lvl_6[ID],0),MATCH(_xlfn.CONCAT(K2973,"_",L2973,"_",M2973),lvl_6[#Headers],0)),"Нет")</f>
        <v>Ворота. Сила благоприятных Ворот в разных дворцах с учетом сезона</v>
      </c>
      <c r="I2973" s="12">
        <v>1</v>
      </c>
      <c r="J2973" s="12">
        <v>2</v>
      </c>
      <c r="K2973" s="12">
        <v>2</v>
      </c>
      <c r="L2973" s="12">
        <v>3</v>
      </c>
      <c r="M2973" s="12">
        <v>1</v>
      </c>
      <c r="N2973" s="12">
        <v>4</v>
      </c>
      <c r="O2973" s="12">
        <f>COUNTIF($P$2:P2973,P2973)</f>
        <v>131</v>
      </c>
      <c r="P2973" s="12" t="str">
        <f t="shared" si="151"/>
        <v>122030104</v>
      </c>
      <c r="Q2973" s="12" t="str">
        <f t="shared" si="152"/>
        <v>1220301040131</v>
      </c>
      <c r="R2973" s="20" t="s">
        <v>2249</v>
      </c>
      <c r="S2973" s="20" t="s">
        <v>2270</v>
      </c>
      <c r="AD2973" s="12" t="s">
        <v>867</v>
      </c>
      <c r="AW2973" s="12">
        <v>6</v>
      </c>
      <c r="BB2973" s="12" t="s">
        <v>8</v>
      </c>
      <c r="BG2973" s="21" t="s">
        <v>2230</v>
      </c>
      <c r="BH2973" s="12">
        <v>1</v>
      </c>
      <c r="BI2973" s="12">
        <v>1</v>
      </c>
      <c r="BJ2973" s="12">
        <v>1</v>
      </c>
      <c r="BK2973" s="12">
        <v>1</v>
      </c>
    </row>
    <row r="2974" spans="1:63" ht="60" x14ac:dyDescent="0.25">
      <c r="A2974" s="12">
        <v>1</v>
      </c>
      <c r="B2974" s="11" t="str">
        <f t="shared" si="150"/>
        <v>Общий расчет. Ци Мень. Анализ Дворца. Операторы. Ворота. Ворота. Сила благоприятных Ворот в разных дворцах с учетом сезона</v>
      </c>
      <c r="C2974" s="11" t="str">
        <f>IFERROR(VLOOKUP(I2974,lvl_1[],2,FALSE),"Нет")</f>
        <v>Общий расчет</v>
      </c>
      <c r="D2974" s="11" t="str">
        <f>IFERROR(VLOOKUP(Rule!J2974,lvl_2[],2,FALSE),"Нет")</f>
        <v>Ци Мень</v>
      </c>
      <c r="E2974" s="11" t="str">
        <f>IFERROR(VLOOKUP(Rule!K2974,lvl_3[],2,FALSE),"Нет")</f>
        <v>Анализ Дворца</v>
      </c>
      <c r="F2974" s="11" t="str">
        <f>IFERROR(INDEX(lvl_4[],MATCH(L2974,lvl_4[ID],0),MATCH(TEXT(K2974,"##0"),lvl_4[#Headers],0)),"Нет")</f>
        <v>Операторы</v>
      </c>
      <c r="G2974" s="11" t="str">
        <f>IFERROR(INDEX(lvl_5[],MATCH(M2974,lvl_5[ID],0),MATCH(_xlfn.CONCAT(TEXT(K2974,"##0"),"_",TEXT(L2974,"##0")),lvl_5[#Headers],0)),"Нет")</f>
        <v>Ворота</v>
      </c>
      <c r="H2974" s="11" t="str">
        <f>IFERROR(INDEX(lvl_6[],MATCH(N2974,lvl_6[ID],0),MATCH(_xlfn.CONCAT(K2974,"_",L2974,"_",M2974),lvl_6[#Headers],0)),"Нет")</f>
        <v>Ворота. Сила благоприятных Ворот в разных дворцах с учетом сезона</v>
      </c>
      <c r="I2974" s="12">
        <v>1</v>
      </c>
      <c r="J2974" s="12">
        <v>2</v>
      </c>
      <c r="K2974" s="12">
        <v>2</v>
      </c>
      <c r="L2974" s="12">
        <v>3</v>
      </c>
      <c r="M2974" s="12">
        <v>1</v>
      </c>
      <c r="N2974" s="12">
        <v>4</v>
      </c>
      <c r="O2974" s="12">
        <f>COUNTIF($P$2:P2974,P2974)</f>
        <v>132</v>
      </c>
      <c r="P2974" s="12" t="str">
        <f t="shared" si="151"/>
        <v>122030104</v>
      </c>
      <c r="Q2974" s="12" t="str">
        <f t="shared" si="152"/>
        <v>1220301040132</v>
      </c>
      <c r="R2974" s="20" t="s">
        <v>2249</v>
      </c>
      <c r="S2974" s="20" t="s">
        <v>2270</v>
      </c>
      <c r="AD2974" s="12" t="s">
        <v>870</v>
      </c>
      <c r="AW2974" s="12">
        <v>6</v>
      </c>
      <c r="BB2974" s="12" t="s">
        <v>8</v>
      </c>
      <c r="BG2974" s="21" t="s">
        <v>2230</v>
      </c>
      <c r="BH2974" s="12">
        <v>1</v>
      </c>
      <c r="BI2974" s="12">
        <v>1</v>
      </c>
      <c r="BJ2974" s="12">
        <v>1</v>
      </c>
      <c r="BK2974" s="12">
        <v>1</v>
      </c>
    </row>
    <row r="2975" spans="1:63" ht="60" x14ac:dyDescent="0.25">
      <c r="A2975" s="12">
        <v>1</v>
      </c>
      <c r="B2975" s="11" t="str">
        <f t="shared" si="150"/>
        <v>Общий расчет. Ци Мень. Анализ Дворца. Операторы. Ворота. Ворота. Сила благоприятных Ворот в разных дворцах с учетом сезона</v>
      </c>
      <c r="C2975" s="11" t="str">
        <f>IFERROR(VLOOKUP(I2975,lvl_1[],2,FALSE),"Нет")</f>
        <v>Общий расчет</v>
      </c>
      <c r="D2975" s="11" t="str">
        <f>IFERROR(VLOOKUP(Rule!J2975,lvl_2[],2,FALSE),"Нет")</f>
        <v>Ци Мень</v>
      </c>
      <c r="E2975" s="11" t="str">
        <f>IFERROR(VLOOKUP(Rule!K2975,lvl_3[],2,FALSE),"Нет")</f>
        <v>Анализ Дворца</v>
      </c>
      <c r="F2975" s="11" t="str">
        <f>IFERROR(INDEX(lvl_4[],MATCH(L2975,lvl_4[ID],0),MATCH(TEXT(K2975,"##0"),lvl_4[#Headers],0)),"Нет")</f>
        <v>Операторы</v>
      </c>
      <c r="G2975" s="11" t="str">
        <f>IFERROR(INDEX(lvl_5[],MATCH(M2975,lvl_5[ID],0),MATCH(_xlfn.CONCAT(TEXT(K2975,"##0"),"_",TEXT(L2975,"##0")),lvl_5[#Headers],0)),"Нет")</f>
        <v>Ворота</v>
      </c>
      <c r="H2975" s="11" t="str">
        <f>IFERROR(INDEX(lvl_6[],MATCH(N2975,lvl_6[ID],0),MATCH(_xlfn.CONCAT(K2975,"_",L2975,"_",M2975),lvl_6[#Headers],0)),"Нет")</f>
        <v>Ворота. Сила благоприятных Ворот в разных дворцах с учетом сезона</v>
      </c>
      <c r="I2975" s="12">
        <v>1</v>
      </c>
      <c r="J2975" s="12">
        <v>2</v>
      </c>
      <c r="K2975" s="12">
        <v>2</v>
      </c>
      <c r="L2975" s="12">
        <v>3</v>
      </c>
      <c r="M2975" s="12">
        <v>1</v>
      </c>
      <c r="N2975" s="12">
        <v>4</v>
      </c>
      <c r="O2975" s="12">
        <f>COUNTIF($P$2:P2975,P2975)</f>
        <v>133</v>
      </c>
      <c r="P2975" s="12" t="str">
        <f t="shared" si="151"/>
        <v>122030104</v>
      </c>
      <c r="Q2975" s="12" t="str">
        <f t="shared" si="152"/>
        <v>1220301040133</v>
      </c>
      <c r="R2975" s="20" t="s">
        <v>2249</v>
      </c>
      <c r="S2975" s="20" t="s">
        <v>2270</v>
      </c>
      <c r="AD2975" s="12" t="s">
        <v>861</v>
      </c>
      <c r="AW2975" s="12">
        <v>7</v>
      </c>
      <c r="BB2975" s="12" t="s">
        <v>8</v>
      </c>
      <c r="BG2975" s="21" t="s">
        <v>2230</v>
      </c>
      <c r="BH2975" s="12">
        <v>1</v>
      </c>
      <c r="BI2975" s="12">
        <v>1</v>
      </c>
      <c r="BJ2975" s="12">
        <v>1</v>
      </c>
      <c r="BK2975" s="12">
        <v>1</v>
      </c>
    </row>
    <row r="2976" spans="1:63" ht="60" x14ac:dyDescent="0.25">
      <c r="A2976" s="12">
        <v>1</v>
      </c>
      <c r="B2976" s="11" t="str">
        <f t="shared" si="150"/>
        <v>Общий расчет. Ци Мень. Анализ Дворца. Операторы. Ворота. Ворота. Сила благоприятных Ворот в разных дворцах с учетом сезона</v>
      </c>
      <c r="C2976" s="11" t="str">
        <f>IFERROR(VLOOKUP(I2976,lvl_1[],2,FALSE),"Нет")</f>
        <v>Общий расчет</v>
      </c>
      <c r="D2976" s="11" t="str">
        <f>IFERROR(VLOOKUP(Rule!J2976,lvl_2[],2,FALSE),"Нет")</f>
        <v>Ци Мень</v>
      </c>
      <c r="E2976" s="11" t="str">
        <f>IFERROR(VLOOKUP(Rule!K2976,lvl_3[],2,FALSE),"Нет")</f>
        <v>Анализ Дворца</v>
      </c>
      <c r="F2976" s="11" t="str">
        <f>IFERROR(INDEX(lvl_4[],MATCH(L2976,lvl_4[ID],0),MATCH(TEXT(K2976,"##0"),lvl_4[#Headers],0)),"Нет")</f>
        <v>Операторы</v>
      </c>
      <c r="G2976" s="11" t="str">
        <f>IFERROR(INDEX(lvl_5[],MATCH(M2976,lvl_5[ID],0),MATCH(_xlfn.CONCAT(TEXT(K2976,"##0"),"_",TEXT(L2976,"##0")),lvl_5[#Headers],0)),"Нет")</f>
        <v>Ворота</v>
      </c>
      <c r="H2976" s="11" t="str">
        <f>IFERROR(INDEX(lvl_6[],MATCH(N2976,lvl_6[ID],0),MATCH(_xlfn.CONCAT(K2976,"_",L2976,"_",M2976),lvl_6[#Headers],0)),"Нет")</f>
        <v>Ворота. Сила благоприятных Ворот в разных дворцах с учетом сезона</v>
      </c>
      <c r="I2976" s="12">
        <v>1</v>
      </c>
      <c r="J2976" s="12">
        <v>2</v>
      </c>
      <c r="K2976" s="12">
        <v>2</v>
      </c>
      <c r="L2976" s="12">
        <v>3</v>
      </c>
      <c r="M2976" s="12">
        <v>1</v>
      </c>
      <c r="N2976" s="12">
        <v>4</v>
      </c>
      <c r="O2976" s="12">
        <f>COUNTIF($P$2:P2976,P2976)</f>
        <v>134</v>
      </c>
      <c r="P2976" s="12" t="str">
        <f t="shared" si="151"/>
        <v>122030104</v>
      </c>
      <c r="Q2976" s="12" t="str">
        <f t="shared" si="152"/>
        <v>1220301040134</v>
      </c>
      <c r="R2976" s="20" t="s">
        <v>2249</v>
      </c>
      <c r="S2976" s="20" t="s">
        <v>2270</v>
      </c>
      <c r="AD2976" s="12" t="s">
        <v>864</v>
      </c>
      <c r="AW2976" s="12">
        <v>7</v>
      </c>
      <c r="BB2976" s="12" t="s">
        <v>8</v>
      </c>
      <c r="BG2976" s="21" t="s">
        <v>2230</v>
      </c>
      <c r="BH2976" s="12">
        <v>1</v>
      </c>
      <c r="BI2976" s="12">
        <v>1</v>
      </c>
      <c r="BJ2976" s="12">
        <v>1</v>
      </c>
      <c r="BK2976" s="12">
        <v>1</v>
      </c>
    </row>
    <row r="2977" spans="1:63" ht="60" x14ac:dyDescent="0.25">
      <c r="A2977" s="12">
        <v>1</v>
      </c>
      <c r="B2977" s="11" t="str">
        <f t="shared" si="150"/>
        <v>Общий расчет. Ци Мень. Анализ Дворца. Операторы. Ворота. Ворота. Сила благоприятных Ворот в разных дворцах с учетом сезона</v>
      </c>
      <c r="C2977" s="11" t="str">
        <f>IFERROR(VLOOKUP(I2977,lvl_1[],2,FALSE),"Нет")</f>
        <v>Общий расчет</v>
      </c>
      <c r="D2977" s="11" t="str">
        <f>IFERROR(VLOOKUP(Rule!J2977,lvl_2[],2,FALSE),"Нет")</f>
        <v>Ци Мень</v>
      </c>
      <c r="E2977" s="11" t="str">
        <f>IFERROR(VLOOKUP(Rule!K2977,lvl_3[],2,FALSE),"Нет")</f>
        <v>Анализ Дворца</v>
      </c>
      <c r="F2977" s="11" t="str">
        <f>IFERROR(INDEX(lvl_4[],MATCH(L2977,lvl_4[ID],0),MATCH(TEXT(K2977,"##0"),lvl_4[#Headers],0)),"Нет")</f>
        <v>Операторы</v>
      </c>
      <c r="G2977" s="11" t="str">
        <f>IFERROR(INDEX(lvl_5[],MATCH(M2977,lvl_5[ID],0),MATCH(_xlfn.CONCAT(TEXT(K2977,"##0"),"_",TEXT(L2977,"##0")),lvl_5[#Headers],0)),"Нет")</f>
        <v>Ворота</v>
      </c>
      <c r="H2977" s="11" t="str">
        <f>IFERROR(INDEX(lvl_6[],MATCH(N2977,lvl_6[ID],0),MATCH(_xlfn.CONCAT(K2977,"_",L2977,"_",M2977),lvl_6[#Headers],0)),"Нет")</f>
        <v>Ворота. Сила благоприятных Ворот в разных дворцах с учетом сезона</v>
      </c>
      <c r="I2977" s="12">
        <v>1</v>
      </c>
      <c r="J2977" s="12">
        <v>2</v>
      </c>
      <c r="K2977" s="12">
        <v>2</v>
      </c>
      <c r="L2977" s="12">
        <v>3</v>
      </c>
      <c r="M2977" s="12">
        <v>1</v>
      </c>
      <c r="N2977" s="12">
        <v>4</v>
      </c>
      <c r="O2977" s="12">
        <f>COUNTIF($P$2:P2977,P2977)</f>
        <v>135</v>
      </c>
      <c r="P2977" s="12" t="str">
        <f t="shared" si="151"/>
        <v>122030104</v>
      </c>
      <c r="Q2977" s="12" t="str">
        <f t="shared" si="152"/>
        <v>1220301040135</v>
      </c>
      <c r="R2977" s="20" t="s">
        <v>2249</v>
      </c>
      <c r="S2977" s="20" t="s">
        <v>2270</v>
      </c>
      <c r="AD2977" s="12" t="s">
        <v>867</v>
      </c>
      <c r="AW2977" s="12">
        <v>7</v>
      </c>
      <c r="BB2977" s="12" t="s">
        <v>8</v>
      </c>
      <c r="BG2977" s="21" t="s">
        <v>2230</v>
      </c>
      <c r="BH2977" s="12">
        <v>1</v>
      </c>
      <c r="BI2977" s="12">
        <v>1</v>
      </c>
      <c r="BJ2977" s="12">
        <v>1</v>
      </c>
      <c r="BK2977" s="12">
        <v>1</v>
      </c>
    </row>
    <row r="2978" spans="1:63" ht="60" x14ac:dyDescent="0.25">
      <c r="A2978" s="12">
        <v>1</v>
      </c>
      <c r="B2978" s="11" t="str">
        <f t="shared" si="150"/>
        <v>Общий расчет. Ци Мень. Анализ Дворца. Операторы. Ворота. Ворота. Сила благоприятных Ворот в разных дворцах с учетом сезона</v>
      </c>
      <c r="C2978" s="11" t="str">
        <f>IFERROR(VLOOKUP(I2978,lvl_1[],2,FALSE),"Нет")</f>
        <v>Общий расчет</v>
      </c>
      <c r="D2978" s="11" t="str">
        <f>IFERROR(VLOOKUP(Rule!J2978,lvl_2[],2,FALSE),"Нет")</f>
        <v>Ци Мень</v>
      </c>
      <c r="E2978" s="11" t="str">
        <f>IFERROR(VLOOKUP(Rule!K2978,lvl_3[],2,FALSE),"Нет")</f>
        <v>Анализ Дворца</v>
      </c>
      <c r="F2978" s="11" t="str">
        <f>IFERROR(INDEX(lvl_4[],MATCH(L2978,lvl_4[ID],0),MATCH(TEXT(K2978,"##0"),lvl_4[#Headers],0)),"Нет")</f>
        <v>Операторы</v>
      </c>
      <c r="G2978" s="11" t="str">
        <f>IFERROR(INDEX(lvl_5[],MATCH(M2978,lvl_5[ID],0),MATCH(_xlfn.CONCAT(TEXT(K2978,"##0"),"_",TEXT(L2978,"##0")),lvl_5[#Headers],0)),"Нет")</f>
        <v>Ворота</v>
      </c>
      <c r="H2978" s="11" t="str">
        <f>IFERROR(INDEX(lvl_6[],MATCH(N2978,lvl_6[ID],0),MATCH(_xlfn.CONCAT(K2978,"_",L2978,"_",M2978),lvl_6[#Headers],0)),"Нет")</f>
        <v>Ворота. Сила благоприятных Ворот в разных дворцах с учетом сезона</v>
      </c>
      <c r="I2978" s="12">
        <v>1</v>
      </c>
      <c r="J2978" s="12">
        <v>2</v>
      </c>
      <c r="K2978" s="12">
        <v>2</v>
      </c>
      <c r="L2978" s="12">
        <v>3</v>
      </c>
      <c r="M2978" s="12">
        <v>1</v>
      </c>
      <c r="N2978" s="12">
        <v>4</v>
      </c>
      <c r="O2978" s="12">
        <f>COUNTIF($P$2:P2978,P2978)</f>
        <v>136</v>
      </c>
      <c r="P2978" s="12" t="str">
        <f t="shared" si="151"/>
        <v>122030104</v>
      </c>
      <c r="Q2978" s="12" t="str">
        <f t="shared" si="152"/>
        <v>1220301040136</v>
      </c>
      <c r="R2978" s="20" t="s">
        <v>2249</v>
      </c>
      <c r="S2978" s="20" t="s">
        <v>2270</v>
      </c>
      <c r="AD2978" s="12" t="s">
        <v>870</v>
      </c>
      <c r="AW2978" s="12">
        <v>7</v>
      </c>
      <c r="BB2978" s="12" t="s">
        <v>8</v>
      </c>
      <c r="BG2978" s="21" t="s">
        <v>2230</v>
      </c>
      <c r="BH2978" s="12">
        <v>1</v>
      </c>
      <c r="BI2978" s="12">
        <v>1</v>
      </c>
      <c r="BJ2978" s="12">
        <v>1</v>
      </c>
      <c r="BK2978" s="12">
        <v>1</v>
      </c>
    </row>
    <row r="2979" spans="1:63" ht="60" x14ac:dyDescent="0.25">
      <c r="A2979" s="12">
        <v>1</v>
      </c>
      <c r="B2979" s="11" t="str">
        <f t="shared" si="150"/>
        <v>Общий расчет. Ци Мень. Анализ Дворца. Операторы. Ворота. Ворота. Сила благоприятных Ворот в разных дворцах с учетом сезона</v>
      </c>
      <c r="C2979" s="11" t="str">
        <f>IFERROR(VLOOKUP(I2979,lvl_1[],2,FALSE),"Нет")</f>
        <v>Общий расчет</v>
      </c>
      <c r="D2979" s="11" t="str">
        <f>IFERROR(VLOOKUP(Rule!J2979,lvl_2[],2,FALSE),"Нет")</f>
        <v>Ци Мень</v>
      </c>
      <c r="E2979" s="11" t="str">
        <f>IFERROR(VLOOKUP(Rule!K2979,lvl_3[],2,FALSE),"Нет")</f>
        <v>Анализ Дворца</v>
      </c>
      <c r="F2979" s="11" t="str">
        <f>IFERROR(INDEX(lvl_4[],MATCH(L2979,lvl_4[ID],0),MATCH(TEXT(K2979,"##0"),lvl_4[#Headers],0)),"Нет")</f>
        <v>Операторы</v>
      </c>
      <c r="G2979" s="11" t="str">
        <f>IFERROR(INDEX(lvl_5[],MATCH(M2979,lvl_5[ID],0),MATCH(_xlfn.CONCAT(TEXT(K2979,"##0"),"_",TEXT(L2979,"##0")),lvl_5[#Headers],0)),"Нет")</f>
        <v>Ворота</v>
      </c>
      <c r="H2979" s="11" t="str">
        <f>IFERROR(INDEX(lvl_6[],MATCH(N2979,lvl_6[ID],0),MATCH(_xlfn.CONCAT(K2979,"_",L2979,"_",M2979),lvl_6[#Headers],0)),"Нет")</f>
        <v>Ворота. Сила благоприятных Ворот в разных дворцах с учетом сезона</v>
      </c>
      <c r="I2979" s="12">
        <v>1</v>
      </c>
      <c r="J2979" s="12">
        <v>2</v>
      </c>
      <c r="K2979" s="12">
        <v>2</v>
      </c>
      <c r="L2979" s="12">
        <v>3</v>
      </c>
      <c r="M2979" s="12">
        <v>1</v>
      </c>
      <c r="N2979" s="12">
        <v>4</v>
      </c>
      <c r="O2979" s="12">
        <f>COUNTIF($P$2:P2979,P2979)</f>
        <v>137</v>
      </c>
      <c r="P2979" s="12" t="str">
        <f t="shared" si="151"/>
        <v>122030104</v>
      </c>
      <c r="Q2979" s="12" t="str">
        <f t="shared" si="152"/>
        <v>1220301040137</v>
      </c>
      <c r="R2979" s="20" t="s">
        <v>2249</v>
      </c>
      <c r="S2979" s="20" t="s">
        <v>2266</v>
      </c>
      <c r="AD2979" s="12" t="s">
        <v>861</v>
      </c>
      <c r="AW2979" s="12">
        <v>1</v>
      </c>
      <c r="BB2979" s="12" t="s">
        <v>8</v>
      </c>
      <c r="BG2979" s="21" t="s">
        <v>2230</v>
      </c>
      <c r="BH2979" s="12">
        <v>1</v>
      </c>
      <c r="BI2979" s="12">
        <v>1</v>
      </c>
      <c r="BJ2979" s="12">
        <v>1</v>
      </c>
      <c r="BK2979" s="12">
        <v>1</v>
      </c>
    </row>
    <row r="2980" spans="1:63" ht="60" x14ac:dyDescent="0.25">
      <c r="A2980" s="12">
        <v>1</v>
      </c>
      <c r="B2980" s="11" t="str">
        <f t="shared" si="150"/>
        <v>Общий расчет. Ци Мень. Анализ Дворца. Операторы. Ворота. Ворота. Сила благоприятных Ворот в разных дворцах с учетом сезона</v>
      </c>
      <c r="C2980" s="11" t="str">
        <f>IFERROR(VLOOKUP(I2980,lvl_1[],2,FALSE),"Нет")</f>
        <v>Общий расчет</v>
      </c>
      <c r="D2980" s="11" t="str">
        <f>IFERROR(VLOOKUP(Rule!J2980,lvl_2[],2,FALSE),"Нет")</f>
        <v>Ци Мень</v>
      </c>
      <c r="E2980" s="11" t="str">
        <f>IFERROR(VLOOKUP(Rule!K2980,lvl_3[],2,FALSE),"Нет")</f>
        <v>Анализ Дворца</v>
      </c>
      <c r="F2980" s="11" t="str">
        <f>IFERROR(INDEX(lvl_4[],MATCH(L2980,lvl_4[ID],0),MATCH(TEXT(K2980,"##0"),lvl_4[#Headers],0)),"Нет")</f>
        <v>Операторы</v>
      </c>
      <c r="G2980" s="11" t="str">
        <f>IFERROR(INDEX(lvl_5[],MATCH(M2980,lvl_5[ID],0),MATCH(_xlfn.CONCAT(TEXT(K2980,"##0"),"_",TEXT(L2980,"##0")),lvl_5[#Headers],0)),"Нет")</f>
        <v>Ворота</v>
      </c>
      <c r="H2980" s="11" t="str">
        <f>IFERROR(INDEX(lvl_6[],MATCH(N2980,lvl_6[ID],0),MATCH(_xlfn.CONCAT(K2980,"_",L2980,"_",M2980),lvl_6[#Headers],0)),"Нет")</f>
        <v>Ворота. Сила благоприятных Ворот в разных дворцах с учетом сезона</v>
      </c>
      <c r="I2980" s="12">
        <v>1</v>
      </c>
      <c r="J2980" s="12">
        <v>2</v>
      </c>
      <c r="K2980" s="12">
        <v>2</v>
      </c>
      <c r="L2980" s="12">
        <v>3</v>
      </c>
      <c r="M2980" s="12">
        <v>1</v>
      </c>
      <c r="N2980" s="12">
        <v>4</v>
      </c>
      <c r="O2980" s="12">
        <f>COUNTIF($P$2:P2980,P2980)</f>
        <v>138</v>
      </c>
      <c r="P2980" s="12" t="str">
        <f t="shared" si="151"/>
        <v>122030104</v>
      </c>
      <c r="Q2980" s="12" t="str">
        <f t="shared" si="152"/>
        <v>1220301040138</v>
      </c>
      <c r="R2980" s="20" t="s">
        <v>2249</v>
      </c>
      <c r="S2980" s="20" t="s">
        <v>2266</v>
      </c>
      <c r="AD2980" s="12" t="s">
        <v>864</v>
      </c>
      <c r="AW2980" s="12">
        <v>1</v>
      </c>
      <c r="BB2980" s="12" t="s">
        <v>8</v>
      </c>
      <c r="BG2980" s="21" t="s">
        <v>2230</v>
      </c>
      <c r="BH2980" s="12">
        <v>1</v>
      </c>
      <c r="BI2980" s="12">
        <v>1</v>
      </c>
      <c r="BJ2980" s="12">
        <v>1</v>
      </c>
      <c r="BK2980" s="12">
        <v>1</v>
      </c>
    </row>
    <row r="2981" spans="1:63" ht="60" x14ac:dyDescent="0.25">
      <c r="A2981" s="12">
        <v>1</v>
      </c>
      <c r="B2981" s="11" t="str">
        <f t="shared" si="150"/>
        <v>Общий расчет. Ци Мень. Анализ Дворца. Операторы. Ворота. Ворота. Сила благоприятных Ворот в разных дворцах с учетом сезона</v>
      </c>
      <c r="C2981" s="11" t="str">
        <f>IFERROR(VLOOKUP(I2981,lvl_1[],2,FALSE),"Нет")</f>
        <v>Общий расчет</v>
      </c>
      <c r="D2981" s="11" t="str">
        <f>IFERROR(VLOOKUP(Rule!J2981,lvl_2[],2,FALSE),"Нет")</f>
        <v>Ци Мень</v>
      </c>
      <c r="E2981" s="11" t="str">
        <f>IFERROR(VLOOKUP(Rule!K2981,lvl_3[],2,FALSE),"Нет")</f>
        <v>Анализ Дворца</v>
      </c>
      <c r="F2981" s="11" t="str">
        <f>IFERROR(INDEX(lvl_4[],MATCH(L2981,lvl_4[ID],0),MATCH(TEXT(K2981,"##0"),lvl_4[#Headers],0)),"Нет")</f>
        <v>Операторы</v>
      </c>
      <c r="G2981" s="11" t="str">
        <f>IFERROR(INDEX(lvl_5[],MATCH(M2981,lvl_5[ID],0),MATCH(_xlfn.CONCAT(TEXT(K2981,"##0"),"_",TEXT(L2981,"##0")),lvl_5[#Headers],0)),"Нет")</f>
        <v>Ворота</v>
      </c>
      <c r="H2981" s="11" t="str">
        <f>IFERROR(INDEX(lvl_6[],MATCH(N2981,lvl_6[ID],0),MATCH(_xlfn.CONCAT(K2981,"_",L2981,"_",M2981),lvl_6[#Headers],0)),"Нет")</f>
        <v>Ворота. Сила благоприятных Ворот в разных дворцах с учетом сезона</v>
      </c>
      <c r="I2981" s="12">
        <v>1</v>
      </c>
      <c r="J2981" s="12">
        <v>2</v>
      </c>
      <c r="K2981" s="12">
        <v>2</v>
      </c>
      <c r="L2981" s="12">
        <v>3</v>
      </c>
      <c r="M2981" s="12">
        <v>1</v>
      </c>
      <c r="N2981" s="12">
        <v>4</v>
      </c>
      <c r="O2981" s="12">
        <f>COUNTIF($P$2:P2981,P2981)</f>
        <v>139</v>
      </c>
      <c r="P2981" s="12" t="str">
        <f t="shared" si="151"/>
        <v>122030104</v>
      </c>
      <c r="Q2981" s="12" t="str">
        <f t="shared" si="152"/>
        <v>1220301040139</v>
      </c>
      <c r="R2981" s="20" t="s">
        <v>2249</v>
      </c>
      <c r="S2981" s="20" t="s">
        <v>2266</v>
      </c>
      <c r="AD2981" s="12" t="s">
        <v>867</v>
      </c>
      <c r="AW2981" s="12">
        <v>1</v>
      </c>
      <c r="BB2981" s="12" t="s">
        <v>8</v>
      </c>
      <c r="BG2981" s="21" t="s">
        <v>2230</v>
      </c>
      <c r="BH2981" s="12">
        <v>1</v>
      </c>
      <c r="BI2981" s="12">
        <v>1</v>
      </c>
      <c r="BJ2981" s="12">
        <v>1</v>
      </c>
      <c r="BK2981" s="12">
        <v>1</v>
      </c>
    </row>
    <row r="2982" spans="1:63" ht="60" x14ac:dyDescent="0.25">
      <c r="A2982" s="12">
        <v>1</v>
      </c>
      <c r="B2982" s="11" t="str">
        <f t="shared" si="150"/>
        <v>Общий расчет. Ци Мень. Анализ Дворца. Операторы. Ворота. Ворота. Сила благоприятных Ворот в разных дворцах с учетом сезона</v>
      </c>
      <c r="C2982" s="11" t="str">
        <f>IFERROR(VLOOKUP(I2982,lvl_1[],2,FALSE),"Нет")</f>
        <v>Общий расчет</v>
      </c>
      <c r="D2982" s="11" t="str">
        <f>IFERROR(VLOOKUP(Rule!J2982,lvl_2[],2,FALSE),"Нет")</f>
        <v>Ци Мень</v>
      </c>
      <c r="E2982" s="11" t="str">
        <f>IFERROR(VLOOKUP(Rule!K2982,lvl_3[],2,FALSE),"Нет")</f>
        <v>Анализ Дворца</v>
      </c>
      <c r="F2982" s="11" t="str">
        <f>IFERROR(INDEX(lvl_4[],MATCH(L2982,lvl_4[ID],0),MATCH(TEXT(K2982,"##0"),lvl_4[#Headers],0)),"Нет")</f>
        <v>Операторы</v>
      </c>
      <c r="G2982" s="11" t="str">
        <f>IFERROR(INDEX(lvl_5[],MATCH(M2982,lvl_5[ID],0),MATCH(_xlfn.CONCAT(TEXT(K2982,"##0"),"_",TEXT(L2982,"##0")),lvl_5[#Headers],0)),"Нет")</f>
        <v>Ворота</v>
      </c>
      <c r="H2982" s="11" t="str">
        <f>IFERROR(INDEX(lvl_6[],MATCH(N2982,lvl_6[ID],0),MATCH(_xlfn.CONCAT(K2982,"_",L2982,"_",M2982),lvl_6[#Headers],0)),"Нет")</f>
        <v>Ворота. Сила благоприятных Ворот в разных дворцах с учетом сезона</v>
      </c>
      <c r="I2982" s="12">
        <v>1</v>
      </c>
      <c r="J2982" s="12">
        <v>2</v>
      </c>
      <c r="K2982" s="12">
        <v>2</v>
      </c>
      <c r="L2982" s="12">
        <v>3</v>
      </c>
      <c r="M2982" s="12">
        <v>1</v>
      </c>
      <c r="N2982" s="12">
        <v>4</v>
      </c>
      <c r="O2982" s="12">
        <f>COUNTIF($P$2:P2982,P2982)</f>
        <v>140</v>
      </c>
      <c r="P2982" s="12" t="str">
        <f t="shared" si="151"/>
        <v>122030104</v>
      </c>
      <c r="Q2982" s="12" t="str">
        <f t="shared" si="152"/>
        <v>1220301040140</v>
      </c>
      <c r="R2982" s="20" t="s">
        <v>2249</v>
      </c>
      <c r="S2982" s="20" t="s">
        <v>2266</v>
      </c>
      <c r="AD2982" s="12" t="s">
        <v>870</v>
      </c>
      <c r="AW2982" s="12">
        <v>1</v>
      </c>
      <c r="BB2982" s="12" t="s">
        <v>8</v>
      </c>
      <c r="BG2982" s="21" t="s">
        <v>2230</v>
      </c>
      <c r="BH2982" s="12">
        <v>1</v>
      </c>
      <c r="BI2982" s="12">
        <v>1</v>
      </c>
      <c r="BJ2982" s="12">
        <v>1</v>
      </c>
      <c r="BK2982" s="12">
        <v>1</v>
      </c>
    </row>
    <row r="2983" spans="1:63" ht="60" x14ac:dyDescent="0.25">
      <c r="A2983" s="12">
        <v>1</v>
      </c>
      <c r="B2983" s="11" t="str">
        <f t="shared" si="150"/>
        <v>Общий расчет. Ци Мень. Анализ Дворца. Операторы. Ворота. Ворота. Сила благоприятных Ворот в разных дворцах с учетом сезона</v>
      </c>
      <c r="C2983" s="11" t="str">
        <f>IFERROR(VLOOKUP(I2983,lvl_1[],2,FALSE),"Нет")</f>
        <v>Общий расчет</v>
      </c>
      <c r="D2983" s="11" t="str">
        <f>IFERROR(VLOOKUP(Rule!J2983,lvl_2[],2,FALSE),"Нет")</f>
        <v>Ци Мень</v>
      </c>
      <c r="E2983" s="11" t="str">
        <f>IFERROR(VLOOKUP(Rule!K2983,lvl_3[],2,FALSE),"Нет")</f>
        <v>Анализ Дворца</v>
      </c>
      <c r="F2983" s="11" t="str">
        <f>IFERROR(INDEX(lvl_4[],MATCH(L2983,lvl_4[ID],0),MATCH(TEXT(K2983,"##0"),lvl_4[#Headers],0)),"Нет")</f>
        <v>Операторы</v>
      </c>
      <c r="G2983" s="11" t="str">
        <f>IFERROR(INDEX(lvl_5[],MATCH(M2983,lvl_5[ID],0),MATCH(_xlfn.CONCAT(TEXT(K2983,"##0"),"_",TEXT(L2983,"##0")),lvl_5[#Headers],0)),"Нет")</f>
        <v>Ворота</v>
      </c>
      <c r="H2983" s="11" t="str">
        <f>IFERROR(INDEX(lvl_6[],MATCH(N2983,lvl_6[ID],0),MATCH(_xlfn.CONCAT(K2983,"_",L2983,"_",M2983),lvl_6[#Headers],0)),"Нет")</f>
        <v>Ворота. Сила благоприятных Ворот в разных дворцах с учетом сезона</v>
      </c>
      <c r="I2983" s="12">
        <v>1</v>
      </c>
      <c r="J2983" s="12">
        <v>2</v>
      </c>
      <c r="K2983" s="12">
        <v>2</v>
      </c>
      <c r="L2983" s="12">
        <v>3</v>
      </c>
      <c r="M2983" s="12">
        <v>1</v>
      </c>
      <c r="N2983" s="12">
        <v>4</v>
      </c>
      <c r="O2983" s="12">
        <f>COUNTIF($P$2:P2983,P2983)</f>
        <v>141</v>
      </c>
      <c r="P2983" s="12" t="str">
        <f t="shared" si="151"/>
        <v>122030104</v>
      </c>
      <c r="Q2983" s="12" t="str">
        <f t="shared" si="152"/>
        <v>1220301040141</v>
      </c>
      <c r="R2983" s="20" t="s">
        <v>2249</v>
      </c>
      <c r="S2983" s="20" t="s">
        <v>2271</v>
      </c>
      <c r="AD2983" s="12" t="s">
        <v>859</v>
      </c>
      <c r="AW2983" s="12">
        <v>9</v>
      </c>
      <c r="BB2983" s="12" t="s">
        <v>8</v>
      </c>
      <c r="BG2983" s="21" t="s">
        <v>2230</v>
      </c>
      <c r="BH2983" s="12">
        <v>1</v>
      </c>
      <c r="BI2983" s="12">
        <v>1</v>
      </c>
      <c r="BJ2983" s="12">
        <v>1</v>
      </c>
      <c r="BK2983" s="12">
        <v>1</v>
      </c>
    </row>
    <row r="2984" spans="1:63" ht="60" x14ac:dyDescent="0.25">
      <c r="A2984" s="12">
        <v>1</v>
      </c>
      <c r="B2984" s="11" t="str">
        <f t="shared" si="150"/>
        <v>Общий расчет. Ци Мень. Анализ Дворца. Операторы. Ворота. Ворота. Сила благоприятных Ворот в разных дворцах с учетом сезона</v>
      </c>
      <c r="C2984" s="11" t="str">
        <f>IFERROR(VLOOKUP(I2984,lvl_1[],2,FALSE),"Нет")</f>
        <v>Общий расчет</v>
      </c>
      <c r="D2984" s="11" t="str">
        <f>IFERROR(VLOOKUP(Rule!J2984,lvl_2[],2,FALSE),"Нет")</f>
        <v>Ци Мень</v>
      </c>
      <c r="E2984" s="11" t="str">
        <f>IFERROR(VLOOKUP(Rule!K2984,lvl_3[],2,FALSE),"Нет")</f>
        <v>Анализ Дворца</v>
      </c>
      <c r="F2984" s="11" t="str">
        <f>IFERROR(INDEX(lvl_4[],MATCH(L2984,lvl_4[ID],0),MATCH(TEXT(K2984,"##0"),lvl_4[#Headers],0)),"Нет")</f>
        <v>Операторы</v>
      </c>
      <c r="G2984" s="11" t="str">
        <f>IFERROR(INDEX(lvl_5[],MATCH(M2984,lvl_5[ID],0),MATCH(_xlfn.CONCAT(TEXT(K2984,"##0"),"_",TEXT(L2984,"##0")),lvl_5[#Headers],0)),"Нет")</f>
        <v>Ворота</v>
      </c>
      <c r="H2984" s="11" t="str">
        <f>IFERROR(INDEX(lvl_6[],MATCH(N2984,lvl_6[ID],0),MATCH(_xlfn.CONCAT(K2984,"_",L2984,"_",M2984),lvl_6[#Headers],0)),"Нет")</f>
        <v>Ворота. Сила благоприятных Ворот в разных дворцах с учетом сезона</v>
      </c>
      <c r="I2984" s="12">
        <v>1</v>
      </c>
      <c r="J2984" s="12">
        <v>2</v>
      </c>
      <c r="K2984" s="12">
        <v>2</v>
      </c>
      <c r="L2984" s="12">
        <v>3</v>
      </c>
      <c r="M2984" s="12">
        <v>1</v>
      </c>
      <c r="N2984" s="12">
        <v>4</v>
      </c>
      <c r="O2984" s="12">
        <f>COUNTIF($P$2:P2984,P2984)</f>
        <v>142</v>
      </c>
      <c r="P2984" s="12" t="str">
        <f t="shared" si="151"/>
        <v>122030104</v>
      </c>
      <c r="Q2984" s="12" t="str">
        <f t="shared" si="152"/>
        <v>1220301040142</v>
      </c>
      <c r="R2984" s="20" t="s">
        <v>2249</v>
      </c>
      <c r="S2984" s="20" t="s">
        <v>2271</v>
      </c>
      <c r="AD2984" s="12" t="s">
        <v>860</v>
      </c>
      <c r="AW2984" s="12">
        <v>9</v>
      </c>
      <c r="BB2984" s="12" t="s">
        <v>8</v>
      </c>
      <c r="BG2984" s="21" t="s">
        <v>2230</v>
      </c>
      <c r="BH2984" s="12">
        <v>1</v>
      </c>
      <c r="BI2984" s="12">
        <v>1</v>
      </c>
      <c r="BJ2984" s="12">
        <v>1</v>
      </c>
      <c r="BK2984" s="12">
        <v>1</v>
      </c>
    </row>
    <row r="2985" spans="1:63" ht="60" x14ac:dyDescent="0.25">
      <c r="A2985" s="12">
        <v>1</v>
      </c>
      <c r="B2985" s="11" t="str">
        <f t="shared" si="150"/>
        <v>Общий расчет. Ци Мень. Анализ Дворца. Операторы. Ворота. Ворота. Сила благоприятных Ворот в разных дворцах с учетом сезона</v>
      </c>
      <c r="C2985" s="11" t="str">
        <f>IFERROR(VLOOKUP(I2985,lvl_1[],2,FALSE),"Нет")</f>
        <v>Общий расчет</v>
      </c>
      <c r="D2985" s="11" t="str">
        <f>IFERROR(VLOOKUP(Rule!J2985,lvl_2[],2,FALSE),"Нет")</f>
        <v>Ци Мень</v>
      </c>
      <c r="E2985" s="11" t="str">
        <f>IFERROR(VLOOKUP(Rule!K2985,lvl_3[],2,FALSE),"Нет")</f>
        <v>Анализ Дворца</v>
      </c>
      <c r="F2985" s="11" t="str">
        <f>IFERROR(INDEX(lvl_4[],MATCH(L2985,lvl_4[ID],0),MATCH(TEXT(K2985,"##0"),lvl_4[#Headers],0)),"Нет")</f>
        <v>Операторы</v>
      </c>
      <c r="G2985" s="11" t="str">
        <f>IFERROR(INDEX(lvl_5[],MATCH(M2985,lvl_5[ID],0),MATCH(_xlfn.CONCAT(TEXT(K2985,"##0"),"_",TEXT(L2985,"##0")),lvl_5[#Headers],0)),"Нет")</f>
        <v>Ворота</v>
      </c>
      <c r="H2985" s="11" t="str">
        <f>IFERROR(INDEX(lvl_6[],MATCH(N2985,lvl_6[ID],0),MATCH(_xlfn.CONCAT(K2985,"_",L2985,"_",M2985),lvl_6[#Headers],0)),"Нет")</f>
        <v>Ворота. Сила благоприятных Ворот в разных дворцах с учетом сезона</v>
      </c>
      <c r="I2985" s="12">
        <v>1</v>
      </c>
      <c r="J2985" s="12">
        <v>2</v>
      </c>
      <c r="K2985" s="12">
        <v>2</v>
      </c>
      <c r="L2985" s="12">
        <v>3</v>
      </c>
      <c r="M2985" s="12">
        <v>1</v>
      </c>
      <c r="N2985" s="12">
        <v>4</v>
      </c>
      <c r="O2985" s="12">
        <f>COUNTIF($P$2:P2985,P2985)</f>
        <v>143</v>
      </c>
      <c r="P2985" s="12" t="str">
        <f t="shared" si="151"/>
        <v>122030104</v>
      </c>
      <c r="Q2985" s="12" t="str">
        <f t="shared" si="152"/>
        <v>1220301040143</v>
      </c>
      <c r="R2985" s="20" t="s">
        <v>2249</v>
      </c>
      <c r="S2985" s="20" t="s">
        <v>2271</v>
      </c>
      <c r="AD2985" s="12" t="s">
        <v>862</v>
      </c>
      <c r="AW2985" s="12">
        <v>9</v>
      </c>
      <c r="BB2985" s="12" t="s">
        <v>8</v>
      </c>
      <c r="BG2985" s="21" t="s">
        <v>2230</v>
      </c>
      <c r="BH2985" s="12">
        <v>1</v>
      </c>
      <c r="BI2985" s="12">
        <v>1</v>
      </c>
      <c r="BJ2985" s="12">
        <v>1</v>
      </c>
      <c r="BK2985" s="12">
        <v>1</v>
      </c>
    </row>
    <row r="2986" spans="1:63" ht="60" x14ac:dyDescent="0.25">
      <c r="A2986" s="12">
        <v>1</v>
      </c>
      <c r="B2986" s="11" t="str">
        <f t="shared" si="150"/>
        <v>Общий расчет. Ци Мень. Анализ Дворца. Операторы. Ворота. Ворота. Сила благоприятных Ворот в разных дворцах с учетом сезона</v>
      </c>
      <c r="C2986" s="11" t="str">
        <f>IFERROR(VLOOKUP(I2986,lvl_1[],2,FALSE),"Нет")</f>
        <v>Общий расчет</v>
      </c>
      <c r="D2986" s="11" t="str">
        <f>IFERROR(VLOOKUP(Rule!J2986,lvl_2[],2,FALSE),"Нет")</f>
        <v>Ци Мень</v>
      </c>
      <c r="E2986" s="11" t="str">
        <f>IFERROR(VLOOKUP(Rule!K2986,lvl_3[],2,FALSE),"Нет")</f>
        <v>Анализ Дворца</v>
      </c>
      <c r="F2986" s="11" t="str">
        <f>IFERROR(INDEX(lvl_4[],MATCH(L2986,lvl_4[ID],0),MATCH(TEXT(K2986,"##0"),lvl_4[#Headers],0)),"Нет")</f>
        <v>Операторы</v>
      </c>
      <c r="G2986" s="11" t="str">
        <f>IFERROR(INDEX(lvl_5[],MATCH(M2986,lvl_5[ID],0),MATCH(_xlfn.CONCAT(TEXT(K2986,"##0"),"_",TEXT(L2986,"##0")),lvl_5[#Headers],0)),"Нет")</f>
        <v>Ворота</v>
      </c>
      <c r="H2986" s="11" t="str">
        <f>IFERROR(INDEX(lvl_6[],MATCH(N2986,lvl_6[ID],0),MATCH(_xlfn.CONCAT(K2986,"_",L2986,"_",M2986),lvl_6[#Headers],0)),"Нет")</f>
        <v>Ворота. Сила благоприятных Ворот в разных дворцах с учетом сезона</v>
      </c>
      <c r="I2986" s="12">
        <v>1</v>
      </c>
      <c r="J2986" s="12">
        <v>2</v>
      </c>
      <c r="K2986" s="12">
        <v>2</v>
      </c>
      <c r="L2986" s="12">
        <v>3</v>
      </c>
      <c r="M2986" s="12">
        <v>1</v>
      </c>
      <c r="N2986" s="12">
        <v>4</v>
      </c>
      <c r="O2986" s="12">
        <f>COUNTIF($P$2:P2986,P2986)</f>
        <v>144</v>
      </c>
      <c r="P2986" s="12" t="str">
        <f t="shared" si="151"/>
        <v>122030104</v>
      </c>
      <c r="Q2986" s="12" t="str">
        <f t="shared" si="152"/>
        <v>1220301040144</v>
      </c>
      <c r="R2986" s="20" t="s">
        <v>2249</v>
      </c>
      <c r="S2986" s="20" t="s">
        <v>2271</v>
      </c>
      <c r="AD2986" s="12" t="s">
        <v>863</v>
      </c>
      <c r="AW2986" s="12">
        <v>9</v>
      </c>
      <c r="BB2986" s="12" t="s">
        <v>8</v>
      </c>
      <c r="BG2986" s="21" t="s">
        <v>2230</v>
      </c>
      <c r="BH2986" s="12">
        <v>1</v>
      </c>
      <c r="BI2986" s="12">
        <v>1</v>
      </c>
      <c r="BJ2986" s="12">
        <v>1</v>
      </c>
      <c r="BK2986" s="12">
        <v>1</v>
      </c>
    </row>
    <row r="2987" spans="1:63" ht="60" x14ac:dyDescent="0.25">
      <c r="A2987" s="12">
        <v>1</v>
      </c>
      <c r="B2987" s="11" t="str">
        <f t="shared" si="150"/>
        <v>Общий расчет. Ци Мень. Анализ Дворца. Операторы. Ворота. Ворота. Сила благоприятных Ворот в разных дворцах с учетом сезона</v>
      </c>
      <c r="C2987" s="11" t="str">
        <f>IFERROR(VLOOKUP(I2987,lvl_1[],2,FALSE),"Нет")</f>
        <v>Общий расчет</v>
      </c>
      <c r="D2987" s="11" t="str">
        <f>IFERROR(VLOOKUP(Rule!J2987,lvl_2[],2,FALSE),"Нет")</f>
        <v>Ци Мень</v>
      </c>
      <c r="E2987" s="11" t="str">
        <f>IFERROR(VLOOKUP(Rule!K2987,lvl_3[],2,FALSE),"Нет")</f>
        <v>Анализ Дворца</v>
      </c>
      <c r="F2987" s="11" t="str">
        <f>IFERROR(INDEX(lvl_4[],MATCH(L2987,lvl_4[ID],0),MATCH(TEXT(K2987,"##0"),lvl_4[#Headers],0)),"Нет")</f>
        <v>Операторы</v>
      </c>
      <c r="G2987" s="11" t="str">
        <f>IFERROR(INDEX(lvl_5[],MATCH(M2987,lvl_5[ID],0),MATCH(_xlfn.CONCAT(TEXT(K2987,"##0"),"_",TEXT(L2987,"##0")),lvl_5[#Headers],0)),"Нет")</f>
        <v>Ворота</v>
      </c>
      <c r="H2987" s="11" t="str">
        <f>IFERROR(INDEX(lvl_6[],MATCH(N2987,lvl_6[ID],0),MATCH(_xlfn.CONCAT(K2987,"_",L2987,"_",M2987),lvl_6[#Headers],0)),"Нет")</f>
        <v>Ворота. Сила благоприятных Ворот в разных дворцах с учетом сезона</v>
      </c>
      <c r="I2987" s="12">
        <v>1</v>
      </c>
      <c r="J2987" s="12">
        <v>2</v>
      </c>
      <c r="K2987" s="12">
        <v>2</v>
      </c>
      <c r="L2987" s="12">
        <v>3</v>
      </c>
      <c r="M2987" s="12">
        <v>1</v>
      </c>
      <c r="N2987" s="12">
        <v>4</v>
      </c>
      <c r="O2987" s="12">
        <f>COUNTIF($P$2:P2987,P2987)</f>
        <v>145</v>
      </c>
      <c r="P2987" s="12" t="str">
        <f t="shared" si="151"/>
        <v>122030104</v>
      </c>
      <c r="Q2987" s="12" t="str">
        <f t="shared" si="152"/>
        <v>1220301040145</v>
      </c>
      <c r="R2987" s="20" t="s">
        <v>2249</v>
      </c>
      <c r="S2987" s="20" t="s">
        <v>2272</v>
      </c>
      <c r="AD2987" s="12" t="s">
        <v>865</v>
      </c>
      <c r="AW2987" s="12">
        <v>9</v>
      </c>
      <c r="BB2987" s="12" t="s">
        <v>8</v>
      </c>
      <c r="BG2987" s="21">
        <v>0.9</v>
      </c>
      <c r="BH2987" s="12">
        <v>1</v>
      </c>
      <c r="BI2987" s="12">
        <v>1</v>
      </c>
      <c r="BJ2987" s="12">
        <v>1</v>
      </c>
    </row>
    <row r="2988" spans="1:63" ht="60" x14ac:dyDescent="0.25">
      <c r="A2988" s="12">
        <v>1</v>
      </c>
      <c r="B2988" s="11" t="str">
        <f t="shared" si="150"/>
        <v>Общий расчет. Ци Мень. Анализ Дворца. Операторы. Ворота. Ворота. Сила благоприятных Ворот в разных дворцах с учетом сезона</v>
      </c>
      <c r="C2988" s="11" t="str">
        <f>IFERROR(VLOOKUP(I2988,lvl_1[],2,FALSE),"Нет")</f>
        <v>Общий расчет</v>
      </c>
      <c r="D2988" s="11" t="str">
        <f>IFERROR(VLOOKUP(Rule!J2988,lvl_2[],2,FALSE),"Нет")</f>
        <v>Ци Мень</v>
      </c>
      <c r="E2988" s="11" t="str">
        <f>IFERROR(VLOOKUP(Rule!K2988,lvl_3[],2,FALSE),"Нет")</f>
        <v>Анализ Дворца</v>
      </c>
      <c r="F2988" s="11" t="str">
        <f>IFERROR(INDEX(lvl_4[],MATCH(L2988,lvl_4[ID],0),MATCH(TEXT(K2988,"##0"),lvl_4[#Headers],0)),"Нет")</f>
        <v>Операторы</v>
      </c>
      <c r="G2988" s="11" t="str">
        <f>IFERROR(INDEX(lvl_5[],MATCH(M2988,lvl_5[ID],0),MATCH(_xlfn.CONCAT(TEXT(K2988,"##0"),"_",TEXT(L2988,"##0")),lvl_5[#Headers],0)),"Нет")</f>
        <v>Ворота</v>
      </c>
      <c r="H2988" s="11" t="str">
        <f>IFERROR(INDEX(lvl_6[],MATCH(N2988,lvl_6[ID],0),MATCH(_xlfn.CONCAT(K2988,"_",L2988,"_",M2988),lvl_6[#Headers],0)),"Нет")</f>
        <v>Ворота. Сила благоприятных Ворот в разных дворцах с учетом сезона</v>
      </c>
      <c r="I2988" s="12">
        <v>1</v>
      </c>
      <c r="J2988" s="12">
        <v>2</v>
      </c>
      <c r="K2988" s="12">
        <v>2</v>
      </c>
      <c r="L2988" s="12">
        <v>3</v>
      </c>
      <c r="M2988" s="12">
        <v>1</v>
      </c>
      <c r="N2988" s="12">
        <v>4</v>
      </c>
      <c r="O2988" s="12">
        <f>COUNTIF($P$2:P2988,P2988)</f>
        <v>146</v>
      </c>
      <c r="P2988" s="12" t="str">
        <f t="shared" si="151"/>
        <v>122030104</v>
      </c>
      <c r="Q2988" s="12" t="str">
        <f t="shared" si="152"/>
        <v>1220301040146</v>
      </c>
      <c r="R2988" s="20" t="s">
        <v>2249</v>
      </c>
      <c r="S2988" s="20" t="s">
        <v>2273</v>
      </c>
      <c r="AD2988" s="12" t="s">
        <v>866</v>
      </c>
      <c r="AW2988" s="12">
        <v>9</v>
      </c>
      <c r="BB2988" s="12" t="s">
        <v>8</v>
      </c>
      <c r="BG2988" s="21">
        <v>0.9</v>
      </c>
      <c r="BH2988" s="12">
        <v>1</v>
      </c>
      <c r="BI2988" s="12">
        <v>1</v>
      </c>
      <c r="BJ2988" s="12">
        <v>1</v>
      </c>
    </row>
    <row r="2989" spans="1:63" ht="60" x14ac:dyDescent="0.25">
      <c r="A2989" s="12">
        <v>1</v>
      </c>
      <c r="B2989" s="11" t="str">
        <f t="shared" si="150"/>
        <v>Общий расчет. Ци Мень. Анализ Дворца. Операторы. Ворота. Ворота. Сила благоприятных Ворот в разных дворцах с учетом сезона</v>
      </c>
      <c r="C2989" s="11" t="str">
        <f>IFERROR(VLOOKUP(I2989,lvl_1[],2,FALSE),"Нет")</f>
        <v>Общий расчет</v>
      </c>
      <c r="D2989" s="11" t="str">
        <f>IFERROR(VLOOKUP(Rule!J2989,lvl_2[],2,FALSE),"Нет")</f>
        <v>Ци Мень</v>
      </c>
      <c r="E2989" s="11" t="str">
        <f>IFERROR(VLOOKUP(Rule!K2989,lvl_3[],2,FALSE),"Нет")</f>
        <v>Анализ Дворца</v>
      </c>
      <c r="F2989" s="11" t="str">
        <f>IFERROR(INDEX(lvl_4[],MATCH(L2989,lvl_4[ID],0),MATCH(TEXT(K2989,"##0"),lvl_4[#Headers],0)),"Нет")</f>
        <v>Операторы</v>
      </c>
      <c r="G2989" s="11" t="str">
        <f>IFERROR(INDEX(lvl_5[],MATCH(M2989,lvl_5[ID],0),MATCH(_xlfn.CONCAT(TEXT(K2989,"##0"),"_",TEXT(L2989,"##0")),lvl_5[#Headers],0)),"Нет")</f>
        <v>Ворота</v>
      </c>
      <c r="H2989" s="11" t="str">
        <f>IFERROR(INDEX(lvl_6[],MATCH(N2989,lvl_6[ID],0),MATCH(_xlfn.CONCAT(K2989,"_",L2989,"_",M2989),lvl_6[#Headers],0)),"Нет")</f>
        <v>Ворота. Сила благоприятных Ворот в разных дворцах с учетом сезона</v>
      </c>
      <c r="I2989" s="12">
        <v>1</v>
      </c>
      <c r="J2989" s="12">
        <v>2</v>
      </c>
      <c r="K2989" s="12">
        <v>2</v>
      </c>
      <c r="L2989" s="12">
        <v>3</v>
      </c>
      <c r="M2989" s="12">
        <v>1</v>
      </c>
      <c r="N2989" s="12">
        <v>4</v>
      </c>
      <c r="O2989" s="12">
        <f>COUNTIF($P$2:P2989,P2989)</f>
        <v>147</v>
      </c>
      <c r="P2989" s="12" t="str">
        <f t="shared" si="151"/>
        <v>122030104</v>
      </c>
      <c r="Q2989" s="12" t="str">
        <f t="shared" si="152"/>
        <v>1220301040147</v>
      </c>
      <c r="R2989" s="20" t="s">
        <v>2249</v>
      </c>
      <c r="S2989" s="20" t="s">
        <v>2273</v>
      </c>
      <c r="AD2989" s="12" t="s">
        <v>868</v>
      </c>
      <c r="AW2989" s="12">
        <v>9</v>
      </c>
      <c r="BB2989" s="12" t="s">
        <v>8</v>
      </c>
      <c r="BG2989" s="21">
        <v>0.9</v>
      </c>
      <c r="BH2989" s="12">
        <v>1</v>
      </c>
      <c r="BI2989" s="12">
        <v>1</v>
      </c>
      <c r="BJ2989" s="12">
        <v>1</v>
      </c>
    </row>
    <row r="2990" spans="1:63" ht="60" x14ac:dyDescent="0.25">
      <c r="A2990" s="12">
        <v>1</v>
      </c>
      <c r="B2990" s="11" t="str">
        <f t="shared" si="150"/>
        <v>Общий расчет. Ци Мень. Анализ Дворца. Операторы. Ворота. Ворота. Сила благоприятных Ворот в разных дворцах с учетом сезона</v>
      </c>
      <c r="C2990" s="11" t="str">
        <f>IFERROR(VLOOKUP(I2990,lvl_1[],2,FALSE),"Нет")</f>
        <v>Общий расчет</v>
      </c>
      <c r="D2990" s="11" t="str">
        <f>IFERROR(VLOOKUP(Rule!J2990,lvl_2[],2,FALSE),"Нет")</f>
        <v>Ци Мень</v>
      </c>
      <c r="E2990" s="11" t="str">
        <f>IFERROR(VLOOKUP(Rule!K2990,lvl_3[],2,FALSE),"Нет")</f>
        <v>Анализ Дворца</v>
      </c>
      <c r="F2990" s="11" t="str">
        <f>IFERROR(INDEX(lvl_4[],MATCH(L2990,lvl_4[ID],0),MATCH(TEXT(K2990,"##0"),lvl_4[#Headers],0)),"Нет")</f>
        <v>Операторы</v>
      </c>
      <c r="G2990" s="11" t="str">
        <f>IFERROR(INDEX(lvl_5[],MATCH(M2990,lvl_5[ID],0),MATCH(_xlfn.CONCAT(TEXT(K2990,"##0"),"_",TEXT(L2990,"##0")),lvl_5[#Headers],0)),"Нет")</f>
        <v>Ворота</v>
      </c>
      <c r="H2990" s="11" t="str">
        <f>IFERROR(INDEX(lvl_6[],MATCH(N2990,lvl_6[ID],0),MATCH(_xlfn.CONCAT(K2990,"_",L2990,"_",M2990),lvl_6[#Headers],0)),"Нет")</f>
        <v>Ворота. Сила благоприятных Ворот в разных дворцах с учетом сезона</v>
      </c>
      <c r="I2990" s="12">
        <v>1</v>
      </c>
      <c r="J2990" s="12">
        <v>2</v>
      </c>
      <c r="K2990" s="12">
        <v>2</v>
      </c>
      <c r="L2990" s="12">
        <v>3</v>
      </c>
      <c r="M2990" s="12">
        <v>1</v>
      </c>
      <c r="N2990" s="12">
        <v>4</v>
      </c>
      <c r="O2990" s="12">
        <f>COUNTIF($P$2:P2990,P2990)</f>
        <v>148</v>
      </c>
      <c r="P2990" s="12" t="str">
        <f t="shared" si="151"/>
        <v>122030104</v>
      </c>
      <c r="Q2990" s="12" t="str">
        <f t="shared" si="152"/>
        <v>1220301040148</v>
      </c>
      <c r="R2990" s="20" t="s">
        <v>2249</v>
      </c>
      <c r="S2990" s="20" t="s">
        <v>2273</v>
      </c>
      <c r="AD2990" s="12" t="s">
        <v>869</v>
      </c>
      <c r="AW2990" s="12">
        <v>9</v>
      </c>
      <c r="BB2990" s="12" t="s">
        <v>8</v>
      </c>
      <c r="BG2990" s="21">
        <v>0.9</v>
      </c>
      <c r="BH2990" s="12">
        <v>1</v>
      </c>
      <c r="BI2990" s="12">
        <v>1</v>
      </c>
      <c r="BJ2990" s="12">
        <v>1</v>
      </c>
    </row>
    <row r="2991" spans="1:63" ht="60" x14ac:dyDescent="0.25">
      <c r="A2991" s="12">
        <v>1</v>
      </c>
      <c r="B2991" s="11" t="str">
        <f t="shared" ref="B2991:B3004" si="153">_xlfn.CONCAT(C2991,". ", D2991,". ", E2991,". ", F2991,". ", G2991,". ", H2991)</f>
        <v>Общий расчет. Ци Мень. Анализ Дворца. Операторы. Ворота. Ворота. Сила благоприятных Ворот в разных дворцах с учетом сезона</v>
      </c>
      <c r="C2991" s="11" t="str">
        <f>IFERROR(VLOOKUP(I2991,lvl_1[],2,FALSE),"Нет")</f>
        <v>Общий расчет</v>
      </c>
      <c r="D2991" s="11" t="str">
        <f>IFERROR(VLOOKUP(Rule!J2991,lvl_2[],2,FALSE),"Нет")</f>
        <v>Ци Мень</v>
      </c>
      <c r="E2991" s="11" t="str">
        <f>IFERROR(VLOOKUP(Rule!K2991,lvl_3[],2,FALSE),"Нет")</f>
        <v>Анализ Дворца</v>
      </c>
      <c r="F2991" s="11" t="str">
        <f>IFERROR(INDEX(lvl_4[],MATCH(L2991,lvl_4[ID],0),MATCH(TEXT(K2991,"##0"),lvl_4[#Headers],0)),"Нет")</f>
        <v>Операторы</v>
      </c>
      <c r="G2991" s="11" t="str">
        <f>IFERROR(INDEX(lvl_5[],MATCH(M2991,lvl_5[ID],0),MATCH(_xlfn.CONCAT(TEXT(K2991,"##0"),"_",TEXT(L2991,"##0")),lvl_5[#Headers],0)),"Нет")</f>
        <v>Ворота</v>
      </c>
      <c r="H2991" s="11" t="str">
        <f>IFERROR(INDEX(lvl_6[],MATCH(N2991,lvl_6[ID],0),MATCH(_xlfn.CONCAT(K2991,"_",L2991,"_",M2991),lvl_6[#Headers],0)),"Нет")</f>
        <v>Ворота. Сила благоприятных Ворот в разных дворцах с учетом сезона</v>
      </c>
      <c r="I2991" s="12">
        <v>1</v>
      </c>
      <c r="J2991" s="12">
        <v>2</v>
      </c>
      <c r="K2991" s="12">
        <v>2</v>
      </c>
      <c r="L2991" s="12">
        <v>3</v>
      </c>
      <c r="M2991" s="12">
        <v>1</v>
      </c>
      <c r="N2991" s="12">
        <v>4</v>
      </c>
      <c r="O2991" s="12">
        <f>COUNTIF($P$2:P2991,P2991)</f>
        <v>149</v>
      </c>
      <c r="P2991" s="12" t="str">
        <f t="shared" ref="P2991:P3004" si="154">_xlfn.CONCAT(I2991,
J2991,
K2991,
IF(LEN(L2991)=1,_xlfn.CONCAT(0,L2991),L2991),
IF(LEN(M2991)=1,_xlfn.CONCAT(0,M2991),M2991),
IF(LEN(N2991)=1,_xlfn.CONCAT(0,N2991),N2991))</f>
        <v>122030104</v>
      </c>
      <c r="Q2991" s="12" t="str">
        <f t="shared" ref="Q2991:Q3004" si="155">_xlfn.CONCAT(I2991,
J2991,
K2991,
IF(LEN(L2991)=1,_xlfn.CONCAT(0,L2991),L2991),
IF(LEN(M2991)=1,_xlfn.CONCAT(0,M2991),M2991),
IF(LEN(N2991)=1,_xlfn.CONCAT(0,N2991),N2991),
IF(LEN(O2991)=1,_xlfn.CONCAT("000",O2991),IF(LEN(O2991)=2,_xlfn.CONCAT("00",O2991),IF(LEN(O2991)=3,_xlfn.CONCAT(0,O2991),O2991))))</f>
        <v>1220301040149</v>
      </c>
      <c r="R2991" s="20" t="s">
        <v>2249</v>
      </c>
      <c r="S2991" s="20" t="s">
        <v>2274</v>
      </c>
      <c r="AD2991" s="12" t="s">
        <v>861</v>
      </c>
      <c r="AW2991" s="12">
        <v>9</v>
      </c>
      <c r="BB2991" s="12" t="s">
        <v>8</v>
      </c>
      <c r="BG2991" s="21" t="s">
        <v>2230</v>
      </c>
      <c r="BH2991" s="12">
        <v>1</v>
      </c>
      <c r="BI2991" s="12">
        <v>1</v>
      </c>
      <c r="BJ2991" s="12">
        <v>1</v>
      </c>
      <c r="BK2991" s="12">
        <v>1</v>
      </c>
    </row>
    <row r="2992" spans="1:63" ht="60" x14ac:dyDescent="0.25">
      <c r="A2992" s="12">
        <v>1</v>
      </c>
      <c r="B2992" s="11" t="str">
        <f t="shared" si="153"/>
        <v>Общий расчет. Ци Мень. Анализ Дворца. Операторы. Ворота. Ворота. Сила благоприятных Ворот в разных дворцах с учетом сезона</v>
      </c>
      <c r="C2992" s="11" t="str">
        <f>IFERROR(VLOOKUP(I2992,lvl_1[],2,FALSE),"Нет")</f>
        <v>Общий расчет</v>
      </c>
      <c r="D2992" s="11" t="str">
        <f>IFERROR(VLOOKUP(Rule!J2992,lvl_2[],2,FALSE),"Нет")</f>
        <v>Ци Мень</v>
      </c>
      <c r="E2992" s="11" t="str">
        <f>IFERROR(VLOOKUP(Rule!K2992,lvl_3[],2,FALSE),"Нет")</f>
        <v>Анализ Дворца</v>
      </c>
      <c r="F2992" s="11" t="str">
        <f>IFERROR(INDEX(lvl_4[],MATCH(L2992,lvl_4[ID],0),MATCH(TEXT(K2992,"##0"),lvl_4[#Headers],0)),"Нет")</f>
        <v>Операторы</v>
      </c>
      <c r="G2992" s="11" t="str">
        <f>IFERROR(INDEX(lvl_5[],MATCH(M2992,lvl_5[ID],0),MATCH(_xlfn.CONCAT(TEXT(K2992,"##0"),"_",TEXT(L2992,"##0")),lvl_5[#Headers],0)),"Нет")</f>
        <v>Ворота</v>
      </c>
      <c r="H2992" s="11" t="str">
        <f>IFERROR(INDEX(lvl_6[],MATCH(N2992,lvl_6[ID],0),MATCH(_xlfn.CONCAT(K2992,"_",L2992,"_",M2992),lvl_6[#Headers],0)),"Нет")</f>
        <v>Ворота. Сила благоприятных Ворот в разных дворцах с учетом сезона</v>
      </c>
      <c r="I2992" s="12">
        <v>1</v>
      </c>
      <c r="J2992" s="12">
        <v>2</v>
      </c>
      <c r="K2992" s="12">
        <v>2</v>
      </c>
      <c r="L2992" s="12">
        <v>3</v>
      </c>
      <c r="M2992" s="12">
        <v>1</v>
      </c>
      <c r="N2992" s="12">
        <v>4</v>
      </c>
      <c r="O2992" s="12">
        <f>COUNTIF($P$2:P2992,P2992)</f>
        <v>150</v>
      </c>
      <c r="P2992" s="12" t="str">
        <f t="shared" si="154"/>
        <v>122030104</v>
      </c>
      <c r="Q2992" s="12" t="str">
        <f t="shared" si="155"/>
        <v>1220301040150</v>
      </c>
      <c r="R2992" s="20" t="s">
        <v>2249</v>
      </c>
      <c r="S2992" s="20" t="s">
        <v>2274</v>
      </c>
      <c r="AD2992" s="12" t="s">
        <v>864</v>
      </c>
      <c r="AW2992" s="12">
        <v>9</v>
      </c>
      <c r="BB2992" s="12" t="s">
        <v>8</v>
      </c>
      <c r="BG2992" s="21" t="s">
        <v>2230</v>
      </c>
      <c r="BH2992" s="12">
        <v>1</v>
      </c>
      <c r="BI2992" s="12">
        <v>1</v>
      </c>
      <c r="BJ2992" s="12">
        <v>1</v>
      </c>
      <c r="BK2992" s="12">
        <v>1</v>
      </c>
    </row>
    <row r="2993" spans="1:63" ht="60" x14ac:dyDescent="0.25">
      <c r="A2993" s="12">
        <v>1</v>
      </c>
      <c r="B2993" s="11" t="str">
        <f t="shared" si="153"/>
        <v>Общий расчет. Ци Мень. Анализ Дворца. Операторы. Ворота. Ворота. Сила благоприятных Ворот в разных дворцах с учетом сезона</v>
      </c>
      <c r="C2993" s="11" t="str">
        <f>IFERROR(VLOOKUP(I2993,lvl_1[],2,FALSE),"Нет")</f>
        <v>Общий расчет</v>
      </c>
      <c r="D2993" s="11" t="str">
        <f>IFERROR(VLOOKUP(Rule!J2993,lvl_2[],2,FALSE),"Нет")</f>
        <v>Ци Мень</v>
      </c>
      <c r="E2993" s="11" t="str">
        <f>IFERROR(VLOOKUP(Rule!K2993,lvl_3[],2,FALSE),"Нет")</f>
        <v>Анализ Дворца</v>
      </c>
      <c r="F2993" s="11" t="str">
        <f>IFERROR(INDEX(lvl_4[],MATCH(L2993,lvl_4[ID],0),MATCH(TEXT(K2993,"##0"),lvl_4[#Headers],0)),"Нет")</f>
        <v>Операторы</v>
      </c>
      <c r="G2993" s="11" t="str">
        <f>IFERROR(INDEX(lvl_5[],MATCH(M2993,lvl_5[ID],0),MATCH(_xlfn.CONCAT(TEXT(K2993,"##0"),"_",TEXT(L2993,"##0")),lvl_5[#Headers],0)),"Нет")</f>
        <v>Ворота</v>
      </c>
      <c r="H2993" s="11" t="str">
        <f>IFERROR(INDEX(lvl_6[],MATCH(N2993,lvl_6[ID],0),MATCH(_xlfn.CONCAT(K2993,"_",L2993,"_",M2993),lvl_6[#Headers],0)),"Нет")</f>
        <v>Ворота. Сила благоприятных Ворот в разных дворцах с учетом сезона</v>
      </c>
      <c r="I2993" s="12">
        <v>1</v>
      </c>
      <c r="J2993" s="12">
        <v>2</v>
      </c>
      <c r="K2993" s="12">
        <v>2</v>
      </c>
      <c r="L2993" s="12">
        <v>3</v>
      </c>
      <c r="M2993" s="12">
        <v>1</v>
      </c>
      <c r="N2993" s="12">
        <v>4</v>
      </c>
      <c r="O2993" s="12">
        <f>COUNTIF($P$2:P2993,P2993)</f>
        <v>151</v>
      </c>
      <c r="P2993" s="12" t="str">
        <f t="shared" si="154"/>
        <v>122030104</v>
      </c>
      <c r="Q2993" s="12" t="str">
        <f t="shared" si="155"/>
        <v>1220301040151</v>
      </c>
      <c r="R2993" s="20" t="s">
        <v>2249</v>
      </c>
      <c r="S2993" s="20" t="s">
        <v>2274</v>
      </c>
      <c r="AD2993" s="12" t="s">
        <v>867</v>
      </c>
      <c r="AW2993" s="12">
        <v>9</v>
      </c>
      <c r="BB2993" s="12" t="s">
        <v>8</v>
      </c>
      <c r="BG2993" s="21" t="s">
        <v>2230</v>
      </c>
      <c r="BH2993" s="12">
        <v>1</v>
      </c>
      <c r="BI2993" s="12">
        <v>1</v>
      </c>
      <c r="BJ2993" s="12">
        <v>1</v>
      </c>
      <c r="BK2993" s="12">
        <v>1</v>
      </c>
    </row>
    <row r="2994" spans="1:63" ht="60" x14ac:dyDescent="0.25">
      <c r="A2994" s="12">
        <v>1</v>
      </c>
      <c r="B2994" s="11" t="str">
        <f t="shared" si="153"/>
        <v>Общий расчет. Ци Мень. Анализ Дворца. Операторы. Ворота. Ворота. Сила благоприятных Ворот в разных дворцах с учетом сезона</v>
      </c>
      <c r="C2994" s="11" t="str">
        <f>IFERROR(VLOOKUP(I2994,lvl_1[],2,FALSE),"Нет")</f>
        <v>Общий расчет</v>
      </c>
      <c r="D2994" s="11" t="str">
        <f>IFERROR(VLOOKUP(Rule!J2994,lvl_2[],2,FALSE),"Нет")</f>
        <v>Ци Мень</v>
      </c>
      <c r="E2994" s="11" t="str">
        <f>IFERROR(VLOOKUP(Rule!K2994,lvl_3[],2,FALSE),"Нет")</f>
        <v>Анализ Дворца</v>
      </c>
      <c r="F2994" s="11" t="str">
        <f>IFERROR(INDEX(lvl_4[],MATCH(L2994,lvl_4[ID],0),MATCH(TEXT(K2994,"##0"),lvl_4[#Headers],0)),"Нет")</f>
        <v>Операторы</v>
      </c>
      <c r="G2994" s="11" t="str">
        <f>IFERROR(INDEX(lvl_5[],MATCH(M2994,lvl_5[ID],0),MATCH(_xlfn.CONCAT(TEXT(K2994,"##0"),"_",TEXT(L2994,"##0")),lvl_5[#Headers],0)),"Нет")</f>
        <v>Ворота</v>
      </c>
      <c r="H2994" s="11" t="str">
        <f>IFERROR(INDEX(lvl_6[],MATCH(N2994,lvl_6[ID],0),MATCH(_xlfn.CONCAT(K2994,"_",L2994,"_",M2994),lvl_6[#Headers],0)),"Нет")</f>
        <v>Ворота. Сила благоприятных Ворот в разных дворцах с учетом сезона</v>
      </c>
      <c r="I2994" s="12">
        <v>1</v>
      </c>
      <c r="J2994" s="12">
        <v>2</v>
      </c>
      <c r="K2994" s="12">
        <v>2</v>
      </c>
      <c r="L2994" s="12">
        <v>3</v>
      </c>
      <c r="M2994" s="12">
        <v>1</v>
      </c>
      <c r="N2994" s="12">
        <v>4</v>
      </c>
      <c r="O2994" s="12">
        <f>COUNTIF($P$2:P2994,P2994)</f>
        <v>152</v>
      </c>
      <c r="P2994" s="12" t="str">
        <f t="shared" si="154"/>
        <v>122030104</v>
      </c>
      <c r="Q2994" s="12" t="str">
        <f t="shared" si="155"/>
        <v>1220301040152</v>
      </c>
      <c r="R2994" s="20" t="s">
        <v>2249</v>
      </c>
      <c r="S2994" s="20" t="s">
        <v>2274</v>
      </c>
      <c r="AD2994" s="12" t="s">
        <v>870</v>
      </c>
      <c r="AW2994" s="12">
        <v>9</v>
      </c>
      <c r="BB2994" s="12" t="s">
        <v>8</v>
      </c>
      <c r="BG2994" s="21" t="s">
        <v>2230</v>
      </c>
      <c r="BH2994" s="12">
        <v>1</v>
      </c>
      <c r="BI2994" s="12">
        <v>1</v>
      </c>
      <c r="BJ2994" s="12">
        <v>1</v>
      </c>
      <c r="BK2994" s="12">
        <v>1</v>
      </c>
    </row>
    <row r="2995" spans="1:63" ht="45" x14ac:dyDescent="0.25">
      <c r="A2995" s="12">
        <v>1</v>
      </c>
      <c r="B2995" s="11" t="str">
        <f t="shared" si="153"/>
        <v>Общий расчет. Ци Мень. Анализ Дворца. Структуры. Благоприятность. Нет</v>
      </c>
      <c r="C2995" s="11" t="str">
        <f>IFERROR(VLOOKUP(I2995,lvl_1[],2,FALSE),"Нет")</f>
        <v>Общий расчет</v>
      </c>
      <c r="D2995" s="11" t="str">
        <f>IFERROR(VLOOKUP(Rule!J2995,lvl_2[],2,FALSE),"Нет")</f>
        <v>Ци Мень</v>
      </c>
      <c r="E2995" s="11" t="str">
        <f>IFERROR(VLOOKUP(Rule!K2995,lvl_3[],2,FALSE),"Нет")</f>
        <v>Анализ Дворца</v>
      </c>
      <c r="F2995" s="11" t="str">
        <f>IFERROR(INDEX(lvl_4[],MATCH(L2995,lvl_4[ID],0),MATCH(TEXT(K2995,"##0"),lvl_4[#Headers],0)),"Нет")</f>
        <v>Структуры</v>
      </c>
      <c r="G2995" s="11" t="str">
        <f>IFERROR(INDEX(lvl_5[],MATCH(M2995,lvl_5[ID],0),MATCH(_xlfn.CONCAT(TEXT(K2995,"##0"),"_",TEXT(L2995,"##0")),lvl_5[#Headers],0)),"Нет")</f>
        <v>Благоприятность</v>
      </c>
      <c r="H2995" s="11" t="str">
        <f>IFERROR(INDEX(lvl_6[],MATCH(N2995,lvl_6[ID],0),MATCH(_xlfn.CONCAT(K2995,"_",L2995,"_",M2995),lvl_6[#Headers],0)),"Нет")</f>
        <v>Нет</v>
      </c>
      <c r="I2995" s="12">
        <v>1</v>
      </c>
      <c r="J2995" s="12">
        <v>2</v>
      </c>
      <c r="K2995" s="12">
        <v>2</v>
      </c>
      <c r="L2995" s="12">
        <v>1</v>
      </c>
      <c r="M2995" s="12">
        <v>0</v>
      </c>
      <c r="N2995" s="12">
        <v>0</v>
      </c>
      <c r="O2995" s="12">
        <f>COUNTIF($P$2:P2995,P2995)</f>
        <v>631</v>
      </c>
      <c r="P2995" s="12" t="str">
        <f t="shared" si="154"/>
        <v>122010000</v>
      </c>
      <c r="Q2995" s="12" t="str">
        <f t="shared" si="155"/>
        <v>1220100000631</v>
      </c>
      <c r="R2995" s="20" t="s">
        <v>2317</v>
      </c>
      <c r="S2995" s="20" t="s">
        <v>2318</v>
      </c>
      <c r="T2995" s="12">
        <v>1</v>
      </c>
      <c r="V2995" s="12">
        <v>0</v>
      </c>
      <c r="X2995" s="12" t="str">
        <f t="shared" ref="X2995" si="156">_xlfn.CONCAT(Q2995,
R2995,
S2995,
IF(LEN(T2995)=1,_xlfn.CONCAT(0,T2995),T2995),
IF(LEN(U2995)=1,_xlfn.CONCAT(0,U2995),U2995),
IF(LEN(V2995)=1,_xlfn.CONCAT(0,V2995),V2995))</f>
        <v>1220100000631Структура. Благоприятность. 009 甲/壬 (Цзя/Жэнь). Зеленый дракон попадает в тюрьмуВзаимодействие нарушается, препятствия и застой. Иньские и янские дела неблагоприятны, особенно плохо для путешествий0100</v>
      </c>
      <c r="Y2995" s="12" t="str">
        <f t="shared" ref="Y2995" si="157">_xlfn.CONCAT(Q2995,
R2995,
S2995,
IF(LEN(T2995)=1,_xlfn.CONCAT(0,T2995),T2995),
IF(LEN(U2995)=1,_xlfn.CONCAT(0,U2995),U2995),
IF(LEN(V2995)=1,_xlfn.CONCAT(0,V2995),V2995),
IF(LEN(W2995)=1,_xlfn.CONCAT("000",W2995),IF(LEN(W2995)=2,_xlfn.CONCAT("00",W2995),IF(LEN(W2995)=3,_xlfn.CONCAT(0,W2995),W2995))))</f>
        <v>1220100000631Структура. Благоприятность. 009 甲/壬 (Цзя/Жэнь). Зеленый дракон попадает в тюрьмуВзаимодействие нарушается, препятствия и застой. Иньские и янские дела неблагоприятны, особенно плохо для путешествий0100</v>
      </c>
      <c r="AX2995" s="12">
        <v>1</v>
      </c>
      <c r="BA2995" s="12" t="s">
        <v>914</v>
      </c>
      <c r="BG2995" s="21" t="s">
        <v>2277</v>
      </c>
      <c r="BJ2995" s="12">
        <v>1</v>
      </c>
      <c r="BK2995" s="12">
        <v>1</v>
      </c>
    </row>
    <row r="2996" spans="1:63" ht="30" x14ac:dyDescent="0.25">
      <c r="A2996" s="12">
        <v>1</v>
      </c>
      <c r="B2996" s="11" t="str">
        <f t="shared" si="153"/>
        <v>Общий расчет. Ци Мень. Анализ Дворца. Структуры. Благоприятность. Нет</v>
      </c>
      <c r="C2996" s="11" t="str">
        <f>IFERROR(VLOOKUP(I2996,lvl_1[],2,FALSE),"Нет")</f>
        <v>Общий расчет</v>
      </c>
      <c r="D2996" s="11" t="str">
        <f>IFERROR(VLOOKUP(Rule!J2996,lvl_2[],2,FALSE),"Нет")</f>
        <v>Ци Мень</v>
      </c>
      <c r="E2996" s="11" t="str">
        <f>IFERROR(VLOOKUP(Rule!K2996,lvl_3[],2,FALSE),"Нет")</f>
        <v>Анализ Дворца</v>
      </c>
      <c r="F2996" s="11" t="str">
        <f>IFERROR(INDEX(lvl_4[],MATCH(L2996,lvl_4[ID],0),MATCH(TEXT(K2996,"##0"),lvl_4[#Headers],0)),"Нет")</f>
        <v>Структуры</v>
      </c>
      <c r="G2996" s="11" t="str">
        <f>IFERROR(INDEX(lvl_5[],MATCH(M2996,lvl_5[ID],0),MATCH(_xlfn.CONCAT(TEXT(K2996,"##0"),"_",TEXT(L2996,"##0")),lvl_5[#Headers],0)),"Нет")</f>
        <v>Благоприятность</v>
      </c>
      <c r="H2996" s="11" t="str">
        <f>IFERROR(INDEX(lvl_6[],MATCH(N2996,lvl_6[ID],0),MATCH(_xlfn.CONCAT(K2996,"_",L2996,"_",M2996),lvl_6[#Headers],0)),"Нет")</f>
        <v>Нет</v>
      </c>
      <c r="I2996" s="12">
        <v>1</v>
      </c>
      <c r="J2996" s="12">
        <v>2</v>
      </c>
      <c r="K2996" s="12">
        <v>2</v>
      </c>
      <c r="L2996" s="12">
        <v>1</v>
      </c>
      <c r="M2996" s="12">
        <v>0</v>
      </c>
      <c r="N2996" s="12">
        <v>0</v>
      </c>
      <c r="O2996" s="12">
        <f>COUNTIF($P$2:P2996,P2996)</f>
        <v>632</v>
      </c>
      <c r="P2996" s="12" t="str">
        <f t="shared" si="154"/>
        <v>122010000</v>
      </c>
      <c r="Q2996" s="12" t="str">
        <f t="shared" si="155"/>
        <v>1220100000632</v>
      </c>
      <c r="R2996" s="20" t="s">
        <v>2320</v>
      </c>
      <c r="S2996" s="20" t="s">
        <v>2322</v>
      </c>
      <c r="AY2996" s="12" t="s">
        <v>901</v>
      </c>
      <c r="AZ2996" s="12">
        <v>1</v>
      </c>
      <c r="BB2996" s="12" t="s">
        <v>26</v>
      </c>
      <c r="BG2996" s="21">
        <v>-1</v>
      </c>
      <c r="BJ2996" s="12">
        <v>1</v>
      </c>
      <c r="BK2996" s="12">
        <v>1</v>
      </c>
    </row>
    <row r="2997" spans="1:63" ht="30" x14ac:dyDescent="0.25">
      <c r="A2997" s="12">
        <v>1</v>
      </c>
      <c r="B2997" s="11" t="str">
        <f t="shared" si="153"/>
        <v>Общий расчет. Ци Мень. Анализ Дворца. Структуры. Благоприятность. Нет</v>
      </c>
      <c r="C2997" s="11" t="str">
        <f>IFERROR(VLOOKUP(I2997,lvl_1[],2,FALSE),"Нет")</f>
        <v>Общий расчет</v>
      </c>
      <c r="D2997" s="11" t="str">
        <f>IFERROR(VLOOKUP(Rule!J2997,lvl_2[],2,FALSE),"Нет")</f>
        <v>Ци Мень</v>
      </c>
      <c r="E2997" s="11" t="str">
        <f>IFERROR(VLOOKUP(Rule!K2997,lvl_3[],2,FALSE),"Нет")</f>
        <v>Анализ Дворца</v>
      </c>
      <c r="F2997" s="11" t="str">
        <f>IFERROR(INDEX(lvl_4[],MATCH(L2997,lvl_4[ID],0),MATCH(TEXT(K2997,"##0"),lvl_4[#Headers],0)),"Нет")</f>
        <v>Структуры</v>
      </c>
      <c r="G2997" s="11" t="str">
        <f>IFERROR(INDEX(lvl_5[],MATCH(M2997,lvl_5[ID],0),MATCH(_xlfn.CONCAT(TEXT(K2997,"##0"),"_",TEXT(L2997,"##0")),lvl_5[#Headers],0)),"Нет")</f>
        <v>Благоприятность</v>
      </c>
      <c r="H2997" s="11" t="str">
        <f>IFERROR(INDEX(lvl_6[],MATCH(N2997,lvl_6[ID],0),MATCH(_xlfn.CONCAT(K2997,"_",L2997,"_",M2997),lvl_6[#Headers],0)),"Нет")</f>
        <v>Нет</v>
      </c>
      <c r="I2997" s="12">
        <v>1</v>
      </c>
      <c r="J2997" s="12">
        <v>2</v>
      </c>
      <c r="K2997" s="12">
        <v>2</v>
      </c>
      <c r="L2997" s="12">
        <v>1</v>
      </c>
      <c r="M2997" s="12">
        <v>0</v>
      </c>
      <c r="N2997" s="12">
        <v>0</v>
      </c>
      <c r="O2997" s="12">
        <f>COUNTIF($P$2:P2997,P2997)</f>
        <v>633</v>
      </c>
      <c r="P2997" s="12" t="str">
        <f t="shared" si="154"/>
        <v>122010000</v>
      </c>
      <c r="Q2997" s="12" t="str">
        <f t="shared" si="155"/>
        <v>1220100000633</v>
      </c>
      <c r="R2997" s="20" t="s">
        <v>2320</v>
      </c>
      <c r="S2997" s="20" t="s">
        <v>2322</v>
      </c>
      <c r="AY2997" s="12" t="s">
        <v>901</v>
      </c>
      <c r="AZ2997" s="12">
        <v>1</v>
      </c>
      <c r="BB2997" s="12" t="s">
        <v>29</v>
      </c>
      <c r="BG2997" s="21">
        <v>-1</v>
      </c>
      <c r="BJ2997" s="12">
        <v>1</v>
      </c>
      <c r="BK2997" s="12">
        <v>1</v>
      </c>
    </row>
    <row r="2998" spans="1:63" ht="60" x14ac:dyDescent="0.25">
      <c r="A2998" s="12">
        <v>1</v>
      </c>
      <c r="B2998" s="11" t="str">
        <f t="shared" si="153"/>
        <v>Общий расчет. Ци Мень. Анализ Дворца. Структуры. Благоприятность. Нет</v>
      </c>
      <c r="C2998" s="11" t="str">
        <f>IFERROR(VLOOKUP(I2998,lvl_1[],2,FALSE),"Нет")</f>
        <v>Общий расчет</v>
      </c>
      <c r="D2998" s="11" t="str">
        <f>IFERROR(VLOOKUP(Rule!J2998,lvl_2[],2,FALSE),"Нет")</f>
        <v>Ци Мень</v>
      </c>
      <c r="E2998" s="11" t="str">
        <f>IFERROR(VLOOKUP(Rule!K2998,lvl_3[],2,FALSE),"Нет")</f>
        <v>Анализ Дворца</v>
      </c>
      <c r="F2998" s="11" t="str">
        <f>IFERROR(INDEX(lvl_4[],MATCH(L2998,lvl_4[ID],0),MATCH(TEXT(K2998,"##0"),lvl_4[#Headers],0)),"Нет")</f>
        <v>Структуры</v>
      </c>
      <c r="G2998" s="11" t="str">
        <f>IFERROR(INDEX(lvl_5[],MATCH(M2998,lvl_5[ID],0),MATCH(_xlfn.CONCAT(TEXT(K2998,"##0"),"_",TEXT(L2998,"##0")),lvl_5[#Headers],0)),"Нет")</f>
        <v>Благоприятность</v>
      </c>
      <c r="H2998" s="11" t="str">
        <f>IFERROR(INDEX(lvl_6[],MATCH(N2998,lvl_6[ID],0),MATCH(_xlfn.CONCAT(K2998,"_",L2998,"_",M2998),lvl_6[#Headers],0)),"Нет")</f>
        <v>Нет</v>
      </c>
      <c r="I2998" s="12">
        <v>1</v>
      </c>
      <c r="J2998" s="12">
        <v>2</v>
      </c>
      <c r="K2998" s="12">
        <v>2</v>
      </c>
      <c r="L2998" s="12">
        <v>1</v>
      </c>
      <c r="M2998" s="12">
        <v>0</v>
      </c>
      <c r="N2998" s="12">
        <v>0</v>
      </c>
      <c r="O2998" s="12">
        <f>COUNTIF($P$2:P2998,P2998)</f>
        <v>634</v>
      </c>
      <c r="P2998" s="12" t="str">
        <f t="shared" si="154"/>
        <v>122010000</v>
      </c>
      <c r="Q2998" s="12" t="str">
        <f t="shared" si="155"/>
        <v>1220100000634</v>
      </c>
      <c r="R2998" s="20" t="s">
        <v>2329</v>
      </c>
      <c r="S2998" s="20" t="s">
        <v>2330</v>
      </c>
      <c r="AY2998" s="12" t="s">
        <v>901</v>
      </c>
      <c r="BA2998" s="12" t="s">
        <v>907</v>
      </c>
      <c r="BB2998" s="12" t="s">
        <v>12</v>
      </c>
      <c r="BG2998" s="21" t="s">
        <v>1109</v>
      </c>
      <c r="BJ2998" s="12">
        <v>1</v>
      </c>
    </row>
    <row r="2999" spans="1:63" ht="60" x14ac:dyDescent="0.25">
      <c r="A2999" s="12">
        <v>1</v>
      </c>
      <c r="B2999" s="11" t="str">
        <f t="shared" si="153"/>
        <v>Общий расчет. Ци Мень. Анализ Дворца. Структуры. Благоприятность. Нет</v>
      </c>
      <c r="C2999" s="11" t="str">
        <f>IFERROR(VLOOKUP(I2999,lvl_1[],2,FALSE),"Нет")</f>
        <v>Общий расчет</v>
      </c>
      <c r="D2999" s="11" t="str">
        <f>IFERROR(VLOOKUP(Rule!J2999,lvl_2[],2,FALSE),"Нет")</f>
        <v>Ци Мень</v>
      </c>
      <c r="E2999" s="11" t="str">
        <f>IFERROR(VLOOKUP(Rule!K2999,lvl_3[],2,FALSE),"Нет")</f>
        <v>Анализ Дворца</v>
      </c>
      <c r="F2999" s="11" t="str">
        <f>IFERROR(INDEX(lvl_4[],MATCH(L2999,lvl_4[ID],0),MATCH(TEXT(K2999,"##0"),lvl_4[#Headers],0)),"Нет")</f>
        <v>Структуры</v>
      </c>
      <c r="G2999" s="11" t="str">
        <f>IFERROR(INDEX(lvl_5[],MATCH(M2999,lvl_5[ID],0),MATCH(_xlfn.CONCAT(TEXT(K2999,"##0"),"_",TEXT(L2999,"##0")),lvl_5[#Headers],0)),"Нет")</f>
        <v>Благоприятность</v>
      </c>
      <c r="H2999" s="11" t="str">
        <f>IFERROR(INDEX(lvl_6[],MATCH(N2999,lvl_6[ID],0),MATCH(_xlfn.CONCAT(K2999,"_",L2999,"_",M2999),lvl_6[#Headers],0)),"Нет")</f>
        <v>Нет</v>
      </c>
      <c r="I2999" s="12">
        <v>1</v>
      </c>
      <c r="J2999" s="12">
        <v>2</v>
      </c>
      <c r="K2999" s="12">
        <v>2</v>
      </c>
      <c r="L2999" s="12">
        <v>1</v>
      </c>
      <c r="M2999" s="12">
        <v>0</v>
      </c>
      <c r="N2999" s="12">
        <v>0</v>
      </c>
      <c r="O2999" s="12">
        <f>COUNTIF($P$2:P2999,P2999)</f>
        <v>635</v>
      </c>
      <c r="P2999" s="12" t="str">
        <f t="shared" si="154"/>
        <v>122010000</v>
      </c>
      <c r="Q2999" s="12" t="str">
        <f t="shared" si="155"/>
        <v>1220100000635</v>
      </c>
      <c r="R2999" s="20" t="s">
        <v>2329</v>
      </c>
      <c r="S2999" s="20" t="s">
        <v>2330</v>
      </c>
      <c r="AY2999" s="12" t="s">
        <v>901</v>
      </c>
      <c r="BA2999" s="12" t="s">
        <v>907</v>
      </c>
      <c r="BB2999" s="12" t="s">
        <v>31</v>
      </c>
      <c r="BG2999" s="21" t="s">
        <v>1109</v>
      </c>
      <c r="BJ2999" s="12">
        <v>1</v>
      </c>
    </row>
    <row r="3000" spans="1:63" ht="45" x14ac:dyDescent="0.25">
      <c r="A3000" s="12">
        <v>1</v>
      </c>
      <c r="B3000" s="11" t="str">
        <f t="shared" si="153"/>
        <v>Общий расчет. Ци Мень. Анализ Дворца. Структуры. Благоприятность. Нет</v>
      </c>
      <c r="C3000" s="11" t="str">
        <f>IFERROR(VLOOKUP(I3000,lvl_1[],2,FALSE),"Нет")</f>
        <v>Общий расчет</v>
      </c>
      <c r="D3000" s="11" t="str">
        <f>IFERROR(VLOOKUP(Rule!J3000,lvl_2[],2,FALSE),"Нет")</f>
        <v>Ци Мень</v>
      </c>
      <c r="E3000" s="11" t="str">
        <f>IFERROR(VLOOKUP(Rule!K3000,lvl_3[],2,FALSE),"Нет")</f>
        <v>Анализ Дворца</v>
      </c>
      <c r="F3000" s="11" t="str">
        <f>IFERROR(INDEX(lvl_4[],MATCH(L3000,lvl_4[ID],0),MATCH(TEXT(K3000,"##0"),lvl_4[#Headers],0)),"Нет")</f>
        <v>Структуры</v>
      </c>
      <c r="G3000" s="11" t="str">
        <f>IFERROR(INDEX(lvl_5[],MATCH(M3000,lvl_5[ID],0),MATCH(_xlfn.CONCAT(TEXT(K3000,"##0"),"_",TEXT(L3000,"##0")),lvl_5[#Headers],0)),"Нет")</f>
        <v>Благоприятность</v>
      </c>
      <c r="H3000" s="11" t="str">
        <f>IFERROR(INDEX(lvl_6[],MATCH(N3000,lvl_6[ID],0),MATCH(_xlfn.CONCAT(K3000,"_",L3000,"_",M3000),lvl_6[#Headers],0)),"Нет")</f>
        <v>Нет</v>
      </c>
      <c r="I3000" s="12">
        <v>1</v>
      </c>
      <c r="J3000" s="12">
        <v>2</v>
      </c>
      <c r="K3000" s="12">
        <v>2</v>
      </c>
      <c r="L3000" s="12">
        <v>1</v>
      </c>
      <c r="M3000" s="12">
        <v>0</v>
      </c>
      <c r="N3000" s="12">
        <v>0</v>
      </c>
      <c r="O3000" s="12">
        <f>COUNTIF($P$2:P3000,P3000)</f>
        <v>636</v>
      </c>
      <c r="P3000" s="12" t="str">
        <f t="shared" si="154"/>
        <v>122010000</v>
      </c>
      <c r="Q3000" s="12" t="str">
        <f t="shared" si="155"/>
        <v>1220100000636</v>
      </c>
      <c r="R3000" s="20" t="s">
        <v>2329</v>
      </c>
      <c r="S3000" s="20" t="s">
        <v>2331</v>
      </c>
      <c r="AY3000" s="12" t="s">
        <v>901</v>
      </c>
      <c r="BA3000" s="12" t="s">
        <v>907</v>
      </c>
      <c r="BB3000" s="12" t="s">
        <v>16</v>
      </c>
      <c r="BG3000" s="12">
        <v>-1</v>
      </c>
      <c r="BJ3000" s="12">
        <v>1</v>
      </c>
      <c r="BK3000" s="12">
        <v>1</v>
      </c>
    </row>
    <row r="3001" spans="1:63" ht="45" x14ac:dyDescent="0.25">
      <c r="A3001" s="12">
        <v>1</v>
      </c>
      <c r="B3001" s="11" t="str">
        <f t="shared" si="153"/>
        <v>Общий расчет. Ци Мень. Анализ Дворца. Структуры. Благоприятность. Нет</v>
      </c>
      <c r="C3001" s="11" t="str">
        <f>IFERROR(VLOOKUP(I3001,lvl_1[],2,FALSE),"Нет")</f>
        <v>Общий расчет</v>
      </c>
      <c r="D3001" s="11" t="str">
        <f>IFERROR(VLOOKUP(Rule!J3001,lvl_2[],2,FALSE),"Нет")</f>
        <v>Ци Мень</v>
      </c>
      <c r="E3001" s="11" t="str">
        <f>IFERROR(VLOOKUP(Rule!K3001,lvl_3[],2,FALSE),"Нет")</f>
        <v>Анализ Дворца</v>
      </c>
      <c r="F3001" s="11" t="str">
        <f>IFERROR(INDEX(lvl_4[],MATCH(L3001,lvl_4[ID],0),MATCH(TEXT(K3001,"##0"),lvl_4[#Headers],0)),"Нет")</f>
        <v>Структуры</v>
      </c>
      <c r="G3001" s="11" t="str">
        <f>IFERROR(INDEX(lvl_5[],MATCH(M3001,lvl_5[ID],0),MATCH(_xlfn.CONCAT(TEXT(K3001,"##0"),"_",TEXT(L3001,"##0")),lvl_5[#Headers],0)),"Нет")</f>
        <v>Благоприятность</v>
      </c>
      <c r="H3001" s="11" t="str">
        <f>IFERROR(INDEX(lvl_6[],MATCH(N3001,lvl_6[ID],0),MATCH(_xlfn.CONCAT(K3001,"_",L3001,"_",M3001),lvl_6[#Headers],0)),"Нет")</f>
        <v>Нет</v>
      </c>
      <c r="I3001" s="12">
        <v>1</v>
      </c>
      <c r="J3001" s="12">
        <v>2</v>
      </c>
      <c r="K3001" s="12">
        <v>2</v>
      </c>
      <c r="L3001" s="12">
        <v>1</v>
      </c>
      <c r="M3001" s="12">
        <v>0</v>
      </c>
      <c r="N3001" s="12">
        <v>0</v>
      </c>
      <c r="O3001" s="12">
        <f>COUNTIF($P$2:P3001,P3001)</f>
        <v>637</v>
      </c>
      <c r="P3001" s="12" t="str">
        <f t="shared" si="154"/>
        <v>122010000</v>
      </c>
      <c r="Q3001" s="12" t="str">
        <f t="shared" si="155"/>
        <v>1220100000637</v>
      </c>
      <c r="R3001" s="20" t="s">
        <v>2329</v>
      </c>
      <c r="S3001" s="20" t="s">
        <v>2331</v>
      </c>
      <c r="AY3001" s="12" t="s">
        <v>901</v>
      </c>
      <c r="BA3001" s="12" t="s">
        <v>907</v>
      </c>
      <c r="BB3001" s="12" t="s">
        <v>19</v>
      </c>
      <c r="BG3001" s="12">
        <v>-1</v>
      </c>
      <c r="BJ3001" s="12">
        <v>1</v>
      </c>
      <c r="BK3001" s="12">
        <v>1</v>
      </c>
    </row>
    <row r="3002" spans="1:63" ht="45" x14ac:dyDescent="0.25">
      <c r="A3002" s="12">
        <v>1</v>
      </c>
      <c r="B3002" s="11" t="str">
        <f t="shared" si="153"/>
        <v>Общий расчет. Ци Мень. Анализ Дворца. Структуры. Благоприятность. Нет</v>
      </c>
      <c r="C3002" s="11" t="str">
        <f>IFERROR(VLOOKUP(I3002,lvl_1[],2,FALSE),"Нет")</f>
        <v>Общий расчет</v>
      </c>
      <c r="D3002" s="11" t="str">
        <f>IFERROR(VLOOKUP(Rule!J3002,lvl_2[],2,FALSE),"Нет")</f>
        <v>Ци Мень</v>
      </c>
      <c r="E3002" s="11" t="str">
        <f>IFERROR(VLOOKUP(Rule!K3002,lvl_3[],2,FALSE),"Нет")</f>
        <v>Анализ Дворца</v>
      </c>
      <c r="F3002" s="11" t="str">
        <f>IFERROR(INDEX(lvl_4[],MATCH(L3002,lvl_4[ID],0),MATCH(TEXT(K3002,"##0"),lvl_4[#Headers],0)),"Нет")</f>
        <v>Структуры</v>
      </c>
      <c r="G3002" s="11" t="str">
        <f>IFERROR(INDEX(lvl_5[],MATCH(M3002,lvl_5[ID],0),MATCH(_xlfn.CONCAT(TEXT(K3002,"##0"),"_",TEXT(L3002,"##0")),lvl_5[#Headers],0)),"Нет")</f>
        <v>Благоприятность</v>
      </c>
      <c r="H3002" s="11" t="str">
        <f>IFERROR(INDEX(lvl_6[],MATCH(N3002,lvl_6[ID],0),MATCH(_xlfn.CONCAT(K3002,"_",L3002,"_",M3002),lvl_6[#Headers],0)),"Нет")</f>
        <v>Нет</v>
      </c>
      <c r="I3002" s="12">
        <v>1</v>
      </c>
      <c r="J3002" s="12">
        <v>2</v>
      </c>
      <c r="K3002" s="12">
        <v>2</v>
      </c>
      <c r="L3002" s="12">
        <v>1</v>
      </c>
      <c r="M3002" s="12">
        <v>0</v>
      </c>
      <c r="N3002" s="12">
        <v>0</v>
      </c>
      <c r="O3002" s="12">
        <f>COUNTIF($P$2:P3002,P3002)</f>
        <v>638</v>
      </c>
      <c r="P3002" s="12" t="str">
        <f t="shared" si="154"/>
        <v>122010000</v>
      </c>
      <c r="Q3002" s="12" t="str">
        <f t="shared" si="155"/>
        <v>1220100000638</v>
      </c>
      <c r="R3002" s="20" t="s">
        <v>2329</v>
      </c>
      <c r="S3002" s="20" t="s">
        <v>2331</v>
      </c>
      <c r="AY3002" s="12" t="s">
        <v>901</v>
      </c>
      <c r="BA3002" s="12" t="s">
        <v>907</v>
      </c>
      <c r="BB3002" s="12" t="s">
        <v>22</v>
      </c>
      <c r="BG3002" s="12">
        <v>-1</v>
      </c>
      <c r="BJ3002" s="12">
        <v>1</v>
      </c>
      <c r="BK3002" s="12">
        <v>1</v>
      </c>
    </row>
    <row r="3003" spans="1:63" ht="45" x14ac:dyDescent="0.25">
      <c r="A3003" s="12">
        <v>1</v>
      </c>
      <c r="B3003" s="11" t="str">
        <f t="shared" si="153"/>
        <v>Общий расчет. Ци Мень. Анализ Дворца. Структуры. Благоприятность. Нет</v>
      </c>
      <c r="C3003" s="11" t="str">
        <f>IFERROR(VLOOKUP(I3003,lvl_1[],2,FALSE),"Нет")</f>
        <v>Общий расчет</v>
      </c>
      <c r="D3003" s="11" t="str">
        <f>IFERROR(VLOOKUP(Rule!J3003,lvl_2[],2,FALSE),"Нет")</f>
        <v>Ци Мень</v>
      </c>
      <c r="E3003" s="11" t="str">
        <f>IFERROR(VLOOKUP(Rule!K3003,lvl_3[],2,FALSE),"Нет")</f>
        <v>Анализ Дворца</v>
      </c>
      <c r="F3003" s="11" t="str">
        <f>IFERROR(INDEX(lvl_4[],MATCH(L3003,lvl_4[ID],0),MATCH(TEXT(K3003,"##0"),lvl_4[#Headers],0)),"Нет")</f>
        <v>Структуры</v>
      </c>
      <c r="G3003" s="11" t="str">
        <f>IFERROR(INDEX(lvl_5[],MATCH(M3003,lvl_5[ID],0),MATCH(_xlfn.CONCAT(TEXT(K3003,"##0"),"_",TEXT(L3003,"##0")),lvl_5[#Headers],0)),"Нет")</f>
        <v>Благоприятность</v>
      </c>
      <c r="H3003" s="11" t="str">
        <f>IFERROR(INDEX(lvl_6[],MATCH(N3003,lvl_6[ID],0),MATCH(_xlfn.CONCAT(K3003,"_",L3003,"_",M3003),lvl_6[#Headers],0)),"Нет")</f>
        <v>Нет</v>
      </c>
      <c r="I3003" s="12">
        <v>1</v>
      </c>
      <c r="J3003" s="12">
        <v>2</v>
      </c>
      <c r="K3003" s="12">
        <v>2</v>
      </c>
      <c r="L3003" s="12">
        <v>1</v>
      </c>
      <c r="M3003" s="12">
        <v>0</v>
      </c>
      <c r="N3003" s="12">
        <v>0</v>
      </c>
      <c r="O3003" s="12">
        <f>COUNTIF($P$2:P3003,P3003)</f>
        <v>639</v>
      </c>
      <c r="P3003" s="12" t="str">
        <f t="shared" si="154"/>
        <v>122010000</v>
      </c>
      <c r="Q3003" s="12" t="str">
        <f t="shared" si="155"/>
        <v>1220100000639</v>
      </c>
      <c r="R3003" s="20" t="s">
        <v>2329</v>
      </c>
      <c r="S3003" s="20" t="s">
        <v>2331</v>
      </c>
      <c r="AY3003" s="12" t="s">
        <v>901</v>
      </c>
      <c r="BA3003" s="12" t="s">
        <v>907</v>
      </c>
      <c r="BB3003" s="12" t="s">
        <v>26</v>
      </c>
      <c r="BG3003" s="12">
        <v>-1</v>
      </c>
      <c r="BJ3003" s="12">
        <v>1</v>
      </c>
      <c r="BK3003" s="12">
        <v>1</v>
      </c>
    </row>
    <row r="3004" spans="1:63" ht="45" x14ac:dyDescent="0.25">
      <c r="A3004" s="12">
        <v>1</v>
      </c>
      <c r="B3004" s="11" t="str">
        <f t="shared" si="153"/>
        <v>Общий расчет. Ци Мень. Анализ Дворца. Структуры. Благоприятность. Нет</v>
      </c>
      <c r="C3004" s="11" t="str">
        <f>IFERROR(VLOOKUP(I3004,lvl_1[],2,FALSE),"Нет")</f>
        <v>Общий расчет</v>
      </c>
      <c r="D3004" s="11" t="str">
        <f>IFERROR(VLOOKUP(Rule!J3004,lvl_2[],2,FALSE),"Нет")</f>
        <v>Ци Мень</v>
      </c>
      <c r="E3004" s="11" t="str">
        <f>IFERROR(VLOOKUP(Rule!K3004,lvl_3[],2,FALSE),"Нет")</f>
        <v>Анализ Дворца</v>
      </c>
      <c r="F3004" s="11" t="str">
        <f>IFERROR(INDEX(lvl_4[],MATCH(L3004,lvl_4[ID],0),MATCH(TEXT(K3004,"##0"),lvl_4[#Headers],0)),"Нет")</f>
        <v>Структуры</v>
      </c>
      <c r="G3004" s="11" t="str">
        <f>IFERROR(INDEX(lvl_5[],MATCH(M3004,lvl_5[ID],0),MATCH(_xlfn.CONCAT(TEXT(K3004,"##0"),"_",TEXT(L3004,"##0")),lvl_5[#Headers],0)),"Нет")</f>
        <v>Благоприятность</v>
      </c>
      <c r="H3004" s="11" t="str">
        <f>IFERROR(INDEX(lvl_6[],MATCH(N3004,lvl_6[ID],0),MATCH(_xlfn.CONCAT(K3004,"_",L3004,"_",M3004),lvl_6[#Headers],0)),"Нет")</f>
        <v>Нет</v>
      </c>
      <c r="I3004" s="12">
        <v>1</v>
      </c>
      <c r="J3004" s="12">
        <v>2</v>
      </c>
      <c r="K3004" s="12">
        <v>2</v>
      </c>
      <c r="L3004" s="12">
        <v>1</v>
      </c>
      <c r="M3004" s="12">
        <v>0</v>
      </c>
      <c r="N3004" s="12">
        <v>0</v>
      </c>
      <c r="O3004" s="12">
        <f>COUNTIF($P$2:P3004,P3004)</f>
        <v>640</v>
      </c>
      <c r="P3004" s="12" t="str">
        <f t="shared" si="154"/>
        <v>122010000</v>
      </c>
      <c r="Q3004" s="12" t="str">
        <f t="shared" si="155"/>
        <v>1220100000640</v>
      </c>
      <c r="R3004" s="20" t="s">
        <v>2329</v>
      </c>
      <c r="S3004" s="20" t="s">
        <v>2331</v>
      </c>
      <c r="AY3004" s="12" t="s">
        <v>901</v>
      </c>
      <c r="BA3004" s="12" t="s">
        <v>907</v>
      </c>
      <c r="BB3004" s="12" t="s">
        <v>29</v>
      </c>
      <c r="BG3004" s="12">
        <v>-1</v>
      </c>
      <c r="BJ3004" s="12">
        <v>1</v>
      </c>
      <c r="BK3004" s="12">
        <v>1</v>
      </c>
    </row>
    <row r="3005" spans="1:63" ht="45" x14ac:dyDescent="0.25">
      <c r="A3005" s="12">
        <v>0</v>
      </c>
      <c r="B3005" s="11" t="str">
        <f t="shared" ref="B3005" si="158">_xlfn.CONCAT(C3005,". ", D3005,". ", E3005,". ", F3005,". ", G3005,". ", H3005)</f>
        <v>Индивидуальный расчет. Ци Мень. Анализ Дворца. Персональные настройки. Структуры. Нет</v>
      </c>
      <c r="C3005" s="11" t="str">
        <f>IFERROR(VLOOKUP(I3005,lvl_1[],2,FALSE),"Нет")</f>
        <v>Индивидуальный расчет</v>
      </c>
      <c r="D3005" s="11" t="str">
        <f>IFERROR(VLOOKUP(Rule!J3005,lvl_2[],2,FALSE),"Нет")</f>
        <v>Ци Мень</v>
      </c>
      <c r="E3005" s="11" t="str">
        <f>IFERROR(VLOOKUP(Rule!K3005,lvl_3[],2,FALSE),"Нет")</f>
        <v>Анализ Дворца</v>
      </c>
      <c r="F3005" s="11" t="str">
        <f>IFERROR(INDEX(lvl_4[],MATCH(L3005,lvl_4[ID],0),MATCH(TEXT(K3005,"##0"),lvl_4[#Headers],0)),"Нет")</f>
        <v>Персональные настройки</v>
      </c>
      <c r="G3005" s="11" t="str">
        <f>IFERROR(INDEX(lvl_5[],MATCH(M3005,lvl_5[ID],0),MATCH(_xlfn.CONCAT(TEXT(K3005,"##0"),"_",TEXT(L3005,"##0")),lvl_5[#Headers],0)),"Нет")</f>
        <v>Структуры</v>
      </c>
      <c r="H3005" s="11" t="str">
        <f>IFERROR(INDEX(lvl_6[],MATCH(N3005,lvl_6[ID],0),MATCH(_xlfn.CONCAT(K3005,"_",L3005,"_",M3005),lvl_6[#Headers],0)),"Нет")</f>
        <v>Нет</v>
      </c>
      <c r="I3005" s="12">
        <v>2</v>
      </c>
      <c r="J3005" s="12">
        <v>2</v>
      </c>
      <c r="K3005" s="12">
        <v>2</v>
      </c>
      <c r="L3005" s="12">
        <v>0</v>
      </c>
      <c r="M3005" s="12">
        <v>1</v>
      </c>
      <c r="N3005" s="12">
        <v>1</v>
      </c>
      <c r="O3005" s="12">
        <f>COUNTIF($P$2:P3005,P3005)</f>
        <v>1</v>
      </c>
      <c r="P3005" s="12" t="str">
        <f t="shared" ref="P3005" si="159">_xlfn.CONCAT(I3005,
J3005,
K3005,
IF(LEN(L3005)=1,_xlfn.CONCAT(0,L3005),L3005),
IF(LEN(M3005)=1,_xlfn.CONCAT(0,M3005),M3005),
IF(LEN(N3005)=1,_xlfn.CONCAT(0,N3005),N3005))</f>
        <v>222000101</v>
      </c>
      <c r="Q3005" s="12" t="str">
        <f t="shared" ref="Q3005" si="160">_xlfn.CONCAT(I3005,
J3005,
K3005,
IF(LEN(L3005)=1,_xlfn.CONCAT(0,L3005),L3005),
IF(LEN(M3005)=1,_xlfn.CONCAT(0,M3005),M3005),
IF(LEN(N3005)=1,_xlfn.CONCAT(0,N3005),N3005),
IF(LEN(O3005)=1,_xlfn.CONCAT("000",O3005),IF(LEN(O3005)=2,_xlfn.CONCAT("00",O3005),IF(LEN(O3005)=3,_xlfn.CONCAT(0,O3005),O3005))))</f>
        <v>2220001010001</v>
      </c>
      <c r="R3005" s="20" t="s">
        <v>2361</v>
      </c>
      <c r="S3005" s="20" t="s">
        <v>2360</v>
      </c>
      <c r="BG3005" s="12"/>
    </row>
    <row r="3006" spans="1:63" ht="150" x14ac:dyDescent="0.25">
      <c r="A3006" s="12">
        <v>1</v>
      </c>
      <c r="B3006" s="11" t="str">
        <f t="shared" ref="B3006" si="161">_xlfn.CONCAT(C3006,". ", D3006,". ", E3006,". ", F3006,". ", G3006,". ", H3006)</f>
        <v>Индивидуальный расчет. Фэн Шуй. Активация. Летящие звезды. Нет. Нет</v>
      </c>
      <c r="C3006" s="11" t="str">
        <f>IFERROR(VLOOKUP(I3006,lvl_1[],2,FALSE),"Нет")</f>
        <v>Индивидуальный расчет</v>
      </c>
      <c r="D3006" s="11" t="str">
        <f>IFERROR(VLOOKUP(Rule!J3006,lvl_2[],2,FALSE),"Нет")</f>
        <v>Фэн Шуй</v>
      </c>
      <c r="E3006" s="11" t="str">
        <f>IFERROR(VLOOKUP(Rule!K3006,lvl_3[],2,FALSE),"Нет")</f>
        <v>Активация</v>
      </c>
      <c r="F3006" s="11" t="str">
        <f>IFERROR(INDEX(lvl_4[],MATCH(L3006,lvl_4[ID],0),MATCH(TEXT(K3006,"##0"),lvl_4[#Headers],0)),"Нет")</f>
        <v>Летящие звезды</v>
      </c>
      <c r="G3006" s="11" t="str">
        <f>IFERROR(INDEX(lvl_5[],MATCH(M3006,lvl_5[ID],0),MATCH(_xlfn.CONCAT(TEXT(K3006,"##0"),"_",TEXT(L3006,"##0")),lvl_5[#Headers],0)),"Нет")</f>
        <v>Нет</v>
      </c>
      <c r="H3006" s="11" t="str">
        <f>IFERROR(INDEX(lvl_6[],MATCH(N3006,lvl_6[ID],0),MATCH(_xlfn.CONCAT(K3006,"_",L3006,"_",M3006),lvl_6[#Headers],0)),"Нет")</f>
        <v>Нет</v>
      </c>
      <c r="I3006" s="12">
        <v>2</v>
      </c>
      <c r="J3006" s="12">
        <v>3</v>
      </c>
      <c r="K3006" s="12">
        <v>3</v>
      </c>
      <c r="L3006" s="12">
        <v>1</v>
      </c>
      <c r="M3006" s="12">
        <v>0</v>
      </c>
      <c r="N3006" s="12">
        <v>0</v>
      </c>
      <c r="O3006" s="12">
        <f>COUNTIF($P$2:P3006,P3006)</f>
        <v>1</v>
      </c>
      <c r="P3006" s="12" t="str">
        <f t="shared" ref="P3006" si="162">_xlfn.CONCAT(I3006,
J3006,
K3006,
IF(LEN(L3006)=1,_xlfn.CONCAT(0,L3006),L3006),
IF(LEN(M3006)=1,_xlfn.CONCAT(0,M3006),M3006),
IF(LEN(N3006)=1,_xlfn.CONCAT(0,N3006),N3006))</f>
        <v>233010000</v>
      </c>
      <c r="Q3006" s="12" t="str">
        <f t="shared" ref="Q3006" si="163">_xlfn.CONCAT(I3006,
J3006,
K3006,
IF(LEN(L3006)=1,_xlfn.CONCAT(0,L3006),L3006),
IF(LEN(M3006)=1,_xlfn.CONCAT(0,M3006),M3006),
IF(LEN(N3006)=1,_xlfn.CONCAT(0,N3006),N3006),
IF(LEN(O3006)=1,_xlfn.CONCAT("000",O3006),IF(LEN(O3006)=2,_xlfn.CONCAT("00",O3006),IF(LEN(O3006)=3,_xlfn.CONCAT(0,O3006),O3006))))</f>
        <v>2330100000001</v>
      </c>
      <c r="R3006" s="20" t="s">
        <v>2365</v>
      </c>
      <c r="S3006" s="20" t="s">
        <v>2380</v>
      </c>
      <c r="W3006" s="12" t="s">
        <v>859</v>
      </c>
      <c r="AD3006" s="12" t="s">
        <v>863</v>
      </c>
      <c r="AK3006" s="12" t="s">
        <v>867</v>
      </c>
      <c r="BH3006" s="12">
        <v>1</v>
      </c>
    </row>
    <row r="3007" spans="1:63" ht="150" x14ac:dyDescent="0.25">
      <c r="A3007" s="12">
        <v>1</v>
      </c>
      <c r="B3007" s="11" t="str">
        <f t="shared" ref="B3007:B3017" si="164">_xlfn.CONCAT(C3007,". ", D3007,". ", E3007,". ", F3007,". ", G3007,". ", H3007)</f>
        <v>Индивидуальный расчет. Фэн Шуй. Активация. Летящие звезды. Нет. Нет</v>
      </c>
      <c r="C3007" s="11" t="str">
        <f>IFERROR(VLOOKUP(I3007,lvl_1[],2,FALSE),"Нет")</f>
        <v>Индивидуальный расчет</v>
      </c>
      <c r="D3007" s="11" t="str">
        <f>IFERROR(VLOOKUP(Rule!J3007,lvl_2[],2,FALSE),"Нет")</f>
        <v>Фэн Шуй</v>
      </c>
      <c r="E3007" s="11" t="str">
        <f>IFERROR(VLOOKUP(Rule!K3007,lvl_3[],2,FALSE),"Нет")</f>
        <v>Активация</v>
      </c>
      <c r="F3007" s="11" t="str">
        <f>IFERROR(INDEX(lvl_4[],MATCH(L3007,lvl_4[ID],0),MATCH(TEXT(K3007,"##0"),lvl_4[#Headers],0)),"Нет")</f>
        <v>Летящие звезды</v>
      </c>
      <c r="G3007" s="11" t="str">
        <f>IFERROR(INDEX(lvl_5[],MATCH(M3007,lvl_5[ID],0),MATCH(_xlfn.CONCAT(TEXT(K3007,"##0"),"_",TEXT(L3007,"##0")),lvl_5[#Headers],0)),"Нет")</f>
        <v>Нет</v>
      </c>
      <c r="H3007" s="11" t="str">
        <f>IFERROR(INDEX(lvl_6[],MATCH(N3007,lvl_6[ID],0),MATCH(_xlfn.CONCAT(K3007,"_",L3007,"_",M3007),lvl_6[#Headers],0)),"Нет")</f>
        <v>Нет</v>
      </c>
      <c r="I3007" s="12">
        <v>2</v>
      </c>
      <c r="J3007" s="12">
        <v>3</v>
      </c>
      <c r="K3007" s="12">
        <v>3</v>
      </c>
      <c r="L3007" s="12">
        <v>1</v>
      </c>
      <c r="M3007" s="12">
        <v>0</v>
      </c>
      <c r="N3007" s="12">
        <v>0</v>
      </c>
      <c r="O3007" s="12">
        <f>COUNTIF($P$2:P3007,P3007)</f>
        <v>2</v>
      </c>
      <c r="P3007" s="12" t="str">
        <f t="shared" ref="P3007:P3017" si="165">_xlfn.CONCAT(I3007,
J3007,
K3007,
IF(LEN(L3007)=1,_xlfn.CONCAT(0,L3007),L3007),
IF(LEN(M3007)=1,_xlfn.CONCAT(0,M3007),M3007),
IF(LEN(N3007)=1,_xlfn.CONCAT(0,N3007),N3007))</f>
        <v>233010000</v>
      </c>
      <c r="Q3007" s="12" t="str">
        <f t="shared" ref="Q3007:Q3017" si="166">_xlfn.CONCAT(I3007,
J3007,
K3007,
IF(LEN(L3007)=1,_xlfn.CONCAT(0,L3007),L3007),
IF(LEN(M3007)=1,_xlfn.CONCAT(0,M3007),M3007),
IF(LEN(N3007)=1,_xlfn.CONCAT(0,N3007),N3007),
IF(LEN(O3007)=1,_xlfn.CONCAT("000",O3007),IF(LEN(O3007)=2,_xlfn.CONCAT("00",O3007),IF(LEN(O3007)=3,_xlfn.CONCAT(0,O3007),O3007))))</f>
        <v>2330100000002</v>
      </c>
      <c r="R3007" s="20" t="s">
        <v>2365</v>
      </c>
      <c r="S3007" s="20" t="s">
        <v>2380</v>
      </c>
      <c r="W3007" s="12" t="s">
        <v>859</v>
      </c>
      <c r="AD3007" s="12" t="s">
        <v>867</v>
      </c>
      <c r="AK3007" s="12" t="s">
        <v>863</v>
      </c>
      <c r="BH3007" s="12">
        <v>1</v>
      </c>
    </row>
    <row r="3008" spans="1:63" ht="150" x14ac:dyDescent="0.25">
      <c r="A3008" s="12">
        <v>1</v>
      </c>
      <c r="B3008" s="11" t="str">
        <f t="shared" si="164"/>
        <v>Индивидуальный расчет. Фэн Шуй. Активация. Летящие звезды. Нет. Нет</v>
      </c>
      <c r="C3008" s="11" t="str">
        <f>IFERROR(VLOOKUP(I3008,lvl_1[],2,FALSE),"Нет")</f>
        <v>Индивидуальный расчет</v>
      </c>
      <c r="D3008" s="11" t="str">
        <f>IFERROR(VLOOKUP(Rule!J3008,lvl_2[],2,FALSE),"Нет")</f>
        <v>Фэн Шуй</v>
      </c>
      <c r="E3008" s="11" t="str">
        <f>IFERROR(VLOOKUP(Rule!K3008,lvl_3[],2,FALSE),"Нет")</f>
        <v>Активация</v>
      </c>
      <c r="F3008" s="11" t="str">
        <f>IFERROR(INDEX(lvl_4[],MATCH(L3008,lvl_4[ID],0),MATCH(TEXT(K3008,"##0"),lvl_4[#Headers],0)),"Нет")</f>
        <v>Летящие звезды</v>
      </c>
      <c r="G3008" s="11" t="str">
        <f>IFERROR(INDEX(lvl_5[],MATCH(M3008,lvl_5[ID],0),MATCH(_xlfn.CONCAT(TEXT(K3008,"##0"),"_",TEXT(L3008,"##0")),lvl_5[#Headers],0)),"Нет")</f>
        <v>Нет</v>
      </c>
      <c r="H3008" s="11" t="str">
        <f>IFERROR(INDEX(lvl_6[],MATCH(N3008,lvl_6[ID],0),MATCH(_xlfn.CONCAT(K3008,"_",L3008,"_",M3008),lvl_6[#Headers],0)),"Нет")</f>
        <v>Нет</v>
      </c>
      <c r="I3008" s="12">
        <v>2</v>
      </c>
      <c r="J3008" s="12">
        <v>3</v>
      </c>
      <c r="K3008" s="12">
        <v>3</v>
      </c>
      <c r="L3008" s="12">
        <v>1</v>
      </c>
      <c r="M3008" s="12">
        <v>0</v>
      </c>
      <c r="N3008" s="12">
        <v>0</v>
      </c>
      <c r="O3008" s="12">
        <f>COUNTIF($P$2:P3008,P3008)</f>
        <v>3</v>
      </c>
      <c r="P3008" s="12" t="str">
        <f t="shared" si="165"/>
        <v>233010000</v>
      </c>
      <c r="Q3008" s="12" t="str">
        <f t="shared" si="166"/>
        <v>2330100000003</v>
      </c>
      <c r="R3008" s="20" t="s">
        <v>2365</v>
      </c>
      <c r="S3008" s="20" t="s">
        <v>2380</v>
      </c>
      <c r="W3008" s="12" t="s">
        <v>863</v>
      </c>
      <c r="AD3008" s="12" t="s">
        <v>859</v>
      </c>
      <c r="AK3008" s="12" t="s">
        <v>867</v>
      </c>
      <c r="BH3008" s="12">
        <v>1</v>
      </c>
    </row>
    <row r="3009" spans="1:62" ht="150" x14ac:dyDescent="0.25">
      <c r="A3009" s="12">
        <v>1</v>
      </c>
      <c r="B3009" s="11" t="str">
        <f t="shared" si="164"/>
        <v>Индивидуальный расчет. Фэн Шуй. Активация. Летящие звезды. Нет. Нет</v>
      </c>
      <c r="C3009" s="11" t="str">
        <f>IFERROR(VLOOKUP(I3009,lvl_1[],2,FALSE),"Нет")</f>
        <v>Индивидуальный расчет</v>
      </c>
      <c r="D3009" s="11" t="str">
        <f>IFERROR(VLOOKUP(Rule!J3009,lvl_2[],2,FALSE),"Нет")</f>
        <v>Фэн Шуй</v>
      </c>
      <c r="E3009" s="11" t="str">
        <f>IFERROR(VLOOKUP(Rule!K3009,lvl_3[],2,FALSE),"Нет")</f>
        <v>Активация</v>
      </c>
      <c r="F3009" s="11" t="str">
        <f>IFERROR(INDEX(lvl_4[],MATCH(L3009,lvl_4[ID],0),MATCH(TEXT(K3009,"##0"),lvl_4[#Headers],0)),"Нет")</f>
        <v>Летящие звезды</v>
      </c>
      <c r="G3009" s="11" t="str">
        <f>IFERROR(INDEX(lvl_5[],MATCH(M3009,lvl_5[ID],0),MATCH(_xlfn.CONCAT(TEXT(K3009,"##0"),"_",TEXT(L3009,"##0")),lvl_5[#Headers],0)),"Нет")</f>
        <v>Нет</v>
      </c>
      <c r="H3009" s="11" t="str">
        <f>IFERROR(INDEX(lvl_6[],MATCH(N3009,lvl_6[ID],0),MATCH(_xlfn.CONCAT(K3009,"_",L3009,"_",M3009),lvl_6[#Headers],0)),"Нет")</f>
        <v>Нет</v>
      </c>
      <c r="I3009" s="12">
        <v>2</v>
      </c>
      <c r="J3009" s="12">
        <v>3</v>
      </c>
      <c r="K3009" s="12">
        <v>3</v>
      </c>
      <c r="L3009" s="12">
        <v>1</v>
      </c>
      <c r="M3009" s="12">
        <v>0</v>
      </c>
      <c r="N3009" s="12">
        <v>0</v>
      </c>
      <c r="O3009" s="12">
        <f>COUNTIF($P$2:P3009,P3009)</f>
        <v>4</v>
      </c>
      <c r="P3009" s="12" t="str">
        <f t="shared" si="165"/>
        <v>233010000</v>
      </c>
      <c r="Q3009" s="12" t="str">
        <f t="shared" si="166"/>
        <v>2330100000004</v>
      </c>
      <c r="R3009" s="20" t="s">
        <v>2365</v>
      </c>
      <c r="S3009" s="20" t="s">
        <v>2380</v>
      </c>
      <c r="W3009" s="12" t="s">
        <v>863</v>
      </c>
      <c r="AD3009" s="12" t="s">
        <v>867</v>
      </c>
      <c r="AK3009" s="12" t="s">
        <v>859</v>
      </c>
      <c r="BH3009" s="12">
        <v>1</v>
      </c>
    </row>
    <row r="3010" spans="1:62" ht="150" x14ac:dyDescent="0.25">
      <c r="A3010" s="12">
        <v>1</v>
      </c>
      <c r="B3010" s="11" t="str">
        <f t="shared" si="164"/>
        <v>Индивидуальный расчет. Фэн Шуй. Активация. Летящие звезды. Нет. Нет</v>
      </c>
      <c r="C3010" s="11" t="str">
        <f>IFERROR(VLOOKUP(I3010,lvl_1[],2,FALSE),"Нет")</f>
        <v>Индивидуальный расчет</v>
      </c>
      <c r="D3010" s="11" t="str">
        <f>IFERROR(VLOOKUP(Rule!J3010,lvl_2[],2,FALSE),"Нет")</f>
        <v>Фэн Шуй</v>
      </c>
      <c r="E3010" s="11" t="str">
        <f>IFERROR(VLOOKUP(Rule!K3010,lvl_3[],2,FALSE),"Нет")</f>
        <v>Активация</v>
      </c>
      <c r="F3010" s="11" t="str">
        <f>IFERROR(INDEX(lvl_4[],MATCH(L3010,lvl_4[ID],0),MATCH(TEXT(K3010,"##0"),lvl_4[#Headers],0)),"Нет")</f>
        <v>Летящие звезды</v>
      </c>
      <c r="G3010" s="11" t="str">
        <f>IFERROR(INDEX(lvl_5[],MATCH(M3010,lvl_5[ID],0),MATCH(_xlfn.CONCAT(TEXT(K3010,"##0"),"_",TEXT(L3010,"##0")),lvl_5[#Headers],0)),"Нет")</f>
        <v>Нет</v>
      </c>
      <c r="H3010" s="11" t="str">
        <f>IFERROR(INDEX(lvl_6[],MATCH(N3010,lvl_6[ID],0),MATCH(_xlfn.CONCAT(K3010,"_",L3010,"_",M3010),lvl_6[#Headers],0)),"Нет")</f>
        <v>Нет</v>
      </c>
      <c r="I3010" s="12">
        <v>2</v>
      </c>
      <c r="J3010" s="12">
        <v>3</v>
      </c>
      <c r="K3010" s="12">
        <v>3</v>
      </c>
      <c r="L3010" s="12">
        <v>1</v>
      </c>
      <c r="M3010" s="12">
        <v>0</v>
      </c>
      <c r="N3010" s="12">
        <v>0</v>
      </c>
      <c r="O3010" s="12">
        <f>COUNTIF($P$2:P3010,P3010)</f>
        <v>5</v>
      </c>
      <c r="P3010" s="12" t="str">
        <f t="shared" si="165"/>
        <v>233010000</v>
      </c>
      <c r="Q3010" s="12" t="str">
        <f t="shared" si="166"/>
        <v>2330100000005</v>
      </c>
      <c r="R3010" s="20" t="s">
        <v>2365</v>
      </c>
      <c r="S3010" s="20" t="s">
        <v>2380</v>
      </c>
      <c r="W3010" s="12" t="s">
        <v>867</v>
      </c>
      <c r="AD3010" s="12" t="s">
        <v>859</v>
      </c>
      <c r="AK3010" s="12" t="s">
        <v>863</v>
      </c>
      <c r="BH3010" s="12">
        <v>1</v>
      </c>
    </row>
    <row r="3011" spans="1:62" ht="150" x14ac:dyDescent="0.25">
      <c r="A3011" s="12">
        <v>1</v>
      </c>
      <c r="B3011" s="11" t="str">
        <f t="shared" si="164"/>
        <v>Индивидуальный расчет. Фэн Шуй. Активация. Летящие звезды. Нет. Нет</v>
      </c>
      <c r="C3011" s="11" t="str">
        <f>IFERROR(VLOOKUP(I3011,lvl_1[],2,FALSE),"Нет")</f>
        <v>Индивидуальный расчет</v>
      </c>
      <c r="D3011" s="11" t="str">
        <f>IFERROR(VLOOKUP(Rule!J3011,lvl_2[],2,FALSE),"Нет")</f>
        <v>Фэн Шуй</v>
      </c>
      <c r="E3011" s="11" t="str">
        <f>IFERROR(VLOOKUP(Rule!K3011,lvl_3[],2,FALSE),"Нет")</f>
        <v>Активация</v>
      </c>
      <c r="F3011" s="11" t="str">
        <f>IFERROR(INDEX(lvl_4[],MATCH(L3011,lvl_4[ID],0),MATCH(TEXT(K3011,"##0"),lvl_4[#Headers],0)),"Нет")</f>
        <v>Летящие звезды</v>
      </c>
      <c r="G3011" s="11" t="str">
        <f>IFERROR(INDEX(lvl_5[],MATCH(M3011,lvl_5[ID],0),MATCH(_xlfn.CONCAT(TEXT(K3011,"##0"),"_",TEXT(L3011,"##0")),lvl_5[#Headers],0)),"Нет")</f>
        <v>Нет</v>
      </c>
      <c r="H3011" s="11" t="str">
        <f>IFERROR(INDEX(lvl_6[],MATCH(N3011,lvl_6[ID],0),MATCH(_xlfn.CONCAT(K3011,"_",L3011,"_",M3011),lvl_6[#Headers],0)),"Нет")</f>
        <v>Нет</v>
      </c>
      <c r="I3011" s="12">
        <v>2</v>
      </c>
      <c r="J3011" s="12">
        <v>3</v>
      </c>
      <c r="K3011" s="12">
        <v>3</v>
      </c>
      <c r="L3011" s="12">
        <v>1</v>
      </c>
      <c r="M3011" s="12">
        <v>0</v>
      </c>
      <c r="N3011" s="12">
        <v>0</v>
      </c>
      <c r="O3011" s="12">
        <f>COUNTIF($P$2:P3011,P3011)</f>
        <v>6</v>
      </c>
      <c r="P3011" s="12" t="str">
        <f t="shared" si="165"/>
        <v>233010000</v>
      </c>
      <c r="Q3011" s="12" t="str">
        <f t="shared" si="166"/>
        <v>2330100000006</v>
      </c>
      <c r="R3011" s="20" t="s">
        <v>2365</v>
      </c>
      <c r="S3011" s="20" t="s">
        <v>2380</v>
      </c>
      <c r="W3011" s="12" t="s">
        <v>867</v>
      </c>
      <c r="AD3011" s="12" t="s">
        <v>863</v>
      </c>
      <c r="AK3011" s="12" t="s">
        <v>859</v>
      </c>
      <c r="BH3011" s="12">
        <v>1</v>
      </c>
    </row>
    <row r="3012" spans="1:62" ht="150" x14ac:dyDescent="0.25">
      <c r="A3012" s="12">
        <v>1</v>
      </c>
      <c r="B3012" s="11" t="str">
        <f t="shared" si="164"/>
        <v>Индивидуальный расчет. Фэн Шуй. Активация. Летящие звезды. Нет. Нет</v>
      </c>
      <c r="C3012" s="11" t="str">
        <f>IFERROR(VLOOKUP(I3012,lvl_1[],2,FALSE),"Нет")</f>
        <v>Индивидуальный расчет</v>
      </c>
      <c r="D3012" s="11" t="str">
        <f>IFERROR(VLOOKUP(Rule!J3012,lvl_2[],2,FALSE),"Нет")</f>
        <v>Фэн Шуй</v>
      </c>
      <c r="E3012" s="11" t="str">
        <f>IFERROR(VLOOKUP(Rule!K3012,lvl_3[],2,FALSE),"Нет")</f>
        <v>Активация</v>
      </c>
      <c r="F3012" s="11" t="str">
        <f>IFERROR(INDEX(lvl_4[],MATCH(L3012,lvl_4[ID],0),MATCH(TEXT(K3012,"##0"),lvl_4[#Headers],0)),"Нет")</f>
        <v>Летящие звезды</v>
      </c>
      <c r="G3012" s="11" t="str">
        <f>IFERROR(INDEX(lvl_5[],MATCH(M3012,lvl_5[ID],0),MATCH(_xlfn.CONCAT(TEXT(K3012,"##0"),"_",TEXT(L3012,"##0")),lvl_5[#Headers],0)),"Нет")</f>
        <v>Нет</v>
      </c>
      <c r="H3012" s="11" t="str">
        <f>IFERROR(INDEX(lvl_6[],MATCH(N3012,lvl_6[ID],0),MATCH(_xlfn.CONCAT(K3012,"_",L3012,"_",M3012),lvl_6[#Headers],0)),"Нет")</f>
        <v>Нет</v>
      </c>
      <c r="I3012" s="12">
        <v>2</v>
      </c>
      <c r="J3012" s="12">
        <v>3</v>
      </c>
      <c r="K3012" s="12">
        <v>3</v>
      </c>
      <c r="L3012" s="12">
        <v>1</v>
      </c>
      <c r="M3012" s="12">
        <v>0</v>
      </c>
      <c r="N3012" s="12">
        <v>0</v>
      </c>
      <c r="O3012" s="12">
        <f>COUNTIF($P$2:P3012,P3012)</f>
        <v>7</v>
      </c>
      <c r="P3012" s="12" t="str">
        <f t="shared" si="165"/>
        <v>233010000</v>
      </c>
      <c r="Q3012" s="12" t="str">
        <f t="shared" si="166"/>
        <v>2330100000007</v>
      </c>
      <c r="R3012" s="20" t="s">
        <v>2365</v>
      </c>
      <c r="S3012" s="20" t="s">
        <v>2380</v>
      </c>
      <c r="AD3012" s="12" t="s">
        <v>859</v>
      </c>
      <c r="AK3012" s="12" t="s">
        <v>863</v>
      </c>
      <c r="AR3012" s="12" t="s">
        <v>867</v>
      </c>
      <c r="BH3012" s="12">
        <v>1</v>
      </c>
    </row>
    <row r="3013" spans="1:62" ht="150" x14ac:dyDescent="0.25">
      <c r="A3013" s="12">
        <v>1</v>
      </c>
      <c r="B3013" s="11" t="str">
        <f t="shared" si="164"/>
        <v>Индивидуальный расчет. Фэн Шуй. Активация. Летящие звезды. Нет. Нет</v>
      </c>
      <c r="C3013" s="11" t="str">
        <f>IFERROR(VLOOKUP(I3013,lvl_1[],2,FALSE),"Нет")</f>
        <v>Индивидуальный расчет</v>
      </c>
      <c r="D3013" s="11" t="str">
        <f>IFERROR(VLOOKUP(Rule!J3013,lvl_2[],2,FALSE),"Нет")</f>
        <v>Фэн Шуй</v>
      </c>
      <c r="E3013" s="11" t="str">
        <f>IFERROR(VLOOKUP(Rule!K3013,lvl_3[],2,FALSE),"Нет")</f>
        <v>Активация</v>
      </c>
      <c r="F3013" s="11" t="str">
        <f>IFERROR(INDEX(lvl_4[],MATCH(L3013,lvl_4[ID],0),MATCH(TEXT(K3013,"##0"),lvl_4[#Headers],0)),"Нет")</f>
        <v>Летящие звезды</v>
      </c>
      <c r="G3013" s="11" t="str">
        <f>IFERROR(INDEX(lvl_5[],MATCH(M3013,lvl_5[ID],0),MATCH(_xlfn.CONCAT(TEXT(K3013,"##0"),"_",TEXT(L3013,"##0")),lvl_5[#Headers],0)),"Нет")</f>
        <v>Нет</v>
      </c>
      <c r="H3013" s="11" t="str">
        <f>IFERROR(INDEX(lvl_6[],MATCH(N3013,lvl_6[ID],0),MATCH(_xlfn.CONCAT(K3013,"_",L3013,"_",M3013),lvl_6[#Headers],0)),"Нет")</f>
        <v>Нет</v>
      </c>
      <c r="I3013" s="12">
        <v>2</v>
      </c>
      <c r="J3013" s="12">
        <v>3</v>
      </c>
      <c r="K3013" s="12">
        <v>3</v>
      </c>
      <c r="L3013" s="12">
        <v>1</v>
      </c>
      <c r="M3013" s="12">
        <v>0</v>
      </c>
      <c r="N3013" s="12">
        <v>0</v>
      </c>
      <c r="O3013" s="12">
        <f>COUNTIF($P$2:P3013,P3013)</f>
        <v>8</v>
      </c>
      <c r="P3013" s="12" t="str">
        <f t="shared" si="165"/>
        <v>233010000</v>
      </c>
      <c r="Q3013" s="12" t="str">
        <f t="shared" si="166"/>
        <v>2330100000008</v>
      </c>
      <c r="R3013" s="20" t="s">
        <v>2365</v>
      </c>
      <c r="S3013" s="20" t="s">
        <v>2380</v>
      </c>
      <c r="AD3013" s="12" t="s">
        <v>859</v>
      </c>
      <c r="AK3013" s="12" t="s">
        <v>867</v>
      </c>
      <c r="AR3013" s="12" t="s">
        <v>863</v>
      </c>
      <c r="BH3013" s="12">
        <v>1</v>
      </c>
    </row>
    <row r="3014" spans="1:62" ht="150" x14ac:dyDescent="0.25">
      <c r="A3014" s="12">
        <v>1</v>
      </c>
      <c r="B3014" s="11" t="str">
        <f t="shared" si="164"/>
        <v>Индивидуальный расчет. Фэн Шуй. Активация. Летящие звезды. Нет. Нет</v>
      </c>
      <c r="C3014" s="11" t="str">
        <f>IFERROR(VLOOKUP(I3014,lvl_1[],2,FALSE),"Нет")</f>
        <v>Индивидуальный расчет</v>
      </c>
      <c r="D3014" s="11" t="str">
        <f>IFERROR(VLOOKUP(Rule!J3014,lvl_2[],2,FALSE),"Нет")</f>
        <v>Фэн Шуй</v>
      </c>
      <c r="E3014" s="11" t="str">
        <f>IFERROR(VLOOKUP(Rule!K3014,lvl_3[],2,FALSE),"Нет")</f>
        <v>Активация</v>
      </c>
      <c r="F3014" s="11" t="str">
        <f>IFERROR(INDEX(lvl_4[],MATCH(L3014,lvl_4[ID],0),MATCH(TEXT(K3014,"##0"),lvl_4[#Headers],0)),"Нет")</f>
        <v>Летящие звезды</v>
      </c>
      <c r="G3014" s="11" t="str">
        <f>IFERROR(INDEX(lvl_5[],MATCH(M3014,lvl_5[ID],0),MATCH(_xlfn.CONCAT(TEXT(K3014,"##0"),"_",TEXT(L3014,"##0")),lvl_5[#Headers],0)),"Нет")</f>
        <v>Нет</v>
      </c>
      <c r="H3014" s="11" t="str">
        <f>IFERROR(INDEX(lvl_6[],MATCH(N3014,lvl_6[ID],0),MATCH(_xlfn.CONCAT(K3014,"_",L3014,"_",M3014),lvl_6[#Headers],0)),"Нет")</f>
        <v>Нет</v>
      </c>
      <c r="I3014" s="12">
        <v>2</v>
      </c>
      <c r="J3014" s="12">
        <v>3</v>
      </c>
      <c r="K3014" s="12">
        <v>3</v>
      </c>
      <c r="L3014" s="12">
        <v>1</v>
      </c>
      <c r="M3014" s="12">
        <v>0</v>
      </c>
      <c r="N3014" s="12">
        <v>0</v>
      </c>
      <c r="O3014" s="12">
        <f>COUNTIF($P$2:P3014,P3014)</f>
        <v>9</v>
      </c>
      <c r="P3014" s="12" t="str">
        <f t="shared" si="165"/>
        <v>233010000</v>
      </c>
      <c r="Q3014" s="12" t="str">
        <f t="shared" si="166"/>
        <v>2330100000009</v>
      </c>
      <c r="R3014" s="20" t="s">
        <v>2365</v>
      </c>
      <c r="S3014" s="20" t="s">
        <v>2380</v>
      </c>
      <c r="AD3014" s="12" t="s">
        <v>863</v>
      </c>
      <c r="AK3014" s="12" t="s">
        <v>859</v>
      </c>
      <c r="AR3014" s="12" t="s">
        <v>867</v>
      </c>
      <c r="BH3014" s="12">
        <v>1</v>
      </c>
    </row>
    <row r="3015" spans="1:62" ht="150" x14ac:dyDescent="0.25">
      <c r="A3015" s="12">
        <v>1</v>
      </c>
      <c r="B3015" s="11" t="str">
        <f t="shared" si="164"/>
        <v>Индивидуальный расчет. Фэн Шуй. Активация. Летящие звезды. Нет. Нет</v>
      </c>
      <c r="C3015" s="11" t="str">
        <f>IFERROR(VLOOKUP(I3015,lvl_1[],2,FALSE),"Нет")</f>
        <v>Индивидуальный расчет</v>
      </c>
      <c r="D3015" s="11" t="str">
        <f>IFERROR(VLOOKUP(Rule!J3015,lvl_2[],2,FALSE),"Нет")</f>
        <v>Фэн Шуй</v>
      </c>
      <c r="E3015" s="11" t="str">
        <f>IFERROR(VLOOKUP(Rule!K3015,lvl_3[],2,FALSE),"Нет")</f>
        <v>Активация</v>
      </c>
      <c r="F3015" s="11" t="str">
        <f>IFERROR(INDEX(lvl_4[],MATCH(L3015,lvl_4[ID],0),MATCH(TEXT(K3015,"##0"),lvl_4[#Headers],0)),"Нет")</f>
        <v>Летящие звезды</v>
      </c>
      <c r="G3015" s="11" t="str">
        <f>IFERROR(INDEX(lvl_5[],MATCH(M3015,lvl_5[ID],0),MATCH(_xlfn.CONCAT(TEXT(K3015,"##0"),"_",TEXT(L3015,"##0")),lvl_5[#Headers],0)),"Нет")</f>
        <v>Нет</v>
      </c>
      <c r="H3015" s="11" t="str">
        <f>IFERROR(INDEX(lvl_6[],MATCH(N3015,lvl_6[ID],0),MATCH(_xlfn.CONCAT(K3015,"_",L3015,"_",M3015),lvl_6[#Headers],0)),"Нет")</f>
        <v>Нет</v>
      </c>
      <c r="I3015" s="12">
        <v>2</v>
      </c>
      <c r="J3015" s="12">
        <v>3</v>
      </c>
      <c r="K3015" s="12">
        <v>3</v>
      </c>
      <c r="L3015" s="12">
        <v>1</v>
      </c>
      <c r="M3015" s="12">
        <v>0</v>
      </c>
      <c r="N3015" s="12">
        <v>0</v>
      </c>
      <c r="O3015" s="12">
        <f>COUNTIF($P$2:P3015,P3015)</f>
        <v>10</v>
      </c>
      <c r="P3015" s="12" t="str">
        <f t="shared" si="165"/>
        <v>233010000</v>
      </c>
      <c r="Q3015" s="12" t="str">
        <f t="shared" si="166"/>
        <v>2330100000010</v>
      </c>
      <c r="R3015" s="20" t="s">
        <v>2365</v>
      </c>
      <c r="S3015" s="20" t="s">
        <v>2380</v>
      </c>
      <c r="AD3015" s="12" t="s">
        <v>863</v>
      </c>
      <c r="AK3015" s="12" t="s">
        <v>867</v>
      </c>
      <c r="AR3015" s="12" t="s">
        <v>859</v>
      </c>
      <c r="BH3015" s="12">
        <v>1</v>
      </c>
    </row>
    <row r="3016" spans="1:62" ht="150" x14ac:dyDescent="0.25">
      <c r="A3016" s="12">
        <v>1</v>
      </c>
      <c r="B3016" s="11" t="str">
        <f t="shared" si="164"/>
        <v>Индивидуальный расчет. Фэн Шуй. Активация. Летящие звезды. Нет. Нет</v>
      </c>
      <c r="C3016" s="11" t="str">
        <f>IFERROR(VLOOKUP(I3016,lvl_1[],2,FALSE),"Нет")</f>
        <v>Индивидуальный расчет</v>
      </c>
      <c r="D3016" s="11" t="str">
        <f>IFERROR(VLOOKUP(Rule!J3016,lvl_2[],2,FALSE),"Нет")</f>
        <v>Фэн Шуй</v>
      </c>
      <c r="E3016" s="11" t="str">
        <f>IFERROR(VLOOKUP(Rule!K3016,lvl_3[],2,FALSE),"Нет")</f>
        <v>Активация</v>
      </c>
      <c r="F3016" s="11" t="str">
        <f>IFERROR(INDEX(lvl_4[],MATCH(L3016,lvl_4[ID],0),MATCH(TEXT(K3016,"##0"),lvl_4[#Headers],0)),"Нет")</f>
        <v>Летящие звезды</v>
      </c>
      <c r="G3016" s="11" t="str">
        <f>IFERROR(INDEX(lvl_5[],MATCH(M3016,lvl_5[ID],0),MATCH(_xlfn.CONCAT(TEXT(K3016,"##0"),"_",TEXT(L3016,"##0")),lvl_5[#Headers],0)),"Нет")</f>
        <v>Нет</v>
      </c>
      <c r="H3016" s="11" t="str">
        <f>IFERROR(INDEX(lvl_6[],MATCH(N3016,lvl_6[ID],0),MATCH(_xlfn.CONCAT(K3016,"_",L3016,"_",M3016),lvl_6[#Headers],0)),"Нет")</f>
        <v>Нет</v>
      </c>
      <c r="I3016" s="12">
        <v>2</v>
      </c>
      <c r="J3016" s="12">
        <v>3</v>
      </c>
      <c r="K3016" s="12">
        <v>3</v>
      </c>
      <c r="L3016" s="12">
        <v>1</v>
      </c>
      <c r="M3016" s="12">
        <v>0</v>
      </c>
      <c r="N3016" s="12">
        <v>0</v>
      </c>
      <c r="O3016" s="12">
        <f>COUNTIF($P$2:P3016,P3016)</f>
        <v>11</v>
      </c>
      <c r="P3016" s="12" t="str">
        <f t="shared" si="165"/>
        <v>233010000</v>
      </c>
      <c r="Q3016" s="12" t="str">
        <f t="shared" si="166"/>
        <v>2330100000011</v>
      </c>
      <c r="R3016" s="20" t="s">
        <v>2365</v>
      </c>
      <c r="S3016" s="20" t="s">
        <v>2380</v>
      </c>
      <c r="AD3016" s="12" t="s">
        <v>867</v>
      </c>
      <c r="AK3016" s="12" t="s">
        <v>859</v>
      </c>
      <c r="AR3016" s="12" t="s">
        <v>863</v>
      </c>
      <c r="BH3016" s="12">
        <v>1</v>
      </c>
    </row>
    <row r="3017" spans="1:62" ht="150" x14ac:dyDescent="0.25">
      <c r="A3017" s="12">
        <v>1</v>
      </c>
      <c r="B3017" s="11" t="str">
        <f t="shared" si="164"/>
        <v>Индивидуальный расчет. Фэн Шуй. Активация. Летящие звезды. Нет. Нет</v>
      </c>
      <c r="C3017" s="11" t="str">
        <f>IFERROR(VLOOKUP(I3017,lvl_1[],2,FALSE),"Нет")</f>
        <v>Индивидуальный расчет</v>
      </c>
      <c r="D3017" s="11" t="str">
        <f>IFERROR(VLOOKUP(Rule!J3017,lvl_2[],2,FALSE),"Нет")</f>
        <v>Фэн Шуй</v>
      </c>
      <c r="E3017" s="11" t="str">
        <f>IFERROR(VLOOKUP(Rule!K3017,lvl_3[],2,FALSE),"Нет")</f>
        <v>Активация</v>
      </c>
      <c r="F3017" s="11" t="str">
        <f>IFERROR(INDEX(lvl_4[],MATCH(L3017,lvl_4[ID],0),MATCH(TEXT(K3017,"##0"),lvl_4[#Headers],0)),"Нет")</f>
        <v>Летящие звезды</v>
      </c>
      <c r="G3017" s="11" t="str">
        <f>IFERROR(INDEX(lvl_5[],MATCH(M3017,lvl_5[ID],0),MATCH(_xlfn.CONCAT(TEXT(K3017,"##0"),"_",TEXT(L3017,"##0")),lvl_5[#Headers],0)),"Нет")</f>
        <v>Нет</v>
      </c>
      <c r="H3017" s="11" t="str">
        <f>IFERROR(INDEX(lvl_6[],MATCH(N3017,lvl_6[ID],0),MATCH(_xlfn.CONCAT(K3017,"_",L3017,"_",M3017),lvl_6[#Headers],0)),"Нет")</f>
        <v>Нет</v>
      </c>
      <c r="I3017" s="12">
        <v>2</v>
      </c>
      <c r="J3017" s="12">
        <v>3</v>
      </c>
      <c r="K3017" s="12">
        <v>3</v>
      </c>
      <c r="L3017" s="12">
        <v>1</v>
      </c>
      <c r="M3017" s="12">
        <v>0</v>
      </c>
      <c r="N3017" s="12">
        <v>0</v>
      </c>
      <c r="O3017" s="12">
        <f>COUNTIF($P$2:P3017,P3017)</f>
        <v>12</v>
      </c>
      <c r="P3017" s="12" t="str">
        <f t="shared" si="165"/>
        <v>233010000</v>
      </c>
      <c r="Q3017" s="12" t="str">
        <f t="shared" si="166"/>
        <v>2330100000012</v>
      </c>
      <c r="R3017" s="20" t="s">
        <v>2365</v>
      </c>
      <c r="S3017" s="20" t="s">
        <v>2380</v>
      </c>
      <c r="AD3017" s="12" t="s">
        <v>867</v>
      </c>
      <c r="AK3017" s="12" t="s">
        <v>863</v>
      </c>
      <c r="AR3017" s="12" t="s">
        <v>859</v>
      </c>
      <c r="BH3017" s="12">
        <v>1</v>
      </c>
    </row>
    <row r="3018" spans="1:62" ht="60" x14ac:dyDescent="0.25">
      <c r="A3018" s="12">
        <v>1</v>
      </c>
      <c r="B3018" s="11" t="str">
        <f t="shared" ref="B3018" si="167">_xlfn.CONCAT(C3018,". ", D3018,". ", E3018,". ", F3018,". ", G3018,". ", H3018)</f>
        <v>Индивидуальный расчет. Фэн Шуй. Анализ Дворца. Персональные настройки. 0. Нет</v>
      </c>
      <c r="C3018" s="11" t="str">
        <f>IFERROR(VLOOKUP(I3018,lvl_1[],2,FALSE),"Нет")</f>
        <v>Индивидуальный расчет</v>
      </c>
      <c r="D3018" s="11" t="str">
        <f>IFERROR(VLOOKUP(Rule!J3018,lvl_2[],2,FALSE),"Нет")</f>
        <v>Фэн Шуй</v>
      </c>
      <c r="E3018" s="11" t="str">
        <f>IFERROR(VLOOKUP(Rule!K3018,lvl_3[],2,FALSE),"Нет")</f>
        <v>Анализ Дворца</v>
      </c>
      <c r="F3018" s="11" t="str">
        <f>IFERROR(INDEX(lvl_4[],MATCH(L3018,lvl_4[ID],0),MATCH(TEXT(K3018,"##0"),lvl_4[#Headers],0)),"Нет")</f>
        <v>Персональные настройки</v>
      </c>
      <c r="G3018" s="11">
        <f>IFERROR(INDEX(lvl_5[],MATCH(M3018,lvl_5[ID],0),MATCH(_xlfn.CONCAT(TEXT(K3018,"##0"),"_",TEXT(L3018,"##0")),lvl_5[#Headers],0)),"Нет")</f>
        <v>0</v>
      </c>
      <c r="H3018" s="11" t="str">
        <f>IFERROR(INDEX(lvl_6[],MATCH(N3018,lvl_6[ID],0),MATCH(_xlfn.CONCAT(K3018,"_",L3018,"_",M3018),lvl_6[#Headers],0)),"Нет")</f>
        <v>Нет</v>
      </c>
      <c r="I3018" s="12">
        <v>2</v>
      </c>
      <c r="J3018" s="12">
        <v>3</v>
      </c>
      <c r="K3018" s="12">
        <v>2</v>
      </c>
      <c r="L3018" s="12">
        <v>0</v>
      </c>
      <c r="M3018" s="12">
        <v>0</v>
      </c>
      <c r="N3018" s="12">
        <v>0</v>
      </c>
      <c r="O3018" s="12">
        <f>COUNTIF($P$2:P3018,P3018)</f>
        <v>1</v>
      </c>
      <c r="P3018" s="12" t="str">
        <f t="shared" ref="P3018" si="168">_xlfn.CONCAT(I3018,
J3018,
K3018,
IF(LEN(L3018)=1,_xlfn.CONCAT(0,L3018),L3018),
IF(LEN(M3018)=1,_xlfn.CONCAT(0,M3018),M3018),
IF(LEN(N3018)=1,_xlfn.CONCAT(0,N3018),N3018))</f>
        <v>232000000</v>
      </c>
      <c r="Q3018" s="12" t="str">
        <f t="shared" ref="Q3018" si="169">_xlfn.CONCAT(I3018,
J3018,
K3018,
IF(LEN(L3018)=1,_xlfn.CONCAT(0,L3018),L3018),
IF(LEN(M3018)=1,_xlfn.CONCAT(0,M3018),M3018),
IF(LEN(N3018)=1,_xlfn.CONCAT(0,N3018),N3018),
IF(LEN(O3018)=1,_xlfn.CONCAT("000",O3018),IF(LEN(O3018)=2,_xlfn.CONCAT("00",O3018),IF(LEN(O3018)=3,_xlfn.CONCAT(0,O3018),O3018))))</f>
        <v>2320000000001</v>
      </c>
      <c r="R3018" s="20" t="s">
        <v>2366</v>
      </c>
      <c r="S3018" s="20" t="s">
        <v>2375</v>
      </c>
      <c r="AW3018" s="12">
        <v>3</v>
      </c>
      <c r="BG3018" s="21" t="s">
        <v>2367</v>
      </c>
      <c r="BJ3018" s="12">
        <v>1</v>
      </c>
    </row>
    <row r="3019" spans="1:62" ht="90" x14ac:dyDescent="0.25">
      <c r="A3019" s="12">
        <v>1</v>
      </c>
      <c r="B3019" s="11" t="str">
        <f t="shared" ref="B3019:B3025" si="170">_xlfn.CONCAT(C3019,". ", D3019,". ", E3019,". ", F3019,". ", G3019,". ", H3019)</f>
        <v>Индивидуальный расчет. Фэн Шуй. Анализ Дворца. Персональные настройки. 0. Нет</v>
      </c>
      <c r="C3019" s="11" t="str">
        <f>IFERROR(VLOOKUP(I3019,lvl_1[],2,FALSE),"Нет")</f>
        <v>Индивидуальный расчет</v>
      </c>
      <c r="D3019" s="11" t="str">
        <f>IFERROR(VLOOKUP(Rule!J3019,lvl_2[],2,FALSE),"Нет")</f>
        <v>Фэн Шуй</v>
      </c>
      <c r="E3019" s="11" t="str">
        <f>IFERROR(VLOOKUP(Rule!K3019,lvl_3[],2,FALSE),"Нет")</f>
        <v>Анализ Дворца</v>
      </c>
      <c r="F3019" s="11" t="str">
        <f>IFERROR(INDEX(lvl_4[],MATCH(L3019,lvl_4[ID],0),MATCH(TEXT(K3019,"##0"),lvl_4[#Headers],0)),"Нет")</f>
        <v>Персональные настройки</v>
      </c>
      <c r="G3019" s="11">
        <f>IFERROR(INDEX(lvl_5[],MATCH(M3019,lvl_5[ID],0),MATCH(_xlfn.CONCAT(TEXT(K3019,"##0"),"_",TEXT(L3019,"##0")),lvl_5[#Headers],0)),"Нет")</f>
        <v>0</v>
      </c>
      <c r="H3019" s="11" t="str">
        <f>IFERROR(INDEX(lvl_6[],MATCH(N3019,lvl_6[ID],0),MATCH(_xlfn.CONCAT(K3019,"_",L3019,"_",M3019),lvl_6[#Headers],0)),"Нет")</f>
        <v>Нет</v>
      </c>
      <c r="I3019" s="12">
        <v>2</v>
      </c>
      <c r="J3019" s="12">
        <v>3</v>
      </c>
      <c r="K3019" s="12">
        <v>2</v>
      </c>
      <c r="L3019" s="12">
        <v>0</v>
      </c>
      <c r="M3019" s="12">
        <v>0</v>
      </c>
      <c r="N3019" s="12">
        <v>0</v>
      </c>
      <c r="O3019" s="12">
        <f>COUNTIF($P$2:P3019,P3019)</f>
        <v>2</v>
      </c>
      <c r="P3019" s="12" t="str">
        <f t="shared" ref="P3019:P3025" si="171">_xlfn.CONCAT(I3019,
J3019,
K3019,
IF(LEN(L3019)=1,_xlfn.CONCAT(0,L3019),L3019),
IF(LEN(M3019)=1,_xlfn.CONCAT(0,M3019),M3019),
IF(LEN(N3019)=1,_xlfn.CONCAT(0,N3019),N3019))</f>
        <v>232000000</v>
      </c>
      <c r="Q3019" s="12" t="str">
        <f t="shared" ref="Q3019:Q3025" si="172">_xlfn.CONCAT(I3019,
J3019,
K3019,
IF(LEN(L3019)=1,_xlfn.CONCAT(0,L3019),L3019),
IF(LEN(M3019)=1,_xlfn.CONCAT(0,M3019),M3019),
IF(LEN(N3019)=1,_xlfn.CONCAT(0,N3019),N3019),
IF(LEN(O3019)=1,_xlfn.CONCAT("000",O3019),IF(LEN(O3019)=2,_xlfn.CONCAT("00",O3019),IF(LEN(O3019)=3,_xlfn.CONCAT(0,O3019),O3019))))</f>
        <v>2320000000002</v>
      </c>
      <c r="R3019" s="20" t="s">
        <v>2366</v>
      </c>
      <c r="S3019" s="20" t="s">
        <v>2377</v>
      </c>
      <c r="AW3019" s="12">
        <v>4</v>
      </c>
      <c r="BG3019" s="21" t="s">
        <v>2368</v>
      </c>
      <c r="BJ3019" s="12">
        <v>1</v>
      </c>
    </row>
    <row r="3020" spans="1:62" ht="60" x14ac:dyDescent="0.25">
      <c r="A3020" s="12">
        <v>1</v>
      </c>
      <c r="B3020" s="11" t="str">
        <f t="shared" si="170"/>
        <v>Индивидуальный расчет. Фэн Шуй. Анализ Дворца. Персональные настройки. 0. Нет</v>
      </c>
      <c r="C3020" s="11" t="str">
        <f>IFERROR(VLOOKUP(I3020,lvl_1[],2,FALSE),"Нет")</f>
        <v>Индивидуальный расчет</v>
      </c>
      <c r="D3020" s="11" t="str">
        <f>IFERROR(VLOOKUP(Rule!J3020,lvl_2[],2,FALSE),"Нет")</f>
        <v>Фэн Шуй</v>
      </c>
      <c r="E3020" s="11" t="str">
        <f>IFERROR(VLOOKUP(Rule!K3020,lvl_3[],2,FALSE),"Нет")</f>
        <v>Анализ Дворца</v>
      </c>
      <c r="F3020" s="11" t="str">
        <f>IFERROR(INDEX(lvl_4[],MATCH(L3020,lvl_4[ID],0),MATCH(TEXT(K3020,"##0"),lvl_4[#Headers],0)),"Нет")</f>
        <v>Персональные настройки</v>
      </c>
      <c r="G3020" s="11">
        <f>IFERROR(INDEX(lvl_5[],MATCH(M3020,lvl_5[ID],0),MATCH(_xlfn.CONCAT(TEXT(K3020,"##0"),"_",TEXT(L3020,"##0")),lvl_5[#Headers],0)),"Нет")</f>
        <v>0</v>
      </c>
      <c r="H3020" s="11" t="str">
        <f>IFERROR(INDEX(lvl_6[],MATCH(N3020,lvl_6[ID],0),MATCH(_xlfn.CONCAT(K3020,"_",L3020,"_",M3020),lvl_6[#Headers],0)),"Нет")</f>
        <v>Нет</v>
      </c>
      <c r="I3020" s="12">
        <v>2</v>
      </c>
      <c r="J3020" s="12">
        <v>3</v>
      </c>
      <c r="K3020" s="12">
        <v>2</v>
      </c>
      <c r="L3020" s="12">
        <v>0</v>
      </c>
      <c r="M3020" s="12">
        <v>0</v>
      </c>
      <c r="N3020" s="12">
        <v>0</v>
      </c>
      <c r="O3020" s="12">
        <f>COUNTIF($P$2:P3020,P3020)</f>
        <v>3</v>
      </c>
      <c r="P3020" s="12" t="str">
        <f t="shared" si="171"/>
        <v>232000000</v>
      </c>
      <c r="Q3020" s="12" t="str">
        <f t="shared" si="172"/>
        <v>2320000000003</v>
      </c>
      <c r="R3020" s="20" t="s">
        <v>2366</v>
      </c>
      <c r="S3020" s="20" t="s">
        <v>2376</v>
      </c>
      <c r="AW3020" s="12">
        <v>9</v>
      </c>
      <c r="BG3020" s="21" t="s">
        <v>2369</v>
      </c>
      <c r="BJ3020" s="12">
        <v>1</v>
      </c>
    </row>
    <row r="3021" spans="1:62" ht="120" x14ac:dyDescent="0.25">
      <c r="A3021" s="12">
        <v>1</v>
      </c>
      <c r="B3021" s="11" t="str">
        <f t="shared" si="170"/>
        <v>Индивидуальный расчет. Фэн Шуй. Анализ Дворца. Персональные настройки. 0. Нет</v>
      </c>
      <c r="C3021" s="11" t="str">
        <f>IFERROR(VLOOKUP(I3021,lvl_1[],2,FALSE),"Нет")</f>
        <v>Индивидуальный расчет</v>
      </c>
      <c r="D3021" s="11" t="str">
        <f>IFERROR(VLOOKUP(Rule!J3021,lvl_2[],2,FALSE),"Нет")</f>
        <v>Фэн Шуй</v>
      </c>
      <c r="E3021" s="11" t="str">
        <f>IFERROR(VLOOKUP(Rule!K3021,lvl_3[],2,FALSE),"Нет")</f>
        <v>Анализ Дворца</v>
      </c>
      <c r="F3021" s="11" t="str">
        <f>IFERROR(INDEX(lvl_4[],MATCH(L3021,lvl_4[ID],0),MATCH(TEXT(K3021,"##0"),lvl_4[#Headers],0)),"Нет")</f>
        <v>Персональные настройки</v>
      </c>
      <c r="G3021" s="11">
        <f>IFERROR(INDEX(lvl_5[],MATCH(M3021,lvl_5[ID],0),MATCH(_xlfn.CONCAT(TEXT(K3021,"##0"),"_",TEXT(L3021,"##0")),lvl_5[#Headers],0)),"Нет")</f>
        <v>0</v>
      </c>
      <c r="H3021" s="11" t="str">
        <f>IFERROR(INDEX(lvl_6[],MATCH(N3021,lvl_6[ID],0),MATCH(_xlfn.CONCAT(K3021,"_",L3021,"_",M3021),lvl_6[#Headers],0)),"Нет")</f>
        <v>Нет</v>
      </c>
      <c r="I3021" s="12">
        <v>2</v>
      </c>
      <c r="J3021" s="12">
        <v>3</v>
      </c>
      <c r="K3021" s="12">
        <v>2</v>
      </c>
      <c r="L3021" s="12">
        <v>0</v>
      </c>
      <c r="M3021" s="12">
        <v>0</v>
      </c>
      <c r="N3021" s="12">
        <v>0</v>
      </c>
      <c r="O3021" s="12">
        <f>COUNTIF($P$2:P3021,P3021)</f>
        <v>4</v>
      </c>
      <c r="P3021" s="12" t="str">
        <f t="shared" si="171"/>
        <v>232000000</v>
      </c>
      <c r="Q3021" s="12" t="str">
        <f t="shared" si="172"/>
        <v>2320000000004</v>
      </c>
      <c r="R3021" s="20" t="s">
        <v>2366</v>
      </c>
      <c r="S3021" s="20" t="s">
        <v>2373</v>
      </c>
      <c r="AW3021" s="12">
        <v>2</v>
      </c>
      <c r="BG3021" s="21" t="s">
        <v>2370</v>
      </c>
      <c r="BJ3021" s="12">
        <v>1</v>
      </c>
    </row>
    <row r="3022" spans="1:62" ht="90" x14ac:dyDescent="0.25">
      <c r="A3022" s="12">
        <v>1</v>
      </c>
      <c r="B3022" s="11" t="str">
        <f t="shared" si="170"/>
        <v>Индивидуальный расчет. Фэн Шуй. Анализ Дворца. Персональные настройки. 0. Нет</v>
      </c>
      <c r="C3022" s="11" t="str">
        <f>IFERROR(VLOOKUP(I3022,lvl_1[],2,FALSE),"Нет")</f>
        <v>Индивидуальный расчет</v>
      </c>
      <c r="D3022" s="11" t="str">
        <f>IFERROR(VLOOKUP(Rule!J3022,lvl_2[],2,FALSE),"Нет")</f>
        <v>Фэн Шуй</v>
      </c>
      <c r="E3022" s="11" t="str">
        <f>IFERROR(VLOOKUP(Rule!K3022,lvl_3[],2,FALSE),"Нет")</f>
        <v>Анализ Дворца</v>
      </c>
      <c r="F3022" s="11" t="str">
        <f>IFERROR(INDEX(lvl_4[],MATCH(L3022,lvl_4[ID],0),MATCH(TEXT(K3022,"##0"),lvl_4[#Headers],0)),"Нет")</f>
        <v>Персональные настройки</v>
      </c>
      <c r="G3022" s="11">
        <f>IFERROR(INDEX(lvl_5[],MATCH(M3022,lvl_5[ID],0),MATCH(_xlfn.CONCAT(TEXT(K3022,"##0"),"_",TEXT(L3022,"##0")),lvl_5[#Headers],0)),"Нет")</f>
        <v>0</v>
      </c>
      <c r="H3022" s="11" t="str">
        <f>IFERROR(INDEX(lvl_6[],MATCH(N3022,lvl_6[ID],0),MATCH(_xlfn.CONCAT(K3022,"_",L3022,"_",M3022),lvl_6[#Headers],0)),"Нет")</f>
        <v>Нет</v>
      </c>
      <c r="I3022" s="12">
        <v>2</v>
      </c>
      <c r="J3022" s="12">
        <v>3</v>
      </c>
      <c r="K3022" s="12">
        <v>2</v>
      </c>
      <c r="L3022" s="12">
        <v>0</v>
      </c>
      <c r="M3022" s="12">
        <v>0</v>
      </c>
      <c r="N3022" s="12">
        <v>0</v>
      </c>
      <c r="O3022" s="12">
        <f>COUNTIF($P$2:P3022,P3022)</f>
        <v>5</v>
      </c>
      <c r="P3022" s="12" t="str">
        <f t="shared" si="171"/>
        <v>232000000</v>
      </c>
      <c r="Q3022" s="12" t="str">
        <f t="shared" si="172"/>
        <v>2320000000005</v>
      </c>
      <c r="R3022" s="20" t="s">
        <v>2366</v>
      </c>
      <c r="S3022" s="20" t="s">
        <v>2372</v>
      </c>
      <c r="AW3022" s="12">
        <v>7</v>
      </c>
      <c r="BG3022" s="21" t="s">
        <v>2371</v>
      </c>
      <c r="BJ3022" s="12">
        <v>1</v>
      </c>
    </row>
    <row r="3023" spans="1:62" ht="75" x14ac:dyDescent="0.25">
      <c r="A3023" s="12">
        <v>1</v>
      </c>
      <c r="B3023" s="11" t="str">
        <f t="shared" si="170"/>
        <v>Индивидуальный расчет. Фэн Шуй. Анализ Дворца. Персональные настройки. 0. Нет</v>
      </c>
      <c r="C3023" s="11" t="str">
        <f>IFERROR(VLOOKUP(I3023,lvl_1[],2,FALSE),"Нет")</f>
        <v>Индивидуальный расчет</v>
      </c>
      <c r="D3023" s="11" t="str">
        <f>IFERROR(VLOOKUP(Rule!J3023,lvl_2[],2,FALSE),"Нет")</f>
        <v>Фэн Шуй</v>
      </c>
      <c r="E3023" s="11" t="str">
        <f>IFERROR(VLOOKUP(Rule!K3023,lvl_3[],2,FALSE),"Нет")</f>
        <v>Анализ Дворца</v>
      </c>
      <c r="F3023" s="11" t="str">
        <f>IFERROR(INDEX(lvl_4[],MATCH(L3023,lvl_4[ID],0),MATCH(TEXT(K3023,"##0"),lvl_4[#Headers],0)),"Нет")</f>
        <v>Персональные настройки</v>
      </c>
      <c r="G3023" s="11">
        <f>IFERROR(INDEX(lvl_5[],MATCH(M3023,lvl_5[ID],0),MATCH(_xlfn.CONCAT(TEXT(K3023,"##0"),"_",TEXT(L3023,"##0")),lvl_5[#Headers],0)),"Нет")</f>
        <v>0</v>
      </c>
      <c r="H3023" s="11" t="str">
        <f>IFERROR(INDEX(lvl_6[],MATCH(N3023,lvl_6[ID],0),MATCH(_xlfn.CONCAT(K3023,"_",L3023,"_",M3023),lvl_6[#Headers],0)),"Нет")</f>
        <v>Нет</v>
      </c>
      <c r="I3023" s="12">
        <v>2</v>
      </c>
      <c r="J3023" s="12">
        <v>3</v>
      </c>
      <c r="K3023" s="12">
        <v>2</v>
      </c>
      <c r="L3023" s="12">
        <v>0</v>
      </c>
      <c r="M3023" s="12">
        <v>0</v>
      </c>
      <c r="N3023" s="12">
        <v>0</v>
      </c>
      <c r="O3023" s="12">
        <f>COUNTIF($P$2:P3023,P3023)</f>
        <v>6</v>
      </c>
      <c r="P3023" s="12" t="str">
        <f t="shared" si="171"/>
        <v>232000000</v>
      </c>
      <c r="Q3023" s="12" t="str">
        <f t="shared" si="172"/>
        <v>2320000000006</v>
      </c>
      <c r="R3023" s="20" t="s">
        <v>2366</v>
      </c>
      <c r="S3023" s="20" t="s">
        <v>2378</v>
      </c>
      <c r="AW3023" s="12">
        <v>6</v>
      </c>
      <c r="BG3023" s="21" t="s">
        <v>2367</v>
      </c>
      <c r="BJ3023" s="12">
        <v>1</v>
      </c>
    </row>
    <row r="3024" spans="1:62" ht="90" x14ac:dyDescent="0.25">
      <c r="A3024" s="12">
        <v>1</v>
      </c>
      <c r="B3024" s="11" t="str">
        <f t="shared" si="170"/>
        <v>Индивидуальный расчет. Фэн Шуй. Анализ Дворца. Персональные настройки. 0. Нет</v>
      </c>
      <c r="C3024" s="11" t="str">
        <f>IFERROR(VLOOKUP(I3024,lvl_1[],2,FALSE),"Нет")</f>
        <v>Индивидуальный расчет</v>
      </c>
      <c r="D3024" s="11" t="str">
        <f>IFERROR(VLOOKUP(Rule!J3024,lvl_2[],2,FALSE),"Нет")</f>
        <v>Фэн Шуй</v>
      </c>
      <c r="E3024" s="11" t="str">
        <f>IFERROR(VLOOKUP(Rule!K3024,lvl_3[],2,FALSE),"Нет")</f>
        <v>Анализ Дворца</v>
      </c>
      <c r="F3024" s="11" t="str">
        <f>IFERROR(INDEX(lvl_4[],MATCH(L3024,lvl_4[ID],0),MATCH(TEXT(K3024,"##0"),lvl_4[#Headers],0)),"Нет")</f>
        <v>Персональные настройки</v>
      </c>
      <c r="G3024" s="11">
        <f>IFERROR(INDEX(lvl_5[],MATCH(M3024,lvl_5[ID],0),MATCH(_xlfn.CONCAT(TEXT(K3024,"##0"),"_",TEXT(L3024,"##0")),lvl_5[#Headers],0)),"Нет")</f>
        <v>0</v>
      </c>
      <c r="H3024" s="11" t="str">
        <f>IFERROR(INDEX(lvl_6[],MATCH(N3024,lvl_6[ID],0),MATCH(_xlfn.CONCAT(K3024,"_",L3024,"_",M3024),lvl_6[#Headers],0)),"Нет")</f>
        <v>Нет</v>
      </c>
      <c r="I3024" s="12">
        <v>2</v>
      </c>
      <c r="J3024" s="12">
        <v>3</v>
      </c>
      <c r="K3024" s="12">
        <v>2</v>
      </c>
      <c r="L3024" s="12">
        <v>0</v>
      </c>
      <c r="M3024" s="12">
        <v>0</v>
      </c>
      <c r="N3024" s="12">
        <v>0</v>
      </c>
      <c r="O3024" s="12">
        <f>COUNTIF($P$2:P3024,P3024)</f>
        <v>7</v>
      </c>
      <c r="P3024" s="12" t="str">
        <f t="shared" si="171"/>
        <v>232000000</v>
      </c>
      <c r="Q3024" s="12" t="str">
        <f t="shared" si="172"/>
        <v>2320000000007</v>
      </c>
      <c r="R3024" s="20" t="s">
        <v>2366</v>
      </c>
      <c r="S3024" s="20" t="s">
        <v>2379</v>
      </c>
      <c r="AW3024" s="12">
        <v>1</v>
      </c>
      <c r="BG3024" s="21" t="s">
        <v>1109</v>
      </c>
      <c r="BJ3024" s="12">
        <v>1</v>
      </c>
    </row>
    <row r="3025" spans="1:66" ht="60" x14ac:dyDescent="0.25">
      <c r="A3025" s="12">
        <v>1</v>
      </c>
      <c r="B3025" s="11" t="str">
        <f t="shared" si="170"/>
        <v>Индивидуальный расчет. Фэн Шуй. Анализ Дворца. Персональные настройки. 0. Нет</v>
      </c>
      <c r="C3025" s="11" t="str">
        <f>IFERROR(VLOOKUP(I3025,lvl_1[],2,FALSE),"Нет")</f>
        <v>Индивидуальный расчет</v>
      </c>
      <c r="D3025" s="11" t="str">
        <f>IFERROR(VLOOKUP(Rule!J3025,lvl_2[],2,FALSE),"Нет")</f>
        <v>Фэн Шуй</v>
      </c>
      <c r="E3025" s="11" t="str">
        <f>IFERROR(VLOOKUP(Rule!K3025,lvl_3[],2,FALSE),"Нет")</f>
        <v>Анализ Дворца</v>
      </c>
      <c r="F3025" s="11" t="str">
        <f>IFERROR(INDEX(lvl_4[],MATCH(L3025,lvl_4[ID],0),MATCH(TEXT(K3025,"##0"),lvl_4[#Headers],0)),"Нет")</f>
        <v>Персональные настройки</v>
      </c>
      <c r="G3025" s="11">
        <f>IFERROR(INDEX(lvl_5[],MATCH(M3025,lvl_5[ID],0),MATCH(_xlfn.CONCAT(TEXT(K3025,"##0"),"_",TEXT(L3025,"##0")),lvl_5[#Headers],0)),"Нет")</f>
        <v>0</v>
      </c>
      <c r="H3025" s="11" t="str">
        <f>IFERROR(INDEX(lvl_6[],MATCH(N3025,lvl_6[ID],0),MATCH(_xlfn.CONCAT(K3025,"_",L3025,"_",M3025),lvl_6[#Headers],0)),"Нет")</f>
        <v>Нет</v>
      </c>
      <c r="I3025" s="12">
        <v>2</v>
      </c>
      <c r="J3025" s="12">
        <v>3</v>
      </c>
      <c r="K3025" s="12">
        <v>2</v>
      </c>
      <c r="L3025" s="12">
        <v>0</v>
      </c>
      <c r="M3025" s="12">
        <v>0</v>
      </c>
      <c r="N3025" s="12">
        <v>0</v>
      </c>
      <c r="O3025" s="12">
        <f>COUNTIF($P$2:P3025,P3025)</f>
        <v>8</v>
      </c>
      <c r="P3025" s="12" t="str">
        <f t="shared" si="171"/>
        <v>232000000</v>
      </c>
      <c r="Q3025" s="12" t="str">
        <f t="shared" si="172"/>
        <v>2320000000008</v>
      </c>
      <c r="R3025" s="20" t="s">
        <v>2366</v>
      </c>
      <c r="S3025" s="20" t="s">
        <v>2374</v>
      </c>
      <c r="AW3025" s="12">
        <v>8</v>
      </c>
      <c r="BG3025" s="21" t="s">
        <v>2277</v>
      </c>
      <c r="BJ3025" s="12">
        <v>1</v>
      </c>
    </row>
    <row r="3026" spans="1:66" ht="30" x14ac:dyDescent="0.25">
      <c r="A3026" s="12">
        <v>0</v>
      </c>
      <c r="B3026" s="11" t="str">
        <f t="shared" ref="B3026" si="173">_xlfn.CONCAT(C3026,". ", D3026,". ", E3026,". ", F3026,". ", G3026,". ", H3026)</f>
        <v>Общий расчет. Ци Мень. Анализ Дворца. Комбинации. Нет. Нет</v>
      </c>
      <c r="C3026" s="11" t="str">
        <f>IFERROR(VLOOKUP(I3026,lvl_1[],2,FALSE),"Нет")</f>
        <v>Общий расчет</v>
      </c>
      <c r="D3026" s="11" t="str">
        <f>IFERROR(VLOOKUP(Rule!J3026,lvl_2[],2,FALSE),"Нет")</f>
        <v>Ци Мень</v>
      </c>
      <c r="E3026" s="11" t="str">
        <f>IFERROR(VLOOKUP(Rule!K3026,lvl_3[],2,FALSE),"Нет")</f>
        <v>Анализ Дворца</v>
      </c>
      <c r="F3026" s="11" t="str">
        <f>IFERROR(INDEX(lvl_4[],MATCH(L3026,lvl_4[ID],0),MATCH(TEXT(K3026,"##0"),lvl_4[#Headers],0)),"Нет")</f>
        <v>Комбинации</v>
      </c>
      <c r="G3026" s="11" t="str">
        <f>IFERROR(INDEX(lvl_5[],MATCH(M3026,lvl_5[ID],0),MATCH(_xlfn.CONCAT(TEXT(K3026,"##0"),"_",TEXT(L3026,"##0")),lvl_5[#Headers],0)),"Нет")</f>
        <v>Нет</v>
      </c>
      <c r="H3026" s="11" t="str">
        <f>IFERROR(INDEX(lvl_6[],MATCH(N3026,lvl_6[ID],0),MATCH(_xlfn.CONCAT(K3026,"_",L3026,"_",M3026),lvl_6[#Headers],0)),"Нет")</f>
        <v>Нет</v>
      </c>
      <c r="I3026" s="12">
        <v>1</v>
      </c>
      <c r="J3026" s="12">
        <v>2</v>
      </c>
      <c r="K3026" s="12">
        <v>2</v>
      </c>
      <c r="L3026" s="12">
        <v>2</v>
      </c>
      <c r="M3026" s="12">
        <v>0</v>
      </c>
      <c r="N3026" s="12">
        <v>0</v>
      </c>
      <c r="O3026" s="12">
        <f>COUNTIF($P$2:P3026,P3026)</f>
        <v>793</v>
      </c>
      <c r="P3026" s="12" t="str">
        <f t="shared" ref="P3026" si="174">_xlfn.CONCAT(I3026,
J3026,
K3026,
IF(LEN(L3026)=1,_xlfn.CONCAT(0,L3026),L3026),
IF(LEN(M3026)=1,_xlfn.CONCAT(0,M3026),M3026),
IF(LEN(N3026)=1,_xlfn.CONCAT(0,N3026),N3026))</f>
        <v>122020000</v>
      </c>
      <c r="Q3026" s="12" t="str">
        <f t="shared" ref="Q3026" si="175">_xlfn.CONCAT(I3026,
J3026,
K3026,
IF(LEN(L3026)=1,_xlfn.CONCAT(0,L3026),L3026),
IF(LEN(M3026)=1,_xlfn.CONCAT(0,M3026),M3026),
IF(LEN(N3026)=1,_xlfn.CONCAT(0,N3026),N3026),
IF(LEN(O3026)=1,_xlfn.CONCAT("000",O3026),IF(LEN(O3026)=2,_xlfn.CONCAT("00",O3026),IF(LEN(O3026)=3,_xlfn.CONCAT(0,O3026),O3026))))</f>
        <v>1220200000793</v>
      </c>
      <c r="R3026" s="20" t="s">
        <v>2381</v>
      </c>
      <c r="BJ3026" s="12">
        <v>1</v>
      </c>
    </row>
    <row r="3027" spans="1:66" ht="60" x14ac:dyDescent="0.25">
      <c r="A3027" s="12">
        <v>1</v>
      </c>
      <c r="B3027" s="11" t="str">
        <f t="shared" ref="B3027" si="176">_xlfn.CONCAT(C3027,". ", D3027,". ", E3027,". ", F3027,". ", G3027,". ", H3027)</f>
        <v>Общий расчет. Анализ даты. Анализ даты. Нет. Нет. Нет</v>
      </c>
      <c r="C3027" s="11" t="str">
        <f>IFERROR(VLOOKUP(I3027,lvl_1[],2,FALSE),"Нет")</f>
        <v>Общий расчет</v>
      </c>
      <c r="D3027" s="11" t="str">
        <f>IFERROR(VLOOKUP(Rule!J3027,lvl_2[],2,FALSE),"Нет")</f>
        <v>Анализ даты</v>
      </c>
      <c r="E3027" s="11" t="str">
        <f>IFERROR(VLOOKUP(Rule!K3027,lvl_3[],2,FALSE),"Нет")</f>
        <v>Анализ даты</v>
      </c>
      <c r="F3027" s="11" t="str">
        <f>IFERROR(INDEX(lvl_4[],MATCH(L3027,lvl_4[ID],0),MATCH(TEXT(K3027,"##0"),lvl_4[#Headers],0)),"Нет")</f>
        <v>Нет</v>
      </c>
      <c r="G3027" s="11" t="str">
        <f>IFERROR(INDEX(lvl_5[],MATCH(M3027,lvl_5[ID],0),MATCH(_xlfn.CONCAT(TEXT(K3027,"##0"),"_",TEXT(L3027,"##0")),lvl_5[#Headers],0)),"Нет")</f>
        <v>Нет</v>
      </c>
      <c r="H3027" s="11" t="str">
        <f>IFERROR(INDEX(lvl_6[],MATCH(N3027,lvl_6[ID],0),MATCH(_xlfn.CONCAT(K3027,"_",L3027,"_",M3027),lvl_6[#Headers],0)),"Нет")</f>
        <v>Нет</v>
      </c>
      <c r="I3027" s="12">
        <v>1</v>
      </c>
      <c r="J3027" s="12">
        <v>4</v>
      </c>
      <c r="K3027" s="12">
        <v>1</v>
      </c>
      <c r="L3027" s="12">
        <v>99</v>
      </c>
      <c r="M3027" s="12">
        <v>99</v>
      </c>
      <c r="N3027" s="12">
        <v>99</v>
      </c>
      <c r="O3027" s="12">
        <f>COUNTIF($P$2:P3027,P3027)</f>
        <v>1</v>
      </c>
      <c r="P3027" s="12" t="str">
        <f t="shared" ref="P3027" si="177">_xlfn.CONCAT(I3027,
J3027,
K3027,
IF(LEN(L3027)=1,_xlfn.CONCAT(0,L3027),L3027),
IF(LEN(M3027)=1,_xlfn.CONCAT(0,M3027),M3027),
IF(LEN(N3027)=1,_xlfn.CONCAT(0,N3027),N3027))</f>
        <v>141999999</v>
      </c>
      <c r="Q3027" s="12" t="str">
        <f t="shared" ref="Q3027" si="178">_xlfn.CONCAT(I3027,
J3027,
K3027,
IF(LEN(L3027)=1,_xlfn.CONCAT(0,L3027),L3027),
IF(LEN(M3027)=1,_xlfn.CONCAT(0,M3027),M3027),
IF(LEN(N3027)=1,_xlfn.CONCAT(0,N3027),N3027),
IF(LEN(O3027)=1,_xlfn.CONCAT("000",O3027),IF(LEN(O3027)=2,_xlfn.CONCAT("00",O3027),IF(LEN(O3027)=3,_xlfn.CONCAT(0,O3027),O3027))))</f>
        <v>1419999990001</v>
      </c>
      <c r="R3027" s="20" t="str">
        <f xml:space="preserve"> "Столкновение Дня ("&amp;AK3027&amp;") с Годом ("&amp;W3027&amp;")"</f>
        <v>Столкновение Дня (巳) с Годом (亥)</v>
      </c>
      <c r="S3027" s="20" t="s">
        <v>2566</v>
      </c>
      <c r="W3027" s="12" t="s">
        <v>868</v>
      </c>
      <c r="AK3027" s="12" t="s">
        <v>862</v>
      </c>
      <c r="BG3027" s="21" t="s">
        <v>2369</v>
      </c>
      <c r="BN3027" s="12">
        <v>1</v>
      </c>
    </row>
    <row r="3028" spans="1:66" ht="60" x14ac:dyDescent="0.25">
      <c r="A3028" s="12">
        <v>1</v>
      </c>
      <c r="B3028" s="11" t="str">
        <f t="shared" ref="B3028:B3038" si="179">_xlfn.CONCAT(C3028,". ", D3028,". ", E3028,". ", F3028,". ", G3028,". ", H3028)</f>
        <v>Общий расчет. Анализ даты. Анализ даты. Нет. Нет. Нет</v>
      </c>
      <c r="C3028" s="11" t="str">
        <f>IFERROR(VLOOKUP(I3028,lvl_1[],2,FALSE),"Нет")</f>
        <v>Общий расчет</v>
      </c>
      <c r="D3028" s="11" t="str">
        <f>IFERROR(VLOOKUP(Rule!J3028,lvl_2[],2,FALSE),"Нет")</f>
        <v>Анализ даты</v>
      </c>
      <c r="E3028" s="11" t="str">
        <f>IFERROR(VLOOKUP(Rule!K3028,lvl_3[],2,FALSE),"Нет")</f>
        <v>Анализ даты</v>
      </c>
      <c r="F3028" s="11" t="str">
        <f>IFERROR(INDEX(lvl_4[],MATCH(L3028,lvl_4[ID],0),MATCH(TEXT(K3028,"##0"),lvl_4[#Headers],0)),"Нет")</f>
        <v>Нет</v>
      </c>
      <c r="G3028" s="11" t="str">
        <f>IFERROR(INDEX(lvl_5[],MATCH(M3028,lvl_5[ID],0),MATCH(_xlfn.CONCAT(TEXT(K3028,"##0"),"_",TEXT(L3028,"##0")),lvl_5[#Headers],0)),"Нет")</f>
        <v>Нет</v>
      </c>
      <c r="H3028" s="11" t="str">
        <f>IFERROR(INDEX(lvl_6[],MATCH(N3028,lvl_6[ID],0),MATCH(_xlfn.CONCAT(K3028,"_",L3028,"_",M3028),lvl_6[#Headers],0)),"Нет")</f>
        <v>Нет</v>
      </c>
      <c r="I3028" s="12">
        <v>1</v>
      </c>
      <c r="J3028" s="12">
        <v>4</v>
      </c>
      <c r="K3028" s="12">
        <v>1</v>
      </c>
      <c r="L3028" s="12">
        <v>99</v>
      </c>
      <c r="M3028" s="12">
        <v>99</v>
      </c>
      <c r="N3028" s="12">
        <v>99</v>
      </c>
      <c r="O3028" s="12">
        <f>COUNTIF($P$2:P3028,P3028)</f>
        <v>2</v>
      </c>
      <c r="P3028" s="12" t="str">
        <f t="shared" ref="P3028:P3038" si="180">_xlfn.CONCAT(I3028,
J3028,
K3028,
IF(LEN(L3028)=1,_xlfn.CONCAT(0,L3028),L3028),
IF(LEN(M3028)=1,_xlfn.CONCAT(0,M3028),M3028),
IF(LEN(N3028)=1,_xlfn.CONCAT(0,N3028),N3028))</f>
        <v>141999999</v>
      </c>
      <c r="Q3028" s="12" t="str">
        <f t="shared" ref="Q3028:Q3038" si="181">_xlfn.CONCAT(I3028,
J3028,
K3028,
IF(LEN(L3028)=1,_xlfn.CONCAT(0,L3028),L3028),
IF(LEN(M3028)=1,_xlfn.CONCAT(0,M3028),M3028),
IF(LEN(N3028)=1,_xlfn.CONCAT(0,N3028),N3028),
IF(LEN(O3028)=1,_xlfn.CONCAT("000",O3028),IF(LEN(O3028)=2,_xlfn.CONCAT("00",O3028),IF(LEN(O3028)=3,_xlfn.CONCAT(0,O3028),O3028))))</f>
        <v>1419999990002</v>
      </c>
      <c r="R3028" s="20" t="str">
        <f t="shared" ref="R3028:R3038" si="182" xml:space="preserve"> "Столкновение Дня ("&amp;AK3028&amp;") с Годом ("&amp;W3028&amp;")"</f>
        <v>Столкновение Дня (午) с Годом (子)</v>
      </c>
      <c r="S3028" s="20" t="s">
        <v>2566</v>
      </c>
      <c r="W3028" s="12" t="s">
        <v>869</v>
      </c>
      <c r="AK3028" s="12" t="s">
        <v>863</v>
      </c>
      <c r="BG3028" s="21" t="s">
        <v>2369</v>
      </c>
      <c r="BN3028" s="12">
        <v>1</v>
      </c>
    </row>
    <row r="3029" spans="1:66" ht="60" x14ac:dyDescent="0.25">
      <c r="A3029" s="12">
        <v>1</v>
      </c>
      <c r="B3029" s="11" t="str">
        <f t="shared" si="179"/>
        <v>Общий расчет. Анализ даты. Анализ даты. Нет. Нет. Нет</v>
      </c>
      <c r="C3029" s="11" t="str">
        <f>IFERROR(VLOOKUP(I3029,lvl_1[],2,FALSE),"Нет")</f>
        <v>Общий расчет</v>
      </c>
      <c r="D3029" s="11" t="str">
        <f>IFERROR(VLOOKUP(Rule!J3029,lvl_2[],2,FALSE),"Нет")</f>
        <v>Анализ даты</v>
      </c>
      <c r="E3029" s="11" t="str">
        <f>IFERROR(VLOOKUP(Rule!K3029,lvl_3[],2,FALSE),"Нет")</f>
        <v>Анализ даты</v>
      </c>
      <c r="F3029" s="11" t="str">
        <f>IFERROR(INDEX(lvl_4[],MATCH(L3029,lvl_4[ID],0),MATCH(TEXT(K3029,"##0"),lvl_4[#Headers],0)),"Нет")</f>
        <v>Нет</v>
      </c>
      <c r="G3029" s="11" t="str">
        <f>IFERROR(INDEX(lvl_5[],MATCH(M3029,lvl_5[ID],0),MATCH(_xlfn.CONCAT(TEXT(K3029,"##0"),"_",TEXT(L3029,"##0")),lvl_5[#Headers],0)),"Нет")</f>
        <v>Нет</v>
      </c>
      <c r="H3029" s="11" t="str">
        <f>IFERROR(INDEX(lvl_6[],MATCH(N3029,lvl_6[ID],0),MATCH(_xlfn.CONCAT(K3029,"_",L3029,"_",M3029),lvl_6[#Headers],0)),"Нет")</f>
        <v>Нет</v>
      </c>
      <c r="I3029" s="12">
        <v>1</v>
      </c>
      <c r="J3029" s="12">
        <v>4</v>
      </c>
      <c r="K3029" s="12">
        <v>1</v>
      </c>
      <c r="L3029" s="12">
        <v>99</v>
      </c>
      <c r="M3029" s="12">
        <v>99</v>
      </c>
      <c r="N3029" s="12">
        <v>99</v>
      </c>
      <c r="O3029" s="12">
        <f>COUNTIF($P$2:P3029,P3029)</f>
        <v>3</v>
      </c>
      <c r="P3029" s="12" t="str">
        <f t="shared" si="180"/>
        <v>141999999</v>
      </c>
      <c r="Q3029" s="12" t="str">
        <f t="shared" si="181"/>
        <v>1419999990003</v>
      </c>
      <c r="R3029" s="20" t="str">
        <f t="shared" si="182"/>
        <v>Столкновение Дня (未) с Годом (丑)</v>
      </c>
      <c r="S3029" s="20" t="s">
        <v>2566</v>
      </c>
      <c r="W3029" s="12" t="s">
        <v>870</v>
      </c>
      <c r="AK3029" s="12" t="s">
        <v>864</v>
      </c>
      <c r="BG3029" s="21" t="s">
        <v>2369</v>
      </c>
      <c r="BN3029" s="12">
        <v>1</v>
      </c>
    </row>
    <row r="3030" spans="1:66" ht="60" x14ac:dyDescent="0.25">
      <c r="A3030" s="12">
        <v>1</v>
      </c>
      <c r="B3030" s="11" t="str">
        <f t="shared" si="179"/>
        <v>Общий расчет. Анализ даты. Анализ даты. Нет. Нет. Нет</v>
      </c>
      <c r="C3030" s="11" t="str">
        <f>IFERROR(VLOOKUP(I3030,lvl_1[],2,FALSE),"Нет")</f>
        <v>Общий расчет</v>
      </c>
      <c r="D3030" s="11" t="str">
        <f>IFERROR(VLOOKUP(Rule!J3030,lvl_2[],2,FALSE),"Нет")</f>
        <v>Анализ даты</v>
      </c>
      <c r="E3030" s="11" t="str">
        <f>IFERROR(VLOOKUP(Rule!K3030,lvl_3[],2,FALSE),"Нет")</f>
        <v>Анализ даты</v>
      </c>
      <c r="F3030" s="11" t="str">
        <f>IFERROR(INDEX(lvl_4[],MATCH(L3030,lvl_4[ID],0),MATCH(TEXT(K3030,"##0"),lvl_4[#Headers],0)),"Нет")</f>
        <v>Нет</v>
      </c>
      <c r="G3030" s="11" t="str">
        <f>IFERROR(INDEX(lvl_5[],MATCH(M3030,lvl_5[ID],0),MATCH(_xlfn.CONCAT(TEXT(K3030,"##0"),"_",TEXT(L3030,"##0")),lvl_5[#Headers],0)),"Нет")</f>
        <v>Нет</v>
      </c>
      <c r="H3030" s="11" t="str">
        <f>IFERROR(INDEX(lvl_6[],MATCH(N3030,lvl_6[ID],0),MATCH(_xlfn.CONCAT(K3030,"_",L3030,"_",M3030),lvl_6[#Headers],0)),"Нет")</f>
        <v>Нет</v>
      </c>
      <c r="I3030" s="12">
        <v>1</v>
      </c>
      <c r="J3030" s="12">
        <v>4</v>
      </c>
      <c r="K3030" s="12">
        <v>1</v>
      </c>
      <c r="L3030" s="12">
        <v>99</v>
      </c>
      <c r="M3030" s="12">
        <v>99</v>
      </c>
      <c r="N3030" s="12">
        <v>99</v>
      </c>
      <c r="O3030" s="12">
        <f>COUNTIF($P$2:P3030,P3030)</f>
        <v>4</v>
      </c>
      <c r="P3030" s="12" t="str">
        <f t="shared" si="180"/>
        <v>141999999</v>
      </c>
      <c r="Q3030" s="12" t="str">
        <f t="shared" si="181"/>
        <v>1419999990004</v>
      </c>
      <c r="R3030" s="20" t="str">
        <f t="shared" si="182"/>
        <v>Столкновение Дня (申) с Годом (寅)</v>
      </c>
      <c r="S3030" s="20" t="s">
        <v>2566</v>
      </c>
      <c r="W3030" s="12" t="s">
        <v>859</v>
      </c>
      <c r="AK3030" s="12" t="s">
        <v>865</v>
      </c>
      <c r="BG3030" s="21" t="s">
        <v>2369</v>
      </c>
      <c r="BN3030" s="12">
        <v>1</v>
      </c>
    </row>
    <row r="3031" spans="1:66" ht="60" x14ac:dyDescent="0.25">
      <c r="A3031" s="12">
        <v>1</v>
      </c>
      <c r="B3031" s="11" t="str">
        <f t="shared" si="179"/>
        <v>Общий расчет. Анализ даты. Анализ даты. Нет. Нет. Нет</v>
      </c>
      <c r="C3031" s="11" t="str">
        <f>IFERROR(VLOOKUP(I3031,lvl_1[],2,FALSE),"Нет")</f>
        <v>Общий расчет</v>
      </c>
      <c r="D3031" s="11" t="str">
        <f>IFERROR(VLOOKUP(Rule!J3031,lvl_2[],2,FALSE),"Нет")</f>
        <v>Анализ даты</v>
      </c>
      <c r="E3031" s="11" t="str">
        <f>IFERROR(VLOOKUP(Rule!K3031,lvl_3[],2,FALSE),"Нет")</f>
        <v>Анализ даты</v>
      </c>
      <c r="F3031" s="11" t="str">
        <f>IFERROR(INDEX(lvl_4[],MATCH(L3031,lvl_4[ID],0),MATCH(TEXT(K3031,"##0"),lvl_4[#Headers],0)),"Нет")</f>
        <v>Нет</v>
      </c>
      <c r="G3031" s="11" t="str">
        <f>IFERROR(INDEX(lvl_5[],MATCH(M3031,lvl_5[ID],0),MATCH(_xlfn.CONCAT(TEXT(K3031,"##0"),"_",TEXT(L3031,"##0")),lvl_5[#Headers],0)),"Нет")</f>
        <v>Нет</v>
      </c>
      <c r="H3031" s="11" t="str">
        <f>IFERROR(INDEX(lvl_6[],MATCH(N3031,lvl_6[ID],0),MATCH(_xlfn.CONCAT(K3031,"_",L3031,"_",M3031),lvl_6[#Headers],0)),"Нет")</f>
        <v>Нет</v>
      </c>
      <c r="I3031" s="12">
        <v>1</v>
      </c>
      <c r="J3031" s="12">
        <v>4</v>
      </c>
      <c r="K3031" s="12">
        <v>1</v>
      </c>
      <c r="L3031" s="12">
        <v>99</v>
      </c>
      <c r="M3031" s="12">
        <v>99</v>
      </c>
      <c r="N3031" s="12">
        <v>99</v>
      </c>
      <c r="O3031" s="12">
        <f>COUNTIF($P$2:P3031,P3031)</f>
        <v>5</v>
      </c>
      <c r="P3031" s="12" t="str">
        <f t="shared" si="180"/>
        <v>141999999</v>
      </c>
      <c r="Q3031" s="12" t="str">
        <f t="shared" si="181"/>
        <v>1419999990005</v>
      </c>
      <c r="R3031" s="20" t="str">
        <f t="shared" si="182"/>
        <v>Столкновение Дня (酉) с Годом (卯)</v>
      </c>
      <c r="S3031" s="20" t="s">
        <v>2566</v>
      </c>
      <c r="W3031" s="12" t="s">
        <v>860</v>
      </c>
      <c r="AK3031" s="12" t="s">
        <v>866</v>
      </c>
      <c r="BG3031" s="21" t="s">
        <v>2369</v>
      </c>
      <c r="BN3031" s="12">
        <v>1</v>
      </c>
    </row>
    <row r="3032" spans="1:66" ht="60" x14ac:dyDescent="0.25">
      <c r="A3032" s="12">
        <v>1</v>
      </c>
      <c r="B3032" s="11" t="str">
        <f t="shared" si="179"/>
        <v>Общий расчет. Анализ даты. Анализ даты. Нет. Нет. Нет</v>
      </c>
      <c r="C3032" s="11" t="str">
        <f>IFERROR(VLOOKUP(I3032,lvl_1[],2,FALSE),"Нет")</f>
        <v>Общий расчет</v>
      </c>
      <c r="D3032" s="11" t="str">
        <f>IFERROR(VLOOKUP(Rule!J3032,lvl_2[],2,FALSE),"Нет")</f>
        <v>Анализ даты</v>
      </c>
      <c r="E3032" s="11" t="str">
        <f>IFERROR(VLOOKUP(Rule!K3032,lvl_3[],2,FALSE),"Нет")</f>
        <v>Анализ даты</v>
      </c>
      <c r="F3032" s="11" t="str">
        <f>IFERROR(INDEX(lvl_4[],MATCH(L3032,lvl_4[ID],0),MATCH(TEXT(K3032,"##0"),lvl_4[#Headers],0)),"Нет")</f>
        <v>Нет</v>
      </c>
      <c r="G3032" s="11" t="str">
        <f>IFERROR(INDEX(lvl_5[],MATCH(M3032,lvl_5[ID],0),MATCH(_xlfn.CONCAT(TEXT(K3032,"##0"),"_",TEXT(L3032,"##0")),lvl_5[#Headers],0)),"Нет")</f>
        <v>Нет</v>
      </c>
      <c r="H3032" s="11" t="str">
        <f>IFERROR(INDEX(lvl_6[],MATCH(N3032,lvl_6[ID],0),MATCH(_xlfn.CONCAT(K3032,"_",L3032,"_",M3032),lvl_6[#Headers],0)),"Нет")</f>
        <v>Нет</v>
      </c>
      <c r="I3032" s="12">
        <v>1</v>
      </c>
      <c r="J3032" s="12">
        <v>4</v>
      </c>
      <c r="K3032" s="12">
        <v>1</v>
      </c>
      <c r="L3032" s="12">
        <v>99</v>
      </c>
      <c r="M3032" s="12">
        <v>99</v>
      </c>
      <c r="N3032" s="12">
        <v>99</v>
      </c>
      <c r="O3032" s="12">
        <f>COUNTIF($P$2:P3032,P3032)</f>
        <v>6</v>
      </c>
      <c r="P3032" s="12" t="str">
        <f t="shared" si="180"/>
        <v>141999999</v>
      </c>
      <c r="Q3032" s="12" t="str">
        <f t="shared" si="181"/>
        <v>1419999990006</v>
      </c>
      <c r="R3032" s="20" t="str">
        <f t="shared" si="182"/>
        <v>Столкновение Дня (戌) с Годом (辰)</v>
      </c>
      <c r="S3032" s="20" t="s">
        <v>2566</v>
      </c>
      <c r="W3032" s="12" t="s">
        <v>861</v>
      </c>
      <c r="AK3032" s="12" t="s">
        <v>867</v>
      </c>
      <c r="BG3032" s="21" t="s">
        <v>2369</v>
      </c>
      <c r="BN3032" s="12">
        <v>1</v>
      </c>
    </row>
    <row r="3033" spans="1:66" ht="60" x14ac:dyDescent="0.25">
      <c r="A3033" s="12">
        <v>1</v>
      </c>
      <c r="B3033" s="11" t="str">
        <f t="shared" si="179"/>
        <v>Общий расчет. Анализ даты. Анализ даты. Нет. Нет. Нет</v>
      </c>
      <c r="C3033" s="11" t="str">
        <f>IFERROR(VLOOKUP(I3033,lvl_1[],2,FALSE),"Нет")</f>
        <v>Общий расчет</v>
      </c>
      <c r="D3033" s="11" t="str">
        <f>IFERROR(VLOOKUP(Rule!J3033,lvl_2[],2,FALSE),"Нет")</f>
        <v>Анализ даты</v>
      </c>
      <c r="E3033" s="11" t="str">
        <f>IFERROR(VLOOKUP(Rule!K3033,lvl_3[],2,FALSE),"Нет")</f>
        <v>Анализ даты</v>
      </c>
      <c r="F3033" s="11" t="str">
        <f>IFERROR(INDEX(lvl_4[],MATCH(L3033,lvl_4[ID],0),MATCH(TEXT(K3033,"##0"),lvl_4[#Headers],0)),"Нет")</f>
        <v>Нет</v>
      </c>
      <c r="G3033" s="11" t="str">
        <f>IFERROR(INDEX(lvl_5[],MATCH(M3033,lvl_5[ID],0),MATCH(_xlfn.CONCAT(TEXT(K3033,"##0"),"_",TEXT(L3033,"##0")),lvl_5[#Headers],0)),"Нет")</f>
        <v>Нет</v>
      </c>
      <c r="H3033" s="11" t="str">
        <f>IFERROR(INDEX(lvl_6[],MATCH(N3033,lvl_6[ID],0),MATCH(_xlfn.CONCAT(K3033,"_",L3033,"_",M3033),lvl_6[#Headers],0)),"Нет")</f>
        <v>Нет</v>
      </c>
      <c r="I3033" s="12">
        <v>1</v>
      </c>
      <c r="J3033" s="12">
        <v>4</v>
      </c>
      <c r="K3033" s="12">
        <v>1</v>
      </c>
      <c r="L3033" s="12">
        <v>99</v>
      </c>
      <c r="M3033" s="12">
        <v>99</v>
      </c>
      <c r="N3033" s="12">
        <v>99</v>
      </c>
      <c r="O3033" s="12">
        <f>COUNTIF($P$2:P3033,P3033)</f>
        <v>7</v>
      </c>
      <c r="P3033" s="12" t="str">
        <f t="shared" si="180"/>
        <v>141999999</v>
      </c>
      <c r="Q3033" s="12" t="str">
        <f t="shared" si="181"/>
        <v>1419999990007</v>
      </c>
      <c r="R3033" s="20" t="str">
        <f t="shared" si="182"/>
        <v>Столкновение Дня (亥) с Годом (巳)</v>
      </c>
      <c r="S3033" s="20" t="s">
        <v>2566</v>
      </c>
      <c r="W3033" s="12" t="s">
        <v>862</v>
      </c>
      <c r="AK3033" s="12" t="s">
        <v>868</v>
      </c>
      <c r="BG3033" s="21" t="s">
        <v>2369</v>
      </c>
      <c r="BN3033" s="12">
        <v>1</v>
      </c>
    </row>
    <row r="3034" spans="1:66" ht="60" x14ac:dyDescent="0.25">
      <c r="A3034" s="12">
        <v>1</v>
      </c>
      <c r="B3034" s="11" t="str">
        <f t="shared" si="179"/>
        <v>Общий расчет. Анализ даты. Анализ даты. Нет. Нет. Нет</v>
      </c>
      <c r="C3034" s="11" t="str">
        <f>IFERROR(VLOOKUP(I3034,lvl_1[],2,FALSE),"Нет")</f>
        <v>Общий расчет</v>
      </c>
      <c r="D3034" s="11" t="str">
        <f>IFERROR(VLOOKUP(Rule!J3034,lvl_2[],2,FALSE),"Нет")</f>
        <v>Анализ даты</v>
      </c>
      <c r="E3034" s="11" t="str">
        <f>IFERROR(VLOOKUP(Rule!K3034,lvl_3[],2,FALSE),"Нет")</f>
        <v>Анализ даты</v>
      </c>
      <c r="F3034" s="11" t="str">
        <f>IFERROR(INDEX(lvl_4[],MATCH(L3034,lvl_4[ID],0),MATCH(TEXT(K3034,"##0"),lvl_4[#Headers],0)),"Нет")</f>
        <v>Нет</v>
      </c>
      <c r="G3034" s="11" t="str">
        <f>IFERROR(INDEX(lvl_5[],MATCH(M3034,lvl_5[ID],0),MATCH(_xlfn.CONCAT(TEXT(K3034,"##0"),"_",TEXT(L3034,"##0")),lvl_5[#Headers],0)),"Нет")</f>
        <v>Нет</v>
      </c>
      <c r="H3034" s="11" t="str">
        <f>IFERROR(INDEX(lvl_6[],MATCH(N3034,lvl_6[ID],0),MATCH(_xlfn.CONCAT(K3034,"_",L3034,"_",M3034),lvl_6[#Headers],0)),"Нет")</f>
        <v>Нет</v>
      </c>
      <c r="I3034" s="12">
        <v>1</v>
      </c>
      <c r="J3034" s="12">
        <v>4</v>
      </c>
      <c r="K3034" s="12">
        <v>1</v>
      </c>
      <c r="L3034" s="12">
        <v>99</v>
      </c>
      <c r="M3034" s="12">
        <v>99</v>
      </c>
      <c r="N3034" s="12">
        <v>99</v>
      </c>
      <c r="O3034" s="12">
        <f>COUNTIF($P$2:P3034,P3034)</f>
        <v>8</v>
      </c>
      <c r="P3034" s="12" t="str">
        <f t="shared" si="180"/>
        <v>141999999</v>
      </c>
      <c r="Q3034" s="12" t="str">
        <f t="shared" si="181"/>
        <v>1419999990008</v>
      </c>
      <c r="R3034" s="20" t="str">
        <f t="shared" si="182"/>
        <v>Столкновение Дня (子) с Годом (午)</v>
      </c>
      <c r="S3034" s="20" t="s">
        <v>2566</v>
      </c>
      <c r="W3034" s="12" t="s">
        <v>863</v>
      </c>
      <c r="AK3034" s="12" t="s">
        <v>869</v>
      </c>
      <c r="BG3034" s="21" t="s">
        <v>2369</v>
      </c>
      <c r="BN3034" s="12">
        <v>1</v>
      </c>
    </row>
    <row r="3035" spans="1:66" ht="60" x14ac:dyDescent="0.25">
      <c r="A3035" s="12">
        <v>1</v>
      </c>
      <c r="B3035" s="11" t="str">
        <f t="shared" si="179"/>
        <v>Общий расчет. Анализ даты. Анализ даты. Нет. Нет. Нет</v>
      </c>
      <c r="C3035" s="11" t="str">
        <f>IFERROR(VLOOKUP(I3035,lvl_1[],2,FALSE),"Нет")</f>
        <v>Общий расчет</v>
      </c>
      <c r="D3035" s="11" t="str">
        <f>IFERROR(VLOOKUP(Rule!J3035,lvl_2[],2,FALSE),"Нет")</f>
        <v>Анализ даты</v>
      </c>
      <c r="E3035" s="11" t="str">
        <f>IFERROR(VLOOKUP(Rule!K3035,lvl_3[],2,FALSE),"Нет")</f>
        <v>Анализ даты</v>
      </c>
      <c r="F3035" s="11" t="str">
        <f>IFERROR(INDEX(lvl_4[],MATCH(L3035,lvl_4[ID],0),MATCH(TEXT(K3035,"##0"),lvl_4[#Headers],0)),"Нет")</f>
        <v>Нет</v>
      </c>
      <c r="G3035" s="11" t="str">
        <f>IFERROR(INDEX(lvl_5[],MATCH(M3035,lvl_5[ID],0),MATCH(_xlfn.CONCAT(TEXT(K3035,"##0"),"_",TEXT(L3035,"##0")),lvl_5[#Headers],0)),"Нет")</f>
        <v>Нет</v>
      </c>
      <c r="H3035" s="11" t="str">
        <f>IFERROR(INDEX(lvl_6[],MATCH(N3035,lvl_6[ID],0),MATCH(_xlfn.CONCAT(K3035,"_",L3035,"_",M3035),lvl_6[#Headers],0)),"Нет")</f>
        <v>Нет</v>
      </c>
      <c r="I3035" s="12">
        <v>1</v>
      </c>
      <c r="J3035" s="12">
        <v>4</v>
      </c>
      <c r="K3035" s="12">
        <v>1</v>
      </c>
      <c r="L3035" s="12">
        <v>99</v>
      </c>
      <c r="M3035" s="12">
        <v>99</v>
      </c>
      <c r="N3035" s="12">
        <v>99</v>
      </c>
      <c r="O3035" s="12">
        <f>COUNTIF($P$2:P3035,P3035)</f>
        <v>9</v>
      </c>
      <c r="P3035" s="12" t="str">
        <f t="shared" si="180"/>
        <v>141999999</v>
      </c>
      <c r="Q3035" s="12" t="str">
        <f t="shared" si="181"/>
        <v>1419999990009</v>
      </c>
      <c r="R3035" s="20" t="str">
        <f t="shared" si="182"/>
        <v>Столкновение Дня (丑) с Годом (未)</v>
      </c>
      <c r="S3035" s="20" t="s">
        <v>2566</v>
      </c>
      <c r="W3035" s="12" t="s">
        <v>864</v>
      </c>
      <c r="AK3035" s="12" t="s">
        <v>870</v>
      </c>
      <c r="BG3035" s="21" t="s">
        <v>2369</v>
      </c>
      <c r="BN3035" s="12">
        <v>1</v>
      </c>
    </row>
    <row r="3036" spans="1:66" ht="60" x14ac:dyDescent="0.25">
      <c r="A3036" s="12">
        <v>1</v>
      </c>
      <c r="B3036" s="11" t="str">
        <f t="shared" si="179"/>
        <v>Общий расчет. Анализ даты. Анализ даты. Нет. Нет. Нет</v>
      </c>
      <c r="C3036" s="11" t="str">
        <f>IFERROR(VLOOKUP(I3036,lvl_1[],2,FALSE),"Нет")</f>
        <v>Общий расчет</v>
      </c>
      <c r="D3036" s="11" t="str">
        <f>IFERROR(VLOOKUP(Rule!J3036,lvl_2[],2,FALSE),"Нет")</f>
        <v>Анализ даты</v>
      </c>
      <c r="E3036" s="11" t="str">
        <f>IFERROR(VLOOKUP(Rule!K3036,lvl_3[],2,FALSE),"Нет")</f>
        <v>Анализ даты</v>
      </c>
      <c r="F3036" s="11" t="str">
        <f>IFERROR(INDEX(lvl_4[],MATCH(L3036,lvl_4[ID],0),MATCH(TEXT(K3036,"##0"),lvl_4[#Headers],0)),"Нет")</f>
        <v>Нет</v>
      </c>
      <c r="G3036" s="11" t="str">
        <f>IFERROR(INDEX(lvl_5[],MATCH(M3036,lvl_5[ID],0),MATCH(_xlfn.CONCAT(TEXT(K3036,"##0"),"_",TEXT(L3036,"##0")),lvl_5[#Headers],0)),"Нет")</f>
        <v>Нет</v>
      </c>
      <c r="H3036" s="11" t="str">
        <f>IFERROR(INDEX(lvl_6[],MATCH(N3036,lvl_6[ID],0),MATCH(_xlfn.CONCAT(K3036,"_",L3036,"_",M3036),lvl_6[#Headers],0)),"Нет")</f>
        <v>Нет</v>
      </c>
      <c r="I3036" s="12">
        <v>1</v>
      </c>
      <c r="J3036" s="12">
        <v>4</v>
      </c>
      <c r="K3036" s="12">
        <v>1</v>
      </c>
      <c r="L3036" s="12">
        <v>99</v>
      </c>
      <c r="M3036" s="12">
        <v>99</v>
      </c>
      <c r="N3036" s="12">
        <v>99</v>
      </c>
      <c r="O3036" s="12">
        <f>COUNTIF($P$2:P3036,P3036)</f>
        <v>10</v>
      </c>
      <c r="P3036" s="12" t="str">
        <f t="shared" si="180"/>
        <v>141999999</v>
      </c>
      <c r="Q3036" s="12" t="str">
        <f t="shared" si="181"/>
        <v>1419999990010</v>
      </c>
      <c r="R3036" s="20" t="str">
        <f t="shared" si="182"/>
        <v>Столкновение Дня (寅) с Годом (申)</v>
      </c>
      <c r="S3036" s="20" t="s">
        <v>2566</v>
      </c>
      <c r="W3036" s="12" t="s">
        <v>865</v>
      </c>
      <c r="AK3036" s="12" t="s">
        <v>859</v>
      </c>
      <c r="BG3036" s="21" t="s">
        <v>2369</v>
      </c>
      <c r="BN3036" s="12">
        <v>1</v>
      </c>
    </row>
    <row r="3037" spans="1:66" ht="60" x14ac:dyDescent="0.25">
      <c r="A3037" s="12">
        <v>1</v>
      </c>
      <c r="B3037" s="11" t="str">
        <f t="shared" si="179"/>
        <v>Общий расчет. Анализ даты. Анализ даты. Нет. Нет. Нет</v>
      </c>
      <c r="C3037" s="11" t="str">
        <f>IFERROR(VLOOKUP(I3037,lvl_1[],2,FALSE),"Нет")</f>
        <v>Общий расчет</v>
      </c>
      <c r="D3037" s="11" t="str">
        <f>IFERROR(VLOOKUP(Rule!J3037,lvl_2[],2,FALSE),"Нет")</f>
        <v>Анализ даты</v>
      </c>
      <c r="E3037" s="11" t="str">
        <f>IFERROR(VLOOKUP(Rule!K3037,lvl_3[],2,FALSE),"Нет")</f>
        <v>Анализ даты</v>
      </c>
      <c r="F3037" s="11" t="str">
        <f>IFERROR(INDEX(lvl_4[],MATCH(L3037,lvl_4[ID],0),MATCH(TEXT(K3037,"##0"),lvl_4[#Headers],0)),"Нет")</f>
        <v>Нет</v>
      </c>
      <c r="G3037" s="11" t="str">
        <f>IFERROR(INDEX(lvl_5[],MATCH(M3037,lvl_5[ID],0),MATCH(_xlfn.CONCAT(TEXT(K3037,"##0"),"_",TEXT(L3037,"##0")),lvl_5[#Headers],0)),"Нет")</f>
        <v>Нет</v>
      </c>
      <c r="H3037" s="11" t="str">
        <f>IFERROR(INDEX(lvl_6[],MATCH(N3037,lvl_6[ID],0),MATCH(_xlfn.CONCAT(K3037,"_",L3037,"_",M3037),lvl_6[#Headers],0)),"Нет")</f>
        <v>Нет</v>
      </c>
      <c r="I3037" s="12">
        <v>1</v>
      </c>
      <c r="J3037" s="12">
        <v>4</v>
      </c>
      <c r="K3037" s="12">
        <v>1</v>
      </c>
      <c r="L3037" s="12">
        <v>99</v>
      </c>
      <c r="M3037" s="12">
        <v>99</v>
      </c>
      <c r="N3037" s="12">
        <v>99</v>
      </c>
      <c r="O3037" s="12">
        <f>COUNTIF($P$2:P3037,P3037)</f>
        <v>11</v>
      </c>
      <c r="P3037" s="12" t="str">
        <f t="shared" si="180"/>
        <v>141999999</v>
      </c>
      <c r="Q3037" s="12" t="str">
        <f t="shared" si="181"/>
        <v>1419999990011</v>
      </c>
      <c r="R3037" s="20" t="str">
        <f t="shared" si="182"/>
        <v>Столкновение Дня (卯) с Годом (酉)</v>
      </c>
      <c r="S3037" s="20" t="s">
        <v>2566</v>
      </c>
      <c r="W3037" s="12" t="s">
        <v>866</v>
      </c>
      <c r="AK3037" s="12" t="s">
        <v>860</v>
      </c>
      <c r="BG3037" s="21" t="s">
        <v>2369</v>
      </c>
      <c r="BN3037" s="12">
        <v>1</v>
      </c>
    </row>
    <row r="3038" spans="1:66" ht="60" x14ac:dyDescent="0.25">
      <c r="A3038" s="12">
        <v>1</v>
      </c>
      <c r="B3038" s="11" t="str">
        <f t="shared" si="179"/>
        <v>Общий расчет. Анализ даты. Анализ даты. Нет. Нет. Нет</v>
      </c>
      <c r="C3038" s="11" t="str">
        <f>IFERROR(VLOOKUP(I3038,lvl_1[],2,FALSE),"Нет")</f>
        <v>Общий расчет</v>
      </c>
      <c r="D3038" s="11" t="str">
        <f>IFERROR(VLOOKUP(Rule!J3038,lvl_2[],2,FALSE),"Нет")</f>
        <v>Анализ даты</v>
      </c>
      <c r="E3038" s="11" t="str">
        <f>IFERROR(VLOOKUP(Rule!K3038,lvl_3[],2,FALSE),"Нет")</f>
        <v>Анализ даты</v>
      </c>
      <c r="F3038" s="11" t="str">
        <f>IFERROR(INDEX(lvl_4[],MATCH(L3038,lvl_4[ID],0),MATCH(TEXT(K3038,"##0"),lvl_4[#Headers],0)),"Нет")</f>
        <v>Нет</v>
      </c>
      <c r="G3038" s="11" t="str">
        <f>IFERROR(INDEX(lvl_5[],MATCH(M3038,lvl_5[ID],0),MATCH(_xlfn.CONCAT(TEXT(K3038,"##0"),"_",TEXT(L3038,"##0")),lvl_5[#Headers],0)),"Нет")</f>
        <v>Нет</v>
      </c>
      <c r="H3038" s="11" t="str">
        <f>IFERROR(INDEX(lvl_6[],MATCH(N3038,lvl_6[ID],0),MATCH(_xlfn.CONCAT(K3038,"_",L3038,"_",M3038),lvl_6[#Headers],0)),"Нет")</f>
        <v>Нет</v>
      </c>
      <c r="I3038" s="12">
        <v>1</v>
      </c>
      <c r="J3038" s="12">
        <v>4</v>
      </c>
      <c r="K3038" s="12">
        <v>1</v>
      </c>
      <c r="L3038" s="12">
        <v>99</v>
      </c>
      <c r="M3038" s="12">
        <v>99</v>
      </c>
      <c r="N3038" s="12">
        <v>99</v>
      </c>
      <c r="O3038" s="12">
        <f>COUNTIF($P$2:P3038,P3038)</f>
        <v>12</v>
      </c>
      <c r="P3038" s="12" t="str">
        <f t="shared" si="180"/>
        <v>141999999</v>
      </c>
      <c r="Q3038" s="12" t="str">
        <f t="shared" si="181"/>
        <v>1419999990012</v>
      </c>
      <c r="R3038" s="20" t="str">
        <f t="shared" si="182"/>
        <v>Столкновение Дня (辰) с Годом (戌)</v>
      </c>
      <c r="S3038" s="20" t="s">
        <v>2566</v>
      </c>
      <c r="W3038" s="12" t="s">
        <v>867</v>
      </c>
      <c r="AK3038" s="24" t="s">
        <v>861</v>
      </c>
      <c r="BG3038" s="21" t="s">
        <v>2369</v>
      </c>
      <c r="BN3038" s="12">
        <v>1</v>
      </c>
    </row>
    <row r="3039" spans="1:66" ht="45" x14ac:dyDescent="0.25">
      <c r="A3039" s="12">
        <v>1</v>
      </c>
      <c r="B3039" s="11" t="str">
        <f t="shared" ref="B3039" si="183">_xlfn.CONCAT(C3039,". ", D3039,". ", E3039,". ", F3039,". ", G3039,". ", H3039)</f>
        <v>Общий расчет. Анализ даты. Анализ даты. Нет. Нет. Нет</v>
      </c>
      <c r="C3039" s="11" t="str">
        <f>IFERROR(VLOOKUP(I3039,lvl_1[],2,FALSE),"Нет")</f>
        <v>Общий расчет</v>
      </c>
      <c r="D3039" s="11" t="str">
        <f>IFERROR(VLOOKUP(Rule!J3039,lvl_2[],2,FALSE),"Нет")</f>
        <v>Анализ даты</v>
      </c>
      <c r="E3039" s="11" t="str">
        <f>IFERROR(VLOOKUP(Rule!K3039,lvl_3[],2,FALSE),"Нет")</f>
        <v>Анализ даты</v>
      </c>
      <c r="F3039" s="11" t="str">
        <f>IFERROR(INDEX(lvl_4[],MATCH(L3039,lvl_4[ID],0),MATCH(TEXT(K3039,"##0"),lvl_4[#Headers],0)),"Нет")</f>
        <v>Нет</v>
      </c>
      <c r="G3039" s="11" t="str">
        <f>IFERROR(INDEX(lvl_5[],MATCH(M3039,lvl_5[ID],0),MATCH(_xlfn.CONCAT(TEXT(K3039,"##0"),"_",TEXT(L3039,"##0")),lvl_5[#Headers],0)),"Нет")</f>
        <v>Нет</v>
      </c>
      <c r="H3039" s="11" t="str">
        <f>IFERROR(INDEX(lvl_6[],MATCH(N3039,lvl_6[ID],0),MATCH(_xlfn.CONCAT(K3039,"_",L3039,"_",M3039),lvl_6[#Headers],0)),"Нет")</f>
        <v>Нет</v>
      </c>
      <c r="I3039" s="12">
        <v>1</v>
      </c>
      <c r="J3039" s="12">
        <v>4</v>
      </c>
      <c r="K3039" s="12">
        <v>1</v>
      </c>
      <c r="L3039" s="12">
        <v>99</v>
      </c>
      <c r="M3039" s="12">
        <v>99</v>
      </c>
      <c r="N3039" s="12">
        <v>99</v>
      </c>
      <c r="O3039" s="12">
        <f>COUNTIF($P$2:P3039,P3039)</f>
        <v>13</v>
      </c>
      <c r="P3039" s="12" t="str">
        <f t="shared" ref="P3039" si="184">_xlfn.CONCAT(I3039,
J3039,
K3039,
IF(LEN(L3039)=1,_xlfn.CONCAT(0,L3039),L3039),
IF(LEN(M3039)=1,_xlfn.CONCAT(0,M3039),M3039),
IF(LEN(N3039)=1,_xlfn.CONCAT(0,N3039),N3039))</f>
        <v>141999999</v>
      </c>
      <c r="Q3039" s="12" t="str">
        <f t="shared" ref="Q3039" si="185">_xlfn.CONCAT(I3039,
J3039,
K3039,
IF(LEN(L3039)=1,_xlfn.CONCAT(0,L3039),L3039),
IF(LEN(M3039)=1,_xlfn.CONCAT(0,M3039),M3039),
IF(LEN(N3039)=1,_xlfn.CONCAT(0,N3039),N3039),
IF(LEN(O3039)=1,_xlfn.CONCAT("000",O3039),IF(LEN(O3039)=2,_xlfn.CONCAT("00",O3039),IF(LEN(O3039)=3,_xlfn.CONCAT(0,O3039),O3039))))</f>
        <v>1419999990013</v>
      </c>
      <c r="R3039" s="20" t="str">
        <f xml:space="preserve"> "Столкновение Дня ("&amp;AK3039&amp;") с Месяцем ("&amp;AD3039&amp;")"</f>
        <v>Столкновение Дня (巳) с Месяцем (亥)</v>
      </c>
      <c r="S3039" s="20" t="s">
        <v>2567</v>
      </c>
      <c r="AD3039" s="12" t="s">
        <v>868</v>
      </c>
      <c r="AK3039" s="12" t="s">
        <v>862</v>
      </c>
      <c r="BG3039" s="21" t="s">
        <v>2369</v>
      </c>
      <c r="BN3039" s="12">
        <v>1</v>
      </c>
    </row>
    <row r="3040" spans="1:66" ht="45" x14ac:dyDescent="0.25">
      <c r="A3040" s="12">
        <v>1</v>
      </c>
      <c r="B3040" s="11" t="str">
        <f t="shared" ref="B3040:B3050" si="186">_xlfn.CONCAT(C3040,". ", D3040,". ", E3040,". ", F3040,". ", G3040,". ", H3040)</f>
        <v>Общий расчет. Анализ даты. Анализ даты. Нет. Нет. Нет</v>
      </c>
      <c r="C3040" s="11" t="str">
        <f>IFERROR(VLOOKUP(I3040,lvl_1[],2,FALSE),"Нет")</f>
        <v>Общий расчет</v>
      </c>
      <c r="D3040" s="11" t="str">
        <f>IFERROR(VLOOKUP(Rule!J3040,lvl_2[],2,FALSE),"Нет")</f>
        <v>Анализ даты</v>
      </c>
      <c r="E3040" s="11" t="str">
        <f>IFERROR(VLOOKUP(Rule!K3040,lvl_3[],2,FALSE),"Нет")</f>
        <v>Анализ даты</v>
      </c>
      <c r="F3040" s="11" t="str">
        <f>IFERROR(INDEX(lvl_4[],MATCH(L3040,lvl_4[ID],0),MATCH(TEXT(K3040,"##0"),lvl_4[#Headers],0)),"Нет")</f>
        <v>Нет</v>
      </c>
      <c r="G3040" s="11" t="str">
        <f>IFERROR(INDEX(lvl_5[],MATCH(M3040,lvl_5[ID],0),MATCH(_xlfn.CONCAT(TEXT(K3040,"##0"),"_",TEXT(L3040,"##0")),lvl_5[#Headers],0)),"Нет")</f>
        <v>Нет</v>
      </c>
      <c r="H3040" s="11" t="str">
        <f>IFERROR(INDEX(lvl_6[],MATCH(N3040,lvl_6[ID],0),MATCH(_xlfn.CONCAT(K3040,"_",L3040,"_",M3040),lvl_6[#Headers],0)),"Нет")</f>
        <v>Нет</v>
      </c>
      <c r="I3040" s="12">
        <v>1</v>
      </c>
      <c r="J3040" s="12">
        <v>4</v>
      </c>
      <c r="K3040" s="12">
        <v>1</v>
      </c>
      <c r="L3040" s="12">
        <v>99</v>
      </c>
      <c r="M3040" s="12">
        <v>99</v>
      </c>
      <c r="N3040" s="12">
        <v>99</v>
      </c>
      <c r="O3040" s="12">
        <f>COUNTIF($P$2:P3040,P3040)</f>
        <v>14</v>
      </c>
      <c r="P3040" s="12" t="str">
        <f t="shared" ref="P3040:P3050" si="187">_xlfn.CONCAT(I3040,
J3040,
K3040,
IF(LEN(L3040)=1,_xlfn.CONCAT(0,L3040),L3040),
IF(LEN(M3040)=1,_xlfn.CONCAT(0,M3040),M3040),
IF(LEN(N3040)=1,_xlfn.CONCAT(0,N3040),N3040))</f>
        <v>141999999</v>
      </c>
      <c r="Q3040" s="12" t="str">
        <f t="shared" ref="Q3040:Q3050" si="188">_xlfn.CONCAT(I3040,
J3040,
K3040,
IF(LEN(L3040)=1,_xlfn.CONCAT(0,L3040),L3040),
IF(LEN(M3040)=1,_xlfn.CONCAT(0,M3040),M3040),
IF(LEN(N3040)=1,_xlfn.CONCAT(0,N3040),N3040),
IF(LEN(O3040)=1,_xlfn.CONCAT("000",O3040),IF(LEN(O3040)=2,_xlfn.CONCAT("00",O3040),IF(LEN(O3040)=3,_xlfn.CONCAT(0,O3040),O3040))))</f>
        <v>1419999990014</v>
      </c>
      <c r="R3040" s="20" t="str">
        <f t="shared" ref="R3040:R3050" si="189" xml:space="preserve"> "Столкновение Дня ("&amp;AK3040&amp;") с Месяцем ("&amp;AD3040&amp;")"</f>
        <v>Столкновение Дня (午) с Месяцем (子)</v>
      </c>
      <c r="S3040" s="20" t="s">
        <v>2567</v>
      </c>
      <c r="AD3040" s="12" t="s">
        <v>869</v>
      </c>
      <c r="AK3040" s="12" t="s">
        <v>863</v>
      </c>
      <c r="BG3040" s="21" t="s">
        <v>2277</v>
      </c>
      <c r="BN3040" s="12">
        <v>1</v>
      </c>
    </row>
    <row r="3041" spans="1:66" ht="45" x14ac:dyDescent="0.25">
      <c r="A3041" s="12">
        <v>1</v>
      </c>
      <c r="B3041" s="11" t="str">
        <f t="shared" si="186"/>
        <v>Общий расчет. Анализ даты. Анализ даты. Нет. Нет. Нет</v>
      </c>
      <c r="C3041" s="11" t="str">
        <f>IFERROR(VLOOKUP(I3041,lvl_1[],2,FALSE),"Нет")</f>
        <v>Общий расчет</v>
      </c>
      <c r="D3041" s="11" t="str">
        <f>IFERROR(VLOOKUP(Rule!J3041,lvl_2[],2,FALSE),"Нет")</f>
        <v>Анализ даты</v>
      </c>
      <c r="E3041" s="11" t="str">
        <f>IFERROR(VLOOKUP(Rule!K3041,lvl_3[],2,FALSE),"Нет")</f>
        <v>Анализ даты</v>
      </c>
      <c r="F3041" s="11" t="str">
        <f>IFERROR(INDEX(lvl_4[],MATCH(L3041,lvl_4[ID],0),MATCH(TEXT(K3041,"##0"),lvl_4[#Headers],0)),"Нет")</f>
        <v>Нет</v>
      </c>
      <c r="G3041" s="11" t="str">
        <f>IFERROR(INDEX(lvl_5[],MATCH(M3041,lvl_5[ID],0),MATCH(_xlfn.CONCAT(TEXT(K3041,"##0"),"_",TEXT(L3041,"##0")),lvl_5[#Headers],0)),"Нет")</f>
        <v>Нет</v>
      </c>
      <c r="H3041" s="11" t="str">
        <f>IFERROR(INDEX(lvl_6[],MATCH(N3041,lvl_6[ID],0),MATCH(_xlfn.CONCAT(K3041,"_",L3041,"_",M3041),lvl_6[#Headers],0)),"Нет")</f>
        <v>Нет</v>
      </c>
      <c r="I3041" s="12">
        <v>1</v>
      </c>
      <c r="J3041" s="12">
        <v>4</v>
      </c>
      <c r="K3041" s="12">
        <v>1</v>
      </c>
      <c r="L3041" s="12">
        <v>99</v>
      </c>
      <c r="M3041" s="12">
        <v>99</v>
      </c>
      <c r="N3041" s="12">
        <v>99</v>
      </c>
      <c r="O3041" s="12">
        <f>COUNTIF($P$2:P3041,P3041)</f>
        <v>15</v>
      </c>
      <c r="P3041" s="12" t="str">
        <f t="shared" si="187"/>
        <v>141999999</v>
      </c>
      <c r="Q3041" s="12" t="str">
        <f t="shared" si="188"/>
        <v>1419999990015</v>
      </c>
      <c r="R3041" s="20" t="str">
        <f t="shared" si="189"/>
        <v>Столкновение Дня (未) с Месяцем (丑)</v>
      </c>
      <c r="S3041" s="20" t="s">
        <v>2567</v>
      </c>
      <c r="AD3041" s="12" t="s">
        <v>870</v>
      </c>
      <c r="AK3041" s="12" t="s">
        <v>864</v>
      </c>
      <c r="BG3041" s="21" t="s">
        <v>2277</v>
      </c>
      <c r="BN3041" s="12">
        <v>1</v>
      </c>
    </row>
    <row r="3042" spans="1:66" ht="45" x14ac:dyDescent="0.25">
      <c r="A3042" s="12">
        <v>1</v>
      </c>
      <c r="B3042" s="11" t="str">
        <f t="shared" si="186"/>
        <v>Общий расчет. Анализ даты. Анализ даты. Нет. Нет. Нет</v>
      </c>
      <c r="C3042" s="11" t="str">
        <f>IFERROR(VLOOKUP(I3042,lvl_1[],2,FALSE),"Нет")</f>
        <v>Общий расчет</v>
      </c>
      <c r="D3042" s="11" t="str">
        <f>IFERROR(VLOOKUP(Rule!J3042,lvl_2[],2,FALSE),"Нет")</f>
        <v>Анализ даты</v>
      </c>
      <c r="E3042" s="11" t="str">
        <f>IFERROR(VLOOKUP(Rule!K3042,lvl_3[],2,FALSE),"Нет")</f>
        <v>Анализ даты</v>
      </c>
      <c r="F3042" s="11" t="str">
        <f>IFERROR(INDEX(lvl_4[],MATCH(L3042,lvl_4[ID],0),MATCH(TEXT(K3042,"##0"),lvl_4[#Headers],0)),"Нет")</f>
        <v>Нет</v>
      </c>
      <c r="G3042" s="11" t="str">
        <f>IFERROR(INDEX(lvl_5[],MATCH(M3042,lvl_5[ID],0),MATCH(_xlfn.CONCAT(TEXT(K3042,"##0"),"_",TEXT(L3042,"##0")),lvl_5[#Headers],0)),"Нет")</f>
        <v>Нет</v>
      </c>
      <c r="H3042" s="11" t="str">
        <f>IFERROR(INDEX(lvl_6[],MATCH(N3042,lvl_6[ID],0),MATCH(_xlfn.CONCAT(K3042,"_",L3042,"_",M3042),lvl_6[#Headers],0)),"Нет")</f>
        <v>Нет</v>
      </c>
      <c r="I3042" s="12">
        <v>1</v>
      </c>
      <c r="J3042" s="12">
        <v>4</v>
      </c>
      <c r="K3042" s="12">
        <v>1</v>
      </c>
      <c r="L3042" s="12">
        <v>99</v>
      </c>
      <c r="M3042" s="12">
        <v>99</v>
      </c>
      <c r="N3042" s="12">
        <v>99</v>
      </c>
      <c r="O3042" s="12">
        <f>COUNTIF($P$2:P3042,P3042)</f>
        <v>16</v>
      </c>
      <c r="P3042" s="12" t="str">
        <f t="shared" si="187"/>
        <v>141999999</v>
      </c>
      <c r="Q3042" s="12" t="str">
        <f t="shared" si="188"/>
        <v>1419999990016</v>
      </c>
      <c r="R3042" s="20" t="str">
        <f t="shared" si="189"/>
        <v>Столкновение Дня (申) с Месяцем (寅)</v>
      </c>
      <c r="S3042" s="20" t="s">
        <v>2567</v>
      </c>
      <c r="AD3042" s="12" t="s">
        <v>859</v>
      </c>
      <c r="AK3042" s="12" t="s">
        <v>865</v>
      </c>
      <c r="BG3042" s="21" t="s">
        <v>2277</v>
      </c>
      <c r="BN3042" s="12">
        <v>1</v>
      </c>
    </row>
    <row r="3043" spans="1:66" ht="45" x14ac:dyDescent="0.25">
      <c r="A3043" s="12">
        <v>1</v>
      </c>
      <c r="B3043" s="11" t="str">
        <f t="shared" si="186"/>
        <v>Общий расчет. Анализ даты. Анализ даты. Нет. Нет. Нет</v>
      </c>
      <c r="C3043" s="11" t="str">
        <f>IFERROR(VLOOKUP(I3043,lvl_1[],2,FALSE),"Нет")</f>
        <v>Общий расчет</v>
      </c>
      <c r="D3043" s="11" t="str">
        <f>IFERROR(VLOOKUP(Rule!J3043,lvl_2[],2,FALSE),"Нет")</f>
        <v>Анализ даты</v>
      </c>
      <c r="E3043" s="11" t="str">
        <f>IFERROR(VLOOKUP(Rule!K3043,lvl_3[],2,FALSE),"Нет")</f>
        <v>Анализ даты</v>
      </c>
      <c r="F3043" s="11" t="str">
        <f>IFERROR(INDEX(lvl_4[],MATCH(L3043,lvl_4[ID],0),MATCH(TEXT(K3043,"##0"),lvl_4[#Headers],0)),"Нет")</f>
        <v>Нет</v>
      </c>
      <c r="G3043" s="11" t="str">
        <f>IFERROR(INDEX(lvl_5[],MATCH(M3043,lvl_5[ID],0),MATCH(_xlfn.CONCAT(TEXT(K3043,"##0"),"_",TEXT(L3043,"##0")),lvl_5[#Headers],0)),"Нет")</f>
        <v>Нет</v>
      </c>
      <c r="H3043" s="11" t="str">
        <f>IFERROR(INDEX(lvl_6[],MATCH(N3043,lvl_6[ID],0),MATCH(_xlfn.CONCAT(K3043,"_",L3043,"_",M3043),lvl_6[#Headers],0)),"Нет")</f>
        <v>Нет</v>
      </c>
      <c r="I3043" s="12">
        <v>1</v>
      </c>
      <c r="J3043" s="12">
        <v>4</v>
      </c>
      <c r="K3043" s="12">
        <v>1</v>
      </c>
      <c r="L3043" s="12">
        <v>99</v>
      </c>
      <c r="M3043" s="12">
        <v>99</v>
      </c>
      <c r="N3043" s="12">
        <v>99</v>
      </c>
      <c r="O3043" s="12">
        <f>COUNTIF($P$2:P3043,P3043)</f>
        <v>17</v>
      </c>
      <c r="P3043" s="12" t="str">
        <f t="shared" si="187"/>
        <v>141999999</v>
      </c>
      <c r="Q3043" s="12" t="str">
        <f t="shared" si="188"/>
        <v>1419999990017</v>
      </c>
      <c r="R3043" s="20" t="str">
        <f t="shared" si="189"/>
        <v>Столкновение Дня (酉) с Месяцем (卯)</v>
      </c>
      <c r="S3043" s="20" t="s">
        <v>2567</v>
      </c>
      <c r="AD3043" s="12" t="s">
        <v>860</v>
      </c>
      <c r="AK3043" s="12" t="s">
        <v>866</v>
      </c>
      <c r="BG3043" s="21" t="s">
        <v>2277</v>
      </c>
      <c r="BN3043" s="12">
        <v>1</v>
      </c>
    </row>
    <row r="3044" spans="1:66" ht="45" x14ac:dyDescent="0.25">
      <c r="A3044" s="12">
        <v>1</v>
      </c>
      <c r="B3044" s="11" t="str">
        <f t="shared" si="186"/>
        <v>Общий расчет. Анализ даты. Анализ даты. Нет. Нет. Нет</v>
      </c>
      <c r="C3044" s="11" t="str">
        <f>IFERROR(VLOOKUP(I3044,lvl_1[],2,FALSE),"Нет")</f>
        <v>Общий расчет</v>
      </c>
      <c r="D3044" s="11" t="str">
        <f>IFERROR(VLOOKUP(Rule!J3044,lvl_2[],2,FALSE),"Нет")</f>
        <v>Анализ даты</v>
      </c>
      <c r="E3044" s="11" t="str">
        <f>IFERROR(VLOOKUP(Rule!K3044,lvl_3[],2,FALSE),"Нет")</f>
        <v>Анализ даты</v>
      </c>
      <c r="F3044" s="11" t="str">
        <f>IFERROR(INDEX(lvl_4[],MATCH(L3044,lvl_4[ID],0),MATCH(TEXT(K3044,"##0"),lvl_4[#Headers],0)),"Нет")</f>
        <v>Нет</v>
      </c>
      <c r="G3044" s="11" t="str">
        <f>IFERROR(INDEX(lvl_5[],MATCH(M3044,lvl_5[ID],0),MATCH(_xlfn.CONCAT(TEXT(K3044,"##0"),"_",TEXT(L3044,"##0")),lvl_5[#Headers],0)),"Нет")</f>
        <v>Нет</v>
      </c>
      <c r="H3044" s="11" t="str">
        <f>IFERROR(INDEX(lvl_6[],MATCH(N3044,lvl_6[ID],0),MATCH(_xlfn.CONCAT(K3044,"_",L3044,"_",M3044),lvl_6[#Headers],0)),"Нет")</f>
        <v>Нет</v>
      </c>
      <c r="I3044" s="12">
        <v>1</v>
      </c>
      <c r="J3044" s="12">
        <v>4</v>
      </c>
      <c r="K3044" s="12">
        <v>1</v>
      </c>
      <c r="L3044" s="12">
        <v>99</v>
      </c>
      <c r="M3044" s="12">
        <v>99</v>
      </c>
      <c r="N3044" s="12">
        <v>99</v>
      </c>
      <c r="O3044" s="12">
        <f>COUNTIF($P$2:P3044,P3044)</f>
        <v>18</v>
      </c>
      <c r="P3044" s="12" t="str">
        <f t="shared" si="187"/>
        <v>141999999</v>
      </c>
      <c r="Q3044" s="12" t="str">
        <f t="shared" si="188"/>
        <v>1419999990018</v>
      </c>
      <c r="R3044" s="20" t="str">
        <f t="shared" si="189"/>
        <v>Столкновение Дня (戌) с Месяцем (辰)</v>
      </c>
      <c r="S3044" s="20" t="s">
        <v>2567</v>
      </c>
      <c r="AD3044" s="12" t="s">
        <v>861</v>
      </c>
      <c r="AK3044" s="12" t="s">
        <v>867</v>
      </c>
      <c r="BG3044" s="21" t="s">
        <v>2277</v>
      </c>
      <c r="BN3044" s="12">
        <v>1</v>
      </c>
    </row>
    <row r="3045" spans="1:66" ht="45" x14ac:dyDescent="0.25">
      <c r="A3045" s="12">
        <v>1</v>
      </c>
      <c r="B3045" s="11" t="str">
        <f t="shared" si="186"/>
        <v>Общий расчет. Анализ даты. Анализ даты. Нет. Нет. Нет</v>
      </c>
      <c r="C3045" s="11" t="str">
        <f>IFERROR(VLOOKUP(I3045,lvl_1[],2,FALSE),"Нет")</f>
        <v>Общий расчет</v>
      </c>
      <c r="D3045" s="11" t="str">
        <f>IFERROR(VLOOKUP(Rule!J3045,lvl_2[],2,FALSE),"Нет")</f>
        <v>Анализ даты</v>
      </c>
      <c r="E3045" s="11" t="str">
        <f>IFERROR(VLOOKUP(Rule!K3045,lvl_3[],2,FALSE),"Нет")</f>
        <v>Анализ даты</v>
      </c>
      <c r="F3045" s="11" t="str">
        <f>IFERROR(INDEX(lvl_4[],MATCH(L3045,lvl_4[ID],0),MATCH(TEXT(K3045,"##0"),lvl_4[#Headers],0)),"Нет")</f>
        <v>Нет</v>
      </c>
      <c r="G3045" s="11" t="str">
        <f>IFERROR(INDEX(lvl_5[],MATCH(M3045,lvl_5[ID],0),MATCH(_xlfn.CONCAT(TEXT(K3045,"##0"),"_",TEXT(L3045,"##0")),lvl_5[#Headers],0)),"Нет")</f>
        <v>Нет</v>
      </c>
      <c r="H3045" s="11" t="str">
        <f>IFERROR(INDEX(lvl_6[],MATCH(N3045,lvl_6[ID],0),MATCH(_xlfn.CONCAT(K3045,"_",L3045,"_",M3045),lvl_6[#Headers],0)),"Нет")</f>
        <v>Нет</v>
      </c>
      <c r="I3045" s="12">
        <v>1</v>
      </c>
      <c r="J3045" s="12">
        <v>4</v>
      </c>
      <c r="K3045" s="12">
        <v>1</v>
      </c>
      <c r="L3045" s="12">
        <v>99</v>
      </c>
      <c r="M3045" s="12">
        <v>99</v>
      </c>
      <c r="N3045" s="12">
        <v>99</v>
      </c>
      <c r="O3045" s="12">
        <f>COUNTIF($P$2:P3045,P3045)</f>
        <v>19</v>
      </c>
      <c r="P3045" s="12" t="str">
        <f t="shared" si="187"/>
        <v>141999999</v>
      </c>
      <c r="Q3045" s="12" t="str">
        <f t="shared" si="188"/>
        <v>1419999990019</v>
      </c>
      <c r="R3045" s="20" t="str">
        <f t="shared" si="189"/>
        <v>Столкновение Дня (亥) с Месяцем (巳)</v>
      </c>
      <c r="S3045" s="20" t="s">
        <v>2567</v>
      </c>
      <c r="AD3045" s="12" t="s">
        <v>862</v>
      </c>
      <c r="AK3045" s="12" t="s">
        <v>868</v>
      </c>
      <c r="BG3045" s="21" t="s">
        <v>2277</v>
      </c>
      <c r="BN3045" s="12">
        <v>1</v>
      </c>
    </row>
    <row r="3046" spans="1:66" ht="45" x14ac:dyDescent="0.25">
      <c r="A3046" s="12">
        <v>1</v>
      </c>
      <c r="B3046" s="11" t="str">
        <f t="shared" si="186"/>
        <v>Общий расчет. Анализ даты. Анализ даты. Нет. Нет. Нет</v>
      </c>
      <c r="C3046" s="11" t="str">
        <f>IFERROR(VLOOKUP(I3046,lvl_1[],2,FALSE),"Нет")</f>
        <v>Общий расчет</v>
      </c>
      <c r="D3046" s="11" t="str">
        <f>IFERROR(VLOOKUP(Rule!J3046,lvl_2[],2,FALSE),"Нет")</f>
        <v>Анализ даты</v>
      </c>
      <c r="E3046" s="11" t="str">
        <f>IFERROR(VLOOKUP(Rule!K3046,lvl_3[],2,FALSE),"Нет")</f>
        <v>Анализ даты</v>
      </c>
      <c r="F3046" s="11" t="str">
        <f>IFERROR(INDEX(lvl_4[],MATCH(L3046,lvl_4[ID],0),MATCH(TEXT(K3046,"##0"),lvl_4[#Headers],0)),"Нет")</f>
        <v>Нет</v>
      </c>
      <c r="G3046" s="11" t="str">
        <f>IFERROR(INDEX(lvl_5[],MATCH(M3046,lvl_5[ID],0),MATCH(_xlfn.CONCAT(TEXT(K3046,"##0"),"_",TEXT(L3046,"##0")),lvl_5[#Headers],0)),"Нет")</f>
        <v>Нет</v>
      </c>
      <c r="H3046" s="11" t="str">
        <f>IFERROR(INDEX(lvl_6[],MATCH(N3046,lvl_6[ID],0),MATCH(_xlfn.CONCAT(K3046,"_",L3046,"_",M3046),lvl_6[#Headers],0)),"Нет")</f>
        <v>Нет</v>
      </c>
      <c r="I3046" s="12">
        <v>1</v>
      </c>
      <c r="J3046" s="12">
        <v>4</v>
      </c>
      <c r="K3046" s="12">
        <v>1</v>
      </c>
      <c r="L3046" s="12">
        <v>99</v>
      </c>
      <c r="M3046" s="12">
        <v>99</v>
      </c>
      <c r="N3046" s="12">
        <v>99</v>
      </c>
      <c r="O3046" s="12">
        <f>COUNTIF($P$2:P3046,P3046)</f>
        <v>20</v>
      </c>
      <c r="P3046" s="12" t="str">
        <f t="shared" si="187"/>
        <v>141999999</v>
      </c>
      <c r="Q3046" s="12" t="str">
        <f t="shared" si="188"/>
        <v>1419999990020</v>
      </c>
      <c r="R3046" s="20" t="str">
        <f t="shared" si="189"/>
        <v>Столкновение Дня (子) с Месяцем (午)</v>
      </c>
      <c r="S3046" s="20" t="s">
        <v>2567</v>
      </c>
      <c r="AD3046" s="12" t="s">
        <v>863</v>
      </c>
      <c r="AK3046" s="12" t="s">
        <v>869</v>
      </c>
      <c r="BG3046" s="21" t="s">
        <v>2277</v>
      </c>
      <c r="BN3046" s="12">
        <v>1</v>
      </c>
    </row>
    <row r="3047" spans="1:66" ht="45" x14ac:dyDescent="0.25">
      <c r="A3047" s="12">
        <v>1</v>
      </c>
      <c r="B3047" s="11" t="str">
        <f t="shared" si="186"/>
        <v>Общий расчет. Анализ даты. Анализ даты. Нет. Нет. Нет</v>
      </c>
      <c r="C3047" s="11" t="str">
        <f>IFERROR(VLOOKUP(I3047,lvl_1[],2,FALSE),"Нет")</f>
        <v>Общий расчет</v>
      </c>
      <c r="D3047" s="11" t="str">
        <f>IFERROR(VLOOKUP(Rule!J3047,lvl_2[],2,FALSE),"Нет")</f>
        <v>Анализ даты</v>
      </c>
      <c r="E3047" s="11" t="str">
        <f>IFERROR(VLOOKUP(Rule!K3047,lvl_3[],2,FALSE),"Нет")</f>
        <v>Анализ даты</v>
      </c>
      <c r="F3047" s="11" t="str">
        <f>IFERROR(INDEX(lvl_4[],MATCH(L3047,lvl_4[ID],0),MATCH(TEXT(K3047,"##0"),lvl_4[#Headers],0)),"Нет")</f>
        <v>Нет</v>
      </c>
      <c r="G3047" s="11" t="str">
        <f>IFERROR(INDEX(lvl_5[],MATCH(M3047,lvl_5[ID],0),MATCH(_xlfn.CONCAT(TEXT(K3047,"##0"),"_",TEXT(L3047,"##0")),lvl_5[#Headers],0)),"Нет")</f>
        <v>Нет</v>
      </c>
      <c r="H3047" s="11" t="str">
        <f>IFERROR(INDEX(lvl_6[],MATCH(N3047,lvl_6[ID],0),MATCH(_xlfn.CONCAT(K3047,"_",L3047,"_",M3047),lvl_6[#Headers],0)),"Нет")</f>
        <v>Нет</v>
      </c>
      <c r="I3047" s="12">
        <v>1</v>
      </c>
      <c r="J3047" s="12">
        <v>4</v>
      </c>
      <c r="K3047" s="12">
        <v>1</v>
      </c>
      <c r="L3047" s="12">
        <v>99</v>
      </c>
      <c r="M3047" s="12">
        <v>99</v>
      </c>
      <c r="N3047" s="12">
        <v>99</v>
      </c>
      <c r="O3047" s="12">
        <f>COUNTIF($P$2:P3047,P3047)</f>
        <v>21</v>
      </c>
      <c r="P3047" s="12" t="str">
        <f t="shared" si="187"/>
        <v>141999999</v>
      </c>
      <c r="Q3047" s="12" t="str">
        <f t="shared" si="188"/>
        <v>1419999990021</v>
      </c>
      <c r="R3047" s="20" t="str">
        <f t="shared" si="189"/>
        <v>Столкновение Дня (丑) с Месяцем (未)</v>
      </c>
      <c r="S3047" s="20" t="s">
        <v>2567</v>
      </c>
      <c r="AD3047" s="12" t="s">
        <v>864</v>
      </c>
      <c r="AK3047" s="12" t="s">
        <v>870</v>
      </c>
      <c r="BG3047" s="21" t="s">
        <v>2277</v>
      </c>
      <c r="BN3047" s="12">
        <v>1</v>
      </c>
    </row>
    <row r="3048" spans="1:66" ht="45" x14ac:dyDescent="0.25">
      <c r="A3048" s="12">
        <v>1</v>
      </c>
      <c r="B3048" s="11" t="str">
        <f t="shared" si="186"/>
        <v>Общий расчет. Анализ даты. Анализ даты. Нет. Нет. Нет</v>
      </c>
      <c r="C3048" s="11" t="str">
        <f>IFERROR(VLOOKUP(I3048,lvl_1[],2,FALSE),"Нет")</f>
        <v>Общий расчет</v>
      </c>
      <c r="D3048" s="11" t="str">
        <f>IFERROR(VLOOKUP(Rule!J3048,lvl_2[],2,FALSE),"Нет")</f>
        <v>Анализ даты</v>
      </c>
      <c r="E3048" s="11" t="str">
        <f>IFERROR(VLOOKUP(Rule!K3048,lvl_3[],2,FALSE),"Нет")</f>
        <v>Анализ даты</v>
      </c>
      <c r="F3048" s="11" t="str">
        <f>IFERROR(INDEX(lvl_4[],MATCH(L3048,lvl_4[ID],0),MATCH(TEXT(K3048,"##0"),lvl_4[#Headers],0)),"Нет")</f>
        <v>Нет</v>
      </c>
      <c r="G3048" s="11" t="str">
        <f>IFERROR(INDEX(lvl_5[],MATCH(M3048,lvl_5[ID],0),MATCH(_xlfn.CONCAT(TEXT(K3048,"##0"),"_",TEXT(L3048,"##0")),lvl_5[#Headers],0)),"Нет")</f>
        <v>Нет</v>
      </c>
      <c r="H3048" s="11" t="str">
        <f>IFERROR(INDEX(lvl_6[],MATCH(N3048,lvl_6[ID],0),MATCH(_xlfn.CONCAT(K3048,"_",L3048,"_",M3048),lvl_6[#Headers],0)),"Нет")</f>
        <v>Нет</v>
      </c>
      <c r="I3048" s="12">
        <v>1</v>
      </c>
      <c r="J3048" s="12">
        <v>4</v>
      </c>
      <c r="K3048" s="12">
        <v>1</v>
      </c>
      <c r="L3048" s="12">
        <v>99</v>
      </c>
      <c r="M3048" s="12">
        <v>99</v>
      </c>
      <c r="N3048" s="12">
        <v>99</v>
      </c>
      <c r="O3048" s="12">
        <f>COUNTIF($P$2:P3048,P3048)</f>
        <v>22</v>
      </c>
      <c r="P3048" s="12" t="str">
        <f t="shared" si="187"/>
        <v>141999999</v>
      </c>
      <c r="Q3048" s="12" t="str">
        <f t="shared" si="188"/>
        <v>1419999990022</v>
      </c>
      <c r="R3048" s="20" t="str">
        <f t="shared" si="189"/>
        <v>Столкновение Дня (寅) с Месяцем (申)</v>
      </c>
      <c r="S3048" s="20" t="s">
        <v>2567</v>
      </c>
      <c r="AD3048" s="12" t="s">
        <v>865</v>
      </c>
      <c r="AK3048" s="12" t="s">
        <v>859</v>
      </c>
      <c r="BG3048" s="21" t="s">
        <v>2277</v>
      </c>
      <c r="BN3048" s="12">
        <v>1</v>
      </c>
    </row>
    <row r="3049" spans="1:66" ht="45" x14ac:dyDescent="0.25">
      <c r="A3049" s="12">
        <v>1</v>
      </c>
      <c r="B3049" s="11" t="str">
        <f t="shared" si="186"/>
        <v>Общий расчет. Анализ даты. Анализ даты. Нет. Нет. Нет</v>
      </c>
      <c r="C3049" s="11" t="str">
        <f>IFERROR(VLOOKUP(I3049,lvl_1[],2,FALSE),"Нет")</f>
        <v>Общий расчет</v>
      </c>
      <c r="D3049" s="11" t="str">
        <f>IFERROR(VLOOKUP(Rule!J3049,lvl_2[],2,FALSE),"Нет")</f>
        <v>Анализ даты</v>
      </c>
      <c r="E3049" s="11" t="str">
        <f>IFERROR(VLOOKUP(Rule!K3049,lvl_3[],2,FALSE),"Нет")</f>
        <v>Анализ даты</v>
      </c>
      <c r="F3049" s="11" t="str">
        <f>IFERROR(INDEX(lvl_4[],MATCH(L3049,lvl_4[ID],0),MATCH(TEXT(K3049,"##0"),lvl_4[#Headers],0)),"Нет")</f>
        <v>Нет</v>
      </c>
      <c r="G3049" s="11" t="str">
        <f>IFERROR(INDEX(lvl_5[],MATCH(M3049,lvl_5[ID],0),MATCH(_xlfn.CONCAT(TEXT(K3049,"##0"),"_",TEXT(L3049,"##0")),lvl_5[#Headers],0)),"Нет")</f>
        <v>Нет</v>
      </c>
      <c r="H3049" s="11" t="str">
        <f>IFERROR(INDEX(lvl_6[],MATCH(N3049,lvl_6[ID],0),MATCH(_xlfn.CONCAT(K3049,"_",L3049,"_",M3049),lvl_6[#Headers],0)),"Нет")</f>
        <v>Нет</v>
      </c>
      <c r="I3049" s="12">
        <v>1</v>
      </c>
      <c r="J3049" s="12">
        <v>4</v>
      </c>
      <c r="K3049" s="12">
        <v>1</v>
      </c>
      <c r="L3049" s="12">
        <v>99</v>
      </c>
      <c r="M3049" s="12">
        <v>99</v>
      </c>
      <c r="N3049" s="12">
        <v>99</v>
      </c>
      <c r="O3049" s="12">
        <f>COUNTIF($P$2:P3049,P3049)</f>
        <v>23</v>
      </c>
      <c r="P3049" s="12" t="str">
        <f t="shared" si="187"/>
        <v>141999999</v>
      </c>
      <c r="Q3049" s="12" t="str">
        <f t="shared" si="188"/>
        <v>1419999990023</v>
      </c>
      <c r="R3049" s="20" t="str">
        <f t="shared" si="189"/>
        <v>Столкновение Дня (卯) с Месяцем (酉)</v>
      </c>
      <c r="S3049" s="20" t="s">
        <v>2567</v>
      </c>
      <c r="AD3049" s="12" t="s">
        <v>866</v>
      </c>
      <c r="AK3049" s="12" t="s">
        <v>860</v>
      </c>
      <c r="BG3049" s="21" t="s">
        <v>2277</v>
      </c>
      <c r="BN3049" s="12">
        <v>1</v>
      </c>
    </row>
    <row r="3050" spans="1:66" ht="45" x14ac:dyDescent="0.25">
      <c r="A3050" s="12">
        <v>1</v>
      </c>
      <c r="B3050" s="11" t="str">
        <f t="shared" si="186"/>
        <v>Общий расчет. Анализ даты. Анализ даты. Нет. Нет. Нет</v>
      </c>
      <c r="C3050" s="11" t="str">
        <f>IFERROR(VLOOKUP(I3050,lvl_1[],2,FALSE),"Нет")</f>
        <v>Общий расчет</v>
      </c>
      <c r="D3050" s="11" t="str">
        <f>IFERROR(VLOOKUP(Rule!J3050,lvl_2[],2,FALSE),"Нет")</f>
        <v>Анализ даты</v>
      </c>
      <c r="E3050" s="11" t="str">
        <f>IFERROR(VLOOKUP(Rule!K3050,lvl_3[],2,FALSE),"Нет")</f>
        <v>Анализ даты</v>
      </c>
      <c r="F3050" s="11" t="str">
        <f>IFERROR(INDEX(lvl_4[],MATCH(L3050,lvl_4[ID],0),MATCH(TEXT(K3050,"##0"),lvl_4[#Headers],0)),"Нет")</f>
        <v>Нет</v>
      </c>
      <c r="G3050" s="11" t="str">
        <f>IFERROR(INDEX(lvl_5[],MATCH(M3050,lvl_5[ID],0),MATCH(_xlfn.CONCAT(TEXT(K3050,"##0"),"_",TEXT(L3050,"##0")),lvl_5[#Headers],0)),"Нет")</f>
        <v>Нет</v>
      </c>
      <c r="H3050" s="11" t="str">
        <f>IFERROR(INDEX(lvl_6[],MATCH(N3050,lvl_6[ID],0),MATCH(_xlfn.CONCAT(K3050,"_",L3050,"_",M3050),lvl_6[#Headers],0)),"Нет")</f>
        <v>Нет</v>
      </c>
      <c r="I3050" s="12">
        <v>1</v>
      </c>
      <c r="J3050" s="12">
        <v>4</v>
      </c>
      <c r="K3050" s="12">
        <v>1</v>
      </c>
      <c r="L3050" s="12">
        <v>99</v>
      </c>
      <c r="M3050" s="12">
        <v>99</v>
      </c>
      <c r="N3050" s="12">
        <v>99</v>
      </c>
      <c r="O3050" s="12">
        <f>COUNTIF($P$2:P3050,P3050)</f>
        <v>24</v>
      </c>
      <c r="P3050" s="12" t="str">
        <f t="shared" si="187"/>
        <v>141999999</v>
      </c>
      <c r="Q3050" s="12" t="str">
        <f t="shared" si="188"/>
        <v>1419999990024</v>
      </c>
      <c r="R3050" s="20" t="str">
        <f t="shared" si="189"/>
        <v>Столкновение Дня (辰) с Месяцем (戌)</v>
      </c>
      <c r="S3050" s="20" t="s">
        <v>2567</v>
      </c>
      <c r="AD3050" s="12" t="s">
        <v>867</v>
      </c>
      <c r="AK3050" s="24" t="s">
        <v>861</v>
      </c>
      <c r="BG3050" s="21" t="s">
        <v>2277</v>
      </c>
      <c r="BN3050" s="12">
        <v>1</v>
      </c>
    </row>
    <row r="3051" spans="1:66" ht="30" x14ac:dyDescent="0.25">
      <c r="A3051" s="12">
        <v>1</v>
      </c>
      <c r="B3051" s="11" t="str">
        <f t="shared" ref="B3051:B3074" si="190">_xlfn.CONCAT(C3051,". ", D3051,". ", E3051,". ", F3051,". ", G3051,". ", H3051)</f>
        <v>Общий расчет. Анализ даты. Анализ даты. Нет. Нет. Нет</v>
      </c>
      <c r="C3051" s="11" t="str">
        <f>IFERROR(VLOOKUP(I3051,lvl_1[],2,FALSE),"Нет")</f>
        <v>Общий расчет</v>
      </c>
      <c r="D3051" s="11" t="str">
        <f>IFERROR(VLOOKUP(Rule!J3051,lvl_2[],2,FALSE),"Нет")</f>
        <v>Анализ даты</v>
      </c>
      <c r="E3051" s="11" t="str">
        <f>IFERROR(VLOOKUP(Rule!K3051,lvl_3[],2,FALSE),"Нет")</f>
        <v>Анализ даты</v>
      </c>
      <c r="F3051" s="11" t="str">
        <f>IFERROR(INDEX(lvl_4[],MATCH(L3051,lvl_4[ID],0),MATCH(TEXT(K3051,"##0"),lvl_4[#Headers],0)),"Нет")</f>
        <v>Нет</v>
      </c>
      <c r="G3051" s="11" t="str">
        <f>IFERROR(INDEX(lvl_5[],MATCH(M3051,lvl_5[ID],0),MATCH(_xlfn.CONCAT(TEXT(K3051,"##0"),"_",TEXT(L3051,"##0")),lvl_5[#Headers],0)),"Нет")</f>
        <v>Нет</v>
      </c>
      <c r="H3051" s="11" t="str">
        <f>IFERROR(INDEX(lvl_6[],MATCH(N3051,lvl_6[ID],0),MATCH(_xlfn.CONCAT(K3051,"_",L3051,"_",M3051),lvl_6[#Headers],0)),"Нет")</f>
        <v>Нет</v>
      </c>
      <c r="I3051" s="12">
        <v>1</v>
      </c>
      <c r="J3051" s="12">
        <v>4</v>
      </c>
      <c r="K3051" s="12">
        <v>1</v>
      </c>
      <c r="L3051" s="12">
        <v>99</v>
      </c>
      <c r="M3051" s="12">
        <v>99</v>
      </c>
      <c r="N3051" s="12">
        <v>99</v>
      </c>
      <c r="O3051" s="12">
        <f>COUNTIF($P$2:P3051,P3051)</f>
        <v>25</v>
      </c>
      <c r="P3051" s="12" t="str">
        <f t="shared" ref="P3051:P3074" si="191">_xlfn.CONCAT(I3051,
J3051,
K3051,
IF(LEN(L3051)=1,_xlfn.CONCAT(0,L3051),L3051),
IF(LEN(M3051)=1,_xlfn.CONCAT(0,M3051),M3051),
IF(LEN(N3051)=1,_xlfn.CONCAT(0,N3051),N3051))</f>
        <v>141999999</v>
      </c>
      <c r="Q3051" s="12" t="str">
        <f t="shared" ref="Q3051:Q3074" si="192">_xlfn.CONCAT(I3051,
J3051,
K3051,
IF(LEN(L3051)=1,_xlfn.CONCAT(0,L3051),L3051),
IF(LEN(M3051)=1,_xlfn.CONCAT(0,M3051),M3051),
IF(LEN(N3051)=1,_xlfn.CONCAT(0,N3051),N3051),
IF(LEN(O3051)=1,_xlfn.CONCAT("000",O3051),IF(LEN(O3051)=2,_xlfn.CONCAT("00",O3051),IF(LEN(O3051)=3,_xlfn.CONCAT(0,O3051),O3051))))</f>
        <v>1419999990025</v>
      </c>
      <c r="R3051" s="20" t="s">
        <v>2568</v>
      </c>
      <c r="W3051" s="12" t="s">
        <v>869</v>
      </c>
      <c r="AK3051" s="12" t="s">
        <v>864</v>
      </c>
      <c r="BN3051" s="12">
        <v>1</v>
      </c>
    </row>
    <row r="3052" spans="1:66" ht="30" x14ac:dyDescent="0.25">
      <c r="A3052" s="12">
        <v>1</v>
      </c>
      <c r="B3052" s="11" t="str">
        <f t="shared" si="190"/>
        <v>Общий расчет. Анализ даты. Анализ даты. Нет. Нет. Нет</v>
      </c>
      <c r="C3052" s="11" t="str">
        <f>IFERROR(VLOOKUP(I3052,lvl_1[],2,FALSE),"Нет")</f>
        <v>Общий расчет</v>
      </c>
      <c r="D3052" s="11" t="str">
        <f>IFERROR(VLOOKUP(Rule!J3052,lvl_2[],2,FALSE),"Нет")</f>
        <v>Анализ даты</v>
      </c>
      <c r="E3052" s="11" t="str">
        <f>IFERROR(VLOOKUP(Rule!K3052,lvl_3[],2,FALSE),"Нет")</f>
        <v>Анализ даты</v>
      </c>
      <c r="F3052" s="11" t="str">
        <f>IFERROR(INDEX(lvl_4[],MATCH(L3052,lvl_4[ID],0),MATCH(TEXT(K3052,"##0"),lvl_4[#Headers],0)),"Нет")</f>
        <v>Нет</v>
      </c>
      <c r="G3052" s="11" t="str">
        <f>IFERROR(INDEX(lvl_5[],MATCH(M3052,lvl_5[ID],0),MATCH(_xlfn.CONCAT(TEXT(K3052,"##0"),"_",TEXT(L3052,"##0")),lvl_5[#Headers],0)),"Нет")</f>
        <v>Нет</v>
      </c>
      <c r="H3052" s="11" t="str">
        <f>IFERROR(INDEX(lvl_6[],MATCH(N3052,lvl_6[ID],0),MATCH(_xlfn.CONCAT(K3052,"_",L3052,"_",M3052),lvl_6[#Headers],0)),"Нет")</f>
        <v>Нет</v>
      </c>
      <c r="I3052" s="12">
        <v>1</v>
      </c>
      <c r="J3052" s="12">
        <v>4</v>
      </c>
      <c r="K3052" s="12">
        <v>1</v>
      </c>
      <c r="L3052" s="12">
        <v>99</v>
      </c>
      <c r="M3052" s="12">
        <v>99</v>
      </c>
      <c r="N3052" s="12">
        <v>99</v>
      </c>
      <c r="O3052" s="12">
        <f>COUNTIF($P$2:P3052,P3052)</f>
        <v>26</v>
      </c>
      <c r="P3052" s="12" t="str">
        <f t="shared" si="191"/>
        <v>141999999</v>
      </c>
      <c r="Q3052" s="12" t="str">
        <f t="shared" si="192"/>
        <v>1419999990026</v>
      </c>
      <c r="R3052" s="20" t="s">
        <v>2568</v>
      </c>
      <c r="W3052" s="12" t="s">
        <v>870</v>
      </c>
      <c r="AK3052" s="12" t="s">
        <v>2569</v>
      </c>
      <c r="BN3052" s="12">
        <v>1</v>
      </c>
    </row>
    <row r="3053" spans="1:66" ht="30" x14ac:dyDescent="0.25">
      <c r="A3053" s="12">
        <v>1</v>
      </c>
      <c r="B3053" s="11" t="str">
        <f t="shared" si="190"/>
        <v>Общий расчет. Анализ даты. Анализ даты. Нет. Нет. Нет</v>
      </c>
      <c r="C3053" s="11" t="str">
        <f>IFERROR(VLOOKUP(I3053,lvl_1[],2,FALSE),"Нет")</f>
        <v>Общий расчет</v>
      </c>
      <c r="D3053" s="11" t="str">
        <f>IFERROR(VLOOKUP(Rule!J3053,lvl_2[],2,FALSE),"Нет")</f>
        <v>Анализ даты</v>
      </c>
      <c r="E3053" s="11" t="str">
        <f>IFERROR(VLOOKUP(Rule!K3053,lvl_3[],2,FALSE),"Нет")</f>
        <v>Анализ даты</v>
      </c>
      <c r="F3053" s="11" t="str">
        <f>IFERROR(INDEX(lvl_4[],MATCH(L3053,lvl_4[ID],0),MATCH(TEXT(K3053,"##0"),lvl_4[#Headers],0)),"Нет")</f>
        <v>Нет</v>
      </c>
      <c r="G3053" s="11" t="str">
        <f>IFERROR(INDEX(lvl_5[],MATCH(M3053,lvl_5[ID],0),MATCH(_xlfn.CONCAT(TEXT(K3053,"##0"),"_",TEXT(L3053,"##0")),lvl_5[#Headers],0)),"Нет")</f>
        <v>Нет</v>
      </c>
      <c r="H3053" s="11" t="str">
        <f>IFERROR(INDEX(lvl_6[],MATCH(N3053,lvl_6[ID],0),MATCH(_xlfn.CONCAT(K3053,"_",L3053,"_",M3053),lvl_6[#Headers],0)),"Нет")</f>
        <v>Нет</v>
      </c>
      <c r="I3053" s="12">
        <v>1</v>
      </c>
      <c r="J3053" s="12">
        <v>4</v>
      </c>
      <c r="K3053" s="12">
        <v>1</v>
      </c>
      <c r="L3053" s="12">
        <v>99</v>
      </c>
      <c r="M3053" s="12">
        <v>99</v>
      </c>
      <c r="N3053" s="12">
        <v>99</v>
      </c>
      <c r="O3053" s="12">
        <f>COUNTIF($P$2:P3053,P3053)</f>
        <v>27</v>
      </c>
      <c r="P3053" s="12" t="str">
        <f t="shared" si="191"/>
        <v>141999999</v>
      </c>
      <c r="Q3053" s="12" t="str">
        <f t="shared" si="192"/>
        <v>1419999990027</v>
      </c>
      <c r="R3053" s="20" t="s">
        <v>2568</v>
      </c>
      <c r="W3053" s="12" t="s">
        <v>859</v>
      </c>
      <c r="AK3053" s="12" t="s">
        <v>870</v>
      </c>
      <c r="BN3053" s="12">
        <v>1</v>
      </c>
    </row>
    <row r="3054" spans="1:66" ht="30" x14ac:dyDescent="0.25">
      <c r="A3054" s="12">
        <v>1</v>
      </c>
      <c r="B3054" s="11" t="str">
        <f t="shared" si="190"/>
        <v>Общий расчет. Анализ даты. Анализ даты. Нет. Нет. Нет</v>
      </c>
      <c r="C3054" s="11" t="str">
        <f>IFERROR(VLOOKUP(I3054,lvl_1[],2,FALSE),"Нет")</f>
        <v>Общий расчет</v>
      </c>
      <c r="D3054" s="11" t="str">
        <f>IFERROR(VLOOKUP(Rule!J3054,lvl_2[],2,FALSE),"Нет")</f>
        <v>Анализ даты</v>
      </c>
      <c r="E3054" s="11" t="str">
        <f>IFERROR(VLOOKUP(Rule!K3054,lvl_3[],2,FALSE),"Нет")</f>
        <v>Анализ даты</v>
      </c>
      <c r="F3054" s="11" t="str">
        <f>IFERROR(INDEX(lvl_4[],MATCH(L3054,lvl_4[ID],0),MATCH(TEXT(K3054,"##0"),lvl_4[#Headers],0)),"Нет")</f>
        <v>Нет</v>
      </c>
      <c r="G3054" s="11" t="str">
        <f>IFERROR(INDEX(lvl_5[],MATCH(M3054,lvl_5[ID],0),MATCH(_xlfn.CONCAT(TEXT(K3054,"##0"),"_",TEXT(L3054,"##0")),lvl_5[#Headers],0)),"Нет")</f>
        <v>Нет</v>
      </c>
      <c r="H3054" s="11" t="str">
        <f>IFERROR(INDEX(lvl_6[],MATCH(N3054,lvl_6[ID],0),MATCH(_xlfn.CONCAT(K3054,"_",L3054,"_",M3054),lvl_6[#Headers],0)),"Нет")</f>
        <v>Нет</v>
      </c>
      <c r="I3054" s="12">
        <v>1</v>
      </c>
      <c r="J3054" s="12">
        <v>4</v>
      </c>
      <c r="K3054" s="12">
        <v>1</v>
      </c>
      <c r="L3054" s="12">
        <v>99</v>
      </c>
      <c r="M3054" s="12">
        <v>99</v>
      </c>
      <c r="N3054" s="12">
        <v>99</v>
      </c>
      <c r="O3054" s="12">
        <f>COUNTIF($P$2:P3054,P3054)</f>
        <v>28</v>
      </c>
      <c r="P3054" s="12" t="str">
        <f t="shared" si="191"/>
        <v>141999999</v>
      </c>
      <c r="Q3054" s="12" t="str">
        <f t="shared" si="192"/>
        <v>1419999990028</v>
      </c>
      <c r="R3054" s="20" t="s">
        <v>2568</v>
      </c>
      <c r="W3054" s="12" t="s">
        <v>860</v>
      </c>
      <c r="AK3054" s="12" t="s">
        <v>867</v>
      </c>
      <c r="BN3054" s="12">
        <v>1</v>
      </c>
    </row>
    <row r="3055" spans="1:66" ht="30" x14ac:dyDescent="0.25">
      <c r="A3055" s="12">
        <v>1</v>
      </c>
      <c r="B3055" s="11" t="str">
        <f t="shared" si="190"/>
        <v>Общий расчет. Анализ даты. Анализ даты. Нет. Нет. Нет</v>
      </c>
      <c r="C3055" s="11" t="str">
        <f>IFERROR(VLOOKUP(I3055,lvl_1[],2,FALSE),"Нет")</f>
        <v>Общий расчет</v>
      </c>
      <c r="D3055" s="11" t="str">
        <f>IFERROR(VLOOKUP(Rule!J3055,lvl_2[],2,FALSE),"Нет")</f>
        <v>Анализ даты</v>
      </c>
      <c r="E3055" s="11" t="str">
        <f>IFERROR(VLOOKUP(Rule!K3055,lvl_3[],2,FALSE),"Нет")</f>
        <v>Анализ даты</v>
      </c>
      <c r="F3055" s="11" t="str">
        <f>IFERROR(INDEX(lvl_4[],MATCH(L3055,lvl_4[ID],0),MATCH(TEXT(K3055,"##0"),lvl_4[#Headers],0)),"Нет")</f>
        <v>Нет</v>
      </c>
      <c r="G3055" s="11" t="str">
        <f>IFERROR(INDEX(lvl_5[],MATCH(M3055,lvl_5[ID],0),MATCH(_xlfn.CONCAT(TEXT(K3055,"##0"),"_",TEXT(L3055,"##0")),lvl_5[#Headers],0)),"Нет")</f>
        <v>Нет</v>
      </c>
      <c r="H3055" s="11" t="str">
        <f>IFERROR(INDEX(lvl_6[],MATCH(N3055,lvl_6[ID],0),MATCH(_xlfn.CONCAT(K3055,"_",L3055,"_",M3055),lvl_6[#Headers],0)),"Нет")</f>
        <v>Нет</v>
      </c>
      <c r="I3055" s="12">
        <v>1</v>
      </c>
      <c r="J3055" s="12">
        <v>4</v>
      </c>
      <c r="K3055" s="12">
        <v>1</v>
      </c>
      <c r="L3055" s="12">
        <v>99</v>
      </c>
      <c r="M3055" s="12">
        <v>99</v>
      </c>
      <c r="N3055" s="12">
        <v>99</v>
      </c>
      <c r="O3055" s="12">
        <f>COUNTIF($P$2:P3055,P3055)</f>
        <v>29</v>
      </c>
      <c r="P3055" s="12" t="str">
        <f t="shared" si="191"/>
        <v>141999999</v>
      </c>
      <c r="Q3055" s="12" t="str">
        <f t="shared" si="192"/>
        <v>1419999990029</v>
      </c>
      <c r="R3055" s="20" t="s">
        <v>2568</v>
      </c>
      <c r="W3055" s="12" t="s">
        <v>2569</v>
      </c>
      <c r="AK3055" s="12" t="s">
        <v>864</v>
      </c>
      <c r="BN3055" s="12">
        <v>1</v>
      </c>
    </row>
    <row r="3056" spans="1:66" ht="30" x14ac:dyDescent="0.25">
      <c r="A3056" s="12">
        <v>1</v>
      </c>
      <c r="B3056" s="11" t="str">
        <f t="shared" si="190"/>
        <v>Общий расчет. Анализ даты. Анализ даты. Нет. Нет. Нет</v>
      </c>
      <c r="C3056" s="11" t="str">
        <f>IFERROR(VLOOKUP(I3056,lvl_1[],2,FALSE),"Нет")</f>
        <v>Общий расчет</v>
      </c>
      <c r="D3056" s="11" t="str">
        <f>IFERROR(VLOOKUP(Rule!J3056,lvl_2[],2,FALSE),"Нет")</f>
        <v>Анализ даты</v>
      </c>
      <c r="E3056" s="11" t="str">
        <f>IFERROR(VLOOKUP(Rule!K3056,lvl_3[],2,FALSE),"Нет")</f>
        <v>Анализ даты</v>
      </c>
      <c r="F3056" s="11" t="str">
        <f>IFERROR(INDEX(lvl_4[],MATCH(L3056,lvl_4[ID],0),MATCH(TEXT(K3056,"##0"),lvl_4[#Headers],0)),"Нет")</f>
        <v>Нет</v>
      </c>
      <c r="G3056" s="11" t="str">
        <f>IFERROR(INDEX(lvl_5[],MATCH(M3056,lvl_5[ID],0),MATCH(_xlfn.CONCAT(TEXT(K3056,"##0"),"_",TEXT(L3056,"##0")),lvl_5[#Headers],0)),"Нет")</f>
        <v>Нет</v>
      </c>
      <c r="H3056" s="11" t="str">
        <f>IFERROR(INDEX(lvl_6[],MATCH(N3056,lvl_6[ID],0),MATCH(_xlfn.CONCAT(K3056,"_",L3056,"_",M3056),lvl_6[#Headers],0)),"Нет")</f>
        <v>Нет</v>
      </c>
      <c r="I3056" s="12">
        <v>1</v>
      </c>
      <c r="J3056" s="12">
        <v>4</v>
      </c>
      <c r="K3056" s="12">
        <v>1</v>
      </c>
      <c r="L3056" s="12">
        <v>99</v>
      </c>
      <c r="M3056" s="12">
        <v>99</v>
      </c>
      <c r="N3056" s="12">
        <v>99</v>
      </c>
      <c r="O3056" s="12">
        <f>COUNTIF($P$2:P3056,P3056)</f>
        <v>30</v>
      </c>
      <c r="P3056" s="12" t="str">
        <f t="shared" si="191"/>
        <v>141999999</v>
      </c>
      <c r="Q3056" s="12" t="str">
        <f t="shared" si="192"/>
        <v>1419999990030</v>
      </c>
      <c r="R3056" s="20" t="s">
        <v>2568</v>
      </c>
      <c r="W3056" s="12" t="s">
        <v>862</v>
      </c>
      <c r="AK3056" s="12" t="s">
        <v>2569</v>
      </c>
      <c r="BN3056" s="12">
        <v>1</v>
      </c>
    </row>
    <row r="3057" spans="1:66" ht="30" x14ac:dyDescent="0.25">
      <c r="A3057" s="12">
        <v>1</v>
      </c>
      <c r="B3057" s="11" t="str">
        <f t="shared" si="190"/>
        <v>Общий расчет. Анализ даты. Анализ даты. Нет. Нет. Нет</v>
      </c>
      <c r="C3057" s="11" t="str">
        <f>IFERROR(VLOOKUP(I3057,lvl_1[],2,FALSE),"Нет")</f>
        <v>Общий расчет</v>
      </c>
      <c r="D3057" s="11" t="str">
        <f>IFERROR(VLOOKUP(Rule!J3057,lvl_2[],2,FALSE),"Нет")</f>
        <v>Анализ даты</v>
      </c>
      <c r="E3057" s="11" t="str">
        <f>IFERROR(VLOOKUP(Rule!K3057,lvl_3[],2,FALSE),"Нет")</f>
        <v>Анализ даты</v>
      </c>
      <c r="F3057" s="11" t="str">
        <f>IFERROR(INDEX(lvl_4[],MATCH(L3057,lvl_4[ID],0),MATCH(TEXT(K3057,"##0"),lvl_4[#Headers],0)),"Нет")</f>
        <v>Нет</v>
      </c>
      <c r="G3057" s="11" t="str">
        <f>IFERROR(INDEX(lvl_5[],MATCH(M3057,lvl_5[ID],0),MATCH(_xlfn.CONCAT(TEXT(K3057,"##0"),"_",TEXT(L3057,"##0")),lvl_5[#Headers],0)),"Нет")</f>
        <v>Нет</v>
      </c>
      <c r="H3057" s="11" t="str">
        <f>IFERROR(INDEX(lvl_6[],MATCH(N3057,lvl_6[ID],0),MATCH(_xlfn.CONCAT(K3057,"_",L3057,"_",M3057),lvl_6[#Headers],0)),"Нет")</f>
        <v>Нет</v>
      </c>
      <c r="I3057" s="12">
        <v>1</v>
      </c>
      <c r="J3057" s="12">
        <v>4</v>
      </c>
      <c r="K3057" s="12">
        <v>1</v>
      </c>
      <c r="L3057" s="12">
        <v>99</v>
      </c>
      <c r="M3057" s="12">
        <v>99</v>
      </c>
      <c r="N3057" s="12">
        <v>99</v>
      </c>
      <c r="O3057" s="12">
        <f>COUNTIF($P$2:P3057,P3057)</f>
        <v>31</v>
      </c>
      <c r="P3057" s="12" t="str">
        <f t="shared" si="191"/>
        <v>141999999</v>
      </c>
      <c r="Q3057" s="12" t="str">
        <f t="shared" si="192"/>
        <v>1419999990031</v>
      </c>
      <c r="R3057" s="20" t="s">
        <v>2568</v>
      </c>
      <c r="W3057" s="12" t="s">
        <v>863</v>
      </c>
      <c r="AK3057" s="12" t="s">
        <v>870</v>
      </c>
      <c r="BN3057" s="12">
        <v>1</v>
      </c>
    </row>
    <row r="3058" spans="1:66" ht="30" x14ac:dyDescent="0.25">
      <c r="A3058" s="12">
        <v>1</v>
      </c>
      <c r="B3058" s="11" t="str">
        <f t="shared" si="190"/>
        <v>Общий расчет. Анализ даты. Анализ даты. Нет. Нет. Нет</v>
      </c>
      <c r="C3058" s="11" t="str">
        <f>IFERROR(VLOOKUP(I3058,lvl_1[],2,FALSE),"Нет")</f>
        <v>Общий расчет</v>
      </c>
      <c r="D3058" s="11" t="str">
        <f>IFERROR(VLOOKUP(Rule!J3058,lvl_2[],2,FALSE),"Нет")</f>
        <v>Анализ даты</v>
      </c>
      <c r="E3058" s="11" t="str">
        <f>IFERROR(VLOOKUP(Rule!K3058,lvl_3[],2,FALSE),"Нет")</f>
        <v>Анализ даты</v>
      </c>
      <c r="F3058" s="11" t="str">
        <f>IFERROR(INDEX(lvl_4[],MATCH(L3058,lvl_4[ID],0),MATCH(TEXT(K3058,"##0"),lvl_4[#Headers],0)),"Нет")</f>
        <v>Нет</v>
      </c>
      <c r="G3058" s="11" t="str">
        <f>IFERROR(INDEX(lvl_5[],MATCH(M3058,lvl_5[ID],0),MATCH(_xlfn.CONCAT(TEXT(K3058,"##0"),"_",TEXT(L3058,"##0")),lvl_5[#Headers],0)),"Нет")</f>
        <v>Нет</v>
      </c>
      <c r="H3058" s="11" t="str">
        <f>IFERROR(INDEX(lvl_6[],MATCH(N3058,lvl_6[ID],0),MATCH(_xlfn.CONCAT(K3058,"_",L3058,"_",M3058),lvl_6[#Headers],0)),"Нет")</f>
        <v>Нет</v>
      </c>
      <c r="I3058" s="12">
        <v>1</v>
      </c>
      <c r="J3058" s="12">
        <v>4</v>
      </c>
      <c r="K3058" s="12">
        <v>1</v>
      </c>
      <c r="L3058" s="12">
        <v>99</v>
      </c>
      <c r="M3058" s="12">
        <v>99</v>
      </c>
      <c r="N3058" s="12">
        <v>99</v>
      </c>
      <c r="O3058" s="12">
        <f>COUNTIF($P$2:P3058,P3058)</f>
        <v>32</v>
      </c>
      <c r="P3058" s="12" t="str">
        <f t="shared" si="191"/>
        <v>141999999</v>
      </c>
      <c r="Q3058" s="12" t="str">
        <f t="shared" si="192"/>
        <v>1419999990032</v>
      </c>
      <c r="R3058" s="20" t="s">
        <v>2568</v>
      </c>
      <c r="W3058" s="12" t="s">
        <v>864</v>
      </c>
      <c r="AK3058" s="12" t="s">
        <v>867</v>
      </c>
      <c r="BN3058" s="12">
        <v>1</v>
      </c>
    </row>
    <row r="3059" spans="1:66" ht="30" x14ac:dyDescent="0.25">
      <c r="A3059" s="12">
        <v>1</v>
      </c>
      <c r="B3059" s="11" t="str">
        <f t="shared" si="190"/>
        <v>Общий расчет. Анализ даты. Анализ даты. Нет. Нет. Нет</v>
      </c>
      <c r="C3059" s="11" t="str">
        <f>IFERROR(VLOOKUP(I3059,lvl_1[],2,FALSE),"Нет")</f>
        <v>Общий расчет</v>
      </c>
      <c r="D3059" s="11" t="str">
        <f>IFERROR(VLOOKUP(Rule!J3059,lvl_2[],2,FALSE),"Нет")</f>
        <v>Анализ даты</v>
      </c>
      <c r="E3059" s="11" t="str">
        <f>IFERROR(VLOOKUP(Rule!K3059,lvl_3[],2,FALSE),"Нет")</f>
        <v>Анализ даты</v>
      </c>
      <c r="F3059" s="11" t="str">
        <f>IFERROR(INDEX(lvl_4[],MATCH(L3059,lvl_4[ID],0),MATCH(TEXT(K3059,"##0"),lvl_4[#Headers],0)),"Нет")</f>
        <v>Нет</v>
      </c>
      <c r="G3059" s="11" t="str">
        <f>IFERROR(INDEX(lvl_5[],MATCH(M3059,lvl_5[ID],0),MATCH(_xlfn.CONCAT(TEXT(K3059,"##0"),"_",TEXT(L3059,"##0")),lvl_5[#Headers],0)),"Нет")</f>
        <v>Нет</v>
      </c>
      <c r="H3059" s="11" t="str">
        <f>IFERROR(INDEX(lvl_6[],MATCH(N3059,lvl_6[ID],0),MATCH(_xlfn.CONCAT(K3059,"_",L3059,"_",M3059),lvl_6[#Headers],0)),"Нет")</f>
        <v>Нет</v>
      </c>
      <c r="I3059" s="12">
        <v>1</v>
      </c>
      <c r="J3059" s="12">
        <v>4</v>
      </c>
      <c r="K3059" s="12">
        <v>1</v>
      </c>
      <c r="L3059" s="12">
        <v>99</v>
      </c>
      <c r="M3059" s="12">
        <v>99</v>
      </c>
      <c r="N3059" s="12">
        <v>99</v>
      </c>
      <c r="O3059" s="12">
        <f>COUNTIF($P$2:P3059,P3059)</f>
        <v>33</v>
      </c>
      <c r="P3059" s="12" t="str">
        <f t="shared" si="191"/>
        <v>141999999</v>
      </c>
      <c r="Q3059" s="12" t="str">
        <f t="shared" si="192"/>
        <v>1419999990033</v>
      </c>
      <c r="R3059" s="20" t="s">
        <v>2568</v>
      </c>
      <c r="W3059" s="12" t="s">
        <v>865</v>
      </c>
      <c r="AK3059" s="12" t="s">
        <v>864</v>
      </c>
      <c r="BN3059" s="12">
        <v>1</v>
      </c>
    </row>
    <row r="3060" spans="1:66" ht="30" x14ac:dyDescent="0.25">
      <c r="A3060" s="12">
        <v>1</v>
      </c>
      <c r="B3060" s="11" t="str">
        <f t="shared" si="190"/>
        <v>Общий расчет. Анализ даты. Анализ даты. Нет. Нет. Нет</v>
      </c>
      <c r="C3060" s="11" t="str">
        <f>IFERROR(VLOOKUP(I3060,lvl_1[],2,FALSE),"Нет")</f>
        <v>Общий расчет</v>
      </c>
      <c r="D3060" s="11" t="str">
        <f>IFERROR(VLOOKUP(Rule!J3060,lvl_2[],2,FALSE),"Нет")</f>
        <v>Анализ даты</v>
      </c>
      <c r="E3060" s="11" t="str">
        <f>IFERROR(VLOOKUP(Rule!K3060,lvl_3[],2,FALSE),"Нет")</f>
        <v>Анализ даты</v>
      </c>
      <c r="F3060" s="11" t="str">
        <f>IFERROR(INDEX(lvl_4[],MATCH(L3060,lvl_4[ID],0),MATCH(TEXT(K3060,"##0"),lvl_4[#Headers],0)),"Нет")</f>
        <v>Нет</v>
      </c>
      <c r="G3060" s="11" t="str">
        <f>IFERROR(INDEX(lvl_5[],MATCH(M3060,lvl_5[ID],0),MATCH(_xlfn.CONCAT(TEXT(K3060,"##0"),"_",TEXT(L3060,"##0")),lvl_5[#Headers],0)),"Нет")</f>
        <v>Нет</v>
      </c>
      <c r="H3060" s="11" t="str">
        <f>IFERROR(INDEX(lvl_6[],MATCH(N3060,lvl_6[ID],0),MATCH(_xlfn.CONCAT(K3060,"_",L3060,"_",M3060),lvl_6[#Headers],0)),"Нет")</f>
        <v>Нет</v>
      </c>
      <c r="I3060" s="12">
        <v>1</v>
      </c>
      <c r="J3060" s="12">
        <v>4</v>
      </c>
      <c r="K3060" s="12">
        <v>1</v>
      </c>
      <c r="L3060" s="12">
        <v>99</v>
      </c>
      <c r="M3060" s="12">
        <v>99</v>
      </c>
      <c r="N3060" s="12">
        <v>99</v>
      </c>
      <c r="O3060" s="12">
        <f>COUNTIF($P$2:P3060,P3060)</f>
        <v>34</v>
      </c>
      <c r="P3060" s="12" t="str">
        <f t="shared" si="191"/>
        <v>141999999</v>
      </c>
      <c r="Q3060" s="12" t="str">
        <f t="shared" si="192"/>
        <v>1419999990034</v>
      </c>
      <c r="R3060" s="20" t="s">
        <v>2568</v>
      </c>
      <c r="W3060" s="12" t="s">
        <v>2570</v>
      </c>
      <c r="AK3060" s="12" t="s">
        <v>2569</v>
      </c>
      <c r="BN3060" s="12">
        <v>1</v>
      </c>
    </row>
    <row r="3061" spans="1:66" ht="30" x14ac:dyDescent="0.25">
      <c r="A3061" s="12">
        <v>1</v>
      </c>
      <c r="B3061" s="11" t="str">
        <f t="shared" si="190"/>
        <v>Общий расчет. Анализ даты. Анализ даты. Нет. Нет. Нет</v>
      </c>
      <c r="C3061" s="11" t="str">
        <f>IFERROR(VLOOKUP(I3061,lvl_1[],2,FALSE),"Нет")</f>
        <v>Общий расчет</v>
      </c>
      <c r="D3061" s="11" t="str">
        <f>IFERROR(VLOOKUP(Rule!J3061,lvl_2[],2,FALSE),"Нет")</f>
        <v>Анализ даты</v>
      </c>
      <c r="E3061" s="11" t="str">
        <f>IFERROR(VLOOKUP(Rule!K3061,lvl_3[],2,FALSE),"Нет")</f>
        <v>Анализ даты</v>
      </c>
      <c r="F3061" s="11" t="str">
        <f>IFERROR(INDEX(lvl_4[],MATCH(L3061,lvl_4[ID],0),MATCH(TEXT(K3061,"##0"),lvl_4[#Headers],0)),"Нет")</f>
        <v>Нет</v>
      </c>
      <c r="G3061" s="11" t="str">
        <f>IFERROR(INDEX(lvl_5[],MATCH(M3061,lvl_5[ID],0),MATCH(_xlfn.CONCAT(TEXT(K3061,"##0"),"_",TEXT(L3061,"##0")),lvl_5[#Headers],0)),"Нет")</f>
        <v>Нет</v>
      </c>
      <c r="H3061" s="11" t="str">
        <f>IFERROR(INDEX(lvl_6[],MATCH(N3061,lvl_6[ID],0),MATCH(_xlfn.CONCAT(K3061,"_",L3061,"_",M3061),lvl_6[#Headers],0)),"Нет")</f>
        <v>Нет</v>
      </c>
      <c r="I3061" s="12">
        <v>1</v>
      </c>
      <c r="J3061" s="12">
        <v>4</v>
      </c>
      <c r="K3061" s="12">
        <v>1</v>
      </c>
      <c r="L3061" s="12">
        <v>99</v>
      </c>
      <c r="M3061" s="12">
        <v>99</v>
      </c>
      <c r="N3061" s="12">
        <v>99</v>
      </c>
      <c r="O3061" s="12">
        <f>COUNTIF($P$2:P3061,P3061)</f>
        <v>35</v>
      </c>
      <c r="P3061" s="12" t="str">
        <f t="shared" si="191"/>
        <v>141999999</v>
      </c>
      <c r="Q3061" s="12" t="str">
        <f t="shared" si="192"/>
        <v>1419999990035</v>
      </c>
      <c r="R3061" s="20" t="s">
        <v>2568</v>
      </c>
      <c r="W3061" s="12" t="s">
        <v>867</v>
      </c>
      <c r="AK3061" s="12" t="s">
        <v>870</v>
      </c>
      <c r="BN3061" s="12">
        <v>1</v>
      </c>
    </row>
    <row r="3062" spans="1:66" ht="30" x14ac:dyDescent="0.25">
      <c r="A3062" s="12">
        <v>1</v>
      </c>
      <c r="B3062" s="11" t="str">
        <f t="shared" si="190"/>
        <v>Общий расчет. Анализ даты. Анализ даты. Нет. Нет. Нет</v>
      </c>
      <c r="C3062" s="11" t="str">
        <f>IFERROR(VLOOKUP(I3062,lvl_1[],2,FALSE),"Нет")</f>
        <v>Общий расчет</v>
      </c>
      <c r="D3062" s="11" t="str">
        <f>IFERROR(VLOOKUP(Rule!J3062,lvl_2[],2,FALSE),"Нет")</f>
        <v>Анализ даты</v>
      </c>
      <c r="E3062" s="11" t="str">
        <f>IFERROR(VLOOKUP(Rule!K3062,lvl_3[],2,FALSE),"Нет")</f>
        <v>Анализ даты</v>
      </c>
      <c r="F3062" s="11" t="str">
        <f>IFERROR(INDEX(lvl_4[],MATCH(L3062,lvl_4[ID],0),MATCH(TEXT(K3062,"##0"),lvl_4[#Headers],0)),"Нет")</f>
        <v>Нет</v>
      </c>
      <c r="G3062" s="11" t="str">
        <f>IFERROR(INDEX(lvl_5[],MATCH(M3062,lvl_5[ID],0),MATCH(_xlfn.CONCAT(TEXT(K3062,"##0"),"_",TEXT(L3062,"##0")),lvl_5[#Headers],0)),"Нет")</f>
        <v>Нет</v>
      </c>
      <c r="H3062" s="11" t="str">
        <f>IFERROR(INDEX(lvl_6[],MATCH(N3062,lvl_6[ID],0),MATCH(_xlfn.CONCAT(K3062,"_",L3062,"_",M3062),lvl_6[#Headers],0)),"Нет")</f>
        <v>Нет</v>
      </c>
      <c r="I3062" s="12">
        <v>1</v>
      </c>
      <c r="J3062" s="12">
        <v>4</v>
      </c>
      <c r="K3062" s="12">
        <v>1</v>
      </c>
      <c r="L3062" s="12">
        <v>99</v>
      </c>
      <c r="M3062" s="12">
        <v>99</v>
      </c>
      <c r="N3062" s="12">
        <v>99</v>
      </c>
      <c r="O3062" s="12">
        <f>COUNTIF($P$2:P3062,P3062)</f>
        <v>36</v>
      </c>
      <c r="P3062" s="12" t="str">
        <f t="shared" si="191"/>
        <v>141999999</v>
      </c>
      <c r="Q3062" s="12" t="str">
        <f t="shared" si="192"/>
        <v>1419999990036</v>
      </c>
      <c r="R3062" s="20" t="s">
        <v>2568</v>
      </c>
      <c r="W3062" s="12" t="s">
        <v>868</v>
      </c>
      <c r="AK3062" s="12" t="s">
        <v>867</v>
      </c>
      <c r="BN3062" s="12">
        <v>1</v>
      </c>
    </row>
    <row r="3063" spans="1:66" ht="30" x14ac:dyDescent="0.25">
      <c r="A3063" s="12">
        <v>1</v>
      </c>
      <c r="B3063" s="11" t="str">
        <f t="shared" si="190"/>
        <v>Общий расчет. Анализ даты. Анализ даты. Нет. Нет. Нет</v>
      </c>
      <c r="C3063" s="11" t="str">
        <f>IFERROR(VLOOKUP(I3063,lvl_1[],2,FALSE),"Нет")</f>
        <v>Общий расчет</v>
      </c>
      <c r="D3063" s="11" t="str">
        <f>IFERROR(VLOOKUP(Rule!J3063,lvl_2[],2,FALSE),"Нет")</f>
        <v>Анализ даты</v>
      </c>
      <c r="E3063" s="11" t="str">
        <f>IFERROR(VLOOKUP(Rule!K3063,lvl_3[],2,FALSE),"Нет")</f>
        <v>Анализ даты</v>
      </c>
      <c r="F3063" s="11" t="str">
        <f>IFERROR(INDEX(lvl_4[],MATCH(L3063,lvl_4[ID],0),MATCH(TEXT(K3063,"##0"),lvl_4[#Headers],0)),"Нет")</f>
        <v>Нет</v>
      </c>
      <c r="G3063" s="11" t="str">
        <f>IFERROR(INDEX(lvl_5[],MATCH(M3063,lvl_5[ID],0),MATCH(_xlfn.CONCAT(TEXT(K3063,"##0"),"_",TEXT(L3063,"##0")),lvl_5[#Headers],0)),"Нет")</f>
        <v>Нет</v>
      </c>
      <c r="H3063" s="11" t="str">
        <f>IFERROR(INDEX(lvl_6[],MATCH(N3063,lvl_6[ID],0),MATCH(_xlfn.CONCAT(K3063,"_",L3063,"_",M3063),lvl_6[#Headers],0)),"Нет")</f>
        <v>Нет</v>
      </c>
      <c r="I3063" s="12">
        <v>1</v>
      </c>
      <c r="J3063" s="12">
        <v>4</v>
      </c>
      <c r="K3063" s="12">
        <v>1</v>
      </c>
      <c r="L3063" s="12">
        <v>99</v>
      </c>
      <c r="M3063" s="12">
        <v>99</v>
      </c>
      <c r="N3063" s="12">
        <v>99</v>
      </c>
      <c r="O3063" s="12">
        <f>COUNTIF($P$2:P3063,P3063)</f>
        <v>37</v>
      </c>
      <c r="P3063" s="12" t="str">
        <f t="shared" si="191"/>
        <v>141999999</v>
      </c>
      <c r="Q3063" s="12" t="str">
        <f t="shared" si="192"/>
        <v>1419999990037</v>
      </c>
      <c r="R3063" s="20" t="s">
        <v>2571</v>
      </c>
      <c r="AD3063" s="12" t="s">
        <v>869</v>
      </c>
      <c r="AK3063" s="12" t="s">
        <v>864</v>
      </c>
      <c r="BN3063" s="12">
        <v>1</v>
      </c>
    </row>
    <row r="3064" spans="1:66" ht="30" x14ac:dyDescent="0.25">
      <c r="A3064" s="12">
        <v>1</v>
      </c>
      <c r="B3064" s="11" t="str">
        <f t="shared" si="190"/>
        <v>Общий расчет. Анализ даты. Анализ даты. Нет. Нет. Нет</v>
      </c>
      <c r="C3064" s="11" t="str">
        <f>IFERROR(VLOOKUP(I3064,lvl_1[],2,FALSE),"Нет")</f>
        <v>Общий расчет</v>
      </c>
      <c r="D3064" s="11" t="str">
        <f>IFERROR(VLOOKUP(Rule!J3064,lvl_2[],2,FALSE),"Нет")</f>
        <v>Анализ даты</v>
      </c>
      <c r="E3064" s="11" t="str">
        <f>IFERROR(VLOOKUP(Rule!K3064,lvl_3[],2,FALSE),"Нет")</f>
        <v>Анализ даты</v>
      </c>
      <c r="F3064" s="11" t="str">
        <f>IFERROR(INDEX(lvl_4[],MATCH(L3064,lvl_4[ID],0),MATCH(TEXT(K3064,"##0"),lvl_4[#Headers],0)),"Нет")</f>
        <v>Нет</v>
      </c>
      <c r="G3064" s="11" t="str">
        <f>IFERROR(INDEX(lvl_5[],MATCH(M3064,lvl_5[ID],0),MATCH(_xlfn.CONCAT(TEXT(K3064,"##0"),"_",TEXT(L3064,"##0")),lvl_5[#Headers],0)),"Нет")</f>
        <v>Нет</v>
      </c>
      <c r="H3064" s="11" t="str">
        <f>IFERROR(INDEX(lvl_6[],MATCH(N3064,lvl_6[ID],0),MATCH(_xlfn.CONCAT(K3064,"_",L3064,"_",M3064),lvl_6[#Headers],0)),"Нет")</f>
        <v>Нет</v>
      </c>
      <c r="I3064" s="12">
        <v>1</v>
      </c>
      <c r="J3064" s="12">
        <v>4</v>
      </c>
      <c r="K3064" s="12">
        <v>1</v>
      </c>
      <c r="L3064" s="12">
        <v>99</v>
      </c>
      <c r="M3064" s="12">
        <v>99</v>
      </c>
      <c r="N3064" s="12">
        <v>99</v>
      </c>
      <c r="O3064" s="12">
        <f>COUNTIF($P$2:P3064,P3064)</f>
        <v>38</v>
      </c>
      <c r="P3064" s="12" t="str">
        <f t="shared" si="191"/>
        <v>141999999</v>
      </c>
      <c r="Q3064" s="12" t="str">
        <f t="shared" si="192"/>
        <v>1419999990038</v>
      </c>
      <c r="R3064" s="20" t="s">
        <v>2571</v>
      </c>
      <c r="AD3064" s="12" t="s">
        <v>870</v>
      </c>
      <c r="AK3064" s="12" t="s">
        <v>2569</v>
      </c>
      <c r="BN3064" s="12">
        <v>1</v>
      </c>
    </row>
    <row r="3065" spans="1:66" ht="30" x14ac:dyDescent="0.25">
      <c r="A3065" s="12">
        <v>1</v>
      </c>
      <c r="B3065" s="11" t="str">
        <f t="shared" si="190"/>
        <v>Общий расчет. Анализ даты. Анализ даты. Нет. Нет. Нет</v>
      </c>
      <c r="C3065" s="11" t="str">
        <f>IFERROR(VLOOKUP(I3065,lvl_1[],2,FALSE),"Нет")</f>
        <v>Общий расчет</v>
      </c>
      <c r="D3065" s="11" t="str">
        <f>IFERROR(VLOOKUP(Rule!J3065,lvl_2[],2,FALSE),"Нет")</f>
        <v>Анализ даты</v>
      </c>
      <c r="E3065" s="11" t="str">
        <f>IFERROR(VLOOKUP(Rule!K3065,lvl_3[],2,FALSE),"Нет")</f>
        <v>Анализ даты</v>
      </c>
      <c r="F3065" s="11" t="str">
        <f>IFERROR(INDEX(lvl_4[],MATCH(L3065,lvl_4[ID],0),MATCH(TEXT(K3065,"##0"),lvl_4[#Headers],0)),"Нет")</f>
        <v>Нет</v>
      </c>
      <c r="G3065" s="11" t="str">
        <f>IFERROR(INDEX(lvl_5[],MATCH(M3065,lvl_5[ID],0),MATCH(_xlfn.CONCAT(TEXT(K3065,"##0"),"_",TEXT(L3065,"##0")),lvl_5[#Headers],0)),"Нет")</f>
        <v>Нет</v>
      </c>
      <c r="H3065" s="11" t="str">
        <f>IFERROR(INDEX(lvl_6[],MATCH(N3065,lvl_6[ID],0),MATCH(_xlfn.CONCAT(K3065,"_",L3065,"_",M3065),lvl_6[#Headers],0)),"Нет")</f>
        <v>Нет</v>
      </c>
      <c r="I3065" s="12">
        <v>1</v>
      </c>
      <c r="J3065" s="12">
        <v>4</v>
      </c>
      <c r="K3065" s="12">
        <v>1</v>
      </c>
      <c r="L3065" s="12">
        <v>99</v>
      </c>
      <c r="M3065" s="12">
        <v>99</v>
      </c>
      <c r="N3065" s="12">
        <v>99</v>
      </c>
      <c r="O3065" s="12">
        <f>COUNTIF($P$2:P3065,P3065)</f>
        <v>39</v>
      </c>
      <c r="P3065" s="12" t="str">
        <f t="shared" si="191"/>
        <v>141999999</v>
      </c>
      <c r="Q3065" s="12" t="str">
        <f t="shared" si="192"/>
        <v>1419999990039</v>
      </c>
      <c r="R3065" s="20" t="s">
        <v>2571</v>
      </c>
      <c r="AD3065" s="12" t="s">
        <v>859</v>
      </c>
      <c r="AK3065" s="12" t="s">
        <v>870</v>
      </c>
      <c r="BN3065" s="12">
        <v>1</v>
      </c>
    </row>
    <row r="3066" spans="1:66" ht="30" x14ac:dyDescent="0.25">
      <c r="A3066" s="12">
        <v>1</v>
      </c>
      <c r="B3066" s="11" t="str">
        <f t="shared" si="190"/>
        <v>Общий расчет. Анализ даты. Анализ даты. Нет. Нет. Нет</v>
      </c>
      <c r="C3066" s="11" t="str">
        <f>IFERROR(VLOOKUP(I3066,lvl_1[],2,FALSE),"Нет")</f>
        <v>Общий расчет</v>
      </c>
      <c r="D3066" s="11" t="str">
        <f>IFERROR(VLOOKUP(Rule!J3066,lvl_2[],2,FALSE),"Нет")</f>
        <v>Анализ даты</v>
      </c>
      <c r="E3066" s="11" t="str">
        <f>IFERROR(VLOOKUP(Rule!K3066,lvl_3[],2,FALSE),"Нет")</f>
        <v>Анализ даты</v>
      </c>
      <c r="F3066" s="11" t="str">
        <f>IFERROR(INDEX(lvl_4[],MATCH(L3066,lvl_4[ID],0),MATCH(TEXT(K3066,"##0"),lvl_4[#Headers],0)),"Нет")</f>
        <v>Нет</v>
      </c>
      <c r="G3066" s="11" t="str">
        <f>IFERROR(INDEX(lvl_5[],MATCH(M3066,lvl_5[ID],0),MATCH(_xlfn.CONCAT(TEXT(K3066,"##0"),"_",TEXT(L3066,"##0")),lvl_5[#Headers],0)),"Нет")</f>
        <v>Нет</v>
      </c>
      <c r="H3066" s="11" t="str">
        <f>IFERROR(INDEX(lvl_6[],MATCH(N3066,lvl_6[ID],0),MATCH(_xlfn.CONCAT(K3066,"_",L3066,"_",M3066),lvl_6[#Headers],0)),"Нет")</f>
        <v>Нет</v>
      </c>
      <c r="I3066" s="12">
        <v>1</v>
      </c>
      <c r="J3066" s="12">
        <v>4</v>
      </c>
      <c r="K3066" s="12">
        <v>1</v>
      </c>
      <c r="L3066" s="12">
        <v>99</v>
      </c>
      <c r="M3066" s="12">
        <v>99</v>
      </c>
      <c r="N3066" s="12">
        <v>99</v>
      </c>
      <c r="O3066" s="12">
        <f>COUNTIF($P$2:P3066,P3066)</f>
        <v>40</v>
      </c>
      <c r="P3066" s="12" t="str">
        <f t="shared" si="191"/>
        <v>141999999</v>
      </c>
      <c r="Q3066" s="12" t="str">
        <f t="shared" si="192"/>
        <v>1419999990040</v>
      </c>
      <c r="R3066" s="20" t="s">
        <v>2571</v>
      </c>
      <c r="AD3066" s="12" t="s">
        <v>860</v>
      </c>
      <c r="AK3066" s="12" t="s">
        <v>867</v>
      </c>
      <c r="BN3066" s="12">
        <v>1</v>
      </c>
    </row>
    <row r="3067" spans="1:66" ht="30" x14ac:dyDescent="0.25">
      <c r="A3067" s="12">
        <v>1</v>
      </c>
      <c r="B3067" s="11" t="str">
        <f t="shared" si="190"/>
        <v>Общий расчет. Анализ даты. Анализ даты. Нет. Нет. Нет</v>
      </c>
      <c r="C3067" s="11" t="str">
        <f>IFERROR(VLOOKUP(I3067,lvl_1[],2,FALSE),"Нет")</f>
        <v>Общий расчет</v>
      </c>
      <c r="D3067" s="11" t="str">
        <f>IFERROR(VLOOKUP(Rule!J3067,lvl_2[],2,FALSE),"Нет")</f>
        <v>Анализ даты</v>
      </c>
      <c r="E3067" s="11" t="str">
        <f>IFERROR(VLOOKUP(Rule!K3067,lvl_3[],2,FALSE),"Нет")</f>
        <v>Анализ даты</v>
      </c>
      <c r="F3067" s="11" t="str">
        <f>IFERROR(INDEX(lvl_4[],MATCH(L3067,lvl_4[ID],0),MATCH(TEXT(K3067,"##0"),lvl_4[#Headers],0)),"Нет")</f>
        <v>Нет</v>
      </c>
      <c r="G3067" s="11" t="str">
        <f>IFERROR(INDEX(lvl_5[],MATCH(M3067,lvl_5[ID],0),MATCH(_xlfn.CONCAT(TEXT(K3067,"##0"),"_",TEXT(L3067,"##0")),lvl_5[#Headers],0)),"Нет")</f>
        <v>Нет</v>
      </c>
      <c r="H3067" s="11" t="str">
        <f>IFERROR(INDEX(lvl_6[],MATCH(N3067,lvl_6[ID],0),MATCH(_xlfn.CONCAT(K3067,"_",L3067,"_",M3067),lvl_6[#Headers],0)),"Нет")</f>
        <v>Нет</v>
      </c>
      <c r="I3067" s="12">
        <v>1</v>
      </c>
      <c r="J3067" s="12">
        <v>4</v>
      </c>
      <c r="K3067" s="12">
        <v>1</v>
      </c>
      <c r="L3067" s="12">
        <v>99</v>
      </c>
      <c r="M3067" s="12">
        <v>99</v>
      </c>
      <c r="N3067" s="12">
        <v>99</v>
      </c>
      <c r="O3067" s="12">
        <f>COUNTIF($P$2:P3067,P3067)</f>
        <v>41</v>
      </c>
      <c r="P3067" s="12" t="str">
        <f t="shared" si="191"/>
        <v>141999999</v>
      </c>
      <c r="Q3067" s="12" t="str">
        <f t="shared" si="192"/>
        <v>1419999990041</v>
      </c>
      <c r="R3067" s="20" t="s">
        <v>2571</v>
      </c>
      <c r="AD3067" s="12" t="s">
        <v>2569</v>
      </c>
      <c r="AK3067" s="12" t="s">
        <v>864</v>
      </c>
      <c r="BN3067" s="12">
        <v>1</v>
      </c>
    </row>
    <row r="3068" spans="1:66" ht="30" x14ac:dyDescent="0.25">
      <c r="A3068" s="12">
        <v>1</v>
      </c>
      <c r="B3068" s="11" t="str">
        <f t="shared" si="190"/>
        <v>Общий расчет. Анализ даты. Анализ даты. Нет. Нет. Нет</v>
      </c>
      <c r="C3068" s="11" t="str">
        <f>IFERROR(VLOOKUP(I3068,lvl_1[],2,FALSE),"Нет")</f>
        <v>Общий расчет</v>
      </c>
      <c r="D3068" s="11" t="str">
        <f>IFERROR(VLOOKUP(Rule!J3068,lvl_2[],2,FALSE),"Нет")</f>
        <v>Анализ даты</v>
      </c>
      <c r="E3068" s="11" t="str">
        <f>IFERROR(VLOOKUP(Rule!K3068,lvl_3[],2,FALSE),"Нет")</f>
        <v>Анализ даты</v>
      </c>
      <c r="F3068" s="11" t="str">
        <f>IFERROR(INDEX(lvl_4[],MATCH(L3068,lvl_4[ID],0),MATCH(TEXT(K3068,"##0"),lvl_4[#Headers],0)),"Нет")</f>
        <v>Нет</v>
      </c>
      <c r="G3068" s="11" t="str">
        <f>IFERROR(INDEX(lvl_5[],MATCH(M3068,lvl_5[ID],0),MATCH(_xlfn.CONCAT(TEXT(K3068,"##0"),"_",TEXT(L3068,"##0")),lvl_5[#Headers],0)),"Нет")</f>
        <v>Нет</v>
      </c>
      <c r="H3068" s="11" t="str">
        <f>IFERROR(INDEX(lvl_6[],MATCH(N3068,lvl_6[ID],0),MATCH(_xlfn.CONCAT(K3068,"_",L3068,"_",M3068),lvl_6[#Headers],0)),"Нет")</f>
        <v>Нет</v>
      </c>
      <c r="I3068" s="12">
        <v>1</v>
      </c>
      <c r="J3068" s="12">
        <v>4</v>
      </c>
      <c r="K3068" s="12">
        <v>1</v>
      </c>
      <c r="L3068" s="12">
        <v>99</v>
      </c>
      <c r="M3068" s="12">
        <v>99</v>
      </c>
      <c r="N3068" s="12">
        <v>99</v>
      </c>
      <c r="O3068" s="12">
        <f>COUNTIF($P$2:P3068,P3068)</f>
        <v>42</v>
      </c>
      <c r="P3068" s="12" t="str">
        <f t="shared" si="191"/>
        <v>141999999</v>
      </c>
      <c r="Q3068" s="12" t="str">
        <f t="shared" si="192"/>
        <v>1419999990042</v>
      </c>
      <c r="R3068" s="20" t="s">
        <v>2571</v>
      </c>
      <c r="AD3068" s="12" t="s">
        <v>862</v>
      </c>
      <c r="AK3068" s="12" t="s">
        <v>2569</v>
      </c>
      <c r="BN3068" s="12">
        <v>1</v>
      </c>
    </row>
    <row r="3069" spans="1:66" ht="30" x14ac:dyDescent="0.25">
      <c r="A3069" s="12">
        <v>1</v>
      </c>
      <c r="B3069" s="11" t="str">
        <f t="shared" si="190"/>
        <v>Общий расчет. Анализ даты. Анализ даты. Нет. Нет. Нет</v>
      </c>
      <c r="C3069" s="11" t="str">
        <f>IFERROR(VLOOKUP(I3069,lvl_1[],2,FALSE),"Нет")</f>
        <v>Общий расчет</v>
      </c>
      <c r="D3069" s="11" t="str">
        <f>IFERROR(VLOOKUP(Rule!J3069,lvl_2[],2,FALSE),"Нет")</f>
        <v>Анализ даты</v>
      </c>
      <c r="E3069" s="11" t="str">
        <f>IFERROR(VLOOKUP(Rule!K3069,lvl_3[],2,FALSE),"Нет")</f>
        <v>Анализ даты</v>
      </c>
      <c r="F3069" s="11" t="str">
        <f>IFERROR(INDEX(lvl_4[],MATCH(L3069,lvl_4[ID],0),MATCH(TEXT(K3069,"##0"),lvl_4[#Headers],0)),"Нет")</f>
        <v>Нет</v>
      </c>
      <c r="G3069" s="11" t="str">
        <f>IFERROR(INDEX(lvl_5[],MATCH(M3069,lvl_5[ID],0),MATCH(_xlfn.CONCAT(TEXT(K3069,"##0"),"_",TEXT(L3069,"##0")),lvl_5[#Headers],0)),"Нет")</f>
        <v>Нет</v>
      </c>
      <c r="H3069" s="11" t="str">
        <f>IFERROR(INDEX(lvl_6[],MATCH(N3069,lvl_6[ID],0),MATCH(_xlfn.CONCAT(K3069,"_",L3069,"_",M3069),lvl_6[#Headers],0)),"Нет")</f>
        <v>Нет</v>
      </c>
      <c r="I3069" s="12">
        <v>1</v>
      </c>
      <c r="J3069" s="12">
        <v>4</v>
      </c>
      <c r="K3069" s="12">
        <v>1</v>
      </c>
      <c r="L3069" s="12">
        <v>99</v>
      </c>
      <c r="M3069" s="12">
        <v>99</v>
      </c>
      <c r="N3069" s="12">
        <v>99</v>
      </c>
      <c r="O3069" s="12">
        <f>COUNTIF($P$2:P3069,P3069)</f>
        <v>43</v>
      </c>
      <c r="P3069" s="12" t="str">
        <f t="shared" si="191"/>
        <v>141999999</v>
      </c>
      <c r="Q3069" s="12" t="str">
        <f t="shared" si="192"/>
        <v>1419999990043</v>
      </c>
      <c r="R3069" s="20" t="s">
        <v>2571</v>
      </c>
      <c r="AD3069" s="12" t="s">
        <v>863</v>
      </c>
      <c r="AK3069" s="12" t="s">
        <v>870</v>
      </c>
      <c r="BN3069" s="12">
        <v>1</v>
      </c>
    </row>
    <row r="3070" spans="1:66" ht="30" x14ac:dyDescent="0.25">
      <c r="A3070" s="12">
        <v>1</v>
      </c>
      <c r="B3070" s="11" t="str">
        <f t="shared" si="190"/>
        <v>Общий расчет. Анализ даты. Анализ даты. Нет. Нет. Нет</v>
      </c>
      <c r="C3070" s="11" t="str">
        <f>IFERROR(VLOOKUP(I3070,lvl_1[],2,FALSE),"Нет")</f>
        <v>Общий расчет</v>
      </c>
      <c r="D3070" s="11" t="str">
        <f>IFERROR(VLOOKUP(Rule!J3070,lvl_2[],2,FALSE),"Нет")</f>
        <v>Анализ даты</v>
      </c>
      <c r="E3070" s="11" t="str">
        <f>IFERROR(VLOOKUP(Rule!K3070,lvl_3[],2,FALSE),"Нет")</f>
        <v>Анализ даты</v>
      </c>
      <c r="F3070" s="11" t="str">
        <f>IFERROR(INDEX(lvl_4[],MATCH(L3070,lvl_4[ID],0),MATCH(TEXT(K3070,"##0"),lvl_4[#Headers],0)),"Нет")</f>
        <v>Нет</v>
      </c>
      <c r="G3070" s="11" t="str">
        <f>IFERROR(INDEX(lvl_5[],MATCH(M3070,lvl_5[ID],0),MATCH(_xlfn.CONCAT(TEXT(K3070,"##0"),"_",TEXT(L3070,"##0")),lvl_5[#Headers],0)),"Нет")</f>
        <v>Нет</v>
      </c>
      <c r="H3070" s="11" t="str">
        <f>IFERROR(INDEX(lvl_6[],MATCH(N3070,lvl_6[ID],0),MATCH(_xlfn.CONCAT(K3070,"_",L3070,"_",M3070),lvl_6[#Headers],0)),"Нет")</f>
        <v>Нет</v>
      </c>
      <c r="I3070" s="12">
        <v>1</v>
      </c>
      <c r="J3070" s="12">
        <v>4</v>
      </c>
      <c r="K3070" s="12">
        <v>1</v>
      </c>
      <c r="L3070" s="12">
        <v>99</v>
      </c>
      <c r="M3070" s="12">
        <v>99</v>
      </c>
      <c r="N3070" s="12">
        <v>99</v>
      </c>
      <c r="O3070" s="12">
        <f>COUNTIF($P$2:P3070,P3070)</f>
        <v>44</v>
      </c>
      <c r="P3070" s="12" t="str">
        <f t="shared" si="191"/>
        <v>141999999</v>
      </c>
      <c r="Q3070" s="12" t="str">
        <f t="shared" si="192"/>
        <v>1419999990044</v>
      </c>
      <c r="R3070" s="20" t="s">
        <v>2571</v>
      </c>
      <c r="AD3070" s="12" t="s">
        <v>864</v>
      </c>
      <c r="AK3070" s="12" t="s">
        <v>867</v>
      </c>
      <c r="BN3070" s="12">
        <v>1</v>
      </c>
    </row>
    <row r="3071" spans="1:66" ht="30" x14ac:dyDescent="0.25">
      <c r="A3071" s="12">
        <v>1</v>
      </c>
      <c r="B3071" s="11" t="str">
        <f t="shared" si="190"/>
        <v>Общий расчет. Анализ даты. Анализ даты. Нет. Нет. Нет</v>
      </c>
      <c r="C3071" s="11" t="str">
        <f>IFERROR(VLOOKUP(I3071,lvl_1[],2,FALSE),"Нет")</f>
        <v>Общий расчет</v>
      </c>
      <c r="D3071" s="11" t="str">
        <f>IFERROR(VLOOKUP(Rule!J3071,lvl_2[],2,FALSE),"Нет")</f>
        <v>Анализ даты</v>
      </c>
      <c r="E3071" s="11" t="str">
        <f>IFERROR(VLOOKUP(Rule!K3071,lvl_3[],2,FALSE),"Нет")</f>
        <v>Анализ даты</v>
      </c>
      <c r="F3071" s="11" t="str">
        <f>IFERROR(INDEX(lvl_4[],MATCH(L3071,lvl_4[ID],0),MATCH(TEXT(K3071,"##0"),lvl_4[#Headers],0)),"Нет")</f>
        <v>Нет</v>
      </c>
      <c r="G3071" s="11" t="str">
        <f>IFERROR(INDEX(lvl_5[],MATCH(M3071,lvl_5[ID],0),MATCH(_xlfn.CONCAT(TEXT(K3071,"##0"),"_",TEXT(L3071,"##0")),lvl_5[#Headers],0)),"Нет")</f>
        <v>Нет</v>
      </c>
      <c r="H3071" s="11" t="str">
        <f>IFERROR(INDEX(lvl_6[],MATCH(N3071,lvl_6[ID],0),MATCH(_xlfn.CONCAT(K3071,"_",L3071,"_",M3071),lvl_6[#Headers],0)),"Нет")</f>
        <v>Нет</v>
      </c>
      <c r="I3071" s="12">
        <v>1</v>
      </c>
      <c r="J3071" s="12">
        <v>4</v>
      </c>
      <c r="K3071" s="12">
        <v>1</v>
      </c>
      <c r="L3071" s="12">
        <v>99</v>
      </c>
      <c r="M3071" s="12">
        <v>99</v>
      </c>
      <c r="N3071" s="12">
        <v>99</v>
      </c>
      <c r="O3071" s="12">
        <f>COUNTIF($P$2:P3071,P3071)</f>
        <v>45</v>
      </c>
      <c r="P3071" s="12" t="str">
        <f t="shared" si="191"/>
        <v>141999999</v>
      </c>
      <c r="Q3071" s="12" t="str">
        <f t="shared" si="192"/>
        <v>1419999990045</v>
      </c>
      <c r="R3071" s="20" t="s">
        <v>2571</v>
      </c>
      <c r="AD3071" s="12" t="s">
        <v>865</v>
      </c>
      <c r="AK3071" s="12" t="s">
        <v>864</v>
      </c>
      <c r="BN3071" s="12">
        <v>1</v>
      </c>
    </row>
    <row r="3072" spans="1:66" ht="30" x14ac:dyDescent="0.25">
      <c r="A3072" s="12">
        <v>1</v>
      </c>
      <c r="B3072" s="11" t="str">
        <f t="shared" si="190"/>
        <v>Общий расчет. Анализ даты. Анализ даты. Нет. Нет. Нет</v>
      </c>
      <c r="C3072" s="11" t="str">
        <f>IFERROR(VLOOKUP(I3072,lvl_1[],2,FALSE),"Нет")</f>
        <v>Общий расчет</v>
      </c>
      <c r="D3072" s="11" t="str">
        <f>IFERROR(VLOOKUP(Rule!J3072,lvl_2[],2,FALSE),"Нет")</f>
        <v>Анализ даты</v>
      </c>
      <c r="E3072" s="11" t="str">
        <f>IFERROR(VLOOKUP(Rule!K3072,lvl_3[],2,FALSE),"Нет")</f>
        <v>Анализ даты</v>
      </c>
      <c r="F3072" s="11" t="str">
        <f>IFERROR(INDEX(lvl_4[],MATCH(L3072,lvl_4[ID],0),MATCH(TEXT(K3072,"##0"),lvl_4[#Headers],0)),"Нет")</f>
        <v>Нет</v>
      </c>
      <c r="G3072" s="11" t="str">
        <f>IFERROR(INDEX(lvl_5[],MATCH(M3072,lvl_5[ID],0),MATCH(_xlfn.CONCAT(TEXT(K3072,"##0"),"_",TEXT(L3072,"##0")),lvl_5[#Headers],0)),"Нет")</f>
        <v>Нет</v>
      </c>
      <c r="H3072" s="11" t="str">
        <f>IFERROR(INDEX(lvl_6[],MATCH(N3072,lvl_6[ID],0),MATCH(_xlfn.CONCAT(K3072,"_",L3072,"_",M3072),lvl_6[#Headers],0)),"Нет")</f>
        <v>Нет</v>
      </c>
      <c r="I3072" s="12">
        <v>1</v>
      </c>
      <c r="J3072" s="12">
        <v>4</v>
      </c>
      <c r="K3072" s="12">
        <v>1</v>
      </c>
      <c r="L3072" s="12">
        <v>99</v>
      </c>
      <c r="M3072" s="12">
        <v>99</v>
      </c>
      <c r="N3072" s="12">
        <v>99</v>
      </c>
      <c r="O3072" s="12">
        <f>COUNTIF($P$2:P3072,P3072)</f>
        <v>46</v>
      </c>
      <c r="P3072" s="12" t="str">
        <f t="shared" si="191"/>
        <v>141999999</v>
      </c>
      <c r="Q3072" s="12" t="str">
        <f t="shared" si="192"/>
        <v>1419999990046</v>
      </c>
      <c r="R3072" s="20" t="s">
        <v>2571</v>
      </c>
      <c r="AD3072" s="12" t="s">
        <v>2570</v>
      </c>
      <c r="AK3072" s="12" t="s">
        <v>2569</v>
      </c>
      <c r="BN3072" s="12">
        <v>1</v>
      </c>
    </row>
    <row r="3073" spans="1:66" ht="30" x14ac:dyDescent="0.25">
      <c r="A3073" s="12">
        <v>1</v>
      </c>
      <c r="B3073" s="11" t="str">
        <f t="shared" si="190"/>
        <v>Общий расчет. Анализ даты. Анализ даты. Нет. Нет. Нет</v>
      </c>
      <c r="C3073" s="11" t="str">
        <f>IFERROR(VLOOKUP(I3073,lvl_1[],2,FALSE),"Нет")</f>
        <v>Общий расчет</v>
      </c>
      <c r="D3073" s="11" t="str">
        <f>IFERROR(VLOOKUP(Rule!J3073,lvl_2[],2,FALSE),"Нет")</f>
        <v>Анализ даты</v>
      </c>
      <c r="E3073" s="11" t="str">
        <f>IFERROR(VLOOKUP(Rule!K3073,lvl_3[],2,FALSE),"Нет")</f>
        <v>Анализ даты</v>
      </c>
      <c r="F3073" s="11" t="str">
        <f>IFERROR(INDEX(lvl_4[],MATCH(L3073,lvl_4[ID],0),MATCH(TEXT(K3073,"##0"),lvl_4[#Headers],0)),"Нет")</f>
        <v>Нет</v>
      </c>
      <c r="G3073" s="11" t="str">
        <f>IFERROR(INDEX(lvl_5[],MATCH(M3073,lvl_5[ID],0),MATCH(_xlfn.CONCAT(TEXT(K3073,"##0"),"_",TEXT(L3073,"##0")),lvl_5[#Headers],0)),"Нет")</f>
        <v>Нет</v>
      </c>
      <c r="H3073" s="11" t="str">
        <f>IFERROR(INDEX(lvl_6[],MATCH(N3073,lvl_6[ID],0),MATCH(_xlfn.CONCAT(K3073,"_",L3073,"_",M3073),lvl_6[#Headers],0)),"Нет")</f>
        <v>Нет</v>
      </c>
      <c r="I3073" s="12">
        <v>1</v>
      </c>
      <c r="J3073" s="12">
        <v>4</v>
      </c>
      <c r="K3073" s="12">
        <v>1</v>
      </c>
      <c r="L3073" s="12">
        <v>99</v>
      </c>
      <c r="M3073" s="12">
        <v>99</v>
      </c>
      <c r="N3073" s="12">
        <v>99</v>
      </c>
      <c r="O3073" s="12">
        <f>COUNTIF($P$2:P3073,P3073)</f>
        <v>47</v>
      </c>
      <c r="P3073" s="12" t="str">
        <f t="shared" si="191"/>
        <v>141999999</v>
      </c>
      <c r="Q3073" s="12" t="str">
        <f t="shared" si="192"/>
        <v>1419999990047</v>
      </c>
      <c r="R3073" s="20" t="s">
        <v>2571</v>
      </c>
      <c r="AD3073" s="12" t="s">
        <v>867</v>
      </c>
      <c r="AK3073" s="12" t="s">
        <v>870</v>
      </c>
      <c r="BN3073" s="12">
        <v>1</v>
      </c>
    </row>
    <row r="3074" spans="1:66" ht="30" x14ac:dyDescent="0.25">
      <c r="A3074" s="12">
        <v>1</v>
      </c>
      <c r="B3074" s="11" t="str">
        <f t="shared" si="190"/>
        <v>Общий расчет. Анализ даты. Анализ даты. Нет. Нет. Нет</v>
      </c>
      <c r="C3074" s="11" t="str">
        <f>IFERROR(VLOOKUP(I3074,lvl_1[],2,FALSE),"Нет")</f>
        <v>Общий расчет</v>
      </c>
      <c r="D3074" s="11" t="str">
        <f>IFERROR(VLOOKUP(Rule!J3074,lvl_2[],2,FALSE),"Нет")</f>
        <v>Анализ даты</v>
      </c>
      <c r="E3074" s="11" t="str">
        <f>IFERROR(VLOOKUP(Rule!K3074,lvl_3[],2,FALSE),"Нет")</f>
        <v>Анализ даты</v>
      </c>
      <c r="F3074" s="11" t="str">
        <f>IFERROR(INDEX(lvl_4[],MATCH(L3074,lvl_4[ID],0),MATCH(TEXT(K3074,"##0"),lvl_4[#Headers],0)),"Нет")</f>
        <v>Нет</v>
      </c>
      <c r="G3074" s="11" t="str">
        <f>IFERROR(INDEX(lvl_5[],MATCH(M3074,lvl_5[ID],0),MATCH(_xlfn.CONCAT(TEXT(K3074,"##0"),"_",TEXT(L3074,"##0")),lvl_5[#Headers],0)),"Нет")</f>
        <v>Нет</v>
      </c>
      <c r="H3074" s="11" t="str">
        <f>IFERROR(INDEX(lvl_6[],MATCH(N3074,lvl_6[ID],0),MATCH(_xlfn.CONCAT(K3074,"_",L3074,"_",M3074),lvl_6[#Headers],0)),"Нет")</f>
        <v>Нет</v>
      </c>
      <c r="I3074" s="12">
        <v>1</v>
      </c>
      <c r="J3074" s="12">
        <v>4</v>
      </c>
      <c r="K3074" s="12">
        <v>1</v>
      </c>
      <c r="L3074" s="12">
        <v>99</v>
      </c>
      <c r="M3074" s="12">
        <v>99</v>
      </c>
      <c r="N3074" s="12">
        <v>99</v>
      </c>
      <c r="O3074" s="12">
        <f>COUNTIF($P$2:P3074,P3074)</f>
        <v>48</v>
      </c>
      <c r="P3074" s="12" t="str">
        <f t="shared" si="191"/>
        <v>141999999</v>
      </c>
      <c r="Q3074" s="12" t="str">
        <f t="shared" si="192"/>
        <v>1419999990048</v>
      </c>
      <c r="R3074" s="20" t="s">
        <v>2571</v>
      </c>
      <c r="AD3074" s="12" t="s">
        <v>868</v>
      </c>
      <c r="AK3074" s="12" t="s">
        <v>867</v>
      </c>
      <c r="BN3074" s="12">
        <v>1</v>
      </c>
    </row>
    <row r="3075" spans="1:66" ht="60" x14ac:dyDescent="0.25">
      <c r="A3075" s="12">
        <v>1</v>
      </c>
      <c r="B3075" s="11" t="str">
        <f t="shared" ref="B3075:B3098" si="193">_xlfn.CONCAT(C3075,". ", D3075,". ", E3075,". ", F3075,". ", G3075,". ", H3075)</f>
        <v>Общий расчет. Анализ даты. Анализ даты. Нет. Нет. Нет</v>
      </c>
      <c r="C3075" s="11" t="str">
        <f>IFERROR(VLOOKUP(I3075,lvl_1[],2,FALSE),"Нет")</f>
        <v>Общий расчет</v>
      </c>
      <c r="D3075" s="11" t="str">
        <f>IFERROR(VLOOKUP(Rule!J3075,lvl_2[],2,FALSE),"Нет")</f>
        <v>Анализ даты</v>
      </c>
      <c r="E3075" s="11" t="str">
        <f>IFERROR(VLOOKUP(Rule!K3075,lvl_3[],2,FALSE),"Нет")</f>
        <v>Анализ даты</v>
      </c>
      <c r="F3075" s="11" t="str">
        <f>IFERROR(INDEX(lvl_4[],MATCH(L3075,lvl_4[ID],0),MATCH(TEXT(K3075,"##0"),lvl_4[#Headers],0)),"Нет")</f>
        <v>Нет</v>
      </c>
      <c r="G3075" s="11" t="str">
        <f>IFERROR(INDEX(lvl_5[],MATCH(M3075,lvl_5[ID],0),MATCH(_xlfn.CONCAT(TEXT(K3075,"##0"),"_",TEXT(L3075,"##0")),lvl_5[#Headers],0)),"Нет")</f>
        <v>Нет</v>
      </c>
      <c r="H3075" s="11" t="str">
        <f>IFERROR(INDEX(lvl_6[],MATCH(N3075,lvl_6[ID],0),MATCH(_xlfn.CONCAT(K3075,"_",L3075,"_",M3075),lvl_6[#Headers],0)),"Нет")</f>
        <v>Нет</v>
      </c>
      <c r="I3075" s="12">
        <v>1</v>
      </c>
      <c r="J3075" s="12">
        <v>4</v>
      </c>
      <c r="K3075" s="12">
        <v>1</v>
      </c>
      <c r="L3075" s="12">
        <v>99</v>
      </c>
      <c r="M3075" s="12">
        <v>99</v>
      </c>
      <c r="N3075" s="12">
        <v>99</v>
      </c>
      <c r="O3075" s="12">
        <f>COUNTIF($P$2:P3075,P3075)</f>
        <v>49</v>
      </c>
      <c r="P3075" s="12" t="str">
        <f t="shared" ref="P3075:P3098" si="194">_xlfn.CONCAT(I3075,
J3075,
K3075,
IF(LEN(L3075)=1,_xlfn.CONCAT(0,L3075),L3075),
IF(LEN(M3075)=1,_xlfn.CONCAT(0,M3075),M3075),
IF(LEN(N3075)=1,_xlfn.CONCAT(0,N3075),N3075))</f>
        <v>141999999</v>
      </c>
      <c r="Q3075" s="12" t="str">
        <f t="shared" ref="Q3075:Q3098" si="195">_xlfn.CONCAT(I3075,
J3075,
K3075,
IF(LEN(L3075)=1,_xlfn.CONCAT(0,L3075),L3075),
IF(LEN(M3075)=1,_xlfn.CONCAT(0,M3075),M3075),
IF(LEN(N3075)=1,_xlfn.CONCAT(0,N3075),N3075),
IF(LEN(O3075)=1,_xlfn.CONCAT("000",O3075),IF(LEN(O3075)=2,_xlfn.CONCAT("00",O3075),IF(LEN(O3075)=3,_xlfn.CONCAT(0,O3075),O3075))))</f>
        <v>1419999990049</v>
      </c>
      <c r="R3075" s="20" t="s">
        <v>2572</v>
      </c>
      <c r="S3075" s="20" t="s">
        <v>2578</v>
      </c>
      <c r="W3075" s="12" t="s">
        <v>869</v>
      </c>
      <c r="AK3075" s="12" t="s">
        <v>862</v>
      </c>
      <c r="BN3075" s="12">
        <v>1</v>
      </c>
    </row>
    <row r="3076" spans="1:66" ht="60" x14ac:dyDescent="0.25">
      <c r="A3076" s="12">
        <v>1</v>
      </c>
      <c r="B3076" s="11" t="str">
        <f t="shared" si="193"/>
        <v>Общий расчет. Анализ даты. Анализ даты. Нет. Нет. Нет</v>
      </c>
      <c r="C3076" s="11" t="str">
        <f>IFERROR(VLOOKUP(I3076,lvl_1[],2,FALSE),"Нет")</f>
        <v>Общий расчет</v>
      </c>
      <c r="D3076" s="11" t="str">
        <f>IFERROR(VLOOKUP(Rule!J3076,lvl_2[],2,FALSE),"Нет")</f>
        <v>Анализ даты</v>
      </c>
      <c r="E3076" s="11" t="str">
        <f>IFERROR(VLOOKUP(Rule!K3076,lvl_3[],2,FALSE),"Нет")</f>
        <v>Анализ даты</v>
      </c>
      <c r="F3076" s="11" t="str">
        <f>IFERROR(INDEX(lvl_4[],MATCH(L3076,lvl_4[ID],0),MATCH(TEXT(K3076,"##0"),lvl_4[#Headers],0)),"Нет")</f>
        <v>Нет</v>
      </c>
      <c r="G3076" s="11" t="str">
        <f>IFERROR(INDEX(lvl_5[],MATCH(M3076,lvl_5[ID],0),MATCH(_xlfn.CONCAT(TEXT(K3076,"##0"),"_",TEXT(L3076,"##0")),lvl_5[#Headers],0)),"Нет")</f>
        <v>Нет</v>
      </c>
      <c r="H3076" s="11" t="str">
        <f>IFERROR(INDEX(lvl_6[],MATCH(N3076,lvl_6[ID],0),MATCH(_xlfn.CONCAT(K3076,"_",L3076,"_",M3076),lvl_6[#Headers],0)),"Нет")</f>
        <v>Нет</v>
      </c>
      <c r="I3076" s="12">
        <v>1</v>
      </c>
      <c r="J3076" s="12">
        <v>4</v>
      </c>
      <c r="K3076" s="12">
        <v>1</v>
      </c>
      <c r="L3076" s="12">
        <v>99</v>
      </c>
      <c r="M3076" s="12">
        <v>99</v>
      </c>
      <c r="N3076" s="12">
        <v>99</v>
      </c>
      <c r="O3076" s="12">
        <f>COUNTIF($P$2:P3076,P3076)</f>
        <v>50</v>
      </c>
      <c r="P3076" s="12" t="str">
        <f t="shared" si="194"/>
        <v>141999999</v>
      </c>
      <c r="Q3076" s="12" t="str">
        <f t="shared" si="195"/>
        <v>1419999990050</v>
      </c>
      <c r="R3076" s="20" t="s">
        <v>2572</v>
      </c>
      <c r="S3076" s="20" t="s">
        <v>2578</v>
      </c>
      <c r="W3076" s="12" t="s">
        <v>870</v>
      </c>
      <c r="AK3076" s="12" t="s">
        <v>859</v>
      </c>
      <c r="BN3076" s="12">
        <v>1</v>
      </c>
    </row>
    <row r="3077" spans="1:66" ht="60" x14ac:dyDescent="0.25">
      <c r="A3077" s="12">
        <v>1</v>
      </c>
      <c r="B3077" s="11" t="str">
        <f t="shared" si="193"/>
        <v>Общий расчет. Анализ даты. Анализ даты. Нет. Нет. Нет</v>
      </c>
      <c r="C3077" s="11" t="str">
        <f>IFERROR(VLOOKUP(I3077,lvl_1[],2,FALSE),"Нет")</f>
        <v>Общий расчет</v>
      </c>
      <c r="D3077" s="11" t="str">
        <f>IFERROR(VLOOKUP(Rule!J3077,lvl_2[],2,FALSE),"Нет")</f>
        <v>Анализ даты</v>
      </c>
      <c r="E3077" s="11" t="str">
        <f>IFERROR(VLOOKUP(Rule!K3077,lvl_3[],2,FALSE),"Нет")</f>
        <v>Анализ даты</v>
      </c>
      <c r="F3077" s="11" t="str">
        <f>IFERROR(INDEX(lvl_4[],MATCH(L3077,lvl_4[ID],0),MATCH(TEXT(K3077,"##0"),lvl_4[#Headers],0)),"Нет")</f>
        <v>Нет</v>
      </c>
      <c r="G3077" s="11" t="str">
        <f>IFERROR(INDEX(lvl_5[],MATCH(M3077,lvl_5[ID],0),MATCH(_xlfn.CONCAT(TEXT(K3077,"##0"),"_",TEXT(L3077,"##0")),lvl_5[#Headers],0)),"Нет")</f>
        <v>Нет</v>
      </c>
      <c r="H3077" s="11" t="str">
        <f>IFERROR(INDEX(lvl_6[],MATCH(N3077,lvl_6[ID],0),MATCH(_xlfn.CONCAT(K3077,"_",L3077,"_",M3077),lvl_6[#Headers],0)),"Нет")</f>
        <v>Нет</v>
      </c>
      <c r="I3077" s="12">
        <v>1</v>
      </c>
      <c r="J3077" s="12">
        <v>4</v>
      </c>
      <c r="K3077" s="12">
        <v>1</v>
      </c>
      <c r="L3077" s="12">
        <v>99</v>
      </c>
      <c r="M3077" s="12">
        <v>99</v>
      </c>
      <c r="N3077" s="12">
        <v>99</v>
      </c>
      <c r="O3077" s="12">
        <f>COUNTIF($P$2:P3077,P3077)</f>
        <v>51</v>
      </c>
      <c r="P3077" s="12" t="str">
        <f t="shared" si="194"/>
        <v>141999999</v>
      </c>
      <c r="Q3077" s="12" t="str">
        <f t="shared" si="195"/>
        <v>1419999990051</v>
      </c>
      <c r="R3077" s="20" t="s">
        <v>2572</v>
      </c>
      <c r="S3077" s="20" t="s">
        <v>2578</v>
      </c>
      <c r="W3077" s="12" t="s">
        <v>859</v>
      </c>
      <c r="AK3077" s="12" t="s">
        <v>868</v>
      </c>
      <c r="BN3077" s="12">
        <v>1</v>
      </c>
    </row>
    <row r="3078" spans="1:66" ht="60" x14ac:dyDescent="0.25">
      <c r="A3078" s="12">
        <v>1</v>
      </c>
      <c r="B3078" s="11" t="str">
        <f t="shared" si="193"/>
        <v>Общий расчет. Анализ даты. Анализ даты. Нет. Нет. Нет</v>
      </c>
      <c r="C3078" s="11" t="str">
        <f>IFERROR(VLOOKUP(I3078,lvl_1[],2,FALSE),"Нет")</f>
        <v>Общий расчет</v>
      </c>
      <c r="D3078" s="11" t="str">
        <f>IFERROR(VLOOKUP(Rule!J3078,lvl_2[],2,FALSE),"Нет")</f>
        <v>Анализ даты</v>
      </c>
      <c r="E3078" s="11" t="str">
        <f>IFERROR(VLOOKUP(Rule!K3078,lvl_3[],2,FALSE),"Нет")</f>
        <v>Анализ даты</v>
      </c>
      <c r="F3078" s="11" t="str">
        <f>IFERROR(INDEX(lvl_4[],MATCH(L3078,lvl_4[ID],0),MATCH(TEXT(K3078,"##0"),lvl_4[#Headers],0)),"Нет")</f>
        <v>Нет</v>
      </c>
      <c r="G3078" s="11" t="str">
        <f>IFERROR(INDEX(lvl_5[],MATCH(M3078,lvl_5[ID],0),MATCH(_xlfn.CONCAT(TEXT(K3078,"##0"),"_",TEXT(L3078,"##0")),lvl_5[#Headers],0)),"Нет")</f>
        <v>Нет</v>
      </c>
      <c r="H3078" s="11" t="str">
        <f>IFERROR(INDEX(lvl_6[],MATCH(N3078,lvl_6[ID],0),MATCH(_xlfn.CONCAT(K3078,"_",L3078,"_",M3078),lvl_6[#Headers],0)),"Нет")</f>
        <v>Нет</v>
      </c>
      <c r="I3078" s="12">
        <v>1</v>
      </c>
      <c r="J3078" s="12">
        <v>4</v>
      </c>
      <c r="K3078" s="12">
        <v>1</v>
      </c>
      <c r="L3078" s="12">
        <v>99</v>
      </c>
      <c r="M3078" s="12">
        <v>99</v>
      </c>
      <c r="N3078" s="12">
        <v>99</v>
      </c>
      <c r="O3078" s="12">
        <f>COUNTIF($P$2:P3078,P3078)</f>
        <v>52</v>
      </c>
      <c r="P3078" s="12" t="str">
        <f t="shared" si="194"/>
        <v>141999999</v>
      </c>
      <c r="Q3078" s="12" t="str">
        <f t="shared" si="195"/>
        <v>1419999990052</v>
      </c>
      <c r="R3078" s="20" t="s">
        <v>2572</v>
      </c>
      <c r="S3078" s="20" t="s">
        <v>2578</v>
      </c>
      <c r="W3078" s="12" t="s">
        <v>860</v>
      </c>
      <c r="AK3078" s="12" t="s">
        <v>865</v>
      </c>
      <c r="BN3078" s="12">
        <v>1</v>
      </c>
    </row>
    <row r="3079" spans="1:66" ht="60" x14ac:dyDescent="0.25">
      <c r="A3079" s="12">
        <v>1</v>
      </c>
      <c r="B3079" s="11" t="str">
        <f t="shared" si="193"/>
        <v>Общий расчет. Анализ даты. Анализ даты. Нет. Нет. Нет</v>
      </c>
      <c r="C3079" s="11" t="str">
        <f>IFERROR(VLOOKUP(I3079,lvl_1[],2,FALSE),"Нет")</f>
        <v>Общий расчет</v>
      </c>
      <c r="D3079" s="11" t="str">
        <f>IFERROR(VLOOKUP(Rule!J3079,lvl_2[],2,FALSE),"Нет")</f>
        <v>Анализ даты</v>
      </c>
      <c r="E3079" s="11" t="str">
        <f>IFERROR(VLOOKUP(Rule!K3079,lvl_3[],2,FALSE),"Нет")</f>
        <v>Анализ даты</v>
      </c>
      <c r="F3079" s="11" t="str">
        <f>IFERROR(INDEX(lvl_4[],MATCH(L3079,lvl_4[ID],0),MATCH(TEXT(K3079,"##0"),lvl_4[#Headers],0)),"Нет")</f>
        <v>Нет</v>
      </c>
      <c r="G3079" s="11" t="str">
        <f>IFERROR(INDEX(lvl_5[],MATCH(M3079,lvl_5[ID],0),MATCH(_xlfn.CONCAT(TEXT(K3079,"##0"),"_",TEXT(L3079,"##0")),lvl_5[#Headers],0)),"Нет")</f>
        <v>Нет</v>
      </c>
      <c r="H3079" s="11" t="str">
        <f>IFERROR(INDEX(lvl_6[],MATCH(N3079,lvl_6[ID],0),MATCH(_xlfn.CONCAT(K3079,"_",L3079,"_",M3079),lvl_6[#Headers],0)),"Нет")</f>
        <v>Нет</v>
      </c>
      <c r="I3079" s="12">
        <v>1</v>
      </c>
      <c r="J3079" s="12">
        <v>4</v>
      </c>
      <c r="K3079" s="12">
        <v>1</v>
      </c>
      <c r="L3079" s="12">
        <v>99</v>
      </c>
      <c r="M3079" s="12">
        <v>99</v>
      </c>
      <c r="N3079" s="12">
        <v>99</v>
      </c>
      <c r="O3079" s="12">
        <f>COUNTIF($P$2:P3079,P3079)</f>
        <v>53</v>
      </c>
      <c r="P3079" s="12" t="str">
        <f t="shared" si="194"/>
        <v>141999999</v>
      </c>
      <c r="Q3079" s="12" t="str">
        <f t="shared" si="195"/>
        <v>1419999990053</v>
      </c>
      <c r="R3079" s="20" t="s">
        <v>2572</v>
      </c>
      <c r="S3079" s="20" t="s">
        <v>2578</v>
      </c>
      <c r="W3079" s="12" t="s">
        <v>2569</v>
      </c>
      <c r="AK3079" s="12" t="s">
        <v>862</v>
      </c>
      <c r="BN3079" s="12">
        <v>1</v>
      </c>
    </row>
    <row r="3080" spans="1:66" ht="60" x14ac:dyDescent="0.25">
      <c r="A3080" s="12">
        <v>1</v>
      </c>
      <c r="B3080" s="11" t="str">
        <f t="shared" si="193"/>
        <v>Общий расчет. Анализ даты. Анализ даты. Нет. Нет. Нет</v>
      </c>
      <c r="C3080" s="11" t="str">
        <f>IFERROR(VLOOKUP(I3080,lvl_1[],2,FALSE),"Нет")</f>
        <v>Общий расчет</v>
      </c>
      <c r="D3080" s="11" t="str">
        <f>IFERROR(VLOOKUP(Rule!J3080,lvl_2[],2,FALSE),"Нет")</f>
        <v>Анализ даты</v>
      </c>
      <c r="E3080" s="11" t="str">
        <f>IFERROR(VLOOKUP(Rule!K3080,lvl_3[],2,FALSE),"Нет")</f>
        <v>Анализ даты</v>
      </c>
      <c r="F3080" s="11" t="str">
        <f>IFERROR(INDEX(lvl_4[],MATCH(L3080,lvl_4[ID],0),MATCH(TEXT(K3080,"##0"),lvl_4[#Headers],0)),"Нет")</f>
        <v>Нет</v>
      </c>
      <c r="G3080" s="11" t="str">
        <f>IFERROR(INDEX(lvl_5[],MATCH(M3080,lvl_5[ID],0),MATCH(_xlfn.CONCAT(TEXT(K3080,"##0"),"_",TEXT(L3080,"##0")),lvl_5[#Headers],0)),"Нет")</f>
        <v>Нет</v>
      </c>
      <c r="H3080" s="11" t="str">
        <f>IFERROR(INDEX(lvl_6[],MATCH(N3080,lvl_6[ID],0),MATCH(_xlfn.CONCAT(K3080,"_",L3080,"_",M3080),lvl_6[#Headers],0)),"Нет")</f>
        <v>Нет</v>
      </c>
      <c r="I3080" s="12">
        <v>1</v>
      </c>
      <c r="J3080" s="12">
        <v>4</v>
      </c>
      <c r="K3080" s="12">
        <v>1</v>
      </c>
      <c r="L3080" s="12">
        <v>99</v>
      </c>
      <c r="M3080" s="12">
        <v>99</v>
      </c>
      <c r="N3080" s="12">
        <v>99</v>
      </c>
      <c r="O3080" s="12">
        <f>COUNTIF($P$2:P3080,P3080)</f>
        <v>54</v>
      </c>
      <c r="P3080" s="12" t="str">
        <f t="shared" si="194"/>
        <v>141999999</v>
      </c>
      <c r="Q3080" s="12" t="str">
        <f t="shared" si="195"/>
        <v>1419999990054</v>
      </c>
      <c r="R3080" s="20" t="s">
        <v>2572</v>
      </c>
      <c r="S3080" s="20" t="s">
        <v>2578</v>
      </c>
      <c r="W3080" s="12" t="s">
        <v>862</v>
      </c>
      <c r="AK3080" s="12" t="s">
        <v>859</v>
      </c>
      <c r="BN3080" s="12">
        <v>1</v>
      </c>
    </row>
    <row r="3081" spans="1:66" ht="60" x14ac:dyDescent="0.25">
      <c r="A3081" s="12">
        <v>1</v>
      </c>
      <c r="B3081" s="11" t="str">
        <f t="shared" si="193"/>
        <v>Общий расчет. Анализ даты. Анализ даты. Нет. Нет. Нет</v>
      </c>
      <c r="C3081" s="11" t="str">
        <f>IFERROR(VLOOKUP(I3081,lvl_1[],2,FALSE),"Нет")</f>
        <v>Общий расчет</v>
      </c>
      <c r="D3081" s="11" t="str">
        <f>IFERROR(VLOOKUP(Rule!J3081,lvl_2[],2,FALSE),"Нет")</f>
        <v>Анализ даты</v>
      </c>
      <c r="E3081" s="11" t="str">
        <f>IFERROR(VLOOKUP(Rule!K3081,lvl_3[],2,FALSE),"Нет")</f>
        <v>Анализ даты</v>
      </c>
      <c r="F3081" s="11" t="str">
        <f>IFERROR(INDEX(lvl_4[],MATCH(L3081,lvl_4[ID],0),MATCH(TEXT(K3081,"##0"),lvl_4[#Headers],0)),"Нет")</f>
        <v>Нет</v>
      </c>
      <c r="G3081" s="11" t="str">
        <f>IFERROR(INDEX(lvl_5[],MATCH(M3081,lvl_5[ID],0),MATCH(_xlfn.CONCAT(TEXT(K3081,"##0"),"_",TEXT(L3081,"##0")),lvl_5[#Headers],0)),"Нет")</f>
        <v>Нет</v>
      </c>
      <c r="H3081" s="11" t="str">
        <f>IFERROR(INDEX(lvl_6[],MATCH(N3081,lvl_6[ID],0),MATCH(_xlfn.CONCAT(K3081,"_",L3081,"_",M3081),lvl_6[#Headers],0)),"Нет")</f>
        <v>Нет</v>
      </c>
      <c r="I3081" s="12">
        <v>1</v>
      </c>
      <c r="J3081" s="12">
        <v>4</v>
      </c>
      <c r="K3081" s="12">
        <v>1</v>
      </c>
      <c r="L3081" s="12">
        <v>99</v>
      </c>
      <c r="M3081" s="12">
        <v>99</v>
      </c>
      <c r="N3081" s="12">
        <v>99</v>
      </c>
      <c r="O3081" s="12">
        <f>COUNTIF($P$2:P3081,P3081)</f>
        <v>55</v>
      </c>
      <c r="P3081" s="12" t="str">
        <f t="shared" si="194"/>
        <v>141999999</v>
      </c>
      <c r="Q3081" s="12" t="str">
        <f t="shared" si="195"/>
        <v>1419999990055</v>
      </c>
      <c r="R3081" s="20" t="s">
        <v>2572</v>
      </c>
      <c r="S3081" s="20" t="s">
        <v>2578</v>
      </c>
      <c r="W3081" s="12" t="s">
        <v>863</v>
      </c>
      <c r="AK3081" s="12" t="s">
        <v>868</v>
      </c>
      <c r="BN3081" s="12">
        <v>1</v>
      </c>
    </row>
    <row r="3082" spans="1:66" ht="60" x14ac:dyDescent="0.25">
      <c r="A3082" s="12">
        <v>1</v>
      </c>
      <c r="B3082" s="11" t="str">
        <f t="shared" si="193"/>
        <v>Общий расчет. Анализ даты. Анализ даты. Нет. Нет. Нет</v>
      </c>
      <c r="C3082" s="11" t="str">
        <f>IFERROR(VLOOKUP(I3082,lvl_1[],2,FALSE),"Нет")</f>
        <v>Общий расчет</v>
      </c>
      <c r="D3082" s="11" t="str">
        <f>IFERROR(VLOOKUP(Rule!J3082,lvl_2[],2,FALSE),"Нет")</f>
        <v>Анализ даты</v>
      </c>
      <c r="E3082" s="11" t="str">
        <f>IFERROR(VLOOKUP(Rule!K3082,lvl_3[],2,FALSE),"Нет")</f>
        <v>Анализ даты</v>
      </c>
      <c r="F3082" s="11" t="str">
        <f>IFERROR(INDEX(lvl_4[],MATCH(L3082,lvl_4[ID],0),MATCH(TEXT(K3082,"##0"),lvl_4[#Headers],0)),"Нет")</f>
        <v>Нет</v>
      </c>
      <c r="G3082" s="11" t="str">
        <f>IFERROR(INDEX(lvl_5[],MATCH(M3082,lvl_5[ID],0),MATCH(_xlfn.CONCAT(TEXT(K3082,"##0"),"_",TEXT(L3082,"##0")),lvl_5[#Headers],0)),"Нет")</f>
        <v>Нет</v>
      </c>
      <c r="H3082" s="11" t="str">
        <f>IFERROR(INDEX(lvl_6[],MATCH(N3082,lvl_6[ID],0),MATCH(_xlfn.CONCAT(K3082,"_",L3082,"_",M3082),lvl_6[#Headers],0)),"Нет")</f>
        <v>Нет</v>
      </c>
      <c r="I3082" s="12">
        <v>1</v>
      </c>
      <c r="J3082" s="12">
        <v>4</v>
      </c>
      <c r="K3082" s="12">
        <v>1</v>
      </c>
      <c r="L3082" s="12">
        <v>99</v>
      </c>
      <c r="M3082" s="12">
        <v>99</v>
      </c>
      <c r="N3082" s="12">
        <v>99</v>
      </c>
      <c r="O3082" s="12">
        <f>COUNTIF($P$2:P3082,P3082)</f>
        <v>56</v>
      </c>
      <c r="P3082" s="12" t="str">
        <f t="shared" si="194"/>
        <v>141999999</v>
      </c>
      <c r="Q3082" s="12" t="str">
        <f t="shared" si="195"/>
        <v>1419999990056</v>
      </c>
      <c r="R3082" s="20" t="s">
        <v>2572</v>
      </c>
      <c r="S3082" s="20" t="s">
        <v>2578</v>
      </c>
      <c r="W3082" s="12" t="s">
        <v>864</v>
      </c>
      <c r="AK3082" s="12" t="s">
        <v>865</v>
      </c>
      <c r="BN3082" s="12">
        <v>1</v>
      </c>
    </row>
    <row r="3083" spans="1:66" ht="60" x14ac:dyDescent="0.25">
      <c r="A3083" s="12">
        <v>1</v>
      </c>
      <c r="B3083" s="11" t="str">
        <f t="shared" si="193"/>
        <v>Общий расчет. Анализ даты. Анализ даты. Нет. Нет. Нет</v>
      </c>
      <c r="C3083" s="11" t="str">
        <f>IFERROR(VLOOKUP(I3083,lvl_1[],2,FALSE),"Нет")</f>
        <v>Общий расчет</v>
      </c>
      <c r="D3083" s="11" t="str">
        <f>IFERROR(VLOOKUP(Rule!J3083,lvl_2[],2,FALSE),"Нет")</f>
        <v>Анализ даты</v>
      </c>
      <c r="E3083" s="11" t="str">
        <f>IFERROR(VLOOKUP(Rule!K3083,lvl_3[],2,FALSE),"Нет")</f>
        <v>Анализ даты</v>
      </c>
      <c r="F3083" s="11" t="str">
        <f>IFERROR(INDEX(lvl_4[],MATCH(L3083,lvl_4[ID],0),MATCH(TEXT(K3083,"##0"),lvl_4[#Headers],0)),"Нет")</f>
        <v>Нет</v>
      </c>
      <c r="G3083" s="11" t="str">
        <f>IFERROR(INDEX(lvl_5[],MATCH(M3083,lvl_5[ID],0),MATCH(_xlfn.CONCAT(TEXT(K3083,"##0"),"_",TEXT(L3083,"##0")),lvl_5[#Headers],0)),"Нет")</f>
        <v>Нет</v>
      </c>
      <c r="H3083" s="11" t="str">
        <f>IFERROR(INDEX(lvl_6[],MATCH(N3083,lvl_6[ID],0),MATCH(_xlfn.CONCAT(K3083,"_",L3083,"_",M3083),lvl_6[#Headers],0)),"Нет")</f>
        <v>Нет</v>
      </c>
      <c r="I3083" s="12">
        <v>1</v>
      </c>
      <c r="J3083" s="12">
        <v>4</v>
      </c>
      <c r="K3083" s="12">
        <v>1</v>
      </c>
      <c r="L3083" s="12">
        <v>99</v>
      </c>
      <c r="M3083" s="12">
        <v>99</v>
      </c>
      <c r="N3083" s="12">
        <v>99</v>
      </c>
      <c r="O3083" s="12">
        <f>COUNTIF($P$2:P3083,P3083)</f>
        <v>57</v>
      </c>
      <c r="P3083" s="12" t="str">
        <f t="shared" si="194"/>
        <v>141999999</v>
      </c>
      <c r="Q3083" s="12" t="str">
        <f t="shared" si="195"/>
        <v>1419999990057</v>
      </c>
      <c r="R3083" s="20" t="s">
        <v>2572</v>
      </c>
      <c r="S3083" s="20" t="s">
        <v>2578</v>
      </c>
      <c r="W3083" s="12" t="s">
        <v>865</v>
      </c>
      <c r="AK3083" s="12" t="s">
        <v>862</v>
      </c>
      <c r="BN3083" s="12">
        <v>1</v>
      </c>
    </row>
    <row r="3084" spans="1:66" ht="60" x14ac:dyDescent="0.25">
      <c r="A3084" s="12">
        <v>1</v>
      </c>
      <c r="B3084" s="11" t="str">
        <f t="shared" si="193"/>
        <v>Общий расчет. Анализ даты. Анализ даты. Нет. Нет. Нет</v>
      </c>
      <c r="C3084" s="11" t="str">
        <f>IFERROR(VLOOKUP(I3084,lvl_1[],2,FALSE),"Нет")</f>
        <v>Общий расчет</v>
      </c>
      <c r="D3084" s="11" t="str">
        <f>IFERROR(VLOOKUP(Rule!J3084,lvl_2[],2,FALSE),"Нет")</f>
        <v>Анализ даты</v>
      </c>
      <c r="E3084" s="11" t="str">
        <f>IFERROR(VLOOKUP(Rule!K3084,lvl_3[],2,FALSE),"Нет")</f>
        <v>Анализ даты</v>
      </c>
      <c r="F3084" s="11" t="str">
        <f>IFERROR(INDEX(lvl_4[],MATCH(L3084,lvl_4[ID],0),MATCH(TEXT(K3084,"##0"),lvl_4[#Headers],0)),"Нет")</f>
        <v>Нет</v>
      </c>
      <c r="G3084" s="11" t="str">
        <f>IFERROR(INDEX(lvl_5[],MATCH(M3084,lvl_5[ID],0),MATCH(_xlfn.CONCAT(TEXT(K3084,"##0"),"_",TEXT(L3084,"##0")),lvl_5[#Headers],0)),"Нет")</f>
        <v>Нет</v>
      </c>
      <c r="H3084" s="11" t="str">
        <f>IFERROR(INDEX(lvl_6[],MATCH(N3084,lvl_6[ID],0),MATCH(_xlfn.CONCAT(K3084,"_",L3084,"_",M3084),lvl_6[#Headers],0)),"Нет")</f>
        <v>Нет</v>
      </c>
      <c r="I3084" s="12">
        <v>1</v>
      </c>
      <c r="J3084" s="12">
        <v>4</v>
      </c>
      <c r="K3084" s="12">
        <v>1</v>
      </c>
      <c r="L3084" s="12">
        <v>99</v>
      </c>
      <c r="M3084" s="12">
        <v>99</v>
      </c>
      <c r="N3084" s="12">
        <v>99</v>
      </c>
      <c r="O3084" s="12">
        <f>COUNTIF($P$2:P3084,P3084)</f>
        <v>58</v>
      </c>
      <c r="P3084" s="12" t="str">
        <f t="shared" si="194"/>
        <v>141999999</v>
      </c>
      <c r="Q3084" s="12" t="str">
        <f t="shared" si="195"/>
        <v>1419999990058</v>
      </c>
      <c r="R3084" s="20" t="s">
        <v>2572</v>
      </c>
      <c r="S3084" s="20" t="s">
        <v>2578</v>
      </c>
      <c r="W3084" s="12" t="s">
        <v>2570</v>
      </c>
      <c r="AK3084" s="12" t="s">
        <v>859</v>
      </c>
      <c r="BN3084" s="12">
        <v>1</v>
      </c>
    </row>
    <row r="3085" spans="1:66" ht="60" x14ac:dyDescent="0.25">
      <c r="A3085" s="12">
        <v>1</v>
      </c>
      <c r="B3085" s="11" t="str">
        <f t="shared" si="193"/>
        <v>Общий расчет. Анализ даты. Анализ даты. Нет. Нет. Нет</v>
      </c>
      <c r="C3085" s="11" t="str">
        <f>IFERROR(VLOOKUP(I3085,lvl_1[],2,FALSE),"Нет")</f>
        <v>Общий расчет</v>
      </c>
      <c r="D3085" s="11" t="str">
        <f>IFERROR(VLOOKUP(Rule!J3085,lvl_2[],2,FALSE),"Нет")</f>
        <v>Анализ даты</v>
      </c>
      <c r="E3085" s="11" t="str">
        <f>IFERROR(VLOOKUP(Rule!K3085,lvl_3[],2,FALSE),"Нет")</f>
        <v>Анализ даты</v>
      </c>
      <c r="F3085" s="11" t="str">
        <f>IFERROR(INDEX(lvl_4[],MATCH(L3085,lvl_4[ID],0),MATCH(TEXT(K3085,"##0"),lvl_4[#Headers],0)),"Нет")</f>
        <v>Нет</v>
      </c>
      <c r="G3085" s="11" t="str">
        <f>IFERROR(INDEX(lvl_5[],MATCH(M3085,lvl_5[ID],0),MATCH(_xlfn.CONCAT(TEXT(K3085,"##0"),"_",TEXT(L3085,"##0")),lvl_5[#Headers],0)),"Нет")</f>
        <v>Нет</v>
      </c>
      <c r="H3085" s="11" t="str">
        <f>IFERROR(INDEX(lvl_6[],MATCH(N3085,lvl_6[ID],0),MATCH(_xlfn.CONCAT(K3085,"_",L3085,"_",M3085),lvl_6[#Headers],0)),"Нет")</f>
        <v>Нет</v>
      </c>
      <c r="I3085" s="12">
        <v>1</v>
      </c>
      <c r="J3085" s="12">
        <v>4</v>
      </c>
      <c r="K3085" s="12">
        <v>1</v>
      </c>
      <c r="L3085" s="12">
        <v>99</v>
      </c>
      <c r="M3085" s="12">
        <v>99</v>
      </c>
      <c r="N3085" s="12">
        <v>99</v>
      </c>
      <c r="O3085" s="12">
        <f>COUNTIF($P$2:P3085,P3085)</f>
        <v>59</v>
      </c>
      <c r="P3085" s="12" t="str">
        <f t="shared" si="194"/>
        <v>141999999</v>
      </c>
      <c r="Q3085" s="12" t="str">
        <f t="shared" si="195"/>
        <v>1419999990059</v>
      </c>
      <c r="R3085" s="20" t="s">
        <v>2572</v>
      </c>
      <c r="S3085" s="20" t="s">
        <v>2578</v>
      </c>
      <c r="W3085" s="12" t="s">
        <v>867</v>
      </c>
      <c r="AK3085" s="12" t="s">
        <v>868</v>
      </c>
      <c r="BN3085" s="12">
        <v>1</v>
      </c>
    </row>
    <row r="3086" spans="1:66" ht="60" x14ac:dyDescent="0.25">
      <c r="A3086" s="12">
        <v>1</v>
      </c>
      <c r="B3086" s="11" t="str">
        <f t="shared" si="193"/>
        <v>Общий расчет. Анализ даты. Анализ даты. Нет. Нет. Нет</v>
      </c>
      <c r="C3086" s="11" t="str">
        <f>IFERROR(VLOOKUP(I3086,lvl_1[],2,FALSE),"Нет")</f>
        <v>Общий расчет</v>
      </c>
      <c r="D3086" s="11" t="str">
        <f>IFERROR(VLOOKUP(Rule!J3086,lvl_2[],2,FALSE),"Нет")</f>
        <v>Анализ даты</v>
      </c>
      <c r="E3086" s="11" t="str">
        <f>IFERROR(VLOOKUP(Rule!K3086,lvl_3[],2,FALSE),"Нет")</f>
        <v>Анализ даты</v>
      </c>
      <c r="F3086" s="11" t="str">
        <f>IFERROR(INDEX(lvl_4[],MATCH(L3086,lvl_4[ID],0),MATCH(TEXT(K3086,"##0"),lvl_4[#Headers],0)),"Нет")</f>
        <v>Нет</v>
      </c>
      <c r="G3086" s="11" t="str">
        <f>IFERROR(INDEX(lvl_5[],MATCH(M3086,lvl_5[ID],0),MATCH(_xlfn.CONCAT(TEXT(K3086,"##0"),"_",TEXT(L3086,"##0")),lvl_5[#Headers],0)),"Нет")</f>
        <v>Нет</v>
      </c>
      <c r="H3086" s="11" t="str">
        <f>IFERROR(INDEX(lvl_6[],MATCH(N3086,lvl_6[ID],0),MATCH(_xlfn.CONCAT(K3086,"_",L3086,"_",M3086),lvl_6[#Headers],0)),"Нет")</f>
        <v>Нет</v>
      </c>
      <c r="I3086" s="12">
        <v>1</v>
      </c>
      <c r="J3086" s="12">
        <v>4</v>
      </c>
      <c r="K3086" s="12">
        <v>1</v>
      </c>
      <c r="L3086" s="12">
        <v>99</v>
      </c>
      <c r="M3086" s="12">
        <v>99</v>
      </c>
      <c r="N3086" s="12">
        <v>99</v>
      </c>
      <c r="O3086" s="12">
        <f>COUNTIF($P$2:P3086,P3086)</f>
        <v>60</v>
      </c>
      <c r="P3086" s="12" t="str">
        <f t="shared" si="194"/>
        <v>141999999</v>
      </c>
      <c r="Q3086" s="12" t="str">
        <f t="shared" si="195"/>
        <v>1419999990060</v>
      </c>
      <c r="R3086" s="20" t="s">
        <v>2572</v>
      </c>
      <c r="S3086" s="20" t="s">
        <v>2578</v>
      </c>
      <c r="W3086" s="12" t="s">
        <v>868</v>
      </c>
      <c r="AK3086" s="12" t="s">
        <v>865</v>
      </c>
      <c r="BN3086" s="12">
        <v>1</v>
      </c>
    </row>
    <row r="3087" spans="1:66" ht="60" x14ac:dyDescent="0.25">
      <c r="A3087" s="12">
        <v>1</v>
      </c>
      <c r="B3087" s="11" t="str">
        <f t="shared" si="193"/>
        <v>Общий расчет. Анализ даты. Анализ даты. Нет. Нет. Нет</v>
      </c>
      <c r="C3087" s="11" t="str">
        <f>IFERROR(VLOOKUP(I3087,lvl_1[],2,FALSE),"Нет")</f>
        <v>Общий расчет</v>
      </c>
      <c r="D3087" s="11" t="str">
        <f>IFERROR(VLOOKUP(Rule!J3087,lvl_2[],2,FALSE),"Нет")</f>
        <v>Анализ даты</v>
      </c>
      <c r="E3087" s="11" t="str">
        <f>IFERROR(VLOOKUP(Rule!K3087,lvl_3[],2,FALSE),"Нет")</f>
        <v>Анализ даты</v>
      </c>
      <c r="F3087" s="11" t="str">
        <f>IFERROR(INDEX(lvl_4[],MATCH(L3087,lvl_4[ID],0),MATCH(TEXT(K3087,"##0"),lvl_4[#Headers],0)),"Нет")</f>
        <v>Нет</v>
      </c>
      <c r="G3087" s="11" t="str">
        <f>IFERROR(INDEX(lvl_5[],MATCH(M3087,lvl_5[ID],0),MATCH(_xlfn.CONCAT(TEXT(K3087,"##0"),"_",TEXT(L3087,"##0")),lvl_5[#Headers],0)),"Нет")</f>
        <v>Нет</v>
      </c>
      <c r="H3087" s="11" t="str">
        <f>IFERROR(INDEX(lvl_6[],MATCH(N3087,lvl_6[ID],0),MATCH(_xlfn.CONCAT(K3087,"_",L3087,"_",M3087),lvl_6[#Headers],0)),"Нет")</f>
        <v>Нет</v>
      </c>
      <c r="I3087" s="12">
        <v>1</v>
      </c>
      <c r="J3087" s="12">
        <v>4</v>
      </c>
      <c r="K3087" s="12">
        <v>1</v>
      </c>
      <c r="L3087" s="12">
        <v>99</v>
      </c>
      <c r="M3087" s="12">
        <v>99</v>
      </c>
      <c r="N3087" s="12">
        <v>99</v>
      </c>
      <c r="O3087" s="12">
        <f>COUNTIF($P$2:P3087,P3087)</f>
        <v>61</v>
      </c>
      <c r="P3087" s="12" t="str">
        <f t="shared" si="194"/>
        <v>141999999</v>
      </c>
      <c r="Q3087" s="12" t="str">
        <f t="shared" si="195"/>
        <v>1419999990061</v>
      </c>
      <c r="R3087" s="20" t="s">
        <v>2573</v>
      </c>
      <c r="S3087" s="20" t="s">
        <v>2578</v>
      </c>
      <c r="AD3087" s="12" t="s">
        <v>869</v>
      </c>
      <c r="AK3087" s="12" t="s">
        <v>862</v>
      </c>
      <c r="BN3087" s="12">
        <v>1</v>
      </c>
    </row>
    <row r="3088" spans="1:66" ht="60" x14ac:dyDescent="0.25">
      <c r="A3088" s="12">
        <v>1</v>
      </c>
      <c r="B3088" s="11" t="str">
        <f t="shared" si="193"/>
        <v>Общий расчет. Анализ даты. Анализ даты. Нет. Нет. Нет</v>
      </c>
      <c r="C3088" s="11" t="str">
        <f>IFERROR(VLOOKUP(I3088,lvl_1[],2,FALSE),"Нет")</f>
        <v>Общий расчет</v>
      </c>
      <c r="D3088" s="11" t="str">
        <f>IFERROR(VLOOKUP(Rule!J3088,lvl_2[],2,FALSE),"Нет")</f>
        <v>Анализ даты</v>
      </c>
      <c r="E3088" s="11" t="str">
        <f>IFERROR(VLOOKUP(Rule!K3088,lvl_3[],2,FALSE),"Нет")</f>
        <v>Анализ даты</v>
      </c>
      <c r="F3088" s="11" t="str">
        <f>IFERROR(INDEX(lvl_4[],MATCH(L3088,lvl_4[ID],0),MATCH(TEXT(K3088,"##0"),lvl_4[#Headers],0)),"Нет")</f>
        <v>Нет</v>
      </c>
      <c r="G3088" s="11" t="str">
        <f>IFERROR(INDEX(lvl_5[],MATCH(M3088,lvl_5[ID],0),MATCH(_xlfn.CONCAT(TEXT(K3088,"##0"),"_",TEXT(L3088,"##0")),lvl_5[#Headers],0)),"Нет")</f>
        <v>Нет</v>
      </c>
      <c r="H3088" s="11" t="str">
        <f>IFERROR(INDEX(lvl_6[],MATCH(N3088,lvl_6[ID],0),MATCH(_xlfn.CONCAT(K3088,"_",L3088,"_",M3088),lvl_6[#Headers],0)),"Нет")</f>
        <v>Нет</v>
      </c>
      <c r="I3088" s="12">
        <v>1</v>
      </c>
      <c r="J3088" s="12">
        <v>4</v>
      </c>
      <c r="K3088" s="12">
        <v>1</v>
      </c>
      <c r="L3088" s="12">
        <v>99</v>
      </c>
      <c r="M3088" s="12">
        <v>99</v>
      </c>
      <c r="N3088" s="12">
        <v>99</v>
      </c>
      <c r="O3088" s="12">
        <f>COUNTIF($P$2:P3088,P3088)</f>
        <v>62</v>
      </c>
      <c r="P3088" s="12" t="str">
        <f t="shared" si="194"/>
        <v>141999999</v>
      </c>
      <c r="Q3088" s="12" t="str">
        <f t="shared" si="195"/>
        <v>1419999990062</v>
      </c>
      <c r="R3088" s="20" t="s">
        <v>2573</v>
      </c>
      <c r="S3088" s="20" t="s">
        <v>2578</v>
      </c>
      <c r="AD3088" s="12" t="s">
        <v>870</v>
      </c>
      <c r="AK3088" s="12" t="s">
        <v>859</v>
      </c>
      <c r="BN3088" s="12">
        <v>1</v>
      </c>
    </row>
    <row r="3089" spans="1:66" ht="60" x14ac:dyDescent="0.25">
      <c r="A3089" s="12">
        <v>1</v>
      </c>
      <c r="B3089" s="11" t="str">
        <f t="shared" si="193"/>
        <v>Общий расчет. Анализ даты. Анализ даты. Нет. Нет. Нет</v>
      </c>
      <c r="C3089" s="11" t="str">
        <f>IFERROR(VLOOKUP(I3089,lvl_1[],2,FALSE),"Нет")</f>
        <v>Общий расчет</v>
      </c>
      <c r="D3089" s="11" t="str">
        <f>IFERROR(VLOOKUP(Rule!J3089,lvl_2[],2,FALSE),"Нет")</f>
        <v>Анализ даты</v>
      </c>
      <c r="E3089" s="11" t="str">
        <f>IFERROR(VLOOKUP(Rule!K3089,lvl_3[],2,FALSE),"Нет")</f>
        <v>Анализ даты</v>
      </c>
      <c r="F3089" s="11" t="str">
        <f>IFERROR(INDEX(lvl_4[],MATCH(L3089,lvl_4[ID],0),MATCH(TEXT(K3089,"##0"),lvl_4[#Headers],0)),"Нет")</f>
        <v>Нет</v>
      </c>
      <c r="G3089" s="11" t="str">
        <f>IFERROR(INDEX(lvl_5[],MATCH(M3089,lvl_5[ID],0),MATCH(_xlfn.CONCAT(TEXT(K3089,"##0"),"_",TEXT(L3089,"##0")),lvl_5[#Headers],0)),"Нет")</f>
        <v>Нет</v>
      </c>
      <c r="H3089" s="11" t="str">
        <f>IFERROR(INDEX(lvl_6[],MATCH(N3089,lvl_6[ID],0),MATCH(_xlfn.CONCAT(K3089,"_",L3089,"_",M3089),lvl_6[#Headers],0)),"Нет")</f>
        <v>Нет</v>
      </c>
      <c r="I3089" s="12">
        <v>1</v>
      </c>
      <c r="J3089" s="12">
        <v>4</v>
      </c>
      <c r="K3089" s="12">
        <v>1</v>
      </c>
      <c r="L3089" s="12">
        <v>99</v>
      </c>
      <c r="M3089" s="12">
        <v>99</v>
      </c>
      <c r="N3089" s="12">
        <v>99</v>
      </c>
      <c r="O3089" s="12">
        <f>COUNTIF($P$2:P3089,P3089)</f>
        <v>63</v>
      </c>
      <c r="P3089" s="12" t="str">
        <f t="shared" si="194"/>
        <v>141999999</v>
      </c>
      <c r="Q3089" s="12" t="str">
        <f t="shared" si="195"/>
        <v>1419999990063</v>
      </c>
      <c r="R3089" s="20" t="s">
        <v>2573</v>
      </c>
      <c r="S3089" s="20" t="s">
        <v>2578</v>
      </c>
      <c r="AD3089" s="12" t="s">
        <v>859</v>
      </c>
      <c r="AK3089" s="12" t="s">
        <v>868</v>
      </c>
      <c r="BN3089" s="12">
        <v>1</v>
      </c>
    </row>
    <row r="3090" spans="1:66" ht="60" x14ac:dyDescent="0.25">
      <c r="A3090" s="12">
        <v>1</v>
      </c>
      <c r="B3090" s="11" t="str">
        <f t="shared" si="193"/>
        <v>Общий расчет. Анализ даты. Анализ даты. Нет. Нет. Нет</v>
      </c>
      <c r="C3090" s="11" t="str">
        <f>IFERROR(VLOOKUP(I3090,lvl_1[],2,FALSE),"Нет")</f>
        <v>Общий расчет</v>
      </c>
      <c r="D3090" s="11" t="str">
        <f>IFERROR(VLOOKUP(Rule!J3090,lvl_2[],2,FALSE),"Нет")</f>
        <v>Анализ даты</v>
      </c>
      <c r="E3090" s="11" t="str">
        <f>IFERROR(VLOOKUP(Rule!K3090,lvl_3[],2,FALSE),"Нет")</f>
        <v>Анализ даты</v>
      </c>
      <c r="F3090" s="11" t="str">
        <f>IFERROR(INDEX(lvl_4[],MATCH(L3090,lvl_4[ID],0),MATCH(TEXT(K3090,"##0"),lvl_4[#Headers],0)),"Нет")</f>
        <v>Нет</v>
      </c>
      <c r="G3090" s="11" t="str">
        <f>IFERROR(INDEX(lvl_5[],MATCH(M3090,lvl_5[ID],0),MATCH(_xlfn.CONCAT(TEXT(K3090,"##0"),"_",TEXT(L3090,"##0")),lvl_5[#Headers],0)),"Нет")</f>
        <v>Нет</v>
      </c>
      <c r="H3090" s="11" t="str">
        <f>IFERROR(INDEX(lvl_6[],MATCH(N3090,lvl_6[ID],0),MATCH(_xlfn.CONCAT(K3090,"_",L3090,"_",M3090),lvl_6[#Headers],0)),"Нет")</f>
        <v>Нет</v>
      </c>
      <c r="I3090" s="12">
        <v>1</v>
      </c>
      <c r="J3090" s="12">
        <v>4</v>
      </c>
      <c r="K3090" s="12">
        <v>1</v>
      </c>
      <c r="L3090" s="12">
        <v>99</v>
      </c>
      <c r="M3090" s="12">
        <v>99</v>
      </c>
      <c r="N3090" s="12">
        <v>99</v>
      </c>
      <c r="O3090" s="12">
        <f>COUNTIF($P$2:P3090,P3090)</f>
        <v>64</v>
      </c>
      <c r="P3090" s="12" t="str">
        <f t="shared" si="194"/>
        <v>141999999</v>
      </c>
      <c r="Q3090" s="12" t="str">
        <f t="shared" si="195"/>
        <v>1419999990064</v>
      </c>
      <c r="R3090" s="20" t="s">
        <v>2573</v>
      </c>
      <c r="S3090" s="20" t="s">
        <v>2578</v>
      </c>
      <c r="AD3090" s="12" t="s">
        <v>860</v>
      </c>
      <c r="AK3090" s="12" t="s">
        <v>865</v>
      </c>
      <c r="BN3090" s="12">
        <v>1</v>
      </c>
    </row>
    <row r="3091" spans="1:66" ht="60" x14ac:dyDescent="0.25">
      <c r="A3091" s="12">
        <v>1</v>
      </c>
      <c r="B3091" s="11" t="str">
        <f t="shared" si="193"/>
        <v>Общий расчет. Анализ даты. Анализ даты. Нет. Нет. Нет</v>
      </c>
      <c r="C3091" s="11" t="str">
        <f>IFERROR(VLOOKUP(I3091,lvl_1[],2,FALSE),"Нет")</f>
        <v>Общий расчет</v>
      </c>
      <c r="D3091" s="11" t="str">
        <f>IFERROR(VLOOKUP(Rule!J3091,lvl_2[],2,FALSE),"Нет")</f>
        <v>Анализ даты</v>
      </c>
      <c r="E3091" s="11" t="str">
        <f>IFERROR(VLOOKUP(Rule!K3091,lvl_3[],2,FALSE),"Нет")</f>
        <v>Анализ даты</v>
      </c>
      <c r="F3091" s="11" t="str">
        <f>IFERROR(INDEX(lvl_4[],MATCH(L3091,lvl_4[ID],0),MATCH(TEXT(K3091,"##0"),lvl_4[#Headers],0)),"Нет")</f>
        <v>Нет</v>
      </c>
      <c r="G3091" s="11" t="str">
        <f>IFERROR(INDEX(lvl_5[],MATCH(M3091,lvl_5[ID],0),MATCH(_xlfn.CONCAT(TEXT(K3091,"##0"),"_",TEXT(L3091,"##0")),lvl_5[#Headers],0)),"Нет")</f>
        <v>Нет</v>
      </c>
      <c r="H3091" s="11" t="str">
        <f>IFERROR(INDEX(lvl_6[],MATCH(N3091,lvl_6[ID],0),MATCH(_xlfn.CONCAT(K3091,"_",L3091,"_",M3091),lvl_6[#Headers],0)),"Нет")</f>
        <v>Нет</v>
      </c>
      <c r="I3091" s="12">
        <v>1</v>
      </c>
      <c r="J3091" s="12">
        <v>4</v>
      </c>
      <c r="K3091" s="12">
        <v>1</v>
      </c>
      <c r="L3091" s="12">
        <v>99</v>
      </c>
      <c r="M3091" s="12">
        <v>99</v>
      </c>
      <c r="N3091" s="12">
        <v>99</v>
      </c>
      <c r="O3091" s="12">
        <f>COUNTIF($P$2:P3091,P3091)</f>
        <v>65</v>
      </c>
      <c r="P3091" s="12" t="str">
        <f t="shared" si="194"/>
        <v>141999999</v>
      </c>
      <c r="Q3091" s="12" t="str">
        <f t="shared" si="195"/>
        <v>1419999990065</v>
      </c>
      <c r="R3091" s="20" t="s">
        <v>2573</v>
      </c>
      <c r="S3091" s="20" t="s">
        <v>2578</v>
      </c>
      <c r="AD3091" s="12" t="s">
        <v>2569</v>
      </c>
      <c r="AK3091" s="12" t="s">
        <v>862</v>
      </c>
      <c r="BN3091" s="12">
        <v>1</v>
      </c>
    </row>
    <row r="3092" spans="1:66" ht="60" x14ac:dyDescent="0.25">
      <c r="A3092" s="12">
        <v>1</v>
      </c>
      <c r="B3092" s="11" t="str">
        <f t="shared" si="193"/>
        <v>Общий расчет. Анализ даты. Анализ даты. Нет. Нет. Нет</v>
      </c>
      <c r="C3092" s="11" t="str">
        <f>IFERROR(VLOOKUP(I3092,lvl_1[],2,FALSE),"Нет")</f>
        <v>Общий расчет</v>
      </c>
      <c r="D3092" s="11" t="str">
        <f>IFERROR(VLOOKUP(Rule!J3092,lvl_2[],2,FALSE),"Нет")</f>
        <v>Анализ даты</v>
      </c>
      <c r="E3092" s="11" t="str">
        <f>IFERROR(VLOOKUP(Rule!K3092,lvl_3[],2,FALSE),"Нет")</f>
        <v>Анализ даты</v>
      </c>
      <c r="F3092" s="11" t="str">
        <f>IFERROR(INDEX(lvl_4[],MATCH(L3092,lvl_4[ID],0),MATCH(TEXT(K3092,"##0"),lvl_4[#Headers],0)),"Нет")</f>
        <v>Нет</v>
      </c>
      <c r="G3092" s="11" t="str">
        <f>IFERROR(INDEX(lvl_5[],MATCH(M3092,lvl_5[ID],0),MATCH(_xlfn.CONCAT(TEXT(K3092,"##0"),"_",TEXT(L3092,"##0")),lvl_5[#Headers],0)),"Нет")</f>
        <v>Нет</v>
      </c>
      <c r="H3092" s="11" t="str">
        <f>IFERROR(INDEX(lvl_6[],MATCH(N3092,lvl_6[ID],0),MATCH(_xlfn.CONCAT(K3092,"_",L3092,"_",M3092),lvl_6[#Headers],0)),"Нет")</f>
        <v>Нет</v>
      </c>
      <c r="I3092" s="12">
        <v>1</v>
      </c>
      <c r="J3092" s="12">
        <v>4</v>
      </c>
      <c r="K3092" s="12">
        <v>1</v>
      </c>
      <c r="L3092" s="12">
        <v>99</v>
      </c>
      <c r="M3092" s="12">
        <v>99</v>
      </c>
      <c r="N3092" s="12">
        <v>99</v>
      </c>
      <c r="O3092" s="12">
        <f>COUNTIF($P$2:P3092,P3092)</f>
        <v>66</v>
      </c>
      <c r="P3092" s="12" t="str">
        <f t="shared" si="194"/>
        <v>141999999</v>
      </c>
      <c r="Q3092" s="12" t="str">
        <f t="shared" si="195"/>
        <v>1419999990066</v>
      </c>
      <c r="R3092" s="20" t="s">
        <v>2573</v>
      </c>
      <c r="S3092" s="20" t="s">
        <v>2578</v>
      </c>
      <c r="AD3092" s="12" t="s">
        <v>862</v>
      </c>
      <c r="AK3092" s="12" t="s">
        <v>859</v>
      </c>
      <c r="BN3092" s="12">
        <v>1</v>
      </c>
    </row>
    <row r="3093" spans="1:66" ht="60" x14ac:dyDescent="0.25">
      <c r="A3093" s="12">
        <v>1</v>
      </c>
      <c r="B3093" s="11" t="str">
        <f t="shared" si="193"/>
        <v>Общий расчет. Анализ даты. Анализ даты. Нет. Нет. Нет</v>
      </c>
      <c r="C3093" s="11" t="str">
        <f>IFERROR(VLOOKUP(I3093,lvl_1[],2,FALSE),"Нет")</f>
        <v>Общий расчет</v>
      </c>
      <c r="D3093" s="11" t="str">
        <f>IFERROR(VLOOKUP(Rule!J3093,lvl_2[],2,FALSE),"Нет")</f>
        <v>Анализ даты</v>
      </c>
      <c r="E3093" s="11" t="str">
        <f>IFERROR(VLOOKUP(Rule!K3093,lvl_3[],2,FALSE),"Нет")</f>
        <v>Анализ даты</v>
      </c>
      <c r="F3093" s="11" t="str">
        <f>IFERROR(INDEX(lvl_4[],MATCH(L3093,lvl_4[ID],0),MATCH(TEXT(K3093,"##0"),lvl_4[#Headers],0)),"Нет")</f>
        <v>Нет</v>
      </c>
      <c r="G3093" s="11" t="str">
        <f>IFERROR(INDEX(lvl_5[],MATCH(M3093,lvl_5[ID],0),MATCH(_xlfn.CONCAT(TEXT(K3093,"##0"),"_",TEXT(L3093,"##0")),lvl_5[#Headers],0)),"Нет")</f>
        <v>Нет</v>
      </c>
      <c r="H3093" s="11" t="str">
        <f>IFERROR(INDEX(lvl_6[],MATCH(N3093,lvl_6[ID],0),MATCH(_xlfn.CONCAT(K3093,"_",L3093,"_",M3093),lvl_6[#Headers],0)),"Нет")</f>
        <v>Нет</v>
      </c>
      <c r="I3093" s="12">
        <v>1</v>
      </c>
      <c r="J3093" s="12">
        <v>4</v>
      </c>
      <c r="K3093" s="12">
        <v>1</v>
      </c>
      <c r="L3093" s="12">
        <v>99</v>
      </c>
      <c r="M3093" s="12">
        <v>99</v>
      </c>
      <c r="N3093" s="12">
        <v>99</v>
      </c>
      <c r="O3093" s="12">
        <f>COUNTIF($P$2:P3093,P3093)</f>
        <v>67</v>
      </c>
      <c r="P3093" s="12" t="str">
        <f t="shared" si="194"/>
        <v>141999999</v>
      </c>
      <c r="Q3093" s="12" t="str">
        <f t="shared" si="195"/>
        <v>1419999990067</v>
      </c>
      <c r="R3093" s="20" t="s">
        <v>2573</v>
      </c>
      <c r="S3093" s="20" t="s">
        <v>2578</v>
      </c>
      <c r="AD3093" s="12" t="s">
        <v>863</v>
      </c>
      <c r="AK3093" s="12" t="s">
        <v>868</v>
      </c>
      <c r="BN3093" s="12">
        <v>1</v>
      </c>
    </row>
    <row r="3094" spans="1:66" ht="60" x14ac:dyDescent="0.25">
      <c r="A3094" s="12">
        <v>1</v>
      </c>
      <c r="B3094" s="11" t="str">
        <f t="shared" si="193"/>
        <v>Общий расчет. Анализ даты. Анализ даты. Нет. Нет. Нет</v>
      </c>
      <c r="C3094" s="11" t="str">
        <f>IFERROR(VLOOKUP(I3094,lvl_1[],2,FALSE),"Нет")</f>
        <v>Общий расчет</v>
      </c>
      <c r="D3094" s="11" t="str">
        <f>IFERROR(VLOOKUP(Rule!J3094,lvl_2[],2,FALSE),"Нет")</f>
        <v>Анализ даты</v>
      </c>
      <c r="E3094" s="11" t="str">
        <f>IFERROR(VLOOKUP(Rule!K3094,lvl_3[],2,FALSE),"Нет")</f>
        <v>Анализ даты</v>
      </c>
      <c r="F3094" s="11" t="str">
        <f>IFERROR(INDEX(lvl_4[],MATCH(L3094,lvl_4[ID],0),MATCH(TEXT(K3094,"##0"),lvl_4[#Headers],0)),"Нет")</f>
        <v>Нет</v>
      </c>
      <c r="G3094" s="11" t="str">
        <f>IFERROR(INDEX(lvl_5[],MATCH(M3094,lvl_5[ID],0),MATCH(_xlfn.CONCAT(TEXT(K3094,"##0"),"_",TEXT(L3094,"##0")),lvl_5[#Headers],0)),"Нет")</f>
        <v>Нет</v>
      </c>
      <c r="H3094" s="11" t="str">
        <f>IFERROR(INDEX(lvl_6[],MATCH(N3094,lvl_6[ID],0),MATCH(_xlfn.CONCAT(K3094,"_",L3094,"_",M3094),lvl_6[#Headers],0)),"Нет")</f>
        <v>Нет</v>
      </c>
      <c r="I3094" s="12">
        <v>1</v>
      </c>
      <c r="J3094" s="12">
        <v>4</v>
      </c>
      <c r="K3094" s="12">
        <v>1</v>
      </c>
      <c r="L3094" s="12">
        <v>99</v>
      </c>
      <c r="M3094" s="12">
        <v>99</v>
      </c>
      <c r="N3094" s="12">
        <v>99</v>
      </c>
      <c r="O3094" s="12">
        <f>COUNTIF($P$2:P3094,P3094)</f>
        <v>68</v>
      </c>
      <c r="P3094" s="12" t="str">
        <f t="shared" si="194"/>
        <v>141999999</v>
      </c>
      <c r="Q3094" s="12" t="str">
        <f t="shared" si="195"/>
        <v>1419999990068</v>
      </c>
      <c r="R3094" s="20" t="s">
        <v>2573</v>
      </c>
      <c r="S3094" s="20" t="s">
        <v>2578</v>
      </c>
      <c r="AD3094" s="12" t="s">
        <v>864</v>
      </c>
      <c r="AK3094" s="12" t="s">
        <v>865</v>
      </c>
      <c r="BN3094" s="12">
        <v>1</v>
      </c>
    </row>
    <row r="3095" spans="1:66" ht="60" x14ac:dyDescent="0.25">
      <c r="A3095" s="12">
        <v>1</v>
      </c>
      <c r="B3095" s="11" t="str">
        <f t="shared" si="193"/>
        <v>Общий расчет. Анализ даты. Анализ даты. Нет. Нет. Нет</v>
      </c>
      <c r="C3095" s="11" t="str">
        <f>IFERROR(VLOOKUP(I3095,lvl_1[],2,FALSE),"Нет")</f>
        <v>Общий расчет</v>
      </c>
      <c r="D3095" s="11" t="str">
        <f>IFERROR(VLOOKUP(Rule!J3095,lvl_2[],2,FALSE),"Нет")</f>
        <v>Анализ даты</v>
      </c>
      <c r="E3095" s="11" t="str">
        <f>IFERROR(VLOOKUP(Rule!K3095,lvl_3[],2,FALSE),"Нет")</f>
        <v>Анализ даты</v>
      </c>
      <c r="F3095" s="11" t="str">
        <f>IFERROR(INDEX(lvl_4[],MATCH(L3095,lvl_4[ID],0),MATCH(TEXT(K3095,"##0"),lvl_4[#Headers],0)),"Нет")</f>
        <v>Нет</v>
      </c>
      <c r="G3095" s="11" t="str">
        <f>IFERROR(INDEX(lvl_5[],MATCH(M3095,lvl_5[ID],0),MATCH(_xlfn.CONCAT(TEXT(K3095,"##0"),"_",TEXT(L3095,"##0")),lvl_5[#Headers],0)),"Нет")</f>
        <v>Нет</v>
      </c>
      <c r="H3095" s="11" t="str">
        <f>IFERROR(INDEX(lvl_6[],MATCH(N3095,lvl_6[ID],0),MATCH(_xlfn.CONCAT(K3095,"_",L3095,"_",M3095),lvl_6[#Headers],0)),"Нет")</f>
        <v>Нет</v>
      </c>
      <c r="I3095" s="12">
        <v>1</v>
      </c>
      <c r="J3095" s="12">
        <v>4</v>
      </c>
      <c r="K3095" s="12">
        <v>1</v>
      </c>
      <c r="L3095" s="12">
        <v>99</v>
      </c>
      <c r="M3095" s="12">
        <v>99</v>
      </c>
      <c r="N3095" s="12">
        <v>99</v>
      </c>
      <c r="O3095" s="12">
        <f>COUNTIF($P$2:P3095,P3095)</f>
        <v>69</v>
      </c>
      <c r="P3095" s="12" t="str">
        <f t="shared" si="194"/>
        <v>141999999</v>
      </c>
      <c r="Q3095" s="12" t="str">
        <f t="shared" si="195"/>
        <v>1419999990069</v>
      </c>
      <c r="R3095" s="20" t="s">
        <v>2573</v>
      </c>
      <c r="S3095" s="20" t="s">
        <v>2578</v>
      </c>
      <c r="AD3095" s="12" t="s">
        <v>865</v>
      </c>
      <c r="AK3095" s="12" t="s">
        <v>862</v>
      </c>
      <c r="BN3095" s="12">
        <v>1</v>
      </c>
    </row>
    <row r="3096" spans="1:66" ht="60" x14ac:dyDescent="0.25">
      <c r="A3096" s="12">
        <v>1</v>
      </c>
      <c r="B3096" s="11" t="str">
        <f t="shared" si="193"/>
        <v>Общий расчет. Анализ даты. Анализ даты. Нет. Нет. Нет</v>
      </c>
      <c r="C3096" s="11" t="str">
        <f>IFERROR(VLOOKUP(I3096,lvl_1[],2,FALSE),"Нет")</f>
        <v>Общий расчет</v>
      </c>
      <c r="D3096" s="11" t="str">
        <f>IFERROR(VLOOKUP(Rule!J3096,lvl_2[],2,FALSE),"Нет")</f>
        <v>Анализ даты</v>
      </c>
      <c r="E3096" s="11" t="str">
        <f>IFERROR(VLOOKUP(Rule!K3096,lvl_3[],2,FALSE),"Нет")</f>
        <v>Анализ даты</v>
      </c>
      <c r="F3096" s="11" t="str">
        <f>IFERROR(INDEX(lvl_4[],MATCH(L3096,lvl_4[ID],0),MATCH(TEXT(K3096,"##0"),lvl_4[#Headers],0)),"Нет")</f>
        <v>Нет</v>
      </c>
      <c r="G3096" s="11" t="str">
        <f>IFERROR(INDEX(lvl_5[],MATCH(M3096,lvl_5[ID],0),MATCH(_xlfn.CONCAT(TEXT(K3096,"##0"),"_",TEXT(L3096,"##0")),lvl_5[#Headers],0)),"Нет")</f>
        <v>Нет</v>
      </c>
      <c r="H3096" s="11" t="str">
        <f>IFERROR(INDEX(lvl_6[],MATCH(N3096,lvl_6[ID],0),MATCH(_xlfn.CONCAT(K3096,"_",L3096,"_",M3096),lvl_6[#Headers],0)),"Нет")</f>
        <v>Нет</v>
      </c>
      <c r="I3096" s="12">
        <v>1</v>
      </c>
      <c r="J3096" s="12">
        <v>4</v>
      </c>
      <c r="K3096" s="12">
        <v>1</v>
      </c>
      <c r="L3096" s="12">
        <v>99</v>
      </c>
      <c r="M3096" s="12">
        <v>99</v>
      </c>
      <c r="N3096" s="12">
        <v>99</v>
      </c>
      <c r="O3096" s="12">
        <f>COUNTIF($P$2:P3096,P3096)</f>
        <v>70</v>
      </c>
      <c r="P3096" s="12" t="str">
        <f t="shared" si="194"/>
        <v>141999999</v>
      </c>
      <c r="Q3096" s="12" t="str">
        <f t="shared" si="195"/>
        <v>1419999990070</v>
      </c>
      <c r="R3096" s="20" t="s">
        <v>2573</v>
      </c>
      <c r="S3096" s="20" t="s">
        <v>2578</v>
      </c>
      <c r="AD3096" s="12" t="s">
        <v>2570</v>
      </c>
      <c r="AK3096" s="12" t="s">
        <v>859</v>
      </c>
      <c r="BN3096" s="12">
        <v>1</v>
      </c>
    </row>
    <row r="3097" spans="1:66" ht="60" x14ac:dyDescent="0.25">
      <c r="A3097" s="12">
        <v>1</v>
      </c>
      <c r="B3097" s="11" t="str">
        <f t="shared" si="193"/>
        <v>Общий расчет. Анализ даты. Анализ даты. Нет. Нет. Нет</v>
      </c>
      <c r="C3097" s="11" t="str">
        <f>IFERROR(VLOOKUP(I3097,lvl_1[],2,FALSE),"Нет")</f>
        <v>Общий расчет</v>
      </c>
      <c r="D3097" s="11" t="str">
        <f>IFERROR(VLOOKUP(Rule!J3097,lvl_2[],2,FALSE),"Нет")</f>
        <v>Анализ даты</v>
      </c>
      <c r="E3097" s="11" t="str">
        <f>IFERROR(VLOOKUP(Rule!K3097,lvl_3[],2,FALSE),"Нет")</f>
        <v>Анализ даты</v>
      </c>
      <c r="F3097" s="11" t="str">
        <f>IFERROR(INDEX(lvl_4[],MATCH(L3097,lvl_4[ID],0),MATCH(TEXT(K3097,"##0"),lvl_4[#Headers],0)),"Нет")</f>
        <v>Нет</v>
      </c>
      <c r="G3097" s="11" t="str">
        <f>IFERROR(INDEX(lvl_5[],MATCH(M3097,lvl_5[ID],0),MATCH(_xlfn.CONCAT(TEXT(K3097,"##0"),"_",TEXT(L3097,"##0")),lvl_5[#Headers],0)),"Нет")</f>
        <v>Нет</v>
      </c>
      <c r="H3097" s="11" t="str">
        <f>IFERROR(INDEX(lvl_6[],MATCH(N3097,lvl_6[ID],0),MATCH(_xlfn.CONCAT(K3097,"_",L3097,"_",M3097),lvl_6[#Headers],0)),"Нет")</f>
        <v>Нет</v>
      </c>
      <c r="I3097" s="12">
        <v>1</v>
      </c>
      <c r="J3097" s="12">
        <v>4</v>
      </c>
      <c r="K3097" s="12">
        <v>1</v>
      </c>
      <c r="L3097" s="12">
        <v>99</v>
      </c>
      <c r="M3097" s="12">
        <v>99</v>
      </c>
      <c r="N3097" s="12">
        <v>99</v>
      </c>
      <c r="O3097" s="12">
        <f>COUNTIF($P$2:P3097,P3097)</f>
        <v>71</v>
      </c>
      <c r="P3097" s="12" t="str">
        <f t="shared" si="194"/>
        <v>141999999</v>
      </c>
      <c r="Q3097" s="12" t="str">
        <f t="shared" si="195"/>
        <v>1419999990071</v>
      </c>
      <c r="R3097" s="20" t="s">
        <v>2573</v>
      </c>
      <c r="S3097" s="20" t="s">
        <v>2578</v>
      </c>
      <c r="AD3097" s="12" t="s">
        <v>867</v>
      </c>
      <c r="AK3097" s="12" t="s">
        <v>868</v>
      </c>
      <c r="BN3097" s="12">
        <v>1</v>
      </c>
    </row>
    <row r="3098" spans="1:66" ht="60" x14ac:dyDescent="0.25">
      <c r="A3098" s="12">
        <v>1</v>
      </c>
      <c r="B3098" s="11" t="str">
        <f t="shared" si="193"/>
        <v>Общий расчет. Анализ даты. Анализ даты. Нет. Нет. Нет</v>
      </c>
      <c r="C3098" s="11" t="str">
        <f>IFERROR(VLOOKUP(I3098,lvl_1[],2,FALSE),"Нет")</f>
        <v>Общий расчет</v>
      </c>
      <c r="D3098" s="11" t="str">
        <f>IFERROR(VLOOKUP(Rule!J3098,lvl_2[],2,FALSE),"Нет")</f>
        <v>Анализ даты</v>
      </c>
      <c r="E3098" s="11" t="str">
        <f>IFERROR(VLOOKUP(Rule!K3098,lvl_3[],2,FALSE),"Нет")</f>
        <v>Анализ даты</v>
      </c>
      <c r="F3098" s="11" t="str">
        <f>IFERROR(INDEX(lvl_4[],MATCH(L3098,lvl_4[ID],0),MATCH(TEXT(K3098,"##0"),lvl_4[#Headers],0)),"Нет")</f>
        <v>Нет</v>
      </c>
      <c r="G3098" s="11" t="str">
        <f>IFERROR(INDEX(lvl_5[],MATCH(M3098,lvl_5[ID],0),MATCH(_xlfn.CONCAT(TEXT(K3098,"##0"),"_",TEXT(L3098,"##0")),lvl_5[#Headers],0)),"Нет")</f>
        <v>Нет</v>
      </c>
      <c r="H3098" s="11" t="str">
        <f>IFERROR(INDEX(lvl_6[],MATCH(N3098,lvl_6[ID],0),MATCH(_xlfn.CONCAT(K3098,"_",L3098,"_",M3098),lvl_6[#Headers],0)),"Нет")</f>
        <v>Нет</v>
      </c>
      <c r="I3098" s="12">
        <v>1</v>
      </c>
      <c r="J3098" s="12">
        <v>4</v>
      </c>
      <c r="K3098" s="12">
        <v>1</v>
      </c>
      <c r="L3098" s="12">
        <v>99</v>
      </c>
      <c r="M3098" s="12">
        <v>99</v>
      </c>
      <c r="N3098" s="12">
        <v>99</v>
      </c>
      <c r="O3098" s="12">
        <f>COUNTIF($P$2:P3098,P3098)</f>
        <v>72</v>
      </c>
      <c r="P3098" s="12" t="str">
        <f t="shared" si="194"/>
        <v>141999999</v>
      </c>
      <c r="Q3098" s="12" t="str">
        <f t="shared" si="195"/>
        <v>1419999990072</v>
      </c>
      <c r="R3098" s="20" t="s">
        <v>2573</v>
      </c>
      <c r="S3098" s="20" t="s">
        <v>2578</v>
      </c>
      <c r="AD3098" s="12" t="s">
        <v>868</v>
      </c>
      <c r="AK3098" s="12" t="s">
        <v>865</v>
      </c>
      <c r="BN3098" s="12">
        <v>1</v>
      </c>
    </row>
    <row r="3099" spans="1:66" ht="105" x14ac:dyDescent="0.25">
      <c r="A3099" s="12">
        <v>1</v>
      </c>
      <c r="B3099" s="11" t="str">
        <f t="shared" ref="B3099:B3122" si="196">_xlfn.CONCAT(C3099,". ", D3099,". ", E3099,". ", F3099,". ", G3099,". ", H3099)</f>
        <v>Общий расчет. Анализ даты. Анализ даты. Нет. Нет. Нет</v>
      </c>
      <c r="C3099" s="11" t="str">
        <f>IFERROR(VLOOKUP(I3099,lvl_1[],2,FALSE),"Нет")</f>
        <v>Общий расчет</v>
      </c>
      <c r="D3099" s="11" t="str">
        <f>IFERROR(VLOOKUP(Rule!J3099,lvl_2[],2,FALSE),"Нет")</f>
        <v>Анализ даты</v>
      </c>
      <c r="E3099" s="11" t="str">
        <f>IFERROR(VLOOKUP(Rule!K3099,lvl_3[],2,FALSE),"Нет")</f>
        <v>Анализ даты</v>
      </c>
      <c r="F3099" s="11" t="str">
        <f>IFERROR(INDEX(lvl_4[],MATCH(L3099,lvl_4[ID],0),MATCH(TEXT(K3099,"##0"),lvl_4[#Headers],0)),"Нет")</f>
        <v>Нет</v>
      </c>
      <c r="G3099" s="11" t="str">
        <f>IFERROR(INDEX(lvl_5[],MATCH(M3099,lvl_5[ID],0),MATCH(_xlfn.CONCAT(TEXT(K3099,"##0"),"_",TEXT(L3099,"##0")),lvl_5[#Headers],0)),"Нет")</f>
        <v>Нет</v>
      </c>
      <c r="H3099" s="11" t="str">
        <f>IFERROR(INDEX(lvl_6[],MATCH(N3099,lvl_6[ID],0),MATCH(_xlfn.CONCAT(K3099,"_",L3099,"_",M3099),lvl_6[#Headers],0)),"Нет")</f>
        <v>Нет</v>
      </c>
      <c r="I3099" s="12">
        <v>1</v>
      </c>
      <c r="J3099" s="12">
        <v>4</v>
      </c>
      <c r="K3099" s="12">
        <v>1</v>
      </c>
      <c r="L3099" s="12">
        <v>99</v>
      </c>
      <c r="M3099" s="12">
        <v>99</v>
      </c>
      <c r="N3099" s="12">
        <v>99</v>
      </c>
      <c r="O3099" s="12">
        <f>COUNTIF($P$2:P3099,P3099)</f>
        <v>73</v>
      </c>
      <c r="P3099" s="12" t="str">
        <f t="shared" ref="P3099:P3122" si="197">_xlfn.CONCAT(I3099,
J3099,
K3099,
IF(LEN(L3099)=1,_xlfn.CONCAT(0,L3099),L3099),
IF(LEN(M3099)=1,_xlfn.CONCAT(0,M3099),M3099),
IF(LEN(N3099)=1,_xlfn.CONCAT(0,N3099),N3099))</f>
        <v>141999999</v>
      </c>
      <c r="Q3099" s="12" t="str">
        <f t="shared" ref="Q3099:Q3122" si="198">_xlfn.CONCAT(I3099,
J3099,
K3099,
IF(LEN(L3099)=1,_xlfn.CONCAT(0,L3099),L3099),
IF(LEN(M3099)=1,_xlfn.CONCAT(0,M3099),M3099),
IF(LEN(N3099)=1,_xlfn.CONCAT(0,N3099),N3099),
IF(LEN(O3099)=1,_xlfn.CONCAT("000",O3099),IF(LEN(O3099)=2,_xlfn.CONCAT("00",O3099),IF(LEN(O3099)=3,_xlfn.CONCAT(0,O3099),O3099))))</f>
        <v>1419999990073</v>
      </c>
      <c r="R3099" s="20" t="s">
        <v>2575</v>
      </c>
      <c r="S3099" s="20" t="s">
        <v>2577</v>
      </c>
      <c r="W3099" s="12" t="s">
        <v>869</v>
      </c>
      <c r="AK3099" s="12" t="s">
        <v>863</v>
      </c>
      <c r="BN3099" s="12">
        <v>1</v>
      </c>
    </row>
    <row r="3100" spans="1:66" ht="105" x14ac:dyDescent="0.25">
      <c r="A3100" s="12">
        <v>1</v>
      </c>
      <c r="B3100" s="11" t="str">
        <f t="shared" si="196"/>
        <v>Общий расчет. Анализ даты. Анализ даты. Нет. Нет. Нет</v>
      </c>
      <c r="C3100" s="11" t="str">
        <f>IFERROR(VLOOKUP(I3100,lvl_1[],2,FALSE),"Нет")</f>
        <v>Общий расчет</v>
      </c>
      <c r="D3100" s="11" t="str">
        <f>IFERROR(VLOOKUP(Rule!J3100,lvl_2[],2,FALSE),"Нет")</f>
        <v>Анализ даты</v>
      </c>
      <c r="E3100" s="11" t="str">
        <f>IFERROR(VLOOKUP(Rule!K3100,lvl_3[],2,FALSE),"Нет")</f>
        <v>Анализ даты</v>
      </c>
      <c r="F3100" s="11" t="str">
        <f>IFERROR(INDEX(lvl_4[],MATCH(L3100,lvl_4[ID],0),MATCH(TEXT(K3100,"##0"),lvl_4[#Headers],0)),"Нет")</f>
        <v>Нет</v>
      </c>
      <c r="G3100" s="11" t="str">
        <f>IFERROR(INDEX(lvl_5[],MATCH(M3100,lvl_5[ID],0),MATCH(_xlfn.CONCAT(TEXT(K3100,"##0"),"_",TEXT(L3100,"##0")),lvl_5[#Headers],0)),"Нет")</f>
        <v>Нет</v>
      </c>
      <c r="H3100" s="11" t="str">
        <f>IFERROR(INDEX(lvl_6[],MATCH(N3100,lvl_6[ID],0),MATCH(_xlfn.CONCAT(K3100,"_",L3100,"_",M3100),lvl_6[#Headers],0)),"Нет")</f>
        <v>Нет</v>
      </c>
      <c r="I3100" s="12">
        <v>1</v>
      </c>
      <c r="J3100" s="12">
        <v>4</v>
      </c>
      <c r="K3100" s="12">
        <v>1</v>
      </c>
      <c r="L3100" s="12">
        <v>99</v>
      </c>
      <c r="M3100" s="12">
        <v>99</v>
      </c>
      <c r="N3100" s="12">
        <v>99</v>
      </c>
      <c r="O3100" s="12">
        <f>COUNTIF($P$2:P3100,P3100)</f>
        <v>74</v>
      </c>
      <c r="P3100" s="12" t="str">
        <f t="shared" si="197"/>
        <v>141999999</v>
      </c>
      <c r="Q3100" s="12" t="str">
        <f t="shared" si="198"/>
        <v>1419999990074</v>
      </c>
      <c r="R3100" s="20" t="s">
        <v>2575</v>
      </c>
      <c r="S3100" s="20" t="s">
        <v>2577</v>
      </c>
      <c r="W3100" s="12" t="s">
        <v>870</v>
      </c>
      <c r="AK3100" s="12" t="s">
        <v>860</v>
      </c>
      <c r="BN3100" s="12">
        <v>1</v>
      </c>
    </row>
    <row r="3101" spans="1:66" ht="105" x14ac:dyDescent="0.25">
      <c r="A3101" s="12">
        <v>1</v>
      </c>
      <c r="B3101" s="11" t="str">
        <f t="shared" si="196"/>
        <v>Общий расчет. Анализ даты. Анализ даты. Нет. Нет. Нет</v>
      </c>
      <c r="C3101" s="11" t="str">
        <f>IFERROR(VLOOKUP(I3101,lvl_1[],2,FALSE),"Нет")</f>
        <v>Общий расчет</v>
      </c>
      <c r="D3101" s="11" t="str">
        <f>IFERROR(VLOOKUP(Rule!J3101,lvl_2[],2,FALSE),"Нет")</f>
        <v>Анализ даты</v>
      </c>
      <c r="E3101" s="11" t="str">
        <f>IFERROR(VLOOKUP(Rule!K3101,lvl_3[],2,FALSE),"Нет")</f>
        <v>Анализ даты</v>
      </c>
      <c r="F3101" s="11" t="str">
        <f>IFERROR(INDEX(lvl_4[],MATCH(L3101,lvl_4[ID],0),MATCH(TEXT(K3101,"##0"),lvl_4[#Headers],0)),"Нет")</f>
        <v>Нет</v>
      </c>
      <c r="G3101" s="11" t="str">
        <f>IFERROR(INDEX(lvl_5[],MATCH(M3101,lvl_5[ID],0),MATCH(_xlfn.CONCAT(TEXT(K3101,"##0"),"_",TEXT(L3101,"##0")),lvl_5[#Headers],0)),"Нет")</f>
        <v>Нет</v>
      </c>
      <c r="H3101" s="11" t="str">
        <f>IFERROR(INDEX(lvl_6[],MATCH(N3101,lvl_6[ID],0),MATCH(_xlfn.CONCAT(K3101,"_",L3101,"_",M3101),lvl_6[#Headers],0)),"Нет")</f>
        <v>Нет</v>
      </c>
      <c r="I3101" s="12">
        <v>1</v>
      </c>
      <c r="J3101" s="12">
        <v>4</v>
      </c>
      <c r="K3101" s="12">
        <v>1</v>
      </c>
      <c r="L3101" s="12">
        <v>99</v>
      </c>
      <c r="M3101" s="12">
        <v>99</v>
      </c>
      <c r="N3101" s="12">
        <v>99</v>
      </c>
      <c r="O3101" s="12">
        <f>COUNTIF($P$2:P3101,P3101)</f>
        <v>75</v>
      </c>
      <c r="P3101" s="12" t="str">
        <f t="shared" si="197"/>
        <v>141999999</v>
      </c>
      <c r="Q3101" s="12" t="str">
        <f t="shared" si="198"/>
        <v>1419999990075</v>
      </c>
      <c r="R3101" s="20" t="s">
        <v>2575</v>
      </c>
      <c r="S3101" s="20" t="s">
        <v>2577</v>
      </c>
      <c r="W3101" s="12" t="s">
        <v>859</v>
      </c>
      <c r="AK3101" s="12" t="s">
        <v>2574</v>
      </c>
      <c r="BN3101" s="12">
        <v>1</v>
      </c>
    </row>
    <row r="3102" spans="1:66" ht="105" x14ac:dyDescent="0.25">
      <c r="A3102" s="12">
        <v>1</v>
      </c>
      <c r="B3102" s="11" t="str">
        <f t="shared" si="196"/>
        <v>Общий расчет. Анализ даты. Анализ даты. Нет. Нет. Нет</v>
      </c>
      <c r="C3102" s="11" t="str">
        <f>IFERROR(VLOOKUP(I3102,lvl_1[],2,FALSE),"Нет")</f>
        <v>Общий расчет</v>
      </c>
      <c r="D3102" s="11" t="str">
        <f>IFERROR(VLOOKUP(Rule!J3102,lvl_2[],2,FALSE),"Нет")</f>
        <v>Анализ даты</v>
      </c>
      <c r="E3102" s="11" t="str">
        <f>IFERROR(VLOOKUP(Rule!K3102,lvl_3[],2,FALSE),"Нет")</f>
        <v>Анализ даты</v>
      </c>
      <c r="F3102" s="11" t="str">
        <f>IFERROR(INDEX(lvl_4[],MATCH(L3102,lvl_4[ID],0),MATCH(TEXT(K3102,"##0"),lvl_4[#Headers],0)),"Нет")</f>
        <v>Нет</v>
      </c>
      <c r="G3102" s="11" t="str">
        <f>IFERROR(INDEX(lvl_5[],MATCH(M3102,lvl_5[ID],0),MATCH(_xlfn.CONCAT(TEXT(K3102,"##0"),"_",TEXT(L3102,"##0")),lvl_5[#Headers],0)),"Нет")</f>
        <v>Нет</v>
      </c>
      <c r="H3102" s="11" t="str">
        <f>IFERROR(INDEX(lvl_6[],MATCH(N3102,lvl_6[ID],0),MATCH(_xlfn.CONCAT(K3102,"_",L3102,"_",M3102),lvl_6[#Headers],0)),"Нет")</f>
        <v>Нет</v>
      </c>
      <c r="I3102" s="12">
        <v>1</v>
      </c>
      <c r="J3102" s="12">
        <v>4</v>
      </c>
      <c r="K3102" s="12">
        <v>1</v>
      </c>
      <c r="L3102" s="12">
        <v>99</v>
      </c>
      <c r="M3102" s="12">
        <v>99</v>
      </c>
      <c r="N3102" s="12">
        <v>99</v>
      </c>
      <c r="O3102" s="12">
        <f>COUNTIF($P$2:P3102,P3102)</f>
        <v>76</v>
      </c>
      <c r="P3102" s="12" t="str">
        <f t="shared" si="197"/>
        <v>141999999</v>
      </c>
      <c r="Q3102" s="12" t="str">
        <f t="shared" si="198"/>
        <v>1419999990076</v>
      </c>
      <c r="R3102" s="20" t="s">
        <v>2575</v>
      </c>
      <c r="S3102" s="20" t="s">
        <v>2577</v>
      </c>
      <c r="W3102" s="12" t="s">
        <v>860</v>
      </c>
      <c r="AK3102" s="12" t="s">
        <v>2570</v>
      </c>
      <c r="BN3102" s="12">
        <v>1</v>
      </c>
    </row>
    <row r="3103" spans="1:66" ht="105" x14ac:dyDescent="0.25">
      <c r="A3103" s="12">
        <v>1</v>
      </c>
      <c r="B3103" s="11" t="str">
        <f t="shared" si="196"/>
        <v>Общий расчет. Анализ даты. Анализ даты. Нет. Нет. Нет</v>
      </c>
      <c r="C3103" s="11" t="str">
        <f>IFERROR(VLOOKUP(I3103,lvl_1[],2,FALSE),"Нет")</f>
        <v>Общий расчет</v>
      </c>
      <c r="D3103" s="11" t="str">
        <f>IFERROR(VLOOKUP(Rule!J3103,lvl_2[],2,FALSE),"Нет")</f>
        <v>Анализ даты</v>
      </c>
      <c r="E3103" s="11" t="str">
        <f>IFERROR(VLOOKUP(Rule!K3103,lvl_3[],2,FALSE),"Нет")</f>
        <v>Анализ даты</v>
      </c>
      <c r="F3103" s="11" t="str">
        <f>IFERROR(INDEX(lvl_4[],MATCH(L3103,lvl_4[ID],0),MATCH(TEXT(K3103,"##0"),lvl_4[#Headers],0)),"Нет")</f>
        <v>Нет</v>
      </c>
      <c r="G3103" s="11" t="str">
        <f>IFERROR(INDEX(lvl_5[],MATCH(M3103,lvl_5[ID],0),MATCH(_xlfn.CONCAT(TEXT(K3103,"##0"),"_",TEXT(L3103,"##0")),lvl_5[#Headers],0)),"Нет")</f>
        <v>Нет</v>
      </c>
      <c r="H3103" s="11" t="str">
        <f>IFERROR(INDEX(lvl_6[],MATCH(N3103,lvl_6[ID],0),MATCH(_xlfn.CONCAT(K3103,"_",L3103,"_",M3103),lvl_6[#Headers],0)),"Нет")</f>
        <v>Нет</v>
      </c>
      <c r="I3103" s="12">
        <v>1</v>
      </c>
      <c r="J3103" s="12">
        <v>4</v>
      </c>
      <c r="K3103" s="12">
        <v>1</v>
      </c>
      <c r="L3103" s="12">
        <v>99</v>
      </c>
      <c r="M3103" s="12">
        <v>99</v>
      </c>
      <c r="N3103" s="12">
        <v>99</v>
      </c>
      <c r="O3103" s="12">
        <f>COUNTIF($P$2:P3103,P3103)</f>
        <v>77</v>
      </c>
      <c r="P3103" s="12" t="str">
        <f t="shared" si="197"/>
        <v>141999999</v>
      </c>
      <c r="Q3103" s="12" t="str">
        <f t="shared" si="198"/>
        <v>1419999990077</v>
      </c>
      <c r="R3103" s="20" t="s">
        <v>2575</v>
      </c>
      <c r="S3103" s="20" t="s">
        <v>2577</v>
      </c>
      <c r="W3103" s="12" t="s">
        <v>2569</v>
      </c>
      <c r="AK3103" s="12" t="s">
        <v>863</v>
      </c>
      <c r="BN3103" s="12">
        <v>1</v>
      </c>
    </row>
    <row r="3104" spans="1:66" ht="105" x14ac:dyDescent="0.25">
      <c r="A3104" s="12">
        <v>1</v>
      </c>
      <c r="B3104" s="11" t="str">
        <f t="shared" si="196"/>
        <v>Общий расчет. Анализ даты. Анализ даты. Нет. Нет. Нет</v>
      </c>
      <c r="C3104" s="11" t="str">
        <f>IFERROR(VLOOKUP(I3104,lvl_1[],2,FALSE),"Нет")</f>
        <v>Общий расчет</v>
      </c>
      <c r="D3104" s="11" t="str">
        <f>IFERROR(VLOOKUP(Rule!J3104,lvl_2[],2,FALSE),"Нет")</f>
        <v>Анализ даты</v>
      </c>
      <c r="E3104" s="11" t="str">
        <f>IFERROR(VLOOKUP(Rule!K3104,lvl_3[],2,FALSE),"Нет")</f>
        <v>Анализ даты</v>
      </c>
      <c r="F3104" s="11" t="str">
        <f>IFERROR(INDEX(lvl_4[],MATCH(L3104,lvl_4[ID],0),MATCH(TEXT(K3104,"##0"),lvl_4[#Headers],0)),"Нет")</f>
        <v>Нет</v>
      </c>
      <c r="G3104" s="11" t="str">
        <f>IFERROR(INDEX(lvl_5[],MATCH(M3104,lvl_5[ID],0),MATCH(_xlfn.CONCAT(TEXT(K3104,"##0"),"_",TEXT(L3104,"##0")),lvl_5[#Headers],0)),"Нет")</f>
        <v>Нет</v>
      </c>
      <c r="H3104" s="11" t="str">
        <f>IFERROR(INDEX(lvl_6[],MATCH(N3104,lvl_6[ID],0),MATCH(_xlfn.CONCAT(K3104,"_",L3104,"_",M3104),lvl_6[#Headers],0)),"Нет")</f>
        <v>Нет</v>
      </c>
      <c r="I3104" s="12">
        <v>1</v>
      </c>
      <c r="J3104" s="12">
        <v>4</v>
      </c>
      <c r="K3104" s="12">
        <v>1</v>
      </c>
      <c r="L3104" s="12">
        <v>99</v>
      </c>
      <c r="M3104" s="12">
        <v>99</v>
      </c>
      <c r="N3104" s="12">
        <v>99</v>
      </c>
      <c r="O3104" s="12">
        <f>COUNTIF($P$2:P3104,P3104)</f>
        <v>78</v>
      </c>
      <c r="P3104" s="12" t="str">
        <f t="shared" si="197"/>
        <v>141999999</v>
      </c>
      <c r="Q3104" s="12" t="str">
        <f t="shared" si="198"/>
        <v>1419999990078</v>
      </c>
      <c r="R3104" s="20" t="s">
        <v>2575</v>
      </c>
      <c r="S3104" s="20" t="s">
        <v>2577</v>
      </c>
      <c r="W3104" s="12" t="s">
        <v>862</v>
      </c>
      <c r="AK3104" s="12" t="s">
        <v>860</v>
      </c>
      <c r="BN3104" s="12">
        <v>1</v>
      </c>
    </row>
    <row r="3105" spans="1:66" ht="105" x14ac:dyDescent="0.25">
      <c r="A3105" s="12">
        <v>1</v>
      </c>
      <c r="B3105" s="11" t="str">
        <f t="shared" si="196"/>
        <v>Общий расчет. Анализ даты. Анализ даты. Нет. Нет. Нет</v>
      </c>
      <c r="C3105" s="11" t="str">
        <f>IFERROR(VLOOKUP(I3105,lvl_1[],2,FALSE),"Нет")</f>
        <v>Общий расчет</v>
      </c>
      <c r="D3105" s="11" t="str">
        <f>IFERROR(VLOOKUP(Rule!J3105,lvl_2[],2,FALSE),"Нет")</f>
        <v>Анализ даты</v>
      </c>
      <c r="E3105" s="11" t="str">
        <f>IFERROR(VLOOKUP(Rule!K3105,lvl_3[],2,FALSE),"Нет")</f>
        <v>Анализ даты</v>
      </c>
      <c r="F3105" s="11" t="str">
        <f>IFERROR(INDEX(lvl_4[],MATCH(L3105,lvl_4[ID],0),MATCH(TEXT(K3105,"##0"),lvl_4[#Headers],0)),"Нет")</f>
        <v>Нет</v>
      </c>
      <c r="G3105" s="11" t="str">
        <f>IFERROR(INDEX(lvl_5[],MATCH(M3105,lvl_5[ID],0),MATCH(_xlfn.CONCAT(TEXT(K3105,"##0"),"_",TEXT(L3105,"##0")),lvl_5[#Headers],0)),"Нет")</f>
        <v>Нет</v>
      </c>
      <c r="H3105" s="11" t="str">
        <f>IFERROR(INDEX(lvl_6[],MATCH(N3105,lvl_6[ID],0),MATCH(_xlfn.CONCAT(K3105,"_",L3105,"_",M3105),lvl_6[#Headers],0)),"Нет")</f>
        <v>Нет</v>
      </c>
      <c r="I3105" s="12">
        <v>1</v>
      </c>
      <c r="J3105" s="12">
        <v>4</v>
      </c>
      <c r="K3105" s="12">
        <v>1</v>
      </c>
      <c r="L3105" s="12">
        <v>99</v>
      </c>
      <c r="M3105" s="12">
        <v>99</v>
      </c>
      <c r="N3105" s="12">
        <v>99</v>
      </c>
      <c r="O3105" s="12">
        <f>COUNTIF($P$2:P3105,P3105)</f>
        <v>79</v>
      </c>
      <c r="P3105" s="12" t="str">
        <f t="shared" si="197"/>
        <v>141999999</v>
      </c>
      <c r="Q3105" s="12" t="str">
        <f t="shared" si="198"/>
        <v>1419999990079</v>
      </c>
      <c r="R3105" s="20" t="s">
        <v>2575</v>
      </c>
      <c r="S3105" s="20" t="s">
        <v>2577</v>
      </c>
      <c r="W3105" s="12" t="s">
        <v>863</v>
      </c>
      <c r="AK3105" s="12" t="s">
        <v>2574</v>
      </c>
      <c r="BN3105" s="12">
        <v>1</v>
      </c>
    </row>
    <row r="3106" spans="1:66" ht="105" x14ac:dyDescent="0.25">
      <c r="A3106" s="12">
        <v>1</v>
      </c>
      <c r="B3106" s="11" t="str">
        <f t="shared" si="196"/>
        <v>Общий расчет. Анализ даты. Анализ даты. Нет. Нет. Нет</v>
      </c>
      <c r="C3106" s="11" t="str">
        <f>IFERROR(VLOOKUP(I3106,lvl_1[],2,FALSE),"Нет")</f>
        <v>Общий расчет</v>
      </c>
      <c r="D3106" s="11" t="str">
        <f>IFERROR(VLOOKUP(Rule!J3106,lvl_2[],2,FALSE),"Нет")</f>
        <v>Анализ даты</v>
      </c>
      <c r="E3106" s="11" t="str">
        <f>IFERROR(VLOOKUP(Rule!K3106,lvl_3[],2,FALSE),"Нет")</f>
        <v>Анализ даты</v>
      </c>
      <c r="F3106" s="11" t="str">
        <f>IFERROR(INDEX(lvl_4[],MATCH(L3106,lvl_4[ID],0),MATCH(TEXT(K3106,"##0"),lvl_4[#Headers],0)),"Нет")</f>
        <v>Нет</v>
      </c>
      <c r="G3106" s="11" t="str">
        <f>IFERROR(INDEX(lvl_5[],MATCH(M3106,lvl_5[ID],0),MATCH(_xlfn.CONCAT(TEXT(K3106,"##0"),"_",TEXT(L3106,"##0")),lvl_5[#Headers],0)),"Нет")</f>
        <v>Нет</v>
      </c>
      <c r="H3106" s="11" t="str">
        <f>IFERROR(INDEX(lvl_6[],MATCH(N3106,lvl_6[ID],0),MATCH(_xlfn.CONCAT(K3106,"_",L3106,"_",M3106),lvl_6[#Headers],0)),"Нет")</f>
        <v>Нет</v>
      </c>
      <c r="I3106" s="12">
        <v>1</v>
      </c>
      <c r="J3106" s="12">
        <v>4</v>
      </c>
      <c r="K3106" s="12">
        <v>1</v>
      </c>
      <c r="L3106" s="12">
        <v>99</v>
      </c>
      <c r="M3106" s="12">
        <v>99</v>
      </c>
      <c r="N3106" s="12">
        <v>99</v>
      </c>
      <c r="O3106" s="12">
        <f>COUNTIF($P$2:P3106,P3106)</f>
        <v>80</v>
      </c>
      <c r="P3106" s="12" t="str">
        <f t="shared" si="197"/>
        <v>141999999</v>
      </c>
      <c r="Q3106" s="12" t="str">
        <f t="shared" si="198"/>
        <v>1419999990080</v>
      </c>
      <c r="R3106" s="20" t="s">
        <v>2575</v>
      </c>
      <c r="S3106" s="20" t="s">
        <v>2577</v>
      </c>
      <c r="W3106" s="12" t="s">
        <v>864</v>
      </c>
      <c r="AK3106" s="12" t="s">
        <v>2570</v>
      </c>
      <c r="BN3106" s="12">
        <v>1</v>
      </c>
    </row>
    <row r="3107" spans="1:66" ht="105" x14ac:dyDescent="0.25">
      <c r="A3107" s="12">
        <v>1</v>
      </c>
      <c r="B3107" s="11" t="str">
        <f t="shared" si="196"/>
        <v>Общий расчет. Анализ даты. Анализ даты. Нет. Нет. Нет</v>
      </c>
      <c r="C3107" s="11" t="str">
        <f>IFERROR(VLOOKUP(I3107,lvl_1[],2,FALSE),"Нет")</f>
        <v>Общий расчет</v>
      </c>
      <c r="D3107" s="11" t="str">
        <f>IFERROR(VLOOKUP(Rule!J3107,lvl_2[],2,FALSE),"Нет")</f>
        <v>Анализ даты</v>
      </c>
      <c r="E3107" s="11" t="str">
        <f>IFERROR(VLOOKUP(Rule!K3107,lvl_3[],2,FALSE),"Нет")</f>
        <v>Анализ даты</v>
      </c>
      <c r="F3107" s="11" t="str">
        <f>IFERROR(INDEX(lvl_4[],MATCH(L3107,lvl_4[ID],0),MATCH(TEXT(K3107,"##0"),lvl_4[#Headers],0)),"Нет")</f>
        <v>Нет</v>
      </c>
      <c r="G3107" s="11" t="str">
        <f>IFERROR(INDEX(lvl_5[],MATCH(M3107,lvl_5[ID],0),MATCH(_xlfn.CONCAT(TEXT(K3107,"##0"),"_",TEXT(L3107,"##0")),lvl_5[#Headers],0)),"Нет")</f>
        <v>Нет</v>
      </c>
      <c r="H3107" s="11" t="str">
        <f>IFERROR(INDEX(lvl_6[],MATCH(N3107,lvl_6[ID],0),MATCH(_xlfn.CONCAT(K3107,"_",L3107,"_",M3107),lvl_6[#Headers],0)),"Нет")</f>
        <v>Нет</v>
      </c>
      <c r="I3107" s="12">
        <v>1</v>
      </c>
      <c r="J3107" s="12">
        <v>4</v>
      </c>
      <c r="K3107" s="12">
        <v>1</v>
      </c>
      <c r="L3107" s="12">
        <v>99</v>
      </c>
      <c r="M3107" s="12">
        <v>99</v>
      </c>
      <c r="N3107" s="12">
        <v>99</v>
      </c>
      <c r="O3107" s="12">
        <f>COUNTIF($P$2:P3107,P3107)</f>
        <v>81</v>
      </c>
      <c r="P3107" s="12" t="str">
        <f t="shared" si="197"/>
        <v>141999999</v>
      </c>
      <c r="Q3107" s="12" t="str">
        <f t="shared" si="198"/>
        <v>1419999990081</v>
      </c>
      <c r="R3107" s="20" t="s">
        <v>2575</v>
      </c>
      <c r="S3107" s="20" t="s">
        <v>2577</v>
      </c>
      <c r="W3107" s="12" t="s">
        <v>865</v>
      </c>
      <c r="AK3107" s="12" t="s">
        <v>863</v>
      </c>
      <c r="BN3107" s="12">
        <v>1</v>
      </c>
    </row>
    <row r="3108" spans="1:66" ht="105" x14ac:dyDescent="0.25">
      <c r="A3108" s="12">
        <v>1</v>
      </c>
      <c r="B3108" s="11" t="str">
        <f t="shared" si="196"/>
        <v>Общий расчет. Анализ даты. Анализ даты. Нет. Нет. Нет</v>
      </c>
      <c r="C3108" s="11" t="str">
        <f>IFERROR(VLOOKUP(I3108,lvl_1[],2,FALSE),"Нет")</f>
        <v>Общий расчет</v>
      </c>
      <c r="D3108" s="11" t="str">
        <f>IFERROR(VLOOKUP(Rule!J3108,lvl_2[],2,FALSE),"Нет")</f>
        <v>Анализ даты</v>
      </c>
      <c r="E3108" s="11" t="str">
        <f>IFERROR(VLOOKUP(Rule!K3108,lvl_3[],2,FALSE),"Нет")</f>
        <v>Анализ даты</v>
      </c>
      <c r="F3108" s="11" t="str">
        <f>IFERROR(INDEX(lvl_4[],MATCH(L3108,lvl_4[ID],0),MATCH(TEXT(K3108,"##0"),lvl_4[#Headers],0)),"Нет")</f>
        <v>Нет</v>
      </c>
      <c r="G3108" s="11" t="str">
        <f>IFERROR(INDEX(lvl_5[],MATCH(M3108,lvl_5[ID],0),MATCH(_xlfn.CONCAT(TEXT(K3108,"##0"),"_",TEXT(L3108,"##0")),lvl_5[#Headers],0)),"Нет")</f>
        <v>Нет</v>
      </c>
      <c r="H3108" s="11" t="str">
        <f>IFERROR(INDEX(lvl_6[],MATCH(N3108,lvl_6[ID],0),MATCH(_xlfn.CONCAT(K3108,"_",L3108,"_",M3108),lvl_6[#Headers],0)),"Нет")</f>
        <v>Нет</v>
      </c>
      <c r="I3108" s="12">
        <v>1</v>
      </c>
      <c r="J3108" s="12">
        <v>4</v>
      </c>
      <c r="K3108" s="12">
        <v>1</v>
      </c>
      <c r="L3108" s="12">
        <v>99</v>
      </c>
      <c r="M3108" s="12">
        <v>99</v>
      </c>
      <c r="N3108" s="12">
        <v>99</v>
      </c>
      <c r="O3108" s="12">
        <f>COUNTIF($P$2:P3108,P3108)</f>
        <v>82</v>
      </c>
      <c r="P3108" s="12" t="str">
        <f t="shared" si="197"/>
        <v>141999999</v>
      </c>
      <c r="Q3108" s="12" t="str">
        <f t="shared" si="198"/>
        <v>1419999990082</v>
      </c>
      <c r="R3108" s="20" t="s">
        <v>2575</v>
      </c>
      <c r="S3108" s="20" t="s">
        <v>2577</v>
      </c>
      <c r="W3108" s="12" t="s">
        <v>2570</v>
      </c>
      <c r="AK3108" s="12" t="s">
        <v>860</v>
      </c>
      <c r="BN3108" s="12">
        <v>1</v>
      </c>
    </row>
    <row r="3109" spans="1:66" ht="105" x14ac:dyDescent="0.25">
      <c r="A3109" s="12">
        <v>1</v>
      </c>
      <c r="B3109" s="11" t="str">
        <f t="shared" si="196"/>
        <v>Общий расчет. Анализ даты. Анализ даты. Нет. Нет. Нет</v>
      </c>
      <c r="C3109" s="11" t="str">
        <f>IFERROR(VLOOKUP(I3109,lvl_1[],2,FALSE),"Нет")</f>
        <v>Общий расчет</v>
      </c>
      <c r="D3109" s="11" t="str">
        <f>IFERROR(VLOOKUP(Rule!J3109,lvl_2[],2,FALSE),"Нет")</f>
        <v>Анализ даты</v>
      </c>
      <c r="E3109" s="11" t="str">
        <f>IFERROR(VLOOKUP(Rule!K3109,lvl_3[],2,FALSE),"Нет")</f>
        <v>Анализ даты</v>
      </c>
      <c r="F3109" s="11" t="str">
        <f>IFERROR(INDEX(lvl_4[],MATCH(L3109,lvl_4[ID],0),MATCH(TEXT(K3109,"##0"),lvl_4[#Headers],0)),"Нет")</f>
        <v>Нет</v>
      </c>
      <c r="G3109" s="11" t="str">
        <f>IFERROR(INDEX(lvl_5[],MATCH(M3109,lvl_5[ID],0),MATCH(_xlfn.CONCAT(TEXT(K3109,"##0"),"_",TEXT(L3109,"##0")),lvl_5[#Headers],0)),"Нет")</f>
        <v>Нет</v>
      </c>
      <c r="H3109" s="11" t="str">
        <f>IFERROR(INDEX(lvl_6[],MATCH(N3109,lvl_6[ID],0),MATCH(_xlfn.CONCAT(K3109,"_",L3109,"_",M3109),lvl_6[#Headers],0)),"Нет")</f>
        <v>Нет</v>
      </c>
      <c r="I3109" s="12">
        <v>1</v>
      </c>
      <c r="J3109" s="12">
        <v>4</v>
      </c>
      <c r="K3109" s="12">
        <v>1</v>
      </c>
      <c r="L3109" s="12">
        <v>99</v>
      </c>
      <c r="M3109" s="12">
        <v>99</v>
      </c>
      <c r="N3109" s="12">
        <v>99</v>
      </c>
      <c r="O3109" s="12">
        <f>COUNTIF($P$2:P3109,P3109)</f>
        <v>83</v>
      </c>
      <c r="P3109" s="12" t="str">
        <f t="shared" si="197"/>
        <v>141999999</v>
      </c>
      <c r="Q3109" s="12" t="str">
        <f t="shared" si="198"/>
        <v>1419999990083</v>
      </c>
      <c r="R3109" s="20" t="s">
        <v>2575</v>
      </c>
      <c r="S3109" s="20" t="s">
        <v>2577</v>
      </c>
      <c r="W3109" s="12" t="s">
        <v>867</v>
      </c>
      <c r="AK3109" s="12" t="s">
        <v>2574</v>
      </c>
      <c r="BN3109" s="12">
        <v>1</v>
      </c>
    </row>
    <row r="3110" spans="1:66" ht="105" x14ac:dyDescent="0.25">
      <c r="A3110" s="12">
        <v>1</v>
      </c>
      <c r="B3110" s="11" t="str">
        <f t="shared" si="196"/>
        <v>Общий расчет. Анализ даты. Анализ даты. Нет. Нет. Нет</v>
      </c>
      <c r="C3110" s="11" t="str">
        <f>IFERROR(VLOOKUP(I3110,lvl_1[],2,FALSE),"Нет")</f>
        <v>Общий расчет</v>
      </c>
      <c r="D3110" s="11" t="str">
        <f>IFERROR(VLOOKUP(Rule!J3110,lvl_2[],2,FALSE),"Нет")</f>
        <v>Анализ даты</v>
      </c>
      <c r="E3110" s="11" t="str">
        <f>IFERROR(VLOOKUP(Rule!K3110,lvl_3[],2,FALSE),"Нет")</f>
        <v>Анализ даты</v>
      </c>
      <c r="F3110" s="11" t="str">
        <f>IFERROR(INDEX(lvl_4[],MATCH(L3110,lvl_4[ID],0),MATCH(TEXT(K3110,"##0"),lvl_4[#Headers],0)),"Нет")</f>
        <v>Нет</v>
      </c>
      <c r="G3110" s="11" t="str">
        <f>IFERROR(INDEX(lvl_5[],MATCH(M3110,lvl_5[ID],0),MATCH(_xlfn.CONCAT(TEXT(K3110,"##0"),"_",TEXT(L3110,"##0")),lvl_5[#Headers],0)),"Нет")</f>
        <v>Нет</v>
      </c>
      <c r="H3110" s="11" t="str">
        <f>IFERROR(INDEX(lvl_6[],MATCH(N3110,lvl_6[ID],0),MATCH(_xlfn.CONCAT(K3110,"_",L3110,"_",M3110),lvl_6[#Headers],0)),"Нет")</f>
        <v>Нет</v>
      </c>
      <c r="I3110" s="12">
        <v>1</v>
      </c>
      <c r="J3110" s="12">
        <v>4</v>
      </c>
      <c r="K3110" s="12">
        <v>1</v>
      </c>
      <c r="L3110" s="12">
        <v>99</v>
      </c>
      <c r="M3110" s="12">
        <v>99</v>
      </c>
      <c r="N3110" s="12">
        <v>99</v>
      </c>
      <c r="O3110" s="12">
        <f>COUNTIF($P$2:P3110,P3110)</f>
        <v>84</v>
      </c>
      <c r="P3110" s="12" t="str">
        <f t="shared" si="197"/>
        <v>141999999</v>
      </c>
      <c r="Q3110" s="12" t="str">
        <f t="shared" si="198"/>
        <v>1419999990084</v>
      </c>
      <c r="R3110" s="20" t="s">
        <v>2575</v>
      </c>
      <c r="S3110" s="20" t="s">
        <v>2577</v>
      </c>
      <c r="W3110" s="12" t="s">
        <v>868</v>
      </c>
      <c r="AK3110" s="12" t="s">
        <v>2570</v>
      </c>
      <c r="BN3110" s="12">
        <v>1</v>
      </c>
    </row>
    <row r="3111" spans="1:66" ht="105" x14ac:dyDescent="0.25">
      <c r="A3111" s="12">
        <v>1</v>
      </c>
      <c r="B3111" s="11" t="str">
        <f t="shared" si="196"/>
        <v>Общий расчет. Анализ даты. Анализ даты. Нет. Нет. Нет</v>
      </c>
      <c r="C3111" s="11" t="str">
        <f>IFERROR(VLOOKUP(I3111,lvl_1[],2,FALSE),"Нет")</f>
        <v>Общий расчет</v>
      </c>
      <c r="D3111" s="11" t="str">
        <f>IFERROR(VLOOKUP(Rule!J3111,lvl_2[],2,FALSE),"Нет")</f>
        <v>Анализ даты</v>
      </c>
      <c r="E3111" s="11" t="str">
        <f>IFERROR(VLOOKUP(Rule!K3111,lvl_3[],2,FALSE),"Нет")</f>
        <v>Анализ даты</v>
      </c>
      <c r="F3111" s="11" t="str">
        <f>IFERROR(INDEX(lvl_4[],MATCH(L3111,lvl_4[ID],0),MATCH(TEXT(K3111,"##0"),lvl_4[#Headers],0)),"Нет")</f>
        <v>Нет</v>
      </c>
      <c r="G3111" s="11" t="str">
        <f>IFERROR(INDEX(lvl_5[],MATCH(M3111,lvl_5[ID],0),MATCH(_xlfn.CONCAT(TEXT(K3111,"##0"),"_",TEXT(L3111,"##0")),lvl_5[#Headers],0)),"Нет")</f>
        <v>Нет</v>
      </c>
      <c r="H3111" s="11" t="str">
        <f>IFERROR(INDEX(lvl_6[],MATCH(N3111,lvl_6[ID],0),MATCH(_xlfn.CONCAT(K3111,"_",L3111,"_",M3111),lvl_6[#Headers],0)),"Нет")</f>
        <v>Нет</v>
      </c>
      <c r="I3111" s="12">
        <v>1</v>
      </c>
      <c r="J3111" s="12">
        <v>4</v>
      </c>
      <c r="K3111" s="12">
        <v>1</v>
      </c>
      <c r="L3111" s="12">
        <v>99</v>
      </c>
      <c r="M3111" s="12">
        <v>99</v>
      </c>
      <c r="N3111" s="12">
        <v>99</v>
      </c>
      <c r="O3111" s="12">
        <f>COUNTIF($P$2:P3111,P3111)</f>
        <v>85</v>
      </c>
      <c r="P3111" s="12" t="str">
        <f t="shared" si="197"/>
        <v>141999999</v>
      </c>
      <c r="Q3111" s="12" t="str">
        <f t="shared" si="198"/>
        <v>1419999990085</v>
      </c>
      <c r="R3111" s="20" t="s">
        <v>2576</v>
      </c>
      <c r="S3111" s="20" t="s">
        <v>2577</v>
      </c>
      <c r="AD3111" s="12" t="s">
        <v>869</v>
      </c>
      <c r="AK3111" s="12" t="s">
        <v>863</v>
      </c>
      <c r="BN3111" s="12">
        <v>1</v>
      </c>
    </row>
    <row r="3112" spans="1:66" ht="105" x14ac:dyDescent="0.25">
      <c r="A3112" s="12">
        <v>1</v>
      </c>
      <c r="B3112" s="11" t="str">
        <f t="shared" si="196"/>
        <v>Общий расчет. Анализ даты. Анализ даты. Нет. Нет. Нет</v>
      </c>
      <c r="C3112" s="11" t="str">
        <f>IFERROR(VLOOKUP(I3112,lvl_1[],2,FALSE),"Нет")</f>
        <v>Общий расчет</v>
      </c>
      <c r="D3112" s="11" t="str">
        <f>IFERROR(VLOOKUP(Rule!J3112,lvl_2[],2,FALSE),"Нет")</f>
        <v>Анализ даты</v>
      </c>
      <c r="E3112" s="11" t="str">
        <f>IFERROR(VLOOKUP(Rule!K3112,lvl_3[],2,FALSE),"Нет")</f>
        <v>Анализ даты</v>
      </c>
      <c r="F3112" s="11" t="str">
        <f>IFERROR(INDEX(lvl_4[],MATCH(L3112,lvl_4[ID],0),MATCH(TEXT(K3112,"##0"),lvl_4[#Headers],0)),"Нет")</f>
        <v>Нет</v>
      </c>
      <c r="G3112" s="11" t="str">
        <f>IFERROR(INDEX(lvl_5[],MATCH(M3112,lvl_5[ID],0),MATCH(_xlfn.CONCAT(TEXT(K3112,"##0"),"_",TEXT(L3112,"##0")),lvl_5[#Headers],0)),"Нет")</f>
        <v>Нет</v>
      </c>
      <c r="H3112" s="11" t="str">
        <f>IFERROR(INDEX(lvl_6[],MATCH(N3112,lvl_6[ID],0),MATCH(_xlfn.CONCAT(K3112,"_",L3112,"_",M3112),lvl_6[#Headers],0)),"Нет")</f>
        <v>Нет</v>
      </c>
      <c r="I3112" s="12">
        <v>1</v>
      </c>
      <c r="J3112" s="12">
        <v>4</v>
      </c>
      <c r="K3112" s="12">
        <v>1</v>
      </c>
      <c r="L3112" s="12">
        <v>99</v>
      </c>
      <c r="M3112" s="12">
        <v>99</v>
      </c>
      <c r="N3112" s="12">
        <v>99</v>
      </c>
      <c r="O3112" s="12">
        <f>COUNTIF($P$2:P3112,P3112)</f>
        <v>86</v>
      </c>
      <c r="P3112" s="12" t="str">
        <f t="shared" si="197"/>
        <v>141999999</v>
      </c>
      <c r="Q3112" s="12" t="str">
        <f t="shared" si="198"/>
        <v>1419999990086</v>
      </c>
      <c r="R3112" s="20" t="s">
        <v>2576</v>
      </c>
      <c r="S3112" s="20" t="s">
        <v>2577</v>
      </c>
      <c r="AD3112" s="12" t="s">
        <v>870</v>
      </c>
      <c r="AK3112" s="12" t="s">
        <v>860</v>
      </c>
      <c r="BN3112" s="12">
        <v>1</v>
      </c>
    </row>
    <row r="3113" spans="1:66" ht="105" x14ac:dyDescent="0.25">
      <c r="A3113" s="12">
        <v>1</v>
      </c>
      <c r="B3113" s="11" t="str">
        <f t="shared" si="196"/>
        <v>Общий расчет. Анализ даты. Анализ даты. Нет. Нет. Нет</v>
      </c>
      <c r="C3113" s="11" t="str">
        <f>IFERROR(VLOOKUP(I3113,lvl_1[],2,FALSE),"Нет")</f>
        <v>Общий расчет</v>
      </c>
      <c r="D3113" s="11" t="str">
        <f>IFERROR(VLOOKUP(Rule!J3113,lvl_2[],2,FALSE),"Нет")</f>
        <v>Анализ даты</v>
      </c>
      <c r="E3113" s="11" t="str">
        <f>IFERROR(VLOOKUP(Rule!K3113,lvl_3[],2,FALSE),"Нет")</f>
        <v>Анализ даты</v>
      </c>
      <c r="F3113" s="11" t="str">
        <f>IFERROR(INDEX(lvl_4[],MATCH(L3113,lvl_4[ID],0),MATCH(TEXT(K3113,"##0"),lvl_4[#Headers],0)),"Нет")</f>
        <v>Нет</v>
      </c>
      <c r="G3113" s="11" t="str">
        <f>IFERROR(INDEX(lvl_5[],MATCH(M3113,lvl_5[ID],0),MATCH(_xlfn.CONCAT(TEXT(K3113,"##0"),"_",TEXT(L3113,"##0")),lvl_5[#Headers],0)),"Нет")</f>
        <v>Нет</v>
      </c>
      <c r="H3113" s="11" t="str">
        <f>IFERROR(INDEX(lvl_6[],MATCH(N3113,lvl_6[ID],0),MATCH(_xlfn.CONCAT(K3113,"_",L3113,"_",M3113),lvl_6[#Headers],0)),"Нет")</f>
        <v>Нет</v>
      </c>
      <c r="I3113" s="12">
        <v>1</v>
      </c>
      <c r="J3113" s="12">
        <v>4</v>
      </c>
      <c r="K3113" s="12">
        <v>1</v>
      </c>
      <c r="L3113" s="12">
        <v>99</v>
      </c>
      <c r="M3113" s="12">
        <v>99</v>
      </c>
      <c r="N3113" s="12">
        <v>99</v>
      </c>
      <c r="O3113" s="12">
        <f>COUNTIF($P$2:P3113,P3113)</f>
        <v>87</v>
      </c>
      <c r="P3113" s="12" t="str">
        <f t="shared" si="197"/>
        <v>141999999</v>
      </c>
      <c r="Q3113" s="12" t="str">
        <f t="shared" si="198"/>
        <v>1419999990087</v>
      </c>
      <c r="R3113" s="20" t="s">
        <v>2576</v>
      </c>
      <c r="S3113" s="20" t="s">
        <v>2577</v>
      </c>
      <c r="AD3113" s="12" t="s">
        <v>859</v>
      </c>
      <c r="AK3113" s="12" t="s">
        <v>2574</v>
      </c>
      <c r="BN3113" s="12">
        <v>1</v>
      </c>
    </row>
    <row r="3114" spans="1:66" ht="105" x14ac:dyDescent="0.25">
      <c r="A3114" s="12">
        <v>1</v>
      </c>
      <c r="B3114" s="11" t="str">
        <f t="shared" si="196"/>
        <v>Общий расчет. Анализ даты. Анализ даты. Нет. Нет. Нет</v>
      </c>
      <c r="C3114" s="11" t="str">
        <f>IFERROR(VLOOKUP(I3114,lvl_1[],2,FALSE),"Нет")</f>
        <v>Общий расчет</v>
      </c>
      <c r="D3114" s="11" t="str">
        <f>IFERROR(VLOOKUP(Rule!J3114,lvl_2[],2,FALSE),"Нет")</f>
        <v>Анализ даты</v>
      </c>
      <c r="E3114" s="11" t="str">
        <f>IFERROR(VLOOKUP(Rule!K3114,lvl_3[],2,FALSE),"Нет")</f>
        <v>Анализ даты</v>
      </c>
      <c r="F3114" s="11" t="str">
        <f>IFERROR(INDEX(lvl_4[],MATCH(L3114,lvl_4[ID],0),MATCH(TEXT(K3114,"##0"),lvl_4[#Headers],0)),"Нет")</f>
        <v>Нет</v>
      </c>
      <c r="G3114" s="11" t="str">
        <f>IFERROR(INDEX(lvl_5[],MATCH(M3114,lvl_5[ID],0),MATCH(_xlfn.CONCAT(TEXT(K3114,"##0"),"_",TEXT(L3114,"##0")),lvl_5[#Headers],0)),"Нет")</f>
        <v>Нет</v>
      </c>
      <c r="H3114" s="11" t="str">
        <f>IFERROR(INDEX(lvl_6[],MATCH(N3114,lvl_6[ID],0),MATCH(_xlfn.CONCAT(K3114,"_",L3114,"_",M3114),lvl_6[#Headers],0)),"Нет")</f>
        <v>Нет</v>
      </c>
      <c r="I3114" s="12">
        <v>1</v>
      </c>
      <c r="J3114" s="12">
        <v>4</v>
      </c>
      <c r="K3114" s="12">
        <v>1</v>
      </c>
      <c r="L3114" s="12">
        <v>99</v>
      </c>
      <c r="M3114" s="12">
        <v>99</v>
      </c>
      <c r="N3114" s="12">
        <v>99</v>
      </c>
      <c r="O3114" s="12">
        <f>COUNTIF($P$2:P3114,P3114)</f>
        <v>88</v>
      </c>
      <c r="P3114" s="12" t="str">
        <f t="shared" si="197"/>
        <v>141999999</v>
      </c>
      <c r="Q3114" s="12" t="str">
        <f t="shared" si="198"/>
        <v>1419999990088</v>
      </c>
      <c r="R3114" s="20" t="s">
        <v>2576</v>
      </c>
      <c r="S3114" s="20" t="s">
        <v>2577</v>
      </c>
      <c r="AD3114" s="12" t="s">
        <v>860</v>
      </c>
      <c r="AK3114" s="12" t="s">
        <v>2570</v>
      </c>
      <c r="BN3114" s="12">
        <v>1</v>
      </c>
    </row>
    <row r="3115" spans="1:66" ht="105" x14ac:dyDescent="0.25">
      <c r="A3115" s="12">
        <v>1</v>
      </c>
      <c r="B3115" s="11" t="str">
        <f t="shared" si="196"/>
        <v>Общий расчет. Анализ даты. Анализ даты. Нет. Нет. Нет</v>
      </c>
      <c r="C3115" s="11" t="str">
        <f>IFERROR(VLOOKUP(I3115,lvl_1[],2,FALSE),"Нет")</f>
        <v>Общий расчет</v>
      </c>
      <c r="D3115" s="11" t="str">
        <f>IFERROR(VLOOKUP(Rule!J3115,lvl_2[],2,FALSE),"Нет")</f>
        <v>Анализ даты</v>
      </c>
      <c r="E3115" s="11" t="str">
        <f>IFERROR(VLOOKUP(Rule!K3115,lvl_3[],2,FALSE),"Нет")</f>
        <v>Анализ даты</v>
      </c>
      <c r="F3115" s="11" t="str">
        <f>IFERROR(INDEX(lvl_4[],MATCH(L3115,lvl_4[ID],0),MATCH(TEXT(K3115,"##0"),lvl_4[#Headers],0)),"Нет")</f>
        <v>Нет</v>
      </c>
      <c r="G3115" s="11" t="str">
        <f>IFERROR(INDEX(lvl_5[],MATCH(M3115,lvl_5[ID],0),MATCH(_xlfn.CONCAT(TEXT(K3115,"##0"),"_",TEXT(L3115,"##0")),lvl_5[#Headers],0)),"Нет")</f>
        <v>Нет</v>
      </c>
      <c r="H3115" s="11" t="str">
        <f>IFERROR(INDEX(lvl_6[],MATCH(N3115,lvl_6[ID],0),MATCH(_xlfn.CONCAT(K3115,"_",L3115,"_",M3115),lvl_6[#Headers],0)),"Нет")</f>
        <v>Нет</v>
      </c>
      <c r="I3115" s="12">
        <v>1</v>
      </c>
      <c r="J3115" s="12">
        <v>4</v>
      </c>
      <c r="K3115" s="12">
        <v>1</v>
      </c>
      <c r="L3115" s="12">
        <v>99</v>
      </c>
      <c r="M3115" s="12">
        <v>99</v>
      </c>
      <c r="N3115" s="12">
        <v>99</v>
      </c>
      <c r="O3115" s="12">
        <f>COUNTIF($P$2:P3115,P3115)</f>
        <v>89</v>
      </c>
      <c r="P3115" s="12" t="str">
        <f t="shared" si="197"/>
        <v>141999999</v>
      </c>
      <c r="Q3115" s="12" t="str">
        <f t="shared" si="198"/>
        <v>1419999990089</v>
      </c>
      <c r="R3115" s="20" t="s">
        <v>2576</v>
      </c>
      <c r="S3115" s="20" t="s">
        <v>2577</v>
      </c>
      <c r="AD3115" s="12" t="s">
        <v>2569</v>
      </c>
      <c r="AK3115" s="12" t="s">
        <v>863</v>
      </c>
      <c r="BN3115" s="12">
        <v>1</v>
      </c>
    </row>
    <row r="3116" spans="1:66" ht="105" x14ac:dyDescent="0.25">
      <c r="A3116" s="12">
        <v>1</v>
      </c>
      <c r="B3116" s="11" t="str">
        <f t="shared" si="196"/>
        <v>Общий расчет. Анализ даты. Анализ даты. Нет. Нет. Нет</v>
      </c>
      <c r="C3116" s="11" t="str">
        <f>IFERROR(VLOOKUP(I3116,lvl_1[],2,FALSE),"Нет")</f>
        <v>Общий расчет</v>
      </c>
      <c r="D3116" s="11" t="str">
        <f>IFERROR(VLOOKUP(Rule!J3116,lvl_2[],2,FALSE),"Нет")</f>
        <v>Анализ даты</v>
      </c>
      <c r="E3116" s="11" t="str">
        <f>IFERROR(VLOOKUP(Rule!K3116,lvl_3[],2,FALSE),"Нет")</f>
        <v>Анализ даты</v>
      </c>
      <c r="F3116" s="11" t="str">
        <f>IFERROR(INDEX(lvl_4[],MATCH(L3116,lvl_4[ID],0),MATCH(TEXT(K3116,"##0"),lvl_4[#Headers],0)),"Нет")</f>
        <v>Нет</v>
      </c>
      <c r="G3116" s="11" t="str">
        <f>IFERROR(INDEX(lvl_5[],MATCH(M3116,lvl_5[ID],0),MATCH(_xlfn.CONCAT(TEXT(K3116,"##0"),"_",TEXT(L3116,"##0")),lvl_5[#Headers],0)),"Нет")</f>
        <v>Нет</v>
      </c>
      <c r="H3116" s="11" t="str">
        <f>IFERROR(INDEX(lvl_6[],MATCH(N3116,lvl_6[ID],0),MATCH(_xlfn.CONCAT(K3116,"_",L3116,"_",M3116),lvl_6[#Headers],0)),"Нет")</f>
        <v>Нет</v>
      </c>
      <c r="I3116" s="12">
        <v>1</v>
      </c>
      <c r="J3116" s="12">
        <v>4</v>
      </c>
      <c r="K3116" s="12">
        <v>1</v>
      </c>
      <c r="L3116" s="12">
        <v>99</v>
      </c>
      <c r="M3116" s="12">
        <v>99</v>
      </c>
      <c r="N3116" s="12">
        <v>99</v>
      </c>
      <c r="O3116" s="12">
        <f>COUNTIF($P$2:P3116,P3116)</f>
        <v>90</v>
      </c>
      <c r="P3116" s="12" t="str">
        <f t="shared" si="197"/>
        <v>141999999</v>
      </c>
      <c r="Q3116" s="12" t="str">
        <f t="shared" si="198"/>
        <v>1419999990090</v>
      </c>
      <c r="R3116" s="20" t="s">
        <v>2576</v>
      </c>
      <c r="S3116" s="20" t="s">
        <v>2577</v>
      </c>
      <c r="AD3116" s="12" t="s">
        <v>862</v>
      </c>
      <c r="AK3116" s="12" t="s">
        <v>860</v>
      </c>
      <c r="BN3116" s="12">
        <v>1</v>
      </c>
    </row>
    <row r="3117" spans="1:66" ht="105" x14ac:dyDescent="0.25">
      <c r="A3117" s="12">
        <v>1</v>
      </c>
      <c r="B3117" s="11" t="str">
        <f t="shared" si="196"/>
        <v>Общий расчет. Анализ даты. Анализ даты. Нет. Нет. Нет</v>
      </c>
      <c r="C3117" s="11" t="str">
        <f>IFERROR(VLOOKUP(I3117,lvl_1[],2,FALSE),"Нет")</f>
        <v>Общий расчет</v>
      </c>
      <c r="D3117" s="11" t="str">
        <f>IFERROR(VLOOKUP(Rule!J3117,lvl_2[],2,FALSE),"Нет")</f>
        <v>Анализ даты</v>
      </c>
      <c r="E3117" s="11" t="str">
        <f>IFERROR(VLOOKUP(Rule!K3117,lvl_3[],2,FALSE),"Нет")</f>
        <v>Анализ даты</v>
      </c>
      <c r="F3117" s="11" t="str">
        <f>IFERROR(INDEX(lvl_4[],MATCH(L3117,lvl_4[ID],0),MATCH(TEXT(K3117,"##0"),lvl_4[#Headers],0)),"Нет")</f>
        <v>Нет</v>
      </c>
      <c r="G3117" s="11" t="str">
        <f>IFERROR(INDEX(lvl_5[],MATCH(M3117,lvl_5[ID],0),MATCH(_xlfn.CONCAT(TEXT(K3117,"##0"),"_",TEXT(L3117,"##0")),lvl_5[#Headers],0)),"Нет")</f>
        <v>Нет</v>
      </c>
      <c r="H3117" s="11" t="str">
        <f>IFERROR(INDEX(lvl_6[],MATCH(N3117,lvl_6[ID],0),MATCH(_xlfn.CONCAT(K3117,"_",L3117,"_",M3117),lvl_6[#Headers],0)),"Нет")</f>
        <v>Нет</v>
      </c>
      <c r="I3117" s="12">
        <v>1</v>
      </c>
      <c r="J3117" s="12">
        <v>4</v>
      </c>
      <c r="K3117" s="12">
        <v>1</v>
      </c>
      <c r="L3117" s="12">
        <v>99</v>
      </c>
      <c r="M3117" s="12">
        <v>99</v>
      </c>
      <c r="N3117" s="12">
        <v>99</v>
      </c>
      <c r="O3117" s="12">
        <f>COUNTIF($P$2:P3117,P3117)</f>
        <v>91</v>
      </c>
      <c r="P3117" s="12" t="str">
        <f t="shared" si="197"/>
        <v>141999999</v>
      </c>
      <c r="Q3117" s="12" t="str">
        <f t="shared" si="198"/>
        <v>1419999990091</v>
      </c>
      <c r="R3117" s="20" t="s">
        <v>2576</v>
      </c>
      <c r="S3117" s="20" t="s">
        <v>2577</v>
      </c>
      <c r="AD3117" s="12" t="s">
        <v>863</v>
      </c>
      <c r="AK3117" s="12" t="s">
        <v>2574</v>
      </c>
      <c r="BN3117" s="12">
        <v>1</v>
      </c>
    </row>
    <row r="3118" spans="1:66" ht="105" x14ac:dyDescent="0.25">
      <c r="A3118" s="12">
        <v>1</v>
      </c>
      <c r="B3118" s="11" t="str">
        <f t="shared" si="196"/>
        <v>Общий расчет. Анализ даты. Анализ даты. Нет. Нет. Нет</v>
      </c>
      <c r="C3118" s="11" t="str">
        <f>IFERROR(VLOOKUP(I3118,lvl_1[],2,FALSE),"Нет")</f>
        <v>Общий расчет</v>
      </c>
      <c r="D3118" s="11" t="str">
        <f>IFERROR(VLOOKUP(Rule!J3118,lvl_2[],2,FALSE),"Нет")</f>
        <v>Анализ даты</v>
      </c>
      <c r="E3118" s="11" t="str">
        <f>IFERROR(VLOOKUP(Rule!K3118,lvl_3[],2,FALSE),"Нет")</f>
        <v>Анализ даты</v>
      </c>
      <c r="F3118" s="11" t="str">
        <f>IFERROR(INDEX(lvl_4[],MATCH(L3118,lvl_4[ID],0),MATCH(TEXT(K3118,"##0"),lvl_4[#Headers],0)),"Нет")</f>
        <v>Нет</v>
      </c>
      <c r="G3118" s="11" t="str">
        <f>IFERROR(INDEX(lvl_5[],MATCH(M3118,lvl_5[ID],0),MATCH(_xlfn.CONCAT(TEXT(K3118,"##0"),"_",TEXT(L3118,"##0")),lvl_5[#Headers],0)),"Нет")</f>
        <v>Нет</v>
      </c>
      <c r="H3118" s="11" t="str">
        <f>IFERROR(INDEX(lvl_6[],MATCH(N3118,lvl_6[ID],0),MATCH(_xlfn.CONCAT(K3118,"_",L3118,"_",M3118),lvl_6[#Headers],0)),"Нет")</f>
        <v>Нет</v>
      </c>
      <c r="I3118" s="12">
        <v>1</v>
      </c>
      <c r="J3118" s="12">
        <v>4</v>
      </c>
      <c r="K3118" s="12">
        <v>1</v>
      </c>
      <c r="L3118" s="12">
        <v>99</v>
      </c>
      <c r="M3118" s="12">
        <v>99</v>
      </c>
      <c r="N3118" s="12">
        <v>99</v>
      </c>
      <c r="O3118" s="12">
        <f>COUNTIF($P$2:P3118,P3118)</f>
        <v>92</v>
      </c>
      <c r="P3118" s="12" t="str">
        <f t="shared" si="197"/>
        <v>141999999</v>
      </c>
      <c r="Q3118" s="12" t="str">
        <f t="shared" si="198"/>
        <v>1419999990092</v>
      </c>
      <c r="R3118" s="20" t="s">
        <v>2576</v>
      </c>
      <c r="S3118" s="20" t="s">
        <v>2577</v>
      </c>
      <c r="AD3118" s="12" t="s">
        <v>864</v>
      </c>
      <c r="AK3118" s="12" t="s">
        <v>2570</v>
      </c>
      <c r="BN3118" s="12">
        <v>1</v>
      </c>
    </row>
    <row r="3119" spans="1:66" ht="105" x14ac:dyDescent="0.25">
      <c r="A3119" s="12">
        <v>1</v>
      </c>
      <c r="B3119" s="11" t="str">
        <f t="shared" si="196"/>
        <v>Общий расчет. Анализ даты. Анализ даты. Нет. Нет. Нет</v>
      </c>
      <c r="C3119" s="11" t="str">
        <f>IFERROR(VLOOKUP(I3119,lvl_1[],2,FALSE),"Нет")</f>
        <v>Общий расчет</v>
      </c>
      <c r="D3119" s="11" t="str">
        <f>IFERROR(VLOOKUP(Rule!J3119,lvl_2[],2,FALSE),"Нет")</f>
        <v>Анализ даты</v>
      </c>
      <c r="E3119" s="11" t="str">
        <f>IFERROR(VLOOKUP(Rule!K3119,lvl_3[],2,FALSE),"Нет")</f>
        <v>Анализ даты</v>
      </c>
      <c r="F3119" s="11" t="str">
        <f>IFERROR(INDEX(lvl_4[],MATCH(L3119,lvl_4[ID],0),MATCH(TEXT(K3119,"##0"),lvl_4[#Headers],0)),"Нет")</f>
        <v>Нет</v>
      </c>
      <c r="G3119" s="11" t="str">
        <f>IFERROR(INDEX(lvl_5[],MATCH(M3119,lvl_5[ID],0),MATCH(_xlfn.CONCAT(TEXT(K3119,"##0"),"_",TEXT(L3119,"##0")),lvl_5[#Headers],0)),"Нет")</f>
        <v>Нет</v>
      </c>
      <c r="H3119" s="11" t="str">
        <f>IFERROR(INDEX(lvl_6[],MATCH(N3119,lvl_6[ID],0),MATCH(_xlfn.CONCAT(K3119,"_",L3119,"_",M3119),lvl_6[#Headers],0)),"Нет")</f>
        <v>Нет</v>
      </c>
      <c r="I3119" s="12">
        <v>1</v>
      </c>
      <c r="J3119" s="12">
        <v>4</v>
      </c>
      <c r="K3119" s="12">
        <v>1</v>
      </c>
      <c r="L3119" s="12">
        <v>99</v>
      </c>
      <c r="M3119" s="12">
        <v>99</v>
      </c>
      <c r="N3119" s="12">
        <v>99</v>
      </c>
      <c r="O3119" s="12">
        <f>COUNTIF($P$2:P3119,P3119)</f>
        <v>93</v>
      </c>
      <c r="P3119" s="12" t="str">
        <f t="shared" si="197"/>
        <v>141999999</v>
      </c>
      <c r="Q3119" s="12" t="str">
        <f t="shared" si="198"/>
        <v>1419999990093</v>
      </c>
      <c r="R3119" s="20" t="s">
        <v>2576</v>
      </c>
      <c r="S3119" s="20" t="s">
        <v>2577</v>
      </c>
      <c r="AD3119" s="12" t="s">
        <v>865</v>
      </c>
      <c r="AK3119" s="12" t="s">
        <v>863</v>
      </c>
      <c r="BN3119" s="12">
        <v>1</v>
      </c>
    </row>
    <row r="3120" spans="1:66" ht="105" x14ac:dyDescent="0.25">
      <c r="A3120" s="12">
        <v>1</v>
      </c>
      <c r="B3120" s="11" t="str">
        <f t="shared" si="196"/>
        <v>Общий расчет. Анализ даты. Анализ даты. Нет. Нет. Нет</v>
      </c>
      <c r="C3120" s="11" t="str">
        <f>IFERROR(VLOOKUP(I3120,lvl_1[],2,FALSE),"Нет")</f>
        <v>Общий расчет</v>
      </c>
      <c r="D3120" s="11" t="str">
        <f>IFERROR(VLOOKUP(Rule!J3120,lvl_2[],2,FALSE),"Нет")</f>
        <v>Анализ даты</v>
      </c>
      <c r="E3120" s="11" t="str">
        <f>IFERROR(VLOOKUP(Rule!K3120,lvl_3[],2,FALSE),"Нет")</f>
        <v>Анализ даты</v>
      </c>
      <c r="F3120" s="11" t="str">
        <f>IFERROR(INDEX(lvl_4[],MATCH(L3120,lvl_4[ID],0),MATCH(TEXT(K3120,"##0"),lvl_4[#Headers],0)),"Нет")</f>
        <v>Нет</v>
      </c>
      <c r="G3120" s="11" t="str">
        <f>IFERROR(INDEX(lvl_5[],MATCH(M3120,lvl_5[ID],0),MATCH(_xlfn.CONCAT(TEXT(K3120,"##0"),"_",TEXT(L3120,"##0")),lvl_5[#Headers],0)),"Нет")</f>
        <v>Нет</v>
      </c>
      <c r="H3120" s="11" t="str">
        <f>IFERROR(INDEX(lvl_6[],MATCH(N3120,lvl_6[ID],0),MATCH(_xlfn.CONCAT(K3120,"_",L3120,"_",M3120),lvl_6[#Headers],0)),"Нет")</f>
        <v>Нет</v>
      </c>
      <c r="I3120" s="12">
        <v>1</v>
      </c>
      <c r="J3120" s="12">
        <v>4</v>
      </c>
      <c r="K3120" s="12">
        <v>1</v>
      </c>
      <c r="L3120" s="12">
        <v>99</v>
      </c>
      <c r="M3120" s="12">
        <v>99</v>
      </c>
      <c r="N3120" s="12">
        <v>99</v>
      </c>
      <c r="O3120" s="12">
        <f>COUNTIF($P$2:P3120,P3120)</f>
        <v>94</v>
      </c>
      <c r="P3120" s="12" t="str">
        <f t="shared" si="197"/>
        <v>141999999</v>
      </c>
      <c r="Q3120" s="12" t="str">
        <f t="shared" si="198"/>
        <v>1419999990094</v>
      </c>
      <c r="R3120" s="20" t="s">
        <v>2576</v>
      </c>
      <c r="S3120" s="20" t="s">
        <v>2577</v>
      </c>
      <c r="AD3120" s="12" t="s">
        <v>2570</v>
      </c>
      <c r="AK3120" s="12" t="s">
        <v>860</v>
      </c>
      <c r="BN3120" s="12">
        <v>1</v>
      </c>
    </row>
    <row r="3121" spans="1:66" ht="105" x14ac:dyDescent="0.25">
      <c r="A3121" s="12">
        <v>1</v>
      </c>
      <c r="B3121" s="11" t="str">
        <f t="shared" si="196"/>
        <v>Общий расчет. Анализ даты. Анализ даты. Нет. Нет. Нет</v>
      </c>
      <c r="C3121" s="11" t="str">
        <f>IFERROR(VLOOKUP(I3121,lvl_1[],2,FALSE),"Нет")</f>
        <v>Общий расчет</v>
      </c>
      <c r="D3121" s="11" t="str">
        <f>IFERROR(VLOOKUP(Rule!J3121,lvl_2[],2,FALSE),"Нет")</f>
        <v>Анализ даты</v>
      </c>
      <c r="E3121" s="11" t="str">
        <f>IFERROR(VLOOKUP(Rule!K3121,lvl_3[],2,FALSE),"Нет")</f>
        <v>Анализ даты</v>
      </c>
      <c r="F3121" s="11" t="str">
        <f>IFERROR(INDEX(lvl_4[],MATCH(L3121,lvl_4[ID],0),MATCH(TEXT(K3121,"##0"),lvl_4[#Headers],0)),"Нет")</f>
        <v>Нет</v>
      </c>
      <c r="G3121" s="11" t="str">
        <f>IFERROR(INDEX(lvl_5[],MATCH(M3121,lvl_5[ID],0),MATCH(_xlfn.CONCAT(TEXT(K3121,"##0"),"_",TEXT(L3121,"##0")),lvl_5[#Headers],0)),"Нет")</f>
        <v>Нет</v>
      </c>
      <c r="H3121" s="11" t="str">
        <f>IFERROR(INDEX(lvl_6[],MATCH(N3121,lvl_6[ID],0),MATCH(_xlfn.CONCAT(K3121,"_",L3121,"_",M3121),lvl_6[#Headers],0)),"Нет")</f>
        <v>Нет</v>
      </c>
      <c r="I3121" s="12">
        <v>1</v>
      </c>
      <c r="J3121" s="12">
        <v>4</v>
      </c>
      <c r="K3121" s="12">
        <v>1</v>
      </c>
      <c r="L3121" s="12">
        <v>99</v>
      </c>
      <c r="M3121" s="12">
        <v>99</v>
      </c>
      <c r="N3121" s="12">
        <v>99</v>
      </c>
      <c r="O3121" s="12">
        <f>COUNTIF($P$2:P3121,P3121)</f>
        <v>95</v>
      </c>
      <c r="P3121" s="12" t="str">
        <f t="shared" si="197"/>
        <v>141999999</v>
      </c>
      <c r="Q3121" s="12" t="str">
        <f t="shared" si="198"/>
        <v>1419999990095</v>
      </c>
      <c r="R3121" s="20" t="s">
        <v>2576</v>
      </c>
      <c r="S3121" s="20" t="s">
        <v>2577</v>
      </c>
      <c r="AD3121" s="12" t="s">
        <v>867</v>
      </c>
      <c r="AK3121" s="12" t="s">
        <v>2574</v>
      </c>
      <c r="BN3121" s="12">
        <v>1</v>
      </c>
    </row>
    <row r="3122" spans="1:66" ht="105" x14ac:dyDescent="0.25">
      <c r="A3122" s="12">
        <v>1</v>
      </c>
      <c r="B3122" s="11" t="str">
        <f t="shared" si="196"/>
        <v>Общий расчет. Анализ даты. Анализ даты. Нет. Нет. Нет</v>
      </c>
      <c r="C3122" s="11" t="str">
        <f>IFERROR(VLOOKUP(I3122,lvl_1[],2,FALSE),"Нет")</f>
        <v>Общий расчет</v>
      </c>
      <c r="D3122" s="11" t="str">
        <f>IFERROR(VLOOKUP(Rule!J3122,lvl_2[],2,FALSE),"Нет")</f>
        <v>Анализ даты</v>
      </c>
      <c r="E3122" s="11" t="str">
        <f>IFERROR(VLOOKUP(Rule!K3122,lvl_3[],2,FALSE),"Нет")</f>
        <v>Анализ даты</v>
      </c>
      <c r="F3122" s="11" t="str">
        <f>IFERROR(INDEX(lvl_4[],MATCH(L3122,lvl_4[ID],0),MATCH(TEXT(K3122,"##0"),lvl_4[#Headers],0)),"Нет")</f>
        <v>Нет</v>
      </c>
      <c r="G3122" s="11" t="str">
        <f>IFERROR(INDEX(lvl_5[],MATCH(M3122,lvl_5[ID],0),MATCH(_xlfn.CONCAT(TEXT(K3122,"##0"),"_",TEXT(L3122,"##0")),lvl_5[#Headers],0)),"Нет")</f>
        <v>Нет</v>
      </c>
      <c r="H3122" s="11" t="str">
        <f>IFERROR(INDEX(lvl_6[],MATCH(N3122,lvl_6[ID],0),MATCH(_xlfn.CONCAT(K3122,"_",L3122,"_",M3122),lvl_6[#Headers],0)),"Нет")</f>
        <v>Нет</v>
      </c>
      <c r="I3122" s="12">
        <v>1</v>
      </c>
      <c r="J3122" s="12">
        <v>4</v>
      </c>
      <c r="K3122" s="12">
        <v>1</v>
      </c>
      <c r="L3122" s="12">
        <v>99</v>
      </c>
      <c r="M3122" s="12">
        <v>99</v>
      </c>
      <c r="N3122" s="12">
        <v>99</v>
      </c>
      <c r="O3122" s="12">
        <f>COUNTIF($P$2:P3122,P3122)</f>
        <v>96</v>
      </c>
      <c r="P3122" s="12" t="str">
        <f t="shared" si="197"/>
        <v>141999999</v>
      </c>
      <c r="Q3122" s="12" t="str">
        <f t="shared" si="198"/>
        <v>1419999990096</v>
      </c>
      <c r="R3122" s="20" t="s">
        <v>2576</v>
      </c>
      <c r="S3122" s="20" t="s">
        <v>2577</v>
      </c>
      <c r="AD3122" s="12" t="s">
        <v>868</v>
      </c>
      <c r="AK3122" s="12" t="s">
        <v>2570</v>
      </c>
      <c r="BN3122" s="12">
        <v>1</v>
      </c>
    </row>
    <row r="3123" spans="1:66" ht="60" x14ac:dyDescent="0.25">
      <c r="A3123" s="12">
        <v>1</v>
      </c>
      <c r="B3123" s="11" t="str">
        <f t="shared" ref="B3123:B3136" si="199">_xlfn.CONCAT(C3123,". ", D3123,". ", E3123,". ", F3123,". ", G3123,". ", H3123)</f>
        <v>Общий расчет. Анализ даты. Анализ даты. Нет. Нет. Нет</v>
      </c>
      <c r="C3123" s="11" t="str">
        <f>IFERROR(VLOOKUP(I3123,lvl_1[],2,FALSE),"Нет")</f>
        <v>Общий расчет</v>
      </c>
      <c r="D3123" s="11" t="str">
        <f>IFERROR(VLOOKUP(Rule!J3123,lvl_2[],2,FALSE),"Нет")</f>
        <v>Анализ даты</v>
      </c>
      <c r="E3123" s="11" t="str">
        <f>IFERROR(VLOOKUP(Rule!K3123,lvl_3[],2,FALSE),"Нет")</f>
        <v>Анализ даты</v>
      </c>
      <c r="F3123" s="11" t="str">
        <f>IFERROR(INDEX(lvl_4[],MATCH(L3123,lvl_4[ID],0),MATCH(TEXT(K3123,"##0"),lvl_4[#Headers],0)),"Нет")</f>
        <v>Нет</v>
      </c>
      <c r="G3123" s="11" t="str">
        <f>IFERROR(INDEX(lvl_5[],MATCH(M3123,lvl_5[ID],0),MATCH(_xlfn.CONCAT(TEXT(K3123,"##0"),"_",TEXT(L3123,"##0")),lvl_5[#Headers],0)),"Нет")</f>
        <v>Нет</v>
      </c>
      <c r="H3123" s="11" t="str">
        <f>IFERROR(INDEX(lvl_6[],MATCH(N3123,lvl_6[ID],0),MATCH(_xlfn.CONCAT(K3123,"_",L3123,"_",M3123),lvl_6[#Headers],0)),"Нет")</f>
        <v>Нет</v>
      </c>
      <c r="I3123" s="12">
        <v>1</v>
      </c>
      <c r="J3123" s="12">
        <v>4</v>
      </c>
      <c r="K3123" s="12">
        <v>1</v>
      </c>
      <c r="L3123" s="12">
        <v>99</v>
      </c>
      <c r="M3123" s="12">
        <v>99</v>
      </c>
      <c r="N3123" s="12">
        <v>99</v>
      </c>
      <c r="O3123" s="12">
        <f>COUNTIF($P$2:P3123,P3123)</f>
        <v>97</v>
      </c>
      <c r="P3123" s="12" t="str">
        <f t="shared" ref="P3123:P3136" si="200">_xlfn.CONCAT(I3123,
J3123,
K3123,
IF(LEN(L3123)=1,_xlfn.CONCAT(0,L3123),L3123),
IF(LEN(M3123)=1,_xlfn.CONCAT(0,M3123),M3123),
IF(LEN(N3123)=1,_xlfn.CONCAT(0,N3123),N3123))</f>
        <v>141999999</v>
      </c>
      <c r="Q3123" s="12" t="str">
        <f t="shared" ref="Q3123:Q3136" si="201">_xlfn.CONCAT(I3123,
J3123,
K3123,
IF(LEN(L3123)=1,_xlfn.CONCAT(0,L3123),L3123),
IF(LEN(M3123)=1,_xlfn.CONCAT(0,M3123),M3123),
IF(LEN(N3123)=1,_xlfn.CONCAT(0,N3123),N3123),
IF(LEN(O3123)=1,_xlfn.CONCAT("000",O3123),IF(LEN(O3123)=2,_xlfn.CONCAT("00",O3123),IF(LEN(O3123)=3,_xlfn.CONCAT(0,O3123),O3123))))</f>
        <v>1419999990097</v>
      </c>
      <c r="R3123" s="20" t="s">
        <v>2579</v>
      </c>
      <c r="S3123" s="20" t="s">
        <v>2580</v>
      </c>
      <c r="AI3123" s="12" t="s">
        <v>899</v>
      </c>
      <c r="AK3123" s="12" t="s">
        <v>2569</v>
      </c>
      <c r="BN3123" s="12">
        <v>1</v>
      </c>
    </row>
    <row r="3124" spans="1:66" ht="60" x14ac:dyDescent="0.25">
      <c r="A3124" s="12">
        <v>1</v>
      </c>
      <c r="B3124" s="11" t="str">
        <f t="shared" si="199"/>
        <v>Общий расчет. Анализ даты. Анализ даты. Нет. Нет. Нет</v>
      </c>
      <c r="C3124" s="11" t="str">
        <f>IFERROR(VLOOKUP(I3124,lvl_1[],2,FALSE),"Нет")</f>
        <v>Общий расчет</v>
      </c>
      <c r="D3124" s="11" t="str">
        <f>IFERROR(VLOOKUP(Rule!J3124,lvl_2[],2,FALSE),"Нет")</f>
        <v>Анализ даты</v>
      </c>
      <c r="E3124" s="11" t="str">
        <f>IFERROR(VLOOKUP(Rule!K3124,lvl_3[],2,FALSE),"Нет")</f>
        <v>Анализ даты</v>
      </c>
      <c r="F3124" s="11" t="str">
        <f>IFERROR(INDEX(lvl_4[],MATCH(L3124,lvl_4[ID],0),MATCH(TEXT(K3124,"##0"),lvl_4[#Headers],0)),"Нет")</f>
        <v>Нет</v>
      </c>
      <c r="G3124" s="11" t="str">
        <f>IFERROR(INDEX(lvl_5[],MATCH(M3124,lvl_5[ID],0),MATCH(_xlfn.CONCAT(TEXT(K3124,"##0"),"_",TEXT(L3124,"##0")),lvl_5[#Headers],0)),"Нет")</f>
        <v>Нет</v>
      </c>
      <c r="H3124" s="11" t="str">
        <f>IFERROR(INDEX(lvl_6[],MATCH(N3124,lvl_6[ID],0),MATCH(_xlfn.CONCAT(K3124,"_",L3124,"_",M3124),lvl_6[#Headers],0)),"Нет")</f>
        <v>Нет</v>
      </c>
      <c r="I3124" s="12">
        <v>1</v>
      </c>
      <c r="J3124" s="12">
        <v>4</v>
      </c>
      <c r="K3124" s="12">
        <v>1</v>
      </c>
      <c r="L3124" s="12">
        <v>99</v>
      </c>
      <c r="M3124" s="12">
        <v>99</v>
      </c>
      <c r="N3124" s="12">
        <v>99</v>
      </c>
      <c r="O3124" s="12">
        <f>COUNTIF($P$2:P3124,P3124)</f>
        <v>98</v>
      </c>
      <c r="P3124" s="12" t="str">
        <f t="shared" si="200"/>
        <v>141999999</v>
      </c>
      <c r="Q3124" s="12" t="str">
        <f t="shared" si="201"/>
        <v>1419999990098</v>
      </c>
      <c r="R3124" s="20" t="s">
        <v>2579</v>
      </c>
      <c r="S3124" s="20" t="s">
        <v>2580</v>
      </c>
      <c r="AI3124" s="12" t="s">
        <v>2581</v>
      </c>
      <c r="AK3124" s="12" t="s">
        <v>862</v>
      </c>
      <c r="BN3124" s="12">
        <v>1</v>
      </c>
    </row>
    <row r="3125" spans="1:66" ht="30" x14ac:dyDescent="0.25">
      <c r="A3125" s="12">
        <v>1</v>
      </c>
      <c r="B3125" s="11" t="str">
        <f t="shared" si="199"/>
        <v>Общий расчет. Анализ даты. Анализ даты. Нет. Нет. Нет</v>
      </c>
      <c r="C3125" s="11" t="str">
        <f>IFERROR(VLOOKUP(I3125,lvl_1[],2,FALSE),"Нет")</f>
        <v>Общий расчет</v>
      </c>
      <c r="D3125" s="11" t="str">
        <f>IFERROR(VLOOKUP(Rule!J3125,lvl_2[],2,FALSE),"Нет")</f>
        <v>Анализ даты</v>
      </c>
      <c r="E3125" s="11" t="str">
        <f>IFERROR(VLOOKUP(Rule!K3125,lvl_3[],2,FALSE),"Нет")</f>
        <v>Анализ даты</v>
      </c>
      <c r="F3125" s="11" t="str">
        <f>IFERROR(INDEX(lvl_4[],MATCH(L3125,lvl_4[ID],0),MATCH(TEXT(K3125,"##0"),lvl_4[#Headers],0)),"Нет")</f>
        <v>Нет</v>
      </c>
      <c r="G3125" s="11" t="str">
        <f>IFERROR(INDEX(lvl_5[],MATCH(M3125,lvl_5[ID],0),MATCH(_xlfn.CONCAT(TEXT(K3125,"##0"),"_",TEXT(L3125,"##0")),lvl_5[#Headers],0)),"Нет")</f>
        <v>Нет</v>
      </c>
      <c r="H3125" s="11" t="str">
        <f>IFERROR(INDEX(lvl_6[],MATCH(N3125,lvl_6[ID],0),MATCH(_xlfn.CONCAT(K3125,"_",L3125,"_",M3125),lvl_6[#Headers],0)),"Нет")</f>
        <v>Нет</v>
      </c>
      <c r="I3125" s="12">
        <v>1</v>
      </c>
      <c r="J3125" s="12">
        <v>4</v>
      </c>
      <c r="K3125" s="12">
        <v>1</v>
      </c>
      <c r="L3125" s="12">
        <v>99</v>
      </c>
      <c r="M3125" s="12">
        <v>99</v>
      </c>
      <c r="N3125" s="12">
        <v>99</v>
      </c>
      <c r="O3125" s="12">
        <f>COUNTIF($P$2:P3125,P3125)</f>
        <v>99</v>
      </c>
      <c r="P3125" s="12" t="str">
        <f t="shared" si="200"/>
        <v>141999999</v>
      </c>
      <c r="Q3125" s="12" t="str">
        <f t="shared" si="201"/>
        <v>1419999990099</v>
      </c>
      <c r="R3125" s="20" t="s">
        <v>2582</v>
      </c>
      <c r="S3125" s="20" t="s">
        <v>2583</v>
      </c>
      <c r="AB3125" s="12" t="s">
        <v>859</v>
      </c>
      <c r="AI3125" s="12" t="s">
        <v>910</v>
      </c>
      <c r="AK3125" s="12" t="s">
        <v>865</v>
      </c>
      <c r="BN3125" s="12">
        <v>1</v>
      </c>
    </row>
    <row r="3126" spans="1:66" ht="30" x14ac:dyDescent="0.25">
      <c r="A3126" s="12">
        <v>1</v>
      </c>
      <c r="B3126" s="11" t="str">
        <f t="shared" si="199"/>
        <v>Общий расчет. Анализ даты. Анализ даты. Нет. Нет. Нет</v>
      </c>
      <c r="C3126" s="11" t="str">
        <f>IFERROR(VLOOKUP(I3126,lvl_1[],2,FALSE),"Нет")</f>
        <v>Общий расчет</v>
      </c>
      <c r="D3126" s="11" t="str">
        <f>IFERROR(VLOOKUP(Rule!J3126,lvl_2[],2,FALSE),"Нет")</f>
        <v>Анализ даты</v>
      </c>
      <c r="E3126" s="11" t="str">
        <f>IFERROR(VLOOKUP(Rule!K3126,lvl_3[],2,FALSE),"Нет")</f>
        <v>Анализ даты</v>
      </c>
      <c r="F3126" s="11" t="str">
        <f>IFERROR(INDEX(lvl_4[],MATCH(L3126,lvl_4[ID],0),MATCH(TEXT(K3126,"##0"),lvl_4[#Headers],0)),"Нет")</f>
        <v>Нет</v>
      </c>
      <c r="G3126" s="11" t="str">
        <f>IFERROR(INDEX(lvl_5[],MATCH(M3126,lvl_5[ID],0),MATCH(_xlfn.CONCAT(TEXT(K3126,"##0"),"_",TEXT(L3126,"##0")),lvl_5[#Headers],0)),"Нет")</f>
        <v>Нет</v>
      </c>
      <c r="H3126" s="11" t="str">
        <f>IFERROR(INDEX(lvl_6[],MATCH(N3126,lvl_6[ID],0),MATCH(_xlfn.CONCAT(K3126,"_",L3126,"_",M3126),lvl_6[#Headers],0)),"Нет")</f>
        <v>Нет</v>
      </c>
      <c r="I3126" s="12">
        <v>1</v>
      </c>
      <c r="J3126" s="12">
        <v>4</v>
      </c>
      <c r="K3126" s="12">
        <v>1</v>
      </c>
      <c r="L3126" s="12">
        <v>99</v>
      </c>
      <c r="M3126" s="12">
        <v>99</v>
      </c>
      <c r="N3126" s="12">
        <v>99</v>
      </c>
      <c r="O3126" s="12">
        <f>COUNTIF($P$2:P3126,P3126)</f>
        <v>100</v>
      </c>
      <c r="P3126" s="12" t="str">
        <f t="shared" si="200"/>
        <v>141999999</v>
      </c>
      <c r="Q3126" s="12" t="str">
        <f t="shared" si="201"/>
        <v>1419999990100</v>
      </c>
      <c r="R3126" s="20" t="s">
        <v>2582</v>
      </c>
      <c r="S3126" s="20" t="s">
        <v>2583</v>
      </c>
      <c r="AB3126" s="12" t="s">
        <v>860</v>
      </c>
      <c r="AI3126" s="12" t="s">
        <v>910</v>
      </c>
      <c r="AK3126" s="12" t="s">
        <v>865</v>
      </c>
      <c r="BN3126" s="12">
        <v>1</v>
      </c>
    </row>
    <row r="3127" spans="1:66" ht="30" x14ac:dyDescent="0.25">
      <c r="A3127" s="12">
        <v>1</v>
      </c>
      <c r="B3127" s="11" t="str">
        <f t="shared" si="199"/>
        <v>Общий расчет. Анализ даты. Анализ даты. Нет. Нет. Нет</v>
      </c>
      <c r="C3127" s="11" t="str">
        <f>IFERROR(VLOOKUP(I3127,lvl_1[],2,FALSE),"Нет")</f>
        <v>Общий расчет</v>
      </c>
      <c r="D3127" s="11" t="str">
        <f>IFERROR(VLOOKUP(Rule!J3127,lvl_2[],2,FALSE),"Нет")</f>
        <v>Анализ даты</v>
      </c>
      <c r="E3127" s="11" t="str">
        <f>IFERROR(VLOOKUP(Rule!K3127,lvl_3[],2,FALSE),"Нет")</f>
        <v>Анализ даты</v>
      </c>
      <c r="F3127" s="11" t="str">
        <f>IFERROR(INDEX(lvl_4[],MATCH(L3127,lvl_4[ID],0),MATCH(TEXT(K3127,"##0"),lvl_4[#Headers],0)),"Нет")</f>
        <v>Нет</v>
      </c>
      <c r="G3127" s="11" t="str">
        <f>IFERROR(INDEX(lvl_5[],MATCH(M3127,lvl_5[ID],0),MATCH(_xlfn.CONCAT(TEXT(K3127,"##0"),"_",TEXT(L3127,"##0")),lvl_5[#Headers],0)),"Нет")</f>
        <v>Нет</v>
      </c>
      <c r="H3127" s="11" t="str">
        <f>IFERROR(INDEX(lvl_6[],MATCH(N3127,lvl_6[ID],0),MATCH(_xlfn.CONCAT(K3127,"_",L3127,"_",M3127),lvl_6[#Headers],0)),"Нет")</f>
        <v>Нет</v>
      </c>
      <c r="I3127" s="12">
        <v>1</v>
      </c>
      <c r="J3127" s="12">
        <v>4</v>
      </c>
      <c r="K3127" s="12">
        <v>1</v>
      </c>
      <c r="L3127" s="12">
        <v>99</v>
      </c>
      <c r="M3127" s="12">
        <v>99</v>
      </c>
      <c r="N3127" s="12">
        <v>99</v>
      </c>
      <c r="O3127" s="12">
        <f>COUNTIF($P$2:P3127,P3127)</f>
        <v>101</v>
      </c>
      <c r="P3127" s="12" t="str">
        <f t="shared" si="200"/>
        <v>141999999</v>
      </c>
      <c r="Q3127" s="12" t="str">
        <f t="shared" si="201"/>
        <v>1419999990101</v>
      </c>
      <c r="R3127" s="20" t="s">
        <v>2582</v>
      </c>
      <c r="S3127" s="20" t="s">
        <v>2583</v>
      </c>
      <c r="AB3127" s="12" t="s">
        <v>861</v>
      </c>
      <c r="AI3127" s="12" t="s">
        <v>910</v>
      </c>
      <c r="AK3127" s="12" t="s">
        <v>865</v>
      </c>
      <c r="BN3127" s="12">
        <v>1</v>
      </c>
    </row>
    <row r="3128" spans="1:66" ht="30" x14ac:dyDescent="0.25">
      <c r="A3128" s="12">
        <v>1</v>
      </c>
      <c r="B3128" s="11" t="str">
        <f t="shared" si="199"/>
        <v>Общий расчет. Анализ даты. Анализ даты. Нет. Нет. Нет</v>
      </c>
      <c r="C3128" s="11" t="str">
        <f>IFERROR(VLOOKUP(I3128,lvl_1[],2,FALSE),"Нет")</f>
        <v>Общий расчет</v>
      </c>
      <c r="D3128" s="11" t="str">
        <f>IFERROR(VLOOKUP(Rule!J3128,lvl_2[],2,FALSE),"Нет")</f>
        <v>Анализ даты</v>
      </c>
      <c r="E3128" s="11" t="str">
        <f>IFERROR(VLOOKUP(Rule!K3128,lvl_3[],2,FALSE),"Нет")</f>
        <v>Анализ даты</v>
      </c>
      <c r="F3128" s="11" t="str">
        <f>IFERROR(INDEX(lvl_4[],MATCH(L3128,lvl_4[ID],0),MATCH(TEXT(K3128,"##0"),lvl_4[#Headers],0)),"Нет")</f>
        <v>Нет</v>
      </c>
      <c r="G3128" s="11" t="str">
        <f>IFERROR(INDEX(lvl_5[],MATCH(M3128,lvl_5[ID],0),MATCH(_xlfn.CONCAT(TEXT(K3128,"##0"),"_",TEXT(L3128,"##0")),lvl_5[#Headers],0)),"Нет")</f>
        <v>Нет</v>
      </c>
      <c r="H3128" s="11" t="str">
        <f>IFERROR(INDEX(lvl_6[],MATCH(N3128,lvl_6[ID],0),MATCH(_xlfn.CONCAT(K3128,"_",L3128,"_",M3128),lvl_6[#Headers],0)),"Нет")</f>
        <v>Нет</v>
      </c>
      <c r="I3128" s="12">
        <v>1</v>
      </c>
      <c r="J3128" s="12">
        <v>4</v>
      </c>
      <c r="K3128" s="12">
        <v>1</v>
      </c>
      <c r="L3128" s="12">
        <v>99</v>
      </c>
      <c r="M3128" s="12">
        <v>99</v>
      </c>
      <c r="N3128" s="12">
        <v>99</v>
      </c>
      <c r="O3128" s="12">
        <f>COUNTIF($P$2:P3128,P3128)</f>
        <v>102</v>
      </c>
      <c r="P3128" s="12" t="str">
        <f t="shared" si="200"/>
        <v>141999999</v>
      </c>
      <c r="Q3128" s="12" t="str">
        <f t="shared" si="201"/>
        <v>1419999990102</v>
      </c>
      <c r="R3128" s="20" t="s">
        <v>2582</v>
      </c>
      <c r="S3128" s="20" t="s">
        <v>2583</v>
      </c>
      <c r="AB3128" s="12" t="s">
        <v>862</v>
      </c>
      <c r="AI3128" s="12" t="s">
        <v>914</v>
      </c>
      <c r="AK3128" s="12" t="s">
        <v>2574</v>
      </c>
      <c r="BN3128" s="12">
        <v>1</v>
      </c>
    </row>
    <row r="3129" spans="1:66" ht="30" x14ac:dyDescent="0.25">
      <c r="A3129" s="12">
        <v>1</v>
      </c>
      <c r="B3129" s="11" t="str">
        <f t="shared" si="199"/>
        <v>Общий расчет. Анализ даты. Анализ даты. Нет. Нет. Нет</v>
      </c>
      <c r="C3129" s="11" t="str">
        <f>IFERROR(VLOOKUP(I3129,lvl_1[],2,FALSE),"Нет")</f>
        <v>Общий расчет</v>
      </c>
      <c r="D3129" s="11" t="str">
        <f>IFERROR(VLOOKUP(Rule!J3129,lvl_2[],2,FALSE),"Нет")</f>
        <v>Анализ даты</v>
      </c>
      <c r="E3129" s="11" t="str">
        <f>IFERROR(VLOOKUP(Rule!K3129,lvl_3[],2,FALSE),"Нет")</f>
        <v>Анализ даты</v>
      </c>
      <c r="F3129" s="11" t="str">
        <f>IFERROR(INDEX(lvl_4[],MATCH(L3129,lvl_4[ID],0),MATCH(TEXT(K3129,"##0"),lvl_4[#Headers],0)),"Нет")</f>
        <v>Нет</v>
      </c>
      <c r="G3129" s="11" t="str">
        <f>IFERROR(INDEX(lvl_5[],MATCH(M3129,lvl_5[ID],0),MATCH(_xlfn.CONCAT(TEXT(K3129,"##0"),"_",TEXT(L3129,"##0")),lvl_5[#Headers],0)),"Нет")</f>
        <v>Нет</v>
      </c>
      <c r="H3129" s="11" t="str">
        <f>IFERROR(INDEX(lvl_6[],MATCH(N3129,lvl_6[ID],0),MATCH(_xlfn.CONCAT(K3129,"_",L3129,"_",M3129),lvl_6[#Headers],0)),"Нет")</f>
        <v>Нет</v>
      </c>
      <c r="I3129" s="12">
        <v>1</v>
      </c>
      <c r="J3129" s="12">
        <v>4</v>
      </c>
      <c r="K3129" s="12">
        <v>1</v>
      </c>
      <c r="L3129" s="12">
        <v>99</v>
      </c>
      <c r="M3129" s="12">
        <v>99</v>
      </c>
      <c r="N3129" s="12">
        <v>99</v>
      </c>
      <c r="O3129" s="12">
        <f>COUNTIF($P$2:P3129,P3129)</f>
        <v>103</v>
      </c>
      <c r="P3129" s="12" t="str">
        <f t="shared" si="200"/>
        <v>141999999</v>
      </c>
      <c r="Q3129" s="12" t="str">
        <f t="shared" si="201"/>
        <v>1419999990103</v>
      </c>
      <c r="R3129" s="20" t="s">
        <v>2582</v>
      </c>
      <c r="S3129" s="20" t="s">
        <v>2583</v>
      </c>
      <c r="AB3129" s="12" t="s">
        <v>863</v>
      </c>
      <c r="AI3129" s="12" t="s">
        <v>914</v>
      </c>
      <c r="AK3129" s="12" t="s">
        <v>2574</v>
      </c>
      <c r="BN3129" s="12">
        <v>1</v>
      </c>
    </row>
    <row r="3130" spans="1:66" ht="30" x14ac:dyDescent="0.25">
      <c r="A3130" s="12">
        <v>1</v>
      </c>
      <c r="B3130" s="11" t="str">
        <f t="shared" si="199"/>
        <v>Общий расчет. Анализ даты. Анализ даты. Нет. Нет. Нет</v>
      </c>
      <c r="C3130" s="11" t="str">
        <f>IFERROR(VLOOKUP(I3130,lvl_1[],2,FALSE),"Нет")</f>
        <v>Общий расчет</v>
      </c>
      <c r="D3130" s="11" t="str">
        <f>IFERROR(VLOOKUP(Rule!J3130,lvl_2[],2,FALSE),"Нет")</f>
        <v>Анализ даты</v>
      </c>
      <c r="E3130" s="11" t="str">
        <f>IFERROR(VLOOKUP(Rule!K3130,lvl_3[],2,FALSE),"Нет")</f>
        <v>Анализ даты</v>
      </c>
      <c r="F3130" s="11" t="str">
        <f>IFERROR(INDEX(lvl_4[],MATCH(L3130,lvl_4[ID],0),MATCH(TEXT(K3130,"##0"),lvl_4[#Headers],0)),"Нет")</f>
        <v>Нет</v>
      </c>
      <c r="G3130" s="11" t="str">
        <f>IFERROR(INDEX(lvl_5[],MATCH(M3130,lvl_5[ID],0),MATCH(_xlfn.CONCAT(TEXT(K3130,"##0"),"_",TEXT(L3130,"##0")),lvl_5[#Headers],0)),"Нет")</f>
        <v>Нет</v>
      </c>
      <c r="H3130" s="11" t="str">
        <f>IFERROR(INDEX(lvl_6[],MATCH(N3130,lvl_6[ID],0),MATCH(_xlfn.CONCAT(K3130,"_",L3130,"_",M3130),lvl_6[#Headers],0)),"Нет")</f>
        <v>Нет</v>
      </c>
      <c r="I3130" s="12">
        <v>1</v>
      </c>
      <c r="J3130" s="12">
        <v>4</v>
      </c>
      <c r="K3130" s="12">
        <v>1</v>
      </c>
      <c r="L3130" s="12">
        <v>99</v>
      </c>
      <c r="M3130" s="12">
        <v>99</v>
      </c>
      <c r="N3130" s="12">
        <v>99</v>
      </c>
      <c r="O3130" s="12">
        <f>COUNTIF($P$2:P3130,P3130)</f>
        <v>104</v>
      </c>
      <c r="P3130" s="12" t="str">
        <f t="shared" si="200"/>
        <v>141999999</v>
      </c>
      <c r="Q3130" s="12" t="str">
        <f t="shared" si="201"/>
        <v>1419999990104</v>
      </c>
      <c r="R3130" s="20" t="s">
        <v>2582</v>
      </c>
      <c r="S3130" s="20" t="s">
        <v>2583</v>
      </c>
      <c r="AB3130" s="12" t="s">
        <v>864</v>
      </c>
      <c r="AI3130" s="12" t="s">
        <v>914</v>
      </c>
      <c r="AK3130" s="12" t="s">
        <v>2574</v>
      </c>
      <c r="BN3130" s="12">
        <v>1</v>
      </c>
    </row>
    <row r="3131" spans="1:66" ht="30" x14ac:dyDescent="0.25">
      <c r="A3131" s="12">
        <v>1</v>
      </c>
      <c r="B3131" s="11" t="str">
        <f t="shared" si="199"/>
        <v>Общий расчет. Анализ даты. Анализ даты. Нет. Нет. Нет</v>
      </c>
      <c r="C3131" s="11" t="str">
        <f>IFERROR(VLOOKUP(I3131,lvl_1[],2,FALSE),"Нет")</f>
        <v>Общий расчет</v>
      </c>
      <c r="D3131" s="11" t="str">
        <f>IFERROR(VLOOKUP(Rule!J3131,lvl_2[],2,FALSE),"Нет")</f>
        <v>Анализ даты</v>
      </c>
      <c r="E3131" s="11" t="str">
        <f>IFERROR(VLOOKUP(Rule!K3131,lvl_3[],2,FALSE),"Нет")</f>
        <v>Анализ даты</v>
      </c>
      <c r="F3131" s="11" t="str">
        <f>IFERROR(INDEX(lvl_4[],MATCH(L3131,lvl_4[ID],0),MATCH(TEXT(K3131,"##0"),lvl_4[#Headers],0)),"Нет")</f>
        <v>Нет</v>
      </c>
      <c r="G3131" s="11" t="str">
        <f>IFERROR(INDEX(lvl_5[],MATCH(M3131,lvl_5[ID],0),MATCH(_xlfn.CONCAT(TEXT(K3131,"##0"),"_",TEXT(L3131,"##0")),lvl_5[#Headers],0)),"Нет")</f>
        <v>Нет</v>
      </c>
      <c r="H3131" s="11" t="str">
        <f>IFERROR(INDEX(lvl_6[],MATCH(N3131,lvl_6[ID],0),MATCH(_xlfn.CONCAT(K3131,"_",L3131,"_",M3131),lvl_6[#Headers],0)),"Нет")</f>
        <v>Нет</v>
      </c>
      <c r="I3131" s="12">
        <v>1</v>
      </c>
      <c r="J3131" s="12">
        <v>4</v>
      </c>
      <c r="K3131" s="12">
        <v>1</v>
      </c>
      <c r="L3131" s="12">
        <v>99</v>
      </c>
      <c r="M3131" s="12">
        <v>99</v>
      </c>
      <c r="N3131" s="12">
        <v>99</v>
      </c>
      <c r="O3131" s="12">
        <f>COUNTIF($P$2:P3131,P3131)</f>
        <v>105</v>
      </c>
      <c r="P3131" s="12" t="str">
        <f t="shared" si="200"/>
        <v>141999999</v>
      </c>
      <c r="Q3131" s="12" t="str">
        <f t="shared" si="201"/>
        <v>1419999990105</v>
      </c>
      <c r="R3131" s="20" t="s">
        <v>2582</v>
      </c>
      <c r="S3131" s="20" t="s">
        <v>2583</v>
      </c>
      <c r="AB3131" s="12" t="s">
        <v>865</v>
      </c>
      <c r="AI3131" s="12" t="s">
        <v>899</v>
      </c>
      <c r="AK3131" s="12" t="s">
        <v>859</v>
      </c>
      <c r="BN3131" s="12">
        <v>1</v>
      </c>
    </row>
    <row r="3132" spans="1:66" ht="30" x14ac:dyDescent="0.25">
      <c r="A3132" s="12">
        <v>1</v>
      </c>
      <c r="B3132" s="11" t="str">
        <f t="shared" si="199"/>
        <v>Общий расчет. Анализ даты. Анализ даты. Нет. Нет. Нет</v>
      </c>
      <c r="C3132" s="11" t="str">
        <f>IFERROR(VLOOKUP(I3132,lvl_1[],2,FALSE),"Нет")</f>
        <v>Общий расчет</v>
      </c>
      <c r="D3132" s="11" t="str">
        <f>IFERROR(VLOOKUP(Rule!J3132,lvl_2[],2,FALSE),"Нет")</f>
        <v>Анализ даты</v>
      </c>
      <c r="E3132" s="11" t="str">
        <f>IFERROR(VLOOKUP(Rule!K3132,lvl_3[],2,FALSE),"Нет")</f>
        <v>Анализ даты</v>
      </c>
      <c r="F3132" s="11" t="str">
        <f>IFERROR(INDEX(lvl_4[],MATCH(L3132,lvl_4[ID],0),MATCH(TEXT(K3132,"##0"),lvl_4[#Headers],0)),"Нет")</f>
        <v>Нет</v>
      </c>
      <c r="G3132" s="11" t="str">
        <f>IFERROR(INDEX(lvl_5[],MATCH(M3132,lvl_5[ID],0),MATCH(_xlfn.CONCAT(TEXT(K3132,"##0"),"_",TEXT(L3132,"##0")),lvl_5[#Headers],0)),"Нет")</f>
        <v>Нет</v>
      </c>
      <c r="H3132" s="11" t="str">
        <f>IFERROR(INDEX(lvl_6[],MATCH(N3132,lvl_6[ID],0),MATCH(_xlfn.CONCAT(K3132,"_",L3132,"_",M3132),lvl_6[#Headers],0)),"Нет")</f>
        <v>Нет</v>
      </c>
      <c r="I3132" s="12">
        <v>1</v>
      </c>
      <c r="J3132" s="12">
        <v>4</v>
      </c>
      <c r="K3132" s="12">
        <v>1</v>
      </c>
      <c r="L3132" s="12">
        <v>99</v>
      </c>
      <c r="M3132" s="12">
        <v>99</v>
      </c>
      <c r="N3132" s="12">
        <v>99</v>
      </c>
      <c r="O3132" s="12">
        <f>COUNTIF($P$2:P3132,P3132)</f>
        <v>106</v>
      </c>
      <c r="P3132" s="12" t="str">
        <f t="shared" si="200"/>
        <v>141999999</v>
      </c>
      <c r="Q3132" s="12" t="str">
        <f t="shared" si="201"/>
        <v>1419999990106</v>
      </c>
      <c r="R3132" s="20" t="s">
        <v>2582</v>
      </c>
      <c r="S3132" s="20" t="s">
        <v>2583</v>
      </c>
      <c r="AB3132" s="12" t="s">
        <v>866</v>
      </c>
      <c r="AI3132" s="12" t="s">
        <v>899</v>
      </c>
      <c r="AK3132" s="12" t="s">
        <v>859</v>
      </c>
      <c r="BN3132" s="12">
        <v>1</v>
      </c>
    </row>
    <row r="3133" spans="1:66" ht="30" x14ac:dyDescent="0.25">
      <c r="A3133" s="12">
        <v>1</v>
      </c>
      <c r="B3133" s="11" t="str">
        <f t="shared" si="199"/>
        <v>Общий расчет. Анализ даты. Анализ даты. Нет. Нет. Нет</v>
      </c>
      <c r="C3133" s="11" t="str">
        <f>IFERROR(VLOOKUP(I3133,lvl_1[],2,FALSE),"Нет")</f>
        <v>Общий расчет</v>
      </c>
      <c r="D3133" s="11" t="str">
        <f>IFERROR(VLOOKUP(Rule!J3133,lvl_2[],2,FALSE),"Нет")</f>
        <v>Анализ даты</v>
      </c>
      <c r="E3133" s="11" t="str">
        <f>IFERROR(VLOOKUP(Rule!K3133,lvl_3[],2,FALSE),"Нет")</f>
        <v>Анализ даты</v>
      </c>
      <c r="F3133" s="11" t="str">
        <f>IFERROR(INDEX(lvl_4[],MATCH(L3133,lvl_4[ID],0),MATCH(TEXT(K3133,"##0"),lvl_4[#Headers],0)),"Нет")</f>
        <v>Нет</v>
      </c>
      <c r="G3133" s="11" t="str">
        <f>IFERROR(INDEX(lvl_5[],MATCH(M3133,lvl_5[ID],0),MATCH(_xlfn.CONCAT(TEXT(K3133,"##0"),"_",TEXT(L3133,"##0")),lvl_5[#Headers],0)),"Нет")</f>
        <v>Нет</v>
      </c>
      <c r="H3133" s="11" t="str">
        <f>IFERROR(INDEX(lvl_6[],MATCH(N3133,lvl_6[ID],0),MATCH(_xlfn.CONCAT(K3133,"_",L3133,"_",M3133),lvl_6[#Headers],0)),"Нет")</f>
        <v>Нет</v>
      </c>
      <c r="I3133" s="12">
        <v>1</v>
      </c>
      <c r="J3133" s="12">
        <v>4</v>
      </c>
      <c r="K3133" s="12">
        <v>1</v>
      </c>
      <c r="L3133" s="12">
        <v>99</v>
      </c>
      <c r="M3133" s="12">
        <v>99</v>
      </c>
      <c r="N3133" s="12">
        <v>99</v>
      </c>
      <c r="O3133" s="12">
        <f>COUNTIF($P$2:P3133,P3133)</f>
        <v>107</v>
      </c>
      <c r="P3133" s="12" t="str">
        <f t="shared" si="200"/>
        <v>141999999</v>
      </c>
      <c r="Q3133" s="12" t="str">
        <f t="shared" si="201"/>
        <v>1419999990107</v>
      </c>
      <c r="R3133" s="20" t="s">
        <v>2582</v>
      </c>
      <c r="S3133" s="20" t="s">
        <v>2583</v>
      </c>
      <c r="AB3133" s="12" t="s">
        <v>867</v>
      </c>
      <c r="AI3133" s="12" t="s">
        <v>899</v>
      </c>
      <c r="AK3133" s="12" t="s">
        <v>859</v>
      </c>
      <c r="BN3133" s="12">
        <v>1</v>
      </c>
    </row>
    <row r="3134" spans="1:66" ht="30" x14ac:dyDescent="0.25">
      <c r="A3134" s="12">
        <v>1</v>
      </c>
      <c r="B3134" s="11" t="str">
        <f t="shared" si="199"/>
        <v>Общий расчет. Анализ даты. Анализ даты. Нет. Нет. Нет</v>
      </c>
      <c r="C3134" s="11" t="str">
        <f>IFERROR(VLOOKUP(I3134,lvl_1[],2,FALSE),"Нет")</f>
        <v>Общий расчет</v>
      </c>
      <c r="D3134" s="11" t="str">
        <f>IFERROR(VLOOKUP(Rule!J3134,lvl_2[],2,FALSE),"Нет")</f>
        <v>Анализ даты</v>
      </c>
      <c r="E3134" s="11" t="str">
        <f>IFERROR(VLOOKUP(Rule!K3134,lvl_3[],2,FALSE),"Нет")</f>
        <v>Анализ даты</v>
      </c>
      <c r="F3134" s="11" t="str">
        <f>IFERROR(INDEX(lvl_4[],MATCH(L3134,lvl_4[ID],0),MATCH(TEXT(K3134,"##0"),lvl_4[#Headers],0)),"Нет")</f>
        <v>Нет</v>
      </c>
      <c r="G3134" s="11" t="str">
        <f>IFERROR(INDEX(lvl_5[],MATCH(M3134,lvl_5[ID],0),MATCH(_xlfn.CONCAT(TEXT(K3134,"##0"),"_",TEXT(L3134,"##0")),lvl_5[#Headers],0)),"Нет")</f>
        <v>Нет</v>
      </c>
      <c r="H3134" s="11" t="str">
        <f>IFERROR(INDEX(lvl_6[],MATCH(N3134,lvl_6[ID],0),MATCH(_xlfn.CONCAT(K3134,"_",L3134,"_",M3134),lvl_6[#Headers],0)),"Нет")</f>
        <v>Нет</v>
      </c>
      <c r="I3134" s="12">
        <v>1</v>
      </c>
      <c r="J3134" s="12">
        <v>4</v>
      </c>
      <c r="K3134" s="12">
        <v>1</v>
      </c>
      <c r="L3134" s="12">
        <v>99</v>
      </c>
      <c r="M3134" s="12">
        <v>99</v>
      </c>
      <c r="N3134" s="12">
        <v>99</v>
      </c>
      <c r="O3134" s="12">
        <f>COUNTIF($P$2:P3134,P3134)</f>
        <v>108</v>
      </c>
      <c r="P3134" s="12" t="str">
        <f t="shared" si="200"/>
        <v>141999999</v>
      </c>
      <c r="Q3134" s="12" t="str">
        <f t="shared" si="201"/>
        <v>1419999990108</v>
      </c>
      <c r="R3134" s="20" t="s">
        <v>2582</v>
      </c>
      <c r="S3134" s="20" t="s">
        <v>2583</v>
      </c>
      <c r="AB3134" s="12" t="s">
        <v>868</v>
      </c>
      <c r="AI3134" s="12" t="s">
        <v>903</v>
      </c>
      <c r="AK3134" s="12" t="s">
        <v>863</v>
      </c>
      <c r="BN3134" s="12">
        <v>1</v>
      </c>
    </row>
    <row r="3135" spans="1:66" ht="30" x14ac:dyDescent="0.25">
      <c r="A3135" s="12">
        <v>1</v>
      </c>
      <c r="B3135" s="11" t="str">
        <f t="shared" si="199"/>
        <v>Общий расчет. Анализ даты. Анализ даты. Нет. Нет. Нет</v>
      </c>
      <c r="C3135" s="11" t="str">
        <f>IFERROR(VLOOKUP(I3135,lvl_1[],2,FALSE),"Нет")</f>
        <v>Общий расчет</v>
      </c>
      <c r="D3135" s="11" t="str">
        <f>IFERROR(VLOOKUP(Rule!J3135,lvl_2[],2,FALSE),"Нет")</f>
        <v>Анализ даты</v>
      </c>
      <c r="E3135" s="11" t="str">
        <f>IFERROR(VLOOKUP(Rule!K3135,lvl_3[],2,FALSE),"Нет")</f>
        <v>Анализ даты</v>
      </c>
      <c r="F3135" s="11" t="str">
        <f>IFERROR(INDEX(lvl_4[],MATCH(L3135,lvl_4[ID],0),MATCH(TEXT(K3135,"##0"),lvl_4[#Headers],0)),"Нет")</f>
        <v>Нет</v>
      </c>
      <c r="G3135" s="11" t="str">
        <f>IFERROR(INDEX(lvl_5[],MATCH(M3135,lvl_5[ID],0),MATCH(_xlfn.CONCAT(TEXT(K3135,"##0"),"_",TEXT(L3135,"##0")),lvl_5[#Headers],0)),"Нет")</f>
        <v>Нет</v>
      </c>
      <c r="H3135" s="11" t="str">
        <f>IFERROR(INDEX(lvl_6[],MATCH(N3135,lvl_6[ID],0),MATCH(_xlfn.CONCAT(K3135,"_",L3135,"_",M3135),lvl_6[#Headers],0)),"Нет")</f>
        <v>Нет</v>
      </c>
      <c r="I3135" s="12">
        <v>1</v>
      </c>
      <c r="J3135" s="12">
        <v>4</v>
      </c>
      <c r="K3135" s="12">
        <v>1</v>
      </c>
      <c r="L3135" s="12">
        <v>99</v>
      </c>
      <c r="M3135" s="12">
        <v>99</v>
      </c>
      <c r="N3135" s="12">
        <v>99</v>
      </c>
      <c r="O3135" s="12">
        <f>COUNTIF($P$2:P3135,P3135)</f>
        <v>109</v>
      </c>
      <c r="P3135" s="12" t="str">
        <f t="shared" si="200"/>
        <v>141999999</v>
      </c>
      <c r="Q3135" s="12" t="str">
        <f t="shared" si="201"/>
        <v>1419999990109</v>
      </c>
      <c r="R3135" s="20" t="s">
        <v>2582</v>
      </c>
      <c r="S3135" s="20" t="s">
        <v>2583</v>
      </c>
      <c r="AB3135" s="12" t="s">
        <v>2574</v>
      </c>
      <c r="AI3135" s="12" t="s">
        <v>903</v>
      </c>
      <c r="AK3135" s="12" t="s">
        <v>863</v>
      </c>
      <c r="BN3135" s="12">
        <v>1</v>
      </c>
    </row>
    <row r="3136" spans="1:66" ht="30" x14ac:dyDescent="0.25">
      <c r="A3136" s="12">
        <v>1</v>
      </c>
      <c r="B3136" s="11" t="str">
        <f t="shared" si="199"/>
        <v>Общий расчет. Анализ даты. Анализ даты. Нет. Нет. Нет</v>
      </c>
      <c r="C3136" s="11" t="str">
        <f>IFERROR(VLOOKUP(I3136,lvl_1[],2,FALSE),"Нет")</f>
        <v>Общий расчет</v>
      </c>
      <c r="D3136" s="11" t="str">
        <f>IFERROR(VLOOKUP(Rule!J3136,lvl_2[],2,FALSE),"Нет")</f>
        <v>Анализ даты</v>
      </c>
      <c r="E3136" s="11" t="str">
        <f>IFERROR(VLOOKUP(Rule!K3136,lvl_3[],2,FALSE),"Нет")</f>
        <v>Анализ даты</v>
      </c>
      <c r="F3136" s="11" t="str">
        <f>IFERROR(INDEX(lvl_4[],MATCH(L3136,lvl_4[ID],0),MATCH(TEXT(K3136,"##0"),lvl_4[#Headers],0)),"Нет")</f>
        <v>Нет</v>
      </c>
      <c r="G3136" s="11" t="str">
        <f>IFERROR(INDEX(lvl_5[],MATCH(M3136,lvl_5[ID],0),MATCH(_xlfn.CONCAT(TEXT(K3136,"##0"),"_",TEXT(L3136,"##0")),lvl_5[#Headers],0)),"Нет")</f>
        <v>Нет</v>
      </c>
      <c r="H3136" s="11" t="str">
        <f>IFERROR(INDEX(lvl_6[],MATCH(N3136,lvl_6[ID],0),MATCH(_xlfn.CONCAT(K3136,"_",L3136,"_",M3136),lvl_6[#Headers],0)),"Нет")</f>
        <v>Нет</v>
      </c>
      <c r="I3136" s="12">
        <v>1</v>
      </c>
      <c r="J3136" s="12">
        <v>4</v>
      </c>
      <c r="K3136" s="12">
        <v>1</v>
      </c>
      <c r="L3136" s="12">
        <v>99</v>
      </c>
      <c r="M3136" s="12">
        <v>99</v>
      </c>
      <c r="N3136" s="12">
        <v>99</v>
      </c>
      <c r="O3136" s="12">
        <f>COUNTIF($P$2:P3136,P3136)</f>
        <v>110</v>
      </c>
      <c r="P3136" s="12" t="str">
        <f t="shared" si="200"/>
        <v>141999999</v>
      </c>
      <c r="Q3136" s="12" t="str">
        <f t="shared" si="201"/>
        <v>1419999990110</v>
      </c>
      <c r="R3136" s="20" t="s">
        <v>2582</v>
      </c>
      <c r="S3136" s="20" t="s">
        <v>2583</v>
      </c>
      <c r="AB3136" s="12" t="s">
        <v>870</v>
      </c>
      <c r="AI3136" s="12" t="s">
        <v>903</v>
      </c>
      <c r="AK3136" s="12" t="s">
        <v>863</v>
      </c>
      <c r="BN3136" s="12">
        <v>1</v>
      </c>
    </row>
    <row r="3137" spans="1:66" ht="30" x14ac:dyDescent="0.25">
      <c r="A3137" s="12">
        <v>1</v>
      </c>
      <c r="B3137" s="11" t="str">
        <f t="shared" ref="B3137:B3148" si="202">_xlfn.CONCAT(C3137,". ", D3137,". ", E3137,". ", F3137,". ", G3137,". ", H3137)</f>
        <v>Общий расчет. Анализ даты. Анализ даты. Нет. Нет. Нет</v>
      </c>
      <c r="C3137" s="11" t="str">
        <f>IFERROR(VLOOKUP(I3137,lvl_1[],2,FALSE),"Нет")</f>
        <v>Общий расчет</v>
      </c>
      <c r="D3137" s="11" t="str">
        <f>IFERROR(VLOOKUP(Rule!J3137,lvl_2[],2,FALSE),"Нет")</f>
        <v>Анализ даты</v>
      </c>
      <c r="E3137" s="11" t="str">
        <f>IFERROR(VLOOKUP(Rule!K3137,lvl_3[],2,FALSE),"Нет")</f>
        <v>Анализ даты</v>
      </c>
      <c r="F3137" s="11" t="str">
        <f>IFERROR(INDEX(lvl_4[],MATCH(L3137,lvl_4[ID],0),MATCH(TEXT(K3137,"##0"),lvl_4[#Headers],0)),"Нет")</f>
        <v>Нет</v>
      </c>
      <c r="G3137" s="11" t="str">
        <f>IFERROR(INDEX(lvl_5[],MATCH(M3137,lvl_5[ID],0),MATCH(_xlfn.CONCAT(TEXT(K3137,"##0"),"_",TEXT(L3137,"##0")),lvl_5[#Headers],0)),"Нет")</f>
        <v>Нет</v>
      </c>
      <c r="H3137" s="11" t="str">
        <f>IFERROR(INDEX(lvl_6[],MATCH(N3137,lvl_6[ID],0),MATCH(_xlfn.CONCAT(K3137,"_",L3137,"_",M3137),lvl_6[#Headers],0)),"Нет")</f>
        <v>Нет</v>
      </c>
      <c r="I3137" s="12">
        <v>1</v>
      </c>
      <c r="J3137" s="12">
        <v>4</v>
      </c>
      <c r="K3137" s="12">
        <v>1</v>
      </c>
      <c r="L3137" s="12">
        <v>99</v>
      </c>
      <c r="M3137" s="12">
        <v>99</v>
      </c>
      <c r="N3137" s="12">
        <v>99</v>
      </c>
      <c r="O3137" s="12">
        <f>COUNTIF($P$2:P3137,P3137)</f>
        <v>111</v>
      </c>
      <c r="P3137" s="12" t="str">
        <f t="shared" ref="P3137:P3149" si="203">_xlfn.CONCAT(I3137,
J3137,
K3137,
IF(LEN(L3137)=1,_xlfn.CONCAT(0,L3137),L3137),
IF(LEN(M3137)=1,_xlfn.CONCAT(0,M3137),M3137),
IF(LEN(N3137)=1,_xlfn.CONCAT(0,N3137),N3137))</f>
        <v>141999999</v>
      </c>
      <c r="Q3137" s="12" t="str">
        <f t="shared" ref="Q3137:Q3149" si="204">_xlfn.CONCAT(I3137,
J3137,
K3137,
IF(LEN(L3137)=1,_xlfn.CONCAT(0,L3137),L3137),
IF(LEN(M3137)=1,_xlfn.CONCAT(0,M3137),M3137),
IF(LEN(N3137)=1,_xlfn.CONCAT(0,N3137),N3137),
IF(LEN(O3137)=1,_xlfn.CONCAT("000",O3137),IF(LEN(O3137)=2,_xlfn.CONCAT("00",O3137),IF(LEN(O3137)=3,_xlfn.CONCAT(0,O3137),O3137))))</f>
        <v>1419999990111</v>
      </c>
      <c r="R3137" s="20" t="s">
        <v>2584</v>
      </c>
      <c r="S3137" s="20" t="s">
        <v>2585</v>
      </c>
      <c r="AB3137" s="12" t="s">
        <v>859</v>
      </c>
      <c r="AI3137" s="12" t="s">
        <v>2586</v>
      </c>
      <c r="AK3137" s="12" t="s">
        <v>2570</v>
      </c>
      <c r="BN3137" s="12">
        <v>1</v>
      </c>
    </row>
    <row r="3138" spans="1:66" ht="30" x14ac:dyDescent="0.25">
      <c r="A3138" s="12">
        <v>1</v>
      </c>
      <c r="B3138" s="11" t="str">
        <f t="shared" si="202"/>
        <v>Общий расчет. Анализ даты. Анализ даты. Нет. Нет. Нет</v>
      </c>
      <c r="C3138" s="11" t="str">
        <f>IFERROR(VLOOKUP(I3138,lvl_1[],2,FALSE),"Нет")</f>
        <v>Общий расчет</v>
      </c>
      <c r="D3138" s="11" t="str">
        <f>IFERROR(VLOOKUP(Rule!J3138,lvl_2[],2,FALSE),"Нет")</f>
        <v>Анализ даты</v>
      </c>
      <c r="E3138" s="11" t="str">
        <f>IFERROR(VLOOKUP(Rule!K3138,lvl_3[],2,FALSE),"Нет")</f>
        <v>Анализ даты</v>
      </c>
      <c r="F3138" s="11" t="str">
        <f>IFERROR(INDEX(lvl_4[],MATCH(L3138,lvl_4[ID],0),MATCH(TEXT(K3138,"##0"),lvl_4[#Headers],0)),"Нет")</f>
        <v>Нет</v>
      </c>
      <c r="G3138" s="11" t="str">
        <f>IFERROR(INDEX(lvl_5[],MATCH(M3138,lvl_5[ID],0),MATCH(_xlfn.CONCAT(TEXT(K3138,"##0"),"_",TEXT(L3138,"##0")),lvl_5[#Headers],0)),"Нет")</f>
        <v>Нет</v>
      </c>
      <c r="H3138" s="11" t="str">
        <f>IFERROR(INDEX(lvl_6[],MATCH(N3138,lvl_6[ID],0),MATCH(_xlfn.CONCAT(K3138,"_",L3138,"_",M3138),lvl_6[#Headers],0)),"Нет")</f>
        <v>Нет</v>
      </c>
      <c r="I3138" s="12">
        <v>1</v>
      </c>
      <c r="J3138" s="12">
        <v>4</v>
      </c>
      <c r="K3138" s="12">
        <v>1</v>
      </c>
      <c r="L3138" s="12">
        <v>99</v>
      </c>
      <c r="M3138" s="12">
        <v>99</v>
      </c>
      <c r="N3138" s="12">
        <v>99</v>
      </c>
      <c r="O3138" s="12">
        <f>COUNTIF($P$2:P3138,P3138)</f>
        <v>112</v>
      </c>
      <c r="P3138" s="12" t="str">
        <f t="shared" si="203"/>
        <v>141999999</v>
      </c>
      <c r="Q3138" s="12" t="str">
        <f t="shared" si="204"/>
        <v>1419999990112</v>
      </c>
      <c r="R3138" s="20" t="s">
        <v>2584</v>
      </c>
      <c r="S3138" s="20" t="s">
        <v>2585</v>
      </c>
      <c r="AB3138" s="12" t="s">
        <v>860</v>
      </c>
      <c r="AI3138" s="12" t="s">
        <v>2586</v>
      </c>
      <c r="AK3138" s="12" t="s">
        <v>2570</v>
      </c>
      <c r="BN3138" s="12">
        <v>1</v>
      </c>
    </row>
    <row r="3139" spans="1:66" ht="30" x14ac:dyDescent="0.25">
      <c r="A3139" s="12">
        <v>1</v>
      </c>
      <c r="B3139" s="11" t="str">
        <f t="shared" si="202"/>
        <v>Общий расчет. Анализ даты. Анализ даты. Нет. Нет. Нет</v>
      </c>
      <c r="C3139" s="11" t="str">
        <f>IFERROR(VLOOKUP(I3139,lvl_1[],2,FALSE),"Нет")</f>
        <v>Общий расчет</v>
      </c>
      <c r="D3139" s="11" t="str">
        <f>IFERROR(VLOOKUP(Rule!J3139,lvl_2[],2,FALSE),"Нет")</f>
        <v>Анализ даты</v>
      </c>
      <c r="E3139" s="11" t="str">
        <f>IFERROR(VLOOKUP(Rule!K3139,lvl_3[],2,FALSE),"Нет")</f>
        <v>Анализ даты</v>
      </c>
      <c r="F3139" s="11" t="str">
        <f>IFERROR(INDEX(lvl_4[],MATCH(L3139,lvl_4[ID],0),MATCH(TEXT(K3139,"##0"),lvl_4[#Headers],0)),"Нет")</f>
        <v>Нет</v>
      </c>
      <c r="G3139" s="11" t="str">
        <f>IFERROR(INDEX(lvl_5[],MATCH(M3139,lvl_5[ID],0),MATCH(_xlfn.CONCAT(TEXT(K3139,"##0"),"_",TEXT(L3139,"##0")),lvl_5[#Headers],0)),"Нет")</f>
        <v>Нет</v>
      </c>
      <c r="H3139" s="11" t="str">
        <f>IFERROR(INDEX(lvl_6[],MATCH(N3139,lvl_6[ID],0),MATCH(_xlfn.CONCAT(K3139,"_",L3139,"_",M3139),lvl_6[#Headers],0)),"Нет")</f>
        <v>Нет</v>
      </c>
      <c r="I3139" s="12">
        <v>1</v>
      </c>
      <c r="J3139" s="12">
        <v>4</v>
      </c>
      <c r="K3139" s="12">
        <v>1</v>
      </c>
      <c r="L3139" s="12">
        <v>99</v>
      </c>
      <c r="M3139" s="12">
        <v>99</v>
      </c>
      <c r="N3139" s="12">
        <v>99</v>
      </c>
      <c r="O3139" s="12">
        <f>COUNTIF($P$2:P3139,P3139)</f>
        <v>113</v>
      </c>
      <c r="P3139" s="12" t="str">
        <f t="shared" si="203"/>
        <v>141999999</v>
      </c>
      <c r="Q3139" s="12" t="str">
        <f t="shared" si="204"/>
        <v>1419999990113</v>
      </c>
      <c r="R3139" s="20" t="s">
        <v>2584</v>
      </c>
      <c r="S3139" s="20" t="s">
        <v>2585</v>
      </c>
      <c r="AB3139" s="12" t="s">
        <v>2569</v>
      </c>
      <c r="AI3139" s="12" t="s">
        <v>2586</v>
      </c>
      <c r="AK3139" s="12" t="s">
        <v>2570</v>
      </c>
      <c r="BN3139" s="12">
        <v>1</v>
      </c>
    </row>
    <row r="3140" spans="1:66" ht="30" x14ac:dyDescent="0.25">
      <c r="A3140" s="12">
        <v>1</v>
      </c>
      <c r="B3140" s="11" t="str">
        <f t="shared" si="202"/>
        <v>Общий расчет. Анализ даты. Анализ даты. Нет. Нет. Нет</v>
      </c>
      <c r="C3140" s="11" t="str">
        <f>IFERROR(VLOOKUP(I3140,lvl_1[],2,FALSE),"Нет")</f>
        <v>Общий расчет</v>
      </c>
      <c r="D3140" s="11" t="str">
        <f>IFERROR(VLOOKUP(Rule!J3140,lvl_2[],2,FALSE),"Нет")</f>
        <v>Анализ даты</v>
      </c>
      <c r="E3140" s="11" t="str">
        <f>IFERROR(VLOOKUP(Rule!K3140,lvl_3[],2,FALSE),"Нет")</f>
        <v>Анализ даты</v>
      </c>
      <c r="F3140" s="11" t="str">
        <f>IFERROR(INDEX(lvl_4[],MATCH(L3140,lvl_4[ID],0),MATCH(TEXT(K3140,"##0"),lvl_4[#Headers],0)),"Нет")</f>
        <v>Нет</v>
      </c>
      <c r="G3140" s="11" t="str">
        <f>IFERROR(INDEX(lvl_5[],MATCH(M3140,lvl_5[ID],0),MATCH(_xlfn.CONCAT(TEXT(K3140,"##0"),"_",TEXT(L3140,"##0")),lvl_5[#Headers],0)),"Нет")</f>
        <v>Нет</v>
      </c>
      <c r="H3140" s="11" t="str">
        <f>IFERROR(INDEX(lvl_6[],MATCH(N3140,lvl_6[ID],0),MATCH(_xlfn.CONCAT(K3140,"_",L3140,"_",M3140),lvl_6[#Headers],0)),"Нет")</f>
        <v>Нет</v>
      </c>
      <c r="I3140" s="12">
        <v>1</v>
      </c>
      <c r="J3140" s="12">
        <v>4</v>
      </c>
      <c r="K3140" s="12">
        <v>1</v>
      </c>
      <c r="L3140" s="12">
        <v>99</v>
      </c>
      <c r="M3140" s="12">
        <v>99</v>
      </c>
      <c r="N3140" s="12">
        <v>99</v>
      </c>
      <c r="O3140" s="12">
        <f>COUNTIF($P$2:P3140,P3140)</f>
        <v>114</v>
      </c>
      <c r="P3140" s="12" t="str">
        <f t="shared" si="203"/>
        <v>141999999</v>
      </c>
      <c r="Q3140" s="12" t="str">
        <f t="shared" si="204"/>
        <v>1419999990114</v>
      </c>
      <c r="R3140" s="20" t="s">
        <v>2584</v>
      </c>
      <c r="S3140" s="20" t="s">
        <v>2585</v>
      </c>
      <c r="AB3140" s="12" t="s">
        <v>862</v>
      </c>
      <c r="AI3140" s="12" t="s">
        <v>916</v>
      </c>
      <c r="AK3140" s="12" t="s">
        <v>868</v>
      </c>
      <c r="BN3140" s="12">
        <v>1</v>
      </c>
    </row>
    <row r="3141" spans="1:66" ht="30" x14ac:dyDescent="0.25">
      <c r="A3141" s="12">
        <v>1</v>
      </c>
      <c r="B3141" s="11" t="str">
        <f t="shared" si="202"/>
        <v>Общий расчет. Анализ даты. Анализ даты. Нет. Нет. Нет</v>
      </c>
      <c r="C3141" s="11" t="str">
        <f>IFERROR(VLOOKUP(I3141,lvl_1[],2,FALSE),"Нет")</f>
        <v>Общий расчет</v>
      </c>
      <c r="D3141" s="11" t="str">
        <f>IFERROR(VLOOKUP(Rule!J3141,lvl_2[],2,FALSE),"Нет")</f>
        <v>Анализ даты</v>
      </c>
      <c r="E3141" s="11" t="str">
        <f>IFERROR(VLOOKUP(Rule!K3141,lvl_3[],2,FALSE),"Нет")</f>
        <v>Анализ даты</v>
      </c>
      <c r="F3141" s="11" t="str">
        <f>IFERROR(INDEX(lvl_4[],MATCH(L3141,lvl_4[ID],0),MATCH(TEXT(K3141,"##0"),lvl_4[#Headers],0)),"Нет")</f>
        <v>Нет</v>
      </c>
      <c r="G3141" s="11" t="str">
        <f>IFERROR(INDEX(lvl_5[],MATCH(M3141,lvl_5[ID],0),MATCH(_xlfn.CONCAT(TEXT(K3141,"##0"),"_",TEXT(L3141,"##0")),lvl_5[#Headers],0)),"Нет")</f>
        <v>Нет</v>
      </c>
      <c r="H3141" s="11" t="str">
        <f>IFERROR(INDEX(lvl_6[],MATCH(N3141,lvl_6[ID],0),MATCH(_xlfn.CONCAT(K3141,"_",L3141,"_",M3141),lvl_6[#Headers],0)),"Нет")</f>
        <v>Нет</v>
      </c>
      <c r="I3141" s="12">
        <v>1</v>
      </c>
      <c r="J3141" s="12">
        <v>4</v>
      </c>
      <c r="K3141" s="12">
        <v>1</v>
      </c>
      <c r="L3141" s="12">
        <v>99</v>
      </c>
      <c r="M3141" s="12">
        <v>99</v>
      </c>
      <c r="N3141" s="12">
        <v>99</v>
      </c>
      <c r="O3141" s="12">
        <f>COUNTIF($P$2:P3141,P3141)</f>
        <v>115</v>
      </c>
      <c r="P3141" s="12" t="str">
        <f t="shared" si="203"/>
        <v>141999999</v>
      </c>
      <c r="Q3141" s="12" t="str">
        <f t="shared" si="204"/>
        <v>1419999990115</v>
      </c>
      <c r="R3141" s="20" t="s">
        <v>2584</v>
      </c>
      <c r="S3141" s="20" t="s">
        <v>2585</v>
      </c>
      <c r="AB3141" s="12" t="s">
        <v>863</v>
      </c>
      <c r="AI3141" s="12" t="s">
        <v>916</v>
      </c>
      <c r="AK3141" s="12" t="s">
        <v>868</v>
      </c>
      <c r="BN3141" s="12">
        <v>1</v>
      </c>
    </row>
    <row r="3142" spans="1:66" ht="30" x14ac:dyDescent="0.25">
      <c r="A3142" s="12">
        <v>1</v>
      </c>
      <c r="B3142" s="11" t="str">
        <f t="shared" si="202"/>
        <v>Общий расчет. Анализ даты. Анализ даты. Нет. Нет. Нет</v>
      </c>
      <c r="C3142" s="11" t="str">
        <f>IFERROR(VLOOKUP(I3142,lvl_1[],2,FALSE),"Нет")</f>
        <v>Общий расчет</v>
      </c>
      <c r="D3142" s="11" t="str">
        <f>IFERROR(VLOOKUP(Rule!J3142,lvl_2[],2,FALSE),"Нет")</f>
        <v>Анализ даты</v>
      </c>
      <c r="E3142" s="11" t="str">
        <f>IFERROR(VLOOKUP(Rule!K3142,lvl_3[],2,FALSE),"Нет")</f>
        <v>Анализ даты</v>
      </c>
      <c r="F3142" s="11" t="str">
        <f>IFERROR(INDEX(lvl_4[],MATCH(L3142,lvl_4[ID],0),MATCH(TEXT(K3142,"##0"),lvl_4[#Headers],0)),"Нет")</f>
        <v>Нет</v>
      </c>
      <c r="G3142" s="11" t="str">
        <f>IFERROR(INDEX(lvl_5[],MATCH(M3142,lvl_5[ID],0),MATCH(_xlfn.CONCAT(TEXT(K3142,"##0"),"_",TEXT(L3142,"##0")),lvl_5[#Headers],0)),"Нет")</f>
        <v>Нет</v>
      </c>
      <c r="H3142" s="11" t="str">
        <f>IFERROR(INDEX(lvl_6[],MATCH(N3142,lvl_6[ID],0),MATCH(_xlfn.CONCAT(K3142,"_",L3142,"_",M3142),lvl_6[#Headers],0)),"Нет")</f>
        <v>Нет</v>
      </c>
      <c r="I3142" s="12">
        <v>1</v>
      </c>
      <c r="J3142" s="12">
        <v>4</v>
      </c>
      <c r="K3142" s="12">
        <v>1</v>
      </c>
      <c r="L3142" s="12">
        <v>99</v>
      </c>
      <c r="M3142" s="12">
        <v>99</v>
      </c>
      <c r="N3142" s="12">
        <v>99</v>
      </c>
      <c r="O3142" s="12">
        <f>COUNTIF($P$2:P3142,P3142)</f>
        <v>116</v>
      </c>
      <c r="P3142" s="12" t="str">
        <f t="shared" si="203"/>
        <v>141999999</v>
      </c>
      <c r="Q3142" s="12" t="str">
        <f t="shared" si="204"/>
        <v>1419999990116</v>
      </c>
      <c r="R3142" s="20" t="s">
        <v>2584</v>
      </c>
      <c r="S3142" s="20" t="s">
        <v>2585</v>
      </c>
      <c r="AB3142" s="12" t="s">
        <v>864</v>
      </c>
      <c r="AI3142" s="12" t="s">
        <v>916</v>
      </c>
      <c r="AK3142" s="12" t="s">
        <v>868</v>
      </c>
      <c r="BN3142" s="12">
        <v>1</v>
      </c>
    </row>
    <row r="3143" spans="1:66" ht="30" x14ac:dyDescent="0.25">
      <c r="A3143" s="12">
        <v>1</v>
      </c>
      <c r="B3143" s="11" t="str">
        <f t="shared" si="202"/>
        <v>Общий расчет. Анализ даты. Анализ даты. Нет. Нет. Нет</v>
      </c>
      <c r="C3143" s="11" t="str">
        <f>IFERROR(VLOOKUP(I3143,lvl_1[],2,FALSE),"Нет")</f>
        <v>Общий расчет</v>
      </c>
      <c r="D3143" s="11" t="str">
        <f>IFERROR(VLOOKUP(Rule!J3143,lvl_2[],2,FALSE),"Нет")</f>
        <v>Анализ даты</v>
      </c>
      <c r="E3143" s="11" t="str">
        <f>IFERROR(VLOOKUP(Rule!K3143,lvl_3[],2,FALSE),"Нет")</f>
        <v>Анализ даты</v>
      </c>
      <c r="F3143" s="11" t="str">
        <f>IFERROR(INDEX(lvl_4[],MATCH(L3143,lvl_4[ID],0),MATCH(TEXT(K3143,"##0"),lvl_4[#Headers],0)),"Нет")</f>
        <v>Нет</v>
      </c>
      <c r="G3143" s="11" t="str">
        <f>IFERROR(INDEX(lvl_5[],MATCH(M3143,lvl_5[ID],0),MATCH(_xlfn.CONCAT(TEXT(K3143,"##0"),"_",TEXT(L3143,"##0")),lvl_5[#Headers],0)),"Нет")</f>
        <v>Нет</v>
      </c>
      <c r="H3143" s="11" t="str">
        <f>IFERROR(INDEX(lvl_6[],MATCH(N3143,lvl_6[ID],0),MATCH(_xlfn.CONCAT(K3143,"_",L3143,"_",M3143),lvl_6[#Headers],0)),"Нет")</f>
        <v>Нет</v>
      </c>
      <c r="I3143" s="12">
        <v>1</v>
      </c>
      <c r="J3143" s="12">
        <v>4</v>
      </c>
      <c r="K3143" s="12">
        <v>1</v>
      </c>
      <c r="L3143" s="12">
        <v>99</v>
      </c>
      <c r="M3143" s="12">
        <v>99</v>
      </c>
      <c r="N3143" s="12">
        <v>99</v>
      </c>
      <c r="O3143" s="12">
        <f>COUNTIF($P$2:P3143,P3143)</f>
        <v>117</v>
      </c>
      <c r="P3143" s="12" t="str">
        <f t="shared" si="203"/>
        <v>141999999</v>
      </c>
      <c r="Q3143" s="12" t="str">
        <f t="shared" si="204"/>
        <v>1419999990117</v>
      </c>
      <c r="R3143" s="20" t="s">
        <v>2584</v>
      </c>
      <c r="S3143" s="20" t="s">
        <v>2585</v>
      </c>
      <c r="AB3143" s="12" t="s">
        <v>865</v>
      </c>
      <c r="AI3143" s="12" t="s">
        <v>2581</v>
      </c>
      <c r="AK3143" s="12" t="s">
        <v>860</v>
      </c>
      <c r="BN3143" s="12">
        <v>1</v>
      </c>
    </row>
    <row r="3144" spans="1:66" ht="30" x14ac:dyDescent="0.25">
      <c r="A3144" s="12">
        <v>1</v>
      </c>
      <c r="B3144" s="11" t="str">
        <f t="shared" si="202"/>
        <v>Общий расчет. Анализ даты. Анализ даты. Нет. Нет. Нет</v>
      </c>
      <c r="C3144" s="11" t="str">
        <f>IFERROR(VLOOKUP(I3144,lvl_1[],2,FALSE),"Нет")</f>
        <v>Общий расчет</v>
      </c>
      <c r="D3144" s="11" t="str">
        <f>IFERROR(VLOOKUP(Rule!J3144,lvl_2[],2,FALSE),"Нет")</f>
        <v>Анализ даты</v>
      </c>
      <c r="E3144" s="11" t="str">
        <f>IFERROR(VLOOKUP(Rule!K3144,lvl_3[],2,FALSE),"Нет")</f>
        <v>Анализ даты</v>
      </c>
      <c r="F3144" s="11" t="str">
        <f>IFERROR(INDEX(lvl_4[],MATCH(L3144,lvl_4[ID],0),MATCH(TEXT(K3144,"##0"),lvl_4[#Headers],0)),"Нет")</f>
        <v>Нет</v>
      </c>
      <c r="G3144" s="11" t="str">
        <f>IFERROR(INDEX(lvl_5[],MATCH(M3144,lvl_5[ID],0),MATCH(_xlfn.CONCAT(TEXT(K3144,"##0"),"_",TEXT(L3144,"##0")),lvl_5[#Headers],0)),"Нет")</f>
        <v>Нет</v>
      </c>
      <c r="H3144" s="11" t="str">
        <f>IFERROR(INDEX(lvl_6[],MATCH(N3144,lvl_6[ID],0),MATCH(_xlfn.CONCAT(K3144,"_",L3144,"_",M3144),lvl_6[#Headers],0)),"Нет")</f>
        <v>Нет</v>
      </c>
      <c r="I3144" s="12">
        <v>1</v>
      </c>
      <c r="J3144" s="12">
        <v>4</v>
      </c>
      <c r="K3144" s="12">
        <v>1</v>
      </c>
      <c r="L3144" s="12">
        <v>99</v>
      </c>
      <c r="M3144" s="12">
        <v>99</v>
      </c>
      <c r="N3144" s="12">
        <v>99</v>
      </c>
      <c r="O3144" s="12">
        <f>COUNTIF($P$2:P3144,P3144)</f>
        <v>118</v>
      </c>
      <c r="P3144" s="12" t="str">
        <f t="shared" si="203"/>
        <v>141999999</v>
      </c>
      <c r="Q3144" s="12" t="str">
        <f t="shared" si="204"/>
        <v>1419999990118</v>
      </c>
      <c r="R3144" s="20" t="s">
        <v>2584</v>
      </c>
      <c r="S3144" s="20" t="s">
        <v>2585</v>
      </c>
      <c r="AB3144" s="12" t="s">
        <v>2570</v>
      </c>
      <c r="AI3144" s="12" t="s">
        <v>2581</v>
      </c>
      <c r="AK3144" s="12" t="s">
        <v>860</v>
      </c>
      <c r="BN3144" s="12">
        <v>1</v>
      </c>
    </row>
    <row r="3145" spans="1:66" ht="30" x14ac:dyDescent="0.25">
      <c r="A3145" s="12">
        <v>1</v>
      </c>
      <c r="B3145" s="11" t="str">
        <f t="shared" si="202"/>
        <v>Общий расчет. Анализ даты. Анализ даты. Нет. Нет. Нет</v>
      </c>
      <c r="C3145" s="11" t="str">
        <f>IFERROR(VLOOKUP(I3145,lvl_1[],2,FALSE),"Нет")</f>
        <v>Общий расчет</v>
      </c>
      <c r="D3145" s="11" t="str">
        <f>IFERROR(VLOOKUP(Rule!J3145,lvl_2[],2,FALSE),"Нет")</f>
        <v>Анализ даты</v>
      </c>
      <c r="E3145" s="11" t="str">
        <f>IFERROR(VLOOKUP(Rule!K3145,lvl_3[],2,FALSE),"Нет")</f>
        <v>Анализ даты</v>
      </c>
      <c r="F3145" s="11" t="str">
        <f>IFERROR(INDEX(lvl_4[],MATCH(L3145,lvl_4[ID],0),MATCH(TEXT(K3145,"##0"),lvl_4[#Headers],0)),"Нет")</f>
        <v>Нет</v>
      </c>
      <c r="G3145" s="11" t="str">
        <f>IFERROR(INDEX(lvl_5[],MATCH(M3145,lvl_5[ID],0),MATCH(_xlfn.CONCAT(TEXT(K3145,"##0"),"_",TEXT(L3145,"##0")),lvl_5[#Headers],0)),"Нет")</f>
        <v>Нет</v>
      </c>
      <c r="H3145" s="11" t="str">
        <f>IFERROR(INDEX(lvl_6[],MATCH(N3145,lvl_6[ID],0),MATCH(_xlfn.CONCAT(K3145,"_",L3145,"_",M3145),lvl_6[#Headers],0)),"Нет")</f>
        <v>Нет</v>
      </c>
      <c r="I3145" s="12">
        <v>1</v>
      </c>
      <c r="J3145" s="12">
        <v>4</v>
      </c>
      <c r="K3145" s="12">
        <v>1</v>
      </c>
      <c r="L3145" s="12">
        <v>99</v>
      </c>
      <c r="M3145" s="12">
        <v>99</v>
      </c>
      <c r="N3145" s="12">
        <v>99</v>
      </c>
      <c r="O3145" s="12">
        <f>COUNTIF($P$2:P3145,P3145)</f>
        <v>119</v>
      </c>
      <c r="P3145" s="12" t="str">
        <f t="shared" si="203"/>
        <v>141999999</v>
      </c>
      <c r="Q3145" s="12" t="str">
        <f t="shared" si="204"/>
        <v>1419999990119</v>
      </c>
      <c r="R3145" s="20" t="s">
        <v>2584</v>
      </c>
      <c r="S3145" s="20" t="s">
        <v>2585</v>
      </c>
      <c r="AB3145" s="12" t="s">
        <v>867</v>
      </c>
      <c r="AI3145" s="12" t="s">
        <v>2581</v>
      </c>
      <c r="AK3145" s="12" t="s">
        <v>860</v>
      </c>
      <c r="BN3145" s="12">
        <v>1</v>
      </c>
    </row>
    <row r="3146" spans="1:66" ht="30" x14ac:dyDescent="0.25">
      <c r="A3146" s="12">
        <v>1</v>
      </c>
      <c r="B3146" s="11" t="str">
        <f t="shared" si="202"/>
        <v>Общий расчет. Анализ даты. Анализ даты. Нет. Нет. Нет</v>
      </c>
      <c r="C3146" s="11" t="str">
        <f>IFERROR(VLOOKUP(I3146,lvl_1[],2,FALSE),"Нет")</f>
        <v>Общий расчет</v>
      </c>
      <c r="D3146" s="11" t="str">
        <f>IFERROR(VLOOKUP(Rule!J3146,lvl_2[],2,FALSE),"Нет")</f>
        <v>Анализ даты</v>
      </c>
      <c r="E3146" s="11" t="str">
        <f>IFERROR(VLOOKUP(Rule!K3146,lvl_3[],2,FALSE),"Нет")</f>
        <v>Анализ даты</v>
      </c>
      <c r="F3146" s="11" t="str">
        <f>IFERROR(INDEX(lvl_4[],MATCH(L3146,lvl_4[ID],0),MATCH(TEXT(K3146,"##0"),lvl_4[#Headers],0)),"Нет")</f>
        <v>Нет</v>
      </c>
      <c r="G3146" s="11" t="str">
        <f>IFERROR(INDEX(lvl_5[],MATCH(M3146,lvl_5[ID],0),MATCH(_xlfn.CONCAT(TEXT(K3146,"##0"),"_",TEXT(L3146,"##0")),lvl_5[#Headers],0)),"Нет")</f>
        <v>Нет</v>
      </c>
      <c r="H3146" s="11" t="str">
        <f>IFERROR(INDEX(lvl_6[],MATCH(N3146,lvl_6[ID],0),MATCH(_xlfn.CONCAT(K3146,"_",L3146,"_",M3146),lvl_6[#Headers],0)),"Нет")</f>
        <v>Нет</v>
      </c>
      <c r="I3146" s="12">
        <v>1</v>
      </c>
      <c r="J3146" s="12">
        <v>4</v>
      </c>
      <c r="K3146" s="12">
        <v>1</v>
      </c>
      <c r="L3146" s="12">
        <v>99</v>
      </c>
      <c r="M3146" s="12">
        <v>99</v>
      </c>
      <c r="N3146" s="12">
        <v>99</v>
      </c>
      <c r="O3146" s="12">
        <f>COUNTIF($P$2:P3146,P3146)</f>
        <v>120</v>
      </c>
      <c r="P3146" s="12" t="str">
        <f t="shared" si="203"/>
        <v>141999999</v>
      </c>
      <c r="Q3146" s="12" t="str">
        <f t="shared" si="204"/>
        <v>1419999990120</v>
      </c>
      <c r="R3146" s="20" t="s">
        <v>2584</v>
      </c>
      <c r="S3146" s="20" t="s">
        <v>2585</v>
      </c>
      <c r="AB3146" s="12" t="s">
        <v>868</v>
      </c>
      <c r="AI3146" s="12" t="s">
        <v>905</v>
      </c>
      <c r="AK3146" s="12" t="s">
        <v>862</v>
      </c>
      <c r="BN3146" s="12">
        <v>1</v>
      </c>
    </row>
    <row r="3147" spans="1:66" ht="30" x14ac:dyDescent="0.25">
      <c r="A3147" s="12">
        <v>1</v>
      </c>
      <c r="B3147" s="11" t="str">
        <f t="shared" si="202"/>
        <v>Общий расчет. Анализ даты. Анализ даты. Нет. Нет. Нет</v>
      </c>
      <c r="C3147" s="11" t="str">
        <f>IFERROR(VLOOKUP(I3147,lvl_1[],2,FALSE),"Нет")</f>
        <v>Общий расчет</v>
      </c>
      <c r="D3147" s="11" t="str">
        <f>IFERROR(VLOOKUP(Rule!J3147,lvl_2[],2,FALSE),"Нет")</f>
        <v>Анализ даты</v>
      </c>
      <c r="E3147" s="11" t="str">
        <f>IFERROR(VLOOKUP(Rule!K3147,lvl_3[],2,FALSE),"Нет")</f>
        <v>Анализ даты</v>
      </c>
      <c r="F3147" s="11" t="str">
        <f>IFERROR(INDEX(lvl_4[],MATCH(L3147,lvl_4[ID],0),MATCH(TEXT(K3147,"##0"),lvl_4[#Headers],0)),"Нет")</f>
        <v>Нет</v>
      </c>
      <c r="G3147" s="11" t="str">
        <f>IFERROR(INDEX(lvl_5[],MATCH(M3147,lvl_5[ID],0),MATCH(_xlfn.CONCAT(TEXT(K3147,"##0"),"_",TEXT(L3147,"##0")),lvl_5[#Headers],0)),"Нет")</f>
        <v>Нет</v>
      </c>
      <c r="H3147" s="11" t="str">
        <f>IFERROR(INDEX(lvl_6[],MATCH(N3147,lvl_6[ID],0),MATCH(_xlfn.CONCAT(K3147,"_",L3147,"_",M3147),lvl_6[#Headers],0)),"Нет")</f>
        <v>Нет</v>
      </c>
      <c r="I3147" s="12">
        <v>1</v>
      </c>
      <c r="J3147" s="12">
        <v>4</v>
      </c>
      <c r="K3147" s="12">
        <v>1</v>
      </c>
      <c r="L3147" s="12">
        <v>99</v>
      </c>
      <c r="M3147" s="12">
        <v>99</v>
      </c>
      <c r="N3147" s="12">
        <v>99</v>
      </c>
      <c r="O3147" s="12">
        <f>COUNTIF($P$2:P3147,P3147)</f>
        <v>121</v>
      </c>
      <c r="P3147" s="12" t="str">
        <f t="shared" si="203"/>
        <v>141999999</v>
      </c>
      <c r="Q3147" s="12" t="str">
        <f t="shared" si="204"/>
        <v>1419999990121</v>
      </c>
      <c r="R3147" s="20" t="s">
        <v>2584</v>
      </c>
      <c r="S3147" s="20" t="s">
        <v>2585</v>
      </c>
      <c r="AB3147" s="12" t="s">
        <v>2574</v>
      </c>
      <c r="AI3147" s="12" t="s">
        <v>905</v>
      </c>
      <c r="AK3147" s="12" t="s">
        <v>862</v>
      </c>
      <c r="BN3147" s="12">
        <v>1</v>
      </c>
    </row>
    <row r="3148" spans="1:66" ht="30" x14ac:dyDescent="0.25">
      <c r="A3148" s="12">
        <v>1</v>
      </c>
      <c r="B3148" s="11" t="str">
        <f t="shared" si="202"/>
        <v>Общий расчет. Анализ даты. Анализ даты. Нет. Нет. Нет</v>
      </c>
      <c r="C3148" s="11" t="str">
        <f>IFERROR(VLOOKUP(I3148,lvl_1[],2,FALSE),"Нет")</f>
        <v>Общий расчет</v>
      </c>
      <c r="D3148" s="11" t="str">
        <f>IFERROR(VLOOKUP(Rule!J3148,lvl_2[],2,FALSE),"Нет")</f>
        <v>Анализ даты</v>
      </c>
      <c r="E3148" s="11" t="str">
        <f>IFERROR(VLOOKUP(Rule!K3148,lvl_3[],2,FALSE),"Нет")</f>
        <v>Анализ даты</v>
      </c>
      <c r="F3148" s="11" t="str">
        <f>IFERROR(INDEX(lvl_4[],MATCH(L3148,lvl_4[ID],0),MATCH(TEXT(K3148,"##0"),lvl_4[#Headers],0)),"Нет")</f>
        <v>Нет</v>
      </c>
      <c r="G3148" s="11" t="str">
        <f>IFERROR(INDEX(lvl_5[],MATCH(M3148,lvl_5[ID],0),MATCH(_xlfn.CONCAT(TEXT(K3148,"##0"),"_",TEXT(L3148,"##0")),lvl_5[#Headers],0)),"Нет")</f>
        <v>Нет</v>
      </c>
      <c r="H3148" s="11" t="str">
        <f>IFERROR(INDEX(lvl_6[],MATCH(N3148,lvl_6[ID],0),MATCH(_xlfn.CONCAT(K3148,"_",L3148,"_",M3148),lvl_6[#Headers],0)),"Нет")</f>
        <v>Нет</v>
      </c>
      <c r="I3148" s="12">
        <v>1</v>
      </c>
      <c r="J3148" s="12">
        <v>4</v>
      </c>
      <c r="K3148" s="12">
        <v>1</v>
      </c>
      <c r="L3148" s="12">
        <v>99</v>
      </c>
      <c r="M3148" s="12">
        <v>99</v>
      </c>
      <c r="N3148" s="12">
        <v>99</v>
      </c>
      <c r="O3148" s="12">
        <f>COUNTIF($P$2:P3148,P3148)</f>
        <v>122</v>
      </c>
      <c r="P3148" s="12" t="str">
        <f t="shared" si="203"/>
        <v>141999999</v>
      </c>
      <c r="Q3148" s="12" t="str">
        <f t="shared" si="204"/>
        <v>1419999990122</v>
      </c>
      <c r="R3148" s="20" t="s">
        <v>2584</v>
      </c>
      <c r="S3148" s="20" t="s">
        <v>2585</v>
      </c>
      <c r="AB3148" s="12" t="s">
        <v>870</v>
      </c>
      <c r="AI3148" s="12" t="s">
        <v>905</v>
      </c>
      <c r="AK3148" s="12" t="s">
        <v>862</v>
      </c>
      <c r="BN3148" s="12">
        <v>1</v>
      </c>
    </row>
    <row r="3149" spans="1:66" ht="45" x14ac:dyDescent="0.25">
      <c r="A3149" s="12">
        <v>1</v>
      </c>
      <c r="B3149" s="11" t="str">
        <f t="shared" ref="B3149" si="205">_xlfn.CONCAT(C3149,". ", D3149,". ", E3149,". ", F3149,". ", G3149,". ", H3149)</f>
        <v>Общий расчет. Анализ даты. Анализ даты. Символические звезды. 10 Божеств. Братство</v>
      </c>
      <c r="C3149" s="11" t="str">
        <f>IFERROR(VLOOKUP(I3149,lvl_1[],2,FALSE),"Нет")</f>
        <v>Общий расчет</v>
      </c>
      <c r="D3149" s="11" t="str">
        <f>IFERROR(VLOOKUP(Rule!J3149,lvl_2[],2,FALSE),"Нет")</f>
        <v>Анализ даты</v>
      </c>
      <c r="E3149" s="11" t="str">
        <f>IFERROR(VLOOKUP(Rule!K3149,lvl_3[],2,FALSE),"Нет")</f>
        <v>Анализ даты</v>
      </c>
      <c r="F3149" s="11" t="str">
        <f>IFERROR(INDEX(lvl_4[],MATCH(L3149,lvl_4[ID],0),MATCH(TEXT(K3149,"##0"),lvl_4[#Headers],0)),"Нет")</f>
        <v>Символические звезды</v>
      </c>
      <c r="G3149" s="11" t="str">
        <f>IFERROR(INDEX(lvl_5[],MATCH(M3149,lvl_5[ID],0),MATCH(_xlfn.CONCAT(TEXT(K3149,"##0"),"_",TEXT(L3149,"##0")),lvl_5[#Headers],0)),"Нет")</f>
        <v>10 Божеств</v>
      </c>
      <c r="H3149" s="11" t="str">
        <f>IFERROR(INDEX(lvl_6[],MATCH(N3149,lvl_6[ID],0),MATCH(_xlfn.CONCAT(K3149,"_",L3149,"_",M3149),lvl_6[#Headers],0)),"Нет")</f>
        <v>Братство</v>
      </c>
      <c r="I3149" s="12">
        <v>1</v>
      </c>
      <c r="J3149" s="12">
        <v>4</v>
      </c>
      <c r="K3149" s="12">
        <v>1</v>
      </c>
      <c r="L3149" s="12">
        <v>5</v>
      </c>
      <c r="M3149" s="12">
        <v>1</v>
      </c>
      <c r="N3149" s="12">
        <v>1</v>
      </c>
      <c r="O3149" s="12">
        <f>COUNTIF($P$2:P3149,P3149)</f>
        <v>1</v>
      </c>
      <c r="P3149" s="12" t="str">
        <f t="shared" si="203"/>
        <v>141050101</v>
      </c>
      <c r="Q3149" s="12" t="str">
        <f t="shared" si="204"/>
        <v>1410501010001</v>
      </c>
      <c r="R3149" s="20" t="s">
        <v>2672</v>
      </c>
      <c r="U3149" s="12" t="s">
        <v>899</v>
      </c>
      <c r="W3149" s="12" t="s">
        <v>100</v>
      </c>
      <c r="AB3149" s="12" t="s">
        <v>899</v>
      </c>
      <c r="AD3149" s="12" t="s">
        <v>100</v>
      </c>
      <c r="BN3149" s="12">
        <v>1</v>
      </c>
    </row>
    <row r="3150" spans="1:66" ht="45" x14ac:dyDescent="0.25">
      <c r="A3150" s="12">
        <v>1</v>
      </c>
      <c r="B3150" s="11" t="str">
        <f t="shared" ref="B3150:B3213" si="206">_xlfn.CONCAT(C3150,". ", D3150,". ", E3150,". ", F3150,". ", G3150,". ", H3150)</f>
        <v>Общий расчет. Анализ даты. Анализ даты. Символические звезды. 10 Божеств. Грабитель богатства</v>
      </c>
      <c r="C3150" s="11" t="str">
        <f>IFERROR(VLOOKUP(I3150,lvl_1[],2,FALSE),"Нет")</f>
        <v>Общий расчет</v>
      </c>
      <c r="D3150" s="11" t="str">
        <f>IFERROR(VLOOKUP(Rule!J3150,lvl_2[],2,FALSE),"Нет")</f>
        <v>Анализ даты</v>
      </c>
      <c r="E3150" s="11" t="str">
        <f>IFERROR(VLOOKUP(Rule!K3150,lvl_3[],2,FALSE),"Нет")</f>
        <v>Анализ даты</v>
      </c>
      <c r="F3150" s="11" t="str">
        <f>IFERROR(INDEX(lvl_4[],MATCH(L3150,lvl_4[ID],0),MATCH(TEXT(K3150,"##0"),lvl_4[#Headers],0)),"Нет")</f>
        <v>Символические звезды</v>
      </c>
      <c r="G3150" s="11" t="str">
        <f>IFERROR(INDEX(lvl_5[],MATCH(M3150,lvl_5[ID],0),MATCH(_xlfn.CONCAT(TEXT(K3150,"##0"),"_",TEXT(L3150,"##0")),lvl_5[#Headers],0)),"Нет")</f>
        <v>10 Божеств</v>
      </c>
      <c r="H3150" s="11" t="str">
        <f>IFERROR(INDEX(lvl_6[],MATCH(N3150,lvl_6[ID],0),MATCH(_xlfn.CONCAT(K3150,"_",L3150,"_",M3150),lvl_6[#Headers],0)),"Нет")</f>
        <v>Грабитель богатства</v>
      </c>
      <c r="I3150" s="12">
        <v>1</v>
      </c>
      <c r="J3150" s="12">
        <v>4</v>
      </c>
      <c r="K3150" s="12">
        <v>1</v>
      </c>
      <c r="L3150" s="12">
        <v>5</v>
      </c>
      <c r="M3150" s="12">
        <v>1</v>
      </c>
      <c r="N3150" s="12">
        <v>2</v>
      </c>
      <c r="O3150" s="12">
        <f>COUNTIF($P$2:P3150,P3150)</f>
        <v>1</v>
      </c>
      <c r="P3150" s="12" t="str">
        <f t="shared" ref="P3150:P3213" si="207">_xlfn.CONCAT(I3150,
J3150,
K3150,
IF(LEN(L3150)=1,_xlfn.CONCAT(0,L3150),L3150),
IF(LEN(M3150)=1,_xlfn.CONCAT(0,M3150),M3150),
IF(LEN(N3150)=1,_xlfn.CONCAT(0,N3150),N3150))</f>
        <v>141050102</v>
      </c>
      <c r="Q3150" s="12" t="str">
        <f t="shared" ref="Q3150:Q3213" si="208">_xlfn.CONCAT(I3150,
J3150,
K3150,
IF(LEN(L3150)=1,_xlfn.CONCAT(0,L3150),L3150),
IF(LEN(M3150)=1,_xlfn.CONCAT(0,M3150),M3150),
IF(LEN(N3150)=1,_xlfn.CONCAT(0,N3150),N3150),
IF(LEN(O3150)=1,_xlfn.CONCAT("000",O3150),IF(LEN(O3150)=2,_xlfn.CONCAT("00",O3150),IF(LEN(O3150)=3,_xlfn.CONCAT(0,O3150),O3150))))</f>
        <v>1410501020001</v>
      </c>
      <c r="R3150" s="20" t="s">
        <v>2673</v>
      </c>
      <c r="U3150" s="12" t="s">
        <v>899</v>
      </c>
      <c r="W3150" s="12" t="s">
        <v>100</v>
      </c>
      <c r="AB3150" s="12" t="s">
        <v>901</v>
      </c>
      <c r="AD3150" s="12" t="s">
        <v>100</v>
      </c>
      <c r="BN3150" s="12">
        <v>1</v>
      </c>
    </row>
    <row r="3151" spans="1:66" ht="45" x14ac:dyDescent="0.25">
      <c r="A3151" s="12">
        <v>1</v>
      </c>
      <c r="B3151" s="11" t="str">
        <f t="shared" si="206"/>
        <v>Общий расчет. Анализ даты. Анализ даты. Символические звезды. 10 Божеств. Дух наслаждения</v>
      </c>
      <c r="C3151" s="11" t="str">
        <f>IFERROR(VLOOKUP(I3151,lvl_1[],2,FALSE),"Нет")</f>
        <v>Общий расчет</v>
      </c>
      <c r="D3151" s="11" t="str">
        <f>IFERROR(VLOOKUP(Rule!J3151,lvl_2[],2,FALSE),"Нет")</f>
        <v>Анализ даты</v>
      </c>
      <c r="E3151" s="11" t="str">
        <f>IFERROR(VLOOKUP(Rule!K3151,lvl_3[],2,FALSE),"Нет")</f>
        <v>Анализ даты</v>
      </c>
      <c r="F3151" s="11" t="str">
        <f>IFERROR(INDEX(lvl_4[],MATCH(L3151,lvl_4[ID],0),MATCH(TEXT(K3151,"##0"),lvl_4[#Headers],0)),"Нет")</f>
        <v>Символические звезды</v>
      </c>
      <c r="G3151" s="11" t="str">
        <f>IFERROR(INDEX(lvl_5[],MATCH(M3151,lvl_5[ID],0),MATCH(_xlfn.CONCAT(TEXT(K3151,"##0"),"_",TEXT(L3151,"##0")),lvl_5[#Headers],0)),"Нет")</f>
        <v>10 Божеств</v>
      </c>
      <c r="H3151" s="11" t="str">
        <f>IFERROR(INDEX(lvl_6[],MATCH(N3151,lvl_6[ID],0),MATCH(_xlfn.CONCAT(K3151,"_",L3151,"_",M3151),lvl_6[#Headers],0)),"Нет")</f>
        <v>Дух наслаждения</v>
      </c>
      <c r="I3151" s="12">
        <v>1</v>
      </c>
      <c r="J3151" s="12">
        <v>4</v>
      </c>
      <c r="K3151" s="12">
        <v>1</v>
      </c>
      <c r="L3151" s="12">
        <v>5</v>
      </c>
      <c r="M3151" s="12">
        <v>1</v>
      </c>
      <c r="N3151" s="12">
        <v>3</v>
      </c>
      <c r="O3151" s="12">
        <f>COUNTIF($P$2:P3151,P3151)</f>
        <v>1</v>
      </c>
      <c r="P3151" s="12" t="str">
        <f t="shared" si="207"/>
        <v>141050103</v>
      </c>
      <c r="Q3151" s="12" t="str">
        <f t="shared" si="208"/>
        <v>1410501030001</v>
      </c>
      <c r="R3151" s="20" t="s">
        <v>2674</v>
      </c>
      <c r="U3151" s="12" t="s">
        <v>899</v>
      </c>
      <c r="W3151" s="12" t="s">
        <v>100</v>
      </c>
      <c r="AB3151" s="12" t="s">
        <v>903</v>
      </c>
      <c r="AD3151" s="12" t="s">
        <v>100</v>
      </c>
      <c r="BN3151" s="12">
        <v>1</v>
      </c>
    </row>
    <row r="3152" spans="1:66" ht="60" x14ac:dyDescent="0.25">
      <c r="A3152" s="12">
        <v>1</v>
      </c>
      <c r="B3152" s="11" t="str">
        <f t="shared" si="206"/>
        <v>Общий расчет. Анализ даты. Анализ даты. Символические звезды. 10 Божеств. Ранение чиновника (Нападение на власть)</v>
      </c>
      <c r="C3152" s="11" t="str">
        <f>IFERROR(VLOOKUP(I3152,lvl_1[],2,FALSE),"Нет")</f>
        <v>Общий расчет</v>
      </c>
      <c r="D3152" s="11" t="str">
        <f>IFERROR(VLOOKUP(Rule!J3152,lvl_2[],2,FALSE),"Нет")</f>
        <v>Анализ даты</v>
      </c>
      <c r="E3152" s="11" t="str">
        <f>IFERROR(VLOOKUP(Rule!K3152,lvl_3[],2,FALSE),"Нет")</f>
        <v>Анализ даты</v>
      </c>
      <c r="F3152" s="11" t="str">
        <f>IFERROR(INDEX(lvl_4[],MATCH(L3152,lvl_4[ID],0),MATCH(TEXT(K3152,"##0"),lvl_4[#Headers],0)),"Нет")</f>
        <v>Символические звезды</v>
      </c>
      <c r="G3152" s="11" t="str">
        <f>IFERROR(INDEX(lvl_5[],MATCH(M3152,lvl_5[ID],0),MATCH(_xlfn.CONCAT(TEXT(K3152,"##0"),"_",TEXT(L3152,"##0")),lvl_5[#Headers],0)),"Нет")</f>
        <v>10 Божеств</v>
      </c>
      <c r="H3152" s="11" t="str">
        <f>IFERROR(INDEX(lvl_6[],MATCH(N3152,lvl_6[ID],0),MATCH(_xlfn.CONCAT(K3152,"_",L3152,"_",M3152),lvl_6[#Headers],0)),"Нет")</f>
        <v>Ранение чиновника (Нападение на власть)</v>
      </c>
      <c r="I3152" s="12">
        <v>1</v>
      </c>
      <c r="J3152" s="12">
        <v>4</v>
      </c>
      <c r="K3152" s="12">
        <v>1</v>
      </c>
      <c r="L3152" s="12">
        <v>5</v>
      </c>
      <c r="M3152" s="12">
        <v>1</v>
      </c>
      <c r="N3152" s="12">
        <v>4</v>
      </c>
      <c r="O3152" s="12">
        <f>COUNTIF($P$2:P3152,P3152)</f>
        <v>1</v>
      </c>
      <c r="P3152" s="12" t="str">
        <f t="shared" si="207"/>
        <v>141050104</v>
      </c>
      <c r="Q3152" s="12" t="str">
        <f t="shared" si="208"/>
        <v>1410501040001</v>
      </c>
      <c r="R3152" s="20" t="s">
        <v>2675</v>
      </c>
      <c r="U3152" s="12" t="s">
        <v>899</v>
      </c>
      <c r="W3152" s="12" t="s">
        <v>100</v>
      </c>
      <c r="AB3152" s="12" t="s">
        <v>905</v>
      </c>
      <c r="AD3152" s="12" t="s">
        <v>100</v>
      </c>
      <c r="BN3152" s="12">
        <v>1</v>
      </c>
    </row>
    <row r="3153" spans="1:66" ht="60" x14ac:dyDescent="0.25">
      <c r="A3153" s="12">
        <v>1</v>
      </c>
      <c r="B3153" s="11" t="str">
        <f t="shared" si="206"/>
        <v>Общий расчет. Анализ даты. Анализ даты. Символические звезды. 10 Божеств. Склонность к богатству (Косое богатство)</v>
      </c>
      <c r="C3153" s="11" t="str">
        <f>IFERROR(VLOOKUP(I3153,lvl_1[],2,FALSE),"Нет")</f>
        <v>Общий расчет</v>
      </c>
      <c r="D3153" s="11" t="str">
        <f>IFERROR(VLOOKUP(Rule!J3153,lvl_2[],2,FALSE),"Нет")</f>
        <v>Анализ даты</v>
      </c>
      <c r="E3153" s="11" t="str">
        <f>IFERROR(VLOOKUP(Rule!K3153,lvl_3[],2,FALSE),"Нет")</f>
        <v>Анализ даты</v>
      </c>
      <c r="F3153" s="11" t="str">
        <f>IFERROR(INDEX(lvl_4[],MATCH(L3153,lvl_4[ID],0),MATCH(TEXT(K3153,"##0"),lvl_4[#Headers],0)),"Нет")</f>
        <v>Символические звезды</v>
      </c>
      <c r="G3153" s="11" t="str">
        <f>IFERROR(INDEX(lvl_5[],MATCH(M3153,lvl_5[ID],0),MATCH(_xlfn.CONCAT(TEXT(K3153,"##0"),"_",TEXT(L3153,"##0")),lvl_5[#Headers],0)),"Нет")</f>
        <v>10 Божеств</v>
      </c>
      <c r="H3153" s="11" t="str">
        <f>IFERROR(INDEX(lvl_6[],MATCH(N3153,lvl_6[ID],0),MATCH(_xlfn.CONCAT(K3153,"_",L3153,"_",M3153),lvl_6[#Headers],0)),"Нет")</f>
        <v>Склонность к богатству (Косое богатство)</v>
      </c>
      <c r="I3153" s="12">
        <v>1</v>
      </c>
      <c r="J3153" s="12">
        <v>4</v>
      </c>
      <c r="K3153" s="12">
        <v>1</v>
      </c>
      <c r="L3153" s="12">
        <v>5</v>
      </c>
      <c r="M3153" s="12">
        <v>1</v>
      </c>
      <c r="N3153" s="12">
        <v>5</v>
      </c>
      <c r="O3153" s="12">
        <f>COUNTIF($P$2:P3153,P3153)</f>
        <v>1</v>
      </c>
      <c r="P3153" s="12" t="str">
        <f t="shared" si="207"/>
        <v>141050105</v>
      </c>
      <c r="Q3153" s="12" t="str">
        <f t="shared" si="208"/>
        <v>1410501050001</v>
      </c>
      <c r="R3153" s="20" t="s">
        <v>2676</v>
      </c>
      <c r="U3153" s="12" t="s">
        <v>899</v>
      </c>
      <c r="W3153" s="12" t="s">
        <v>100</v>
      </c>
      <c r="AB3153" s="12" t="s">
        <v>907</v>
      </c>
      <c r="AD3153" s="12" t="s">
        <v>100</v>
      </c>
      <c r="BN3153" s="12">
        <v>1</v>
      </c>
    </row>
    <row r="3154" spans="1:66" ht="45" x14ac:dyDescent="0.25">
      <c r="A3154" s="12">
        <v>1</v>
      </c>
      <c r="B3154" s="11" t="str">
        <f t="shared" si="206"/>
        <v>Общий расчет. Анализ даты. Анализ даты. Символические звезды. 10 Божеств. Прямое богатство</v>
      </c>
      <c r="C3154" s="11" t="str">
        <f>IFERROR(VLOOKUP(I3154,lvl_1[],2,FALSE),"Нет")</f>
        <v>Общий расчет</v>
      </c>
      <c r="D3154" s="11" t="str">
        <f>IFERROR(VLOOKUP(Rule!J3154,lvl_2[],2,FALSE),"Нет")</f>
        <v>Анализ даты</v>
      </c>
      <c r="E3154" s="11" t="str">
        <f>IFERROR(VLOOKUP(Rule!K3154,lvl_3[],2,FALSE),"Нет")</f>
        <v>Анализ даты</v>
      </c>
      <c r="F3154" s="11" t="str">
        <f>IFERROR(INDEX(lvl_4[],MATCH(L3154,lvl_4[ID],0),MATCH(TEXT(K3154,"##0"),lvl_4[#Headers],0)),"Нет")</f>
        <v>Символические звезды</v>
      </c>
      <c r="G3154" s="11" t="str">
        <f>IFERROR(INDEX(lvl_5[],MATCH(M3154,lvl_5[ID],0),MATCH(_xlfn.CONCAT(TEXT(K3154,"##0"),"_",TEXT(L3154,"##0")),lvl_5[#Headers],0)),"Нет")</f>
        <v>10 Божеств</v>
      </c>
      <c r="H3154" s="11" t="str">
        <f>IFERROR(INDEX(lvl_6[],MATCH(N3154,lvl_6[ID],0),MATCH(_xlfn.CONCAT(K3154,"_",L3154,"_",M3154),lvl_6[#Headers],0)),"Нет")</f>
        <v>Прямое богатство</v>
      </c>
      <c r="I3154" s="12">
        <v>1</v>
      </c>
      <c r="J3154" s="12">
        <v>4</v>
      </c>
      <c r="K3154" s="12">
        <v>1</v>
      </c>
      <c r="L3154" s="12">
        <v>5</v>
      </c>
      <c r="M3154" s="12">
        <v>1</v>
      </c>
      <c r="N3154" s="12">
        <v>6</v>
      </c>
      <c r="O3154" s="12">
        <f>COUNTIF($P$2:P3154,P3154)</f>
        <v>1</v>
      </c>
      <c r="P3154" s="12" t="str">
        <f t="shared" si="207"/>
        <v>141050106</v>
      </c>
      <c r="Q3154" s="12" t="str">
        <f t="shared" si="208"/>
        <v>1410501060001</v>
      </c>
      <c r="R3154" s="20" t="s">
        <v>2677</v>
      </c>
      <c r="U3154" s="12" t="s">
        <v>899</v>
      </c>
      <c r="W3154" s="12" t="s">
        <v>100</v>
      </c>
      <c r="AB3154" s="12" t="s">
        <v>908</v>
      </c>
      <c r="AD3154" s="12" t="s">
        <v>100</v>
      </c>
      <c r="BN3154" s="12">
        <v>1</v>
      </c>
    </row>
    <row r="3155" spans="1:66" ht="60" x14ac:dyDescent="0.25">
      <c r="A3155" s="12">
        <v>1</v>
      </c>
      <c r="B3155" s="11" t="str">
        <f t="shared" si="206"/>
        <v>Общий расчет. Анализ даты. Анализ даты. Символические звезды. 10 Божеств. Убийство 7й позиции (Неправильный чиновник_</v>
      </c>
      <c r="C3155" s="11" t="str">
        <f>IFERROR(VLOOKUP(I3155,lvl_1[],2,FALSE),"Нет")</f>
        <v>Общий расчет</v>
      </c>
      <c r="D3155" s="11" t="str">
        <f>IFERROR(VLOOKUP(Rule!J3155,lvl_2[],2,FALSE),"Нет")</f>
        <v>Анализ даты</v>
      </c>
      <c r="E3155" s="11" t="str">
        <f>IFERROR(VLOOKUP(Rule!K3155,lvl_3[],2,FALSE),"Нет")</f>
        <v>Анализ даты</v>
      </c>
      <c r="F3155" s="11" t="str">
        <f>IFERROR(INDEX(lvl_4[],MATCH(L3155,lvl_4[ID],0),MATCH(TEXT(K3155,"##0"),lvl_4[#Headers],0)),"Нет")</f>
        <v>Символические звезды</v>
      </c>
      <c r="G3155" s="11" t="str">
        <f>IFERROR(INDEX(lvl_5[],MATCH(M3155,lvl_5[ID],0),MATCH(_xlfn.CONCAT(TEXT(K3155,"##0"),"_",TEXT(L3155,"##0")),lvl_5[#Headers],0)),"Нет")</f>
        <v>10 Божеств</v>
      </c>
      <c r="H3155" s="11" t="str">
        <f>IFERROR(INDEX(lvl_6[],MATCH(N3155,lvl_6[ID],0),MATCH(_xlfn.CONCAT(K3155,"_",L3155,"_",M3155),lvl_6[#Headers],0)),"Нет")</f>
        <v>Убийство 7й позиции (Неправильный чиновник_</v>
      </c>
      <c r="I3155" s="12">
        <v>1</v>
      </c>
      <c r="J3155" s="12">
        <v>4</v>
      </c>
      <c r="K3155" s="12">
        <v>1</v>
      </c>
      <c r="L3155" s="12">
        <v>5</v>
      </c>
      <c r="M3155" s="12">
        <v>1</v>
      </c>
      <c r="N3155" s="12">
        <v>7</v>
      </c>
      <c r="O3155" s="12">
        <f>COUNTIF($P$2:P3155,P3155)</f>
        <v>1</v>
      </c>
      <c r="P3155" s="12" t="str">
        <f t="shared" si="207"/>
        <v>141050107</v>
      </c>
      <c r="Q3155" s="12" t="str">
        <f t="shared" si="208"/>
        <v>1410501070001</v>
      </c>
      <c r="R3155" s="20" t="s">
        <v>2678</v>
      </c>
      <c r="U3155" s="12" t="s">
        <v>899</v>
      </c>
      <c r="W3155" s="12" t="s">
        <v>100</v>
      </c>
      <c r="AB3155" s="12" t="s">
        <v>910</v>
      </c>
      <c r="AD3155" s="12" t="s">
        <v>100</v>
      </c>
      <c r="BN3155" s="12">
        <v>1</v>
      </c>
    </row>
    <row r="3156" spans="1:66" ht="60" x14ac:dyDescent="0.25">
      <c r="A3156" s="12">
        <v>1</v>
      </c>
      <c r="B3156" s="11" t="str">
        <f t="shared" si="206"/>
        <v>Общий расчет. Анализ даты. Анализ даты. Символические звезды. 10 Божеств. Правильный чиновник (Правильная власть)</v>
      </c>
      <c r="C3156" s="11" t="str">
        <f>IFERROR(VLOOKUP(I3156,lvl_1[],2,FALSE),"Нет")</f>
        <v>Общий расчет</v>
      </c>
      <c r="D3156" s="11" t="str">
        <f>IFERROR(VLOOKUP(Rule!J3156,lvl_2[],2,FALSE),"Нет")</f>
        <v>Анализ даты</v>
      </c>
      <c r="E3156" s="11" t="str">
        <f>IFERROR(VLOOKUP(Rule!K3156,lvl_3[],2,FALSE),"Нет")</f>
        <v>Анализ даты</v>
      </c>
      <c r="F3156" s="11" t="str">
        <f>IFERROR(INDEX(lvl_4[],MATCH(L3156,lvl_4[ID],0),MATCH(TEXT(K3156,"##0"),lvl_4[#Headers],0)),"Нет")</f>
        <v>Символические звезды</v>
      </c>
      <c r="G3156" s="11" t="str">
        <f>IFERROR(INDEX(lvl_5[],MATCH(M3156,lvl_5[ID],0),MATCH(_xlfn.CONCAT(TEXT(K3156,"##0"),"_",TEXT(L3156,"##0")),lvl_5[#Headers],0)),"Нет")</f>
        <v>10 Божеств</v>
      </c>
      <c r="H3156" s="11" t="str">
        <f>IFERROR(INDEX(lvl_6[],MATCH(N3156,lvl_6[ID],0),MATCH(_xlfn.CONCAT(K3156,"_",L3156,"_",M3156),lvl_6[#Headers],0)),"Нет")</f>
        <v>Правильный чиновник (Правильная власть)</v>
      </c>
      <c r="I3156" s="12">
        <v>1</v>
      </c>
      <c r="J3156" s="12">
        <v>4</v>
      </c>
      <c r="K3156" s="12">
        <v>1</v>
      </c>
      <c r="L3156" s="12">
        <v>5</v>
      </c>
      <c r="M3156" s="12">
        <v>1</v>
      </c>
      <c r="N3156" s="12">
        <v>8</v>
      </c>
      <c r="O3156" s="12">
        <f>COUNTIF($P$2:P3156,P3156)</f>
        <v>1</v>
      </c>
      <c r="P3156" s="12" t="str">
        <f t="shared" si="207"/>
        <v>141050108</v>
      </c>
      <c r="Q3156" s="12" t="str">
        <f t="shared" si="208"/>
        <v>1410501080001</v>
      </c>
      <c r="R3156" s="20" t="s">
        <v>2679</v>
      </c>
      <c r="U3156" s="12" t="s">
        <v>899</v>
      </c>
      <c r="W3156" s="12" t="s">
        <v>100</v>
      </c>
      <c r="AB3156" s="12" t="s">
        <v>912</v>
      </c>
      <c r="AD3156" s="12" t="s">
        <v>100</v>
      </c>
      <c r="BN3156" s="12">
        <v>1</v>
      </c>
    </row>
    <row r="3157" spans="1:66" ht="45" x14ac:dyDescent="0.25">
      <c r="A3157" s="12">
        <v>1</v>
      </c>
      <c r="B3157" s="11" t="str">
        <f t="shared" si="206"/>
        <v>Общий расчет. Анализ даты. Анализ даты. Символические звезды. 10 Божеств. Косая печать (Дух Совы)</v>
      </c>
      <c r="C3157" s="11" t="str">
        <f>IFERROR(VLOOKUP(I3157,lvl_1[],2,FALSE),"Нет")</f>
        <v>Общий расчет</v>
      </c>
      <c r="D3157" s="11" t="str">
        <f>IFERROR(VLOOKUP(Rule!J3157,lvl_2[],2,FALSE),"Нет")</f>
        <v>Анализ даты</v>
      </c>
      <c r="E3157" s="11" t="str">
        <f>IFERROR(VLOOKUP(Rule!K3157,lvl_3[],2,FALSE),"Нет")</f>
        <v>Анализ даты</v>
      </c>
      <c r="F3157" s="11" t="str">
        <f>IFERROR(INDEX(lvl_4[],MATCH(L3157,lvl_4[ID],0),MATCH(TEXT(K3157,"##0"),lvl_4[#Headers],0)),"Нет")</f>
        <v>Символические звезды</v>
      </c>
      <c r="G3157" s="11" t="str">
        <f>IFERROR(INDEX(lvl_5[],MATCH(M3157,lvl_5[ID],0),MATCH(_xlfn.CONCAT(TEXT(K3157,"##0"),"_",TEXT(L3157,"##0")),lvl_5[#Headers],0)),"Нет")</f>
        <v>10 Божеств</v>
      </c>
      <c r="H3157" s="11" t="str">
        <f>IFERROR(INDEX(lvl_6[],MATCH(N3157,lvl_6[ID],0),MATCH(_xlfn.CONCAT(K3157,"_",L3157,"_",M3157),lvl_6[#Headers],0)),"Нет")</f>
        <v>Косая печать (Дух Совы)</v>
      </c>
      <c r="I3157" s="12">
        <v>1</v>
      </c>
      <c r="J3157" s="12">
        <v>4</v>
      </c>
      <c r="K3157" s="12">
        <v>1</v>
      </c>
      <c r="L3157" s="12">
        <v>5</v>
      </c>
      <c r="M3157" s="12">
        <v>1</v>
      </c>
      <c r="N3157" s="12">
        <v>9</v>
      </c>
      <c r="O3157" s="12">
        <f>COUNTIF($P$2:P3157,P3157)</f>
        <v>1</v>
      </c>
      <c r="P3157" s="12" t="str">
        <f t="shared" si="207"/>
        <v>141050109</v>
      </c>
      <c r="Q3157" s="12" t="str">
        <f t="shared" si="208"/>
        <v>1410501090001</v>
      </c>
      <c r="R3157" s="20" t="s">
        <v>2680</v>
      </c>
      <c r="U3157" s="12" t="s">
        <v>899</v>
      </c>
      <c r="W3157" s="12" t="s">
        <v>100</v>
      </c>
      <c r="AB3157" s="12" t="s">
        <v>914</v>
      </c>
      <c r="AD3157" s="12" t="s">
        <v>100</v>
      </c>
      <c r="BN3157" s="12">
        <v>1</v>
      </c>
    </row>
    <row r="3158" spans="1:66" ht="45" x14ac:dyDescent="0.25">
      <c r="A3158" s="12">
        <v>1</v>
      </c>
      <c r="B3158" s="11" t="str">
        <f t="shared" si="206"/>
        <v>Общий расчет. Анализ даты. Анализ даты. Символические звезды. 10 Божеств. Правильная печать</v>
      </c>
      <c r="C3158" s="11" t="str">
        <f>IFERROR(VLOOKUP(I3158,lvl_1[],2,FALSE),"Нет")</f>
        <v>Общий расчет</v>
      </c>
      <c r="D3158" s="11" t="str">
        <f>IFERROR(VLOOKUP(Rule!J3158,lvl_2[],2,FALSE),"Нет")</f>
        <v>Анализ даты</v>
      </c>
      <c r="E3158" s="11" t="str">
        <f>IFERROR(VLOOKUP(Rule!K3158,lvl_3[],2,FALSE),"Нет")</f>
        <v>Анализ даты</v>
      </c>
      <c r="F3158" s="11" t="str">
        <f>IFERROR(INDEX(lvl_4[],MATCH(L3158,lvl_4[ID],0),MATCH(TEXT(K3158,"##0"),lvl_4[#Headers],0)),"Нет")</f>
        <v>Символические звезды</v>
      </c>
      <c r="G3158" s="11" t="str">
        <f>IFERROR(INDEX(lvl_5[],MATCH(M3158,lvl_5[ID],0),MATCH(_xlfn.CONCAT(TEXT(K3158,"##0"),"_",TEXT(L3158,"##0")),lvl_5[#Headers],0)),"Нет")</f>
        <v>10 Божеств</v>
      </c>
      <c r="H3158" s="11" t="str">
        <f>IFERROR(INDEX(lvl_6[],MATCH(N3158,lvl_6[ID],0),MATCH(_xlfn.CONCAT(K3158,"_",L3158,"_",M3158),lvl_6[#Headers],0)),"Нет")</f>
        <v>Правильная печать</v>
      </c>
      <c r="I3158" s="12">
        <v>1</v>
      </c>
      <c r="J3158" s="12">
        <v>4</v>
      </c>
      <c r="K3158" s="12">
        <v>1</v>
      </c>
      <c r="L3158" s="12">
        <v>5</v>
      </c>
      <c r="M3158" s="12">
        <v>1</v>
      </c>
      <c r="N3158" s="12">
        <v>10</v>
      </c>
      <c r="O3158" s="12">
        <f>COUNTIF($P$2:P3158,P3158)</f>
        <v>1</v>
      </c>
      <c r="P3158" s="12" t="str">
        <f t="shared" si="207"/>
        <v>141050110</v>
      </c>
      <c r="Q3158" s="12" t="str">
        <f t="shared" si="208"/>
        <v>1410501100001</v>
      </c>
      <c r="R3158" s="20" t="s">
        <v>2681</v>
      </c>
      <c r="U3158" s="12" t="s">
        <v>899</v>
      </c>
      <c r="W3158" s="12" t="s">
        <v>100</v>
      </c>
      <c r="AB3158" s="12" t="s">
        <v>916</v>
      </c>
      <c r="AD3158" s="12" t="s">
        <v>100</v>
      </c>
      <c r="BN3158" s="12">
        <v>1</v>
      </c>
    </row>
    <row r="3159" spans="1:66" ht="45" x14ac:dyDescent="0.25">
      <c r="A3159" s="12">
        <v>1</v>
      </c>
      <c r="B3159" s="11" t="str">
        <f t="shared" si="206"/>
        <v>Общий расчет. Анализ даты. Анализ даты. Символические звезды. 10 Божеств. Братство</v>
      </c>
      <c r="C3159" s="11" t="str">
        <f>IFERROR(VLOOKUP(I3159,lvl_1[],2,FALSE),"Нет")</f>
        <v>Общий расчет</v>
      </c>
      <c r="D3159" s="11" t="str">
        <f>IFERROR(VLOOKUP(Rule!J3159,lvl_2[],2,FALSE),"Нет")</f>
        <v>Анализ даты</v>
      </c>
      <c r="E3159" s="11" t="str">
        <f>IFERROR(VLOOKUP(Rule!K3159,lvl_3[],2,FALSE),"Нет")</f>
        <v>Анализ даты</v>
      </c>
      <c r="F3159" s="11" t="str">
        <f>IFERROR(INDEX(lvl_4[],MATCH(L3159,lvl_4[ID],0),MATCH(TEXT(K3159,"##0"),lvl_4[#Headers],0)),"Нет")</f>
        <v>Символические звезды</v>
      </c>
      <c r="G3159" s="11" t="str">
        <f>IFERROR(INDEX(lvl_5[],MATCH(M3159,lvl_5[ID],0),MATCH(_xlfn.CONCAT(TEXT(K3159,"##0"),"_",TEXT(L3159,"##0")),lvl_5[#Headers],0)),"Нет")</f>
        <v>10 Божеств</v>
      </c>
      <c r="H3159" s="11" t="str">
        <f>IFERROR(INDEX(lvl_6[],MATCH(N3159,lvl_6[ID],0),MATCH(_xlfn.CONCAT(K3159,"_",L3159,"_",M3159),lvl_6[#Headers],0)),"Нет")</f>
        <v>Братство</v>
      </c>
      <c r="I3159" s="12">
        <v>1</v>
      </c>
      <c r="J3159" s="12">
        <v>4</v>
      </c>
      <c r="K3159" s="12">
        <v>1</v>
      </c>
      <c r="L3159" s="12">
        <v>5</v>
      </c>
      <c r="M3159" s="12">
        <v>1</v>
      </c>
      <c r="N3159" s="12">
        <v>1</v>
      </c>
      <c r="O3159" s="12">
        <f>COUNTIF($P$2:P3159,P3159)</f>
        <v>2</v>
      </c>
      <c r="P3159" s="12" t="str">
        <f t="shared" si="207"/>
        <v>141050101</v>
      </c>
      <c r="Q3159" s="12" t="str">
        <f t="shared" si="208"/>
        <v>1410501010002</v>
      </c>
      <c r="R3159" s="20" t="s">
        <v>2682</v>
      </c>
      <c r="U3159" s="12" t="s">
        <v>901</v>
      </c>
      <c r="W3159" s="12" t="s">
        <v>100</v>
      </c>
      <c r="AB3159" s="12" t="s">
        <v>901</v>
      </c>
      <c r="AD3159" s="12" t="s">
        <v>100</v>
      </c>
      <c r="BN3159" s="12">
        <v>1</v>
      </c>
    </row>
    <row r="3160" spans="1:66" ht="45" x14ac:dyDescent="0.25">
      <c r="A3160" s="12">
        <v>1</v>
      </c>
      <c r="B3160" s="11" t="str">
        <f t="shared" si="206"/>
        <v>Общий расчет. Анализ даты. Анализ даты. Символические звезды. 10 Божеств. Грабитель богатства</v>
      </c>
      <c r="C3160" s="11" t="str">
        <f>IFERROR(VLOOKUP(I3160,lvl_1[],2,FALSE),"Нет")</f>
        <v>Общий расчет</v>
      </c>
      <c r="D3160" s="11" t="str">
        <f>IFERROR(VLOOKUP(Rule!J3160,lvl_2[],2,FALSE),"Нет")</f>
        <v>Анализ даты</v>
      </c>
      <c r="E3160" s="11" t="str">
        <f>IFERROR(VLOOKUP(Rule!K3160,lvl_3[],2,FALSE),"Нет")</f>
        <v>Анализ даты</v>
      </c>
      <c r="F3160" s="11" t="str">
        <f>IFERROR(INDEX(lvl_4[],MATCH(L3160,lvl_4[ID],0),MATCH(TEXT(K3160,"##0"),lvl_4[#Headers],0)),"Нет")</f>
        <v>Символические звезды</v>
      </c>
      <c r="G3160" s="11" t="str">
        <f>IFERROR(INDEX(lvl_5[],MATCH(M3160,lvl_5[ID],0),MATCH(_xlfn.CONCAT(TEXT(K3160,"##0"),"_",TEXT(L3160,"##0")),lvl_5[#Headers],0)),"Нет")</f>
        <v>10 Божеств</v>
      </c>
      <c r="H3160" s="11" t="str">
        <f>IFERROR(INDEX(lvl_6[],MATCH(N3160,lvl_6[ID],0),MATCH(_xlfn.CONCAT(K3160,"_",L3160,"_",M3160),lvl_6[#Headers],0)),"Нет")</f>
        <v>Грабитель богатства</v>
      </c>
      <c r="I3160" s="12">
        <v>1</v>
      </c>
      <c r="J3160" s="12">
        <v>4</v>
      </c>
      <c r="K3160" s="12">
        <v>1</v>
      </c>
      <c r="L3160" s="12">
        <v>5</v>
      </c>
      <c r="M3160" s="12">
        <v>1</v>
      </c>
      <c r="N3160" s="12">
        <v>2</v>
      </c>
      <c r="O3160" s="12">
        <f>COUNTIF($P$2:P3160,P3160)</f>
        <v>2</v>
      </c>
      <c r="P3160" s="12" t="str">
        <f t="shared" si="207"/>
        <v>141050102</v>
      </c>
      <c r="Q3160" s="12" t="str">
        <f t="shared" si="208"/>
        <v>1410501020002</v>
      </c>
      <c r="R3160" s="20" t="s">
        <v>2683</v>
      </c>
      <c r="U3160" s="12" t="s">
        <v>901</v>
      </c>
      <c r="W3160" s="12" t="s">
        <v>100</v>
      </c>
      <c r="AB3160" s="12" t="s">
        <v>899</v>
      </c>
      <c r="AD3160" s="12" t="s">
        <v>100</v>
      </c>
      <c r="BN3160" s="12">
        <v>1</v>
      </c>
    </row>
    <row r="3161" spans="1:66" ht="45" x14ac:dyDescent="0.25">
      <c r="A3161" s="12">
        <v>1</v>
      </c>
      <c r="B3161" s="11" t="str">
        <f t="shared" si="206"/>
        <v>Общий расчет. Анализ даты. Анализ даты. Символические звезды. 10 Божеств. Дух наслаждения</v>
      </c>
      <c r="C3161" s="11" t="str">
        <f>IFERROR(VLOOKUP(I3161,lvl_1[],2,FALSE),"Нет")</f>
        <v>Общий расчет</v>
      </c>
      <c r="D3161" s="11" t="str">
        <f>IFERROR(VLOOKUP(Rule!J3161,lvl_2[],2,FALSE),"Нет")</f>
        <v>Анализ даты</v>
      </c>
      <c r="E3161" s="11" t="str">
        <f>IFERROR(VLOOKUP(Rule!K3161,lvl_3[],2,FALSE),"Нет")</f>
        <v>Анализ даты</v>
      </c>
      <c r="F3161" s="11" t="str">
        <f>IFERROR(INDEX(lvl_4[],MATCH(L3161,lvl_4[ID],0),MATCH(TEXT(K3161,"##0"),lvl_4[#Headers],0)),"Нет")</f>
        <v>Символические звезды</v>
      </c>
      <c r="G3161" s="11" t="str">
        <f>IFERROR(INDEX(lvl_5[],MATCH(M3161,lvl_5[ID],0),MATCH(_xlfn.CONCAT(TEXT(K3161,"##0"),"_",TEXT(L3161,"##0")),lvl_5[#Headers],0)),"Нет")</f>
        <v>10 Божеств</v>
      </c>
      <c r="H3161" s="11" t="str">
        <f>IFERROR(INDEX(lvl_6[],MATCH(N3161,lvl_6[ID],0),MATCH(_xlfn.CONCAT(K3161,"_",L3161,"_",M3161),lvl_6[#Headers],0)),"Нет")</f>
        <v>Дух наслаждения</v>
      </c>
      <c r="I3161" s="12">
        <v>1</v>
      </c>
      <c r="J3161" s="12">
        <v>4</v>
      </c>
      <c r="K3161" s="12">
        <v>1</v>
      </c>
      <c r="L3161" s="12">
        <v>5</v>
      </c>
      <c r="M3161" s="12">
        <v>1</v>
      </c>
      <c r="N3161" s="12">
        <v>3</v>
      </c>
      <c r="O3161" s="12">
        <f>COUNTIF($P$2:P3161,P3161)</f>
        <v>2</v>
      </c>
      <c r="P3161" s="12" t="str">
        <f t="shared" si="207"/>
        <v>141050103</v>
      </c>
      <c r="Q3161" s="12" t="str">
        <f t="shared" si="208"/>
        <v>1410501030002</v>
      </c>
      <c r="R3161" s="20" t="s">
        <v>2684</v>
      </c>
      <c r="U3161" s="12" t="s">
        <v>901</v>
      </c>
      <c r="W3161" s="12" t="s">
        <v>100</v>
      </c>
      <c r="AB3161" s="12" t="s">
        <v>905</v>
      </c>
      <c r="AD3161" s="12" t="s">
        <v>100</v>
      </c>
      <c r="BN3161" s="12">
        <v>1</v>
      </c>
    </row>
    <row r="3162" spans="1:66" ht="60" x14ac:dyDescent="0.25">
      <c r="A3162" s="12">
        <v>1</v>
      </c>
      <c r="B3162" s="11" t="str">
        <f t="shared" si="206"/>
        <v>Общий расчет. Анализ даты. Анализ даты. Символические звезды. 10 Божеств. Ранение чиновника (Нападение на власть)</v>
      </c>
      <c r="C3162" s="11" t="str">
        <f>IFERROR(VLOOKUP(I3162,lvl_1[],2,FALSE),"Нет")</f>
        <v>Общий расчет</v>
      </c>
      <c r="D3162" s="11" t="str">
        <f>IFERROR(VLOOKUP(Rule!J3162,lvl_2[],2,FALSE),"Нет")</f>
        <v>Анализ даты</v>
      </c>
      <c r="E3162" s="11" t="str">
        <f>IFERROR(VLOOKUP(Rule!K3162,lvl_3[],2,FALSE),"Нет")</f>
        <v>Анализ даты</v>
      </c>
      <c r="F3162" s="11" t="str">
        <f>IFERROR(INDEX(lvl_4[],MATCH(L3162,lvl_4[ID],0),MATCH(TEXT(K3162,"##0"),lvl_4[#Headers],0)),"Нет")</f>
        <v>Символические звезды</v>
      </c>
      <c r="G3162" s="11" t="str">
        <f>IFERROR(INDEX(lvl_5[],MATCH(M3162,lvl_5[ID],0),MATCH(_xlfn.CONCAT(TEXT(K3162,"##0"),"_",TEXT(L3162,"##0")),lvl_5[#Headers],0)),"Нет")</f>
        <v>10 Божеств</v>
      </c>
      <c r="H3162" s="11" t="str">
        <f>IFERROR(INDEX(lvl_6[],MATCH(N3162,lvl_6[ID],0),MATCH(_xlfn.CONCAT(K3162,"_",L3162,"_",M3162),lvl_6[#Headers],0)),"Нет")</f>
        <v>Ранение чиновника (Нападение на власть)</v>
      </c>
      <c r="I3162" s="12">
        <v>1</v>
      </c>
      <c r="J3162" s="12">
        <v>4</v>
      </c>
      <c r="K3162" s="12">
        <v>1</v>
      </c>
      <c r="L3162" s="12">
        <v>5</v>
      </c>
      <c r="M3162" s="12">
        <v>1</v>
      </c>
      <c r="N3162" s="12">
        <v>4</v>
      </c>
      <c r="O3162" s="12">
        <f>COUNTIF($P$2:P3162,P3162)</f>
        <v>2</v>
      </c>
      <c r="P3162" s="12" t="str">
        <f t="shared" si="207"/>
        <v>141050104</v>
      </c>
      <c r="Q3162" s="12" t="str">
        <f t="shared" si="208"/>
        <v>1410501040002</v>
      </c>
      <c r="R3162" s="20" t="s">
        <v>2685</v>
      </c>
      <c r="U3162" s="12" t="s">
        <v>901</v>
      </c>
      <c r="W3162" s="12" t="s">
        <v>100</v>
      </c>
      <c r="AB3162" s="12" t="s">
        <v>903</v>
      </c>
      <c r="AD3162" s="12" t="s">
        <v>100</v>
      </c>
      <c r="BN3162" s="12">
        <v>1</v>
      </c>
    </row>
    <row r="3163" spans="1:66" ht="60" x14ac:dyDescent="0.25">
      <c r="A3163" s="12">
        <v>1</v>
      </c>
      <c r="B3163" s="11" t="str">
        <f t="shared" si="206"/>
        <v>Общий расчет. Анализ даты. Анализ даты. Символические звезды. 10 Божеств. Склонность к богатству (Косое богатство)</v>
      </c>
      <c r="C3163" s="11" t="str">
        <f>IFERROR(VLOOKUP(I3163,lvl_1[],2,FALSE),"Нет")</f>
        <v>Общий расчет</v>
      </c>
      <c r="D3163" s="11" t="str">
        <f>IFERROR(VLOOKUP(Rule!J3163,lvl_2[],2,FALSE),"Нет")</f>
        <v>Анализ даты</v>
      </c>
      <c r="E3163" s="11" t="str">
        <f>IFERROR(VLOOKUP(Rule!K3163,lvl_3[],2,FALSE),"Нет")</f>
        <v>Анализ даты</v>
      </c>
      <c r="F3163" s="11" t="str">
        <f>IFERROR(INDEX(lvl_4[],MATCH(L3163,lvl_4[ID],0),MATCH(TEXT(K3163,"##0"),lvl_4[#Headers],0)),"Нет")</f>
        <v>Символические звезды</v>
      </c>
      <c r="G3163" s="11" t="str">
        <f>IFERROR(INDEX(lvl_5[],MATCH(M3163,lvl_5[ID],0),MATCH(_xlfn.CONCAT(TEXT(K3163,"##0"),"_",TEXT(L3163,"##0")),lvl_5[#Headers],0)),"Нет")</f>
        <v>10 Божеств</v>
      </c>
      <c r="H3163" s="11" t="str">
        <f>IFERROR(INDEX(lvl_6[],MATCH(N3163,lvl_6[ID],0),MATCH(_xlfn.CONCAT(K3163,"_",L3163,"_",M3163),lvl_6[#Headers],0)),"Нет")</f>
        <v>Склонность к богатству (Косое богатство)</v>
      </c>
      <c r="I3163" s="12">
        <v>1</v>
      </c>
      <c r="J3163" s="12">
        <v>4</v>
      </c>
      <c r="K3163" s="12">
        <v>1</v>
      </c>
      <c r="L3163" s="12">
        <v>5</v>
      </c>
      <c r="M3163" s="12">
        <v>1</v>
      </c>
      <c r="N3163" s="12">
        <v>5</v>
      </c>
      <c r="O3163" s="12">
        <f>COUNTIF($P$2:P3163,P3163)</f>
        <v>2</v>
      </c>
      <c r="P3163" s="12" t="str">
        <f t="shared" si="207"/>
        <v>141050105</v>
      </c>
      <c r="Q3163" s="12" t="str">
        <f t="shared" si="208"/>
        <v>1410501050002</v>
      </c>
      <c r="R3163" s="20" t="s">
        <v>2686</v>
      </c>
      <c r="U3163" s="12" t="s">
        <v>901</v>
      </c>
      <c r="W3163" s="12" t="s">
        <v>100</v>
      </c>
      <c r="AB3163" s="12" t="s">
        <v>908</v>
      </c>
      <c r="AD3163" s="12" t="s">
        <v>100</v>
      </c>
      <c r="BN3163" s="12">
        <v>1</v>
      </c>
    </row>
    <row r="3164" spans="1:66" ht="45" x14ac:dyDescent="0.25">
      <c r="A3164" s="12">
        <v>1</v>
      </c>
      <c r="B3164" s="11" t="str">
        <f t="shared" si="206"/>
        <v>Общий расчет. Анализ даты. Анализ даты. Символические звезды. 10 Божеств. Прямое богатство</v>
      </c>
      <c r="C3164" s="11" t="str">
        <f>IFERROR(VLOOKUP(I3164,lvl_1[],2,FALSE),"Нет")</f>
        <v>Общий расчет</v>
      </c>
      <c r="D3164" s="11" t="str">
        <f>IFERROR(VLOOKUP(Rule!J3164,lvl_2[],2,FALSE),"Нет")</f>
        <v>Анализ даты</v>
      </c>
      <c r="E3164" s="11" t="str">
        <f>IFERROR(VLOOKUP(Rule!K3164,lvl_3[],2,FALSE),"Нет")</f>
        <v>Анализ даты</v>
      </c>
      <c r="F3164" s="11" t="str">
        <f>IFERROR(INDEX(lvl_4[],MATCH(L3164,lvl_4[ID],0),MATCH(TEXT(K3164,"##0"),lvl_4[#Headers],0)),"Нет")</f>
        <v>Символические звезды</v>
      </c>
      <c r="G3164" s="11" t="str">
        <f>IFERROR(INDEX(lvl_5[],MATCH(M3164,lvl_5[ID],0),MATCH(_xlfn.CONCAT(TEXT(K3164,"##0"),"_",TEXT(L3164,"##0")),lvl_5[#Headers],0)),"Нет")</f>
        <v>10 Божеств</v>
      </c>
      <c r="H3164" s="11" t="str">
        <f>IFERROR(INDEX(lvl_6[],MATCH(N3164,lvl_6[ID],0),MATCH(_xlfn.CONCAT(K3164,"_",L3164,"_",M3164),lvl_6[#Headers],0)),"Нет")</f>
        <v>Прямое богатство</v>
      </c>
      <c r="I3164" s="12">
        <v>1</v>
      </c>
      <c r="J3164" s="12">
        <v>4</v>
      </c>
      <c r="K3164" s="12">
        <v>1</v>
      </c>
      <c r="L3164" s="12">
        <v>5</v>
      </c>
      <c r="M3164" s="12">
        <v>1</v>
      </c>
      <c r="N3164" s="12">
        <v>6</v>
      </c>
      <c r="O3164" s="12">
        <f>COUNTIF($P$2:P3164,P3164)</f>
        <v>2</v>
      </c>
      <c r="P3164" s="12" t="str">
        <f t="shared" si="207"/>
        <v>141050106</v>
      </c>
      <c r="Q3164" s="12" t="str">
        <f t="shared" si="208"/>
        <v>1410501060002</v>
      </c>
      <c r="R3164" s="20" t="s">
        <v>2687</v>
      </c>
      <c r="U3164" s="12" t="s">
        <v>901</v>
      </c>
      <c r="W3164" s="12" t="s">
        <v>100</v>
      </c>
      <c r="AB3164" s="12" t="s">
        <v>907</v>
      </c>
      <c r="AD3164" s="12" t="s">
        <v>100</v>
      </c>
      <c r="BN3164" s="12">
        <v>1</v>
      </c>
    </row>
    <row r="3165" spans="1:66" ht="60" x14ac:dyDescent="0.25">
      <c r="A3165" s="12">
        <v>1</v>
      </c>
      <c r="B3165" s="11" t="str">
        <f t="shared" si="206"/>
        <v>Общий расчет. Анализ даты. Анализ даты. Символические звезды. 10 Божеств. Убийство 7й позиции (Неправильный чиновник_</v>
      </c>
      <c r="C3165" s="11" t="str">
        <f>IFERROR(VLOOKUP(I3165,lvl_1[],2,FALSE),"Нет")</f>
        <v>Общий расчет</v>
      </c>
      <c r="D3165" s="11" t="str">
        <f>IFERROR(VLOOKUP(Rule!J3165,lvl_2[],2,FALSE),"Нет")</f>
        <v>Анализ даты</v>
      </c>
      <c r="E3165" s="11" t="str">
        <f>IFERROR(VLOOKUP(Rule!K3165,lvl_3[],2,FALSE),"Нет")</f>
        <v>Анализ даты</v>
      </c>
      <c r="F3165" s="11" t="str">
        <f>IFERROR(INDEX(lvl_4[],MATCH(L3165,lvl_4[ID],0),MATCH(TEXT(K3165,"##0"),lvl_4[#Headers],0)),"Нет")</f>
        <v>Символические звезды</v>
      </c>
      <c r="G3165" s="11" t="str">
        <f>IFERROR(INDEX(lvl_5[],MATCH(M3165,lvl_5[ID],0),MATCH(_xlfn.CONCAT(TEXT(K3165,"##0"),"_",TEXT(L3165,"##0")),lvl_5[#Headers],0)),"Нет")</f>
        <v>10 Божеств</v>
      </c>
      <c r="H3165" s="11" t="str">
        <f>IFERROR(INDEX(lvl_6[],MATCH(N3165,lvl_6[ID],0),MATCH(_xlfn.CONCAT(K3165,"_",L3165,"_",M3165),lvl_6[#Headers],0)),"Нет")</f>
        <v>Убийство 7й позиции (Неправильный чиновник_</v>
      </c>
      <c r="I3165" s="12">
        <v>1</v>
      </c>
      <c r="J3165" s="12">
        <v>4</v>
      </c>
      <c r="K3165" s="12">
        <v>1</v>
      </c>
      <c r="L3165" s="12">
        <v>5</v>
      </c>
      <c r="M3165" s="12">
        <v>1</v>
      </c>
      <c r="N3165" s="12">
        <v>7</v>
      </c>
      <c r="O3165" s="12">
        <f>COUNTIF($P$2:P3165,P3165)</f>
        <v>2</v>
      </c>
      <c r="P3165" s="12" t="str">
        <f t="shared" si="207"/>
        <v>141050107</v>
      </c>
      <c r="Q3165" s="12" t="str">
        <f t="shared" si="208"/>
        <v>1410501070002</v>
      </c>
      <c r="R3165" s="20" t="s">
        <v>2688</v>
      </c>
      <c r="U3165" s="12" t="s">
        <v>901</v>
      </c>
      <c r="W3165" s="12" t="s">
        <v>100</v>
      </c>
      <c r="AB3165" s="12" t="s">
        <v>912</v>
      </c>
      <c r="AD3165" s="12" t="s">
        <v>100</v>
      </c>
      <c r="BN3165" s="12">
        <v>1</v>
      </c>
    </row>
    <row r="3166" spans="1:66" ht="60" x14ac:dyDescent="0.25">
      <c r="A3166" s="12">
        <v>1</v>
      </c>
      <c r="B3166" s="11" t="str">
        <f t="shared" si="206"/>
        <v>Общий расчет. Анализ даты. Анализ даты. Символические звезды. 10 Божеств. Правильный чиновник (Правильная власть)</v>
      </c>
      <c r="C3166" s="11" t="str">
        <f>IFERROR(VLOOKUP(I3166,lvl_1[],2,FALSE),"Нет")</f>
        <v>Общий расчет</v>
      </c>
      <c r="D3166" s="11" t="str">
        <f>IFERROR(VLOOKUP(Rule!J3166,lvl_2[],2,FALSE),"Нет")</f>
        <v>Анализ даты</v>
      </c>
      <c r="E3166" s="11" t="str">
        <f>IFERROR(VLOOKUP(Rule!K3166,lvl_3[],2,FALSE),"Нет")</f>
        <v>Анализ даты</v>
      </c>
      <c r="F3166" s="11" t="str">
        <f>IFERROR(INDEX(lvl_4[],MATCH(L3166,lvl_4[ID],0),MATCH(TEXT(K3166,"##0"),lvl_4[#Headers],0)),"Нет")</f>
        <v>Символические звезды</v>
      </c>
      <c r="G3166" s="11" t="str">
        <f>IFERROR(INDEX(lvl_5[],MATCH(M3166,lvl_5[ID],0),MATCH(_xlfn.CONCAT(TEXT(K3166,"##0"),"_",TEXT(L3166,"##0")),lvl_5[#Headers],0)),"Нет")</f>
        <v>10 Божеств</v>
      </c>
      <c r="H3166" s="11" t="str">
        <f>IFERROR(INDEX(lvl_6[],MATCH(N3166,lvl_6[ID],0),MATCH(_xlfn.CONCAT(K3166,"_",L3166,"_",M3166),lvl_6[#Headers],0)),"Нет")</f>
        <v>Правильный чиновник (Правильная власть)</v>
      </c>
      <c r="I3166" s="12">
        <v>1</v>
      </c>
      <c r="J3166" s="12">
        <v>4</v>
      </c>
      <c r="K3166" s="12">
        <v>1</v>
      </c>
      <c r="L3166" s="12">
        <v>5</v>
      </c>
      <c r="M3166" s="12">
        <v>1</v>
      </c>
      <c r="N3166" s="12">
        <v>8</v>
      </c>
      <c r="O3166" s="12">
        <f>COUNTIF($P$2:P3166,P3166)</f>
        <v>2</v>
      </c>
      <c r="P3166" s="12" t="str">
        <f t="shared" si="207"/>
        <v>141050108</v>
      </c>
      <c r="Q3166" s="12" t="str">
        <f t="shared" si="208"/>
        <v>1410501080002</v>
      </c>
      <c r="R3166" s="20" t="s">
        <v>2689</v>
      </c>
      <c r="U3166" s="12" t="s">
        <v>901</v>
      </c>
      <c r="W3166" s="12" t="s">
        <v>100</v>
      </c>
      <c r="AB3166" s="12" t="s">
        <v>910</v>
      </c>
      <c r="AD3166" s="12" t="s">
        <v>100</v>
      </c>
      <c r="BN3166" s="12">
        <v>1</v>
      </c>
    </row>
    <row r="3167" spans="1:66" ht="45" x14ac:dyDescent="0.25">
      <c r="A3167" s="12">
        <v>1</v>
      </c>
      <c r="B3167" s="11" t="str">
        <f t="shared" si="206"/>
        <v>Общий расчет. Анализ даты. Анализ даты. Символические звезды. 10 Божеств. Косая печать (Дух Совы)</v>
      </c>
      <c r="C3167" s="11" t="str">
        <f>IFERROR(VLOOKUP(I3167,lvl_1[],2,FALSE),"Нет")</f>
        <v>Общий расчет</v>
      </c>
      <c r="D3167" s="11" t="str">
        <f>IFERROR(VLOOKUP(Rule!J3167,lvl_2[],2,FALSE),"Нет")</f>
        <v>Анализ даты</v>
      </c>
      <c r="E3167" s="11" t="str">
        <f>IFERROR(VLOOKUP(Rule!K3167,lvl_3[],2,FALSE),"Нет")</f>
        <v>Анализ даты</v>
      </c>
      <c r="F3167" s="11" t="str">
        <f>IFERROR(INDEX(lvl_4[],MATCH(L3167,lvl_4[ID],0),MATCH(TEXT(K3167,"##0"),lvl_4[#Headers],0)),"Нет")</f>
        <v>Символические звезды</v>
      </c>
      <c r="G3167" s="11" t="str">
        <f>IFERROR(INDEX(lvl_5[],MATCH(M3167,lvl_5[ID],0),MATCH(_xlfn.CONCAT(TEXT(K3167,"##0"),"_",TEXT(L3167,"##0")),lvl_5[#Headers],0)),"Нет")</f>
        <v>10 Божеств</v>
      </c>
      <c r="H3167" s="11" t="str">
        <f>IFERROR(INDEX(lvl_6[],MATCH(N3167,lvl_6[ID],0),MATCH(_xlfn.CONCAT(K3167,"_",L3167,"_",M3167),lvl_6[#Headers],0)),"Нет")</f>
        <v>Косая печать (Дух Совы)</v>
      </c>
      <c r="I3167" s="12">
        <v>1</v>
      </c>
      <c r="J3167" s="12">
        <v>4</v>
      </c>
      <c r="K3167" s="12">
        <v>1</v>
      </c>
      <c r="L3167" s="12">
        <v>5</v>
      </c>
      <c r="M3167" s="12">
        <v>1</v>
      </c>
      <c r="N3167" s="12">
        <v>9</v>
      </c>
      <c r="O3167" s="12">
        <f>COUNTIF($P$2:P3167,P3167)</f>
        <v>2</v>
      </c>
      <c r="P3167" s="12" t="str">
        <f t="shared" si="207"/>
        <v>141050109</v>
      </c>
      <c r="Q3167" s="12" t="str">
        <f t="shared" si="208"/>
        <v>1410501090002</v>
      </c>
      <c r="R3167" s="20" t="s">
        <v>2690</v>
      </c>
      <c r="U3167" s="12" t="s">
        <v>901</v>
      </c>
      <c r="W3167" s="12" t="s">
        <v>100</v>
      </c>
      <c r="AB3167" s="12" t="s">
        <v>916</v>
      </c>
      <c r="AD3167" s="12" t="s">
        <v>100</v>
      </c>
      <c r="BN3167" s="12">
        <v>1</v>
      </c>
    </row>
    <row r="3168" spans="1:66" ht="45" x14ac:dyDescent="0.25">
      <c r="A3168" s="12">
        <v>1</v>
      </c>
      <c r="B3168" s="11" t="str">
        <f t="shared" si="206"/>
        <v>Общий расчет. Анализ даты. Анализ даты. Символические звезды. 10 Божеств. Правильная печать</v>
      </c>
      <c r="C3168" s="11" t="str">
        <f>IFERROR(VLOOKUP(I3168,lvl_1[],2,FALSE),"Нет")</f>
        <v>Общий расчет</v>
      </c>
      <c r="D3168" s="11" t="str">
        <f>IFERROR(VLOOKUP(Rule!J3168,lvl_2[],2,FALSE),"Нет")</f>
        <v>Анализ даты</v>
      </c>
      <c r="E3168" s="11" t="str">
        <f>IFERROR(VLOOKUP(Rule!K3168,lvl_3[],2,FALSE),"Нет")</f>
        <v>Анализ даты</v>
      </c>
      <c r="F3168" s="11" t="str">
        <f>IFERROR(INDEX(lvl_4[],MATCH(L3168,lvl_4[ID],0),MATCH(TEXT(K3168,"##0"),lvl_4[#Headers],0)),"Нет")</f>
        <v>Символические звезды</v>
      </c>
      <c r="G3168" s="11" t="str">
        <f>IFERROR(INDEX(lvl_5[],MATCH(M3168,lvl_5[ID],0),MATCH(_xlfn.CONCAT(TEXT(K3168,"##0"),"_",TEXT(L3168,"##0")),lvl_5[#Headers],0)),"Нет")</f>
        <v>10 Божеств</v>
      </c>
      <c r="H3168" s="11" t="str">
        <f>IFERROR(INDEX(lvl_6[],MATCH(N3168,lvl_6[ID],0),MATCH(_xlfn.CONCAT(K3168,"_",L3168,"_",M3168),lvl_6[#Headers],0)),"Нет")</f>
        <v>Правильная печать</v>
      </c>
      <c r="I3168" s="12">
        <v>1</v>
      </c>
      <c r="J3168" s="12">
        <v>4</v>
      </c>
      <c r="K3168" s="12">
        <v>1</v>
      </c>
      <c r="L3168" s="12">
        <v>5</v>
      </c>
      <c r="M3168" s="12">
        <v>1</v>
      </c>
      <c r="N3168" s="12">
        <v>10</v>
      </c>
      <c r="O3168" s="12">
        <f>COUNTIF($P$2:P3168,P3168)</f>
        <v>2</v>
      </c>
      <c r="P3168" s="12" t="str">
        <f t="shared" si="207"/>
        <v>141050110</v>
      </c>
      <c r="Q3168" s="12" t="str">
        <f t="shared" si="208"/>
        <v>1410501100002</v>
      </c>
      <c r="R3168" s="20" t="s">
        <v>2691</v>
      </c>
      <c r="U3168" s="12" t="s">
        <v>901</v>
      </c>
      <c r="W3168" s="12" t="s">
        <v>100</v>
      </c>
      <c r="AB3168" s="12" t="s">
        <v>914</v>
      </c>
      <c r="AD3168" s="12" t="s">
        <v>100</v>
      </c>
      <c r="BN3168" s="12">
        <v>1</v>
      </c>
    </row>
    <row r="3169" spans="1:66" ht="45" x14ac:dyDescent="0.25">
      <c r="A3169" s="12">
        <v>1</v>
      </c>
      <c r="B3169" s="11" t="str">
        <f t="shared" si="206"/>
        <v>Общий расчет. Анализ даты. Анализ даты. Символические звезды. 10 Божеств. Братство</v>
      </c>
      <c r="C3169" s="11" t="str">
        <f>IFERROR(VLOOKUP(I3169,lvl_1[],2,FALSE),"Нет")</f>
        <v>Общий расчет</v>
      </c>
      <c r="D3169" s="11" t="str">
        <f>IFERROR(VLOOKUP(Rule!J3169,lvl_2[],2,FALSE),"Нет")</f>
        <v>Анализ даты</v>
      </c>
      <c r="E3169" s="11" t="str">
        <f>IFERROR(VLOOKUP(Rule!K3169,lvl_3[],2,FALSE),"Нет")</f>
        <v>Анализ даты</v>
      </c>
      <c r="F3169" s="11" t="str">
        <f>IFERROR(INDEX(lvl_4[],MATCH(L3169,lvl_4[ID],0),MATCH(TEXT(K3169,"##0"),lvl_4[#Headers],0)),"Нет")</f>
        <v>Символические звезды</v>
      </c>
      <c r="G3169" s="11" t="str">
        <f>IFERROR(INDEX(lvl_5[],MATCH(M3169,lvl_5[ID],0),MATCH(_xlfn.CONCAT(TEXT(K3169,"##0"),"_",TEXT(L3169,"##0")),lvl_5[#Headers],0)),"Нет")</f>
        <v>10 Божеств</v>
      </c>
      <c r="H3169" s="11" t="str">
        <f>IFERROR(INDEX(lvl_6[],MATCH(N3169,lvl_6[ID],0),MATCH(_xlfn.CONCAT(K3169,"_",L3169,"_",M3169),lvl_6[#Headers],0)),"Нет")</f>
        <v>Братство</v>
      </c>
      <c r="I3169" s="12">
        <v>1</v>
      </c>
      <c r="J3169" s="12">
        <v>4</v>
      </c>
      <c r="K3169" s="12">
        <v>1</v>
      </c>
      <c r="L3169" s="12">
        <v>5</v>
      </c>
      <c r="M3169" s="12">
        <v>1</v>
      </c>
      <c r="N3169" s="12">
        <v>1</v>
      </c>
      <c r="O3169" s="12">
        <f>COUNTIF($P$2:P3169,P3169)</f>
        <v>3</v>
      </c>
      <c r="P3169" s="12" t="str">
        <f t="shared" si="207"/>
        <v>141050101</v>
      </c>
      <c r="Q3169" s="12" t="str">
        <f t="shared" si="208"/>
        <v>1410501010003</v>
      </c>
      <c r="R3169" s="20" t="s">
        <v>2692</v>
      </c>
      <c r="U3169" s="12" t="s">
        <v>903</v>
      </c>
      <c r="W3169" s="12" t="s">
        <v>100</v>
      </c>
      <c r="AB3169" s="12" t="s">
        <v>903</v>
      </c>
      <c r="AD3169" s="12" t="s">
        <v>100</v>
      </c>
      <c r="BN3169" s="12">
        <v>1</v>
      </c>
    </row>
    <row r="3170" spans="1:66" ht="45" x14ac:dyDescent="0.25">
      <c r="A3170" s="12">
        <v>1</v>
      </c>
      <c r="B3170" s="11" t="str">
        <f t="shared" si="206"/>
        <v>Общий расчет. Анализ даты. Анализ даты. Символические звезды. 10 Божеств. Грабитель богатства</v>
      </c>
      <c r="C3170" s="11" t="str">
        <f>IFERROR(VLOOKUP(I3170,lvl_1[],2,FALSE),"Нет")</f>
        <v>Общий расчет</v>
      </c>
      <c r="D3170" s="11" t="str">
        <f>IFERROR(VLOOKUP(Rule!J3170,lvl_2[],2,FALSE),"Нет")</f>
        <v>Анализ даты</v>
      </c>
      <c r="E3170" s="11" t="str">
        <f>IFERROR(VLOOKUP(Rule!K3170,lvl_3[],2,FALSE),"Нет")</f>
        <v>Анализ даты</v>
      </c>
      <c r="F3170" s="11" t="str">
        <f>IFERROR(INDEX(lvl_4[],MATCH(L3170,lvl_4[ID],0),MATCH(TEXT(K3170,"##0"),lvl_4[#Headers],0)),"Нет")</f>
        <v>Символические звезды</v>
      </c>
      <c r="G3170" s="11" t="str">
        <f>IFERROR(INDEX(lvl_5[],MATCH(M3170,lvl_5[ID],0),MATCH(_xlfn.CONCAT(TEXT(K3170,"##0"),"_",TEXT(L3170,"##0")),lvl_5[#Headers],0)),"Нет")</f>
        <v>10 Божеств</v>
      </c>
      <c r="H3170" s="11" t="str">
        <f>IFERROR(INDEX(lvl_6[],MATCH(N3170,lvl_6[ID],0),MATCH(_xlfn.CONCAT(K3170,"_",L3170,"_",M3170),lvl_6[#Headers],0)),"Нет")</f>
        <v>Грабитель богатства</v>
      </c>
      <c r="I3170" s="12">
        <v>1</v>
      </c>
      <c r="J3170" s="12">
        <v>4</v>
      </c>
      <c r="K3170" s="12">
        <v>1</v>
      </c>
      <c r="L3170" s="12">
        <v>5</v>
      </c>
      <c r="M3170" s="12">
        <v>1</v>
      </c>
      <c r="N3170" s="12">
        <v>2</v>
      </c>
      <c r="O3170" s="12">
        <f>COUNTIF($P$2:P3170,P3170)</f>
        <v>3</v>
      </c>
      <c r="P3170" s="12" t="str">
        <f t="shared" si="207"/>
        <v>141050102</v>
      </c>
      <c r="Q3170" s="12" t="str">
        <f t="shared" si="208"/>
        <v>1410501020003</v>
      </c>
      <c r="R3170" s="20" t="s">
        <v>2693</v>
      </c>
      <c r="U3170" s="12" t="s">
        <v>903</v>
      </c>
      <c r="W3170" s="12" t="s">
        <v>100</v>
      </c>
      <c r="AB3170" s="12" t="s">
        <v>905</v>
      </c>
      <c r="AD3170" s="12" t="s">
        <v>100</v>
      </c>
      <c r="BN3170" s="12">
        <v>1</v>
      </c>
    </row>
    <row r="3171" spans="1:66" ht="45" x14ac:dyDescent="0.25">
      <c r="A3171" s="12">
        <v>1</v>
      </c>
      <c r="B3171" s="11" t="str">
        <f t="shared" si="206"/>
        <v>Общий расчет. Анализ даты. Анализ даты. Символические звезды. 10 Божеств. Дух наслаждения</v>
      </c>
      <c r="C3171" s="11" t="str">
        <f>IFERROR(VLOOKUP(I3171,lvl_1[],2,FALSE),"Нет")</f>
        <v>Общий расчет</v>
      </c>
      <c r="D3171" s="11" t="str">
        <f>IFERROR(VLOOKUP(Rule!J3171,lvl_2[],2,FALSE),"Нет")</f>
        <v>Анализ даты</v>
      </c>
      <c r="E3171" s="11" t="str">
        <f>IFERROR(VLOOKUP(Rule!K3171,lvl_3[],2,FALSE),"Нет")</f>
        <v>Анализ даты</v>
      </c>
      <c r="F3171" s="11" t="str">
        <f>IFERROR(INDEX(lvl_4[],MATCH(L3171,lvl_4[ID],0),MATCH(TEXT(K3171,"##0"),lvl_4[#Headers],0)),"Нет")</f>
        <v>Символические звезды</v>
      </c>
      <c r="G3171" s="11" t="str">
        <f>IFERROR(INDEX(lvl_5[],MATCH(M3171,lvl_5[ID],0),MATCH(_xlfn.CONCAT(TEXT(K3171,"##0"),"_",TEXT(L3171,"##0")),lvl_5[#Headers],0)),"Нет")</f>
        <v>10 Божеств</v>
      </c>
      <c r="H3171" s="11" t="str">
        <f>IFERROR(INDEX(lvl_6[],MATCH(N3171,lvl_6[ID],0),MATCH(_xlfn.CONCAT(K3171,"_",L3171,"_",M3171),lvl_6[#Headers],0)),"Нет")</f>
        <v>Дух наслаждения</v>
      </c>
      <c r="I3171" s="12">
        <v>1</v>
      </c>
      <c r="J3171" s="12">
        <v>4</v>
      </c>
      <c r="K3171" s="12">
        <v>1</v>
      </c>
      <c r="L3171" s="12">
        <v>5</v>
      </c>
      <c r="M3171" s="12">
        <v>1</v>
      </c>
      <c r="N3171" s="12">
        <v>3</v>
      </c>
      <c r="O3171" s="12">
        <f>COUNTIF($P$2:P3171,P3171)</f>
        <v>3</v>
      </c>
      <c r="P3171" s="12" t="str">
        <f t="shared" si="207"/>
        <v>141050103</v>
      </c>
      <c r="Q3171" s="12" t="str">
        <f t="shared" si="208"/>
        <v>1410501030003</v>
      </c>
      <c r="R3171" s="20" t="s">
        <v>2694</v>
      </c>
      <c r="U3171" s="12" t="s">
        <v>903</v>
      </c>
      <c r="W3171" s="12" t="s">
        <v>100</v>
      </c>
      <c r="AB3171" s="12" t="s">
        <v>907</v>
      </c>
      <c r="AD3171" s="12" t="s">
        <v>100</v>
      </c>
      <c r="BN3171" s="12">
        <v>1</v>
      </c>
    </row>
    <row r="3172" spans="1:66" ht="60" x14ac:dyDescent="0.25">
      <c r="A3172" s="12">
        <v>1</v>
      </c>
      <c r="B3172" s="11" t="str">
        <f t="shared" si="206"/>
        <v>Общий расчет. Анализ даты. Анализ даты. Символические звезды. 10 Божеств. Ранение чиновника (Нападение на власть)</v>
      </c>
      <c r="C3172" s="11" t="str">
        <f>IFERROR(VLOOKUP(I3172,lvl_1[],2,FALSE),"Нет")</f>
        <v>Общий расчет</v>
      </c>
      <c r="D3172" s="11" t="str">
        <f>IFERROR(VLOOKUP(Rule!J3172,lvl_2[],2,FALSE),"Нет")</f>
        <v>Анализ даты</v>
      </c>
      <c r="E3172" s="11" t="str">
        <f>IFERROR(VLOOKUP(Rule!K3172,lvl_3[],2,FALSE),"Нет")</f>
        <v>Анализ даты</v>
      </c>
      <c r="F3172" s="11" t="str">
        <f>IFERROR(INDEX(lvl_4[],MATCH(L3172,lvl_4[ID],0),MATCH(TEXT(K3172,"##0"),lvl_4[#Headers],0)),"Нет")</f>
        <v>Символические звезды</v>
      </c>
      <c r="G3172" s="11" t="str">
        <f>IFERROR(INDEX(lvl_5[],MATCH(M3172,lvl_5[ID],0),MATCH(_xlfn.CONCAT(TEXT(K3172,"##0"),"_",TEXT(L3172,"##0")),lvl_5[#Headers],0)),"Нет")</f>
        <v>10 Божеств</v>
      </c>
      <c r="H3172" s="11" t="str">
        <f>IFERROR(INDEX(lvl_6[],MATCH(N3172,lvl_6[ID],0),MATCH(_xlfn.CONCAT(K3172,"_",L3172,"_",M3172),lvl_6[#Headers],0)),"Нет")</f>
        <v>Ранение чиновника (Нападение на власть)</v>
      </c>
      <c r="I3172" s="12">
        <v>1</v>
      </c>
      <c r="J3172" s="12">
        <v>4</v>
      </c>
      <c r="K3172" s="12">
        <v>1</v>
      </c>
      <c r="L3172" s="12">
        <v>5</v>
      </c>
      <c r="M3172" s="12">
        <v>1</v>
      </c>
      <c r="N3172" s="12">
        <v>4</v>
      </c>
      <c r="O3172" s="12">
        <f>COUNTIF($P$2:P3172,P3172)</f>
        <v>3</v>
      </c>
      <c r="P3172" s="12" t="str">
        <f t="shared" si="207"/>
        <v>141050104</v>
      </c>
      <c r="Q3172" s="12" t="str">
        <f t="shared" si="208"/>
        <v>1410501040003</v>
      </c>
      <c r="R3172" s="20" t="s">
        <v>2695</v>
      </c>
      <c r="U3172" s="12" t="s">
        <v>903</v>
      </c>
      <c r="W3172" s="12" t="s">
        <v>100</v>
      </c>
      <c r="AB3172" s="12" t="s">
        <v>908</v>
      </c>
      <c r="AD3172" s="12" t="s">
        <v>100</v>
      </c>
      <c r="BN3172" s="12">
        <v>1</v>
      </c>
    </row>
    <row r="3173" spans="1:66" ht="60" x14ac:dyDescent="0.25">
      <c r="A3173" s="12">
        <v>1</v>
      </c>
      <c r="B3173" s="11" t="str">
        <f t="shared" si="206"/>
        <v>Общий расчет. Анализ даты. Анализ даты. Символические звезды. 10 Божеств. Склонность к богатству (Косое богатство)</v>
      </c>
      <c r="C3173" s="11" t="str">
        <f>IFERROR(VLOOKUP(I3173,lvl_1[],2,FALSE),"Нет")</f>
        <v>Общий расчет</v>
      </c>
      <c r="D3173" s="11" t="str">
        <f>IFERROR(VLOOKUP(Rule!J3173,lvl_2[],2,FALSE),"Нет")</f>
        <v>Анализ даты</v>
      </c>
      <c r="E3173" s="11" t="str">
        <f>IFERROR(VLOOKUP(Rule!K3173,lvl_3[],2,FALSE),"Нет")</f>
        <v>Анализ даты</v>
      </c>
      <c r="F3173" s="11" t="str">
        <f>IFERROR(INDEX(lvl_4[],MATCH(L3173,lvl_4[ID],0),MATCH(TEXT(K3173,"##0"),lvl_4[#Headers],0)),"Нет")</f>
        <v>Символические звезды</v>
      </c>
      <c r="G3173" s="11" t="str">
        <f>IFERROR(INDEX(lvl_5[],MATCH(M3173,lvl_5[ID],0),MATCH(_xlfn.CONCAT(TEXT(K3173,"##0"),"_",TEXT(L3173,"##0")),lvl_5[#Headers],0)),"Нет")</f>
        <v>10 Божеств</v>
      </c>
      <c r="H3173" s="11" t="str">
        <f>IFERROR(INDEX(lvl_6[],MATCH(N3173,lvl_6[ID],0),MATCH(_xlfn.CONCAT(K3173,"_",L3173,"_",M3173),lvl_6[#Headers],0)),"Нет")</f>
        <v>Склонность к богатству (Косое богатство)</v>
      </c>
      <c r="I3173" s="12">
        <v>1</v>
      </c>
      <c r="J3173" s="12">
        <v>4</v>
      </c>
      <c r="K3173" s="12">
        <v>1</v>
      </c>
      <c r="L3173" s="12">
        <v>5</v>
      </c>
      <c r="M3173" s="12">
        <v>1</v>
      </c>
      <c r="N3173" s="12">
        <v>5</v>
      </c>
      <c r="O3173" s="12">
        <f>COUNTIF($P$2:P3173,P3173)</f>
        <v>3</v>
      </c>
      <c r="P3173" s="12" t="str">
        <f t="shared" si="207"/>
        <v>141050105</v>
      </c>
      <c r="Q3173" s="12" t="str">
        <f t="shared" si="208"/>
        <v>1410501050003</v>
      </c>
      <c r="R3173" s="20" t="s">
        <v>2696</v>
      </c>
      <c r="U3173" s="12" t="s">
        <v>903</v>
      </c>
      <c r="W3173" s="12" t="s">
        <v>100</v>
      </c>
      <c r="AB3173" s="12" t="s">
        <v>910</v>
      </c>
      <c r="AD3173" s="12" t="s">
        <v>100</v>
      </c>
      <c r="BN3173" s="12">
        <v>1</v>
      </c>
    </row>
    <row r="3174" spans="1:66" ht="45" x14ac:dyDescent="0.25">
      <c r="A3174" s="12">
        <v>1</v>
      </c>
      <c r="B3174" s="11" t="str">
        <f t="shared" si="206"/>
        <v>Общий расчет. Анализ даты. Анализ даты. Символические звезды. 10 Божеств. Прямое богатство</v>
      </c>
      <c r="C3174" s="11" t="str">
        <f>IFERROR(VLOOKUP(I3174,lvl_1[],2,FALSE),"Нет")</f>
        <v>Общий расчет</v>
      </c>
      <c r="D3174" s="11" t="str">
        <f>IFERROR(VLOOKUP(Rule!J3174,lvl_2[],2,FALSE),"Нет")</f>
        <v>Анализ даты</v>
      </c>
      <c r="E3174" s="11" t="str">
        <f>IFERROR(VLOOKUP(Rule!K3174,lvl_3[],2,FALSE),"Нет")</f>
        <v>Анализ даты</v>
      </c>
      <c r="F3174" s="11" t="str">
        <f>IFERROR(INDEX(lvl_4[],MATCH(L3174,lvl_4[ID],0),MATCH(TEXT(K3174,"##0"),lvl_4[#Headers],0)),"Нет")</f>
        <v>Символические звезды</v>
      </c>
      <c r="G3174" s="11" t="str">
        <f>IFERROR(INDEX(lvl_5[],MATCH(M3174,lvl_5[ID],0),MATCH(_xlfn.CONCAT(TEXT(K3174,"##0"),"_",TEXT(L3174,"##0")),lvl_5[#Headers],0)),"Нет")</f>
        <v>10 Божеств</v>
      </c>
      <c r="H3174" s="11" t="str">
        <f>IFERROR(INDEX(lvl_6[],MATCH(N3174,lvl_6[ID],0),MATCH(_xlfn.CONCAT(K3174,"_",L3174,"_",M3174),lvl_6[#Headers],0)),"Нет")</f>
        <v>Прямое богатство</v>
      </c>
      <c r="I3174" s="12">
        <v>1</v>
      </c>
      <c r="J3174" s="12">
        <v>4</v>
      </c>
      <c r="K3174" s="12">
        <v>1</v>
      </c>
      <c r="L3174" s="12">
        <v>5</v>
      </c>
      <c r="M3174" s="12">
        <v>1</v>
      </c>
      <c r="N3174" s="12">
        <v>6</v>
      </c>
      <c r="O3174" s="12">
        <f>COUNTIF($P$2:P3174,P3174)</f>
        <v>3</v>
      </c>
      <c r="P3174" s="12" t="str">
        <f t="shared" si="207"/>
        <v>141050106</v>
      </c>
      <c r="Q3174" s="12" t="str">
        <f t="shared" si="208"/>
        <v>1410501060003</v>
      </c>
      <c r="R3174" s="20" t="s">
        <v>2697</v>
      </c>
      <c r="U3174" s="12" t="s">
        <v>903</v>
      </c>
      <c r="W3174" s="12" t="s">
        <v>100</v>
      </c>
      <c r="AB3174" s="12" t="s">
        <v>912</v>
      </c>
      <c r="AD3174" s="12" t="s">
        <v>100</v>
      </c>
      <c r="BN3174" s="12">
        <v>1</v>
      </c>
    </row>
    <row r="3175" spans="1:66" ht="60" x14ac:dyDescent="0.25">
      <c r="A3175" s="12">
        <v>1</v>
      </c>
      <c r="B3175" s="11" t="str">
        <f t="shared" si="206"/>
        <v>Общий расчет. Анализ даты. Анализ даты. Символические звезды. 10 Божеств. Убийство 7й позиции (Неправильный чиновник_</v>
      </c>
      <c r="C3175" s="11" t="str">
        <f>IFERROR(VLOOKUP(I3175,lvl_1[],2,FALSE),"Нет")</f>
        <v>Общий расчет</v>
      </c>
      <c r="D3175" s="11" t="str">
        <f>IFERROR(VLOOKUP(Rule!J3175,lvl_2[],2,FALSE),"Нет")</f>
        <v>Анализ даты</v>
      </c>
      <c r="E3175" s="11" t="str">
        <f>IFERROR(VLOOKUP(Rule!K3175,lvl_3[],2,FALSE),"Нет")</f>
        <v>Анализ даты</v>
      </c>
      <c r="F3175" s="11" t="str">
        <f>IFERROR(INDEX(lvl_4[],MATCH(L3175,lvl_4[ID],0),MATCH(TEXT(K3175,"##0"),lvl_4[#Headers],0)),"Нет")</f>
        <v>Символические звезды</v>
      </c>
      <c r="G3175" s="11" t="str">
        <f>IFERROR(INDEX(lvl_5[],MATCH(M3175,lvl_5[ID],0),MATCH(_xlfn.CONCAT(TEXT(K3175,"##0"),"_",TEXT(L3175,"##0")),lvl_5[#Headers],0)),"Нет")</f>
        <v>10 Божеств</v>
      </c>
      <c r="H3175" s="11" t="str">
        <f>IFERROR(INDEX(lvl_6[],MATCH(N3175,lvl_6[ID],0),MATCH(_xlfn.CONCAT(K3175,"_",L3175,"_",M3175),lvl_6[#Headers],0)),"Нет")</f>
        <v>Убийство 7й позиции (Неправильный чиновник_</v>
      </c>
      <c r="I3175" s="12">
        <v>1</v>
      </c>
      <c r="J3175" s="12">
        <v>4</v>
      </c>
      <c r="K3175" s="12">
        <v>1</v>
      </c>
      <c r="L3175" s="12">
        <v>5</v>
      </c>
      <c r="M3175" s="12">
        <v>1</v>
      </c>
      <c r="N3175" s="12">
        <v>7</v>
      </c>
      <c r="O3175" s="12">
        <f>COUNTIF($P$2:P3175,P3175)</f>
        <v>3</v>
      </c>
      <c r="P3175" s="12" t="str">
        <f t="shared" si="207"/>
        <v>141050107</v>
      </c>
      <c r="Q3175" s="12" t="str">
        <f t="shared" si="208"/>
        <v>1410501070003</v>
      </c>
      <c r="R3175" s="20" t="s">
        <v>2698</v>
      </c>
      <c r="U3175" s="12" t="s">
        <v>903</v>
      </c>
      <c r="W3175" s="12" t="s">
        <v>100</v>
      </c>
      <c r="AB3175" s="12" t="s">
        <v>914</v>
      </c>
      <c r="AD3175" s="12" t="s">
        <v>100</v>
      </c>
      <c r="BN3175" s="12">
        <v>1</v>
      </c>
    </row>
    <row r="3176" spans="1:66" ht="60" x14ac:dyDescent="0.25">
      <c r="A3176" s="12">
        <v>1</v>
      </c>
      <c r="B3176" s="11" t="str">
        <f t="shared" si="206"/>
        <v>Общий расчет. Анализ даты. Анализ даты. Символические звезды. 10 Божеств. Правильный чиновник (Правильная власть)</v>
      </c>
      <c r="C3176" s="11" t="str">
        <f>IFERROR(VLOOKUP(I3176,lvl_1[],2,FALSE),"Нет")</f>
        <v>Общий расчет</v>
      </c>
      <c r="D3176" s="11" t="str">
        <f>IFERROR(VLOOKUP(Rule!J3176,lvl_2[],2,FALSE),"Нет")</f>
        <v>Анализ даты</v>
      </c>
      <c r="E3176" s="11" t="str">
        <f>IFERROR(VLOOKUP(Rule!K3176,lvl_3[],2,FALSE),"Нет")</f>
        <v>Анализ даты</v>
      </c>
      <c r="F3176" s="11" t="str">
        <f>IFERROR(INDEX(lvl_4[],MATCH(L3176,lvl_4[ID],0),MATCH(TEXT(K3176,"##0"),lvl_4[#Headers],0)),"Нет")</f>
        <v>Символические звезды</v>
      </c>
      <c r="G3176" s="11" t="str">
        <f>IFERROR(INDEX(lvl_5[],MATCH(M3176,lvl_5[ID],0),MATCH(_xlfn.CONCAT(TEXT(K3176,"##0"),"_",TEXT(L3176,"##0")),lvl_5[#Headers],0)),"Нет")</f>
        <v>10 Божеств</v>
      </c>
      <c r="H3176" s="11" t="str">
        <f>IFERROR(INDEX(lvl_6[],MATCH(N3176,lvl_6[ID],0),MATCH(_xlfn.CONCAT(K3176,"_",L3176,"_",M3176),lvl_6[#Headers],0)),"Нет")</f>
        <v>Правильный чиновник (Правильная власть)</v>
      </c>
      <c r="I3176" s="12">
        <v>1</v>
      </c>
      <c r="J3176" s="12">
        <v>4</v>
      </c>
      <c r="K3176" s="12">
        <v>1</v>
      </c>
      <c r="L3176" s="12">
        <v>5</v>
      </c>
      <c r="M3176" s="12">
        <v>1</v>
      </c>
      <c r="N3176" s="12">
        <v>8</v>
      </c>
      <c r="O3176" s="12">
        <f>COUNTIF($P$2:P3176,P3176)</f>
        <v>3</v>
      </c>
      <c r="P3176" s="12" t="str">
        <f t="shared" si="207"/>
        <v>141050108</v>
      </c>
      <c r="Q3176" s="12" t="str">
        <f t="shared" si="208"/>
        <v>1410501080003</v>
      </c>
      <c r="R3176" s="20" t="s">
        <v>2699</v>
      </c>
      <c r="U3176" s="12" t="s">
        <v>903</v>
      </c>
      <c r="W3176" s="12" t="s">
        <v>100</v>
      </c>
      <c r="AB3176" s="12" t="s">
        <v>916</v>
      </c>
      <c r="AD3176" s="12" t="s">
        <v>100</v>
      </c>
      <c r="BN3176" s="12">
        <v>1</v>
      </c>
    </row>
    <row r="3177" spans="1:66" ht="45" x14ac:dyDescent="0.25">
      <c r="A3177" s="12">
        <v>1</v>
      </c>
      <c r="B3177" s="11" t="str">
        <f t="shared" si="206"/>
        <v>Общий расчет. Анализ даты. Анализ даты. Символические звезды. 10 Божеств. Косая печать (Дух Совы)</v>
      </c>
      <c r="C3177" s="11" t="str">
        <f>IFERROR(VLOOKUP(I3177,lvl_1[],2,FALSE),"Нет")</f>
        <v>Общий расчет</v>
      </c>
      <c r="D3177" s="11" t="str">
        <f>IFERROR(VLOOKUP(Rule!J3177,lvl_2[],2,FALSE),"Нет")</f>
        <v>Анализ даты</v>
      </c>
      <c r="E3177" s="11" t="str">
        <f>IFERROR(VLOOKUP(Rule!K3177,lvl_3[],2,FALSE),"Нет")</f>
        <v>Анализ даты</v>
      </c>
      <c r="F3177" s="11" t="str">
        <f>IFERROR(INDEX(lvl_4[],MATCH(L3177,lvl_4[ID],0),MATCH(TEXT(K3177,"##0"),lvl_4[#Headers],0)),"Нет")</f>
        <v>Символические звезды</v>
      </c>
      <c r="G3177" s="11" t="str">
        <f>IFERROR(INDEX(lvl_5[],MATCH(M3177,lvl_5[ID],0),MATCH(_xlfn.CONCAT(TEXT(K3177,"##0"),"_",TEXT(L3177,"##0")),lvl_5[#Headers],0)),"Нет")</f>
        <v>10 Божеств</v>
      </c>
      <c r="H3177" s="11" t="str">
        <f>IFERROR(INDEX(lvl_6[],MATCH(N3177,lvl_6[ID],0),MATCH(_xlfn.CONCAT(K3177,"_",L3177,"_",M3177),lvl_6[#Headers],0)),"Нет")</f>
        <v>Косая печать (Дух Совы)</v>
      </c>
      <c r="I3177" s="12">
        <v>1</v>
      </c>
      <c r="J3177" s="12">
        <v>4</v>
      </c>
      <c r="K3177" s="12">
        <v>1</v>
      </c>
      <c r="L3177" s="12">
        <v>5</v>
      </c>
      <c r="M3177" s="12">
        <v>1</v>
      </c>
      <c r="N3177" s="12">
        <v>9</v>
      </c>
      <c r="O3177" s="12">
        <f>COUNTIF($P$2:P3177,P3177)</f>
        <v>3</v>
      </c>
      <c r="P3177" s="12" t="str">
        <f t="shared" si="207"/>
        <v>141050109</v>
      </c>
      <c r="Q3177" s="12" t="str">
        <f t="shared" si="208"/>
        <v>1410501090003</v>
      </c>
      <c r="R3177" s="20" t="s">
        <v>2700</v>
      </c>
      <c r="U3177" s="12" t="s">
        <v>903</v>
      </c>
      <c r="W3177" s="12" t="s">
        <v>100</v>
      </c>
      <c r="AB3177" s="12" t="s">
        <v>899</v>
      </c>
      <c r="AD3177" s="12" t="s">
        <v>100</v>
      </c>
      <c r="BN3177" s="12">
        <v>1</v>
      </c>
    </row>
    <row r="3178" spans="1:66" ht="45" x14ac:dyDescent="0.25">
      <c r="A3178" s="12">
        <v>1</v>
      </c>
      <c r="B3178" s="11" t="str">
        <f t="shared" si="206"/>
        <v>Общий расчет. Анализ даты. Анализ даты. Символические звезды. 10 Божеств. Правильная печать</v>
      </c>
      <c r="C3178" s="11" t="str">
        <f>IFERROR(VLOOKUP(I3178,lvl_1[],2,FALSE),"Нет")</f>
        <v>Общий расчет</v>
      </c>
      <c r="D3178" s="11" t="str">
        <f>IFERROR(VLOOKUP(Rule!J3178,lvl_2[],2,FALSE),"Нет")</f>
        <v>Анализ даты</v>
      </c>
      <c r="E3178" s="11" t="str">
        <f>IFERROR(VLOOKUP(Rule!K3178,lvl_3[],2,FALSE),"Нет")</f>
        <v>Анализ даты</v>
      </c>
      <c r="F3178" s="11" t="str">
        <f>IFERROR(INDEX(lvl_4[],MATCH(L3178,lvl_4[ID],0),MATCH(TEXT(K3178,"##0"),lvl_4[#Headers],0)),"Нет")</f>
        <v>Символические звезды</v>
      </c>
      <c r="G3178" s="11" t="str">
        <f>IFERROR(INDEX(lvl_5[],MATCH(M3178,lvl_5[ID],0),MATCH(_xlfn.CONCAT(TEXT(K3178,"##0"),"_",TEXT(L3178,"##0")),lvl_5[#Headers],0)),"Нет")</f>
        <v>10 Божеств</v>
      </c>
      <c r="H3178" s="11" t="str">
        <f>IFERROR(INDEX(lvl_6[],MATCH(N3178,lvl_6[ID],0),MATCH(_xlfn.CONCAT(K3178,"_",L3178,"_",M3178),lvl_6[#Headers],0)),"Нет")</f>
        <v>Правильная печать</v>
      </c>
      <c r="I3178" s="12">
        <v>1</v>
      </c>
      <c r="J3178" s="12">
        <v>4</v>
      </c>
      <c r="K3178" s="12">
        <v>1</v>
      </c>
      <c r="L3178" s="12">
        <v>5</v>
      </c>
      <c r="M3178" s="12">
        <v>1</v>
      </c>
      <c r="N3178" s="12">
        <v>10</v>
      </c>
      <c r="O3178" s="12">
        <f>COUNTIF($P$2:P3178,P3178)</f>
        <v>3</v>
      </c>
      <c r="P3178" s="12" t="str">
        <f t="shared" si="207"/>
        <v>141050110</v>
      </c>
      <c r="Q3178" s="12" t="str">
        <f t="shared" si="208"/>
        <v>1410501100003</v>
      </c>
      <c r="R3178" s="20" t="s">
        <v>2701</v>
      </c>
      <c r="U3178" s="12" t="s">
        <v>903</v>
      </c>
      <c r="W3178" s="12" t="s">
        <v>100</v>
      </c>
      <c r="AB3178" s="12" t="s">
        <v>901</v>
      </c>
      <c r="AD3178" s="12" t="s">
        <v>100</v>
      </c>
      <c r="BN3178" s="12">
        <v>1</v>
      </c>
    </row>
    <row r="3179" spans="1:66" ht="45" x14ac:dyDescent="0.25">
      <c r="A3179" s="12">
        <v>1</v>
      </c>
      <c r="B3179" s="11" t="str">
        <f t="shared" si="206"/>
        <v>Общий расчет. Анализ даты. Анализ даты. Символические звезды. 10 Божеств. Братство</v>
      </c>
      <c r="C3179" s="11" t="str">
        <f>IFERROR(VLOOKUP(I3179,lvl_1[],2,FALSE),"Нет")</f>
        <v>Общий расчет</v>
      </c>
      <c r="D3179" s="11" t="str">
        <f>IFERROR(VLOOKUP(Rule!J3179,lvl_2[],2,FALSE),"Нет")</f>
        <v>Анализ даты</v>
      </c>
      <c r="E3179" s="11" t="str">
        <f>IFERROR(VLOOKUP(Rule!K3179,lvl_3[],2,FALSE),"Нет")</f>
        <v>Анализ даты</v>
      </c>
      <c r="F3179" s="11" t="str">
        <f>IFERROR(INDEX(lvl_4[],MATCH(L3179,lvl_4[ID],0),MATCH(TEXT(K3179,"##0"),lvl_4[#Headers],0)),"Нет")</f>
        <v>Символические звезды</v>
      </c>
      <c r="G3179" s="11" t="str">
        <f>IFERROR(INDEX(lvl_5[],MATCH(M3179,lvl_5[ID],0),MATCH(_xlfn.CONCAT(TEXT(K3179,"##0"),"_",TEXT(L3179,"##0")),lvl_5[#Headers],0)),"Нет")</f>
        <v>10 Божеств</v>
      </c>
      <c r="H3179" s="11" t="str">
        <f>IFERROR(INDEX(lvl_6[],MATCH(N3179,lvl_6[ID],0),MATCH(_xlfn.CONCAT(K3179,"_",L3179,"_",M3179),lvl_6[#Headers],0)),"Нет")</f>
        <v>Братство</v>
      </c>
      <c r="I3179" s="12">
        <v>1</v>
      </c>
      <c r="J3179" s="12">
        <v>4</v>
      </c>
      <c r="K3179" s="12">
        <v>1</v>
      </c>
      <c r="L3179" s="12">
        <v>5</v>
      </c>
      <c r="M3179" s="12">
        <v>1</v>
      </c>
      <c r="N3179" s="12">
        <v>1</v>
      </c>
      <c r="O3179" s="12">
        <f>COUNTIF($P$2:P3179,P3179)</f>
        <v>4</v>
      </c>
      <c r="P3179" s="12" t="str">
        <f t="shared" si="207"/>
        <v>141050101</v>
      </c>
      <c r="Q3179" s="12" t="str">
        <f t="shared" si="208"/>
        <v>1410501010004</v>
      </c>
      <c r="R3179" s="20" t="s">
        <v>2702</v>
      </c>
      <c r="U3179" s="12" t="s">
        <v>905</v>
      </c>
      <c r="W3179" s="12" t="s">
        <v>100</v>
      </c>
      <c r="AB3179" s="12" t="s">
        <v>905</v>
      </c>
      <c r="AD3179" s="12" t="s">
        <v>100</v>
      </c>
      <c r="BN3179" s="12">
        <v>1</v>
      </c>
    </row>
    <row r="3180" spans="1:66" ht="45" x14ac:dyDescent="0.25">
      <c r="A3180" s="12">
        <v>1</v>
      </c>
      <c r="B3180" s="11" t="str">
        <f t="shared" si="206"/>
        <v>Общий расчет. Анализ даты. Анализ даты. Символические звезды. 10 Божеств. Грабитель богатства</v>
      </c>
      <c r="C3180" s="11" t="str">
        <f>IFERROR(VLOOKUP(I3180,lvl_1[],2,FALSE),"Нет")</f>
        <v>Общий расчет</v>
      </c>
      <c r="D3180" s="11" t="str">
        <f>IFERROR(VLOOKUP(Rule!J3180,lvl_2[],2,FALSE),"Нет")</f>
        <v>Анализ даты</v>
      </c>
      <c r="E3180" s="11" t="str">
        <f>IFERROR(VLOOKUP(Rule!K3180,lvl_3[],2,FALSE),"Нет")</f>
        <v>Анализ даты</v>
      </c>
      <c r="F3180" s="11" t="str">
        <f>IFERROR(INDEX(lvl_4[],MATCH(L3180,lvl_4[ID],0),MATCH(TEXT(K3180,"##0"),lvl_4[#Headers],0)),"Нет")</f>
        <v>Символические звезды</v>
      </c>
      <c r="G3180" s="11" t="str">
        <f>IFERROR(INDEX(lvl_5[],MATCH(M3180,lvl_5[ID],0),MATCH(_xlfn.CONCAT(TEXT(K3180,"##0"),"_",TEXT(L3180,"##0")),lvl_5[#Headers],0)),"Нет")</f>
        <v>10 Божеств</v>
      </c>
      <c r="H3180" s="11" t="str">
        <f>IFERROR(INDEX(lvl_6[],MATCH(N3180,lvl_6[ID],0),MATCH(_xlfn.CONCAT(K3180,"_",L3180,"_",M3180),lvl_6[#Headers],0)),"Нет")</f>
        <v>Грабитель богатства</v>
      </c>
      <c r="I3180" s="12">
        <v>1</v>
      </c>
      <c r="J3180" s="12">
        <v>4</v>
      </c>
      <c r="K3180" s="12">
        <v>1</v>
      </c>
      <c r="L3180" s="12">
        <v>5</v>
      </c>
      <c r="M3180" s="12">
        <v>1</v>
      </c>
      <c r="N3180" s="12">
        <v>2</v>
      </c>
      <c r="O3180" s="12">
        <f>COUNTIF($P$2:P3180,P3180)</f>
        <v>4</v>
      </c>
      <c r="P3180" s="12" t="str">
        <f t="shared" si="207"/>
        <v>141050102</v>
      </c>
      <c r="Q3180" s="12" t="str">
        <f t="shared" si="208"/>
        <v>1410501020004</v>
      </c>
      <c r="R3180" s="20" t="s">
        <v>2703</v>
      </c>
      <c r="U3180" s="12" t="s">
        <v>905</v>
      </c>
      <c r="W3180" s="12" t="s">
        <v>100</v>
      </c>
      <c r="AB3180" s="12" t="s">
        <v>903</v>
      </c>
      <c r="AD3180" s="12" t="s">
        <v>100</v>
      </c>
      <c r="BN3180" s="12">
        <v>1</v>
      </c>
    </row>
    <row r="3181" spans="1:66" ht="45" x14ac:dyDescent="0.25">
      <c r="A3181" s="12">
        <v>1</v>
      </c>
      <c r="B3181" s="11" t="str">
        <f t="shared" si="206"/>
        <v>Общий расчет. Анализ даты. Анализ даты. Символические звезды. 10 Божеств. Дух наслаждения</v>
      </c>
      <c r="C3181" s="11" t="str">
        <f>IFERROR(VLOOKUP(I3181,lvl_1[],2,FALSE),"Нет")</f>
        <v>Общий расчет</v>
      </c>
      <c r="D3181" s="11" t="str">
        <f>IFERROR(VLOOKUP(Rule!J3181,lvl_2[],2,FALSE),"Нет")</f>
        <v>Анализ даты</v>
      </c>
      <c r="E3181" s="11" t="str">
        <f>IFERROR(VLOOKUP(Rule!K3181,lvl_3[],2,FALSE),"Нет")</f>
        <v>Анализ даты</v>
      </c>
      <c r="F3181" s="11" t="str">
        <f>IFERROR(INDEX(lvl_4[],MATCH(L3181,lvl_4[ID],0),MATCH(TEXT(K3181,"##0"),lvl_4[#Headers],0)),"Нет")</f>
        <v>Символические звезды</v>
      </c>
      <c r="G3181" s="11" t="str">
        <f>IFERROR(INDEX(lvl_5[],MATCH(M3181,lvl_5[ID],0),MATCH(_xlfn.CONCAT(TEXT(K3181,"##0"),"_",TEXT(L3181,"##0")),lvl_5[#Headers],0)),"Нет")</f>
        <v>10 Божеств</v>
      </c>
      <c r="H3181" s="11" t="str">
        <f>IFERROR(INDEX(lvl_6[],MATCH(N3181,lvl_6[ID],0),MATCH(_xlfn.CONCAT(K3181,"_",L3181,"_",M3181),lvl_6[#Headers],0)),"Нет")</f>
        <v>Дух наслаждения</v>
      </c>
      <c r="I3181" s="12">
        <v>1</v>
      </c>
      <c r="J3181" s="12">
        <v>4</v>
      </c>
      <c r="K3181" s="12">
        <v>1</v>
      </c>
      <c r="L3181" s="12">
        <v>5</v>
      </c>
      <c r="M3181" s="12">
        <v>1</v>
      </c>
      <c r="N3181" s="12">
        <v>3</v>
      </c>
      <c r="O3181" s="12">
        <f>COUNTIF($P$2:P3181,P3181)</f>
        <v>4</v>
      </c>
      <c r="P3181" s="12" t="str">
        <f t="shared" si="207"/>
        <v>141050103</v>
      </c>
      <c r="Q3181" s="12" t="str">
        <f t="shared" si="208"/>
        <v>1410501030004</v>
      </c>
      <c r="R3181" s="20" t="s">
        <v>2704</v>
      </c>
      <c r="U3181" s="12" t="s">
        <v>905</v>
      </c>
      <c r="W3181" s="12" t="s">
        <v>100</v>
      </c>
      <c r="AB3181" s="12" t="s">
        <v>908</v>
      </c>
      <c r="AD3181" s="12" t="s">
        <v>100</v>
      </c>
      <c r="BN3181" s="12">
        <v>1</v>
      </c>
    </row>
    <row r="3182" spans="1:66" ht="60" x14ac:dyDescent="0.25">
      <c r="A3182" s="12">
        <v>1</v>
      </c>
      <c r="B3182" s="11" t="str">
        <f t="shared" si="206"/>
        <v>Общий расчет. Анализ даты. Анализ даты. Символические звезды. 10 Божеств. Ранение чиновника (Нападение на власть)</v>
      </c>
      <c r="C3182" s="11" t="str">
        <f>IFERROR(VLOOKUP(I3182,lvl_1[],2,FALSE),"Нет")</f>
        <v>Общий расчет</v>
      </c>
      <c r="D3182" s="11" t="str">
        <f>IFERROR(VLOOKUP(Rule!J3182,lvl_2[],2,FALSE),"Нет")</f>
        <v>Анализ даты</v>
      </c>
      <c r="E3182" s="11" t="str">
        <f>IFERROR(VLOOKUP(Rule!K3182,lvl_3[],2,FALSE),"Нет")</f>
        <v>Анализ даты</v>
      </c>
      <c r="F3182" s="11" t="str">
        <f>IFERROR(INDEX(lvl_4[],MATCH(L3182,lvl_4[ID],0),MATCH(TEXT(K3182,"##0"),lvl_4[#Headers],0)),"Нет")</f>
        <v>Символические звезды</v>
      </c>
      <c r="G3182" s="11" t="str">
        <f>IFERROR(INDEX(lvl_5[],MATCH(M3182,lvl_5[ID],0),MATCH(_xlfn.CONCAT(TEXT(K3182,"##0"),"_",TEXT(L3182,"##0")),lvl_5[#Headers],0)),"Нет")</f>
        <v>10 Божеств</v>
      </c>
      <c r="H3182" s="11" t="str">
        <f>IFERROR(INDEX(lvl_6[],MATCH(N3182,lvl_6[ID],0),MATCH(_xlfn.CONCAT(K3182,"_",L3182,"_",M3182),lvl_6[#Headers],0)),"Нет")</f>
        <v>Ранение чиновника (Нападение на власть)</v>
      </c>
      <c r="I3182" s="12">
        <v>1</v>
      </c>
      <c r="J3182" s="12">
        <v>4</v>
      </c>
      <c r="K3182" s="12">
        <v>1</v>
      </c>
      <c r="L3182" s="12">
        <v>5</v>
      </c>
      <c r="M3182" s="12">
        <v>1</v>
      </c>
      <c r="N3182" s="12">
        <v>4</v>
      </c>
      <c r="O3182" s="12">
        <f>COUNTIF($P$2:P3182,P3182)</f>
        <v>4</v>
      </c>
      <c r="P3182" s="12" t="str">
        <f t="shared" si="207"/>
        <v>141050104</v>
      </c>
      <c r="Q3182" s="12" t="str">
        <f t="shared" si="208"/>
        <v>1410501040004</v>
      </c>
      <c r="R3182" s="20" t="s">
        <v>2705</v>
      </c>
      <c r="U3182" s="12" t="s">
        <v>905</v>
      </c>
      <c r="W3182" s="12" t="s">
        <v>100</v>
      </c>
      <c r="AB3182" s="12" t="s">
        <v>907</v>
      </c>
      <c r="AD3182" s="12" t="s">
        <v>100</v>
      </c>
      <c r="BN3182" s="12">
        <v>1</v>
      </c>
    </row>
    <row r="3183" spans="1:66" ht="60" x14ac:dyDescent="0.25">
      <c r="A3183" s="12">
        <v>1</v>
      </c>
      <c r="B3183" s="11" t="str">
        <f t="shared" si="206"/>
        <v>Общий расчет. Анализ даты. Анализ даты. Символические звезды. 10 Божеств. Склонность к богатству (Косое богатство)</v>
      </c>
      <c r="C3183" s="11" t="str">
        <f>IFERROR(VLOOKUP(I3183,lvl_1[],2,FALSE),"Нет")</f>
        <v>Общий расчет</v>
      </c>
      <c r="D3183" s="11" t="str">
        <f>IFERROR(VLOOKUP(Rule!J3183,lvl_2[],2,FALSE),"Нет")</f>
        <v>Анализ даты</v>
      </c>
      <c r="E3183" s="11" t="str">
        <f>IFERROR(VLOOKUP(Rule!K3183,lvl_3[],2,FALSE),"Нет")</f>
        <v>Анализ даты</v>
      </c>
      <c r="F3183" s="11" t="str">
        <f>IFERROR(INDEX(lvl_4[],MATCH(L3183,lvl_4[ID],0),MATCH(TEXT(K3183,"##0"),lvl_4[#Headers],0)),"Нет")</f>
        <v>Символические звезды</v>
      </c>
      <c r="G3183" s="11" t="str">
        <f>IFERROR(INDEX(lvl_5[],MATCH(M3183,lvl_5[ID],0),MATCH(_xlfn.CONCAT(TEXT(K3183,"##0"),"_",TEXT(L3183,"##0")),lvl_5[#Headers],0)),"Нет")</f>
        <v>10 Божеств</v>
      </c>
      <c r="H3183" s="11" t="str">
        <f>IFERROR(INDEX(lvl_6[],MATCH(N3183,lvl_6[ID],0),MATCH(_xlfn.CONCAT(K3183,"_",L3183,"_",M3183),lvl_6[#Headers],0)),"Нет")</f>
        <v>Склонность к богатству (Косое богатство)</v>
      </c>
      <c r="I3183" s="12">
        <v>1</v>
      </c>
      <c r="J3183" s="12">
        <v>4</v>
      </c>
      <c r="K3183" s="12">
        <v>1</v>
      </c>
      <c r="L3183" s="12">
        <v>5</v>
      </c>
      <c r="M3183" s="12">
        <v>1</v>
      </c>
      <c r="N3183" s="12">
        <v>5</v>
      </c>
      <c r="O3183" s="12">
        <f>COUNTIF($P$2:P3183,P3183)</f>
        <v>4</v>
      </c>
      <c r="P3183" s="12" t="str">
        <f t="shared" si="207"/>
        <v>141050105</v>
      </c>
      <c r="Q3183" s="12" t="str">
        <f t="shared" si="208"/>
        <v>1410501050004</v>
      </c>
      <c r="R3183" s="20" t="s">
        <v>2706</v>
      </c>
      <c r="U3183" s="12" t="s">
        <v>905</v>
      </c>
      <c r="W3183" s="12" t="s">
        <v>100</v>
      </c>
      <c r="AB3183" s="12" t="s">
        <v>912</v>
      </c>
      <c r="AD3183" s="12" t="s">
        <v>100</v>
      </c>
      <c r="BN3183" s="12">
        <v>1</v>
      </c>
    </row>
    <row r="3184" spans="1:66" ht="45" x14ac:dyDescent="0.25">
      <c r="A3184" s="12">
        <v>1</v>
      </c>
      <c r="B3184" s="11" t="str">
        <f t="shared" si="206"/>
        <v>Общий расчет. Анализ даты. Анализ даты. Символические звезды. 10 Божеств. Прямое богатство</v>
      </c>
      <c r="C3184" s="11" t="str">
        <f>IFERROR(VLOOKUP(I3184,lvl_1[],2,FALSE),"Нет")</f>
        <v>Общий расчет</v>
      </c>
      <c r="D3184" s="11" t="str">
        <f>IFERROR(VLOOKUP(Rule!J3184,lvl_2[],2,FALSE),"Нет")</f>
        <v>Анализ даты</v>
      </c>
      <c r="E3184" s="11" t="str">
        <f>IFERROR(VLOOKUP(Rule!K3184,lvl_3[],2,FALSE),"Нет")</f>
        <v>Анализ даты</v>
      </c>
      <c r="F3184" s="11" t="str">
        <f>IFERROR(INDEX(lvl_4[],MATCH(L3184,lvl_4[ID],0),MATCH(TEXT(K3184,"##0"),lvl_4[#Headers],0)),"Нет")</f>
        <v>Символические звезды</v>
      </c>
      <c r="G3184" s="11" t="str">
        <f>IFERROR(INDEX(lvl_5[],MATCH(M3184,lvl_5[ID],0),MATCH(_xlfn.CONCAT(TEXT(K3184,"##0"),"_",TEXT(L3184,"##0")),lvl_5[#Headers],0)),"Нет")</f>
        <v>10 Божеств</v>
      </c>
      <c r="H3184" s="11" t="str">
        <f>IFERROR(INDEX(lvl_6[],MATCH(N3184,lvl_6[ID],0),MATCH(_xlfn.CONCAT(K3184,"_",L3184,"_",M3184),lvl_6[#Headers],0)),"Нет")</f>
        <v>Прямое богатство</v>
      </c>
      <c r="I3184" s="12">
        <v>1</v>
      </c>
      <c r="J3184" s="12">
        <v>4</v>
      </c>
      <c r="K3184" s="12">
        <v>1</v>
      </c>
      <c r="L3184" s="12">
        <v>5</v>
      </c>
      <c r="M3184" s="12">
        <v>1</v>
      </c>
      <c r="N3184" s="12">
        <v>6</v>
      </c>
      <c r="O3184" s="12">
        <f>COUNTIF($P$2:P3184,P3184)</f>
        <v>4</v>
      </c>
      <c r="P3184" s="12" t="str">
        <f t="shared" si="207"/>
        <v>141050106</v>
      </c>
      <c r="Q3184" s="12" t="str">
        <f t="shared" si="208"/>
        <v>1410501060004</v>
      </c>
      <c r="R3184" s="20" t="s">
        <v>2707</v>
      </c>
      <c r="U3184" s="12" t="s">
        <v>905</v>
      </c>
      <c r="W3184" s="12" t="s">
        <v>100</v>
      </c>
      <c r="AB3184" s="12" t="s">
        <v>910</v>
      </c>
      <c r="AD3184" s="12" t="s">
        <v>100</v>
      </c>
      <c r="BN3184" s="12">
        <v>1</v>
      </c>
    </row>
    <row r="3185" spans="1:66" ht="60" x14ac:dyDescent="0.25">
      <c r="A3185" s="12">
        <v>1</v>
      </c>
      <c r="B3185" s="11" t="str">
        <f t="shared" si="206"/>
        <v>Общий расчет. Анализ даты. Анализ даты. Символические звезды. 10 Божеств. Убийство 7й позиции (Неправильный чиновник_</v>
      </c>
      <c r="C3185" s="11" t="str">
        <f>IFERROR(VLOOKUP(I3185,lvl_1[],2,FALSE),"Нет")</f>
        <v>Общий расчет</v>
      </c>
      <c r="D3185" s="11" t="str">
        <f>IFERROR(VLOOKUP(Rule!J3185,lvl_2[],2,FALSE),"Нет")</f>
        <v>Анализ даты</v>
      </c>
      <c r="E3185" s="11" t="str">
        <f>IFERROR(VLOOKUP(Rule!K3185,lvl_3[],2,FALSE),"Нет")</f>
        <v>Анализ даты</v>
      </c>
      <c r="F3185" s="11" t="str">
        <f>IFERROR(INDEX(lvl_4[],MATCH(L3185,lvl_4[ID],0),MATCH(TEXT(K3185,"##0"),lvl_4[#Headers],0)),"Нет")</f>
        <v>Символические звезды</v>
      </c>
      <c r="G3185" s="11" t="str">
        <f>IFERROR(INDEX(lvl_5[],MATCH(M3185,lvl_5[ID],0),MATCH(_xlfn.CONCAT(TEXT(K3185,"##0"),"_",TEXT(L3185,"##0")),lvl_5[#Headers],0)),"Нет")</f>
        <v>10 Божеств</v>
      </c>
      <c r="H3185" s="11" t="str">
        <f>IFERROR(INDEX(lvl_6[],MATCH(N3185,lvl_6[ID],0),MATCH(_xlfn.CONCAT(K3185,"_",L3185,"_",M3185),lvl_6[#Headers],0)),"Нет")</f>
        <v>Убийство 7й позиции (Неправильный чиновник_</v>
      </c>
      <c r="I3185" s="12">
        <v>1</v>
      </c>
      <c r="J3185" s="12">
        <v>4</v>
      </c>
      <c r="K3185" s="12">
        <v>1</v>
      </c>
      <c r="L3185" s="12">
        <v>5</v>
      </c>
      <c r="M3185" s="12">
        <v>1</v>
      </c>
      <c r="N3185" s="12">
        <v>7</v>
      </c>
      <c r="O3185" s="12">
        <f>COUNTIF($P$2:P3185,P3185)</f>
        <v>4</v>
      </c>
      <c r="P3185" s="12" t="str">
        <f t="shared" si="207"/>
        <v>141050107</v>
      </c>
      <c r="Q3185" s="12" t="str">
        <f t="shared" si="208"/>
        <v>1410501070004</v>
      </c>
      <c r="R3185" s="20" t="s">
        <v>2708</v>
      </c>
      <c r="U3185" s="12" t="s">
        <v>905</v>
      </c>
      <c r="W3185" s="12" t="s">
        <v>100</v>
      </c>
      <c r="AB3185" s="12" t="s">
        <v>916</v>
      </c>
      <c r="AD3185" s="12" t="s">
        <v>100</v>
      </c>
      <c r="BN3185" s="12">
        <v>1</v>
      </c>
    </row>
    <row r="3186" spans="1:66" ht="60" x14ac:dyDescent="0.25">
      <c r="A3186" s="12">
        <v>1</v>
      </c>
      <c r="B3186" s="11" t="str">
        <f t="shared" si="206"/>
        <v>Общий расчет. Анализ даты. Анализ даты. Символические звезды. 10 Божеств. Правильный чиновник (Правильная власть)</v>
      </c>
      <c r="C3186" s="11" t="str">
        <f>IFERROR(VLOOKUP(I3186,lvl_1[],2,FALSE),"Нет")</f>
        <v>Общий расчет</v>
      </c>
      <c r="D3186" s="11" t="str">
        <f>IFERROR(VLOOKUP(Rule!J3186,lvl_2[],2,FALSE),"Нет")</f>
        <v>Анализ даты</v>
      </c>
      <c r="E3186" s="11" t="str">
        <f>IFERROR(VLOOKUP(Rule!K3186,lvl_3[],2,FALSE),"Нет")</f>
        <v>Анализ даты</v>
      </c>
      <c r="F3186" s="11" t="str">
        <f>IFERROR(INDEX(lvl_4[],MATCH(L3186,lvl_4[ID],0),MATCH(TEXT(K3186,"##0"),lvl_4[#Headers],0)),"Нет")</f>
        <v>Символические звезды</v>
      </c>
      <c r="G3186" s="11" t="str">
        <f>IFERROR(INDEX(lvl_5[],MATCH(M3186,lvl_5[ID],0),MATCH(_xlfn.CONCAT(TEXT(K3186,"##0"),"_",TEXT(L3186,"##0")),lvl_5[#Headers],0)),"Нет")</f>
        <v>10 Божеств</v>
      </c>
      <c r="H3186" s="11" t="str">
        <f>IFERROR(INDEX(lvl_6[],MATCH(N3186,lvl_6[ID],0),MATCH(_xlfn.CONCAT(K3186,"_",L3186,"_",M3186),lvl_6[#Headers],0)),"Нет")</f>
        <v>Правильный чиновник (Правильная власть)</v>
      </c>
      <c r="I3186" s="12">
        <v>1</v>
      </c>
      <c r="J3186" s="12">
        <v>4</v>
      </c>
      <c r="K3186" s="12">
        <v>1</v>
      </c>
      <c r="L3186" s="12">
        <v>5</v>
      </c>
      <c r="M3186" s="12">
        <v>1</v>
      </c>
      <c r="N3186" s="12">
        <v>8</v>
      </c>
      <c r="O3186" s="12">
        <f>COUNTIF($P$2:P3186,P3186)</f>
        <v>4</v>
      </c>
      <c r="P3186" s="12" t="str">
        <f t="shared" si="207"/>
        <v>141050108</v>
      </c>
      <c r="Q3186" s="12" t="str">
        <f t="shared" si="208"/>
        <v>1410501080004</v>
      </c>
      <c r="R3186" s="20" t="s">
        <v>2709</v>
      </c>
      <c r="U3186" s="12" t="s">
        <v>905</v>
      </c>
      <c r="W3186" s="12" t="s">
        <v>100</v>
      </c>
      <c r="AB3186" s="12" t="s">
        <v>914</v>
      </c>
      <c r="AD3186" s="12" t="s">
        <v>100</v>
      </c>
      <c r="BN3186" s="12">
        <v>1</v>
      </c>
    </row>
    <row r="3187" spans="1:66" ht="45" x14ac:dyDescent="0.25">
      <c r="A3187" s="12">
        <v>1</v>
      </c>
      <c r="B3187" s="11" t="str">
        <f t="shared" si="206"/>
        <v>Общий расчет. Анализ даты. Анализ даты. Символические звезды. 10 Божеств. Косая печать (Дух Совы)</v>
      </c>
      <c r="C3187" s="11" t="str">
        <f>IFERROR(VLOOKUP(I3187,lvl_1[],2,FALSE),"Нет")</f>
        <v>Общий расчет</v>
      </c>
      <c r="D3187" s="11" t="str">
        <f>IFERROR(VLOOKUP(Rule!J3187,lvl_2[],2,FALSE),"Нет")</f>
        <v>Анализ даты</v>
      </c>
      <c r="E3187" s="11" t="str">
        <f>IFERROR(VLOOKUP(Rule!K3187,lvl_3[],2,FALSE),"Нет")</f>
        <v>Анализ даты</v>
      </c>
      <c r="F3187" s="11" t="str">
        <f>IFERROR(INDEX(lvl_4[],MATCH(L3187,lvl_4[ID],0),MATCH(TEXT(K3187,"##0"),lvl_4[#Headers],0)),"Нет")</f>
        <v>Символические звезды</v>
      </c>
      <c r="G3187" s="11" t="str">
        <f>IFERROR(INDEX(lvl_5[],MATCH(M3187,lvl_5[ID],0),MATCH(_xlfn.CONCAT(TEXT(K3187,"##0"),"_",TEXT(L3187,"##0")),lvl_5[#Headers],0)),"Нет")</f>
        <v>10 Божеств</v>
      </c>
      <c r="H3187" s="11" t="str">
        <f>IFERROR(INDEX(lvl_6[],MATCH(N3187,lvl_6[ID],0),MATCH(_xlfn.CONCAT(K3187,"_",L3187,"_",M3187),lvl_6[#Headers],0)),"Нет")</f>
        <v>Косая печать (Дух Совы)</v>
      </c>
      <c r="I3187" s="12">
        <v>1</v>
      </c>
      <c r="J3187" s="12">
        <v>4</v>
      </c>
      <c r="K3187" s="12">
        <v>1</v>
      </c>
      <c r="L3187" s="12">
        <v>5</v>
      </c>
      <c r="M3187" s="12">
        <v>1</v>
      </c>
      <c r="N3187" s="12">
        <v>9</v>
      </c>
      <c r="O3187" s="12">
        <f>COUNTIF($P$2:P3187,P3187)</f>
        <v>4</v>
      </c>
      <c r="P3187" s="12" t="str">
        <f t="shared" si="207"/>
        <v>141050109</v>
      </c>
      <c r="Q3187" s="12" t="str">
        <f t="shared" si="208"/>
        <v>1410501090004</v>
      </c>
      <c r="R3187" s="20" t="s">
        <v>2710</v>
      </c>
      <c r="U3187" s="12" t="s">
        <v>905</v>
      </c>
      <c r="W3187" s="12" t="s">
        <v>100</v>
      </c>
      <c r="AB3187" s="12" t="s">
        <v>901</v>
      </c>
      <c r="AD3187" s="12" t="s">
        <v>100</v>
      </c>
      <c r="BN3187" s="12">
        <v>1</v>
      </c>
    </row>
    <row r="3188" spans="1:66" ht="45" x14ac:dyDescent="0.25">
      <c r="A3188" s="12">
        <v>1</v>
      </c>
      <c r="B3188" s="11" t="str">
        <f t="shared" si="206"/>
        <v>Общий расчет. Анализ даты. Анализ даты. Символические звезды. 10 Божеств. Правильная печать</v>
      </c>
      <c r="C3188" s="11" t="str">
        <f>IFERROR(VLOOKUP(I3188,lvl_1[],2,FALSE),"Нет")</f>
        <v>Общий расчет</v>
      </c>
      <c r="D3188" s="11" t="str">
        <f>IFERROR(VLOOKUP(Rule!J3188,lvl_2[],2,FALSE),"Нет")</f>
        <v>Анализ даты</v>
      </c>
      <c r="E3188" s="11" t="str">
        <f>IFERROR(VLOOKUP(Rule!K3188,lvl_3[],2,FALSE),"Нет")</f>
        <v>Анализ даты</v>
      </c>
      <c r="F3188" s="11" t="str">
        <f>IFERROR(INDEX(lvl_4[],MATCH(L3188,lvl_4[ID],0),MATCH(TEXT(K3188,"##0"),lvl_4[#Headers],0)),"Нет")</f>
        <v>Символические звезды</v>
      </c>
      <c r="G3188" s="11" t="str">
        <f>IFERROR(INDEX(lvl_5[],MATCH(M3188,lvl_5[ID],0),MATCH(_xlfn.CONCAT(TEXT(K3188,"##0"),"_",TEXT(L3188,"##0")),lvl_5[#Headers],0)),"Нет")</f>
        <v>10 Божеств</v>
      </c>
      <c r="H3188" s="11" t="str">
        <f>IFERROR(INDEX(lvl_6[],MATCH(N3188,lvl_6[ID],0),MATCH(_xlfn.CONCAT(K3188,"_",L3188,"_",M3188),lvl_6[#Headers],0)),"Нет")</f>
        <v>Правильная печать</v>
      </c>
      <c r="I3188" s="12">
        <v>1</v>
      </c>
      <c r="J3188" s="12">
        <v>4</v>
      </c>
      <c r="K3188" s="12">
        <v>1</v>
      </c>
      <c r="L3188" s="12">
        <v>5</v>
      </c>
      <c r="M3188" s="12">
        <v>1</v>
      </c>
      <c r="N3188" s="12">
        <v>10</v>
      </c>
      <c r="O3188" s="12">
        <f>COUNTIF($P$2:P3188,P3188)</f>
        <v>4</v>
      </c>
      <c r="P3188" s="12" t="str">
        <f t="shared" si="207"/>
        <v>141050110</v>
      </c>
      <c r="Q3188" s="12" t="str">
        <f t="shared" si="208"/>
        <v>1410501100004</v>
      </c>
      <c r="R3188" s="20" t="s">
        <v>2711</v>
      </c>
      <c r="U3188" s="12" t="s">
        <v>905</v>
      </c>
      <c r="W3188" s="12" t="s">
        <v>100</v>
      </c>
      <c r="AB3188" s="12" t="s">
        <v>899</v>
      </c>
      <c r="AD3188" s="12" t="s">
        <v>100</v>
      </c>
      <c r="BN3188" s="12">
        <v>1</v>
      </c>
    </row>
    <row r="3189" spans="1:66" ht="45" x14ac:dyDescent="0.25">
      <c r="A3189" s="12">
        <v>1</v>
      </c>
      <c r="B3189" s="11" t="str">
        <f t="shared" si="206"/>
        <v>Общий расчет. Анализ даты. Анализ даты. Символические звезды. 10 Божеств. Братство</v>
      </c>
      <c r="C3189" s="11" t="str">
        <f>IFERROR(VLOOKUP(I3189,lvl_1[],2,FALSE),"Нет")</f>
        <v>Общий расчет</v>
      </c>
      <c r="D3189" s="11" t="str">
        <f>IFERROR(VLOOKUP(Rule!J3189,lvl_2[],2,FALSE),"Нет")</f>
        <v>Анализ даты</v>
      </c>
      <c r="E3189" s="11" t="str">
        <f>IFERROR(VLOOKUP(Rule!K3189,lvl_3[],2,FALSE),"Нет")</f>
        <v>Анализ даты</v>
      </c>
      <c r="F3189" s="11" t="str">
        <f>IFERROR(INDEX(lvl_4[],MATCH(L3189,lvl_4[ID],0),MATCH(TEXT(K3189,"##0"),lvl_4[#Headers],0)),"Нет")</f>
        <v>Символические звезды</v>
      </c>
      <c r="G3189" s="11" t="str">
        <f>IFERROR(INDEX(lvl_5[],MATCH(M3189,lvl_5[ID],0),MATCH(_xlfn.CONCAT(TEXT(K3189,"##0"),"_",TEXT(L3189,"##0")),lvl_5[#Headers],0)),"Нет")</f>
        <v>10 Божеств</v>
      </c>
      <c r="H3189" s="11" t="str">
        <f>IFERROR(INDEX(lvl_6[],MATCH(N3189,lvl_6[ID],0),MATCH(_xlfn.CONCAT(K3189,"_",L3189,"_",M3189),lvl_6[#Headers],0)),"Нет")</f>
        <v>Братство</v>
      </c>
      <c r="I3189" s="12">
        <v>1</v>
      </c>
      <c r="J3189" s="12">
        <v>4</v>
      </c>
      <c r="K3189" s="12">
        <v>1</v>
      </c>
      <c r="L3189" s="12">
        <v>5</v>
      </c>
      <c r="M3189" s="12">
        <v>1</v>
      </c>
      <c r="N3189" s="12">
        <v>1</v>
      </c>
      <c r="O3189" s="12">
        <f>COUNTIF($P$2:P3189,P3189)</f>
        <v>5</v>
      </c>
      <c r="P3189" s="12" t="str">
        <f t="shared" si="207"/>
        <v>141050101</v>
      </c>
      <c r="Q3189" s="12" t="str">
        <f t="shared" si="208"/>
        <v>1410501010005</v>
      </c>
      <c r="R3189" s="20" t="s">
        <v>2712</v>
      </c>
      <c r="U3189" s="12" t="s">
        <v>907</v>
      </c>
      <c r="W3189" s="12" t="s">
        <v>100</v>
      </c>
      <c r="AB3189" s="12" t="s">
        <v>907</v>
      </c>
      <c r="AD3189" s="12" t="s">
        <v>100</v>
      </c>
      <c r="BN3189" s="12">
        <v>1</v>
      </c>
    </row>
    <row r="3190" spans="1:66" ht="45" x14ac:dyDescent="0.25">
      <c r="A3190" s="12">
        <v>1</v>
      </c>
      <c r="B3190" s="11" t="str">
        <f t="shared" si="206"/>
        <v>Общий расчет. Анализ даты. Анализ даты. Символические звезды. 10 Божеств. Грабитель богатства</v>
      </c>
      <c r="C3190" s="11" t="str">
        <f>IFERROR(VLOOKUP(I3190,lvl_1[],2,FALSE),"Нет")</f>
        <v>Общий расчет</v>
      </c>
      <c r="D3190" s="11" t="str">
        <f>IFERROR(VLOOKUP(Rule!J3190,lvl_2[],2,FALSE),"Нет")</f>
        <v>Анализ даты</v>
      </c>
      <c r="E3190" s="11" t="str">
        <f>IFERROR(VLOOKUP(Rule!K3190,lvl_3[],2,FALSE),"Нет")</f>
        <v>Анализ даты</v>
      </c>
      <c r="F3190" s="11" t="str">
        <f>IFERROR(INDEX(lvl_4[],MATCH(L3190,lvl_4[ID],0),MATCH(TEXT(K3190,"##0"),lvl_4[#Headers],0)),"Нет")</f>
        <v>Символические звезды</v>
      </c>
      <c r="G3190" s="11" t="str">
        <f>IFERROR(INDEX(lvl_5[],MATCH(M3190,lvl_5[ID],0),MATCH(_xlfn.CONCAT(TEXT(K3190,"##0"),"_",TEXT(L3190,"##0")),lvl_5[#Headers],0)),"Нет")</f>
        <v>10 Божеств</v>
      </c>
      <c r="H3190" s="11" t="str">
        <f>IFERROR(INDEX(lvl_6[],MATCH(N3190,lvl_6[ID],0),MATCH(_xlfn.CONCAT(K3190,"_",L3190,"_",M3190),lvl_6[#Headers],0)),"Нет")</f>
        <v>Грабитель богатства</v>
      </c>
      <c r="I3190" s="12">
        <v>1</v>
      </c>
      <c r="J3190" s="12">
        <v>4</v>
      </c>
      <c r="K3190" s="12">
        <v>1</v>
      </c>
      <c r="L3190" s="12">
        <v>5</v>
      </c>
      <c r="M3190" s="12">
        <v>1</v>
      </c>
      <c r="N3190" s="12">
        <v>2</v>
      </c>
      <c r="O3190" s="12">
        <f>COUNTIF($P$2:P3190,P3190)</f>
        <v>5</v>
      </c>
      <c r="P3190" s="12" t="str">
        <f t="shared" si="207"/>
        <v>141050102</v>
      </c>
      <c r="Q3190" s="12" t="str">
        <f t="shared" si="208"/>
        <v>1410501020005</v>
      </c>
      <c r="R3190" s="20" t="s">
        <v>2713</v>
      </c>
      <c r="U3190" s="12" t="s">
        <v>907</v>
      </c>
      <c r="W3190" s="12" t="s">
        <v>100</v>
      </c>
      <c r="AB3190" s="12" t="s">
        <v>908</v>
      </c>
      <c r="AD3190" s="12" t="s">
        <v>100</v>
      </c>
      <c r="BN3190" s="12">
        <v>1</v>
      </c>
    </row>
    <row r="3191" spans="1:66" ht="45" x14ac:dyDescent="0.25">
      <c r="A3191" s="12">
        <v>1</v>
      </c>
      <c r="B3191" s="11" t="str">
        <f t="shared" si="206"/>
        <v>Общий расчет. Анализ даты. Анализ даты. Символические звезды. 10 Божеств. Дух наслаждения</v>
      </c>
      <c r="C3191" s="11" t="str">
        <f>IFERROR(VLOOKUP(I3191,lvl_1[],2,FALSE),"Нет")</f>
        <v>Общий расчет</v>
      </c>
      <c r="D3191" s="11" t="str">
        <f>IFERROR(VLOOKUP(Rule!J3191,lvl_2[],2,FALSE),"Нет")</f>
        <v>Анализ даты</v>
      </c>
      <c r="E3191" s="11" t="str">
        <f>IFERROR(VLOOKUP(Rule!K3191,lvl_3[],2,FALSE),"Нет")</f>
        <v>Анализ даты</v>
      </c>
      <c r="F3191" s="11" t="str">
        <f>IFERROR(INDEX(lvl_4[],MATCH(L3191,lvl_4[ID],0),MATCH(TEXT(K3191,"##0"),lvl_4[#Headers],0)),"Нет")</f>
        <v>Символические звезды</v>
      </c>
      <c r="G3191" s="11" t="str">
        <f>IFERROR(INDEX(lvl_5[],MATCH(M3191,lvl_5[ID],0),MATCH(_xlfn.CONCAT(TEXT(K3191,"##0"),"_",TEXT(L3191,"##0")),lvl_5[#Headers],0)),"Нет")</f>
        <v>10 Божеств</v>
      </c>
      <c r="H3191" s="11" t="str">
        <f>IFERROR(INDEX(lvl_6[],MATCH(N3191,lvl_6[ID],0),MATCH(_xlfn.CONCAT(K3191,"_",L3191,"_",M3191),lvl_6[#Headers],0)),"Нет")</f>
        <v>Дух наслаждения</v>
      </c>
      <c r="I3191" s="12">
        <v>1</v>
      </c>
      <c r="J3191" s="12">
        <v>4</v>
      </c>
      <c r="K3191" s="12">
        <v>1</v>
      </c>
      <c r="L3191" s="12">
        <v>5</v>
      </c>
      <c r="M3191" s="12">
        <v>1</v>
      </c>
      <c r="N3191" s="12">
        <v>3</v>
      </c>
      <c r="O3191" s="12">
        <f>COUNTIF($P$2:P3191,P3191)</f>
        <v>5</v>
      </c>
      <c r="P3191" s="12" t="str">
        <f t="shared" si="207"/>
        <v>141050103</v>
      </c>
      <c r="Q3191" s="12" t="str">
        <f t="shared" si="208"/>
        <v>1410501030005</v>
      </c>
      <c r="R3191" s="20" t="s">
        <v>2714</v>
      </c>
      <c r="U3191" s="12" t="s">
        <v>907</v>
      </c>
      <c r="W3191" s="12" t="s">
        <v>100</v>
      </c>
      <c r="AB3191" s="12" t="s">
        <v>910</v>
      </c>
      <c r="AD3191" s="12" t="s">
        <v>100</v>
      </c>
      <c r="BN3191" s="12">
        <v>1</v>
      </c>
    </row>
    <row r="3192" spans="1:66" ht="60" x14ac:dyDescent="0.25">
      <c r="A3192" s="12">
        <v>1</v>
      </c>
      <c r="B3192" s="11" t="str">
        <f t="shared" si="206"/>
        <v>Общий расчет. Анализ даты. Анализ даты. Символические звезды. 10 Божеств. Ранение чиновника (Нападение на власть)</v>
      </c>
      <c r="C3192" s="11" t="str">
        <f>IFERROR(VLOOKUP(I3192,lvl_1[],2,FALSE),"Нет")</f>
        <v>Общий расчет</v>
      </c>
      <c r="D3192" s="11" t="str">
        <f>IFERROR(VLOOKUP(Rule!J3192,lvl_2[],2,FALSE),"Нет")</f>
        <v>Анализ даты</v>
      </c>
      <c r="E3192" s="11" t="str">
        <f>IFERROR(VLOOKUP(Rule!K3192,lvl_3[],2,FALSE),"Нет")</f>
        <v>Анализ даты</v>
      </c>
      <c r="F3192" s="11" t="str">
        <f>IFERROR(INDEX(lvl_4[],MATCH(L3192,lvl_4[ID],0),MATCH(TEXT(K3192,"##0"),lvl_4[#Headers],0)),"Нет")</f>
        <v>Символические звезды</v>
      </c>
      <c r="G3192" s="11" t="str">
        <f>IFERROR(INDEX(lvl_5[],MATCH(M3192,lvl_5[ID],0),MATCH(_xlfn.CONCAT(TEXT(K3192,"##0"),"_",TEXT(L3192,"##0")),lvl_5[#Headers],0)),"Нет")</f>
        <v>10 Божеств</v>
      </c>
      <c r="H3192" s="11" t="str">
        <f>IFERROR(INDEX(lvl_6[],MATCH(N3192,lvl_6[ID],0),MATCH(_xlfn.CONCAT(K3192,"_",L3192,"_",M3192),lvl_6[#Headers],0)),"Нет")</f>
        <v>Ранение чиновника (Нападение на власть)</v>
      </c>
      <c r="I3192" s="12">
        <v>1</v>
      </c>
      <c r="J3192" s="12">
        <v>4</v>
      </c>
      <c r="K3192" s="12">
        <v>1</v>
      </c>
      <c r="L3192" s="12">
        <v>5</v>
      </c>
      <c r="M3192" s="12">
        <v>1</v>
      </c>
      <c r="N3192" s="12">
        <v>4</v>
      </c>
      <c r="O3192" s="12">
        <f>COUNTIF($P$2:P3192,P3192)</f>
        <v>5</v>
      </c>
      <c r="P3192" s="12" t="str">
        <f t="shared" si="207"/>
        <v>141050104</v>
      </c>
      <c r="Q3192" s="12" t="str">
        <f t="shared" si="208"/>
        <v>1410501040005</v>
      </c>
      <c r="R3192" s="20" t="s">
        <v>2715</v>
      </c>
      <c r="U3192" s="12" t="s">
        <v>907</v>
      </c>
      <c r="W3192" s="12" t="s">
        <v>100</v>
      </c>
      <c r="AB3192" s="12" t="s">
        <v>912</v>
      </c>
      <c r="AD3192" s="12" t="s">
        <v>100</v>
      </c>
      <c r="BN3192" s="12">
        <v>1</v>
      </c>
    </row>
    <row r="3193" spans="1:66" ht="60" x14ac:dyDescent="0.25">
      <c r="A3193" s="12">
        <v>1</v>
      </c>
      <c r="B3193" s="11" t="str">
        <f t="shared" si="206"/>
        <v>Общий расчет. Анализ даты. Анализ даты. Символические звезды. 10 Божеств. Склонность к богатству (Косое богатство)</v>
      </c>
      <c r="C3193" s="11" t="str">
        <f>IFERROR(VLOOKUP(I3193,lvl_1[],2,FALSE),"Нет")</f>
        <v>Общий расчет</v>
      </c>
      <c r="D3193" s="11" t="str">
        <f>IFERROR(VLOOKUP(Rule!J3193,lvl_2[],2,FALSE),"Нет")</f>
        <v>Анализ даты</v>
      </c>
      <c r="E3193" s="11" t="str">
        <f>IFERROR(VLOOKUP(Rule!K3193,lvl_3[],2,FALSE),"Нет")</f>
        <v>Анализ даты</v>
      </c>
      <c r="F3193" s="11" t="str">
        <f>IFERROR(INDEX(lvl_4[],MATCH(L3193,lvl_4[ID],0),MATCH(TEXT(K3193,"##0"),lvl_4[#Headers],0)),"Нет")</f>
        <v>Символические звезды</v>
      </c>
      <c r="G3193" s="11" t="str">
        <f>IFERROR(INDEX(lvl_5[],MATCH(M3193,lvl_5[ID],0),MATCH(_xlfn.CONCAT(TEXT(K3193,"##0"),"_",TEXT(L3193,"##0")),lvl_5[#Headers],0)),"Нет")</f>
        <v>10 Божеств</v>
      </c>
      <c r="H3193" s="11" t="str">
        <f>IFERROR(INDEX(lvl_6[],MATCH(N3193,lvl_6[ID],0),MATCH(_xlfn.CONCAT(K3193,"_",L3193,"_",M3193),lvl_6[#Headers],0)),"Нет")</f>
        <v>Склонность к богатству (Косое богатство)</v>
      </c>
      <c r="I3193" s="12">
        <v>1</v>
      </c>
      <c r="J3193" s="12">
        <v>4</v>
      </c>
      <c r="K3193" s="12">
        <v>1</v>
      </c>
      <c r="L3193" s="12">
        <v>5</v>
      </c>
      <c r="M3193" s="12">
        <v>1</v>
      </c>
      <c r="N3193" s="12">
        <v>5</v>
      </c>
      <c r="O3193" s="12">
        <f>COUNTIF($P$2:P3193,P3193)</f>
        <v>5</v>
      </c>
      <c r="P3193" s="12" t="str">
        <f t="shared" si="207"/>
        <v>141050105</v>
      </c>
      <c r="Q3193" s="12" t="str">
        <f t="shared" si="208"/>
        <v>1410501050005</v>
      </c>
      <c r="R3193" s="20" t="s">
        <v>2716</v>
      </c>
      <c r="U3193" s="12" t="s">
        <v>907</v>
      </c>
      <c r="W3193" s="12" t="s">
        <v>100</v>
      </c>
      <c r="AB3193" s="12" t="s">
        <v>914</v>
      </c>
      <c r="AD3193" s="12" t="s">
        <v>100</v>
      </c>
      <c r="BN3193" s="12">
        <v>1</v>
      </c>
    </row>
    <row r="3194" spans="1:66" ht="45" x14ac:dyDescent="0.25">
      <c r="A3194" s="12">
        <v>1</v>
      </c>
      <c r="B3194" s="11" t="str">
        <f t="shared" si="206"/>
        <v>Общий расчет. Анализ даты. Анализ даты. Символические звезды. 10 Божеств. Прямое богатство</v>
      </c>
      <c r="C3194" s="11" t="str">
        <f>IFERROR(VLOOKUP(I3194,lvl_1[],2,FALSE),"Нет")</f>
        <v>Общий расчет</v>
      </c>
      <c r="D3194" s="11" t="str">
        <f>IFERROR(VLOOKUP(Rule!J3194,lvl_2[],2,FALSE),"Нет")</f>
        <v>Анализ даты</v>
      </c>
      <c r="E3194" s="11" t="str">
        <f>IFERROR(VLOOKUP(Rule!K3194,lvl_3[],2,FALSE),"Нет")</f>
        <v>Анализ даты</v>
      </c>
      <c r="F3194" s="11" t="str">
        <f>IFERROR(INDEX(lvl_4[],MATCH(L3194,lvl_4[ID],0),MATCH(TEXT(K3194,"##0"),lvl_4[#Headers],0)),"Нет")</f>
        <v>Символические звезды</v>
      </c>
      <c r="G3194" s="11" t="str">
        <f>IFERROR(INDEX(lvl_5[],MATCH(M3194,lvl_5[ID],0),MATCH(_xlfn.CONCAT(TEXT(K3194,"##0"),"_",TEXT(L3194,"##0")),lvl_5[#Headers],0)),"Нет")</f>
        <v>10 Божеств</v>
      </c>
      <c r="H3194" s="11" t="str">
        <f>IFERROR(INDEX(lvl_6[],MATCH(N3194,lvl_6[ID],0),MATCH(_xlfn.CONCAT(K3194,"_",L3194,"_",M3194),lvl_6[#Headers],0)),"Нет")</f>
        <v>Прямое богатство</v>
      </c>
      <c r="I3194" s="12">
        <v>1</v>
      </c>
      <c r="J3194" s="12">
        <v>4</v>
      </c>
      <c r="K3194" s="12">
        <v>1</v>
      </c>
      <c r="L3194" s="12">
        <v>5</v>
      </c>
      <c r="M3194" s="12">
        <v>1</v>
      </c>
      <c r="N3194" s="12">
        <v>6</v>
      </c>
      <c r="O3194" s="12">
        <f>COUNTIF($P$2:P3194,P3194)</f>
        <v>5</v>
      </c>
      <c r="P3194" s="12" t="str">
        <f t="shared" si="207"/>
        <v>141050106</v>
      </c>
      <c r="Q3194" s="12" t="str">
        <f t="shared" si="208"/>
        <v>1410501060005</v>
      </c>
      <c r="R3194" s="20" t="s">
        <v>2717</v>
      </c>
      <c r="U3194" s="12" t="s">
        <v>907</v>
      </c>
      <c r="W3194" s="12" t="s">
        <v>100</v>
      </c>
      <c r="AB3194" s="12" t="s">
        <v>916</v>
      </c>
      <c r="AD3194" s="12" t="s">
        <v>100</v>
      </c>
      <c r="BN3194" s="12">
        <v>1</v>
      </c>
    </row>
    <row r="3195" spans="1:66" ht="60" x14ac:dyDescent="0.25">
      <c r="A3195" s="12">
        <v>1</v>
      </c>
      <c r="B3195" s="11" t="str">
        <f t="shared" si="206"/>
        <v>Общий расчет. Анализ даты. Анализ даты. Символические звезды. 10 Божеств. Убийство 7й позиции (Неправильный чиновник_</v>
      </c>
      <c r="C3195" s="11" t="str">
        <f>IFERROR(VLOOKUP(I3195,lvl_1[],2,FALSE),"Нет")</f>
        <v>Общий расчет</v>
      </c>
      <c r="D3195" s="11" t="str">
        <f>IFERROR(VLOOKUP(Rule!J3195,lvl_2[],2,FALSE),"Нет")</f>
        <v>Анализ даты</v>
      </c>
      <c r="E3195" s="11" t="str">
        <f>IFERROR(VLOOKUP(Rule!K3195,lvl_3[],2,FALSE),"Нет")</f>
        <v>Анализ даты</v>
      </c>
      <c r="F3195" s="11" t="str">
        <f>IFERROR(INDEX(lvl_4[],MATCH(L3195,lvl_4[ID],0),MATCH(TEXT(K3195,"##0"),lvl_4[#Headers],0)),"Нет")</f>
        <v>Символические звезды</v>
      </c>
      <c r="G3195" s="11" t="str">
        <f>IFERROR(INDEX(lvl_5[],MATCH(M3195,lvl_5[ID],0),MATCH(_xlfn.CONCAT(TEXT(K3195,"##0"),"_",TEXT(L3195,"##0")),lvl_5[#Headers],0)),"Нет")</f>
        <v>10 Божеств</v>
      </c>
      <c r="H3195" s="11" t="str">
        <f>IFERROR(INDEX(lvl_6[],MATCH(N3195,lvl_6[ID],0),MATCH(_xlfn.CONCAT(K3195,"_",L3195,"_",M3195),lvl_6[#Headers],0)),"Нет")</f>
        <v>Убийство 7й позиции (Неправильный чиновник_</v>
      </c>
      <c r="I3195" s="12">
        <v>1</v>
      </c>
      <c r="J3195" s="12">
        <v>4</v>
      </c>
      <c r="K3195" s="12">
        <v>1</v>
      </c>
      <c r="L3195" s="12">
        <v>5</v>
      </c>
      <c r="M3195" s="12">
        <v>1</v>
      </c>
      <c r="N3195" s="12">
        <v>7</v>
      </c>
      <c r="O3195" s="12">
        <f>COUNTIF($P$2:P3195,P3195)</f>
        <v>5</v>
      </c>
      <c r="P3195" s="12" t="str">
        <f t="shared" si="207"/>
        <v>141050107</v>
      </c>
      <c r="Q3195" s="12" t="str">
        <f t="shared" si="208"/>
        <v>1410501070005</v>
      </c>
      <c r="R3195" s="20" t="s">
        <v>2718</v>
      </c>
      <c r="U3195" s="12" t="s">
        <v>907</v>
      </c>
      <c r="W3195" s="12" t="s">
        <v>100</v>
      </c>
      <c r="AB3195" s="12" t="s">
        <v>899</v>
      </c>
      <c r="AD3195" s="12" t="s">
        <v>100</v>
      </c>
      <c r="BN3195" s="12">
        <v>1</v>
      </c>
    </row>
    <row r="3196" spans="1:66" ht="60" x14ac:dyDescent="0.25">
      <c r="A3196" s="12">
        <v>1</v>
      </c>
      <c r="B3196" s="11" t="str">
        <f t="shared" si="206"/>
        <v>Общий расчет. Анализ даты. Анализ даты. Символические звезды. 10 Божеств. Правильный чиновник (Правильная власть)</v>
      </c>
      <c r="C3196" s="11" t="str">
        <f>IFERROR(VLOOKUP(I3196,lvl_1[],2,FALSE),"Нет")</f>
        <v>Общий расчет</v>
      </c>
      <c r="D3196" s="11" t="str">
        <f>IFERROR(VLOOKUP(Rule!J3196,lvl_2[],2,FALSE),"Нет")</f>
        <v>Анализ даты</v>
      </c>
      <c r="E3196" s="11" t="str">
        <f>IFERROR(VLOOKUP(Rule!K3196,lvl_3[],2,FALSE),"Нет")</f>
        <v>Анализ даты</v>
      </c>
      <c r="F3196" s="11" t="str">
        <f>IFERROR(INDEX(lvl_4[],MATCH(L3196,lvl_4[ID],0),MATCH(TEXT(K3196,"##0"),lvl_4[#Headers],0)),"Нет")</f>
        <v>Символические звезды</v>
      </c>
      <c r="G3196" s="11" t="str">
        <f>IFERROR(INDEX(lvl_5[],MATCH(M3196,lvl_5[ID],0),MATCH(_xlfn.CONCAT(TEXT(K3196,"##0"),"_",TEXT(L3196,"##0")),lvl_5[#Headers],0)),"Нет")</f>
        <v>10 Божеств</v>
      </c>
      <c r="H3196" s="11" t="str">
        <f>IFERROR(INDEX(lvl_6[],MATCH(N3196,lvl_6[ID],0),MATCH(_xlfn.CONCAT(K3196,"_",L3196,"_",M3196),lvl_6[#Headers],0)),"Нет")</f>
        <v>Правильный чиновник (Правильная власть)</v>
      </c>
      <c r="I3196" s="12">
        <v>1</v>
      </c>
      <c r="J3196" s="12">
        <v>4</v>
      </c>
      <c r="K3196" s="12">
        <v>1</v>
      </c>
      <c r="L3196" s="12">
        <v>5</v>
      </c>
      <c r="M3196" s="12">
        <v>1</v>
      </c>
      <c r="N3196" s="12">
        <v>8</v>
      </c>
      <c r="O3196" s="12">
        <f>COUNTIF($P$2:P3196,P3196)</f>
        <v>5</v>
      </c>
      <c r="P3196" s="12" t="str">
        <f t="shared" si="207"/>
        <v>141050108</v>
      </c>
      <c r="Q3196" s="12" t="str">
        <f t="shared" si="208"/>
        <v>1410501080005</v>
      </c>
      <c r="R3196" s="20" t="s">
        <v>2719</v>
      </c>
      <c r="U3196" s="12" t="s">
        <v>907</v>
      </c>
      <c r="W3196" s="12" t="s">
        <v>100</v>
      </c>
      <c r="AB3196" s="12" t="s">
        <v>901</v>
      </c>
      <c r="AD3196" s="12" t="s">
        <v>100</v>
      </c>
      <c r="BN3196" s="12">
        <v>1</v>
      </c>
    </row>
    <row r="3197" spans="1:66" ht="45" x14ac:dyDescent="0.25">
      <c r="A3197" s="12">
        <v>1</v>
      </c>
      <c r="B3197" s="11" t="str">
        <f t="shared" si="206"/>
        <v>Общий расчет. Анализ даты. Анализ даты. Символические звезды. 10 Божеств. Косая печать (Дух Совы)</v>
      </c>
      <c r="C3197" s="11" t="str">
        <f>IFERROR(VLOOKUP(I3197,lvl_1[],2,FALSE),"Нет")</f>
        <v>Общий расчет</v>
      </c>
      <c r="D3197" s="11" t="str">
        <f>IFERROR(VLOOKUP(Rule!J3197,lvl_2[],2,FALSE),"Нет")</f>
        <v>Анализ даты</v>
      </c>
      <c r="E3197" s="11" t="str">
        <f>IFERROR(VLOOKUP(Rule!K3197,lvl_3[],2,FALSE),"Нет")</f>
        <v>Анализ даты</v>
      </c>
      <c r="F3197" s="11" t="str">
        <f>IFERROR(INDEX(lvl_4[],MATCH(L3197,lvl_4[ID],0),MATCH(TEXT(K3197,"##0"),lvl_4[#Headers],0)),"Нет")</f>
        <v>Символические звезды</v>
      </c>
      <c r="G3197" s="11" t="str">
        <f>IFERROR(INDEX(lvl_5[],MATCH(M3197,lvl_5[ID],0),MATCH(_xlfn.CONCAT(TEXT(K3197,"##0"),"_",TEXT(L3197,"##0")),lvl_5[#Headers],0)),"Нет")</f>
        <v>10 Божеств</v>
      </c>
      <c r="H3197" s="11" t="str">
        <f>IFERROR(INDEX(lvl_6[],MATCH(N3197,lvl_6[ID],0),MATCH(_xlfn.CONCAT(K3197,"_",L3197,"_",M3197),lvl_6[#Headers],0)),"Нет")</f>
        <v>Косая печать (Дух Совы)</v>
      </c>
      <c r="I3197" s="12">
        <v>1</v>
      </c>
      <c r="J3197" s="12">
        <v>4</v>
      </c>
      <c r="K3197" s="12">
        <v>1</v>
      </c>
      <c r="L3197" s="12">
        <v>5</v>
      </c>
      <c r="M3197" s="12">
        <v>1</v>
      </c>
      <c r="N3197" s="12">
        <v>9</v>
      </c>
      <c r="O3197" s="12">
        <f>COUNTIF($P$2:P3197,P3197)</f>
        <v>5</v>
      </c>
      <c r="P3197" s="12" t="str">
        <f t="shared" si="207"/>
        <v>141050109</v>
      </c>
      <c r="Q3197" s="12" t="str">
        <f t="shared" si="208"/>
        <v>1410501090005</v>
      </c>
      <c r="R3197" s="20" t="s">
        <v>2720</v>
      </c>
      <c r="U3197" s="12" t="s">
        <v>907</v>
      </c>
      <c r="W3197" s="12" t="s">
        <v>100</v>
      </c>
      <c r="AB3197" s="12" t="s">
        <v>903</v>
      </c>
      <c r="AD3197" s="12" t="s">
        <v>100</v>
      </c>
      <c r="BN3197" s="12">
        <v>1</v>
      </c>
    </row>
    <row r="3198" spans="1:66" ht="45" x14ac:dyDescent="0.25">
      <c r="A3198" s="12">
        <v>1</v>
      </c>
      <c r="B3198" s="11" t="str">
        <f t="shared" si="206"/>
        <v>Общий расчет. Анализ даты. Анализ даты. Символические звезды. 10 Божеств. Правильная печать</v>
      </c>
      <c r="C3198" s="11" t="str">
        <f>IFERROR(VLOOKUP(I3198,lvl_1[],2,FALSE),"Нет")</f>
        <v>Общий расчет</v>
      </c>
      <c r="D3198" s="11" t="str">
        <f>IFERROR(VLOOKUP(Rule!J3198,lvl_2[],2,FALSE),"Нет")</f>
        <v>Анализ даты</v>
      </c>
      <c r="E3198" s="11" t="str">
        <f>IFERROR(VLOOKUP(Rule!K3198,lvl_3[],2,FALSE),"Нет")</f>
        <v>Анализ даты</v>
      </c>
      <c r="F3198" s="11" t="str">
        <f>IFERROR(INDEX(lvl_4[],MATCH(L3198,lvl_4[ID],0),MATCH(TEXT(K3198,"##0"),lvl_4[#Headers],0)),"Нет")</f>
        <v>Символические звезды</v>
      </c>
      <c r="G3198" s="11" t="str">
        <f>IFERROR(INDEX(lvl_5[],MATCH(M3198,lvl_5[ID],0),MATCH(_xlfn.CONCAT(TEXT(K3198,"##0"),"_",TEXT(L3198,"##0")),lvl_5[#Headers],0)),"Нет")</f>
        <v>10 Божеств</v>
      </c>
      <c r="H3198" s="11" t="str">
        <f>IFERROR(INDEX(lvl_6[],MATCH(N3198,lvl_6[ID],0),MATCH(_xlfn.CONCAT(K3198,"_",L3198,"_",M3198),lvl_6[#Headers],0)),"Нет")</f>
        <v>Правильная печать</v>
      </c>
      <c r="I3198" s="12">
        <v>1</v>
      </c>
      <c r="J3198" s="12">
        <v>4</v>
      </c>
      <c r="K3198" s="12">
        <v>1</v>
      </c>
      <c r="L3198" s="12">
        <v>5</v>
      </c>
      <c r="M3198" s="12">
        <v>1</v>
      </c>
      <c r="N3198" s="12">
        <v>10</v>
      </c>
      <c r="O3198" s="12">
        <f>COUNTIF($P$2:P3198,P3198)</f>
        <v>5</v>
      </c>
      <c r="P3198" s="12" t="str">
        <f t="shared" si="207"/>
        <v>141050110</v>
      </c>
      <c r="Q3198" s="12" t="str">
        <f t="shared" si="208"/>
        <v>1410501100005</v>
      </c>
      <c r="R3198" s="20" t="s">
        <v>2721</v>
      </c>
      <c r="U3198" s="12" t="s">
        <v>907</v>
      </c>
      <c r="W3198" s="12" t="s">
        <v>100</v>
      </c>
      <c r="AB3198" s="12" t="s">
        <v>905</v>
      </c>
      <c r="AD3198" s="12" t="s">
        <v>100</v>
      </c>
      <c r="BN3198" s="12">
        <v>1</v>
      </c>
    </row>
    <row r="3199" spans="1:66" ht="45" x14ac:dyDescent="0.25">
      <c r="A3199" s="12">
        <v>1</v>
      </c>
      <c r="B3199" s="11" t="str">
        <f t="shared" si="206"/>
        <v>Общий расчет. Анализ даты. Анализ даты. Символические звезды. 10 Божеств. Братство</v>
      </c>
      <c r="C3199" s="11" t="str">
        <f>IFERROR(VLOOKUP(I3199,lvl_1[],2,FALSE),"Нет")</f>
        <v>Общий расчет</v>
      </c>
      <c r="D3199" s="11" t="str">
        <f>IFERROR(VLOOKUP(Rule!J3199,lvl_2[],2,FALSE),"Нет")</f>
        <v>Анализ даты</v>
      </c>
      <c r="E3199" s="11" t="str">
        <f>IFERROR(VLOOKUP(Rule!K3199,lvl_3[],2,FALSE),"Нет")</f>
        <v>Анализ даты</v>
      </c>
      <c r="F3199" s="11" t="str">
        <f>IFERROR(INDEX(lvl_4[],MATCH(L3199,lvl_4[ID],0),MATCH(TEXT(K3199,"##0"),lvl_4[#Headers],0)),"Нет")</f>
        <v>Символические звезды</v>
      </c>
      <c r="G3199" s="11" t="str">
        <f>IFERROR(INDEX(lvl_5[],MATCH(M3199,lvl_5[ID],0),MATCH(_xlfn.CONCAT(TEXT(K3199,"##0"),"_",TEXT(L3199,"##0")),lvl_5[#Headers],0)),"Нет")</f>
        <v>10 Божеств</v>
      </c>
      <c r="H3199" s="11" t="str">
        <f>IFERROR(INDEX(lvl_6[],MATCH(N3199,lvl_6[ID],0),MATCH(_xlfn.CONCAT(K3199,"_",L3199,"_",M3199),lvl_6[#Headers],0)),"Нет")</f>
        <v>Братство</v>
      </c>
      <c r="I3199" s="12">
        <v>1</v>
      </c>
      <c r="J3199" s="12">
        <v>4</v>
      </c>
      <c r="K3199" s="12">
        <v>1</v>
      </c>
      <c r="L3199" s="12">
        <v>5</v>
      </c>
      <c r="M3199" s="12">
        <v>1</v>
      </c>
      <c r="N3199" s="12">
        <v>1</v>
      </c>
      <c r="O3199" s="12">
        <f>COUNTIF($P$2:P3199,P3199)</f>
        <v>6</v>
      </c>
      <c r="P3199" s="12" t="str">
        <f t="shared" si="207"/>
        <v>141050101</v>
      </c>
      <c r="Q3199" s="12" t="str">
        <f t="shared" si="208"/>
        <v>1410501010006</v>
      </c>
      <c r="R3199" s="20" t="s">
        <v>2722</v>
      </c>
      <c r="U3199" s="12" t="s">
        <v>908</v>
      </c>
      <c r="W3199" s="12" t="s">
        <v>100</v>
      </c>
      <c r="AB3199" s="12" t="s">
        <v>908</v>
      </c>
      <c r="AD3199" s="12" t="s">
        <v>100</v>
      </c>
      <c r="BN3199" s="12">
        <v>1</v>
      </c>
    </row>
    <row r="3200" spans="1:66" ht="45" x14ac:dyDescent="0.25">
      <c r="A3200" s="12">
        <v>1</v>
      </c>
      <c r="B3200" s="11" t="str">
        <f t="shared" si="206"/>
        <v>Общий расчет. Анализ даты. Анализ даты. Символические звезды. 10 Божеств. Грабитель богатства</v>
      </c>
      <c r="C3200" s="11" t="str">
        <f>IFERROR(VLOOKUP(I3200,lvl_1[],2,FALSE),"Нет")</f>
        <v>Общий расчет</v>
      </c>
      <c r="D3200" s="11" t="str">
        <f>IFERROR(VLOOKUP(Rule!J3200,lvl_2[],2,FALSE),"Нет")</f>
        <v>Анализ даты</v>
      </c>
      <c r="E3200" s="11" t="str">
        <f>IFERROR(VLOOKUP(Rule!K3200,lvl_3[],2,FALSE),"Нет")</f>
        <v>Анализ даты</v>
      </c>
      <c r="F3200" s="11" t="str">
        <f>IFERROR(INDEX(lvl_4[],MATCH(L3200,lvl_4[ID],0),MATCH(TEXT(K3200,"##0"),lvl_4[#Headers],0)),"Нет")</f>
        <v>Символические звезды</v>
      </c>
      <c r="G3200" s="11" t="str">
        <f>IFERROR(INDEX(lvl_5[],MATCH(M3200,lvl_5[ID],0),MATCH(_xlfn.CONCAT(TEXT(K3200,"##0"),"_",TEXT(L3200,"##0")),lvl_5[#Headers],0)),"Нет")</f>
        <v>10 Божеств</v>
      </c>
      <c r="H3200" s="11" t="str">
        <f>IFERROR(INDEX(lvl_6[],MATCH(N3200,lvl_6[ID],0),MATCH(_xlfn.CONCAT(K3200,"_",L3200,"_",M3200),lvl_6[#Headers],0)),"Нет")</f>
        <v>Грабитель богатства</v>
      </c>
      <c r="I3200" s="12">
        <v>1</v>
      </c>
      <c r="J3200" s="12">
        <v>4</v>
      </c>
      <c r="K3200" s="12">
        <v>1</v>
      </c>
      <c r="L3200" s="12">
        <v>5</v>
      </c>
      <c r="M3200" s="12">
        <v>1</v>
      </c>
      <c r="N3200" s="12">
        <v>2</v>
      </c>
      <c r="O3200" s="12">
        <f>COUNTIF($P$2:P3200,P3200)</f>
        <v>6</v>
      </c>
      <c r="P3200" s="12" t="str">
        <f t="shared" si="207"/>
        <v>141050102</v>
      </c>
      <c r="Q3200" s="12" t="str">
        <f t="shared" si="208"/>
        <v>1410501020006</v>
      </c>
      <c r="R3200" s="20" t="s">
        <v>2723</v>
      </c>
      <c r="U3200" s="12" t="s">
        <v>908</v>
      </c>
      <c r="W3200" s="12" t="s">
        <v>100</v>
      </c>
      <c r="AB3200" s="12" t="s">
        <v>907</v>
      </c>
      <c r="AD3200" s="12" t="s">
        <v>100</v>
      </c>
      <c r="BN3200" s="12">
        <v>1</v>
      </c>
    </row>
    <row r="3201" spans="1:66" ht="45" x14ac:dyDescent="0.25">
      <c r="A3201" s="12">
        <v>1</v>
      </c>
      <c r="B3201" s="11" t="str">
        <f t="shared" si="206"/>
        <v>Общий расчет. Анализ даты. Анализ даты. Символические звезды. 10 Божеств. Дух наслаждения</v>
      </c>
      <c r="C3201" s="11" t="str">
        <f>IFERROR(VLOOKUP(I3201,lvl_1[],2,FALSE),"Нет")</f>
        <v>Общий расчет</v>
      </c>
      <c r="D3201" s="11" t="str">
        <f>IFERROR(VLOOKUP(Rule!J3201,lvl_2[],2,FALSE),"Нет")</f>
        <v>Анализ даты</v>
      </c>
      <c r="E3201" s="11" t="str">
        <f>IFERROR(VLOOKUP(Rule!K3201,lvl_3[],2,FALSE),"Нет")</f>
        <v>Анализ даты</v>
      </c>
      <c r="F3201" s="11" t="str">
        <f>IFERROR(INDEX(lvl_4[],MATCH(L3201,lvl_4[ID],0),MATCH(TEXT(K3201,"##0"),lvl_4[#Headers],0)),"Нет")</f>
        <v>Символические звезды</v>
      </c>
      <c r="G3201" s="11" t="str">
        <f>IFERROR(INDEX(lvl_5[],MATCH(M3201,lvl_5[ID],0),MATCH(_xlfn.CONCAT(TEXT(K3201,"##0"),"_",TEXT(L3201,"##0")),lvl_5[#Headers],0)),"Нет")</f>
        <v>10 Божеств</v>
      </c>
      <c r="H3201" s="11" t="str">
        <f>IFERROR(INDEX(lvl_6[],MATCH(N3201,lvl_6[ID],0),MATCH(_xlfn.CONCAT(K3201,"_",L3201,"_",M3201),lvl_6[#Headers],0)),"Нет")</f>
        <v>Дух наслаждения</v>
      </c>
      <c r="I3201" s="12">
        <v>1</v>
      </c>
      <c r="J3201" s="12">
        <v>4</v>
      </c>
      <c r="K3201" s="12">
        <v>1</v>
      </c>
      <c r="L3201" s="12">
        <v>5</v>
      </c>
      <c r="M3201" s="12">
        <v>1</v>
      </c>
      <c r="N3201" s="12">
        <v>3</v>
      </c>
      <c r="O3201" s="12">
        <f>COUNTIF($P$2:P3201,P3201)</f>
        <v>6</v>
      </c>
      <c r="P3201" s="12" t="str">
        <f t="shared" si="207"/>
        <v>141050103</v>
      </c>
      <c r="Q3201" s="12" t="str">
        <f t="shared" si="208"/>
        <v>1410501030006</v>
      </c>
      <c r="R3201" s="20" t="s">
        <v>2724</v>
      </c>
      <c r="U3201" s="12" t="s">
        <v>908</v>
      </c>
      <c r="W3201" s="12" t="s">
        <v>100</v>
      </c>
      <c r="AB3201" s="12" t="s">
        <v>912</v>
      </c>
      <c r="AD3201" s="12" t="s">
        <v>100</v>
      </c>
      <c r="BN3201" s="12">
        <v>1</v>
      </c>
    </row>
    <row r="3202" spans="1:66" ht="60" x14ac:dyDescent="0.25">
      <c r="A3202" s="12">
        <v>1</v>
      </c>
      <c r="B3202" s="11" t="str">
        <f t="shared" si="206"/>
        <v>Общий расчет. Анализ даты. Анализ даты. Символические звезды. 10 Божеств. Ранение чиновника (Нападение на власть)</v>
      </c>
      <c r="C3202" s="11" t="str">
        <f>IFERROR(VLOOKUP(I3202,lvl_1[],2,FALSE),"Нет")</f>
        <v>Общий расчет</v>
      </c>
      <c r="D3202" s="11" t="str">
        <f>IFERROR(VLOOKUP(Rule!J3202,lvl_2[],2,FALSE),"Нет")</f>
        <v>Анализ даты</v>
      </c>
      <c r="E3202" s="11" t="str">
        <f>IFERROR(VLOOKUP(Rule!K3202,lvl_3[],2,FALSE),"Нет")</f>
        <v>Анализ даты</v>
      </c>
      <c r="F3202" s="11" t="str">
        <f>IFERROR(INDEX(lvl_4[],MATCH(L3202,lvl_4[ID],0),MATCH(TEXT(K3202,"##0"),lvl_4[#Headers],0)),"Нет")</f>
        <v>Символические звезды</v>
      </c>
      <c r="G3202" s="11" t="str">
        <f>IFERROR(INDEX(lvl_5[],MATCH(M3202,lvl_5[ID],0),MATCH(_xlfn.CONCAT(TEXT(K3202,"##0"),"_",TEXT(L3202,"##0")),lvl_5[#Headers],0)),"Нет")</f>
        <v>10 Божеств</v>
      </c>
      <c r="H3202" s="11" t="str">
        <f>IFERROR(INDEX(lvl_6[],MATCH(N3202,lvl_6[ID],0),MATCH(_xlfn.CONCAT(K3202,"_",L3202,"_",M3202),lvl_6[#Headers],0)),"Нет")</f>
        <v>Ранение чиновника (Нападение на власть)</v>
      </c>
      <c r="I3202" s="12">
        <v>1</v>
      </c>
      <c r="J3202" s="12">
        <v>4</v>
      </c>
      <c r="K3202" s="12">
        <v>1</v>
      </c>
      <c r="L3202" s="12">
        <v>5</v>
      </c>
      <c r="M3202" s="12">
        <v>1</v>
      </c>
      <c r="N3202" s="12">
        <v>4</v>
      </c>
      <c r="O3202" s="12">
        <f>COUNTIF($P$2:P3202,P3202)</f>
        <v>6</v>
      </c>
      <c r="P3202" s="12" t="str">
        <f t="shared" si="207"/>
        <v>141050104</v>
      </c>
      <c r="Q3202" s="12" t="str">
        <f t="shared" si="208"/>
        <v>1410501040006</v>
      </c>
      <c r="R3202" s="20" t="s">
        <v>2725</v>
      </c>
      <c r="U3202" s="12" t="s">
        <v>908</v>
      </c>
      <c r="W3202" s="12" t="s">
        <v>100</v>
      </c>
      <c r="AB3202" s="12" t="s">
        <v>910</v>
      </c>
      <c r="AD3202" s="12" t="s">
        <v>100</v>
      </c>
      <c r="BN3202" s="12">
        <v>1</v>
      </c>
    </row>
    <row r="3203" spans="1:66" ht="60" x14ac:dyDescent="0.25">
      <c r="A3203" s="12">
        <v>1</v>
      </c>
      <c r="B3203" s="11" t="str">
        <f t="shared" si="206"/>
        <v>Общий расчет. Анализ даты. Анализ даты. Символические звезды. 10 Божеств. Склонность к богатству (Косое богатство)</v>
      </c>
      <c r="C3203" s="11" t="str">
        <f>IFERROR(VLOOKUP(I3203,lvl_1[],2,FALSE),"Нет")</f>
        <v>Общий расчет</v>
      </c>
      <c r="D3203" s="11" t="str">
        <f>IFERROR(VLOOKUP(Rule!J3203,lvl_2[],2,FALSE),"Нет")</f>
        <v>Анализ даты</v>
      </c>
      <c r="E3203" s="11" t="str">
        <f>IFERROR(VLOOKUP(Rule!K3203,lvl_3[],2,FALSE),"Нет")</f>
        <v>Анализ даты</v>
      </c>
      <c r="F3203" s="11" t="str">
        <f>IFERROR(INDEX(lvl_4[],MATCH(L3203,lvl_4[ID],0),MATCH(TEXT(K3203,"##0"),lvl_4[#Headers],0)),"Нет")</f>
        <v>Символические звезды</v>
      </c>
      <c r="G3203" s="11" t="str">
        <f>IFERROR(INDEX(lvl_5[],MATCH(M3203,lvl_5[ID],0),MATCH(_xlfn.CONCAT(TEXT(K3203,"##0"),"_",TEXT(L3203,"##0")),lvl_5[#Headers],0)),"Нет")</f>
        <v>10 Божеств</v>
      </c>
      <c r="H3203" s="11" t="str">
        <f>IFERROR(INDEX(lvl_6[],MATCH(N3203,lvl_6[ID],0),MATCH(_xlfn.CONCAT(K3203,"_",L3203,"_",M3203),lvl_6[#Headers],0)),"Нет")</f>
        <v>Склонность к богатству (Косое богатство)</v>
      </c>
      <c r="I3203" s="12">
        <v>1</v>
      </c>
      <c r="J3203" s="12">
        <v>4</v>
      </c>
      <c r="K3203" s="12">
        <v>1</v>
      </c>
      <c r="L3203" s="12">
        <v>5</v>
      </c>
      <c r="M3203" s="12">
        <v>1</v>
      </c>
      <c r="N3203" s="12">
        <v>5</v>
      </c>
      <c r="O3203" s="12">
        <f>COUNTIF($P$2:P3203,P3203)</f>
        <v>6</v>
      </c>
      <c r="P3203" s="12" t="str">
        <f t="shared" si="207"/>
        <v>141050105</v>
      </c>
      <c r="Q3203" s="12" t="str">
        <f t="shared" si="208"/>
        <v>1410501050006</v>
      </c>
      <c r="R3203" s="20" t="s">
        <v>2726</v>
      </c>
      <c r="U3203" s="12" t="s">
        <v>908</v>
      </c>
      <c r="W3203" s="12" t="s">
        <v>100</v>
      </c>
      <c r="AB3203" s="12" t="s">
        <v>916</v>
      </c>
      <c r="AD3203" s="12" t="s">
        <v>100</v>
      </c>
      <c r="BN3203" s="12">
        <v>1</v>
      </c>
    </row>
    <row r="3204" spans="1:66" ht="45" x14ac:dyDescent="0.25">
      <c r="A3204" s="12">
        <v>1</v>
      </c>
      <c r="B3204" s="11" t="str">
        <f t="shared" si="206"/>
        <v>Общий расчет. Анализ даты. Анализ даты. Символические звезды. 10 Божеств. Прямое богатство</v>
      </c>
      <c r="C3204" s="11" t="str">
        <f>IFERROR(VLOOKUP(I3204,lvl_1[],2,FALSE),"Нет")</f>
        <v>Общий расчет</v>
      </c>
      <c r="D3204" s="11" t="str">
        <f>IFERROR(VLOOKUP(Rule!J3204,lvl_2[],2,FALSE),"Нет")</f>
        <v>Анализ даты</v>
      </c>
      <c r="E3204" s="11" t="str">
        <f>IFERROR(VLOOKUP(Rule!K3204,lvl_3[],2,FALSE),"Нет")</f>
        <v>Анализ даты</v>
      </c>
      <c r="F3204" s="11" t="str">
        <f>IFERROR(INDEX(lvl_4[],MATCH(L3204,lvl_4[ID],0),MATCH(TEXT(K3204,"##0"),lvl_4[#Headers],0)),"Нет")</f>
        <v>Символические звезды</v>
      </c>
      <c r="G3204" s="11" t="str">
        <f>IFERROR(INDEX(lvl_5[],MATCH(M3204,lvl_5[ID],0),MATCH(_xlfn.CONCAT(TEXT(K3204,"##0"),"_",TEXT(L3204,"##0")),lvl_5[#Headers],0)),"Нет")</f>
        <v>10 Божеств</v>
      </c>
      <c r="H3204" s="11" t="str">
        <f>IFERROR(INDEX(lvl_6[],MATCH(N3204,lvl_6[ID],0),MATCH(_xlfn.CONCAT(K3204,"_",L3204,"_",M3204),lvl_6[#Headers],0)),"Нет")</f>
        <v>Прямое богатство</v>
      </c>
      <c r="I3204" s="12">
        <v>1</v>
      </c>
      <c r="J3204" s="12">
        <v>4</v>
      </c>
      <c r="K3204" s="12">
        <v>1</v>
      </c>
      <c r="L3204" s="12">
        <v>5</v>
      </c>
      <c r="M3204" s="12">
        <v>1</v>
      </c>
      <c r="N3204" s="12">
        <v>6</v>
      </c>
      <c r="O3204" s="12">
        <f>COUNTIF($P$2:P3204,P3204)</f>
        <v>6</v>
      </c>
      <c r="P3204" s="12" t="str">
        <f t="shared" si="207"/>
        <v>141050106</v>
      </c>
      <c r="Q3204" s="12" t="str">
        <f t="shared" si="208"/>
        <v>1410501060006</v>
      </c>
      <c r="R3204" s="20" t="s">
        <v>2727</v>
      </c>
      <c r="U3204" s="12" t="s">
        <v>908</v>
      </c>
      <c r="W3204" s="12" t="s">
        <v>100</v>
      </c>
      <c r="AB3204" s="12" t="s">
        <v>914</v>
      </c>
      <c r="AD3204" s="12" t="s">
        <v>100</v>
      </c>
      <c r="BN3204" s="12">
        <v>1</v>
      </c>
    </row>
    <row r="3205" spans="1:66" ht="60" x14ac:dyDescent="0.25">
      <c r="A3205" s="12">
        <v>1</v>
      </c>
      <c r="B3205" s="11" t="str">
        <f t="shared" si="206"/>
        <v>Общий расчет. Анализ даты. Анализ даты. Символические звезды. 10 Божеств. Убийство 7й позиции (Неправильный чиновник_</v>
      </c>
      <c r="C3205" s="11" t="str">
        <f>IFERROR(VLOOKUP(I3205,lvl_1[],2,FALSE),"Нет")</f>
        <v>Общий расчет</v>
      </c>
      <c r="D3205" s="11" t="str">
        <f>IFERROR(VLOOKUP(Rule!J3205,lvl_2[],2,FALSE),"Нет")</f>
        <v>Анализ даты</v>
      </c>
      <c r="E3205" s="11" t="str">
        <f>IFERROR(VLOOKUP(Rule!K3205,lvl_3[],2,FALSE),"Нет")</f>
        <v>Анализ даты</v>
      </c>
      <c r="F3205" s="11" t="str">
        <f>IFERROR(INDEX(lvl_4[],MATCH(L3205,lvl_4[ID],0),MATCH(TEXT(K3205,"##0"),lvl_4[#Headers],0)),"Нет")</f>
        <v>Символические звезды</v>
      </c>
      <c r="G3205" s="11" t="str">
        <f>IFERROR(INDEX(lvl_5[],MATCH(M3205,lvl_5[ID],0),MATCH(_xlfn.CONCAT(TEXT(K3205,"##0"),"_",TEXT(L3205,"##0")),lvl_5[#Headers],0)),"Нет")</f>
        <v>10 Божеств</v>
      </c>
      <c r="H3205" s="11" t="str">
        <f>IFERROR(INDEX(lvl_6[],MATCH(N3205,lvl_6[ID],0),MATCH(_xlfn.CONCAT(K3205,"_",L3205,"_",M3205),lvl_6[#Headers],0)),"Нет")</f>
        <v>Убийство 7й позиции (Неправильный чиновник_</v>
      </c>
      <c r="I3205" s="12">
        <v>1</v>
      </c>
      <c r="J3205" s="12">
        <v>4</v>
      </c>
      <c r="K3205" s="12">
        <v>1</v>
      </c>
      <c r="L3205" s="12">
        <v>5</v>
      </c>
      <c r="M3205" s="12">
        <v>1</v>
      </c>
      <c r="N3205" s="12">
        <v>7</v>
      </c>
      <c r="O3205" s="12">
        <f>COUNTIF($P$2:P3205,P3205)</f>
        <v>6</v>
      </c>
      <c r="P3205" s="12" t="str">
        <f t="shared" si="207"/>
        <v>141050107</v>
      </c>
      <c r="Q3205" s="12" t="str">
        <f t="shared" si="208"/>
        <v>1410501070006</v>
      </c>
      <c r="R3205" s="20" t="s">
        <v>2728</v>
      </c>
      <c r="U3205" s="12" t="s">
        <v>908</v>
      </c>
      <c r="W3205" s="12" t="s">
        <v>100</v>
      </c>
      <c r="AB3205" s="12" t="s">
        <v>901</v>
      </c>
      <c r="AD3205" s="12" t="s">
        <v>100</v>
      </c>
      <c r="BN3205" s="12">
        <v>1</v>
      </c>
    </row>
    <row r="3206" spans="1:66" ht="60" x14ac:dyDescent="0.25">
      <c r="A3206" s="12">
        <v>1</v>
      </c>
      <c r="B3206" s="11" t="str">
        <f t="shared" si="206"/>
        <v>Общий расчет. Анализ даты. Анализ даты. Символические звезды. 10 Божеств. Правильный чиновник (Правильная власть)</v>
      </c>
      <c r="C3206" s="11" t="str">
        <f>IFERROR(VLOOKUP(I3206,lvl_1[],2,FALSE),"Нет")</f>
        <v>Общий расчет</v>
      </c>
      <c r="D3206" s="11" t="str">
        <f>IFERROR(VLOOKUP(Rule!J3206,lvl_2[],2,FALSE),"Нет")</f>
        <v>Анализ даты</v>
      </c>
      <c r="E3206" s="11" t="str">
        <f>IFERROR(VLOOKUP(Rule!K3206,lvl_3[],2,FALSE),"Нет")</f>
        <v>Анализ даты</v>
      </c>
      <c r="F3206" s="11" t="str">
        <f>IFERROR(INDEX(lvl_4[],MATCH(L3206,lvl_4[ID],0),MATCH(TEXT(K3206,"##0"),lvl_4[#Headers],0)),"Нет")</f>
        <v>Символические звезды</v>
      </c>
      <c r="G3206" s="11" t="str">
        <f>IFERROR(INDEX(lvl_5[],MATCH(M3206,lvl_5[ID],0),MATCH(_xlfn.CONCAT(TEXT(K3206,"##0"),"_",TEXT(L3206,"##0")),lvl_5[#Headers],0)),"Нет")</f>
        <v>10 Божеств</v>
      </c>
      <c r="H3206" s="11" t="str">
        <f>IFERROR(INDEX(lvl_6[],MATCH(N3206,lvl_6[ID],0),MATCH(_xlfn.CONCAT(K3206,"_",L3206,"_",M3206),lvl_6[#Headers],0)),"Нет")</f>
        <v>Правильный чиновник (Правильная власть)</v>
      </c>
      <c r="I3206" s="12">
        <v>1</v>
      </c>
      <c r="J3206" s="12">
        <v>4</v>
      </c>
      <c r="K3206" s="12">
        <v>1</v>
      </c>
      <c r="L3206" s="12">
        <v>5</v>
      </c>
      <c r="M3206" s="12">
        <v>1</v>
      </c>
      <c r="N3206" s="12">
        <v>8</v>
      </c>
      <c r="O3206" s="12">
        <f>COUNTIF($P$2:P3206,P3206)</f>
        <v>6</v>
      </c>
      <c r="P3206" s="12" t="str">
        <f t="shared" si="207"/>
        <v>141050108</v>
      </c>
      <c r="Q3206" s="12" t="str">
        <f t="shared" si="208"/>
        <v>1410501080006</v>
      </c>
      <c r="R3206" s="20" t="s">
        <v>2729</v>
      </c>
      <c r="U3206" s="12" t="s">
        <v>908</v>
      </c>
      <c r="W3206" s="12" t="s">
        <v>100</v>
      </c>
      <c r="AB3206" s="12" t="s">
        <v>899</v>
      </c>
      <c r="AD3206" s="12" t="s">
        <v>100</v>
      </c>
      <c r="BN3206" s="12">
        <v>1</v>
      </c>
    </row>
    <row r="3207" spans="1:66" ht="45" x14ac:dyDescent="0.25">
      <c r="A3207" s="12">
        <v>1</v>
      </c>
      <c r="B3207" s="11" t="str">
        <f t="shared" si="206"/>
        <v>Общий расчет. Анализ даты. Анализ даты. Символические звезды. 10 Божеств. Косая печать (Дух Совы)</v>
      </c>
      <c r="C3207" s="11" t="str">
        <f>IFERROR(VLOOKUP(I3207,lvl_1[],2,FALSE),"Нет")</f>
        <v>Общий расчет</v>
      </c>
      <c r="D3207" s="11" t="str">
        <f>IFERROR(VLOOKUP(Rule!J3207,lvl_2[],2,FALSE),"Нет")</f>
        <v>Анализ даты</v>
      </c>
      <c r="E3207" s="11" t="str">
        <f>IFERROR(VLOOKUP(Rule!K3207,lvl_3[],2,FALSE),"Нет")</f>
        <v>Анализ даты</v>
      </c>
      <c r="F3207" s="11" t="str">
        <f>IFERROR(INDEX(lvl_4[],MATCH(L3207,lvl_4[ID],0),MATCH(TEXT(K3207,"##0"),lvl_4[#Headers],0)),"Нет")</f>
        <v>Символические звезды</v>
      </c>
      <c r="G3207" s="11" t="str">
        <f>IFERROR(INDEX(lvl_5[],MATCH(M3207,lvl_5[ID],0),MATCH(_xlfn.CONCAT(TEXT(K3207,"##0"),"_",TEXT(L3207,"##0")),lvl_5[#Headers],0)),"Нет")</f>
        <v>10 Божеств</v>
      </c>
      <c r="H3207" s="11" t="str">
        <f>IFERROR(INDEX(lvl_6[],MATCH(N3207,lvl_6[ID],0),MATCH(_xlfn.CONCAT(K3207,"_",L3207,"_",M3207),lvl_6[#Headers],0)),"Нет")</f>
        <v>Косая печать (Дух Совы)</v>
      </c>
      <c r="I3207" s="12">
        <v>1</v>
      </c>
      <c r="J3207" s="12">
        <v>4</v>
      </c>
      <c r="K3207" s="12">
        <v>1</v>
      </c>
      <c r="L3207" s="12">
        <v>5</v>
      </c>
      <c r="M3207" s="12">
        <v>1</v>
      </c>
      <c r="N3207" s="12">
        <v>9</v>
      </c>
      <c r="O3207" s="12">
        <f>COUNTIF($P$2:P3207,P3207)</f>
        <v>6</v>
      </c>
      <c r="P3207" s="12" t="str">
        <f t="shared" si="207"/>
        <v>141050109</v>
      </c>
      <c r="Q3207" s="12" t="str">
        <f t="shared" si="208"/>
        <v>1410501090006</v>
      </c>
      <c r="R3207" s="20" t="s">
        <v>2730</v>
      </c>
      <c r="U3207" s="12" t="s">
        <v>908</v>
      </c>
      <c r="W3207" s="12" t="s">
        <v>100</v>
      </c>
      <c r="AB3207" s="12" t="s">
        <v>905</v>
      </c>
      <c r="AD3207" s="12" t="s">
        <v>100</v>
      </c>
      <c r="BN3207" s="12">
        <v>1</v>
      </c>
    </row>
    <row r="3208" spans="1:66" ht="45" x14ac:dyDescent="0.25">
      <c r="A3208" s="12">
        <v>1</v>
      </c>
      <c r="B3208" s="11" t="str">
        <f t="shared" si="206"/>
        <v>Общий расчет. Анализ даты. Анализ даты. Символические звезды. 10 Божеств. Правильная печать</v>
      </c>
      <c r="C3208" s="11" t="str">
        <f>IFERROR(VLOOKUP(I3208,lvl_1[],2,FALSE),"Нет")</f>
        <v>Общий расчет</v>
      </c>
      <c r="D3208" s="11" t="str">
        <f>IFERROR(VLOOKUP(Rule!J3208,lvl_2[],2,FALSE),"Нет")</f>
        <v>Анализ даты</v>
      </c>
      <c r="E3208" s="11" t="str">
        <f>IFERROR(VLOOKUP(Rule!K3208,lvl_3[],2,FALSE),"Нет")</f>
        <v>Анализ даты</v>
      </c>
      <c r="F3208" s="11" t="str">
        <f>IFERROR(INDEX(lvl_4[],MATCH(L3208,lvl_4[ID],0),MATCH(TEXT(K3208,"##0"),lvl_4[#Headers],0)),"Нет")</f>
        <v>Символические звезды</v>
      </c>
      <c r="G3208" s="11" t="str">
        <f>IFERROR(INDEX(lvl_5[],MATCH(M3208,lvl_5[ID],0),MATCH(_xlfn.CONCAT(TEXT(K3208,"##0"),"_",TEXT(L3208,"##0")),lvl_5[#Headers],0)),"Нет")</f>
        <v>10 Божеств</v>
      </c>
      <c r="H3208" s="11" t="str">
        <f>IFERROR(INDEX(lvl_6[],MATCH(N3208,lvl_6[ID],0),MATCH(_xlfn.CONCAT(K3208,"_",L3208,"_",M3208),lvl_6[#Headers],0)),"Нет")</f>
        <v>Правильная печать</v>
      </c>
      <c r="I3208" s="12">
        <v>1</v>
      </c>
      <c r="J3208" s="12">
        <v>4</v>
      </c>
      <c r="K3208" s="12">
        <v>1</v>
      </c>
      <c r="L3208" s="12">
        <v>5</v>
      </c>
      <c r="M3208" s="12">
        <v>1</v>
      </c>
      <c r="N3208" s="12">
        <v>10</v>
      </c>
      <c r="O3208" s="12">
        <f>COUNTIF($P$2:P3208,P3208)</f>
        <v>6</v>
      </c>
      <c r="P3208" s="12" t="str">
        <f t="shared" si="207"/>
        <v>141050110</v>
      </c>
      <c r="Q3208" s="12" t="str">
        <f t="shared" si="208"/>
        <v>1410501100006</v>
      </c>
      <c r="R3208" s="20" t="s">
        <v>2731</v>
      </c>
      <c r="U3208" s="12" t="s">
        <v>908</v>
      </c>
      <c r="W3208" s="12" t="s">
        <v>100</v>
      </c>
      <c r="AB3208" s="12" t="s">
        <v>903</v>
      </c>
      <c r="AD3208" s="12" t="s">
        <v>100</v>
      </c>
      <c r="BN3208" s="12">
        <v>1</v>
      </c>
    </row>
    <row r="3209" spans="1:66" ht="45" x14ac:dyDescent="0.25">
      <c r="A3209" s="12">
        <v>1</v>
      </c>
      <c r="B3209" s="11" t="str">
        <f t="shared" si="206"/>
        <v>Общий расчет. Анализ даты. Анализ даты. Символические звезды. 10 Божеств. Братство</v>
      </c>
      <c r="C3209" s="11" t="str">
        <f>IFERROR(VLOOKUP(I3209,lvl_1[],2,FALSE),"Нет")</f>
        <v>Общий расчет</v>
      </c>
      <c r="D3209" s="11" t="str">
        <f>IFERROR(VLOOKUP(Rule!J3209,lvl_2[],2,FALSE),"Нет")</f>
        <v>Анализ даты</v>
      </c>
      <c r="E3209" s="11" t="str">
        <f>IFERROR(VLOOKUP(Rule!K3209,lvl_3[],2,FALSE),"Нет")</f>
        <v>Анализ даты</v>
      </c>
      <c r="F3209" s="11" t="str">
        <f>IFERROR(INDEX(lvl_4[],MATCH(L3209,lvl_4[ID],0),MATCH(TEXT(K3209,"##0"),lvl_4[#Headers],0)),"Нет")</f>
        <v>Символические звезды</v>
      </c>
      <c r="G3209" s="11" t="str">
        <f>IFERROR(INDEX(lvl_5[],MATCH(M3209,lvl_5[ID],0),MATCH(_xlfn.CONCAT(TEXT(K3209,"##0"),"_",TEXT(L3209,"##0")),lvl_5[#Headers],0)),"Нет")</f>
        <v>10 Божеств</v>
      </c>
      <c r="H3209" s="11" t="str">
        <f>IFERROR(INDEX(lvl_6[],MATCH(N3209,lvl_6[ID],0),MATCH(_xlfn.CONCAT(K3209,"_",L3209,"_",M3209),lvl_6[#Headers],0)),"Нет")</f>
        <v>Братство</v>
      </c>
      <c r="I3209" s="12">
        <v>1</v>
      </c>
      <c r="J3209" s="12">
        <v>4</v>
      </c>
      <c r="K3209" s="12">
        <v>1</v>
      </c>
      <c r="L3209" s="12">
        <v>5</v>
      </c>
      <c r="M3209" s="12">
        <v>1</v>
      </c>
      <c r="N3209" s="12">
        <v>1</v>
      </c>
      <c r="O3209" s="12">
        <f>COUNTIF($P$2:P3209,P3209)</f>
        <v>7</v>
      </c>
      <c r="P3209" s="12" t="str">
        <f t="shared" si="207"/>
        <v>141050101</v>
      </c>
      <c r="Q3209" s="12" t="str">
        <f t="shared" si="208"/>
        <v>1410501010007</v>
      </c>
      <c r="R3209" s="20" t="s">
        <v>2732</v>
      </c>
      <c r="U3209" s="12" t="s">
        <v>910</v>
      </c>
      <c r="W3209" s="12" t="s">
        <v>100</v>
      </c>
      <c r="AB3209" s="12" t="s">
        <v>910</v>
      </c>
      <c r="AD3209" s="12" t="s">
        <v>100</v>
      </c>
      <c r="BN3209" s="12">
        <v>1</v>
      </c>
    </row>
    <row r="3210" spans="1:66" ht="45" x14ac:dyDescent="0.25">
      <c r="A3210" s="12">
        <v>1</v>
      </c>
      <c r="B3210" s="11" t="str">
        <f t="shared" si="206"/>
        <v>Общий расчет. Анализ даты. Анализ даты. Символические звезды. 10 Божеств. Грабитель богатства</v>
      </c>
      <c r="C3210" s="11" t="str">
        <f>IFERROR(VLOOKUP(I3210,lvl_1[],2,FALSE),"Нет")</f>
        <v>Общий расчет</v>
      </c>
      <c r="D3210" s="11" t="str">
        <f>IFERROR(VLOOKUP(Rule!J3210,lvl_2[],2,FALSE),"Нет")</f>
        <v>Анализ даты</v>
      </c>
      <c r="E3210" s="11" t="str">
        <f>IFERROR(VLOOKUP(Rule!K3210,lvl_3[],2,FALSE),"Нет")</f>
        <v>Анализ даты</v>
      </c>
      <c r="F3210" s="11" t="str">
        <f>IFERROR(INDEX(lvl_4[],MATCH(L3210,lvl_4[ID],0),MATCH(TEXT(K3210,"##0"),lvl_4[#Headers],0)),"Нет")</f>
        <v>Символические звезды</v>
      </c>
      <c r="G3210" s="11" t="str">
        <f>IFERROR(INDEX(lvl_5[],MATCH(M3210,lvl_5[ID],0),MATCH(_xlfn.CONCAT(TEXT(K3210,"##0"),"_",TEXT(L3210,"##0")),lvl_5[#Headers],0)),"Нет")</f>
        <v>10 Божеств</v>
      </c>
      <c r="H3210" s="11" t="str">
        <f>IFERROR(INDEX(lvl_6[],MATCH(N3210,lvl_6[ID],0),MATCH(_xlfn.CONCAT(K3210,"_",L3210,"_",M3210),lvl_6[#Headers],0)),"Нет")</f>
        <v>Грабитель богатства</v>
      </c>
      <c r="I3210" s="12">
        <v>1</v>
      </c>
      <c r="J3210" s="12">
        <v>4</v>
      </c>
      <c r="K3210" s="12">
        <v>1</v>
      </c>
      <c r="L3210" s="12">
        <v>5</v>
      </c>
      <c r="M3210" s="12">
        <v>1</v>
      </c>
      <c r="N3210" s="12">
        <v>2</v>
      </c>
      <c r="O3210" s="12">
        <f>COUNTIF($P$2:P3210,P3210)</f>
        <v>7</v>
      </c>
      <c r="P3210" s="12" t="str">
        <f t="shared" si="207"/>
        <v>141050102</v>
      </c>
      <c r="Q3210" s="12" t="str">
        <f t="shared" si="208"/>
        <v>1410501020007</v>
      </c>
      <c r="R3210" s="20" t="s">
        <v>2733</v>
      </c>
      <c r="U3210" s="12" t="s">
        <v>910</v>
      </c>
      <c r="W3210" s="12" t="s">
        <v>100</v>
      </c>
      <c r="AB3210" s="12" t="s">
        <v>912</v>
      </c>
      <c r="AD3210" s="12" t="s">
        <v>100</v>
      </c>
      <c r="BN3210" s="12">
        <v>1</v>
      </c>
    </row>
    <row r="3211" spans="1:66" ht="45" x14ac:dyDescent="0.25">
      <c r="A3211" s="12">
        <v>1</v>
      </c>
      <c r="B3211" s="11" t="str">
        <f t="shared" si="206"/>
        <v>Общий расчет. Анализ даты. Анализ даты. Символические звезды. 10 Божеств. Дух наслаждения</v>
      </c>
      <c r="C3211" s="11" t="str">
        <f>IFERROR(VLOOKUP(I3211,lvl_1[],2,FALSE),"Нет")</f>
        <v>Общий расчет</v>
      </c>
      <c r="D3211" s="11" t="str">
        <f>IFERROR(VLOOKUP(Rule!J3211,lvl_2[],2,FALSE),"Нет")</f>
        <v>Анализ даты</v>
      </c>
      <c r="E3211" s="11" t="str">
        <f>IFERROR(VLOOKUP(Rule!K3211,lvl_3[],2,FALSE),"Нет")</f>
        <v>Анализ даты</v>
      </c>
      <c r="F3211" s="11" t="str">
        <f>IFERROR(INDEX(lvl_4[],MATCH(L3211,lvl_4[ID],0),MATCH(TEXT(K3211,"##0"),lvl_4[#Headers],0)),"Нет")</f>
        <v>Символические звезды</v>
      </c>
      <c r="G3211" s="11" t="str">
        <f>IFERROR(INDEX(lvl_5[],MATCH(M3211,lvl_5[ID],0),MATCH(_xlfn.CONCAT(TEXT(K3211,"##0"),"_",TEXT(L3211,"##0")),lvl_5[#Headers],0)),"Нет")</f>
        <v>10 Божеств</v>
      </c>
      <c r="H3211" s="11" t="str">
        <f>IFERROR(INDEX(lvl_6[],MATCH(N3211,lvl_6[ID],0),MATCH(_xlfn.CONCAT(K3211,"_",L3211,"_",M3211),lvl_6[#Headers],0)),"Нет")</f>
        <v>Дух наслаждения</v>
      </c>
      <c r="I3211" s="12">
        <v>1</v>
      </c>
      <c r="J3211" s="12">
        <v>4</v>
      </c>
      <c r="K3211" s="12">
        <v>1</v>
      </c>
      <c r="L3211" s="12">
        <v>5</v>
      </c>
      <c r="M3211" s="12">
        <v>1</v>
      </c>
      <c r="N3211" s="12">
        <v>3</v>
      </c>
      <c r="O3211" s="12">
        <f>COUNTIF($P$2:P3211,P3211)</f>
        <v>7</v>
      </c>
      <c r="P3211" s="12" t="str">
        <f t="shared" si="207"/>
        <v>141050103</v>
      </c>
      <c r="Q3211" s="12" t="str">
        <f t="shared" si="208"/>
        <v>1410501030007</v>
      </c>
      <c r="R3211" s="20" t="s">
        <v>2734</v>
      </c>
      <c r="U3211" s="12" t="s">
        <v>910</v>
      </c>
      <c r="W3211" s="12" t="s">
        <v>100</v>
      </c>
      <c r="AB3211" s="12" t="s">
        <v>914</v>
      </c>
      <c r="AD3211" s="12" t="s">
        <v>100</v>
      </c>
      <c r="BN3211" s="12">
        <v>1</v>
      </c>
    </row>
    <row r="3212" spans="1:66" ht="60" x14ac:dyDescent="0.25">
      <c r="A3212" s="12">
        <v>1</v>
      </c>
      <c r="B3212" s="11" t="str">
        <f t="shared" si="206"/>
        <v>Общий расчет. Анализ даты. Анализ даты. Символические звезды. 10 Божеств. Ранение чиновника (Нападение на власть)</v>
      </c>
      <c r="C3212" s="11" t="str">
        <f>IFERROR(VLOOKUP(I3212,lvl_1[],2,FALSE),"Нет")</f>
        <v>Общий расчет</v>
      </c>
      <c r="D3212" s="11" t="str">
        <f>IFERROR(VLOOKUP(Rule!J3212,lvl_2[],2,FALSE),"Нет")</f>
        <v>Анализ даты</v>
      </c>
      <c r="E3212" s="11" t="str">
        <f>IFERROR(VLOOKUP(Rule!K3212,lvl_3[],2,FALSE),"Нет")</f>
        <v>Анализ даты</v>
      </c>
      <c r="F3212" s="11" t="str">
        <f>IFERROR(INDEX(lvl_4[],MATCH(L3212,lvl_4[ID],0),MATCH(TEXT(K3212,"##0"),lvl_4[#Headers],0)),"Нет")</f>
        <v>Символические звезды</v>
      </c>
      <c r="G3212" s="11" t="str">
        <f>IFERROR(INDEX(lvl_5[],MATCH(M3212,lvl_5[ID],0),MATCH(_xlfn.CONCAT(TEXT(K3212,"##0"),"_",TEXT(L3212,"##0")),lvl_5[#Headers],0)),"Нет")</f>
        <v>10 Божеств</v>
      </c>
      <c r="H3212" s="11" t="str">
        <f>IFERROR(INDEX(lvl_6[],MATCH(N3212,lvl_6[ID],0),MATCH(_xlfn.CONCAT(K3212,"_",L3212,"_",M3212),lvl_6[#Headers],0)),"Нет")</f>
        <v>Ранение чиновника (Нападение на власть)</v>
      </c>
      <c r="I3212" s="12">
        <v>1</v>
      </c>
      <c r="J3212" s="12">
        <v>4</v>
      </c>
      <c r="K3212" s="12">
        <v>1</v>
      </c>
      <c r="L3212" s="12">
        <v>5</v>
      </c>
      <c r="M3212" s="12">
        <v>1</v>
      </c>
      <c r="N3212" s="12">
        <v>4</v>
      </c>
      <c r="O3212" s="12">
        <f>COUNTIF($P$2:P3212,P3212)</f>
        <v>7</v>
      </c>
      <c r="P3212" s="12" t="str">
        <f t="shared" si="207"/>
        <v>141050104</v>
      </c>
      <c r="Q3212" s="12" t="str">
        <f t="shared" si="208"/>
        <v>1410501040007</v>
      </c>
      <c r="R3212" s="20" t="s">
        <v>2735</v>
      </c>
      <c r="U3212" s="12" t="s">
        <v>910</v>
      </c>
      <c r="W3212" s="12" t="s">
        <v>100</v>
      </c>
      <c r="AB3212" s="12" t="s">
        <v>916</v>
      </c>
      <c r="AD3212" s="12" t="s">
        <v>100</v>
      </c>
      <c r="BN3212" s="12">
        <v>1</v>
      </c>
    </row>
    <row r="3213" spans="1:66" ht="60" x14ac:dyDescent="0.25">
      <c r="A3213" s="12">
        <v>1</v>
      </c>
      <c r="B3213" s="11" t="str">
        <f t="shared" si="206"/>
        <v>Общий расчет. Анализ даты. Анализ даты. Символические звезды. 10 Божеств. Склонность к богатству (Косое богатство)</v>
      </c>
      <c r="C3213" s="11" t="str">
        <f>IFERROR(VLOOKUP(I3213,lvl_1[],2,FALSE),"Нет")</f>
        <v>Общий расчет</v>
      </c>
      <c r="D3213" s="11" t="str">
        <f>IFERROR(VLOOKUP(Rule!J3213,lvl_2[],2,FALSE),"Нет")</f>
        <v>Анализ даты</v>
      </c>
      <c r="E3213" s="11" t="str">
        <f>IFERROR(VLOOKUP(Rule!K3213,lvl_3[],2,FALSE),"Нет")</f>
        <v>Анализ даты</v>
      </c>
      <c r="F3213" s="11" t="str">
        <f>IFERROR(INDEX(lvl_4[],MATCH(L3213,lvl_4[ID],0),MATCH(TEXT(K3213,"##0"),lvl_4[#Headers],0)),"Нет")</f>
        <v>Символические звезды</v>
      </c>
      <c r="G3213" s="11" t="str">
        <f>IFERROR(INDEX(lvl_5[],MATCH(M3213,lvl_5[ID],0),MATCH(_xlfn.CONCAT(TEXT(K3213,"##0"),"_",TEXT(L3213,"##0")),lvl_5[#Headers],0)),"Нет")</f>
        <v>10 Божеств</v>
      </c>
      <c r="H3213" s="11" t="str">
        <f>IFERROR(INDEX(lvl_6[],MATCH(N3213,lvl_6[ID],0),MATCH(_xlfn.CONCAT(K3213,"_",L3213,"_",M3213),lvl_6[#Headers],0)),"Нет")</f>
        <v>Склонность к богатству (Косое богатство)</v>
      </c>
      <c r="I3213" s="12">
        <v>1</v>
      </c>
      <c r="J3213" s="12">
        <v>4</v>
      </c>
      <c r="K3213" s="12">
        <v>1</v>
      </c>
      <c r="L3213" s="12">
        <v>5</v>
      </c>
      <c r="M3213" s="12">
        <v>1</v>
      </c>
      <c r="N3213" s="12">
        <v>5</v>
      </c>
      <c r="O3213" s="12">
        <f>COUNTIF($P$2:P3213,P3213)</f>
        <v>7</v>
      </c>
      <c r="P3213" s="12" t="str">
        <f t="shared" si="207"/>
        <v>141050105</v>
      </c>
      <c r="Q3213" s="12" t="str">
        <f t="shared" si="208"/>
        <v>1410501050007</v>
      </c>
      <c r="R3213" s="20" t="s">
        <v>2736</v>
      </c>
      <c r="U3213" s="12" t="s">
        <v>910</v>
      </c>
      <c r="W3213" s="12" t="s">
        <v>100</v>
      </c>
      <c r="AB3213" s="12" t="s">
        <v>899</v>
      </c>
      <c r="AD3213" s="12" t="s">
        <v>100</v>
      </c>
      <c r="BN3213" s="12">
        <v>1</v>
      </c>
    </row>
    <row r="3214" spans="1:66" ht="45" x14ac:dyDescent="0.25">
      <c r="A3214" s="12">
        <v>1</v>
      </c>
      <c r="B3214" s="11" t="str">
        <f t="shared" ref="B3214:B3277" si="209">_xlfn.CONCAT(C3214,". ", D3214,". ", E3214,". ", F3214,". ", G3214,". ", H3214)</f>
        <v>Общий расчет. Анализ даты. Анализ даты. Символические звезды. 10 Божеств. Прямое богатство</v>
      </c>
      <c r="C3214" s="11" t="str">
        <f>IFERROR(VLOOKUP(I3214,lvl_1[],2,FALSE),"Нет")</f>
        <v>Общий расчет</v>
      </c>
      <c r="D3214" s="11" t="str">
        <f>IFERROR(VLOOKUP(Rule!J3214,lvl_2[],2,FALSE),"Нет")</f>
        <v>Анализ даты</v>
      </c>
      <c r="E3214" s="11" t="str">
        <f>IFERROR(VLOOKUP(Rule!K3214,lvl_3[],2,FALSE),"Нет")</f>
        <v>Анализ даты</v>
      </c>
      <c r="F3214" s="11" t="str">
        <f>IFERROR(INDEX(lvl_4[],MATCH(L3214,lvl_4[ID],0),MATCH(TEXT(K3214,"##0"),lvl_4[#Headers],0)),"Нет")</f>
        <v>Символические звезды</v>
      </c>
      <c r="G3214" s="11" t="str">
        <f>IFERROR(INDEX(lvl_5[],MATCH(M3214,lvl_5[ID],0),MATCH(_xlfn.CONCAT(TEXT(K3214,"##0"),"_",TEXT(L3214,"##0")),lvl_5[#Headers],0)),"Нет")</f>
        <v>10 Божеств</v>
      </c>
      <c r="H3214" s="11" t="str">
        <f>IFERROR(INDEX(lvl_6[],MATCH(N3214,lvl_6[ID],0),MATCH(_xlfn.CONCAT(K3214,"_",L3214,"_",M3214),lvl_6[#Headers],0)),"Нет")</f>
        <v>Прямое богатство</v>
      </c>
      <c r="I3214" s="12">
        <v>1</v>
      </c>
      <c r="J3214" s="12">
        <v>4</v>
      </c>
      <c r="K3214" s="12">
        <v>1</v>
      </c>
      <c r="L3214" s="12">
        <v>5</v>
      </c>
      <c r="M3214" s="12">
        <v>1</v>
      </c>
      <c r="N3214" s="12">
        <v>6</v>
      </c>
      <c r="O3214" s="12">
        <f>COUNTIF($P$2:P3214,P3214)</f>
        <v>7</v>
      </c>
      <c r="P3214" s="12" t="str">
        <f t="shared" ref="P3214:P3277" si="210">_xlfn.CONCAT(I3214,
J3214,
K3214,
IF(LEN(L3214)=1,_xlfn.CONCAT(0,L3214),L3214),
IF(LEN(M3214)=1,_xlfn.CONCAT(0,M3214),M3214),
IF(LEN(N3214)=1,_xlfn.CONCAT(0,N3214),N3214))</f>
        <v>141050106</v>
      </c>
      <c r="Q3214" s="12" t="str">
        <f t="shared" ref="Q3214:Q3277" si="211">_xlfn.CONCAT(I3214,
J3214,
K3214,
IF(LEN(L3214)=1,_xlfn.CONCAT(0,L3214),L3214),
IF(LEN(M3214)=1,_xlfn.CONCAT(0,M3214),M3214),
IF(LEN(N3214)=1,_xlfn.CONCAT(0,N3214),N3214),
IF(LEN(O3214)=1,_xlfn.CONCAT("000",O3214),IF(LEN(O3214)=2,_xlfn.CONCAT("00",O3214),IF(LEN(O3214)=3,_xlfn.CONCAT(0,O3214),O3214))))</f>
        <v>1410501060007</v>
      </c>
      <c r="R3214" s="20" t="s">
        <v>2737</v>
      </c>
      <c r="U3214" s="12" t="s">
        <v>910</v>
      </c>
      <c r="W3214" s="12" t="s">
        <v>100</v>
      </c>
      <c r="AB3214" s="12" t="s">
        <v>901</v>
      </c>
      <c r="AD3214" s="12" t="s">
        <v>100</v>
      </c>
      <c r="BN3214" s="12">
        <v>1</v>
      </c>
    </row>
    <row r="3215" spans="1:66" ht="60" x14ac:dyDescent="0.25">
      <c r="A3215" s="12">
        <v>1</v>
      </c>
      <c r="B3215" s="11" t="str">
        <f t="shared" si="209"/>
        <v>Общий расчет. Анализ даты. Анализ даты. Символические звезды. 10 Божеств. Убийство 7й позиции (Неправильный чиновник_</v>
      </c>
      <c r="C3215" s="11" t="str">
        <f>IFERROR(VLOOKUP(I3215,lvl_1[],2,FALSE),"Нет")</f>
        <v>Общий расчет</v>
      </c>
      <c r="D3215" s="11" t="str">
        <f>IFERROR(VLOOKUP(Rule!J3215,lvl_2[],2,FALSE),"Нет")</f>
        <v>Анализ даты</v>
      </c>
      <c r="E3215" s="11" t="str">
        <f>IFERROR(VLOOKUP(Rule!K3215,lvl_3[],2,FALSE),"Нет")</f>
        <v>Анализ даты</v>
      </c>
      <c r="F3215" s="11" t="str">
        <f>IFERROR(INDEX(lvl_4[],MATCH(L3215,lvl_4[ID],0),MATCH(TEXT(K3215,"##0"),lvl_4[#Headers],0)),"Нет")</f>
        <v>Символические звезды</v>
      </c>
      <c r="G3215" s="11" t="str">
        <f>IFERROR(INDEX(lvl_5[],MATCH(M3215,lvl_5[ID],0),MATCH(_xlfn.CONCAT(TEXT(K3215,"##0"),"_",TEXT(L3215,"##0")),lvl_5[#Headers],0)),"Нет")</f>
        <v>10 Божеств</v>
      </c>
      <c r="H3215" s="11" t="str">
        <f>IFERROR(INDEX(lvl_6[],MATCH(N3215,lvl_6[ID],0),MATCH(_xlfn.CONCAT(K3215,"_",L3215,"_",M3215),lvl_6[#Headers],0)),"Нет")</f>
        <v>Убийство 7й позиции (Неправильный чиновник_</v>
      </c>
      <c r="I3215" s="12">
        <v>1</v>
      </c>
      <c r="J3215" s="12">
        <v>4</v>
      </c>
      <c r="K3215" s="12">
        <v>1</v>
      </c>
      <c r="L3215" s="12">
        <v>5</v>
      </c>
      <c r="M3215" s="12">
        <v>1</v>
      </c>
      <c r="N3215" s="12">
        <v>7</v>
      </c>
      <c r="O3215" s="12">
        <f>COUNTIF($P$2:P3215,P3215)</f>
        <v>7</v>
      </c>
      <c r="P3215" s="12" t="str">
        <f t="shared" si="210"/>
        <v>141050107</v>
      </c>
      <c r="Q3215" s="12" t="str">
        <f t="shared" si="211"/>
        <v>1410501070007</v>
      </c>
      <c r="R3215" s="20" t="s">
        <v>2738</v>
      </c>
      <c r="U3215" s="12" t="s">
        <v>910</v>
      </c>
      <c r="W3215" s="12" t="s">
        <v>100</v>
      </c>
      <c r="AB3215" s="12" t="s">
        <v>903</v>
      </c>
      <c r="AD3215" s="12" t="s">
        <v>100</v>
      </c>
      <c r="BN3215" s="12">
        <v>1</v>
      </c>
    </row>
    <row r="3216" spans="1:66" ht="60" x14ac:dyDescent="0.25">
      <c r="A3216" s="12">
        <v>1</v>
      </c>
      <c r="B3216" s="11" t="str">
        <f t="shared" si="209"/>
        <v>Общий расчет. Анализ даты. Анализ даты. Символические звезды. 10 Божеств. Правильный чиновник (Правильная власть)</v>
      </c>
      <c r="C3216" s="11" t="str">
        <f>IFERROR(VLOOKUP(I3216,lvl_1[],2,FALSE),"Нет")</f>
        <v>Общий расчет</v>
      </c>
      <c r="D3216" s="11" t="str">
        <f>IFERROR(VLOOKUP(Rule!J3216,lvl_2[],2,FALSE),"Нет")</f>
        <v>Анализ даты</v>
      </c>
      <c r="E3216" s="11" t="str">
        <f>IFERROR(VLOOKUP(Rule!K3216,lvl_3[],2,FALSE),"Нет")</f>
        <v>Анализ даты</v>
      </c>
      <c r="F3216" s="11" t="str">
        <f>IFERROR(INDEX(lvl_4[],MATCH(L3216,lvl_4[ID],0),MATCH(TEXT(K3216,"##0"),lvl_4[#Headers],0)),"Нет")</f>
        <v>Символические звезды</v>
      </c>
      <c r="G3216" s="11" t="str">
        <f>IFERROR(INDEX(lvl_5[],MATCH(M3216,lvl_5[ID],0),MATCH(_xlfn.CONCAT(TEXT(K3216,"##0"),"_",TEXT(L3216,"##0")),lvl_5[#Headers],0)),"Нет")</f>
        <v>10 Божеств</v>
      </c>
      <c r="H3216" s="11" t="str">
        <f>IFERROR(INDEX(lvl_6[],MATCH(N3216,lvl_6[ID],0),MATCH(_xlfn.CONCAT(K3216,"_",L3216,"_",M3216),lvl_6[#Headers],0)),"Нет")</f>
        <v>Правильный чиновник (Правильная власть)</v>
      </c>
      <c r="I3216" s="12">
        <v>1</v>
      </c>
      <c r="J3216" s="12">
        <v>4</v>
      </c>
      <c r="K3216" s="12">
        <v>1</v>
      </c>
      <c r="L3216" s="12">
        <v>5</v>
      </c>
      <c r="M3216" s="12">
        <v>1</v>
      </c>
      <c r="N3216" s="12">
        <v>8</v>
      </c>
      <c r="O3216" s="12">
        <f>COUNTIF($P$2:P3216,P3216)</f>
        <v>7</v>
      </c>
      <c r="P3216" s="12" t="str">
        <f t="shared" si="210"/>
        <v>141050108</v>
      </c>
      <c r="Q3216" s="12" t="str">
        <f t="shared" si="211"/>
        <v>1410501080007</v>
      </c>
      <c r="R3216" s="20" t="s">
        <v>2739</v>
      </c>
      <c r="U3216" s="12" t="s">
        <v>910</v>
      </c>
      <c r="W3216" s="12" t="s">
        <v>100</v>
      </c>
      <c r="AB3216" s="12" t="s">
        <v>905</v>
      </c>
      <c r="AD3216" s="12" t="s">
        <v>100</v>
      </c>
      <c r="BN3216" s="12">
        <v>1</v>
      </c>
    </row>
    <row r="3217" spans="1:66" ht="45" x14ac:dyDescent="0.25">
      <c r="A3217" s="12">
        <v>1</v>
      </c>
      <c r="B3217" s="11" t="str">
        <f t="shared" si="209"/>
        <v>Общий расчет. Анализ даты. Анализ даты. Символические звезды. 10 Божеств. Косая печать (Дух Совы)</v>
      </c>
      <c r="C3217" s="11" t="str">
        <f>IFERROR(VLOOKUP(I3217,lvl_1[],2,FALSE),"Нет")</f>
        <v>Общий расчет</v>
      </c>
      <c r="D3217" s="11" t="str">
        <f>IFERROR(VLOOKUP(Rule!J3217,lvl_2[],2,FALSE),"Нет")</f>
        <v>Анализ даты</v>
      </c>
      <c r="E3217" s="11" t="str">
        <f>IFERROR(VLOOKUP(Rule!K3217,lvl_3[],2,FALSE),"Нет")</f>
        <v>Анализ даты</v>
      </c>
      <c r="F3217" s="11" t="str">
        <f>IFERROR(INDEX(lvl_4[],MATCH(L3217,lvl_4[ID],0),MATCH(TEXT(K3217,"##0"),lvl_4[#Headers],0)),"Нет")</f>
        <v>Символические звезды</v>
      </c>
      <c r="G3217" s="11" t="str">
        <f>IFERROR(INDEX(lvl_5[],MATCH(M3217,lvl_5[ID],0),MATCH(_xlfn.CONCAT(TEXT(K3217,"##0"),"_",TEXT(L3217,"##0")),lvl_5[#Headers],0)),"Нет")</f>
        <v>10 Божеств</v>
      </c>
      <c r="H3217" s="11" t="str">
        <f>IFERROR(INDEX(lvl_6[],MATCH(N3217,lvl_6[ID],0),MATCH(_xlfn.CONCAT(K3217,"_",L3217,"_",M3217),lvl_6[#Headers],0)),"Нет")</f>
        <v>Косая печать (Дух Совы)</v>
      </c>
      <c r="I3217" s="12">
        <v>1</v>
      </c>
      <c r="J3217" s="12">
        <v>4</v>
      </c>
      <c r="K3217" s="12">
        <v>1</v>
      </c>
      <c r="L3217" s="12">
        <v>5</v>
      </c>
      <c r="M3217" s="12">
        <v>1</v>
      </c>
      <c r="N3217" s="12">
        <v>9</v>
      </c>
      <c r="O3217" s="12">
        <f>COUNTIF($P$2:P3217,P3217)</f>
        <v>7</v>
      </c>
      <c r="P3217" s="12" t="str">
        <f t="shared" si="210"/>
        <v>141050109</v>
      </c>
      <c r="Q3217" s="12" t="str">
        <f t="shared" si="211"/>
        <v>1410501090007</v>
      </c>
      <c r="R3217" s="20" t="s">
        <v>2740</v>
      </c>
      <c r="U3217" s="12" t="s">
        <v>910</v>
      </c>
      <c r="W3217" s="12" t="s">
        <v>100</v>
      </c>
      <c r="AB3217" s="12" t="s">
        <v>907</v>
      </c>
      <c r="AD3217" s="12" t="s">
        <v>100</v>
      </c>
      <c r="BN3217" s="12">
        <v>1</v>
      </c>
    </row>
    <row r="3218" spans="1:66" ht="45" x14ac:dyDescent="0.25">
      <c r="A3218" s="12">
        <v>1</v>
      </c>
      <c r="B3218" s="11" t="str">
        <f t="shared" si="209"/>
        <v>Общий расчет. Анализ даты. Анализ даты. Символические звезды. 10 Божеств. Правильная печать</v>
      </c>
      <c r="C3218" s="11" t="str">
        <f>IFERROR(VLOOKUP(I3218,lvl_1[],2,FALSE),"Нет")</f>
        <v>Общий расчет</v>
      </c>
      <c r="D3218" s="11" t="str">
        <f>IFERROR(VLOOKUP(Rule!J3218,lvl_2[],2,FALSE),"Нет")</f>
        <v>Анализ даты</v>
      </c>
      <c r="E3218" s="11" t="str">
        <f>IFERROR(VLOOKUP(Rule!K3218,lvl_3[],2,FALSE),"Нет")</f>
        <v>Анализ даты</v>
      </c>
      <c r="F3218" s="11" t="str">
        <f>IFERROR(INDEX(lvl_4[],MATCH(L3218,lvl_4[ID],0),MATCH(TEXT(K3218,"##0"),lvl_4[#Headers],0)),"Нет")</f>
        <v>Символические звезды</v>
      </c>
      <c r="G3218" s="11" t="str">
        <f>IFERROR(INDEX(lvl_5[],MATCH(M3218,lvl_5[ID],0),MATCH(_xlfn.CONCAT(TEXT(K3218,"##0"),"_",TEXT(L3218,"##0")),lvl_5[#Headers],0)),"Нет")</f>
        <v>10 Божеств</v>
      </c>
      <c r="H3218" s="11" t="str">
        <f>IFERROR(INDEX(lvl_6[],MATCH(N3218,lvl_6[ID],0),MATCH(_xlfn.CONCAT(K3218,"_",L3218,"_",M3218),lvl_6[#Headers],0)),"Нет")</f>
        <v>Правильная печать</v>
      </c>
      <c r="I3218" s="12">
        <v>1</v>
      </c>
      <c r="J3218" s="12">
        <v>4</v>
      </c>
      <c r="K3218" s="12">
        <v>1</v>
      </c>
      <c r="L3218" s="12">
        <v>5</v>
      </c>
      <c r="M3218" s="12">
        <v>1</v>
      </c>
      <c r="N3218" s="12">
        <v>10</v>
      </c>
      <c r="O3218" s="12">
        <f>COUNTIF($P$2:P3218,P3218)</f>
        <v>7</v>
      </c>
      <c r="P3218" s="12" t="str">
        <f t="shared" si="210"/>
        <v>141050110</v>
      </c>
      <c r="Q3218" s="12" t="str">
        <f t="shared" si="211"/>
        <v>1410501100007</v>
      </c>
      <c r="R3218" s="20" t="s">
        <v>2741</v>
      </c>
      <c r="U3218" s="12" t="s">
        <v>910</v>
      </c>
      <c r="W3218" s="12" t="s">
        <v>100</v>
      </c>
      <c r="AB3218" s="12" t="s">
        <v>908</v>
      </c>
      <c r="AD3218" s="12" t="s">
        <v>100</v>
      </c>
      <c r="BN3218" s="12">
        <v>1</v>
      </c>
    </row>
    <row r="3219" spans="1:66" ht="45" x14ac:dyDescent="0.25">
      <c r="A3219" s="12">
        <v>1</v>
      </c>
      <c r="B3219" s="11" t="str">
        <f t="shared" si="209"/>
        <v>Общий расчет. Анализ даты. Анализ даты. Символические звезды. 10 Божеств. Братство</v>
      </c>
      <c r="C3219" s="11" t="str">
        <f>IFERROR(VLOOKUP(I3219,lvl_1[],2,FALSE),"Нет")</f>
        <v>Общий расчет</v>
      </c>
      <c r="D3219" s="11" t="str">
        <f>IFERROR(VLOOKUP(Rule!J3219,lvl_2[],2,FALSE),"Нет")</f>
        <v>Анализ даты</v>
      </c>
      <c r="E3219" s="11" t="str">
        <f>IFERROR(VLOOKUP(Rule!K3219,lvl_3[],2,FALSE),"Нет")</f>
        <v>Анализ даты</v>
      </c>
      <c r="F3219" s="11" t="str">
        <f>IFERROR(INDEX(lvl_4[],MATCH(L3219,lvl_4[ID],0),MATCH(TEXT(K3219,"##0"),lvl_4[#Headers],0)),"Нет")</f>
        <v>Символические звезды</v>
      </c>
      <c r="G3219" s="11" t="str">
        <f>IFERROR(INDEX(lvl_5[],MATCH(M3219,lvl_5[ID],0),MATCH(_xlfn.CONCAT(TEXT(K3219,"##0"),"_",TEXT(L3219,"##0")),lvl_5[#Headers],0)),"Нет")</f>
        <v>10 Божеств</v>
      </c>
      <c r="H3219" s="11" t="str">
        <f>IFERROR(INDEX(lvl_6[],MATCH(N3219,lvl_6[ID],0),MATCH(_xlfn.CONCAT(K3219,"_",L3219,"_",M3219),lvl_6[#Headers],0)),"Нет")</f>
        <v>Братство</v>
      </c>
      <c r="I3219" s="12">
        <v>1</v>
      </c>
      <c r="J3219" s="12">
        <v>4</v>
      </c>
      <c r="K3219" s="12">
        <v>1</v>
      </c>
      <c r="L3219" s="12">
        <v>5</v>
      </c>
      <c r="M3219" s="12">
        <v>1</v>
      </c>
      <c r="N3219" s="12">
        <v>1</v>
      </c>
      <c r="O3219" s="12">
        <f>COUNTIF($P$2:P3219,P3219)</f>
        <v>8</v>
      </c>
      <c r="P3219" s="12" t="str">
        <f t="shared" si="210"/>
        <v>141050101</v>
      </c>
      <c r="Q3219" s="12" t="str">
        <f t="shared" si="211"/>
        <v>1410501010008</v>
      </c>
      <c r="R3219" s="20" t="s">
        <v>2742</v>
      </c>
      <c r="U3219" s="12" t="s">
        <v>912</v>
      </c>
      <c r="W3219" s="12" t="s">
        <v>100</v>
      </c>
      <c r="AB3219" s="12" t="s">
        <v>912</v>
      </c>
      <c r="AD3219" s="12" t="s">
        <v>100</v>
      </c>
      <c r="BN3219" s="12">
        <v>1</v>
      </c>
    </row>
    <row r="3220" spans="1:66" ht="45" x14ac:dyDescent="0.25">
      <c r="A3220" s="12">
        <v>1</v>
      </c>
      <c r="B3220" s="11" t="str">
        <f t="shared" si="209"/>
        <v>Общий расчет. Анализ даты. Анализ даты. Символические звезды. 10 Божеств. Грабитель богатства</v>
      </c>
      <c r="C3220" s="11" t="str">
        <f>IFERROR(VLOOKUP(I3220,lvl_1[],2,FALSE),"Нет")</f>
        <v>Общий расчет</v>
      </c>
      <c r="D3220" s="11" t="str">
        <f>IFERROR(VLOOKUP(Rule!J3220,lvl_2[],2,FALSE),"Нет")</f>
        <v>Анализ даты</v>
      </c>
      <c r="E3220" s="11" t="str">
        <f>IFERROR(VLOOKUP(Rule!K3220,lvl_3[],2,FALSE),"Нет")</f>
        <v>Анализ даты</v>
      </c>
      <c r="F3220" s="11" t="str">
        <f>IFERROR(INDEX(lvl_4[],MATCH(L3220,lvl_4[ID],0),MATCH(TEXT(K3220,"##0"),lvl_4[#Headers],0)),"Нет")</f>
        <v>Символические звезды</v>
      </c>
      <c r="G3220" s="11" t="str">
        <f>IFERROR(INDEX(lvl_5[],MATCH(M3220,lvl_5[ID],0),MATCH(_xlfn.CONCAT(TEXT(K3220,"##0"),"_",TEXT(L3220,"##0")),lvl_5[#Headers],0)),"Нет")</f>
        <v>10 Божеств</v>
      </c>
      <c r="H3220" s="11" t="str">
        <f>IFERROR(INDEX(lvl_6[],MATCH(N3220,lvl_6[ID],0),MATCH(_xlfn.CONCAT(K3220,"_",L3220,"_",M3220),lvl_6[#Headers],0)),"Нет")</f>
        <v>Грабитель богатства</v>
      </c>
      <c r="I3220" s="12">
        <v>1</v>
      </c>
      <c r="J3220" s="12">
        <v>4</v>
      </c>
      <c r="K3220" s="12">
        <v>1</v>
      </c>
      <c r="L3220" s="12">
        <v>5</v>
      </c>
      <c r="M3220" s="12">
        <v>1</v>
      </c>
      <c r="N3220" s="12">
        <v>2</v>
      </c>
      <c r="O3220" s="12">
        <f>COUNTIF($P$2:P3220,P3220)</f>
        <v>8</v>
      </c>
      <c r="P3220" s="12" t="str">
        <f t="shared" si="210"/>
        <v>141050102</v>
      </c>
      <c r="Q3220" s="12" t="str">
        <f t="shared" si="211"/>
        <v>1410501020008</v>
      </c>
      <c r="R3220" s="20" t="s">
        <v>2743</v>
      </c>
      <c r="U3220" s="12" t="s">
        <v>912</v>
      </c>
      <c r="W3220" s="12" t="s">
        <v>100</v>
      </c>
      <c r="AB3220" s="12" t="s">
        <v>910</v>
      </c>
      <c r="AD3220" s="12" t="s">
        <v>100</v>
      </c>
      <c r="BN3220" s="12">
        <v>1</v>
      </c>
    </row>
    <row r="3221" spans="1:66" ht="45" x14ac:dyDescent="0.25">
      <c r="A3221" s="12">
        <v>1</v>
      </c>
      <c r="B3221" s="11" t="str">
        <f t="shared" si="209"/>
        <v>Общий расчет. Анализ даты. Анализ даты. Символические звезды. 10 Божеств. Дух наслаждения</v>
      </c>
      <c r="C3221" s="11" t="str">
        <f>IFERROR(VLOOKUP(I3221,lvl_1[],2,FALSE),"Нет")</f>
        <v>Общий расчет</v>
      </c>
      <c r="D3221" s="11" t="str">
        <f>IFERROR(VLOOKUP(Rule!J3221,lvl_2[],2,FALSE),"Нет")</f>
        <v>Анализ даты</v>
      </c>
      <c r="E3221" s="11" t="str">
        <f>IFERROR(VLOOKUP(Rule!K3221,lvl_3[],2,FALSE),"Нет")</f>
        <v>Анализ даты</v>
      </c>
      <c r="F3221" s="11" t="str">
        <f>IFERROR(INDEX(lvl_4[],MATCH(L3221,lvl_4[ID],0),MATCH(TEXT(K3221,"##0"),lvl_4[#Headers],0)),"Нет")</f>
        <v>Символические звезды</v>
      </c>
      <c r="G3221" s="11" t="str">
        <f>IFERROR(INDEX(lvl_5[],MATCH(M3221,lvl_5[ID],0),MATCH(_xlfn.CONCAT(TEXT(K3221,"##0"),"_",TEXT(L3221,"##0")),lvl_5[#Headers],0)),"Нет")</f>
        <v>10 Божеств</v>
      </c>
      <c r="H3221" s="11" t="str">
        <f>IFERROR(INDEX(lvl_6[],MATCH(N3221,lvl_6[ID],0),MATCH(_xlfn.CONCAT(K3221,"_",L3221,"_",M3221),lvl_6[#Headers],0)),"Нет")</f>
        <v>Дух наслаждения</v>
      </c>
      <c r="I3221" s="12">
        <v>1</v>
      </c>
      <c r="J3221" s="12">
        <v>4</v>
      </c>
      <c r="K3221" s="12">
        <v>1</v>
      </c>
      <c r="L3221" s="12">
        <v>5</v>
      </c>
      <c r="M3221" s="12">
        <v>1</v>
      </c>
      <c r="N3221" s="12">
        <v>3</v>
      </c>
      <c r="O3221" s="12">
        <f>COUNTIF($P$2:P3221,P3221)</f>
        <v>8</v>
      </c>
      <c r="P3221" s="12" t="str">
        <f t="shared" si="210"/>
        <v>141050103</v>
      </c>
      <c r="Q3221" s="12" t="str">
        <f t="shared" si="211"/>
        <v>1410501030008</v>
      </c>
      <c r="R3221" s="20" t="s">
        <v>2744</v>
      </c>
      <c r="U3221" s="12" t="s">
        <v>912</v>
      </c>
      <c r="W3221" s="12" t="s">
        <v>100</v>
      </c>
      <c r="AB3221" s="12" t="s">
        <v>916</v>
      </c>
      <c r="AD3221" s="12" t="s">
        <v>100</v>
      </c>
      <c r="BN3221" s="12">
        <v>1</v>
      </c>
    </row>
    <row r="3222" spans="1:66" ht="60" x14ac:dyDescent="0.25">
      <c r="A3222" s="12">
        <v>1</v>
      </c>
      <c r="B3222" s="11" t="str">
        <f t="shared" si="209"/>
        <v>Общий расчет. Анализ даты. Анализ даты. Символические звезды. 10 Божеств. Ранение чиновника (Нападение на власть)</v>
      </c>
      <c r="C3222" s="11" t="str">
        <f>IFERROR(VLOOKUP(I3222,lvl_1[],2,FALSE),"Нет")</f>
        <v>Общий расчет</v>
      </c>
      <c r="D3222" s="11" t="str">
        <f>IFERROR(VLOOKUP(Rule!J3222,lvl_2[],2,FALSE),"Нет")</f>
        <v>Анализ даты</v>
      </c>
      <c r="E3222" s="11" t="str">
        <f>IFERROR(VLOOKUP(Rule!K3222,lvl_3[],2,FALSE),"Нет")</f>
        <v>Анализ даты</v>
      </c>
      <c r="F3222" s="11" t="str">
        <f>IFERROR(INDEX(lvl_4[],MATCH(L3222,lvl_4[ID],0),MATCH(TEXT(K3222,"##0"),lvl_4[#Headers],0)),"Нет")</f>
        <v>Символические звезды</v>
      </c>
      <c r="G3222" s="11" t="str">
        <f>IFERROR(INDEX(lvl_5[],MATCH(M3222,lvl_5[ID],0),MATCH(_xlfn.CONCAT(TEXT(K3222,"##0"),"_",TEXT(L3222,"##0")),lvl_5[#Headers],0)),"Нет")</f>
        <v>10 Божеств</v>
      </c>
      <c r="H3222" s="11" t="str">
        <f>IFERROR(INDEX(lvl_6[],MATCH(N3222,lvl_6[ID],0),MATCH(_xlfn.CONCAT(K3222,"_",L3222,"_",M3222),lvl_6[#Headers],0)),"Нет")</f>
        <v>Ранение чиновника (Нападение на власть)</v>
      </c>
      <c r="I3222" s="12">
        <v>1</v>
      </c>
      <c r="J3222" s="12">
        <v>4</v>
      </c>
      <c r="K3222" s="12">
        <v>1</v>
      </c>
      <c r="L3222" s="12">
        <v>5</v>
      </c>
      <c r="M3222" s="12">
        <v>1</v>
      </c>
      <c r="N3222" s="12">
        <v>4</v>
      </c>
      <c r="O3222" s="12">
        <f>COUNTIF($P$2:P3222,P3222)</f>
        <v>8</v>
      </c>
      <c r="P3222" s="12" t="str">
        <f t="shared" si="210"/>
        <v>141050104</v>
      </c>
      <c r="Q3222" s="12" t="str">
        <f t="shared" si="211"/>
        <v>1410501040008</v>
      </c>
      <c r="R3222" s="20" t="s">
        <v>2745</v>
      </c>
      <c r="U3222" s="12" t="s">
        <v>912</v>
      </c>
      <c r="W3222" s="12" t="s">
        <v>100</v>
      </c>
      <c r="AB3222" s="12" t="s">
        <v>914</v>
      </c>
      <c r="AD3222" s="12" t="s">
        <v>100</v>
      </c>
      <c r="BN3222" s="12">
        <v>1</v>
      </c>
    </row>
    <row r="3223" spans="1:66" ht="60" x14ac:dyDescent="0.25">
      <c r="A3223" s="12">
        <v>1</v>
      </c>
      <c r="B3223" s="11" t="str">
        <f t="shared" si="209"/>
        <v>Общий расчет. Анализ даты. Анализ даты. Символические звезды. 10 Божеств. Склонность к богатству (Косое богатство)</v>
      </c>
      <c r="C3223" s="11" t="str">
        <f>IFERROR(VLOOKUP(I3223,lvl_1[],2,FALSE),"Нет")</f>
        <v>Общий расчет</v>
      </c>
      <c r="D3223" s="11" t="str">
        <f>IFERROR(VLOOKUP(Rule!J3223,lvl_2[],2,FALSE),"Нет")</f>
        <v>Анализ даты</v>
      </c>
      <c r="E3223" s="11" t="str">
        <f>IFERROR(VLOOKUP(Rule!K3223,lvl_3[],2,FALSE),"Нет")</f>
        <v>Анализ даты</v>
      </c>
      <c r="F3223" s="11" t="str">
        <f>IFERROR(INDEX(lvl_4[],MATCH(L3223,lvl_4[ID],0),MATCH(TEXT(K3223,"##0"),lvl_4[#Headers],0)),"Нет")</f>
        <v>Символические звезды</v>
      </c>
      <c r="G3223" s="11" t="str">
        <f>IFERROR(INDEX(lvl_5[],MATCH(M3223,lvl_5[ID],0),MATCH(_xlfn.CONCAT(TEXT(K3223,"##0"),"_",TEXT(L3223,"##0")),lvl_5[#Headers],0)),"Нет")</f>
        <v>10 Божеств</v>
      </c>
      <c r="H3223" s="11" t="str">
        <f>IFERROR(INDEX(lvl_6[],MATCH(N3223,lvl_6[ID],0),MATCH(_xlfn.CONCAT(K3223,"_",L3223,"_",M3223),lvl_6[#Headers],0)),"Нет")</f>
        <v>Склонность к богатству (Косое богатство)</v>
      </c>
      <c r="I3223" s="12">
        <v>1</v>
      </c>
      <c r="J3223" s="12">
        <v>4</v>
      </c>
      <c r="K3223" s="12">
        <v>1</v>
      </c>
      <c r="L3223" s="12">
        <v>5</v>
      </c>
      <c r="M3223" s="12">
        <v>1</v>
      </c>
      <c r="N3223" s="12">
        <v>5</v>
      </c>
      <c r="O3223" s="12">
        <f>COUNTIF($P$2:P3223,P3223)</f>
        <v>8</v>
      </c>
      <c r="P3223" s="12" t="str">
        <f t="shared" si="210"/>
        <v>141050105</v>
      </c>
      <c r="Q3223" s="12" t="str">
        <f t="shared" si="211"/>
        <v>1410501050008</v>
      </c>
      <c r="R3223" s="20" t="s">
        <v>2746</v>
      </c>
      <c r="U3223" s="12" t="s">
        <v>912</v>
      </c>
      <c r="W3223" s="12" t="s">
        <v>100</v>
      </c>
      <c r="AB3223" s="12" t="s">
        <v>901</v>
      </c>
      <c r="AD3223" s="12" t="s">
        <v>100</v>
      </c>
      <c r="BN3223" s="12">
        <v>1</v>
      </c>
    </row>
    <row r="3224" spans="1:66" ht="45" x14ac:dyDescent="0.25">
      <c r="A3224" s="12">
        <v>1</v>
      </c>
      <c r="B3224" s="11" t="str">
        <f t="shared" si="209"/>
        <v>Общий расчет. Анализ даты. Анализ даты. Символические звезды. 10 Божеств. Прямое богатство</v>
      </c>
      <c r="C3224" s="11" t="str">
        <f>IFERROR(VLOOKUP(I3224,lvl_1[],2,FALSE),"Нет")</f>
        <v>Общий расчет</v>
      </c>
      <c r="D3224" s="11" t="str">
        <f>IFERROR(VLOOKUP(Rule!J3224,lvl_2[],2,FALSE),"Нет")</f>
        <v>Анализ даты</v>
      </c>
      <c r="E3224" s="11" t="str">
        <f>IFERROR(VLOOKUP(Rule!K3224,lvl_3[],2,FALSE),"Нет")</f>
        <v>Анализ даты</v>
      </c>
      <c r="F3224" s="11" t="str">
        <f>IFERROR(INDEX(lvl_4[],MATCH(L3224,lvl_4[ID],0),MATCH(TEXT(K3224,"##0"),lvl_4[#Headers],0)),"Нет")</f>
        <v>Символические звезды</v>
      </c>
      <c r="G3224" s="11" t="str">
        <f>IFERROR(INDEX(lvl_5[],MATCH(M3224,lvl_5[ID],0),MATCH(_xlfn.CONCAT(TEXT(K3224,"##0"),"_",TEXT(L3224,"##0")),lvl_5[#Headers],0)),"Нет")</f>
        <v>10 Божеств</v>
      </c>
      <c r="H3224" s="11" t="str">
        <f>IFERROR(INDEX(lvl_6[],MATCH(N3224,lvl_6[ID],0),MATCH(_xlfn.CONCAT(K3224,"_",L3224,"_",M3224),lvl_6[#Headers],0)),"Нет")</f>
        <v>Прямое богатство</v>
      </c>
      <c r="I3224" s="12">
        <v>1</v>
      </c>
      <c r="J3224" s="12">
        <v>4</v>
      </c>
      <c r="K3224" s="12">
        <v>1</v>
      </c>
      <c r="L3224" s="12">
        <v>5</v>
      </c>
      <c r="M3224" s="12">
        <v>1</v>
      </c>
      <c r="N3224" s="12">
        <v>6</v>
      </c>
      <c r="O3224" s="12">
        <f>COUNTIF($P$2:P3224,P3224)</f>
        <v>8</v>
      </c>
      <c r="P3224" s="12" t="str">
        <f t="shared" si="210"/>
        <v>141050106</v>
      </c>
      <c r="Q3224" s="12" t="str">
        <f t="shared" si="211"/>
        <v>1410501060008</v>
      </c>
      <c r="R3224" s="20" t="s">
        <v>2747</v>
      </c>
      <c r="U3224" s="12" t="s">
        <v>912</v>
      </c>
      <c r="W3224" s="12" t="s">
        <v>100</v>
      </c>
      <c r="AB3224" s="12" t="s">
        <v>899</v>
      </c>
      <c r="AD3224" s="12" t="s">
        <v>100</v>
      </c>
      <c r="BN3224" s="12">
        <v>1</v>
      </c>
    </row>
    <row r="3225" spans="1:66" ht="60" x14ac:dyDescent="0.25">
      <c r="A3225" s="12">
        <v>1</v>
      </c>
      <c r="B3225" s="11" t="str">
        <f t="shared" si="209"/>
        <v>Общий расчет. Анализ даты. Анализ даты. Символические звезды. 10 Божеств. Убийство 7й позиции (Неправильный чиновник_</v>
      </c>
      <c r="C3225" s="11" t="str">
        <f>IFERROR(VLOOKUP(I3225,lvl_1[],2,FALSE),"Нет")</f>
        <v>Общий расчет</v>
      </c>
      <c r="D3225" s="11" t="str">
        <f>IFERROR(VLOOKUP(Rule!J3225,lvl_2[],2,FALSE),"Нет")</f>
        <v>Анализ даты</v>
      </c>
      <c r="E3225" s="11" t="str">
        <f>IFERROR(VLOOKUP(Rule!K3225,lvl_3[],2,FALSE),"Нет")</f>
        <v>Анализ даты</v>
      </c>
      <c r="F3225" s="11" t="str">
        <f>IFERROR(INDEX(lvl_4[],MATCH(L3225,lvl_4[ID],0),MATCH(TEXT(K3225,"##0"),lvl_4[#Headers],0)),"Нет")</f>
        <v>Символические звезды</v>
      </c>
      <c r="G3225" s="11" t="str">
        <f>IFERROR(INDEX(lvl_5[],MATCH(M3225,lvl_5[ID],0),MATCH(_xlfn.CONCAT(TEXT(K3225,"##0"),"_",TEXT(L3225,"##0")),lvl_5[#Headers],0)),"Нет")</f>
        <v>10 Божеств</v>
      </c>
      <c r="H3225" s="11" t="str">
        <f>IFERROR(INDEX(lvl_6[],MATCH(N3225,lvl_6[ID],0),MATCH(_xlfn.CONCAT(K3225,"_",L3225,"_",M3225),lvl_6[#Headers],0)),"Нет")</f>
        <v>Убийство 7й позиции (Неправильный чиновник_</v>
      </c>
      <c r="I3225" s="12">
        <v>1</v>
      </c>
      <c r="J3225" s="12">
        <v>4</v>
      </c>
      <c r="K3225" s="12">
        <v>1</v>
      </c>
      <c r="L3225" s="12">
        <v>5</v>
      </c>
      <c r="M3225" s="12">
        <v>1</v>
      </c>
      <c r="N3225" s="12">
        <v>7</v>
      </c>
      <c r="O3225" s="12">
        <f>COUNTIF($P$2:P3225,P3225)</f>
        <v>8</v>
      </c>
      <c r="P3225" s="12" t="str">
        <f t="shared" si="210"/>
        <v>141050107</v>
      </c>
      <c r="Q3225" s="12" t="str">
        <f t="shared" si="211"/>
        <v>1410501070008</v>
      </c>
      <c r="R3225" s="20" t="s">
        <v>2748</v>
      </c>
      <c r="U3225" s="12" t="s">
        <v>912</v>
      </c>
      <c r="W3225" s="12" t="s">
        <v>100</v>
      </c>
      <c r="AB3225" s="12" t="s">
        <v>905</v>
      </c>
      <c r="AD3225" s="12" t="s">
        <v>100</v>
      </c>
      <c r="BN3225" s="12">
        <v>1</v>
      </c>
    </row>
    <row r="3226" spans="1:66" ht="60" x14ac:dyDescent="0.25">
      <c r="A3226" s="12">
        <v>1</v>
      </c>
      <c r="B3226" s="11" t="str">
        <f t="shared" si="209"/>
        <v>Общий расчет. Анализ даты. Анализ даты. Символические звезды. 10 Божеств. Правильный чиновник (Правильная власть)</v>
      </c>
      <c r="C3226" s="11" t="str">
        <f>IFERROR(VLOOKUP(I3226,lvl_1[],2,FALSE),"Нет")</f>
        <v>Общий расчет</v>
      </c>
      <c r="D3226" s="11" t="str">
        <f>IFERROR(VLOOKUP(Rule!J3226,lvl_2[],2,FALSE),"Нет")</f>
        <v>Анализ даты</v>
      </c>
      <c r="E3226" s="11" t="str">
        <f>IFERROR(VLOOKUP(Rule!K3226,lvl_3[],2,FALSE),"Нет")</f>
        <v>Анализ даты</v>
      </c>
      <c r="F3226" s="11" t="str">
        <f>IFERROR(INDEX(lvl_4[],MATCH(L3226,lvl_4[ID],0),MATCH(TEXT(K3226,"##0"),lvl_4[#Headers],0)),"Нет")</f>
        <v>Символические звезды</v>
      </c>
      <c r="G3226" s="11" t="str">
        <f>IFERROR(INDEX(lvl_5[],MATCH(M3226,lvl_5[ID],0),MATCH(_xlfn.CONCAT(TEXT(K3226,"##0"),"_",TEXT(L3226,"##0")),lvl_5[#Headers],0)),"Нет")</f>
        <v>10 Божеств</v>
      </c>
      <c r="H3226" s="11" t="str">
        <f>IFERROR(INDEX(lvl_6[],MATCH(N3226,lvl_6[ID],0),MATCH(_xlfn.CONCAT(K3226,"_",L3226,"_",M3226),lvl_6[#Headers],0)),"Нет")</f>
        <v>Правильный чиновник (Правильная власть)</v>
      </c>
      <c r="I3226" s="12">
        <v>1</v>
      </c>
      <c r="J3226" s="12">
        <v>4</v>
      </c>
      <c r="K3226" s="12">
        <v>1</v>
      </c>
      <c r="L3226" s="12">
        <v>5</v>
      </c>
      <c r="M3226" s="12">
        <v>1</v>
      </c>
      <c r="N3226" s="12">
        <v>8</v>
      </c>
      <c r="O3226" s="12">
        <f>COUNTIF($P$2:P3226,P3226)</f>
        <v>8</v>
      </c>
      <c r="P3226" s="12" t="str">
        <f t="shared" si="210"/>
        <v>141050108</v>
      </c>
      <c r="Q3226" s="12" t="str">
        <f t="shared" si="211"/>
        <v>1410501080008</v>
      </c>
      <c r="R3226" s="20" t="s">
        <v>2749</v>
      </c>
      <c r="U3226" s="12" t="s">
        <v>912</v>
      </c>
      <c r="W3226" s="12" t="s">
        <v>100</v>
      </c>
      <c r="AB3226" s="12" t="s">
        <v>903</v>
      </c>
      <c r="AD3226" s="12" t="s">
        <v>100</v>
      </c>
      <c r="BN3226" s="12">
        <v>1</v>
      </c>
    </row>
    <row r="3227" spans="1:66" ht="45" x14ac:dyDescent="0.25">
      <c r="A3227" s="12">
        <v>1</v>
      </c>
      <c r="B3227" s="11" t="str">
        <f t="shared" si="209"/>
        <v>Общий расчет. Анализ даты. Анализ даты. Символические звезды. 10 Божеств. Косая печать (Дух Совы)</v>
      </c>
      <c r="C3227" s="11" t="str">
        <f>IFERROR(VLOOKUP(I3227,lvl_1[],2,FALSE),"Нет")</f>
        <v>Общий расчет</v>
      </c>
      <c r="D3227" s="11" t="str">
        <f>IFERROR(VLOOKUP(Rule!J3227,lvl_2[],2,FALSE),"Нет")</f>
        <v>Анализ даты</v>
      </c>
      <c r="E3227" s="11" t="str">
        <f>IFERROR(VLOOKUP(Rule!K3227,lvl_3[],2,FALSE),"Нет")</f>
        <v>Анализ даты</v>
      </c>
      <c r="F3227" s="11" t="str">
        <f>IFERROR(INDEX(lvl_4[],MATCH(L3227,lvl_4[ID],0),MATCH(TEXT(K3227,"##0"),lvl_4[#Headers],0)),"Нет")</f>
        <v>Символические звезды</v>
      </c>
      <c r="G3227" s="11" t="str">
        <f>IFERROR(INDEX(lvl_5[],MATCH(M3227,lvl_5[ID],0),MATCH(_xlfn.CONCAT(TEXT(K3227,"##0"),"_",TEXT(L3227,"##0")),lvl_5[#Headers],0)),"Нет")</f>
        <v>10 Божеств</v>
      </c>
      <c r="H3227" s="11" t="str">
        <f>IFERROR(INDEX(lvl_6[],MATCH(N3227,lvl_6[ID],0),MATCH(_xlfn.CONCAT(K3227,"_",L3227,"_",M3227),lvl_6[#Headers],0)),"Нет")</f>
        <v>Косая печать (Дух Совы)</v>
      </c>
      <c r="I3227" s="12">
        <v>1</v>
      </c>
      <c r="J3227" s="12">
        <v>4</v>
      </c>
      <c r="K3227" s="12">
        <v>1</v>
      </c>
      <c r="L3227" s="12">
        <v>5</v>
      </c>
      <c r="M3227" s="12">
        <v>1</v>
      </c>
      <c r="N3227" s="12">
        <v>9</v>
      </c>
      <c r="O3227" s="12">
        <f>COUNTIF($P$2:P3227,P3227)</f>
        <v>8</v>
      </c>
      <c r="P3227" s="12" t="str">
        <f t="shared" si="210"/>
        <v>141050109</v>
      </c>
      <c r="Q3227" s="12" t="str">
        <f t="shared" si="211"/>
        <v>1410501090008</v>
      </c>
      <c r="R3227" s="20" t="s">
        <v>2750</v>
      </c>
      <c r="U3227" s="12" t="s">
        <v>912</v>
      </c>
      <c r="W3227" s="12" t="s">
        <v>100</v>
      </c>
      <c r="AB3227" s="12" t="s">
        <v>908</v>
      </c>
      <c r="AD3227" s="12" t="s">
        <v>100</v>
      </c>
      <c r="BN3227" s="12">
        <v>1</v>
      </c>
    </row>
    <row r="3228" spans="1:66" ht="45" x14ac:dyDescent="0.25">
      <c r="A3228" s="12">
        <v>1</v>
      </c>
      <c r="B3228" s="11" t="str">
        <f t="shared" si="209"/>
        <v>Общий расчет. Анализ даты. Анализ даты. Символические звезды. 10 Божеств. Правильная печать</v>
      </c>
      <c r="C3228" s="11" t="str">
        <f>IFERROR(VLOOKUP(I3228,lvl_1[],2,FALSE),"Нет")</f>
        <v>Общий расчет</v>
      </c>
      <c r="D3228" s="11" t="str">
        <f>IFERROR(VLOOKUP(Rule!J3228,lvl_2[],2,FALSE),"Нет")</f>
        <v>Анализ даты</v>
      </c>
      <c r="E3228" s="11" t="str">
        <f>IFERROR(VLOOKUP(Rule!K3228,lvl_3[],2,FALSE),"Нет")</f>
        <v>Анализ даты</v>
      </c>
      <c r="F3228" s="11" t="str">
        <f>IFERROR(INDEX(lvl_4[],MATCH(L3228,lvl_4[ID],0),MATCH(TEXT(K3228,"##0"),lvl_4[#Headers],0)),"Нет")</f>
        <v>Символические звезды</v>
      </c>
      <c r="G3228" s="11" t="str">
        <f>IFERROR(INDEX(lvl_5[],MATCH(M3228,lvl_5[ID],0),MATCH(_xlfn.CONCAT(TEXT(K3228,"##0"),"_",TEXT(L3228,"##0")),lvl_5[#Headers],0)),"Нет")</f>
        <v>10 Божеств</v>
      </c>
      <c r="H3228" s="11" t="str">
        <f>IFERROR(INDEX(lvl_6[],MATCH(N3228,lvl_6[ID],0),MATCH(_xlfn.CONCAT(K3228,"_",L3228,"_",M3228),lvl_6[#Headers],0)),"Нет")</f>
        <v>Правильная печать</v>
      </c>
      <c r="I3228" s="12">
        <v>1</v>
      </c>
      <c r="J3228" s="12">
        <v>4</v>
      </c>
      <c r="K3228" s="12">
        <v>1</v>
      </c>
      <c r="L3228" s="12">
        <v>5</v>
      </c>
      <c r="M3228" s="12">
        <v>1</v>
      </c>
      <c r="N3228" s="12">
        <v>10</v>
      </c>
      <c r="O3228" s="12">
        <f>COUNTIF($P$2:P3228,P3228)</f>
        <v>8</v>
      </c>
      <c r="P3228" s="12" t="str">
        <f t="shared" si="210"/>
        <v>141050110</v>
      </c>
      <c r="Q3228" s="12" t="str">
        <f t="shared" si="211"/>
        <v>1410501100008</v>
      </c>
      <c r="R3228" s="20" t="s">
        <v>2751</v>
      </c>
      <c r="U3228" s="12" t="s">
        <v>912</v>
      </c>
      <c r="W3228" s="12" t="s">
        <v>100</v>
      </c>
      <c r="AB3228" s="12" t="s">
        <v>907</v>
      </c>
      <c r="AD3228" s="12" t="s">
        <v>100</v>
      </c>
      <c r="BN3228" s="12">
        <v>1</v>
      </c>
    </row>
    <row r="3229" spans="1:66" ht="45" x14ac:dyDescent="0.25">
      <c r="A3229" s="12">
        <v>1</v>
      </c>
      <c r="B3229" s="11" t="str">
        <f t="shared" si="209"/>
        <v>Общий расчет. Анализ даты. Анализ даты. Символические звезды. 10 Божеств. Братство</v>
      </c>
      <c r="C3229" s="11" t="str">
        <f>IFERROR(VLOOKUP(I3229,lvl_1[],2,FALSE),"Нет")</f>
        <v>Общий расчет</v>
      </c>
      <c r="D3229" s="11" t="str">
        <f>IFERROR(VLOOKUP(Rule!J3229,lvl_2[],2,FALSE),"Нет")</f>
        <v>Анализ даты</v>
      </c>
      <c r="E3229" s="11" t="str">
        <f>IFERROR(VLOOKUP(Rule!K3229,lvl_3[],2,FALSE),"Нет")</f>
        <v>Анализ даты</v>
      </c>
      <c r="F3229" s="11" t="str">
        <f>IFERROR(INDEX(lvl_4[],MATCH(L3229,lvl_4[ID],0),MATCH(TEXT(K3229,"##0"),lvl_4[#Headers],0)),"Нет")</f>
        <v>Символические звезды</v>
      </c>
      <c r="G3229" s="11" t="str">
        <f>IFERROR(INDEX(lvl_5[],MATCH(M3229,lvl_5[ID],0),MATCH(_xlfn.CONCAT(TEXT(K3229,"##0"),"_",TEXT(L3229,"##0")),lvl_5[#Headers],0)),"Нет")</f>
        <v>10 Божеств</v>
      </c>
      <c r="H3229" s="11" t="str">
        <f>IFERROR(INDEX(lvl_6[],MATCH(N3229,lvl_6[ID],0),MATCH(_xlfn.CONCAT(K3229,"_",L3229,"_",M3229),lvl_6[#Headers],0)),"Нет")</f>
        <v>Братство</v>
      </c>
      <c r="I3229" s="12">
        <v>1</v>
      </c>
      <c r="J3229" s="12">
        <v>4</v>
      </c>
      <c r="K3229" s="12">
        <v>1</v>
      </c>
      <c r="L3229" s="12">
        <v>5</v>
      </c>
      <c r="M3229" s="12">
        <v>1</v>
      </c>
      <c r="N3229" s="12">
        <v>1</v>
      </c>
      <c r="O3229" s="12">
        <f>COUNTIF($P$2:P3229,P3229)</f>
        <v>9</v>
      </c>
      <c r="P3229" s="12" t="str">
        <f t="shared" si="210"/>
        <v>141050101</v>
      </c>
      <c r="Q3229" s="12" t="str">
        <f t="shared" si="211"/>
        <v>1410501010009</v>
      </c>
      <c r="R3229" s="20" t="s">
        <v>2752</v>
      </c>
      <c r="U3229" s="12" t="s">
        <v>914</v>
      </c>
      <c r="W3229" s="12" t="s">
        <v>100</v>
      </c>
      <c r="AB3229" s="12" t="s">
        <v>914</v>
      </c>
      <c r="AD3229" s="12" t="s">
        <v>100</v>
      </c>
      <c r="BN3229" s="12">
        <v>1</v>
      </c>
    </row>
    <row r="3230" spans="1:66" ht="45" x14ac:dyDescent="0.25">
      <c r="A3230" s="12">
        <v>1</v>
      </c>
      <c r="B3230" s="11" t="str">
        <f t="shared" si="209"/>
        <v>Общий расчет. Анализ даты. Анализ даты. Символические звезды. 10 Божеств. Грабитель богатства</v>
      </c>
      <c r="C3230" s="11" t="str">
        <f>IFERROR(VLOOKUP(I3230,lvl_1[],2,FALSE),"Нет")</f>
        <v>Общий расчет</v>
      </c>
      <c r="D3230" s="11" t="str">
        <f>IFERROR(VLOOKUP(Rule!J3230,lvl_2[],2,FALSE),"Нет")</f>
        <v>Анализ даты</v>
      </c>
      <c r="E3230" s="11" t="str">
        <f>IFERROR(VLOOKUP(Rule!K3230,lvl_3[],2,FALSE),"Нет")</f>
        <v>Анализ даты</v>
      </c>
      <c r="F3230" s="11" t="str">
        <f>IFERROR(INDEX(lvl_4[],MATCH(L3230,lvl_4[ID],0),MATCH(TEXT(K3230,"##0"),lvl_4[#Headers],0)),"Нет")</f>
        <v>Символические звезды</v>
      </c>
      <c r="G3230" s="11" t="str">
        <f>IFERROR(INDEX(lvl_5[],MATCH(M3230,lvl_5[ID],0),MATCH(_xlfn.CONCAT(TEXT(K3230,"##0"),"_",TEXT(L3230,"##0")),lvl_5[#Headers],0)),"Нет")</f>
        <v>10 Божеств</v>
      </c>
      <c r="H3230" s="11" t="str">
        <f>IFERROR(INDEX(lvl_6[],MATCH(N3230,lvl_6[ID],0),MATCH(_xlfn.CONCAT(K3230,"_",L3230,"_",M3230),lvl_6[#Headers],0)),"Нет")</f>
        <v>Грабитель богатства</v>
      </c>
      <c r="I3230" s="12">
        <v>1</v>
      </c>
      <c r="J3230" s="12">
        <v>4</v>
      </c>
      <c r="K3230" s="12">
        <v>1</v>
      </c>
      <c r="L3230" s="12">
        <v>5</v>
      </c>
      <c r="M3230" s="12">
        <v>1</v>
      </c>
      <c r="N3230" s="12">
        <v>2</v>
      </c>
      <c r="O3230" s="12">
        <f>COUNTIF($P$2:P3230,P3230)</f>
        <v>9</v>
      </c>
      <c r="P3230" s="12" t="str">
        <f t="shared" si="210"/>
        <v>141050102</v>
      </c>
      <c r="Q3230" s="12" t="str">
        <f t="shared" si="211"/>
        <v>1410501020009</v>
      </c>
      <c r="R3230" s="20" t="s">
        <v>2753</v>
      </c>
      <c r="U3230" s="12" t="s">
        <v>914</v>
      </c>
      <c r="W3230" s="12" t="s">
        <v>100</v>
      </c>
      <c r="AB3230" s="12" t="s">
        <v>916</v>
      </c>
      <c r="AD3230" s="12" t="s">
        <v>100</v>
      </c>
      <c r="BN3230" s="12">
        <v>1</v>
      </c>
    </row>
    <row r="3231" spans="1:66" ht="45" x14ac:dyDescent="0.25">
      <c r="A3231" s="12">
        <v>1</v>
      </c>
      <c r="B3231" s="11" t="str">
        <f t="shared" si="209"/>
        <v>Общий расчет. Анализ даты. Анализ даты. Символические звезды. 10 Божеств. Дух наслаждения</v>
      </c>
      <c r="C3231" s="11" t="str">
        <f>IFERROR(VLOOKUP(I3231,lvl_1[],2,FALSE),"Нет")</f>
        <v>Общий расчет</v>
      </c>
      <c r="D3231" s="11" t="str">
        <f>IFERROR(VLOOKUP(Rule!J3231,lvl_2[],2,FALSE),"Нет")</f>
        <v>Анализ даты</v>
      </c>
      <c r="E3231" s="11" t="str">
        <f>IFERROR(VLOOKUP(Rule!K3231,lvl_3[],2,FALSE),"Нет")</f>
        <v>Анализ даты</v>
      </c>
      <c r="F3231" s="11" t="str">
        <f>IFERROR(INDEX(lvl_4[],MATCH(L3231,lvl_4[ID],0),MATCH(TEXT(K3231,"##0"),lvl_4[#Headers],0)),"Нет")</f>
        <v>Символические звезды</v>
      </c>
      <c r="G3231" s="11" t="str">
        <f>IFERROR(INDEX(lvl_5[],MATCH(M3231,lvl_5[ID],0),MATCH(_xlfn.CONCAT(TEXT(K3231,"##0"),"_",TEXT(L3231,"##0")),lvl_5[#Headers],0)),"Нет")</f>
        <v>10 Божеств</v>
      </c>
      <c r="H3231" s="11" t="str">
        <f>IFERROR(INDEX(lvl_6[],MATCH(N3231,lvl_6[ID],0),MATCH(_xlfn.CONCAT(K3231,"_",L3231,"_",M3231),lvl_6[#Headers],0)),"Нет")</f>
        <v>Дух наслаждения</v>
      </c>
      <c r="I3231" s="12">
        <v>1</v>
      </c>
      <c r="J3231" s="12">
        <v>4</v>
      </c>
      <c r="K3231" s="12">
        <v>1</v>
      </c>
      <c r="L3231" s="12">
        <v>5</v>
      </c>
      <c r="M3231" s="12">
        <v>1</v>
      </c>
      <c r="N3231" s="12">
        <v>3</v>
      </c>
      <c r="O3231" s="12">
        <f>COUNTIF($P$2:P3231,P3231)</f>
        <v>9</v>
      </c>
      <c r="P3231" s="12" t="str">
        <f t="shared" si="210"/>
        <v>141050103</v>
      </c>
      <c r="Q3231" s="12" t="str">
        <f t="shared" si="211"/>
        <v>1410501030009</v>
      </c>
      <c r="R3231" s="20" t="s">
        <v>2754</v>
      </c>
      <c r="U3231" s="12" t="s">
        <v>914</v>
      </c>
      <c r="W3231" s="12" t="s">
        <v>100</v>
      </c>
      <c r="AB3231" s="12" t="s">
        <v>899</v>
      </c>
      <c r="AD3231" s="12" t="s">
        <v>100</v>
      </c>
      <c r="BN3231" s="12">
        <v>1</v>
      </c>
    </row>
    <row r="3232" spans="1:66" ht="60" x14ac:dyDescent="0.25">
      <c r="A3232" s="12">
        <v>1</v>
      </c>
      <c r="B3232" s="11" t="str">
        <f t="shared" si="209"/>
        <v>Общий расчет. Анализ даты. Анализ даты. Символические звезды. 10 Божеств. Ранение чиновника (Нападение на власть)</v>
      </c>
      <c r="C3232" s="11" t="str">
        <f>IFERROR(VLOOKUP(I3232,lvl_1[],2,FALSE),"Нет")</f>
        <v>Общий расчет</v>
      </c>
      <c r="D3232" s="11" t="str">
        <f>IFERROR(VLOOKUP(Rule!J3232,lvl_2[],2,FALSE),"Нет")</f>
        <v>Анализ даты</v>
      </c>
      <c r="E3232" s="11" t="str">
        <f>IFERROR(VLOOKUP(Rule!K3232,lvl_3[],2,FALSE),"Нет")</f>
        <v>Анализ даты</v>
      </c>
      <c r="F3232" s="11" t="str">
        <f>IFERROR(INDEX(lvl_4[],MATCH(L3232,lvl_4[ID],0),MATCH(TEXT(K3232,"##0"),lvl_4[#Headers],0)),"Нет")</f>
        <v>Символические звезды</v>
      </c>
      <c r="G3232" s="11" t="str">
        <f>IFERROR(INDEX(lvl_5[],MATCH(M3232,lvl_5[ID],0),MATCH(_xlfn.CONCAT(TEXT(K3232,"##0"),"_",TEXT(L3232,"##0")),lvl_5[#Headers],0)),"Нет")</f>
        <v>10 Божеств</v>
      </c>
      <c r="H3232" s="11" t="str">
        <f>IFERROR(INDEX(lvl_6[],MATCH(N3232,lvl_6[ID],0),MATCH(_xlfn.CONCAT(K3232,"_",L3232,"_",M3232),lvl_6[#Headers],0)),"Нет")</f>
        <v>Ранение чиновника (Нападение на власть)</v>
      </c>
      <c r="I3232" s="12">
        <v>1</v>
      </c>
      <c r="J3232" s="12">
        <v>4</v>
      </c>
      <c r="K3232" s="12">
        <v>1</v>
      </c>
      <c r="L3232" s="12">
        <v>5</v>
      </c>
      <c r="M3232" s="12">
        <v>1</v>
      </c>
      <c r="N3232" s="12">
        <v>4</v>
      </c>
      <c r="O3232" s="12">
        <f>COUNTIF($P$2:P3232,P3232)</f>
        <v>9</v>
      </c>
      <c r="P3232" s="12" t="str">
        <f t="shared" si="210"/>
        <v>141050104</v>
      </c>
      <c r="Q3232" s="12" t="str">
        <f t="shared" si="211"/>
        <v>1410501040009</v>
      </c>
      <c r="R3232" s="20" t="s">
        <v>2755</v>
      </c>
      <c r="U3232" s="12" t="s">
        <v>914</v>
      </c>
      <c r="W3232" s="12" t="s">
        <v>100</v>
      </c>
      <c r="AB3232" s="12" t="s">
        <v>901</v>
      </c>
      <c r="AD3232" s="12" t="s">
        <v>100</v>
      </c>
      <c r="BN3232" s="12">
        <v>1</v>
      </c>
    </row>
    <row r="3233" spans="1:66" ht="60" x14ac:dyDescent="0.25">
      <c r="A3233" s="12">
        <v>1</v>
      </c>
      <c r="B3233" s="11" t="str">
        <f t="shared" si="209"/>
        <v>Общий расчет. Анализ даты. Анализ даты. Символические звезды. 10 Божеств. Склонность к богатству (Косое богатство)</v>
      </c>
      <c r="C3233" s="11" t="str">
        <f>IFERROR(VLOOKUP(I3233,lvl_1[],2,FALSE),"Нет")</f>
        <v>Общий расчет</v>
      </c>
      <c r="D3233" s="11" t="str">
        <f>IFERROR(VLOOKUP(Rule!J3233,lvl_2[],2,FALSE),"Нет")</f>
        <v>Анализ даты</v>
      </c>
      <c r="E3233" s="11" t="str">
        <f>IFERROR(VLOOKUP(Rule!K3233,lvl_3[],2,FALSE),"Нет")</f>
        <v>Анализ даты</v>
      </c>
      <c r="F3233" s="11" t="str">
        <f>IFERROR(INDEX(lvl_4[],MATCH(L3233,lvl_4[ID],0),MATCH(TEXT(K3233,"##0"),lvl_4[#Headers],0)),"Нет")</f>
        <v>Символические звезды</v>
      </c>
      <c r="G3233" s="11" t="str">
        <f>IFERROR(INDEX(lvl_5[],MATCH(M3233,lvl_5[ID],0),MATCH(_xlfn.CONCAT(TEXT(K3233,"##0"),"_",TEXT(L3233,"##0")),lvl_5[#Headers],0)),"Нет")</f>
        <v>10 Божеств</v>
      </c>
      <c r="H3233" s="11" t="str">
        <f>IFERROR(INDEX(lvl_6[],MATCH(N3233,lvl_6[ID],0),MATCH(_xlfn.CONCAT(K3233,"_",L3233,"_",M3233),lvl_6[#Headers],0)),"Нет")</f>
        <v>Склонность к богатству (Косое богатство)</v>
      </c>
      <c r="I3233" s="12">
        <v>1</v>
      </c>
      <c r="J3233" s="12">
        <v>4</v>
      </c>
      <c r="K3233" s="12">
        <v>1</v>
      </c>
      <c r="L3233" s="12">
        <v>5</v>
      </c>
      <c r="M3233" s="12">
        <v>1</v>
      </c>
      <c r="N3233" s="12">
        <v>5</v>
      </c>
      <c r="O3233" s="12">
        <f>COUNTIF($P$2:P3233,P3233)</f>
        <v>9</v>
      </c>
      <c r="P3233" s="12" t="str">
        <f t="shared" si="210"/>
        <v>141050105</v>
      </c>
      <c r="Q3233" s="12" t="str">
        <f t="shared" si="211"/>
        <v>1410501050009</v>
      </c>
      <c r="R3233" s="20" t="s">
        <v>2756</v>
      </c>
      <c r="U3233" s="12" t="s">
        <v>914</v>
      </c>
      <c r="W3233" s="12" t="s">
        <v>100</v>
      </c>
      <c r="AB3233" s="12" t="s">
        <v>903</v>
      </c>
      <c r="AD3233" s="12" t="s">
        <v>100</v>
      </c>
      <c r="BN3233" s="12">
        <v>1</v>
      </c>
    </row>
    <row r="3234" spans="1:66" ht="45" x14ac:dyDescent="0.25">
      <c r="A3234" s="12">
        <v>1</v>
      </c>
      <c r="B3234" s="11" t="str">
        <f t="shared" si="209"/>
        <v>Общий расчет. Анализ даты. Анализ даты. Символические звезды. 10 Божеств. Прямое богатство</v>
      </c>
      <c r="C3234" s="11" t="str">
        <f>IFERROR(VLOOKUP(I3234,lvl_1[],2,FALSE),"Нет")</f>
        <v>Общий расчет</v>
      </c>
      <c r="D3234" s="11" t="str">
        <f>IFERROR(VLOOKUP(Rule!J3234,lvl_2[],2,FALSE),"Нет")</f>
        <v>Анализ даты</v>
      </c>
      <c r="E3234" s="11" t="str">
        <f>IFERROR(VLOOKUP(Rule!K3234,lvl_3[],2,FALSE),"Нет")</f>
        <v>Анализ даты</v>
      </c>
      <c r="F3234" s="11" t="str">
        <f>IFERROR(INDEX(lvl_4[],MATCH(L3234,lvl_4[ID],0),MATCH(TEXT(K3234,"##0"),lvl_4[#Headers],0)),"Нет")</f>
        <v>Символические звезды</v>
      </c>
      <c r="G3234" s="11" t="str">
        <f>IFERROR(INDEX(lvl_5[],MATCH(M3234,lvl_5[ID],0),MATCH(_xlfn.CONCAT(TEXT(K3234,"##0"),"_",TEXT(L3234,"##0")),lvl_5[#Headers],0)),"Нет")</f>
        <v>10 Божеств</v>
      </c>
      <c r="H3234" s="11" t="str">
        <f>IFERROR(INDEX(lvl_6[],MATCH(N3234,lvl_6[ID],0),MATCH(_xlfn.CONCAT(K3234,"_",L3234,"_",M3234),lvl_6[#Headers],0)),"Нет")</f>
        <v>Прямое богатство</v>
      </c>
      <c r="I3234" s="12">
        <v>1</v>
      </c>
      <c r="J3234" s="12">
        <v>4</v>
      </c>
      <c r="K3234" s="12">
        <v>1</v>
      </c>
      <c r="L3234" s="12">
        <v>5</v>
      </c>
      <c r="M3234" s="12">
        <v>1</v>
      </c>
      <c r="N3234" s="12">
        <v>6</v>
      </c>
      <c r="O3234" s="12">
        <f>COUNTIF($P$2:P3234,P3234)</f>
        <v>9</v>
      </c>
      <c r="P3234" s="12" t="str">
        <f t="shared" si="210"/>
        <v>141050106</v>
      </c>
      <c r="Q3234" s="12" t="str">
        <f t="shared" si="211"/>
        <v>1410501060009</v>
      </c>
      <c r="R3234" s="20" t="s">
        <v>2757</v>
      </c>
      <c r="U3234" s="12" t="s">
        <v>914</v>
      </c>
      <c r="W3234" s="12" t="s">
        <v>100</v>
      </c>
      <c r="AB3234" s="12" t="s">
        <v>905</v>
      </c>
      <c r="AD3234" s="12" t="s">
        <v>100</v>
      </c>
      <c r="BN3234" s="12">
        <v>1</v>
      </c>
    </row>
    <row r="3235" spans="1:66" ht="60" x14ac:dyDescent="0.25">
      <c r="A3235" s="12">
        <v>1</v>
      </c>
      <c r="B3235" s="11" t="str">
        <f t="shared" si="209"/>
        <v>Общий расчет. Анализ даты. Анализ даты. Символические звезды. 10 Божеств. Убийство 7й позиции (Неправильный чиновник_</v>
      </c>
      <c r="C3235" s="11" t="str">
        <f>IFERROR(VLOOKUP(I3235,lvl_1[],2,FALSE),"Нет")</f>
        <v>Общий расчет</v>
      </c>
      <c r="D3235" s="11" t="str">
        <f>IFERROR(VLOOKUP(Rule!J3235,lvl_2[],2,FALSE),"Нет")</f>
        <v>Анализ даты</v>
      </c>
      <c r="E3235" s="11" t="str">
        <f>IFERROR(VLOOKUP(Rule!K3235,lvl_3[],2,FALSE),"Нет")</f>
        <v>Анализ даты</v>
      </c>
      <c r="F3235" s="11" t="str">
        <f>IFERROR(INDEX(lvl_4[],MATCH(L3235,lvl_4[ID],0),MATCH(TEXT(K3235,"##0"),lvl_4[#Headers],0)),"Нет")</f>
        <v>Символические звезды</v>
      </c>
      <c r="G3235" s="11" t="str">
        <f>IFERROR(INDEX(lvl_5[],MATCH(M3235,lvl_5[ID],0),MATCH(_xlfn.CONCAT(TEXT(K3235,"##0"),"_",TEXT(L3235,"##0")),lvl_5[#Headers],0)),"Нет")</f>
        <v>10 Божеств</v>
      </c>
      <c r="H3235" s="11" t="str">
        <f>IFERROR(INDEX(lvl_6[],MATCH(N3235,lvl_6[ID],0),MATCH(_xlfn.CONCAT(K3235,"_",L3235,"_",M3235),lvl_6[#Headers],0)),"Нет")</f>
        <v>Убийство 7й позиции (Неправильный чиновник_</v>
      </c>
      <c r="I3235" s="12">
        <v>1</v>
      </c>
      <c r="J3235" s="12">
        <v>4</v>
      </c>
      <c r="K3235" s="12">
        <v>1</v>
      </c>
      <c r="L3235" s="12">
        <v>5</v>
      </c>
      <c r="M3235" s="12">
        <v>1</v>
      </c>
      <c r="N3235" s="12">
        <v>7</v>
      </c>
      <c r="O3235" s="12">
        <f>COUNTIF($P$2:P3235,P3235)</f>
        <v>9</v>
      </c>
      <c r="P3235" s="12" t="str">
        <f t="shared" si="210"/>
        <v>141050107</v>
      </c>
      <c r="Q3235" s="12" t="str">
        <f t="shared" si="211"/>
        <v>1410501070009</v>
      </c>
      <c r="R3235" s="20" t="s">
        <v>2758</v>
      </c>
      <c r="U3235" s="12" t="s">
        <v>914</v>
      </c>
      <c r="W3235" s="12" t="s">
        <v>100</v>
      </c>
      <c r="AB3235" s="12" t="s">
        <v>907</v>
      </c>
      <c r="AD3235" s="12" t="s">
        <v>100</v>
      </c>
      <c r="BN3235" s="12">
        <v>1</v>
      </c>
    </row>
    <row r="3236" spans="1:66" ht="60" x14ac:dyDescent="0.25">
      <c r="A3236" s="12">
        <v>1</v>
      </c>
      <c r="B3236" s="11" t="str">
        <f t="shared" si="209"/>
        <v>Общий расчет. Анализ даты. Анализ даты. Символические звезды. 10 Божеств. Правильный чиновник (Правильная власть)</v>
      </c>
      <c r="C3236" s="11" t="str">
        <f>IFERROR(VLOOKUP(I3236,lvl_1[],2,FALSE),"Нет")</f>
        <v>Общий расчет</v>
      </c>
      <c r="D3236" s="11" t="str">
        <f>IFERROR(VLOOKUP(Rule!J3236,lvl_2[],2,FALSE),"Нет")</f>
        <v>Анализ даты</v>
      </c>
      <c r="E3236" s="11" t="str">
        <f>IFERROR(VLOOKUP(Rule!K3236,lvl_3[],2,FALSE),"Нет")</f>
        <v>Анализ даты</v>
      </c>
      <c r="F3236" s="11" t="str">
        <f>IFERROR(INDEX(lvl_4[],MATCH(L3236,lvl_4[ID],0),MATCH(TEXT(K3236,"##0"),lvl_4[#Headers],0)),"Нет")</f>
        <v>Символические звезды</v>
      </c>
      <c r="G3236" s="11" t="str">
        <f>IFERROR(INDEX(lvl_5[],MATCH(M3236,lvl_5[ID],0),MATCH(_xlfn.CONCAT(TEXT(K3236,"##0"),"_",TEXT(L3236,"##0")),lvl_5[#Headers],0)),"Нет")</f>
        <v>10 Божеств</v>
      </c>
      <c r="H3236" s="11" t="str">
        <f>IFERROR(INDEX(lvl_6[],MATCH(N3236,lvl_6[ID],0),MATCH(_xlfn.CONCAT(K3236,"_",L3236,"_",M3236),lvl_6[#Headers],0)),"Нет")</f>
        <v>Правильный чиновник (Правильная власть)</v>
      </c>
      <c r="I3236" s="12">
        <v>1</v>
      </c>
      <c r="J3236" s="12">
        <v>4</v>
      </c>
      <c r="K3236" s="12">
        <v>1</v>
      </c>
      <c r="L3236" s="12">
        <v>5</v>
      </c>
      <c r="M3236" s="12">
        <v>1</v>
      </c>
      <c r="N3236" s="12">
        <v>8</v>
      </c>
      <c r="O3236" s="12">
        <f>COUNTIF($P$2:P3236,P3236)</f>
        <v>9</v>
      </c>
      <c r="P3236" s="12" t="str">
        <f t="shared" si="210"/>
        <v>141050108</v>
      </c>
      <c r="Q3236" s="12" t="str">
        <f t="shared" si="211"/>
        <v>1410501080009</v>
      </c>
      <c r="R3236" s="20" t="s">
        <v>2759</v>
      </c>
      <c r="U3236" s="12" t="s">
        <v>914</v>
      </c>
      <c r="W3236" s="12" t="s">
        <v>100</v>
      </c>
      <c r="AB3236" s="12" t="s">
        <v>908</v>
      </c>
      <c r="AD3236" s="12" t="s">
        <v>100</v>
      </c>
      <c r="BN3236" s="12">
        <v>1</v>
      </c>
    </row>
    <row r="3237" spans="1:66" ht="45" x14ac:dyDescent="0.25">
      <c r="A3237" s="12">
        <v>1</v>
      </c>
      <c r="B3237" s="11" t="str">
        <f t="shared" si="209"/>
        <v>Общий расчет. Анализ даты. Анализ даты. Символические звезды. 10 Божеств. Косая печать (Дух Совы)</v>
      </c>
      <c r="C3237" s="11" t="str">
        <f>IFERROR(VLOOKUP(I3237,lvl_1[],2,FALSE),"Нет")</f>
        <v>Общий расчет</v>
      </c>
      <c r="D3237" s="11" t="str">
        <f>IFERROR(VLOOKUP(Rule!J3237,lvl_2[],2,FALSE),"Нет")</f>
        <v>Анализ даты</v>
      </c>
      <c r="E3237" s="11" t="str">
        <f>IFERROR(VLOOKUP(Rule!K3237,lvl_3[],2,FALSE),"Нет")</f>
        <v>Анализ даты</v>
      </c>
      <c r="F3237" s="11" t="str">
        <f>IFERROR(INDEX(lvl_4[],MATCH(L3237,lvl_4[ID],0),MATCH(TEXT(K3237,"##0"),lvl_4[#Headers],0)),"Нет")</f>
        <v>Символические звезды</v>
      </c>
      <c r="G3237" s="11" t="str">
        <f>IFERROR(INDEX(lvl_5[],MATCH(M3237,lvl_5[ID],0),MATCH(_xlfn.CONCAT(TEXT(K3237,"##0"),"_",TEXT(L3237,"##0")),lvl_5[#Headers],0)),"Нет")</f>
        <v>10 Божеств</v>
      </c>
      <c r="H3237" s="11" t="str">
        <f>IFERROR(INDEX(lvl_6[],MATCH(N3237,lvl_6[ID],0),MATCH(_xlfn.CONCAT(K3237,"_",L3237,"_",M3237),lvl_6[#Headers],0)),"Нет")</f>
        <v>Косая печать (Дух Совы)</v>
      </c>
      <c r="I3237" s="12">
        <v>1</v>
      </c>
      <c r="J3237" s="12">
        <v>4</v>
      </c>
      <c r="K3237" s="12">
        <v>1</v>
      </c>
      <c r="L3237" s="12">
        <v>5</v>
      </c>
      <c r="M3237" s="12">
        <v>1</v>
      </c>
      <c r="N3237" s="12">
        <v>9</v>
      </c>
      <c r="O3237" s="12">
        <f>COUNTIF($P$2:P3237,P3237)</f>
        <v>9</v>
      </c>
      <c r="P3237" s="12" t="str">
        <f t="shared" si="210"/>
        <v>141050109</v>
      </c>
      <c r="Q3237" s="12" t="str">
        <f t="shared" si="211"/>
        <v>1410501090009</v>
      </c>
      <c r="R3237" s="20" t="s">
        <v>2760</v>
      </c>
      <c r="U3237" s="12" t="s">
        <v>914</v>
      </c>
      <c r="W3237" s="12" t="s">
        <v>100</v>
      </c>
      <c r="AB3237" s="12" t="s">
        <v>910</v>
      </c>
      <c r="AD3237" s="12" t="s">
        <v>100</v>
      </c>
      <c r="BN3237" s="12">
        <v>1</v>
      </c>
    </row>
    <row r="3238" spans="1:66" ht="45" x14ac:dyDescent="0.25">
      <c r="A3238" s="12">
        <v>1</v>
      </c>
      <c r="B3238" s="11" t="str">
        <f t="shared" si="209"/>
        <v>Общий расчет. Анализ даты. Анализ даты. Символические звезды. 10 Божеств. Правильная печать</v>
      </c>
      <c r="C3238" s="11" t="str">
        <f>IFERROR(VLOOKUP(I3238,lvl_1[],2,FALSE),"Нет")</f>
        <v>Общий расчет</v>
      </c>
      <c r="D3238" s="11" t="str">
        <f>IFERROR(VLOOKUP(Rule!J3238,lvl_2[],2,FALSE),"Нет")</f>
        <v>Анализ даты</v>
      </c>
      <c r="E3238" s="11" t="str">
        <f>IFERROR(VLOOKUP(Rule!K3238,lvl_3[],2,FALSE),"Нет")</f>
        <v>Анализ даты</v>
      </c>
      <c r="F3238" s="11" t="str">
        <f>IFERROR(INDEX(lvl_4[],MATCH(L3238,lvl_4[ID],0),MATCH(TEXT(K3238,"##0"),lvl_4[#Headers],0)),"Нет")</f>
        <v>Символические звезды</v>
      </c>
      <c r="G3238" s="11" t="str">
        <f>IFERROR(INDEX(lvl_5[],MATCH(M3238,lvl_5[ID],0),MATCH(_xlfn.CONCAT(TEXT(K3238,"##0"),"_",TEXT(L3238,"##0")),lvl_5[#Headers],0)),"Нет")</f>
        <v>10 Божеств</v>
      </c>
      <c r="H3238" s="11" t="str">
        <f>IFERROR(INDEX(lvl_6[],MATCH(N3238,lvl_6[ID],0),MATCH(_xlfn.CONCAT(K3238,"_",L3238,"_",M3238),lvl_6[#Headers],0)),"Нет")</f>
        <v>Правильная печать</v>
      </c>
      <c r="I3238" s="12">
        <v>1</v>
      </c>
      <c r="J3238" s="12">
        <v>4</v>
      </c>
      <c r="K3238" s="12">
        <v>1</v>
      </c>
      <c r="L3238" s="12">
        <v>5</v>
      </c>
      <c r="M3238" s="12">
        <v>1</v>
      </c>
      <c r="N3238" s="12">
        <v>10</v>
      </c>
      <c r="O3238" s="12">
        <f>COUNTIF($P$2:P3238,P3238)</f>
        <v>9</v>
      </c>
      <c r="P3238" s="12" t="str">
        <f t="shared" si="210"/>
        <v>141050110</v>
      </c>
      <c r="Q3238" s="12" t="str">
        <f t="shared" si="211"/>
        <v>1410501100009</v>
      </c>
      <c r="R3238" s="20" t="s">
        <v>2761</v>
      </c>
      <c r="U3238" s="12" t="s">
        <v>914</v>
      </c>
      <c r="W3238" s="12" t="s">
        <v>100</v>
      </c>
      <c r="AB3238" s="12" t="s">
        <v>912</v>
      </c>
      <c r="AD3238" s="12" t="s">
        <v>100</v>
      </c>
      <c r="BN3238" s="12">
        <v>1</v>
      </c>
    </row>
    <row r="3239" spans="1:66" ht="45" x14ac:dyDescent="0.25">
      <c r="A3239" s="12">
        <v>1</v>
      </c>
      <c r="B3239" s="11" t="str">
        <f t="shared" si="209"/>
        <v>Общий расчет. Анализ даты. Анализ даты. Символические звезды. 10 Божеств. Братство</v>
      </c>
      <c r="C3239" s="11" t="str">
        <f>IFERROR(VLOOKUP(I3239,lvl_1[],2,FALSE),"Нет")</f>
        <v>Общий расчет</v>
      </c>
      <c r="D3239" s="11" t="str">
        <f>IFERROR(VLOOKUP(Rule!J3239,lvl_2[],2,FALSE),"Нет")</f>
        <v>Анализ даты</v>
      </c>
      <c r="E3239" s="11" t="str">
        <f>IFERROR(VLOOKUP(Rule!K3239,lvl_3[],2,FALSE),"Нет")</f>
        <v>Анализ даты</v>
      </c>
      <c r="F3239" s="11" t="str">
        <f>IFERROR(INDEX(lvl_4[],MATCH(L3239,lvl_4[ID],0),MATCH(TEXT(K3239,"##0"),lvl_4[#Headers],0)),"Нет")</f>
        <v>Символические звезды</v>
      </c>
      <c r="G3239" s="11" t="str">
        <f>IFERROR(INDEX(lvl_5[],MATCH(M3239,lvl_5[ID],0),MATCH(_xlfn.CONCAT(TEXT(K3239,"##0"),"_",TEXT(L3239,"##0")),lvl_5[#Headers],0)),"Нет")</f>
        <v>10 Божеств</v>
      </c>
      <c r="H3239" s="11" t="str">
        <f>IFERROR(INDEX(lvl_6[],MATCH(N3239,lvl_6[ID],0),MATCH(_xlfn.CONCAT(K3239,"_",L3239,"_",M3239),lvl_6[#Headers],0)),"Нет")</f>
        <v>Братство</v>
      </c>
      <c r="I3239" s="12">
        <v>1</v>
      </c>
      <c r="J3239" s="12">
        <v>4</v>
      </c>
      <c r="K3239" s="12">
        <v>1</v>
      </c>
      <c r="L3239" s="12">
        <v>5</v>
      </c>
      <c r="M3239" s="12">
        <v>1</v>
      </c>
      <c r="N3239" s="12">
        <v>1</v>
      </c>
      <c r="O3239" s="12">
        <f>COUNTIF($P$2:P3239,P3239)</f>
        <v>10</v>
      </c>
      <c r="P3239" s="12" t="str">
        <f t="shared" si="210"/>
        <v>141050101</v>
      </c>
      <c r="Q3239" s="12" t="str">
        <f t="shared" si="211"/>
        <v>1410501010010</v>
      </c>
      <c r="R3239" s="20" t="s">
        <v>2762</v>
      </c>
      <c r="U3239" s="12" t="s">
        <v>916</v>
      </c>
      <c r="W3239" s="12" t="s">
        <v>100</v>
      </c>
      <c r="AB3239" s="12" t="s">
        <v>916</v>
      </c>
      <c r="AD3239" s="12" t="s">
        <v>100</v>
      </c>
      <c r="BN3239" s="12">
        <v>1</v>
      </c>
    </row>
    <row r="3240" spans="1:66" ht="45" x14ac:dyDescent="0.25">
      <c r="A3240" s="12">
        <v>1</v>
      </c>
      <c r="B3240" s="11" t="str">
        <f t="shared" si="209"/>
        <v>Общий расчет. Анализ даты. Анализ даты. Символические звезды. 10 Божеств. Грабитель богатства</v>
      </c>
      <c r="C3240" s="11" t="str">
        <f>IFERROR(VLOOKUP(I3240,lvl_1[],2,FALSE),"Нет")</f>
        <v>Общий расчет</v>
      </c>
      <c r="D3240" s="11" t="str">
        <f>IFERROR(VLOOKUP(Rule!J3240,lvl_2[],2,FALSE),"Нет")</f>
        <v>Анализ даты</v>
      </c>
      <c r="E3240" s="11" t="str">
        <f>IFERROR(VLOOKUP(Rule!K3240,lvl_3[],2,FALSE),"Нет")</f>
        <v>Анализ даты</v>
      </c>
      <c r="F3240" s="11" t="str">
        <f>IFERROR(INDEX(lvl_4[],MATCH(L3240,lvl_4[ID],0),MATCH(TEXT(K3240,"##0"),lvl_4[#Headers],0)),"Нет")</f>
        <v>Символические звезды</v>
      </c>
      <c r="G3240" s="11" t="str">
        <f>IFERROR(INDEX(lvl_5[],MATCH(M3240,lvl_5[ID],0),MATCH(_xlfn.CONCAT(TEXT(K3240,"##0"),"_",TEXT(L3240,"##0")),lvl_5[#Headers],0)),"Нет")</f>
        <v>10 Божеств</v>
      </c>
      <c r="H3240" s="11" t="str">
        <f>IFERROR(INDEX(lvl_6[],MATCH(N3240,lvl_6[ID],0),MATCH(_xlfn.CONCAT(K3240,"_",L3240,"_",M3240),lvl_6[#Headers],0)),"Нет")</f>
        <v>Грабитель богатства</v>
      </c>
      <c r="I3240" s="12">
        <v>1</v>
      </c>
      <c r="J3240" s="12">
        <v>4</v>
      </c>
      <c r="K3240" s="12">
        <v>1</v>
      </c>
      <c r="L3240" s="12">
        <v>5</v>
      </c>
      <c r="M3240" s="12">
        <v>1</v>
      </c>
      <c r="N3240" s="12">
        <v>2</v>
      </c>
      <c r="O3240" s="12">
        <f>COUNTIF($P$2:P3240,P3240)</f>
        <v>10</v>
      </c>
      <c r="P3240" s="12" t="str">
        <f t="shared" si="210"/>
        <v>141050102</v>
      </c>
      <c r="Q3240" s="12" t="str">
        <f t="shared" si="211"/>
        <v>1410501020010</v>
      </c>
      <c r="R3240" s="20" t="s">
        <v>2763</v>
      </c>
      <c r="U3240" s="12" t="s">
        <v>916</v>
      </c>
      <c r="W3240" s="12" t="s">
        <v>100</v>
      </c>
      <c r="AB3240" s="12" t="s">
        <v>914</v>
      </c>
      <c r="AD3240" s="12" t="s">
        <v>100</v>
      </c>
      <c r="BN3240" s="12">
        <v>1</v>
      </c>
    </row>
    <row r="3241" spans="1:66" ht="45" x14ac:dyDescent="0.25">
      <c r="A3241" s="12">
        <v>1</v>
      </c>
      <c r="B3241" s="11" t="str">
        <f t="shared" si="209"/>
        <v>Общий расчет. Анализ даты. Анализ даты. Символические звезды. 10 Божеств. Дух наслаждения</v>
      </c>
      <c r="C3241" s="11" t="str">
        <f>IFERROR(VLOOKUP(I3241,lvl_1[],2,FALSE),"Нет")</f>
        <v>Общий расчет</v>
      </c>
      <c r="D3241" s="11" t="str">
        <f>IFERROR(VLOOKUP(Rule!J3241,lvl_2[],2,FALSE),"Нет")</f>
        <v>Анализ даты</v>
      </c>
      <c r="E3241" s="11" t="str">
        <f>IFERROR(VLOOKUP(Rule!K3241,lvl_3[],2,FALSE),"Нет")</f>
        <v>Анализ даты</v>
      </c>
      <c r="F3241" s="11" t="str">
        <f>IFERROR(INDEX(lvl_4[],MATCH(L3241,lvl_4[ID],0),MATCH(TEXT(K3241,"##0"),lvl_4[#Headers],0)),"Нет")</f>
        <v>Символические звезды</v>
      </c>
      <c r="G3241" s="11" t="str">
        <f>IFERROR(INDEX(lvl_5[],MATCH(M3241,lvl_5[ID],0),MATCH(_xlfn.CONCAT(TEXT(K3241,"##0"),"_",TEXT(L3241,"##0")),lvl_5[#Headers],0)),"Нет")</f>
        <v>10 Божеств</v>
      </c>
      <c r="H3241" s="11" t="str">
        <f>IFERROR(INDEX(lvl_6[],MATCH(N3241,lvl_6[ID],0),MATCH(_xlfn.CONCAT(K3241,"_",L3241,"_",M3241),lvl_6[#Headers],0)),"Нет")</f>
        <v>Дух наслаждения</v>
      </c>
      <c r="I3241" s="12">
        <v>1</v>
      </c>
      <c r="J3241" s="12">
        <v>4</v>
      </c>
      <c r="K3241" s="12">
        <v>1</v>
      </c>
      <c r="L3241" s="12">
        <v>5</v>
      </c>
      <c r="M3241" s="12">
        <v>1</v>
      </c>
      <c r="N3241" s="12">
        <v>3</v>
      </c>
      <c r="O3241" s="12">
        <f>COUNTIF($P$2:P3241,P3241)</f>
        <v>10</v>
      </c>
      <c r="P3241" s="12" t="str">
        <f t="shared" si="210"/>
        <v>141050103</v>
      </c>
      <c r="Q3241" s="12" t="str">
        <f t="shared" si="211"/>
        <v>1410501030010</v>
      </c>
      <c r="R3241" s="20" t="s">
        <v>2764</v>
      </c>
      <c r="U3241" s="12" t="s">
        <v>916</v>
      </c>
      <c r="W3241" s="12" t="s">
        <v>100</v>
      </c>
      <c r="AB3241" s="12" t="s">
        <v>901</v>
      </c>
      <c r="AD3241" s="12" t="s">
        <v>100</v>
      </c>
      <c r="BN3241" s="12">
        <v>1</v>
      </c>
    </row>
    <row r="3242" spans="1:66" ht="60" x14ac:dyDescent="0.25">
      <c r="A3242" s="12">
        <v>1</v>
      </c>
      <c r="B3242" s="11" t="str">
        <f t="shared" si="209"/>
        <v>Общий расчет. Анализ даты. Анализ даты. Символические звезды. 10 Божеств. Ранение чиновника (Нападение на власть)</v>
      </c>
      <c r="C3242" s="11" t="str">
        <f>IFERROR(VLOOKUP(I3242,lvl_1[],2,FALSE),"Нет")</f>
        <v>Общий расчет</v>
      </c>
      <c r="D3242" s="11" t="str">
        <f>IFERROR(VLOOKUP(Rule!J3242,lvl_2[],2,FALSE),"Нет")</f>
        <v>Анализ даты</v>
      </c>
      <c r="E3242" s="11" t="str">
        <f>IFERROR(VLOOKUP(Rule!K3242,lvl_3[],2,FALSE),"Нет")</f>
        <v>Анализ даты</v>
      </c>
      <c r="F3242" s="11" t="str">
        <f>IFERROR(INDEX(lvl_4[],MATCH(L3242,lvl_4[ID],0),MATCH(TEXT(K3242,"##0"),lvl_4[#Headers],0)),"Нет")</f>
        <v>Символические звезды</v>
      </c>
      <c r="G3242" s="11" t="str">
        <f>IFERROR(INDEX(lvl_5[],MATCH(M3242,lvl_5[ID],0),MATCH(_xlfn.CONCAT(TEXT(K3242,"##0"),"_",TEXT(L3242,"##0")),lvl_5[#Headers],0)),"Нет")</f>
        <v>10 Божеств</v>
      </c>
      <c r="H3242" s="11" t="str">
        <f>IFERROR(INDEX(lvl_6[],MATCH(N3242,lvl_6[ID],0),MATCH(_xlfn.CONCAT(K3242,"_",L3242,"_",M3242),lvl_6[#Headers],0)),"Нет")</f>
        <v>Ранение чиновника (Нападение на власть)</v>
      </c>
      <c r="I3242" s="12">
        <v>1</v>
      </c>
      <c r="J3242" s="12">
        <v>4</v>
      </c>
      <c r="K3242" s="12">
        <v>1</v>
      </c>
      <c r="L3242" s="12">
        <v>5</v>
      </c>
      <c r="M3242" s="12">
        <v>1</v>
      </c>
      <c r="N3242" s="12">
        <v>4</v>
      </c>
      <c r="O3242" s="12">
        <f>COUNTIF($P$2:P3242,P3242)</f>
        <v>10</v>
      </c>
      <c r="P3242" s="12" t="str">
        <f t="shared" si="210"/>
        <v>141050104</v>
      </c>
      <c r="Q3242" s="12" t="str">
        <f t="shared" si="211"/>
        <v>1410501040010</v>
      </c>
      <c r="R3242" s="20" t="s">
        <v>2765</v>
      </c>
      <c r="U3242" s="12" t="s">
        <v>916</v>
      </c>
      <c r="W3242" s="12" t="s">
        <v>100</v>
      </c>
      <c r="AB3242" s="12" t="s">
        <v>899</v>
      </c>
      <c r="AD3242" s="12" t="s">
        <v>100</v>
      </c>
      <c r="BN3242" s="12">
        <v>1</v>
      </c>
    </row>
    <row r="3243" spans="1:66" ht="60" x14ac:dyDescent="0.25">
      <c r="A3243" s="12">
        <v>1</v>
      </c>
      <c r="B3243" s="11" t="str">
        <f t="shared" si="209"/>
        <v>Общий расчет. Анализ даты. Анализ даты. Символические звезды. 10 Божеств. Склонность к богатству (Косое богатство)</v>
      </c>
      <c r="C3243" s="11" t="str">
        <f>IFERROR(VLOOKUP(I3243,lvl_1[],2,FALSE),"Нет")</f>
        <v>Общий расчет</v>
      </c>
      <c r="D3243" s="11" t="str">
        <f>IFERROR(VLOOKUP(Rule!J3243,lvl_2[],2,FALSE),"Нет")</f>
        <v>Анализ даты</v>
      </c>
      <c r="E3243" s="11" t="str">
        <f>IFERROR(VLOOKUP(Rule!K3243,lvl_3[],2,FALSE),"Нет")</f>
        <v>Анализ даты</v>
      </c>
      <c r="F3243" s="11" t="str">
        <f>IFERROR(INDEX(lvl_4[],MATCH(L3243,lvl_4[ID],0),MATCH(TEXT(K3243,"##0"),lvl_4[#Headers],0)),"Нет")</f>
        <v>Символические звезды</v>
      </c>
      <c r="G3243" s="11" t="str">
        <f>IFERROR(INDEX(lvl_5[],MATCH(M3243,lvl_5[ID],0),MATCH(_xlfn.CONCAT(TEXT(K3243,"##0"),"_",TEXT(L3243,"##0")),lvl_5[#Headers],0)),"Нет")</f>
        <v>10 Божеств</v>
      </c>
      <c r="H3243" s="11" t="str">
        <f>IFERROR(INDEX(lvl_6[],MATCH(N3243,lvl_6[ID],0),MATCH(_xlfn.CONCAT(K3243,"_",L3243,"_",M3243),lvl_6[#Headers],0)),"Нет")</f>
        <v>Склонность к богатству (Косое богатство)</v>
      </c>
      <c r="I3243" s="12">
        <v>1</v>
      </c>
      <c r="J3243" s="12">
        <v>4</v>
      </c>
      <c r="K3243" s="12">
        <v>1</v>
      </c>
      <c r="L3243" s="12">
        <v>5</v>
      </c>
      <c r="M3243" s="12">
        <v>1</v>
      </c>
      <c r="N3243" s="12">
        <v>5</v>
      </c>
      <c r="O3243" s="12">
        <f>COUNTIF($P$2:P3243,P3243)</f>
        <v>10</v>
      </c>
      <c r="P3243" s="12" t="str">
        <f t="shared" si="210"/>
        <v>141050105</v>
      </c>
      <c r="Q3243" s="12" t="str">
        <f t="shared" si="211"/>
        <v>1410501050010</v>
      </c>
      <c r="R3243" s="20" t="s">
        <v>2766</v>
      </c>
      <c r="U3243" s="12" t="s">
        <v>916</v>
      </c>
      <c r="W3243" s="12" t="s">
        <v>100</v>
      </c>
      <c r="AB3243" s="12" t="s">
        <v>905</v>
      </c>
      <c r="AD3243" s="12" t="s">
        <v>100</v>
      </c>
      <c r="BN3243" s="12">
        <v>1</v>
      </c>
    </row>
    <row r="3244" spans="1:66" ht="45" x14ac:dyDescent="0.25">
      <c r="A3244" s="12">
        <v>1</v>
      </c>
      <c r="B3244" s="11" t="str">
        <f t="shared" si="209"/>
        <v>Общий расчет. Анализ даты. Анализ даты. Символические звезды. 10 Божеств. Прямое богатство</v>
      </c>
      <c r="C3244" s="11" t="str">
        <f>IFERROR(VLOOKUP(I3244,lvl_1[],2,FALSE),"Нет")</f>
        <v>Общий расчет</v>
      </c>
      <c r="D3244" s="11" t="str">
        <f>IFERROR(VLOOKUP(Rule!J3244,lvl_2[],2,FALSE),"Нет")</f>
        <v>Анализ даты</v>
      </c>
      <c r="E3244" s="11" t="str">
        <f>IFERROR(VLOOKUP(Rule!K3244,lvl_3[],2,FALSE),"Нет")</f>
        <v>Анализ даты</v>
      </c>
      <c r="F3244" s="11" t="str">
        <f>IFERROR(INDEX(lvl_4[],MATCH(L3244,lvl_4[ID],0),MATCH(TEXT(K3244,"##0"),lvl_4[#Headers],0)),"Нет")</f>
        <v>Символические звезды</v>
      </c>
      <c r="G3244" s="11" t="str">
        <f>IFERROR(INDEX(lvl_5[],MATCH(M3244,lvl_5[ID],0),MATCH(_xlfn.CONCAT(TEXT(K3244,"##0"),"_",TEXT(L3244,"##0")),lvl_5[#Headers],0)),"Нет")</f>
        <v>10 Божеств</v>
      </c>
      <c r="H3244" s="11" t="str">
        <f>IFERROR(INDEX(lvl_6[],MATCH(N3244,lvl_6[ID],0),MATCH(_xlfn.CONCAT(K3244,"_",L3244,"_",M3244),lvl_6[#Headers],0)),"Нет")</f>
        <v>Прямое богатство</v>
      </c>
      <c r="I3244" s="12">
        <v>1</v>
      </c>
      <c r="J3244" s="12">
        <v>4</v>
      </c>
      <c r="K3244" s="12">
        <v>1</v>
      </c>
      <c r="L3244" s="12">
        <v>5</v>
      </c>
      <c r="M3244" s="12">
        <v>1</v>
      </c>
      <c r="N3244" s="12">
        <v>6</v>
      </c>
      <c r="O3244" s="12">
        <f>COUNTIF($P$2:P3244,P3244)</f>
        <v>10</v>
      </c>
      <c r="P3244" s="12" t="str">
        <f t="shared" si="210"/>
        <v>141050106</v>
      </c>
      <c r="Q3244" s="12" t="str">
        <f t="shared" si="211"/>
        <v>1410501060010</v>
      </c>
      <c r="R3244" s="20" t="s">
        <v>2767</v>
      </c>
      <c r="U3244" s="12" t="s">
        <v>916</v>
      </c>
      <c r="W3244" s="12" t="s">
        <v>100</v>
      </c>
      <c r="AB3244" s="12" t="s">
        <v>903</v>
      </c>
      <c r="AD3244" s="12" t="s">
        <v>100</v>
      </c>
      <c r="BN3244" s="12">
        <v>1</v>
      </c>
    </row>
    <row r="3245" spans="1:66" ht="60" x14ac:dyDescent="0.25">
      <c r="A3245" s="12">
        <v>1</v>
      </c>
      <c r="B3245" s="11" t="str">
        <f t="shared" si="209"/>
        <v>Общий расчет. Анализ даты. Анализ даты. Символические звезды. 10 Божеств. Убийство 7й позиции (Неправильный чиновник_</v>
      </c>
      <c r="C3245" s="11" t="str">
        <f>IFERROR(VLOOKUP(I3245,lvl_1[],2,FALSE),"Нет")</f>
        <v>Общий расчет</v>
      </c>
      <c r="D3245" s="11" t="str">
        <f>IFERROR(VLOOKUP(Rule!J3245,lvl_2[],2,FALSE),"Нет")</f>
        <v>Анализ даты</v>
      </c>
      <c r="E3245" s="11" t="str">
        <f>IFERROR(VLOOKUP(Rule!K3245,lvl_3[],2,FALSE),"Нет")</f>
        <v>Анализ даты</v>
      </c>
      <c r="F3245" s="11" t="str">
        <f>IFERROR(INDEX(lvl_4[],MATCH(L3245,lvl_4[ID],0),MATCH(TEXT(K3245,"##0"),lvl_4[#Headers],0)),"Нет")</f>
        <v>Символические звезды</v>
      </c>
      <c r="G3245" s="11" t="str">
        <f>IFERROR(INDEX(lvl_5[],MATCH(M3245,lvl_5[ID],0),MATCH(_xlfn.CONCAT(TEXT(K3245,"##0"),"_",TEXT(L3245,"##0")),lvl_5[#Headers],0)),"Нет")</f>
        <v>10 Божеств</v>
      </c>
      <c r="H3245" s="11" t="str">
        <f>IFERROR(INDEX(lvl_6[],MATCH(N3245,lvl_6[ID],0),MATCH(_xlfn.CONCAT(K3245,"_",L3245,"_",M3245),lvl_6[#Headers],0)),"Нет")</f>
        <v>Убийство 7й позиции (Неправильный чиновник_</v>
      </c>
      <c r="I3245" s="12">
        <v>1</v>
      </c>
      <c r="J3245" s="12">
        <v>4</v>
      </c>
      <c r="K3245" s="12">
        <v>1</v>
      </c>
      <c r="L3245" s="12">
        <v>5</v>
      </c>
      <c r="M3245" s="12">
        <v>1</v>
      </c>
      <c r="N3245" s="12">
        <v>7</v>
      </c>
      <c r="O3245" s="12">
        <f>COUNTIF($P$2:P3245,P3245)</f>
        <v>10</v>
      </c>
      <c r="P3245" s="12" t="str">
        <f t="shared" si="210"/>
        <v>141050107</v>
      </c>
      <c r="Q3245" s="12" t="str">
        <f t="shared" si="211"/>
        <v>1410501070010</v>
      </c>
      <c r="R3245" s="20" t="s">
        <v>2768</v>
      </c>
      <c r="U3245" s="12" t="s">
        <v>916</v>
      </c>
      <c r="W3245" s="12" t="s">
        <v>100</v>
      </c>
      <c r="AB3245" s="12" t="s">
        <v>908</v>
      </c>
      <c r="AD3245" s="12" t="s">
        <v>100</v>
      </c>
      <c r="BN3245" s="12">
        <v>1</v>
      </c>
    </row>
    <row r="3246" spans="1:66" ht="60" x14ac:dyDescent="0.25">
      <c r="A3246" s="12">
        <v>1</v>
      </c>
      <c r="B3246" s="11" t="str">
        <f t="shared" si="209"/>
        <v>Общий расчет. Анализ даты. Анализ даты. Символические звезды. 10 Божеств. Правильный чиновник (Правильная власть)</v>
      </c>
      <c r="C3246" s="11" t="str">
        <f>IFERROR(VLOOKUP(I3246,lvl_1[],2,FALSE),"Нет")</f>
        <v>Общий расчет</v>
      </c>
      <c r="D3246" s="11" t="str">
        <f>IFERROR(VLOOKUP(Rule!J3246,lvl_2[],2,FALSE),"Нет")</f>
        <v>Анализ даты</v>
      </c>
      <c r="E3246" s="11" t="str">
        <f>IFERROR(VLOOKUP(Rule!K3246,lvl_3[],2,FALSE),"Нет")</f>
        <v>Анализ даты</v>
      </c>
      <c r="F3246" s="11" t="str">
        <f>IFERROR(INDEX(lvl_4[],MATCH(L3246,lvl_4[ID],0),MATCH(TEXT(K3246,"##0"),lvl_4[#Headers],0)),"Нет")</f>
        <v>Символические звезды</v>
      </c>
      <c r="G3246" s="11" t="str">
        <f>IFERROR(INDEX(lvl_5[],MATCH(M3246,lvl_5[ID],0),MATCH(_xlfn.CONCAT(TEXT(K3246,"##0"),"_",TEXT(L3246,"##0")),lvl_5[#Headers],0)),"Нет")</f>
        <v>10 Божеств</v>
      </c>
      <c r="H3246" s="11" t="str">
        <f>IFERROR(INDEX(lvl_6[],MATCH(N3246,lvl_6[ID],0),MATCH(_xlfn.CONCAT(K3246,"_",L3246,"_",M3246),lvl_6[#Headers],0)),"Нет")</f>
        <v>Правильный чиновник (Правильная власть)</v>
      </c>
      <c r="I3246" s="12">
        <v>1</v>
      </c>
      <c r="J3246" s="12">
        <v>4</v>
      </c>
      <c r="K3246" s="12">
        <v>1</v>
      </c>
      <c r="L3246" s="12">
        <v>5</v>
      </c>
      <c r="M3246" s="12">
        <v>1</v>
      </c>
      <c r="N3246" s="12">
        <v>8</v>
      </c>
      <c r="O3246" s="12">
        <f>COUNTIF($P$2:P3246,P3246)</f>
        <v>10</v>
      </c>
      <c r="P3246" s="12" t="str">
        <f t="shared" si="210"/>
        <v>141050108</v>
      </c>
      <c r="Q3246" s="12" t="str">
        <f t="shared" si="211"/>
        <v>1410501080010</v>
      </c>
      <c r="R3246" s="20" t="s">
        <v>2769</v>
      </c>
      <c r="U3246" s="12" t="s">
        <v>916</v>
      </c>
      <c r="W3246" s="12" t="s">
        <v>100</v>
      </c>
      <c r="AB3246" s="12" t="s">
        <v>907</v>
      </c>
      <c r="AD3246" s="12" t="s">
        <v>100</v>
      </c>
      <c r="BN3246" s="12">
        <v>1</v>
      </c>
    </row>
    <row r="3247" spans="1:66" ht="45" x14ac:dyDescent="0.25">
      <c r="A3247" s="12">
        <v>1</v>
      </c>
      <c r="B3247" s="11" t="str">
        <f t="shared" si="209"/>
        <v>Общий расчет. Анализ даты. Анализ даты. Символические звезды. 10 Божеств. Косая печать (Дух Совы)</v>
      </c>
      <c r="C3247" s="11" t="str">
        <f>IFERROR(VLOOKUP(I3247,lvl_1[],2,FALSE),"Нет")</f>
        <v>Общий расчет</v>
      </c>
      <c r="D3247" s="11" t="str">
        <f>IFERROR(VLOOKUP(Rule!J3247,lvl_2[],2,FALSE),"Нет")</f>
        <v>Анализ даты</v>
      </c>
      <c r="E3247" s="11" t="str">
        <f>IFERROR(VLOOKUP(Rule!K3247,lvl_3[],2,FALSE),"Нет")</f>
        <v>Анализ даты</v>
      </c>
      <c r="F3247" s="11" t="str">
        <f>IFERROR(INDEX(lvl_4[],MATCH(L3247,lvl_4[ID],0),MATCH(TEXT(K3247,"##0"),lvl_4[#Headers],0)),"Нет")</f>
        <v>Символические звезды</v>
      </c>
      <c r="G3247" s="11" t="str">
        <f>IFERROR(INDEX(lvl_5[],MATCH(M3247,lvl_5[ID],0),MATCH(_xlfn.CONCAT(TEXT(K3247,"##0"),"_",TEXT(L3247,"##0")),lvl_5[#Headers],0)),"Нет")</f>
        <v>10 Божеств</v>
      </c>
      <c r="H3247" s="11" t="str">
        <f>IFERROR(INDEX(lvl_6[],MATCH(N3247,lvl_6[ID],0),MATCH(_xlfn.CONCAT(K3247,"_",L3247,"_",M3247),lvl_6[#Headers],0)),"Нет")</f>
        <v>Косая печать (Дух Совы)</v>
      </c>
      <c r="I3247" s="12">
        <v>1</v>
      </c>
      <c r="J3247" s="12">
        <v>4</v>
      </c>
      <c r="K3247" s="12">
        <v>1</v>
      </c>
      <c r="L3247" s="12">
        <v>5</v>
      </c>
      <c r="M3247" s="12">
        <v>1</v>
      </c>
      <c r="N3247" s="12">
        <v>9</v>
      </c>
      <c r="O3247" s="12">
        <f>COUNTIF($P$2:P3247,P3247)</f>
        <v>10</v>
      </c>
      <c r="P3247" s="12" t="str">
        <f t="shared" si="210"/>
        <v>141050109</v>
      </c>
      <c r="Q3247" s="12" t="str">
        <f t="shared" si="211"/>
        <v>1410501090010</v>
      </c>
      <c r="R3247" s="20" t="s">
        <v>2770</v>
      </c>
      <c r="U3247" s="12" t="s">
        <v>916</v>
      </c>
      <c r="W3247" s="12" t="s">
        <v>100</v>
      </c>
      <c r="AB3247" s="12" t="s">
        <v>912</v>
      </c>
      <c r="AD3247" s="12" t="s">
        <v>100</v>
      </c>
      <c r="BN3247" s="12">
        <v>1</v>
      </c>
    </row>
    <row r="3248" spans="1:66" ht="45" x14ac:dyDescent="0.25">
      <c r="A3248" s="12">
        <v>1</v>
      </c>
      <c r="B3248" s="11" t="str">
        <f t="shared" si="209"/>
        <v>Общий расчет. Анализ даты. Анализ даты. Символические звезды. 10 Божеств. Правильная печать</v>
      </c>
      <c r="C3248" s="11" t="str">
        <f>IFERROR(VLOOKUP(I3248,lvl_1[],2,FALSE),"Нет")</f>
        <v>Общий расчет</v>
      </c>
      <c r="D3248" s="11" t="str">
        <f>IFERROR(VLOOKUP(Rule!J3248,lvl_2[],2,FALSE),"Нет")</f>
        <v>Анализ даты</v>
      </c>
      <c r="E3248" s="11" t="str">
        <f>IFERROR(VLOOKUP(Rule!K3248,lvl_3[],2,FALSE),"Нет")</f>
        <v>Анализ даты</v>
      </c>
      <c r="F3248" s="11" t="str">
        <f>IFERROR(INDEX(lvl_4[],MATCH(L3248,lvl_4[ID],0),MATCH(TEXT(K3248,"##0"),lvl_4[#Headers],0)),"Нет")</f>
        <v>Символические звезды</v>
      </c>
      <c r="G3248" s="11" t="str">
        <f>IFERROR(INDEX(lvl_5[],MATCH(M3248,lvl_5[ID],0),MATCH(_xlfn.CONCAT(TEXT(K3248,"##0"),"_",TEXT(L3248,"##0")),lvl_5[#Headers],0)),"Нет")</f>
        <v>10 Божеств</v>
      </c>
      <c r="H3248" s="11" t="str">
        <f>IFERROR(INDEX(lvl_6[],MATCH(N3248,lvl_6[ID],0),MATCH(_xlfn.CONCAT(K3248,"_",L3248,"_",M3248),lvl_6[#Headers],0)),"Нет")</f>
        <v>Правильная печать</v>
      </c>
      <c r="I3248" s="12">
        <v>1</v>
      </c>
      <c r="J3248" s="12">
        <v>4</v>
      </c>
      <c r="K3248" s="12">
        <v>1</v>
      </c>
      <c r="L3248" s="12">
        <v>5</v>
      </c>
      <c r="M3248" s="12">
        <v>1</v>
      </c>
      <c r="N3248" s="12">
        <v>10</v>
      </c>
      <c r="O3248" s="12">
        <f>COUNTIF($P$2:P3248,P3248)</f>
        <v>10</v>
      </c>
      <c r="P3248" s="12" t="str">
        <f t="shared" si="210"/>
        <v>141050110</v>
      </c>
      <c r="Q3248" s="12" t="str">
        <f t="shared" si="211"/>
        <v>1410501100010</v>
      </c>
      <c r="R3248" s="20" t="s">
        <v>2771</v>
      </c>
      <c r="U3248" s="12" t="s">
        <v>916</v>
      </c>
      <c r="W3248" s="12" t="s">
        <v>100</v>
      </c>
      <c r="AB3248" s="12" t="s">
        <v>910</v>
      </c>
      <c r="AD3248" s="12" t="s">
        <v>100</v>
      </c>
      <c r="BN3248" s="12">
        <v>1</v>
      </c>
    </row>
    <row r="3249" spans="1:66" ht="45" x14ac:dyDescent="0.25">
      <c r="A3249" s="12">
        <v>1</v>
      </c>
      <c r="B3249" s="11" t="str">
        <f t="shared" si="209"/>
        <v>Общий расчет. Анализ даты. Анализ даты. Символические звезды. 10 Божеств. Братство</v>
      </c>
      <c r="C3249" s="11" t="str">
        <f>IFERROR(VLOOKUP(I3249,lvl_1[],2,FALSE),"Нет")</f>
        <v>Общий расчет</v>
      </c>
      <c r="D3249" s="11" t="str">
        <f>IFERROR(VLOOKUP(Rule!J3249,lvl_2[],2,FALSE),"Нет")</f>
        <v>Анализ даты</v>
      </c>
      <c r="E3249" s="11" t="str">
        <f>IFERROR(VLOOKUP(Rule!K3249,lvl_3[],2,FALSE),"Нет")</f>
        <v>Анализ даты</v>
      </c>
      <c r="F3249" s="11" t="str">
        <f>IFERROR(INDEX(lvl_4[],MATCH(L3249,lvl_4[ID],0),MATCH(TEXT(K3249,"##0"),lvl_4[#Headers],0)),"Нет")</f>
        <v>Символические звезды</v>
      </c>
      <c r="G3249" s="11" t="str">
        <f>IFERROR(INDEX(lvl_5[],MATCH(M3249,lvl_5[ID],0),MATCH(_xlfn.CONCAT(TEXT(K3249,"##0"),"_",TEXT(L3249,"##0")),lvl_5[#Headers],0)),"Нет")</f>
        <v>10 Божеств</v>
      </c>
      <c r="H3249" s="11" t="str">
        <f>IFERROR(INDEX(lvl_6[],MATCH(N3249,lvl_6[ID],0),MATCH(_xlfn.CONCAT(K3249,"_",L3249,"_",M3249),lvl_6[#Headers],0)),"Нет")</f>
        <v>Братство</v>
      </c>
      <c r="I3249" s="12">
        <v>1</v>
      </c>
      <c r="J3249" s="12">
        <v>4</v>
      </c>
      <c r="K3249" s="12">
        <v>1</v>
      </c>
      <c r="L3249" s="12">
        <v>5</v>
      </c>
      <c r="M3249" s="12">
        <v>1</v>
      </c>
      <c r="N3249" s="12">
        <v>1</v>
      </c>
      <c r="O3249" s="12">
        <f>COUNTIF($P$2:P3249,P3249)</f>
        <v>11</v>
      </c>
      <c r="P3249" s="12" t="str">
        <f t="shared" si="210"/>
        <v>141050101</v>
      </c>
      <c r="Q3249" s="12" t="str">
        <f t="shared" si="211"/>
        <v>1410501010011</v>
      </c>
      <c r="R3249" s="20" t="s">
        <v>2772</v>
      </c>
      <c r="U3249" s="12" t="s">
        <v>899</v>
      </c>
      <c r="W3249" s="12" t="s">
        <v>100</v>
      </c>
      <c r="AI3249" s="12" t="s">
        <v>899</v>
      </c>
      <c r="AK3249" s="12" t="s">
        <v>100</v>
      </c>
      <c r="BN3249" s="12">
        <v>1</v>
      </c>
    </row>
    <row r="3250" spans="1:66" ht="45" x14ac:dyDescent="0.25">
      <c r="A3250" s="12">
        <v>1</v>
      </c>
      <c r="B3250" s="11" t="str">
        <f t="shared" si="209"/>
        <v>Общий расчет. Анализ даты. Анализ даты. Символические звезды. 10 Божеств. Грабитель богатства</v>
      </c>
      <c r="C3250" s="11" t="str">
        <f>IFERROR(VLOOKUP(I3250,lvl_1[],2,FALSE),"Нет")</f>
        <v>Общий расчет</v>
      </c>
      <c r="D3250" s="11" t="str">
        <f>IFERROR(VLOOKUP(Rule!J3250,lvl_2[],2,FALSE),"Нет")</f>
        <v>Анализ даты</v>
      </c>
      <c r="E3250" s="11" t="str">
        <f>IFERROR(VLOOKUP(Rule!K3250,lvl_3[],2,FALSE),"Нет")</f>
        <v>Анализ даты</v>
      </c>
      <c r="F3250" s="11" t="str">
        <f>IFERROR(INDEX(lvl_4[],MATCH(L3250,lvl_4[ID],0),MATCH(TEXT(K3250,"##0"),lvl_4[#Headers],0)),"Нет")</f>
        <v>Символические звезды</v>
      </c>
      <c r="G3250" s="11" t="str">
        <f>IFERROR(INDEX(lvl_5[],MATCH(M3250,lvl_5[ID],0),MATCH(_xlfn.CONCAT(TEXT(K3250,"##0"),"_",TEXT(L3250,"##0")),lvl_5[#Headers],0)),"Нет")</f>
        <v>10 Божеств</v>
      </c>
      <c r="H3250" s="11" t="str">
        <f>IFERROR(INDEX(lvl_6[],MATCH(N3250,lvl_6[ID],0),MATCH(_xlfn.CONCAT(K3250,"_",L3250,"_",M3250),lvl_6[#Headers],0)),"Нет")</f>
        <v>Грабитель богатства</v>
      </c>
      <c r="I3250" s="12">
        <v>1</v>
      </c>
      <c r="J3250" s="12">
        <v>4</v>
      </c>
      <c r="K3250" s="12">
        <v>1</v>
      </c>
      <c r="L3250" s="12">
        <v>5</v>
      </c>
      <c r="M3250" s="12">
        <v>1</v>
      </c>
      <c r="N3250" s="12">
        <v>2</v>
      </c>
      <c r="O3250" s="12">
        <f>COUNTIF($P$2:P3250,P3250)</f>
        <v>11</v>
      </c>
      <c r="P3250" s="12" t="str">
        <f t="shared" si="210"/>
        <v>141050102</v>
      </c>
      <c r="Q3250" s="12" t="str">
        <f t="shared" si="211"/>
        <v>1410501020011</v>
      </c>
      <c r="R3250" s="20" t="s">
        <v>2773</v>
      </c>
      <c r="U3250" s="12" t="s">
        <v>899</v>
      </c>
      <c r="W3250" s="12" t="s">
        <v>100</v>
      </c>
      <c r="AI3250" s="12" t="s">
        <v>901</v>
      </c>
      <c r="AK3250" s="12" t="s">
        <v>100</v>
      </c>
      <c r="BN3250" s="12">
        <v>1</v>
      </c>
    </row>
    <row r="3251" spans="1:66" ht="45" x14ac:dyDescent="0.25">
      <c r="A3251" s="12">
        <v>1</v>
      </c>
      <c r="B3251" s="11" t="str">
        <f t="shared" si="209"/>
        <v>Общий расчет. Анализ даты. Анализ даты. Символические звезды. 10 Божеств. Дух наслаждения</v>
      </c>
      <c r="C3251" s="11" t="str">
        <f>IFERROR(VLOOKUP(I3251,lvl_1[],2,FALSE),"Нет")</f>
        <v>Общий расчет</v>
      </c>
      <c r="D3251" s="11" t="str">
        <f>IFERROR(VLOOKUP(Rule!J3251,lvl_2[],2,FALSE),"Нет")</f>
        <v>Анализ даты</v>
      </c>
      <c r="E3251" s="11" t="str">
        <f>IFERROR(VLOOKUP(Rule!K3251,lvl_3[],2,FALSE),"Нет")</f>
        <v>Анализ даты</v>
      </c>
      <c r="F3251" s="11" t="str">
        <f>IFERROR(INDEX(lvl_4[],MATCH(L3251,lvl_4[ID],0),MATCH(TEXT(K3251,"##0"),lvl_4[#Headers],0)),"Нет")</f>
        <v>Символические звезды</v>
      </c>
      <c r="G3251" s="11" t="str">
        <f>IFERROR(INDEX(lvl_5[],MATCH(M3251,lvl_5[ID],0),MATCH(_xlfn.CONCAT(TEXT(K3251,"##0"),"_",TEXT(L3251,"##0")),lvl_5[#Headers],0)),"Нет")</f>
        <v>10 Божеств</v>
      </c>
      <c r="H3251" s="11" t="str">
        <f>IFERROR(INDEX(lvl_6[],MATCH(N3251,lvl_6[ID],0),MATCH(_xlfn.CONCAT(K3251,"_",L3251,"_",M3251),lvl_6[#Headers],0)),"Нет")</f>
        <v>Дух наслаждения</v>
      </c>
      <c r="I3251" s="12">
        <v>1</v>
      </c>
      <c r="J3251" s="12">
        <v>4</v>
      </c>
      <c r="K3251" s="12">
        <v>1</v>
      </c>
      <c r="L3251" s="12">
        <v>5</v>
      </c>
      <c r="M3251" s="12">
        <v>1</v>
      </c>
      <c r="N3251" s="12">
        <v>3</v>
      </c>
      <c r="O3251" s="12">
        <f>COUNTIF($P$2:P3251,P3251)</f>
        <v>11</v>
      </c>
      <c r="P3251" s="12" t="str">
        <f t="shared" si="210"/>
        <v>141050103</v>
      </c>
      <c r="Q3251" s="12" t="str">
        <f t="shared" si="211"/>
        <v>1410501030011</v>
      </c>
      <c r="R3251" s="20" t="s">
        <v>2774</v>
      </c>
      <c r="U3251" s="12" t="s">
        <v>899</v>
      </c>
      <c r="W3251" s="12" t="s">
        <v>100</v>
      </c>
      <c r="AI3251" s="12" t="s">
        <v>903</v>
      </c>
      <c r="AK3251" s="12" t="s">
        <v>100</v>
      </c>
      <c r="BN3251" s="12">
        <v>1</v>
      </c>
    </row>
    <row r="3252" spans="1:66" ht="60" x14ac:dyDescent="0.25">
      <c r="A3252" s="12">
        <v>1</v>
      </c>
      <c r="B3252" s="11" t="str">
        <f t="shared" si="209"/>
        <v>Общий расчет. Анализ даты. Анализ даты. Символические звезды. 10 Божеств. Ранение чиновника (Нападение на власть)</v>
      </c>
      <c r="C3252" s="11" t="str">
        <f>IFERROR(VLOOKUP(I3252,lvl_1[],2,FALSE),"Нет")</f>
        <v>Общий расчет</v>
      </c>
      <c r="D3252" s="11" t="str">
        <f>IFERROR(VLOOKUP(Rule!J3252,lvl_2[],2,FALSE),"Нет")</f>
        <v>Анализ даты</v>
      </c>
      <c r="E3252" s="11" t="str">
        <f>IFERROR(VLOOKUP(Rule!K3252,lvl_3[],2,FALSE),"Нет")</f>
        <v>Анализ даты</v>
      </c>
      <c r="F3252" s="11" t="str">
        <f>IFERROR(INDEX(lvl_4[],MATCH(L3252,lvl_4[ID],0),MATCH(TEXT(K3252,"##0"),lvl_4[#Headers],0)),"Нет")</f>
        <v>Символические звезды</v>
      </c>
      <c r="G3252" s="11" t="str">
        <f>IFERROR(INDEX(lvl_5[],MATCH(M3252,lvl_5[ID],0),MATCH(_xlfn.CONCAT(TEXT(K3252,"##0"),"_",TEXT(L3252,"##0")),lvl_5[#Headers],0)),"Нет")</f>
        <v>10 Божеств</v>
      </c>
      <c r="H3252" s="11" t="str">
        <f>IFERROR(INDEX(lvl_6[],MATCH(N3252,lvl_6[ID],0),MATCH(_xlfn.CONCAT(K3252,"_",L3252,"_",M3252),lvl_6[#Headers],0)),"Нет")</f>
        <v>Ранение чиновника (Нападение на власть)</v>
      </c>
      <c r="I3252" s="12">
        <v>1</v>
      </c>
      <c r="J3252" s="12">
        <v>4</v>
      </c>
      <c r="K3252" s="12">
        <v>1</v>
      </c>
      <c r="L3252" s="12">
        <v>5</v>
      </c>
      <c r="M3252" s="12">
        <v>1</v>
      </c>
      <c r="N3252" s="12">
        <v>4</v>
      </c>
      <c r="O3252" s="12">
        <f>COUNTIF($P$2:P3252,P3252)</f>
        <v>11</v>
      </c>
      <c r="P3252" s="12" t="str">
        <f t="shared" si="210"/>
        <v>141050104</v>
      </c>
      <c r="Q3252" s="12" t="str">
        <f t="shared" si="211"/>
        <v>1410501040011</v>
      </c>
      <c r="R3252" s="20" t="s">
        <v>2775</v>
      </c>
      <c r="U3252" s="12" t="s">
        <v>899</v>
      </c>
      <c r="W3252" s="12" t="s">
        <v>100</v>
      </c>
      <c r="AI3252" s="12" t="s">
        <v>905</v>
      </c>
      <c r="AK3252" s="12" t="s">
        <v>100</v>
      </c>
      <c r="BN3252" s="12">
        <v>1</v>
      </c>
    </row>
    <row r="3253" spans="1:66" ht="60" x14ac:dyDescent="0.25">
      <c r="A3253" s="12">
        <v>1</v>
      </c>
      <c r="B3253" s="11" t="str">
        <f t="shared" si="209"/>
        <v>Общий расчет. Анализ даты. Анализ даты. Символические звезды. 10 Божеств. Склонность к богатству (Косое богатство)</v>
      </c>
      <c r="C3253" s="11" t="str">
        <f>IFERROR(VLOOKUP(I3253,lvl_1[],2,FALSE),"Нет")</f>
        <v>Общий расчет</v>
      </c>
      <c r="D3253" s="11" t="str">
        <f>IFERROR(VLOOKUP(Rule!J3253,lvl_2[],2,FALSE),"Нет")</f>
        <v>Анализ даты</v>
      </c>
      <c r="E3253" s="11" t="str">
        <f>IFERROR(VLOOKUP(Rule!K3253,lvl_3[],2,FALSE),"Нет")</f>
        <v>Анализ даты</v>
      </c>
      <c r="F3253" s="11" t="str">
        <f>IFERROR(INDEX(lvl_4[],MATCH(L3253,lvl_4[ID],0),MATCH(TEXT(K3253,"##0"),lvl_4[#Headers],0)),"Нет")</f>
        <v>Символические звезды</v>
      </c>
      <c r="G3253" s="11" t="str">
        <f>IFERROR(INDEX(lvl_5[],MATCH(M3253,lvl_5[ID],0),MATCH(_xlfn.CONCAT(TEXT(K3253,"##0"),"_",TEXT(L3253,"##0")),lvl_5[#Headers],0)),"Нет")</f>
        <v>10 Божеств</v>
      </c>
      <c r="H3253" s="11" t="str">
        <f>IFERROR(INDEX(lvl_6[],MATCH(N3253,lvl_6[ID],0),MATCH(_xlfn.CONCAT(K3253,"_",L3253,"_",M3253),lvl_6[#Headers],0)),"Нет")</f>
        <v>Склонность к богатству (Косое богатство)</v>
      </c>
      <c r="I3253" s="12">
        <v>1</v>
      </c>
      <c r="J3253" s="12">
        <v>4</v>
      </c>
      <c r="K3253" s="12">
        <v>1</v>
      </c>
      <c r="L3253" s="12">
        <v>5</v>
      </c>
      <c r="M3253" s="12">
        <v>1</v>
      </c>
      <c r="N3253" s="12">
        <v>5</v>
      </c>
      <c r="O3253" s="12">
        <f>COUNTIF($P$2:P3253,P3253)</f>
        <v>11</v>
      </c>
      <c r="P3253" s="12" t="str">
        <f t="shared" si="210"/>
        <v>141050105</v>
      </c>
      <c r="Q3253" s="12" t="str">
        <f t="shared" si="211"/>
        <v>1410501050011</v>
      </c>
      <c r="R3253" s="20" t="s">
        <v>2776</v>
      </c>
      <c r="U3253" s="12" t="s">
        <v>899</v>
      </c>
      <c r="W3253" s="12" t="s">
        <v>100</v>
      </c>
      <c r="AI3253" s="12" t="s">
        <v>907</v>
      </c>
      <c r="AK3253" s="12" t="s">
        <v>100</v>
      </c>
      <c r="BN3253" s="12">
        <v>1</v>
      </c>
    </row>
    <row r="3254" spans="1:66" ht="45" x14ac:dyDescent="0.25">
      <c r="A3254" s="12">
        <v>1</v>
      </c>
      <c r="B3254" s="11" t="str">
        <f t="shared" si="209"/>
        <v>Общий расчет. Анализ даты. Анализ даты. Символические звезды. 10 Божеств. Прямое богатство</v>
      </c>
      <c r="C3254" s="11" t="str">
        <f>IFERROR(VLOOKUP(I3254,lvl_1[],2,FALSE),"Нет")</f>
        <v>Общий расчет</v>
      </c>
      <c r="D3254" s="11" t="str">
        <f>IFERROR(VLOOKUP(Rule!J3254,lvl_2[],2,FALSE),"Нет")</f>
        <v>Анализ даты</v>
      </c>
      <c r="E3254" s="11" t="str">
        <f>IFERROR(VLOOKUP(Rule!K3254,lvl_3[],2,FALSE),"Нет")</f>
        <v>Анализ даты</v>
      </c>
      <c r="F3254" s="11" t="str">
        <f>IFERROR(INDEX(lvl_4[],MATCH(L3254,lvl_4[ID],0),MATCH(TEXT(K3254,"##0"),lvl_4[#Headers],0)),"Нет")</f>
        <v>Символические звезды</v>
      </c>
      <c r="G3254" s="11" t="str">
        <f>IFERROR(INDEX(lvl_5[],MATCH(M3254,lvl_5[ID],0),MATCH(_xlfn.CONCAT(TEXT(K3254,"##0"),"_",TEXT(L3254,"##0")),lvl_5[#Headers],0)),"Нет")</f>
        <v>10 Божеств</v>
      </c>
      <c r="H3254" s="11" t="str">
        <f>IFERROR(INDEX(lvl_6[],MATCH(N3254,lvl_6[ID],0),MATCH(_xlfn.CONCAT(K3254,"_",L3254,"_",M3254),lvl_6[#Headers],0)),"Нет")</f>
        <v>Прямое богатство</v>
      </c>
      <c r="I3254" s="12">
        <v>1</v>
      </c>
      <c r="J3254" s="12">
        <v>4</v>
      </c>
      <c r="K3254" s="12">
        <v>1</v>
      </c>
      <c r="L3254" s="12">
        <v>5</v>
      </c>
      <c r="M3254" s="12">
        <v>1</v>
      </c>
      <c r="N3254" s="12">
        <v>6</v>
      </c>
      <c r="O3254" s="12">
        <f>COUNTIF($P$2:P3254,P3254)</f>
        <v>11</v>
      </c>
      <c r="P3254" s="12" t="str">
        <f t="shared" si="210"/>
        <v>141050106</v>
      </c>
      <c r="Q3254" s="12" t="str">
        <f t="shared" si="211"/>
        <v>1410501060011</v>
      </c>
      <c r="R3254" s="20" t="s">
        <v>2777</v>
      </c>
      <c r="U3254" s="12" t="s">
        <v>899</v>
      </c>
      <c r="W3254" s="12" t="s">
        <v>100</v>
      </c>
      <c r="AI3254" s="12" t="s">
        <v>908</v>
      </c>
      <c r="AK3254" s="12" t="s">
        <v>100</v>
      </c>
      <c r="BN3254" s="12">
        <v>1</v>
      </c>
    </row>
    <row r="3255" spans="1:66" ht="60" x14ac:dyDescent="0.25">
      <c r="A3255" s="12">
        <v>1</v>
      </c>
      <c r="B3255" s="11" t="str">
        <f t="shared" si="209"/>
        <v>Общий расчет. Анализ даты. Анализ даты. Символические звезды. 10 Божеств. Убийство 7й позиции (Неправильный чиновник_</v>
      </c>
      <c r="C3255" s="11" t="str">
        <f>IFERROR(VLOOKUP(I3255,lvl_1[],2,FALSE),"Нет")</f>
        <v>Общий расчет</v>
      </c>
      <c r="D3255" s="11" t="str">
        <f>IFERROR(VLOOKUP(Rule!J3255,lvl_2[],2,FALSE),"Нет")</f>
        <v>Анализ даты</v>
      </c>
      <c r="E3255" s="11" t="str">
        <f>IFERROR(VLOOKUP(Rule!K3255,lvl_3[],2,FALSE),"Нет")</f>
        <v>Анализ даты</v>
      </c>
      <c r="F3255" s="11" t="str">
        <f>IFERROR(INDEX(lvl_4[],MATCH(L3255,lvl_4[ID],0),MATCH(TEXT(K3255,"##0"),lvl_4[#Headers],0)),"Нет")</f>
        <v>Символические звезды</v>
      </c>
      <c r="G3255" s="11" t="str">
        <f>IFERROR(INDEX(lvl_5[],MATCH(M3255,lvl_5[ID],0),MATCH(_xlfn.CONCAT(TEXT(K3255,"##0"),"_",TEXT(L3255,"##0")),lvl_5[#Headers],0)),"Нет")</f>
        <v>10 Божеств</v>
      </c>
      <c r="H3255" s="11" t="str">
        <f>IFERROR(INDEX(lvl_6[],MATCH(N3255,lvl_6[ID],0),MATCH(_xlfn.CONCAT(K3255,"_",L3255,"_",M3255),lvl_6[#Headers],0)),"Нет")</f>
        <v>Убийство 7й позиции (Неправильный чиновник_</v>
      </c>
      <c r="I3255" s="12">
        <v>1</v>
      </c>
      <c r="J3255" s="12">
        <v>4</v>
      </c>
      <c r="K3255" s="12">
        <v>1</v>
      </c>
      <c r="L3255" s="12">
        <v>5</v>
      </c>
      <c r="M3255" s="12">
        <v>1</v>
      </c>
      <c r="N3255" s="12">
        <v>7</v>
      </c>
      <c r="O3255" s="12">
        <f>COUNTIF($P$2:P3255,P3255)</f>
        <v>11</v>
      </c>
      <c r="P3255" s="12" t="str">
        <f t="shared" si="210"/>
        <v>141050107</v>
      </c>
      <c r="Q3255" s="12" t="str">
        <f t="shared" si="211"/>
        <v>1410501070011</v>
      </c>
      <c r="R3255" s="20" t="s">
        <v>2778</v>
      </c>
      <c r="U3255" s="12" t="s">
        <v>899</v>
      </c>
      <c r="W3255" s="12" t="s">
        <v>100</v>
      </c>
      <c r="AI3255" s="12" t="s">
        <v>910</v>
      </c>
      <c r="AK3255" s="12" t="s">
        <v>100</v>
      </c>
      <c r="BN3255" s="12">
        <v>1</v>
      </c>
    </row>
    <row r="3256" spans="1:66" ht="60" x14ac:dyDescent="0.25">
      <c r="A3256" s="12">
        <v>1</v>
      </c>
      <c r="B3256" s="11" t="str">
        <f t="shared" si="209"/>
        <v>Общий расчет. Анализ даты. Анализ даты. Символические звезды. 10 Божеств. Правильный чиновник (Правильная власть)</v>
      </c>
      <c r="C3256" s="11" t="str">
        <f>IFERROR(VLOOKUP(I3256,lvl_1[],2,FALSE),"Нет")</f>
        <v>Общий расчет</v>
      </c>
      <c r="D3256" s="11" t="str">
        <f>IFERROR(VLOOKUP(Rule!J3256,lvl_2[],2,FALSE),"Нет")</f>
        <v>Анализ даты</v>
      </c>
      <c r="E3256" s="11" t="str">
        <f>IFERROR(VLOOKUP(Rule!K3256,lvl_3[],2,FALSE),"Нет")</f>
        <v>Анализ даты</v>
      </c>
      <c r="F3256" s="11" t="str">
        <f>IFERROR(INDEX(lvl_4[],MATCH(L3256,lvl_4[ID],0),MATCH(TEXT(K3256,"##0"),lvl_4[#Headers],0)),"Нет")</f>
        <v>Символические звезды</v>
      </c>
      <c r="G3256" s="11" t="str">
        <f>IFERROR(INDEX(lvl_5[],MATCH(M3256,lvl_5[ID],0),MATCH(_xlfn.CONCAT(TEXT(K3256,"##0"),"_",TEXT(L3256,"##0")),lvl_5[#Headers],0)),"Нет")</f>
        <v>10 Божеств</v>
      </c>
      <c r="H3256" s="11" t="str">
        <f>IFERROR(INDEX(lvl_6[],MATCH(N3256,lvl_6[ID],0),MATCH(_xlfn.CONCAT(K3256,"_",L3256,"_",M3256),lvl_6[#Headers],0)),"Нет")</f>
        <v>Правильный чиновник (Правильная власть)</v>
      </c>
      <c r="I3256" s="12">
        <v>1</v>
      </c>
      <c r="J3256" s="12">
        <v>4</v>
      </c>
      <c r="K3256" s="12">
        <v>1</v>
      </c>
      <c r="L3256" s="12">
        <v>5</v>
      </c>
      <c r="M3256" s="12">
        <v>1</v>
      </c>
      <c r="N3256" s="12">
        <v>8</v>
      </c>
      <c r="O3256" s="12">
        <f>COUNTIF($P$2:P3256,P3256)</f>
        <v>11</v>
      </c>
      <c r="P3256" s="12" t="str">
        <f t="shared" si="210"/>
        <v>141050108</v>
      </c>
      <c r="Q3256" s="12" t="str">
        <f t="shared" si="211"/>
        <v>1410501080011</v>
      </c>
      <c r="R3256" s="20" t="s">
        <v>2779</v>
      </c>
      <c r="U3256" s="12" t="s">
        <v>899</v>
      </c>
      <c r="W3256" s="12" t="s">
        <v>100</v>
      </c>
      <c r="AI3256" s="12" t="s">
        <v>912</v>
      </c>
      <c r="AK3256" s="12" t="s">
        <v>100</v>
      </c>
      <c r="BN3256" s="12">
        <v>1</v>
      </c>
    </row>
    <row r="3257" spans="1:66" ht="45" x14ac:dyDescent="0.25">
      <c r="A3257" s="12">
        <v>1</v>
      </c>
      <c r="B3257" s="11" t="str">
        <f t="shared" si="209"/>
        <v>Общий расчет. Анализ даты. Анализ даты. Символические звезды. 10 Божеств. Косая печать (Дух Совы)</v>
      </c>
      <c r="C3257" s="11" t="str">
        <f>IFERROR(VLOOKUP(I3257,lvl_1[],2,FALSE),"Нет")</f>
        <v>Общий расчет</v>
      </c>
      <c r="D3257" s="11" t="str">
        <f>IFERROR(VLOOKUP(Rule!J3257,lvl_2[],2,FALSE),"Нет")</f>
        <v>Анализ даты</v>
      </c>
      <c r="E3257" s="11" t="str">
        <f>IFERROR(VLOOKUP(Rule!K3257,lvl_3[],2,FALSE),"Нет")</f>
        <v>Анализ даты</v>
      </c>
      <c r="F3257" s="11" t="str">
        <f>IFERROR(INDEX(lvl_4[],MATCH(L3257,lvl_4[ID],0),MATCH(TEXT(K3257,"##0"),lvl_4[#Headers],0)),"Нет")</f>
        <v>Символические звезды</v>
      </c>
      <c r="G3257" s="11" t="str">
        <f>IFERROR(INDEX(lvl_5[],MATCH(M3257,lvl_5[ID],0),MATCH(_xlfn.CONCAT(TEXT(K3257,"##0"),"_",TEXT(L3257,"##0")),lvl_5[#Headers],0)),"Нет")</f>
        <v>10 Божеств</v>
      </c>
      <c r="H3257" s="11" t="str">
        <f>IFERROR(INDEX(lvl_6[],MATCH(N3257,lvl_6[ID],0),MATCH(_xlfn.CONCAT(K3257,"_",L3257,"_",M3257),lvl_6[#Headers],0)),"Нет")</f>
        <v>Косая печать (Дух Совы)</v>
      </c>
      <c r="I3257" s="12">
        <v>1</v>
      </c>
      <c r="J3257" s="12">
        <v>4</v>
      </c>
      <c r="K3257" s="12">
        <v>1</v>
      </c>
      <c r="L3257" s="12">
        <v>5</v>
      </c>
      <c r="M3257" s="12">
        <v>1</v>
      </c>
      <c r="N3257" s="12">
        <v>9</v>
      </c>
      <c r="O3257" s="12">
        <f>COUNTIF($P$2:P3257,P3257)</f>
        <v>11</v>
      </c>
      <c r="P3257" s="12" t="str">
        <f t="shared" si="210"/>
        <v>141050109</v>
      </c>
      <c r="Q3257" s="12" t="str">
        <f t="shared" si="211"/>
        <v>1410501090011</v>
      </c>
      <c r="R3257" s="20" t="s">
        <v>2780</v>
      </c>
      <c r="U3257" s="12" t="s">
        <v>899</v>
      </c>
      <c r="W3257" s="12" t="s">
        <v>100</v>
      </c>
      <c r="AI3257" s="12" t="s">
        <v>914</v>
      </c>
      <c r="AK3257" s="12" t="s">
        <v>100</v>
      </c>
      <c r="BN3257" s="12">
        <v>1</v>
      </c>
    </row>
    <row r="3258" spans="1:66" ht="45" x14ac:dyDescent="0.25">
      <c r="A3258" s="12">
        <v>1</v>
      </c>
      <c r="B3258" s="11" t="str">
        <f t="shared" si="209"/>
        <v>Общий расчет. Анализ даты. Анализ даты. Символические звезды. 10 Божеств. Правильная печать</v>
      </c>
      <c r="C3258" s="11" t="str">
        <f>IFERROR(VLOOKUP(I3258,lvl_1[],2,FALSE),"Нет")</f>
        <v>Общий расчет</v>
      </c>
      <c r="D3258" s="11" t="str">
        <f>IFERROR(VLOOKUP(Rule!J3258,lvl_2[],2,FALSE),"Нет")</f>
        <v>Анализ даты</v>
      </c>
      <c r="E3258" s="11" t="str">
        <f>IFERROR(VLOOKUP(Rule!K3258,lvl_3[],2,FALSE),"Нет")</f>
        <v>Анализ даты</v>
      </c>
      <c r="F3258" s="11" t="str">
        <f>IFERROR(INDEX(lvl_4[],MATCH(L3258,lvl_4[ID],0),MATCH(TEXT(K3258,"##0"),lvl_4[#Headers],0)),"Нет")</f>
        <v>Символические звезды</v>
      </c>
      <c r="G3258" s="11" t="str">
        <f>IFERROR(INDEX(lvl_5[],MATCH(M3258,lvl_5[ID],0),MATCH(_xlfn.CONCAT(TEXT(K3258,"##0"),"_",TEXT(L3258,"##0")),lvl_5[#Headers],0)),"Нет")</f>
        <v>10 Божеств</v>
      </c>
      <c r="H3258" s="11" t="str">
        <f>IFERROR(INDEX(lvl_6[],MATCH(N3258,lvl_6[ID],0),MATCH(_xlfn.CONCAT(K3258,"_",L3258,"_",M3258),lvl_6[#Headers],0)),"Нет")</f>
        <v>Правильная печать</v>
      </c>
      <c r="I3258" s="12">
        <v>1</v>
      </c>
      <c r="J3258" s="12">
        <v>4</v>
      </c>
      <c r="K3258" s="12">
        <v>1</v>
      </c>
      <c r="L3258" s="12">
        <v>5</v>
      </c>
      <c r="M3258" s="12">
        <v>1</v>
      </c>
      <c r="N3258" s="12">
        <v>10</v>
      </c>
      <c r="O3258" s="12">
        <f>COUNTIF($P$2:P3258,P3258)</f>
        <v>11</v>
      </c>
      <c r="P3258" s="12" t="str">
        <f t="shared" si="210"/>
        <v>141050110</v>
      </c>
      <c r="Q3258" s="12" t="str">
        <f t="shared" si="211"/>
        <v>1410501100011</v>
      </c>
      <c r="R3258" s="20" t="s">
        <v>3814</v>
      </c>
      <c r="U3258" s="12" t="s">
        <v>899</v>
      </c>
      <c r="W3258" s="12" t="s">
        <v>100</v>
      </c>
      <c r="AI3258" s="12" t="s">
        <v>916</v>
      </c>
      <c r="AK3258" s="12" t="s">
        <v>100</v>
      </c>
      <c r="BN3258" s="12">
        <v>1</v>
      </c>
    </row>
    <row r="3259" spans="1:66" ht="45" x14ac:dyDescent="0.25">
      <c r="A3259" s="12">
        <v>1</v>
      </c>
      <c r="B3259" s="11" t="str">
        <f t="shared" si="209"/>
        <v>Общий расчет. Анализ даты. Анализ даты. Символические звезды. 10 Божеств. Братство</v>
      </c>
      <c r="C3259" s="11" t="str">
        <f>IFERROR(VLOOKUP(I3259,lvl_1[],2,FALSE),"Нет")</f>
        <v>Общий расчет</v>
      </c>
      <c r="D3259" s="11" t="str">
        <f>IFERROR(VLOOKUP(Rule!J3259,lvl_2[],2,FALSE),"Нет")</f>
        <v>Анализ даты</v>
      </c>
      <c r="E3259" s="11" t="str">
        <f>IFERROR(VLOOKUP(Rule!K3259,lvl_3[],2,FALSE),"Нет")</f>
        <v>Анализ даты</v>
      </c>
      <c r="F3259" s="11" t="str">
        <f>IFERROR(INDEX(lvl_4[],MATCH(L3259,lvl_4[ID],0),MATCH(TEXT(K3259,"##0"),lvl_4[#Headers],0)),"Нет")</f>
        <v>Символические звезды</v>
      </c>
      <c r="G3259" s="11" t="str">
        <f>IFERROR(INDEX(lvl_5[],MATCH(M3259,lvl_5[ID],0),MATCH(_xlfn.CONCAT(TEXT(K3259,"##0"),"_",TEXT(L3259,"##0")),lvl_5[#Headers],0)),"Нет")</f>
        <v>10 Божеств</v>
      </c>
      <c r="H3259" s="11" t="str">
        <f>IFERROR(INDEX(lvl_6[],MATCH(N3259,lvl_6[ID],0),MATCH(_xlfn.CONCAT(K3259,"_",L3259,"_",M3259),lvl_6[#Headers],0)),"Нет")</f>
        <v>Братство</v>
      </c>
      <c r="I3259" s="12">
        <v>1</v>
      </c>
      <c r="J3259" s="12">
        <v>4</v>
      </c>
      <c r="K3259" s="12">
        <v>1</v>
      </c>
      <c r="L3259" s="12">
        <v>5</v>
      </c>
      <c r="M3259" s="12">
        <v>1</v>
      </c>
      <c r="N3259" s="12">
        <v>1</v>
      </c>
      <c r="O3259" s="12">
        <f>COUNTIF($P$2:P3259,P3259)</f>
        <v>12</v>
      </c>
      <c r="P3259" s="12" t="str">
        <f t="shared" si="210"/>
        <v>141050101</v>
      </c>
      <c r="Q3259" s="12" t="str">
        <f t="shared" si="211"/>
        <v>1410501010012</v>
      </c>
      <c r="R3259" s="20" t="s">
        <v>2781</v>
      </c>
      <c r="U3259" s="12" t="s">
        <v>901</v>
      </c>
      <c r="W3259" s="12" t="s">
        <v>100</v>
      </c>
      <c r="AI3259" s="12" t="s">
        <v>901</v>
      </c>
      <c r="AK3259" s="12" t="s">
        <v>100</v>
      </c>
      <c r="BN3259" s="12">
        <v>1</v>
      </c>
    </row>
    <row r="3260" spans="1:66" ht="45" x14ac:dyDescent="0.25">
      <c r="A3260" s="12">
        <v>1</v>
      </c>
      <c r="B3260" s="11" t="str">
        <f t="shared" si="209"/>
        <v>Общий расчет. Анализ даты. Анализ даты. Символические звезды. 10 Божеств. Грабитель богатства</v>
      </c>
      <c r="C3260" s="11" t="str">
        <f>IFERROR(VLOOKUP(I3260,lvl_1[],2,FALSE),"Нет")</f>
        <v>Общий расчет</v>
      </c>
      <c r="D3260" s="11" t="str">
        <f>IFERROR(VLOOKUP(Rule!J3260,lvl_2[],2,FALSE),"Нет")</f>
        <v>Анализ даты</v>
      </c>
      <c r="E3260" s="11" t="str">
        <f>IFERROR(VLOOKUP(Rule!K3260,lvl_3[],2,FALSE),"Нет")</f>
        <v>Анализ даты</v>
      </c>
      <c r="F3260" s="11" t="str">
        <f>IFERROR(INDEX(lvl_4[],MATCH(L3260,lvl_4[ID],0),MATCH(TEXT(K3260,"##0"),lvl_4[#Headers],0)),"Нет")</f>
        <v>Символические звезды</v>
      </c>
      <c r="G3260" s="11" t="str">
        <f>IFERROR(INDEX(lvl_5[],MATCH(M3260,lvl_5[ID],0),MATCH(_xlfn.CONCAT(TEXT(K3260,"##0"),"_",TEXT(L3260,"##0")),lvl_5[#Headers],0)),"Нет")</f>
        <v>10 Божеств</v>
      </c>
      <c r="H3260" s="11" t="str">
        <f>IFERROR(INDEX(lvl_6[],MATCH(N3260,lvl_6[ID],0),MATCH(_xlfn.CONCAT(K3260,"_",L3260,"_",M3260),lvl_6[#Headers],0)),"Нет")</f>
        <v>Грабитель богатства</v>
      </c>
      <c r="I3260" s="12">
        <v>1</v>
      </c>
      <c r="J3260" s="12">
        <v>4</v>
      </c>
      <c r="K3260" s="12">
        <v>1</v>
      </c>
      <c r="L3260" s="12">
        <v>5</v>
      </c>
      <c r="M3260" s="12">
        <v>1</v>
      </c>
      <c r="N3260" s="12">
        <v>2</v>
      </c>
      <c r="O3260" s="12">
        <f>COUNTIF($P$2:P3260,P3260)</f>
        <v>12</v>
      </c>
      <c r="P3260" s="12" t="str">
        <f t="shared" si="210"/>
        <v>141050102</v>
      </c>
      <c r="Q3260" s="12" t="str">
        <f t="shared" si="211"/>
        <v>1410501020012</v>
      </c>
      <c r="R3260" s="20" t="s">
        <v>2782</v>
      </c>
      <c r="U3260" s="12" t="s">
        <v>901</v>
      </c>
      <c r="W3260" s="12" t="s">
        <v>100</v>
      </c>
      <c r="AI3260" s="12" t="s">
        <v>899</v>
      </c>
      <c r="AK3260" s="12" t="s">
        <v>100</v>
      </c>
      <c r="BN3260" s="12">
        <v>1</v>
      </c>
    </row>
    <row r="3261" spans="1:66" ht="45" x14ac:dyDescent="0.25">
      <c r="A3261" s="12">
        <v>1</v>
      </c>
      <c r="B3261" s="11" t="str">
        <f t="shared" si="209"/>
        <v>Общий расчет. Анализ даты. Анализ даты. Символические звезды. 10 Божеств. Дух наслаждения</v>
      </c>
      <c r="C3261" s="11" t="str">
        <f>IFERROR(VLOOKUP(I3261,lvl_1[],2,FALSE),"Нет")</f>
        <v>Общий расчет</v>
      </c>
      <c r="D3261" s="11" t="str">
        <f>IFERROR(VLOOKUP(Rule!J3261,lvl_2[],2,FALSE),"Нет")</f>
        <v>Анализ даты</v>
      </c>
      <c r="E3261" s="11" t="str">
        <f>IFERROR(VLOOKUP(Rule!K3261,lvl_3[],2,FALSE),"Нет")</f>
        <v>Анализ даты</v>
      </c>
      <c r="F3261" s="11" t="str">
        <f>IFERROR(INDEX(lvl_4[],MATCH(L3261,lvl_4[ID],0),MATCH(TEXT(K3261,"##0"),lvl_4[#Headers],0)),"Нет")</f>
        <v>Символические звезды</v>
      </c>
      <c r="G3261" s="11" t="str">
        <f>IFERROR(INDEX(lvl_5[],MATCH(M3261,lvl_5[ID],0),MATCH(_xlfn.CONCAT(TEXT(K3261,"##0"),"_",TEXT(L3261,"##0")),lvl_5[#Headers],0)),"Нет")</f>
        <v>10 Божеств</v>
      </c>
      <c r="H3261" s="11" t="str">
        <f>IFERROR(INDEX(lvl_6[],MATCH(N3261,lvl_6[ID],0),MATCH(_xlfn.CONCAT(K3261,"_",L3261,"_",M3261),lvl_6[#Headers],0)),"Нет")</f>
        <v>Дух наслаждения</v>
      </c>
      <c r="I3261" s="12">
        <v>1</v>
      </c>
      <c r="J3261" s="12">
        <v>4</v>
      </c>
      <c r="K3261" s="12">
        <v>1</v>
      </c>
      <c r="L3261" s="12">
        <v>5</v>
      </c>
      <c r="M3261" s="12">
        <v>1</v>
      </c>
      <c r="N3261" s="12">
        <v>3</v>
      </c>
      <c r="O3261" s="12">
        <f>COUNTIF($P$2:P3261,P3261)</f>
        <v>12</v>
      </c>
      <c r="P3261" s="12" t="str">
        <f t="shared" si="210"/>
        <v>141050103</v>
      </c>
      <c r="Q3261" s="12" t="str">
        <f t="shared" si="211"/>
        <v>1410501030012</v>
      </c>
      <c r="R3261" s="20" t="s">
        <v>2783</v>
      </c>
      <c r="U3261" s="12" t="s">
        <v>901</v>
      </c>
      <c r="W3261" s="12" t="s">
        <v>100</v>
      </c>
      <c r="AI3261" s="12" t="s">
        <v>905</v>
      </c>
      <c r="AK3261" s="12" t="s">
        <v>100</v>
      </c>
      <c r="BN3261" s="12">
        <v>1</v>
      </c>
    </row>
    <row r="3262" spans="1:66" ht="60" x14ac:dyDescent="0.25">
      <c r="A3262" s="12">
        <v>1</v>
      </c>
      <c r="B3262" s="11" t="str">
        <f t="shared" si="209"/>
        <v>Общий расчет. Анализ даты. Анализ даты. Символические звезды. 10 Божеств. Ранение чиновника (Нападение на власть)</v>
      </c>
      <c r="C3262" s="11" t="str">
        <f>IFERROR(VLOOKUP(I3262,lvl_1[],2,FALSE),"Нет")</f>
        <v>Общий расчет</v>
      </c>
      <c r="D3262" s="11" t="str">
        <f>IFERROR(VLOOKUP(Rule!J3262,lvl_2[],2,FALSE),"Нет")</f>
        <v>Анализ даты</v>
      </c>
      <c r="E3262" s="11" t="str">
        <f>IFERROR(VLOOKUP(Rule!K3262,lvl_3[],2,FALSE),"Нет")</f>
        <v>Анализ даты</v>
      </c>
      <c r="F3262" s="11" t="str">
        <f>IFERROR(INDEX(lvl_4[],MATCH(L3262,lvl_4[ID],0),MATCH(TEXT(K3262,"##0"),lvl_4[#Headers],0)),"Нет")</f>
        <v>Символические звезды</v>
      </c>
      <c r="G3262" s="11" t="str">
        <f>IFERROR(INDEX(lvl_5[],MATCH(M3262,lvl_5[ID],0),MATCH(_xlfn.CONCAT(TEXT(K3262,"##0"),"_",TEXT(L3262,"##0")),lvl_5[#Headers],0)),"Нет")</f>
        <v>10 Божеств</v>
      </c>
      <c r="H3262" s="11" t="str">
        <f>IFERROR(INDEX(lvl_6[],MATCH(N3262,lvl_6[ID],0),MATCH(_xlfn.CONCAT(K3262,"_",L3262,"_",M3262),lvl_6[#Headers],0)),"Нет")</f>
        <v>Ранение чиновника (Нападение на власть)</v>
      </c>
      <c r="I3262" s="12">
        <v>1</v>
      </c>
      <c r="J3262" s="12">
        <v>4</v>
      </c>
      <c r="K3262" s="12">
        <v>1</v>
      </c>
      <c r="L3262" s="12">
        <v>5</v>
      </c>
      <c r="M3262" s="12">
        <v>1</v>
      </c>
      <c r="N3262" s="12">
        <v>4</v>
      </c>
      <c r="O3262" s="12">
        <f>COUNTIF($P$2:P3262,P3262)</f>
        <v>12</v>
      </c>
      <c r="P3262" s="12" t="str">
        <f t="shared" si="210"/>
        <v>141050104</v>
      </c>
      <c r="Q3262" s="12" t="str">
        <f t="shared" si="211"/>
        <v>1410501040012</v>
      </c>
      <c r="R3262" s="20" t="s">
        <v>2784</v>
      </c>
      <c r="U3262" s="12" t="s">
        <v>901</v>
      </c>
      <c r="W3262" s="12" t="s">
        <v>100</v>
      </c>
      <c r="AI3262" s="12" t="s">
        <v>903</v>
      </c>
      <c r="AK3262" s="12" t="s">
        <v>100</v>
      </c>
      <c r="BN3262" s="12">
        <v>1</v>
      </c>
    </row>
    <row r="3263" spans="1:66" ht="60" x14ac:dyDescent="0.25">
      <c r="A3263" s="12">
        <v>1</v>
      </c>
      <c r="B3263" s="11" t="str">
        <f t="shared" si="209"/>
        <v>Общий расчет. Анализ даты. Анализ даты. Символические звезды. 10 Божеств. Склонность к богатству (Косое богатство)</v>
      </c>
      <c r="C3263" s="11" t="str">
        <f>IFERROR(VLOOKUP(I3263,lvl_1[],2,FALSE),"Нет")</f>
        <v>Общий расчет</v>
      </c>
      <c r="D3263" s="11" t="str">
        <f>IFERROR(VLOOKUP(Rule!J3263,lvl_2[],2,FALSE),"Нет")</f>
        <v>Анализ даты</v>
      </c>
      <c r="E3263" s="11" t="str">
        <f>IFERROR(VLOOKUP(Rule!K3263,lvl_3[],2,FALSE),"Нет")</f>
        <v>Анализ даты</v>
      </c>
      <c r="F3263" s="11" t="str">
        <f>IFERROR(INDEX(lvl_4[],MATCH(L3263,lvl_4[ID],0),MATCH(TEXT(K3263,"##0"),lvl_4[#Headers],0)),"Нет")</f>
        <v>Символические звезды</v>
      </c>
      <c r="G3263" s="11" t="str">
        <f>IFERROR(INDEX(lvl_5[],MATCH(M3263,lvl_5[ID],0),MATCH(_xlfn.CONCAT(TEXT(K3263,"##0"),"_",TEXT(L3263,"##0")),lvl_5[#Headers],0)),"Нет")</f>
        <v>10 Божеств</v>
      </c>
      <c r="H3263" s="11" t="str">
        <f>IFERROR(INDEX(lvl_6[],MATCH(N3263,lvl_6[ID],0),MATCH(_xlfn.CONCAT(K3263,"_",L3263,"_",M3263),lvl_6[#Headers],0)),"Нет")</f>
        <v>Склонность к богатству (Косое богатство)</v>
      </c>
      <c r="I3263" s="12">
        <v>1</v>
      </c>
      <c r="J3263" s="12">
        <v>4</v>
      </c>
      <c r="K3263" s="12">
        <v>1</v>
      </c>
      <c r="L3263" s="12">
        <v>5</v>
      </c>
      <c r="M3263" s="12">
        <v>1</v>
      </c>
      <c r="N3263" s="12">
        <v>5</v>
      </c>
      <c r="O3263" s="12">
        <f>COUNTIF($P$2:P3263,P3263)</f>
        <v>12</v>
      </c>
      <c r="P3263" s="12" t="str">
        <f t="shared" si="210"/>
        <v>141050105</v>
      </c>
      <c r="Q3263" s="12" t="str">
        <f t="shared" si="211"/>
        <v>1410501050012</v>
      </c>
      <c r="R3263" s="20" t="s">
        <v>2785</v>
      </c>
      <c r="U3263" s="12" t="s">
        <v>901</v>
      </c>
      <c r="W3263" s="12" t="s">
        <v>100</v>
      </c>
      <c r="AI3263" s="12" t="s">
        <v>908</v>
      </c>
      <c r="AK3263" s="12" t="s">
        <v>100</v>
      </c>
      <c r="BN3263" s="12">
        <v>1</v>
      </c>
    </row>
    <row r="3264" spans="1:66" ht="45" x14ac:dyDescent="0.25">
      <c r="A3264" s="12">
        <v>1</v>
      </c>
      <c r="B3264" s="11" t="str">
        <f t="shared" si="209"/>
        <v>Общий расчет. Анализ даты. Анализ даты. Символические звезды. 10 Божеств. Прямое богатство</v>
      </c>
      <c r="C3264" s="11" t="str">
        <f>IFERROR(VLOOKUP(I3264,lvl_1[],2,FALSE),"Нет")</f>
        <v>Общий расчет</v>
      </c>
      <c r="D3264" s="11" t="str">
        <f>IFERROR(VLOOKUP(Rule!J3264,lvl_2[],2,FALSE),"Нет")</f>
        <v>Анализ даты</v>
      </c>
      <c r="E3264" s="11" t="str">
        <f>IFERROR(VLOOKUP(Rule!K3264,lvl_3[],2,FALSE),"Нет")</f>
        <v>Анализ даты</v>
      </c>
      <c r="F3264" s="11" t="str">
        <f>IFERROR(INDEX(lvl_4[],MATCH(L3264,lvl_4[ID],0),MATCH(TEXT(K3264,"##0"),lvl_4[#Headers],0)),"Нет")</f>
        <v>Символические звезды</v>
      </c>
      <c r="G3264" s="11" t="str">
        <f>IFERROR(INDEX(lvl_5[],MATCH(M3264,lvl_5[ID],0),MATCH(_xlfn.CONCAT(TEXT(K3264,"##0"),"_",TEXT(L3264,"##0")),lvl_5[#Headers],0)),"Нет")</f>
        <v>10 Божеств</v>
      </c>
      <c r="H3264" s="11" t="str">
        <f>IFERROR(INDEX(lvl_6[],MATCH(N3264,lvl_6[ID],0),MATCH(_xlfn.CONCAT(K3264,"_",L3264,"_",M3264),lvl_6[#Headers],0)),"Нет")</f>
        <v>Прямое богатство</v>
      </c>
      <c r="I3264" s="12">
        <v>1</v>
      </c>
      <c r="J3264" s="12">
        <v>4</v>
      </c>
      <c r="K3264" s="12">
        <v>1</v>
      </c>
      <c r="L3264" s="12">
        <v>5</v>
      </c>
      <c r="M3264" s="12">
        <v>1</v>
      </c>
      <c r="N3264" s="12">
        <v>6</v>
      </c>
      <c r="O3264" s="12">
        <f>COUNTIF($P$2:P3264,P3264)</f>
        <v>12</v>
      </c>
      <c r="P3264" s="12" t="str">
        <f t="shared" si="210"/>
        <v>141050106</v>
      </c>
      <c r="Q3264" s="12" t="str">
        <f t="shared" si="211"/>
        <v>1410501060012</v>
      </c>
      <c r="R3264" s="20" t="s">
        <v>2786</v>
      </c>
      <c r="U3264" s="12" t="s">
        <v>901</v>
      </c>
      <c r="W3264" s="12" t="s">
        <v>100</v>
      </c>
      <c r="AI3264" s="12" t="s">
        <v>907</v>
      </c>
      <c r="AK3264" s="12" t="s">
        <v>100</v>
      </c>
      <c r="BN3264" s="12">
        <v>1</v>
      </c>
    </row>
    <row r="3265" spans="1:66" ht="60" x14ac:dyDescent="0.25">
      <c r="A3265" s="12">
        <v>1</v>
      </c>
      <c r="B3265" s="11" t="str">
        <f t="shared" si="209"/>
        <v>Общий расчет. Анализ даты. Анализ даты. Символические звезды. 10 Божеств. Убийство 7й позиции (Неправильный чиновник_</v>
      </c>
      <c r="C3265" s="11" t="str">
        <f>IFERROR(VLOOKUP(I3265,lvl_1[],2,FALSE),"Нет")</f>
        <v>Общий расчет</v>
      </c>
      <c r="D3265" s="11" t="str">
        <f>IFERROR(VLOOKUP(Rule!J3265,lvl_2[],2,FALSE),"Нет")</f>
        <v>Анализ даты</v>
      </c>
      <c r="E3265" s="11" t="str">
        <f>IFERROR(VLOOKUP(Rule!K3265,lvl_3[],2,FALSE),"Нет")</f>
        <v>Анализ даты</v>
      </c>
      <c r="F3265" s="11" t="str">
        <f>IFERROR(INDEX(lvl_4[],MATCH(L3265,lvl_4[ID],0),MATCH(TEXT(K3265,"##0"),lvl_4[#Headers],0)),"Нет")</f>
        <v>Символические звезды</v>
      </c>
      <c r="G3265" s="11" t="str">
        <f>IFERROR(INDEX(lvl_5[],MATCH(M3265,lvl_5[ID],0),MATCH(_xlfn.CONCAT(TEXT(K3265,"##0"),"_",TEXT(L3265,"##0")),lvl_5[#Headers],0)),"Нет")</f>
        <v>10 Божеств</v>
      </c>
      <c r="H3265" s="11" t="str">
        <f>IFERROR(INDEX(lvl_6[],MATCH(N3265,lvl_6[ID],0),MATCH(_xlfn.CONCAT(K3265,"_",L3265,"_",M3265),lvl_6[#Headers],0)),"Нет")</f>
        <v>Убийство 7й позиции (Неправильный чиновник_</v>
      </c>
      <c r="I3265" s="12">
        <v>1</v>
      </c>
      <c r="J3265" s="12">
        <v>4</v>
      </c>
      <c r="K3265" s="12">
        <v>1</v>
      </c>
      <c r="L3265" s="12">
        <v>5</v>
      </c>
      <c r="M3265" s="12">
        <v>1</v>
      </c>
      <c r="N3265" s="12">
        <v>7</v>
      </c>
      <c r="O3265" s="12">
        <f>COUNTIF($P$2:P3265,P3265)</f>
        <v>12</v>
      </c>
      <c r="P3265" s="12" t="str">
        <f t="shared" si="210"/>
        <v>141050107</v>
      </c>
      <c r="Q3265" s="12" t="str">
        <f t="shared" si="211"/>
        <v>1410501070012</v>
      </c>
      <c r="R3265" s="20" t="s">
        <v>2787</v>
      </c>
      <c r="U3265" s="12" t="s">
        <v>901</v>
      </c>
      <c r="W3265" s="12" t="s">
        <v>100</v>
      </c>
      <c r="AI3265" s="12" t="s">
        <v>912</v>
      </c>
      <c r="AK3265" s="12" t="s">
        <v>100</v>
      </c>
      <c r="BN3265" s="12">
        <v>1</v>
      </c>
    </row>
    <row r="3266" spans="1:66" ht="60" x14ac:dyDescent="0.25">
      <c r="A3266" s="12">
        <v>1</v>
      </c>
      <c r="B3266" s="11" t="str">
        <f t="shared" si="209"/>
        <v>Общий расчет. Анализ даты. Анализ даты. Символические звезды. 10 Божеств. Правильный чиновник (Правильная власть)</v>
      </c>
      <c r="C3266" s="11" t="str">
        <f>IFERROR(VLOOKUP(I3266,lvl_1[],2,FALSE),"Нет")</f>
        <v>Общий расчет</v>
      </c>
      <c r="D3266" s="11" t="str">
        <f>IFERROR(VLOOKUP(Rule!J3266,lvl_2[],2,FALSE),"Нет")</f>
        <v>Анализ даты</v>
      </c>
      <c r="E3266" s="11" t="str">
        <f>IFERROR(VLOOKUP(Rule!K3266,lvl_3[],2,FALSE),"Нет")</f>
        <v>Анализ даты</v>
      </c>
      <c r="F3266" s="11" t="str">
        <f>IFERROR(INDEX(lvl_4[],MATCH(L3266,lvl_4[ID],0),MATCH(TEXT(K3266,"##0"),lvl_4[#Headers],0)),"Нет")</f>
        <v>Символические звезды</v>
      </c>
      <c r="G3266" s="11" t="str">
        <f>IFERROR(INDEX(lvl_5[],MATCH(M3266,lvl_5[ID],0),MATCH(_xlfn.CONCAT(TEXT(K3266,"##0"),"_",TEXT(L3266,"##0")),lvl_5[#Headers],0)),"Нет")</f>
        <v>10 Божеств</v>
      </c>
      <c r="H3266" s="11" t="str">
        <f>IFERROR(INDEX(lvl_6[],MATCH(N3266,lvl_6[ID],0),MATCH(_xlfn.CONCAT(K3266,"_",L3266,"_",M3266),lvl_6[#Headers],0)),"Нет")</f>
        <v>Правильный чиновник (Правильная власть)</v>
      </c>
      <c r="I3266" s="12">
        <v>1</v>
      </c>
      <c r="J3266" s="12">
        <v>4</v>
      </c>
      <c r="K3266" s="12">
        <v>1</v>
      </c>
      <c r="L3266" s="12">
        <v>5</v>
      </c>
      <c r="M3266" s="12">
        <v>1</v>
      </c>
      <c r="N3266" s="12">
        <v>8</v>
      </c>
      <c r="O3266" s="12">
        <f>COUNTIF($P$2:P3266,P3266)</f>
        <v>12</v>
      </c>
      <c r="P3266" s="12" t="str">
        <f t="shared" si="210"/>
        <v>141050108</v>
      </c>
      <c r="Q3266" s="12" t="str">
        <f t="shared" si="211"/>
        <v>1410501080012</v>
      </c>
      <c r="R3266" s="20" t="s">
        <v>2788</v>
      </c>
      <c r="U3266" s="12" t="s">
        <v>901</v>
      </c>
      <c r="W3266" s="12" t="s">
        <v>100</v>
      </c>
      <c r="AI3266" s="12" t="s">
        <v>910</v>
      </c>
      <c r="AK3266" s="12" t="s">
        <v>100</v>
      </c>
      <c r="BN3266" s="12">
        <v>1</v>
      </c>
    </row>
    <row r="3267" spans="1:66" ht="45" x14ac:dyDescent="0.25">
      <c r="A3267" s="12">
        <v>1</v>
      </c>
      <c r="B3267" s="11" t="str">
        <f t="shared" si="209"/>
        <v>Общий расчет. Анализ даты. Анализ даты. Символические звезды. 10 Божеств. Косая печать (Дух Совы)</v>
      </c>
      <c r="C3267" s="11" t="str">
        <f>IFERROR(VLOOKUP(I3267,lvl_1[],2,FALSE),"Нет")</f>
        <v>Общий расчет</v>
      </c>
      <c r="D3267" s="11" t="str">
        <f>IFERROR(VLOOKUP(Rule!J3267,lvl_2[],2,FALSE),"Нет")</f>
        <v>Анализ даты</v>
      </c>
      <c r="E3267" s="11" t="str">
        <f>IFERROR(VLOOKUP(Rule!K3267,lvl_3[],2,FALSE),"Нет")</f>
        <v>Анализ даты</v>
      </c>
      <c r="F3267" s="11" t="str">
        <f>IFERROR(INDEX(lvl_4[],MATCH(L3267,lvl_4[ID],0),MATCH(TEXT(K3267,"##0"),lvl_4[#Headers],0)),"Нет")</f>
        <v>Символические звезды</v>
      </c>
      <c r="G3267" s="11" t="str">
        <f>IFERROR(INDEX(lvl_5[],MATCH(M3267,lvl_5[ID],0),MATCH(_xlfn.CONCAT(TEXT(K3267,"##0"),"_",TEXT(L3267,"##0")),lvl_5[#Headers],0)),"Нет")</f>
        <v>10 Божеств</v>
      </c>
      <c r="H3267" s="11" t="str">
        <f>IFERROR(INDEX(lvl_6[],MATCH(N3267,lvl_6[ID],0),MATCH(_xlfn.CONCAT(K3267,"_",L3267,"_",M3267),lvl_6[#Headers],0)),"Нет")</f>
        <v>Косая печать (Дух Совы)</v>
      </c>
      <c r="I3267" s="12">
        <v>1</v>
      </c>
      <c r="J3267" s="12">
        <v>4</v>
      </c>
      <c r="K3267" s="12">
        <v>1</v>
      </c>
      <c r="L3267" s="12">
        <v>5</v>
      </c>
      <c r="M3267" s="12">
        <v>1</v>
      </c>
      <c r="N3267" s="12">
        <v>9</v>
      </c>
      <c r="O3267" s="12">
        <f>COUNTIF($P$2:P3267,P3267)</f>
        <v>12</v>
      </c>
      <c r="P3267" s="12" t="str">
        <f t="shared" si="210"/>
        <v>141050109</v>
      </c>
      <c r="Q3267" s="12" t="str">
        <f t="shared" si="211"/>
        <v>1410501090012</v>
      </c>
      <c r="R3267" s="20" t="s">
        <v>2789</v>
      </c>
      <c r="U3267" s="12" t="s">
        <v>901</v>
      </c>
      <c r="W3267" s="12" t="s">
        <v>100</v>
      </c>
      <c r="AI3267" s="12" t="s">
        <v>916</v>
      </c>
      <c r="AK3267" s="12" t="s">
        <v>100</v>
      </c>
      <c r="BN3267" s="12">
        <v>1</v>
      </c>
    </row>
    <row r="3268" spans="1:66" ht="45" x14ac:dyDescent="0.25">
      <c r="A3268" s="12">
        <v>1</v>
      </c>
      <c r="B3268" s="11" t="str">
        <f t="shared" si="209"/>
        <v>Общий расчет. Анализ даты. Анализ даты. Символические звезды. 10 Божеств. Правильная печать</v>
      </c>
      <c r="C3268" s="11" t="str">
        <f>IFERROR(VLOOKUP(I3268,lvl_1[],2,FALSE),"Нет")</f>
        <v>Общий расчет</v>
      </c>
      <c r="D3268" s="11" t="str">
        <f>IFERROR(VLOOKUP(Rule!J3268,lvl_2[],2,FALSE),"Нет")</f>
        <v>Анализ даты</v>
      </c>
      <c r="E3268" s="11" t="str">
        <f>IFERROR(VLOOKUP(Rule!K3268,lvl_3[],2,FALSE),"Нет")</f>
        <v>Анализ даты</v>
      </c>
      <c r="F3268" s="11" t="str">
        <f>IFERROR(INDEX(lvl_4[],MATCH(L3268,lvl_4[ID],0),MATCH(TEXT(K3268,"##0"),lvl_4[#Headers],0)),"Нет")</f>
        <v>Символические звезды</v>
      </c>
      <c r="G3268" s="11" t="str">
        <f>IFERROR(INDEX(lvl_5[],MATCH(M3268,lvl_5[ID],0),MATCH(_xlfn.CONCAT(TEXT(K3268,"##0"),"_",TEXT(L3268,"##0")),lvl_5[#Headers],0)),"Нет")</f>
        <v>10 Божеств</v>
      </c>
      <c r="H3268" s="11" t="str">
        <f>IFERROR(INDEX(lvl_6[],MATCH(N3268,lvl_6[ID],0),MATCH(_xlfn.CONCAT(K3268,"_",L3268,"_",M3268),lvl_6[#Headers],0)),"Нет")</f>
        <v>Правильная печать</v>
      </c>
      <c r="I3268" s="12">
        <v>1</v>
      </c>
      <c r="J3268" s="12">
        <v>4</v>
      </c>
      <c r="K3268" s="12">
        <v>1</v>
      </c>
      <c r="L3268" s="12">
        <v>5</v>
      </c>
      <c r="M3268" s="12">
        <v>1</v>
      </c>
      <c r="N3268" s="12">
        <v>10</v>
      </c>
      <c r="O3268" s="12">
        <f>COUNTIF($P$2:P3268,P3268)</f>
        <v>12</v>
      </c>
      <c r="P3268" s="12" t="str">
        <f t="shared" si="210"/>
        <v>141050110</v>
      </c>
      <c r="Q3268" s="12" t="str">
        <f t="shared" si="211"/>
        <v>1410501100012</v>
      </c>
      <c r="R3268" s="20" t="s">
        <v>3815</v>
      </c>
      <c r="U3268" s="12" t="s">
        <v>901</v>
      </c>
      <c r="W3268" s="12" t="s">
        <v>100</v>
      </c>
      <c r="AI3268" s="12" t="s">
        <v>914</v>
      </c>
      <c r="AK3268" s="12" t="s">
        <v>100</v>
      </c>
      <c r="BN3268" s="12">
        <v>1</v>
      </c>
    </row>
    <row r="3269" spans="1:66" ht="45" x14ac:dyDescent="0.25">
      <c r="A3269" s="12">
        <v>1</v>
      </c>
      <c r="B3269" s="11" t="str">
        <f t="shared" si="209"/>
        <v>Общий расчет. Анализ даты. Анализ даты. Символические звезды. 10 Божеств. Братство</v>
      </c>
      <c r="C3269" s="11" t="str">
        <f>IFERROR(VLOOKUP(I3269,lvl_1[],2,FALSE),"Нет")</f>
        <v>Общий расчет</v>
      </c>
      <c r="D3269" s="11" t="str">
        <f>IFERROR(VLOOKUP(Rule!J3269,lvl_2[],2,FALSE),"Нет")</f>
        <v>Анализ даты</v>
      </c>
      <c r="E3269" s="11" t="str">
        <f>IFERROR(VLOOKUP(Rule!K3269,lvl_3[],2,FALSE),"Нет")</f>
        <v>Анализ даты</v>
      </c>
      <c r="F3269" s="11" t="str">
        <f>IFERROR(INDEX(lvl_4[],MATCH(L3269,lvl_4[ID],0),MATCH(TEXT(K3269,"##0"),lvl_4[#Headers],0)),"Нет")</f>
        <v>Символические звезды</v>
      </c>
      <c r="G3269" s="11" t="str">
        <f>IFERROR(INDEX(lvl_5[],MATCH(M3269,lvl_5[ID],0),MATCH(_xlfn.CONCAT(TEXT(K3269,"##0"),"_",TEXT(L3269,"##0")),lvl_5[#Headers],0)),"Нет")</f>
        <v>10 Божеств</v>
      </c>
      <c r="H3269" s="11" t="str">
        <f>IFERROR(INDEX(lvl_6[],MATCH(N3269,lvl_6[ID],0),MATCH(_xlfn.CONCAT(K3269,"_",L3269,"_",M3269),lvl_6[#Headers],0)),"Нет")</f>
        <v>Братство</v>
      </c>
      <c r="I3269" s="12">
        <v>1</v>
      </c>
      <c r="J3269" s="12">
        <v>4</v>
      </c>
      <c r="K3269" s="12">
        <v>1</v>
      </c>
      <c r="L3269" s="12">
        <v>5</v>
      </c>
      <c r="M3269" s="12">
        <v>1</v>
      </c>
      <c r="N3269" s="12">
        <v>1</v>
      </c>
      <c r="O3269" s="12">
        <f>COUNTIF($P$2:P3269,P3269)</f>
        <v>13</v>
      </c>
      <c r="P3269" s="12" t="str">
        <f t="shared" si="210"/>
        <v>141050101</v>
      </c>
      <c r="Q3269" s="12" t="str">
        <f t="shared" si="211"/>
        <v>1410501010013</v>
      </c>
      <c r="R3269" s="20" t="s">
        <v>2790</v>
      </c>
      <c r="U3269" s="12" t="s">
        <v>903</v>
      </c>
      <c r="W3269" s="12" t="s">
        <v>100</v>
      </c>
      <c r="AI3269" s="12" t="s">
        <v>903</v>
      </c>
      <c r="AK3269" s="12" t="s">
        <v>100</v>
      </c>
      <c r="BN3269" s="12">
        <v>1</v>
      </c>
    </row>
    <row r="3270" spans="1:66" ht="45" x14ac:dyDescent="0.25">
      <c r="A3270" s="12">
        <v>1</v>
      </c>
      <c r="B3270" s="11" t="str">
        <f t="shared" si="209"/>
        <v>Общий расчет. Анализ даты. Анализ даты. Символические звезды. 10 Божеств. Грабитель богатства</v>
      </c>
      <c r="C3270" s="11" t="str">
        <f>IFERROR(VLOOKUP(I3270,lvl_1[],2,FALSE),"Нет")</f>
        <v>Общий расчет</v>
      </c>
      <c r="D3270" s="11" t="str">
        <f>IFERROR(VLOOKUP(Rule!J3270,lvl_2[],2,FALSE),"Нет")</f>
        <v>Анализ даты</v>
      </c>
      <c r="E3270" s="11" t="str">
        <f>IFERROR(VLOOKUP(Rule!K3270,lvl_3[],2,FALSE),"Нет")</f>
        <v>Анализ даты</v>
      </c>
      <c r="F3270" s="11" t="str">
        <f>IFERROR(INDEX(lvl_4[],MATCH(L3270,lvl_4[ID],0),MATCH(TEXT(K3270,"##0"),lvl_4[#Headers],0)),"Нет")</f>
        <v>Символические звезды</v>
      </c>
      <c r="G3270" s="11" t="str">
        <f>IFERROR(INDEX(lvl_5[],MATCH(M3270,lvl_5[ID],0),MATCH(_xlfn.CONCAT(TEXT(K3270,"##0"),"_",TEXT(L3270,"##0")),lvl_5[#Headers],0)),"Нет")</f>
        <v>10 Божеств</v>
      </c>
      <c r="H3270" s="11" t="str">
        <f>IFERROR(INDEX(lvl_6[],MATCH(N3270,lvl_6[ID],0),MATCH(_xlfn.CONCAT(K3270,"_",L3270,"_",M3270),lvl_6[#Headers],0)),"Нет")</f>
        <v>Грабитель богатства</v>
      </c>
      <c r="I3270" s="12">
        <v>1</v>
      </c>
      <c r="J3270" s="12">
        <v>4</v>
      </c>
      <c r="K3270" s="12">
        <v>1</v>
      </c>
      <c r="L3270" s="12">
        <v>5</v>
      </c>
      <c r="M3270" s="12">
        <v>1</v>
      </c>
      <c r="N3270" s="12">
        <v>2</v>
      </c>
      <c r="O3270" s="12">
        <f>COUNTIF($P$2:P3270,P3270)</f>
        <v>13</v>
      </c>
      <c r="P3270" s="12" t="str">
        <f t="shared" si="210"/>
        <v>141050102</v>
      </c>
      <c r="Q3270" s="12" t="str">
        <f t="shared" si="211"/>
        <v>1410501020013</v>
      </c>
      <c r="R3270" s="20" t="s">
        <v>2791</v>
      </c>
      <c r="U3270" s="12" t="s">
        <v>903</v>
      </c>
      <c r="W3270" s="12" t="s">
        <v>100</v>
      </c>
      <c r="AI3270" s="12" t="s">
        <v>905</v>
      </c>
      <c r="AK3270" s="12" t="s">
        <v>100</v>
      </c>
      <c r="BN3270" s="12">
        <v>1</v>
      </c>
    </row>
    <row r="3271" spans="1:66" ht="45" x14ac:dyDescent="0.25">
      <c r="A3271" s="12">
        <v>1</v>
      </c>
      <c r="B3271" s="11" t="str">
        <f t="shared" si="209"/>
        <v>Общий расчет. Анализ даты. Анализ даты. Символические звезды. 10 Божеств. Дух наслаждения</v>
      </c>
      <c r="C3271" s="11" t="str">
        <f>IFERROR(VLOOKUP(I3271,lvl_1[],2,FALSE),"Нет")</f>
        <v>Общий расчет</v>
      </c>
      <c r="D3271" s="11" t="str">
        <f>IFERROR(VLOOKUP(Rule!J3271,lvl_2[],2,FALSE),"Нет")</f>
        <v>Анализ даты</v>
      </c>
      <c r="E3271" s="11" t="str">
        <f>IFERROR(VLOOKUP(Rule!K3271,lvl_3[],2,FALSE),"Нет")</f>
        <v>Анализ даты</v>
      </c>
      <c r="F3271" s="11" t="str">
        <f>IFERROR(INDEX(lvl_4[],MATCH(L3271,lvl_4[ID],0),MATCH(TEXT(K3271,"##0"),lvl_4[#Headers],0)),"Нет")</f>
        <v>Символические звезды</v>
      </c>
      <c r="G3271" s="11" t="str">
        <f>IFERROR(INDEX(lvl_5[],MATCH(M3271,lvl_5[ID],0),MATCH(_xlfn.CONCAT(TEXT(K3271,"##0"),"_",TEXT(L3271,"##0")),lvl_5[#Headers],0)),"Нет")</f>
        <v>10 Божеств</v>
      </c>
      <c r="H3271" s="11" t="str">
        <f>IFERROR(INDEX(lvl_6[],MATCH(N3271,lvl_6[ID],0),MATCH(_xlfn.CONCAT(K3271,"_",L3271,"_",M3271),lvl_6[#Headers],0)),"Нет")</f>
        <v>Дух наслаждения</v>
      </c>
      <c r="I3271" s="12">
        <v>1</v>
      </c>
      <c r="J3271" s="12">
        <v>4</v>
      </c>
      <c r="K3271" s="12">
        <v>1</v>
      </c>
      <c r="L3271" s="12">
        <v>5</v>
      </c>
      <c r="M3271" s="12">
        <v>1</v>
      </c>
      <c r="N3271" s="12">
        <v>3</v>
      </c>
      <c r="O3271" s="12">
        <f>COUNTIF($P$2:P3271,P3271)</f>
        <v>13</v>
      </c>
      <c r="P3271" s="12" t="str">
        <f t="shared" si="210"/>
        <v>141050103</v>
      </c>
      <c r="Q3271" s="12" t="str">
        <f t="shared" si="211"/>
        <v>1410501030013</v>
      </c>
      <c r="R3271" s="20" t="s">
        <v>2792</v>
      </c>
      <c r="U3271" s="12" t="s">
        <v>903</v>
      </c>
      <c r="W3271" s="12" t="s">
        <v>100</v>
      </c>
      <c r="AI3271" s="12" t="s">
        <v>907</v>
      </c>
      <c r="AK3271" s="12" t="s">
        <v>100</v>
      </c>
      <c r="BN3271" s="12">
        <v>1</v>
      </c>
    </row>
    <row r="3272" spans="1:66" ht="60" x14ac:dyDescent="0.25">
      <c r="A3272" s="12">
        <v>1</v>
      </c>
      <c r="B3272" s="11" t="str">
        <f t="shared" si="209"/>
        <v>Общий расчет. Анализ даты. Анализ даты. Символические звезды. 10 Божеств. Ранение чиновника (Нападение на власть)</v>
      </c>
      <c r="C3272" s="11" t="str">
        <f>IFERROR(VLOOKUP(I3272,lvl_1[],2,FALSE),"Нет")</f>
        <v>Общий расчет</v>
      </c>
      <c r="D3272" s="11" t="str">
        <f>IFERROR(VLOOKUP(Rule!J3272,lvl_2[],2,FALSE),"Нет")</f>
        <v>Анализ даты</v>
      </c>
      <c r="E3272" s="11" t="str">
        <f>IFERROR(VLOOKUP(Rule!K3272,lvl_3[],2,FALSE),"Нет")</f>
        <v>Анализ даты</v>
      </c>
      <c r="F3272" s="11" t="str">
        <f>IFERROR(INDEX(lvl_4[],MATCH(L3272,lvl_4[ID],0),MATCH(TEXT(K3272,"##0"),lvl_4[#Headers],0)),"Нет")</f>
        <v>Символические звезды</v>
      </c>
      <c r="G3272" s="11" t="str">
        <f>IFERROR(INDEX(lvl_5[],MATCH(M3272,lvl_5[ID],0),MATCH(_xlfn.CONCAT(TEXT(K3272,"##0"),"_",TEXT(L3272,"##0")),lvl_5[#Headers],0)),"Нет")</f>
        <v>10 Божеств</v>
      </c>
      <c r="H3272" s="11" t="str">
        <f>IFERROR(INDEX(lvl_6[],MATCH(N3272,lvl_6[ID],0),MATCH(_xlfn.CONCAT(K3272,"_",L3272,"_",M3272),lvl_6[#Headers],0)),"Нет")</f>
        <v>Ранение чиновника (Нападение на власть)</v>
      </c>
      <c r="I3272" s="12">
        <v>1</v>
      </c>
      <c r="J3272" s="12">
        <v>4</v>
      </c>
      <c r="K3272" s="12">
        <v>1</v>
      </c>
      <c r="L3272" s="12">
        <v>5</v>
      </c>
      <c r="M3272" s="12">
        <v>1</v>
      </c>
      <c r="N3272" s="12">
        <v>4</v>
      </c>
      <c r="O3272" s="12">
        <f>COUNTIF($P$2:P3272,P3272)</f>
        <v>13</v>
      </c>
      <c r="P3272" s="12" t="str">
        <f t="shared" si="210"/>
        <v>141050104</v>
      </c>
      <c r="Q3272" s="12" t="str">
        <f t="shared" si="211"/>
        <v>1410501040013</v>
      </c>
      <c r="R3272" s="20" t="s">
        <v>2793</v>
      </c>
      <c r="U3272" s="12" t="s">
        <v>903</v>
      </c>
      <c r="W3272" s="12" t="s">
        <v>100</v>
      </c>
      <c r="AI3272" s="12" t="s">
        <v>908</v>
      </c>
      <c r="AK3272" s="12" t="s">
        <v>100</v>
      </c>
      <c r="BN3272" s="12">
        <v>1</v>
      </c>
    </row>
    <row r="3273" spans="1:66" ht="60" x14ac:dyDescent="0.25">
      <c r="A3273" s="12">
        <v>1</v>
      </c>
      <c r="B3273" s="11" t="str">
        <f t="shared" si="209"/>
        <v>Общий расчет. Анализ даты. Анализ даты. Символические звезды. 10 Божеств. Склонность к богатству (Косое богатство)</v>
      </c>
      <c r="C3273" s="11" t="str">
        <f>IFERROR(VLOOKUP(I3273,lvl_1[],2,FALSE),"Нет")</f>
        <v>Общий расчет</v>
      </c>
      <c r="D3273" s="11" t="str">
        <f>IFERROR(VLOOKUP(Rule!J3273,lvl_2[],2,FALSE),"Нет")</f>
        <v>Анализ даты</v>
      </c>
      <c r="E3273" s="11" t="str">
        <f>IFERROR(VLOOKUP(Rule!K3273,lvl_3[],2,FALSE),"Нет")</f>
        <v>Анализ даты</v>
      </c>
      <c r="F3273" s="11" t="str">
        <f>IFERROR(INDEX(lvl_4[],MATCH(L3273,lvl_4[ID],0),MATCH(TEXT(K3273,"##0"),lvl_4[#Headers],0)),"Нет")</f>
        <v>Символические звезды</v>
      </c>
      <c r="G3273" s="11" t="str">
        <f>IFERROR(INDEX(lvl_5[],MATCH(M3273,lvl_5[ID],0),MATCH(_xlfn.CONCAT(TEXT(K3273,"##0"),"_",TEXT(L3273,"##0")),lvl_5[#Headers],0)),"Нет")</f>
        <v>10 Божеств</v>
      </c>
      <c r="H3273" s="11" t="str">
        <f>IFERROR(INDEX(lvl_6[],MATCH(N3273,lvl_6[ID],0),MATCH(_xlfn.CONCAT(K3273,"_",L3273,"_",M3273),lvl_6[#Headers],0)),"Нет")</f>
        <v>Склонность к богатству (Косое богатство)</v>
      </c>
      <c r="I3273" s="12">
        <v>1</v>
      </c>
      <c r="J3273" s="12">
        <v>4</v>
      </c>
      <c r="K3273" s="12">
        <v>1</v>
      </c>
      <c r="L3273" s="12">
        <v>5</v>
      </c>
      <c r="M3273" s="12">
        <v>1</v>
      </c>
      <c r="N3273" s="12">
        <v>5</v>
      </c>
      <c r="O3273" s="12">
        <f>COUNTIF($P$2:P3273,P3273)</f>
        <v>13</v>
      </c>
      <c r="P3273" s="12" t="str">
        <f t="shared" si="210"/>
        <v>141050105</v>
      </c>
      <c r="Q3273" s="12" t="str">
        <f t="shared" si="211"/>
        <v>1410501050013</v>
      </c>
      <c r="R3273" s="20" t="s">
        <v>2794</v>
      </c>
      <c r="U3273" s="12" t="s">
        <v>903</v>
      </c>
      <c r="W3273" s="12" t="s">
        <v>100</v>
      </c>
      <c r="AI3273" s="12" t="s">
        <v>910</v>
      </c>
      <c r="AK3273" s="12" t="s">
        <v>100</v>
      </c>
      <c r="BN3273" s="12">
        <v>1</v>
      </c>
    </row>
    <row r="3274" spans="1:66" ht="45" x14ac:dyDescent="0.25">
      <c r="A3274" s="12">
        <v>1</v>
      </c>
      <c r="B3274" s="11" t="str">
        <f t="shared" si="209"/>
        <v>Общий расчет. Анализ даты. Анализ даты. Символические звезды. 10 Божеств. Прямое богатство</v>
      </c>
      <c r="C3274" s="11" t="str">
        <f>IFERROR(VLOOKUP(I3274,lvl_1[],2,FALSE),"Нет")</f>
        <v>Общий расчет</v>
      </c>
      <c r="D3274" s="11" t="str">
        <f>IFERROR(VLOOKUP(Rule!J3274,lvl_2[],2,FALSE),"Нет")</f>
        <v>Анализ даты</v>
      </c>
      <c r="E3274" s="11" t="str">
        <f>IFERROR(VLOOKUP(Rule!K3274,lvl_3[],2,FALSE),"Нет")</f>
        <v>Анализ даты</v>
      </c>
      <c r="F3274" s="11" t="str">
        <f>IFERROR(INDEX(lvl_4[],MATCH(L3274,lvl_4[ID],0),MATCH(TEXT(K3274,"##0"),lvl_4[#Headers],0)),"Нет")</f>
        <v>Символические звезды</v>
      </c>
      <c r="G3274" s="11" t="str">
        <f>IFERROR(INDEX(lvl_5[],MATCH(M3274,lvl_5[ID],0),MATCH(_xlfn.CONCAT(TEXT(K3274,"##0"),"_",TEXT(L3274,"##0")),lvl_5[#Headers],0)),"Нет")</f>
        <v>10 Божеств</v>
      </c>
      <c r="H3274" s="11" t="str">
        <f>IFERROR(INDEX(lvl_6[],MATCH(N3274,lvl_6[ID],0),MATCH(_xlfn.CONCAT(K3274,"_",L3274,"_",M3274),lvl_6[#Headers],0)),"Нет")</f>
        <v>Прямое богатство</v>
      </c>
      <c r="I3274" s="12">
        <v>1</v>
      </c>
      <c r="J3274" s="12">
        <v>4</v>
      </c>
      <c r="K3274" s="12">
        <v>1</v>
      </c>
      <c r="L3274" s="12">
        <v>5</v>
      </c>
      <c r="M3274" s="12">
        <v>1</v>
      </c>
      <c r="N3274" s="12">
        <v>6</v>
      </c>
      <c r="O3274" s="12">
        <f>COUNTIF($P$2:P3274,P3274)</f>
        <v>13</v>
      </c>
      <c r="P3274" s="12" t="str">
        <f t="shared" si="210"/>
        <v>141050106</v>
      </c>
      <c r="Q3274" s="12" t="str">
        <f t="shared" si="211"/>
        <v>1410501060013</v>
      </c>
      <c r="R3274" s="20" t="s">
        <v>2795</v>
      </c>
      <c r="U3274" s="12" t="s">
        <v>903</v>
      </c>
      <c r="W3274" s="12" t="s">
        <v>100</v>
      </c>
      <c r="AI3274" s="12" t="s">
        <v>912</v>
      </c>
      <c r="AK3274" s="12" t="s">
        <v>100</v>
      </c>
      <c r="BN3274" s="12">
        <v>1</v>
      </c>
    </row>
    <row r="3275" spans="1:66" ht="60" x14ac:dyDescent="0.25">
      <c r="A3275" s="12">
        <v>1</v>
      </c>
      <c r="B3275" s="11" t="str">
        <f t="shared" si="209"/>
        <v>Общий расчет. Анализ даты. Анализ даты. Символические звезды. 10 Божеств. Убийство 7й позиции (Неправильный чиновник_</v>
      </c>
      <c r="C3275" s="11" t="str">
        <f>IFERROR(VLOOKUP(I3275,lvl_1[],2,FALSE),"Нет")</f>
        <v>Общий расчет</v>
      </c>
      <c r="D3275" s="11" t="str">
        <f>IFERROR(VLOOKUP(Rule!J3275,lvl_2[],2,FALSE),"Нет")</f>
        <v>Анализ даты</v>
      </c>
      <c r="E3275" s="11" t="str">
        <f>IFERROR(VLOOKUP(Rule!K3275,lvl_3[],2,FALSE),"Нет")</f>
        <v>Анализ даты</v>
      </c>
      <c r="F3275" s="11" t="str">
        <f>IFERROR(INDEX(lvl_4[],MATCH(L3275,lvl_4[ID],0),MATCH(TEXT(K3275,"##0"),lvl_4[#Headers],0)),"Нет")</f>
        <v>Символические звезды</v>
      </c>
      <c r="G3275" s="11" t="str">
        <f>IFERROR(INDEX(lvl_5[],MATCH(M3275,lvl_5[ID],0),MATCH(_xlfn.CONCAT(TEXT(K3275,"##0"),"_",TEXT(L3275,"##0")),lvl_5[#Headers],0)),"Нет")</f>
        <v>10 Божеств</v>
      </c>
      <c r="H3275" s="11" t="str">
        <f>IFERROR(INDEX(lvl_6[],MATCH(N3275,lvl_6[ID],0),MATCH(_xlfn.CONCAT(K3275,"_",L3275,"_",M3275),lvl_6[#Headers],0)),"Нет")</f>
        <v>Убийство 7й позиции (Неправильный чиновник_</v>
      </c>
      <c r="I3275" s="12">
        <v>1</v>
      </c>
      <c r="J3275" s="12">
        <v>4</v>
      </c>
      <c r="K3275" s="12">
        <v>1</v>
      </c>
      <c r="L3275" s="12">
        <v>5</v>
      </c>
      <c r="M3275" s="12">
        <v>1</v>
      </c>
      <c r="N3275" s="12">
        <v>7</v>
      </c>
      <c r="O3275" s="12">
        <f>COUNTIF($P$2:P3275,P3275)</f>
        <v>13</v>
      </c>
      <c r="P3275" s="12" t="str">
        <f t="shared" si="210"/>
        <v>141050107</v>
      </c>
      <c r="Q3275" s="12" t="str">
        <f t="shared" si="211"/>
        <v>1410501070013</v>
      </c>
      <c r="R3275" s="20" t="s">
        <v>2796</v>
      </c>
      <c r="U3275" s="12" t="s">
        <v>903</v>
      </c>
      <c r="W3275" s="12" t="s">
        <v>100</v>
      </c>
      <c r="AI3275" s="12" t="s">
        <v>914</v>
      </c>
      <c r="AK3275" s="12" t="s">
        <v>100</v>
      </c>
      <c r="BN3275" s="12">
        <v>1</v>
      </c>
    </row>
    <row r="3276" spans="1:66" ht="60" x14ac:dyDescent="0.25">
      <c r="A3276" s="12">
        <v>1</v>
      </c>
      <c r="B3276" s="11" t="str">
        <f t="shared" si="209"/>
        <v>Общий расчет. Анализ даты. Анализ даты. Символические звезды. 10 Божеств. Правильный чиновник (Правильная власть)</v>
      </c>
      <c r="C3276" s="11" t="str">
        <f>IFERROR(VLOOKUP(I3276,lvl_1[],2,FALSE),"Нет")</f>
        <v>Общий расчет</v>
      </c>
      <c r="D3276" s="11" t="str">
        <f>IFERROR(VLOOKUP(Rule!J3276,lvl_2[],2,FALSE),"Нет")</f>
        <v>Анализ даты</v>
      </c>
      <c r="E3276" s="11" t="str">
        <f>IFERROR(VLOOKUP(Rule!K3276,lvl_3[],2,FALSE),"Нет")</f>
        <v>Анализ даты</v>
      </c>
      <c r="F3276" s="11" t="str">
        <f>IFERROR(INDEX(lvl_4[],MATCH(L3276,lvl_4[ID],0),MATCH(TEXT(K3276,"##0"),lvl_4[#Headers],0)),"Нет")</f>
        <v>Символические звезды</v>
      </c>
      <c r="G3276" s="11" t="str">
        <f>IFERROR(INDEX(lvl_5[],MATCH(M3276,lvl_5[ID],0),MATCH(_xlfn.CONCAT(TEXT(K3276,"##0"),"_",TEXT(L3276,"##0")),lvl_5[#Headers],0)),"Нет")</f>
        <v>10 Божеств</v>
      </c>
      <c r="H3276" s="11" t="str">
        <f>IFERROR(INDEX(lvl_6[],MATCH(N3276,lvl_6[ID],0),MATCH(_xlfn.CONCAT(K3276,"_",L3276,"_",M3276),lvl_6[#Headers],0)),"Нет")</f>
        <v>Правильный чиновник (Правильная власть)</v>
      </c>
      <c r="I3276" s="12">
        <v>1</v>
      </c>
      <c r="J3276" s="12">
        <v>4</v>
      </c>
      <c r="K3276" s="12">
        <v>1</v>
      </c>
      <c r="L3276" s="12">
        <v>5</v>
      </c>
      <c r="M3276" s="12">
        <v>1</v>
      </c>
      <c r="N3276" s="12">
        <v>8</v>
      </c>
      <c r="O3276" s="12">
        <f>COUNTIF($P$2:P3276,P3276)</f>
        <v>13</v>
      </c>
      <c r="P3276" s="12" t="str">
        <f t="shared" si="210"/>
        <v>141050108</v>
      </c>
      <c r="Q3276" s="12" t="str">
        <f t="shared" si="211"/>
        <v>1410501080013</v>
      </c>
      <c r="R3276" s="20" t="s">
        <v>2797</v>
      </c>
      <c r="U3276" s="12" t="s">
        <v>903</v>
      </c>
      <c r="W3276" s="12" t="s">
        <v>100</v>
      </c>
      <c r="AI3276" s="12" t="s">
        <v>916</v>
      </c>
      <c r="AK3276" s="12" t="s">
        <v>100</v>
      </c>
      <c r="BN3276" s="12">
        <v>1</v>
      </c>
    </row>
    <row r="3277" spans="1:66" ht="45" x14ac:dyDescent="0.25">
      <c r="A3277" s="12">
        <v>1</v>
      </c>
      <c r="B3277" s="11" t="str">
        <f t="shared" si="209"/>
        <v>Общий расчет. Анализ даты. Анализ даты. Символические звезды. 10 Божеств. Косая печать (Дух Совы)</v>
      </c>
      <c r="C3277" s="11" t="str">
        <f>IFERROR(VLOOKUP(I3277,lvl_1[],2,FALSE),"Нет")</f>
        <v>Общий расчет</v>
      </c>
      <c r="D3277" s="11" t="str">
        <f>IFERROR(VLOOKUP(Rule!J3277,lvl_2[],2,FALSE),"Нет")</f>
        <v>Анализ даты</v>
      </c>
      <c r="E3277" s="11" t="str">
        <f>IFERROR(VLOOKUP(Rule!K3277,lvl_3[],2,FALSE),"Нет")</f>
        <v>Анализ даты</v>
      </c>
      <c r="F3277" s="11" t="str">
        <f>IFERROR(INDEX(lvl_4[],MATCH(L3277,lvl_4[ID],0),MATCH(TEXT(K3277,"##0"),lvl_4[#Headers],0)),"Нет")</f>
        <v>Символические звезды</v>
      </c>
      <c r="G3277" s="11" t="str">
        <f>IFERROR(INDEX(lvl_5[],MATCH(M3277,lvl_5[ID],0),MATCH(_xlfn.CONCAT(TEXT(K3277,"##0"),"_",TEXT(L3277,"##0")),lvl_5[#Headers],0)),"Нет")</f>
        <v>10 Божеств</v>
      </c>
      <c r="H3277" s="11" t="str">
        <f>IFERROR(INDEX(lvl_6[],MATCH(N3277,lvl_6[ID],0),MATCH(_xlfn.CONCAT(K3277,"_",L3277,"_",M3277),lvl_6[#Headers],0)),"Нет")</f>
        <v>Косая печать (Дух Совы)</v>
      </c>
      <c r="I3277" s="12">
        <v>1</v>
      </c>
      <c r="J3277" s="12">
        <v>4</v>
      </c>
      <c r="K3277" s="12">
        <v>1</v>
      </c>
      <c r="L3277" s="12">
        <v>5</v>
      </c>
      <c r="M3277" s="12">
        <v>1</v>
      </c>
      <c r="N3277" s="12">
        <v>9</v>
      </c>
      <c r="O3277" s="12">
        <f>COUNTIF($P$2:P3277,P3277)</f>
        <v>13</v>
      </c>
      <c r="P3277" s="12" t="str">
        <f t="shared" si="210"/>
        <v>141050109</v>
      </c>
      <c r="Q3277" s="12" t="str">
        <f t="shared" si="211"/>
        <v>1410501090013</v>
      </c>
      <c r="R3277" s="20" t="s">
        <v>2798</v>
      </c>
      <c r="U3277" s="12" t="s">
        <v>903</v>
      </c>
      <c r="W3277" s="12" t="s">
        <v>100</v>
      </c>
      <c r="AI3277" s="12" t="s">
        <v>899</v>
      </c>
      <c r="AK3277" s="12" t="s">
        <v>100</v>
      </c>
      <c r="BN3277" s="12">
        <v>1</v>
      </c>
    </row>
    <row r="3278" spans="1:66" ht="45" x14ac:dyDescent="0.25">
      <c r="A3278" s="12">
        <v>1</v>
      </c>
      <c r="B3278" s="11" t="str">
        <f t="shared" ref="B3278:B3341" si="212">_xlfn.CONCAT(C3278,". ", D3278,". ", E3278,". ", F3278,". ", G3278,". ", H3278)</f>
        <v>Общий расчет. Анализ даты. Анализ даты. Символические звезды. 10 Божеств. Правильная печать</v>
      </c>
      <c r="C3278" s="11" t="str">
        <f>IFERROR(VLOOKUP(I3278,lvl_1[],2,FALSE),"Нет")</f>
        <v>Общий расчет</v>
      </c>
      <c r="D3278" s="11" t="str">
        <f>IFERROR(VLOOKUP(Rule!J3278,lvl_2[],2,FALSE),"Нет")</f>
        <v>Анализ даты</v>
      </c>
      <c r="E3278" s="11" t="str">
        <f>IFERROR(VLOOKUP(Rule!K3278,lvl_3[],2,FALSE),"Нет")</f>
        <v>Анализ даты</v>
      </c>
      <c r="F3278" s="11" t="str">
        <f>IFERROR(INDEX(lvl_4[],MATCH(L3278,lvl_4[ID],0),MATCH(TEXT(K3278,"##0"),lvl_4[#Headers],0)),"Нет")</f>
        <v>Символические звезды</v>
      </c>
      <c r="G3278" s="11" t="str">
        <f>IFERROR(INDEX(lvl_5[],MATCH(M3278,lvl_5[ID],0),MATCH(_xlfn.CONCAT(TEXT(K3278,"##0"),"_",TEXT(L3278,"##0")),lvl_5[#Headers],0)),"Нет")</f>
        <v>10 Божеств</v>
      </c>
      <c r="H3278" s="11" t="str">
        <f>IFERROR(INDEX(lvl_6[],MATCH(N3278,lvl_6[ID],0),MATCH(_xlfn.CONCAT(K3278,"_",L3278,"_",M3278),lvl_6[#Headers],0)),"Нет")</f>
        <v>Правильная печать</v>
      </c>
      <c r="I3278" s="12">
        <v>1</v>
      </c>
      <c r="J3278" s="12">
        <v>4</v>
      </c>
      <c r="K3278" s="12">
        <v>1</v>
      </c>
      <c r="L3278" s="12">
        <v>5</v>
      </c>
      <c r="M3278" s="12">
        <v>1</v>
      </c>
      <c r="N3278" s="12">
        <v>10</v>
      </c>
      <c r="O3278" s="12">
        <f>COUNTIF($P$2:P3278,P3278)</f>
        <v>13</v>
      </c>
      <c r="P3278" s="12" t="str">
        <f t="shared" ref="P3278:P3341" si="213">_xlfn.CONCAT(I3278,
J3278,
K3278,
IF(LEN(L3278)=1,_xlfn.CONCAT(0,L3278),L3278),
IF(LEN(M3278)=1,_xlfn.CONCAT(0,M3278),M3278),
IF(LEN(N3278)=1,_xlfn.CONCAT(0,N3278),N3278))</f>
        <v>141050110</v>
      </c>
      <c r="Q3278" s="12" t="str">
        <f t="shared" ref="Q3278:Q3341" si="214">_xlfn.CONCAT(I3278,
J3278,
K3278,
IF(LEN(L3278)=1,_xlfn.CONCAT(0,L3278),L3278),
IF(LEN(M3278)=1,_xlfn.CONCAT(0,M3278),M3278),
IF(LEN(N3278)=1,_xlfn.CONCAT(0,N3278),N3278),
IF(LEN(O3278)=1,_xlfn.CONCAT("000",O3278),IF(LEN(O3278)=2,_xlfn.CONCAT("00",O3278),IF(LEN(O3278)=3,_xlfn.CONCAT(0,O3278),O3278))))</f>
        <v>1410501100013</v>
      </c>
      <c r="R3278" s="20" t="s">
        <v>3816</v>
      </c>
      <c r="U3278" s="12" t="s">
        <v>903</v>
      </c>
      <c r="W3278" s="12" t="s">
        <v>100</v>
      </c>
      <c r="AI3278" s="12" t="s">
        <v>901</v>
      </c>
      <c r="AK3278" s="12" t="s">
        <v>100</v>
      </c>
      <c r="BN3278" s="12">
        <v>1</v>
      </c>
    </row>
    <row r="3279" spans="1:66" ht="45" x14ac:dyDescent="0.25">
      <c r="A3279" s="12">
        <v>1</v>
      </c>
      <c r="B3279" s="11" t="str">
        <f t="shared" si="212"/>
        <v>Общий расчет. Анализ даты. Анализ даты. Символические звезды. 10 Божеств. Братство</v>
      </c>
      <c r="C3279" s="11" t="str">
        <f>IFERROR(VLOOKUP(I3279,lvl_1[],2,FALSE),"Нет")</f>
        <v>Общий расчет</v>
      </c>
      <c r="D3279" s="11" t="str">
        <f>IFERROR(VLOOKUP(Rule!J3279,lvl_2[],2,FALSE),"Нет")</f>
        <v>Анализ даты</v>
      </c>
      <c r="E3279" s="11" t="str">
        <f>IFERROR(VLOOKUP(Rule!K3279,lvl_3[],2,FALSE),"Нет")</f>
        <v>Анализ даты</v>
      </c>
      <c r="F3279" s="11" t="str">
        <f>IFERROR(INDEX(lvl_4[],MATCH(L3279,lvl_4[ID],0),MATCH(TEXT(K3279,"##0"),lvl_4[#Headers],0)),"Нет")</f>
        <v>Символические звезды</v>
      </c>
      <c r="G3279" s="11" t="str">
        <f>IFERROR(INDEX(lvl_5[],MATCH(M3279,lvl_5[ID],0),MATCH(_xlfn.CONCAT(TEXT(K3279,"##0"),"_",TEXT(L3279,"##0")),lvl_5[#Headers],0)),"Нет")</f>
        <v>10 Божеств</v>
      </c>
      <c r="H3279" s="11" t="str">
        <f>IFERROR(INDEX(lvl_6[],MATCH(N3279,lvl_6[ID],0),MATCH(_xlfn.CONCAT(K3279,"_",L3279,"_",M3279),lvl_6[#Headers],0)),"Нет")</f>
        <v>Братство</v>
      </c>
      <c r="I3279" s="12">
        <v>1</v>
      </c>
      <c r="J3279" s="12">
        <v>4</v>
      </c>
      <c r="K3279" s="12">
        <v>1</v>
      </c>
      <c r="L3279" s="12">
        <v>5</v>
      </c>
      <c r="M3279" s="12">
        <v>1</v>
      </c>
      <c r="N3279" s="12">
        <v>1</v>
      </c>
      <c r="O3279" s="12">
        <f>COUNTIF($P$2:P3279,P3279)</f>
        <v>14</v>
      </c>
      <c r="P3279" s="12" t="str">
        <f t="shared" si="213"/>
        <v>141050101</v>
      </c>
      <c r="Q3279" s="12" t="str">
        <f t="shared" si="214"/>
        <v>1410501010014</v>
      </c>
      <c r="R3279" s="20" t="s">
        <v>2799</v>
      </c>
      <c r="U3279" s="12" t="s">
        <v>905</v>
      </c>
      <c r="W3279" s="12" t="s">
        <v>100</v>
      </c>
      <c r="AI3279" s="12" t="s">
        <v>905</v>
      </c>
      <c r="AK3279" s="12" t="s">
        <v>100</v>
      </c>
      <c r="BN3279" s="12">
        <v>1</v>
      </c>
    </row>
    <row r="3280" spans="1:66" ht="45" x14ac:dyDescent="0.25">
      <c r="A3280" s="12">
        <v>1</v>
      </c>
      <c r="B3280" s="11" t="str">
        <f t="shared" si="212"/>
        <v>Общий расчет. Анализ даты. Анализ даты. Символические звезды. 10 Божеств. Грабитель богатства</v>
      </c>
      <c r="C3280" s="11" t="str">
        <f>IFERROR(VLOOKUP(I3280,lvl_1[],2,FALSE),"Нет")</f>
        <v>Общий расчет</v>
      </c>
      <c r="D3280" s="11" t="str">
        <f>IFERROR(VLOOKUP(Rule!J3280,lvl_2[],2,FALSE),"Нет")</f>
        <v>Анализ даты</v>
      </c>
      <c r="E3280" s="11" t="str">
        <f>IFERROR(VLOOKUP(Rule!K3280,lvl_3[],2,FALSE),"Нет")</f>
        <v>Анализ даты</v>
      </c>
      <c r="F3280" s="11" t="str">
        <f>IFERROR(INDEX(lvl_4[],MATCH(L3280,lvl_4[ID],0),MATCH(TEXT(K3280,"##0"),lvl_4[#Headers],0)),"Нет")</f>
        <v>Символические звезды</v>
      </c>
      <c r="G3280" s="11" t="str">
        <f>IFERROR(INDEX(lvl_5[],MATCH(M3280,lvl_5[ID],0),MATCH(_xlfn.CONCAT(TEXT(K3280,"##0"),"_",TEXT(L3280,"##0")),lvl_5[#Headers],0)),"Нет")</f>
        <v>10 Божеств</v>
      </c>
      <c r="H3280" s="11" t="str">
        <f>IFERROR(INDEX(lvl_6[],MATCH(N3280,lvl_6[ID],0),MATCH(_xlfn.CONCAT(K3280,"_",L3280,"_",M3280),lvl_6[#Headers],0)),"Нет")</f>
        <v>Грабитель богатства</v>
      </c>
      <c r="I3280" s="12">
        <v>1</v>
      </c>
      <c r="J3280" s="12">
        <v>4</v>
      </c>
      <c r="K3280" s="12">
        <v>1</v>
      </c>
      <c r="L3280" s="12">
        <v>5</v>
      </c>
      <c r="M3280" s="12">
        <v>1</v>
      </c>
      <c r="N3280" s="12">
        <v>2</v>
      </c>
      <c r="O3280" s="12">
        <f>COUNTIF($P$2:P3280,P3280)</f>
        <v>14</v>
      </c>
      <c r="P3280" s="12" t="str">
        <f t="shared" si="213"/>
        <v>141050102</v>
      </c>
      <c r="Q3280" s="12" t="str">
        <f t="shared" si="214"/>
        <v>1410501020014</v>
      </c>
      <c r="R3280" s="20" t="s">
        <v>2800</v>
      </c>
      <c r="U3280" s="12" t="s">
        <v>905</v>
      </c>
      <c r="W3280" s="12" t="s">
        <v>100</v>
      </c>
      <c r="AI3280" s="12" t="s">
        <v>903</v>
      </c>
      <c r="AK3280" s="12" t="s">
        <v>100</v>
      </c>
      <c r="BN3280" s="12">
        <v>1</v>
      </c>
    </row>
    <row r="3281" spans="1:66" ht="45" x14ac:dyDescent="0.25">
      <c r="A3281" s="12">
        <v>1</v>
      </c>
      <c r="B3281" s="11" t="str">
        <f t="shared" si="212"/>
        <v>Общий расчет. Анализ даты. Анализ даты. Символические звезды. 10 Божеств. Дух наслаждения</v>
      </c>
      <c r="C3281" s="11" t="str">
        <f>IFERROR(VLOOKUP(I3281,lvl_1[],2,FALSE),"Нет")</f>
        <v>Общий расчет</v>
      </c>
      <c r="D3281" s="11" t="str">
        <f>IFERROR(VLOOKUP(Rule!J3281,lvl_2[],2,FALSE),"Нет")</f>
        <v>Анализ даты</v>
      </c>
      <c r="E3281" s="11" t="str">
        <f>IFERROR(VLOOKUP(Rule!K3281,lvl_3[],2,FALSE),"Нет")</f>
        <v>Анализ даты</v>
      </c>
      <c r="F3281" s="11" t="str">
        <f>IFERROR(INDEX(lvl_4[],MATCH(L3281,lvl_4[ID],0),MATCH(TEXT(K3281,"##0"),lvl_4[#Headers],0)),"Нет")</f>
        <v>Символические звезды</v>
      </c>
      <c r="G3281" s="11" t="str">
        <f>IFERROR(INDEX(lvl_5[],MATCH(M3281,lvl_5[ID],0),MATCH(_xlfn.CONCAT(TEXT(K3281,"##0"),"_",TEXT(L3281,"##0")),lvl_5[#Headers],0)),"Нет")</f>
        <v>10 Божеств</v>
      </c>
      <c r="H3281" s="11" t="str">
        <f>IFERROR(INDEX(lvl_6[],MATCH(N3281,lvl_6[ID],0),MATCH(_xlfn.CONCAT(K3281,"_",L3281,"_",M3281),lvl_6[#Headers],0)),"Нет")</f>
        <v>Дух наслаждения</v>
      </c>
      <c r="I3281" s="12">
        <v>1</v>
      </c>
      <c r="J3281" s="12">
        <v>4</v>
      </c>
      <c r="K3281" s="12">
        <v>1</v>
      </c>
      <c r="L3281" s="12">
        <v>5</v>
      </c>
      <c r="M3281" s="12">
        <v>1</v>
      </c>
      <c r="N3281" s="12">
        <v>3</v>
      </c>
      <c r="O3281" s="12">
        <f>COUNTIF($P$2:P3281,P3281)</f>
        <v>14</v>
      </c>
      <c r="P3281" s="12" t="str">
        <f t="shared" si="213"/>
        <v>141050103</v>
      </c>
      <c r="Q3281" s="12" t="str">
        <f t="shared" si="214"/>
        <v>1410501030014</v>
      </c>
      <c r="R3281" s="20" t="s">
        <v>2801</v>
      </c>
      <c r="U3281" s="12" t="s">
        <v>905</v>
      </c>
      <c r="W3281" s="12" t="s">
        <v>100</v>
      </c>
      <c r="AI3281" s="12" t="s">
        <v>908</v>
      </c>
      <c r="AK3281" s="12" t="s">
        <v>100</v>
      </c>
      <c r="BN3281" s="12">
        <v>1</v>
      </c>
    </row>
    <row r="3282" spans="1:66" ht="60" x14ac:dyDescent="0.25">
      <c r="A3282" s="12">
        <v>1</v>
      </c>
      <c r="B3282" s="11" t="str">
        <f t="shared" si="212"/>
        <v>Общий расчет. Анализ даты. Анализ даты. Символические звезды. 10 Божеств. Ранение чиновника (Нападение на власть)</v>
      </c>
      <c r="C3282" s="11" t="str">
        <f>IFERROR(VLOOKUP(I3282,lvl_1[],2,FALSE),"Нет")</f>
        <v>Общий расчет</v>
      </c>
      <c r="D3282" s="11" t="str">
        <f>IFERROR(VLOOKUP(Rule!J3282,lvl_2[],2,FALSE),"Нет")</f>
        <v>Анализ даты</v>
      </c>
      <c r="E3282" s="11" t="str">
        <f>IFERROR(VLOOKUP(Rule!K3282,lvl_3[],2,FALSE),"Нет")</f>
        <v>Анализ даты</v>
      </c>
      <c r="F3282" s="11" t="str">
        <f>IFERROR(INDEX(lvl_4[],MATCH(L3282,lvl_4[ID],0),MATCH(TEXT(K3282,"##0"),lvl_4[#Headers],0)),"Нет")</f>
        <v>Символические звезды</v>
      </c>
      <c r="G3282" s="11" t="str">
        <f>IFERROR(INDEX(lvl_5[],MATCH(M3282,lvl_5[ID],0),MATCH(_xlfn.CONCAT(TEXT(K3282,"##0"),"_",TEXT(L3282,"##0")),lvl_5[#Headers],0)),"Нет")</f>
        <v>10 Божеств</v>
      </c>
      <c r="H3282" s="11" t="str">
        <f>IFERROR(INDEX(lvl_6[],MATCH(N3282,lvl_6[ID],0),MATCH(_xlfn.CONCAT(K3282,"_",L3282,"_",M3282),lvl_6[#Headers],0)),"Нет")</f>
        <v>Ранение чиновника (Нападение на власть)</v>
      </c>
      <c r="I3282" s="12">
        <v>1</v>
      </c>
      <c r="J3282" s="12">
        <v>4</v>
      </c>
      <c r="K3282" s="12">
        <v>1</v>
      </c>
      <c r="L3282" s="12">
        <v>5</v>
      </c>
      <c r="M3282" s="12">
        <v>1</v>
      </c>
      <c r="N3282" s="12">
        <v>4</v>
      </c>
      <c r="O3282" s="12">
        <f>COUNTIF($P$2:P3282,P3282)</f>
        <v>14</v>
      </c>
      <c r="P3282" s="12" t="str">
        <f t="shared" si="213"/>
        <v>141050104</v>
      </c>
      <c r="Q3282" s="12" t="str">
        <f t="shared" si="214"/>
        <v>1410501040014</v>
      </c>
      <c r="R3282" s="20" t="s">
        <v>2802</v>
      </c>
      <c r="U3282" s="12" t="s">
        <v>905</v>
      </c>
      <c r="W3282" s="12" t="s">
        <v>100</v>
      </c>
      <c r="AI3282" s="12" t="s">
        <v>907</v>
      </c>
      <c r="AK3282" s="12" t="s">
        <v>100</v>
      </c>
      <c r="BN3282" s="12">
        <v>1</v>
      </c>
    </row>
    <row r="3283" spans="1:66" ht="60" x14ac:dyDescent="0.25">
      <c r="A3283" s="12">
        <v>1</v>
      </c>
      <c r="B3283" s="11" t="str">
        <f t="shared" si="212"/>
        <v>Общий расчет. Анализ даты. Анализ даты. Символические звезды. 10 Божеств. Склонность к богатству (Косое богатство)</v>
      </c>
      <c r="C3283" s="11" t="str">
        <f>IFERROR(VLOOKUP(I3283,lvl_1[],2,FALSE),"Нет")</f>
        <v>Общий расчет</v>
      </c>
      <c r="D3283" s="11" t="str">
        <f>IFERROR(VLOOKUP(Rule!J3283,lvl_2[],2,FALSE),"Нет")</f>
        <v>Анализ даты</v>
      </c>
      <c r="E3283" s="11" t="str">
        <f>IFERROR(VLOOKUP(Rule!K3283,lvl_3[],2,FALSE),"Нет")</f>
        <v>Анализ даты</v>
      </c>
      <c r="F3283" s="11" t="str">
        <f>IFERROR(INDEX(lvl_4[],MATCH(L3283,lvl_4[ID],0),MATCH(TEXT(K3283,"##0"),lvl_4[#Headers],0)),"Нет")</f>
        <v>Символические звезды</v>
      </c>
      <c r="G3283" s="11" t="str">
        <f>IFERROR(INDEX(lvl_5[],MATCH(M3283,lvl_5[ID],0),MATCH(_xlfn.CONCAT(TEXT(K3283,"##0"),"_",TEXT(L3283,"##0")),lvl_5[#Headers],0)),"Нет")</f>
        <v>10 Божеств</v>
      </c>
      <c r="H3283" s="11" t="str">
        <f>IFERROR(INDEX(lvl_6[],MATCH(N3283,lvl_6[ID],0),MATCH(_xlfn.CONCAT(K3283,"_",L3283,"_",M3283),lvl_6[#Headers],0)),"Нет")</f>
        <v>Склонность к богатству (Косое богатство)</v>
      </c>
      <c r="I3283" s="12">
        <v>1</v>
      </c>
      <c r="J3283" s="12">
        <v>4</v>
      </c>
      <c r="K3283" s="12">
        <v>1</v>
      </c>
      <c r="L3283" s="12">
        <v>5</v>
      </c>
      <c r="M3283" s="12">
        <v>1</v>
      </c>
      <c r="N3283" s="12">
        <v>5</v>
      </c>
      <c r="O3283" s="12">
        <f>COUNTIF($P$2:P3283,P3283)</f>
        <v>14</v>
      </c>
      <c r="P3283" s="12" t="str">
        <f t="shared" si="213"/>
        <v>141050105</v>
      </c>
      <c r="Q3283" s="12" t="str">
        <f t="shared" si="214"/>
        <v>1410501050014</v>
      </c>
      <c r="R3283" s="20" t="s">
        <v>2803</v>
      </c>
      <c r="U3283" s="12" t="s">
        <v>905</v>
      </c>
      <c r="W3283" s="12" t="s">
        <v>100</v>
      </c>
      <c r="AI3283" s="12" t="s">
        <v>912</v>
      </c>
      <c r="AK3283" s="12" t="s">
        <v>100</v>
      </c>
      <c r="BN3283" s="12">
        <v>1</v>
      </c>
    </row>
    <row r="3284" spans="1:66" ht="45" x14ac:dyDescent="0.25">
      <c r="A3284" s="12">
        <v>1</v>
      </c>
      <c r="B3284" s="11" t="str">
        <f t="shared" si="212"/>
        <v>Общий расчет. Анализ даты. Анализ даты. Символические звезды. 10 Божеств. Прямое богатство</v>
      </c>
      <c r="C3284" s="11" t="str">
        <f>IFERROR(VLOOKUP(I3284,lvl_1[],2,FALSE),"Нет")</f>
        <v>Общий расчет</v>
      </c>
      <c r="D3284" s="11" t="str">
        <f>IFERROR(VLOOKUP(Rule!J3284,lvl_2[],2,FALSE),"Нет")</f>
        <v>Анализ даты</v>
      </c>
      <c r="E3284" s="11" t="str">
        <f>IFERROR(VLOOKUP(Rule!K3284,lvl_3[],2,FALSE),"Нет")</f>
        <v>Анализ даты</v>
      </c>
      <c r="F3284" s="11" t="str">
        <f>IFERROR(INDEX(lvl_4[],MATCH(L3284,lvl_4[ID],0),MATCH(TEXT(K3284,"##0"),lvl_4[#Headers],0)),"Нет")</f>
        <v>Символические звезды</v>
      </c>
      <c r="G3284" s="11" t="str">
        <f>IFERROR(INDEX(lvl_5[],MATCH(M3284,lvl_5[ID],0),MATCH(_xlfn.CONCAT(TEXT(K3284,"##0"),"_",TEXT(L3284,"##0")),lvl_5[#Headers],0)),"Нет")</f>
        <v>10 Божеств</v>
      </c>
      <c r="H3284" s="11" t="str">
        <f>IFERROR(INDEX(lvl_6[],MATCH(N3284,lvl_6[ID],0),MATCH(_xlfn.CONCAT(K3284,"_",L3284,"_",M3284),lvl_6[#Headers],0)),"Нет")</f>
        <v>Прямое богатство</v>
      </c>
      <c r="I3284" s="12">
        <v>1</v>
      </c>
      <c r="J3284" s="12">
        <v>4</v>
      </c>
      <c r="K3284" s="12">
        <v>1</v>
      </c>
      <c r="L3284" s="12">
        <v>5</v>
      </c>
      <c r="M3284" s="12">
        <v>1</v>
      </c>
      <c r="N3284" s="12">
        <v>6</v>
      </c>
      <c r="O3284" s="12">
        <f>COUNTIF($P$2:P3284,P3284)</f>
        <v>14</v>
      </c>
      <c r="P3284" s="12" t="str">
        <f t="shared" si="213"/>
        <v>141050106</v>
      </c>
      <c r="Q3284" s="12" t="str">
        <f t="shared" si="214"/>
        <v>1410501060014</v>
      </c>
      <c r="R3284" s="20" t="s">
        <v>2804</v>
      </c>
      <c r="U3284" s="12" t="s">
        <v>905</v>
      </c>
      <c r="W3284" s="12" t="s">
        <v>100</v>
      </c>
      <c r="AI3284" s="12" t="s">
        <v>910</v>
      </c>
      <c r="AK3284" s="12" t="s">
        <v>100</v>
      </c>
      <c r="BN3284" s="12">
        <v>1</v>
      </c>
    </row>
    <row r="3285" spans="1:66" ht="60" x14ac:dyDescent="0.25">
      <c r="A3285" s="12">
        <v>1</v>
      </c>
      <c r="B3285" s="11" t="str">
        <f t="shared" si="212"/>
        <v>Общий расчет. Анализ даты. Анализ даты. Символические звезды. 10 Божеств. Убийство 7й позиции (Неправильный чиновник_</v>
      </c>
      <c r="C3285" s="11" t="str">
        <f>IFERROR(VLOOKUP(I3285,lvl_1[],2,FALSE),"Нет")</f>
        <v>Общий расчет</v>
      </c>
      <c r="D3285" s="11" t="str">
        <f>IFERROR(VLOOKUP(Rule!J3285,lvl_2[],2,FALSE),"Нет")</f>
        <v>Анализ даты</v>
      </c>
      <c r="E3285" s="11" t="str">
        <f>IFERROR(VLOOKUP(Rule!K3285,lvl_3[],2,FALSE),"Нет")</f>
        <v>Анализ даты</v>
      </c>
      <c r="F3285" s="11" t="str">
        <f>IFERROR(INDEX(lvl_4[],MATCH(L3285,lvl_4[ID],0),MATCH(TEXT(K3285,"##0"),lvl_4[#Headers],0)),"Нет")</f>
        <v>Символические звезды</v>
      </c>
      <c r="G3285" s="11" t="str">
        <f>IFERROR(INDEX(lvl_5[],MATCH(M3285,lvl_5[ID],0),MATCH(_xlfn.CONCAT(TEXT(K3285,"##0"),"_",TEXT(L3285,"##0")),lvl_5[#Headers],0)),"Нет")</f>
        <v>10 Божеств</v>
      </c>
      <c r="H3285" s="11" t="str">
        <f>IFERROR(INDEX(lvl_6[],MATCH(N3285,lvl_6[ID],0),MATCH(_xlfn.CONCAT(K3285,"_",L3285,"_",M3285),lvl_6[#Headers],0)),"Нет")</f>
        <v>Убийство 7й позиции (Неправильный чиновник_</v>
      </c>
      <c r="I3285" s="12">
        <v>1</v>
      </c>
      <c r="J3285" s="12">
        <v>4</v>
      </c>
      <c r="K3285" s="12">
        <v>1</v>
      </c>
      <c r="L3285" s="12">
        <v>5</v>
      </c>
      <c r="M3285" s="12">
        <v>1</v>
      </c>
      <c r="N3285" s="12">
        <v>7</v>
      </c>
      <c r="O3285" s="12">
        <f>COUNTIF($P$2:P3285,P3285)</f>
        <v>14</v>
      </c>
      <c r="P3285" s="12" t="str">
        <f t="shared" si="213"/>
        <v>141050107</v>
      </c>
      <c r="Q3285" s="12" t="str">
        <f t="shared" si="214"/>
        <v>1410501070014</v>
      </c>
      <c r="R3285" s="20" t="s">
        <v>2805</v>
      </c>
      <c r="U3285" s="12" t="s">
        <v>905</v>
      </c>
      <c r="W3285" s="12" t="s">
        <v>100</v>
      </c>
      <c r="AI3285" s="12" t="s">
        <v>916</v>
      </c>
      <c r="AK3285" s="12" t="s">
        <v>100</v>
      </c>
      <c r="BN3285" s="12">
        <v>1</v>
      </c>
    </row>
    <row r="3286" spans="1:66" ht="60" x14ac:dyDescent="0.25">
      <c r="A3286" s="12">
        <v>1</v>
      </c>
      <c r="B3286" s="11" t="str">
        <f t="shared" si="212"/>
        <v>Общий расчет. Анализ даты. Анализ даты. Символические звезды. 10 Божеств. Правильный чиновник (Правильная власть)</v>
      </c>
      <c r="C3286" s="11" t="str">
        <f>IFERROR(VLOOKUP(I3286,lvl_1[],2,FALSE),"Нет")</f>
        <v>Общий расчет</v>
      </c>
      <c r="D3286" s="11" t="str">
        <f>IFERROR(VLOOKUP(Rule!J3286,lvl_2[],2,FALSE),"Нет")</f>
        <v>Анализ даты</v>
      </c>
      <c r="E3286" s="11" t="str">
        <f>IFERROR(VLOOKUP(Rule!K3286,lvl_3[],2,FALSE),"Нет")</f>
        <v>Анализ даты</v>
      </c>
      <c r="F3286" s="11" t="str">
        <f>IFERROR(INDEX(lvl_4[],MATCH(L3286,lvl_4[ID],0),MATCH(TEXT(K3286,"##0"),lvl_4[#Headers],0)),"Нет")</f>
        <v>Символические звезды</v>
      </c>
      <c r="G3286" s="11" t="str">
        <f>IFERROR(INDEX(lvl_5[],MATCH(M3286,lvl_5[ID],0),MATCH(_xlfn.CONCAT(TEXT(K3286,"##0"),"_",TEXT(L3286,"##0")),lvl_5[#Headers],0)),"Нет")</f>
        <v>10 Божеств</v>
      </c>
      <c r="H3286" s="11" t="str">
        <f>IFERROR(INDEX(lvl_6[],MATCH(N3286,lvl_6[ID],0),MATCH(_xlfn.CONCAT(K3286,"_",L3286,"_",M3286),lvl_6[#Headers],0)),"Нет")</f>
        <v>Правильный чиновник (Правильная власть)</v>
      </c>
      <c r="I3286" s="12">
        <v>1</v>
      </c>
      <c r="J3286" s="12">
        <v>4</v>
      </c>
      <c r="K3286" s="12">
        <v>1</v>
      </c>
      <c r="L3286" s="12">
        <v>5</v>
      </c>
      <c r="M3286" s="12">
        <v>1</v>
      </c>
      <c r="N3286" s="12">
        <v>8</v>
      </c>
      <c r="O3286" s="12">
        <f>COUNTIF($P$2:P3286,P3286)</f>
        <v>14</v>
      </c>
      <c r="P3286" s="12" t="str">
        <f t="shared" si="213"/>
        <v>141050108</v>
      </c>
      <c r="Q3286" s="12" t="str">
        <f t="shared" si="214"/>
        <v>1410501080014</v>
      </c>
      <c r="R3286" s="20" t="s">
        <v>2806</v>
      </c>
      <c r="U3286" s="12" t="s">
        <v>905</v>
      </c>
      <c r="W3286" s="12" t="s">
        <v>100</v>
      </c>
      <c r="AI3286" s="12" t="s">
        <v>914</v>
      </c>
      <c r="AK3286" s="12" t="s">
        <v>100</v>
      </c>
      <c r="BN3286" s="12">
        <v>1</v>
      </c>
    </row>
    <row r="3287" spans="1:66" ht="45" x14ac:dyDescent="0.25">
      <c r="A3287" s="12">
        <v>1</v>
      </c>
      <c r="B3287" s="11" t="str">
        <f t="shared" si="212"/>
        <v>Общий расчет. Анализ даты. Анализ даты. Символические звезды. 10 Божеств. Косая печать (Дух Совы)</v>
      </c>
      <c r="C3287" s="11" t="str">
        <f>IFERROR(VLOOKUP(I3287,lvl_1[],2,FALSE),"Нет")</f>
        <v>Общий расчет</v>
      </c>
      <c r="D3287" s="11" t="str">
        <f>IFERROR(VLOOKUP(Rule!J3287,lvl_2[],2,FALSE),"Нет")</f>
        <v>Анализ даты</v>
      </c>
      <c r="E3287" s="11" t="str">
        <f>IFERROR(VLOOKUP(Rule!K3287,lvl_3[],2,FALSE),"Нет")</f>
        <v>Анализ даты</v>
      </c>
      <c r="F3287" s="11" t="str">
        <f>IFERROR(INDEX(lvl_4[],MATCH(L3287,lvl_4[ID],0),MATCH(TEXT(K3287,"##0"),lvl_4[#Headers],0)),"Нет")</f>
        <v>Символические звезды</v>
      </c>
      <c r="G3287" s="11" t="str">
        <f>IFERROR(INDEX(lvl_5[],MATCH(M3287,lvl_5[ID],0),MATCH(_xlfn.CONCAT(TEXT(K3287,"##0"),"_",TEXT(L3287,"##0")),lvl_5[#Headers],0)),"Нет")</f>
        <v>10 Божеств</v>
      </c>
      <c r="H3287" s="11" t="str">
        <f>IFERROR(INDEX(lvl_6[],MATCH(N3287,lvl_6[ID],0),MATCH(_xlfn.CONCAT(K3287,"_",L3287,"_",M3287),lvl_6[#Headers],0)),"Нет")</f>
        <v>Косая печать (Дух Совы)</v>
      </c>
      <c r="I3287" s="12">
        <v>1</v>
      </c>
      <c r="J3287" s="12">
        <v>4</v>
      </c>
      <c r="K3287" s="12">
        <v>1</v>
      </c>
      <c r="L3287" s="12">
        <v>5</v>
      </c>
      <c r="M3287" s="12">
        <v>1</v>
      </c>
      <c r="N3287" s="12">
        <v>9</v>
      </c>
      <c r="O3287" s="12">
        <f>COUNTIF($P$2:P3287,P3287)</f>
        <v>14</v>
      </c>
      <c r="P3287" s="12" t="str">
        <f t="shared" si="213"/>
        <v>141050109</v>
      </c>
      <c r="Q3287" s="12" t="str">
        <f t="shared" si="214"/>
        <v>1410501090014</v>
      </c>
      <c r="R3287" s="20" t="s">
        <v>2807</v>
      </c>
      <c r="U3287" s="12" t="s">
        <v>905</v>
      </c>
      <c r="W3287" s="12" t="s">
        <v>100</v>
      </c>
      <c r="AI3287" s="12" t="s">
        <v>901</v>
      </c>
      <c r="AK3287" s="12" t="s">
        <v>100</v>
      </c>
      <c r="BN3287" s="12">
        <v>1</v>
      </c>
    </row>
    <row r="3288" spans="1:66" ht="45" x14ac:dyDescent="0.25">
      <c r="A3288" s="12">
        <v>1</v>
      </c>
      <c r="B3288" s="11" t="str">
        <f t="shared" si="212"/>
        <v>Общий расчет. Анализ даты. Анализ даты. Символические звезды. 10 Божеств. Правильная печать</v>
      </c>
      <c r="C3288" s="11" t="str">
        <f>IFERROR(VLOOKUP(I3288,lvl_1[],2,FALSE),"Нет")</f>
        <v>Общий расчет</v>
      </c>
      <c r="D3288" s="11" t="str">
        <f>IFERROR(VLOOKUP(Rule!J3288,lvl_2[],2,FALSE),"Нет")</f>
        <v>Анализ даты</v>
      </c>
      <c r="E3288" s="11" t="str">
        <f>IFERROR(VLOOKUP(Rule!K3288,lvl_3[],2,FALSE),"Нет")</f>
        <v>Анализ даты</v>
      </c>
      <c r="F3288" s="11" t="str">
        <f>IFERROR(INDEX(lvl_4[],MATCH(L3288,lvl_4[ID],0),MATCH(TEXT(K3288,"##0"),lvl_4[#Headers],0)),"Нет")</f>
        <v>Символические звезды</v>
      </c>
      <c r="G3288" s="11" t="str">
        <f>IFERROR(INDEX(lvl_5[],MATCH(M3288,lvl_5[ID],0),MATCH(_xlfn.CONCAT(TEXT(K3288,"##0"),"_",TEXT(L3288,"##0")),lvl_5[#Headers],0)),"Нет")</f>
        <v>10 Божеств</v>
      </c>
      <c r="H3288" s="11" t="str">
        <f>IFERROR(INDEX(lvl_6[],MATCH(N3288,lvl_6[ID],0),MATCH(_xlfn.CONCAT(K3288,"_",L3288,"_",M3288),lvl_6[#Headers],0)),"Нет")</f>
        <v>Правильная печать</v>
      </c>
      <c r="I3288" s="12">
        <v>1</v>
      </c>
      <c r="J3288" s="12">
        <v>4</v>
      </c>
      <c r="K3288" s="12">
        <v>1</v>
      </c>
      <c r="L3288" s="12">
        <v>5</v>
      </c>
      <c r="M3288" s="12">
        <v>1</v>
      </c>
      <c r="N3288" s="12">
        <v>10</v>
      </c>
      <c r="O3288" s="12">
        <f>COUNTIF($P$2:P3288,P3288)</f>
        <v>14</v>
      </c>
      <c r="P3288" s="12" t="str">
        <f t="shared" si="213"/>
        <v>141050110</v>
      </c>
      <c r="Q3288" s="12" t="str">
        <f t="shared" si="214"/>
        <v>1410501100014</v>
      </c>
      <c r="R3288" s="20" t="s">
        <v>3817</v>
      </c>
      <c r="U3288" s="12" t="s">
        <v>905</v>
      </c>
      <c r="W3288" s="12" t="s">
        <v>100</v>
      </c>
      <c r="AI3288" s="12" t="s">
        <v>899</v>
      </c>
      <c r="AK3288" s="12" t="s">
        <v>100</v>
      </c>
      <c r="BN3288" s="12">
        <v>1</v>
      </c>
    </row>
    <row r="3289" spans="1:66" ht="45" x14ac:dyDescent="0.25">
      <c r="A3289" s="12">
        <v>1</v>
      </c>
      <c r="B3289" s="11" t="str">
        <f t="shared" si="212"/>
        <v>Общий расчет. Анализ даты. Анализ даты. Символические звезды. 10 Божеств. Братство</v>
      </c>
      <c r="C3289" s="11" t="str">
        <f>IFERROR(VLOOKUP(I3289,lvl_1[],2,FALSE),"Нет")</f>
        <v>Общий расчет</v>
      </c>
      <c r="D3289" s="11" t="str">
        <f>IFERROR(VLOOKUP(Rule!J3289,lvl_2[],2,FALSE),"Нет")</f>
        <v>Анализ даты</v>
      </c>
      <c r="E3289" s="11" t="str">
        <f>IFERROR(VLOOKUP(Rule!K3289,lvl_3[],2,FALSE),"Нет")</f>
        <v>Анализ даты</v>
      </c>
      <c r="F3289" s="11" t="str">
        <f>IFERROR(INDEX(lvl_4[],MATCH(L3289,lvl_4[ID],0),MATCH(TEXT(K3289,"##0"),lvl_4[#Headers],0)),"Нет")</f>
        <v>Символические звезды</v>
      </c>
      <c r="G3289" s="11" t="str">
        <f>IFERROR(INDEX(lvl_5[],MATCH(M3289,lvl_5[ID],0),MATCH(_xlfn.CONCAT(TEXT(K3289,"##0"),"_",TEXT(L3289,"##0")),lvl_5[#Headers],0)),"Нет")</f>
        <v>10 Божеств</v>
      </c>
      <c r="H3289" s="11" t="str">
        <f>IFERROR(INDEX(lvl_6[],MATCH(N3289,lvl_6[ID],0),MATCH(_xlfn.CONCAT(K3289,"_",L3289,"_",M3289),lvl_6[#Headers],0)),"Нет")</f>
        <v>Братство</v>
      </c>
      <c r="I3289" s="12">
        <v>1</v>
      </c>
      <c r="J3289" s="12">
        <v>4</v>
      </c>
      <c r="K3289" s="12">
        <v>1</v>
      </c>
      <c r="L3289" s="12">
        <v>5</v>
      </c>
      <c r="M3289" s="12">
        <v>1</v>
      </c>
      <c r="N3289" s="12">
        <v>1</v>
      </c>
      <c r="O3289" s="12">
        <f>COUNTIF($P$2:P3289,P3289)</f>
        <v>15</v>
      </c>
      <c r="P3289" s="12" t="str">
        <f t="shared" si="213"/>
        <v>141050101</v>
      </c>
      <c r="Q3289" s="12" t="str">
        <f t="shared" si="214"/>
        <v>1410501010015</v>
      </c>
      <c r="R3289" s="20" t="s">
        <v>2808</v>
      </c>
      <c r="U3289" s="12" t="s">
        <v>907</v>
      </c>
      <c r="W3289" s="12" t="s">
        <v>100</v>
      </c>
      <c r="AI3289" s="12" t="s">
        <v>907</v>
      </c>
      <c r="AK3289" s="12" t="s">
        <v>100</v>
      </c>
      <c r="BN3289" s="12">
        <v>1</v>
      </c>
    </row>
    <row r="3290" spans="1:66" ht="45" x14ac:dyDescent="0.25">
      <c r="A3290" s="12">
        <v>1</v>
      </c>
      <c r="B3290" s="11" t="str">
        <f t="shared" si="212"/>
        <v>Общий расчет. Анализ даты. Анализ даты. Символические звезды. 10 Божеств. Грабитель богатства</v>
      </c>
      <c r="C3290" s="11" t="str">
        <f>IFERROR(VLOOKUP(I3290,lvl_1[],2,FALSE),"Нет")</f>
        <v>Общий расчет</v>
      </c>
      <c r="D3290" s="11" t="str">
        <f>IFERROR(VLOOKUP(Rule!J3290,lvl_2[],2,FALSE),"Нет")</f>
        <v>Анализ даты</v>
      </c>
      <c r="E3290" s="11" t="str">
        <f>IFERROR(VLOOKUP(Rule!K3290,lvl_3[],2,FALSE),"Нет")</f>
        <v>Анализ даты</v>
      </c>
      <c r="F3290" s="11" t="str">
        <f>IFERROR(INDEX(lvl_4[],MATCH(L3290,lvl_4[ID],0),MATCH(TEXT(K3290,"##0"),lvl_4[#Headers],0)),"Нет")</f>
        <v>Символические звезды</v>
      </c>
      <c r="G3290" s="11" t="str">
        <f>IFERROR(INDEX(lvl_5[],MATCH(M3290,lvl_5[ID],0),MATCH(_xlfn.CONCAT(TEXT(K3290,"##0"),"_",TEXT(L3290,"##0")),lvl_5[#Headers],0)),"Нет")</f>
        <v>10 Божеств</v>
      </c>
      <c r="H3290" s="11" t="str">
        <f>IFERROR(INDEX(lvl_6[],MATCH(N3290,lvl_6[ID],0),MATCH(_xlfn.CONCAT(K3290,"_",L3290,"_",M3290),lvl_6[#Headers],0)),"Нет")</f>
        <v>Грабитель богатства</v>
      </c>
      <c r="I3290" s="12">
        <v>1</v>
      </c>
      <c r="J3290" s="12">
        <v>4</v>
      </c>
      <c r="K3290" s="12">
        <v>1</v>
      </c>
      <c r="L3290" s="12">
        <v>5</v>
      </c>
      <c r="M3290" s="12">
        <v>1</v>
      </c>
      <c r="N3290" s="12">
        <v>2</v>
      </c>
      <c r="O3290" s="12">
        <f>COUNTIF($P$2:P3290,P3290)</f>
        <v>15</v>
      </c>
      <c r="P3290" s="12" t="str">
        <f t="shared" si="213"/>
        <v>141050102</v>
      </c>
      <c r="Q3290" s="12" t="str">
        <f t="shared" si="214"/>
        <v>1410501020015</v>
      </c>
      <c r="R3290" s="20" t="s">
        <v>2809</v>
      </c>
      <c r="U3290" s="12" t="s">
        <v>907</v>
      </c>
      <c r="W3290" s="12" t="s">
        <v>100</v>
      </c>
      <c r="AI3290" s="12" t="s">
        <v>908</v>
      </c>
      <c r="AK3290" s="12" t="s">
        <v>100</v>
      </c>
      <c r="BN3290" s="12">
        <v>1</v>
      </c>
    </row>
    <row r="3291" spans="1:66" ht="45" x14ac:dyDescent="0.25">
      <c r="A3291" s="12">
        <v>1</v>
      </c>
      <c r="B3291" s="11" t="str">
        <f t="shared" si="212"/>
        <v>Общий расчет. Анализ даты. Анализ даты. Символические звезды. 10 Божеств. Дух наслаждения</v>
      </c>
      <c r="C3291" s="11" t="str">
        <f>IFERROR(VLOOKUP(I3291,lvl_1[],2,FALSE),"Нет")</f>
        <v>Общий расчет</v>
      </c>
      <c r="D3291" s="11" t="str">
        <f>IFERROR(VLOOKUP(Rule!J3291,lvl_2[],2,FALSE),"Нет")</f>
        <v>Анализ даты</v>
      </c>
      <c r="E3291" s="11" t="str">
        <f>IFERROR(VLOOKUP(Rule!K3291,lvl_3[],2,FALSE),"Нет")</f>
        <v>Анализ даты</v>
      </c>
      <c r="F3291" s="11" t="str">
        <f>IFERROR(INDEX(lvl_4[],MATCH(L3291,lvl_4[ID],0),MATCH(TEXT(K3291,"##0"),lvl_4[#Headers],0)),"Нет")</f>
        <v>Символические звезды</v>
      </c>
      <c r="G3291" s="11" t="str">
        <f>IFERROR(INDEX(lvl_5[],MATCH(M3291,lvl_5[ID],0),MATCH(_xlfn.CONCAT(TEXT(K3291,"##0"),"_",TEXT(L3291,"##0")),lvl_5[#Headers],0)),"Нет")</f>
        <v>10 Божеств</v>
      </c>
      <c r="H3291" s="11" t="str">
        <f>IFERROR(INDEX(lvl_6[],MATCH(N3291,lvl_6[ID],0),MATCH(_xlfn.CONCAT(K3291,"_",L3291,"_",M3291),lvl_6[#Headers],0)),"Нет")</f>
        <v>Дух наслаждения</v>
      </c>
      <c r="I3291" s="12">
        <v>1</v>
      </c>
      <c r="J3291" s="12">
        <v>4</v>
      </c>
      <c r="K3291" s="12">
        <v>1</v>
      </c>
      <c r="L3291" s="12">
        <v>5</v>
      </c>
      <c r="M3291" s="12">
        <v>1</v>
      </c>
      <c r="N3291" s="12">
        <v>3</v>
      </c>
      <c r="O3291" s="12">
        <f>COUNTIF($P$2:P3291,P3291)</f>
        <v>15</v>
      </c>
      <c r="P3291" s="12" t="str">
        <f t="shared" si="213"/>
        <v>141050103</v>
      </c>
      <c r="Q3291" s="12" t="str">
        <f t="shared" si="214"/>
        <v>1410501030015</v>
      </c>
      <c r="R3291" s="20" t="s">
        <v>2810</v>
      </c>
      <c r="U3291" s="12" t="s">
        <v>907</v>
      </c>
      <c r="W3291" s="12" t="s">
        <v>100</v>
      </c>
      <c r="AI3291" s="12" t="s">
        <v>910</v>
      </c>
      <c r="AK3291" s="12" t="s">
        <v>100</v>
      </c>
      <c r="BN3291" s="12">
        <v>1</v>
      </c>
    </row>
    <row r="3292" spans="1:66" ht="60" x14ac:dyDescent="0.25">
      <c r="A3292" s="12">
        <v>1</v>
      </c>
      <c r="B3292" s="11" t="str">
        <f t="shared" si="212"/>
        <v>Общий расчет. Анализ даты. Анализ даты. Символические звезды. 10 Божеств. Ранение чиновника (Нападение на власть)</v>
      </c>
      <c r="C3292" s="11" t="str">
        <f>IFERROR(VLOOKUP(I3292,lvl_1[],2,FALSE),"Нет")</f>
        <v>Общий расчет</v>
      </c>
      <c r="D3292" s="11" t="str">
        <f>IFERROR(VLOOKUP(Rule!J3292,lvl_2[],2,FALSE),"Нет")</f>
        <v>Анализ даты</v>
      </c>
      <c r="E3292" s="11" t="str">
        <f>IFERROR(VLOOKUP(Rule!K3292,lvl_3[],2,FALSE),"Нет")</f>
        <v>Анализ даты</v>
      </c>
      <c r="F3292" s="11" t="str">
        <f>IFERROR(INDEX(lvl_4[],MATCH(L3292,lvl_4[ID],0),MATCH(TEXT(K3292,"##0"),lvl_4[#Headers],0)),"Нет")</f>
        <v>Символические звезды</v>
      </c>
      <c r="G3292" s="11" t="str">
        <f>IFERROR(INDEX(lvl_5[],MATCH(M3292,lvl_5[ID],0),MATCH(_xlfn.CONCAT(TEXT(K3292,"##0"),"_",TEXT(L3292,"##0")),lvl_5[#Headers],0)),"Нет")</f>
        <v>10 Божеств</v>
      </c>
      <c r="H3292" s="11" t="str">
        <f>IFERROR(INDEX(lvl_6[],MATCH(N3292,lvl_6[ID],0),MATCH(_xlfn.CONCAT(K3292,"_",L3292,"_",M3292),lvl_6[#Headers],0)),"Нет")</f>
        <v>Ранение чиновника (Нападение на власть)</v>
      </c>
      <c r="I3292" s="12">
        <v>1</v>
      </c>
      <c r="J3292" s="12">
        <v>4</v>
      </c>
      <c r="K3292" s="12">
        <v>1</v>
      </c>
      <c r="L3292" s="12">
        <v>5</v>
      </c>
      <c r="M3292" s="12">
        <v>1</v>
      </c>
      <c r="N3292" s="12">
        <v>4</v>
      </c>
      <c r="O3292" s="12">
        <f>COUNTIF($P$2:P3292,P3292)</f>
        <v>15</v>
      </c>
      <c r="P3292" s="12" t="str">
        <f t="shared" si="213"/>
        <v>141050104</v>
      </c>
      <c r="Q3292" s="12" t="str">
        <f t="shared" si="214"/>
        <v>1410501040015</v>
      </c>
      <c r="R3292" s="20" t="s">
        <v>2811</v>
      </c>
      <c r="U3292" s="12" t="s">
        <v>907</v>
      </c>
      <c r="W3292" s="12" t="s">
        <v>100</v>
      </c>
      <c r="AI3292" s="12" t="s">
        <v>912</v>
      </c>
      <c r="AK3292" s="12" t="s">
        <v>100</v>
      </c>
      <c r="BN3292" s="12">
        <v>1</v>
      </c>
    </row>
    <row r="3293" spans="1:66" ht="60" x14ac:dyDescent="0.25">
      <c r="A3293" s="12">
        <v>1</v>
      </c>
      <c r="B3293" s="11" t="str">
        <f t="shared" si="212"/>
        <v>Общий расчет. Анализ даты. Анализ даты. Символические звезды. 10 Божеств. Склонность к богатству (Косое богатство)</v>
      </c>
      <c r="C3293" s="11" t="str">
        <f>IFERROR(VLOOKUP(I3293,lvl_1[],2,FALSE),"Нет")</f>
        <v>Общий расчет</v>
      </c>
      <c r="D3293" s="11" t="str">
        <f>IFERROR(VLOOKUP(Rule!J3293,lvl_2[],2,FALSE),"Нет")</f>
        <v>Анализ даты</v>
      </c>
      <c r="E3293" s="11" t="str">
        <f>IFERROR(VLOOKUP(Rule!K3293,lvl_3[],2,FALSE),"Нет")</f>
        <v>Анализ даты</v>
      </c>
      <c r="F3293" s="11" t="str">
        <f>IFERROR(INDEX(lvl_4[],MATCH(L3293,lvl_4[ID],0),MATCH(TEXT(K3293,"##0"),lvl_4[#Headers],0)),"Нет")</f>
        <v>Символические звезды</v>
      </c>
      <c r="G3293" s="11" t="str">
        <f>IFERROR(INDEX(lvl_5[],MATCH(M3293,lvl_5[ID],0),MATCH(_xlfn.CONCAT(TEXT(K3293,"##0"),"_",TEXT(L3293,"##0")),lvl_5[#Headers],0)),"Нет")</f>
        <v>10 Божеств</v>
      </c>
      <c r="H3293" s="11" t="str">
        <f>IFERROR(INDEX(lvl_6[],MATCH(N3293,lvl_6[ID],0),MATCH(_xlfn.CONCAT(K3293,"_",L3293,"_",M3293),lvl_6[#Headers],0)),"Нет")</f>
        <v>Склонность к богатству (Косое богатство)</v>
      </c>
      <c r="I3293" s="12">
        <v>1</v>
      </c>
      <c r="J3293" s="12">
        <v>4</v>
      </c>
      <c r="K3293" s="12">
        <v>1</v>
      </c>
      <c r="L3293" s="12">
        <v>5</v>
      </c>
      <c r="M3293" s="12">
        <v>1</v>
      </c>
      <c r="N3293" s="12">
        <v>5</v>
      </c>
      <c r="O3293" s="12">
        <f>COUNTIF($P$2:P3293,P3293)</f>
        <v>15</v>
      </c>
      <c r="P3293" s="12" t="str">
        <f t="shared" si="213"/>
        <v>141050105</v>
      </c>
      <c r="Q3293" s="12" t="str">
        <f t="shared" si="214"/>
        <v>1410501050015</v>
      </c>
      <c r="R3293" s="20" t="s">
        <v>2812</v>
      </c>
      <c r="U3293" s="12" t="s">
        <v>907</v>
      </c>
      <c r="W3293" s="12" t="s">
        <v>100</v>
      </c>
      <c r="AI3293" s="12" t="s">
        <v>914</v>
      </c>
      <c r="AK3293" s="12" t="s">
        <v>100</v>
      </c>
      <c r="BN3293" s="12">
        <v>1</v>
      </c>
    </row>
    <row r="3294" spans="1:66" ht="45" x14ac:dyDescent="0.25">
      <c r="A3294" s="12">
        <v>1</v>
      </c>
      <c r="B3294" s="11" t="str">
        <f t="shared" si="212"/>
        <v>Общий расчет. Анализ даты. Анализ даты. Символические звезды. 10 Божеств. Прямое богатство</v>
      </c>
      <c r="C3294" s="11" t="str">
        <f>IFERROR(VLOOKUP(I3294,lvl_1[],2,FALSE),"Нет")</f>
        <v>Общий расчет</v>
      </c>
      <c r="D3294" s="11" t="str">
        <f>IFERROR(VLOOKUP(Rule!J3294,lvl_2[],2,FALSE),"Нет")</f>
        <v>Анализ даты</v>
      </c>
      <c r="E3294" s="11" t="str">
        <f>IFERROR(VLOOKUP(Rule!K3294,lvl_3[],2,FALSE),"Нет")</f>
        <v>Анализ даты</v>
      </c>
      <c r="F3294" s="11" t="str">
        <f>IFERROR(INDEX(lvl_4[],MATCH(L3294,lvl_4[ID],0),MATCH(TEXT(K3294,"##0"),lvl_4[#Headers],0)),"Нет")</f>
        <v>Символические звезды</v>
      </c>
      <c r="G3294" s="11" t="str">
        <f>IFERROR(INDEX(lvl_5[],MATCH(M3294,lvl_5[ID],0),MATCH(_xlfn.CONCAT(TEXT(K3294,"##0"),"_",TEXT(L3294,"##0")),lvl_5[#Headers],0)),"Нет")</f>
        <v>10 Божеств</v>
      </c>
      <c r="H3294" s="11" t="str">
        <f>IFERROR(INDEX(lvl_6[],MATCH(N3294,lvl_6[ID],0),MATCH(_xlfn.CONCAT(K3294,"_",L3294,"_",M3294),lvl_6[#Headers],0)),"Нет")</f>
        <v>Прямое богатство</v>
      </c>
      <c r="I3294" s="12">
        <v>1</v>
      </c>
      <c r="J3294" s="12">
        <v>4</v>
      </c>
      <c r="K3294" s="12">
        <v>1</v>
      </c>
      <c r="L3294" s="12">
        <v>5</v>
      </c>
      <c r="M3294" s="12">
        <v>1</v>
      </c>
      <c r="N3294" s="12">
        <v>6</v>
      </c>
      <c r="O3294" s="12">
        <f>COUNTIF($P$2:P3294,P3294)</f>
        <v>15</v>
      </c>
      <c r="P3294" s="12" t="str">
        <f t="shared" si="213"/>
        <v>141050106</v>
      </c>
      <c r="Q3294" s="12" t="str">
        <f t="shared" si="214"/>
        <v>1410501060015</v>
      </c>
      <c r="R3294" s="20" t="s">
        <v>2813</v>
      </c>
      <c r="U3294" s="12" t="s">
        <v>907</v>
      </c>
      <c r="W3294" s="12" t="s">
        <v>100</v>
      </c>
      <c r="AI3294" s="12" t="s">
        <v>916</v>
      </c>
      <c r="AK3294" s="12" t="s">
        <v>100</v>
      </c>
      <c r="BN3294" s="12">
        <v>1</v>
      </c>
    </row>
    <row r="3295" spans="1:66" ht="60" x14ac:dyDescent="0.25">
      <c r="A3295" s="12">
        <v>1</v>
      </c>
      <c r="B3295" s="11" t="str">
        <f t="shared" si="212"/>
        <v>Общий расчет. Анализ даты. Анализ даты. Символические звезды. 10 Божеств. Убийство 7й позиции (Неправильный чиновник_</v>
      </c>
      <c r="C3295" s="11" t="str">
        <f>IFERROR(VLOOKUP(I3295,lvl_1[],2,FALSE),"Нет")</f>
        <v>Общий расчет</v>
      </c>
      <c r="D3295" s="11" t="str">
        <f>IFERROR(VLOOKUP(Rule!J3295,lvl_2[],2,FALSE),"Нет")</f>
        <v>Анализ даты</v>
      </c>
      <c r="E3295" s="11" t="str">
        <f>IFERROR(VLOOKUP(Rule!K3295,lvl_3[],2,FALSE),"Нет")</f>
        <v>Анализ даты</v>
      </c>
      <c r="F3295" s="11" t="str">
        <f>IFERROR(INDEX(lvl_4[],MATCH(L3295,lvl_4[ID],0),MATCH(TEXT(K3295,"##0"),lvl_4[#Headers],0)),"Нет")</f>
        <v>Символические звезды</v>
      </c>
      <c r="G3295" s="11" t="str">
        <f>IFERROR(INDEX(lvl_5[],MATCH(M3295,lvl_5[ID],0),MATCH(_xlfn.CONCAT(TEXT(K3295,"##0"),"_",TEXT(L3295,"##0")),lvl_5[#Headers],0)),"Нет")</f>
        <v>10 Божеств</v>
      </c>
      <c r="H3295" s="11" t="str">
        <f>IFERROR(INDEX(lvl_6[],MATCH(N3295,lvl_6[ID],0),MATCH(_xlfn.CONCAT(K3295,"_",L3295,"_",M3295),lvl_6[#Headers],0)),"Нет")</f>
        <v>Убийство 7й позиции (Неправильный чиновник_</v>
      </c>
      <c r="I3295" s="12">
        <v>1</v>
      </c>
      <c r="J3295" s="12">
        <v>4</v>
      </c>
      <c r="K3295" s="12">
        <v>1</v>
      </c>
      <c r="L3295" s="12">
        <v>5</v>
      </c>
      <c r="M3295" s="12">
        <v>1</v>
      </c>
      <c r="N3295" s="12">
        <v>7</v>
      </c>
      <c r="O3295" s="12">
        <f>COUNTIF($P$2:P3295,P3295)</f>
        <v>15</v>
      </c>
      <c r="P3295" s="12" t="str">
        <f t="shared" si="213"/>
        <v>141050107</v>
      </c>
      <c r="Q3295" s="12" t="str">
        <f t="shared" si="214"/>
        <v>1410501070015</v>
      </c>
      <c r="R3295" s="20" t="s">
        <v>2814</v>
      </c>
      <c r="U3295" s="12" t="s">
        <v>907</v>
      </c>
      <c r="W3295" s="12" t="s">
        <v>100</v>
      </c>
      <c r="AI3295" s="12" t="s">
        <v>899</v>
      </c>
      <c r="AK3295" s="12" t="s">
        <v>100</v>
      </c>
      <c r="BN3295" s="12">
        <v>1</v>
      </c>
    </row>
    <row r="3296" spans="1:66" ht="60" x14ac:dyDescent="0.25">
      <c r="A3296" s="12">
        <v>1</v>
      </c>
      <c r="B3296" s="11" t="str">
        <f t="shared" si="212"/>
        <v>Общий расчет. Анализ даты. Анализ даты. Символические звезды. 10 Божеств. Правильный чиновник (Правильная власть)</v>
      </c>
      <c r="C3296" s="11" t="str">
        <f>IFERROR(VLOOKUP(I3296,lvl_1[],2,FALSE),"Нет")</f>
        <v>Общий расчет</v>
      </c>
      <c r="D3296" s="11" t="str">
        <f>IFERROR(VLOOKUP(Rule!J3296,lvl_2[],2,FALSE),"Нет")</f>
        <v>Анализ даты</v>
      </c>
      <c r="E3296" s="11" t="str">
        <f>IFERROR(VLOOKUP(Rule!K3296,lvl_3[],2,FALSE),"Нет")</f>
        <v>Анализ даты</v>
      </c>
      <c r="F3296" s="11" t="str">
        <f>IFERROR(INDEX(lvl_4[],MATCH(L3296,lvl_4[ID],0),MATCH(TEXT(K3296,"##0"),lvl_4[#Headers],0)),"Нет")</f>
        <v>Символические звезды</v>
      </c>
      <c r="G3296" s="11" t="str">
        <f>IFERROR(INDEX(lvl_5[],MATCH(M3296,lvl_5[ID],0),MATCH(_xlfn.CONCAT(TEXT(K3296,"##0"),"_",TEXT(L3296,"##0")),lvl_5[#Headers],0)),"Нет")</f>
        <v>10 Божеств</v>
      </c>
      <c r="H3296" s="11" t="str">
        <f>IFERROR(INDEX(lvl_6[],MATCH(N3296,lvl_6[ID],0),MATCH(_xlfn.CONCAT(K3296,"_",L3296,"_",M3296),lvl_6[#Headers],0)),"Нет")</f>
        <v>Правильный чиновник (Правильная власть)</v>
      </c>
      <c r="I3296" s="12">
        <v>1</v>
      </c>
      <c r="J3296" s="12">
        <v>4</v>
      </c>
      <c r="K3296" s="12">
        <v>1</v>
      </c>
      <c r="L3296" s="12">
        <v>5</v>
      </c>
      <c r="M3296" s="12">
        <v>1</v>
      </c>
      <c r="N3296" s="12">
        <v>8</v>
      </c>
      <c r="O3296" s="12">
        <f>COUNTIF($P$2:P3296,P3296)</f>
        <v>15</v>
      </c>
      <c r="P3296" s="12" t="str">
        <f t="shared" si="213"/>
        <v>141050108</v>
      </c>
      <c r="Q3296" s="12" t="str">
        <f t="shared" si="214"/>
        <v>1410501080015</v>
      </c>
      <c r="R3296" s="20" t="s">
        <v>2815</v>
      </c>
      <c r="U3296" s="12" t="s">
        <v>907</v>
      </c>
      <c r="W3296" s="12" t="s">
        <v>100</v>
      </c>
      <c r="AI3296" s="12" t="s">
        <v>901</v>
      </c>
      <c r="AK3296" s="12" t="s">
        <v>100</v>
      </c>
      <c r="BN3296" s="12">
        <v>1</v>
      </c>
    </row>
    <row r="3297" spans="1:66" ht="45" x14ac:dyDescent="0.25">
      <c r="A3297" s="12">
        <v>1</v>
      </c>
      <c r="B3297" s="11" t="str">
        <f t="shared" si="212"/>
        <v>Общий расчет. Анализ даты. Анализ даты. Символические звезды. 10 Божеств. Косая печать (Дух Совы)</v>
      </c>
      <c r="C3297" s="11" t="str">
        <f>IFERROR(VLOOKUP(I3297,lvl_1[],2,FALSE),"Нет")</f>
        <v>Общий расчет</v>
      </c>
      <c r="D3297" s="11" t="str">
        <f>IFERROR(VLOOKUP(Rule!J3297,lvl_2[],2,FALSE),"Нет")</f>
        <v>Анализ даты</v>
      </c>
      <c r="E3297" s="11" t="str">
        <f>IFERROR(VLOOKUP(Rule!K3297,lvl_3[],2,FALSE),"Нет")</f>
        <v>Анализ даты</v>
      </c>
      <c r="F3297" s="11" t="str">
        <f>IFERROR(INDEX(lvl_4[],MATCH(L3297,lvl_4[ID],0),MATCH(TEXT(K3297,"##0"),lvl_4[#Headers],0)),"Нет")</f>
        <v>Символические звезды</v>
      </c>
      <c r="G3297" s="11" t="str">
        <f>IFERROR(INDEX(lvl_5[],MATCH(M3297,lvl_5[ID],0),MATCH(_xlfn.CONCAT(TEXT(K3297,"##0"),"_",TEXT(L3297,"##0")),lvl_5[#Headers],0)),"Нет")</f>
        <v>10 Божеств</v>
      </c>
      <c r="H3297" s="11" t="str">
        <f>IFERROR(INDEX(lvl_6[],MATCH(N3297,lvl_6[ID],0),MATCH(_xlfn.CONCAT(K3297,"_",L3297,"_",M3297),lvl_6[#Headers],0)),"Нет")</f>
        <v>Косая печать (Дух Совы)</v>
      </c>
      <c r="I3297" s="12">
        <v>1</v>
      </c>
      <c r="J3297" s="12">
        <v>4</v>
      </c>
      <c r="K3297" s="12">
        <v>1</v>
      </c>
      <c r="L3297" s="12">
        <v>5</v>
      </c>
      <c r="M3297" s="12">
        <v>1</v>
      </c>
      <c r="N3297" s="12">
        <v>9</v>
      </c>
      <c r="O3297" s="12">
        <f>COUNTIF($P$2:P3297,P3297)</f>
        <v>15</v>
      </c>
      <c r="P3297" s="12" t="str">
        <f t="shared" si="213"/>
        <v>141050109</v>
      </c>
      <c r="Q3297" s="12" t="str">
        <f t="shared" si="214"/>
        <v>1410501090015</v>
      </c>
      <c r="R3297" s="20" t="s">
        <v>2816</v>
      </c>
      <c r="U3297" s="12" t="s">
        <v>907</v>
      </c>
      <c r="W3297" s="12" t="s">
        <v>100</v>
      </c>
      <c r="AI3297" s="12" t="s">
        <v>903</v>
      </c>
      <c r="AK3297" s="12" t="s">
        <v>100</v>
      </c>
      <c r="BN3297" s="12">
        <v>1</v>
      </c>
    </row>
    <row r="3298" spans="1:66" ht="45" x14ac:dyDescent="0.25">
      <c r="A3298" s="12">
        <v>1</v>
      </c>
      <c r="B3298" s="11" t="str">
        <f t="shared" si="212"/>
        <v>Общий расчет. Анализ даты. Анализ даты. Символические звезды. 10 Божеств. Правильная печать</v>
      </c>
      <c r="C3298" s="11" t="str">
        <f>IFERROR(VLOOKUP(I3298,lvl_1[],2,FALSE),"Нет")</f>
        <v>Общий расчет</v>
      </c>
      <c r="D3298" s="11" t="str">
        <f>IFERROR(VLOOKUP(Rule!J3298,lvl_2[],2,FALSE),"Нет")</f>
        <v>Анализ даты</v>
      </c>
      <c r="E3298" s="11" t="str">
        <f>IFERROR(VLOOKUP(Rule!K3298,lvl_3[],2,FALSE),"Нет")</f>
        <v>Анализ даты</v>
      </c>
      <c r="F3298" s="11" t="str">
        <f>IFERROR(INDEX(lvl_4[],MATCH(L3298,lvl_4[ID],0),MATCH(TEXT(K3298,"##0"),lvl_4[#Headers],0)),"Нет")</f>
        <v>Символические звезды</v>
      </c>
      <c r="G3298" s="11" t="str">
        <f>IFERROR(INDEX(lvl_5[],MATCH(M3298,lvl_5[ID],0),MATCH(_xlfn.CONCAT(TEXT(K3298,"##0"),"_",TEXT(L3298,"##0")),lvl_5[#Headers],0)),"Нет")</f>
        <v>10 Божеств</v>
      </c>
      <c r="H3298" s="11" t="str">
        <f>IFERROR(INDEX(lvl_6[],MATCH(N3298,lvl_6[ID],0),MATCH(_xlfn.CONCAT(K3298,"_",L3298,"_",M3298),lvl_6[#Headers],0)),"Нет")</f>
        <v>Правильная печать</v>
      </c>
      <c r="I3298" s="12">
        <v>1</v>
      </c>
      <c r="J3298" s="12">
        <v>4</v>
      </c>
      <c r="K3298" s="12">
        <v>1</v>
      </c>
      <c r="L3298" s="12">
        <v>5</v>
      </c>
      <c r="M3298" s="12">
        <v>1</v>
      </c>
      <c r="N3298" s="12">
        <v>10</v>
      </c>
      <c r="O3298" s="12">
        <f>COUNTIF($P$2:P3298,P3298)</f>
        <v>15</v>
      </c>
      <c r="P3298" s="12" t="str">
        <f t="shared" si="213"/>
        <v>141050110</v>
      </c>
      <c r="Q3298" s="12" t="str">
        <f t="shared" si="214"/>
        <v>1410501100015</v>
      </c>
      <c r="R3298" s="20" t="s">
        <v>3818</v>
      </c>
      <c r="U3298" s="12" t="s">
        <v>907</v>
      </c>
      <c r="W3298" s="12" t="s">
        <v>100</v>
      </c>
      <c r="AI3298" s="12" t="s">
        <v>905</v>
      </c>
      <c r="AK3298" s="12" t="s">
        <v>100</v>
      </c>
      <c r="BN3298" s="12">
        <v>1</v>
      </c>
    </row>
    <row r="3299" spans="1:66" ht="45" x14ac:dyDescent="0.25">
      <c r="A3299" s="12">
        <v>1</v>
      </c>
      <c r="B3299" s="11" t="str">
        <f t="shared" si="212"/>
        <v>Общий расчет. Анализ даты. Анализ даты. Символические звезды. 10 Божеств. Братство</v>
      </c>
      <c r="C3299" s="11" t="str">
        <f>IFERROR(VLOOKUP(I3299,lvl_1[],2,FALSE),"Нет")</f>
        <v>Общий расчет</v>
      </c>
      <c r="D3299" s="11" t="str">
        <f>IFERROR(VLOOKUP(Rule!J3299,lvl_2[],2,FALSE),"Нет")</f>
        <v>Анализ даты</v>
      </c>
      <c r="E3299" s="11" t="str">
        <f>IFERROR(VLOOKUP(Rule!K3299,lvl_3[],2,FALSE),"Нет")</f>
        <v>Анализ даты</v>
      </c>
      <c r="F3299" s="11" t="str">
        <f>IFERROR(INDEX(lvl_4[],MATCH(L3299,lvl_4[ID],0),MATCH(TEXT(K3299,"##0"),lvl_4[#Headers],0)),"Нет")</f>
        <v>Символические звезды</v>
      </c>
      <c r="G3299" s="11" t="str">
        <f>IFERROR(INDEX(lvl_5[],MATCH(M3299,lvl_5[ID],0),MATCH(_xlfn.CONCAT(TEXT(K3299,"##0"),"_",TEXT(L3299,"##0")),lvl_5[#Headers],0)),"Нет")</f>
        <v>10 Божеств</v>
      </c>
      <c r="H3299" s="11" t="str">
        <f>IFERROR(INDEX(lvl_6[],MATCH(N3299,lvl_6[ID],0),MATCH(_xlfn.CONCAT(K3299,"_",L3299,"_",M3299),lvl_6[#Headers],0)),"Нет")</f>
        <v>Братство</v>
      </c>
      <c r="I3299" s="12">
        <v>1</v>
      </c>
      <c r="J3299" s="12">
        <v>4</v>
      </c>
      <c r="K3299" s="12">
        <v>1</v>
      </c>
      <c r="L3299" s="12">
        <v>5</v>
      </c>
      <c r="M3299" s="12">
        <v>1</v>
      </c>
      <c r="N3299" s="12">
        <v>1</v>
      </c>
      <c r="O3299" s="12">
        <f>COUNTIF($P$2:P3299,P3299)</f>
        <v>16</v>
      </c>
      <c r="P3299" s="12" t="str">
        <f t="shared" si="213"/>
        <v>141050101</v>
      </c>
      <c r="Q3299" s="12" t="str">
        <f t="shared" si="214"/>
        <v>1410501010016</v>
      </c>
      <c r="R3299" s="20" t="s">
        <v>2817</v>
      </c>
      <c r="U3299" s="12" t="s">
        <v>908</v>
      </c>
      <c r="W3299" s="12" t="s">
        <v>100</v>
      </c>
      <c r="AI3299" s="12" t="s">
        <v>908</v>
      </c>
      <c r="AK3299" s="12" t="s">
        <v>100</v>
      </c>
      <c r="BN3299" s="12">
        <v>1</v>
      </c>
    </row>
    <row r="3300" spans="1:66" ht="45" x14ac:dyDescent="0.25">
      <c r="A3300" s="12">
        <v>1</v>
      </c>
      <c r="B3300" s="11" t="str">
        <f t="shared" si="212"/>
        <v>Общий расчет. Анализ даты. Анализ даты. Символические звезды. 10 Божеств. Грабитель богатства</v>
      </c>
      <c r="C3300" s="11" t="str">
        <f>IFERROR(VLOOKUP(I3300,lvl_1[],2,FALSE),"Нет")</f>
        <v>Общий расчет</v>
      </c>
      <c r="D3300" s="11" t="str">
        <f>IFERROR(VLOOKUP(Rule!J3300,lvl_2[],2,FALSE),"Нет")</f>
        <v>Анализ даты</v>
      </c>
      <c r="E3300" s="11" t="str">
        <f>IFERROR(VLOOKUP(Rule!K3300,lvl_3[],2,FALSE),"Нет")</f>
        <v>Анализ даты</v>
      </c>
      <c r="F3300" s="11" t="str">
        <f>IFERROR(INDEX(lvl_4[],MATCH(L3300,lvl_4[ID],0),MATCH(TEXT(K3300,"##0"),lvl_4[#Headers],0)),"Нет")</f>
        <v>Символические звезды</v>
      </c>
      <c r="G3300" s="11" t="str">
        <f>IFERROR(INDEX(lvl_5[],MATCH(M3300,lvl_5[ID],0),MATCH(_xlfn.CONCAT(TEXT(K3300,"##0"),"_",TEXT(L3300,"##0")),lvl_5[#Headers],0)),"Нет")</f>
        <v>10 Божеств</v>
      </c>
      <c r="H3300" s="11" t="str">
        <f>IFERROR(INDEX(lvl_6[],MATCH(N3300,lvl_6[ID],0),MATCH(_xlfn.CONCAT(K3300,"_",L3300,"_",M3300),lvl_6[#Headers],0)),"Нет")</f>
        <v>Грабитель богатства</v>
      </c>
      <c r="I3300" s="12">
        <v>1</v>
      </c>
      <c r="J3300" s="12">
        <v>4</v>
      </c>
      <c r="K3300" s="12">
        <v>1</v>
      </c>
      <c r="L3300" s="12">
        <v>5</v>
      </c>
      <c r="M3300" s="12">
        <v>1</v>
      </c>
      <c r="N3300" s="12">
        <v>2</v>
      </c>
      <c r="O3300" s="12">
        <f>COUNTIF($P$2:P3300,P3300)</f>
        <v>16</v>
      </c>
      <c r="P3300" s="12" t="str">
        <f t="shared" si="213"/>
        <v>141050102</v>
      </c>
      <c r="Q3300" s="12" t="str">
        <f t="shared" si="214"/>
        <v>1410501020016</v>
      </c>
      <c r="R3300" s="20" t="s">
        <v>2818</v>
      </c>
      <c r="U3300" s="12" t="s">
        <v>908</v>
      </c>
      <c r="W3300" s="12" t="s">
        <v>100</v>
      </c>
      <c r="AI3300" s="12" t="s">
        <v>907</v>
      </c>
      <c r="AK3300" s="12" t="s">
        <v>100</v>
      </c>
      <c r="BN3300" s="12">
        <v>1</v>
      </c>
    </row>
    <row r="3301" spans="1:66" ht="45" x14ac:dyDescent="0.25">
      <c r="A3301" s="12">
        <v>1</v>
      </c>
      <c r="B3301" s="11" t="str">
        <f t="shared" si="212"/>
        <v>Общий расчет. Анализ даты. Анализ даты. Символические звезды. 10 Божеств. Дух наслаждения</v>
      </c>
      <c r="C3301" s="11" t="str">
        <f>IFERROR(VLOOKUP(I3301,lvl_1[],2,FALSE),"Нет")</f>
        <v>Общий расчет</v>
      </c>
      <c r="D3301" s="11" t="str">
        <f>IFERROR(VLOOKUP(Rule!J3301,lvl_2[],2,FALSE),"Нет")</f>
        <v>Анализ даты</v>
      </c>
      <c r="E3301" s="11" t="str">
        <f>IFERROR(VLOOKUP(Rule!K3301,lvl_3[],2,FALSE),"Нет")</f>
        <v>Анализ даты</v>
      </c>
      <c r="F3301" s="11" t="str">
        <f>IFERROR(INDEX(lvl_4[],MATCH(L3301,lvl_4[ID],0),MATCH(TEXT(K3301,"##0"),lvl_4[#Headers],0)),"Нет")</f>
        <v>Символические звезды</v>
      </c>
      <c r="G3301" s="11" t="str">
        <f>IFERROR(INDEX(lvl_5[],MATCH(M3301,lvl_5[ID],0),MATCH(_xlfn.CONCAT(TEXT(K3301,"##0"),"_",TEXT(L3301,"##0")),lvl_5[#Headers],0)),"Нет")</f>
        <v>10 Божеств</v>
      </c>
      <c r="H3301" s="11" t="str">
        <f>IFERROR(INDEX(lvl_6[],MATCH(N3301,lvl_6[ID],0),MATCH(_xlfn.CONCAT(K3301,"_",L3301,"_",M3301),lvl_6[#Headers],0)),"Нет")</f>
        <v>Дух наслаждения</v>
      </c>
      <c r="I3301" s="12">
        <v>1</v>
      </c>
      <c r="J3301" s="12">
        <v>4</v>
      </c>
      <c r="K3301" s="12">
        <v>1</v>
      </c>
      <c r="L3301" s="12">
        <v>5</v>
      </c>
      <c r="M3301" s="12">
        <v>1</v>
      </c>
      <c r="N3301" s="12">
        <v>3</v>
      </c>
      <c r="O3301" s="12">
        <f>COUNTIF($P$2:P3301,P3301)</f>
        <v>16</v>
      </c>
      <c r="P3301" s="12" t="str">
        <f t="shared" si="213"/>
        <v>141050103</v>
      </c>
      <c r="Q3301" s="12" t="str">
        <f t="shared" si="214"/>
        <v>1410501030016</v>
      </c>
      <c r="R3301" s="20" t="s">
        <v>2819</v>
      </c>
      <c r="U3301" s="12" t="s">
        <v>908</v>
      </c>
      <c r="W3301" s="12" t="s">
        <v>100</v>
      </c>
      <c r="AI3301" s="12" t="s">
        <v>912</v>
      </c>
      <c r="AK3301" s="12" t="s">
        <v>100</v>
      </c>
      <c r="BN3301" s="12">
        <v>1</v>
      </c>
    </row>
    <row r="3302" spans="1:66" ht="60" x14ac:dyDescent="0.25">
      <c r="A3302" s="12">
        <v>1</v>
      </c>
      <c r="B3302" s="11" t="str">
        <f t="shared" si="212"/>
        <v>Общий расчет. Анализ даты. Анализ даты. Символические звезды. 10 Божеств. Ранение чиновника (Нападение на власть)</v>
      </c>
      <c r="C3302" s="11" t="str">
        <f>IFERROR(VLOOKUP(I3302,lvl_1[],2,FALSE),"Нет")</f>
        <v>Общий расчет</v>
      </c>
      <c r="D3302" s="11" t="str">
        <f>IFERROR(VLOOKUP(Rule!J3302,lvl_2[],2,FALSE),"Нет")</f>
        <v>Анализ даты</v>
      </c>
      <c r="E3302" s="11" t="str">
        <f>IFERROR(VLOOKUP(Rule!K3302,lvl_3[],2,FALSE),"Нет")</f>
        <v>Анализ даты</v>
      </c>
      <c r="F3302" s="11" t="str">
        <f>IFERROR(INDEX(lvl_4[],MATCH(L3302,lvl_4[ID],0),MATCH(TEXT(K3302,"##0"),lvl_4[#Headers],0)),"Нет")</f>
        <v>Символические звезды</v>
      </c>
      <c r="G3302" s="11" t="str">
        <f>IFERROR(INDEX(lvl_5[],MATCH(M3302,lvl_5[ID],0),MATCH(_xlfn.CONCAT(TEXT(K3302,"##0"),"_",TEXT(L3302,"##0")),lvl_5[#Headers],0)),"Нет")</f>
        <v>10 Божеств</v>
      </c>
      <c r="H3302" s="11" t="str">
        <f>IFERROR(INDEX(lvl_6[],MATCH(N3302,lvl_6[ID],0),MATCH(_xlfn.CONCAT(K3302,"_",L3302,"_",M3302),lvl_6[#Headers],0)),"Нет")</f>
        <v>Ранение чиновника (Нападение на власть)</v>
      </c>
      <c r="I3302" s="12">
        <v>1</v>
      </c>
      <c r="J3302" s="12">
        <v>4</v>
      </c>
      <c r="K3302" s="12">
        <v>1</v>
      </c>
      <c r="L3302" s="12">
        <v>5</v>
      </c>
      <c r="M3302" s="12">
        <v>1</v>
      </c>
      <c r="N3302" s="12">
        <v>4</v>
      </c>
      <c r="O3302" s="12">
        <f>COUNTIF($P$2:P3302,P3302)</f>
        <v>16</v>
      </c>
      <c r="P3302" s="12" t="str">
        <f t="shared" si="213"/>
        <v>141050104</v>
      </c>
      <c r="Q3302" s="12" t="str">
        <f t="shared" si="214"/>
        <v>1410501040016</v>
      </c>
      <c r="R3302" s="20" t="s">
        <v>2820</v>
      </c>
      <c r="U3302" s="12" t="s">
        <v>908</v>
      </c>
      <c r="W3302" s="12" t="s">
        <v>100</v>
      </c>
      <c r="AI3302" s="12" t="s">
        <v>910</v>
      </c>
      <c r="AK3302" s="12" t="s">
        <v>100</v>
      </c>
      <c r="BN3302" s="12">
        <v>1</v>
      </c>
    </row>
    <row r="3303" spans="1:66" ht="60" x14ac:dyDescent="0.25">
      <c r="A3303" s="12">
        <v>1</v>
      </c>
      <c r="B3303" s="11" t="str">
        <f t="shared" si="212"/>
        <v>Общий расчет. Анализ даты. Анализ даты. Символические звезды. 10 Божеств. Склонность к богатству (Косое богатство)</v>
      </c>
      <c r="C3303" s="11" t="str">
        <f>IFERROR(VLOOKUP(I3303,lvl_1[],2,FALSE),"Нет")</f>
        <v>Общий расчет</v>
      </c>
      <c r="D3303" s="11" t="str">
        <f>IFERROR(VLOOKUP(Rule!J3303,lvl_2[],2,FALSE),"Нет")</f>
        <v>Анализ даты</v>
      </c>
      <c r="E3303" s="11" t="str">
        <f>IFERROR(VLOOKUP(Rule!K3303,lvl_3[],2,FALSE),"Нет")</f>
        <v>Анализ даты</v>
      </c>
      <c r="F3303" s="11" t="str">
        <f>IFERROR(INDEX(lvl_4[],MATCH(L3303,lvl_4[ID],0),MATCH(TEXT(K3303,"##0"),lvl_4[#Headers],0)),"Нет")</f>
        <v>Символические звезды</v>
      </c>
      <c r="G3303" s="11" t="str">
        <f>IFERROR(INDEX(lvl_5[],MATCH(M3303,lvl_5[ID],0),MATCH(_xlfn.CONCAT(TEXT(K3303,"##0"),"_",TEXT(L3303,"##0")),lvl_5[#Headers],0)),"Нет")</f>
        <v>10 Божеств</v>
      </c>
      <c r="H3303" s="11" t="str">
        <f>IFERROR(INDEX(lvl_6[],MATCH(N3303,lvl_6[ID],0),MATCH(_xlfn.CONCAT(K3303,"_",L3303,"_",M3303),lvl_6[#Headers],0)),"Нет")</f>
        <v>Склонность к богатству (Косое богатство)</v>
      </c>
      <c r="I3303" s="12">
        <v>1</v>
      </c>
      <c r="J3303" s="12">
        <v>4</v>
      </c>
      <c r="K3303" s="12">
        <v>1</v>
      </c>
      <c r="L3303" s="12">
        <v>5</v>
      </c>
      <c r="M3303" s="12">
        <v>1</v>
      </c>
      <c r="N3303" s="12">
        <v>5</v>
      </c>
      <c r="O3303" s="12">
        <f>COUNTIF($P$2:P3303,P3303)</f>
        <v>16</v>
      </c>
      <c r="P3303" s="12" t="str">
        <f t="shared" si="213"/>
        <v>141050105</v>
      </c>
      <c r="Q3303" s="12" t="str">
        <f t="shared" si="214"/>
        <v>1410501050016</v>
      </c>
      <c r="R3303" s="20" t="s">
        <v>2821</v>
      </c>
      <c r="U3303" s="12" t="s">
        <v>908</v>
      </c>
      <c r="W3303" s="12" t="s">
        <v>100</v>
      </c>
      <c r="AI3303" s="12" t="s">
        <v>916</v>
      </c>
      <c r="AK3303" s="12" t="s">
        <v>100</v>
      </c>
      <c r="BN3303" s="12">
        <v>1</v>
      </c>
    </row>
    <row r="3304" spans="1:66" ht="45" x14ac:dyDescent="0.25">
      <c r="A3304" s="12">
        <v>1</v>
      </c>
      <c r="B3304" s="11" t="str">
        <f t="shared" si="212"/>
        <v>Общий расчет. Анализ даты. Анализ даты. Символические звезды. 10 Божеств. Прямое богатство</v>
      </c>
      <c r="C3304" s="11" t="str">
        <f>IFERROR(VLOOKUP(I3304,lvl_1[],2,FALSE),"Нет")</f>
        <v>Общий расчет</v>
      </c>
      <c r="D3304" s="11" t="str">
        <f>IFERROR(VLOOKUP(Rule!J3304,lvl_2[],2,FALSE),"Нет")</f>
        <v>Анализ даты</v>
      </c>
      <c r="E3304" s="11" t="str">
        <f>IFERROR(VLOOKUP(Rule!K3304,lvl_3[],2,FALSE),"Нет")</f>
        <v>Анализ даты</v>
      </c>
      <c r="F3304" s="11" t="str">
        <f>IFERROR(INDEX(lvl_4[],MATCH(L3304,lvl_4[ID],0),MATCH(TEXT(K3304,"##0"),lvl_4[#Headers],0)),"Нет")</f>
        <v>Символические звезды</v>
      </c>
      <c r="G3304" s="11" t="str">
        <f>IFERROR(INDEX(lvl_5[],MATCH(M3304,lvl_5[ID],0),MATCH(_xlfn.CONCAT(TEXT(K3304,"##0"),"_",TEXT(L3304,"##0")),lvl_5[#Headers],0)),"Нет")</f>
        <v>10 Божеств</v>
      </c>
      <c r="H3304" s="11" t="str">
        <f>IFERROR(INDEX(lvl_6[],MATCH(N3304,lvl_6[ID],0),MATCH(_xlfn.CONCAT(K3304,"_",L3304,"_",M3304),lvl_6[#Headers],0)),"Нет")</f>
        <v>Прямое богатство</v>
      </c>
      <c r="I3304" s="12">
        <v>1</v>
      </c>
      <c r="J3304" s="12">
        <v>4</v>
      </c>
      <c r="K3304" s="12">
        <v>1</v>
      </c>
      <c r="L3304" s="12">
        <v>5</v>
      </c>
      <c r="M3304" s="12">
        <v>1</v>
      </c>
      <c r="N3304" s="12">
        <v>6</v>
      </c>
      <c r="O3304" s="12">
        <f>COUNTIF($P$2:P3304,P3304)</f>
        <v>16</v>
      </c>
      <c r="P3304" s="12" t="str">
        <f t="shared" si="213"/>
        <v>141050106</v>
      </c>
      <c r="Q3304" s="12" t="str">
        <f t="shared" si="214"/>
        <v>1410501060016</v>
      </c>
      <c r="R3304" s="20" t="s">
        <v>2822</v>
      </c>
      <c r="U3304" s="12" t="s">
        <v>908</v>
      </c>
      <c r="W3304" s="12" t="s">
        <v>100</v>
      </c>
      <c r="AI3304" s="12" t="s">
        <v>914</v>
      </c>
      <c r="AK3304" s="12" t="s">
        <v>100</v>
      </c>
      <c r="BN3304" s="12">
        <v>1</v>
      </c>
    </row>
    <row r="3305" spans="1:66" ht="60" x14ac:dyDescent="0.25">
      <c r="A3305" s="12">
        <v>1</v>
      </c>
      <c r="B3305" s="11" t="str">
        <f t="shared" si="212"/>
        <v>Общий расчет. Анализ даты. Анализ даты. Символические звезды. 10 Божеств. Убийство 7й позиции (Неправильный чиновник_</v>
      </c>
      <c r="C3305" s="11" t="str">
        <f>IFERROR(VLOOKUP(I3305,lvl_1[],2,FALSE),"Нет")</f>
        <v>Общий расчет</v>
      </c>
      <c r="D3305" s="11" t="str">
        <f>IFERROR(VLOOKUP(Rule!J3305,lvl_2[],2,FALSE),"Нет")</f>
        <v>Анализ даты</v>
      </c>
      <c r="E3305" s="11" t="str">
        <f>IFERROR(VLOOKUP(Rule!K3305,lvl_3[],2,FALSE),"Нет")</f>
        <v>Анализ даты</v>
      </c>
      <c r="F3305" s="11" t="str">
        <f>IFERROR(INDEX(lvl_4[],MATCH(L3305,lvl_4[ID],0),MATCH(TEXT(K3305,"##0"),lvl_4[#Headers],0)),"Нет")</f>
        <v>Символические звезды</v>
      </c>
      <c r="G3305" s="11" t="str">
        <f>IFERROR(INDEX(lvl_5[],MATCH(M3305,lvl_5[ID],0),MATCH(_xlfn.CONCAT(TEXT(K3305,"##0"),"_",TEXT(L3305,"##0")),lvl_5[#Headers],0)),"Нет")</f>
        <v>10 Божеств</v>
      </c>
      <c r="H3305" s="11" t="str">
        <f>IFERROR(INDEX(lvl_6[],MATCH(N3305,lvl_6[ID],0),MATCH(_xlfn.CONCAT(K3305,"_",L3305,"_",M3305),lvl_6[#Headers],0)),"Нет")</f>
        <v>Убийство 7й позиции (Неправильный чиновник_</v>
      </c>
      <c r="I3305" s="12">
        <v>1</v>
      </c>
      <c r="J3305" s="12">
        <v>4</v>
      </c>
      <c r="K3305" s="12">
        <v>1</v>
      </c>
      <c r="L3305" s="12">
        <v>5</v>
      </c>
      <c r="M3305" s="12">
        <v>1</v>
      </c>
      <c r="N3305" s="12">
        <v>7</v>
      </c>
      <c r="O3305" s="12">
        <f>COUNTIF($P$2:P3305,P3305)</f>
        <v>16</v>
      </c>
      <c r="P3305" s="12" t="str">
        <f t="shared" si="213"/>
        <v>141050107</v>
      </c>
      <c r="Q3305" s="12" t="str">
        <f t="shared" si="214"/>
        <v>1410501070016</v>
      </c>
      <c r="R3305" s="20" t="s">
        <v>2823</v>
      </c>
      <c r="U3305" s="12" t="s">
        <v>908</v>
      </c>
      <c r="W3305" s="12" t="s">
        <v>100</v>
      </c>
      <c r="AI3305" s="12" t="s">
        <v>901</v>
      </c>
      <c r="AK3305" s="12" t="s">
        <v>100</v>
      </c>
      <c r="BN3305" s="12">
        <v>1</v>
      </c>
    </row>
    <row r="3306" spans="1:66" ht="60" x14ac:dyDescent="0.25">
      <c r="A3306" s="12">
        <v>1</v>
      </c>
      <c r="B3306" s="11" t="str">
        <f t="shared" si="212"/>
        <v>Общий расчет. Анализ даты. Анализ даты. Символические звезды. 10 Божеств. Правильный чиновник (Правильная власть)</v>
      </c>
      <c r="C3306" s="11" t="str">
        <f>IFERROR(VLOOKUP(I3306,lvl_1[],2,FALSE),"Нет")</f>
        <v>Общий расчет</v>
      </c>
      <c r="D3306" s="11" t="str">
        <f>IFERROR(VLOOKUP(Rule!J3306,lvl_2[],2,FALSE),"Нет")</f>
        <v>Анализ даты</v>
      </c>
      <c r="E3306" s="11" t="str">
        <f>IFERROR(VLOOKUP(Rule!K3306,lvl_3[],2,FALSE),"Нет")</f>
        <v>Анализ даты</v>
      </c>
      <c r="F3306" s="11" t="str">
        <f>IFERROR(INDEX(lvl_4[],MATCH(L3306,lvl_4[ID],0),MATCH(TEXT(K3306,"##0"),lvl_4[#Headers],0)),"Нет")</f>
        <v>Символические звезды</v>
      </c>
      <c r="G3306" s="11" t="str">
        <f>IFERROR(INDEX(lvl_5[],MATCH(M3306,lvl_5[ID],0),MATCH(_xlfn.CONCAT(TEXT(K3306,"##0"),"_",TEXT(L3306,"##0")),lvl_5[#Headers],0)),"Нет")</f>
        <v>10 Божеств</v>
      </c>
      <c r="H3306" s="11" t="str">
        <f>IFERROR(INDEX(lvl_6[],MATCH(N3306,lvl_6[ID],0),MATCH(_xlfn.CONCAT(K3306,"_",L3306,"_",M3306),lvl_6[#Headers],0)),"Нет")</f>
        <v>Правильный чиновник (Правильная власть)</v>
      </c>
      <c r="I3306" s="12">
        <v>1</v>
      </c>
      <c r="J3306" s="12">
        <v>4</v>
      </c>
      <c r="K3306" s="12">
        <v>1</v>
      </c>
      <c r="L3306" s="12">
        <v>5</v>
      </c>
      <c r="M3306" s="12">
        <v>1</v>
      </c>
      <c r="N3306" s="12">
        <v>8</v>
      </c>
      <c r="O3306" s="12">
        <f>COUNTIF($P$2:P3306,P3306)</f>
        <v>16</v>
      </c>
      <c r="P3306" s="12" t="str">
        <f t="shared" si="213"/>
        <v>141050108</v>
      </c>
      <c r="Q3306" s="12" t="str">
        <f t="shared" si="214"/>
        <v>1410501080016</v>
      </c>
      <c r="R3306" s="20" t="s">
        <v>2824</v>
      </c>
      <c r="U3306" s="12" t="s">
        <v>908</v>
      </c>
      <c r="W3306" s="12" t="s">
        <v>100</v>
      </c>
      <c r="AI3306" s="12" t="s">
        <v>899</v>
      </c>
      <c r="AK3306" s="12" t="s">
        <v>100</v>
      </c>
      <c r="BN3306" s="12">
        <v>1</v>
      </c>
    </row>
    <row r="3307" spans="1:66" ht="45" x14ac:dyDescent="0.25">
      <c r="A3307" s="12">
        <v>1</v>
      </c>
      <c r="B3307" s="11" t="str">
        <f t="shared" si="212"/>
        <v>Общий расчет. Анализ даты. Анализ даты. Символические звезды. 10 Божеств. Косая печать (Дух Совы)</v>
      </c>
      <c r="C3307" s="11" t="str">
        <f>IFERROR(VLOOKUP(I3307,lvl_1[],2,FALSE),"Нет")</f>
        <v>Общий расчет</v>
      </c>
      <c r="D3307" s="11" t="str">
        <f>IFERROR(VLOOKUP(Rule!J3307,lvl_2[],2,FALSE),"Нет")</f>
        <v>Анализ даты</v>
      </c>
      <c r="E3307" s="11" t="str">
        <f>IFERROR(VLOOKUP(Rule!K3307,lvl_3[],2,FALSE),"Нет")</f>
        <v>Анализ даты</v>
      </c>
      <c r="F3307" s="11" t="str">
        <f>IFERROR(INDEX(lvl_4[],MATCH(L3307,lvl_4[ID],0),MATCH(TEXT(K3307,"##0"),lvl_4[#Headers],0)),"Нет")</f>
        <v>Символические звезды</v>
      </c>
      <c r="G3307" s="11" t="str">
        <f>IFERROR(INDEX(lvl_5[],MATCH(M3307,lvl_5[ID],0),MATCH(_xlfn.CONCAT(TEXT(K3307,"##0"),"_",TEXT(L3307,"##0")),lvl_5[#Headers],0)),"Нет")</f>
        <v>10 Божеств</v>
      </c>
      <c r="H3307" s="11" t="str">
        <f>IFERROR(INDEX(lvl_6[],MATCH(N3307,lvl_6[ID],0),MATCH(_xlfn.CONCAT(K3307,"_",L3307,"_",M3307),lvl_6[#Headers],0)),"Нет")</f>
        <v>Косая печать (Дух Совы)</v>
      </c>
      <c r="I3307" s="12">
        <v>1</v>
      </c>
      <c r="J3307" s="12">
        <v>4</v>
      </c>
      <c r="K3307" s="12">
        <v>1</v>
      </c>
      <c r="L3307" s="12">
        <v>5</v>
      </c>
      <c r="M3307" s="12">
        <v>1</v>
      </c>
      <c r="N3307" s="12">
        <v>9</v>
      </c>
      <c r="O3307" s="12">
        <f>COUNTIF($P$2:P3307,P3307)</f>
        <v>16</v>
      </c>
      <c r="P3307" s="12" t="str">
        <f t="shared" si="213"/>
        <v>141050109</v>
      </c>
      <c r="Q3307" s="12" t="str">
        <f t="shared" si="214"/>
        <v>1410501090016</v>
      </c>
      <c r="R3307" s="20" t="s">
        <v>2825</v>
      </c>
      <c r="U3307" s="12" t="s">
        <v>908</v>
      </c>
      <c r="W3307" s="12" t="s">
        <v>100</v>
      </c>
      <c r="AI3307" s="12" t="s">
        <v>905</v>
      </c>
      <c r="AK3307" s="12" t="s">
        <v>100</v>
      </c>
      <c r="BN3307" s="12">
        <v>1</v>
      </c>
    </row>
    <row r="3308" spans="1:66" ht="45" x14ac:dyDescent="0.25">
      <c r="A3308" s="12">
        <v>1</v>
      </c>
      <c r="B3308" s="11" t="str">
        <f t="shared" si="212"/>
        <v>Общий расчет. Анализ даты. Анализ даты. Символические звезды. 10 Божеств. Правильная печать</v>
      </c>
      <c r="C3308" s="11" t="str">
        <f>IFERROR(VLOOKUP(I3308,lvl_1[],2,FALSE),"Нет")</f>
        <v>Общий расчет</v>
      </c>
      <c r="D3308" s="11" t="str">
        <f>IFERROR(VLOOKUP(Rule!J3308,lvl_2[],2,FALSE),"Нет")</f>
        <v>Анализ даты</v>
      </c>
      <c r="E3308" s="11" t="str">
        <f>IFERROR(VLOOKUP(Rule!K3308,lvl_3[],2,FALSE),"Нет")</f>
        <v>Анализ даты</v>
      </c>
      <c r="F3308" s="11" t="str">
        <f>IFERROR(INDEX(lvl_4[],MATCH(L3308,lvl_4[ID],0),MATCH(TEXT(K3308,"##0"),lvl_4[#Headers],0)),"Нет")</f>
        <v>Символические звезды</v>
      </c>
      <c r="G3308" s="11" t="str">
        <f>IFERROR(INDEX(lvl_5[],MATCH(M3308,lvl_5[ID],0),MATCH(_xlfn.CONCAT(TEXT(K3308,"##0"),"_",TEXT(L3308,"##0")),lvl_5[#Headers],0)),"Нет")</f>
        <v>10 Божеств</v>
      </c>
      <c r="H3308" s="11" t="str">
        <f>IFERROR(INDEX(lvl_6[],MATCH(N3308,lvl_6[ID],0),MATCH(_xlfn.CONCAT(K3308,"_",L3308,"_",M3308),lvl_6[#Headers],0)),"Нет")</f>
        <v>Правильная печать</v>
      </c>
      <c r="I3308" s="12">
        <v>1</v>
      </c>
      <c r="J3308" s="12">
        <v>4</v>
      </c>
      <c r="K3308" s="12">
        <v>1</v>
      </c>
      <c r="L3308" s="12">
        <v>5</v>
      </c>
      <c r="M3308" s="12">
        <v>1</v>
      </c>
      <c r="N3308" s="12">
        <v>10</v>
      </c>
      <c r="O3308" s="12">
        <f>COUNTIF($P$2:P3308,P3308)</f>
        <v>16</v>
      </c>
      <c r="P3308" s="12" t="str">
        <f t="shared" si="213"/>
        <v>141050110</v>
      </c>
      <c r="Q3308" s="12" t="str">
        <f t="shared" si="214"/>
        <v>1410501100016</v>
      </c>
      <c r="R3308" s="20" t="s">
        <v>3819</v>
      </c>
      <c r="U3308" s="12" t="s">
        <v>908</v>
      </c>
      <c r="W3308" s="12" t="s">
        <v>100</v>
      </c>
      <c r="AI3308" s="12" t="s">
        <v>903</v>
      </c>
      <c r="AK3308" s="12" t="s">
        <v>100</v>
      </c>
      <c r="BN3308" s="12">
        <v>1</v>
      </c>
    </row>
    <row r="3309" spans="1:66" ht="45" x14ac:dyDescent="0.25">
      <c r="A3309" s="12">
        <v>1</v>
      </c>
      <c r="B3309" s="11" t="str">
        <f t="shared" si="212"/>
        <v>Общий расчет. Анализ даты. Анализ даты. Символические звезды. 10 Божеств. Братство</v>
      </c>
      <c r="C3309" s="11" t="str">
        <f>IFERROR(VLOOKUP(I3309,lvl_1[],2,FALSE),"Нет")</f>
        <v>Общий расчет</v>
      </c>
      <c r="D3309" s="11" t="str">
        <f>IFERROR(VLOOKUP(Rule!J3309,lvl_2[],2,FALSE),"Нет")</f>
        <v>Анализ даты</v>
      </c>
      <c r="E3309" s="11" t="str">
        <f>IFERROR(VLOOKUP(Rule!K3309,lvl_3[],2,FALSE),"Нет")</f>
        <v>Анализ даты</v>
      </c>
      <c r="F3309" s="11" t="str">
        <f>IFERROR(INDEX(lvl_4[],MATCH(L3309,lvl_4[ID],0),MATCH(TEXT(K3309,"##0"),lvl_4[#Headers],0)),"Нет")</f>
        <v>Символические звезды</v>
      </c>
      <c r="G3309" s="11" t="str">
        <f>IFERROR(INDEX(lvl_5[],MATCH(M3309,lvl_5[ID],0),MATCH(_xlfn.CONCAT(TEXT(K3309,"##0"),"_",TEXT(L3309,"##0")),lvl_5[#Headers],0)),"Нет")</f>
        <v>10 Божеств</v>
      </c>
      <c r="H3309" s="11" t="str">
        <f>IFERROR(INDEX(lvl_6[],MATCH(N3309,lvl_6[ID],0),MATCH(_xlfn.CONCAT(K3309,"_",L3309,"_",M3309),lvl_6[#Headers],0)),"Нет")</f>
        <v>Братство</v>
      </c>
      <c r="I3309" s="12">
        <v>1</v>
      </c>
      <c r="J3309" s="12">
        <v>4</v>
      </c>
      <c r="K3309" s="12">
        <v>1</v>
      </c>
      <c r="L3309" s="12">
        <v>5</v>
      </c>
      <c r="M3309" s="12">
        <v>1</v>
      </c>
      <c r="N3309" s="12">
        <v>1</v>
      </c>
      <c r="O3309" s="12">
        <f>COUNTIF($P$2:P3309,P3309)</f>
        <v>17</v>
      </c>
      <c r="P3309" s="12" t="str">
        <f t="shared" si="213"/>
        <v>141050101</v>
      </c>
      <c r="Q3309" s="12" t="str">
        <f t="shared" si="214"/>
        <v>1410501010017</v>
      </c>
      <c r="R3309" s="20" t="s">
        <v>2826</v>
      </c>
      <c r="U3309" s="12" t="s">
        <v>910</v>
      </c>
      <c r="W3309" s="12" t="s">
        <v>100</v>
      </c>
      <c r="AI3309" s="12" t="s">
        <v>910</v>
      </c>
      <c r="AK3309" s="12" t="s">
        <v>100</v>
      </c>
      <c r="BN3309" s="12">
        <v>1</v>
      </c>
    </row>
    <row r="3310" spans="1:66" ht="45" x14ac:dyDescent="0.25">
      <c r="A3310" s="12">
        <v>1</v>
      </c>
      <c r="B3310" s="11" t="str">
        <f t="shared" si="212"/>
        <v>Общий расчет. Анализ даты. Анализ даты. Символические звезды. 10 Божеств. Грабитель богатства</v>
      </c>
      <c r="C3310" s="11" t="str">
        <f>IFERROR(VLOOKUP(I3310,lvl_1[],2,FALSE),"Нет")</f>
        <v>Общий расчет</v>
      </c>
      <c r="D3310" s="11" t="str">
        <f>IFERROR(VLOOKUP(Rule!J3310,lvl_2[],2,FALSE),"Нет")</f>
        <v>Анализ даты</v>
      </c>
      <c r="E3310" s="11" t="str">
        <f>IFERROR(VLOOKUP(Rule!K3310,lvl_3[],2,FALSE),"Нет")</f>
        <v>Анализ даты</v>
      </c>
      <c r="F3310" s="11" t="str">
        <f>IFERROR(INDEX(lvl_4[],MATCH(L3310,lvl_4[ID],0),MATCH(TEXT(K3310,"##0"),lvl_4[#Headers],0)),"Нет")</f>
        <v>Символические звезды</v>
      </c>
      <c r="G3310" s="11" t="str">
        <f>IFERROR(INDEX(lvl_5[],MATCH(M3310,lvl_5[ID],0),MATCH(_xlfn.CONCAT(TEXT(K3310,"##0"),"_",TEXT(L3310,"##0")),lvl_5[#Headers],0)),"Нет")</f>
        <v>10 Божеств</v>
      </c>
      <c r="H3310" s="11" t="str">
        <f>IFERROR(INDEX(lvl_6[],MATCH(N3310,lvl_6[ID],0),MATCH(_xlfn.CONCAT(K3310,"_",L3310,"_",M3310),lvl_6[#Headers],0)),"Нет")</f>
        <v>Грабитель богатства</v>
      </c>
      <c r="I3310" s="12">
        <v>1</v>
      </c>
      <c r="J3310" s="12">
        <v>4</v>
      </c>
      <c r="K3310" s="12">
        <v>1</v>
      </c>
      <c r="L3310" s="12">
        <v>5</v>
      </c>
      <c r="M3310" s="12">
        <v>1</v>
      </c>
      <c r="N3310" s="12">
        <v>2</v>
      </c>
      <c r="O3310" s="12">
        <f>COUNTIF($P$2:P3310,P3310)</f>
        <v>17</v>
      </c>
      <c r="P3310" s="12" t="str">
        <f t="shared" si="213"/>
        <v>141050102</v>
      </c>
      <c r="Q3310" s="12" t="str">
        <f t="shared" si="214"/>
        <v>1410501020017</v>
      </c>
      <c r="R3310" s="20" t="s">
        <v>2827</v>
      </c>
      <c r="U3310" s="12" t="s">
        <v>910</v>
      </c>
      <c r="W3310" s="12" t="s">
        <v>100</v>
      </c>
      <c r="AI3310" s="12" t="s">
        <v>912</v>
      </c>
      <c r="AK3310" s="12" t="s">
        <v>100</v>
      </c>
      <c r="BN3310" s="12">
        <v>1</v>
      </c>
    </row>
    <row r="3311" spans="1:66" ht="45" x14ac:dyDescent="0.25">
      <c r="A3311" s="12">
        <v>1</v>
      </c>
      <c r="B3311" s="11" t="str">
        <f t="shared" si="212"/>
        <v>Общий расчет. Анализ даты. Анализ даты. Символические звезды. 10 Божеств. Дух наслаждения</v>
      </c>
      <c r="C3311" s="11" t="str">
        <f>IFERROR(VLOOKUP(I3311,lvl_1[],2,FALSE),"Нет")</f>
        <v>Общий расчет</v>
      </c>
      <c r="D3311" s="11" t="str">
        <f>IFERROR(VLOOKUP(Rule!J3311,lvl_2[],2,FALSE),"Нет")</f>
        <v>Анализ даты</v>
      </c>
      <c r="E3311" s="11" t="str">
        <f>IFERROR(VLOOKUP(Rule!K3311,lvl_3[],2,FALSE),"Нет")</f>
        <v>Анализ даты</v>
      </c>
      <c r="F3311" s="11" t="str">
        <f>IFERROR(INDEX(lvl_4[],MATCH(L3311,lvl_4[ID],0),MATCH(TEXT(K3311,"##0"),lvl_4[#Headers],0)),"Нет")</f>
        <v>Символические звезды</v>
      </c>
      <c r="G3311" s="11" t="str">
        <f>IFERROR(INDEX(lvl_5[],MATCH(M3311,lvl_5[ID],0),MATCH(_xlfn.CONCAT(TEXT(K3311,"##0"),"_",TEXT(L3311,"##0")),lvl_5[#Headers],0)),"Нет")</f>
        <v>10 Божеств</v>
      </c>
      <c r="H3311" s="11" t="str">
        <f>IFERROR(INDEX(lvl_6[],MATCH(N3311,lvl_6[ID],0),MATCH(_xlfn.CONCAT(K3311,"_",L3311,"_",M3311),lvl_6[#Headers],0)),"Нет")</f>
        <v>Дух наслаждения</v>
      </c>
      <c r="I3311" s="12">
        <v>1</v>
      </c>
      <c r="J3311" s="12">
        <v>4</v>
      </c>
      <c r="K3311" s="12">
        <v>1</v>
      </c>
      <c r="L3311" s="12">
        <v>5</v>
      </c>
      <c r="M3311" s="12">
        <v>1</v>
      </c>
      <c r="N3311" s="12">
        <v>3</v>
      </c>
      <c r="O3311" s="12">
        <f>COUNTIF($P$2:P3311,P3311)</f>
        <v>17</v>
      </c>
      <c r="P3311" s="12" t="str">
        <f t="shared" si="213"/>
        <v>141050103</v>
      </c>
      <c r="Q3311" s="12" t="str">
        <f t="shared" si="214"/>
        <v>1410501030017</v>
      </c>
      <c r="R3311" s="20" t="s">
        <v>2828</v>
      </c>
      <c r="U3311" s="12" t="s">
        <v>910</v>
      </c>
      <c r="W3311" s="12" t="s">
        <v>100</v>
      </c>
      <c r="AI3311" s="12" t="s">
        <v>914</v>
      </c>
      <c r="AK3311" s="12" t="s">
        <v>100</v>
      </c>
      <c r="BN3311" s="12">
        <v>1</v>
      </c>
    </row>
    <row r="3312" spans="1:66" ht="60" x14ac:dyDescent="0.25">
      <c r="A3312" s="12">
        <v>1</v>
      </c>
      <c r="B3312" s="11" t="str">
        <f t="shared" si="212"/>
        <v>Общий расчет. Анализ даты. Анализ даты. Символические звезды. 10 Божеств. Ранение чиновника (Нападение на власть)</v>
      </c>
      <c r="C3312" s="11" t="str">
        <f>IFERROR(VLOOKUP(I3312,lvl_1[],2,FALSE),"Нет")</f>
        <v>Общий расчет</v>
      </c>
      <c r="D3312" s="11" t="str">
        <f>IFERROR(VLOOKUP(Rule!J3312,lvl_2[],2,FALSE),"Нет")</f>
        <v>Анализ даты</v>
      </c>
      <c r="E3312" s="11" t="str">
        <f>IFERROR(VLOOKUP(Rule!K3312,lvl_3[],2,FALSE),"Нет")</f>
        <v>Анализ даты</v>
      </c>
      <c r="F3312" s="11" t="str">
        <f>IFERROR(INDEX(lvl_4[],MATCH(L3312,lvl_4[ID],0),MATCH(TEXT(K3312,"##0"),lvl_4[#Headers],0)),"Нет")</f>
        <v>Символические звезды</v>
      </c>
      <c r="G3312" s="11" t="str">
        <f>IFERROR(INDEX(lvl_5[],MATCH(M3312,lvl_5[ID],0),MATCH(_xlfn.CONCAT(TEXT(K3312,"##0"),"_",TEXT(L3312,"##0")),lvl_5[#Headers],0)),"Нет")</f>
        <v>10 Божеств</v>
      </c>
      <c r="H3312" s="11" t="str">
        <f>IFERROR(INDEX(lvl_6[],MATCH(N3312,lvl_6[ID],0),MATCH(_xlfn.CONCAT(K3312,"_",L3312,"_",M3312),lvl_6[#Headers],0)),"Нет")</f>
        <v>Ранение чиновника (Нападение на власть)</v>
      </c>
      <c r="I3312" s="12">
        <v>1</v>
      </c>
      <c r="J3312" s="12">
        <v>4</v>
      </c>
      <c r="K3312" s="12">
        <v>1</v>
      </c>
      <c r="L3312" s="12">
        <v>5</v>
      </c>
      <c r="M3312" s="12">
        <v>1</v>
      </c>
      <c r="N3312" s="12">
        <v>4</v>
      </c>
      <c r="O3312" s="12">
        <f>COUNTIF($P$2:P3312,P3312)</f>
        <v>17</v>
      </c>
      <c r="P3312" s="12" t="str">
        <f t="shared" si="213"/>
        <v>141050104</v>
      </c>
      <c r="Q3312" s="12" t="str">
        <f t="shared" si="214"/>
        <v>1410501040017</v>
      </c>
      <c r="R3312" s="20" t="s">
        <v>2829</v>
      </c>
      <c r="U3312" s="12" t="s">
        <v>910</v>
      </c>
      <c r="W3312" s="12" t="s">
        <v>100</v>
      </c>
      <c r="AI3312" s="12" t="s">
        <v>916</v>
      </c>
      <c r="AK3312" s="12" t="s">
        <v>100</v>
      </c>
      <c r="BN3312" s="12">
        <v>1</v>
      </c>
    </row>
    <row r="3313" spans="1:66" ht="60" x14ac:dyDescent="0.25">
      <c r="A3313" s="12">
        <v>1</v>
      </c>
      <c r="B3313" s="11" t="str">
        <f t="shared" si="212"/>
        <v>Общий расчет. Анализ даты. Анализ даты. Символические звезды. 10 Божеств. Склонность к богатству (Косое богатство)</v>
      </c>
      <c r="C3313" s="11" t="str">
        <f>IFERROR(VLOOKUP(I3313,lvl_1[],2,FALSE),"Нет")</f>
        <v>Общий расчет</v>
      </c>
      <c r="D3313" s="11" t="str">
        <f>IFERROR(VLOOKUP(Rule!J3313,lvl_2[],2,FALSE),"Нет")</f>
        <v>Анализ даты</v>
      </c>
      <c r="E3313" s="11" t="str">
        <f>IFERROR(VLOOKUP(Rule!K3313,lvl_3[],2,FALSE),"Нет")</f>
        <v>Анализ даты</v>
      </c>
      <c r="F3313" s="11" t="str">
        <f>IFERROR(INDEX(lvl_4[],MATCH(L3313,lvl_4[ID],0),MATCH(TEXT(K3313,"##0"),lvl_4[#Headers],0)),"Нет")</f>
        <v>Символические звезды</v>
      </c>
      <c r="G3313" s="11" t="str">
        <f>IFERROR(INDEX(lvl_5[],MATCH(M3313,lvl_5[ID],0),MATCH(_xlfn.CONCAT(TEXT(K3313,"##0"),"_",TEXT(L3313,"##0")),lvl_5[#Headers],0)),"Нет")</f>
        <v>10 Божеств</v>
      </c>
      <c r="H3313" s="11" t="str">
        <f>IFERROR(INDEX(lvl_6[],MATCH(N3313,lvl_6[ID],0),MATCH(_xlfn.CONCAT(K3313,"_",L3313,"_",M3313),lvl_6[#Headers],0)),"Нет")</f>
        <v>Склонность к богатству (Косое богатство)</v>
      </c>
      <c r="I3313" s="12">
        <v>1</v>
      </c>
      <c r="J3313" s="12">
        <v>4</v>
      </c>
      <c r="K3313" s="12">
        <v>1</v>
      </c>
      <c r="L3313" s="12">
        <v>5</v>
      </c>
      <c r="M3313" s="12">
        <v>1</v>
      </c>
      <c r="N3313" s="12">
        <v>5</v>
      </c>
      <c r="O3313" s="12">
        <f>COUNTIF($P$2:P3313,P3313)</f>
        <v>17</v>
      </c>
      <c r="P3313" s="12" t="str">
        <f t="shared" si="213"/>
        <v>141050105</v>
      </c>
      <c r="Q3313" s="12" t="str">
        <f t="shared" si="214"/>
        <v>1410501050017</v>
      </c>
      <c r="R3313" s="20" t="s">
        <v>2830</v>
      </c>
      <c r="U3313" s="12" t="s">
        <v>910</v>
      </c>
      <c r="W3313" s="12" t="s">
        <v>100</v>
      </c>
      <c r="AI3313" s="12" t="s">
        <v>899</v>
      </c>
      <c r="AK3313" s="12" t="s">
        <v>100</v>
      </c>
      <c r="BN3313" s="12">
        <v>1</v>
      </c>
    </row>
    <row r="3314" spans="1:66" ht="45" x14ac:dyDescent="0.25">
      <c r="A3314" s="12">
        <v>1</v>
      </c>
      <c r="B3314" s="11" t="str">
        <f t="shared" si="212"/>
        <v>Общий расчет. Анализ даты. Анализ даты. Символические звезды. 10 Божеств. Прямое богатство</v>
      </c>
      <c r="C3314" s="11" t="str">
        <f>IFERROR(VLOOKUP(I3314,lvl_1[],2,FALSE),"Нет")</f>
        <v>Общий расчет</v>
      </c>
      <c r="D3314" s="11" t="str">
        <f>IFERROR(VLOOKUP(Rule!J3314,lvl_2[],2,FALSE),"Нет")</f>
        <v>Анализ даты</v>
      </c>
      <c r="E3314" s="11" t="str">
        <f>IFERROR(VLOOKUP(Rule!K3314,lvl_3[],2,FALSE),"Нет")</f>
        <v>Анализ даты</v>
      </c>
      <c r="F3314" s="11" t="str">
        <f>IFERROR(INDEX(lvl_4[],MATCH(L3314,lvl_4[ID],0),MATCH(TEXT(K3314,"##0"),lvl_4[#Headers],0)),"Нет")</f>
        <v>Символические звезды</v>
      </c>
      <c r="G3314" s="11" t="str">
        <f>IFERROR(INDEX(lvl_5[],MATCH(M3314,lvl_5[ID],0),MATCH(_xlfn.CONCAT(TEXT(K3314,"##0"),"_",TEXT(L3314,"##0")),lvl_5[#Headers],0)),"Нет")</f>
        <v>10 Божеств</v>
      </c>
      <c r="H3314" s="11" t="str">
        <f>IFERROR(INDEX(lvl_6[],MATCH(N3314,lvl_6[ID],0),MATCH(_xlfn.CONCAT(K3314,"_",L3314,"_",M3314),lvl_6[#Headers],0)),"Нет")</f>
        <v>Прямое богатство</v>
      </c>
      <c r="I3314" s="12">
        <v>1</v>
      </c>
      <c r="J3314" s="12">
        <v>4</v>
      </c>
      <c r="K3314" s="12">
        <v>1</v>
      </c>
      <c r="L3314" s="12">
        <v>5</v>
      </c>
      <c r="M3314" s="12">
        <v>1</v>
      </c>
      <c r="N3314" s="12">
        <v>6</v>
      </c>
      <c r="O3314" s="12">
        <f>COUNTIF($P$2:P3314,P3314)</f>
        <v>17</v>
      </c>
      <c r="P3314" s="12" t="str">
        <f t="shared" si="213"/>
        <v>141050106</v>
      </c>
      <c r="Q3314" s="12" t="str">
        <f t="shared" si="214"/>
        <v>1410501060017</v>
      </c>
      <c r="R3314" s="20" t="s">
        <v>2831</v>
      </c>
      <c r="U3314" s="12" t="s">
        <v>910</v>
      </c>
      <c r="W3314" s="12" t="s">
        <v>100</v>
      </c>
      <c r="AI3314" s="12" t="s">
        <v>901</v>
      </c>
      <c r="AK3314" s="12" t="s">
        <v>100</v>
      </c>
      <c r="BN3314" s="12">
        <v>1</v>
      </c>
    </row>
    <row r="3315" spans="1:66" ht="60" x14ac:dyDescent="0.25">
      <c r="A3315" s="12">
        <v>1</v>
      </c>
      <c r="B3315" s="11" t="str">
        <f t="shared" si="212"/>
        <v>Общий расчет. Анализ даты. Анализ даты. Символические звезды. 10 Божеств. Убийство 7й позиции (Неправильный чиновник_</v>
      </c>
      <c r="C3315" s="11" t="str">
        <f>IFERROR(VLOOKUP(I3315,lvl_1[],2,FALSE),"Нет")</f>
        <v>Общий расчет</v>
      </c>
      <c r="D3315" s="11" t="str">
        <f>IFERROR(VLOOKUP(Rule!J3315,lvl_2[],2,FALSE),"Нет")</f>
        <v>Анализ даты</v>
      </c>
      <c r="E3315" s="11" t="str">
        <f>IFERROR(VLOOKUP(Rule!K3315,lvl_3[],2,FALSE),"Нет")</f>
        <v>Анализ даты</v>
      </c>
      <c r="F3315" s="11" t="str">
        <f>IFERROR(INDEX(lvl_4[],MATCH(L3315,lvl_4[ID],0),MATCH(TEXT(K3315,"##0"),lvl_4[#Headers],0)),"Нет")</f>
        <v>Символические звезды</v>
      </c>
      <c r="G3315" s="11" t="str">
        <f>IFERROR(INDEX(lvl_5[],MATCH(M3315,lvl_5[ID],0),MATCH(_xlfn.CONCAT(TEXT(K3315,"##0"),"_",TEXT(L3315,"##0")),lvl_5[#Headers],0)),"Нет")</f>
        <v>10 Божеств</v>
      </c>
      <c r="H3315" s="11" t="str">
        <f>IFERROR(INDEX(lvl_6[],MATCH(N3315,lvl_6[ID],0),MATCH(_xlfn.CONCAT(K3315,"_",L3315,"_",M3315),lvl_6[#Headers],0)),"Нет")</f>
        <v>Убийство 7й позиции (Неправильный чиновник_</v>
      </c>
      <c r="I3315" s="12">
        <v>1</v>
      </c>
      <c r="J3315" s="12">
        <v>4</v>
      </c>
      <c r="K3315" s="12">
        <v>1</v>
      </c>
      <c r="L3315" s="12">
        <v>5</v>
      </c>
      <c r="M3315" s="12">
        <v>1</v>
      </c>
      <c r="N3315" s="12">
        <v>7</v>
      </c>
      <c r="O3315" s="12">
        <f>COUNTIF($P$2:P3315,P3315)</f>
        <v>17</v>
      </c>
      <c r="P3315" s="12" t="str">
        <f t="shared" si="213"/>
        <v>141050107</v>
      </c>
      <c r="Q3315" s="12" t="str">
        <f t="shared" si="214"/>
        <v>1410501070017</v>
      </c>
      <c r="R3315" s="20" t="s">
        <v>2832</v>
      </c>
      <c r="U3315" s="12" t="s">
        <v>910</v>
      </c>
      <c r="W3315" s="12" t="s">
        <v>100</v>
      </c>
      <c r="AI3315" s="12" t="s">
        <v>903</v>
      </c>
      <c r="AK3315" s="12" t="s">
        <v>100</v>
      </c>
      <c r="BN3315" s="12">
        <v>1</v>
      </c>
    </row>
    <row r="3316" spans="1:66" ht="60" x14ac:dyDescent="0.25">
      <c r="A3316" s="12">
        <v>1</v>
      </c>
      <c r="B3316" s="11" t="str">
        <f t="shared" si="212"/>
        <v>Общий расчет. Анализ даты. Анализ даты. Символические звезды. 10 Божеств. Правильный чиновник (Правильная власть)</v>
      </c>
      <c r="C3316" s="11" t="str">
        <f>IFERROR(VLOOKUP(I3316,lvl_1[],2,FALSE),"Нет")</f>
        <v>Общий расчет</v>
      </c>
      <c r="D3316" s="11" t="str">
        <f>IFERROR(VLOOKUP(Rule!J3316,lvl_2[],2,FALSE),"Нет")</f>
        <v>Анализ даты</v>
      </c>
      <c r="E3316" s="11" t="str">
        <f>IFERROR(VLOOKUP(Rule!K3316,lvl_3[],2,FALSE),"Нет")</f>
        <v>Анализ даты</v>
      </c>
      <c r="F3316" s="11" t="str">
        <f>IFERROR(INDEX(lvl_4[],MATCH(L3316,lvl_4[ID],0),MATCH(TEXT(K3316,"##0"),lvl_4[#Headers],0)),"Нет")</f>
        <v>Символические звезды</v>
      </c>
      <c r="G3316" s="11" t="str">
        <f>IFERROR(INDEX(lvl_5[],MATCH(M3316,lvl_5[ID],0),MATCH(_xlfn.CONCAT(TEXT(K3316,"##0"),"_",TEXT(L3316,"##0")),lvl_5[#Headers],0)),"Нет")</f>
        <v>10 Божеств</v>
      </c>
      <c r="H3316" s="11" t="str">
        <f>IFERROR(INDEX(lvl_6[],MATCH(N3316,lvl_6[ID],0),MATCH(_xlfn.CONCAT(K3316,"_",L3316,"_",M3316),lvl_6[#Headers],0)),"Нет")</f>
        <v>Правильный чиновник (Правильная власть)</v>
      </c>
      <c r="I3316" s="12">
        <v>1</v>
      </c>
      <c r="J3316" s="12">
        <v>4</v>
      </c>
      <c r="K3316" s="12">
        <v>1</v>
      </c>
      <c r="L3316" s="12">
        <v>5</v>
      </c>
      <c r="M3316" s="12">
        <v>1</v>
      </c>
      <c r="N3316" s="12">
        <v>8</v>
      </c>
      <c r="O3316" s="12">
        <f>COUNTIF($P$2:P3316,P3316)</f>
        <v>17</v>
      </c>
      <c r="P3316" s="12" t="str">
        <f t="shared" si="213"/>
        <v>141050108</v>
      </c>
      <c r="Q3316" s="12" t="str">
        <f t="shared" si="214"/>
        <v>1410501080017</v>
      </c>
      <c r="R3316" s="20" t="s">
        <v>2833</v>
      </c>
      <c r="U3316" s="12" t="s">
        <v>910</v>
      </c>
      <c r="W3316" s="12" t="s">
        <v>100</v>
      </c>
      <c r="AI3316" s="12" t="s">
        <v>905</v>
      </c>
      <c r="AK3316" s="12" t="s">
        <v>100</v>
      </c>
      <c r="BN3316" s="12">
        <v>1</v>
      </c>
    </row>
    <row r="3317" spans="1:66" ht="45" x14ac:dyDescent="0.25">
      <c r="A3317" s="12">
        <v>1</v>
      </c>
      <c r="B3317" s="11" t="str">
        <f t="shared" si="212"/>
        <v>Общий расчет. Анализ даты. Анализ даты. Символические звезды. 10 Божеств. Косая печать (Дух Совы)</v>
      </c>
      <c r="C3317" s="11" t="str">
        <f>IFERROR(VLOOKUP(I3317,lvl_1[],2,FALSE),"Нет")</f>
        <v>Общий расчет</v>
      </c>
      <c r="D3317" s="11" t="str">
        <f>IFERROR(VLOOKUP(Rule!J3317,lvl_2[],2,FALSE),"Нет")</f>
        <v>Анализ даты</v>
      </c>
      <c r="E3317" s="11" t="str">
        <f>IFERROR(VLOOKUP(Rule!K3317,lvl_3[],2,FALSE),"Нет")</f>
        <v>Анализ даты</v>
      </c>
      <c r="F3317" s="11" t="str">
        <f>IFERROR(INDEX(lvl_4[],MATCH(L3317,lvl_4[ID],0),MATCH(TEXT(K3317,"##0"),lvl_4[#Headers],0)),"Нет")</f>
        <v>Символические звезды</v>
      </c>
      <c r="G3317" s="11" t="str">
        <f>IFERROR(INDEX(lvl_5[],MATCH(M3317,lvl_5[ID],0),MATCH(_xlfn.CONCAT(TEXT(K3317,"##0"),"_",TEXT(L3317,"##0")),lvl_5[#Headers],0)),"Нет")</f>
        <v>10 Божеств</v>
      </c>
      <c r="H3317" s="11" t="str">
        <f>IFERROR(INDEX(lvl_6[],MATCH(N3317,lvl_6[ID],0),MATCH(_xlfn.CONCAT(K3317,"_",L3317,"_",M3317),lvl_6[#Headers],0)),"Нет")</f>
        <v>Косая печать (Дух Совы)</v>
      </c>
      <c r="I3317" s="12">
        <v>1</v>
      </c>
      <c r="J3317" s="12">
        <v>4</v>
      </c>
      <c r="K3317" s="12">
        <v>1</v>
      </c>
      <c r="L3317" s="12">
        <v>5</v>
      </c>
      <c r="M3317" s="12">
        <v>1</v>
      </c>
      <c r="N3317" s="12">
        <v>9</v>
      </c>
      <c r="O3317" s="12">
        <f>COUNTIF($P$2:P3317,P3317)</f>
        <v>17</v>
      </c>
      <c r="P3317" s="12" t="str">
        <f t="shared" si="213"/>
        <v>141050109</v>
      </c>
      <c r="Q3317" s="12" t="str">
        <f t="shared" si="214"/>
        <v>1410501090017</v>
      </c>
      <c r="R3317" s="20" t="s">
        <v>2834</v>
      </c>
      <c r="U3317" s="12" t="s">
        <v>910</v>
      </c>
      <c r="W3317" s="12" t="s">
        <v>100</v>
      </c>
      <c r="AI3317" s="12" t="s">
        <v>907</v>
      </c>
      <c r="AK3317" s="12" t="s">
        <v>100</v>
      </c>
      <c r="BN3317" s="12">
        <v>1</v>
      </c>
    </row>
    <row r="3318" spans="1:66" ht="45" x14ac:dyDescent="0.25">
      <c r="A3318" s="12">
        <v>1</v>
      </c>
      <c r="B3318" s="11" t="str">
        <f t="shared" si="212"/>
        <v>Общий расчет. Анализ даты. Анализ даты. Символические звезды. 10 Божеств. Правильная печать</v>
      </c>
      <c r="C3318" s="11" t="str">
        <f>IFERROR(VLOOKUP(I3318,lvl_1[],2,FALSE),"Нет")</f>
        <v>Общий расчет</v>
      </c>
      <c r="D3318" s="11" t="str">
        <f>IFERROR(VLOOKUP(Rule!J3318,lvl_2[],2,FALSE),"Нет")</f>
        <v>Анализ даты</v>
      </c>
      <c r="E3318" s="11" t="str">
        <f>IFERROR(VLOOKUP(Rule!K3318,lvl_3[],2,FALSE),"Нет")</f>
        <v>Анализ даты</v>
      </c>
      <c r="F3318" s="11" t="str">
        <f>IFERROR(INDEX(lvl_4[],MATCH(L3318,lvl_4[ID],0),MATCH(TEXT(K3318,"##0"),lvl_4[#Headers],0)),"Нет")</f>
        <v>Символические звезды</v>
      </c>
      <c r="G3318" s="11" t="str">
        <f>IFERROR(INDEX(lvl_5[],MATCH(M3318,lvl_5[ID],0),MATCH(_xlfn.CONCAT(TEXT(K3318,"##0"),"_",TEXT(L3318,"##0")),lvl_5[#Headers],0)),"Нет")</f>
        <v>10 Божеств</v>
      </c>
      <c r="H3318" s="11" t="str">
        <f>IFERROR(INDEX(lvl_6[],MATCH(N3318,lvl_6[ID],0),MATCH(_xlfn.CONCAT(K3318,"_",L3318,"_",M3318),lvl_6[#Headers],0)),"Нет")</f>
        <v>Правильная печать</v>
      </c>
      <c r="I3318" s="12">
        <v>1</v>
      </c>
      <c r="J3318" s="12">
        <v>4</v>
      </c>
      <c r="K3318" s="12">
        <v>1</v>
      </c>
      <c r="L3318" s="12">
        <v>5</v>
      </c>
      <c r="M3318" s="12">
        <v>1</v>
      </c>
      <c r="N3318" s="12">
        <v>10</v>
      </c>
      <c r="O3318" s="12">
        <f>COUNTIF($P$2:P3318,P3318)</f>
        <v>17</v>
      </c>
      <c r="P3318" s="12" t="str">
        <f t="shared" si="213"/>
        <v>141050110</v>
      </c>
      <c r="Q3318" s="12" t="str">
        <f t="shared" si="214"/>
        <v>1410501100017</v>
      </c>
      <c r="R3318" s="20" t="s">
        <v>3820</v>
      </c>
      <c r="U3318" s="12" t="s">
        <v>910</v>
      </c>
      <c r="W3318" s="12" t="s">
        <v>100</v>
      </c>
      <c r="AI3318" s="12" t="s">
        <v>908</v>
      </c>
      <c r="AK3318" s="12" t="s">
        <v>100</v>
      </c>
      <c r="BN3318" s="12">
        <v>1</v>
      </c>
    </row>
    <row r="3319" spans="1:66" ht="45" x14ac:dyDescent="0.25">
      <c r="A3319" s="12">
        <v>1</v>
      </c>
      <c r="B3319" s="11" t="str">
        <f t="shared" si="212"/>
        <v>Общий расчет. Анализ даты. Анализ даты. Символические звезды. 10 Божеств. Братство</v>
      </c>
      <c r="C3319" s="11" t="str">
        <f>IFERROR(VLOOKUP(I3319,lvl_1[],2,FALSE),"Нет")</f>
        <v>Общий расчет</v>
      </c>
      <c r="D3319" s="11" t="str">
        <f>IFERROR(VLOOKUP(Rule!J3319,lvl_2[],2,FALSE),"Нет")</f>
        <v>Анализ даты</v>
      </c>
      <c r="E3319" s="11" t="str">
        <f>IFERROR(VLOOKUP(Rule!K3319,lvl_3[],2,FALSE),"Нет")</f>
        <v>Анализ даты</v>
      </c>
      <c r="F3319" s="11" t="str">
        <f>IFERROR(INDEX(lvl_4[],MATCH(L3319,lvl_4[ID],0),MATCH(TEXT(K3319,"##0"),lvl_4[#Headers],0)),"Нет")</f>
        <v>Символические звезды</v>
      </c>
      <c r="G3319" s="11" t="str">
        <f>IFERROR(INDEX(lvl_5[],MATCH(M3319,lvl_5[ID],0),MATCH(_xlfn.CONCAT(TEXT(K3319,"##0"),"_",TEXT(L3319,"##0")),lvl_5[#Headers],0)),"Нет")</f>
        <v>10 Божеств</v>
      </c>
      <c r="H3319" s="11" t="str">
        <f>IFERROR(INDEX(lvl_6[],MATCH(N3319,lvl_6[ID],0),MATCH(_xlfn.CONCAT(K3319,"_",L3319,"_",M3319),lvl_6[#Headers],0)),"Нет")</f>
        <v>Братство</v>
      </c>
      <c r="I3319" s="12">
        <v>1</v>
      </c>
      <c r="J3319" s="12">
        <v>4</v>
      </c>
      <c r="K3319" s="12">
        <v>1</v>
      </c>
      <c r="L3319" s="12">
        <v>5</v>
      </c>
      <c r="M3319" s="12">
        <v>1</v>
      </c>
      <c r="N3319" s="12">
        <v>1</v>
      </c>
      <c r="O3319" s="12">
        <f>COUNTIF($P$2:P3319,P3319)</f>
        <v>18</v>
      </c>
      <c r="P3319" s="12" t="str">
        <f t="shared" si="213"/>
        <v>141050101</v>
      </c>
      <c r="Q3319" s="12" t="str">
        <f t="shared" si="214"/>
        <v>1410501010018</v>
      </c>
      <c r="R3319" s="20" t="s">
        <v>2835</v>
      </c>
      <c r="U3319" s="12" t="s">
        <v>912</v>
      </c>
      <c r="W3319" s="12" t="s">
        <v>100</v>
      </c>
      <c r="AI3319" s="12" t="s">
        <v>912</v>
      </c>
      <c r="AK3319" s="12" t="s">
        <v>100</v>
      </c>
      <c r="BN3319" s="12">
        <v>1</v>
      </c>
    </row>
    <row r="3320" spans="1:66" ht="45" x14ac:dyDescent="0.25">
      <c r="A3320" s="12">
        <v>1</v>
      </c>
      <c r="B3320" s="11" t="str">
        <f t="shared" si="212"/>
        <v>Общий расчет. Анализ даты. Анализ даты. Символические звезды. 10 Божеств. Грабитель богатства</v>
      </c>
      <c r="C3320" s="11" t="str">
        <f>IFERROR(VLOOKUP(I3320,lvl_1[],2,FALSE),"Нет")</f>
        <v>Общий расчет</v>
      </c>
      <c r="D3320" s="11" t="str">
        <f>IFERROR(VLOOKUP(Rule!J3320,lvl_2[],2,FALSE),"Нет")</f>
        <v>Анализ даты</v>
      </c>
      <c r="E3320" s="11" t="str">
        <f>IFERROR(VLOOKUP(Rule!K3320,lvl_3[],2,FALSE),"Нет")</f>
        <v>Анализ даты</v>
      </c>
      <c r="F3320" s="11" t="str">
        <f>IFERROR(INDEX(lvl_4[],MATCH(L3320,lvl_4[ID],0),MATCH(TEXT(K3320,"##0"),lvl_4[#Headers],0)),"Нет")</f>
        <v>Символические звезды</v>
      </c>
      <c r="G3320" s="11" t="str">
        <f>IFERROR(INDEX(lvl_5[],MATCH(M3320,lvl_5[ID],0),MATCH(_xlfn.CONCAT(TEXT(K3320,"##0"),"_",TEXT(L3320,"##0")),lvl_5[#Headers],0)),"Нет")</f>
        <v>10 Божеств</v>
      </c>
      <c r="H3320" s="11" t="str">
        <f>IFERROR(INDEX(lvl_6[],MATCH(N3320,lvl_6[ID],0),MATCH(_xlfn.CONCAT(K3320,"_",L3320,"_",M3320),lvl_6[#Headers],0)),"Нет")</f>
        <v>Грабитель богатства</v>
      </c>
      <c r="I3320" s="12">
        <v>1</v>
      </c>
      <c r="J3320" s="12">
        <v>4</v>
      </c>
      <c r="K3320" s="12">
        <v>1</v>
      </c>
      <c r="L3320" s="12">
        <v>5</v>
      </c>
      <c r="M3320" s="12">
        <v>1</v>
      </c>
      <c r="N3320" s="12">
        <v>2</v>
      </c>
      <c r="O3320" s="12">
        <f>COUNTIF($P$2:P3320,P3320)</f>
        <v>18</v>
      </c>
      <c r="P3320" s="12" t="str">
        <f t="shared" si="213"/>
        <v>141050102</v>
      </c>
      <c r="Q3320" s="12" t="str">
        <f t="shared" si="214"/>
        <v>1410501020018</v>
      </c>
      <c r="R3320" s="20" t="s">
        <v>2836</v>
      </c>
      <c r="U3320" s="12" t="s">
        <v>912</v>
      </c>
      <c r="W3320" s="12" t="s">
        <v>100</v>
      </c>
      <c r="AI3320" s="12" t="s">
        <v>910</v>
      </c>
      <c r="AK3320" s="12" t="s">
        <v>100</v>
      </c>
      <c r="BN3320" s="12">
        <v>1</v>
      </c>
    </row>
    <row r="3321" spans="1:66" ht="45" x14ac:dyDescent="0.25">
      <c r="A3321" s="12">
        <v>1</v>
      </c>
      <c r="B3321" s="11" t="str">
        <f t="shared" si="212"/>
        <v>Общий расчет. Анализ даты. Анализ даты. Символические звезды. 10 Божеств. Дух наслаждения</v>
      </c>
      <c r="C3321" s="11" t="str">
        <f>IFERROR(VLOOKUP(I3321,lvl_1[],2,FALSE),"Нет")</f>
        <v>Общий расчет</v>
      </c>
      <c r="D3321" s="11" t="str">
        <f>IFERROR(VLOOKUP(Rule!J3321,lvl_2[],2,FALSE),"Нет")</f>
        <v>Анализ даты</v>
      </c>
      <c r="E3321" s="11" t="str">
        <f>IFERROR(VLOOKUP(Rule!K3321,lvl_3[],2,FALSE),"Нет")</f>
        <v>Анализ даты</v>
      </c>
      <c r="F3321" s="11" t="str">
        <f>IFERROR(INDEX(lvl_4[],MATCH(L3321,lvl_4[ID],0),MATCH(TEXT(K3321,"##0"),lvl_4[#Headers],0)),"Нет")</f>
        <v>Символические звезды</v>
      </c>
      <c r="G3321" s="11" t="str">
        <f>IFERROR(INDEX(lvl_5[],MATCH(M3321,lvl_5[ID],0),MATCH(_xlfn.CONCAT(TEXT(K3321,"##0"),"_",TEXT(L3321,"##0")),lvl_5[#Headers],0)),"Нет")</f>
        <v>10 Божеств</v>
      </c>
      <c r="H3321" s="11" t="str">
        <f>IFERROR(INDEX(lvl_6[],MATCH(N3321,lvl_6[ID],0),MATCH(_xlfn.CONCAT(K3321,"_",L3321,"_",M3321),lvl_6[#Headers],0)),"Нет")</f>
        <v>Дух наслаждения</v>
      </c>
      <c r="I3321" s="12">
        <v>1</v>
      </c>
      <c r="J3321" s="12">
        <v>4</v>
      </c>
      <c r="K3321" s="12">
        <v>1</v>
      </c>
      <c r="L3321" s="12">
        <v>5</v>
      </c>
      <c r="M3321" s="12">
        <v>1</v>
      </c>
      <c r="N3321" s="12">
        <v>3</v>
      </c>
      <c r="O3321" s="12">
        <f>COUNTIF($P$2:P3321,P3321)</f>
        <v>18</v>
      </c>
      <c r="P3321" s="12" t="str">
        <f t="shared" si="213"/>
        <v>141050103</v>
      </c>
      <c r="Q3321" s="12" t="str">
        <f t="shared" si="214"/>
        <v>1410501030018</v>
      </c>
      <c r="R3321" s="20" t="s">
        <v>2837</v>
      </c>
      <c r="U3321" s="12" t="s">
        <v>912</v>
      </c>
      <c r="W3321" s="12" t="s">
        <v>100</v>
      </c>
      <c r="AI3321" s="12" t="s">
        <v>916</v>
      </c>
      <c r="AK3321" s="12" t="s">
        <v>100</v>
      </c>
      <c r="BN3321" s="12">
        <v>1</v>
      </c>
    </row>
    <row r="3322" spans="1:66" ht="60" x14ac:dyDescent="0.25">
      <c r="A3322" s="12">
        <v>1</v>
      </c>
      <c r="B3322" s="11" t="str">
        <f t="shared" si="212"/>
        <v>Общий расчет. Анализ даты. Анализ даты. Символические звезды. 10 Божеств. Ранение чиновника (Нападение на власть)</v>
      </c>
      <c r="C3322" s="11" t="str">
        <f>IFERROR(VLOOKUP(I3322,lvl_1[],2,FALSE),"Нет")</f>
        <v>Общий расчет</v>
      </c>
      <c r="D3322" s="11" t="str">
        <f>IFERROR(VLOOKUP(Rule!J3322,lvl_2[],2,FALSE),"Нет")</f>
        <v>Анализ даты</v>
      </c>
      <c r="E3322" s="11" t="str">
        <f>IFERROR(VLOOKUP(Rule!K3322,lvl_3[],2,FALSE),"Нет")</f>
        <v>Анализ даты</v>
      </c>
      <c r="F3322" s="11" t="str">
        <f>IFERROR(INDEX(lvl_4[],MATCH(L3322,lvl_4[ID],0),MATCH(TEXT(K3322,"##0"),lvl_4[#Headers],0)),"Нет")</f>
        <v>Символические звезды</v>
      </c>
      <c r="G3322" s="11" t="str">
        <f>IFERROR(INDEX(lvl_5[],MATCH(M3322,lvl_5[ID],0),MATCH(_xlfn.CONCAT(TEXT(K3322,"##0"),"_",TEXT(L3322,"##0")),lvl_5[#Headers],0)),"Нет")</f>
        <v>10 Божеств</v>
      </c>
      <c r="H3322" s="11" t="str">
        <f>IFERROR(INDEX(lvl_6[],MATCH(N3322,lvl_6[ID],0),MATCH(_xlfn.CONCAT(K3322,"_",L3322,"_",M3322),lvl_6[#Headers],0)),"Нет")</f>
        <v>Ранение чиновника (Нападение на власть)</v>
      </c>
      <c r="I3322" s="12">
        <v>1</v>
      </c>
      <c r="J3322" s="12">
        <v>4</v>
      </c>
      <c r="K3322" s="12">
        <v>1</v>
      </c>
      <c r="L3322" s="12">
        <v>5</v>
      </c>
      <c r="M3322" s="12">
        <v>1</v>
      </c>
      <c r="N3322" s="12">
        <v>4</v>
      </c>
      <c r="O3322" s="12">
        <f>COUNTIF($P$2:P3322,P3322)</f>
        <v>18</v>
      </c>
      <c r="P3322" s="12" t="str">
        <f t="shared" si="213"/>
        <v>141050104</v>
      </c>
      <c r="Q3322" s="12" t="str">
        <f t="shared" si="214"/>
        <v>1410501040018</v>
      </c>
      <c r="R3322" s="20" t="s">
        <v>2838</v>
      </c>
      <c r="U3322" s="12" t="s">
        <v>912</v>
      </c>
      <c r="W3322" s="12" t="s">
        <v>100</v>
      </c>
      <c r="AI3322" s="12" t="s">
        <v>914</v>
      </c>
      <c r="AK3322" s="12" t="s">
        <v>100</v>
      </c>
      <c r="BN3322" s="12">
        <v>1</v>
      </c>
    </row>
    <row r="3323" spans="1:66" ht="60" x14ac:dyDescent="0.25">
      <c r="A3323" s="12">
        <v>1</v>
      </c>
      <c r="B3323" s="11" t="str">
        <f t="shared" si="212"/>
        <v>Общий расчет. Анализ даты. Анализ даты. Символические звезды. 10 Божеств. Склонность к богатству (Косое богатство)</v>
      </c>
      <c r="C3323" s="11" t="str">
        <f>IFERROR(VLOOKUP(I3323,lvl_1[],2,FALSE),"Нет")</f>
        <v>Общий расчет</v>
      </c>
      <c r="D3323" s="11" t="str">
        <f>IFERROR(VLOOKUP(Rule!J3323,lvl_2[],2,FALSE),"Нет")</f>
        <v>Анализ даты</v>
      </c>
      <c r="E3323" s="11" t="str">
        <f>IFERROR(VLOOKUP(Rule!K3323,lvl_3[],2,FALSE),"Нет")</f>
        <v>Анализ даты</v>
      </c>
      <c r="F3323" s="11" t="str">
        <f>IFERROR(INDEX(lvl_4[],MATCH(L3323,lvl_4[ID],0),MATCH(TEXT(K3323,"##0"),lvl_4[#Headers],0)),"Нет")</f>
        <v>Символические звезды</v>
      </c>
      <c r="G3323" s="11" t="str">
        <f>IFERROR(INDEX(lvl_5[],MATCH(M3323,lvl_5[ID],0),MATCH(_xlfn.CONCAT(TEXT(K3323,"##0"),"_",TEXT(L3323,"##0")),lvl_5[#Headers],0)),"Нет")</f>
        <v>10 Божеств</v>
      </c>
      <c r="H3323" s="11" t="str">
        <f>IFERROR(INDEX(lvl_6[],MATCH(N3323,lvl_6[ID],0),MATCH(_xlfn.CONCAT(K3323,"_",L3323,"_",M3323),lvl_6[#Headers],0)),"Нет")</f>
        <v>Склонность к богатству (Косое богатство)</v>
      </c>
      <c r="I3323" s="12">
        <v>1</v>
      </c>
      <c r="J3323" s="12">
        <v>4</v>
      </c>
      <c r="K3323" s="12">
        <v>1</v>
      </c>
      <c r="L3323" s="12">
        <v>5</v>
      </c>
      <c r="M3323" s="12">
        <v>1</v>
      </c>
      <c r="N3323" s="12">
        <v>5</v>
      </c>
      <c r="O3323" s="12">
        <f>COUNTIF($P$2:P3323,P3323)</f>
        <v>18</v>
      </c>
      <c r="P3323" s="12" t="str">
        <f t="shared" si="213"/>
        <v>141050105</v>
      </c>
      <c r="Q3323" s="12" t="str">
        <f t="shared" si="214"/>
        <v>1410501050018</v>
      </c>
      <c r="R3323" s="20" t="s">
        <v>2839</v>
      </c>
      <c r="U3323" s="12" t="s">
        <v>912</v>
      </c>
      <c r="W3323" s="12" t="s">
        <v>100</v>
      </c>
      <c r="AI3323" s="12" t="s">
        <v>901</v>
      </c>
      <c r="AK3323" s="12" t="s">
        <v>100</v>
      </c>
      <c r="BN3323" s="12">
        <v>1</v>
      </c>
    </row>
    <row r="3324" spans="1:66" ht="45" x14ac:dyDescent="0.25">
      <c r="A3324" s="12">
        <v>1</v>
      </c>
      <c r="B3324" s="11" t="str">
        <f t="shared" si="212"/>
        <v>Общий расчет. Анализ даты. Анализ даты. Символические звезды. 10 Божеств. Прямое богатство</v>
      </c>
      <c r="C3324" s="11" t="str">
        <f>IFERROR(VLOOKUP(I3324,lvl_1[],2,FALSE),"Нет")</f>
        <v>Общий расчет</v>
      </c>
      <c r="D3324" s="11" t="str">
        <f>IFERROR(VLOOKUP(Rule!J3324,lvl_2[],2,FALSE),"Нет")</f>
        <v>Анализ даты</v>
      </c>
      <c r="E3324" s="11" t="str">
        <f>IFERROR(VLOOKUP(Rule!K3324,lvl_3[],2,FALSE),"Нет")</f>
        <v>Анализ даты</v>
      </c>
      <c r="F3324" s="11" t="str">
        <f>IFERROR(INDEX(lvl_4[],MATCH(L3324,lvl_4[ID],0),MATCH(TEXT(K3324,"##0"),lvl_4[#Headers],0)),"Нет")</f>
        <v>Символические звезды</v>
      </c>
      <c r="G3324" s="11" t="str">
        <f>IFERROR(INDEX(lvl_5[],MATCH(M3324,lvl_5[ID],0),MATCH(_xlfn.CONCAT(TEXT(K3324,"##0"),"_",TEXT(L3324,"##0")),lvl_5[#Headers],0)),"Нет")</f>
        <v>10 Божеств</v>
      </c>
      <c r="H3324" s="11" t="str">
        <f>IFERROR(INDEX(lvl_6[],MATCH(N3324,lvl_6[ID],0),MATCH(_xlfn.CONCAT(K3324,"_",L3324,"_",M3324),lvl_6[#Headers],0)),"Нет")</f>
        <v>Прямое богатство</v>
      </c>
      <c r="I3324" s="12">
        <v>1</v>
      </c>
      <c r="J3324" s="12">
        <v>4</v>
      </c>
      <c r="K3324" s="12">
        <v>1</v>
      </c>
      <c r="L3324" s="12">
        <v>5</v>
      </c>
      <c r="M3324" s="12">
        <v>1</v>
      </c>
      <c r="N3324" s="12">
        <v>6</v>
      </c>
      <c r="O3324" s="12">
        <f>COUNTIF($P$2:P3324,P3324)</f>
        <v>18</v>
      </c>
      <c r="P3324" s="12" t="str">
        <f t="shared" si="213"/>
        <v>141050106</v>
      </c>
      <c r="Q3324" s="12" t="str">
        <f t="shared" si="214"/>
        <v>1410501060018</v>
      </c>
      <c r="R3324" s="20" t="s">
        <v>2840</v>
      </c>
      <c r="U3324" s="12" t="s">
        <v>912</v>
      </c>
      <c r="W3324" s="12" t="s">
        <v>100</v>
      </c>
      <c r="AI3324" s="12" t="s">
        <v>899</v>
      </c>
      <c r="AK3324" s="12" t="s">
        <v>100</v>
      </c>
      <c r="BN3324" s="12">
        <v>1</v>
      </c>
    </row>
    <row r="3325" spans="1:66" ht="60" x14ac:dyDescent="0.25">
      <c r="A3325" s="12">
        <v>1</v>
      </c>
      <c r="B3325" s="11" t="str">
        <f t="shared" si="212"/>
        <v>Общий расчет. Анализ даты. Анализ даты. Символические звезды. 10 Божеств. Убийство 7й позиции (Неправильный чиновник_</v>
      </c>
      <c r="C3325" s="11" t="str">
        <f>IFERROR(VLOOKUP(I3325,lvl_1[],2,FALSE),"Нет")</f>
        <v>Общий расчет</v>
      </c>
      <c r="D3325" s="11" t="str">
        <f>IFERROR(VLOOKUP(Rule!J3325,lvl_2[],2,FALSE),"Нет")</f>
        <v>Анализ даты</v>
      </c>
      <c r="E3325" s="11" t="str">
        <f>IFERROR(VLOOKUP(Rule!K3325,lvl_3[],2,FALSE),"Нет")</f>
        <v>Анализ даты</v>
      </c>
      <c r="F3325" s="11" t="str">
        <f>IFERROR(INDEX(lvl_4[],MATCH(L3325,lvl_4[ID],0),MATCH(TEXT(K3325,"##0"),lvl_4[#Headers],0)),"Нет")</f>
        <v>Символические звезды</v>
      </c>
      <c r="G3325" s="11" t="str">
        <f>IFERROR(INDEX(lvl_5[],MATCH(M3325,lvl_5[ID],0),MATCH(_xlfn.CONCAT(TEXT(K3325,"##0"),"_",TEXT(L3325,"##0")),lvl_5[#Headers],0)),"Нет")</f>
        <v>10 Божеств</v>
      </c>
      <c r="H3325" s="11" t="str">
        <f>IFERROR(INDEX(lvl_6[],MATCH(N3325,lvl_6[ID],0),MATCH(_xlfn.CONCAT(K3325,"_",L3325,"_",M3325),lvl_6[#Headers],0)),"Нет")</f>
        <v>Убийство 7й позиции (Неправильный чиновник_</v>
      </c>
      <c r="I3325" s="12">
        <v>1</v>
      </c>
      <c r="J3325" s="12">
        <v>4</v>
      </c>
      <c r="K3325" s="12">
        <v>1</v>
      </c>
      <c r="L3325" s="12">
        <v>5</v>
      </c>
      <c r="M3325" s="12">
        <v>1</v>
      </c>
      <c r="N3325" s="12">
        <v>7</v>
      </c>
      <c r="O3325" s="12">
        <f>COUNTIF($P$2:P3325,P3325)</f>
        <v>18</v>
      </c>
      <c r="P3325" s="12" t="str">
        <f t="shared" si="213"/>
        <v>141050107</v>
      </c>
      <c r="Q3325" s="12" t="str">
        <f t="shared" si="214"/>
        <v>1410501070018</v>
      </c>
      <c r="R3325" s="20" t="s">
        <v>2841</v>
      </c>
      <c r="U3325" s="12" t="s">
        <v>912</v>
      </c>
      <c r="W3325" s="12" t="s">
        <v>100</v>
      </c>
      <c r="AI3325" s="12" t="s">
        <v>905</v>
      </c>
      <c r="AK3325" s="12" t="s">
        <v>100</v>
      </c>
      <c r="BN3325" s="12">
        <v>1</v>
      </c>
    </row>
    <row r="3326" spans="1:66" ht="60" x14ac:dyDescent="0.25">
      <c r="A3326" s="12">
        <v>1</v>
      </c>
      <c r="B3326" s="11" t="str">
        <f t="shared" si="212"/>
        <v>Общий расчет. Анализ даты. Анализ даты. Символические звезды. 10 Божеств. Правильный чиновник (Правильная власть)</v>
      </c>
      <c r="C3326" s="11" t="str">
        <f>IFERROR(VLOOKUP(I3326,lvl_1[],2,FALSE),"Нет")</f>
        <v>Общий расчет</v>
      </c>
      <c r="D3326" s="11" t="str">
        <f>IFERROR(VLOOKUP(Rule!J3326,lvl_2[],2,FALSE),"Нет")</f>
        <v>Анализ даты</v>
      </c>
      <c r="E3326" s="11" t="str">
        <f>IFERROR(VLOOKUP(Rule!K3326,lvl_3[],2,FALSE),"Нет")</f>
        <v>Анализ даты</v>
      </c>
      <c r="F3326" s="11" t="str">
        <f>IFERROR(INDEX(lvl_4[],MATCH(L3326,lvl_4[ID],0),MATCH(TEXT(K3326,"##0"),lvl_4[#Headers],0)),"Нет")</f>
        <v>Символические звезды</v>
      </c>
      <c r="G3326" s="11" t="str">
        <f>IFERROR(INDEX(lvl_5[],MATCH(M3326,lvl_5[ID],0),MATCH(_xlfn.CONCAT(TEXT(K3326,"##0"),"_",TEXT(L3326,"##0")),lvl_5[#Headers],0)),"Нет")</f>
        <v>10 Божеств</v>
      </c>
      <c r="H3326" s="11" t="str">
        <f>IFERROR(INDEX(lvl_6[],MATCH(N3326,lvl_6[ID],0),MATCH(_xlfn.CONCAT(K3326,"_",L3326,"_",M3326),lvl_6[#Headers],0)),"Нет")</f>
        <v>Правильный чиновник (Правильная власть)</v>
      </c>
      <c r="I3326" s="12">
        <v>1</v>
      </c>
      <c r="J3326" s="12">
        <v>4</v>
      </c>
      <c r="K3326" s="12">
        <v>1</v>
      </c>
      <c r="L3326" s="12">
        <v>5</v>
      </c>
      <c r="M3326" s="12">
        <v>1</v>
      </c>
      <c r="N3326" s="12">
        <v>8</v>
      </c>
      <c r="O3326" s="12">
        <f>COUNTIF($P$2:P3326,P3326)</f>
        <v>18</v>
      </c>
      <c r="P3326" s="12" t="str">
        <f t="shared" si="213"/>
        <v>141050108</v>
      </c>
      <c r="Q3326" s="12" t="str">
        <f t="shared" si="214"/>
        <v>1410501080018</v>
      </c>
      <c r="R3326" s="20" t="s">
        <v>2842</v>
      </c>
      <c r="U3326" s="12" t="s">
        <v>912</v>
      </c>
      <c r="W3326" s="12" t="s">
        <v>100</v>
      </c>
      <c r="AI3326" s="12" t="s">
        <v>903</v>
      </c>
      <c r="AK3326" s="12" t="s">
        <v>100</v>
      </c>
      <c r="BN3326" s="12">
        <v>1</v>
      </c>
    </row>
    <row r="3327" spans="1:66" ht="45" x14ac:dyDescent="0.25">
      <c r="A3327" s="12">
        <v>1</v>
      </c>
      <c r="B3327" s="11" t="str">
        <f t="shared" si="212"/>
        <v>Общий расчет. Анализ даты. Анализ даты. Символические звезды. 10 Божеств. Косая печать (Дух Совы)</v>
      </c>
      <c r="C3327" s="11" t="str">
        <f>IFERROR(VLOOKUP(I3327,lvl_1[],2,FALSE),"Нет")</f>
        <v>Общий расчет</v>
      </c>
      <c r="D3327" s="11" t="str">
        <f>IFERROR(VLOOKUP(Rule!J3327,lvl_2[],2,FALSE),"Нет")</f>
        <v>Анализ даты</v>
      </c>
      <c r="E3327" s="11" t="str">
        <f>IFERROR(VLOOKUP(Rule!K3327,lvl_3[],2,FALSE),"Нет")</f>
        <v>Анализ даты</v>
      </c>
      <c r="F3327" s="11" t="str">
        <f>IFERROR(INDEX(lvl_4[],MATCH(L3327,lvl_4[ID],0),MATCH(TEXT(K3327,"##0"),lvl_4[#Headers],0)),"Нет")</f>
        <v>Символические звезды</v>
      </c>
      <c r="G3327" s="11" t="str">
        <f>IFERROR(INDEX(lvl_5[],MATCH(M3327,lvl_5[ID],0),MATCH(_xlfn.CONCAT(TEXT(K3327,"##0"),"_",TEXT(L3327,"##0")),lvl_5[#Headers],0)),"Нет")</f>
        <v>10 Божеств</v>
      </c>
      <c r="H3327" s="11" t="str">
        <f>IFERROR(INDEX(lvl_6[],MATCH(N3327,lvl_6[ID],0),MATCH(_xlfn.CONCAT(K3327,"_",L3327,"_",M3327),lvl_6[#Headers],0)),"Нет")</f>
        <v>Косая печать (Дух Совы)</v>
      </c>
      <c r="I3327" s="12">
        <v>1</v>
      </c>
      <c r="J3327" s="12">
        <v>4</v>
      </c>
      <c r="K3327" s="12">
        <v>1</v>
      </c>
      <c r="L3327" s="12">
        <v>5</v>
      </c>
      <c r="M3327" s="12">
        <v>1</v>
      </c>
      <c r="N3327" s="12">
        <v>9</v>
      </c>
      <c r="O3327" s="12">
        <f>COUNTIF($P$2:P3327,P3327)</f>
        <v>18</v>
      </c>
      <c r="P3327" s="12" t="str">
        <f t="shared" si="213"/>
        <v>141050109</v>
      </c>
      <c r="Q3327" s="12" t="str">
        <f t="shared" si="214"/>
        <v>1410501090018</v>
      </c>
      <c r="R3327" s="20" t="s">
        <v>2843</v>
      </c>
      <c r="U3327" s="12" t="s">
        <v>912</v>
      </c>
      <c r="W3327" s="12" t="s">
        <v>100</v>
      </c>
      <c r="AI3327" s="12" t="s">
        <v>908</v>
      </c>
      <c r="AK3327" s="12" t="s">
        <v>100</v>
      </c>
      <c r="BN3327" s="12">
        <v>1</v>
      </c>
    </row>
    <row r="3328" spans="1:66" ht="45" x14ac:dyDescent="0.25">
      <c r="A3328" s="12">
        <v>1</v>
      </c>
      <c r="B3328" s="11" t="str">
        <f t="shared" si="212"/>
        <v>Общий расчет. Анализ даты. Анализ даты. Символические звезды. 10 Божеств. Правильная печать</v>
      </c>
      <c r="C3328" s="11" t="str">
        <f>IFERROR(VLOOKUP(I3328,lvl_1[],2,FALSE),"Нет")</f>
        <v>Общий расчет</v>
      </c>
      <c r="D3328" s="11" t="str">
        <f>IFERROR(VLOOKUP(Rule!J3328,lvl_2[],2,FALSE),"Нет")</f>
        <v>Анализ даты</v>
      </c>
      <c r="E3328" s="11" t="str">
        <f>IFERROR(VLOOKUP(Rule!K3328,lvl_3[],2,FALSE),"Нет")</f>
        <v>Анализ даты</v>
      </c>
      <c r="F3328" s="11" t="str">
        <f>IFERROR(INDEX(lvl_4[],MATCH(L3328,lvl_4[ID],0),MATCH(TEXT(K3328,"##0"),lvl_4[#Headers],0)),"Нет")</f>
        <v>Символические звезды</v>
      </c>
      <c r="G3328" s="11" t="str">
        <f>IFERROR(INDEX(lvl_5[],MATCH(M3328,lvl_5[ID],0),MATCH(_xlfn.CONCAT(TEXT(K3328,"##0"),"_",TEXT(L3328,"##0")),lvl_5[#Headers],0)),"Нет")</f>
        <v>10 Божеств</v>
      </c>
      <c r="H3328" s="11" t="str">
        <f>IFERROR(INDEX(lvl_6[],MATCH(N3328,lvl_6[ID],0),MATCH(_xlfn.CONCAT(K3328,"_",L3328,"_",M3328),lvl_6[#Headers],0)),"Нет")</f>
        <v>Правильная печать</v>
      </c>
      <c r="I3328" s="12">
        <v>1</v>
      </c>
      <c r="J3328" s="12">
        <v>4</v>
      </c>
      <c r="K3328" s="12">
        <v>1</v>
      </c>
      <c r="L3328" s="12">
        <v>5</v>
      </c>
      <c r="M3328" s="12">
        <v>1</v>
      </c>
      <c r="N3328" s="12">
        <v>10</v>
      </c>
      <c r="O3328" s="12">
        <f>COUNTIF($P$2:P3328,P3328)</f>
        <v>18</v>
      </c>
      <c r="P3328" s="12" t="str">
        <f t="shared" si="213"/>
        <v>141050110</v>
      </c>
      <c r="Q3328" s="12" t="str">
        <f t="shared" si="214"/>
        <v>1410501100018</v>
      </c>
      <c r="R3328" s="20" t="s">
        <v>3821</v>
      </c>
      <c r="U3328" s="12" t="s">
        <v>912</v>
      </c>
      <c r="W3328" s="12" t="s">
        <v>100</v>
      </c>
      <c r="AI3328" s="12" t="s">
        <v>907</v>
      </c>
      <c r="AK3328" s="12" t="s">
        <v>100</v>
      </c>
      <c r="BN3328" s="12">
        <v>1</v>
      </c>
    </row>
    <row r="3329" spans="1:66" ht="45" x14ac:dyDescent="0.25">
      <c r="A3329" s="12">
        <v>1</v>
      </c>
      <c r="B3329" s="11" t="str">
        <f t="shared" si="212"/>
        <v>Общий расчет. Анализ даты. Анализ даты. Символические звезды. 10 Божеств. Братство</v>
      </c>
      <c r="C3329" s="11" t="str">
        <f>IFERROR(VLOOKUP(I3329,lvl_1[],2,FALSE),"Нет")</f>
        <v>Общий расчет</v>
      </c>
      <c r="D3329" s="11" t="str">
        <f>IFERROR(VLOOKUP(Rule!J3329,lvl_2[],2,FALSE),"Нет")</f>
        <v>Анализ даты</v>
      </c>
      <c r="E3329" s="11" t="str">
        <f>IFERROR(VLOOKUP(Rule!K3329,lvl_3[],2,FALSE),"Нет")</f>
        <v>Анализ даты</v>
      </c>
      <c r="F3329" s="11" t="str">
        <f>IFERROR(INDEX(lvl_4[],MATCH(L3329,lvl_4[ID],0),MATCH(TEXT(K3329,"##0"),lvl_4[#Headers],0)),"Нет")</f>
        <v>Символические звезды</v>
      </c>
      <c r="G3329" s="11" t="str">
        <f>IFERROR(INDEX(lvl_5[],MATCH(M3329,lvl_5[ID],0),MATCH(_xlfn.CONCAT(TEXT(K3329,"##0"),"_",TEXT(L3329,"##0")),lvl_5[#Headers],0)),"Нет")</f>
        <v>10 Божеств</v>
      </c>
      <c r="H3329" s="11" t="str">
        <f>IFERROR(INDEX(lvl_6[],MATCH(N3329,lvl_6[ID],0),MATCH(_xlfn.CONCAT(K3329,"_",L3329,"_",M3329),lvl_6[#Headers],0)),"Нет")</f>
        <v>Братство</v>
      </c>
      <c r="I3329" s="12">
        <v>1</v>
      </c>
      <c r="J3329" s="12">
        <v>4</v>
      </c>
      <c r="K3329" s="12">
        <v>1</v>
      </c>
      <c r="L3329" s="12">
        <v>5</v>
      </c>
      <c r="M3329" s="12">
        <v>1</v>
      </c>
      <c r="N3329" s="12">
        <v>1</v>
      </c>
      <c r="O3329" s="12">
        <f>COUNTIF($P$2:P3329,P3329)</f>
        <v>19</v>
      </c>
      <c r="P3329" s="12" t="str">
        <f t="shared" si="213"/>
        <v>141050101</v>
      </c>
      <c r="Q3329" s="12" t="str">
        <f t="shared" si="214"/>
        <v>1410501010019</v>
      </c>
      <c r="R3329" s="20" t="s">
        <v>2844</v>
      </c>
      <c r="U3329" s="12" t="s">
        <v>914</v>
      </c>
      <c r="W3329" s="12" t="s">
        <v>100</v>
      </c>
      <c r="AI3329" s="12" t="s">
        <v>914</v>
      </c>
      <c r="AK3329" s="12" t="s">
        <v>100</v>
      </c>
      <c r="BN3329" s="12">
        <v>1</v>
      </c>
    </row>
    <row r="3330" spans="1:66" ht="45" x14ac:dyDescent="0.25">
      <c r="A3330" s="12">
        <v>1</v>
      </c>
      <c r="B3330" s="11" t="str">
        <f t="shared" si="212"/>
        <v>Общий расчет. Анализ даты. Анализ даты. Символические звезды. 10 Божеств. Грабитель богатства</v>
      </c>
      <c r="C3330" s="11" t="str">
        <f>IFERROR(VLOOKUP(I3330,lvl_1[],2,FALSE),"Нет")</f>
        <v>Общий расчет</v>
      </c>
      <c r="D3330" s="11" t="str">
        <f>IFERROR(VLOOKUP(Rule!J3330,lvl_2[],2,FALSE),"Нет")</f>
        <v>Анализ даты</v>
      </c>
      <c r="E3330" s="11" t="str">
        <f>IFERROR(VLOOKUP(Rule!K3330,lvl_3[],2,FALSE),"Нет")</f>
        <v>Анализ даты</v>
      </c>
      <c r="F3330" s="11" t="str">
        <f>IFERROR(INDEX(lvl_4[],MATCH(L3330,lvl_4[ID],0),MATCH(TEXT(K3330,"##0"),lvl_4[#Headers],0)),"Нет")</f>
        <v>Символические звезды</v>
      </c>
      <c r="G3330" s="11" t="str">
        <f>IFERROR(INDEX(lvl_5[],MATCH(M3330,lvl_5[ID],0),MATCH(_xlfn.CONCAT(TEXT(K3330,"##0"),"_",TEXT(L3330,"##0")),lvl_5[#Headers],0)),"Нет")</f>
        <v>10 Божеств</v>
      </c>
      <c r="H3330" s="11" t="str">
        <f>IFERROR(INDEX(lvl_6[],MATCH(N3330,lvl_6[ID],0),MATCH(_xlfn.CONCAT(K3330,"_",L3330,"_",M3330),lvl_6[#Headers],0)),"Нет")</f>
        <v>Грабитель богатства</v>
      </c>
      <c r="I3330" s="12">
        <v>1</v>
      </c>
      <c r="J3330" s="12">
        <v>4</v>
      </c>
      <c r="K3330" s="12">
        <v>1</v>
      </c>
      <c r="L3330" s="12">
        <v>5</v>
      </c>
      <c r="M3330" s="12">
        <v>1</v>
      </c>
      <c r="N3330" s="12">
        <v>2</v>
      </c>
      <c r="O3330" s="12">
        <f>COUNTIF($P$2:P3330,P3330)</f>
        <v>19</v>
      </c>
      <c r="P3330" s="12" t="str">
        <f t="shared" si="213"/>
        <v>141050102</v>
      </c>
      <c r="Q3330" s="12" t="str">
        <f t="shared" si="214"/>
        <v>1410501020019</v>
      </c>
      <c r="R3330" s="20" t="s">
        <v>2845</v>
      </c>
      <c r="U3330" s="12" t="s">
        <v>914</v>
      </c>
      <c r="W3330" s="12" t="s">
        <v>100</v>
      </c>
      <c r="AI3330" s="12" t="s">
        <v>916</v>
      </c>
      <c r="AK3330" s="12" t="s">
        <v>100</v>
      </c>
      <c r="BN3330" s="12">
        <v>1</v>
      </c>
    </row>
    <row r="3331" spans="1:66" ht="45" x14ac:dyDescent="0.25">
      <c r="A3331" s="12">
        <v>1</v>
      </c>
      <c r="B3331" s="11" t="str">
        <f t="shared" si="212"/>
        <v>Общий расчет. Анализ даты. Анализ даты. Символические звезды. 10 Божеств. Дух наслаждения</v>
      </c>
      <c r="C3331" s="11" t="str">
        <f>IFERROR(VLOOKUP(I3331,lvl_1[],2,FALSE),"Нет")</f>
        <v>Общий расчет</v>
      </c>
      <c r="D3331" s="11" t="str">
        <f>IFERROR(VLOOKUP(Rule!J3331,lvl_2[],2,FALSE),"Нет")</f>
        <v>Анализ даты</v>
      </c>
      <c r="E3331" s="11" t="str">
        <f>IFERROR(VLOOKUP(Rule!K3331,lvl_3[],2,FALSE),"Нет")</f>
        <v>Анализ даты</v>
      </c>
      <c r="F3331" s="11" t="str">
        <f>IFERROR(INDEX(lvl_4[],MATCH(L3331,lvl_4[ID],0),MATCH(TEXT(K3331,"##0"),lvl_4[#Headers],0)),"Нет")</f>
        <v>Символические звезды</v>
      </c>
      <c r="G3331" s="11" t="str">
        <f>IFERROR(INDEX(lvl_5[],MATCH(M3331,lvl_5[ID],0),MATCH(_xlfn.CONCAT(TEXT(K3331,"##0"),"_",TEXT(L3331,"##0")),lvl_5[#Headers],0)),"Нет")</f>
        <v>10 Божеств</v>
      </c>
      <c r="H3331" s="11" t="str">
        <f>IFERROR(INDEX(lvl_6[],MATCH(N3331,lvl_6[ID],0),MATCH(_xlfn.CONCAT(K3331,"_",L3331,"_",M3331),lvl_6[#Headers],0)),"Нет")</f>
        <v>Дух наслаждения</v>
      </c>
      <c r="I3331" s="12">
        <v>1</v>
      </c>
      <c r="J3331" s="12">
        <v>4</v>
      </c>
      <c r="K3331" s="12">
        <v>1</v>
      </c>
      <c r="L3331" s="12">
        <v>5</v>
      </c>
      <c r="M3331" s="12">
        <v>1</v>
      </c>
      <c r="N3331" s="12">
        <v>3</v>
      </c>
      <c r="O3331" s="12">
        <f>COUNTIF($P$2:P3331,P3331)</f>
        <v>19</v>
      </c>
      <c r="P3331" s="12" t="str">
        <f t="shared" si="213"/>
        <v>141050103</v>
      </c>
      <c r="Q3331" s="12" t="str">
        <f t="shared" si="214"/>
        <v>1410501030019</v>
      </c>
      <c r="R3331" s="20" t="s">
        <v>2846</v>
      </c>
      <c r="U3331" s="12" t="s">
        <v>914</v>
      </c>
      <c r="W3331" s="12" t="s">
        <v>100</v>
      </c>
      <c r="AI3331" s="12" t="s">
        <v>899</v>
      </c>
      <c r="AK3331" s="12" t="s">
        <v>100</v>
      </c>
      <c r="BN3331" s="12">
        <v>1</v>
      </c>
    </row>
    <row r="3332" spans="1:66" ht="60" x14ac:dyDescent="0.25">
      <c r="A3332" s="12">
        <v>1</v>
      </c>
      <c r="B3332" s="11" t="str">
        <f t="shared" si="212"/>
        <v>Общий расчет. Анализ даты. Анализ даты. Символические звезды. 10 Божеств. Ранение чиновника (Нападение на власть)</v>
      </c>
      <c r="C3332" s="11" t="str">
        <f>IFERROR(VLOOKUP(I3332,lvl_1[],2,FALSE),"Нет")</f>
        <v>Общий расчет</v>
      </c>
      <c r="D3332" s="11" t="str">
        <f>IFERROR(VLOOKUP(Rule!J3332,lvl_2[],2,FALSE),"Нет")</f>
        <v>Анализ даты</v>
      </c>
      <c r="E3332" s="11" t="str">
        <f>IFERROR(VLOOKUP(Rule!K3332,lvl_3[],2,FALSE),"Нет")</f>
        <v>Анализ даты</v>
      </c>
      <c r="F3332" s="11" t="str">
        <f>IFERROR(INDEX(lvl_4[],MATCH(L3332,lvl_4[ID],0),MATCH(TEXT(K3332,"##0"),lvl_4[#Headers],0)),"Нет")</f>
        <v>Символические звезды</v>
      </c>
      <c r="G3332" s="11" t="str">
        <f>IFERROR(INDEX(lvl_5[],MATCH(M3332,lvl_5[ID],0),MATCH(_xlfn.CONCAT(TEXT(K3332,"##0"),"_",TEXT(L3332,"##0")),lvl_5[#Headers],0)),"Нет")</f>
        <v>10 Божеств</v>
      </c>
      <c r="H3332" s="11" t="str">
        <f>IFERROR(INDEX(lvl_6[],MATCH(N3332,lvl_6[ID],0),MATCH(_xlfn.CONCAT(K3332,"_",L3332,"_",M3332),lvl_6[#Headers],0)),"Нет")</f>
        <v>Ранение чиновника (Нападение на власть)</v>
      </c>
      <c r="I3332" s="12">
        <v>1</v>
      </c>
      <c r="J3332" s="12">
        <v>4</v>
      </c>
      <c r="K3332" s="12">
        <v>1</v>
      </c>
      <c r="L3332" s="12">
        <v>5</v>
      </c>
      <c r="M3332" s="12">
        <v>1</v>
      </c>
      <c r="N3332" s="12">
        <v>4</v>
      </c>
      <c r="O3332" s="12">
        <f>COUNTIF($P$2:P3332,P3332)</f>
        <v>19</v>
      </c>
      <c r="P3332" s="12" t="str">
        <f t="shared" si="213"/>
        <v>141050104</v>
      </c>
      <c r="Q3332" s="12" t="str">
        <f t="shared" si="214"/>
        <v>1410501040019</v>
      </c>
      <c r="R3332" s="20" t="s">
        <v>2847</v>
      </c>
      <c r="U3332" s="12" t="s">
        <v>914</v>
      </c>
      <c r="W3332" s="12" t="s">
        <v>100</v>
      </c>
      <c r="AI3332" s="12" t="s">
        <v>901</v>
      </c>
      <c r="AK3332" s="12" t="s">
        <v>100</v>
      </c>
      <c r="BN3332" s="12">
        <v>1</v>
      </c>
    </row>
    <row r="3333" spans="1:66" ht="60" x14ac:dyDescent="0.25">
      <c r="A3333" s="12">
        <v>1</v>
      </c>
      <c r="B3333" s="11" t="str">
        <f t="shared" si="212"/>
        <v>Общий расчет. Анализ даты. Анализ даты. Символические звезды. 10 Божеств. Склонность к богатству (Косое богатство)</v>
      </c>
      <c r="C3333" s="11" t="str">
        <f>IFERROR(VLOOKUP(I3333,lvl_1[],2,FALSE),"Нет")</f>
        <v>Общий расчет</v>
      </c>
      <c r="D3333" s="11" t="str">
        <f>IFERROR(VLOOKUP(Rule!J3333,lvl_2[],2,FALSE),"Нет")</f>
        <v>Анализ даты</v>
      </c>
      <c r="E3333" s="11" t="str">
        <f>IFERROR(VLOOKUP(Rule!K3333,lvl_3[],2,FALSE),"Нет")</f>
        <v>Анализ даты</v>
      </c>
      <c r="F3333" s="11" t="str">
        <f>IFERROR(INDEX(lvl_4[],MATCH(L3333,lvl_4[ID],0),MATCH(TEXT(K3333,"##0"),lvl_4[#Headers],0)),"Нет")</f>
        <v>Символические звезды</v>
      </c>
      <c r="G3333" s="11" t="str">
        <f>IFERROR(INDEX(lvl_5[],MATCH(M3333,lvl_5[ID],0),MATCH(_xlfn.CONCAT(TEXT(K3333,"##0"),"_",TEXT(L3333,"##0")),lvl_5[#Headers],0)),"Нет")</f>
        <v>10 Божеств</v>
      </c>
      <c r="H3333" s="11" t="str">
        <f>IFERROR(INDEX(lvl_6[],MATCH(N3333,lvl_6[ID],0),MATCH(_xlfn.CONCAT(K3333,"_",L3333,"_",M3333),lvl_6[#Headers],0)),"Нет")</f>
        <v>Склонность к богатству (Косое богатство)</v>
      </c>
      <c r="I3333" s="12">
        <v>1</v>
      </c>
      <c r="J3333" s="12">
        <v>4</v>
      </c>
      <c r="K3333" s="12">
        <v>1</v>
      </c>
      <c r="L3333" s="12">
        <v>5</v>
      </c>
      <c r="M3333" s="12">
        <v>1</v>
      </c>
      <c r="N3333" s="12">
        <v>5</v>
      </c>
      <c r="O3333" s="12">
        <f>COUNTIF($P$2:P3333,P3333)</f>
        <v>19</v>
      </c>
      <c r="P3333" s="12" t="str">
        <f t="shared" si="213"/>
        <v>141050105</v>
      </c>
      <c r="Q3333" s="12" t="str">
        <f t="shared" si="214"/>
        <v>1410501050019</v>
      </c>
      <c r="R3333" s="20" t="s">
        <v>2848</v>
      </c>
      <c r="U3333" s="12" t="s">
        <v>914</v>
      </c>
      <c r="W3333" s="12" t="s">
        <v>100</v>
      </c>
      <c r="AI3333" s="12" t="s">
        <v>903</v>
      </c>
      <c r="AK3333" s="12" t="s">
        <v>100</v>
      </c>
      <c r="BN3333" s="12">
        <v>1</v>
      </c>
    </row>
    <row r="3334" spans="1:66" ht="45" x14ac:dyDescent="0.25">
      <c r="A3334" s="12">
        <v>1</v>
      </c>
      <c r="B3334" s="11" t="str">
        <f t="shared" si="212"/>
        <v>Общий расчет. Анализ даты. Анализ даты. Символические звезды. 10 Божеств. Прямое богатство</v>
      </c>
      <c r="C3334" s="11" t="str">
        <f>IFERROR(VLOOKUP(I3334,lvl_1[],2,FALSE),"Нет")</f>
        <v>Общий расчет</v>
      </c>
      <c r="D3334" s="11" t="str">
        <f>IFERROR(VLOOKUP(Rule!J3334,lvl_2[],2,FALSE),"Нет")</f>
        <v>Анализ даты</v>
      </c>
      <c r="E3334" s="11" t="str">
        <f>IFERROR(VLOOKUP(Rule!K3334,lvl_3[],2,FALSE),"Нет")</f>
        <v>Анализ даты</v>
      </c>
      <c r="F3334" s="11" t="str">
        <f>IFERROR(INDEX(lvl_4[],MATCH(L3334,lvl_4[ID],0),MATCH(TEXT(K3334,"##0"),lvl_4[#Headers],0)),"Нет")</f>
        <v>Символические звезды</v>
      </c>
      <c r="G3334" s="11" t="str">
        <f>IFERROR(INDEX(lvl_5[],MATCH(M3334,lvl_5[ID],0),MATCH(_xlfn.CONCAT(TEXT(K3334,"##0"),"_",TEXT(L3334,"##0")),lvl_5[#Headers],0)),"Нет")</f>
        <v>10 Божеств</v>
      </c>
      <c r="H3334" s="11" t="str">
        <f>IFERROR(INDEX(lvl_6[],MATCH(N3334,lvl_6[ID],0),MATCH(_xlfn.CONCAT(K3334,"_",L3334,"_",M3334),lvl_6[#Headers],0)),"Нет")</f>
        <v>Прямое богатство</v>
      </c>
      <c r="I3334" s="12">
        <v>1</v>
      </c>
      <c r="J3334" s="12">
        <v>4</v>
      </c>
      <c r="K3334" s="12">
        <v>1</v>
      </c>
      <c r="L3334" s="12">
        <v>5</v>
      </c>
      <c r="M3334" s="12">
        <v>1</v>
      </c>
      <c r="N3334" s="12">
        <v>6</v>
      </c>
      <c r="O3334" s="12">
        <f>COUNTIF($P$2:P3334,P3334)</f>
        <v>19</v>
      </c>
      <c r="P3334" s="12" t="str">
        <f t="shared" si="213"/>
        <v>141050106</v>
      </c>
      <c r="Q3334" s="12" t="str">
        <f t="shared" si="214"/>
        <v>1410501060019</v>
      </c>
      <c r="R3334" s="20" t="s">
        <v>2849</v>
      </c>
      <c r="U3334" s="12" t="s">
        <v>914</v>
      </c>
      <c r="W3334" s="12" t="s">
        <v>100</v>
      </c>
      <c r="AI3334" s="12" t="s">
        <v>905</v>
      </c>
      <c r="AK3334" s="12" t="s">
        <v>100</v>
      </c>
      <c r="BN3334" s="12">
        <v>1</v>
      </c>
    </row>
    <row r="3335" spans="1:66" ht="60" x14ac:dyDescent="0.25">
      <c r="A3335" s="12">
        <v>1</v>
      </c>
      <c r="B3335" s="11" t="str">
        <f t="shared" si="212"/>
        <v>Общий расчет. Анализ даты. Анализ даты. Символические звезды. 10 Божеств. Убийство 7й позиции (Неправильный чиновник_</v>
      </c>
      <c r="C3335" s="11" t="str">
        <f>IFERROR(VLOOKUP(I3335,lvl_1[],2,FALSE),"Нет")</f>
        <v>Общий расчет</v>
      </c>
      <c r="D3335" s="11" t="str">
        <f>IFERROR(VLOOKUP(Rule!J3335,lvl_2[],2,FALSE),"Нет")</f>
        <v>Анализ даты</v>
      </c>
      <c r="E3335" s="11" t="str">
        <f>IFERROR(VLOOKUP(Rule!K3335,lvl_3[],2,FALSE),"Нет")</f>
        <v>Анализ даты</v>
      </c>
      <c r="F3335" s="11" t="str">
        <f>IFERROR(INDEX(lvl_4[],MATCH(L3335,lvl_4[ID],0),MATCH(TEXT(K3335,"##0"),lvl_4[#Headers],0)),"Нет")</f>
        <v>Символические звезды</v>
      </c>
      <c r="G3335" s="11" t="str">
        <f>IFERROR(INDEX(lvl_5[],MATCH(M3335,lvl_5[ID],0),MATCH(_xlfn.CONCAT(TEXT(K3335,"##0"),"_",TEXT(L3335,"##0")),lvl_5[#Headers],0)),"Нет")</f>
        <v>10 Божеств</v>
      </c>
      <c r="H3335" s="11" t="str">
        <f>IFERROR(INDEX(lvl_6[],MATCH(N3335,lvl_6[ID],0),MATCH(_xlfn.CONCAT(K3335,"_",L3335,"_",M3335),lvl_6[#Headers],0)),"Нет")</f>
        <v>Убийство 7й позиции (Неправильный чиновник_</v>
      </c>
      <c r="I3335" s="12">
        <v>1</v>
      </c>
      <c r="J3335" s="12">
        <v>4</v>
      </c>
      <c r="K3335" s="12">
        <v>1</v>
      </c>
      <c r="L3335" s="12">
        <v>5</v>
      </c>
      <c r="M3335" s="12">
        <v>1</v>
      </c>
      <c r="N3335" s="12">
        <v>7</v>
      </c>
      <c r="O3335" s="12">
        <f>COUNTIF($P$2:P3335,P3335)</f>
        <v>19</v>
      </c>
      <c r="P3335" s="12" t="str">
        <f t="shared" si="213"/>
        <v>141050107</v>
      </c>
      <c r="Q3335" s="12" t="str">
        <f t="shared" si="214"/>
        <v>1410501070019</v>
      </c>
      <c r="R3335" s="20" t="s">
        <v>2850</v>
      </c>
      <c r="U3335" s="12" t="s">
        <v>914</v>
      </c>
      <c r="W3335" s="12" t="s">
        <v>100</v>
      </c>
      <c r="AI3335" s="12" t="s">
        <v>907</v>
      </c>
      <c r="AK3335" s="12" t="s">
        <v>100</v>
      </c>
      <c r="BN3335" s="12">
        <v>1</v>
      </c>
    </row>
    <row r="3336" spans="1:66" ht="60" x14ac:dyDescent="0.25">
      <c r="A3336" s="12">
        <v>1</v>
      </c>
      <c r="B3336" s="11" t="str">
        <f t="shared" si="212"/>
        <v>Общий расчет. Анализ даты. Анализ даты. Символические звезды. 10 Божеств. Правильный чиновник (Правильная власть)</v>
      </c>
      <c r="C3336" s="11" t="str">
        <f>IFERROR(VLOOKUP(I3336,lvl_1[],2,FALSE),"Нет")</f>
        <v>Общий расчет</v>
      </c>
      <c r="D3336" s="11" t="str">
        <f>IFERROR(VLOOKUP(Rule!J3336,lvl_2[],2,FALSE),"Нет")</f>
        <v>Анализ даты</v>
      </c>
      <c r="E3336" s="11" t="str">
        <f>IFERROR(VLOOKUP(Rule!K3336,lvl_3[],2,FALSE),"Нет")</f>
        <v>Анализ даты</v>
      </c>
      <c r="F3336" s="11" t="str">
        <f>IFERROR(INDEX(lvl_4[],MATCH(L3336,lvl_4[ID],0),MATCH(TEXT(K3336,"##0"),lvl_4[#Headers],0)),"Нет")</f>
        <v>Символические звезды</v>
      </c>
      <c r="G3336" s="11" t="str">
        <f>IFERROR(INDEX(lvl_5[],MATCH(M3336,lvl_5[ID],0),MATCH(_xlfn.CONCAT(TEXT(K3336,"##0"),"_",TEXT(L3336,"##0")),lvl_5[#Headers],0)),"Нет")</f>
        <v>10 Божеств</v>
      </c>
      <c r="H3336" s="11" t="str">
        <f>IFERROR(INDEX(lvl_6[],MATCH(N3336,lvl_6[ID],0),MATCH(_xlfn.CONCAT(K3336,"_",L3336,"_",M3336),lvl_6[#Headers],0)),"Нет")</f>
        <v>Правильный чиновник (Правильная власть)</v>
      </c>
      <c r="I3336" s="12">
        <v>1</v>
      </c>
      <c r="J3336" s="12">
        <v>4</v>
      </c>
      <c r="K3336" s="12">
        <v>1</v>
      </c>
      <c r="L3336" s="12">
        <v>5</v>
      </c>
      <c r="M3336" s="12">
        <v>1</v>
      </c>
      <c r="N3336" s="12">
        <v>8</v>
      </c>
      <c r="O3336" s="12">
        <f>COUNTIF($P$2:P3336,P3336)</f>
        <v>19</v>
      </c>
      <c r="P3336" s="12" t="str">
        <f t="shared" si="213"/>
        <v>141050108</v>
      </c>
      <c r="Q3336" s="12" t="str">
        <f t="shared" si="214"/>
        <v>1410501080019</v>
      </c>
      <c r="R3336" s="20" t="s">
        <v>2851</v>
      </c>
      <c r="U3336" s="12" t="s">
        <v>914</v>
      </c>
      <c r="W3336" s="12" t="s">
        <v>100</v>
      </c>
      <c r="AI3336" s="12" t="s">
        <v>908</v>
      </c>
      <c r="AK3336" s="12" t="s">
        <v>100</v>
      </c>
      <c r="BN3336" s="12">
        <v>1</v>
      </c>
    </row>
    <row r="3337" spans="1:66" ht="45" x14ac:dyDescent="0.25">
      <c r="A3337" s="12">
        <v>1</v>
      </c>
      <c r="B3337" s="11" t="str">
        <f t="shared" si="212"/>
        <v>Общий расчет. Анализ даты. Анализ даты. Символические звезды. 10 Божеств. Косая печать (Дух Совы)</v>
      </c>
      <c r="C3337" s="11" t="str">
        <f>IFERROR(VLOOKUP(I3337,lvl_1[],2,FALSE),"Нет")</f>
        <v>Общий расчет</v>
      </c>
      <c r="D3337" s="11" t="str">
        <f>IFERROR(VLOOKUP(Rule!J3337,lvl_2[],2,FALSE),"Нет")</f>
        <v>Анализ даты</v>
      </c>
      <c r="E3337" s="11" t="str">
        <f>IFERROR(VLOOKUP(Rule!K3337,lvl_3[],2,FALSE),"Нет")</f>
        <v>Анализ даты</v>
      </c>
      <c r="F3337" s="11" t="str">
        <f>IFERROR(INDEX(lvl_4[],MATCH(L3337,lvl_4[ID],0),MATCH(TEXT(K3337,"##0"),lvl_4[#Headers],0)),"Нет")</f>
        <v>Символические звезды</v>
      </c>
      <c r="G3337" s="11" t="str">
        <f>IFERROR(INDEX(lvl_5[],MATCH(M3337,lvl_5[ID],0),MATCH(_xlfn.CONCAT(TEXT(K3337,"##0"),"_",TEXT(L3337,"##0")),lvl_5[#Headers],0)),"Нет")</f>
        <v>10 Божеств</v>
      </c>
      <c r="H3337" s="11" t="str">
        <f>IFERROR(INDEX(lvl_6[],MATCH(N3337,lvl_6[ID],0),MATCH(_xlfn.CONCAT(K3337,"_",L3337,"_",M3337),lvl_6[#Headers],0)),"Нет")</f>
        <v>Косая печать (Дух Совы)</v>
      </c>
      <c r="I3337" s="12">
        <v>1</v>
      </c>
      <c r="J3337" s="12">
        <v>4</v>
      </c>
      <c r="K3337" s="12">
        <v>1</v>
      </c>
      <c r="L3337" s="12">
        <v>5</v>
      </c>
      <c r="M3337" s="12">
        <v>1</v>
      </c>
      <c r="N3337" s="12">
        <v>9</v>
      </c>
      <c r="O3337" s="12">
        <f>COUNTIF($P$2:P3337,P3337)</f>
        <v>19</v>
      </c>
      <c r="P3337" s="12" t="str">
        <f t="shared" si="213"/>
        <v>141050109</v>
      </c>
      <c r="Q3337" s="12" t="str">
        <f t="shared" si="214"/>
        <v>1410501090019</v>
      </c>
      <c r="R3337" s="20" t="s">
        <v>2852</v>
      </c>
      <c r="U3337" s="12" t="s">
        <v>914</v>
      </c>
      <c r="W3337" s="12" t="s">
        <v>100</v>
      </c>
      <c r="AI3337" s="12" t="s">
        <v>910</v>
      </c>
      <c r="AK3337" s="12" t="s">
        <v>100</v>
      </c>
      <c r="BN3337" s="12">
        <v>1</v>
      </c>
    </row>
    <row r="3338" spans="1:66" ht="45" x14ac:dyDescent="0.25">
      <c r="A3338" s="12">
        <v>1</v>
      </c>
      <c r="B3338" s="11" t="str">
        <f t="shared" si="212"/>
        <v>Общий расчет. Анализ даты. Анализ даты. Символические звезды. 10 Божеств. Правильная печать</v>
      </c>
      <c r="C3338" s="11" t="str">
        <f>IFERROR(VLOOKUP(I3338,lvl_1[],2,FALSE),"Нет")</f>
        <v>Общий расчет</v>
      </c>
      <c r="D3338" s="11" t="str">
        <f>IFERROR(VLOOKUP(Rule!J3338,lvl_2[],2,FALSE),"Нет")</f>
        <v>Анализ даты</v>
      </c>
      <c r="E3338" s="11" t="str">
        <f>IFERROR(VLOOKUP(Rule!K3338,lvl_3[],2,FALSE),"Нет")</f>
        <v>Анализ даты</v>
      </c>
      <c r="F3338" s="11" t="str">
        <f>IFERROR(INDEX(lvl_4[],MATCH(L3338,lvl_4[ID],0),MATCH(TEXT(K3338,"##0"),lvl_4[#Headers],0)),"Нет")</f>
        <v>Символические звезды</v>
      </c>
      <c r="G3338" s="11" t="str">
        <f>IFERROR(INDEX(lvl_5[],MATCH(M3338,lvl_5[ID],0),MATCH(_xlfn.CONCAT(TEXT(K3338,"##0"),"_",TEXT(L3338,"##0")),lvl_5[#Headers],0)),"Нет")</f>
        <v>10 Божеств</v>
      </c>
      <c r="H3338" s="11" t="str">
        <f>IFERROR(INDEX(lvl_6[],MATCH(N3338,lvl_6[ID],0),MATCH(_xlfn.CONCAT(K3338,"_",L3338,"_",M3338),lvl_6[#Headers],0)),"Нет")</f>
        <v>Правильная печать</v>
      </c>
      <c r="I3338" s="12">
        <v>1</v>
      </c>
      <c r="J3338" s="12">
        <v>4</v>
      </c>
      <c r="K3338" s="12">
        <v>1</v>
      </c>
      <c r="L3338" s="12">
        <v>5</v>
      </c>
      <c r="M3338" s="12">
        <v>1</v>
      </c>
      <c r="N3338" s="12">
        <v>10</v>
      </c>
      <c r="O3338" s="12">
        <f>COUNTIF($P$2:P3338,P3338)</f>
        <v>19</v>
      </c>
      <c r="P3338" s="12" t="str">
        <f t="shared" si="213"/>
        <v>141050110</v>
      </c>
      <c r="Q3338" s="12" t="str">
        <f t="shared" si="214"/>
        <v>1410501100019</v>
      </c>
      <c r="R3338" s="20" t="s">
        <v>3822</v>
      </c>
      <c r="U3338" s="12" t="s">
        <v>914</v>
      </c>
      <c r="W3338" s="12" t="s">
        <v>100</v>
      </c>
      <c r="AI3338" s="12" t="s">
        <v>912</v>
      </c>
      <c r="AK3338" s="12" t="s">
        <v>100</v>
      </c>
      <c r="BN3338" s="12">
        <v>1</v>
      </c>
    </row>
    <row r="3339" spans="1:66" ht="45" x14ac:dyDescent="0.25">
      <c r="A3339" s="12">
        <v>1</v>
      </c>
      <c r="B3339" s="11" t="str">
        <f t="shared" si="212"/>
        <v>Общий расчет. Анализ даты. Анализ даты. Символические звезды. 10 Божеств. Братство</v>
      </c>
      <c r="C3339" s="11" t="str">
        <f>IFERROR(VLOOKUP(I3339,lvl_1[],2,FALSE),"Нет")</f>
        <v>Общий расчет</v>
      </c>
      <c r="D3339" s="11" t="str">
        <f>IFERROR(VLOOKUP(Rule!J3339,lvl_2[],2,FALSE),"Нет")</f>
        <v>Анализ даты</v>
      </c>
      <c r="E3339" s="11" t="str">
        <f>IFERROR(VLOOKUP(Rule!K3339,lvl_3[],2,FALSE),"Нет")</f>
        <v>Анализ даты</v>
      </c>
      <c r="F3339" s="11" t="str">
        <f>IFERROR(INDEX(lvl_4[],MATCH(L3339,lvl_4[ID],0),MATCH(TEXT(K3339,"##0"),lvl_4[#Headers],0)),"Нет")</f>
        <v>Символические звезды</v>
      </c>
      <c r="G3339" s="11" t="str">
        <f>IFERROR(INDEX(lvl_5[],MATCH(M3339,lvl_5[ID],0),MATCH(_xlfn.CONCAT(TEXT(K3339,"##0"),"_",TEXT(L3339,"##0")),lvl_5[#Headers],0)),"Нет")</f>
        <v>10 Божеств</v>
      </c>
      <c r="H3339" s="11" t="str">
        <f>IFERROR(INDEX(lvl_6[],MATCH(N3339,lvl_6[ID],0),MATCH(_xlfn.CONCAT(K3339,"_",L3339,"_",M3339),lvl_6[#Headers],0)),"Нет")</f>
        <v>Братство</v>
      </c>
      <c r="I3339" s="12">
        <v>1</v>
      </c>
      <c r="J3339" s="12">
        <v>4</v>
      </c>
      <c r="K3339" s="12">
        <v>1</v>
      </c>
      <c r="L3339" s="12">
        <v>5</v>
      </c>
      <c r="M3339" s="12">
        <v>1</v>
      </c>
      <c r="N3339" s="12">
        <v>1</v>
      </c>
      <c r="O3339" s="12">
        <f>COUNTIF($P$2:P3339,P3339)</f>
        <v>20</v>
      </c>
      <c r="P3339" s="12" t="str">
        <f t="shared" si="213"/>
        <v>141050101</v>
      </c>
      <c r="Q3339" s="12" t="str">
        <f t="shared" si="214"/>
        <v>1410501010020</v>
      </c>
      <c r="R3339" s="20" t="s">
        <v>2853</v>
      </c>
      <c r="U3339" s="12" t="s">
        <v>916</v>
      </c>
      <c r="W3339" s="12" t="s">
        <v>100</v>
      </c>
      <c r="AI3339" s="12" t="s">
        <v>916</v>
      </c>
      <c r="AK3339" s="12" t="s">
        <v>100</v>
      </c>
      <c r="BN3339" s="12">
        <v>1</v>
      </c>
    </row>
    <row r="3340" spans="1:66" ht="45" x14ac:dyDescent="0.25">
      <c r="A3340" s="12">
        <v>1</v>
      </c>
      <c r="B3340" s="11" t="str">
        <f t="shared" si="212"/>
        <v>Общий расчет. Анализ даты. Анализ даты. Символические звезды. 10 Божеств. Грабитель богатства</v>
      </c>
      <c r="C3340" s="11" t="str">
        <f>IFERROR(VLOOKUP(I3340,lvl_1[],2,FALSE),"Нет")</f>
        <v>Общий расчет</v>
      </c>
      <c r="D3340" s="11" t="str">
        <f>IFERROR(VLOOKUP(Rule!J3340,lvl_2[],2,FALSE),"Нет")</f>
        <v>Анализ даты</v>
      </c>
      <c r="E3340" s="11" t="str">
        <f>IFERROR(VLOOKUP(Rule!K3340,lvl_3[],2,FALSE),"Нет")</f>
        <v>Анализ даты</v>
      </c>
      <c r="F3340" s="11" t="str">
        <f>IFERROR(INDEX(lvl_4[],MATCH(L3340,lvl_4[ID],0),MATCH(TEXT(K3340,"##0"),lvl_4[#Headers],0)),"Нет")</f>
        <v>Символические звезды</v>
      </c>
      <c r="G3340" s="11" t="str">
        <f>IFERROR(INDEX(lvl_5[],MATCH(M3340,lvl_5[ID],0),MATCH(_xlfn.CONCAT(TEXT(K3340,"##0"),"_",TEXT(L3340,"##0")),lvl_5[#Headers],0)),"Нет")</f>
        <v>10 Божеств</v>
      </c>
      <c r="H3340" s="11" t="str">
        <f>IFERROR(INDEX(lvl_6[],MATCH(N3340,lvl_6[ID],0),MATCH(_xlfn.CONCAT(K3340,"_",L3340,"_",M3340),lvl_6[#Headers],0)),"Нет")</f>
        <v>Грабитель богатства</v>
      </c>
      <c r="I3340" s="12">
        <v>1</v>
      </c>
      <c r="J3340" s="12">
        <v>4</v>
      </c>
      <c r="K3340" s="12">
        <v>1</v>
      </c>
      <c r="L3340" s="12">
        <v>5</v>
      </c>
      <c r="M3340" s="12">
        <v>1</v>
      </c>
      <c r="N3340" s="12">
        <v>2</v>
      </c>
      <c r="O3340" s="12">
        <f>COUNTIF($P$2:P3340,P3340)</f>
        <v>20</v>
      </c>
      <c r="P3340" s="12" t="str">
        <f t="shared" si="213"/>
        <v>141050102</v>
      </c>
      <c r="Q3340" s="12" t="str">
        <f t="shared" si="214"/>
        <v>1410501020020</v>
      </c>
      <c r="R3340" s="20" t="s">
        <v>2854</v>
      </c>
      <c r="U3340" s="12" t="s">
        <v>916</v>
      </c>
      <c r="W3340" s="12" t="s">
        <v>100</v>
      </c>
      <c r="AI3340" s="12" t="s">
        <v>914</v>
      </c>
      <c r="AK3340" s="12" t="s">
        <v>100</v>
      </c>
      <c r="BN3340" s="12">
        <v>1</v>
      </c>
    </row>
    <row r="3341" spans="1:66" ht="45" x14ac:dyDescent="0.25">
      <c r="A3341" s="12">
        <v>1</v>
      </c>
      <c r="B3341" s="11" t="str">
        <f t="shared" si="212"/>
        <v>Общий расчет. Анализ даты. Анализ даты. Символические звезды. 10 Божеств. Дух наслаждения</v>
      </c>
      <c r="C3341" s="11" t="str">
        <f>IFERROR(VLOOKUP(I3341,lvl_1[],2,FALSE),"Нет")</f>
        <v>Общий расчет</v>
      </c>
      <c r="D3341" s="11" t="str">
        <f>IFERROR(VLOOKUP(Rule!J3341,lvl_2[],2,FALSE),"Нет")</f>
        <v>Анализ даты</v>
      </c>
      <c r="E3341" s="11" t="str">
        <f>IFERROR(VLOOKUP(Rule!K3341,lvl_3[],2,FALSE),"Нет")</f>
        <v>Анализ даты</v>
      </c>
      <c r="F3341" s="11" t="str">
        <f>IFERROR(INDEX(lvl_4[],MATCH(L3341,lvl_4[ID],0),MATCH(TEXT(K3341,"##0"),lvl_4[#Headers],0)),"Нет")</f>
        <v>Символические звезды</v>
      </c>
      <c r="G3341" s="11" t="str">
        <f>IFERROR(INDEX(lvl_5[],MATCH(M3341,lvl_5[ID],0),MATCH(_xlfn.CONCAT(TEXT(K3341,"##0"),"_",TEXT(L3341,"##0")),lvl_5[#Headers],0)),"Нет")</f>
        <v>10 Божеств</v>
      </c>
      <c r="H3341" s="11" t="str">
        <f>IFERROR(INDEX(lvl_6[],MATCH(N3341,lvl_6[ID],0),MATCH(_xlfn.CONCAT(K3341,"_",L3341,"_",M3341),lvl_6[#Headers],0)),"Нет")</f>
        <v>Дух наслаждения</v>
      </c>
      <c r="I3341" s="12">
        <v>1</v>
      </c>
      <c r="J3341" s="12">
        <v>4</v>
      </c>
      <c r="K3341" s="12">
        <v>1</v>
      </c>
      <c r="L3341" s="12">
        <v>5</v>
      </c>
      <c r="M3341" s="12">
        <v>1</v>
      </c>
      <c r="N3341" s="12">
        <v>3</v>
      </c>
      <c r="O3341" s="12">
        <f>COUNTIF($P$2:P3341,P3341)</f>
        <v>20</v>
      </c>
      <c r="P3341" s="12" t="str">
        <f t="shared" si="213"/>
        <v>141050103</v>
      </c>
      <c r="Q3341" s="12" t="str">
        <f t="shared" si="214"/>
        <v>1410501030020</v>
      </c>
      <c r="R3341" s="20" t="s">
        <v>2855</v>
      </c>
      <c r="U3341" s="12" t="s">
        <v>916</v>
      </c>
      <c r="W3341" s="12" t="s">
        <v>100</v>
      </c>
      <c r="AI3341" s="12" t="s">
        <v>901</v>
      </c>
      <c r="AK3341" s="12" t="s">
        <v>100</v>
      </c>
      <c r="BN3341" s="12">
        <v>1</v>
      </c>
    </row>
    <row r="3342" spans="1:66" ht="60" x14ac:dyDescent="0.25">
      <c r="A3342" s="12">
        <v>1</v>
      </c>
      <c r="B3342" s="11" t="str">
        <f t="shared" ref="B3342:B3405" si="215">_xlfn.CONCAT(C3342,". ", D3342,". ", E3342,". ", F3342,". ", G3342,". ", H3342)</f>
        <v>Общий расчет. Анализ даты. Анализ даты. Символические звезды. 10 Божеств. Ранение чиновника (Нападение на власть)</v>
      </c>
      <c r="C3342" s="11" t="str">
        <f>IFERROR(VLOOKUP(I3342,lvl_1[],2,FALSE),"Нет")</f>
        <v>Общий расчет</v>
      </c>
      <c r="D3342" s="11" t="str">
        <f>IFERROR(VLOOKUP(Rule!J3342,lvl_2[],2,FALSE),"Нет")</f>
        <v>Анализ даты</v>
      </c>
      <c r="E3342" s="11" t="str">
        <f>IFERROR(VLOOKUP(Rule!K3342,lvl_3[],2,FALSE),"Нет")</f>
        <v>Анализ даты</v>
      </c>
      <c r="F3342" s="11" t="str">
        <f>IFERROR(INDEX(lvl_4[],MATCH(L3342,lvl_4[ID],0),MATCH(TEXT(K3342,"##0"),lvl_4[#Headers],0)),"Нет")</f>
        <v>Символические звезды</v>
      </c>
      <c r="G3342" s="11" t="str">
        <f>IFERROR(INDEX(lvl_5[],MATCH(M3342,lvl_5[ID],0),MATCH(_xlfn.CONCAT(TEXT(K3342,"##0"),"_",TEXT(L3342,"##0")),lvl_5[#Headers],0)),"Нет")</f>
        <v>10 Божеств</v>
      </c>
      <c r="H3342" s="11" t="str">
        <f>IFERROR(INDEX(lvl_6[],MATCH(N3342,lvl_6[ID],0),MATCH(_xlfn.CONCAT(K3342,"_",L3342,"_",M3342),lvl_6[#Headers],0)),"Нет")</f>
        <v>Ранение чиновника (Нападение на власть)</v>
      </c>
      <c r="I3342" s="12">
        <v>1</v>
      </c>
      <c r="J3342" s="12">
        <v>4</v>
      </c>
      <c r="K3342" s="12">
        <v>1</v>
      </c>
      <c r="L3342" s="12">
        <v>5</v>
      </c>
      <c r="M3342" s="12">
        <v>1</v>
      </c>
      <c r="N3342" s="12">
        <v>4</v>
      </c>
      <c r="O3342" s="12">
        <f>COUNTIF($P$2:P3342,P3342)</f>
        <v>20</v>
      </c>
      <c r="P3342" s="12" t="str">
        <f t="shared" ref="P3342:P3405" si="216">_xlfn.CONCAT(I3342,
J3342,
K3342,
IF(LEN(L3342)=1,_xlfn.CONCAT(0,L3342),L3342),
IF(LEN(M3342)=1,_xlfn.CONCAT(0,M3342),M3342),
IF(LEN(N3342)=1,_xlfn.CONCAT(0,N3342),N3342))</f>
        <v>141050104</v>
      </c>
      <c r="Q3342" s="12" t="str">
        <f t="shared" ref="Q3342:Q3405" si="217">_xlfn.CONCAT(I3342,
J3342,
K3342,
IF(LEN(L3342)=1,_xlfn.CONCAT(0,L3342),L3342),
IF(LEN(M3342)=1,_xlfn.CONCAT(0,M3342),M3342),
IF(LEN(N3342)=1,_xlfn.CONCAT(0,N3342),N3342),
IF(LEN(O3342)=1,_xlfn.CONCAT("000",O3342),IF(LEN(O3342)=2,_xlfn.CONCAT("00",O3342),IF(LEN(O3342)=3,_xlfn.CONCAT(0,O3342),O3342))))</f>
        <v>1410501040020</v>
      </c>
      <c r="R3342" s="20" t="s">
        <v>2856</v>
      </c>
      <c r="U3342" s="12" t="s">
        <v>916</v>
      </c>
      <c r="W3342" s="12" t="s">
        <v>100</v>
      </c>
      <c r="AI3342" s="12" t="s">
        <v>899</v>
      </c>
      <c r="AK3342" s="12" t="s">
        <v>100</v>
      </c>
      <c r="BN3342" s="12">
        <v>1</v>
      </c>
    </row>
    <row r="3343" spans="1:66" ht="60" x14ac:dyDescent="0.25">
      <c r="A3343" s="12">
        <v>1</v>
      </c>
      <c r="B3343" s="11" t="str">
        <f t="shared" si="215"/>
        <v>Общий расчет. Анализ даты. Анализ даты. Символические звезды. 10 Божеств. Склонность к богатству (Косое богатство)</v>
      </c>
      <c r="C3343" s="11" t="str">
        <f>IFERROR(VLOOKUP(I3343,lvl_1[],2,FALSE),"Нет")</f>
        <v>Общий расчет</v>
      </c>
      <c r="D3343" s="11" t="str">
        <f>IFERROR(VLOOKUP(Rule!J3343,lvl_2[],2,FALSE),"Нет")</f>
        <v>Анализ даты</v>
      </c>
      <c r="E3343" s="11" t="str">
        <f>IFERROR(VLOOKUP(Rule!K3343,lvl_3[],2,FALSE),"Нет")</f>
        <v>Анализ даты</v>
      </c>
      <c r="F3343" s="11" t="str">
        <f>IFERROR(INDEX(lvl_4[],MATCH(L3343,lvl_4[ID],0),MATCH(TEXT(K3343,"##0"),lvl_4[#Headers],0)),"Нет")</f>
        <v>Символические звезды</v>
      </c>
      <c r="G3343" s="11" t="str">
        <f>IFERROR(INDEX(lvl_5[],MATCH(M3343,lvl_5[ID],0),MATCH(_xlfn.CONCAT(TEXT(K3343,"##0"),"_",TEXT(L3343,"##0")),lvl_5[#Headers],0)),"Нет")</f>
        <v>10 Божеств</v>
      </c>
      <c r="H3343" s="11" t="str">
        <f>IFERROR(INDEX(lvl_6[],MATCH(N3343,lvl_6[ID],0),MATCH(_xlfn.CONCAT(K3343,"_",L3343,"_",M3343),lvl_6[#Headers],0)),"Нет")</f>
        <v>Склонность к богатству (Косое богатство)</v>
      </c>
      <c r="I3343" s="12">
        <v>1</v>
      </c>
      <c r="J3343" s="12">
        <v>4</v>
      </c>
      <c r="K3343" s="12">
        <v>1</v>
      </c>
      <c r="L3343" s="12">
        <v>5</v>
      </c>
      <c r="M3343" s="12">
        <v>1</v>
      </c>
      <c r="N3343" s="12">
        <v>5</v>
      </c>
      <c r="O3343" s="12">
        <f>COUNTIF($P$2:P3343,P3343)</f>
        <v>20</v>
      </c>
      <c r="P3343" s="12" t="str">
        <f t="shared" si="216"/>
        <v>141050105</v>
      </c>
      <c r="Q3343" s="12" t="str">
        <f t="shared" si="217"/>
        <v>1410501050020</v>
      </c>
      <c r="R3343" s="20" t="s">
        <v>2857</v>
      </c>
      <c r="U3343" s="12" t="s">
        <v>916</v>
      </c>
      <c r="W3343" s="12" t="s">
        <v>100</v>
      </c>
      <c r="AI3343" s="12" t="s">
        <v>905</v>
      </c>
      <c r="AK3343" s="12" t="s">
        <v>100</v>
      </c>
      <c r="BN3343" s="12">
        <v>1</v>
      </c>
    </row>
    <row r="3344" spans="1:66" ht="45" x14ac:dyDescent="0.25">
      <c r="A3344" s="12">
        <v>1</v>
      </c>
      <c r="B3344" s="11" t="str">
        <f t="shared" si="215"/>
        <v>Общий расчет. Анализ даты. Анализ даты. Символические звезды. 10 Божеств. Прямое богатство</v>
      </c>
      <c r="C3344" s="11" t="str">
        <f>IFERROR(VLOOKUP(I3344,lvl_1[],2,FALSE),"Нет")</f>
        <v>Общий расчет</v>
      </c>
      <c r="D3344" s="11" t="str">
        <f>IFERROR(VLOOKUP(Rule!J3344,lvl_2[],2,FALSE),"Нет")</f>
        <v>Анализ даты</v>
      </c>
      <c r="E3344" s="11" t="str">
        <f>IFERROR(VLOOKUP(Rule!K3344,lvl_3[],2,FALSE),"Нет")</f>
        <v>Анализ даты</v>
      </c>
      <c r="F3344" s="11" t="str">
        <f>IFERROR(INDEX(lvl_4[],MATCH(L3344,lvl_4[ID],0),MATCH(TEXT(K3344,"##0"),lvl_4[#Headers],0)),"Нет")</f>
        <v>Символические звезды</v>
      </c>
      <c r="G3344" s="11" t="str">
        <f>IFERROR(INDEX(lvl_5[],MATCH(M3344,lvl_5[ID],0),MATCH(_xlfn.CONCAT(TEXT(K3344,"##0"),"_",TEXT(L3344,"##0")),lvl_5[#Headers],0)),"Нет")</f>
        <v>10 Божеств</v>
      </c>
      <c r="H3344" s="11" t="str">
        <f>IFERROR(INDEX(lvl_6[],MATCH(N3344,lvl_6[ID],0),MATCH(_xlfn.CONCAT(K3344,"_",L3344,"_",M3344),lvl_6[#Headers],0)),"Нет")</f>
        <v>Прямое богатство</v>
      </c>
      <c r="I3344" s="12">
        <v>1</v>
      </c>
      <c r="J3344" s="12">
        <v>4</v>
      </c>
      <c r="K3344" s="12">
        <v>1</v>
      </c>
      <c r="L3344" s="12">
        <v>5</v>
      </c>
      <c r="M3344" s="12">
        <v>1</v>
      </c>
      <c r="N3344" s="12">
        <v>6</v>
      </c>
      <c r="O3344" s="12">
        <f>COUNTIF($P$2:P3344,P3344)</f>
        <v>20</v>
      </c>
      <c r="P3344" s="12" t="str">
        <f t="shared" si="216"/>
        <v>141050106</v>
      </c>
      <c r="Q3344" s="12" t="str">
        <f t="shared" si="217"/>
        <v>1410501060020</v>
      </c>
      <c r="R3344" s="20" t="s">
        <v>2858</v>
      </c>
      <c r="U3344" s="12" t="s">
        <v>916</v>
      </c>
      <c r="W3344" s="12" t="s">
        <v>100</v>
      </c>
      <c r="AI3344" s="12" t="s">
        <v>903</v>
      </c>
      <c r="AK3344" s="12" t="s">
        <v>100</v>
      </c>
      <c r="BN3344" s="12">
        <v>1</v>
      </c>
    </row>
    <row r="3345" spans="1:66" ht="60" x14ac:dyDescent="0.25">
      <c r="A3345" s="12">
        <v>1</v>
      </c>
      <c r="B3345" s="11" t="str">
        <f t="shared" si="215"/>
        <v>Общий расчет. Анализ даты. Анализ даты. Символические звезды. 10 Божеств. Убийство 7й позиции (Неправильный чиновник_</v>
      </c>
      <c r="C3345" s="11" t="str">
        <f>IFERROR(VLOOKUP(I3345,lvl_1[],2,FALSE),"Нет")</f>
        <v>Общий расчет</v>
      </c>
      <c r="D3345" s="11" t="str">
        <f>IFERROR(VLOOKUP(Rule!J3345,lvl_2[],2,FALSE),"Нет")</f>
        <v>Анализ даты</v>
      </c>
      <c r="E3345" s="11" t="str">
        <f>IFERROR(VLOOKUP(Rule!K3345,lvl_3[],2,FALSE),"Нет")</f>
        <v>Анализ даты</v>
      </c>
      <c r="F3345" s="11" t="str">
        <f>IFERROR(INDEX(lvl_4[],MATCH(L3345,lvl_4[ID],0),MATCH(TEXT(K3345,"##0"),lvl_4[#Headers],0)),"Нет")</f>
        <v>Символические звезды</v>
      </c>
      <c r="G3345" s="11" t="str">
        <f>IFERROR(INDEX(lvl_5[],MATCH(M3345,lvl_5[ID],0),MATCH(_xlfn.CONCAT(TEXT(K3345,"##0"),"_",TEXT(L3345,"##0")),lvl_5[#Headers],0)),"Нет")</f>
        <v>10 Божеств</v>
      </c>
      <c r="H3345" s="11" t="str">
        <f>IFERROR(INDEX(lvl_6[],MATCH(N3345,lvl_6[ID],0),MATCH(_xlfn.CONCAT(K3345,"_",L3345,"_",M3345),lvl_6[#Headers],0)),"Нет")</f>
        <v>Убийство 7й позиции (Неправильный чиновник_</v>
      </c>
      <c r="I3345" s="12">
        <v>1</v>
      </c>
      <c r="J3345" s="12">
        <v>4</v>
      </c>
      <c r="K3345" s="12">
        <v>1</v>
      </c>
      <c r="L3345" s="12">
        <v>5</v>
      </c>
      <c r="M3345" s="12">
        <v>1</v>
      </c>
      <c r="N3345" s="12">
        <v>7</v>
      </c>
      <c r="O3345" s="12">
        <f>COUNTIF($P$2:P3345,P3345)</f>
        <v>20</v>
      </c>
      <c r="P3345" s="12" t="str">
        <f t="shared" si="216"/>
        <v>141050107</v>
      </c>
      <c r="Q3345" s="12" t="str">
        <f t="shared" si="217"/>
        <v>1410501070020</v>
      </c>
      <c r="R3345" s="20" t="s">
        <v>2859</v>
      </c>
      <c r="U3345" s="12" t="s">
        <v>916</v>
      </c>
      <c r="W3345" s="12" t="s">
        <v>100</v>
      </c>
      <c r="AI3345" s="12" t="s">
        <v>908</v>
      </c>
      <c r="AK3345" s="12" t="s">
        <v>100</v>
      </c>
      <c r="BN3345" s="12">
        <v>1</v>
      </c>
    </row>
    <row r="3346" spans="1:66" ht="60" x14ac:dyDescent="0.25">
      <c r="A3346" s="12">
        <v>1</v>
      </c>
      <c r="B3346" s="11" t="str">
        <f t="shared" si="215"/>
        <v>Общий расчет. Анализ даты. Анализ даты. Символические звезды. 10 Божеств. Правильный чиновник (Правильная власть)</v>
      </c>
      <c r="C3346" s="11" t="str">
        <f>IFERROR(VLOOKUP(I3346,lvl_1[],2,FALSE),"Нет")</f>
        <v>Общий расчет</v>
      </c>
      <c r="D3346" s="11" t="str">
        <f>IFERROR(VLOOKUP(Rule!J3346,lvl_2[],2,FALSE),"Нет")</f>
        <v>Анализ даты</v>
      </c>
      <c r="E3346" s="11" t="str">
        <f>IFERROR(VLOOKUP(Rule!K3346,lvl_3[],2,FALSE),"Нет")</f>
        <v>Анализ даты</v>
      </c>
      <c r="F3346" s="11" t="str">
        <f>IFERROR(INDEX(lvl_4[],MATCH(L3346,lvl_4[ID],0),MATCH(TEXT(K3346,"##0"),lvl_4[#Headers],0)),"Нет")</f>
        <v>Символические звезды</v>
      </c>
      <c r="G3346" s="11" t="str">
        <f>IFERROR(INDEX(lvl_5[],MATCH(M3346,lvl_5[ID],0),MATCH(_xlfn.CONCAT(TEXT(K3346,"##0"),"_",TEXT(L3346,"##0")),lvl_5[#Headers],0)),"Нет")</f>
        <v>10 Божеств</v>
      </c>
      <c r="H3346" s="11" t="str">
        <f>IFERROR(INDEX(lvl_6[],MATCH(N3346,lvl_6[ID],0),MATCH(_xlfn.CONCAT(K3346,"_",L3346,"_",M3346),lvl_6[#Headers],0)),"Нет")</f>
        <v>Правильный чиновник (Правильная власть)</v>
      </c>
      <c r="I3346" s="12">
        <v>1</v>
      </c>
      <c r="J3346" s="12">
        <v>4</v>
      </c>
      <c r="K3346" s="12">
        <v>1</v>
      </c>
      <c r="L3346" s="12">
        <v>5</v>
      </c>
      <c r="M3346" s="12">
        <v>1</v>
      </c>
      <c r="N3346" s="12">
        <v>8</v>
      </c>
      <c r="O3346" s="12">
        <f>COUNTIF($P$2:P3346,P3346)</f>
        <v>20</v>
      </c>
      <c r="P3346" s="12" t="str">
        <f t="shared" si="216"/>
        <v>141050108</v>
      </c>
      <c r="Q3346" s="12" t="str">
        <f t="shared" si="217"/>
        <v>1410501080020</v>
      </c>
      <c r="R3346" s="20" t="s">
        <v>2860</v>
      </c>
      <c r="U3346" s="12" t="s">
        <v>916</v>
      </c>
      <c r="W3346" s="12" t="s">
        <v>100</v>
      </c>
      <c r="AI3346" s="12" t="s">
        <v>907</v>
      </c>
      <c r="AK3346" s="12" t="s">
        <v>100</v>
      </c>
      <c r="BN3346" s="12">
        <v>1</v>
      </c>
    </row>
    <row r="3347" spans="1:66" ht="45" x14ac:dyDescent="0.25">
      <c r="A3347" s="12">
        <v>1</v>
      </c>
      <c r="B3347" s="11" t="str">
        <f t="shared" si="215"/>
        <v>Общий расчет. Анализ даты. Анализ даты. Символические звезды. 10 Божеств. Косая печать (Дух Совы)</v>
      </c>
      <c r="C3347" s="11" t="str">
        <f>IFERROR(VLOOKUP(I3347,lvl_1[],2,FALSE),"Нет")</f>
        <v>Общий расчет</v>
      </c>
      <c r="D3347" s="11" t="str">
        <f>IFERROR(VLOOKUP(Rule!J3347,lvl_2[],2,FALSE),"Нет")</f>
        <v>Анализ даты</v>
      </c>
      <c r="E3347" s="11" t="str">
        <f>IFERROR(VLOOKUP(Rule!K3347,lvl_3[],2,FALSE),"Нет")</f>
        <v>Анализ даты</v>
      </c>
      <c r="F3347" s="11" t="str">
        <f>IFERROR(INDEX(lvl_4[],MATCH(L3347,lvl_4[ID],0),MATCH(TEXT(K3347,"##0"),lvl_4[#Headers],0)),"Нет")</f>
        <v>Символические звезды</v>
      </c>
      <c r="G3347" s="11" t="str">
        <f>IFERROR(INDEX(lvl_5[],MATCH(M3347,lvl_5[ID],0),MATCH(_xlfn.CONCAT(TEXT(K3347,"##0"),"_",TEXT(L3347,"##0")),lvl_5[#Headers],0)),"Нет")</f>
        <v>10 Божеств</v>
      </c>
      <c r="H3347" s="11" t="str">
        <f>IFERROR(INDEX(lvl_6[],MATCH(N3347,lvl_6[ID],0),MATCH(_xlfn.CONCAT(K3347,"_",L3347,"_",M3347),lvl_6[#Headers],0)),"Нет")</f>
        <v>Косая печать (Дух Совы)</v>
      </c>
      <c r="I3347" s="12">
        <v>1</v>
      </c>
      <c r="J3347" s="12">
        <v>4</v>
      </c>
      <c r="K3347" s="12">
        <v>1</v>
      </c>
      <c r="L3347" s="12">
        <v>5</v>
      </c>
      <c r="M3347" s="12">
        <v>1</v>
      </c>
      <c r="N3347" s="12">
        <v>9</v>
      </c>
      <c r="O3347" s="12">
        <f>COUNTIF($P$2:P3347,P3347)</f>
        <v>20</v>
      </c>
      <c r="P3347" s="12" t="str">
        <f t="shared" si="216"/>
        <v>141050109</v>
      </c>
      <c r="Q3347" s="12" t="str">
        <f t="shared" si="217"/>
        <v>1410501090020</v>
      </c>
      <c r="R3347" s="20" t="s">
        <v>2861</v>
      </c>
      <c r="U3347" s="12" t="s">
        <v>916</v>
      </c>
      <c r="W3347" s="12" t="s">
        <v>100</v>
      </c>
      <c r="AI3347" s="12" t="s">
        <v>912</v>
      </c>
      <c r="AK3347" s="12" t="s">
        <v>100</v>
      </c>
      <c r="BN3347" s="12">
        <v>1</v>
      </c>
    </row>
    <row r="3348" spans="1:66" ht="45" x14ac:dyDescent="0.25">
      <c r="A3348" s="12">
        <v>1</v>
      </c>
      <c r="B3348" s="11" t="str">
        <f t="shared" si="215"/>
        <v>Общий расчет. Анализ даты. Анализ даты. Символические звезды. 10 Божеств. Правильная печать</v>
      </c>
      <c r="C3348" s="11" t="str">
        <f>IFERROR(VLOOKUP(I3348,lvl_1[],2,FALSE),"Нет")</f>
        <v>Общий расчет</v>
      </c>
      <c r="D3348" s="11" t="str">
        <f>IFERROR(VLOOKUP(Rule!J3348,lvl_2[],2,FALSE),"Нет")</f>
        <v>Анализ даты</v>
      </c>
      <c r="E3348" s="11" t="str">
        <f>IFERROR(VLOOKUP(Rule!K3348,lvl_3[],2,FALSE),"Нет")</f>
        <v>Анализ даты</v>
      </c>
      <c r="F3348" s="11" t="str">
        <f>IFERROR(INDEX(lvl_4[],MATCH(L3348,lvl_4[ID],0),MATCH(TEXT(K3348,"##0"),lvl_4[#Headers],0)),"Нет")</f>
        <v>Символические звезды</v>
      </c>
      <c r="G3348" s="11" t="str">
        <f>IFERROR(INDEX(lvl_5[],MATCH(M3348,lvl_5[ID],0),MATCH(_xlfn.CONCAT(TEXT(K3348,"##0"),"_",TEXT(L3348,"##0")),lvl_5[#Headers],0)),"Нет")</f>
        <v>10 Божеств</v>
      </c>
      <c r="H3348" s="11" t="str">
        <f>IFERROR(INDEX(lvl_6[],MATCH(N3348,lvl_6[ID],0),MATCH(_xlfn.CONCAT(K3348,"_",L3348,"_",M3348),lvl_6[#Headers],0)),"Нет")</f>
        <v>Правильная печать</v>
      </c>
      <c r="I3348" s="12">
        <v>1</v>
      </c>
      <c r="J3348" s="12">
        <v>4</v>
      </c>
      <c r="K3348" s="12">
        <v>1</v>
      </c>
      <c r="L3348" s="12">
        <v>5</v>
      </c>
      <c r="M3348" s="12">
        <v>1</v>
      </c>
      <c r="N3348" s="12">
        <v>10</v>
      </c>
      <c r="O3348" s="12">
        <f>COUNTIF($P$2:P3348,P3348)</f>
        <v>20</v>
      </c>
      <c r="P3348" s="12" t="str">
        <f t="shared" si="216"/>
        <v>141050110</v>
      </c>
      <c r="Q3348" s="12" t="str">
        <f t="shared" si="217"/>
        <v>1410501100020</v>
      </c>
      <c r="R3348" s="20" t="s">
        <v>3823</v>
      </c>
      <c r="U3348" s="12" t="s">
        <v>916</v>
      </c>
      <c r="W3348" s="12" t="s">
        <v>100</v>
      </c>
      <c r="AI3348" s="12" t="s">
        <v>910</v>
      </c>
      <c r="AK3348" s="12" t="s">
        <v>100</v>
      </c>
      <c r="BN3348" s="12">
        <v>1</v>
      </c>
    </row>
    <row r="3349" spans="1:66" ht="45" x14ac:dyDescent="0.25">
      <c r="A3349" s="12">
        <v>1</v>
      </c>
      <c r="B3349" s="11" t="str">
        <f t="shared" si="215"/>
        <v>Общий расчет. Анализ даты. Анализ даты. Символические звезды. 10 Божеств. Братство</v>
      </c>
      <c r="C3349" s="11" t="str">
        <f>IFERROR(VLOOKUP(I3349,lvl_1[],2,FALSE),"Нет")</f>
        <v>Общий расчет</v>
      </c>
      <c r="D3349" s="11" t="str">
        <f>IFERROR(VLOOKUP(Rule!J3349,lvl_2[],2,FALSE),"Нет")</f>
        <v>Анализ даты</v>
      </c>
      <c r="E3349" s="11" t="str">
        <f>IFERROR(VLOOKUP(Rule!K3349,lvl_3[],2,FALSE),"Нет")</f>
        <v>Анализ даты</v>
      </c>
      <c r="F3349" s="11" t="str">
        <f>IFERROR(INDEX(lvl_4[],MATCH(L3349,lvl_4[ID],0),MATCH(TEXT(K3349,"##0"),lvl_4[#Headers],0)),"Нет")</f>
        <v>Символические звезды</v>
      </c>
      <c r="G3349" s="11" t="str">
        <f>IFERROR(INDEX(lvl_5[],MATCH(M3349,lvl_5[ID],0),MATCH(_xlfn.CONCAT(TEXT(K3349,"##0"),"_",TEXT(L3349,"##0")),lvl_5[#Headers],0)),"Нет")</f>
        <v>10 Божеств</v>
      </c>
      <c r="H3349" s="11" t="str">
        <f>IFERROR(INDEX(lvl_6[],MATCH(N3349,lvl_6[ID],0),MATCH(_xlfn.CONCAT(K3349,"_",L3349,"_",M3349),lvl_6[#Headers],0)),"Нет")</f>
        <v>Братство</v>
      </c>
      <c r="I3349" s="12">
        <v>1</v>
      </c>
      <c r="J3349" s="12">
        <v>4</v>
      </c>
      <c r="K3349" s="12">
        <v>1</v>
      </c>
      <c r="L3349" s="12">
        <v>5</v>
      </c>
      <c r="M3349" s="12">
        <v>1</v>
      </c>
      <c r="N3349" s="12">
        <v>1</v>
      </c>
      <c r="O3349" s="12">
        <f>COUNTIF($P$2:P3349,P3349)</f>
        <v>21</v>
      </c>
      <c r="P3349" s="12" t="str">
        <f t="shared" si="216"/>
        <v>141050101</v>
      </c>
      <c r="Q3349" s="12" t="str">
        <f t="shared" si="217"/>
        <v>1410501010021</v>
      </c>
      <c r="R3349" s="20" t="s">
        <v>2862</v>
      </c>
      <c r="U3349" s="12" t="s">
        <v>899</v>
      </c>
      <c r="W3349" s="12" t="s">
        <v>100</v>
      </c>
      <c r="AP3349" s="12" t="s">
        <v>899</v>
      </c>
      <c r="AR3349" s="12" t="s">
        <v>100</v>
      </c>
      <c r="BN3349" s="12">
        <v>1</v>
      </c>
    </row>
    <row r="3350" spans="1:66" ht="45" x14ac:dyDescent="0.25">
      <c r="A3350" s="12">
        <v>1</v>
      </c>
      <c r="B3350" s="11" t="str">
        <f t="shared" si="215"/>
        <v>Общий расчет. Анализ даты. Анализ даты. Символические звезды. 10 Божеств. Грабитель богатства</v>
      </c>
      <c r="C3350" s="11" t="str">
        <f>IFERROR(VLOOKUP(I3350,lvl_1[],2,FALSE),"Нет")</f>
        <v>Общий расчет</v>
      </c>
      <c r="D3350" s="11" t="str">
        <f>IFERROR(VLOOKUP(Rule!J3350,lvl_2[],2,FALSE),"Нет")</f>
        <v>Анализ даты</v>
      </c>
      <c r="E3350" s="11" t="str">
        <f>IFERROR(VLOOKUP(Rule!K3350,lvl_3[],2,FALSE),"Нет")</f>
        <v>Анализ даты</v>
      </c>
      <c r="F3350" s="11" t="str">
        <f>IFERROR(INDEX(lvl_4[],MATCH(L3350,lvl_4[ID],0),MATCH(TEXT(K3350,"##0"),lvl_4[#Headers],0)),"Нет")</f>
        <v>Символические звезды</v>
      </c>
      <c r="G3350" s="11" t="str">
        <f>IFERROR(INDEX(lvl_5[],MATCH(M3350,lvl_5[ID],0),MATCH(_xlfn.CONCAT(TEXT(K3350,"##0"),"_",TEXT(L3350,"##0")),lvl_5[#Headers],0)),"Нет")</f>
        <v>10 Божеств</v>
      </c>
      <c r="H3350" s="11" t="str">
        <f>IFERROR(INDEX(lvl_6[],MATCH(N3350,lvl_6[ID],0),MATCH(_xlfn.CONCAT(K3350,"_",L3350,"_",M3350),lvl_6[#Headers],0)),"Нет")</f>
        <v>Грабитель богатства</v>
      </c>
      <c r="I3350" s="12">
        <v>1</v>
      </c>
      <c r="J3350" s="12">
        <v>4</v>
      </c>
      <c r="K3350" s="12">
        <v>1</v>
      </c>
      <c r="L3350" s="12">
        <v>5</v>
      </c>
      <c r="M3350" s="12">
        <v>1</v>
      </c>
      <c r="N3350" s="12">
        <v>2</v>
      </c>
      <c r="O3350" s="12">
        <f>COUNTIF($P$2:P3350,P3350)</f>
        <v>21</v>
      </c>
      <c r="P3350" s="12" t="str">
        <f t="shared" si="216"/>
        <v>141050102</v>
      </c>
      <c r="Q3350" s="12" t="str">
        <f t="shared" si="217"/>
        <v>1410501020021</v>
      </c>
      <c r="R3350" s="20" t="s">
        <v>2863</v>
      </c>
      <c r="U3350" s="12" t="s">
        <v>899</v>
      </c>
      <c r="W3350" s="12" t="s">
        <v>100</v>
      </c>
      <c r="AP3350" s="12" t="s">
        <v>901</v>
      </c>
      <c r="AR3350" s="12" t="s">
        <v>100</v>
      </c>
      <c r="BN3350" s="12">
        <v>1</v>
      </c>
    </row>
    <row r="3351" spans="1:66" ht="45" x14ac:dyDescent="0.25">
      <c r="A3351" s="12">
        <v>1</v>
      </c>
      <c r="B3351" s="11" t="str">
        <f t="shared" si="215"/>
        <v>Общий расчет. Анализ даты. Анализ даты. Символические звезды. 10 Божеств. Дух наслаждения</v>
      </c>
      <c r="C3351" s="11" t="str">
        <f>IFERROR(VLOOKUP(I3351,lvl_1[],2,FALSE),"Нет")</f>
        <v>Общий расчет</v>
      </c>
      <c r="D3351" s="11" t="str">
        <f>IFERROR(VLOOKUP(Rule!J3351,lvl_2[],2,FALSE),"Нет")</f>
        <v>Анализ даты</v>
      </c>
      <c r="E3351" s="11" t="str">
        <f>IFERROR(VLOOKUP(Rule!K3351,lvl_3[],2,FALSE),"Нет")</f>
        <v>Анализ даты</v>
      </c>
      <c r="F3351" s="11" t="str">
        <f>IFERROR(INDEX(lvl_4[],MATCH(L3351,lvl_4[ID],0),MATCH(TEXT(K3351,"##0"),lvl_4[#Headers],0)),"Нет")</f>
        <v>Символические звезды</v>
      </c>
      <c r="G3351" s="11" t="str">
        <f>IFERROR(INDEX(lvl_5[],MATCH(M3351,lvl_5[ID],0),MATCH(_xlfn.CONCAT(TEXT(K3351,"##0"),"_",TEXT(L3351,"##0")),lvl_5[#Headers],0)),"Нет")</f>
        <v>10 Божеств</v>
      </c>
      <c r="H3351" s="11" t="str">
        <f>IFERROR(INDEX(lvl_6[],MATCH(N3351,lvl_6[ID],0),MATCH(_xlfn.CONCAT(K3351,"_",L3351,"_",M3351),lvl_6[#Headers],0)),"Нет")</f>
        <v>Дух наслаждения</v>
      </c>
      <c r="I3351" s="12">
        <v>1</v>
      </c>
      <c r="J3351" s="12">
        <v>4</v>
      </c>
      <c r="K3351" s="12">
        <v>1</v>
      </c>
      <c r="L3351" s="12">
        <v>5</v>
      </c>
      <c r="M3351" s="12">
        <v>1</v>
      </c>
      <c r="N3351" s="12">
        <v>3</v>
      </c>
      <c r="O3351" s="12">
        <f>COUNTIF($P$2:P3351,P3351)</f>
        <v>21</v>
      </c>
      <c r="P3351" s="12" t="str">
        <f t="shared" si="216"/>
        <v>141050103</v>
      </c>
      <c r="Q3351" s="12" t="str">
        <f t="shared" si="217"/>
        <v>1410501030021</v>
      </c>
      <c r="R3351" s="20" t="s">
        <v>2864</v>
      </c>
      <c r="U3351" s="12" t="s">
        <v>899</v>
      </c>
      <c r="W3351" s="12" t="s">
        <v>100</v>
      </c>
      <c r="AP3351" s="12" t="s">
        <v>903</v>
      </c>
      <c r="AR3351" s="12" t="s">
        <v>100</v>
      </c>
      <c r="BN3351" s="12">
        <v>1</v>
      </c>
    </row>
    <row r="3352" spans="1:66" ht="60" x14ac:dyDescent="0.25">
      <c r="A3352" s="12">
        <v>1</v>
      </c>
      <c r="B3352" s="11" t="str">
        <f t="shared" si="215"/>
        <v>Общий расчет. Анализ даты. Анализ даты. Символические звезды. 10 Божеств. Ранение чиновника (Нападение на власть)</v>
      </c>
      <c r="C3352" s="11" t="str">
        <f>IFERROR(VLOOKUP(I3352,lvl_1[],2,FALSE),"Нет")</f>
        <v>Общий расчет</v>
      </c>
      <c r="D3352" s="11" t="str">
        <f>IFERROR(VLOOKUP(Rule!J3352,lvl_2[],2,FALSE),"Нет")</f>
        <v>Анализ даты</v>
      </c>
      <c r="E3352" s="11" t="str">
        <f>IFERROR(VLOOKUP(Rule!K3352,lvl_3[],2,FALSE),"Нет")</f>
        <v>Анализ даты</v>
      </c>
      <c r="F3352" s="11" t="str">
        <f>IFERROR(INDEX(lvl_4[],MATCH(L3352,lvl_4[ID],0),MATCH(TEXT(K3352,"##0"),lvl_4[#Headers],0)),"Нет")</f>
        <v>Символические звезды</v>
      </c>
      <c r="G3352" s="11" t="str">
        <f>IFERROR(INDEX(lvl_5[],MATCH(M3352,lvl_5[ID],0),MATCH(_xlfn.CONCAT(TEXT(K3352,"##0"),"_",TEXT(L3352,"##0")),lvl_5[#Headers],0)),"Нет")</f>
        <v>10 Божеств</v>
      </c>
      <c r="H3352" s="11" t="str">
        <f>IFERROR(INDEX(lvl_6[],MATCH(N3352,lvl_6[ID],0),MATCH(_xlfn.CONCAT(K3352,"_",L3352,"_",M3352),lvl_6[#Headers],0)),"Нет")</f>
        <v>Ранение чиновника (Нападение на власть)</v>
      </c>
      <c r="I3352" s="12">
        <v>1</v>
      </c>
      <c r="J3352" s="12">
        <v>4</v>
      </c>
      <c r="K3352" s="12">
        <v>1</v>
      </c>
      <c r="L3352" s="12">
        <v>5</v>
      </c>
      <c r="M3352" s="12">
        <v>1</v>
      </c>
      <c r="N3352" s="12">
        <v>4</v>
      </c>
      <c r="O3352" s="12">
        <f>COUNTIF($P$2:P3352,P3352)</f>
        <v>21</v>
      </c>
      <c r="P3352" s="12" t="str">
        <f t="shared" si="216"/>
        <v>141050104</v>
      </c>
      <c r="Q3352" s="12" t="str">
        <f t="shared" si="217"/>
        <v>1410501040021</v>
      </c>
      <c r="R3352" s="20" t="s">
        <v>2865</v>
      </c>
      <c r="U3352" s="12" t="s">
        <v>899</v>
      </c>
      <c r="W3352" s="12" t="s">
        <v>100</v>
      </c>
      <c r="AP3352" s="12" t="s">
        <v>905</v>
      </c>
      <c r="AR3352" s="12" t="s">
        <v>100</v>
      </c>
      <c r="BN3352" s="12">
        <v>1</v>
      </c>
    </row>
    <row r="3353" spans="1:66" ht="60" x14ac:dyDescent="0.25">
      <c r="A3353" s="12">
        <v>1</v>
      </c>
      <c r="B3353" s="11" t="str">
        <f t="shared" si="215"/>
        <v>Общий расчет. Анализ даты. Анализ даты. Символические звезды. 10 Божеств. Склонность к богатству (Косое богатство)</v>
      </c>
      <c r="C3353" s="11" t="str">
        <f>IFERROR(VLOOKUP(I3353,lvl_1[],2,FALSE),"Нет")</f>
        <v>Общий расчет</v>
      </c>
      <c r="D3353" s="11" t="str">
        <f>IFERROR(VLOOKUP(Rule!J3353,lvl_2[],2,FALSE),"Нет")</f>
        <v>Анализ даты</v>
      </c>
      <c r="E3353" s="11" t="str">
        <f>IFERROR(VLOOKUP(Rule!K3353,lvl_3[],2,FALSE),"Нет")</f>
        <v>Анализ даты</v>
      </c>
      <c r="F3353" s="11" t="str">
        <f>IFERROR(INDEX(lvl_4[],MATCH(L3353,lvl_4[ID],0),MATCH(TEXT(K3353,"##0"),lvl_4[#Headers],0)),"Нет")</f>
        <v>Символические звезды</v>
      </c>
      <c r="G3353" s="11" t="str">
        <f>IFERROR(INDEX(lvl_5[],MATCH(M3353,lvl_5[ID],0),MATCH(_xlfn.CONCAT(TEXT(K3353,"##0"),"_",TEXT(L3353,"##0")),lvl_5[#Headers],0)),"Нет")</f>
        <v>10 Божеств</v>
      </c>
      <c r="H3353" s="11" t="str">
        <f>IFERROR(INDEX(lvl_6[],MATCH(N3353,lvl_6[ID],0),MATCH(_xlfn.CONCAT(K3353,"_",L3353,"_",M3353),lvl_6[#Headers],0)),"Нет")</f>
        <v>Склонность к богатству (Косое богатство)</v>
      </c>
      <c r="I3353" s="12">
        <v>1</v>
      </c>
      <c r="J3353" s="12">
        <v>4</v>
      </c>
      <c r="K3353" s="12">
        <v>1</v>
      </c>
      <c r="L3353" s="12">
        <v>5</v>
      </c>
      <c r="M3353" s="12">
        <v>1</v>
      </c>
      <c r="N3353" s="12">
        <v>5</v>
      </c>
      <c r="O3353" s="12">
        <f>COUNTIF($P$2:P3353,P3353)</f>
        <v>21</v>
      </c>
      <c r="P3353" s="12" t="str">
        <f t="shared" si="216"/>
        <v>141050105</v>
      </c>
      <c r="Q3353" s="12" t="str">
        <f t="shared" si="217"/>
        <v>1410501050021</v>
      </c>
      <c r="R3353" s="20" t="s">
        <v>2866</v>
      </c>
      <c r="U3353" s="12" t="s">
        <v>899</v>
      </c>
      <c r="W3353" s="12" t="s">
        <v>100</v>
      </c>
      <c r="AP3353" s="12" t="s">
        <v>907</v>
      </c>
      <c r="AR3353" s="12" t="s">
        <v>100</v>
      </c>
      <c r="BN3353" s="12">
        <v>1</v>
      </c>
    </row>
    <row r="3354" spans="1:66" ht="45" x14ac:dyDescent="0.25">
      <c r="A3354" s="12">
        <v>1</v>
      </c>
      <c r="B3354" s="11" t="str">
        <f t="shared" si="215"/>
        <v>Общий расчет. Анализ даты. Анализ даты. Символические звезды. 10 Божеств. Прямое богатство</v>
      </c>
      <c r="C3354" s="11" t="str">
        <f>IFERROR(VLOOKUP(I3354,lvl_1[],2,FALSE),"Нет")</f>
        <v>Общий расчет</v>
      </c>
      <c r="D3354" s="11" t="str">
        <f>IFERROR(VLOOKUP(Rule!J3354,lvl_2[],2,FALSE),"Нет")</f>
        <v>Анализ даты</v>
      </c>
      <c r="E3354" s="11" t="str">
        <f>IFERROR(VLOOKUP(Rule!K3354,lvl_3[],2,FALSE),"Нет")</f>
        <v>Анализ даты</v>
      </c>
      <c r="F3354" s="11" t="str">
        <f>IFERROR(INDEX(lvl_4[],MATCH(L3354,lvl_4[ID],0),MATCH(TEXT(K3354,"##0"),lvl_4[#Headers],0)),"Нет")</f>
        <v>Символические звезды</v>
      </c>
      <c r="G3354" s="11" t="str">
        <f>IFERROR(INDEX(lvl_5[],MATCH(M3354,lvl_5[ID],0),MATCH(_xlfn.CONCAT(TEXT(K3354,"##0"),"_",TEXT(L3354,"##0")),lvl_5[#Headers],0)),"Нет")</f>
        <v>10 Божеств</v>
      </c>
      <c r="H3354" s="11" t="str">
        <f>IFERROR(INDEX(lvl_6[],MATCH(N3354,lvl_6[ID],0),MATCH(_xlfn.CONCAT(K3354,"_",L3354,"_",M3354),lvl_6[#Headers],0)),"Нет")</f>
        <v>Прямое богатство</v>
      </c>
      <c r="I3354" s="12">
        <v>1</v>
      </c>
      <c r="J3354" s="12">
        <v>4</v>
      </c>
      <c r="K3354" s="12">
        <v>1</v>
      </c>
      <c r="L3354" s="12">
        <v>5</v>
      </c>
      <c r="M3354" s="12">
        <v>1</v>
      </c>
      <c r="N3354" s="12">
        <v>6</v>
      </c>
      <c r="O3354" s="12">
        <f>COUNTIF($P$2:P3354,P3354)</f>
        <v>21</v>
      </c>
      <c r="P3354" s="12" t="str">
        <f t="shared" si="216"/>
        <v>141050106</v>
      </c>
      <c r="Q3354" s="12" t="str">
        <f t="shared" si="217"/>
        <v>1410501060021</v>
      </c>
      <c r="R3354" s="20" t="s">
        <v>2867</v>
      </c>
      <c r="U3354" s="12" t="s">
        <v>899</v>
      </c>
      <c r="W3354" s="12" t="s">
        <v>100</v>
      </c>
      <c r="AP3354" s="12" t="s">
        <v>908</v>
      </c>
      <c r="AR3354" s="12" t="s">
        <v>100</v>
      </c>
      <c r="BN3354" s="12">
        <v>1</v>
      </c>
    </row>
    <row r="3355" spans="1:66" ht="60" x14ac:dyDescent="0.25">
      <c r="A3355" s="12">
        <v>1</v>
      </c>
      <c r="B3355" s="11" t="str">
        <f t="shared" si="215"/>
        <v>Общий расчет. Анализ даты. Анализ даты. Символические звезды. 10 Божеств. Убийство 7й позиции (Неправильный чиновник_</v>
      </c>
      <c r="C3355" s="11" t="str">
        <f>IFERROR(VLOOKUP(I3355,lvl_1[],2,FALSE),"Нет")</f>
        <v>Общий расчет</v>
      </c>
      <c r="D3355" s="11" t="str">
        <f>IFERROR(VLOOKUP(Rule!J3355,lvl_2[],2,FALSE),"Нет")</f>
        <v>Анализ даты</v>
      </c>
      <c r="E3355" s="11" t="str">
        <f>IFERROR(VLOOKUP(Rule!K3355,lvl_3[],2,FALSE),"Нет")</f>
        <v>Анализ даты</v>
      </c>
      <c r="F3355" s="11" t="str">
        <f>IFERROR(INDEX(lvl_4[],MATCH(L3355,lvl_4[ID],0),MATCH(TEXT(K3355,"##0"),lvl_4[#Headers],0)),"Нет")</f>
        <v>Символические звезды</v>
      </c>
      <c r="G3355" s="11" t="str">
        <f>IFERROR(INDEX(lvl_5[],MATCH(M3355,lvl_5[ID],0),MATCH(_xlfn.CONCAT(TEXT(K3355,"##0"),"_",TEXT(L3355,"##0")),lvl_5[#Headers],0)),"Нет")</f>
        <v>10 Божеств</v>
      </c>
      <c r="H3355" s="11" t="str">
        <f>IFERROR(INDEX(lvl_6[],MATCH(N3355,lvl_6[ID],0),MATCH(_xlfn.CONCAT(K3355,"_",L3355,"_",M3355),lvl_6[#Headers],0)),"Нет")</f>
        <v>Убийство 7й позиции (Неправильный чиновник_</v>
      </c>
      <c r="I3355" s="12">
        <v>1</v>
      </c>
      <c r="J3355" s="12">
        <v>4</v>
      </c>
      <c r="K3355" s="12">
        <v>1</v>
      </c>
      <c r="L3355" s="12">
        <v>5</v>
      </c>
      <c r="M3355" s="12">
        <v>1</v>
      </c>
      <c r="N3355" s="12">
        <v>7</v>
      </c>
      <c r="O3355" s="12">
        <f>COUNTIF($P$2:P3355,P3355)</f>
        <v>21</v>
      </c>
      <c r="P3355" s="12" t="str">
        <f t="shared" si="216"/>
        <v>141050107</v>
      </c>
      <c r="Q3355" s="12" t="str">
        <f t="shared" si="217"/>
        <v>1410501070021</v>
      </c>
      <c r="R3355" s="20" t="s">
        <v>2868</v>
      </c>
      <c r="U3355" s="12" t="s">
        <v>899</v>
      </c>
      <c r="W3355" s="12" t="s">
        <v>100</v>
      </c>
      <c r="AP3355" s="12" t="s">
        <v>910</v>
      </c>
      <c r="AR3355" s="12" t="s">
        <v>100</v>
      </c>
      <c r="BN3355" s="12">
        <v>1</v>
      </c>
    </row>
    <row r="3356" spans="1:66" ht="60" x14ac:dyDescent="0.25">
      <c r="A3356" s="12">
        <v>1</v>
      </c>
      <c r="B3356" s="11" t="str">
        <f t="shared" si="215"/>
        <v>Общий расчет. Анализ даты. Анализ даты. Символические звезды. 10 Божеств. Правильный чиновник (Правильная власть)</v>
      </c>
      <c r="C3356" s="11" t="str">
        <f>IFERROR(VLOOKUP(I3356,lvl_1[],2,FALSE),"Нет")</f>
        <v>Общий расчет</v>
      </c>
      <c r="D3356" s="11" t="str">
        <f>IFERROR(VLOOKUP(Rule!J3356,lvl_2[],2,FALSE),"Нет")</f>
        <v>Анализ даты</v>
      </c>
      <c r="E3356" s="11" t="str">
        <f>IFERROR(VLOOKUP(Rule!K3356,lvl_3[],2,FALSE),"Нет")</f>
        <v>Анализ даты</v>
      </c>
      <c r="F3356" s="11" t="str">
        <f>IFERROR(INDEX(lvl_4[],MATCH(L3356,lvl_4[ID],0),MATCH(TEXT(K3356,"##0"),lvl_4[#Headers],0)),"Нет")</f>
        <v>Символические звезды</v>
      </c>
      <c r="G3356" s="11" t="str">
        <f>IFERROR(INDEX(lvl_5[],MATCH(M3356,lvl_5[ID],0),MATCH(_xlfn.CONCAT(TEXT(K3356,"##0"),"_",TEXT(L3356,"##0")),lvl_5[#Headers],0)),"Нет")</f>
        <v>10 Божеств</v>
      </c>
      <c r="H3356" s="11" t="str">
        <f>IFERROR(INDEX(lvl_6[],MATCH(N3356,lvl_6[ID],0),MATCH(_xlfn.CONCAT(K3356,"_",L3356,"_",M3356),lvl_6[#Headers],0)),"Нет")</f>
        <v>Правильный чиновник (Правильная власть)</v>
      </c>
      <c r="I3356" s="12">
        <v>1</v>
      </c>
      <c r="J3356" s="12">
        <v>4</v>
      </c>
      <c r="K3356" s="12">
        <v>1</v>
      </c>
      <c r="L3356" s="12">
        <v>5</v>
      </c>
      <c r="M3356" s="12">
        <v>1</v>
      </c>
      <c r="N3356" s="12">
        <v>8</v>
      </c>
      <c r="O3356" s="12">
        <f>COUNTIF($P$2:P3356,P3356)</f>
        <v>21</v>
      </c>
      <c r="P3356" s="12" t="str">
        <f t="shared" si="216"/>
        <v>141050108</v>
      </c>
      <c r="Q3356" s="12" t="str">
        <f t="shared" si="217"/>
        <v>1410501080021</v>
      </c>
      <c r="R3356" s="20" t="s">
        <v>2869</v>
      </c>
      <c r="U3356" s="12" t="s">
        <v>899</v>
      </c>
      <c r="W3356" s="12" t="s">
        <v>100</v>
      </c>
      <c r="AP3356" s="12" t="s">
        <v>912</v>
      </c>
      <c r="AR3356" s="12" t="s">
        <v>100</v>
      </c>
      <c r="BN3356" s="12">
        <v>1</v>
      </c>
    </row>
    <row r="3357" spans="1:66" ht="45" x14ac:dyDescent="0.25">
      <c r="A3357" s="12">
        <v>1</v>
      </c>
      <c r="B3357" s="11" t="str">
        <f t="shared" si="215"/>
        <v>Общий расчет. Анализ даты. Анализ даты. Символические звезды. 10 Божеств. Косая печать (Дух Совы)</v>
      </c>
      <c r="C3357" s="11" t="str">
        <f>IFERROR(VLOOKUP(I3357,lvl_1[],2,FALSE),"Нет")</f>
        <v>Общий расчет</v>
      </c>
      <c r="D3357" s="11" t="str">
        <f>IFERROR(VLOOKUP(Rule!J3357,lvl_2[],2,FALSE),"Нет")</f>
        <v>Анализ даты</v>
      </c>
      <c r="E3357" s="11" t="str">
        <f>IFERROR(VLOOKUP(Rule!K3357,lvl_3[],2,FALSE),"Нет")</f>
        <v>Анализ даты</v>
      </c>
      <c r="F3357" s="11" t="str">
        <f>IFERROR(INDEX(lvl_4[],MATCH(L3357,lvl_4[ID],0),MATCH(TEXT(K3357,"##0"),lvl_4[#Headers],0)),"Нет")</f>
        <v>Символические звезды</v>
      </c>
      <c r="G3357" s="11" t="str">
        <f>IFERROR(INDEX(lvl_5[],MATCH(M3357,lvl_5[ID],0),MATCH(_xlfn.CONCAT(TEXT(K3357,"##0"),"_",TEXT(L3357,"##0")),lvl_5[#Headers],0)),"Нет")</f>
        <v>10 Божеств</v>
      </c>
      <c r="H3357" s="11" t="str">
        <f>IFERROR(INDEX(lvl_6[],MATCH(N3357,lvl_6[ID],0),MATCH(_xlfn.CONCAT(K3357,"_",L3357,"_",M3357),lvl_6[#Headers],0)),"Нет")</f>
        <v>Косая печать (Дух Совы)</v>
      </c>
      <c r="I3357" s="12">
        <v>1</v>
      </c>
      <c r="J3357" s="12">
        <v>4</v>
      </c>
      <c r="K3357" s="12">
        <v>1</v>
      </c>
      <c r="L3357" s="12">
        <v>5</v>
      </c>
      <c r="M3357" s="12">
        <v>1</v>
      </c>
      <c r="N3357" s="12">
        <v>9</v>
      </c>
      <c r="O3357" s="12">
        <f>COUNTIF($P$2:P3357,P3357)</f>
        <v>21</v>
      </c>
      <c r="P3357" s="12" t="str">
        <f t="shared" si="216"/>
        <v>141050109</v>
      </c>
      <c r="Q3357" s="12" t="str">
        <f t="shared" si="217"/>
        <v>1410501090021</v>
      </c>
      <c r="R3357" s="20" t="s">
        <v>2870</v>
      </c>
      <c r="U3357" s="12" t="s">
        <v>899</v>
      </c>
      <c r="W3357" s="12" t="s">
        <v>100</v>
      </c>
      <c r="AP3357" s="12" t="s">
        <v>914</v>
      </c>
      <c r="AR3357" s="12" t="s">
        <v>100</v>
      </c>
      <c r="BN3357" s="12">
        <v>1</v>
      </c>
    </row>
    <row r="3358" spans="1:66" ht="45" x14ac:dyDescent="0.25">
      <c r="A3358" s="12">
        <v>1</v>
      </c>
      <c r="B3358" s="11" t="str">
        <f t="shared" si="215"/>
        <v>Общий расчет. Анализ даты. Анализ даты. Символические звезды. 10 Божеств. Правильная печать</v>
      </c>
      <c r="C3358" s="11" t="str">
        <f>IFERROR(VLOOKUP(I3358,lvl_1[],2,FALSE),"Нет")</f>
        <v>Общий расчет</v>
      </c>
      <c r="D3358" s="11" t="str">
        <f>IFERROR(VLOOKUP(Rule!J3358,lvl_2[],2,FALSE),"Нет")</f>
        <v>Анализ даты</v>
      </c>
      <c r="E3358" s="11" t="str">
        <f>IFERROR(VLOOKUP(Rule!K3358,lvl_3[],2,FALSE),"Нет")</f>
        <v>Анализ даты</v>
      </c>
      <c r="F3358" s="11" t="str">
        <f>IFERROR(INDEX(lvl_4[],MATCH(L3358,lvl_4[ID],0),MATCH(TEXT(K3358,"##0"),lvl_4[#Headers],0)),"Нет")</f>
        <v>Символические звезды</v>
      </c>
      <c r="G3358" s="11" t="str">
        <f>IFERROR(INDEX(lvl_5[],MATCH(M3358,lvl_5[ID],0),MATCH(_xlfn.CONCAT(TEXT(K3358,"##0"),"_",TEXT(L3358,"##0")),lvl_5[#Headers],0)),"Нет")</f>
        <v>10 Божеств</v>
      </c>
      <c r="H3358" s="11" t="str">
        <f>IFERROR(INDEX(lvl_6[],MATCH(N3358,lvl_6[ID],0),MATCH(_xlfn.CONCAT(K3358,"_",L3358,"_",M3358),lvl_6[#Headers],0)),"Нет")</f>
        <v>Правильная печать</v>
      </c>
      <c r="I3358" s="12">
        <v>1</v>
      </c>
      <c r="J3358" s="12">
        <v>4</v>
      </c>
      <c r="K3358" s="12">
        <v>1</v>
      </c>
      <c r="L3358" s="12">
        <v>5</v>
      </c>
      <c r="M3358" s="12">
        <v>1</v>
      </c>
      <c r="N3358" s="12">
        <v>10</v>
      </c>
      <c r="O3358" s="12">
        <f>COUNTIF($P$2:P3358,P3358)</f>
        <v>21</v>
      </c>
      <c r="P3358" s="12" t="str">
        <f t="shared" si="216"/>
        <v>141050110</v>
      </c>
      <c r="Q3358" s="12" t="str">
        <f t="shared" si="217"/>
        <v>1410501100021</v>
      </c>
      <c r="R3358" s="20" t="s">
        <v>2871</v>
      </c>
      <c r="U3358" s="12" t="s">
        <v>899</v>
      </c>
      <c r="W3358" s="12" t="s">
        <v>100</v>
      </c>
      <c r="AP3358" s="12" t="s">
        <v>916</v>
      </c>
      <c r="AR3358" s="12" t="s">
        <v>100</v>
      </c>
      <c r="BN3358" s="12">
        <v>1</v>
      </c>
    </row>
    <row r="3359" spans="1:66" ht="45" x14ac:dyDescent="0.25">
      <c r="A3359" s="12">
        <v>1</v>
      </c>
      <c r="B3359" s="11" t="str">
        <f t="shared" si="215"/>
        <v>Общий расчет. Анализ даты. Анализ даты. Символические звезды. 10 Божеств. Братство</v>
      </c>
      <c r="C3359" s="11" t="str">
        <f>IFERROR(VLOOKUP(I3359,lvl_1[],2,FALSE),"Нет")</f>
        <v>Общий расчет</v>
      </c>
      <c r="D3359" s="11" t="str">
        <f>IFERROR(VLOOKUP(Rule!J3359,lvl_2[],2,FALSE),"Нет")</f>
        <v>Анализ даты</v>
      </c>
      <c r="E3359" s="11" t="str">
        <f>IFERROR(VLOOKUP(Rule!K3359,lvl_3[],2,FALSE),"Нет")</f>
        <v>Анализ даты</v>
      </c>
      <c r="F3359" s="11" t="str">
        <f>IFERROR(INDEX(lvl_4[],MATCH(L3359,lvl_4[ID],0),MATCH(TEXT(K3359,"##0"),lvl_4[#Headers],0)),"Нет")</f>
        <v>Символические звезды</v>
      </c>
      <c r="G3359" s="11" t="str">
        <f>IFERROR(INDEX(lvl_5[],MATCH(M3359,lvl_5[ID],0),MATCH(_xlfn.CONCAT(TEXT(K3359,"##0"),"_",TEXT(L3359,"##0")),lvl_5[#Headers],0)),"Нет")</f>
        <v>10 Божеств</v>
      </c>
      <c r="H3359" s="11" t="str">
        <f>IFERROR(INDEX(lvl_6[],MATCH(N3359,lvl_6[ID],0),MATCH(_xlfn.CONCAT(K3359,"_",L3359,"_",M3359),lvl_6[#Headers],0)),"Нет")</f>
        <v>Братство</v>
      </c>
      <c r="I3359" s="12">
        <v>1</v>
      </c>
      <c r="J3359" s="12">
        <v>4</v>
      </c>
      <c r="K3359" s="12">
        <v>1</v>
      </c>
      <c r="L3359" s="12">
        <v>5</v>
      </c>
      <c r="M3359" s="12">
        <v>1</v>
      </c>
      <c r="N3359" s="12">
        <v>1</v>
      </c>
      <c r="O3359" s="12">
        <f>COUNTIF($P$2:P3359,P3359)</f>
        <v>22</v>
      </c>
      <c r="P3359" s="12" t="str">
        <f t="shared" si="216"/>
        <v>141050101</v>
      </c>
      <c r="Q3359" s="12" t="str">
        <f t="shared" si="217"/>
        <v>1410501010022</v>
      </c>
      <c r="R3359" s="20" t="s">
        <v>2872</v>
      </c>
      <c r="U3359" s="12" t="s">
        <v>901</v>
      </c>
      <c r="W3359" s="12" t="s">
        <v>100</v>
      </c>
      <c r="AP3359" s="12" t="s">
        <v>901</v>
      </c>
      <c r="AR3359" s="12" t="s">
        <v>100</v>
      </c>
      <c r="BN3359" s="12">
        <v>1</v>
      </c>
    </row>
    <row r="3360" spans="1:66" ht="45" x14ac:dyDescent="0.25">
      <c r="A3360" s="12">
        <v>1</v>
      </c>
      <c r="B3360" s="11" t="str">
        <f t="shared" si="215"/>
        <v>Общий расчет. Анализ даты. Анализ даты. Символические звезды. 10 Божеств. Грабитель богатства</v>
      </c>
      <c r="C3360" s="11" t="str">
        <f>IFERROR(VLOOKUP(I3360,lvl_1[],2,FALSE),"Нет")</f>
        <v>Общий расчет</v>
      </c>
      <c r="D3360" s="11" t="str">
        <f>IFERROR(VLOOKUP(Rule!J3360,lvl_2[],2,FALSE),"Нет")</f>
        <v>Анализ даты</v>
      </c>
      <c r="E3360" s="11" t="str">
        <f>IFERROR(VLOOKUP(Rule!K3360,lvl_3[],2,FALSE),"Нет")</f>
        <v>Анализ даты</v>
      </c>
      <c r="F3360" s="11" t="str">
        <f>IFERROR(INDEX(lvl_4[],MATCH(L3360,lvl_4[ID],0),MATCH(TEXT(K3360,"##0"),lvl_4[#Headers],0)),"Нет")</f>
        <v>Символические звезды</v>
      </c>
      <c r="G3360" s="11" t="str">
        <f>IFERROR(INDEX(lvl_5[],MATCH(M3360,lvl_5[ID],0),MATCH(_xlfn.CONCAT(TEXT(K3360,"##0"),"_",TEXT(L3360,"##0")),lvl_5[#Headers],0)),"Нет")</f>
        <v>10 Божеств</v>
      </c>
      <c r="H3360" s="11" t="str">
        <f>IFERROR(INDEX(lvl_6[],MATCH(N3360,lvl_6[ID],0),MATCH(_xlfn.CONCAT(K3360,"_",L3360,"_",M3360),lvl_6[#Headers],0)),"Нет")</f>
        <v>Грабитель богатства</v>
      </c>
      <c r="I3360" s="12">
        <v>1</v>
      </c>
      <c r="J3360" s="12">
        <v>4</v>
      </c>
      <c r="K3360" s="12">
        <v>1</v>
      </c>
      <c r="L3360" s="12">
        <v>5</v>
      </c>
      <c r="M3360" s="12">
        <v>1</v>
      </c>
      <c r="N3360" s="12">
        <v>2</v>
      </c>
      <c r="O3360" s="12">
        <f>COUNTIF($P$2:P3360,P3360)</f>
        <v>22</v>
      </c>
      <c r="P3360" s="12" t="str">
        <f t="shared" si="216"/>
        <v>141050102</v>
      </c>
      <c r="Q3360" s="12" t="str">
        <f t="shared" si="217"/>
        <v>1410501020022</v>
      </c>
      <c r="R3360" s="20" t="s">
        <v>2873</v>
      </c>
      <c r="U3360" s="12" t="s">
        <v>901</v>
      </c>
      <c r="W3360" s="12" t="s">
        <v>100</v>
      </c>
      <c r="AP3360" s="12" t="s">
        <v>899</v>
      </c>
      <c r="AR3360" s="12" t="s">
        <v>100</v>
      </c>
      <c r="BN3360" s="12">
        <v>1</v>
      </c>
    </row>
    <row r="3361" spans="1:66" ht="45" x14ac:dyDescent="0.25">
      <c r="A3361" s="12">
        <v>1</v>
      </c>
      <c r="B3361" s="11" t="str">
        <f t="shared" si="215"/>
        <v>Общий расчет. Анализ даты. Анализ даты. Символические звезды. 10 Божеств. Дух наслаждения</v>
      </c>
      <c r="C3361" s="11" t="str">
        <f>IFERROR(VLOOKUP(I3361,lvl_1[],2,FALSE),"Нет")</f>
        <v>Общий расчет</v>
      </c>
      <c r="D3361" s="11" t="str">
        <f>IFERROR(VLOOKUP(Rule!J3361,lvl_2[],2,FALSE),"Нет")</f>
        <v>Анализ даты</v>
      </c>
      <c r="E3361" s="11" t="str">
        <f>IFERROR(VLOOKUP(Rule!K3361,lvl_3[],2,FALSE),"Нет")</f>
        <v>Анализ даты</v>
      </c>
      <c r="F3361" s="11" t="str">
        <f>IFERROR(INDEX(lvl_4[],MATCH(L3361,lvl_4[ID],0),MATCH(TEXT(K3361,"##0"),lvl_4[#Headers],0)),"Нет")</f>
        <v>Символические звезды</v>
      </c>
      <c r="G3361" s="11" t="str">
        <f>IFERROR(INDEX(lvl_5[],MATCH(M3361,lvl_5[ID],0),MATCH(_xlfn.CONCAT(TEXT(K3361,"##0"),"_",TEXT(L3361,"##0")),lvl_5[#Headers],0)),"Нет")</f>
        <v>10 Божеств</v>
      </c>
      <c r="H3361" s="11" t="str">
        <f>IFERROR(INDEX(lvl_6[],MATCH(N3361,lvl_6[ID],0),MATCH(_xlfn.CONCAT(K3361,"_",L3361,"_",M3361),lvl_6[#Headers],0)),"Нет")</f>
        <v>Дух наслаждения</v>
      </c>
      <c r="I3361" s="12">
        <v>1</v>
      </c>
      <c r="J3361" s="12">
        <v>4</v>
      </c>
      <c r="K3361" s="12">
        <v>1</v>
      </c>
      <c r="L3361" s="12">
        <v>5</v>
      </c>
      <c r="M3361" s="12">
        <v>1</v>
      </c>
      <c r="N3361" s="12">
        <v>3</v>
      </c>
      <c r="O3361" s="12">
        <f>COUNTIF($P$2:P3361,P3361)</f>
        <v>22</v>
      </c>
      <c r="P3361" s="12" t="str">
        <f t="shared" si="216"/>
        <v>141050103</v>
      </c>
      <c r="Q3361" s="12" t="str">
        <f t="shared" si="217"/>
        <v>1410501030022</v>
      </c>
      <c r="R3361" s="20" t="s">
        <v>2874</v>
      </c>
      <c r="U3361" s="12" t="s">
        <v>901</v>
      </c>
      <c r="W3361" s="12" t="s">
        <v>100</v>
      </c>
      <c r="AP3361" s="12" t="s">
        <v>905</v>
      </c>
      <c r="AR3361" s="12" t="s">
        <v>100</v>
      </c>
      <c r="BN3361" s="12">
        <v>1</v>
      </c>
    </row>
    <row r="3362" spans="1:66" ht="60" x14ac:dyDescent="0.25">
      <c r="A3362" s="12">
        <v>1</v>
      </c>
      <c r="B3362" s="11" t="str">
        <f t="shared" si="215"/>
        <v>Общий расчет. Анализ даты. Анализ даты. Символические звезды. 10 Божеств. Ранение чиновника (Нападение на власть)</v>
      </c>
      <c r="C3362" s="11" t="str">
        <f>IFERROR(VLOOKUP(I3362,lvl_1[],2,FALSE),"Нет")</f>
        <v>Общий расчет</v>
      </c>
      <c r="D3362" s="11" t="str">
        <f>IFERROR(VLOOKUP(Rule!J3362,lvl_2[],2,FALSE),"Нет")</f>
        <v>Анализ даты</v>
      </c>
      <c r="E3362" s="11" t="str">
        <f>IFERROR(VLOOKUP(Rule!K3362,lvl_3[],2,FALSE),"Нет")</f>
        <v>Анализ даты</v>
      </c>
      <c r="F3362" s="11" t="str">
        <f>IFERROR(INDEX(lvl_4[],MATCH(L3362,lvl_4[ID],0),MATCH(TEXT(K3362,"##0"),lvl_4[#Headers],0)),"Нет")</f>
        <v>Символические звезды</v>
      </c>
      <c r="G3362" s="11" t="str">
        <f>IFERROR(INDEX(lvl_5[],MATCH(M3362,lvl_5[ID],0),MATCH(_xlfn.CONCAT(TEXT(K3362,"##0"),"_",TEXT(L3362,"##0")),lvl_5[#Headers],0)),"Нет")</f>
        <v>10 Божеств</v>
      </c>
      <c r="H3362" s="11" t="str">
        <f>IFERROR(INDEX(lvl_6[],MATCH(N3362,lvl_6[ID],0),MATCH(_xlfn.CONCAT(K3362,"_",L3362,"_",M3362),lvl_6[#Headers],0)),"Нет")</f>
        <v>Ранение чиновника (Нападение на власть)</v>
      </c>
      <c r="I3362" s="12">
        <v>1</v>
      </c>
      <c r="J3362" s="12">
        <v>4</v>
      </c>
      <c r="K3362" s="12">
        <v>1</v>
      </c>
      <c r="L3362" s="12">
        <v>5</v>
      </c>
      <c r="M3362" s="12">
        <v>1</v>
      </c>
      <c r="N3362" s="12">
        <v>4</v>
      </c>
      <c r="O3362" s="12">
        <f>COUNTIF($P$2:P3362,P3362)</f>
        <v>22</v>
      </c>
      <c r="P3362" s="12" t="str">
        <f t="shared" si="216"/>
        <v>141050104</v>
      </c>
      <c r="Q3362" s="12" t="str">
        <f t="shared" si="217"/>
        <v>1410501040022</v>
      </c>
      <c r="R3362" s="20" t="s">
        <v>2875</v>
      </c>
      <c r="U3362" s="12" t="s">
        <v>901</v>
      </c>
      <c r="W3362" s="12" t="s">
        <v>100</v>
      </c>
      <c r="AP3362" s="12" t="s">
        <v>903</v>
      </c>
      <c r="AR3362" s="12" t="s">
        <v>100</v>
      </c>
      <c r="BN3362" s="12">
        <v>1</v>
      </c>
    </row>
    <row r="3363" spans="1:66" ht="60" x14ac:dyDescent="0.25">
      <c r="A3363" s="12">
        <v>1</v>
      </c>
      <c r="B3363" s="11" t="str">
        <f t="shared" si="215"/>
        <v>Общий расчет. Анализ даты. Анализ даты. Символические звезды. 10 Божеств. Склонность к богатству (Косое богатство)</v>
      </c>
      <c r="C3363" s="11" t="str">
        <f>IFERROR(VLOOKUP(I3363,lvl_1[],2,FALSE),"Нет")</f>
        <v>Общий расчет</v>
      </c>
      <c r="D3363" s="11" t="str">
        <f>IFERROR(VLOOKUP(Rule!J3363,lvl_2[],2,FALSE),"Нет")</f>
        <v>Анализ даты</v>
      </c>
      <c r="E3363" s="11" t="str">
        <f>IFERROR(VLOOKUP(Rule!K3363,lvl_3[],2,FALSE),"Нет")</f>
        <v>Анализ даты</v>
      </c>
      <c r="F3363" s="11" t="str">
        <f>IFERROR(INDEX(lvl_4[],MATCH(L3363,lvl_4[ID],0),MATCH(TEXT(K3363,"##0"),lvl_4[#Headers],0)),"Нет")</f>
        <v>Символические звезды</v>
      </c>
      <c r="G3363" s="11" t="str">
        <f>IFERROR(INDEX(lvl_5[],MATCH(M3363,lvl_5[ID],0),MATCH(_xlfn.CONCAT(TEXT(K3363,"##0"),"_",TEXT(L3363,"##0")),lvl_5[#Headers],0)),"Нет")</f>
        <v>10 Божеств</v>
      </c>
      <c r="H3363" s="11" t="str">
        <f>IFERROR(INDEX(lvl_6[],MATCH(N3363,lvl_6[ID],0),MATCH(_xlfn.CONCAT(K3363,"_",L3363,"_",M3363),lvl_6[#Headers],0)),"Нет")</f>
        <v>Склонность к богатству (Косое богатство)</v>
      </c>
      <c r="I3363" s="12">
        <v>1</v>
      </c>
      <c r="J3363" s="12">
        <v>4</v>
      </c>
      <c r="K3363" s="12">
        <v>1</v>
      </c>
      <c r="L3363" s="12">
        <v>5</v>
      </c>
      <c r="M3363" s="12">
        <v>1</v>
      </c>
      <c r="N3363" s="12">
        <v>5</v>
      </c>
      <c r="O3363" s="12">
        <f>COUNTIF($P$2:P3363,P3363)</f>
        <v>22</v>
      </c>
      <c r="P3363" s="12" t="str">
        <f t="shared" si="216"/>
        <v>141050105</v>
      </c>
      <c r="Q3363" s="12" t="str">
        <f t="shared" si="217"/>
        <v>1410501050022</v>
      </c>
      <c r="R3363" s="20" t="s">
        <v>2876</v>
      </c>
      <c r="U3363" s="12" t="s">
        <v>901</v>
      </c>
      <c r="W3363" s="12" t="s">
        <v>100</v>
      </c>
      <c r="AP3363" s="12" t="s">
        <v>908</v>
      </c>
      <c r="AR3363" s="12" t="s">
        <v>100</v>
      </c>
      <c r="BN3363" s="12">
        <v>1</v>
      </c>
    </row>
    <row r="3364" spans="1:66" ht="45" x14ac:dyDescent="0.25">
      <c r="A3364" s="12">
        <v>1</v>
      </c>
      <c r="B3364" s="11" t="str">
        <f t="shared" si="215"/>
        <v>Общий расчет. Анализ даты. Анализ даты. Символические звезды. 10 Божеств. Прямое богатство</v>
      </c>
      <c r="C3364" s="11" t="str">
        <f>IFERROR(VLOOKUP(I3364,lvl_1[],2,FALSE),"Нет")</f>
        <v>Общий расчет</v>
      </c>
      <c r="D3364" s="11" t="str">
        <f>IFERROR(VLOOKUP(Rule!J3364,lvl_2[],2,FALSE),"Нет")</f>
        <v>Анализ даты</v>
      </c>
      <c r="E3364" s="11" t="str">
        <f>IFERROR(VLOOKUP(Rule!K3364,lvl_3[],2,FALSE),"Нет")</f>
        <v>Анализ даты</v>
      </c>
      <c r="F3364" s="11" t="str">
        <f>IFERROR(INDEX(lvl_4[],MATCH(L3364,lvl_4[ID],0),MATCH(TEXT(K3364,"##0"),lvl_4[#Headers],0)),"Нет")</f>
        <v>Символические звезды</v>
      </c>
      <c r="G3364" s="11" t="str">
        <f>IFERROR(INDEX(lvl_5[],MATCH(M3364,lvl_5[ID],0),MATCH(_xlfn.CONCAT(TEXT(K3364,"##0"),"_",TEXT(L3364,"##0")),lvl_5[#Headers],0)),"Нет")</f>
        <v>10 Божеств</v>
      </c>
      <c r="H3364" s="11" t="str">
        <f>IFERROR(INDEX(lvl_6[],MATCH(N3364,lvl_6[ID],0),MATCH(_xlfn.CONCAT(K3364,"_",L3364,"_",M3364),lvl_6[#Headers],0)),"Нет")</f>
        <v>Прямое богатство</v>
      </c>
      <c r="I3364" s="12">
        <v>1</v>
      </c>
      <c r="J3364" s="12">
        <v>4</v>
      </c>
      <c r="K3364" s="12">
        <v>1</v>
      </c>
      <c r="L3364" s="12">
        <v>5</v>
      </c>
      <c r="M3364" s="12">
        <v>1</v>
      </c>
      <c r="N3364" s="12">
        <v>6</v>
      </c>
      <c r="O3364" s="12">
        <f>COUNTIF($P$2:P3364,P3364)</f>
        <v>22</v>
      </c>
      <c r="P3364" s="12" t="str">
        <f t="shared" si="216"/>
        <v>141050106</v>
      </c>
      <c r="Q3364" s="12" t="str">
        <f t="shared" si="217"/>
        <v>1410501060022</v>
      </c>
      <c r="R3364" s="20" t="s">
        <v>2877</v>
      </c>
      <c r="U3364" s="12" t="s">
        <v>901</v>
      </c>
      <c r="W3364" s="12" t="s">
        <v>100</v>
      </c>
      <c r="AP3364" s="12" t="s">
        <v>907</v>
      </c>
      <c r="AR3364" s="12" t="s">
        <v>100</v>
      </c>
      <c r="BN3364" s="12">
        <v>1</v>
      </c>
    </row>
    <row r="3365" spans="1:66" ht="60" x14ac:dyDescent="0.25">
      <c r="A3365" s="12">
        <v>1</v>
      </c>
      <c r="B3365" s="11" t="str">
        <f t="shared" si="215"/>
        <v>Общий расчет. Анализ даты. Анализ даты. Символические звезды. 10 Божеств. Убийство 7й позиции (Неправильный чиновник_</v>
      </c>
      <c r="C3365" s="11" t="str">
        <f>IFERROR(VLOOKUP(I3365,lvl_1[],2,FALSE),"Нет")</f>
        <v>Общий расчет</v>
      </c>
      <c r="D3365" s="11" t="str">
        <f>IFERROR(VLOOKUP(Rule!J3365,lvl_2[],2,FALSE),"Нет")</f>
        <v>Анализ даты</v>
      </c>
      <c r="E3365" s="11" t="str">
        <f>IFERROR(VLOOKUP(Rule!K3365,lvl_3[],2,FALSE),"Нет")</f>
        <v>Анализ даты</v>
      </c>
      <c r="F3365" s="11" t="str">
        <f>IFERROR(INDEX(lvl_4[],MATCH(L3365,lvl_4[ID],0),MATCH(TEXT(K3365,"##0"),lvl_4[#Headers],0)),"Нет")</f>
        <v>Символические звезды</v>
      </c>
      <c r="G3365" s="11" t="str">
        <f>IFERROR(INDEX(lvl_5[],MATCH(M3365,lvl_5[ID],0),MATCH(_xlfn.CONCAT(TEXT(K3365,"##0"),"_",TEXT(L3365,"##0")),lvl_5[#Headers],0)),"Нет")</f>
        <v>10 Божеств</v>
      </c>
      <c r="H3365" s="11" t="str">
        <f>IFERROR(INDEX(lvl_6[],MATCH(N3365,lvl_6[ID],0),MATCH(_xlfn.CONCAT(K3365,"_",L3365,"_",M3365),lvl_6[#Headers],0)),"Нет")</f>
        <v>Убийство 7й позиции (Неправильный чиновник_</v>
      </c>
      <c r="I3365" s="12">
        <v>1</v>
      </c>
      <c r="J3365" s="12">
        <v>4</v>
      </c>
      <c r="K3365" s="12">
        <v>1</v>
      </c>
      <c r="L3365" s="12">
        <v>5</v>
      </c>
      <c r="M3365" s="12">
        <v>1</v>
      </c>
      <c r="N3365" s="12">
        <v>7</v>
      </c>
      <c r="O3365" s="12">
        <f>COUNTIF($P$2:P3365,P3365)</f>
        <v>22</v>
      </c>
      <c r="P3365" s="12" t="str">
        <f t="shared" si="216"/>
        <v>141050107</v>
      </c>
      <c r="Q3365" s="12" t="str">
        <f t="shared" si="217"/>
        <v>1410501070022</v>
      </c>
      <c r="R3365" s="20" t="s">
        <v>2878</v>
      </c>
      <c r="U3365" s="12" t="s">
        <v>901</v>
      </c>
      <c r="W3365" s="12" t="s">
        <v>100</v>
      </c>
      <c r="AP3365" s="12" t="s">
        <v>912</v>
      </c>
      <c r="AR3365" s="12" t="s">
        <v>100</v>
      </c>
      <c r="BN3365" s="12">
        <v>1</v>
      </c>
    </row>
    <row r="3366" spans="1:66" ht="60" x14ac:dyDescent="0.25">
      <c r="A3366" s="12">
        <v>1</v>
      </c>
      <c r="B3366" s="11" t="str">
        <f t="shared" si="215"/>
        <v>Общий расчет. Анализ даты. Анализ даты. Символические звезды. 10 Божеств. Правильный чиновник (Правильная власть)</v>
      </c>
      <c r="C3366" s="11" t="str">
        <f>IFERROR(VLOOKUP(I3366,lvl_1[],2,FALSE),"Нет")</f>
        <v>Общий расчет</v>
      </c>
      <c r="D3366" s="11" t="str">
        <f>IFERROR(VLOOKUP(Rule!J3366,lvl_2[],2,FALSE),"Нет")</f>
        <v>Анализ даты</v>
      </c>
      <c r="E3366" s="11" t="str">
        <f>IFERROR(VLOOKUP(Rule!K3366,lvl_3[],2,FALSE),"Нет")</f>
        <v>Анализ даты</v>
      </c>
      <c r="F3366" s="11" t="str">
        <f>IFERROR(INDEX(lvl_4[],MATCH(L3366,lvl_4[ID],0),MATCH(TEXT(K3366,"##0"),lvl_4[#Headers],0)),"Нет")</f>
        <v>Символические звезды</v>
      </c>
      <c r="G3366" s="11" t="str">
        <f>IFERROR(INDEX(lvl_5[],MATCH(M3366,lvl_5[ID],0),MATCH(_xlfn.CONCAT(TEXT(K3366,"##0"),"_",TEXT(L3366,"##0")),lvl_5[#Headers],0)),"Нет")</f>
        <v>10 Божеств</v>
      </c>
      <c r="H3366" s="11" t="str">
        <f>IFERROR(INDEX(lvl_6[],MATCH(N3366,lvl_6[ID],0),MATCH(_xlfn.CONCAT(K3366,"_",L3366,"_",M3366),lvl_6[#Headers],0)),"Нет")</f>
        <v>Правильный чиновник (Правильная власть)</v>
      </c>
      <c r="I3366" s="12">
        <v>1</v>
      </c>
      <c r="J3366" s="12">
        <v>4</v>
      </c>
      <c r="K3366" s="12">
        <v>1</v>
      </c>
      <c r="L3366" s="12">
        <v>5</v>
      </c>
      <c r="M3366" s="12">
        <v>1</v>
      </c>
      <c r="N3366" s="12">
        <v>8</v>
      </c>
      <c r="O3366" s="12">
        <f>COUNTIF($P$2:P3366,P3366)</f>
        <v>22</v>
      </c>
      <c r="P3366" s="12" t="str">
        <f t="shared" si="216"/>
        <v>141050108</v>
      </c>
      <c r="Q3366" s="12" t="str">
        <f t="shared" si="217"/>
        <v>1410501080022</v>
      </c>
      <c r="R3366" s="20" t="s">
        <v>2879</v>
      </c>
      <c r="U3366" s="12" t="s">
        <v>901</v>
      </c>
      <c r="W3366" s="12" t="s">
        <v>100</v>
      </c>
      <c r="AP3366" s="12" t="s">
        <v>910</v>
      </c>
      <c r="AR3366" s="12" t="s">
        <v>100</v>
      </c>
      <c r="BN3366" s="12">
        <v>1</v>
      </c>
    </row>
    <row r="3367" spans="1:66" ht="45" x14ac:dyDescent="0.25">
      <c r="A3367" s="12">
        <v>1</v>
      </c>
      <c r="B3367" s="11" t="str">
        <f t="shared" si="215"/>
        <v>Общий расчет. Анализ даты. Анализ даты. Символические звезды. 10 Божеств. Косая печать (Дух Совы)</v>
      </c>
      <c r="C3367" s="11" t="str">
        <f>IFERROR(VLOOKUP(I3367,lvl_1[],2,FALSE),"Нет")</f>
        <v>Общий расчет</v>
      </c>
      <c r="D3367" s="11" t="str">
        <f>IFERROR(VLOOKUP(Rule!J3367,lvl_2[],2,FALSE),"Нет")</f>
        <v>Анализ даты</v>
      </c>
      <c r="E3367" s="11" t="str">
        <f>IFERROR(VLOOKUP(Rule!K3367,lvl_3[],2,FALSE),"Нет")</f>
        <v>Анализ даты</v>
      </c>
      <c r="F3367" s="11" t="str">
        <f>IFERROR(INDEX(lvl_4[],MATCH(L3367,lvl_4[ID],0),MATCH(TEXT(K3367,"##0"),lvl_4[#Headers],0)),"Нет")</f>
        <v>Символические звезды</v>
      </c>
      <c r="G3367" s="11" t="str">
        <f>IFERROR(INDEX(lvl_5[],MATCH(M3367,lvl_5[ID],0),MATCH(_xlfn.CONCAT(TEXT(K3367,"##0"),"_",TEXT(L3367,"##0")),lvl_5[#Headers],0)),"Нет")</f>
        <v>10 Божеств</v>
      </c>
      <c r="H3367" s="11" t="str">
        <f>IFERROR(INDEX(lvl_6[],MATCH(N3367,lvl_6[ID],0),MATCH(_xlfn.CONCAT(K3367,"_",L3367,"_",M3367),lvl_6[#Headers],0)),"Нет")</f>
        <v>Косая печать (Дух Совы)</v>
      </c>
      <c r="I3367" s="12">
        <v>1</v>
      </c>
      <c r="J3367" s="12">
        <v>4</v>
      </c>
      <c r="K3367" s="12">
        <v>1</v>
      </c>
      <c r="L3367" s="12">
        <v>5</v>
      </c>
      <c r="M3367" s="12">
        <v>1</v>
      </c>
      <c r="N3367" s="12">
        <v>9</v>
      </c>
      <c r="O3367" s="12">
        <f>COUNTIF($P$2:P3367,P3367)</f>
        <v>22</v>
      </c>
      <c r="P3367" s="12" t="str">
        <f t="shared" si="216"/>
        <v>141050109</v>
      </c>
      <c r="Q3367" s="12" t="str">
        <f t="shared" si="217"/>
        <v>1410501090022</v>
      </c>
      <c r="R3367" s="20" t="s">
        <v>2880</v>
      </c>
      <c r="U3367" s="12" t="s">
        <v>901</v>
      </c>
      <c r="W3367" s="12" t="s">
        <v>100</v>
      </c>
      <c r="AP3367" s="12" t="s">
        <v>916</v>
      </c>
      <c r="AR3367" s="12" t="s">
        <v>100</v>
      </c>
      <c r="BN3367" s="12">
        <v>1</v>
      </c>
    </row>
    <row r="3368" spans="1:66" ht="45" x14ac:dyDescent="0.25">
      <c r="A3368" s="12">
        <v>1</v>
      </c>
      <c r="B3368" s="11" t="str">
        <f t="shared" si="215"/>
        <v>Общий расчет. Анализ даты. Анализ даты. Символические звезды. 10 Божеств. Правильная печать</v>
      </c>
      <c r="C3368" s="11" t="str">
        <f>IFERROR(VLOOKUP(I3368,lvl_1[],2,FALSE),"Нет")</f>
        <v>Общий расчет</v>
      </c>
      <c r="D3368" s="11" t="str">
        <f>IFERROR(VLOOKUP(Rule!J3368,lvl_2[],2,FALSE),"Нет")</f>
        <v>Анализ даты</v>
      </c>
      <c r="E3368" s="11" t="str">
        <f>IFERROR(VLOOKUP(Rule!K3368,lvl_3[],2,FALSE),"Нет")</f>
        <v>Анализ даты</v>
      </c>
      <c r="F3368" s="11" t="str">
        <f>IFERROR(INDEX(lvl_4[],MATCH(L3368,lvl_4[ID],0),MATCH(TEXT(K3368,"##0"),lvl_4[#Headers],0)),"Нет")</f>
        <v>Символические звезды</v>
      </c>
      <c r="G3368" s="11" t="str">
        <f>IFERROR(INDEX(lvl_5[],MATCH(M3368,lvl_5[ID],0),MATCH(_xlfn.CONCAT(TEXT(K3368,"##0"),"_",TEXT(L3368,"##0")),lvl_5[#Headers],0)),"Нет")</f>
        <v>10 Божеств</v>
      </c>
      <c r="H3368" s="11" t="str">
        <f>IFERROR(INDEX(lvl_6[],MATCH(N3368,lvl_6[ID],0),MATCH(_xlfn.CONCAT(K3368,"_",L3368,"_",M3368),lvl_6[#Headers],0)),"Нет")</f>
        <v>Правильная печать</v>
      </c>
      <c r="I3368" s="12">
        <v>1</v>
      </c>
      <c r="J3368" s="12">
        <v>4</v>
      </c>
      <c r="K3368" s="12">
        <v>1</v>
      </c>
      <c r="L3368" s="12">
        <v>5</v>
      </c>
      <c r="M3368" s="12">
        <v>1</v>
      </c>
      <c r="N3368" s="12">
        <v>10</v>
      </c>
      <c r="O3368" s="12">
        <f>COUNTIF($P$2:P3368,P3368)</f>
        <v>22</v>
      </c>
      <c r="P3368" s="12" t="str">
        <f t="shared" si="216"/>
        <v>141050110</v>
      </c>
      <c r="Q3368" s="12" t="str">
        <f t="shared" si="217"/>
        <v>1410501100022</v>
      </c>
      <c r="R3368" s="20" t="s">
        <v>2881</v>
      </c>
      <c r="U3368" s="12" t="s">
        <v>901</v>
      </c>
      <c r="W3368" s="12" t="s">
        <v>100</v>
      </c>
      <c r="AP3368" s="12" t="s">
        <v>914</v>
      </c>
      <c r="AR3368" s="12" t="s">
        <v>100</v>
      </c>
      <c r="BN3368" s="12">
        <v>1</v>
      </c>
    </row>
    <row r="3369" spans="1:66" ht="45" x14ac:dyDescent="0.25">
      <c r="A3369" s="12">
        <v>1</v>
      </c>
      <c r="B3369" s="11" t="str">
        <f t="shared" si="215"/>
        <v>Общий расчет. Анализ даты. Анализ даты. Символические звезды. 10 Божеств. Братство</v>
      </c>
      <c r="C3369" s="11" t="str">
        <f>IFERROR(VLOOKUP(I3369,lvl_1[],2,FALSE),"Нет")</f>
        <v>Общий расчет</v>
      </c>
      <c r="D3369" s="11" t="str">
        <f>IFERROR(VLOOKUP(Rule!J3369,lvl_2[],2,FALSE),"Нет")</f>
        <v>Анализ даты</v>
      </c>
      <c r="E3369" s="11" t="str">
        <f>IFERROR(VLOOKUP(Rule!K3369,lvl_3[],2,FALSE),"Нет")</f>
        <v>Анализ даты</v>
      </c>
      <c r="F3369" s="11" t="str">
        <f>IFERROR(INDEX(lvl_4[],MATCH(L3369,lvl_4[ID],0),MATCH(TEXT(K3369,"##0"),lvl_4[#Headers],0)),"Нет")</f>
        <v>Символические звезды</v>
      </c>
      <c r="G3369" s="11" t="str">
        <f>IFERROR(INDEX(lvl_5[],MATCH(M3369,lvl_5[ID],0),MATCH(_xlfn.CONCAT(TEXT(K3369,"##0"),"_",TEXT(L3369,"##0")),lvl_5[#Headers],0)),"Нет")</f>
        <v>10 Божеств</v>
      </c>
      <c r="H3369" s="11" t="str">
        <f>IFERROR(INDEX(lvl_6[],MATCH(N3369,lvl_6[ID],0),MATCH(_xlfn.CONCAT(K3369,"_",L3369,"_",M3369),lvl_6[#Headers],0)),"Нет")</f>
        <v>Братство</v>
      </c>
      <c r="I3369" s="12">
        <v>1</v>
      </c>
      <c r="J3369" s="12">
        <v>4</v>
      </c>
      <c r="K3369" s="12">
        <v>1</v>
      </c>
      <c r="L3369" s="12">
        <v>5</v>
      </c>
      <c r="M3369" s="12">
        <v>1</v>
      </c>
      <c r="N3369" s="12">
        <v>1</v>
      </c>
      <c r="O3369" s="12">
        <f>COUNTIF($P$2:P3369,P3369)</f>
        <v>23</v>
      </c>
      <c r="P3369" s="12" t="str">
        <f t="shared" si="216"/>
        <v>141050101</v>
      </c>
      <c r="Q3369" s="12" t="str">
        <f t="shared" si="217"/>
        <v>1410501010023</v>
      </c>
      <c r="R3369" s="20" t="s">
        <v>2882</v>
      </c>
      <c r="U3369" s="12" t="s">
        <v>903</v>
      </c>
      <c r="W3369" s="12" t="s">
        <v>100</v>
      </c>
      <c r="AP3369" s="12" t="s">
        <v>903</v>
      </c>
      <c r="AR3369" s="12" t="s">
        <v>100</v>
      </c>
      <c r="BN3369" s="12">
        <v>1</v>
      </c>
    </row>
    <row r="3370" spans="1:66" ht="45" x14ac:dyDescent="0.25">
      <c r="A3370" s="12">
        <v>1</v>
      </c>
      <c r="B3370" s="11" t="str">
        <f t="shared" si="215"/>
        <v>Общий расчет. Анализ даты. Анализ даты. Символические звезды. 10 Божеств. Грабитель богатства</v>
      </c>
      <c r="C3370" s="11" t="str">
        <f>IFERROR(VLOOKUP(I3370,lvl_1[],2,FALSE),"Нет")</f>
        <v>Общий расчет</v>
      </c>
      <c r="D3370" s="11" t="str">
        <f>IFERROR(VLOOKUP(Rule!J3370,lvl_2[],2,FALSE),"Нет")</f>
        <v>Анализ даты</v>
      </c>
      <c r="E3370" s="11" t="str">
        <f>IFERROR(VLOOKUP(Rule!K3370,lvl_3[],2,FALSE),"Нет")</f>
        <v>Анализ даты</v>
      </c>
      <c r="F3370" s="11" t="str">
        <f>IFERROR(INDEX(lvl_4[],MATCH(L3370,lvl_4[ID],0),MATCH(TEXT(K3370,"##0"),lvl_4[#Headers],0)),"Нет")</f>
        <v>Символические звезды</v>
      </c>
      <c r="G3370" s="11" t="str">
        <f>IFERROR(INDEX(lvl_5[],MATCH(M3370,lvl_5[ID],0),MATCH(_xlfn.CONCAT(TEXT(K3370,"##0"),"_",TEXT(L3370,"##0")),lvl_5[#Headers],0)),"Нет")</f>
        <v>10 Божеств</v>
      </c>
      <c r="H3370" s="11" t="str">
        <f>IFERROR(INDEX(lvl_6[],MATCH(N3370,lvl_6[ID],0),MATCH(_xlfn.CONCAT(K3370,"_",L3370,"_",M3370),lvl_6[#Headers],0)),"Нет")</f>
        <v>Грабитель богатства</v>
      </c>
      <c r="I3370" s="12">
        <v>1</v>
      </c>
      <c r="J3370" s="12">
        <v>4</v>
      </c>
      <c r="K3370" s="12">
        <v>1</v>
      </c>
      <c r="L3370" s="12">
        <v>5</v>
      </c>
      <c r="M3370" s="12">
        <v>1</v>
      </c>
      <c r="N3370" s="12">
        <v>2</v>
      </c>
      <c r="O3370" s="12">
        <f>COUNTIF($P$2:P3370,P3370)</f>
        <v>23</v>
      </c>
      <c r="P3370" s="12" t="str">
        <f t="shared" si="216"/>
        <v>141050102</v>
      </c>
      <c r="Q3370" s="12" t="str">
        <f t="shared" si="217"/>
        <v>1410501020023</v>
      </c>
      <c r="R3370" s="20" t="s">
        <v>2883</v>
      </c>
      <c r="U3370" s="12" t="s">
        <v>903</v>
      </c>
      <c r="W3370" s="12" t="s">
        <v>100</v>
      </c>
      <c r="AP3370" s="12" t="s">
        <v>905</v>
      </c>
      <c r="AR3370" s="12" t="s">
        <v>100</v>
      </c>
      <c r="BN3370" s="12">
        <v>1</v>
      </c>
    </row>
    <row r="3371" spans="1:66" ht="45" x14ac:dyDescent="0.25">
      <c r="A3371" s="12">
        <v>1</v>
      </c>
      <c r="B3371" s="11" t="str">
        <f t="shared" si="215"/>
        <v>Общий расчет. Анализ даты. Анализ даты. Символические звезды. 10 Божеств. Дух наслаждения</v>
      </c>
      <c r="C3371" s="11" t="str">
        <f>IFERROR(VLOOKUP(I3371,lvl_1[],2,FALSE),"Нет")</f>
        <v>Общий расчет</v>
      </c>
      <c r="D3371" s="11" t="str">
        <f>IFERROR(VLOOKUP(Rule!J3371,lvl_2[],2,FALSE),"Нет")</f>
        <v>Анализ даты</v>
      </c>
      <c r="E3371" s="11" t="str">
        <f>IFERROR(VLOOKUP(Rule!K3371,lvl_3[],2,FALSE),"Нет")</f>
        <v>Анализ даты</v>
      </c>
      <c r="F3371" s="11" t="str">
        <f>IFERROR(INDEX(lvl_4[],MATCH(L3371,lvl_4[ID],0),MATCH(TEXT(K3371,"##0"),lvl_4[#Headers],0)),"Нет")</f>
        <v>Символические звезды</v>
      </c>
      <c r="G3371" s="11" t="str">
        <f>IFERROR(INDEX(lvl_5[],MATCH(M3371,lvl_5[ID],0),MATCH(_xlfn.CONCAT(TEXT(K3371,"##0"),"_",TEXT(L3371,"##0")),lvl_5[#Headers],0)),"Нет")</f>
        <v>10 Божеств</v>
      </c>
      <c r="H3371" s="11" t="str">
        <f>IFERROR(INDEX(lvl_6[],MATCH(N3371,lvl_6[ID],0),MATCH(_xlfn.CONCAT(K3371,"_",L3371,"_",M3371),lvl_6[#Headers],0)),"Нет")</f>
        <v>Дух наслаждения</v>
      </c>
      <c r="I3371" s="12">
        <v>1</v>
      </c>
      <c r="J3371" s="12">
        <v>4</v>
      </c>
      <c r="K3371" s="12">
        <v>1</v>
      </c>
      <c r="L3371" s="12">
        <v>5</v>
      </c>
      <c r="M3371" s="12">
        <v>1</v>
      </c>
      <c r="N3371" s="12">
        <v>3</v>
      </c>
      <c r="O3371" s="12">
        <f>COUNTIF($P$2:P3371,P3371)</f>
        <v>23</v>
      </c>
      <c r="P3371" s="12" t="str">
        <f t="shared" si="216"/>
        <v>141050103</v>
      </c>
      <c r="Q3371" s="12" t="str">
        <f t="shared" si="217"/>
        <v>1410501030023</v>
      </c>
      <c r="R3371" s="20" t="s">
        <v>2884</v>
      </c>
      <c r="U3371" s="12" t="s">
        <v>903</v>
      </c>
      <c r="W3371" s="12" t="s">
        <v>100</v>
      </c>
      <c r="AP3371" s="12" t="s">
        <v>907</v>
      </c>
      <c r="AR3371" s="12" t="s">
        <v>100</v>
      </c>
      <c r="BN3371" s="12">
        <v>1</v>
      </c>
    </row>
    <row r="3372" spans="1:66" ht="60" x14ac:dyDescent="0.25">
      <c r="A3372" s="12">
        <v>1</v>
      </c>
      <c r="B3372" s="11" t="str">
        <f t="shared" si="215"/>
        <v>Общий расчет. Анализ даты. Анализ даты. Символические звезды. 10 Божеств. Ранение чиновника (Нападение на власть)</v>
      </c>
      <c r="C3372" s="11" t="str">
        <f>IFERROR(VLOOKUP(I3372,lvl_1[],2,FALSE),"Нет")</f>
        <v>Общий расчет</v>
      </c>
      <c r="D3372" s="11" t="str">
        <f>IFERROR(VLOOKUP(Rule!J3372,lvl_2[],2,FALSE),"Нет")</f>
        <v>Анализ даты</v>
      </c>
      <c r="E3372" s="11" t="str">
        <f>IFERROR(VLOOKUP(Rule!K3372,lvl_3[],2,FALSE),"Нет")</f>
        <v>Анализ даты</v>
      </c>
      <c r="F3372" s="11" t="str">
        <f>IFERROR(INDEX(lvl_4[],MATCH(L3372,lvl_4[ID],0),MATCH(TEXT(K3372,"##0"),lvl_4[#Headers],0)),"Нет")</f>
        <v>Символические звезды</v>
      </c>
      <c r="G3372" s="11" t="str">
        <f>IFERROR(INDEX(lvl_5[],MATCH(M3372,lvl_5[ID],0),MATCH(_xlfn.CONCAT(TEXT(K3372,"##0"),"_",TEXT(L3372,"##0")),lvl_5[#Headers],0)),"Нет")</f>
        <v>10 Божеств</v>
      </c>
      <c r="H3372" s="11" t="str">
        <f>IFERROR(INDEX(lvl_6[],MATCH(N3372,lvl_6[ID],0),MATCH(_xlfn.CONCAT(K3372,"_",L3372,"_",M3372),lvl_6[#Headers],0)),"Нет")</f>
        <v>Ранение чиновника (Нападение на власть)</v>
      </c>
      <c r="I3372" s="12">
        <v>1</v>
      </c>
      <c r="J3372" s="12">
        <v>4</v>
      </c>
      <c r="K3372" s="12">
        <v>1</v>
      </c>
      <c r="L3372" s="12">
        <v>5</v>
      </c>
      <c r="M3372" s="12">
        <v>1</v>
      </c>
      <c r="N3372" s="12">
        <v>4</v>
      </c>
      <c r="O3372" s="12">
        <f>COUNTIF($P$2:P3372,P3372)</f>
        <v>23</v>
      </c>
      <c r="P3372" s="12" t="str">
        <f t="shared" si="216"/>
        <v>141050104</v>
      </c>
      <c r="Q3372" s="12" t="str">
        <f t="shared" si="217"/>
        <v>1410501040023</v>
      </c>
      <c r="R3372" s="20" t="s">
        <v>2885</v>
      </c>
      <c r="U3372" s="12" t="s">
        <v>903</v>
      </c>
      <c r="W3372" s="12" t="s">
        <v>100</v>
      </c>
      <c r="AP3372" s="12" t="s">
        <v>908</v>
      </c>
      <c r="AR3372" s="12" t="s">
        <v>100</v>
      </c>
      <c r="BN3372" s="12">
        <v>1</v>
      </c>
    </row>
    <row r="3373" spans="1:66" ht="60" x14ac:dyDescent="0.25">
      <c r="A3373" s="12">
        <v>1</v>
      </c>
      <c r="B3373" s="11" t="str">
        <f t="shared" si="215"/>
        <v>Общий расчет. Анализ даты. Анализ даты. Символические звезды. 10 Божеств. Склонность к богатству (Косое богатство)</v>
      </c>
      <c r="C3373" s="11" t="str">
        <f>IFERROR(VLOOKUP(I3373,lvl_1[],2,FALSE),"Нет")</f>
        <v>Общий расчет</v>
      </c>
      <c r="D3373" s="11" t="str">
        <f>IFERROR(VLOOKUP(Rule!J3373,lvl_2[],2,FALSE),"Нет")</f>
        <v>Анализ даты</v>
      </c>
      <c r="E3373" s="11" t="str">
        <f>IFERROR(VLOOKUP(Rule!K3373,lvl_3[],2,FALSE),"Нет")</f>
        <v>Анализ даты</v>
      </c>
      <c r="F3373" s="11" t="str">
        <f>IFERROR(INDEX(lvl_4[],MATCH(L3373,lvl_4[ID],0),MATCH(TEXT(K3373,"##0"),lvl_4[#Headers],0)),"Нет")</f>
        <v>Символические звезды</v>
      </c>
      <c r="G3373" s="11" t="str">
        <f>IFERROR(INDEX(lvl_5[],MATCH(M3373,lvl_5[ID],0),MATCH(_xlfn.CONCAT(TEXT(K3373,"##0"),"_",TEXT(L3373,"##0")),lvl_5[#Headers],0)),"Нет")</f>
        <v>10 Божеств</v>
      </c>
      <c r="H3373" s="11" t="str">
        <f>IFERROR(INDEX(lvl_6[],MATCH(N3373,lvl_6[ID],0),MATCH(_xlfn.CONCAT(K3373,"_",L3373,"_",M3373),lvl_6[#Headers],0)),"Нет")</f>
        <v>Склонность к богатству (Косое богатство)</v>
      </c>
      <c r="I3373" s="12">
        <v>1</v>
      </c>
      <c r="J3373" s="12">
        <v>4</v>
      </c>
      <c r="K3373" s="12">
        <v>1</v>
      </c>
      <c r="L3373" s="12">
        <v>5</v>
      </c>
      <c r="M3373" s="12">
        <v>1</v>
      </c>
      <c r="N3373" s="12">
        <v>5</v>
      </c>
      <c r="O3373" s="12">
        <f>COUNTIF($P$2:P3373,P3373)</f>
        <v>23</v>
      </c>
      <c r="P3373" s="12" t="str">
        <f t="shared" si="216"/>
        <v>141050105</v>
      </c>
      <c r="Q3373" s="12" t="str">
        <f t="shared" si="217"/>
        <v>1410501050023</v>
      </c>
      <c r="R3373" s="20" t="s">
        <v>2886</v>
      </c>
      <c r="U3373" s="12" t="s">
        <v>903</v>
      </c>
      <c r="W3373" s="12" t="s">
        <v>100</v>
      </c>
      <c r="AP3373" s="12" t="s">
        <v>910</v>
      </c>
      <c r="AR3373" s="12" t="s">
        <v>100</v>
      </c>
      <c r="BN3373" s="12">
        <v>1</v>
      </c>
    </row>
    <row r="3374" spans="1:66" ht="45" x14ac:dyDescent="0.25">
      <c r="A3374" s="12">
        <v>1</v>
      </c>
      <c r="B3374" s="11" t="str">
        <f t="shared" si="215"/>
        <v>Общий расчет. Анализ даты. Анализ даты. Символические звезды. 10 Божеств. Прямое богатство</v>
      </c>
      <c r="C3374" s="11" t="str">
        <f>IFERROR(VLOOKUP(I3374,lvl_1[],2,FALSE),"Нет")</f>
        <v>Общий расчет</v>
      </c>
      <c r="D3374" s="11" t="str">
        <f>IFERROR(VLOOKUP(Rule!J3374,lvl_2[],2,FALSE),"Нет")</f>
        <v>Анализ даты</v>
      </c>
      <c r="E3374" s="11" t="str">
        <f>IFERROR(VLOOKUP(Rule!K3374,lvl_3[],2,FALSE),"Нет")</f>
        <v>Анализ даты</v>
      </c>
      <c r="F3374" s="11" t="str">
        <f>IFERROR(INDEX(lvl_4[],MATCH(L3374,lvl_4[ID],0),MATCH(TEXT(K3374,"##0"),lvl_4[#Headers],0)),"Нет")</f>
        <v>Символические звезды</v>
      </c>
      <c r="G3374" s="11" t="str">
        <f>IFERROR(INDEX(lvl_5[],MATCH(M3374,lvl_5[ID],0),MATCH(_xlfn.CONCAT(TEXT(K3374,"##0"),"_",TEXT(L3374,"##0")),lvl_5[#Headers],0)),"Нет")</f>
        <v>10 Божеств</v>
      </c>
      <c r="H3374" s="11" t="str">
        <f>IFERROR(INDEX(lvl_6[],MATCH(N3374,lvl_6[ID],0),MATCH(_xlfn.CONCAT(K3374,"_",L3374,"_",M3374),lvl_6[#Headers],0)),"Нет")</f>
        <v>Прямое богатство</v>
      </c>
      <c r="I3374" s="12">
        <v>1</v>
      </c>
      <c r="J3374" s="12">
        <v>4</v>
      </c>
      <c r="K3374" s="12">
        <v>1</v>
      </c>
      <c r="L3374" s="12">
        <v>5</v>
      </c>
      <c r="M3374" s="12">
        <v>1</v>
      </c>
      <c r="N3374" s="12">
        <v>6</v>
      </c>
      <c r="O3374" s="12">
        <f>COUNTIF($P$2:P3374,P3374)</f>
        <v>23</v>
      </c>
      <c r="P3374" s="12" t="str">
        <f t="shared" si="216"/>
        <v>141050106</v>
      </c>
      <c r="Q3374" s="12" t="str">
        <f t="shared" si="217"/>
        <v>1410501060023</v>
      </c>
      <c r="R3374" s="20" t="s">
        <v>2887</v>
      </c>
      <c r="U3374" s="12" t="s">
        <v>903</v>
      </c>
      <c r="W3374" s="12" t="s">
        <v>100</v>
      </c>
      <c r="AP3374" s="12" t="s">
        <v>912</v>
      </c>
      <c r="AR3374" s="12" t="s">
        <v>100</v>
      </c>
      <c r="BN3374" s="12">
        <v>1</v>
      </c>
    </row>
    <row r="3375" spans="1:66" ht="60" x14ac:dyDescent="0.25">
      <c r="A3375" s="12">
        <v>1</v>
      </c>
      <c r="B3375" s="11" t="str">
        <f t="shared" si="215"/>
        <v>Общий расчет. Анализ даты. Анализ даты. Символические звезды. 10 Божеств. Убийство 7й позиции (Неправильный чиновник_</v>
      </c>
      <c r="C3375" s="11" t="str">
        <f>IFERROR(VLOOKUP(I3375,lvl_1[],2,FALSE),"Нет")</f>
        <v>Общий расчет</v>
      </c>
      <c r="D3375" s="11" t="str">
        <f>IFERROR(VLOOKUP(Rule!J3375,lvl_2[],2,FALSE),"Нет")</f>
        <v>Анализ даты</v>
      </c>
      <c r="E3375" s="11" t="str">
        <f>IFERROR(VLOOKUP(Rule!K3375,lvl_3[],2,FALSE),"Нет")</f>
        <v>Анализ даты</v>
      </c>
      <c r="F3375" s="11" t="str">
        <f>IFERROR(INDEX(lvl_4[],MATCH(L3375,lvl_4[ID],0),MATCH(TEXT(K3375,"##0"),lvl_4[#Headers],0)),"Нет")</f>
        <v>Символические звезды</v>
      </c>
      <c r="G3375" s="11" t="str">
        <f>IFERROR(INDEX(lvl_5[],MATCH(M3375,lvl_5[ID],0),MATCH(_xlfn.CONCAT(TEXT(K3375,"##0"),"_",TEXT(L3375,"##0")),lvl_5[#Headers],0)),"Нет")</f>
        <v>10 Божеств</v>
      </c>
      <c r="H3375" s="11" t="str">
        <f>IFERROR(INDEX(lvl_6[],MATCH(N3375,lvl_6[ID],0),MATCH(_xlfn.CONCAT(K3375,"_",L3375,"_",M3375),lvl_6[#Headers],0)),"Нет")</f>
        <v>Убийство 7й позиции (Неправильный чиновник_</v>
      </c>
      <c r="I3375" s="12">
        <v>1</v>
      </c>
      <c r="J3375" s="12">
        <v>4</v>
      </c>
      <c r="K3375" s="12">
        <v>1</v>
      </c>
      <c r="L3375" s="12">
        <v>5</v>
      </c>
      <c r="M3375" s="12">
        <v>1</v>
      </c>
      <c r="N3375" s="12">
        <v>7</v>
      </c>
      <c r="O3375" s="12">
        <f>COUNTIF($P$2:P3375,P3375)</f>
        <v>23</v>
      </c>
      <c r="P3375" s="12" t="str">
        <f t="shared" si="216"/>
        <v>141050107</v>
      </c>
      <c r="Q3375" s="12" t="str">
        <f t="shared" si="217"/>
        <v>1410501070023</v>
      </c>
      <c r="R3375" s="20" t="s">
        <v>2888</v>
      </c>
      <c r="U3375" s="12" t="s">
        <v>903</v>
      </c>
      <c r="W3375" s="12" t="s">
        <v>100</v>
      </c>
      <c r="AP3375" s="12" t="s">
        <v>914</v>
      </c>
      <c r="AR3375" s="12" t="s">
        <v>100</v>
      </c>
      <c r="BN3375" s="12">
        <v>1</v>
      </c>
    </row>
    <row r="3376" spans="1:66" ht="60" x14ac:dyDescent="0.25">
      <c r="A3376" s="12">
        <v>1</v>
      </c>
      <c r="B3376" s="11" t="str">
        <f t="shared" si="215"/>
        <v>Общий расчет. Анализ даты. Анализ даты. Символические звезды. 10 Божеств. Правильный чиновник (Правильная власть)</v>
      </c>
      <c r="C3376" s="11" t="str">
        <f>IFERROR(VLOOKUP(I3376,lvl_1[],2,FALSE),"Нет")</f>
        <v>Общий расчет</v>
      </c>
      <c r="D3376" s="11" t="str">
        <f>IFERROR(VLOOKUP(Rule!J3376,lvl_2[],2,FALSE),"Нет")</f>
        <v>Анализ даты</v>
      </c>
      <c r="E3376" s="11" t="str">
        <f>IFERROR(VLOOKUP(Rule!K3376,lvl_3[],2,FALSE),"Нет")</f>
        <v>Анализ даты</v>
      </c>
      <c r="F3376" s="11" t="str">
        <f>IFERROR(INDEX(lvl_4[],MATCH(L3376,lvl_4[ID],0),MATCH(TEXT(K3376,"##0"),lvl_4[#Headers],0)),"Нет")</f>
        <v>Символические звезды</v>
      </c>
      <c r="G3376" s="11" t="str">
        <f>IFERROR(INDEX(lvl_5[],MATCH(M3376,lvl_5[ID],0),MATCH(_xlfn.CONCAT(TEXT(K3376,"##0"),"_",TEXT(L3376,"##0")),lvl_5[#Headers],0)),"Нет")</f>
        <v>10 Божеств</v>
      </c>
      <c r="H3376" s="11" t="str">
        <f>IFERROR(INDEX(lvl_6[],MATCH(N3376,lvl_6[ID],0),MATCH(_xlfn.CONCAT(K3376,"_",L3376,"_",M3376),lvl_6[#Headers],0)),"Нет")</f>
        <v>Правильный чиновник (Правильная власть)</v>
      </c>
      <c r="I3376" s="12">
        <v>1</v>
      </c>
      <c r="J3376" s="12">
        <v>4</v>
      </c>
      <c r="K3376" s="12">
        <v>1</v>
      </c>
      <c r="L3376" s="12">
        <v>5</v>
      </c>
      <c r="M3376" s="12">
        <v>1</v>
      </c>
      <c r="N3376" s="12">
        <v>8</v>
      </c>
      <c r="O3376" s="12">
        <f>COUNTIF($P$2:P3376,P3376)</f>
        <v>23</v>
      </c>
      <c r="P3376" s="12" t="str">
        <f t="shared" si="216"/>
        <v>141050108</v>
      </c>
      <c r="Q3376" s="12" t="str">
        <f t="shared" si="217"/>
        <v>1410501080023</v>
      </c>
      <c r="R3376" s="20" t="s">
        <v>2889</v>
      </c>
      <c r="U3376" s="12" t="s">
        <v>903</v>
      </c>
      <c r="W3376" s="12" t="s">
        <v>100</v>
      </c>
      <c r="AP3376" s="12" t="s">
        <v>916</v>
      </c>
      <c r="AR3376" s="12" t="s">
        <v>100</v>
      </c>
      <c r="BN3376" s="12">
        <v>1</v>
      </c>
    </row>
    <row r="3377" spans="1:66" ht="45" x14ac:dyDescent="0.25">
      <c r="A3377" s="12">
        <v>1</v>
      </c>
      <c r="B3377" s="11" t="str">
        <f t="shared" si="215"/>
        <v>Общий расчет. Анализ даты. Анализ даты. Символические звезды. 10 Божеств. Косая печать (Дух Совы)</v>
      </c>
      <c r="C3377" s="11" t="str">
        <f>IFERROR(VLOOKUP(I3377,lvl_1[],2,FALSE),"Нет")</f>
        <v>Общий расчет</v>
      </c>
      <c r="D3377" s="11" t="str">
        <f>IFERROR(VLOOKUP(Rule!J3377,lvl_2[],2,FALSE),"Нет")</f>
        <v>Анализ даты</v>
      </c>
      <c r="E3377" s="11" t="str">
        <f>IFERROR(VLOOKUP(Rule!K3377,lvl_3[],2,FALSE),"Нет")</f>
        <v>Анализ даты</v>
      </c>
      <c r="F3377" s="11" t="str">
        <f>IFERROR(INDEX(lvl_4[],MATCH(L3377,lvl_4[ID],0),MATCH(TEXT(K3377,"##0"),lvl_4[#Headers],0)),"Нет")</f>
        <v>Символические звезды</v>
      </c>
      <c r="G3377" s="11" t="str">
        <f>IFERROR(INDEX(lvl_5[],MATCH(M3377,lvl_5[ID],0),MATCH(_xlfn.CONCAT(TEXT(K3377,"##0"),"_",TEXT(L3377,"##0")),lvl_5[#Headers],0)),"Нет")</f>
        <v>10 Божеств</v>
      </c>
      <c r="H3377" s="11" t="str">
        <f>IFERROR(INDEX(lvl_6[],MATCH(N3377,lvl_6[ID],0),MATCH(_xlfn.CONCAT(K3377,"_",L3377,"_",M3377),lvl_6[#Headers],0)),"Нет")</f>
        <v>Косая печать (Дух Совы)</v>
      </c>
      <c r="I3377" s="12">
        <v>1</v>
      </c>
      <c r="J3377" s="12">
        <v>4</v>
      </c>
      <c r="K3377" s="12">
        <v>1</v>
      </c>
      <c r="L3377" s="12">
        <v>5</v>
      </c>
      <c r="M3377" s="12">
        <v>1</v>
      </c>
      <c r="N3377" s="12">
        <v>9</v>
      </c>
      <c r="O3377" s="12">
        <f>COUNTIF($P$2:P3377,P3377)</f>
        <v>23</v>
      </c>
      <c r="P3377" s="12" t="str">
        <f t="shared" si="216"/>
        <v>141050109</v>
      </c>
      <c r="Q3377" s="12" t="str">
        <f t="shared" si="217"/>
        <v>1410501090023</v>
      </c>
      <c r="R3377" s="20" t="s">
        <v>2890</v>
      </c>
      <c r="U3377" s="12" t="s">
        <v>903</v>
      </c>
      <c r="W3377" s="12" t="s">
        <v>100</v>
      </c>
      <c r="AP3377" s="12" t="s">
        <v>899</v>
      </c>
      <c r="AR3377" s="12" t="s">
        <v>100</v>
      </c>
      <c r="BN3377" s="12">
        <v>1</v>
      </c>
    </row>
    <row r="3378" spans="1:66" ht="45" x14ac:dyDescent="0.25">
      <c r="A3378" s="12">
        <v>1</v>
      </c>
      <c r="B3378" s="11" t="str">
        <f t="shared" si="215"/>
        <v>Общий расчет. Анализ даты. Анализ даты. Символические звезды. 10 Божеств. Правильная печать</v>
      </c>
      <c r="C3378" s="11" t="str">
        <f>IFERROR(VLOOKUP(I3378,lvl_1[],2,FALSE),"Нет")</f>
        <v>Общий расчет</v>
      </c>
      <c r="D3378" s="11" t="str">
        <f>IFERROR(VLOOKUP(Rule!J3378,lvl_2[],2,FALSE),"Нет")</f>
        <v>Анализ даты</v>
      </c>
      <c r="E3378" s="11" t="str">
        <f>IFERROR(VLOOKUP(Rule!K3378,lvl_3[],2,FALSE),"Нет")</f>
        <v>Анализ даты</v>
      </c>
      <c r="F3378" s="11" t="str">
        <f>IFERROR(INDEX(lvl_4[],MATCH(L3378,lvl_4[ID],0),MATCH(TEXT(K3378,"##0"),lvl_4[#Headers],0)),"Нет")</f>
        <v>Символические звезды</v>
      </c>
      <c r="G3378" s="11" t="str">
        <f>IFERROR(INDEX(lvl_5[],MATCH(M3378,lvl_5[ID],0),MATCH(_xlfn.CONCAT(TEXT(K3378,"##0"),"_",TEXT(L3378,"##0")),lvl_5[#Headers],0)),"Нет")</f>
        <v>10 Божеств</v>
      </c>
      <c r="H3378" s="11" t="str">
        <f>IFERROR(INDEX(lvl_6[],MATCH(N3378,lvl_6[ID],0),MATCH(_xlfn.CONCAT(K3378,"_",L3378,"_",M3378),lvl_6[#Headers],0)),"Нет")</f>
        <v>Правильная печать</v>
      </c>
      <c r="I3378" s="12">
        <v>1</v>
      </c>
      <c r="J3378" s="12">
        <v>4</v>
      </c>
      <c r="K3378" s="12">
        <v>1</v>
      </c>
      <c r="L3378" s="12">
        <v>5</v>
      </c>
      <c r="M3378" s="12">
        <v>1</v>
      </c>
      <c r="N3378" s="12">
        <v>10</v>
      </c>
      <c r="O3378" s="12">
        <f>COUNTIF($P$2:P3378,P3378)</f>
        <v>23</v>
      </c>
      <c r="P3378" s="12" t="str">
        <f t="shared" si="216"/>
        <v>141050110</v>
      </c>
      <c r="Q3378" s="12" t="str">
        <f t="shared" si="217"/>
        <v>1410501100023</v>
      </c>
      <c r="R3378" s="20" t="s">
        <v>2891</v>
      </c>
      <c r="U3378" s="12" t="s">
        <v>903</v>
      </c>
      <c r="W3378" s="12" t="s">
        <v>100</v>
      </c>
      <c r="AP3378" s="12" t="s">
        <v>901</v>
      </c>
      <c r="AR3378" s="12" t="s">
        <v>100</v>
      </c>
      <c r="BN3378" s="12">
        <v>1</v>
      </c>
    </row>
    <row r="3379" spans="1:66" ht="45" x14ac:dyDescent="0.25">
      <c r="A3379" s="12">
        <v>1</v>
      </c>
      <c r="B3379" s="11" t="str">
        <f t="shared" si="215"/>
        <v>Общий расчет. Анализ даты. Анализ даты. Символические звезды. 10 Божеств. Братство</v>
      </c>
      <c r="C3379" s="11" t="str">
        <f>IFERROR(VLOOKUP(I3379,lvl_1[],2,FALSE),"Нет")</f>
        <v>Общий расчет</v>
      </c>
      <c r="D3379" s="11" t="str">
        <f>IFERROR(VLOOKUP(Rule!J3379,lvl_2[],2,FALSE),"Нет")</f>
        <v>Анализ даты</v>
      </c>
      <c r="E3379" s="11" t="str">
        <f>IFERROR(VLOOKUP(Rule!K3379,lvl_3[],2,FALSE),"Нет")</f>
        <v>Анализ даты</v>
      </c>
      <c r="F3379" s="11" t="str">
        <f>IFERROR(INDEX(lvl_4[],MATCH(L3379,lvl_4[ID],0),MATCH(TEXT(K3379,"##0"),lvl_4[#Headers],0)),"Нет")</f>
        <v>Символические звезды</v>
      </c>
      <c r="G3379" s="11" t="str">
        <f>IFERROR(INDEX(lvl_5[],MATCH(M3379,lvl_5[ID],0),MATCH(_xlfn.CONCAT(TEXT(K3379,"##0"),"_",TEXT(L3379,"##0")),lvl_5[#Headers],0)),"Нет")</f>
        <v>10 Божеств</v>
      </c>
      <c r="H3379" s="11" t="str">
        <f>IFERROR(INDEX(lvl_6[],MATCH(N3379,lvl_6[ID],0),MATCH(_xlfn.CONCAT(K3379,"_",L3379,"_",M3379),lvl_6[#Headers],0)),"Нет")</f>
        <v>Братство</v>
      </c>
      <c r="I3379" s="12">
        <v>1</v>
      </c>
      <c r="J3379" s="12">
        <v>4</v>
      </c>
      <c r="K3379" s="12">
        <v>1</v>
      </c>
      <c r="L3379" s="12">
        <v>5</v>
      </c>
      <c r="M3379" s="12">
        <v>1</v>
      </c>
      <c r="N3379" s="12">
        <v>1</v>
      </c>
      <c r="O3379" s="12">
        <f>COUNTIF($P$2:P3379,P3379)</f>
        <v>24</v>
      </c>
      <c r="P3379" s="12" t="str">
        <f t="shared" si="216"/>
        <v>141050101</v>
      </c>
      <c r="Q3379" s="12" t="str">
        <f t="shared" si="217"/>
        <v>1410501010024</v>
      </c>
      <c r="R3379" s="20" t="s">
        <v>2892</v>
      </c>
      <c r="U3379" s="12" t="s">
        <v>905</v>
      </c>
      <c r="W3379" s="12" t="s">
        <v>100</v>
      </c>
      <c r="AP3379" s="12" t="s">
        <v>905</v>
      </c>
      <c r="AR3379" s="12" t="s">
        <v>100</v>
      </c>
      <c r="BN3379" s="12">
        <v>1</v>
      </c>
    </row>
    <row r="3380" spans="1:66" ht="45" x14ac:dyDescent="0.25">
      <c r="A3380" s="12">
        <v>1</v>
      </c>
      <c r="B3380" s="11" t="str">
        <f t="shared" si="215"/>
        <v>Общий расчет. Анализ даты. Анализ даты. Символические звезды. 10 Божеств. Грабитель богатства</v>
      </c>
      <c r="C3380" s="11" t="str">
        <f>IFERROR(VLOOKUP(I3380,lvl_1[],2,FALSE),"Нет")</f>
        <v>Общий расчет</v>
      </c>
      <c r="D3380" s="11" t="str">
        <f>IFERROR(VLOOKUP(Rule!J3380,lvl_2[],2,FALSE),"Нет")</f>
        <v>Анализ даты</v>
      </c>
      <c r="E3380" s="11" t="str">
        <f>IFERROR(VLOOKUP(Rule!K3380,lvl_3[],2,FALSE),"Нет")</f>
        <v>Анализ даты</v>
      </c>
      <c r="F3380" s="11" t="str">
        <f>IFERROR(INDEX(lvl_4[],MATCH(L3380,lvl_4[ID],0),MATCH(TEXT(K3380,"##0"),lvl_4[#Headers],0)),"Нет")</f>
        <v>Символические звезды</v>
      </c>
      <c r="G3380" s="11" t="str">
        <f>IFERROR(INDEX(lvl_5[],MATCH(M3380,lvl_5[ID],0),MATCH(_xlfn.CONCAT(TEXT(K3380,"##0"),"_",TEXT(L3380,"##0")),lvl_5[#Headers],0)),"Нет")</f>
        <v>10 Божеств</v>
      </c>
      <c r="H3380" s="11" t="str">
        <f>IFERROR(INDEX(lvl_6[],MATCH(N3380,lvl_6[ID],0),MATCH(_xlfn.CONCAT(K3380,"_",L3380,"_",M3380),lvl_6[#Headers],0)),"Нет")</f>
        <v>Грабитель богатства</v>
      </c>
      <c r="I3380" s="12">
        <v>1</v>
      </c>
      <c r="J3380" s="12">
        <v>4</v>
      </c>
      <c r="K3380" s="12">
        <v>1</v>
      </c>
      <c r="L3380" s="12">
        <v>5</v>
      </c>
      <c r="M3380" s="12">
        <v>1</v>
      </c>
      <c r="N3380" s="12">
        <v>2</v>
      </c>
      <c r="O3380" s="12">
        <f>COUNTIF($P$2:P3380,P3380)</f>
        <v>24</v>
      </c>
      <c r="P3380" s="12" t="str">
        <f t="shared" si="216"/>
        <v>141050102</v>
      </c>
      <c r="Q3380" s="12" t="str">
        <f t="shared" si="217"/>
        <v>1410501020024</v>
      </c>
      <c r="R3380" s="20" t="s">
        <v>2893</v>
      </c>
      <c r="U3380" s="12" t="s">
        <v>905</v>
      </c>
      <c r="W3380" s="12" t="s">
        <v>100</v>
      </c>
      <c r="AP3380" s="12" t="s">
        <v>903</v>
      </c>
      <c r="AR3380" s="12" t="s">
        <v>100</v>
      </c>
      <c r="BN3380" s="12">
        <v>1</v>
      </c>
    </row>
    <row r="3381" spans="1:66" ht="45" x14ac:dyDescent="0.25">
      <c r="A3381" s="12">
        <v>1</v>
      </c>
      <c r="B3381" s="11" t="str">
        <f t="shared" si="215"/>
        <v>Общий расчет. Анализ даты. Анализ даты. Символические звезды. 10 Божеств. Дух наслаждения</v>
      </c>
      <c r="C3381" s="11" t="str">
        <f>IFERROR(VLOOKUP(I3381,lvl_1[],2,FALSE),"Нет")</f>
        <v>Общий расчет</v>
      </c>
      <c r="D3381" s="11" t="str">
        <f>IFERROR(VLOOKUP(Rule!J3381,lvl_2[],2,FALSE),"Нет")</f>
        <v>Анализ даты</v>
      </c>
      <c r="E3381" s="11" t="str">
        <f>IFERROR(VLOOKUP(Rule!K3381,lvl_3[],2,FALSE),"Нет")</f>
        <v>Анализ даты</v>
      </c>
      <c r="F3381" s="11" t="str">
        <f>IFERROR(INDEX(lvl_4[],MATCH(L3381,lvl_4[ID],0),MATCH(TEXT(K3381,"##0"),lvl_4[#Headers],0)),"Нет")</f>
        <v>Символические звезды</v>
      </c>
      <c r="G3381" s="11" t="str">
        <f>IFERROR(INDEX(lvl_5[],MATCH(M3381,lvl_5[ID],0),MATCH(_xlfn.CONCAT(TEXT(K3381,"##0"),"_",TEXT(L3381,"##0")),lvl_5[#Headers],0)),"Нет")</f>
        <v>10 Божеств</v>
      </c>
      <c r="H3381" s="11" t="str">
        <f>IFERROR(INDEX(lvl_6[],MATCH(N3381,lvl_6[ID],0),MATCH(_xlfn.CONCAT(K3381,"_",L3381,"_",M3381),lvl_6[#Headers],0)),"Нет")</f>
        <v>Дух наслаждения</v>
      </c>
      <c r="I3381" s="12">
        <v>1</v>
      </c>
      <c r="J3381" s="12">
        <v>4</v>
      </c>
      <c r="K3381" s="12">
        <v>1</v>
      </c>
      <c r="L3381" s="12">
        <v>5</v>
      </c>
      <c r="M3381" s="12">
        <v>1</v>
      </c>
      <c r="N3381" s="12">
        <v>3</v>
      </c>
      <c r="O3381" s="12">
        <f>COUNTIF($P$2:P3381,P3381)</f>
        <v>24</v>
      </c>
      <c r="P3381" s="12" t="str">
        <f t="shared" si="216"/>
        <v>141050103</v>
      </c>
      <c r="Q3381" s="12" t="str">
        <f t="shared" si="217"/>
        <v>1410501030024</v>
      </c>
      <c r="R3381" s="20" t="s">
        <v>2894</v>
      </c>
      <c r="U3381" s="12" t="s">
        <v>905</v>
      </c>
      <c r="W3381" s="12" t="s">
        <v>100</v>
      </c>
      <c r="AP3381" s="12" t="s">
        <v>908</v>
      </c>
      <c r="AR3381" s="12" t="s">
        <v>100</v>
      </c>
      <c r="BN3381" s="12">
        <v>1</v>
      </c>
    </row>
    <row r="3382" spans="1:66" ht="60" x14ac:dyDescent="0.25">
      <c r="A3382" s="12">
        <v>1</v>
      </c>
      <c r="B3382" s="11" t="str">
        <f t="shared" si="215"/>
        <v>Общий расчет. Анализ даты. Анализ даты. Символические звезды. 10 Божеств. Ранение чиновника (Нападение на власть)</v>
      </c>
      <c r="C3382" s="11" t="str">
        <f>IFERROR(VLOOKUP(I3382,lvl_1[],2,FALSE),"Нет")</f>
        <v>Общий расчет</v>
      </c>
      <c r="D3382" s="11" t="str">
        <f>IFERROR(VLOOKUP(Rule!J3382,lvl_2[],2,FALSE),"Нет")</f>
        <v>Анализ даты</v>
      </c>
      <c r="E3382" s="11" t="str">
        <f>IFERROR(VLOOKUP(Rule!K3382,lvl_3[],2,FALSE),"Нет")</f>
        <v>Анализ даты</v>
      </c>
      <c r="F3382" s="11" t="str">
        <f>IFERROR(INDEX(lvl_4[],MATCH(L3382,lvl_4[ID],0),MATCH(TEXT(K3382,"##0"),lvl_4[#Headers],0)),"Нет")</f>
        <v>Символические звезды</v>
      </c>
      <c r="G3382" s="11" t="str">
        <f>IFERROR(INDEX(lvl_5[],MATCH(M3382,lvl_5[ID],0),MATCH(_xlfn.CONCAT(TEXT(K3382,"##0"),"_",TEXT(L3382,"##0")),lvl_5[#Headers],0)),"Нет")</f>
        <v>10 Божеств</v>
      </c>
      <c r="H3382" s="11" t="str">
        <f>IFERROR(INDEX(lvl_6[],MATCH(N3382,lvl_6[ID],0),MATCH(_xlfn.CONCAT(K3382,"_",L3382,"_",M3382),lvl_6[#Headers],0)),"Нет")</f>
        <v>Ранение чиновника (Нападение на власть)</v>
      </c>
      <c r="I3382" s="12">
        <v>1</v>
      </c>
      <c r="J3382" s="12">
        <v>4</v>
      </c>
      <c r="K3382" s="12">
        <v>1</v>
      </c>
      <c r="L3382" s="12">
        <v>5</v>
      </c>
      <c r="M3382" s="12">
        <v>1</v>
      </c>
      <c r="N3382" s="12">
        <v>4</v>
      </c>
      <c r="O3382" s="12">
        <f>COUNTIF($P$2:P3382,P3382)</f>
        <v>24</v>
      </c>
      <c r="P3382" s="12" t="str">
        <f t="shared" si="216"/>
        <v>141050104</v>
      </c>
      <c r="Q3382" s="12" t="str">
        <f t="shared" si="217"/>
        <v>1410501040024</v>
      </c>
      <c r="R3382" s="20" t="s">
        <v>2895</v>
      </c>
      <c r="U3382" s="12" t="s">
        <v>905</v>
      </c>
      <c r="W3382" s="12" t="s">
        <v>100</v>
      </c>
      <c r="AP3382" s="12" t="s">
        <v>907</v>
      </c>
      <c r="AR3382" s="12" t="s">
        <v>100</v>
      </c>
      <c r="BN3382" s="12">
        <v>1</v>
      </c>
    </row>
    <row r="3383" spans="1:66" ht="60" x14ac:dyDescent="0.25">
      <c r="A3383" s="12">
        <v>1</v>
      </c>
      <c r="B3383" s="11" t="str">
        <f t="shared" si="215"/>
        <v>Общий расчет. Анализ даты. Анализ даты. Символические звезды. 10 Божеств. Склонность к богатству (Косое богатство)</v>
      </c>
      <c r="C3383" s="11" t="str">
        <f>IFERROR(VLOOKUP(I3383,lvl_1[],2,FALSE),"Нет")</f>
        <v>Общий расчет</v>
      </c>
      <c r="D3383" s="11" t="str">
        <f>IFERROR(VLOOKUP(Rule!J3383,lvl_2[],2,FALSE),"Нет")</f>
        <v>Анализ даты</v>
      </c>
      <c r="E3383" s="11" t="str">
        <f>IFERROR(VLOOKUP(Rule!K3383,lvl_3[],2,FALSE),"Нет")</f>
        <v>Анализ даты</v>
      </c>
      <c r="F3383" s="11" t="str">
        <f>IFERROR(INDEX(lvl_4[],MATCH(L3383,lvl_4[ID],0),MATCH(TEXT(K3383,"##0"),lvl_4[#Headers],0)),"Нет")</f>
        <v>Символические звезды</v>
      </c>
      <c r="G3383" s="11" t="str">
        <f>IFERROR(INDEX(lvl_5[],MATCH(M3383,lvl_5[ID],0),MATCH(_xlfn.CONCAT(TEXT(K3383,"##0"),"_",TEXT(L3383,"##0")),lvl_5[#Headers],0)),"Нет")</f>
        <v>10 Божеств</v>
      </c>
      <c r="H3383" s="11" t="str">
        <f>IFERROR(INDEX(lvl_6[],MATCH(N3383,lvl_6[ID],0),MATCH(_xlfn.CONCAT(K3383,"_",L3383,"_",M3383),lvl_6[#Headers],0)),"Нет")</f>
        <v>Склонность к богатству (Косое богатство)</v>
      </c>
      <c r="I3383" s="12">
        <v>1</v>
      </c>
      <c r="J3383" s="12">
        <v>4</v>
      </c>
      <c r="K3383" s="12">
        <v>1</v>
      </c>
      <c r="L3383" s="12">
        <v>5</v>
      </c>
      <c r="M3383" s="12">
        <v>1</v>
      </c>
      <c r="N3383" s="12">
        <v>5</v>
      </c>
      <c r="O3383" s="12">
        <f>COUNTIF($P$2:P3383,P3383)</f>
        <v>24</v>
      </c>
      <c r="P3383" s="12" t="str">
        <f t="shared" si="216"/>
        <v>141050105</v>
      </c>
      <c r="Q3383" s="12" t="str">
        <f t="shared" si="217"/>
        <v>1410501050024</v>
      </c>
      <c r="R3383" s="20" t="s">
        <v>2896</v>
      </c>
      <c r="U3383" s="12" t="s">
        <v>905</v>
      </c>
      <c r="W3383" s="12" t="s">
        <v>100</v>
      </c>
      <c r="AP3383" s="12" t="s">
        <v>912</v>
      </c>
      <c r="AR3383" s="12" t="s">
        <v>100</v>
      </c>
      <c r="BN3383" s="12">
        <v>1</v>
      </c>
    </row>
    <row r="3384" spans="1:66" ht="45" x14ac:dyDescent="0.25">
      <c r="A3384" s="12">
        <v>1</v>
      </c>
      <c r="B3384" s="11" t="str">
        <f t="shared" si="215"/>
        <v>Общий расчет. Анализ даты. Анализ даты. Символические звезды. 10 Божеств. Прямое богатство</v>
      </c>
      <c r="C3384" s="11" t="str">
        <f>IFERROR(VLOOKUP(I3384,lvl_1[],2,FALSE),"Нет")</f>
        <v>Общий расчет</v>
      </c>
      <c r="D3384" s="11" t="str">
        <f>IFERROR(VLOOKUP(Rule!J3384,lvl_2[],2,FALSE),"Нет")</f>
        <v>Анализ даты</v>
      </c>
      <c r="E3384" s="11" t="str">
        <f>IFERROR(VLOOKUP(Rule!K3384,lvl_3[],2,FALSE),"Нет")</f>
        <v>Анализ даты</v>
      </c>
      <c r="F3384" s="11" t="str">
        <f>IFERROR(INDEX(lvl_4[],MATCH(L3384,lvl_4[ID],0),MATCH(TEXT(K3384,"##0"),lvl_4[#Headers],0)),"Нет")</f>
        <v>Символические звезды</v>
      </c>
      <c r="G3384" s="11" t="str">
        <f>IFERROR(INDEX(lvl_5[],MATCH(M3384,lvl_5[ID],0),MATCH(_xlfn.CONCAT(TEXT(K3384,"##0"),"_",TEXT(L3384,"##0")),lvl_5[#Headers],0)),"Нет")</f>
        <v>10 Божеств</v>
      </c>
      <c r="H3384" s="11" t="str">
        <f>IFERROR(INDEX(lvl_6[],MATCH(N3384,lvl_6[ID],0),MATCH(_xlfn.CONCAT(K3384,"_",L3384,"_",M3384),lvl_6[#Headers],0)),"Нет")</f>
        <v>Прямое богатство</v>
      </c>
      <c r="I3384" s="12">
        <v>1</v>
      </c>
      <c r="J3384" s="12">
        <v>4</v>
      </c>
      <c r="K3384" s="12">
        <v>1</v>
      </c>
      <c r="L3384" s="12">
        <v>5</v>
      </c>
      <c r="M3384" s="12">
        <v>1</v>
      </c>
      <c r="N3384" s="12">
        <v>6</v>
      </c>
      <c r="O3384" s="12">
        <f>COUNTIF($P$2:P3384,P3384)</f>
        <v>24</v>
      </c>
      <c r="P3384" s="12" t="str">
        <f t="shared" si="216"/>
        <v>141050106</v>
      </c>
      <c r="Q3384" s="12" t="str">
        <f t="shared" si="217"/>
        <v>1410501060024</v>
      </c>
      <c r="R3384" s="20" t="s">
        <v>2897</v>
      </c>
      <c r="U3384" s="12" t="s">
        <v>905</v>
      </c>
      <c r="W3384" s="12" t="s">
        <v>100</v>
      </c>
      <c r="AP3384" s="12" t="s">
        <v>910</v>
      </c>
      <c r="AR3384" s="12" t="s">
        <v>100</v>
      </c>
      <c r="BN3384" s="12">
        <v>1</v>
      </c>
    </row>
    <row r="3385" spans="1:66" ht="60" x14ac:dyDescent="0.25">
      <c r="A3385" s="12">
        <v>1</v>
      </c>
      <c r="B3385" s="11" t="str">
        <f t="shared" si="215"/>
        <v>Общий расчет. Анализ даты. Анализ даты. Символические звезды. 10 Божеств. Убийство 7й позиции (Неправильный чиновник_</v>
      </c>
      <c r="C3385" s="11" t="str">
        <f>IFERROR(VLOOKUP(I3385,lvl_1[],2,FALSE),"Нет")</f>
        <v>Общий расчет</v>
      </c>
      <c r="D3385" s="11" t="str">
        <f>IFERROR(VLOOKUP(Rule!J3385,lvl_2[],2,FALSE),"Нет")</f>
        <v>Анализ даты</v>
      </c>
      <c r="E3385" s="11" t="str">
        <f>IFERROR(VLOOKUP(Rule!K3385,lvl_3[],2,FALSE),"Нет")</f>
        <v>Анализ даты</v>
      </c>
      <c r="F3385" s="11" t="str">
        <f>IFERROR(INDEX(lvl_4[],MATCH(L3385,lvl_4[ID],0),MATCH(TEXT(K3385,"##0"),lvl_4[#Headers],0)),"Нет")</f>
        <v>Символические звезды</v>
      </c>
      <c r="G3385" s="11" t="str">
        <f>IFERROR(INDEX(lvl_5[],MATCH(M3385,lvl_5[ID],0),MATCH(_xlfn.CONCAT(TEXT(K3385,"##0"),"_",TEXT(L3385,"##0")),lvl_5[#Headers],0)),"Нет")</f>
        <v>10 Божеств</v>
      </c>
      <c r="H3385" s="11" t="str">
        <f>IFERROR(INDEX(lvl_6[],MATCH(N3385,lvl_6[ID],0),MATCH(_xlfn.CONCAT(K3385,"_",L3385,"_",M3385),lvl_6[#Headers],0)),"Нет")</f>
        <v>Убийство 7й позиции (Неправильный чиновник_</v>
      </c>
      <c r="I3385" s="12">
        <v>1</v>
      </c>
      <c r="J3385" s="12">
        <v>4</v>
      </c>
      <c r="K3385" s="12">
        <v>1</v>
      </c>
      <c r="L3385" s="12">
        <v>5</v>
      </c>
      <c r="M3385" s="12">
        <v>1</v>
      </c>
      <c r="N3385" s="12">
        <v>7</v>
      </c>
      <c r="O3385" s="12">
        <f>COUNTIF($P$2:P3385,P3385)</f>
        <v>24</v>
      </c>
      <c r="P3385" s="12" t="str">
        <f t="shared" si="216"/>
        <v>141050107</v>
      </c>
      <c r="Q3385" s="12" t="str">
        <f t="shared" si="217"/>
        <v>1410501070024</v>
      </c>
      <c r="R3385" s="20" t="s">
        <v>2898</v>
      </c>
      <c r="U3385" s="12" t="s">
        <v>905</v>
      </c>
      <c r="W3385" s="12" t="s">
        <v>100</v>
      </c>
      <c r="AP3385" s="12" t="s">
        <v>916</v>
      </c>
      <c r="AR3385" s="12" t="s">
        <v>100</v>
      </c>
      <c r="BN3385" s="12">
        <v>1</v>
      </c>
    </row>
    <row r="3386" spans="1:66" ht="60" x14ac:dyDescent="0.25">
      <c r="A3386" s="12">
        <v>1</v>
      </c>
      <c r="B3386" s="11" t="str">
        <f t="shared" si="215"/>
        <v>Общий расчет. Анализ даты. Анализ даты. Символические звезды. 10 Божеств. Правильный чиновник (Правильная власть)</v>
      </c>
      <c r="C3386" s="11" t="str">
        <f>IFERROR(VLOOKUP(I3386,lvl_1[],2,FALSE),"Нет")</f>
        <v>Общий расчет</v>
      </c>
      <c r="D3386" s="11" t="str">
        <f>IFERROR(VLOOKUP(Rule!J3386,lvl_2[],2,FALSE),"Нет")</f>
        <v>Анализ даты</v>
      </c>
      <c r="E3386" s="11" t="str">
        <f>IFERROR(VLOOKUP(Rule!K3386,lvl_3[],2,FALSE),"Нет")</f>
        <v>Анализ даты</v>
      </c>
      <c r="F3386" s="11" t="str">
        <f>IFERROR(INDEX(lvl_4[],MATCH(L3386,lvl_4[ID],0),MATCH(TEXT(K3386,"##0"),lvl_4[#Headers],0)),"Нет")</f>
        <v>Символические звезды</v>
      </c>
      <c r="G3386" s="11" t="str">
        <f>IFERROR(INDEX(lvl_5[],MATCH(M3386,lvl_5[ID],0),MATCH(_xlfn.CONCAT(TEXT(K3386,"##0"),"_",TEXT(L3386,"##0")),lvl_5[#Headers],0)),"Нет")</f>
        <v>10 Божеств</v>
      </c>
      <c r="H3386" s="11" t="str">
        <f>IFERROR(INDEX(lvl_6[],MATCH(N3386,lvl_6[ID],0),MATCH(_xlfn.CONCAT(K3386,"_",L3386,"_",M3386),lvl_6[#Headers],0)),"Нет")</f>
        <v>Правильный чиновник (Правильная власть)</v>
      </c>
      <c r="I3386" s="12">
        <v>1</v>
      </c>
      <c r="J3386" s="12">
        <v>4</v>
      </c>
      <c r="K3386" s="12">
        <v>1</v>
      </c>
      <c r="L3386" s="12">
        <v>5</v>
      </c>
      <c r="M3386" s="12">
        <v>1</v>
      </c>
      <c r="N3386" s="12">
        <v>8</v>
      </c>
      <c r="O3386" s="12">
        <f>COUNTIF($P$2:P3386,P3386)</f>
        <v>24</v>
      </c>
      <c r="P3386" s="12" t="str">
        <f t="shared" si="216"/>
        <v>141050108</v>
      </c>
      <c r="Q3386" s="12" t="str">
        <f t="shared" si="217"/>
        <v>1410501080024</v>
      </c>
      <c r="R3386" s="20" t="s">
        <v>2899</v>
      </c>
      <c r="U3386" s="12" t="s">
        <v>905</v>
      </c>
      <c r="W3386" s="12" t="s">
        <v>100</v>
      </c>
      <c r="AP3386" s="12" t="s">
        <v>914</v>
      </c>
      <c r="AR3386" s="12" t="s">
        <v>100</v>
      </c>
      <c r="BN3386" s="12">
        <v>1</v>
      </c>
    </row>
    <row r="3387" spans="1:66" ht="45" x14ac:dyDescent="0.25">
      <c r="A3387" s="12">
        <v>1</v>
      </c>
      <c r="B3387" s="11" t="str">
        <f t="shared" si="215"/>
        <v>Общий расчет. Анализ даты. Анализ даты. Символические звезды. 10 Божеств. Косая печать (Дух Совы)</v>
      </c>
      <c r="C3387" s="11" t="str">
        <f>IFERROR(VLOOKUP(I3387,lvl_1[],2,FALSE),"Нет")</f>
        <v>Общий расчет</v>
      </c>
      <c r="D3387" s="11" t="str">
        <f>IFERROR(VLOOKUP(Rule!J3387,lvl_2[],2,FALSE),"Нет")</f>
        <v>Анализ даты</v>
      </c>
      <c r="E3387" s="11" t="str">
        <f>IFERROR(VLOOKUP(Rule!K3387,lvl_3[],2,FALSE),"Нет")</f>
        <v>Анализ даты</v>
      </c>
      <c r="F3387" s="11" t="str">
        <f>IFERROR(INDEX(lvl_4[],MATCH(L3387,lvl_4[ID],0),MATCH(TEXT(K3387,"##0"),lvl_4[#Headers],0)),"Нет")</f>
        <v>Символические звезды</v>
      </c>
      <c r="G3387" s="11" t="str">
        <f>IFERROR(INDEX(lvl_5[],MATCH(M3387,lvl_5[ID],0),MATCH(_xlfn.CONCAT(TEXT(K3387,"##0"),"_",TEXT(L3387,"##0")),lvl_5[#Headers],0)),"Нет")</f>
        <v>10 Божеств</v>
      </c>
      <c r="H3387" s="11" t="str">
        <f>IFERROR(INDEX(lvl_6[],MATCH(N3387,lvl_6[ID],0),MATCH(_xlfn.CONCAT(K3387,"_",L3387,"_",M3387),lvl_6[#Headers],0)),"Нет")</f>
        <v>Косая печать (Дух Совы)</v>
      </c>
      <c r="I3387" s="12">
        <v>1</v>
      </c>
      <c r="J3387" s="12">
        <v>4</v>
      </c>
      <c r="K3387" s="12">
        <v>1</v>
      </c>
      <c r="L3387" s="12">
        <v>5</v>
      </c>
      <c r="M3387" s="12">
        <v>1</v>
      </c>
      <c r="N3387" s="12">
        <v>9</v>
      </c>
      <c r="O3387" s="12">
        <f>COUNTIF($P$2:P3387,P3387)</f>
        <v>24</v>
      </c>
      <c r="P3387" s="12" t="str">
        <f t="shared" si="216"/>
        <v>141050109</v>
      </c>
      <c r="Q3387" s="12" t="str">
        <f t="shared" si="217"/>
        <v>1410501090024</v>
      </c>
      <c r="R3387" s="20" t="s">
        <v>2900</v>
      </c>
      <c r="U3387" s="12" t="s">
        <v>905</v>
      </c>
      <c r="W3387" s="12" t="s">
        <v>100</v>
      </c>
      <c r="AP3387" s="12" t="s">
        <v>901</v>
      </c>
      <c r="AR3387" s="12" t="s">
        <v>100</v>
      </c>
      <c r="BN3387" s="12">
        <v>1</v>
      </c>
    </row>
    <row r="3388" spans="1:66" ht="45" x14ac:dyDescent="0.25">
      <c r="A3388" s="12">
        <v>1</v>
      </c>
      <c r="B3388" s="11" t="str">
        <f t="shared" si="215"/>
        <v>Общий расчет. Анализ даты. Анализ даты. Символические звезды. 10 Божеств. Правильная печать</v>
      </c>
      <c r="C3388" s="11" t="str">
        <f>IFERROR(VLOOKUP(I3388,lvl_1[],2,FALSE),"Нет")</f>
        <v>Общий расчет</v>
      </c>
      <c r="D3388" s="11" t="str">
        <f>IFERROR(VLOOKUP(Rule!J3388,lvl_2[],2,FALSE),"Нет")</f>
        <v>Анализ даты</v>
      </c>
      <c r="E3388" s="11" t="str">
        <f>IFERROR(VLOOKUP(Rule!K3388,lvl_3[],2,FALSE),"Нет")</f>
        <v>Анализ даты</v>
      </c>
      <c r="F3388" s="11" t="str">
        <f>IFERROR(INDEX(lvl_4[],MATCH(L3388,lvl_4[ID],0),MATCH(TEXT(K3388,"##0"),lvl_4[#Headers],0)),"Нет")</f>
        <v>Символические звезды</v>
      </c>
      <c r="G3388" s="11" t="str">
        <f>IFERROR(INDEX(lvl_5[],MATCH(M3388,lvl_5[ID],0),MATCH(_xlfn.CONCAT(TEXT(K3388,"##0"),"_",TEXT(L3388,"##0")),lvl_5[#Headers],0)),"Нет")</f>
        <v>10 Божеств</v>
      </c>
      <c r="H3388" s="11" t="str">
        <f>IFERROR(INDEX(lvl_6[],MATCH(N3388,lvl_6[ID],0),MATCH(_xlfn.CONCAT(K3388,"_",L3388,"_",M3388),lvl_6[#Headers],0)),"Нет")</f>
        <v>Правильная печать</v>
      </c>
      <c r="I3388" s="12">
        <v>1</v>
      </c>
      <c r="J3388" s="12">
        <v>4</v>
      </c>
      <c r="K3388" s="12">
        <v>1</v>
      </c>
      <c r="L3388" s="12">
        <v>5</v>
      </c>
      <c r="M3388" s="12">
        <v>1</v>
      </c>
      <c r="N3388" s="12">
        <v>10</v>
      </c>
      <c r="O3388" s="12">
        <f>COUNTIF($P$2:P3388,P3388)</f>
        <v>24</v>
      </c>
      <c r="P3388" s="12" t="str">
        <f t="shared" si="216"/>
        <v>141050110</v>
      </c>
      <c r="Q3388" s="12" t="str">
        <f t="shared" si="217"/>
        <v>1410501100024</v>
      </c>
      <c r="R3388" s="20" t="s">
        <v>2901</v>
      </c>
      <c r="U3388" s="12" t="s">
        <v>905</v>
      </c>
      <c r="W3388" s="12" t="s">
        <v>100</v>
      </c>
      <c r="AP3388" s="12" t="s">
        <v>899</v>
      </c>
      <c r="AR3388" s="12" t="s">
        <v>100</v>
      </c>
      <c r="BN3388" s="12">
        <v>1</v>
      </c>
    </row>
    <row r="3389" spans="1:66" ht="45" x14ac:dyDescent="0.25">
      <c r="A3389" s="12">
        <v>1</v>
      </c>
      <c r="B3389" s="11" t="str">
        <f t="shared" si="215"/>
        <v>Общий расчет. Анализ даты. Анализ даты. Символические звезды. 10 Божеств. Братство</v>
      </c>
      <c r="C3389" s="11" t="str">
        <f>IFERROR(VLOOKUP(I3389,lvl_1[],2,FALSE),"Нет")</f>
        <v>Общий расчет</v>
      </c>
      <c r="D3389" s="11" t="str">
        <f>IFERROR(VLOOKUP(Rule!J3389,lvl_2[],2,FALSE),"Нет")</f>
        <v>Анализ даты</v>
      </c>
      <c r="E3389" s="11" t="str">
        <f>IFERROR(VLOOKUP(Rule!K3389,lvl_3[],2,FALSE),"Нет")</f>
        <v>Анализ даты</v>
      </c>
      <c r="F3389" s="11" t="str">
        <f>IFERROR(INDEX(lvl_4[],MATCH(L3389,lvl_4[ID],0),MATCH(TEXT(K3389,"##0"),lvl_4[#Headers],0)),"Нет")</f>
        <v>Символические звезды</v>
      </c>
      <c r="G3389" s="11" t="str">
        <f>IFERROR(INDEX(lvl_5[],MATCH(M3389,lvl_5[ID],0),MATCH(_xlfn.CONCAT(TEXT(K3389,"##0"),"_",TEXT(L3389,"##0")),lvl_5[#Headers],0)),"Нет")</f>
        <v>10 Божеств</v>
      </c>
      <c r="H3389" s="11" t="str">
        <f>IFERROR(INDEX(lvl_6[],MATCH(N3389,lvl_6[ID],0),MATCH(_xlfn.CONCAT(K3389,"_",L3389,"_",M3389),lvl_6[#Headers],0)),"Нет")</f>
        <v>Братство</v>
      </c>
      <c r="I3389" s="12">
        <v>1</v>
      </c>
      <c r="J3389" s="12">
        <v>4</v>
      </c>
      <c r="K3389" s="12">
        <v>1</v>
      </c>
      <c r="L3389" s="12">
        <v>5</v>
      </c>
      <c r="M3389" s="12">
        <v>1</v>
      </c>
      <c r="N3389" s="12">
        <v>1</v>
      </c>
      <c r="O3389" s="12">
        <f>COUNTIF($P$2:P3389,P3389)</f>
        <v>25</v>
      </c>
      <c r="P3389" s="12" t="str">
        <f t="shared" si="216"/>
        <v>141050101</v>
      </c>
      <c r="Q3389" s="12" t="str">
        <f t="shared" si="217"/>
        <v>1410501010025</v>
      </c>
      <c r="R3389" s="20" t="s">
        <v>2902</v>
      </c>
      <c r="U3389" s="12" t="s">
        <v>907</v>
      </c>
      <c r="W3389" s="12" t="s">
        <v>100</v>
      </c>
      <c r="AP3389" s="12" t="s">
        <v>907</v>
      </c>
      <c r="AR3389" s="12" t="s">
        <v>100</v>
      </c>
      <c r="BN3389" s="12">
        <v>1</v>
      </c>
    </row>
    <row r="3390" spans="1:66" ht="45" x14ac:dyDescent="0.25">
      <c r="A3390" s="12">
        <v>1</v>
      </c>
      <c r="B3390" s="11" t="str">
        <f t="shared" si="215"/>
        <v>Общий расчет. Анализ даты. Анализ даты. Символические звезды. 10 Божеств. Грабитель богатства</v>
      </c>
      <c r="C3390" s="11" t="str">
        <f>IFERROR(VLOOKUP(I3390,lvl_1[],2,FALSE),"Нет")</f>
        <v>Общий расчет</v>
      </c>
      <c r="D3390" s="11" t="str">
        <f>IFERROR(VLOOKUP(Rule!J3390,lvl_2[],2,FALSE),"Нет")</f>
        <v>Анализ даты</v>
      </c>
      <c r="E3390" s="11" t="str">
        <f>IFERROR(VLOOKUP(Rule!K3390,lvl_3[],2,FALSE),"Нет")</f>
        <v>Анализ даты</v>
      </c>
      <c r="F3390" s="11" t="str">
        <f>IFERROR(INDEX(lvl_4[],MATCH(L3390,lvl_4[ID],0),MATCH(TEXT(K3390,"##0"),lvl_4[#Headers],0)),"Нет")</f>
        <v>Символические звезды</v>
      </c>
      <c r="G3390" s="11" t="str">
        <f>IFERROR(INDEX(lvl_5[],MATCH(M3390,lvl_5[ID],0),MATCH(_xlfn.CONCAT(TEXT(K3390,"##0"),"_",TEXT(L3390,"##0")),lvl_5[#Headers],0)),"Нет")</f>
        <v>10 Божеств</v>
      </c>
      <c r="H3390" s="11" t="str">
        <f>IFERROR(INDEX(lvl_6[],MATCH(N3390,lvl_6[ID],0),MATCH(_xlfn.CONCAT(K3390,"_",L3390,"_",M3390),lvl_6[#Headers],0)),"Нет")</f>
        <v>Грабитель богатства</v>
      </c>
      <c r="I3390" s="12">
        <v>1</v>
      </c>
      <c r="J3390" s="12">
        <v>4</v>
      </c>
      <c r="K3390" s="12">
        <v>1</v>
      </c>
      <c r="L3390" s="12">
        <v>5</v>
      </c>
      <c r="M3390" s="12">
        <v>1</v>
      </c>
      <c r="N3390" s="12">
        <v>2</v>
      </c>
      <c r="O3390" s="12">
        <f>COUNTIF($P$2:P3390,P3390)</f>
        <v>25</v>
      </c>
      <c r="P3390" s="12" t="str">
        <f t="shared" si="216"/>
        <v>141050102</v>
      </c>
      <c r="Q3390" s="12" t="str">
        <f t="shared" si="217"/>
        <v>1410501020025</v>
      </c>
      <c r="R3390" s="20" t="s">
        <v>2903</v>
      </c>
      <c r="U3390" s="12" t="s">
        <v>907</v>
      </c>
      <c r="W3390" s="12" t="s">
        <v>100</v>
      </c>
      <c r="AP3390" s="12" t="s">
        <v>908</v>
      </c>
      <c r="AR3390" s="12" t="s">
        <v>100</v>
      </c>
      <c r="BN3390" s="12">
        <v>1</v>
      </c>
    </row>
    <row r="3391" spans="1:66" ht="45" x14ac:dyDescent="0.25">
      <c r="A3391" s="12">
        <v>1</v>
      </c>
      <c r="B3391" s="11" t="str">
        <f t="shared" si="215"/>
        <v>Общий расчет. Анализ даты. Анализ даты. Символические звезды. 10 Божеств. Дух наслаждения</v>
      </c>
      <c r="C3391" s="11" t="str">
        <f>IFERROR(VLOOKUP(I3391,lvl_1[],2,FALSE),"Нет")</f>
        <v>Общий расчет</v>
      </c>
      <c r="D3391" s="11" t="str">
        <f>IFERROR(VLOOKUP(Rule!J3391,lvl_2[],2,FALSE),"Нет")</f>
        <v>Анализ даты</v>
      </c>
      <c r="E3391" s="11" t="str">
        <f>IFERROR(VLOOKUP(Rule!K3391,lvl_3[],2,FALSE),"Нет")</f>
        <v>Анализ даты</v>
      </c>
      <c r="F3391" s="11" t="str">
        <f>IFERROR(INDEX(lvl_4[],MATCH(L3391,lvl_4[ID],0),MATCH(TEXT(K3391,"##0"),lvl_4[#Headers],0)),"Нет")</f>
        <v>Символические звезды</v>
      </c>
      <c r="G3391" s="11" t="str">
        <f>IFERROR(INDEX(lvl_5[],MATCH(M3391,lvl_5[ID],0),MATCH(_xlfn.CONCAT(TEXT(K3391,"##0"),"_",TEXT(L3391,"##0")),lvl_5[#Headers],0)),"Нет")</f>
        <v>10 Божеств</v>
      </c>
      <c r="H3391" s="11" t="str">
        <f>IFERROR(INDEX(lvl_6[],MATCH(N3391,lvl_6[ID],0),MATCH(_xlfn.CONCAT(K3391,"_",L3391,"_",M3391),lvl_6[#Headers],0)),"Нет")</f>
        <v>Дух наслаждения</v>
      </c>
      <c r="I3391" s="12">
        <v>1</v>
      </c>
      <c r="J3391" s="12">
        <v>4</v>
      </c>
      <c r="K3391" s="12">
        <v>1</v>
      </c>
      <c r="L3391" s="12">
        <v>5</v>
      </c>
      <c r="M3391" s="12">
        <v>1</v>
      </c>
      <c r="N3391" s="12">
        <v>3</v>
      </c>
      <c r="O3391" s="12">
        <f>COUNTIF($P$2:P3391,P3391)</f>
        <v>25</v>
      </c>
      <c r="P3391" s="12" t="str">
        <f t="shared" si="216"/>
        <v>141050103</v>
      </c>
      <c r="Q3391" s="12" t="str">
        <f t="shared" si="217"/>
        <v>1410501030025</v>
      </c>
      <c r="R3391" s="20" t="s">
        <v>2904</v>
      </c>
      <c r="U3391" s="12" t="s">
        <v>907</v>
      </c>
      <c r="W3391" s="12" t="s">
        <v>100</v>
      </c>
      <c r="AP3391" s="12" t="s">
        <v>910</v>
      </c>
      <c r="AR3391" s="12" t="s">
        <v>100</v>
      </c>
      <c r="BN3391" s="12">
        <v>1</v>
      </c>
    </row>
    <row r="3392" spans="1:66" ht="60" x14ac:dyDescent="0.25">
      <c r="A3392" s="12">
        <v>1</v>
      </c>
      <c r="B3392" s="11" t="str">
        <f t="shared" si="215"/>
        <v>Общий расчет. Анализ даты. Анализ даты. Символические звезды. 10 Божеств. Ранение чиновника (Нападение на власть)</v>
      </c>
      <c r="C3392" s="11" t="str">
        <f>IFERROR(VLOOKUP(I3392,lvl_1[],2,FALSE),"Нет")</f>
        <v>Общий расчет</v>
      </c>
      <c r="D3392" s="11" t="str">
        <f>IFERROR(VLOOKUP(Rule!J3392,lvl_2[],2,FALSE),"Нет")</f>
        <v>Анализ даты</v>
      </c>
      <c r="E3392" s="11" t="str">
        <f>IFERROR(VLOOKUP(Rule!K3392,lvl_3[],2,FALSE),"Нет")</f>
        <v>Анализ даты</v>
      </c>
      <c r="F3392" s="11" t="str">
        <f>IFERROR(INDEX(lvl_4[],MATCH(L3392,lvl_4[ID],0),MATCH(TEXT(K3392,"##0"),lvl_4[#Headers],0)),"Нет")</f>
        <v>Символические звезды</v>
      </c>
      <c r="G3392" s="11" t="str">
        <f>IFERROR(INDEX(lvl_5[],MATCH(M3392,lvl_5[ID],0),MATCH(_xlfn.CONCAT(TEXT(K3392,"##0"),"_",TEXT(L3392,"##0")),lvl_5[#Headers],0)),"Нет")</f>
        <v>10 Божеств</v>
      </c>
      <c r="H3392" s="11" t="str">
        <f>IFERROR(INDEX(lvl_6[],MATCH(N3392,lvl_6[ID],0),MATCH(_xlfn.CONCAT(K3392,"_",L3392,"_",M3392),lvl_6[#Headers],0)),"Нет")</f>
        <v>Ранение чиновника (Нападение на власть)</v>
      </c>
      <c r="I3392" s="12">
        <v>1</v>
      </c>
      <c r="J3392" s="12">
        <v>4</v>
      </c>
      <c r="K3392" s="12">
        <v>1</v>
      </c>
      <c r="L3392" s="12">
        <v>5</v>
      </c>
      <c r="M3392" s="12">
        <v>1</v>
      </c>
      <c r="N3392" s="12">
        <v>4</v>
      </c>
      <c r="O3392" s="12">
        <f>COUNTIF($P$2:P3392,P3392)</f>
        <v>25</v>
      </c>
      <c r="P3392" s="12" t="str">
        <f t="shared" si="216"/>
        <v>141050104</v>
      </c>
      <c r="Q3392" s="12" t="str">
        <f t="shared" si="217"/>
        <v>1410501040025</v>
      </c>
      <c r="R3392" s="20" t="s">
        <v>2905</v>
      </c>
      <c r="U3392" s="12" t="s">
        <v>907</v>
      </c>
      <c r="W3392" s="12" t="s">
        <v>100</v>
      </c>
      <c r="AP3392" s="12" t="s">
        <v>912</v>
      </c>
      <c r="AR3392" s="12" t="s">
        <v>100</v>
      </c>
      <c r="BN3392" s="12">
        <v>1</v>
      </c>
    </row>
    <row r="3393" spans="1:66" ht="60" x14ac:dyDescent="0.25">
      <c r="A3393" s="12">
        <v>1</v>
      </c>
      <c r="B3393" s="11" t="str">
        <f t="shared" si="215"/>
        <v>Общий расчет. Анализ даты. Анализ даты. Символические звезды. 10 Божеств. Склонность к богатству (Косое богатство)</v>
      </c>
      <c r="C3393" s="11" t="str">
        <f>IFERROR(VLOOKUP(I3393,lvl_1[],2,FALSE),"Нет")</f>
        <v>Общий расчет</v>
      </c>
      <c r="D3393" s="11" t="str">
        <f>IFERROR(VLOOKUP(Rule!J3393,lvl_2[],2,FALSE),"Нет")</f>
        <v>Анализ даты</v>
      </c>
      <c r="E3393" s="11" t="str">
        <f>IFERROR(VLOOKUP(Rule!K3393,lvl_3[],2,FALSE),"Нет")</f>
        <v>Анализ даты</v>
      </c>
      <c r="F3393" s="11" t="str">
        <f>IFERROR(INDEX(lvl_4[],MATCH(L3393,lvl_4[ID],0),MATCH(TEXT(K3393,"##0"),lvl_4[#Headers],0)),"Нет")</f>
        <v>Символические звезды</v>
      </c>
      <c r="G3393" s="11" t="str">
        <f>IFERROR(INDEX(lvl_5[],MATCH(M3393,lvl_5[ID],0),MATCH(_xlfn.CONCAT(TEXT(K3393,"##0"),"_",TEXT(L3393,"##0")),lvl_5[#Headers],0)),"Нет")</f>
        <v>10 Божеств</v>
      </c>
      <c r="H3393" s="11" t="str">
        <f>IFERROR(INDEX(lvl_6[],MATCH(N3393,lvl_6[ID],0),MATCH(_xlfn.CONCAT(K3393,"_",L3393,"_",M3393),lvl_6[#Headers],0)),"Нет")</f>
        <v>Склонность к богатству (Косое богатство)</v>
      </c>
      <c r="I3393" s="12">
        <v>1</v>
      </c>
      <c r="J3393" s="12">
        <v>4</v>
      </c>
      <c r="K3393" s="12">
        <v>1</v>
      </c>
      <c r="L3393" s="12">
        <v>5</v>
      </c>
      <c r="M3393" s="12">
        <v>1</v>
      </c>
      <c r="N3393" s="12">
        <v>5</v>
      </c>
      <c r="O3393" s="12">
        <f>COUNTIF($P$2:P3393,P3393)</f>
        <v>25</v>
      </c>
      <c r="P3393" s="12" t="str">
        <f t="shared" si="216"/>
        <v>141050105</v>
      </c>
      <c r="Q3393" s="12" t="str">
        <f t="shared" si="217"/>
        <v>1410501050025</v>
      </c>
      <c r="R3393" s="20" t="s">
        <v>2906</v>
      </c>
      <c r="U3393" s="12" t="s">
        <v>907</v>
      </c>
      <c r="W3393" s="12" t="s">
        <v>100</v>
      </c>
      <c r="AP3393" s="12" t="s">
        <v>914</v>
      </c>
      <c r="AR3393" s="12" t="s">
        <v>100</v>
      </c>
      <c r="BN3393" s="12">
        <v>1</v>
      </c>
    </row>
    <row r="3394" spans="1:66" ht="45" x14ac:dyDescent="0.25">
      <c r="A3394" s="12">
        <v>1</v>
      </c>
      <c r="B3394" s="11" t="str">
        <f t="shared" si="215"/>
        <v>Общий расчет. Анализ даты. Анализ даты. Символические звезды. 10 Божеств. Прямое богатство</v>
      </c>
      <c r="C3394" s="11" t="str">
        <f>IFERROR(VLOOKUP(I3394,lvl_1[],2,FALSE),"Нет")</f>
        <v>Общий расчет</v>
      </c>
      <c r="D3394" s="11" t="str">
        <f>IFERROR(VLOOKUP(Rule!J3394,lvl_2[],2,FALSE),"Нет")</f>
        <v>Анализ даты</v>
      </c>
      <c r="E3394" s="11" t="str">
        <f>IFERROR(VLOOKUP(Rule!K3394,lvl_3[],2,FALSE),"Нет")</f>
        <v>Анализ даты</v>
      </c>
      <c r="F3394" s="11" t="str">
        <f>IFERROR(INDEX(lvl_4[],MATCH(L3394,lvl_4[ID],0),MATCH(TEXT(K3394,"##0"),lvl_4[#Headers],0)),"Нет")</f>
        <v>Символические звезды</v>
      </c>
      <c r="G3394" s="11" t="str">
        <f>IFERROR(INDEX(lvl_5[],MATCH(M3394,lvl_5[ID],0),MATCH(_xlfn.CONCAT(TEXT(K3394,"##0"),"_",TEXT(L3394,"##0")),lvl_5[#Headers],0)),"Нет")</f>
        <v>10 Божеств</v>
      </c>
      <c r="H3394" s="11" t="str">
        <f>IFERROR(INDEX(lvl_6[],MATCH(N3394,lvl_6[ID],0),MATCH(_xlfn.CONCAT(K3394,"_",L3394,"_",M3394),lvl_6[#Headers],0)),"Нет")</f>
        <v>Прямое богатство</v>
      </c>
      <c r="I3394" s="12">
        <v>1</v>
      </c>
      <c r="J3394" s="12">
        <v>4</v>
      </c>
      <c r="K3394" s="12">
        <v>1</v>
      </c>
      <c r="L3394" s="12">
        <v>5</v>
      </c>
      <c r="M3394" s="12">
        <v>1</v>
      </c>
      <c r="N3394" s="12">
        <v>6</v>
      </c>
      <c r="O3394" s="12">
        <f>COUNTIF($P$2:P3394,P3394)</f>
        <v>25</v>
      </c>
      <c r="P3394" s="12" t="str">
        <f t="shared" si="216"/>
        <v>141050106</v>
      </c>
      <c r="Q3394" s="12" t="str">
        <f t="shared" si="217"/>
        <v>1410501060025</v>
      </c>
      <c r="R3394" s="20" t="s">
        <v>2907</v>
      </c>
      <c r="U3394" s="12" t="s">
        <v>907</v>
      </c>
      <c r="W3394" s="12" t="s">
        <v>100</v>
      </c>
      <c r="AP3394" s="12" t="s">
        <v>916</v>
      </c>
      <c r="AR3394" s="12" t="s">
        <v>100</v>
      </c>
      <c r="BN3394" s="12">
        <v>1</v>
      </c>
    </row>
    <row r="3395" spans="1:66" ht="60" x14ac:dyDescent="0.25">
      <c r="A3395" s="12">
        <v>1</v>
      </c>
      <c r="B3395" s="11" t="str">
        <f t="shared" si="215"/>
        <v>Общий расчет. Анализ даты. Анализ даты. Символические звезды. 10 Божеств. Убийство 7й позиции (Неправильный чиновник_</v>
      </c>
      <c r="C3395" s="11" t="str">
        <f>IFERROR(VLOOKUP(I3395,lvl_1[],2,FALSE),"Нет")</f>
        <v>Общий расчет</v>
      </c>
      <c r="D3395" s="11" t="str">
        <f>IFERROR(VLOOKUP(Rule!J3395,lvl_2[],2,FALSE),"Нет")</f>
        <v>Анализ даты</v>
      </c>
      <c r="E3395" s="11" t="str">
        <f>IFERROR(VLOOKUP(Rule!K3395,lvl_3[],2,FALSE),"Нет")</f>
        <v>Анализ даты</v>
      </c>
      <c r="F3395" s="11" t="str">
        <f>IFERROR(INDEX(lvl_4[],MATCH(L3395,lvl_4[ID],0),MATCH(TEXT(K3395,"##0"),lvl_4[#Headers],0)),"Нет")</f>
        <v>Символические звезды</v>
      </c>
      <c r="G3395" s="11" t="str">
        <f>IFERROR(INDEX(lvl_5[],MATCH(M3395,lvl_5[ID],0),MATCH(_xlfn.CONCAT(TEXT(K3395,"##0"),"_",TEXT(L3395,"##0")),lvl_5[#Headers],0)),"Нет")</f>
        <v>10 Божеств</v>
      </c>
      <c r="H3395" s="11" t="str">
        <f>IFERROR(INDEX(lvl_6[],MATCH(N3395,lvl_6[ID],0),MATCH(_xlfn.CONCAT(K3395,"_",L3395,"_",M3395),lvl_6[#Headers],0)),"Нет")</f>
        <v>Убийство 7й позиции (Неправильный чиновник_</v>
      </c>
      <c r="I3395" s="12">
        <v>1</v>
      </c>
      <c r="J3395" s="12">
        <v>4</v>
      </c>
      <c r="K3395" s="12">
        <v>1</v>
      </c>
      <c r="L3395" s="12">
        <v>5</v>
      </c>
      <c r="M3395" s="12">
        <v>1</v>
      </c>
      <c r="N3395" s="12">
        <v>7</v>
      </c>
      <c r="O3395" s="12">
        <f>COUNTIF($P$2:P3395,P3395)</f>
        <v>25</v>
      </c>
      <c r="P3395" s="12" t="str">
        <f t="shared" si="216"/>
        <v>141050107</v>
      </c>
      <c r="Q3395" s="12" t="str">
        <f t="shared" si="217"/>
        <v>1410501070025</v>
      </c>
      <c r="R3395" s="20" t="s">
        <v>2908</v>
      </c>
      <c r="U3395" s="12" t="s">
        <v>907</v>
      </c>
      <c r="W3395" s="12" t="s">
        <v>100</v>
      </c>
      <c r="AP3395" s="12" t="s">
        <v>899</v>
      </c>
      <c r="AR3395" s="12" t="s">
        <v>100</v>
      </c>
      <c r="BN3395" s="12">
        <v>1</v>
      </c>
    </row>
    <row r="3396" spans="1:66" ht="60" x14ac:dyDescent="0.25">
      <c r="A3396" s="12">
        <v>1</v>
      </c>
      <c r="B3396" s="11" t="str">
        <f t="shared" si="215"/>
        <v>Общий расчет. Анализ даты. Анализ даты. Символические звезды. 10 Божеств. Правильный чиновник (Правильная власть)</v>
      </c>
      <c r="C3396" s="11" t="str">
        <f>IFERROR(VLOOKUP(I3396,lvl_1[],2,FALSE),"Нет")</f>
        <v>Общий расчет</v>
      </c>
      <c r="D3396" s="11" t="str">
        <f>IFERROR(VLOOKUP(Rule!J3396,lvl_2[],2,FALSE),"Нет")</f>
        <v>Анализ даты</v>
      </c>
      <c r="E3396" s="11" t="str">
        <f>IFERROR(VLOOKUP(Rule!K3396,lvl_3[],2,FALSE),"Нет")</f>
        <v>Анализ даты</v>
      </c>
      <c r="F3396" s="11" t="str">
        <f>IFERROR(INDEX(lvl_4[],MATCH(L3396,lvl_4[ID],0),MATCH(TEXT(K3396,"##0"),lvl_4[#Headers],0)),"Нет")</f>
        <v>Символические звезды</v>
      </c>
      <c r="G3396" s="11" t="str">
        <f>IFERROR(INDEX(lvl_5[],MATCH(M3396,lvl_5[ID],0),MATCH(_xlfn.CONCAT(TEXT(K3396,"##0"),"_",TEXT(L3396,"##0")),lvl_5[#Headers],0)),"Нет")</f>
        <v>10 Божеств</v>
      </c>
      <c r="H3396" s="11" t="str">
        <f>IFERROR(INDEX(lvl_6[],MATCH(N3396,lvl_6[ID],0),MATCH(_xlfn.CONCAT(K3396,"_",L3396,"_",M3396),lvl_6[#Headers],0)),"Нет")</f>
        <v>Правильный чиновник (Правильная власть)</v>
      </c>
      <c r="I3396" s="12">
        <v>1</v>
      </c>
      <c r="J3396" s="12">
        <v>4</v>
      </c>
      <c r="K3396" s="12">
        <v>1</v>
      </c>
      <c r="L3396" s="12">
        <v>5</v>
      </c>
      <c r="M3396" s="12">
        <v>1</v>
      </c>
      <c r="N3396" s="12">
        <v>8</v>
      </c>
      <c r="O3396" s="12">
        <f>COUNTIF($P$2:P3396,P3396)</f>
        <v>25</v>
      </c>
      <c r="P3396" s="12" t="str">
        <f t="shared" si="216"/>
        <v>141050108</v>
      </c>
      <c r="Q3396" s="12" t="str">
        <f t="shared" si="217"/>
        <v>1410501080025</v>
      </c>
      <c r="R3396" s="20" t="s">
        <v>2909</v>
      </c>
      <c r="U3396" s="12" t="s">
        <v>907</v>
      </c>
      <c r="W3396" s="12" t="s">
        <v>100</v>
      </c>
      <c r="AP3396" s="12" t="s">
        <v>901</v>
      </c>
      <c r="AR3396" s="12" t="s">
        <v>100</v>
      </c>
      <c r="BN3396" s="12">
        <v>1</v>
      </c>
    </row>
    <row r="3397" spans="1:66" ht="45" x14ac:dyDescent="0.25">
      <c r="A3397" s="12">
        <v>1</v>
      </c>
      <c r="B3397" s="11" t="str">
        <f t="shared" si="215"/>
        <v>Общий расчет. Анализ даты. Анализ даты. Символические звезды. 10 Божеств. Косая печать (Дух Совы)</v>
      </c>
      <c r="C3397" s="11" t="str">
        <f>IFERROR(VLOOKUP(I3397,lvl_1[],2,FALSE),"Нет")</f>
        <v>Общий расчет</v>
      </c>
      <c r="D3397" s="11" t="str">
        <f>IFERROR(VLOOKUP(Rule!J3397,lvl_2[],2,FALSE),"Нет")</f>
        <v>Анализ даты</v>
      </c>
      <c r="E3397" s="11" t="str">
        <f>IFERROR(VLOOKUP(Rule!K3397,lvl_3[],2,FALSE),"Нет")</f>
        <v>Анализ даты</v>
      </c>
      <c r="F3397" s="11" t="str">
        <f>IFERROR(INDEX(lvl_4[],MATCH(L3397,lvl_4[ID],0),MATCH(TEXT(K3397,"##0"),lvl_4[#Headers],0)),"Нет")</f>
        <v>Символические звезды</v>
      </c>
      <c r="G3397" s="11" t="str">
        <f>IFERROR(INDEX(lvl_5[],MATCH(M3397,lvl_5[ID],0),MATCH(_xlfn.CONCAT(TEXT(K3397,"##0"),"_",TEXT(L3397,"##0")),lvl_5[#Headers],0)),"Нет")</f>
        <v>10 Божеств</v>
      </c>
      <c r="H3397" s="11" t="str">
        <f>IFERROR(INDEX(lvl_6[],MATCH(N3397,lvl_6[ID],0),MATCH(_xlfn.CONCAT(K3397,"_",L3397,"_",M3397),lvl_6[#Headers],0)),"Нет")</f>
        <v>Косая печать (Дух Совы)</v>
      </c>
      <c r="I3397" s="12">
        <v>1</v>
      </c>
      <c r="J3397" s="12">
        <v>4</v>
      </c>
      <c r="K3397" s="12">
        <v>1</v>
      </c>
      <c r="L3397" s="12">
        <v>5</v>
      </c>
      <c r="M3397" s="12">
        <v>1</v>
      </c>
      <c r="N3397" s="12">
        <v>9</v>
      </c>
      <c r="O3397" s="12">
        <f>COUNTIF($P$2:P3397,P3397)</f>
        <v>25</v>
      </c>
      <c r="P3397" s="12" t="str">
        <f t="shared" si="216"/>
        <v>141050109</v>
      </c>
      <c r="Q3397" s="12" t="str">
        <f t="shared" si="217"/>
        <v>1410501090025</v>
      </c>
      <c r="R3397" s="20" t="s">
        <v>2910</v>
      </c>
      <c r="U3397" s="12" t="s">
        <v>907</v>
      </c>
      <c r="W3397" s="12" t="s">
        <v>100</v>
      </c>
      <c r="AP3397" s="12" t="s">
        <v>903</v>
      </c>
      <c r="AR3397" s="12" t="s">
        <v>100</v>
      </c>
      <c r="BN3397" s="12">
        <v>1</v>
      </c>
    </row>
    <row r="3398" spans="1:66" ht="45" x14ac:dyDescent="0.25">
      <c r="A3398" s="12">
        <v>1</v>
      </c>
      <c r="B3398" s="11" t="str">
        <f t="shared" si="215"/>
        <v>Общий расчет. Анализ даты. Анализ даты. Символические звезды. 10 Божеств. Правильная печать</v>
      </c>
      <c r="C3398" s="11" t="str">
        <f>IFERROR(VLOOKUP(I3398,lvl_1[],2,FALSE),"Нет")</f>
        <v>Общий расчет</v>
      </c>
      <c r="D3398" s="11" t="str">
        <f>IFERROR(VLOOKUP(Rule!J3398,lvl_2[],2,FALSE),"Нет")</f>
        <v>Анализ даты</v>
      </c>
      <c r="E3398" s="11" t="str">
        <f>IFERROR(VLOOKUP(Rule!K3398,lvl_3[],2,FALSE),"Нет")</f>
        <v>Анализ даты</v>
      </c>
      <c r="F3398" s="11" t="str">
        <f>IFERROR(INDEX(lvl_4[],MATCH(L3398,lvl_4[ID],0),MATCH(TEXT(K3398,"##0"),lvl_4[#Headers],0)),"Нет")</f>
        <v>Символические звезды</v>
      </c>
      <c r="G3398" s="11" t="str">
        <f>IFERROR(INDEX(lvl_5[],MATCH(M3398,lvl_5[ID],0),MATCH(_xlfn.CONCAT(TEXT(K3398,"##0"),"_",TEXT(L3398,"##0")),lvl_5[#Headers],0)),"Нет")</f>
        <v>10 Божеств</v>
      </c>
      <c r="H3398" s="11" t="str">
        <f>IFERROR(INDEX(lvl_6[],MATCH(N3398,lvl_6[ID],0),MATCH(_xlfn.CONCAT(K3398,"_",L3398,"_",M3398),lvl_6[#Headers],0)),"Нет")</f>
        <v>Правильная печать</v>
      </c>
      <c r="I3398" s="12">
        <v>1</v>
      </c>
      <c r="J3398" s="12">
        <v>4</v>
      </c>
      <c r="K3398" s="12">
        <v>1</v>
      </c>
      <c r="L3398" s="12">
        <v>5</v>
      </c>
      <c r="M3398" s="12">
        <v>1</v>
      </c>
      <c r="N3398" s="12">
        <v>10</v>
      </c>
      <c r="O3398" s="12">
        <f>COUNTIF($P$2:P3398,P3398)</f>
        <v>25</v>
      </c>
      <c r="P3398" s="12" t="str">
        <f t="shared" si="216"/>
        <v>141050110</v>
      </c>
      <c r="Q3398" s="12" t="str">
        <f t="shared" si="217"/>
        <v>1410501100025</v>
      </c>
      <c r="R3398" s="20" t="s">
        <v>2911</v>
      </c>
      <c r="U3398" s="12" t="s">
        <v>907</v>
      </c>
      <c r="W3398" s="12" t="s">
        <v>100</v>
      </c>
      <c r="AP3398" s="12" t="s">
        <v>905</v>
      </c>
      <c r="AR3398" s="12" t="s">
        <v>100</v>
      </c>
      <c r="BN3398" s="12">
        <v>1</v>
      </c>
    </row>
    <row r="3399" spans="1:66" ht="45" x14ac:dyDescent="0.25">
      <c r="A3399" s="12">
        <v>1</v>
      </c>
      <c r="B3399" s="11" t="str">
        <f t="shared" si="215"/>
        <v>Общий расчет. Анализ даты. Анализ даты. Символические звезды. 10 Божеств. Братство</v>
      </c>
      <c r="C3399" s="11" t="str">
        <f>IFERROR(VLOOKUP(I3399,lvl_1[],2,FALSE),"Нет")</f>
        <v>Общий расчет</v>
      </c>
      <c r="D3399" s="11" t="str">
        <f>IFERROR(VLOOKUP(Rule!J3399,lvl_2[],2,FALSE),"Нет")</f>
        <v>Анализ даты</v>
      </c>
      <c r="E3399" s="11" t="str">
        <f>IFERROR(VLOOKUP(Rule!K3399,lvl_3[],2,FALSE),"Нет")</f>
        <v>Анализ даты</v>
      </c>
      <c r="F3399" s="11" t="str">
        <f>IFERROR(INDEX(lvl_4[],MATCH(L3399,lvl_4[ID],0),MATCH(TEXT(K3399,"##0"),lvl_4[#Headers],0)),"Нет")</f>
        <v>Символические звезды</v>
      </c>
      <c r="G3399" s="11" t="str">
        <f>IFERROR(INDEX(lvl_5[],MATCH(M3399,lvl_5[ID],0),MATCH(_xlfn.CONCAT(TEXT(K3399,"##0"),"_",TEXT(L3399,"##0")),lvl_5[#Headers],0)),"Нет")</f>
        <v>10 Божеств</v>
      </c>
      <c r="H3399" s="11" t="str">
        <f>IFERROR(INDEX(lvl_6[],MATCH(N3399,lvl_6[ID],0),MATCH(_xlfn.CONCAT(K3399,"_",L3399,"_",M3399),lvl_6[#Headers],0)),"Нет")</f>
        <v>Братство</v>
      </c>
      <c r="I3399" s="12">
        <v>1</v>
      </c>
      <c r="J3399" s="12">
        <v>4</v>
      </c>
      <c r="K3399" s="12">
        <v>1</v>
      </c>
      <c r="L3399" s="12">
        <v>5</v>
      </c>
      <c r="M3399" s="12">
        <v>1</v>
      </c>
      <c r="N3399" s="12">
        <v>1</v>
      </c>
      <c r="O3399" s="12">
        <f>COUNTIF($P$2:P3399,P3399)</f>
        <v>26</v>
      </c>
      <c r="P3399" s="12" t="str">
        <f t="shared" si="216"/>
        <v>141050101</v>
      </c>
      <c r="Q3399" s="12" t="str">
        <f t="shared" si="217"/>
        <v>1410501010026</v>
      </c>
      <c r="R3399" s="20" t="s">
        <v>2912</v>
      </c>
      <c r="U3399" s="12" t="s">
        <v>908</v>
      </c>
      <c r="W3399" s="12" t="s">
        <v>100</v>
      </c>
      <c r="AP3399" s="12" t="s">
        <v>908</v>
      </c>
      <c r="AR3399" s="12" t="s">
        <v>100</v>
      </c>
      <c r="BN3399" s="12">
        <v>1</v>
      </c>
    </row>
    <row r="3400" spans="1:66" ht="45" x14ac:dyDescent="0.25">
      <c r="A3400" s="12">
        <v>1</v>
      </c>
      <c r="B3400" s="11" t="str">
        <f t="shared" si="215"/>
        <v>Общий расчет. Анализ даты. Анализ даты. Символические звезды. 10 Божеств. Грабитель богатства</v>
      </c>
      <c r="C3400" s="11" t="str">
        <f>IFERROR(VLOOKUP(I3400,lvl_1[],2,FALSE),"Нет")</f>
        <v>Общий расчет</v>
      </c>
      <c r="D3400" s="11" t="str">
        <f>IFERROR(VLOOKUP(Rule!J3400,lvl_2[],2,FALSE),"Нет")</f>
        <v>Анализ даты</v>
      </c>
      <c r="E3400" s="11" t="str">
        <f>IFERROR(VLOOKUP(Rule!K3400,lvl_3[],2,FALSE),"Нет")</f>
        <v>Анализ даты</v>
      </c>
      <c r="F3400" s="11" t="str">
        <f>IFERROR(INDEX(lvl_4[],MATCH(L3400,lvl_4[ID],0),MATCH(TEXT(K3400,"##0"),lvl_4[#Headers],0)),"Нет")</f>
        <v>Символические звезды</v>
      </c>
      <c r="G3400" s="11" t="str">
        <f>IFERROR(INDEX(lvl_5[],MATCH(M3400,lvl_5[ID],0),MATCH(_xlfn.CONCAT(TEXT(K3400,"##0"),"_",TEXT(L3400,"##0")),lvl_5[#Headers],0)),"Нет")</f>
        <v>10 Божеств</v>
      </c>
      <c r="H3400" s="11" t="str">
        <f>IFERROR(INDEX(lvl_6[],MATCH(N3400,lvl_6[ID],0),MATCH(_xlfn.CONCAT(K3400,"_",L3400,"_",M3400),lvl_6[#Headers],0)),"Нет")</f>
        <v>Грабитель богатства</v>
      </c>
      <c r="I3400" s="12">
        <v>1</v>
      </c>
      <c r="J3400" s="12">
        <v>4</v>
      </c>
      <c r="K3400" s="12">
        <v>1</v>
      </c>
      <c r="L3400" s="12">
        <v>5</v>
      </c>
      <c r="M3400" s="12">
        <v>1</v>
      </c>
      <c r="N3400" s="12">
        <v>2</v>
      </c>
      <c r="O3400" s="12">
        <f>COUNTIF($P$2:P3400,P3400)</f>
        <v>26</v>
      </c>
      <c r="P3400" s="12" t="str">
        <f t="shared" si="216"/>
        <v>141050102</v>
      </c>
      <c r="Q3400" s="12" t="str">
        <f t="shared" si="217"/>
        <v>1410501020026</v>
      </c>
      <c r="R3400" s="20" t="s">
        <v>2913</v>
      </c>
      <c r="U3400" s="12" t="s">
        <v>908</v>
      </c>
      <c r="W3400" s="12" t="s">
        <v>100</v>
      </c>
      <c r="AP3400" s="12" t="s">
        <v>907</v>
      </c>
      <c r="AR3400" s="12" t="s">
        <v>100</v>
      </c>
      <c r="BN3400" s="12">
        <v>1</v>
      </c>
    </row>
    <row r="3401" spans="1:66" ht="45" x14ac:dyDescent="0.25">
      <c r="A3401" s="12">
        <v>1</v>
      </c>
      <c r="B3401" s="11" t="str">
        <f t="shared" si="215"/>
        <v>Общий расчет. Анализ даты. Анализ даты. Символические звезды. 10 Божеств. Дух наслаждения</v>
      </c>
      <c r="C3401" s="11" t="str">
        <f>IFERROR(VLOOKUP(I3401,lvl_1[],2,FALSE),"Нет")</f>
        <v>Общий расчет</v>
      </c>
      <c r="D3401" s="11" t="str">
        <f>IFERROR(VLOOKUP(Rule!J3401,lvl_2[],2,FALSE),"Нет")</f>
        <v>Анализ даты</v>
      </c>
      <c r="E3401" s="11" t="str">
        <f>IFERROR(VLOOKUP(Rule!K3401,lvl_3[],2,FALSE),"Нет")</f>
        <v>Анализ даты</v>
      </c>
      <c r="F3401" s="11" t="str">
        <f>IFERROR(INDEX(lvl_4[],MATCH(L3401,lvl_4[ID],0),MATCH(TEXT(K3401,"##0"),lvl_4[#Headers],0)),"Нет")</f>
        <v>Символические звезды</v>
      </c>
      <c r="G3401" s="11" t="str">
        <f>IFERROR(INDEX(lvl_5[],MATCH(M3401,lvl_5[ID],0),MATCH(_xlfn.CONCAT(TEXT(K3401,"##0"),"_",TEXT(L3401,"##0")),lvl_5[#Headers],0)),"Нет")</f>
        <v>10 Божеств</v>
      </c>
      <c r="H3401" s="11" t="str">
        <f>IFERROR(INDEX(lvl_6[],MATCH(N3401,lvl_6[ID],0),MATCH(_xlfn.CONCAT(K3401,"_",L3401,"_",M3401),lvl_6[#Headers],0)),"Нет")</f>
        <v>Дух наслаждения</v>
      </c>
      <c r="I3401" s="12">
        <v>1</v>
      </c>
      <c r="J3401" s="12">
        <v>4</v>
      </c>
      <c r="K3401" s="12">
        <v>1</v>
      </c>
      <c r="L3401" s="12">
        <v>5</v>
      </c>
      <c r="M3401" s="12">
        <v>1</v>
      </c>
      <c r="N3401" s="12">
        <v>3</v>
      </c>
      <c r="O3401" s="12">
        <f>COUNTIF($P$2:P3401,P3401)</f>
        <v>26</v>
      </c>
      <c r="P3401" s="12" t="str">
        <f t="shared" si="216"/>
        <v>141050103</v>
      </c>
      <c r="Q3401" s="12" t="str">
        <f t="shared" si="217"/>
        <v>1410501030026</v>
      </c>
      <c r="R3401" s="20" t="s">
        <v>2914</v>
      </c>
      <c r="U3401" s="12" t="s">
        <v>908</v>
      </c>
      <c r="W3401" s="12" t="s">
        <v>100</v>
      </c>
      <c r="AP3401" s="12" t="s">
        <v>912</v>
      </c>
      <c r="AR3401" s="12" t="s">
        <v>100</v>
      </c>
      <c r="BN3401" s="12">
        <v>1</v>
      </c>
    </row>
    <row r="3402" spans="1:66" ht="60" x14ac:dyDescent="0.25">
      <c r="A3402" s="12">
        <v>1</v>
      </c>
      <c r="B3402" s="11" t="str">
        <f t="shared" si="215"/>
        <v>Общий расчет. Анализ даты. Анализ даты. Символические звезды. 10 Божеств. Ранение чиновника (Нападение на власть)</v>
      </c>
      <c r="C3402" s="11" t="str">
        <f>IFERROR(VLOOKUP(I3402,lvl_1[],2,FALSE),"Нет")</f>
        <v>Общий расчет</v>
      </c>
      <c r="D3402" s="11" t="str">
        <f>IFERROR(VLOOKUP(Rule!J3402,lvl_2[],2,FALSE),"Нет")</f>
        <v>Анализ даты</v>
      </c>
      <c r="E3402" s="11" t="str">
        <f>IFERROR(VLOOKUP(Rule!K3402,lvl_3[],2,FALSE),"Нет")</f>
        <v>Анализ даты</v>
      </c>
      <c r="F3402" s="11" t="str">
        <f>IFERROR(INDEX(lvl_4[],MATCH(L3402,lvl_4[ID],0),MATCH(TEXT(K3402,"##0"),lvl_4[#Headers],0)),"Нет")</f>
        <v>Символические звезды</v>
      </c>
      <c r="G3402" s="11" t="str">
        <f>IFERROR(INDEX(lvl_5[],MATCH(M3402,lvl_5[ID],0),MATCH(_xlfn.CONCAT(TEXT(K3402,"##0"),"_",TEXT(L3402,"##0")),lvl_5[#Headers],0)),"Нет")</f>
        <v>10 Божеств</v>
      </c>
      <c r="H3402" s="11" t="str">
        <f>IFERROR(INDEX(lvl_6[],MATCH(N3402,lvl_6[ID],0),MATCH(_xlfn.CONCAT(K3402,"_",L3402,"_",M3402),lvl_6[#Headers],0)),"Нет")</f>
        <v>Ранение чиновника (Нападение на власть)</v>
      </c>
      <c r="I3402" s="12">
        <v>1</v>
      </c>
      <c r="J3402" s="12">
        <v>4</v>
      </c>
      <c r="K3402" s="12">
        <v>1</v>
      </c>
      <c r="L3402" s="12">
        <v>5</v>
      </c>
      <c r="M3402" s="12">
        <v>1</v>
      </c>
      <c r="N3402" s="12">
        <v>4</v>
      </c>
      <c r="O3402" s="12">
        <f>COUNTIF($P$2:P3402,P3402)</f>
        <v>26</v>
      </c>
      <c r="P3402" s="12" t="str">
        <f t="shared" si="216"/>
        <v>141050104</v>
      </c>
      <c r="Q3402" s="12" t="str">
        <f t="shared" si="217"/>
        <v>1410501040026</v>
      </c>
      <c r="R3402" s="20" t="s">
        <v>2915</v>
      </c>
      <c r="U3402" s="12" t="s">
        <v>908</v>
      </c>
      <c r="W3402" s="12" t="s">
        <v>100</v>
      </c>
      <c r="AP3402" s="12" t="s">
        <v>910</v>
      </c>
      <c r="AR3402" s="12" t="s">
        <v>100</v>
      </c>
      <c r="BN3402" s="12">
        <v>1</v>
      </c>
    </row>
    <row r="3403" spans="1:66" ht="60" x14ac:dyDescent="0.25">
      <c r="A3403" s="12">
        <v>1</v>
      </c>
      <c r="B3403" s="11" t="str">
        <f t="shared" si="215"/>
        <v>Общий расчет. Анализ даты. Анализ даты. Символические звезды. 10 Божеств. Склонность к богатству (Косое богатство)</v>
      </c>
      <c r="C3403" s="11" t="str">
        <f>IFERROR(VLOOKUP(I3403,lvl_1[],2,FALSE),"Нет")</f>
        <v>Общий расчет</v>
      </c>
      <c r="D3403" s="11" t="str">
        <f>IFERROR(VLOOKUP(Rule!J3403,lvl_2[],2,FALSE),"Нет")</f>
        <v>Анализ даты</v>
      </c>
      <c r="E3403" s="11" t="str">
        <f>IFERROR(VLOOKUP(Rule!K3403,lvl_3[],2,FALSE),"Нет")</f>
        <v>Анализ даты</v>
      </c>
      <c r="F3403" s="11" t="str">
        <f>IFERROR(INDEX(lvl_4[],MATCH(L3403,lvl_4[ID],0),MATCH(TEXT(K3403,"##0"),lvl_4[#Headers],0)),"Нет")</f>
        <v>Символические звезды</v>
      </c>
      <c r="G3403" s="11" t="str">
        <f>IFERROR(INDEX(lvl_5[],MATCH(M3403,lvl_5[ID],0),MATCH(_xlfn.CONCAT(TEXT(K3403,"##0"),"_",TEXT(L3403,"##0")),lvl_5[#Headers],0)),"Нет")</f>
        <v>10 Божеств</v>
      </c>
      <c r="H3403" s="11" t="str">
        <f>IFERROR(INDEX(lvl_6[],MATCH(N3403,lvl_6[ID],0),MATCH(_xlfn.CONCAT(K3403,"_",L3403,"_",M3403),lvl_6[#Headers],0)),"Нет")</f>
        <v>Склонность к богатству (Косое богатство)</v>
      </c>
      <c r="I3403" s="12">
        <v>1</v>
      </c>
      <c r="J3403" s="12">
        <v>4</v>
      </c>
      <c r="K3403" s="12">
        <v>1</v>
      </c>
      <c r="L3403" s="12">
        <v>5</v>
      </c>
      <c r="M3403" s="12">
        <v>1</v>
      </c>
      <c r="N3403" s="12">
        <v>5</v>
      </c>
      <c r="O3403" s="12">
        <f>COUNTIF($P$2:P3403,P3403)</f>
        <v>26</v>
      </c>
      <c r="P3403" s="12" t="str">
        <f t="shared" si="216"/>
        <v>141050105</v>
      </c>
      <c r="Q3403" s="12" t="str">
        <f t="shared" si="217"/>
        <v>1410501050026</v>
      </c>
      <c r="R3403" s="20" t="s">
        <v>2916</v>
      </c>
      <c r="U3403" s="12" t="s">
        <v>908</v>
      </c>
      <c r="W3403" s="12" t="s">
        <v>100</v>
      </c>
      <c r="AP3403" s="12" t="s">
        <v>916</v>
      </c>
      <c r="AR3403" s="12" t="s">
        <v>100</v>
      </c>
      <c r="BN3403" s="12">
        <v>1</v>
      </c>
    </row>
    <row r="3404" spans="1:66" ht="45" x14ac:dyDescent="0.25">
      <c r="A3404" s="12">
        <v>1</v>
      </c>
      <c r="B3404" s="11" t="str">
        <f t="shared" si="215"/>
        <v>Общий расчет. Анализ даты. Анализ даты. Символические звезды. 10 Божеств. Прямое богатство</v>
      </c>
      <c r="C3404" s="11" t="str">
        <f>IFERROR(VLOOKUP(I3404,lvl_1[],2,FALSE),"Нет")</f>
        <v>Общий расчет</v>
      </c>
      <c r="D3404" s="11" t="str">
        <f>IFERROR(VLOOKUP(Rule!J3404,lvl_2[],2,FALSE),"Нет")</f>
        <v>Анализ даты</v>
      </c>
      <c r="E3404" s="11" t="str">
        <f>IFERROR(VLOOKUP(Rule!K3404,lvl_3[],2,FALSE),"Нет")</f>
        <v>Анализ даты</v>
      </c>
      <c r="F3404" s="11" t="str">
        <f>IFERROR(INDEX(lvl_4[],MATCH(L3404,lvl_4[ID],0),MATCH(TEXT(K3404,"##0"),lvl_4[#Headers],0)),"Нет")</f>
        <v>Символические звезды</v>
      </c>
      <c r="G3404" s="11" t="str">
        <f>IFERROR(INDEX(lvl_5[],MATCH(M3404,lvl_5[ID],0),MATCH(_xlfn.CONCAT(TEXT(K3404,"##0"),"_",TEXT(L3404,"##0")),lvl_5[#Headers],0)),"Нет")</f>
        <v>10 Божеств</v>
      </c>
      <c r="H3404" s="11" t="str">
        <f>IFERROR(INDEX(lvl_6[],MATCH(N3404,lvl_6[ID],0),MATCH(_xlfn.CONCAT(K3404,"_",L3404,"_",M3404),lvl_6[#Headers],0)),"Нет")</f>
        <v>Прямое богатство</v>
      </c>
      <c r="I3404" s="12">
        <v>1</v>
      </c>
      <c r="J3404" s="12">
        <v>4</v>
      </c>
      <c r="K3404" s="12">
        <v>1</v>
      </c>
      <c r="L3404" s="12">
        <v>5</v>
      </c>
      <c r="M3404" s="12">
        <v>1</v>
      </c>
      <c r="N3404" s="12">
        <v>6</v>
      </c>
      <c r="O3404" s="12">
        <f>COUNTIF($P$2:P3404,P3404)</f>
        <v>26</v>
      </c>
      <c r="P3404" s="12" t="str">
        <f t="shared" si="216"/>
        <v>141050106</v>
      </c>
      <c r="Q3404" s="12" t="str">
        <f t="shared" si="217"/>
        <v>1410501060026</v>
      </c>
      <c r="R3404" s="20" t="s">
        <v>2917</v>
      </c>
      <c r="U3404" s="12" t="s">
        <v>908</v>
      </c>
      <c r="W3404" s="12" t="s">
        <v>100</v>
      </c>
      <c r="AP3404" s="12" t="s">
        <v>914</v>
      </c>
      <c r="AR3404" s="12" t="s">
        <v>100</v>
      </c>
      <c r="BN3404" s="12">
        <v>1</v>
      </c>
    </row>
    <row r="3405" spans="1:66" ht="60" x14ac:dyDescent="0.25">
      <c r="A3405" s="12">
        <v>1</v>
      </c>
      <c r="B3405" s="11" t="str">
        <f t="shared" si="215"/>
        <v>Общий расчет. Анализ даты. Анализ даты. Символические звезды. 10 Божеств. Убийство 7й позиции (Неправильный чиновник_</v>
      </c>
      <c r="C3405" s="11" t="str">
        <f>IFERROR(VLOOKUP(I3405,lvl_1[],2,FALSE),"Нет")</f>
        <v>Общий расчет</v>
      </c>
      <c r="D3405" s="11" t="str">
        <f>IFERROR(VLOOKUP(Rule!J3405,lvl_2[],2,FALSE),"Нет")</f>
        <v>Анализ даты</v>
      </c>
      <c r="E3405" s="11" t="str">
        <f>IFERROR(VLOOKUP(Rule!K3405,lvl_3[],2,FALSE),"Нет")</f>
        <v>Анализ даты</v>
      </c>
      <c r="F3405" s="11" t="str">
        <f>IFERROR(INDEX(lvl_4[],MATCH(L3405,lvl_4[ID],0),MATCH(TEXT(K3405,"##0"),lvl_4[#Headers],0)),"Нет")</f>
        <v>Символические звезды</v>
      </c>
      <c r="G3405" s="11" t="str">
        <f>IFERROR(INDEX(lvl_5[],MATCH(M3405,lvl_5[ID],0),MATCH(_xlfn.CONCAT(TEXT(K3405,"##0"),"_",TEXT(L3405,"##0")),lvl_5[#Headers],0)),"Нет")</f>
        <v>10 Божеств</v>
      </c>
      <c r="H3405" s="11" t="str">
        <f>IFERROR(INDEX(lvl_6[],MATCH(N3405,lvl_6[ID],0),MATCH(_xlfn.CONCAT(K3405,"_",L3405,"_",M3405),lvl_6[#Headers],0)),"Нет")</f>
        <v>Убийство 7й позиции (Неправильный чиновник_</v>
      </c>
      <c r="I3405" s="12">
        <v>1</v>
      </c>
      <c r="J3405" s="12">
        <v>4</v>
      </c>
      <c r="K3405" s="12">
        <v>1</v>
      </c>
      <c r="L3405" s="12">
        <v>5</v>
      </c>
      <c r="M3405" s="12">
        <v>1</v>
      </c>
      <c r="N3405" s="12">
        <v>7</v>
      </c>
      <c r="O3405" s="12">
        <f>COUNTIF($P$2:P3405,P3405)</f>
        <v>26</v>
      </c>
      <c r="P3405" s="12" t="str">
        <f t="shared" si="216"/>
        <v>141050107</v>
      </c>
      <c r="Q3405" s="12" t="str">
        <f t="shared" si="217"/>
        <v>1410501070026</v>
      </c>
      <c r="R3405" s="20" t="s">
        <v>2918</v>
      </c>
      <c r="U3405" s="12" t="s">
        <v>908</v>
      </c>
      <c r="W3405" s="12" t="s">
        <v>100</v>
      </c>
      <c r="AP3405" s="12" t="s">
        <v>901</v>
      </c>
      <c r="AR3405" s="12" t="s">
        <v>100</v>
      </c>
      <c r="BN3405" s="12">
        <v>1</v>
      </c>
    </row>
    <row r="3406" spans="1:66" ht="60" x14ac:dyDescent="0.25">
      <c r="A3406" s="12">
        <v>1</v>
      </c>
      <c r="B3406" s="11" t="str">
        <f t="shared" ref="B3406:B3469" si="218">_xlfn.CONCAT(C3406,". ", D3406,". ", E3406,". ", F3406,". ", G3406,". ", H3406)</f>
        <v>Общий расчет. Анализ даты. Анализ даты. Символические звезды. 10 Божеств. Правильный чиновник (Правильная власть)</v>
      </c>
      <c r="C3406" s="11" t="str">
        <f>IFERROR(VLOOKUP(I3406,lvl_1[],2,FALSE),"Нет")</f>
        <v>Общий расчет</v>
      </c>
      <c r="D3406" s="11" t="str">
        <f>IFERROR(VLOOKUP(Rule!J3406,lvl_2[],2,FALSE),"Нет")</f>
        <v>Анализ даты</v>
      </c>
      <c r="E3406" s="11" t="str">
        <f>IFERROR(VLOOKUP(Rule!K3406,lvl_3[],2,FALSE),"Нет")</f>
        <v>Анализ даты</v>
      </c>
      <c r="F3406" s="11" t="str">
        <f>IFERROR(INDEX(lvl_4[],MATCH(L3406,lvl_4[ID],0),MATCH(TEXT(K3406,"##0"),lvl_4[#Headers],0)),"Нет")</f>
        <v>Символические звезды</v>
      </c>
      <c r="G3406" s="11" t="str">
        <f>IFERROR(INDEX(lvl_5[],MATCH(M3406,lvl_5[ID],0),MATCH(_xlfn.CONCAT(TEXT(K3406,"##0"),"_",TEXT(L3406,"##0")),lvl_5[#Headers],0)),"Нет")</f>
        <v>10 Божеств</v>
      </c>
      <c r="H3406" s="11" t="str">
        <f>IFERROR(INDEX(lvl_6[],MATCH(N3406,lvl_6[ID],0),MATCH(_xlfn.CONCAT(K3406,"_",L3406,"_",M3406),lvl_6[#Headers],0)),"Нет")</f>
        <v>Правильный чиновник (Правильная власть)</v>
      </c>
      <c r="I3406" s="12">
        <v>1</v>
      </c>
      <c r="J3406" s="12">
        <v>4</v>
      </c>
      <c r="K3406" s="12">
        <v>1</v>
      </c>
      <c r="L3406" s="12">
        <v>5</v>
      </c>
      <c r="M3406" s="12">
        <v>1</v>
      </c>
      <c r="N3406" s="12">
        <v>8</v>
      </c>
      <c r="O3406" s="12">
        <f>COUNTIF($P$2:P3406,P3406)</f>
        <v>26</v>
      </c>
      <c r="P3406" s="12" t="str">
        <f t="shared" ref="P3406:P3469" si="219">_xlfn.CONCAT(I3406,
J3406,
K3406,
IF(LEN(L3406)=1,_xlfn.CONCAT(0,L3406),L3406),
IF(LEN(M3406)=1,_xlfn.CONCAT(0,M3406),M3406),
IF(LEN(N3406)=1,_xlfn.CONCAT(0,N3406),N3406))</f>
        <v>141050108</v>
      </c>
      <c r="Q3406" s="12" t="str">
        <f t="shared" ref="Q3406:Q3469" si="220">_xlfn.CONCAT(I3406,
J3406,
K3406,
IF(LEN(L3406)=1,_xlfn.CONCAT(0,L3406),L3406),
IF(LEN(M3406)=1,_xlfn.CONCAT(0,M3406),M3406),
IF(LEN(N3406)=1,_xlfn.CONCAT(0,N3406),N3406),
IF(LEN(O3406)=1,_xlfn.CONCAT("000",O3406),IF(LEN(O3406)=2,_xlfn.CONCAT("00",O3406),IF(LEN(O3406)=3,_xlfn.CONCAT(0,O3406),O3406))))</f>
        <v>1410501080026</v>
      </c>
      <c r="R3406" s="20" t="s">
        <v>2919</v>
      </c>
      <c r="U3406" s="12" t="s">
        <v>908</v>
      </c>
      <c r="W3406" s="12" t="s">
        <v>100</v>
      </c>
      <c r="AP3406" s="12" t="s">
        <v>899</v>
      </c>
      <c r="AR3406" s="12" t="s">
        <v>100</v>
      </c>
      <c r="BN3406" s="12">
        <v>1</v>
      </c>
    </row>
    <row r="3407" spans="1:66" ht="45" x14ac:dyDescent="0.25">
      <c r="A3407" s="12">
        <v>1</v>
      </c>
      <c r="B3407" s="11" t="str">
        <f t="shared" si="218"/>
        <v>Общий расчет. Анализ даты. Анализ даты. Символические звезды. 10 Божеств. Косая печать (Дух Совы)</v>
      </c>
      <c r="C3407" s="11" t="str">
        <f>IFERROR(VLOOKUP(I3407,lvl_1[],2,FALSE),"Нет")</f>
        <v>Общий расчет</v>
      </c>
      <c r="D3407" s="11" t="str">
        <f>IFERROR(VLOOKUP(Rule!J3407,lvl_2[],2,FALSE),"Нет")</f>
        <v>Анализ даты</v>
      </c>
      <c r="E3407" s="11" t="str">
        <f>IFERROR(VLOOKUP(Rule!K3407,lvl_3[],2,FALSE),"Нет")</f>
        <v>Анализ даты</v>
      </c>
      <c r="F3407" s="11" t="str">
        <f>IFERROR(INDEX(lvl_4[],MATCH(L3407,lvl_4[ID],0),MATCH(TEXT(K3407,"##0"),lvl_4[#Headers],0)),"Нет")</f>
        <v>Символические звезды</v>
      </c>
      <c r="G3407" s="11" t="str">
        <f>IFERROR(INDEX(lvl_5[],MATCH(M3407,lvl_5[ID],0),MATCH(_xlfn.CONCAT(TEXT(K3407,"##0"),"_",TEXT(L3407,"##0")),lvl_5[#Headers],0)),"Нет")</f>
        <v>10 Божеств</v>
      </c>
      <c r="H3407" s="11" t="str">
        <f>IFERROR(INDEX(lvl_6[],MATCH(N3407,lvl_6[ID],0),MATCH(_xlfn.CONCAT(K3407,"_",L3407,"_",M3407),lvl_6[#Headers],0)),"Нет")</f>
        <v>Косая печать (Дух Совы)</v>
      </c>
      <c r="I3407" s="12">
        <v>1</v>
      </c>
      <c r="J3407" s="12">
        <v>4</v>
      </c>
      <c r="K3407" s="12">
        <v>1</v>
      </c>
      <c r="L3407" s="12">
        <v>5</v>
      </c>
      <c r="M3407" s="12">
        <v>1</v>
      </c>
      <c r="N3407" s="12">
        <v>9</v>
      </c>
      <c r="O3407" s="12">
        <f>COUNTIF($P$2:P3407,P3407)</f>
        <v>26</v>
      </c>
      <c r="P3407" s="12" t="str">
        <f t="shared" si="219"/>
        <v>141050109</v>
      </c>
      <c r="Q3407" s="12" t="str">
        <f t="shared" si="220"/>
        <v>1410501090026</v>
      </c>
      <c r="R3407" s="20" t="s">
        <v>2920</v>
      </c>
      <c r="U3407" s="12" t="s">
        <v>908</v>
      </c>
      <c r="W3407" s="12" t="s">
        <v>100</v>
      </c>
      <c r="AP3407" s="12" t="s">
        <v>905</v>
      </c>
      <c r="AR3407" s="12" t="s">
        <v>100</v>
      </c>
      <c r="BN3407" s="12">
        <v>1</v>
      </c>
    </row>
    <row r="3408" spans="1:66" ht="45" x14ac:dyDescent="0.25">
      <c r="A3408" s="12">
        <v>1</v>
      </c>
      <c r="B3408" s="11" t="str">
        <f t="shared" si="218"/>
        <v>Общий расчет. Анализ даты. Анализ даты. Символические звезды. 10 Божеств. Правильная печать</v>
      </c>
      <c r="C3408" s="11" t="str">
        <f>IFERROR(VLOOKUP(I3408,lvl_1[],2,FALSE),"Нет")</f>
        <v>Общий расчет</v>
      </c>
      <c r="D3408" s="11" t="str">
        <f>IFERROR(VLOOKUP(Rule!J3408,lvl_2[],2,FALSE),"Нет")</f>
        <v>Анализ даты</v>
      </c>
      <c r="E3408" s="11" t="str">
        <f>IFERROR(VLOOKUP(Rule!K3408,lvl_3[],2,FALSE),"Нет")</f>
        <v>Анализ даты</v>
      </c>
      <c r="F3408" s="11" t="str">
        <f>IFERROR(INDEX(lvl_4[],MATCH(L3408,lvl_4[ID],0),MATCH(TEXT(K3408,"##0"),lvl_4[#Headers],0)),"Нет")</f>
        <v>Символические звезды</v>
      </c>
      <c r="G3408" s="11" t="str">
        <f>IFERROR(INDEX(lvl_5[],MATCH(M3408,lvl_5[ID],0),MATCH(_xlfn.CONCAT(TEXT(K3408,"##0"),"_",TEXT(L3408,"##0")),lvl_5[#Headers],0)),"Нет")</f>
        <v>10 Божеств</v>
      </c>
      <c r="H3408" s="11" t="str">
        <f>IFERROR(INDEX(lvl_6[],MATCH(N3408,lvl_6[ID],0),MATCH(_xlfn.CONCAT(K3408,"_",L3408,"_",M3408),lvl_6[#Headers],0)),"Нет")</f>
        <v>Правильная печать</v>
      </c>
      <c r="I3408" s="12">
        <v>1</v>
      </c>
      <c r="J3408" s="12">
        <v>4</v>
      </c>
      <c r="K3408" s="12">
        <v>1</v>
      </c>
      <c r="L3408" s="12">
        <v>5</v>
      </c>
      <c r="M3408" s="12">
        <v>1</v>
      </c>
      <c r="N3408" s="12">
        <v>10</v>
      </c>
      <c r="O3408" s="12">
        <f>COUNTIF($P$2:P3408,P3408)</f>
        <v>26</v>
      </c>
      <c r="P3408" s="12" t="str">
        <f t="shared" si="219"/>
        <v>141050110</v>
      </c>
      <c r="Q3408" s="12" t="str">
        <f t="shared" si="220"/>
        <v>1410501100026</v>
      </c>
      <c r="R3408" s="20" t="s">
        <v>2921</v>
      </c>
      <c r="U3408" s="12" t="s">
        <v>908</v>
      </c>
      <c r="W3408" s="12" t="s">
        <v>100</v>
      </c>
      <c r="AP3408" s="12" t="s">
        <v>903</v>
      </c>
      <c r="AR3408" s="12" t="s">
        <v>100</v>
      </c>
      <c r="BN3408" s="12">
        <v>1</v>
      </c>
    </row>
    <row r="3409" spans="1:66" ht="45" x14ac:dyDescent="0.25">
      <c r="A3409" s="12">
        <v>1</v>
      </c>
      <c r="B3409" s="11" t="str">
        <f t="shared" si="218"/>
        <v>Общий расчет. Анализ даты. Анализ даты. Символические звезды. 10 Божеств. Братство</v>
      </c>
      <c r="C3409" s="11" t="str">
        <f>IFERROR(VLOOKUP(I3409,lvl_1[],2,FALSE),"Нет")</f>
        <v>Общий расчет</v>
      </c>
      <c r="D3409" s="11" t="str">
        <f>IFERROR(VLOOKUP(Rule!J3409,lvl_2[],2,FALSE),"Нет")</f>
        <v>Анализ даты</v>
      </c>
      <c r="E3409" s="11" t="str">
        <f>IFERROR(VLOOKUP(Rule!K3409,lvl_3[],2,FALSE),"Нет")</f>
        <v>Анализ даты</v>
      </c>
      <c r="F3409" s="11" t="str">
        <f>IFERROR(INDEX(lvl_4[],MATCH(L3409,lvl_4[ID],0),MATCH(TEXT(K3409,"##0"),lvl_4[#Headers],0)),"Нет")</f>
        <v>Символические звезды</v>
      </c>
      <c r="G3409" s="11" t="str">
        <f>IFERROR(INDEX(lvl_5[],MATCH(M3409,lvl_5[ID],0),MATCH(_xlfn.CONCAT(TEXT(K3409,"##0"),"_",TEXT(L3409,"##0")),lvl_5[#Headers],0)),"Нет")</f>
        <v>10 Божеств</v>
      </c>
      <c r="H3409" s="11" t="str">
        <f>IFERROR(INDEX(lvl_6[],MATCH(N3409,lvl_6[ID],0),MATCH(_xlfn.CONCAT(K3409,"_",L3409,"_",M3409),lvl_6[#Headers],0)),"Нет")</f>
        <v>Братство</v>
      </c>
      <c r="I3409" s="12">
        <v>1</v>
      </c>
      <c r="J3409" s="12">
        <v>4</v>
      </c>
      <c r="K3409" s="12">
        <v>1</v>
      </c>
      <c r="L3409" s="12">
        <v>5</v>
      </c>
      <c r="M3409" s="12">
        <v>1</v>
      </c>
      <c r="N3409" s="12">
        <v>1</v>
      </c>
      <c r="O3409" s="12">
        <f>COUNTIF($P$2:P3409,P3409)</f>
        <v>27</v>
      </c>
      <c r="P3409" s="12" t="str">
        <f t="shared" si="219"/>
        <v>141050101</v>
      </c>
      <c r="Q3409" s="12" t="str">
        <f t="shared" si="220"/>
        <v>1410501010027</v>
      </c>
      <c r="R3409" s="20" t="s">
        <v>2922</v>
      </c>
      <c r="U3409" s="12" t="s">
        <v>910</v>
      </c>
      <c r="W3409" s="12" t="s">
        <v>100</v>
      </c>
      <c r="AP3409" s="12" t="s">
        <v>910</v>
      </c>
      <c r="AR3409" s="12" t="s">
        <v>100</v>
      </c>
      <c r="BN3409" s="12">
        <v>1</v>
      </c>
    </row>
    <row r="3410" spans="1:66" ht="45" x14ac:dyDescent="0.25">
      <c r="A3410" s="12">
        <v>1</v>
      </c>
      <c r="B3410" s="11" t="str">
        <f t="shared" si="218"/>
        <v>Общий расчет. Анализ даты. Анализ даты. Символические звезды. 10 Божеств. Грабитель богатства</v>
      </c>
      <c r="C3410" s="11" t="str">
        <f>IFERROR(VLOOKUP(I3410,lvl_1[],2,FALSE),"Нет")</f>
        <v>Общий расчет</v>
      </c>
      <c r="D3410" s="11" t="str">
        <f>IFERROR(VLOOKUP(Rule!J3410,lvl_2[],2,FALSE),"Нет")</f>
        <v>Анализ даты</v>
      </c>
      <c r="E3410" s="11" t="str">
        <f>IFERROR(VLOOKUP(Rule!K3410,lvl_3[],2,FALSE),"Нет")</f>
        <v>Анализ даты</v>
      </c>
      <c r="F3410" s="11" t="str">
        <f>IFERROR(INDEX(lvl_4[],MATCH(L3410,lvl_4[ID],0),MATCH(TEXT(K3410,"##0"),lvl_4[#Headers],0)),"Нет")</f>
        <v>Символические звезды</v>
      </c>
      <c r="G3410" s="11" t="str">
        <f>IFERROR(INDEX(lvl_5[],MATCH(M3410,lvl_5[ID],0),MATCH(_xlfn.CONCAT(TEXT(K3410,"##0"),"_",TEXT(L3410,"##0")),lvl_5[#Headers],0)),"Нет")</f>
        <v>10 Божеств</v>
      </c>
      <c r="H3410" s="11" t="str">
        <f>IFERROR(INDEX(lvl_6[],MATCH(N3410,lvl_6[ID],0),MATCH(_xlfn.CONCAT(K3410,"_",L3410,"_",M3410),lvl_6[#Headers],0)),"Нет")</f>
        <v>Грабитель богатства</v>
      </c>
      <c r="I3410" s="12">
        <v>1</v>
      </c>
      <c r="J3410" s="12">
        <v>4</v>
      </c>
      <c r="K3410" s="12">
        <v>1</v>
      </c>
      <c r="L3410" s="12">
        <v>5</v>
      </c>
      <c r="M3410" s="12">
        <v>1</v>
      </c>
      <c r="N3410" s="12">
        <v>2</v>
      </c>
      <c r="O3410" s="12">
        <f>COUNTIF($P$2:P3410,P3410)</f>
        <v>27</v>
      </c>
      <c r="P3410" s="12" t="str">
        <f t="shared" si="219"/>
        <v>141050102</v>
      </c>
      <c r="Q3410" s="12" t="str">
        <f t="shared" si="220"/>
        <v>1410501020027</v>
      </c>
      <c r="R3410" s="20" t="s">
        <v>2923</v>
      </c>
      <c r="U3410" s="12" t="s">
        <v>910</v>
      </c>
      <c r="W3410" s="12" t="s">
        <v>100</v>
      </c>
      <c r="AP3410" s="12" t="s">
        <v>912</v>
      </c>
      <c r="AR3410" s="12" t="s">
        <v>100</v>
      </c>
      <c r="BN3410" s="12">
        <v>1</v>
      </c>
    </row>
    <row r="3411" spans="1:66" ht="45" x14ac:dyDescent="0.25">
      <c r="A3411" s="12">
        <v>1</v>
      </c>
      <c r="B3411" s="11" t="str">
        <f t="shared" si="218"/>
        <v>Общий расчет. Анализ даты. Анализ даты. Символические звезды. 10 Божеств. Дух наслаждения</v>
      </c>
      <c r="C3411" s="11" t="str">
        <f>IFERROR(VLOOKUP(I3411,lvl_1[],2,FALSE),"Нет")</f>
        <v>Общий расчет</v>
      </c>
      <c r="D3411" s="11" t="str">
        <f>IFERROR(VLOOKUP(Rule!J3411,lvl_2[],2,FALSE),"Нет")</f>
        <v>Анализ даты</v>
      </c>
      <c r="E3411" s="11" t="str">
        <f>IFERROR(VLOOKUP(Rule!K3411,lvl_3[],2,FALSE),"Нет")</f>
        <v>Анализ даты</v>
      </c>
      <c r="F3411" s="11" t="str">
        <f>IFERROR(INDEX(lvl_4[],MATCH(L3411,lvl_4[ID],0),MATCH(TEXT(K3411,"##0"),lvl_4[#Headers],0)),"Нет")</f>
        <v>Символические звезды</v>
      </c>
      <c r="G3411" s="11" t="str">
        <f>IFERROR(INDEX(lvl_5[],MATCH(M3411,lvl_5[ID],0),MATCH(_xlfn.CONCAT(TEXT(K3411,"##0"),"_",TEXT(L3411,"##0")),lvl_5[#Headers],0)),"Нет")</f>
        <v>10 Божеств</v>
      </c>
      <c r="H3411" s="11" t="str">
        <f>IFERROR(INDEX(lvl_6[],MATCH(N3411,lvl_6[ID],0),MATCH(_xlfn.CONCAT(K3411,"_",L3411,"_",M3411),lvl_6[#Headers],0)),"Нет")</f>
        <v>Дух наслаждения</v>
      </c>
      <c r="I3411" s="12">
        <v>1</v>
      </c>
      <c r="J3411" s="12">
        <v>4</v>
      </c>
      <c r="K3411" s="12">
        <v>1</v>
      </c>
      <c r="L3411" s="12">
        <v>5</v>
      </c>
      <c r="M3411" s="12">
        <v>1</v>
      </c>
      <c r="N3411" s="12">
        <v>3</v>
      </c>
      <c r="O3411" s="12">
        <f>COUNTIF($P$2:P3411,P3411)</f>
        <v>27</v>
      </c>
      <c r="P3411" s="12" t="str">
        <f t="shared" si="219"/>
        <v>141050103</v>
      </c>
      <c r="Q3411" s="12" t="str">
        <f t="shared" si="220"/>
        <v>1410501030027</v>
      </c>
      <c r="R3411" s="20" t="s">
        <v>2924</v>
      </c>
      <c r="U3411" s="12" t="s">
        <v>910</v>
      </c>
      <c r="W3411" s="12" t="s">
        <v>100</v>
      </c>
      <c r="AP3411" s="12" t="s">
        <v>914</v>
      </c>
      <c r="AR3411" s="12" t="s">
        <v>100</v>
      </c>
      <c r="BN3411" s="12">
        <v>1</v>
      </c>
    </row>
    <row r="3412" spans="1:66" ht="60" x14ac:dyDescent="0.25">
      <c r="A3412" s="12">
        <v>1</v>
      </c>
      <c r="B3412" s="11" t="str">
        <f t="shared" si="218"/>
        <v>Общий расчет. Анализ даты. Анализ даты. Символические звезды. 10 Божеств. Ранение чиновника (Нападение на власть)</v>
      </c>
      <c r="C3412" s="11" t="str">
        <f>IFERROR(VLOOKUP(I3412,lvl_1[],2,FALSE),"Нет")</f>
        <v>Общий расчет</v>
      </c>
      <c r="D3412" s="11" t="str">
        <f>IFERROR(VLOOKUP(Rule!J3412,lvl_2[],2,FALSE),"Нет")</f>
        <v>Анализ даты</v>
      </c>
      <c r="E3412" s="11" t="str">
        <f>IFERROR(VLOOKUP(Rule!K3412,lvl_3[],2,FALSE),"Нет")</f>
        <v>Анализ даты</v>
      </c>
      <c r="F3412" s="11" t="str">
        <f>IFERROR(INDEX(lvl_4[],MATCH(L3412,lvl_4[ID],0),MATCH(TEXT(K3412,"##0"),lvl_4[#Headers],0)),"Нет")</f>
        <v>Символические звезды</v>
      </c>
      <c r="G3412" s="11" t="str">
        <f>IFERROR(INDEX(lvl_5[],MATCH(M3412,lvl_5[ID],0),MATCH(_xlfn.CONCAT(TEXT(K3412,"##0"),"_",TEXT(L3412,"##0")),lvl_5[#Headers],0)),"Нет")</f>
        <v>10 Божеств</v>
      </c>
      <c r="H3412" s="11" t="str">
        <f>IFERROR(INDEX(lvl_6[],MATCH(N3412,lvl_6[ID],0),MATCH(_xlfn.CONCAT(K3412,"_",L3412,"_",M3412),lvl_6[#Headers],0)),"Нет")</f>
        <v>Ранение чиновника (Нападение на власть)</v>
      </c>
      <c r="I3412" s="12">
        <v>1</v>
      </c>
      <c r="J3412" s="12">
        <v>4</v>
      </c>
      <c r="K3412" s="12">
        <v>1</v>
      </c>
      <c r="L3412" s="12">
        <v>5</v>
      </c>
      <c r="M3412" s="12">
        <v>1</v>
      </c>
      <c r="N3412" s="12">
        <v>4</v>
      </c>
      <c r="O3412" s="12">
        <f>COUNTIF($P$2:P3412,P3412)</f>
        <v>27</v>
      </c>
      <c r="P3412" s="12" t="str">
        <f t="shared" si="219"/>
        <v>141050104</v>
      </c>
      <c r="Q3412" s="12" t="str">
        <f t="shared" si="220"/>
        <v>1410501040027</v>
      </c>
      <c r="R3412" s="20" t="s">
        <v>2925</v>
      </c>
      <c r="U3412" s="12" t="s">
        <v>910</v>
      </c>
      <c r="W3412" s="12" t="s">
        <v>100</v>
      </c>
      <c r="AP3412" s="12" t="s">
        <v>916</v>
      </c>
      <c r="AR3412" s="12" t="s">
        <v>100</v>
      </c>
      <c r="BN3412" s="12">
        <v>1</v>
      </c>
    </row>
    <row r="3413" spans="1:66" ht="60" x14ac:dyDescent="0.25">
      <c r="A3413" s="12">
        <v>1</v>
      </c>
      <c r="B3413" s="11" t="str">
        <f t="shared" si="218"/>
        <v>Общий расчет. Анализ даты. Анализ даты. Символические звезды. 10 Божеств. Склонность к богатству (Косое богатство)</v>
      </c>
      <c r="C3413" s="11" t="str">
        <f>IFERROR(VLOOKUP(I3413,lvl_1[],2,FALSE),"Нет")</f>
        <v>Общий расчет</v>
      </c>
      <c r="D3413" s="11" t="str">
        <f>IFERROR(VLOOKUP(Rule!J3413,lvl_2[],2,FALSE),"Нет")</f>
        <v>Анализ даты</v>
      </c>
      <c r="E3413" s="11" t="str">
        <f>IFERROR(VLOOKUP(Rule!K3413,lvl_3[],2,FALSE),"Нет")</f>
        <v>Анализ даты</v>
      </c>
      <c r="F3413" s="11" t="str">
        <f>IFERROR(INDEX(lvl_4[],MATCH(L3413,lvl_4[ID],0),MATCH(TEXT(K3413,"##0"),lvl_4[#Headers],0)),"Нет")</f>
        <v>Символические звезды</v>
      </c>
      <c r="G3413" s="11" t="str">
        <f>IFERROR(INDEX(lvl_5[],MATCH(M3413,lvl_5[ID],0),MATCH(_xlfn.CONCAT(TEXT(K3413,"##0"),"_",TEXT(L3413,"##0")),lvl_5[#Headers],0)),"Нет")</f>
        <v>10 Божеств</v>
      </c>
      <c r="H3413" s="11" t="str">
        <f>IFERROR(INDEX(lvl_6[],MATCH(N3413,lvl_6[ID],0),MATCH(_xlfn.CONCAT(K3413,"_",L3413,"_",M3413),lvl_6[#Headers],0)),"Нет")</f>
        <v>Склонность к богатству (Косое богатство)</v>
      </c>
      <c r="I3413" s="12">
        <v>1</v>
      </c>
      <c r="J3413" s="12">
        <v>4</v>
      </c>
      <c r="K3413" s="12">
        <v>1</v>
      </c>
      <c r="L3413" s="12">
        <v>5</v>
      </c>
      <c r="M3413" s="12">
        <v>1</v>
      </c>
      <c r="N3413" s="12">
        <v>5</v>
      </c>
      <c r="O3413" s="12">
        <f>COUNTIF($P$2:P3413,P3413)</f>
        <v>27</v>
      </c>
      <c r="P3413" s="12" t="str">
        <f t="shared" si="219"/>
        <v>141050105</v>
      </c>
      <c r="Q3413" s="12" t="str">
        <f t="shared" si="220"/>
        <v>1410501050027</v>
      </c>
      <c r="R3413" s="20" t="s">
        <v>2926</v>
      </c>
      <c r="U3413" s="12" t="s">
        <v>910</v>
      </c>
      <c r="W3413" s="12" t="s">
        <v>100</v>
      </c>
      <c r="AP3413" s="12" t="s">
        <v>899</v>
      </c>
      <c r="AR3413" s="12" t="s">
        <v>100</v>
      </c>
      <c r="BN3413" s="12">
        <v>1</v>
      </c>
    </row>
    <row r="3414" spans="1:66" ht="45" x14ac:dyDescent="0.25">
      <c r="A3414" s="12">
        <v>1</v>
      </c>
      <c r="B3414" s="11" t="str">
        <f t="shared" si="218"/>
        <v>Общий расчет. Анализ даты. Анализ даты. Символические звезды. 10 Божеств. Прямое богатство</v>
      </c>
      <c r="C3414" s="11" t="str">
        <f>IFERROR(VLOOKUP(I3414,lvl_1[],2,FALSE),"Нет")</f>
        <v>Общий расчет</v>
      </c>
      <c r="D3414" s="11" t="str">
        <f>IFERROR(VLOOKUP(Rule!J3414,lvl_2[],2,FALSE),"Нет")</f>
        <v>Анализ даты</v>
      </c>
      <c r="E3414" s="11" t="str">
        <f>IFERROR(VLOOKUP(Rule!K3414,lvl_3[],2,FALSE),"Нет")</f>
        <v>Анализ даты</v>
      </c>
      <c r="F3414" s="11" t="str">
        <f>IFERROR(INDEX(lvl_4[],MATCH(L3414,lvl_4[ID],0),MATCH(TEXT(K3414,"##0"),lvl_4[#Headers],0)),"Нет")</f>
        <v>Символические звезды</v>
      </c>
      <c r="G3414" s="11" t="str">
        <f>IFERROR(INDEX(lvl_5[],MATCH(M3414,lvl_5[ID],0),MATCH(_xlfn.CONCAT(TEXT(K3414,"##0"),"_",TEXT(L3414,"##0")),lvl_5[#Headers],0)),"Нет")</f>
        <v>10 Божеств</v>
      </c>
      <c r="H3414" s="11" t="str">
        <f>IFERROR(INDEX(lvl_6[],MATCH(N3414,lvl_6[ID],0),MATCH(_xlfn.CONCAT(K3414,"_",L3414,"_",M3414),lvl_6[#Headers],0)),"Нет")</f>
        <v>Прямое богатство</v>
      </c>
      <c r="I3414" s="12">
        <v>1</v>
      </c>
      <c r="J3414" s="12">
        <v>4</v>
      </c>
      <c r="K3414" s="12">
        <v>1</v>
      </c>
      <c r="L3414" s="12">
        <v>5</v>
      </c>
      <c r="M3414" s="12">
        <v>1</v>
      </c>
      <c r="N3414" s="12">
        <v>6</v>
      </c>
      <c r="O3414" s="12">
        <f>COUNTIF($P$2:P3414,P3414)</f>
        <v>27</v>
      </c>
      <c r="P3414" s="12" t="str">
        <f t="shared" si="219"/>
        <v>141050106</v>
      </c>
      <c r="Q3414" s="12" t="str">
        <f t="shared" si="220"/>
        <v>1410501060027</v>
      </c>
      <c r="R3414" s="20" t="s">
        <v>2927</v>
      </c>
      <c r="U3414" s="12" t="s">
        <v>910</v>
      </c>
      <c r="W3414" s="12" t="s">
        <v>100</v>
      </c>
      <c r="AP3414" s="12" t="s">
        <v>901</v>
      </c>
      <c r="AR3414" s="12" t="s">
        <v>100</v>
      </c>
      <c r="BN3414" s="12">
        <v>1</v>
      </c>
    </row>
    <row r="3415" spans="1:66" ht="60" x14ac:dyDescent="0.25">
      <c r="A3415" s="12">
        <v>1</v>
      </c>
      <c r="B3415" s="11" t="str">
        <f t="shared" si="218"/>
        <v>Общий расчет. Анализ даты. Анализ даты. Символические звезды. 10 Божеств. Убийство 7й позиции (Неправильный чиновник_</v>
      </c>
      <c r="C3415" s="11" t="str">
        <f>IFERROR(VLOOKUP(I3415,lvl_1[],2,FALSE),"Нет")</f>
        <v>Общий расчет</v>
      </c>
      <c r="D3415" s="11" t="str">
        <f>IFERROR(VLOOKUP(Rule!J3415,lvl_2[],2,FALSE),"Нет")</f>
        <v>Анализ даты</v>
      </c>
      <c r="E3415" s="11" t="str">
        <f>IFERROR(VLOOKUP(Rule!K3415,lvl_3[],2,FALSE),"Нет")</f>
        <v>Анализ даты</v>
      </c>
      <c r="F3415" s="11" t="str">
        <f>IFERROR(INDEX(lvl_4[],MATCH(L3415,lvl_4[ID],0),MATCH(TEXT(K3415,"##0"),lvl_4[#Headers],0)),"Нет")</f>
        <v>Символические звезды</v>
      </c>
      <c r="G3415" s="11" t="str">
        <f>IFERROR(INDEX(lvl_5[],MATCH(M3415,lvl_5[ID],0),MATCH(_xlfn.CONCAT(TEXT(K3415,"##0"),"_",TEXT(L3415,"##0")),lvl_5[#Headers],0)),"Нет")</f>
        <v>10 Божеств</v>
      </c>
      <c r="H3415" s="11" t="str">
        <f>IFERROR(INDEX(lvl_6[],MATCH(N3415,lvl_6[ID],0),MATCH(_xlfn.CONCAT(K3415,"_",L3415,"_",M3415),lvl_6[#Headers],0)),"Нет")</f>
        <v>Убийство 7й позиции (Неправильный чиновник_</v>
      </c>
      <c r="I3415" s="12">
        <v>1</v>
      </c>
      <c r="J3415" s="12">
        <v>4</v>
      </c>
      <c r="K3415" s="12">
        <v>1</v>
      </c>
      <c r="L3415" s="12">
        <v>5</v>
      </c>
      <c r="M3415" s="12">
        <v>1</v>
      </c>
      <c r="N3415" s="12">
        <v>7</v>
      </c>
      <c r="O3415" s="12">
        <f>COUNTIF($P$2:P3415,P3415)</f>
        <v>27</v>
      </c>
      <c r="P3415" s="12" t="str">
        <f t="shared" si="219"/>
        <v>141050107</v>
      </c>
      <c r="Q3415" s="12" t="str">
        <f t="shared" si="220"/>
        <v>1410501070027</v>
      </c>
      <c r="R3415" s="20" t="s">
        <v>2928</v>
      </c>
      <c r="U3415" s="12" t="s">
        <v>910</v>
      </c>
      <c r="W3415" s="12" t="s">
        <v>100</v>
      </c>
      <c r="AP3415" s="12" t="s">
        <v>903</v>
      </c>
      <c r="AR3415" s="12" t="s">
        <v>100</v>
      </c>
      <c r="BN3415" s="12">
        <v>1</v>
      </c>
    </row>
    <row r="3416" spans="1:66" ht="60" x14ac:dyDescent="0.25">
      <c r="A3416" s="12">
        <v>1</v>
      </c>
      <c r="B3416" s="11" t="str">
        <f t="shared" si="218"/>
        <v>Общий расчет. Анализ даты. Анализ даты. Символические звезды. 10 Божеств. Правильный чиновник (Правильная власть)</v>
      </c>
      <c r="C3416" s="11" t="str">
        <f>IFERROR(VLOOKUP(I3416,lvl_1[],2,FALSE),"Нет")</f>
        <v>Общий расчет</v>
      </c>
      <c r="D3416" s="11" t="str">
        <f>IFERROR(VLOOKUP(Rule!J3416,lvl_2[],2,FALSE),"Нет")</f>
        <v>Анализ даты</v>
      </c>
      <c r="E3416" s="11" t="str">
        <f>IFERROR(VLOOKUP(Rule!K3416,lvl_3[],2,FALSE),"Нет")</f>
        <v>Анализ даты</v>
      </c>
      <c r="F3416" s="11" t="str">
        <f>IFERROR(INDEX(lvl_4[],MATCH(L3416,lvl_4[ID],0),MATCH(TEXT(K3416,"##0"),lvl_4[#Headers],0)),"Нет")</f>
        <v>Символические звезды</v>
      </c>
      <c r="G3416" s="11" t="str">
        <f>IFERROR(INDEX(lvl_5[],MATCH(M3416,lvl_5[ID],0),MATCH(_xlfn.CONCAT(TEXT(K3416,"##0"),"_",TEXT(L3416,"##0")),lvl_5[#Headers],0)),"Нет")</f>
        <v>10 Божеств</v>
      </c>
      <c r="H3416" s="11" t="str">
        <f>IFERROR(INDEX(lvl_6[],MATCH(N3416,lvl_6[ID],0),MATCH(_xlfn.CONCAT(K3416,"_",L3416,"_",M3416),lvl_6[#Headers],0)),"Нет")</f>
        <v>Правильный чиновник (Правильная власть)</v>
      </c>
      <c r="I3416" s="12">
        <v>1</v>
      </c>
      <c r="J3416" s="12">
        <v>4</v>
      </c>
      <c r="K3416" s="12">
        <v>1</v>
      </c>
      <c r="L3416" s="12">
        <v>5</v>
      </c>
      <c r="M3416" s="12">
        <v>1</v>
      </c>
      <c r="N3416" s="12">
        <v>8</v>
      </c>
      <c r="O3416" s="12">
        <f>COUNTIF($P$2:P3416,P3416)</f>
        <v>27</v>
      </c>
      <c r="P3416" s="12" t="str">
        <f t="shared" si="219"/>
        <v>141050108</v>
      </c>
      <c r="Q3416" s="12" t="str">
        <f t="shared" si="220"/>
        <v>1410501080027</v>
      </c>
      <c r="R3416" s="20" t="s">
        <v>2929</v>
      </c>
      <c r="U3416" s="12" t="s">
        <v>910</v>
      </c>
      <c r="W3416" s="12" t="s">
        <v>100</v>
      </c>
      <c r="AP3416" s="12" t="s">
        <v>905</v>
      </c>
      <c r="AR3416" s="12" t="s">
        <v>100</v>
      </c>
      <c r="BN3416" s="12">
        <v>1</v>
      </c>
    </row>
    <row r="3417" spans="1:66" ht="45" x14ac:dyDescent="0.25">
      <c r="A3417" s="12">
        <v>1</v>
      </c>
      <c r="B3417" s="11" t="str">
        <f t="shared" si="218"/>
        <v>Общий расчет. Анализ даты. Анализ даты. Символические звезды. 10 Божеств. Косая печать (Дух Совы)</v>
      </c>
      <c r="C3417" s="11" t="str">
        <f>IFERROR(VLOOKUP(I3417,lvl_1[],2,FALSE),"Нет")</f>
        <v>Общий расчет</v>
      </c>
      <c r="D3417" s="11" t="str">
        <f>IFERROR(VLOOKUP(Rule!J3417,lvl_2[],2,FALSE),"Нет")</f>
        <v>Анализ даты</v>
      </c>
      <c r="E3417" s="11" t="str">
        <f>IFERROR(VLOOKUP(Rule!K3417,lvl_3[],2,FALSE),"Нет")</f>
        <v>Анализ даты</v>
      </c>
      <c r="F3417" s="11" t="str">
        <f>IFERROR(INDEX(lvl_4[],MATCH(L3417,lvl_4[ID],0),MATCH(TEXT(K3417,"##0"),lvl_4[#Headers],0)),"Нет")</f>
        <v>Символические звезды</v>
      </c>
      <c r="G3417" s="11" t="str">
        <f>IFERROR(INDEX(lvl_5[],MATCH(M3417,lvl_5[ID],0),MATCH(_xlfn.CONCAT(TEXT(K3417,"##0"),"_",TEXT(L3417,"##0")),lvl_5[#Headers],0)),"Нет")</f>
        <v>10 Божеств</v>
      </c>
      <c r="H3417" s="11" t="str">
        <f>IFERROR(INDEX(lvl_6[],MATCH(N3417,lvl_6[ID],0),MATCH(_xlfn.CONCAT(K3417,"_",L3417,"_",M3417),lvl_6[#Headers],0)),"Нет")</f>
        <v>Косая печать (Дух Совы)</v>
      </c>
      <c r="I3417" s="12">
        <v>1</v>
      </c>
      <c r="J3417" s="12">
        <v>4</v>
      </c>
      <c r="K3417" s="12">
        <v>1</v>
      </c>
      <c r="L3417" s="12">
        <v>5</v>
      </c>
      <c r="M3417" s="12">
        <v>1</v>
      </c>
      <c r="N3417" s="12">
        <v>9</v>
      </c>
      <c r="O3417" s="12">
        <f>COUNTIF($P$2:P3417,P3417)</f>
        <v>27</v>
      </c>
      <c r="P3417" s="12" t="str">
        <f t="shared" si="219"/>
        <v>141050109</v>
      </c>
      <c r="Q3417" s="12" t="str">
        <f t="shared" si="220"/>
        <v>1410501090027</v>
      </c>
      <c r="R3417" s="20" t="s">
        <v>2930</v>
      </c>
      <c r="U3417" s="12" t="s">
        <v>910</v>
      </c>
      <c r="W3417" s="12" t="s">
        <v>100</v>
      </c>
      <c r="AP3417" s="12" t="s">
        <v>907</v>
      </c>
      <c r="AR3417" s="12" t="s">
        <v>100</v>
      </c>
      <c r="BN3417" s="12">
        <v>1</v>
      </c>
    </row>
    <row r="3418" spans="1:66" ht="45" x14ac:dyDescent="0.25">
      <c r="A3418" s="12">
        <v>1</v>
      </c>
      <c r="B3418" s="11" t="str">
        <f t="shared" si="218"/>
        <v>Общий расчет. Анализ даты. Анализ даты. Символические звезды. 10 Божеств. Правильная печать</v>
      </c>
      <c r="C3418" s="11" t="str">
        <f>IFERROR(VLOOKUP(I3418,lvl_1[],2,FALSE),"Нет")</f>
        <v>Общий расчет</v>
      </c>
      <c r="D3418" s="11" t="str">
        <f>IFERROR(VLOOKUP(Rule!J3418,lvl_2[],2,FALSE),"Нет")</f>
        <v>Анализ даты</v>
      </c>
      <c r="E3418" s="11" t="str">
        <f>IFERROR(VLOOKUP(Rule!K3418,lvl_3[],2,FALSE),"Нет")</f>
        <v>Анализ даты</v>
      </c>
      <c r="F3418" s="11" t="str">
        <f>IFERROR(INDEX(lvl_4[],MATCH(L3418,lvl_4[ID],0),MATCH(TEXT(K3418,"##0"),lvl_4[#Headers],0)),"Нет")</f>
        <v>Символические звезды</v>
      </c>
      <c r="G3418" s="11" t="str">
        <f>IFERROR(INDEX(lvl_5[],MATCH(M3418,lvl_5[ID],0),MATCH(_xlfn.CONCAT(TEXT(K3418,"##0"),"_",TEXT(L3418,"##0")),lvl_5[#Headers],0)),"Нет")</f>
        <v>10 Божеств</v>
      </c>
      <c r="H3418" s="11" t="str">
        <f>IFERROR(INDEX(lvl_6[],MATCH(N3418,lvl_6[ID],0),MATCH(_xlfn.CONCAT(K3418,"_",L3418,"_",M3418),lvl_6[#Headers],0)),"Нет")</f>
        <v>Правильная печать</v>
      </c>
      <c r="I3418" s="12">
        <v>1</v>
      </c>
      <c r="J3418" s="12">
        <v>4</v>
      </c>
      <c r="K3418" s="12">
        <v>1</v>
      </c>
      <c r="L3418" s="12">
        <v>5</v>
      </c>
      <c r="M3418" s="12">
        <v>1</v>
      </c>
      <c r="N3418" s="12">
        <v>10</v>
      </c>
      <c r="O3418" s="12">
        <f>COUNTIF($P$2:P3418,P3418)</f>
        <v>27</v>
      </c>
      <c r="P3418" s="12" t="str">
        <f t="shared" si="219"/>
        <v>141050110</v>
      </c>
      <c r="Q3418" s="12" t="str">
        <f t="shared" si="220"/>
        <v>1410501100027</v>
      </c>
      <c r="R3418" s="20" t="s">
        <v>2931</v>
      </c>
      <c r="U3418" s="12" t="s">
        <v>910</v>
      </c>
      <c r="W3418" s="12" t="s">
        <v>100</v>
      </c>
      <c r="AP3418" s="12" t="s">
        <v>908</v>
      </c>
      <c r="AR3418" s="12" t="s">
        <v>100</v>
      </c>
      <c r="BN3418" s="12">
        <v>1</v>
      </c>
    </row>
    <row r="3419" spans="1:66" ht="45" x14ac:dyDescent="0.25">
      <c r="A3419" s="12">
        <v>1</v>
      </c>
      <c r="B3419" s="11" t="str">
        <f t="shared" si="218"/>
        <v>Общий расчет. Анализ даты. Анализ даты. Символические звезды. 10 Божеств. Братство</v>
      </c>
      <c r="C3419" s="11" t="str">
        <f>IFERROR(VLOOKUP(I3419,lvl_1[],2,FALSE),"Нет")</f>
        <v>Общий расчет</v>
      </c>
      <c r="D3419" s="11" t="str">
        <f>IFERROR(VLOOKUP(Rule!J3419,lvl_2[],2,FALSE),"Нет")</f>
        <v>Анализ даты</v>
      </c>
      <c r="E3419" s="11" t="str">
        <f>IFERROR(VLOOKUP(Rule!K3419,lvl_3[],2,FALSE),"Нет")</f>
        <v>Анализ даты</v>
      </c>
      <c r="F3419" s="11" t="str">
        <f>IFERROR(INDEX(lvl_4[],MATCH(L3419,lvl_4[ID],0),MATCH(TEXT(K3419,"##0"),lvl_4[#Headers],0)),"Нет")</f>
        <v>Символические звезды</v>
      </c>
      <c r="G3419" s="11" t="str">
        <f>IFERROR(INDEX(lvl_5[],MATCH(M3419,lvl_5[ID],0),MATCH(_xlfn.CONCAT(TEXT(K3419,"##0"),"_",TEXT(L3419,"##0")),lvl_5[#Headers],0)),"Нет")</f>
        <v>10 Божеств</v>
      </c>
      <c r="H3419" s="11" t="str">
        <f>IFERROR(INDEX(lvl_6[],MATCH(N3419,lvl_6[ID],0),MATCH(_xlfn.CONCAT(K3419,"_",L3419,"_",M3419),lvl_6[#Headers],0)),"Нет")</f>
        <v>Братство</v>
      </c>
      <c r="I3419" s="12">
        <v>1</v>
      </c>
      <c r="J3419" s="12">
        <v>4</v>
      </c>
      <c r="K3419" s="12">
        <v>1</v>
      </c>
      <c r="L3419" s="12">
        <v>5</v>
      </c>
      <c r="M3419" s="12">
        <v>1</v>
      </c>
      <c r="N3419" s="12">
        <v>1</v>
      </c>
      <c r="O3419" s="12">
        <f>COUNTIF($P$2:P3419,P3419)</f>
        <v>28</v>
      </c>
      <c r="P3419" s="12" t="str">
        <f t="shared" si="219"/>
        <v>141050101</v>
      </c>
      <c r="Q3419" s="12" t="str">
        <f t="shared" si="220"/>
        <v>1410501010028</v>
      </c>
      <c r="R3419" s="20" t="s">
        <v>2932</v>
      </c>
      <c r="U3419" s="12" t="s">
        <v>912</v>
      </c>
      <c r="W3419" s="12" t="s">
        <v>100</v>
      </c>
      <c r="AP3419" s="12" t="s">
        <v>912</v>
      </c>
      <c r="AR3419" s="12" t="s">
        <v>100</v>
      </c>
      <c r="BN3419" s="12">
        <v>1</v>
      </c>
    </row>
    <row r="3420" spans="1:66" ht="45" x14ac:dyDescent="0.25">
      <c r="A3420" s="12">
        <v>1</v>
      </c>
      <c r="B3420" s="11" t="str">
        <f t="shared" si="218"/>
        <v>Общий расчет. Анализ даты. Анализ даты. Символические звезды. 10 Божеств. Грабитель богатства</v>
      </c>
      <c r="C3420" s="11" t="str">
        <f>IFERROR(VLOOKUP(I3420,lvl_1[],2,FALSE),"Нет")</f>
        <v>Общий расчет</v>
      </c>
      <c r="D3420" s="11" t="str">
        <f>IFERROR(VLOOKUP(Rule!J3420,lvl_2[],2,FALSE),"Нет")</f>
        <v>Анализ даты</v>
      </c>
      <c r="E3420" s="11" t="str">
        <f>IFERROR(VLOOKUP(Rule!K3420,lvl_3[],2,FALSE),"Нет")</f>
        <v>Анализ даты</v>
      </c>
      <c r="F3420" s="11" t="str">
        <f>IFERROR(INDEX(lvl_4[],MATCH(L3420,lvl_4[ID],0),MATCH(TEXT(K3420,"##0"),lvl_4[#Headers],0)),"Нет")</f>
        <v>Символические звезды</v>
      </c>
      <c r="G3420" s="11" t="str">
        <f>IFERROR(INDEX(lvl_5[],MATCH(M3420,lvl_5[ID],0),MATCH(_xlfn.CONCAT(TEXT(K3420,"##0"),"_",TEXT(L3420,"##0")),lvl_5[#Headers],0)),"Нет")</f>
        <v>10 Божеств</v>
      </c>
      <c r="H3420" s="11" t="str">
        <f>IFERROR(INDEX(lvl_6[],MATCH(N3420,lvl_6[ID],0),MATCH(_xlfn.CONCAT(K3420,"_",L3420,"_",M3420),lvl_6[#Headers],0)),"Нет")</f>
        <v>Грабитель богатства</v>
      </c>
      <c r="I3420" s="12">
        <v>1</v>
      </c>
      <c r="J3420" s="12">
        <v>4</v>
      </c>
      <c r="K3420" s="12">
        <v>1</v>
      </c>
      <c r="L3420" s="12">
        <v>5</v>
      </c>
      <c r="M3420" s="12">
        <v>1</v>
      </c>
      <c r="N3420" s="12">
        <v>2</v>
      </c>
      <c r="O3420" s="12">
        <f>COUNTIF($P$2:P3420,P3420)</f>
        <v>28</v>
      </c>
      <c r="P3420" s="12" t="str">
        <f t="shared" si="219"/>
        <v>141050102</v>
      </c>
      <c r="Q3420" s="12" t="str">
        <f t="shared" si="220"/>
        <v>1410501020028</v>
      </c>
      <c r="R3420" s="20" t="s">
        <v>2933</v>
      </c>
      <c r="U3420" s="12" t="s">
        <v>912</v>
      </c>
      <c r="W3420" s="12" t="s">
        <v>100</v>
      </c>
      <c r="AP3420" s="12" t="s">
        <v>910</v>
      </c>
      <c r="AR3420" s="12" t="s">
        <v>100</v>
      </c>
      <c r="BN3420" s="12">
        <v>1</v>
      </c>
    </row>
    <row r="3421" spans="1:66" ht="45" x14ac:dyDescent="0.25">
      <c r="A3421" s="12">
        <v>1</v>
      </c>
      <c r="B3421" s="11" t="str">
        <f t="shared" si="218"/>
        <v>Общий расчет. Анализ даты. Анализ даты. Символические звезды. 10 Божеств. Дух наслаждения</v>
      </c>
      <c r="C3421" s="11" t="str">
        <f>IFERROR(VLOOKUP(I3421,lvl_1[],2,FALSE),"Нет")</f>
        <v>Общий расчет</v>
      </c>
      <c r="D3421" s="11" t="str">
        <f>IFERROR(VLOOKUP(Rule!J3421,lvl_2[],2,FALSE),"Нет")</f>
        <v>Анализ даты</v>
      </c>
      <c r="E3421" s="11" t="str">
        <f>IFERROR(VLOOKUP(Rule!K3421,lvl_3[],2,FALSE),"Нет")</f>
        <v>Анализ даты</v>
      </c>
      <c r="F3421" s="11" t="str">
        <f>IFERROR(INDEX(lvl_4[],MATCH(L3421,lvl_4[ID],0),MATCH(TEXT(K3421,"##0"),lvl_4[#Headers],0)),"Нет")</f>
        <v>Символические звезды</v>
      </c>
      <c r="G3421" s="11" t="str">
        <f>IFERROR(INDEX(lvl_5[],MATCH(M3421,lvl_5[ID],0),MATCH(_xlfn.CONCAT(TEXT(K3421,"##0"),"_",TEXT(L3421,"##0")),lvl_5[#Headers],0)),"Нет")</f>
        <v>10 Божеств</v>
      </c>
      <c r="H3421" s="11" t="str">
        <f>IFERROR(INDEX(lvl_6[],MATCH(N3421,lvl_6[ID],0),MATCH(_xlfn.CONCAT(K3421,"_",L3421,"_",M3421),lvl_6[#Headers],0)),"Нет")</f>
        <v>Дух наслаждения</v>
      </c>
      <c r="I3421" s="12">
        <v>1</v>
      </c>
      <c r="J3421" s="12">
        <v>4</v>
      </c>
      <c r="K3421" s="12">
        <v>1</v>
      </c>
      <c r="L3421" s="12">
        <v>5</v>
      </c>
      <c r="M3421" s="12">
        <v>1</v>
      </c>
      <c r="N3421" s="12">
        <v>3</v>
      </c>
      <c r="O3421" s="12">
        <f>COUNTIF($P$2:P3421,P3421)</f>
        <v>28</v>
      </c>
      <c r="P3421" s="12" t="str">
        <f t="shared" si="219"/>
        <v>141050103</v>
      </c>
      <c r="Q3421" s="12" t="str">
        <f t="shared" si="220"/>
        <v>1410501030028</v>
      </c>
      <c r="R3421" s="20" t="s">
        <v>2934</v>
      </c>
      <c r="U3421" s="12" t="s">
        <v>912</v>
      </c>
      <c r="W3421" s="12" t="s">
        <v>100</v>
      </c>
      <c r="AP3421" s="12" t="s">
        <v>916</v>
      </c>
      <c r="AR3421" s="12" t="s">
        <v>100</v>
      </c>
      <c r="BN3421" s="12">
        <v>1</v>
      </c>
    </row>
    <row r="3422" spans="1:66" ht="60" x14ac:dyDescent="0.25">
      <c r="A3422" s="12">
        <v>1</v>
      </c>
      <c r="B3422" s="11" t="str">
        <f t="shared" si="218"/>
        <v>Общий расчет. Анализ даты. Анализ даты. Символические звезды. 10 Божеств. Ранение чиновника (Нападение на власть)</v>
      </c>
      <c r="C3422" s="11" t="str">
        <f>IFERROR(VLOOKUP(I3422,lvl_1[],2,FALSE),"Нет")</f>
        <v>Общий расчет</v>
      </c>
      <c r="D3422" s="11" t="str">
        <f>IFERROR(VLOOKUP(Rule!J3422,lvl_2[],2,FALSE),"Нет")</f>
        <v>Анализ даты</v>
      </c>
      <c r="E3422" s="11" t="str">
        <f>IFERROR(VLOOKUP(Rule!K3422,lvl_3[],2,FALSE),"Нет")</f>
        <v>Анализ даты</v>
      </c>
      <c r="F3422" s="11" t="str">
        <f>IFERROR(INDEX(lvl_4[],MATCH(L3422,lvl_4[ID],0),MATCH(TEXT(K3422,"##0"),lvl_4[#Headers],0)),"Нет")</f>
        <v>Символические звезды</v>
      </c>
      <c r="G3422" s="11" t="str">
        <f>IFERROR(INDEX(lvl_5[],MATCH(M3422,lvl_5[ID],0),MATCH(_xlfn.CONCAT(TEXT(K3422,"##0"),"_",TEXT(L3422,"##0")),lvl_5[#Headers],0)),"Нет")</f>
        <v>10 Божеств</v>
      </c>
      <c r="H3422" s="11" t="str">
        <f>IFERROR(INDEX(lvl_6[],MATCH(N3422,lvl_6[ID],0),MATCH(_xlfn.CONCAT(K3422,"_",L3422,"_",M3422),lvl_6[#Headers],0)),"Нет")</f>
        <v>Ранение чиновника (Нападение на власть)</v>
      </c>
      <c r="I3422" s="12">
        <v>1</v>
      </c>
      <c r="J3422" s="12">
        <v>4</v>
      </c>
      <c r="K3422" s="12">
        <v>1</v>
      </c>
      <c r="L3422" s="12">
        <v>5</v>
      </c>
      <c r="M3422" s="12">
        <v>1</v>
      </c>
      <c r="N3422" s="12">
        <v>4</v>
      </c>
      <c r="O3422" s="12">
        <f>COUNTIF($P$2:P3422,P3422)</f>
        <v>28</v>
      </c>
      <c r="P3422" s="12" t="str">
        <f t="shared" si="219"/>
        <v>141050104</v>
      </c>
      <c r="Q3422" s="12" t="str">
        <f t="shared" si="220"/>
        <v>1410501040028</v>
      </c>
      <c r="R3422" s="20" t="s">
        <v>2935</v>
      </c>
      <c r="U3422" s="12" t="s">
        <v>912</v>
      </c>
      <c r="W3422" s="12" t="s">
        <v>100</v>
      </c>
      <c r="AP3422" s="12" t="s">
        <v>914</v>
      </c>
      <c r="AR3422" s="12" t="s">
        <v>100</v>
      </c>
      <c r="BN3422" s="12">
        <v>1</v>
      </c>
    </row>
    <row r="3423" spans="1:66" ht="60" x14ac:dyDescent="0.25">
      <c r="A3423" s="12">
        <v>1</v>
      </c>
      <c r="B3423" s="11" t="str">
        <f t="shared" si="218"/>
        <v>Общий расчет. Анализ даты. Анализ даты. Символические звезды. 10 Божеств. Склонность к богатству (Косое богатство)</v>
      </c>
      <c r="C3423" s="11" t="str">
        <f>IFERROR(VLOOKUP(I3423,lvl_1[],2,FALSE),"Нет")</f>
        <v>Общий расчет</v>
      </c>
      <c r="D3423" s="11" t="str">
        <f>IFERROR(VLOOKUP(Rule!J3423,lvl_2[],2,FALSE),"Нет")</f>
        <v>Анализ даты</v>
      </c>
      <c r="E3423" s="11" t="str">
        <f>IFERROR(VLOOKUP(Rule!K3423,lvl_3[],2,FALSE),"Нет")</f>
        <v>Анализ даты</v>
      </c>
      <c r="F3423" s="11" t="str">
        <f>IFERROR(INDEX(lvl_4[],MATCH(L3423,lvl_4[ID],0),MATCH(TEXT(K3423,"##0"),lvl_4[#Headers],0)),"Нет")</f>
        <v>Символические звезды</v>
      </c>
      <c r="G3423" s="11" t="str">
        <f>IFERROR(INDEX(lvl_5[],MATCH(M3423,lvl_5[ID],0),MATCH(_xlfn.CONCAT(TEXT(K3423,"##0"),"_",TEXT(L3423,"##0")),lvl_5[#Headers],0)),"Нет")</f>
        <v>10 Божеств</v>
      </c>
      <c r="H3423" s="11" t="str">
        <f>IFERROR(INDEX(lvl_6[],MATCH(N3423,lvl_6[ID],0),MATCH(_xlfn.CONCAT(K3423,"_",L3423,"_",M3423),lvl_6[#Headers],0)),"Нет")</f>
        <v>Склонность к богатству (Косое богатство)</v>
      </c>
      <c r="I3423" s="12">
        <v>1</v>
      </c>
      <c r="J3423" s="12">
        <v>4</v>
      </c>
      <c r="K3423" s="12">
        <v>1</v>
      </c>
      <c r="L3423" s="12">
        <v>5</v>
      </c>
      <c r="M3423" s="12">
        <v>1</v>
      </c>
      <c r="N3423" s="12">
        <v>5</v>
      </c>
      <c r="O3423" s="12">
        <f>COUNTIF($P$2:P3423,P3423)</f>
        <v>28</v>
      </c>
      <c r="P3423" s="12" t="str">
        <f t="shared" si="219"/>
        <v>141050105</v>
      </c>
      <c r="Q3423" s="12" t="str">
        <f t="shared" si="220"/>
        <v>1410501050028</v>
      </c>
      <c r="R3423" s="20" t="s">
        <v>2936</v>
      </c>
      <c r="U3423" s="12" t="s">
        <v>912</v>
      </c>
      <c r="W3423" s="12" t="s">
        <v>100</v>
      </c>
      <c r="AP3423" s="12" t="s">
        <v>901</v>
      </c>
      <c r="AR3423" s="12" t="s">
        <v>100</v>
      </c>
      <c r="BN3423" s="12">
        <v>1</v>
      </c>
    </row>
    <row r="3424" spans="1:66" ht="45" x14ac:dyDescent="0.25">
      <c r="A3424" s="12">
        <v>1</v>
      </c>
      <c r="B3424" s="11" t="str">
        <f t="shared" si="218"/>
        <v>Общий расчет. Анализ даты. Анализ даты. Символические звезды. 10 Божеств. Прямое богатство</v>
      </c>
      <c r="C3424" s="11" t="str">
        <f>IFERROR(VLOOKUP(I3424,lvl_1[],2,FALSE),"Нет")</f>
        <v>Общий расчет</v>
      </c>
      <c r="D3424" s="11" t="str">
        <f>IFERROR(VLOOKUP(Rule!J3424,lvl_2[],2,FALSE),"Нет")</f>
        <v>Анализ даты</v>
      </c>
      <c r="E3424" s="11" t="str">
        <f>IFERROR(VLOOKUP(Rule!K3424,lvl_3[],2,FALSE),"Нет")</f>
        <v>Анализ даты</v>
      </c>
      <c r="F3424" s="11" t="str">
        <f>IFERROR(INDEX(lvl_4[],MATCH(L3424,lvl_4[ID],0),MATCH(TEXT(K3424,"##0"),lvl_4[#Headers],0)),"Нет")</f>
        <v>Символические звезды</v>
      </c>
      <c r="G3424" s="11" t="str">
        <f>IFERROR(INDEX(lvl_5[],MATCH(M3424,lvl_5[ID],0),MATCH(_xlfn.CONCAT(TEXT(K3424,"##0"),"_",TEXT(L3424,"##0")),lvl_5[#Headers],0)),"Нет")</f>
        <v>10 Божеств</v>
      </c>
      <c r="H3424" s="11" t="str">
        <f>IFERROR(INDEX(lvl_6[],MATCH(N3424,lvl_6[ID],0),MATCH(_xlfn.CONCAT(K3424,"_",L3424,"_",M3424),lvl_6[#Headers],0)),"Нет")</f>
        <v>Прямое богатство</v>
      </c>
      <c r="I3424" s="12">
        <v>1</v>
      </c>
      <c r="J3424" s="12">
        <v>4</v>
      </c>
      <c r="K3424" s="12">
        <v>1</v>
      </c>
      <c r="L3424" s="12">
        <v>5</v>
      </c>
      <c r="M3424" s="12">
        <v>1</v>
      </c>
      <c r="N3424" s="12">
        <v>6</v>
      </c>
      <c r="O3424" s="12">
        <f>COUNTIF($P$2:P3424,P3424)</f>
        <v>28</v>
      </c>
      <c r="P3424" s="12" t="str">
        <f t="shared" si="219"/>
        <v>141050106</v>
      </c>
      <c r="Q3424" s="12" t="str">
        <f t="shared" si="220"/>
        <v>1410501060028</v>
      </c>
      <c r="R3424" s="20" t="s">
        <v>2937</v>
      </c>
      <c r="U3424" s="12" t="s">
        <v>912</v>
      </c>
      <c r="W3424" s="12" t="s">
        <v>100</v>
      </c>
      <c r="AP3424" s="12" t="s">
        <v>899</v>
      </c>
      <c r="AR3424" s="12" t="s">
        <v>100</v>
      </c>
      <c r="BN3424" s="12">
        <v>1</v>
      </c>
    </row>
    <row r="3425" spans="1:66" ht="60" x14ac:dyDescent="0.25">
      <c r="A3425" s="12">
        <v>1</v>
      </c>
      <c r="B3425" s="11" t="str">
        <f t="shared" si="218"/>
        <v>Общий расчет. Анализ даты. Анализ даты. Символические звезды. 10 Божеств. Убийство 7й позиции (Неправильный чиновник_</v>
      </c>
      <c r="C3425" s="11" t="str">
        <f>IFERROR(VLOOKUP(I3425,lvl_1[],2,FALSE),"Нет")</f>
        <v>Общий расчет</v>
      </c>
      <c r="D3425" s="11" t="str">
        <f>IFERROR(VLOOKUP(Rule!J3425,lvl_2[],2,FALSE),"Нет")</f>
        <v>Анализ даты</v>
      </c>
      <c r="E3425" s="11" t="str">
        <f>IFERROR(VLOOKUP(Rule!K3425,lvl_3[],2,FALSE),"Нет")</f>
        <v>Анализ даты</v>
      </c>
      <c r="F3425" s="11" t="str">
        <f>IFERROR(INDEX(lvl_4[],MATCH(L3425,lvl_4[ID],0),MATCH(TEXT(K3425,"##0"),lvl_4[#Headers],0)),"Нет")</f>
        <v>Символические звезды</v>
      </c>
      <c r="G3425" s="11" t="str">
        <f>IFERROR(INDEX(lvl_5[],MATCH(M3425,lvl_5[ID],0),MATCH(_xlfn.CONCAT(TEXT(K3425,"##0"),"_",TEXT(L3425,"##0")),lvl_5[#Headers],0)),"Нет")</f>
        <v>10 Божеств</v>
      </c>
      <c r="H3425" s="11" t="str">
        <f>IFERROR(INDEX(lvl_6[],MATCH(N3425,lvl_6[ID],0),MATCH(_xlfn.CONCAT(K3425,"_",L3425,"_",M3425),lvl_6[#Headers],0)),"Нет")</f>
        <v>Убийство 7й позиции (Неправильный чиновник_</v>
      </c>
      <c r="I3425" s="12">
        <v>1</v>
      </c>
      <c r="J3425" s="12">
        <v>4</v>
      </c>
      <c r="K3425" s="12">
        <v>1</v>
      </c>
      <c r="L3425" s="12">
        <v>5</v>
      </c>
      <c r="M3425" s="12">
        <v>1</v>
      </c>
      <c r="N3425" s="12">
        <v>7</v>
      </c>
      <c r="O3425" s="12">
        <f>COUNTIF($P$2:P3425,P3425)</f>
        <v>28</v>
      </c>
      <c r="P3425" s="12" t="str">
        <f t="shared" si="219"/>
        <v>141050107</v>
      </c>
      <c r="Q3425" s="12" t="str">
        <f t="shared" si="220"/>
        <v>1410501070028</v>
      </c>
      <c r="R3425" s="20" t="s">
        <v>2938</v>
      </c>
      <c r="U3425" s="12" t="s">
        <v>912</v>
      </c>
      <c r="W3425" s="12" t="s">
        <v>100</v>
      </c>
      <c r="AP3425" s="12" t="s">
        <v>905</v>
      </c>
      <c r="AR3425" s="12" t="s">
        <v>100</v>
      </c>
      <c r="BN3425" s="12">
        <v>1</v>
      </c>
    </row>
    <row r="3426" spans="1:66" ht="60" x14ac:dyDescent="0.25">
      <c r="A3426" s="12">
        <v>1</v>
      </c>
      <c r="B3426" s="11" t="str">
        <f t="shared" si="218"/>
        <v>Общий расчет. Анализ даты. Анализ даты. Символические звезды. 10 Божеств. Правильный чиновник (Правильная власть)</v>
      </c>
      <c r="C3426" s="11" t="str">
        <f>IFERROR(VLOOKUP(I3426,lvl_1[],2,FALSE),"Нет")</f>
        <v>Общий расчет</v>
      </c>
      <c r="D3426" s="11" t="str">
        <f>IFERROR(VLOOKUP(Rule!J3426,lvl_2[],2,FALSE),"Нет")</f>
        <v>Анализ даты</v>
      </c>
      <c r="E3426" s="11" t="str">
        <f>IFERROR(VLOOKUP(Rule!K3426,lvl_3[],2,FALSE),"Нет")</f>
        <v>Анализ даты</v>
      </c>
      <c r="F3426" s="11" t="str">
        <f>IFERROR(INDEX(lvl_4[],MATCH(L3426,lvl_4[ID],0),MATCH(TEXT(K3426,"##0"),lvl_4[#Headers],0)),"Нет")</f>
        <v>Символические звезды</v>
      </c>
      <c r="G3426" s="11" t="str">
        <f>IFERROR(INDEX(lvl_5[],MATCH(M3426,lvl_5[ID],0),MATCH(_xlfn.CONCAT(TEXT(K3426,"##0"),"_",TEXT(L3426,"##0")),lvl_5[#Headers],0)),"Нет")</f>
        <v>10 Божеств</v>
      </c>
      <c r="H3426" s="11" t="str">
        <f>IFERROR(INDEX(lvl_6[],MATCH(N3426,lvl_6[ID],0),MATCH(_xlfn.CONCAT(K3426,"_",L3426,"_",M3426),lvl_6[#Headers],0)),"Нет")</f>
        <v>Правильный чиновник (Правильная власть)</v>
      </c>
      <c r="I3426" s="12">
        <v>1</v>
      </c>
      <c r="J3426" s="12">
        <v>4</v>
      </c>
      <c r="K3426" s="12">
        <v>1</v>
      </c>
      <c r="L3426" s="12">
        <v>5</v>
      </c>
      <c r="M3426" s="12">
        <v>1</v>
      </c>
      <c r="N3426" s="12">
        <v>8</v>
      </c>
      <c r="O3426" s="12">
        <f>COUNTIF($P$2:P3426,P3426)</f>
        <v>28</v>
      </c>
      <c r="P3426" s="12" t="str">
        <f t="shared" si="219"/>
        <v>141050108</v>
      </c>
      <c r="Q3426" s="12" t="str">
        <f t="shared" si="220"/>
        <v>1410501080028</v>
      </c>
      <c r="R3426" s="20" t="s">
        <v>2939</v>
      </c>
      <c r="U3426" s="12" t="s">
        <v>912</v>
      </c>
      <c r="W3426" s="12" t="s">
        <v>100</v>
      </c>
      <c r="AP3426" s="12" t="s">
        <v>903</v>
      </c>
      <c r="AR3426" s="12" t="s">
        <v>100</v>
      </c>
      <c r="BN3426" s="12">
        <v>1</v>
      </c>
    </row>
    <row r="3427" spans="1:66" ht="45" x14ac:dyDescent="0.25">
      <c r="A3427" s="12">
        <v>1</v>
      </c>
      <c r="B3427" s="11" t="str">
        <f t="shared" si="218"/>
        <v>Общий расчет. Анализ даты. Анализ даты. Символические звезды. 10 Божеств. Косая печать (Дух Совы)</v>
      </c>
      <c r="C3427" s="11" t="str">
        <f>IFERROR(VLOOKUP(I3427,lvl_1[],2,FALSE),"Нет")</f>
        <v>Общий расчет</v>
      </c>
      <c r="D3427" s="11" t="str">
        <f>IFERROR(VLOOKUP(Rule!J3427,lvl_2[],2,FALSE),"Нет")</f>
        <v>Анализ даты</v>
      </c>
      <c r="E3427" s="11" t="str">
        <f>IFERROR(VLOOKUP(Rule!K3427,lvl_3[],2,FALSE),"Нет")</f>
        <v>Анализ даты</v>
      </c>
      <c r="F3427" s="11" t="str">
        <f>IFERROR(INDEX(lvl_4[],MATCH(L3427,lvl_4[ID],0),MATCH(TEXT(K3427,"##0"),lvl_4[#Headers],0)),"Нет")</f>
        <v>Символические звезды</v>
      </c>
      <c r="G3427" s="11" t="str">
        <f>IFERROR(INDEX(lvl_5[],MATCH(M3427,lvl_5[ID],0),MATCH(_xlfn.CONCAT(TEXT(K3427,"##0"),"_",TEXT(L3427,"##0")),lvl_5[#Headers],0)),"Нет")</f>
        <v>10 Божеств</v>
      </c>
      <c r="H3427" s="11" t="str">
        <f>IFERROR(INDEX(lvl_6[],MATCH(N3427,lvl_6[ID],0),MATCH(_xlfn.CONCAT(K3427,"_",L3427,"_",M3427),lvl_6[#Headers],0)),"Нет")</f>
        <v>Косая печать (Дух Совы)</v>
      </c>
      <c r="I3427" s="12">
        <v>1</v>
      </c>
      <c r="J3427" s="12">
        <v>4</v>
      </c>
      <c r="K3427" s="12">
        <v>1</v>
      </c>
      <c r="L3427" s="12">
        <v>5</v>
      </c>
      <c r="M3427" s="12">
        <v>1</v>
      </c>
      <c r="N3427" s="12">
        <v>9</v>
      </c>
      <c r="O3427" s="12">
        <f>COUNTIF($P$2:P3427,P3427)</f>
        <v>28</v>
      </c>
      <c r="P3427" s="12" t="str">
        <f t="shared" si="219"/>
        <v>141050109</v>
      </c>
      <c r="Q3427" s="12" t="str">
        <f t="shared" si="220"/>
        <v>1410501090028</v>
      </c>
      <c r="R3427" s="20" t="s">
        <v>2940</v>
      </c>
      <c r="U3427" s="12" t="s">
        <v>912</v>
      </c>
      <c r="W3427" s="12" t="s">
        <v>100</v>
      </c>
      <c r="AP3427" s="12" t="s">
        <v>908</v>
      </c>
      <c r="AR3427" s="12" t="s">
        <v>100</v>
      </c>
      <c r="BN3427" s="12">
        <v>1</v>
      </c>
    </row>
    <row r="3428" spans="1:66" ht="45" x14ac:dyDescent="0.25">
      <c r="A3428" s="12">
        <v>1</v>
      </c>
      <c r="B3428" s="11" t="str">
        <f t="shared" si="218"/>
        <v>Общий расчет. Анализ даты. Анализ даты. Символические звезды. 10 Божеств. Правильная печать</v>
      </c>
      <c r="C3428" s="11" t="str">
        <f>IFERROR(VLOOKUP(I3428,lvl_1[],2,FALSE),"Нет")</f>
        <v>Общий расчет</v>
      </c>
      <c r="D3428" s="11" t="str">
        <f>IFERROR(VLOOKUP(Rule!J3428,lvl_2[],2,FALSE),"Нет")</f>
        <v>Анализ даты</v>
      </c>
      <c r="E3428" s="11" t="str">
        <f>IFERROR(VLOOKUP(Rule!K3428,lvl_3[],2,FALSE),"Нет")</f>
        <v>Анализ даты</v>
      </c>
      <c r="F3428" s="11" t="str">
        <f>IFERROR(INDEX(lvl_4[],MATCH(L3428,lvl_4[ID],0),MATCH(TEXT(K3428,"##0"),lvl_4[#Headers],0)),"Нет")</f>
        <v>Символические звезды</v>
      </c>
      <c r="G3428" s="11" t="str">
        <f>IFERROR(INDEX(lvl_5[],MATCH(M3428,lvl_5[ID],0),MATCH(_xlfn.CONCAT(TEXT(K3428,"##0"),"_",TEXT(L3428,"##0")),lvl_5[#Headers],0)),"Нет")</f>
        <v>10 Божеств</v>
      </c>
      <c r="H3428" s="11" t="str">
        <f>IFERROR(INDEX(lvl_6[],MATCH(N3428,lvl_6[ID],0),MATCH(_xlfn.CONCAT(K3428,"_",L3428,"_",M3428),lvl_6[#Headers],0)),"Нет")</f>
        <v>Правильная печать</v>
      </c>
      <c r="I3428" s="12">
        <v>1</v>
      </c>
      <c r="J3428" s="12">
        <v>4</v>
      </c>
      <c r="K3428" s="12">
        <v>1</v>
      </c>
      <c r="L3428" s="12">
        <v>5</v>
      </c>
      <c r="M3428" s="12">
        <v>1</v>
      </c>
      <c r="N3428" s="12">
        <v>10</v>
      </c>
      <c r="O3428" s="12">
        <f>COUNTIF($P$2:P3428,P3428)</f>
        <v>28</v>
      </c>
      <c r="P3428" s="12" t="str">
        <f t="shared" si="219"/>
        <v>141050110</v>
      </c>
      <c r="Q3428" s="12" t="str">
        <f t="shared" si="220"/>
        <v>1410501100028</v>
      </c>
      <c r="R3428" s="20" t="s">
        <v>2941</v>
      </c>
      <c r="U3428" s="12" t="s">
        <v>912</v>
      </c>
      <c r="W3428" s="12" t="s">
        <v>100</v>
      </c>
      <c r="AP3428" s="12" t="s">
        <v>907</v>
      </c>
      <c r="AR3428" s="12" t="s">
        <v>100</v>
      </c>
      <c r="BN3428" s="12">
        <v>1</v>
      </c>
    </row>
    <row r="3429" spans="1:66" ht="45" x14ac:dyDescent="0.25">
      <c r="A3429" s="12">
        <v>1</v>
      </c>
      <c r="B3429" s="11" t="str">
        <f t="shared" si="218"/>
        <v>Общий расчет. Анализ даты. Анализ даты. Символические звезды. 10 Божеств. Братство</v>
      </c>
      <c r="C3429" s="11" t="str">
        <f>IFERROR(VLOOKUP(I3429,lvl_1[],2,FALSE),"Нет")</f>
        <v>Общий расчет</v>
      </c>
      <c r="D3429" s="11" t="str">
        <f>IFERROR(VLOOKUP(Rule!J3429,lvl_2[],2,FALSE),"Нет")</f>
        <v>Анализ даты</v>
      </c>
      <c r="E3429" s="11" t="str">
        <f>IFERROR(VLOOKUP(Rule!K3429,lvl_3[],2,FALSE),"Нет")</f>
        <v>Анализ даты</v>
      </c>
      <c r="F3429" s="11" t="str">
        <f>IFERROR(INDEX(lvl_4[],MATCH(L3429,lvl_4[ID],0),MATCH(TEXT(K3429,"##0"),lvl_4[#Headers],0)),"Нет")</f>
        <v>Символические звезды</v>
      </c>
      <c r="G3429" s="11" t="str">
        <f>IFERROR(INDEX(lvl_5[],MATCH(M3429,lvl_5[ID],0),MATCH(_xlfn.CONCAT(TEXT(K3429,"##0"),"_",TEXT(L3429,"##0")),lvl_5[#Headers],0)),"Нет")</f>
        <v>10 Божеств</v>
      </c>
      <c r="H3429" s="11" t="str">
        <f>IFERROR(INDEX(lvl_6[],MATCH(N3429,lvl_6[ID],0),MATCH(_xlfn.CONCAT(K3429,"_",L3429,"_",M3429),lvl_6[#Headers],0)),"Нет")</f>
        <v>Братство</v>
      </c>
      <c r="I3429" s="12">
        <v>1</v>
      </c>
      <c r="J3429" s="12">
        <v>4</v>
      </c>
      <c r="K3429" s="12">
        <v>1</v>
      </c>
      <c r="L3429" s="12">
        <v>5</v>
      </c>
      <c r="M3429" s="12">
        <v>1</v>
      </c>
      <c r="N3429" s="12">
        <v>1</v>
      </c>
      <c r="O3429" s="12">
        <f>COUNTIF($P$2:P3429,P3429)</f>
        <v>29</v>
      </c>
      <c r="P3429" s="12" t="str">
        <f t="shared" si="219"/>
        <v>141050101</v>
      </c>
      <c r="Q3429" s="12" t="str">
        <f t="shared" si="220"/>
        <v>1410501010029</v>
      </c>
      <c r="R3429" s="20" t="s">
        <v>2942</v>
      </c>
      <c r="U3429" s="12" t="s">
        <v>914</v>
      </c>
      <c r="W3429" s="12" t="s">
        <v>100</v>
      </c>
      <c r="AP3429" s="12" t="s">
        <v>914</v>
      </c>
      <c r="AR3429" s="12" t="s">
        <v>100</v>
      </c>
      <c r="BN3429" s="12">
        <v>1</v>
      </c>
    </row>
    <row r="3430" spans="1:66" ht="45" x14ac:dyDescent="0.25">
      <c r="A3430" s="12">
        <v>1</v>
      </c>
      <c r="B3430" s="11" t="str">
        <f t="shared" si="218"/>
        <v>Общий расчет. Анализ даты. Анализ даты. Символические звезды. 10 Божеств. Грабитель богатства</v>
      </c>
      <c r="C3430" s="11" t="str">
        <f>IFERROR(VLOOKUP(I3430,lvl_1[],2,FALSE),"Нет")</f>
        <v>Общий расчет</v>
      </c>
      <c r="D3430" s="11" t="str">
        <f>IFERROR(VLOOKUP(Rule!J3430,lvl_2[],2,FALSE),"Нет")</f>
        <v>Анализ даты</v>
      </c>
      <c r="E3430" s="11" t="str">
        <f>IFERROR(VLOOKUP(Rule!K3430,lvl_3[],2,FALSE),"Нет")</f>
        <v>Анализ даты</v>
      </c>
      <c r="F3430" s="11" t="str">
        <f>IFERROR(INDEX(lvl_4[],MATCH(L3430,lvl_4[ID],0),MATCH(TEXT(K3430,"##0"),lvl_4[#Headers],0)),"Нет")</f>
        <v>Символические звезды</v>
      </c>
      <c r="G3430" s="11" t="str">
        <f>IFERROR(INDEX(lvl_5[],MATCH(M3430,lvl_5[ID],0),MATCH(_xlfn.CONCAT(TEXT(K3430,"##0"),"_",TEXT(L3430,"##0")),lvl_5[#Headers],0)),"Нет")</f>
        <v>10 Божеств</v>
      </c>
      <c r="H3430" s="11" t="str">
        <f>IFERROR(INDEX(lvl_6[],MATCH(N3430,lvl_6[ID],0),MATCH(_xlfn.CONCAT(K3430,"_",L3430,"_",M3430),lvl_6[#Headers],0)),"Нет")</f>
        <v>Грабитель богатства</v>
      </c>
      <c r="I3430" s="12">
        <v>1</v>
      </c>
      <c r="J3430" s="12">
        <v>4</v>
      </c>
      <c r="K3430" s="12">
        <v>1</v>
      </c>
      <c r="L3430" s="12">
        <v>5</v>
      </c>
      <c r="M3430" s="12">
        <v>1</v>
      </c>
      <c r="N3430" s="12">
        <v>2</v>
      </c>
      <c r="O3430" s="12">
        <f>COUNTIF($P$2:P3430,P3430)</f>
        <v>29</v>
      </c>
      <c r="P3430" s="12" t="str">
        <f t="shared" si="219"/>
        <v>141050102</v>
      </c>
      <c r="Q3430" s="12" t="str">
        <f t="shared" si="220"/>
        <v>1410501020029</v>
      </c>
      <c r="R3430" s="20" t="s">
        <v>2943</v>
      </c>
      <c r="U3430" s="12" t="s">
        <v>914</v>
      </c>
      <c r="W3430" s="12" t="s">
        <v>100</v>
      </c>
      <c r="AP3430" s="12" t="s">
        <v>916</v>
      </c>
      <c r="AR3430" s="12" t="s">
        <v>100</v>
      </c>
      <c r="BN3430" s="12">
        <v>1</v>
      </c>
    </row>
    <row r="3431" spans="1:66" ht="45" x14ac:dyDescent="0.25">
      <c r="A3431" s="12">
        <v>1</v>
      </c>
      <c r="B3431" s="11" t="str">
        <f t="shared" si="218"/>
        <v>Общий расчет. Анализ даты. Анализ даты. Символические звезды. 10 Божеств. Дух наслаждения</v>
      </c>
      <c r="C3431" s="11" t="str">
        <f>IFERROR(VLOOKUP(I3431,lvl_1[],2,FALSE),"Нет")</f>
        <v>Общий расчет</v>
      </c>
      <c r="D3431" s="11" t="str">
        <f>IFERROR(VLOOKUP(Rule!J3431,lvl_2[],2,FALSE),"Нет")</f>
        <v>Анализ даты</v>
      </c>
      <c r="E3431" s="11" t="str">
        <f>IFERROR(VLOOKUP(Rule!K3431,lvl_3[],2,FALSE),"Нет")</f>
        <v>Анализ даты</v>
      </c>
      <c r="F3431" s="11" t="str">
        <f>IFERROR(INDEX(lvl_4[],MATCH(L3431,lvl_4[ID],0),MATCH(TEXT(K3431,"##0"),lvl_4[#Headers],0)),"Нет")</f>
        <v>Символические звезды</v>
      </c>
      <c r="G3431" s="11" t="str">
        <f>IFERROR(INDEX(lvl_5[],MATCH(M3431,lvl_5[ID],0),MATCH(_xlfn.CONCAT(TEXT(K3431,"##0"),"_",TEXT(L3431,"##0")),lvl_5[#Headers],0)),"Нет")</f>
        <v>10 Божеств</v>
      </c>
      <c r="H3431" s="11" t="str">
        <f>IFERROR(INDEX(lvl_6[],MATCH(N3431,lvl_6[ID],0),MATCH(_xlfn.CONCAT(K3431,"_",L3431,"_",M3431),lvl_6[#Headers],0)),"Нет")</f>
        <v>Дух наслаждения</v>
      </c>
      <c r="I3431" s="12">
        <v>1</v>
      </c>
      <c r="J3431" s="12">
        <v>4</v>
      </c>
      <c r="K3431" s="12">
        <v>1</v>
      </c>
      <c r="L3431" s="12">
        <v>5</v>
      </c>
      <c r="M3431" s="12">
        <v>1</v>
      </c>
      <c r="N3431" s="12">
        <v>3</v>
      </c>
      <c r="O3431" s="12">
        <f>COUNTIF($P$2:P3431,P3431)</f>
        <v>29</v>
      </c>
      <c r="P3431" s="12" t="str">
        <f t="shared" si="219"/>
        <v>141050103</v>
      </c>
      <c r="Q3431" s="12" t="str">
        <f t="shared" si="220"/>
        <v>1410501030029</v>
      </c>
      <c r="R3431" s="20" t="s">
        <v>2944</v>
      </c>
      <c r="U3431" s="12" t="s">
        <v>914</v>
      </c>
      <c r="W3431" s="12" t="s">
        <v>100</v>
      </c>
      <c r="AP3431" s="12" t="s">
        <v>899</v>
      </c>
      <c r="AR3431" s="12" t="s">
        <v>100</v>
      </c>
      <c r="BN3431" s="12">
        <v>1</v>
      </c>
    </row>
    <row r="3432" spans="1:66" ht="60" x14ac:dyDescent="0.25">
      <c r="A3432" s="12">
        <v>1</v>
      </c>
      <c r="B3432" s="11" t="str">
        <f t="shared" si="218"/>
        <v>Общий расчет. Анализ даты. Анализ даты. Символические звезды. 10 Божеств. Ранение чиновника (Нападение на власть)</v>
      </c>
      <c r="C3432" s="11" t="str">
        <f>IFERROR(VLOOKUP(I3432,lvl_1[],2,FALSE),"Нет")</f>
        <v>Общий расчет</v>
      </c>
      <c r="D3432" s="11" t="str">
        <f>IFERROR(VLOOKUP(Rule!J3432,lvl_2[],2,FALSE),"Нет")</f>
        <v>Анализ даты</v>
      </c>
      <c r="E3432" s="11" t="str">
        <f>IFERROR(VLOOKUP(Rule!K3432,lvl_3[],2,FALSE),"Нет")</f>
        <v>Анализ даты</v>
      </c>
      <c r="F3432" s="11" t="str">
        <f>IFERROR(INDEX(lvl_4[],MATCH(L3432,lvl_4[ID],0),MATCH(TEXT(K3432,"##0"),lvl_4[#Headers],0)),"Нет")</f>
        <v>Символические звезды</v>
      </c>
      <c r="G3432" s="11" t="str">
        <f>IFERROR(INDEX(lvl_5[],MATCH(M3432,lvl_5[ID],0),MATCH(_xlfn.CONCAT(TEXT(K3432,"##0"),"_",TEXT(L3432,"##0")),lvl_5[#Headers],0)),"Нет")</f>
        <v>10 Божеств</v>
      </c>
      <c r="H3432" s="11" t="str">
        <f>IFERROR(INDEX(lvl_6[],MATCH(N3432,lvl_6[ID],0),MATCH(_xlfn.CONCAT(K3432,"_",L3432,"_",M3432),lvl_6[#Headers],0)),"Нет")</f>
        <v>Ранение чиновника (Нападение на власть)</v>
      </c>
      <c r="I3432" s="12">
        <v>1</v>
      </c>
      <c r="J3432" s="12">
        <v>4</v>
      </c>
      <c r="K3432" s="12">
        <v>1</v>
      </c>
      <c r="L3432" s="12">
        <v>5</v>
      </c>
      <c r="M3432" s="12">
        <v>1</v>
      </c>
      <c r="N3432" s="12">
        <v>4</v>
      </c>
      <c r="O3432" s="12">
        <f>COUNTIF($P$2:P3432,P3432)</f>
        <v>29</v>
      </c>
      <c r="P3432" s="12" t="str">
        <f t="shared" si="219"/>
        <v>141050104</v>
      </c>
      <c r="Q3432" s="12" t="str">
        <f t="shared" si="220"/>
        <v>1410501040029</v>
      </c>
      <c r="R3432" s="20" t="s">
        <v>2945</v>
      </c>
      <c r="U3432" s="12" t="s">
        <v>914</v>
      </c>
      <c r="W3432" s="12" t="s">
        <v>100</v>
      </c>
      <c r="AP3432" s="12" t="s">
        <v>901</v>
      </c>
      <c r="AR3432" s="12" t="s">
        <v>100</v>
      </c>
      <c r="BN3432" s="12">
        <v>1</v>
      </c>
    </row>
    <row r="3433" spans="1:66" ht="60" x14ac:dyDescent="0.25">
      <c r="A3433" s="12">
        <v>1</v>
      </c>
      <c r="B3433" s="11" t="str">
        <f t="shared" si="218"/>
        <v>Общий расчет. Анализ даты. Анализ даты. Символические звезды. 10 Божеств. Склонность к богатству (Косое богатство)</v>
      </c>
      <c r="C3433" s="11" t="str">
        <f>IFERROR(VLOOKUP(I3433,lvl_1[],2,FALSE),"Нет")</f>
        <v>Общий расчет</v>
      </c>
      <c r="D3433" s="11" t="str">
        <f>IFERROR(VLOOKUP(Rule!J3433,lvl_2[],2,FALSE),"Нет")</f>
        <v>Анализ даты</v>
      </c>
      <c r="E3433" s="11" t="str">
        <f>IFERROR(VLOOKUP(Rule!K3433,lvl_3[],2,FALSE),"Нет")</f>
        <v>Анализ даты</v>
      </c>
      <c r="F3433" s="11" t="str">
        <f>IFERROR(INDEX(lvl_4[],MATCH(L3433,lvl_4[ID],0),MATCH(TEXT(K3433,"##0"),lvl_4[#Headers],0)),"Нет")</f>
        <v>Символические звезды</v>
      </c>
      <c r="G3433" s="11" t="str">
        <f>IFERROR(INDEX(lvl_5[],MATCH(M3433,lvl_5[ID],0),MATCH(_xlfn.CONCAT(TEXT(K3433,"##0"),"_",TEXT(L3433,"##0")),lvl_5[#Headers],0)),"Нет")</f>
        <v>10 Божеств</v>
      </c>
      <c r="H3433" s="11" t="str">
        <f>IFERROR(INDEX(lvl_6[],MATCH(N3433,lvl_6[ID],0),MATCH(_xlfn.CONCAT(K3433,"_",L3433,"_",M3433),lvl_6[#Headers],0)),"Нет")</f>
        <v>Склонность к богатству (Косое богатство)</v>
      </c>
      <c r="I3433" s="12">
        <v>1</v>
      </c>
      <c r="J3433" s="12">
        <v>4</v>
      </c>
      <c r="K3433" s="12">
        <v>1</v>
      </c>
      <c r="L3433" s="12">
        <v>5</v>
      </c>
      <c r="M3433" s="12">
        <v>1</v>
      </c>
      <c r="N3433" s="12">
        <v>5</v>
      </c>
      <c r="O3433" s="12">
        <f>COUNTIF($P$2:P3433,P3433)</f>
        <v>29</v>
      </c>
      <c r="P3433" s="12" t="str">
        <f t="shared" si="219"/>
        <v>141050105</v>
      </c>
      <c r="Q3433" s="12" t="str">
        <f t="shared" si="220"/>
        <v>1410501050029</v>
      </c>
      <c r="R3433" s="20" t="s">
        <v>2946</v>
      </c>
      <c r="U3433" s="12" t="s">
        <v>914</v>
      </c>
      <c r="W3433" s="12" t="s">
        <v>100</v>
      </c>
      <c r="AP3433" s="12" t="s">
        <v>903</v>
      </c>
      <c r="AR3433" s="12" t="s">
        <v>100</v>
      </c>
      <c r="BN3433" s="12">
        <v>1</v>
      </c>
    </row>
    <row r="3434" spans="1:66" ht="45" x14ac:dyDescent="0.25">
      <c r="A3434" s="12">
        <v>1</v>
      </c>
      <c r="B3434" s="11" t="str">
        <f t="shared" si="218"/>
        <v>Общий расчет. Анализ даты. Анализ даты. Символические звезды. 10 Божеств. Прямое богатство</v>
      </c>
      <c r="C3434" s="11" t="str">
        <f>IFERROR(VLOOKUP(I3434,lvl_1[],2,FALSE),"Нет")</f>
        <v>Общий расчет</v>
      </c>
      <c r="D3434" s="11" t="str">
        <f>IFERROR(VLOOKUP(Rule!J3434,lvl_2[],2,FALSE),"Нет")</f>
        <v>Анализ даты</v>
      </c>
      <c r="E3434" s="11" t="str">
        <f>IFERROR(VLOOKUP(Rule!K3434,lvl_3[],2,FALSE),"Нет")</f>
        <v>Анализ даты</v>
      </c>
      <c r="F3434" s="11" t="str">
        <f>IFERROR(INDEX(lvl_4[],MATCH(L3434,lvl_4[ID],0),MATCH(TEXT(K3434,"##0"),lvl_4[#Headers],0)),"Нет")</f>
        <v>Символические звезды</v>
      </c>
      <c r="G3434" s="11" t="str">
        <f>IFERROR(INDEX(lvl_5[],MATCH(M3434,lvl_5[ID],0),MATCH(_xlfn.CONCAT(TEXT(K3434,"##0"),"_",TEXT(L3434,"##0")),lvl_5[#Headers],0)),"Нет")</f>
        <v>10 Божеств</v>
      </c>
      <c r="H3434" s="11" t="str">
        <f>IFERROR(INDEX(lvl_6[],MATCH(N3434,lvl_6[ID],0),MATCH(_xlfn.CONCAT(K3434,"_",L3434,"_",M3434),lvl_6[#Headers],0)),"Нет")</f>
        <v>Прямое богатство</v>
      </c>
      <c r="I3434" s="12">
        <v>1</v>
      </c>
      <c r="J3434" s="12">
        <v>4</v>
      </c>
      <c r="K3434" s="12">
        <v>1</v>
      </c>
      <c r="L3434" s="12">
        <v>5</v>
      </c>
      <c r="M3434" s="12">
        <v>1</v>
      </c>
      <c r="N3434" s="12">
        <v>6</v>
      </c>
      <c r="O3434" s="12">
        <f>COUNTIF($P$2:P3434,P3434)</f>
        <v>29</v>
      </c>
      <c r="P3434" s="12" t="str">
        <f t="shared" si="219"/>
        <v>141050106</v>
      </c>
      <c r="Q3434" s="12" t="str">
        <f t="shared" si="220"/>
        <v>1410501060029</v>
      </c>
      <c r="R3434" s="20" t="s">
        <v>2947</v>
      </c>
      <c r="U3434" s="12" t="s">
        <v>914</v>
      </c>
      <c r="W3434" s="12" t="s">
        <v>100</v>
      </c>
      <c r="AP3434" s="12" t="s">
        <v>905</v>
      </c>
      <c r="AR3434" s="12" t="s">
        <v>100</v>
      </c>
      <c r="BN3434" s="12">
        <v>1</v>
      </c>
    </row>
    <row r="3435" spans="1:66" ht="60" x14ac:dyDescent="0.25">
      <c r="A3435" s="12">
        <v>1</v>
      </c>
      <c r="B3435" s="11" t="str">
        <f t="shared" si="218"/>
        <v>Общий расчет. Анализ даты. Анализ даты. Символические звезды. 10 Божеств. Убийство 7й позиции (Неправильный чиновник_</v>
      </c>
      <c r="C3435" s="11" t="str">
        <f>IFERROR(VLOOKUP(I3435,lvl_1[],2,FALSE),"Нет")</f>
        <v>Общий расчет</v>
      </c>
      <c r="D3435" s="11" t="str">
        <f>IFERROR(VLOOKUP(Rule!J3435,lvl_2[],2,FALSE),"Нет")</f>
        <v>Анализ даты</v>
      </c>
      <c r="E3435" s="11" t="str">
        <f>IFERROR(VLOOKUP(Rule!K3435,lvl_3[],2,FALSE),"Нет")</f>
        <v>Анализ даты</v>
      </c>
      <c r="F3435" s="11" t="str">
        <f>IFERROR(INDEX(lvl_4[],MATCH(L3435,lvl_4[ID],0),MATCH(TEXT(K3435,"##0"),lvl_4[#Headers],0)),"Нет")</f>
        <v>Символические звезды</v>
      </c>
      <c r="G3435" s="11" t="str">
        <f>IFERROR(INDEX(lvl_5[],MATCH(M3435,lvl_5[ID],0),MATCH(_xlfn.CONCAT(TEXT(K3435,"##0"),"_",TEXT(L3435,"##0")),lvl_5[#Headers],0)),"Нет")</f>
        <v>10 Божеств</v>
      </c>
      <c r="H3435" s="11" t="str">
        <f>IFERROR(INDEX(lvl_6[],MATCH(N3435,lvl_6[ID],0),MATCH(_xlfn.CONCAT(K3435,"_",L3435,"_",M3435),lvl_6[#Headers],0)),"Нет")</f>
        <v>Убийство 7й позиции (Неправильный чиновник_</v>
      </c>
      <c r="I3435" s="12">
        <v>1</v>
      </c>
      <c r="J3435" s="12">
        <v>4</v>
      </c>
      <c r="K3435" s="12">
        <v>1</v>
      </c>
      <c r="L3435" s="12">
        <v>5</v>
      </c>
      <c r="M3435" s="12">
        <v>1</v>
      </c>
      <c r="N3435" s="12">
        <v>7</v>
      </c>
      <c r="O3435" s="12">
        <f>COUNTIF($P$2:P3435,P3435)</f>
        <v>29</v>
      </c>
      <c r="P3435" s="12" t="str">
        <f t="shared" si="219"/>
        <v>141050107</v>
      </c>
      <c r="Q3435" s="12" t="str">
        <f t="shared" si="220"/>
        <v>1410501070029</v>
      </c>
      <c r="R3435" s="20" t="s">
        <v>2948</v>
      </c>
      <c r="U3435" s="12" t="s">
        <v>914</v>
      </c>
      <c r="W3435" s="12" t="s">
        <v>100</v>
      </c>
      <c r="AP3435" s="12" t="s">
        <v>907</v>
      </c>
      <c r="AR3435" s="12" t="s">
        <v>100</v>
      </c>
      <c r="BN3435" s="12">
        <v>1</v>
      </c>
    </row>
    <row r="3436" spans="1:66" ht="60" x14ac:dyDescent="0.25">
      <c r="A3436" s="12">
        <v>1</v>
      </c>
      <c r="B3436" s="11" t="str">
        <f t="shared" si="218"/>
        <v>Общий расчет. Анализ даты. Анализ даты. Символические звезды. 10 Божеств. Правильный чиновник (Правильная власть)</v>
      </c>
      <c r="C3436" s="11" t="str">
        <f>IFERROR(VLOOKUP(I3436,lvl_1[],2,FALSE),"Нет")</f>
        <v>Общий расчет</v>
      </c>
      <c r="D3436" s="11" t="str">
        <f>IFERROR(VLOOKUP(Rule!J3436,lvl_2[],2,FALSE),"Нет")</f>
        <v>Анализ даты</v>
      </c>
      <c r="E3436" s="11" t="str">
        <f>IFERROR(VLOOKUP(Rule!K3436,lvl_3[],2,FALSE),"Нет")</f>
        <v>Анализ даты</v>
      </c>
      <c r="F3436" s="11" t="str">
        <f>IFERROR(INDEX(lvl_4[],MATCH(L3436,lvl_4[ID],0),MATCH(TEXT(K3436,"##0"),lvl_4[#Headers],0)),"Нет")</f>
        <v>Символические звезды</v>
      </c>
      <c r="G3436" s="11" t="str">
        <f>IFERROR(INDEX(lvl_5[],MATCH(M3436,lvl_5[ID],0),MATCH(_xlfn.CONCAT(TEXT(K3436,"##0"),"_",TEXT(L3436,"##0")),lvl_5[#Headers],0)),"Нет")</f>
        <v>10 Божеств</v>
      </c>
      <c r="H3436" s="11" t="str">
        <f>IFERROR(INDEX(lvl_6[],MATCH(N3436,lvl_6[ID],0),MATCH(_xlfn.CONCAT(K3436,"_",L3436,"_",M3436),lvl_6[#Headers],0)),"Нет")</f>
        <v>Правильный чиновник (Правильная власть)</v>
      </c>
      <c r="I3436" s="12">
        <v>1</v>
      </c>
      <c r="J3436" s="12">
        <v>4</v>
      </c>
      <c r="K3436" s="12">
        <v>1</v>
      </c>
      <c r="L3436" s="12">
        <v>5</v>
      </c>
      <c r="M3436" s="12">
        <v>1</v>
      </c>
      <c r="N3436" s="12">
        <v>8</v>
      </c>
      <c r="O3436" s="12">
        <f>COUNTIF($P$2:P3436,P3436)</f>
        <v>29</v>
      </c>
      <c r="P3436" s="12" t="str">
        <f t="shared" si="219"/>
        <v>141050108</v>
      </c>
      <c r="Q3436" s="12" t="str">
        <f t="shared" si="220"/>
        <v>1410501080029</v>
      </c>
      <c r="R3436" s="20" t="s">
        <v>2949</v>
      </c>
      <c r="U3436" s="12" t="s">
        <v>914</v>
      </c>
      <c r="W3436" s="12" t="s">
        <v>100</v>
      </c>
      <c r="AP3436" s="12" t="s">
        <v>908</v>
      </c>
      <c r="AR3436" s="12" t="s">
        <v>100</v>
      </c>
      <c r="BN3436" s="12">
        <v>1</v>
      </c>
    </row>
    <row r="3437" spans="1:66" ht="45" x14ac:dyDescent="0.25">
      <c r="A3437" s="12">
        <v>1</v>
      </c>
      <c r="B3437" s="11" t="str">
        <f t="shared" si="218"/>
        <v>Общий расчет. Анализ даты. Анализ даты. Символические звезды. 10 Божеств. Косая печать (Дух Совы)</v>
      </c>
      <c r="C3437" s="11" t="str">
        <f>IFERROR(VLOOKUP(I3437,lvl_1[],2,FALSE),"Нет")</f>
        <v>Общий расчет</v>
      </c>
      <c r="D3437" s="11" t="str">
        <f>IFERROR(VLOOKUP(Rule!J3437,lvl_2[],2,FALSE),"Нет")</f>
        <v>Анализ даты</v>
      </c>
      <c r="E3437" s="11" t="str">
        <f>IFERROR(VLOOKUP(Rule!K3437,lvl_3[],2,FALSE),"Нет")</f>
        <v>Анализ даты</v>
      </c>
      <c r="F3437" s="11" t="str">
        <f>IFERROR(INDEX(lvl_4[],MATCH(L3437,lvl_4[ID],0),MATCH(TEXT(K3437,"##0"),lvl_4[#Headers],0)),"Нет")</f>
        <v>Символические звезды</v>
      </c>
      <c r="G3437" s="11" t="str">
        <f>IFERROR(INDEX(lvl_5[],MATCH(M3437,lvl_5[ID],0),MATCH(_xlfn.CONCAT(TEXT(K3437,"##0"),"_",TEXT(L3437,"##0")),lvl_5[#Headers],0)),"Нет")</f>
        <v>10 Божеств</v>
      </c>
      <c r="H3437" s="11" t="str">
        <f>IFERROR(INDEX(lvl_6[],MATCH(N3437,lvl_6[ID],0),MATCH(_xlfn.CONCAT(K3437,"_",L3437,"_",M3437),lvl_6[#Headers],0)),"Нет")</f>
        <v>Косая печать (Дух Совы)</v>
      </c>
      <c r="I3437" s="12">
        <v>1</v>
      </c>
      <c r="J3437" s="12">
        <v>4</v>
      </c>
      <c r="K3437" s="12">
        <v>1</v>
      </c>
      <c r="L3437" s="12">
        <v>5</v>
      </c>
      <c r="M3437" s="12">
        <v>1</v>
      </c>
      <c r="N3437" s="12">
        <v>9</v>
      </c>
      <c r="O3437" s="12">
        <f>COUNTIF($P$2:P3437,P3437)</f>
        <v>29</v>
      </c>
      <c r="P3437" s="12" t="str">
        <f t="shared" si="219"/>
        <v>141050109</v>
      </c>
      <c r="Q3437" s="12" t="str">
        <f t="shared" si="220"/>
        <v>1410501090029</v>
      </c>
      <c r="R3437" s="20" t="s">
        <v>2950</v>
      </c>
      <c r="U3437" s="12" t="s">
        <v>914</v>
      </c>
      <c r="W3437" s="12" t="s">
        <v>100</v>
      </c>
      <c r="AP3437" s="12" t="s">
        <v>910</v>
      </c>
      <c r="AR3437" s="12" t="s">
        <v>100</v>
      </c>
      <c r="BN3437" s="12">
        <v>1</v>
      </c>
    </row>
    <row r="3438" spans="1:66" ht="45" x14ac:dyDescent="0.25">
      <c r="A3438" s="12">
        <v>1</v>
      </c>
      <c r="B3438" s="11" t="str">
        <f t="shared" si="218"/>
        <v>Общий расчет. Анализ даты. Анализ даты. Символические звезды. 10 Божеств. Правильная печать</v>
      </c>
      <c r="C3438" s="11" t="str">
        <f>IFERROR(VLOOKUP(I3438,lvl_1[],2,FALSE),"Нет")</f>
        <v>Общий расчет</v>
      </c>
      <c r="D3438" s="11" t="str">
        <f>IFERROR(VLOOKUP(Rule!J3438,lvl_2[],2,FALSE),"Нет")</f>
        <v>Анализ даты</v>
      </c>
      <c r="E3438" s="11" t="str">
        <f>IFERROR(VLOOKUP(Rule!K3438,lvl_3[],2,FALSE),"Нет")</f>
        <v>Анализ даты</v>
      </c>
      <c r="F3438" s="11" t="str">
        <f>IFERROR(INDEX(lvl_4[],MATCH(L3438,lvl_4[ID],0),MATCH(TEXT(K3438,"##0"),lvl_4[#Headers],0)),"Нет")</f>
        <v>Символические звезды</v>
      </c>
      <c r="G3438" s="11" t="str">
        <f>IFERROR(INDEX(lvl_5[],MATCH(M3438,lvl_5[ID],0),MATCH(_xlfn.CONCAT(TEXT(K3438,"##0"),"_",TEXT(L3438,"##0")),lvl_5[#Headers],0)),"Нет")</f>
        <v>10 Божеств</v>
      </c>
      <c r="H3438" s="11" t="str">
        <f>IFERROR(INDEX(lvl_6[],MATCH(N3438,lvl_6[ID],0),MATCH(_xlfn.CONCAT(K3438,"_",L3438,"_",M3438),lvl_6[#Headers],0)),"Нет")</f>
        <v>Правильная печать</v>
      </c>
      <c r="I3438" s="12">
        <v>1</v>
      </c>
      <c r="J3438" s="12">
        <v>4</v>
      </c>
      <c r="K3438" s="12">
        <v>1</v>
      </c>
      <c r="L3438" s="12">
        <v>5</v>
      </c>
      <c r="M3438" s="12">
        <v>1</v>
      </c>
      <c r="N3438" s="12">
        <v>10</v>
      </c>
      <c r="O3438" s="12">
        <f>COUNTIF($P$2:P3438,P3438)</f>
        <v>29</v>
      </c>
      <c r="P3438" s="12" t="str">
        <f t="shared" si="219"/>
        <v>141050110</v>
      </c>
      <c r="Q3438" s="12" t="str">
        <f t="shared" si="220"/>
        <v>1410501100029</v>
      </c>
      <c r="R3438" s="20" t="s">
        <v>2951</v>
      </c>
      <c r="U3438" s="12" t="s">
        <v>914</v>
      </c>
      <c r="W3438" s="12" t="s">
        <v>100</v>
      </c>
      <c r="AP3438" s="12" t="s">
        <v>912</v>
      </c>
      <c r="AR3438" s="12" t="s">
        <v>100</v>
      </c>
      <c r="BN3438" s="12">
        <v>1</v>
      </c>
    </row>
    <row r="3439" spans="1:66" ht="45" x14ac:dyDescent="0.25">
      <c r="A3439" s="12">
        <v>1</v>
      </c>
      <c r="B3439" s="11" t="str">
        <f t="shared" si="218"/>
        <v>Общий расчет. Анализ даты. Анализ даты. Символические звезды. 10 Божеств. Братство</v>
      </c>
      <c r="C3439" s="11" t="str">
        <f>IFERROR(VLOOKUP(I3439,lvl_1[],2,FALSE),"Нет")</f>
        <v>Общий расчет</v>
      </c>
      <c r="D3439" s="11" t="str">
        <f>IFERROR(VLOOKUP(Rule!J3439,lvl_2[],2,FALSE),"Нет")</f>
        <v>Анализ даты</v>
      </c>
      <c r="E3439" s="11" t="str">
        <f>IFERROR(VLOOKUP(Rule!K3439,lvl_3[],2,FALSE),"Нет")</f>
        <v>Анализ даты</v>
      </c>
      <c r="F3439" s="11" t="str">
        <f>IFERROR(INDEX(lvl_4[],MATCH(L3439,lvl_4[ID],0),MATCH(TEXT(K3439,"##0"),lvl_4[#Headers],0)),"Нет")</f>
        <v>Символические звезды</v>
      </c>
      <c r="G3439" s="11" t="str">
        <f>IFERROR(INDEX(lvl_5[],MATCH(M3439,lvl_5[ID],0),MATCH(_xlfn.CONCAT(TEXT(K3439,"##0"),"_",TEXT(L3439,"##0")),lvl_5[#Headers],0)),"Нет")</f>
        <v>10 Божеств</v>
      </c>
      <c r="H3439" s="11" t="str">
        <f>IFERROR(INDEX(lvl_6[],MATCH(N3439,lvl_6[ID],0),MATCH(_xlfn.CONCAT(K3439,"_",L3439,"_",M3439),lvl_6[#Headers],0)),"Нет")</f>
        <v>Братство</v>
      </c>
      <c r="I3439" s="12">
        <v>1</v>
      </c>
      <c r="J3439" s="12">
        <v>4</v>
      </c>
      <c r="K3439" s="12">
        <v>1</v>
      </c>
      <c r="L3439" s="12">
        <v>5</v>
      </c>
      <c r="M3439" s="12">
        <v>1</v>
      </c>
      <c r="N3439" s="12">
        <v>1</v>
      </c>
      <c r="O3439" s="12">
        <f>COUNTIF($P$2:P3439,P3439)</f>
        <v>30</v>
      </c>
      <c r="P3439" s="12" t="str">
        <f t="shared" si="219"/>
        <v>141050101</v>
      </c>
      <c r="Q3439" s="12" t="str">
        <f t="shared" si="220"/>
        <v>1410501010030</v>
      </c>
      <c r="R3439" s="20" t="s">
        <v>2952</v>
      </c>
      <c r="U3439" s="12" t="s">
        <v>916</v>
      </c>
      <c r="W3439" s="12" t="s">
        <v>100</v>
      </c>
      <c r="AP3439" s="12" t="s">
        <v>916</v>
      </c>
      <c r="AR3439" s="12" t="s">
        <v>100</v>
      </c>
      <c r="BN3439" s="12">
        <v>1</v>
      </c>
    </row>
    <row r="3440" spans="1:66" ht="45" x14ac:dyDescent="0.25">
      <c r="A3440" s="12">
        <v>1</v>
      </c>
      <c r="B3440" s="11" t="str">
        <f t="shared" si="218"/>
        <v>Общий расчет. Анализ даты. Анализ даты. Символические звезды. 10 Божеств. Грабитель богатства</v>
      </c>
      <c r="C3440" s="11" t="str">
        <f>IFERROR(VLOOKUP(I3440,lvl_1[],2,FALSE),"Нет")</f>
        <v>Общий расчет</v>
      </c>
      <c r="D3440" s="11" t="str">
        <f>IFERROR(VLOOKUP(Rule!J3440,lvl_2[],2,FALSE),"Нет")</f>
        <v>Анализ даты</v>
      </c>
      <c r="E3440" s="11" t="str">
        <f>IFERROR(VLOOKUP(Rule!K3440,lvl_3[],2,FALSE),"Нет")</f>
        <v>Анализ даты</v>
      </c>
      <c r="F3440" s="11" t="str">
        <f>IFERROR(INDEX(lvl_4[],MATCH(L3440,lvl_4[ID],0),MATCH(TEXT(K3440,"##0"),lvl_4[#Headers],0)),"Нет")</f>
        <v>Символические звезды</v>
      </c>
      <c r="G3440" s="11" t="str">
        <f>IFERROR(INDEX(lvl_5[],MATCH(M3440,lvl_5[ID],0),MATCH(_xlfn.CONCAT(TEXT(K3440,"##0"),"_",TEXT(L3440,"##0")),lvl_5[#Headers],0)),"Нет")</f>
        <v>10 Божеств</v>
      </c>
      <c r="H3440" s="11" t="str">
        <f>IFERROR(INDEX(lvl_6[],MATCH(N3440,lvl_6[ID],0),MATCH(_xlfn.CONCAT(K3440,"_",L3440,"_",M3440),lvl_6[#Headers],0)),"Нет")</f>
        <v>Грабитель богатства</v>
      </c>
      <c r="I3440" s="12">
        <v>1</v>
      </c>
      <c r="J3440" s="12">
        <v>4</v>
      </c>
      <c r="K3440" s="12">
        <v>1</v>
      </c>
      <c r="L3440" s="12">
        <v>5</v>
      </c>
      <c r="M3440" s="12">
        <v>1</v>
      </c>
      <c r="N3440" s="12">
        <v>2</v>
      </c>
      <c r="O3440" s="12">
        <f>COUNTIF($P$2:P3440,P3440)</f>
        <v>30</v>
      </c>
      <c r="P3440" s="12" t="str">
        <f t="shared" si="219"/>
        <v>141050102</v>
      </c>
      <c r="Q3440" s="12" t="str">
        <f t="shared" si="220"/>
        <v>1410501020030</v>
      </c>
      <c r="R3440" s="20" t="s">
        <v>2953</v>
      </c>
      <c r="U3440" s="12" t="s">
        <v>916</v>
      </c>
      <c r="W3440" s="12" t="s">
        <v>100</v>
      </c>
      <c r="AP3440" s="12" t="s">
        <v>914</v>
      </c>
      <c r="AR3440" s="12" t="s">
        <v>100</v>
      </c>
      <c r="BN3440" s="12">
        <v>1</v>
      </c>
    </row>
    <row r="3441" spans="1:66" ht="45" x14ac:dyDescent="0.25">
      <c r="A3441" s="12">
        <v>1</v>
      </c>
      <c r="B3441" s="11" t="str">
        <f t="shared" si="218"/>
        <v>Общий расчет. Анализ даты. Анализ даты. Символические звезды. 10 Божеств. Дух наслаждения</v>
      </c>
      <c r="C3441" s="11" t="str">
        <f>IFERROR(VLOOKUP(I3441,lvl_1[],2,FALSE),"Нет")</f>
        <v>Общий расчет</v>
      </c>
      <c r="D3441" s="11" t="str">
        <f>IFERROR(VLOOKUP(Rule!J3441,lvl_2[],2,FALSE),"Нет")</f>
        <v>Анализ даты</v>
      </c>
      <c r="E3441" s="11" t="str">
        <f>IFERROR(VLOOKUP(Rule!K3441,lvl_3[],2,FALSE),"Нет")</f>
        <v>Анализ даты</v>
      </c>
      <c r="F3441" s="11" t="str">
        <f>IFERROR(INDEX(lvl_4[],MATCH(L3441,lvl_4[ID],0),MATCH(TEXT(K3441,"##0"),lvl_4[#Headers],0)),"Нет")</f>
        <v>Символические звезды</v>
      </c>
      <c r="G3441" s="11" t="str">
        <f>IFERROR(INDEX(lvl_5[],MATCH(M3441,lvl_5[ID],0),MATCH(_xlfn.CONCAT(TEXT(K3441,"##0"),"_",TEXT(L3441,"##0")),lvl_5[#Headers],0)),"Нет")</f>
        <v>10 Божеств</v>
      </c>
      <c r="H3441" s="11" t="str">
        <f>IFERROR(INDEX(lvl_6[],MATCH(N3441,lvl_6[ID],0),MATCH(_xlfn.CONCAT(K3441,"_",L3441,"_",M3441),lvl_6[#Headers],0)),"Нет")</f>
        <v>Дух наслаждения</v>
      </c>
      <c r="I3441" s="12">
        <v>1</v>
      </c>
      <c r="J3441" s="12">
        <v>4</v>
      </c>
      <c r="K3441" s="12">
        <v>1</v>
      </c>
      <c r="L3441" s="12">
        <v>5</v>
      </c>
      <c r="M3441" s="12">
        <v>1</v>
      </c>
      <c r="N3441" s="12">
        <v>3</v>
      </c>
      <c r="O3441" s="12">
        <f>COUNTIF($P$2:P3441,P3441)</f>
        <v>30</v>
      </c>
      <c r="P3441" s="12" t="str">
        <f t="shared" si="219"/>
        <v>141050103</v>
      </c>
      <c r="Q3441" s="12" t="str">
        <f t="shared" si="220"/>
        <v>1410501030030</v>
      </c>
      <c r="R3441" s="20" t="s">
        <v>2954</v>
      </c>
      <c r="U3441" s="12" t="s">
        <v>916</v>
      </c>
      <c r="W3441" s="12" t="s">
        <v>100</v>
      </c>
      <c r="AP3441" s="12" t="s">
        <v>901</v>
      </c>
      <c r="AR3441" s="12" t="s">
        <v>100</v>
      </c>
      <c r="BN3441" s="12">
        <v>1</v>
      </c>
    </row>
    <row r="3442" spans="1:66" ht="60" x14ac:dyDescent="0.25">
      <c r="A3442" s="12">
        <v>1</v>
      </c>
      <c r="B3442" s="11" t="str">
        <f t="shared" si="218"/>
        <v>Общий расчет. Анализ даты. Анализ даты. Символические звезды. 10 Божеств. Ранение чиновника (Нападение на власть)</v>
      </c>
      <c r="C3442" s="11" t="str">
        <f>IFERROR(VLOOKUP(I3442,lvl_1[],2,FALSE),"Нет")</f>
        <v>Общий расчет</v>
      </c>
      <c r="D3442" s="11" t="str">
        <f>IFERROR(VLOOKUP(Rule!J3442,lvl_2[],2,FALSE),"Нет")</f>
        <v>Анализ даты</v>
      </c>
      <c r="E3442" s="11" t="str">
        <f>IFERROR(VLOOKUP(Rule!K3442,lvl_3[],2,FALSE),"Нет")</f>
        <v>Анализ даты</v>
      </c>
      <c r="F3442" s="11" t="str">
        <f>IFERROR(INDEX(lvl_4[],MATCH(L3442,lvl_4[ID],0),MATCH(TEXT(K3442,"##0"),lvl_4[#Headers],0)),"Нет")</f>
        <v>Символические звезды</v>
      </c>
      <c r="G3442" s="11" t="str">
        <f>IFERROR(INDEX(lvl_5[],MATCH(M3442,lvl_5[ID],0),MATCH(_xlfn.CONCAT(TEXT(K3442,"##0"),"_",TEXT(L3442,"##0")),lvl_5[#Headers],0)),"Нет")</f>
        <v>10 Божеств</v>
      </c>
      <c r="H3442" s="11" t="str">
        <f>IFERROR(INDEX(lvl_6[],MATCH(N3442,lvl_6[ID],0),MATCH(_xlfn.CONCAT(K3442,"_",L3442,"_",M3442),lvl_6[#Headers],0)),"Нет")</f>
        <v>Ранение чиновника (Нападение на власть)</v>
      </c>
      <c r="I3442" s="12">
        <v>1</v>
      </c>
      <c r="J3442" s="12">
        <v>4</v>
      </c>
      <c r="K3442" s="12">
        <v>1</v>
      </c>
      <c r="L3442" s="12">
        <v>5</v>
      </c>
      <c r="M3442" s="12">
        <v>1</v>
      </c>
      <c r="N3442" s="12">
        <v>4</v>
      </c>
      <c r="O3442" s="12">
        <f>COUNTIF($P$2:P3442,P3442)</f>
        <v>30</v>
      </c>
      <c r="P3442" s="12" t="str">
        <f t="shared" si="219"/>
        <v>141050104</v>
      </c>
      <c r="Q3442" s="12" t="str">
        <f t="shared" si="220"/>
        <v>1410501040030</v>
      </c>
      <c r="R3442" s="20" t="s">
        <v>2955</v>
      </c>
      <c r="U3442" s="12" t="s">
        <v>916</v>
      </c>
      <c r="W3442" s="12" t="s">
        <v>100</v>
      </c>
      <c r="AP3442" s="12" t="s">
        <v>899</v>
      </c>
      <c r="AR3442" s="12" t="s">
        <v>100</v>
      </c>
      <c r="BN3442" s="12">
        <v>1</v>
      </c>
    </row>
    <row r="3443" spans="1:66" ht="60" x14ac:dyDescent="0.25">
      <c r="A3443" s="12">
        <v>1</v>
      </c>
      <c r="B3443" s="11" t="str">
        <f t="shared" si="218"/>
        <v>Общий расчет. Анализ даты. Анализ даты. Символические звезды. 10 Божеств. Склонность к богатству (Косое богатство)</v>
      </c>
      <c r="C3443" s="11" t="str">
        <f>IFERROR(VLOOKUP(I3443,lvl_1[],2,FALSE),"Нет")</f>
        <v>Общий расчет</v>
      </c>
      <c r="D3443" s="11" t="str">
        <f>IFERROR(VLOOKUP(Rule!J3443,lvl_2[],2,FALSE),"Нет")</f>
        <v>Анализ даты</v>
      </c>
      <c r="E3443" s="11" t="str">
        <f>IFERROR(VLOOKUP(Rule!K3443,lvl_3[],2,FALSE),"Нет")</f>
        <v>Анализ даты</v>
      </c>
      <c r="F3443" s="11" t="str">
        <f>IFERROR(INDEX(lvl_4[],MATCH(L3443,lvl_4[ID],0),MATCH(TEXT(K3443,"##0"),lvl_4[#Headers],0)),"Нет")</f>
        <v>Символические звезды</v>
      </c>
      <c r="G3443" s="11" t="str">
        <f>IFERROR(INDEX(lvl_5[],MATCH(M3443,lvl_5[ID],0),MATCH(_xlfn.CONCAT(TEXT(K3443,"##0"),"_",TEXT(L3443,"##0")),lvl_5[#Headers],0)),"Нет")</f>
        <v>10 Божеств</v>
      </c>
      <c r="H3443" s="11" t="str">
        <f>IFERROR(INDEX(lvl_6[],MATCH(N3443,lvl_6[ID],0),MATCH(_xlfn.CONCAT(K3443,"_",L3443,"_",M3443),lvl_6[#Headers],0)),"Нет")</f>
        <v>Склонность к богатству (Косое богатство)</v>
      </c>
      <c r="I3443" s="12">
        <v>1</v>
      </c>
      <c r="J3443" s="12">
        <v>4</v>
      </c>
      <c r="K3443" s="12">
        <v>1</v>
      </c>
      <c r="L3443" s="12">
        <v>5</v>
      </c>
      <c r="M3443" s="12">
        <v>1</v>
      </c>
      <c r="N3443" s="12">
        <v>5</v>
      </c>
      <c r="O3443" s="12">
        <f>COUNTIF($P$2:P3443,P3443)</f>
        <v>30</v>
      </c>
      <c r="P3443" s="12" t="str">
        <f t="shared" si="219"/>
        <v>141050105</v>
      </c>
      <c r="Q3443" s="12" t="str">
        <f t="shared" si="220"/>
        <v>1410501050030</v>
      </c>
      <c r="R3443" s="20" t="s">
        <v>2956</v>
      </c>
      <c r="U3443" s="12" t="s">
        <v>916</v>
      </c>
      <c r="W3443" s="12" t="s">
        <v>100</v>
      </c>
      <c r="AP3443" s="12" t="s">
        <v>905</v>
      </c>
      <c r="AR3443" s="12" t="s">
        <v>100</v>
      </c>
      <c r="BN3443" s="12">
        <v>1</v>
      </c>
    </row>
    <row r="3444" spans="1:66" ht="45" x14ac:dyDescent="0.25">
      <c r="A3444" s="12">
        <v>1</v>
      </c>
      <c r="B3444" s="11" t="str">
        <f t="shared" si="218"/>
        <v>Общий расчет. Анализ даты. Анализ даты. Символические звезды. 10 Божеств. Прямое богатство</v>
      </c>
      <c r="C3444" s="11" t="str">
        <f>IFERROR(VLOOKUP(I3444,lvl_1[],2,FALSE),"Нет")</f>
        <v>Общий расчет</v>
      </c>
      <c r="D3444" s="11" t="str">
        <f>IFERROR(VLOOKUP(Rule!J3444,lvl_2[],2,FALSE),"Нет")</f>
        <v>Анализ даты</v>
      </c>
      <c r="E3444" s="11" t="str">
        <f>IFERROR(VLOOKUP(Rule!K3444,lvl_3[],2,FALSE),"Нет")</f>
        <v>Анализ даты</v>
      </c>
      <c r="F3444" s="11" t="str">
        <f>IFERROR(INDEX(lvl_4[],MATCH(L3444,lvl_4[ID],0),MATCH(TEXT(K3444,"##0"),lvl_4[#Headers],0)),"Нет")</f>
        <v>Символические звезды</v>
      </c>
      <c r="G3444" s="11" t="str">
        <f>IFERROR(INDEX(lvl_5[],MATCH(M3444,lvl_5[ID],0),MATCH(_xlfn.CONCAT(TEXT(K3444,"##0"),"_",TEXT(L3444,"##0")),lvl_5[#Headers],0)),"Нет")</f>
        <v>10 Божеств</v>
      </c>
      <c r="H3444" s="11" t="str">
        <f>IFERROR(INDEX(lvl_6[],MATCH(N3444,lvl_6[ID],0),MATCH(_xlfn.CONCAT(K3444,"_",L3444,"_",M3444),lvl_6[#Headers],0)),"Нет")</f>
        <v>Прямое богатство</v>
      </c>
      <c r="I3444" s="12">
        <v>1</v>
      </c>
      <c r="J3444" s="12">
        <v>4</v>
      </c>
      <c r="K3444" s="12">
        <v>1</v>
      </c>
      <c r="L3444" s="12">
        <v>5</v>
      </c>
      <c r="M3444" s="12">
        <v>1</v>
      </c>
      <c r="N3444" s="12">
        <v>6</v>
      </c>
      <c r="O3444" s="12">
        <f>COUNTIF($P$2:P3444,P3444)</f>
        <v>30</v>
      </c>
      <c r="P3444" s="12" t="str">
        <f t="shared" si="219"/>
        <v>141050106</v>
      </c>
      <c r="Q3444" s="12" t="str">
        <f t="shared" si="220"/>
        <v>1410501060030</v>
      </c>
      <c r="R3444" s="20" t="s">
        <v>2957</v>
      </c>
      <c r="U3444" s="12" t="s">
        <v>916</v>
      </c>
      <c r="W3444" s="12" t="s">
        <v>100</v>
      </c>
      <c r="AP3444" s="12" t="s">
        <v>903</v>
      </c>
      <c r="AR3444" s="12" t="s">
        <v>100</v>
      </c>
      <c r="BN3444" s="12">
        <v>1</v>
      </c>
    </row>
    <row r="3445" spans="1:66" ht="60" x14ac:dyDescent="0.25">
      <c r="A3445" s="12">
        <v>1</v>
      </c>
      <c r="B3445" s="11" t="str">
        <f t="shared" si="218"/>
        <v>Общий расчет. Анализ даты. Анализ даты. Символические звезды. 10 Божеств. Убийство 7й позиции (Неправильный чиновник_</v>
      </c>
      <c r="C3445" s="11" t="str">
        <f>IFERROR(VLOOKUP(I3445,lvl_1[],2,FALSE),"Нет")</f>
        <v>Общий расчет</v>
      </c>
      <c r="D3445" s="11" t="str">
        <f>IFERROR(VLOOKUP(Rule!J3445,lvl_2[],2,FALSE),"Нет")</f>
        <v>Анализ даты</v>
      </c>
      <c r="E3445" s="11" t="str">
        <f>IFERROR(VLOOKUP(Rule!K3445,lvl_3[],2,FALSE),"Нет")</f>
        <v>Анализ даты</v>
      </c>
      <c r="F3445" s="11" t="str">
        <f>IFERROR(INDEX(lvl_4[],MATCH(L3445,lvl_4[ID],0),MATCH(TEXT(K3445,"##0"),lvl_4[#Headers],0)),"Нет")</f>
        <v>Символические звезды</v>
      </c>
      <c r="G3445" s="11" t="str">
        <f>IFERROR(INDEX(lvl_5[],MATCH(M3445,lvl_5[ID],0),MATCH(_xlfn.CONCAT(TEXT(K3445,"##0"),"_",TEXT(L3445,"##0")),lvl_5[#Headers],0)),"Нет")</f>
        <v>10 Божеств</v>
      </c>
      <c r="H3445" s="11" t="str">
        <f>IFERROR(INDEX(lvl_6[],MATCH(N3445,lvl_6[ID],0),MATCH(_xlfn.CONCAT(K3445,"_",L3445,"_",M3445),lvl_6[#Headers],0)),"Нет")</f>
        <v>Убийство 7й позиции (Неправильный чиновник_</v>
      </c>
      <c r="I3445" s="12">
        <v>1</v>
      </c>
      <c r="J3445" s="12">
        <v>4</v>
      </c>
      <c r="K3445" s="12">
        <v>1</v>
      </c>
      <c r="L3445" s="12">
        <v>5</v>
      </c>
      <c r="M3445" s="12">
        <v>1</v>
      </c>
      <c r="N3445" s="12">
        <v>7</v>
      </c>
      <c r="O3445" s="12">
        <f>COUNTIF($P$2:P3445,P3445)</f>
        <v>30</v>
      </c>
      <c r="P3445" s="12" t="str">
        <f t="shared" si="219"/>
        <v>141050107</v>
      </c>
      <c r="Q3445" s="12" t="str">
        <f t="shared" si="220"/>
        <v>1410501070030</v>
      </c>
      <c r="R3445" s="20" t="s">
        <v>2958</v>
      </c>
      <c r="U3445" s="12" t="s">
        <v>916</v>
      </c>
      <c r="W3445" s="12" t="s">
        <v>100</v>
      </c>
      <c r="AP3445" s="12" t="s">
        <v>908</v>
      </c>
      <c r="AR3445" s="12" t="s">
        <v>100</v>
      </c>
      <c r="BN3445" s="12">
        <v>1</v>
      </c>
    </row>
    <row r="3446" spans="1:66" ht="60" x14ac:dyDescent="0.25">
      <c r="A3446" s="12">
        <v>1</v>
      </c>
      <c r="B3446" s="11" t="str">
        <f t="shared" si="218"/>
        <v>Общий расчет. Анализ даты. Анализ даты. Символические звезды. 10 Божеств. Правильный чиновник (Правильная власть)</v>
      </c>
      <c r="C3446" s="11" t="str">
        <f>IFERROR(VLOOKUP(I3446,lvl_1[],2,FALSE),"Нет")</f>
        <v>Общий расчет</v>
      </c>
      <c r="D3446" s="11" t="str">
        <f>IFERROR(VLOOKUP(Rule!J3446,lvl_2[],2,FALSE),"Нет")</f>
        <v>Анализ даты</v>
      </c>
      <c r="E3446" s="11" t="str">
        <f>IFERROR(VLOOKUP(Rule!K3446,lvl_3[],2,FALSE),"Нет")</f>
        <v>Анализ даты</v>
      </c>
      <c r="F3446" s="11" t="str">
        <f>IFERROR(INDEX(lvl_4[],MATCH(L3446,lvl_4[ID],0),MATCH(TEXT(K3446,"##0"),lvl_4[#Headers],0)),"Нет")</f>
        <v>Символические звезды</v>
      </c>
      <c r="G3446" s="11" t="str">
        <f>IFERROR(INDEX(lvl_5[],MATCH(M3446,lvl_5[ID],0),MATCH(_xlfn.CONCAT(TEXT(K3446,"##0"),"_",TEXT(L3446,"##0")),lvl_5[#Headers],0)),"Нет")</f>
        <v>10 Божеств</v>
      </c>
      <c r="H3446" s="11" t="str">
        <f>IFERROR(INDEX(lvl_6[],MATCH(N3446,lvl_6[ID],0),MATCH(_xlfn.CONCAT(K3446,"_",L3446,"_",M3446),lvl_6[#Headers],0)),"Нет")</f>
        <v>Правильный чиновник (Правильная власть)</v>
      </c>
      <c r="I3446" s="12">
        <v>1</v>
      </c>
      <c r="J3446" s="12">
        <v>4</v>
      </c>
      <c r="K3446" s="12">
        <v>1</v>
      </c>
      <c r="L3446" s="12">
        <v>5</v>
      </c>
      <c r="M3446" s="12">
        <v>1</v>
      </c>
      <c r="N3446" s="12">
        <v>8</v>
      </c>
      <c r="O3446" s="12">
        <f>COUNTIF($P$2:P3446,P3446)</f>
        <v>30</v>
      </c>
      <c r="P3446" s="12" t="str">
        <f t="shared" si="219"/>
        <v>141050108</v>
      </c>
      <c r="Q3446" s="12" t="str">
        <f t="shared" si="220"/>
        <v>1410501080030</v>
      </c>
      <c r="R3446" s="20" t="s">
        <v>2959</v>
      </c>
      <c r="U3446" s="12" t="s">
        <v>916</v>
      </c>
      <c r="W3446" s="12" t="s">
        <v>100</v>
      </c>
      <c r="AP3446" s="12" t="s">
        <v>907</v>
      </c>
      <c r="AR3446" s="12" t="s">
        <v>100</v>
      </c>
      <c r="BN3446" s="12">
        <v>1</v>
      </c>
    </row>
    <row r="3447" spans="1:66" ht="45" x14ac:dyDescent="0.25">
      <c r="A3447" s="12">
        <v>1</v>
      </c>
      <c r="B3447" s="11" t="str">
        <f t="shared" si="218"/>
        <v>Общий расчет. Анализ даты. Анализ даты. Символические звезды. 10 Божеств. Косая печать (Дух Совы)</v>
      </c>
      <c r="C3447" s="11" t="str">
        <f>IFERROR(VLOOKUP(I3447,lvl_1[],2,FALSE),"Нет")</f>
        <v>Общий расчет</v>
      </c>
      <c r="D3447" s="11" t="str">
        <f>IFERROR(VLOOKUP(Rule!J3447,lvl_2[],2,FALSE),"Нет")</f>
        <v>Анализ даты</v>
      </c>
      <c r="E3447" s="11" t="str">
        <f>IFERROR(VLOOKUP(Rule!K3447,lvl_3[],2,FALSE),"Нет")</f>
        <v>Анализ даты</v>
      </c>
      <c r="F3447" s="11" t="str">
        <f>IFERROR(INDEX(lvl_4[],MATCH(L3447,lvl_4[ID],0),MATCH(TEXT(K3447,"##0"),lvl_4[#Headers],0)),"Нет")</f>
        <v>Символические звезды</v>
      </c>
      <c r="G3447" s="11" t="str">
        <f>IFERROR(INDEX(lvl_5[],MATCH(M3447,lvl_5[ID],0),MATCH(_xlfn.CONCAT(TEXT(K3447,"##0"),"_",TEXT(L3447,"##0")),lvl_5[#Headers],0)),"Нет")</f>
        <v>10 Божеств</v>
      </c>
      <c r="H3447" s="11" t="str">
        <f>IFERROR(INDEX(lvl_6[],MATCH(N3447,lvl_6[ID],0),MATCH(_xlfn.CONCAT(K3447,"_",L3447,"_",M3447),lvl_6[#Headers],0)),"Нет")</f>
        <v>Косая печать (Дух Совы)</v>
      </c>
      <c r="I3447" s="12">
        <v>1</v>
      </c>
      <c r="J3447" s="12">
        <v>4</v>
      </c>
      <c r="K3447" s="12">
        <v>1</v>
      </c>
      <c r="L3447" s="12">
        <v>5</v>
      </c>
      <c r="M3447" s="12">
        <v>1</v>
      </c>
      <c r="N3447" s="12">
        <v>9</v>
      </c>
      <c r="O3447" s="12">
        <f>COUNTIF($P$2:P3447,P3447)</f>
        <v>30</v>
      </c>
      <c r="P3447" s="12" t="str">
        <f t="shared" si="219"/>
        <v>141050109</v>
      </c>
      <c r="Q3447" s="12" t="str">
        <f t="shared" si="220"/>
        <v>1410501090030</v>
      </c>
      <c r="R3447" s="20" t="s">
        <v>2960</v>
      </c>
      <c r="U3447" s="12" t="s">
        <v>916</v>
      </c>
      <c r="W3447" s="12" t="s">
        <v>100</v>
      </c>
      <c r="AP3447" s="12" t="s">
        <v>912</v>
      </c>
      <c r="AR3447" s="12" t="s">
        <v>100</v>
      </c>
      <c r="BN3447" s="12">
        <v>1</v>
      </c>
    </row>
    <row r="3448" spans="1:66" ht="45" x14ac:dyDescent="0.25">
      <c r="A3448" s="12">
        <v>1</v>
      </c>
      <c r="B3448" s="11" t="str">
        <f t="shared" si="218"/>
        <v>Общий расчет. Анализ даты. Анализ даты. Символические звезды. 10 Божеств. Правильная печать</v>
      </c>
      <c r="C3448" s="11" t="str">
        <f>IFERROR(VLOOKUP(I3448,lvl_1[],2,FALSE),"Нет")</f>
        <v>Общий расчет</v>
      </c>
      <c r="D3448" s="11" t="str">
        <f>IFERROR(VLOOKUP(Rule!J3448,lvl_2[],2,FALSE),"Нет")</f>
        <v>Анализ даты</v>
      </c>
      <c r="E3448" s="11" t="str">
        <f>IFERROR(VLOOKUP(Rule!K3448,lvl_3[],2,FALSE),"Нет")</f>
        <v>Анализ даты</v>
      </c>
      <c r="F3448" s="11" t="str">
        <f>IFERROR(INDEX(lvl_4[],MATCH(L3448,lvl_4[ID],0),MATCH(TEXT(K3448,"##0"),lvl_4[#Headers],0)),"Нет")</f>
        <v>Символические звезды</v>
      </c>
      <c r="G3448" s="11" t="str">
        <f>IFERROR(INDEX(lvl_5[],MATCH(M3448,lvl_5[ID],0),MATCH(_xlfn.CONCAT(TEXT(K3448,"##0"),"_",TEXT(L3448,"##0")),lvl_5[#Headers],0)),"Нет")</f>
        <v>10 Божеств</v>
      </c>
      <c r="H3448" s="11" t="str">
        <f>IFERROR(INDEX(lvl_6[],MATCH(N3448,lvl_6[ID],0),MATCH(_xlfn.CONCAT(K3448,"_",L3448,"_",M3448),lvl_6[#Headers],0)),"Нет")</f>
        <v>Правильная печать</v>
      </c>
      <c r="I3448" s="12">
        <v>1</v>
      </c>
      <c r="J3448" s="12">
        <v>4</v>
      </c>
      <c r="K3448" s="12">
        <v>1</v>
      </c>
      <c r="L3448" s="12">
        <v>5</v>
      </c>
      <c r="M3448" s="12">
        <v>1</v>
      </c>
      <c r="N3448" s="12">
        <v>10</v>
      </c>
      <c r="O3448" s="12">
        <f>COUNTIF($P$2:P3448,P3448)</f>
        <v>30</v>
      </c>
      <c r="P3448" s="12" t="str">
        <f t="shared" si="219"/>
        <v>141050110</v>
      </c>
      <c r="Q3448" s="12" t="str">
        <f t="shared" si="220"/>
        <v>1410501100030</v>
      </c>
      <c r="R3448" s="20" t="s">
        <v>2961</v>
      </c>
      <c r="U3448" s="12" t="s">
        <v>916</v>
      </c>
      <c r="W3448" s="12" t="s">
        <v>100</v>
      </c>
      <c r="AP3448" s="12" t="s">
        <v>910</v>
      </c>
      <c r="AR3448" s="12" t="s">
        <v>100</v>
      </c>
      <c r="BN3448" s="12">
        <v>1</v>
      </c>
    </row>
    <row r="3449" spans="1:66" ht="45" x14ac:dyDescent="0.25">
      <c r="A3449" s="12">
        <v>1</v>
      </c>
      <c r="B3449" s="11" t="str">
        <f t="shared" si="218"/>
        <v>Общий расчет. Анализ даты. Анализ даты. Символические звезды. 10 Божеств. Братство</v>
      </c>
      <c r="C3449" s="11" t="str">
        <f>IFERROR(VLOOKUP(I3449,lvl_1[],2,FALSE),"Нет")</f>
        <v>Общий расчет</v>
      </c>
      <c r="D3449" s="11" t="str">
        <f>IFERROR(VLOOKUP(Rule!J3449,lvl_2[],2,FALSE),"Нет")</f>
        <v>Анализ даты</v>
      </c>
      <c r="E3449" s="11" t="str">
        <f>IFERROR(VLOOKUP(Rule!K3449,lvl_3[],2,FALSE),"Нет")</f>
        <v>Анализ даты</v>
      </c>
      <c r="F3449" s="11" t="str">
        <f>IFERROR(INDEX(lvl_4[],MATCH(L3449,lvl_4[ID],0),MATCH(TEXT(K3449,"##0"),lvl_4[#Headers],0)),"Нет")</f>
        <v>Символические звезды</v>
      </c>
      <c r="G3449" s="11" t="str">
        <f>IFERROR(INDEX(lvl_5[],MATCH(M3449,lvl_5[ID],0),MATCH(_xlfn.CONCAT(TEXT(K3449,"##0"),"_",TEXT(L3449,"##0")),lvl_5[#Headers],0)),"Нет")</f>
        <v>10 Божеств</v>
      </c>
      <c r="H3449" s="11" t="str">
        <f>IFERROR(INDEX(lvl_6[],MATCH(N3449,lvl_6[ID],0),MATCH(_xlfn.CONCAT(K3449,"_",L3449,"_",M3449),lvl_6[#Headers],0)),"Нет")</f>
        <v>Братство</v>
      </c>
      <c r="I3449" s="12">
        <v>1</v>
      </c>
      <c r="J3449" s="12">
        <v>4</v>
      </c>
      <c r="K3449" s="12">
        <v>1</v>
      </c>
      <c r="L3449" s="12">
        <v>5</v>
      </c>
      <c r="M3449" s="12">
        <v>1</v>
      </c>
      <c r="N3449" s="12">
        <v>1</v>
      </c>
      <c r="O3449" s="12">
        <f>COUNTIF($P$2:P3449,P3449)</f>
        <v>31</v>
      </c>
      <c r="P3449" s="12" t="str">
        <f t="shared" si="219"/>
        <v>141050101</v>
      </c>
      <c r="Q3449" s="12" t="str">
        <f t="shared" si="220"/>
        <v>1410501010031</v>
      </c>
      <c r="R3449" s="20" t="s">
        <v>2962</v>
      </c>
      <c r="AB3449" s="12" t="s">
        <v>899</v>
      </c>
      <c r="AD3449" s="12" t="s">
        <v>100</v>
      </c>
      <c r="AI3449" s="12" t="s">
        <v>899</v>
      </c>
      <c r="AK3449" s="12" t="s">
        <v>100</v>
      </c>
      <c r="BN3449" s="12">
        <v>1</v>
      </c>
    </row>
    <row r="3450" spans="1:66" ht="45" x14ac:dyDescent="0.25">
      <c r="A3450" s="12">
        <v>1</v>
      </c>
      <c r="B3450" s="11" t="str">
        <f t="shared" si="218"/>
        <v>Общий расчет. Анализ даты. Анализ даты. Символические звезды. 10 Божеств. Грабитель богатства</v>
      </c>
      <c r="C3450" s="11" t="str">
        <f>IFERROR(VLOOKUP(I3450,lvl_1[],2,FALSE),"Нет")</f>
        <v>Общий расчет</v>
      </c>
      <c r="D3450" s="11" t="str">
        <f>IFERROR(VLOOKUP(Rule!J3450,lvl_2[],2,FALSE),"Нет")</f>
        <v>Анализ даты</v>
      </c>
      <c r="E3450" s="11" t="str">
        <f>IFERROR(VLOOKUP(Rule!K3450,lvl_3[],2,FALSE),"Нет")</f>
        <v>Анализ даты</v>
      </c>
      <c r="F3450" s="11" t="str">
        <f>IFERROR(INDEX(lvl_4[],MATCH(L3450,lvl_4[ID],0),MATCH(TEXT(K3450,"##0"),lvl_4[#Headers],0)),"Нет")</f>
        <v>Символические звезды</v>
      </c>
      <c r="G3450" s="11" t="str">
        <f>IFERROR(INDEX(lvl_5[],MATCH(M3450,lvl_5[ID],0),MATCH(_xlfn.CONCAT(TEXT(K3450,"##0"),"_",TEXT(L3450,"##0")),lvl_5[#Headers],0)),"Нет")</f>
        <v>10 Божеств</v>
      </c>
      <c r="H3450" s="11" t="str">
        <f>IFERROR(INDEX(lvl_6[],MATCH(N3450,lvl_6[ID],0),MATCH(_xlfn.CONCAT(K3450,"_",L3450,"_",M3450),lvl_6[#Headers],0)),"Нет")</f>
        <v>Грабитель богатства</v>
      </c>
      <c r="I3450" s="12">
        <v>1</v>
      </c>
      <c r="J3450" s="12">
        <v>4</v>
      </c>
      <c r="K3450" s="12">
        <v>1</v>
      </c>
      <c r="L3450" s="12">
        <v>5</v>
      </c>
      <c r="M3450" s="12">
        <v>1</v>
      </c>
      <c r="N3450" s="12">
        <v>2</v>
      </c>
      <c r="O3450" s="12">
        <f>COUNTIF($P$2:P3450,P3450)</f>
        <v>31</v>
      </c>
      <c r="P3450" s="12" t="str">
        <f t="shared" si="219"/>
        <v>141050102</v>
      </c>
      <c r="Q3450" s="12" t="str">
        <f t="shared" si="220"/>
        <v>1410501020031</v>
      </c>
      <c r="R3450" s="20" t="s">
        <v>2963</v>
      </c>
      <c r="AB3450" s="12" t="s">
        <v>899</v>
      </c>
      <c r="AD3450" s="12" t="s">
        <v>100</v>
      </c>
      <c r="AI3450" s="12" t="s">
        <v>901</v>
      </c>
      <c r="AK3450" s="12" t="s">
        <v>100</v>
      </c>
      <c r="BN3450" s="12">
        <v>1</v>
      </c>
    </row>
    <row r="3451" spans="1:66" ht="45" x14ac:dyDescent="0.25">
      <c r="A3451" s="12">
        <v>1</v>
      </c>
      <c r="B3451" s="11" t="str">
        <f t="shared" si="218"/>
        <v>Общий расчет. Анализ даты. Анализ даты. Символические звезды. 10 Божеств. Дух наслаждения</v>
      </c>
      <c r="C3451" s="11" t="str">
        <f>IFERROR(VLOOKUP(I3451,lvl_1[],2,FALSE),"Нет")</f>
        <v>Общий расчет</v>
      </c>
      <c r="D3451" s="11" t="str">
        <f>IFERROR(VLOOKUP(Rule!J3451,lvl_2[],2,FALSE),"Нет")</f>
        <v>Анализ даты</v>
      </c>
      <c r="E3451" s="11" t="str">
        <f>IFERROR(VLOOKUP(Rule!K3451,lvl_3[],2,FALSE),"Нет")</f>
        <v>Анализ даты</v>
      </c>
      <c r="F3451" s="11" t="str">
        <f>IFERROR(INDEX(lvl_4[],MATCH(L3451,lvl_4[ID],0),MATCH(TEXT(K3451,"##0"),lvl_4[#Headers],0)),"Нет")</f>
        <v>Символические звезды</v>
      </c>
      <c r="G3451" s="11" t="str">
        <f>IFERROR(INDEX(lvl_5[],MATCH(M3451,lvl_5[ID],0),MATCH(_xlfn.CONCAT(TEXT(K3451,"##0"),"_",TEXT(L3451,"##0")),lvl_5[#Headers],0)),"Нет")</f>
        <v>10 Божеств</v>
      </c>
      <c r="H3451" s="11" t="str">
        <f>IFERROR(INDEX(lvl_6[],MATCH(N3451,lvl_6[ID],0),MATCH(_xlfn.CONCAT(K3451,"_",L3451,"_",M3451),lvl_6[#Headers],0)),"Нет")</f>
        <v>Дух наслаждения</v>
      </c>
      <c r="I3451" s="12">
        <v>1</v>
      </c>
      <c r="J3451" s="12">
        <v>4</v>
      </c>
      <c r="K3451" s="12">
        <v>1</v>
      </c>
      <c r="L3451" s="12">
        <v>5</v>
      </c>
      <c r="M3451" s="12">
        <v>1</v>
      </c>
      <c r="N3451" s="12">
        <v>3</v>
      </c>
      <c r="O3451" s="12">
        <f>COUNTIF($P$2:P3451,P3451)</f>
        <v>31</v>
      </c>
      <c r="P3451" s="12" t="str">
        <f t="shared" si="219"/>
        <v>141050103</v>
      </c>
      <c r="Q3451" s="12" t="str">
        <f t="shared" si="220"/>
        <v>1410501030031</v>
      </c>
      <c r="R3451" s="20" t="s">
        <v>2964</v>
      </c>
      <c r="AB3451" s="12" t="s">
        <v>899</v>
      </c>
      <c r="AD3451" s="12" t="s">
        <v>100</v>
      </c>
      <c r="AI3451" s="12" t="s">
        <v>903</v>
      </c>
      <c r="AK3451" s="12" t="s">
        <v>100</v>
      </c>
      <c r="BN3451" s="12">
        <v>1</v>
      </c>
    </row>
    <row r="3452" spans="1:66" ht="60" x14ac:dyDescent="0.25">
      <c r="A3452" s="12">
        <v>1</v>
      </c>
      <c r="B3452" s="11" t="str">
        <f t="shared" si="218"/>
        <v>Общий расчет. Анализ даты. Анализ даты. Символические звезды. 10 Божеств. Ранение чиновника (Нападение на власть)</v>
      </c>
      <c r="C3452" s="11" t="str">
        <f>IFERROR(VLOOKUP(I3452,lvl_1[],2,FALSE),"Нет")</f>
        <v>Общий расчет</v>
      </c>
      <c r="D3452" s="11" t="str">
        <f>IFERROR(VLOOKUP(Rule!J3452,lvl_2[],2,FALSE),"Нет")</f>
        <v>Анализ даты</v>
      </c>
      <c r="E3452" s="11" t="str">
        <f>IFERROR(VLOOKUP(Rule!K3452,lvl_3[],2,FALSE),"Нет")</f>
        <v>Анализ даты</v>
      </c>
      <c r="F3452" s="11" t="str">
        <f>IFERROR(INDEX(lvl_4[],MATCH(L3452,lvl_4[ID],0),MATCH(TEXT(K3452,"##0"),lvl_4[#Headers],0)),"Нет")</f>
        <v>Символические звезды</v>
      </c>
      <c r="G3452" s="11" t="str">
        <f>IFERROR(INDEX(lvl_5[],MATCH(M3452,lvl_5[ID],0),MATCH(_xlfn.CONCAT(TEXT(K3452,"##0"),"_",TEXT(L3452,"##0")),lvl_5[#Headers],0)),"Нет")</f>
        <v>10 Божеств</v>
      </c>
      <c r="H3452" s="11" t="str">
        <f>IFERROR(INDEX(lvl_6[],MATCH(N3452,lvl_6[ID],0),MATCH(_xlfn.CONCAT(K3452,"_",L3452,"_",M3452),lvl_6[#Headers],0)),"Нет")</f>
        <v>Ранение чиновника (Нападение на власть)</v>
      </c>
      <c r="I3452" s="12">
        <v>1</v>
      </c>
      <c r="J3452" s="12">
        <v>4</v>
      </c>
      <c r="K3452" s="12">
        <v>1</v>
      </c>
      <c r="L3452" s="12">
        <v>5</v>
      </c>
      <c r="M3452" s="12">
        <v>1</v>
      </c>
      <c r="N3452" s="12">
        <v>4</v>
      </c>
      <c r="O3452" s="12">
        <f>COUNTIF($P$2:P3452,P3452)</f>
        <v>31</v>
      </c>
      <c r="P3452" s="12" t="str">
        <f t="shared" si="219"/>
        <v>141050104</v>
      </c>
      <c r="Q3452" s="12" t="str">
        <f t="shared" si="220"/>
        <v>1410501040031</v>
      </c>
      <c r="R3452" s="20" t="s">
        <v>2965</v>
      </c>
      <c r="AB3452" s="12" t="s">
        <v>899</v>
      </c>
      <c r="AD3452" s="12" t="s">
        <v>100</v>
      </c>
      <c r="AI3452" s="12" t="s">
        <v>905</v>
      </c>
      <c r="AK3452" s="12" t="s">
        <v>100</v>
      </c>
      <c r="BN3452" s="12">
        <v>1</v>
      </c>
    </row>
    <row r="3453" spans="1:66" ht="60" x14ac:dyDescent="0.25">
      <c r="A3453" s="12">
        <v>1</v>
      </c>
      <c r="B3453" s="11" t="str">
        <f t="shared" si="218"/>
        <v>Общий расчет. Анализ даты. Анализ даты. Символические звезды. 10 Божеств. Склонность к богатству (Косое богатство)</v>
      </c>
      <c r="C3453" s="11" t="str">
        <f>IFERROR(VLOOKUP(I3453,lvl_1[],2,FALSE),"Нет")</f>
        <v>Общий расчет</v>
      </c>
      <c r="D3453" s="11" t="str">
        <f>IFERROR(VLOOKUP(Rule!J3453,lvl_2[],2,FALSE),"Нет")</f>
        <v>Анализ даты</v>
      </c>
      <c r="E3453" s="11" t="str">
        <f>IFERROR(VLOOKUP(Rule!K3453,lvl_3[],2,FALSE),"Нет")</f>
        <v>Анализ даты</v>
      </c>
      <c r="F3453" s="11" t="str">
        <f>IFERROR(INDEX(lvl_4[],MATCH(L3453,lvl_4[ID],0),MATCH(TEXT(K3453,"##0"),lvl_4[#Headers],0)),"Нет")</f>
        <v>Символические звезды</v>
      </c>
      <c r="G3453" s="11" t="str">
        <f>IFERROR(INDEX(lvl_5[],MATCH(M3453,lvl_5[ID],0),MATCH(_xlfn.CONCAT(TEXT(K3453,"##0"),"_",TEXT(L3453,"##0")),lvl_5[#Headers],0)),"Нет")</f>
        <v>10 Божеств</v>
      </c>
      <c r="H3453" s="11" t="str">
        <f>IFERROR(INDEX(lvl_6[],MATCH(N3453,lvl_6[ID],0),MATCH(_xlfn.CONCAT(K3453,"_",L3453,"_",M3453),lvl_6[#Headers],0)),"Нет")</f>
        <v>Склонность к богатству (Косое богатство)</v>
      </c>
      <c r="I3453" s="12">
        <v>1</v>
      </c>
      <c r="J3453" s="12">
        <v>4</v>
      </c>
      <c r="K3453" s="12">
        <v>1</v>
      </c>
      <c r="L3453" s="12">
        <v>5</v>
      </c>
      <c r="M3453" s="12">
        <v>1</v>
      </c>
      <c r="N3453" s="12">
        <v>5</v>
      </c>
      <c r="O3453" s="12">
        <f>COUNTIF($P$2:P3453,P3453)</f>
        <v>31</v>
      </c>
      <c r="P3453" s="12" t="str">
        <f t="shared" si="219"/>
        <v>141050105</v>
      </c>
      <c r="Q3453" s="12" t="str">
        <f t="shared" si="220"/>
        <v>1410501050031</v>
      </c>
      <c r="R3453" s="20" t="s">
        <v>2966</v>
      </c>
      <c r="AB3453" s="12" t="s">
        <v>899</v>
      </c>
      <c r="AD3453" s="12" t="s">
        <v>100</v>
      </c>
      <c r="AI3453" s="12" t="s">
        <v>907</v>
      </c>
      <c r="AK3453" s="12" t="s">
        <v>100</v>
      </c>
      <c r="BN3453" s="12">
        <v>1</v>
      </c>
    </row>
    <row r="3454" spans="1:66" ht="45" x14ac:dyDescent="0.25">
      <c r="A3454" s="12">
        <v>1</v>
      </c>
      <c r="B3454" s="11" t="str">
        <f t="shared" si="218"/>
        <v>Общий расчет. Анализ даты. Анализ даты. Символические звезды. 10 Божеств. Прямое богатство</v>
      </c>
      <c r="C3454" s="11" t="str">
        <f>IFERROR(VLOOKUP(I3454,lvl_1[],2,FALSE),"Нет")</f>
        <v>Общий расчет</v>
      </c>
      <c r="D3454" s="11" t="str">
        <f>IFERROR(VLOOKUP(Rule!J3454,lvl_2[],2,FALSE),"Нет")</f>
        <v>Анализ даты</v>
      </c>
      <c r="E3454" s="11" t="str">
        <f>IFERROR(VLOOKUP(Rule!K3454,lvl_3[],2,FALSE),"Нет")</f>
        <v>Анализ даты</v>
      </c>
      <c r="F3454" s="11" t="str">
        <f>IFERROR(INDEX(lvl_4[],MATCH(L3454,lvl_4[ID],0),MATCH(TEXT(K3454,"##0"),lvl_4[#Headers],0)),"Нет")</f>
        <v>Символические звезды</v>
      </c>
      <c r="G3454" s="11" t="str">
        <f>IFERROR(INDEX(lvl_5[],MATCH(M3454,lvl_5[ID],0),MATCH(_xlfn.CONCAT(TEXT(K3454,"##0"),"_",TEXT(L3454,"##0")),lvl_5[#Headers],0)),"Нет")</f>
        <v>10 Божеств</v>
      </c>
      <c r="H3454" s="11" t="str">
        <f>IFERROR(INDEX(lvl_6[],MATCH(N3454,lvl_6[ID],0),MATCH(_xlfn.CONCAT(K3454,"_",L3454,"_",M3454),lvl_6[#Headers],0)),"Нет")</f>
        <v>Прямое богатство</v>
      </c>
      <c r="I3454" s="12">
        <v>1</v>
      </c>
      <c r="J3454" s="12">
        <v>4</v>
      </c>
      <c r="K3454" s="12">
        <v>1</v>
      </c>
      <c r="L3454" s="12">
        <v>5</v>
      </c>
      <c r="M3454" s="12">
        <v>1</v>
      </c>
      <c r="N3454" s="12">
        <v>6</v>
      </c>
      <c r="O3454" s="12">
        <f>COUNTIF($P$2:P3454,P3454)</f>
        <v>31</v>
      </c>
      <c r="P3454" s="12" t="str">
        <f t="shared" si="219"/>
        <v>141050106</v>
      </c>
      <c r="Q3454" s="12" t="str">
        <f t="shared" si="220"/>
        <v>1410501060031</v>
      </c>
      <c r="R3454" s="20" t="s">
        <v>2967</v>
      </c>
      <c r="AB3454" s="12" t="s">
        <v>899</v>
      </c>
      <c r="AD3454" s="12" t="s">
        <v>100</v>
      </c>
      <c r="AI3454" s="12" t="s">
        <v>908</v>
      </c>
      <c r="AK3454" s="12" t="s">
        <v>100</v>
      </c>
      <c r="BN3454" s="12">
        <v>1</v>
      </c>
    </row>
    <row r="3455" spans="1:66" ht="60" x14ac:dyDescent="0.25">
      <c r="A3455" s="12">
        <v>1</v>
      </c>
      <c r="B3455" s="11" t="str">
        <f t="shared" si="218"/>
        <v>Общий расчет. Анализ даты. Анализ даты. Символические звезды. 10 Божеств. Убийство 7й позиции (Неправильный чиновник_</v>
      </c>
      <c r="C3455" s="11" t="str">
        <f>IFERROR(VLOOKUP(I3455,lvl_1[],2,FALSE),"Нет")</f>
        <v>Общий расчет</v>
      </c>
      <c r="D3455" s="11" t="str">
        <f>IFERROR(VLOOKUP(Rule!J3455,lvl_2[],2,FALSE),"Нет")</f>
        <v>Анализ даты</v>
      </c>
      <c r="E3455" s="11" t="str">
        <f>IFERROR(VLOOKUP(Rule!K3455,lvl_3[],2,FALSE),"Нет")</f>
        <v>Анализ даты</v>
      </c>
      <c r="F3455" s="11" t="str">
        <f>IFERROR(INDEX(lvl_4[],MATCH(L3455,lvl_4[ID],0),MATCH(TEXT(K3455,"##0"),lvl_4[#Headers],0)),"Нет")</f>
        <v>Символические звезды</v>
      </c>
      <c r="G3455" s="11" t="str">
        <f>IFERROR(INDEX(lvl_5[],MATCH(M3455,lvl_5[ID],0),MATCH(_xlfn.CONCAT(TEXT(K3455,"##0"),"_",TEXT(L3455,"##0")),lvl_5[#Headers],0)),"Нет")</f>
        <v>10 Божеств</v>
      </c>
      <c r="H3455" s="11" t="str">
        <f>IFERROR(INDEX(lvl_6[],MATCH(N3455,lvl_6[ID],0),MATCH(_xlfn.CONCAT(K3455,"_",L3455,"_",M3455),lvl_6[#Headers],0)),"Нет")</f>
        <v>Убийство 7й позиции (Неправильный чиновник_</v>
      </c>
      <c r="I3455" s="12">
        <v>1</v>
      </c>
      <c r="J3455" s="12">
        <v>4</v>
      </c>
      <c r="K3455" s="12">
        <v>1</v>
      </c>
      <c r="L3455" s="12">
        <v>5</v>
      </c>
      <c r="M3455" s="12">
        <v>1</v>
      </c>
      <c r="N3455" s="12">
        <v>7</v>
      </c>
      <c r="O3455" s="12">
        <f>COUNTIF($P$2:P3455,P3455)</f>
        <v>31</v>
      </c>
      <c r="P3455" s="12" t="str">
        <f t="shared" si="219"/>
        <v>141050107</v>
      </c>
      <c r="Q3455" s="12" t="str">
        <f t="shared" si="220"/>
        <v>1410501070031</v>
      </c>
      <c r="R3455" s="20" t="s">
        <v>2968</v>
      </c>
      <c r="AB3455" s="12" t="s">
        <v>899</v>
      </c>
      <c r="AD3455" s="12" t="s">
        <v>100</v>
      </c>
      <c r="AI3455" s="12" t="s">
        <v>910</v>
      </c>
      <c r="AK3455" s="12" t="s">
        <v>100</v>
      </c>
      <c r="BN3455" s="12">
        <v>1</v>
      </c>
    </row>
    <row r="3456" spans="1:66" ht="60" x14ac:dyDescent="0.25">
      <c r="A3456" s="12">
        <v>1</v>
      </c>
      <c r="B3456" s="11" t="str">
        <f t="shared" si="218"/>
        <v>Общий расчет. Анализ даты. Анализ даты. Символические звезды. 10 Божеств. Правильный чиновник (Правильная власть)</v>
      </c>
      <c r="C3456" s="11" t="str">
        <f>IFERROR(VLOOKUP(I3456,lvl_1[],2,FALSE),"Нет")</f>
        <v>Общий расчет</v>
      </c>
      <c r="D3456" s="11" t="str">
        <f>IFERROR(VLOOKUP(Rule!J3456,lvl_2[],2,FALSE),"Нет")</f>
        <v>Анализ даты</v>
      </c>
      <c r="E3456" s="11" t="str">
        <f>IFERROR(VLOOKUP(Rule!K3456,lvl_3[],2,FALSE),"Нет")</f>
        <v>Анализ даты</v>
      </c>
      <c r="F3456" s="11" t="str">
        <f>IFERROR(INDEX(lvl_4[],MATCH(L3456,lvl_4[ID],0),MATCH(TEXT(K3456,"##0"),lvl_4[#Headers],0)),"Нет")</f>
        <v>Символические звезды</v>
      </c>
      <c r="G3456" s="11" t="str">
        <f>IFERROR(INDEX(lvl_5[],MATCH(M3456,lvl_5[ID],0),MATCH(_xlfn.CONCAT(TEXT(K3456,"##0"),"_",TEXT(L3456,"##0")),lvl_5[#Headers],0)),"Нет")</f>
        <v>10 Божеств</v>
      </c>
      <c r="H3456" s="11" t="str">
        <f>IFERROR(INDEX(lvl_6[],MATCH(N3456,lvl_6[ID],0),MATCH(_xlfn.CONCAT(K3456,"_",L3456,"_",M3456),lvl_6[#Headers],0)),"Нет")</f>
        <v>Правильный чиновник (Правильная власть)</v>
      </c>
      <c r="I3456" s="12">
        <v>1</v>
      </c>
      <c r="J3456" s="12">
        <v>4</v>
      </c>
      <c r="K3456" s="12">
        <v>1</v>
      </c>
      <c r="L3456" s="12">
        <v>5</v>
      </c>
      <c r="M3456" s="12">
        <v>1</v>
      </c>
      <c r="N3456" s="12">
        <v>8</v>
      </c>
      <c r="O3456" s="12">
        <f>COUNTIF($P$2:P3456,P3456)</f>
        <v>31</v>
      </c>
      <c r="P3456" s="12" t="str">
        <f t="shared" si="219"/>
        <v>141050108</v>
      </c>
      <c r="Q3456" s="12" t="str">
        <f t="shared" si="220"/>
        <v>1410501080031</v>
      </c>
      <c r="R3456" s="20" t="s">
        <v>2969</v>
      </c>
      <c r="AB3456" s="12" t="s">
        <v>899</v>
      </c>
      <c r="AD3456" s="12" t="s">
        <v>100</v>
      </c>
      <c r="AI3456" s="12" t="s">
        <v>912</v>
      </c>
      <c r="AK3456" s="12" t="s">
        <v>100</v>
      </c>
      <c r="BN3456" s="12">
        <v>1</v>
      </c>
    </row>
    <row r="3457" spans="1:66" ht="45" x14ac:dyDescent="0.25">
      <c r="A3457" s="12">
        <v>1</v>
      </c>
      <c r="B3457" s="11" t="str">
        <f t="shared" si="218"/>
        <v>Общий расчет. Анализ даты. Анализ даты. Символические звезды. 10 Божеств. Косая печать (Дух Совы)</v>
      </c>
      <c r="C3457" s="11" t="str">
        <f>IFERROR(VLOOKUP(I3457,lvl_1[],2,FALSE),"Нет")</f>
        <v>Общий расчет</v>
      </c>
      <c r="D3457" s="11" t="str">
        <f>IFERROR(VLOOKUP(Rule!J3457,lvl_2[],2,FALSE),"Нет")</f>
        <v>Анализ даты</v>
      </c>
      <c r="E3457" s="11" t="str">
        <f>IFERROR(VLOOKUP(Rule!K3457,lvl_3[],2,FALSE),"Нет")</f>
        <v>Анализ даты</v>
      </c>
      <c r="F3457" s="11" t="str">
        <f>IFERROR(INDEX(lvl_4[],MATCH(L3457,lvl_4[ID],0),MATCH(TEXT(K3457,"##0"),lvl_4[#Headers],0)),"Нет")</f>
        <v>Символические звезды</v>
      </c>
      <c r="G3457" s="11" t="str">
        <f>IFERROR(INDEX(lvl_5[],MATCH(M3457,lvl_5[ID],0),MATCH(_xlfn.CONCAT(TEXT(K3457,"##0"),"_",TEXT(L3457,"##0")),lvl_5[#Headers],0)),"Нет")</f>
        <v>10 Божеств</v>
      </c>
      <c r="H3457" s="11" t="str">
        <f>IFERROR(INDEX(lvl_6[],MATCH(N3457,lvl_6[ID],0),MATCH(_xlfn.CONCAT(K3457,"_",L3457,"_",M3457),lvl_6[#Headers],0)),"Нет")</f>
        <v>Косая печать (Дух Совы)</v>
      </c>
      <c r="I3457" s="12">
        <v>1</v>
      </c>
      <c r="J3457" s="12">
        <v>4</v>
      </c>
      <c r="K3457" s="12">
        <v>1</v>
      </c>
      <c r="L3457" s="12">
        <v>5</v>
      </c>
      <c r="M3457" s="12">
        <v>1</v>
      </c>
      <c r="N3457" s="12">
        <v>9</v>
      </c>
      <c r="O3457" s="12">
        <f>COUNTIF($P$2:P3457,P3457)</f>
        <v>31</v>
      </c>
      <c r="P3457" s="12" t="str">
        <f t="shared" si="219"/>
        <v>141050109</v>
      </c>
      <c r="Q3457" s="12" t="str">
        <f t="shared" si="220"/>
        <v>1410501090031</v>
      </c>
      <c r="R3457" s="20" t="s">
        <v>2970</v>
      </c>
      <c r="AB3457" s="12" t="s">
        <v>899</v>
      </c>
      <c r="AD3457" s="12" t="s">
        <v>100</v>
      </c>
      <c r="AI3457" s="12" t="s">
        <v>914</v>
      </c>
      <c r="AK3457" s="12" t="s">
        <v>100</v>
      </c>
      <c r="BN3457" s="12">
        <v>1</v>
      </c>
    </row>
    <row r="3458" spans="1:66" ht="45" x14ac:dyDescent="0.25">
      <c r="A3458" s="12">
        <v>1</v>
      </c>
      <c r="B3458" s="11" t="str">
        <f t="shared" si="218"/>
        <v>Общий расчет. Анализ даты. Анализ даты. Символические звезды. 10 Божеств. Правильная печать</v>
      </c>
      <c r="C3458" s="11" t="str">
        <f>IFERROR(VLOOKUP(I3458,lvl_1[],2,FALSE),"Нет")</f>
        <v>Общий расчет</v>
      </c>
      <c r="D3458" s="11" t="str">
        <f>IFERROR(VLOOKUP(Rule!J3458,lvl_2[],2,FALSE),"Нет")</f>
        <v>Анализ даты</v>
      </c>
      <c r="E3458" s="11" t="str">
        <f>IFERROR(VLOOKUP(Rule!K3458,lvl_3[],2,FALSE),"Нет")</f>
        <v>Анализ даты</v>
      </c>
      <c r="F3458" s="11" t="str">
        <f>IFERROR(INDEX(lvl_4[],MATCH(L3458,lvl_4[ID],0),MATCH(TEXT(K3458,"##0"),lvl_4[#Headers],0)),"Нет")</f>
        <v>Символические звезды</v>
      </c>
      <c r="G3458" s="11" t="str">
        <f>IFERROR(INDEX(lvl_5[],MATCH(M3458,lvl_5[ID],0),MATCH(_xlfn.CONCAT(TEXT(K3458,"##0"),"_",TEXT(L3458,"##0")),lvl_5[#Headers],0)),"Нет")</f>
        <v>10 Божеств</v>
      </c>
      <c r="H3458" s="11" t="str">
        <f>IFERROR(INDEX(lvl_6[],MATCH(N3458,lvl_6[ID],0),MATCH(_xlfn.CONCAT(K3458,"_",L3458,"_",M3458),lvl_6[#Headers],0)),"Нет")</f>
        <v>Правильная печать</v>
      </c>
      <c r="I3458" s="12">
        <v>1</v>
      </c>
      <c r="J3458" s="12">
        <v>4</v>
      </c>
      <c r="K3458" s="12">
        <v>1</v>
      </c>
      <c r="L3458" s="12">
        <v>5</v>
      </c>
      <c r="M3458" s="12">
        <v>1</v>
      </c>
      <c r="N3458" s="12">
        <v>10</v>
      </c>
      <c r="O3458" s="12">
        <f>COUNTIF($P$2:P3458,P3458)</f>
        <v>31</v>
      </c>
      <c r="P3458" s="12" t="str">
        <f t="shared" si="219"/>
        <v>141050110</v>
      </c>
      <c r="Q3458" s="12" t="str">
        <f t="shared" si="220"/>
        <v>1410501100031</v>
      </c>
      <c r="R3458" s="20" t="s">
        <v>2971</v>
      </c>
      <c r="AB3458" s="12" t="s">
        <v>899</v>
      </c>
      <c r="AD3458" s="12" t="s">
        <v>100</v>
      </c>
      <c r="AI3458" s="12" t="s">
        <v>916</v>
      </c>
      <c r="AK3458" s="12" t="s">
        <v>100</v>
      </c>
      <c r="BN3458" s="12">
        <v>1</v>
      </c>
    </row>
    <row r="3459" spans="1:66" ht="45" x14ac:dyDescent="0.25">
      <c r="A3459" s="12">
        <v>1</v>
      </c>
      <c r="B3459" s="11" t="str">
        <f t="shared" si="218"/>
        <v>Общий расчет. Анализ даты. Анализ даты. Символические звезды. 10 Божеств. Братство</v>
      </c>
      <c r="C3459" s="11" t="str">
        <f>IFERROR(VLOOKUP(I3459,lvl_1[],2,FALSE),"Нет")</f>
        <v>Общий расчет</v>
      </c>
      <c r="D3459" s="11" t="str">
        <f>IFERROR(VLOOKUP(Rule!J3459,lvl_2[],2,FALSE),"Нет")</f>
        <v>Анализ даты</v>
      </c>
      <c r="E3459" s="11" t="str">
        <f>IFERROR(VLOOKUP(Rule!K3459,lvl_3[],2,FALSE),"Нет")</f>
        <v>Анализ даты</v>
      </c>
      <c r="F3459" s="11" t="str">
        <f>IFERROR(INDEX(lvl_4[],MATCH(L3459,lvl_4[ID],0),MATCH(TEXT(K3459,"##0"),lvl_4[#Headers],0)),"Нет")</f>
        <v>Символические звезды</v>
      </c>
      <c r="G3459" s="11" t="str">
        <f>IFERROR(INDEX(lvl_5[],MATCH(M3459,lvl_5[ID],0),MATCH(_xlfn.CONCAT(TEXT(K3459,"##0"),"_",TEXT(L3459,"##0")),lvl_5[#Headers],0)),"Нет")</f>
        <v>10 Божеств</v>
      </c>
      <c r="H3459" s="11" t="str">
        <f>IFERROR(INDEX(lvl_6[],MATCH(N3459,lvl_6[ID],0),MATCH(_xlfn.CONCAT(K3459,"_",L3459,"_",M3459),lvl_6[#Headers],0)),"Нет")</f>
        <v>Братство</v>
      </c>
      <c r="I3459" s="12">
        <v>1</v>
      </c>
      <c r="J3459" s="12">
        <v>4</v>
      </c>
      <c r="K3459" s="12">
        <v>1</v>
      </c>
      <c r="L3459" s="12">
        <v>5</v>
      </c>
      <c r="M3459" s="12">
        <v>1</v>
      </c>
      <c r="N3459" s="12">
        <v>1</v>
      </c>
      <c r="O3459" s="12">
        <f>COUNTIF($P$2:P3459,P3459)</f>
        <v>32</v>
      </c>
      <c r="P3459" s="12" t="str">
        <f t="shared" si="219"/>
        <v>141050101</v>
      </c>
      <c r="Q3459" s="12" t="str">
        <f t="shared" si="220"/>
        <v>1410501010032</v>
      </c>
      <c r="R3459" s="20" t="s">
        <v>2972</v>
      </c>
      <c r="AB3459" s="12" t="s">
        <v>901</v>
      </c>
      <c r="AD3459" s="12" t="s">
        <v>100</v>
      </c>
      <c r="AI3459" s="12" t="s">
        <v>901</v>
      </c>
      <c r="AK3459" s="12" t="s">
        <v>100</v>
      </c>
      <c r="BN3459" s="12">
        <v>1</v>
      </c>
    </row>
    <row r="3460" spans="1:66" ht="45" x14ac:dyDescent="0.25">
      <c r="A3460" s="12">
        <v>1</v>
      </c>
      <c r="B3460" s="11" t="str">
        <f t="shared" si="218"/>
        <v>Общий расчет. Анализ даты. Анализ даты. Символические звезды. 10 Божеств. Грабитель богатства</v>
      </c>
      <c r="C3460" s="11" t="str">
        <f>IFERROR(VLOOKUP(I3460,lvl_1[],2,FALSE),"Нет")</f>
        <v>Общий расчет</v>
      </c>
      <c r="D3460" s="11" t="str">
        <f>IFERROR(VLOOKUP(Rule!J3460,lvl_2[],2,FALSE),"Нет")</f>
        <v>Анализ даты</v>
      </c>
      <c r="E3460" s="11" t="str">
        <f>IFERROR(VLOOKUP(Rule!K3460,lvl_3[],2,FALSE),"Нет")</f>
        <v>Анализ даты</v>
      </c>
      <c r="F3460" s="11" t="str">
        <f>IFERROR(INDEX(lvl_4[],MATCH(L3460,lvl_4[ID],0),MATCH(TEXT(K3460,"##0"),lvl_4[#Headers],0)),"Нет")</f>
        <v>Символические звезды</v>
      </c>
      <c r="G3460" s="11" t="str">
        <f>IFERROR(INDEX(lvl_5[],MATCH(M3460,lvl_5[ID],0),MATCH(_xlfn.CONCAT(TEXT(K3460,"##0"),"_",TEXT(L3460,"##0")),lvl_5[#Headers],0)),"Нет")</f>
        <v>10 Божеств</v>
      </c>
      <c r="H3460" s="11" t="str">
        <f>IFERROR(INDEX(lvl_6[],MATCH(N3460,lvl_6[ID],0),MATCH(_xlfn.CONCAT(K3460,"_",L3460,"_",M3460),lvl_6[#Headers],0)),"Нет")</f>
        <v>Грабитель богатства</v>
      </c>
      <c r="I3460" s="12">
        <v>1</v>
      </c>
      <c r="J3460" s="12">
        <v>4</v>
      </c>
      <c r="K3460" s="12">
        <v>1</v>
      </c>
      <c r="L3460" s="12">
        <v>5</v>
      </c>
      <c r="M3460" s="12">
        <v>1</v>
      </c>
      <c r="N3460" s="12">
        <v>2</v>
      </c>
      <c r="O3460" s="12">
        <f>COUNTIF($P$2:P3460,P3460)</f>
        <v>32</v>
      </c>
      <c r="P3460" s="12" t="str">
        <f t="shared" si="219"/>
        <v>141050102</v>
      </c>
      <c r="Q3460" s="12" t="str">
        <f t="shared" si="220"/>
        <v>1410501020032</v>
      </c>
      <c r="R3460" s="20" t="s">
        <v>2973</v>
      </c>
      <c r="AB3460" s="12" t="s">
        <v>901</v>
      </c>
      <c r="AD3460" s="12" t="s">
        <v>100</v>
      </c>
      <c r="AI3460" s="12" t="s">
        <v>899</v>
      </c>
      <c r="AK3460" s="12" t="s">
        <v>100</v>
      </c>
      <c r="BN3460" s="12">
        <v>1</v>
      </c>
    </row>
    <row r="3461" spans="1:66" ht="45" x14ac:dyDescent="0.25">
      <c r="A3461" s="12">
        <v>1</v>
      </c>
      <c r="B3461" s="11" t="str">
        <f t="shared" si="218"/>
        <v>Общий расчет. Анализ даты. Анализ даты. Символические звезды. 10 Божеств. Дух наслаждения</v>
      </c>
      <c r="C3461" s="11" t="str">
        <f>IFERROR(VLOOKUP(I3461,lvl_1[],2,FALSE),"Нет")</f>
        <v>Общий расчет</v>
      </c>
      <c r="D3461" s="11" t="str">
        <f>IFERROR(VLOOKUP(Rule!J3461,lvl_2[],2,FALSE),"Нет")</f>
        <v>Анализ даты</v>
      </c>
      <c r="E3461" s="11" t="str">
        <f>IFERROR(VLOOKUP(Rule!K3461,lvl_3[],2,FALSE),"Нет")</f>
        <v>Анализ даты</v>
      </c>
      <c r="F3461" s="11" t="str">
        <f>IFERROR(INDEX(lvl_4[],MATCH(L3461,lvl_4[ID],0),MATCH(TEXT(K3461,"##0"),lvl_4[#Headers],0)),"Нет")</f>
        <v>Символические звезды</v>
      </c>
      <c r="G3461" s="11" t="str">
        <f>IFERROR(INDEX(lvl_5[],MATCH(M3461,lvl_5[ID],0),MATCH(_xlfn.CONCAT(TEXT(K3461,"##0"),"_",TEXT(L3461,"##0")),lvl_5[#Headers],0)),"Нет")</f>
        <v>10 Божеств</v>
      </c>
      <c r="H3461" s="11" t="str">
        <f>IFERROR(INDEX(lvl_6[],MATCH(N3461,lvl_6[ID],0),MATCH(_xlfn.CONCAT(K3461,"_",L3461,"_",M3461),lvl_6[#Headers],0)),"Нет")</f>
        <v>Дух наслаждения</v>
      </c>
      <c r="I3461" s="12">
        <v>1</v>
      </c>
      <c r="J3461" s="12">
        <v>4</v>
      </c>
      <c r="K3461" s="12">
        <v>1</v>
      </c>
      <c r="L3461" s="12">
        <v>5</v>
      </c>
      <c r="M3461" s="12">
        <v>1</v>
      </c>
      <c r="N3461" s="12">
        <v>3</v>
      </c>
      <c r="O3461" s="12">
        <f>COUNTIF($P$2:P3461,P3461)</f>
        <v>32</v>
      </c>
      <c r="P3461" s="12" t="str">
        <f t="shared" si="219"/>
        <v>141050103</v>
      </c>
      <c r="Q3461" s="12" t="str">
        <f t="shared" si="220"/>
        <v>1410501030032</v>
      </c>
      <c r="R3461" s="20" t="s">
        <v>2974</v>
      </c>
      <c r="AB3461" s="12" t="s">
        <v>901</v>
      </c>
      <c r="AD3461" s="12" t="s">
        <v>100</v>
      </c>
      <c r="AI3461" s="12" t="s">
        <v>905</v>
      </c>
      <c r="AK3461" s="12" t="s">
        <v>100</v>
      </c>
      <c r="BN3461" s="12">
        <v>1</v>
      </c>
    </row>
    <row r="3462" spans="1:66" ht="60" x14ac:dyDescent="0.25">
      <c r="A3462" s="12">
        <v>1</v>
      </c>
      <c r="B3462" s="11" t="str">
        <f t="shared" si="218"/>
        <v>Общий расчет. Анализ даты. Анализ даты. Символические звезды. 10 Божеств. Ранение чиновника (Нападение на власть)</v>
      </c>
      <c r="C3462" s="11" t="str">
        <f>IFERROR(VLOOKUP(I3462,lvl_1[],2,FALSE),"Нет")</f>
        <v>Общий расчет</v>
      </c>
      <c r="D3462" s="11" t="str">
        <f>IFERROR(VLOOKUP(Rule!J3462,lvl_2[],2,FALSE),"Нет")</f>
        <v>Анализ даты</v>
      </c>
      <c r="E3462" s="11" t="str">
        <f>IFERROR(VLOOKUP(Rule!K3462,lvl_3[],2,FALSE),"Нет")</f>
        <v>Анализ даты</v>
      </c>
      <c r="F3462" s="11" t="str">
        <f>IFERROR(INDEX(lvl_4[],MATCH(L3462,lvl_4[ID],0),MATCH(TEXT(K3462,"##0"),lvl_4[#Headers],0)),"Нет")</f>
        <v>Символические звезды</v>
      </c>
      <c r="G3462" s="11" t="str">
        <f>IFERROR(INDEX(lvl_5[],MATCH(M3462,lvl_5[ID],0),MATCH(_xlfn.CONCAT(TEXT(K3462,"##0"),"_",TEXT(L3462,"##0")),lvl_5[#Headers],0)),"Нет")</f>
        <v>10 Божеств</v>
      </c>
      <c r="H3462" s="11" t="str">
        <f>IFERROR(INDEX(lvl_6[],MATCH(N3462,lvl_6[ID],0),MATCH(_xlfn.CONCAT(K3462,"_",L3462,"_",M3462),lvl_6[#Headers],0)),"Нет")</f>
        <v>Ранение чиновника (Нападение на власть)</v>
      </c>
      <c r="I3462" s="12">
        <v>1</v>
      </c>
      <c r="J3462" s="12">
        <v>4</v>
      </c>
      <c r="K3462" s="12">
        <v>1</v>
      </c>
      <c r="L3462" s="12">
        <v>5</v>
      </c>
      <c r="M3462" s="12">
        <v>1</v>
      </c>
      <c r="N3462" s="12">
        <v>4</v>
      </c>
      <c r="O3462" s="12">
        <f>COUNTIF($P$2:P3462,P3462)</f>
        <v>32</v>
      </c>
      <c r="P3462" s="12" t="str">
        <f t="shared" si="219"/>
        <v>141050104</v>
      </c>
      <c r="Q3462" s="12" t="str">
        <f t="shared" si="220"/>
        <v>1410501040032</v>
      </c>
      <c r="R3462" s="20" t="s">
        <v>2975</v>
      </c>
      <c r="AB3462" s="12" t="s">
        <v>901</v>
      </c>
      <c r="AD3462" s="12" t="s">
        <v>100</v>
      </c>
      <c r="AI3462" s="12" t="s">
        <v>903</v>
      </c>
      <c r="AK3462" s="12" t="s">
        <v>100</v>
      </c>
      <c r="BN3462" s="12">
        <v>1</v>
      </c>
    </row>
    <row r="3463" spans="1:66" ht="60" x14ac:dyDescent="0.25">
      <c r="A3463" s="12">
        <v>1</v>
      </c>
      <c r="B3463" s="11" t="str">
        <f t="shared" si="218"/>
        <v>Общий расчет. Анализ даты. Анализ даты. Символические звезды. 10 Божеств. Склонность к богатству (Косое богатство)</v>
      </c>
      <c r="C3463" s="11" t="str">
        <f>IFERROR(VLOOKUP(I3463,lvl_1[],2,FALSE),"Нет")</f>
        <v>Общий расчет</v>
      </c>
      <c r="D3463" s="11" t="str">
        <f>IFERROR(VLOOKUP(Rule!J3463,lvl_2[],2,FALSE),"Нет")</f>
        <v>Анализ даты</v>
      </c>
      <c r="E3463" s="11" t="str">
        <f>IFERROR(VLOOKUP(Rule!K3463,lvl_3[],2,FALSE),"Нет")</f>
        <v>Анализ даты</v>
      </c>
      <c r="F3463" s="11" t="str">
        <f>IFERROR(INDEX(lvl_4[],MATCH(L3463,lvl_4[ID],0),MATCH(TEXT(K3463,"##0"),lvl_4[#Headers],0)),"Нет")</f>
        <v>Символические звезды</v>
      </c>
      <c r="G3463" s="11" t="str">
        <f>IFERROR(INDEX(lvl_5[],MATCH(M3463,lvl_5[ID],0),MATCH(_xlfn.CONCAT(TEXT(K3463,"##0"),"_",TEXT(L3463,"##0")),lvl_5[#Headers],0)),"Нет")</f>
        <v>10 Божеств</v>
      </c>
      <c r="H3463" s="11" t="str">
        <f>IFERROR(INDEX(lvl_6[],MATCH(N3463,lvl_6[ID],0),MATCH(_xlfn.CONCAT(K3463,"_",L3463,"_",M3463),lvl_6[#Headers],0)),"Нет")</f>
        <v>Склонность к богатству (Косое богатство)</v>
      </c>
      <c r="I3463" s="12">
        <v>1</v>
      </c>
      <c r="J3463" s="12">
        <v>4</v>
      </c>
      <c r="K3463" s="12">
        <v>1</v>
      </c>
      <c r="L3463" s="12">
        <v>5</v>
      </c>
      <c r="M3463" s="12">
        <v>1</v>
      </c>
      <c r="N3463" s="12">
        <v>5</v>
      </c>
      <c r="O3463" s="12">
        <f>COUNTIF($P$2:P3463,P3463)</f>
        <v>32</v>
      </c>
      <c r="P3463" s="12" t="str">
        <f t="shared" si="219"/>
        <v>141050105</v>
      </c>
      <c r="Q3463" s="12" t="str">
        <f t="shared" si="220"/>
        <v>1410501050032</v>
      </c>
      <c r="R3463" s="20" t="s">
        <v>2976</v>
      </c>
      <c r="AB3463" s="12" t="s">
        <v>901</v>
      </c>
      <c r="AD3463" s="12" t="s">
        <v>100</v>
      </c>
      <c r="AI3463" s="12" t="s">
        <v>908</v>
      </c>
      <c r="AK3463" s="12" t="s">
        <v>100</v>
      </c>
      <c r="BN3463" s="12">
        <v>1</v>
      </c>
    </row>
    <row r="3464" spans="1:66" ht="45" x14ac:dyDescent="0.25">
      <c r="A3464" s="12">
        <v>1</v>
      </c>
      <c r="B3464" s="11" t="str">
        <f t="shared" si="218"/>
        <v>Общий расчет. Анализ даты. Анализ даты. Символические звезды. 10 Божеств. Прямое богатство</v>
      </c>
      <c r="C3464" s="11" t="str">
        <f>IFERROR(VLOOKUP(I3464,lvl_1[],2,FALSE),"Нет")</f>
        <v>Общий расчет</v>
      </c>
      <c r="D3464" s="11" t="str">
        <f>IFERROR(VLOOKUP(Rule!J3464,lvl_2[],2,FALSE),"Нет")</f>
        <v>Анализ даты</v>
      </c>
      <c r="E3464" s="11" t="str">
        <f>IFERROR(VLOOKUP(Rule!K3464,lvl_3[],2,FALSE),"Нет")</f>
        <v>Анализ даты</v>
      </c>
      <c r="F3464" s="11" t="str">
        <f>IFERROR(INDEX(lvl_4[],MATCH(L3464,lvl_4[ID],0),MATCH(TEXT(K3464,"##0"),lvl_4[#Headers],0)),"Нет")</f>
        <v>Символические звезды</v>
      </c>
      <c r="G3464" s="11" t="str">
        <f>IFERROR(INDEX(lvl_5[],MATCH(M3464,lvl_5[ID],0),MATCH(_xlfn.CONCAT(TEXT(K3464,"##0"),"_",TEXT(L3464,"##0")),lvl_5[#Headers],0)),"Нет")</f>
        <v>10 Божеств</v>
      </c>
      <c r="H3464" s="11" t="str">
        <f>IFERROR(INDEX(lvl_6[],MATCH(N3464,lvl_6[ID],0),MATCH(_xlfn.CONCAT(K3464,"_",L3464,"_",M3464),lvl_6[#Headers],0)),"Нет")</f>
        <v>Прямое богатство</v>
      </c>
      <c r="I3464" s="12">
        <v>1</v>
      </c>
      <c r="J3464" s="12">
        <v>4</v>
      </c>
      <c r="K3464" s="12">
        <v>1</v>
      </c>
      <c r="L3464" s="12">
        <v>5</v>
      </c>
      <c r="M3464" s="12">
        <v>1</v>
      </c>
      <c r="N3464" s="12">
        <v>6</v>
      </c>
      <c r="O3464" s="12">
        <f>COUNTIF($P$2:P3464,P3464)</f>
        <v>32</v>
      </c>
      <c r="P3464" s="12" t="str">
        <f t="shared" si="219"/>
        <v>141050106</v>
      </c>
      <c r="Q3464" s="12" t="str">
        <f t="shared" si="220"/>
        <v>1410501060032</v>
      </c>
      <c r="R3464" s="20" t="s">
        <v>2977</v>
      </c>
      <c r="AB3464" s="12" t="s">
        <v>901</v>
      </c>
      <c r="AD3464" s="12" t="s">
        <v>100</v>
      </c>
      <c r="AI3464" s="12" t="s">
        <v>907</v>
      </c>
      <c r="AK3464" s="12" t="s">
        <v>100</v>
      </c>
      <c r="BN3464" s="12">
        <v>1</v>
      </c>
    </row>
    <row r="3465" spans="1:66" ht="60" x14ac:dyDescent="0.25">
      <c r="A3465" s="12">
        <v>1</v>
      </c>
      <c r="B3465" s="11" t="str">
        <f t="shared" si="218"/>
        <v>Общий расчет. Анализ даты. Анализ даты. Символические звезды. 10 Божеств. Убийство 7й позиции (Неправильный чиновник_</v>
      </c>
      <c r="C3465" s="11" t="str">
        <f>IFERROR(VLOOKUP(I3465,lvl_1[],2,FALSE),"Нет")</f>
        <v>Общий расчет</v>
      </c>
      <c r="D3465" s="11" t="str">
        <f>IFERROR(VLOOKUP(Rule!J3465,lvl_2[],2,FALSE),"Нет")</f>
        <v>Анализ даты</v>
      </c>
      <c r="E3465" s="11" t="str">
        <f>IFERROR(VLOOKUP(Rule!K3465,lvl_3[],2,FALSE),"Нет")</f>
        <v>Анализ даты</v>
      </c>
      <c r="F3465" s="11" t="str">
        <f>IFERROR(INDEX(lvl_4[],MATCH(L3465,lvl_4[ID],0),MATCH(TEXT(K3465,"##0"),lvl_4[#Headers],0)),"Нет")</f>
        <v>Символические звезды</v>
      </c>
      <c r="G3465" s="11" t="str">
        <f>IFERROR(INDEX(lvl_5[],MATCH(M3465,lvl_5[ID],0),MATCH(_xlfn.CONCAT(TEXT(K3465,"##0"),"_",TEXT(L3465,"##0")),lvl_5[#Headers],0)),"Нет")</f>
        <v>10 Божеств</v>
      </c>
      <c r="H3465" s="11" t="str">
        <f>IFERROR(INDEX(lvl_6[],MATCH(N3465,lvl_6[ID],0),MATCH(_xlfn.CONCAT(K3465,"_",L3465,"_",M3465),lvl_6[#Headers],0)),"Нет")</f>
        <v>Убийство 7й позиции (Неправильный чиновник_</v>
      </c>
      <c r="I3465" s="12">
        <v>1</v>
      </c>
      <c r="J3465" s="12">
        <v>4</v>
      </c>
      <c r="K3465" s="12">
        <v>1</v>
      </c>
      <c r="L3465" s="12">
        <v>5</v>
      </c>
      <c r="M3465" s="12">
        <v>1</v>
      </c>
      <c r="N3465" s="12">
        <v>7</v>
      </c>
      <c r="O3465" s="12">
        <f>COUNTIF($P$2:P3465,P3465)</f>
        <v>32</v>
      </c>
      <c r="P3465" s="12" t="str">
        <f t="shared" si="219"/>
        <v>141050107</v>
      </c>
      <c r="Q3465" s="12" t="str">
        <f t="shared" si="220"/>
        <v>1410501070032</v>
      </c>
      <c r="R3465" s="20" t="s">
        <v>2978</v>
      </c>
      <c r="AB3465" s="12" t="s">
        <v>901</v>
      </c>
      <c r="AD3465" s="12" t="s">
        <v>100</v>
      </c>
      <c r="AI3465" s="12" t="s">
        <v>912</v>
      </c>
      <c r="AK3465" s="12" t="s">
        <v>100</v>
      </c>
      <c r="BN3465" s="12">
        <v>1</v>
      </c>
    </row>
    <row r="3466" spans="1:66" ht="60" x14ac:dyDescent="0.25">
      <c r="A3466" s="12">
        <v>1</v>
      </c>
      <c r="B3466" s="11" t="str">
        <f t="shared" si="218"/>
        <v>Общий расчет. Анализ даты. Анализ даты. Символические звезды. 10 Божеств. Правильный чиновник (Правильная власть)</v>
      </c>
      <c r="C3466" s="11" t="str">
        <f>IFERROR(VLOOKUP(I3466,lvl_1[],2,FALSE),"Нет")</f>
        <v>Общий расчет</v>
      </c>
      <c r="D3466" s="11" t="str">
        <f>IFERROR(VLOOKUP(Rule!J3466,lvl_2[],2,FALSE),"Нет")</f>
        <v>Анализ даты</v>
      </c>
      <c r="E3466" s="11" t="str">
        <f>IFERROR(VLOOKUP(Rule!K3466,lvl_3[],2,FALSE),"Нет")</f>
        <v>Анализ даты</v>
      </c>
      <c r="F3466" s="11" t="str">
        <f>IFERROR(INDEX(lvl_4[],MATCH(L3466,lvl_4[ID],0),MATCH(TEXT(K3466,"##0"),lvl_4[#Headers],0)),"Нет")</f>
        <v>Символические звезды</v>
      </c>
      <c r="G3466" s="11" t="str">
        <f>IFERROR(INDEX(lvl_5[],MATCH(M3466,lvl_5[ID],0),MATCH(_xlfn.CONCAT(TEXT(K3466,"##0"),"_",TEXT(L3466,"##0")),lvl_5[#Headers],0)),"Нет")</f>
        <v>10 Божеств</v>
      </c>
      <c r="H3466" s="11" t="str">
        <f>IFERROR(INDEX(lvl_6[],MATCH(N3466,lvl_6[ID],0),MATCH(_xlfn.CONCAT(K3466,"_",L3466,"_",M3466),lvl_6[#Headers],0)),"Нет")</f>
        <v>Правильный чиновник (Правильная власть)</v>
      </c>
      <c r="I3466" s="12">
        <v>1</v>
      </c>
      <c r="J3466" s="12">
        <v>4</v>
      </c>
      <c r="K3466" s="12">
        <v>1</v>
      </c>
      <c r="L3466" s="12">
        <v>5</v>
      </c>
      <c r="M3466" s="12">
        <v>1</v>
      </c>
      <c r="N3466" s="12">
        <v>8</v>
      </c>
      <c r="O3466" s="12">
        <f>COUNTIF($P$2:P3466,P3466)</f>
        <v>32</v>
      </c>
      <c r="P3466" s="12" t="str">
        <f t="shared" si="219"/>
        <v>141050108</v>
      </c>
      <c r="Q3466" s="12" t="str">
        <f t="shared" si="220"/>
        <v>1410501080032</v>
      </c>
      <c r="R3466" s="20" t="s">
        <v>2979</v>
      </c>
      <c r="AB3466" s="12" t="s">
        <v>901</v>
      </c>
      <c r="AD3466" s="12" t="s">
        <v>100</v>
      </c>
      <c r="AI3466" s="12" t="s">
        <v>910</v>
      </c>
      <c r="AK3466" s="12" t="s">
        <v>100</v>
      </c>
      <c r="BN3466" s="12">
        <v>1</v>
      </c>
    </row>
    <row r="3467" spans="1:66" ht="45" x14ac:dyDescent="0.25">
      <c r="A3467" s="12">
        <v>1</v>
      </c>
      <c r="B3467" s="11" t="str">
        <f t="shared" si="218"/>
        <v>Общий расчет. Анализ даты. Анализ даты. Символические звезды. 10 Божеств. Косая печать (Дух Совы)</v>
      </c>
      <c r="C3467" s="11" t="str">
        <f>IFERROR(VLOOKUP(I3467,lvl_1[],2,FALSE),"Нет")</f>
        <v>Общий расчет</v>
      </c>
      <c r="D3467" s="11" t="str">
        <f>IFERROR(VLOOKUP(Rule!J3467,lvl_2[],2,FALSE),"Нет")</f>
        <v>Анализ даты</v>
      </c>
      <c r="E3467" s="11" t="str">
        <f>IFERROR(VLOOKUP(Rule!K3467,lvl_3[],2,FALSE),"Нет")</f>
        <v>Анализ даты</v>
      </c>
      <c r="F3467" s="11" t="str">
        <f>IFERROR(INDEX(lvl_4[],MATCH(L3467,lvl_4[ID],0),MATCH(TEXT(K3467,"##0"),lvl_4[#Headers],0)),"Нет")</f>
        <v>Символические звезды</v>
      </c>
      <c r="G3467" s="11" t="str">
        <f>IFERROR(INDEX(lvl_5[],MATCH(M3467,lvl_5[ID],0),MATCH(_xlfn.CONCAT(TEXT(K3467,"##0"),"_",TEXT(L3467,"##0")),lvl_5[#Headers],0)),"Нет")</f>
        <v>10 Божеств</v>
      </c>
      <c r="H3467" s="11" t="str">
        <f>IFERROR(INDEX(lvl_6[],MATCH(N3467,lvl_6[ID],0),MATCH(_xlfn.CONCAT(K3467,"_",L3467,"_",M3467),lvl_6[#Headers],0)),"Нет")</f>
        <v>Косая печать (Дух Совы)</v>
      </c>
      <c r="I3467" s="12">
        <v>1</v>
      </c>
      <c r="J3467" s="12">
        <v>4</v>
      </c>
      <c r="K3467" s="12">
        <v>1</v>
      </c>
      <c r="L3467" s="12">
        <v>5</v>
      </c>
      <c r="M3467" s="12">
        <v>1</v>
      </c>
      <c r="N3467" s="12">
        <v>9</v>
      </c>
      <c r="O3467" s="12">
        <f>COUNTIF($P$2:P3467,P3467)</f>
        <v>32</v>
      </c>
      <c r="P3467" s="12" t="str">
        <f t="shared" si="219"/>
        <v>141050109</v>
      </c>
      <c r="Q3467" s="12" t="str">
        <f t="shared" si="220"/>
        <v>1410501090032</v>
      </c>
      <c r="R3467" s="20" t="s">
        <v>2980</v>
      </c>
      <c r="AB3467" s="12" t="s">
        <v>901</v>
      </c>
      <c r="AD3467" s="12" t="s">
        <v>100</v>
      </c>
      <c r="AI3467" s="12" t="s">
        <v>916</v>
      </c>
      <c r="AK3467" s="12" t="s">
        <v>100</v>
      </c>
      <c r="BN3467" s="12">
        <v>1</v>
      </c>
    </row>
    <row r="3468" spans="1:66" ht="45" x14ac:dyDescent="0.25">
      <c r="A3468" s="12">
        <v>1</v>
      </c>
      <c r="B3468" s="11" t="str">
        <f t="shared" si="218"/>
        <v>Общий расчет. Анализ даты. Анализ даты. Символические звезды. 10 Божеств. Правильная печать</v>
      </c>
      <c r="C3468" s="11" t="str">
        <f>IFERROR(VLOOKUP(I3468,lvl_1[],2,FALSE),"Нет")</f>
        <v>Общий расчет</v>
      </c>
      <c r="D3468" s="11" t="str">
        <f>IFERROR(VLOOKUP(Rule!J3468,lvl_2[],2,FALSE),"Нет")</f>
        <v>Анализ даты</v>
      </c>
      <c r="E3468" s="11" t="str">
        <f>IFERROR(VLOOKUP(Rule!K3468,lvl_3[],2,FALSE),"Нет")</f>
        <v>Анализ даты</v>
      </c>
      <c r="F3468" s="11" t="str">
        <f>IFERROR(INDEX(lvl_4[],MATCH(L3468,lvl_4[ID],0),MATCH(TEXT(K3468,"##0"),lvl_4[#Headers],0)),"Нет")</f>
        <v>Символические звезды</v>
      </c>
      <c r="G3468" s="11" t="str">
        <f>IFERROR(INDEX(lvl_5[],MATCH(M3468,lvl_5[ID],0),MATCH(_xlfn.CONCAT(TEXT(K3468,"##0"),"_",TEXT(L3468,"##0")),lvl_5[#Headers],0)),"Нет")</f>
        <v>10 Божеств</v>
      </c>
      <c r="H3468" s="11" t="str">
        <f>IFERROR(INDEX(lvl_6[],MATCH(N3468,lvl_6[ID],0),MATCH(_xlfn.CONCAT(K3468,"_",L3468,"_",M3468),lvl_6[#Headers],0)),"Нет")</f>
        <v>Правильная печать</v>
      </c>
      <c r="I3468" s="12">
        <v>1</v>
      </c>
      <c r="J3468" s="12">
        <v>4</v>
      </c>
      <c r="K3468" s="12">
        <v>1</v>
      </c>
      <c r="L3468" s="12">
        <v>5</v>
      </c>
      <c r="M3468" s="12">
        <v>1</v>
      </c>
      <c r="N3468" s="12">
        <v>10</v>
      </c>
      <c r="O3468" s="12">
        <f>COUNTIF($P$2:P3468,P3468)</f>
        <v>32</v>
      </c>
      <c r="P3468" s="12" t="str">
        <f t="shared" si="219"/>
        <v>141050110</v>
      </c>
      <c r="Q3468" s="12" t="str">
        <f t="shared" si="220"/>
        <v>1410501100032</v>
      </c>
      <c r="R3468" s="20" t="s">
        <v>2981</v>
      </c>
      <c r="AB3468" s="12" t="s">
        <v>901</v>
      </c>
      <c r="AD3468" s="12" t="s">
        <v>100</v>
      </c>
      <c r="AI3468" s="12" t="s">
        <v>914</v>
      </c>
      <c r="AK3468" s="12" t="s">
        <v>100</v>
      </c>
      <c r="BN3468" s="12">
        <v>1</v>
      </c>
    </row>
    <row r="3469" spans="1:66" ht="45" x14ac:dyDescent="0.25">
      <c r="A3469" s="12">
        <v>1</v>
      </c>
      <c r="B3469" s="11" t="str">
        <f t="shared" si="218"/>
        <v>Общий расчет. Анализ даты. Анализ даты. Символические звезды. 10 Божеств. Братство</v>
      </c>
      <c r="C3469" s="11" t="str">
        <f>IFERROR(VLOOKUP(I3469,lvl_1[],2,FALSE),"Нет")</f>
        <v>Общий расчет</v>
      </c>
      <c r="D3469" s="11" t="str">
        <f>IFERROR(VLOOKUP(Rule!J3469,lvl_2[],2,FALSE),"Нет")</f>
        <v>Анализ даты</v>
      </c>
      <c r="E3469" s="11" t="str">
        <f>IFERROR(VLOOKUP(Rule!K3469,lvl_3[],2,FALSE),"Нет")</f>
        <v>Анализ даты</v>
      </c>
      <c r="F3469" s="11" t="str">
        <f>IFERROR(INDEX(lvl_4[],MATCH(L3469,lvl_4[ID],0),MATCH(TEXT(K3469,"##0"),lvl_4[#Headers],0)),"Нет")</f>
        <v>Символические звезды</v>
      </c>
      <c r="G3469" s="11" t="str">
        <f>IFERROR(INDEX(lvl_5[],MATCH(M3469,lvl_5[ID],0),MATCH(_xlfn.CONCAT(TEXT(K3469,"##0"),"_",TEXT(L3469,"##0")),lvl_5[#Headers],0)),"Нет")</f>
        <v>10 Божеств</v>
      </c>
      <c r="H3469" s="11" t="str">
        <f>IFERROR(INDEX(lvl_6[],MATCH(N3469,lvl_6[ID],0),MATCH(_xlfn.CONCAT(K3469,"_",L3469,"_",M3469),lvl_6[#Headers],0)),"Нет")</f>
        <v>Братство</v>
      </c>
      <c r="I3469" s="12">
        <v>1</v>
      </c>
      <c r="J3469" s="12">
        <v>4</v>
      </c>
      <c r="K3469" s="12">
        <v>1</v>
      </c>
      <c r="L3469" s="12">
        <v>5</v>
      </c>
      <c r="M3469" s="12">
        <v>1</v>
      </c>
      <c r="N3469" s="12">
        <v>1</v>
      </c>
      <c r="O3469" s="12">
        <f>COUNTIF($P$2:P3469,P3469)</f>
        <v>33</v>
      </c>
      <c r="P3469" s="12" t="str">
        <f t="shared" si="219"/>
        <v>141050101</v>
      </c>
      <c r="Q3469" s="12" t="str">
        <f t="shared" si="220"/>
        <v>1410501010033</v>
      </c>
      <c r="R3469" s="20" t="s">
        <v>2982</v>
      </c>
      <c r="AB3469" s="12" t="s">
        <v>903</v>
      </c>
      <c r="AD3469" s="12" t="s">
        <v>100</v>
      </c>
      <c r="AI3469" s="12" t="s">
        <v>903</v>
      </c>
      <c r="AK3469" s="12" t="s">
        <v>100</v>
      </c>
      <c r="BN3469" s="12">
        <v>1</v>
      </c>
    </row>
    <row r="3470" spans="1:66" ht="45" x14ac:dyDescent="0.25">
      <c r="A3470" s="12">
        <v>1</v>
      </c>
      <c r="B3470" s="11" t="str">
        <f t="shared" ref="B3470:B3533" si="221">_xlfn.CONCAT(C3470,". ", D3470,". ", E3470,". ", F3470,". ", G3470,". ", H3470)</f>
        <v>Общий расчет. Анализ даты. Анализ даты. Символические звезды. 10 Божеств. Грабитель богатства</v>
      </c>
      <c r="C3470" s="11" t="str">
        <f>IFERROR(VLOOKUP(I3470,lvl_1[],2,FALSE),"Нет")</f>
        <v>Общий расчет</v>
      </c>
      <c r="D3470" s="11" t="str">
        <f>IFERROR(VLOOKUP(Rule!J3470,lvl_2[],2,FALSE),"Нет")</f>
        <v>Анализ даты</v>
      </c>
      <c r="E3470" s="11" t="str">
        <f>IFERROR(VLOOKUP(Rule!K3470,lvl_3[],2,FALSE),"Нет")</f>
        <v>Анализ даты</v>
      </c>
      <c r="F3470" s="11" t="str">
        <f>IFERROR(INDEX(lvl_4[],MATCH(L3470,lvl_4[ID],0),MATCH(TEXT(K3470,"##0"),lvl_4[#Headers],0)),"Нет")</f>
        <v>Символические звезды</v>
      </c>
      <c r="G3470" s="11" t="str">
        <f>IFERROR(INDEX(lvl_5[],MATCH(M3470,lvl_5[ID],0),MATCH(_xlfn.CONCAT(TEXT(K3470,"##0"),"_",TEXT(L3470,"##0")),lvl_5[#Headers],0)),"Нет")</f>
        <v>10 Божеств</v>
      </c>
      <c r="H3470" s="11" t="str">
        <f>IFERROR(INDEX(lvl_6[],MATCH(N3470,lvl_6[ID],0),MATCH(_xlfn.CONCAT(K3470,"_",L3470,"_",M3470),lvl_6[#Headers],0)),"Нет")</f>
        <v>Грабитель богатства</v>
      </c>
      <c r="I3470" s="12">
        <v>1</v>
      </c>
      <c r="J3470" s="12">
        <v>4</v>
      </c>
      <c r="K3470" s="12">
        <v>1</v>
      </c>
      <c r="L3470" s="12">
        <v>5</v>
      </c>
      <c r="M3470" s="12">
        <v>1</v>
      </c>
      <c r="N3470" s="12">
        <v>2</v>
      </c>
      <c r="O3470" s="12">
        <f>COUNTIF($P$2:P3470,P3470)</f>
        <v>33</v>
      </c>
      <c r="P3470" s="12" t="str">
        <f t="shared" ref="P3470:P3533" si="222">_xlfn.CONCAT(I3470,
J3470,
K3470,
IF(LEN(L3470)=1,_xlfn.CONCAT(0,L3470),L3470),
IF(LEN(M3470)=1,_xlfn.CONCAT(0,M3470),M3470),
IF(LEN(N3470)=1,_xlfn.CONCAT(0,N3470),N3470))</f>
        <v>141050102</v>
      </c>
      <c r="Q3470" s="12" t="str">
        <f t="shared" ref="Q3470:Q3533" si="223">_xlfn.CONCAT(I3470,
J3470,
K3470,
IF(LEN(L3470)=1,_xlfn.CONCAT(0,L3470),L3470),
IF(LEN(M3470)=1,_xlfn.CONCAT(0,M3470),M3470),
IF(LEN(N3470)=1,_xlfn.CONCAT(0,N3470),N3470),
IF(LEN(O3470)=1,_xlfn.CONCAT("000",O3470),IF(LEN(O3470)=2,_xlfn.CONCAT("00",O3470),IF(LEN(O3470)=3,_xlfn.CONCAT(0,O3470),O3470))))</f>
        <v>1410501020033</v>
      </c>
      <c r="R3470" s="20" t="s">
        <v>2983</v>
      </c>
      <c r="AB3470" s="12" t="s">
        <v>903</v>
      </c>
      <c r="AD3470" s="12" t="s">
        <v>100</v>
      </c>
      <c r="AI3470" s="12" t="s">
        <v>905</v>
      </c>
      <c r="AK3470" s="12" t="s">
        <v>100</v>
      </c>
      <c r="BN3470" s="12">
        <v>1</v>
      </c>
    </row>
    <row r="3471" spans="1:66" ht="45" x14ac:dyDescent="0.25">
      <c r="A3471" s="12">
        <v>1</v>
      </c>
      <c r="B3471" s="11" t="str">
        <f t="shared" si="221"/>
        <v>Общий расчет. Анализ даты. Анализ даты. Символические звезды. 10 Божеств. Дух наслаждения</v>
      </c>
      <c r="C3471" s="11" t="str">
        <f>IFERROR(VLOOKUP(I3471,lvl_1[],2,FALSE),"Нет")</f>
        <v>Общий расчет</v>
      </c>
      <c r="D3471" s="11" t="str">
        <f>IFERROR(VLOOKUP(Rule!J3471,lvl_2[],2,FALSE),"Нет")</f>
        <v>Анализ даты</v>
      </c>
      <c r="E3471" s="11" t="str">
        <f>IFERROR(VLOOKUP(Rule!K3471,lvl_3[],2,FALSE),"Нет")</f>
        <v>Анализ даты</v>
      </c>
      <c r="F3471" s="11" t="str">
        <f>IFERROR(INDEX(lvl_4[],MATCH(L3471,lvl_4[ID],0),MATCH(TEXT(K3471,"##0"),lvl_4[#Headers],0)),"Нет")</f>
        <v>Символические звезды</v>
      </c>
      <c r="G3471" s="11" t="str">
        <f>IFERROR(INDEX(lvl_5[],MATCH(M3471,lvl_5[ID],0),MATCH(_xlfn.CONCAT(TEXT(K3471,"##0"),"_",TEXT(L3471,"##0")),lvl_5[#Headers],0)),"Нет")</f>
        <v>10 Божеств</v>
      </c>
      <c r="H3471" s="11" t="str">
        <f>IFERROR(INDEX(lvl_6[],MATCH(N3471,lvl_6[ID],0),MATCH(_xlfn.CONCAT(K3471,"_",L3471,"_",M3471),lvl_6[#Headers],0)),"Нет")</f>
        <v>Дух наслаждения</v>
      </c>
      <c r="I3471" s="12">
        <v>1</v>
      </c>
      <c r="J3471" s="12">
        <v>4</v>
      </c>
      <c r="K3471" s="12">
        <v>1</v>
      </c>
      <c r="L3471" s="12">
        <v>5</v>
      </c>
      <c r="M3471" s="12">
        <v>1</v>
      </c>
      <c r="N3471" s="12">
        <v>3</v>
      </c>
      <c r="O3471" s="12">
        <f>COUNTIF($P$2:P3471,P3471)</f>
        <v>33</v>
      </c>
      <c r="P3471" s="12" t="str">
        <f t="shared" si="222"/>
        <v>141050103</v>
      </c>
      <c r="Q3471" s="12" t="str">
        <f t="shared" si="223"/>
        <v>1410501030033</v>
      </c>
      <c r="R3471" s="20" t="s">
        <v>2984</v>
      </c>
      <c r="AB3471" s="12" t="s">
        <v>903</v>
      </c>
      <c r="AD3471" s="12" t="s">
        <v>100</v>
      </c>
      <c r="AI3471" s="12" t="s">
        <v>907</v>
      </c>
      <c r="AK3471" s="12" t="s">
        <v>100</v>
      </c>
      <c r="BN3471" s="12">
        <v>1</v>
      </c>
    </row>
    <row r="3472" spans="1:66" ht="60" x14ac:dyDescent="0.25">
      <c r="A3472" s="12">
        <v>1</v>
      </c>
      <c r="B3472" s="11" t="str">
        <f t="shared" si="221"/>
        <v>Общий расчет. Анализ даты. Анализ даты. Символические звезды. 10 Божеств. Ранение чиновника (Нападение на власть)</v>
      </c>
      <c r="C3472" s="11" t="str">
        <f>IFERROR(VLOOKUP(I3472,lvl_1[],2,FALSE),"Нет")</f>
        <v>Общий расчет</v>
      </c>
      <c r="D3472" s="11" t="str">
        <f>IFERROR(VLOOKUP(Rule!J3472,lvl_2[],2,FALSE),"Нет")</f>
        <v>Анализ даты</v>
      </c>
      <c r="E3472" s="11" t="str">
        <f>IFERROR(VLOOKUP(Rule!K3472,lvl_3[],2,FALSE),"Нет")</f>
        <v>Анализ даты</v>
      </c>
      <c r="F3472" s="11" t="str">
        <f>IFERROR(INDEX(lvl_4[],MATCH(L3472,lvl_4[ID],0),MATCH(TEXT(K3472,"##0"),lvl_4[#Headers],0)),"Нет")</f>
        <v>Символические звезды</v>
      </c>
      <c r="G3472" s="11" t="str">
        <f>IFERROR(INDEX(lvl_5[],MATCH(M3472,lvl_5[ID],0),MATCH(_xlfn.CONCAT(TEXT(K3472,"##0"),"_",TEXT(L3472,"##0")),lvl_5[#Headers],0)),"Нет")</f>
        <v>10 Божеств</v>
      </c>
      <c r="H3472" s="11" t="str">
        <f>IFERROR(INDEX(lvl_6[],MATCH(N3472,lvl_6[ID],0),MATCH(_xlfn.CONCAT(K3472,"_",L3472,"_",M3472),lvl_6[#Headers],0)),"Нет")</f>
        <v>Ранение чиновника (Нападение на власть)</v>
      </c>
      <c r="I3472" s="12">
        <v>1</v>
      </c>
      <c r="J3472" s="12">
        <v>4</v>
      </c>
      <c r="K3472" s="12">
        <v>1</v>
      </c>
      <c r="L3472" s="12">
        <v>5</v>
      </c>
      <c r="M3472" s="12">
        <v>1</v>
      </c>
      <c r="N3472" s="12">
        <v>4</v>
      </c>
      <c r="O3472" s="12">
        <f>COUNTIF($P$2:P3472,P3472)</f>
        <v>33</v>
      </c>
      <c r="P3472" s="12" t="str">
        <f t="shared" si="222"/>
        <v>141050104</v>
      </c>
      <c r="Q3472" s="12" t="str">
        <f t="shared" si="223"/>
        <v>1410501040033</v>
      </c>
      <c r="R3472" s="20" t="s">
        <v>2985</v>
      </c>
      <c r="AB3472" s="12" t="s">
        <v>903</v>
      </c>
      <c r="AD3472" s="12" t="s">
        <v>100</v>
      </c>
      <c r="AI3472" s="12" t="s">
        <v>908</v>
      </c>
      <c r="AK3472" s="12" t="s">
        <v>100</v>
      </c>
      <c r="BN3472" s="12">
        <v>1</v>
      </c>
    </row>
    <row r="3473" spans="1:66" ht="60" x14ac:dyDescent="0.25">
      <c r="A3473" s="12">
        <v>1</v>
      </c>
      <c r="B3473" s="11" t="str">
        <f t="shared" si="221"/>
        <v>Общий расчет. Анализ даты. Анализ даты. Символические звезды. 10 Божеств. Склонность к богатству (Косое богатство)</v>
      </c>
      <c r="C3473" s="11" t="str">
        <f>IFERROR(VLOOKUP(I3473,lvl_1[],2,FALSE),"Нет")</f>
        <v>Общий расчет</v>
      </c>
      <c r="D3473" s="11" t="str">
        <f>IFERROR(VLOOKUP(Rule!J3473,lvl_2[],2,FALSE),"Нет")</f>
        <v>Анализ даты</v>
      </c>
      <c r="E3473" s="11" t="str">
        <f>IFERROR(VLOOKUP(Rule!K3473,lvl_3[],2,FALSE),"Нет")</f>
        <v>Анализ даты</v>
      </c>
      <c r="F3473" s="11" t="str">
        <f>IFERROR(INDEX(lvl_4[],MATCH(L3473,lvl_4[ID],0),MATCH(TEXT(K3473,"##0"),lvl_4[#Headers],0)),"Нет")</f>
        <v>Символические звезды</v>
      </c>
      <c r="G3473" s="11" t="str">
        <f>IFERROR(INDEX(lvl_5[],MATCH(M3473,lvl_5[ID],0),MATCH(_xlfn.CONCAT(TEXT(K3473,"##0"),"_",TEXT(L3473,"##0")),lvl_5[#Headers],0)),"Нет")</f>
        <v>10 Божеств</v>
      </c>
      <c r="H3473" s="11" t="str">
        <f>IFERROR(INDEX(lvl_6[],MATCH(N3473,lvl_6[ID],0),MATCH(_xlfn.CONCAT(K3473,"_",L3473,"_",M3473),lvl_6[#Headers],0)),"Нет")</f>
        <v>Склонность к богатству (Косое богатство)</v>
      </c>
      <c r="I3473" s="12">
        <v>1</v>
      </c>
      <c r="J3473" s="12">
        <v>4</v>
      </c>
      <c r="K3473" s="12">
        <v>1</v>
      </c>
      <c r="L3473" s="12">
        <v>5</v>
      </c>
      <c r="M3473" s="12">
        <v>1</v>
      </c>
      <c r="N3473" s="12">
        <v>5</v>
      </c>
      <c r="O3473" s="12">
        <f>COUNTIF($P$2:P3473,P3473)</f>
        <v>33</v>
      </c>
      <c r="P3473" s="12" t="str">
        <f t="shared" si="222"/>
        <v>141050105</v>
      </c>
      <c r="Q3473" s="12" t="str">
        <f t="shared" si="223"/>
        <v>1410501050033</v>
      </c>
      <c r="R3473" s="20" t="s">
        <v>2986</v>
      </c>
      <c r="AB3473" s="12" t="s">
        <v>903</v>
      </c>
      <c r="AD3473" s="12" t="s">
        <v>100</v>
      </c>
      <c r="AI3473" s="12" t="s">
        <v>910</v>
      </c>
      <c r="AK3473" s="12" t="s">
        <v>100</v>
      </c>
      <c r="BN3473" s="12">
        <v>1</v>
      </c>
    </row>
    <row r="3474" spans="1:66" ht="45" x14ac:dyDescent="0.25">
      <c r="A3474" s="12">
        <v>1</v>
      </c>
      <c r="B3474" s="11" t="str">
        <f t="shared" si="221"/>
        <v>Общий расчет. Анализ даты. Анализ даты. Символические звезды. 10 Божеств. Прямое богатство</v>
      </c>
      <c r="C3474" s="11" t="str">
        <f>IFERROR(VLOOKUP(I3474,lvl_1[],2,FALSE),"Нет")</f>
        <v>Общий расчет</v>
      </c>
      <c r="D3474" s="11" t="str">
        <f>IFERROR(VLOOKUP(Rule!J3474,lvl_2[],2,FALSE),"Нет")</f>
        <v>Анализ даты</v>
      </c>
      <c r="E3474" s="11" t="str">
        <f>IFERROR(VLOOKUP(Rule!K3474,lvl_3[],2,FALSE),"Нет")</f>
        <v>Анализ даты</v>
      </c>
      <c r="F3474" s="11" t="str">
        <f>IFERROR(INDEX(lvl_4[],MATCH(L3474,lvl_4[ID],0),MATCH(TEXT(K3474,"##0"),lvl_4[#Headers],0)),"Нет")</f>
        <v>Символические звезды</v>
      </c>
      <c r="G3474" s="11" t="str">
        <f>IFERROR(INDEX(lvl_5[],MATCH(M3474,lvl_5[ID],0),MATCH(_xlfn.CONCAT(TEXT(K3474,"##0"),"_",TEXT(L3474,"##0")),lvl_5[#Headers],0)),"Нет")</f>
        <v>10 Божеств</v>
      </c>
      <c r="H3474" s="11" t="str">
        <f>IFERROR(INDEX(lvl_6[],MATCH(N3474,lvl_6[ID],0),MATCH(_xlfn.CONCAT(K3474,"_",L3474,"_",M3474),lvl_6[#Headers],0)),"Нет")</f>
        <v>Прямое богатство</v>
      </c>
      <c r="I3474" s="12">
        <v>1</v>
      </c>
      <c r="J3474" s="12">
        <v>4</v>
      </c>
      <c r="K3474" s="12">
        <v>1</v>
      </c>
      <c r="L3474" s="12">
        <v>5</v>
      </c>
      <c r="M3474" s="12">
        <v>1</v>
      </c>
      <c r="N3474" s="12">
        <v>6</v>
      </c>
      <c r="O3474" s="12">
        <f>COUNTIF($P$2:P3474,P3474)</f>
        <v>33</v>
      </c>
      <c r="P3474" s="12" t="str">
        <f t="shared" si="222"/>
        <v>141050106</v>
      </c>
      <c r="Q3474" s="12" t="str">
        <f t="shared" si="223"/>
        <v>1410501060033</v>
      </c>
      <c r="R3474" s="20" t="s">
        <v>2987</v>
      </c>
      <c r="AB3474" s="12" t="s">
        <v>903</v>
      </c>
      <c r="AD3474" s="12" t="s">
        <v>100</v>
      </c>
      <c r="AI3474" s="12" t="s">
        <v>912</v>
      </c>
      <c r="AK3474" s="12" t="s">
        <v>100</v>
      </c>
      <c r="BN3474" s="12">
        <v>1</v>
      </c>
    </row>
    <row r="3475" spans="1:66" ht="60" x14ac:dyDescent="0.25">
      <c r="A3475" s="12">
        <v>1</v>
      </c>
      <c r="B3475" s="11" t="str">
        <f t="shared" si="221"/>
        <v>Общий расчет. Анализ даты. Анализ даты. Символические звезды. 10 Божеств. Убийство 7й позиции (Неправильный чиновник_</v>
      </c>
      <c r="C3475" s="11" t="str">
        <f>IFERROR(VLOOKUP(I3475,lvl_1[],2,FALSE),"Нет")</f>
        <v>Общий расчет</v>
      </c>
      <c r="D3475" s="11" t="str">
        <f>IFERROR(VLOOKUP(Rule!J3475,lvl_2[],2,FALSE),"Нет")</f>
        <v>Анализ даты</v>
      </c>
      <c r="E3475" s="11" t="str">
        <f>IFERROR(VLOOKUP(Rule!K3475,lvl_3[],2,FALSE),"Нет")</f>
        <v>Анализ даты</v>
      </c>
      <c r="F3475" s="11" t="str">
        <f>IFERROR(INDEX(lvl_4[],MATCH(L3475,lvl_4[ID],0),MATCH(TEXT(K3475,"##0"),lvl_4[#Headers],0)),"Нет")</f>
        <v>Символические звезды</v>
      </c>
      <c r="G3475" s="11" t="str">
        <f>IFERROR(INDEX(lvl_5[],MATCH(M3475,lvl_5[ID],0),MATCH(_xlfn.CONCAT(TEXT(K3475,"##0"),"_",TEXT(L3475,"##0")),lvl_5[#Headers],0)),"Нет")</f>
        <v>10 Божеств</v>
      </c>
      <c r="H3475" s="11" t="str">
        <f>IFERROR(INDEX(lvl_6[],MATCH(N3475,lvl_6[ID],0),MATCH(_xlfn.CONCAT(K3475,"_",L3475,"_",M3475),lvl_6[#Headers],0)),"Нет")</f>
        <v>Убийство 7й позиции (Неправильный чиновник_</v>
      </c>
      <c r="I3475" s="12">
        <v>1</v>
      </c>
      <c r="J3475" s="12">
        <v>4</v>
      </c>
      <c r="K3475" s="12">
        <v>1</v>
      </c>
      <c r="L3475" s="12">
        <v>5</v>
      </c>
      <c r="M3475" s="12">
        <v>1</v>
      </c>
      <c r="N3475" s="12">
        <v>7</v>
      </c>
      <c r="O3475" s="12">
        <f>COUNTIF($P$2:P3475,P3475)</f>
        <v>33</v>
      </c>
      <c r="P3475" s="12" t="str">
        <f t="shared" si="222"/>
        <v>141050107</v>
      </c>
      <c r="Q3475" s="12" t="str">
        <f t="shared" si="223"/>
        <v>1410501070033</v>
      </c>
      <c r="R3475" s="20" t="s">
        <v>2988</v>
      </c>
      <c r="AB3475" s="12" t="s">
        <v>903</v>
      </c>
      <c r="AD3475" s="12" t="s">
        <v>100</v>
      </c>
      <c r="AI3475" s="12" t="s">
        <v>914</v>
      </c>
      <c r="AK3475" s="12" t="s">
        <v>100</v>
      </c>
      <c r="BN3475" s="12">
        <v>1</v>
      </c>
    </row>
    <row r="3476" spans="1:66" ht="60" x14ac:dyDescent="0.25">
      <c r="A3476" s="12">
        <v>1</v>
      </c>
      <c r="B3476" s="11" t="str">
        <f t="shared" si="221"/>
        <v>Общий расчет. Анализ даты. Анализ даты. Символические звезды. 10 Божеств. Правильный чиновник (Правильная власть)</v>
      </c>
      <c r="C3476" s="11" t="str">
        <f>IFERROR(VLOOKUP(I3476,lvl_1[],2,FALSE),"Нет")</f>
        <v>Общий расчет</v>
      </c>
      <c r="D3476" s="11" t="str">
        <f>IFERROR(VLOOKUP(Rule!J3476,lvl_2[],2,FALSE),"Нет")</f>
        <v>Анализ даты</v>
      </c>
      <c r="E3476" s="11" t="str">
        <f>IFERROR(VLOOKUP(Rule!K3476,lvl_3[],2,FALSE),"Нет")</f>
        <v>Анализ даты</v>
      </c>
      <c r="F3476" s="11" t="str">
        <f>IFERROR(INDEX(lvl_4[],MATCH(L3476,lvl_4[ID],0),MATCH(TEXT(K3476,"##0"),lvl_4[#Headers],0)),"Нет")</f>
        <v>Символические звезды</v>
      </c>
      <c r="G3476" s="11" t="str">
        <f>IFERROR(INDEX(lvl_5[],MATCH(M3476,lvl_5[ID],0),MATCH(_xlfn.CONCAT(TEXT(K3476,"##0"),"_",TEXT(L3476,"##0")),lvl_5[#Headers],0)),"Нет")</f>
        <v>10 Божеств</v>
      </c>
      <c r="H3476" s="11" t="str">
        <f>IFERROR(INDEX(lvl_6[],MATCH(N3476,lvl_6[ID],0),MATCH(_xlfn.CONCAT(K3476,"_",L3476,"_",M3476),lvl_6[#Headers],0)),"Нет")</f>
        <v>Правильный чиновник (Правильная власть)</v>
      </c>
      <c r="I3476" s="12">
        <v>1</v>
      </c>
      <c r="J3476" s="12">
        <v>4</v>
      </c>
      <c r="K3476" s="12">
        <v>1</v>
      </c>
      <c r="L3476" s="12">
        <v>5</v>
      </c>
      <c r="M3476" s="12">
        <v>1</v>
      </c>
      <c r="N3476" s="12">
        <v>8</v>
      </c>
      <c r="O3476" s="12">
        <f>COUNTIF($P$2:P3476,P3476)</f>
        <v>33</v>
      </c>
      <c r="P3476" s="12" t="str">
        <f t="shared" si="222"/>
        <v>141050108</v>
      </c>
      <c r="Q3476" s="12" t="str">
        <f t="shared" si="223"/>
        <v>1410501080033</v>
      </c>
      <c r="R3476" s="20" t="s">
        <v>2989</v>
      </c>
      <c r="AB3476" s="12" t="s">
        <v>903</v>
      </c>
      <c r="AD3476" s="12" t="s">
        <v>100</v>
      </c>
      <c r="AI3476" s="12" t="s">
        <v>916</v>
      </c>
      <c r="AK3476" s="12" t="s">
        <v>100</v>
      </c>
      <c r="BN3476" s="12">
        <v>1</v>
      </c>
    </row>
    <row r="3477" spans="1:66" ht="45" x14ac:dyDescent="0.25">
      <c r="A3477" s="12">
        <v>1</v>
      </c>
      <c r="B3477" s="11" t="str">
        <f t="shared" si="221"/>
        <v>Общий расчет. Анализ даты. Анализ даты. Символические звезды. 10 Божеств. Косая печать (Дух Совы)</v>
      </c>
      <c r="C3477" s="11" t="str">
        <f>IFERROR(VLOOKUP(I3477,lvl_1[],2,FALSE),"Нет")</f>
        <v>Общий расчет</v>
      </c>
      <c r="D3477" s="11" t="str">
        <f>IFERROR(VLOOKUP(Rule!J3477,lvl_2[],2,FALSE),"Нет")</f>
        <v>Анализ даты</v>
      </c>
      <c r="E3477" s="11" t="str">
        <f>IFERROR(VLOOKUP(Rule!K3477,lvl_3[],2,FALSE),"Нет")</f>
        <v>Анализ даты</v>
      </c>
      <c r="F3477" s="11" t="str">
        <f>IFERROR(INDEX(lvl_4[],MATCH(L3477,lvl_4[ID],0),MATCH(TEXT(K3477,"##0"),lvl_4[#Headers],0)),"Нет")</f>
        <v>Символические звезды</v>
      </c>
      <c r="G3477" s="11" t="str">
        <f>IFERROR(INDEX(lvl_5[],MATCH(M3477,lvl_5[ID],0),MATCH(_xlfn.CONCAT(TEXT(K3477,"##0"),"_",TEXT(L3477,"##0")),lvl_5[#Headers],0)),"Нет")</f>
        <v>10 Божеств</v>
      </c>
      <c r="H3477" s="11" t="str">
        <f>IFERROR(INDEX(lvl_6[],MATCH(N3477,lvl_6[ID],0),MATCH(_xlfn.CONCAT(K3477,"_",L3477,"_",M3477),lvl_6[#Headers],0)),"Нет")</f>
        <v>Косая печать (Дух Совы)</v>
      </c>
      <c r="I3477" s="12">
        <v>1</v>
      </c>
      <c r="J3477" s="12">
        <v>4</v>
      </c>
      <c r="K3477" s="12">
        <v>1</v>
      </c>
      <c r="L3477" s="12">
        <v>5</v>
      </c>
      <c r="M3477" s="12">
        <v>1</v>
      </c>
      <c r="N3477" s="12">
        <v>9</v>
      </c>
      <c r="O3477" s="12">
        <f>COUNTIF($P$2:P3477,P3477)</f>
        <v>33</v>
      </c>
      <c r="P3477" s="12" t="str">
        <f t="shared" si="222"/>
        <v>141050109</v>
      </c>
      <c r="Q3477" s="12" t="str">
        <f t="shared" si="223"/>
        <v>1410501090033</v>
      </c>
      <c r="R3477" s="20" t="s">
        <v>2990</v>
      </c>
      <c r="AB3477" s="12" t="s">
        <v>903</v>
      </c>
      <c r="AD3477" s="12" t="s">
        <v>100</v>
      </c>
      <c r="AI3477" s="12" t="s">
        <v>899</v>
      </c>
      <c r="AK3477" s="12" t="s">
        <v>100</v>
      </c>
      <c r="BN3477" s="12">
        <v>1</v>
      </c>
    </row>
    <row r="3478" spans="1:66" ht="45" x14ac:dyDescent="0.25">
      <c r="A3478" s="12">
        <v>1</v>
      </c>
      <c r="B3478" s="11" t="str">
        <f t="shared" si="221"/>
        <v>Общий расчет. Анализ даты. Анализ даты. Символические звезды. 10 Божеств. Правильная печать</v>
      </c>
      <c r="C3478" s="11" t="str">
        <f>IFERROR(VLOOKUP(I3478,lvl_1[],2,FALSE),"Нет")</f>
        <v>Общий расчет</v>
      </c>
      <c r="D3478" s="11" t="str">
        <f>IFERROR(VLOOKUP(Rule!J3478,lvl_2[],2,FALSE),"Нет")</f>
        <v>Анализ даты</v>
      </c>
      <c r="E3478" s="11" t="str">
        <f>IFERROR(VLOOKUP(Rule!K3478,lvl_3[],2,FALSE),"Нет")</f>
        <v>Анализ даты</v>
      </c>
      <c r="F3478" s="11" t="str">
        <f>IFERROR(INDEX(lvl_4[],MATCH(L3478,lvl_4[ID],0),MATCH(TEXT(K3478,"##0"),lvl_4[#Headers],0)),"Нет")</f>
        <v>Символические звезды</v>
      </c>
      <c r="G3478" s="11" t="str">
        <f>IFERROR(INDEX(lvl_5[],MATCH(M3478,lvl_5[ID],0),MATCH(_xlfn.CONCAT(TEXT(K3478,"##0"),"_",TEXT(L3478,"##0")),lvl_5[#Headers],0)),"Нет")</f>
        <v>10 Божеств</v>
      </c>
      <c r="H3478" s="11" t="str">
        <f>IFERROR(INDEX(lvl_6[],MATCH(N3478,lvl_6[ID],0),MATCH(_xlfn.CONCAT(K3478,"_",L3478,"_",M3478),lvl_6[#Headers],0)),"Нет")</f>
        <v>Правильная печать</v>
      </c>
      <c r="I3478" s="12">
        <v>1</v>
      </c>
      <c r="J3478" s="12">
        <v>4</v>
      </c>
      <c r="K3478" s="12">
        <v>1</v>
      </c>
      <c r="L3478" s="12">
        <v>5</v>
      </c>
      <c r="M3478" s="12">
        <v>1</v>
      </c>
      <c r="N3478" s="12">
        <v>10</v>
      </c>
      <c r="O3478" s="12">
        <f>COUNTIF($P$2:P3478,P3478)</f>
        <v>33</v>
      </c>
      <c r="P3478" s="12" t="str">
        <f t="shared" si="222"/>
        <v>141050110</v>
      </c>
      <c r="Q3478" s="12" t="str">
        <f t="shared" si="223"/>
        <v>1410501100033</v>
      </c>
      <c r="R3478" s="20" t="s">
        <v>2991</v>
      </c>
      <c r="AB3478" s="12" t="s">
        <v>903</v>
      </c>
      <c r="AD3478" s="12" t="s">
        <v>100</v>
      </c>
      <c r="AI3478" s="12" t="s">
        <v>901</v>
      </c>
      <c r="AK3478" s="12" t="s">
        <v>100</v>
      </c>
      <c r="BN3478" s="12">
        <v>1</v>
      </c>
    </row>
    <row r="3479" spans="1:66" ht="45" x14ac:dyDescent="0.25">
      <c r="A3479" s="12">
        <v>1</v>
      </c>
      <c r="B3479" s="11" t="str">
        <f t="shared" si="221"/>
        <v>Общий расчет. Анализ даты. Анализ даты. Символические звезды. 10 Божеств. Братство</v>
      </c>
      <c r="C3479" s="11" t="str">
        <f>IFERROR(VLOOKUP(I3479,lvl_1[],2,FALSE),"Нет")</f>
        <v>Общий расчет</v>
      </c>
      <c r="D3479" s="11" t="str">
        <f>IFERROR(VLOOKUP(Rule!J3479,lvl_2[],2,FALSE),"Нет")</f>
        <v>Анализ даты</v>
      </c>
      <c r="E3479" s="11" t="str">
        <f>IFERROR(VLOOKUP(Rule!K3479,lvl_3[],2,FALSE),"Нет")</f>
        <v>Анализ даты</v>
      </c>
      <c r="F3479" s="11" t="str">
        <f>IFERROR(INDEX(lvl_4[],MATCH(L3479,lvl_4[ID],0),MATCH(TEXT(K3479,"##0"),lvl_4[#Headers],0)),"Нет")</f>
        <v>Символические звезды</v>
      </c>
      <c r="G3479" s="11" t="str">
        <f>IFERROR(INDEX(lvl_5[],MATCH(M3479,lvl_5[ID],0),MATCH(_xlfn.CONCAT(TEXT(K3479,"##0"),"_",TEXT(L3479,"##0")),lvl_5[#Headers],0)),"Нет")</f>
        <v>10 Божеств</v>
      </c>
      <c r="H3479" s="11" t="str">
        <f>IFERROR(INDEX(lvl_6[],MATCH(N3479,lvl_6[ID],0),MATCH(_xlfn.CONCAT(K3479,"_",L3479,"_",M3479),lvl_6[#Headers],0)),"Нет")</f>
        <v>Братство</v>
      </c>
      <c r="I3479" s="12">
        <v>1</v>
      </c>
      <c r="J3479" s="12">
        <v>4</v>
      </c>
      <c r="K3479" s="12">
        <v>1</v>
      </c>
      <c r="L3479" s="12">
        <v>5</v>
      </c>
      <c r="M3479" s="12">
        <v>1</v>
      </c>
      <c r="N3479" s="12">
        <v>1</v>
      </c>
      <c r="O3479" s="12">
        <f>COUNTIF($P$2:P3479,P3479)</f>
        <v>34</v>
      </c>
      <c r="P3479" s="12" t="str">
        <f t="shared" si="222"/>
        <v>141050101</v>
      </c>
      <c r="Q3479" s="12" t="str">
        <f t="shared" si="223"/>
        <v>1410501010034</v>
      </c>
      <c r="R3479" s="20" t="s">
        <v>2992</v>
      </c>
      <c r="AB3479" s="12" t="s">
        <v>905</v>
      </c>
      <c r="AD3479" s="12" t="s">
        <v>100</v>
      </c>
      <c r="AI3479" s="12" t="s">
        <v>905</v>
      </c>
      <c r="AK3479" s="12" t="s">
        <v>100</v>
      </c>
      <c r="BN3479" s="12">
        <v>1</v>
      </c>
    </row>
    <row r="3480" spans="1:66" ht="45" x14ac:dyDescent="0.25">
      <c r="A3480" s="12">
        <v>1</v>
      </c>
      <c r="B3480" s="11" t="str">
        <f t="shared" si="221"/>
        <v>Общий расчет. Анализ даты. Анализ даты. Символические звезды. 10 Божеств. Грабитель богатства</v>
      </c>
      <c r="C3480" s="11" t="str">
        <f>IFERROR(VLOOKUP(I3480,lvl_1[],2,FALSE),"Нет")</f>
        <v>Общий расчет</v>
      </c>
      <c r="D3480" s="11" t="str">
        <f>IFERROR(VLOOKUP(Rule!J3480,lvl_2[],2,FALSE),"Нет")</f>
        <v>Анализ даты</v>
      </c>
      <c r="E3480" s="11" t="str">
        <f>IFERROR(VLOOKUP(Rule!K3480,lvl_3[],2,FALSE),"Нет")</f>
        <v>Анализ даты</v>
      </c>
      <c r="F3480" s="11" t="str">
        <f>IFERROR(INDEX(lvl_4[],MATCH(L3480,lvl_4[ID],0),MATCH(TEXT(K3480,"##0"),lvl_4[#Headers],0)),"Нет")</f>
        <v>Символические звезды</v>
      </c>
      <c r="G3480" s="11" t="str">
        <f>IFERROR(INDEX(lvl_5[],MATCH(M3480,lvl_5[ID],0),MATCH(_xlfn.CONCAT(TEXT(K3480,"##0"),"_",TEXT(L3480,"##0")),lvl_5[#Headers],0)),"Нет")</f>
        <v>10 Божеств</v>
      </c>
      <c r="H3480" s="11" t="str">
        <f>IFERROR(INDEX(lvl_6[],MATCH(N3480,lvl_6[ID],0),MATCH(_xlfn.CONCAT(K3480,"_",L3480,"_",M3480),lvl_6[#Headers],0)),"Нет")</f>
        <v>Грабитель богатства</v>
      </c>
      <c r="I3480" s="12">
        <v>1</v>
      </c>
      <c r="J3480" s="12">
        <v>4</v>
      </c>
      <c r="K3480" s="12">
        <v>1</v>
      </c>
      <c r="L3480" s="12">
        <v>5</v>
      </c>
      <c r="M3480" s="12">
        <v>1</v>
      </c>
      <c r="N3480" s="12">
        <v>2</v>
      </c>
      <c r="O3480" s="12">
        <f>COUNTIF($P$2:P3480,P3480)</f>
        <v>34</v>
      </c>
      <c r="P3480" s="12" t="str">
        <f t="shared" si="222"/>
        <v>141050102</v>
      </c>
      <c r="Q3480" s="12" t="str">
        <f t="shared" si="223"/>
        <v>1410501020034</v>
      </c>
      <c r="R3480" s="20" t="s">
        <v>2993</v>
      </c>
      <c r="AB3480" s="12" t="s">
        <v>905</v>
      </c>
      <c r="AD3480" s="12" t="s">
        <v>100</v>
      </c>
      <c r="AI3480" s="12" t="s">
        <v>903</v>
      </c>
      <c r="AK3480" s="12" t="s">
        <v>100</v>
      </c>
      <c r="BN3480" s="12">
        <v>1</v>
      </c>
    </row>
    <row r="3481" spans="1:66" ht="45" x14ac:dyDescent="0.25">
      <c r="A3481" s="12">
        <v>1</v>
      </c>
      <c r="B3481" s="11" t="str">
        <f t="shared" si="221"/>
        <v>Общий расчет. Анализ даты. Анализ даты. Символические звезды. 10 Божеств. Дух наслаждения</v>
      </c>
      <c r="C3481" s="11" t="str">
        <f>IFERROR(VLOOKUP(I3481,lvl_1[],2,FALSE),"Нет")</f>
        <v>Общий расчет</v>
      </c>
      <c r="D3481" s="11" t="str">
        <f>IFERROR(VLOOKUP(Rule!J3481,lvl_2[],2,FALSE),"Нет")</f>
        <v>Анализ даты</v>
      </c>
      <c r="E3481" s="11" t="str">
        <f>IFERROR(VLOOKUP(Rule!K3481,lvl_3[],2,FALSE),"Нет")</f>
        <v>Анализ даты</v>
      </c>
      <c r="F3481" s="11" t="str">
        <f>IFERROR(INDEX(lvl_4[],MATCH(L3481,lvl_4[ID],0),MATCH(TEXT(K3481,"##0"),lvl_4[#Headers],0)),"Нет")</f>
        <v>Символические звезды</v>
      </c>
      <c r="G3481" s="11" t="str">
        <f>IFERROR(INDEX(lvl_5[],MATCH(M3481,lvl_5[ID],0),MATCH(_xlfn.CONCAT(TEXT(K3481,"##0"),"_",TEXT(L3481,"##0")),lvl_5[#Headers],0)),"Нет")</f>
        <v>10 Божеств</v>
      </c>
      <c r="H3481" s="11" t="str">
        <f>IFERROR(INDEX(lvl_6[],MATCH(N3481,lvl_6[ID],0),MATCH(_xlfn.CONCAT(K3481,"_",L3481,"_",M3481),lvl_6[#Headers],0)),"Нет")</f>
        <v>Дух наслаждения</v>
      </c>
      <c r="I3481" s="12">
        <v>1</v>
      </c>
      <c r="J3481" s="12">
        <v>4</v>
      </c>
      <c r="K3481" s="12">
        <v>1</v>
      </c>
      <c r="L3481" s="12">
        <v>5</v>
      </c>
      <c r="M3481" s="12">
        <v>1</v>
      </c>
      <c r="N3481" s="12">
        <v>3</v>
      </c>
      <c r="O3481" s="12">
        <f>COUNTIF($P$2:P3481,P3481)</f>
        <v>34</v>
      </c>
      <c r="P3481" s="12" t="str">
        <f t="shared" si="222"/>
        <v>141050103</v>
      </c>
      <c r="Q3481" s="12" t="str">
        <f t="shared" si="223"/>
        <v>1410501030034</v>
      </c>
      <c r="R3481" s="20" t="s">
        <v>2994</v>
      </c>
      <c r="AB3481" s="12" t="s">
        <v>905</v>
      </c>
      <c r="AD3481" s="12" t="s">
        <v>100</v>
      </c>
      <c r="AI3481" s="12" t="s">
        <v>908</v>
      </c>
      <c r="AK3481" s="12" t="s">
        <v>100</v>
      </c>
      <c r="BN3481" s="12">
        <v>1</v>
      </c>
    </row>
    <row r="3482" spans="1:66" ht="60" x14ac:dyDescent="0.25">
      <c r="A3482" s="12">
        <v>1</v>
      </c>
      <c r="B3482" s="11" t="str">
        <f t="shared" si="221"/>
        <v>Общий расчет. Анализ даты. Анализ даты. Символические звезды. 10 Божеств. Ранение чиновника (Нападение на власть)</v>
      </c>
      <c r="C3482" s="11" t="str">
        <f>IFERROR(VLOOKUP(I3482,lvl_1[],2,FALSE),"Нет")</f>
        <v>Общий расчет</v>
      </c>
      <c r="D3482" s="11" t="str">
        <f>IFERROR(VLOOKUP(Rule!J3482,lvl_2[],2,FALSE),"Нет")</f>
        <v>Анализ даты</v>
      </c>
      <c r="E3482" s="11" t="str">
        <f>IFERROR(VLOOKUP(Rule!K3482,lvl_3[],2,FALSE),"Нет")</f>
        <v>Анализ даты</v>
      </c>
      <c r="F3482" s="11" t="str">
        <f>IFERROR(INDEX(lvl_4[],MATCH(L3482,lvl_4[ID],0),MATCH(TEXT(K3482,"##0"),lvl_4[#Headers],0)),"Нет")</f>
        <v>Символические звезды</v>
      </c>
      <c r="G3482" s="11" t="str">
        <f>IFERROR(INDEX(lvl_5[],MATCH(M3482,lvl_5[ID],0),MATCH(_xlfn.CONCAT(TEXT(K3482,"##0"),"_",TEXT(L3482,"##0")),lvl_5[#Headers],0)),"Нет")</f>
        <v>10 Божеств</v>
      </c>
      <c r="H3482" s="11" t="str">
        <f>IFERROR(INDEX(lvl_6[],MATCH(N3482,lvl_6[ID],0),MATCH(_xlfn.CONCAT(K3482,"_",L3482,"_",M3482),lvl_6[#Headers],0)),"Нет")</f>
        <v>Ранение чиновника (Нападение на власть)</v>
      </c>
      <c r="I3482" s="12">
        <v>1</v>
      </c>
      <c r="J3482" s="12">
        <v>4</v>
      </c>
      <c r="K3482" s="12">
        <v>1</v>
      </c>
      <c r="L3482" s="12">
        <v>5</v>
      </c>
      <c r="M3482" s="12">
        <v>1</v>
      </c>
      <c r="N3482" s="12">
        <v>4</v>
      </c>
      <c r="O3482" s="12">
        <f>COUNTIF($P$2:P3482,P3482)</f>
        <v>34</v>
      </c>
      <c r="P3482" s="12" t="str">
        <f t="shared" si="222"/>
        <v>141050104</v>
      </c>
      <c r="Q3482" s="12" t="str">
        <f t="shared" si="223"/>
        <v>1410501040034</v>
      </c>
      <c r="R3482" s="20" t="s">
        <v>2995</v>
      </c>
      <c r="AB3482" s="12" t="s">
        <v>905</v>
      </c>
      <c r="AD3482" s="12" t="s">
        <v>100</v>
      </c>
      <c r="AI3482" s="12" t="s">
        <v>907</v>
      </c>
      <c r="AK3482" s="12" t="s">
        <v>100</v>
      </c>
      <c r="BN3482" s="12">
        <v>1</v>
      </c>
    </row>
    <row r="3483" spans="1:66" ht="60" x14ac:dyDescent="0.25">
      <c r="A3483" s="12">
        <v>1</v>
      </c>
      <c r="B3483" s="11" t="str">
        <f t="shared" si="221"/>
        <v>Общий расчет. Анализ даты. Анализ даты. Символические звезды. 10 Божеств. Склонность к богатству (Косое богатство)</v>
      </c>
      <c r="C3483" s="11" t="str">
        <f>IFERROR(VLOOKUP(I3483,lvl_1[],2,FALSE),"Нет")</f>
        <v>Общий расчет</v>
      </c>
      <c r="D3483" s="11" t="str">
        <f>IFERROR(VLOOKUP(Rule!J3483,lvl_2[],2,FALSE),"Нет")</f>
        <v>Анализ даты</v>
      </c>
      <c r="E3483" s="11" t="str">
        <f>IFERROR(VLOOKUP(Rule!K3483,lvl_3[],2,FALSE),"Нет")</f>
        <v>Анализ даты</v>
      </c>
      <c r="F3483" s="11" t="str">
        <f>IFERROR(INDEX(lvl_4[],MATCH(L3483,lvl_4[ID],0),MATCH(TEXT(K3483,"##0"),lvl_4[#Headers],0)),"Нет")</f>
        <v>Символические звезды</v>
      </c>
      <c r="G3483" s="11" t="str">
        <f>IFERROR(INDEX(lvl_5[],MATCH(M3483,lvl_5[ID],0),MATCH(_xlfn.CONCAT(TEXT(K3483,"##0"),"_",TEXT(L3483,"##0")),lvl_5[#Headers],0)),"Нет")</f>
        <v>10 Божеств</v>
      </c>
      <c r="H3483" s="11" t="str">
        <f>IFERROR(INDEX(lvl_6[],MATCH(N3483,lvl_6[ID],0),MATCH(_xlfn.CONCAT(K3483,"_",L3483,"_",M3483),lvl_6[#Headers],0)),"Нет")</f>
        <v>Склонность к богатству (Косое богатство)</v>
      </c>
      <c r="I3483" s="12">
        <v>1</v>
      </c>
      <c r="J3483" s="12">
        <v>4</v>
      </c>
      <c r="K3483" s="12">
        <v>1</v>
      </c>
      <c r="L3483" s="12">
        <v>5</v>
      </c>
      <c r="M3483" s="12">
        <v>1</v>
      </c>
      <c r="N3483" s="12">
        <v>5</v>
      </c>
      <c r="O3483" s="12">
        <f>COUNTIF($P$2:P3483,P3483)</f>
        <v>34</v>
      </c>
      <c r="P3483" s="12" t="str">
        <f t="shared" si="222"/>
        <v>141050105</v>
      </c>
      <c r="Q3483" s="12" t="str">
        <f t="shared" si="223"/>
        <v>1410501050034</v>
      </c>
      <c r="R3483" s="20" t="s">
        <v>2996</v>
      </c>
      <c r="AB3483" s="12" t="s">
        <v>905</v>
      </c>
      <c r="AD3483" s="12" t="s">
        <v>100</v>
      </c>
      <c r="AI3483" s="12" t="s">
        <v>912</v>
      </c>
      <c r="AK3483" s="12" t="s">
        <v>100</v>
      </c>
      <c r="BN3483" s="12">
        <v>1</v>
      </c>
    </row>
    <row r="3484" spans="1:66" ht="45" x14ac:dyDescent="0.25">
      <c r="A3484" s="12">
        <v>1</v>
      </c>
      <c r="B3484" s="11" t="str">
        <f t="shared" si="221"/>
        <v>Общий расчет. Анализ даты. Анализ даты. Символические звезды. 10 Божеств. Прямое богатство</v>
      </c>
      <c r="C3484" s="11" t="str">
        <f>IFERROR(VLOOKUP(I3484,lvl_1[],2,FALSE),"Нет")</f>
        <v>Общий расчет</v>
      </c>
      <c r="D3484" s="11" t="str">
        <f>IFERROR(VLOOKUP(Rule!J3484,lvl_2[],2,FALSE),"Нет")</f>
        <v>Анализ даты</v>
      </c>
      <c r="E3484" s="11" t="str">
        <f>IFERROR(VLOOKUP(Rule!K3484,lvl_3[],2,FALSE),"Нет")</f>
        <v>Анализ даты</v>
      </c>
      <c r="F3484" s="11" t="str">
        <f>IFERROR(INDEX(lvl_4[],MATCH(L3484,lvl_4[ID],0),MATCH(TEXT(K3484,"##0"),lvl_4[#Headers],0)),"Нет")</f>
        <v>Символические звезды</v>
      </c>
      <c r="G3484" s="11" t="str">
        <f>IFERROR(INDEX(lvl_5[],MATCH(M3484,lvl_5[ID],0),MATCH(_xlfn.CONCAT(TEXT(K3484,"##0"),"_",TEXT(L3484,"##0")),lvl_5[#Headers],0)),"Нет")</f>
        <v>10 Божеств</v>
      </c>
      <c r="H3484" s="11" t="str">
        <f>IFERROR(INDEX(lvl_6[],MATCH(N3484,lvl_6[ID],0),MATCH(_xlfn.CONCAT(K3484,"_",L3484,"_",M3484),lvl_6[#Headers],0)),"Нет")</f>
        <v>Прямое богатство</v>
      </c>
      <c r="I3484" s="12">
        <v>1</v>
      </c>
      <c r="J3484" s="12">
        <v>4</v>
      </c>
      <c r="K3484" s="12">
        <v>1</v>
      </c>
      <c r="L3484" s="12">
        <v>5</v>
      </c>
      <c r="M3484" s="12">
        <v>1</v>
      </c>
      <c r="N3484" s="12">
        <v>6</v>
      </c>
      <c r="O3484" s="12">
        <f>COUNTIF($P$2:P3484,P3484)</f>
        <v>34</v>
      </c>
      <c r="P3484" s="12" t="str">
        <f t="shared" si="222"/>
        <v>141050106</v>
      </c>
      <c r="Q3484" s="12" t="str">
        <f t="shared" si="223"/>
        <v>1410501060034</v>
      </c>
      <c r="R3484" s="20" t="s">
        <v>2997</v>
      </c>
      <c r="AB3484" s="12" t="s">
        <v>905</v>
      </c>
      <c r="AD3484" s="12" t="s">
        <v>100</v>
      </c>
      <c r="AI3484" s="12" t="s">
        <v>910</v>
      </c>
      <c r="AK3484" s="12" t="s">
        <v>100</v>
      </c>
      <c r="BN3484" s="12">
        <v>1</v>
      </c>
    </row>
    <row r="3485" spans="1:66" ht="60" x14ac:dyDescent="0.25">
      <c r="A3485" s="12">
        <v>1</v>
      </c>
      <c r="B3485" s="11" t="str">
        <f t="shared" si="221"/>
        <v>Общий расчет. Анализ даты. Анализ даты. Символические звезды. 10 Божеств. Убийство 7й позиции (Неправильный чиновник_</v>
      </c>
      <c r="C3485" s="11" t="str">
        <f>IFERROR(VLOOKUP(I3485,lvl_1[],2,FALSE),"Нет")</f>
        <v>Общий расчет</v>
      </c>
      <c r="D3485" s="11" t="str">
        <f>IFERROR(VLOOKUP(Rule!J3485,lvl_2[],2,FALSE),"Нет")</f>
        <v>Анализ даты</v>
      </c>
      <c r="E3485" s="11" t="str">
        <f>IFERROR(VLOOKUP(Rule!K3485,lvl_3[],2,FALSE),"Нет")</f>
        <v>Анализ даты</v>
      </c>
      <c r="F3485" s="11" t="str">
        <f>IFERROR(INDEX(lvl_4[],MATCH(L3485,lvl_4[ID],0),MATCH(TEXT(K3485,"##0"),lvl_4[#Headers],0)),"Нет")</f>
        <v>Символические звезды</v>
      </c>
      <c r="G3485" s="11" t="str">
        <f>IFERROR(INDEX(lvl_5[],MATCH(M3485,lvl_5[ID],0),MATCH(_xlfn.CONCAT(TEXT(K3485,"##0"),"_",TEXT(L3485,"##0")),lvl_5[#Headers],0)),"Нет")</f>
        <v>10 Божеств</v>
      </c>
      <c r="H3485" s="11" t="str">
        <f>IFERROR(INDEX(lvl_6[],MATCH(N3485,lvl_6[ID],0),MATCH(_xlfn.CONCAT(K3485,"_",L3485,"_",M3485),lvl_6[#Headers],0)),"Нет")</f>
        <v>Убийство 7й позиции (Неправильный чиновник_</v>
      </c>
      <c r="I3485" s="12">
        <v>1</v>
      </c>
      <c r="J3485" s="12">
        <v>4</v>
      </c>
      <c r="K3485" s="12">
        <v>1</v>
      </c>
      <c r="L3485" s="12">
        <v>5</v>
      </c>
      <c r="M3485" s="12">
        <v>1</v>
      </c>
      <c r="N3485" s="12">
        <v>7</v>
      </c>
      <c r="O3485" s="12">
        <f>COUNTIF($P$2:P3485,P3485)</f>
        <v>34</v>
      </c>
      <c r="P3485" s="12" t="str">
        <f t="shared" si="222"/>
        <v>141050107</v>
      </c>
      <c r="Q3485" s="12" t="str">
        <f t="shared" si="223"/>
        <v>1410501070034</v>
      </c>
      <c r="R3485" s="20" t="s">
        <v>2998</v>
      </c>
      <c r="AB3485" s="12" t="s">
        <v>905</v>
      </c>
      <c r="AD3485" s="12" t="s">
        <v>100</v>
      </c>
      <c r="AI3485" s="12" t="s">
        <v>916</v>
      </c>
      <c r="AK3485" s="12" t="s">
        <v>100</v>
      </c>
      <c r="BN3485" s="12">
        <v>1</v>
      </c>
    </row>
    <row r="3486" spans="1:66" ht="60" x14ac:dyDescent="0.25">
      <c r="A3486" s="12">
        <v>1</v>
      </c>
      <c r="B3486" s="11" t="str">
        <f t="shared" si="221"/>
        <v>Общий расчет. Анализ даты. Анализ даты. Символические звезды. 10 Божеств. Правильный чиновник (Правильная власть)</v>
      </c>
      <c r="C3486" s="11" t="str">
        <f>IFERROR(VLOOKUP(I3486,lvl_1[],2,FALSE),"Нет")</f>
        <v>Общий расчет</v>
      </c>
      <c r="D3486" s="11" t="str">
        <f>IFERROR(VLOOKUP(Rule!J3486,lvl_2[],2,FALSE),"Нет")</f>
        <v>Анализ даты</v>
      </c>
      <c r="E3486" s="11" t="str">
        <f>IFERROR(VLOOKUP(Rule!K3486,lvl_3[],2,FALSE),"Нет")</f>
        <v>Анализ даты</v>
      </c>
      <c r="F3486" s="11" t="str">
        <f>IFERROR(INDEX(lvl_4[],MATCH(L3486,lvl_4[ID],0),MATCH(TEXT(K3486,"##0"),lvl_4[#Headers],0)),"Нет")</f>
        <v>Символические звезды</v>
      </c>
      <c r="G3486" s="11" t="str">
        <f>IFERROR(INDEX(lvl_5[],MATCH(M3486,lvl_5[ID],0),MATCH(_xlfn.CONCAT(TEXT(K3486,"##0"),"_",TEXT(L3486,"##0")),lvl_5[#Headers],0)),"Нет")</f>
        <v>10 Божеств</v>
      </c>
      <c r="H3486" s="11" t="str">
        <f>IFERROR(INDEX(lvl_6[],MATCH(N3486,lvl_6[ID],0),MATCH(_xlfn.CONCAT(K3486,"_",L3486,"_",M3486),lvl_6[#Headers],0)),"Нет")</f>
        <v>Правильный чиновник (Правильная власть)</v>
      </c>
      <c r="I3486" s="12">
        <v>1</v>
      </c>
      <c r="J3486" s="12">
        <v>4</v>
      </c>
      <c r="K3486" s="12">
        <v>1</v>
      </c>
      <c r="L3486" s="12">
        <v>5</v>
      </c>
      <c r="M3486" s="12">
        <v>1</v>
      </c>
      <c r="N3486" s="12">
        <v>8</v>
      </c>
      <c r="O3486" s="12">
        <f>COUNTIF($P$2:P3486,P3486)</f>
        <v>34</v>
      </c>
      <c r="P3486" s="12" t="str">
        <f t="shared" si="222"/>
        <v>141050108</v>
      </c>
      <c r="Q3486" s="12" t="str">
        <f t="shared" si="223"/>
        <v>1410501080034</v>
      </c>
      <c r="R3486" s="20" t="s">
        <v>2999</v>
      </c>
      <c r="AB3486" s="12" t="s">
        <v>905</v>
      </c>
      <c r="AD3486" s="12" t="s">
        <v>100</v>
      </c>
      <c r="AI3486" s="12" t="s">
        <v>914</v>
      </c>
      <c r="AK3486" s="12" t="s">
        <v>100</v>
      </c>
      <c r="BN3486" s="12">
        <v>1</v>
      </c>
    </row>
    <row r="3487" spans="1:66" ht="45" x14ac:dyDescent="0.25">
      <c r="A3487" s="12">
        <v>1</v>
      </c>
      <c r="B3487" s="11" t="str">
        <f t="shared" si="221"/>
        <v>Общий расчет. Анализ даты. Анализ даты. Символические звезды. 10 Божеств. Косая печать (Дух Совы)</v>
      </c>
      <c r="C3487" s="11" t="str">
        <f>IFERROR(VLOOKUP(I3487,lvl_1[],2,FALSE),"Нет")</f>
        <v>Общий расчет</v>
      </c>
      <c r="D3487" s="11" t="str">
        <f>IFERROR(VLOOKUP(Rule!J3487,lvl_2[],2,FALSE),"Нет")</f>
        <v>Анализ даты</v>
      </c>
      <c r="E3487" s="11" t="str">
        <f>IFERROR(VLOOKUP(Rule!K3487,lvl_3[],2,FALSE),"Нет")</f>
        <v>Анализ даты</v>
      </c>
      <c r="F3487" s="11" t="str">
        <f>IFERROR(INDEX(lvl_4[],MATCH(L3487,lvl_4[ID],0),MATCH(TEXT(K3487,"##0"),lvl_4[#Headers],0)),"Нет")</f>
        <v>Символические звезды</v>
      </c>
      <c r="G3487" s="11" t="str">
        <f>IFERROR(INDEX(lvl_5[],MATCH(M3487,lvl_5[ID],0),MATCH(_xlfn.CONCAT(TEXT(K3487,"##0"),"_",TEXT(L3487,"##0")),lvl_5[#Headers],0)),"Нет")</f>
        <v>10 Божеств</v>
      </c>
      <c r="H3487" s="11" t="str">
        <f>IFERROR(INDEX(lvl_6[],MATCH(N3487,lvl_6[ID],0),MATCH(_xlfn.CONCAT(K3487,"_",L3487,"_",M3487),lvl_6[#Headers],0)),"Нет")</f>
        <v>Косая печать (Дух Совы)</v>
      </c>
      <c r="I3487" s="12">
        <v>1</v>
      </c>
      <c r="J3487" s="12">
        <v>4</v>
      </c>
      <c r="K3487" s="12">
        <v>1</v>
      </c>
      <c r="L3487" s="12">
        <v>5</v>
      </c>
      <c r="M3487" s="12">
        <v>1</v>
      </c>
      <c r="N3487" s="12">
        <v>9</v>
      </c>
      <c r="O3487" s="12">
        <f>COUNTIF($P$2:P3487,P3487)</f>
        <v>34</v>
      </c>
      <c r="P3487" s="12" t="str">
        <f t="shared" si="222"/>
        <v>141050109</v>
      </c>
      <c r="Q3487" s="12" t="str">
        <f t="shared" si="223"/>
        <v>1410501090034</v>
      </c>
      <c r="R3487" s="20" t="s">
        <v>3000</v>
      </c>
      <c r="AB3487" s="12" t="s">
        <v>905</v>
      </c>
      <c r="AD3487" s="12" t="s">
        <v>100</v>
      </c>
      <c r="AI3487" s="12" t="s">
        <v>901</v>
      </c>
      <c r="AK3487" s="12" t="s">
        <v>100</v>
      </c>
      <c r="BN3487" s="12">
        <v>1</v>
      </c>
    </row>
    <row r="3488" spans="1:66" ht="45" x14ac:dyDescent="0.25">
      <c r="A3488" s="12">
        <v>1</v>
      </c>
      <c r="B3488" s="11" t="str">
        <f t="shared" si="221"/>
        <v>Общий расчет. Анализ даты. Анализ даты. Символические звезды. 10 Божеств. Правильная печать</v>
      </c>
      <c r="C3488" s="11" t="str">
        <f>IFERROR(VLOOKUP(I3488,lvl_1[],2,FALSE),"Нет")</f>
        <v>Общий расчет</v>
      </c>
      <c r="D3488" s="11" t="str">
        <f>IFERROR(VLOOKUP(Rule!J3488,lvl_2[],2,FALSE),"Нет")</f>
        <v>Анализ даты</v>
      </c>
      <c r="E3488" s="11" t="str">
        <f>IFERROR(VLOOKUP(Rule!K3488,lvl_3[],2,FALSE),"Нет")</f>
        <v>Анализ даты</v>
      </c>
      <c r="F3488" s="11" t="str">
        <f>IFERROR(INDEX(lvl_4[],MATCH(L3488,lvl_4[ID],0),MATCH(TEXT(K3488,"##0"),lvl_4[#Headers],0)),"Нет")</f>
        <v>Символические звезды</v>
      </c>
      <c r="G3488" s="11" t="str">
        <f>IFERROR(INDEX(lvl_5[],MATCH(M3488,lvl_5[ID],0),MATCH(_xlfn.CONCAT(TEXT(K3488,"##0"),"_",TEXT(L3488,"##0")),lvl_5[#Headers],0)),"Нет")</f>
        <v>10 Божеств</v>
      </c>
      <c r="H3488" s="11" t="str">
        <f>IFERROR(INDEX(lvl_6[],MATCH(N3488,lvl_6[ID],0),MATCH(_xlfn.CONCAT(K3488,"_",L3488,"_",M3488),lvl_6[#Headers],0)),"Нет")</f>
        <v>Правильная печать</v>
      </c>
      <c r="I3488" s="12">
        <v>1</v>
      </c>
      <c r="J3488" s="12">
        <v>4</v>
      </c>
      <c r="K3488" s="12">
        <v>1</v>
      </c>
      <c r="L3488" s="12">
        <v>5</v>
      </c>
      <c r="M3488" s="12">
        <v>1</v>
      </c>
      <c r="N3488" s="12">
        <v>10</v>
      </c>
      <c r="O3488" s="12">
        <f>COUNTIF($P$2:P3488,P3488)</f>
        <v>34</v>
      </c>
      <c r="P3488" s="12" t="str">
        <f t="shared" si="222"/>
        <v>141050110</v>
      </c>
      <c r="Q3488" s="12" t="str">
        <f t="shared" si="223"/>
        <v>1410501100034</v>
      </c>
      <c r="R3488" s="20" t="s">
        <v>3001</v>
      </c>
      <c r="AB3488" s="12" t="s">
        <v>905</v>
      </c>
      <c r="AD3488" s="12" t="s">
        <v>100</v>
      </c>
      <c r="AI3488" s="12" t="s">
        <v>899</v>
      </c>
      <c r="AK3488" s="12" t="s">
        <v>100</v>
      </c>
      <c r="BN3488" s="12">
        <v>1</v>
      </c>
    </row>
    <row r="3489" spans="1:66" ht="45" x14ac:dyDescent="0.25">
      <c r="A3489" s="12">
        <v>1</v>
      </c>
      <c r="B3489" s="11" t="str">
        <f t="shared" si="221"/>
        <v>Общий расчет. Анализ даты. Анализ даты. Символические звезды. 10 Божеств. Братство</v>
      </c>
      <c r="C3489" s="11" t="str">
        <f>IFERROR(VLOOKUP(I3489,lvl_1[],2,FALSE),"Нет")</f>
        <v>Общий расчет</v>
      </c>
      <c r="D3489" s="11" t="str">
        <f>IFERROR(VLOOKUP(Rule!J3489,lvl_2[],2,FALSE),"Нет")</f>
        <v>Анализ даты</v>
      </c>
      <c r="E3489" s="11" t="str">
        <f>IFERROR(VLOOKUP(Rule!K3489,lvl_3[],2,FALSE),"Нет")</f>
        <v>Анализ даты</v>
      </c>
      <c r="F3489" s="11" t="str">
        <f>IFERROR(INDEX(lvl_4[],MATCH(L3489,lvl_4[ID],0),MATCH(TEXT(K3489,"##0"),lvl_4[#Headers],0)),"Нет")</f>
        <v>Символические звезды</v>
      </c>
      <c r="G3489" s="11" t="str">
        <f>IFERROR(INDEX(lvl_5[],MATCH(M3489,lvl_5[ID],0),MATCH(_xlfn.CONCAT(TEXT(K3489,"##0"),"_",TEXT(L3489,"##0")),lvl_5[#Headers],0)),"Нет")</f>
        <v>10 Божеств</v>
      </c>
      <c r="H3489" s="11" t="str">
        <f>IFERROR(INDEX(lvl_6[],MATCH(N3489,lvl_6[ID],0),MATCH(_xlfn.CONCAT(K3489,"_",L3489,"_",M3489),lvl_6[#Headers],0)),"Нет")</f>
        <v>Братство</v>
      </c>
      <c r="I3489" s="12">
        <v>1</v>
      </c>
      <c r="J3489" s="12">
        <v>4</v>
      </c>
      <c r="K3489" s="12">
        <v>1</v>
      </c>
      <c r="L3489" s="12">
        <v>5</v>
      </c>
      <c r="M3489" s="12">
        <v>1</v>
      </c>
      <c r="N3489" s="12">
        <v>1</v>
      </c>
      <c r="O3489" s="12">
        <f>COUNTIF($P$2:P3489,P3489)</f>
        <v>35</v>
      </c>
      <c r="P3489" s="12" t="str">
        <f t="shared" si="222"/>
        <v>141050101</v>
      </c>
      <c r="Q3489" s="12" t="str">
        <f t="shared" si="223"/>
        <v>1410501010035</v>
      </c>
      <c r="R3489" s="20" t="s">
        <v>3002</v>
      </c>
      <c r="AB3489" s="12" t="s">
        <v>907</v>
      </c>
      <c r="AD3489" s="12" t="s">
        <v>100</v>
      </c>
      <c r="AI3489" s="12" t="s">
        <v>907</v>
      </c>
      <c r="AK3489" s="12" t="s">
        <v>100</v>
      </c>
      <c r="BN3489" s="12">
        <v>1</v>
      </c>
    </row>
    <row r="3490" spans="1:66" ht="45" x14ac:dyDescent="0.25">
      <c r="A3490" s="12">
        <v>1</v>
      </c>
      <c r="B3490" s="11" t="str">
        <f t="shared" si="221"/>
        <v>Общий расчет. Анализ даты. Анализ даты. Символические звезды. 10 Божеств. Грабитель богатства</v>
      </c>
      <c r="C3490" s="11" t="str">
        <f>IFERROR(VLOOKUP(I3490,lvl_1[],2,FALSE),"Нет")</f>
        <v>Общий расчет</v>
      </c>
      <c r="D3490" s="11" t="str">
        <f>IFERROR(VLOOKUP(Rule!J3490,lvl_2[],2,FALSE),"Нет")</f>
        <v>Анализ даты</v>
      </c>
      <c r="E3490" s="11" t="str">
        <f>IFERROR(VLOOKUP(Rule!K3490,lvl_3[],2,FALSE),"Нет")</f>
        <v>Анализ даты</v>
      </c>
      <c r="F3490" s="11" t="str">
        <f>IFERROR(INDEX(lvl_4[],MATCH(L3490,lvl_4[ID],0),MATCH(TEXT(K3490,"##0"),lvl_4[#Headers],0)),"Нет")</f>
        <v>Символические звезды</v>
      </c>
      <c r="G3490" s="11" t="str">
        <f>IFERROR(INDEX(lvl_5[],MATCH(M3490,lvl_5[ID],0),MATCH(_xlfn.CONCAT(TEXT(K3490,"##0"),"_",TEXT(L3490,"##0")),lvl_5[#Headers],0)),"Нет")</f>
        <v>10 Божеств</v>
      </c>
      <c r="H3490" s="11" t="str">
        <f>IFERROR(INDEX(lvl_6[],MATCH(N3490,lvl_6[ID],0),MATCH(_xlfn.CONCAT(K3490,"_",L3490,"_",M3490),lvl_6[#Headers],0)),"Нет")</f>
        <v>Грабитель богатства</v>
      </c>
      <c r="I3490" s="12">
        <v>1</v>
      </c>
      <c r="J3490" s="12">
        <v>4</v>
      </c>
      <c r="K3490" s="12">
        <v>1</v>
      </c>
      <c r="L3490" s="12">
        <v>5</v>
      </c>
      <c r="M3490" s="12">
        <v>1</v>
      </c>
      <c r="N3490" s="12">
        <v>2</v>
      </c>
      <c r="O3490" s="12">
        <f>COUNTIF($P$2:P3490,P3490)</f>
        <v>35</v>
      </c>
      <c r="P3490" s="12" t="str">
        <f t="shared" si="222"/>
        <v>141050102</v>
      </c>
      <c r="Q3490" s="12" t="str">
        <f t="shared" si="223"/>
        <v>1410501020035</v>
      </c>
      <c r="R3490" s="20" t="s">
        <v>3003</v>
      </c>
      <c r="AB3490" s="12" t="s">
        <v>907</v>
      </c>
      <c r="AD3490" s="12" t="s">
        <v>100</v>
      </c>
      <c r="AI3490" s="12" t="s">
        <v>908</v>
      </c>
      <c r="AK3490" s="12" t="s">
        <v>100</v>
      </c>
      <c r="BN3490" s="12">
        <v>1</v>
      </c>
    </row>
    <row r="3491" spans="1:66" ht="45" x14ac:dyDescent="0.25">
      <c r="A3491" s="12">
        <v>1</v>
      </c>
      <c r="B3491" s="11" t="str">
        <f t="shared" si="221"/>
        <v>Общий расчет. Анализ даты. Анализ даты. Символические звезды. 10 Божеств. Дух наслаждения</v>
      </c>
      <c r="C3491" s="11" t="str">
        <f>IFERROR(VLOOKUP(I3491,lvl_1[],2,FALSE),"Нет")</f>
        <v>Общий расчет</v>
      </c>
      <c r="D3491" s="11" t="str">
        <f>IFERROR(VLOOKUP(Rule!J3491,lvl_2[],2,FALSE),"Нет")</f>
        <v>Анализ даты</v>
      </c>
      <c r="E3491" s="11" t="str">
        <f>IFERROR(VLOOKUP(Rule!K3491,lvl_3[],2,FALSE),"Нет")</f>
        <v>Анализ даты</v>
      </c>
      <c r="F3491" s="11" t="str">
        <f>IFERROR(INDEX(lvl_4[],MATCH(L3491,lvl_4[ID],0),MATCH(TEXT(K3491,"##0"),lvl_4[#Headers],0)),"Нет")</f>
        <v>Символические звезды</v>
      </c>
      <c r="G3491" s="11" t="str">
        <f>IFERROR(INDEX(lvl_5[],MATCH(M3491,lvl_5[ID],0),MATCH(_xlfn.CONCAT(TEXT(K3491,"##0"),"_",TEXT(L3491,"##0")),lvl_5[#Headers],0)),"Нет")</f>
        <v>10 Божеств</v>
      </c>
      <c r="H3491" s="11" t="str">
        <f>IFERROR(INDEX(lvl_6[],MATCH(N3491,lvl_6[ID],0),MATCH(_xlfn.CONCAT(K3491,"_",L3491,"_",M3491),lvl_6[#Headers],0)),"Нет")</f>
        <v>Дух наслаждения</v>
      </c>
      <c r="I3491" s="12">
        <v>1</v>
      </c>
      <c r="J3491" s="12">
        <v>4</v>
      </c>
      <c r="K3491" s="12">
        <v>1</v>
      </c>
      <c r="L3491" s="12">
        <v>5</v>
      </c>
      <c r="M3491" s="12">
        <v>1</v>
      </c>
      <c r="N3491" s="12">
        <v>3</v>
      </c>
      <c r="O3491" s="12">
        <f>COUNTIF($P$2:P3491,P3491)</f>
        <v>35</v>
      </c>
      <c r="P3491" s="12" t="str">
        <f t="shared" si="222"/>
        <v>141050103</v>
      </c>
      <c r="Q3491" s="12" t="str">
        <f t="shared" si="223"/>
        <v>1410501030035</v>
      </c>
      <c r="R3491" s="20" t="s">
        <v>3004</v>
      </c>
      <c r="AB3491" s="12" t="s">
        <v>907</v>
      </c>
      <c r="AD3491" s="12" t="s">
        <v>100</v>
      </c>
      <c r="AI3491" s="12" t="s">
        <v>910</v>
      </c>
      <c r="AK3491" s="12" t="s">
        <v>100</v>
      </c>
      <c r="BN3491" s="12">
        <v>1</v>
      </c>
    </row>
    <row r="3492" spans="1:66" ht="60" x14ac:dyDescent="0.25">
      <c r="A3492" s="12">
        <v>1</v>
      </c>
      <c r="B3492" s="11" t="str">
        <f t="shared" si="221"/>
        <v>Общий расчет. Анализ даты. Анализ даты. Символические звезды. 10 Божеств. Ранение чиновника (Нападение на власть)</v>
      </c>
      <c r="C3492" s="11" t="str">
        <f>IFERROR(VLOOKUP(I3492,lvl_1[],2,FALSE),"Нет")</f>
        <v>Общий расчет</v>
      </c>
      <c r="D3492" s="11" t="str">
        <f>IFERROR(VLOOKUP(Rule!J3492,lvl_2[],2,FALSE),"Нет")</f>
        <v>Анализ даты</v>
      </c>
      <c r="E3492" s="11" t="str">
        <f>IFERROR(VLOOKUP(Rule!K3492,lvl_3[],2,FALSE),"Нет")</f>
        <v>Анализ даты</v>
      </c>
      <c r="F3492" s="11" t="str">
        <f>IFERROR(INDEX(lvl_4[],MATCH(L3492,lvl_4[ID],0),MATCH(TEXT(K3492,"##0"),lvl_4[#Headers],0)),"Нет")</f>
        <v>Символические звезды</v>
      </c>
      <c r="G3492" s="11" t="str">
        <f>IFERROR(INDEX(lvl_5[],MATCH(M3492,lvl_5[ID],0),MATCH(_xlfn.CONCAT(TEXT(K3492,"##0"),"_",TEXT(L3492,"##0")),lvl_5[#Headers],0)),"Нет")</f>
        <v>10 Божеств</v>
      </c>
      <c r="H3492" s="11" t="str">
        <f>IFERROR(INDEX(lvl_6[],MATCH(N3492,lvl_6[ID],0),MATCH(_xlfn.CONCAT(K3492,"_",L3492,"_",M3492),lvl_6[#Headers],0)),"Нет")</f>
        <v>Ранение чиновника (Нападение на власть)</v>
      </c>
      <c r="I3492" s="12">
        <v>1</v>
      </c>
      <c r="J3492" s="12">
        <v>4</v>
      </c>
      <c r="K3492" s="12">
        <v>1</v>
      </c>
      <c r="L3492" s="12">
        <v>5</v>
      </c>
      <c r="M3492" s="12">
        <v>1</v>
      </c>
      <c r="N3492" s="12">
        <v>4</v>
      </c>
      <c r="O3492" s="12">
        <f>COUNTIF($P$2:P3492,P3492)</f>
        <v>35</v>
      </c>
      <c r="P3492" s="12" t="str">
        <f t="shared" si="222"/>
        <v>141050104</v>
      </c>
      <c r="Q3492" s="12" t="str">
        <f t="shared" si="223"/>
        <v>1410501040035</v>
      </c>
      <c r="R3492" s="20" t="s">
        <v>3005</v>
      </c>
      <c r="AB3492" s="12" t="s">
        <v>907</v>
      </c>
      <c r="AD3492" s="12" t="s">
        <v>100</v>
      </c>
      <c r="AI3492" s="12" t="s">
        <v>912</v>
      </c>
      <c r="AK3492" s="12" t="s">
        <v>100</v>
      </c>
      <c r="BN3492" s="12">
        <v>1</v>
      </c>
    </row>
    <row r="3493" spans="1:66" ht="60" x14ac:dyDescent="0.25">
      <c r="A3493" s="12">
        <v>1</v>
      </c>
      <c r="B3493" s="11" t="str">
        <f t="shared" si="221"/>
        <v>Общий расчет. Анализ даты. Анализ даты. Символические звезды. 10 Божеств. Склонность к богатству (Косое богатство)</v>
      </c>
      <c r="C3493" s="11" t="str">
        <f>IFERROR(VLOOKUP(I3493,lvl_1[],2,FALSE),"Нет")</f>
        <v>Общий расчет</v>
      </c>
      <c r="D3493" s="11" t="str">
        <f>IFERROR(VLOOKUP(Rule!J3493,lvl_2[],2,FALSE),"Нет")</f>
        <v>Анализ даты</v>
      </c>
      <c r="E3493" s="11" t="str">
        <f>IFERROR(VLOOKUP(Rule!K3493,lvl_3[],2,FALSE),"Нет")</f>
        <v>Анализ даты</v>
      </c>
      <c r="F3493" s="11" t="str">
        <f>IFERROR(INDEX(lvl_4[],MATCH(L3493,lvl_4[ID],0),MATCH(TEXT(K3493,"##0"),lvl_4[#Headers],0)),"Нет")</f>
        <v>Символические звезды</v>
      </c>
      <c r="G3493" s="11" t="str">
        <f>IFERROR(INDEX(lvl_5[],MATCH(M3493,lvl_5[ID],0),MATCH(_xlfn.CONCAT(TEXT(K3493,"##0"),"_",TEXT(L3493,"##0")),lvl_5[#Headers],0)),"Нет")</f>
        <v>10 Божеств</v>
      </c>
      <c r="H3493" s="11" t="str">
        <f>IFERROR(INDEX(lvl_6[],MATCH(N3493,lvl_6[ID],0),MATCH(_xlfn.CONCAT(K3493,"_",L3493,"_",M3493),lvl_6[#Headers],0)),"Нет")</f>
        <v>Склонность к богатству (Косое богатство)</v>
      </c>
      <c r="I3493" s="12">
        <v>1</v>
      </c>
      <c r="J3493" s="12">
        <v>4</v>
      </c>
      <c r="K3493" s="12">
        <v>1</v>
      </c>
      <c r="L3493" s="12">
        <v>5</v>
      </c>
      <c r="M3493" s="12">
        <v>1</v>
      </c>
      <c r="N3493" s="12">
        <v>5</v>
      </c>
      <c r="O3493" s="12">
        <f>COUNTIF($P$2:P3493,P3493)</f>
        <v>35</v>
      </c>
      <c r="P3493" s="12" t="str">
        <f t="shared" si="222"/>
        <v>141050105</v>
      </c>
      <c r="Q3493" s="12" t="str">
        <f t="shared" si="223"/>
        <v>1410501050035</v>
      </c>
      <c r="R3493" s="20" t="s">
        <v>3006</v>
      </c>
      <c r="AB3493" s="12" t="s">
        <v>907</v>
      </c>
      <c r="AD3493" s="12" t="s">
        <v>100</v>
      </c>
      <c r="AI3493" s="12" t="s">
        <v>914</v>
      </c>
      <c r="AK3493" s="12" t="s">
        <v>100</v>
      </c>
      <c r="BN3493" s="12">
        <v>1</v>
      </c>
    </row>
    <row r="3494" spans="1:66" ht="45" x14ac:dyDescent="0.25">
      <c r="A3494" s="12">
        <v>1</v>
      </c>
      <c r="B3494" s="11" t="str">
        <f t="shared" si="221"/>
        <v>Общий расчет. Анализ даты. Анализ даты. Символические звезды. 10 Божеств. Прямое богатство</v>
      </c>
      <c r="C3494" s="11" t="str">
        <f>IFERROR(VLOOKUP(I3494,lvl_1[],2,FALSE),"Нет")</f>
        <v>Общий расчет</v>
      </c>
      <c r="D3494" s="11" t="str">
        <f>IFERROR(VLOOKUP(Rule!J3494,lvl_2[],2,FALSE),"Нет")</f>
        <v>Анализ даты</v>
      </c>
      <c r="E3494" s="11" t="str">
        <f>IFERROR(VLOOKUP(Rule!K3494,lvl_3[],2,FALSE),"Нет")</f>
        <v>Анализ даты</v>
      </c>
      <c r="F3494" s="11" t="str">
        <f>IFERROR(INDEX(lvl_4[],MATCH(L3494,lvl_4[ID],0),MATCH(TEXT(K3494,"##0"),lvl_4[#Headers],0)),"Нет")</f>
        <v>Символические звезды</v>
      </c>
      <c r="G3494" s="11" t="str">
        <f>IFERROR(INDEX(lvl_5[],MATCH(M3494,lvl_5[ID],0),MATCH(_xlfn.CONCAT(TEXT(K3494,"##0"),"_",TEXT(L3494,"##0")),lvl_5[#Headers],0)),"Нет")</f>
        <v>10 Божеств</v>
      </c>
      <c r="H3494" s="11" t="str">
        <f>IFERROR(INDEX(lvl_6[],MATCH(N3494,lvl_6[ID],0),MATCH(_xlfn.CONCAT(K3494,"_",L3494,"_",M3494),lvl_6[#Headers],0)),"Нет")</f>
        <v>Прямое богатство</v>
      </c>
      <c r="I3494" s="12">
        <v>1</v>
      </c>
      <c r="J3494" s="12">
        <v>4</v>
      </c>
      <c r="K3494" s="12">
        <v>1</v>
      </c>
      <c r="L3494" s="12">
        <v>5</v>
      </c>
      <c r="M3494" s="12">
        <v>1</v>
      </c>
      <c r="N3494" s="12">
        <v>6</v>
      </c>
      <c r="O3494" s="12">
        <f>COUNTIF($P$2:P3494,P3494)</f>
        <v>35</v>
      </c>
      <c r="P3494" s="12" t="str">
        <f t="shared" si="222"/>
        <v>141050106</v>
      </c>
      <c r="Q3494" s="12" t="str">
        <f t="shared" si="223"/>
        <v>1410501060035</v>
      </c>
      <c r="R3494" s="20" t="s">
        <v>3007</v>
      </c>
      <c r="AB3494" s="12" t="s">
        <v>907</v>
      </c>
      <c r="AD3494" s="12" t="s">
        <v>100</v>
      </c>
      <c r="AI3494" s="12" t="s">
        <v>916</v>
      </c>
      <c r="AK3494" s="12" t="s">
        <v>100</v>
      </c>
      <c r="BN3494" s="12">
        <v>1</v>
      </c>
    </row>
    <row r="3495" spans="1:66" ht="60" x14ac:dyDescent="0.25">
      <c r="A3495" s="12">
        <v>1</v>
      </c>
      <c r="B3495" s="11" t="str">
        <f t="shared" si="221"/>
        <v>Общий расчет. Анализ даты. Анализ даты. Символические звезды. 10 Божеств. Убийство 7й позиции (Неправильный чиновник_</v>
      </c>
      <c r="C3495" s="11" t="str">
        <f>IFERROR(VLOOKUP(I3495,lvl_1[],2,FALSE),"Нет")</f>
        <v>Общий расчет</v>
      </c>
      <c r="D3495" s="11" t="str">
        <f>IFERROR(VLOOKUP(Rule!J3495,lvl_2[],2,FALSE),"Нет")</f>
        <v>Анализ даты</v>
      </c>
      <c r="E3495" s="11" t="str">
        <f>IFERROR(VLOOKUP(Rule!K3495,lvl_3[],2,FALSE),"Нет")</f>
        <v>Анализ даты</v>
      </c>
      <c r="F3495" s="11" t="str">
        <f>IFERROR(INDEX(lvl_4[],MATCH(L3495,lvl_4[ID],0),MATCH(TEXT(K3495,"##0"),lvl_4[#Headers],0)),"Нет")</f>
        <v>Символические звезды</v>
      </c>
      <c r="G3495" s="11" t="str">
        <f>IFERROR(INDEX(lvl_5[],MATCH(M3495,lvl_5[ID],0),MATCH(_xlfn.CONCAT(TEXT(K3495,"##0"),"_",TEXT(L3495,"##0")),lvl_5[#Headers],0)),"Нет")</f>
        <v>10 Божеств</v>
      </c>
      <c r="H3495" s="11" t="str">
        <f>IFERROR(INDEX(lvl_6[],MATCH(N3495,lvl_6[ID],0),MATCH(_xlfn.CONCAT(K3495,"_",L3495,"_",M3495),lvl_6[#Headers],0)),"Нет")</f>
        <v>Убийство 7й позиции (Неправильный чиновник_</v>
      </c>
      <c r="I3495" s="12">
        <v>1</v>
      </c>
      <c r="J3495" s="12">
        <v>4</v>
      </c>
      <c r="K3495" s="12">
        <v>1</v>
      </c>
      <c r="L3495" s="12">
        <v>5</v>
      </c>
      <c r="M3495" s="12">
        <v>1</v>
      </c>
      <c r="N3495" s="12">
        <v>7</v>
      </c>
      <c r="O3495" s="12">
        <f>COUNTIF($P$2:P3495,P3495)</f>
        <v>35</v>
      </c>
      <c r="P3495" s="12" t="str">
        <f t="shared" si="222"/>
        <v>141050107</v>
      </c>
      <c r="Q3495" s="12" t="str">
        <f t="shared" si="223"/>
        <v>1410501070035</v>
      </c>
      <c r="R3495" s="20" t="s">
        <v>3008</v>
      </c>
      <c r="AB3495" s="12" t="s">
        <v>907</v>
      </c>
      <c r="AD3495" s="12" t="s">
        <v>100</v>
      </c>
      <c r="AI3495" s="12" t="s">
        <v>899</v>
      </c>
      <c r="AK3495" s="12" t="s">
        <v>100</v>
      </c>
      <c r="BN3495" s="12">
        <v>1</v>
      </c>
    </row>
    <row r="3496" spans="1:66" ht="60" x14ac:dyDescent="0.25">
      <c r="A3496" s="12">
        <v>1</v>
      </c>
      <c r="B3496" s="11" t="str">
        <f t="shared" si="221"/>
        <v>Общий расчет. Анализ даты. Анализ даты. Символические звезды. 10 Божеств. Правильный чиновник (Правильная власть)</v>
      </c>
      <c r="C3496" s="11" t="str">
        <f>IFERROR(VLOOKUP(I3496,lvl_1[],2,FALSE),"Нет")</f>
        <v>Общий расчет</v>
      </c>
      <c r="D3496" s="11" t="str">
        <f>IFERROR(VLOOKUP(Rule!J3496,lvl_2[],2,FALSE),"Нет")</f>
        <v>Анализ даты</v>
      </c>
      <c r="E3496" s="11" t="str">
        <f>IFERROR(VLOOKUP(Rule!K3496,lvl_3[],2,FALSE),"Нет")</f>
        <v>Анализ даты</v>
      </c>
      <c r="F3496" s="11" t="str">
        <f>IFERROR(INDEX(lvl_4[],MATCH(L3496,lvl_4[ID],0),MATCH(TEXT(K3496,"##0"),lvl_4[#Headers],0)),"Нет")</f>
        <v>Символические звезды</v>
      </c>
      <c r="G3496" s="11" t="str">
        <f>IFERROR(INDEX(lvl_5[],MATCH(M3496,lvl_5[ID],0),MATCH(_xlfn.CONCAT(TEXT(K3496,"##0"),"_",TEXT(L3496,"##0")),lvl_5[#Headers],0)),"Нет")</f>
        <v>10 Божеств</v>
      </c>
      <c r="H3496" s="11" t="str">
        <f>IFERROR(INDEX(lvl_6[],MATCH(N3496,lvl_6[ID],0),MATCH(_xlfn.CONCAT(K3496,"_",L3496,"_",M3496),lvl_6[#Headers],0)),"Нет")</f>
        <v>Правильный чиновник (Правильная власть)</v>
      </c>
      <c r="I3496" s="12">
        <v>1</v>
      </c>
      <c r="J3496" s="12">
        <v>4</v>
      </c>
      <c r="K3496" s="12">
        <v>1</v>
      </c>
      <c r="L3496" s="12">
        <v>5</v>
      </c>
      <c r="M3496" s="12">
        <v>1</v>
      </c>
      <c r="N3496" s="12">
        <v>8</v>
      </c>
      <c r="O3496" s="12">
        <f>COUNTIF($P$2:P3496,P3496)</f>
        <v>35</v>
      </c>
      <c r="P3496" s="12" t="str">
        <f t="shared" si="222"/>
        <v>141050108</v>
      </c>
      <c r="Q3496" s="12" t="str">
        <f t="shared" si="223"/>
        <v>1410501080035</v>
      </c>
      <c r="R3496" s="20" t="s">
        <v>3009</v>
      </c>
      <c r="AB3496" s="12" t="s">
        <v>907</v>
      </c>
      <c r="AD3496" s="12" t="s">
        <v>100</v>
      </c>
      <c r="AI3496" s="12" t="s">
        <v>901</v>
      </c>
      <c r="AK3496" s="12" t="s">
        <v>100</v>
      </c>
      <c r="BN3496" s="12">
        <v>1</v>
      </c>
    </row>
    <row r="3497" spans="1:66" ht="45" x14ac:dyDescent="0.25">
      <c r="A3497" s="12">
        <v>1</v>
      </c>
      <c r="B3497" s="11" t="str">
        <f t="shared" si="221"/>
        <v>Общий расчет. Анализ даты. Анализ даты. Символические звезды. 10 Божеств. Косая печать (Дух Совы)</v>
      </c>
      <c r="C3497" s="11" t="str">
        <f>IFERROR(VLOOKUP(I3497,lvl_1[],2,FALSE),"Нет")</f>
        <v>Общий расчет</v>
      </c>
      <c r="D3497" s="11" t="str">
        <f>IFERROR(VLOOKUP(Rule!J3497,lvl_2[],2,FALSE),"Нет")</f>
        <v>Анализ даты</v>
      </c>
      <c r="E3497" s="11" t="str">
        <f>IFERROR(VLOOKUP(Rule!K3497,lvl_3[],2,FALSE),"Нет")</f>
        <v>Анализ даты</v>
      </c>
      <c r="F3497" s="11" t="str">
        <f>IFERROR(INDEX(lvl_4[],MATCH(L3497,lvl_4[ID],0),MATCH(TEXT(K3497,"##0"),lvl_4[#Headers],0)),"Нет")</f>
        <v>Символические звезды</v>
      </c>
      <c r="G3497" s="11" t="str">
        <f>IFERROR(INDEX(lvl_5[],MATCH(M3497,lvl_5[ID],0),MATCH(_xlfn.CONCAT(TEXT(K3497,"##0"),"_",TEXT(L3497,"##0")),lvl_5[#Headers],0)),"Нет")</f>
        <v>10 Божеств</v>
      </c>
      <c r="H3497" s="11" t="str">
        <f>IFERROR(INDEX(lvl_6[],MATCH(N3497,lvl_6[ID],0),MATCH(_xlfn.CONCAT(K3497,"_",L3497,"_",M3497),lvl_6[#Headers],0)),"Нет")</f>
        <v>Косая печать (Дух Совы)</v>
      </c>
      <c r="I3497" s="12">
        <v>1</v>
      </c>
      <c r="J3497" s="12">
        <v>4</v>
      </c>
      <c r="K3497" s="12">
        <v>1</v>
      </c>
      <c r="L3497" s="12">
        <v>5</v>
      </c>
      <c r="M3497" s="12">
        <v>1</v>
      </c>
      <c r="N3497" s="12">
        <v>9</v>
      </c>
      <c r="O3497" s="12">
        <f>COUNTIF($P$2:P3497,P3497)</f>
        <v>35</v>
      </c>
      <c r="P3497" s="12" t="str">
        <f t="shared" si="222"/>
        <v>141050109</v>
      </c>
      <c r="Q3497" s="12" t="str">
        <f t="shared" si="223"/>
        <v>1410501090035</v>
      </c>
      <c r="R3497" s="20" t="s">
        <v>3010</v>
      </c>
      <c r="AB3497" s="12" t="s">
        <v>907</v>
      </c>
      <c r="AD3497" s="12" t="s">
        <v>100</v>
      </c>
      <c r="AI3497" s="12" t="s">
        <v>903</v>
      </c>
      <c r="AK3497" s="12" t="s">
        <v>100</v>
      </c>
      <c r="BN3497" s="12">
        <v>1</v>
      </c>
    </row>
    <row r="3498" spans="1:66" ht="45" x14ac:dyDescent="0.25">
      <c r="A3498" s="12">
        <v>1</v>
      </c>
      <c r="B3498" s="11" t="str">
        <f t="shared" si="221"/>
        <v>Общий расчет. Анализ даты. Анализ даты. Символические звезды. 10 Божеств. Правильная печать</v>
      </c>
      <c r="C3498" s="11" t="str">
        <f>IFERROR(VLOOKUP(I3498,lvl_1[],2,FALSE),"Нет")</f>
        <v>Общий расчет</v>
      </c>
      <c r="D3498" s="11" t="str">
        <f>IFERROR(VLOOKUP(Rule!J3498,lvl_2[],2,FALSE),"Нет")</f>
        <v>Анализ даты</v>
      </c>
      <c r="E3498" s="11" t="str">
        <f>IFERROR(VLOOKUP(Rule!K3498,lvl_3[],2,FALSE),"Нет")</f>
        <v>Анализ даты</v>
      </c>
      <c r="F3498" s="11" t="str">
        <f>IFERROR(INDEX(lvl_4[],MATCH(L3498,lvl_4[ID],0),MATCH(TEXT(K3498,"##0"),lvl_4[#Headers],0)),"Нет")</f>
        <v>Символические звезды</v>
      </c>
      <c r="G3498" s="11" t="str">
        <f>IFERROR(INDEX(lvl_5[],MATCH(M3498,lvl_5[ID],0),MATCH(_xlfn.CONCAT(TEXT(K3498,"##0"),"_",TEXT(L3498,"##0")),lvl_5[#Headers],0)),"Нет")</f>
        <v>10 Божеств</v>
      </c>
      <c r="H3498" s="11" t="str">
        <f>IFERROR(INDEX(lvl_6[],MATCH(N3498,lvl_6[ID],0),MATCH(_xlfn.CONCAT(K3498,"_",L3498,"_",M3498),lvl_6[#Headers],0)),"Нет")</f>
        <v>Правильная печать</v>
      </c>
      <c r="I3498" s="12">
        <v>1</v>
      </c>
      <c r="J3498" s="12">
        <v>4</v>
      </c>
      <c r="K3498" s="12">
        <v>1</v>
      </c>
      <c r="L3498" s="12">
        <v>5</v>
      </c>
      <c r="M3498" s="12">
        <v>1</v>
      </c>
      <c r="N3498" s="12">
        <v>10</v>
      </c>
      <c r="O3498" s="12">
        <f>COUNTIF($P$2:P3498,P3498)</f>
        <v>35</v>
      </c>
      <c r="P3498" s="12" t="str">
        <f t="shared" si="222"/>
        <v>141050110</v>
      </c>
      <c r="Q3498" s="12" t="str">
        <f t="shared" si="223"/>
        <v>1410501100035</v>
      </c>
      <c r="R3498" s="20" t="s">
        <v>3011</v>
      </c>
      <c r="AB3498" s="12" t="s">
        <v>907</v>
      </c>
      <c r="AD3498" s="12" t="s">
        <v>100</v>
      </c>
      <c r="AI3498" s="12" t="s">
        <v>905</v>
      </c>
      <c r="AK3498" s="12" t="s">
        <v>100</v>
      </c>
      <c r="BN3498" s="12">
        <v>1</v>
      </c>
    </row>
    <row r="3499" spans="1:66" ht="45" x14ac:dyDescent="0.25">
      <c r="A3499" s="12">
        <v>1</v>
      </c>
      <c r="B3499" s="11" t="str">
        <f t="shared" si="221"/>
        <v>Общий расчет. Анализ даты. Анализ даты. Символические звезды. 10 Божеств. Братство</v>
      </c>
      <c r="C3499" s="11" t="str">
        <f>IFERROR(VLOOKUP(I3499,lvl_1[],2,FALSE),"Нет")</f>
        <v>Общий расчет</v>
      </c>
      <c r="D3499" s="11" t="str">
        <f>IFERROR(VLOOKUP(Rule!J3499,lvl_2[],2,FALSE),"Нет")</f>
        <v>Анализ даты</v>
      </c>
      <c r="E3499" s="11" t="str">
        <f>IFERROR(VLOOKUP(Rule!K3499,lvl_3[],2,FALSE),"Нет")</f>
        <v>Анализ даты</v>
      </c>
      <c r="F3499" s="11" t="str">
        <f>IFERROR(INDEX(lvl_4[],MATCH(L3499,lvl_4[ID],0),MATCH(TEXT(K3499,"##0"),lvl_4[#Headers],0)),"Нет")</f>
        <v>Символические звезды</v>
      </c>
      <c r="G3499" s="11" t="str">
        <f>IFERROR(INDEX(lvl_5[],MATCH(M3499,lvl_5[ID],0),MATCH(_xlfn.CONCAT(TEXT(K3499,"##0"),"_",TEXT(L3499,"##0")),lvl_5[#Headers],0)),"Нет")</f>
        <v>10 Божеств</v>
      </c>
      <c r="H3499" s="11" t="str">
        <f>IFERROR(INDEX(lvl_6[],MATCH(N3499,lvl_6[ID],0),MATCH(_xlfn.CONCAT(K3499,"_",L3499,"_",M3499),lvl_6[#Headers],0)),"Нет")</f>
        <v>Братство</v>
      </c>
      <c r="I3499" s="12">
        <v>1</v>
      </c>
      <c r="J3499" s="12">
        <v>4</v>
      </c>
      <c r="K3499" s="12">
        <v>1</v>
      </c>
      <c r="L3499" s="12">
        <v>5</v>
      </c>
      <c r="M3499" s="12">
        <v>1</v>
      </c>
      <c r="N3499" s="12">
        <v>1</v>
      </c>
      <c r="O3499" s="12">
        <f>COUNTIF($P$2:P3499,P3499)</f>
        <v>36</v>
      </c>
      <c r="P3499" s="12" t="str">
        <f t="shared" si="222"/>
        <v>141050101</v>
      </c>
      <c r="Q3499" s="12" t="str">
        <f t="shared" si="223"/>
        <v>1410501010036</v>
      </c>
      <c r="R3499" s="20" t="s">
        <v>3012</v>
      </c>
      <c r="AB3499" s="12" t="s">
        <v>908</v>
      </c>
      <c r="AD3499" s="12" t="s">
        <v>100</v>
      </c>
      <c r="AI3499" s="12" t="s">
        <v>908</v>
      </c>
      <c r="AK3499" s="12" t="s">
        <v>100</v>
      </c>
      <c r="BN3499" s="12">
        <v>1</v>
      </c>
    </row>
    <row r="3500" spans="1:66" ht="45" x14ac:dyDescent="0.25">
      <c r="A3500" s="12">
        <v>1</v>
      </c>
      <c r="B3500" s="11" t="str">
        <f t="shared" si="221"/>
        <v>Общий расчет. Анализ даты. Анализ даты. Символические звезды. 10 Божеств. Грабитель богатства</v>
      </c>
      <c r="C3500" s="11" t="str">
        <f>IFERROR(VLOOKUP(I3500,lvl_1[],2,FALSE),"Нет")</f>
        <v>Общий расчет</v>
      </c>
      <c r="D3500" s="11" t="str">
        <f>IFERROR(VLOOKUP(Rule!J3500,lvl_2[],2,FALSE),"Нет")</f>
        <v>Анализ даты</v>
      </c>
      <c r="E3500" s="11" t="str">
        <f>IFERROR(VLOOKUP(Rule!K3500,lvl_3[],2,FALSE),"Нет")</f>
        <v>Анализ даты</v>
      </c>
      <c r="F3500" s="11" t="str">
        <f>IFERROR(INDEX(lvl_4[],MATCH(L3500,lvl_4[ID],0),MATCH(TEXT(K3500,"##0"),lvl_4[#Headers],0)),"Нет")</f>
        <v>Символические звезды</v>
      </c>
      <c r="G3500" s="11" t="str">
        <f>IFERROR(INDEX(lvl_5[],MATCH(M3500,lvl_5[ID],0),MATCH(_xlfn.CONCAT(TEXT(K3500,"##0"),"_",TEXT(L3500,"##0")),lvl_5[#Headers],0)),"Нет")</f>
        <v>10 Божеств</v>
      </c>
      <c r="H3500" s="11" t="str">
        <f>IFERROR(INDEX(lvl_6[],MATCH(N3500,lvl_6[ID],0),MATCH(_xlfn.CONCAT(K3500,"_",L3500,"_",M3500),lvl_6[#Headers],0)),"Нет")</f>
        <v>Грабитель богатства</v>
      </c>
      <c r="I3500" s="12">
        <v>1</v>
      </c>
      <c r="J3500" s="12">
        <v>4</v>
      </c>
      <c r="K3500" s="12">
        <v>1</v>
      </c>
      <c r="L3500" s="12">
        <v>5</v>
      </c>
      <c r="M3500" s="12">
        <v>1</v>
      </c>
      <c r="N3500" s="12">
        <v>2</v>
      </c>
      <c r="O3500" s="12">
        <f>COUNTIF($P$2:P3500,P3500)</f>
        <v>36</v>
      </c>
      <c r="P3500" s="12" t="str">
        <f t="shared" si="222"/>
        <v>141050102</v>
      </c>
      <c r="Q3500" s="12" t="str">
        <f t="shared" si="223"/>
        <v>1410501020036</v>
      </c>
      <c r="R3500" s="20" t="s">
        <v>3013</v>
      </c>
      <c r="AB3500" s="12" t="s">
        <v>908</v>
      </c>
      <c r="AD3500" s="12" t="s">
        <v>100</v>
      </c>
      <c r="AI3500" s="12" t="s">
        <v>907</v>
      </c>
      <c r="AK3500" s="12" t="s">
        <v>100</v>
      </c>
      <c r="BN3500" s="12">
        <v>1</v>
      </c>
    </row>
    <row r="3501" spans="1:66" ht="45" x14ac:dyDescent="0.25">
      <c r="A3501" s="12">
        <v>1</v>
      </c>
      <c r="B3501" s="11" t="str">
        <f t="shared" si="221"/>
        <v>Общий расчет. Анализ даты. Анализ даты. Символические звезды. 10 Божеств. Дух наслаждения</v>
      </c>
      <c r="C3501" s="11" t="str">
        <f>IFERROR(VLOOKUP(I3501,lvl_1[],2,FALSE),"Нет")</f>
        <v>Общий расчет</v>
      </c>
      <c r="D3501" s="11" t="str">
        <f>IFERROR(VLOOKUP(Rule!J3501,lvl_2[],2,FALSE),"Нет")</f>
        <v>Анализ даты</v>
      </c>
      <c r="E3501" s="11" t="str">
        <f>IFERROR(VLOOKUP(Rule!K3501,lvl_3[],2,FALSE),"Нет")</f>
        <v>Анализ даты</v>
      </c>
      <c r="F3501" s="11" t="str">
        <f>IFERROR(INDEX(lvl_4[],MATCH(L3501,lvl_4[ID],0),MATCH(TEXT(K3501,"##0"),lvl_4[#Headers],0)),"Нет")</f>
        <v>Символические звезды</v>
      </c>
      <c r="G3501" s="11" t="str">
        <f>IFERROR(INDEX(lvl_5[],MATCH(M3501,lvl_5[ID],0),MATCH(_xlfn.CONCAT(TEXT(K3501,"##0"),"_",TEXT(L3501,"##0")),lvl_5[#Headers],0)),"Нет")</f>
        <v>10 Божеств</v>
      </c>
      <c r="H3501" s="11" t="str">
        <f>IFERROR(INDEX(lvl_6[],MATCH(N3501,lvl_6[ID],0),MATCH(_xlfn.CONCAT(K3501,"_",L3501,"_",M3501),lvl_6[#Headers],0)),"Нет")</f>
        <v>Дух наслаждения</v>
      </c>
      <c r="I3501" s="12">
        <v>1</v>
      </c>
      <c r="J3501" s="12">
        <v>4</v>
      </c>
      <c r="K3501" s="12">
        <v>1</v>
      </c>
      <c r="L3501" s="12">
        <v>5</v>
      </c>
      <c r="M3501" s="12">
        <v>1</v>
      </c>
      <c r="N3501" s="12">
        <v>3</v>
      </c>
      <c r="O3501" s="12">
        <f>COUNTIF($P$2:P3501,P3501)</f>
        <v>36</v>
      </c>
      <c r="P3501" s="12" t="str">
        <f t="shared" si="222"/>
        <v>141050103</v>
      </c>
      <c r="Q3501" s="12" t="str">
        <f t="shared" si="223"/>
        <v>1410501030036</v>
      </c>
      <c r="R3501" s="20" t="s">
        <v>3014</v>
      </c>
      <c r="AB3501" s="12" t="s">
        <v>908</v>
      </c>
      <c r="AD3501" s="12" t="s">
        <v>100</v>
      </c>
      <c r="AI3501" s="12" t="s">
        <v>912</v>
      </c>
      <c r="AK3501" s="12" t="s">
        <v>100</v>
      </c>
      <c r="BN3501" s="12">
        <v>1</v>
      </c>
    </row>
    <row r="3502" spans="1:66" ht="60" x14ac:dyDescent="0.25">
      <c r="A3502" s="12">
        <v>1</v>
      </c>
      <c r="B3502" s="11" t="str">
        <f t="shared" si="221"/>
        <v>Общий расчет. Анализ даты. Анализ даты. Символические звезды. 10 Божеств. Ранение чиновника (Нападение на власть)</v>
      </c>
      <c r="C3502" s="11" t="str">
        <f>IFERROR(VLOOKUP(I3502,lvl_1[],2,FALSE),"Нет")</f>
        <v>Общий расчет</v>
      </c>
      <c r="D3502" s="11" t="str">
        <f>IFERROR(VLOOKUP(Rule!J3502,lvl_2[],2,FALSE),"Нет")</f>
        <v>Анализ даты</v>
      </c>
      <c r="E3502" s="11" t="str">
        <f>IFERROR(VLOOKUP(Rule!K3502,lvl_3[],2,FALSE),"Нет")</f>
        <v>Анализ даты</v>
      </c>
      <c r="F3502" s="11" t="str">
        <f>IFERROR(INDEX(lvl_4[],MATCH(L3502,lvl_4[ID],0),MATCH(TEXT(K3502,"##0"),lvl_4[#Headers],0)),"Нет")</f>
        <v>Символические звезды</v>
      </c>
      <c r="G3502" s="11" t="str">
        <f>IFERROR(INDEX(lvl_5[],MATCH(M3502,lvl_5[ID],0),MATCH(_xlfn.CONCAT(TEXT(K3502,"##0"),"_",TEXT(L3502,"##0")),lvl_5[#Headers],0)),"Нет")</f>
        <v>10 Божеств</v>
      </c>
      <c r="H3502" s="11" t="str">
        <f>IFERROR(INDEX(lvl_6[],MATCH(N3502,lvl_6[ID],0),MATCH(_xlfn.CONCAT(K3502,"_",L3502,"_",M3502),lvl_6[#Headers],0)),"Нет")</f>
        <v>Ранение чиновника (Нападение на власть)</v>
      </c>
      <c r="I3502" s="12">
        <v>1</v>
      </c>
      <c r="J3502" s="12">
        <v>4</v>
      </c>
      <c r="K3502" s="12">
        <v>1</v>
      </c>
      <c r="L3502" s="12">
        <v>5</v>
      </c>
      <c r="M3502" s="12">
        <v>1</v>
      </c>
      <c r="N3502" s="12">
        <v>4</v>
      </c>
      <c r="O3502" s="12">
        <f>COUNTIF($P$2:P3502,P3502)</f>
        <v>36</v>
      </c>
      <c r="P3502" s="12" t="str">
        <f t="shared" si="222"/>
        <v>141050104</v>
      </c>
      <c r="Q3502" s="12" t="str">
        <f t="shared" si="223"/>
        <v>1410501040036</v>
      </c>
      <c r="R3502" s="20" t="s">
        <v>3015</v>
      </c>
      <c r="AB3502" s="12" t="s">
        <v>908</v>
      </c>
      <c r="AD3502" s="12" t="s">
        <v>100</v>
      </c>
      <c r="AI3502" s="12" t="s">
        <v>910</v>
      </c>
      <c r="AK3502" s="12" t="s">
        <v>100</v>
      </c>
      <c r="BN3502" s="12">
        <v>1</v>
      </c>
    </row>
    <row r="3503" spans="1:66" ht="60" x14ac:dyDescent="0.25">
      <c r="A3503" s="12">
        <v>1</v>
      </c>
      <c r="B3503" s="11" t="str">
        <f t="shared" si="221"/>
        <v>Общий расчет. Анализ даты. Анализ даты. Символические звезды. 10 Божеств. Склонность к богатству (Косое богатство)</v>
      </c>
      <c r="C3503" s="11" t="str">
        <f>IFERROR(VLOOKUP(I3503,lvl_1[],2,FALSE),"Нет")</f>
        <v>Общий расчет</v>
      </c>
      <c r="D3503" s="11" t="str">
        <f>IFERROR(VLOOKUP(Rule!J3503,lvl_2[],2,FALSE),"Нет")</f>
        <v>Анализ даты</v>
      </c>
      <c r="E3503" s="11" t="str">
        <f>IFERROR(VLOOKUP(Rule!K3503,lvl_3[],2,FALSE),"Нет")</f>
        <v>Анализ даты</v>
      </c>
      <c r="F3503" s="11" t="str">
        <f>IFERROR(INDEX(lvl_4[],MATCH(L3503,lvl_4[ID],0),MATCH(TEXT(K3503,"##0"),lvl_4[#Headers],0)),"Нет")</f>
        <v>Символические звезды</v>
      </c>
      <c r="G3503" s="11" t="str">
        <f>IFERROR(INDEX(lvl_5[],MATCH(M3503,lvl_5[ID],0),MATCH(_xlfn.CONCAT(TEXT(K3503,"##0"),"_",TEXT(L3503,"##0")),lvl_5[#Headers],0)),"Нет")</f>
        <v>10 Божеств</v>
      </c>
      <c r="H3503" s="11" t="str">
        <f>IFERROR(INDEX(lvl_6[],MATCH(N3503,lvl_6[ID],0),MATCH(_xlfn.CONCAT(K3503,"_",L3503,"_",M3503),lvl_6[#Headers],0)),"Нет")</f>
        <v>Склонность к богатству (Косое богатство)</v>
      </c>
      <c r="I3503" s="12">
        <v>1</v>
      </c>
      <c r="J3503" s="12">
        <v>4</v>
      </c>
      <c r="K3503" s="12">
        <v>1</v>
      </c>
      <c r="L3503" s="12">
        <v>5</v>
      </c>
      <c r="M3503" s="12">
        <v>1</v>
      </c>
      <c r="N3503" s="12">
        <v>5</v>
      </c>
      <c r="O3503" s="12">
        <f>COUNTIF($P$2:P3503,P3503)</f>
        <v>36</v>
      </c>
      <c r="P3503" s="12" t="str">
        <f t="shared" si="222"/>
        <v>141050105</v>
      </c>
      <c r="Q3503" s="12" t="str">
        <f t="shared" si="223"/>
        <v>1410501050036</v>
      </c>
      <c r="R3503" s="20" t="s">
        <v>3016</v>
      </c>
      <c r="AB3503" s="12" t="s">
        <v>908</v>
      </c>
      <c r="AD3503" s="12" t="s">
        <v>100</v>
      </c>
      <c r="AI3503" s="12" t="s">
        <v>916</v>
      </c>
      <c r="AK3503" s="12" t="s">
        <v>100</v>
      </c>
      <c r="BN3503" s="12">
        <v>1</v>
      </c>
    </row>
    <row r="3504" spans="1:66" ht="45" x14ac:dyDescent="0.25">
      <c r="A3504" s="12">
        <v>1</v>
      </c>
      <c r="B3504" s="11" t="str">
        <f t="shared" si="221"/>
        <v>Общий расчет. Анализ даты. Анализ даты. Символические звезды. 10 Божеств. Прямое богатство</v>
      </c>
      <c r="C3504" s="11" t="str">
        <f>IFERROR(VLOOKUP(I3504,lvl_1[],2,FALSE),"Нет")</f>
        <v>Общий расчет</v>
      </c>
      <c r="D3504" s="11" t="str">
        <f>IFERROR(VLOOKUP(Rule!J3504,lvl_2[],2,FALSE),"Нет")</f>
        <v>Анализ даты</v>
      </c>
      <c r="E3504" s="11" t="str">
        <f>IFERROR(VLOOKUP(Rule!K3504,lvl_3[],2,FALSE),"Нет")</f>
        <v>Анализ даты</v>
      </c>
      <c r="F3504" s="11" t="str">
        <f>IFERROR(INDEX(lvl_4[],MATCH(L3504,lvl_4[ID],0),MATCH(TEXT(K3504,"##0"),lvl_4[#Headers],0)),"Нет")</f>
        <v>Символические звезды</v>
      </c>
      <c r="G3504" s="11" t="str">
        <f>IFERROR(INDEX(lvl_5[],MATCH(M3504,lvl_5[ID],0),MATCH(_xlfn.CONCAT(TEXT(K3504,"##0"),"_",TEXT(L3504,"##0")),lvl_5[#Headers],0)),"Нет")</f>
        <v>10 Божеств</v>
      </c>
      <c r="H3504" s="11" t="str">
        <f>IFERROR(INDEX(lvl_6[],MATCH(N3504,lvl_6[ID],0),MATCH(_xlfn.CONCAT(K3504,"_",L3504,"_",M3504),lvl_6[#Headers],0)),"Нет")</f>
        <v>Прямое богатство</v>
      </c>
      <c r="I3504" s="12">
        <v>1</v>
      </c>
      <c r="J3504" s="12">
        <v>4</v>
      </c>
      <c r="K3504" s="12">
        <v>1</v>
      </c>
      <c r="L3504" s="12">
        <v>5</v>
      </c>
      <c r="M3504" s="12">
        <v>1</v>
      </c>
      <c r="N3504" s="12">
        <v>6</v>
      </c>
      <c r="O3504" s="12">
        <f>COUNTIF($P$2:P3504,P3504)</f>
        <v>36</v>
      </c>
      <c r="P3504" s="12" t="str">
        <f t="shared" si="222"/>
        <v>141050106</v>
      </c>
      <c r="Q3504" s="12" t="str">
        <f t="shared" si="223"/>
        <v>1410501060036</v>
      </c>
      <c r="R3504" s="20" t="s">
        <v>3017</v>
      </c>
      <c r="AB3504" s="12" t="s">
        <v>908</v>
      </c>
      <c r="AD3504" s="12" t="s">
        <v>100</v>
      </c>
      <c r="AI3504" s="12" t="s">
        <v>914</v>
      </c>
      <c r="AK3504" s="12" t="s">
        <v>100</v>
      </c>
      <c r="BN3504" s="12">
        <v>1</v>
      </c>
    </row>
    <row r="3505" spans="1:66" ht="60" x14ac:dyDescent="0.25">
      <c r="A3505" s="12">
        <v>1</v>
      </c>
      <c r="B3505" s="11" t="str">
        <f t="shared" si="221"/>
        <v>Общий расчет. Анализ даты. Анализ даты. Символические звезды. 10 Божеств. Убийство 7й позиции (Неправильный чиновник_</v>
      </c>
      <c r="C3505" s="11" t="str">
        <f>IFERROR(VLOOKUP(I3505,lvl_1[],2,FALSE),"Нет")</f>
        <v>Общий расчет</v>
      </c>
      <c r="D3505" s="11" t="str">
        <f>IFERROR(VLOOKUP(Rule!J3505,lvl_2[],2,FALSE),"Нет")</f>
        <v>Анализ даты</v>
      </c>
      <c r="E3505" s="11" t="str">
        <f>IFERROR(VLOOKUP(Rule!K3505,lvl_3[],2,FALSE),"Нет")</f>
        <v>Анализ даты</v>
      </c>
      <c r="F3505" s="11" t="str">
        <f>IFERROR(INDEX(lvl_4[],MATCH(L3505,lvl_4[ID],0),MATCH(TEXT(K3505,"##0"),lvl_4[#Headers],0)),"Нет")</f>
        <v>Символические звезды</v>
      </c>
      <c r="G3505" s="11" t="str">
        <f>IFERROR(INDEX(lvl_5[],MATCH(M3505,lvl_5[ID],0),MATCH(_xlfn.CONCAT(TEXT(K3505,"##0"),"_",TEXT(L3505,"##0")),lvl_5[#Headers],0)),"Нет")</f>
        <v>10 Божеств</v>
      </c>
      <c r="H3505" s="11" t="str">
        <f>IFERROR(INDEX(lvl_6[],MATCH(N3505,lvl_6[ID],0),MATCH(_xlfn.CONCAT(K3505,"_",L3505,"_",M3505),lvl_6[#Headers],0)),"Нет")</f>
        <v>Убийство 7й позиции (Неправильный чиновник_</v>
      </c>
      <c r="I3505" s="12">
        <v>1</v>
      </c>
      <c r="J3505" s="12">
        <v>4</v>
      </c>
      <c r="K3505" s="12">
        <v>1</v>
      </c>
      <c r="L3505" s="12">
        <v>5</v>
      </c>
      <c r="M3505" s="12">
        <v>1</v>
      </c>
      <c r="N3505" s="12">
        <v>7</v>
      </c>
      <c r="O3505" s="12">
        <f>COUNTIF($P$2:P3505,P3505)</f>
        <v>36</v>
      </c>
      <c r="P3505" s="12" t="str">
        <f t="shared" si="222"/>
        <v>141050107</v>
      </c>
      <c r="Q3505" s="12" t="str">
        <f t="shared" si="223"/>
        <v>1410501070036</v>
      </c>
      <c r="R3505" s="20" t="s">
        <v>3018</v>
      </c>
      <c r="AB3505" s="12" t="s">
        <v>908</v>
      </c>
      <c r="AD3505" s="12" t="s">
        <v>100</v>
      </c>
      <c r="AI3505" s="12" t="s">
        <v>901</v>
      </c>
      <c r="AK3505" s="12" t="s">
        <v>100</v>
      </c>
      <c r="BN3505" s="12">
        <v>1</v>
      </c>
    </row>
    <row r="3506" spans="1:66" ht="60" x14ac:dyDescent="0.25">
      <c r="A3506" s="12">
        <v>1</v>
      </c>
      <c r="B3506" s="11" t="str">
        <f t="shared" si="221"/>
        <v>Общий расчет. Анализ даты. Анализ даты. Символические звезды. 10 Божеств. Правильный чиновник (Правильная власть)</v>
      </c>
      <c r="C3506" s="11" t="str">
        <f>IFERROR(VLOOKUP(I3506,lvl_1[],2,FALSE),"Нет")</f>
        <v>Общий расчет</v>
      </c>
      <c r="D3506" s="11" t="str">
        <f>IFERROR(VLOOKUP(Rule!J3506,lvl_2[],2,FALSE),"Нет")</f>
        <v>Анализ даты</v>
      </c>
      <c r="E3506" s="11" t="str">
        <f>IFERROR(VLOOKUP(Rule!K3506,lvl_3[],2,FALSE),"Нет")</f>
        <v>Анализ даты</v>
      </c>
      <c r="F3506" s="11" t="str">
        <f>IFERROR(INDEX(lvl_4[],MATCH(L3506,lvl_4[ID],0),MATCH(TEXT(K3506,"##0"),lvl_4[#Headers],0)),"Нет")</f>
        <v>Символические звезды</v>
      </c>
      <c r="G3506" s="11" t="str">
        <f>IFERROR(INDEX(lvl_5[],MATCH(M3506,lvl_5[ID],0),MATCH(_xlfn.CONCAT(TEXT(K3506,"##0"),"_",TEXT(L3506,"##0")),lvl_5[#Headers],0)),"Нет")</f>
        <v>10 Божеств</v>
      </c>
      <c r="H3506" s="11" t="str">
        <f>IFERROR(INDEX(lvl_6[],MATCH(N3506,lvl_6[ID],0),MATCH(_xlfn.CONCAT(K3506,"_",L3506,"_",M3506),lvl_6[#Headers],0)),"Нет")</f>
        <v>Правильный чиновник (Правильная власть)</v>
      </c>
      <c r="I3506" s="12">
        <v>1</v>
      </c>
      <c r="J3506" s="12">
        <v>4</v>
      </c>
      <c r="K3506" s="12">
        <v>1</v>
      </c>
      <c r="L3506" s="12">
        <v>5</v>
      </c>
      <c r="M3506" s="12">
        <v>1</v>
      </c>
      <c r="N3506" s="12">
        <v>8</v>
      </c>
      <c r="O3506" s="12">
        <f>COUNTIF($P$2:P3506,P3506)</f>
        <v>36</v>
      </c>
      <c r="P3506" s="12" t="str">
        <f t="shared" si="222"/>
        <v>141050108</v>
      </c>
      <c r="Q3506" s="12" t="str">
        <f t="shared" si="223"/>
        <v>1410501080036</v>
      </c>
      <c r="R3506" s="20" t="s">
        <v>3019</v>
      </c>
      <c r="AB3506" s="12" t="s">
        <v>908</v>
      </c>
      <c r="AD3506" s="12" t="s">
        <v>100</v>
      </c>
      <c r="AI3506" s="12" t="s">
        <v>899</v>
      </c>
      <c r="AK3506" s="12" t="s">
        <v>100</v>
      </c>
      <c r="BN3506" s="12">
        <v>1</v>
      </c>
    </row>
    <row r="3507" spans="1:66" ht="45" x14ac:dyDescent="0.25">
      <c r="A3507" s="12">
        <v>1</v>
      </c>
      <c r="B3507" s="11" t="str">
        <f t="shared" si="221"/>
        <v>Общий расчет. Анализ даты. Анализ даты. Символические звезды. 10 Божеств. Косая печать (Дух Совы)</v>
      </c>
      <c r="C3507" s="11" t="str">
        <f>IFERROR(VLOOKUP(I3507,lvl_1[],2,FALSE),"Нет")</f>
        <v>Общий расчет</v>
      </c>
      <c r="D3507" s="11" t="str">
        <f>IFERROR(VLOOKUP(Rule!J3507,lvl_2[],2,FALSE),"Нет")</f>
        <v>Анализ даты</v>
      </c>
      <c r="E3507" s="11" t="str">
        <f>IFERROR(VLOOKUP(Rule!K3507,lvl_3[],2,FALSE),"Нет")</f>
        <v>Анализ даты</v>
      </c>
      <c r="F3507" s="11" t="str">
        <f>IFERROR(INDEX(lvl_4[],MATCH(L3507,lvl_4[ID],0),MATCH(TEXT(K3507,"##0"),lvl_4[#Headers],0)),"Нет")</f>
        <v>Символические звезды</v>
      </c>
      <c r="G3507" s="11" t="str">
        <f>IFERROR(INDEX(lvl_5[],MATCH(M3507,lvl_5[ID],0),MATCH(_xlfn.CONCAT(TEXT(K3507,"##0"),"_",TEXT(L3507,"##0")),lvl_5[#Headers],0)),"Нет")</f>
        <v>10 Божеств</v>
      </c>
      <c r="H3507" s="11" t="str">
        <f>IFERROR(INDEX(lvl_6[],MATCH(N3507,lvl_6[ID],0),MATCH(_xlfn.CONCAT(K3507,"_",L3507,"_",M3507),lvl_6[#Headers],0)),"Нет")</f>
        <v>Косая печать (Дух Совы)</v>
      </c>
      <c r="I3507" s="12">
        <v>1</v>
      </c>
      <c r="J3507" s="12">
        <v>4</v>
      </c>
      <c r="K3507" s="12">
        <v>1</v>
      </c>
      <c r="L3507" s="12">
        <v>5</v>
      </c>
      <c r="M3507" s="12">
        <v>1</v>
      </c>
      <c r="N3507" s="12">
        <v>9</v>
      </c>
      <c r="O3507" s="12">
        <f>COUNTIF($P$2:P3507,P3507)</f>
        <v>36</v>
      </c>
      <c r="P3507" s="12" t="str">
        <f t="shared" si="222"/>
        <v>141050109</v>
      </c>
      <c r="Q3507" s="12" t="str">
        <f t="shared" si="223"/>
        <v>1410501090036</v>
      </c>
      <c r="R3507" s="20" t="s">
        <v>3020</v>
      </c>
      <c r="AB3507" s="12" t="s">
        <v>908</v>
      </c>
      <c r="AD3507" s="12" t="s">
        <v>100</v>
      </c>
      <c r="AI3507" s="12" t="s">
        <v>905</v>
      </c>
      <c r="AK3507" s="12" t="s">
        <v>100</v>
      </c>
      <c r="BN3507" s="12">
        <v>1</v>
      </c>
    </row>
    <row r="3508" spans="1:66" ht="45" x14ac:dyDescent="0.25">
      <c r="A3508" s="12">
        <v>1</v>
      </c>
      <c r="B3508" s="11" t="str">
        <f t="shared" si="221"/>
        <v>Общий расчет. Анализ даты. Анализ даты. Символические звезды. 10 Божеств. Правильная печать</v>
      </c>
      <c r="C3508" s="11" t="str">
        <f>IFERROR(VLOOKUP(I3508,lvl_1[],2,FALSE),"Нет")</f>
        <v>Общий расчет</v>
      </c>
      <c r="D3508" s="11" t="str">
        <f>IFERROR(VLOOKUP(Rule!J3508,lvl_2[],2,FALSE),"Нет")</f>
        <v>Анализ даты</v>
      </c>
      <c r="E3508" s="11" t="str">
        <f>IFERROR(VLOOKUP(Rule!K3508,lvl_3[],2,FALSE),"Нет")</f>
        <v>Анализ даты</v>
      </c>
      <c r="F3508" s="11" t="str">
        <f>IFERROR(INDEX(lvl_4[],MATCH(L3508,lvl_4[ID],0),MATCH(TEXT(K3508,"##0"),lvl_4[#Headers],0)),"Нет")</f>
        <v>Символические звезды</v>
      </c>
      <c r="G3508" s="11" t="str">
        <f>IFERROR(INDEX(lvl_5[],MATCH(M3508,lvl_5[ID],0),MATCH(_xlfn.CONCAT(TEXT(K3508,"##0"),"_",TEXT(L3508,"##0")),lvl_5[#Headers],0)),"Нет")</f>
        <v>10 Божеств</v>
      </c>
      <c r="H3508" s="11" t="str">
        <f>IFERROR(INDEX(lvl_6[],MATCH(N3508,lvl_6[ID],0),MATCH(_xlfn.CONCAT(K3508,"_",L3508,"_",M3508),lvl_6[#Headers],0)),"Нет")</f>
        <v>Правильная печать</v>
      </c>
      <c r="I3508" s="12">
        <v>1</v>
      </c>
      <c r="J3508" s="12">
        <v>4</v>
      </c>
      <c r="K3508" s="12">
        <v>1</v>
      </c>
      <c r="L3508" s="12">
        <v>5</v>
      </c>
      <c r="M3508" s="12">
        <v>1</v>
      </c>
      <c r="N3508" s="12">
        <v>10</v>
      </c>
      <c r="O3508" s="12">
        <f>COUNTIF($P$2:P3508,P3508)</f>
        <v>36</v>
      </c>
      <c r="P3508" s="12" t="str">
        <f t="shared" si="222"/>
        <v>141050110</v>
      </c>
      <c r="Q3508" s="12" t="str">
        <f t="shared" si="223"/>
        <v>1410501100036</v>
      </c>
      <c r="R3508" s="20" t="s">
        <v>3021</v>
      </c>
      <c r="AB3508" s="12" t="s">
        <v>908</v>
      </c>
      <c r="AD3508" s="12" t="s">
        <v>100</v>
      </c>
      <c r="AI3508" s="12" t="s">
        <v>903</v>
      </c>
      <c r="AK3508" s="12" t="s">
        <v>100</v>
      </c>
      <c r="BN3508" s="12">
        <v>1</v>
      </c>
    </row>
    <row r="3509" spans="1:66" ht="45" x14ac:dyDescent="0.25">
      <c r="A3509" s="12">
        <v>1</v>
      </c>
      <c r="B3509" s="11" t="str">
        <f t="shared" si="221"/>
        <v>Общий расчет. Анализ даты. Анализ даты. Символические звезды. 10 Божеств. Братство</v>
      </c>
      <c r="C3509" s="11" t="str">
        <f>IFERROR(VLOOKUP(I3509,lvl_1[],2,FALSE),"Нет")</f>
        <v>Общий расчет</v>
      </c>
      <c r="D3509" s="11" t="str">
        <f>IFERROR(VLOOKUP(Rule!J3509,lvl_2[],2,FALSE),"Нет")</f>
        <v>Анализ даты</v>
      </c>
      <c r="E3509" s="11" t="str">
        <f>IFERROR(VLOOKUP(Rule!K3509,lvl_3[],2,FALSE),"Нет")</f>
        <v>Анализ даты</v>
      </c>
      <c r="F3509" s="11" t="str">
        <f>IFERROR(INDEX(lvl_4[],MATCH(L3509,lvl_4[ID],0),MATCH(TEXT(K3509,"##0"),lvl_4[#Headers],0)),"Нет")</f>
        <v>Символические звезды</v>
      </c>
      <c r="G3509" s="11" t="str">
        <f>IFERROR(INDEX(lvl_5[],MATCH(M3509,lvl_5[ID],0),MATCH(_xlfn.CONCAT(TEXT(K3509,"##0"),"_",TEXT(L3509,"##0")),lvl_5[#Headers],0)),"Нет")</f>
        <v>10 Божеств</v>
      </c>
      <c r="H3509" s="11" t="str">
        <f>IFERROR(INDEX(lvl_6[],MATCH(N3509,lvl_6[ID],0),MATCH(_xlfn.CONCAT(K3509,"_",L3509,"_",M3509),lvl_6[#Headers],0)),"Нет")</f>
        <v>Братство</v>
      </c>
      <c r="I3509" s="12">
        <v>1</v>
      </c>
      <c r="J3509" s="12">
        <v>4</v>
      </c>
      <c r="K3509" s="12">
        <v>1</v>
      </c>
      <c r="L3509" s="12">
        <v>5</v>
      </c>
      <c r="M3509" s="12">
        <v>1</v>
      </c>
      <c r="N3509" s="12">
        <v>1</v>
      </c>
      <c r="O3509" s="12">
        <f>COUNTIF($P$2:P3509,P3509)</f>
        <v>37</v>
      </c>
      <c r="P3509" s="12" t="str">
        <f t="shared" si="222"/>
        <v>141050101</v>
      </c>
      <c r="Q3509" s="12" t="str">
        <f t="shared" si="223"/>
        <v>1410501010037</v>
      </c>
      <c r="R3509" s="20" t="s">
        <v>3022</v>
      </c>
      <c r="AB3509" s="12" t="s">
        <v>910</v>
      </c>
      <c r="AD3509" s="12" t="s">
        <v>100</v>
      </c>
      <c r="AI3509" s="12" t="s">
        <v>910</v>
      </c>
      <c r="AK3509" s="12" t="s">
        <v>100</v>
      </c>
      <c r="BN3509" s="12">
        <v>1</v>
      </c>
    </row>
    <row r="3510" spans="1:66" ht="45" x14ac:dyDescent="0.25">
      <c r="A3510" s="12">
        <v>1</v>
      </c>
      <c r="B3510" s="11" t="str">
        <f t="shared" si="221"/>
        <v>Общий расчет. Анализ даты. Анализ даты. Символические звезды. 10 Божеств. Грабитель богатства</v>
      </c>
      <c r="C3510" s="11" t="str">
        <f>IFERROR(VLOOKUP(I3510,lvl_1[],2,FALSE),"Нет")</f>
        <v>Общий расчет</v>
      </c>
      <c r="D3510" s="11" t="str">
        <f>IFERROR(VLOOKUP(Rule!J3510,lvl_2[],2,FALSE),"Нет")</f>
        <v>Анализ даты</v>
      </c>
      <c r="E3510" s="11" t="str">
        <f>IFERROR(VLOOKUP(Rule!K3510,lvl_3[],2,FALSE),"Нет")</f>
        <v>Анализ даты</v>
      </c>
      <c r="F3510" s="11" t="str">
        <f>IFERROR(INDEX(lvl_4[],MATCH(L3510,lvl_4[ID],0),MATCH(TEXT(K3510,"##0"),lvl_4[#Headers],0)),"Нет")</f>
        <v>Символические звезды</v>
      </c>
      <c r="G3510" s="11" t="str">
        <f>IFERROR(INDEX(lvl_5[],MATCH(M3510,lvl_5[ID],0),MATCH(_xlfn.CONCAT(TEXT(K3510,"##0"),"_",TEXT(L3510,"##0")),lvl_5[#Headers],0)),"Нет")</f>
        <v>10 Божеств</v>
      </c>
      <c r="H3510" s="11" t="str">
        <f>IFERROR(INDEX(lvl_6[],MATCH(N3510,lvl_6[ID],0),MATCH(_xlfn.CONCAT(K3510,"_",L3510,"_",M3510),lvl_6[#Headers],0)),"Нет")</f>
        <v>Грабитель богатства</v>
      </c>
      <c r="I3510" s="12">
        <v>1</v>
      </c>
      <c r="J3510" s="12">
        <v>4</v>
      </c>
      <c r="K3510" s="12">
        <v>1</v>
      </c>
      <c r="L3510" s="12">
        <v>5</v>
      </c>
      <c r="M3510" s="12">
        <v>1</v>
      </c>
      <c r="N3510" s="12">
        <v>2</v>
      </c>
      <c r="O3510" s="12">
        <f>COUNTIF($P$2:P3510,P3510)</f>
        <v>37</v>
      </c>
      <c r="P3510" s="12" t="str">
        <f t="shared" si="222"/>
        <v>141050102</v>
      </c>
      <c r="Q3510" s="12" t="str">
        <f t="shared" si="223"/>
        <v>1410501020037</v>
      </c>
      <c r="R3510" s="20" t="s">
        <v>3023</v>
      </c>
      <c r="AB3510" s="12" t="s">
        <v>910</v>
      </c>
      <c r="AD3510" s="12" t="s">
        <v>100</v>
      </c>
      <c r="AI3510" s="12" t="s">
        <v>912</v>
      </c>
      <c r="AK3510" s="12" t="s">
        <v>100</v>
      </c>
      <c r="BN3510" s="12">
        <v>1</v>
      </c>
    </row>
    <row r="3511" spans="1:66" ht="45" x14ac:dyDescent="0.25">
      <c r="A3511" s="12">
        <v>1</v>
      </c>
      <c r="B3511" s="11" t="str">
        <f t="shared" si="221"/>
        <v>Общий расчет. Анализ даты. Анализ даты. Символические звезды. 10 Божеств. Дух наслаждения</v>
      </c>
      <c r="C3511" s="11" t="str">
        <f>IFERROR(VLOOKUP(I3511,lvl_1[],2,FALSE),"Нет")</f>
        <v>Общий расчет</v>
      </c>
      <c r="D3511" s="11" t="str">
        <f>IFERROR(VLOOKUP(Rule!J3511,lvl_2[],2,FALSE),"Нет")</f>
        <v>Анализ даты</v>
      </c>
      <c r="E3511" s="11" t="str">
        <f>IFERROR(VLOOKUP(Rule!K3511,lvl_3[],2,FALSE),"Нет")</f>
        <v>Анализ даты</v>
      </c>
      <c r="F3511" s="11" t="str">
        <f>IFERROR(INDEX(lvl_4[],MATCH(L3511,lvl_4[ID],0),MATCH(TEXT(K3511,"##0"),lvl_4[#Headers],0)),"Нет")</f>
        <v>Символические звезды</v>
      </c>
      <c r="G3511" s="11" t="str">
        <f>IFERROR(INDEX(lvl_5[],MATCH(M3511,lvl_5[ID],0),MATCH(_xlfn.CONCAT(TEXT(K3511,"##0"),"_",TEXT(L3511,"##0")),lvl_5[#Headers],0)),"Нет")</f>
        <v>10 Божеств</v>
      </c>
      <c r="H3511" s="11" t="str">
        <f>IFERROR(INDEX(lvl_6[],MATCH(N3511,lvl_6[ID],0),MATCH(_xlfn.CONCAT(K3511,"_",L3511,"_",M3511),lvl_6[#Headers],0)),"Нет")</f>
        <v>Дух наслаждения</v>
      </c>
      <c r="I3511" s="12">
        <v>1</v>
      </c>
      <c r="J3511" s="12">
        <v>4</v>
      </c>
      <c r="K3511" s="12">
        <v>1</v>
      </c>
      <c r="L3511" s="12">
        <v>5</v>
      </c>
      <c r="M3511" s="12">
        <v>1</v>
      </c>
      <c r="N3511" s="12">
        <v>3</v>
      </c>
      <c r="O3511" s="12">
        <f>COUNTIF($P$2:P3511,P3511)</f>
        <v>37</v>
      </c>
      <c r="P3511" s="12" t="str">
        <f t="shared" si="222"/>
        <v>141050103</v>
      </c>
      <c r="Q3511" s="12" t="str">
        <f t="shared" si="223"/>
        <v>1410501030037</v>
      </c>
      <c r="R3511" s="20" t="s">
        <v>3024</v>
      </c>
      <c r="AB3511" s="12" t="s">
        <v>910</v>
      </c>
      <c r="AD3511" s="12" t="s">
        <v>100</v>
      </c>
      <c r="AI3511" s="12" t="s">
        <v>914</v>
      </c>
      <c r="AK3511" s="12" t="s">
        <v>100</v>
      </c>
      <c r="BN3511" s="12">
        <v>1</v>
      </c>
    </row>
    <row r="3512" spans="1:66" ht="60" x14ac:dyDescent="0.25">
      <c r="A3512" s="12">
        <v>1</v>
      </c>
      <c r="B3512" s="11" t="str">
        <f t="shared" si="221"/>
        <v>Общий расчет. Анализ даты. Анализ даты. Символические звезды. 10 Божеств. Ранение чиновника (Нападение на власть)</v>
      </c>
      <c r="C3512" s="11" t="str">
        <f>IFERROR(VLOOKUP(I3512,lvl_1[],2,FALSE),"Нет")</f>
        <v>Общий расчет</v>
      </c>
      <c r="D3512" s="11" t="str">
        <f>IFERROR(VLOOKUP(Rule!J3512,lvl_2[],2,FALSE),"Нет")</f>
        <v>Анализ даты</v>
      </c>
      <c r="E3512" s="11" t="str">
        <f>IFERROR(VLOOKUP(Rule!K3512,lvl_3[],2,FALSE),"Нет")</f>
        <v>Анализ даты</v>
      </c>
      <c r="F3512" s="11" t="str">
        <f>IFERROR(INDEX(lvl_4[],MATCH(L3512,lvl_4[ID],0),MATCH(TEXT(K3512,"##0"),lvl_4[#Headers],0)),"Нет")</f>
        <v>Символические звезды</v>
      </c>
      <c r="G3512" s="11" t="str">
        <f>IFERROR(INDEX(lvl_5[],MATCH(M3512,lvl_5[ID],0),MATCH(_xlfn.CONCAT(TEXT(K3512,"##0"),"_",TEXT(L3512,"##0")),lvl_5[#Headers],0)),"Нет")</f>
        <v>10 Божеств</v>
      </c>
      <c r="H3512" s="11" t="str">
        <f>IFERROR(INDEX(lvl_6[],MATCH(N3512,lvl_6[ID],0),MATCH(_xlfn.CONCAT(K3512,"_",L3512,"_",M3512),lvl_6[#Headers],0)),"Нет")</f>
        <v>Ранение чиновника (Нападение на власть)</v>
      </c>
      <c r="I3512" s="12">
        <v>1</v>
      </c>
      <c r="J3512" s="12">
        <v>4</v>
      </c>
      <c r="K3512" s="12">
        <v>1</v>
      </c>
      <c r="L3512" s="12">
        <v>5</v>
      </c>
      <c r="M3512" s="12">
        <v>1</v>
      </c>
      <c r="N3512" s="12">
        <v>4</v>
      </c>
      <c r="O3512" s="12">
        <f>COUNTIF($P$2:P3512,P3512)</f>
        <v>37</v>
      </c>
      <c r="P3512" s="12" t="str">
        <f t="shared" si="222"/>
        <v>141050104</v>
      </c>
      <c r="Q3512" s="12" t="str">
        <f t="shared" si="223"/>
        <v>1410501040037</v>
      </c>
      <c r="R3512" s="20" t="s">
        <v>3025</v>
      </c>
      <c r="AB3512" s="12" t="s">
        <v>910</v>
      </c>
      <c r="AD3512" s="12" t="s">
        <v>100</v>
      </c>
      <c r="AI3512" s="12" t="s">
        <v>916</v>
      </c>
      <c r="AK3512" s="12" t="s">
        <v>100</v>
      </c>
      <c r="BN3512" s="12">
        <v>1</v>
      </c>
    </row>
    <row r="3513" spans="1:66" ht="60" x14ac:dyDescent="0.25">
      <c r="A3513" s="12">
        <v>1</v>
      </c>
      <c r="B3513" s="11" t="str">
        <f t="shared" si="221"/>
        <v>Общий расчет. Анализ даты. Анализ даты. Символические звезды. 10 Божеств. Склонность к богатству (Косое богатство)</v>
      </c>
      <c r="C3513" s="11" t="str">
        <f>IFERROR(VLOOKUP(I3513,lvl_1[],2,FALSE),"Нет")</f>
        <v>Общий расчет</v>
      </c>
      <c r="D3513" s="11" t="str">
        <f>IFERROR(VLOOKUP(Rule!J3513,lvl_2[],2,FALSE),"Нет")</f>
        <v>Анализ даты</v>
      </c>
      <c r="E3513" s="11" t="str">
        <f>IFERROR(VLOOKUP(Rule!K3513,lvl_3[],2,FALSE),"Нет")</f>
        <v>Анализ даты</v>
      </c>
      <c r="F3513" s="11" t="str">
        <f>IFERROR(INDEX(lvl_4[],MATCH(L3513,lvl_4[ID],0),MATCH(TEXT(K3513,"##0"),lvl_4[#Headers],0)),"Нет")</f>
        <v>Символические звезды</v>
      </c>
      <c r="G3513" s="11" t="str">
        <f>IFERROR(INDEX(lvl_5[],MATCH(M3513,lvl_5[ID],0),MATCH(_xlfn.CONCAT(TEXT(K3513,"##0"),"_",TEXT(L3513,"##0")),lvl_5[#Headers],0)),"Нет")</f>
        <v>10 Божеств</v>
      </c>
      <c r="H3513" s="11" t="str">
        <f>IFERROR(INDEX(lvl_6[],MATCH(N3513,lvl_6[ID],0),MATCH(_xlfn.CONCAT(K3513,"_",L3513,"_",M3513),lvl_6[#Headers],0)),"Нет")</f>
        <v>Склонность к богатству (Косое богатство)</v>
      </c>
      <c r="I3513" s="12">
        <v>1</v>
      </c>
      <c r="J3513" s="12">
        <v>4</v>
      </c>
      <c r="K3513" s="12">
        <v>1</v>
      </c>
      <c r="L3513" s="12">
        <v>5</v>
      </c>
      <c r="M3513" s="12">
        <v>1</v>
      </c>
      <c r="N3513" s="12">
        <v>5</v>
      </c>
      <c r="O3513" s="12">
        <f>COUNTIF($P$2:P3513,P3513)</f>
        <v>37</v>
      </c>
      <c r="P3513" s="12" t="str">
        <f t="shared" si="222"/>
        <v>141050105</v>
      </c>
      <c r="Q3513" s="12" t="str">
        <f t="shared" si="223"/>
        <v>1410501050037</v>
      </c>
      <c r="R3513" s="20" t="s">
        <v>3026</v>
      </c>
      <c r="AB3513" s="12" t="s">
        <v>910</v>
      </c>
      <c r="AD3513" s="12" t="s">
        <v>100</v>
      </c>
      <c r="AI3513" s="12" t="s">
        <v>899</v>
      </c>
      <c r="AK3513" s="12" t="s">
        <v>100</v>
      </c>
      <c r="BN3513" s="12">
        <v>1</v>
      </c>
    </row>
    <row r="3514" spans="1:66" ht="45" x14ac:dyDescent="0.25">
      <c r="A3514" s="12">
        <v>1</v>
      </c>
      <c r="B3514" s="11" t="str">
        <f t="shared" si="221"/>
        <v>Общий расчет. Анализ даты. Анализ даты. Символические звезды. 10 Божеств. Прямое богатство</v>
      </c>
      <c r="C3514" s="11" t="str">
        <f>IFERROR(VLOOKUP(I3514,lvl_1[],2,FALSE),"Нет")</f>
        <v>Общий расчет</v>
      </c>
      <c r="D3514" s="11" t="str">
        <f>IFERROR(VLOOKUP(Rule!J3514,lvl_2[],2,FALSE),"Нет")</f>
        <v>Анализ даты</v>
      </c>
      <c r="E3514" s="11" t="str">
        <f>IFERROR(VLOOKUP(Rule!K3514,lvl_3[],2,FALSE),"Нет")</f>
        <v>Анализ даты</v>
      </c>
      <c r="F3514" s="11" t="str">
        <f>IFERROR(INDEX(lvl_4[],MATCH(L3514,lvl_4[ID],0),MATCH(TEXT(K3514,"##0"),lvl_4[#Headers],0)),"Нет")</f>
        <v>Символические звезды</v>
      </c>
      <c r="G3514" s="11" t="str">
        <f>IFERROR(INDEX(lvl_5[],MATCH(M3514,lvl_5[ID],0),MATCH(_xlfn.CONCAT(TEXT(K3514,"##0"),"_",TEXT(L3514,"##0")),lvl_5[#Headers],0)),"Нет")</f>
        <v>10 Божеств</v>
      </c>
      <c r="H3514" s="11" t="str">
        <f>IFERROR(INDEX(lvl_6[],MATCH(N3514,lvl_6[ID],0),MATCH(_xlfn.CONCAT(K3514,"_",L3514,"_",M3514),lvl_6[#Headers],0)),"Нет")</f>
        <v>Прямое богатство</v>
      </c>
      <c r="I3514" s="12">
        <v>1</v>
      </c>
      <c r="J3514" s="12">
        <v>4</v>
      </c>
      <c r="K3514" s="12">
        <v>1</v>
      </c>
      <c r="L3514" s="12">
        <v>5</v>
      </c>
      <c r="M3514" s="12">
        <v>1</v>
      </c>
      <c r="N3514" s="12">
        <v>6</v>
      </c>
      <c r="O3514" s="12">
        <f>COUNTIF($P$2:P3514,P3514)</f>
        <v>37</v>
      </c>
      <c r="P3514" s="12" t="str">
        <f t="shared" si="222"/>
        <v>141050106</v>
      </c>
      <c r="Q3514" s="12" t="str">
        <f t="shared" si="223"/>
        <v>1410501060037</v>
      </c>
      <c r="R3514" s="20" t="s">
        <v>3027</v>
      </c>
      <c r="AB3514" s="12" t="s">
        <v>910</v>
      </c>
      <c r="AD3514" s="12" t="s">
        <v>100</v>
      </c>
      <c r="AI3514" s="12" t="s">
        <v>901</v>
      </c>
      <c r="AK3514" s="12" t="s">
        <v>100</v>
      </c>
      <c r="BN3514" s="12">
        <v>1</v>
      </c>
    </row>
    <row r="3515" spans="1:66" ht="60" x14ac:dyDescent="0.25">
      <c r="A3515" s="12">
        <v>1</v>
      </c>
      <c r="B3515" s="11" t="str">
        <f t="shared" si="221"/>
        <v>Общий расчет. Анализ даты. Анализ даты. Символические звезды. 10 Божеств. Убийство 7й позиции (Неправильный чиновник_</v>
      </c>
      <c r="C3515" s="11" t="str">
        <f>IFERROR(VLOOKUP(I3515,lvl_1[],2,FALSE),"Нет")</f>
        <v>Общий расчет</v>
      </c>
      <c r="D3515" s="11" t="str">
        <f>IFERROR(VLOOKUP(Rule!J3515,lvl_2[],2,FALSE),"Нет")</f>
        <v>Анализ даты</v>
      </c>
      <c r="E3515" s="11" t="str">
        <f>IFERROR(VLOOKUP(Rule!K3515,lvl_3[],2,FALSE),"Нет")</f>
        <v>Анализ даты</v>
      </c>
      <c r="F3515" s="11" t="str">
        <f>IFERROR(INDEX(lvl_4[],MATCH(L3515,lvl_4[ID],0),MATCH(TEXT(K3515,"##0"),lvl_4[#Headers],0)),"Нет")</f>
        <v>Символические звезды</v>
      </c>
      <c r="G3515" s="11" t="str">
        <f>IFERROR(INDEX(lvl_5[],MATCH(M3515,lvl_5[ID],0),MATCH(_xlfn.CONCAT(TEXT(K3515,"##0"),"_",TEXT(L3515,"##0")),lvl_5[#Headers],0)),"Нет")</f>
        <v>10 Божеств</v>
      </c>
      <c r="H3515" s="11" t="str">
        <f>IFERROR(INDEX(lvl_6[],MATCH(N3515,lvl_6[ID],0),MATCH(_xlfn.CONCAT(K3515,"_",L3515,"_",M3515),lvl_6[#Headers],0)),"Нет")</f>
        <v>Убийство 7й позиции (Неправильный чиновник_</v>
      </c>
      <c r="I3515" s="12">
        <v>1</v>
      </c>
      <c r="J3515" s="12">
        <v>4</v>
      </c>
      <c r="K3515" s="12">
        <v>1</v>
      </c>
      <c r="L3515" s="12">
        <v>5</v>
      </c>
      <c r="M3515" s="12">
        <v>1</v>
      </c>
      <c r="N3515" s="12">
        <v>7</v>
      </c>
      <c r="O3515" s="12">
        <f>COUNTIF($P$2:P3515,P3515)</f>
        <v>37</v>
      </c>
      <c r="P3515" s="12" t="str">
        <f t="shared" si="222"/>
        <v>141050107</v>
      </c>
      <c r="Q3515" s="12" t="str">
        <f t="shared" si="223"/>
        <v>1410501070037</v>
      </c>
      <c r="R3515" s="20" t="s">
        <v>3028</v>
      </c>
      <c r="AB3515" s="12" t="s">
        <v>910</v>
      </c>
      <c r="AD3515" s="12" t="s">
        <v>100</v>
      </c>
      <c r="AI3515" s="12" t="s">
        <v>903</v>
      </c>
      <c r="AK3515" s="12" t="s">
        <v>100</v>
      </c>
      <c r="BN3515" s="12">
        <v>1</v>
      </c>
    </row>
    <row r="3516" spans="1:66" ht="60" x14ac:dyDescent="0.25">
      <c r="A3516" s="12">
        <v>1</v>
      </c>
      <c r="B3516" s="11" t="str">
        <f t="shared" si="221"/>
        <v>Общий расчет. Анализ даты. Анализ даты. Символические звезды. 10 Божеств. Правильный чиновник (Правильная власть)</v>
      </c>
      <c r="C3516" s="11" t="str">
        <f>IFERROR(VLOOKUP(I3516,lvl_1[],2,FALSE),"Нет")</f>
        <v>Общий расчет</v>
      </c>
      <c r="D3516" s="11" t="str">
        <f>IFERROR(VLOOKUP(Rule!J3516,lvl_2[],2,FALSE),"Нет")</f>
        <v>Анализ даты</v>
      </c>
      <c r="E3516" s="11" t="str">
        <f>IFERROR(VLOOKUP(Rule!K3516,lvl_3[],2,FALSE),"Нет")</f>
        <v>Анализ даты</v>
      </c>
      <c r="F3516" s="11" t="str">
        <f>IFERROR(INDEX(lvl_4[],MATCH(L3516,lvl_4[ID],0),MATCH(TEXT(K3516,"##0"),lvl_4[#Headers],0)),"Нет")</f>
        <v>Символические звезды</v>
      </c>
      <c r="G3516" s="11" t="str">
        <f>IFERROR(INDEX(lvl_5[],MATCH(M3516,lvl_5[ID],0),MATCH(_xlfn.CONCAT(TEXT(K3516,"##0"),"_",TEXT(L3516,"##0")),lvl_5[#Headers],0)),"Нет")</f>
        <v>10 Божеств</v>
      </c>
      <c r="H3516" s="11" t="str">
        <f>IFERROR(INDEX(lvl_6[],MATCH(N3516,lvl_6[ID],0),MATCH(_xlfn.CONCAT(K3516,"_",L3516,"_",M3516),lvl_6[#Headers],0)),"Нет")</f>
        <v>Правильный чиновник (Правильная власть)</v>
      </c>
      <c r="I3516" s="12">
        <v>1</v>
      </c>
      <c r="J3516" s="12">
        <v>4</v>
      </c>
      <c r="K3516" s="12">
        <v>1</v>
      </c>
      <c r="L3516" s="12">
        <v>5</v>
      </c>
      <c r="M3516" s="12">
        <v>1</v>
      </c>
      <c r="N3516" s="12">
        <v>8</v>
      </c>
      <c r="O3516" s="12">
        <f>COUNTIF($P$2:P3516,P3516)</f>
        <v>37</v>
      </c>
      <c r="P3516" s="12" t="str">
        <f t="shared" si="222"/>
        <v>141050108</v>
      </c>
      <c r="Q3516" s="12" t="str">
        <f t="shared" si="223"/>
        <v>1410501080037</v>
      </c>
      <c r="R3516" s="20" t="s">
        <v>3029</v>
      </c>
      <c r="AB3516" s="12" t="s">
        <v>910</v>
      </c>
      <c r="AD3516" s="12" t="s">
        <v>100</v>
      </c>
      <c r="AI3516" s="12" t="s">
        <v>905</v>
      </c>
      <c r="AK3516" s="12" t="s">
        <v>100</v>
      </c>
      <c r="BN3516" s="12">
        <v>1</v>
      </c>
    </row>
    <row r="3517" spans="1:66" ht="45" x14ac:dyDescent="0.25">
      <c r="A3517" s="12">
        <v>1</v>
      </c>
      <c r="B3517" s="11" t="str">
        <f t="shared" si="221"/>
        <v>Общий расчет. Анализ даты. Анализ даты. Символические звезды. 10 Божеств. Косая печать (Дух Совы)</v>
      </c>
      <c r="C3517" s="11" t="str">
        <f>IFERROR(VLOOKUP(I3517,lvl_1[],2,FALSE),"Нет")</f>
        <v>Общий расчет</v>
      </c>
      <c r="D3517" s="11" t="str">
        <f>IFERROR(VLOOKUP(Rule!J3517,lvl_2[],2,FALSE),"Нет")</f>
        <v>Анализ даты</v>
      </c>
      <c r="E3517" s="11" t="str">
        <f>IFERROR(VLOOKUP(Rule!K3517,lvl_3[],2,FALSE),"Нет")</f>
        <v>Анализ даты</v>
      </c>
      <c r="F3517" s="11" t="str">
        <f>IFERROR(INDEX(lvl_4[],MATCH(L3517,lvl_4[ID],0),MATCH(TEXT(K3517,"##0"),lvl_4[#Headers],0)),"Нет")</f>
        <v>Символические звезды</v>
      </c>
      <c r="G3517" s="11" t="str">
        <f>IFERROR(INDEX(lvl_5[],MATCH(M3517,lvl_5[ID],0),MATCH(_xlfn.CONCAT(TEXT(K3517,"##0"),"_",TEXT(L3517,"##0")),lvl_5[#Headers],0)),"Нет")</f>
        <v>10 Божеств</v>
      </c>
      <c r="H3517" s="11" t="str">
        <f>IFERROR(INDEX(lvl_6[],MATCH(N3517,lvl_6[ID],0),MATCH(_xlfn.CONCAT(K3517,"_",L3517,"_",M3517),lvl_6[#Headers],0)),"Нет")</f>
        <v>Косая печать (Дух Совы)</v>
      </c>
      <c r="I3517" s="12">
        <v>1</v>
      </c>
      <c r="J3517" s="12">
        <v>4</v>
      </c>
      <c r="K3517" s="12">
        <v>1</v>
      </c>
      <c r="L3517" s="12">
        <v>5</v>
      </c>
      <c r="M3517" s="12">
        <v>1</v>
      </c>
      <c r="N3517" s="12">
        <v>9</v>
      </c>
      <c r="O3517" s="12">
        <f>COUNTIF($P$2:P3517,P3517)</f>
        <v>37</v>
      </c>
      <c r="P3517" s="12" t="str">
        <f t="shared" si="222"/>
        <v>141050109</v>
      </c>
      <c r="Q3517" s="12" t="str">
        <f t="shared" si="223"/>
        <v>1410501090037</v>
      </c>
      <c r="R3517" s="20" t="s">
        <v>3030</v>
      </c>
      <c r="AB3517" s="12" t="s">
        <v>910</v>
      </c>
      <c r="AD3517" s="12" t="s">
        <v>100</v>
      </c>
      <c r="AI3517" s="12" t="s">
        <v>907</v>
      </c>
      <c r="AK3517" s="12" t="s">
        <v>100</v>
      </c>
      <c r="BN3517" s="12">
        <v>1</v>
      </c>
    </row>
    <row r="3518" spans="1:66" ht="45" x14ac:dyDescent="0.25">
      <c r="A3518" s="12">
        <v>1</v>
      </c>
      <c r="B3518" s="11" t="str">
        <f t="shared" si="221"/>
        <v>Общий расчет. Анализ даты. Анализ даты. Символические звезды. 10 Божеств. Правильная печать</v>
      </c>
      <c r="C3518" s="11" t="str">
        <f>IFERROR(VLOOKUP(I3518,lvl_1[],2,FALSE),"Нет")</f>
        <v>Общий расчет</v>
      </c>
      <c r="D3518" s="11" t="str">
        <f>IFERROR(VLOOKUP(Rule!J3518,lvl_2[],2,FALSE),"Нет")</f>
        <v>Анализ даты</v>
      </c>
      <c r="E3518" s="11" t="str">
        <f>IFERROR(VLOOKUP(Rule!K3518,lvl_3[],2,FALSE),"Нет")</f>
        <v>Анализ даты</v>
      </c>
      <c r="F3518" s="11" t="str">
        <f>IFERROR(INDEX(lvl_4[],MATCH(L3518,lvl_4[ID],0),MATCH(TEXT(K3518,"##0"),lvl_4[#Headers],0)),"Нет")</f>
        <v>Символические звезды</v>
      </c>
      <c r="G3518" s="11" t="str">
        <f>IFERROR(INDEX(lvl_5[],MATCH(M3518,lvl_5[ID],0),MATCH(_xlfn.CONCAT(TEXT(K3518,"##0"),"_",TEXT(L3518,"##0")),lvl_5[#Headers],0)),"Нет")</f>
        <v>10 Божеств</v>
      </c>
      <c r="H3518" s="11" t="str">
        <f>IFERROR(INDEX(lvl_6[],MATCH(N3518,lvl_6[ID],0),MATCH(_xlfn.CONCAT(K3518,"_",L3518,"_",M3518),lvl_6[#Headers],0)),"Нет")</f>
        <v>Правильная печать</v>
      </c>
      <c r="I3518" s="12">
        <v>1</v>
      </c>
      <c r="J3518" s="12">
        <v>4</v>
      </c>
      <c r="K3518" s="12">
        <v>1</v>
      </c>
      <c r="L3518" s="12">
        <v>5</v>
      </c>
      <c r="M3518" s="12">
        <v>1</v>
      </c>
      <c r="N3518" s="12">
        <v>10</v>
      </c>
      <c r="O3518" s="12">
        <f>COUNTIF($P$2:P3518,P3518)</f>
        <v>37</v>
      </c>
      <c r="P3518" s="12" t="str">
        <f t="shared" si="222"/>
        <v>141050110</v>
      </c>
      <c r="Q3518" s="12" t="str">
        <f t="shared" si="223"/>
        <v>1410501100037</v>
      </c>
      <c r="R3518" s="20" t="s">
        <v>3031</v>
      </c>
      <c r="AB3518" s="12" t="s">
        <v>910</v>
      </c>
      <c r="AD3518" s="12" t="s">
        <v>100</v>
      </c>
      <c r="AI3518" s="12" t="s">
        <v>908</v>
      </c>
      <c r="AK3518" s="12" t="s">
        <v>100</v>
      </c>
      <c r="BN3518" s="12">
        <v>1</v>
      </c>
    </row>
    <row r="3519" spans="1:66" ht="45" x14ac:dyDescent="0.25">
      <c r="A3519" s="12">
        <v>1</v>
      </c>
      <c r="B3519" s="11" t="str">
        <f t="shared" si="221"/>
        <v>Общий расчет. Анализ даты. Анализ даты. Символические звезды. 10 Божеств. Братство</v>
      </c>
      <c r="C3519" s="11" t="str">
        <f>IFERROR(VLOOKUP(I3519,lvl_1[],2,FALSE),"Нет")</f>
        <v>Общий расчет</v>
      </c>
      <c r="D3519" s="11" t="str">
        <f>IFERROR(VLOOKUP(Rule!J3519,lvl_2[],2,FALSE),"Нет")</f>
        <v>Анализ даты</v>
      </c>
      <c r="E3519" s="11" t="str">
        <f>IFERROR(VLOOKUP(Rule!K3519,lvl_3[],2,FALSE),"Нет")</f>
        <v>Анализ даты</v>
      </c>
      <c r="F3519" s="11" t="str">
        <f>IFERROR(INDEX(lvl_4[],MATCH(L3519,lvl_4[ID],0),MATCH(TEXT(K3519,"##0"),lvl_4[#Headers],0)),"Нет")</f>
        <v>Символические звезды</v>
      </c>
      <c r="G3519" s="11" t="str">
        <f>IFERROR(INDEX(lvl_5[],MATCH(M3519,lvl_5[ID],0),MATCH(_xlfn.CONCAT(TEXT(K3519,"##0"),"_",TEXT(L3519,"##0")),lvl_5[#Headers],0)),"Нет")</f>
        <v>10 Божеств</v>
      </c>
      <c r="H3519" s="11" t="str">
        <f>IFERROR(INDEX(lvl_6[],MATCH(N3519,lvl_6[ID],0),MATCH(_xlfn.CONCAT(K3519,"_",L3519,"_",M3519),lvl_6[#Headers],0)),"Нет")</f>
        <v>Братство</v>
      </c>
      <c r="I3519" s="12">
        <v>1</v>
      </c>
      <c r="J3519" s="12">
        <v>4</v>
      </c>
      <c r="K3519" s="12">
        <v>1</v>
      </c>
      <c r="L3519" s="12">
        <v>5</v>
      </c>
      <c r="M3519" s="12">
        <v>1</v>
      </c>
      <c r="N3519" s="12">
        <v>1</v>
      </c>
      <c r="O3519" s="12">
        <f>COUNTIF($P$2:P3519,P3519)</f>
        <v>38</v>
      </c>
      <c r="P3519" s="12" t="str">
        <f t="shared" si="222"/>
        <v>141050101</v>
      </c>
      <c r="Q3519" s="12" t="str">
        <f t="shared" si="223"/>
        <v>1410501010038</v>
      </c>
      <c r="R3519" s="20" t="s">
        <v>3032</v>
      </c>
      <c r="AB3519" s="12" t="s">
        <v>912</v>
      </c>
      <c r="AD3519" s="12" t="s">
        <v>100</v>
      </c>
      <c r="AI3519" s="12" t="s">
        <v>912</v>
      </c>
      <c r="AK3519" s="12" t="s">
        <v>100</v>
      </c>
      <c r="BN3519" s="12">
        <v>1</v>
      </c>
    </row>
    <row r="3520" spans="1:66" ht="45" x14ac:dyDescent="0.25">
      <c r="A3520" s="12">
        <v>1</v>
      </c>
      <c r="B3520" s="11" t="str">
        <f t="shared" si="221"/>
        <v>Общий расчет. Анализ даты. Анализ даты. Символические звезды. 10 Божеств. Грабитель богатства</v>
      </c>
      <c r="C3520" s="11" t="str">
        <f>IFERROR(VLOOKUP(I3520,lvl_1[],2,FALSE),"Нет")</f>
        <v>Общий расчет</v>
      </c>
      <c r="D3520" s="11" t="str">
        <f>IFERROR(VLOOKUP(Rule!J3520,lvl_2[],2,FALSE),"Нет")</f>
        <v>Анализ даты</v>
      </c>
      <c r="E3520" s="11" t="str">
        <f>IFERROR(VLOOKUP(Rule!K3520,lvl_3[],2,FALSE),"Нет")</f>
        <v>Анализ даты</v>
      </c>
      <c r="F3520" s="11" t="str">
        <f>IFERROR(INDEX(lvl_4[],MATCH(L3520,lvl_4[ID],0),MATCH(TEXT(K3520,"##0"),lvl_4[#Headers],0)),"Нет")</f>
        <v>Символические звезды</v>
      </c>
      <c r="G3520" s="11" t="str">
        <f>IFERROR(INDEX(lvl_5[],MATCH(M3520,lvl_5[ID],0),MATCH(_xlfn.CONCAT(TEXT(K3520,"##0"),"_",TEXT(L3520,"##0")),lvl_5[#Headers],0)),"Нет")</f>
        <v>10 Божеств</v>
      </c>
      <c r="H3520" s="11" t="str">
        <f>IFERROR(INDEX(lvl_6[],MATCH(N3520,lvl_6[ID],0),MATCH(_xlfn.CONCAT(K3520,"_",L3520,"_",M3520),lvl_6[#Headers],0)),"Нет")</f>
        <v>Грабитель богатства</v>
      </c>
      <c r="I3520" s="12">
        <v>1</v>
      </c>
      <c r="J3520" s="12">
        <v>4</v>
      </c>
      <c r="K3520" s="12">
        <v>1</v>
      </c>
      <c r="L3520" s="12">
        <v>5</v>
      </c>
      <c r="M3520" s="12">
        <v>1</v>
      </c>
      <c r="N3520" s="12">
        <v>2</v>
      </c>
      <c r="O3520" s="12">
        <f>COUNTIF($P$2:P3520,P3520)</f>
        <v>38</v>
      </c>
      <c r="P3520" s="12" t="str">
        <f t="shared" si="222"/>
        <v>141050102</v>
      </c>
      <c r="Q3520" s="12" t="str">
        <f t="shared" si="223"/>
        <v>1410501020038</v>
      </c>
      <c r="R3520" s="20" t="s">
        <v>3033</v>
      </c>
      <c r="AB3520" s="12" t="s">
        <v>912</v>
      </c>
      <c r="AD3520" s="12" t="s">
        <v>100</v>
      </c>
      <c r="AI3520" s="12" t="s">
        <v>910</v>
      </c>
      <c r="AK3520" s="12" t="s">
        <v>100</v>
      </c>
      <c r="BN3520" s="12">
        <v>1</v>
      </c>
    </row>
    <row r="3521" spans="1:66" ht="45" x14ac:dyDescent="0.25">
      <c r="A3521" s="12">
        <v>1</v>
      </c>
      <c r="B3521" s="11" t="str">
        <f t="shared" si="221"/>
        <v>Общий расчет. Анализ даты. Анализ даты. Символические звезды. 10 Божеств. Дух наслаждения</v>
      </c>
      <c r="C3521" s="11" t="str">
        <f>IFERROR(VLOOKUP(I3521,lvl_1[],2,FALSE),"Нет")</f>
        <v>Общий расчет</v>
      </c>
      <c r="D3521" s="11" t="str">
        <f>IFERROR(VLOOKUP(Rule!J3521,lvl_2[],2,FALSE),"Нет")</f>
        <v>Анализ даты</v>
      </c>
      <c r="E3521" s="11" t="str">
        <f>IFERROR(VLOOKUP(Rule!K3521,lvl_3[],2,FALSE),"Нет")</f>
        <v>Анализ даты</v>
      </c>
      <c r="F3521" s="11" t="str">
        <f>IFERROR(INDEX(lvl_4[],MATCH(L3521,lvl_4[ID],0),MATCH(TEXT(K3521,"##0"),lvl_4[#Headers],0)),"Нет")</f>
        <v>Символические звезды</v>
      </c>
      <c r="G3521" s="11" t="str">
        <f>IFERROR(INDEX(lvl_5[],MATCH(M3521,lvl_5[ID],0),MATCH(_xlfn.CONCAT(TEXT(K3521,"##0"),"_",TEXT(L3521,"##0")),lvl_5[#Headers],0)),"Нет")</f>
        <v>10 Божеств</v>
      </c>
      <c r="H3521" s="11" t="str">
        <f>IFERROR(INDEX(lvl_6[],MATCH(N3521,lvl_6[ID],0),MATCH(_xlfn.CONCAT(K3521,"_",L3521,"_",M3521),lvl_6[#Headers],0)),"Нет")</f>
        <v>Дух наслаждения</v>
      </c>
      <c r="I3521" s="12">
        <v>1</v>
      </c>
      <c r="J3521" s="12">
        <v>4</v>
      </c>
      <c r="K3521" s="12">
        <v>1</v>
      </c>
      <c r="L3521" s="12">
        <v>5</v>
      </c>
      <c r="M3521" s="12">
        <v>1</v>
      </c>
      <c r="N3521" s="12">
        <v>3</v>
      </c>
      <c r="O3521" s="12">
        <f>COUNTIF($P$2:P3521,P3521)</f>
        <v>38</v>
      </c>
      <c r="P3521" s="12" t="str">
        <f t="shared" si="222"/>
        <v>141050103</v>
      </c>
      <c r="Q3521" s="12" t="str">
        <f t="shared" si="223"/>
        <v>1410501030038</v>
      </c>
      <c r="R3521" s="20" t="s">
        <v>3034</v>
      </c>
      <c r="AB3521" s="12" t="s">
        <v>912</v>
      </c>
      <c r="AD3521" s="12" t="s">
        <v>100</v>
      </c>
      <c r="AI3521" s="12" t="s">
        <v>916</v>
      </c>
      <c r="AK3521" s="12" t="s">
        <v>100</v>
      </c>
      <c r="BN3521" s="12">
        <v>1</v>
      </c>
    </row>
    <row r="3522" spans="1:66" ht="60" x14ac:dyDescent="0.25">
      <c r="A3522" s="12">
        <v>1</v>
      </c>
      <c r="B3522" s="11" t="str">
        <f t="shared" si="221"/>
        <v>Общий расчет. Анализ даты. Анализ даты. Символические звезды. 10 Божеств. Ранение чиновника (Нападение на власть)</v>
      </c>
      <c r="C3522" s="11" t="str">
        <f>IFERROR(VLOOKUP(I3522,lvl_1[],2,FALSE),"Нет")</f>
        <v>Общий расчет</v>
      </c>
      <c r="D3522" s="11" t="str">
        <f>IFERROR(VLOOKUP(Rule!J3522,lvl_2[],2,FALSE),"Нет")</f>
        <v>Анализ даты</v>
      </c>
      <c r="E3522" s="11" t="str">
        <f>IFERROR(VLOOKUP(Rule!K3522,lvl_3[],2,FALSE),"Нет")</f>
        <v>Анализ даты</v>
      </c>
      <c r="F3522" s="11" t="str">
        <f>IFERROR(INDEX(lvl_4[],MATCH(L3522,lvl_4[ID],0),MATCH(TEXT(K3522,"##0"),lvl_4[#Headers],0)),"Нет")</f>
        <v>Символические звезды</v>
      </c>
      <c r="G3522" s="11" t="str">
        <f>IFERROR(INDEX(lvl_5[],MATCH(M3522,lvl_5[ID],0),MATCH(_xlfn.CONCAT(TEXT(K3522,"##0"),"_",TEXT(L3522,"##0")),lvl_5[#Headers],0)),"Нет")</f>
        <v>10 Божеств</v>
      </c>
      <c r="H3522" s="11" t="str">
        <f>IFERROR(INDEX(lvl_6[],MATCH(N3522,lvl_6[ID],0),MATCH(_xlfn.CONCAT(K3522,"_",L3522,"_",M3522),lvl_6[#Headers],0)),"Нет")</f>
        <v>Ранение чиновника (Нападение на власть)</v>
      </c>
      <c r="I3522" s="12">
        <v>1</v>
      </c>
      <c r="J3522" s="12">
        <v>4</v>
      </c>
      <c r="K3522" s="12">
        <v>1</v>
      </c>
      <c r="L3522" s="12">
        <v>5</v>
      </c>
      <c r="M3522" s="12">
        <v>1</v>
      </c>
      <c r="N3522" s="12">
        <v>4</v>
      </c>
      <c r="O3522" s="12">
        <f>COUNTIF($P$2:P3522,P3522)</f>
        <v>38</v>
      </c>
      <c r="P3522" s="12" t="str">
        <f t="shared" si="222"/>
        <v>141050104</v>
      </c>
      <c r="Q3522" s="12" t="str">
        <f t="shared" si="223"/>
        <v>1410501040038</v>
      </c>
      <c r="R3522" s="20" t="s">
        <v>3035</v>
      </c>
      <c r="AB3522" s="12" t="s">
        <v>912</v>
      </c>
      <c r="AD3522" s="12" t="s">
        <v>100</v>
      </c>
      <c r="AI3522" s="12" t="s">
        <v>914</v>
      </c>
      <c r="AK3522" s="12" t="s">
        <v>100</v>
      </c>
      <c r="BN3522" s="12">
        <v>1</v>
      </c>
    </row>
    <row r="3523" spans="1:66" ht="60" x14ac:dyDescent="0.25">
      <c r="A3523" s="12">
        <v>1</v>
      </c>
      <c r="B3523" s="11" t="str">
        <f t="shared" si="221"/>
        <v>Общий расчет. Анализ даты. Анализ даты. Символические звезды. 10 Божеств. Склонность к богатству (Косое богатство)</v>
      </c>
      <c r="C3523" s="11" t="str">
        <f>IFERROR(VLOOKUP(I3523,lvl_1[],2,FALSE),"Нет")</f>
        <v>Общий расчет</v>
      </c>
      <c r="D3523" s="11" t="str">
        <f>IFERROR(VLOOKUP(Rule!J3523,lvl_2[],2,FALSE),"Нет")</f>
        <v>Анализ даты</v>
      </c>
      <c r="E3523" s="11" t="str">
        <f>IFERROR(VLOOKUP(Rule!K3523,lvl_3[],2,FALSE),"Нет")</f>
        <v>Анализ даты</v>
      </c>
      <c r="F3523" s="11" t="str">
        <f>IFERROR(INDEX(lvl_4[],MATCH(L3523,lvl_4[ID],0),MATCH(TEXT(K3523,"##0"),lvl_4[#Headers],0)),"Нет")</f>
        <v>Символические звезды</v>
      </c>
      <c r="G3523" s="11" t="str">
        <f>IFERROR(INDEX(lvl_5[],MATCH(M3523,lvl_5[ID],0),MATCH(_xlfn.CONCAT(TEXT(K3523,"##0"),"_",TEXT(L3523,"##0")),lvl_5[#Headers],0)),"Нет")</f>
        <v>10 Божеств</v>
      </c>
      <c r="H3523" s="11" t="str">
        <f>IFERROR(INDEX(lvl_6[],MATCH(N3523,lvl_6[ID],0),MATCH(_xlfn.CONCAT(K3523,"_",L3523,"_",M3523),lvl_6[#Headers],0)),"Нет")</f>
        <v>Склонность к богатству (Косое богатство)</v>
      </c>
      <c r="I3523" s="12">
        <v>1</v>
      </c>
      <c r="J3523" s="12">
        <v>4</v>
      </c>
      <c r="K3523" s="12">
        <v>1</v>
      </c>
      <c r="L3523" s="12">
        <v>5</v>
      </c>
      <c r="M3523" s="12">
        <v>1</v>
      </c>
      <c r="N3523" s="12">
        <v>5</v>
      </c>
      <c r="O3523" s="12">
        <f>COUNTIF($P$2:P3523,P3523)</f>
        <v>38</v>
      </c>
      <c r="P3523" s="12" t="str">
        <f t="shared" si="222"/>
        <v>141050105</v>
      </c>
      <c r="Q3523" s="12" t="str">
        <f t="shared" si="223"/>
        <v>1410501050038</v>
      </c>
      <c r="R3523" s="20" t="s">
        <v>3036</v>
      </c>
      <c r="AB3523" s="12" t="s">
        <v>912</v>
      </c>
      <c r="AD3523" s="12" t="s">
        <v>100</v>
      </c>
      <c r="AI3523" s="12" t="s">
        <v>901</v>
      </c>
      <c r="AK3523" s="12" t="s">
        <v>100</v>
      </c>
      <c r="BN3523" s="12">
        <v>1</v>
      </c>
    </row>
    <row r="3524" spans="1:66" ht="45" x14ac:dyDescent="0.25">
      <c r="A3524" s="12">
        <v>1</v>
      </c>
      <c r="B3524" s="11" t="str">
        <f t="shared" si="221"/>
        <v>Общий расчет. Анализ даты. Анализ даты. Символические звезды. 10 Божеств. Прямое богатство</v>
      </c>
      <c r="C3524" s="11" t="str">
        <f>IFERROR(VLOOKUP(I3524,lvl_1[],2,FALSE),"Нет")</f>
        <v>Общий расчет</v>
      </c>
      <c r="D3524" s="11" t="str">
        <f>IFERROR(VLOOKUP(Rule!J3524,lvl_2[],2,FALSE),"Нет")</f>
        <v>Анализ даты</v>
      </c>
      <c r="E3524" s="11" t="str">
        <f>IFERROR(VLOOKUP(Rule!K3524,lvl_3[],2,FALSE),"Нет")</f>
        <v>Анализ даты</v>
      </c>
      <c r="F3524" s="11" t="str">
        <f>IFERROR(INDEX(lvl_4[],MATCH(L3524,lvl_4[ID],0),MATCH(TEXT(K3524,"##0"),lvl_4[#Headers],0)),"Нет")</f>
        <v>Символические звезды</v>
      </c>
      <c r="G3524" s="11" t="str">
        <f>IFERROR(INDEX(lvl_5[],MATCH(M3524,lvl_5[ID],0),MATCH(_xlfn.CONCAT(TEXT(K3524,"##0"),"_",TEXT(L3524,"##0")),lvl_5[#Headers],0)),"Нет")</f>
        <v>10 Божеств</v>
      </c>
      <c r="H3524" s="11" t="str">
        <f>IFERROR(INDEX(lvl_6[],MATCH(N3524,lvl_6[ID],0),MATCH(_xlfn.CONCAT(K3524,"_",L3524,"_",M3524),lvl_6[#Headers],0)),"Нет")</f>
        <v>Прямое богатство</v>
      </c>
      <c r="I3524" s="12">
        <v>1</v>
      </c>
      <c r="J3524" s="12">
        <v>4</v>
      </c>
      <c r="K3524" s="12">
        <v>1</v>
      </c>
      <c r="L3524" s="12">
        <v>5</v>
      </c>
      <c r="M3524" s="12">
        <v>1</v>
      </c>
      <c r="N3524" s="12">
        <v>6</v>
      </c>
      <c r="O3524" s="12">
        <f>COUNTIF($P$2:P3524,P3524)</f>
        <v>38</v>
      </c>
      <c r="P3524" s="12" t="str">
        <f t="shared" si="222"/>
        <v>141050106</v>
      </c>
      <c r="Q3524" s="12" t="str">
        <f t="shared" si="223"/>
        <v>1410501060038</v>
      </c>
      <c r="R3524" s="20" t="s">
        <v>3037</v>
      </c>
      <c r="AB3524" s="12" t="s">
        <v>912</v>
      </c>
      <c r="AD3524" s="12" t="s">
        <v>100</v>
      </c>
      <c r="AI3524" s="12" t="s">
        <v>899</v>
      </c>
      <c r="AK3524" s="12" t="s">
        <v>100</v>
      </c>
      <c r="BN3524" s="12">
        <v>1</v>
      </c>
    </row>
    <row r="3525" spans="1:66" ht="60" x14ac:dyDescent="0.25">
      <c r="A3525" s="12">
        <v>1</v>
      </c>
      <c r="B3525" s="11" t="str">
        <f t="shared" si="221"/>
        <v>Общий расчет. Анализ даты. Анализ даты. Символические звезды. 10 Божеств. Убийство 7й позиции (Неправильный чиновник_</v>
      </c>
      <c r="C3525" s="11" t="str">
        <f>IFERROR(VLOOKUP(I3525,lvl_1[],2,FALSE),"Нет")</f>
        <v>Общий расчет</v>
      </c>
      <c r="D3525" s="11" t="str">
        <f>IFERROR(VLOOKUP(Rule!J3525,lvl_2[],2,FALSE),"Нет")</f>
        <v>Анализ даты</v>
      </c>
      <c r="E3525" s="11" t="str">
        <f>IFERROR(VLOOKUP(Rule!K3525,lvl_3[],2,FALSE),"Нет")</f>
        <v>Анализ даты</v>
      </c>
      <c r="F3525" s="11" t="str">
        <f>IFERROR(INDEX(lvl_4[],MATCH(L3525,lvl_4[ID],0),MATCH(TEXT(K3525,"##0"),lvl_4[#Headers],0)),"Нет")</f>
        <v>Символические звезды</v>
      </c>
      <c r="G3525" s="11" t="str">
        <f>IFERROR(INDEX(lvl_5[],MATCH(M3525,lvl_5[ID],0),MATCH(_xlfn.CONCAT(TEXT(K3525,"##0"),"_",TEXT(L3525,"##0")),lvl_5[#Headers],0)),"Нет")</f>
        <v>10 Божеств</v>
      </c>
      <c r="H3525" s="11" t="str">
        <f>IFERROR(INDEX(lvl_6[],MATCH(N3525,lvl_6[ID],0),MATCH(_xlfn.CONCAT(K3525,"_",L3525,"_",M3525),lvl_6[#Headers],0)),"Нет")</f>
        <v>Убийство 7й позиции (Неправильный чиновник_</v>
      </c>
      <c r="I3525" s="12">
        <v>1</v>
      </c>
      <c r="J3525" s="12">
        <v>4</v>
      </c>
      <c r="K3525" s="12">
        <v>1</v>
      </c>
      <c r="L3525" s="12">
        <v>5</v>
      </c>
      <c r="M3525" s="12">
        <v>1</v>
      </c>
      <c r="N3525" s="12">
        <v>7</v>
      </c>
      <c r="O3525" s="12">
        <f>COUNTIF($P$2:P3525,P3525)</f>
        <v>38</v>
      </c>
      <c r="P3525" s="12" t="str">
        <f t="shared" si="222"/>
        <v>141050107</v>
      </c>
      <c r="Q3525" s="12" t="str">
        <f t="shared" si="223"/>
        <v>1410501070038</v>
      </c>
      <c r="R3525" s="20" t="s">
        <v>3038</v>
      </c>
      <c r="AB3525" s="12" t="s">
        <v>912</v>
      </c>
      <c r="AD3525" s="12" t="s">
        <v>100</v>
      </c>
      <c r="AI3525" s="12" t="s">
        <v>905</v>
      </c>
      <c r="AK3525" s="12" t="s">
        <v>100</v>
      </c>
      <c r="BN3525" s="12">
        <v>1</v>
      </c>
    </row>
    <row r="3526" spans="1:66" ht="60" x14ac:dyDescent="0.25">
      <c r="A3526" s="12">
        <v>1</v>
      </c>
      <c r="B3526" s="11" t="str">
        <f t="shared" si="221"/>
        <v>Общий расчет. Анализ даты. Анализ даты. Символические звезды. 10 Божеств. Правильный чиновник (Правильная власть)</v>
      </c>
      <c r="C3526" s="11" t="str">
        <f>IFERROR(VLOOKUP(I3526,lvl_1[],2,FALSE),"Нет")</f>
        <v>Общий расчет</v>
      </c>
      <c r="D3526" s="11" t="str">
        <f>IFERROR(VLOOKUP(Rule!J3526,lvl_2[],2,FALSE),"Нет")</f>
        <v>Анализ даты</v>
      </c>
      <c r="E3526" s="11" t="str">
        <f>IFERROR(VLOOKUP(Rule!K3526,lvl_3[],2,FALSE),"Нет")</f>
        <v>Анализ даты</v>
      </c>
      <c r="F3526" s="11" t="str">
        <f>IFERROR(INDEX(lvl_4[],MATCH(L3526,lvl_4[ID],0),MATCH(TEXT(K3526,"##0"),lvl_4[#Headers],0)),"Нет")</f>
        <v>Символические звезды</v>
      </c>
      <c r="G3526" s="11" t="str">
        <f>IFERROR(INDEX(lvl_5[],MATCH(M3526,lvl_5[ID],0),MATCH(_xlfn.CONCAT(TEXT(K3526,"##0"),"_",TEXT(L3526,"##0")),lvl_5[#Headers],0)),"Нет")</f>
        <v>10 Божеств</v>
      </c>
      <c r="H3526" s="11" t="str">
        <f>IFERROR(INDEX(lvl_6[],MATCH(N3526,lvl_6[ID],0),MATCH(_xlfn.CONCAT(K3526,"_",L3526,"_",M3526),lvl_6[#Headers],0)),"Нет")</f>
        <v>Правильный чиновник (Правильная власть)</v>
      </c>
      <c r="I3526" s="12">
        <v>1</v>
      </c>
      <c r="J3526" s="12">
        <v>4</v>
      </c>
      <c r="K3526" s="12">
        <v>1</v>
      </c>
      <c r="L3526" s="12">
        <v>5</v>
      </c>
      <c r="M3526" s="12">
        <v>1</v>
      </c>
      <c r="N3526" s="12">
        <v>8</v>
      </c>
      <c r="O3526" s="12">
        <f>COUNTIF($P$2:P3526,P3526)</f>
        <v>38</v>
      </c>
      <c r="P3526" s="12" t="str">
        <f t="shared" si="222"/>
        <v>141050108</v>
      </c>
      <c r="Q3526" s="12" t="str">
        <f t="shared" si="223"/>
        <v>1410501080038</v>
      </c>
      <c r="R3526" s="20" t="s">
        <v>3039</v>
      </c>
      <c r="AB3526" s="12" t="s">
        <v>912</v>
      </c>
      <c r="AD3526" s="12" t="s">
        <v>100</v>
      </c>
      <c r="AI3526" s="12" t="s">
        <v>903</v>
      </c>
      <c r="AK3526" s="12" t="s">
        <v>100</v>
      </c>
      <c r="BN3526" s="12">
        <v>1</v>
      </c>
    </row>
    <row r="3527" spans="1:66" ht="45" x14ac:dyDescent="0.25">
      <c r="A3527" s="12">
        <v>1</v>
      </c>
      <c r="B3527" s="11" t="str">
        <f t="shared" si="221"/>
        <v>Общий расчет. Анализ даты. Анализ даты. Символические звезды. 10 Божеств. Косая печать (Дух Совы)</v>
      </c>
      <c r="C3527" s="11" t="str">
        <f>IFERROR(VLOOKUP(I3527,lvl_1[],2,FALSE),"Нет")</f>
        <v>Общий расчет</v>
      </c>
      <c r="D3527" s="11" t="str">
        <f>IFERROR(VLOOKUP(Rule!J3527,lvl_2[],2,FALSE),"Нет")</f>
        <v>Анализ даты</v>
      </c>
      <c r="E3527" s="11" t="str">
        <f>IFERROR(VLOOKUP(Rule!K3527,lvl_3[],2,FALSE),"Нет")</f>
        <v>Анализ даты</v>
      </c>
      <c r="F3527" s="11" t="str">
        <f>IFERROR(INDEX(lvl_4[],MATCH(L3527,lvl_4[ID],0),MATCH(TEXT(K3527,"##0"),lvl_4[#Headers],0)),"Нет")</f>
        <v>Символические звезды</v>
      </c>
      <c r="G3527" s="11" t="str">
        <f>IFERROR(INDEX(lvl_5[],MATCH(M3527,lvl_5[ID],0),MATCH(_xlfn.CONCAT(TEXT(K3527,"##0"),"_",TEXT(L3527,"##0")),lvl_5[#Headers],0)),"Нет")</f>
        <v>10 Божеств</v>
      </c>
      <c r="H3527" s="11" t="str">
        <f>IFERROR(INDEX(lvl_6[],MATCH(N3527,lvl_6[ID],0),MATCH(_xlfn.CONCAT(K3527,"_",L3527,"_",M3527),lvl_6[#Headers],0)),"Нет")</f>
        <v>Косая печать (Дух Совы)</v>
      </c>
      <c r="I3527" s="12">
        <v>1</v>
      </c>
      <c r="J3527" s="12">
        <v>4</v>
      </c>
      <c r="K3527" s="12">
        <v>1</v>
      </c>
      <c r="L3527" s="12">
        <v>5</v>
      </c>
      <c r="M3527" s="12">
        <v>1</v>
      </c>
      <c r="N3527" s="12">
        <v>9</v>
      </c>
      <c r="O3527" s="12">
        <f>COUNTIF($P$2:P3527,P3527)</f>
        <v>38</v>
      </c>
      <c r="P3527" s="12" t="str">
        <f t="shared" si="222"/>
        <v>141050109</v>
      </c>
      <c r="Q3527" s="12" t="str">
        <f t="shared" si="223"/>
        <v>1410501090038</v>
      </c>
      <c r="R3527" s="20" t="s">
        <v>3040</v>
      </c>
      <c r="AB3527" s="12" t="s">
        <v>912</v>
      </c>
      <c r="AD3527" s="12" t="s">
        <v>100</v>
      </c>
      <c r="AI3527" s="12" t="s">
        <v>908</v>
      </c>
      <c r="AK3527" s="12" t="s">
        <v>100</v>
      </c>
      <c r="BN3527" s="12">
        <v>1</v>
      </c>
    </row>
    <row r="3528" spans="1:66" ht="45" x14ac:dyDescent="0.25">
      <c r="A3528" s="12">
        <v>1</v>
      </c>
      <c r="B3528" s="11" t="str">
        <f t="shared" si="221"/>
        <v>Общий расчет. Анализ даты. Анализ даты. Символические звезды. 10 Божеств. Правильная печать</v>
      </c>
      <c r="C3528" s="11" t="str">
        <f>IFERROR(VLOOKUP(I3528,lvl_1[],2,FALSE),"Нет")</f>
        <v>Общий расчет</v>
      </c>
      <c r="D3528" s="11" t="str">
        <f>IFERROR(VLOOKUP(Rule!J3528,lvl_2[],2,FALSE),"Нет")</f>
        <v>Анализ даты</v>
      </c>
      <c r="E3528" s="11" t="str">
        <f>IFERROR(VLOOKUP(Rule!K3528,lvl_3[],2,FALSE),"Нет")</f>
        <v>Анализ даты</v>
      </c>
      <c r="F3528" s="11" t="str">
        <f>IFERROR(INDEX(lvl_4[],MATCH(L3528,lvl_4[ID],0),MATCH(TEXT(K3528,"##0"),lvl_4[#Headers],0)),"Нет")</f>
        <v>Символические звезды</v>
      </c>
      <c r="G3528" s="11" t="str">
        <f>IFERROR(INDEX(lvl_5[],MATCH(M3528,lvl_5[ID],0),MATCH(_xlfn.CONCAT(TEXT(K3528,"##0"),"_",TEXT(L3528,"##0")),lvl_5[#Headers],0)),"Нет")</f>
        <v>10 Божеств</v>
      </c>
      <c r="H3528" s="11" t="str">
        <f>IFERROR(INDEX(lvl_6[],MATCH(N3528,lvl_6[ID],0),MATCH(_xlfn.CONCAT(K3528,"_",L3528,"_",M3528),lvl_6[#Headers],0)),"Нет")</f>
        <v>Правильная печать</v>
      </c>
      <c r="I3528" s="12">
        <v>1</v>
      </c>
      <c r="J3528" s="12">
        <v>4</v>
      </c>
      <c r="K3528" s="12">
        <v>1</v>
      </c>
      <c r="L3528" s="12">
        <v>5</v>
      </c>
      <c r="M3528" s="12">
        <v>1</v>
      </c>
      <c r="N3528" s="12">
        <v>10</v>
      </c>
      <c r="O3528" s="12">
        <f>COUNTIF($P$2:P3528,P3528)</f>
        <v>38</v>
      </c>
      <c r="P3528" s="12" t="str">
        <f t="shared" si="222"/>
        <v>141050110</v>
      </c>
      <c r="Q3528" s="12" t="str">
        <f t="shared" si="223"/>
        <v>1410501100038</v>
      </c>
      <c r="R3528" s="20" t="s">
        <v>3041</v>
      </c>
      <c r="AB3528" s="12" t="s">
        <v>912</v>
      </c>
      <c r="AD3528" s="12" t="s">
        <v>100</v>
      </c>
      <c r="AI3528" s="12" t="s">
        <v>907</v>
      </c>
      <c r="AK3528" s="12" t="s">
        <v>100</v>
      </c>
      <c r="BN3528" s="12">
        <v>1</v>
      </c>
    </row>
    <row r="3529" spans="1:66" ht="45" x14ac:dyDescent="0.25">
      <c r="A3529" s="12">
        <v>1</v>
      </c>
      <c r="B3529" s="11" t="str">
        <f t="shared" si="221"/>
        <v>Общий расчет. Анализ даты. Анализ даты. Символические звезды. 10 Божеств. Братство</v>
      </c>
      <c r="C3529" s="11" t="str">
        <f>IFERROR(VLOOKUP(I3529,lvl_1[],2,FALSE),"Нет")</f>
        <v>Общий расчет</v>
      </c>
      <c r="D3529" s="11" t="str">
        <f>IFERROR(VLOOKUP(Rule!J3529,lvl_2[],2,FALSE),"Нет")</f>
        <v>Анализ даты</v>
      </c>
      <c r="E3529" s="11" t="str">
        <f>IFERROR(VLOOKUP(Rule!K3529,lvl_3[],2,FALSE),"Нет")</f>
        <v>Анализ даты</v>
      </c>
      <c r="F3529" s="11" t="str">
        <f>IFERROR(INDEX(lvl_4[],MATCH(L3529,lvl_4[ID],0),MATCH(TEXT(K3529,"##0"),lvl_4[#Headers],0)),"Нет")</f>
        <v>Символические звезды</v>
      </c>
      <c r="G3529" s="11" t="str">
        <f>IFERROR(INDEX(lvl_5[],MATCH(M3529,lvl_5[ID],0),MATCH(_xlfn.CONCAT(TEXT(K3529,"##0"),"_",TEXT(L3529,"##0")),lvl_5[#Headers],0)),"Нет")</f>
        <v>10 Божеств</v>
      </c>
      <c r="H3529" s="11" t="str">
        <f>IFERROR(INDEX(lvl_6[],MATCH(N3529,lvl_6[ID],0),MATCH(_xlfn.CONCAT(K3529,"_",L3529,"_",M3529),lvl_6[#Headers],0)),"Нет")</f>
        <v>Братство</v>
      </c>
      <c r="I3529" s="12">
        <v>1</v>
      </c>
      <c r="J3529" s="12">
        <v>4</v>
      </c>
      <c r="K3529" s="12">
        <v>1</v>
      </c>
      <c r="L3529" s="12">
        <v>5</v>
      </c>
      <c r="M3529" s="12">
        <v>1</v>
      </c>
      <c r="N3529" s="12">
        <v>1</v>
      </c>
      <c r="O3529" s="12">
        <f>COUNTIF($P$2:P3529,P3529)</f>
        <v>39</v>
      </c>
      <c r="P3529" s="12" t="str">
        <f t="shared" si="222"/>
        <v>141050101</v>
      </c>
      <c r="Q3529" s="12" t="str">
        <f t="shared" si="223"/>
        <v>1410501010039</v>
      </c>
      <c r="R3529" s="20" t="s">
        <v>3042</v>
      </c>
      <c r="AB3529" s="12" t="s">
        <v>914</v>
      </c>
      <c r="AD3529" s="12" t="s">
        <v>100</v>
      </c>
      <c r="AI3529" s="12" t="s">
        <v>914</v>
      </c>
      <c r="AK3529" s="12" t="s">
        <v>100</v>
      </c>
      <c r="BN3529" s="12">
        <v>1</v>
      </c>
    </row>
    <row r="3530" spans="1:66" ht="45" x14ac:dyDescent="0.25">
      <c r="A3530" s="12">
        <v>1</v>
      </c>
      <c r="B3530" s="11" t="str">
        <f t="shared" si="221"/>
        <v>Общий расчет. Анализ даты. Анализ даты. Символические звезды. 10 Божеств. Грабитель богатства</v>
      </c>
      <c r="C3530" s="11" t="str">
        <f>IFERROR(VLOOKUP(I3530,lvl_1[],2,FALSE),"Нет")</f>
        <v>Общий расчет</v>
      </c>
      <c r="D3530" s="11" t="str">
        <f>IFERROR(VLOOKUP(Rule!J3530,lvl_2[],2,FALSE),"Нет")</f>
        <v>Анализ даты</v>
      </c>
      <c r="E3530" s="11" t="str">
        <f>IFERROR(VLOOKUP(Rule!K3530,lvl_3[],2,FALSE),"Нет")</f>
        <v>Анализ даты</v>
      </c>
      <c r="F3530" s="11" t="str">
        <f>IFERROR(INDEX(lvl_4[],MATCH(L3530,lvl_4[ID],0),MATCH(TEXT(K3530,"##0"),lvl_4[#Headers],0)),"Нет")</f>
        <v>Символические звезды</v>
      </c>
      <c r="G3530" s="11" t="str">
        <f>IFERROR(INDEX(lvl_5[],MATCH(M3530,lvl_5[ID],0),MATCH(_xlfn.CONCAT(TEXT(K3530,"##0"),"_",TEXT(L3530,"##0")),lvl_5[#Headers],0)),"Нет")</f>
        <v>10 Божеств</v>
      </c>
      <c r="H3530" s="11" t="str">
        <f>IFERROR(INDEX(lvl_6[],MATCH(N3530,lvl_6[ID],0),MATCH(_xlfn.CONCAT(K3530,"_",L3530,"_",M3530),lvl_6[#Headers],0)),"Нет")</f>
        <v>Грабитель богатства</v>
      </c>
      <c r="I3530" s="12">
        <v>1</v>
      </c>
      <c r="J3530" s="12">
        <v>4</v>
      </c>
      <c r="K3530" s="12">
        <v>1</v>
      </c>
      <c r="L3530" s="12">
        <v>5</v>
      </c>
      <c r="M3530" s="12">
        <v>1</v>
      </c>
      <c r="N3530" s="12">
        <v>2</v>
      </c>
      <c r="O3530" s="12">
        <f>COUNTIF($P$2:P3530,P3530)</f>
        <v>39</v>
      </c>
      <c r="P3530" s="12" t="str">
        <f t="shared" si="222"/>
        <v>141050102</v>
      </c>
      <c r="Q3530" s="12" t="str">
        <f t="shared" si="223"/>
        <v>1410501020039</v>
      </c>
      <c r="R3530" s="20" t="s">
        <v>3043</v>
      </c>
      <c r="AB3530" s="12" t="s">
        <v>914</v>
      </c>
      <c r="AD3530" s="12" t="s">
        <v>100</v>
      </c>
      <c r="AI3530" s="12" t="s">
        <v>916</v>
      </c>
      <c r="AK3530" s="12" t="s">
        <v>100</v>
      </c>
      <c r="BN3530" s="12">
        <v>1</v>
      </c>
    </row>
    <row r="3531" spans="1:66" ht="45" x14ac:dyDescent="0.25">
      <c r="A3531" s="12">
        <v>1</v>
      </c>
      <c r="B3531" s="11" t="str">
        <f t="shared" si="221"/>
        <v>Общий расчет. Анализ даты. Анализ даты. Символические звезды. 10 Божеств. Дух наслаждения</v>
      </c>
      <c r="C3531" s="11" t="str">
        <f>IFERROR(VLOOKUP(I3531,lvl_1[],2,FALSE),"Нет")</f>
        <v>Общий расчет</v>
      </c>
      <c r="D3531" s="11" t="str">
        <f>IFERROR(VLOOKUP(Rule!J3531,lvl_2[],2,FALSE),"Нет")</f>
        <v>Анализ даты</v>
      </c>
      <c r="E3531" s="11" t="str">
        <f>IFERROR(VLOOKUP(Rule!K3531,lvl_3[],2,FALSE),"Нет")</f>
        <v>Анализ даты</v>
      </c>
      <c r="F3531" s="11" t="str">
        <f>IFERROR(INDEX(lvl_4[],MATCH(L3531,lvl_4[ID],0),MATCH(TEXT(K3531,"##0"),lvl_4[#Headers],0)),"Нет")</f>
        <v>Символические звезды</v>
      </c>
      <c r="G3531" s="11" t="str">
        <f>IFERROR(INDEX(lvl_5[],MATCH(M3531,lvl_5[ID],0),MATCH(_xlfn.CONCAT(TEXT(K3531,"##0"),"_",TEXT(L3531,"##0")),lvl_5[#Headers],0)),"Нет")</f>
        <v>10 Божеств</v>
      </c>
      <c r="H3531" s="11" t="str">
        <f>IFERROR(INDEX(lvl_6[],MATCH(N3531,lvl_6[ID],0),MATCH(_xlfn.CONCAT(K3531,"_",L3531,"_",M3531),lvl_6[#Headers],0)),"Нет")</f>
        <v>Дух наслаждения</v>
      </c>
      <c r="I3531" s="12">
        <v>1</v>
      </c>
      <c r="J3531" s="12">
        <v>4</v>
      </c>
      <c r="K3531" s="12">
        <v>1</v>
      </c>
      <c r="L3531" s="12">
        <v>5</v>
      </c>
      <c r="M3531" s="12">
        <v>1</v>
      </c>
      <c r="N3531" s="12">
        <v>3</v>
      </c>
      <c r="O3531" s="12">
        <f>COUNTIF($P$2:P3531,P3531)</f>
        <v>39</v>
      </c>
      <c r="P3531" s="12" t="str">
        <f t="shared" si="222"/>
        <v>141050103</v>
      </c>
      <c r="Q3531" s="12" t="str">
        <f t="shared" si="223"/>
        <v>1410501030039</v>
      </c>
      <c r="R3531" s="20" t="s">
        <v>3044</v>
      </c>
      <c r="AB3531" s="12" t="s">
        <v>914</v>
      </c>
      <c r="AD3531" s="12" t="s">
        <v>100</v>
      </c>
      <c r="AI3531" s="12" t="s">
        <v>899</v>
      </c>
      <c r="AK3531" s="12" t="s">
        <v>100</v>
      </c>
      <c r="BN3531" s="12">
        <v>1</v>
      </c>
    </row>
    <row r="3532" spans="1:66" ht="60" x14ac:dyDescent="0.25">
      <c r="A3532" s="12">
        <v>1</v>
      </c>
      <c r="B3532" s="11" t="str">
        <f t="shared" si="221"/>
        <v>Общий расчет. Анализ даты. Анализ даты. Символические звезды. 10 Божеств. Ранение чиновника (Нападение на власть)</v>
      </c>
      <c r="C3532" s="11" t="str">
        <f>IFERROR(VLOOKUP(I3532,lvl_1[],2,FALSE),"Нет")</f>
        <v>Общий расчет</v>
      </c>
      <c r="D3532" s="11" t="str">
        <f>IFERROR(VLOOKUP(Rule!J3532,lvl_2[],2,FALSE),"Нет")</f>
        <v>Анализ даты</v>
      </c>
      <c r="E3532" s="11" t="str">
        <f>IFERROR(VLOOKUP(Rule!K3532,lvl_3[],2,FALSE),"Нет")</f>
        <v>Анализ даты</v>
      </c>
      <c r="F3532" s="11" t="str">
        <f>IFERROR(INDEX(lvl_4[],MATCH(L3532,lvl_4[ID],0),MATCH(TEXT(K3532,"##0"),lvl_4[#Headers],0)),"Нет")</f>
        <v>Символические звезды</v>
      </c>
      <c r="G3532" s="11" t="str">
        <f>IFERROR(INDEX(lvl_5[],MATCH(M3532,lvl_5[ID],0),MATCH(_xlfn.CONCAT(TEXT(K3532,"##0"),"_",TEXT(L3532,"##0")),lvl_5[#Headers],0)),"Нет")</f>
        <v>10 Божеств</v>
      </c>
      <c r="H3532" s="11" t="str">
        <f>IFERROR(INDEX(lvl_6[],MATCH(N3532,lvl_6[ID],0),MATCH(_xlfn.CONCAT(K3532,"_",L3532,"_",M3532),lvl_6[#Headers],0)),"Нет")</f>
        <v>Ранение чиновника (Нападение на власть)</v>
      </c>
      <c r="I3532" s="12">
        <v>1</v>
      </c>
      <c r="J3532" s="12">
        <v>4</v>
      </c>
      <c r="K3532" s="12">
        <v>1</v>
      </c>
      <c r="L3532" s="12">
        <v>5</v>
      </c>
      <c r="M3532" s="12">
        <v>1</v>
      </c>
      <c r="N3532" s="12">
        <v>4</v>
      </c>
      <c r="O3532" s="12">
        <f>COUNTIF($P$2:P3532,P3532)</f>
        <v>39</v>
      </c>
      <c r="P3532" s="12" t="str">
        <f t="shared" si="222"/>
        <v>141050104</v>
      </c>
      <c r="Q3532" s="12" t="str">
        <f t="shared" si="223"/>
        <v>1410501040039</v>
      </c>
      <c r="R3532" s="20" t="s">
        <v>3045</v>
      </c>
      <c r="AB3532" s="12" t="s">
        <v>914</v>
      </c>
      <c r="AD3532" s="12" t="s">
        <v>100</v>
      </c>
      <c r="AI3532" s="12" t="s">
        <v>901</v>
      </c>
      <c r="AK3532" s="12" t="s">
        <v>100</v>
      </c>
      <c r="BN3532" s="12">
        <v>1</v>
      </c>
    </row>
    <row r="3533" spans="1:66" ht="60" x14ac:dyDescent="0.25">
      <c r="A3533" s="12">
        <v>1</v>
      </c>
      <c r="B3533" s="11" t="str">
        <f t="shared" si="221"/>
        <v>Общий расчет. Анализ даты. Анализ даты. Символические звезды. 10 Божеств. Склонность к богатству (Косое богатство)</v>
      </c>
      <c r="C3533" s="11" t="str">
        <f>IFERROR(VLOOKUP(I3533,lvl_1[],2,FALSE),"Нет")</f>
        <v>Общий расчет</v>
      </c>
      <c r="D3533" s="11" t="str">
        <f>IFERROR(VLOOKUP(Rule!J3533,lvl_2[],2,FALSE),"Нет")</f>
        <v>Анализ даты</v>
      </c>
      <c r="E3533" s="11" t="str">
        <f>IFERROR(VLOOKUP(Rule!K3533,lvl_3[],2,FALSE),"Нет")</f>
        <v>Анализ даты</v>
      </c>
      <c r="F3533" s="11" t="str">
        <f>IFERROR(INDEX(lvl_4[],MATCH(L3533,lvl_4[ID],0),MATCH(TEXT(K3533,"##0"),lvl_4[#Headers],0)),"Нет")</f>
        <v>Символические звезды</v>
      </c>
      <c r="G3533" s="11" t="str">
        <f>IFERROR(INDEX(lvl_5[],MATCH(M3533,lvl_5[ID],0),MATCH(_xlfn.CONCAT(TEXT(K3533,"##0"),"_",TEXT(L3533,"##0")),lvl_5[#Headers],0)),"Нет")</f>
        <v>10 Божеств</v>
      </c>
      <c r="H3533" s="11" t="str">
        <f>IFERROR(INDEX(lvl_6[],MATCH(N3533,lvl_6[ID],0),MATCH(_xlfn.CONCAT(K3533,"_",L3533,"_",M3533),lvl_6[#Headers],0)),"Нет")</f>
        <v>Склонность к богатству (Косое богатство)</v>
      </c>
      <c r="I3533" s="12">
        <v>1</v>
      </c>
      <c r="J3533" s="12">
        <v>4</v>
      </c>
      <c r="K3533" s="12">
        <v>1</v>
      </c>
      <c r="L3533" s="12">
        <v>5</v>
      </c>
      <c r="M3533" s="12">
        <v>1</v>
      </c>
      <c r="N3533" s="12">
        <v>5</v>
      </c>
      <c r="O3533" s="12">
        <f>COUNTIF($P$2:P3533,P3533)</f>
        <v>39</v>
      </c>
      <c r="P3533" s="12" t="str">
        <f t="shared" si="222"/>
        <v>141050105</v>
      </c>
      <c r="Q3533" s="12" t="str">
        <f t="shared" si="223"/>
        <v>1410501050039</v>
      </c>
      <c r="R3533" s="20" t="s">
        <v>3046</v>
      </c>
      <c r="AB3533" s="12" t="s">
        <v>914</v>
      </c>
      <c r="AD3533" s="12" t="s">
        <v>100</v>
      </c>
      <c r="AI3533" s="12" t="s">
        <v>903</v>
      </c>
      <c r="AK3533" s="12" t="s">
        <v>100</v>
      </c>
      <c r="BN3533" s="12">
        <v>1</v>
      </c>
    </row>
    <row r="3534" spans="1:66" ht="45" x14ac:dyDescent="0.25">
      <c r="A3534" s="12">
        <v>1</v>
      </c>
      <c r="B3534" s="11" t="str">
        <f t="shared" ref="B3534:B3597" si="224">_xlfn.CONCAT(C3534,". ", D3534,". ", E3534,". ", F3534,". ", G3534,". ", H3534)</f>
        <v>Общий расчет. Анализ даты. Анализ даты. Символические звезды. 10 Божеств. Прямое богатство</v>
      </c>
      <c r="C3534" s="11" t="str">
        <f>IFERROR(VLOOKUP(I3534,lvl_1[],2,FALSE),"Нет")</f>
        <v>Общий расчет</v>
      </c>
      <c r="D3534" s="11" t="str">
        <f>IFERROR(VLOOKUP(Rule!J3534,lvl_2[],2,FALSE),"Нет")</f>
        <v>Анализ даты</v>
      </c>
      <c r="E3534" s="11" t="str">
        <f>IFERROR(VLOOKUP(Rule!K3534,lvl_3[],2,FALSE),"Нет")</f>
        <v>Анализ даты</v>
      </c>
      <c r="F3534" s="11" t="str">
        <f>IFERROR(INDEX(lvl_4[],MATCH(L3534,lvl_4[ID],0),MATCH(TEXT(K3534,"##0"),lvl_4[#Headers],0)),"Нет")</f>
        <v>Символические звезды</v>
      </c>
      <c r="G3534" s="11" t="str">
        <f>IFERROR(INDEX(lvl_5[],MATCH(M3534,lvl_5[ID],0),MATCH(_xlfn.CONCAT(TEXT(K3534,"##0"),"_",TEXT(L3534,"##0")),lvl_5[#Headers],0)),"Нет")</f>
        <v>10 Божеств</v>
      </c>
      <c r="H3534" s="11" t="str">
        <f>IFERROR(INDEX(lvl_6[],MATCH(N3534,lvl_6[ID],0),MATCH(_xlfn.CONCAT(K3534,"_",L3534,"_",M3534),lvl_6[#Headers],0)),"Нет")</f>
        <v>Прямое богатство</v>
      </c>
      <c r="I3534" s="12">
        <v>1</v>
      </c>
      <c r="J3534" s="12">
        <v>4</v>
      </c>
      <c r="K3534" s="12">
        <v>1</v>
      </c>
      <c r="L3534" s="12">
        <v>5</v>
      </c>
      <c r="M3534" s="12">
        <v>1</v>
      </c>
      <c r="N3534" s="12">
        <v>6</v>
      </c>
      <c r="O3534" s="12">
        <f>COUNTIF($P$2:P3534,P3534)</f>
        <v>39</v>
      </c>
      <c r="P3534" s="12" t="str">
        <f t="shared" ref="P3534:P3597" si="225">_xlfn.CONCAT(I3534,
J3534,
K3534,
IF(LEN(L3534)=1,_xlfn.CONCAT(0,L3534),L3534),
IF(LEN(M3534)=1,_xlfn.CONCAT(0,M3534),M3534),
IF(LEN(N3534)=1,_xlfn.CONCAT(0,N3534),N3534))</f>
        <v>141050106</v>
      </c>
      <c r="Q3534" s="12" t="str">
        <f t="shared" ref="Q3534:Q3597" si="226">_xlfn.CONCAT(I3534,
J3534,
K3534,
IF(LEN(L3534)=1,_xlfn.CONCAT(0,L3534),L3534),
IF(LEN(M3534)=1,_xlfn.CONCAT(0,M3534),M3534),
IF(LEN(N3534)=1,_xlfn.CONCAT(0,N3534),N3534),
IF(LEN(O3534)=1,_xlfn.CONCAT("000",O3534),IF(LEN(O3534)=2,_xlfn.CONCAT("00",O3534),IF(LEN(O3534)=3,_xlfn.CONCAT(0,O3534),O3534))))</f>
        <v>1410501060039</v>
      </c>
      <c r="R3534" s="20" t="s">
        <v>3047</v>
      </c>
      <c r="AB3534" s="12" t="s">
        <v>914</v>
      </c>
      <c r="AD3534" s="12" t="s">
        <v>100</v>
      </c>
      <c r="AI3534" s="12" t="s">
        <v>905</v>
      </c>
      <c r="AK3534" s="12" t="s">
        <v>100</v>
      </c>
      <c r="BN3534" s="12">
        <v>1</v>
      </c>
    </row>
    <row r="3535" spans="1:66" ht="60" x14ac:dyDescent="0.25">
      <c r="A3535" s="12">
        <v>1</v>
      </c>
      <c r="B3535" s="11" t="str">
        <f t="shared" si="224"/>
        <v>Общий расчет. Анализ даты. Анализ даты. Символические звезды. 10 Божеств. Убийство 7й позиции (Неправильный чиновник_</v>
      </c>
      <c r="C3535" s="11" t="str">
        <f>IFERROR(VLOOKUP(I3535,lvl_1[],2,FALSE),"Нет")</f>
        <v>Общий расчет</v>
      </c>
      <c r="D3535" s="11" t="str">
        <f>IFERROR(VLOOKUP(Rule!J3535,lvl_2[],2,FALSE),"Нет")</f>
        <v>Анализ даты</v>
      </c>
      <c r="E3535" s="11" t="str">
        <f>IFERROR(VLOOKUP(Rule!K3535,lvl_3[],2,FALSE),"Нет")</f>
        <v>Анализ даты</v>
      </c>
      <c r="F3535" s="11" t="str">
        <f>IFERROR(INDEX(lvl_4[],MATCH(L3535,lvl_4[ID],0),MATCH(TEXT(K3535,"##0"),lvl_4[#Headers],0)),"Нет")</f>
        <v>Символические звезды</v>
      </c>
      <c r="G3535" s="11" t="str">
        <f>IFERROR(INDEX(lvl_5[],MATCH(M3535,lvl_5[ID],0),MATCH(_xlfn.CONCAT(TEXT(K3535,"##0"),"_",TEXT(L3535,"##0")),lvl_5[#Headers],0)),"Нет")</f>
        <v>10 Божеств</v>
      </c>
      <c r="H3535" s="11" t="str">
        <f>IFERROR(INDEX(lvl_6[],MATCH(N3535,lvl_6[ID],0),MATCH(_xlfn.CONCAT(K3535,"_",L3535,"_",M3535),lvl_6[#Headers],0)),"Нет")</f>
        <v>Убийство 7й позиции (Неправильный чиновник_</v>
      </c>
      <c r="I3535" s="12">
        <v>1</v>
      </c>
      <c r="J3535" s="12">
        <v>4</v>
      </c>
      <c r="K3535" s="12">
        <v>1</v>
      </c>
      <c r="L3535" s="12">
        <v>5</v>
      </c>
      <c r="M3535" s="12">
        <v>1</v>
      </c>
      <c r="N3535" s="12">
        <v>7</v>
      </c>
      <c r="O3535" s="12">
        <f>COUNTIF($P$2:P3535,P3535)</f>
        <v>39</v>
      </c>
      <c r="P3535" s="12" t="str">
        <f t="shared" si="225"/>
        <v>141050107</v>
      </c>
      <c r="Q3535" s="12" t="str">
        <f t="shared" si="226"/>
        <v>1410501070039</v>
      </c>
      <c r="R3535" s="20" t="s">
        <v>3048</v>
      </c>
      <c r="AB3535" s="12" t="s">
        <v>914</v>
      </c>
      <c r="AD3535" s="12" t="s">
        <v>100</v>
      </c>
      <c r="AI3535" s="12" t="s">
        <v>907</v>
      </c>
      <c r="AK3535" s="12" t="s">
        <v>100</v>
      </c>
      <c r="BN3535" s="12">
        <v>1</v>
      </c>
    </row>
    <row r="3536" spans="1:66" ht="60" x14ac:dyDescent="0.25">
      <c r="A3536" s="12">
        <v>1</v>
      </c>
      <c r="B3536" s="11" t="str">
        <f t="shared" si="224"/>
        <v>Общий расчет. Анализ даты. Анализ даты. Символические звезды. 10 Божеств. Правильный чиновник (Правильная власть)</v>
      </c>
      <c r="C3536" s="11" t="str">
        <f>IFERROR(VLOOKUP(I3536,lvl_1[],2,FALSE),"Нет")</f>
        <v>Общий расчет</v>
      </c>
      <c r="D3536" s="11" t="str">
        <f>IFERROR(VLOOKUP(Rule!J3536,lvl_2[],2,FALSE),"Нет")</f>
        <v>Анализ даты</v>
      </c>
      <c r="E3536" s="11" t="str">
        <f>IFERROR(VLOOKUP(Rule!K3536,lvl_3[],2,FALSE),"Нет")</f>
        <v>Анализ даты</v>
      </c>
      <c r="F3536" s="11" t="str">
        <f>IFERROR(INDEX(lvl_4[],MATCH(L3536,lvl_4[ID],0),MATCH(TEXT(K3536,"##0"),lvl_4[#Headers],0)),"Нет")</f>
        <v>Символические звезды</v>
      </c>
      <c r="G3536" s="11" t="str">
        <f>IFERROR(INDEX(lvl_5[],MATCH(M3536,lvl_5[ID],0),MATCH(_xlfn.CONCAT(TEXT(K3536,"##0"),"_",TEXT(L3536,"##0")),lvl_5[#Headers],0)),"Нет")</f>
        <v>10 Божеств</v>
      </c>
      <c r="H3536" s="11" t="str">
        <f>IFERROR(INDEX(lvl_6[],MATCH(N3536,lvl_6[ID],0),MATCH(_xlfn.CONCAT(K3536,"_",L3536,"_",M3536),lvl_6[#Headers],0)),"Нет")</f>
        <v>Правильный чиновник (Правильная власть)</v>
      </c>
      <c r="I3536" s="12">
        <v>1</v>
      </c>
      <c r="J3536" s="12">
        <v>4</v>
      </c>
      <c r="K3536" s="12">
        <v>1</v>
      </c>
      <c r="L3536" s="12">
        <v>5</v>
      </c>
      <c r="M3536" s="12">
        <v>1</v>
      </c>
      <c r="N3536" s="12">
        <v>8</v>
      </c>
      <c r="O3536" s="12">
        <f>COUNTIF($P$2:P3536,P3536)</f>
        <v>39</v>
      </c>
      <c r="P3536" s="12" t="str">
        <f t="shared" si="225"/>
        <v>141050108</v>
      </c>
      <c r="Q3536" s="12" t="str">
        <f t="shared" si="226"/>
        <v>1410501080039</v>
      </c>
      <c r="R3536" s="20" t="s">
        <v>3049</v>
      </c>
      <c r="AB3536" s="12" t="s">
        <v>914</v>
      </c>
      <c r="AD3536" s="12" t="s">
        <v>100</v>
      </c>
      <c r="AI3536" s="12" t="s">
        <v>908</v>
      </c>
      <c r="AK3536" s="12" t="s">
        <v>100</v>
      </c>
      <c r="BN3536" s="12">
        <v>1</v>
      </c>
    </row>
    <row r="3537" spans="1:66" ht="45" x14ac:dyDescent="0.25">
      <c r="A3537" s="12">
        <v>1</v>
      </c>
      <c r="B3537" s="11" t="str">
        <f t="shared" si="224"/>
        <v>Общий расчет. Анализ даты. Анализ даты. Символические звезды. 10 Божеств. Косая печать (Дух Совы)</v>
      </c>
      <c r="C3537" s="11" t="str">
        <f>IFERROR(VLOOKUP(I3537,lvl_1[],2,FALSE),"Нет")</f>
        <v>Общий расчет</v>
      </c>
      <c r="D3537" s="11" t="str">
        <f>IFERROR(VLOOKUP(Rule!J3537,lvl_2[],2,FALSE),"Нет")</f>
        <v>Анализ даты</v>
      </c>
      <c r="E3537" s="11" t="str">
        <f>IFERROR(VLOOKUP(Rule!K3537,lvl_3[],2,FALSE),"Нет")</f>
        <v>Анализ даты</v>
      </c>
      <c r="F3537" s="11" t="str">
        <f>IFERROR(INDEX(lvl_4[],MATCH(L3537,lvl_4[ID],0),MATCH(TEXT(K3537,"##0"),lvl_4[#Headers],0)),"Нет")</f>
        <v>Символические звезды</v>
      </c>
      <c r="G3537" s="11" t="str">
        <f>IFERROR(INDEX(lvl_5[],MATCH(M3537,lvl_5[ID],0),MATCH(_xlfn.CONCAT(TEXT(K3537,"##0"),"_",TEXT(L3537,"##0")),lvl_5[#Headers],0)),"Нет")</f>
        <v>10 Божеств</v>
      </c>
      <c r="H3537" s="11" t="str">
        <f>IFERROR(INDEX(lvl_6[],MATCH(N3537,lvl_6[ID],0),MATCH(_xlfn.CONCAT(K3537,"_",L3537,"_",M3537),lvl_6[#Headers],0)),"Нет")</f>
        <v>Косая печать (Дух Совы)</v>
      </c>
      <c r="I3537" s="12">
        <v>1</v>
      </c>
      <c r="J3537" s="12">
        <v>4</v>
      </c>
      <c r="K3537" s="12">
        <v>1</v>
      </c>
      <c r="L3537" s="12">
        <v>5</v>
      </c>
      <c r="M3537" s="12">
        <v>1</v>
      </c>
      <c r="N3537" s="12">
        <v>9</v>
      </c>
      <c r="O3537" s="12">
        <f>COUNTIF($P$2:P3537,P3537)</f>
        <v>39</v>
      </c>
      <c r="P3537" s="12" t="str">
        <f t="shared" si="225"/>
        <v>141050109</v>
      </c>
      <c r="Q3537" s="12" t="str">
        <f t="shared" si="226"/>
        <v>1410501090039</v>
      </c>
      <c r="R3537" s="20" t="s">
        <v>3050</v>
      </c>
      <c r="AB3537" s="12" t="s">
        <v>914</v>
      </c>
      <c r="AD3537" s="12" t="s">
        <v>100</v>
      </c>
      <c r="AI3537" s="12" t="s">
        <v>910</v>
      </c>
      <c r="AK3537" s="12" t="s">
        <v>100</v>
      </c>
      <c r="BN3537" s="12">
        <v>1</v>
      </c>
    </row>
    <row r="3538" spans="1:66" ht="45" x14ac:dyDescent="0.25">
      <c r="A3538" s="12">
        <v>1</v>
      </c>
      <c r="B3538" s="11" t="str">
        <f t="shared" si="224"/>
        <v>Общий расчет. Анализ даты. Анализ даты. Символические звезды. 10 Божеств. Правильная печать</v>
      </c>
      <c r="C3538" s="11" t="str">
        <f>IFERROR(VLOOKUP(I3538,lvl_1[],2,FALSE),"Нет")</f>
        <v>Общий расчет</v>
      </c>
      <c r="D3538" s="11" t="str">
        <f>IFERROR(VLOOKUP(Rule!J3538,lvl_2[],2,FALSE),"Нет")</f>
        <v>Анализ даты</v>
      </c>
      <c r="E3538" s="11" t="str">
        <f>IFERROR(VLOOKUP(Rule!K3538,lvl_3[],2,FALSE),"Нет")</f>
        <v>Анализ даты</v>
      </c>
      <c r="F3538" s="11" t="str">
        <f>IFERROR(INDEX(lvl_4[],MATCH(L3538,lvl_4[ID],0),MATCH(TEXT(K3538,"##0"),lvl_4[#Headers],0)),"Нет")</f>
        <v>Символические звезды</v>
      </c>
      <c r="G3538" s="11" t="str">
        <f>IFERROR(INDEX(lvl_5[],MATCH(M3538,lvl_5[ID],0),MATCH(_xlfn.CONCAT(TEXT(K3538,"##0"),"_",TEXT(L3538,"##0")),lvl_5[#Headers],0)),"Нет")</f>
        <v>10 Божеств</v>
      </c>
      <c r="H3538" s="11" t="str">
        <f>IFERROR(INDEX(lvl_6[],MATCH(N3538,lvl_6[ID],0),MATCH(_xlfn.CONCAT(K3538,"_",L3538,"_",M3538),lvl_6[#Headers],0)),"Нет")</f>
        <v>Правильная печать</v>
      </c>
      <c r="I3538" s="12">
        <v>1</v>
      </c>
      <c r="J3538" s="12">
        <v>4</v>
      </c>
      <c r="K3538" s="12">
        <v>1</v>
      </c>
      <c r="L3538" s="12">
        <v>5</v>
      </c>
      <c r="M3538" s="12">
        <v>1</v>
      </c>
      <c r="N3538" s="12">
        <v>10</v>
      </c>
      <c r="O3538" s="12">
        <f>COUNTIF($P$2:P3538,P3538)</f>
        <v>39</v>
      </c>
      <c r="P3538" s="12" t="str">
        <f t="shared" si="225"/>
        <v>141050110</v>
      </c>
      <c r="Q3538" s="12" t="str">
        <f t="shared" si="226"/>
        <v>1410501100039</v>
      </c>
      <c r="R3538" s="20" t="s">
        <v>3051</v>
      </c>
      <c r="AB3538" s="12" t="s">
        <v>914</v>
      </c>
      <c r="AD3538" s="12" t="s">
        <v>100</v>
      </c>
      <c r="AI3538" s="12" t="s">
        <v>912</v>
      </c>
      <c r="AK3538" s="12" t="s">
        <v>100</v>
      </c>
      <c r="BN3538" s="12">
        <v>1</v>
      </c>
    </row>
    <row r="3539" spans="1:66" ht="45" x14ac:dyDescent="0.25">
      <c r="A3539" s="12">
        <v>1</v>
      </c>
      <c r="B3539" s="11" t="str">
        <f t="shared" si="224"/>
        <v>Общий расчет. Анализ даты. Анализ даты. Символические звезды. 10 Божеств. Братство</v>
      </c>
      <c r="C3539" s="11" t="str">
        <f>IFERROR(VLOOKUP(I3539,lvl_1[],2,FALSE),"Нет")</f>
        <v>Общий расчет</v>
      </c>
      <c r="D3539" s="11" t="str">
        <f>IFERROR(VLOOKUP(Rule!J3539,lvl_2[],2,FALSE),"Нет")</f>
        <v>Анализ даты</v>
      </c>
      <c r="E3539" s="11" t="str">
        <f>IFERROR(VLOOKUP(Rule!K3539,lvl_3[],2,FALSE),"Нет")</f>
        <v>Анализ даты</v>
      </c>
      <c r="F3539" s="11" t="str">
        <f>IFERROR(INDEX(lvl_4[],MATCH(L3539,lvl_4[ID],0),MATCH(TEXT(K3539,"##0"),lvl_4[#Headers],0)),"Нет")</f>
        <v>Символические звезды</v>
      </c>
      <c r="G3539" s="11" t="str">
        <f>IFERROR(INDEX(lvl_5[],MATCH(M3539,lvl_5[ID],0),MATCH(_xlfn.CONCAT(TEXT(K3539,"##0"),"_",TEXT(L3539,"##0")),lvl_5[#Headers],0)),"Нет")</f>
        <v>10 Божеств</v>
      </c>
      <c r="H3539" s="11" t="str">
        <f>IFERROR(INDEX(lvl_6[],MATCH(N3539,lvl_6[ID],0),MATCH(_xlfn.CONCAT(K3539,"_",L3539,"_",M3539),lvl_6[#Headers],0)),"Нет")</f>
        <v>Братство</v>
      </c>
      <c r="I3539" s="12">
        <v>1</v>
      </c>
      <c r="J3539" s="12">
        <v>4</v>
      </c>
      <c r="K3539" s="12">
        <v>1</v>
      </c>
      <c r="L3539" s="12">
        <v>5</v>
      </c>
      <c r="M3539" s="12">
        <v>1</v>
      </c>
      <c r="N3539" s="12">
        <v>1</v>
      </c>
      <c r="O3539" s="12">
        <f>COUNTIF($P$2:P3539,P3539)</f>
        <v>40</v>
      </c>
      <c r="P3539" s="12" t="str">
        <f t="shared" si="225"/>
        <v>141050101</v>
      </c>
      <c r="Q3539" s="12" t="str">
        <f t="shared" si="226"/>
        <v>1410501010040</v>
      </c>
      <c r="R3539" s="20" t="s">
        <v>3052</v>
      </c>
      <c r="AB3539" s="12" t="s">
        <v>916</v>
      </c>
      <c r="AD3539" s="12" t="s">
        <v>100</v>
      </c>
      <c r="AI3539" s="12" t="s">
        <v>916</v>
      </c>
      <c r="AK3539" s="12" t="s">
        <v>100</v>
      </c>
      <c r="BN3539" s="12">
        <v>1</v>
      </c>
    </row>
    <row r="3540" spans="1:66" ht="45" x14ac:dyDescent="0.25">
      <c r="A3540" s="12">
        <v>1</v>
      </c>
      <c r="B3540" s="11" t="str">
        <f t="shared" si="224"/>
        <v>Общий расчет. Анализ даты. Анализ даты. Символические звезды. 10 Божеств. Грабитель богатства</v>
      </c>
      <c r="C3540" s="11" t="str">
        <f>IFERROR(VLOOKUP(I3540,lvl_1[],2,FALSE),"Нет")</f>
        <v>Общий расчет</v>
      </c>
      <c r="D3540" s="11" t="str">
        <f>IFERROR(VLOOKUP(Rule!J3540,lvl_2[],2,FALSE),"Нет")</f>
        <v>Анализ даты</v>
      </c>
      <c r="E3540" s="11" t="str">
        <f>IFERROR(VLOOKUP(Rule!K3540,lvl_3[],2,FALSE),"Нет")</f>
        <v>Анализ даты</v>
      </c>
      <c r="F3540" s="11" t="str">
        <f>IFERROR(INDEX(lvl_4[],MATCH(L3540,lvl_4[ID],0),MATCH(TEXT(K3540,"##0"),lvl_4[#Headers],0)),"Нет")</f>
        <v>Символические звезды</v>
      </c>
      <c r="G3540" s="11" t="str">
        <f>IFERROR(INDEX(lvl_5[],MATCH(M3540,lvl_5[ID],0),MATCH(_xlfn.CONCAT(TEXT(K3540,"##0"),"_",TEXT(L3540,"##0")),lvl_5[#Headers],0)),"Нет")</f>
        <v>10 Божеств</v>
      </c>
      <c r="H3540" s="11" t="str">
        <f>IFERROR(INDEX(lvl_6[],MATCH(N3540,lvl_6[ID],0),MATCH(_xlfn.CONCAT(K3540,"_",L3540,"_",M3540),lvl_6[#Headers],0)),"Нет")</f>
        <v>Грабитель богатства</v>
      </c>
      <c r="I3540" s="12">
        <v>1</v>
      </c>
      <c r="J3540" s="12">
        <v>4</v>
      </c>
      <c r="K3540" s="12">
        <v>1</v>
      </c>
      <c r="L3540" s="12">
        <v>5</v>
      </c>
      <c r="M3540" s="12">
        <v>1</v>
      </c>
      <c r="N3540" s="12">
        <v>2</v>
      </c>
      <c r="O3540" s="12">
        <f>COUNTIF($P$2:P3540,P3540)</f>
        <v>40</v>
      </c>
      <c r="P3540" s="12" t="str">
        <f t="shared" si="225"/>
        <v>141050102</v>
      </c>
      <c r="Q3540" s="12" t="str">
        <f t="shared" si="226"/>
        <v>1410501020040</v>
      </c>
      <c r="R3540" s="20" t="s">
        <v>3053</v>
      </c>
      <c r="AB3540" s="12" t="s">
        <v>916</v>
      </c>
      <c r="AD3540" s="12" t="s">
        <v>100</v>
      </c>
      <c r="AI3540" s="12" t="s">
        <v>914</v>
      </c>
      <c r="AK3540" s="12" t="s">
        <v>100</v>
      </c>
      <c r="BN3540" s="12">
        <v>1</v>
      </c>
    </row>
    <row r="3541" spans="1:66" ht="45" x14ac:dyDescent="0.25">
      <c r="A3541" s="12">
        <v>1</v>
      </c>
      <c r="B3541" s="11" t="str">
        <f t="shared" si="224"/>
        <v>Общий расчет. Анализ даты. Анализ даты. Символические звезды. 10 Божеств. Дух наслаждения</v>
      </c>
      <c r="C3541" s="11" t="str">
        <f>IFERROR(VLOOKUP(I3541,lvl_1[],2,FALSE),"Нет")</f>
        <v>Общий расчет</v>
      </c>
      <c r="D3541" s="11" t="str">
        <f>IFERROR(VLOOKUP(Rule!J3541,lvl_2[],2,FALSE),"Нет")</f>
        <v>Анализ даты</v>
      </c>
      <c r="E3541" s="11" t="str">
        <f>IFERROR(VLOOKUP(Rule!K3541,lvl_3[],2,FALSE),"Нет")</f>
        <v>Анализ даты</v>
      </c>
      <c r="F3541" s="11" t="str">
        <f>IFERROR(INDEX(lvl_4[],MATCH(L3541,lvl_4[ID],0),MATCH(TEXT(K3541,"##0"),lvl_4[#Headers],0)),"Нет")</f>
        <v>Символические звезды</v>
      </c>
      <c r="G3541" s="11" t="str">
        <f>IFERROR(INDEX(lvl_5[],MATCH(M3541,lvl_5[ID],0),MATCH(_xlfn.CONCAT(TEXT(K3541,"##0"),"_",TEXT(L3541,"##0")),lvl_5[#Headers],0)),"Нет")</f>
        <v>10 Божеств</v>
      </c>
      <c r="H3541" s="11" t="str">
        <f>IFERROR(INDEX(lvl_6[],MATCH(N3541,lvl_6[ID],0),MATCH(_xlfn.CONCAT(K3541,"_",L3541,"_",M3541),lvl_6[#Headers],0)),"Нет")</f>
        <v>Дух наслаждения</v>
      </c>
      <c r="I3541" s="12">
        <v>1</v>
      </c>
      <c r="J3541" s="12">
        <v>4</v>
      </c>
      <c r="K3541" s="12">
        <v>1</v>
      </c>
      <c r="L3541" s="12">
        <v>5</v>
      </c>
      <c r="M3541" s="12">
        <v>1</v>
      </c>
      <c r="N3541" s="12">
        <v>3</v>
      </c>
      <c r="O3541" s="12">
        <f>COUNTIF($P$2:P3541,P3541)</f>
        <v>40</v>
      </c>
      <c r="P3541" s="12" t="str">
        <f t="shared" si="225"/>
        <v>141050103</v>
      </c>
      <c r="Q3541" s="12" t="str">
        <f t="shared" si="226"/>
        <v>1410501030040</v>
      </c>
      <c r="R3541" s="20" t="s">
        <v>3054</v>
      </c>
      <c r="AB3541" s="12" t="s">
        <v>916</v>
      </c>
      <c r="AD3541" s="12" t="s">
        <v>100</v>
      </c>
      <c r="AI3541" s="12" t="s">
        <v>901</v>
      </c>
      <c r="AK3541" s="12" t="s">
        <v>100</v>
      </c>
      <c r="BN3541" s="12">
        <v>1</v>
      </c>
    </row>
    <row r="3542" spans="1:66" ht="60" x14ac:dyDescent="0.25">
      <c r="A3542" s="12">
        <v>1</v>
      </c>
      <c r="B3542" s="11" t="str">
        <f t="shared" si="224"/>
        <v>Общий расчет. Анализ даты. Анализ даты. Символические звезды. 10 Божеств. Ранение чиновника (Нападение на власть)</v>
      </c>
      <c r="C3542" s="11" t="str">
        <f>IFERROR(VLOOKUP(I3542,lvl_1[],2,FALSE),"Нет")</f>
        <v>Общий расчет</v>
      </c>
      <c r="D3542" s="11" t="str">
        <f>IFERROR(VLOOKUP(Rule!J3542,lvl_2[],2,FALSE),"Нет")</f>
        <v>Анализ даты</v>
      </c>
      <c r="E3542" s="11" t="str">
        <f>IFERROR(VLOOKUP(Rule!K3542,lvl_3[],2,FALSE),"Нет")</f>
        <v>Анализ даты</v>
      </c>
      <c r="F3542" s="11" t="str">
        <f>IFERROR(INDEX(lvl_4[],MATCH(L3542,lvl_4[ID],0),MATCH(TEXT(K3542,"##0"),lvl_4[#Headers],0)),"Нет")</f>
        <v>Символические звезды</v>
      </c>
      <c r="G3542" s="11" t="str">
        <f>IFERROR(INDEX(lvl_5[],MATCH(M3542,lvl_5[ID],0),MATCH(_xlfn.CONCAT(TEXT(K3542,"##0"),"_",TEXT(L3542,"##0")),lvl_5[#Headers],0)),"Нет")</f>
        <v>10 Божеств</v>
      </c>
      <c r="H3542" s="11" t="str">
        <f>IFERROR(INDEX(lvl_6[],MATCH(N3542,lvl_6[ID],0),MATCH(_xlfn.CONCAT(K3542,"_",L3542,"_",M3542),lvl_6[#Headers],0)),"Нет")</f>
        <v>Ранение чиновника (Нападение на власть)</v>
      </c>
      <c r="I3542" s="12">
        <v>1</v>
      </c>
      <c r="J3542" s="12">
        <v>4</v>
      </c>
      <c r="K3542" s="12">
        <v>1</v>
      </c>
      <c r="L3542" s="12">
        <v>5</v>
      </c>
      <c r="M3542" s="12">
        <v>1</v>
      </c>
      <c r="N3542" s="12">
        <v>4</v>
      </c>
      <c r="O3542" s="12">
        <f>COUNTIF($P$2:P3542,P3542)</f>
        <v>40</v>
      </c>
      <c r="P3542" s="12" t="str">
        <f t="shared" si="225"/>
        <v>141050104</v>
      </c>
      <c r="Q3542" s="12" t="str">
        <f t="shared" si="226"/>
        <v>1410501040040</v>
      </c>
      <c r="R3542" s="20" t="s">
        <v>3055</v>
      </c>
      <c r="AB3542" s="12" t="s">
        <v>916</v>
      </c>
      <c r="AD3542" s="12" t="s">
        <v>100</v>
      </c>
      <c r="AI3542" s="12" t="s">
        <v>899</v>
      </c>
      <c r="AK3542" s="12" t="s">
        <v>100</v>
      </c>
      <c r="BN3542" s="12">
        <v>1</v>
      </c>
    </row>
    <row r="3543" spans="1:66" ht="60" x14ac:dyDescent="0.25">
      <c r="A3543" s="12">
        <v>1</v>
      </c>
      <c r="B3543" s="11" t="str">
        <f t="shared" si="224"/>
        <v>Общий расчет. Анализ даты. Анализ даты. Символические звезды. 10 Божеств. Склонность к богатству (Косое богатство)</v>
      </c>
      <c r="C3543" s="11" t="str">
        <f>IFERROR(VLOOKUP(I3543,lvl_1[],2,FALSE),"Нет")</f>
        <v>Общий расчет</v>
      </c>
      <c r="D3543" s="11" t="str">
        <f>IFERROR(VLOOKUP(Rule!J3543,lvl_2[],2,FALSE),"Нет")</f>
        <v>Анализ даты</v>
      </c>
      <c r="E3543" s="11" t="str">
        <f>IFERROR(VLOOKUP(Rule!K3543,lvl_3[],2,FALSE),"Нет")</f>
        <v>Анализ даты</v>
      </c>
      <c r="F3543" s="11" t="str">
        <f>IFERROR(INDEX(lvl_4[],MATCH(L3543,lvl_4[ID],0),MATCH(TEXT(K3543,"##0"),lvl_4[#Headers],0)),"Нет")</f>
        <v>Символические звезды</v>
      </c>
      <c r="G3543" s="11" t="str">
        <f>IFERROR(INDEX(lvl_5[],MATCH(M3543,lvl_5[ID],0),MATCH(_xlfn.CONCAT(TEXT(K3543,"##0"),"_",TEXT(L3543,"##0")),lvl_5[#Headers],0)),"Нет")</f>
        <v>10 Божеств</v>
      </c>
      <c r="H3543" s="11" t="str">
        <f>IFERROR(INDEX(lvl_6[],MATCH(N3543,lvl_6[ID],0),MATCH(_xlfn.CONCAT(K3543,"_",L3543,"_",M3543),lvl_6[#Headers],0)),"Нет")</f>
        <v>Склонность к богатству (Косое богатство)</v>
      </c>
      <c r="I3543" s="12">
        <v>1</v>
      </c>
      <c r="J3543" s="12">
        <v>4</v>
      </c>
      <c r="K3543" s="12">
        <v>1</v>
      </c>
      <c r="L3543" s="12">
        <v>5</v>
      </c>
      <c r="M3543" s="12">
        <v>1</v>
      </c>
      <c r="N3543" s="12">
        <v>5</v>
      </c>
      <c r="O3543" s="12">
        <f>COUNTIF($P$2:P3543,P3543)</f>
        <v>40</v>
      </c>
      <c r="P3543" s="12" t="str">
        <f t="shared" si="225"/>
        <v>141050105</v>
      </c>
      <c r="Q3543" s="12" t="str">
        <f t="shared" si="226"/>
        <v>1410501050040</v>
      </c>
      <c r="R3543" s="20" t="s">
        <v>3056</v>
      </c>
      <c r="AB3543" s="12" t="s">
        <v>916</v>
      </c>
      <c r="AD3543" s="12" t="s">
        <v>100</v>
      </c>
      <c r="AI3543" s="12" t="s">
        <v>905</v>
      </c>
      <c r="AK3543" s="12" t="s">
        <v>100</v>
      </c>
      <c r="BN3543" s="12">
        <v>1</v>
      </c>
    </row>
    <row r="3544" spans="1:66" ht="45" x14ac:dyDescent="0.25">
      <c r="A3544" s="12">
        <v>1</v>
      </c>
      <c r="B3544" s="11" t="str">
        <f t="shared" si="224"/>
        <v>Общий расчет. Анализ даты. Анализ даты. Символические звезды. 10 Божеств. Прямое богатство</v>
      </c>
      <c r="C3544" s="11" t="str">
        <f>IFERROR(VLOOKUP(I3544,lvl_1[],2,FALSE),"Нет")</f>
        <v>Общий расчет</v>
      </c>
      <c r="D3544" s="11" t="str">
        <f>IFERROR(VLOOKUP(Rule!J3544,lvl_2[],2,FALSE),"Нет")</f>
        <v>Анализ даты</v>
      </c>
      <c r="E3544" s="11" t="str">
        <f>IFERROR(VLOOKUP(Rule!K3544,lvl_3[],2,FALSE),"Нет")</f>
        <v>Анализ даты</v>
      </c>
      <c r="F3544" s="11" t="str">
        <f>IFERROR(INDEX(lvl_4[],MATCH(L3544,lvl_4[ID],0),MATCH(TEXT(K3544,"##0"),lvl_4[#Headers],0)),"Нет")</f>
        <v>Символические звезды</v>
      </c>
      <c r="G3544" s="11" t="str">
        <f>IFERROR(INDEX(lvl_5[],MATCH(M3544,lvl_5[ID],0),MATCH(_xlfn.CONCAT(TEXT(K3544,"##0"),"_",TEXT(L3544,"##0")),lvl_5[#Headers],0)),"Нет")</f>
        <v>10 Божеств</v>
      </c>
      <c r="H3544" s="11" t="str">
        <f>IFERROR(INDEX(lvl_6[],MATCH(N3544,lvl_6[ID],0),MATCH(_xlfn.CONCAT(K3544,"_",L3544,"_",M3544),lvl_6[#Headers],0)),"Нет")</f>
        <v>Прямое богатство</v>
      </c>
      <c r="I3544" s="12">
        <v>1</v>
      </c>
      <c r="J3544" s="12">
        <v>4</v>
      </c>
      <c r="K3544" s="12">
        <v>1</v>
      </c>
      <c r="L3544" s="12">
        <v>5</v>
      </c>
      <c r="M3544" s="12">
        <v>1</v>
      </c>
      <c r="N3544" s="12">
        <v>6</v>
      </c>
      <c r="O3544" s="12">
        <f>COUNTIF($P$2:P3544,P3544)</f>
        <v>40</v>
      </c>
      <c r="P3544" s="12" t="str">
        <f t="shared" si="225"/>
        <v>141050106</v>
      </c>
      <c r="Q3544" s="12" t="str">
        <f t="shared" si="226"/>
        <v>1410501060040</v>
      </c>
      <c r="R3544" s="20" t="s">
        <v>3057</v>
      </c>
      <c r="AB3544" s="12" t="s">
        <v>916</v>
      </c>
      <c r="AD3544" s="12" t="s">
        <v>100</v>
      </c>
      <c r="AI3544" s="12" t="s">
        <v>903</v>
      </c>
      <c r="AK3544" s="12" t="s">
        <v>100</v>
      </c>
      <c r="BN3544" s="12">
        <v>1</v>
      </c>
    </row>
    <row r="3545" spans="1:66" ht="60" x14ac:dyDescent="0.25">
      <c r="A3545" s="12">
        <v>1</v>
      </c>
      <c r="B3545" s="11" t="str">
        <f t="shared" si="224"/>
        <v>Общий расчет. Анализ даты. Анализ даты. Символические звезды. 10 Божеств. Убийство 7й позиции (Неправильный чиновник_</v>
      </c>
      <c r="C3545" s="11" t="str">
        <f>IFERROR(VLOOKUP(I3545,lvl_1[],2,FALSE),"Нет")</f>
        <v>Общий расчет</v>
      </c>
      <c r="D3545" s="11" t="str">
        <f>IFERROR(VLOOKUP(Rule!J3545,lvl_2[],2,FALSE),"Нет")</f>
        <v>Анализ даты</v>
      </c>
      <c r="E3545" s="11" t="str">
        <f>IFERROR(VLOOKUP(Rule!K3545,lvl_3[],2,FALSE),"Нет")</f>
        <v>Анализ даты</v>
      </c>
      <c r="F3545" s="11" t="str">
        <f>IFERROR(INDEX(lvl_4[],MATCH(L3545,lvl_4[ID],0),MATCH(TEXT(K3545,"##0"),lvl_4[#Headers],0)),"Нет")</f>
        <v>Символические звезды</v>
      </c>
      <c r="G3545" s="11" t="str">
        <f>IFERROR(INDEX(lvl_5[],MATCH(M3545,lvl_5[ID],0),MATCH(_xlfn.CONCAT(TEXT(K3545,"##0"),"_",TEXT(L3545,"##0")),lvl_5[#Headers],0)),"Нет")</f>
        <v>10 Божеств</v>
      </c>
      <c r="H3545" s="11" t="str">
        <f>IFERROR(INDEX(lvl_6[],MATCH(N3545,lvl_6[ID],0),MATCH(_xlfn.CONCAT(K3545,"_",L3545,"_",M3545),lvl_6[#Headers],0)),"Нет")</f>
        <v>Убийство 7й позиции (Неправильный чиновник_</v>
      </c>
      <c r="I3545" s="12">
        <v>1</v>
      </c>
      <c r="J3545" s="12">
        <v>4</v>
      </c>
      <c r="K3545" s="12">
        <v>1</v>
      </c>
      <c r="L3545" s="12">
        <v>5</v>
      </c>
      <c r="M3545" s="12">
        <v>1</v>
      </c>
      <c r="N3545" s="12">
        <v>7</v>
      </c>
      <c r="O3545" s="12">
        <f>COUNTIF($P$2:P3545,P3545)</f>
        <v>40</v>
      </c>
      <c r="P3545" s="12" t="str">
        <f t="shared" si="225"/>
        <v>141050107</v>
      </c>
      <c r="Q3545" s="12" t="str">
        <f t="shared" si="226"/>
        <v>1410501070040</v>
      </c>
      <c r="R3545" s="20" t="s">
        <v>3058</v>
      </c>
      <c r="AB3545" s="12" t="s">
        <v>916</v>
      </c>
      <c r="AD3545" s="12" t="s">
        <v>100</v>
      </c>
      <c r="AI3545" s="12" t="s">
        <v>908</v>
      </c>
      <c r="AK3545" s="12" t="s">
        <v>100</v>
      </c>
      <c r="BN3545" s="12">
        <v>1</v>
      </c>
    </row>
    <row r="3546" spans="1:66" ht="60" x14ac:dyDescent="0.25">
      <c r="A3546" s="12">
        <v>1</v>
      </c>
      <c r="B3546" s="11" t="str">
        <f t="shared" si="224"/>
        <v>Общий расчет. Анализ даты. Анализ даты. Символические звезды. 10 Божеств. Правильный чиновник (Правильная власть)</v>
      </c>
      <c r="C3546" s="11" t="str">
        <f>IFERROR(VLOOKUP(I3546,lvl_1[],2,FALSE),"Нет")</f>
        <v>Общий расчет</v>
      </c>
      <c r="D3546" s="11" t="str">
        <f>IFERROR(VLOOKUP(Rule!J3546,lvl_2[],2,FALSE),"Нет")</f>
        <v>Анализ даты</v>
      </c>
      <c r="E3546" s="11" t="str">
        <f>IFERROR(VLOOKUP(Rule!K3546,lvl_3[],2,FALSE),"Нет")</f>
        <v>Анализ даты</v>
      </c>
      <c r="F3546" s="11" t="str">
        <f>IFERROR(INDEX(lvl_4[],MATCH(L3546,lvl_4[ID],0),MATCH(TEXT(K3546,"##0"),lvl_4[#Headers],0)),"Нет")</f>
        <v>Символические звезды</v>
      </c>
      <c r="G3546" s="11" t="str">
        <f>IFERROR(INDEX(lvl_5[],MATCH(M3546,lvl_5[ID],0),MATCH(_xlfn.CONCAT(TEXT(K3546,"##0"),"_",TEXT(L3546,"##0")),lvl_5[#Headers],0)),"Нет")</f>
        <v>10 Божеств</v>
      </c>
      <c r="H3546" s="11" t="str">
        <f>IFERROR(INDEX(lvl_6[],MATCH(N3546,lvl_6[ID],0),MATCH(_xlfn.CONCAT(K3546,"_",L3546,"_",M3546),lvl_6[#Headers],0)),"Нет")</f>
        <v>Правильный чиновник (Правильная власть)</v>
      </c>
      <c r="I3546" s="12">
        <v>1</v>
      </c>
      <c r="J3546" s="12">
        <v>4</v>
      </c>
      <c r="K3546" s="12">
        <v>1</v>
      </c>
      <c r="L3546" s="12">
        <v>5</v>
      </c>
      <c r="M3546" s="12">
        <v>1</v>
      </c>
      <c r="N3546" s="12">
        <v>8</v>
      </c>
      <c r="O3546" s="12">
        <f>COUNTIF($P$2:P3546,P3546)</f>
        <v>40</v>
      </c>
      <c r="P3546" s="12" t="str">
        <f t="shared" si="225"/>
        <v>141050108</v>
      </c>
      <c r="Q3546" s="12" t="str">
        <f t="shared" si="226"/>
        <v>1410501080040</v>
      </c>
      <c r="R3546" s="20" t="s">
        <v>3059</v>
      </c>
      <c r="AB3546" s="12" t="s">
        <v>916</v>
      </c>
      <c r="AD3546" s="12" t="s">
        <v>100</v>
      </c>
      <c r="AI3546" s="12" t="s">
        <v>907</v>
      </c>
      <c r="AK3546" s="12" t="s">
        <v>100</v>
      </c>
      <c r="BN3546" s="12">
        <v>1</v>
      </c>
    </row>
    <row r="3547" spans="1:66" ht="45" x14ac:dyDescent="0.25">
      <c r="A3547" s="12">
        <v>1</v>
      </c>
      <c r="B3547" s="11" t="str">
        <f t="shared" si="224"/>
        <v>Общий расчет. Анализ даты. Анализ даты. Символические звезды. 10 Божеств. Косая печать (Дух Совы)</v>
      </c>
      <c r="C3547" s="11" t="str">
        <f>IFERROR(VLOOKUP(I3547,lvl_1[],2,FALSE),"Нет")</f>
        <v>Общий расчет</v>
      </c>
      <c r="D3547" s="11" t="str">
        <f>IFERROR(VLOOKUP(Rule!J3547,lvl_2[],2,FALSE),"Нет")</f>
        <v>Анализ даты</v>
      </c>
      <c r="E3547" s="11" t="str">
        <f>IFERROR(VLOOKUP(Rule!K3547,lvl_3[],2,FALSE),"Нет")</f>
        <v>Анализ даты</v>
      </c>
      <c r="F3547" s="11" t="str">
        <f>IFERROR(INDEX(lvl_4[],MATCH(L3547,lvl_4[ID],0),MATCH(TEXT(K3547,"##0"),lvl_4[#Headers],0)),"Нет")</f>
        <v>Символические звезды</v>
      </c>
      <c r="G3547" s="11" t="str">
        <f>IFERROR(INDEX(lvl_5[],MATCH(M3547,lvl_5[ID],0),MATCH(_xlfn.CONCAT(TEXT(K3547,"##0"),"_",TEXT(L3547,"##0")),lvl_5[#Headers],0)),"Нет")</f>
        <v>10 Божеств</v>
      </c>
      <c r="H3547" s="11" t="str">
        <f>IFERROR(INDEX(lvl_6[],MATCH(N3547,lvl_6[ID],0),MATCH(_xlfn.CONCAT(K3547,"_",L3547,"_",M3547),lvl_6[#Headers],0)),"Нет")</f>
        <v>Косая печать (Дух Совы)</v>
      </c>
      <c r="I3547" s="12">
        <v>1</v>
      </c>
      <c r="J3547" s="12">
        <v>4</v>
      </c>
      <c r="K3547" s="12">
        <v>1</v>
      </c>
      <c r="L3547" s="12">
        <v>5</v>
      </c>
      <c r="M3547" s="12">
        <v>1</v>
      </c>
      <c r="N3547" s="12">
        <v>9</v>
      </c>
      <c r="O3547" s="12">
        <f>COUNTIF($P$2:P3547,P3547)</f>
        <v>40</v>
      </c>
      <c r="P3547" s="12" t="str">
        <f t="shared" si="225"/>
        <v>141050109</v>
      </c>
      <c r="Q3547" s="12" t="str">
        <f t="shared" si="226"/>
        <v>1410501090040</v>
      </c>
      <c r="R3547" s="20" t="s">
        <v>3060</v>
      </c>
      <c r="AB3547" s="12" t="s">
        <v>916</v>
      </c>
      <c r="AD3547" s="12" t="s">
        <v>100</v>
      </c>
      <c r="AI3547" s="12" t="s">
        <v>912</v>
      </c>
      <c r="AK3547" s="12" t="s">
        <v>100</v>
      </c>
      <c r="BN3547" s="12">
        <v>1</v>
      </c>
    </row>
    <row r="3548" spans="1:66" ht="45" x14ac:dyDescent="0.25">
      <c r="A3548" s="12">
        <v>1</v>
      </c>
      <c r="B3548" s="11" t="str">
        <f t="shared" si="224"/>
        <v>Общий расчет. Анализ даты. Анализ даты. Символические звезды. 10 Божеств. Правильная печать</v>
      </c>
      <c r="C3548" s="11" t="str">
        <f>IFERROR(VLOOKUP(I3548,lvl_1[],2,FALSE),"Нет")</f>
        <v>Общий расчет</v>
      </c>
      <c r="D3548" s="11" t="str">
        <f>IFERROR(VLOOKUP(Rule!J3548,lvl_2[],2,FALSE),"Нет")</f>
        <v>Анализ даты</v>
      </c>
      <c r="E3548" s="11" t="str">
        <f>IFERROR(VLOOKUP(Rule!K3548,lvl_3[],2,FALSE),"Нет")</f>
        <v>Анализ даты</v>
      </c>
      <c r="F3548" s="11" t="str">
        <f>IFERROR(INDEX(lvl_4[],MATCH(L3548,lvl_4[ID],0),MATCH(TEXT(K3548,"##0"),lvl_4[#Headers],0)),"Нет")</f>
        <v>Символические звезды</v>
      </c>
      <c r="G3548" s="11" t="str">
        <f>IFERROR(INDEX(lvl_5[],MATCH(M3548,lvl_5[ID],0),MATCH(_xlfn.CONCAT(TEXT(K3548,"##0"),"_",TEXT(L3548,"##0")),lvl_5[#Headers],0)),"Нет")</f>
        <v>10 Божеств</v>
      </c>
      <c r="H3548" s="11" t="str">
        <f>IFERROR(INDEX(lvl_6[],MATCH(N3548,lvl_6[ID],0),MATCH(_xlfn.CONCAT(K3548,"_",L3548,"_",M3548),lvl_6[#Headers],0)),"Нет")</f>
        <v>Правильная печать</v>
      </c>
      <c r="I3548" s="12">
        <v>1</v>
      </c>
      <c r="J3548" s="12">
        <v>4</v>
      </c>
      <c r="K3548" s="12">
        <v>1</v>
      </c>
      <c r="L3548" s="12">
        <v>5</v>
      </c>
      <c r="M3548" s="12">
        <v>1</v>
      </c>
      <c r="N3548" s="12">
        <v>10</v>
      </c>
      <c r="O3548" s="12">
        <f>COUNTIF($P$2:P3548,P3548)</f>
        <v>40</v>
      </c>
      <c r="P3548" s="12" t="str">
        <f t="shared" si="225"/>
        <v>141050110</v>
      </c>
      <c r="Q3548" s="12" t="str">
        <f t="shared" si="226"/>
        <v>1410501100040</v>
      </c>
      <c r="R3548" s="20" t="s">
        <v>3061</v>
      </c>
      <c r="AB3548" s="12" t="s">
        <v>916</v>
      </c>
      <c r="AD3548" s="12" t="s">
        <v>100</v>
      </c>
      <c r="AI3548" s="12" t="s">
        <v>910</v>
      </c>
      <c r="AK3548" s="12" t="s">
        <v>100</v>
      </c>
      <c r="BN3548" s="12">
        <v>1</v>
      </c>
    </row>
    <row r="3549" spans="1:66" ht="45" x14ac:dyDescent="0.25">
      <c r="A3549" s="12">
        <v>1</v>
      </c>
      <c r="B3549" s="11" t="str">
        <f t="shared" si="224"/>
        <v>Общий расчет. Анализ даты. Анализ даты. Символические звезды. 10 Божеств. Братство</v>
      </c>
      <c r="C3549" s="11" t="str">
        <f>IFERROR(VLOOKUP(I3549,lvl_1[],2,FALSE),"Нет")</f>
        <v>Общий расчет</v>
      </c>
      <c r="D3549" s="11" t="str">
        <f>IFERROR(VLOOKUP(Rule!J3549,lvl_2[],2,FALSE),"Нет")</f>
        <v>Анализ даты</v>
      </c>
      <c r="E3549" s="11" t="str">
        <f>IFERROR(VLOOKUP(Rule!K3549,lvl_3[],2,FALSE),"Нет")</f>
        <v>Анализ даты</v>
      </c>
      <c r="F3549" s="11" t="str">
        <f>IFERROR(INDEX(lvl_4[],MATCH(L3549,lvl_4[ID],0),MATCH(TEXT(K3549,"##0"),lvl_4[#Headers],0)),"Нет")</f>
        <v>Символические звезды</v>
      </c>
      <c r="G3549" s="11" t="str">
        <f>IFERROR(INDEX(lvl_5[],MATCH(M3549,lvl_5[ID],0),MATCH(_xlfn.CONCAT(TEXT(K3549,"##0"),"_",TEXT(L3549,"##0")),lvl_5[#Headers],0)),"Нет")</f>
        <v>10 Божеств</v>
      </c>
      <c r="H3549" s="11" t="str">
        <f>IFERROR(INDEX(lvl_6[],MATCH(N3549,lvl_6[ID],0),MATCH(_xlfn.CONCAT(K3549,"_",L3549,"_",M3549),lvl_6[#Headers],0)),"Нет")</f>
        <v>Братство</v>
      </c>
      <c r="I3549" s="12">
        <v>1</v>
      </c>
      <c r="J3549" s="12">
        <v>4</v>
      </c>
      <c r="K3549" s="12">
        <v>1</v>
      </c>
      <c r="L3549" s="12">
        <v>5</v>
      </c>
      <c r="M3549" s="12">
        <v>1</v>
      </c>
      <c r="N3549" s="12">
        <v>1</v>
      </c>
      <c r="O3549" s="12">
        <f>COUNTIF($P$2:P3549,P3549)</f>
        <v>41</v>
      </c>
      <c r="P3549" s="12" t="str">
        <f t="shared" si="225"/>
        <v>141050101</v>
      </c>
      <c r="Q3549" s="12" t="str">
        <f t="shared" si="226"/>
        <v>1410501010041</v>
      </c>
      <c r="R3549" s="20" t="s">
        <v>3062</v>
      </c>
      <c r="AB3549" s="12" t="s">
        <v>899</v>
      </c>
      <c r="AD3549" s="12" t="s">
        <v>100</v>
      </c>
      <c r="AP3549" s="12" t="s">
        <v>899</v>
      </c>
      <c r="AR3549" s="12" t="s">
        <v>100</v>
      </c>
      <c r="BN3549" s="12">
        <v>1</v>
      </c>
    </row>
    <row r="3550" spans="1:66" ht="45" x14ac:dyDescent="0.25">
      <c r="A3550" s="12">
        <v>1</v>
      </c>
      <c r="B3550" s="11" t="str">
        <f t="shared" si="224"/>
        <v>Общий расчет. Анализ даты. Анализ даты. Символические звезды. 10 Божеств. Грабитель богатства</v>
      </c>
      <c r="C3550" s="11" t="str">
        <f>IFERROR(VLOOKUP(I3550,lvl_1[],2,FALSE),"Нет")</f>
        <v>Общий расчет</v>
      </c>
      <c r="D3550" s="11" t="str">
        <f>IFERROR(VLOOKUP(Rule!J3550,lvl_2[],2,FALSE),"Нет")</f>
        <v>Анализ даты</v>
      </c>
      <c r="E3550" s="11" t="str">
        <f>IFERROR(VLOOKUP(Rule!K3550,lvl_3[],2,FALSE),"Нет")</f>
        <v>Анализ даты</v>
      </c>
      <c r="F3550" s="11" t="str">
        <f>IFERROR(INDEX(lvl_4[],MATCH(L3550,lvl_4[ID],0),MATCH(TEXT(K3550,"##0"),lvl_4[#Headers],0)),"Нет")</f>
        <v>Символические звезды</v>
      </c>
      <c r="G3550" s="11" t="str">
        <f>IFERROR(INDEX(lvl_5[],MATCH(M3550,lvl_5[ID],0),MATCH(_xlfn.CONCAT(TEXT(K3550,"##0"),"_",TEXT(L3550,"##0")),lvl_5[#Headers],0)),"Нет")</f>
        <v>10 Божеств</v>
      </c>
      <c r="H3550" s="11" t="str">
        <f>IFERROR(INDEX(lvl_6[],MATCH(N3550,lvl_6[ID],0),MATCH(_xlfn.CONCAT(K3550,"_",L3550,"_",M3550),lvl_6[#Headers],0)),"Нет")</f>
        <v>Грабитель богатства</v>
      </c>
      <c r="I3550" s="12">
        <v>1</v>
      </c>
      <c r="J3550" s="12">
        <v>4</v>
      </c>
      <c r="K3550" s="12">
        <v>1</v>
      </c>
      <c r="L3550" s="12">
        <v>5</v>
      </c>
      <c r="M3550" s="12">
        <v>1</v>
      </c>
      <c r="N3550" s="12">
        <v>2</v>
      </c>
      <c r="O3550" s="12">
        <f>COUNTIF($P$2:P3550,P3550)</f>
        <v>41</v>
      </c>
      <c r="P3550" s="12" t="str">
        <f t="shared" si="225"/>
        <v>141050102</v>
      </c>
      <c r="Q3550" s="12" t="str">
        <f t="shared" si="226"/>
        <v>1410501020041</v>
      </c>
      <c r="R3550" s="20" t="s">
        <v>3063</v>
      </c>
      <c r="AB3550" s="12" t="s">
        <v>899</v>
      </c>
      <c r="AD3550" s="12" t="s">
        <v>100</v>
      </c>
      <c r="AP3550" s="12" t="s">
        <v>901</v>
      </c>
      <c r="AR3550" s="12" t="s">
        <v>100</v>
      </c>
      <c r="BN3550" s="12">
        <v>1</v>
      </c>
    </row>
    <row r="3551" spans="1:66" ht="45" x14ac:dyDescent="0.25">
      <c r="A3551" s="12">
        <v>1</v>
      </c>
      <c r="B3551" s="11" t="str">
        <f t="shared" si="224"/>
        <v>Общий расчет. Анализ даты. Анализ даты. Символические звезды. 10 Божеств. Дух наслаждения</v>
      </c>
      <c r="C3551" s="11" t="str">
        <f>IFERROR(VLOOKUP(I3551,lvl_1[],2,FALSE),"Нет")</f>
        <v>Общий расчет</v>
      </c>
      <c r="D3551" s="11" t="str">
        <f>IFERROR(VLOOKUP(Rule!J3551,lvl_2[],2,FALSE),"Нет")</f>
        <v>Анализ даты</v>
      </c>
      <c r="E3551" s="11" t="str">
        <f>IFERROR(VLOOKUP(Rule!K3551,lvl_3[],2,FALSE),"Нет")</f>
        <v>Анализ даты</v>
      </c>
      <c r="F3551" s="11" t="str">
        <f>IFERROR(INDEX(lvl_4[],MATCH(L3551,lvl_4[ID],0),MATCH(TEXT(K3551,"##0"),lvl_4[#Headers],0)),"Нет")</f>
        <v>Символические звезды</v>
      </c>
      <c r="G3551" s="11" t="str">
        <f>IFERROR(INDEX(lvl_5[],MATCH(M3551,lvl_5[ID],0),MATCH(_xlfn.CONCAT(TEXT(K3551,"##0"),"_",TEXT(L3551,"##0")),lvl_5[#Headers],0)),"Нет")</f>
        <v>10 Божеств</v>
      </c>
      <c r="H3551" s="11" t="str">
        <f>IFERROR(INDEX(lvl_6[],MATCH(N3551,lvl_6[ID],0),MATCH(_xlfn.CONCAT(K3551,"_",L3551,"_",M3551),lvl_6[#Headers],0)),"Нет")</f>
        <v>Дух наслаждения</v>
      </c>
      <c r="I3551" s="12">
        <v>1</v>
      </c>
      <c r="J3551" s="12">
        <v>4</v>
      </c>
      <c r="K3551" s="12">
        <v>1</v>
      </c>
      <c r="L3551" s="12">
        <v>5</v>
      </c>
      <c r="M3551" s="12">
        <v>1</v>
      </c>
      <c r="N3551" s="12">
        <v>3</v>
      </c>
      <c r="O3551" s="12">
        <f>COUNTIF($P$2:P3551,P3551)</f>
        <v>41</v>
      </c>
      <c r="P3551" s="12" t="str">
        <f t="shared" si="225"/>
        <v>141050103</v>
      </c>
      <c r="Q3551" s="12" t="str">
        <f t="shared" si="226"/>
        <v>1410501030041</v>
      </c>
      <c r="R3551" s="20" t="s">
        <v>3064</v>
      </c>
      <c r="AB3551" s="12" t="s">
        <v>899</v>
      </c>
      <c r="AD3551" s="12" t="s">
        <v>100</v>
      </c>
      <c r="AP3551" s="12" t="s">
        <v>903</v>
      </c>
      <c r="AR3551" s="12" t="s">
        <v>100</v>
      </c>
      <c r="BN3551" s="12">
        <v>1</v>
      </c>
    </row>
    <row r="3552" spans="1:66" ht="60" x14ac:dyDescent="0.25">
      <c r="A3552" s="12">
        <v>1</v>
      </c>
      <c r="B3552" s="11" t="str">
        <f t="shared" si="224"/>
        <v>Общий расчет. Анализ даты. Анализ даты. Символические звезды. 10 Божеств. Ранение чиновника (Нападение на власть)</v>
      </c>
      <c r="C3552" s="11" t="str">
        <f>IFERROR(VLOOKUP(I3552,lvl_1[],2,FALSE),"Нет")</f>
        <v>Общий расчет</v>
      </c>
      <c r="D3552" s="11" t="str">
        <f>IFERROR(VLOOKUP(Rule!J3552,lvl_2[],2,FALSE),"Нет")</f>
        <v>Анализ даты</v>
      </c>
      <c r="E3552" s="11" t="str">
        <f>IFERROR(VLOOKUP(Rule!K3552,lvl_3[],2,FALSE),"Нет")</f>
        <v>Анализ даты</v>
      </c>
      <c r="F3552" s="11" t="str">
        <f>IFERROR(INDEX(lvl_4[],MATCH(L3552,lvl_4[ID],0),MATCH(TEXT(K3552,"##0"),lvl_4[#Headers],0)),"Нет")</f>
        <v>Символические звезды</v>
      </c>
      <c r="G3552" s="11" t="str">
        <f>IFERROR(INDEX(lvl_5[],MATCH(M3552,lvl_5[ID],0),MATCH(_xlfn.CONCAT(TEXT(K3552,"##0"),"_",TEXT(L3552,"##0")),lvl_5[#Headers],0)),"Нет")</f>
        <v>10 Божеств</v>
      </c>
      <c r="H3552" s="11" t="str">
        <f>IFERROR(INDEX(lvl_6[],MATCH(N3552,lvl_6[ID],0),MATCH(_xlfn.CONCAT(K3552,"_",L3552,"_",M3552),lvl_6[#Headers],0)),"Нет")</f>
        <v>Ранение чиновника (Нападение на власть)</v>
      </c>
      <c r="I3552" s="12">
        <v>1</v>
      </c>
      <c r="J3552" s="12">
        <v>4</v>
      </c>
      <c r="K3552" s="12">
        <v>1</v>
      </c>
      <c r="L3552" s="12">
        <v>5</v>
      </c>
      <c r="M3552" s="12">
        <v>1</v>
      </c>
      <c r="N3552" s="12">
        <v>4</v>
      </c>
      <c r="O3552" s="12">
        <f>COUNTIF($P$2:P3552,P3552)</f>
        <v>41</v>
      </c>
      <c r="P3552" s="12" t="str">
        <f t="shared" si="225"/>
        <v>141050104</v>
      </c>
      <c r="Q3552" s="12" t="str">
        <f t="shared" si="226"/>
        <v>1410501040041</v>
      </c>
      <c r="R3552" s="20" t="s">
        <v>3065</v>
      </c>
      <c r="AB3552" s="12" t="s">
        <v>899</v>
      </c>
      <c r="AD3552" s="12" t="s">
        <v>100</v>
      </c>
      <c r="AP3552" s="12" t="s">
        <v>905</v>
      </c>
      <c r="AR3552" s="12" t="s">
        <v>100</v>
      </c>
      <c r="BN3552" s="12">
        <v>1</v>
      </c>
    </row>
    <row r="3553" spans="1:66" ht="60" x14ac:dyDescent="0.25">
      <c r="A3553" s="12">
        <v>1</v>
      </c>
      <c r="B3553" s="11" t="str">
        <f t="shared" si="224"/>
        <v>Общий расчет. Анализ даты. Анализ даты. Символические звезды. 10 Божеств. Склонность к богатству (Косое богатство)</v>
      </c>
      <c r="C3553" s="11" t="str">
        <f>IFERROR(VLOOKUP(I3553,lvl_1[],2,FALSE),"Нет")</f>
        <v>Общий расчет</v>
      </c>
      <c r="D3553" s="11" t="str">
        <f>IFERROR(VLOOKUP(Rule!J3553,lvl_2[],2,FALSE),"Нет")</f>
        <v>Анализ даты</v>
      </c>
      <c r="E3553" s="11" t="str">
        <f>IFERROR(VLOOKUP(Rule!K3553,lvl_3[],2,FALSE),"Нет")</f>
        <v>Анализ даты</v>
      </c>
      <c r="F3553" s="11" t="str">
        <f>IFERROR(INDEX(lvl_4[],MATCH(L3553,lvl_4[ID],0),MATCH(TEXT(K3553,"##0"),lvl_4[#Headers],0)),"Нет")</f>
        <v>Символические звезды</v>
      </c>
      <c r="G3553" s="11" t="str">
        <f>IFERROR(INDEX(lvl_5[],MATCH(M3553,lvl_5[ID],0),MATCH(_xlfn.CONCAT(TEXT(K3553,"##0"),"_",TEXT(L3553,"##0")),lvl_5[#Headers],0)),"Нет")</f>
        <v>10 Божеств</v>
      </c>
      <c r="H3553" s="11" t="str">
        <f>IFERROR(INDEX(lvl_6[],MATCH(N3553,lvl_6[ID],0),MATCH(_xlfn.CONCAT(K3553,"_",L3553,"_",M3553),lvl_6[#Headers],0)),"Нет")</f>
        <v>Склонность к богатству (Косое богатство)</v>
      </c>
      <c r="I3553" s="12">
        <v>1</v>
      </c>
      <c r="J3553" s="12">
        <v>4</v>
      </c>
      <c r="K3553" s="12">
        <v>1</v>
      </c>
      <c r="L3553" s="12">
        <v>5</v>
      </c>
      <c r="M3553" s="12">
        <v>1</v>
      </c>
      <c r="N3553" s="12">
        <v>5</v>
      </c>
      <c r="O3553" s="12">
        <f>COUNTIF($P$2:P3553,P3553)</f>
        <v>41</v>
      </c>
      <c r="P3553" s="12" t="str">
        <f t="shared" si="225"/>
        <v>141050105</v>
      </c>
      <c r="Q3553" s="12" t="str">
        <f t="shared" si="226"/>
        <v>1410501050041</v>
      </c>
      <c r="R3553" s="20" t="s">
        <v>3066</v>
      </c>
      <c r="AB3553" s="12" t="s">
        <v>899</v>
      </c>
      <c r="AD3553" s="12" t="s">
        <v>100</v>
      </c>
      <c r="AP3553" s="12" t="s">
        <v>907</v>
      </c>
      <c r="AR3553" s="12" t="s">
        <v>100</v>
      </c>
      <c r="BN3553" s="12">
        <v>1</v>
      </c>
    </row>
    <row r="3554" spans="1:66" ht="45" x14ac:dyDescent="0.25">
      <c r="A3554" s="12">
        <v>1</v>
      </c>
      <c r="B3554" s="11" t="str">
        <f t="shared" si="224"/>
        <v>Общий расчет. Анализ даты. Анализ даты. Символические звезды. 10 Божеств. Прямое богатство</v>
      </c>
      <c r="C3554" s="11" t="str">
        <f>IFERROR(VLOOKUP(I3554,lvl_1[],2,FALSE),"Нет")</f>
        <v>Общий расчет</v>
      </c>
      <c r="D3554" s="11" t="str">
        <f>IFERROR(VLOOKUP(Rule!J3554,lvl_2[],2,FALSE),"Нет")</f>
        <v>Анализ даты</v>
      </c>
      <c r="E3554" s="11" t="str">
        <f>IFERROR(VLOOKUP(Rule!K3554,lvl_3[],2,FALSE),"Нет")</f>
        <v>Анализ даты</v>
      </c>
      <c r="F3554" s="11" t="str">
        <f>IFERROR(INDEX(lvl_4[],MATCH(L3554,lvl_4[ID],0),MATCH(TEXT(K3554,"##0"),lvl_4[#Headers],0)),"Нет")</f>
        <v>Символические звезды</v>
      </c>
      <c r="G3554" s="11" t="str">
        <f>IFERROR(INDEX(lvl_5[],MATCH(M3554,lvl_5[ID],0),MATCH(_xlfn.CONCAT(TEXT(K3554,"##0"),"_",TEXT(L3554,"##0")),lvl_5[#Headers],0)),"Нет")</f>
        <v>10 Божеств</v>
      </c>
      <c r="H3554" s="11" t="str">
        <f>IFERROR(INDEX(lvl_6[],MATCH(N3554,lvl_6[ID],0),MATCH(_xlfn.CONCAT(K3554,"_",L3554,"_",M3554),lvl_6[#Headers],0)),"Нет")</f>
        <v>Прямое богатство</v>
      </c>
      <c r="I3554" s="12">
        <v>1</v>
      </c>
      <c r="J3554" s="12">
        <v>4</v>
      </c>
      <c r="K3554" s="12">
        <v>1</v>
      </c>
      <c r="L3554" s="12">
        <v>5</v>
      </c>
      <c r="M3554" s="12">
        <v>1</v>
      </c>
      <c r="N3554" s="12">
        <v>6</v>
      </c>
      <c r="O3554" s="12">
        <f>COUNTIF($P$2:P3554,P3554)</f>
        <v>41</v>
      </c>
      <c r="P3554" s="12" t="str">
        <f t="shared" si="225"/>
        <v>141050106</v>
      </c>
      <c r="Q3554" s="12" t="str">
        <f t="shared" si="226"/>
        <v>1410501060041</v>
      </c>
      <c r="R3554" s="20" t="s">
        <v>3067</v>
      </c>
      <c r="AB3554" s="12" t="s">
        <v>899</v>
      </c>
      <c r="AD3554" s="12" t="s">
        <v>100</v>
      </c>
      <c r="AP3554" s="12" t="s">
        <v>908</v>
      </c>
      <c r="AR3554" s="12" t="s">
        <v>100</v>
      </c>
      <c r="BN3554" s="12">
        <v>1</v>
      </c>
    </row>
    <row r="3555" spans="1:66" ht="60" x14ac:dyDescent="0.25">
      <c r="A3555" s="12">
        <v>1</v>
      </c>
      <c r="B3555" s="11" t="str">
        <f t="shared" si="224"/>
        <v>Общий расчет. Анализ даты. Анализ даты. Символические звезды. 10 Божеств. Убийство 7й позиции (Неправильный чиновник_</v>
      </c>
      <c r="C3555" s="11" t="str">
        <f>IFERROR(VLOOKUP(I3555,lvl_1[],2,FALSE),"Нет")</f>
        <v>Общий расчет</v>
      </c>
      <c r="D3555" s="11" t="str">
        <f>IFERROR(VLOOKUP(Rule!J3555,lvl_2[],2,FALSE),"Нет")</f>
        <v>Анализ даты</v>
      </c>
      <c r="E3555" s="11" t="str">
        <f>IFERROR(VLOOKUP(Rule!K3555,lvl_3[],2,FALSE),"Нет")</f>
        <v>Анализ даты</v>
      </c>
      <c r="F3555" s="11" t="str">
        <f>IFERROR(INDEX(lvl_4[],MATCH(L3555,lvl_4[ID],0),MATCH(TEXT(K3555,"##0"),lvl_4[#Headers],0)),"Нет")</f>
        <v>Символические звезды</v>
      </c>
      <c r="G3555" s="11" t="str">
        <f>IFERROR(INDEX(lvl_5[],MATCH(M3555,lvl_5[ID],0),MATCH(_xlfn.CONCAT(TEXT(K3555,"##0"),"_",TEXT(L3555,"##0")),lvl_5[#Headers],0)),"Нет")</f>
        <v>10 Божеств</v>
      </c>
      <c r="H3555" s="11" t="str">
        <f>IFERROR(INDEX(lvl_6[],MATCH(N3555,lvl_6[ID],0),MATCH(_xlfn.CONCAT(K3555,"_",L3555,"_",M3555),lvl_6[#Headers],0)),"Нет")</f>
        <v>Убийство 7й позиции (Неправильный чиновник_</v>
      </c>
      <c r="I3555" s="12">
        <v>1</v>
      </c>
      <c r="J3555" s="12">
        <v>4</v>
      </c>
      <c r="K3555" s="12">
        <v>1</v>
      </c>
      <c r="L3555" s="12">
        <v>5</v>
      </c>
      <c r="M3555" s="12">
        <v>1</v>
      </c>
      <c r="N3555" s="12">
        <v>7</v>
      </c>
      <c r="O3555" s="12">
        <f>COUNTIF($P$2:P3555,P3555)</f>
        <v>41</v>
      </c>
      <c r="P3555" s="12" t="str">
        <f t="shared" si="225"/>
        <v>141050107</v>
      </c>
      <c r="Q3555" s="12" t="str">
        <f t="shared" si="226"/>
        <v>1410501070041</v>
      </c>
      <c r="R3555" s="20" t="s">
        <v>3068</v>
      </c>
      <c r="AB3555" s="12" t="s">
        <v>899</v>
      </c>
      <c r="AD3555" s="12" t="s">
        <v>100</v>
      </c>
      <c r="AP3555" s="12" t="s">
        <v>910</v>
      </c>
      <c r="AR3555" s="12" t="s">
        <v>100</v>
      </c>
      <c r="BN3555" s="12">
        <v>1</v>
      </c>
    </row>
    <row r="3556" spans="1:66" ht="60" x14ac:dyDescent="0.25">
      <c r="A3556" s="12">
        <v>1</v>
      </c>
      <c r="B3556" s="11" t="str">
        <f t="shared" si="224"/>
        <v>Общий расчет. Анализ даты. Анализ даты. Символические звезды. 10 Божеств. Правильный чиновник (Правильная власть)</v>
      </c>
      <c r="C3556" s="11" t="str">
        <f>IFERROR(VLOOKUP(I3556,lvl_1[],2,FALSE),"Нет")</f>
        <v>Общий расчет</v>
      </c>
      <c r="D3556" s="11" t="str">
        <f>IFERROR(VLOOKUP(Rule!J3556,lvl_2[],2,FALSE),"Нет")</f>
        <v>Анализ даты</v>
      </c>
      <c r="E3556" s="11" t="str">
        <f>IFERROR(VLOOKUP(Rule!K3556,lvl_3[],2,FALSE),"Нет")</f>
        <v>Анализ даты</v>
      </c>
      <c r="F3556" s="11" t="str">
        <f>IFERROR(INDEX(lvl_4[],MATCH(L3556,lvl_4[ID],0),MATCH(TEXT(K3556,"##0"),lvl_4[#Headers],0)),"Нет")</f>
        <v>Символические звезды</v>
      </c>
      <c r="G3556" s="11" t="str">
        <f>IFERROR(INDEX(lvl_5[],MATCH(M3556,lvl_5[ID],0),MATCH(_xlfn.CONCAT(TEXT(K3556,"##0"),"_",TEXT(L3556,"##0")),lvl_5[#Headers],0)),"Нет")</f>
        <v>10 Божеств</v>
      </c>
      <c r="H3556" s="11" t="str">
        <f>IFERROR(INDEX(lvl_6[],MATCH(N3556,lvl_6[ID],0),MATCH(_xlfn.CONCAT(K3556,"_",L3556,"_",M3556),lvl_6[#Headers],0)),"Нет")</f>
        <v>Правильный чиновник (Правильная власть)</v>
      </c>
      <c r="I3556" s="12">
        <v>1</v>
      </c>
      <c r="J3556" s="12">
        <v>4</v>
      </c>
      <c r="K3556" s="12">
        <v>1</v>
      </c>
      <c r="L3556" s="12">
        <v>5</v>
      </c>
      <c r="M3556" s="12">
        <v>1</v>
      </c>
      <c r="N3556" s="12">
        <v>8</v>
      </c>
      <c r="O3556" s="12">
        <f>COUNTIF($P$2:P3556,P3556)</f>
        <v>41</v>
      </c>
      <c r="P3556" s="12" t="str">
        <f t="shared" si="225"/>
        <v>141050108</v>
      </c>
      <c r="Q3556" s="12" t="str">
        <f t="shared" si="226"/>
        <v>1410501080041</v>
      </c>
      <c r="R3556" s="20" t="s">
        <v>3069</v>
      </c>
      <c r="AB3556" s="12" t="s">
        <v>899</v>
      </c>
      <c r="AD3556" s="12" t="s">
        <v>100</v>
      </c>
      <c r="AP3556" s="12" t="s">
        <v>912</v>
      </c>
      <c r="AR3556" s="12" t="s">
        <v>100</v>
      </c>
      <c r="BN3556" s="12">
        <v>1</v>
      </c>
    </row>
    <row r="3557" spans="1:66" ht="45" x14ac:dyDescent="0.25">
      <c r="A3557" s="12">
        <v>1</v>
      </c>
      <c r="B3557" s="11" t="str">
        <f t="shared" si="224"/>
        <v>Общий расчет. Анализ даты. Анализ даты. Символические звезды. 10 Божеств. Косая печать (Дух Совы)</v>
      </c>
      <c r="C3557" s="11" t="str">
        <f>IFERROR(VLOOKUP(I3557,lvl_1[],2,FALSE),"Нет")</f>
        <v>Общий расчет</v>
      </c>
      <c r="D3557" s="11" t="str">
        <f>IFERROR(VLOOKUP(Rule!J3557,lvl_2[],2,FALSE),"Нет")</f>
        <v>Анализ даты</v>
      </c>
      <c r="E3557" s="11" t="str">
        <f>IFERROR(VLOOKUP(Rule!K3557,lvl_3[],2,FALSE),"Нет")</f>
        <v>Анализ даты</v>
      </c>
      <c r="F3557" s="11" t="str">
        <f>IFERROR(INDEX(lvl_4[],MATCH(L3557,lvl_4[ID],0),MATCH(TEXT(K3557,"##0"),lvl_4[#Headers],0)),"Нет")</f>
        <v>Символические звезды</v>
      </c>
      <c r="G3557" s="11" t="str">
        <f>IFERROR(INDEX(lvl_5[],MATCH(M3557,lvl_5[ID],0),MATCH(_xlfn.CONCAT(TEXT(K3557,"##0"),"_",TEXT(L3557,"##0")),lvl_5[#Headers],0)),"Нет")</f>
        <v>10 Божеств</v>
      </c>
      <c r="H3557" s="11" t="str">
        <f>IFERROR(INDEX(lvl_6[],MATCH(N3557,lvl_6[ID],0),MATCH(_xlfn.CONCAT(K3557,"_",L3557,"_",M3557),lvl_6[#Headers],0)),"Нет")</f>
        <v>Косая печать (Дух Совы)</v>
      </c>
      <c r="I3557" s="12">
        <v>1</v>
      </c>
      <c r="J3557" s="12">
        <v>4</v>
      </c>
      <c r="K3557" s="12">
        <v>1</v>
      </c>
      <c r="L3557" s="12">
        <v>5</v>
      </c>
      <c r="M3557" s="12">
        <v>1</v>
      </c>
      <c r="N3557" s="12">
        <v>9</v>
      </c>
      <c r="O3557" s="12">
        <f>COUNTIF($P$2:P3557,P3557)</f>
        <v>41</v>
      </c>
      <c r="P3557" s="12" t="str">
        <f t="shared" si="225"/>
        <v>141050109</v>
      </c>
      <c r="Q3557" s="12" t="str">
        <f t="shared" si="226"/>
        <v>1410501090041</v>
      </c>
      <c r="R3557" s="20" t="s">
        <v>3070</v>
      </c>
      <c r="AB3557" s="12" t="s">
        <v>899</v>
      </c>
      <c r="AD3557" s="12" t="s">
        <v>100</v>
      </c>
      <c r="AP3557" s="12" t="s">
        <v>914</v>
      </c>
      <c r="AR3557" s="12" t="s">
        <v>100</v>
      </c>
      <c r="BN3557" s="12">
        <v>1</v>
      </c>
    </row>
    <row r="3558" spans="1:66" ht="45" x14ac:dyDescent="0.25">
      <c r="A3558" s="12">
        <v>1</v>
      </c>
      <c r="B3558" s="11" t="str">
        <f t="shared" si="224"/>
        <v>Общий расчет. Анализ даты. Анализ даты. Символические звезды. 10 Божеств. Правильная печать</v>
      </c>
      <c r="C3558" s="11" t="str">
        <f>IFERROR(VLOOKUP(I3558,lvl_1[],2,FALSE),"Нет")</f>
        <v>Общий расчет</v>
      </c>
      <c r="D3558" s="11" t="str">
        <f>IFERROR(VLOOKUP(Rule!J3558,lvl_2[],2,FALSE),"Нет")</f>
        <v>Анализ даты</v>
      </c>
      <c r="E3558" s="11" t="str">
        <f>IFERROR(VLOOKUP(Rule!K3558,lvl_3[],2,FALSE),"Нет")</f>
        <v>Анализ даты</v>
      </c>
      <c r="F3558" s="11" t="str">
        <f>IFERROR(INDEX(lvl_4[],MATCH(L3558,lvl_4[ID],0),MATCH(TEXT(K3558,"##0"),lvl_4[#Headers],0)),"Нет")</f>
        <v>Символические звезды</v>
      </c>
      <c r="G3558" s="11" t="str">
        <f>IFERROR(INDEX(lvl_5[],MATCH(M3558,lvl_5[ID],0),MATCH(_xlfn.CONCAT(TEXT(K3558,"##0"),"_",TEXT(L3558,"##0")),lvl_5[#Headers],0)),"Нет")</f>
        <v>10 Божеств</v>
      </c>
      <c r="H3558" s="11" t="str">
        <f>IFERROR(INDEX(lvl_6[],MATCH(N3558,lvl_6[ID],0),MATCH(_xlfn.CONCAT(K3558,"_",L3558,"_",M3558),lvl_6[#Headers],0)),"Нет")</f>
        <v>Правильная печать</v>
      </c>
      <c r="I3558" s="12">
        <v>1</v>
      </c>
      <c r="J3558" s="12">
        <v>4</v>
      </c>
      <c r="K3558" s="12">
        <v>1</v>
      </c>
      <c r="L3558" s="12">
        <v>5</v>
      </c>
      <c r="M3558" s="12">
        <v>1</v>
      </c>
      <c r="N3558" s="12">
        <v>10</v>
      </c>
      <c r="O3558" s="12">
        <f>COUNTIF($P$2:P3558,P3558)</f>
        <v>41</v>
      </c>
      <c r="P3558" s="12" t="str">
        <f t="shared" si="225"/>
        <v>141050110</v>
      </c>
      <c r="Q3558" s="12" t="str">
        <f t="shared" si="226"/>
        <v>1410501100041</v>
      </c>
      <c r="R3558" s="20" t="s">
        <v>3071</v>
      </c>
      <c r="AB3558" s="12" t="s">
        <v>899</v>
      </c>
      <c r="AD3558" s="12" t="s">
        <v>100</v>
      </c>
      <c r="AP3558" s="12" t="s">
        <v>916</v>
      </c>
      <c r="AR3558" s="12" t="s">
        <v>100</v>
      </c>
      <c r="BN3558" s="12">
        <v>1</v>
      </c>
    </row>
    <row r="3559" spans="1:66" ht="45" x14ac:dyDescent="0.25">
      <c r="A3559" s="12">
        <v>1</v>
      </c>
      <c r="B3559" s="11" t="str">
        <f t="shared" si="224"/>
        <v>Общий расчет. Анализ даты. Анализ даты. Символические звезды. 10 Божеств. Братство</v>
      </c>
      <c r="C3559" s="11" t="str">
        <f>IFERROR(VLOOKUP(I3559,lvl_1[],2,FALSE),"Нет")</f>
        <v>Общий расчет</v>
      </c>
      <c r="D3559" s="11" t="str">
        <f>IFERROR(VLOOKUP(Rule!J3559,lvl_2[],2,FALSE),"Нет")</f>
        <v>Анализ даты</v>
      </c>
      <c r="E3559" s="11" t="str">
        <f>IFERROR(VLOOKUP(Rule!K3559,lvl_3[],2,FALSE),"Нет")</f>
        <v>Анализ даты</v>
      </c>
      <c r="F3559" s="11" t="str">
        <f>IFERROR(INDEX(lvl_4[],MATCH(L3559,lvl_4[ID],0),MATCH(TEXT(K3559,"##0"),lvl_4[#Headers],0)),"Нет")</f>
        <v>Символические звезды</v>
      </c>
      <c r="G3559" s="11" t="str">
        <f>IFERROR(INDEX(lvl_5[],MATCH(M3559,lvl_5[ID],0),MATCH(_xlfn.CONCAT(TEXT(K3559,"##0"),"_",TEXT(L3559,"##0")),lvl_5[#Headers],0)),"Нет")</f>
        <v>10 Божеств</v>
      </c>
      <c r="H3559" s="11" t="str">
        <f>IFERROR(INDEX(lvl_6[],MATCH(N3559,lvl_6[ID],0),MATCH(_xlfn.CONCAT(K3559,"_",L3559,"_",M3559),lvl_6[#Headers],0)),"Нет")</f>
        <v>Братство</v>
      </c>
      <c r="I3559" s="12">
        <v>1</v>
      </c>
      <c r="J3559" s="12">
        <v>4</v>
      </c>
      <c r="K3559" s="12">
        <v>1</v>
      </c>
      <c r="L3559" s="12">
        <v>5</v>
      </c>
      <c r="M3559" s="12">
        <v>1</v>
      </c>
      <c r="N3559" s="12">
        <v>1</v>
      </c>
      <c r="O3559" s="12">
        <f>COUNTIF($P$2:P3559,P3559)</f>
        <v>42</v>
      </c>
      <c r="P3559" s="12" t="str">
        <f t="shared" si="225"/>
        <v>141050101</v>
      </c>
      <c r="Q3559" s="12" t="str">
        <f t="shared" si="226"/>
        <v>1410501010042</v>
      </c>
      <c r="R3559" s="20" t="s">
        <v>3072</v>
      </c>
      <c r="AB3559" s="12" t="s">
        <v>901</v>
      </c>
      <c r="AD3559" s="12" t="s">
        <v>100</v>
      </c>
      <c r="AP3559" s="12" t="s">
        <v>901</v>
      </c>
      <c r="AR3559" s="12" t="s">
        <v>100</v>
      </c>
      <c r="BN3559" s="12">
        <v>1</v>
      </c>
    </row>
    <row r="3560" spans="1:66" ht="45" x14ac:dyDescent="0.25">
      <c r="A3560" s="12">
        <v>1</v>
      </c>
      <c r="B3560" s="11" t="str">
        <f t="shared" si="224"/>
        <v>Общий расчет. Анализ даты. Анализ даты. Символические звезды. 10 Божеств. Грабитель богатства</v>
      </c>
      <c r="C3560" s="11" t="str">
        <f>IFERROR(VLOOKUP(I3560,lvl_1[],2,FALSE),"Нет")</f>
        <v>Общий расчет</v>
      </c>
      <c r="D3560" s="11" t="str">
        <f>IFERROR(VLOOKUP(Rule!J3560,lvl_2[],2,FALSE),"Нет")</f>
        <v>Анализ даты</v>
      </c>
      <c r="E3560" s="11" t="str">
        <f>IFERROR(VLOOKUP(Rule!K3560,lvl_3[],2,FALSE),"Нет")</f>
        <v>Анализ даты</v>
      </c>
      <c r="F3560" s="11" t="str">
        <f>IFERROR(INDEX(lvl_4[],MATCH(L3560,lvl_4[ID],0),MATCH(TEXT(K3560,"##0"),lvl_4[#Headers],0)),"Нет")</f>
        <v>Символические звезды</v>
      </c>
      <c r="G3560" s="11" t="str">
        <f>IFERROR(INDEX(lvl_5[],MATCH(M3560,lvl_5[ID],0),MATCH(_xlfn.CONCAT(TEXT(K3560,"##0"),"_",TEXT(L3560,"##0")),lvl_5[#Headers],0)),"Нет")</f>
        <v>10 Божеств</v>
      </c>
      <c r="H3560" s="11" t="str">
        <f>IFERROR(INDEX(lvl_6[],MATCH(N3560,lvl_6[ID],0),MATCH(_xlfn.CONCAT(K3560,"_",L3560,"_",M3560),lvl_6[#Headers],0)),"Нет")</f>
        <v>Грабитель богатства</v>
      </c>
      <c r="I3560" s="12">
        <v>1</v>
      </c>
      <c r="J3560" s="12">
        <v>4</v>
      </c>
      <c r="K3560" s="12">
        <v>1</v>
      </c>
      <c r="L3560" s="12">
        <v>5</v>
      </c>
      <c r="M3560" s="12">
        <v>1</v>
      </c>
      <c r="N3560" s="12">
        <v>2</v>
      </c>
      <c r="O3560" s="12">
        <f>COUNTIF($P$2:P3560,P3560)</f>
        <v>42</v>
      </c>
      <c r="P3560" s="12" t="str">
        <f t="shared" si="225"/>
        <v>141050102</v>
      </c>
      <c r="Q3560" s="12" t="str">
        <f t="shared" si="226"/>
        <v>1410501020042</v>
      </c>
      <c r="R3560" s="20" t="s">
        <v>3073</v>
      </c>
      <c r="AB3560" s="12" t="s">
        <v>901</v>
      </c>
      <c r="AD3560" s="12" t="s">
        <v>100</v>
      </c>
      <c r="AP3560" s="12" t="s">
        <v>899</v>
      </c>
      <c r="AR3560" s="12" t="s">
        <v>100</v>
      </c>
      <c r="BN3560" s="12">
        <v>1</v>
      </c>
    </row>
    <row r="3561" spans="1:66" ht="45" x14ac:dyDescent="0.25">
      <c r="A3561" s="12">
        <v>1</v>
      </c>
      <c r="B3561" s="11" t="str">
        <f t="shared" si="224"/>
        <v>Общий расчет. Анализ даты. Анализ даты. Символические звезды. 10 Божеств. Дух наслаждения</v>
      </c>
      <c r="C3561" s="11" t="str">
        <f>IFERROR(VLOOKUP(I3561,lvl_1[],2,FALSE),"Нет")</f>
        <v>Общий расчет</v>
      </c>
      <c r="D3561" s="11" t="str">
        <f>IFERROR(VLOOKUP(Rule!J3561,lvl_2[],2,FALSE),"Нет")</f>
        <v>Анализ даты</v>
      </c>
      <c r="E3561" s="11" t="str">
        <f>IFERROR(VLOOKUP(Rule!K3561,lvl_3[],2,FALSE),"Нет")</f>
        <v>Анализ даты</v>
      </c>
      <c r="F3561" s="11" t="str">
        <f>IFERROR(INDEX(lvl_4[],MATCH(L3561,lvl_4[ID],0),MATCH(TEXT(K3561,"##0"),lvl_4[#Headers],0)),"Нет")</f>
        <v>Символические звезды</v>
      </c>
      <c r="G3561" s="11" t="str">
        <f>IFERROR(INDEX(lvl_5[],MATCH(M3561,lvl_5[ID],0),MATCH(_xlfn.CONCAT(TEXT(K3561,"##0"),"_",TEXT(L3561,"##0")),lvl_5[#Headers],0)),"Нет")</f>
        <v>10 Божеств</v>
      </c>
      <c r="H3561" s="11" t="str">
        <f>IFERROR(INDEX(lvl_6[],MATCH(N3561,lvl_6[ID],0),MATCH(_xlfn.CONCAT(K3561,"_",L3561,"_",M3561),lvl_6[#Headers],0)),"Нет")</f>
        <v>Дух наслаждения</v>
      </c>
      <c r="I3561" s="12">
        <v>1</v>
      </c>
      <c r="J3561" s="12">
        <v>4</v>
      </c>
      <c r="K3561" s="12">
        <v>1</v>
      </c>
      <c r="L3561" s="12">
        <v>5</v>
      </c>
      <c r="M3561" s="12">
        <v>1</v>
      </c>
      <c r="N3561" s="12">
        <v>3</v>
      </c>
      <c r="O3561" s="12">
        <f>COUNTIF($P$2:P3561,P3561)</f>
        <v>42</v>
      </c>
      <c r="P3561" s="12" t="str">
        <f t="shared" si="225"/>
        <v>141050103</v>
      </c>
      <c r="Q3561" s="12" t="str">
        <f t="shared" si="226"/>
        <v>1410501030042</v>
      </c>
      <c r="R3561" s="20" t="s">
        <v>3074</v>
      </c>
      <c r="AB3561" s="12" t="s">
        <v>901</v>
      </c>
      <c r="AD3561" s="12" t="s">
        <v>100</v>
      </c>
      <c r="AP3561" s="12" t="s">
        <v>905</v>
      </c>
      <c r="AR3561" s="12" t="s">
        <v>100</v>
      </c>
      <c r="BN3561" s="12">
        <v>1</v>
      </c>
    </row>
    <row r="3562" spans="1:66" ht="60" x14ac:dyDescent="0.25">
      <c r="A3562" s="12">
        <v>1</v>
      </c>
      <c r="B3562" s="11" t="str">
        <f t="shared" si="224"/>
        <v>Общий расчет. Анализ даты. Анализ даты. Символические звезды. 10 Божеств. Ранение чиновника (Нападение на власть)</v>
      </c>
      <c r="C3562" s="11" t="str">
        <f>IFERROR(VLOOKUP(I3562,lvl_1[],2,FALSE),"Нет")</f>
        <v>Общий расчет</v>
      </c>
      <c r="D3562" s="11" t="str">
        <f>IFERROR(VLOOKUP(Rule!J3562,lvl_2[],2,FALSE),"Нет")</f>
        <v>Анализ даты</v>
      </c>
      <c r="E3562" s="11" t="str">
        <f>IFERROR(VLOOKUP(Rule!K3562,lvl_3[],2,FALSE),"Нет")</f>
        <v>Анализ даты</v>
      </c>
      <c r="F3562" s="11" t="str">
        <f>IFERROR(INDEX(lvl_4[],MATCH(L3562,lvl_4[ID],0),MATCH(TEXT(K3562,"##0"),lvl_4[#Headers],0)),"Нет")</f>
        <v>Символические звезды</v>
      </c>
      <c r="G3562" s="11" t="str">
        <f>IFERROR(INDEX(lvl_5[],MATCH(M3562,lvl_5[ID],0),MATCH(_xlfn.CONCAT(TEXT(K3562,"##0"),"_",TEXT(L3562,"##0")),lvl_5[#Headers],0)),"Нет")</f>
        <v>10 Божеств</v>
      </c>
      <c r="H3562" s="11" t="str">
        <f>IFERROR(INDEX(lvl_6[],MATCH(N3562,lvl_6[ID],0),MATCH(_xlfn.CONCAT(K3562,"_",L3562,"_",M3562),lvl_6[#Headers],0)),"Нет")</f>
        <v>Ранение чиновника (Нападение на власть)</v>
      </c>
      <c r="I3562" s="12">
        <v>1</v>
      </c>
      <c r="J3562" s="12">
        <v>4</v>
      </c>
      <c r="K3562" s="12">
        <v>1</v>
      </c>
      <c r="L3562" s="12">
        <v>5</v>
      </c>
      <c r="M3562" s="12">
        <v>1</v>
      </c>
      <c r="N3562" s="12">
        <v>4</v>
      </c>
      <c r="O3562" s="12">
        <f>COUNTIF($P$2:P3562,P3562)</f>
        <v>42</v>
      </c>
      <c r="P3562" s="12" t="str">
        <f t="shared" si="225"/>
        <v>141050104</v>
      </c>
      <c r="Q3562" s="12" t="str">
        <f t="shared" si="226"/>
        <v>1410501040042</v>
      </c>
      <c r="R3562" s="20" t="s">
        <v>3075</v>
      </c>
      <c r="AB3562" s="12" t="s">
        <v>901</v>
      </c>
      <c r="AD3562" s="12" t="s">
        <v>100</v>
      </c>
      <c r="AP3562" s="12" t="s">
        <v>903</v>
      </c>
      <c r="AR3562" s="12" t="s">
        <v>100</v>
      </c>
      <c r="BN3562" s="12">
        <v>1</v>
      </c>
    </row>
    <row r="3563" spans="1:66" ht="60" x14ac:dyDescent="0.25">
      <c r="A3563" s="12">
        <v>1</v>
      </c>
      <c r="B3563" s="11" t="str">
        <f t="shared" si="224"/>
        <v>Общий расчет. Анализ даты. Анализ даты. Символические звезды. 10 Божеств. Склонность к богатству (Косое богатство)</v>
      </c>
      <c r="C3563" s="11" t="str">
        <f>IFERROR(VLOOKUP(I3563,lvl_1[],2,FALSE),"Нет")</f>
        <v>Общий расчет</v>
      </c>
      <c r="D3563" s="11" t="str">
        <f>IFERROR(VLOOKUP(Rule!J3563,lvl_2[],2,FALSE),"Нет")</f>
        <v>Анализ даты</v>
      </c>
      <c r="E3563" s="11" t="str">
        <f>IFERROR(VLOOKUP(Rule!K3563,lvl_3[],2,FALSE),"Нет")</f>
        <v>Анализ даты</v>
      </c>
      <c r="F3563" s="11" t="str">
        <f>IFERROR(INDEX(lvl_4[],MATCH(L3563,lvl_4[ID],0),MATCH(TEXT(K3563,"##0"),lvl_4[#Headers],0)),"Нет")</f>
        <v>Символические звезды</v>
      </c>
      <c r="G3563" s="11" t="str">
        <f>IFERROR(INDEX(lvl_5[],MATCH(M3563,lvl_5[ID],0),MATCH(_xlfn.CONCAT(TEXT(K3563,"##0"),"_",TEXT(L3563,"##0")),lvl_5[#Headers],0)),"Нет")</f>
        <v>10 Божеств</v>
      </c>
      <c r="H3563" s="11" t="str">
        <f>IFERROR(INDEX(lvl_6[],MATCH(N3563,lvl_6[ID],0),MATCH(_xlfn.CONCAT(K3563,"_",L3563,"_",M3563),lvl_6[#Headers],0)),"Нет")</f>
        <v>Склонность к богатству (Косое богатство)</v>
      </c>
      <c r="I3563" s="12">
        <v>1</v>
      </c>
      <c r="J3563" s="12">
        <v>4</v>
      </c>
      <c r="K3563" s="12">
        <v>1</v>
      </c>
      <c r="L3563" s="12">
        <v>5</v>
      </c>
      <c r="M3563" s="12">
        <v>1</v>
      </c>
      <c r="N3563" s="12">
        <v>5</v>
      </c>
      <c r="O3563" s="12">
        <f>COUNTIF($P$2:P3563,P3563)</f>
        <v>42</v>
      </c>
      <c r="P3563" s="12" t="str">
        <f t="shared" si="225"/>
        <v>141050105</v>
      </c>
      <c r="Q3563" s="12" t="str">
        <f t="shared" si="226"/>
        <v>1410501050042</v>
      </c>
      <c r="R3563" s="20" t="s">
        <v>3076</v>
      </c>
      <c r="AB3563" s="12" t="s">
        <v>901</v>
      </c>
      <c r="AD3563" s="12" t="s">
        <v>100</v>
      </c>
      <c r="AP3563" s="12" t="s">
        <v>908</v>
      </c>
      <c r="AR3563" s="12" t="s">
        <v>100</v>
      </c>
      <c r="BN3563" s="12">
        <v>1</v>
      </c>
    </row>
    <row r="3564" spans="1:66" ht="45" x14ac:dyDescent="0.25">
      <c r="A3564" s="12">
        <v>1</v>
      </c>
      <c r="B3564" s="11" t="str">
        <f t="shared" si="224"/>
        <v>Общий расчет. Анализ даты. Анализ даты. Символические звезды. 10 Божеств. Прямое богатство</v>
      </c>
      <c r="C3564" s="11" t="str">
        <f>IFERROR(VLOOKUP(I3564,lvl_1[],2,FALSE),"Нет")</f>
        <v>Общий расчет</v>
      </c>
      <c r="D3564" s="11" t="str">
        <f>IFERROR(VLOOKUP(Rule!J3564,lvl_2[],2,FALSE),"Нет")</f>
        <v>Анализ даты</v>
      </c>
      <c r="E3564" s="11" t="str">
        <f>IFERROR(VLOOKUP(Rule!K3564,lvl_3[],2,FALSE),"Нет")</f>
        <v>Анализ даты</v>
      </c>
      <c r="F3564" s="11" t="str">
        <f>IFERROR(INDEX(lvl_4[],MATCH(L3564,lvl_4[ID],0),MATCH(TEXT(K3564,"##0"),lvl_4[#Headers],0)),"Нет")</f>
        <v>Символические звезды</v>
      </c>
      <c r="G3564" s="11" t="str">
        <f>IFERROR(INDEX(lvl_5[],MATCH(M3564,lvl_5[ID],0),MATCH(_xlfn.CONCAT(TEXT(K3564,"##0"),"_",TEXT(L3564,"##0")),lvl_5[#Headers],0)),"Нет")</f>
        <v>10 Божеств</v>
      </c>
      <c r="H3564" s="11" t="str">
        <f>IFERROR(INDEX(lvl_6[],MATCH(N3564,lvl_6[ID],0),MATCH(_xlfn.CONCAT(K3564,"_",L3564,"_",M3564),lvl_6[#Headers],0)),"Нет")</f>
        <v>Прямое богатство</v>
      </c>
      <c r="I3564" s="12">
        <v>1</v>
      </c>
      <c r="J3564" s="12">
        <v>4</v>
      </c>
      <c r="K3564" s="12">
        <v>1</v>
      </c>
      <c r="L3564" s="12">
        <v>5</v>
      </c>
      <c r="M3564" s="12">
        <v>1</v>
      </c>
      <c r="N3564" s="12">
        <v>6</v>
      </c>
      <c r="O3564" s="12">
        <f>COUNTIF($P$2:P3564,P3564)</f>
        <v>42</v>
      </c>
      <c r="P3564" s="12" t="str">
        <f t="shared" si="225"/>
        <v>141050106</v>
      </c>
      <c r="Q3564" s="12" t="str">
        <f t="shared" si="226"/>
        <v>1410501060042</v>
      </c>
      <c r="R3564" s="20" t="s">
        <v>3077</v>
      </c>
      <c r="AB3564" s="12" t="s">
        <v>901</v>
      </c>
      <c r="AD3564" s="12" t="s">
        <v>100</v>
      </c>
      <c r="AP3564" s="12" t="s">
        <v>907</v>
      </c>
      <c r="AR3564" s="12" t="s">
        <v>100</v>
      </c>
      <c r="BN3564" s="12">
        <v>1</v>
      </c>
    </row>
    <row r="3565" spans="1:66" ht="60" x14ac:dyDescent="0.25">
      <c r="A3565" s="12">
        <v>1</v>
      </c>
      <c r="B3565" s="11" t="str">
        <f t="shared" si="224"/>
        <v>Общий расчет. Анализ даты. Анализ даты. Символические звезды. 10 Божеств. Убийство 7й позиции (Неправильный чиновник_</v>
      </c>
      <c r="C3565" s="11" t="str">
        <f>IFERROR(VLOOKUP(I3565,lvl_1[],2,FALSE),"Нет")</f>
        <v>Общий расчет</v>
      </c>
      <c r="D3565" s="11" t="str">
        <f>IFERROR(VLOOKUP(Rule!J3565,lvl_2[],2,FALSE),"Нет")</f>
        <v>Анализ даты</v>
      </c>
      <c r="E3565" s="11" t="str">
        <f>IFERROR(VLOOKUP(Rule!K3565,lvl_3[],2,FALSE),"Нет")</f>
        <v>Анализ даты</v>
      </c>
      <c r="F3565" s="11" t="str">
        <f>IFERROR(INDEX(lvl_4[],MATCH(L3565,lvl_4[ID],0),MATCH(TEXT(K3565,"##0"),lvl_4[#Headers],0)),"Нет")</f>
        <v>Символические звезды</v>
      </c>
      <c r="G3565" s="11" t="str">
        <f>IFERROR(INDEX(lvl_5[],MATCH(M3565,lvl_5[ID],0),MATCH(_xlfn.CONCAT(TEXT(K3565,"##0"),"_",TEXT(L3565,"##0")),lvl_5[#Headers],0)),"Нет")</f>
        <v>10 Божеств</v>
      </c>
      <c r="H3565" s="11" t="str">
        <f>IFERROR(INDEX(lvl_6[],MATCH(N3565,lvl_6[ID],0),MATCH(_xlfn.CONCAT(K3565,"_",L3565,"_",M3565),lvl_6[#Headers],0)),"Нет")</f>
        <v>Убийство 7й позиции (Неправильный чиновник_</v>
      </c>
      <c r="I3565" s="12">
        <v>1</v>
      </c>
      <c r="J3565" s="12">
        <v>4</v>
      </c>
      <c r="K3565" s="12">
        <v>1</v>
      </c>
      <c r="L3565" s="12">
        <v>5</v>
      </c>
      <c r="M3565" s="12">
        <v>1</v>
      </c>
      <c r="N3565" s="12">
        <v>7</v>
      </c>
      <c r="O3565" s="12">
        <f>COUNTIF($P$2:P3565,P3565)</f>
        <v>42</v>
      </c>
      <c r="P3565" s="12" t="str">
        <f t="shared" si="225"/>
        <v>141050107</v>
      </c>
      <c r="Q3565" s="12" t="str">
        <f t="shared" si="226"/>
        <v>1410501070042</v>
      </c>
      <c r="R3565" s="20" t="s">
        <v>3078</v>
      </c>
      <c r="AB3565" s="12" t="s">
        <v>901</v>
      </c>
      <c r="AD3565" s="12" t="s">
        <v>100</v>
      </c>
      <c r="AP3565" s="12" t="s">
        <v>912</v>
      </c>
      <c r="AR3565" s="12" t="s">
        <v>100</v>
      </c>
      <c r="BN3565" s="12">
        <v>1</v>
      </c>
    </row>
    <row r="3566" spans="1:66" ht="60" x14ac:dyDescent="0.25">
      <c r="A3566" s="12">
        <v>1</v>
      </c>
      <c r="B3566" s="11" t="str">
        <f t="shared" si="224"/>
        <v>Общий расчет. Анализ даты. Анализ даты. Символические звезды. 10 Божеств. Правильный чиновник (Правильная власть)</v>
      </c>
      <c r="C3566" s="11" t="str">
        <f>IFERROR(VLOOKUP(I3566,lvl_1[],2,FALSE),"Нет")</f>
        <v>Общий расчет</v>
      </c>
      <c r="D3566" s="11" t="str">
        <f>IFERROR(VLOOKUP(Rule!J3566,lvl_2[],2,FALSE),"Нет")</f>
        <v>Анализ даты</v>
      </c>
      <c r="E3566" s="11" t="str">
        <f>IFERROR(VLOOKUP(Rule!K3566,lvl_3[],2,FALSE),"Нет")</f>
        <v>Анализ даты</v>
      </c>
      <c r="F3566" s="11" t="str">
        <f>IFERROR(INDEX(lvl_4[],MATCH(L3566,lvl_4[ID],0),MATCH(TEXT(K3566,"##0"),lvl_4[#Headers],0)),"Нет")</f>
        <v>Символические звезды</v>
      </c>
      <c r="G3566" s="11" t="str">
        <f>IFERROR(INDEX(lvl_5[],MATCH(M3566,lvl_5[ID],0),MATCH(_xlfn.CONCAT(TEXT(K3566,"##0"),"_",TEXT(L3566,"##0")),lvl_5[#Headers],0)),"Нет")</f>
        <v>10 Божеств</v>
      </c>
      <c r="H3566" s="11" t="str">
        <f>IFERROR(INDEX(lvl_6[],MATCH(N3566,lvl_6[ID],0),MATCH(_xlfn.CONCAT(K3566,"_",L3566,"_",M3566),lvl_6[#Headers],0)),"Нет")</f>
        <v>Правильный чиновник (Правильная власть)</v>
      </c>
      <c r="I3566" s="12">
        <v>1</v>
      </c>
      <c r="J3566" s="12">
        <v>4</v>
      </c>
      <c r="K3566" s="12">
        <v>1</v>
      </c>
      <c r="L3566" s="12">
        <v>5</v>
      </c>
      <c r="M3566" s="12">
        <v>1</v>
      </c>
      <c r="N3566" s="12">
        <v>8</v>
      </c>
      <c r="O3566" s="12">
        <f>COUNTIF($P$2:P3566,P3566)</f>
        <v>42</v>
      </c>
      <c r="P3566" s="12" t="str">
        <f t="shared" si="225"/>
        <v>141050108</v>
      </c>
      <c r="Q3566" s="12" t="str">
        <f t="shared" si="226"/>
        <v>1410501080042</v>
      </c>
      <c r="R3566" s="20" t="s">
        <v>3079</v>
      </c>
      <c r="AB3566" s="12" t="s">
        <v>901</v>
      </c>
      <c r="AD3566" s="12" t="s">
        <v>100</v>
      </c>
      <c r="AP3566" s="12" t="s">
        <v>910</v>
      </c>
      <c r="AR3566" s="12" t="s">
        <v>100</v>
      </c>
      <c r="BN3566" s="12">
        <v>1</v>
      </c>
    </row>
    <row r="3567" spans="1:66" ht="45" x14ac:dyDescent="0.25">
      <c r="A3567" s="12">
        <v>1</v>
      </c>
      <c r="B3567" s="11" t="str">
        <f t="shared" si="224"/>
        <v>Общий расчет. Анализ даты. Анализ даты. Символические звезды. 10 Божеств. Косая печать (Дух Совы)</v>
      </c>
      <c r="C3567" s="11" t="str">
        <f>IFERROR(VLOOKUP(I3567,lvl_1[],2,FALSE),"Нет")</f>
        <v>Общий расчет</v>
      </c>
      <c r="D3567" s="11" t="str">
        <f>IFERROR(VLOOKUP(Rule!J3567,lvl_2[],2,FALSE),"Нет")</f>
        <v>Анализ даты</v>
      </c>
      <c r="E3567" s="11" t="str">
        <f>IFERROR(VLOOKUP(Rule!K3567,lvl_3[],2,FALSE),"Нет")</f>
        <v>Анализ даты</v>
      </c>
      <c r="F3567" s="11" t="str">
        <f>IFERROR(INDEX(lvl_4[],MATCH(L3567,lvl_4[ID],0),MATCH(TEXT(K3567,"##0"),lvl_4[#Headers],0)),"Нет")</f>
        <v>Символические звезды</v>
      </c>
      <c r="G3567" s="11" t="str">
        <f>IFERROR(INDEX(lvl_5[],MATCH(M3567,lvl_5[ID],0),MATCH(_xlfn.CONCAT(TEXT(K3567,"##0"),"_",TEXT(L3567,"##0")),lvl_5[#Headers],0)),"Нет")</f>
        <v>10 Божеств</v>
      </c>
      <c r="H3567" s="11" t="str">
        <f>IFERROR(INDEX(lvl_6[],MATCH(N3567,lvl_6[ID],0),MATCH(_xlfn.CONCAT(K3567,"_",L3567,"_",M3567),lvl_6[#Headers],0)),"Нет")</f>
        <v>Косая печать (Дух Совы)</v>
      </c>
      <c r="I3567" s="12">
        <v>1</v>
      </c>
      <c r="J3567" s="12">
        <v>4</v>
      </c>
      <c r="K3567" s="12">
        <v>1</v>
      </c>
      <c r="L3567" s="12">
        <v>5</v>
      </c>
      <c r="M3567" s="12">
        <v>1</v>
      </c>
      <c r="N3567" s="12">
        <v>9</v>
      </c>
      <c r="O3567" s="12">
        <f>COUNTIF($P$2:P3567,P3567)</f>
        <v>42</v>
      </c>
      <c r="P3567" s="12" t="str">
        <f t="shared" si="225"/>
        <v>141050109</v>
      </c>
      <c r="Q3567" s="12" t="str">
        <f t="shared" si="226"/>
        <v>1410501090042</v>
      </c>
      <c r="R3567" s="20" t="s">
        <v>3080</v>
      </c>
      <c r="AB3567" s="12" t="s">
        <v>901</v>
      </c>
      <c r="AD3567" s="12" t="s">
        <v>100</v>
      </c>
      <c r="AP3567" s="12" t="s">
        <v>916</v>
      </c>
      <c r="AR3567" s="12" t="s">
        <v>100</v>
      </c>
      <c r="BN3567" s="12">
        <v>1</v>
      </c>
    </row>
    <row r="3568" spans="1:66" ht="45" x14ac:dyDescent="0.25">
      <c r="A3568" s="12">
        <v>1</v>
      </c>
      <c r="B3568" s="11" t="str">
        <f t="shared" si="224"/>
        <v>Общий расчет. Анализ даты. Анализ даты. Символические звезды. 10 Божеств. Правильная печать</v>
      </c>
      <c r="C3568" s="11" t="str">
        <f>IFERROR(VLOOKUP(I3568,lvl_1[],2,FALSE),"Нет")</f>
        <v>Общий расчет</v>
      </c>
      <c r="D3568" s="11" t="str">
        <f>IFERROR(VLOOKUP(Rule!J3568,lvl_2[],2,FALSE),"Нет")</f>
        <v>Анализ даты</v>
      </c>
      <c r="E3568" s="11" t="str">
        <f>IFERROR(VLOOKUP(Rule!K3568,lvl_3[],2,FALSE),"Нет")</f>
        <v>Анализ даты</v>
      </c>
      <c r="F3568" s="11" t="str">
        <f>IFERROR(INDEX(lvl_4[],MATCH(L3568,lvl_4[ID],0),MATCH(TEXT(K3568,"##0"),lvl_4[#Headers],0)),"Нет")</f>
        <v>Символические звезды</v>
      </c>
      <c r="G3568" s="11" t="str">
        <f>IFERROR(INDEX(lvl_5[],MATCH(M3568,lvl_5[ID],0),MATCH(_xlfn.CONCAT(TEXT(K3568,"##0"),"_",TEXT(L3568,"##0")),lvl_5[#Headers],0)),"Нет")</f>
        <v>10 Божеств</v>
      </c>
      <c r="H3568" s="11" t="str">
        <f>IFERROR(INDEX(lvl_6[],MATCH(N3568,lvl_6[ID],0),MATCH(_xlfn.CONCAT(K3568,"_",L3568,"_",M3568),lvl_6[#Headers],0)),"Нет")</f>
        <v>Правильная печать</v>
      </c>
      <c r="I3568" s="12">
        <v>1</v>
      </c>
      <c r="J3568" s="12">
        <v>4</v>
      </c>
      <c r="K3568" s="12">
        <v>1</v>
      </c>
      <c r="L3568" s="12">
        <v>5</v>
      </c>
      <c r="M3568" s="12">
        <v>1</v>
      </c>
      <c r="N3568" s="12">
        <v>10</v>
      </c>
      <c r="O3568" s="12">
        <f>COUNTIF($P$2:P3568,P3568)</f>
        <v>42</v>
      </c>
      <c r="P3568" s="12" t="str">
        <f t="shared" si="225"/>
        <v>141050110</v>
      </c>
      <c r="Q3568" s="12" t="str">
        <f t="shared" si="226"/>
        <v>1410501100042</v>
      </c>
      <c r="R3568" s="20" t="s">
        <v>3081</v>
      </c>
      <c r="AB3568" s="12" t="s">
        <v>901</v>
      </c>
      <c r="AD3568" s="12" t="s">
        <v>100</v>
      </c>
      <c r="AP3568" s="12" t="s">
        <v>914</v>
      </c>
      <c r="AR3568" s="12" t="s">
        <v>100</v>
      </c>
      <c r="BN3568" s="12">
        <v>1</v>
      </c>
    </row>
    <row r="3569" spans="1:66" ht="45" x14ac:dyDescent="0.25">
      <c r="A3569" s="12">
        <v>1</v>
      </c>
      <c r="B3569" s="11" t="str">
        <f t="shared" si="224"/>
        <v>Общий расчет. Анализ даты. Анализ даты. Символические звезды. 10 Божеств. Братство</v>
      </c>
      <c r="C3569" s="11" t="str">
        <f>IFERROR(VLOOKUP(I3569,lvl_1[],2,FALSE),"Нет")</f>
        <v>Общий расчет</v>
      </c>
      <c r="D3569" s="11" t="str">
        <f>IFERROR(VLOOKUP(Rule!J3569,lvl_2[],2,FALSE),"Нет")</f>
        <v>Анализ даты</v>
      </c>
      <c r="E3569" s="11" t="str">
        <f>IFERROR(VLOOKUP(Rule!K3569,lvl_3[],2,FALSE),"Нет")</f>
        <v>Анализ даты</v>
      </c>
      <c r="F3569" s="11" t="str">
        <f>IFERROR(INDEX(lvl_4[],MATCH(L3569,lvl_4[ID],0),MATCH(TEXT(K3569,"##0"),lvl_4[#Headers],0)),"Нет")</f>
        <v>Символические звезды</v>
      </c>
      <c r="G3569" s="11" t="str">
        <f>IFERROR(INDEX(lvl_5[],MATCH(M3569,lvl_5[ID],0),MATCH(_xlfn.CONCAT(TEXT(K3569,"##0"),"_",TEXT(L3569,"##0")),lvl_5[#Headers],0)),"Нет")</f>
        <v>10 Божеств</v>
      </c>
      <c r="H3569" s="11" t="str">
        <f>IFERROR(INDEX(lvl_6[],MATCH(N3569,lvl_6[ID],0),MATCH(_xlfn.CONCAT(K3569,"_",L3569,"_",M3569),lvl_6[#Headers],0)),"Нет")</f>
        <v>Братство</v>
      </c>
      <c r="I3569" s="12">
        <v>1</v>
      </c>
      <c r="J3569" s="12">
        <v>4</v>
      </c>
      <c r="K3569" s="12">
        <v>1</v>
      </c>
      <c r="L3569" s="12">
        <v>5</v>
      </c>
      <c r="M3569" s="12">
        <v>1</v>
      </c>
      <c r="N3569" s="12">
        <v>1</v>
      </c>
      <c r="O3569" s="12">
        <f>COUNTIF($P$2:P3569,P3569)</f>
        <v>43</v>
      </c>
      <c r="P3569" s="12" t="str">
        <f t="shared" si="225"/>
        <v>141050101</v>
      </c>
      <c r="Q3569" s="12" t="str">
        <f t="shared" si="226"/>
        <v>1410501010043</v>
      </c>
      <c r="R3569" s="20" t="s">
        <v>3082</v>
      </c>
      <c r="AB3569" s="12" t="s">
        <v>903</v>
      </c>
      <c r="AD3569" s="12" t="s">
        <v>100</v>
      </c>
      <c r="AP3569" s="12" t="s">
        <v>903</v>
      </c>
      <c r="AR3569" s="12" t="s">
        <v>100</v>
      </c>
      <c r="BN3569" s="12">
        <v>1</v>
      </c>
    </row>
    <row r="3570" spans="1:66" ht="45" x14ac:dyDescent="0.25">
      <c r="A3570" s="12">
        <v>1</v>
      </c>
      <c r="B3570" s="11" t="str">
        <f t="shared" si="224"/>
        <v>Общий расчет. Анализ даты. Анализ даты. Символические звезды. 10 Божеств. Грабитель богатства</v>
      </c>
      <c r="C3570" s="11" t="str">
        <f>IFERROR(VLOOKUP(I3570,lvl_1[],2,FALSE),"Нет")</f>
        <v>Общий расчет</v>
      </c>
      <c r="D3570" s="11" t="str">
        <f>IFERROR(VLOOKUP(Rule!J3570,lvl_2[],2,FALSE),"Нет")</f>
        <v>Анализ даты</v>
      </c>
      <c r="E3570" s="11" t="str">
        <f>IFERROR(VLOOKUP(Rule!K3570,lvl_3[],2,FALSE),"Нет")</f>
        <v>Анализ даты</v>
      </c>
      <c r="F3570" s="11" t="str">
        <f>IFERROR(INDEX(lvl_4[],MATCH(L3570,lvl_4[ID],0),MATCH(TEXT(K3570,"##0"),lvl_4[#Headers],0)),"Нет")</f>
        <v>Символические звезды</v>
      </c>
      <c r="G3570" s="11" t="str">
        <f>IFERROR(INDEX(lvl_5[],MATCH(M3570,lvl_5[ID],0),MATCH(_xlfn.CONCAT(TEXT(K3570,"##0"),"_",TEXT(L3570,"##0")),lvl_5[#Headers],0)),"Нет")</f>
        <v>10 Божеств</v>
      </c>
      <c r="H3570" s="11" t="str">
        <f>IFERROR(INDEX(lvl_6[],MATCH(N3570,lvl_6[ID],0),MATCH(_xlfn.CONCAT(K3570,"_",L3570,"_",M3570),lvl_6[#Headers],0)),"Нет")</f>
        <v>Грабитель богатства</v>
      </c>
      <c r="I3570" s="12">
        <v>1</v>
      </c>
      <c r="J3570" s="12">
        <v>4</v>
      </c>
      <c r="K3570" s="12">
        <v>1</v>
      </c>
      <c r="L3570" s="12">
        <v>5</v>
      </c>
      <c r="M3570" s="12">
        <v>1</v>
      </c>
      <c r="N3570" s="12">
        <v>2</v>
      </c>
      <c r="O3570" s="12">
        <f>COUNTIF($P$2:P3570,P3570)</f>
        <v>43</v>
      </c>
      <c r="P3570" s="12" t="str">
        <f t="shared" si="225"/>
        <v>141050102</v>
      </c>
      <c r="Q3570" s="12" t="str">
        <f t="shared" si="226"/>
        <v>1410501020043</v>
      </c>
      <c r="R3570" s="20" t="s">
        <v>3083</v>
      </c>
      <c r="AB3570" s="12" t="s">
        <v>903</v>
      </c>
      <c r="AD3570" s="12" t="s">
        <v>100</v>
      </c>
      <c r="AP3570" s="12" t="s">
        <v>905</v>
      </c>
      <c r="AR3570" s="12" t="s">
        <v>100</v>
      </c>
      <c r="BN3570" s="12">
        <v>1</v>
      </c>
    </row>
    <row r="3571" spans="1:66" ht="45" x14ac:dyDescent="0.25">
      <c r="A3571" s="12">
        <v>1</v>
      </c>
      <c r="B3571" s="11" t="str">
        <f t="shared" si="224"/>
        <v>Общий расчет. Анализ даты. Анализ даты. Символические звезды. 10 Божеств. Дух наслаждения</v>
      </c>
      <c r="C3571" s="11" t="str">
        <f>IFERROR(VLOOKUP(I3571,lvl_1[],2,FALSE),"Нет")</f>
        <v>Общий расчет</v>
      </c>
      <c r="D3571" s="11" t="str">
        <f>IFERROR(VLOOKUP(Rule!J3571,lvl_2[],2,FALSE),"Нет")</f>
        <v>Анализ даты</v>
      </c>
      <c r="E3571" s="11" t="str">
        <f>IFERROR(VLOOKUP(Rule!K3571,lvl_3[],2,FALSE),"Нет")</f>
        <v>Анализ даты</v>
      </c>
      <c r="F3571" s="11" t="str">
        <f>IFERROR(INDEX(lvl_4[],MATCH(L3571,lvl_4[ID],0),MATCH(TEXT(K3571,"##0"),lvl_4[#Headers],0)),"Нет")</f>
        <v>Символические звезды</v>
      </c>
      <c r="G3571" s="11" t="str">
        <f>IFERROR(INDEX(lvl_5[],MATCH(M3571,lvl_5[ID],0),MATCH(_xlfn.CONCAT(TEXT(K3571,"##0"),"_",TEXT(L3571,"##0")),lvl_5[#Headers],0)),"Нет")</f>
        <v>10 Божеств</v>
      </c>
      <c r="H3571" s="11" t="str">
        <f>IFERROR(INDEX(lvl_6[],MATCH(N3571,lvl_6[ID],0),MATCH(_xlfn.CONCAT(K3571,"_",L3571,"_",M3571),lvl_6[#Headers],0)),"Нет")</f>
        <v>Дух наслаждения</v>
      </c>
      <c r="I3571" s="12">
        <v>1</v>
      </c>
      <c r="J3571" s="12">
        <v>4</v>
      </c>
      <c r="K3571" s="12">
        <v>1</v>
      </c>
      <c r="L3571" s="12">
        <v>5</v>
      </c>
      <c r="M3571" s="12">
        <v>1</v>
      </c>
      <c r="N3571" s="12">
        <v>3</v>
      </c>
      <c r="O3571" s="12">
        <f>COUNTIF($P$2:P3571,P3571)</f>
        <v>43</v>
      </c>
      <c r="P3571" s="12" t="str">
        <f t="shared" si="225"/>
        <v>141050103</v>
      </c>
      <c r="Q3571" s="12" t="str">
        <f t="shared" si="226"/>
        <v>1410501030043</v>
      </c>
      <c r="R3571" s="20" t="s">
        <v>3084</v>
      </c>
      <c r="AB3571" s="12" t="s">
        <v>903</v>
      </c>
      <c r="AD3571" s="12" t="s">
        <v>100</v>
      </c>
      <c r="AP3571" s="12" t="s">
        <v>907</v>
      </c>
      <c r="AR3571" s="12" t="s">
        <v>100</v>
      </c>
      <c r="BN3571" s="12">
        <v>1</v>
      </c>
    </row>
    <row r="3572" spans="1:66" ht="60" x14ac:dyDescent="0.25">
      <c r="A3572" s="12">
        <v>1</v>
      </c>
      <c r="B3572" s="11" t="str">
        <f t="shared" si="224"/>
        <v>Общий расчет. Анализ даты. Анализ даты. Символические звезды. 10 Божеств. Ранение чиновника (Нападение на власть)</v>
      </c>
      <c r="C3572" s="11" t="str">
        <f>IFERROR(VLOOKUP(I3572,lvl_1[],2,FALSE),"Нет")</f>
        <v>Общий расчет</v>
      </c>
      <c r="D3572" s="11" t="str">
        <f>IFERROR(VLOOKUP(Rule!J3572,lvl_2[],2,FALSE),"Нет")</f>
        <v>Анализ даты</v>
      </c>
      <c r="E3572" s="11" t="str">
        <f>IFERROR(VLOOKUP(Rule!K3572,lvl_3[],2,FALSE),"Нет")</f>
        <v>Анализ даты</v>
      </c>
      <c r="F3572" s="11" t="str">
        <f>IFERROR(INDEX(lvl_4[],MATCH(L3572,lvl_4[ID],0),MATCH(TEXT(K3572,"##0"),lvl_4[#Headers],0)),"Нет")</f>
        <v>Символические звезды</v>
      </c>
      <c r="G3572" s="11" t="str">
        <f>IFERROR(INDEX(lvl_5[],MATCH(M3572,lvl_5[ID],0),MATCH(_xlfn.CONCAT(TEXT(K3572,"##0"),"_",TEXT(L3572,"##0")),lvl_5[#Headers],0)),"Нет")</f>
        <v>10 Божеств</v>
      </c>
      <c r="H3572" s="11" t="str">
        <f>IFERROR(INDEX(lvl_6[],MATCH(N3572,lvl_6[ID],0),MATCH(_xlfn.CONCAT(K3572,"_",L3572,"_",M3572),lvl_6[#Headers],0)),"Нет")</f>
        <v>Ранение чиновника (Нападение на власть)</v>
      </c>
      <c r="I3572" s="12">
        <v>1</v>
      </c>
      <c r="J3572" s="12">
        <v>4</v>
      </c>
      <c r="K3572" s="12">
        <v>1</v>
      </c>
      <c r="L3572" s="12">
        <v>5</v>
      </c>
      <c r="M3572" s="12">
        <v>1</v>
      </c>
      <c r="N3572" s="12">
        <v>4</v>
      </c>
      <c r="O3572" s="12">
        <f>COUNTIF($P$2:P3572,P3572)</f>
        <v>43</v>
      </c>
      <c r="P3572" s="12" t="str">
        <f t="shared" si="225"/>
        <v>141050104</v>
      </c>
      <c r="Q3572" s="12" t="str">
        <f t="shared" si="226"/>
        <v>1410501040043</v>
      </c>
      <c r="R3572" s="20" t="s">
        <v>3085</v>
      </c>
      <c r="AB3572" s="12" t="s">
        <v>903</v>
      </c>
      <c r="AD3572" s="12" t="s">
        <v>100</v>
      </c>
      <c r="AP3572" s="12" t="s">
        <v>908</v>
      </c>
      <c r="AR3572" s="12" t="s">
        <v>100</v>
      </c>
      <c r="BN3572" s="12">
        <v>1</v>
      </c>
    </row>
    <row r="3573" spans="1:66" ht="60" x14ac:dyDescent="0.25">
      <c r="A3573" s="12">
        <v>1</v>
      </c>
      <c r="B3573" s="11" t="str">
        <f t="shared" si="224"/>
        <v>Общий расчет. Анализ даты. Анализ даты. Символические звезды. 10 Божеств. Склонность к богатству (Косое богатство)</v>
      </c>
      <c r="C3573" s="11" t="str">
        <f>IFERROR(VLOOKUP(I3573,lvl_1[],2,FALSE),"Нет")</f>
        <v>Общий расчет</v>
      </c>
      <c r="D3573" s="11" t="str">
        <f>IFERROR(VLOOKUP(Rule!J3573,lvl_2[],2,FALSE),"Нет")</f>
        <v>Анализ даты</v>
      </c>
      <c r="E3573" s="11" t="str">
        <f>IFERROR(VLOOKUP(Rule!K3573,lvl_3[],2,FALSE),"Нет")</f>
        <v>Анализ даты</v>
      </c>
      <c r="F3573" s="11" t="str">
        <f>IFERROR(INDEX(lvl_4[],MATCH(L3573,lvl_4[ID],0),MATCH(TEXT(K3573,"##0"),lvl_4[#Headers],0)),"Нет")</f>
        <v>Символические звезды</v>
      </c>
      <c r="G3573" s="11" t="str">
        <f>IFERROR(INDEX(lvl_5[],MATCH(M3573,lvl_5[ID],0),MATCH(_xlfn.CONCAT(TEXT(K3573,"##0"),"_",TEXT(L3573,"##0")),lvl_5[#Headers],0)),"Нет")</f>
        <v>10 Божеств</v>
      </c>
      <c r="H3573" s="11" t="str">
        <f>IFERROR(INDEX(lvl_6[],MATCH(N3573,lvl_6[ID],0),MATCH(_xlfn.CONCAT(K3573,"_",L3573,"_",M3573),lvl_6[#Headers],0)),"Нет")</f>
        <v>Склонность к богатству (Косое богатство)</v>
      </c>
      <c r="I3573" s="12">
        <v>1</v>
      </c>
      <c r="J3573" s="12">
        <v>4</v>
      </c>
      <c r="K3573" s="12">
        <v>1</v>
      </c>
      <c r="L3573" s="12">
        <v>5</v>
      </c>
      <c r="M3573" s="12">
        <v>1</v>
      </c>
      <c r="N3573" s="12">
        <v>5</v>
      </c>
      <c r="O3573" s="12">
        <f>COUNTIF($P$2:P3573,P3573)</f>
        <v>43</v>
      </c>
      <c r="P3573" s="12" t="str">
        <f t="shared" si="225"/>
        <v>141050105</v>
      </c>
      <c r="Q3573" s="12" t="str">
        <f t="shared" si="226"/>
        <v>1410501050043</v>
      </c>
      <c r="R3573" s="20" t="s">
        <v>3086</v>
      </c>
      <c r="AB3573" s="12" t="s">
        <v>903</v>
      </c>
      <c r="AD3573" s="12" t="s">
        <v>100</v>
      </c>
      <c r="AP3573" s="12" t="s">
        <v>910</v>
      </c>
      <c r="AR3573" s="12" t="s">
        <v>100</v>
      </c>
      <c r="BN3573" s="12">
        <v>1</v>
      </c>
    </row>
    <row r="3574" spans="1:66" ht="45" x14ac:dyDescent="0.25">
      <c r="A3574" s="12">
        <v>1</v>
      </c>
      <c r="B3574" s="11" t="str">
        <f t="shared" si="224"/>
        <v>Общий расчет. Анализ даты. Анализ даты. Символические звезды. 10 Божеств. Прямое богатство</v>
      </c>
      <c r="C3574" s="11" t="str">
        <f>IFERROR(VLOOKUP(I3574,lvl_1[],2,FALSE),"Нет")</f>
        <v>Общий расчет</v>
      </c>
      <c r="D3574" s="11" t="str">
        <f>IFERROR(VLOOKUP(Rule!J3574,lvl_2[],2,FALSE),"Нет")</f>
        <v>Анализ даты</v>
      </c>
      <c r="E3574" s="11" t="str">
        <f>IFERROR(VLOOKUP(Rule!K3574,lvl_3[],2,FALSE),"Нет")</f>
        <v>Анализ даты</v>
      </c>
      <c r="F3574" s="11" t="str">
        <f>IFERROR(INDEX(lvl_4[],MATCH(L3574,lvl_4[ID],0),MATCH(TEXT(K3574,"##0"),lvl_4[#Headers],0)),"Нет")</f>
        <v>Символические звезды</v>
      </c>
      <c r="G3574" s="11" t="str">
        <f>IFERROR(INDEX(lvl_5[],MATCH(M3574,lvl_5[ID],0),MATCH(_xlfn.CONCAT(TEXT(K3574,"##0"),"_",TEXT(L3574,"##0")),lvl_5[#Headers],0)),"Нет")</f>
        <v>10 Божеств</v>
      </c>
      <c r="H3574" s="11" t="str">
        <f>IFERROR(INDEX(lvl_6[],MATCH(N3574,lvl_6[ID],0),MATCH(_xlfn.CONCAT(K3574,"_",L3574,"_",M3574),lvl_6[#Headers],0)),"Нет")</f>
        <v>Прямое богатство</v>
      </c>
      <c r="I3574" s="12">
        <v>1</v>
      </c>
      <c r="J3574" s="12">
        <v>4</v>
      </c>
      <c r="K3574" s="12">
        <v>1</v>
      </c>
      <c r="L3574" s="12">
        <v>5</v>
      </c>
      <c r="M3574" s="12">
        <v>1</v>
      </c>
      <c r="N3574" s="12">
        <v>6</v>
      </c>
      <c r="O3574" s="12">
        <f>COUNTIF($P$2:P3574,P3574)</f>
        <v>43</v>
      </c>
      <c r="P3574" s="12" t="str">
        <f t="shared" si="225"/>
        <v>141050106</v>
      </c>
      <c r="Q3574" s="12" t="str">
        <f t="shared" si="226"/>
        <v>1410501060043</v>
      </c>
      <c r="R3574" s="20" t="s">
        <v>3087</v>
      </c>
      <c r="AB3574" s="12" t="s">
        <v>903</v>
      </c>
      <c r="AD3574" s="12" t="s">
        <v>100</v>
      </c>
      <c r="AP3574" s="12" t="s">
        <v>912</v>
      </c>
      <c r="AR3574" s="12" t="s">
        <v>100</v>
      </c>
      <c r="BN3574" s="12">
        <v>1</v>
      </c>
    </row>
    <row r="3575" spans="1:66" ht="60" x14ac:dyDescent="0.25">
      <c r="A3575" s="12">
        <v>1</v>
      </c>
      <c r="B3575" s="11" t="str">
        <f t="shared" si="224"/>
        <v>Общий расчет. Анализ даты. Анализ даты. Символические звезды. 10 Божеств. Убийство 7й позиции (Неправильный чиновник_</v>
      </c>
      <c r="C3575" s="11" t="str">
        <f>IFERROR(VLOOKUP(I3575,lvl_1[],2,FALSE),"Нет")</f>
        <v>Общий расчет</v>
      </c>
      <c r="D3575" s="11" t="str">
        <f>IFERROR(VLOOKUP(Rule!J3575,lvl_2[],2,FALSE),"Нет")</f>
        <v>Анализ даты</v>
      </c>
      <c r="E3575" s="11" t="str">
        <f>IFERROR(VLOOKUP(Rule!K3575,lvl_3[],2,FALSE),"Нет")</f>
        <v>Анализ даты</v>
      </c>
      <c r="F3575" s="11" t="str">
        <f>IFERROR(INDEX(lvl_4[],MATCH(L3575,lvl_4[ID],0),MATCH(TEXT(K3575,"##0"),lvl_4[#Headers],0)),"Нет")</f>
        <v>Символические звезды</v>
      </c>
      <c r="G3575" s="11" t="str">
        <f>IFERROR(INDEX(lvl_5[],MATCH(M3575,lvl_5[ID],0),MATCH(_xlfn.CONCAT(TEXT(K3575,"##0"),"_",TEXT(L3575,"##0")),lvl_5[#Headers],0)),"Нет")</f>
        <v>10 Божеств</v>
      </c>
      <c r="H3575" s="11" t="str">
        <f>IFERROR(INDEX(lvl_6[],MATCH(N3575,lvl_6[ID],0),MATCH(_xlfn.CONCAT(K3575,"_",L3575,"_",M3575),lvl_6[#Headers],0)),"Нет")</f>
        <v>Убийство 7й позиции (Неправильный чиновник_</v>
      </c>
      <c r="I3575" s="12">
        <v>1</v>
      </c>
      <c r="J3575" s="12">
        <v>4</v>
      </c>
      <c r="K3575" s="12">
        <v>1</v>
      </c>
      <c r="L3575" s="12">
        <v>5</v>
      </c>
      <c r="M3575" s="12">
        <v>1</v>
      </c>
      <c r="N3575" s="12">
        <v>7</v>
      </c>
      <c r="O3575" s="12">
        <f>COUNTIF($P$2:P3575,P3575)</f>
        <v>43</v>
      </c>
      <c r="P3575" s="12" t="str">
        <f t="shared" si="225"/>
        <v>141050107</v>
      </c>
      <c r="Q3575" s="12" t="str">
        <f t="shared" si="226"/>
        <v>1410501070043</v>
      </c>
      <c r="R3575" s="20" t="s">
        <v>3088</v>
      </c>
      <c r="AB3575" s="12" t="s">
        <v>903</v>
      </c>
      <c r="AD3575" s="12" t="s">
        <v>100</v>
      </c>
      <c r="AP3575" s="12" t="s">
        <v>914</v>
      </c>
      <c r="AR3575" s="12" t="s">
        <v>100</v>
      </c>
      <c r="BN3575" s="12">
        <v>1</v>
      </c>
    </row>
    <row r="3576" spans="1:66" ht="60" x14ac:dyDescent="0.25">
      <c r="A3576" s="12">
        <v>1</v>
      </c>
      <c r="B3576" s="11" t="str">
        <f t="shared" si="224"/>
        <v>Общий расчет. Анализ даты. Анализ даты. Символические звезды. 10 Божеств. Правильный чиновник (Правильная власть)</v>
      </c>
      <c r="C3576" s="11" t="str">
        <f>IFERROR(VLOOKUP(I3576,lvl_1[],2,FALSE),"Нет")</f>
        <v>Общий расчет</v>
      </c>
      <c r="D3576" s="11" t="str">
        <f>IFERROR(VLOOKUP(Rule!J3576,lvl_2[],2,FALSE),"Нет")</f>
        <v>Анализ даты</v>
      </c>
      <c r="E3576" s="11" t="str">
        <f>IFERROR(VLOOKUP(Rule!K3576,lvl_3[],2,FALSE),"Нет")</f>
        <v>Анализ даты</v>
      </c>
      <c r="F3576" s="11" t="str">
        <f>IFERROR(INDEX(lvl_4[],MATCH(L3576,lvl_4[ID],0),MATCH(TEXT(K3576,"##0"),lvl_4[#Headers],0)),"Нет")</f>
        <v>Символические звезды</v>
      </c>
      <c r="G3576" s="11" t="str">
        <f>IFERROR(INDEX(lvl_5[],MATCH(M3576,lvl_5[ID],0),MATCH(_xlfn.CONCAT(TEXT(K3576,"##0"),"_",TEXT(L3576,"##0")),lvl_5[#Headers],0)),"Нет")</f>
        <v>10 Божеств</v>
      </c>
      <c r="H3576" s="11" t="str">
        <f>IFERROR(INDEX(lvl_6[],MATCH(N3576,lvl_6[ID],0),MATCH(_xlfn.CONCAT(K3576,"_",L3576,"_",M3576),lvl_6[#Headers],0)),"Нет")</f>
        <v>Правильный чиновник (Правильная власть)</v>
      </c>
      <c r="I3576" s="12">
        <v>1</v>
      </c>
      <c r="J3576" s="12">
        <v>4</v>
      </c>
      <c r="K3576" s="12">
        <v>1</v>
      </c>
      <c r="L3576" s="12">
        <v>5</v>
      </c>
      <c r="M3576" s="12">
        <v>1</v>
      </c>
      <c r="N3576" s="12">
        <v>8</v>
      </c>
      <c r="O3576" s="12">
        <f>COUNTIF($P$2:P3576,P3576)</f>
        <v>43</v>
      </c>
      <c r="P3576" s="12" t="str">
        <f t="shared" si="225"/>
        <v>141050108</v>
      </c>
      <c r="Q3576" s="12" t="str">
        <f t="shared" si="226"/>
        <v>1410501080043</v>
      </c>
      <c r="R3576" s="20" t="s">
        <v>3089</v>
      </c>
      <c r="AB3576" s="12" t="s">
        <v>903</v>
      </c>
      <c r="AD3576" s="12" t="s">
        <v>100</v>
      </c>
      <c r="AP3576" s="12" t="s">
        <v>916</v>
      </c>
      <c r="AR3576" s="12" t="s">
        <v>100</v>
      </c>
      <c r="BN3576" s="12">
        <v>1</v>
      </c>
    </row>
    <row r="3577" spans="1:66" ht="45" x14ac:dyDescent="0.25">
      <c r="A3577" s="12">
        <v>1</v>
      </c>
      <c r="B3577" s="11" t="str">
        <f t="shared" si="224"/>
        <v>Общий расчет. Анализ даты. Анализ даты. Символические звезды. 10 Божеств. Косая печать (Дух Совы)</v>
      </c>
      <c r="C3577" s="11" t="str">
        <f>IFERROR(VLOOKUP(I3577,lvl_1[],2,FALSE),"Нет")</f>
        <v>Общий расчет</v>
      </c>
      <c r="D3577" s="11" t="str">
        <f>IFERROR(VLOOKUP(Rule!J3577,lvl_2[],2,FALSE),"Нет")</f>
        <v>Анализ даты</v>
      </c>
      <c r="E3577" s="11" t="str">
        <f>IFERROR(VLOOKUP(Rule!K3577,lvl_3[],2,FALSE),"Нет")</f>
        <v>Анализ даты</v>
      </c>
      <c r="F3577" s="11" t="str">
        <f>IFERROR(INDEX(lvl_4[],MATCH(L3577,lvl_4[ID],0),MATCH(TEXT(K3577,"##0"),lvl_4[#Headers],0)),"Нет")</f>
        <v>Символические звезды</v>
      </c>
      <c r="G3577" s="11" t="str">
        <f>IFERROR(INDEX(lvl_5[],MATCH(M3577,lvl_5[ID],0),MATCH(_xlfn.CONCAT(TEXT(K3577,"##0"),"_",TEXT(L3577,"##0")),lvl_5[#Headers],0)),"Нет")</f>
        <v>10 Божеств</v>
      </c>
      <c r="H3577" s="11" t="str">
        <f>IFERROR(INDEX(lvl_6[],MATCH(N3577,lvl_6[ID],0),MATCH(_xlfn.CONCAT(K3577,"_",L3577,"_",M3577),lvl_6[#Headers],0)),"Нет")</f>
        <v>Косая печать (Дух Совы)</v>
      </c>
      <c r="I3577" s="12">
        <v>1</v>
      </c>
      <c r="J3577" s="12">
        <v>4</v>
      </c>
      <c r="K3577" s="12">
        <v>1</v>
      </c>
      <c r="L3577" s="12">
        <v>5</v>
      </c>
      <c r="M3577" s="12">
        <v>1</v>
      </c>
      <c r="N3577" s="12">
        <v>9</v>
      </c>
      <c r="O3577" s="12">
        <f>COUNTIF($P$2:P3577,P3577)</f>
        <v>43</v>
      </c>
      <c r="P3577" s="12" t="str">
        <f t="shared" si="225"/>
        <v>141050109</v>
      </c>
      <c r="Q3577" s="12" t="str">
        <f t="shared" si="226"/>
        <v>1410501090043</v>
      </c>
      <c r="R3577" s="20" t="s">
        <v>3090</v>
      </c>
      <c r="AB3577" s="12" t="s">
        <v>903</v>
      </c>
      <c r="AD3577" s="12" t="s">
        <v>100</v>
      </c>
      <c r="AP3577" s="12" t="s">
        <v>899</v>
      </c>
      <c r="AR3577" s="12" t="s">
        <v>100</v>
      </c>
      <c r="BN3577" s="12">
        <v>1</v>
      </c>
    </row>
    <row r="3578" spans="1:66" ht="45" x14ac:dyDescent="0.25">
      <c r="A3578" s="12">
        <v>1</v>
      </c>
      <c r="B3578" s="11" t="str">
        <f t="shared" si="224"/>
        <v>Общий расчет. Анализ даты. Анализ даты. Символические звезды. 10 Божеств. Правильная печать</v>
      </c>
      <c r="C3578" s="11" t="str">
        <f>IFERROR(VLOOKUP(I3578,lvl_1[],2,FALSE),"Нет")</f>
        <v>Общий расчет</v>
      </c>
      <c r="D3578" s="11" t="str">
        <f>IFERROR(VLOOKUP(Rule!J3578,lvl_2[],2,FALSE),"Нет")</f>
        <v>Анализ даты</v>
      </c>
      <c r="E3578" s="11" t="str">
        <f>IFERROR(VLOOKUP(Rule!K3578,lvl_3[],2,FALSE),"Нет")</f>
        <v>Анализ даты</v>
      </c>
      <c r="F3578" s="11" t="str">
        <f>IFERROR(INDEX(lvl_4[],MATCH(L3578,lvl_4[ID],0),MATCH(TEXT(K3578,"##0"),lvl_4[#Headers],0)),"Нет")</f>
        <v>Символические звезды</v>
      </c>
      <c r="G3578" s="11" t="str">
        <f>IFERROR(INDEX(lvl_5[],MATCH(M3578,lvl_5[ID],0),MATCH(_xlfn.CONCAT(TEXT(K3578,"##0"),"_",TEXT(L3578,"##0")),lvl_5[#Headers],0)),"Нет")</f>
        <v>10 Божеств</v>
      </c>
      <c r="H3578" s="11" t="str">
        <f>IFERROR(INDEX(lvl_6[],MATCH(N3578,lvl_6[ID],0),MATCH(_xlfn.CONCAT(K3578,"_",L3578,"_",M3578),lvl_6[#Headers],0)),"Нет")</f>
        <v>Правильная печать</v>
      </c>
      <c r="I3578" s="12">
        <v>1</v>
      </c>
      <c r="J3578" s="12">
        <v>4</v>
      </c>
      <c r="K3578" s="12">
        <v>1</v>
      </c>
      <c r="L3578" s="12">
        <v>5</v>
      </c>
      <c r="M3578" s="12">
        <v>1</v>
      </c>
      <c r="N3578" s="12">
        <v>10</v>
      </c>
      <c r="O3578" s="12">
        <f>COUNTIF($P$2:P3578,P3578)</f>
        <v>43</v>
      </c>
      <c r="P3578" s="12" t="str">
        <f t="shared" si="225"/>
        <v>141050110</v>
      </c>
      <c r="Q3578" s="12" t="str">
        <f t="shared" si="226"/>
        <v>1410501100043</v>
      </c>
      <c r="R3578" s="20" t="s">
        <v>3091</v>
      </c>
      <c r="AB3578" s="12" t="s">
        <v>903</v>
      </c>
      <c r="AD3578" s="12" t="s">
        <v>100</v>
      </c>
      <c r="AP3578" s="12" t="s">
        <v>901</v>
      </c>
      <c r="AR3578" s="12" t="s">
        <v>100</v>
      </c>
      <c r="BN3578" s="12">
        <v>1</v>
      </c>
    </row>
    <row r="3579" spans="1:66" ht="45" x14ac:dyDescent="0.25">
      <c r="A3579" s="12">
        <v>1</v>
      </c>
      <c r="B3579" s="11" t="str">
        <f t="shared" si="224"/>
        <v>Общий расчет. Анализ даты. Анализ даты. Символические звезды. 10 Божеств. Братство</v>
      </c>
      <c r="C3579" s="11" t="str">
        <f>IFERROR(VLOOKUP(I3579,lvl_1[],2,FALSE),"Нет")</f>
        <v>Общий расчет</v>
      </c>
      <c r="D3579" s="11" t="str">
        <f>IFERROR(VLOOKUP(Rule!J3579,lvl_2[],2,FALSE),"Нет")</f>
        <v>Анализ даты</v>
      </c>
      <c r="E3579" s="11" t="str">
        <f>IFERROR(VLOOKUP(Rule!K3579,lvl_3[],2,FALSE),"Нет")</f>
        <v>Анализ даты</v>
      </c>
      <c r="F3579" s="11" t="str">
        <f>IFERROR(INDEX(lvl_4[],MATCH(L3579,lvl_4[ID],0),MATCH(TEXT(K3579,"##0"),lvl_4[#Headers],0)),"Нет")</f>
        <v>Символические звезды</v>
      </c>
      <c r="G3579" s="11" t="str">
        <f>IFERROR(INDEX(lvl_5[],MATCH(M3579,lvl_5[ID],0),MATCH(_xlfn.CONCAT(TEXT(K3579,"##0"),"_",TEXT(L3579,"##0")),lvl_5[#Headers],0)),"Нет")</f>
        <v>10 Божеств</v>
      </c>
      <c r="H3579" s="11" t="str">
        <f>IFERROR(INDEX(lvl_6[],MATCH(N3579,lvl_6[ID],0),MATCH(_xlfn.CONCAT(K3579,"_",L3579,"_",M3579),lvl_6[#Headers],0)),"Нет")</f>
        <v>Братство</v>
      </c>
      <c r="I3579" s="12">
        <v>1</v>
      </c>
      <c r="J3579" s="12">
        <v>4</v>
      </c>
      <c r="K3579" s="12">
        <v>1</v>
      </c>
      <c r="L3579" s="12">
        <v>5</v>
      </c>
      <c r="M3579" s="12">
        <v>1</v>
      </c>
      <c r="N3579" s="12">
        <v>1</v>
      </c>
      <c r="O3579" s="12">
        <f>COUNTIF($P$2:P3579,P3579)</f>
        <v>44</v>
      </c>
      <c r="P3579" s="12" t="str">
        <f t="shared" si="225"/>
        <v>141050101</v>
      </c>
      <c r="Q3579" s="12" t="str">
        <f t="shared" si="226"/>
        <v>1410501010044</v>
      </c>
      <c r="R3579" s="20" t="s">
        <v>3092</v>
      </c>
      <c r="AB3579" s="12" t="s">
        <v>905</v>
      </c>
      <c r="AD3579" s="12" t="s">
        <v>100</v>
      </c>
      <c r="AP3579" s="12" t="s">
        <v>905</v>
      </c>
      <c r="AR3579" s="12" t="s">
        <v>100</v>
      </c>
      <c r="BN3579" s="12">
        <v>1</v>
      </c>
    </row>
    <row r="3580" spans="1:66" ht="45" x14ac:dyDescent="0.25">
      <c r="A3580" s="12">
        <v>1</v>
      </c>
      <c r="B3580" s="11" t="str">
        <f t="shared" si="224"/>
        <v>Общий расчет. Анализ даты. Анализ даты. Символические звезды. 10 Божеств. Грабитель богатства</v>
      </c>
      <c r="C3580" s="11" t="str">
        <f>IFERROR(VLOOKUP(I3580,lvl_1[],2,FALSE),"Нет")</f>
        <v>Общий расчет</v>
      </c>
      <c r="D3580" s="11" t="str">
        <f>IFERROR(VLOOKUP(Rule!J3580,lvl_2[],2,FALSE),"Нет")</f>
        <v>Анализ даты</v>
      </c>
      <c r="E3580" s="11" t="str">
        <f>IFERROR(VLOOKUP(Rule!K3580,lvl_3[],2,FALSE),"Нет")</f>
        <v>Анализ даты</v>
      </c>
      <c r="F3580" s="11" t="str">
        <f>IFERROR(INDEX(lvl_4[],MATCH(L3580,lvl_4[ID],0),MATCH(TEXT(K3580,"##0"),lvl_4[#Headers],0)),"Нет")</f>
        <v>Символические звезды</v>
      </c>
      <c r="G3580" s="11" t="str">
        <f>IFERROR(INDEX(lvl_5[],MATCH(M3580,lvl_5[ID],0),MATCH(_xlfn.CONCAT(TEXT(K3580,"##0"),"_",TEXT(L3580,"##0")),lvl_5[#Headers],0)),"Нет")</f>
        <v>10 Божеств</v>
      </c>
      <c r="H3580" s="11" t="str">
        <f>IFERROR(INDEX(lvl_6[],MATCH(N3580,lvl_6[ID],0),MATCH(_xlfn.CONCAT(K3580,"_",L3580,"_",M3580),lvl_6[#Headers],0)),"Нет")</f>
        <v>Грабитель богатства</v>
      </c>
      <c r="I3580" s="12">
        <v>1</v>
      </c>
      <c r="J3580" s="12">
        <v>4</v>
      </c>
      <c r="K3580" s="12">
        <v>1</v>
      </c>
      <c r="L3580" s="12">
        <v>5</v>
      </c>
      <c r="M3580" s="12">
        <v>1</v>
      </c>
      <c r="N3580" s="12">
        <v>2</v>
      </c>
      <c r="O3580" s="12">
        <f>COUNTIF($P$2:P3580,P3580)</f>
        <v>44</v>
      </c>
      <c r="P3580" s="12" t="str">
        <f t="shared" si="225"/>
        <v>141050102</v>
      </c>
      <c r="Q3580" s="12" t="str">
        <f t="shared" si="226"/>
        <v>1410501020044</v>
      </c>
      <c r="R3580" s="20" t="s">
        <v>3093</v>
      </c>
      <c r="AB3580" s="12" t="s">
        <v>905</v>
      </c>
      <c r="AD3580" s="12" t="s">
        <v>100</v>
      </c>
      <c r="AP3580" s="12" t="s">
        <v>903</v>
      </c>
      <c r="AR3580" s="12" t="s">
        <v>100</v>
      </c>
      <c r="BN3580" s="12">
        <v>1</v>
      </c>
    </row>
    <row r="3581" spans="1:66" ht="45" x14ac:dyDescent="0.25">
      <c r="A3581" s="12">
        <v>1</v>
      </c>
      <c r="B3581" s="11" t="str">
        <f t="shared" si="224"/>
        <v>Общий расчет. Анализ даты. Анализ даты. Символические звезды. 10 Божеств. Дух наслаждения</v>
      </c>
      <c r="C3581" s="11" t="str">
        <f>IFERROR(VLOOKUP(I3581,lvl_1[],2,FALSE),"Нет")</f>
        <v>Общий расчет</v>
      </c>
      <c r="D3581" s="11" t="str">
        <f>IFERROR(VLOOKUP(Rule!J3581,lvl_2[],2,FALSE),"Нет")</f>
        <v>Анализ даты</v>
      </c>
      <c r="E3581" s="11" t="str">
        <f>IFERROR(VLOOKUP(Rule!K3581,lvl_3[],2,FALSE),"Нет")</f>
        <v>Анализ даты</v>
      </c>
      <c r="F3581" s="11" t="str">
        <f>IFERROR(INDEX(lvl_4[],MATCH(L3581,lvl_4[ID],0),MATCH(TEXT(K3581,"##0"),lvl_4[#Headers],0)),"Нет")</f>
        <v>Символические звезды</v>
      </c>
      <c r="G3581" s="11" t="str">
        <f>IFERROR(INDEX(lvl_5[],MATCH(M3581,lvl_5[ID],0),MATCH(_xlfn.CONCAT(TEXT(K3581,"##0"),"_",TEXT(L3581,"##0")),lvl_5[#Headers],0)),"Нет")</f>
        <v>10 Божеств</v>
      </c>
      <c r="H3581" s="11" t="str">
        <f>IFERROR(INDEX(lvl_6[],MATCH(N3581,lvl_6[ID],0),MATCH(_xlfn.CONCAT(K3581,"_",L3581,"_",M3581),lvl_6[#Headers],0)),"Нет")</f>
        <v>Дух наслаждения</v>
      </c>
      <c r="I3581" s="12">
        <v>1</v>
      </c>
      <c r="J3581" s="12">
        <v>4</v>
      </c>
      <c r="K3581" s="12">
        <v>1</v>
      </c>
      <c r="L3581" s="12">
        <v>5</v>
      </c>
      <c r="M3581" s="12">
        <v>1</v>
      </c>
      <c r="N3581" s="12">
        <v>3</v>
      </c>
      <c r="O3581" s="12">
        <f>COUNTIF($P$2:P3581,P3581)</f>
        <v>44</v>
      </c>
      <c r="P3581" s="12" t="str">
        <f t="shared" si="225"/>
        <v>141050103</v>
      </c>
      <c r="Q3581" s="12" t="str">
        <f t="shared" si="226"/>
        <v>1410501030044</v>
      </c>
      <c r="R3581" s="20" t="s">
        <v>3094</v>
      </c>
      <c r="AB3581" s="12" t="s">
        <v>905</v>
      </c>
      <c r="AD3581" s="12" t="s">
        <v>100</v>
      </c>
      <c r="AP3581" s="12" t="s">
        <v>908</v>
      </c>
      <c r="AR3581" s="12" t="s">
        <v>100</v>
      </c>
      <c r="BN3581" s="12">
        <v>1</v>
      </c>
    </row>
    <row r="3582" spans="1:66" ht="60" x14ac:dyDescent="0.25">
      <c r="A3582" s="12">
        <v>1</v>
      </c>
      <c r="B3582" s="11" t="str">
        <f t="shared" si="224"/>
        <v>Общий расчет. Анализ даты. Анализ даты. Символические звезды. 10 Божеств. Ранение чиновника (Нападение на власть)</v>
      </c>
      <c r="C3582" s="11" t="str">
        <f>IFERROR(VLOOKUP(I3582,lvl_1[],2,FALSE),"Нет")</f>
        <v>Общий расчет</v>
      </c>
      <c r="D3582" s="11" t="str">
        <f>IFERROR(VLOOKUP(Rule!J3582,lvl_2[],2,FALSE),"Нет")</f>
        <v>Анализ даты</v>
      </c>
      <c r="E3582" s="11" t="str">
        <f>IFERROR(VLOOKUP(Rule!K3582,lvl_3[],2,FALSE),"Нет")</f>
        <v>Анализ даты</v>
      </c>
      <c r="F3582" s="11" t="str">
        <f>IFERROR(INDEX(lvl_4[],MATCH(L3582,lvl_4[ID],0),MATCH(TEXT(K3582,"##0"),lvl_4[#Headers],0)),"Нет")</f>
        <v>Символические звезды</v>
      </c>
      <c r="G3582" s="11" t="str">
        <f>IFERROR(INDEX(lvl_5[],MATCH(M3582,lvl_5[ID],0),MATCH(_xlfn.CONCAT(TEXT(K3582,"##0"),"_",TEXT(L3582,"##0")),lvl_5[#Headers],0)),"Нет")</f>
        <v>10 Божеств</v>
      </c>
      <c r="H3582" s="11" t="str">
        <f>IFERROR(INDEX(lvl_6[],MATCH(N3582,lvl_6[ID],0),MATCH(_xlfn.CONCAT(K3582,"_",L3582,"_",M3582),lvl_6[#Headers],0)),"Нет")</f>
        <v>Ранение чиновника (Нападение на власть)</v>
      </c>
      <c r="I3582" s="12">
        <v>1</v>
      </c>
      <c r="J3582" s="12">
        <v>4</v>
      </c>
      <c r="K3582" s="12">
        <v>1</v>
      </c>
      <c r="L3582" s="12">
        <v>5</v>
      </c>
      <c r="M3582" s="12">
        <v>1</v>
      </c>
      <c r="N3582" s="12">
        <v>4</v>
      </c>
      <c r="O3582" s="12">
        <f>COUNTIF($P$2:P3582,P3582)</f>
        <v>44</v>
      </c>
      <c r="P3582" s="12" t="str">
        <f t="shared" si="225"/>
        <v>141050104</v>
      </c>
      <c r="Q3582" s="12" t="str">
        <f t="shared" si="226"/>
        <v>1410501040044</v>
      </c>
      <c r="R3582" s="20" t="s">
        <v>3095</v>
      </c>
      <c r="AB3582" s="12" t="s">
        <v>905</v>
      </c>
      <c r="AD3582" s="12" t="s">
        <v>100</v>
      </c>
      <c r="AP3582" s="12" t="s">
        <v>907</v>
      </c>
      <c r="AR3582" s="12" t="s">
        <v>100</v>
      </c>
      <c r="BN3582" s="12">
        <v>1</v>
      </c>
    </row>
    <row r="3583" spans="1:66" ht="60" x14ac:dyDescent="0.25">
      <c r="A3583" s="12">
        <v>1</v>
      </c>
      <c r="B3583" s="11" t="str">
        <f t="shared" si="224"/>
        <v>Общий расчет. Анализ даты. Анализ даты. Символические звезды. 10 Божеств. Склонность к богатству (Косое богатство)</v>
      </c>
      <c r="C3583" s="11" t="str">
        <f>IFERROR(VLOOKUP(I3583,lvl_1[],2,FALSE),"Нет")</f>
        <v>Общий расчет</v>
      </c>
      <c r="D3583" s="11" t="str">
        <f>IFERROR(VLOOKUP(Rule!J3583,lvl_2[],2,FALSE),"Нет")</f>
        <v>Анализ даты</v>
      </c>
      <c r="E3583" s="11" t="str">
        <f>IFERROR(VLOOKUP(Rule!K3583,lvl_3[],2,FALSE),"Нет")</f>
        <v>Анализ даты</v>
      </c>
      <c r="F3583" s="11" t="str">
        <f>IFERROR(INDEX(lvl_4[],MATCH(L3583,lvl_4[ID],0),MATCH(TEXT(K3583,"##0"),lvl_4[#Headers],0)),"Нет")</f>
        <v>Символические звезды</v>
      </c>
      <c r="G3583" s="11" t="str">
        <f>IFERROR(INDEX(lvl_5[],MATCH(M3583,lvl_5[ID],0),MATCH(_xlfn.CONCAT(TEXT(K3583,"##0"),"_",TEXT(L3583,"##0")),lvl_5[#Headers],0)),"Нет")</f>
        <v>10 Божеств</v>
      </c>
      <c r="H3583" s="11" t="str">
        <f>IFERROR(INDEX(lvl_6[],MATCH(N3583,lvl_6[ID],0),MATCH(_xlfn.CONCAT(K3583,"_",L3583,"_",M3583),lvl_6[#Headers],0)),"Нет")</f>
        <v>Склонность к богатству (Косое богатство)</v>
      </c>
      <c r="I3583" s="12">
        <v>1</v>
      </c>
      <c r="J3583" s="12">
        <v>4</v>
      </c>
      <c r="K3583" s="12">
        <v>1</v>
      </c>
      <c r="L3583" s="12">
        <v>5</v>
      </c>
      <c r="M3583" s="12">
        <v>1</v>
      </c>
      <c r="N3583" s="12">
        <v>5</v>
      </c>
      <c r="O3583" s="12">
        <f>COUNTIF($P$2:P3583,P3583)</f>
        <v>44</v>
      </c>
      <c r="P3583" s="12" t="str">
        <f t="shared" si="225"/>
        <v>141050105</v>
      </c>
      <c r="Q3583" s="12" t="str">
        <f t="shared" si="226"/>
        <v>1410501050044</v>
      </c>
      <c r="R3583" s="20" t="s">
        <v>3096</v>
      </c>
      <c r="AB3583" s="12" t="s">
        <v>905</v>
      </c>
      <c r="AD3583" s="12" t="s">
        <v>100</v>
      </c>
      <c r="AP3583" s="12" t="s">
        <v>912</v>
      </c>
      <c r="AR3583" s="12" t="s">
        <v>100</v>
      </c>
      <c r="BN3583" s="12">
        <v>1</v>
      </c>
    </row>
    <row r="3584" spans="1:66" ht="45" x14ac:dyDescent="0.25">
      <c r="A3584" s="12">
        <v>1</v>
      </c>
      <c r="B3584" s="11" t="str">
        <f t="shared" si="224"/>
        <v>Общий расчет. Анализ даты. Анализ даты. Символические звезды. 10 Божеств. Прямое богатство</v>
      </c>
      <c r="C3584" s="11" t="str">
        <f>IFERROR(VLOOKUP(I3584,lvl_1[],2,FALSE),"Нет")</f>
        <v>Общий расчет</v>
      </c>
      <c r="D3584" s="11" t="str">
        <f>IFERROR(VLOOKUP(Rule!J3584,lvl_2[],2,FALSE),"Нет")</f>
        <v>Анализ даты</v>
      </c>
      <c r="E3584" s="11" t="str">
        <f>IFERROR(VLOOKUP(Rule!K3584,lvl_3[],2,FALSE),"Нет")</f>
        <v>Анализ даты</v>
      </c>
      <c r="F3584" s="11" t="str">
        <f>IFERROR(INDEX(lvl_4[],MATCH(L3584,lvl_4[ID],0),MATCH(TEXT(K3584,"##0"),lvl_4[#Headers],0)),"Нет")</f>
        <v>Символические звезды</v>
      </c>
      <c r="G3584" s="11" t="str">
        <f>IFERROR(INDEX(lvl_5[],MATCH(M3584,lvl_5[ID],0),MATCH(_xlfn.CONCAT(TEXT(K3584,"##0"),"_",TEXT(L3584,"##0")),lvl_5[#Headers],0)),"Нет")</f>
        <v>10 Божеств</v>
      </c>
      <c r="H3584" s="11" t="str">
        <f>IFERROR(INDEX(lvl_6[],MATCH(N3584,lvl_6[ID],0),MATCH(_xlfn.CONCAT(K3584,"_",L3584,"_",M3584),lvl_6[#Headers],0)),"Нет")</f>
        <v>Прямое богатство</v>
      </c>
      <c r="I3584" s="12">
        <v>1</v>
      </c>
      <c r="J3584" s="12">
        <v>4</v>
      </c>
      <c r="K3584" s="12">
        <v>1</v>
      </c>
      <c r="L3584" s="12">
        <v>5</v>
      </c>
      <c r="M3584" s="12">
        <v>1</v>
      </c>
      <c r="N3584" s="12">
        <v>6</v>
      </c>
      <c r="O3584" s="12">
        <f>COUNTIF($P$2:P3584,P3584)</f>
        <v>44</v>
      </c>
      <c r="P3584" s="12" t="str">
        <f t="shared" si="225"/>
        <v>141050106</v>
      </c>
      <c r="Q3584" s="12" t="str">
        <f t="shared" si="226"/>
        <v>1410501060044</v>
      </c>
      <c r="R3584" s="20" t="s">
        <v>3097</v>
      </c>
      <c r="AB3584" s="12" t="s">
        <v>905</v>
      </c>
      <c r="AD3584" s="12" t="s">
        <v>100</v>
      </c>
      <c r="AP3584" s="12" t="s">
        <v>910</v>
      </c>
      <c r="AR3584" s="12" t="s">
        <v>100</v>
      </c>
      <c r="BN3584" s="12">
        <v>1</v>
      </c>
    </row>
    <row r="3585" spans="1:66" ht="60" x14ac:dyDescent="0.25">
      <c r="A3585" s="12">
        <v>1</v>
      </c>
      <c r="B3585" s="11" t="str">
        <f t="shared" si="224"/>
        <v>Общий расчет. Анализ даты. Анализ даты. Символические звезды. 10 Божеств. Убийство 7й позиции (Неправильный чиновник_</v>
      </c>
      <c r="C3585" s="11" t="str">
        <f>IFERROR(VLOOKUP(I3585,lvl_1[],2,FALSE),"Нет")</f>
        <v>Общий расчет</v>
      </c>
      <c r="D3585" s="11" t="str">
        <f>IFERROR(VLOOKUP(Rule!J3585,lvl_2[],2,FALSE),"Нет")</f>
        <v>Анализ даты</v>
      </c>
      <c r="E3585" s="11" t="str">
        <f>IFERROR(VLOOKUP(Rule!K3585,lvl_3[],2,FALSE),"Нет")</f>
        <v>Анализ даты</v>
      </c>
      <c r="F3585" s="11" t="str">
        <f>IFERROR(INDEX(lvl_4[],MATCH(L3585,lvl_4[ID],0),MATCH(TEXT(K3585,"##0"),lvl_4[#Headers],0)),"Нет")</f>
        <v>Символические звезды</v>
      </c>
      <c r="G3585" s="11" t="str">
        <f>IFERROR(INDEX(lvl_5[],MATCH(M3585,lvl_5[ID],0),MATCH(_xlfn.CONCAT(TEXT(K3585,"##0"),"_",TEXT(L3585,"##0")),lvl_5[#Headers],0)),"Нет")</f>
        <v>10 Божеств</v>
      </c>
      <c r="H3585" s="11" t="str">
        <f>IFERROR(INDEX(lvl_6[],MATCH(N3585,lvl_6[ID],0),MATCH(_xlfn.CONCAT(K3585,"_",L3585,"_",M3585),lvl_6[#Headers],0)),"Нет")</f>
        <v>Убийство 7й позиции (Неправильный чиновник_</v>
      </c>
      <c r="I3585" s="12">
        <v>1</v>
      </c>
      <c r="J3585" s="12">
        <v>4</v>
      </c>
      <c r="K3585" s="12">
        <v>1</v>
      </c>
      <c r="L3585" s="12">
        <v>5</v>
      </c>
      <c r="M3585" s="12">
        <v>1</v>
      </c>
      <c r="N3585" s="12">
        <v>7</v>
      </c>
      <c r="O3585" s="12">
        <f>COUNTIF($P$2:P3585,P3585)</f>
        <v>44</v>
      </c>
      <c r="P3585" s="12" t="str">
        <f t="shared" si="225"/>
        <v>141050107</v>
      </c>
      <c r="Q3585" s="12" t="str">
        <f t="shared" si="226"/>
        <v>1410501070044</v>
      </c>
      <c r="R3585" s="20" t="s">
        <v>3098</v>
      </c>
      <c r="AB3585" s="12" t="s">
        <v>905</v>
      </c>
      <c r="AD3585" s="12" t="s">
        <v>100</v>
      </c>
      <c r="AP3585" s="12" t="s">
        <v>916</v>
      </c>
      <c r="AR3585" s="12" t="s">
        <v>100</v>
      </c>
      <c r="BN3585" s="12">
        <v>1</v>
      </c>
    </row>
    <row r="3586" spans="1:66" ht="60" x14ac:dyDescent="0.25">
      <c r="A3586" s="12">
        <v>1</v>
      </c>
      <c r="B3586" s="11" t="str">
        <f t="shared" si="224"/>
        <v>Общий расчет. Анализ даты. Анализ даты. Символические звезды. 10 Божеств. Правильный чиновник (Правильная власть)</v>
      </c>
      <c r="C3586" s="11" t="str">
        <f>IFERROR(VLOOKUP(I3586,lvl_1[],2,FALSE),"Нет")</f>
        <v>Общий расчет</v>
      </c>
      <c r="D3586" s="11" t="str">
        <f>IFERROR(VLOOKUP(Rule!J3586,lvl_2[],2,FALSE),"Нет")</f>
        <v>Анализ даты</v>
      </c>
      <c r="E3586" s="11" t="str">
        <f>IFERROR(VLOOKUP(Rule!K3586,lvl_3[],2,FALSE),"Нет")</f>
        <v>Анализ даты</v>
      </c>
      <c r="F3586" s="11" t="str">
        <f>IFERROR(INDEX(lvl_4[],MATCH(L3586,lvl_4[ID],0),MATCH(TEXT(K3586,"##0"),lvl_4[#Headers],0)),"Нет")</f>
        <v>Символические звезды</v>
      </c>
      <c r="G3586" s="11" t="str">
        <f>IFERROR(INDEX(lvl_5[],MATCH(M3586,lvl_5[ID],0),MATCH(_xlfn.CONCAT(TEXT(K3586,"##0"),"_",TEXT(L3586,"##0")),lvl_5[#Headers],0)),"Нет")</f>
        <v>10 Божеств</v>
      </c>
      <c r="H3586" s="11" t="str">
        <f>IFERROR(INDEX(lvl_6[],MATCH(N3586,lvl_6[ID],0),MATCH(_xlfn.CONCAT(K3586,"_",L3586,"_",M3586),lvl_6[#Headers],0)),"Нет")</f>
        <v>Правильный чиновник (Правильная власть)</v>
      </c>
      <c r="I3586" s="12">
        <v>1</v>
      </c>
      <c r="J3586" s="12">
        <v>4</v>
      </c>
      <c r="K3586" s="12">
        <v>1</v>
      </c>
      <c r="L3586" s="12">
        <v>5</v>
      </c>
      <c r="M3586" s="12">
        <v>1</v>
      </c>
      <c r="N3586" s="12">
        <v>8</v>
      </c>
      <c r="O3586" s="12">
        <f>COUNTIF($P$2:P3586,P3586)</f>
        <v>44</v>
      </c>
      <c r="P3586" s="12" t="str">
        <f t="shared" si="225"/>
        <v>141050108</v>
      </c>
      <c r="Q3586" s="12" t="str">
        <f t="shared" si="226"/>
        <v>1410501080044</v>
      </c>
      <c r="R3586" s="20" t="s">
        <v>3099</v>
      </c>
      <c r="AB3586" s="12" t="s">
        <v>905</v>
      </c>
      <c r="AD3586" s="12" t="s">
        <v>100</v>
      </c>
      <c r="AP3586" s="12" t="s">
        <v>914</v>
      </c>
      <c r="AR3586" s="12" t="s">
        <v>100</v>
      </c>
      <c r="BN3586" s="12">
        <v>1</v>
      </c>
    </row>
    <row r="3587" spans="1:66" ht="45" x14ac:dyDescent="0.25">
      <c r="A3587" s="12">
        <v>1</v>
      </c>
      <c r="B3587" s="11" t="str">
        <f t="shared" si="224"/>
        <v>Общий расчет. Анализ даты. Анализ даты. Символические звезды. 10 Божеств. Косая печать (Дух Совы)</v>
      </c>
      <c r="C3587" s="11" t="str">
        <f>IFERROR(VLOOKUP(I3587,lvl_1[],2,FALSE),"Нет")</f>
        <v>Общий расчет</v>
      </c>
      <c r="D3587" s="11" t="str">
        <f>IFERROR(VLOOKUP(Rule!J3587,lvl_2[],2,FALSE),"Нет")</f>
        <v>Анализ даты</v>
      </c>
      <c r="E3587" s="11" t="str">
        <f>IFERROR(VLOOKUP(Rule!K3587,lvl_3[],2,FALSE),"Нет")</f>
        <v>Анализ даты</v>
      </c>
      <c r="F3587" s="11" t="str">
        <f>IFERROR(INDEX(lvl_4[],MATCH(L3587,lvl_4[ID],0),MATCH(TEXT(K3587,"##0"),lvl_4[#Headers],0)),"Нет")</f>
        <v>Символические звезды</v>
      </c>
      <c r="G3587" s="11" t="str">
        <f>IFERROR(INDEX(lvl_5[],MATCH(M3587,lvl_5[ID],0),MATCH(_xlfn.CONCAT(TEXT(K3587,"##0"),"_",TEXT(L3587,"##0")),lvl_5[#Headers],0)),"Нет")</f>
        <v>10 Божеств</v>
      </c>
      <c r="H3587" s="11" t="str">
        <f>IFERROR(INDEX(lvl_6[],MATCH(N3587,lvl_6[ID],0),MATCH(_xlfn.CONCAT(K3587,"_",L3587,"_",M3587),lvl_6[#Headers],0)),"Нет")</f>
        <v>Косая печать (Дух Совы)</v>
      </c>
      <c r="I3587" s="12">
        <v>1</v>
      </c>
      <c r="J3587" s="12">
        <v>4</v>
      </c>
      <c r="K3587" s="12">
        <v>1</v>
      </c>
      <c r="L3587" s="12">
        <v>5</v>
      </c>
      <c r="M3587" s="12">
        <v>1</v>
      </c>
      <c r="N3587" s="12">
        <v>9</v>
      </c>
      <c r="O3587" s="12">
        <f>COUNTIF($P$2:P3587,P3587)</f>
        <v>44</v>
      </c>
      <c r="P3587" s="12" t="str">
        <f t="shared" si="225"/>
        <v>141050109</v>
      </c>
      <c r="Q3587" s="12" t="str">
        <f t="shared" si="226"/>
        <v>1410501090044</v>
      </c>
      <c r="R3587" s="20" t="s">
        <v>3100</v>
      </c>
      <c r="AB3587" s="12" t="s">
        <v>905</v>
      </c>
      <c r="AD3587" s="12" t="s">
        <v>100</v>
      </c>
      <c r="AP3587" s="12" t="s">
        <v>901</v>
      </c>
      <c r="AR3587" s="12" t="s">
        <v>100</v>
      </c>
      <c r="BN3587" s="12">
        <v>1</v>
      </c>
    </row>
    <row r="3588" spans="1:66" ht="45" x14ac:dyDescent="0.25">
      <c r="A3588" s="12">
        <v>1</v>
      </c>
      <c r="B3588" s="11" t="str">
        <f t="shared" si="224"/>
        <v>Общий расчет. Анализ даты. Анализ даты. Символические звезды. 10 Божеств. Правильная печать</v>
      </c>
      <c r="C3588" s="11" t="str">
        <f>IFERROR(VLOOKUP(I3588,lvl_1[],2,FALSE),"Нет")</f>
        <v>Общий расчет</v>
      </c>
      <c r="D3588" s="11" t="str">
        <f>IFERROR(VLOOKUP(Rule!J3588,lvl_2[],2,FALSE),"Нет")</f>
        <v>Анализ даты</v>
      </c>
      <c r="E3588" s="11" t="str">
        <f>IFERROR(VLOOKUP(Rule!K3588,lvl_3[],2,FALSE),"Нет")</f>
        <v>Анализ даты</v>
      </c>
      <c r="F3588" s="11" t="str">
        <f>IFERROR(INDEX(lvl_4[],MATCH(L3588,lvl_4[ID],0),MATCH(TEXT(K3588,"##0"),lvl_4[#Headers],0)),"Нет")</f>
        <v>Символические звезды</v>
      </c>
      <c r="G3588" s="11" t="str">
        <f>IFERROR(INDEX(lvl_5[],MATCH(M3588,lvl_5[ID],0),MATCH(_xlfn.CONCAT(TEXT(K3588,"##0"),"_",TEXT(L3588,"##0")),lvl_5[#Headers],0)),"Нет")</f>
        <v>10 Божеств</v>
      </c>
      <c r="H3588" s="11" t="str">
        <f>IFERROR(INDEX(lvl_6[],MATCH(N3588,lvl_6[ID],0),MATCH(_xlfn.CONCAT(K3588,"_",L3588,"_",M3588),lvl_6[#Headers],0)),"Нет")</f>
        <v>Правильная печать</v>
      </c>
      <c r="I3588" s="12">
        <v>1</v>
      </c>
      <c r="J3588" s="12">
        <v>4</v>
      </c>
      <c r="K3588" s="12">
        <v>1</v>
      </c>
      <c r="L3588" s="12">
        <v>5</v>
      </c>
      <c r="M3588" s="12">
        <v>1</v>
      </c>
      <c r="N3588" s="12">
        <v>10</v>
      </c>
      <c r="O3588" s="12">
        <f>COUNTIF($P$2:P3588,P3588)</f>
        <v>44</v>
      </c>
      <c r="P3588" s="12" t="str">
        <f t="shared" si="225"/>
        <v>141050110</v>
      </c>
      <c r="Q3588" s="12" t="str">
        <f t="shared" si="226"/>
        <v>1410501100044</v>
      </c>
      <c r="R3588" s="20" t="s">
        <v>3101</v>
      </c>
      <c r="AB3588" s="12" t="s">
        <v>905</v>
      </c>
      <c r="AD3588" s="12" t="s">
        <v>100</v>
      </c>
      <c r="AP3588" s="12" t="s">
        <v>899</v>
      </c>
      <c r="AR3588" s="12" t="s">
        <v>100</v>
      </c>
      <c r="BN3588" s="12">
        <v>1</v>
      </c>
    </row>
    <row r="3589" spans="1:66" ht="45" x14ac:dyDescent="0.25">
      <c r="A3589" s="12">
        <v>1</v>
      </c>
      <c r="B3589" s="11" t="str">
        <f t="shared" si="224"/>
        <v>Общий расчет. Анализ даты. Анализ даты. Символические звезды. 10 Божеств. Братство</v>
      </c>
      <c r="C3589" s="11" t="str">
        <f>IFERROR(VLOOKUP(I3589,lvl_1[],2,FALSE),"Нет")</f>
        <v>Общий расчет</v>
      </c>
      <c r="D3589" s="11" t="str">
        <f>IFERROR(VLOOKUP(Rule!J3589,lvl_2[],2,FALSE),"Нет")</f>
        <v>Анализ даты</v>
      </c>
      <c r="E3589" s="11" t="str">
        <f>IFERROR(VLOOKUP(Rule!K3589,lvl_3[],2,FALSE),"Нет")</f>
        <v>Анализ даты</v>
      </c>
      <c r="F3589" s="11" t="str">
        <f>IFERROR(INDEX(lvl_4[],MATCH(L3589,lvl_4[ID],0),MATCH(TEXT(K3589,"##0"),lvl_4[#Headers],0)),"Нет")</f>
        <v>Символические звезды</v>
      </c>
      <c r="G3589" s="11" t="str">
        <f>IFERROR(INDEX(lvl_5[],MATCH(M3589,lvl_5[ID],0),MATCH(_xlfn.CONCAT(TEXT(K3589,"##0"),"_",TEXT(L3589,"##0")),lvl_5[#Headers],0)),"Нет")</f>
        <v>10 Божеств</v>
      </c>
      <c r="H3589" s="11" t="str">
        <f>IFERROR(INDEX(lvl_6[],MATCH(N3589,lvl_6[ID],0),MATCH(_xlfn.CONCAT(K3589,"_",L3589,"_",M3589),lvl_6[#Headers],0)),"Нет")</f>
        <v>Братство</v>
      </c>
      <c r="I3589" s="12">
        <v>1</v>
      </c>
      <c r="J3589" s="12">
        <v>4</v>
      </c>
      <c r="K3589" s="12">
        <v>1</v>
      </c>
      <c r="L3589" s="12">
        <v>5</v>
      </c>
      <c r="M3589" s="12">
        <v>1</v>
      </c>
      <c r="N3589" s="12">
        <v>1</v>
      </c>
      <c r="O3589" s="12">
        <f>COUNTIF($P$2:P3589,P3589)</f>
        <v>45</v>
      </c>
      <c r="P3589" s="12" t="str">
        <f t="shared" si="225"/>
        <v>141050101</v>
      </c>
      <c r="Q3589" s="12" t="str">
        <f t="shared" si="226"/>
        <v>1410501010045</v>
      </c>
      <c r="R3589" s="20" t="s">
        <v>3102</v>
      </c>
      <c r="AB3589" s="12" t="s">
        <v>907</v>
      </c>
      <c r="AD3589" s="12" t="s">
        <v>100</v>
      </c>
      <c r="AP3589" s="12" t="s">
        <v>907</v>
      </c>
      <c r="AR3589" s="12" t="s">
        <v>100</v>
      </c>
      <c r="BN3589" s="12">
        <v>1</v>
      </c>
    </row>
    <row r="3590" spans="1:66" ht="45" x14ac:dyDescent="0.25">
      <c r="A3590" s="12">
        <v>1</v>
      </c>
      <c r="B3590" s="11" t="str">
        <f t="shared" si="224"/>
        <v>Общий расчет. Анализ даты. Анализ даты. Символические звезды. 10 Божеств. Грабитель богатства</v>
      </c>
      <c r="C3590" s="11" t="str">
        <f>IFERROR(VLOOKUP(I3590,lvl_1[],2,FALSE),"Нет")</f>
        <v>Общий расчет</v>
      </c>
      <c r="D3590" s="11" t="str">
        <f>IFERROR(VLOOKUP(Rule!J3590,lvl_2[],2,FALSE),"Нет")</f>
        <v>Анализ даты</v>
      </c>
      <c r="E3590" s="11" t="str">
        <f>IFERROR(VLOOKUP(Rule!K3590,lvl_3[],2,FALSE),"Нет")</f>
        <v>Анализ даты</v>
      </c>
      <c r="F3590" s="11" t="str">
        <f>IFERROR(INDEX(lvl_4[],MATCH(L3590,lvl_4[ID],0),MATCH(TEXT(K3590,"##0"),lvl_4[#Headers],0)),"Нет")</f>
        <v>Символические звезды</v>
      </c>
      <c r="G3590" s="11" t="str">
        <f>IFERROR(INDEX(lvl_5[],MATCH(M3590,lvl_5[ID],0),MATCH(_xlfn.CONCAT(TEXT(K3590,"##0"),"_",TEXT(L3590,"##0")),lvl_5[#Headers],0)),"Нет")</f>
        <v>10 Божеств</v>
      </c>
      <c r="H3590" s="11" t="str">
        <f>IFERROR(INDEX(lvl_6[],MATCH(N3590,lvl_6[ID],0),MATCH(_xlfn.CONCAT(K3590,"_",L3590,"_",M3590),lvl_6[#Headers],0)),"Нет")</f>
        <v>Грабитель богатства</v>
      </c>
      <c r="I3590" s="12">
        <v>1</v>
      </c>
      <c r="J3590" s="12">
        <v>4</v>
      </c>
      <c r="K3590" s="12">
        <v>1</v>
      </c>
      <c r="L3590" s="12">
        <v>5</v>
      </c>
      <c r="M3590" s="12">
        <v>1</v>
      </c>
      <c r="N3590" s="12">
        <v>2</v>
      </c>
      <c r="O3590" s="12">
        <f>COUNTIF($P$2:P3590,P3590)</f>
        <v>45</v>
      </c>
      <c r="P3590" s="12" t="str">
        <f t="shared" si="225"/>
        <v>141050102</v>
      </c>
      <c r="Q3590" s="12" t="str">
        <f t="shared" si="226"/>
        <v>1410501020045</v>
      </c>
      <c r="R3590" s="20" t="s">
        <v>3103</v>
      </c>
      <c r="AB3590" s="12" t="s">
        <v>907</v>
      </c>
      <c r="AD3590" s="12" t="s">
        <v>100</v>
      </c>
      <c r="AP3590" s="12" t="s">
        <v>908</v>
      </c>
      <c r="AR3590" s="12" t="s">
        <v>100</v>
      </c>
      <c r="BN3590" s="12">
        <v>1</v>
      </c>
    </row>
    <row r="3591" spans="1:66" ht="45" x14ac:dyDescent="0.25">
      <c r="A3591" s="12">
        <v>1</v>
      </c>
      <c r="B3591" s="11" t="str">
        <f t="shared" si="224"/>
        <v>Общий расчет. Анализ даты. Анализ даты. Символические звезды. 10 Божеств. Дух наслаждения</v>
      </c>
      <c r="C3591" s="11" t="str">
        <f>IFERROR(VLOOKUP(I3591,lvl_1[],2,FALSE),"Нет")</f>
        <v>Общий расчет</v>
      </c>
      <c r="D3591" s="11" t="str">
        <f>IFERROR(VLOOKUP(Rule!J3591,lvl_2[],2,FALSE),"Нет")</f>
        <v>Анализ даты</v>
      </c>
      <c r="E3591" s="11" t="str">
        <f>IFERROR(VLOOKUP(Rule!K3591,lvl_3[],2,FALSE),"Нет")</f>
        <v>Анализ даты</v>
      </c>
      <c r="F3591" s="11" t="str">
        <f>IFERROR(INDEX(lvl_4[],MATCH(L3591,lvl_4[ID],0),MATCH(TEXT(K3591,"##0"),lvl_4[#Headers],0)),"Нет")</f>
        <v>Символические звезды</v>
      </c>
      <c r="G3591" s="11" t="str">
        <f>IFERROR(INDEX(lvl_5[],MATCH(M3591,lvl_5[ID],0),MATCH(_xlfn.CONCAT(TEXT(K3591,"##0"),"_",TEXT(L3591,"##0")),lvl_5[#Headers],0)),"Нет")</f>
        <v>10 Божеств</v>
      </c>
      <c r="H3591" s="11" t="str">
        <f>IFERROR(INDEX(lvl_6[],MATCH(N3591,lvl_6[ID],0),MATCH(_xlfn.CONCAT(K3591,"_",L3591,"_",M3591),lvl_6[#Headers],0)),"Нет")</f>
        <v>Дух наслаждения</v>
      </c>
      <c r="I3591" s="12">
        <v>1</v>
      </c>
      <c r="J3591" s="12">
        <v>4</v>
      </c>
      <c r="K3591" s="12">
        <v>1</v>
      </c>
      <c r="L3591" s="12">
        <v>5</v>
      </c>
      <c r="M3591" s="12">
        <v>1</v>
      </c>
      <c r="N3591" s="12">
        <v>3</v>
      </c>
      <c r="O3591" s="12">
        <f>COUNTIF($P$2:P3591,P3591)</f>
        <v>45</v>
      </c>
      <c r="P3591" s="12" t="str">
        <f t="shared" si="225"/>
        <v>141050103</v>
      </c>
      <c r="Q3591" s="12" t="str">
        <f t="shared" si="226"/>
        <v>1410501030045</v>
      </c>
      <c r="R3591" s="20" t="s">
        <v>3104</v>
      </c>
      <c r="AB3591" s="12" t="s">
        <v>907</v>
      </c>
      <c r="AD3591" s="12" t="s">
        <v>100</v>
      </c>
      <c r="AP3591" s="12" t="s">
        <v>910</v>
      </c>
      <c r="AR3591" s="12" t="s">
        <v>100</v>
      </c>
      <c r="BN3591" s="12">
        <v>1</v>
      </c>
    </row>
    <row r="3592" spans="1:66" ht="60" x14ac:dyDescent="0.25">
      <c r="A3592" s="12">
        <v>1</v>
      </c>
      <c r="B3592" s="11" t="str">
        <f t="shared" si="224"/>
        <v>Общий расчет. Анализ даты. Анализ даты. Символические звезды. 10 Божеств. Ранение чиновника (Нападение на власть)</v>
      </c>
      <c r="C3592" s="11" t="str">
        <f>IFERROR(VLOOKUP(I3592,lvl_1[],2,FALSE),"Нет")</f>
        <v>Общий расчет</v>
      </c>
      <c r="D3592" s="11" t="str">
        <f>IFERROR(VLOOKUP(Rule!J3592,lvl_2[],2,FALSE),"Нет")</f>
        <v>Анализ даты</v>
      </c>
      <c r="E3592" s="11" t="str">
        <f>IFERROR(VLOOKUP(Rule!K3592,lvl_3[],2,FALSE),"Нет")</f>
        <v>Анализ даты</v>
      </c>
      <c r="F3592" s="11" t="str">
        <f>IFERROR(INDEX(lvl_4[],MATCH(L3592,lvl_4[ID],0),MATCH(TEXT(K3592,"##0"),lvl_4[#Headers],0)),"Нет")</f>
        <v>Символические звезды</v>
      </c>
      <c r="G3592" s="11" t="str">
        <f>IFERROR(INDEX(lvl_5[],MATCH(M3592,lvl_5[ID],0),MATCH(_xlfn.CONCAT(TEXT(K3592,"##0"),"_",TEXT(L3592,"##0")),lvl_5[#Headers],0)),"Нет")</f>
        <v>10 Божеств</v>
      </c>
      <c r="H3592" s="11" t="str">
        <f>IFERROR(INDEX(lvl_6[],MATCH(N3592,lvl_6[ID],0),MATCH(_xlfn.CONCAT(K3592,"_",L3592,"_",M3592),lvl_6[#Headers],0)),"Нет")</f>
        <v>Ранение чиновника (Нападение на власть)</v>
      </c>
      <c r="I3592" s="12">
        <v>1</v>
      </c>
      <c r="J3592" s="12">
        <v>4</v>
      </c>
      <c r="K3592" s="12">
        <v>1</v>
      </c>
      <c r="L3592" s="12">
        <v>5</v>
      </c>
      <c r="M3592" s="12">
        <v>1</v>
      </c>
      <c r="N3592" s="12">
        <v>4</v>
      </c>
      <c r="O3592" s="12">
        <f>COUNTIF($P$2:P3592,P3592)</f>
        <v>45</v>
      </c>
      <c r="P3592" s="12" t="str">
        <f t="shared" si="225"/>
        <v>141050104</v>
      </c>
      <c r="Q3592" s="12" t="str">
        <f t="shared" si="226"/>
        <v>1410501040045</v>
      </c>
      <c r="R3592" s="20" t="s">
        <v>3105</v>
      </c>
      <c r="AB3592" s="12" t="s">
        <v>907</v>
      </c>
      <c r="AD3592" s="12" t="s">
        <v>100</v>
      </c>
      <c r="AP3592" s="12" t="s">
        <v>912</v>
      </c>
      <c r="AR3592" s="12" t="s">
        <v>100</v>
      </c>
      <c r="BN3592" s="12">
        <v>1</v>
      </c>
    </row>
    <row r="3593" spans="1:66" ht="60" x14ac:dyDescent="0.25">
      <c r="A3593" s="12">
        <v>1</v>
      </c>
      <c r="B3593" s="11" t="str">
        <f t="shared" si="224"/>
        <v>Общий расчет. Анализ даты. Анализ даты. Символические звезды. 10 Божеств. Склонность к богатству (Косое богатство)</v>
      </c>
      <c r="C3593" s="11" t="str">
        <f>IFERROR(VLOOKUP(I3593,lvl_1[],2,FALSE),"Нет")</f>
        <v>Общий расчет</v>
      </c>
      <c r="D3593" s="11" t="str">
        <f>IFERROR(VLOOKUP(Rule!J3593,lvl_2[],2,FALSE),"Нет")</f>
        <v>Анализ даты</v>
      </c>
      <c r="E3593" s="11" t="str">
        <f>IFERROR(VLOOKUP(Rule!K3593,lvl_3[],2,FALSE),"Нет")</f>
        <v>Анализ даты</v>
      </c>
      <c r="F3593" s="11" t="str">
        <f>IFERROR(INDEX(lvl_4[],MATCH(L3593,lvl_4[ID],0),MATCH(TEXT(K3593,"##0"),lvl_4[#Headers],0)),"Нет")</f>
        <v>Символические звезды</v>
      </c>
      <c r="G3593" s="11" t="str">
        <f>IFERROR(INDEX(lvl_5[],MATCH(M3593,lvl_5[ID],0),MATCH(_xlfn.CONCAT(TEXT(K3593,"##0"),"_",TEXT(L3593,"##0")),lvl_5[#Headers],0)),"Нет")</f>
        <v>10 Божеств</v>
      </c>
      <c r="H3593" s="11" t="str">
        <f>IFERROR(INDEX(lvl_6[],MATCH(N3593,lvl_6[ID],0),MATCH(_xlfn.CONCAT(K3593,"_",L3593,"_",M3593),lvl_6[#Headers],0)),"Нет")</f>
        <v>Склонность к богатству (Косое богатство)</v>
      </c>
      <c r="I3593" s="12">
        <v>1</v>
      </c>
      <c r="J3593" s="12">
        <v>4</v>
      </c>
      <c r="K3593" s="12">
        <v>1</v>
      </c>
      <c r="L3593" s="12">
        <v>5</v>
      </c>
      <c r="M3593" s="12">
        <v>1</v>
      </c>
      <c r="N3593" s="12">
        <v>5</v>
      </c>
      <c r="O3593" s="12">
        <f>COUNTIF($P$2:P3593,P3593)</f>
        <v>45</v>
      </c>
      <c r="P3593" s="12" t="str">
        <f t="shared" si="225"/>
        <v>141050105</v>
      </c>
      <c r="Q3593" s="12" t="str">
        <f t="shared" si="226"/>
        <v>1410501050045</v>
      </c>
      <c r="R3593" s="20" t="s">
        <v>3106</v>
      </c>
      <c r="AB3593" s="12" t="s">
        <v>907</v>
      </c>
      <c r="AD3593" s="12" t="s">
        <v>100</v>
      </c>
      <c r="AP3593" s="12" t="s">
        <v>914</v>
      </c>
      <c r="AR3593" s="12" t="s">
        <v>100</v>
      </c>
      <c r="BN3593" s="12">
        <v>1</v>
      </c>
    </row>
    <row r="3594" spans="1:66" ht="45" x14ac:dyDescent="0.25">
      <c r="A3594" s="12">
        <v>1</v>
      </c>
      <c r="B3594" s="11" t="str">
        <f t="shared" si="224"/>
        <v>Общий расчет. Анализ даты. Анализ даты. Символические звезды. 10 Божеств. Прямое богатство</v>
      </c>
      <c r="C3594" s="11" t="str">
        <f>IFERROR(VLOOKUP(I3594,lvl_1[],2,FALSE),"Нет")</f>
        <v>Общий расчет</v>
      </c>
      <c r="D3594" s="11" t="str">
        <f>IFERROR(VLOOKUP(Rule!J3594,lvl_2[],2,FALSE),"Нет")</f>
        <v>Анализ даты</v>
      </c>
      <c r="E3594" s="11" t="str">
        <f>IFERROR(VLOOKUP(Rule!K3594,lvl_3[],2,FALSE),"Нет")</f>
        <v>Анализ даты</v>
      </c>
      <c r="F3594" s="11" t="str">
        <f>IFERROR(INDEX(lvl_4[],MATCH(L3594,lvl_4[ID],0),MATCH(TEXT(K3594,"##0"),lvl_4[#Headers],0)),"Нет")</f>
        <v>Символические звезды</v>
      </c>
      <c r="G3594" s="11" t="str">
        <f>IFERROR(INDEX(lvl_5[],MATCH(M3594,lvl_5[ID],0),MATCH(_xlfn.CONCAT(TEXT(K3594,"##0"),"_",TEXT(L3594,"##0")),lvl_5[#Headers],0)),"Нет")</f>
        <v>10 Божеств</v>
      </c>
      <c r="H3594" s="11" t="str">
        <f>IFERROR(INDEX(lvl_6[],MATCH(N3594,lvl_6[ID],0),MATCH(_xlfn.CONCAT(K3594,"_",L3594,"_",M3594),lvl_6[#Headers],0)),"Нет")</f>
        <v>Прямое богатство</v>
      </c>
      <c r="I3594" s="12">
        <v>1</v>
      </c>
      <c r="J3594" s="12">
        <v>4</v>
      </c>
      <c r="K3594" s="12">
        <v>1</v>
      </c>
      <c r="L3594" s="12">
        <v>5</v>
      </c>
      <c r="M3594" s="12">
        <v>1</v>
      </c>
      <c r="N3594" s="12">
        <v>6</v>
      </c>
      <c r="O3594" s="12">
        <f>COUNTIF($P$2:P3594,P3594)</f>
        <v>45</v>
      </c>
      <c r="P3594" s="12" t="str">
        <f t="shared" si="225"/>
        <v>141050106</v>
      </c>
      <c r="Q3594" s="12" t="str">
        <f t="shared" si="226"/>
        <v>1410501060045</v>
      </c>
      <c r="R3594" s="20" t="s">
        <v>3107</v>
      </c>
      <c r="AB3594" s="12" t="s">
        <v>907</v>
      </c>
      <c r="AD3594" s="12" t="s">
        <v>100</v>
      </c>
      <c r="AP3594" s="12" t="s">
        <v>916</v>
      </c>
      <c r="AR3594" s="12" t="s">
        <v>100</v>
      </c>
      <c r="BN3594" s="12">
        <v>1</v>
      </c>
    </row>
    <row r="3595" spans="1:66" ht="60" x14ac:dyDescent="0.25">
      <c r="A3595" s="12">
        <v>1</v>
      </c>
      <c r="B3595" s="11" t="str">
        <f t="shared" si="224"/>
        <v>Общий расчет. Анализ даты. Анализ даты. Символические звезды. 10 Божеств. Убийство 7й позиции (Неправильный чиновник_</v>
      </c>
      <c r="C3595" s="11" t="str">
        <f>IFERROR(VLOOKUP(I3595,lvl_1[],2,FALSE),"Нет")</f>
        <v>Общий расчет</v>
      </c>
      <c r="D3595" s="11" t="str">
        <f>IFERROR(VLOOKUP(Rule!J3595,lvl_2[],2,FALSE),"Нет")</f>
        <v>Анализ даты</v>
      </c>
      <c r="E3595" s="11" t="str">
        <f>IFERROR(VLOOKUP(Rule!K3595,lvl_3[],2,FALSE),"Нет")</f>
        <v>Анализ даты</v>
      </c>
      <c r="F3595" s="11" t="str">
        <f>IFERROR(INDEX(lvl_4[],MATCH(L3595,lvl_4[ID],0),MATCH(TEXT(K3595,"##0"),lvl_4[#Headers],0)),"Нет")</f>
        <v>Символические звезды</v>
      </c>
      <c r="G3595" s="11" t="str">
        <f>IFERROR(INDEX(lvl_5[],MATCH(M3595,lvl_5[ID],0),MATCH(_xlfn.CONCAT(TEXT(K3595,"##0"),"_",TEXT(L3595,"##0")),lvl_5[#Headers],0)),"Нет")</f>
        <v>10 Божеств</v>
      </c>
      <c r="H3595" s="11" t="str">
        <f>IFERROR(INDEX(lvl_6[],MATCH(N3595,lvl_6[ID],0),MATCH(_xlfn.CONCAT(K3595,"_",L3595,"_",M3595),lvl_6[#Headers],0)),"Нет")</f>
        <v>Убийство 7й позиции (Неправильный чиновник_</v>
      </c>
      <c r="I3595" s="12">
        <v>1</v>
      </c>
      <c r="J3595" s="12">
        <v>4</v>
      </c>
      <c r="K3595" s="12">
        <v>1</v>
      </c>
      <c r="L3595" s="12">
        <v>5</v>
      </c>
      <c r="M3595" s="12">
        <v>1</v>
      </c>
      <c r="N3595" s="12">
        <v>7</v>
      </c>
      <c r="O3595" s="12">
        <f>COUNTIF($P$2:P3595,P3595)</f>
        <v>45</v>
      </c>
      <c r="P3595" s="12" t="str">
        <f t="shared" si="225"/>
        <v>141050107</v>
      </c>
      <c r="Q3595" s="12" t="str">
        <f t="shared" si="226"/>
        <v>1410501070045</v>
      </c>
      <c r="R3595" s="20" t="s">
        <v>3108</v>
      </c>
      <c r="AB3595" s="12" t="s">
        <v>907</v>
      </c>
      <c r="AD3595" s="12" t="s">
        <v>100</v>
      </c>
      <c r="AP3595" s="12" t="s">
        <v>899</v>
      </c>
      <c r="AR3595" s="12" t="s">
        <v>100</v>
      </c>
      <c r="BN3595" s="12">
        <v>1</v>
      </c>
    </row>
    <row r="3596" spans="1:66" ht="60" x14ac:dyDescent="0.25">
      <c r="A3596" s="12">
        <v>1</v>
      </c>
      <c r="B3596" s="11" t="str">
        <f t="shared" si="224"/>
        <v>Общий расчет. Анализ даты. Анализ даты. Символические звезды. 10 Божеств. Правильный чиновник (Правильная власть)</v>
      </c>
      <c r="C3596" s="11" t="str">
        <f>IFERROR(VLOOKUP(I3596,lvl_1[],2,FALSE),"Нет")</f>
        <v>Общий расчет</v>
      </c>
      <c r="D3596" s="11" t="str">
        <f>IFERROR(VLOOKUP(Rule!J3596,lvl_2[],2,FALSE),"Нет")</f>
        <v>Анализ даты</v>
      </c>
      <c r="E3596" s="11" t="str">
        <f>IFERROR(VLOOKUP(Rule!K3596,lvl_3[],2,FALSE),"Нет")</f>
        <v>Анализ даты</v>
      </c>
      <c r="F3596" s="11" t="str">
        <f>IFERROR(INDEX(lvl_4[],MATCH(L3596,lvl_4[ID],0),MATCH(TEXT(K3596,"##0"),lvl_4[#Headers],0)),"Нет")</f>
        <v>Символические звезды</v>
      </c>
      <c r="G3596" s="11" t="str">
        <f>IFERROR(INDEX(lvl_5[],MATCH(M3596,lvl_5[ID],0),MATCH(_xlfn.CONCAT(TEXT(K3596,"##0"),"_",TEXT(L3596,"##0")),lvl_5[#Headers],0)),"Нет")</f>
        <v>10 Божеств</v>
      </c>
      <c r="H3596" s="11" t="str">
        <f>IFERROR(INDEX(lvl_6[],MATCH(N3596,lvl_6[ID],0),MATCH(_xlfn.CONCAT(K3596,"_",L3596,"_",M3596),lvl_6[#Headers],0)),"Нет")</f>
        <v>Правильный чиновник (Правильная власть)</v>
      </c>
      <c r="I3596" s="12">
        <v>1</v>
      </c>
      <c r="J3596" s="12">
        <v>4</v>
      </c>
      <c r="K3596" s="12">
        <v>1</v>
      </c>
      <c r="L3596" s="12">
        <v>5</v>
      </c>
      <c r="M3596" s="12">
        <v>1</v>
      </c>
      <c r="N3596" s="12">
        <v>8</v>
      </c>
      <c r="O3596" s="12">
        <f>COUNTIF($P$2:P3596,P3596)</f>
        <v>45</v>
      </c>
      <c r="P3596" s="12" t="str">
        <f t="shared" si="225"/>
        <v>141050108</v>
      </c>
      <c r="Q3596" s="12" t="str">
        <f t="shared" si="226"/>
        <v>1410501080045</v>
      </c>
      <c r="R3596" s="20" t="s">
        <v>3109</v>
      </c>
      <c r="AB3596" s="12" t="s">
        <v>907</v>
      </c>
      <c r="AD3596" s="12" t="s">
        <v>100</v>
      </c>
      <c r="AP3596" s="12" t="s">
        <v>901</v>
      </c>
      <c r="AR3596" s="12" t="s">
        <v>100</v>
      </c>
      <c r="BN3596" s="12">
        <v>1</v>
      </c>
    </row>
    <row r="3597" spans="1:66" ht="45" x14ac:dyDescent="0.25">
      <c r="A3597" s="12">
        <v>1</v>
      </c>
      <c r="B3597" s="11" t="str">
        <f t="shared" si="224"/>
        <v>Общий расчет. Анализ даты. Анализ даты. Символические звезды. 10 Божеств. Косая печать (Дух Совы)</v>
      </c>
      <c r="C3597" s="11" t="str">
        <f>IFERROR(VLOOKUP(I3597,lvl_1[],2,FALSE),"Нет")</f>
        <v>Общий расчет</v>
      </c>
      <c r="D3597" s="11" t="str">
        <f>IFERROR(VLOOKUP(Rule!J3597,lvl_2[],2,FALSE),"Нет")</f>
        <v>Анализ даты</v>
      </c>
      <c r="E3597" s="11" t="str">
        <f>IFERROR(VLOOKUP(Rule!K3597,lvl_3[],2,FALSE),"Нет")</f>
        <v>Анализ даты</v>
      </c>
      <c r="F3597" s="11" t="str">
        <f>IFERROR(INDEX(lvl_4[],MATCH(L3597,lvl_4[ID],0),MATCH(TEXT(K3597,"##0"),lvl_4[#Headers],0)),"Нет")</f>
        <v>Символические звезды</v>
      </c>
      <c r="G3597" s="11" t="str">
        <f>IFERROR(INDEX(lvl_5[],MATCH(M3597,lvl_5[ID],0),MATCH(_xlfn.CONCAT(TEXT(K3597,"##0"),"_",TEXT(L3597,"##0")),lvl_5[#Headers],0)),"Нет")</f>
        <v>10 Божеств</v>
      </c>
      <c r="H3597" s="11" t="str">
        <f>IFERROR(INDEX(lvl_6[],MATCH(N3597,lvl_6[ID],0),MATCH(_xlfn.CONCAT(K3597,"_",L3597,"_",M3597),lvl_6[#Headers],0)),"Нет")</f>
        <v>Косая печать (Дух Совы)</v>
      </c>
      <c r="I3597" s="12">
        <v>1</v>
      </c>
      <c r="J3597" s="12">
        <v>4</v>
      </c>
      <c r="K3597" s="12">
        <v>1</v>
      </c>
      <c r="L3597" s="12">
        <v>5</v>
      </c>
      <c r="M3597" s="12">
        <v>1</v>
      </c>
      <c r="N3597" s="12">
        <v>9</v>
      </c>
      <c r="O3597" s="12">
        <f>COUNTIF($P$2:P3597,P3597)</f>
        <v>45</v>
      </c>
      <c r="P3597" s="12" t="str">
        <f t="shared" si="225"/>
        <v>141050109</v>
      </c>
      <c r="Q3597" s="12" t="str">
        <f t="shared" si="226"/>
        <v>1410501090045</v>
      </c>
      <c r="R3597" s="20" t="s">
        <v>3110</v>
      </c>
      <c r="AB3597" s="12" t="s">
        <v>907</v>
      </c>
      <c r="AD3597" s="12" t="s">
        <v>100</v>
      </c>
      <c r="AP3597" s="12" t="s">
        <v>903</v>
      </c>
      <c r="AR3597" s="12" t="s">
        <v>100</v>
      </c>
      <c r="BN3597" s="12">
        <v>1</v>
      </c>
    </row>
    <row r="3598" spans="1:66" ht="45" x14ac:dyDescent="0.25">
      <c r="A3598" s="12">
        <v>1</v>
      </c>
      <c r="B3598" s="11" t="str">
        <f t="shared" ref="B3598:B3661" si="227">_xlfn.CONCAT(C3598,". ", D3598,". ", E3598,". ", F3598,". ", G3598,". ", H3598)</f>
        <v>Общий расчет. Анализ даты. Анализ даты. Символические звезды. 10 Божеств. Правильная печать</v>
      </c>
      <c r="C3598" s="11" t="str">
        <f>IFERROR(VLOOKUP(I3598,lvl_1[],2,FALSE),"Нет")</f>
        <v>Общий расчет</v>
      </c>
      <c r="D3598" s="11" t="str">
        <f>IFERROR(VLOOKUP(Rule!J3598,lvl_2[],2,FALSE),"Нет")</f>
        <v>Анализ даты</v>
      </c>
      <c r="E3598" s="11" t="str">
        <f>IFERROR(VLOOKUP(Rule!K3598,lvl_3[],2,FALSE),"Нет")</f>
        <v>Анализ даты</v>
      </c>
      <c r="F3598" s="11" t="str">
        <f>IFERROR(INDEX(lvl_4[],MATCH(L3598,lvl_4[ID],0),MATCH(TEXT(K3598,"##0"),lvl_4[#Headers],0)),"Нет")</f>
        <v>Символические звезды</v>
      </c>
      <c r="G3598" s="11" t="str">
        <f>IFERROR(INDEX(lvl_5[],MATCH(M3598,lvl_5[ID],0),MATCH(_xlfn.CONCAT(TEXT(K3598,"##0"),"_",TEXT(L3598,"##0")),lvl_5[#Headers],0)),"Нет")</f>
        <v>10 Божеств</v>
      </c>
      <c r="H3598" s="11" t="str">
        <f>IFERROR(INDEX(lvl_6[],MATCH(N3598,lvl_6[ID],0),MATCH(_xlfn.CONCAT(K3598,"_",L3598,"_",M3598),lvl_6[#Headers],0)),"Нет")</f>
        <v>Правильная печать</v>
      </c>
      <c r="I3598" s="12">
        <v>1</v>
      </c>
      <c r="J3598" s="12">
        <v>4</v>
      </c>
      <c r="K3598" s="12">
        <v>1</v>
      </c>
      <c r="L3598" s="12">
        <v>5</v>
      </c>
      <c r="M3598" s="12">
        <v>1</v>
      </c>
      <c r="N3598" s="12">
        <v>10</v>
      </c>
      <c r="O3598" s="12">
        <f>COUNTIF($P$2:P3598,P3598)</f>
        <v>45</v>
      </c>
      <c r="P3598" s="12" t="str">
        <f t="shared" ref="P3598:P3661" si="228">_xlfn.CONCAT(I3598,
J3598,
K3598,
IF(LEN(L3598)=1,_xlfn.CONCAT(0,L3598),L3598),
IF(LEN(M3598)=1,_xlfn.CONCAT(0,M3598),M3598),
IF(LEN(N3598)=1,_xlfn.CONCAT(0,N3598),N3598))</f>
        <v>141050110</v>
      </c>
      <c r="Q3598" s="12" t="str">
        <f t="shared" ref="Q3598:Q3661" si="229">_xlfn.CONCAT(I3598,
J3598,
K3598,
IF(LEN(L3598)=1,_xlfn.CONCAT(0,L3598),L3598),
IF(LEN(M3598)=1,_xlfn.CONCAT(0,M3598),M3598),
IF(LEN(N3598)=1,_xlfn.CONCAT(0,N3598),N3598),
IF(LEN(O3598)=1,_xlfn.CONCAT("000",O3598),IF(LEN(O3598)=2,_xlfn.CONCAT("00",O3598),IF(LEN(O3598)=3,_xlfn.CONCAT(0,O3598),O3598))))</f>
        <v>1410501100045</v>
      </c>
      <c r="R3598" s="20" t="s">
        <v>3111</v>
      </c>
      <c r="AB3598" s="12" t="s">
        <v>907</v>
      </c>
      <c r="AD3598" s="12" t="s">
        <v>100</v>
      </c>
      <c r="AP3598" s="12" t="s">
        <v>905</v>
      </c>
      <c r="AR3598" s="12" t="s">
        <v>100</v>
      </c>
      <c r="BN3598" s="12">
        <v>1</v>
      </c>
    </row>
    <row r="3599" spans="1:66" ht="45" x14ac:dyDescent="0.25">
      <c r="A3599" s="12">
        <v>1</v>
      </c>
      <c r="B3599" s="11" t="str">
        <f t="shared" si="227"/>
        <v>Общий расчет. Анализ даты. Анализ даты. Символические звезды. 10 Божеств. Братство</v>
      </c>
      <c r="C3599" s="11" t="str">
        <f>IFERROR(VLOOKUP(I3599,lvl_1[],2,FALSE),"Нет")</f>
        <v>Общий расчет</v>
      </c>
      <c r="D3599" s="11" t="str">
        <f>IFERROR(VLOOKUP(Rule!J3599,lvl_2[],2,FALSE),"Нет")</f>
        <v>Анализ даты</v>
      </c>
      <c r="E3599" s="11" t="str">
        <f>IFERROR(VLOOKUP(Rule!K3599,lvl_3[],2,FALSE),"Нет")</f>
        <v>Анализ даты</v>
      </c>
      <c r="F3599" s="11" t="str">
        <f>IFERROR(INDEX(lvl_4[],MATCH(L3599,lvl_4[ID],0),MATCH(TEXT(K3599,"##0"),lvl_4[#Headers],0)),"Нет")</f>
        <v>Символические звезды</v>
      </c>
      <c r="G3599" s="11" t="str">
        <f>IFERROR(INDEX(lvl_5[],MATCH(M3599,lvl_5[ID],0),MATCH(_xlfn.CONCAT(TEXT(K3599,"##0"),"_",TEXT(L3599,"##0")),lvl_5[#Headers],0)),"Нет")</f>
        <v>10 Божеств</v>
      </c>
      <c r="H3599" s="11" t="str">
        <f>IFERROR(INDEX(lvl_6[],MATCH(N3599,lvl_6[ID],0),MATCH(_xlfn.CONCAT(K3599,"_",L3599,"_",M3599),lvl_6[#Headers],0)),"Нет")</f>
        <v>Братство</v>
      </c>
      <c r="I3599" s="12">
        <v>1</v>
      </c>
      <c r="J3599" s="12">
        <v>4</v>
      </c>
      <c r="K3599" s="12">
        <v>1</v>
      </c>
      <c r="L3599" s="12">
        <v>5</v>
      </c>
      <c r="M3599" s="12">
        <v>1</v>
      </c>
      <c r="N3599" s="12">
        <v>1</v>
      </c>
      <c r="O3599" s="12">
        <f>COUNTIF($P$2:P3599,P3599)</f>
        <v>46</v>
      </c>
      <c r="P3599" s="12" t="str">
        <f t="shared" si="228"/>
        <v>141050101</v>
      </c>
      <c r="Q3599" s="12" t="str">
        <f t="shared" si="229"/>
        <v>1410501010046</v>
      </c>
      <c r="R3599" s="20" t="s">
        <v>3112</v>
      </c>
      <c r="AB3599" s="12" t="s">
        <v>908</v>
      </c>
      <c r="AD3599" s="12" t="s">
        <v>100</v>
      </c>
      <c r="AP3599" s="12" t="s">
        <v>908</v>
      </c>
      <c r="AR3599" s="12" t="s">
        <v>100</v>
      </c>
      <c r="BN3599" s="12">
        <v>1</v>
      </c>
    </row>
    <row r="3600" spans="1:66" ht="45" x14ac:dyDescent="0.25">
      <c r="A3600" s="12">
        <v>1</v>
      </c>
      <c r="B3600" s="11" t="str">
        <f t="shared" si="227"/>
        <v>Общий расчет. Анализ даты. Анализ даты. Символические звезды. 10 Божеств. Грабитель богатства</v>
      </c>
      <c r="C3600" s="11" t="str">
        <f>IFERROR(VLOOKUP(I3600,lvl_1[],2,FALSE),"Нет")</f>
        <v>Общий расчет</v>
      </c>
      <c r="D3600" s="11" t="str">
        <f>IFERROR(VLOOKUP(Rule!J3600,lvl_2[],2,FALSE),"Нет")</f>
        <v>Анализ даты</v>
      </c>
      <c r="E3600" s="11" t="str">
        <f>IFERROR(VLOOKUP(Rule!K3600,lvl_3[],2,FALSE),"Нет")</f>
        <v>Анализ даты</v>
      </c>
      <c r="F3600" s="11" t="str">
        <f>IFERROR(INDEX(lvl_4[],MATCH(L3600,lvl_4[ID],0),MATCH(TEXT(K3600,"##0"),lvl_4[#Headers],0)),"Нет")</f>
        <v>Символические звезды</v>
      </c>
      <c r="G3600" s="11" t="str">
        <f>IFERROR(INDEX(lvl_5[],MATCH(M3600,lvl_5[ID],0),MATCH(_xlfn.CONCAT(TEXT(K3600,"##0"),"_",TEXT(L3600,"##0")),lvl_5[#Headers],0)),"Нет")</f>
        <v>10 Божеств</v>
      </c>
      <c r="H3600" s="11" t="str">
        <f>IFERROR(INDEX(lvl_6[],MATCH(N3600,lvl_6[ID],0),MATCH(_xlfn.CONCAT(K3600,"_",L3600,"_",M3600),lvl_6[#Headers],0)),"Нет")</f>
        <v>Грабитель богатства</v>
      </c>
      <c r="I3600" s="12">
        <v>1</v>
      </c>
      <c r="J3600" s="12">
        <v>4</v>
      </c>
      <c r="K3600" s="12">
        <v>1</v>
      </c>
      <c r="L3600" s="12">
        <v>5</v>
      </c>
      <c r="M3600" s="12">
        <v>1</v>
      </c>
      <c r="N3600" s="12">
        <v>2</v>
      </c>
      <c r="O3600" s="12">
        <f>COUNTIF($P$2:P3600,P3600)</f>
        <v>46</v>
      </c>
      <c r="P3600" s="12" t="str">
        <f t="shared" si="228"/>
        <v>141050102</v>
      </c>
      <c r="Q3600" s="12" t="str">
        <f t="shared" si="229"/>
        <v>1410501020046</v>
      </c>
      <c r="R3600" s="20" t="s">
        <v>3113</v>
      </c>
      <c r="AB3600" s="12" t="s">
        <v>908</v>
      </c>
      <c r="AD3600" s="12" t="s">
        <v>100</v>
      </c>
      <c r="AP3600" s="12" t="s">
        <v>907</v>
      </c>
      <c r="AR3600" s="12" t="s">
        <v>100</v>
      </c>
      <c r="BN3600" s="12">
        <v>1</v>
      </c>
    </row>
    <row r="3601" spans="1:66" ht="45" x14ac:dyDescent="0.25">
      <c r="A3601" s="12">
        <v>1</v>
      </c>
      <c r="B3601" s="11" t="str">
        <f t="shared" si="227"/>
        <v>Общий расчет. Анализ даты. Анализ даты. Символические звезды. 10 Божеств. Дух наслаждения</v>
      </c>
      <c r="C3601" s="11" t="str">
        <f>IFERROR(VLOOKUP(I3601,lvl_1[],2,FALSE),"Нет")</f>
        <v>Общий расчет</v>
      </c>
      <c r="D3601" s="11" t="str">
        <f>IFERROR(VLOOKUP(Rule!J3601,lvl_2[],2,FALSE),"Нет")</f>
        <v>Анализ даты</v>
      </c>
      <c r="E3601" s="11" t="str">
        <f>IFERROR(VLOOKUP(Rule!K3601,lvl_3[],2,FALSE),"Нет")</f>
        <v>Анализ даты</v>
      </c>
      <c r="F3601" s="11" t="str">
        <f>IFERROR(INDEX(lvl_4[],MATCH(L3601,lvl_4[ID],0),MATCH(TEXT(K3601,"##0"),lvl_4[#Headers],0)),"Нет")</f>
        <v>Символические звезды</v>
      </c>
      <c r="G3601" s="11" t="str">
        <f>IFERROR(INDEX(lvl_5[],MATCH(M3601,lvl_5[ID],0),MATCH(_xlfn.CONCAT(TEXT(K3601,"##0"),"_",TEXT(L3601,"##0")),lvl_5[#Headers],0)),"Нет")</f>
        <v>10 Божеств</v>
      </c>
      <c r="H3601" s="11" t="str">
        <f>IFERROR(INDEX(lvl_6[],MATCH(N3601,lvl_6[ID],0),MATCH(_xlfn.CONCAT(K3601,"_",L3601,"_",M3601),lvl_6[#Headers],0)),"Нет")</f>
        <v>Дух наслаждения</v>
      </c>
      <c r="I3601" s="12">
        <v>1</v>
      </c>
      <c r="J3601" s="12">
        <v>4</v>
      </c>
      <c r="K3601" s="12">
        <v>1</v>
      </c>
      <c r="L3601" s="12">
        <v>5</v>
      </c>
      <c r="M3601" s="12">
        <v>1</v>
      </c>
      <c r="N3601" s="12">
        <v>3</v>
      </c>
      <c r="O3601" s="12">
        <f>COUNTIF($P$2:P3601,P3601)</f>
        <v>46</v>
      </c>
      <c r="P3601" s="12" t="str">
        <f t="shared" si="228"/>
        <v>141050103</v>
      </c>
      <c r="Q3601" s="12" t="str">
        <f t="shared" si="229"/>
        <v>1410501030046</v>
      </c>
      <c r="R3601" s="20" t="s">
        <v>3114</v>
      </c>
      <c r="AB3601" s="12" t="s">
        <v>908</v>
      </c>
      <c r="AD3601" s="12" t="s">
        <v>100</v>
      </c>
      <c r="AP3601" s="12" t="s">
        <v>912</v>
      </c>
      <c r="AR3601" s="12" t="s">
        <v>100</v>
      </c>
      <c r="BN3601" s="12">
        <v>1</v>
      </c>
    </row>
    <row r="3602" spans="1:66" ht="60" x14ac:dyDescent="0.25">
      <c r="A3602" s="12">
        <v>1</v>
      </c>
      <c r="B3602" s="11" t="str">
        <f t="shared" si="227"/>
        <v>Общий расчет. Анализ даты. Анализ даты. Символические звезды. 10 Божеств. Ранение чиновника (Нападение на власть)</v>
      </c>
      <c r="C3602" s="11" t="str">
        <f>IFERROR(VLOOKUP(I3602,lvl_1[],2,FALSE),"Нет")</f>
        <v>Общий расчет</v>
      </c>
      <c r="D3602" s="11" t="str">
        <f>IFERROR(VLOOKUP(Rule!J3602,lvl_2[],2,FALSE),"Нет")</f>
        <v>Анализ даты</v>
      </c>
      <c r="E3602" s="11" t="str">
        <f>IFERROR(VLOOKUP(Rule!K3602,lvl_3[],2,FALSE),"Нет")</f>
        <v>Анализ даты</v>
      </c>
      <c r="F3602" s="11" t="str">
        <f>IFERROR(INDEX(lvl_4[],MATCH(L3602,lvl_4[ID],0),MATCH(TEXT(K3602,"##0"),lvl_4[#Headers],0)),"Нет")</f>
        <v>Символические звезды</v>
      </c>
      <c r="G3602" s="11" t="str">
        <f>IFERROR(INDEX(lvl_5[],MATCH(M3602,lvl_5[ID],0),MATCH(_xlfn.CONCAT(TEXT(K3602,"##0"),"_",TEXT(L3602,"##0")),lvl_5[#Headers],0)),"Нет")</f>
        <v>10 Божеств</v>
      </c>
      <c r="H3602" s="11" t="str">
        <f>IFERROR(INDEX(lvl_6[],MATCH(N3602,lvl_6[ID],0),MATCH(_xlfn.CONCAT(K3602,"_",L3602,"_",M3602),lvl_6[#Headers],0)),"Нет")</f>
        <v>Ранение чиновника (Нападение на власть)</v>
      </c>
      <c r="I3602" s="12">
        <v>1</v>
      </c>
      <c r="J3602" s="12">
        <v>4</v>
      </c>
      <c r="K3602" s="12">
        <v>1</v>
      </c>
      <c r="L3602" s="12">
        <v>5</v>
      </c>
      <c r="M3602" s="12">
        <v>1</v>
      </c>
      <c r="N3602" s="12">
        <v>4</v>
      </c>
      <c r="O3602" s="12">
        <f>COUNTIF($P$2:P3602,P3602)</f>
        <v>46</v>
      </c>
      <c r="P3602" s="12" t="str">
        <f t="shared" si="228"/>
        <v>141050104</v>
      </c>
      <c r="Q3602" s="12" t="str">
        <f t="shared" si="229"/>
        <v>1410501040046</v>
      </c>
      <c r="R3602" s="20" t="s">
        <v>3115</v>
      </c>
      <c r="AB3602" s="12" t="s">
        <v>908</v>
      </c>
      <c r="AD3602" s="12" t="s">
        <v>100</v>
      </c>
      <c r="AP3602" s="12" t="s">
        <v>910</v>
      </c>
      <c r="AR3602" s="12" t="s">
        <v>100</v>
      </c>
      <c r="BN3602" s="12">
        <v>1</v>
      </c>
    </row>
    <row r="3603" spans="1:66" ht="60" x14ac:dyDescent="0.25">
      <c r="A3603" s="12">
        <v>1</v>
      </c>
      <c r="B3603" s="11" t="str">
        <f t="shared" si="227"/>
        <v>Общий расчет. Анализ даты. Анализ даты. Символические звезды. 10 Божеств. Склонность к богатству (Косое богатство)</v>
      </c>
      <c r="C3603" s="11" t="str">
        <f>IFERROR(VLOOKUP(I3603,lvl_1[],2,FALSE),"Нет")</f>
        <v>Общий расчет</v>
      </c>
      <c r="D3603" s="11" t="str">
        <f>IFERROR(VLOOKUP(Rule!J3603,lvl_2[],2,FALSE),"Нет")</f>
        <v>Анализ даты</v>
      </c>
      <c r="E3603" s="11" t="str">
        <f>IFERROR(VLOOKUP(Rule!K3603,lvl_3[],2,FALSE),"Нет")</f>
        <v>Анализ даты</v>
      </c>
      <c r="F3603" s="11" t="str">
        <f>IFERROR(INDEX(lvl_4[],MATCH(L3603,lvl_4[ID],0),MATCH(TEXT(K3603,"##0"),lvl_4[#Headers],0)),"Нет")</f>
        <v>Символические звезды</v>
      </c>
      <c r="G3603" s="11" t="str">
        <f>IFERROR(INDEX(lvl_5[],MATCH(M3603,lvl_5[ID],0),MATCH(_xlfn.CONCAT(TEXT(K3603,"##0"),"_",TEXT(L3603,"##0")),lvl_5[#Headers],0)),"Нет")</f>
        <v>10 Божеств</v>
      </c>
      <c r="H3603" s="11" t="str">
        <f>IFERROR(INDEX(lvl_6[],MATCH(N3603,lvl_6[ID],0),MATCH(_xlfn.CONCAT(K3603,"_",L3603,"_",M3603),lvl_6[#Headers],0)),"Нет")</f>
        <v>Склонность к богатству (Косое богатство)</v>
      </c>
      <c r="I3603" s="12">
        <v>1</v>
      </c>
      <c r="J3603" s="12">
        <v>4</v>
      </c>
      <c r="K3603" s="12">
        <v>1</v>
      </c>
      <c r="L3603" s="12">
        <v>5</v>
      </c>
      <c r="M3603" s="12">
        <v>1</v>
      </c>
      <c r="N3603" s="12">
        <v>5</v>
      </c>
      <c r="O3603" s="12">
        <f>COUNTIF($P$2:P3603,P3603)</f>
        <v>46</v>
      </c>
      <c r="P3603" s="12" t="str">
        <f t="shared" si="228"/>
        <v>141050105</v>
      </c>
      <c r="Q3603" s="12" t="str">
        <f t="shared" si="229"/>
        <v>1410501050046</v>
      </c>
      <c r="R3603" s="20" t="s">
        <v>3116</v>
      </c>
      <c r="AB3603" s="12" t="s">
        <v>908</v>
      </c>
      <c r="AD3603" s="12" t="s">
        <v>100</v>
      </c>
      <c r="AP3603" s="12" t="s">
        <v>916</v>
      </c>
      <c r="AR3603" s="12" t="s">
        <v>100</v>
      </c>
      <c r="BN3603" s="12">
        <v>1</v>
      </c>
    </row>
    <row r="3604" spans="1:66" ht="45" x14ac:dyDescent="0.25">
      <c r="A3604" s="12">
        <v>1</v>
      </c>
      <c r="B3604" s="11" t="str">
        <f t="shared" si="227"/>
        <v>Общий расчет. Анализ даты. Анализ даты. Символические звезды. 10 Божеств. Прямое богатство</v>
      </c>
      <c r="C3604" s="11" t="str">
        <f>IFERROR(VLOOKUP(I3604,lvl_1[],2,FALSE),"Нет")</f>
        <v>Общий расчет</v>
      </c>
      <c r="D3604" s="11" t="str">
        <f>IFERROR(VLOOKUP(Rule!J3604,lvl_2[],2,FALSE),"Нет")</f>
        <v>Анализ даты</v>
      </c>
      <c r="E3604" s="11" t="str">
        <f>IFERROR(VLOOKUP(Rule!K3604,lvl_3[],2,FALSE),"Нет")</f>
        <v>Анализ даты</v>
      </c>
      <c r="F3604" s="11" t="str">
        <f>IFERROR(INDEX(lvl_4[],MATCH(L3604,lvl_4[ID],0),MATCH(TEXT(K3604,"##0"),lvl_4[#Headers],0)),"Нет")</f>
        <v>Символические звезды</v>
      </c>
      <c r="G3604" s="11" t="str">
        <f>IFERROR(INDEX(lvl_5[],MATCH(M3604,lvl_5[ID],0),MATCH(_xlfn.CONCAT(TEXT(K3604,"##0"),"_",TEXT(L3604,"##0")),lvl_5[#Headers],0)),"Нет")</f>
        <v>10 Божеств</v>
      </c>
      <c r="H3604" s="11" t="str">
        <f>IFERROR(INDEX(lvl_6[],MATCH(N3604,lvl_6[ID],0),MATCH(_xlfn.CONCAT(K3604,"_",L3604,"_",M3604),lvl_6[#Headers],0)),"Нет")</f>
        <v>Прямое богатство</v>
      </c>
      <c r="I3604" s="12">
        <v>1</v>
      </c>
      <c r="J3604" s="12">
        <v>4</v>
      </c>
      <c r="K3604" s="12">
        <v>1</v>
      </c>
      <c r="L3604" s="12">
        <v>5</v>
      </c>
      <c r="M3604" s="12">
        <v>1</v>
      </c>
      <c r="N3604" s="12">
        <v>6</v>
      </c>
      <c r="O3604" s="12">
        <f>COUNTIF($P$2:P3604,P3604)</f>
        <v>46</v>
      </c>
      <c r="P3604" s="12" t="str">
        <f t="shared" si="228"/>
        <v>141050106</v>
      </c>
      <c r="Q3604" s="12" t="str">
        <f t="shared" si="229"/>
        <v>1410501060046</v>
      </c>
      <c r="R3604" s="20" t="s">
        <v>3117</v>
      </c>
      <c r="AB3604" s="12" t="s">
        <v>908</v>
      </c>
      <c r="AD3604" s="12" t="s">
        <v>100</v>
      </c>
      <c r="AP3604" s="12" t="s">
        <v>914</v>
      </c>
      <c r="AR3604" s="12" t="s">
        <v>100</v>
      </c>
      <c r="BN3604" s="12">
        <v>1</v>
      </c>
    </row>
    <row r="3605" spans="1:66" ht="60" x14ac:dyDescent="0.25">
      <c r="A3605" s="12">
        <v>1</v>
      </c>
      <c r="B3605" s="11" t="str">
        <f t="shared" si="227"/>
        <v>Общий расчет. Анализ даты. Анализ даты. Символические звезды. 10 Божеств. Убийство 7й позиции (Неправильный чиновник_</v>
      </c>
      <c r="C3605" s="11" t="str">
        <f>IFERROR(VLOOKUP(I3605,lvl_1[],2,FALSE),"Нет")</f>
        <v>Общий расчет</v>
      </c>
      <c r="D3605" s="11" t="str">
        <f>IFERROR(VLOOKUP(Rule!J3605,lvl_2[],2,FALSE),"Нет")</f>
        <v>Анализ даты</v>
      </c>
      <c r="E3605" s="11" t="str">
        <f>IFERROR(VLOOKUP(Rule!K3605,lvl_3[],2,FALSE),"Нет")</f>
        <v>Анализ даты</v>
      </c>
      <c r="F3605" s="11" t="str">
        <f>IFERROR(INDEX(lvl_4[],MATCH(L3605,lvl_4[ID],0),MATCH(TEXT(K3605,"##0"),lvl_4[#Headers],0)),"Нет")</f>
        <v>Символические звезды</v>
      </c>
      <c r="G3605" s="11" t="str">
        <f>IFERROR(INDEX(lvl_5[],MATCH(M3605,lvl_5[ID],0),MATCH(_xlfn.CONCAT(TEXT(K3605,"##0"),"_",TEXT(L3605,"##0")),lvl_5[#Headers],0)),"Нет")</f>
        <v>10 Божеств</v>
      </c>
      <c r="H3605" s="11" t="str">
        <f>IFERROR(INDEX(lvl_6[],MATCH(N3605,lvl_6[ID],0),MATCH(_xlfn.CONCAT(K3605,"_",L3605,"_",M3605),lvl_6[#Headers],0)),"Нет")</f>
        <v>Убийство 7й позиции (Неправильный чиновник_</v>
      </c>
      <c r="I3605" s="12">
        <v>1</v>
      </c>
      <c r="J3605" s="12">
        <v>4</v>
      </c>
      <c r="K3605" s="12">
        <v>1</v>
      </c>
      <c r="L3605" s="12">
        <v>5</v>
      </c>
      <c r="M3605" s="12">
        <v>1</v>
      </c>
      <c r="N3605" s="12">
        <v>7</v>
      </c>
      <c r="O3605" s="12">
        <f>COUNTIF($P$2:P3605,P3605)</f>
        <v>46</v>
      </c>
      <c r="P3605" s="12" t="str">
        <f t="shared" si="228"/>
        <v>141050107</v>
      </c>
      <c r="Q3605" s="12" t="str">
        <f t="shared" si="229"/>
        <v>1410501070046</v>
      </c>
      <c r="R3605" s="20" t="s">
        <v>3118</v>
      </c>
      <c r="AB3605" s="12" t="s">
        <v>908</v>
      </c>
      <c r="AD3605" s="12" t="s">
        <v>100</v>
      </c>
      <c r="AP3605" s="12" t="s">
        <v>901</v>
      </c>
      <c r="AR3605" s="12" t="s">
        <v>100</v>
      </c>
      <c r="BN3605" s="12">
        <v>1</v>
      </c>
    </row>
    <row r="3606" spans="1:66" ht="60" x14ac:dyDescent="0.25">
      <c r="A3606" s="12">
        <v>1</v>
      </c>
      <c r="B3606" s="11" t="str">
        <f t="shared" si="227"/>
        <v>Общий расчет. Анализ даты. Анализ даты. Символические звезды. 10 Божеств. Правильный чиновник (Правильная власть)</v>
      </c>
      <c r="C3606" s="11" t="str">
        <f>IFERROR(VLOOKUP(I3606,lvl_1[],2,FALSE),"Нет")</f>
        <v>Общий расчет</v>
      </c>
      <c r="D3606" s="11" t="str">
        <f>IFERROR(VLOOKUP(Rule!J3606,lvl_2[],2,FALSE),"Нет")</f>
        <v>Анализ даты</v>
      </c>
      <c r="E3606" s="11" t="str">
        <f>IFERROR(VLOOKUP(Rule!K3606,lvl_3[],2,FALSE),"Нет")</f>
        <v>Анализ даты</v>
      </c>
      <c r="F3606" s="11" t="str">
        <f>IFERROR(INDEX(lvl_4[],MATCH(L3606,lvl_4[ID],0),MATCH(TEXT(K3606,"##0"),lvl_4[#Headers],0)),"Нет")</f>
        <v>Символические звезды</v>
      </c>
      <c r="G3606" s="11" t="str">
        <f>IFERROR(INDEX(lvl_5[],MATCH(M3606,lvl_5[ID],0),MATCH(_xlfn.CONCAT(TEXT(K3606,"##0"),"_",TEXT(L3606,"##0")),lvl_5[#Headers],0)),"Нет")</f>
        <v>10 Божеств</v>
      </c>
      <c r="H3606" s="11" t="str">
        <f>IFERROR(INDEX(lvl_6[],MATCH(N3606,lvl_6[ID],0),MATCH(_xlfn.CONCAT(K3606,"_",L3606,"_",M3606),lvl_6[#Headers],0)),"Нет")</f>
        <v>Правильный чиновник (Правильная власть)</v>
      </c>
      <c r="I3606" s="12">
        <v>1</v>
      </c>
      <c r="J3606" s="12">
        <v>4</v>
      </c>
      <c r="K3606" s="12">
        <v>1</v>
      </c>
      <c r="L3606" s="12">
        <v>5</v>
      </c>
      <c r="M3606" s="12">
        <v>1</v>
      </c>
      <c r="N3606" s="12">
        <v>8</v>
      </c>
      <c r="O3606" s="12">
        <f>COUNTIF($P$2:P3606,P3606)</f>
        <v>46</v>
      </c>
      <c r="P3606" s="12" t="str">
        <f t="shared" si="228"/>
        <v>141050108</v>
      </c>
      <c r="Q3606" s="12" t="str">
        <f t="shared" si="229"/>
        <v>1410501080046</v>
      </c>
      <c r="R3606" s="20" t="s">
        <v>3119</v>
      </c>
      <c r="AB3606" s="12" t="s">
        <v>908</v>
      </c>
      <c r="AD3606" s="12" t="s">
        <v>100</v>
      </c>
      <c r="AP3606" s="12" t="s">
        <v>899</v>
      </c>
      <c r="AR3606" s="12" t="s">
        <v>100</v>
      </c>
      <c r="BN3606" s="12">
        <v>1</v>
      </c>
    </row>
    <row r="3607" spans="1:66" ht="45" x14ac:dyDescent="0.25">
      <c r="A3607" s="12">
        <v>1</v>
      </c>
      <c r="B3607" s="11" t="str">
        <f t="shared" si="227"/>
        <v>Общий расчет. Анализ даты. Анализ даты. Символические звезды. 10 Божеств. Косая печать (Дух Совы)</v>
      </c>
      <c r="C3607" s="11" t="str">
        <f>IFERROR(VLOOKUP(I3607,lvl_1[],2,FALSE),"Нет")</f>
        <v>Общий расчет</v>
      </c>
      <c r="D3607" s="11" t="str">
        <f>IFERROR(VLOOKUP(Rule!J3607,lvl_2[],2,FALSE),"Нет")</f>
        <v>Анализ даты</v>
      </c>
      <c r="E3607" s="11" t="str">
        <f>IFERROR(VLOOKUP(Rule!K3607,lvl_3[],2,FALSE),"Нет")</f>
        <v>Анализ даты</v>
      </c>
      <c r="F3607" s="11" t="str">
        <f>IFERROR(INDEX(lvl_4[],MATCH(L3607,lvl_4[ID],0),MATCH(TEXT(K3607,"##0"),lvl_4[#Headers],0)),"Нет")</f>
        <v>Символические звезды</v>
      </c>
      <c r="G3607" s="11" t="str">
        <f>IFERROR(INDEX(lvl_5[],MATCH(M3607,lvl_5[ID],0),MATCH(_xlfn.CONCAT(TEXT(K3607,"##0"),"_",TEXT(L3607,"##0")),lvl_5[#Headers],0)),"Нет")</f>
        <v>10 Божеств</v>
      </c>
      <c r="H3607" s="11" t="str">
        <f>IFERROR(INDEX(lvl_6[],MATCH(N3607,lvl_6[ID],0),MATCH(_xlfn.CONCAT(K3607,"_",L3607,"_",M3607),lvl_6[#Headers],0)),"Нет")</f>
        <v>Косая печать (Дух Совы)</v>
      </c>
      <c r="I3607" s="12">
        <v>1</v>
      </c>
      <c r="J3607" s="12">
        <v>4</v>
      </c>
      <c r="K3607" s="12">
        <v>1</v>
      </c>
      <c r="L3607" s="12">
        <v>5</v>
      </c>
      <c r="M3607" s="12">
        <v>1</v>
      </c>
      <c r="N3607" s="12">
        <v>9</v>
      </c>
      <c r="O3607" s="12">
        <f>COUNTIF($P$2:P3607,P3607)</f>
        <v>46</v>
      </c>
      <c r="P3607" s="12" t="str">
        <f t="shared" si="228"/>
        <v>141050109</v>
      </c>
      <c r="Q3607" s="12" t="str">
        <f t="shared" si="229"/>
        <v>1410501090046</v>
      </c>
      <c r="R3607" s="20" t="s">
        <v>3120</v>
      </c>
      <c r="AB3607" s="12" t="s">
        <v>908</v>
      </c>
      <c r="AD3607" s="12" t="s">
        <v>100</v>
      </c>
      <c r="AP3607" s="12" t="s">
        <v>905</v>
      </c>
      <c r="AR3607" s="12" t="s">
        <v>100</v>
      </c>
      <c r="BN3607" s="12">
        <v>1</v>
      </c>
    </row>
    <row r="3608" spans="1:66" ht="45" x14ac:dyDescent="0.25">
      <c r="A3608" s="12">
        <v>1</v>
      </c>
      <c r="B3608" s="11" t="str">
        <f t="shared" si="227"/>
        <v>Общий расчет. Анализ даты. Анализ даты. Символические звезды. 10 Божеств. Правильная печать</v>
      </c>
      <c r="C3608" s="11" t="str">
        <f>IFERROR(VLOOKUP(I3608,lvl_1[],2,FALSE),"Нет")</f>
        <v>Общий расчет</v>
      </c>
      <c r="D3608" s="11" t="str">
        <f>IFERROR(VLOOKUP(Rule!J3608,lvl_2[],2,FALSE),"Нет")</f>
        <v>Анализ даты</v>
      </c>
      <c r="E3608" s="11" t="str">
        <f>IFERROR(VLOOKUP(Rule!K3608,lvl_3[],2,FALSE),"Нет")</f>
        <v>Анализ даты</v>
      </c>
      <c r="F3608" s="11" t="str">
        <f>IFERROR(INDEX(lvl_4[],MATCH(L3608,lvl_4[ID],0),MATCH(TEXT(K3608,"##0"),lvl_4[#Headers],0)),"Нет")</f>
        <v>Символические звезды</v>
      </c>
      <c r="G3608" s="11" t="str">
        <f>IFERROR(INDEX(lvl_5[],MATCH(M3608,lvl_5[ID],0),MATCH(_xlfn.CONCAT(TEXT(K3608,"##0"),"_",TEXT(L3608,"##0")),lvl_5[#Headers],0)),"Нет")</f>
        <v>10 Божеств</v>
      </c>
      <c r="H3608" s="11" t="str">
        <f>IFERROR(INDEX(lvl_6[],MATCH(N3608,lvl_6[ID],0),MATCH(_xlfn.CONCAT(K3608,"_",L3608,"_",M3608),lvl_6[#Headers],0)),"Нет")</f>
        <v>Правильная печать</v>
      </c>
      <c r="I3608" s="12">
        <v>1</v>
      </c>
      <c r="J3608" s="12">
        <v>4</v>
      </c>
      <c r="K3608" s="12">
        <v>1</v>
      </c>
      <c r="L3608" s="12">
        <v>5</v>
      </c>
      <c r="M3608" s="12">
        <v>1</v>
      </c>
      <c r="N3608" s="12">
        <v>10</v>
      </c>
      <c r="O3608" s="12">
        <f>COUNTIF($P$2:P3608,P3608)</f>
        <v>46</v>
      </c>
      <c r="P3608" s="12" t="str">
        <f t="shared" si="228"/>
        <v>141050110</v>
      </c>
      <c r="Q3608" s="12" t="str">
        <f t="shared" si="229"/>
        <v>1410501100046</v>
      </c>
      <c r="R3608" s="20" t="s">
        <v>3121</v>
      </c>
      <c r="AB3608" s="12" t="s">
        <v>908</v>
      </c>
      <c r="AD3608" s="12" t="s">
        <v>100</v>
      </c>
      <c r="AP3608" s="12" t="s">
        <v>903</v>
      </c>
      <c r="AR3608" s="12" t="s">
        <v>100</v>
      </c>
      <c r="BN3608" s="12">
        <v>1</v>
      </c>
    </row>
    <row r="3609" spans="1:66" ht="45" x14ac:dyDescent="0.25">
      <c r="A3609" s="12">
        <v>1</v>
      </c>
      <c r="B3609" s="11" t="str">
        <f t="shared" si="227"/>
        <v>Общий расчет. Анализ даты. Анализ даты. Символические звезды. 10 Божеств. Братство</v>
      </c>
      <c r="C3609" s="11" t="str">
        <f>IFERROR(VLOOKUP(I3609,lvl_1[],2,FALSE),"Нет")</f>
        <v>Общий расчет</v>
      </c>
      <c r="D3609" s="11" t="str">
        <f>IFERROR(VLOOKUP(Rule!J3609,lvl_2[],2,FALSE),"Нет")</f>
        <v>Анализ даты</v>
      </c>
      <c r="E3609" s="11" t="str">
        <f>IFERROR(VLOOKUP(Rule!K3609,lvl_3[],2,FALSE),"Нет")</f>
        <v>Анализ даты</v>
      </c>
      <c r="F3609" s="11" t="str">
        <f>IFERROR(INDEX(lvl_4[],MATCH(L3609,lvl_4[ID],0),MATCH(TEXT(K3609,"##0"),lvl_4[#Headers],0)),"Нет")</f>
        <v>Символические звезды</v>
      </c>
      <c r="G3609" s="11" t="str">
        <f>IFERROR(INDEX(lvl_5[],MATCH(M3609,lvl_5[ID],0),MATCH(_xlfn.CONCAT(TEXT(K3609,"##0"),"_",TEXT(L3609,"##0")),lvl_5[#Headers],0)),"Нет")</f>
        <v>10 Божеств</v>
      </c>
      <c r="H3609" s="11" t="str">
        <f>IFERROR(INDEX(lvl_6[],MATCH(N3609,lvl_6[ID],0),MATCH(_xlfn.CONCAT(K3609,"_",L3609,"_",M3609),lvl_6[#Headers],0)),"Нет")</f>
        <v>Братство</v>
      </c>
      <c r="I3609" s="12">
        <v>1</v>
      </c>
      <c r="J3609" s="12">
        <v>4</v>
      </c>
      <c r="K3609" s="12">
        <v>1</v>
      </c>
      <c r="L3609" s="12">
        <v>5</v>
      </c>
      <c r="M3609" s="12">
        <v>1</v>
      </c>
      <c r="N3609" s="12">
        <v>1</v>
      </c>
      <c r="O3609" s="12">
        <f>COUNTIF($P$2:P3609,P3609)</f>
        <v>47</v>
      </c>
      <c r="P3609" s="12" t="str">
        <f t="shared" si="228"/>
        <v>141050101</v>
      </c>
      <c r="Q3609" s="12" t="str">
        <f t="shared" si="229"/>
        <v>1410501010047</v>
      </c>
      <c r="R3609" s="20" t="s">
        <v>3122</v>
      </c>
      <c r="AB3609" s="12" t="s">
        <v>910</v>
      </c>
      <c r="AD3609" s="12" t="s">
        <v>100</v>
      </c>
      <c r="AP3609" s="12" t="s">
        <v>910</v>
      </c>
      <c r="AR3609" s="12" t="s">
        <v>100</v>
      </c>
      <c r="BN3609" s="12">
        <v>1</v>
      </c>
    </row>
    <row r="3610" spans="1:66" ht="45" x14ac:dyDescent="0.25">
      <c r="A3610" s="12">
        <v>1</v>
      </c>
      <c r="B3610" s="11" t="str">
        <f t="shared" si="227"/>
        <v>Общий расчет. Анализ даты. Анализ даты. Символические звезды. 10 Божеств. Грабитель богатства</v>
      </c>
      <c r="C3610" s="11" t="str">
        <f>IFERROR(VLOOKUP(I3610,lvl_1[],2,FALSE),"Нет")</f>
        <v>Общий расчет</v>
      </c>
      <c r="D3610" s="11" t="str">
        <f>IFERROR(VLOOKUP(Rule!J3610,lvl_2[],2,FALSE),"Нет")</f>
        <v>Анализ даты</v>
      </c>
      <c r="E3610" s="11" t="str">
        <f>IFERROR(VLOOKUP(Rule!K3610,lvl_3[],2,FALSE),"Нет")</f>
        <v>Анализ даты</v>
      </c>
      <c r="F3610" s="11" t="str">
        <f>IFERROR(INDEX(lvl_4[],MATCH(L3610,lvl_4[ID],0),MATCH(TEXT(K3610,"##0"),lvl_4[#Headers],0)),"Нет")</f>
        <v>Символические звезды</v>
      </c>
      <c r="G3610" s="11" t="str">
        <f>IFERROR(INDEX(lvl_5[],MATCH(M3610,lvl_5[ID],0),MATCH(_xlfn.CONCAT(TEXT(K3610,"##0"),"_",TEXT(L3610,"##0")),lvl_5[#Headers],0)),"Нет")</f>
        <v>10 Божеств</v>
      </c>
      <c r="H3610" s="11" t="str">
        <f>IFERROR(INDEX(lvl_6[],MATCH(N3610,lvl_6[ID],0),MATCH(_xlfn.CONCAT(K3610,"_",L3610,"_",M3610),lvl_6[#Headers],0)),"Нет")</f>
        <v>Грабитель богатства</v>
      </c>
      <c r="I3610" s="12">
        <v>1</v>
      </c>
      <c r="J3610" s="12">
        <v>4</v>
      </c>
      <c r="K3610" s="12">
        <v>1</v>
      </c>
      <c r="L3610" s="12">
        <v>5</v>
      </c>
      <c r="M3610" s="12">
        <v>1</v>
      </c>
      <c r="N3610" s="12">
        <v>2</v>
      </c>
      <c r="O3610" s="12">
        <f>COUNTIF($P$2:P3610,P3610)</f>
        <v>47</v>
      </c>
      <c r="P3610" s="12" t="str">
        <f t="shared" si="228"/>
        <v>141050102</v>
      </c>
      <c r="Q3610" s="12" t="str">
        <f t="shared" si="229"/>
        <v>1410501020047</v>
      </c>
      <c r="R3610" s="20" t="s">
        <v>3123</v>
      </c>
      <c r="AB3610" s="12" t="s">
        <v>910</v>
      </c>
      <c r="AD3610" s="12" t="s">
        <v>100</v>
      </c>
      <c r="AP3610" s="12" t="s">
        <v>912</v>
      </c>
      <c r="AR3610" s="12" t="s">
        <v>100</v>
      </c>
      <c r="BN3610" s="12">
        <v>1</v>
      </c>
    </row>
    <row r="3611" spans="1:66" ht="45" x14ac:dyDescent="0.25">
      <c r="A3611" s="12">
        <v>1</v>
      </c>
      <c r="B3611" s="11" t="str">
        <f t="shared" si="227"/>
        <v>Общий расчет. Анализ даты. Анализ даты. Символические звезды. 10 Божеств. Дух наслаждения</v>
      </c>
      <c r="C3611" s="11" t="str">
        <f>IFERROR(VLOOKUP(I3611,lvl_1[],2,FALSE),"Нет")</f>
        <v>Общий расчет</v>
      </c>
      <c r="D3611" s="11" t="str">
        <f>IFERROR(VLOOKUP(Rule!J3611,lvl_2[],2,FALSE),"Нет")</f>
        <v>Анализ даты</v>
      </c>
      <c r="E3611" s="11" t="str">
        <f>IFERROR(VLOOKUP(Rule!K3611,lvl_3[],2,FALSE),"Нет")</f>
        <v>Анализ даты</v>
      </c>
      <c r="F3611" s="11" t="str">
        <f>IFERROR(INDEX(lvl_4[],MATCH(L3611,lvl_4[ID],0),MATCH(TEXT(K3611,"##0"),lvl_4[#Headers],0)),"Нет")</f>
        <v>Символические звезды</v>
      </c>
      <c r="G3611" s="11" t="str">
        <f>IFERROR(INDEX(lvl_5[],MATCH(M3611,lvl_5[ID],0),MATCH(_xlfn.CONCAT(TEXT(K3611,"##0"),"_",TEXT(L3611,"##0")),lvl_5[#Headers],0)),"Нет")</f>
        <v>10 Божеств</v>
      </c>
      <c r="H3611" s="11" t="str">
        <f>IFERROR(INDEX(lvl_6[],MATCH(N3611,lvl_6[ID],0),MATCH(_xlfn.CONCAT(K3611,"_",L3611,"_",M3611),lvl_6[#Headers],0)),"Нет")</f>
        <v>Дух наслаждения</v>
      </c>
      <c r="I3611" s="12">
        <v>1</v>
      </c>
      <c r="J3611" s="12">
        <v>4</v>
      </c>
      <c r="K3611" s="12">
        <v>1</v>
      </c>
      <c r="L3611" s="12">
        <v>5</v>
      </c>
      <c r="M3611" s="12">
        <v>1</v>
      </c>
      <c r="N3611" s="12">
        <v>3</v>
      </c>
      <c r="O3611" s="12">
        <f>COUNTIF($P$2:P3611,P3611)</f>
        <v>47</v>
      </c>
      <c r="P3611" s="12" t="str">
        <f t="shared" si="228"/>
        <v>141050103</v>
      </c>
      <c r="Q3611" s="12" t="str">
        <f t="shared" si="229"/>
        <v>1410501030047</v>
      </c>
      <c r="R3611" s="20" t="s">
        <v>3124</v>
      </c>
      <c r="AB3611" s="12" t="s">
        <v>910</v>
      </c>
      <c r="AD3611" s="12" t="s">
        <v>100</v>
      </c>
      <c r="AP3611" s="12" t="s">
        <v>914</v>
      </c>
      <c r="AR3611" s="12" t="s">
        <v>100</v>
      </c>
      <c r="BN3611" s="12">
        <v>1</v>
      </c>
    </row>
    <row r="3612" spans="1:66" ht="60" x14ac:dyDescent="0.25">
      <c r="A3612" s="12">
        <v>1</v>
      </c>
      <c r="B3612" s="11" t="str">
        <f t="shared" si="227"/>
        <v>Общий расчет. Анализ даты. Анализ даты. Символические звезды. 10 Божеств. Ранение чиновника (Нападение на власть)</v>
      </c>
      <c r="C3612" s="11" t="str">
        <f>IFERROR(VLOOKUP(I3612,lvl_1[],2,FALSE),"Нет")</f>
        <v>Общий расчет</v>
      </c>
      <c r="D3612" s="11" t="str">
        <f>IFERROR(VLOOKUP(Rule!J3612,lvl_2[],2,FALSE),"Нет")</f>
        <v>Анализ даты</v>
      </c>
      <c r="E3612" s="11" t="str">
        <f>IFERROR(VLOOKUP(Rule!K3612,lvl_3[],2,FALSE),"Нет")</f>
        <v>Анализ даты</v>
      </c>
      <c r="F3612" s="11" t="str">
        <f>IFERROR(INDEX(lvl_4[],MATCH(L3612,lvl_4[ID],0),MATCH(TEXT(K3612,"##0"),lvl_4[#Headers],0)),"Нет")</f>
        <v>Символические звезды</v>
      </c>
      <c r="G3612" s="11" t="str">
        <f>IFERROR(INDEX(lvl_5[],MATCH(M3612,lvl_5[ID],0),MATCH(_xlfn.CONCAT(TEXT(K3612,"##0"),"_",TEXT(L3612,"##0")),lvl_5[#Headers],0)),"Нет")</f>
        <v>10 Божеств</v>
      </c>
      <c r="H3612" s="11" t="str">
        <f>IFERROR(INDEX(lvl_6[],MATCH(N3612,lvl_6[ID],0),MATCH(_xlfn.CONCAT(K3612,"_",L3612,"_",M3612),lvl_6[#Headers],0)),"Нет")</f>
        <v>Ранение чиновника (Нападение на власть)</v>
      </c>
      <c r="I3612" s="12">
        <v>1</v>
      </c>
      <c r="J3612" s="12">
        <v>4</v>
      </c>
      <c r="K3612" s="12">
        <v>1</v>
      </c>
      <c r="L3612" s="12">
        <v>5</v>
      </c>
      <c r="M3612" s="12">
        <v>1</v>
      </c>
      <c r="N3612" s="12">
        <v>4</v>
      </c>
      <c r="O3612" s="12">
        <f>COUNTIF($P$2:P3612,P3612)</f>
        <v>47</v>
      </c>
      <c r="P3612" s="12" t="str">
        <f t="shared" si="228"/>
        <v>141050104</v>
      </c>
      <c r="Q3612" s="12" t="str">
        <f t="shared" si="229"/>
        <v>1410501040047</v>
      </c>
      <c r="R3612" s="20" t="s">
        <v>3125</v>
      </c>
      <c r="AB3612" s="12" t="s">
        <v>910</v>
      </c>
      <c r="AD3612" s="12" t="s">
        <v>100</v>
      </c>
      <c r="AP3612" s="12" t="s">
        <v>916</v>
      </c>
      <c r="AR3612" s="12" t="s">
        <v>100</v>
      </c>
      <c r="BN3612" s="12">
        <v>1</v>
      </c>
    </row>
    <row r="3613" spans="1:66" ht="60" x14ac:dyDescent="0.25">
      <c r="A3613" s="12">
        <v>1</v>
      </c>
      <c r="B3613" s="11" t="str">
        <f t="shared" si="227"/>
        <v>Общий расчет. Анализ даты. Анализ даты. Символические звезды. 10 Божеств. Склонность к богатству (Косое богатство)</v>
      </c>
      <c r="C3613" s="11" t="str">
        <f>IFERROR(VLOOKUP(I3613,lvl_1[],2,FALSE),"Нет")</f>
        <v>Общий расчет</v>
      </c>
      <c r="D3613" s="11" t="str">
        <f>IFERROR(VLOOKUP(Rule!J3613,lvl_2[],2,FALSE),"Нет")</f>
        <v>Анализ даты</v>
      </c>
      <c r="E3613" s="11" t="str">
        <f>IFERROR(VLOOKUP(Rule!K3613,lvl_3[],2,FALSE),"Нет")</f>
        <v>Анализ даты</v>
      </c>
      <c r="F3613" s="11" t="str">
        <f>IFERROR(INDEX(lvl_4[],MATCH(L3613,lvl_4[ID],0),MATCH(TEXT(K3613,"##0"),lvl_4[#Headers],0)),"Нет")</f>
        <v>Символические звезды</v>
      </c>
      <c r="G3613" s="11" t="str">
        <f>IFERROR(INDEX(lvl_5[],MATCH(M3613,lvl_5[ID],0),MATCH(_xlfn.CONCAT(TEXT(K3613,"##0"),"_",TEXT(L3613,"##0")),lvl_5[#Headers],0)),"Нет")</f>
        <v>10 Божеств</v>
      </c>
      <c r="H3613" s="11" t="str">
        <f>IFERROR(INDEX(lvl_6[],MATCH(N3613,lvl_6[ID],0),MATCH(_xlfn.CONCAT(K3613,"_",L3613,"_",M3613),lvl_6[#Headers],0)),"Нет")</f>
        <v>Склонность к богатству (Косое богатство)</v>
      </c>
      <c r="I3613" s="12">
        <v>1</v>
      </c>
      <c r="J3613" s="12">
        <v>4</v>
      </c>
      <c r="K3613" s="12">
        <v>1</v>
      </c>
      <c r="L3613" s="12">
        <v>5</v>
      </c>
      <c r="M3613" s="12">
        <v>1</v>
      </c>
      <c r="N3613" s="12">
        <v>5</v>
      </c>
      <c r="O3613" s="12">
        <f>COUNTIF($P$2:P3613,P3613)</f>
        <v>47</v>
      </c>
      <c r="P3613" s="12" t="str">
        <f t="shared" si="228"/>
        <v>141050105</v>
      </c>
      <c r="Q3613" s="12" t="str">
        <f t="shared" si="229"/>
        <v>1410501050047</v>
      </c>
      <c r="R3613" s="20" t="s">
        <v>3126</v>
      </c>
      <c r="AB3613" s="12" t="s">
        <v>910</v>
      </c>
      <c r="AD3613" s="12" t="s">
        <v>100</v>
      </c>
      <c r="AP3613" s="12" t="s">
        <v>899</v>
      </c>
      <c r="AR3613" s="12" t="s">
        <v>100</v>
      </c>
      <c r="BN3613" s="12">
        <v>1</v>
      </c>
    </row>
    <row r="3614" spans="1:66" ht="45" x14ac:dyDescent="0.25">
      <c r="A3614" s="12">
        <v>1</v>
      </c>
      <c r="B3614" s="11" t="str">
        <f t="shared" si="227"/>
        <v>Общий расчет. Анализ даты. Анализ даты. Символические звезды. 10 Божеств. Прямое богатство</v>
      </c>
      <c r="C3614" s="11" t="str">
        <f>IFERROR(VLOOKUP(I3614,lvl_1[],2,FALSE),"Нет")</f>
        <v>Общий расчет</v>
      </c>
      <c r="D3614" s="11" t="str">
        <f>IFERROR(VLOOKUP(Rule!J3614,lvl_2[],2,FALSE),"Нет")</f>
        <v>Анализ даты</v>
      </c>
      <c r="E3614" s="11" t="str">
        <f>IFERROR(VLOOKUP(Rule!K3614,lvl_3[],2,FALSE),"Нет")</f>
        <v>Анализ даты</v>
      </c>
      <c r="F3614" s="11" t="str">
        <f>IFERROR(INDEX(lvl_4[],MATCH(L3614,lvl_4[ID],0),MATCH(TEXT(K3614,"##0"),lvl_4[#Headers],0)),"Нет")</f>
        <v>Символические звезды</v>
      </c>
      <c r="G3614" s="11" t="str">
        <f>IFERROR(INDEX(lvl_5[],MATCH(M3614,lvl_5[ID],0),MATCH(_xlfn.CONCAT(TEXT(K3614,"##0"),"_",TEXT(L3614,"##0")),lvl_5[#Headers],0)),"Нет")</f>
        <v>10 Божеств</v>
      </c>
      <c r="H3614" s="11" t="str">
        <f>IFERROR(INDEX(lvl_6[],MATCH(N3614,lvl_6[ID],0),MATCH(_xlfn.CONCAT(K3614,"_",L3614,"_",M3614),lvl_6[#Headers],0)),"Нет")</f>
        <v>Прямое богатство</v>
      </c>
      <c r="I3614" s="12">
        <v>1</v>
      </c>
      <c r="J3614" s="12">
        <v>4</v>
      </c>
      <c r="K3614" s="12">
        <v>1</v>
      </c>
      <c r="L3614" s="12">
        <v>5</v>
      </c>
      <c r="M3614" s="12">
        <v>1</v>
      </c>
      <c r="N3614" s="12">
        <v>6</v>
      </c>
      <c r="O3614" s="12">
        <f>COUNTIF($P$2:P3614,P3614)</f>
        <v>47</v>
      </c>
      <c r="P3614" s="12" t="str">
        <f t="shared" si="228"/>
        <v>141050106</v>
      </c>
      <c r="Q3614" s="12" t="str">
        <f t="shared" si="229"/>
        <v>1410501060047</v>
      </c>
      <c r="R3614" s="20" t="s">
        <v>3127</v>
      </c>
      <c r="AB3614" s="12" t="s">
        <v>910</v>
      </c>
      <c r="AD3614" s="12" t="s">
        <v>100</v>
      </c>
      <c r="AP3614" s="12" t="s">
        <v>901</v>
      </c>
      <c r="AR3614" s="12" t="s">
        <v>100</v>
      </c>
      <c r="BN3614" s="12">
        <v>1</v>
      </c>
    </row>
    <row r="3615" spans="1:66" ht="60" x14ac:dyDescent="0.25">
      <c r="A3615" s="12">
        <v>1</v>
      </c>
      <c r="B3615" s="11" t="str">
        <f t="shared" si="227"/>
        <v>Общий расчет. Анализ даты. Анализ даты. Символические звезды. 10 Божеств. Убийство 7й позиции (Неправильный чиновник_</v>
      </c>
      <c r="C3615" s="11" t="str">
        <f>IFERROR(VLOOKUP(I3615,lvl_1[],2,FALSE),"Нет")</f>
        <v>Общий расчет</v>
      </c>
      <c r="D3615" s="11" t="str">
        <f>IFERROR(VLOOKUP(Rule!J3615,lvl_2[],2,FALSE),"Нет")</f>
        <v>Анализ даты</v>
      </c>
      <c r="E3615" s="11" t="str">
        <f>IFERROR(VLOOKUP(Rule!K3615,lvl_3[],2,FALSE),"Нет")</f>
        <v>Анализ даты</v>
      </c>
      <c r="F3615" s="11" t="str">
        <f>IFERROR(INDEX(lvl_4[],MATCH(L3615,lvl_4[ID],0),MATCH(TEXT(K3615,"##0"),lvl_4[#Headers],0)),"Нет")</f>
        <v>Символические звезды</v>
      </c>
      <c r="G3615" s="11" t="str">
        <f>IFERROR(INDEX(lvl_5[],MATCH(M3615,lvl_5[ID],0),MATCH(_xlfn.CONCAT(TEXT(K3615,"##0"),"_",TEXT(L3615,"##0")),lvl_5[#Headers],0)),"Нет")</f>
        <v>10 Божеств</v>
      </c>
      <c r="H3615" s="11" t="str">
        <f>IFERROR(INDEX(lvl_6[],MATCH(N3615,lvl_6[ID],0),MATCH(_xlfn.CONCAT(K3615,"_",L3615,"_",M3615),lvl_6[#Headers],0)),"Нет")</f>
        <v>Убийство 7й позиции (Неправильный чиновник_</v>
      </c>
      <c r="I3615" s="12">
        <v>1</v>
      </c>
      <c r="J3615" s="12">
        <v>4</v>
      </c>
      <c r="K3615" s="12">
        <v>1</v>
      </c>
      <c r="L3615" s="12">
        <v>5</v>
      </c>
      <c r="M3615" s="12">
        <v>1</v>
      </c>
      <c r="N3615" s="12">
        <v>7</v>
      </c>
      <c r="O3615" s="12">
        <f>COUNTIF($P$2:P3615,P3615)</f>
        <v>47</v>
      </c>
      <c r="P3615" s="12" t="str">
        <f t="shared" si="228"/>
        <v>141050107</v>
      </c>
      <c r="Q3615" s="12" t="str">
        <f t="shared" si="229"/>
        <v>1410501070047</v>
      </c>
      <c r="R3615" s="20" t="s">
        <v>3128</v>
      </c>
      <c r="AB3615" s="12" t="s">
        <v>910</v>
      </c>
      <c r="AD3615" s="12" t="s">
        <v>100</v>
      </c>
      <c r="AP3615" s="12" t="s">
        <v>903</v>
      </c>
      <c r="AR3615" s="12" t="s">
        <v>100</v>
      </c>
      <c r="BN3615" s="12">
        <v>1</v>
      </c>
    </row>
    <row r="3616" spans="1:66" ht="60" x14ac:dyDescent="0.25">
      <c r="A3616" s="12">
        <v>1</v>
      </c>
      <c r="B3616" s="11" t="str">
        <f t="shared" si="227"/>
        <v>Общий расчет. Анализ даты. Анализ даты. Символические звезды. 10 Божеств. Правильный чиновник (Правильная власть)</v>
      </c>
      <c r="C3616" s="11" t="str">
        <f>IFERROR(VLOOKUP(I3616,lvl_1[],2,FALSE),"Нет")</f>
        <v>Общий расчет</v>
      </c>
      <c r="D3616" s="11" t="str">
        <f>IFERROR(VLOOKUP(Rule!J3616,lvl_2[],2,FALSE),"Нет")</f>
        <v>Анализ даты</v>
      </c>
      <c r="E3616" s="11" t="str">
        <f>IFERROR(VLOOKUP(Rule!K3616,lvl_3[],2,FALSE),"Нет")</f>
        <v>Анализ даты</v>
      </c>
      <c r="F3616" s="11" t="str">
        <f>IFERROR(INDEX(lvl_4[],MATCH(L3616,lvl_4[ID],0),MATCH(TEXT(K3616,"##0"),lvl_4[#Headers],0)),"Нет")</f>
        <v>Символические звезды</v>
      </c>
      <c r="G3616" s="11" t="str">
        <f>IFERROR(INDEX(lvl_5[],MATCH(M3616,lvl_5[ID],0),MATCH(_xlfn.CONCAT(TEXT(K3616,"##0"),"_",TEXT(L3616,"##0")),lvl_5[#Headers],0)),"Нет")</f>
        <v>10 Божеств</v>
      </c>
      <c r="H3616" s="11" t="str">
        <f>IFERROR(INDEX(lvl_6[],MATCH(N3616,lvl_6[ID],0),MATCH(_xlfn.CONCAT(K3616,"_",L3616,"_",M3616),lvl_6[#Headers],0)),"Нет")</f>
        <v>Правильный чиновник (Правильная власть)</v>
      </c>
      <c r="I3616" s="12">
        <v>1</v>
      </c>
      <c r="J3616" s="12">
        <v>4</v>
      </c>
      <c r="K3616" s="12">
        <v>1</v>
      </c>
      <c r="L3616" s="12">
        <v>5</v>
      </c>
      <c r="M3616" s="12">
        <v>1</v>
      </c>
      <c r="N3616" s="12">
        <v>8</v>
      </c>
      <c r="O3616" s="12">
        <f>COUNTIF($P$2:P3616,P3616)</f>
        <v>47</v>
      </c>
      <c r="P3616" s="12" t="str">
        <f t="shared" si="228"/>
        <v>141050108</v>
      </c>
      <c r="Q3616" s="12" t="str">
        <f t="shared" si="229"/>
        <v>1410501080047</v>
      </c>
      <c r="R3616" s="20" t="s">
        <v>3129</v>
      </c>
      <c r="AB3616" s="12" t="s">
        <v>910</v>
      </c>
      <c r="AD3616" s="12" t="s">
        <v>100</v>
      </c>
      <c r="AP3616" s="12" t="s">
        <v>905</v>
      </c>
      <c r="AR3616" s="12" t="s">
        <v>100</v>
      </c>
      <c r="BN3616" s="12">
        <v>1</v>
      </c>
    </row>
    <row r="3617" spans="1:66" ht="45" x14ac:dyDescent="0.25">
      <c r="A3617" s="12">
        <v>1</v>
      </c>
      <c r="B3617" s="11" t="str">
        <f t="shared" si="227"/>
        <v>Общий расчет. Анализ даты. Анализ даты. Символические звезды. 10 Божеств. Косая печать (Дух Совы)</v>
      </c>
      <c r="C3617" s="11" t="str">
        <f>IFERROR(VLOOKUP(I3617,lvl_1[],2,FALSE),"Нет")</f>
        <v>Общий расчет</v>
      </c>
      <c r="D3617" s="11" t="str">
        <f>IFERROR(VLOOKUP(Rule!J3617,lvl_2[],2,FALSE),"Нет")</f>
        <v>Анализ даты</v>
      </c>
      <c r="E3617" s="11" t="str">
        <f>IFERROR(VLOOKUP(Rule!K3617,lvl_3[],2,FALSE),"Нет")</f>
        <v>Анализ даты</v>
      </c>
      <c r="F3617" s="11" t="str">
        <f>IFERROR(INDEX(lvl_4[],MATCH(L3617,lvl_4[ID],0),MATCH(TEXT(K3617,"##0"),lvl_4[#Headers],0)),"Нет")</f>
        <v>Символические звезды</v>
      </c>
      <c r="G3617" s="11" t="str">
        <f>IFERROR(INDEX(lvl_5[],MATCH(M3617,lvl_5[ID],0),MATCH(_xlfn.CONCAT(TEXT(K3617,"##0"),"_",TEXT(L3617,"##0")),lvl_5[#Headers],0)),"Нет")</f>
        <v>10 Божеств</v>
      </c>
      <c r="H3617" s="11" t="str">
        <f>IFERROR(INDEX(lvl_6[],MATCH(N3617,lvl_6[ID],0),MATCH(_xlfn.CONCAT(K3617,"_",L3617,"_",M3617),lvl_6[#Headers],0)),"Нет")</f>
        <v>Косая печать (Дух Совы)</v>
      </c>
      <c r="I3617" s="12">
        <v>1</v>
      </c>
      <c r="J3617" s="12">
        <v>4</v>
      </c>
      <c r="K3617" s="12">
        <v>1</v>
      </c>
      <c r="L3617" s="12">
        <v>5</v>
      </c>
      <c r="M3617" s="12">
        <v>1</v>
      </c>
      <c r="N3617" s="12">
        <v>9</v>
      </c>
      <c r="O3617" s="12">
        <f>COUNTIF($P$2:P3617,P3617)</f>
        <v>47</v>
      </c>
      <c r="P3617" s="12" t="str">
        <f t="shared" si="228"/>
        <v>141050109</v>
      </c>
      <c r="Q3617" s="12" t="str">
        <f t="shared" si="229"/>
        <v>1410501090047</v>
      </c>
      <c r="R3617" s="20" t="s">
        <v>3130</v>
      </c>
      <c r="AB3617" s="12" t="s">
        <v>910</v>
      </c>
      <c r="AD3617" s="12" t="s">
        <v>100</v>
      </c>
      <c r="AP3617" s="12" t="s">
        <v>907</v>
      </c>
      <c r="AR3617" s="12" t="s">
        <v>100</v>
      </c>
      <c r="BN3617" s="12">
        <v>1</v>
      </c>
    </row>
    <row r="3618" spans="1:66" ht="45" x14ac:dyDescent="0.25">
      <c r="A3618" s="12">
        <v>1</v>
      </c>
      <c r="B3618" s="11" t="str">
        <f t="shared" si="227"/>
        <v>Общий расчет. Анализ даты. Анализ даты. Символические звезды. 10 Божеств. Правильная печать</v>
      </c>
      <c r="C3618" s="11" t="str">
        <f>IFERROR(VLOOKUP(I3618,lvl_1[],2,FALSE),"Нет")</f>
        <v>Общий расчет</v>
      </c>
      <c r="D3618" s="11" t="str">
        <f>IFERROR(VLOOKUP(Rule!J3618,lvl_2[],2,FALSE),"Нет")</f>
        <v>Анализ даты</v>
      </c>
      <c r="E3618" s="11" t="str">
        <f>IFERROR(VLOOKUP(Rule!K3618,lvl_3[],2,FALSE),"Нет")</f>
        <v>Анализ даты</v>
      </c>
      <c r="F3618" s="11" t="str">
        <f>IFERROR(INDEX(lvl_4[],MATCH(L3618,lvl_4[ID],0),MATCH(TEXT(K3618,"##0"),lvl_4[#Headers],0)),"Нет")</f>
        <v>Символические звезды</v>
      </c>
      <c r="G3618" s="11" t="str">
        <f>IFERROR(INDEX(lvl_5[],MATCH(M3618,lvl_5[ID],0),MATCH(_xlfn.CONCAT(TEXT(K3618,"##0"),"_",TEXT(L3618,"##0")),lvl_5[#Headers],0)),"Нет")</f>
        <v>10 Божеств</v>
      </c>
      <c r="H3618" s="11" t="str">
        <f>IFERROR(INDEX(lvl_6[],MATCH(N3618,lvl_6[ID],0),MATCH(_xlfn.CONCAT(K3618,"_",L3618,"_",M3618),lvl_6[#Headers],0)),"Нет")</f>
        <v>Правильная печать</v>
      </c>
      <c r="I3618" s="12">
        <v>1</v>
      </c>
      <c r="J3618" s="12">
        <v>4</v>
      </c>
      <c r="K3618" s="12">
        <v>1</v>
      </c>
      <c r="L3618" s="12">
        <v>5</v>
      </c>
      <c r="M3618" s="12">
        <v>1</v>
      </c>
      <c r="N3618" s="12">
        <v>10</v>
      </c>
      <c r="O3618" s="12">
        <f>COUNTIF($P$2:P3618,P3618)</f>
        <v>47</v>
      </c>
      <c r="P3618" s="12" t="str">
        <f t="shared" si="228"/>
        <v>141050110</v>
      </c>
      <c r="Q3618" s="12" t="str">
        <f t="shared" si="229"/>
        <v>1410501100047</v>
      </c>
      <c r="R3618" s="20" t="s">
        <v>3131</v>
      </c>
      <c r="AB3618" s="12" t="s">
        <v>910</v>
      </c>
      <c r="AD3618" s="12" t="s">
        <v>100</v>
      </c>
      <c r="AP3618" s="12" t="s">
        <v>908</v>
      </c>
      <c r="AR3618" s="12" t="s">
        <v>100</v>
      </c>
      <c r="BN3618" s="12">
        <v>1</v>
      </c>
    </row>
    <row r="3619" spans="1:66" ht="45" x14ac:dyDescent="0.25">
      <c r="A3619" s="12">
        <v>1</v>
      </c>
      <c r="B3619" s="11" t="str">
        <f t="shared" si="227"/>
        <v>Общий расчет. Анализ даты. Анализ даты. Символические звезды. 10 Божеств. Братство</v>
      </c>
      <c r="C3619" s="11" t="str">
        <f>IFERROR(VLOOKUP(I3619,lvl_1[],2,FALSE),"Нет")</f>
        <v>Общий расчет</v>
      </c>
      <c r="D3619" s="11" t="str">
        <f>IFERROR(VLOOKUP(Rule!J3619,lvl_2[],2,FALSE),"Нет")</f>
        <v>Анализ даты</v>
      </c>
      <c r="E3619" s="11" t="str">
        <f>IFERROR(VLOOKUP(Rule!K3619,lvl_3[],2,FALSE),"Нет")</f>
        <v>Анализ даты</v>
      </c>
      <c r="F3619" s="11" t="str">
        <f>IFERROR(INDEX(lvl_4[],MATCH(L3619,lvl_4[ID],0),MATCH(TEXT(K3619,"##0"),lvl_4[#Headers],0)),"Нет")</f>
        <v>Символические звезды</v>
      </c>
      <c r="G3619" s="11" t="str">
        <f>IFERROR(INDEX(lvl_5[],MATCH(M3619,lvl_5[ID],0),MATCH(_xlfn.CONCAT(TEXT(K3619,"##0"),"_",TEXT(L3619,"##0")),lvl_5[#Headers],0)),"Нет")</f>
        <v>10 Божеств</v>
      </c>
      <c r="H3619" s="11" t="str">
        <f>IFERROR(INDEX(lvl_6[],MATCH(N3619,lvl_6[ID],0),MATCH(_xlfn.CONCAT(K3619,"_",L3619,"_",M3619),lvl_6[#Headers],0)),"Нет")</f>
        <v>Братство</v>
      </c>
      <c r="I3619" s="12">
        <v>1</v>
      </c>
      <c r="J3619" s="12">
        <v>4</v>
      </c>
      <c r="K3619" s="12">
        <v>1</v>
      </c>
      <c r="L3619" s="12">
        <v>5</v>
      </c>
      <c r="M3619" s="12">
        <v>1</v>
      </c>
      <c r="N3619" s="12">
        <v>1</v>
      </c>
      <c r="O3619" s="12">
        <f>COUNTIF($P$2:P3619,P3619)</f>
        <v>48</v>
      </c>
      <c r="P3619" s="12" t="str">
        <f t="shared" si="228"/>
        <v>141050101</v>
      </c>
      <c r="Q3619" s="12" t="str">
        <f t="shared" si="229"/>
        <v>1410501010048</v>
      </c>
      <c r="R3619" s="20" t="s">
        <v>3132</v>
      </c>
      <c r="AB3619" s="12" t="s">
        <v>912</v>
      </c>
      <c r="AD3619" s="12" t="s">
        <v>100</v>
      </c>
      <c r="AP3619" s="12" t="s">
        <v>912</v>
      </c>
      <c r="AR3619" s="12" t="s">
        <v>100</v>
      </c>
      <c r="BN3619" s="12">
        <v>1</v>
      </c>
    </row>
    <row r="3620" spans="1:66" ht="45" x14ac:dyDescent="0.25">
      <c r="A3620" s="12">
        <v>1</v>
      </c>
      <c r="B3620" s="11" t="str">
        <f t="shared" si="227"/>
        <v>Общий расчет. Анализ даты. Анализ даты. Символические звезды. 10 Божеств. Грабитель богатства</v>
      </c>
      <c r="C3620" s="11" t="str">
        <f>IFERROR(VLOOKUP(I3620,lvl_1[],2,FALSE),"Нет")</f>
        <v>Общий расчет</v>
      </c>
      <c r="D3620" s="11" t="str">
        <f>IFERROR(VLOOKUP(Rule!J3620,lvl_2[],2,FALSE),"Нет")</f>
        <v>Анализ даты</v>
      </c>
      <c r="E3620" s="11" t="str">
        <f>IFERROR(VLOOKUP(Rule!K3620,lvl_3[],2,FALSE),"Нет")</f>
        <v>Анализ даты</v>
      </c>
      <c r="F3620" s="11" t="str">
        <f>IFERROR(INDEX(lvl_4[],MATCH(L3620,lvl_4[ID],0),MATCH(TEXT(K3620,"##0"),lvl_4[#Headers],0)),"Нет")</f>
        <v>Символические звезды</v>
      </c>
      <c r="G3620" s="11" t="str">
        <f>IFERROR(INDEX(lvl_5[],MATCH(M3620,lvl_5[ID],0),MATCH(_xlfn.CONCAT(TEXT(K3620,"##0"),"_",TEXT(L3620,"##0")),lvl_5[#Headers],0)),"Нет")</f>
        <v>10 Божеств</v>
      </c>
      <c r="H3620" s="11" t="str">
        <f>IFERROR(INDEX(lvl_6[],MATCH(N3620,lvl_6[ID],0),MATCH(_xlfn.CONCAT(K3620,"_",L3620,"_",M3620),lvl_6[#Headers],0)),"Нет")</f>
        <v>Грабитель богатства</v>
      </c>
      <c r="I3620" s="12">
        <v>1</v>
      </c>
      <c r="J3620" s="12">
        <v>4</v>
      </c>
      <c r="K3620" s="12">
        <v>1</v>
      </c>
      <c r="L3620" s="12">
        <v>5</v>
      </c>
      <c r="M3620" s="12">
        <v>1</v>
      </c>
      <c r="N3620" s="12">
        <v>2</v>
      </c>
      <c r="O3620" s="12">
        <f>COUNTIF($P$2:P3620,P3620)</f>
        <v>48</v>
      </c>
      <c r="P3620" s="12" t="str">
        <f t="shared" si="228"/>
        <v>141050102</v>
      </c>
      <c r="Q3620" s="12" t="str">
        <f t="shared" si="229"/>
        <v>1410501020048</v>
      </c>
      <c r="R3620" s="20" t="s">
        <v>3133</v>
      </c>
      <c r="AB3620" s="12" t="s">
        <v>912</v>
      </c>
      <c r="AD3620" s="12" t="s">
        <v>100</v>
      </c>
      <c r="AP3620" s="12" t="s">
        <v>910</v>
      </c>
      <c r="AR3620" s="12" t="s">
        <v>100</v>
      </c>
      <c r="BN3620" s="12">
        <v>1</v>
      </c>
    </row>
    <row r="3621" spans="1:66" ht="45" x14ac:dyDescent="0.25">
      <c r="A3621" s="12">
        <v>1</v>
      </c>
      <c r="B3621" s="11" t="str">
        <f t="shared" si="227"/>
        <v>Общий расчет. Анализ даты. Анализ даты. Символические звезды. 10 Божеств. Дух наслаждения</v>
      </c>
      <c r="C3621" s="11" t="str">
        <f>IFERROR(VLOOKUP(I3621,lvl_1[],2,FALSE),"Нет")</f>
        <v>Общий расчет</v>
      </c>
      <c r="D3621" s="11" t="str">
        <f>IFERROR(VLOOKUP(Rule!J3621,lvl_2[],2,FALSE),"Нет")</f>
        <v>Анализ даты</v>
      </c>
      <c r="E3621" s="11" t="str">
        <f>IFERROR(VLOOKUP(Rule!K3621,lvl_3[],2,FALSE),"Нет")</f>
        <v>Анализ даты</v>
      </c>
      <c r="F3621" s="11" t="str">
        <f>IFERROR(INDEX(lvl_4[],MATCH(L3621,lvl_4[ID],0),MATCH(TEXT(K3621,"##0"),lvl_4[#Headers],0)),"Нет")</f>
        <v>Символические звезды</v>
      </c>
      <c r="G3621" s="11" t="str">
        <f>IFERROR(INDEX(lvl_5[],MATCH(M3621,lvl_5[ID],0),MATCH(_xlfn.CONCAT(TEXT(K3621,"##0"),"_",TEXT(L3621,"##0")),lvl_5[#Headers],0)),"Нет")</f>
        <v>10 Божеств</v>
      </c>
      <c r="H3621" s="11" t="str">
        <f>IFERROR(INDEX(lvl_6[],MATCH(N3621,lvl_6[ID],0),MATCH(_xlfn.CONCAT(K3621,"_",L3621,"_",M3621),lvl_6[#Headers],0)),"Нет")</f>
        <v>Дух наслаждения</v>
      </c>
      <c r="I3621" s="12">
        <v>1</v>
      </c>
      <c r="J3621" s="12">
        <v>4</v>
      </c>
      <c r="K3621" s="12">
        <v>1</v>
      </c>
      <c r="L3621" s="12">
        <v>5</v>
      </c>
      <c r="M3621" s="12">
        <v>1</v>
      </c>
      <c r="N3621" s="12">
        <v>3</v>
      </c>
      <c r="O3621" s="12">
        <f>COUNTIF($P$2:P3621,P3621)</f>
        <v>48</v>
      </c>
      <c r="P3621" s="12" t="str">
        <f t="shared" si="228"/>
        <v>141050103</v>
      </c>
      <c r="Q3621" s="12" t="str">
        <f t="shared" si="229"/>
        <v>1410501030048</v>
      </c>
      <c r="R3621" s="20" t="s">
        <v>3134</v>
      </c>
      <c r="AB3621" s="12" t="s">
        <v>912</v>
      </c>
      <c r="AD3621" s="12" t="s">
        <v>100</v>
      </c>
      <c r="AP3621" s="12" t="s">
        <v>916</v>
      </c>
      <c r="AR3621" s="12" t="s">
        <v>100</v>
      </c>
      <c r="BN3621" s="12">
        <v>1</v>
      </c>
    </row>
    <row r="3622" spans="1:66" ht="60" x14ac:dyDescent="0.25">
      <c r="A3622" s="12">
        <v>1</v>
      </c>
      <c r="B3622" s="11" t="str">
        <f t="shared" si="227"/>
        <v>Общий расчет. Анализ даты. Анализ даты. Символические звезды. 10 Божеств. Ранение чиновника (Нападение на власть)</v>
      </c>
      <c r="C3622" s="11" t="str">
        <f>IFERROR(VLOOKUP(I3622,lvl_1[],2,FALSE),"Нет")</f>
        <v>Общий расчет</v>
      </c>
      <c r="D3622" s="11" t="str">
        <f>IFERROR(VLOOKUP(Rule!J3622,lvl_2[],2,FALSE),"Нет")</f>
        <v>Анализ даты</v>
      </c>
      <c r="E3622" s="11" t="str">
        <f>IFERROR(VLOOKUP(Rule!K3622,lvl_3[],2,FALSE),"Нет")</f>
        <v>Анализ даты</v>
      </c>
      <c r="F3622" s="11" t="str">
        <f>IFERROR(INDEX(lvl_4[],MATCH(L3622,lvl_4[ID],0),MATCH(TEXT(K3622,"##0"),lvl_4[#Headers],0)),"Нет")</f>
        <v>Символические звезды</v>
      </c>
      <c r="G3622" s="11" t="str">
        <f>IFERROR(INDEX(lvl_5[],MATCH(M3622,lvl_5[ID],0),MATCH(_xlfn.CONCAT(TEXT(K3622,"##0"),"_",TEXT(L3622,"##0")),lvl_5[#Headers],0)),"Нет")</f>
        <v>10 Божеств</v>
      </c>
      <c r="H3622" s="11" t="str">
        <f>IFERROR(INDEX(lvl_6[],MATCH(N3622,lvl_6[ID],0),MATCH(_xlfn.CONCAT(K3622,"_",L3622,"_",M3622),lvl_6[#Headers],0)),"Нет")</f>
        <v>Ранение чиновника (Нападение на власть)</v>
      </c>
      <c r="I3622" s="12">
        <v>1</v>
      </c>
      <c r="J3622" s="12">
        <v>4</v>
      </c>
      <c r="K3622" s="12">
        <v>1</v>
      </c>
      <c r="L3622" s="12">
        <v>5</v>
      </c>
      <c r="M3622" s="12">
        <v>1</v>
      </c>
      <c r="N3622" s="12">
        <v>4</v>
      </c>
      <c r="O3622" s="12">
        <f>COUNTIF($P$2:P3622,P3622)</f>
        <v>48</v>
      </c>
      <c r="P3622" s="12" t="str">
        <f t="shared" si="228"/>
        <v>141050104</v>
      </c>
      <c r="Q3622" s="12" t="str">
        <f t="shared" si="229"/>
        <v>1410501040048</v>
      </c>
      <c r="R3622" s="20" t="s">
        <v>3135</v>
      </c>
      <c r="AB3622" s="12" t="s">
        <v>912</v>
      </c>
      <c r="AD3622" s="12" t="s">
        <v>100</v>
      </c>
      <c r="AP3622" s="12" t="s">
        <v>914</v>
      </c>
      <c r="AR3622" s="12" t="s">
        <v>100</v>
      </c>
      <c r="BN3622" s="12">
        <v>1</v>
      </c>
    </row>
    <row r="3623" spans="1:66" ht="60" x14ac:dyDescent="0.25">
      <c r="A3623" s="12">
        <v>1</v>
      </c>
      <c r="B3623" s="11" t="str">
        <f t="shared" si="227"/>
        <v>Общий расчет. Анализ даты. Анализ даты. Символические звезды. 10 Божеств. Склонность к богатству (Косое богатство)</v>
      </c>
      <c r="C3623" s="11" t="str">
        <f>IFERROR(VLOOKUP(I3623,lvl_1[],2,FALSE),"Нет")</f>
        <v>Общий расчет</v>
      </c>
      <c r="D3623" s="11" t="str">
        <f>IFERROR(VLOOKUP(Rule!J3623,lvl_2[],2,FALSE),"Нет")</f>
        <v>Анализ даты</v>
      </c>
      <c r="E3623" s="11" t="str">
        <f>IFERROR(VLOOKUP(Rule!K3623,lvl_3[],2,FALSE),"Нет")</f>
        <v>Анализ даты</v>
      </c>
      <c r="F3623" s="11" t="str">
        <f>IFERROR(INDEX(lvl_4[],MATCH(L3623,lvl_4[ID],0),MATCH(TEXT(K3623,"##0"),lvl_4[#Headers],0)),"Нет")</f>
        <v>Символические звезды</v>
      </c>
      <c r="G3623" s="11" t="str">
        <f>IFERROR(INDEX(lvl_5[],MATCH(M3623,lvl_5[ID],0),MATCH(_xlfn.CONCAT(TEXT(K3623,"##0"),"_",TEXT(L3623,"##0")),lvl_5[#Headers],0)),"Нет")</f>
        <v>10 Божеств</v>
      </c>
      <c r="H3623" s="11" t="str">
        <f>IFERROR(INDEX(lvl_6[],MATCH(N3623,lvl_6[ID],0),MATCH(_xlfn.CONCAT(K3623,"_",L3623,"_",M3623),lvl_6[#Headers],0)),"Нет")</f>
        <v>Склонность к богатству (Косое богатство)</v>
      </c>
      <c r="I3623" s="12">
        <v>1</v>
      </c>
      <c r="J3623" s="12">
        <v>4</v>
      </c>
      <c r="K3623" s="12">
        <v>1</v>
      </c>
      <c r="L3623" s="12">
        <v>5</v>
      </c>
      <c r="M3623" s="12">
        <v>1</v>
      </c>
      <c r="N3623" s="12">
        <v>5</v>
      </c>
      <c r="O3623" s="12">
        <f>COUNTIF($P$2:P3623,P3623)</f>
        <v>48</v>
      </c>
      <c r="P3623" s="12" t="str">
        <f t="shared" si="228"/>
        <v>141050105</v>
      </c>
      <c r="Q3623" s="12" t="str">
        <f t="shared" si="229"/>
        <v>1410501050048</v>
      </c>
      <c r="R3623" s="20" t="s">
        <v>3136</v>
      </c>
      <c r="AB3623" s="12" t="s">
        <v>912</v>
      </c>
      <c r="AD3623" s="12" t="s">
        <v>100</v>
      </c>
      <c r="AP3623" s="12" t="s">
        <v>901</v>
      </c>
      <c r="AR3623" s="12" t="s">
        <v>100</v>
      </c>
      <c r="BN3623" s="12">
        <v>1</v>
      </c>
    </row>
    <row r="3624" spans="1:66" ht="45" x14ac:dyDescent="0.25">
      <c r="A3624" s="12">
        <v>1</v>
      </c>
      <c r="B3624" s="11" t="str">
        <f t="shared" si="227"/>
        <v>Общий расчет. Анализ даты. Анализ даты. Символические звезды. 10 Божеств. Прямое богатство</v>
      </c>
      <c r="C3624" s="11" t="str">
        <f>IFERROR(VLOOKUP(I3624,lvl_1[],2,FALSE),"Нет")</f>
        <v>Общий расчет</v>
      </c>
      <c r="D3624" s="11" t="str">
        <f>IFERROR(VLOOKUP(Rule!J3624,lvl_2[],2,FALSE),"Нет")</f>
        <v>Анализ даты</v>
      </c>
      <c r="E3624" s="11" t="str">
        <f>IFERROR(VLOOKUP(Rule!K3624,lvl_3[],2,FALSE),"Нет")</f>
        <v>Анализ даты</v>
      </c>
      <c r="F3624" s="11" t="str">
        <f>IFERROR(INDEX(lvl_4[],MATCH(L3624,lvl_4[ID],0),MATCH(TEXT(K3624,"##0"),lvl_4[#Headers],0)),"Нет")</f>
        <v>Символические звезды</v>
      </c>
      <c r="G3624" s="11" t="str">
        <f>IFERROR(INDEX(lvl_5[],MATCH(M3624,lvl_5[ID],0),MATCH(_xlfn.CONCAT(TEXT(K3624,"##0"),"_",TEXT(L3624,"##0")),lvl_5[#Headers],0)),"Нет")</f>
        <v>10 Божеств</v>
      </c>
      <c r="H3624" s="11" t="str">
        <f>IFERROR(INDEX(lvl_6[],MATCH(N3624,lvl_6[ID],0),MATCH(_xlfn.CONCAT(K3624,"_",L3624,"_",M3624),lvl_6[#Headers],0)),"Нет")</f>
        <v>Прямое богатство</v>
      </c>
      <c r="I3624" s="12">
        <v>1</v>
      </c>
      <c r="J3624" s="12">
        <v>4</v>
      </c>
      <c r="K3624" s="12">
        <v>1</v>
      </c>
      <c r="L3624" s="12">
        <v>5</v>
      </c>
      <c r="M3624" s="12">
        <v>1</v>
      </c>
      <c r="N3624" s="12">
        <v>6</v>
      </c>
      <c r="O3624" s="12">
        <f>COUNTIF($P$2:P3624,P3624)</f>
        <v>48</v>
      </c>
      <c r="P3624" s="12" t="str">
        <f t="shared" si="228"/>
        <v>141050106</v>
      </c>
      <c r="Q3624" s="12" t="str">
        <f t="shared" si="229"/>
        <v>1410501060048</v>
      </c>
      <c r="R3624" s="20" t="s">
        <v>3137</v>
      </c>
      <c r="AB3624" s="12" t="s">
        <v>912</v>
      </c>
      <c r="AD3624" s="12" t="s">
        <v>100</v>
      </c>
      <c r="AP3624" s="12" t="s">
        <v>899</v>
      </c>
      <c r="AR3624" s="12" t="s">
        <v>100</v>
      </c>
      <c r="BN3624" s="12">
        <v>1</v>
      </c>
    </row>
    <row r="3625" spans="1:66" ht="60" x14ac:dyDescent="0.25">
      <c r="A3625" s="12">
        <v>1</v>
      </c>
      <c r="B3625" s="11" t="str">
        <f t="shared" si="227"/>
        <v>Общий расчет. Анализ даты. Анализ даты. Символические звезды. 10 Божеств. Убийство 7й позиции (Неправильный чиновник_</v>
      </c>
      <c r="C3625" s="11" t="str">
        <f>IFERROR(VLOOKUP(I3625,lvl_1[],2,FALSE),"Нет")</f>
        <v>Общий расчет</v>
      </c>
      <c r="D3625" s="11" t="str">
        <f>IFERROR(VLOOKUP(Rule!J3625,lvl_2[],2,FALSE),"Нет")</f>
        <v>Анализ даты</v>
      </c>
      <c r="E3625" s="11" t="str">
        <f>IFERROR(VLOOKUP(Rule!K3625,lvl_3[],2,FALSE),"Нет")</f>
        <v>Анализ даты</v>
      </c>
      <c r="F3625" s="11" t="str">
        <f>IFERROR(INDEX(lvl_4[],MATCH(L3625,lvl_4[ID],0),MATCH(TEXT(K3625,"##0"),lvl_4[#Headers],0)),"Нет")</f>
        <v>Символические звезды</v>
      </c>
      <c r="G3625" s="11" t="str">
        <f>IFERROR(INDEX(lvl_5[],MATCH(M3625,lvl_5[ID],0),MATCH(_xlfn.CONCAT(TEXT(K3625,"##0"),"_",TEXT(L3625,"##0")),lvl_5[#Headers],0)),"Нет")</f>
        <v>10 Божеств</v>
      </c>
      <c r="H3625" s="11" t="str">
        <f>IFERROR(INDEX(lvl_6[],MATCH(N3625,lvl_6[ID],0),MATCH(_xlfn.CONCAT(K3625,"_",L3625,"_",M3625),lvl_6[#Headers],0)),"Нет")</f>
        <v>Убийство 7й позиции (Неправильный чиновник_</v>
      </c>
      <c r="I3625" s="12">
        <v>1</v>
      </c>
      <c r="J3625" s="12">
        <v>4</v>
      </c>
      <c r="K3625" s="12">
        <v>1</v>
      </c>
      <c r="L3625" s="12">
        <v>5</v>
      </c>
      <c r="M3625" s="12">
        <v>1</v>
      </c>
      <c r="N3625" s="12">
        <v>7</v>
      </c>
      <c r="O3625" s="12">
        <f>COUNTIF($P$2:P3625,P3625)</f>
        <v>48</v>
      </c>
      <c r="P3625" s="12" t="str">
        <f t="shared" si="228"/>
        <v>141050107</v>
      </c>
      <c r="Q3625" s="12" t="str">
        <f t="shared" si="229"/>
        <v>1410501070048</v>
      </c>
      <c r="R3625" s="20" t="s">
        <v>3138</v>
      </c>
      <c r="AB3625" s="12" t="s">
        <v>912</v>
      </c>
      <c r="AD3625" s="12" t="s">
        <v>100</v>
      </c>
      <c r="AP3625" s="12" t="s">
        <v>905</v>
      </c>
      <c r="AR3625" s="12" t="s">
        <v>100</v>
      </c>
      <c r="BN3625" s="12">
        <v>1</v>
      </c>
    </row>
    <row r="3626" spans="1:66" ht="60" x14ac:dyDescent="0.25">
      <c r="A3626" s="12">
        <v>1</v>
      </c>
      <c r="B3626" s="11" t="str">
        <f t="shared" si="227"/>
        <v>Общий расчет. Анализ даты. Анализ даты. Символические звезды. 10 Божеств. Правильный чиновник (Правильная власть)</v>
      </c>
      <c r="C3626" s="11" t="str">
        <f>IFERROR(VLOOKUP(I3626,lvl_1[],2,FALSE),"Нет")</f>
        <v>Общий расчет</v>
      </c>
      <c r="D3626" s="11" t="str">
        <f>IFERROR(VLOOKUP(Rule!J3626,lvl_2[],2,FALSE),"Нет")</f>
        <v>Анализ даты</v>
      </c>
      <c r="E3626" s="11" t="str">
        <f>IFERROR(VLOOKUP(Rule!K3626,lvl_3[],2,FALSE),"Нет")</f>
        <v>Анализ даты</v>
      </c>
      <c r="F3626" s="11" t="str">
        <f>IFERROR(INDEX(lvl_4[],MATCH(L3626,lvl_4[ID],0),MATCH(TEXT(K3626,"##0"),lvl_4[#Headers],0)),"Нет")</f>
        <v>Символические звезды</v>
      </c>
      <c r="G3626" s="11" t="str">
        <f>IFERROR(INDEX(lvl_5[],MATCH(M3626,lvl_5[ID],0),MATCH(_xlfn.CONCAT(TEXT(K3626,"##0"),"_",TEXT(L3626,"##0")),lvl_5[#Headers],0)),"Нет")</f>
        <v>10 Божеств</v>
      </c>
      <c r="H3626" s="11" t="str">
        <f>IFERROR(INDEX(lvl_6[],MATCH(N3626,lvl_6[ID],0),MATCH(_xlfn.CONCAT(K3626,"_",L3626,"_",M3626),lvl_6[#Headers],0)),"Нет")</f>
        <v>Правильный чиновник (Правильная власть)</v>
      </c>
      <c r="I3626" s="12">
        <v>1</v>
      </c>
      <c r="J3626" s="12">
        <v>4</v>
      </c>
      <c r="K3626" s="12">
        <v>1</v>
      </c>
      <c r="L3626" s="12">
        <v>5</v>
      </c>
      <c r="M3626" s="12">
        <v>1</v>
      </c>
      <c r="N3626" s="12">
        <v>8</v>
      </c>
      <c r="O3626" s="12">
        <f>COUNTIF($P$2:P3626,P3626)</f>
        <v>48</v>
      </c>
      <c r="P3626" s="12" t="str">
        <f t="shared" si="228"/>
        <v>141050108</v>
      </c>
      <c r="Q3626" s="12" t="str">
        <f t="shared" si="229"/>
        <v>1410501080048</v>
      </c>
      <c r="R3626" s="20" t="s">
        <v>3139</v>
      </c>
      <c r="AB3626" s="12" t="s">
        <v>912</v>
      </c>
      <c r="AD3626" s="12" t="s">
        <v>100</v>
      </c>
      <c r="AP3626" s="12" t="s">
        <v>903</v>
      </c>
      <c r="AR3626" s="12" t="s">
        <v>100</v>
      </c>
      <c r="BN3626" s="12">
        <v>1</v>
      </c>
    </row>
    <row r="3627" spans="1:66" ht="45" x14ac:dyDescent="0.25">
      <c r="A3627" s="12">
        <v>1</v>
      </c>
      <c r="B3627" s="11" t="str">
        <f t="shared" si="227"/>
        <v>Общий расчет. Анализ даты. Анализ даты. Символические звезды. 10 Божеств. Косая печать (Дух Совы)</v>
      </c>
      <c r="C3627" s="11" t="str">
        <f>IFERROR(VLOOKUP(I3627,lvl_1[],2,FALSE),"Нет")</f>
        <v>Общий расчет</v>
      </c>
      <c r="D3627" s="11" t="str">
        <f>IFERROR(VLOOKUP(Rule!J3627,lvl_2[],2,FALSE),"Нет")</f>
        <v>Анализ даты</v>
      </c>
      <c r="E3627" s="11" t="str">
        <f>IFERROR(VLOOKUP(Rule!K3627,lvl_3[],2,FALSE),"Нет")</f>
        <v>Анализ даты</v>
      </c>
      <c r="F3627" s="11" t="str">
        <f>IFERROR(INDEX(lvl_4[],MATCH(L3627,lvl_4[ID],0),MATCH(TEXT(K3627,"##0"),lvl_4[#Headers],0)),"Нет")</f>
        <v>Символические звезды</v>
      </c>
      <c r="G3627" s="11" t="str">
        <f>IFERROR(INDEX(lvl_5[],MATCH(M3627,lvl_5[ID],0),MATCH(_xlfn.CONCAT(TEXT(K3627,"##0"),"_",TEXT(L3627,"##0")),lvl_5[#Headers],0)),"Нет")</f>
        <v>10 Божеств</v>
      </c>
      <c r="H3627" s="11" t="str">
        <f>IFERROR(INDEX(lvl_6[],MATCH(N3627,lvl_6[ID],0),MATCH(_xlfn.CONCAT(K3627,"_",L3627,"_",M3627),lvl_6[#Headers],0)),"Нет")</f>
        <v>Косая печать (Дух Совы)</v>
      </c>
      <c r="I3627" s="12">
        <v>1</v>
      </c>
      <c r="J3627" s="12">
        <v>4</v>
      </c>
      <c r="K3627" s="12">
        <v>1</v>
      </c>
      <c r="L3627" s="12">
        <v>5</v>
      </c>
      <c r="M3627" s="12">
        <v>1</v>
      </c>
      <c r="N3627" s="12">
        <v>9</v>
      </c>
      <c r="O3627" s="12">
        <f>COUNTIF($P$2:P3627,P3627)</f>
        <v>48</v>
      </c>
      <c r="P3627" s="12" t="str">
        <f t="shared" si="228"/>
        <v>141050109</v>
      </c>
      <c r="Q3627" s="12" t="str">
        <f t="shared" si="229"/>
        <v>1410501090048</v>
      </c>
      <c r="R3627" s="20" t="s">
        <v>3140</v>
      </c>
      <c r="AB3627" s="12" t="s">
        <v>912</v>
      </c>
      <c r="AD3627" s="12" t="s">
        <v>100</v>
      </c>
      <c r="AP3627" s="12" t="s">
        <v>908</v>
      </c>
      <c r="AR3627" s="12" t="s">
        <v>100</v>
      </c>
      <c r="BN3627" s="12">
        <v>1</v>
      </c>
    </row>
    <row r="3628" spans="1:66" ht="45" x14ac:dyDescent="0.25">
      <c r="A3628" s="12">
        <v>1</v>
      </c>
      <c r="B3628" s="11" t="str">
        <f t="shared" si="227"/>
        <v>Общий расчет. Анализ даты. Анализ даты. Символические звезды. 10 Божеств. Правильная печать</v>
      </c>
      <c r="C3628" s="11" t="str">
        <f>IFERROR(VLOOKUP(I3628,lvl_1[],2,FALSE),"Нет")</f>
        <v>Общий расчет</v>
      </c>
      <c r="D3628" s="11" t="str">
        <f>IFERROR(VLOOKUP(Rule!J3628,lvl_2[],2,FALSE),"Нет")</f>
        <v>Анализ даты</v>
      </c>
      <c r="E3628" s="11" t="str">
        <f>IFERROR(VLOOKUP(Rule!K3628,lvl_3[],2,FALSE),"Нет")</f>
        <v>Анализ даты</v>
      </c>
      <c r="F3628" s="11" t="str">
        <f>IFERROR(INDEX(lvl_4[],MATCH(L3628,lvl_4[ID],0),MATCH(TEXT(K3628,"##0"),lvl_4[#Headers],0)),"Нет")</f>
        <v>Символические звезды</v>
      </c>
      <c r="G3628" s="11" t="str">
        <f>IFERROR(INDEX(lvl_5[],MATCH(M3628,lvl_5[ID],0),MATCH(_xlfn.CONCAT(TEXT(K3628,"##0"),"_",TEXT(L3628,"##0")),lvl_5[#Headers],0)),"Нет")</f>
        <v>10 Божеств</v>
      </c>
      <c r="H3628" s="11" t="str">
        <f>IFERROR(INDEX(lvl_6[],MATCH(N3628,lvl_6[ID],0),MATCH(_xlfn.CONCAT(K3628,"_",L3628,"_",M3628),lvl_6[#Headers],0)),"Нет")</f>
        <v>Правильная печать</v>
      </c>
      <c r="I3628" s="12">
        <v>1</v>
      </c>
      <c r="J3628" s="12">
        <v>4</v>
      </c>
      <c r="K3628" s="12">
        <v>1</v>
      </c>
      <c r="L3628" s="12">
        <v>5</v>
      </c>
      <c r="M3628" s="12">
        <v>1</v>
      </c>
      <c r="N3628" s="12">
        <v>10</v>
      </c>
      <c r="O3628" s="12">
        <f>COUNTIF($P$2:P3628,P3628)</f>
        <v>48</v>
      </c>
      <c r="P3628" s="12" t="str">
        <f t="shared" si="228"/>
        <v>141050110</v>
      </c>
      <c r="Q3628" s="12" t="str">
        <f t="shared" si="229"/>
        <v>1410501100048</v>
      </c>
      <c r="R3628" s="20" t="s">
        <v>3141</v>
      </c>
      <c r="AB3628" s="12" t="s">
        <v>912</v>
      </c>
      <c r="AD3628" s="12" t="s">
        <v>100</v>
      </c>
      <c r="AP3628" s="12" t="s">
        <v>907</v>
      </c>
      <c r="AR3628" s="12" t="s">
        <v>100</v>
      </c>
      <c r="BN3628" s="12">
        <v>1</v>
      </c>
    </row>
    <row r="3629" spans="1:66" ht="45" x14ac:dyDescent="0.25">
      <c r="A3629" s="12">
        <v>1</v>
      </c>
      <c r="B3629" s="11" t="str">
        <f t="shared" si="227"/>
        <v>Общий расчет. Анализ даты. Анализ даты. Символические звезды. 10 Божеств. Братство</v>
      </c>
      <c r="C3629" s="11" t="str">
        <f>IFERROR(VLOOKUP(I3629,lvl_1[],2,FALSE),"Нет")</f>
        <v>Общий расчет</v>
      </c>
      <c r="D3629" s="11" t="str">
        <f>IFERROR(VLOOKUP(Rule!J3629,lvl_2[],2,FALSE),"Нет")</f>
        <v>Анализ даты</v>
      </c>
      <c r="E3629" s="11" t="str">
        <f>IFERROR(VLOOKUP(Rule!K3629,lvl_3[],2,FALSE),"Нет")</f>
        <v>Анализ даты</v>
      </c>
      <c r="F3629" s="11" t="str">
        <f>IFERROR(INDEX(lvl_4[],MATCH(L3629,lvl_4[ID],0),MATCH(TEXT(K3629,"##0"),lvl_4[#Headers],0)),"Нет")</f>
        <v>Символические звезды</v>
      </c>
      <c r="G3629" s="11" t="str">
        <f>IFERROR(INDEX(lvl_5[],MATCH(M3629,lvl_5[ID],0),MATCH(_xlfn.CONCAT(TEXT(K3629,"##0"),"_",TEXT(L3629,"##0")),lvl_5[#Headers],0)),"Нет")</f>
        <v>10 Божеств</v>
      </c>
      <c r="H3629" s="11" t="str">
        <f>IFERROR(INDEX(lvl_6[],MATCH(N3629,lvl_6[ID],0),MATCH(_xlfn.CONCAT(K3629,"_",L3629,"_",M3629),lvl_6[#Headers],0)),"Нет")</f>
        <v>Братство</v>
      </c>
      <c r="I3629" s="12">
        <v>1</v>
      </c>
      <c r="J3629" s="12">
        <v>4</v>
      </c>
      <c r="K3629" s="12">
        <v>1</v>
      </c>
      <c r="L3629" s="12">
        <v>5</v>
      </c>
      <c r="M3629" s="12">
        <v>1</v>
      </c>
      <c r="N3629" s="12">
        <v>1</v>
      </c>
      <c r="O3629" s="12">
        <f>COUNTIF($P$2:P3629,P3629)</f>
        <v>49</v>
      </c>
      <c r="P3629" s="12" t="str">
        <f t="shared" si="228"/>
        <v>141050101</v>
      </c>
      <c r="Q3629" s="12" t="str">
        <f t="shared" si="229"/>
        <v>1410501010049</v>
      </c>
      <c r="R3629" s="20" t="s">
        <v>3142</v>
      </c>
      <c r="AB3629" s="12" t="s">
        <v>914</v>
      </c>
      <c r="AD3629" s="12" t="s">
        <v>100</v>
      </c>
      <c r="AP3629" s="12" t="s">
        <v>914</v>
      </c>
      <c r="AR3629" s="12" t="s">
        <v>100</v>
      </c>
      <c r="BN3629" s="12">
        <v>1</v>
      </c>
    </row>
    <row r="3630" spans="1:66" ht="45" x14ac:dyDescent="0.25">
      <c r="A3630" s="12">
        <v>1</v>
      </c>
      <c r="B3630" s="11" t="str">
        <f t="shared" si="227"/>
        <v>Общий расчет. Анализ даты. Анализ даты. Символические звезды. 10 Божеств. Грабитель богатства</v>
      </c>
      <c r="C3630" s="11" t="str">
        <f>IFERROR(VLOOKUP(I3630,lvl_1[],2,FALSE),"Нет")</f>
        <v>Общий расчет</v>
      </c>
      <c r="D3630" s="11" t="str">
        <f>IFERROR(VLOOKUP(Rule!J3630,lvl_2[],2,FALSE),"Нет")</f>
        <v>Анализ даты</v>
      </c>
      <c r="E3630" s="11" t="str">
        <f>IFERROR(VLOOKUP(Rule!K3630,lvl_3[],2,FALSE),"Нет")</f>
        <v>Анализ даты</v>
      </c>
      <c r="F3630" s="11" t="str">
        <f>IFERROR(INDEX(lvl_4[],MATCH(L3630,lvl_4[ID],0),MATCH(TEXT(K3630,"##0"),lvl_4[#Headers],0)),"Нет")</f>
        <v>Символические звезды</v>
      </c>
      <c r="G3630" s="11" t="str">
        <f>IFERROR(INDEX(lvl_5[],MATCH(M3630,lvl_5[ID],0),MATCH(_xlfn.CONCAT(TEXT(K3630,"##0"),"_",TEXT(L3630,"##0")),lvl_5[#Headers],0)),"Нет")</f>
        <v>10 Божеств</v>
      </c>
      <c r="H3630" s="11" t="str">
        <f>IFERROR(INDEX(lvl_6[],MATCH(N3630,lvl_6[ID],0),MATCH(_xlfn.CONCAT(K3630,"_",L3630,"_",M3630),lvl_6[#Headers],0)),"Нет")</f>
        <v>Грабитель богатства</v>
      </c>
      <c r="I3630" s="12">
        <v>1</v>
      </c>
      <c r="J3630" s="12">
        <v>4</v>
      </c>
      <c r="K3630" s="12">
        <v>1</v>
      </c>
      <c r="L3630" s="12">
        <v>5</v>
      </c>
      <c r="M3630" s="12">
        <v>1</v>
      </c>
      <c r="N3630" s="12">
        <v>2</v>
      </c>
      <c r="O3630" s="12">
        <f>COUNTIF($P$2:P3630,P3630)</f>
        <v>49</v>
      </c>
      <c r="P3630" s="12" t="str">
        <f t="shared" si="228"/>
        <v>141050102</v>
      </c>
      <c r="Q3630" s="12" t="str">
        <f t="shared" si="229"/>
        <v>1410501020049</v>
      </c>
      <c r="R3630" s="20" t="s">
        <v>3143</v>
      </c>
      <c r="AB3630" s="12" t="s">
        <v>914</v>
      </c>
      <c r="AD3630" s="12" t="s">
        <v>100</v>
      </c>
      <c r="AP3630" s="12" t="s">
        <v>916</v>
      </c>
      <c r="AR3630" s="12" t="s">
        <v>100</v>
      </c>
      <c r="BN3630" s="12">
        <v>1</v>
      </c>
    </row>
    <row r="3631" spans="1:66" ht="45" x14ac:dyDescent="0.25">
      <c r="A3631" s="12">
        <v>1</v>
      </c>
      <c r="B3631" s="11" t="str">
        <f t="shared" si="227"/>
        <v>Общий расчет. Анализ даты. Анализ даты. Символические звезды. 10 Божеств. Дух наслаждения</v>
      </c>
      <c r="C3631" s="11" t="str">
        <f>IFERROR(VLOOKUP(I3631,lvl_1[],2,FALSE),"Нет")</f>
        <v>Общий расчет</v>
      </c>
      <c r="D3631" s="11" t="str">
        <f>IFERROR(VLOOKUP(Rule!J3631,lvl_2[],2,FALSE),"Нет")</f>
        <v>Анализ даты</v>
      </c>
      <c r="E3631" s="11" t="str">
        <f>IFERROR(VLOOKUP(Rule!K3631,lvl_3[],2,FALSE),"Нет")</f>
        <v>Анализ даты</v>
      </c>
      <c r="F3631" s="11" t="str">
        <f>IFERROR(INDEX(lvl_4[],MATCH(L3631,lvl_4[ID],0),MATCH(TEXT(K3631,"##0"),lvl_4[#Headers],0)),"Нет")</f>
        <v>Символические звезды</v>
      </c>
      <c r="G3631" s="11" t="str">
        <f>IFERROR(INDEX(lvl_5[],MATCH(M3631,lvl_5[ID],0),MATCH(_xlfn.CONCAT(TEXT(K3631,"##0"),"_",TEXT(L3631,"##0")),lvl_5[#Headers],0)),"Нет")</f>
        <v>10 Божеств</v>
      </c>
      <c r="H3631" s="11" t="str">
        <f>IFERROR(INDEX(lvl_6[],MATCH(N3631,lvl_6[ID],0),MATCH(_xlfn.CONCAT(K3631,"_",L3631,"_",M3631),lvl_6[#Headers],0)),"Нет")</f>
        <v>Дух наслаждения</v>
      </c>
      <c r="I3631" s="12">
        <v>1</v>
      </c>
      <c r="J3631" s="12">
        <v>4</v>
      </c>
      <c r="K3631" s="12">
        <v>1</v>
      </c>
      <c r="L3631" s="12">
        <v>5</v>
      </c>
      <c r="M3631" s="12">
        <v>1</v>
      </c>
      <c r="N3631" s="12">
        <v>3</v>
      </c>
      <c r="O3631" s="12">
        <f>COUNTIF($P$2:P3631,P3631)</f>
        <v>49</v>
      </c>
      <c r="P3631" s="12" t="str">
        <f t="shared" si="228"/>
        <v>141050103</v>
      </c>
      <c r="Q3631" s="12" t="str">
        <f t="shared" si="229"/>
        <v>1410501030049</v>
      </c>
      <c r="R3631" s="20" t="s">
        <v>3144</v>
      </c>
      <c r="AB3631" s="12" t="s">
        <v>914</v>
      </c>
      <c r="AD3631" s="12" t="s">
        <v>100</v>
      </c>
      <c r="AP3631" s="12" t="s">
        <v>899</v>
      </c>
      <c r="AR3631" s="12" t="s">
        <v>100</v>
      </c>
      <c r="BN3631" s="12">
        <v>1</v>
      </c>
    </row>
    <row r="3632" spans="1:66" ht="60" x14ac:dyDescent="0.25">
      <c r="A3632" s="12">
        <v>1</v>
      </c>
      <c r="B3632" s="11" t="str">
        <f t="shared" si="227"/>
        <v>Общий расчет. Анализ даты. Анализ даты. Символические звезды. 10 Божеств. Ранение чиновника (Нападение на власть)</v>
      </c>
      <c r="C3632" s="11" t="str">
        <f>IFERROR(VLOOKUP(I3632,lvl_1[],2,FALSE),"Нет")</f>
        <v>Общий расчет</v>
      </c>
      <c r="D3632" s="11" t="str">
        <f>IFERROR(VLOOKUP(Rule!J3632,lvl_2[],2,FALSE),"Нет")</f>
        <v>Анализ даты</v>
      </c>
      <c r="E3632" s="11" t="str">
        <f>IFERROR(VLOOKUP(Rule!K3632,lvl_3[],2,FALSE),"Нет")</f>
        <v>Анализ даты</v>
      </c>
      <c r="F3632" s="11" t="str">
        <f>IFERROR(INDEX(lvl_4[],MATCH(L3632,lvl_4[ID],0),MATCH(TEXT(K3632,"##0"),lvl_4[#Headers],0)),"Нет")</f>
        <v>Символические звезды</v>
      </c>
      <c r="G3632" s="11" t="str">
        <f>IFERROR(INDEX(lvl_5[],MATCH(M3632,lvl_5[ID],0),MATCH(_xlfn.CONCAT(TEXT(K3632,"##0"),"_",TEXT(L3632,"##0")),lvl_5[#Headers],0)),"Нет")</f>
        <v>10 Божеств</v>
      </c>
      <c r="H3632" s="11" t="str">
        <f>IFERROR(INDEX(lvl_6[],MATCH(N3632,lvl_6[ID],0),MATCH(_xlfn.CONCAT(K3632,"_",L3632,"_",M3632),lvl_6[#Headers],0)),"Нет")</f>
        <v>Ранение чиновника (Нападение на власть)</v>
      </c>
      <c r="I3632" s="12">
        <v>1</v>
      </c>
      <c r="J3632" s="12">
        <v>4</v>
      </c>
      <c r="K3632" s="12">
        <v>1</v>
      </c>
      <c r="L3632" s="12">
        <v>5</v>
      </c>
      <c r="M3632" s="12">
        <v>1</v>
      </c>
      <c r="N3632" s="12">
        <v>4</v>
      </c>
      <c r="O3632" s="12">
        <f>COUNTIF($P$2:P3632,P3632)</f>
        <v>49</v>
      </c>
      <c r="P3632" s="12" t="str">
        <f t="shared" si="228"/>
        <v>141050104</v>
      </c>
      <c r="Q3632" s="12" t="str">
        <f t="shared" si="229"/>
        <v>1410501040049</v>
      </c>
      <c r="R3632" s="20" t="s">
        <v>3145</v>
      </c>
      <c r="AB3632" s="12" t="s">
        <v>914</v>
      </c>
      <c r="AD3632" s="12" t="s">
        <v>100</v>
      </c>
      <c r="AP3632" s="12" t="s">
        <v>901</v>
      </c>
      <c r="AR3632" s="12" t="s">
        <v>100</v>
      </c>
      <c r="BN3632" s="12">
        <v>1</v>
      </c>
    </row>
    <row r="3633" spans="1:66" ht="60" x14ac:dyDescent="0.25">
      <c r="A3633" s="12">
        <v>1</v>
      </c>
      <c r="B3633" s="11" t="str">
        <f t="shared" si="227"/>
        <v>Общий расчет. Анализ даты. Анализ даты. Символические звезды. 10 Божеств. Склонность к богатству (Косое богатство)</v>
      </c>
      <c r="C3633" s="11" t="str">
        <f>IFERROR(VLOOKUP(I3633,lvl_1[],2,FALSE),"Нет")</f>
        <v>Общий расчет</v>
      </c>
      <c r="D3633" s="11" t="str">
        <f>IFERROR(VLOOKUP(Rule!J3633,lvl_2[],2,FALSE),"Нет")</f>
        <v>Анализ даты</v>
      </c>
      <c r="E3633" s="11" t="str">
        <f>IFERROR(VLOOKUP(Rule!K3633,lvl_3[],2,FALSE),"Нет")</f>
        <v>Анализ даты</v>
      </c>
      <c r="F3633" s="11" t="str">
        <f>IFERROR(INDEX(lvl_4[],MATCH(L3633,lvl_4[ID],0),MATCH(TEXT(K3633,"##0"),lvl_4[#Headers],0)),"Нет")</f>
        <v>Символические звезды</v>
      </c>
      <c r="G3633" s="11" t="str">
        <f>IFERROR(INDEX(lvl_5[],MATCH(M3633,lvl_5[ID],0),MATCH(_xlfn.CONCAT(TEXT(K3633,"##0"),"_",TEXT(L3633,"##0")),lvl_5[#Headers],0)),"Нет")</f>
        <v>10 Божеств</v>
      </c>
      <c r="H3633" s="11" t="str">
        <f>IFERROR(INDEX(lvl_6[],MATCH(N3633,lvl_6[ID],0),MATCH(_xlfn.CONCAT(K3633,"_",L3633,"_",M3633),lvl_6[#Headers],0)),"Нет")</f>
        <v>Склонность к богатству (Косое богатство)</v>
      </c>
      <c r="I3633" s="12">
        <v>1</v>
      </c>
      <c r="J3633" s="12">
        <v>4</v>
      </c>
      <c r="K3633" s="12">
        <v>1</v>
      </c>
      <c r="L3633" s="12">
        <v>5</v>
      </c>
      <c r="M3633" s="12">
        <v>1</v>
      </c>
      <c r="N3633" s="12">
        <v>5</v>
      </c>
      <c r="O3633" s="12">
        <f>COUNTIF($P$2:P3633,P3633)</f>
        <v>49</v>
      </c>
      <c r="P3633" s="12" t="str">
        <f t="shared" si="228"/>
        <v>141050105</v>
      </c>
      <c r="Q3633" s="12" t="str">
        <f t="shared" si="229"/>
        <v>1410501050049</v>
      </c>
      <c r="R3633" s="20" t="s">
        <v>3146</v>
      </c>
      <c r="AB3633" s="12" t="s">
        <v>914</v>
      </c>
      <c r="AD3633" s="12" t="s">
        <v>100</v>
      </c>
      <c r="AP3633" s="12" t="s">
        <v>903</v>
      </c>
      <c r="AR3633" s="12" t="s">
        <v>100</v>
      </c>
      <c r="BN3633" s="12">
        <v>1</v>
      </c>
    </row>
    <row r="3634" spans="1:66" ht="45" x14ac:dyDescent="0.25">
      <c r="A3634" s="12">
        <v>1</v>
      </c>
      <c r="B3634" s="11" t="str">
        <f t="shared" si="227"/>
        <v>Общий расчет. Анализ даты. Анализ даты. Символические звезды. 10 Божеств. Прямое богатство</v>
      </c>
      <c r="C3634" s="11" t="str">
        <f>IFERROR(VLOOKUP(I3634,lvl_1[],2,FALSE),"Нет")</f>
        <v>Общий расчет</v>
      </c>
      <c r="D3634" s="11" t="str">
        <f>IFERROR(VLOOKUP(Rule!J3634,lvl_2[],2,FALSE),"Нет")</f>
        <v>Анализ даты</v>
      </c>
      <c r="E3634" s="11" t="str">
        <f>IFERROR(VLOOKUP(Rule!K3634,lvl_3[],2,FALSE),"Нет")</f>
        <v>Анализ даты</v>
      </c>
      <c r="F3634" s="11" t="str">
        <f>IFERROR(INDEX(lvl_4[],MATCH(L3634,lvl_4[ID],0),MATCH(TEXT(K3634,"##0"),lvl_4[#Headers],0)),"Нет")</f>
        <v>Символические звезды</v>
      </c>
      <c r="G3634" s="11" t="str">
        <f>IFERROR(INDEX(lvl_5[],MATCH(M3634,lvl_5[ID],0),MATCH(_xlfn.CONCAT(TEXT(K3634,"##0"),"_",TEXT(L3634,"##0")),lvl_5[#Headers],0)),"Нет")</f>
        <v>10 Божеств</v>
      </c>
      <c r="H3634" s="11" t="str">
        <f>IFERROR(INDEX(lvl_6[],MATCH(N3634,lvl_6[ID],0),MATCH(_xlfn.CONCAT(K3634,"_",L3634,"_",M3634),lvl_6[#Headers],0)),"Нет")</f>
        <v>Прямое богатство</v>
      </c>
      <c r="I3634" s="12">
        <v>1</v>
      </c>
      <c r="J3634" s="12">
        <v>4</v>
      </c>
      <c r="K3634" s="12">
        <v>1</v>
      </c>
      <c r="L3634" s="12">
        <v>5</v>
      </c>
      <c r="M3634" s="12">
        <v>1</v>
      </c>
      <c r="N3634" s="12">
        <v>6</v>
      </c>
      <c r="O3634" s="12">
        <f>COUNTIF($P$2:P3634,P3634)</f>
        <v>49</v>
      </c>
      <c r="P3634" s="12" t="str">
        <f t="shared" si="228"/>
        <v>141050106</v>
      </c>
      <c r="Q3634" s="12" t="str">
        <f t="shared" si="229"/>
        <v>1410501060049</v>
      </c>
      <c r="R3634" s="20" t="s">
        <v>3147</v>
      </c>
      <c r="AB3634" s="12" t="s">
        <v>914</v>
      </c>
      <c r="AD3634" s="12" t="s">
        <v>100</v>
      </c>
      <c r="AP3634" s="12" t="s">
        <v>905</v>
      </c>
      <c r="AR3634" s="12" t="s">
        <v>100</v>
      </c>
      <c r="BN3634" s="12">
        <v>1</v>
      </c>
    </row>
    <row r="3635" spans="1:66" ht="60" x14ac:dyDescent="0.25">
      <c r="A3635" s="12">
        <v>1</v>
      </c>
      <c r="B3635" s="11" t="str">
        <f t="shared" si="227"/>
        <v>Общий расчет. Анализ даты. Анализ даты. Символические звезды. 10 Божеств. Убийство 7й позиции (Неправильный чиновник_</v>
      </c>
      <c r="C3635" s="11" t="str">
        <f>IFERROR(VLOOKUP(I3635,lvl_1[],2,FALSE),"Нет")</f>
        <v>Общий расчет</v>
      </c>
      <c r="D3635" s="11" t="str">
        <f>IFERROR(VLOOKUP(Rule!J3635,lvl_2[],2,FALSE),"Нет")</f>
        <v>Анализ даты</v>
      </c>
      <c r="E3635" s="11" t="str">
        <f>IFERROR(VLOOKUP(Rule!K3635,lvl_3[],2,FALSE),"Нет")</f>
        <v>Анализ даты</v>
      </c>
      <c r="F3635" s="11" t="str">
        <f>IFERROR(INDEX(lvl_4[],MATCH(L3635,lvl_4[ID],0),MATCH(TEXT(K3635,"##0"),lvl_4[#Headers],0)),"Нет")</f>
        <v>Символические звезды</v>
      </c>
      <c r="G3635" s="11" t="str">
        <f>IFERROR(INDEX(lvl_5[],MATCH(M3635,lvl_5[ID],0),MATCH(_xlfn.CONCAT(TEXT(K3635,"##0"),"_",TEXT(L3635,"##0")),lvl_5[#Headers],0)),"Нет")</f>
        <v>10 Божеств</v>
      </c>
      <c r="H3635" s="11" t="str">
        <f>IFERROR(INDEX(lvl_6[],MATCH(N3635,lvl_6[ID],0),MATCH(_xlfn.CONCAT(K3635,"_",L3635,"_",M3635),lvl_6[#Headers],0)),"Нет")</f>
        <v>Убийство 7й позиции (Неправильный чиновник_</v>
      </c>
      <c r="I3635" s="12">
        <v>1</v>
      </c>
      <c r="J3635" s="12">
        <v>4</v>
      </c>
      <c r="K3635" s="12">
        <v>1</v>
      </c>
      <c r="L3635" s="12">
        <v>5</v>
      </c>
      <c r="M3635" s="12">
        <v>1</v>
      </c>
      <c r="N3635" s="12">
        <v>7</v>
      </c>
      <c r="O3635" s="12">
        <f>COUNTIF($P$2:P3635,P3635)</f>
        <v>49</v>
      </c>
      <c r="P3635" s="12" t="str">
        <f t="shared" si="228"/>
        <v>141050107</v>
      </c>
      <c r="Q3635" s="12" t="str">
        <f t="shared" si="229"/>
        <v>1410501070049</v>
      </c>
      <c r="R3635" s="20" t="s">
        <v>3148</v>
      </c>
      <c r="AB3635" s="12" t="s">
        <v>914</v>
      </c>
      <c r="AD3635" s="12" t="s">
        <v>100</v>
      </c>
      <c r="AP3635" s="12" t="s">
        <v>907</v>
      </c>
      <c r="AR3635" s="12" t="s">
        <v>100</v>
      </c>
      <c r="BN3635" s="12">
        <v>1</v>
      </c>
    </row>
    <row r="3636" spans="1:66" ht="60" x14ac:dyDescent="0.25">
      <c r="A3636" s="12">
        <v>1</v>
      </c>
      <c r="B3636" s="11" t="str">
        <f t="shared" si="227"/>
        <v>Общий расчет. Анализ даты. Анализ даты. Символические звезды. 10 Божеств. Правильный чиновник (Правильная власть)</v>
      </c>
      <c r="C3636" s="11" t="str">
        <f>IFERROR(VLOOKUP(I3636,lvl_1[],2,FALSE),"Нет")</f>
        <v>Общий расчет</v>
      </c>
      <c r="D3636" s="11" t="str">
        <f>IFERROR(VLOOKUP(Rule!J3636,lvl_2[],2,FALSE),"Нет")</f>
        <v>Анализ даты</v>
      </c>
      <c r="E3636" s="11" t="str">
        <f>IFERROR(VLOOKUP(Rule!K3636,lvl_3[],2,FALSE),"Нет")</f>
        <v>Анализ даты</v>
      </c>
      <c r="F3636" s="11" t="str">
        <f>IFERROR(INDEX(lvl_4[],MATCH(L3636,lvl_4[ID],0),MATCH(TEXT(K3636,"##0"),lvl_4[#Headers],0)),"Нет")</f>
        <v>Символические звезды</v>
      </c>
      <c r="G3636" s="11" t="str">
        <f>IFERROR(INDEX(lvl_5[],MATCH(M3636,lvl_5[ID],0),MATCH(_xlfn.CONCAT(TEXT(K3636,"##0"),"_",TEXT(L3636,"##0")),lvl_5[#Headers],0)),"Нет")</f>
        <v>10 Божеств</v>
      </c>
      <c r="H3636" s="11" t="str">
        <f>IFERROR(INDEX(lvl_6[],MATCH(N3636,lvl_6[ID],0),MATCH(_xlfn.CONCAT(K3636,"_",L3636,"_",M3636),lvl_6[#Headers],0)),"Нет")</f>
        <v>Правильный чиновник (Правильная власть)</v>
      </c>
      <c r="I3636" s="12">
        <v>1</v>
      </c>
      <c r="J3636" s="12">
        <v>4</v>
      </c>
      <c r="K3636" s="12">
        <v>1</v>
      </c>
      <c r="L3636" s="12">
        <v>5</v>
      </c>
      <c r="M3636" s="12">
        <v>1</v>
      </c>
      <c r="N3636" s="12">
        <v>8</v>
      </c>
      <c r="O3636" s="12">
        <f>COUNTIF($P$2:P3636,P3636)</f>
        <v>49</v>
      </c>
      <c r="P3636" s="12" t="str">
        <f t="shared" si="228"/>
        <v>141050108</v>
      </c>
      <c r="Q3636" s="12" t="str">
        <f t="shared" si="229"/>
        <v>1410501080049</v>
      </c>
      <c r="R3636" s="20" t="s">
        <v>3149</v>
      </c>
      <c r="AB3636" s="12" t="s">
        <v>914</v>
      </c>
      <c r="AD3636" s="12" t="s">
        <v>100</v>
      </c>
      <c r="AP3636" s="12" t="s">
        <v>908</v>
      </c>
      <c r="AR3636" s="12" t="s">
        <v>100</v>
      </c>
      <c r="BN3636" s="12">
        <v>1</v>
      </c>
    </row>
    <row r="3637" spans="1:66" ht="45" x14ac:dyDescent="0.25">
      <c r="A3637" s="12">
        <v>1</v>
      </c>
      <c r="B3637" s="11" t="str">
        <f t="shared" si="227"/>
        <v>Общий расчет. Анализ даты. Анализ даты. Символические звезды. 10 Божеств. Косая печать (Дух Совы)</v>
      </c>
      <c r="C3637" s="11" t="str">
        <f>IFERROR(VLOOKUP(I3637,lvl_1[],2,FALSE),"Нет")</f>
        <v>Общий расчет</v>
      </c>
      <c r="D3637" s="11" t="str">
        <f>IFERROR(VLOOKUP(Rule!J3637,lvl_2[],2,FALSE),"Нет")</f>
        <v>Анализ даты</v>
      </c>
      <c r="E3637" s="11" t="str">
        <f>IFERROR(VLOOKUP(Rule!K3637,lvl_3[],2,FALSE),"Нет")</f>
        <v>Анализ даты</v>
      </c>
      <c r="F3637" s="11" t="str">
        <f>IFERROR(INDEX(lvl_4[],MATCH(L3637,lvl_4[ID],0),MATCH(TEXT(K3637,"##0"),lvl_4[#Headers],0)),"Нет")</f>
        <v>Символические звезды</v>
      </c>
      <c r="G3637" s="11" t="str">
        <f>IFERROR(INDEX(lvl_5[],MATCH(M3637,lvl_5[ID],0),MATCH(_xlfn.CONCAT(TEXT(K3637,"##0"),"_",TEXT(L3637,"##0")),lvl_5[#Headers],0)),"Нет")</f>
        <v>10 Божеств</v>
      </c>
      <c r="H3637" s="11" t="str">
        <f>IFERROR(INDEX(lvl_6[],MATCH(N3637,lvl_6[ID],0),MATCH(_xlfn.CONCAT(K3637,"_",L3637,"_",M3637),lvl_6[#Headers],0)),"Нет")</f>
        <v>Косая печать (Дух Совы)</v>
      </c>
      <c r="I3637" s="12">
        <v>1</v>
      </c>
      <c r="J3637" s="12">
        <v>4</v>
      </c>
      <c r="K3637" s="12">
        <v>1</v>
      </c>
      <c r="L3637" s="12">
        <v>5</v>
      </c>
      <c r="M3637" s="12">
        <v>1</v>
      </c>
      <c r="N3637" s="12">
        <v>9</v>
      </c>
      <c r="O3637" s="12">
        <f>COUNTIF($P$2:P3637,P3637)</f>
        <v>49</v>
      </c>
      <c r="P3637" s="12" t="str">
        <f t="shared" si="228"/>
        <v>141050109</v>
      </c>
      <c r="Q3637" s="12" t="str">
        <f t="shared" si="229"/>
        <v>1410501090049</v>
      </c>
      <c r="R3637" s="20" t="s">
        <v>3150</v>
      </c>
      <c r="AB3637" s="12" t="s">
        <v>914</v>
      </c>
      <c r="AD3637" s="12" t="s">
        <v>100</v>
      </c>
      <c r="AP3637" s="12" t="s">
        <v>910</v>
      </c>
      <c r="AR3637" s="12" t="s">
        <v>100</v>
      </c>
      <c r="BN3637" s="12">
        <v>1</v>
      </c>
    </row>
    <row r="3638" spans="1:66" ht="45" x14ac:dyDescent="0.25">
      <c r="A3638" s="12">
        <v>1</v>
      </c>
      <c r="B3638" s="11" t="str">
        <f t="shared" si="227"/>
        <v>Общий расчет. Анализ даты. Анализ даты. Символические звезды. 10 Божеств. Правильная печать</v>
      </c>
      <c r="C3638" s="11" t="str">
        <f>IFERROR(VLOOKUP(I3638,lvl_1[],2,FALSE),"Нет")</f>
        <v>Общий расчет</v>
      </c>
      <c r="D3638" s="11" t="str">
        <f>IFERROR(VLOOKUP(Rule!J3638,lvl_2[],2,FALSE),"Нет")</f>
        <v>Анализ даты</v>
      </c>
      <c r="E3638" s="11" t="str">
        <f>IFERROR(VLOOKUP(Rule!K3638,lvl_3[],2,FALSE),"Нет")</f>
        <v>Анализ даты</v>
      </c>
      <c r="F3638" s="11" t="str">
        <f>IFERROR(INDEX(lvl_4[],MATCH(L3638,lvl_4[ID],0),MATCH(TEXT(K3638,"##0"),lvl_4[#Headers],0)),"Нет")</f>
        <v>Символические звезды</v>
      </c>
      <c r="G3638" s="11" t="str">
        <f>IFERROR(INDEX(lvl_5[],MATCH(M3638,lvl_5[ID],0),MATCH(_xlfn.CONCAT(TEXT(K3638,"##0"),"_",TEXT(L3638,"##0")),lvl_5[#Headers],0)),"Нет")</f>
        <v>10 Божеств</v>
      </c>
      <c r="H3638" s="11" t="str">
        <f>IFERROR(INDEX(lvl_6[],MATCH(N3638,lvl_6[ID],0),MATCH(_xlfn.CONCAT(K3638,"_",L3638,"_",M3638),lvl_6[#Headers],0)),"Нет")</f>
        <v>Правильная печать</v>
      </c>
      <c r="I3638" s="12">
        <v>1</v>
      </c>
      <c r="J3638" s="12">
        <v>4</v>
      </c>
      <c r="K3638" s="12">
        <v>1</v>
      </c>
      <c r="L3638" s="12">
        <v>5</v>
      </c>
      <c r="M3638" s="12">
        <v>1</v>
      </c>
      <c r="N3638" s="12">
        <v>10</v>
      </c>
      <c r="O3638" s="12">
        <f>COUNTIF($P$2:P3638,P3638)</f>
        <v>49</v>
      </c>
      <c r="P3638" s="12" t="str">
        <f t="shared" si="228"/>
        <v>141050110</v>
      </c>
      <c r="Q3638" s="12" t="str">
        <f t="shared" si="229"/>
        <v>1410501100049</v>
      </c>
      <c r="R3638" s="20" t="s">
        <v>3151</v>
      </c>
      <c r="AB3638" s="12" t="s">
        <v>914</v>
      </c>
      <c r="AD3638" s="12" t="s">
        <v>100</v>
      </c>
      <c r="AP3638" s="12" t="s">
        <v>912</v>
      </c>
      <c r="AR3638" s="12" t="s">
        <v>100</v>
      </c>
      <c r="BN3638" s="12">
        <v>1</v>
      </c>
    </row>
    <row r="3639" spans="1:66" ht="45" x14ac:dyDescent="0.25">
      <c r="A3639" s="12">
        <v>1</v>
      </c>
      <c r="B3639" s="11" t="str">
        <f t="shared" si="227"/>
        <v>Общий расчет. Анализ даты. Анализ даты. Символические звезды. 10 Божеств. Братство</v>
      </c>
      <c r="C3639" s="11" t="str">
        <f>IFERROR(VLOOKUP(I3639,lvl_1[],2,FALSE),"Нет")</f>
        <v>Общий расчет</v>
      </c>
      <c r="D3639" s="11" t="str">
        <f>IFERROR(VLOOKUP(Rule!J3639,lvl_2[],2,FALSE),"Нет")</f>
        <v>Анализ даты</v>
      </c>
      <c r="E3639" s="11" t="str">
        <f>IFERROR(VLOOKUP(Rule!K3639,lvl_3[],2,FALSE),"Нет")</f>
        <v>Анализ даты</v>
      </c>
      <c r="F3639" s="11" t="str">
        <f>IFERROR(INDEX(lvl_4[],MATCH(L3639,lvl_4[ID],0),MATCH(TEXT(K3639,"##0"),lvl_4[#Headers],0)),"Нет")</f>
        <v>Символические звезды</v>
      </c>
      <c r="G3639" s="11" t="str">
        <f>IFERROR(INDEX(lvl_5[],MATCH(M3639,lvl_5[ID],0),MATCH(_xlfn.CONCAT(TEXT(K3639,"##0"),"_",TEXT(L3639,"##0")),lvl_5[#Headers],0)),"Нет")</f>
        <v>10 Божеств</v>
      </c>
      <c r="H3639" s="11" t="str">
        <f>IFERROR(INDEX(lvl_6[],MATCH(N3639,lvl_6[ID],0),MATCH(_xlfn.CONCAT(K3639,"_",L3639,"_",M3639),lvl_6[#Headers],0)),"Нет")</f>
        <v>Братство</v>
      </c>
      <c r="I3639" s="12">
        <v>1</v>
      </c>
      <c r="J3639" s="12">
        <v>4</v>
      </c>
      <c r="K3639" s="12">
        <v>1</v>
      </c>
      <c r="L3639" s="12">
        <v>5</v>
      </c>
      <c r="M3639" s="12">
        <v>1</v>
      </c>
      <c r="N3639" s="12">
        <v>1</v>
      </c>
      <c r="O3639" s="12">
        <f>COUNTIF($P$2:P3639,P3639)</f>
        <v>50</v>
      </c>
      <c r="P3639" s="12" t="str">
        <f t="shared" si="228"/>
        <v>141050101</v>
      </c>
      <c r="Q3639" s="12" t="str">
        <f t="shared" si="229"/>
        <v>1410501010050</v>
      </c>
      <c r="R3639" s="20" t="s">
        <v>3152</v>
      </c>
      <c r="AB3639" s="12" t="s">
        <v>916</v>
      </c>
      <c r="AD3639" s="12" t="s">
        <v>100</v>
      </c>
      <c r="AP3639" s="12" t="s">
        <v>916</v>
      </c>
      <c r="AR3639" s="12" t="s">
        <v>100</v>
      </c>
      <c r="BN3639" s="12">
        <v>1</v>
      </c>
    </row>
    <row r="3640" spans="1:66" ht="45" x14ac:dyDescent="0.25">
      <c r="A3640" s="12">
        <v>1</v>
      </c>
      <c r="B3640" s="11" t="str">
        <f t="shared" si="227"/>
        <v>Общий расчет. Анализ даты. Анализ даты. Символические звезды. 10 Божеств. Грабитель богатства</v>
      </c>
      <c r="C3640" s="11" t="str">
        <f>IFERROR(VLOOKUP(I3640,lvl_1[],2,FALSE),"Нет")</f>
        <v>Общий расчет</v>
      </c>
      <c r="D3640" s="11" t="str">
        <f>IFERROR(VLOOKUP(Rule!J3640,lvl_2[],2,FALSE),"Нет")</f>
        <v>Анализ даты</v>
      </c>
      <c r="E3640" s="11" t="str">
        <f>IFERROR(VLOOKUP(Rule!K3640,lvl_3[],2,FALSE),"Нет")</f>
        <v>Анализ даты</v>
      </c>
      <c r="F3640" s="11" t="str">
        <f>IFERROR(INDEX(lvl_4[],MATCH(L3640,lvl_4[ID],0),MATCH(TEXT(K3640,"##0"),lvl_4[#Headers],0)),"Нет")</f>
        <v>Символические звезды</v>
      </c>
      <c r="G3640" s="11" t="str">
        <f>IFERROR(INDEX(lvl_5[],MATCH(M3640,lvl_5[ID],0),MATCH(_xlfn.CONCAT(TEXT(K3640,"##0"),"_",TEXT(L3640,"##0")),lvl_5[#Headers],0)),"Нет")</f>
        <v>10 Божеств</v>
      </c>
      <c r="H3640" s="11" t="str">
        <f>IFERROR(INDEX(lvl_6[],MATCH(N3640,lvl_6[ID],0),MATCH(_xlfn.CONCAT(K3640,"_",L3640,"_",M3640),lvl_6[#Headers],0)),"Нет")</f>
        <v>Грабитель богатства</v>
      </c>
      <c r="I3640" s="12">
        <v>1</v>
      </c>
      <c r="J3640" s="12">
        <v>4</v>
      </c>
      <c r="K3640" s="12">
        <v>1</v>
      </c>
      <c r="L3640" s="12">
        <v>5</v>
      </c>
      <c r="M3640" s="12">
        <v>1</v>
      </c>
      <c r="N3640" s="12">
        <v>2</v>
      </c>
      <c r="O3640" s="12">
        <f>COUNTIF($P$2:P3640,P3640)</f>
        <v>50</v>
      </c>
      <c r="P3640" s="12" t="str">
        <f t="shared" si="228"/>
        <v>141050102</v>
      </c>
      <c r="Q3640" s="12" t="str">
        <f t="shared" si="229"/>
        <v>1410501020050</v>
      </c>
      <c r="R3640" s="20" t="s">
        <v>3153</v>
      </c>
      <c r="AB3640" s="12" t="s">
        <v>916</v>
      </c>
      <c r="AD3640" s="12" t="s">
        <v>100</v>
      </c>
      <c r="AP3640" s="12" t="s">
        <v>914</v>
      </c>
      <c r="AR3640" s="12" t="s">
        <v>100</v>
      </c>
      <c r="BN3640" s="12">
        <v>1</v>
      </c>
    </row>
    <row r="3641" spans="1:66" ht="45" x14ac:dyDescent="0.25">
      <c r="A3641" s="12">
        <v>1</v>
      </c>
      <c r="B3641" s="11" t="str">
        <f t="shared" si="227"/>
        <v>Общий расчет. Анализ даты. Анализ даты. Символические звезды. 10 Божеств. Дух наслаждения</v>
      </c>
      <c r="C3641" s="11" t="str">
        <f>IFERROR(VLOOKUP(I3641,lvl_1[],2,FALSE),"Нет")</f>
        <v>Общий расчет</v>
      </c>
      <c r="D3641" s="11" t="str">
        <f>IFERROR(VLOOKUP(Rule!J3641,lvl_2[],2,FALSE),"Нет")</f>
        <v>Анализ даты</v>
      </c>
      <c r="E3641" s="11" t="str">
        <f>IFERROR(VLOOKUP(Rule!K3641,lvl_3[],2,FALSE),"Нет")</f>
        <v>Анализ даты</v>
      </c>
      <c r="F3641" s="11" t="str">
        <f>IFERROR(INDEX(lvl_4[],MATCH(L3641,lvl_4[ID],0),MATCH(TEXT(K3641,"##0"),lvl_4[#Headers],0)),"Нет")</f>
        <v>Символические звезды</v>
      </c>
      <c r="G3641" s="11" t="str">
        <f>IFERROR(INDEX(lvl_5[],MATCH(M3641,lvl_5[ID],0),MATCH(_xlfn.CONCAT(TEXT(K3641,"##0"),"_",TEXT(L3641,"##0")),lvl_5[#Headers],0)),"Нет")</f>
        <v>10 Божеств</v>
      </c>
      <c r="H3641" s="11" t="str">
        <f>IFERROR(INDEX(lvl_6[],MATCH(N3641,lvl_6[ID],0),MATCH(_xlfn.CONCAT(K3641,"_",L3641,"_",M3641),lvl_6[#Headers],0)),"Нет")</f>
        <v>Дух наслаждения</v>
      </c>
      <c r="I3641" s="12">
        <v>1</v>
      </c>
      <c r="J3641" s="12">
        <v>4</v>
      </c>
      <c r="K3641" s="12">
        <v>1</v>
      </c>
      <c r="L3641" s="12">
        <v>5</v>
      </c>
      <c r="M3641" s="12">
        <v>1</v>
      </c>
      <c r="N3641" s="12">
        <v>3</v>
      </c>
      <c r="O3641" s="12">
        <f>COUNTIF($P$2:P3641,P3641)</f>
        <v>50</v>
      </c>
      <c r="P3641" s="12" t="str">
        <f t="shared" si="228"/>
        <v>141050103</v>
      </c>
      <c r="Q3641" s="12" t="str">
        <f t="shared" si="229"/>
        <v>1410501030050</v>
      </c>
      <c r="R3641" s="20" t="s">
        <v>3154</v>
      </c>
      <c r="AB3641" s="12" t="s">
        <v>916</v>
      </c>
      <c r="AD3641" s="12" t="s">
        <v>100</v>
      </c>
      <c r="AP3641" s="12" t="s">
        <v>901</v>
      </c>
      <c r="AR3641" s="12" t="s">
        <v>100</v>
      </c>
      <c r="BN3641" s="12">
        <v>1</v>
      </c>
    </row>
    <row r="3642" spans="1:66" ht="60" x14ac:dyDescent="0.25">
      <c r="A3642" s="12">
        <v>1</v>
      </c>
      <c r="B3642" s="11" t="str">
        <f t="shared" si="227"/>
        <v>Общий расчет. Анализ даты. Анализ даты. Символические звезды. 10 Божеств. Ранение чиновника (Нападение на власть)</v>
      </c>
      <c r="C3642" s="11" t="str">
        <f>IFERROR(VLOOKUP(I3642,lvl_1[],2,FALSE),"Нет")</f>
        <v>Общий расчет</v>
      </c>
      <c r="D3642" s="11" t="str">
        <f>IFERROR(VLOOKUP(Rule!J3642,lvl_2[],2,FALSE),"Нет")</f>
        <v>Анализ даты</v>
      </c>
      <c r="E3642" s="11" t="str">
        <f>IFERROR(VLOOKUP(Rule!K3642,lvl_3[],2,FALSE),"Нет")</f>
        <v>Анализ даты</v>
      </c>
      <c r="F3642" s="11" t="str">
        <f>IFERROR(INDEX(lvl_4[],MATCH(L3642,lvl_4[ID],0),MATCH(TEXT(K3642,"##0"),lvl_4[#Headers],0)),"Нет")</f>
        <v>Символические звезды</v>
      </c>
      <c r="G3642" s="11" t="str">
        <f>IFERROR(INDEX(lvl_5[],MATCH(M3642,lvl_5[ID],0),MATCH(_xlfn.CONCAT(TEXT(K3642,"##0"),"_",TEXT(L3642,"##0")),lvl_5[#Headers],0)),"Нет")</f>
        <v>10 Божеств</v>
      </c>
      <c r="H3642" s="11" t="str">
        <f>IFERROR(INDEX(lvl_6[],MATCH(N3642,lvl_6[ID],0),MATCH(_xlfn.CONCAT(K3642,"_",L3642,"_",M3642),lvl_6[#Headers],0)),"Нет")</f>
        <v>Ранение чиновника (Нападение на власть)</v>
      </c>
      <c r="I3642" s="12">
        <v>1</v>
      </c>
      <c r="J3642" s="12">
        <v>4</v>
      </c>
      <c r="K3642" s="12">
        <v>1</v>
      </c>
      <c r="L3642" s="12">
        <v>5</v>
      </c>
      <c r="M3642" s="12">
        <v>1</v>
      </c>
      <c r="N3642" s="12">
        <v>4</v>
      </c>
      <c r="O3642" s="12">
        <f>COUNTIF($P$2:P3642,P3642)</f>
        <v>50</v>
      </c>
      <c r="P3642" s="12" t="str">
        <f t="shared" si="228"/>
        <v>141050104</v>
      </c>
      <c r="Q3642" s="12" t="str">
        <f t="shared" si="229"/>
        <v>1410501040050</v>
      </c>
      <c r="R3642" s="20" t="s">
        <v>3155</v>
      </c>
      <c r="AB3642" s="12" t="s">
        <v>916</v>
      </c>
      <c r="AD3642" s="12" t="s">
        <v>100</v>
      </c>
      <c r="AP3642" s="12" t="s">
        <v>899</v>
      </c>
      <c r="AR3642" s="12" t="s">
        <v>100</v>
      </c>
      <c r="BN3642" s="12">
        <v>1</v>
      </c>
    </row>
    <row r="3643" spans="1:66" ht="60" x14ac:dyDescent="0.25">
      <c r="A3643" s="12">
        <v>1</v>
      </c>
      <c r="B3643" s="11" t="str">
        <f t="shared" si="227"/>
        <v>Общий расчет. Анализ даты. Анализ даты. Символические звезды. 10 Божеств. Склонность к богатству (Косое богатство)</v>
      </c>
      <c r="C3643" s="11" t="str">
        <f>IFERROR(VLOOKUP(I3643,lvl_1[],2,FALSE),"Нет")</f>
        <v>Общий расчет</v>
      </c>
      <c r="D3643" s="11" t="str">
        <f>IFERROR(VLOOKUP(Rule!J3643,lvl_2[],2,FALSE),"Нет")</f>
        <v>Анализ даты</v>
      </c>
      <c r="E3643" s="11" t="str">
        <f>IFERROR(VLOOKUP(Rule!K3643,lvl_3[],2,FALSE),"Нет")</f>
        <v>Анализ даты</v>
      </c>
      <c r="F3643" s="11" t="str">
        <f>IFERROR(INDEX(lvl_4[],MATCH(L3643,lvl_4[ID],0),MATCH(TEXT(K3643,"##0"),lvl_4[#Headers],0)),"Нет")</f>
        <v>Символические звезды</v>
      </c>
      <c r="G3643" s="11" t="str">
        <f>IFERROR(INDEX(lvl_5[],MATCH(M3643,lvl_5[ID],0),MATCH(_xlfn.CONCAT(TEXT(K3643,"##0"),"_",TEXT(L3643,"##0")),lvl_5[#Headers],0)),"Нет")</f>
        <v>10 Божеств</v>
      </c>
      <c r="H3643" s="11" t="str">
        <f>IFERROR(INDEX(lvl_6[],MATCH(N3643,lvl_6[ID],0),MATCH(_xlfn.CONCAT(K3643,"_",L3643,"_",M3643),lvl_6[#Headers],0)),"Нет")</f>
        <v>Склонность к богатству (Косое богатство)</v>
      </c>
      <c r="I3643" s="12">
        <v>1</v>
      </c>
      <c r="J3643" s="12">
        <v>4</v>
      </c>
      <c r="K3643" s="12">
        <v>1</v>
      </c>
      <c r="L3643" s="12">
        <v>5</v>
      </c>
      <c r="M3643" s="12">
        <v>1</v>
      </c>
      <c r="N3643" s="12">
        <v>5</v>
      </c>
      <c r="O3643" s="12">
        <f>COUNTIF($P$2:P3643,P3643)</f>
        <v>50</v>
      </c>
      <c r="P3643" s="12" t="str">
        <f t="shared" si="228"/>
        <v>141050105</v>
      </c>
      <c r="Q3643" s="12" t="str">
        <f t="shared" si="229"/>
        <v>1410501050050</v>
      </c>
      <c r="R3643" s="20" t="s">
        <v>3156</v>
      </c>
      <c r="AB3643" s="12" t="s">
        <v>916</v>
      </c>
      <c r="AD3643" s="12" t="s">
        <v>100</v>
      </c>
      <c r="AP3643" s="12" t="s">
        <v>905</v>
      </c>
      <c r="AR3643" s="12" t="s">
        <v>100</v>
      </c>
      <c r="BN3643" s="12">
        <v>1</v>
      </c>
    </row>
    <row r="3644" spans="1:66" ht="45" x14ac:dyDescent="0.25">
      <c r="A3644" s="12">
        <v>1</v>
      </c>
      <c r="B3644" s="11" t="str">
        <f t="shared" si="227"/>
        <v>Общий расчет. Анализ даты. Анализ даты. Символические звезды. 10 Божеств. Прямое богатство</v>
      </c>
      <c r="C3644" s="11" t="str">
        <f>IFERROR(VLOOKUP(I3644,lvl_1[],2,FALSE),"Нет")</f>
        <v>Общий расчет</v>
      </c>
      <c r="D3644" s="11" t="str">
        <f>IFERROR(VLOOKUP(Rule!J3644,lvl_2[],2,FALSE),"Нет")</f>
        <v>Анализ даты</v>
      </c>
      <c r="E3644" s="11" t="str">
        <f>IFERROR(VLOOKUP(Rule!K3644,lvl_3[],2,FALSE),"Нет")</f>
        <v>Анализ даты</v>
      </c>
      <c r="F3644" s="11" t="str">
        <f>IFERROR(INDEX(lvl_4[],MATCH(L3644,lvl_4[ID],0),MATCH(TEXT(K3644,"##0"),lvl_4[#Headers],0)),"Нет")</f>
        <v>Символические звезды</v>
      </c>
      <c r="G3644" s="11" t="str">
        <f>IFERROR(INDEX(lvl_5[],MATCH(M3644,lvl_5[ID],0),MATCH(_xlfn.CONCAT(TEXT(K3644,"##0"),"_",TEXT(L3644,"##0")),lvl_5[#Headers],0)),"Нет")</f>
        <v>10 Божеств</v>
      </c>
      <c r="H3644" s="11" t="str">
        <f>IFERROR(INDEX(lvl_6[],MATCH(N3644,lvl_6[ID],0),MATCH(_xlfn.CONCAT(K3644,"_",L3644,"_",M3644),lvl_6[#Headers],0)),"Нет")</f>
        <v>Прямое богатство</v>
      </c>
      <c r="I3644" s="12">
        <v>1</v>
      </c>
      <c r="J3644" s="12">
        <v>4</v>
      </c>
      <c r="K3644" s="12">
        <v>1</v>
      </c>
      <c r="L3644" s="12">
        <v>5</v>
      </c>
      <c r="M3644" s="12">
        <v>1</v>
      </c>
      <c r="N3644" s="12">
        <v>6</v>
      </c>
      <c r="O3644" s="12">
        <f>COUNTIF($P$2:P3644,P3644)</f>
        <v>50</v>
      </c>
      <c r="P3644" s="12" t="str">
        <f t="shared" si="228"/>
        <v>141050106</v>
      </c>
      <c r="Q3644" s="12" t="str">
        <f t="shared" si="229"/>
        <v>1410501060050</v>
      </c>
      <c r="R3644" s="20" t="s">
        <v>3157</v>
      </c>
      <c r="AB3644" s="12" t="s">
        <v>916</v>
      </c>
      <c r="AD3644" s="12" t="s">
        <v>100</v>
      </c>
      <c r="AP3644" s="12" t="s">
        <v>903</v>
      </c>
      <c r="AR3644" s="12" t="s">
        <v>100</v>
      </c>
      <c r="BN3644" s="12">
        <v>1</v>
      </c>
    </row>
    <row r="3645" spans="1:66" ht="60" x14ac:dyDescent="0.25">
      <c r="A3645" s="12">
        <v>1</v>
      </c>
      <c r="B3645" s="11" t="str">
        <f t="shared" si="227"/>
        <v>Общий расчет. Анализ даты. Анализ даты. Символические звезды. 10 Божеств. Убийство 7й позиции (Неправильный чиновник_</v>
      </c>
      <c r="C3645" s="11" t="str">
        <f>IFERROR(VLOOKUP(I3645,lvl_1[],2,FALSE),"Нет")</f>
        <v>Общий расчет</v>
      </c>
      <c r="D3645" s="11" t="str">
        <f>IFERROR(VLOOKUP(Rule!J3645,lvl_2[],2,FALSE),"Нет")</f>
        <v>Анализ даты</v>
      </c>
      <c r="E3645" s="11" t="str">
        <f>IFERROR(VLOOKUP(Rule!K3645,lvl_3[],2,FALSE),"Нет")</f>
        <v>Анализ даты</v>
      </c>
      <c r="F3645" s="11" t="str">
        <f>IFERROR(INDEX(lvl_4[],MATCH(L3645,lvl_4[ID],0),MATCH(TEXT(K3645,"##0"),lvl_4[#Headers],0)),"Нет")</f>
        <v>Символические звезды</v>
      </c>
      <c r="G3645" s="11" t="str">
        <f>IFERROR(INDEX(lvl_5[],MATCH(M3645,lvl_5[ID],0),MATCH(_xlfn.CONCAT(TEXT(K3645,"##0"),"_",TEXT(L3645,"##0")),lvl_5[#Headers],0)),"Нет")</f>
        <v>10 Божеств</v>
      </c>
      <c r="H3645" s="11" t="str">
        <f>IFERROR(INDEX(lvl_6[],MATCH(N3645,lvl_6[ID],0),MATCH(_xlfn.CONCAT(K3645,"_",L3645,"_",M3645),lvl_6[#Headers],0)),"Нет")</f>
        <v>Убийство 7й позиции (Неправильный чиновник_</v>
      </c>
      <c r="I3645" s="12">
        <v>1</v>
      </c>
      <c r="J3645" s="12">
        <v>4</v>
      </c>
      <c r="K3645" s="12">
        <v>1</v>
      </c>
      <c r="L3645" s="12">
        <v>5</v>
      </c>
      <c r="M3645" s="12">
        <v>1</v>
      </c>
      <c r="N3645" s="12">
        <v>7</v>
      </c>
      <c r="O3645" s="12">
        <f>COUNTIF($P$2:P3645,P3645)</f>
        <v>50</v>
      </c>
      <c r="P3645" s="12" t="str">
        <f t="shared" si="228"/>
        <v>141050107</v>
      </c>
      <c r="Q3645" s="12" t="str">
        <f t="shared" si="229"/>
        <v>1410501070050</v>
      </c>
      <c r="R3645" s="20" t="s">
        <v>3158</v>
      </c>
      <c r="AB3645" s="12" t="s">
        <v>916</v>
      </c>
      <c r="AD3645" s="12" t="s">
        <v>100</v>
      </c>
      <c r="AP3645" s="12" t="s">
        <v>908</v>
      </c>
      <c r="AR3645" s="12" t="s">
        <v>100</v>
      </c>
      <c r="BN3645" s="12">
        <v>1</v>
      </c>
    </row>
    <row r="3646" spans="1:66" ht="60" x14ac:dyDescent="0.25">
      <c r="A3646" s="12">
        <v>1</v>
      </c>
      <c r="B3646" s="11" t="str">
        <f t="shared" si="227"/>
        <v>Общий расчет. Анализ даты. Анализ даты. Символические звезды. 10 Божеств. Правильный чиновник (Правильная власть)</v>
      </c>
      <c r="C3646" s="11" t="str">
        <f>IFERROR(VLOOKUP(I3646,lvl_1[],2,FALSE),"Нет")</f>
        <v>Общий расчет</v>
      </c>
      <c r="D3646" s="11" t="str">
        <f>IFERROR(VLOOKUP(Rule!J3646,lvl_2[],2,FALSE),"Нет")</f>
        <v>Анализ даты</v>
      </c>
      <c r="E3646" s="11" t="str">
        <f>IFERROR(VLOOKUP(Rule!K3646,lvl_3[],2,FALSE),"Нет")</f>
        <v>Анализ даты</v>
      </c>
      <c r="F3646" s="11" t="str">
        <f>IFERROR(INDEX(lvl_4[],MATCH(L3646,lvl_4[ID],0),MATCH(TEXT(K3646,"##0"),lvl_4[#Headers],0)),"Нет")</f>
        <v>Символические звезды</v>
      </c>
      <c r="G3646" s="11" t="str">
        <f>IFERROR(INDEX(lvl_5[],MATCH(M3646,lvl_5[ID],0),MATCH(_xlfn.CONCAT(TEXT(K3646,"##0"),"_",TEXT(L3646,"##0")),lvl_5[#Headers],0)),"Нет")</f>
        <v>10 Божеств</v>
      </c>
      <c r="H3646" s="11" t="str">
        <f>IFERROR(INDEX(lvl_6[],MATCH(N3646,lvl_6[ID],0),MATCH(_xlfn.CONCAT(K3646,"_",L3646,"_",M3646),lvl_6[#Headers],0)),"Нет")</f>
        <v>Правильный чиновник (Правильная власть)</v>
      </c>
      <c r="I3646" s="12">
        <v>1</v>
      </c>
      <c r="J3646" s="12">
        <v>4</v>
      </c>
      <c r="K3646" s="12">
        <v>1</v>
      </c>
      <c r="L3646" s="12">
        <v>5</v>
      </c>
      <c r="M3646" s="12">
        <v>1</v>
      </c>
      <c r="N3646" s="12">
        <v>8</v>
      </c>
      <c r="O3646" s="12">
        <f>COUNTIF($P$2:P3646,P3646)</f>
        <v>50</v>
      </c>
      <c r="P3646" s="12" t="str">
        <f t="shared" si="228"/>
        <v>141050108</v>
      </c>
      <c r="Q3646" s="12" t="str">
        <f t="shared" si="229"/>
        <v>1410501080050</v>
      </c>
      <c r="R3646" s="20" t="s">
        <v>3159</v>
      </c>
      <c r="AB3646" s="12" t="s">
        <v>916</v>
      </c>
      <c r="AD3646" s="12" t="s">
        <v>100</v>
      </c>
      <c r="AP3646" s="12" t="s">
        <v>907</v>
      </c>
      <c r="AR3646" s="12" t="s">
        <v>100</v>
      </c>
      <c r="BN3646" s="12">
        <v>1</v>
      </c>
    </row>
    <row r="3647" spans="1:66" ht="45" x14ac:dyDescent="0.25">
      <c r="A3647" s="12">
        <v>1</v>
      </c>
      <c r="B3647" s="11" t="str">
        <f t="shared" si="227"/>
        <v>Общий расчет. Анализ даты. Анализ даты. Символические звезды. 10 Божеств. Косая печать (Дух Совы)</v>
      </c>
      <c r="C3647" s="11" t="str">
        <f>IFERROR(VLOOKUP(I3647,lvl_1[],2,FALSE),"Нет")</f>
        <v>Общий расчет</v>
      </c>
      <c r="D3647" s="11" t="str">
        <f>IFERROR(VLOOKUP(Rule!J3647,lvl_2[],2,FALSE),"Нет")</f>
        <v>Анализ даты</v>
      </c>
      <c r="E3647" s="11" t="str">
        <f>IFERROR(VLOOKUP(Rule!K3647,lvl_3[],2,FALSE),"Нет")</f>
        <v>Анализ даты</v>
      </c>
      <c r="F3647" s="11" t="str">
        <f>IFERROR(INDEX(lvl_4[],MATCH(L3647,lvl_4[ID],0),MATCH(TEXT(K3647,"##0"),lvl_4[#Headers],0)),"Нет")</f>
        <v>Символические звезды</v>
      </c>
      <c r="G3647" s="11" t="str">
        <f>IFERROR(INDEX(lvl_5[],MATCH(M3647,lvl_5[ID],0),MATCH(_xlfn.CONCAT(TEXT(K3647,"##0"),"_",TEXT(L3647,"##0")),lvl_5[#Headers],0)),"Нет")</f>
        <v>10 Божеств</v>
      </c>
      <c r="H3647" s="11" t="str">
        <f>IFERROR(INDEX(lvl_6[],MATCH(N3647,lvl_6[ID],0),MATCH(_xlfn.CONCAT(K3647,"_",L3647,"_",M3647),lvl_6[#Headers],0)),"Нет")</f>
        <v>Косая печать (Дух Совы)</v>
      </c>
      <c r="I3647" s="12">
        <v>1</v>
      </c>
      <c r="J3647" s="12">
        <v>4</v>
      </c>
      <c r="K3647" s="12">
        <v>1</v>
      </c>
      <c r="L3647" s="12">
        <v>5</v>
      </c>
      <c r="M3647" s="12">
        <v>1</v>
      </c>
      <c r="N3647" s="12">
        <v>9</v>
      </c>
      <c r="O3647" s="12">
        <f>COUNTIF($P$2:P3647,P3647)</f>
        <v>50</v>
      </c>
      <c r="P3647" s="12" t="str">
        <f t="shared" si="228"/>
        <v>141050109</v>
      </c>
      <c r="Q3647" s="12" t="str">
        <f t="shared" si="229"/>
        <v>1410501090050</v>
      </c>
      <c r="R3647" s="20" t="s">
        <v>3160</v>
      </c>
      <c r="AB3647" s="12" t="s">
        <v>916</v>
      </c>
      <c r="AD3647" s="12" t="s">
        <v>100</v>
      </c>
      <c r="AP3647" s="12" t="s">
        <v>912</v>
      </c>
      <c r="AR3647" s="12" t="s">
        <v>100</v>
      </c>
      <c r="BN3647" s="12">
        <v>1</v>
      </c>
    </row>
    <row r="3648" spans="1:66" ht="45" x14ac:dyDescent="0.25">
      <c r="A3648" s="12">
        <v>1</v>
      </c>
      <c r="B3648" s="11" t="str">
        <f t="shared" si="227"/>
        <v>Общий расчет. Анализ даты. Анализ даты. Символические звезды. 10 Божеств. Правильная печать</v>
      </c>
      <c r="C3648" s="11" t="str">
        <f>IFERROR(VLOOKUP(I3648,lvl_1[],2,FALSE),"Нет")</f>
        <v>Общий расчет</v>
      </c>
      <c r="D3648" s="11" t="str">
        <f>IFERROR(VLOOKUP(Rule!J3648,lvl_2[],2,FALSE),"Нет")</f>
        <v>Анализ даты</v>
      </c>
      <c r="E3648" s="11" t="str">
        <f>IFERROR(VLOOKUP(Rule!K3648,lvl_3[],2,FALSE),"Нет")</f>
        <v>Анализ даты</v>
      </c>
      <c r="F3648" s="11" t="str">
        <f>IFERROR(INDEX(lvl_4[],MATCH(L3648,lvl_4[ID],0),MATCH(TEXT(K3648,"##0"),lvl_4[#Headers],0)),"Нет")</f>
        <v>Символические звезды</v>
      </c>
      <c r="G3648" s="11" t="str">
        <f>IFERROR(INDEX(lvl_5[],MATCH(M3648,lvl_5[ID],0),MATCH(_xlfn.CONCAT(TEXT(K3648,"##0"),"_",TEXT(L3648,"##0")),lvl_5[#Headers],0)),"Нет")</f>
        <v>10 Божеств</v>
      </c>
      <c r="H3648" s="11" t="str">
        <f>IFERROR(INDEX(lvl_6[],MATCH(N3648,lvl_6[ID],0),MATCH(_xlfn.CONCAT(K3648,"_",L3648,"_",M3648),lvl_6[#Headers],0)),"Нет")</f>
        <v>Правильная печать</v>
      </c>
      <c r="I3648" s="12">
        <v>1</v>
      </c>
      <c r="J3648" s="12">
        <v>4</v>
      </c>
      <c r="K3648" s="12">
        <v>1</v>
      </c>
      <c r="L3648" s="12">
        <v>5</v>
      </c>
      <c r="M3648" s="12">
        <v>1</v>
      </c>
      <c r="N3648" s="12">
        <v>10</v>
      </c>
      <c r="O3648" s="12">
        <f>COUNTIF($P$2:P3648,P3648)</f>
        <v>50</v>
      </c>
      <c r="P3648" s="12" t="str">
        <f t="shared" si="228"/>
        <v>141050110</v>
      </c>
      <c r="Q3648" s="12" t="str">
        <f t="shared" si="229"/>
        <v>1410501100050</v>
      </c>
      <c r="R3648" s="20" t="s">
        <v>3161</v>
      </c>
      <c r="AB3648" s="12" t="s">
        <v>916</v>
      </c>
      <c r="AD3648" s="12" t="s">
        <v>100</v>
      </c>
      <c r="AP3648" s="12" t="s">
        <v>910</v>
      </c>
      <c r="AR3648" s="12" t="s">
        <v>100</v>
      </c>
      <c r="BN3648" s="12">
        <v>1</v>
      </c>
    </row>
    <row r="3649" spans="1:66" ht="45" x14ac:dyDescent="0.25">
      <c r="A3649" s="12">
        <v>1</v>
      </c>
      <c r="B3649" s="11" t="str">
        <f t="shared" si="227"/>
        <v>Общий расчет. Анализ даты. Анализ даты. Символические звезды. 10 Божеств. Братство</v>
      </c>
      <c r="C3649" s="11" t="str">
        <f>IFERROR(VLOOKUP(I3649,lvl_1[],2,FALSE),"Нет")</f>
        <v>Общий расчет</v>
      </c>
      <c r="D3649" s="11" t="str">
        <f>IFERROR(VLOOKUP(Rule!J3649,lvl_2[],2,FALSE),"Нет")</f>
        <v>Анализ даты</v>
      </c>
      <c r="E3649" s="11" t="str">
        <f>IFERROR(VLOOKUP(Rule!K3649,lvl_3[],2,FALSE),"Нет")</f>
        <v>Анализ даты</v>
      </c>
      <c r="F3649" s="11" t="str">
        <f>IFERROR(INDEX(lvl_4[],MATCH(L3649,lvl_4[ID],0),MATCH(TEXT(K3649,"##0"),lvl_4[#Headers],0)),"Нет")</f>
        <v>Символические звезды</v>
      </c>
      <c r="G3649" s="11" t="str">
        <f>IFERROR(INDEX(lvl_5[],MATCH(M3649,lvl_5[ID],0),MATCH(_xlfn.CONCAT(TEXT(K3649,"##0"),"_",TEXT(L3649,"##0")),lvl_5[#Headers],0)),"Нет")</f>
        <v>10 Божеств</v>
      </c>
      <c r="H3649" s="11" t="str">
        <f>IFERROR(INDEX(lvl_6[],MATCH(N3649,lvl_6[ID],0),MATCH(_xlfn.CONCAT(K3649,"_",L3649,"_",M3649),lvl_6[#Headers],0)),"Нет")</f>
        <v>Братство</v>
      </c>
      <c r="I3649" s="12">
        <v>1</v>
      </c>
      <c r="J3649" s="12">
        <v>4</v>
      </c>
      <c r="K3649" s="12">
        <v>1</v>
      </c>
      <c r="L3649" s="12">
        <v>5</v>
      </c>
      <c r="M3649" s="12">
        <v>1</v>
      </c>
      <c r="N3649" s="12">
        <v>1</v>
      </c>
      <c r="O3649" s="12">
        <f>COUNTIF($P$2:P3649,P3649)</f>
        <v>51</v>
      </c>
      <c r="P3649" s="12" t="str">
        <f t="shared" si="228"/>
        <v>141050101</v>
      </c>
      <c r="Q3649" s="12" t="str">
        <f t="shared" si="229"/>
        <v>1410501010051</v>
      </c>
      <c r="R3649" s="20" t="s">
        <v>3162</v>
      </c>
      <c r="AI3649" s="12" t="s">
        <v>899</v>
      </c>
      <c r="AK3649" s="12" t="s">
        <v>100</v>
      </c>
      <c r="AP3649" s="12" t="s">
        <v>899</v>
      </c>
      <c r="AR3649" s="12" t="s">
        <v>100</v>
      </c>
      <c r="BN3649" s="12">
        <v>1</v>
      </c>
    </row>
    <row r="3650" spans="1:66" ht="45" x14ac:dyDescent="0.25">
      <c r="A3650" s="12">
        <v>1</v>
      </c>
      <c r="B3650" s="11" t="str">
        <f t="shared" si="227"/>
        <v>Общий расчет. Анализ даты. Анализ даты. Символические звезды. 10 Божеств. Грабитель богатства</v>
      </c>
      <c r="C3650" s="11" t="str">
        <f>IFERROR(VLOOKUP(I3650,lvl_1[],2,FALSE),"Нет")</f>
        <v>Общий расчет</v>
      </c>
      <c r="D3650" s="11" t="str">
        <f>IFERROR(VLOOKUP(Rule!J3650,lvl_2[],2,FALSE),"Нет")</f>
        <v>Анализ даты</v>
      </c>
      <c r="E3650" s="11" t="str">
        <f>IFERROR(VLOOKUP(Rule!K3650,lvl_3[],2,FALSE),"Нет")</f>
        <v>Анализ даты</v>
      </c>
      <c r="F3650" s="11" t="str">
        <f>IFERROR(INDEX(lvl_4[],MATCH(L3650,lvl_4[ID],0),MATCH(TEXT(K3650,"##0"),lvl_4[#Headers],0)),"Нет")</f>
        <v>Символические звезды</v>
      </c>
      <c r="G3650" s="11" t="str">
        <f>IFERROR(INDEX(lvl_5[],MATCH(M3650,lvl_5[ID],0),MATCH(_xlfn.CONCAT(TEXT(K3650,"##0"),"_",TEXT(L3650,"##0")),lvl_5[#Headers],0)),"Нет")</f>
        <v>10 Божеств</v>
      </c>
      <c r="H3650" s="11" t="str">
        <f>IFERROR(INDEX(lvl_6[],MATCH(N3650,lvl_6[ID],0),MATCH(_xlfn.CONCAT(K3650,"_",L3650,"_",M3650),lvl_6[#Headers],0)),"Нет")</f>
        <v>Грабитель богатства</v>
      </c>
      <c r="I3650" s="12">
        <v>1</v>
      </c>
      <c r="J3650" s="12">
        <v>4</v>
      </c>
      <c r="K3650" s="12">
        <v>1</v>
      </c>
      <c r="L3650" s="12">
        <v>5</v>
      </c>
      <c r="M3650" s="12">
        <v>1</v>
      </c>
      <c r="N3650" s="12">
        <v>2</v>
      </c>
      <c r="O3650" s="12">
        <f>COUNTIF($P$2:P3650,P3650)</f>
        <v>51</v>
      </c>
      <c r="P3650" s="12" t="str">
        <f t="shared" si="228"/>
        <v>141050102</v>
      </c>
      <c r="Q3650" s="12" t="str">
        <f t="shared" si="229"/>
        <v>1410501020051</v>
      </c>
      <c r="R3650" s="20" t="s">
        <v>3163</v>
      </c>
      <c r="AI3650" s="12" t="s">
        <v>899</v>
      </c>
      <c r="AK3650" s="12" t="s">
        <v>100</v>
      </c>
      <c r="AP3650" s="12" t="s">
        <v>901</v>
      </c>
      <c r="AR3650" s="12" t="s">
        <v>100</v>
      </c>
      <c r="BN3650" s="12">
        <v>1</v>
      </c>
    </row>
    <row r="3651" spans="1:66" ht="45" x14ac:dyDescent="0.25">
      <c r="A3651" s="12">
        <v>1</v>
      </c>
      <c r="B3651" s="11" t="str">
        <f t="shared" si="227"/>
        <v>Общий расчет. Анализ даты. Анализ даты. Символические звезды. 10 Божеств. Дух наслаждения</v>
      </c>
      <c r="C3651" s="11" t="str">
        <f>IFERROR(VLOOKUP(I3651,lvl_1[],2,FALSE),"Нет")</f>
        <v>Общий расчет</v>
      </c>
      <c r="D3651" s="11" t="str">
        <f>IFERROR(VLOOKUP(Rule!J3651,lvl_2[],2,FALSE),"Нет")</f>
        <v>Анализ даты</v>
      </c>
      <c r="E3651" s="11" t="str">
        <f>IFERROR(VLOOKUP(Rule!K3651,lvl_3[],2,FALSE),"Нет")</f>
        <v>Анализ даты</v>
      </c>
      <c r="F3651" s="11" t="str">
        <f>IFERROR(INDEX(lvl_4[],MATCH(L3651,lvl_4[ID],0),MATCH(TEXT(K3651,"##0"),lvl_4[#Headers],0)),"Нет")</f>
        <v>Символические звезды</v>
      </c>
      <c r="G3651" s="11" t="str">
        <f>IFERROR(INDEX(lvl_5[],MATCH(M3651,lvl_5[ID],0),MATCH(_xlfn.CONCAT(TEXT(K3651,"##0"),"_",TEXT(L3651,"##0")),lvl_5[#Headers],0)),"Нет")</f>
        <v>10 Божеств</v>
      </c>
      <c r="H3651" s="11" t="str">
        <f>IFERROR(INDEX(lvl_6[],MATCH(N3651,lvl_6[ID],0),MATCH(_xlfn.CONCAT(K3651,"_",L3651,"_",M3651),lvl_6[#Headers],0)),"Нет")</f>
        <v>Дух наслаждения</v>
      </c>
      <c r="I3651" s="12">
        <v>1</v>
      </c>
      <c r="J3651" s="12">
        <v>4</v>
      </c>
      <c r="K3651" s="12">
        <v>1</v>
      </c>
      <c r="L3651" s="12">
        <v>5</v>
      </c>
      <c r="M3651" s="12">
        <v>1</v>
      </c>
      <c r="N3651" s="12">
        <v>3</v>
      </c>
      <c r="O3651" s="12">
        <f>COUNTIF($P$2:P3651,P3651)</f>
        <v>51</v>
      </c>
      <c r="P3651" s="12" t="str">
        <f t="shared" si="228"/>
        <v>141050103</v>
      </c>
      <c r="Q3651" s="12" t="str">
        <f t="shared" si="229"/>
        <v>1410501030051</v>
      </c>
      <c r="R3651" s="20" t="s">
        <v>3164</v>
      </c>
      <c r="AI3651" s="12" t="s">
        <v>899</v>
      </c>
      <c r="AK3651" s="12" t="s">
        <v>100</v>
      </c>
      <c r="AP3651" s="12" t="s">
        <v>903</v>
      </c>
      <c r="AR3651" s="12" t="s">
        <v>100</v>
      </c>
      <c r="BN3651" s="12">
        <v>1</v>
      </c>
    </row>
    <row r="3652" spans="1:66" ht="60" x14ac:dyDescent="0.25">
      <c r="A3652" s="12">
        <v>1</v>
      </c>
      <c r="B3652" s="11" t="str">
        <f t="shared" si="227"/>
        <v>Общий расчет. Анализ даты. Анализ даты. Символические звезды. 10 Божеств. Ранение чиновника (Нападение на власть)</v>
      </c>
      <c r="C3652" s="11" t="str">
        <f>IFERROR(VLOOKUP(I3652,lvl_1[],2,FALSE),"Нет")</f>
        <v>Общий расчет</v>
      </c>
      <c r="D3652" s="11" t="str">
        <f>IFERROR(VLOOKUP(Rule!J3652,lvl_2[],2,FALSE),"Нет")</f>
        <v>Анализ даты</v>
      </c>
      <c r="E3652" s="11" t="str">
        <f>IFERROR(VLOOKUP(Rule!K3652,lvl_3[],2,FALSE),"Нет")</f>
        <v>Анализ даты</v>
      </c>
      <c r="F3652" s="11" t="str">
        <f>IFERROR(INDEX(lvl_4[],MATCH(L3652,lvl_4[ID],0),MATCH(TEXT(K3652,"##0"),lvl_4[#Headers],0)),"Нет")</f>
        <v>Символические звезды</v>
      </c>
      <c r="G3652" s="11" t="str">
        <f>IFERROR(INDEX(lvl_5[],MATCH(M3652,lvl_5[ID],0),MATCH(_xlfn.CONCAT(TEXT(K3652,"##0"),"_",TEXT(L3652,"##0")),lvl_5[#Headers],0)),"Нет")</f>
        <v>10 Божеств</v>
      </c>
      <c r="H3652" s="11" t="str">
        <f>IFERROR(INDEX(lvl_6[],MATCH(N3652,lvl_6[ID],0),MATCH(_xlfn.CONCAT(K3652,"_",L3652,"_",M3652),lvl_6[#Headers],0)),"Нет")</f>
        <v>Ранение чиновника (Нападение на власть)</v>
      </c>
      <c r="I3652" s="12">
        <v>1</v>
      </c>
      <c r="J3652" s="12">
        <v>4</v>
      </c>
      <c r="K3652" s="12">
        <v>1</v>
      </c>
      <c r="L3652" s="12">
        <v>5</v>
      </c>
      <c r="M3652" s="12">
        <v>1</v>
      </c>
      <c r="N3652" s="12">
        <v>4</v>
      </c>
      <c r="O3652" s="12">
        <f>COUNTIF($P$2:P3652,P3652)</f>
        <v>51</v>
      </c>
      <c r="P3652" s="12" t="str">
        <f t="shared" si="228"/>
        <v>141050104</v>
      </c>
      <c r="Q3652" s="12" t="str">
        <f t="shared" si="229"/>
        <v>1410501040051</v>
      </c>
      <c r="R3652" s="20" t="s">
        <v>3165</v>
      </c>
      <c r="AI3652" s="12" t="s">
        <v>899</v>
      </c>
      <c r="AK3652" s="12" t="s">
        <v>100</v>
      </c>
      <c r="AP3652" s="12" t="s">
        <v>905</v>
      </c>
      <c r="AR3652" s="12" t="s">
        <v>100</v>
      </c>
      <c r="BN3652" s="12">
        <v>1</v>
      </c>
    </row>
    <row r="3653" spans="1:66" ht="60" x14ac:dyDescent="0.25">
      <c r="A3653" s="12">
        <v>1</v>
      </c>
      <c r="B3653" s="11" t="str">
        <f t="shared" si="227"/>
        <v>Общий расчет. Анализ даты. Анализ даты. Символические звезды. 10 Божеств. Склонность к богатству (Косое богатство)</v>
      </c>
      <c r="C3653" s="11" t="str">
        <f>IFERROR(VLOOKUP(I3653,lvl_1[],2,FALSE),"Нет")</f>
        <v>Общий расчет</v>
      </c>
      <c r="D3653" s="11" t="str">
        <f>IFERROR(VLOOKUP(Rule!J3653,lvl_2[],2,FALSE),"Нет")</f>
        <v>Анализ даты</v>
      </c>
      <c r="E3653" s="11" t="str">
        <f>IFERROR(VLOOKUP(Rule!K3653,lvl_3[],2,FALSE),"Нет")</f>
        <v>Анализ даты</v>
      </c>
      <c r="F3653" s="11" t="str">
        <f>IFERROR(INDEX(lvl_4[],MATCH(L3653,lvl_4[ID],0),MATCH(TEXT(K3653,"##0"),lvl_4[#Headers],0)),"Нет")</f>
        <v>Символические звезды</v>
      </c>
      <c r="G3653" s="11" t="str">
        <f>IFERROR(INDEX(lvl_5[],MATCH(M3653,lvl_5[ID],0),MATCH(_xlfn.CONCAT(TEXT(K3653,"##0"),"_",TEXT(L3653,"##0")),lvl_5[#Headers],0)),"Нет")</f>
        <v>10 Божеств</v>
      </c>
      <c r="H3653" s="11" t="str">
        <f>IFERROR(INDEX(lvl_6[],MATCH(N3653,lvl_6[ID],0),MATCH(_xlfn.CONCAT(K3653,"_",L3653,"_",M3653),lvl_6[#Headers],0)),"Нет")</f>
        <v>Склонность к богатству (Косое богатство)</v>
      </c>
      <c r="I3653" s="12">
        <v>1</v>
      </c>
      <c r="J3653" s="12">
        <v>4</v>
      </c>
      <c r="K3653" s="12">
        <v>1</v>
      </c>
      <c r="L3653" s="12">
        <v>5</v>
      </c>
      <c r="M3653" s="12">
        <v>1</v>
      </c>
      <c r="N3653" s="12">
        <v>5</v>
      </c>
      <c r="O3653" s="12">
        <f>COUNTIF($P$2:P3653,P3653)</f>
        <v>51</v>
      </c>
      <c r="P3653" s="12" t="str">
        <f t="shared" si="228"/>
        <v>141050105</v>
      </c>
      <c r="Q3653" s="12" t="str">
        <f t="shared" si="229"/>
        <v>1410501050051</v>
      </c>
      <c r="R3653" s="20" t="s">
        <v>3166</v>
      </c>
      <c r="AI3653" s="12" t="s">
        <v>899</v>
      </c>
      <c r="AK3653" s="12" t="s">
        <v>100</v>
      </c>
      <c r="AP3653" s="12" t="s">
        <v>907</v>
      </c>
      <c r="AR3653" s="12" t="s">
        <v>100</v>
      </c>
      <c r="BN3653" s="12">
        <v>1</v>
      </c>
    </row>
    <row r="3654" spans="1:66" ht="45" x14ac:dyDescent="0.25">
      <c r="A3654" s="12">
        <v>1</v>
      </c>
      <c r="B3654" s="11" t="str">
        <f t="shared" si="227"/>
        <v>Общий расчет. Анализ даты. Анализ даты. Символические звезды. 10 Божеств. Прямое богатство</v>
      </c>
      <c r="C3654" s="11" t="str">
        <f>IFERROR(VLOOKUP(I3654,lvl_1[],2,FALSE),"Нет")</f>
        <v>Общий расчет</v>
      </c>
      <c r="D3654" s="11" t="str">
        <f>IFERROR(VLOOKUP(Rule!J3654,lvl_2[],2,FALSE),"Нет")</f>
        <v>Анализ даты</v>
      </c>
      <c r="E3654" s="11" t="str">
        <f>IFERROR(VLOOKUP(Rule!K3654,lvl_3[],2,FALSE),"Нет")</f>
        <v>Анализ даты</v>
      </c>
      <c r="F3654" s="11" t="str">
        <f>IFERROR(INDEX(lvl_4[],MATCH(L3654,lvl_4[ID],0),MATCH(TEXT(K3654,"##0"),lvl_4[#Headers],0)),"Нет")</f>
        <v>Символические звезды</v>
      </c>
      <c r="G3654" s="11" t="str">
        <f>IFERROR(INDEX(lvl_5[],MATCH(M3654,lvl_5[ID],0),MATCH(_xlfn.CONCAT(TEXT(K3654,"##0"),"_",TEXT(L3654,"##0")),lvl_5[#Headers],0)),"Нет")</f>
        <v>10 Божеств</v>
      </c>
      <c r="H3654" s="11" t="str">
        <f>IFERROR(INDEX(lvl_6[],MATCH(N3654,lvl_6[ID],0),MATCH(_xlfn.CONCAT(K3654,"_",L3654,"_",M3654),lvl_6[#Headers],0)),"Нет")</f>
        <v>Прямое богатство</v>
      </c>
      <c r="I3654" s="12">
        <v>1</v>
      </c>
      <c r="J3654" s="12">
        <v>4</v>
      </c>
      <c r="K3654" s="12">
        <v>1</v>
      </c>
      <c r="L3654" s="12">
        <v>5</v>
      </c>
      <c r="M3654" s="12">
        <v>1</v>
      </c>
      <c r="N3654" s="12">
        <v>6</v>
      </c>
      <c r="O3654" s="12">
        <f>COUNTIF($P$2:P3654,P3654)</f>
        <v>51</v>
      </c>
      <c r="P3654" s="12" t="str">
        <f t="shared" si="228"/>
        <v>141050106</v>
      </c>
      <c r="Q3654" s="12" t="str">
        <f t="shared" si="229"/>
        <v>1410501060051</v>
      </c>
      <c r="R3654" s="20" t="s">
        <v>3167</v>
      </c>
      <c r="AI3654" s="12" t="s">
        <v>899</v>
      </c>
      <c r="AK3654" s="12" t="s">
        <v>100</v>
      </c>
      <c r="AP3654" s="12" t="s">
        <v>908</v>
      </c>
      <c r="AR3654" s="12" t="s">
        <v>100</v>
      </c>
      <c r="BN3654" s="12">
        <v>1</v>
      </c>
    </row>
    <row r="3655" spans="1:66" ht="60" x14ac:dyDescent="0.25">
      <c r="A3655" s="12">
        <v>1</v>
      </c>
      <c r="B3655" s="11" t="str">
        <f t="shared" si="227"/>
        <v>Общий расчет. Анализ даты. Анализ даты. Символические звезды. 10 Божеств. Убийство 7й позиции (Неправильный чиновник_</v>
      </c>
      <c r="C3655" s="11" t="str">
        <f>IFERROR(VLOOKUP(I3655,lvl_1[],2,FALSE),"Нет")</f>
        <v>Общий расчет</v>
      </c>
      <c r="D3655" s="11" t="str">
        <f>IFERROR(VLOOKUP(Rule!J3655,lvl_2[],2,FALSE),"Нет")</f>
        <v>Анализ даты</v>
      </c>
      <c r="E3655" s="11" t="str">
        <f>IFERROR(VLOOKUP(Rule!K3655,lvl_3[],2,FALSE),"Нет")</f>
        <v>Анализ даты</v>
      </c>
      <c r="F3655" s="11" t="str">
        <f>IFERROR(INDEX(lvl_4[],MATCH(L3655,lvl_4[ID],0),MATCH(TEXT(K3655,"##0"),lvl_4[#Headers],0)),"Нет")</f>
        <v>Символические звезды</v>
      </c>
      <c r="G3655" s="11" t="str">
        <f>IFERROR(INDEX(lvl_5[],MATCH(M3655,lvl_5[ID],0),MATCH(_xlfn.CONCAT(TEXT(K3655,"##0"),"_",TEXT(L3655,"##0")),lvl_5[#Headers],0)),"Нет")</f>
        <v>10 Божеств</v>
      </c>
      <c r="H3655" s="11" t="str">
        <f>IFERROR(INDEX(lvl_6[],MATCH(N3655,lvl_6[ID],0),MATCH(_xlfn.CONCAT(K3655,"_",L3655,"_",M3655),lvl_6[#Headers],0)),"Нет")</f>
        <v>Убийство 7й позиции (Неправильный чиновник_</v>
      </c>
      <c r="I3655" s="12">
        <v>1</v>
      </c>
      <c r="J3655" s="12">
        <v>4</v>
      </c>
      <c r="K3655" s="12">
        <v>1</v>
      </c>
      <c r="L3655" s="12">
        <v>5</v>
      </c>
      <c r="M3655" s="12">
        <v>1</v>
      </c>
      <c r="N3655" s="12">
        <v>7</v>
      </c>
      <c r="O3655" s="12">
        <f>COUNTIF($P$2:P3655,P3655)</f>
        <v>51</v>
      </c>
      <c r="P3655" s="12" t="str">
        <f t="shared" si="228"/>
        <v>141050107</v>
      </c>
      <c r="Q3655" s="12" t="str">
        <f t="shared" si="229"/>
        <v>1410501070051</v>
      </c>
      <c r="R3655" s="20" t="s">
        <v>3168</v>
      </c>
      <c r="AI3655" s="12" t="s">
        <v>899</v>
      </c>
      <c r="AK3655" s="12" t="s">
        <v>100</v>
      </c>
      <c r="AP3655" s="12" t="s">
        <v>910</v>
      </c>
      <c r="AR3655" s="12" t="s">
        <v>100</v>
      </c>
      <c r="BN3655" s="12">
        <v>1</v>
      </c>
    </row>
    <row r="3656" spans="1:66" ht="60" x14ac:dyDescent="0.25">
      <c r="A3656" s="12">
        <v>1</v>
      </c>
      <c r="B3656" s="11" t="str">
        <f t="shared" si="227"/>
        <v>Общий расчет. Анализ даты. Анализ даты. Символические звезды. 10 Божеств. Правильный чиновник (Правильная власть)</v>
      </c>
      <c r="C3656" s="11" t="str">
        <f>IFERROR(VLOOKUP(I3656,lvl_1[],2,FALSE),"Нет")</f>
        <v>Общий расчет</v>
      </c>
      <c r="D3656" s="11" t="str">
        <f>IFERROR(VLOOKUP(Rule!J3656,lvl_2[],2,FALSE),"Нет")</f>
        <v>Анализ даты</v>
      </c>
      <c r="E3656" s="11" t="str">
        <f>IFERROR(VLOOKUP(Rule!K3656,lvl_3[],2,FALSE),"Нет")</f>
        <v>Анализ даты</v>
      </c>
      <c r="F3656" s="11" t="str">
        <f>IFERROR(INDEX(lvl_4[],MATCH(L3656,lvl_4[ID],0),MATCH(TEXT(K3656,"##0"),lvl_4[#Headers],0)),"Нет")</f>
        <v>Символические звезды</v>
      </c>
      <c r="G3656" s="11" t="str">
        <f>IFERROR(INDEX(lvl_5[],MATCH(M3656,lvl_5[ID],0),MATCH(_xlfn.CONCAT(TEXT(K3656,"##0"),"_",TEXT(L3656,"##0")),lvl_5[#Headers],0)),"Нет")</f>
        <v>10 Божеств</v>
      </c>
      <c r="H3656" s="11" t="str">
        <f>IFERROR(INDEX(lvl_6[],MATCH(N3656,lvl_6[ID],0),MATCH(_xlfn.CONCAT(K3656,"_",L3656,"_",M3656),lvl_6[#Headers],0)),"Нет")</f>
        <v>Правильный чиновник (Правильная власть)</v>
      </c>
      <c r="I3656" s="12">
        <v>1</v>
      </c>
      <c r="J3656" s="12">
        <v>4</v>
      </c>
      <c r="K3656" s="12">
        <v>1</v>
      </c>
      <c r="L3656" s="12">
        <v>5</v>
      </c>
      <c r="M3656" s="12">
        <v>1</v>
      </c>
      <c r="N3656" s="12">
        <v>8</v>
      </c>
      <c r="O3656" s="12">
        <f>COUNTIF($P$2:P3656,P3656)</f>
        <v>51</v>
      </c>
      <c r="P3656" s="12" t="str">
        <f t="shared" si="228"/>
        <v>141050108</v>
      </c>
      <c r="Q3656" s="12" t="str">
        <f t="shared" si="229"/>
        <v>1410501080051</v>
      </c>
      <c r="R3656" s="20" t="s">
        <v>3169</v>
      </c>
      <c r="AI3656" s="12" t="s">
        <v>899</v>
      </c>
      <c r="AK3656" s="12" t="s">
        <v>100</v>
      </c>
      <c r="AP3656" s="12" t="s">
        <v>912</v>
      </c>
      <c r="AR3656" s="12" t="s">
        <v>100</v>
      </c>
      <c r="BN3656" s="12">
        <v>1</v>
      </c>
    </row>
    <row r="3657" spans="1:66" ht="45" x14ac:dyDescent="0.25">
      <c r="A3657" s="12">
        <v>1</v>
      </c>
      <c r="B3657" s="11" t="str">
        <f t="shared" si="227"/>
        <v>Общий расчет. Анализ даты. Анализ даты. Символические звезды. 10 Божеств. Косая печать (Дух Совы)</v>
      </c>
      <c r="C3657" s="11" t="str">
        <f>IFERROR(VLOOKUP(I3657,lvl_1[],2,FALSE),"Нет")</f>
        <v>Общий расчет</v>
      </c>
      <c r="D3657" s="11" t="str">
        <f>IFERROR(VLOOKUP(Rule!J3657,lvl_2[],2,FALSE),"Нет")</f>
        <v>Анализ даты</v>
      </c>
      <c r="E3657" s="11" t="str">
        <f>IFERROR(VLOOKUP(Rule!K3657,lvl_3[],2,FALSE),"Нет")</f>
        <v>Анализ даты</v>
      </c>
      <c r="F3657" s="11" t="str">
        <f>IFERROR(INDEX(lvl_4[],MATCH(L3657,lvl_4[ID],0),MATCH(TEXT(K3657,"##0"),lvl_4[#Headers],0)),"Нет")</f>
        <v>Символические звезды</v>
      </c>
      <c r="G3657" s="11" t="str">
        <f>IFERROR(INDEX(lvl_5[],MATCH(M3657,lvl_5[ID],0),MATCH(_xlfn.CONCAT(TEXT(K3657,"##0"),"_",TEXT(L3657,"##0")),lvl_5[#Headers],0)),"Нет")</f>
        <v>10 Божеств</v>
      </c>
      <c r="H3657" s="11" t="str">
        <f>IFERROR(INDEX(lvl_6[],MATCH(N3657,lvl_6[ID],0),MATCH(_xlfn.CONCAT(K3657,"_",L3657,"_",M3657),lvl_6[#Headers],0)),"Нет")</f>
        <v>Косая печать (Дух Совы)</v>
      </c>
      <c r="I3657" s="12">
        <v>1</v>
      </c>
      <c r="J3657" s="12">
        <v>4</v>
      </c>
      <c r="K3657" s="12">
        <v>1</v>
      </c>
      <c r="L3657" s="12">
        <v>5</v>
      </c>
      <c r="M3657" s="12">
        <v>1</v>
      </c>
      <c r="N3657" s="12">
        <v>9</v>
      </c>
      <c r="O3657" s="12">
        <f>COUNTIF($P$2:P3657,P3657)</f>
        <v>51</v>
      </c>
      <c r="P3657" s="12" t="str">
        <f t="shared" si="228"/>
        <v>141050109</v>
      </c>
      <c r="Q3657" s="12" t="str">
        <f t="shared" si="229"/>
        <v>1410501090051</v>
      </c>
      <c r="R3657" s="20" t="s">
        <v>3170</v>
      </c>
      <c r="AI3657" s="12" t="s">
        <v>899</v>
      </c>
      <c r="AK3657" s="12" t="s">
        <v>100</v>
      </c>
      <c r="AP3657" s="12" t="s">
        <v>914</v>
      </c>
      <c r="AR3657" s="12" t="s">
        <v>100</v>
      </c>
      <c r="BN3657" s="12">
        <v>1</v>
      </c>
    </row>
    <row r="3658" spans="1:66" ht="45" x14ac:dyDescent="0.25">
      <c r="A3658" s="12">
        <v>1</v>
      </c>
      <c r="B3658" s="11" t="str">
        <f t="shared" si="227"/>
        <v>Общий расчет. Анализ даты. Анализ даты. Символические звезды. 10 Божеств. Правильная печать</v>
      </c>
      <c r="C3658" s="11" t="str">
        <f>IFERROR(VLOOKUP(I3658,lvl_1[],2,FALSE),"Нет")</f>
        <v>Общий расчет</v>
      </c>
      <c r="D3658" s="11" t="str">
        <f>IFERROR(VLOOKUP(Rule!J3658,lvl_2[],2,FALSE),"Нет")</f>
        <v>Анализ даты</v>
      </c>
      <c r="E3658" s="11" t="str">
        <f>IFERROR(VLOOKUP(Rule!K3658,lvl_3[],2,FALSE),"Нет")</f>
        <v>Анализ даты</v>
      </c>
      <c r="F3658" s="11" t="str">
        <f>IFERROR(INDEX(lvl_4[],MATCH(L3658,lvl_4[ID],0),MATCH(TEXT(K3658,"##0"),lvl_4[#Headers],0)),"Нет")</f>
        <v>Символические звезды</v>
      </c>
      <c r="G3658" s="11" t="str">
        <f>IFERROR(INDEX(lvl_5[],MATCH(M3658,lvl_5[ID],0),MATCH(_xlfn.CONCAT(TEXT(K3658,"##0"),"_",TEXT(L3658,"##0")),lvl_5[#Headers],0)),"Нет")</f>
        <v>10 Божеств</v>
      </c>
      <c r="H3658" s="11" t="str">
        <f>IFERROR(INDEX(lvl_6[],MATCH(N3658,lvl_6[ID],0),MATCH(_xlfn.CONCAT(K3658,"_",L3658,"_",M3658),lvl_6[#Headers],0)),"Нет")</f>
        <v>Правильная печать</v>
      </c>
      <c r="I3658" s="12">
        <v>1</v>
      </c>
      <c r="J3658" s="12">
        <v>4</v>
      </c>
      <c r="K3658" s="12">
        <v>1</v>
      </c>
      <c r="L3658" s="12">
        <v>5</v>
      </c>
      <c r="M3658" s="12">
        <v>1</v>
      </c>
      <c r="N3658" s="12">
        <v>10</v>
      </c>
      <c r="O3658" s="12">
        <f>COUNTIF($P$2:P3658,P3658)</f>
        <v>51</v>
      </c>
      <c r="P3658" s="12" t="str">
        <f t="shared" si="228"/>
        <v>141050110</v>
      </c>
      <c r="Q3658" s="12" t="str">
        <f t="shared" si="229"/>
        <v>1410501100051</v>
      </c>
      <c r="R3658" s="20" t="s">
        <v>3171</v>
      </c>
      <c r="AI3658" s="12" t="s">
        <v>899</v>
      </c>
      <c r="AK3658" s="12" t="s">
        <v>100</v>
      </c>
      <c r="AP3658" s="12" t="s">
        <v>916</v>
      </c>
      <c r="AR3658" s="12" t="s">
        <v>100</v>
      </c>
      <c r="BN3658" s="12">
        <v>1</v>
      </c>
    </row>
    <row r="3659" spans="1:66" ht="45" x14ac:dyDescent="0.25">
      <c r="A3659" s="12">
        <v>1</v>
      </c>
      <c r="B3659" s="11" t="str">
        <f t="shared" si="227"/>
        <v>Общий расчет. Анализ даты. Анализ даты. Символические звезды. 10 Божеств. Братство</v>
      </c>
      <c r="C3659" s="11" t="str">
        <f>IFERROR(VLOOKUP(I3659,lvl_1[],2,FALSE),"Нет")</f>
        <v>Общий расчет</v>
      </c>
      <c r="D3659" s="11" t="str">
        <f>IFERROR(VLOOKUP(Rule!J3659,lvl_2[],2,FALSE),"Нет")</f>
        <v>Анализ даты</v>
      </c>
      <c r="E3659" s="11" t="str">
        <f>IFERROR(VLOOKUP(Rule!K3659,lvl_3[],2,FALSE),"Нет")</f>
        <v>Анализ даты</v>
      </c>
      <c r="F3659" s="11" t="str">
        <f>IFERROR(INDEX(lvl_4[],MATCH(L3659,lvl_4[ID],0),MATCH(TEXT(K3659,"##0"),lvl_4[#Headers],0)),"Нет")</f>
        <v>Символические звезды</v>
      </c>
      <c r="G3659" s="11" t="str">
        <f>IFERROR(INDEX(lvl_5[],MATCH(M3659,lvl_5[ID],0),MATCH(_xlfn.CONCAT(TEXT(K3659,"##0"),"_",TEXT(L3659,"##0")),lvl_5[#Headers],0)),"Нет")</f>
        <v>10 Божеств</v>
      </c>
      <c r="H3659" s="11" t="str">
        <f>IFERROR(INDEX(lvl_6[],MATCH(N3659,lvl_6[ID],0),MATCH(_xlfn.CONCAT(K3659,"_",L3659,"_",M3659),lvl_6[#Headers],0)),"Нет")</f>
        <v>Братство</v>
      </c>
      <c r="I3659" s="12">
        <v>1</v>
      </c>
      <c r="J3659" s="12">
        <v>4</v>
      </c>
      <c r="K3659" s="12">
        <v>1</v>
      </c>
      <c r="L3659" s="12">
        <v>5</v>
      </c>
      <c r="M3659" s="12">
        <v>1</v>
      </c>
      <c r="N3659" s="12">
        <v>1</v>
      </c>
      <c r="O3659" s="12">
        <f>COUNTIF($P$2:P3659,P3659)</f>
        <v>52</v>
      </c>
      <c r="P3659" s="12" t="str">
        <f t="shared" si="228"/>
        <v>141050101</v>
      </c>
      <c r="Q3659" s="12" t="str">
        <f t="shared" si="229"/>
        <v>1410501010052</v>
      </c>
      <c r="R3659" s="20" t="s">
        <v>3172</v>
      </c>
      <c r="AI3659" s="12" t="s">
        <v>901</v>
      </c>
      <c r="AK3659" s="12" t="s">
        <v>100</v>
      </c>
      <c r="AP3659" s="12" t="s">
        <v>901</v>
      </c>
      <c r="AR3659" s="12" t="s">
        <v>100</v>
      </c>
      <c r="BN3659" s="12">
        <v>1</v>
      </c>
    </row>
    <row r="3660" spans="1:66" ht="45" x14ac:dyDescent="0.25">
      <c r="A3660" s="12">
        <v>1</v>
      </c>
      <c r="B3660" s="11" t="str">
        <f t="shared" si="227"/>
        <v>Общий расчет. Анализ даты. Анализ даты. Символические звезды. 10 Божеств. Грабитель богатства</v>
      </c>
      <c r="C3660" s="11" t="str">
        <f>IFERROR(VLOOKUP(I3660,lvl_1[],2,FALSE),"Нет")</f>
        <v>Общий расчет</v>
      </c>
      <c r="D3660" s="11" t="str">
        <f>IFERROR(VLOOKUP(Rule!J3660,lvl_2[],2,FALSE),"Нет")</f>
        <v>Анализ даты</v>
      </c>
      <c r="E3660" s="11" t="str">
        <f>IFERROR(VLOOKUP(Rule!K3660,lvl_3[],2,FALSE),"Нет")</f>
        <v>Анализ даты</v>
      </c>
      <c r="F3660" s="11" t="str">
        <f>IFERROR(INDEX(lvl_4[],MATCH(L3660,lvl_4[ID],0),MATCH(TEXT(K3660,"##0"),lvl_4[#Headers],0)),"Нет")</f>
        <v>Символические звезды</v>
      </c>
      <c r="G3660" s="11" t="str">
        <f>IFERROR(INDEX(lvl_5[],MATCH(M3660,lvl_5[ID],0),MATCH(_xlfn.CONCAT(TEXT(K3660,"##0"),"_",TEXT(L3660,"##0")),lvl_5[#Headers],0)),"Нет")</f>
        <v>10 Божеств</v>
      </c>
      <c r="H3660" s="11" t="str">
        <f>IFERROR(INDEX(lvl_6[],MATCH(N3660,lvl_6[ID],0),MATCH(_xlfn.CONCAT(K3660,"_",L3660,"_",M3660),lvl_6[#Headers],0)),"Нет")</f>
        <v>Грабитель богатства</v>
      </c>
      <c r="I3660" s="12">
        <v>1</v>
      </c>
      <c r="J3660" s="12">
        <v>4</v>
      </c>
      <c r="K3660" s="12">
        <v>1</v>
      </c>
      <c r="L3660" s="12">
        <v>5</v>
      </c>
      <c r="M3660" s="12">
        <v>1</v>
      </c>
      <c r="N3660" s="12">
        <v>2</v>
      </c>
      <c r="O3660" s="12">
        <f>COUNTIF($P$2:P3660,P3660)</f>
        <v>52</v>
      </c>
      <c r="P3660" s="12" t="str">
        <f t="shared" si="228"/>
        <v>141050102</v>
      </c>
      <c r="Q3660" s="12" t="str">
        <f t="shared" si="229"/>
        <v>1410501020052</v>
      </c>
      <c r="R3660" s="20" t="s">
        <v>3173</v>
      </c>
      <c r="AI3660" s="12" t="s">
        <v>901</v>
      </c>
      <c r="AK3660" s="12" t="s">
        <v>100</v>
      </c>
      <c r="AP3660" s="12" t="s">
        <v>899</v>
      </c>
      <c r="AR3660" s="12" t="s">
        <v>100</v>
      </c>
      <c r="BN3660" s="12">
        <v>1</v>
      </c>
    </row>
    <row r="3661" spans="1:66" ht="45" x14ac:dyDescent="0.25">
      <c r="A3661" s="12">
        <v>1</v>
      </c>
      <c r="B3661" s="11" t="str">
        <f t="shared" si="227"/>
        <v>Общий расчет. Анализ даты. Анализ даты. Символические звезды. 10 Божеств. Дух наслаждения</v>
      </c>
      <c r="C3661" s="11" t="str">
        <f>IFERROR(VLOOKUP(I3661,lvl_1[],2,FALSE),"Нет")</f>
        <v>Общий расчет</v>
      </c>
      <c r="D3661" s="11" t="str">
        <f>IFERROR(VLOOKUP(Rule!J3661,lvl_2[],2,FALSE),"Нет")</f>
        <v>Анализ даты</v>
      </c>
      <c r="E3661" s="11" t="str">
        <f>IFERROR(VLOOKUP(Rule!K3661,lvl_3[],2,FALSE),"Нет")</f>
        <v>Анализ даты</v>
      </c>
      <c r="F3661" s="11" t="str">
        <f>IFERROR(INDEX(lvl_4[],MATCH(L3661,lvl_4[ID],0),MATCH(TEXT(K3661,"##0"),lvl_4[#Headers],0)),"Нет")</f>
        <v>Символические звезды</v>
      </c>
      <c r="G3661" s="11" t="str">
        <f>IFERROR(INDEX(lvl_5[],MATCH(M3661,lvl_5[ID],0),MATCH(_xlfn.CONCAT(TEXT(K3661,"##0"),"_",TEXT(L3661,"##0")),lvl_5[#Headers],0)),"Нет")</f>
        <v>10 Божеств</v>
      </c>
      <c r="H3661" s="11" t="str">
        <f>IFERROR(INDEX(lvl_6[],MATCH(N3661,lvl_6[ID],0),MATCH(_xlfn.CONCAT(K3661,"_",L3661,"_",M3661),lvl_6[#Headers],0)),"Нет")</f>
        <v>Дух наслаждения</v>
      </c>
      <c r="I3661" s="12">
        <v>1</v>
      </c>
      <c r="J3661" s="12">
        <v>4</v>
      </c>
      <c r="K3661" s="12">
        <v>1</v>
      </c>
      <c r="L3661" s="12">
        <v>5</v>
      </c>
      <c r="M3661" s="12">
        <v>1</v>
      </c>
      <c r="N3661" s="12">
        <v>3</v>
      </c>
      <c r="O3661" s="12">
        <f>COUNTIF($P$2:P3661,P3661)</f>
        <v>52</v>
      </c>
      <c r="P3661" s="12" t="str">
        <f t="shared" si="228"/>
        <v>141050103</v>
      </c>
      <c r="Q3661" s="12" t="str">
        <f t="shared" si="229"/>
        <v>1410501030052</v>
      </c>
      <c r="R3661" s="20" t="s">
        <v>3174</v>
      </c>
      <c r="AI3661" s="12" t="s">
        <v>901</v>
      </c>
      <c r="AK3661" s="12" t="s">
        <v>100</v>
      </c>
      <c r="AP3661" s="12" t="s">
        <v>905</v>
      </c>
      <c r="AR3661" s="12" t="s">
        <v>100</v>
      </c>
      <c r="BN3661" s="12">
        <v>1</v>
      </c>
    </row>
    <row r="3662" spans="1:66" ht="60" x14ac:dyDescent="0.25">
      <c r="A3662" s="12">
        <v>1</v>
      </c>
      <c r="B3662" s="11" t="str">
        <f t="shared" ref="B3662:B3725" si="230">_xlfn.CONCAT(C3662,". ", D3662,". ", E3662,". ", F3662,". ", G3662,". ", H3662)</f>
        <v>Общий расчет. Анализ даты. Анализ даты. Символические звезды. 10 Божеств. Ранение чиновника (Нападение на власть)</v>
      </c>
      <c r="C3662" s="11" t="str">
        <f>IFERROR(VLOOKUP(I3662,lvl_1[],2,FALSE),"Нет")</f>
        <v>Общий расчет</v>
      </c>
      <c r="D3662" s="11" t="str">
        <f>IFERROR(VLOOKUP(Rule!J3662,lvl_2[],2,FALSE),"Нет")</f>
        <v>Анализ даты</v>
      </c>
      <c r="E3662" s="11" t="str">
        <f>IFERROR(VLOOKUP(Rule!K3662,lvl_3[],2,FALSE),"Нет")</f>
        <v>Анализ даты</v>
      </c>
      <c r="F3662" s="11" t="str">
        <f>IFERROR(INDEX(lvl_4[],MATCH(L3662,lvl_4[ID],0),MATCH(TEXT(K3662,"##0"),lvl_4[#Headers],0)),"Нет")</f>
        <v>Символические звезды</v>
      </c>
      <c r="G3662" s="11" t="str">
        <f>IFERROR(INDEX(lvl_5[],MATCH(M3662,lvl_5[ID],0),MATCH(_xlfn.CONCAT(TEXT(K3662,"##0"),"_",TEXT(L3662,"##0")),lvl_5[#Headers],0)),"Нет")</f>
        <v>10 Божеств</v>
      </c>
      <c r="H3662" s="11" t="str">
        <f>IFERROR(INDEX(lvl_6[],MATCH(N3662,lvl_6[ID],0),MATCH(_xlfn.CONCAT(K3662,"_",L3662,"_",M3662),lvl_6[#Headers],0)),"Нет")</f>
        <v>Ранение чиновника (Нападение на власть)</v>
      </c>
      <c r="I3662" s="12">
        <v>1</v>
      </c>
      <c r="J3662" s="12">
        <v>4</v>
      </c>
      <c r="K3662" s="12">
        <v>1</v>
      </c>
      <c r="L3662" s="12">
        <v>5</v>
      </c>
      <c r="M3662" s="12">
        <v>1</v>
      </c>
      <c r="N3662" s="12">
        <v>4</v>
      </c>
      <c r="O3662" s="12">
        <f>COUNTIF($P$2:P3662,P3662)</f>
        <v>52</v>
      </c>
      <c r="P3662" s="12" t="str">
        <f t="shared" ref="P3662:P3725" si="231">_xlfn.CONCAT(I3662,
J3662,
K3662,
IF(LEN(L3662)=1,_xlfn.CONCAT(0,L3662),L3662),
IF(LEN(M3662)=1,_xlfn.CONCAT(0,M3662),M3662),
IF(LEN(N3662)=1,_xlfn.CONCAT(0,N3662),N3662))</f>
        <v>141050104</v>
      </c>
      <c r="Q3662" s="12" t="str">
        <f t="shared" ref="Q3662:Q3725" si="232">_xlfn.CONCAT(I3662,
J3662,
K3662,
IF(LEN(L3662)=1,_xlfn.CONCAT(0,L3662),L3662),
IF(LEN(M3662)=1,_xlfn.CONCAT(0,M3662),M3662),
IF(LEN(N3662)=1,_xlfn.CONCAT(0,N3662),N3662),
IF(LEN(O3662)=1,_xlfn.CONCAT("000",O3662),IF(LEN(O3662)=2,_xlfn.CONCAT("00",O3662),IF(LEN(O3662)=3,_xlfn.CONCAT(0,O3662),O3662))))</f>
        <v>1410501040052</v>
      </c>
      <c r="R3662" s="20" t="s">
        <v>3175</v>
      </c>
      <c r="AI3662" s="12" t="s">
        <v>901</v>
      </c>
      <c r="AK3662" s="12" t="s">
        <v>100</v>
      </c>
      <c r="AP3662" s="12" t="s">
        <v>903</v>
      </c>
      <c r="AR3662" s="12" t="s">
        <v>100</v>
      </c>
      <c r="BN3662" s="12">
        <v>1</v>
      </c>
    </row>
    <row r="3663" spans="1:66" ht="60" x14ac:dyDescent="0.25">
      <c r="A3663" s="12">
        <v>1</v>
      </c>
      <c r="B3663" s="11" t="str">
        <f t="shared" si="230"/>
        <v>Общий расчет. Анализ даты. Анализ даты. Символические звезды. 10 Божеств. Склонность к богатству (Косое богатство)</v>
      </c>
      <c r="C3663" s="11" t="str">
        <f>IFERROR(VLOOKUP(I3663,lvl_1[],2,FALSE),"Нет")</f>
        <v>Общий расчет</v>
      </c>
      <c r="D3663" s="11" t="str">
        <f>IFERROR(VLOOKUP(Rule!J3663,lvl_2[],2,FALSE),"Нет")</f>
        <v>Анализ даты</v>
      </c>
      <c r="E3663" s="11" t="str">
        <f>IFERROR(VLOOKUP(Rule!K3663,lvl_3[],2,FALSE),"Нет")</f>
        <v>Анализ даты</v>
      </c>
      <c r="F3663" s="11" t="str">
        <f>IFERROR(INDEX(lvl_4[],MATCH(L3663,lvl_4[ID],0),MATCH(TEXT(K3663,"##0"),lvl_4[#Headers],0)),"Нет")</f>
        <v>Символические звезды</v>
      </c>
      <c r="G3663" s="11" t="str">
        <f>IFERROR(INDEX(lvl_5[],MATCH(M3663,lvl_5[ID],0),MATCH(_xlfn.CONCAT(TEXT(K3663,"##0"),"_",TEXT(L3663,"##0")),lvl_5[#Headers],0)),"Нет")</f>
        <v>10 Божеств</v>
      </c>
      <c r="H3663" s="11" t="str">
        <f>IFERROR(INDEX(lvl_6[],MATCH(N3663,lvl_6[ID],0),MATCH(_xlfn.CONCAT(K3663,"_",L3663,"_",M3663),lvl_6[#Headers],0)),"Нет")</f>
        <v>Склонность к богатству (Косое богатство)</v>
      </c>
      <c r="I3663" s="12">
        <v>1</v>
      </c>
      <c r="J3663" s="12">
        <v>4</v>
      </c>
      <c r="K3663" s="12">
        <v>1</v>
      </c>
      <c r="L3663" s="12">
        <v>5</v>
      </c>
      <c r="M3663" s="12">
        <v>1</v>
      </c>
      <c r="N3663" s="12">
        <v>5</v>
      </c>
      <c r="O3663" s="12">
        <f>COUNTIF($P$2:P3663,P3663)</f>
        <v>52</v>
      </c>
      <c r="P3663" s="12" t="str">
        <f t="shared" si="231"/>
        <v>141050105</v>
      </c>
      <c r="Q3663" s="12" t="str">
        <f t="shared" si="232"/>
        <v>1410501050052</v>
      </c>
      <c r="R3663" s="20" t="s">
        <v>3176</v>
      </c>
      <c r="AI3663" s="12" t="s">
        <v>901</v>
      </c>
      <c r="AK3663" s="12" t="s">
        <v>100</v>
      </c>
      <c r="AP3663" s="12" t="s">
        <v>908</v>
      </c>
      <c r="AR3663" s="12" t="s">
        <v>100</v>
      </c>
      <c r="BN3663" s="12">
        <v>1</v>
      </c>
    </row>
    <row r="3664" spans="1:66" ht="45" x14ac:dyDescent="0.25">
      <c r="A3664" s="12">
        <v>1</v>
      </c>
      <c r="B3664" s="11" t="str">
        <f t="shared" si="230"/>
        <v>Общий расчет. Анализ даты. Анализ даты. Символические звезды. 10 Божеств. Прямое богатство</v>
      </c>
      <c r="C3664" s="11" t="str">
        <f>IFERROR(VLOOKUP(I3664,lvl_1[],2,FALSE),"Нет")</f>
        <v>Общий расчет</v>
      </c>
      <c r="D3664" s="11" t="str">
        <f>IFERROR(VLOOKUP(Rule!J3664,lvl_2[],2,FALSE),"Нет")</f>
        <v>Анализ даты</v>
      </c>
      <c r="E3664" s="11" t="str">
        <f>IFERROR(VLOOKUP(Rule!K3664,lvl_3[],2,FALSE),"Нет")</f>
        <v>Анализ даты</v>
      </c>
      <c r="F3664" s="11" t="str">
        <f>IFERROR(INDEX(lvl_4[],MATCH(L3664,lvl_4[ID],0),MATCH(TEXT(K3664,"##0"),lvl_4[#Headers],0)),"Нет")</f>
        <v>Символические звезды</v>
      </c>
      <c r="G3664" s="11" t="str">
        <f>IFERROR(INDEX(lvl_5[],MATCH(M3664,lvl_5[ID],0),MATCH(_xlfn.CONCAT(TEXT(K3664,"##0"),"_",TEXT(L3664,"##0")),lvl_5[#Headers],0)),"Нет")</f>
        <v>10 Божеств</v>
      </c>
      <c r="H3664" s="11" t="str">
        <f>IFERROR(INDEX(lvl_6[],MATCH(N3664,lvl_6[ID],0),MATCH(_xlfn.CONCAT(K3664,"_",L3664,"_",M3664),lvl_6[#Headers],0)),"Нет")</f>
        <v>Прямое богатство</v>
      </c>
      <c r="I3664" s="12">
        <v>1</v>
      </c>
      <c r="J3664" s="12">
        <v>4</v>
      </c>
      <c r="K3664" s="12">
        <v>1</v>
      </c>
      <c r="L3664" s="12">
        <v>5</v>
      </c>
      <c r="M3664" s="12">
        <v>1</v>
      </c>
      <c r="N3664" s="12">
        <v>6</v>
      </c>
      <c r="O3664" s="12">
        <f>COUNTIF($P$2:P3664,P3664)</f>
        <v>52</v>
      </c>
      <c r="P3664" s="12" t="str">
        <f t="shared" si="231"/>
        <v>141050106</v>
      </c>
      <c r="Q3664" s="12" t="str">
        <f t="shared" si="232"/>
        <v>1410501060052</v>
      </c>
      <c r="R3664" s="20" t="s">
        <v>3177</v>
      </c>
      <c r="AI3664" s="12" t="s">
        <v>901</v>
      </c>
      <c r="AK3664" s="12" t="s">
        <v>100</v>
      </c>
      <c r="AP3664" s="12" t="s">
        <v>907</v>
      </c>
      <c r="AR3664" s="12" t="s">
        <v>100</v>
      </c>
      <c r="BN3664" s="12">
        <v>1</v>
      </c>
    </row>
    <row r="3665" spans="1:66" ht="60" x14ac:dyDescent="0.25">
      <c r="A3665" s="12">
        <v>1</v>
      </c>
      <c r="B3665" s="11" t="str">
        <f t="shared" si="230"/>
        <v>Общий расчет. Анализ даты. Анализ даты. Символические звезды. 10 Божеств. Убийство 7й позиции (Неправильный чиновник_</v>
      </c>
      <c r="C3665" s="11" t="str">
        <f>IFERROR(VLOOKUP(I3665,lvl_1[],2,FALSE),"Нет")</f>
        <v>Общий расчет</v>
      </c>
      <c r="D3665" s="11" t="str">
        <f>IFERROR(VLOOKUP(Rule!J3665,lvl_2[],2,FALSE),"Нет")</f>
        <v>Анализ даты</v>
      </c>
      <c r="E3665" s="11" t="str">
        <f>IFERROR(VLOOKUP(Rule!K3665,lvl_3[],2,FALSE),"Нет")</f>
        <v>Анализ даты</v>
      </c>
      <c r="F3665" s="11" t="str">
        <f>IFERROR(INDEX(lvl_4[],MATCH(L3665,lvl_4[ID],0),MATCH(TEXT(K3665,"##0"),lvl_4[#Headers],0)),"Нет")</f>
        <v>Символические звезды</v>
      </c>
      <c r="G3665" s="11" t="str">
        <f>IFERROR(INDEX(lvl_5[],MATCH(M3665,lvl_5[ID],0),MATCH(_xlfn.CONCAT(TEXT(K3665,"##0"),"_",TEXT(L3665,"##0")),lvl_5[#Headers],0)),"Нет")</f>
        <v>10 Божеств</v>
      </c>
      <c r="H3665" s="11" t="str">
        <f>IFERROR(INDEX(lvl_6[],MATCH(N3665,lvl_6[ID],0),MATCH(_xlfn.CONCAT(K3665,"_",L3665,"_",M3665),lvl_6[#Headers],0)),"Нет")</f>
        <v>Убийство 7й позиции (Неправильный чиновник_</v>
      </c>
      <c r="I3665" s="12">
        <v>1</v>
      </c>
      <c r="J3665" s="12">
        <v>4</v>
      </c>
      <c r="K3665" s="12">
        <v>1</v>
      </c>
      <c r="L3665" s="12">
        <v>5</v>
      </c>
      <c r="M3665" s="12">
        <v>1</v>
      </c>
      <c r="N3665" s="12">
        <v>7</v>
      </c>
      <c r="O3665" s="12">
        <f>COUNTIF($P$2:P3665,P3665)</f>
        <v>52</v>
      </c>
      <c r="P3665" s="12" t="str">
        <f t="shared" si="231"/>
        <v>141050107</v>
      </c>
      <c r="Q3665" s="12" t="str">
        <f t="shared" si="232"/>
        <v>1410501070052</v>
      </c>
      <c r="R3665" s="20" t="s">
        <v>3178</v>
      </c>
      <c r="AI3665" s="12" t="s">
        <v>901</v>
      </c>
      <c r="AK3665" s="12" t="s">
        <v>100</v>
      </c>
      <c r="AP3665" s="12" t="s">
        <v>912</v>
      </c>
      <c r="AR3665" s="12" t="s">
        <v>100</v>
      </c>
      <c r="BN3665" s="12">
        <v>1</v>
      </c>
    </row>
    <row r="3666" spans="1:66" ht="60" x14ac:dyDescent="0.25">
      <c r="A3666" s="12">
        <v>1</v>
      </c>
      <c r="B3666" s="11" t="str">
        <f t="shared" si="230"/>
        <v>Общий расчет. Анализ даты. Анализ даты. Символические звезды. 10 Божеств. Правильный чиновник (Правильная власть)</v>
      </c>
      <c r="C3666" s="11" t="str">
        <f>IFERROR(VLOOKUP(I3666,lvl_1[],2,FALSE),"Нет")</f>
        <v>Общий расчет</v>
      </c>
      <c r="D3666" s="11" t="str">
        <f>IFERROR(VLOOKUP(Rule!J3666,lvl_2[],2,FALSE),"Нет")</f>
        <v>Анализ даты</v>
      </c>
      <c r="E3666" s="11" t="str">
        <f>IFERROR(VLOOKUP(Rule!K3666,lvl_3[],2,FALSE),"Нет")</f>
        <v>Анализ даты</v>
      </c>
      <c r="F3666" s="11" t="str">
        <f>IFERROR(INDEX(lvl_4[],MATCH(L3666,lvl_4[ID],0),MATCH(TEXT(K3666,"##0"),lvl_4[#Headers],0)),"Нет")</f>
        <v>Символические звезды</v>
      </c>
      <c r="G3666" s="11" t="str">
        <f>IFERROR(INDEX(lvl_5[],MATCH(M3666,lvl_5[ID],0),MATCH(_xlfn.CONCAT(TEXT(K3666,"##0"),"_",TEXT(L3666,"##0")),lvl_5[#Headers],0)),"Нет")</f>
        <v>10 Божеств</v>
      </c>
      <c r="H3666" s="11" t="str">
        <f>IFERROR(INDEX(lvl_6[],MATCH(N3666,lvl_6[ID],0),MATCH(_xlfn.CONCAT(K3666,"_",L3666,"_",M3666),lvl_6[#Headers],0)),"Нет")</f>
        <v>Правильный чиновник (Правильная власть)</v>
      </c>
      <c r="I3666" s="12">
        <v>1</v>
      </c>
      <c r="J3666" s="12">
        <v>4</v>
      </c>
      <c r="K3666" s="12">
        <v>1</v>
      </c>
      <c r="L3666" s="12">
        <v>5</v>
      </c>
      <c r="M3666" s="12">
        <v>1</v>
      </c>
      <c r="N3666" s="12">
        <v>8</v>
      </c>
      <c r="O3666" s="12">
        <f>COUNTIF($P$2:P3666,P3666)</f>
        <v>52</v>
      </c>
      <c r="P3666" s="12" t="str">
        <f t="shared" si="231"/>
        <v>141050108</v>
      </c>
      <c r="Q3666" s="12" t="str">
        <f t="shared" si="232"/>
        <v>1410501080052</v>
      </c>
      <c r="R3666" s="20" t="s">
        <v>3179</v>
      </c>
      <c r="AI3666" s="12" t="s">
        <v>901</v>
      </c>
      <c r="AK3666" s="12" t="s">
        <v>100</v>
      </c>
      <c r="AP3666" s="12" t="s">
        <v>910</v>
      </c>
      <c r="AR3666" s="12" t="s">
        <v>100</v>
      </c>
      <c r="BN3666" s="12">
        <v>1</v>
      </c>
    </row>
    <row r="3667" spans="1:66" ht="45" x14ac:dyDescent="0.25">
      <c r="A3667" s="12">
        <v>1</v>
      </c>
      <c r="B3667" s="11" t="str">
        <f t="shared" si="230"/>
        <v>Общий расчет. Анализ даты. Анализ даты. Символические звезды. 10 Божеств. Косая печать (Дух Совы)</v>
      </c>
      <c r="C3667" s="11" t="str">
        <f>IFERROR(VLOOKUP(I3667,lvl_1[],2,FALSE),"Нет")</f>
        <v>Общий расчет</v>
      </c>
      <c r="D3667" s="11" t="str">
        <f>IFERROR(VLOOKUP(Rule!J3667,lvl_2[],2,FALSE),"Нет")</f>
        <v>Анализ даты</v>
      </c>
      <c r="E3667" s="11" t="str">
        <f>IFERROR(VLOOKUP(Rule!K3667,lvl_3[],2,FALSE),"Нет")</f>
        <v>Анализ даты</v>
      </c>
      <c r="F3667" s="11" t="str">
        <f>IFERROR(INDEX(lvl_4[],MATCH(L3667,lvl_4[ID],0),MATCH(TEXT(K3667,"##0"),lvl_4[#Headers],0)),"Нет")</f>
        <v>Символические звезды</v>
      </c>
      <c r="G3667" s="11" t="str">
        <f>IFERROR(INDEX(lvl_5[],MATCH(M3667,lvl_5[ID],0),MATCH(_xlfn.CONCAT(TEXT(K3667,"##0"),"_",TEXT(L3667,"##0")),lvl_5[#Headers],0)),"Нет")</f>
        <v>10 Божеств</v>
      </c>
      <c r="H3667" s="11" t="str">
        <f>IFERROR(INDEX(lvl_6[],MATCH(N3667,lvl_6[ID],0),MATCH(_xlfn.CONCAT(K3667,"_",L3667,"_",M3667),lvl_6[#Headers],0)),"Нет")</f>
        <v>Косая печать (Дух Совы)</v>
      </c>
      <c r="I3667" s="12">
        <v>1</v>
      </c>
      <c r="J3667" s="12">
        <v>4</v>
      </c>
      <c r="K3667" s="12">
        <v>1</v>
      </c>
      <c r="L3667" s="12">
        <v>5</v>
      </c>
      <c r="M3667" s="12">
        <v>1</v>
      </c>
      <c r="N3667" s="12">
        <v>9</v>
      </c>
      <c r="O3667" s="12">
        <f>COUNTIF($P$2:P3667,P3667)</f>
        <v>52</v>
      </c>
      <c r="P3667" s="12" t="str">
        <f t="shared" si="231"/>
        <v>141050109</v>
      </c>
      <c r="Q3667" s="12" t="str">
        <f t="shared" si="232"/>
        <v>1410501090052</v>
      </c>
      <c r="R3667" s="20" t="s">
        <v>3180</v>
      </c>
      <c r="AI3667" s="12" t="s">
        <v>901</v>
      </c>
      <c r="AK3667" s="12" t="s">
        <v>100</v>
      </c>
      <c r="AP3667" s="12" t="s">
        <v>916</v>
      </c>
      <c r="AR3667" s="12" t="s">
        <v>100</v>
      </c>
      <c r="BN3667" s="12">
        <v>1</v>
      </c>
    </row>
    <row r="3668" spans="1:66" ht="45" x14ac:dyDescent="0.25">
      <c r="A3668" s="12">
        <v>1</v>
      </c>
      <c r="B3668" s="11" t="str">
        <f t="shared" si="230"/>
        <v>Общий расчет. Анализ даты. Анализ даты. Символические звезды. 10 Божеств. Правильная печать</v>
      </c>
      <c r="C3668" s="11" t="str">
        <f>IFERROR(VLOOKUP(I3668,lvl_1[],2,FALSE),"Нет")</f>
        <v>Общий расчет</v>
      </c>
      <c r="D3668" s="11" t="str">
        <f>IFERROR(VLOOKUP(Rule!J3668,lvl_2[],2,FALSE),"Нет")</f>
        <v>Анализ даты</v>
      </c>
      <c r="E3668" s="11" t="str">
        <f>IFERROR(VLOOKUP(Rule!K3668,lvl_3[],2,FALSE),"Нет")</f>
        <v>Анализ даты</v>
      </c>
      <c r="F3668" s="11" t="str">
        <f>IFERROR(INDEX(lvl_4[],MATCH(L3668,lvl_4[ID],0),MATCH(TEXT(K3668,"##0"),lvl_4[#Headers],0)),"Нет")</f>
        <v>Символические звезды</v>
      </c>
      <c r="G3668" s="11" t="str">
        <f>IFERROR(INDEX(lvl_5[],MATCH(M3668,lvl_5[ID],0),MATCH(_xlfn.CONCAT(TEXT(K3668,"##0"),"_",TEXT(L3668,"##0")),lvl_5[#Headers],0)),"Нет")</f>
        <v>10 Божеств</v>
      </c>
      <c r="H3668" s="11" t="str">
        <f>IFERROR(INDEX(lvl_6[],MATCH(N3668,lvl_6[ID],0),MATCH(_xlfn.CONCAT(K3668,"_",L3668,"_",M3668),lvl_6[#Headers],0)),"Нет")</f>
        <v>Правильная печать</v>
      </c>
      <c r="I3668" s="12">
        <v>1</v>
      </c>
      <c r="J3668" s="12">
        <v>4</v>
      </c>
      <c r="K3668" s="12">
        <v>1</v>
      </c>
      <c r="L3668" s="12">
        <v>5</v>
      </c>
      <c r="M3668" s="12">
        <v>1</v>
      </c>
      <c r="N3668" s="12">
        <v>10</v>
      </c>
      <c r="O3668" s="12">
        <f>COUNTIF($P$2:P3668,P3668)</f>
        <v>52</v>
      </c>
      <c r="P3668" s="12" t="str">
        <f t="shared" si="231"/>
        <v>141050110</v>
      </c>
      <c r="Q3668" s="12" t="str">
        <f t="shared" si="232"/>
        <v>1410501100052</v>
      </c>
      <c r="R3668" s="20" t="s">
        <v>3181</v>
      </c>
      <c r="AI3668" s="12" t="s">
        <v>901</v>
      </c>
      <c r="AK3668" s="12" t="s">
        <v>100</v>
      </c>
      <c r="AP3668" s="12" t="s">
        <v>914</v>
      </c>
      <c r="AR3668" s="12" t="s">
        <v>100</v>
      </c>
      <c r="BN3668" s="12">
        <v>1</v>
      </c>
    </row>
    <row r="3669" spans="1:66" ht="45" x14ac:dyDescent="0.25">
      <c r="A3669" s="12">
        <v>1</v>
      </c>
      <c r="B3669" s="11" t="str">
        <f t="shared" si="230"/>
        <v>Общий расчет. Анализ даты. Анализ даты. Символические звезды. 10 Божеств. Братство</v>
      </c>
      <c r="C3669" s="11" t="str">
        <f>IFERROR(VLOOKUP(I3669,lvl_1[],2,FALSE),"Нет")</f>
        <v>Общий расчет</v>
      </c>
      <c r="D3669" s="11" t="str">
        <f>IFERROR(VLOOKUP(Rule!J3669,lvl_2[],2,FALSE),"Нет")</f>
        <v>Анализ даты</v>
      </c>
      <c r="E3669" s="11" t="str">
        <f>IFERROR(VLOOKUP(Rule!K3669,lvl_3[],2,FALSE),"Нет")</f>
        <v>Анализ даты</v>
      </c>
      <c r="F3669" s="11" t="str">
        <f>IFERROR(INDEX(lvl_4[],MATCH(L3669,lvl_4[ID],0),MATCH(TEXT(K3669,"##0"),lvl_4[#Headers],0)),"Нет")</f>
        <v>Символические звезды</v>
      </c>
      <c r="G3669" s="11" t="str">
        <f>IFERROR(INDEX(lvl_5[],MATCH(M3669,lvl_5[ID],0),MATCH(_xlfn.CONCAT(TEXT(K3669,"##0"),"_",TEXT(L3669,"##0")),lvl_5[#Headers],0)),"Нет")</f>
        <v>10 Божеств</v>
      </c>
      <c r="H3669" s="11" t="str">
        <f>IFERROR(INDEX(lvl_6[],MATCH(N3669,lvl_6[ID],0),MATCH(_xlfn.CONCAT(K3669,"_",L3669,"_",M3669),lvl_6[#Headers],0)),"Нет")</f>
        <v>Братство</v>
      </c>
      <c r="I3669" s="12">
        <v>1</v>
      </c>
      <c r="J3669" s="12">
        <v>4</v>
      </c>
      <c r="K3669" s="12">
        <v>1</v>
      </c>
      <c r="L3669" s="12">
        <v>5</v>
      </c>
      <c r="M3669" s="12">
        <v>1</v>
      </c>
      <c r="N3669" s="12">
        <v>1</v>
      </c>
      <c r="O3669" s="12">
        <f>COUNTIF($P$2:P3669,P3669)</f>
        <v>53</v>
      </c>
      <c r="P3669" s="12" t="str">
        <f t="shared" si="231"/>
        <v>141050101</v>
      </c>
      <c r="Q3669" s="12" t="str">
        <f t="shared" si="232"/>
        <v>1410501010053</v>
      </c>
      <c r="R3669" s="20" t="s">
        <v>3182</v>
      </c>
      <c r="AI3669" s="12" t="s">
        <v>903</v>
      </c>
      <c r="AK3669" s="12" t="s">
        <v>100</v>
      </c>
      <c r="AP3669" s="12" t="s">
        <v>903</v>
      </c>
      <c r="AR3669" s="12" t="s">
        <v>100</v>
      </c>
      <c r="BN3669" s="12">
        <v>1</v>
      </c>
    </row>
    <row r="3670" spans="1:66" ht="45" x14ac:dyDescent="0.25">
      <c r="A3670" s="12">
        <v>1</v>
      </c>
      <c r="B3670" s="11" t="str">
        <f t="shared" si="230"/>
        <v>Общий расчет. Анализ даты. Анализ даты. Символические звезды. 10 Божеств. Грабитель богатства</v>
      </c>
      <c r="C3670" s="11" t="str">
        <f>IFERROR(VLOOKUP(I3670,lvl_1[],2,FALSE),"Нет")</f>
        <v>Общий расчет</v>
      </c>
      <c r="D3670" s="11" t="str">
        <f>IFERROR(VLOOKUP(Rule!J3670,lvl_2[],2,FALSE),"Нет")</f>
        <v>Анализ даты</v>
      </c>
      <c r="E3670" s="11" t="str">
        <f>IFERROR(VLOOKUP(Rule!K3670,lvl_3[],2,FALSE),"Нет")</f>
        <v>Анализ даты</v>
      </c>
      <c r="F3670" s="11" t="str">
        <f>IFERROR(INDEX(lvl_4[],MATCH(L3670,lvl_4[ID],0),MATCH(TEXT(K3670,"##0"),lvl_4[#Headers],0)),"Нет")</f>
        <v>Символические звезды</v>
      </c>
      <c r="G3670" s="11" t="str">
        <f>IFERROR(INDEX(lvl_5[],MATCH(M3670,lvl_5[ID],0),MATCH(_xlfn.CONCAT(TEXT(K3670,"##0"),"_",TEXT(L3670,"##0")),lvl_5[#Headers],0)),"Нет")</f>
        <v>10 Божеств</v>
      </c>
      <c r="H3670" s="11" t="str">
        <f>IFERROR(INDEX(lvl_6[],MATCH(N3670,lvl_6[ID],0),MATCH(_xlfn.CONCAT(K3670,"_",L3670,"_",M3670),lvl_6[#Headers],0)),"Нет")</f>
        <v>Грабитель богатства</v>
      </c>
      <c r="I3670" s="12">
        <v>1</v>
      </c>
      <c r="J3670" s="12">
        <v>4</v>
      </c>
      <c r="K3670" s="12">
        <v>1</v>
      </c>
      <c r="L3670" s="12">
        <v>5</v>
      </c>
      <c r="M3670" s="12">
        <v>1</v>
      </c>
      <c r="N3670" s="12">
        <v>2</v>
      </c>
      <c r="O3670" s="12">
        <f>COUNTIF($P$2:P3670,P3670)</f>
        <v>53</v>
      </c>
      <c r="P3670" s="12" t="str">
        <f t="shared" si="231"/>
        <v>141050102</v>
      </c>
      <c r="Q3670" s="12" t="str">
        <f t="shared" si="232"/>
        <v>1410501020053</v>
      </c>
      <c r="R3670" s="20" t="s">
        <v>3183</v>
      </c>
      <c r="AI3670" s="12" t="s">
        <v>903</v>
      </c>
      <c r="AK3670" s="12" t="s">
        <v>100</v>
      </c>
      <c r="AP3670" s="12" t="s">
        <v>905</v>
      </c>
      <c r="AR3670" s="12" t="s">
        <v>100</v>
      </c>
      <c r="BN3670" s="12">
        <v>1</v>
      </c>
    </row>
    <row r="3671" spans="1:66" ht="45" x14ac:dyDescent="0.25">
      <c r="A3671" s="12">
        <v>1</v>
      </c>
      <c r="B3671" s="11" t="str">
        <f t="shared" si="230"/>
        <v>Общий расчет. Анализ даты. Анализ даты. Символические звезды. 10 Божеств. Дух наслаждения</v>
      </c>
      <c r="C3671" s="11" t="str">
        <f>IFERROR(VLOOKUP(I3671,lvl_1[],2,FALSE),"Нет")</f>
        <v>Общий расчет</v>
      </c>
      <c r="D3671" s="11" t="str">
        <f>IFERROR(VLOOKUP(Rule!J3671,lvl_2[],2,FALSE),"Нет")</f>
        <v>Анализ даты</v>
      </c>
      <c r="E3671" s="11" t="str">
        <f>IFERROR(VLOOKUP(Rule!K3671,lvl_3[],2,FALSE),"Нет")</f>
        <v>Анализ даты</v>
      </c>
      <c r="F3671" s="11" t="str">
        <f>IFERROR(INDEX(lvl_4[],MATCH(L3671,lvl_4[ID],0),MATCH(TEXT(K3671,"##0"),lvl_4[#Headers],0)),"Нет")</f>
        <v>Символические звезды</v>
      </c>
      <c r="G3671" s="11" t="str">
        <f>IFERROR(INDEX(lvl_5[],MATCH(M3671,lvl_5[ID],0),MATCH(_xlfn.CONCAT(TEXT(K3671,"##0"),"_",TEXT(L3671,"##0")),lvl_5[#Headers],0)),"Нет")</f>
        <v>10 Божеств</v>
      </c>
      <c r="H3671" s="11" t="str">
        <f>IFERROR(INDEX(lvl_6[],MATCH(N3671,lvl_6[ID],0),MATCH(_xlfn.CONCAT(K3671,"_",L3671,"_",M3671),lvl_6[#Headers],0)),"Нет")</f>
        <v>Дух наслаждения</v>
      </c>
      <c r="I3671" s="12">
        <v>1</v>
      </c>
      <c r="J3671" s="12">
        <v>4</v>
      </c>
      <c r="K3671" s="12">
        <v>1</v>
      </c>
      <c r="L3671" s="12">
        <v>5</v>
      </c>
      <c r="M3671" s="12">
        <v>1</v>
      </c>
      <c r="N3671" s="12">
        <v>3</v>
      </c>
      <c r="O3671" s="12">
        <f>COUNTIF($P$2:P3671,P3671)</f>
        <v>53</v>
      </c>
      <c r="P3671" s="12" t="str">
        <f t="shared" si="231"/>
        <v>141050103</v>
      </c>
      <c r="Q3671" s="12" t="str">
        <f t="shared" si="232"/>
        <v>1410501030053</v>
      </c>
      <c r="R3671" s="20" t="s">
        <v>3184</v>
      </c>
      <c r="AI3671" s="12" t="s">
        <v>903</v>
      </c>
      <c r="AK3671" s="12" t="s">
        <v>100</v>
      </c>
      <c r="AP3671" s="12" t="s">
        <v>907</v>
      </c>
      <c r="AR3671" s="12" t="s">
        <v>100</v>
      </c>
      <c r="BN3671" s="12">
        <v>1</v>
      </c>
    </row>
    <row r="3672" spans="1:66" ht="60" x14ac:dyDescent="0.25">
      <c r="A3672" s="12">
        <v>1</v>
      </c>
      <c r="B3672" s="11" t="str">
        <f t="shared" si="230"/>
        <v>Общий расчет. Анализ даты. Анализ даты. Символические звезды. 10 Божеств. Ранение чиновника (Нападение на власть)</v>
      </c>
      <c r="C3672" s="11" t="str">
        <f>IFERROR(VLOOKUP(I3672,lvl_1[],2,FALSE),"Нет")</f>
        <v>Общий расчет</v>
      </c>
      <c r="D3672" s="11" t="str">
        <f>IFERROR(VLOOKUP(Rule!J3672,lvl_2[],2,FALSE),"Нет")</f>
        <v>Анализ даты</v>
      </c>
      <c r="E3672" s="11" t="str">
        <f>IFERROR(VLOOKUP(Rule!K3672,lvl_3[],2,FALSE),"Нет")</f>
        <v>Анализ даты</v>
      </c>
      <c r="F3672" s="11" t="str">
        <f>IFERROR(INDEX(lvl_4[],MATCH(L3672,lvl_4[ID],0),MATCH(TEXT(K3672,"##0"),lvl_4[#Headers],0)),"Нет")</f>
        <v>Символические звезды</v>
      </c>
      <c r="G3672" s="11" t="str">
        <f>IFERROR(INDEX(lvl_5[],MATCH(M3672,lvl_5[ID],0),MATCH(_xlfn.CONCAT(TEXT(K3672,"##0"),"_",TEXT(L3672,"##0")),lvl_5[#Headers],0)),"Нет")</f>
        <v>10 Божеств</v>
      </c>
      <c r="H3672" s="11" t="str">
        <f>IFERROR(INDEX(lvl_6[],MATCH(N3672,lvl_6[ID],0),MATCH(_xlfn.CONCAT(K3672,"_",L3672,"_",M3672),lvl_6[#Headers],0)),"Нет")</f>
        <v>Ранение чиновника (Нападение на власть)</v>
      </c>
      <c r="I3672" s="12">
        <v>1</v>
      </c>
      <c r="J3672" s="12">
        <v>4</v>
      </c>
      <c r="K3672" s="12">
        <v>1</v>
      </c>
      <c r="L3672" s="12">
        <v>5</v>
      </c>
      <c r="M3672" s="12">
        <v>1</v>
      </c>
      <c r="N3672" s="12">
        <v>4</v>
      </c>
      <c r="O3672" s="12">
        <f>COUNTIF($P$2:P3672,P3672)</f>
        <v>53</v>
      </c>
      <c r="P3672" s="12" t="str">
        <f t="shared" si="231"/>
        <v>141050104</v>
      </c>
      <c r="Q3672" s="12" t="str">
        <f t="shared" si="232"/>
        <v>1410501040053</v>
      </c>
      <c r="R3672" s="20" t="s">
        <v>3185</v>
      </c>
      <c r="AI3672" s="12" t="s">
        <v>903</v>
      </c>
      <c r="AK3672" s="12" t="s">
        <v>100</v>
      </c>
      <c r="AP3672" s="12" t="s">
        <v>908</v>
      </c>
      <c r="AR3672" s="12" t="s">
        <v>100</v>
      </c>
      <c r="BN3672" s="12">
        <v>1</v>
      </c>
    </row>
    <row r="3673" spans="1:66" ht="60" x14ac:dyDescent="0.25">
      <c r="A3673" s="12">
        <v>1</v>
      </c>
      <c r="B3673" s="11" t="str">
        <f t="shared" si="230"/>
        <v>Общий расчет. Анализ даты. Анализ даты. Символические звезды. 10 Божеств. Склонность к богатству (Косое богатство)</v>
      </c>
      <c r="C3673" s="11" t="str">
        <f>IFERROR(VLOOKUP(I3673,lvl_1[],2,FALSE),"Нет")</f>
        <v>Общий расчет</v>
      </c>
      <c r="D3673" s="11" t="str">
        <f>IFERROR(VLOOKUP(Rule!J3673,lvl_2[],2,FALSE),"Нет")</f>
        <v>Анализ даты</v>
      </c>
      <c r="E3673" s="11" t="str">
        <f>IFERROR(VLOOKUP(Rule!K3673,lvl_3[],2,FALSE),"Нет")</f>
        <v>Анализ даты</v>
      </c>
      <c r="F3673" s="11" t="str">
        <f>IFERROR(INDEX(lvl_4[],MATCH(L3673,lvl_4[ID],0),MATCH(TEXT(K3673,"##0"),lvl_4[#Headers],0)),"Нет")</f>
        <v>Символические звезды</v>
      </c>
      <c r="G3673" s="11" t="str">
        <f>IFERROR(INDEX(lvl_5[],MATCH(M3673,lvl_5[ID],0),MATCH(_xlfn.CONCAT(TEXT(K3673,"##0"),"_",TEXT(L3673,"##0")),lvl_5[#Headers],0)),"Нет")</f>
        <v>10 Божеств</v>
      </c>
      <c r="H3673" s="11" t="str">
        <f>IFERROR(INDEX(lvl_6[],MATCH(N3673,lvl_6[ID],0),MATCH(_xlfn.CONCAT(K3673,"_",L3673,"_",M3673),lvl_6[#Headers],0)),"Нет")</f>
        <v>Склонность к богатству (Косое богатство)</v>
      </c>
      <c r="I3673" s="12">
        <v>1</v>
      </c>
      <c r="J3673" s="12">
        <v>4</v>
      </c>
      <c r="K3673" s="12">
        <v>1</v>
      </c>
      <c r="L3673" s="12">
        <v>5</v>
      </c>
      <c r="M3673" s="12">
        <v>1</v>
      </c>
      <c r="N3673" s="12">
        <v>5</v>
      </c>
      <c r="O3673" s="12">
        <f>COUNTIF($P$2:P3673,P3673)</f>
        <v>53</v>
      </c>
      <c r="P3673" s="12" t="str">
        <f t="shared" si="231"/>
        <v>141050105</v>
      </c>
      <c r="Q3673" s="12" t="str">
        <f t="shared" si="232"/>
        <v>1410501050053</v>
      </c>
      <c r="R3673" s="20" t="s">
        <v>3186</v>
      </c>
      <c r="AI3673" s="12" t="s">
        <v>903</v>
      </c>
      <c r="AK3673" s="12" t="s">
        <v>100</v>
      </c>
      <c r="AP3673" s="12" t="s">
        <v>910</v>
      </c>
      <c r="AR3673" s="12" t="s">
        <v>100</v>
      </c>
      <c r="BN3673" s="12">
        <v>1</v>
      </c>
    </row>
    <row r="3674" spans="1:66" ht="45" x14ac:dyDescent="0.25">
      <c r="A3674" s="12">
        <v>1</v>
      </c>
      <c r="B3674" s="11" t="str">
        <f t="shared" si="230"/>
        <v>Общий расчет. Анализ даты. Анализ даты. Символические звезды. 10 Божеств. Прямое богатство</v>
      </c>
      <c r="C3674" s="11" t="str">
        <f>IFERROR(VLOOKUP(I3674,lvl_1[],2,FALSE),"Нет")</f>
        <v>Общий расчет</v>
      </c>
      <c r="D3674" s="11" t="str">
        <f>IFERROR(VLOOKUP(Rule!J3674,lvl_2[],2,FALSE),"Нет")</f>
        <v>Анализ даты</v>
      </c>
      <c r="E3674" s="11" t="str">
        <f>IFERROR(VLOOKUP(Rule!K3674,lvl_3[],2,FALSE),"Нет")</f>
        <v>Анализ даты</v>
      </c>
      <c r="F3674" s="11" t="str">
        <f>IFERROR(INDEX(lvl_4[],MATCH(L3674,lvl_4[ID],0),MATCH(TEXT(K3674,"##0"),lvl_4[#Headers],0)),"Нет")</f>
        <v>Символические звезды</v>
      </c>
      <c r="G3674" s="11" t="str">
        <f>IFERROR(INDEX(lvl_5[],MATCH(M3674,lvl_5[ID],0),MATCH(_xlfn.CONCAT(TEXT(K3674,"##0"),"_",TEXT(L3674,"##0")),lvl_5[#Headers],0)),"Нет")</f>
        <v>10 Божеств</v>
      </c>
      <c r="H3674" s="11" t="str">
        <f>IFERROR(INDEX(lvl_6[],MATCH(N3674,lvl_6[ID],0),MATCH(_xlfn.CONCAT(K3674,"_",L3674,"_",M3674),lvl_6[#Headers],0)),"Нет")</f>
        <v>Прямое богатство</v>
      </c>
      <c r="I3674" s="12">
        <v>1</v>
      </c>
      <c r="J3674" s="12">
        <v>4</v>
      </c>
      <c r="K3674" s="12">
        <v>1</v>
      </c>
      <c r="L3674" s="12">
        <v>5</v>
      </c>
      <c r="M3674" s="12">
        <v>1</v>
      </c>
      <c r="N3674" s="12">
        <v>6</v>
      </c>
      <c r="O3674" s="12">
        <f>COUNTIF($P$2:P3674,P3674)</f>
        <v>53</v>
      </c>
      <c r="P3674" s="12" t="str">
        <f t="shared" si="231"/>
        <v>141050106</v>
      </c>
      <c r="Q3674" s="12" t="str">
        <f t="shared" si="232"/>
        <v>1410501060053</v>
      </c>
      <c r="R3674" s="20" t="s">
        <v>3187</v>
      </c>
      <c r="AI3674" s="12" t="s">
        <v>903</v>
      </c>
      <c r="AK3674" s="12" t="s">
        <v>100</v>
      </c>
      <c r="AP3674" s="12" t="s">
        <v>912</v>
      </c>
      <c r="AR3674" s="12" t="s">
        <v>100</v>
      </c>
      <c r="BN3674" s="12">
        <v>1</v>
      </c>
    </row>
    <row r="3675" spans="1:66" ht="60" x14ac:dyDescent="0.25">
      <c r="A3675" s="12">
        <v>1</v>
      </c>
      <c r="B3675" s="11" t="str">
        <f t="shared" si="230"/>
        <v>Общий расчет. Анализ даты. Анализ даты. Символические звезды. 10 Божеств. Убийство 7й позиции (Неправильный чиновник_</v>
      </c>
      <c r="C3675" s="11" t="str">
        <f>IFERROR(VLOOKUP(I3675,lvl_1[],2,FALSE),"Нет")</f>
        <v>Общий расчет</v>
      </c>
      <c r="D3675" s="11" t="str">
        <f>IFERROR(VLOOKUP(Rule!J3675,lvl_2[],2,FALSE),"Нет")</f>
        <v>Анализ даты</v>
      </c>
      <c r="E3675" s="11" t="str">
        <f>IFERROR(VLOOKUP(Rule!K3675,lvl_3[],2,FALSE),"Нет")</f>
        <v>Анализ даты</v>
      </c>
      <c r="F3675" s="11" t="str">
        <f>IFERROR(INDEX(lvl_4[],MATCH(L3675,lvl_4[ID],0),MATCH(TEXT(K3675,"##0"),lvl_4[#Headers],0)),"Нет")</f>
        <v>Символические звезды</v>
      </c>
      <c r="G3675" s="11" t="str">
        <f>IFERROR(INDEX(lvl_5[],MATCH(M3675,lvl_5[ID],0),MATCH(_xlfn.CONCAT(TEXT(K3675,"##0"),"_",TEXT(L3675,"##0")),lvl_5[#Headers],0)),"Нет")</f>
        <v>10 Божеств</v>
      </c>
      <c r="H3675" s="11" t="str">
        <f>IFERROR(INDEX(lvl_6[],MATCH(N3675,lvl_6[ID],0),MATCH(_xlfn.CONCAT(K3675,"_",L3675,"_",M3675),lvl_6[#Headers],0)),"Нет")</f>
        <v>Убийство 7й позиции (Неправильный чиновник_</v>
      </c>
      <c r="I3675" s="12">
        <v>1</v>
      </c>
      <c r="J3675" s="12">
        <v>4</v>
      </c>
      <c r="K3675" s="12">
        <v>1</v>
      </c>
      <c r="L3675" s="12">
        <v>5</v>
      </c>
      <c r="M3675" s="12">
        <v>1</v>
      </c>
      <c r="N3675" s="12">
        <v>7</v>
      </c>
      <c r="O3675" s="12">
        <f>COUNTIF($P$2:P3675,P3675)</f>
        <v>53</v>
      </c>
      <c r="P3675" s="12" t="str">
        <f t="shared" si="231"/>
        <v>141050107</v>
      </c>
      <c r="Q3675" s="12" t="str">
        <f t="shared" si="232"/>
        <v>1410501070053</v>
      </c>
      <c r="R3675" s="20" t="s">
        <v>3188</v>
      </c>
      <c r="AI3675" s="12" t="s">
        <v>903</v>
      </c>
      <c r="AK3675" s="12" t="s">
        <v>100</v>
      </c>
      <c r="AP3675" s="12" t="s">
        <v>914</v>
      </c>
      <c r="AR3675" s="12" t="s">
        <v>100</v>
      </c>
      <c r="BN3675" s="12">
        <v>1</v>
      </c>
    </row>
    <row r="3676" spans="1:66" ht="60" x14ac:dyDescent="0.25">
      <c r="A3676" s="12">
        <v>1</v>
      </c>
      <c r="B3676" s="11" t="str">
        <f t="shared" si="230"/>
        <v>Общий расчет. Анализ даты. Анализ даты. Символические звезды. 10 Божеств. Правильный чиновник (Правильная власть)</v>
      </c>
      <c r="C3676" s="11" t="str">
        <f>IFERROR(VLOOKUP(I3676,lvl_1[],2,FALSE),"Нет")</f>
        <v>Общий расчет</v>
      </c>
      <c r="D3676" s="11" t="str">
        <f>IFERROR(VLOOKUP(Rule!J3676,lvl_2[],2,FALSE),"Нет")</f>
        <v>Анализ даты</v>
      </c>
      <c r="E3676" s="11" t="str">
        <f>IFERROR(VLOOKUP(Rule!K3676,lvl_3[],2,FALSE),"Нет")</f>
        <v>Анализ даты</v>
      </c>
      <c r="F3676" s="11" t="str">
        <f>IFERROR(INDEX(lvl_4[],MATCH(L3676,lvl_4[ID],0),MATCH(TEXT(K3676,"##0"),lvl_4[#Headers],0)),"Нет")</f>
        <v>Символические звезды</v>
      </c>
      <c r="G3676" s="11" t="str">
        <f>IFERROR(INDEX(lvl_5[],MATCH(M3676,lvl_5[ID],0),MATCH(_xlfn.CONCAT(TEXT(K3676,"##0"),"_",TEXT(L3676,"##0")),lvl_5[#Headers],0)),"Нет")</f>
        <v>10 Божеств</v>
      </c>
      <c r="H3676" s="11" t="str">
        <f>IFERROR(INDEX(lvl_6[],MATCH(N3676,lvl_6[ID],0),MATCH(_xlfn.CONCAT(K3676,"_",L3676,"_",M3676),lvl_6[#Headers],0)),"Нет")</f>
        <v>Правильный чиновник (Правильная власть)</v>
      </c>
      <c r="I3676" s="12">
        <v>1</v>
      </c>
      <c r="J3676" s="12">
        <v>4</v>
      </c>
      <c r="K3676" s="12">
        <v>1</v>
      </c>
      <c r="L3676" s="12">
        <v>5</v>
      </c>
      <c r="M3676" s="12">
        <v>1</v>
      </c>
      <c r="N3676" s="12">
        <v>8</v>
      </c>
      <c r="O3676" s="12">
        <f>COUNTIF($P$2:P3676,P3676)</f>
        <v>53</v>
      </c>
      <c r="P3676" s="12" t="str">
        <f t="shared" si="231"/>
        <v>141050108</v>
      </c>
      <c r="Q3676" s="12" t="str">
        <f t="shared" si="232"/>
        <v>1410501080053</v>
      </c>
      <c r="R3676" s="20" t="s">
        <v>3189</v>
      </c>
      <c r="AI3676" s="12" t="s">
        <v>903</v>
      </c>
      <c r="AK3676" s="12" t="s">
        <v>100</v>
      </c>
      <c r="AP3676" s="12" t="s">
        <v>916</v>
      </c>
      <c r="AR3676" s="12" t="s">
        <v>100</v>
      </c>
      <c r="BN3676" s="12">
        <v>1</v>
      </c>
    </row>
    <row r="3677" spans="1:66" ht="45" x14ac:dyDescent="0.25">
      <c r="A3677" s="12">
        <v>1</v>
      </c>
      <c r="B3677" s="11" t="str">
        <f t="shared" si="230"/>
        <v>Общий расчет. Анализ даты. Анализ даты. Символические звезды. 10 Божеств. Косая печать (Дух Совы)</v>
      </c>
      <c r="C3677" s="11" t="str">
        <f>IFERROR(VLOOKUP(I3677,lvl_1[],2,FALSE),"Нет")</f>
        <v>Общий расчет</v>
      </c>
      <c r="D3677" s="11" t="str">
        <f>IFERROR(VLOOKUP(Rule!J3677,lvl_2[],2,FALSE),"Нет")</f>
        <v>Анализ даты</v>
      </c>
      <c r="E3677" s="11" t="str">
        <f>IFERROR(VLOOKUP(Rule!K3677,lvl_3[],2,FALSE),"Нет")</f>
        <v>Анализ даты</v>
      </c>
      <c r="F3677" s="11" t="str">
        <f>IFERROR(INDEX(lvl_4[],MATCH(L3677,lvl_4[ID],0),MATCH(TEXT(K3677,"##0"),lvl_4[#Headers],0)),"Нет")</f>
        <v>Символические звезды</v>
      </c>
      <c r="G3677" s="11" t="str">
        <f>IFERROR(INDEX(lvl_5[],MATCH(M3677,lvl_5[ID],0),MATCH(_xlfn.CONCAT(TEXT(K3677,"##0"),"_",TEXT(L3677,"##0")),lvl_5[#Headers],0)),"Нет")</f>
        <v>10 Божеств</v>
      </c>
      <c r="H3677" s="11" t="str">
        <f>IFERROR(INDEX(lvl_6[],MATCH(N3677,lvl_6[ID],0),MATCH(_xlfn.CONCAT(K3677,"_",L3677,"_",M3677),lvl_6[#Headers],0)),"Нет")</f>
        <v>Косая печать (Дух Совы)</v>
      </c>
      <c r="I3677" s="12">
        <v>1</v>
      </c>
      <c r="J3677" s="12">
        <v>4</v>
      </c>
      <c r="K3677" s="12">
        <v>1</v>
      </c>
      <c r="L3677" s="12">
        <v>5</v>
      </c>
      <c r="M3677" s="12">
        <v>1</v>
      </c>
      <c r="N3677" s="12">
        <v>9</v>
      </c>
      <c r="O3677" s="12">
        <f>COUNTIF($P$2:P3677,P3677)</f>
        <v>53</v>
      </c>
      <c r="P3677" s="12" t="str">
        <f t="shared" si="231"/>
        <v>141050109</v>
      </c>
      <c r="Q3677" s="12" t="str">
        <f t="shared" si="232"/>
        <v>1410501090053</v>
      </c>
      <c r="R3677" s="20" t="s">
        <v>3190</v>
      </c>
      <c r="AI3677" s="12" t="s">
        <v>903</v>
      </c>
      <c r="AK3677" s="12" t="s">
        <v>100</v>
      </c>
      <c r="AP3677" s="12" t="s">
        <v>899</v>
      </c>
      <c r="AR3677" s="12" t="s">
        <v>100</v>
      </c>
      <c r="BN3677" s="12">
        <v>1</v>
      </c>
    </row>
    <row r="3678" spans="1:66" ht="45" x14ac:dyDescent="0.25">
      <c r="A3678" s="12">
        <v>1</v>
      </c>
      <c r="B3678" s="11" t="str">
        <f t="shared" si="230"/>
        <v>Общий расчет. Анализ даты. Анализ даты. Символические звезды. 10 Божеств. Правильная печать</v>
      </c>
      <c r="C3678" s="11" t="str">
        <f>IFERROR(VLOOKUP(I3678,lvl_1[],2,FALSE),"Нет")</f>
        <v>Общий расчет</v>
      </c>
      <c r="D3678" s="11" t="str">
        <f>IFERROR(VLOOKUP(Rule!J3678,lvl_2[],2,FALSE),"Нет")</f>
        <v>Анализ даты</v>
      </c>
      <c r="E3678" s="11" t="str">
        <f>IFERROR(VLOOKUP(Rule!K3678,lvl_3[],2,FALSE),"Нет")</f>
        <v>Анализ даты</v>
      </c>
      <c r="F3678" s="11" t="str">
        <f>IFERROR(INDEX(lvl_4[],MATCH(L3678,lvl_4[ID],0),MATCH(TEXT(K3678,"##0"),lvl_4[#Headers],0)),"Нет")</f>
        <v>Символические звезды</v>
      </c>
      <c r="G3678" s="11" t="str">
        <f>IFERROR(INDEX(lvl_5[],MATCH(M3678,lvl_5[ID],0),MATCH(_xlfn.CONCAT(TEXT(K3678,"##0"),"_",TEXT(L3678,"##0")),lvl_5[#Headers],0)),"Нет")</f>
        <v>10 Божеств</v>
      </c>
      <c r="H3678" s="11" t="str">
        <f>IFERROR(INDEX(lvl_6[],MATCH(N3678,lvl_6[ID],0),MATCH(_xlfn.CONCAT(K3678,"_",L3678,"_",M3678),lvl_6[#Headers],0)),"Нет")</f>
        <v>Правильная печать</v>
      </c>
      <c r="I3678" s="12">
        <v>1</v>
      </c>
      <c r="J3678" s="12">
        <v>4</v>
      </c>
      <c r="K3678" s="12">
        <v>1</v>
      </c>
      <c r="L3678" s="12">
        <v>5</v>
      </c>
      <c r="M3678" s="12">
        <v>1</v>
      </c>
      <c r="N3678" s="12">
        <v>10</v>
      </c>
      <c r="O3678" s="12">
        <f>COUNTIF($P$2:P3678,P3678)</f>
        <v>53</v>
      </c>
      <c r="P3678" s="12" t="str">
        <f t="shared" si="231"/>
        <v>141050110</v>
      </c>
      <c r="Q3678" s="12" t="str">
        <f t="shared" si="232"/>
        <v>1410501100053</v>
      </c>
      <c r="R3678" s="20" t="s">
        <v>3191</v>
      </c>
      <c r="AI3678" s="12" t="s">
        <v>903</v>
      </c>
      <c r="AK3678" s="12" t="s">
        <v>100</v>
      </c>
      <c r="AP3678" s="12" t="s">
        <v>901</v>
      </c>
      <c r="AR3678" s="12" t="s">
        <v>100</v>
      </c>
      <c r="BN3678" s="12">
        <v>1</v>
      </c>
    </row>
    <row r="3679" spans="1:66" ht="45" x14ac:dyDescent="0.25">
      <c r="A3679" s="12">
        <v>1</v>
      </c>
      <c r="B3679" s="11" t="str">
        <f t="shared" si="230"/>
        <v>Общий расчет. Анализ даты. Анализ даты. Символические звезды. 10 Божеств. Братство</v>
      </c>
      <c r="C3679" s="11" t="str">
        <f>IFERROR(VLOOKUP(I3679,lvl_1[],2,FALSE),"Нет")</f>
        <v>Общий расчет</v>
      </c>
      <c r="D3679" s="11" t="str">
        <f>IFERROR(VLOOKUP(Rule!J3679,lvl_2[],2,FALSE),"Нет")</f>
        <v>Анализ даты</v>
      </c>
      <c r="E3679" s="11" t="str">
        <f>IFERROR(VLOOKUP(Rule!K3679,lvl_3[],2,FALSE),"Нет")</f>
        <v>Анализ даты</v>
      </c>
      <c r="F3679" s="11" t="str">
        <f>IFERROR(INDEX(lvl_4[],MATCH(L3679,lvl_4[ID],0),MATCH(TEXT(K3679,"##0"),lvl_4[#Headers],0)),"Нет")</f>
        <v>Символические звезды</v>
      </c>
      <c r="G3679" s="11" t="str">
        <f>IFERROR(INDEX(lvl_5[],MATCH(M3679,lvl_5[ID],0),MATCH(_xlfn.CONCAT(TEXT(K3679,"##0"),"_",TEXT(L3679,"##0")),lvl_5[#Headers],0)),"Нет")</f>
        <v>10 Божеств</v>
      </c>
      <c r="H3679" s="11" t="str">
        <f>IFERROR(INDEX(lvl_6[],MATCH(N3679,lvl_6[ID],0),MATCH(_xlfn.CONCAT(K3679,"_",L3679,"_",M3679),lvl_6[#Headers],0)),"Нет")</f>
        <v>Братство</v>
      </c>
      <c r="I3679" s="12">
        <v>1</v>
      </c>
      <c r="J3679" s="12">
        <v>4</v>
      </c>
      <c r="K3679" s="12">
        <v>1</v>
      </c>
      <c r="L3679" s="12">
        <v>5</v>
      </c>
      <c r="M3679" s="12">
        <v>1</v>
      </c>
      <c r="N3679" s="12">
        <v>1</v>
      </c>
      <c r="O3679" s="12">
        <f>COUNTIF($P$2:P3679,P3679)</f>
        <v>54</v>
      </c>
      <c r="P3679" s="12" t="str">
        <f t="shared" si="231"/>
        <v>141050101</v>
      </c>
      <c r="Q3679" s="12" t="str">
        <f t="shared" si="232"/>
        <v>1410501010054</v>
      </c>
      <c r="R3679" s="20" t="s">
        <v>3192</v>
      </c>
      <c r="AI3679" s="12" t="s">
        <v>905</v>
      </c>
      <c r="AK3679" s="12" t="s">
        <v>100</v>
      </c>
      <c r="AP3679" s="12" t="s">
        <v>905</v>
      </c>
      <c r="AR3679" s="12" t="s">
        <v>100</v>
      </c>
      <c r="BN3679" s="12">
        <v>1</v>
      </c>
    </row>
    <row r="3680" spans="1:66" ht="45" x14ac:dyDescent="0.25">
      <c r="A3680" s="12">
        <v>1</v>
      </c>
      <c r="B3680" s="11" t="str">
        <f t="shared" si="230"/>
        <v>Общий расчет. Анализ даты. Анализ даты. Символические звезды. 10 Божеств. Грабитель богатства</v>
      </c>
      <c r="C3680" s="11" t="str">
        <f>IFERROR(VLOOKUP(I3680,lvl_1[],2,FALSE),"Нет")</f>
        <v>Общий расчет</v>
      </c>
      <c r="D3680" s="11" t="str">
        <f>IFERROR(VLOOKUP(Rule!J3680,lvl_2[],2,FALSE),"Нет")</f>
        <v>Анализ даты</v>
      </c>
      <c r="E3680" s="11" t="str">
        <f>IFERROR(VLOOKUP(Rule!K3680,lvl_3[],2,FALSE),"Нет")</f>
        <v>Анализ даты</v>
      </c>
      <c r="F3680" s="11" t="str">
        <f>IFERROR(INDEX(lvl_4[],MATCH(L3680,lvl_4[ID],0),MATCH(TEXT(K3680,"##0"),lvl_4[#Headers],0)),"Нет")</f>
        <v>Символические звезды</v>
      </c>
      <c r="G3680" s="11" t="str">
        <f>IFERROR(INDEX(lvl_5[],MATCH(M3680,lvl_5[ID],0),MATCH(_xlfn.CONCAT(TEXT(K3680,"##0"),"_",TEXT(L3680,"##0")),lvl_5[#Headers],0)),"Нет")</f>
        <v>10 Божеств</v>
      </c>
      <c r="H3680" s="11" t="str">
        <f>IFERROR(INDEX(lvl_6[],MATCH(N3680,lvl_6[ID],0),MATCH(_xlfn.CONCAT(K3680,"_",L3680,"_",M3680),lvl_6[#Headers],0)),"Нет")</f>
        <v>Грабитель богатства</v>
      </c>
      <c r="I3680" s="12">
        <v>1</v>
      </c>
      <c r="J3680" s="12">
        <v>4</v>
      </c>
      <c r="K3680" s="12">
        <v>1</v>
      </c>
      <c r="L3680" s="12">
        <v>5</v>
      </c>
      <c r="M3680" s="12">
        <v>1</v>
      </c>
      <c r="N3680" s="12">
        <v>2</v>
      </c>
      <c r="O3680" s="12">
        <f>COUNTIF($P$2:P3680,P3680)</f>
        <v>54</v>
      </c>
      <c r="P3680" s="12" t="str">
        <f t="shared" si="231"/>
        <v>141050102</v>
      </c>
      <c r="Q3680" s="12" t="str">
        <f t="shared" si="232"/>
        <v>1410501020054</v>
      </c>
      <c r="R3680" s="20" t="s">
        <v>3193</v>
      </c>
      <c r="AI3680" s="12" t="s">
        <v>905</v>
      </c>
      <c r="AK3680" s="12" t="s">
        <v>100</v>
      </c>
      <c r="AP3680" s="12" t="s">
        <v>903</v>
      </c>
      <c r="AR3680" s="12" t="s">
        <v>100</v>
      </c>
      <c r="BN3680" s="12">
        <v>1</v>
      </c>
    </row>
    <row r="3681" spans="1:66" ht="45" x14ac:dyDescent="0.25">
      <c r="A3681" s="12">
        <v>1</v>
      </c>
      <c r="B3681" s="11" t="str">
        <f t="shared" si="230"/>
        <v>Общий расчет. Анализ даты. Анализ даты. Символические звезды. 10 Божеств. Дух наслаждения</v>
      </c>
      <c r="C3681" s="11" t="str">
        <f>IFERROR(VLOOKUP(I3681,lvl_1[],2,FALSE),"Нет")</f>
        <v>Общий расчет</v>
      </c>
      <c r="D3681" s="11" t="str">
        <f>IFERROR(VLOOKUP(Rule!J3681,lvl_2[],2,FALSE),"Нет")</f>
        <v>Анализ даты</v>
      </c>
      <c r="E3681" s="11" t="str">
        <f>IFERROR(VLOOKUP(Rule!K3681,lvl_3[],2,FALSE),"Нет")</f>
        <v>Анализ даты</v>
      </c>
      <c r="F3681" s="11" t="str">
        <f>IFERROR(INDEX(lvl_4[],MATCH(L3681,lvl_4[ID],0),MATCH(TEXT(K3681,"##0"),lvl_4[#Headers],0)),"Нет")</f>
        <v>Символические звезды</v>
      </c>
      <c r="G3681" s="11" t="str">
        <f>IFERROR(INDEX(lvl_5[],MATCH(M3681,lvl_5[ID],0),MATCH(_xlfn.CONCAT(TEXT(K3681,"##0"),"_",TEXT(L3681,"##0")),lvl_5[#Headers],0)),"Нет")</f>
        <v>10 Божеств</v>
      </c>
      <c r="H3681" s="11" t="str">
        <f>IFERROR(INDEX(lvl_6[],MATCH(N3681,lvl_6[ID],0),MATCH(_xlfn.CONCAT(K3681,"_",L3681,"_",M3681),lvl_6[#Headers],0)),"Нет")</f>
        <v>Дух наслаждения</v>
      </c>
      <c r="I3681" s="12">
        <v>1</v>
      </c>
      <c r="J3681" s="12">
        <v>4</v>
      </c>
      <c r="K3681" s="12">
        <v>1</v>
      </c>
      <c r="L3681" s="12">
        <v>5</v>
      </c>
      <c r="M3681" s="12">
        <v>1</v>
      </c>
      <c r="N3681" s="12">
        <v>3</v>
      </c>
      <c r="O3681" s="12">
        <f>COUNTIF($P$2:P3681,P3681)</f>
        <v>54</v>
      </c>
      <c r="P3681" s="12" t="str">
        <f t="shared" si="231"/>
        <v>141050103</v>
      </c>
      <c r="Q3681" s="12" t="str">
        <f t="shared" si="232"/>
        <v>1410501030054</v>
      </c>
      <c r="R3681" s="20" t="s">
        <v>3194</v>
      </c>
      <c r="AI3681" s="12" t="s">
        <v>905</v>
      </c>
      <c r="AK3681" s="12" t="s">
        <v>100</v>
      </c>
      <c r="AP3681" s="12" t="s">
        <v>908</v>
      </c>
      <c r="AR3681" s="12" t="s">
        <v>100</v>
      </c>
      <c r="BN3681" s="12">
        <v>1</v>
      </c>
    </row>
    <row r="3682" spans="1:66" ht="60" x14ac:dyDescent="0.25">
      <c r="A3682" s="12">
        <v>1</v>
      </c>
      <c r="B3682" s="11" t="str">
        <f t="shared" si="230"/>
        <v>Общий расчет. Анализ даты. Анализ даты. Символические звезды. 10 Божеств. Ранение чиновника (Нападение на власть)</v>
      </c>
      <c r="C3682" s="11" t="str">
        <f>IFERROR(VLOOKUP(I3682,lvl_1[],2,FALSE),"Нет")</f>
        <v>Общий расчет</v>
      </c>
      <c r="D3682" s="11" t="str">
        <f>IFERROR(VLOOKUP(Rule!J3682,lvl_2[],2,FALSE),"Нет")</f>
        <v>Анализ даты</v>
      </c>
      <c r="E3682" s="11" t="str">
        <f>IFERROR(VLOOKUP(Rule!K3682,lvl_3[],2,FALSE),"Нет")</f>
        <v>Анализ даты</v>
      </c>
      <c r="F3682" s="11" t="str">
        <f>IFERROR(INDEX(lvl_4[],MATCH(L3682,lvl_4[ID],0),MATCH(TEXT(K3682,"##0"),lvl_4[#Headers],0)),"Нет")</f>
        <v>Символические звезды</v>
      </c>
      <c r="G3682" s="11" t="str">
        <f>IFERROR(INDEX(lvl_5[],MATCH(M3682,lvl_5[ID],0),MATCH(_xlfn.CONCAT(TEXT(K3682,"##0"),"_",TEXT(L3682,"##0")),lvl_5[#Headers],0)),"Нет")</f>
        <v>10 Божеств</v>
      </c>
      <c r="H3682" s="11" t="str">
        <f>IFERROR(INDEX(lvl_6[],MATCH(N3682,lvl_6[ID],0),MATCH(_xlfn.CONCAT(K3682,"_",L3682,"_",M3682),lvl_6[#Headers],0)),"Нет")</f>
        <v>Ранение чиновника (Нападение на власть)</v>
      </c>
      <c r="I3682" s="12">
        <v>1</v>
      </c>
      <c r="J3682" s="12">
        <v>4</v>
      </c>
      <c r="K3682" s="12">
        <v>1</v>
      </c>
      <c r="L3682" s="12">
        <v>5</v>
      </c>
      <c r="M3682" s="12">
        <v>1</v>
      </c>
      <c r="N3682" s="12">
        <v>4</v>
      </c>
      <c r="O3682" s="12">
        <f>COUNTIF($P$2:P3682,P3682)</f>
        <v>54</v>
      </c>
      <c r="P3682" s="12" t="str">
        <f t="shared" si="231"/>
        <v>141050104</v>
      </c>
      <c r="Q3682" s="12" t="str">
        <f t="shared" si="232"/>
        <v>1410501040054</v>
      </c>
      <c r="R3682" s="20" t="s">
        <v>3195</v>
      </c>
      <c r="AI3682" s="12" t="s">
        <v>905</v>
      </c>
      <c r="AK3682" s="12" t="s">
        <v>100</v>
      </c>
      <c r="AP3682" s="12" t="s">
        <v>907</v>
      </c>
      <c r="AR3682" s="12" t="s">
        <v>100</v>
      </c>
      <c r="BN3682" s="12">
        <v>1</v>
      </c>
    </row>
    <row r="3683" spans="1:66" ht="60" x14ac:dyDescent="0.25">
      <c r="A3683" s="12">
        <v>1</v>
      </c>
      <c r="B3683" s="11" t="str">
        <f t="shared" si="230"/>
        <v>Общий расчет. Анализ даты. Анализ даты. Символические звезды. 10 Божеств. Склонность к богатству (Косое богатство)</v>
      </c>
      <c r="C3683" s="11" t="str">
        <f>IFERROR(VLOOKUP(I3683,lvl_1[],2,FALSE),"Нет")</f>
        <v>Общий расчет</v>
      </c>
      <c r="D3683" s="11" t="str">
        <f>IFERROR(VLOOKUP(Rule!J3683,lvl_2[],2,FALSE),"Нет")</f>
        <v>Анализ даты</v>
      </c>
      <c r="E3683" s="11" t="str">
        <f>IFERROR(VLOOKUP(Rule!K3683,lvl_3[],2,FALSE),"Нет")</f>
        <v>Анализ даты</v>
      </c>
      <c r="F3683" s="11" t="str">
        <f>IFERROR(INDEX(lvl_4[],MATCH(L3683,lvl_4[ID],0),MATCH(TEXT(K3683,"##0"),lvl_4[#Headers],0)),"Нет")</f>
        <v>Символические звезды</v>
      </c>
      <c r="G3683" s="11" t="str">
        <f>IFERROR(INDEX(lvl_5[],MATCH(M3683,lvl_5[ID],0),MATCH(_xlfn.CONCAT(TEXT(K3683,"##0"),"_",TEXT(L3683,"##0")),lvl_5[#Headers],0)),"Нет")</f>
        <v>10 Божеств</v>
      </c>
      <c r="H3683" s="11" t="str">
        <f>IFERROR(INDEX(lvl_6[],MATCH(N3683,lvl_6[ID],0),MATCH(_xlfn.CONCAT(K3683,"_",L3683,"_",M3683),lvl_6[#Headers],0)),"Нет")</f>
        <v>Склонность к богатству (Косое богатство)</v>
      </c>
      <c r="I3683" s="12">
        <v>1</v>
      </c>
      <c r="J3683" s="12">
        <v>4</v>
      </c>
      <c r="K3683" s="12">
        <v>1</v>
      </c>
      <c r="L3683" s="12">
        <v>5</v>
      </c>
      <c r="M3683" s="12">
        <v>1</v>
      </c>
      <c r="N3683" s="12">
        <v>5</v>
      </c>
      <c r="O3683" s="12">
        <f>COUNTIF($P$2:P3683,P3683)</f>
        <v>54</v>
      </c>
      <c r="P3683" s="12" t="str">
        <f t="shared" si="231"/>
        <v>141050105</v>
      </c>
      <c r="Q3683" s="12" t="str">
        <f t="shared" si="232"/>
        <v>1410501050054</v>
      </c>
      <c r="R3683" s="20" t="s">
        <v>3196</v>
      </c>
      <c r="AI3683" s="12" t="s">
        <v>905</v>
      </c>
      <c r="AK3683" s="12" t="s">
        <v>100</v>
      </c>
      <c r="AP3683" s="12" t="s">
        <v>912</v>
      </c>
      <c r="AR3683" s="12" t="s">
        <v>100</v>
      </c>
      <c r="BN3683" s="12">
        <v>1</v>
      </c>
    </row>
    <row r="3684" spans="1:66" ht="45" x14ac:dyDescent="0.25">
      <c r="A3684" s="12">
        <v>1</v>
      </c>
      <c r="B3684" s="11" t="str">
        <f t="shared" si="230"/>
        <v>Общий расчет. Анализ даты. Анализ даты. Символические звезды. 10 Божеств. Прямое богатство</v>
      </c>
      <c r="C3684" s="11" t="str">
        <f>IFERROR(VLOOKUP(I3684,lvl_1[],2,FALSE),"Нет")</f>
        <v>Общий расчет</v>
      </c>
      <c r="D3684" s="11" t="str">
        <f>IFERROR(VLOOKUP(Rule!J3684,lvl_2[],2,FALSE),"Нет")</f>
        <v>Анализ даты</v>
      </c>
      <c r="E3684" s="11" t="str">
        <f>IFERROR(VLOOKUP(Rule!K3684,lvl_3[],2,FALSE),"Нет")</f>
        <v>Анализ даты</v>
      </c>
      <c r="F3684" s="11" t="str">
        <f>IFERROR(INDEX(lvl_4[],MATCH(L3684,lvl_4[ID],0),MATCH(TEXT(K3684,"##0"),lvl_4[#Headers],0)),"Нет")</f>
        <v>Символические звезды</v>
      </c>
      <c r="G3684" s="11" t="str">
        <f>IFERROR(INDEX(lvl_5[],MATCH(M3684,lvl_5[ID],0),MATCH(_xlfn.CONCAT(TEXT(K3684,"##0"),"_",TEXT(L3684,"##0")),lvl_5[#Headers],0)),"Нет")</f>
        <v>10 Божеств</v>
      </c>
      <c r="H3684" s="11" t="str">
        <f>IFERROR(INDEX(lvl_6[],MATCH(N3684,lvl_6[ID],0),MATCH(_xlfn.CONCAT(K3684,"_",L3684,"_",M3684),lvl_6[#Headers],0)),"Нет")</f>
        <v>Прямое богатство</v>
      </c>
      <c r="I3684" s="12">
        <v>1</v>
      </c>
      <c r="J3684" s="12">
        <v>4</v>
      </c>
      <c r="K3684" s="12">
        <v>1</v>
      </c>
      <c r="L3684" s="12">
        <v>5</v>
      </c>
      <c r="M3684" s="12">
        <v>1</v>
      </c>
      <c r="N3684" s="12">
        <v>6</v>
      </c>
      <c r="O3684" s="12">
        <f>COUNTIF($P$2:P3684,P3684)</f>
        <v>54</v>
      </c>
      <c r="P3684" s="12" t="str">
        <f t="shared" si="231"/>
        <v>141050106</v>
      </c>
      <c r="Q3684" s="12" t="str">
        <f t="shared" si="232"/>
        <v>1410501060054</v>
      </c>
      <c r="R3684" s="20" t="s">
        <v>3197</v>
      </c>
      <c r="AI3684" s="12" t="s">
        <v>905</v>
      </c>
      <c r="AK3684" s="12" t="s">
        <v>100</v>
      </c>
      <c r="AP3684" s="12" t="s">
        <v>910</v>
      </c>
      <c r="AR3684" s="12" t="s">
        <v>100</v>
      </c>
      <c r="BN3684" s="12">
        <v>1</v>
      </c>
    </row>
    <row r="3685" spans="1:66" ht="60" x14ac:dyDescent="0.25">
      <c r="A3685" s="12">
        <v>1</v>
      </c>
      <c r="B3685" s="11" t="str">
        <f t="shared" si="230"/>
        <v>Общий расчет. Анализ даты. Анализ даты. Символические звезды. 10 Божеств. Убийство 7й позиции (Неправильный чиновник_</v>
      </c>
      <c r="C3685" s="11" t="str">
        <f>IFERROR(VLOOKUP(I3685,lvl_1[],2,FALSE),"Нет")</f>
        <v>Общий расчет</v>
      </c>
      <c r="D3685" s="11" t="str">
        <f>IFERROR(VLOOKUP(Rule!J3685,lvl_2[],2,FALSE),"Нет")</f>
        <v>Анализ даты</v>
      </c>
      <c r="E3685" s="11" t="str">
        <f>IFERROR(VLOOKUP(Rule!K3685,lvl_3[],2,FALSE),"Нет")</f>
        <v>Анализ даты</v>
      </c>
      <c r="F3685" s="11" t="str">
        <f>IFERROR(INDEX(lvl_4[],MATCH(L3685,lvl_4[ID],0),MATCH(TEXT(K3685,"##0"),lvl_4[#Headers],0)),"Нет")</f>
        <v>Символические звезды</v>
      </c>
      <c r="G3685" s="11" t="str">
        <f>IFERROR(INDEX(lvl_5[],MATCH(M3685,lvl_5[ID],0),MATCH(_xlfn.CONCAT(TEXT(K3685,"##0"),"_",TEXT(L3685,"##0")),lvl_5[#Headers],0)),"Нет")</f>
        <v>10 Божеств</v>
      </c>
      <c r="H3685" s="11" t="str">
        <f>IFERROR(INDEX(lvl_6[],MATCH(N3685,lvl_6[ID],0),MATCH(_xlfn.CONCAT(K3685,"_",L3685,"_",M3685),lvl_6[#Headers],0)),"Нет")</f>
        <v>Убийство 7й позиции (Неправильный чиновник_</v>
      </c>
      <c r="I3685" s="12">
        <v>1</v>
      </c>
      <c r="J3685" s="12">
        <v>4</v>
      </c>
      <c r="K3685" s="12">
        <v>1</v>
      </c>
      <c r="L3685" s="12">
        <v>5</v>
      </c>
      <c r="M3685" s="12">
        <v>1</v>
      </c>
      <c r="N3685" s="12">
        <v>7</v>
      </c>
      <c r="O3685" s="12">
        <f>COUNTIF($P$2:P3685,P3685)</f>
        <v>54</v>
      </c>
      <c r="P3685" s="12" t="str">
        <f t="shared" si="231"/>
        <v>141050107</v>
      </c>
      <c r="Q3685" s="12" t="str">
        <f t="shared" si="232"/>
        <v>1410501070054</v>
      </c>
      <c r="R3685" s="20" t="s">
        <v>3198</v>
      </c>
      <c r="AI3685" s="12" t="s">
        <v>905</v>
      </c>
      <c r="AK3685" s="12" t="s">
        <v>100</v>
      </c>
      <c r="AP3685" s="12" t="s">
        <v>916</v>
      </c>
      <c r="AR3685" s="12" t="s">
        <v>100</v>
      </c>
      <c r="BN3685" s="12">
        <v>1</v>
      </c>
    </row>
    <row r="3686" spans="1:66" ht="60" x14ac:dyDescent="0.25">
      <c r="A3686" s="12">
        <v>1</v>
      </c>
      <c r="B3686" s="11" t="str">
        <f t="shared" si="230"/>
        <v>Общий расчет. Анализ даты. Анализ даты. Символические звезды. 10 Божеств. Правильный чиновник (Правильная власть)</v>
      </c>
      <c r="C3686" s="11" t="str">
        <f>IFERROR(VLOOKUP(I3686,lvl_1[],2,FALSE),"Нет")</f>
        <v>Общий расчет</v>
      </c>
      <c r="D3686" s="11" t="str">
        <f>IFERROR(VLOOKUP(Rule!J3686,lvl_2[],2,FALSE),"Нет")</f>
        <v>Анализ даты</v>
      </c>
      <c r="E3686" s="11" t="str">
        <f>IFERROR(VLOOKUP(Rule!K3686,lvl_3[],2,FALSE),"Нет")</f>
        <v>Анализ даты</v>
      </c>
      <c r="F3686" s="11" t="str">
        <f>IFERROR(INDEX(lvl_4[],MATCH(L3686,lvl_4[ID],0),MATCH(TEXT(K3686,"##0"),lvl_4[#Headers],0)),"Нет")</f>
        <v>Символические звезды</v>
      </c>
      <c r="G3686" s="11" t="str">
        <f>IFERROR(INDEX(lvl_5[],MATCH(M3686,lvl_5[ID],0),MATCH(_xlfn.CONCAT(TEXT(K3686,"##0"),"_",TEXT(L3686,"##0")),lvl_5[#Headers],0)),"Нет")</f>
        <v>10 Божеств</v>
      </c>
      <c r="H3686" s="11" t="str">
        <f>IFERROR(INDEX(lvl_6[],MATCH(N3686,lvl_6[ID],0),MATCH(_xlfn.CONCAT(K3686,"_",L3686,"_",M3686),lvl_6[#Headers],0)),"Нет")</f>
        <v>Правильный чиновник (Правильная власть)</v>
      </c>
      <c r="I3686" s="12">
        <v>1</v>
      </c>
      <c r="J3686" s="12">
        <v>4</v>
      </c>
      <c r="K3686" s="12">
        <v>1</v>
      </c>
      <c r="L3686" s="12">
        <v>5</v>
      </c>
      <c r="M3686" s="12">
        <v>1</v>
      </c>
      <c r="N3686" s="12">
        <v>8</v>
      </c>
      <c r="O3686" s="12">
        <f>COUNTIF($P$2:P3686,P3686)</f>
        <v>54</v>
      </c>
      <c r="P3686" s="12" t="str">
        <f t="shared" si="231"/>
        <v>141050108</v>
      </c>
      <c r="Q3686" s="12" t="str">
        <f t="shared" si="232"/>
        <v>1410501080054</v>
      </c>
      <c r="R3686" s="20" t="s">
        <v>3199</v>
      </c>
      <c r="AI3686" s="12" t="s">
        <v>905</v>
      </c>
      <c r="AK3686" s="12" t="s">
        <v>100</v>
      </c>
      <c r="AP3686" s="12" t="s">
        <v>914</v>
      </c>
      <c r="AR3686" s="12" t="s">
        <v>100</v>
      </c>
      <c r="BN3686" s="12">
        <v>1</v>
      </c>
    </row>
    <row r="3687" spans="1:66" ht="45" x14ac:dyDescent="0.25">
      <c r="A3687" s="12">
        <v>1</v>
      </c>
      <c r="B3687" s="11" t="str">
        <f t="shared" si="230"/>
        <v>Общий расчет. Анализ даты. Анализ даты. Символические звезды. 10 Божеств. Косая печать (Дух Совы)</v>
      </c>
      <c r="C3687" s="11" t="str">
        <f>IFERROR(VLOOKUP(I3687,lvl_1[],2,FALSE),"Нет")</f>
        <v>Общий расчет</v>
      </c>
      <c r="D3687" s="11" t="str">
        <f>IFERROR(VLOOKUP(Rule!J3687,lvl_2[],2,FALSE),"Нет")</f>
        <v>Анализ даты</v>
      </c>
      <c r="E3687" s="11" t="str">
        <f>IFERROR(VLOOKUP(Rule!K3687,lvl_3[],2,FALSE),"Нет")</f>
        <v>Анализ даты</v>
      </c>
      <c r="F3687" s="11" t="str">
        <f>IFERROR(INDEX(lvl_4[],MATCH(L3687,lvl_4[ID],0),MATCH(TEXT(K3687,"##0"),lvl_4[#Headers],0)),"Нет")</f>
        <v>Символические звезды</v>
      </c>
      <c r="G3687" s="11" t="str">
        <f>IFERROR(INDEX(lvl_5[],MATCH(M3687,lvl_5[ID],0),MATCH(_xlfn.CONCAT(TEXT(K3687,"##0"),"_",TEXT(L3687,"##0")),lvl_5[#Headers],0)),"Нет")</f>
        <v>10 Божеств</v>
      </c>
      <c r="H3687" s="11" t="str">
        <f>IFERROR(INDEX(lvl_6[],MATCH(N3687,lvl_6[ID],0),MATCH(_xlfn.CONCAT(K3687,"_",L3687,"_",M3687),lvl_6[#Headers],0)),"Нет")</f>
        <v>Косая печать (Дух Совы)</v>
      </c>
      <c r="I3687" s="12">
        <v>1</v>
      </c>
      <c r="J3687" s="12">
        <v>4</v>
      </c>
      <c r="K3687" s="12">
        <v>1</v>
      </c>
      <c r="L3687" s="12">
        <v>5</v>
      </c>
      <c r="M3687" s="12">
        <v>1</v>
      </c>
      <c r="N3687" s="12">
        <v>9</v>
      </c>
      <c r="O3687" s="12">
        <f>COUNTIF($P$2:P3687,P3687)</f>
        <v>54</v>
      </c>
      <c r="P3687" s="12" t="str">
        <f t="shared" si="231"/>
        <v>141050109</v>
      </c>
      <c r="Q3687" s="12" t="str">
        <f t="shared" si="232"/>
        <v>1410501090054</v>
      </c>
      <c r="R3687" s="20" t="s">
        <v>3200</v>
      </c>
      <c r="AI3687" s="12" t="s">
        <v>905</v>
      </c>
      <c r="AK3687" s="12" t="s">
        <v>100</v>
      </c>
      <c r="AP3687" s="12" t="s">
        <v>901</v>
      </c>
      <c r="AR3687" s="12" t="s">
        <v>100</v>
      </c>
      <c r="BN3687" s="12">
        <v>1</v>
      </c>
    </row>
    <row r="3688" spans="1:66" ht="45" x14ac:dyDescent="0.25">
      <c r="A3688" s="12">
        <v>1</v>
      </c>
      <c r="B3688" s="11" t="str">
        <f t="shared" si="230"/>
        <v>Общий расчет. Анализ даты. Анализ даты. Символические звезды. 10 Божеств. Правильная печать</v>
      </c>
      <c r="C3688" s="11" t="str">
        <f>IFERROR(VLOOKUP(I3688,lvl_1[],2,FALSE),"Нет")</f>
        <v>Общий расчет</v>
      </c>
      <c r="D3688" s="11" t="str">
        <f>IFERROR(VLOOKUP(Rule!J3688,lvl_2[],2,FALSE),"Нет")</f>
        <v>Анализ даты</v>
      </c>
      <c r="E3688" s="11" t="str">
        <f>IFERROR(VLOOKUP(Rule!K3688,lvl_3[],2,FALSE),"Нет")</f>
        <v>Анализ даты</v>
      </c>
      <c r="F3688" s="11" t="str">
        <f>IFERROR(INDEX(lvl_4[],MATCH(L3688,lvl_4[ID],0),MATCH(TEXT(K3688,"##0"),lvl_4[#Headers],0)),"Нет")</f>
        <v>Символические звезды</v>
      </c>
      <c r="G3688" s="11" t="str">
        <f>IFERROR(INDEX(lvl_5[],MATCH(M3688,lvl_5[ID],0),MATCH(_xlfn.CONCAT(TEXT(K3688,"##0"),"_",TEXT(L3688,"##0")),lvl_5[#Headers],0)),"Нет")</f>
        <v>10 Божеств</v>
      </c>
      <c r="H3688" s="11" t="str">
        <f>IFERROR(INDEX(lvl_6[],MATCH(N3688,lvl_6[ID],0),MATCH(_xlfn.CONCAT(K3688,"_",L3688,"_",M3688),lvl_6[#Headers],0)),"Нет")</f>
        <v>Правильная печать</v>
      </c>
      <c r="I3688" s="12">
        <v>1</v>
      </c>
      <c r="J3688" s="12">
        <v>4</v>
      </c>
      <c r="K3688" s="12">
        <v>1</v>
      </c>
      <c r="L3688" s="12">
        <v>5</v>
      </c>
      <c r="M3688" s="12">
        <v>1</v>
      </c>
      <c r="N3688" s="12">
        <v>10</v>
      </c>
      <c r="O3688" s="12">
        <f>COUNTIF($P$2:P3688,P3688)</f>
        <v>54</v>
      </c>
      <c r="P3688" s="12" t="str">
        <f t="shared" si="231"/>
        <v>141050110</v>
      </c>
      <c r="Q3688" s="12" t="str">
        <f t="shared" si="232"/>
        <v>1410501100054</v>
      </c>
      <c r="R3688" s="20" t="s">
        <v>3201</v>
      </c>
      <c r="AI3688" s="12" t="s">
        <v>905</v>
      </c>
      <c r="AK3688" s="12" t="s">
        <v>100</v>
      </c>
      <c r="AP3688" s="12" t="s">
        <v>899</v>
      </c>
      <c r="AR3688" s="12" t="s">
        <v>100</v>
      </c>
      <c r="BN3688" s="12">
        <v>1</v>
      </c>
    </row>
    <row r="3689" spans="1:66" ht="45" x14ac:dyDescent="0.25">
      <c r="A3689" s="12">
        <v>1</v>
      </c>
      <c r="B3689" s="11" t="str">
        <f t="shared" si="230"/>
        <v>Общий расчет. Анализ даты. Анализ даты. Символические звезды. 10 Божеств. Братство</v>
      </c>
      <c r="C3689" s="11" t="str">
        <f>IFERROR(VLOOKUP(I3689,lvl_1[],2,FALSE),"Нет")</f>
        <v>Общий расчет</v>
      </c>
      <c r="D3689" s="11" t="str">
        <f>IFERROR(VLOOKUP(Rule!J3689,lvl_2[],2,FALSE),"Нет")</f>
        <v>Анализ даты</v>
      </c>
      <c r="E3689" s="11" t="str">
        <f>IFERROR(VLOOKUP(Rule!K3689,lvl_3[],2,FALSE),"Нет")</f>
        <v>Анализ даты</v>
      </c>
      <c r="F3689" s="11" t="str">
        <f>IFERROR(INDEX(lvl_4[],MATCH(L3689,lvl_4[ID],0),MATCH(TEXT(K3689,"##0"),lvl_4[#Headers],0)),"Нет")</f>
        <v>Символические звезды</v>
      </c>
      <c r="G3689" s="11" t="str">
        <f>IFERROR(INDEX(lvl_5[],MATCH(M3689,lvl_5[ID],0),MATCH(_xlfn.CONCAT(TEXT(K3689,"##0"),"_",TEXT(L3689,"##0")),lvl_5[#Headers],0)),"Нет")</f>
        <v>10 Божеств</v>
      </c>
      <c r="H3689" s="11" t="str">
        <f>IFERROR(INDEX(lvl_6[],MATCH(N3689,lvl_6[ID],0),MATCH(_xlfn.CONCAT(K3689,"_",L3689,"_",M3689),lvl_6[#Headers],0)),"Нет")</f>
        <v>Братство</v>
      </c>
      <c r="I3689" s="12">
        <v>1</v>
      </c>
      <c r="J3689" s="12">
        <v>4</v>
      </c>
      <c r="K3689" s="12">
        <v>1</v>
      </c>
      <c r="L3689" s="12">
        <v>5</v>
      </c>
      <c r="M3689" s="12">
        <v>1</v>
      </c>
      <c r="N3689" s="12">
        <v>1</v>
      </c>
      <c r="O3689" s="12">
        <f>COUNTIF($P$2:P3689,P3689)</f>
        <v>55</v>
      </c>
      <c r="P3689" s="12" t="str">
        <f t="shared" si="231"/>
        <v>141050101</v>
      </c>
      <c r="Q3689" s="12" t="str">
        <f t="shared" si="232"/>
        <v>1410501010055</v>
      </c>
      <c r="R3689" s="20" t="s">
        <v>3202</v>
      </c>
      <c r="AI3689" s="12" t="s">
        <v>907</v>
      </c>
      <c r="AK3689" s="12" t="s">
        <v>100</v>
      </c>
      <c r="AP3689" s="12" t="s">
        <v>907</v>
      </c>
      <c r="AR3689" s="12" t="s">
        <v>100</v>
      </c>
      <c r="BN3689" s="12">
        <v>1</v>
      </c>
    </row>
    <row r="3690" spans="1:66" ht="45" x14ac:dyDescent="0.25">
      <c r="A3690" s="12">
        <v>1</v>
      </c>
      <c r="B3690" s="11" t="str">
        <f t="shared" si="230"/>
        <v>Общий расчет. Анализ даты. Анализ даты. Символические звезды. 10 Божеств. Грабитель богатства</v>
      </c>
      <c r="C3690" s="11" t="str">
        <f>IFERROR(VLOOKUP(I3690,lvl_1[],2,FALSE),"Нет")</f>
        <v>Общий расчет</v>
      </c>
      <c r="D3690" s="11" t="str">
        <f>IFERROR(VLOOKUP(Rule!J3690,lvl_2[],2,FALSE),"Нет")</f>
        <v>Анализ даты</v>
      </c>
      <c r="E3690" s="11" t="str">
        <f>IFERROR(VLOOKUP(Rule!K3690,lvl_3[],2,FALSE),"Нет")</f>
        <v>Анализ даты</v>
      </c>
      <c r="F3690" s="11" t="str">
        <f>IFERROR(INDEX(lvl_4[],MATCH(L3690,lvl_4[ID],0),MATCH(TEXT(K3690,"##0"),lvl_4[#Headers],0)),"Нет")</f>
        <v>Символические звезды</v>
      </c>
      <c r="G3690" s="11" t="str">
        <f>IFERROR(INDEX(lvl_5[],MATCH(M3690,lvl_5[ID],0),MATCH(_xlfn.CONCAT(TEXT(K3690,"##0"),"_",TEXT(L3690,"##0")),lvl_5[#Headers],0)),"Нет")</f>
        <v>10 Божеств</v>
      </c>
      <c r="H3690" s="11" t="str">
        <f>IFERROR(INDEX(lvl_6[],MATCH(N3690,lvl_6[ID],0),MATCH(_xlfn.CONCAT(K3690,"_",L3690,"_",M3690),lvl_6[#Headers],0)),"Нет")</f>
        <v>Грабитель богатства</v>
      </c>
      <c r="I3690" s="12">
        <v>1</v>
      </c>
      <c r="J3690" s="12">
        <v>4</v>
      </c>
      <c r="K3690" s="12">
        <v>1</v>
      </c>
      <c r="L3690" s="12">
        <v>5</v>
      </c>
      <c r="M3690" s="12">
        <v>1</v>
      </c>
      <c r="N3690" s="12">
        <v>2</v>
      </c>
      <c r="O3690" s="12">
        <f>COUNTIF($P$2:P3690,P3690)</f>
        <v>55</v>
      </c>
      <c r="P3690" s="12" t="str">
        <f t="shared" si="231"/>
        <v>141050102</v>
      </c>
      <c r="Q3690" s="12" t="str">
        <f t="shared" si="232"/>
        <v>1410501020055</v>
      </c>
      <c r="R3690" s="20" t="s">
        <v>3203</v>
      </c>
      <c r="AI3690" s="12" t="s">
        <v>907</v>
      </c>
      <c r="AK3690" s="12" t="s">
        <v>100</v>
      </c>
      <c r="AP3690" s="12" t="s">
        <v>908</v>
      </c>
      <c r="AR3690" s="12" t="s">
        <v>100</v>
      </c>
      <c r="BN3690" s="12">
        <v>1</v>
      </c>
    </row>
    <row r="3691" spans="1:66" ht="45" x14ac:dyDescent="0.25">
      <c r="A3691" s="12">
        <v>1</v>
      </c>
      <c r="B3691" s="11" t="str">
        <f t="shared" si="230"/>
        <v>Общий расчет. Анализ даты. Анализ даты. Символические звезды. 10 Божеств. Дух наслаждения</v>
      </c>
      <c r="C3691" s="11" t="str">
        <f>IFERROR(VLOOKUP(I3691,lvl_1[],2,FALSE),"Нет")</f>
        <v>Общий расчет</v>
      </c>
      <c r="D3691" s="11" t="str">
        <f>IFERROR(VLOOKUP(Rule!J3691,lvl_2[],2,FALSE),"Нет")</f>
        <v>Анализ даты</v>
      </c>
      <c r="E3691" s="11" t="str">
        <f>IFERROR(VLOOKUP(Rule!K3691,lvl_3[],2,FALSE),"Нет")</f>
        <v>Анализ даты</v>
      </c>
      <c r="F3691" s="11" t="str">
        <f>IFERROR(INDEX(lvl_4[],MATCH(L3691,lvl_4[ID],0),MATCH(TEXT(K3691,"##0"),lvl_4[#Headers],0)),"Нет")</f>
        <v>Символические звезды</v>
      </c>
      <c r="G3691" s="11" t="str">
        <f>IFERROR(INDEX(lvl_5[],MATCH(M3691,lvl_5[ID],0),MATCH(_xlfn.CONCAT(TEXT(K3691,"##0"),"_",TEXT(L3691,"##0")),lvl_5[#Headers],0)),"Нет")</f>
        <v>10 Божеств</v>
      </c>
      <c r="H3691" s="11" t="str">
        <f>IFERROR(INDEX(lvl_6[],MATCH(N3691,lvl_6[ID],0),MATCH(_xlfn.CONCAT(K3691,"_",L3691,"_",M3691),lvl_6[#Headers],0)),"Нет")</f>
        <v>Дух наслаждения</v>
      </c>
      <c r="I3691" s="12">
        <v>1</v>
      </c>
      <c r="J3691" s="12">
        <v>4</v>
      </c>
      <c r="K3691" s="12">
        <v>1</v>
      </c>
      <c r="L3691" s="12">
        <v>5</v>
      </c>
      <c r="M3691" s="12">
        <v>1</v>
      </c>
      <c r="N3691" s="12">
        <v>3</v>
      </c>
      <c r="O3691" s="12">
        <f>COUNTIF($P$2:P3691,P3691)</f>
        <v>55</v>
      </c>
      <c r="P3691" s="12" t="str">
        <f t="shared" si="231"/>
        <v>141050103</v>
      </c>
      <c r="Q3691" s="12" t="str">
        <f t="shared" si="232"/>
        <v>1410501030055</v>
      </c>
      <c r="R3691" s="20" t="s">
        <v>3204</v>
      </c>
      <c r="AI3691" s="12" t="s">
        <v>907</v>
      </c>
      <c r="AK3691" s="12" t="s">
        <v>100</v>
      </c>
      <c r="AP3691" s="12" t="s">
        <v>910</v>
      </c>
      <c r="AR3691" s="12" t="s">
        <v>100</v>
      </c>
      <c r="BN3691" s="12">
        <v>1</v>
      </c>
    </row>
    <row r="3692" spans="1:66" ht="60" x14ac:dyDescent="0.25">
      <c r="A3692" s="12">
        <v>1</v>
      </c>
      <c r="B3692" s="11" t="str">
        <f t="shared" si="230"/>
        <v>Общий расчет. Анализ даты. Анализ даты. Символические звезды. 10 Божеств. Ранение чиновника (Нападение на власть)</v>
      </c>
      <c r="C3692" s="11" t="str">
        <f>IFERROR(VLOOKUP(I3692,lvl_1[],2,FALSE),"Нет")</f>
        <v>Общий расчет</v>
      </c>
      <c r="D3692" s="11" t="str">
        <f>IFERROR(VLOOKUP(Rule!J3692,lvl_2[],2,FALSE),"Нет")</f>
        <v>Анализ даты</v>
      </c>
      <c r="E3692" s="11" t="str">
        <f>IFERROR(VLOOKUP(Rule!K3692,lvl_3[],2,FALSE),"Нет")</f>
        <v>Анализ даты</v>
      </c>
      <c r="F3692" s="11" t="str">
        <f>IFERROR(INDEX(lvl_4[],MATCH(L3692,lvl_4[ID],0),MATCH(TEXT(K3692,"##0"),lvl_4[#Headers],0)),"Нет")</f>
        <v>Символические звезды</v>
      </c>
      <c r="G3692" s="11" t="str">
        <f>IFERROR(INDEX(lvl_5[],MATCH(M3692,lvl_5[ID],0),MATCH(_xlfn.CONCAT(TEXT(K3692,"##0"),"_",TEXT(L3692,"##0")),lvl_5[#Headers],0)),"Нет")</f>
        <v>10 Божеств</v>
      </c>
      <c r="H3692" s="11" t="str">
        <f>IFERROR(INDEX(lvl_6[],MATCH(N3692,lvl_6[ID],0),MATCH(_xlfn.CONCAT(K3692,"_",L3692,"_",M3692),lvl_6[#Headers],0)),"Нет")</f>
        <v>Ранение чиновника (Нападение на власть)</v>
      </c>
      <c r="I3692" s="12">
        <v>1</v>
      </c>
      <c r="J3692" s="12">
        <v>4</v>
      </c>
      <c r="K3692" s="12">
        <v>1</v>
      </c>
      <c r="L3692" s="12">
        <v>5</v>
      </c>
      <c r="M3692" s="12">
        <v>1</v>
      </c>
      <c r="N3692" s="12">
        <v>4</v>
      </c>
      <c r="O3692" s="12">
        <f>COUNTIF($P$2:P3692,P3692)</f>
        <v>55</v>
      </c>
      <c r="P3692" s="12" t="str">
        <f t="shared" si="231"/>
        <v>141050104</v>
      </c>
      <c r="Q3692" s="12" t="str">
        <f t="shared" si="232"/>
        <v>1410501040055</v>
      </c>
      <c r="R3692" s="20" t="s">
        <v>3205</v>
      </c>
      <c r="AI3692" s="12" t="s">
        <v>907</v>
      </c>
      <c r="AK3692" s="12" t="s">
        <v>100</v>
      </c>
      <c r="AP3692" s="12" t="s">
        <v>912</v>
      </c>
      <c r="AR3692" s="12" t="s">
        <v>100</v>
      </c>
      <c r="BN3692" s="12">
        <v>1</v>
      </c>
    </row>
    <row r="3693" spans="1:66" ht="60" x14ac:dyDescent="0.25">
      <c r="A3693" s="12">
        <v>1</v>
      </c>
      <c r="B3693" s="11" t="str">
        <f t="shared" si="230"/>
        <v>Общий расчет. Анализ даты. Анализ даты. Символические звезды. 10 Божеств. Склонность к богатству (Косое богатство)</v>
      </c>
      <c r="C3693" s="11" t="str">
        <f>IFERROR(VLOOKUP(I3693,lvl_1[],2,FALSE),"Нет")</f>
        <v>Общий расчет</v>
      </c>
      <c r="D3693" s="11" t="str">
        <f>IFERROR(VLOOKUP(Rule!J3693,lvl_2[],2,FALSE),"Нет")</f>
        <v>Анализ даты</v>
      </c>
      <c r="E3693" s="11" t="str">
        <f>IFERROR(VLOOKUP(Rule!K3693,lvl_3[],2,FALSE),"Нет")</f>
        <v>Анализ даты</v>
      </c>
      <c r="F3693" s="11" t="str">
        <f>IFERROR(INDEX(lvl_4[],MATCH(L3693,lvl_4[ID],0),MATCH(TEXT(K3693,"##0"),lvl_4[#Headers],0)),"Нет")</f>
        <v>Символические звезды</v>
      </c>
      <c r="G3693" s="11" t="str">
        <f>IFERROR(INDEX(lvl_5[],MATCH(M3693,lvl_5[ID],0),MATCH(_xlfn.CONCAT(TEXT(K3693,"##0"),"_",TEXT(L3693,"##0")),lvl_5[#Headers],0)),"Нет")</f>
        <v>10 Божеств</v>
      </c>
      <c r="H3693" s="11" t="str">
        <f>IFERROR(INDEX(lvl_6[],MATCH(N3693,lvl_6[ID],0),MATCH(_xlfn.CONCAT(K3693,"_",L3693,"_",M3693),lvl_6[#Headers],0)),"Нет")</f>
        <v>Склонность к богатству (Косое богатство)</v>
      </c>
      <c r="I3693" s="12">
        <v>1</v>
      </c>
      <c r="J3693" s="12">
        <v>4</v>
      </c>
      <c r="K3693" s="12">
        <v>1</v>
      </c>
      <c r="L3693" s="12">
        <v>5</v>
      </c>
      <c r="M3693" s="12">
        <v>1</v>
      </c>
      <c r="N3693" s="12">
        <v>5</v>
      </c>
      <c r="O3693" s="12">
        <f>COUNTIF($P$2:P3693,P3693)</f>
        <v>55</v>
      </c>
      <c r="P3693" s="12" t="str">
        <f t="shared" si="231"/>
        <v>141050105</v>
      </c>
      <c r="Q3693" s="12" t="str">
        <f t="shared" si="232"/>
        <v>1410501050055</v>
      </c>
      <c r="R3693" s="20" t="s">
        <v>3206</v>
      </c>
      <c r="AI3693" s="12" t="s">
        <v>907</v>
      </c>
      <c r="AK3693" s="12" t="s">
        <v>100</v>
      </c>
      <c r="AP3693" s="12" t="s">
        <v>914</v>
      </c>
      <c r="AR3693" s="12" t="s">
        <v>100</v>
      </c>
      <c r="BN3693" s="12">
        <v>1</v>
      </c>
    </row>
    <row r="3694" spans="1:66" ht="45" x14ac:dyDescent="0.25">
      <c r="A3694" s="12">
        <v>1</v>
      </c>
      <c r="B3694" s="11" t="str">
        <f t="shared" si="230"/>
        <v>Общий расчет. Анализ даты. Анализ даты. Символические звезды. 10 Божеств. Прямое богатство</v>
      </c>
      <c r="C3694" s="11" t="str">
        <f>IFERROR(VLOOKUP(I3694,lvl_1[],2,FALSE),"Нет")</f>
        <v>Общий расчет</v>
      </c>
      <c r="D3694" s="11" t="str">
        <f>IFERROR(VLOOKUP(Rule!J3694,lvl_2[],2,FALSE),"Нет")</f>
        <v>Анализ даты</v>
      </c>
      <c r="E3694" s="11" t="str">
        <f>IFERROR(VLOOKUP(Rule!K3694,lvl_3[],2,FALSE),"Нет")</f>
        <v>Анализ даты</v>
      </c>
      <c r="F3694" s="11" t="str">
        <f>IFERROR(INDEX(lvl_4[],MATCH(L3694,lvl_4[ID],0),MATCH(TEXT(K3694,"##0"),lvl_4[#Headers],0)),"Нет")</f>
        <v>Символические звезды</v>
      </c>
      <c r="G3694" s="11" t="str">
        <f>IFERROR(INDEX(lvl_5[],MATCH(M3694,lvl_5[ID],0),MATCH(_xlfn.CONCAT(TEXT(K3694,"##0"),"_",TEXT(L3694,"##0")),lvl_5[#Headers],0)),"Нет")</f>
        <v>10 Божеств</v>
      </c>
      <c r="H3694" s="11" t="str">
        <f>IFERROR(INDEX(lvl_6[],MATCH(N3694,lvl_6[ID],0),MATCH(_xlfn.CONCAT(K3694,"_",L3694,"_",M3694),lvl_6[#Headers],0)),"Нет")</f>
        <v>Прямое богатство</v>
      </c>
      <c r="I3694" s="12">
        <v>1</v>
      </c>
      <c r="J3694" s="12">
        <v>4</v>
      </c>
      <c r="K3694" s="12">
        <v>1</v>
      </c>
      <c r="L3694" s="12">
        <v>5</v>
      </c>
      <c r="M3694" s="12">
        <v>1</v>
      </c>
      <c r="N3694" s="12">
        <v>6</v>
      </c>
      <c r="O3694" s="12">
        <f>COUNTIF($P$2:P3694,P3694)</f>
        <v>55</v>
      </c>
      <c r="P3694" s="12" t="str">
        <f t="shared" si="231"/>
        <v>141050106</v>
      </c>
      <c r="Q3694" s="12" t="str">
        <f t="shared" si="232"/>
        <v>1410501060055</v>
      </c>
      <c r="R3694" s="20" t="s">
        <v>3207</v>
      </c>
      <c r="AI3694" s="12" t="s">
        <v>907</v>
      </c>
      <c r="AK3694" s="12" t="s">
        <v>100</v>
      </c>
      <c r="AP3694" s="12" t="s">
        <v>916</v>
      </c>
      <c r="AR3694" s="12" t="s">
        <v>100</v>
      </c>
      <c r="BN3694" s="12">
        <v>1</v>
      </c>
    </row>
    <row r="3695" spans="1:66" ht="60" x14ac:dyDescent="0.25">
      <c r="A3695" s="12">
        <v>1</v>
      </c>
      <c r="B3695" s="11" t="str">
        <f t="shared" si="230"/>
        <v>Общий расчет. Анализ даты. Анализ даты. Символические звезды. 10 Божеств. Убийство 7й позиции (Неправильный чиновник_</v>
      </c>
      <c r="C3695" s="11" t="str">
        <f>IFERROR(VLOOKUP(I3695,lvl_1[],2,FALSE),"Нет")</f>
        <v>Общий расчет</v>
      </c>
      <c r="D3695" s="11" t="str">
        <f>IFERROR(VLOOKUP(Rule!J3695,lvl_2[],2,FALSE),"Нет")</f>
        <v>Анализ даты</v>
      </c>
      <c r="E3695" s="11" t="str">
        <f>IFERROR(VLOOKUP(Rule!K3695,lvl_3[],2,FALSE),"Нет")</f>
        <v>Анализ даты</v>
      </c>
      <c r="F3695" s="11" t="str">
        <f>IFERROR(INDEX(lvl_4[],MATCH(L3695,lvl_4[ID],0),MATCH(TEXT(K3695,"##0"),lvl_4[#Headers],0)),"Нет")</f>
        <v>Символические звезды</v>
      </c>
      <c r="G3695" s="11" t="str">
        <f>IFERROR(INDEX(lvl_5[],MATCH(M3695,lvl_5[ID],0),MATCH(_xlfn.CONCAT(TEXT(K3695,"##0"),"_",TEXT(L3695,"##0")),lvl_5[#Headers],0)),"Нет")</f>
        <v>10 Божеств</v>
      </c>
      <c r="H3695" s="11" t="str">
        <f>IFERROR(INDEX(lvl_6[],MATCH(N3695,lvl_6[ID],0),MATCH(_xlfn.CONCAT(K3695,"_",L3695,"_",M3695),lvl_6[#Headers],0)),"Нет")</f>
        <v>Убийство 7й позиции (Неправильный чиновник_</v>
      </c>
      <c r="I3695" s="12">
        <v>1</v>
      </c>
      <c r="J3695" s="12">
        <v>4</v>
      </c>
      <c r="K3695" s="12">
        <v>1</v>
      </c>
      <c r="L3695" s="12">
        <v>5</v>
      </c>
      <c r="M3695" s="12">
        <v>1</v>
      </c>
      <c r="N3695" s="12">
        <v>7</v>
      </c>
      <c r="O3695" s="12">
        <f>COUNTIF($P$2:P3695,P3695)</f>
        <v>55</v>
      </c>
      <c r="P3695" s="12" t="str">
        <f t="shared" si="231"/>
        <v>141050107</v>
      </c>
      <c r="Q3695" s="12" t="str">
        <f t="shared" si="232"/>
        <v>1410501070055</v>
      </c>
      <c r="R3695" s="20" t="s">
        <v>3208</v>
      </c>
      <c r="AI3695" s="12" t="s">
        <v>907</v>
      </c>
      <c r="AK3695" s="12" t="s">
        <v>100</v>
      </c>
      <c r="AP3695" s="12" t="s">
        <v>899</v>
      </c>
      <c r="AR3695" s="12" t="s">
        <v>100</v>
      </c>
      <c r="BN3695" s="12">
        <v>1</v>
      </c>
    </row>
    <row r="3696" spans="1:66" ht="60" x14ac:dyDescent="0.25">
      <c r="A3696" s="12">
        <v>1</v>
      </c>
      <c r="B3696" s="11" t="str">
        <f t="shared" si="230"/>
        <v>Общий расчет. Анализ даты. Анализ даты. Символические звезды. 10 Божеств. Правильный чиновник (Правильная власть)</v>
      </c>
      <c r="C3696" s="11" t="str">
        <f>IFERROR(VLOOKUP(I3696,lvl_1[],2,FALSE),"Нет")</f>
        <v>Общий расчет</v>
      </c>
      <c r="D3696" s="11" t="str">
        <f>IFERROR(VLOOKUP(Rule!J3696,lvl_2[],2,FALSE),"Нет")</f>
        <v>Анализ даты</v>
      </c>
      <c r="E3696" s="11" t="str">
        <f>IFERROR(VLOOKUP(Rule!K3696,lvl_3[],2,FALSE),"Нет")</f>
        <v>Анализ даты</v>
      </c>
      <c r="F3696" s="11" t="str">
        <f>IFERROR(INDEX(lvl_4[],MATCH(L3696,lvl_4[ID],0),MATCH(TEXT(K3696,"##0"),lvl_4[#Headers],0)),"Нет")</f>
        <v>Символические звезды</v>
      </c>
      <c r="G3696" s="11" t="str">
        <f>IFERROR(INDEX(lvl_5[],MATCH(M3696,lvl_5[ID],0),MATCH(_xlfn.CONCAT(TEXT(K3696,"##0"),"_",TEXT(L3696,"##0")),lvl_5[#Headers],0)),"Нет")</f>
        <v>10 Божеств</v>
      </c>
      <c r="H3696" s="11" t="str">
        <f>IFERROR(INDEX(lvl_6[],MATCH(N3696,lvl_6[ID],0),MATCH(_xlfn.CONCAT(K3696,"_",L3696,"_",M3696),lvl_6[#Headers],0)),"Нет")</f>
        <v>Правильный чиновник (Правильная власть)</v>
      </c>
      <c r="I3696" s="12">
        <v>1</v>
      </c>
      <c r="J3696" s="12">
        <v>4</v>
      </c>
      <c r="K3696" s="12">
        <v>1</v>
      </c>
      <c r="L3696" s="12">
        <v>5</v>
      </c>
      <c r="M3696" s="12">
        <v>1</v>
      </c>
      <c r="N3696" s="12">
        <v>8</v>
      </c>
      <c r="O3696" s="12">
        <f>COUNTIF($P$2:P3696,P3696)</f>
        <v>55</v>
      </c>
      <c r="P3696" s="12" t="str">
        <f t="shared" si="231"/>
        <v>141050108</v>
      </c>
      <c r="Q3696" s="12" t="str">
        <f t="shared" si="232"/>
        <v>1410501080055</v>
      </c>
      <c r="R3696" s="20" t="s">
        <v>3209</v>
      </c>
      <c r="AI3696" s="12" t="s">
        <v>907</v>
      </c>
      <c r="AK3696" s="12" t="s">
        <v>100</v>
      </c>
      <c r="AP3696" s="12" t="s">
        <v>901</v>
      </c>
      <c r="AR3696" s="12" t="s">
        <v>100</v>
      </c>
      <c r="BN3696" s="12">
        <v>1</v>
      </c>
    </row>
    <row r="3697" spans="1:66" ht="45" x14ac:dyDescent="0.25">
      <c r="A3697" s="12">
        <v>1</v>
      </c>
      <c r="B3697" s="11" t="str">
        <f t="shared" si="230"/>
        <v>Общий расчет. Анализ даты. Анализ даты. Символические звезды. 10 Божеств. Косая печать (Дух Совы)</v>
      </c>
      <c r="C3697" s="11" t="str">
        <f>IFERROR(VLOOKUP(I3697,lvl_1[],2,FALSE),"Нет")</f>
        <v>Общий расчет</v>
      </c>
      <c r="D3697" s="11" t="str">
        <f>IFERROR(VLOOKUP(Rule!J3697,lvl_2[],2,FALSE),"Нет")</f>
        <v>Анализ даты</v>
      </c>
      <c r="E3697" s="11" t="str">
        <f>IFERROR(VLOOKUP(Rule!K3697,lvl_3[],2,FALSE),"Нет")</f>
        <v>Анализ даты</v>
      </c>
      <c r="F3697" s="11" t="str">
        <f>IFERROR(INDEX(lvl_4[],MATCH(L3697,lvl_4[ID],0),MATCH(TEXT(K3697,"##0"),lvl_4[#Headers],0)),"Нет")</f>
        <v>Символические звезды</v>
      </c>
      <c r="G3697" s="11" t="str">
        <f>IFERROR(INDEX(lvl_5[],MATCH(M3697,lvl_5[ID],0),MATCH(_xlfn.CONCAT(TEXT(K3697,"##0"),"_",TEXT(L3697,"##0")),lvl_5[#Headers],0)),"Нет")</f>
        <v>10 Божеств</v>
      </c>
      <c r="H3697" s="11" t="str">
        <f>IFERROR(INDEX(lvl_6[],MATCH(N3697,lvl_6[ID],0),MATCH(_xlfn.CONCAT(K3697,"_",L3697,"_",M3697),lvl_6[#Headers],0)),"Нет")</f>
        <v>Косая печать (Дух Совы)</v>
      </c>
      <c r="I3697" s="12">
        <v>1</v>
      </c>
      <c r="J3697" s="12">
        <v>4</v>
      </c>
      <c r="K3697" s="12">
        <v>1</v>
      </c>
      <c r="L3697" s="12">
        <v>5</v>
      </c>
      <c r="M3697" s="12">
        <v>1</v>
      </c>
      <c r="N3697" s="12">
        <v>9</v>
      </c>
      <c r="O3697" s="12">
        <f>COUNTIF($P$2:P3697,P3697)</f>
        <v>55</v>
      </c>
      <c r="P3697" s="12" t="str">
        <f t="shared" si="231"/>
        <v>141050109</v>
      </c>
      <c r="Q3697" s="12" t="str">
        <f t="shared" si="232"/>
        <v>1410501090055</v>
      </c>
      <c r="R3697" s="20" t="s">
        <v>3210</v>
      </c>
      <c r="AI3697" s="12" t="s">
        <v>907</v>
      </c>
      <c r="AK3697" s="12" t="s">
        <v>100</v>
      </c>
      <c r="AP3697" s="12" t="s">
        <v>903</v>
      </c>
      <c r="AR3697" s="12" t="s">
        <v>100</v>
      </c>
      <c r="BN3697" s="12">
        <v>1</v>
      </c>
    </row>
    <row r="3698" spans="1:66" ht="45" x14ac:dyDescent="0.25">
      <c r="A3698" s="12">
        <v>1</v>
      </c>
      <c r="B3698" s="11" t="str">
        <f t="shared" si="230"/>
        <v>Общий расчет. Анализ даты. Анализ даты. Символические звезды. 10 Божеств. Правильная печать</v>
      </c>
      <c r="C3698" s="11" t="str">
        <f>IFERROR(VLOOKUP(I3698,lvl_1[],2,FALSE),"Нет")</f>
        <v>Общий расчет</v>
      </c>
      <c r="D3698" s="11" t="str">
        <f>IFERROR(VLOOKUP(Rule!J3698,lvl_2[],2,FALSE),"Нет")</f>
        <v>Анализ даты</v>
      </c>
      <c r="E3698" s="11" t="str">
        <f>IFERROR(VLOOKUP(Rule!K3698,lvl_3[],2,FALSE),"Нет")</f>
        <v>Анализ даты</v>
      </c>
      <c r="F3698" s="11" t="str">
        <f>IFERROR(INDEX(lvl_4[],MATCH(L3698,lvl_4[ID],0),MATCH(TEXT(K3698,"##0"),lvl_4[#Headers],0)),"Нет")</f>
        <v>Символические звезды</v>
      </c>
      <c r="G3698" s="11" t="str">
        <f>IFERROR(INDEX(lvl_5[],MATCH(M3698,lvl_5[ID],0),MATCH(_xlfn.CONCAT(TEXT(K3698,"##0"),"_",TEXT(L3698,"##0")),lvl_5[#Headers],0)),"Нет")</f>
        <v>10 Божеств</v>
      </c>
      <c r="H3698" s="11" t="str">
        <f>IFERROR(INDEX(lvl_6[],MATCH(N3698,lvl_6[ID],0),MATCH(_xlfn.CONCAT(K3698,"_",L3698,"_",M3698),lvl_6[#Headers],0)),"Нет")</f>
        <v>Правильная печать</v>
      </c>
      <c r="I3698" s="12">
        <v>1</v>
      </c>
      <c r="J3698" s="12">
        <v>4</v>
      </c>
      <c r="K3698" s="12">
        <v>1</v>
      </c>
      <c r="L3698" s="12">
        <v>5</v>
      </c>
      <c r="M3698" s="12">
        <v>1</v>
      </c>
      <c r="N3698" s="12">
        <v>10</v>
      </c>
      <c r="O3698" s="12">
        <f>COUNTIF($P$2:P3698,P3698)</f>
        <v>55</v>
      </c>
      <c r="P3698" s="12" t="str">
        <f t="shared" si="231"/>
        <v>141050110</v>
      </c>
      <c r="Q3698" s="12" t="str">
        <f t="shared" si="232"/>
        <v>1410501100055</v>
      </c>
      <c r="R3698" s="20" t="s">
        <v>3211</v>
      </c>
      <c r="AI3698" s="12" t="s">
        <v>907</v>
      </c>
      <c r="AK3698" s="12" t="s">
        <v>100</v>
      </c>
      <c r="AP3698" s="12" t="s">
        <v>905</v>
      </c>
      <c r="AR3698" s="12" t="s">
        <v>100</v>
      </c>
      <c r="BN3698" s="12">
        <v>1</v>
      </c>
    </row>
    <row r="3699" spans="1:66" ht="45" x14ac:dyDescent="0.25">
      <c r="A3699" s="12">
        <v>1</v>
      </c>
      <c r="B3699" s="11" t="str">
        <f t="shared" si="230"/>
        <v>Общий расчет. Анализ даты. Анализ даты. Символические звезды. 10 Божеств. Братство</v>
      </c>
      <c r="C3699" s="11" t="str">
        <f>IFERROR(VLOOKUP(I3699,lvl_1[],2,FALSE),"Нет")</f>
        <v>Общий расчет</v>
      </c>
      <c r="D3699" s="11" t="str">
        <f>IFERROR(VLOOKUP(Rule!J3699,lvl_2[],2,FALSE),"Нет")</f>
        <v>Анализ даты</v>
      </c>
      <c r="E3699" s="11" t="str">
        <f>IFERROR(VLOOKUP(Rule!K3699,lvl_3[],2,FALSE),"Нет")</f>
        <v>Анализ даты</v>
      </c>
      <c r="F3699" s="11" t="str">
        <f>IFERROR(INDEX(lvl_4[],MATCH(L3699,lvl_4[ID],0),MATCH(TEXT(K3699,"##0"),lvl_4[#Headers],0)),"Нет")</f>
        <v>Символические звезды</v>
      </c>
      <c r="G3699" s="11" t="str">
        <f>IFERROR(INDEX(lvl_5[],MATCH(M3699,lvl_5[ID],0),MATCH(_xlfn.CONCAT(TEXT(K3699,"##0"),"_",TEXT(L3699,"##0")),lvl_5[#Headers],0)),"Нет")</f>
        <v>10 Божеств</v>
      </c>
      <c r="H3699" s="11" t="str">
        <f>IFERROR(INDEX(lvl_6[],MATCH(N3699,lvl_6[ID],0),MATCH(_xlfn.CONCAT(K3699,"_",L3699,"_",M3699),lvl_6[#Headers],0)),"Нет")</f>
        <v>Братство</v>
      </c>
      <c r="I3699" s="12">
        <v>1</v>
      </c>
      <c r="J3699" s="12">
        <v>4</v>
      </c>
      <c r="K3699" s="12">
        <v>1</v>
      </c>
      <c r="L3699" s="12">
        <v>5</v>
      </c>
      <c r="M3699" s="12">
        <v>1</v>
      </c>
      <c r="N3699" s="12">
        <v>1</v>
      </c>
      <c r="O3699" s="12">
        <f>COUNTIF($P$2:P3699,P3699)</f>
        <v>56</v>
      </c>
      <c r="P3699" s="12" t="str">
        <f t="shared" si="231"/>
        <v>141050101</v>
      </c>
      <c r="Q3699" s="12" t="str">
        <f t="shared" si="232"/>
        <v>1410501010056</v>
      </c>
      <c r="R3699" s="20" t="s">
        <v>3212</v>
      </c>
      <c r="AI3699" s="12" t="s">
        <v>908</v>
      </c>
      <c r="AK3699" s="12" t="s">
        <v>100</v>
      </c>
      <c r="AP3699" s="12" t="s">
        <v>908</v>
      </c>
      <c r="AR3699" s="12" t="s">
        <v>100</v>
      </c>
      <c r="BN3699" s="12">
        <v>1</v>
      </c>
    </row>
    <row r="3700" spans="1:66" ht="45" x14ac:dyDescent="0.25">
      <c r="A3700" s="12">
        <v>1</v>
      </c>
      <c r="B3700" s="11" t="str">
        <f t="shared" si="230"/>
        <v>Общий расчет. Анализ даты. Анализ даты. Символические звезды. 10 Божеств. Грабитель богатства</v>
      </c>
      <c r="C3700" s="11" t="str">
        <f>IFERROR(VLOOKUP(I3700,lvl_1[],2,FALSE),"Нет")</f>
        <v>Общий расчет</v>
      </c>
      <c r="D3700" s="11" t="str">
        <f>IFERROR(VLOOKUP(Rule!J3700,lvl_2[],2,FALSE),"Нет")</f>
        <v>Анализ даты</v>
      </c>
      <c r="E3700" s="11" t="str">
        <f>IFERROR(VLOOKUP(Rule!K3700,lvl_3[],2,FALSE),"Нет")</f>
        <v>Анализ даты</v>
      </c>
      <c r="F3700" s="11" t="str">
        <f>IFERROR(INDEX(lvl_4[],MATCH(L3700,lvl_4[ID],0),MATCH(TEXT(K3700,"##0"),lvl_4[#Headers],0)),"Нет")</f>
        <v>Символические звезды</v>
      </c>
      <c r="G3700" s="11" t="str">
        <f>IFERROR(INDEX(lvl_5[],MATCH(M3700,lvl_5[ID],0),MATCH(_xlfn.CONCAT(TEXT(K3700,"##0"),"_",TEXT(L3700,"##0")),lvl_5[#Headers],0)),"Нет")</f>
        <v>10 Божеств</v>
      </c>
      <c r="H3700" s="11" t="str">
        <f>IFERROR(INDEX(lvl_6[],MATCH(N3700,lvl_6[ID],0),MATCH(_xlfn.CONCAT(K3700,"_",L3700,"_",M3700),lvl_6[#Headers],0)),"Нет")</f>
        <v>Грабитель богатства</v>
      </c>
      <c r="I3700" s="12">
        <v>1</v>
      </c>
      <c r="J3700" s="12">
        <v>4</v>
      </c>
      <c r="K3700" s="12">
        <v>1</v>
      </c>
      <c r="L3700" s="12">
        <v>5</v>
      </c>
      <c r="M3700" s="12">
        <v>1</v>
      </c>
      <c r="N3700" s="12">
        <v>2</v>
      </c>
      <c r="O3700" s="12">
        <f>COUNTIF($P$2:P3700,P3700)</f>
        <v>56</v>
      </c>
      <c r="P3700" s="12" t="str">
        <f t="shared" si="231"/>
        <v>141050102</v>
      </c>
      <c r="Q3700" s="12" t="str">
        <f t="shared" si="232"/>
        <v>1410501020056</v>
      </c>
      <c r="R3700" s="20" t="s">
        <v>3213</v>
      </c>
      <c r="AI3700" s="12" t="s">
        <v>908</v>
      </c>
      <c r="AK3700" s="12" t="s">
        <v>100</v>
      </c>
      <c r="AP3700" s="12" t="s">
        <v>907</v>
      </c>
      <c r="AR3700" s="12" t="s">
        <v>100</v>
      </c>
      <c r="BN3700" s="12">
        <v>1</v>
      </c>
    </row>
    <row r="3701" spans="1:66" ht="45" x14ac:dyDescent="0.25">
      <c r="A3701" s="12">
        <v>1</v>
      </c>
      <c r="B3701" s="11" t="str">
        <f t="shared" si="230"/>
        <v>Общий расчет. Анализ даты. Анализ даты. Символические звезды. 10 Божеств. Дух наслаждения</v>
      </c>
      <c r="C3701" s="11" t="str">
        <f>IFERROR(VLOOKUP(I3701,lvl_1[],2,FALSE),"Нет")</f>
        <v>Общий расчет</v>
      </c>
      <c r="D3701" s="11" t="str">
        <f>IFERROR(VLOOKUP(Rule!J3701,lvl_2[],2,FALSE),"Нет")</f>
        <v>Анализ даты</v>
      </c>
      <c r="E3701" s="11" t="str">
        <f>IFERROR(VLOOKUP(Rule!K3701,lvl_3[],2,FALSE),"Нет")</f>
        <v>Анализ даты</v>
      </c>
      <c r="F3701" s="11" t="str">
        <f>IFERROR(INDEX(lvl_4[],MATCH(L3701,lvl_4[ID],0),MATCH(TEXT(K3701,"##0"),lvl_4[#Headers],0)),"Нет")</f>
        <v>Символические звезды</v>
      </c>
      <c r="G3701" s="11" t="str">
        <f>IFERROR(INDEX(lvl_5[],MATCH(M3701,lvl_5[ID],0),MATCH(_xlfn.CONCAT(TEXT(K3701,"##0"),"_",TEXT(L3701,"##0")),lvl_5[#Headers],0)),"Нет")</f>
        <v>10 Божеств</v>
      </c>
      <c r="H3701" s="11" t="str">
        <f>IFERROR(INDEX(lvl_6[],MATCH(N3701,lvl_6[ID],0),MATCH(_xlfn.CONCAT(K3701,"_",L3701,"_",M3701),lvl_6[#Headers],0)),"Нет")</f>
        <v>Дух наслаждения</v>
      </c>
      <c r="I3701" s="12">
        <v>1</v>
      </c>
      <c r="J3701" s="12">
        <v>4</v>
      </c>
      <c r="K3701" s="12">
        <v>1</v>
      </c>
      <c r="L3701" s="12">
        <v>5</v>
      </c>
      <c r="M3701" s="12">
        <v>1</v>
      </c>
      <c r="N3701" s="12">
        <v>3</v>
      </c>
      <c r="O3701" s="12">
        <f>COUNTIF($P$2:P3701,P3701)</f>
        <v>56</v>
      </c>
      <c r="P3701" s="12" t="str">
        <f t="shared" si="231"/>
        <v>141050103</v>
      </c>
      <c r="Q3701" s="12" t="str">
        <f t="shared" si="232"/>
        <v>1410501030056</v>
      </c>
      <c r="R3701" s="20" t="s">
        <v>3214</v>
      </c>
      <c r="AI3701" s="12" t="s">
        <v>908</v>
      </c>
      <c r="AK3701" s="12" t="s">
        <v>100</v>
      </c>
      <c r="AP3701" s="12" t="s">
        <v>912</v>
      </c>
      <c r="AR3701" s="12" t="s">
        <v>100</v>
      </c>
      <c r="BN3701" s="12">
        <v>1</v>
      </c>
    </row>
    <row r="3702" spans="1:66" ht="60" x14ac:dyDescent="0.25">
      <c r="A3702" s="12">
        <v>1</v>
      </c>
      <c r="B3702" s="11" t="str">
        <f t="shared" si="230"/>
        <v>Общий расчет. Анализ даты. Анализ даты. Символические звезды. 10 Божеств. Ранение чиновника (Нападение на власть)</v>
      </c>
      <c r="C3702" s="11" t="str">
        <f>IFERROR(VLOOKUP(I3702,lvl_1[],2,FALSE),"Нет")</f>
        <v>Общий расчет</v>
      </c>
      <c r="D3702" s="11" t="str">
        <f>IFERROR(VLOOKUP(Rule!J3702,lvl_2[],2,FALSE),"Нет")</f>
        <v>Анализ даты</v>
      </c>
      <c r="E3702" s="11" t="str">
        <f>IFERROR(VLOOKUP(Rule!K3702,lvl_3[],2,FALSE),"Нет")</f>
        <v>Анализ даты</v>
      </c>
      <c r="F3702" s="11" t="str">
        <f>IFERROR(INDEX(lvl_4[],MATCH(L3702,lvl_4[ID],0),MATCH(TEXT(K3702,"##0"),lvl_4[#Headers],0)),"Нет")</f>
        <v>Символические звезды</v>
      </c>
      <c r="G3702" s="11" t="str">
        <f>IFERROR(INDEX(lvl_5[],MATCH(M3702,lvl_5[ID],0),MATCH(_xlfn.CONCAT(TEXT(K3702,"##0"),"_",TEXT(L3702,"##0")),lvl_5[#Headers],0)),"Нет")</f>
        <v>10 Божеств</v>
      </c>
      <c r="H3702" s="11" t="str">
        <f>IFERROR(INDEX(lvl_6[],MATCH(N3702,lvl_6[ID],0),MATCH(_xlfn.CONCAT(K3702,"_",L3702,"_",M3702),lvl_6[#Headers],0)),"Нет")</f>
        <v>Ранение чиновника (Нападение на власть)</v>
      </c>
      <c r="I3702" s="12">
        <v>1</v>
      </c>
      <c r="J3702" s="12">
        <v>4</v>
      </c>
      <c r="K3702" s="12">
        <v>1</v>
      </c>
      <c r="L3702" s="12">
        <v>5</v>
      </c>
      <c r="M3702" s="12">
        <v>1</v>
      </c>
      <c r="N3702" s="12">
        <v>4</v>
      </c>
      <c r="O3702" s="12">
        <f>COUNTIF($P$2:P3702,P3702)</f>
        <v>56</v>
      </c>
      <c r="P3702" s="12" t="str">
        <f t="shared" si="231"/>
        <v>141050104</v>
      </c>
      <c r="Q3702" s="12" t="str">
        <f t="shared" si="232"/>
        <v>1410501040056</v>
      </c>
      <c r="R3702" s="20" t="s">
        <v>3215</v>
      </c>
      <c r="AI3702" s="12" t="s">
        <v>908</v>
      </c>
      <c r="AK3702" s="12" t="s">
        <v>100</v>
      </c>
      <c r="AP3702" s="12" t="s">
        <v>910</v>
      </c>
      <c r="AR3702" s="12" t="s">
        <v>100</v>
      </c>
      <c r="BN3702" s="12">
        <v>1</v>
      </c>
    </row>
    <row r="3703" spans="1:66" ht="60" x14ac:dyDescent="0.25">
      <c r="A3703" s="12">
        <v>1</v>
      </c>
      <c r="B3703" s="11" t="str">
        <f t="shared" si="230"/>
        <v>Общий расчет. Анализ даты. Анализ даты. Символические звезды. 10 Божеств. Склонность к богатству (Косое богатство)</v>
      </c>
      <c r="C3703" s="11" t="str">
        <f>IFERROR(VLOOKUP(I3703,lvl_1[],2,FALSE),"Нет")</f>
        <v>Общий расчет</v>
      </c>
      <c r="D3703" s="11" t="str">
        <f>IFERROR(VLOOKUP(Rule!J3703,lvl_2[],2,FALSE),"Нет")</f>
        <v>Анализ даты</v>
      </c>
      <c r="E3703" s="11" t="str">
        <f>IFERROR(VLOOKUP(Rule!K3703,lvl_3[],2,FALSE),"Нет")</f>
        <v>Анализ даты</v>
      </c>
      <c r="F3703" s="11" t="str">
        <f>IFERROR(INDEX(lvl_4[],MATCH(L3703,lvl_4[ID],0),MATCH(TEXT(K3703,"##0"),lvl_4[#Headers],0)),"Нет")</f>
        <v>Символические звезды</v>
      </c>
      <c r="G3703" s="11" t="str">
        <f>IFERROR(INDEX(lvl_5[],MATCH(M3703,lvl_5[ID],0),MATCH(_xlfn.CONCAT(TEXT(K3703,"##0"),"_",TEXT(L3703,"##0")),lvl_5[#Headers],0)),"Нет")</f>
        <v>10 Божеств</v>
      </c>
      <c r="H3703" s="11" t="str">
        <f>IFERROR(INDEX(lvl_6[],MATCH(N3703,lvl_6[ID],0),MATCH(_xlfn.CONCAT(K3703,"_",L3703,"_",M3703),lvl_6[#Headers],0)),"Нет")</f>
        <v>Склонность к богатству (Косое богатство)</v>
      </c>
      <c r="I3703" s="12">
        <v>1</v>
      </c>
      <c r="J3703" s="12">
        <v>4</v>
      </c>
      <c r="K3703" s="12">
        <v>1</v>
      </c>
      <c r="L3703" s="12">
        <v>5</v>
      </c>
      <c r="M3703" s="12">
        <v>1</v>
      </c>
      <c r="N3703" s="12">
        <v>5</v>
      </c>
      <c r="O3703" s="12">
        <f>COUNTIF($P$2:P3703,P3703)</f>
        <v>56</v>
      </c>
      <c r="P3703" s="12" t="str">
        <f t="shared" si="231"/>
        <v>141050105</v>
      </c>
      <c r="Q3703" s="12" t="str">
        <f t="shared" si="232"/>
        <v>1410501050056</v>
      </c>
      <c r="R3703" s="20" t="s">
        <v>3216</v>
      </c>
      <c r="AI3703" s="12" t="s">
        <v>908</v>
      </c>
      <c r="AK3703" s="12" t="s">
        <v>100</v>
      </c>
      <c r="AP3703" s="12" t="s">
        <v>916</v>
      </c>
      <c r="AR3703" s="12" t="s">
        <v>100</v>
      </c>
      <c r="BN3703" s="12">
        <v>1</v>
      </c>
    </row>
    <row r="3704" spans="1:66" ht="45" x14ac:dyDescent="0.25">
      <c r="A3704" s="12">
        <v>1</v>
      </c>
      <c r="B3704" s="11" t="str">
        <f t="shared" si="230"/>
        <v>Общий расчет. Анализ даты. Анализ даты. Символические звезды. 10 Божеств. Прямое богатство</v>
      </c>
      <c r="C3704" s="11" t="str">
        <f>IFERROR(VLOOKUP(I3704,lvl_1[],2,FALSE),"Нет")</f>
        <v>Общий расчет</v>
      </c>
      <c r="D3704" s="11" t="str">
        <f>IFERROR(VLOOKUP(Rule!J3704,lvl_2[],2,FALSE),"Нет")</f>
        <v>Анализ даты</v>
      </c>
      <c r="E3704" s="11" t="str">
        <f>IFERROR(VLOOKUP(Rule!K3704,lvl_3[],2,FALSE),"Нет")</f>
        <v>Анализ даты</v>
      </c>
      <c r="F3704" s="11" t="str">
        <f>IFERROR(INDEX(lvl_4[],MATCH(L3704,lvl_4[ID],0),MATCH(TEXT(K3704,"##0"),lvl_4[#Headers],0)),"Нет")</f>
        <v>Символические звезды</v>
      </c>
      <c r="G3704" s="11" t="str">
        <f>IFERROR(INDEX(lvl_5[],MATCH(M3704,lvl_5[ID],0),MATCH(_xlfn.CONCAT(TEXT(K3704,"##0"),"_",TEXT(L3704,"##0")),lvl_5[#Headers],0)),"Нет")</f>
        <v>10 Божеств</v>
      </c>
      <c r="H3704" s="11" t="str">
        <f>IFERROR(INDEX(lvl_6[],MATCH(N3704,lvl_6[ID],0),MATCH(_xlfn.CONCAT(K3704,"_",L3704,"_",M3704),lvl_6[#Headers],0)),"Нет")</f>
        <v>Прямое богатство</v>
      </c>
      <c r="I3704" s="12">
        <v>1</v>
      </c>
      <c r="J3704" s="12">
        <v>4</v>
      </c>
      <c r="K3704" s="12">
        <v>1</v>
      </c>
      <c r="L3704" s="12">
        <v>5</v>
      </c>
      <c r="M3704" s="12">
        <v>1</v>
      </c>
      <c r="N3704" s="12">
        <v>6</v>
      </c>
      <c r="O3704" s="12">
        <f>COUNTIF($P$2:P3704,P3704)</f>
        <v>56</v>
      </c>
      <c r="P3704" s="12" t="str">
        <f t="shared" si="231"/>
        <v>141050106</v>
      </c>
      <c r="Q3704" s="12" t="str">
        <f t="shared" si="232"/>
        <v>1410501060056</v>
      </c>
      <c r="R3704" s="20" t="s">
        <v>3217</v>
      </c>
      <c r="AI3704" s="12" t="s">
        <v>908</v>
      </c>
      <c r="AK3704" s="12" t="s">
        <v>100</v>
      </c>
      <c r="AP3704" s="12" t="s">
        <v>914</v>
      </c>
      <c r="AR3704" s="12" t="s">
        <v>100</v>
      </c>
      <c r="BN3704" s="12">
        <v>1</v>
      </c>
    </row>
    <row r="3705" spans="1:66" ht="60" x14ac:dyDescent="0.25">
      <c r="A3705" s="12">
        <v>1</v>
      </c>
      <c r="B3705" s="11" t="str">
        <f t="shared" si="230"/>
        <v>Общий расчет. Анализ даты. Анализ даты. Символические звезды. 10 Божеств. Убийство 7й позиции (Неправильный чиновник_</v>
      </c>
      <c r="C3705" s="11" t="str">
        <f>IFERROR(VLOOKUP(I3705,lvl_1[],2,FALSE),"Нет")</f>
        <v>Общий расчет</v>
      </c>
      <c r="D3705" s="11" t="str">
        <f>IFERROR(VLOOKUP(Rule!J3705,lvl_2[],2,FALSE),"Нет")</f>
        <v>Анализ даты</v>
      </c>
      <c r="E3705" s="11" t="str">
        <f>IFERROR(VLOOKUP(Rule!K3705,lvl_3[],2,FALSE),"Нет")</f>
        <v>Анализ даты</v>
      </c>
      <c r="F3705" s="11" t="str">
        <f>IFERROR(INDEX(lvl_4[],MATCH(L3705,lvl_4[ID],0),MATCH(TEXT(K3705,"##0"),lvl_4[#Headers],0)),"Нет")</f>
        <v>Символические звезды</v>
      </c>
      <c r="G3705" s="11" t="str">
        <f>IFERROR(INDEX(lvl_5[],MATCH(M3705,lvl_5[ID],0),MATCH(_xlfn.CONCAT(TEXT(K3705,"##0"),"_",TEXT(L3705,"##0")),lvl_5[#Headers],0)),"Нет")</f>
        <v>10 Божеств</v>
      </c>
      <c r="H3705" s="11" t="str">
        <f>IFERROR(INDEX(lvl_6[],MATCH(N3705,lvl_6[ID],0),MATCH(_xlfn.CONCAT(K3705,"_",L3705,"_",M3705),lvl_6[#Headers],0)),"Нет")</f>
        <v>Убийство 7й позиции (Неправильный чиновник_</v>
      </c>
      <c r="I3705" s="12">
        <v>1</v>
      </c>
      <c r="J3705" s="12">
        <v>4</v>
      </c>
      <c r="K3705" s="12">
        <v>1</v>
      </c>
      <c r="L3705" s="12">
        <v>5</v>
      </c>
      <c r="M3705" s="12">
        <v>1</v>
      </c>
      <c r="N3705" s="12">
        <v>7</v>
      </c>
      <c r="O3705" s="12">
        <f>COUNTIF($P$2:P3705,P3705)</f>
        <v>56</v>
      </c>
      <c r="P3705" s="12" t="str">
        <f t="shared" si="231"/>
        <v>141050107</v>
      </c>
      <c r="Q3705" s="12" t="str">
        <f t="shared" si="232"/>
        <v>1410501070056</v>
      </c>
      <c r="R3705" s="20" t="s">
        <v>3218</v>
      </c>
      <c r="AI3705" s="12" t="s">
        <v>908</v>
      </c>
      <c r="AK3705" s="12" t="s">
        <v>100</v>
      </c>
      <c r="AP3705" s="12" t="s">
        <v>901</v>
      </c>
      <c r="AR3705" s="12" t="s">
        <v>100</v>
      </c>
      <c r="BN3705" s="12">
        <v>1</v>
      </c>
    </row>
    <row r="3706" spans="1:66" ht="60" x14ac:dyDescent="0.25">
      <c r="A3706" s="12">
        <v>1</v>
      </c>
      <c r="B3706" s="11" t="str">
        <f t="shared" si="230"/>
        <v>Общий расчет. Анализ даты. Анализ даты. Символические звезды. 10 Божеств. Правильный чиновник (Правильная власть)</v>
      </c>
      <c r="C3706" s="11" t="str">
        <f>IFERROR(VLOOKUP(I3706,lvl_1[],2,FALSE),"Нет")</f>
        <v>Общий расчет</v>
      </c>
      <c r="D3706" s="11" t="str">
        <f>IFERROR(VLOOKUP(Rule!J3706,lvl_2[],2,FALSE),"Нет")</f>
        <v>Анализ даты</v>
      </c>
      <c r="E3706" s="11" t="str">
        <f>IFERROR(VLOOKUP(Rule!K3706,lvl_3[],2,FALSE),"Нет")</f>
        <v>Анализ даты</v>
      </c>
      <c r="F3706" s="11" t="str">
        <f>IFERROR(INDEX(lvl_4[],MATCH(L3706,lvl_4[ID],0),MATCH(TEXT(K3706,"##0"),lvl_4[#Headers],0)),"Нет")</f>
        <v>Символические звезды</v>
      </c>
      <c r="G3706" s="11" t="str">
        <f>IFERROR(INDEX(lvl_5[],MATCH(M3706,lvl_5[ID],0),MATCH(_xlfn.CONCAT(TEXT(K3706,"##0"),"_",TEXT(L3706,"##0")),lvl_5[#Headers],0)),"Нет")</f>
        <v>10 Божеств</v>
      </c>
      <c r="H3706" s="11" t="str">
        <f>IFERROR(INDEX(lvl_6[],MATCH(N3706,lvl_6[ID],0),MATCH(_xlfn.CONCAT(K3706,"_",L3706,"_",M3706),lvl_6[#Headers],0)),"Нет")</f>
        <v>Правильный чиновник (Правильная власть)</v>
      </c>
      <c r="I3706" s="12">
        <v>1</v>
      </c>
      <c r="J3706" s="12">
        <v>4</v>
      </c>
      <c r="K3706" s="12">
        <v>1</v>
      </c>
      <c r="L3706" s="12">
        <v>5</v>
      </c>
      <c r="M3706" s="12">
        <v>1</v>
      </c>
      <c r="N3706" s="12">
        <v>8</v>
      </c>
      <c r="O3706" s="12">
        <f>COUNTIF($P$2:P3706,P3706)</f>
        <v>56</v>
      </c>
      <c r="P3706" s="12" t="str">
        <f t="shared" si="231"/>
        <v>141050108</v>
      </c>
      <c r="Q3706" s="12" t="str">
        <f t="shared" si="232"/>
        <v>1410501080056</v>
      </c>
      <c r="R3706" s="20" t="s">
        <v>3219</v>
      </c>
      <c r="AI3706" s="12" t="s">
        <v>908</v>
      </c>
      <c r="AK3706" s="12" t="s">
        <v>100</v>
      </c>
      <c r="AP3706" s="12" t="s">
        <v>899</v>
      </c>
      <c r="AR3706" s="12" t="s">
        <v>100</v>
      </c>
      <c r="BN3706" s="12">
        <v>1</v>
      </c>
    </row>
    <row r="3707" spans="1:66" ht="45" x14ac:dyDescent="0.25">
      <c r="A3707" s="12">
        <v>1</v>
      </c>
      <c r="B3707" s="11" t="str">
        <f t="shared" si="230"/>
        <v>Общий расчет. Анализ даты. Анализ даты. Символические звезды. 10 Божеств. Косая печать (Дух Совы)</v>
      </c>
      <c r="C3707" s="11" t="str">
        <f>IFERROR(VLOOKUP(I3707,lvl_1[],2,FALSE),"Нет")</f>
        <v>Общий расчет</v>
      </c>
      <c r="D3707" s="11" t="str">
        <f>IFERROR(VLOOKUP(Rule!J3707,lvl_2[],2,FALSE),"Нет")</f>
        <v>Анализ даты</v>
      </c>
      <c r="E3707" s="11" t="str">
        <f>IFERROR(VLOOKUP(Rule!K3707,lvl_3[],2,FALSE),"Нет")</f>
        <v>Анализ даты</v>
      </c>
      <c r="F3707" s="11" t="str">
        <f>IFERROR(INDEX(lvl_4[],MATCH(L3707,lvl_4[ID],0),MATCH(TEXT(K3707,"##0"),lvl_4[#Headers],0)),"Нет")</f>
        <v>Символические звезды</v>
      </c>
      <c r="G3707" s="11" t="str">
        <f>IFERROR(INDEX(lvl_5[],MATCH(M3707,lvl_5[ID],0),MATCH(_xlfn.CONCAT(TEXT(K3707,"##0"),"_",TEXT(L3707,"##0")),lvl_5[#Headers],0)),"Нет")</f>
        <v>10 Божеств</v>
      </c>
      <c r="H3707" s="11" t="str">
        <f>IFERROR(INDEX(lvl_6[],MATCH(N3707,lvl_6[ID],0),MATCH(_xlfn.CONCAT(K3707,"_",L3707,"_",M3707),lvl_6[#Headers],0)),"Нет")</f>
        <v>Косая печать (Дух Совы)</v>
      </c>
      <c r="I3707" s="12">
        <v>1</v>
      </c>
      <c r="J3707" s="12">
        <v>4</v>
      </c>
      <c r="K3707" s="12">
        <v>1</v>
      </c>
      <c r="L3707" s="12">
        <v>5</v>
      </c>
      <c r="M3707" s="12">
        <v>1</v>
      </c>
      <c r="N3707" s="12">
        <v>9</v>
      </c>
      <c r="O3707" s="12">
        <f>COUNTIF($P$2:P3707,P3707)</f>
        <v>56</v>
      </c>
      <c r="P3707" s="12" t="str">
        <f t="shared" si="231"/>
        <v>141050109</v>
      </c>
      <c r="Q3707" s="12" t="str">
        <f t="shared" si="232"/>
        <v>1410501090056</v>
      </c>
      <c r="R3707" s="20" t="s">
        <v>3220</v>
      </c>
      <c r="AI3707" s="12" t="s">
        <v>908</v>
      </c>
      <c r="AK3707" s="12" t="s">
        <v>100</v>
      </c>
      <c r="AP3707" s="12" t="s">
        <v>905</v>
      </c>
      <c r="AR3707" s="12" t="s">
        <v>100</v>
      </c>
      <c r="BN3707" s="12">
        <v>1</v>
      </c>
    </row>
    <row r="3708" spans="1:66" ht="45" x14ac:dyDescent="0.25">
      <c r="A3708" s="12">
        <v>1</v>
      </c>
      <c r="B3708" s="11" t="str">
        <f t="shared" si="230"/>
        <v>Общий расчет. Анализ даты. Анализ даты. Символические звезды. 10 Божеств. Правильная печать</v>
      </c>
      <c r="C3708" s="11" t="str">
        <f>IFERROR(VLOOKUP(I3708,lvl_1[],2,FALSE),"Нет")</f>
        <v>Общий расчет</v>
      </c>
      <c r="D3708" s="11" t="str">
        <f>IFERROR(VLOOKUP(Rule!J3708,lvl_2[],2,FALSE),"Нет")</f>
        <v>Анализ даты</v>
      </c>
      <c r="E3708" s="11" t="str">
        <f>IFERROR(VLOOKUP(Rule!K3708,lvl_3[],2,FALSE),"Нет")</f>
        <v>Анализ даты</v>
      </c>
      <c r="F3708" s="11" t="str">
        <f>IFERROR(INDEX(lvl_4[],MATCH(L3708,lvl_4[ID],0),MATCH(TEXT(K3708,"##0"),lvl_4[#Headers],0)),"Нет")</f>
        <v>Символические звезды</v>
      </c>
      <c r="G3708" s="11" t="str">
        <f>IFERROR(INDEX(lvl_5[],MATCH(M3708,lvl_5[ID],0),MATCH(_xlfn.CONCAT(TEXT(K3708,"##0"),"_",TEXT(L3708,"##0")),lvl_5[#Headers],0)),"Нет")</f>
        <v>10 Божеств</v>
      </c>
      <c r="H3708" s="11" t="str">
        <f>IFERROR(INDEX(lvl_6[],MATCH(N3708,lvl_6[ID],0),MATCH(_xlfn.CONCAT(K3708,"_",L3708,"_",M3708),lvl_6[#Headers],0)),"Нет")</f>
        <v>Правильная печать</v>
      </c>
      <c r="I3708" s="12">
        <v>1</v>
      </c>
      <c r="J3708" s="12">
        <v>4</v>
      </c>
      <c r="K3708" s="12">
        <v>1</v>
      </c>
      <c r="L3708" s="12">
        <v>5</v>
      </c>
      <c r="M3708" s="12">
        <v>1</v>
      </c>
      <c r="N3708" s="12">
        <v>10</v>
      </c>
      <c r="O3708" s="12">
        <f>COUNTIF($P$2:P3708,P3708)</f>
        <v>56</v>
      </c>
      <c r="P3708" s="12" t="str">
        <f t="shared" si="231"/>
        <v>141050110</v>
      </c>
      <c r="Q3708" s="12" t="str">
        <f t="shared" si="232"/>
        <v>1410501100056</v>
      </c>
      <c r="R3708" s="20" t="s">
        <v>3221</v>
      </c>
      <c r="AI3708" s="12" t="s">
        <v>908</v>
      </c>
      <c r="AK3708" s="12" t="s">
        <v>100</v>
      </c>
      <c r="AP3708" s="12" t="s">
        <v>903</v>
      </c>
      <c r="AR3708" s="12" t="s">
        <v>100</v>
      </c>
      <c r="BN3708" s="12">
        <v>1</v>
      </c>
    </row>
    <row r="3709" spans="1:66" ht="45" x14ac:dyDescent="0.25">
      <c r="A3709" s="12">
        <v>1</v>
      </c>
      <c r="B3709" s="11" t="str">
        <f t="shared" si="230"/>
        <v>Общий расчет. Анализ даты. Анализ даты. Символические звезды. 10 Божеств. Братство</v>
      </c>
      <c r="C3709" s="11" t="str">
        <f>IFERROR(VLOOKUP(I3709,lvl_1[],2,FALSE),"Нет")</f>
        <v>Общий расчет</v>
      </c>
      <c r="D3709" s="11" t="str">
        <f>IFERROR(VLOOKUP(Rule!J3709,lvl_2[],2,FALSE),"Нет")</f>
        <v>Анализ даты</v>
      </c>
      <c r="E3709" s="11" t="str">
        <f>IFERROR(VLOOKUP(Rule!K3709,lvl_3[],2,FALSE),"Нет")</f>
        <v>Анализ даты</v>
      </c>
      <c r="F3709" s="11" t="str">
        <f>IFERROR(INDEX(lvl_4[],MATCH(L3709,lvl_4[ID],0),MATCH(TEXT(K3709,"##0"),lvl_4[#Headers],0)),"Нет")</f>
        <v>Символические звезды</v>
      </c>
      <c r="G3709" s="11" t="str">
        <f>IFERROR(INDEX(lvl_5[],MATCH(M3709,lvl_5[ID],0),MATCH(_xlfn.CONCAT(TEXT(K3709,"##0"),"_",TEXT(L3709,"##0")),lvl_5[#Headers],0)),"Нет")</f>
        <v>10 Божеств</v>
      </c>
      <c r="H3709" s="11" t="str">
        <f>IFERROR(INDEX(lvl_6[],MATCH(N3709,lvl_6[ID],0),MATCH(_xlfn.CONCAT(K3709,"_",L3709,"_",M3709),lvl_6[#Headers],0)),"Нет")</f>
        <v>Братство</v>
      </c>
      <c r="I3709" s="12">
        <v>1</v>
      </c>
      <c r="J3709" s="12">
        <v>4</v>
      </c>
      <c r="K3709" s="12">
        <v>1</v>
      </c>
      <c r="L3709" s="12">
        <v>5</v>
      </c>
      <c r="M3709" s="12">
        <v>1</v>
      </c>
      <c r="N3709" s="12">
        <v>1</v>
      </c>
      <c r="O3709" s="12">
        <f>COUNTIF($P$2:P3709,P3709)</f>
        <v>57</v>
      </c>
      <c r="P3709" s="12" t="str">
        <f t="shared" si="231"/>
        <v>141050101</v>
      </c>
      <c r="Q3709" s="12" t="str">
        <f t="shared" si="232"/>
        <v>1410501010057</v>
      </c>
      <c r="R3709" s="20" t="s">
        <v>3222</v>
      </c>
      <c r="AI3709" s="12" t="s">
        <v>910</v>
      </c>
      <c r="AK3709" s="12" t="s">
        <v>100</v>
      </c>
      <c r="AP3709" s="12" t="s">
        <v>910</v>
      </c>
      <c r="AR3709" s="12" t="s">
        <v>100</v>
      </c>
      <c r="BN3709" s="12">
        <v>1</v>
      </c>
    </row>
    <row r="3710" spans="1:66" ht="45" x14ac:dyDescent="0.25">
      <c r="A3710" s="12">
        <v>1</v>
      </c>
      <c r="B3710" s="11" t="str">
        <f t="shared" si="230"/>
        <v>Общий расчет. Анализ даты. Анализ даты. Символические звезды. 10 Божеств. Грабитель богатства</v>
      </c>
      <c r="C3710" s="11" t="str">
        <f>IFERROR(VLOOKUP(I3710,lvl_1[],2,FALSE),"Нет")</f>
        <v>Общий расчет</v>
      </c>
      <c r="D3710" s="11" t="str">
        <f>IFERROR(VLOOKUP(Rule!J3710,lvl_2[],2,FALSE),"Нет")</f>
        <v>Анализ даты</v>
      </c>
      <c r="E3710" s="11" t="str">
        <f>IFERROR(VLOOKUP(Rule!K3710,lvl_3[],2,FALSE),"Нет")</f>
        <v>Анализ даты</v>
      </c>
      <c r="F3710" s="11" t="str">
        <f>IFERROR(INDEX(lvl_4[],MATCH(L3710,lvl_4[ID],0),MATCH(TEXT(K3710,"##0"),lvl_4[#Headers],0)),"Нет")</f>
        <v>Символические звезды</v>
      </c>
      <c r="G3710" s="11" t="str">
        <f>IFERROR(INDEX(lvl_5[],MATCH(M3710,lvl_5[ID],0),MATCH(_xlfn.CONCAT(TEXT(K3710,"##0"),"_",TEXT(L3710,"##0")),lvl_5[#Headers],0)),"Нет")</f>
        <v>10 Божеств</v>
      </c>
      <c r="H3710" s="11" t="str">
        <f>IFERROR(INDEX(lvl_6[],MATCH(N3710,lvl_6[ID],0),MATCH(_xlfn.CONCAT(K3710,"_",L3710,"_",M3710),lvl_6[#Headers],0)),"Нет")</f>
        <v>Грабитель богатства</v>
      </c>
      <c r="I3710" s="12">
        <v>1</v>
      </c>
      <c r="J3710" s="12">
        <v>4</v>
      </c>
      <c r="K3710" s="12">
        <v>1</v>
      </c>
      <c r="L3710" s="12">
        <v>5</v>
      </c>
      <c r="M3710" s="12">
        <v>1</v>
      </c>
      <c r="N3710" s="12">
        <v>2</v>
      </c>
      <c r="O3710" s="12">
        <f>COUNTIF($P$2:P3710,P3710)</f>
        <v>57</v>
      </c>
      <c r="P3710" s="12" t="str">
        <f t="shared" si="231"/>
        <v>141050102</v>
      </c>
      <c r="Q3710" s="12" t="str">
        <f t="shared" si="232"/>
        <v>1410501020057</v>
      </c>
      <c r="R3710" s="20" t="s">
        <v>3223</v>
      </c>
      <c r="AI3710" s="12" t="s">
        <v>910</v>
      </c>
      <c r="AK3710" s="12" t="s">
        <v>100</v>
      </c>
      <c r="AP3710" s="12" t="s">
        <v>912</v>
      </c>
      <c r="AR3710" s="12" t="s">
        <v>100</v>
      </c>
      <c r="BN3710" s="12">
        <v>1</v>
      </c>
    </row>
    <row r="3711" spans="1:66" ht="45" x14ac:dyDescent="0.25">
      <c r="A3711" s="12">
        <v>1</v>
      </c>
      <c r="B3711" s="11" t="str">
        <f t="shared" si="230"/>
        <v>Общий расчет. Анализ даты. Анализ даты. Символические звезды. 10 Божеств. Дух наслаждения</v>
      </c>
      <c r="C3711" s="11" t="str">
        <f>IFERROR(VLOOKUP(I3711,lvl_1[],2,FALSE),"Нет")</f>
        <v>Общий расчет</v>
      </c>
      <c r="D3711" s="11" t="str">
        <f>IFERROR(VLOOKUP(Rule!J3711,lvl_2[],2,FALSE),"Нет")</f>
        <v>Анализ даты</v>
      </c>
      <c r="E3711" s="11" t="str">
        <f>IFERROR(VLOOKUP(Rule!K3711,lvl_3[],2,FALSE),"Нет")</f>
        <v>Анализ даты</v>
      </c>
      <c r="F3711" s="11" t="str">
        <f>IFERROR(INDEX(lvl_4[],MATCH(L3711,lvl_4[ID],0),MATCH(TEXT(K3711,"##0"),lvl_4[#Headers],0)),"Нет")</f>
        <v>Символические звезды</v>
      </c>
      <c r="G3711" s="11" t="str">
        <f>IFERROR(INDEX(lvl_5[],MATCH(M3711,lvl_5[ID],0),MATCH(_xlfn.CONCAT(TEXT(K3711,"##0"),"_",TEXT(L3711,"##0")),lvl_5[#Headers],0)),"Нет")</f>
        <v>10 Божеств</v>
      </c>
      <c r="H3711" s="11" t="str">
        <f>IFERROR(INDEX(lvl_6[],MATCH(N3711,lvl_6[ID],0),MATCH(_xlfn.CONCAT(K3711,"_",L3711,"_",M3711),lvl_6[#Headers],0)),"Нет")</f>
        <v>Дух наслаждения</v>
      </c>
      <c r="I3711" s="12">
        <v>1</v>
      </c>
      <c r="J3711" s="12">
        <v>4</v>
      </c>
      <c r="K3711" s="12">
        <v>1</v>
      </c>
      <c r="L3711" s="12">
        <v>5</v>
      </c>
      <c r="M3711" s="12">
        <v>1</v>
      </c>
      <c r="N3711" s="12">
        <v>3</v>
      </c>
      <c r="O3711" s="12">
        <f>COUNTIF($P$2:P3711,P3711)</f>
        <v>57</v>
      </c>
      <c r="P3711" s="12" t="str">
        <f t="shared" si="231"/>
        <v>141050103</v>
      </c>
      <c r="Q3711" s="12" t="str">
        <f t="shared" si="232"/>
        <v>1410501030057</v>
      </c>
      <c r="R3711" s="20" t="s">
        <v>3224</v>
      </c>
      <c r="AI3711" s="12" t="s">
        <v>910</v>
      </c>
      <c r="AK3711" s="12" t="s">
        <v>100</v>
      </c>
      <c r="AP3711" s="12" t="s">
        <v>914</v>
      </c>
      <c r="AR3711" s="12" t="s">
        <v>100</v>
      </c>
      <c r="BN3711" s="12">
        <v>1</v>
      </c>
    </row>
    <row r="3712" spans="1:66" ht="60" x14ac:dyDescent="0.25">
      <c r="A3712" s="12">
        <v>1</v>
      </c>
      <c r="B3712" s="11" t="str">
        <f t="shared" si="230"/>
        <v>Общий расчет. Анализ даты. Анализ даты. Символические звезды. 10 Божеств. Ранение чиновника (Нападение на власть)</v>
      </c>
      <c r="C3712" s="11" t="str">
        <f>IFERROR(VLOOKUP(I3712,lvl_1[],2,FALSE),"Нет")</f>
        <v>Общий расчет</v>
      </c>
      <c r="D3712" s="11" t="str">
        <f>IFERROR(VLOOKUP(Rule!J3712,lvl_2[],2,FALSE),"Нет")</f>
        <v>Анализ даты</v>
      </c>
      <c r="E3712" s="11" t="str">
        <f>IFERROR(VLOOKUP(Rule!K3712,lvl_3[],2,FALSE),"Нет")</f>
        <v>Анализ даты</v>
      </c>
      <c r="F3712" s="11" t="str">
        <f>IFERROR(INDEX(lvl_4[],MATCH(L3712,lvl_4[ID],0),MATCH(TEXT(K3712,"##0"),lvl_4[#Headers],0)),"Нет")</f>
        <v>Символические звезды</v>
      </c>
      <c r="G3712" s="11" t="str">
        <f>IFERROR(INDEX(lvl_5[],MATCH(M3712,lvl_5[ID],0),MATCH(_xlfn.CONCAT(TEXT(K3712,"##0"),"_",TEXT(L3712,"##0")),lvl_5[#Headers],0)),"Нет")</f>
        <v>10 Божеств</v>
      </c>
      <c r="H3712" s="11" t="str">
        <f>IFERROR(INDEX(lvl_6[],MATCH(N3712,lvl_6[ID],0),MATCH(_xlfn.CONCAT(K3712,"_",L3712,"_",M3712),lvl_6[#Headers],0)),"Нет")</f>
        <v>Ранение чиновника (Нападение на власть)</v>
      </c>
      <c r="I3712" s="12">
        <v>1</v>
      </c>
      <c r="J3712" s="12">
        <v>4</v>
      </c>
      <c r="K3712" s="12">
        <v>1</v>
      </c>
      <c r="L3712" s="12">
        <v>5</v>
      </c>
      <c r="M3712" s="12">
        <v>1</v>
      </c>
      <c r="N3712" s="12">
        <v>4</v>
      </c>
      <c r="O3712" s="12">
        <f>COUNTIF($P$2:P3712,P3712)</f>
        <v>57</v>
      </c>
      <c r="P3712" s="12" t="str">
        <f t="shared" si="231"/>
        <v>141050104</v>
      </c>
      <c r="Q3712" s="12" t="str">
        <f t="shared" si="232"/>
        <v>1410501040057</v>
      </c>
      <c r="R3712" s="20" t="s">
        <v>3225</v>
      </c>
      <c r="AI3712" s="12" t="s">
        <v>910</v>
      </c>
      <c r="AK3712" s="12" t="s">
        <v>100</v>
      </c>
      <c r="AP3712" s="12" t="s">
        <v>916</v>
      </c>
      <c r="AR3712" s="12" t="s">
        <v>100</v>
      </c>
      <c r="BN3712" s="12">
        <v>1</v>
      </c>
    </row>
    <row r="3713" spans="1:66" ht="60" x14ac:dyDescent="0.25">
      <c r="A3713" s="12">
        <v>1</v>
      </c>
      <c r="B3713" s="11" t="str">
        <f t="shared" si="230"/>
        <v>Общий расчет. Анализ даты. Анализ даты. Символические звезды. 10 Божеств. Склонность к богатству (Косое богатство)</v>
      </c>
      <c r="C3713" s="11" t="str">
        <f>IFERROR(VLOOKUP(I3713,lvl_1[],2,FALSE),"Нет")</f>
        <v>Общий расчет</v>
      </c>
      <c r="D3713" s="11" t="str">
        <f>IFERROR(VLOOKUP(Rule!J3713,lvl_2[],2,FALSE),"Нет")</f>
        <v>Анализ даты</v>
      </c>
      <c r="E3713" s="11" t="str">
        <f>IFERROR(VLOOKUP(Rule!K3713,lvl_3[],2,FALSE),"Нет")</f>
        <v>Анализ даты</v>
      </c>
      <c r="F3713" s="11" t="str">
        <f>IFERROR(INDEX(lvl_4[],MATCH(L3713,lvl_4[ID],0),MATCH(TEXT(K3713,"##0"),lvl_4[#Headers],0)),"Нет")</f>
        <v>Символические звезды</v>
      </c>
      <c r="G3713" s="11" t="str">
        <f>IFERROR(INDEX(lvl_5[],MATCH(M3713,lvl_5[ID],0),MATCH(_xlfn.CONCAT(TEXT(K3713,"##0"),"_",TEXT(L3713,"##0")),lvl_5[#Headers],0)),"Нет")</f>
        <v>10 Божеств</v>
      </c>
      <c r="H3713" s="11" t="str">
        <f>IFERROR(INDEX(lvl_6[],MATCH(N3713,lvl_6[ID],0),MATCH(_xlfn.CONCAT(K3713,"_",L3713,"_",M3713),lvl_6[#Headers],0)),"Нет")</f>
        <v>Склонность к богатству (Косое богатство)</v>
      </c>
      <c r="I3713" s="12">
        <v>1</v>
      </c>
      <c r="J3713" s="12">
        <v>4</v>
      </c>
      <c r="K3713" s="12">
        <v>1</v>
      </c>
      <c r="L3713" s="12">
        <v>5</v>
      </c>
      <c r="M3713" s="12">
        <v>1</v>
      </c>
      <c r="N3713" s="12">
        <v>5</v>
      </c>
      <c r="O3713" s="12">
        <f>COUNTIF($P$2:P3713,P3713)</f>
        <v>57</v>
      </c>
      <c r="P3713" s="12" t="str">
        <f t="shared" si="231"/>
        <v>141050105</v>
      </c>
      <c r="Q3713" s="12" t="str">
        <f t="shared" si="232"/>
        <v>1410501050057</v>
      </c>
      <c r="R3713" s="20" t="s">
        <v>3226</v>
      </c>
      <c r="AI3713" s="12" t="s">
        <v>910</v>
      </c>
      <c r="AK3713" s="12" t="s">
        <v>100</v>
      </c>
      <c r="AP3713" s="12" t="s">
        <v>899</v>
      </c>
      <c r="AR3713" s="12" t="s">
        <v>100</v>
      </c>
      <c r="BN3713" s="12">
        <v>1</v>
      </c>
    </row>
    <row r="3714" spans="1:66" ht="45" x14ac:dyDescent="0.25">
      <c r="A3714" s="12">
        <v>1</v>
      </c>
      <c r="B3714" s="11" t="str">
        <f t="shared" si="230"/>
        <v>Общий расчет. Анализ даты. Анализ даты. Символические звезды. 10 Божеств. Прямое богатство</v>
      </c>
      <c r="C3714" s="11" t="str">
        <f>IFERROR(VLOOKUP(I3714,lvl_1[],2,FALSE),"Нет")</f>
        <v>Общий расчет</v>
      </c>
      <c r="D3714" s="11" t="str">
        <f>IFERROR(VLOOKUP(Rule!J3714,lvl_2[],2,FALSE),"Нет")</f>
        <v>Анализ даты</v>
      </c>
      <c r="E3714" s="11" t="str">
        <f>IFERROR(VLOOKUP(Rule!K3714,lvl_3[],2,FALSE),"Нет")</f>
        <v>Анализ даты</v>
      </c>
      <c r="F3714" s="11" t="str">
        <f>IFERROR(INDEX(lvl_4[],MATCH(L3714,lvl_4[ID],0),MATCH(TEXT(K3714,"##0"),lvl_4[#Headers],0)),"Нет")</f>
        <v>Символические звезды</v>
      </c>
      <c r="G3714" s="11" t="str">
        <f>IFERROR(INDEX(lvl_5[],MATCH(M3714,lvl_5[ID],0),MATCH(_xlfn.CONCAT(TEXT(K3714,"##0"),"_",TEXT(L3714,"##0")),lvl_5[#Headers],0)),"Нет")</f>
        <v>10 Божеств</v>
      </c>
      <c r="H3714" s="11" t="str">
        <f>IFERROR(INDEX(lvl_6[],MATCH(N3714,lvl_6[ID],0),MATCH(_xlfn.CONCAT(K3714,"_",L3714,"_",M3714),lvl_6[#Headers],0)),"Нет")</f>
        <v>Прямое богатство</v>
      </c>
      <c r="I3714" s="12">
        <v>1</v>
      </c>
      <c r="J3714" s="12">
        <v>4</v>
      </c>
      <c r="K3714" s="12">
        <v>1</v>
      </c>
      <c r="L3714" s="12">
        <v>5</v>
      </c>
      <c r="M3714" s="12">
        <v>1</v>
      </c>
      <c r="N3714" s="12">
        <v>6</v>
      </c>
      <c r="O3714" s="12">
        <f>COUNTIF($P$2:P3714,P3714)</f>
        <v>57</v>
      </c>
      <c r="P3714" s="12" t="str">
        <f t="shared" si="231"/>
        <v>141050106</v>
      </c>
      <c r="Q3714" s="12" t="str">
        <f t="shared" si="232"/>
        <v>1410501060057</v>
      </c>
      <c r="R3714" s="20" t="s">
        <v>3227</v>
      </c>
      <c r="AI3714" s="12" t="s">
        <v>910</v>
      </c>
      <c r="AK3714" s="12" t="s">
        <v>100</v>
      </c>
      <c r="AP3714" s="12" t="s">
        <v>901</v>
      </c>
      <c r="AR3714" s="12" t="s">
        <v>100</v>
      </c>
      <c r="BN3714" s="12">
        <v>1</v>
      </c>
    </row>
    <row r="3715" spans="1:66" ht="60" x14ac:dyDescent="0.25">
      <c r="A3715" s="12">
        <v>1</v>
      </c>
      <c r="B3715" s="11" t="str">
        <f t="shared" si="230"/>
        <v>Общий расчет. Анализ даты. Анализ даты. Символические звезды. 10 Божеств. Убийство 7й позиции (Неправильный чиновник_</v>
      </c>
      <c r="C3715" s="11" t="str">
        <f>IFERROR(VLOOKUP(I3715,lvl_1[],2,FALSE),"Нет")</f>
        <v>Общий расчет</v>
      </c>
      <c r="D3715" s="11" t="str">
        <f>IFERROR(VLOOKUP(Rule!J3715,lvl_2[],2,FALSE),"Нет")</f>
        <v>Анализ даты</v>
      </c>
      <c r="E3715" s="11" t="str">
        <f>IFERROR(VLOOKUP(Rule!K3715,lvl_3[],2,FALSE),"Нет")</f>
        <v>Анализ даты</v>
      </c>
      <c r="F3715" s="11" t="str">
        <f>IFERROR(INDEX(lvl_4[],MATCH(L3715,lvl_4[ID],0),MATCH(TEXT(K3715,"##0"),lvl_4[#Headers],0)),"Нет")</f>
        <v>Символические звезды</v>
      </c>
      <c r="G3715" s="11" t="str">
        <f>IFERROR(INDEX(lvl_5[],MATCH(M3715,lvl_5[ID],0),MATCH(_xlfn.CONCAT(TEXT(K3715,"##0"),"_",TEXT(L3715,"##0")),lvl_5[#Headers],0)),"Нет")</f>
        <v>10 Божеств</v>
      </c>
      <c r="H3715" s="11" t="str">
        <f>IFERROR(INDEX(lvl_6[],MATCH(N3715,lvl_6[ID],0),MATCH(_xlfn.CONCAT(K3715,"_",L3715,"_",M3715),lvl_6[#Headers],0)),"Нет")</f>
        <v>Убийство 7й позиции (Неправильный чиновник_</v>
      </c>
      <c r="I3715" s="12">
        <v>1</v>
      </c>
      <c r="J3715" s="12">
        <v>4</v>
      </c>
      <c r="K3715" s="12">
        <v>1</v>
      </c>
      <c r="L3715" s="12">
        <v>5</v>
      </c>
      <c r="M3715" s="12">
        <v>1</v>
      </c>
      <c r="N3715" s="12">
        <v>7</v>
      </c>
      <c r="O3715" s="12">
        <f>COUNTIF($P$2:P3715,P3715)</f>
        <v>57</v>
      </c>
      <c r="P3715" s="12" t="str">
        <f t="shared" si="231"/>
        <v>141050107</v>
      </c>
      <c r="Q3715" s="12" t="str">
        <f t="shared" si="232"/>
        <v>1410501070057</v>
      </c>
      <c r="R3715" s="20" t="s">
        <v>3228</v>
      </c>
      <c r="AI3715" s="12" t="s">
        <v>910</v>
      </c>
      <c r="AK3715" s="12" t="s">
        <v>100</v>
      </c>
      <c r="AP3715" s="12" t="s">
        <v>903</v>
      </c>
      <c r="AR3715" s="12" t="s">
        <v>100</v>
      </c>
      <c r="BN3715" s="12">
        <v>1</v>
      </c>
    </row>
    <row r="3716" spans="1:66" ht="60" x14ac:dyDescent="0.25">
      <c r="A3716" s="12">
        <v>1</v>
      </c>
      <c r="B3716" s="11" t="str">
        <f t="shared" si="230"/>
        <v>Общий расчет. Анализ даты. Анализ даты. Символические звезды. 10 Божеств. Правильный чиновник (Правильная власть)</v>
      </c>
      <c r="C3716" s="11" t="str">
        <f>IFERROR(VLOOKUP(I3716,lvl_1[],2,FALSE),"Нет")</f>
        <v>Общий расчет</v>
      </c>
      <c r="D3716" s="11" t="str">
        <f>IFERROR(VLOOKUP(Rule!J3716,lvl_2[],2,FALSE),"Нет")</f>
        <v>Анализ даты</v>
      </c>
      <c r="E3716" s="11" t="str">
        <f>IFERROR(VLOOKUP(Rule!K3716,lvl_3[],2,FALSE),"Нет")</f>
        <v>Анализ даты</v>
      </c>
      <c r="F3716" s="11" t="str">
        <f>IFERROR(INDEX(lvl_4[],MATCH(L3716,lvl_4[ID],0),MATCH(TEXT(K3716,"##0"),lvl_4[#Headers],0)),"Нет")</f>
        <v>Символические звезды</v>
      </c>
      <c r="G3716" s="11" t="str">
        <f>IFERROR(INDEX(lvl_5[],MATCH(M3716,lvl_5[ID],0),MATCH(_xlfn.CONCAT(TEXT(K3716,"##0"),"_",TEXT(L3716,"##0")),lvl_5[#Headers],0)),"Нет")</f>
        <v>10 Божеств</v>
      </c>
      <c r="H3716" s="11" t="str">
        <f>IFERROR(INDEX(lvl_6[],MATCH(N3716,lvl_6[ID],0),MATCH(_xlfn.CONCAT(K3716,"_",L3716,"_",M3716),lvl_6[#Headers],0)),"Нет")</f>
        <v>Правильный чиновник (Правильная власть)</v>
      </c>
      <c r="I3716" s="12">
        <v>1</v>
      </c>
      <c r="J3716" s="12">
        <v>4</v>
      </c>
      <c r="K3716" s="12">
        <v>1</v>
      </c>
      <c r="L3716" s="12">
        <v>5</v>
      </c>
      <c r="M3716" s="12">
        <v>1</v>
      </c>
      <c r="N3716" s="12">
        <v>8</v>
      </c>
      <c r="O3716" s="12">
        <f>COUNTIF($P$2:P3716,P3716)</f>
        <v>57</v>
      </c>
      <c r="P3716" s="12" t="str">
        <f t="shared" si="231"/>
        <v>141050108</v>
      </c>
      <c r="Q3716" s="12" t="str">
        <f t="shared" si="232"/>
        <v>1410501080057</v>
      </c>
      <c r="R3716" s="20" t="s">
        <v>3229</v>
      </c>
      <c r="AI3716" s="12" t="s">
        <v>910</v>
      </c>
      <c r="AK3716" s="12" t="s">
        <v>100</v>
      </c>
      <c r="AP3716" s="12" t="s">
        <v>905</v>
      </c>
      <c r="AR3716" s="12" t="s">
        <v>100</v>
      </c>
      <c r="BN3716" s="12">
        <v>1</v>
      </c>
    </row>
    <row r="3717" spans="1:66" ht="45" x14ac:dyDescent="0.25">
      <c r="A3717" s="12">
        <v>1</v>
      </c>
      <c r="B3717" s="11" t="str">
        <f t="shared" si="230"/>
        <v>Общий расчет. Анализ даты. Анализ даты. Символические звезды. 10 Божеств. Косая печать (Дух Совы)</v>
      </c>
      <c r="C3717" s="11" t="str">
        <f>IFERROR(VLOOKUP(I3717,lvl_1[],2,FALSE),"Нет")</f>
        <v>Общий расчет</v>
      </c>
      <c r="D3717" s="11" t="str">
        <f>IFERROR(VLOOKUP(Rule!J3717,lvl_2[],2,FALSE),"Нет")</f>
        <v>Анализ даты</v>
      </c>
      <c r="E3717" s="11" t="str">
        <f>IFERROR(VLOOKUP(Rule!K3717,lvl_3[],2,FALSE),"Нет")</f>
        <v>Анализ даты</v>
      </c>
      <c r="F3717" s="11" t="str">
        <f>IFERROR(INDEX(lvl_4[],MATCH(L3717,lvl_4[ID],0),MATCH(TEXT(K3717,"##0"),lvl_4[#Headers],0)),"Нет")</f>
        <v>Символические звезды</v>
      </c>
      <c r="G3717" s="11" t="str">
        <f>IFERROR(INDEX(lvl_5[],MATCH(M3717,lvl_5[ID],0),MATCH(_xlfn.CONCAT(TEXT(K3717,"##0"),"_",TEXT(L3717,"##0")),lvl_5[#Headers],0)),"Нет")</f>
        <v>10 Божеств</v>
      </c>
      <c r="H3717" s="11" t="str">
        <f>IFERROR(INDEX(lvl_6[],MATCH(N3717,lvl_6[ID],0),MATCH(_xlfn.CONCAT(K3717,"_",L3717,"_",M3717),lvl_6[#Headers],0)),"Нет")</f>
        <v>Косая печать (Дух Совы)</v>
      </c>
      <c r="I3717" s="12">
        <v>1</v>
      </c>
      <c r="J3717" s="12">
        <v>4</v>
      </c>
      <c r="K3717" s="12">
        <v>1</v>
      </c>
      <c r="L3717" s="12">
        <v>5</v>
      </c>
      <c r="M3717" s="12">
        <v>1</v>
      </c>
      <c r="N3717" s="12">
        <v>9</v>
      </c>
      <c r="O3717" s="12">
        <f>COUNTIF($P$2:P3717,P3717)</f>
        <v>57</v>
      </c>
      <c r="P3717" s="12" t="str">
        <f t="shared" si="231"/>
        <v>141050109</v>
      </c>
      <c r="Q3717" s="12" t="str">
        <f t="shared" si="232"/>
        <v>1410501090057</v>
      </c>
      <c r="R3717" s="20" t="s">
        <v>3230</v>
      </c>
      <c r="AI3717" s="12" t="s">
        <v>910</v>
      </c>
      <c r="AK3717" s="12" t="s">
        <v>100</v>
      </c>
      <c r="AP3717" s="12" t="s">
        <v>907</v>
      </c>
      <c r="AR3717" s="12" t="s">
        <v>100</v>
      </c>
      <c r="BN3717" s="12">
        <v>1</v>
      </c>
    </row>
    <row r="3718" spans="1:66" ht="45" x14ac:dyDescent="0.25">
      <c r="A3718" s="12">
        <v>1</v>
      </c>
      <c r="B3718" s="11" t="str">
        <f t="shared" si="230"/>
        <v>Общий расчет. Анализ даты. Анализ даты. Символические звезды. 10 Божеств. Правильная печать</v>
      </c>
      <c r="C3718" s="11" t="str">
        <f>IFERROR(VLOOKUP(I3718,lvl_1[],2,FALSE),"Нет")</f>
        <v>Общий расчет</v>
      </c>
      <c r="D3718" s="11" t="str">
        <f>IFERROR(VLOOKUP(Rule!J3718,lvl_2[],2,FALSE),"Нет")</f>
        <v>Анализ даты</v>
      </c>
      <c r="E3718" s="11" t="str">
        <f>IFERROR(VLOOKUP(Rule!K3718,lvl_3[],2,FALSE),"Нет")</f>
        <v>Анализ даты</v>
      </c>
      <c r="F3718" s="11" t="str">
        <f>IFERROR(INDEX(lvl_4[],MATCH(L3718,lvl_4[ID],0),MATCH(TEXT(K3718,"##0"),lvl_4[#Headers],0)),"Нет")</f>
        <v>Символические звезды</v>
      </c>
      <c r="G3718" s="11" t="str">
        <f>IFERROR(INDEX(lvl_5[],MATCH(M3718,lvl_5[ID],0),MATCH(_xlfn.CONCAT(TEXT(K3718,"##0"),"_",TEXT(L3718,"##0")),lvl_5[#Headers],0)),"Нет")</f>
        <v>10 Божеств</v>
      </c>
      <c r="H3718" s="11" t="str">
        <f>IFERROR(INDEX(lvl_6[],MATCH(N3718,lvl_6[ID],0),MATCH(_xlfn.CONCAT(K3718,"_",L3718,"_",M3718),lvl_6[#Headers],0)),"Нет")</f>
        <v>Правильная печать</v>
      </c>
      <c r="I3718" s="12">
        <v>1</v>
      </c>
      <c r="J3718" s="12">
        <v>4</v>
      </c>
      <c r="K3718" s="12">
        <v>1</v>
      </c>
      <c r="L3718" s="12">
        <v>5</v>
      </c>
      <c r="M3718" s="12">
        <v>1</v>
      </c>
      <c r="N3718" s="12">
        <v>10</v>
      </c>
      <c r="O3718" s="12">
        <f>COUNTIF($P$2:P3718,P3718)</f>
        <v>57</v>
      </c>
      <c r="P3718" s="12" t="str">
        <f t="shared" si="231"/>
        <v>141050110</v>
      </c>
      <c r="Q3718" s="12" t="str">
        <f t="shared" si="232"/>
        <v>1410501100057</v>
      </c>
      <c r="R3718" s="20" t="s">
        <v>3231</v>
      </c>
      <c r="AI3718" s="12" t="s">
        <v>910</v>
      </c>
      <c r="AK3718" s="12" t="s">
        <v>100</v>
      </c>
      <c r="AP3718" s="12" t="s">
        <v>908</v>
      </c>
      <c r="AR3718" s="12" t="s">
        <v>100</v>
      </c>
      <c r="BN3718" s="12">
        <v>1</v>
      </c>
    </row>
    <row r="3719" spans="1:66" ht="45" x14ac:dyDescent="0.25">
      <c r="A3719" s="12">
        <v>1</v>
      </c>
      <c r="B3719" s="11" t="str">
        <f t="shared" si="230"/>
        <v>Общий расчет. Анализ даты. Анализ даты. Символические звезды. 10 Божеств. Братство</v>
      </c>
      <c r="C3719" s="11" t="str">
        <f>IFERROR(VLOOKUP(I3719,lvl_1[],2,FALSE),"Нет")</f>
        <v>Общий расчет</v>
      </c>
      <c r="D3719" s="11" t="str">
        <f>IFERROR(VLOOKUP(Rule!J3719,lvl_2[],2,FALSE),"Нет")</f>
        <v>Анализ даты</v>
      </c>
      <c r="E3719" s="11" t="str">
        <f>IFERROR(VLOOKUP(Rule!K3719,lvl_3[],2,FALSE),"Нет")</f>
        <v>Анализ даты</v>
      </c>
      <c r="F3719" s="11" t="str">
        <f>IFERROR(INDEX(lvl_4[],MATCH(L3719,lvl_4[ID],0),MATCH(TEXT(K3719,"##0"),lvl_4[#Headers],0)),"Нет")</f>
        <v>Символические звезды</v>
      </c>
      <c r="G3719" s="11" t="str">
        <f>IFERROR(INDEX(lvl_5[],MATCH(M3719,lvl_5[ID],0),MATCH(_xlfn.CONCAT(TEXT(K3719,"##0"),"_",TEXT(L3719,"##0")),lvl_5[#Headers],0)),"Нет")</f>
        <v>10 Божеств</v>
      </c>
      <c r="H3719" s="11" t="str">
        <f>IFERROR(INDEX(lvl_6[],MATCH(N3719,lvl_6[ID],0),MATCH(_xlfn.CONCAT(K3719,"_",L3719,"_",M3719),lvl_6[#Headers],0)),"Нет")</f>
        <v>Братство</v>
      </c>
      <c r="I3719" s="12">
        <v>1</v>
      </c>
      <c r="J3719" s="12">
        <v>4</v>
      </c>
      <c r="K3719" s="12">
        <v>1</v>
      </c>
      <c r="L3719" s="12">
        <v>5</v>
      </c>
      <c r="M3719" s="12">
        <v>1</v>
      </c>
      <c r="N3719" s="12">
        <v>1</v>
      </c>
      <c r="O3719" s="12">
        <f>COUNTIF($P$2:P3719,P3719)</f>
        <v>58</v>
      </c>
      <c r="P3719" s="12" t="str">
        <f t="shared" si="231"/>
        <v>141050101</v>
      </c>
      <c r="Q3719" s="12" t="str">
        <f t="shared" si="232"/>
        <v>1410501010058</v>
      </c>
      <c r="R3719" s="20" t="s">
        <v>3232</v>
      </c>
      <c r="AI3719" s="12" t="s">
        <v>912</v>
      </c>
      <c r="AK3719" s="12" t="s">
        <v>100</v>
      </c>
      <c r="AP3719" s="12" t="s">
        <v>912</v>
      </c>
      <c r="AR3719" s="12" t="s">
        <v>100</v>
      </c>
      <c r="BN3719" s="12">
        <v>1</v>
      </c>
    </row>
    <row r="3720" spans="1:66" ht="45" x14ac:dyDescent="0.25">
      <c r="A3720" s="12">
        <v>1</v>
      </c>
      <c r="B3720" s="11" t="str">
        <f t="shared" si="230"/>
        <v>Общий расчет. Анализ даты. Анализ даты. Символические звезды. 10 Божеств. Грабитель богатства</v>
      </c>
      <c r="C3720" s="11" t="str">
        <f>IFERROR(VLOOKUP(I3720,lvl_1[],2,FALSE),"Нет")</f>
        <v>Общий расчет</v>
      </c>
      <c r="D3720" s="11" t="str">
        <f>IFERROR(VLOOKUP(Rule!J3720,lvl_2[],2,FALSE),"Нет")</f>
        <v>Анализ даты</v>
      </c>
      <c r="E3720" s="11" t="str">
        <f>IFERROR(VLOOKUP(Rule!K3720,lvl_3[],2,FALSE),"Нет")</f>
        <v>Анализ даты</v>
      </c>
      <c r="F3720" s="11" t="str">
        <f>IFERROR(INDEX(lvl_4[],MATCH(L3720,lvl_4[ID],0),MATCH(TEXT(K3720,"##0"),lvl_4[#Headers],0)),"Нет")</f>
        <v>Символические звезды</v>
      </c>
      <c r="G3720" s="11" t="str">
        <f>IFERROR(INDEX(lvl_5[],MATCH(M3720,lvl_5[ID],0),MATCH(_xlfn.CONCAT(TEXT(K3720,"##0"),"_",TEXT(L3720,"##0")),lvl_5[#Headers],0)),"Нет")</f>
        <v>10 Божеств</v>
      </c>
      <c r="H3720" s="11" t="str">
        <f>IFERROR(INDEX(lvl_6[],MATCH(N3720,lvl_6[ID],0),MATCH(_xlfn.CONCAT(K3720,"_",L3720,"_",M3720),lvl_6[#Headers],0)),"Нет")</f>
        <v>Грабитель богатства</v>
      </c>
      <c r="I3720" s="12">
        <v>1</v>
      </c>
      <c r="J3720" s="12">
        <v>4</v>
      </c>
      <c r="K3720" s="12">
        <v>1</v>
      </c>
      <c r="L3720" s="12">
        <v>5</v>
      </c>
      <c r="M3720" s="12">
        <v>1</v>
      </c>
      <c r="N3720" s="12">
        <v>2</v>
      </c>
      <c r="O3720" s="12">
        <f>COUNTIF($P$2:P3720,P3720)</f>
        <v>58</v>
      </c>
      <c r="P3720" s="12" t="str">
        <f t="shared" si="231"/>
        <v>141050102</v>
      </c>
      <c r="Q3720" s="12" t="str">
        <f t="shared" si="232"/>
        <v>1410501020058</v>
      </c>
      <c r="R3720" s="20" t="s">
        <v>3233</v>
      </c>
      <c r="AI3720" s="12" t="s">
        <v>912</v>
      </c>
      <c r="AK3720" s="12" t="s">
        <v>100</v>
      </c>
      <c r="AP3720" s="12" t="s">
        <v>910</v>
      </c>
      <c r="AR3720" s="12" t="s">
        <v>100</v>
      </c>
      <c r="BN3720" s="12">
        <v>1</v>
      </c>
    </row>
    <row r="3721" spans="1:66" ht="45" x14ac:dyDescent="0.25">
      <c r="A3721" s="12">
        <v>1</v>
      </c>
      <c r="B3721" s="11" t="str">
        <f t="shared" si="230"/>
        <v>Общий расчет. Анализ даты. Анализ даты. Символические звезды. 10 Божеств. Дух наслаждения</v>
      </c>
      <c r="C3721" s="11" t="str">
        <f>IFERROR(VLOOKUP(I3721,lvl_1[],2,FALSE),"Нет")</f>
        <v>Общий расчет</v>
      </c>
      <c r="D3721" s="11" t="str">
        <f>IFERROR(VLOOKUP(Rule!J3721,lvl_2[],2,FALSE),"Нет")</f>
        <v>Анализ даты</v>
      </c>
      <c r="E3721" s="11" t="str">
        <f>IFERROR(VLOOKUP(Rule!K3721,lvl_3[],2,FALSE),"Нет")</f>
        <v>Анализ даты</v>
      </c>
      <c r="F3721" s="11" t="str">
        <f>IFERROR(INDEX(lvl_4[],MATCH(L3721,lvl_4[ID],0),MATCH(TEXT(K3721,"##0"),lvl_4[#Headers],0)),"Нет")</f>
        <v>Символические звезды</v>
      </c>
      <c r="G3721" s="11" t="str">
        <f>IFERROR(INDEX(lvl_5[],MATCH(M3721,lvl_5[ID],0),MATCH(_xlfn.CONCAT(TEXT(K3721,"##0"),"_",TEXT(L3721,"##0")),lvl_5[#Headers],0)),"Нет")</f>
        <v>10 Божеств</v>
      </c>
      <c r="H3721" s="11" t="str">
        <f>IFERROR(INDEX(lvl_6[],MATCH(N3721,lvl_6[ID],0),MATCH(_xlfn.CONCAT(K3721,"_",L3721,"_",M3721),lvl_6[#Headers],0)),"Нет")</f>
        <v>Дух наслаждения</v>
      </c>
      <c r="I3721" s="12">
        <v>1</v>
      </c>
      <c r="J3721" s="12">
        <v>4</v>
      </c>
      <c r="K3721" s="12">
        <v>1</v>
      </c>
      <c r="L3721" s="12">
        <v>5</v>
      </c>
      <c r="M3721" s="12">
        <v>1</v>
      </c>
      <c r="N3721" s="12">
        <v>3</v>
      </c>
      <c r="O3721" s="12">
        <f>COUNTIF($P$2:P3721,P3721)</f>
        <v>58</v>
      </c>
      <c r="P3721" s="12" t="str">
        <f t="shared" si="231"/>
        <v>141050103</v>
      </c>
      <c r="Q3721" s="12" t="str">
        <f t="shared" si="232"/>
        <v>1410501030058</v>
      </c>
      <c r="R3721" s="20" t="s">
        <v>3234</v>
      </c>
      <c r="AI3721" s="12" t="s">
        <v>912</v>
      </c>
      <c r="AK3721" s="12" t="s">
        <v>100</v>
      </c>
      <c r="AP3721" s="12" t="s">
        <v>916</v>
      </c>
      <c r="AR3721" s="12" t="s">
        <v>100</v>
      </c>
      <c r="BN3721" s="12">
        <v>1</v>
      </c>
    </row>
    <row r="3722" spans="1:66" ht="60" x14ac:dyDescent="0.25">
      <c r="A3722" s="12">
        <v>1</v>
      </c>
      <c r="B3722" s="11" t="str">
        <f t="shared" si="230"/>
        <v>Общий расчет. Анализ даты. Анализ даты. Символические звезды. 10 Божеств. Ранение чиновника (Нападение на власть)</v>
      </c>
      <c r="C3722" s="11" t="str">
        <f>IFERROR(VLOOKUP(I3722,lvl_1[],2,FALSE),"Нет")</f>
        <v>Общий расчет</v>
      </c>
      <c r="D3722" s="11" t="str">
        <f>IFERROR(VLOOKUP(Rule!J3722,lvl_2[],2,FALSE),"Нет")</f>
        <v>Анализ даты</v>
      </c>
      <c r="E3722" s="11" t="str">
        <f>IFERROR(VLOOKUP(Rule!K3722,lvl_3[],2,FALSE),"Нет")</f>
        <v>Анализ даты</v>
      </c>
      <c r="F3722" s="11" t="str">
        <f>IFERROR(INDEX(lvl_4[],MATCH(L3722,lvl_4[ID],0),MATCH(TEXT(K3722,"##0"),lvl_4[#Headers],0)),"Нет")</f>
        <v>Символические звезды</v>
      </c>
      <c r="G3722" s="11" t="str">
        <f>IFERROR(INDEX(lvl_5[],MATCH(M3722,lvl_5[ID],0),MATCH(_xlfn.CONCAT(TEXT(K3722,"##0"),"_",TEXT(L3722,"##0")),lvl_5[#Headers],0)),"Нет")</f>
        <v>10 Божеств</v>
      </c>
      <c r="H3722" s="11" t="str">
        <f>IFERROR(INDEX(lvl_6[],MATCH(N3722,lvl_6[ID],0),MATCH(_xlfn.CONCAT(K3722,"_",L3722,"_",M3722),lvl_6[#Headers],0)),"Нет")</f>
        <v>Ранение чиновника (Нападение на власть)</v>
      </c>
      <c r="I3722" s="12">
        <v>1</v>
      </c>
      <c r="J3722" s="12">
        <v>4</v>
      </c>
      <c r="K3722" s="12">
        <v>1</v>
      </c>
      <c r="L3722" s="12">
        <v>5</v>
      </c>
      <c r="M3722" s="12">
        <v>1</v>
      </c>
      <c r="N3722" s="12">
        <v>4</v>
      </c>
      <c r="O3722" s="12">
        <f>COUNTIF($P$2:P3722,P3722)</f>
        <v>58</v>
      </c>
      <c r="P3722" s="12" t="str">
        <f t="shared" si="231"/>
        <v>141050104</v>
      </c>
      <c r="Q3722" s="12" t="str">
        <f t="shared" si="232"/>
        <v>1410501040058</v>
      </c>
      <c r="R3722" s="20" t="s">
        <v>3235</v>
      </c>
      <c r="AI3722" s="12" t="s">
        <v>912</v>
      </c>
      <c r="AK3722" s="12" t="s">
        <v>100</v>
      </c>
      <c r="AP3722" s="12" t="s">
        <v>914</v>
      </c>
      <c r="AR3722" s="12" t="s">
        <v>100</v>
      </c>
      <c r="BN3722" s="12">
        <v>1</v>
      </c>
    </row>
    <row r="3723" spans="1:66" ht="60" x14ac:dyDescent="0.25">
      <c r="A3723" s="12">
        <v>1</v>
      </c>
      <c r="B3723" s="11" t="str">
        <f t="shared" si="230"/>
        <v>Общий расчет. Анализ даты. Анализ даты. Символические звезды. 10 Божеств. Склонность к богатству (Косое богатство)</v>
      </c>
      <c r="C3723" s="11" t="str">
        <f>IFERROR(VLOOKUP(I3723,lvl_1[],2,FALSE),"Нет")</f>
        <v>Общий расчет</v>
      </c>
      <c r="D3723" s="11" t="str">
        <f>IFERROR(VLOOKUP(Rule!J3723,lvl_2[],2,FALSE),"Нет")</f>
        <v>Анализ даты</v>
      </c>
      <c r="E3723" s="11" t="str">
        <f>IFERROR(VLOOKUP(Rule!K3723,lvl_3[],2,FALSE),"Нет")</f>
        <v>Анализ даты</v>
      </c>
      <c r="F3723" s="11" t="str">
        <f>IFERROR(INDEX(lvl_4[],MATCH(L3723,lvl_4[ID],0),MATCH(TEXT(K3723,"##0"),lvl_4[#Headers],0)),"Нет")</f>
        <v>Символические звезды</v>
      </c>
      <c r="G3723" s="11" t="str">
        <f>IFERROR(INDEX(lvl_5[],MATCH(M3723,lvl_5[ID],0),MATCH(_xlfn.CONCAT(TEXT(K3723,"##0"),"_",TEXT(L3723,"##0")),lvl_5[#Headers],0)),"Нет")</f>
        <v>10 Божеств</v>
      </c>
      <c r="H3723" s="11" t="str">
        <f>IFERROR(INDEX(lvl_6[],MATCH(N3723,lvl_6[ID],0),MATCH(_xlfn.CONCAT(K3723,"_",L3723,"_",M3723),lvl_6[#Headers],0)),"Нет")</f>
        <v>Склонность к богатству (Косое богатство)</v>
      </c>
      <c r="I3723" s="12">
        <v>1</v>
      </c>
      <c r="J3723" s="12">
        <v>4</v>
      </c>
      <c r="K3723" s="12">
        <v>1</v>
      </c>
      <c r="L3723" s="12">
        <v>5</v>
      </c>
      <c r="M3723" s="12">
        <v>1</v>
      </c>
      <c r="N3723" s="12">
        <v>5</v>
      </c>
      <c r="O3723" s="12">
        <f>COUNTIF($P$2:P3723,P3723)</f>
        <v>58</v>
      </c>
      <c r="P3723" s="12" t="str">
        <f t="shared" si="231"/>
        <v>141050105</v>
      </c>
      <c r="Q3723" s="12" t="str">
        <f t="shared" si="232"/>
        <v>1410501050058</v>
      </c>
      <c r="R3723" s="20" t="s">
        <v>3236</v>
      </c>
      <c r="AI3723" s="12" t="s">
        <v>912</v>
      </c>
      <c r="AK3723" s="12" t="s">
        <v>100</v>
      </c>
      <c r="AP3723" s="12" t="s">
        <v>901</v>
      </c>
      <c r="AR3723" s="12" t="s">
        <v>100</v>
      </c>
      <c r="BN3723" s="12">
        <v>1</v>
      </c>
    </row>
    <row r="3724" spans="1:66" ht="45" x14ac:dyDescent="0.25">
      <c r="A3724" s="12">
        <v>1</v>
      </c>
      <c r="B3724" s="11" t="str">
        <f t="shared" si="230"/>
        <v>Общий расчет. Анализ даты. Анализ даты. Символические звезды. 10 Божеств. Прямое богатство</v>
      </c>
      <c r="C3724" s="11" t="str">
        <f>IFERROR(VLOOKUP(I3724,lvl_1[],2,FALSE),"Нет")</f>
        <v>Общий расчет</v>
      </c>
      <c r="D3724" s="11" t="str">
        <f>IFERROR(VLOOKUP(Rule!J3724,lvl_2[],2,FALSE),"Нет")</f>
        <v>Анализ даты</v>
      </c>
      <c r="E3724" s="11" t="str">
        <f>IFERROR(VLOOKUP(Rule!K3724,lvl_3[],2,FALSE),"Нет")</f>
        <v>Анализ даты</v>
      </c>
      <c r="F3724" s="11" t="str">
        <f>IFERROR(INDEX(lvl_4[],MATCH(L3724,lvl_4[ID],0),MATCH(TEXT(K3724,"##0"),lvl_4[#Headers],0)),"Нет")</f>
        <v>Символические звезды</v>
      </c>
      <c r="G3724" s="11" t="str">
        <f>IFERROR(INDEX(lvl_5[],MATCH(M3724,lvl_5[ID],0),MATCH(_xlfn.CONCAT(TEXT(K3724,"##0"),"_",TEXT(L3724,"##0")),lvl_5[#Headers],0)),"Нет")</f>
        <v>10 Божеств</v>
      </c>
      <c r="H3724" s="11" t="str">
        <f>IFERROR(INDEX(lvl_6[],MATCH(N3724,lvl_6[ID],0),MATCH(_xlfn.CONCAT(K3724,"_",L3724,"_",M3724),lvl_6[#Headers],0)),"Нет")</f>
        <v>Прямое богатство</v>
      </c>
      <c r="I3724" s="12">
        <v>1</v>
      </c>
      <c r="J3724" s="12">
        <v>4</v>
      </c>
      <c r="K3724" s="12">
        <v>1</v>
      </c>
      <c r="L3724" s="12">
        <v>5</v>
      </c>
      <c r="M3724" s="12">
        <v>1</v>
      </c>
      <c r="N3724" s="12">
        <v>6</v>
      </c>
      <c r="O3724" s="12">
        <f>COUNTIF($P$2:P3724,P3724)</f>
        <v>58</v>
      </c>
      <c r="P3724" s="12" t="str">
        <f t="shared" si="231"/>
        <v>141050106</v>
      </c>
      <c r="Q3724" s="12" t="str">
        <f t="shared" si="232"/>
        <v>1410501060058</v>
      </c>
      <c r="R3724" s="20" t="s">
        <v>3237</v>
      </c>
      <c r="AI3724" s="12" t="s">
        <v>912</v>
      </c>
      <c r="AK3724" s="12" t="s">
        <v>100</v>
      </c>
      <c r="AP3724" s="12" t="s">
        <v>899</v>
      </c>
      <c r="AR3724" s="12" t="s">
        <v>100</v>
      </c>
      <c r="BN3724" s="12">
        <v>1</v>
      </c>
    </row>
    <row r="3725" spans="1:66" ht="60" x14ac:dyDescent="0.25">
      <c r="A3725" s="12">
        <v>1</v>
      </c>
      <c r="B3725" s="11" t="str">
        <f t="shared" si="230"/>
        <v>Общий расчет. Анализ даты. Анализ даты. Символические звезды. 10 Божеств. Убийство 7й позиции (Неправильный чиновник_</v>
      </c>
      <c r="C3725" s="11" t="str">
        <f>IFERROR(VLOOKUP(I3725,lvl_1[],2,FALSE),"Нет")</f>
        <v>Общий расчет</v>
      </c>
      <c r="D3725" s="11" t="str">
        <f>IFERROR(VLOOKUP(Rule!J3725,lvl_2[],2,FALSE),"Нет")</f>
        <v>Анализ даты</v>
      </c>
      <c r="E3725" s="11" t="str">
        <f>IFERROR(VLOOKUP(Rule!K3725,lvl_3[],2,FALSE),"Нет")</f>
        <v>Анализ даты</v>
      </c>
      <c r="F3725" s="11" t="str">
        <f>IFERROR(INDEX(lvl_4[],MATCH(L3725,lvl_4[ID],0),MATCH(TEXT(K3725,"##0"),lvl_4[#Headers],0)),"Нет")</f>
        <v>Символические звезды</v>
      </c>
      <c r="G3725" s="11" t="str">
        <f>IFERROR(INDEX(lvl_5[],MATCH(M3725,lvl_5[ID],0),MATCH(_xlfn.CONCAT(TEXT(K3725,"##0"),"_",TEXT(L3725,"##0")),lvl_5[#Headers],0)),"Нет")</f>
        <v>10 Божеств</v>
      </c>
      <c r="H3725" s="11" t="str">
        <f>IFERROR(INDEX(lvl_6[],MATCH(N3725,lvl_6[ID],0),MATCH(_xlfn.CONCAT(K3725,"_",L3725,"_",M3725),lvl_6[#Headers],0)),"Нет")</f>
        <v>Убийство 7й позиции (Неправильный чиновник_</v>
      </c>
      <c r="I3725" s="12">
        <v>1</v>
      </c>
      <c r="J3725" s="12">
        <v>4</v>
      </c>
      <c r="K3725" s="12">
        <v>1</v>
      </c>
      <c r="L3725" s="12">
        <v>5</v>
      </c>
      <c r="M3725" s="12">
        <v>1</v>
      </c>
      <c r="N3725" s="12">
        <v>7</v>
      </c>
      <c r="O3725" s="12">
        <f>COUNTIF($P$2:P3725,P3725)</f>
        <v>58</v>
      </c>
      <c r="P3725" s="12" t="str">
        <f t="shared" si="231"/>
        <v>141050107</v>
      </c>
      <c r="Q3725" s="12" t="str">
        <f t="shared" si="232"/>
        <v>1410501070058</v>
      </c>
      <c r="R3725" s="20" t="s">
        <v>3238</v>
      </c>
      <c r="AI3725" s="12" t="s">
        <v>912</v>
      </c>
      <c r="AK3725" s="12" t="s">
        <v>100</v>
      </c>
      <c r="AP3725" s="12" t="s">
        <v>905</v>
      </c>
      <c r="AR3725" s="12" t="s">
        <v>100</v>
      </c>
      <c r="BN3725" s="12">
        <v>1</v>
      </c>
    </row>
    <row r="3726" spans="1:66" ht="60" x14ac:dyDescent="0.25">
      <c r="A3726" s="12">
        <v>1</v>
      </c>
      <c r="B3726" s="11" t="str">
        <f t="shared" ref="B3726:B3748" si="233">_xlfn.CONCAT(C3726,". ", D3726,". ", E3726,". ", F3726,". ", G3726,". ", H3726)</f>
        <v>Общий расчет. Анализ даты. Анализ даты. Символические звезды. 10 Божеств. Правильный чиновник (Правильная власть)</v>
      </c>
      <c r="C3726" s="11" t="str">
        <f>IFERROR(VLOOKUP(I3726,lvl_1[],2,FALSE),"Нет")</f>
        <v>Общий расчет</v>
      </c>
      <c r="D3726" s="11" t="str">
        <f>IFERROR(VLOOKUP(Rule!J3726,lvl_2[],2,FALSE),"Нет")</f>
        <v>Анализ даты</v>
      </c>
      <c r="E3726" s="11" t="str">
        <f>IFERROR(VLOOKUP(Rule!K3726,lvl_3[],2,FALSE),"Нет")</f>
        <v>Анализ даты</v>
      </c>
      <c r="F3726" s="11" t="str">
        <f>IFERROR(INDEX(lvl_4[],MATCH(L3726,lvl_4[ID],0),MATCH(TEXT(K3726,"##0"),lvl_4[#Headers],0)),"Нет")</f>
        <v>Символические звезды</v>
      </c>
      <c r="G3726" s="11" t="str">
        <f>IFERROR(INDEX(lvl_5[],MATCH(M3726,lvl_5[ID],0),MATCH(_xlfn.CONCAT(TEXT(K3726,"##0"),"_",TEXT(L3726,"##0")),lvl_5[#Headers],0)),"Нет")</f>
        <v>10 Божеств</v>
      </c>
      <c r="H3726" s="11" t="str">
        <f>IFERROR(INDEX(lvl_6[],MATCH(N3726,lvl_6[ID],0),MATCH(_xlfn.CONCAT(K3726,"_",L3726,"_",M3726),lvl_6[#Headers],0)),"Нет")</f>
        <v>Правильный чиновник (Правильная власть)</v>
      </c>
      <c r="I3726" s="12">
        <v>1</v>
      </c>
      <c r="J3726" s="12">
        <v>4</v>
      </c>
      <c r="K3726" s="12">
        <v>1</v>
      </c>
      <c r="L3726" s="12">
        <v>5</v>
      </c>
      <c r="M3726" s="12">
        <v>1</v>
      </c>
      <c r="N3726" s="12">
        <v>8</v>
      </c>
      <c r="O3726" s="12">
        <f>COUNTIF($P$2:P3726,P3726)</f>
        <v>58</v>
      </c>
      <c r="P3726" s="12" t="str">
        <f t="shared" ref="P3726:P3748" si="234">_xlfn.CONCAT(I3726,
J3726,
K3726,
IF(LEN(L3726)=1,_xlfn.CONCAT(0,L3726),L3726),
IF(LEN(M3726)=1,_xlfn.CONCAT(0,M3726),M3726),
IF(LEN(N3726)=1,_xlfn.CONCAT(0,N3726),N3726))</f>
        <v>141050108</v>
      </c>
      <c r="Q3726" s="12" t="str">
        <f t="shared" ref="Q3726:Q3748" si="235">_xlfn.CONCAT(I3726,
J3726,
K3726,
IF(LEN(L3726)=1,_xlfn.CONCAT(0,L3726),L3726),
IF(LEN(M3726)=1,_xlfn.CONCAT(0,M3726),M3726),
IF(LEN(N3726)=1,_xlfn.CONCAT(0,N3726),N3726),
IF(LEN(O3726)=1,_xlfn.CONCAT("000",O3726),IF(LEN(O3726)=2,_xlfn.CONCAT("00",O3726),IF(LEN(O3726)=3,_xlfn.CONCAT(0,O3726),O3726))))</f>
        <v>1410501080058</v>
      </c>
      <c r="R3726" s="20" t="s">
        <v>3239</v>
      </c>
      <c r="AI3726" s="12" t="s">
        <v>912</v>
      </c>
      <c r="AK3726" s="12" t="s">
        <v>100</v>
      </c>
      <c r="AP3726" s="12" t="s">
        <v>903</v>
      </c>
      <c r="AR3726" s="12" t="s">
        <v>100</v>
      </c>
      <c r="BN3726" s="12">
        <v>1</v>
      </c>
    </row>
    <row r="3727" spans="1:66" ht="45" x14ac:dyDescent="0.25">
      <c r="A3727" s="12">
        <v>1</v>
      </c>
      <c r="B3727" s="11" t="str">
        <f t="shared" si="233"/>
        <v>Общий расчет. Анализ даты. Анализ даты. Символические звезды. 10 Божеств. Косая печать (Дух Совы)</v>
      </c>
      <c r="C3727" s="11" t="str">
        <f>IFERROR(VLOOKUP(I3727,lvl_1[],2,FALSE),"Нет")</f>
        <v>Общий расчет</v>
      </c>
      <c r="D3727" s="11" t="str">
        <f>IFERROR(VLOOKUP(Rule!J3727,lvl_2[],2,FALSE),"Нет")</f>
        <v>Анализ даты</v>
      </c>
      <c r="E3727" s="11" t="str">
        <f>IFERROR(VLOOKUP(Rule!K3727,lvl_3[],2,FALSE),"Нет")</f>
        <v>Анализ даты</v>
      </c>
      <c r="F3727" s="11" t="str">
        <f>IFERROR(INDEX(lvl_4[],MATCH(L3727,lvl_4[ID],0),MATCH(TEXT(K3727,"##0"),lvl_4[#Headers],0)),"Нет")</f>
        <v>Символические звезды</v>
      </c>
      <c r="G3727" s="11" t="str">
        <f>IFERROR(INDEX(lvl_5[],MATCH(M3727,lvl_5[ID],0),MATCH(_xlfn.CONCAT(TEXT(K3727,"##0"),"_",TEXT(L3727,"##0")),lvl_5[#Headers],0)),"Нет")</f>
        <v>10 Божеств</v>
      </c>
      <c r="H3727" s="11" t="str">
        <f>IFERROR(INDEX(lvl_6[],MATCH(N3727,lvl_6[ID],0),MATCH(_xlfn.CONCAT(K3727,"_",L3727,"_",M3727),lvl_6[#Headers],0)),"Нет")</f>
        <v>Косая печать (Дух Совы)</v>
      </c>
      <c r="I3727" s="12">
        <v>1</v>
      </c>
      <c r="J3727" s="12">
        <v>4</v>
      </c>
      <c r="K3727" s="12">
        <v>1</v>
      </c>
      <c r="L3727" s="12">
        <v>5</v>
      </c>
      <c r="M3727" s="12">
        <v>1</v>
      </c>
      <c r="N3727" s="12">
        <v>9</v>
      </c>
      <c r="O3727" s="12">
        <f>COUNTIF($P$2:P3727,P3727)</f>
        <v>58</v>
      </c>
      <c r="P3727" s="12" t="str">
        <f t="shared" si="234"/>
        <v>141050109</v>
      </c>
      <c r="Q3727" s="12" t="str">
        <f t="shared" si="235"/>
        <v>1410501090058</v>
      </c>
      <c r="R3727" s="20" t="s">
        <v>3240</v>
      </c>
      <c r="AI3727" s="12" t="s">
        <v>912</v>
      </c>
      <c r="AK3727" s="12" t="s">
        <v>100</v>
      </c>
      <c r="AP3727" s="12" t="s">
        <v>908</v>
      </c>
      <c r="AR3727" s="12" t="s">
        <v>100</v>
      </c>
      <c r="BN3727" s="12">
        <v>1</v>
      </c>
    </row>
    <row r="3728" spans="1:66" ht="45" x14ac:dyDescent="0.25">
      <c r="A3728" s="12">
        <v>1</v>
      </c>
      <c r="B3728" s="11" t="str">
        <f t="shared" si="233"/>
        <v>Общий расчет. Анализ даты. Анализ даты. Символические звезды. 10 Божеств. Правильная печать</v>
      </c>
      <c r="C3728" s="11" t="str">
        <f>IFERROR(VLOOKUP(I3728,lvl_1[],2,FALSE),"Нет")</f>
        <v>Общий расчет</v>
      </c>
      <c r="D3728" s="11" t="str">
        <f>IFERROR(VLOOKUP(Rule!J3728,lvl_2[],2,FALSE),"Нет")</f>
        <v>Анализ даты</v>
      </c>
      <c r="E3728" s="11" t="str">
        <f>IFERROR(VLOOKUP(Rule!K3728,lvl_3[],2,FALSE),"Нет")</f>
        <v>Анализ даты</v>
      </c>
      <c r="F3728" s="11" t="str">
        <f>IFERROR(INDEX(lvl_4[],MATCH(L3728,lvl_4[ID],0),MATCH(TEXT(K3728,"##0"),lvl_4[#Headers],0)),"Нет")</f>
        <v>Символические звезды</v>
      </c>
      <c r="G3728" s="11" t="str">
        <f>IFERROR(INDEX(lvl_5[],MATCH(M3728,lvl_5[ID],0),MATCH(_xlfn.CONCAT(TEXT(K3728,"##0"),"_",TEXT(L3728,"##0")),lvl_5[#Headers],0)),"Нет")</f>
        <v>10 Божеств</v>
      </c>
      <c r="H3728" s="11" t="str">
        <f>IFERROR(INDEX(lvl_6[],MATCH(N3728,lvl_6[ID],0),MATCH(_xlfn.CONCAT(K3728,"_",L3728,"_",M3728),lvl_6[#Headers],0)),"Нет")</f>
        <v>Правильная печать</v>
      </c>
      <c r="I3728" s="12">
        <v>1</v>
      </c>
      <c r="J3728" s="12">
        <v>4</v>
      </c>
      <c r="K3728" s="12">
        <v>1</v>
      </c>
      <c r="L3728" s="12">
        <v>5</v>
      </c>
      <c r="M3728" s="12">
        <v>1</v>
      </c>
      <c r="N3728" s="12">
        <v>10</v>
      </c>
      <c r="O3728" s="12">
        <f>COUNTIF($P$2:P3728,P3728)</f>
        <v>58</v>
      </c>
      <c r="P3728" s="12" t="str">
        <f t="shared" si="234"/>
        <v>141050110</v>
      </c>
      <c r="Q3728" s="12" t="str">
        <f t="shared" si="235"/>
        <v>1410501100058</v>
      </c>
      <c r="R3728" s="20" t="s">
        <v>3241</v>
      </c>
      <c r="AI3728" s="12" t="s">
        <v>912</v>
      </c>
      <c r="AK3728" s="12" t="s">
        <v>100</v>
      </c>
      <c r="AP3728" s="12" t="s">
        <v>907</v>
      </c>
      <c r="AR3728" s="12" t="s">
        <v>100</v>
      </c>
      <c r="BN3728" s="12">
        <v>1</v>
      </c>
    </row>
    <row r="3729" spans="1:66" ht="45" x14ac:dyDescent="0.25">
      <c r="A3729" s="12">
        <v>1</v>
      </c>
      <c r="B3729" s="11" t="str">
        <f t="shared" si="233"/>
        <v>Общий расчет. Анализ даты. Анализ даты. Символические звезды. 10 Божеств. Братство</v>
      </c>
      <c r="C3729" s="11" t="str">
        <f>IFERROR(VLOOKUP(I3729,lvl_1[],2,FALSE),"Нет")</f>
        <v>Общий расчет</v>
      </c>
      <c r="D3729" s="11" t="str">
        <f>IFERROR(VLOOKUP(Rule!J3729,lvl_2[],2,FALSE),"Нет")</f>
        <v>Анализ даты</v>
      </c>
      <c r="E3729" s="11" t="str">
        <f>IFERROR(VLOOKUP(Rule!K3729,lvl_3[],2,FALSE),"Нет")</f>
        <v>Анализ даты</v>
      </c>
      <c r="F3729" s="11" t="str">
        <f>IFERROR(INDEX(lvl_4[],MATCH(L3729,lvl_4[ID],0),MATCH(TEXT(K3729,"##0"),lvl_4[#Headers],0)),"Нет")</f>
        <v>Символические звезды</v>
      </c>
      <c r="G3729" s="11" t="str">
        <f>IFERROR(INDEX(lvl_5[],MATCH(M3729,lvl_5[ID],0),MATCH(_xlfn.CONCAT(TEXT(K3729,"##0"),"_",TEXT(L3729,"##0")),lvl_5[#Headers],0)),"Нет")</f>
        <v>10 Божеств</v>
      </c>
      <c r="H3729" s="11" t="str">
        <f>IFERROR(INDEX(lvl_6[],MATCH(N3729,lvl_6[ID],0),MATCH(_xlfn.CONCAT(K3729,"_",L3729,"_",M3729),lvl_6[#Headers],0)),"Нет")</f>
        <v>Братство</v>
      </c>
      <c r="I3729" s="12">
        <v>1</v>
      </c>
      <c r="J3729" s="12">
        <v>4</v>
      </c>
      <c r="K3729" s="12">
        <v>1</v>
      </c>
      <c r="L3729" s="12">
        <v>5</v>
      </c>
      <c r="M3729" s="12">
        <v>1</v>
      </c>
      <c r="N3729" s="12">
        <v>1</v>
      </c>
      <c r="O3729" s="12">
        <f>COUNTIF($P$2:P3729,P3729)</f>
        <v>59</v>
      </c>
      <c r="P3729" s="12" t="str">
        <f t="shared" si="234"/>
        <v>141050101</v>
      </c>
      <c r="Q3729" s="12" t="str">
        <f t="shared" si="235"/>
        <v>1410501010059</v>
      </c>
      <c r="R3729" s="20" t="s">
        <v>3242</v>
      </c>
      <c r="AI3729" s="12" t="s">
        <v>914</v>
      </c>
      <c r="AK3729" s="12" t="s">
        <v>100</v>
      </c>
      <c r="AP3729" s="12" t="s">
        <v>914</v>
      </c>
      <c r="AR3729" s="12" t="s">
        <v>100</v>
      </c>
      <c r="BN3729" s="12">
        <v>1</v>
      </c>
    </row>
    <row r="3730" spans="1:66" ht="45" x14ac:dyDescent="0.25">
      <c r="A3730" s="12">
        <v>1</v>
      </c>
      <c r="B3730" s="11" t="str">
        <f t="shared" si="233"/>
        <v>Общий расчет. Анализ даты. Анализ даты. Символические звезды. 10 Божеств. Грабитель богатства</v>
      </c>
      <c r="C3730" s="11" t="str">
        <f>IFERROR(VLOOKUP(I3730,lvl_1[],2,FALSE),"Нет")</f>
        <v>Общий расчет</v>
      </c>
      <c r="D3730" s="11" t="str">
        <f>IFERROR(VLOOKUP(Rule!J3730,lvl_2[],2,FALSE),"Нет")</f>
        <v>Анализ даты</v>
      </c>
      <c r="E3730" s="11" t="str">
        <f>IFERROR(VLOOKUP(Rule!K3730,lvl_3[],2,FALSE),"Нет")</f>
        <v>Анализ даты</v>
      </c>
      <c r="F3730" s="11" t="str">
        <f>IFERROR(INDEX(lvl_4[],MATCH(L3730,lvl_4[ID],0),MATCH(TEXT(K3730,"##0"),lvl_4[#Headers],0)),"Нет")</f>
        <v>Символические звезды</v>
      </c>
      <c r="G3730" s="11" t="str">
        <f>IFERROR(INDEX(lvl_5[],MATCH(M3730,lvl_5[ID],0),MATCH(_xlfn.CONCAT(TEXT(K3730,"##0"),"_",TEXT(L3730,"##0")),lvl_5[#Headers],0)),"Нет")</f>
        <v>10 Божеств</v>
      </c>
      <c r="H3730" s="11" t="str">
        <f>IFERROR(INDEX(lvl_6[],MATCH(N3730,lvl_6[ID],0),MATCH(_xlfn.CONCAT(K3730,"_",L3730,"_",M3730),lvl_6[#Headers],0)),"Нет")</f>
        <v>Грабитель богатства</v>
      </c>
      <c r="I3730" s="12">
        <v>1</v>
      </c>
      <c r="J3730" s="12">
        <v>4</v>
      </c>
      <c r="K3730" s="12">
        <v>1</v>
      </c>
      <c r="L3730" s="12">
        <v>5</v>
      </c>
      <c r="M3730" s="12">
        <v>1</v>
      </c>
      <c r="N3730" s="12">
        <v>2</v>
      </c>
      <c r="O3730" s="12">
        <f>COUNTIF($P$2:P3730,P3730)</f>
        <v>59</v>
      </c>
      <c r="P3730" s="12" t="str">
        <f t="shared" si="234"/>
        <v>141050102</v>
      </c>
      <c r="Q3730" s="12" t="str">
        <f t="shared" si="235"/>
        <v>1410501020059</v>
      </c>
      <c r="R3730" s="20" t="s">
        <v>3243</v>
      </c>
      <c r="AI3730" s="12" t="s">
        <v>914</v>
      </c>
      <c r="AK3730" s="12" t="s">
        <v>100</v>
      </c>
      <c r="AP3730" s="12" t="s">
        <v>916</v>
      </c>
      <c r="AR3730" s="12" t="s">
        <v>100</v>
      </c>
      <c r="BN3730" s="12">
        <v>1</v>
      </c>
    </row>
    <row r="3731" spans="1:66" ht="45" x14ac:dyDescent="0.25">
      <c r="A3731" s="12">
        <v>1</v>
      </c>
      <c r="B3731" s="11" t="str">
        <f t="shared" si="233"/>
        <v>Общий расчет. Анализ даты. Анализ даты. Символические звезды. 10 Божеств. Дух наслаждения</v>
      </c>
      <c r="C3731" s="11" t="str">
        <f>IFERROR(VLOOKUP(I3731,lvl_1[],2,FALSE),"Нет")</f>
        <v>Общий расчет</v>
      </c>
      <c r="D3731" s="11" t="str">
        <f>IFERROR(VLOOKUP(Rule!J3731,lvl_2[],2,FALSE),"Нет")</f>
        <v>Анализ даты</v>
      </c>
      <c r="E3731" s="11" t="str">
        <f>IFERROR(VLOOKUP(Rule!K3731,lvl_3[],2,FALSE),"Нет")</f>
        <v>Анализ даты</v>
      </c>
      <c r="F3731" s="11" t="str">
        <f>IFERROR(INDEX(lvl_4[],MATCH(L3731,lvl_4[ID],0),MATCH(TEXT(K3731,"##0"),lvl_4[#Headers],0)),"Нет")</f>
        <v>Символические звезды</v>
      </c>
      <c r="G3731" s="11" t="str">
        <f>IFERROR(INDEX(lvl_5[],MATCH(M3731,lvl_5[ID],0),MATCH(_xlfn.CONCAT(TEXT(K3731,"##0"),"_",TEXT(L3731,"##0")),lvl_5[#Headers],0)),"Нет")</f>
        <v>10 Божеств</v>
      </c>
      <c r="H3731" s="11" t="str">
        <f>IFERROR(INDEX(lvl_6[],MATCH(N3731,lvl_6[ID],0),MATCH(_xlfn.CONCAT(K3731,"_",L3731,"_",M3731),lvl_6[#Headers],0)),"Нет")</f>
        <v>Дух наслаждения</v>
      </c>
      <c r="I3731" s="12">
        <v>1</v>
      </c>
      <c r="J3731" s="12">
        <v>4</v>
      </c>
      <c r="K3731" s="12">
        <v>1</v>
      </c>
      <c r="L3731" s="12">
        <v>5</v>
      </c>
      <c r="M3731" s="12">
        <v>1</v>
      </c>
      <c r="N3731" s="12">
        <v>3</v>
      </c>
      <c r="O3731" s="12">
        <f>COUNTIF($P$2:P3731,P3731)</f>
        <v>59</v>
      </c>
      <c r="P3731" s="12" t="str">
        <f t="shared" si="234"/>
        <v>141050103</v>
      </c>
      <c r="Q3731" s="12" t="str">
        <f t="shared" si="235"/>
        <v>1410501030059</v>
      </c>
      <c r="R3731" s="20" t="s">
        <v>3244</v>
      </c>
      <c r="AI3731" s="12" t="s">
        <v>914</v>
      </c>
      <c r="AK3731" s="12" t="s">
        <v>100</v>
      </c>
      <c r="AP3731" s="12" t="s">
        <v>899</v>
      </c>
      <c r="AR3731" s="12" t="s">
        <v>100</v>
      </c>
      <c r="BN3731" s="12">
        <v>1</v>
      </c>
    </row>
    <row r="3732" spans="1:66" ht="60" x14ac:dyDescent="0.25">
      <c r="A3732" s="12">
        <v>1</v>
      </c>
      <c r="B3732" s="11" t="str">
        <f t="shared" si="233"/>
        <v>Общий расчет. Анализ даты. Анализ даты. Символические звезды. 10 Божеств. Ранение чиновника (Нападение на власть)</v>
      </c>
      <c r="C3732" s="11" t="str">
        <f>IFERROR(VLOOKUP(I3732,lvl_1[],2,FALSE),"Нет")</f>
        <v>Общий расчет</v>
      </c>
      <c r="D3732" s="11" t="str">
        <f>IFERROR(VLOOKUP(Rule!J3732,lvl_2[],2,FALSE),"Нет")</f>
        <v>Анализ даты</v>
      </c>
      <c r="E3732" s="11" t="str">
        <f>IFERROR(VLOOKUP(Rule!K3732,lvl_3[],2,FALSE),"Нет")</f>
        <v>Анализ даты</v>
      </c>
      <c r="F3732" s="11" t="str">
        <f>IFERROR(INDEX(lvl_4[],MATCH(L3732,lvl_4[ID],0),MATCH(TEXT(K3732,"##0"),lvl_4[#Headers],0)),"Нет")</f>
        <v>Символические звезды</v>
      </c>
      <c r="G3732" s="11" t="str">
        <f>IFERROR(INDEX(lvl_5[],MATCH(M3732,lvl_5[ID],0),MATCH(_xlfn.CONCAT(TEXT(K3732,"##0"),"_",TEXT(L3732,"##0")),lvl_5[#Headers],0)),"Нет")</f>
        <v>10 Божеств</v>
      </c>
      <c r="H3732" s="11" t="str">
        <f>IFERROR(INDEX(lvl_6[],MATCH(N3732,lvl_6[ID],0),MATCH(_xlfn.CONCAT(K3732,"_",L3732,"_",M3732),lvl_6[#Headers],0)),"Нет")</f>
        <v>Ранение чиновника (Нападение на власть)</v>
      </c>
      <c r="I3732" s="12">
        <v>1</v>
      </c>
      <c r="J3732" s="12">
        <v>4</v>
      </c>
      <c r="K3732" s="12">
        <v>1</v>
      </c>
      <c r="L3732" s="12">
        <v>5</v>
      </c>
      <c r="M3732" s="12">
        <v>1</v>
      </c>
      <c r="N3732" s="12">
        <v>4</v>
      </c>
      <c r="O3732" s="12">
        <f>COUNTIF($P$2:P3732,P3732)</f>
        <v>59</v>
      </c>
      <c r="P3732" s="12" t="str">
        <f t="shared" si="234"/>
        <v>141050104</v>
      </c>
      <c r="Q3732" s="12" t="str">
        <f t="shared" si="235"/>
        <v>1410501040059</v>
      </c>
      <c r="R3732" s="20" t="s">
        <v>3245</v>
      </c>
      <c r="AI3732" s="12" t="s">
        <v>914</v>
      </c>
      <c r="AK3732" s="12" t="s">
        <v>100</v>
      </c>
      <c r="AP3732" s="12" t="s">
        <v>901</v>
      </c>
      <c r="AR3732" s="12" t="s">
        <v>100</v>
      </c>
      <c r="BN3732" s="12">
        <v>1</v>
      </c>
    </row>
    <row r="3733" spans="1:66" ht="60" x14ac:dyDescent="0.25">
      <c r="A3733" s="12">
        <v>1</v>
      </c>
      <c r="B3733" s="11" t="str">
        <f t="shared" si="233"/>
        <v>Общий расчет. Анализ даты. Анализ даты. Символические звезды. 10 Божеств. Склонность к богатству (Косое богатство)</v>
      </c>
      <c r="C3733" s="11" t="str">
        <f>IFERROR(VLOOKUP(I3733,lvl_1[],2,FALSE),"Нет")</f>
        <v>Общий расчет</v>
      </c>
      <c r="D3733" s="11" t="str">
        <f>IFERROR(VLOOKUP(Rule!J3733,lvl_2[],2,FALSE),"Нет")</f>
        <v>Анализ даты</v>
      </c>
      <c r="E3733" s="11" t="str">
        <f>IFERROR(VLOOKUP(Rule!K3733,lvl_3[],2,FALSE),"Нет")</f>
        <v>Анализ даты</v>
      </c>
      <c r="F3733" s="11" t="str">
        <f>IFERROR(INDEX(lvl_4[],MATCH(L3733,lvl_4[ID],0),MATCH(TEXT(K3733,"##0"),lvl_4[#Headers],0)),"Нет")</f>
        <v>Символические звезды</v>
      </c>
      <c r="G3733" s="11" t="str">
        <f>IFERROR(INDEX(lvl_5[],MATCH(M3733,lvl_5[ID],0),MATCH(_xlfn.CONCAT(TEXT(K3733,"##0"),"_",TEXT(L3733,"##0")),lvl_5[#Headers],0)),"Нет")</f>
        <v>10 Божеств</v>
      </c>
      <c r="H3733" s="11" t="str">
        <f>IFERROR(INDEX(lvl_6[],MATCH(N3733,lvl_6[ID],0),MATCH(_xlfn.CONCAT(K3733,"_",L3733,"_",M3733),lvl_6[#Headers],0)),"Нет")</f>
        <v>Склонность к богатству (Косое богатство)</v>
      </c>
      <c r="I3733" s="12">
        <v>1</v>
      </c>
      <c r="J3733" s="12">
        <v>4</v>
      </c>
      <c r="K3733" s="12">
        <v>1</v>
      </c>
      <c r="L3733" s="12">
        <v>5</v>
      </c>
      <c r="M3733" s="12">
        <v>1</v>
      </c>
      <c r="N3733" s="12">
        <v>5</v>
      </c>
      <c r="O3733" s="12">
        <f>COUNTIF($P$2:P3733,P3733)</f>
        <v>59</v>
      </c>
      <c r="P3733" s="12" t="str">
        <f t="shared" si="234"/>
        <v>141050105</v>
      </c>
      <c r="Q3733" s="12" t="str">
        <f t="shared" si="235"/>
        <v>1410501050059</v>
      </c>
      <c r="R3733" s="20" t="s">
        <v>3246</v>
      </c>
      <c r="AI3733" s="12" t="s">
        <v>914</v>
      </c>
      <c r="AK3733" s="12" t="s">
        <v>100</v>
      </c>
      <c r="AP3733" s="12" t="s">
        <v>903</v>
      </c>
      <c r="AR3733" s="12" t="s">
        <v>100</v>
      </c>
      <c r="BN3733" s="12">
        <v>1</v>
      </c>
    </row>
    <row r="3734" spans="1:66" ht="45" x14ac:dyDescent="0.25">
      <c r="A3734" s="12">
        <v>1</v>
      </c>
      <c r="B3734" s="11" t="str">
        <f t="shared" si="233"/>
        <v>Общий расчет. Анализ даты. Анализ даты. Символические звезды. 10 Божеств. Прямое богатство</v>
      </c>
      <c r="C3734" s="11" t="str">
        <f>IFERROR(VLOOKUP(I3734,lvl_1[],2,FALSE),"Нет")</f>
        <v>Общий расчет</v>
      </c>
      <c r="D3734" s="11" t="str">
        <f>IFERROR(VLOOKUP(Rule!J3734,lvl_2[],2,FALSE),"Нет")</f>
        <v>Анализ даты</v>
      </c>
      <c r="E3734" s="11" t="str">
        <f>IFERROR(VLOOKUP(Rule!K3734,lvl_3[],2,FALSE),"Нет")</f>
        <v>Анализ даты</v>
      </c>
      <c r="F3734" s="11" t="str">
        <f>IFERROR(INDEX(lvl_4[],MATCH(L3734,lvl_4[ID],0),MATCH(TEXT(K3734,"##0"),lvl_4[#Headers],0)),"Нет")</f>
        <v>Символические звезды</v>
      </c>
      <c r="G3734" s="11" t="str">
        <f>IFERROR(INDEX(lvl_5[],MATCH(M3734,lvl_5[ID],0),MATCH(_xlfn.CONCAT(TEXT(K3734,"##0"),"_",TEXT(L3734,"##0")),lvl_5[#Headers],0)),"Нет")</f>
        <v>10 Божеств</v>
      </c>
      <c r="H3734" s="11" t="str">
        <f>IFERROR(INDEX(lvl_6[],MATCH(N3734,lvl_6[ID],0),MATCH(_xlfn.CONCAT(K3734,"_",L3734,"_",M3734),lvl_6[#Headers],0)),"Нет")</f>
        <v>Прямое богатство</v>
      </c>
      <c r="I3734" s="12">
        <v>1</v>
      </c>
      <c r="J3734" s="12">
        <v>4</v>
      </c>
      <c r="K3734" s="12">
        <v>1</v>
      </c>
      <c r="L3734" s="12">
        <v>5</v>
      </c>
      <c r="M3734" s="12">
        <v>1</v>
      </c>
      <c r="N3734" s="12">
        <v>6</v>
      </c>
      <c r="O3734" s="12">
        <f>COUNTIF($P$2:P3734,P3734)</f>
        <v>59</v>
      </c>
      <c r="P3734" s="12" t="str">
        <f t="shared" si="234"/>
        <v>141050106</v>
      </c>
      <c r="Q3734" s="12" t="str">
        <f t="shared" si="235"/>
        <v>1410501060059</v>
      </c>
      <c r="R3734" s="20" t="s">
        <v>3247</v>
      </c>
      <c r="AI3734" s="12" t="s">
        <v>914</v>
      </c>
      <c r="AK3734" s="12" t="s">
        <v>100</v>
      </c>
      <c r="AP3734" s="12" t="s">
        <v>905</v>
      </c>
      <c r="AR3734" s="12" t="s">
        <v>100</v>
      </c>
      <c r="BN3734" s="12">
        <v>1</v>
      </c>
    </row>
    <row r="3735" spans="1:66" ht="60" x14ac:dyDescent="0.25">
      <c r="A3735" s="12">
        <v>1</v>
      </c>
      <c r="B3735" s="11" t="str">
        <f t="shared" si="233"/>
        <v>Общий расчет. Анализ даты. Анализ даты. Символические звезды. 10 Божеств. Убийство 7й позиции (Неправильный чиновник_</v>
      </c>
      <c r="C3735" s="11" t="str">
        <f>IFERROR(VLOOKUP(I3735,lvl_1[],2,FALSE),"Нет")</f>
        <v>Общий расчет</v>
      </c>
      <c r="D3735" s="11" t="str">
        <f>IFERROR(VLOOKUP(Rule!J3735,lvl_2[],2,FALSE),"Нет")</f>
        <v>Анализ даты</v>
      </c>
      <c r="E3735" s="11" t="str">
        <f>IFERROR(VLOOKUP(Rule!K3735,lvl_3[],2,FALSE),"Нет")</f>
        <v>Анализ даты</v>
      </c>
      <c r="F3735" s="11" t="str">
        <f>IFERROR(INDEX(lvl_4[],MATCH(L3735,lvl_4[ID],0),MATCH(TEXT(K3735,"##0"),lvl_4[#Headers],0)),"Нет")</f>
        <v>Символические звезды</v>
      </c>
      <c r="G3735" s="11" t="str">
        <f>IFERROR(INDEX(lvl_5[],MATCH(M3735,lvl_5[ID],0),MATCH(_xlfn.CONCAT(TEXT(K3735,"##0"),"_",TEXT(L3735,"##0")),lvl_5[#Headers],0)),"Нет")</f>
        <v>10 Божеств</v>
      </c>
      <c r="H3735" s="11" t="str">
        <f>IFERROR(INDEX(lvl_6[],MATCH(N3735,lvl_6[ID],0),MATCH(_xlfn.CONCAT(K3735,"_",L3735,"_",M3735),lvl_6[#Headers],0)),"Нет")</f>
        <v>Убийство 7й позиции (Неправильный чиновник_</v>
      </c>
      <c r="I3735" s="12">
        <v>1</v>
      </c>
      <c r="J3735" s="12">
        <v>4</v>
      </c>
      <c r="K3735" s="12">
        <v>1</v>
      </c>
      <c r="L3735" s="12">
        <v>5</v>
      </c>
      <c r="M3735" s="12">
        <v>1</v>
      </c>
      <c r="N3735" s="12">
        <v>7</v>
      </c>
      <c r="O3735" s="12">
        <f>COUNTIF($P$2:P3735,P3735)</f>
        <v>59</v>
      </c>
      <c r="P3735" s="12" t="str">
        <f t="shared" si="234"/>
        <v>141050107</v>
      </c>
      <c r="Q3735" s="12" t="str">
        <f t="shared" si="235"/>
        <v>1410501070059</v>
      </c>
      <c r="R3735" s="20" t="s">
        <v>3248</v>
      </c>
      <c r="AI3735" s="12" t="s">
        <v>914</v>
      </c>
      <c r="AK3735" s="12" t="s">
        <v>100</v>
      </c>
      <c r="AP3735" s="12" t="s">
        <v>907</v>
      </c>
      <c r="AR3735" s="12" t="s">
        <v>100</v>
      </c>
      <c r="BN3735" s="12">
        <v>1</v>
      </c>
    </row>
    <row r="3736" spans="1:66" ht="60" x14ac:dyDescent="0.25">
      <c r="A3736" s="12">
        <v>1</v>
      </c>
      <c r="B3736" s="11" t="str">
        <f t="shared" si="233"/>
        <v>Общий расчет. Анализ даты. Анализ даты. Символические звезды. 10 Божеств. Правильный чиновник (Правильная власть)</v>
      </c>
      <c r="C3736" s="11" t="str">
        <f>IFERROR(VLOOKUP(I3736,lvl_1[],2,FALSE),"Нет")</f>
        <v>Общий расчет</v>
      </c>
      <c r="D3736" s="11" t="str">
        <f>IFERROR(VLOOKUP(Rule!J3736,lvl_2[],2,FALSE),"Нет")</f>
        <v>Анализ даты</v>
      </c>
      <c r="E3736" s="11" t="str">
        <f>IFERROR(VLOOKUP(Rule!K3736,lvl_3[],2,FALSE),"Нет")</f>
        <v>Анализ даты</v>
      </c>
      <c r="F3736" s="11" t="str">
        <f>IFERROR(INDEX(lvl_4[],MATCH(L3736,lvl_4[ID],0),MATCH(TEXT(K3736,"##0"),lvl_4[#Headers],0)),"Нет")</f>
        <v>Символические звезды</v>
      </c>
      <c r="G3736" s="11" t="str">
        <f>IFERROR(INDEX(lvl_5[],MATCH(M3736,lvl_5[ID],0),MATCH(_xlfn.CONCAT(TEXT(K3736,"##0"),"_",TEXT(L3736,"##0")),lvl_5[#Headers],0)),"Нет")</f>
        <v>10 Божеств</v>
      </c>
      <c r="H3736" s="11" t="str">
        <f>IFERROR(INDEX(lvl_6[],MATCH(N3736,lvl_6[ID],0),MATCH(_xlfn.CONCAT(K3736,"_",L3736,"_",M3736),lvl_6[#Headers],0)),"Нет")</f>
        <v>Правильный чиновник (Правильная власть)</v>
      </c>
      <c r="I3736" s="12">
        <v>1</v>
      </c>
      <c r="J3736" s="12">
        <v>4</v>
      </c>
      <c r="K3736" s="12">
        <v>1</v>
      </c>
      <c r="L3736" s="12">
        <v>5</v>
      </c>
      <c r="M3736" s="12">
        <v>1</v>
      </c>
      <c r="N3736" s="12">
        <v>8</v>
      </c>
      <c r="O3736" s="12">
        <f>COUNTIF($P$2:P3736,P3736)</f>
        <v>59</v>
      </c>
      <c r="P3736" s="12" t="str">
        <f t="shared" si="234"/>
        <v>141050108</v>
      </c>
      <c r="Q3736" s="12" t="str">
        <f t="shared" si="235"/>
        <v>1410501080059</v>
      </c>
      <c r="R3736" s="20" t="s">
        <v>3249</v>
      </c>
      <c r="AI3736" s="12" t="s">
        <v>914</v>
      </c>
      <c r="AK3736" s="12" t="s">
        <v>100</v>
      </c>
      <c r="AP3736" s="12" t="s">
        <v>908</v>
      </c>
      <c r="AR3736" s="12" t="s">
        <v>100</v>
      </c>
      <c r="BN3736" s="12">
        <v>1</v>
      </c>
    </row>
    <row r="3737" spans="1:66" ht="45" x14ac:dyDescent="0.25">
      <c r="A3737" s="12">
        <v>1</v>
      </c>
      <c r="B3737" s="11" t="str">
        <f t="shared" si="233"/>
        <v>Общий расчет. Анализ даты. Анализ даты. Символические звезды. 10 Божеств. Косая печать (Дух Совы)</v>
      </c>
      <c r="C3737" s="11" t="str">
        <f>IFERROR(VLOOKUP(I3737,lvl_1[],2,FALSE),"Нет")</f>
        <v>Общий расчет</v>
      </c>
      <c r="D3737" s="11" t="str">
        <f>IFERROR(VLOOKUP(Rule!J3737,lvl_2[],2,FALSE),"Нет")</f>
        <v>Анализ даты</v>
      </c>
      <c r="E3737" s="11" t="str">
        <f>IFERROR(VLOOKUP(Rule!K3737,lvl_3[],2,FALSE),"Нет")</f>
        <v>Анализ даты</v>
      </c>
      <c r="F3737" s="11" t="str">
        <f>IFERROR(INDEX(lvl_4[],MATCH(L3737,lvl_4[ID],0),MATCH(TEXT(K3737,"##0"),lvl_4[#Headers],0)),"Нет")</f>
        <v>Символические звезды</v>
      </c>
      <c r="G3737" s="11" t="str">
        <f>IFERROR(INDEX(lvl_5[],MATCH(M3737,lvl_5[ID],0),MATCH(_xlfn.CONCAT(TEXT(K3737,"##0"),"_",TEXT(L3737,"##0")),lvl_5[#Headers],0)),"Нет")</f>
        <v>10 Божеств</v>
      </c>
      <c r="H3737" s="11" t="str">
        <f>IFERROR(INDEX(lvl_6[],MATCH(N3737,lvl_6[ID],0),MATCH(_xlfn.CONCAT(K3737,"_",L3737,"_",M3737),lvl_6[#Headers],0)),"Нет")</f>
        <v>Косая печать (Дух Совы)</v>
      </c>
      <c r="I3737" s="12">
        <v>1</v>
      </c>
      <c r="J3737" s="12">
        <v>4</v>
      </c>
      <c r="K3737" s="12">
        <v>1</v>
      </c>
      <c r="L3737" s="12">
        <v>5</v>
      </c>
      <c r="M3737" s="12">
        <v>1</v>
      </c>
      <c r="N3737" s="12">
        <v>9</v>
      </c>
      <c r="O3737" s="12">
        <f>COUNTIF($P$2:P3737,P3737)</f>
        <v>59</v>
      </c>
      <c r="P3737" s="12" t="str">
        <f t="shared" si="234"/>
        <v>141050109</v>
      </c>
      <c r="Q3737" s="12" t="str">
        <f t="shared" si="235"/>
        <v>1410501090059</v>
      </c>
      <c r="R3737" s="20" t="s">
        <v>3250</v>
      </c>
      <c r="AI3737" s="12" t="s">
        <v>914</v>
      </c>
      <c r="AK3737" s="12" t="s">
        <v>100</v>
      </c>
      <c r="AP3737" s="12" t="s">
        <v>910</v>
      </c>
      <c r="AR3737" s="12" t="s">
        <v>100</v>
      </c>
      <c r="BN3737" s="12">
        <v>1</v>
      </c>
    </row>
    <row r="3738" spans="1:66" ht="45" x14ac:dyDescent="0.25">
      <c r="A3738" s="12">
        <v>1</v>
      </c>
      <c r="B3738" s="11" t="str">
        <f t="shared" si="233"/>
        <v>Общий расчет. Анализ даты. Анализ даты. Символические звезды. 10 Божеств. Правильная печать</v>
      </c>
      <c r="C3738" s="11" t="str">
        <f>IFERROR(VLOOKUP(I3738,lvl_1[],2,FALSE),"Нет")</f>
        <v>Общий расчет</v>
      </c>
      <c r="D3738" s="11" t="str">
        <f>IFERROR(VLOOKUP(Rule!J3738,lvl_2[],2,FALSE),"Нет")</f>
        <v>Анализ даты</v>
      </c>
      <c r="E3738" s="11" t="str">
        <f>IFERROR(VLOOKUP(Rule!K3738,lvl_3[],2,FALSE),"Нет")</f>
        <v>Анализ даты</v>
      </c>
      <c r="F3738" s="11" t="str">
        <f>IFERROR(INDEX(lvl_4[],MATCH(L3738,lvl_4[ID],0),MATCH(TEXT(K3738,"##0"),lvl_4[#Headers],0)),"Нет")</f>
        <v>Символические звезды</v>
      </c>
      <c r="G3738" s="11" t="str">
        <f>IFERROR(INDEX(lvl_5[],MATCH(M3738,lvl_5[ID],0),MATCH(_xlfn.CONCAT(TEXT(K3738,"##0"),"_",TEXT(L3738,"##0")),lvl_5[#Headers],0)),"Нет")</f>
        <v>10 Божеств</v>
      </c>
      <c r="H3738" s="11" t="str">
        <f>IFERROR(INDEX(lvl_6[],MATCH(N3738,lvl_6[ID],0),MATCH(_xlfn.CONCAT(K3738,"_",L3738,"_",M3738),lvl_6[#Headers],0)),"Нет")</f>
        <v>Правильная печать</v>
      </c>
      <c r="I3738" s="12">
        <v>1</v>
      </c>
      <c r="J3738" s="12">
        <v>4</v>
      </c>
      <c r="K3738" s="12">
        <v>1</v>
      </c>
      <c r="L3738" s="12">
        <v>5</v>
      </c>
      <c r="M3738" s="12">
        <v>1</v>
      </c>
      <c r="N3738" s="12">
        <v>10</v>
      </c>
      <c r="O3738" s="12">
        <f>COUNTIF($P$2:P3738,P3738)</f>
        <v>59</v>
      </c>
      <c r="P3738" s="12" t="str">
        <f t="shared" si="234"/>
        <v>141050110</v>
      </c>
      <c r="Q3738" s="12" t="str">
        <f t="shared" si="235"/>
        <v>1410501100059</v>
      </c>
      <c r="R3738" s="20" t="s">
        <v>3251</v>
      </c>
      <c r="AI3738" s="12" t="s">
        <v>914</v>
      </c>
      <c r="AK3738" s="12" t="s">
        <v>100</v>
      </c>
      <c r="AP3738" s="12" t="s">
        <v>912</v>
      </c>
      <c r="AR3738" s="12" t="s">
        <v>100</v>
      </c>
      <c r="BN3738" s="12">
        <v>1</v>
      </c>
    </row>
    <row r="3739" spans="1:66" ht="45" x14ac:dyDescent="0.25">
      <c r="A3739" s="12">
        <v>1</v>
      </c>
      <c r="B3739" s="11" t="str">
        <f t="shared" si="233"/>
        <v>Общий расчет. Анализ даты. Анализ даты. Символические звезды. 10 Божеств. Братство</v>
      </c>
      <c r="C3739" s="11" t="str">
        <f>IFERROR(VLOOKUP(I3739,lvl_1[],2,FALSE),"Нет")</f>
        <v>Общий расчет</v>
      </c>
      <c r="D3739" s="11" t="str">
        <f>IFERROR(VLOOKUP(Rule!J3739,lvl_2[],2,FALSE),"Нет")</f>
        <v>Анализ даты</v>
      </c>
      <c r="E3739" s="11" t="str">
        <f>IFERROR(VLOOKUP(Rule!K3739,lvl_3[],2,FALSE),"Нет")</f>
        <v>Анализ даты</v>
      </c>
      <c r="F3739" s="11" t="str">
        <f>IFERROR(INDEX(lvl_4[],MATCH(L3739,lvl_4[ID],0),MATCH(TEXT(K3739,"##0"),lvl_4[#Headers],0)),"Нет")</f>
        <v>Символические звезды</v>
      </c>
      <c r="G3739" s="11" t="str">
        <f>IFERROR(INDEX(lvl_5[],MATCH(M3739,lvl_5[ID],0),MATCH(_xlfn.CONCAT(TEXT(K3739,"##0"),"_",TEXT(L3739,"##0")),lvl_5[#Headers],0)),"Нет")</f>
        <v>10 Божеств</v>
      </c>
      <c r="H3739" s="11" t="str">
        <f>IFERROR(INDEX(lvl_6[],MATCH(N3739,lvl_6[ID],0),MATCH(_xlfn.CONCAT(K3739,"_",L3739,"_",M3739),lvl_6[#Headers],0)),"Нет")</f>
        <v>Братство</v>
      </c>
      <c r="I3739" s="12">
        <v>1</v>
      </c>
      <c r="J3739" s="12">
        <v>4</v>
      </c>
      <c r="K3739" s="12">
        <v>1</v>
      </c>
      <c r="L3739" s="12">
        <v>5</v>
      </c>
      <c r="M3739" s="12">
        <v>1</v>
      </c>
      <c r="N3739" s="12">
        <v>1</v>
      </c>
      <c r="O3739" s="12">
        <f>COUNTIF($P$2:P3739,P3739)</f>
        <v>60</v>
      </c>
      <c r="P3739" s="12" t="str">
        <f t="shared" si="234"/>
        <v>141050101</v>
      </c>
      <c r="Q3739" s="12" t="str">
        <f t="shared" si="235"/>
        <v>1410501010060</v>
      </c>
      <c r="R3739" s="20" t="s">
        <v>3252</v>
      </c>
      <c r="AI3739" s="12" t="s">
        <v>916</v>
      </c>
      <c r="AK3739" s="12" t="s">
        <v>100</v>
      </c>
      <c r="AP3739" s="12" t="s">
        <v>916</v>
      </c>
      <c r="AR3739" s="12" t="s">
        <v>100</v>
      </c>
      <c r="BN3739" s="12">
        <v>1</v>
      </c>
    </row>
    <row r="3740" spans="1:66" ht="45" x14ac:dyDescent="0.25">
      <c r="A3740" s="12">
        <v>1</v>
      </c>
      <c r="B3740" s="11" t="str">
        <f t="shared" si="233"/>
        <v>Общий расчет. Анализ даты. Анализ даты. Символические звезды. 10 Божеств. Грабитель богатства</v>
      </c>
      <c r="C3740" s="11" t="str">
        <f>IFERROR(VLOOKUP(I3740,lvl_1[],2,FALSE),"Нет")</f>
        <v>Общий расчет</v>
      </c>
      <c r="D3740" s="11" t="str">
        <f>IFERROR(VLOOKUP(Rule!J3740,lvl_2[],2,FALSE),"Нет")</f>
        <v>Анализ даты</v>
      </c>
      <c r="E3740" s="11" t="str">
        <f>IFERROR(VLOOKUP(Rule!K3740,lvl_3[],2,FALSE),"Нет")</f>
        <v>Анализ даты</v>
      </c>
      <c r="F3740" s="11" t="str">
        <f>IFERROR(INDEX(lvl_4[],MATCH(L3740,lvl_4[ID],0),MATCH(TEXT(K3740,"##0"),lvl_4[#Headers],0)),"Нет")</f>
        <v>Символические звезды</v>
      </c>
      <c r="G3740" s="11" t="str">
        <f>IFERROR(INDEX(lvl_5[],MATCH(M3740,lvl_5[ID],0),MATCH(_xlfn.CONCAT(TEXT(K3740,"##0"),"_",TEXT(L3740,"##0")),lvl_5[#Headers],0)),"Нет")</f>
        <v>10 Божеств</v>
      </c>
      <c r="H3740" s="11" t="str">
        <f>IFERROR(INDEX(lvl_6[],MATCH(N3740,lvl_6[ID],0),MATCH(_xlfn.CONCAT(K3740,"_",L3740,"_",M3740),lvl_6[#Headers],0)),"Нет")</f>
        <v>Грабитель богатства</v>
      </c>
      <c r="I3740" s="12">
        <v>1</v>
      </c>
      <c r="J3740" s="12">
        <v>4</v>
      </c>
      <c r="K3740" s="12">
        <v>1</v>
      </c>
      <c r="L3740" s="12">
        <v>5</v>
      </c>
      <c r="M3740" s="12">
        <v>1</v>
      </c>
      <c r="N3740" s="12">
        <v>2</v>
      </c>
      <c r="O3740" s="12">
        <f>COUNTIF($P$2:P3740,P3740)</f>
        <v>60</v>
      </c>
      <c r="P3740" s="12" t="str">
        <f t="shared" si="234"/>
        <v>141050102</v>
      </c>
      <c r="Q3740" s="12" t="str">
        <f t="shared" si="235"/>
        <v>1410501020060</v>
      </c>
      <c r="R3740" s="20" t="s">
        <v>3253</v>
      </c>
      <c r="AI3740" s="12" t="s">
        <v>916</v>
      </c>
      <c r="AK3740" s="12" t="s">
        <v>100</v>
      </c>
      <c r="AP3740" s="12" t="s">
        <v>914</v>
      </c>
      <c r="AR3740" s="12" t="s">
        <v>100</v>
      </c>
      <c r="BN3740" s="12">
        <v>1</v>
      </c>
    </row>
    <row r="3741" spans="1:66" ht="45" x14ac:dyDescent="0.25">
      <c r="A3741" s="12">
        <v>1</v>
      </c>
      <c r="B3741" s="11" t="str">
        <f t="shared" si="233"/>
        <v>Общий расчет. Анализ даты. Анализ даты. Символические звезды. 10 Божеств. Дух наслаждения</v>
      </c>
      <c r="C3741" s="11" t="str">
        <f>IFERROR(VLOOKUP(I3741,lvl_1[],2,FALSE),"Нет")</f>
        <v>Общий расчет</v>
      </c>
      <c r="D3741" s="11" t="str">
        <f>IFERROR(VLOOKUP(Rule!J3741,lvl_2[],2,FALSE),"Нет")</f>
        <v>Анализ даты</v>
      </c>
      <c r="E3741" s="11" t="str">
        <f>IFERROR(VLOOKUP(Rule!K3741,lvl_3[],2,FALSE),"Нет")</f>
        <v>Анализ даты</v>
      </c>
      <c r="F3741" s="11" t="str">
        <f>IFERROR(INDEX(lvl_4[],MATCH(L3741,lvl_4[ID],0),MATCH(TEXT(K3741,"##0"),lvl_4[#Headers],0)),"Нет")</f>
        <v>Символические звезды</v>
      </c>
      <c r="G3741" s="11" t="str">
        <f>IFERROR(INDEX(lvl_5[],MATCH(M3741,lvl_5[ID],0),MATCH(_xlfn.CONCAT(TEXT(K3741,"##0"),"_",TEXT(L3741,"##0")),lvl_5[#Headers],0)),"Нет")</f>
        <v>10 Божеств</v>
      </c>
      <c r="H3741" s="11" t="str">
        <f>IFERROR(INDEX(lvl_6[],MATCH(N3741,lvl_6[ID],0),MATCH(_xlfn.CONCAT(K3741,"_",L3741,"_",M3741),lvl_6[#Headers],0)),"Нет")</f>
        <v>Дух наслаждения</v>
      </c>
      <c r="I3741" s="12">
        <v>1</v>
      </c>
      <c r="J3741" s="12">
        <v>4</v>
      </c>
      <c r="K3741" s="12">
        <v>1</v>
      </c>
      <c r="L3741" s="12">
        <v>5</v>
      </c>
      <c r="M3741" s="12">
        <v>1</v>
      </c>
      <c r="N3741" s="12">
        <v>3</v>
      </c>
      <c r="O3741" s="12">
        <f>COUNTIF($P$2:P3741,P3741)</f>
        <v>60</v>
      </c>
      <c r="P3741" s="12" t="str">
        <f t="shared" si="234"/>
        <v>141050103</v>
      </c>
      <c r="Q3741" s="12" t="str">
        <f t="shared" si="235"/>
        <v>1410501030060</v>
      </c>
      <c r="R3741" s="20" t="s">
        <v>3254</v>
      </c>
      <c r="AI3741" s="12" t="s">
        <v>916</v>
      </c>
      <c r="AK3741" s="12" t="s">
        <v>100</v>
      </c>
      <c r="AP3741" s="12" t="s">
        <v>901</v>
      </c>
      <c r="AR3741" s="12" t="s">
        <v>100</v>
      </c>
      <c r="BN3741" s="12">
        <v>1</v>
      </c>
    </row>
    <row r="3742" spans="1:66" ht="60" x14ac:dyDescent="0.25">
      <c r="A3742" s="12">
        <v>1</v>
      </c>
      <c r="B3742" s="11" t="str">
        <f t="shared" si="233"/>
        <v>Общий расчет. Анализ даты. Анализ даты. Символические звезды. 10 Божеств. Ранение чиновника (Нападение на власть)</v>
      </c>
      <c r="C3742" s="11" t="str">
        <f>IFERROR(VLOOKUP(I3742,lvl_1[],2,FALSE),"Нет")</f>
        <v>Общий расчет</v>
      </c>
      <c r="D3742" s="11" t="str">
        <f>IFERROR(VLOOKUP(Rule!J3742,lvl_2[],2,FALSE),"Нет")</f>
        <v>Анализ даты</v>
      </c>
      <c r="E3742" s="11" t="str">
        <f>IFERROR(VLOOKUP(Rule!K3742,lvl_3[],2,FALSE),"Нет")</f>
        <v>Анализ даты</v>
      </c>
      <c r="F3742" s="11" t="str">
        <f>IFERROR(INDEX(lvl_4[],MATCH(L3742,lvl_4[ID],0),MATCH(TEXT(K3742,"##0"),lvl_4[#Headers],0)),"Нет")</f>
        <v>Символические звезды</v>
      </c>
      <c r="G3742" s="11" t="str">
        <f>IFERROR(INDEX(lvl_5[],MATCH(M3742,lvl_5[ID],0),MATCH(_xlfn.CONCAT(TEXT(K3742,"##0"),"_",TEXT(L3742,"##0")),lvl_5[#Headers],0)),"Нет")</f>
        <v>10 Божеств</v>
      </c>
      <c r="H3742" s="11" t="str">
        <f>IFERROR(INDEX(lvl_6[],MATCH(N3742,lvl_6[ID],0),MATCH(_xlfn.CONCAT(K3742,"_",L3742,"_",M3742),lvl_6[#Headers],0)),"Нет")</f>
        <v>Ранение чиновника (Нападение на власть)</v>
      </c>
      <c r="I3742" s="12">
        <v>1</v>
      </c>
      <c r="J3742" s="12">
        <v>4</v>
      </c>
      <c r="K3742" s="12">
        <v>1</v>
      </c>
      <c r="L3742" s="12">
        <v>5</v>
      </c>
      <c r="M3742" s="12">
        <v>1</v>
      </c>
      <c r="N3742" s="12">
        <v>4</v>
      </c>
      <c r="O3742" s="12">
        <f>COUNTIF($P$2:P3742,P3742)</f>
        <v>60</v>
      </c>
      <c r="P3742" s="12" t="str">
        <f t="shared" si="234"/>
        <v>141050104</v>
      </c>
      <c r="Q3742" s="12" t="str">
        <f t="shared" si="235"/>
        <v>1410501040060</v>
      </c>
      <c r="R3742" s="20" t="s">
        <v>3255</v>
      </c>
      <c r="AI3742" s="12" t="s">
        <v>916</v>
      </c>
      <c r="AK3742" s="12" t="s">
        <v>100</v>
      </c>
      <c r="AP3742" s="12" t="s">
        <v>899</v>
      </c>
      <c r="AR3742" s="12" t="s">
        <v>100</v>
      </c>
      <c r="BN3742" s="12">
        <v>1</v>
      </c>
    </row>
    <row r="3743" spans="1:66" ht="60" x14ac:dyDescent="0.25">
      <c r="A3743" s="12">
        <v>1</v>
      </c>
      <c r="B3743" s="11" t="str">
        <f t="shared" si="233"/>
        <v>Общий расчет. Анализ даты. Анализ даты. Символические звезды. 10 Божеств. Склонность к богатству (Косое богатство)</v>
      </c>
      <c r="C3743" s="11" t="str">
        <f>IFERROR(VLOOKUP(I3743,lvl_1[],2,FALSE),"Нет")</f>
        <v>Общий расчет</v>
      </c>
      <c r="D3743" s="11" t="str">
        <f>IFERROR(VLOOKUP(Rule!J3743,lvl_2[],2,FALSE),"Нет")</f>
        <v>Анализ даты</v>
      </c>
      <c r="E3743" s="11" t="str">
        <f>IFERROR(VLOOKUP(Rule!K3743,lvl_3[],2,FALSE),"Нет")</f>
        <v>Анализ даты</v>
      </c>
      <c r="F3743" s="11" t="str">
        <f>IFERROR(INDEX(lvl_4[],MATCH(L3743,lvl_4[ID],0),MATCH(TEXT(K3743,"##0"),lvl_4[#Headers],0)),"Нет")</f>
        <v>Символические звезды</v>
      </c>
      <c r="G3743" s="11" t="str">
        <f>IFERROR(INDEX(lvl_5[],MATCH(M3743,lvl_5[ID],0),MATCH(_xlfn.CONCAT(TEXT(K3743,"##0"),"_",TEXT(L3743,"##0")),lvl_5[#Headers],0)),"Нет")</f>
        <v>10 Божеств</v>
      </c>
      <c r="H3743" s="11" t="str">
        <f>IFERROR(INDEX(lvl_6[],MATCH(N3743,lvl_6[ID],0),MATCH(_xlfn.CONCAT(K3743,"_",L3743,"_",M3743),lvl_6[#Headers],0)),"Нет")</f>
        <v>Склонность к богатству (Косое богатство)</v>
      </c>
      <c r="I3743" s="12">
        <v>1</v>
      </c>
      <c r="J3743" s="12">
        <v>4</v>
      </c>
      <c r="K3743" s="12">
        <v>1</v>
      </c>
      <c r="L3743" s="12">
        <v>5</v>
      </c>
      <c r="M3743" s="12">
        <v>1</v>
      </c>
      <c r="N3743" s="12">
        <v>5</v>
      </c>
      <c r="O3743" s="12">
        <f>COUNTIF($P$2:P3743,P3743)</f>
        <v>60</v>
      </c>
      <c r="P3743" s="12" t="str">
        <f t="shared" si="234"/>
        <v>141050105</v>
      </c>
      <c r="Q3743" s="12" t="str">
        <f t="shared" si="235"/>
        <v>1410501050060</v>
      </c>
      <c r="R3743" s="20" t="s">
        <v>3256</v>
      </c>
      <c r="AI3743" s="12" t="s">
        <v>916</v>
      </c>
      <c r="AK3743" s="12" t="s">
        <v>100</v>
      </c>
      <c r="AP3743" s="12" t="s">
        <v>905</v>
      </c>
      <c r="AR3743" s="12" t="s">
        <v>100</v>
      </c>
      <c r="BN3743" s="12">
        <v>1</v>
      </c>
    </row>
    <row r="3744" spans="1:66" ht="45" x14ac:dyDescent="0.25">
      <c r="A3744" s="12">
        <v>1</v>
      </c>
      <c r="B3744" s="11" t="str">
        <f t="shared" si="233"/>
        <v>Общий расчет. Анализ даты. Анализ даты. Символические звезды. 10 Божеств. Прямое богатство</v>
      </c>
      <c r="C3744" s="11" t="str">
        <f>IFERROR(VLOOKUP(I3744,lvl_1[],2,FALSE),"Нет")</f>
        <v>Общий расчет</v>
      </c>
      <c r="D3744" s="11" t="str">
        <f>IFERROR(VLOOKUP(Rule!J3744,lvl_2[],2,FALSE),"Нет")</f>
        <v>Анализ даты</v>
      </c>
      <c r="E3744" s="11" t="str">
        <f>IFERROR(VLOOKUP(Rule!K3744,lvl_3[],2,FALSE),"Нет")</f>
        <v>Анализ даты</v>
      </c>
      <c r="F3744" s="11" t="str">
        <f>IFERROR(INDEX(lvl_4[],MATCH(L3744,lvl_4[ID],0),MATCH(TEXT(K3744,"##0"),lvl_4[#Headers],0)),"Нет")</f>
        <v>Символические звезды</v>
      </c>
      <c r="G3744" s="11" t="str">
        <f>IFERROR(INDEX(lvl_5[],MATCH(M3744,lvl_5[ID],0),MATCH(_xlfn.CONCAT(TEXT(K3744,"##0"),"_",TEXT(L3744,"##0")),lvl_5[#Headers],0)),"Нет")</f>
        <v>10 Божеств</v>
      </c>
      <c r="H3744" s="11" t="str">
        <f>IFERROR(INDEX(lvl_6[],MATCH(N3744,lvl_6[ID],0),MATCH(_xlfn.CONCAT(K3744,"_",L3744,"_",M3744),lvl_6[#Headers],0)),"Нет")</f>
        <v>Прямое богатство</v>
      </c>
      <c r="I3744" s="12">
        <v>1</v>
      </c>
      <c r="J3744" s="12">
        <v>4</v>
      </c>
      <c r="K3744" s="12">
        <v>1</v>
      </c>
      <c r="L3744" s="12">
        <v>5</v>
      </c>
      <c r="M3744" s="12">
        <v>1</v>
      </c>
      <c r="N3744" s="12">
        <v>6</v>
      </c>
      <c r="O3744" s="12">
        <f>COUNTIF($P$2:P3744,P3744)</f>
        <v>60</v>
      </c>
      <c r="P3744" s="12" t="str">
        <f t="shared" si="234"/>
        <v>141050106</v>
      </c>
      <c r="Q3744" s="12" t="str">
        <f t="shared" si="235"/>
        <v>1410501060060</v>
      </c>
      <c r="R3744" s="20" t="s">
        <v>3257</v>
      </c>
      <c r="AI3744" s="12" t="s">
        <v>916</v>
      </c>
      <c r="AK3744" s="12" t="s">
        <v>100</v>
      </c>
      <c r="AP3744" s="12" t="s">
        <v>903</v>
      </c>
      <c r="AR3744" s="12" t="s">
        <v>100</v>
      </c>
      <c r="BN3744" s="12">
        <v>1</v>
      </c>
    </row>
    <row r="3745" spans="1:66" ht="60" x14ac:dyDescent="0.25">
      <c r="A3745" s="12">
        <v>1</v>
      </c>
      <c r="B3745" s="11" t="str">
        <f t="shared" si="233"/>
        <v>Общий расчет. Анализ даты. Анализ даты. Символические звезды. 10 Божеств. Убийство 7й позиции (Неправильный чиновник_</v>
      </c>
      <c r="C3745" s="11" t="str">
        <f>IFERROR(VLOOKUP(I3745,lvl_1[],2,FALSE),"Нет")</f>
        <v>Общий расчет</v>
      </c>
      <c r="D3745" s="11" t="str">
        <f>IFERROR(VLOOKUP(Rule!J3745,lvl_2[],2,FALSE),"Нет")</f>
        <v>Анализ даты</v>
      </c>
      <c r="E3745" s="11" t="str">
        <f>IFERROR(VLOOKUP(Rule!K3745,lvl_3[],2,FALSE),"Нет")</f>
        <v>Анализ даты</v>
      </c>
      <c r="F3745" s="11" t="str">
        <f>IFERROR(INDEX(lvl_4[],MATCH(L3745,lvl_4[ID],0),MATCH(TEXT(K3745,"##0"),lvl_4[#Headers],0)),"Нет")</f>
        <v>Символические звезды</v>
      </c>
      <c r="G3745" s="11" t="str">
        <f>IFERROR(INDEX(lvl_5[],MATCH(M3745,lvl_5[ID],0),MATCH(_xlfn.CONCAT(TEXT(K3745,"##0"),"_",TEXT(L3745,"##0")),lvl_5[#Headers],0)),"Нет")</f>
        <v>10 Божеств</v>
      </c>
      <c r="H3745" s="11" t="str">
        <f>IFERROR(INDEX(lvl_6[],MATCH(N3745,lvl_6[ID],0),MATCH(_xlfn.CONCAT(K3745,"_",L3745,"_",M3745),lvl_6[#Headers],0)),"Нет")</f>
        <v>Убийство 7й позиции (Неправильный чиновник_</v>
      </c>
      <c r="I3745" s="12">
        <v>1</v>
      </c>
      <c r="J3745" s="12">
        <v>4</v>
      </c>
      <c r="K3745" s="12">
        <v>1</v>
      </c>
      <c r="L3745" s="12">
        <v>5</v>
      </c>
      <c r="M3745" s="12">
        <v>1</v>
      </c>
      <c r="N3745" s="12">
        <v>7</v>
      </c>
      <c r="O3745" s="12">
        <f>COUNTIF($P$2:P3745,P3745)</f>
        <v>60</v>
      </c>
      <c r="P3745" s="12" t="str">
        <f t="shared" si="234"/>
        <v>141050107</v>
      </c>
      <c r="Q3745" s="12" t="str">
        <f t="shared" si="235"/>
        <v>1410501070060</v>
      </c>
      <c r="R3745" s="20" t="s">
        <v>3258</v>
      </c>
      <c r="AI3745" s="12" t="s">
        <v>916</v>
      </c>
      <c r="AK3745" s="12" t="s">
        <v>100</v>
      </c>
      <c r="AP3745" s="12" t="s">
        <v>908</v>
      </c>
      <c r="AR3745" s="12" t="s">
        <v>100</v>
      </c>
      <c r="BN3745" s="12">
        <v>1</v>
      </c>
    </row>
    <row r="3746" spans="1:66" ht="60" x14ac:dyDescent="0.25">
      <c r="A3746" s="12">
        <v>1</v>
      </c>
      <c r="B3746" s="11" t="str">
        <f t="shared" si="233"/>
        <v>Общий расчет. Анализ даты. Анализ даты. Символические звезды. 10 Божеств. Правильный чиновник (Правильная власть)</v>
      </c>
      <c r="C3746" s="11" t="str">
        <f>IFERROR(VLOOKUP(I3746,lvl_1[],2,FALSE),"Нет")</f>
        <v>Общий расчет</v>
      </c>
      <c r="D3746" s="11" t="str">
        <f>IFERROR(VLOOKUP(Rule!J3746,lvl_2[],2,FALSE),"Нет")</f>
        <v>Анализ даты</v>
      </c>
      <c r="E3746" s="11" t="str">
        <f>IFERROR(VLOOKUP(Rule!K3746,lvl_3[],2,FALSE),"Нет")</f>
        <v>Анализ даты</v>
      </c>
      <c r="F3746" s="11" t="str">
        <f>IFERROR(INDEX(lvl_4[],MATCH(L3746,lvl_4[ID],0),MATCH(TEXT(K3746,"##0"),lvl_4[#Headers],0)),"Нет")</f>
        <v>Символические звезды</v>
      </c>
      <c r="G3746" s="11" t="str">
        <f>IFERROR(INDEX(lvl_5[],MATCH(M3746,lvl_5[ID],0),MATCH(_xlfn.CONCAT(TEXT(K3746,"##0"),"_",TEXT(L3746,"##0")),lvl_5[#Headers],0)),"Нет")</f>
        <v>10 Божеств</v>
      </c>
      <c r="H3746" s="11" t="str">
        <f>IFERROR(INDEX(lvl_6[],MATCH(N3746,lvl_6[ID],0),MATCH(_xlfn.CONCAT(K3746,"_",L3746,"_",M3746),lvl_6[#Headers],0)),"Нет")</f>
        <v>Правильный чиновник (Правильная власть)</v>
      </c>
      <c r="I3746" s="12">
        <v>1</v>
      </c>
      <c r="J3746" s="12">
        <v>4</v>
      </c>
      <c r="K3746" s="12">
        <v>1</v>
      </c>
      <c r="L3746" s="12">
        <v>5</v>
      </c>
      <c r="M3746" s="12">
        <v>1</v>
      </c>
      <c r="N3746" s="12">
        <v>8</v>
      </c>
      <c r="O3746" s="12">
        <f>COUNTIF($P$2:P3746,P3746)</f>
        <v>60</v>
      </c>
      <c r="P3746" s="12" t="str">
        <f t="shared" si="234"/>
        <v>141050108</v>
      </c>
      <c r="Q3746" s="12" t="str">
        <f t="shared" si="235"/>
        <v>1410501080060</v>
      </c>
      <c r="R3746" s="20" t="s">
        <v>3259</v>
      </c>
      <c r="AI3746" s="12" t="s">
        <v>916</v>
      </c>
      <c r="AK3746" s="12" t="s">
        <v>100</v>
      </c>
      <c r="AP3746" s="12" t="s">
        <v>907</v>
      </c>
      <c r="AR3746" s="12" t="s">
        <v>100</v>
      </c>
      <c r="BN3746" s="12">
        <v>1</v>
      </c>
    </row>
    <row r="3747" spans="1:66" ht="45" x14ac:dyDescent="0.25">
      <c r="A3747" s="12">
        <v>1</v>
      </c>
      <c r="B3747" s="11" t="str">
        <f t="shared" si="233"/>
        <v>Общий расчет. Анализ даты. Анализ даты. Символические звезды. 10 Божеств. Косая печать (Дух Совы)</v>
      </c>
      <c r="C3747" s="11" t="str">
        <f>IFERROR(VLOOKUP(I3747,lvl_1[],2,FALSE),"Нет")</f>
        <v>Общий расчет</v>
      </c>
      <c r="D3747" s="11" t="str">
        <f>IFERROR(VLOOKUP(Rule!J3747,lvl_2[],2,FALSE),"Нет")</f>
        <v>Анализ даты</v>
      </c>
      <c r="E3747" s="11" t="str">
        <f>IFERROR(VLOOKUP(Rule!K3747,lvl_3[],2,FALSE),"Нет")</f>
        <v>Анализ даты</v>
      </c>
      <c r="F3747" s="11" t="str">
        <f>IFERROR(INDEX(lvl_4[],MATCH(L3747,lvl_4[ID],0),MATCH(TEXT(K3747,"##0"),lvl_4[#Headers],0)),"Нет")</f>
        <v>Символические звезды</v>
      </c>
      <c r="G3747" s="11" t="str">
        <f>IFERROR(INDEX(lvl_5[],MATCH(M3747,lvl_5[ID],0),MATCH(_xlfn.CONCAT(TEXT(K3747,"##0"),"_",TEXT(L3747,"##0")),lvl_5[#Headers],0)),"Нет")</f>
        <v>10 Божеств</v>
      </c>
      <c r="H3747" s="11" t="str">
        <f>IFERROR(INDEX(lvl_6[],MATCH(N3747,lvl_6[ID],0),MATCH(_xlfn.CONCAT(K3747,"_",L3747,"_",M3747),lvl_6[#Headers],0)),"Нет")</f>
        <v>Косая печать (Дух Совы)</v>
      </c>
      <c r="I3747" s="12">
        <v>1</v>
      </c>
      <c r="J3747" s="12">
        <v>4</v>
      </c>
      <c r="K3747" s="12">
        <v>1</v>
      </c>
      <c r="L3747" s="12">
        <v>5</v>
      </c>
      <c r="M3747" s="12">
        <v>1</v>
      </c>
      <c r="N3747" s="12">
        <v>9</v>
      </c>
      <c r="O3747" s="12">
        <f>COUNTIF($P$2:P3747,P3747)</f>
        <v>60</v>
      </c>
      <c r="P3747" s="12" t="str">
        <f t="shared" si="234"/>
        <v>141050109</v>
      </c>
      <c r="Q3747" s="12" t="str">
        <f t="shared" si="235"/>
        <v>1410501090060</v>
      </c>
      <c r="R3747" s="20" t="s">
        <v>3260</v>
      </c>
      <c r="AI3747" s="12" t="s">
        <v>916</v>
      </c>
      <c r="AK3747" s="12" t="s">
        <v>100</v>
      </c>
      <c r="AP3747" s="12" t="s">
        <v>912</v>
      </c>
      <c r="AR3747" s="12" t="s">
        <v>100</v>
      </c>
      <c r="BN3747" s="12">
        <v>1</v>
      </c>
    </row>
    <row r="3748" spans="1:66" ht="45" x14ac:dyDescent="0.25">
      <c r="A3748" s="12">
        <v>1</v>
      </c>
      <c r="B3748" s="11" t="str">
        <f t="shared" si="233"/>
        <v>Общий расчет. Анализ даты. Анализ даты. Символические звезды. 10 Божеств. Правильная печать</v>
      </c>
      <c r="C3748" s="11" t="str">
        <f>IFERROR(VLOOKUP(I3748,lvl_1[],2,FALSE),"Нет")</f>
        <v>Общий расчет</v>
      </c>
      <c r="D3748" s="11" t="str">
        <f>IFERROR(VLOOKUP(Rule!J3748,lvl_2[],2,FALSE),"Нет")</f>
        <v>Анализ даты</v>
      </c>
      <c r="E3748" s="11" t="str">
        <f>IFERROR(VLOOKUP(Rule!K3748,lvl_3[],2,FALSE),"Нет")</f>
        <v>Анализ даты</v>
      </c>
      <c r="F3748" s="11" t="str">
        <f>IFERROR(INDEX(lvl_4[],MATCH(L3748,lvl_4[ID],0),MATCH(TEXT(K3748,"##0"),lvl_4[#Headers],0)),"Нет")</f>
        <v>Символические звезды</v>
      </c>
      <c r="G3748" s="11" t="str">
        <f>IFERROR(INDEX(lvl_5[],MATCH(M3748,lvl_5[ID],0),MATCH(_xlfn.CONCAT(TEXT(K3748,"##0"),"_",TEXT(L3748,"##0")),lvl_5[#Headers],0)),"Нет")</f>
        <v>10 Божеств</v>
      </c>
      <c r="H3748" s="11" t="str">
        <f>IFERROR(INDEX(lvl_6[],MATCH(N3748,lvl_6[ID],0),MATCH(_xlfn.CONCAT(K3748,"_",L3748,"_",M3748),lvl_6[#Headers],0)),"Нет")</f>
        <v>Правильная печать</v>
      </c>
      <c r="I3748" s="12">
        <v>1</v>
      </c>
      <c r="J3748" s="12">
        <v>4</v>
      </c>
      <c r="K3748" s="12">
        <v>1</v>
      </c>
      <c r="L3748" s="12">
        <v>5</v>
      </c>
      <c r="M3748" s="12">
        <v>1</v>
      </c>
      <c r="N3748" s="12">
        <v>10</v>
      </c>
      <c r="O3748" s="12">
        <f>COUNTIF($P$2:P3748,P3748)</f>
        <v>60</v>
      </c>
      <c r="P3748" s="12" t="str">
        <f t="shared" si="234"/>
        <v>141050110</v>
      </c>
      <c r="Q3748" s="12" t="str">
        <f t="shared" si="235"/>
        <v>1410501100060</v>
      </c>
      <c r="R3748" s="20" t="s">
        <v>3261</v>
      </c>
      <c r="AI3748" s="12" t="s">
        <v>916</v>
      </c>
      <c r="AK3748" s="12" t="s">
        <v>100</v>
      </c>
      <c r="AP3748" s="12" t="s">
        <v>910</v>
      </c>
      <c r="AR3748" s="12" t="s">
        <v>100</v>
      </c>
      <c r="BN3748" s="12">
        <v>1</v>
      </c>
    </row>
    <row r="3749" spans="1:66" ht="45" x14ac:dyDescent="0.25">
      <c r="A3749" s="12">
        <v>1</v>
      </c>
      <c r="B3749" s="11" t="str">
        <f t="shared" ref="B3749:B3812" si="236">_xlfn.CONCAT(C3749,". ", D3749,". ", E3749,". ", F3749,". ", G3749,". ", H3749)</f>
        <v>Общий расчет. Анализ даты. Анализ даты. Символические звезды. Звезда Генерала. Нет</v>
      </c>
      <c r="C3749" s="11" t="str">
        <f>IFERROR(VLOOKUP(I3749,lvl_1[],2,FALSE),"Нет")</f>
        <v>Общий расчет</v>
      </c>
      <c r="D3749" s="11" t="str">
        <f>IFERROR(VLOOKUP(Rule!J3749,lvl_2[],2,FALSE),"Нет")</f>
        <v>Анализ даты</v>
      </c>
      <c r="E3749" s="11" t="str">
        <f>IFERROR(VLOOKUP(Rule!K3749,lvl_3[],2,FALSE),"Нет")</f>
        <v>Анализ даты</v>
      </c>
      <c r="F3749" s="11" t="str">
        <f>IFERROR(INDEX(lvl_4[],MATCH(L3749,lvl_4[ID],0),MATCH(TEXT(K3749,"##0"),lvl_4[#Headers],0)),"Нет")</f>
        <v>Символические звезды</v>
      </c>
      <c r="G3749" s="11" t="str">
        <f>IFERROR(INDEX(lvl_5[],MATCH(M3749,lvl_5[ID],0),MATCH(_xlfn.CONCAT(TEXT(K3749,"##0"),"_",TEXT(L3749,"##0")),lvl_5[#Headers],0)),"Нет")</f>
        <v>Звезда Генерала</v>
      </c>
      <c r="H3749" s="11" t="str">
        <f>IFERROR(INDEX(lvl_6[],MATCH(N3749,lvl_6[ID],0),MATCH(_xlfn.CONCAT(K3749,"_",L3749,"_",M3749),lvl_6[#Headers],0)),"Нет")</f>
        <v>Нет</v>
      </c>
      <c r="I3749" s="12">
        <v>1</v>
      </c>
      <c r="J3749" s="12">
        <v>4</v>
      </c>
      <c r="K3749" s="12">
        <v>1</v>
      </c>
      <c r="L3749" s="12">
        <v>5</v>
      </c>
      <c r="M3749" s="12">
        <v>2</v>
      </c>
      <c r="N3749" s="12">
        <v>0</v>
      </c>
      <c r="O3749" s="12">
        <f>COUNTIF($P$2:P3749,P3749)</f>
        <v>1</v>
      </c>
      <c r="P3749" s="12" t="str">
        <f t="shared" ref="P3749:P3812" si="237">_xlfn.CONCAT(I3749,
J3749,
K3749,
IF(LEN(L3749)=1,_xlfn.CONCAT(0,L3749),L3749),
IF(LEN(M3749)=1,_xlfn.CONCAT(0,M3749),M3749),
IF(LEN(N3749)=1,_xlfn.CONCAT(0,N3749),N3749))</f>
        <v>141050200</v>
      </c>
      <c r="Q3749" s="12" t="str">
        <f t="shared" ref="Q3749:Q3812" si="238">_xlfn.CONCAT(I3749,
J3749,
K3749,
IF(LEN(L3749)=1,_xlfn.CONCAT(0,L3749),L3749),
IF(LEN(M3749)=1,_xlfn.CONCAT(0,M3749),M3749),
IF(LEN(N3749)=1,_xlfn.CONCAT(0,N3749),N3749),
IF(LEN(O3749)=1,_xlfn.CONCAT("000",O3749),IF(LEN(O3749)=2,_xlfn.CONCAT("00",O3749),IF(LEN(O3749)=3,_xlfn.CONCAT(0,O3749),O3749))))</f>
        <v>1410502000001</v>
      </c>
      <c r="R3749" s="20" t="s">
        <v>3262</v>
      </c>
      <c r="U3749" s="12" t="s">
        <v>100</v>
      </c>
      <c r="W3749" s="12" t="s">
        <v>859</v>
      </c>
      <c r="AB3749" s="12" t="s">
        <v>100</v>
      </c>
      <c r="AD3749" s="12" t="s">
        <v>863</v>
      </c>
      <c r="BN3749" s="12">
        <v>1</v>
      </c>
    </row>
    <row r="3750" spans="1:66" ht="45" x14ac:dyDescent="0.25">
      <c r="A3750" s="12">
        <v>1</v>
      </c>
      <c r="B3750" s="11" t="str">
        <f t="shared" si="236"/>
        <v>Общий расчет. Анализ даты. Анализ даты. Символические звезды. Звезда Генерала. Нет</v>
      </c>
      <c r="C3750" s="11" t="str">
        <f>IFERROR(VLOOKUP(I3750,lvl_1[],2,FALSE),"Нет")</f>
        <v>Общий расчет</v>
      </c>
      <c r="D3750" s="11" t="str">
        <f>IFERROR(VLOOKUP(Rule!J3750,lvl_2[],2,FALSE),"Нет")</f>
        <v>Анализ даты</v>
      </c>
      <c r="E3750" s="11" t="str">
        <f>IFERROR(VLOOKUP(Rule!K3750,lvl_3[],2,FALSE),"Нет")</f>
        <v>Анализ даты</v>
      </c>
      <c r="F3750" s="11" t="str">
        <f>IFERROR(INDEX(lvl_4[],MATCH(L3750,lvl_4[ID],0),MATCH(TEXT(K3750,"##0"),lvl_4[#Headers],0)),"Нет")</f>
        <v>Символические звезды</v>
      </c>
      <c r="G3750" s="11" t="str">
        <f>IFERROR(INDEX(lvl_5[],MATCH(M3750,lvl_5[ID],0),MATCH(_xlfn.CONCAT(TEXT(K3750,"##0"),"_",TEXT(L3750,"##0")),lvl_5[#Headers],0)),"Нет")</f>
        <v>Звезда Генерала</v>
      </c>
      <c r="H3750" s="11" t="str">
        <f>IFERROR(INDEX(lvl_6[],MATCH(N3750,lvl_6[ID],0),MATCH(_xlfn.CONCAT(K3750,"_",L3750,"_",M3750),lvl_6[#Headers],0)),"Нет")</f>
        <v>Нет</v>
      </c>
      <c r="I3750" s="12">
        <v>1</v>
      </c>
      <c r="J3750" s="12">
        <v>4</v>
      </c>
      <c r="K3750" s="12">
        <v>1</v>
      </c>
      <c r="L3750" s="12">
        <v>5</v>
      </c>
      <c r="M3750" s="12">
        <v>2</v>
      </c>
      <c r="N3750" s="12">
        <v>0</v>
      </c>
      <c r="O3750" s="12">
        <f>COUNTIF($P$2:P3750,P3750)</f>
        <v>2</v>
      </c>
      <c r="P3750" s="12" t="str">
        <f t="shared" si="237"/>
        <v>141050200</v>
      </c>
      <c r="Q3750" s="12" t="str">
        <f t="shared" si="238"/>
        <v>1410502000002</v>
      </c>
      <c r="R3750" s="20" t="s">
        <v>3263</v>
      </c>
      <c r="U3750" s="12" t="s">
        <v>100</v>
      </c>
      <c r="W3750" s="12" t="s">
        <v>863</v>
      </c>
      <c r="AB3750" s="12" t="s">
        <v>100</v>
      </c>
      <c r="AD3750" s="12" t="s">
        <v>863</v>
      </c>
      <c r="BN3750" s="12">
        <v>1</v>
      </c>
    </row>
    <row r="3751" spans="1:66" ht="45" x14ac:dyDescent="0.25">
      <c r="A3751" s="12">
        <v>1</v>
      </c>
      <c r="B3751" s="11" t="str">
        <f t="shared" si="236"/>
        <v>Общий расчет. Анализ даты. Анализ даты. Символические звезды. Звезда Генерала. Нет</v>
      </c>
      <c r="C3751" s="11" t="str">
        <f>IFERROR(VLOOKUP(I3751,lvl_1[],2,FALSE),"Нет")</f>
        <v>Общий расчет</v>
      </c>
      <c r="D3751" s="11" t="str">
        <f>IFERROR(VLOOKUP(Rule!J3751,lvl_2[],2,FALSE),"Нет")</f>
        <v>Анализ даты</v>
      </c>
      <c r="E3751" s="11" t="str">
        <f>IFERROR(VLOOKUP(Rule!K3751,lvl_3[],2,FALSE),"Нет")</f>
        <v>Анализ даты</v>
      </c>
      <c r="F3751" s="11" t="str">
        <f>IFERROR(INDEX(lvl_4[],MATCH(L3751,lvl_4[ID],0),MATCH(TEXT(K3751,"##0"),lvl_4[#Headers],0)),"Нет")</f>
        <v>Символические звезды</v>
      </c>
      <c r="G3751" s="11" t="str">
        <f>IFERROR(INDEX(lvl_5[],MATCH(M3751,lvl_5[ID],0),MATCH(_xlfn.CONCAT(TEXT(K3751,"##0"),"_",TEXT(L3751,"##0")),lvl_5[#Headers],0)),"Нет")</f>
        <v>Звезда Генерала</v>
      </c>
      <c r="H3751" s="11" t="str">
        <f>IFERROR(INDEX(lvl_6[],MATCH(N3751,lvl_6[ID],0),MATCH(_xlfn.CONCAT(K3751,"_",L3751,"_",M3751),lvl_6[#Headers],0)),"Нет")</f>
        <v>Нет</v>
      </c>
      <c r="I3751" s="12">
        <v>1</v>
      </c>
      <c r="J3751" s="12">
        <v>4</v>
      </c>
      <c r="K3751" s="12">
        <v>1</v>
      </c>
      <c r="L3751" s="12">
        <v>5</v>
      </c>
      <c r="M3751" s="12">
        <v>2</v>
      </c>
      <c r="N3751" s="12">
        <v>0</v>
      </c>
      <c r="O3751" s="12">
        <f>COUNTIF($P$2:P3751,P3751)</f>
        <v>3</v>
      </c>
      <c r="P3751" s="12" t="str">
        <f t="shared" si="237"/>
        <v>141050200</v>
      </c>
      <c r="Q3751" s="12" t="str">
        <f t="shared" si="238"/>
        <v>1410502000003</v>
      </c>
      <c r="R3751" s="20" t="s">
        <v>3264</v>
      </c>
      <c r="U3751" s="12" t="s">
        <v>100</v>
      </c>
      <c r="W3751" s="12" t="s">
        <v>867</v>
      </c>
      <c r="AB3751" s="12" t="s">
        <v>100</v>
      </c>
      <c r="AD3751" s="12" t="s">
        <v>863</v>
      </c>
      <c r="BN3751" s="12">
        <v>1</v>
      </c>
    </row>
    <row r="3752" spans="1:66" ht="45" x14ac:dyDescent="0.25">
      <c r="A3752" s="12">
        <v>1</v>
      </c>
      <c r="B3752" s="11" t="str">
        <f t="shared" si="236"/>
        <v>Общий расчет. Анализ даты. Анализ даты. Символические звезды. Звезда Генерала. Нет</v>
      </c>
      <c r="C3752" s="11" t="str">
        <f>IFERROR(VLOOKUP(I3752,lvl_1[],2,FALSE),"Нет")</f>
        <v>Общий расчет</v>
      </c>
      <c r="D3752" s="11" t="str">
        <f>IFERROR(VLOOKUP(Rule!J3752,lvl_2[],2,FALSE),"Нет")</f>
        <v>Анализ даты</v>
      </c>
      <c r="E3752" s="11" t="str">
        <f>IFERROR(VLOOKUP(Rule!K3752,lvl_3[],2,FALSE),"Нет")</f>
        <v>Анализ даты</v>
      </c>
      <c r="F3752" s="11" t="str">
        <f>IFERROR(INDEX(lvl_4[],MATCH(L3752,lvl_4[ID],0),MATCH(TEXT(K3752,"##0"),lvl_4[#Headers],0)),"Нет")</f>
        <v>Символические звезды</v>
      </c>
      <c r="G3752" s="11" t="str">
        <f>IFERROR(INDEX(lvl_5[],MATCH(M3752,lvl_5[ID],0),MATCH(_xlfn.CONCAT(TEXT(K3752,"##0"),"_",TEXT(L3752,"##0")),lvl_5[#Headers],0)),"Нет")</f>
        <v>Звезда Генерала</v>
      </c>
      <c r="H3752" s="11" t="str">
        <f>IFERROR(INDEX(lvl_6[],MATCH(N3752,lvl_6[ID],0),MATCH(_xlfn.CONCAT(K3752,"_",L3752,"_",M3752),lvl_6[#Headers],0)),"Нет")</f>
        <v>Нет</v>
      </c>
      <c r="I3752" s="12">
        <v>1</v>
      </c>
      <c r="J3752" s="12">
        <v>4</v>
      </c>
      <c r="K3752" s="12">
        <v>1</v>
      </c>
      <c r="L3752" s="12">
        <v>5</v>
      </c>
      <c r="M3752" s="12">
        <v>2</v>
      </c>
      <c r="N3752" s="12">
        <v>0</v>
      </c>
      <c r="O3752" s="12">
        <f>COUNTIF($P$2:P3752,P3752)</f>
        <v>4</v>
      </c>
      <c r="P3752" s="12" t="str">
        <f t="shared" si="237"/>
        <v>141050200</v>
      </c>
      <c r="Q3752" s="12" t="str">
        <f t="shared" si="238"/>
        <v>1410502000004</v>
      </c>
      <c r="R3752" s="20" t="s">
        <v>3265</v>
      </c>
      <c r="U3752" s="12" t="s">
        <v>100</v>
      </c>
      <c r="W3752" s="12" t="s">
        <v>862</v>
      </c>
      <c r="AB3752" s="12" t="s">
        <v>100</v>
      </c>
      <c r="AD3752" s="12" t="s">
        <v>866</v>
      </c>
      <c r="BN3752" s="12">
        <v>1</v>
      </c>
    </row>
    <row r="3753" spans="1:66" ht="45" x14ac:dyDescent="0.25">
      <c r="A3753" s="12">
        <v>1</v>
      </c>
      <c r="B3753" s="11" t="str">
        <f t="shared" si="236"/>
        <v>Общий расчет. Анализ даты. Анализ даты. Символические звезды. Звезда Генерала. Нет</v>
      </c>
      <c r="C3753" s="11" t="str">
        <f>IFERROR(VLOOKUP(I3753,lvl_1[],2,FALSE),"Нет")</f>
        <v>Общий расчет</v>
      </c>
      <c r="D3753" s="11" t="str">
        <f>IFERROR(VLOOKUP(Rule!J3753,lvl_2[],2,FALSE),"Нет")</f>
        <v>Анализ даты</v>
      </c>
      <c r="E3753" s="11" t="str">
        <f>IFERROR(VLOOKUP(Rule!K3753,lvl_3[],2,FALSE),"Нет")</f>
        <v>Анализ даты</v>
      </c>
      <c r="F3753" s="11" t="str">
        <f>IFERROR(INDEX(lvl_4[],MATCH(L3753,lvl_4[ID],0),MATCH(TEXT(K3753,"##0"),lvl_4[#Headers],0)),"Нет")</f>
        <v>Символические звезды</v>
      </c>
      <c r="G3753" s="11" t="str">
        <f>IFERROR(INDEX(lvl_5[],MATCH(M3753,lvl_5[ID],0),MATCH(_xlfn.CONCAT(TEXT(K3753,"##0"),"_",TEXT(L3753,"##0")),lvl_5[#Headers],0)),"Нет")</f>
        <v>Звезда Генерала</v>
      </c>
      <c r="H3753" s="11" t="str">
        <f>IFERROR(INDEX(lvl_6[],MATCH(N3753,lvl_6[ID],0),MATCH(_xlfn.CONCAT(K3753,"_",L3753,"_",M3753),lvl_6[#Headers],0)),"Нет")</f>
        <v>Нет</v>
      </c>
      <c r="I3753" s="12">
        <v>1</v>
      </c>
      <c r="J3753" s="12">
        <v>4</v>
      </c>
      <c r="K3753" s="12">
        <v>1</v>
      </c>
      <c r="L3753" s="12">
        <v>5</v>
      </c>
      <c r="M3753" s="12">
        <v>2</v>
      </c>
      <c r="N3753" s="12">
        <v>0</v>
      </c>
      <c r="O3753" s="12">
        <f>COUNTIF($P$2:P3753,P3753)</f>
        <v>5</v>
      </c>
      <c r="P3753" s="12" t="str">
        <f t="shared" si="237"/>
        <v>141050200</v>
      </c>
      <c r="Q3753" s="12" t="str">
        <f t="shared" si="238"/>
        <v>1410502000005</v>
      </c>
      <c r="R3753" s="20" t="s">
        <v>3266</v>
      </c>
      <c r="U3753" s="12" t="s">
        <v>100</v>
      </c>
      <c r="W3753" s="12" t="s">
        <v>866</v>
      </c>
      <c r="AB3753" s="12" t="s">
        <v>100</v>
      </c>
      <c r="AD3753" s="12" t="s">
        <v>866</v>
      </c>
      <c r="BN3753" s="12">
        <v>1</v>
      </c>
    </row>
    <row r="3754" spans="1:66" ht="45" x14ac:dyDescent="0.25">
      <c r="A3754" s="12">
        <v>1</v>
      </c>
      <c r="B3754" s="11" t="str">
        <f t="shared" si="236"/>
        <v>Общий расчет. Анализ даты. Анализ даты. Символические звезды. Звезда Генерала. Нет</v>
      </c>
      <c r="C3754" s="11" t="str">
        <f>IFERROR(VLOOKUP(I3754,lvl_1[],2,FALSE),"Нет")</f>
        <v>Общий расчет</v>
      </c>
      <c r="D3754" s="11" t="str">
        <f>IFERROR(VLOOKUP(Rule!J3754,lvl_2[],2,FALSE),"Нет")</f>
        <v>Анализ даты</v>
      </c>
      <c r="E3754" s="11" t="str">
        <f>IFERROR(VLOOKUP(Rule!K3754,lvl_3[],2,FALSE),"Нет")</f>
        <v>Анализ даты</v>
      </c>
      <c r="F3754" s="11" t="str">
        <f>IFERROR(INDEX(lvl_4[],MATCH(L3754,lvl_4[ID],0),MATCH(TEXT(K3754,"##0"),lvl_4[#Headers],0)),"Нет")</f>
        <v>Символические звезды</v>
      </c>
      <c r="G3754" s="11" t="str">
        <f>IFERROR(INDEX(lvl_5[],MATCH(M3754,lvl_5[ID],0),MATCH(_xlfn.CONCAT(TEXT(K3754,"##0"),"_",TEXT(L3754,"##0")),lvl_5[#Headers],0)),"Нет")</f>
        <v>Звезда Генерала</v>
      </c>
      <c r="H3754" s="11" t="str">
        <f>IFERROR(INDEX(lvl_6[],MATCH(N3754,lvl_6[ID],0),MATCH(_xlfn.CONCAT(K3754,"_",L3754,"_",M3754),lvl_6[#Headers],0)),"Нет")</f>
        <v>Нет</v>
      </c>
      <c r="I3754" s="12">
        <v>1</v>
      </c>
      <c r="J3754" s="12">
        <v>4</v>
      </c>
      <c r="K3754" s="12">
        <v>1</v>
      </c>
      <c r="L3754" s="12">
        <v>5</v>
      </c>
      <c r="M3754" s="12">
        <v>2</v>
      </c>
      <c r="N3754" s="12">
        <v>0</v>
      </c>
      <c r="O3754" s="12">
        <f>COUNTIF($P$2:P3754,P3754)</f>
        <v>6</v>
      </c>
      <c r="P3754" s="12" t="str">
        <f t="shared" si="237"/>
        <v>141050200</v>
      </c>
      <c r="Q3754" s="12" t="str">
        <f t="shared" si="238"/>
        <v>1410502000006</v>
      </c>
      <c r="R3754" s="20" t="s">
        <v>3267</v>
      </c>
      <c r="U3754" s="12" t="s">
        <v>100</v>
      </c>
      <c r="W3754" s="12" t="s">
        <v>870</v>
      </c>
      <c r="AB3754" s="12" t="s">
        <v>100</v>
      </c>
      <c r="AD3754" s="12" t="s">
        <v>866</v>
      </c>
      <c r="BN3754" s="12">
        <v>1</v>
      </c>
    </row>
    <row r="3755" spans="1:66" ht="45" x14ac:dyDescent="0.25">
      <c r="A3755" s="12">
        <v>1</v>
      </c>
      <c r="B3755" s="11" t="str">
        <f t="shared" si="236"/>
        <v>Общий расчет. Анализ даты. Анализ даты. Символические звезды. Звезда Генерала. Нет</v>
      </c>
      <c r="C3755" s="11" t="str">
        <f>IFERROR(VLOOKUP(I3755,lvl_1[],2,FALSE),"Нет")</f>
        <v>Общий расчет</v>
      </c>
      <c r="D3755" s="11" t="str">
        <f>IFERROR(VLOOKUP(Rule!J3755,lvl_2[],2,FALSE),"Нет")</f>
        <v>Анализ даты</v>
      </c>
      <c r="E3755" s="11" t="str">
        <f>IFERROR(VLOOKUP(Rule!K3755,lvl_3[],2,FALSE),"Нет")</f>
        <v>Анализ даты</v>
      </c>
      <c r="F3755" s="11" t="str">
        <f>IFERROR(INDEX(lvl_4[],MATCH(L3755,lvl_4[ID],0),MATCH(TEXT(K3755,"##0"),lvl_4[#Headers],0)),"Нет")</f>
        <v>Символические звезды</v>
      </c>
      <c r="G3755" s="11" t="str">
        <f>IFERROR(INDEX(lvl_5[],MATCH(M3755,lvl_5[ID],0),MATCH(_xlfn.CONCAT(TEXT(K3755,"##0"),"_",TEXT(L3755,"##0")),lvl_5[#Headers],0)),"Нет")</f>
        <v>Звезда Генерала</v>
      </c>
      <c r="H3755" s="11" t="str">
        <f>IFERROR(INDEX(lvl_6[],MATCH(N3755,lvl_6[ID],0),MATCH(_xlfn.CONCAT(K3755,"_",L3755,"_",M3755),lvl_6[#Headers],0)),"Нет")</f>
        <v>Нет</v>
      </c>
      <c r="I3755" s="12">
        <v>1</v>
      </c>
      <c r="J3755" s="12">
        <v>4</v>
      </c>
      <c r="K3755" s="12">
        <v>1</v>
      </c>
      <c r="L3755" s="12">
        <v>5</v>
      </c>
      <c r="M3755" s="12">
        <v>2</v>
      </c>
      <c r="N3755" s="12">
        <v>0</v>
      </c>
      <c r="O3755" s="12">
        <f>COUNTIF($P$2:P3755,P3755)</f>
        <v>7</v>
      </c>
      <c r="P3755" s="12" t="str">
        <f t="shared" si="237"/>
        <v>141050200</v>
      </c>
      <c r="Q3755" s="12" t="str">
        <f t="shared" si="238"/>
        <v>1410502000007</v>
      </c>
      <c r="R3755" s="20" t="s">
        <v>3268</v>
      </c>
      <c r="U3755" s="12" t="s">
        <v>100</v>
      </c>
      <c r="W3755" s="12" t="s">
        <v>865</v>
      </c>
      <c r="AB3755" s="12" t="s">
        <v>100</v>
      </c>
      <c r="AD3755" s="12" t="s">
        <v>869</v>
      </c>
      <c r="BN3755" s="12">
        <v>1</v>
      </c>
    </row>
    <row r="3756" spans="1:66" ht="45" x14ac:dyDescent="0.25">
      <c r="A3756" s="12">
        <v>1</v>
      </c>
      <c r="B3756" s="11" t="str">
        <f t="shared" si="236"/>
        <v>Общий расчет. Анализ даты. Анализ даты. Символические звезды. Звезда Генерала. Нет</v>
      </c>
      <c r="C3756" s="11" t="str">
        <f>IFERROR(VLOOKUP(I3756,lvl_1[],2,FALSE),"Нет")</f>
        <v>Общий расчет</v>
      </c>
      <c r="D3756" s="11" t="str">
        <f>IFERROR(VLOOKUP(Rule!J3756,lvl_2[],2,FALSE),"Нет")</f>
        <v>Анализ даты</v>
      </c>
      <c r="E3756" s="11" t="str">
        <f>IFERROR(VLOOKUP(Rule!K3756,lvl_3[],2,FALSE),"Нет")</f>
        <v>Анализ даты</v>
      </c>
      <c r="F3756" s="11" t="str">
        <f>IFERROR(INDEX(lvl_4[],MATCH(L3756,lvl_4[ID],0),MATCH(TEXT(K3756,"##0"),lvl_4[#Headers],0)),"Нет")</f>
        <v>Символические звезды</v>
      </c>
      <c r="G3756" s="11" t="str">
        <f>IFERROR(INDEX(lvl_5[],MATCH(M3756,lvl_5[ID],0),MATCH(_xlfn.CONCAT(TEXT(K3756,"##0"),"_",TEXT(L3756,"##0")),lvl_5[#Headers],0)),"Нет")</f>
        <v>Звезда Генерала</v>
      </c>
      <c r="H3756" s="11" t="str">
        <f>IFERROR(INDEX(lvl_6[],MATCH(N3756,lvl_6[ID],0),MATCH(_xlfn.CONCAT(K3756,"_",L3756,"_",M3756),lvl_6[#Headers],0)),"Нет")</f>
        <v>Нет</v>
      </c>
      <c r="I3756" s="12">
        <v>1</v>
      </c>
      <c r="J3756" s="12">
        <v>4</v>
      </c>
      <c r="K3756" s="12">
        <v>1</v>
      </c>
      <c r="L3756" s="12">
        <v>5</v>
      </c>
      <c r="M3756" s="12">
        <v>2</v>
      </c>
      <c r="N3756" s="12">
        <v>0</v>
      </c>
      <c r="O3756" s="12">
        <f>COUNTIF($P$2:P3756,P3756)</f>
        <v>8</v>
      </c>
      <c r="P3756" s="12" t="str">
        <f t="shared" si="237"/>
        <v>141050200</v>
      </c>
      <c r="Q3756" s="12" t="str">
        <f t="shared" si="238"/>
        <v>1410502000008</v>
      </c>
      <c r="R3756" s="20" t="s">
        <v>3269</v>
      </c>
      <c r="U3756" s="12" t="s">
        <v>100</v>
      </c>
      <c r="W3756" s="12" t="s">
        <v>869</v>
      </c>
      <c r="AB3756" s="12" t="s">
        <v>100</v>
      </c>
      <c r="AD3756" s="12" t="s">
        <v>869</v>
      </c>
      <c r="BN3756" s="12">
        <v>1</v>
      </c>
    </row>
    <row r="3757" spans="1:66" ht="45" x14ac:dyDescent="0.25">
      <c r="A3757" s="12">
        <v>1</v>
      </c>
      <c r="B3757" s="11" t="str">
        <f t="shared" si="236"/>
        <v>Общий расчет. Анализ даты. Анализ даты. Символические звезды. Звезда Генерала. Нет</v>
      </c>
      <c r="C3757" s="11" t="str">
        <f>IFERROR(VLOOKUP(I3757,lvl_1[],2,FALSE),"Нет")</f>
        <v>Общий расчет</v>
      </c>
      <c r="D3757" s="11" t="str">
        <f>IFERROR(VLOOKUP(Rule!J3757,lvl_2[],2,FALSE),"Нет")</f>
        <v>Анализ даты</v>
      </c>
      <c r="E3757" s="11" t="str">
        <f>IFERROR(VLOOKUP(Rule!K3757,lvl_3[],2,FALSE),"Нет")</f>
        <v>Анализ даты</v>
      </c>
      <c r="F3757" s="11" t="str">
        <f>IFERROR(INDEX(lvl_4[],MATCH(L3757,lvl_4[ID],0),MATCH(TEXT(K3757,"##0"),lvl_4[#Headers],0)),"Нет")</f>
        <v>Символические звезды</v>
      </c>
      <c r="G3757" s="11" t="str">
        <f>IFERROR(INDEX(lvl_5[],MATCH(M3757,lvl_5[ID],0),MATCH(_xlfn.CONCAT(TEXT(K3757,"##0"),"_",TEXT(L3757,"##0")),lvl_5[#Headers],0)),"Нет")</f>
        <v>Звезда Генерала</v>
      </c>
      <c r="H3757" s="11" t="str">
        <f>IFERROR(INDEX(lvl_6[],MATCH(N3757,lvl_6[ID],0),MATCH(_xlfn.CONCAT(K3757,"_",L3757,"_",M3757),lvl_6[#Headers],0)),"Нет")</f>
        <v>Нет</v>
      </c>
      <c r="I3757" s="12">
        <v>1</v>
      </c>
      <c r="J3757" s="12">
        <v>4</v>
      </c>
      <c r="K3757" s="12">
        <v>1</v>
      </c>
      <c r="L3757" s="12">
        <v>5</v>
      </c>
      <c r="M3757" s="12">
        <v>2</v>
      </c>
      <c r="N3757" s="12">
        <v>0</v>
      </c>
      <c r="O3757" s="12">
        <f>COUNTIF($P$2:P3757,P3757)</f>
        <v>9</v>
      </c>
      <c r="P3757" s="12" t="str">
        <f t="shared" si="237"/>
        <v>141050200</v>
      </c>
      <c r="Q3757" s="12" t="str">
        <f t="shared" si="238"/>
        <v>1410502000009</v>
      </c>
      <c r="R3757" s="20" t="s">
        <v>3270</v>
      </c>
      <c r="U3757" s="12" t="s">
        <v>100</v>
      </c>
      <c r="W3757" s="12" t="s">
        <v>861</v>
      </c>
      <c r="AB3757" s="12" t="s">
        <v>100</v>
      </c>
      <c r="AD3757" s="12" t="s">
        <v>869</v>
      </c>
      <c r="BN3757" s="12">
        <v>1</v>
      </c>
    </row>
    <row r="3758" spans="1:66" ht="45" x14ac:dyDescent="0.25">
      <c r="A3758" s="12">
        <v>1</v>
      </c>
      <c r="B3758" s="11" t="str">
        <f t="shared" si="236"/>
        <v>Общий расчет. Анализ даты. Анализ даты. Символические звезды. Звезда Генерала. Нет</v>
      </c>
      <c r="C3758" s="11" t="str">
        <f>IFERROR(VLOOKUP(I3758,lvl_1[],2,FALSE),"Нет")</f>
        <v>Общий расчет</v>
      </c>
      <c r="D3758" s="11" t="str">
        <f>IFERROR(VLOOKUP(Rule!J3758,lvl_2[],2,FALSE),"Нет")</f>
        <v>Анализ даты</v>
      </c>
      <c r="E3758" s="11" t="str">
        <f>IFERROR(VLOOKUP(Rule!K3758,lvl_3[],2,FALSE),"Нет")</f>
        <v>Анализ даты</v>
      </c>
      <c r="F3758" s="11" t="str">
        <f>IFERROR(INDEX(lvl_4[],MATCH(L3758,lvl_4[ID],0),MATCH(TEXT(K3758,"##0"),lvl_4[#Headers],0)),"Нет")</f>
        <v>Символические звезды</v>
      </c>
      <c r="G3758" s="11" t="str">
        <f>IFERROR(INDEX(lvl_5[],MATCH(M3758,lvl_5[ID],0),MATCH(_xlfn.CONCAT(TEXT(K3758,"##0"),"_",TEXT(L3758,"##0")),lvl_5[#Headers],0)),"Нет")</f>
        <v>Звезда Генерала</v>
      </c>
      <c r="H3758" s="11" t="str">
        <f>IFERROR(INDEX(lvl_6[],MATCH(N3758,lvl_6[ID],0),MATCH(_xlfn.CONCAT(K3758,"_",L3758,"_",M3758),lvl_6[#Headers],0)),"Нет")</f>
        <v>Нет</v>
      </c>
      <c r="I3758" s="12">
        <v>1</v>
      </c>
      <c r="J3758" s="12">
        <v>4</v>
      </c>
      <c r="K3758" s="12">
        <v>1</v>
      </c>
      <c r="L3758" s="12">
        <v>5</v>
      </c>
      <c r="M3758" s="12">
        <v>2</v>
      </c>
      <c r="N3758" s="12">
        <v>0</v>
      </c>
      <c r="O3758" s="12">
        <f>COUNTIF($P$2:P3758,P3758)</f>
        <v>10</v>
      </c>
      <c r="P3758" s="12" t="str">
        <f t="shared" si="237"/>
        <v>141050200</v>
      </c>
      <c r="Q3758" s="12" t="str">
        <f t="shared" si="238"/>
        <v>1410502000010</v>
      </c>
      <c r="R3758" s="20" t="s">
        <v>3271</v>
      </c>
      <c r="U3758" s="12" t="s">
        <v>100</v>
      </c>
      <c r="W3758" s="12" t="s">
        <v>868</v>
      </c>
      <c r="AB3758" s="12" t="s">
        <v>100</v>
      </c>
      <c r="AD3758" s="12" t="s">
        <v>860</v>
      </c>
      <c r="BN3758" s="12">
        <v>1</v>
      </c>
    </row>
    <row r="3759" spans="1:66" ht="45" x14ac:dyDescent="0.25">
      <c r="A3759" s="12">
        <v>1</v>
      </c>
      <c r="B3759" s="11" t="str">
        <f t="shared" si="236"/>
        <v>Общий расчет. Анализ даты. Анализ даты. Символические звезды. Звезда Генерала. Нет</v>
      </c>
      <c r="C3759" s="11" t="str">
        <f>IFERROR(VLOOKUP(I3759,lvl_1[],2,FALSE),"Нет")</f>
        <v>Общий расчет</v>
      </c>
      <c r="D3759" s="11" t="str">
        <f>IFERROR(VLOOKUP(Rule!J3759,lvl_2[],2,FALSE),"Нет")</f>
        <v>Анализ даты</v>
      </c>
      <c r="E3759" s="11" t="str">
        <f>IFERROR(VLOOKUP(Rule!K3759,lvl_3[],2,FALSE),"Нет")</f>
        <v>Анализ даты</v>
      </c>
      <c r="F3759" s="11" t="str">
        <f>IFERROR(INDEX(lvl_4[],MATCH(L3759,lvl_4[ID],0),MATCH(TEXT(K3759,"##0"),lvl_4[#Headers],0)),"Нет")</f>
        <v>Символические звезды</v>
      </c>
      <c r="G3759" s="11" t="str">
        <f>IFERROR(INDEX(lvl_5[],MATCH(M3759,lvl_5[ID],0),MATCH(_xlfn.CONCAT(TEXT(K3759,"##0"),"_",TEXT(L3759,"##0")),lvl_5[#Headers],0)),"Нет")</f>
        <v>Звезда Генерала</v>
      </c>
      <c r="H3759" s="11" t="str">
        <f>IFERROR(INDEX(lvl_6[],MATCH(N3759,lvl_6[ID],0),MATCH(_xlfn.CONCAT(K3759,"_",L3759,"_",M3759),lvl_6[#Headers],0)),"Нет")</f>
        <v>Нет</v>
      </c>
      <c r="I3759" s="12">
        <v>1</v>
      </c>
      <c r="J3759" s="12">
        <v>4</v>
      </c>
      <c r="K3759" s="12">
        <v>1</v>
      </c>
      <c r="L3759" s="12">
        <v>5</v>
      </c>
      <c r="M3759" s="12">
        <v>2</v>
      </c>
      <c r="N3759" s="12">
        <v>0</v>
      </c>
      <c r="O3759" s="12">
        <f>COUNTIF($P$2:P3759,P3759)</f>
        <v>11</v>
      </c>
      <c r="P3759" s="12" t="str">
        <f t="shared" si="237"/>
        <v>141050200</v>
      </c>
      <c r="Q3759" s="12" t="str">
        <f t="shared" si="238"/>
        <v>1410502000011</v>
      </c>
      <c r="R3759" s="20" t="s">
        <v>3272</v>
      </c>
      <c r="U3759" s="12" t="s">
        <v>100</v>
      </c>
      <c r="W3759" s="12" t="s">
        <v>860</v>
      </c>
      <c r="AB3759" s="12" t="s">
        <v>100</v>
      </c>
      <c r="AD3759" s="12" t="s">
        <v>860</v>
      </c>
      <c r="BN3759" s="12">
        <v>1</v>
      </c>
    </row>
    <row r="3760" spans="1:66" ht="45" x14ac:dyDescent="0.25">
      <c r="A3760" s="12">
        <v>1</v>
      </c>
      <c r="B3760" s="11" t="str">
        <f t="shared" si="236"/>
        <v>Общий расчет. Анализ даты. Анализ даты. Символические звезды. Звезда Генерала. Нет</v>
      </c>
      <c r="C3760" s="11" t="str">
        <f>IFERROR(VLOOKUP(I3760,lvl_1[],2,FALSE),"Нет")</f>
        <v>Общий расчет</v>
      </c>
      <c r="D3760" s="11" t="str">
        <f>IFERROR(VLOOKUP(Rule!J3760,lvl_2[],2,FALSE),"Нет")</f>
        <v>Анализ даты</v>
      </c>
      <c r="E3760" s="11" t="str">
        <f>IFERROR(VLOOKUP(Rule!K3760,lvl_3[],2,FALSE),"Нет")</f>
        <v>Анализ даты</v>
      </c>
      <c r="F3760" s="11" t="str">
        <f>IFERROR(INDEX(lvl_4[],MATCH(L3760,lvl_4[ID],0),MATCH(TEXT(K3760,"##0"),lvl_4[#Headers],0)),"Нет")</f>
        <v>Символические звезды</v>
      </c>
      <c r="G3760" s="11" t="str">
        <f>IFERROR(INDEX(lvl_5[],MATCH(M3760,lvl_5[ID],0),MATCH(_xlfn.CONCAT(TEXT(K3760,"##0"),"_",TEXT(L3760,"##0")),lvl_5[#Headers],0)),"Нет")</f>
        <v>Звезда Генерала</v>
      </c>
      <c r="H3760" s="11" t="str">
        <f>IFERROR(INDEX(lvl_6[],MATCH(N3760,lvl_6[ID],0),MATCH(_xlfn.CONCAT(K3760,"_",L3760,"_",M3760),lvl_6[#Headers],0)),"Нет")</f>
        <v>Нет</v>
      </c>
      <c r="I3760" s="12">
        <v>1</v>
      </c>
      <c r="J3760" s="12">
        <v>4</v>
      </c>
      <c r="K3760" s="12">
        <v>1</v>
      </c>
      <c r="L3760" s="12">
        <v>5</v>
      </c>
      <c r="M3760" s="12">
        <v>2</v>
      </c>
      <c r="N3760" s="12">
        <v>0</v>
      </c>
      <c r="O3760" s="12">
        <f>COUNTIF($P$2:P3760,P3760)</f>
        <v>12</v>
      </c>
      <c r="P3760" s="12" t="str">
        <f t="shared" si="237"/>
        <v>141050200</v>
      </c>
      <c r="Q3760" s="12" t="str">
        <f t="shared" si="238"/>
        <v>1410502000012</v>
      </c>
      <c r="R3760" s="20" t="s">
        <v>3273</v>
      </c>
      <c r="U3760" s="12" t="s">
        <v>100</v>
      </c>
      <c r="W3760" s="12" t="s">
        <v>864</v>
      </c>
      <c r="AB3760" s="12" t="s">
        <v>100</v>
      </c>
      <c r="AD3760" s="12" t="s">
        <v>860</v>
      </c>
      <c r="BN3760" s="12">
        <v>1</v>
      </c>
    </row>
    <row r="3761" spans="1:66" ht="45" x14ac:dyDescent="0.25">
      <c r="A3761" s="12">
        <v>1</v>
      </c>
      <c r="B3761" s="11" t="str">
        <f t="shared" si="236"/>
        <v>Общий расчет. Анализ даты. Анализ даты. Символические звезды. Цветущий балдахин. Нет</v>
      </c>
      <c r="C3761" s="11" t="str">
        <f>IFERROR(VLOOKUP(I3761,lvl_1[],2,FALSE),"Нет")</f>
        <v>Общий расчет</v>
      </c>
      <c r="D3761" s="11" t="str">
        <f>IFERROR(VLOOKUP(Rule!J3761,lvl_2[],2,FALSE),"Нет")</f>
        <v>Анализ даты</v>
      </c>
      <c r="E3761" s="11" t="str">
        <f>IFERROR(VLOOKUP(Rule!K3761,lvl_3[],2,FALSE),"Нет")</f>
        <v>Анализ даты</v>
      </c>
      <c r="F3761" s="11" t="str">
        <f>IFERROR(INDEX(lvl_4[],MATCH(L3761,lvl_4[ID],0),MATCH(TEXT(K3761,"##0"),lvl_4[#Headers],0)),"Нет")</f>
        <v>Символические звезды</v>
      </c>
      <c r="G3761" s="11" t="str">
        <f>IFERROR(INDEX(lvl_5[],MATCH(M3761,lvl_5[ID],0),MATCH(_xlfn.CONCAT(TEXT(K3761,"##0"),"_",TEXT(L3761,"##0")),lvl_5[#Headers],0)),"Нет")</f>
        <v>Цветущий балдахин</v>
      </c>
      <c r="H3761" s="11" t="str">
        <f>IFERROR(INDEX(lvl_6[],MATCH(N3761,lvl_6[ID],0),MATCH(_xlfn.CONCAT(K3761,"_",L3761,"_",M3761),lvl_6[#Headers],0)),"Нет")</f>
        <v>Нет</v>
      </c>
      <c r="I3761" s="12">
        <v>1</v>
      </c>
      <c r="J3761" s="12">
        <v>4</v>
      </c>
      <c r="K3761" s="12">
        <v>1</v>
      </c>
      <c r="L3761" s="12">
        <v>5</v>
      </c>
      <c r="M3761" s="12">
        <v>3</v>
      </c>
      <c r="N3761" s="12">
        <v>0</v>
      </c>
      <c r="O3761" s="12">
        <f>COUNTIF($P$2:P3761,P3761)</f>
        <v>1</v>
      </c>
      <c r="P3761" s="12" t="str">
        <f t="shared" si="237"/>
        <v>141050300</v>
      </c>
      <c r="Q3761" s="12" t="str">
        <f t="shared" si="238"/>
        <v>1410503000001</v>
      </c>
      <c r="R3761" s="20" t="s">
        <v>3314</v>
      </c>
      <c r="U3761" s="12" t="s">
        <v>100</v>
      </c>
      <c r="W3761" s="12" t="s">
        <v>859</v>
      </c>
      <c r="AB3761" s="12" t="s">
        <v>100</v>
      </c>
      <c r="AD3761" s="12" t="s">
        <v>867</v>
      </c>
      <c r="BN3761" s="12">
        <v>1</v>
      </c>
    </row>
    <row r="3762" spans="1:66" ht="45" x14ac:dyDescent="0.25">
      <c r="A3762" s="12">
        <v>1</v>
      </c>
      <c r="B3762" s="11" t="str">
        <f t="shared" si="236"/>
        <v>Общий расчет. Анализ даты. Анализ даты. Символические звезды. Цветущий балдахин. Нет</v>
      </c>
      <c r="C3762" s="11" t="str">
        <f>IFERROR(VLOOKUP(I3762,lvl_1[],2,FALSE),"Нет")</f>
        <v>Общий расчет</v>
      </c>
      <c r="D3762" s="11" t="str">
        <f>IFERROR(VLOOKUP(Rule!J3762,lvl_2[],2,FALSE),"Нет")</f>
        <v>Анализ даты</v>
      </c>
      <c r="E3762" s="11" t="str">
        <f>IFERROR(VLOOKUP(Rule!K3762,lvl_3[],2,FALSE),"Нет")</f>
        <v>Анализ даты</v>
      </c>
      <c r="F3762" s="11" t="str">
        <f>IFERROR(INDEX(lvl_4[],MATCH(L3762,lvl_4[ID],0),MATCH(TEXT(K3762,"##0"),lvl_4[#Headers],0)),"Нет")</f>
        <v>Символические звезды</v>
      </c>
      <c r="G3762" s="11" t="str">
        <f>IFERROR(INDEX(lvl_5[],MATCH(M3762,lvl_5[ID],0),MATCH(_xlfn.CONCAT(TEXT(K3762,"##0"),"_",TEXT(L3762,"##0")),lvl_5[#Headers],0)),"Нет")</f>
        <v>Цветущий балдахин</v>
      </c>
      <c r="H3762" s="11" t="str">
        <f>IFERROR(INDEX(lvl_6[],MATCH(N3762,lvl_6[ID],0),MATCH(_xlfn.CONCAT(K3762,"_",L3762,"_",M3762),lvl_6[#Headers],0)),"Нет")</f>
        <v>Нет</v>
      </c>
      <c r="I3762" s="12">
        <v>1</v>
      </c>
      <c r="J3762" s="12">
        <v>4</v>
      </c>
      <c r="K3762" s="12">
        <v>1</v>
      </c>
      <c r="L3762" s="12">
        <v>5</v>
      </c>
      <c r="M3762" s="12">
        <v>3</v>
      </c>
      <c r="N3762" s="12">
        <v>0</v>
      </c>
      <c r="O3762" s="12">
        <f>COUNTIF($P$2:P3762,P3762)</f>
        <v>2</v>
      </c>
      <c r="P3762" s="12" t="str">
        <f t="shared" si="237"/>
        <v>141050300</v>
      </c>
      <c r="Q3762" s="12" t="str">
        <f t="shared" si="238"/>
        <v>1410503000002</v>
      </c>
      <c r="R3762" s="20" t="s">
        <v>3315</v>
      </c>
      <c r="U3762" s="12" t="s">
        <v>100</v>
      </c>
      <c r="W3762" s="12" t="s">
        <v>863</v>
      </c>
      <c r="AB3762" s="12" t="s">
        <v>100</v>
      </c>
      <c r="AD3762" s="12" t="s">
        <v>867</v>
      </c>
      <c r="BN3762" s="12">
        <v>1</v>
      </c>
    </row>
    <row r="3763" spans="1:66" ht="45" x14ac:dyDescent="0.25">
      <c r="A3763" s="12">
        <v>1</v>
      </c>
      <c r="B3763" s="11" t="str">
        <f t="shared" si="236"/>
        <v>Общий расчет. Анализ даты. Анализ даты. Символические звезды. Цветущий балдахин. Нет</v>
      </c>
      <c r="C3763" s="11" t="str">
        <f>IFERROR(VLOOKUP(I3763,lvl_1[],2,FALSE),"Нет")</f>
        <v>Общий расчет</v>
      </c>
      <c r="D3763" s="11" t="str">
        <f>IFERROR(VLOOKUP(Rule!J3763,lvl_2[],2,FALSE),"Нет")</f>
        <v>Анализ даты</v>
      </c>
      <c r="E3763" s="11" t="str">
        <f>IFERROR(VLOOKUP(Rule!K3763,lvl_3[],2,FALSE),"Нет")</f>
        <v>Анализ даты</v>
      </c>
      <c r="F3763" s="11" t="str">
        <f>IFERROR(INDEX(lvl_4[],MATCH(L3763,lvl_4[ID],0),MATCH(TEXT(K3763,"##0"),lvl_4[#Headers],0)),"Нет")</f>
        <v>Символические звезды</v>
      </c>
      <c r="G3763" s="11" t="str">
        <f>IFERROR(INDEX(lvl_5[],MATCH(M3763,lvl_5[ID],0),MATCH(_xlfn.CONCAT(TEXT(K3763,"##0"),"_",TEXT(L3763,"##0")),lvl_5[#Headers],0)),"Нет")</f>
        <v>Цветущий балдахин</v>
      </c>
      <c r="H3763" s="11" t="str">
        <f>IFERROR(INDEX(lvl_6[],MATCH(N3763,lvl_6[ID],0),MATCH(_xlfn.CONCAT(K3763,"_",L3763,"_",M3763),lvl_6[#Headers],0)),"Нет")</f>
        <v>Нет</v>
      </c>
      <c r="I3763" s="12">
        <v>1</v>
      </c>
      <c r="J3763" s="12">
        <v>4</v>
      </c>
      <c r="K3763" s="12">
        <v>1</v>
      </c>
      <c r="L3763" s="12">
        <v>5</v>
      </c>
      <c r="M3763" s="12">
        <v>3</v>
      </c>
      <c r="N3763" s="12">
        <v>0</v>
      </c>
      <c r="O3763" s="12">
        <f>COUNTIF($P$2:P3763,P3763)</f>
        <v>3</v>
      </c>
      <c r="P3763" s="12" t="str">
        <f t="shared" si="237"/>
        <v>141050300</v>
      </c>
      <c r="Q3763" s="12" t="str">
        <f t="shared" si="238"/>
        <v>1410503000003</v>
      </c>
      <c r="R3763" s="20" t="s">
        <v>3316</v>
      </c>
      <c r="U3763" s="12" t="s">
        <v>100</v>
      </c>
      <c r="W3763" s="12" t="s">
        <v>867</v>
      </c>
      <c r="AB3763" s="12" t="s">
        <v>100</v>
      </c>
      <c r="AD3763" s="12" t="s">
        <v>867</v>
      </c>
      <c r="BN3763" s="12">
        <v>1</v>
      </c>
    </row>
    <row r="3764" spans="1:66" ht="45" x14ac:dyDescent="0.25">
      <c r="A3764" s="12">
        <v>1</v>
      </c>
      <c r="B3764" s="11" t="str">
        <f t="shared" si="236"/>
        <v>Общий расчет. Анализ даты. Анализ даты. Символические звезды. Цветущий балдахин. Нет</v>
      </c>
      <c r="C3764" s="11" t="str">
        <f>IFERROR(VLOOKUP(I3764,lvl_1[],2,FALSE),"Нет")</f>
        <v>Общий расчет</v>
      </c>
      <c r="D3764" s="11" t="str">
        <f>IFERROR(VLOOKUP(Rule!J3764,lvl_2[],2,FALSE),"Нет")</f>
        <v>Анализ даты</v>
      </c>
      <c r="E3764" s="11" t="str">
        <f>IFERROR(VLOOKUP(Rule!K3764,lvl_3[],2,FALSE),"Нет")</f>
        <v>Анализ даты</v>
      </c>
      <c r="F3764" s="11" t="str">
        <f>IFERROR(INDEX(lvl_4[],MATCH(L3764,lvl_4[ID],0),MATCH(TEXT(K3764,"##0"),lvl_4[#Headers],0)),"Нет")</f>
        <v>Символические звезды</v>
      </c>
      <c r="G3764" s="11" t="str">
        <f>IFERROR(INDEX(lvl_5[],MATCH(M3764,lvl_5[ID],0),MATCH(_xlfn.CONCAT(TEXT(K3764,"##0"),"_",TEXT(L3764,"##0")),lvl_5[#Headers],0)),"Нет")</f>
        <v>Цветущий балдахин</v>
      </c>
      <c r="H3764" s="11" t="str">
        <f>IFERROR(INDEX(lvl_6[],MATCH(N3764,lvl_6[ID],0),MATCH(_xlfn.CONCAT(K3764,"_",L3764,"_",M3764),lvl_6[#Headers],0)),"Нет")</f>
        <v>Нет</v>
      </c>
      <c r="I3764" s="12">
        <v>1</v>
      </c>
      <c r="J3764" s="12">
        <v>4</v>
      </c>
      <c r="K3764" s="12">
        <v>1</v>
      </c>
      <c r="L3764" s="12">
        <v>5</v>
      </c>
      <c r="M3764" s="12">
        <v>3</v>
      </c>
      <c r="N3764" s="12">
        <v>0</v>
      </c>
      <c r="O3764" s="12">
        <f>COUNTIF($P$2:P3764,P3764)</f>
        <v>4</v>
      </c>
      <c r="P3764" s="12" t="str">
        <f t="shared" si="237"/>
        <v>141050300</v>
      </c>
      <c r="Q3764" s="12" t="str">
        <f t="shared" si="238"/>
        <v>1410503000004</v>
      </c>
      <c r="R3764" s="20" t="s">
        <v>3317</v>
      </c>
      <c r="U3764" s="12" t="s">
        <v>100</v>
      </c>
      <c r="W3764" s="12" t="s">
        <v>862</v>
      </c>
      <c r="AB3764" s="12" t="s">
        <v>100</v>
      </c>
      <c r="AD3764" s="12" t="s">
        <v>870</v>
      </c>
      <c r="BN3764" s="12">
        <v>1</v>
      </c>
    </row>
    <row r="3765" spans="1:66" ht="45" x14ac:dyDescent="0.25">
      <c r="A3765" s="12">
        <v>1</v>
      </c>
      <c r="B3765" s="11" t="str">
        <f t="shared" si="236"/>
        <v>Общий расчет. Анализ даты. Анализ даты. Символические звезды. Цветущий балдахин. Нет</v>
      </c>
      <c r="C3765" s="11" t="str">
        <f>IFERROR(VLOOKUP(I3765,lvl_1[],2,FALSE),"Нет")</f>
        <v>Общий расчет</v>
      </c>
      <c r="D3765" s="11" t="str">
        <f>IFERROR(VLOOKUP(Rule!J3765,lvl_2[],2,FALSE),"Нет")</f>
        <v>Анализ даты</v>
      </c>
      <c r="E3765" s="11" t="str">
        <f>IFERROR(VLOOKUP(Rule!K3765,lvl_3[],2,FALSE),"Нет")</f>
        <v>Анализ даты</v>
      </c>
      <c r="F3765" s="11" t="str">
        <f>IFERROR(INDEX(lvl_4[],MATCH(L3765,lvl_4[ID],0),MATCH(TEXT(K3765,"##0"),lvl_4[#Headers],0)),"Нет")</f>
        <v>Символические звезды</v>
      </c>
      <c r="G3765" s="11" t="str">
        <f>IFERROR(INDEX(lvl_5[],MATCH(M3765,lvl_5[ID],0),MATCH(_xlfn.CONCAT(TEXT(K3765,"##0"),"_",TEXT(L3765,"##0")),lvl_5[#Headers],0)),"Нет")</f>
        <v>Цветущий балдахин</v>
      </c>
      <c r="H3765" s="11" t="str">
        <f>IFERROR(INDEX(lvl_6[],MATCH(N3765,lvl_6[ID],0),MATCH(_xlfn.CONCAT(K3765,"_",L3765,"_",M3765),lvl_6[#Headers],0)),"Нет")</f>
        <v>Нет</v>
      </c>
      <c r="I3765" s="12">
        <v>1</v>
      </c>
      <c r="J3765" s="12">
        <v>4</v>
      </c>
      <c r="K3765" s="12">
        <v>1</v>
      </c>
      <c r="L3765" s="12">
        <v>5</v>
      </c>
      <c r="M3765" s="12">
        <v>3</v>
      </c>
      <c r="N3765" s="12">
        <v>0</v>
      </c>
      <c r="O3765" s="12">
        <f>COUNTIF($P$2:P3765,P3765)</f>
        <v>5</v>
      </c>
      <c r="P3765" s="12" t="str">
        <f t="shared" si="237"/>
        <v>141050300</v>
      </c>
      <c r="Q3765" s="12" t="str">
        <f t="shared" si="238"/>
        <v>1410503000005</v>
      </c>
      <c r="R3765" s="20" t="s">
        <v>3318</v>
      </c>
      <c r="U3765" s="12" t="s">
        <v>100</v>
      </c>
      <c r="W3765" s="12" t="s">
        <v>866</v>
      </c>
      <c r="AB3765" s="12" t="s">
        <v>100</v>
      </c>
      <c r="AD3765" s="12" t="s">
        <v>870</v>
      </c>
      <c r="BN3765" s="12">
        <v>1</v>
      </c>
    </row>
    <row r="3766" spans="1:66" ht="45" x14ac:dyDescent="0.25">
      <c r="A3766" s="12">
        <v>1</v>
      </c>
      <c r="B3766" s="11" t="str">
        <f t="shared" si="236"/>
        <v>Общий расчет. Анализ даты. Анализ даты. Символические звезды. Цветущий балдахин. Нет</v>
      </c>
      <c r="C3766" s="11" t="str">
        <f>IFERROR(VLOOKUP(I3766,lvl_1[],2,FALSE),"Нет")</f>
        <v>Общий расчет</v>
      </c>
      <c r="D3766" s="11" t="str">
        <f>IFERROR(VLOOKUP(Rule!J3766,lvl_2[],2,FALSE),"Нет")</f>
        <v>Анализ даты</v>
      </c>
      <c r="E3766" s="11" t="str">
        <f>IFERROR(VLOOKUP(Rule!K3766,lvl_3[],2,FALSE),"Нет")</f>
        <v>Анализ даты</v>
      </c>
      <c r="F3766" s="11" t="str">
        <f>IFERROR(INDEX(lvl_4[],MATCH(L3766,lvl_4[ID],0),MATCH(TEXT(K3766,"##0"),lvl_4[#Headers],0)),"Нет")</f>
        <v>Символические звезды</v>
      </c>
      <c r="G3766" s="11" t="str">
        <f>IFERROR(INDEX(lvl_5[],MATCH(M3766,lvl_5[ID],0),MATCH(_xlfn.CONCAT(TEXT(K3766,"##0"),"_",TEXT(L3766,"##0")),lvl_5[#Headers],0)),"Нет")</f>
        <v>Цветущий балдахин</v>
      </c>
      <c r="H3766" s="11" t="str">
        <f>IFERROR(INDEX(lvl_6[],MATCH(N3766,lvl_6[ID],0),MATCH(_xlfn.CONCAT(K3766,"_",L3766,"_",M3766),lvl_6[#Headers],0)),"Нет")</f>
        <v>Нет</v>
      </c>
      <c r="I3766" s="12">
        <v>1</v>
      </c>
      <c r="J3766" s="12">
        <v>4</v>
      </c>
      <c r="K3766" s="12">
        <v>1</v>
      </c>
      <c r="L3766" s="12">
        <v>5</v>
      </c>
      <c r="M3766" s="12">
        <v>3</v>
      </c>
      <c r="N3766" s="12">
        <v>0</v>
      </c>
      <c r="O3766" s="12">
        <f>COUNTIF($P$2:P3766,P3766)</f>
        <v>6</v>
      </c>
      <c r="P3766" s="12" t="str">
        <f t="shared" si="237"/>
        <v>141050300</v>
      </c>
      <c r="Q3766" s="12" t="str">
        <f t="shared" si="238"/>
        <v>1410503000006</v>
      </c>
      <c r="R3766" s="20" t="s">
        <v>3319</v>
      </c>
      <c r="U3766" s="12" t="s">
        <v>100</v>
      </c>
      <c r="W3766" s="12" t="s">
        <v>870</v>
      </c>
      <c r="AB3766" s="12" t="s">
        <v>100</v>
      </c>
      <c r="AD3766" s="12" t="s">
        <v>870</v>
      </c>
      <c r="BN3766" s="12">
        <v>1</v>
      </c>
    </row>
    <row r="3767" spans="1:66" ht="45" x14ac:dyDescent="0.25">
      <c r="A3767" s="12">
        <v>1</v>
      </c>
      <c r="B3767" s="11" t="str">
        <f t="shared" si="236"/>
        <v>Общий расчет. Анализ даты. Анализ даты. Символические звезды. Цветущий балдахин. Нет</v>
      </c>
      <c r="C3767" s="11" t="str">
        <f>IFERROR(VLOOKUP(I3767,lvl_1[],2,FALSE),"Нет")</f>
        <v>Общий расчет</v>
      </c>
      <c r="D3767" s="11" t="str">
        <f>IFERROR(VLOOKUP(Rule!J3767,lvl_2[],2,FALSE),"Нет")</f>
        <v>Анализ даты</v>
      </c>
      <c r="E3767" s="11" t="str">
        <f>IFERROR(VLOOKUP(Rule!K3767,lvl_3[],2,FALSE),"Нет")</f>
        <v>Анализ даты</v>
      </c>
      <c r="F3767" s="11" t="str">
        <f>IFERROR(INDEX(lvl_4[],MATCH(L3767,lvl_4[ID],0),MATCH(TEXT(K3767,"##0"),lvl_4[#Headers],0)),"Нет")</f>
        <v>Символические звезды</v>
      </c>
      <c r="G3767" s="11" t="str">
        <f>IFERROR(INDEX(lvl_5[],MATCH(M3767,lvl_5[ID],0),MATCH(_xlfn.CONCAT(TEXT(K3767,"##0"),"_",TEXT(L3767,"##0")),lvl_5[#Headers],0)),"Нет")</f>
        <v>Цветущий балдахин</v>
      </c>
      <c r="H3767" s="11" t="str">
        <f>IFERROR(INDEX(lvl_6[],MATCH(N3767,lvl_6[ID],0),MATCH(_xlfn.CONCAT(K3767,"_",L3767,"_",M3767),lvl_6[#Headers],0)),"Нет")</f>
        <v>Нет</v>
      </c>
      <c r="I3767" s="12">
        <v>1</v>
      </c>
      <c r="J3767" s="12">
        <v>4</v>
      </c>
      <c r="K3767" s="12">
        <v>1</v>
      </c>
      <c r="L3767" s="12">
        <v>5</v>
      </c>
      <c r="M3767" s="12">
        <v>3</v>
      </c>
      <c r="N3767" s="12">
        <v>0</v>
      </c>
      <c r="O3767" s="12">
        <f>COUNTIF($P$2:P3767,P3767)</f>
        <v>7</v>
      </c>
      <c r="P3767" s="12" t="str">
        <f t="shared" si="237"/>
        <v>141050300</v>
      </c>
      <c r="Q3767" s="12" t="str">
        <f t="shared" si="238"/>
        <v>1410503000007</v>
      </c>
      <c r="R3767" s="20" t="s">
        <v>3320</v>
      </c>
      <c r="U3767" s="12" t="s">
        <v>100</v>
      </c>
      <c r="W3767" s="12" t="s">
        <v>865</v>
      </c>
      <c r="AB3767" s="12" t="s">
        <v>100</v>
      </c>
      <c r="AD3767" s="12" t="s">
        <v>861</v>
      </c>
      <c r="BN3767" s="12">
        <v>1</v>
      </c>
    </row>
    <row r="3768" spans="1:66" ht="45" x14ac:dyDescent="0.25">
      <c r="A3768" s="12">
        <v>1</v>
      </c>
      <c r="B3768" s="11" t="str">
        <f t="shared" si="236"/>
        <v>Общий расчет. Анализ даты. Анализ даты. Символические звезды. Цветущий балдахин. Нет</v>
      </c>
      <c r="C3768" s="11" t="str">
        <f>IFERROR(VLOOKUP(I3768,lvl_1[],2,FALSE),"Нет")</f>
        <v>Общий расчет</v>
      </c>
      <c r="D3768" s="11" t="str">
        <f>IFERROR(VLOOKUP(Rule!J3768,lvl_2[],2,FALSE),"Нет")</f>
        <v>Анализ даты</v>
      </c>
      <c r="E3768" s="11" t="str">
        <f>IFERROR(VLOOKUP(Rule!K3768,lvl_3[],2,FALSE),"Нет")</f>
        <v>Анализ даты</v>
      </c>
      <c r="F3768" s="11" t="str">
        <f>IFERROR(INDEX(lvl_4[],MATCH(L3768,lvl_4[ID],0),MATCH(TEXT(K3768,"##0"),lvl_4[#Headers],0)),"Нет")</f>
        <v>Символические звезды</v>
      </c>
      <c r="G3768" s="11" t="str">
        <f>IFERROR(INDEX(lvl_5[],MATCH(M3768,lvl_5[ID],0),MATCH(_xlfn.CONCAT(TEXT(K3768,"##0"),"_",TEXT(L3768,"##0")),lvl_5[#Headers],0)),"Нет")</f>
        <v>Цветущий балдахин</v>
      </c>
      <c r="H3768" s="11" t="str">
        <f>IFERROR(INDEX(lvl_6[],MATCH(N3768,lvl_6[ID],0),MATCH(_xlfn.CONCAT(K3768,"_",L3768,"_",M3768),lvl_6[#Headers],0)),"Нет")</f>
        <v>Нет</v>
      </c>
      <c r="I3768" s="12">
        <v>1</v>
      </c>
      <c r="J3768" s="12">
        <v>4</v>
      </c>
      <c r="K3768" s="12">
        <v>1</v>
      </c>
      <c r="L3768" s="12">
        <v>5</v>
      </c>
      <c r="M3768" s="12">
        <v>3</v>
      </c>
      <c r="N3768" s="12">
        <v>0</v>
      </c>
      <c r="O3768" s="12">
        <f>COUNTIF($P$2:P3768,P3768)</f>
        <v>8</v>
      </c>
      <c r="P3768" s="12" t="str">
        <f t="shared" si="237"/>
        <v>141050300</v>
      </c>
      <c r="Q3768" s="12" t="str">
        <f t="shared" si="238"/>
        <v>1410503000008</v>
      </c>
      <c r="R3768" s="20" t="s">
        <v>3321</v>
      </c>
      <c r="U3768" s="12" t="s">
        <v>100</v>
      </c>
      <c r="W3768" s="12" t="s">
        <v>869</v>
      </c>
      <c r="AB3768" s="12" t="s">
        <v>100</v>
      </c>
      <c r="AD3768" s="12" t="s">
        <v>861</v>
      </c>
      <c r="BN3768" s="12">
        <v>1</v>
      </c>
    </row>
    <row r="3769" spans="1:66" ht="45" x14ac:dyDescent="0.25">
      <c r="A3769" s="12">
        <v>1</v>
      </c>
      <c r="B3769" s="11" t="str">
        <f t="shared" si="236"/>
        <v>Общий расчет. Анализ даты. Анализ даты. Символические звезды. Цветущий балдахин. Нет</v>
      </c>
      <c r="C3769" s="11" t="str">
        <f>IFERROR(VLOOKUP(I3769,lvl_1[],2,FALSE),"Нет")</f>
        <v>Общий расчет</v>
      </c>
      <c r="D3769" s="11" t="str">
        <f>IFERROR(VLOOKUP(Rule!J3769,lvl_2[],2,FALSE),"Нет")</f>
        <v>Анализ даты</v>
      </c>
      <c r="E3769" s="11" t="str">
        <f>IFERROR(VLOOKUP(Rule!K3769,lvl_3[],2,FALSE),"Нет")</f>
        <v>Анализ даты</v>
      </c>
      <c r="F3769" s="11" t="str">
        <f>IFERROR(INDEX(lvl_4[],MATCH(L3769,lvl_4[ID],0),MATCH(TEXT(K3769,"##0"),lvl_4[#Headers],0)),"Нет")</f>
        <v>Символические звезды</v>
      </c>
      <c r="G3769" s="11" t="str">
        <f>IFERROR(INDEX(lvl_5[],MATCH(M3769,lvl_5[ID],0),MATCH(_xlfn.CONCAT(TEXT(K3769,"##0"),"_",TEXT(L3769,"##0")),lvl_5[#Headers],0)),"Нет")</f>
        <v>Цветущий балдахин</v>
      </c>
      <c r="H3769" s="11" t="str">
        <f>IFERROR(INDEX(lvl_6[],MATCH(N3769,lvl_6[ID],0),MATCH(_xlfn.CONCAT(K3769,"_",L3769,"_",M3769),lvl_6[#Headers],0)),"Нет")</f>
        <v>Нет</v>
      </c>
      <c r="I3769" s="12">
        <v>1</v>
      </c>
      <c r="J3769" s="12">
        <v>4</v>
      </c>
      <c r="K3769" s="12">
        <v>1</v>
      </c>
      <c r="L3769" s="12">
        <v>5</v>
      </c>
      <c r="M3769" s="12">
        <v>3</v>
      </c>
      <c r="N3769" s="12">
        <v>0</v>
      </c>
      <c r="O3769" s="12">
        <f>COUNTIF($P$2:P3769,P3769)</f>
        <v>9</v>
      </c>
      <c r="P3769" s="12" t="str">
        <f t="shared" si="237"/>
        <v>141050300</v>
      </c>
      <c r="Q3769" s="12" t="str">
        <f t="shared" si="238"/>
        <v>1410503000009</v>
      </c>
      <c r="R3769" s="20" t="s">
        <v>3322</v>
      </c>
      <c r="U3769" s="12" t="s">
        <v>100</v>
      </c>
      <c r="W3769" s="12" t="s">
        <v>861</v>
      </c>
      <c r="AB3769" s="12" t="s">
        <v>100</v>
      </c>
      <c r="AD3769" s="12" t="s">
        <v>861</v>
      </c>
      <c r="BN3769" s="12">
        <v>1</v>
      </c>
    </row>
    <row r="3770" spans="1:66" ht="45" x14ac:dyDescent="0.25">
      <c r="A3770" s="12">
        <v>1</v>
      </c>
      <c r="B3770" s="11" t="str">
        <f t="shared" si="236"/>
        <v>Общий расчет. Анализ даты. Анализ даты. Символические звезды. Цветущий балдахин. Нет</v>
      </c>
      <c r="C3770" s="11" t="str">
        <f>IFERROR(VLOOKUP(I3770,lvl_1[],2,FALSE),"Нет")</f>
        <v>Общий расчет</v>
      </c>
      <c r="D3770" s="11" t="str">
        <f>IFERROR(VLOOKUP(Rule!J3770,lvl_2[],2,FALSE),"Нет")</f>
        <v>Анализ даты</v>
      </c>
      <c r="E3770" s="11" t="str">
        <f>IFERROR(VLOOKUP(Rule!K3770,lvl_3[],2,FALSE),"Нет")</f>
        <v>Анализ даты</v>
      </c>
      <c r="F3770" s="11" t="str">
        <f>IFERROR(INDEX(lvl_4[],MATCH(L3770,lvl_4[ID],0),MATCH(TEXT(K3770,"##0"),lvl_4[#Headers],0)),"Нет")</f>
        <v>Символические звезды</v>
      </c>
      <c r="G3770" s="11" t="str">
        <f>IFERROR(INDEX(lvl_5[],MATCH(M3770,lvl_5[ID],0),MATCH(_xlfn.CONCAT(TEXT(K3770,"##0"),"_",TEXT(L3770,"##0")),lvl_5[#Headers],0)),"Нет")</f>
        <v>Цветущий балдахин</v>
      </c>
      <c r="H3770" s="11" t="str">
        <f>IFERROR(INDEX(lvl_6[],MATCH(N3770,lvl_6[ID],0),MATCH(_xlfn.CONCAT(K3770,"_",L3770,"_",M3770),lvl_6[#Headers],0)),"Нет")</f>
        <v>Нет</v>
      </c>
      <c r="I3770" s="12">
        <v>1</v>
      </c>
      <c r="J3770" s="12">
        <v>4</v>
      </c>
      <c r="K3770" s="12">
        <v>1</v>
      </c>
      <c r="L3770" s="12">
        <v>5</v>
      </c>
      <c r="M3770" s="12">
        <v>3</v>
      </c>
      <c r="N3770" s="12">
        <v>0</v>
      </c>
      <c r="O3770" s="12">
        <f>COUNTIF($P$2:P3770,P3770)</f>
        <v>10</v>
      </c>
      <c r="P3770" s="12" t="str">
        <f t="shared" si="237"/>
        <v>141050300</v>
      </c>
      <c r="Q3770" s="12" t="str">
        <f t="shared" si="238"/>
        <v>1410503000010</v>
      </c>
      <c r="R3770" s="20" t="s">
        <v>3323</v>
      </c>
      <c r="U3770" s="12" t="s">
        <v>100</v>
      </c>
      <c r="W3770" s="12" t="s">
        <v>868</v>
      </c>
      <c r="AB3770" s="12" t="s">
        <v>100</v>
      </c>
      <c r="AD3770" s="12" t="s">
        <v>864</v>
      </c>
      <c r="BN3770" s="12">
        <v>1</v>
      </c>
    </row>
    <row r="3771" spans="1:66" ht="45" x14ac:dyDescent="0.25">
      <c r="A3771" s="12">
        <v>1</v>
      </c>
      <c r="B3771" s="11" t="str">
        <f t="shared" si="236"/>
        <v>Общий расчет. Анализ даты. Анализ даты. Символические звезды. Цветущий балдахин. Нет</v>
      </c>
      <c r="C3771" s="11" t="str">
        <f>IFERROR(VLOOKUP(I3771,lvl_1[],2,FALSE),"Нет")</f>
        <v>Общий расчет</v>
      </c>
      <c r="D3771" s="11" t="str">
        <f>IFERROR(VLOOKUP(Rule!J3771,lvl_2[],2,FALSE),"Нет")</f>
        <v>Анализ даты</v>
      </c>
      <c r="E3771" s="11" t="str">
        <f>IFERROR(VLOOKUP(Rule!K3771,lvl_3[],2,FALSE),"Нет")</f>
        <v>Анализ даты</v>
      </c>
      <c r="F3771" s="11" t="str">
        <f>IFERROR(INDEX(lvl_4[],MATCH(L3771,lvl_4[ID],0),MATCH(TEXT(K3771,"##0"),lvl_4[#Headers],0)),"Нет")</f>
        <v>Символические звезды</v>
      </c>
      <c r="G3771" s="11" t="str">
        <f>IFERROR(INDEX(lvl_5[],MATCH(M3771,lvl_5[ID],0),MATCH(_xlfn.CONCAT(TEXT(K3771,"##0"),"_",TEXT(L3771,"##0")),lvl_5[#Headers],0)),"Нет")</f>
        <v>Цветущий балдахин</v>
      </c>
      <c r="H3771" s="11" t="str">
        <f>IFERROR(INDEX(lvl_6[],MATCH(N3771,lvl_6[ID],0),MATCH(_xlfn.CONCAT(K3771,"_",L3771,"_",M3771),lvl_6[#Headers],0)),"Нет")</f>
        <v>Нет</v>
      </c>
      <c r="I3771" s="12">
        <v>1</v>
      </c>
      <c r="J3771" s="12">
        <v>4</v>
      </c>
      <c r="K3771" s="12">
        <v>1</v>
      </c>
      <c r="L3771" s="12">
        <v>5</v>
      </c>
      <c r="M3771" s="12">
        <v>3</v>
      </c>
      <c r="N3771" s="12">
        <v>0</v>
      </c>
      <c r="O3771" s="12">
        <f>COUNTIF($P$2:P3771,P3771)</f>
        <v>11</v>
      </c>
      <c r="P3771" s="12" t="str">
        <f t="shared" si="237"/>
        <v>141050300</v>
      </c>
      <c r="Q3771" s="12" t="str">
        <f t="shared" si="238"/>
        <v>1410503000011</v>
      </c>
      <c r="R3771" s="20" t="s">
        <v>3324</v>
      </c>
      <c r="U3771" s="12" t="s">
        <v>100</v>
      </c>
      <c r="W3771" s="12" t="s">
        <v>860</v>
      </c>
      <c r="AB3771" s="12" t="s">
        <v>100</v>
      </c>
      <c r="AD3771" s="12" t="s">
        <v>864</v>
      </c>
      <c r="BN3771" s="12">
        <v>1</v>
      </c>
    </row>
    <row r="3772" spans="1:66" ht="45" x14ac:dyDescent="0.25">
      <c r="A3772" s="12">
        <v>1</v>
      </c>
      <c r="B3772" s="11" t="str">
        <f t="shared" si="236"/>
        <v>Общий расчет. Анализ даты. Анализ даты. Символические звезды. Цветущий балдахин. Нет</v>
      </c>
      <c r="C3772" s="11" t="str">
        <f>IFERROR(VLOOKUP(I3772,lvl_1[],2,FALSE),"Нет")</f>
        <v>Общий расчет</v>
      </c>
      <c r="D3772" s="11" t="str">
        <f>IFERROR(VLOOKUP(Rule!J3772,lvl_2[],2,FALSE),"Нет")</f>
        <v>Анализ даты</v>
      </c>
      <c r="E3772" s="11" t="str">
        <f>IFERROR(VLOOKUP(Rule!K3772,lvl_3[],2,FALSE),"Нет")</f>
        <v>Анализ даты</v>
      </c>
      <c r="F3772" s="11" t="str">
        <f>IFERROR(INDEX(lvl_4[],MATCH(L3772,lvl_4[ID],0),MATCH(TEXT(K3772,"##0"),lvl_4[#Headers],0)),"Нет")</f>
        <v>Символические звезды</v>
      </c>
      <c r="G3772" s="11" t="str">
        <f>IFERROR(INDEX(lvl_5[],MATCH(M3772,lvl_5[ID],0),MATCH(_xlfn.CONCAT(TEXT(K3772,"##0"),"_",TEXT(L3772,"##0")),lvl_5[#Headers],0)),"Нет")</f>
        <v>Цветущий балдахин</v>
      </c>
      <c r="H3772" s="11" t="str">
        <f>IFERROR(INDEX(lvl_6[],MATCH(N3772,lvl_6[ID],0),MATCH(_xlfn.CONCAT(K3772,"_",L3772,"_",M3772),lvl_6[#Headers],0)),"Нет")</f>
        <v>Нет</v>
      </c>
      <c r="I3772" s="12">
        <v>1</v>
      </c>
      <c r="J3772" s="12">
        <v>4</v>
      </c>
      <c r="K3772" s="12">
        <v>1</v>
      </c>
      <c r="L3772" s="12">
        <v>5</v>
      </c>
      <c r="M3772" s="12">
        <v>3</v>
      </c>
      <c r="N3772" s="12">
        <v>0</v>
      </c>
      <c r="O3772" s="12">
        <f>COUNTIF($P$2:P3772,P3772)</f>
        <v>12</v>
      </c>
      <c r="P3772" s="12" t="str">
        <f t="shared" si="237"/>
        <v>141050300</v>
      </c>
      <c r="Q3772" s="12" t="str">
        <f t="shared" si="238"/>
        <v>1410503000012</v>
      </c>
      <c r="R3772" s="20" t="s">
        <v>3325</v>
      </c>
      <c r="U3772" s="12" t="s">
        <v>100</v>
      </c>
      <c r="W3772" s="12" t="s">
        <v>864</v>
      </c>
      <c r="AB3772" s="12" t="s">
        <v>100</v>
      </c>
      <c r="AD3772" s="12" t="s">
        <v>864</v>
      </c>
      <c r="BN3772" s="12">
        <v>1</v>
      </c>
    </row>
    <row r="3773" spans="1:66" ht="45" x14ac:dyDescent="0.25">
      <c r="A3773" s="12">
        <v>1</v>
      </c>
      <c r="B3773" s="11" t="str">
        <f t="shared" si="236"/>
        <v>Общий расчет. Анализ даты. Анализ даты. Символические звезды. Почтовая лошадь. Нет</v>
      </c>
      <c r="C3773" s="11" t="str">
        <f>IFERROR(VLOOKUP(I3773,lvl_1[],2,FALSE),"Нет")</f>
        <v>Общий расчет</v>
      </c>
      <c r="D3773" s="11" t="str">
        <f>IFERROR(VLOOKUP(Rule!J3773,lvl_2[],2,FALSE),"Нет")</f>
        <v>Анализ даты</v>
      </c>
      <c r="E3773" s="11" t="str">
        <f>IFERROR(VLOOKUP(Rule!K3773,lvl_3[],2,FALSE),"Нет")</f>
        <v>Анализ даты</v>
      </c>
      <c r="F3773" s="11" t="str">
        <f>IFERROR(INDEX(lvl_4[],MATCH(L3773,lvl_4[ID],0),MATCH(TEXT(K3773,"##0"),lvl_4[#Headers],0)),"Нет")</f>
        <v>Символические звезды</v>
      </c>
      <c r="G3773" s="11" t="str">
        <f>IFERROR(INDEX(lvl_5[],MATCH(M3773,lvl_5[ID],0),MATCH(_xlfn.CONCAT(TEXT(K3773,"##0"),"_",TEXT(L3773,"##0")),lvl_5[#Headers],0)),"Нет")</f>
        <v>Почтовая лошадь</v>
      </c>
      <c r="H3773" s="11" t="str">
        <f>IFERROR(INDEX(lvl_6[],MATCH(N3773,lvl_6[ID],0),MATCH(_xlfn.CONCAT(K3773,"_",L3773,"_",M3773),lvl_6[#Headers],0)),"Нет")</f>
        <v>Нет</v>
      </c>
      <c r="I3773" s="12">
        <v>1</v>
      </c>
      <c r="J3773" s="12">
        <v>4</v>
      </c>
      <c r="K3773" s="12">
        <v>1</v>
      </c>
      <c r="L3773" s="12">
        <v>5</v>
      </c>
      <c r="M3773" s="12">
        <v>4</v>
      </c>
      <c r="N3773" s="12">
        <v>0</v>
      </c>
      <c r="O3773" s="12">
        <f>COUNTIF($P$2:P3773,P3773)</f>
        <v>1</v>
      </c>
      <c r="P3773" s="12" t="str">
        <f t="shared" si="237"/>
        <v>141050400</v>
      </c>
      <c r="Q3773" s="12" t="str">
        <f t="shared" si="238"/>
        <v>1410504000001</v>
      </c>
      <c r="R3773" s="20" t="s">
        <v>3326</v>
      </c>
      <c r="U3773" s="12" t="s">
        <v>100</v>
      </c>
      <c r="W3773" s="12" t="s">
        <v>859</v>
      </c>
      <c r="AB3773" s="12" t="s">
        <v>100</v>
      </c>
      <c r="AD3773" s="12" t="s">
        <v>865</v>
      </c>
      <c r="BN3773" s="12">
        <v>1</v>
      </c>
    </row>
    <row r="3774" spans="1:66" ht="45" x14ac:dyDescent="0.25">
      <c r="A3774" s="12">
        <v>1</v>
      </c>
      <c r="B3774" s="11" t="str">
        <f t="shared" si="236"/>
        <v>Общий расчет. Анализ даты. Анализ даты. Символические звезды. Почтовая лошадь. Нет</v>
      </c>
      <c r="C3774" s="11" t="str">
        <f>IFERROR(VLOOKUP(I3774,lvl_1[],2,FALSE),"Нет")</f>
        <v>Общий расчет</v>
      </c>
      <c r="D3774" s="11" t="str">
        <f>IFERROR(VLOOKUP(Rule!J3774,lvl_2[],2,FALSE),"Нет")</f>
        <v>Анализ даты</v>
      </c>
      <c r="E3774" s="11" t="str">
        <f>IFERROR(VLOOKUP(Rule!K3774,lvl_3[],2,FALSE),"Нет")</f>
        <v>Анализ даты</v>
      </c>
      <c r="F3774" s="11" t="str">
        <f>IFERROR(INDEX(lvl_4[],MATCH(L3774,lvl_4[ID],0),MATCH(TEXT(K3774,"##0"),lvl_4[#Headers],0)),"Нет")</f>
        <v>Символические звезды</v>
      </c>
      <c r="G3774" s="11" t="str">
        <f>IFERROR(INDEX(lvl_5[],MATCH(M3774,lvl_5[ID],0),MATCH(_xlfn.CONCAT(TEXT(K3774,"##0"),"_",TEXT(L3774,"##0")),lvl_5[#Headers],0)),"Нет")</f>
        <v>Почтовая лошадь</v>
      </c>
      <c r="H3774" s="11" t="str">
        <f>IFERROR(INDEX(lvl_6[],MATCH(N3774,lvl_6[ID],0),MATCH(_xlfn.CONCAT(K3774,"_",L3774,"_",M3774),lvl_6[#Headers],0)),"Нет")</f>
        <v>Нет</v>
      </c>
      <c r="I3774" s="12">
        <v>1</v>
      </c>
      <c r="J3774" s="12">
        <v>4</v>
      </c>
      <c r="K3774" s="12">
        <v>1</v>
      </c>
      <c r="L3774" s="12">
        <v>5</v>
      </c>
      <c r="M3774" s="12">
        <v>4</v>
      </c>
      <c r="N3774" s="12">
        <v>0</v>
      </c>
      <c r="O3774" s="12">
        <f>COUNTIF($P$2:P3774,P3774)</f>
        <v>2</v>
      </c>
      <c r="P3774" s="12" t="str">
        <f t="shared" si="237"/>
        <v>141050400</v>
      </c>
      <c r="Q3774" s="12" t="str">
        <f t="shared" si="238"/>
        <v>1410504000002</v>
      </c>
      <c r="R3774" s="20" t="s">
        <v>3327</v>
      </c>
      <c r="U3774" s="12" t="s">
        <v>100</v>
      </c>
      <c r="W3774" s="12" t="s">
        <v>863</v>
      </c>
      <c r="AB3774" s="12" t="s">
        <v>100</v>
      </c>
      <c r="AD3774" s="12" t="s">
        <v>865</v>
      </c>
      <c r="BN3774" s="12">
        <v>1</v>
      </c>
    </row>
    <row r="3775" spans="1:66" ht="45" x14ac:dyDescent="0.25">
      <c r="A3775" s="12">
        <v>1</v>
      </c>
      <c r="B3775" s="11" t="str">
        <f t="shared" si="236"/>
        <v>Общий расчет. Анализ даты. Анализ даты. Символические звезды. Почтовая лошадь. Нет</v>
      </c>
      <c r="C3775" s="11" t="str">
        <f>IFERROR(VLOOKUP(I3775,lvl_1[],2,FALSE),"Нет")</f>
        <v>Общий расчет</v>
      </c>
      <c r="D3775" s="11" t="str">
        <f>IFERROR(VLOOKUP(Rule!J3775,lvl_2[],2,FALSE),"Нет")</f>
        <v>Анализ даты</v>
      </c>
      <c r="E3775" s="11" t="str">
        <f>IFERROR(VLOOKUP(Rule!K3775,lvl_3[],2,FALSE),"Нет")</f>
        <v>Анализ даты</v>
      </c>
      <c r="F3775" s="11" t="str">
        <f>IFERROR(INDEX(lvl_4[],MATCH(L3775,lvl_4[ID],0),MATCH(TEXT(K3775,"##0"),lvl_4[#Headers],0)),"Нет")</f>
        <v>Символические звезды</v>
      </c>
      <c r="G3775" s="11" t="str">
        <f>IFERROR(INDEX(lvl_5[],MATCH(M3775,lvl_5[ID],0),MATCH(_xlfn.CONCAT(TEXT(K3775,"##0"),"_",TEXT(L3775,"##0")),lvl_5[#Headers],0)),"Нет")</f>
        <v>Почтовая лошадь</v>
      </c>
      <c r="H3775" s="11" t="str">
        <f>IFERROR(INDEX(lvl_6[],MATCH(N3775,lvl_6[ID],0),MATCH(_xlfn.CONCAT(K3775,"_",L3775,"_",M3775),lvl_6[#Headers],0)),"Нет")</f>
        <v>Нет</v>
      </c>
      <c r="I3775" s="12">
        <v>1</v>
      </c>
      <c r="J3775" s="12">
        <v>4</v>
      </c>
      <c r="K3775" s="12">
        <v>1</v>
      </c>
      <c r="L3775" s="12">
        <v>5</v>
      </c>
      <c r="M3775" s="12">
        <v>4</v>
      </c>
      <c r="N3775" s="12">
        <v>0</v>
      </c>
      <c r="O3775" s="12">
        <f>COUNTIF($P$2:P3775,P3775)</f>
        <v>3</v>
      </c>
      <c r="P3775" s="12" t="str">
        <f t="shared" si="237"/>
        <v>141050400</v>
      </c>
      <c r="Q3775" s="12" t="str">
        <f t="shared" si="238"/>
        <v>1410504000003</v>
      </c>
      <c r="R3775" s="20" t="s">
        <v>3328</v>
      </c>
      <c r="U3775" s="12" t="s">
        <v>100</v>
      </c>
      <c r="W3775" s="12" t="s">
        <v>867</v>
      </c>
      <c r="AB3775" s="12" t="s">
        <v>100</v>
      </c>
      <c r="AD3775" s="12" t="s">
        <v>865</v>
      </c>
      <c r="BN3775" s="12">
        <v>1</v>
      </c>
    </row>
    <row r="3776" spans="1:66" ht="45" x14ac:dyDescent="0.25">
      <c r="A3776" s="12">
        <v>1</v>
      </c>
      <c r="B3776" s="11" t="str">
        <f t="shared" si="236"/>
        <v>Общий расчет. Анализ даты. Анализ даты. Символические звезды. Почтовая лошадь. Нет</v>
      </c>
      <c r="C3776" s="11" t="str">
        <f>IFERROR(VLOOKUP(I3776,lvl_1[],2,FALSE),"Нет")</f>
        <v>Общий расчет</v>
      </c>
      <c r="D3776" s="11" t="str">
        <f>IFERROR(VLOOKUP(Rule!J3776,lvl_2[],2,FALSE),"Нет")</f>
        <v>Анализ даты</v>
      </c>
      <c r="E3776" s="11" t="str">
        <f>IFERROR(VLOOKUP(Rule!K3776,lvl_3[],2,FALSE),"Нет")</f>
        <v>Анализ даты</v>
      </c>
      <c r="F3776" s="11" t="str">
        <f>IFERROR(INDEX(lvl_4[],MATCH(L3776,lvl_4[ID],0),MATCH(TEXT(K3776,"##0"),lvl_4[#Headers],0)),"Нет")</f>
        <v>Символические звезды</v>
      </c>
      <c r="G3776" s="11" t="str">
        <f>IFERROR(INDEX(lvl_5[],MATCH(M3776,lvl_5[ID],0),MATCH(_xlfn.CONCAT(TEXT(K3776,"##0"),"_",TEXT(L3776,"##0")),lvl_5[#Headers],0)),"Нет")</f>
        <v>Почтовая лошадь</v>
      </c>
      <c r="H3776" s="11" t="str">
        <f>IFERROR(INDEX(lvl_6[],MATCH(N3776,lvl_6[ID],0),MATCH(_xlfn.CONCAT(K3776,"_",L3776,"_",M3776),lvl_6[#Headers],0)),"Нет")</f>
        <v>Нет</v>
      </c>
      <c r="I3776" s="12">
        <v>1</v>
      </c>
      <c r="J3776" s="12">
        <v>4</v>
      </c>
      <c r="K3776" s="12">
        <v>1</v>
      </c>
      <c r="L3776" s="12">
        <v>5</v>
      </c>
      <c r="M3776" s="12">
        <v>4</v>
      </c>
      <c r="N3776" s="12">
        <v>0</v>
      </c>
      <c r="O3776" s="12">
        <f>COUNTIF($P$2:P3776,P3776)</f>
        <v>4</v>
      </c>
      <c r="P3776" s="12" t="str">
        <f t="shared" si="237"/>
        <v>141050400</v>
      </c>
      <c r="Q3776" s="12" t="str">
        <f t="shared" si="238"/>
        <v>1410504000004</v>
      </c>
      <c r="R3776" s="20" t="s">
        <v>3329</v>
      </c>
      <c r="U3776" s="12" t="s">
        <v>100</v>
      </c>
      <c r="W3776" s="12" t="s">
        <v>862</v>
      </c>
      <c r="AB3776" s="12" t="s">
        <v>100</v>
      </c>
      <c r="AD3776" s="12" t="s">
        <v>868</v>
      </c>
      <c r="BN3776" s="12">
        <v>1</v>
      </c>
    </row>
    <row r="3777" spans="1:66" ht="45" x14ac:dyDescent="0.25">
      <c r="A3777" s="12">
        <v>1</v>
      </c>
      <c r="B3777" s="11" t="str">
        <f t="shared" si="236"/>
        <v>Общий расчет. Анализ даты. Анализ даты. Символические звезды. Почтовая лошадь. Нет</v>
      </c>
      <c r="C3777" s="11" t="str">
        <f>IFERROR(VLOOKUP(I3777,lvl_1[],2,FALSE),"Нет")</f>
        <v>Общий расчет</v>
      </c>
      <c r="D3777" s="11" t="str">
        <f>IFERROR(VLOOKUP(Rule!J3777,lvl_2[],2,FALSE),"Нет")</f>
        <v>Анализ даты</v>
      </c>
      <c r="E3777" s="11" t="str">
        <f>IFERROR(VLOOKUP(Rule!K3777,lvl_3[],2,FALSE),"Нет")</f>
        <v>Анализ даты</v>
      </c>
      <c r="F3777" s="11" t="str">
        <f>IFERROR(INDEX(lvl_4[],MATCH(L3777,lvl_4[ID],0),MATCH(TEXT(K3777,"##0"),lvl_4[#Headers],0)),"Нет")</f>
        <v>Символические звезды</v>
      </c>
      <c r="G3777" s="11" t="str">
        <f>IFERROR(INDEX(lvl_5[],MATCH(M3777,lvl_5[ID],0),MATCH(_xlfn.CONCAT(TEXT(K3777,"##0"),"_",TEXT(L3777,"##0")),lvl_5[#Headers],0)),"Нет")</f>
        <v>Почтовая лошадь</v>
      </c>
      <c r="H3777" s="11" t="str">
        <f>IFERROR(INDEX(lvl_6[],MATCH(N3777,lvl_6[ID],0),MATCH(_xlfn.CONCAT(K3777,"_",L3777,"_",M3777),lvl_6[#Headers],0)),"Нет")</f>
        <v>Нет</v>
      </c>
      <c r="I3777" s="12">
        <v>1</v>
      </c>
      <c r="J3777" s="12">
        <v>4</v>
      </c>
      <c r="K3777" s="12">
        <v>1</v>
      </c>
      <c r="L3777" s="12">
        <v>5</v>
      </c>
      <c r="M3777" s="12">
        <v>4</v>
      </c>
      <c r="N3777" s="12">
        <v>0</v>
      </c>
      <c r="O3777" s="12">
        <f>COUNTIF($P$2:P3777,P3777)</f>
        <v>5</v>
      </c>
      <c r="P3777" s="12" t="str">
        <f t="shared" si="237"/>
        <v>141050400</v>
      </c>
      <c r="Q3777" s="12" t="str">
        <f t="shared" si="238"/>
        <v>1410504000005</v>
      </c>
      <c r="R3777" s="20" t="s">
        <v>3330</v>
      </c>
      <c r="U3777" s="12" t="s">
        <v>100</v>
      </c>
      <c r="W3777" s="12" t="s">
        <v>866</v>
      </c>
      <c r="AB3777" s="12" t="s">
        <v>100</v>
      </c>
      <c r="AD3777" s="12" t="s">
        <v>868</v>
      </c>
      <c r="BN3777" s="12">
        <v>1</v>
      </c>
    </row>
    <row r="3778" spans="1:66" ht="45" x14ac:dyDescent="0.25">
      <c r="A3778" s="12">
        <v>1</v>
      </c>
      <c r="B3778" s="11" t="str">
        <f t="shared" si="236"/>
        <v>Общий расчет. Анализ даты. Анализ даты. Символические звезды. Почтовая лошадь. Нет</v>
      </c>
      <c r="C3778" s="11" t="str">
        <f>IFERROR(VLOOKUP(I3778,lvl_1[],2,FALSE),"Нет")</f>
        <v>Общий расчет</v>
      </c>
      <c r="D3778" s="11" t="str">
        <f>IFERROR(VLOOKUP(Rule!J3778,lvl_2[],2,FALSE),"Нет")</f>
        <v>Анализ даты</v>
      </c>
      <c r="E3778" s="11" t="str">
        <f>IFERROR(VLOOKUP(Rule!K3778,lvl_3[],2,FALSE),"Нет")</f>
        <v>Анализ даты</v>
      </c>
      <c r="F3778" s="11" t="str">
        <f>IFERROR(INDEX(lvl_4[],MATCH(L3778,lvl_4[ID],0),MATCH(TEXT(K3778,"##0"),lvl_4[#Headers],0)),"Нет")</f>
        <v>Символические звезды</v>
      </c>
      <c r="G3778" s="11" t="str">
        <f>IFERROR(INDEX(lvl_5[],MATCH(M3778,lvl_5[ID],0),MATCH(_xlfn.CONCAT(TEXT(K3778,"##0"),"_",TEXT(L3778,"##0")),lvl_5[#Headers],0)),"Нет")</f>
        <v>Почтовая лошадь</v>
      </c>
      <c r="H3778" s="11" t="str">
        <f>IFERROR(INDEX(lvl_6[],MATCH(N3778,lvl_6[ID],0),MATCH(_xlfn.CONCAT(K3778,"_",L3778,"_",M3778),lvl_6[#Headers],0)),"Нет")</f>
        <v>Нет</v>
      </c>
      <c r="I3778" s="12">
        <v>1</v>
      </c>
      <c r="J3778" s="12">
        <v>4</v>
      </c>
      <c r="K3778" s="12">
        <v>1</v>
      </c>
      <c r="L3778" s="12">
        <v>5</v>
      </c>
      <c r="M3778" s="12">
        <v>4</v>
      </c>
      <c r="N3778" s="12">
        <v>0</v>
      </c>
      <c r="O3778" s="12">
        <f>COUNTIF($P$2:P3778,P3778)</f>
        <v>6</v>
      </c>
      <c r="P3778" s="12" t="str">
        <f t="shared" si="237"/>
        <v>141050400</v>
      </c>
      <c r="Q3778" s="12" t="str">
        <f t="shared" si="238"/>
        <v>1410504000006</v>
      </c>
      <c r="R3778" s="20" t="s">
        <v>3331</v>
      </c>
      <c r="U3778" s="12" t="s">
        <v>100</v>
      </c>
      <c r="W3778" s="12" t="s">
        <v>870</v>
      </c>
      <c r="AB3778" s="12" t="s">
        <v>100</v>
      </c>
      <c r="AD3778" s="12" t="s">
        <v>868</v>
      </c>
      <c r="BN3778" s="12">
        <v>1</v>
      </c>
    </row>
    <row r="3779" spans="1:66" ht="45" x14ac:dyDescent="0.25">
      <c r="A3779" s="12">
        <v>1</v>
      </c>
      <c r="B3779" s="11" t="str">
        <f t="shared" si="236"/>
        <v>Общий расчет. Анализ даты. Анализ даты. Символические звезды. Почтовая лошадь. Нет</v>
      </c>
      <c r="C3779" s="11" t="str">
        <f>IFERROR(VLOOKUP(I3779,lvl_1[],2,FALSE),"Нет")</f>
        <v>Общий расчет</v>
      </c>
      <c r="D3779" s="11" t="str">
        <f>IFERROR(VLOOKUP(Rule!J3779,lvl_2[],2,FALSE),"Нет")</f>
        <v>Анализ даты</v>
      </c>
      <c r="E3779" s="11" t="str">
        <f>IFERROR(VLOOKUP(Rule!K3779,lvl_3[],2,FALSE),"Нет")</f>
        <v>Анализ даты</v>
      </c>
      <c r="F3779" s="11" t="str">
        <f>IFERROR(INDEX(lvl_4[],MATCH(L3779,lvl_4[ID],0),MATCH(TEXT(K3779,"##0"),lvl_4[#Headers],0)),"Нет")</f>
        <v>Символические звезды</v>
      </c>
      <c r="G3779" s="11" t="str">
        <f>IFERROR(INDEX(lvl_5[],MATCH(M3779,lvl_5[ID],0),MATCH(_xlfn.CONCAT(TEXT(K3779,"##0"),"_",TEXT(L3779,"##0")),lvl_5[#Headers],0)),"Нет")</f>
        <v>Почтовая лошадь</v>
      </c>
      <c r="H3779" s="11" t="str">
        <f>IFERROR(INDEX(lvl_6[],MATCH(N3779,lvl_6[ID],0),MATCH(_xlfn.CONCAT(K3779,"_",L3779,"_",M3779),lvl_6[#Headers],0)),"Нет")</f>
        <v>Нет</v>
      </c>
      <c r="I3779" s="12">
        <v>1</v>
      </c>
      <c r="J3779" s="12">
        <v>4</v>
      </c>
      <c r="K3779" s="12">
        <v>1</v>
      </c>
      <c r="L3779" s="12">
        <v>5</v>
      </c>
      <c r="M3779" s="12">
        <v>4</v>
      </c>
      <c r="N3779" s="12">
        <v>0</v>
      </c>
      <c r="O3779" s="12">
        <f>COUNTIF($P$2:P3779,P3779)</f>
        <v>7</v>
      </c>
      <c r="P3779" s="12" t="str">
        <f t="shared" si="237"/>
        <v>141050400</v>
      </c>
      <c r="Q3779" s="12" t="str">
        <f t="shared" si="238"/>
        <v>1410504000007</v>
      </c>
      <c r="R3779" s="20" t="s">
        <v>3332</v>
      </c>
      <c r="U3779" s="12" t="s">
        <v>100</v>
      </c>
      <c r="W3779" s="12" t="s">
        <v>865</v>
      </c>
      <c r="AB3779" s="12" t="s">
        <v>100</v>
      </c>
      <c r="AD3779" s="12" t="s">
        <v>859</v>
      </c>
      <c r="BN3779" s="12">
        <v>1</v>
      </c>
    </row>
    <row r="3780" spans="1:66" ht="45" x14ac:dyDescent="0.25">
      <c r="A3780" s="12">
        <v>1</v>
      </c>
      <c r="B3780" s="11" t="str">
        <f t="shared" si="236"/>
        <v>Общий расчет. Анализ даты. Анализ даты. Символические звезды. Почтовая лошадь. Нет</v>
      </c>
      <c r="C3780" s="11" t="str">
        <f>IFERROR(VLOOKUP(I3780,lvl_1[],2,FALSE),"Нет")</f>
        <v>Общий расчет</v>
      </c>
      <c r="D3780" s="11" t="str">
        <f>IFERROR(VLOOKUP(Rule!J3780,lvl_2[],2,FALSE),"Нет")</f>
        <v>Анализ даты</v>
      </c>
      <c r="E3780" s="11" t="str">
        <f>IFERROR(VLOOKUP(Rule!K3780,lvl_3[],2,FALSE),"Нет")</f>
        <v>Анализ даты</v>
      </c>
      <c r="F3780" s="11" t="str">
        <f>IFERROR(INDEX(lvl_4[],MATCH(L3780,lvl_4[ID],0),MATCH(TEXT(K3780,"##0"),lvl_4[#Headers],0)),"Нет")</f>
        <v>Символические звезды</v>
      </c>
      <c r="G3780" s="11" t="str">
        <f>IFERROR(INDEX(lvl_5[],MATCH(M3780,lvl_5[ID],0),MATCH(_xlfn.CONCAT(TEXT(K3780,"##0"),"_",TEXT(L3780,"##0")),lvl_5[#Headers],0)),"Нет")</f>
        <v>Почтовая лошадь</v>
      </c>
      <c r="H3780" s="11" t="str">
        <f>IFERROR(INDEX(lvl_6[],MATCH(N3780,lvl_6[ID],0),MATCH(_xlfn.CONCAT(K3780,"_",L3780,"_",M3780),lvl_6[#Headers],0)),"Нет")</f>
        <v>Нет</v>
      </c>
      <c r="I3780" s="12">
        <v>1</v>
      </c>
      <c r="J3780" s="12">
        <v>4</v>
      </c>
      <c r="K3780" s="12">
        <v>1</v>
      </c>
      <c r="L3780" s="12">
        <v>5</v>
      </c>
      <c r="M3780" s="12">
        <v>4</v>
      </c>
      <c r="N3780" s="12">
        <v>0</v>
      </c>
      <c r="O3780" s="12">
        <f>COUNTIF($P$2:P3780,P3780)</f>
        <v>8</v>
      </c>
      <c r="P3780" s="12" t="str">
        <f t="shared" si="237"/>
        <v>141050400</v>
      </c>
      <c r="Q3780" s="12" t="str">
        <f t="shared" si="238"/>
        <v>1410504000008</v>
      </c>
      <c r="R3780" s="20" t="s">
        <v>3333</v>
      </c>
      <c r="U3780" s="12" t="s">
        <v>100</v>
      </c>
      <c r="W3780" s="12" t="s">
        <v>869</v>
      </c>
      <c r="AB3780" s="12" t="s">
        <v>100</v>
      </c>
      <c r="AD3780" s="12" t="s">
        <v>859</v>
      </c>
      <c r="BN3780" s="12">
        <v>1</v>
      </c>
    </row>
    <row r="3781" spans="1:66" ht="45" x14ac:dyDescent="0.25">
      <c r="A3781" s="12">
        <v>1</v>
      </c>
      <c r="B3781" s="11" t="str">
        <f t="shared" si="236"/>
        <v>Общий расчет. Анализ даты. Анализ даты. Символические звезды. Почтовая лошадь. Нет</v>
      </c>
      <c r="C3781" s="11" t="str">
        <f>IFERROR(VLOOKUP(I3781,lvl_1[],2,FALSE),"Нет")</f>
        <v>Общий расчет</v>
      </c>
      <c r="D3781" s="11" t="str">
        <f>IFERROR(VLOOKUP(Rule!J3781,lvl_2[],2,FALSE),"Нет")</f>
        <v>Анализ даты</v>
      </c>
      <c r="E3781" s="11" t="str">
        <f>IFERROR(VLOOKUP(Rule!K3781,lvl_3[],2,FALSE),"Нет")</f>
        <v>Анализ даты</v>
      </c>
      <c r="F3781" s="11" t="str">
        <f>IFERROR(INDEX(lvl_4[],MATCH(L3781,lvl_4[ID],0),MATCH(TEXT(K3781,"##0"),lvl_4[#Headers],0)),"Нет")</f>
        <v>Символические звезды</v>
      </c>
      <c r="G3781" s="11" t="str">
        <f>IFERROR(INDEX(lvl_5[],MATCH(M3781,lvl_5[ID],0),MATCH(_xlfn.CONCAT(TEXT(K3781,"##0"),"_",TEXT(L3781,"##0")),lvl_5[#Headers],0)),"Нет")</f>
        <v>Почтовая лошадь</v>
      </c>
      <c r="H3781" s="11" t="str">
        <f>IFERROR(INDEX(lvl_6[],MATCH(N3781,lvl_6[ID],0),MATCH(_xlfn.CONCAT(K3781,"_",L3781,"_",M3781),lvl_6[#Headers],0)),"Нет")</f>
        <v>Нет</v>
      </c>
      <c r="I3781" s="12">
        <v>1</v>
      </c>
      <c r="J3781" s="12">
        <v>4</v>
      </c>
      <c r="K3781" s="12">
        <v>1</v>
      </c>
      <c r="L3781" s="12">
        <v>5</v>
      </c>
      <c r="M3781" s="12">
        <v>4</v>
      </c>
      <c r="N3781" s="12">
        <v>0</v>
      </c>
      <c r="O3781" s="12">
        <f>COUNTIF($P$2:P3781,P3781)</f>
        <v>9</v>
      </c>
      <c r="P3781" s="12" t="str">
        <f t="shared" si="237"/>
        <v>141050400</v>
      </c>
      <c r="Q3781" s="12" t="str">
        <f t="shared" si="238"/>
        <v>1410504000009</v>
      </c>
      <c r="R3781" s="20" t="s">
        <v>3334</v>
      </c>
      <c r="U3781" s="12" t="s">
        <v>100</v>
      </c>
      <c r="W3781" s="12" t="s">
        <v>861</v>
      </c>
      <c r="AB3781" s="12" t="s">
        <v>100</v>
      </c>
      <c r="AD3781" s="12" t="s">
        <v>859</v>
      </c>
      <c r="BN3781" s="12">
        <v>1</v>
      </c>
    </row>
    <row r="3782" spans="1:66" ht="45" x14ac:dyDescent="0.25">
      <c r="A3782" s="12">
        <v>1</v>
      </c>
      <c r="B3782" s="11" t="str">
        <f t="shared" si="236"/>
        <v>Общий расчет. Анализ даты. Анализ даты. Символические звезды. Почтовая лошадь. Нет</v>
      </c>
      <c r="C3782" s="11" t="str">
        <f>IFERROR(VLOOKUP(I3782,lvl_1[],2,FALSE),"Нет")</f>
        <v>Общий расчет</v>
      </c>
      <c r="D3782" s="11" t="str">
        <f>IFERROR(VLOOKUP(Rule!J3782,lvl_2[],2,FALSE),"Нет")</f>
        <v>Анализ даты</v>
      </c>
      <c r="E3782" s="11" t="str">
        <f>IFERROR(VLOOKUP(Rule!K3782,lvl_3[],2,FALSE),"Нет")</f>
        <v>Анализ даты</v>
      </c>
      <c r="F3782" s="11" t="str">
        <f>IFERROR(INDEX(lvl_4[],MATCH(L3782,lvl_4[ID],0),MATCH(TEXT(K3782,"##0"),lvl_4[#Headers],0)),"Нет")</f>
        <v>Символические звезды</v>
      </c>
      <c r="G3782" s="11" t="str">
        <f>IFERROR(INDEX(lvl_5[],MATCH(M3782,lvl_5[ID],0),MATCH(_xlfn.CONCAT(TEXT(K3782,"##0"),"_",TEXT(L3782,"##0")),lvl_5[#Headers],0)),"Нет")</f>
        <v>Почтовая лошадь</v>
      </c>
      <c r="H3782" s="11" t="str">
        <f>IFERROR(INDEX(lvl_6[],MATCH(N3782,lvl_6[ID],0),MATCH(_xlfn.CONCAT(K3782,"_",L3782,"_",M3782),lvl_6[#Headers],0)),"Нет")</f>
        <v>Нет</v>
      </c>
      <c r="I3782" s="12">
        <v>1</v>
      </c>
      <c r="J3782" s="12">
        <v>4</v>
      </c>
      <c r="K3782" s="12">
        <v>1</v>
      </c>
      <c r="L3782" s="12">
        <v>5</v>
      </c>
      <c r="M3782" s="12">
        <v>4</v>
      </c>
      <c r="N3782" s="12">
        <v>0</v>
      </c>
      <c r="O3782" s="12">
        <f>COUNTIF($P$2:P3782,P3782)</f>
        <v>10</v>
      </c>
      <c r="P3782" s="12" t="str">
        <f t="shared" si="237"/>
        <v>141050400</v>
      </c>
      <c r="Q3782" s="12" t="str">
        <f t="shared" si="238"/>
        <v>1410504000010</v>
      </c>
      <c r="R3782" s="20" t="s">
        <v>3335</v>
      </c>
      <c r="U3782" s="12" t="s">
        <v>100</v>
      </c>
      <c r="W3782" s="12" t="s">
        <v>868</v>
      </c>
      <c r="AB3782" s="12" t="s">
        <v>100</v>
      </c>
      <c r="AD3782" s="12" t="s">
        <v>862</v>
      </c>
      <c r="BN3782" s="12">
        <v>1</v>
      </c>
    </row>
    <row r="3783" spans="1:66" ht="45" x14ac:dyDescent="0.25">
      <c r="A3783" s="12">
        <v>1</v>
      </c>
      <c r="B3783" s="11" t="str">
        <f t="shared" si="236"/>
        <v>Общий расчет. Анализ даты. Анализ даты. Символические звезды. Почтовая лошадь. Нет</v>
      </c>
      <c r="C3783" s="11" t="str">
        <f>IFERROR(VLOOKUP(I3783,lvl_1[],2,FALSE),"Нет")</f>
        <v>Общий расчет</v>
      </c>
      <c r="D3783" s="11" t="str">
        <f>IFERROR(VLOOKUP(Rule!J3783,lvl_2[],2,FALSE),"Нет")</f>
        <v>Анализ даты</v>
      </c>
      <c r="E3783" s="11" t="str">
        <f>IFERROR(VLOOKUP(Rule!K3783,lvl_3[],2,FALSE),"Нет")</f>
        <v>Анализ даты</v>
      </c>
      <c r="F3783" s="11" t="str">
        <f>IFERROR(INDEX(lvl_4[],MATCH(L3783,lvl_4[ID],0),MATCH(TEXT(K3783,"##0"),lvl_4[#Headers],0)),"Нет")</f>
        <v>Символические звезды</v>
      </c>
      <c r="G3783" s="11" t="str">
        <f>IFERROR(INDEX(lvl_5[],MATCH(M3783,lvl_5[ID],0),MATCH(_xlfn.CONCAT(TEXT(K3783,"##0"),"_",TEXT(L3783,"##0")),lvl_5[#Headers],0)),"Нет")</f>
        <v>Почтовая лошадь</v>
      </c>
      <c r="H3783" s="11" t="str">
        <f>IFERROR(INDEX(lvl_6[],MATCH(N3783,lvl_6[ID],0),MATCH(_xlfn.CONCAT(K3783,"_",L3783,"_",M3783),lvl_6[#Headers],0)),"Нет")</f>
        <v>Нет</v>
      </c>
      <c r="I3783" s="12">
        <v>1</v>
      </c>
      <c r="J3783" s="12">
        <v>4</v>
      </c>
      <c r="K3783" s="12">
        <v>1</v>
      </c>
      <c r="L3783" s="12">
        <v>5</v>
      </c>
      <c r="M3783" s="12">
        <v>4</v>
      </c>
      <c r="N3783" s="12">
        <v>0</v>
      </c>
      <c r="O3783" s="12">
        <f>COUNTIF($P$2:P3783,P3783)</f>
        <v>11</v>
      </c>
      <c r="P3783" s="12" t="str">
        <f t="shared" si="237"/>
        <v>141050400</v>
      </c>
      <c r="Q3783" s="12" t="str">
        <f t="shared" si="238"/>
        <v>1410504000011</v>
      </c>
      <c r="R3783" s="20" t="s">
        <v>3336</v>
      </c>
      <c r="U3783" s="12" t="s">
        <v>100</v>
      </c>
      <c r="W3783" s="12" t="s">
        <v>860</v>
      </c>
      <c r="AB3783" s="12" t="s">
        <v>100</v>
      </c>
      <c r="AD3783" s="12" t="s">
        <v>862</v>
      </c>
      <c r="BN3783" s="12">
        <v>1</v>
      </c>
    </row>
    <row r="3784" spans="1:66" ht="45" x14ac:dyDescent="0.25">
      <c r="A3784" s="12">
        <v>1</v>
      </c>
      <c r="B3784" s="11" t="str">
        <f t="shared" si="236"/>
        <v>Общий расчет. Анализ даты. Анализ даты. Символические звезды. Почтовая лошадь. Нет</v>
      </c>
      <c r="C3784" s="11" t="str">
        <f>IFERROR(VLOOKUP(I3784,lvl_1[],2,FALSE),"Нет")</f>
        <v>Общий расчет</v>
      </c>
      <c r="D3784" s="11" t="str">
        <f>IFERROR(VLOOKUP(Rule!J3784,lvl_2[],2,FALSE),"Нет")</f>
        <v>Анализ даты</v>
      </c>
      <c r="E3784" s="11" t="str">
        <f>IFERROR(VLOOKUP(Rule!K3784,lvl_3[],2,FALSE),"Нет")</f>
        <v>Анализ даты</v>
      </c>
      <c r="F3784" s="11" t="str">
        <f>IFERROR(INDEX(lvl_4[],MATCH(L3784,lvl_4[ID],0),MATCH(TEXT(K3784,"##0"),lvl_4[#Headers],0)),"Нет")</f>
        <v>Символические звезды</v>
      </c>
      <c r="G3784" s="11" t="str">
        <f>IFERROR(INDEX(lvl_5[],MATCH(M3784,lvl_5[ID],0),MATCH(_xlfn.CONCAT(TEXT(K3784,"##0"),"_",TEXT(L3784,"##0")),lvl_5[#Headers],0)),"Нет")</f>
        <v>Почтовая лошадь</v>
      </c>
      <c r="H3784" s="11" t="str">
        <f>IFERROR(INDEX(lvl_6[],MATCH(N3784,lvl_6[ID],0),MATCH(_xlfn.CONCAT(K3784,"_",L3784,"_",M3784),lvl_6[#Headers],0)),"Нет")</f>
        <v>Нет</v>
      </c>
      <c r="I3784" s="12">
        <v>1</v>
      </c>
      <c r="J3784" s="12">
        <v>4</v>
      </c>
      <c r="K3784" s="12">
        <v>1</v>
      </c>
      <c r="L3784" s="12">
        <v>5</v>
      </c>
      <c r="M3784" s="12">
        <v>4</v>
      </c>
      <c r="N3784" s="12">
        <v>0</v>
      </c>
      <c r="O3784" s="12">
        <f>COUNTIF($P$2:P3784,P3784)</f>
        <v>12</v>
      </c>
      <c r="P3784" s="12" t="str">
        <f t="shared" si="237"/>
        <v>141050400</v>
      </c>
      <c r="Q3784" s="12" t="str">
        <f t="shared" si="238"/>
        <v>1410504000012</v>
      </c>
      <c r="R3784" s="20" t="s">
        <v>3337</v>
      </c>
      <c r="U3784" s="12" t="s">
        <v>100</v>
      </c>
      <c r="W3784" s="12" t="s">
        <v>864</v>
      </c>
      <c r="AB3784" s="12" t="s">
        <v>100</v>
      </c>
      <c r="AD3784" s="12" t="s">
        <v>862</v>
      </c>
      <c r="BN3784" s="12">
        <v>1</v>
      </c>
    </row>
    <row r="3785" spans="1:66" ht="45" x14ac:dyDescent="0.25">
      <c r="A3785" s="12">
        <v>1</v>
      </c>
      <c r="B3785" s="11" t="str">
        <f t="shared" si="236"/>
        <v>Общий расчет. Анализ даты. Анализ даты. Символические звезды. Демон уничтожения. Нет</v>
      </c>
      <c r="C3785" s="11" t="str">
        <f>IFERROR(VLOOKUP(I3785,lvl_1[],2,FALSE),"Нет")</f>
        <v>Общий расчет</v>
      </c>
      <c r="D3785" s="11" t="str">
        <f>IFERROR(VLOOKUP(Rule!J3785,lvl_2[],2,FALSE),"Нет")</f>
        <v>Анализ даты</v>
      </c>
      <c r="E3785" s="11" t="str">
        <f>IFERROR(VLOOKUP(Rule!K3785,lvl_3[],2,FALSE),"Нет")</f>
        <v>Анализ даты</v>
      </c>
      <c r="F3785" s="11" t="str">
        <f>IFERROR(INDEX(lvl_4[],MATCH(L3785,lvl_4[ID],0),MATCH(TEXT(K3785,"##0"),lvl_4[#Headers],0)),"Нет")</f>
        <v>Символические звезды</v>
      </c>
      <c r="G3785" s="11" t="str">
        <f>IFERROR(INDEX(lvl_5[],MATCH(M3785,lvl_5[ID],0),MATCH(_xlfn.CONCAT(TEXT(K3785,"##0"),"_",TEXT(L3785,"##0")),lvl_5[#Headers],0)),"Нет")</f>
        <v>Демон уничтожения</v>
      </c>
      <c r="H3785" s="11" t="str">
        <f>IFERROR(INDEX(lvl_6[],MATCH(N3785,lvl_6[ID],0),MATCH(_xlfn.CONCAT(K3785,"_",L3785,"_",M3785),lvl_6[#Headers],0)),"Нет")</f>
        <v>Нет</v>
      </c>
      <c r="I3785" s="12">
        <v>1</v>
      </c>
      <c r="J3785" s="12">
        <v>4</v>
      </c>
      <c r="K3785" s="12">
        <v>1</v>
      </c>
      <c r="L3785" s="12">
        <v>5</v>
      </c>
      <c r="M3785" s="12">
        <v>5</v>
      </c>
      <c r="N3785" s="12">
        <v>0</v>
      </c>
      <c r="O3785" s="12">
        <f>COUNTIF($P$2:P3785,P3785)</f>
        <v>1</v>
      </c>
      <c r="P3785" s="12" t="str">
        <f t="shared" si="237"/>
        <v>141050500</v>
      </c>
      <c r="Q3785" s="12" t="str">
        <f t="shared" si="238"/>
        <v>1410505000001</v>
      </c>
      <c r="R3785" s="20" t="s">
        <v>3338</v>
      </c>
      <c r="U3785" s="12" t="s">
        <v>100</v>
      </c>
      <c r="W3785" s="12" t="s">
        <v>859</v>
      </c>
      <c r="AB3785" s="12" t="s">
        <v>100</v>
      </c>
      <c r="AD3785" s="12" t="s">
        <v>862</v>
      </c>
      <c r="BN3785" s="12">
        <v>1</v>
      </c>
    </row>
    <row r="3786" spans="1:66" ht="45" x14ac:dyDescent="0.25">
      <c r="A3786" s="12">
        <v>1</v>
      </c>
      <c r="B3786" s="11" t="str">
        <f t="shared" si="236"/>
        <v>Общий расчет. Анализ даты. Анализ даты. Символические звезды. Демон уничтожения. Нет</v>
      </c>
      <c r="C3786" s="11" t="str">
        <f>IFERROR(VLOOKUP(I3786,lvl_1[],2,FALSE),"Нет")</f>
        <v>Общий расчет</v>
      </c>
      <c r="D3786" s="11" t="str">
        <f>IFERROR(VLOOKUP(Rule!J3786,lvl_2[],2,FALSE),"Нет")</f>
        <v>Анализ даты</v>
      </c>
      <c r="E3786" s="11" t="str">
        <f>IFERROR(VLOOKUP(Rule!K3786,lvl_3[],2,FALSE),"Нет")</f>
        <v>Анализ даты</v>
      </c>
      <c r="F3786" s="11" t="str">
        <f>IFERROR(INDEX(lvl_4[],MATCH(L3786,lvl_4[ID],0),MATCH(TEXT(K3786,"##0"),lvl_4[#Headers],0)),"Нет")</f>
        <v>Символические звезды</v>
      </c>
      <c r="G3786" s="11" t="str">
        <f>IFERROR(INDEX(lvl_5[],MATCH(M3786,lvl_5[ID],0),MATCH(_xlfn.CONCAT(TEXT(K3786,"##0"),"_",TEXT(L3786,"##0")),lvl_5[#Headers],0)),"Нет")</f>
        <v>Демон уничтожения</v>
      </c>
      <c r="H3786" s="11" t="str">
        <f>IFERROR(INDEX(lvl_6[],MATCH(N3786,lvl_6[ID],0),MATCH(_xlfn.CONCAT(K3786,"_",L3786,"_",M3786),lvl_6[#Headers],0)),"Нет")</f>
        <v>Нет</v>
      </c>
      <c r="I3786" s="12">
        <v>1</v>
      </c>
      <c r="J3786" s="12">
        <v>4</v>
      </c>
      <c r="K3786" s="12">
        <v>1</v>
      </c>
      <c r="L3786" s="12">
        <v>5</v>
      </c>
      <c r="M3786" s="12">
        <v>5</v>
      </c>
      <c r="N3786" s="12">
        <v>0</v>
      </c>
      <c r="O3786" s="12">
        <f>COUNTIF($P$2:P3786,P3786)</f>
        <v>2</v>
      </c>
      <c r="P3786" s="12" t="str">
        <f t="shared" si="237"/>
        <v>141050500</v>
      </c>
      <c r="Q3786" s="12" t="str">
        <f t="shared" si="238"/>
        <v>1410505000002</v>
      </c>
      <c r="R3786" s="20" t="s">
        <v>3339</v>
      </c>
      <c r="U3786" s="12" t="s">
        <v>100</v>
      </c>
      <c r="W3786" s="12" t="s">
        <v>863</v>
      </c>
      <c r="AB3786" s="12" t="s">
        <v>100</v>
      </c>
      <c r="AD3786" s="12" t="s">
        <v>862</v>
      </c>
      <c r="BN3786" s="12">
        <v>1</v>
      </c>
    </row>
    <row r="3787" spans="1:66" ht="45" x14ac:dyDescent="0.25">
      <c r="A3787" s="12">
        <v>1</v>
      </c>
      <c r="B3787" s="11" t="str">
        <f t="shared" si="236"/>
        <v>Общий расчет. Анализ даты. Анализ даты. Символические звезды. Демон уничтожения. Нет</v>
      </c>
      <c r="C3787" s="11" t="str">
        <f>IFERROR(VLOOKUP(I3787,lvl_1[],2,FALSE),"Нет")</f>
        <v>Общий расчет</v>
      </c>
      <c r="D3787" s="11" t="str">
        <f>IFERROR(VLOOKUP(Rule!J3787,lvl_2[],2,FALSE),"Нет")</f>
        <v>Анализ даты</v>
      </c>
      <c r="E3787" s="11" t="str">
        <f>IFERROR(VLOOKUP(Rule!K3787,lvl_3[],2,FALSE),"Нет")</f>
        <v>Анализ даты</v>
      </c>
      <c r="F3787" s="11" t="str">
        <f>IFERROR(INDEX(lvl_4[],MATCH(L3787,lvl_4[ID],0),MATCH(TEXT(K3787,"##0"),lvl_4[#Headers],0)),"Нет")</f>
        <v>Символические звезды</v>
      </c>
      <c r="G3787" s="11" t="str">
        <f>IFERROR(INDEX(lvl_5[],MATCH(M3787,lvl_5[ID],0),MATCH(_xlfn.CONCAT(TEXT(K3787,"##0"),"_",TEXT(L3787,"##0")),lvl_5[#Headers],0)),"Нет")</f>
        <v>Демон уничтожения</v>
      </c>
      <c r="H3787" s="11" t="str">
        <f>IFERROR(INDEX(lvl_6[],MATCH(N3787,lvl_6[ID],0),MATCH(_xlfn.CONCAT(K3787,"_",L3787,"_",M3787),lvl_6[#Headers],0)),"Нет")</f>
        <v>Нет</v>
      </c>
      <c r="I3787" s="12">
        <v>1</v>
      </c>
      <c r="J3787" s="12">
        <v>4</v>
      </c>
      <c r="K3787" s="12">
        <v>1</v>
      </c>
      <c r="L3787" s="12">
        <v>5</v>
      </c>
      <c r="M3787" s="12">
        <v>5</v>
      </c>
      <c r="N3787" s="12">
        <v>0</v>
      </c>
      <c r="O3787" s="12">
        <f>COUNTIF($P$2:P3787,P3787)</f>
        <v>3</v>
      </c>
      <c r="P3787" s="12" t="str">
        <f t="shared" si="237"/>
        <v>141050500</v>
      </c>
      <c r="Q3787" s="12" t="str">
        <f t="shared" si="238"/>
        <v>1410505000003</v>
      </c>
      <c r="R3787" s="20" t="s">
        <v>3340</v>
      </c>
      <c r="U3787" s="12" t="s">
        <v>100</v>
      </c>
      <c r="W3787" s="12" t="s">
        <v>867</v>
      </c>
      <c r="AB3787" s="12" t="s">
        <v>100</v>
      </c>
      <c r="AD3787" s="12" t="s">
        <v>862</v>
      </c>
      <c r="BN3787" s="12">
        <v>1</v>
      </c>
    </row>
    <row r="3788" spans="1:66" ht="45" x14ac:dyDescent="0.25">
      <c r="A3788" s="12">
        <v>1</v>
      </c>
      <c r="B3788" s="11" t="str">
        <f t="shared" si="236"/>
        <v>Общий расчет. Анализ даты. Анализ даты. Символические звезды. Демон уничтожения. Нет</v>
      </c>
      <c r="C3788" s="11" t="str">
        <f>IFERROR(VLOOKUP(I3788,lvl_1[],2,FALSE),"Нет")</f>
        <v>Общий расчет</v>
      </c>
      <c r="D3788" s="11" t="str">
        <f>IFERROR(VLOOKUP(Rule!J3788,lvl_2[],2,FALSE),"Нет")</f>
        <v>Анализ даты</v>
      </c>
      <c r="E3788" s="11" t="str">
        <f>IFERROR(VLOOKUP(Rule!K3788,lvl_3[],2,FALSE),"Нет")</f>
        <v>Анализ даты</v>
      </c>
      <c r="F3788" s="11" t="str">
        <f>IFERROR(INDEX(lvl_4[],MATCH(L3788,lvl_4[ID],0),MATCH(TEXT(K3788,"##0"),lvl_4[#Headers],0)),"Нет")</f>
        <v>Символические звезды</v>
      </c>
      <c r="G3788" s="11" t="str">
        <f>IFERROR(INDEX(lvl_5[],MATCH(M3788,lvl_5[ID],0),MATCH(_xlfn.CONCAT(TEXT(K3788,"##0"),"_",TEXT(L3788,"##0")),lvl_5[#Headers],0)),"Нет")</f>
        <v>Демон уничтожения</v>
      </c>
      <c r="H3788" s="11" t="str">
        <f>IFERROR(INDEX(lvl_6[],MATCH(N3788,lvl_6[ID],0),MATCH(_xlfn.CONCAT(K3788,"_",L3788,"_",M3788),lvl_6[#Headers],0)),"Нет")</f>
        <v>Нет</v>
      </c>
      <c r="I3788" s="12">
        <v>1</v>
      </c>
      <c r="J3788" s="12">
        <v>4</v>
      </c>
      <c r="K3788" s="12">
        <v>1</v>
      </c>
      <c r="L3788" s="12">
        <v>5</v>
      </c>
      <c r="M3788" s="12">
        <v>5</v>
      </c>
      <c r="N3788" s="12">
        <v>0</v>
      </c>
      <c r="O3788" s="12">
        <f>COUNTIF($P$2:P3788,P3788)</f>
        <v>4</v>
      </c>
      <c r="P3788" s="12" t="str">
        <f t="shared" si="237"/>
        <v>141050500</v>
      </c>
      <c r="Q3788" s="12" t="str">
        <f t="shared" si="238"/>
        <v>1410505000004</v>
      </c>
      <c r="R3788" s="20" t="s">
        <v>3341</v>
      </c>
      <c r="U3788" s="12" t="s">
        <v>100</v>
      </c>
      <c r="W3788" s="12" t="s">
        <v>862</v>
      </c>
      <c r="AB3788" s="12" t="s">
        <v>100</v>
      </c>
      <c r="AD3788" s="12" t="s">
        <v>865</v>
      </c>
      <c r="BN3788" s="12">
        <v>1</v>
      </c>
    </row>
    <row r="3789" spans="1:66" ht="45" x14ac:dyDescent="0.25">
      <c r="A3789" s="12">
        <v>1</v>
      </c>
      <c r="B3789" s="11" t="str">
        <f t="shared" si="236"/>
        <v>Общий расчет. Анализ даты. Анализ даты. Символические звезды. Демон уничтожения. Нет</v>
      </c>
      <c r="C3789" s="11" t="str">
        <f>IFERROR(VLOOKUP(I3789,lvl_1[],2,FALSE),"Нет")</f>
        <v>Общий расчет</v>
      </c>
      <c r="D3789" s="11" t="str">
        <f>IFERROR(VLOOKUP(Rule!J3789,lvl_2[],2,FALSE),"Нет")</f>
        <v>Анализ даты</v>
      </c>
      <c r="E3789" s="11" t="str">
        <f>IFERROR(VLOOKUP(Rule!K3789,lvl_3[],2,FALSE),"Нет")</f>
        <v>Анализ даты</v>
      </c>
      <c r="F3789" s="11" t="str">
        <f>IFERROR(INDEX(lvl_4[],MATCH(L3789,lvl_4[ID],0),MATCH(TEXT(K3789,"##0"),lvl_4[#Headers],0)),"Нет")</f>
        <v>Символические звезды</v>
      </c>
      <c r="G3789" s="11" t="str">
        <f>IFERROR(INDEX(lvl_5[],MATCH(M3789,lvl_5[ID],0),MATCH(_xlfn.CONCAT(TEXT(K3789,"##0"),"_",TEXT(L3789,"##0")),lvl_5[#Headers],0)),"Нет")</f>
        <v>Демон уничтожения</v>
      </c>
      <c r="H3789" s="11" t="str">
        <f>IFERROR(INDEX(lvl_6[],MATCH(N3789,lvl_6[ID],0),MATCH(_xlfn.CONCAT(K3789,"_",L3789,"_",M3789),lvl_6[#Headers],0)),"Нет")</f>
        <v>Нет</v>
      </c>
      <c r="I3789" s="12">
        <v>1</v>
      </c>
      <c r="J3789" s="12">
        <v>4</v>
      </c>
      <c r="K3789" s="12">
        <v>1</v>
      </c>
      <c r="L3789" s="12">
        <v>5</v>
      </c>
      <c r="M3789" s="12">
        <v>5</v>
      </c>
      <c r="N3789" s="12">
        <v>0</v>
      </c>
      <c r="O3789" s="12">
        <f>COUNTIF($P$2:P3789,P3789)</f>
        <v>5</v>
      </c>
      <c r="P3789" s="12" t="str">
        <f t="shared" si="237"/>
        <v>141050500</v>
      </c>
      <c r="Q3789" s="12" t="str">
        <f t="shared" si="238"/>
        <v>1410505000005</v>
      </c>
      <c r="R3789" s="20" t="s">
        <v>3342</v>
      </c>
      <c r="U3789" s="12" t="s">
        <v>100</v>
      </c>
      <c r="W3789" s="12" t="s">
        <v>866</v>
      </c>
      <c r="AB3789" s="12" t="s">
        <v>100</v>
      </c>
      <c r="AD3789" s="12" t="s">
        <v>865</v>
      </c>
      <c r="BN3789" s="12">
        <v>1</v>
      </c>
    </row>
    <row r="3790" spans="1:66" ht="45" x14ac:dyDescent="0.25">
      <c r="A3790" s="12">
        <v>1</v>
      </c>
      <c r="B3790" s="11" t="str">
        <f t="shared" si="236"/>
        <v>Общий расчет. Анализ даты. Анализ даты. Символические звезды. Демон уничтожения. Нет</v>
      </c>
      <c r="C3790" s="11" t="str">
        <f>IFERROR(VLOOKUP(I3790,lvl_1[],2,FALSE),"Нет")</f>
        <v>Общий расчет</v>
      </c>
      <c r="D3790" s="11" t="str">
        <f>IFERROR(VLOOKUP(Rule!J3790,lvl_2[],2,FALSE),"Нет")</f>
        <v>Анализ даты</v>
      </c>
      <c r="E3790" s="11" t="str">
        <f>IFERROR(VLOOKUP(Rule!K3790,lvl_3[],2,FALSE),"Нет")</f>
        <v>Анализ даты</v>
      </c>
      <c r="F3790" s="11" t="str">
        <f>IFERROR(INDEX(lvl_4[],MATCH(L3790,lvl_4[ID],0),MATCH(TEXT(K3790,"##0"),lvl_4[#Headers],0)),"Нет")</f>
        <v>Символические звезды</v>
      </c>
      <c r="G3790" s="11" t="str">
        <f>IFERROR(INDEX(lvl_5[],MATCH(M3790,lvl_5[ID],0),MATCH(_xlfn.CONCAT(TEXT(K3790,"##0"),"_",TEXT(L3790,"##0")),lvl_5[#Headers],0)),"Нет")</f>
        <v>Демон уничтожения</v>
      </c>
      <c r="H3790" s="11" t="str">
        <f>IFERROR(INDEX(lvl_6[],MATCH(N3790,lvl_6[ID],0),MATCH(_xlfn.CONCAT(K3790,"_",L3790,"_",M3790),lvl_6[#Headers],0)),"Нет")</f>
        <v>Нет</v>
      </c>
      <c r="I3790" s="12">
        <v>1</v>
      </c>
      <c r="J3790" s="12">
        <v>4</v>
      </c>
      <c r="K3790" s="12">
        <v>1</v>
      </c>
      <c r="L3790" s="12">
        <v>5</v>
      </c>
      <c r="M3790" s="12">
        <v>5</v>
      </c>
      <c r="N3790" s="12">
        <v>0</v>
      </c>
      <c r="O3790" s="12">
        <f>COUNTIF($P$2:P3790,P3790)</f>
        <v>6</v>
      </c>
      <c r="P3790" s="12" t="str">
        <f t="shared" si="237"/>
        <v>141050500</v>
      </c>
      <c r="Q3790" s="12" t="str">
        <f t="shared" si="238"/>
        <v>1410505000006</v>
      </c>
      <c r="R3790" s="20" t="s">
        <v>3343</v>
      </c>
      <c r="U3790" s="12" t="s">
        <v>100</v>
      </c>
      <c r="W3790" s="12" t="s">
        <v>870</v>
      </c>
      <c r="AB3790" s="12" t="s">
        <v>100</v>
      </c>
      <c r="AD3790" s="12" t="s">
        <v>865</v>
      </c>
      <c r="BN3790" s="12">
        <v>1</v>
      </c>
    </row>
    <row r="3791" spans="1:66" ht="45" x14ac:dyDescent="0.25">
      <c r="A3791" s="12">
        <v>1</v>
      </c>
      <c r="B3791" s="11" t="str">
        <f t="shared" si="236"/>
        <v>Общий расчет. Анализ даты. Анализ даты. Символические звезды. Демон уничтожения. Нет</v>
      </c>
      <c r="C3791" s="11" t="str">
        <f>IFERROR(VLOOKUP(I3791,lvl_1[],2,FALSE),"Нет")</f>
        <v>Общий расчет</v>
      </c>
      <c r="D3791" s="11" t="str">
        <f>IFERROR(VLOOKUP(Rule!J3791,lvl_2[],2,FALSE),"Нет")</f>
        <v>Анализ даты</v>
      </c>
      <c r="E3791" s="11" t="str">
        <f>IFERROR(VLOOKUP(Rule!K3791,lvl_3[],2,FALSE),"Нет")</f>
        <v>Анализ даты</v>
      </c>
      <c r="F3791" s="11" t="str">
        <f>IFERROR(INDEX(lvl_4[],MATCH(L3791,lvl_4[ID],0),MATCH(TEXT(K3791,"##0"),lvl_4[#Headers],0)),"Нет")</f>
        <v>Символические звезды</v>
      </c>
      <c r="G3791" s="11" t="str">
        <f>IFERROR(INDEX(lvl_5[],MATCH(M3791,lvl_5[ID],0),MATCH(_xlfn.CONCAT(TEXT(K3791,"##0"),"_",TEXT(L3791,"##0")),lvl_5[#Headers],0)),"Нет")</f>
        <v>Демон уничтожения</v>
      </c>
      <c r="H3791" s="11" t="str">
        <f>IFERROR(INDEX(lvl_6[],MATCH(N3791,lvl_6[ID],0),MATCH(_xlfn.CONCAT(K3791,"_",L3791,"_",M3791),lvl_6[#Headers],0)),"Нет")</f>
        <v>Нет</v>
      </c>
      <c r="I3791" s="12">
        <v>1</v>
      </c>
      <c r="J3791" s="12">
        <v>4</v>
      </c>
      <c r="K3791" s="12">
        <v>1</v>
      </c>
      <c r="L3791" s="12">
        <v>5</v>
      </c>
      <c r="M3791" s="12">
        <v>5</v>
      </c>
      <c r="N3791" s="12">
        <v>0</v>
      </c>
      <c r="O3791" s="12">
        <f>COUNTIF($P$2:P3791,P3791)</f>
        <v>7</v>
      </c>
      <c r="P3791" s="12" t="str">
        <f t="shared" si="237"/>
        <v>141050500</v>
      </c>
      <c r="Q3791" s="12" t="str">
        <f t="shared" si="238"/>
        <v>1410505000007</v>
      </c>
      <c r="R3791" s="20" t="s">
        <v>3344</v>
      </c>
      <c r="U3791" s="12" t="s">
        <v>100</v>
      </c>
      <c r="W3791" s="12" t="s">
        <v>865</v>
      </c>
      <c r="AB3791" s="12" t="s">
        <v>100</v>
      </c>
      <c r="AD3791" s="12" t="s">
        <v>868</v>
      </c>
      <c r="BN3791" s="12">
        <v>1</v>
      </c>
    </row>
    <row r="3792" spans="1:66" ht="45" x14ac:dyDescent="0.25">
      <c r="A3792" s="12">
        <v>1</v>
      </c>
      <c r="B3792" s="11" t="str">
        <f t="shared" si="236"/>
        <v>Общий расчет. Анализ даты. Анализ даты. Символические звезды. Демон уничтожения. Нет</v>
      </c>
      <c r="C3792" s="11" t="str">
        <f>IFERROR(VLOOKUP(I3792,lvl_1[],2,FALSE),"Нет")</f>
        <v>Общий расчет</v>
      </c>
      <c r="D3792" s="11" t="str">
        <f>IFERROR(VLOOKUP(Rule!J3792,lvl_2[],2,FALSE),"Нет")</f>
        <v>Анализ даты</v>
      </c>
      <c r="E3792" s="11" t="str">
        <f>IFERROR(VLOOKUP(Rule!K3792,lvl_3[],2,FALSE),"Нет")</f>
        <v>Анализ даты</v>
      </c>
      <c r="F3792" s="11" t="str">
        <f>IFERROR(INDEX(lvl_4[],MATCH(L3792,lvl_4[ID],0),MATCH(TEXT(K3792,"##0"),lvl_4[#Headers],0)),"Нет")</f>
        <v>Символические звезды</v>
      </c>
      <c r="G3792" s="11" t="str">
        <f>IFERROR(INDEX(lvl_5[],MATCH(M3792,lvl_5[ID],0),MATCH(_xlfn.CONCAT(TEXT(K3792,"##0"),"_",TEXT(L3792,"##0")),lvl_5[#Headers],0)),"Нет")</f>
        <v>Демон уничтожения</v>
      </c>
      <c r="H3792" s="11" t="str">
        <f>IFERROR(INDEX(lvl_6[],MATCH(N3792,lvl_6[ID],0),MATCH(_xlfn.CONCAT(K3792,"_",L3792,"_",M3792),lvl_6[#Headers],0)),"Нет")</f>
        <v>Нет</v>
      </c>
      <c r="I3792" s="12">
        <v>1</v>
      </c>
      <c r="J3792" s="12">
        <v>4</v>
      </c>
      <c r="K3792" s="12">
        <v>1</v>
      </c>
      <c r="L3792" s="12">
        <v>5</v>
      </c>
      <c r="M3792" s="12">
        <v>5</v>
      </c>
      <c r="N3792" s="12">
        <v>0</v>
      </c>
      <c r="O3792" s="12">
        <f>COUNTIF($P$2:P3792,P3792)</f>
        <v>8</v>
      </c>
      <c r="P3792" s="12" t="str">
        <f t="shared" si="237"/>
        <v>141050500</v>
      </c>
      <c r="Q3792" s="12" t="str">
        <f t="shared" si="238"/>
        <v>1410505000008</v>
      </c>
      <c r="R3792" s="20" t="s">
        <v>3345</v>
      </c>
      <c r="U3792" s="12" t="s">
        <v>100</v>
      </c>
      <c r="W3792" s="12" t="s">
        <v>869</v>
      </c>
      <c r="AB3792" s="12" t="s">
        <v>100</v>
      </c>
      <c r="AD3792" s="12" t="s">
        <v>868</v>
      </c>
      <c r="BN3792" s="12">
        <v>1</v>
      </c>
    </row>
    <row r="3793" spans="1:66" ht="45" x14ac:dyDescent="0.25">
      <c r="A3793" s="12">
        <v>1</v>
      </c>
      <c r="B3793" s="11" t="str">
        <f t="shared" si="236"/>
        <v>Общий расчет. Анализ даты. Анализ даты. Символические звезды. Демон уничтожения. Нет</v>
      </c>
      <c r="C3793" s="11" t="str">
        <f>IFERROR(VLOOKUP(I3793,lvl_1[],2,FALSE),"Нет")</f>
        <v>Общий расчет</v>
      </c>
      <c r="D3793" s="11" t="str">
        <f>IFERROR(VLOOKUP(Rule!J3793,lvl_2[],2,FALSE),"Нет")</f>
        <v>Анализ даты</v>
      </c>
      <c r="E3793" s="11" t="str">
        <f>IFERROR(VLOOKUP(Rule!K3793,lvl_3[],2,FALSE),"Нет")</f>
        <v>Анализ даты</v>
      </c>
      <c r="F3793" s="11" t="str">
        <f>IFERROR(INDEX(lvl_4[],MATCH(L3793,lvl_4[ID],0),MATCH(TEXT(K3793,"##0"),lvl_4[#Headers],0)),"Нет")</f>
        <v>Символические звезды</v>
      </c>
      <c r="G3793" s="11" t="str">
        <f>IFERROR(INDEX(lvl_5[],MATCH(M3793,lvl_5[ID],0),MATCH(_xlfn.CONCAT(TEXT(K3793,"##0"),"_",TEXT(L3793,"##0")),lvl_5[#Headers],0)),"Нет")</f>
        <v>Демон уничтожения</v>
      </c>
      <c r="H3793" s="11" t="str">
        <f>IFERROR(INDEX(lvl_6[],MATCH(N3793,lvl_6[ID],0),MATCH(_xlfn.CONCAT(K3793,"_",L3793,"_",M3793),lvl_6[#Headers],0)),"Нет")</f>
        <v>Нет</v>
      </c>
      <c r="I3793" s="12">
        <v>1</v>
      </c>
      <c r="J3793" s="12">
        <v>4</v>
      </c>
      <c r="K3793" s="12">
        <v>1</v>
      </c>
      <c r="L3793" s="12">
        <v>5</v>
      </c>
      <c r="M3793" s="12">
        <v>5</v>
      </c>
      <c r="N3793" s="12">
        <v>0</v>
      </c>
      <c r="O3793" s="12">
        <f>COUNTIF($P$2:P3793,P3793)</f>
        <v>9</v>
      </c>
      <c r="P3793" s="12" t="str">
        <f t="shared" si="237"/>
        <v>141050500</v>
      </c>
      <c r="Q3793" s="12" t="str">
        <f t="shared" si="238"/>
        <v>1410505000009</v>
      </c>
      <c r="R3793" s="20" t="s">
        <v>3346</v>
      </c>
      <c r="U3793" s="12" t="s">
        <v>100</v>
      </c>
      <c r="W3793" s="12" t="s">
        <v>861</v>
      </c>
      <c r="AB3793" s="12" t="s">
        <v>100</v>
      </c>
      <c r="AD3793" s="12" t="s">
        <v>868</v>
      </c>
      <c r="BN3793" s="12">
        <v>1</v>
      </c>
    </row>
    <row r="3794" spans="1:66" ht="45" x14ac:dyDescent="0.25">
      <c r="A3794" s="12">
        <v>1</v>
      </c>
      <c r="B3794" s="11" t="str">
        <f t="shared" si="236"/>
        <v>Общий расчет. Анализ даты. Анализ даты. Символические звезды. Демон уничтожения. Нет</v>
      </c>
      <c r="C3794" s="11" t="str">
        <f>IFERROR(VLOOKUP(I3794,lvl_1[],2,FALSE),"Нет")</f>
        <v>Общий расчет</v>
      </c>
      <c r="D3794" s="11" t="str">
        <f>IFERROR(VLOOKUP(Rule!J3794,lvl_2[],2,FALSE),"Нет")</f>
        <v>Анализ даты</v>
      </c>
      <c r="E3794" s="11" t="str">
        <f>IFERROR(VLOOKUP(Rule!K3794,lvl_3[],2,FALSE),"Нет")</f>
        <v>Анализ даты</v>
      </c>
      <c r="F3794" s="11" t="str">
        <f>IFERROR(INDEX(lvl_4[],MATCH(L3794,lvl_4[ID],0),MATCH(TEXT(K3794,"##0"),lvl_4[#Headers],0)),"Нет")</f>
        <v>Символические звезды</v>
      </c>
      <c r="G3794" s="11" t="str">
        <f>IFERROR(INDEX(lvl_5[],MATCH(M3794,lvl_5[ID],0),MATCH(_xlfn.CONCAT(TEXT(K3794,"##0"),"_",TEXT(L3794,"##0")),lvl_5[#Headers],0)),"Нет")</f>
        <v>Демон уничтожения</v>
      </c>
      <c r="H3794" s="11" t="str">
        <f>IFERROR(INDEX(lvl_6[],MATCH(N3794,lvl_6[ID],0),MATCH(_xlfn.CONCAT(K3794,"_",L3794,"_",M3794),lvl_6[#Headers],0)),"Нет")</f>
        <v>Нет</v>
      </c>
      <c r="I3794" s="12">
        <v>1</v>
      </c>
      <c r="J3794" s="12">
        <v>4</v>
      </c>
      <c r="K3794" s="12">
        <v>1</v>
      </c>
      <c r="L3794" s="12">
        <v>5</v>
      </c>
      <c r="M3794" s="12">
        <v>5</v>
      </c>
      <c r="N3794" s="12">
        <v>0</v>
      </c>
      <c r="O3794" s="12">
        <f>COUNTIF($P$2:P3794,P3794)</f>
        <v>10</v>
      </c>
      <c r="P3794" s="12" t="str">
        <f t="shared" si="237"/>
        <v>141050500</v>
      </c>
      <c r="Q3794" s="12" t="str">
        <f t="shared" si="238"/>
        <v>1410505000010</v>
      </c>
      <c r="R3794" s="20" t="s">
        <v>3347</v>
      </c>
      <c r="U3794" s="12" t="s">
        <v>100</v>
      </c>
      <c r="W3794" s="12" t="s">
        <v>868</v>
      </c>
      <c r="AB3794" s="12" t="s">
        <v>100</v>
      </c>
      <c r="AD3794" s="12" t="s">
        <v>859</v>
      </c>
      <c r="BN3794" s="12">
        <v>1</v>
      </c>
    </row>
    <row r="3795" spans="1:66" ht="45" x14ac:dyDescent="0.25">
      <c r="A3795" s="12">
        <v>1</v>
      </c>
      <c r="B3795" s="11" t="str">
        <f t="shared" si="236"/>
        <v>Общий расчет. Анализ даты. Анализ даты. Символические звезды. Демон уничтожения. Нет</v>
      </c>
      <c r="C3795" s="11" t="str">
        <f>IFERROR(VLOOKUP(I3795,lvl_1[],2,FALSE),"Нет")</f>
        <v>Общий расчет</v>
      </c>
      <c r="D3795" s="11" t="str">
        <f>IFERROR(VLOOKUP(Rule!J3795,lvl_2[],2,FALSE),"Нет")</f>
        <v>Анализ даты</v>
      </c>
      <c r="E3795" s="11" t="str">
        <f>IFERROR(VLOOKUP(Rule!K3795,lvl_3[],2,FALSE),"Нет")</f>
        <v>Анализ даты</v>
      </c>
      <c r="F3795" s="11" t="str">
        <f>IFERROR(INDEX(lvl_4[],MATCH(L3795,lvl_4[ID],0),MATCH(TEXT(K3795,"##0"),lvl_4[#Headers],0)),"Нет")</f>
        <v>Символические звезды</v>
      </c>
      <c r="G3795" s="11" t="str">
        <f>IFERROR(INDEX(lvl_5[],MATCH(M3795,lvl_5[ID],0),MATCH(_xlfn.CONCAT(TEXT(K3795,"##0"),"_",TEXT(L3795,"##0")),lvl_5[#Headers],0)),"Нет")</f>
        <v>Демон уничтожения</v>
      </c>
      <c r="H3795" s="11" t="str">
        <f>IFERROR(INDEX(lvl_6[],MATCH(N3795,lvl_6[ID],0),MATCH(_xlfn.CONCAT(K3795,"_",L3795,"_",M3795),lvl_6[#Headers],0)),"Нет")</f>
        <v>Нет</v>
      </c>
      <c r="I3795" s="12">
        <v>1</v>
      </c>
      <c r="J3795" s="12">
        <v>4</v>
      </c>
      <c r="K3795" s="12">
        <v>1</v>
      </c>
      <c r="L3795" s="12">
        <v>5</v>
      </c>
      <c r="M3795" s="12">
        <v>5</v>
      </c>
      <c r="N3795" s="12">
        <v>0</v>
      </c>
      <c r="O3795" s="12">
        <f>COUNTIF($P$2:P3795,P3795)</f>
        <v>11</v>
      </c>
      <c r="P3795" s="12" t="str">
        <f t="shared" si="237"/>
        <v>141050500</v>
      </c>
      <c r="Q3795" s="12" t="str">
        <f t="shared" si="238"/>
        <v>1410505000011</v>
      </c>
      <c r="R3795" s="20" t="s">
        <v>3348</v>
      </c>
      <c r="U3795" s="12" t="s">
        <v>100</v>
      </c>
      <c r="W3795" s="12" t="s">
        <v>860</v>
      </c>
      <c r="AB3795" s="12" t="s">
        <v>100</v>
      </c>
      <c r="AD3795" s="12" t="s">
        <v>859</v>
      </c>
      <c r="BN3795" s="12">
        <v>1</v>
      </c>
    </row>
    <row r="3796" spans="1:66" ht="45" x14ac:dyDescent="0.25">
      <c r="A3796" s="12">
        <v>1</v>
      </c>
      <c r="B3796" s="11" t="str">
        <f t="shared" si="236"/>
        <v>Общий расчет. Анализ даты. Анализ даты. Символические звезды. Демон уничтожения. Нет</v>
      </c>
      <c r="C3796" s="11" t="str">
        <f>IFERROR(VLOOKUP(I3796,lvl_1[],2,FALSE),"Нет")</f>
        <v>Общий расчет</v>
      </c>
      <c r="D3796" s="11" t="str">
        <f>IFERROR(VLOOKUP(Rule!J3796,lvl_2[],2,FALSE),"Нет")</f>
        <v>Анализ даты</v>
      </c>
      <c r="E3796" s="11" t="str">
        <f>IFERROR(VLOOKUP(Rule!K3796,lvl_3[],2,FALSE),"Нет")</f>
        <v>Анализ даты</v>
      </c>
      <c r="F3796" s="11" t="str">
        <f>IFERROR(INDEX(lvl_4[],MATCH(L3796,lvl_4[ID],0),MATCH(TEXT(K3796,"##0"),lvl_4[#Headers],0)),"Нет")</f>
        <v>Символические звезды</v>
      </c>
      <c r="G3796" s="11" t="str">
        <f>IFERROR(INDEX(lvl_5[],MATCH(M3796,lvl_5[ID],0),MATCH(_xlfn.CONCAT(TEXT(K3796,"##0"),"_",TEXT(L3796,"##0")),lvl_5[#Headers],0)),"Нет")</f>
        <v>Демон уничтожения</v>
      </c>
      <c r="H3796" s="11" t="str">
        <f>IFERROR(INDEX(lvl_6[],MATCH(N3796,lvl_6[ID],0),MATCH(_xlfn.CONCAT(K3796,"_",L3796,"_",M3796),lvl_6[#Headers],0)),"Нет")</f>
        <v>Нет</v>
      </c>
      <c r="I3796" s="12">
        <v>1</v>
      </c>
      <c r="J3796" s="12">
        <v>4</v>
      </c>
      <c r="K3796" s="12">
        <v>1</v>
      </c>
      <c r="L3796" s="12">
        <v>5</v>
      </c>
      <c r="M3796" s="12">
        <v>5</v>
      </c>
      <c r="N3796" s="12">
        <v>0</v>
      </c>
      <c r="O3796" s="12">
        <f>COUNTIF($P$2:P3796,P3796)</f>
        <v>12</v>
      </c>
      <c r="P3796" s="12" t="str">
        <f t="shared" si="237"/>
        <v>141050500</v>
      </c>
      <c r="Q3796" s="12" t="str">
        <f t="shared" si="238"/>
        <v>1410505000012</v>
      </c>
      <c r="R3796" s="20" t="s">
        <v>3349</v>
      </c>
      <c r="U3796" s="12" t="s">
        <v>100</v>
      </c>
      <c r="W3796" s="12" t="s">
        <v>864</v>
      </c>
      <c r="AB3796" s="12" t="s">
        <v>100</v>
      </c>
      <c r="AD3796" s="12" t="s">
        <v>859</v>
      </c>
      <c r="BN3796" s="12">
        <v>1</v>
      </c>
    </row>
    <row r="3797" spans="1:66" ht="45" x14ac:dyDescent="0.25">
      <c r="A3797" s="12">
        <v>1</v>
      </c>
      <c r="B3797" s="11" t="str">
        <f t="shared" si="236"/>
        <v>Общий расчет. Анализ даты. Анализ даты. Символические звезды. Демон грабежа. Нет</v>
      </c>
      <c r="C3797" s="11" t="str">
        <f>IFERROR(VLOOKUP(I3797,lvl_1[],2,FALSE),"Нет")</f>
        <v>Общий расчет</v>
      </c>
      <c r="D3797" s="11" t="str">
        <f>IFERROR(VLOOKUP(Rule!J3797,lvl_2[],2,FALSE),"Нет")</f>
        <v>Анализ даты</v>
      </c>
      <c r="E3797" s="11" t="str">
        <f>IFERROR(VLOOKUP(Rule!K3797,lvl_3[],2,FALSE),"Нет")</f>
        <v>Анализ даты</v>
      </c>
      <c r="F3797" s="11" t="str">
        <f>IFERROR(INDEX(lvl_4[],MATCH(L3797,lvl_4[ID],0),MATCH(TEXT(K3797,"##0"),lvl_4[#Headers],0)),"Нет")</f>
        <v>Символические звезды</v>
      </c>
      <c r="G3797" s="11" t="str">
        <f>IFERROR(INDEX(lvl_5[],MATCH(M3797,lvl_5[ID],0),MATCH(_xlfn.CONCAT(TEXT(K3797,"##0"),"_",TEXT(L3797,"##0")),lvl_5[#Headers],0)),"Нет")</f>
        <v>Демон грабежа</v>
      </c>
      <c r="H3797" s="11" t="str">
        <f>IFERROR(INDEX(lvl_6[],MATCH(N3797,lvl_6[ID],0),MATCH(_xlfn.CONCAT(K3797,"_",L3797,"_",M3797),lvl_6[#Headers],0)),"Нет")</f>
        <v>Нет</v>
      </c>
      <c r="I3797" s="12">
        <v>1</v>
      </c>
      <c r="J3797" s="12">
        <v>4</v>
      </c>
      <c r="K3797" s="12">
        <v>1</v>
      </c>
      <c r="L3797" s="12">
        <v>5</v>
      </c>
      <c r="M3797" s="12">
        <v>6</v>
      </c>
      <c r="N3797" s="12">
        <v>0</v>
      </c>
      <c r="O3797" s="12">
        <f>COUNTIF($P$2:P3797,P3797)</f>
        <v>1</v>
      </c>
      <c r="P3797" s="12" t="str">
        <f t="shared" si="237"/>
        <v>141050600</v>
      </c>
      <c r="Q3797" s="12" t="str">
        <f t="shared" si="238"/>
        <v>1410506000001</v>
      </c>
      <c r="R3797" s="20" t="s">
        <v>3350</v>
      </c>
      <c r="U3797" s="12" t="s">
        <v>100</v>
      </c>
      <c r="W3797" s="12" t="s">
        <v>859</v>
      </c>
      <c r="AB3797" s="12" t="s">
        <v>100</v>
      </c>
      <c r="AD3797" s="12" t="s">
        <v>868</v>
      </c>
      <c r="BN3797" s="12">
        <v>1</v>
      </c>
    </row>
    <row r="3798" spans="1:66" ht="45" x14ac:dyDescent="0.25">
      <c r="A3798" s="12">
        <v>1</v>
      </c>
      <c r="B3798" s="11" t="str">
        <f t="shared" si="236"/>
        <v>Общий расчет. Анализ даты. Анализ даты. Символические звезды. Демон грабежа. Нет</v>
      </c>
      <c r="C3798" s="11" t="str">
        <f>IFERROR(VLOOKUP(I3798,lvl_1[],2,FALSE),"Нет")</f>
        <v>Общий расчет</v>
      </c>
      <c r="D3798" s="11" t="str">
        <f>IFERROR(VLOOKUP(Rule!J3798,lvl_2[],2,FALSE),"Нет")</f>
        <v>Анализ даты</v>
      </c>
      <c r="E3798" s="11" t="str">
        <f>IFERROR(VLOOKUP(Rule!K3798,lvl_3[],2,FALSE),"Нет")</f>
        <v>Анализ даты</v>
      </c>
      <c r="F3798" s="11" t="str">
        <f>IFERROR(INDEX(lvl_4[],MATCH(L3798,lvl_4[ID],0),MATCH(TEXT(K3798,"##0"),lvl_4[#Headers],0)),"Нет")</f>
        <v>Символические звезды</v>
      </c>
      <c r="G3798" s="11" t="str">
        <f>IFERROR(INDEX(lvl_5[],MATCH(M3798,lvl_5[ID],0),MATCH(_xlfn.CONCAT(TEXT(K3798,"##0"),"_",TEXT(L3798,"##0")),lvl_5[#Headers],0)),"Нет")</f>
        <v>Демон грабежа</v>
      </c>
      <c r="H3798" s="11" t="str">
        <f>IFERROR(INDEX(lvl_6[],MATCH(N3798,lvl_6[ID],0),MATCH(_xlfn.CONCAT(K3798,"_",L3798,"_",M3798),lvl_6[#Headers],0)),"Нет")</f>
        <v>Нет</v>
      </c>
      <c r="I3798" s="12">
        <v>1</v>
      </c>
      <c r="J3798" s="12">
        <v>4</v>
      </c>
      <c r="K3798" s="12">
        <v>1</v>
      </c>
      <c r="L3798" s="12">
        <v>5</v>
      </c>
      <c r="M3798" s="12">
        <v>6</v>
      </c>
      <c r="N3798" s="12">
        <v>0</v>
      </c>
      <c r="O3798" s="12">
        <f>COUNTIF($P$2:P3798,P3798)</f>
        <v>2</v>
      </c>
      <c r="P3798" s="12" t="str">
        <f t="shared" si="237"/>
        <v>141050600</v>
      </c>
      <c r="Q3798" s="12" t="str">
        <f t="shared" si="238"/>
        <v>1410506000002</v>
      </c>
      <c r="R3798" s="20" t="s">
        <v>3351</v>
      </c>
      <c r="U3798" s="12" t="s">
        <v>100</v>
      </c>
      <c r="W3798" s="12" t="s">
        <v>863</v>
      </c>
      <c r="AB3798" s="12" t="s">
        <v>100</v>
      </c>
      <c r="AD3798" s="12" t="s">
        <v>868</v>
      </c>
      <c r="BN3798" s="12">
        <v>1</v>
      </c>
    </row>
    <row r="3799" spans="1:66" ht="45" x14ac:dyDescent="0.25">
      <c r="A3799" s="12">
        <v>1</v>
      </c>
      <c r="B3799" s="11" t="str">
        <f t="shared" si="236"/>
        <v>Общий расчет. Анализ даты. Анализ даты. Символические звезды. Демон грабежа. Нет</v>
      </c>
      <c r="C3799" s="11" t="str">
        <f>IFERROR(VLOOKUP(I3799,lvl_1[],2,FALSE),"Нет")</f>
        <v>Общий расчет</v>
      </c>
      <c r="D3799" s="11" t="str">
        <f>IFERROR(VLOOKUP(Rule!J3799,lvl_2[],2,FALSE),"Нет")</f>
        <v>Анализ даты</v>
      </c>
      <c r="E3799" s="11" t="str">
        <f>IFERROR(VLOOKUP(Rule!K3799,lvl_3[],2,FALSE),"Нет")</f>
        <v>Анализ даты</v>
      </c>
      <c r="F3799" s="11" t="str">
        <f>IFERROR(INDEX(lvl_4[],MATCH(L3799,lvl_4[ID],0),MATCH(TEXT(K3799,"##0"),lvl_4[#Headers],0)),"Нет")</f>
        <v>Символические звезды</v>
      </c>
      <c r="G3799" s="11" t="str">
        <f>IFERROR(INDEX(lvl_5[],MATCH(M3799,lvl_5[ID],0),MATCH(_xlfn.CONCAT(TEXT(K3799,"##0"),"_",TEXT(L3799,"##0")),lvl_5[#Headers],0)),"Нет")</f>
        <v>Демон грабежа</v>
      </c>
      <c r="H3799" s="11" t="str">
        <f>IFERROR(INDEX(lvl_6[],MATCH(N3799,lvl_6[ID],0),MATCH(_xlfn.CONCAT(K3799,"_",L3799,"_",M3799),lvl_6[#Headers],0)),"Нет")</f>
        <v>Нет</v>
      </c>
      <c r="I3799" s="12">
        <v>1</v>
      </c>
      <c r="J3799" s="12">
        <v>4</v>
      </c>
      <c r="K3799" s="12">
        <v>1</v>
      </c>
      <c r="L3799" s="12">
        <v>5</v>
      </c>
      <c r="M3799" s="12">
        <v>6</v>
      </c>
      <c r="N3799" s="12">
        <v>0</v>
      </c>
      <c r="O3799" s="12">
        <f>COUNTIF($P$2:P3799,P3799)</f>
        <v>3</v>
      </c>
      <c r="P3799" s="12" t="str">
        <f t="shared" si="237"/>
        <v>141050600</v>
      </c>
      <c r="Q3799" s="12" t="str">
        <f t="shared" si="238"/>
        <v>1410506000003</v>
      </c>
      <c r="R3799" s="20" t="s">
        <v>3352</v>
      </c>
      <c r="U3799" s="12" t="s">
        <v>100</v>
      </c>
      <c r="W3799" s="12" t="s">
        <v>867</v>
      </c>
      <c r="AB3799" s="12" t="s">
        <v>100</v>
      </c>
      <c r="AD3799" s="12" t="s">
        <v>868</v>
      </c>
      <c r="BN3799" s="12">
        <v>1</v>
      </c>
    </row>
    <row r="3800" spans="1:66" ht="45" x14ac:dyDescent="0.25">
      <c r="A3800" s="12">
        <v>1</v>
      </c>
      <c r="B3800" s="11" t="str">
        <f t="shared" si="236"/>
        <v>Общий расчет. Анализ даты. Анализ даты. Символические звезды. Демон грабежа. Нет</v>
      </c>
      <c r="C3800" s="11" t="str">
        <f>IFERROR(VLOOKUP(I3800,lvl_1[],2,FALSE),"Нет")</f>
        <v>Общий расчет</v>
      </c>
      <c r="D3800" s="11" t="str">
        <f>IFERROR(VLOOKUP(Rule!J3800,lvl_2[],2,FALSE),"Нет")</f>
        <v>Анализ даты</v>
      </c>
      <c r="E3800" s="11" t="str">
        <f>IFERROR(VLOOKUP(Rule!K3800,lvl_3[],2,FALSE),"Нет")</f>
        <v>Анализ даты</v>
      </c>
      <c r="F3800" s="11" t="str">
        <f>IFERROR(INDEX(lvl_4[],MATCH(L3800,lvl_4[ID],0),MATCH(TEXT(K3800,"##0"),lvl_4[#Headers],0)),"Нет")</f>
        <v>Символические звезды</v>
      </c>
      <c r="G3800" s="11" t="str">
        <f>IFERROR(INDEX(lvl_5[],MATCH(M3800,lvl_5[ID],0),MATCH(_xlfn.CONCAT(TEXT(K3800,"##0"),"_",TEXT(L3800,"##0")),lvl_5[#Headers],0)),"Нет")</f>
        <v>Демон грабежа</v>
      </c>
      <c r="H3800" s="11" t="str">
        <f>IFERROR(INDEX(lvl_6[],MATCH(N3800,lvl_6[ID],0),MATCH(_xlfn.CONCAT(K3800,"_",L3800,"_",M3800),lvl_6[#Headers],0)),"Нет")</f>
        <v>Нет</v>
      </c>
      <c r="I3800" s="12">
        <v>1</v>
      </c>
      <c r="J3800" s="12">
        <v>4</v>
      </c>
      <c r="K3800" s="12">
        <v>1</v>
      </c>
      <c r="L3800" s="12">
        <v>5</v>
      </c>
      <c r="M3800" s="12">
        <v>6</v>
      </c>
      <c r="N3800" s="12">
        <v>0</v>
      </c>
      <c r="O3800" s="12">
        <f>COUNTIF($P$2:P3800,P3800)</f>
        <v>4</v>
      </c>
      <c r="P3800" s="12" t="str">
        <f t="shared" si="237"/>
        <v>141050600</v>
      </c>
      <c r="Q3800" s="12" t="str">
        <f t="shared" si="238"/>
        <v>1410506000004</v>
      </c>
      <c r="R3800" s="20" t="s">
        <v>3353</v>
      </c>
      <c r="U3800" s="12" t="s">
        <v>100</v>
      </c>
      <c r="W3800" s="12" t="s">
        <v>862</v>
      </c>
      <c r="AB3800" s="12" t="s">
        <v>100</v>
      </c>
      <c r="AD3800" s="12" t="s">
        <v>859</v>
      </c>
      <c r="BN3800" s="12">
        <v>1</v>
      </c>
    </row>
    <row r="3801" spans="1:66" ht="45" x14ac:dyDescent="0.25">
      <c r="A3801" s="12">
        <v>1</v>
      </c>
      <c r="B3801" s="11" t="str">
        <f t="shared" si="236"/>
        <v>Общий расчет. Анализ даты. Анализ даты. Символические звезды. Демон грабежа. Нет</v>
      </c>
      <c r="C3801" s="11" t="str">
        <f>IFERROR(VLOOKUP(I3801,lvl_1[],2,FALSE),"Нет")</f>
        <v>Общий расчет</v>
      </c>
      <c r="D3801" s="11" t="str">
        <f>IFERROR(VLOOKUP(Rule!J3801,lvl_2[],2,FALSE),"Нет")</f>
        <v>Анализ даты</v>
      </c>
      <c r="E3801" s="11" t="str">
        <f>IFERROR(VLOOKUP(Rule!K3801,lvl_3[],2,FALSE),"Нет")</f>
        <v>Анализ даты</v>
      </c>
      <c r="F3801" s="11" t="str">
        <f>IFERROR(INDEX(lvl_4[],MATCH(L3801,lvl_4[ID],0),MATCH(TEXT(K3801,"##0"),lvl_4[#Headers],0)),"Нет")</f>
        <v>Символические звезды</v>
      </c>
      <c r="G3801" s="11" t="str">
        <f>IFERROR(INDEX(lvl_5[],MATCH(M3801,lvl_5[ID],0),MATCH(_xlfn.CONCAT(TEXT(K3801,"##0"),"_",TEXT(L3801,"##0")),lvl_5[#Headers],0)),"Нет")</f>
        <v>Демон грабежа</v>
      </c>
      <c r="H3801" s="11" t="str">
        <f>IFERROR(INDEX(lvl_6[],MATCH(N3801,lvl_6[ID],0),MATCH(_xlfn.CONCAT(K3801,"_",L3801,"_",M3801),lvl_6[#Headers],0)),"Нет")</f>
        <v>Нет</v>
      </c>
      <c r="I3801" s="12">
        <v>1</v>
      </c>
      <c r="J3801" s="12">
        <v>4</v>
      </c>
      <c r="K3801" s="12">
        <v>1</v>
      </c>
      <c r="L3801" s="12">
        <v>5</v>
      </c>
      <c r="M3801" s="12">
        <v>6</v>
      </c>
      <c r="N3801" s="12">
        <v>0</v>
      </c>
      <c r="O3801" s="12">
        <f>COUNTIF($P$2:P3801,P3801)</f>
        <v>5</v>
      </c>
      <c r="P3801" s="12" t="str">
        <f t="shared" si="237"/>
        <v>141050600</v>
      </c>
      <c r="Q3801" s="12" t="str">
        <f t="shared" si="238"/>
        <v>1410506000005</v>
      </c>
      <c r="R3801" s="20" t="s">
        <v>3354</v>
      </c>
      <c r="U3801" s="12" t="s">
        <v>100</v>
      </c>
      <c r="W3801" s="12" t="s">
        <v>866</v>
      </c>
      <c r="AB3801" s="12" t="s">
        <v>100</v>
      </c>
      <c r="AD3801" s="12" t="s">
        <v>859</v>
      </c>
      <c r="BN3801" s="12">
        <v>1</v>
      </c>
    </row>
    <row r="3802" spans="1:66" ht="45" x14ac:dyDescent="0.25">
      <c r="A3802" s="12">
        <v>1</v>
      </c>
      <c r="B3802" s="11" t="str">
        <f t="shared" si="236"/>
        <v>Общий расчет. Анализ даты. Анализ даты. Символические звезды. Демон грабежа. Нет</v>
      </c>
      <c r="C3802" s="11" t="str">
        <f>IFERROR(VLOOKUP(I3802,lvl_1[],2,FALSE),"Нет")</f>
        <v>Общий расчет</v>
      </c>
      <c r="D3802" s="11" t="str">
        <f>IFERROR(VLOOKUP(Rule!J3802,lvl_2[],2,FALSE),"Нет")</f>
        <v>Анализ даты</v>
      </c>
      <c r="E3802" s="11" t="str">
        <f>IFERROR(VLOOKUP(Rule!K3802,lvl_3[],2,FALSE),"Нет")</f>
        <v>Анализ даты</v>
      </c>
      <c r="F3802" s="11" t="str">
        <f>IFERROR(INDEX(lvl_4[],MATCH(L3802,lvl_4[ID],0),MATCH(TEXT(K3802,"##0"),lvl_4[#Headers],0)),"Нет")</f>
        <v>Символические звезды</v>
      </c>
      <c r="G3802" s="11" t="str">
        <f>IFERROR(INDEX(lvl_5[],MATCH(M3802,lvl_5[ID],0),MATCH(_xlfn.CONCAT(TEXT(K3802,"##0"),"_",TEXT(L3802,"##0")),lvl_5[#Headers],0)),"Нет")</f>
        <v>Демон грабежа</v>
      </c>
      <c r="H3802" s="11" t="str">
        <f>IFERROR(INDEX(lvl_6[],MATCH(N3802,lvl_6[ID],0),MATCH(_xlfn.CONCAT(K3802,"_",L3802,"_",M3802),lvl_6[#Headers],0)),"Нет")</f>
        <v>Нет</v>
      </c>
      <c r="I3802" s="12">
        <v>1</v>
      </c>
      <c r="J3802" s="12">
        <v>4</v>
      </c>
      <c r="K3802" s="12">
        <v>1</v>
      </c>
      <c r="L3802" s="12">
        <v>5</v>
      </c>
      <c r="M3802" s="12">
        <v>6</v>
      </c>
      <c r="N3802" s="12">
        <v>0</v>
      </c>
      <c r="O3802" s="12">
        <f>COUNTIF($P$2:P3802,P3802)</f>
        <v>6</v>
      </c>
      <c r="P3802" s="12" t="str">
        <f t="shared" si="237"/>
        <v>141050600</v>
      </c>
      <c r="Q3802" s="12" t="str">
        <f t="shared" si="238"/>
        <v>1410506000006</v>
      </c>
      <c r="R3802" s="20" t="s">
        <v>3355</v>
      </c>
      <c r="U3802" s="12" t="s">
        <v>100</v>
      </c>
      <c r="W3802" s="12" t="s">
        <v>870</v>
      </c>
      <c r="AB3802" s="12" t="s">
        <v>100</v>
      </c>
      <c r="AD3802" s="12" t="s">
        <v>859</v>
      </c>
      <c r="BN3802" s="12">
        <v>1</v>
      </c>
    </row>
    <row r="3803" spans="1:66" ht="45" x14ac:dyDescent="0.25">
      <c r="A3803" s="12">
        <v>1</v>
      </c>
      <c r="B3803" s="11" t="str">
        <f t="shared" si="236"/>
        <v>Общий расчет. Анализ даты. Анализ даты. Символические звезды. Демон грабежа. Нет</v>
      </c>
      <c r="C3803" s="11" t="str">
        <f>IFERROR(VLOOKUP(I3803,lvl_1[],2,FALSE),"Нет")</f>
        <v>Общий расчет</v>
      </c>
      <c r="D3803" s="11" t="str">
        <f>IFERROR(VLOOKUP(Rule!J3803,lvl_2[],2,FALSE),"Нет")</f>
        <v>Анализ даты</v>
      </c>
      <c r="E3803" s="11" t="str">
        <f>IFERROR(VLOOKUP(Rule!K3803,lvl_3[],2,FALSE),"Нет")</f>
        <v>Анализ даты</v>
      </c>
      <c r="F3803" s="11" t="str">
        <f>IFERROR(INDEX(lvl_4[],MATCH(L3803,lvl_4[ID],0),MATCH(TEXT(K3803,"##0"),lvl_4[#Headers],0)),"Нет")</f>
        <v>Символические звезды</v>
      </c>
      <c r="G3803" s="11" t="str">
        <f>IFERROR(INDEX(lvl_5[],MATCH(M3803,lvl_5[ID],0),MATCH(_xlfn.CONCAT(TEXT(K3803,"##0"),"_",TEXT(L3803,"##0")),lvl_5[#Headers],0)),"Нет")</f>
        <v>Демон грабежа</v>
      </c>
      <c r="H3803" s="11" t="str">
        <f>IFERROR(INDEX(lvl_6[],MATCH(N3803,lvl_6[ID],0),MATCH(_xlfn.CONCAT(K3803,"_",L3803,"_",M3803),lvl_6[#Headers],0)),"Нет")</f>
        <v>Нет</v>
      </c>
      <c r="I3803" s="12">
        <v>1</v>
      </c>
      <c r="J3803" s="12">
        <v>4</v>
      </c>
      <c r="K3803" s="12">
        <v>1</v>
      </c>
      <c r="L3803" s="12">
        <v>5</v>
      </c>
      <c r="M3803" s="12">
        <v>6</v>
      </c>
      <c r="N3803" s="12">
        <v>0</v>
      </c>
      <c r="O3803" s="12">
        <f>COUNTIF($P$2:P3803,P3803)</f>
        <v>7</v>
      </c>
      <c r="P3803" s="12" t="str">
        <f t="shared" si="237"/>
        <v>141050600</v>
      </c>
      <c r="Q3803" s="12" t="str">
        <f t="shared" si="238"/>
        <v>1410506000007</v>
      </c>
      <c r="R3803" s="20" t="s">
        <v>3356</v>
      </c>
      <c r="U3803" s="12" t="s">
        <v>100</v>
      </c>
      <c r="W3803" s="12" t="s">
        <v>865</v>
      </c>
      <c r="AB3803" s="12" t="s">
        <v>100</v>
      </c>
      <c r="AD3803" s="12" t="s">
        <v>862</v>
      </c>
      <c r="BN3803" s="12">
        <v>1</v>
      </c>
    </row>
    <row r="3804" spans="1:66" ht="45" x14ac:dyDescent="0.25">
      <c r="A3804" s="12">
        <v>1</v>
      </c>
      <c r="B3804" s="11" t="str">
        <f t="shared" si="236"/>
        <v>Общий расчет. Анализ даты. Анализ даты. Символические звезды. Демон грабежа. Нет</v>
      </c>
      <c r="C3804" s="11" t="str">
        <f>IFERROR(VLOOKUP(I3804,lvl_1[],2,FALSE),"Нет")</f>
        <v>Общий расчет</v>
      </c>
      <c r="D3804" s="11" t="str">
        <f>IFERROR(VLOOKUP(Rule!J3804,lvl_2[],2,FALSE),"Нет")</f>
        <v>Анализ даты</v>
      </c>
      <c r="E3804" s="11" t="str">
        <f>IFERROR(VLOOKUP(Rule!K3804,lvl_3[],2,FALSE),"Нет")</f>
        <v>Анализ даты</v>
      </c>
      <c r="F3804" s="11" t="str">
        <f>IFERROR(INDEX(lvl_4[],MATCH(L3804,lvl_4[ID],0),MATCH(TEXT(K3804,"##0"),lvl_4[#Headers],0)),"Нет")</f>
        <v>Символические звезды</v>
      </c>
      <c r="G3804" s="11" t="str">
        <f>IFERROR(INDEX(lvl_5[],MATCH(M3804,lvl_5[ID],0),MATCH(_xlfn.CONCAT(TEXT(K3804,"##0"),"_",TEXT(L3804,"##0")),lvl_5[#Headers],0)),"Нет")</f>
        <v>Демон грабежа</v>
      </c>
      <c r="H3804" s="11" t="str">
        <f>IFERROR(INDEX(lvl_6[],MATCH(N3804,lvl_6[ID],0),MATCH(_xlfn.CONCAT(K3804,"_",L3804,"_",M3804),lvl_6[#Headers],0)),"Нет")</f>
        <v>Нет</v>
      </c>
      <c r="I3804" s="12">
        <v>1</v>
      </c>
      <c r="J3804" s="12">
        <v>4</v>
      </c>
      <c r="K3804" s="12">
        <v>1</v>
      </c>
      <c r="L3804" s="12">
        <v>5</v>
      </c>
      <c r="M3804" s="12">
        <v>6</v>
      </c>
      <c r="N3804" s="12">
        <v>0</v>
      </c>
      <c r="O3804" s="12">
        <f>COUNTIF($P$2:P3804,P3804)</f>
        <v>8</v>
      </c>
      <c r="P3804" s="12" t="str">
        <f t="shared" si="237"/>
        <v>141050600</v>
      </c>
      <c r="Q3804" s="12" t="str">
        <f t="shared" si="238"/>
        <v>1410506000008</v>
      </c>
      <c r="R3804" s="20" t="s">
        <v>3357</v>
      </c>
      <c r="U3804" s="12" t="s">
        <v>100</v>
      </c>
      <c r="W3804" s="12" t="s">
        <v>869</v>
      </c>
      <c r="AB3804" s="12" t="s">
        <v>100</v>
      </c>
      <c r="AD3804" s="12" t="s">
        <v>862</v>
      </c>
      <c r="BN3804" s="12">
        <v>1</v>
      </c>
    </row>
    <row r="3805" spans="1:66" ht="45" x14ac:dyDescent="0.25">
      <c r="A3805" s="12">
        <v>1</v>
      </c>
      <c r="B3805" s="11" t="str">
        <f t="shared" si="236"/>
        <v>Общий расчет. Анализ даты. Анализ даты. Символические звезды. Демон грабежа. Нет</v>
      </c>
      <c r="C3805" s="11" t="str">
        <f>IFERROR(VLOOKUP(I3805,lvl_1[],2,FALSE),"Нет")</f>
        <v>Общий расчет</v>
      </c>
      <c r="D3805" s="11" t="str">
        <f>IFERROR(VLOOKUP(Rule!J3805,lvl_2[],2,FALSE),"Нет")</f>
        <v>Анализ даты</v>
      </c>
      <c r="E3805" s="11" t="str">
        <f>IFERROR(VLOOKUP(Rule!K3805,lvl_3[],2,FALSE),"Нет")</f>
        <v>Анализ даты</v>
      </c>
      <c r="F3805" s="11" t="str">
        <f>IFERROR(INDEX(lvl_4[],MATCH(L3805,lvl_4[ID],0),MATCH(TEXT(K3805,"##0"),lvl_4[#Headers],0)),"Нет")</f>
        <v>Символические звезды</v>
      </c>
      <c r="G3805" s="11" t="str">
        <f>IFERROR(INDEX(lvl_5[],MATCH(M3805,lvl_5[ID],0),MATCH(_xlfn.CONCAT(TEXT(K3805,"##0"),"_",TEXT(L3805,"##0")),lvl_5[#Headers],0)),"Нет")</f>
        <v>Демон грабежа</v>
      </c>
      <c r="H3805" s="11" t="str">
        <f>IFERROR(INDEX(lvl_6[],MATCH(N3805,lvl_6[ID],0),MATCH(_xlfn.CONCAT(K3805,"_",L3805,"_",M3805),lvl_6[#Headers],0)),"Нет")</f>
        <v>Нет</v>
      </c>
      <c r="I3805" s="12">
        <v>1</v>
      </c>
      <c r="J3805" s="12">
        <v>4</v>
      </c>
      <c r="K3805" s="12">
        <v>1</v>
      </c>
      <c r="L3805" s="12">
        <v>5</v>
      </c>
      <c r="M3805" s="12">
        <v>6</v>
      </c>
      <c r="N3805" s="12">
        <v>0</v>
      </c>
      <c r="O3805" s="12">
        <f>COUNTIF($P$2:P3805,P3805)</f>
        <v>9</v>
      </c>
      <c r="P3805" s="12" t="str">
        <f t="shared" si="237"/>
        <v>141050600</v>
      </c>
      <c r="Q3805" s="12" t="str">
        <f t="shared" si="238"/>
        <v>1410506000009</v>
      </c>
      <c r="R3805" s="20" t="s">
        <v>3358</v>
      </c>
      <c r="U3805" s="12" t="s">
        <v>100</v>
      </c>
      <c r="W3805" s="12" t="s">
        <v>861</v>
      </c>
      <c r="AB3805" s="12" t="s">
        <v>100</v>
      </c>
      <c r="AD3805" s="12" t="s">
        <v>862</v>
      </c>
      <c r="BN3805" s="12">
        <v>1</v>
      </c>
    </row>
    <row r="3806" spans="1:66" ht="45" x14ac:dyDescent="0.25">
      <c r="A3806" s="12">
        <v>1</v>
      </c>
      <c r="B3806" s="11" t="str">
        <f t="shared" si="236"/>
        <v>Общий расчет. Анализ даты. Анализ даты. Символические звезды. Демон грабежа. Нет</v>
      </c>
      <c r="C3806" s="11" t="str">
        <f>IFERROR(VLOOKUP(I3806,lvl_1[],2,FALSE),"Нет")</f>
        <v>Общий расчет</v>
      </c>
      <c r="D3806" s="11" t="str">
        <f>IFERROR(VLOOKUP(Rule!J3806,lvl_2[],2,FALSE),"Нет")</f>
        <v>Анализ даты</v>
      </c>
      <c r="E3806" s="11" t="str">
        <f>IFERROR(VLOOKUP(Rule!K3806,lvl_3[],2,FALSE),"Нет")</f>
        <v>Анализ даты</v>
      </c>
      <c r="F3806" s="11" t="str">
        <f>IFERROR(INDEX(lvl_4[],MATCH(L3806,lvl_4[ID],0),MATCH(TEXT(K3806,"##0"),lvl_4[#Headers],0)),"Нет")</f>
        <v>Символические звезды</v>
      </c>
      <c r="G3806" s="11" t="str">
        <f>IFERROR(INDEX(lvl_5[],MATCH(M3806,lvl_5[ID],0),MATCH(_xlfn.CONCAT(TEXT(K3806,"##0"),"_",TEXT(L3806,"##0")),lvl_5[#Headers],0)),"Нет")</f>
        <v>Демон грабежа</v>
      </c>
      <c r="H3806" s="11" t="str">
        <f>IFERROR(INDEX(lvl_6[],MATCH(N3806,lvl_6[ID],0),MATCH(_xlfn.CONCAT(K3806,"_",L3806,"_",M3806),lvl_6[#Headers],0)),"Нет")</f>
        <v>Нет</v>
      </c>
      <c r="I3806" s="12">
        <v>1</v>
      </c>
      <c r="J3806" s="12">
        <v>4</v>
      </c>
      <c r="K3806" s="12">
        <v>1</v>
      </c>
      <c r="L3806" s="12">
        <v>5</v>
      </c>
      <c r="M3806" s="12">
        <v>6</v>
      </c>
      <c r="N3806" s="12">
        <v>0</v>
      </c>
      <c r="O3806" s="12">
        <f>COUNTIF($P$2:P3806,P3806)</f>
        <v>10</v>
      </c>
      <c r="P3806" s="12" t="str">
        <f t="shared" si="237"/>
        <v>141050600</v>
      </c>
      <c r="Q3806" s="12" t="str">
        <f t="shared" si="238"/>
        <v>1410506000010</v>
      </c>
      <c r="R3806" s="20" t="s">
        <v>3359</v>
      </c>
      <c r="U3806" s="12" t="s">
        <v>100</v>
      </c>
      <c r="W3806" s="12" t="s">
        <v>868</v>
      </c>
      <c r="AB3806" s="12" t="s">
        <v>100</v>
      </c>
      <c r="AD3806" s="12" t="s">
        <v>865</v>
      </c>
      <c r="BN3806" s="12">
        <v>1</v>
      </c>
    </row>
    <row r="3807" spans="1:66" ht="45" x14ac:dyDescent="0.25">
      <c r="A3807" s="12">
        <v>1</v>
      </c>
      <c r="B3807" s="11" t="str">
        <f t="shared" si="236"/>
        <v>Общий расчет. Анализ даты. Анализ даты. Символические звезды. Демон грабежа. Нет</v>
      </c>
      <c r="C3807" s="11" t="str">
        <f>IFERROR(VLOOKUP(I3807,lvl_1[],2,FALSE),"Нет")</f>
        <v>Общий расчет</v>
      </c>
      <c r="D3807" s="11" t="str">
        <f>IFERROR(VLOOKUP(Rule!J3807,lvl_2[],2,FALSE),"Нет")</f>
        <v>Анализ даты</v>
      </c>
      <c r="E3807" s="11" t="str">
        <f>IFERROR(VLOOKUP(Rule!K3807,lvl_3[],2,FALSE),"Нет")</f>
        <v>Анализ даты</v>
      </c>
      <c r="F3807" s="11" t="str">
        <f>IFERROR(INDEX(lvl_4[],MATCH(L3807,lvl_4[ID],0),MATCH(TEXT(K3807,"##0"),lvl_4[#Headers],0)),"Нет")</f>
        <v>Символические звезды</v>
      </c>
      <c r="G3807" s="11" t="str">
        <f>IFERROR(INDEX(lvl_5[],MATCH(M3807,lvl_5[ID],0),MATCH(_xlfn.CONCAT(TEXT(K3807,"##0"),"_",TEXT(L3807,"##0")),lvl_5[#Headers],0)),"Нет")</f>
        <v>Демон грабежа</v>
      </c>
      <c r="H3807" s="11" t="str">
        <f>IFERROR(INDEX(lvl_6[],MATCH(N3807,lvl_6[ID],0),MATCH(_xlfn.CONCAT(K3807,"_",L3807,"_",M3807),lvl_6[#Headers],0)),"Нет")</f>
        <v>Нет</v>
      </c>
      <c r="I3807" s="12">
        <v>1</v>
      </c>
      <c r="J3807" s="12">
        <v>4</v>
      </c>
      <c r="K3807" s="12">
        <v>1</v>
      </c>
      <c r="L3807" s="12">
        <v>5</v>
      </c>
      <c r="M3807" s="12">
        <v>6</v>
      </c>
      <c r="N3807" s="12">
        <v>0</v>
      </c>
      <c r="O3807" s="12">
        <f>COUNTIF($P$2:P3807,P3807)</f>
        <v>11</v>
      </c>
      <c r="P3807" s="12" t="str">
        <f t="shared" si="237"/>
        <v>141050600</v>
      </c>
      <c r="Q3807" s="12" t="str">
        <f t="shared" si="238"/>
        <v>1410506000011</v>
      </c>
      <c r="R3807" s="20" t="s">
        <v>3360</v>
      </c>
      <c r="U3807" s="12" t="s">
        <v>100</v>
      </c>
      <c r="W3807" s="12" t="s">
        <v>860</v>
      </c>
      <c r="AB3807" s="12" t="s">
        <v>100</v>
      </c>
      <c r="AD3807" s="12" t="s">
        <v>865</v>
      </c>
      <c r="BN3807" s="12">
        <v>1</v>
      </c>
    </row>
    <row r="3808" spans="1:66" ht="45" x14ac:dyDescent="0.25">
      <c r="A3808" s="12">
        <v>1</v>
      </c>
      <c r="B3808" s="11" t="str">
        <f t="shared" si="236"/>
        <v>Общий расчет. Анализ даты. Анализ даты. Символические звезды. Демон грабежа. Нет</v>
      </c>
      <c r="C3808" s="11" t="str">
        <f>IFERROR(VLOOKUP(I3808,lvl_1[],2,FALSE),"Нет")</f>
        <v>Общий расчет</v>
      </c>
      <c r="D3808" s="11" t="str">
        <f>IFERROR(VLOOKUP(Rule!J3808,lvl_2[],2,FALSE),"Нет")</f>
        <v>Анализ даты</v>
      </c>
      <c r="E3808" s="11" t="str">
        <f>IFERROR(VLOOKUP(Rule!K3808,lvl_3[],2,FALSE),"Нет")</f>
        <v>Анализ даты</v>
      </c>
      <c r="F3808" s="11" t="str">
        <f>IFERROR(INDEX(lvl_4[],MATCH(L3808,lvl_4[ID],0),MATCH(TEXT(K3808,"##0"),lvl_4[#Headers],0)),"Нет")</f>
        <v>Символические звезды</v>
      </c>
      <c r="G3808" s="11" t="str">
        <f>IFERROR(INDEX(lvl_5[],MATCH(M3808,lvl_5[ID],0),MATCH(_xlfn.CONCAT(TEXT(K3808,"##0"),"_",TEXT(L3808,"##0")),lvl_5[#Headers],0)),"Нет")</f>
        <v>Демон грабежа</v>
      </c>
      <c r="H3808" s="11" t="str">
        <f>IFERROR(INDEX(lvl_6[],MATCH(N3808,lvl_6[ID],0),MATCH(_xlfn.CONCAT(K3808,"_",L3808,"_",M3808),lvl_6[#Headers],0)),"Нет")</f>
        <v>Нет</v>
      </c>
      <c r="I3808" s="12">
        <v>1</v>
      </c>
      <c r="J3808" s="12">
        <v>4</v>
      </c>
      <c r="K3808" s="12">
        <v>1</v>
      </c>
      <c r="L3808" s="12">
        <v>5</v>
      </c>
      <c r="M3808" s="12">
        <v>6</v>
      </c>
      <c r="N3808" s="12">
        <v>0</v>
      </c>
      <c r="O3808" s="12">
        <f>COUNTIF($P$2:P3808,P3808)</f>
        <v>12</v>
      </c>
      <c r="P3808" s="12" t="str">
        <f t="shared" si="237"/>
        <v>141050600</v>
      </c>
      <c r="Q3808" s="12" t="str">
        <f t="shared" si="238"/>
        <v>1410506000012</v>
      </c>
      <c r="R3808" s="20" t="s">
        <v>3361</v>
      </c>
      <c r="U3808" s="12" t="s">
        <v>100</v>
      </c>
      <c r="W3808" s="12" t="s">
        <v>864</v>
      </c>
      <c r="AB3808" s="12" t="s">
        <v>100</v>
      </c>
      <c r="AD3808" s="12" t="s">
        <v>865</v>
      </c>
      <c r="BN3808" s="12">
        <v>1</v>
      </c>
    </row>
    <row r="3809" spans="1:66" ht="45" x14ac:dyDescent="0.25">
      <c r="A3809" s="12">
        <v>1</v>
      </c>
      <c r="B3809" s="11" t="str">
        <f t="shared" si="236"/>
        <v>Общий расчет. Анализ даты. Анализ даты. Символические звезды. Цветок романтики / Цветок персика. Нет</v>
      </c>
      <c r="C3809" s="11" t="str">
        <f>IFERROR(VLOOKUP(I3809,lvl_1[],2,FALSE),"Нет")</f>
        <v>Общий расчет</v>
      </c>
      <c r="D3809" s="11" t="str">
        <f>IFERROR(VLOOKUP(Rule!J3809,lvl_2[],2,FALSE),"Нет")</f>
        <v>Анализ даты</v>
      </c>
      <c r="E3809" s="11" t="str">
        <f>IFERROR(VLOOKUP(Rule!K3809,lvl_3[],2,FALSE),"Нет")</f>
        <v>Анализ даты</v>
      </c>
      <c r="F3809" s="11" t="str">
        <f>IFERROR(INDEX(lvl_4[],MATCH(L3809,lvl_4[ID],0),MATCH(TEXT(K3809,"##0"),lvl_4[#Headers],0)),"Нет")</f>
        <v>Символические звезды</v>
      </c>
      <c r="G3809" s="11" t="str">
        <f>IFERROR(INDEX(lvl_5[],MATCH(M3809,lvl_5[ID],0),MATCH(_xlfn.CONCAT(TEXT(K3809,"##0"),"_",TEXT(L3809,"##0")),lvl_5[#Headers],0)),"Нет")</f>
        <v>Цветок романтики / Цветок персика</v>
      </c>
      <c r="H3809" s="11" t="str">
        <f>IFERROR(INDEX(lvl_6[],MATCH(N3809,lvl_6[ID],0),MATCH(_xlfn.CONCAT(K3809,"_",L3809,"_",M3809),lvl_6[#Headers],0)),"Нет")</f>
        <v>Нет</v>
      </c>
      <c r="I3809" s="12">
        <v>1</v>
      </c>
      <c r="J3809" s="12">
        <v>4</v>
      </c>
      <c r="K3809" s="12">
        <v>1</v>
      </c>
      <c r="L3809" s="12">
        <v>5</v>
      </c>
      <c r="M3809" s="12">
        <v>7</v>
      </c>
      <c r="N3809" s="12">
        <v>0</v>
      </c>
      <c r="O3809" s="12">
        <f>COUNTIF($P$2:P3809,P3809)</f>
        <v>1</v>
      </c>
      <c r="P3809" s="12" t="str">
        <f t="shared" si="237"/>
        <v>141050700</v>
      </c>
      <c r="Q3809" s="12" t="str">
        <f t="shared" si="238"/>
        <v>1410507000001</v>
      </c>
      <c r="R3809" s="20" t="s">
        <v>3362</v>
      </c>
      <c r="U3809" s="12" t="s">
        <v>100</v>
      </c>
      <c r="W3809" s="12" t="s">
        <v>859</v>
      </c>
      <c r="AB3809" s="12" t="s">
        <v>100</v>
      </c>
      <c r="AD3809" s="12" t="s">
        <v>860</v>
      </c>
      <c r="BN3809" s="12">
        <v>1</v>
      </c>
    </row>
    <row r="3810" spans="1:66" ht="45" x14ac:dyDescent="0.25">
      <c r="A3810" s="12">
        <v>1</v>
      </c>
      <c r="B3810" s="11" t="str">
        <f t="shared" si="236"/>
        <v>Общий расчет. Анализ даты. Анализ даты. Символические звезды. Цветок романтики / Цветок персика. Нет</v>
      </c>
      <c r="C3810" s="11" t="str">
        <f>IFERROR(VLOOKUP(I3810,lvl_1[],2,FALSE),"Нет")</f>
        <v>Общий расчет</v>
      </c>
      <c r="D3810" s="11" t="str">
        <f>IFERROR(VLOOKUP(Rule!J3810,lvl_2[],2,FALSE),"Нет")</f>
        <v>Анализ даты</v>
      </c>
      <c r="E3810" s="11" t="str">
        <f>IFERROR(VLOOKUP(Rule!K3810,lvl_3[],2,FALSE),"Нет")</f>
        <v>Анализ даты</v>
      </c>
      <c r="F3810" s="11" t="str">
        <f>IFERROR(INDEX(lvl_4[],MATCH(L3810,lvl_4[ID],0),MATCH(TEXT(K3810,"##0"),lvl_4[#Headers],0)),"Нет")</f>
        <v>Символические звезды</v>
      </c>
      <c r="G3810" s="11" t="str">
        <f>IFERROR(INDEX(lvl_5[],MATCH(M3810,lvl_5[ID],0),MATCH(_xlfn.CONCAT(TEXT(K3810,"##0"),"_",TEXT(L3810,"##0")),lvl_5[#Headers],0)),"Нет")</f>
        <v>Цветок романтики / Цветок персика</v>
      </c>
      <c r="H3810" s="11" t="str">
        <f>IFERROR(INDEX(lvl_6[],MATCH(N3810,lvl_6[ID],0),MATCH(_xlfn.CONCAT(K3810,"_",L3810,"_",M3810),lvl_6[#Headers],0)),"Нет")</f>
        <v>Нет</v>
      </c>
      <c r="I3810" s="12">
        <v>1</v>
      </c>
      <c r="J3810" s="12">
        <v>4</v>
      </c>
      <c r="K3810" s="12">
        <v>1</v>
      </c>
      <c r="L3810" s="12">
        <v>5</v>
      </c>
      <c r="M3810" s="12">
        <v>7</v>
      </c>
      <c r="N3810" s="12">
        <v>0</v>
      </c>
      <c r="O3810" s="12">
        <f>COUNTIF($P$2:P3810,P3810)</f>
        <v>2</v>
      </c>
      <c r="P3810" s="12" t="str">
        <f t="shared" si="237"/>
        <v>141050700</v>
      </c>
      <c r="Q3810" s="12" t="str">
        <f t="shared" si="238"/>
        <v>1410507000002</v>
      </c>
      <c r="R3810" s="20" t="s">
        <v>3363</v>
      </c>
      <c r="U3810" s="12" t="s">
        <v>100</v>
      </c>
      <c r="W3810" s="12" t="s">
        <v>863</v>
      </c>
      <c r="AB3810" s="12" t="s">
        <v>100</v>
      </c>
      <c r="AD3810" s="12" t="s">
        <v>860</v>
      </c>
      <c r="BN3810" s="12">
        <v>1</v>
      </c>
    </row>
    <row r="3811" spans="1:66" ht="45" x14ac:dyDescent="0.25">
      <c r="A3811" s="12">
        <v>1</v>
      </c>
      <c r="B3811" s="11" t="str">
        <f t="shared" si="236"/>
        <v>Общий расчет. Анализ даты. Анализ даты. Символические звезды. Цветок романтики / Цветок персика. Нет</v>
      </c>
      <c r="C3811" s="11" t="str">
        <f>IFERROR(VLOOKUP(I3811,lvl_1[],2,FALSE),"Нет")</f>
        <v>Общий расчет</v>
      </c>
      <c r="D3811" s="11" t="str">
        <f>IFERROR(VLOOKUP(Rule!J3811,lvl_2[],2,FALSE),"Нет")</f>
        <v>Анализ даты</v>
      </c>
      <c r="E3811" s="11" t="str">
        <f>IFERROR(VLOOKUP(Rule!K3811,lvl_3[],2,FALSE),"Нет")</f>
        <v>Анализ даты</v>
      </c>
      <c r="F3811" s="11" t="str">
        <f>IFERROR(INDEX(lvl_4[],MATCH(L3811,lvl_4[ID],0),MATCH(TEXT(K3811,"##0"),lvl_4[#Headers],0)),"Нет")</f>
        <v>Символические звезды</v>
      </c>
      <c r="G3811" s="11" t="str">
        <f>IFERROR(INDEX(lvl_5[],MATCH(M3811,lvl_5[ID],0),MATCH(_xlfn.CONCAT(TEXT(K3811,"##0"),"_",TEXT(L3811,"##0")),lvl_5[#Headers],0)),"Нет")</f>
        <v>Цветок романтики / Цветок персика</v>
      </c>
      <c r="H3811" s="11" t="str">
        <f>IFERROR(INDEX(lvl_6[],MATCH(N3811,lvl_6[ID],0),MATCH(_xlfn.CONCAT(K3811,"_",L3811,"_",M3811),lvl_6[#Headers],0)),"Нет")</f>
        <v>Нет</v>
      </c>
      <c r="I3811" s="12">
        <v>1</v>
      </c>
      <c r="J3811" s="12">
        <v>4</v>
      </c>
      <c r="K3811" s="12">
        <v>1</v>
      </c>
      <c r="L3811" s="12">
        <v>5</v>
      </c>
      <c r="M3811" s="12">
        <v>7</v>
      </c>
      <c r="N3811" s="12">
        <v>0</v>
      </c>
      <c r="O3811" s="12">
        <f>COUNTIF($P$2:P3811,P3811)</f>
        <v>3</v>
      </c>
      <c r="P3811" s="12" t="str">
        <f t="shared" si="237"/>
        <v>141050700</v>
      </c>
      <c r="Q3811" s="12" t="str">
        <f t="shared" si="238"/>
        <v>1410507000003</v>
      </c>
      <c r="R3811" s="20" t="s">
        <v>3364</v>
      </c>
      <c r="U3811" s="12" t="s">
        <v>100</v>
      </c>
      <c r="W3811" s="12" t="s">
        <v>867</v>
      </c>
      <c r="AB3811" s="12" t="s">
        <v>100</v>
      </c>
      <c r="AD3811" s="12" t="s">
        <v>860</v>
      </c>
      <c r="BN3811" s="12">
        <v>1</v>
      </c>
    </row>
    <row r="3812" spans="1:66" ht="45" x14ac:dyDescent="0.25">
      <c r="A3812" s="12">
        <v>1</v>
      </c>
      <c r="B3812" s="11" t="str">
        <f t="shared" si="236"/>
        <v>Общий расчет. Анализ даты. Анализ даты. Символические звезды. Цветок романтики / Цветок персика. Нет</v>
      </c>
      <c r="C3812" s="11" t="str">
        <f>IFERROR(VLOOKUP(I3812,lvl_1[],2,FALSE),"Нет")</f>
        <v>Общий расчет</v>
      </c>
      <c r="D3812" s="11" t="str">
        <f>IFERROR(VLOOKUP(Rule!J3812,lvl_2[],2,FALSE),"Нет")</f>
        <v>Анализ даты</v>
      </c>
      <c r="E3812" s="11" t="str">
        <f>IFERROR(VLOOKUP(Rule!K3812,lvl_3[],2,FALSE),"Нет")</f>
        <v>Анализ даты</v>
      </c>
      <c r="F3812" s="11" t="str">
        <f>IFERROR(INDEX(lvl_4[],MATCH(L3812,lvl_4[ID],0),MATCH(TEXT(K3812,"##0"),lvl_4[#Headers],0)),"Нет")</f>
        <v>Символические звезды</v>
      </c>
      <c r="G3812" s="11" t="str">
        <f>IFERROR(INDEX(lvl_5[],MATCH(M3812,lvl_5[ID],0),MATCH(_xlfn.CONCAT(TEXT(K3812,"##0"),"_",TEXT(L3812,"##0")),lvl_5[#Headers],0)),"Нет")</f>
        <v>Цветок романтики / Цветок персика</v>
      </c>
      <c r="H3812" s="11" t="str">
        <f>IFERROR(INDEX(lvl_6[],MATCH(N3812,lvl_6[ID],0),MATCH(_xlfn.CONCAT(K3812,"_",L3812,"_",M3812),lvl_6[#Headers],0)),"Нет")</f>
        <v>Нет</v>
      </c>
      <c r="I3812" s="12">
        <v>1</v>
      </c>
      <c r="J3812" s="12">
        <v>4</v>
      </c>
      <c r="K3812" s="12">
        <v>1</v>
      </c>
      <c r="L3812" s="12">
        <v>5</v>
      </c>
      <c r="M3812" s="12">
        <v>7</v>
      </c>
      <c r="N3812" s="12">
        <v>0</v>
      </c>
      <c r="O3812" s="12">
        <f>COUNTIF($P$2:P3812,P3812)</f>
        <v>4</v>
      </c>
      <c r="P3812" s="12" t="str">
        <f t="shared" si="237"/>
        <v>141050700</v>
      </c>
      <c r="Q3812" s="12" t="str">
        <f t="shared" si="238"/>
        <v>1410507000004</v>
      </c>
      <c r="R3812" s="20" t="s">
        <v>3365</v>
      </c>
      <c r="U3812" s="12" t="s">
        <v>100</v>
      </c>
      <c r="W3812" s="12" t="s">
        <v>862</v>
      </c>
      <c r="AB3812" s="12" t="s">
        <v>100</v>
      </c>
      <c r="AD3812" s="12" t="s">
        <v>863</v>
      </c>
      <c r="BN3812" s="12">
        <v>1</v>
      </c>
    </row>
    <row r="3813" spans="1:66" ht="45" x14ac:dyDescent="0.25">
      <c r="A3813" s="12">
        <v>1</v>
      </c>
      <c r="B3813" s="11" t="str">
        <f t="shared" ref="B3813:B3876" si="239">_xlfn.CONCAT(C3813,". ", D3813,". ", E3813,". ", F3813,". ", G3813,". ", H3813)</f>
        <v>Общий расчет. Анализ даты. Анализ даты. Символические звезды. Цветок романтики / Цветок персика. Нет</v>
      </c>
      <c r="C3813" s="11" t="str">
        <f>IFERROR(VLOOKUP(I3813,lvl_1[],2,FALSE),"Нет")</f>
        <v>Общий расчет</v>
      </c>
      <c r="D3813" s="11" t="str">
        <f>IFERROR(VLOOKUP(Rule!J3813,lvl_2[],2,FALSE),"Нет")</f>
        <v>Анализ даты</v>
      </c>
      <c r="E3813" s="11" t="str">
        <f>IFERROR(VLOOKUP(Rule!K3813,lvl_3[],2,FALSE),"Нет")</f>
        <v>Анализ даты</v>
      </c>
      <c r="F3813" s="11" t="str">
        <f>IFERROR(INDEX(lvl_4[],MATCH(L3813,lvl_4[ID],0),MATCH(TEXT(K3813,"##0"),lvl_4[#Headers],0)),"Нет")</f>
        <v>Символические звезды</v>
      </c>
      <c r="G3813" s="11" t="str">
        <f>IFERROR(INDEX(lvl_5[],MATCH(M3813,lvl_5[ID],0),MATCH(_xlfn.CONCAT(TEXT(K3813,"##0"),"_",TEXT(L3813,"##0")),lvl_5[#Headers],0)),"Нет")</f>
        <v>Цветок романтики / Цветок персика</v>
      </c>
      <c r="H3813" s="11" t="str">
        <f>IFERROR(INDEX(lvl_6[],MATCH(N3813,lvl_6[ID],0),MATCH(_xlfn.CONCAT(K3813,"_",L3813,"_",M3813),lvl_6[#Headers],0)),"Нет")</f>
        <v>Нет</v>
      </c>
      <c r="I3813" s="12">
        <v>1</v>
      </c>
      <c r="J3813" s="12">
        <v>4</v>
      </c>
      <c r="K3813" s="12">
        <v>1</v>
      </c>
      <c r="L3813" s="12">
        <v>5</v>
      </c>
      <c r="M3813" s="12">
        <v>7</v>
      </c>
      <c r="N3813" s="12">
        <v>0</v>
      </c>
      <c r="O3813" s="12">
        <f>COUNTIF($P$2:P3813,P3813)</f>
        <v>5</v>
      </c>
      <c r="P3813" s="12" t="str">
        <f t="shared" ref="P3813:P3876" si="240">_xlfn.CONCAT(I3813,
J3813,
K3813,
IF(LEN(L3813)=1,_xlfn.CONCAT(0,L3813),L3813),
IF(LEN(M3813)=1,_xlfn.CONCAT(0,M3813),M3813),
IF(LEN(N3813)=1,_xlfn.CONCAT(0,N3813),N3813))</f>
        <v>141050700</v>
      </c>
      <c r="Q3813" s="12" t="str">
        <f t="shared" ref="Q3813:Q3876" si="241">_xlfn.CONCAT(I3813,
J3813,
K3813,
IF(LEN(L3813)=1,_xlfn.CONCAT(0,L3813),L3813),
IF(LEN(M3813)=1,_xlfn.CONCAT(0,M3813),M3813),
IF(LEN(N3813)=1,_xlfn.CONCAT(0,N3813),N3813),
IF(LEN(O3813)=1,_xlfn.CONCAT("000",O3813),IF(LEN(O3813)=2,_xlfn.CONCAT("00",O3813),IF(LEN(O3813)=3,_xlfn.CONCAT(0,O3813),O3813))))</f>
        <v>1410507000005</v>
      </c>
      <c r="R3813" s="20" t="s">
        <v>3366</v>
      </c>
      <c r="U3813" s="12" t="s">
        <v>100</v>
      </c>
      <c r="W3813" s="12" t="s">
        <v>866</v>
      </c>
      <c r="AB3813" s="12" t="s">
        <v>100</v>
      </c>
      <c r="AD3813" s="12" t="s">
        <v>863</v>
      </c>
      <c r="BN3813" s="12">
        <v>1</v>
      </c>
    </row>
    <row r="3814" spans="1:66" ht="45" x14ac:dyDescent="0.25">
      <c r="A3814" s="12">
        <v>1</v>
      </c>
      <c r="B3814" s="11" t="str">
        <f t="shared" si="239"/>
        <v>Общий расчет. Анализ даты. Анализ даты. Символические звезды. Цветок романтики / Цветок персика. Нет</v>
      </c>
      <c r="C3814" s="11" t="str">
        <f>IFERROR(VLOOKUP(I3814,lvl_1[],2,FALSE),"Нет")</f>
        <v>Общий расчет</v>
      </c>
      <c r="D3814" s="11" t="str">
        <f>IFERROR(VLOOKUP(Rule!J3814,lvl_2[],2,FALSE),"Нет")</f>
        <v>Анализ даты</v>
      </c>
      <c r="E3814" s="11" t="str">
        <f>IFERROR(VLOOKUP(Rule!K3814,lvl_3[],2,FALSE),"Нет")</f>
        <v>Анализ даты</v>
      </c>
      <c r="F3814" s="11" t="str">
        <f>IFERROR(INDEX(lvl_4[],MATCH(L3814,lvl_4[ID],0),MATCH(TEXT(K3814,"##0"),lvl_4[#Headers],0)),"Нет")</f>
        <v>Символические звезды</v>
      </c>
      <c r="G3814" s="11" t="str">
        <f>IFERROR(INDEX(lvl_5[],MATCH(M3814,lvl_5[ID],0),MATCH(_xlfn.CONCAT(TEXT(K3814,"##0"),"_",TEXT(L3814,"##0")),lvl_5[#Headers],0)),"Нет")</f>
        <v>Цветок романтики / Цветок персика</v>
      </c>
      <c r="H3814" s="11" t="str">
        <f>IFERROR(INDEX(lvl_6[],MATCH(N3814,lvl_6[ID],0),MATCH(_xlfn.CONCAT(K3814,"_",L3814,"_",M3814),lvl_6[#Headers],0)),"Нет")</f>
        <v>Нет</v>
      </c>
      <c r="I3814" s="12">
        <v>1</v>
      </c>
      <c r="J3814" s="12">
        <v>4</v>
      </c>
      <c r="K3814" s="12">
        <v>1</v>
      </c>
      <c r="L3814" s="12">
        <v>5</v>
      </c>
      <c r="M3814" s="12">
        <v>7</v>
      </c>
      <c r="N3814" s="12">
        <v>0</v>
      </c>
      <c r="O3814" s="12">
        <f>COUNTIF($P$2:P3814,P3814)</f>
        <v>6</v>
      </c>
      <c r="P3814" s="12" t="str">
        <f t="shared" si="240"/>
        <v>141050700</v>
      </c>
      <c r="Q3814" s="12" t="str">
        <f t="shared" si="241"/>
        <v>1410507000006</v>
      </c>
      <c r="R3814" s="20" t="s">
        <v>3367</v>
      </c>
      <c r="U3814" s="12" t="s">
        <v>100</v>
      </c>
      <c r="W3814" s="12" t="s">
        <v>870</v>
      </c>
      <c r="AB3814" s="12" t="s">
        <v>100</v>
      </c>
      <c r="AD3814" s="12" t="s">
        <v>863</v>
      </c>
      <c r="BN3814" s="12">
        <v>1</v>
      </c>
    </row>
    <row r="3815" spans="1:66" ht="45" x14ac:dyDescent="0.25">
      <c r="A3815" s="12">
        <v>1</v>
      </c>
      <c r="B3815" s="11" t="str">
        <f t="shared" si="239"/>
        <v>Общий расчет. Анализ даты. Анализ даты. Символические звезды. Цветок романтики / Цветок персика. Нет</v>
      </c>
      <c r="C3815" s="11" t="str">
        <f>IFERROR(VLOOKUP(I3815,lvl_1[],2,FALSE),"Нет")</f>
        <v>Общий расчет</v>
      </c>
      <c r="D3815" s="11" t="str">
        <f>IFERROR(VLOOKUP(Rule!J3815,lvl_2[],2,FALSE),"Нет")</f>
        <v>Анализ даты</v>
      </c>
      <c r="E3815" s="11" t="str">
        <f>IFERROR(VLOOKUP(Rule!K3815,lvl_3[],2,FALSE),"Нет")</f>
        <v>Анализ даты</v>
      </c>
      <c r="F3815" s="11" t="str">
        <f>IFERROR(INDEX(lvl_4[],MATCH(L3815,lvl_4[ID],0),MATCH(TEXT(K3815,"##0"),lvl_4[#Headers],0)),"Нет")</f>
        <v>Символические звезды</v>
      </c>
      <c r="G3815" s="11" t="str">
        <f>IFERROR(INDEX(lvl_5[],MATCH(M3815,lvl_5[ID],0),MATCH(_xlfn.CONCAT(TEXT(K3815,"##0"),"_",TEXT(L3815,"##0")),lvl_5[#Headers],0)),"Нет")</f>
        <v>Цветок романтики / Цветок персика</v>
      </c>
      <c r="H3815" s="11" t="str">
        <f>IFERROR(INDEX(lvl_6[],MATCH(N3815,lvl_6[ID],0),MATCH(_xlfn.CONCAT(K3815,"_",L3815,"_",M3815),lvl_6[#Headers],0)),"Нет")</f>
        <v>Нет</v>
      </c>
      <c r="I3815" s="12">
        <v>1</v>
      </c>
      <c r="J3815" s="12">
        <v>4</v>
      </c>
      <c r="K3815" s="12">
        <v>1</v>
      </c>
      <c r="L3815" s="12">
        <v>5</v>
      </c>
      <c r="M3815" s="12">
        <v>7</v>
      </c>
      <c r="N3815" s="12">
        <v>0</v>
      </c>
      <c r="O3815" s="12">
        <f>COUNTIF($P$2:P3815,P3815)</f>
        <v>7</v>
      </c>
      <c r="P3815" s="12" t="str">
        <f t="shared" si="240"/>
        <v>141050700</v>
      </c>
      <c r="Q3815" s="12" t="str">
        <f t="shared" si="241"/>
        <v>1410507000007</v>
      </c>
      <c r="R3815" s="20" t="s">
        <v>3368</v>
      </c>
      <c r="U3815" s="12" t="s">
        <v>100</v>
      </c>
      <c r="W3815" s="12" t="s">
        <v>865</v>
      </c>
      <c r="AB3815" s="12" t="s">
        <v>100</v>
      </c>
      <c r="AD3815" s="12" t="s">
        <v>866</v>
      </c>
      <c r="BN3815" s="12">
        <v>1</v>
      </c>
    </row>
    <row r="3816" spans="1:66" ht="45" x14ac:dyDescent="0.25">
      <c r="A3816" s="12">
        <v>1</v>
      </c>
      <c r="B3816" s="11" t="str">
        <f t="shared" si="239"/>
        <v>Общий расчет. Анализ даты. Анализ даты. Символические звезды. Цветок романтики / Цветок персика. Нет</v>
      </c>
      <c r="C3816" s="11" t="str">
        <f>IFERROR(VLOOKUP(I3816,lvl_1[],2,FALSE),"Нет")</f>
        <v>Общий расчет</v>
      </c>
      <c r="D3816" s="11" t="str">
        <f>IFERROR(VLOOKUP(Rule!J3816,lvl_2[],2,FALSE),"Нет")</f>
        <v>Анализ даты</v>
      </c>
      <c r="E3816" s="11" t="str">
        <f>IFERROR(VLOOKUP(Rule!K3816,lvl_3[],2,FALSE),"Нет")</f>
        <v>Анализ даты</v>
      </c>
      <c r="F3816" s="11" t="str">
        <f>IFERROR(INDEX(lvl_4[],MATCH(L3816,lvl_4[ID],0),MATCH(TEXT(K3816,"##0"),lvl_4[#Headers],0)),"Нет")</f>
        <v>Символические звезды</v>
      </c>
      <c r="G3816" s="11" t="str">
        <f>IFERROR(INDEX(lvl_5[],MATCH(M3816,lvl_5[ID],0),MATCH(_xlfn.CONCAT(TEXT(K3816,"##0"),"_",TEXT(L3816,"##0")),lvl_5[#Headers],0)),"Нет")</f>
        <v>Цветок романтики / Цветок персика</v>
      </c>
      <c r="H3816" s="11" t="str">
        <f>IFERROR(INDEX(lvl_6[],MATCH(N3816,lvl_6[ID],0),MATCH(_xlfn.CONCAT(K3816,"_",L3816,"_",M3816),lvl_6[#Headers],0)),"Нет")</f>
        <v>Нет</v>
      </c>
      <c r="I3816" s="12">
        <v>1</v>
      </c>
      <c r="J3816" s="12">
        <v>4</v>
      </c>
      <c r="K3816" s="12">
        <v>1</v>
      </c>
      <c r="L3816" s="12">
        <v>5</v>
      </c>
      <c r="M3816" s="12">
        <v>7</v>
      </c>
      <c r="N3816" s="12">
        <v>0</v>
      </c>
      <c r="O3816" s="12">
        <f>COUNTIF($P$2:P3816,P3816)</f>
        <v>8</v>
      </c>
      <c r="P3816" s="12" t="str">
        <f t="shared" si="240"/>
        <v>141050700</v>
      </c>
      <c r="Q3816" s="12" t="str">
        <f t="shared" si="241"/>
        <v>1410507000008</v>
      </c>
      <c r="R3816" s="20" t="s">
        <v>3369</v>
      </c>
      <c r="U3816" s="12" t="s">
        <v>100</v>
      </c>
      <c r="W3816" s="12" t="s">
        <v>869</v>
      </c>
      <c r="AB3816" s="12" t="s">
        <v>100</v>
      </c>
      <c r="AD3816" s="12" t="s">
        <v>866</v>
      </c>
      <c r="BN3816" s="12">
        <v>1</v>
      </c>
    </row>
    <row r="3817" spans="1:66" ht="45" x14ac:dyDescent="0.25">
      <c r="A3817" s="12">
        <v>1</v>
      </c>
      <c r="B3817" s="11" t="str">
        <f t="shared" si="239"/>
        <v>Общий расчет. Анализ даты. Анализ даты. Символические звезды. Цветок романтики / Цветок персика. Нет</v>
      </c>
      <c r="C3817" s="11" t="str">
        <f>IFERROR(VLOOKUP(I3817,lvl_1[],2,FALSE),"Нет")</f>
        <v>Общий расчет</v>
      </c>
      <c r="D3817" s="11" t="str">
        <f>IFERROR(VLOOKUP(Rule!J3817,lvl_2[],2,FALSE),"Нет")</f>
        <v>Анализ даты</v>
      </c>
      <c r="E3817" s="11" t="str">
        <f>IFERROR(VLOOKUP(Rule!K3817,lvl_3[],2,FALSE),"Нет")</f>
        <v>Анализ даты</v>
      </c>
      <c r="F3817" s="11" t="str">
        <f>IFERROR(INDEX(lvl_4[],MATCH(L3817,lvl_4[ID],0),MATCH(TEXT(K3817,"##0"),lvl_4[#Headers],0)),"Нет")</f>
        <v>Символические звезды</v>
      </c>
      <c r="G3817" s="11" t="str">
        <f>IFERROR(INDEX(lvl_5[],MATCH(M3817,lvl_5[ID],0),MATCH(_xlfn.CONCAT(TEXT(K3817,"##0"),"_",TEXT(L3817,"##0")),lvl_5[#Headers],0)),"Нет")</f>
        <v>Цветок романтики / Цветок персика</v>
      </c>
      <c r="H3817" s="11" t="str">
        <f>IFERROR(INDEX(lvl_6[],MATCH(N3817,lvl_6[ID],0),MATCH(_xlfn.CONCAT(K3817,"_",L3817,"_",M3817),lvl_6[#Headers],0)),"Нет")</f>
        <v>Нет</v>
      </c>
      <c r="I3817" s="12">
        <v>1</v>
      </c>
      <c r="J3817" s="12">
        <v>4</v>
      </c>
      <c r="K3817" s="12">
        <v>1</v>
      </c>
      <c r="L3817" s="12">
        <v>5</v>
      </c>
      <c r="M3817" s="12">
        <v>7</v>
      </c>
      <c r="N3817" s="12">
        <v>0</v>
      </c>
      <c r="O3817" s="12">
        <f>COUNTIF($P$2:P3817,P3817)</f>
        <v>9</v>
      </c>
      <c r="P3817" s="12" t="str">
        <f t="shared" si="240"/>
        <v>141050700</v>
      </c>
      <c r="Q3817" s="12" t="str">
        <f t="shared" si="241"/>
        <v>1410507000009</v>
      </c>
      <c r="R3817" s="20" t="s">
        <v>3370</v>
      </c>
      <c r="U3817" s="12" t="s">
        <v>100</v>
      </c>
      <c r="W3817" s="12" t="s">
        <v>861</v>
      </c>
      <c r="AB3817" s="12" t="s">
        <v>100</v>
      </c>
      <c r="AD3817" s="12" t="s">
        <v>866</v>
      </c>
      <c r="BN3817" s="12">
        <v>1</v>
      </c>
    </row>
    <row r="3818" spans="1:66" ht="45" x14ac:dyDescent="0.25">
      <c r="A3818" s="12">
        <v>1</v>
      </c>
      <c r="B3818" s="11" t="str">
        <f t="shared" si="239"/>
        <v>Общий расчет. Анализ даты. Анализ даты. Символические звезды. Цветок романтики / Цветок персика. Нет</v>
      </c>
      <c r="C3818" s="11" t="str">
        <f>IFERROR(VLOOKUP(I3818,lvl_1[],2,FALSE),"Нет")</f>
        <v>Общий расчет</v>
      </c>
      <c r="D3818" s="11" t="str">
        <f>IFERROR(VLOOKUP(Rule!J3818,lvl_2[],2,FALSE),"Нет")</f>
        <v>Анализ даты</v>
      </c>
      <c r="E3818" s="11" t="str">
        <f>IFERROR(VLOOKUP(Rule!K3818,lvl_3[],2,FALSE),"Нет")</f>
        <v>Анализ даты</v>
      </c>
      <c r="F3818" s="11" t="str">
        <f>IFERROR(INDEX(lvl_4[],MATCH(L3818,lvl_4[ID],0),MATCH(TEXT(K3818,"##0"),lvl_4[#Headers],0)),"Нет")</f>
        <v>Символические звезды</v>
      </c>
      <c r="G3818" s="11" t="str">
        <f>IFERROR(INDEX(lvl_5[],MATCH(M3818,lvl_5[ID],0),MATCH(_xlfn.CONCAT(TEXT(K3818,"##0"),"_",TEXT(L3818,"##0")),lvl_5[#Headers],0)),"Нет")</f>
        <v>Цветок романтики / Цветок персика</v>
      </c>
      <c r="H3818" s="11" t="str">
        <f>IFERROR(INDEX(lvl_6[],MATCH(N3818,lvl_6[ID],0),MATCH(_xlfn.CONCAT(K3818,"_",L3818,"_",M3818),lvl_6[#Headers],0)),"Нет")</f>
        <v>Нет</v>
      </c>
      <c r="I3818" s="12">
        <v>1</v>
      </c>
      <c r="J3818" s="12">
        <v>4</v>
      </c>
      <c r="K3818" s="12">
        <v>1</v>
      </c>
      <c r="L3818" s="12">
        <v>5</v>
      </c>
      <c r="M3818" s="12">
        <v>7</v>
      </c>
      <c r="N3818" s="12">
        <v>0</v>
      </c>
      <c r="O3818" s="12">
        <f>COUNTIF($P$2:P3818,P3818)</f>
        <v>10</v>
      </c>
      <c r="P3818" s="12" t="str">
        <f t="shared" si="240"/>
        <v>141050700</v>
      </c>
      <c r="Q3818" s="12" t="str">
        <f t="shared" si="241"/>
        <v>1410507000010</v>
      </c>
      <c r="R3818" s="20" t="s">
        <v>3371</v>
      </c>
      <c r="U3818" s="12" t="s">
        <v>100</v>
      </c>
      <c r="W3818" s="12" t="s">
        <v>868</v>
      </c>
      <c r="AB3818" s="12" t="s">
        <v>100</v>
      </c>
      <c r="AD3818" s="12" t="s">
        <v>869</v>
      </c>
      <c r="BN3818" s="12">
        <v>1</v>
      </c>
    </row>
    <row r="3819" spans="1:66" ht="45" x14ac:dyDescent="0.25">
      <c r="A3819" s="12">
        <v>1</v>
      </c>
      <c r="B3819" s="11" t="str">
        <f t="shared" si="239"/>
        <v>Общий расчет. Анализ даты. Анализ даты. Символические звезды. Цветок романтики / Цветок персика. Нет</v>
      </c>
      <c r="C3819" s="11" t="str">
        <f>IFERROR(VLOOKUP(I3819,lvl_1[],2,FALSE),"Нет")</f>
        <v>Общий расчет</v>
      </c>
      <c r="D3819" s="11" t="str">
        <f>IFERROR(VLOOKUP(Rule!J3819,lvl_2[],2,FALSE),"Нет")</f>
        <v>Анализ даты</v>
      </c>
      <c r="E3819" s="11" t="str">
        <f>IFERROR(VLOOKUP(Rule!K3819,lvl_3[],2,FALSE),"Нет")</f>
        <v>Анализ даты</v>
      </c>
      <c r="F3819" s="11" t="str">
        <f>IFERROR(INDEX(lvl_4[],MATCH(L3819,lvl_4[ID],0),MATCH(TEXT(K3819,"##0"),lvl_4[#Headers],0)),"Нет")</f>
        <v>Символические звезды</v>
      </c>
      <c r="G3819" s="11" t="str">
        <f>IFERROR(INDEX(lvl_5[],MATCH(M3819,lvl_5[ID],0),MATCH(_xlfn.CONCAT(TEXT(K3819,"##0"),"_",TEXT(L3819,"##0")),lvl_5[#Headers],0)),"Нет")</f>
        <v>Цветок романтики / Цветок персика</v>
      </c>
      <c r="H3819" s="11" t="str">
        <f>IFERROR(INDEX(lvl_6[],MATCH(N3819,lvl_6[ID],0),MATCH(_xlfn.CONCAT(K3819,"_",L3819,"_",M3819),lvl_6[#Headers],0)),"Нет")</f>
        <v>Нет</v>
      </c>
      <c r="I3819" s="12">
        <v>1</v>
      </c>
      <c r="J3819" s="12">
        <v>4</v>
      </c>
      <c r="K3819" s="12">
        <v>1</v>
      </c>
      <c r="L3819" s="12">
        <v>5</v>
      </c>
      <c r="M3819" s="12">
        <v>7</v>
      </c>
      <c r="N3819" s="12">
        <v>0</v>
      </c>
      <c r="O3819" s="12">
        <f>COUNTIF($P$2:P3819,P3819)</f>
        <v>11</v>
      </c>
      <c r="P3819" s="12" t="str">
        <f t="shared" si="240"/>
        <v>141050700</v>
      </c>
      <c r="Q3819" s="12" t="str">
        <f t="shared" si="241"/>
        <v>1410507000011</v>
      </c>
      <c r="R3819" s="20" t="s">
        <v>3372</v>
      </c>
      <c r="U3819" s="12" t="s">
        <v>100</v>
      </c>
      <c r="W3819" s="12" t="s">
        <v>860</v>
      </c>
      <c r="AB3819" s="12" t="s">
        <v>100</v>
      </c>
      <c r="AD3819" s="12" t="s">
        <v>869</v>
      </c>
      <c r="BN3819" s="12">
        <v>1</v>
      </c>
    </row>
    <row r="3820" spans="1:66" ht="45" x14ac:dyDescent="0.25">
      <c r="A3820" s="12">
        <v>1</v>
      </c>
      <c r="B3820" s="11" t="str">
        <f t="shared" si="239"/>
        <v>Общий расчет. Анализ даты. Анализ даты. Символические звезды. Цветок романтики / Цветок персика. Нет</v>
      </c>
      <c r="C3820" s="11" t="str">
        <f>IFERROR(VLOOKUP(I3820,lvl_1[],2,FALSE),"Нет")</f>
        <v>Общий расчет</v>
      </c>
      <c r="D3820" s="11" t="str">
        <f>IFERROR(VLOOKUP(Rule!J3820,lvl_2[],2,FALSE),"Нет")</f>
        <v>Анализ даты</v>
      </c>
      <c r="E3820" s="11" t="str">
        <f>IFERROR(VLOOKUP(Rule!K3820,lvl_3[],2,FALSE),"Нет")</f>
        <v>Анализ даты</v>
      </c>
      <c r="F3820" s="11" t="str">
        <f>IFERROR(INDEX(lvl_4[],MATCH(L3820,lvl_4[ID],0),MATCH(TEXT(K3820,"##0"),lvl_4[#Headers],0)),"Нет")</f>
        <v>Символические звезды</v>
      </c>
      <c r="G3820" s="11" t="str">
        <f>IFERROR(INDEX(lvl_5[],MATCH(M3820,lvl_5[ID],0),MATCH(_xlfn.CONCAT(TEXT(K3820,"##0"),"_",TEXT(L3820,"##0")),lvl_5[#Headers],0)),"Нет")</f>
        <v>Цветок романтики / Цветок персика</v>
      </c>
      <c r="H3820" s="11" t="str">
        <f>IFERROR(INDEX(lvl_6[],MATCH(N3820,lvl_6[ID],0),MATCH(_xlfn.CONCAT(K3820,"_",L3820,"_",M3820),lvl_6[#Headers],0)),"Нет")</f>
        <v>Нет</v>
      </c>
      <c r="I3820" s="12">
        <v>1</v>
      </c>
      <c r="J3820" s="12">
        <v>4</v>
      </c>
      <c r="K3820" s="12">
        <v>1</v>
      </c>
      <c r="L3820" s="12">
        <v>5</v>
      </c>
      <c r="M3820" s="12">
        <v>7</v>
      </c>
      <c r="N3820" s="12">
        <v>0</v>
      </c>
      <c r="O3820" s="12">
        <f>COUNTIF($P$2:P3820,P3820)</f>
        <v>12</v>
      </c>
      <c r="P3820" s="12" t="str">
        <f t="shared" si="240"/>
        <v>141050700</v>
      </c>
      <c r="Q3820" s="12" t="str">
        <f t="shared" si="241"/>
        <v>1410507000012</v>
      </c>
      <c r="R3820" s="20" t="s">
        <v>3373</v>
      </c>
      <c r="U3820" s="12" t="s">
        <v>100</v>
      </c>
      <c r="W3820" s="12" t="s">
        <v>864</v>
      </c>
      <c r="AB3820" s="12" t="s">
        <v>100</v>
      </c>
      <c r="AD3820" s="12" t="s">
        <v>869</v>
      </c>
      <c r="BN3820" s="12">
        <v>1</v>
      </c>
    </row>
    <row r="3821" spans="1:66" ht="45" x14ac:dyDescent="0.25">
      <c r="A3821" s="12">
        <v>1</v>
      </c>
      <c r="B3821" s="11" t="str">
        <f t="shared" si="239"/>
        <v>Общий расчет. Анализ даты. Анализ даты. Символические звезды. Звезда Бедствий. Нет</v>
      </c>
      <c r="C3821" s="11" t="str">
        <f>IFERROR(VLOOKUP(I3821,lvl_1[],2,FALSE),"Нет")</f>
        <v>Общий расчет</v>
      </c>
      <c r="D3821" s="11" t="str">
        <f>IFERROR(VLOOKUP(Rule!J3821,lvl_2[],2,FALSE),"Нет")</f>
        <v>Анализ даты</v>
      </c>
      <c r="E3821" s="11" t="str">
        <f>IFERROR(VLOOKUP(Rule!K3821,lvl_3[],2,FALSE),"Нет")</f>
        <v>Анализ даты</v>
      </c>
      <c r="F3821" s="11" t="str">
        <f>IFERROR(INDEX(lvl_4[],MATCH(L3821,lvl_4[ID],0),MATCH(TEXT(K3821,"##0"),lvl_4[#Headers],0)),"Нет")</f>
        <v>Символические звезды</v>
      </c>
      <c r="G3821" s="11" t="str">
        <f>IFERROR(INDEX(lvl_5[],MATCH(M3821,lvl_5[ID],0),MATCH(_xlfn.CONCAT(TEXT(K3821,"##0"),"_",TEXT(L3821,"##0")),lvl_5[#Headers],0)),"Нет")</f>
        <v>Звезда Бедствий</v>
      </c>
      <c r="H3821" s="11" t="str">
        <f>IFERROR(INDEX(lvl_6[],MATCH(N3821,lvl_6[ID],0),MATCH(_xlfn.CONCAT(K3821,"_",L3821,"_",M3821),lvl_6[#Headers],0)),"Нет")</f>
        <v>Нет</v>
      </c>
      <c r="I3821" s="12">
        <v>1</v>
      </c>
      <c r="J3821" s="12">
        <v>4</v>
      </c>
      <c r="K3821" s="12">
        <v>1</v>
      </c>
      <c r="L3821" s="12">
        <v>5</v>
      </c>
      <c r="M3821" s="12">
        <v>8</v>
      </c>
      <c r="N3821" s="12">
        <v>0</v>
      </c>
      <c r="O3821" s="12">
        <f>COUNTIF($P$2:P3821,P3821)</f>
        <v>1</v>
      </c>
      <c r="P3821" s="12" t="str">
        <f t="shared" si="240"/>
        <v>141050800</v>
      </c>
      <c r="Q3821" s="12" t="str">
        <f t="shared" si="241"/>
        <v>1410508000001</v>
      </c>
      <c r="R3821" s="20" t="s">
        <v>3374</v>
      </c>
      <c r="U3821" s="12" t="s">
        <v>100</v>
      </c>
      <c r="W3821" s="12" t="s">
        <v>859</v>
      </c>
      <c r="AB3821" s="12" t="s">
        <v>100</v>
      </c>
      <c r="AD3821" s="12" t="s">
        <v>869</v>
      </c>
      <c r="BN3821" s="12">
        <v>1</v>
      </c>
    </row>
    <row r="3822" spans="1:66" ht="45" x14ac:dyDescent="0.25">
      <c r="A3822" s="12">
        <v>1</v>
      </c>
      <c r="B3822" s="11" t="str">
        <f t="shared" si="239"/>
        <v>Общий расчет. Анализ даты. Анализ даты. Символические звезды. Звезда Бедствий. Нет</v>
      </c>
      <c r="C3822" s="11" t="str">
        <f>IFERROR(VLOOKUP(I3822,lvl_1[],2,FALSE),"Нет")</f>
        <v>Общий расчет</v>
      </c>
      <c r="D3822" s="11" t="str">
        <f>IFERROR(VLOOKUP(Rule!J3822,lvl_2[],2,FALSE),"Нет")</f>
        <v>Анализ даты</v>
      </c>
      <c r="E3822" s="11" t="str">
        <f>IFERROR(VLOOKUP(Rule!K3822,lvl_3[],2,FALSE),"Нет")</f>
        <v>Анализ даты</v>
      </c>
      <c r="F3822" s="11" t="str">
        <f>IFERROR(INDEX(lvl_4[],MATCH(L3822,lvl_4[ID],0),MATCH(TEXT(K3822,"##0"),lvl_4[#Headers],0)),"Нет")</f>
        <v>Символические звезды</v>
      </c>
      <c r="G3822" s="11" t="str">
        <f>IFERROR(INDEX(lvl_5[],MATCH(M3822,lvl_5[ID],0),MATCH(_xlfn.CONCAT(TEXT(K3822,"##0"),"_",TEXT(L3822,"##0")),lvl_5[#Headers],0)),"Нет")</f>
        <v>Звезда Бедствий</v>
      </c>
      <c r="H3822" s="11" t="str">
        <f>IFERROR(INDEX(lvl_6[],MATCH(N3822,lvl_6[ID],0),MATCH(_xlfn.CONCAT(K3822,"_",L3822,"_",M3822),lvl_6[#Headers],0)),"Нет")</f>
        <v>Нет</v>
      </c>
      <c r="I3822" s="12">
        <v>1</v>
      </c>
      <c r="J3822" s="12">
        <v>4</v>
      </c>
      <c r="K3822" s="12">
        <v>1</v>
      </c>
      <c r="L3822" s="12">
        <v>5</v>
      </c>
      <c r="M3822" s="12">
        <v>8</v>
      </c>
      <c r="N3822" s="12">
        <v>0</v>
      </c>
      <c r="O3822" s="12">
        <f>COUNTIF($P$2:P3822,P3822)</f>
        <v>2</v>
      </c>
      <c r="P3822" s="12" t="str">
        <f t="shared" si="240"/>
        <v>141050800</v>
      </c>
      <c r="Q3822" s="12" t="str">
        <f t="shared" si="241"/>
        <v>1410508000002</v>
      </c>
      <c r="R3822" s="20" t="s">
        <v>3375</v>
      </c>
      <c r="U3822" s="12" t="s">
        <v>100</v>
      </c>
      <c r="W3822" s="12" t="s">
        <v>863</v>
      </c>
      <c r="AB3822" s="12" t="s">
        <v>100</v>
      </c>
      <c r="AD3822" s="12" t="s">
        <v>869</v>
      </c>
      <c r="BN3822" s="12">
        <v>1</v>
      </c>
    </row>
    <row r="3823" spans="1:66" ht="45" x14ac:dyDescent="0.25">
      <c r="A3823" s="12">
        <v>1</v>
      </c>
      <c r="B3823" s="11" t="str">
        <f t="shared" si="239"/>
        <v>Общий расчет. Анализ даты. Анализ даты. Символические звезды. Звезда Бедствий. Нет</v>
      </c>
      <c r="C3823" s="11" t="str">
        <f>IFERROR(VLOOKUP(I3823,lvl_1[],2,FALSE),"Нет")</f>
        <v>Общий расчет</v>
      </c>
      <c r="D3823" s="11" t="str">
        <f>IFERROR(VLOOKUP(Rule!J3823,lvl_2[],2,FALSE),"Нет")</f>
        <v>Анализ даты</v>
      </c>
      <c r="E3823" s="11" t="str">
        <f>IFERROR(VLOOKUP(Rule!K3823,lvl_3[],2,FALSE),"Нет")</f>
        <v>Анализ даты</v>
      </c>
      <c r="F3823" s="11" t="str">
        <f>IFERROR(INDEX(lvl_4[],MATCH(L3823,lvl_4[ID],0),MATCH(TEXT(K3823,"##0"),lvl_4[#Headers],0)),"Нет")</f>
        <v>Символические звезды</v>
      </c>
      <c r="G3823" s="11" t="str">
        <f>IFERROR(INDEX(lvl_5[],MATCH(M3823,lvl_5[ID],0),MATCH(_xlfn.CONCAT(TEXT(K3823,"##0"),"_",TEXT(L3823,"##0")),lvl_5[#Headers],0)),"Нет")</f>
        <v>Звезда Бедствий</v>
      </c>
      <c r="H3823" s="11" t="str">
        <f>IFERROR(INDEX(lvl_6[],MATCH(N3823,lvl_6[ID],0),MATCH(_xlfn.CONCAT(K3823,"_",L3823,"_",M3823),lvl_6[#Headers],0)),"Нет")</f>
        <v>Нет</v>
      </c>
      <c r="I3823" s="12">
        <v>1</v>
      </c>
      <c r="J3823" s="12">
        <v>4</v>
      </c>
      <c r="K3823" s="12">
        <v>1</v>
      </c>
      <c r="L3823" s="12">
        <v>5</v>
      </c>
      <c r="M3823" s="12">
        <v>8</v>
      </c>
      <c r="N3823" s="12">
        <v>0</v>
      </c>
      <c r="O3823" s="12">
        <f>COUNTIF($P$2:P3823,P3823)</f>
        <v>3</v>
      </c>
      <c r="P3823" s="12" t="str">
        <f t="shared" si="240"/>
        <v>141050800</v>
      </c>
      <c r="Q3823" s="12" t="str">
        <f t="shared" si="241"/>
        <v>1410508000003</v>
      </c>
      <c r="R3823" s="20" t="s">
        <v>3376</v>
      </c>
      <c r="U3823" s="12" t="s">
        <v>100</v>
      </c>
      <c r="W3823" s="12" t="s">
        <v>867</v>
      </c>
      <c r="AB3823" s="12" t="s">
        <v>100</v>
      </c>
      <c r="AD3823" s="12" t="s">
        <v>869</v>
      </c>
      <c r="BN3823" s="12">
        <v>1</v>
      </c>
    </row>
    <row r="3824" spans="1:66" ht="45" x14ac:dyDescent="0.25">
      <c r="A3824" s="12">
        <v>1</v>
      </c>
      <c r="B3824" s="11" t="str">
        <f t="shared" si="239"/>
        <v>Общий расчет. Анализ даты. Анализ даты. Символические звезды. Звезда Бедствий. Нет</v>
      </c>
      <c r="C3824" s="11" t="str">
        <f>IFERROR(VLOOKUP(I3824,lvl_1[],2,FALSE),"Нет")</f>
        <v>Общий расчет</v>
      </c>
      <c r="D3824" s="11" t="str">
        <f>IFERROR(VLOOKUP(Rule!J3824,lvl_2[],2,FALSE),"Нет")</f>
        <v>Анализ даты</v>
      </c>
      <c r="E3824" s="11" t="str">
        <f>IFERROR(VLOOKUP(Rule!K3824,lvl_3[],2,FALSE),"Нет")</f>
        <v>Анализ даты</v>
      </c>
      <c r="F3824" s="11" t="str">
        <f>IFERROR(INDEX(lvl_4[],MATCH(L3824,lvl_4[ID],0),MATCH(TEXT(K3824,"##0"),lvl_4[#Headers],0)),"Нет")</f>
        <v>Символические звезды</v>
      </c>
      <c r="G3824" s="11" t="str">
        <f>IFERROR(INDEX(lvl_5[],MATCH(M3824,lvl_5[ID],0),MATCH(_xlfn.CONCAT(TEXT(K3824,"##0"),"_",TEXT(L3824,"##0")),lvl_5[#Headers],0)),"Нет")</f>
        <v>Звезда Бедствий</v>
      </c>
      <c r="H3824" s="11" t="str">
        <f>IFERROR(INDEX(lvl_6[],MATCH(N3824,lvl_6[ID],0),MATCH(_xlfn.CONCAT(K3824,"_",L3824,"_",M3824),lvl_6[#Headers],0)),"Нет")</f>
        <v>Нет</v>
      </c>
      <c r="I3824" s="12">
        <v>1</v>
      </c>
      <c r="J3824" s="12">
        <v>4</v>
      </c>
      <c r="K3824" s="12">
        <v>1</v>
      </c>
      <c r="L3824" s="12">
        <v>5</v>
      </c>
      <c r="M3824" s="12">
        <v>8</v>
      </c>
      <c r="N3824" s="12">
        <v>0</v>
      </c>
      <c r="O3824" s="12">
        <f>COUNTIF($P$2:P3824,P3824)</f>
        <v>4</v>
      </c>
      <c r="P3824" s="12" t="str">
        <f t="shared" si="240"/>
        <v>141050800</v>
      </c>
      <c r="Q3824" s="12" t="str">
        <f t="shared" si="241"/>
        <v>1410508000004</v>
      </c>
      <c r="R3824" s="20" t="s">
        <v>3377</v>
      </c>
      <c r="U3824" s="12" t="s">
        <v>100</v>
      </c>
      <c r="W3824" s="12" t="s">
        <v>862</v>
      </c>
      <c r="AB3824" s="12" t="s">
        <v>100</v>
      </c>
      <c r="AD3824" s="12" t="s">
        <v>860</v>
      </c>
      <c r="BN3824" s="12">
        <v>1</v>
      </c>
    </row>
    <row r="3825" spans="1:66" ht="45" x14ac:dyDescent="0.25">
      <c r="A3825" s="12">
        <v>1</v>
      </c>
      <c r="B3825" s="11" t="str">
        <f t="shared" si="239"/>
        <v>Общий расчет. Анализ даты. Анализ даты. Символические звезды. Звезда Бедствий. Нет</v>
      </c>
      <c r="C3825" s="11" t="str">
        <f>IFERROR(VLOOKUP(I3825,lvl_1[],2,FALSE),"Нет")</f>
        <v>Общий расчет</v>
      </c>
      <c r="D3825" s="11" t="str">
        <f>IFERROR(VLOOKUP(Rule!J3825,lvl_2[],2,FALSE),"Нет")</f>
        <v>Анализ даты</v>
      </c>
      <c r="E3825" s="11" t="str">
        <f>IFERROR(VLOOKUP(Rule!K3825,lvl_3[],2,FALSE),"Нет")</f>
        <v>Анализ даты</v>
      </c>
      <c r="F3825" s="11" t="str">
        <f>IFERROR(INDEX(lvl_4[],MATCH(L3825,lvl_4[ID],0),MATCH(TEXT(K3825,"##0"),lvl_4[#Headers],0)),"Нет")</f>
        <v>Символические звезды</v>
      </c>
      <c r="G3825" s="11" t="str">
        <f>IFERROR(INDEX(lvl_5[],MATCH(M3825,lvl_5[ID],0),MATCH(_xlfn.CONCAT(TEXT(K3825,"##0"),"_",TEXT(L3825,"##0")),lvl_5[#Headers],0)),"Нет")</f>
        <v>Звезда Бедствий</v>
      </c>
      <c r="H3825" s="11" t="str">
        <f>IFERROR(INDEX(lvl_6[],MATCH(N3825,lvl_6[ID],0),MATCH(_xlfn.CONCAT(K3825,"_",L3825,"_",M3825),lvl_6[#Headers],0)),"Нет")</f>
        <v>Нет</v>
      </c>
      <c r="I3825" s="12">
        <v>1</v>
      </c>
      <c r="J3825" s="12">
        <v>4</v>
      </c>
      <c r="K3825" s="12">
        <v>1</v>
      </c>
      <c r="L3825" s="12">
        <v>5</v>
      </c>
      <c r="M3825" s="12">
        <v>8</v>
      </c>
      <c r="N3825" s="12">
        <v>0</v>
      </c>
      <c r="O3825" s="12">
        <f>COUNTIF($P$2:P3825,P3825)</f>
        <v>5</v>
      </c>
      <c r="P3825" s="12" t="str">
        <f t="shared" si="240"/>
        <v>141050800</v>
      </c>
      <c r="Q3825" s="12" t="str">
        <f t="shared" si="241"/>
        <v>1410508000005</v>
      </c>
      <c r="R3825" s="20" t="s">
        <v>3378</v>
      </c>
      <c r="U3825" s="12" t="s">
        <v>100</v>
      </c>
      <c r="W3825" s="12" t="s">
        <v>866</v>
      </c>
      <c r="AB3825" s="12" t="s">
        <v>100</v>
      </c>
      <c r="AD3825" s="12" t="s">
        <v>860</v>
      </c>
      <c r="BN3825" s="12">
        <v>1</v>
      </c>
    </row>
    <row r="3826" spans="1:66" ht="45" x14ac:dyDescent="0.25">
      <c r="A3826" s="12">
        <v>1</v>
      </c>
      <c r="B3826" s="11" t="str">
        <f t="shared" si="239"/>
        <v>Общий расчет. Анализ даты. Анализ даты. Символические звезды. Звезда Бедствий. Нет</v>
      </c>
      <c r="C3826" s="11" t="str">
        <f>IFERROR(VLOOKUP(I3826,lvl_1[],2,FALSE),"Нет")</f>
        <v>Общий расчет</v>
      </c>
      <c r="D3826" s="11" t="str">
        <f>IFERROR(VLOOKUP(Rule!J3826,lvl_2[],2,FALSE),"Нет")</f>
        <v>Анализ даты</v>
      </c>
      <c r="E3826" s="11" t="str">
        <f>IFERROR(VLOOKUP(Rule!K3826,lvl_3[],2,FALSE),"Нет")</f>
        <v>Анализ даты</v>
      </c>
      <c r="F3826" s="11" t="str">
        <f>IFERROR(INDEX(lvl_4[],MATCH(L3826,lvl_4[ID],0),MATCH(TEXT(K3826,"##0"),lvl_4[#Headers],0)),"Нет")</f>
        <v>Символические звезды</v>
      </c>
      <c r="G3826" s="11" t="str">
        <f>IFERROR(INDEX(lvl_5[],MATCH(M3826,lvl_5[ID],0),MATCH(_xlfn.CONCAT(TEXT(K3826,"##0"),"_",TEXT(L3826,"##0")),lvl_5[#Headers],0)),"Нет")</f>
        <v>Звезда Бедствий</v>
      </c>
      <c r="H3826" s="11" t="str">
        <f>IFERROR(INDEX(lvl_6[],MATCH(N3826,lvl_6[ID],0),MATCH(_xlfn.CONCAT(K3826,"_",L3826,"_",M3826),lvl_6[#Headers],0)),"Нет")</f>
        <v>Нет</v>
      </c>
      <c r="I3826" s="12">
        <v>1</v>
      </c>
      <c r="J3826" s="12">
        <v>4</v>
      </c>
      <c r="K3826" s="12">
        <v>1</v>
      </c>
      <c r="L3826" s="12">
        <v>5</v>
      </c>
      <c r="M3826" s="12">
        <v>8</v>
      </c>
      <c r="N3826" s="12">
        <v>0</v>
      </c>
      <c r="O3826" s="12">
        <f>COUNTIF($P$2:P3826,P3826)</f>
        <v>6</v>
      </c>
      <c r="P3826" s="12" t="str">
        <f t="shared" si="240"/>
        <v>141050800</v>
      </c>
      <c r="Q3826" s="12" t="str">
        <f t="shared" si="241"/>
        <v>1410508000006</v>
      </c>
      <c r="R3826" s="20" t="s">
        <v>3379</v>
      </c>
      <c r="U3826" s="12" t="s">
        <v>100</v>
      </c>
      <c r="W3826" s="12" t="s">
        <v>870</v>
      </c>
      <c r="AB3826" s="12" t="s">
        <v>100</v>
      </c>
      <c r="AD3826" s="12" t="s">
        <v>860</v>
      </c>
      <c r="BN3826" s="12">
        <v>1</v>
      </c>
    </row>
    <row r="3827" spans="1:66" ht="45" x14ac:dyDescent="0.25">
      <c r="A3827" s="12">
        <v>1</v>
      </c>
      <c r="B3827" s="11" t="str">
        <f t="shared" si="239"/>
        <v>Общий расчет. Анализ даты. Анализ даты. Символические звезды. Звезда Бедствий. Нет</v>
      </c>
      <c r="C3827" s="11" t="str">
        <f>IFERROR(VLOOKUP(I3827,lvl_1[],2,FALSE),"Нет")</f>
        <v>Общий расчет</v>
      </c>
      <c r="D3827" s="11" t="str">
        <f>IFERROR(VLOOKUP(Rule!J3827,lvl_2[],2,FALSE),"Нет")</f>
        <v>Анализ даты</v>
      </c>
      <c r="E3827" s="11" t="str">
        <f>IFERROR(VLOOKUP(Rule!K3827,lvl_3[],2,FALSE),"Нет")</f>
        <v>Анализ даты</v>
      </c>
      <c r="F3827" s="11" t="str">
        <f>IFERROR(INDEX(lvl_4[],MATCH(L3827,lvl_4[ID],0),MATCH(TEXT(K3827,"##0"),lvl_4[#Headers],0)),"Нет")</f>
        <v>Символические звезды</v>
      </c>
      <c r="G3827" s="11" t="str">
        <f>IFERROR(INDEX(lvl_5[],MATCH(M3827,lvl_5[ID],0),MATCH(_xlfn.CONCAT(TEXT(K3827,"##0"),"_",TEXT(L3827,"##0")),lvl_5[#Headers],0)),"Нет")</f>
        <v>Звезда Бедствий</v>
      </c>
      <c r="H3827" s="11" t="str">
        <f>IFERROR(INDEX(lvl_6[],MATCH(N3827,lvl_6[ID],0),MATCH(_xlfn.CONCAT(K3827,"_",L3827,"_",M3827),lvl_6[#Headers],0)),"Нет")</f>
        <v>Нет</v>
      </c>
      <c r="I3827" s="12">
        <v>1</v>
      </c>
      <c r="J3827" s="12">
        <v>4</v>
      </c>
      <c r="K3827" s="12">
        <v>1</v>
      </c>
      <c r="L3827" s="12">
        <v>5</v>
      </c>
      <c r="M3827" s="12">
        <v>8</v>
      </c>
      <c r="N3827" s="12">
        <v>0</v>
      </c>
      <c r="O3827" s="12">
        <f>COUNTIF($P$2:P3827,P3827)</f>
        <v>7</v>
      </c>
      <c r="P3827" s="12" t="str">
        <f t="shared" si="240"/>
        <v>141050800</v>
      </c>
      <c r="Q3827" s="12" t="str">
        <f t="shared" si="241"/>
        <v>1410508000007</v>
      </c>
      <c r="R3827" s="20" t="s">
        <v>3380</v>
      </c>
      <c r="U3827" s="12" t="s">
        <v>100</v>
      </c>
      <c r="W3827" s="12" t="s">
        <v>865</v>
      </c>
      <c r="AB3827" s="12" t="s">
        <v>100</v>
      </c>
      <c r="AD3827" s="12" t="s">
        <v>863</v>
      </c>
      <c r="BN3827" s="12">
        <v>1</v>
      </c>
    </row>
    <row r="3828" spans="1:66" ht="45" x14ac:dyDescent="0.25">
      <c r="A3828" s="12">
        <v>1</v>
      </c>
      <c r="B3828" s="11" t="str">
        <f t="shared" si="239"/>
        <v>Общий расчет. Анализ даты. Анализ даты. Символические звезды. Звезда Бедствий. Нет</v>
      </c>
      <c r="C3828" s="11" t="str">
        <f>IFERROR(VLOOKUP(I3828,lvl_1[],2,FALSE),"Нет")</f>
        <v>Общий расчет</v>
      </c>
      <c r="D3828" s="11" t="str">
        <f>IFERROR(VLOOKUP(Rule!J3828,lvl_2[],2,FALSE),"Нет")</f>
        <v>Анализ даты</v>
      </c>
      <c r="E3828" s="11" t="str">
        <f>IFERROR(VLOOKUP(Rule!K3828,lvl_3[],2,FALSE),"Нет")</f>
        <v>Анализ даты</v>
      </c>
      <c r="F3828" s="11" t="str">
        <f>IFERROR(INDEX(lvl_4[],MATCH(L3828,lvl_4[ID],0),MATCH(TEXT(K3828,"##0"),lvl_4[#Headers],0)),"Нет")</f>
        <v>Символические звезды</v>
      </c>
      <c r="G3828" s="11" t="str">
        <f>IFERROR(INDEX(lvl_5[],MATCH(M3828,lvl_5[ID],0),MATCH(_xlfn.CONCAT(TEXT(K3828,"##0"),"_",TEXT(L3828,"##0")),lvl_5[#Headers],0)),"Нет")</f>
        <v>Звезда Бедствий</v>
      </c>
      <c r="H3828" s="11" t="str">
        <f>IFERROR(INDEX(lvl_6[],MATCH(N3828,lvl_6[ID],0),MATCH(_xlfn.CONCAT(K3828,"_",L3828,"_",M3828),lvl_6[#Headers],0)),"Нет")</f>
        <v>Нет</v>
      </c>
      <c r="I3828" s="12">
        <v>1</v>
      </c>
      <c r="J3828" s="12">
        <v>4</v>
      </c>
      <c r="K3828" s="12">
        <v>1</v>
      </c>
      <c r="L3828" s="12">
        <v>5</v>
      </c>
      <c r="M3828" s="12">
        <v>8</v>
      </c>
      <c r="N3828" s="12">
        <v>0</v>
      </c>
      <c r="O3828" s="12">
        <f>COUNTIF($P$2:P3828,P3828)</f>
        <v>8</v>
      </c>
      <c r="P3828" s="12" t="str">
        <f t="shared" si="240"/>
        <v>141050800</v>
      </c>
      <c r="Q3828" s="12" t="str">
        <f t="shared" si="241"/>
        <v>1410508000008</v>
      </c>
      <c r="R3828" s="20" t="s">
        <v>3381</v>
      </c>
      <c r="U3828" s="12" t="s">
        <v>100</v>
      </c>
      <c r="W3828" s="12" t="s">
        <v>869</v>
      </c>
      <c r="AB3828" s="12" t="s">
        <v>100</v>
      </c>
      <c r="AD3828" s="12" t="s">
        <v>863</v>
      </c>
      <c r="BN3828" s="12">
        <v>1</v>
      </c>
    </row>
    <row r="3829" spans="1:66" ht="45" x14ac:dyDescent="0.25">
      <c r="A3829" s="12">
        <v>1</v>
      </c>
      <c r="B3829" s="11" t="str">
        <f t="shared" si="239"/>
        <v>Общий расчет. Анализ даты. Анализ даты. Символические звезды. Звезда Бедствий. Нет</v>
      </c>
      <c r="C3829" s="11" t="str">
        <f>IFERROR(VLOOKUP(I3829,lvl_1[],2,FALSE),"Нет")</f>
        <v>Общий расчет</v>
      </c>
      <c r="D3829" s="11" t="str">
        <f>IFERROR(VLOOKUP(Rule!J3829,lvl_2[],2,FALSE),"Нет")</f>
        <v>Анализ даты</v>
      </c>
      <c r="E3829" s="11" t="str">
        <f>IFERROR(VLOOKUP(Rule!K3829,lvl_3[],2,FALSE),"Нет")</f>
        <v>Анализ даты</v>
      </c>
      <c r="F3829" s="11" t="str">
        <f>IFERROR(INDEX(lvl_4[],MATCH(L3829,lvl_4[ID],0),MATCH(TEXT(K3829,"##0"),lvl_4[#Headers],0)),"Нет")</f>
        <v>Символические звезды</v>
      </c>
      <c r="G3829" s="11" t="str">
        <f>IFERROR(INDEX(lvl_5[],MATCH(M3829,lvl_5[ID],0),MATCH(_xlfn.CONCAT(TEXT(K3829,"##0"),"_",TEXT(L3829,"##0")),lvl_5[#Headers],0)),"Нет")</f>
        <v>Звезда Бедствий</v>
      </c>
      <c r="H3829" s="11" t="str">
        <f>IFERROR(INDEX(lvl_6[],MATCH(N3829,lvl_6[ID],0),MATCH(_xlfn.CONCAT(K3829,"_",L3829,"_",M3829),lvl_6[#Headers],0)),"Нет")</f>
        <v>Нет</v>
      </c>
      <c r="I3829" s="12">
        <v>1</v>
      </c>
      <c r="J3829" s="12">
        <v>4</v>
      </c>
      <c r="K3829" s="12">
        <v>1</v>
      </c>
      <c r="L3829" s="12">
        <v>5</v>
      </c>
      <c r="M3829" s="12">
        <v>8</v>
      </c>
      <c r="N3829" s="12">
        <v>0</v>
      </c>
      <c r="O3829" s="12">
        <f>COUNTIF($P$2:P3829,P3829)</f>
        <v>9</v>
      </c>
      <c r="P3829" s="12" t="str">
        <f t="shared" si="240"/>
        <v>141050800</v>
      </c>
      <c r="Q3829" s="12" t="str">
        <f t="shared" si="241"/>
        <v>1410508000009</v>
      </c>
      <c r="R3829" s="20" t="s">
        <v>3382</v>
      </c>
      <c r="U3829" s="12" t="s">
        <v>100</v>
      </c>
      <c r="W3829" s="12" t="s">
        <v>861</v>
      </c>
      <c r="AB3829" s="12" t="s">
        <v>100</v>
      </c>
      <c r="AD3829" s="12" t="s">
        <v>863</v>
      </c>
      <c r="BN3829" s="12">
        <v>1</v>
      </c>
    </row>
    <row r="3830" spans="1:66" ht="45" x14ac:dyDescent="0.25">
      <c r="A3830" s="12">
        <v>1</v>
      </c>
      <c r="B3830" s="11" t="str">
        <f t="shared" si="239"/>
        <v>Общий расчет. Анализ даты. Анализ даты. Символические звезды. Звезда Бедствий. Нет</v>
      </c>
      <c r="C3830" s="11" t="str">
        <f>IFERROR(VLOOKUP(I3830,lvl_1[],2,FALSE),"Нет")</f>
        <v>Общий расчет</v>
      </c>
      <c r="D3830" s="11" t="str">
        <f>IFERROR(VLOOKUP(Rule!J3830,lvl_2[],2,FALSE),"Нет")</f>
        <v>Анализ даты</v>
      </c>
      <c r="E3830" s="11" t="str">
        <f>IFERROR(VLOOKUP(Rule!K3830,lvl_3[],2,FALSE),"Нет")</f>
        <v>Анализ даты</v>
      </c>
      <c r="F3830" s="11" t="str">
        <f>IFERROR(INDEX(lvl_4[],MATCH(L3830,lvl_4[ID],0),MATCH(TEXT(K3830,"##0"),lvl_4[#Headers],0)),"Нет")</f>
        <v>Символические звезды</v>
      </c>
      <c r="G3830" s="11" t="str">
        <f>IFERROR(INDEX(lvl_5[],MATCH(M3830,lvl_5[ID],0),MATCH(_xlfn.CONCAT(TEXT(K3830,"##0"),"_",TEXT(L3830,"##0")),lvl_5[#Headers],0)),"Нет")</f>
        <v>Звезда Бедствий</v>
      </c>
      <c r="H3830" s="11" t="str">
        <f>IFERROR(INDEX(lvl_6[],MATCH(N3830,lvl_6[ID],0),MATCH(_xlfn.CONCAT(K3830,"_",L3830,"_",M3830),lvl_6[#Headers],0)),"Нет")</f>
        <v>Нет</v>
      </c>
      <c r="I3830" s="12">
        <v>1</v>
      </c>
      <c r="J3830" s="12">
        <v>4</v>
      </c>
      <c r="K3830" s="12">
        <v>1</v>
      </c>
      <c r="L3830" s="12">
        <v>5</v>
      </c>
      <c r="M3830" s="12">
        <v>8</v>
      </c>
      <c r="N3830" s="12">
        <v>0</v>
      </c>
      <c r="O3830" s="12">
        <f>COUNTIF($P$2:P3830,P3830)</f>
        <v>10</v>
      </c>
      <c r="P3830" s="12" t="str">
        <f t="shared" si="240"/>
        <v>141050800</v>
      </c>
      <c r="Q3830" s="12" t="str">
        <f t="shared" si="241"/>
        <v>1410508000010</v>
      </c>
      <c r="R3830" s="20" t="s">
        <v>3383</v>
      </c>
      <c r="U3830" s="12" t="s">
        <v>100</v>
      </c>
      <c r="W3830" s="12" t="s">
        <v>868</v>
      </c>
      <c r="AB3830" s="12" t="s">
        <v>100</v>
      </c>
      <c r="AD3830" s="12" t="s">
        <v>866</v>
      </c>
      <c r="BN3830" s="12">
        <v>1</v>
      </c>
    </row>
    <row r="3831" spans="1:66" ht="45" x14ac:dyDescent="0.25">
      <c r="A3831" s="12">
        <v>1</v>
      </c>
      <c r="B3831" s="11" t="str">
        <f t="shared" si="239"/>
        <v>Общий расчет. Анализ даты. Анализ даты. Символические звезды. Звезда Бедствий. Нет</v>
      </c>
      <c r="C3831" s="11" t="str">
        <f>IFERROR(VLOOKUP(I3831,lvl_1[],2,FALSE),"Нет")</f>
        <v>Общий расчет</v>
      </c>
      <c r="D3831" s="11" t="str">
        <f>IFERROR(VLOOKUP(Rule!J3831,lvl_2[],2,FALSE),"Нет")</f>
        <v>Анализ даты</v>
      </c>
      <c r="E3831" s="11" t="str">
        <f>IFERROR(VLOOKUP(Rule!K3831,lvl_3[],2,FALSE),"Нет")</f>
        <v>Анализ даты</v>
      </c>
      <c r="F3831" s="11" t="str">
        <f>IFERROR(INDEX(lvl_4[],MATCH(L3831,lvl_4[ID],0),MATCH(TEXT(K3831,"##0"),lvl_4[#Headers],0)),"Нет")</f>
        <v>Символические звезды</v>
      </c>
      <c r="G3831" s="11" t="str">
        <f>IFERROR(INDEX(lvl_5[],MATCH(M3831,lvl_5[ID],0),MATCH(_xlfn.CONCAT(TEXT(K3831,"##0"),"_",TEXT(L3831,"##0")),lvl_5[#Headers],0)),"Нет")</f>
        <v>Звезда Бедствий</v>
      </c>
      <c r="H3831" s="11" t="str">
        <f>IFERROR(INDEX(lvl_6[],MATCH(N3831,lvl_6[ID],0),MATCH(_xlfn.CONCAT(K3831,"_",L3831,"_",M3831),lvl_6[#Headers],0)),"Нет")</f>
        <v>Нет</v>
      </c>
      <c r="I3831" s="12">
        <v>1</v>
      </c>
      <c r="J3831" s="12">
        <v>4</v>
      </c>
      <c r="K3831" s="12">
        <v>1</v>
      </c>
      <c r="L3831" s="12">
        <v>5</v>
      </c>
      <c r="M3831" s="12">
        <v>8</v>
      </c>
      <c r="N3831" s="12">
        <v>0</v>
      </c>
      <c r="O3831" s="12">
        <f>COUNTIF($P$2:P3831,P3831)</f>
        <v>11</v>
      </c>
      <c r="P3831" s="12" t="str">
        <f t="shared" si="240"/>
        <v>141050800</v>
      </c>
      <c r="Q3831" s="12" t="str">
        <f t="shared" si="241"/>
        <v>1410508000011</v>
      </c>
      <c r="R3831" s="20" t="s">
        <v>3384</v>
      </c>
      <c r="U3831" s="12" t="s">
        <v>100</v>
      </c>
      <c r="W3831" s="12" t="s">
        <v>860</v>
      </c>
      <c r="AB3831" s="12" t="s">
        <v>100</v>
      </c>
      <c r="AD3831" s="12" t="s">
        <v>866</v>
      </c>
      <c r="BN3831" s="12">
        <v>1</v>
      </c>
    </row>
    <row r="3832" spans="1:66" ht="45" x14ac:dyDescent="0.25">
      <c r="A3832" s="12">
        <v>1</v>
      </c>
      <c r="B3832" s="11" t="str">
        <f t="shared" si="239"/>
        <v>Общий расчет. Анализ даты. Анализ даты. Символические звезды. Звезда Бедствий. Нет</v>
      </c>
      <c r="C3832" s="11" t="str">
        <f>IFERROR(VLOOKUP(I3832,lvl_1[],2,FALSE),"Нет")</f>
        <v>Общий расчет</v>
      </c>
      <c r="D3832" s="11" t="str">
        <f>IFERROR(VLOOKUP(Rule!J3832,lvl_2[],2,FALSE),"Нет")</f>
        <v>Анализ даты</v>
      </c>
      <c r="E3832" s="11" t="str">
        <f>IFERROR(VLOOKUP(Rule!K3832,lvl_3[],2,FALSE),"Нет")</f>
        <v>Анализ даты</v>
      </c>
      <c r="F3832" s="11" t="str">
        <f>IFERROR(INDEX(lvl_4[],MATCH(L3832,lvl_4[ID],0),MATCH(TEXT(K3832,"##0"),lvl_4[#Headers],0)),"Нет")</f>
        <v>Символические звезды</v>
      </c>
      <c r="G3832" s="11" t="str">
        <f>IFERROR(INDEX(lvl_5[],MATCH(M3832,lvl_5[ID],0),MATCH(_xlfn.CONCAT(TEXT(K3832,"##0"),"_",TEXT(L3832,"##0")),lvl_5[#Headers],0)),"Нет")</f>
        <v>Звезда Бедствий</v>
      </c>
      <c r="H3832" s="11" t="str">
        <f>IFERROR(INDEX(lvl_6[],MATCH(N3832,lvl_6[ID],0),MATCH(_xlfn.CONCAT(K3832,"_",L3832,"_",M3832),lvl_6[#Headers],0)),"Нет")</f>
        <v>Нет</v>
      </c>
      <c r="I3832" s="12">
        <v>1</v>
      </c>
      <c r="J3832" s="12">
        <v>4</v>
      </c>
      <c r="K3832" s="12">
        <v>1</v>
      </c>
      <c r="L3832" s="12">
        <v>5</v>
      </c>
      <c r="M3832" s="12">
        <v>8</v>
      </c>
      <c r="N3832" s="12">
        <v>0</v>
      </c>
      <c r="O3832" s="12">
        <f>COUNTIF($P$2:P3832,P3832)</f>
        <v>12</v>
      </c>
      <c r="P3832" s="12" t="str">
        <f t="shared" si="240"/>
        <v>141050800</v>
      </c>
      <c r="Q3832" s="12" t="str">
        <f t="shared" si="241"/>
        <v>1410508000012</v>
      </c>
      <c r="R3832" s="20" t="s">
        <v>3385</v>
      </c>
      <c r="U3832" s="12" t="s">
        <v>100</v>
      </c>
      <c r="W3832" s="12" t="s">
        <v>864</v>
      </c>
      <c r="AB3832" s="12" t="s">
        <v>100</v>
      </c>
      <c r="AD3832" s="12" t="s">
        <v>866</v>
      </c>
      <c r="BN3832" s="12">
        <v>1</v>
      </c>
    </row>
    <row r="3833" spans="1:66" ht="45" x14ac:dyDescent="0.25">
      <c r="A3833" s="12">
        <v>1</v>
      </c>
      <c r="B3833" s="11" t="str">
        <f t="shared" si="239"/>
        <v>Общий расчет. Анализ даты. Анализ даты. Символические звезды. Небесный доктор / медик. Нет</v>
      </c>
      <c r="C3833" s="11" t="str">
        <f>IFERROR(VLOOKUP(I3833,lvl_1[],2,FALSE),"Нет")</f>
        <v>Общий расчет</v>
      </c>
      <c r="D3833" s="11" t="str">
        <f>IFERROR(VLOOKUP(Rule!J3833,lvl_2[],2,FALSE),"Нет")</f>
        <v>Анализ даты</v>
      </c>
      <c r="E3833" s="11" t="str">
        <f>IFERROR(VLOOKUP(Rule!K3833,lvl_3[],2,FALSE),"Нет")</f>
        <v>Анализ даты</v>
      </c>
      <c r="F3833" s="11" t="str">
        <f>IFERROR(INDEX(lvl_4[],MATCH(L3833,lvl_4[ID],0),MATCH(TEXT(K3833,"##0"),lvl_4[#Headers],0)),"Нет")</f>
        <v>Символические звезды</v>
      </c>
      <c r="G3833" s="11" t="str">
        <f>IFERROR(INDEX(lvl_5[],MATCH(M3833,lvl_5[ID],0),MATCH(_xlfn.CONCAT(TEXT(K3833,"##0"),"_",TEXT(L3833,"##0")),lvl_5[#Headers],0)),"Нет")</f>
        <v>Небесный доктор / медик</v>
      </c>
      <c r="H3833" s="11" t="str">
        <f>IFERROR(INDEX(lvl_6[],MATCH(N3833,lvl_6[ID],0),MATCH(_xlfn.CONCAT(K3833,"_",L3833,"_",M3833),lvl_6[#Headers],0)),"Нет")</f>
        <v>Нет</v>
      </c>
      <c r="I3833" s="12">
        <v>1</v>
      </c>
      <c r="J3833" s="12">
        <v>4</v>
      </c>
      <c r="K3833" s="12">
        <v>1</v>
      </c>
      <c r="L3833" s="12">
        <v>5</v>
      </c>
      <c r="M3833" s="12">
        <v>9</v>
      </c>
      <c r="N3833" s="12">
        <v>0</v>
      </c>
      <c r="O3833" s="12">
        <f>COUNTIF($P$2:P3833,P3833)</f>
        <v>1</v>
      </c>
      <c r="P3833" s="12" t="str">
        <f t="shared" si="240"/>
        <v>141050900</v>
      </c>
      <c r="Q3833" s="12" t="str">
        <f t="shared" si="241"/>
        <v>1410509000001</v>
      </c>
      <c r="R3833" s="20" t="s">
        <v>3386</v>
      </c>
      <c r="U3833" s="12" t="s">
        <v>100</v>
      </c>
      <c r="W3833" s="12" t="s">
        <v>869</v>
      </c>
      <c r="AB3833" s="12" t="s">
        <v>100</v>
      </c>
      <c r="AD3833" s="12" t="s">
        <v>868</v>
      </c>
      <c r="BN3833" s="12">
        <v>1</v>
      </c>
    </row>
    <row r="3834" spans="1:66" ht="45" x14ac:dyDescent="0.25">
      <c r="A3834" s="12">
        <v>1</v>
      </c>
      <c r="B3834" s="11" t="str">
        <f t="shared" si="239"/>
        <v>Общий расчет. Анализ даты. Анализ даты. Символические звезды. Небесный доктор / медик. Нет</v>
      </c>
      <c r="C3834" s="11" t="str">
        <f>IFERROR(VLOOKUP(I3834,lvl_1[],2,FALSE),"Нет")</f>
        <v>Общий расчет</v>
      </c>
      <c r="D3834" s="11" t="str">
        <f>IFERROR(VLOOKUP(Rule!J3834,lvl_2[],2,FALSE),"Нет")</f>
        <v>Анализ даты</v>
      </c>
      <c r="E3834" s="11" t="str">
        <f>IFERROR(VLOOKUP(Rule!K3834,lvl_3[],2,FALSE),"Нет")</f>
        <v>Анализ даты</v>
      </c>
      <c r="F3834" s="11" t="str">
        <f>IFERROR(INDEX(lvl_4[],MATCH(L3834,lvl_4[ID],0),MATCH(TEXT(K3834,"##0"),lvl_4[#Headers],0)),"Нет")</f>
        <v>Символические звезды</v>
      </c>
      <c r="G3834" s="11" t="str">
        <f>IFERROR(INDEX(lvl_5[],MATCH(M3834,lvl_5[ID],0),MATCH(_xlfn.CONCAT(TEXT(K3834,"##0"),"_",TEXT(L3834,"##0")),lvl_5[#Headers],0)),"Нет")</f>
        <v>Небесный доктор / медик</v>
      </c>
      <c r="H3834" s="11" t="str">
        <f>IFERROR(INDEX(lvl_6[],MATCH(N3834,lvl_6[ID],0),MATCH(_xlfn.CONCAT(K3834,"_",L3834,"_",M3834),lvl_6[#Headers],0)),"Нет")</f>
        <v>Нет</v>
      </c>
      <c r="I3834" s="12">
        <v>1</v>
      </c>
      <c r="J3834" s="12">
        <v>4</v>
      </c>
      <c r="K3834" s="12">
        <v>1</v>
      </c>
      <c r="L3834" s="12">
        <v>5</v>
      </c>
      <c r="M3834" s="12">
        <v>9</v>
      </c>
      <c r="N3834" s="12">
        <v>0</v>
      </c>
      <c r="O3834" s="12">
        <f>COUNTIF($P$2:P3834,P3834)</f>
        <v>2</v>
      </c>
      <c r="P3834" s="12" t="str">
        <f t="shared" si="240"/>
        <v>141050900</v>
      </c>
      <c r="Q3834" s="12" t="str">
        <f t="shared" si="241"/>
        <v>1410509000002</v>
      </c>
      <c r="R3834" s="20" t="s">
        <v>3387</v>
      </c>
      <c r="U3834" s="12" t="s">
        <v>100</v>
      </c>
      <c r="W3834" s="12" t="s">
        <v>870</v>
      </c>
      <c r="AB3834" s="12" t="s">
        <v>100</v>
      </c>
      <c r="AD3834" s="12" t="s">
        <v>869</v>
      </c>
      <c r="BN3834" s="12">
        <v>1</v>
      </c>
    </row>
    <row r="3835" spans="1:66" ht="45" x14ac:dyDescent="0.25">
      <c r="A3835" s="12">
        <v>1</v>
      </c>
      <c r="B3835" s="11" t="str">
        <f t="shared" si="239"/>
        <v>Общий расчет. Анализ даты. Анализ даты. Символические звезды. Небесный доктор / медик. Нет</v>
      </c>
      <c r="C3835" s="11" t="str">
        <f>IFERROR(VLOOKUP(I3835,lvl_1[],2,FALSE),"Нет")</f>
        <v>Общий расчет</v>
      </c>
      <c r="D3835" s="11" t="str">
        <f>IFERROR(VLOOKUP(Rule!J3835,lvl_2[],2,FALSE),"Нет")</f>
        <v>Анализ даты</v>
      </c>
      <c r="E3835" s="11" t="str">
        <f>IFERROR(VLOOKUP(Rule!K3835,lvl_3[],2,FALSE),"Нет")</f>
        <v>Анализ даты</v>
      </c>
      <c r="F3835" s="11" t="str">
        <f>IFERROR(INDEX(lvl_4[],MATCH(L3835,lvl_4[ID],0),MATCH(TEXT(K3835,"##0"),lvl_4[#Headers],0)),"Нет")</f>
        <v>Символические звезды</v>
      </c>
      <c r="G3835" s="11" t="str">
        <f>IFERROR(INDEX(lvl_5[],MATCH(M3835,lvl_5[ID],0),MATCH(_xlfn.CONCAT(TEXT(K3835,"##0"),"_",TEXT(L3835,"##0")),lvl_5[#Headers],0)),"Нет")</f>
        <v>Небесный доктор / медик</v>
      </c>
      <c r="H3835" s="11" t="str">
        <f>IFERROR(INDEX(lvl_6[],MATCH(N3835,lvl_6[ID],0),MATCH(_xlfn.CONCAT(K3835,"_",L3835,"_",M3835),lvl_6[#Headers],0)),"Нет")</f>
        <v>Нет</v>
      </c>
      <c r="I3835" s="12">
        <v>1</v>
      </c>
      <c r="J3835" s="12">
        <v>4</v>
      </c>
      <c r="K3835" s="12">
        <v>1</v>
      </c>
      <c r="L3835" s="12">
        <v>5</v>
      </c>
      <c r="M3835" s="12">
        <v>9</v>
      </c>
      <c r="N3835" s="12">
        <v>0</v>
      </c>
      <c r="O3835" s="12">
        <f>COUNTIF($P$2:P3835,P3835)</f>
        <v>3</v>
      </c>
      <c r="P3835" s="12" t="str">
        <f t="shared" si="240"/>
        <v>141050900</v>
      </c>
      <c r="Q3835" s="12" t="str">
        <f t="shared" si="241"/>
        <v>1410509000003</v>
      </c>
      <c r="R3835" s="20" t="s">
        <v>3388</v>
      </c>
      <c r="U3835" s="12" t="s">
        <v>100</v>
      </c>
      <c r="W3835" s="12" t="s">
        <v>859</v>
      </c>
      <c r="AB3835" s="12" t="s">
        <v>100</v>
      </c>
      <c r="AD3835" s="12" t="s">
        <v>870</v>
      </c>
      <c r="BN3835" s="12">
        <v>1</v>
      </c>
    </row>
    <row r="3836" spans="1:66" ht="45" x14ac:dyDescent="0.25">
      <c r="A3836" s="12">
        <v>1</v>
      </c>
      <c r="B3836" s="11" t="str">
        <f t="shared" si="239"/>
        <v>Общий расчет. Анализ даты. Анализ даты. Символические звезды. Небесный доктор / медик. Нет</v>
      </c>
      <c r="C3836" s="11" t="str">
        <f>IFERROR(VLOOKUP(I3836,lvl_1[],2,FALSE),"Нет")</f>
        <v>Общий расчет</v>
      </c>
      <c r="D3836" s="11" t="str">
        <f>IFERROR(VLOOKUP(Rule!J3836,lvl_2[],2,FALSE),"Нет")</f>
        <v>Анализ даты</v>
      </c>
      <c r="E3836" s="11" t="str">
        <f>IFERROR(VLOOKUP(Rule!K3836,lvl_3[],2,FALSE),"Нет")</f>
        <v>Анализ даты</v>
      </c>
      <c r="F3836" s="11" t="str">
        <f>IFERROR(INDEX(lvl_4[],MATCH(L3836,lvl_4[ID],0),MATCH(TEXT(K3836,"##0"),lvl_4[#Headers],0)),"Нет")</f>
        <v>Символические звезды</v>
      </c>
      <c r="G3836" s="11" t="str">
        <f>IFERROR(INDEX(lvl_5[],MATCH(M3836,lvl_5[ID],0),MATCH(_xlfn.CONCAT(TEXT(K3836,"##0"),"_",TEXT(L3836,"##0")),lvl_5[#Headers],0)),"Нет")</f>
        <v>Небесный доктор / медик</v>
      </c>
      <c r="H3836" s="11" t="str">
        <f>IFERROR(INDEX(lvl_6[],MATCH(N3836,lvl_6[ID],0),MATCH(_xlfn.CONCAT(K3836,"_",L3836,"_",M3836),lvl_6[#Headers],0)),"Нет")</f>
        <v>Нет</v>
      </c>
      <c r="I3836" s="12">
        <v>1</v>
      </c>
      <c r="J3836" s="12">
        <v>4</v>
      </c>
      <c r="K3836" s="12">
        <v>1</v>
      </c>
      <c r="L3836" s="12">
        <v>5</v>
      </c>
      <c r="M3836" s="12">
        <v>9</v>
      </c>
      <c r="N3836" s="12">
        <v>0</v>
      </c>
      <c r="O3836" s="12">
        <f>COUNTIF($P$2:P3836,P3836)</f>
        <v>4</v>
      </c>
      <c r="P3836" s="12" t="str">
        <f t="shared" si="240"/>
        <v>141050900</v>
      </c>
      <c r="Q3836" s="12" t="str">
        <f t="shared" si="241"/>
        <v>1410509000004</v>
      </c>
      <c r="R3836" s="20" t="s">
        <v>3389</v>
      </c>
      <c r="U3836" s="12" t="s">
        <v>100</v>
      </c>
      <c r="W3836" s="12" t="s">
        <v>860</v>
      </c>
      <c r="AB3836" s="12" t="s">
        <v>100</v>
      </c>
      <c r="AD3836" s="12" t="s">
        <v>859</v>
      </c>
      <c r="BN3836" s="12">
        <v>1</v>
      </c>
    </row>
    <row r="3837" spans="1:66" ht="45" x14ac:dyDescent="0.25">
      <c r="A3837" s="12">
        <v>1</v>
      </c>
      <c r="B3837" s="11" t="str">
        <f t="shared" si="239"/>
        <v>Общий расчет. Анализ даты. Анализ даты. Символические звезды. Небесный доктор / медик. Нет</v>
      </c>
      <c r="C3837" s="11" t="str">
        <f>IFERROR(VLOOKUP(I3837,lvl_1[],2,FALSE),"Нет")</f>
        <v>Общий расчет</v>
      </c>
      <c r="D3837" s="11" t="str">
        <f>IFERROR(VLOOKUP(Rule!J3837,lvl_2[],2,FALSE),"Нет")</f>
        <v>Анализ даты</v>
      </c>
      <c r="E3837" s="11" t="str">
        <f>IFERROR(VLOOKUP(Rule!K3837,lvl_3[],2,FALSE),"Нет")</f>
        <v>Анализ даты</v>
      </c>
      <c r="F3837" s="11" t="str">
        <f>IFERROR(INDEX(lvl_4[],MATCH(L3837,lvl_4[ID],0),MATCH(TEXT(K3837,"##0"),lvl_4[#Headers],0)),"Нет")</f>
        <v>Символические звезды</v>
      </c>
      <c r="G3837" s="11" t="str">
        <f>IFERROR(INDEX(lvl_5[],MATCH(M3837,lvl_5[ID],0),MATCH(_xlfn.CONCAT(TEXT(K3837,"##0"),"_",TEXT(L3837,"##0")),lvl_5[#Headers],0)),"Нет")</f>
        <v>Небесный доктор / медик</v>
      </c>
      <c r="H3837" s="11" t="str">
        <f>IFERROR(INDEX(lvl_6[],MATCH(N3837,lvl_6[ID],0),MATCH(_xlfn.CONCAT(K3837,"_",L3837,"_",M3837),lvl_6[#Headers],0)),"Нет")</f>
        <v>Нет</v>
      </c>
      <c r="I3837" s="12">
        <v>1</v>
      </c>
      <c r="J3837" s="12">
        <v>4</v>
      </c>
      <c r="K3837" s="12">
        <v>1</v>
      </c>
      <c r="L3837" s="12">
        <v>5</v>
      </c>
      <c r="M3837" s="12">
        <v>9</v>
      </c>
      <c r="N3837" s="12">
        <v>0</v>
      </c>
      <c r="O3837" s="12">
        <f>COUNTIF($P$2:P3837,P3837)</f>
        <v>5</v>
      </c>
      <c r="P3837" s="12" t="str">
        <f t="shared" si="240"/>
        <v>141050900</v>
      </c>
      <c r="Q3837" s="12" t="str">
        <f t="shared" si="241"/>
        <v>1410509000005</v>
      </c>
      <c r="R3837" s="20" t="s">
        <v>3390</v>
      </c>
      <c r="U3837" s="12" t="s">
        <v>100</v>
      </c>
      <c r="W3837" s="12" t="s">
        <v>861</v>
      </c>
      <c r="AB3837" s="12" t="s">
        <v>100</v>
      </c>
      <c r="AD3837" s="12" t="s">
        <v>860</v>
      </c>
      <c r="BN3837" s="12">
        <v>1</v>
      </c>
    </row>
    <row r="3838" spans="1:66" ht="45" x14ac:dyDescent="0.25">
      <c r="A3838" s="12">
        <v>1</v>
      </c>
      <c r="B3838" s="11" t="str">
        <f t="shared" si="239"/>
        <v>Общий расчет. Анализ даты. Анализ даты. Символические звезды. Небесный доктор / медик. Нет</v>
      </c>
      <c r="C3838" s="11" t="str">
        <f>IFERROR(VLOOKUP(I3838,lvl_1[],2,FALSE),"Нет")</f>
        <v>Общий расчет</v>
      </c>
      <c r="D3838" s="11" t="str">
        <f>IFERROR(VLOOKUP(Rule!J3838,lvl_2[],2,FALSE),"Нет")</f>
        <v>Анализ даты</v>
      </c>
      <c r="E3838" s="11" t="str">
        <f>IFERROR(VLOOKUP(Rule!K3838,lvl_3[],2,FALSE),"Нет")</f>
        <v>Анализ даты</v>
      </c>
      <c r="F3838" s="11" t="str">
        <f>IFERROR(INDEX(lvl_4[],MATCH(L3838,lvl_4[ID],0),MATCH(TEXT(K3838,"##0"),lvl_4[#Headers],0)),"Нет")</f>
        <v>Символические звезды</v>
      </c>
      <c r="G3838" s="11" t="str">
        <f>IFERROR(INDEX(lvl_5[],MATCH(M3838,lvl_5[ID],0),MATCH(_xlfn.CONCAT(TEXT(K3838,"##0"),"_",TEXT(L3838,"##0")),lvl_5[#Headers],0)),"Нет")</f>
        <v>Небесный доктор / медик</v>
      </c>
      <c r="H3838" s="11" t="str">
        <f>IFERROR(INDEX(lvl_6[],MATCH(N3838,lvl_6[ID],0),MATCH(_xlfn.CONCAT(K3838,"_",L3838,"_",M3838),lvl_6[#Headers],0)),"Нет")</f>
        <v>Нет</v>
      </c>
      <c r="I3838" s="12">
        <v>1</v>
      </c>
      <c r="J3838" s="12">
        <v>4</v>
      </c>
      <c r="K3838" s="12">
        <v>1</v>
      </c>
      <c r="L3838" s="12">
        <v>5</v>
      </c>
      <c r="M3838" s="12">
        <v>9</v>
      </c>
      <c r="N3838" s="12">
        <v>0</v>
      </c>
      <c r="O3838" s="12">
        <f>COUNTIF($P$2:P3838,P3838)</f>
        <v>6</v>
      </c>
      <c r="P3838" s="12" t="str">
        <f t="shared" si="240"/>
        <v>141050900</v>
      </c>
      <c r="Q3838" s="12" t="str">
        <f t="shared" si="241"/>
        <v>1410509000006</v>
      </c>
      <c r="R3838" s="20" t="s">
        <v>3391</v>
      </c>
      <c r="U3838" s="12" t="s">
        <v>100</v>
      </c>
      <c r="W3838" s="12" t="s">
        <v>862</v>
      </c>
      <c r="AB3838" s="12" t="s">
        <v>100</v>
      </c>
      <c r="AD3838" s="12" t="s">
        <v>861</v>
      </c>
      <c r="BN3838" s="12">
        <v>1</v>
      </c>
    </row>
    <row r="3839" spans="1:66" ht="45" x14ac:dyDescent="0.25">
      <c r="A3839" s="12">
        <v>1</v>
      </c>
      <c r="B3839" s="11" t="str">
        <f t="shared" si="239"/>
        <v>Общий расчет. Анализ даты. Анализ даты. Символические звезды. Небесный доктор / медик. Нет</v>
      </c>
      <c r="C3839" s="11" t="str">
        <f>IFERROR(VLOOKUP(I3839,lvl_1[],2,FALSE),"Нет")</f>
        <v>Общий расчет</v>
      </c>
      <c r="D3839" s="11" t="str">
        <f>IFERROR(VLOOKUP(Rule!J3839,lvl_2[],2,FALSE),"Нет")</f>
        <v>Анализ даты</v>
      </c>
      <c r="E3839" s="11" t="str">
        <f>IFERROR(VLOOKUP(Rule!K3839,lvl_3[],2,FALSE),"Нет")</f>
        <v>Анализ даты</v>
      </c>
      <c r="F3839" s="11" t="str">
        <f>IFERROR(INDEX(lvl_4[],MATCH(L3839,lvl_4[ID],0),MATCH(TEXT(K3839,"##0"),lvl_4[#Headers],0)),"Нет")</f>
        <v>Символические звезды</v>
      </c>
      <c r="G3839" s="11" t="str">
        <f>IFERROR(INDEX(lvl_5[],MATCH(M3839,lvl_5[ID],0),MATCH(_xlfn.CONCAT(TEXT(K3839,"##0"),"_",TEXT(L3839,"##0")),lvl_5[#Headers],0)),"Нет")</f>
        <v>Небесный доктор / медик</v>
      </c>
      <c r="H3839" s="11" t="str">
        <f>IFERROR(INDEX(lvl_6[],MATCH(N3839,lvl_6[ID],0),MATCH(_xlfn.CONCAT(K3839,"_",L3839,"_",M3839),lvl_6[#Headers],0)),"Нет")</f>
        <v>Нет</v>
      </c>
      <c r="I3839" s="12">
        <v>1</v>
      </c>
      <c r="J3839" s="12">
        <v>4</v>
      </c>
      <c r="K3839" s="12">
        <v>1</v>
      </c>
      <c r="L3839" s="12">
        <v>5</v>
      </c>
      <c r="M3839" s="12">
        <v>9</v>
      </c>
      <c r="N3839" s="12">
        <v>0</v>
      </c>
      <c r="O3839" s="12">
        <f>COUNTIF($P$2:P3839,P3839)</f>
        <v>7</v>
      </c>
      <c r="P3839" s="12" t="str">
        <f t="shared" si="240"/>
        <v>141050900</v>
      </c>
      <c r="Q3839" s="12" t="str">
        <f t="shared" si="241"/>
        <v>1410509000007</v>
      </c>
      <c r="R3839" s="20" t="s">
        <v>3392</v>
      </c>
      <c r="U3839" s="12" t="s">
        <v>100</v>
      </c>
      <c r="W3839" s="12" t="s">
        <v>863</v>
      </c>
      <c r="AB3839" s="12" t="s">
        <v>100</v>
      </c>
      <c r="AD3839" s="12" t="s">
        <v>862</v>
      </c>
      <c r="BN3839" s="12">
        <v>1</v>
      </c>
    </row>
    <row r="3840" spans="1:66" ht="45" x14ac:dyDescent="0.25">
      <c r="A3840" s="12">
        <v>1</v>
      </c>
      <c r="B3840" s="11" t="str">
        <f t="shared" si="239"/>
        <v>Общий расчет. Анализ даты. Анализ даты. Символические звезды. Небесный доктор / медик. Нет</v>
      </c>
      <c r="C3840" s="11" t="str">
        <f>IFERROR(VLOOKUP(I3840,lvl_1[],2,FALSE),"Нет")</f>
        <v>Общий расчет</v>
      </c>
      <c r="D3840" s="11" t="str">
        <f>IFERROR(VLOOKUP(Rule!J3840,lvl_2[],2,FALSE),"Нет")</f>
        <v>Анализ даты</v>
      </c>
      <c r="E3840" s="11" t="str">
        <f>IFERROR(VLOOKUP(Rule!K3840,lvl_3[],2,FALSE),"Нет")</f>
        <v>Анализ даты</v>
      </c>
      <c r="F3840" s="11" t="str">
        <f>IFERROR(INDEX(lvl_4[],MATCH(L3840,lvl_4[ID],0),MATCH(TEXT(K3840,"##0"),lvl_4[#Headers],0)),"Нет")</f>
        <v>Символические звезды</v>
      </c>
      <c r="G3840" s="11" t="str">
        <f>IFERROR(INDEX(lvl_5[],MATCH(M3840,lvl_5[ID],0),MATCH(_xlfn.CONCAT(TEXT(K3840,"##0"),"_",TEXT(L3840,"##0")),lvl_5[#Headers],0)),"Нет")</f>
        <v>Небесный доктор / медик</v>
      </c>
      <c r="H3840" s="11" t="str">
        <f>IFERROR(INDEX(lvl_6[],MATCH(N3840,lvl_6[ID],0),MATCH(_xlfn.CONCAT(K3840,"_",L3840,"_",M3840),lvl_6[#Headers],0)),"Нет")</f>
        <v>Нет</v>
      </c>
      <c r="I3840" s="12">
        <v>1</v>
      </c>
      <c r="J3840" s="12">
        <v>4</v>
      </c>
      <c r="K3840" s="12">
        <v>1</v>
      </c>
      <c r="L3840" s="12">
        <v>5</v>
      </c>
      <c r="M3840" s="12">
        <v>9</v>
      </c>
      <c r="N3840" s="12">
        <v>0</v>
      </c>
      <c r="O3840" s="12">
        <f>COUNTIF($P$2:P3840,P3840)</f>
        <v>8</v>
      </c>
      <c r="P3840" s="12" t="str">
        <f t="shared" si="240"/>
        <v>141050900</v>
      </c>
      <c r="Q3840" s="12" t="str">
        <f t="shared" si="241"/>
        <v>1410509000008</v>
      </c>
      <c r="R3840" s="20" t="s">
        <v>3393</v>
      </c>
      <c r="U3840" s="12" t="s">
        <v>100</v>
      </c>
      <c r="W3840" s="12" t="s">
        <v>864</v>
      </c>
      <c r="AB3840" s="12" t="s">
        <v>100</v>
      </c>
      <c r="AD3840" s="12" t="s">
        <v>863</v>
      </c>
      <c r="BN3840" s="12">
        <v>1</v>
      </c>
    </row>
    <row r="3841" spans="1:66" ht="45" x14ac:dyDescent="0.25">
      <c r="A3841" s="12">
        <v>1</v>
      </c>
      <c r="B3841" s="11" t="str">
        <f t="shared" si="239"/>
        <v>Общий расчет. Анализ даты. Анализ даты. Символические звезды. Небесный доктор / медик. Нет</v>
      </c>
      <c r="C3841" s="11" t="str">
        <f>IFERROR(VLOOKUP(I3841,lvl_1[],2,FALSE),"Нет")</f>
        <v>Общий расчет</v>
      </c>
      <c r="D3841" s="11" t="str">
        <f>IFERROR(VLOOKUP(Rule!J3841,lvl_2[],2,FALSE),"Нет")</f>
        <v>Анализ даты</v>
      </c>
      <c r="E3841" s="11" t="str">
        <f>IFERROR(VLOOKUP(Rule!K3841,lvl_3[],2,FALSE),"Нет")</f>
        <v>Анализ даты</v>
      </c>
      <c r="F3841" s="11" t="str">
        <f>IFERROR(INDEX(lvl_4[],MATCH(L3841,lvl_4[ID],0),MATCH(TEXT(K3841,"##0"),lvl_4[#Headers],0)),"Нет")</f>
        <v>Символические звезды</v>
      </c>
      <c r="G3841" s="11" t="str">
        <f>IFERROR(INDEX(lvl_5[],MATCH(M3841,lvl_5[ID],0),MATCH(_xlfn.CONCAT(TEXT(K3841,"##0"),"_",TEXT(L3841,"##0")),lvl_5[#Headers],0)),"Нет")</f>
        <v>Небесный доктор / медик</v>
      </c>
      <c r="H3841" s="11" t="str">
        <f>IFERROR(INDEX(lvl_6[],MATCH(N3841,lvl_6[ID],0),MATCH(_xlfn.CONCAT(K3841,"_",L3841,"_",M3841),lvl_6[#Headers],0)),"Нет")</f>
        <v>Нет</v>
      </c>
      <c r="I3841" s="12">
        <v>1</v>
      </c>
      <c r="J3841" s="12">
        <v>4</v>
      </c>
      <c r="K3841" s="12">
        <v>1</v>
      </c>
      <c r="L3841" s="12">
        <v>5</v>
      </c>
      <c r="M3841" s="12">
        <v>9</v>
      </c>
      <c r="N3841" s="12">
        <v>0</v>
      </c>
      <c r="O3841" s="12">
        <f>COUNTIF($P$2:P3841,P3841)</f>
        <v>9</v>
      </c>
      <c r="P3841" s="12" t="str">
        <f t="shared" si="240"/>
        <v>141050900</v>
      </c>
      <c r="Q3841" s="12" t="str">
        <f t="shared" si="241"/>
        <v>1410509000009</v>
      </c>
      <c r="R3841" s="20" t="s">
        <v>3394</v>
      </c>
      <c r="U3841" s="12" t="s">
        <v>100</v>
      </c>
      <c r="W3841" s="12" t="s">
        <v>865</v>
      </c>
      <c r="AB3841" s="12" t="s">
        <v>100</v>
      </c>
      <c r="AD3841" s="12" t="s">
        <v>864</v>
      </c>
      <c r="BN3841" s="12">
        <v>1</v>
      </c>
    </row>
    <row r="3842" spans="1:66" ht="45" x14ac:dyDescent="0.25">
      <c r="A3842" s="12">
        <v>1</v>
      </c>
      <c r="B3842" s="11" t="str">
        <f t="shared" si="239"/>
        <v>Общий расчет. Анализ даты. Анализ даты. Символические звезды. Небесный доктор / медик. Нет</v>
      </c>
      <c r="C3842" s="11" t="str">
        <f>IFERROR(VLOOKUP(I3842,lvl_1[],2,FALSE),"Нет")</f>
        <v>Общий расчет</v>
      </c>
      <c r="D3842" s="11" t="str">
        <f>IFERROR(VLOOKUP(Rule!J3842,lvl_2[],2,FALSE),"Нет")</f>
        <v>Анализ даты</v>
      </c>
      <c r="E3842" s="11" t="str">
        <f>IFERROR(VLOOKUP(Rule!K3842,lvl_3[],2,FALSE),"Нет")</f>
        <v>Анализ даты</v>
      </c>
      <c r="F3842" s="11" t="str">
        <f>IFERROR(INDEX(lvl_4[],MATCH(L3842,lvl_4[ID],0),MATCH(TEXT(K3842,"##0"),lvl_4[#Headers],0)),"Нет")</f>
        <v>Символические звезды</v>
      </c>
      <c r="G3842" s="11" t="str">
        <f>IFERROR(INDEX(lvl_5[],MATCH(M3842,lvl_5[ID],0),MATCH(_xlfn.CONCAT(TEXT(K3842,"##0"),"_",TEXT(L3842,"##0")),lvl_5[#Headers],0)),"Нет")</f>
        <v>Небесный доктор / медик</v>
      </c>
      <c r="H3842" s="11" t="str">
        <f>IFERROR(INDEX(lvl_6[],MATCH(N3842,lvl_6[ID],0),MATCH(_xlfn.CONCAT(K3842,"_",L3842,"_",M3842),lvl_6[#Headers],0)),"Нет")</f>
        <v>Нет</v>
      </c>
      <c r="I3842" s="12">
        <v>1</v>
      </c>
      <c r="J3842" s="12">
        <v>4</v>
      </c>
      <c r="K3842" s="12">
        <v>1</v>
      </c>
      <c r="L3842" s="12">
        <v>5</v>
      </c>
      <c r="M3842" s="12">
        <v>9</v>
      </c>
      <c r="N3842" s="12">
        <v>0</v>
      </c>
      <c r="O3842" s="12">
        <f>COUNTIF($P$2:P3842,P3842)</f>
        <v>10</v>
      </c>
      <c r="P3842" s="12" t="str">
        <f t="shared" si="240"/>
        <v>141050900</v>
      </c>
      <c r="Q3842" s="12" t="str">
        <f t="shared" si="241"/>
        <v>1410509000010</v>
      </c>
      <c r="R3842" s="20" t="s">
        <v>3395</v>
      </c>
      <c r="U3842" s="12" t="s">
        <v>100</v>
      </c>
      <c r="W3842" s="12" t="s">
        <v>866</v>
      </c>
      <c r="AB3842" s="12" t="s">
        <v>100</v>
      </c>
      <c r="AD3842" s="12" t="s">
        <v>865</v>
      </c>
      <c r="BN3842" s="12">
        <v>1</v>
      </c>
    </row>
    <row r="3843" spans="1:66" ht="45" x14ac:dyDescent="0.25">
      <c r="A3843" s="12">
        <v>1</v>
      </c>
      <c r="B3843" s="11" t="str">
        <f t="shared" si="239"/>
        <v>Общий расчет. Анализ даты. Анализ даты. Символические звезды. Небесный доктор / медик. Нет</v>
      </c>
      <c r="C3843" s="11" t="str">
        <f>IFERROR(VLOOKUP(I3843,lvl_1[],2,FALSE),"Нет")</f>
        <v>Общий расчет</v>
      </c>
      <c r="D3843" s="11" t="str">
        <f>IFERROR(VLOOKUP(Rule!J3843,lvl_2[],2,FALSE),"Нет")</f>
        <v>Анализ даты</v>
      </c>
      <c r="E3843" s="11" t="str">
        <f>IFERROR(VLOOKUP(Rule!K3843,lvl_3[],2,FALSE),"Нет")</f>
        <v>Анализ даты</v>
      </c>
      <c r="F3843" s="11" t="str">
        <f>IFERROR(INDEX(lvl_4[],MATCH(L3843,lvl_4[ID],0),MATCH(TEXT(K3843,"##0"),lvl_4[#Headers],0)),"Нет")</f>
        <v>Символические звезды</v>
      </c>
      <c r="G3843" s="11" t="str">
        <f>IFERROR(INDEX(lvl_5[],MATCH(M3843,lvl_5[ID],0),MATCH(_xlfn.CONCAT(TEXT(K3843,"##0"),"_",TEXT(L3843,"##0")),lvl_5[#Headers],0)),"Нет")</f>
        <v>Небесный доктор / медик</v>
      </c>
      <c r="H3843" s="11" t="str">
        <f>IFERROR(INDEX(lvl_6[],MATCH(N3843,lvl_6[ID],0),MATCH(_xlfn.CONCAT(K3843,"_",L3843,"_",M3843),lvl_6[#Headers],0)),"Нет")</f>
        <v>Нет</v>
      </c>
      <c r="I3843" s="12">
        <v>1</v>
      </c>
      <c r="J3843" s="12">
        <v>4</v>
      </c>
      <c r="K3843" s="12">
        <v>1</v>
      </c>
      <c r="L3843" s="12">
        <v>5</v>
      </c>
      <c r="M3843" s="12">
        <v>9</v>
      </c>
      <c r="N3843" s="12">
        <v>0</v>
      </c>
      <c r="O3843" s="12">
        <f>COUNTIF($P$2:P3843,P3843)</f>
        <v>11</v>
      </c>
      <c r="P3843" s="12" t="str">
        <f t="shared" si="240"/>
        <v>141050900</v>
      </c>
      <c r="Q3843" s="12" t="str">
        <f t="shared" si="241"/>
        <v>1410509000011</v>
      </c>
      <c r="R3843" s="20" t="s">
        <v>3396</v>
      </c>
      <c r="U3843" s="12" t="s">
        <v>100</v>
      </c>
      <c r="W3843" s="12" t="s">
        <v>867</v>
      </c>
      <c r="AB3843" s="12" t="s">
        <v>100</v>
      </c>
      <c r="AD3843" s="12" t="s">
        <v>866</v>
      </c>
      <c r="BN3843" s="12">
        <v>1</v>
      </c>
    </row>
    <row r="3844" spans="1:66" ht="45" x14ac:dyDescent="0.25">
      <c r="A3844" s="12">
        <v>1</v>
      </c>
      <c r="B3844" s="11" t="str">
        <f t="shared" si="239"/>
        <v>Общий расчет. Анализ даты. Анализ даты. Символические звезды. Небесный доктор / медик. Нет</v>
      </c>
      <c r="C3844" s="11" t="str">
        <f>IFERROR(VLOOKUP(I3844,lvl_1[],2,FALSE),"Нет")</f>
        <v>Общий расчет</v>
      </c>
      <c r="D3844" s="11" t="str">
        <f>IFERROR(VLOOKUP(Rule!J3844,lvl_2[],2,FALSE),"Нет")</f>
        <v>Анализ даты</v>
      </c>
      <c r="E3844" s="11" t="str">
        <f>IFERROR(VLOOKUP(Rule!K3844,lvl_3[],2,FALSE),"Нет")</f>
        <v>Анализ даты</v>
      </c>
      <c r="F3844" s="11" t="str">
        <f>IFERROR(INDEX(lvl_4[],MATCH(L3844,lvl_4[ID],0),MATCH(TEXT(K3844,"##0"),lvl_4[#Headers],0)),"Нет")</f>
        <v>Символические звезды</v>
      </c>
      <c r="G3844" s="11" t="str">
        <f>IFERROR(INDEX(lvl_5[],MATCH(M3844,lvl_5[ID],0),MATCH(_xlfn.CONCAT(TEXT(K3844,"##0"),"_",TEXT(L3844,"##0")),lvl_5[#Headers],0)),"Нет")</f>
        <v>Небесный доктор / медик</v>
      </c>
      <c r="H3844" s="11" t="str">
        <f>IFERROR(INDEX(lvl_6[],MATCH(N3844,lvl_6[ID],0),MATCH(_xlfn.CONCAT(K3844,"_",L3844,"_",M3844),lvl_6[#Headers],0)),"Нет")</f>
        <v>Нет</v>
      </c>
      <c r="I3844" s="12">
        <v>1</v>
      </c>
      <c r="J3844" s="12">
        <v>4</v>
      </c>
      <c r="K3844" s="12">
        <v>1</v>
      </c>
      <c r="L3844" s="12">
        <v>5</v>
      </c>
      <c r="M3844" s="12">
        <v>9</v>
      </c>
      <c r="N3844" s="12">
        <v>0</v>
      </c>
      <c r="O3844" s="12">
        <f>COUNTIF($P$2:P3844,P3844)</f>
        <v>12</v>
      </c>
      <c r="P3844" s="12" t="str">
        <f t="shared" si="240"/>
        <v>141050900</v>
      </c>
      <c r="Q3844" s="12" t="str">
        <f t="shared" si="241"/>
        <v>1410509000012</v>
      </c>
      <c r="R3844" s="20" t="s">
        <v>3397</v>
      </c>
      <c r="U3844" s="12" t="s">
        <v>100</v>
      </c>
      <c r="W3844" s="12" t="s">
        <v>868</v>
      </c>
      <c r="AB3844" s="12" t="s">
        <v>100</v>
      </c>
      <c r="AD3844" s="12" t="s">
        <v>867</v>
      </c>
      <c r="BN3844" s="12">
        <v>1</v>
      </c>
    </row>
    <row r="3845" spans="1:66" ht="45" x14ac:dyDescent="0.25">
      <c r="A3845" s="12">
        <v>1</v>
      </c>
      <c r="B3845" s="11" t="str">
        <f t="shared" si="239"/>
        <v>Общий расчет. Анализ даты. Анализ даты. Символические звезды. Звезда Генерала. Нет</v>
      </c>
      <c r="C3845" s="11" t="str">
        <f>IFERROR(VLOOKUP(I3845,lvl_1[],2,FALSE),"Нет")</f>
        <v>Общий расчет</v>
      </c>
      <c r="D3845" s="11" t="str">
        <f>IFERROR(VLOOKUP(Rule!J3845,lvl_2[],2,FALSE),"Нет")</f>
        <v>Анализ даты</v>
      </c>
      <c r="E3845" s="11" t="str">
        <f>IFERROR(VLOOKUP(Rule!K3845,lvl_3[],2,FALSE),"Нет")</f>
        <v>Анализ даты</v>
      </c>
      <c r="F3845" s="11" t="str">
        <f>IFERROR(INDEX(lvl_4[],MATCH(L3845,lvl_4[ID],0),MATCH(TEXT(K3845,"##0"),lvl_4[#Headers],0)),"Нет")</f>
        <v>Символические звезды</v>
      </c>
      <c r="G3845" s="11" t="str">
        <f>IFERROR(INDEX(lvl_5[],MATCH(M3845,lvl_5[ID],0),MATCH(_xlfn.CONCAT(TEXT(K3845,"##0"),"_",TEXT(L3845,"##0")),lvl_5[#Headers],0)),"Нет")</f>
        <v>Звезда Генерала</v>
      </c>
      <c r="H3845" s="11" t="str">
        <f>IFERROR(INDEX(lvl_6[],MATCH(N3845,lvl_6[ID],0),MATCH(_xlfn.CONCAT(K3845,"_",L3845,"_",M3845),lvl_6[#Headers],0)),"Нет")</f>
        <v>Нет</v>
      </c>
      <c r="I3845" s="12">
        <v>1</v>
      </c>
      <c r="J3845" s="12">
        <v>4</v>
      </c>
      <c r="K3845" s="12">
        <v>1</v>
      </c>
      <c r="L3845" s="12">
        <v>5</v>
      </c>
      <c r="M3845" s="12">
        <v>2</v>
      </c>
      <c r="N3845" s="12">
        <v>0</v>
      </c>
      <c r="O3845" s="12">
        <f>COUNTIF($P$2:P3845,P3845)</f>
        <v>13</v>
      </c>
      <c r="P3845" s="12" t="str">
        <f t="shared" si="240"/>
        <v>141050200</v>
      </c>
      <c r="Q3845" s="12" t="str">
        <f t="shared" si="241"/>
        <v>1410502000013</v>
      </c>
      <c r="R3845" s="20" t="s">
        <v>3834</v>
      </c>
      <c r="U3845" s="12" t="s">
        <v>100</v>
      </c>
      <c r="W3845" s="12" t="s">
        <v>859</v>
      </c>
      <c r="AI3845" s="12" t="s">
        <v>100</v>
      </c>
      <c r="AK3845" s="12" t="s">
        <v>863</v>
      </c>
      <c r="BN3845" s="12">
        <v>1</v>
      </c>
    </row>
    <row r="3846" spans="1:66" ht="45" x14ac:dyDescent="0.25">
      <c r="A3846" s="12">
        <v>1</v>
      </c>
      <c r="B3846" s="11" t="str">
        <f t="shared" si="239"/>
        <v>Общий расчет. Анализ даты. Анализ даты. Символические звезды. Звезда Генерала. Нет</v>
      </c>
      <c r="C3846" s="11" t="str">
        <f>IFERROR(VLOOKUP(I3846,lvl_1[],2,FALSE),"Нет")</f>
        <v>Общий расчет</v>
      </c>
      <c r="D3846" s="11" t="str">
        <f>IFERROR(VLOOKUP(Rule!J3846,lvl_2[],2,FALSE),"Нет")</f>
        <v>Анализ даты</v>
      </c>
      <c r="E3846" s="11" t="str">
        <f>IFERROR(VLOOKUP(Rule!K3846,lvl_3[],2,FALSE),"Нет")</f>
        <v>Анализ даты</v>
      </c>
      <c r="F3846" s="11" t="str">
        <f>IFERROR(INDEX(lvl_4[],MATCH(L3846,lvl_4[ID],0),MATCH(TEXT(K3846,"##0"),lvl_4[#Headers],0)),"Нет")</f>
        <v>Символические звезды</v>
      </c>
      <c r="G3846" s="11" t="str">
        <f>IFERROR(INDEX(lvl_5[],MATCH(M3846,lvl_5[ID],0),MATCH(_xlfn.CONCAT(TEXT(K3846,"##0"),"_",TEXT(L3846,"##0")),lvl_5[#Headers],0)),"Нет")</f>
        <v>Звезда Генерала</v>
      </c>
      <c r="H3846" s="11" t="str">
        <f>IFERROR(INDEX(lvl_6[],MATCH(N3846,lvl_6[ID],0),MATCH(_xlfn.CONCAT(K3846,"_",L3846,"_",M3846),lvl_6[#Headers],0)),"Нет")</f>
        <v>Нет</v>
      </c>
      <c r="I3846" s="12">
        <v>1</v>
      </c>
      <c r="J3846" s="12">
        <v>4</v>
      </c>
      <c r="K3846" s="12">
        <v>1</v>
      </c>
      <c r="L3846" s="12">
        <v>5</v>
      </c>
      <c r="M3846" s="12">
        <v>2</v>
      </c>
      <c r="N3846" s="12">
        <v>0</v>
      </c>
      <c r="O3846" s="12">
        <f>COUNTIF($P$2:P3846,P3846)</f>
        <v>14</v>
      </c>
      <c r="P3846" s="12" t="str">
        <f t="shared" si="240"/>
        <v>141050200</v>
      </c>
      <c r="Q3846" s="12" t="str">
        <f t="shared" si="241"/>
        <v>1410502000014</v>
      </c>
      <c r="R3846" s="20" t="s">
        <v>3274</v>
      </c>
      <c r="U3846" s="12" t="s">
        <v>100</v>
      </c>
      <c r="W3846" s="12" t="s">
        <v>863</v>
      </c>
      <c r="AI3846" s="12" t="s">
        <v>100</v>
      </c>
      <c r="AK3846" s="12" t="s">
        <v>863</v>
      </c>
      <c r="BN3846" s="12">
        <v>1</v>
      </c>
    </row>
    <row r="3847" spans="1:66" ht="45" x14ac:dyDescent="0.25">
      <c r="A3847" s="12">
        <v>1</v>
      </c>
      <c r="B3847" s="11" t="str">
        <f t="shared" si="239"/>
        <v>Общий расчет. Анализ даты. Анализ даты. Символические звезды. Звезда Генерала. Нет</v>
      </c>
      <c r="C3847" s="11" t="str">
        <f>IFERROR(VLOOKUP(I3847,lvl_1[],2,FALSE),"Нет")</f>
        <v>Общий расчет</v>
      </c>
      <c r="D3847" s="11" t="str">
        <f>IFERROR(VLOOKUP(Rule!J3847,lvl_2[],2,FALSE),"Нет")</f>
        <v>Анализ даты</v>
      </c>
      <c r="E3847" s="11" t="str">
        <f>IFERROR(VLOOKUP(Rule!K3847,lvl_3[],2,FALSE),"Нет")</f>
        <v>Анализ даты</v>
      </c>
      <c r="F3847" s="11" t="str">
        <f>IFERROR(INDEX(lvl_4[],MATCH(L3847,lvl_4[ID],0),MATCH(TEXT(K3847,"##0"),lvl_4[#Headers],0)),"Нет")</f>
        <v>Символические звезды</v>
      </c>
      <c r="G3847" s="11" t="str">
        <f>IFERROR(INDEX(lvl_5[],MATCH(M3847,lvl_5[ID],0),MATCH(_xlfn.CONCAT(TEXT(K3847,"##0"),"_",TEXT(L3847,"##0")),lvl_5[#Headers],0)),"Нет")</f>
        <v>Звезда Генерала</v>
      </c>
      <c r="H3847" s="11" t="str">
        <f>IFERROR(INDEX(lvl_6[],MATCH(N3847,lvl_6[ID],0),MATCH(_xlfn.CONCAT(K3847,"_",L3847,"_",M3847),lvl_6[#Headers],0)),"Нет")</f>
        <v>Нет</v>
      </c>
      <c r="I3847" s="12">
        <v>1</v>
      </c>
      <c r="J3847" s="12">
        <v>4</v>
      </c>
      <c r="K3847" s="12">
        <v>1</v>
      </c>
      <c r="L3847" s="12">
        <v>5</v>
      </c>
      <c r="M3847" s="12">
        <v>2</v>
      </c>
      <c r="N3847" s="12">
        <v>0</v>
      </c>
      <c r="O3847" s="12">
        <f>COUNTIF($P$2:P3847,P3847)</f>
        <v>15</v>
      </c>
      <c r="P3847" s="12" t="str">
        <f t="shared" si="240"/>
        <v>141050200</v>
      </c>
      <c r="Q3847" s="12" t="str">
        <f t="shared" si="241"/>
        <v>1410502000015</v>
      </c>
      <c r="R3847" s="20" t="s">
        <v>3835</v>
      </c>
      <c r="U3847" s="12" t="s">
        <v>100</v>
      </c>
      <c r="W3847" s="12" t="s">
        <v>867</v>
      </c>
      <c r="AI3847" s="12" t="s">
        <v>100</v>
      </c>
      <c r="AK3847" s="12" t="s">
        <v>863</v>
      </c>
      <c r="BN3847" s="12">
        <v>1</v>
      </c>
    </row>
    <row r="3848" spans="1:66" ht="45" x14ac:dyDescent="0.25">
      <c r="A3848" s="12">
        <v>1</v>
      </c>
      <c r="B3848" s="11" t="str">
        <f t="shared" si="239"/>
        <v>Общий расчет. Анализ даты. Анализ даты. Символические звезды. Звезда Генерала. Нет</v>
      </c>
      <c r="C3848" s="11" t="str">
        <f>IFERROR(VLOOKUP(I3848,lvl_1[],2,FALSE),"Нет")</f>
        <v>Общий расчет</v>
      </c>
      <c r="D3848" s="11" t="str">
        <f>IFERROR(VLOOKUP(Rule!J3848,lvl_2[],2,FALSE),"Нет")</f>
        <v>Анализ даты</v>
      </c>
      <c r="E3848" s="11" t="str">
        <f>IFERROR(VLOOKUP(Rule!K3848,lvl_3[],2,FALSE),"Нет")</f>
        <v>Анализ даты</v>
      </c>
      <c r="F3848" s="11" t="str">
        <f>IFERROR(INDEX(lvl_4[],MATCH(L3848,lvl_4[ID],0),MATCH(TEXT(K3848,"##0"),lvl_4[#Headers],0)),"Нет")</f>
        <v>Символические звезды</v>
      </c>
      <c r="G3848" s="11" t="str">
        <f>IFERROR(INDEX(lvl_5[],MATCH(M3848,lvl_5[ID],0),MATCH(_xlfn.CONCAT(TEXT(K3848,"##0"),"_",TEXT(L3848,"##0")),lvl_5[#Headers],0)),"Нет")</f>
        <v>Звезда Генерала</v>
      </c>
      <c r="H3848" s="11" t="str">
        <f>IFERROR(INDEX(lvl_6[],MATCH(N3848,lvl_6[ID],0),MATCH(_xlfn.CONCAT(K3848,"_",L3848,"_",M3848),lvl_6[#Headers],0)),"Нет")</f>
        <v>Нет</v>
      </c>
      <c r="I3848" s="12">
        <v>1</v>
      </c>
      <c r="J3848" s="12">
        <v>4</v>
      </c>
      <c r="K3848" s="12">
        <v>1</v>
      </c>
      <c r="L3848" s="12">
        <v>5</v>
      </c>
      <c r="M3848" s="12">
        <v>2</v>
      </c>
      <c r="N3848" s="12">
        <v>0</v>
      </c>
      <c r="O3848" s="12">
        <f>COUNTIF($P$2:P3848,P3848)</f>
        <v>16</v>
      </c>
      <c r="P3848" s="12" t="str">
        <f t="shared" si="240"/>
        <v>141050200</v>
      </c>
      <c r="Q3848" s="12" t="str">
        <f t="shared" si="241"/>
        <v>1410502000016</v>
      </c>
      <c r="R3848" s="20" t="s">
        <v>3836</v>
      </c>
      <c r="U3848" s="12" t="s">
        <v>100</v>
      </c>
      <c r="W3848" s="12" t="s">
        <v>862</v>
      </c>
      <c r="AI3848" s="12" t="s">
        <v>100</v>
      </c>
      <c r="AK3848" s="12" t="s">
        <v>866</v>
      </c>
      <c r="BN3848" s="12">
        <v>1</v>
      </c>
    </row>
    <row r="3849" spans="1:66" ht="45" x14ac:dyDescent="0.25">
      <c r="A3849" s="12">
        <v>1</v>
      </c>
      <c r="B3849" s="11" t="str">
        <f t="shared" si="239"/>
        <v>Общий расчет. Анализ даты. Анализ даты. Символические звезды. Звезда Генерала. Нет</v>
      </c>
      <c r="C3849" s="11" t="str">
        <f>IFERROR(VLOOKUP(I3849,lvl_1[],2,FALSE),"Нет")</f>
        <v>Общий расчет</v>
      </c>
      <c r="D3849" s="11" t="str">
        <f>IFERROR(VLOOKUP(Rule!J3849,lvl_2[],2,FALSE),"Нет")</f>
        <v>Анализ даты</v>
      </c>
      <c r="E3849" s="11" t="str">
        <f>IFERROR(VLOOKUP(Rule!K3849,lvl_3[],2,FALSE),"Нет")</f>
        <v>Анализ даты</v>
      </c>
      <c r="F3849" s="11" t="str">
        <f>IFERROR(INDEX(lvl_4[],MATCH(L3849,lvl_4[ID],0),MATCH(TEXT(K3849,"##0"),lvl_4[#Headers],0)),"Нет")</f>
        <v>Символические звезды</v>
      </c>
      <c r="G3849" s="11" t="str">
        <f>IFERROR(INDEX(lvl_5[],MATCH(M3849,lvl_5[ID],0),MATCH(_xlfn.CONCAT(TEXT(K3849,"##0"),"_",TEXT(L3849,"##0")),lvl_5[#Headers],0)),"Нет")</f>
        <v>Звезда Генерала</v>
      </c>
      <c r="H3849" s="11" t="str">
        <f>IFERROR(INDEX(lvl_6[],MATCH(N3849,lvl_6[ID],0),MATCH(_xlfn.CONCAT(K3849,"_",L3849,"_",M3849),lvl_6[#Headers],0)),"Нет")</f>
        <v>Нет</v>
      </c>
      <c r="I3849" s="12">
        <v>1</v>
      </c>
      <c r="J3849" s="12">
        <v>4</v>
      </c>
      <c r="K3849" s="12">
        <v>1</v>
      </c>
      <c r="L3849" s="12">
        <v>5</v>
      </c>
      <c r="M3849" s="12">
        <v>2</v>
      </c>
      <c r="N3849" s="12">
        <v>0</v>
      </c>
      <c r="O3849" s="12">
        <f>COUNTIF($P$2:P3849,P3849)</f>
        <v>17</v>
      </c>
      <c r="P3849" s="12" t="str">
        <f t="shared" si="240"/>
        <v>141050200</v>
      </c>
      <c r="Q3849" s="12" t="str">
        <f t="shared" si="241"/>
        <v>1410502000017</v>
      </c>
      <c r="R3849" s="20" t="s">
        <v>3275</v>
      </c>
      <c r="U3849" s="12" t="s">
        <v>100</v>
      </c>
      <c r="W3849" s="12" t="s">
        <v>866</v>
      </c>
      <c r="AI3849" s="12" t="s">
        <v>100</v>
      </c>
      <c r="AK3849" s="12" t="s">
        <v>866</v>
      </c>
      <c r="BN3849" s="12">
        <v>1</v>
      </c>
    </row>
    <row r="3850" spans="1:66" ht="45" x14ac:dyDescent="0.25">
      <c r="A3850" s="12">
        <v>1</v>
      </c>
      <c r="B3850" s="11" t="str">
        <f t="shared" si="239"/>
        <v>Общий расчет. Анализ даты. Анализ даты. Символические звезды. Звезда Генерала. Нет</v>
      </c>
      <c r="C3850" s="11" t="str">
        <f>IFERROR(VLOOKUP(I3850,lvl_1[],2,FALSE),"Нет")</f>
        <v>Общий расчет</v>
      </c>
      <c r="D3850" s="11" t="str">
        <f>IFERROR(VLOOKUP(Rule!J3850,lvl_2[],2,FALSE),"Нет")</f>
        <v>Анализ даты</v>
      </c>
      <c r="E3850" s="11" t="str">
        <f>IFERROR(VLOOKUP(Rule!K3850,lvl_3[],2,FALSE),"Нет")</f>
        <v>Анализ даты</v>
      </c>
      <c r="F3850" s="11" t="str">
        <f>IFERROR(INDEX(lvl_4[],MATCH(L3850,lvl_4[ID],0),MATCH(TEXT(K3850,"##0"),lvl_4[#Headers],0)),"Нет")</f>
        <v>Символические звезды</v>
      </c>
      <c r="G3850" s="11" t="str">
        <f>IFERROR(INDEX(lvl_5[],MATCH(M3850,lvl_5[ID],0),MATCH(_xlfn.CONCAT(TEXT(K3850,"##0"),"_",TEXT(L3850,"##0")),lvl_5[#Headers],0)),"Нет")</f>
        <v>Звезда Генерала</v>
      </c>
      <c r="H3850" s="11" t="str">
        <f>IFERROR(INDEX(lvl_6[],MATCH(N3850,lvl_6[ID],0),MATCH(_xlfn.CONCAT(K3850,"_",L3850,"_",M3850),lvl_6[#Headers],0)),"Нет")</f>
        <v>Нет</v>
      </c>
      <c r="I3850" s="12">
        <v>1</v>
      </c>
      <c r="J3850" s="12">
        <v>4</v>
      </c>
      <c r="K3850" s="12">
        <v>1</v>
      </c>
      <c r="L3850" s="12">
        <v>5</v>
      </c>
      <c r="M3850" s="12">
        <v>2</v>
      </c>
      <c r="N3850" s="12">
        <v>0</v>
      </c>
      <c r="O3850" s="12">
        <f>COUNTIF($P$2:P3850,P3850)</f>
        <v>18</v>
      </c>
      <c r="P3850" s="12" t="str">
        <f t="shared" si="240"/>
        <v>141050200</v>
      </c>
      <c r="Q3850" s="12" t="str">
        <f t="shared" si="241"/>
        <v>1410502000018</v>
      </c>
      <c r="R3850" s="20" t="s">
        <v>3837</v>
      </c>
      <c r="U3850" s="12" t="s">
        <v>100</v>
      </c>
      <c r="W3850" s="12" t="s">
        <v>870</v>
      </c>
      <c r="AI3850" s="12" t="s">
        <v>100</v>
      </c>
      <c r="AK3850" s="12" t="s">
        <v>866</v>
      </c>
      <c r="BN3850" s="12">
        <v>1</v>
      </c>
    </row>
    <row r="3851" spans="1:66" ht="45" x14ac:dyDescent="0.25">
      <c r="A3851" s="12">
        <v>1</v>
      </c>
      <c r="B3851" s="11" t="str">
        <f t="shared" si="239"/>
        <v>Общий расчет. Анализ даты. Анализ даты. Символические звезды. Звезда Генерала. Нет</v>
      </c>
      <c r="C3851" s="11" t="str">
        <f>IFERROR(VLOOKUP(I3851,lvl_1[],2,FALSE),"Нет")</f>
        <v>Общий расчет</v>
      </c>
      <c r="D3851" s="11" t="str">
        <f>IFERROR(VLOOKUP(Rule!J3851,lvl_2[],2,FALSE),"Нет")</f>
        <v>Анализ даты</v>
      </c>
      <c r="E3851" s="11" t="str">
        <f>IFERROR(VLOOKUP(Rule!K3851,lvl_3[],2,FALSE),"Нет")</f>
        <v>Анализ даты</v>
      </c>
      <c r="F3851" s="11" t="str">
        <f>IFERROR(INDEX(lvl_4[],MATCH(L3851,lvl_4[ID],0),MATCH(TEXT(K3851,"##0"),lvl_4[#Headers],0)),"Нет")</f>
        <v>Символические звезды</v>
      </c>
      <c r="G3851" s="11" t="str">
        <f>IFERROR(INDEX(lvl_5[],MATCH(M3851,lvl_5[ID],0),MATCH(_xlfn.CONCAT(TEXT(K3851,"##0"),"_",TEXT(L3851,"##0")),lvl_5[#Headers],0)),"Нет")</f>
        <v>Звезда Генерала</v>
      </c>
      <c r="H3851" s="11" t="str">
        <f>IFERROR(INDEX(lvl_6[],MATCH(N3851,lvl_6[ID],0),MATCH(_xlfn.CONCAT(K3851,"_",L3851,"_",M3851),lvl_6[#Headers],0)),"Нет")</f>
        <v>Нет</v>
      </c>
      <c r="I3851" s="12">
        <v>1</v>
      </c>
      <c r="J3851" s="12">
        <v>4</v>
      </c>
      <c r="K3851" s="12">
        <v>1</v>
      </c>
      <c r="L3851" s="12">
        <v>5</v>
      </c>
      <c r="M3851" s="12">
        <v>2</v>
      </c>
      <c r="N3851" s="12">
        <v>0</v>
      </c>
      <c r="O3851" s="12">
        <f>COUNTIF($P$2:P3851,P3851)</f>
        <v>19</v>
      </c>
      <c r="P3851" s="12" t="str">
        <f t="shared" si="240"/>
        <v>141050200</v>
      </c>
      <c r="Q3851" s="12" t="str">
        <f t="shared" si="241"/>
        <v>1410502000019</v>
      </c>
      <c r="R3851" s="20" t="s">
        <v>3838</v>
      </c>
      <c r="U3851" s="12" t="s">
        <v>100</v>
      </c>
      <c r="W3851" s="12" t="s">
        <v>865</v>
      </c>
      <c r="AI3851" s="12" t="s">
        <v>100</v>
      </c>
      <c r="AK3851" s="12" t="s">
        <v>869</v>
      </c>
      <c r="BN3851" s="12">
        <v>1</v>
      </c>
    </row>
    <row r="3852" spans="1:66" ht="45" x14ac:dyDescent="0.25">
      <c r="A3852" s="12">
        <v>1</v>
      </c>
      <c r="B3852" s="11" t="str">
        <f t="shared" si="239"/>
        <v>Общий расчет. Анализ даты. Анализ даты. Символические звезды. Звезда Генерала. Нет</v>
      </c>
      <c r="C3852" s="11" t="str">
        <f>IFERROR(VLOOKUP(I3852,lvl_1[],2,FALSE),"Нет")</f>
        <v>Общий расчет</v>
      </c>
      <c r="D3852" s="11" t="str">
        <f>IFERROR(VLOOKUP(Rule!J3852,lvl_2[],2,FALSE),"Нет")</f>
        <v>Анализ даты</v>
      </c>
      <c r="E3852" s="11" t="str">
        <f>IFERROR(VLOOKUP(Rule!K3852,lvl_3[],2,FALSE),"Нет")</f>
        <v>Анализ даты</v>
      </c>
      <c r="F3852" s="11" t="str">
        <f>IFERROR(INDEX(lvl_4[],MATCH(L3852,lvl_4[ID],0),MATCH(TEXT(K3852,"##0"),lvl_4[#Headers],0)),"Нет")</f>
        <v>Символические звезды</v>
      </c>
      <c r="G3852" s="11" t="str">
        <f>IFERROR(INDEX(lvl_5[],MATCH(M3852,lvl_5[ID],0),MATCH(_xlfn.CONCAT(TEXT(K3852,"##0"),"_",TEXT(L3852,"##0")),lvl_5[#Headers],0)),"Нет")</f>
        <v>Звезда Генерала</v>
      </c>
      <c r="H3852" s="11" t="str">
        <f>IFERROR(INDEX(lvl_6[],MATCH(N3852,lvl_6[ID],0),MATCH(_xlfn.CONCAT(K3852,"_",L3852,"_",M3852),lvl_6[#Headers],0)),"Нет")</f>
        <v>Нет</v>
      </c>
      <c r="I3852" s="12">
        <v>1</v>
      </c>
      <c r="J3852" s="12">
        <v>4</v>
      </c>
      <c r="K3852" s="12">
        <v>1</v>
      </c>
      <c r="L3852" s="12">
        <v>5</v>
      </c>
      <c r="M3852" s="12">
        <v>2</v>
      </c>
      <c r="N3852" s="12">
        <v>0</v>
      </c>
      <c r="O3852" s="12">
        <f>COUNTIF($P$2:P3852,P3852)</f>
        <v>20</v>
      </c>
      <c r="P3852" s="12" t="str">
        <f t="shared" si="240"/>
        <v>141050200</v>
      </c>
      <c r="Q3852" s="12" t="str">
        <f t="shared" si="241"/>
        <v>1410502000020</v>
      </c>
      <c r="R3852" s="20" t="s">
        <v>3276</v>
      </c>
      <c r="U3852" s="12" t="s">
        <v>100</v>
      </c>
      <c r="W3852" s="12" t="s">
        <v>869</v>
      </c>
      <c r="AI3852" s="12" t="s">
        <v>100</v>
      </c>
      <c r="AK3852" s="12" t="s">
        <v>869</v>
      </c>
      <c r="BN3852" s="12">
        <v>1</v>
      </c>
    </row>
    <row r="3853" spans="1:66" ht="45" x14ac:dyDescent="0.25">
      <c r="A3853" s="12">
        <v>1</v>
      </c>
      <c r="B3853" s="11" t="str">
        <f t="shared" si="239"/>
        <v>Общий расчет. Анализ даты. Анализ даты. Символические звезды. Звезда Генерала. Нет</v>
      </c>
      <c r="C3853" s="11" t="str">
        <f>IFERROR(VLOOKUP(I3853,lvl_1[],2,FALSE),"Нет")</f>
        <v>Общий расчет</v>
      </c>
      <c r="D3853" s="11" t="str">
        <f>IFERROR(VLOOKUP(Rule!J3853,lvl_2[],2,FALSE),"Нет")</f>
        <v>Анализ даты</v>
      </c>
      <c r="E3853" s="11" t="str">
        <f>IFERROR(VLOOKUP(Rule!K3853,lvl_3[],2,FALSE),"Нет")</f>
        <v>Анализ даты</v>
      </c>
      <c r="F3853" s="11" t="str">
        <f>IFERROR(INDEX(lvl_4[],MATCH(L3853,lvl_4[ID],0),MATCH(TEXT(K3853,"##0"),lvl_4[#Headers],0)),"Нет")</f>
        <v>Символические звезды</v>
      </c>
      <c r="G3853" s="11" t="str">
        <f>IFERROR(INDEX(lvl_5[],MATCH(M3853,lvl_5[ID],0),MATCH(_xlfn.CONCAT(TEXT(K3853,"##0"),"_",TEXT(L3853,"##0")),lvl_5[#Headers],0)),"Нет")</f>
        <v>Звезда Генерала</v>
      </c>
      <c r="H3853" s="11" t="str">
        <f>IFERROR(INDEX(lvl_6[],MATCH(N3853,lvl_6[ID],0),MATCH(_xlfn.CONCAT(K3853,"_",L3853,"_",M3853),lvl_6[#Headers],0)),"Нет")</f>
        <v>Нет</v>
      </c>
      <c r="I3853" s="12">
        <v>1</v>
      </c>
      <c r="J3853" s="12">
        <v>4</v>
      </c>
      <c r="K3853" s="12">
        <v>1</v>
      </c>
      <c r="L3853" s="12">
        <v>5</v>
      </c>
      <c r="M3853" s="12">
        <v>2</v>
      </c>
      <c r="N3853" s="12">
        <v>0</v>
      </c>
      <c r="O3853" s="12">
        <f>COUNTIF($P$2:P3853,P3853)</f>
        <v>21</v>
      </c>
      <c r="P3853" s="12" t="str">
        <f t="shared" si="240"/>
        <v>141050200</v>
      </c>
      <c r="Q3853" s="12" t="str">
        <f t="shared" si="241"/>
        <v>1410502000021</v>
      </c>
      <c r="R3853" s="20" t="s">
        <v>3839</v>
      </c>
      <c r="U3853" s="12" t="s">
        <v>100</v>
      </c>
      <c r="W3853" s="12" t="s">
        <v>861</v>
      </c>
      <c r="AI3853" s="12" t="s">
        <v>100</v>
      </c>
      <c r="AK3853" s="12" t="s">
        <v>869</v>
      </c>
      <c r="BN3853" s="12">
        <v>1</v>
      </c>
    </row>
    <row r="3854" spans="1:66" ht="45" x14ac:dyDescent="0.25">
      <c r="A3854" s="12">
        <v>1</v>
      </c>
      <c r="B3854" s="11" t="str">
        <f t="shared" si="239"/>
        <v>Общий расчет. Анализ даты. Анализ даты. Символические звезды. Звезда Генерала. Нет</v>
      </c>
      <c r="C3854" s="11" t="str">
        <f>IFERROR(VLOOKUP(I3854,lvl_1[],2,FALSE),"Нет")</f>
        <v>Общий расчет</v>
      </c>
      <c r="D3854" s="11" t="str">
        <f>IFERROR(VLOOKUP(Rule!J3854,lvl_2[],2,FALSE),"Нет")</f>
        <v>Анализ даты</v>
      </c>
      <c r="E3854" s="11" t="str">
        <f>IFERROR(VLOOKUP(Rule!K3854,lvl_3[],2,FALSE),"Нет")</f>
        <v>Анализ даты</v>
      </c>
      <c r="F3854" s="11" t="str">
        <f>IFERROR(INDEX(lvl_4[],MATCH(L3854,lvl_4[ID],0),MATCH(TEXT(K3854,"##0"),lvl_4[#Headers],0)),"Нет")</f>
        <v>Символические звезды</v>
      </c>
      <c r="G3854" s="11" t="str">
        <f>IFERROR(INDEX(lvl_5[],MATCH(M3854,lvl_5[ID],0),MATCH(_xlfn.CONCAT(TEXT(K3854,"##0"),"_",TEXT(L3854,"##0")),lvl_5[#Headers],0)),"Нет")</f>
        <v>Звезда Генерала</v>
      </c>
      <c r="H3854" s="11" t="str">
        <f>IFERROR(INDEX(lvl_6[],MATCH(N3854,lvl_6[ID],0),MATCH(_xlfn.CONCAT(K3854,"_",L3854,"_",M3854),lvl_6[#Headers],0)),"Нет")</f>
        <v>Нет</v>
      </c>
      <c r="I3854" s="12">
        <v>1</v>
      </c>
      <c r="J3854" s="12">
        <v>4</v>
      </c>
      <c r="K3854" s="12">
        <v>1</v>
      </c>
      <c r="L3854" s="12">
        <v>5</v>
      </c>
      <c r="M3854" s="12">
        <v>2</v>
      </c>
      <c r="N3854" s="12">
        <v>0</v>
      </c>
      <c r="O3854" s="12">
        <f>COUNTIF($P$2:P3854,P3854)</f>
        <v>22</v>
      </c>
      <c r="P3854" s="12" t="str">
        <f t="shared" si="240"/>
        <v>141050200</v>
      </c>
      <c r="Q3854" s="12" t="str">
        <f t="shared" si="241"/>
        <v>1410502000022</v>
      </c>
      <c r="R3854" s="20" t="s">
        <v>3840</v>
      </c>
      <c r="U3854" s="12" t="s">
        <v>100</v>
      </c>
      <c r="W3854" s="12" t="s">
        <v>868</v>
      </c>
      <c r="AI3854" s="12" t="s">
        <v>100</v>
      </c>
      <c r="AK3854" s="12" t="s">
        <v>860</v>
      </c>
      <c r="BN3854" s="12">
        <v>1</v>
      </c>
    </row>
    <row r="3855" spans="1:66" ht="45" x14ac:dyDescent="0.25">
      <c r="A3855" s="12">
        <v>1</v>
      </c>
      <c r="B3855" s="11" t="str">
        <f t="shared" si="239"/>
        <v>Общий расчет. Анализ даты. Анализ даты. Символические звезды. Звезда Генерала. Нет</v>
      </c>
      <c r="C3855" s="11" t="str">
        <f>IFERROR(VLOOKUP(I3855,lvl_1[],2,FALSE),"Нет")</f>
        <v>Общий расчет</v>
      </c>
      <c r="D3855" s="11" t="str">
        <f>IFERROR(VLOOKUP(Rule!J3855,lvl_2[],2,FALSE),"Нет")</f>
        <v>Анализ даты</v>
      </c>
      <c r="E3855" s="11" t="str">
        <f>IFERROR(VLOOKUP(Rule!K3855,lvl_3[],2,FALSE),"Нет")</f>
        <v>Анализ даты</v>
      </c>
      <c r="F3855" s="11" t="str">
        <f>IFERROR(INDEX(lvl_4[],MATCH(L3855,lvl_4[ID],0),MATCH(TEXT(K3855,"##0"),lvl_4[#Headers],0)),"Нет")</f>
        <v>Символические звезды</v>
      </c>
      <c r="G3855" s="11" t="str">
        <f>IFERROR(INDEX(lvl_5[],MATCH(M3855,lvl_5[ID],0),MATCH(_xlfn.CONCAT(TEXT(K3855,"##0"),"_",TEXT(L3855,"##0")),lvl_5[#Headers],0)),"Нет")</f>
        <v>Звезда Генерала</v>
      </c>
      <c r="H3855" s="11" t="str">
        <f>IFERROR(INDEX(lvl_6[],MATCH(N3855,lvl_6[ID],0),MATCH(_xlfn.CONCAT(K3855,"_",L3855,"_",M3855),lvl_6[#Headers],0)),"Нет")</f>
        <v>Нет</v>
      </c>
      <c r="I3855" s="12">
        <v>1</v>
      </c>
      <c r="J3855" s="12">
        <v>4</v>
      </c>
      <c r="K3855" s="12">
        <v>1</v>
      </c>
      <c r="L3855" s="12">
        <v>5</v>
      </c>
      <c r="M3855" s="12">
        <v>2</v>
      </c>
      <c r="N3855" s="12">
        <v>0</v>
      </c>
      <c r="O3855" s="12">
        <f>COUNTIF($P$2:P3855,P3855)</f>
        <v>23</v>
      </c>
      <c r="P3855" s="12" t="str">
        <f t="shared" si="240"/>
        <v>141050200</v>
      </c>
      <c r="Q3855" s="12" t="str">
        <f t="shared" si="241"/>
        <v>1410502000023</v>
      </c>
      <c r="R3855" s="20" t="s">
        <v>3277</v>
      </c>
      <c r="U3855" s="12" t="s">
        <v>100</v>
      </c>
      <c r="W3855" s="12" t="s">
        <v>860</v>
      </c>
      <c r="AI3855" s="12" t="s">
        <v>100</v>
      </c>
      <c r="AK3855" s="12" t="s">
        <v>860</v>
      </c>
      <c r="BN3855" s="12">
        <v>1</v>
      </c>
    </row>
    <row r="3856" spans="1:66" ht="45" x14ac:dyDescent="0.25">
      <c r="A3856" s="12">
        <v>1</v>
      </c>
      <c r="B3856" s="11" t="str">
        <f t="shared" si="239"/>
        <v>Общий расчет. Анализ даты. Анализ даты. Символические звезды. Звезда Генерала. Нет</v>
      </c>
      <c r="C3856" s="11" t="str">
        <f>IFERROR(VLOOKUP(I3856,lvl_1[],2,FALSE),"Нет")</f>
        <v>Общий расчет</v>
      </c>
      <c r="D3856" s="11" t="str">
        <f>IFERROR(VLOOKUP(Rule!J3856,lvl_2[],2,FALSE),"Нет")</f>
        <v>Анализ даты</v>
      </c>
      <c r="E3856" s="11" t="str">
        <f>IFERROR(VLOOKUP(Rule!K3856,lvl_3[],2,FALSE),"Нет")</f>
        <v>Анализ даты</v>
      </c>
      <c r="F3856" s="11" t="str">
        <f>IFERROR(INDEX(lvl_4[],MATCH(L3856,lvl_4[ID],0),MATCH(TEXT(K3856,"##0"),lvl_4[#Headers],0)),"Нет")</f>
        <v>Символические звезды</v>
      </c>
      <c r="G3856" s="11" t="str">
        <f>IFERROR(INDEX(lvl_5[],MATCH(M3856,lvl_5[ID],0),MATCH(_xlfn.CONCAT(TEXT(K3856,"##0"),"_",TEXT(L3856,"##0")),lvl_5[#Headers],0)),"Нет")</f>
        <v>Звезда Генерала</v>
      </c>
      <c r="H3856" s="11" t="str">
        <f>IFERROR(INDEX(lvl_6[],MATCH(N3856,lvl_6[ID],0),MATCH(_xlfn.CONCAT(K3856,"_",L3856,"_",M3856),lvl_6[#Headers],0)),"Нет")</f>
        <v>Нет</v>
      </c>
      <c r="I3856" s="12">
        <v>1</v>
      </c>
      <c r="J3856" s="12">
        <v>4</v>
      </c>
      <c r="K3856" s="12">
        <v>1</v>
      </c>
      <c r="L3856" s="12">
        <v>5</v>
      </c>
      <c r="M3856" s="12">
        <v>2</v>
      </c>
      <c r="N3856" s="12">
        <v>0</v>
      </c>
      <c r="O3856" s="12">
        <f>COUNTIF($P$2:P3856,P3856)</f>
        <v>24</v>
      </c>
      <c r="P3856" s="12" t="str">
        <f t="shared" si="240"/>
        <v>141050200</v>
      </c>
      <c r="Q3856" s="12" t="str">
        <f t="shared" si="241"/>
        <v>1410502000024</v>
      </c>
      <c r="R3856" s="20" t="s">
        <v>3841</v>
      </c>
      <c r="U3856" s="12" t="s">
        <v>100</v>
      </c>
      <c r="W3856" s="12" t="s">
        <v>864</v>
      </c>
      <c r="AI3856" s="12" t="s">
        <v>100</v>
      </c>
      <c r="AK3856" s="12" t="s">
        <v>860</v>
      </c>
      <c r="BN3856" s="12">
        <v>1</v>
      </c>
    </row>
    <row r="3857" spans="1:66" ht="45" x14ac:dyDescent="0.25">
      <c r="A3857" s="12">
        <v>1</v>
      </c>
      <c r="B3857" s="11" t="str">
        <f t="shared" si="239"/>
        <v>Общий расчет. Анализ даты. Анализ даты. Символические звезды. Цветущий балдахин. Нет</v>
      </c>
      <c r="C3857" s="11" t="str">
        <f>IFERROR(VLOOKUP(I3857,lvl_1[],2,FALSE),"Нет")</f>
        <v>Общий расчет</v>
      </c>
      <c r="D3857" s="11" t="str">
        <f>IFERROR(VLOOKUP(Rule!J3857,lvl_2[],2,FALSE),"Нет")</f>
        <v>Анализ даты</v>
      </c>
      <c r="E3857" s="11" t="str">
        <f>IFERROR(VLOOKUP(Rule!K3857,lvl_3[],2,FALSE),"Нет")</f>
        <v>Анализ даты</v>
      </c>
      <c r="F3857" s="11" t="str">
        <f>IFERROR(INDEX(lvl_4[],MATCH(L3857,lvl_4[ID],0),MATCH(TEXT(K3857,"##0"),lvl_4[#Headers],0)),"Нет")</f>
        <v>Символические звезды</v>
      </c>
      <c r="G3857" s="11" t="str">
        <f>IFERROR(INDEX(lvl_5[],MATCH(M3857,lvl_5[ID],0),MATCH(_xlfn.CONCAT(TEXT(K3857,"##0"),"_",TEXT(L3857,"##0")),lvl_5[#Headers],0)),"Нет")</f>
        <v>Цветущий балдахин</v>
      </c>
      <c r="H3857" s="11" t="str">
        <f>IFERROR(INDEX(lvl_6[],MATCH(N3857,lvl_6[ID],0),MATCH(_xlfn.CONCAT(K3857,"_",L3857,"_",M3857),lvl_6[#Headers],0)),"Нет")</f>
        <v>Нет</v>
      </c>
      <c r="I3857" s="12">
        <v>1</v>
      </c>
      <c r="J3857" s="12">
        <v>4</v>
      </c>
      <c r="K3857" s="12">
        <v>1</v>
      </c>
      <c r="L3857" s="12">
        <v>5</v>
      </c>
      <c r="M3857" s="12">
        <v>3</v>
      </c>
      <c r="N3857" s="12">
        <v>0</v>
      </c>
      <c r="O3857" s="12">
        <f>COUNTIF($P$2:P3857,P3857)</f>
        <v>13</v>
      </c>
      <c r="P3857" s="12" t="str">
        <f t="shared" si="240"/>
        <v>141050300</v>
      </c>
      <c r="Q3857" s="12" t="str">
        <f t="shared" si="241"/>
        <v>1410503000013</v>
      </c>
      <c r="R3857" s="20" t="s">
        <v>3842</v>
      </c>
      <c r="U3857" s="12" t="s">
        <v>100</v>
      </c>
      <c r="W3857" s="12" t="s">
        <v>859</v>
      </c>
      <c r="AI3857" s="12" t="s">
        <v>100</v>
      </c>
      <c r="AK3857" s="12" t="s">
        <v>867</v>
      </c>
      <c r="BN3857" s="12">
        <v>1</v>
      </c>
    </row>
    <row r="3858" spans="1:66" ht="45" x14ac:dyDescent="0.25">
      <c r="A3858" s="12">
        <v>1</v>
      </c>
      <c r="B3858" s="11" t="str">
        <f t="shared" si="239"/>
        <v>Общий расчет. Анализ даты. Анализ даты. Символические звезды. Цветущий балдахин. Нет</v>
      </c>
      <c r="C3858" s="11" t="str">
        <f>IFERROR(VLOOKUP(I3858,lvl_1[],2,FALSE),"Нет")</f>
        <v>Общий расчет</v>
      </c>
      <c r="D3858" s="11" t="str">
        <f>IFERROR(VLOOKUP(Rule!J3858,lvl_2[],2,FALSE),"Нет")</f>
        <v>Анализ даты</v>
      </c>
      <c r="E3858" s="11" t="str">
        <f>IFERROR(VLOOKUP(Rule!K3858,lvl_3[],2,FALSE),"Нет")</f>
        <v>Анализ даты</v>
      </c>
      <c r="F3858" s="11" t="str">
        <f>IFERROR(INDEX(lvl_4[],MATCH(L3858,lvl_4[ID],0),MATCH(TEXT(K3858,"##0"),lvl_4[#Headers],0)),"Нет")</f>
        <v>Символические звезды</v>
      </c>
      <c r="G3858" s="11" t="str">
        <f>IFERROR(INDEX(lvl_5[],MATCH(M3858,lvl_5[ID],0),MATCH(_xlfn.CONCAT(TEXT(K3858,"##0"),"_",TEXT(L3858,"##0")),lvl_5[#Headers],0)),"Нет")</f>
        <v>Цветущий балдахин</v>
      </c>
      <c r="H3858" s="11" t="str">
        <f>IFERROR(INDEX(lvl_6[],MATCH(N3858,lvl_6[ID],0),MATCH(_xlfn.CONCAT(K3858,"_",L3858,"_",M3858),lvl_6[#Headers],0)),"Нет")</f>
        <v>Нет</v>
      </c>
      <c r="I3858" s="12">
        <v>1</v>
      </c>
      <c r="J3858" s="12">
        <v>4</v>
      </c>
      <c r="K3858" s="12">
        <v>1</v>
      </c>
      <c r="L3858" s="12">
        <v>5</v>
      </c>
      <c r="M3858" s="12">
        <v>3</v>
      </c>
      <c r="N3858" s="12">
        <v>0</v>
      </c>
      <c r="O3858" s="12">
        <f>COUNTIF($P$2:P3858,P3858)</f>
        <v>14</v>
      </c>
      <c r="P3858" s="12" t="str">
        <f t="shared" si="240"/>
        <v>141050300</v>
      </c>
      <c r="Q3858" s="12" t="str">
        <f t="shared" si="241"/>
        <v>1410503000014</v>
      </c>
      <c r="R3858" s="20" t="s">
        <v>3843</v>
      </c>
      <c r="U3858" s="12" t="s">
        <v>100</v>
      </c>
      <c r="W3858" s="12" t="s">
        <v>863</v>
      </c>
      <c r="AI3858" s="12" t="s">
        <v>100</v>
      </c>
      <c r="AK3858" s="12" t="s">
        <v>867</v>
      </c>
      <c r="BN3858" s="12">
        <v>1</v>
      </c>
    </row>
    <row r="3859" spans="1:66" ht="45" x14ac:dyDescent="0.25">
      <c r="A3859" s="12">
        <v>1</v>
      </c>
      <c r="B3859" s="11" t="str">
        <f t="shared" si="239"/>
        <v>Общий расчет. Анализ даты. Анализ даты. Символические звезды. Цветущий балдахин. Нет</v>
      </c>
      <c r="C3859" s="11" t="str">
        <f>IFERROR(VLOOKUP(I3859,lvl_1[],2,FALSE),"Нет")</f>
        <v>Общий расчет</v>
      </c>
      <c r="D3859" s="11" t="str">
        <f>IFERROR(VLOOKUP(Rule!J3859,lvl_2[],2,FALSE),"Нет")</f>
        <v>Анализ даты</v>
      </c>
      <c r="E3859" s="11" t="str">
        <f>IFERROR(VLOOKUP(Rule!K3859,lvl_3[],2,FALSE),"Нет")</f>
        <v>Анализ даты</v>
      </c>
      <c r="F3859" s="11" t="str">
        <f>IFERROR(INDEX(lvl_4[],MATCH(L3859,lvl_4[ID],0),MATCH(TEXT(K3859,"##0"),lvl_4[#Headers],0)),"Нет")</f>
        <v>Символические звезды</v>
      </c>
      <c r="G3859" s="11" t="str">
        <f>IFERROR(INDEX(lvl_5[],MATCH(M3859,lvl_5[ID],0),MATCH(_xlfn.CONCAT(TEXT(K3859,"##0"),"_",TEXT(L3859,"##0")),lvl_5[#Headers],0)),"Нет")</f>
        <v>Цветущий балдахин</v>
      </c>
      <c r="H3859" s="11" t="str">
        <f>IFERROR(INDEX(lvl_6[],MATCH(N3859,lvl_6[ID],0),MATCH(_xlfn.CONCAT(K3859,"_",L3859,"_",M3859),lvl_6[#Headers],0)),"Нет")</f>
        <v>Нет</v>
      </c>
      <c r="I3859" s="12">
        <v>1</v>
      </c>
      <c r="J3859" s="12">
        <v>4</v>
      </c>
      <c r="K3859" s="12">
        <v>1</v>
      </c>
      <c r="L3859" s="12">
        <v>5</v>
      </c>
      <c r="M3859" s="12">
        <v>3</v>
      </c>
      <c r="N3859" s="12">
        <v>0</v>
      </c>
      <c r="O3859" s="12">
        <f>COUNTIF($P$2:P3859,P3859)</f>
        <v>15</v>
      </c>
      <c r="P3859" s="12" t="str">
        <f t="shared" si="240"/>
        <v>141050300</v>
      </c>
      <c r="Q3859" s="12" t="str">
        <f t="shared" si="241"/>
        <v>1410503000015</v>
      </c>
      <c r="R3859" s="20" t="s">
        <v>3410</v>
      </c>
      <c r="U3859" s="12" t="s">
        <v>100</v>
      </c>
      <c r="W3859" s="12" t="s">
        <v>867</v>
      </c>
      <c r="AI3859" s="12" t="s">
        <v>100</v>
      </c>
      <c r="AK3859" s="12" t="s">
        <v>867</v>
      </c>
      <c r="BN3859" s="12">
        <v>1</v>
      </c>
    </row>
    <row r="3860" spans="1:66" ht="45" x14ac:dyDescent="0.25">
      <c r="A3860" s="12">
        <v>1</v>
      </c>
      <c r="B3860" s="11" t="str">
        <f t="shared" si="239"/>
        <v>Общий расчет. Анализ даты. Анализ даты. Символические звезды. Цветущий балдахин. Нет</v>
      </c>
      <c r="C3860" s="11" t="str">
        <f>IFERROR(VLOOKUP(I3860,lvl_1[],2,FALSE),"Нет")</f>
        <v>Общий расчет</v>
      </c>
      <c r="D3860" s="11" t="str">
        <f>IFERROR(VLOOKUP(Rule!J3860,lvl_2[],2,FALSE),"Нет")</f>
        <v>Анализ даты</v>
      </c>
      <c r="E3860" s="11" t="str">
        <f>IFERROR(VLOOKUP(Rule!K3860,lvl_3[],2,FALSE),"Нет")</f>
        <v>Анализ даты</v>
      </c>
      <c r="F3860" s="11" t="str">
        <f>IFERROR(INDEX(lvl_4[],MATCH(L3860,lvl_4[ID],0),MATCH(TEXT(K3860,"##0"),lvl_4[#Headers],0)),"Нет")</f>
        <v>Символические звезды</v>
      </c>
      <c r="G3860" s="11" t="str">
        <f>IFERROR(INDEX(lvl_5[],MATCH(M3860,lvl_5[ID],0),MATCH(_xlfn.CONCAT(TEXT(K3860,"##0"),"_",TEXT(L3860,"##0")),lvl_5[#Headers],0)),"Нет")</f>
        <v>Цветущий балдахин</v>
      </c>
      <c r="H3860" s="11" t="str">
        <f>IFERROR(INDEX(lvl_6[],MATCH(N3860,lvl_6[ID],0),MATCH(_xlfn.CONCAT(K3860,"_",L3860,"_",M3860),lvl_6[#Headers],0)),"Нет")</f>
        <v>Нет</v>
      </c>
      <c r="I3860" s="12">
        <v>1</v>
      </c>
      <c r="J3860" s="12">
        <v>4</v>
      </c>
      <c r="K3860" s="12">
        <v>1</v>
      </c>
      <c r="L3860" s="12">
        <v>5</v>
      </c>
      <c r="M3860" s="12">
        <v>3</v>
      </c>
      <c r="N3860" s="12">
        <v>0</v>
      </c>
      <c r="O3860" s="12">
        <f>COUNTIF($P$2:P3860,P3860)</f>
        <v>16</v>
      </c>
      <c r="P3860" s="12" t="str">
        <f t="shared" si="240"/>
        <v>141050300</v>
      </c>
      <c r="Q3860" s="12" t="str">
        <f t="shared" si="241"/>
        <v>1410503000016</v>
      </c>
      <c r="R3860" s="20" t="s">
        <v>3844</v>
      </c>
      <c r="U3860" s="12" t="s">
        <v>100</v>
      </c>
      <c r="W3860" s="12" t="s">
        <v>862</v>
      </c>
      <c r="AI3860" s="12" t="s">
        <v>100</v>
      </c>
      <c r="AK3860" s="12" t="s">
        <v>870</v>
      </c>
      <c r="BN3860" s="12">
        <v>1</v>
      </c>
    </row>
    <row r="3861" spans="1:66" ht="45" x14ac:dyDescent="0.25">
      <c r="A3861" s="12">
        <v>1</v>
      </c>
      <c r="B3861" s="11" t="str">
        <f t="shared" si="239"/>
        <v>Общий расчет. Анализ даты. Анализ даты. Символические звезды. Цветущий балдахин. Нет</v>
      </c>
      <c r="C3861" s="11" t="str">
        <f>IFERROR(VLOOKUP(I3861,lvl_1[],2,FALSE),"Нет")</f>
        <v>Общий расчет</v>
      </c>
      <c r="D3861" s="11" t="str">
        <f>IFERROR(VLOOKUP(Rule!J3861,lvl_2[],2,FALSE),"Нет")</f>
        <v>Анализ даты</v>
      </c>
      <c r="E3861" s="11" t="str">
        <f>IFERROR(VLOOKUP(Rule!K3861,lvl_3[],2,FALSE),"Нет")</f>
        <v>Анализ даты</v>
      </c>
      <c r="F3861" s="11" t="str">
        <f>IFERROR(INDEX(lvl_4[],MATCH(L3861,lvl_4[ID],0),MATCH(TEXT(K3861,"##0"),lvl_4[#Headers],0)),"Нет")</f>
        <v>Символические звезды</v>
      </c>
      <c r="G3861" s="11" t="str">
        <f>IFERROR(INDEX(lvl_5[],MATCH(M3861,lvl_5[ID],0),MATCH(_xlfn.CONCAT(TEXT(K3861,"##0"),"_",TEXT(L3861,"##0")),lvl_5[#Headers],0)),"Нет")</f>
        <v>Цветущий балдахин</v>
      </c>
      <c r="H3861" s="11" t="str">
        <f>IFERROR(INDEX(lvl_6[],MATCH(N3861,lvl_6[ID],0),MATCH(_xlfn.CONCAT(K3861,"_",L3861,"_",M3861),lvl_6[#Headers],0)),"Нет")</f>
        <v>Нет</v>
      </c>
      <c r="I3861" s="12">
        <v>1</v>
      </c>
      <c r="J3861" s="12">
        <v>4</v>
      </c>
      <c r="K3861" s="12">
        <v>1</v>
      </c>
      <c r="L3861" s="12">
        <v>5</v>
      </c>
      <c r="M3861" s="12">
        <v>3</v>
      </c>
      <c r="N3861" s="12">
        <v>0</v>
      </c>
      <c r="O3861" s="12">
        <f>COUNTIF($P$2:P3861,P3861)</f>
        <v>17</v>
      </c>
      <c r="P3861" s="12" t="str">
        <f t="shared" si="240"/>
        <v>141050300</v>
      </c>
      <c r="Q3861" s="12" t="str">
        <f t="shared" si="241"/>
        <v>1410503000017</v>
      </c>
      <c r="R3861" s="20" t="s">
        <v>3845</v>
      </c>
      <c r="U3861" s="12" t="s">
        <v>100</v>
      </c>
      <c r="W3861" s="12" t="s">
        <v>866</v>
      </c>
      <c r="AI3861" s="12" t="s">
        <v>100</v>
      </c>
      <c r="AK3861" s="12" t="s">
        <v>870</v>
      </c>
      <c r="BN3861" s="12">
        <v>1</v>
      </c>
    </row>
    <row r="3862" spans="1:66" ht="45" x14ac:dyDescent="0.25">
      <c r="A3862" s="12">
        <v>1</v>
      </c>
      <c r="B3862" s="11" t="str">
        <f t="shared" si="239"/>
        <v>Общий расчет. Анализ даты. Анализ даты. Символические звезды. Цветущий балдахин. Нет</v>
      </c>
      <c r="C3862" s="11" t="str">
        <f>IFERROR(VLOOKUP(I3862,lvl_1[],2,FALSE),"Нет")</f>
        <v>Общий расчет</v>
      </c>
      <c r="D3862" s="11" t="str">
        <f>IFERROR(VLOOKUP(Rule!J3862,lvl_2[],2,FALSE),"Нет")</f>
        <v>Анализ даты</v>
      </c>
      <c r="E3862" s="11" t="str">
        <f>IFERROR(VLOOKUP(Rule!K3862,lvl_3[],2,FALSE),"Нет")</f>
        <v>Анализ даты</v>
      </c>
      <c r="F3862" s="11" t="str">
        <f>IFERROR(INDEX(lvl_4[],MATCH(L3862,lvl_4[ID],0),MATCH(TEXT(K3862,"##0"),lvl_4[#Headers],0)),"Нет")</f>
        <v>Символические звезды</v>
      </c>
      <c r="G3862" s="11" t="str">
        <f>IFERROR(INDEX(lvl_5[],MATCH(M3862,lvl_5[ID],0),MATCH(_xlfn.CONCAT(TEXT(K3862,"##0"),"_",TEXT(L3862,"##0")),lvl_5[#Headers],0)),"Нет")</f>
        <v>Цветущий балдахин</v>
      </c>
      <c r="H3862" s="11" t="str">
        <f>IFERROR(INDEX(lvl_6[],MATCH(N3862,lvl_6[ID],0),MATCH(_xlfn.CONCAT(K3862,"_",L3862,"_",M3862),lvl_6[#Headers],0)),"Нет")</f>
        <v>Нет</v>
      </c>
      <c r="I3862" s="12">
        <v>1</v>
      </c>
      <c r="J3862" s="12">
        <v>4</v>
      </c>
      <c r="K3862" s="12">
        <v>1</v>
      </c>
      <c r="L3862" s="12">
        <v>5</v>
      </c>
      <c r="M3862" s="12">
        <v>3</v>
      </c>
      <c r="N3862" s="12">
        <v>0</v>
      </c>
      <c r="O3862" s="12">
        <f>COUNTIF($P$2:P3862,P3862)</f>
        <v>18</v>
      </c>
      <c r="P3862" s="12" t="str">
        <f t="shared" si="240"/>
        <v>141050300</v>
      </c>
      <c r="Q3862" s="12" t="str">
        <f t="shared" si="241"/>
        <v>1410503000018</v>
      </c>
      <c r="R3862" s="20" t="s">
        <v>3411</v>
      </c>
      <c r="U3862" s="12" t="s">
        <v>100</v>
      </c>
      <c r="W3862" s="12" t="s">
        <v>870</v>
      </c>
      <c r="AI3862" s="12" t="s">
        <v>100</v>
      </c>
      <c r="AK3862" s="12" t="s">
        <v>870</v>
      </c>
      <c r="BN3862" s="12">
        <v>1</v>
      </c>
    </row>
    <row r="3863" spans="1:66" ht="45" x14ac:dyDescent="0.25">
      <c r="A3863" s="12">
        <v>1</v>
      </c>
      <c r="B3863" s="11" t="str">
        <f t="shared" si="239"/>
        <v>Общий расчет. Анализ даты. Анализ даты. Символические звезды. Цветущий балдахин. Нет</v>
      </c>
      <c r="C3863" s="11" t="str">
        <f>IFERROR(VLOOKUP(I3863,lvl_1[],2,FALSE),"Нет")</f>
        <v>Общий расчет</v>
      </c>
      <c r="D3863" s="11" t="str">
        <f>IFERROR(VLOOKUP(Rule!J3863,lvl_2[],2,FALSE),"Нет")</f>
        <v>Анализ даты</v>
      </c>
      <c r="E3863" s="11" t="str">
        <f>IFERROR(VLOOKUP(Rule!K3863,lvl_3[],2,FALSE),"Нет")</f>
        <v>Анализ даты</v>
      </c>
      <c r="F3863" s="11" t="str">
        <f>IFERROR(INDEX(lvl_4[],MATCH(L3863,lvl_4[ID],0),MATCH(TEXT(K3863,"##0"),lvl_4[#Headers],0)),"Нет")</f>
        <v>Символические звезды</v>
      </c>
      <c r="G3863" s="11" t="str">
        <f>IFERROR(INDEX(lvl_5[],MATCH(M3863,lvl_5[ID],0),MATCH(_xlfn.CONCAT(TEXT(K3863,"##0"),"_",TEXT(L3863,"##0")),lvl_5[#Headers],0)),"Нет")</f>
        <v>Цветущий балдахин</v>
      </c>
      <c r="H3863" s="11" t="str">
        <f>IFERROR(INDEX(lvl_6[],MATCH(N3863,lvl_6[ID],0),MATCH(_xlfn.CONCAT(K3863,"_",L3863,"_",M3863),lvl_6[#Headers],0)),"Нет")</f>
        <v>Нет</v>
      </c>
      <c r="I3863" s="12">
        <v>1</v>
      </c>
      <c r="J3863" s="12">
        <v>4</v>
      </c>
      <c r="K3863" s="12">
        <v>1</v>
      </c>
      <c r="L3863" s="12">
        <v>5</v>
      </c>
      <c r="M3863" s="12">
        <v>3</v>
      </c>
      <c r="N3863" s="12">
        <v>0</v>
      </c>
      <c r="O3863" s="12">
        <f>COUNTIF($P$2:P3863,P3863)</f>
        <v>19</v>
      </c>
      <c r="P3863" s="12" t="str">
        <f t="shared" si="240"/>
        <v>141050300</v>
      </c>
      <c r="Q3863" s="12" t="str">
        <f t="shared" si="241"/>
        <v>1410503000019</v>
      </c>
      <c r="R3863" s="20" t="s">
        <v>3846</v>
      </c>
      <c r="U3863" s="12" t="s">
        <v>100</v>
      </c>
      <c r="W3863" s="12" t="s">
        <v>865</v>
      </c>
      <c r="AI3863" s="12" t="s">
        <v>100</v>
      </c>
      <c r="AK3863" s="12" t="s">
        <v>861</v>
      </c>
      <c r="BN3863" s="12">
        <v>1</v>
      </c>
    </row>
    <row r="3864" spans="1:66" ht="45" x14ac:dyDescent="0.25">
      <c r="A3864" s="12">
        <v>1</v>
      </c>
      <c r="B3864" s="11" t="str">
        <f t="shared" si="239"/>
        <v>Общий расчет. Анализ даты. Анализ даты. Символические звезды. Цветущий балдахин. Нет</v>
      </c>
      <c r="C3864" s="11" t="str">
        <f>IFERROR(VLOOKUP(I3864,lvl_1[],2,FALSE),"Нет")</f>
        <v>Общий расчет</v>
      </c>
      <c r="D3864" s="11" t="str">
        <f>IFERROR(VLOOKUP(Rule!J3864,lvl_2[],2,FALSE),"Нет")</f>
        <v>Анализ даты</v>
      </c>
      <c r="E3864" s="11" t="str">
        <f>IFERROR(VLOOKUP(Rule!K3864,lvl_3[],2,FALSE),"Нет")</f>
        <v>Анализ даты</v>
      </c>
      <c r="F3864" s="11" t="str">
        <f>IFERROR(INDEX(lvl_4[],MATCH(L3864,lvl_4[ID],0),MATCH(TEXT(K3864,"##0"),lvl_4[#Headers],0)),"Нет")</f>
        <v>Символические звезды</v>
      </c>
      <c r="G3864" s="11" t="str">
        <f>IFERROR(INDEX(lvl_5[],MATCH(M3864,lvl_5[ID],0),MATCH(_xlfn.CONCAT(TEXT(K3864,"##0"),"_",TEXT(L3864,"##0")),lvl_5[#Headers],0)),"Нет")</f>
        <v>Цветущий балдахин</v>
      </c>
      <c r="H3864" s="11" t="str">
        <f>IFERROR(INDEX(lvl_6[],MATCH(N3864,lvl_6[ID],0),MATCH(_xlfn.CONCAT(K3864,"_",L3864,"_",M3864),lvl_6[#Headers],0)),"Нет")</f>
        <v>Нет</v>
      </c>
      <c r="I3864" s="12">
        <v>1</v>
      </c>
      <c r="J3864" s="12">
        <v>4</v>
      </c>
      <c r="K3864" s="12">
        <v>1</v>
      </c>
      <c r="L3864" s="12">
        <v>5</v>
      </c>
      <c r="M3864" s="12">
        <v>3</v>
      </c>
      <c r="N3864" s="12">
        <v>0</v>
      </c>
      <c r="O3864" s="12">
        <f>COUNTIF($P$2:P3864,P3864)</f>
        <v>20</v>
      </c>
      <c r="P3864" s="12" t="str">
        <f t="shared" si="240"/>
        <v>141050300</v>
      </c>
      <c r="Q3864" s="12" t="str">
        <f t="shared" si="241"/>
        <v>1410503000020</v>
      </c>
      <c r="R3864" s="20" t="s">
        <v>3847</v>
      </c>
      <c r="U3864" s="12" t="s">
        <v>100</v>
      </c>
      <c r="W3864" s="12" t="s">
        <v>869</v>
      </c>
      <c r="AI3864" s="12" t="s">
        <v>100</v>
      </c>
      <c r="AK3864" s="12" t="s">
        <v>861</v>
      </c>
      <c r="BN3864" s="12">
        <v>1</v>
      </c>
    </row>
    <row r="3865" spans="1:66" ht="45" x14ac:dyDescent="0.25">
      <c r="A3865" s="12">
        <v>1</v>
      </c>
      <c r="B3865" s="11" t="str">
        <f t="shared" si="239"/>
        <v>Общий расчет. Анализ даты. Анализ даты. Символические звезды. Цветущий балдахин. Нет</v>
      </c>
      <c r="C3865" s="11" t="str">
        <f>IFERROR(VLOOKUP(I3865,lvl_1[],2,FALSE),"Нет")</f>
        <v>Общий расчет</v>
      </c>
      <c r="D3865" s="11" t="str">
        <f>IFERROR(VLOOKUP(Rule!J3865,lvl_2[],2,FALSE),"Нет")</f>
        <v>Анализ даты</v>
      </c>
      <c r="E3865" s="11" t="str">
        <f>IFERROR(VLOOKUP(Rule!K3865,lvl_3[],2,FALSE),"Нет")</f>
        <v>Анализ даты</v>
      </c>
      <c r="F3865" s="11" t="str">
        <f>IFERROR(INDEX(lvl_4[],MATCH(L3865,lvl_4[ID],0),MATCH(TEXT(K3865,"##0"),lvl_4[#Headers],0)),"Нет")</f>
        <v>Символические звезды</v>
      </c>
      <c r="G3865" s="11" t="str">
        <f>IFERROR(INDEX(lvl_5[],MATCH(M3865,lvl_5[ID],0),MATCH(_xlfn.CONCAT(TEXT(K3865,"##0"),"_",TEXT(L3865,"##0")),lvl_5[#Headers],0)),"Нет")</f>
        <v>Цветущий балдахин</v>
      </c>
      <c r="H3865" s="11" t="str">
        <f>IFERROR(INDEX(lvl_6[],MATCH(N3865,lvl_6[ID],0),MATCH(_xlfn.CONCAT(K3865,"_",L3865,"_",M3865),lvl_6[#Headers],0)),"Нет")</f>
        <v>Нет</v>
      </c>
      <c r="I3865" s="12">
        <v>1</v>
      </c>
      <c r="J3865" s="12">
        <v>4</v>
      </c>
      <c r="K3865" s="12">
        <v>1</v>
      </c>
      <c r="L3865" s="12">
        <v>5</v>
      </c>
      <c r="M3865" s="12">
        <v>3</v>
      </c>
      <c r="N3865" s="12">
        <v>0</v>
      </c>
      <c r="O3865" s="12">
        <f>COUNTIF($P$2:P3865,P3865)</f>
        <v>21</v>
      </c>
      <c r="P3865" s="12" t="str">
        <f t="shared" si="240"/>
        <v>141050300</v>
      </c>
      <c r="Q3865" s="12" t="str">
        <f t="shared" si="241"/>
        <v>1410503000021</v>
      </c>
      <c r="R3865" s="20" t="s">
        <v>3412</v>
      </c>
      <c r="U3865" s="12" t="s">
        <v>100</v>
      </c>
      <c r="W3865" s="12" t="s">
        <v>861</v>
      </c>
      <c r="AI3865" s="12" t="s">
        <v>100</v>
      </c>
      <c r="AK3865" s="12" t="s">
        <v>861</v>
      </c>
      <c r="BN3865" s="12">
        <v>1</v>
      </c>
    </row>
    <row r="3866" spans="1:66" ht="45" x14ac:dyDescent="0.25">
      <c r="A3866" s="12">
        <v>1</v>
      </c>
      <c r="B3866" s="11" t="str">
        <f t="shared" si="239"/>
        <v>Общий расчет. Анализ даты. Анализ даты. Символические звезды. Цветущий балдахин. Нет</v>
      </c>
      <c r="C3866" s="11" t="str">
        <f>IFERROR(VLOOKUP(I3866,lvl_1[],2,FALSE),"Нет")</f>
        <v>Общий расчет</v>
      </c>
      <c r="D3866" s="11" t="str">
        <f>IFERROR(VLOOKUP(Rule!J3866,lvl_2[],2,FALSE),"Нет")</f>
        <v>Анализ даты</v>
      </c>
      <c r="E3866" s="11" t="str">
        <f>IFERROR(VLOOKUP(Rule!K3866,lvl_3[],2,FALSE),"Нет")</f>
        <v>Анализ даты</v>
      </c>
      <c r="F3866" s="11" t="str">
        <f>IFERROR(INDEX(lvl_4[],MATCH(L3866,lvl_4[ID],0),MATCH(TEXT(K3866,"##0"),lvl_4[#Headers],0)),"Нет")</f>
        <v>Символические звезды</v>
      </c>
      <c r="G3866" s="11" t="str">
        <f>IFERROR(INDEX(lvl_5[],MATCH(M3866,lvl_5[ID],0),MATCH(_xlfn.CONCAT(TEXT(K3866,"##0"),"_",TEXT(L3866,"##0")),lvl_5[#Headers],0)),"Нет")</f>
        <v>Цветущий балдахин</v>
      </c>
      <c r="H3866" s="11" t="str">
        <f>IFERROR(INDEX(lvl_6[],MATCH(N3866,lvl_6[ID],0),MATCH(_xlfn.CONCAT(K3866,"_",L3866,"_",M3866),lvl_6[#Headers],0)),"Нет")</f>
        <v>Нет</v>
      </c>
      <c r="I3866" s="12">
        <v>1</v>
      </c>
      <c r="J3866" s="12">
        <v>4</v>
      </c>
      <c r="K3866" s="12">
        <v>1</v>
      </c>
      <c r="L3866" s="12">
        <v>5</v>
      </c>
      <c r="M3866" s="12">
        <v>3</v>
      </c>
      <c r="N3866" s="12">
        <v>0</v>
      </c>
      <c r="O3866" s="12">
        <f>COUNTIF($P$2:P3866,P3866)</f>
        <v>22</v>
      </c>
      <c r="P3866" s="12" t="str">
        <f t="shared" si="240"/>
        <v>141050300</v>
      </c>
      <c r="Q3866" s="12" t="str">
        <f t="shared" si="241"/>
        <v>1410503000022</v>
      </c>
      <c r="R3866" s="20" t="s">
        <v>3848</v>
      </c>
      <c r="U3866" s="12" t="s">
        <v>100</v>
      </c>
      <c r="W3866" s="12" t="s">
        <v>868</v>
      </c>
      <c r="AI3866" s="12" t="s">
        <v>100</v>
      </c>
      <c r="AK3866" s="12" t="s">
        <v>864</v>
      </c>
      <c r="BN3866" s="12">
        <v>1</v>
      </c>
    </row>
    <row r="3867" spans="1:66" ht="45" x14ac:dyDescent="0.25">
      <c r="A3867" s="12">
        <v>1</v>
      </c>
      <c r="B3867" s="11" t="str">
        <f t="shared" si="239"/>
        <v>Общий расчет. Анализ даты. Анализ даты. Символические звезды. Цветущий балдахин. Нет</v>
      </c>
      <c r="C3867" s="11" t="str">
        <f>IFERROR(VLOOKUP(I3867,lvl_1[],2,FALSE),"Нет")</f>
        <v>Общий расчет</v>
      </c>
      <c r="D3867" s="11" t="str">
        <f>IFERROR(VLOOKUP(Rule!J3867,lvl_2[],2,FALSE),"Нет")</f>
        <v>Анализ даты</v>
      </c>
      <c r="E3867" s="11" t="str">
        <f>IFERROR(VLOOKUP(Rule!K3867,lvl_3[],2,FALSE),"Нет")</f>
        <v>Анализ даты</v>
      </c>
      <c r="F3867" s="11" t="str">
        <f>IFERROR(INDEX(lvl_4[],MATCH(L3867,lvl_4[ID],0),MATCH(TEXT(K3867,"##0"),lvl_4[#Headers],0)),"Нет")</f>
        <v>Символические звезды</v>
      </c>
      <c r="G3867" s="11" t="str">
        <f>IFERROR(INDEX(lvl_5[],MATCH(M3867,lvl_5[ID],0),MATCH(_xlfn.CONCAT(TEXT(K3867,"##0"),"_",TEXT(L3867,"##0")),lvl_5[#Headers],0)),"Нет")</f>
        <v>Цветущий балдахин</v>
      </c>
      <c r="H3867" s="11" t="str">
        <f>IFERROR(INDEX(lvl_6[],MATCH(N3867,lvl_6[ID],0),MATCH(_xlfn.CONCAT(K3867,"_",L3867,"_",M3867),lvl_6[#Headers],0)),"Нет")</f>
        <v>Нет</v>
      </c>
      <c r="I3867" s="12">
        <v>1</v>
      </c>
      <c r="J3867" s="12">
        <v>4</v>
      </c>
      <c r="K3867" s="12">
        <v>1</v>
      </c>
      <c r="L3867" s="12">
        <v>5</v>
      </c>
      <c r="M3867" s="12">
        <v>3</v>
      </c>
      <c r="N3867" s="12">
        <v>0</v>
      </c>
      <c r="O3867" s="12">
        <f>COUNTIF($P$2:P3867,P3867)</f>
        <v>23</v>
      </c>
      <c r="P3867" s="12" t="str">
        <f t="shared" si="240"/>
        <v>141050300</v>
      </c>
      <c r="Q3867" s="12" t="str">
        <f t="shared" si="241"/>
        <v>1410503000023</v>
      </c>
      <c r="R3867" s="20" t="s">
        <v>3849</v>
      </c>
      <c r="U3867" s="12" t="s">
        <v>100</v>
      </c>
      <c r="W3867" s="12" t="s">
        <v>860</v>
      </c>
      <c r="AI3867" s="12" t="s">
        <v>100</v>
      </c>
      <c r="AK3867" s="12" t="s">
        <v>864</v>
      </c>
      <c r="BN3867" s="12">
        <v>1</v>
      </c>
    </row>
    <row r="3868" spans="1:66" ht="45" x14ac:dyDescent="0.25">
      <c r="A3868" s="12">
        <v>1</v>
      </c>
      <c r="B3868" s="11" t="str">
        <f t="shared" si="239"/>
        <v>Общий расчет. Анализ даты. Анализ даты. Символические звезды. Цветущий балдахин. Нет</v>
      </c>
      <c r="C3868" s="11" t="str">
        <f>IFERROR(VLOOKUP(I3868,lvl_1[],2,FALSE),"Нет")</f>
        <v>Общий расчет</v>
      </c>
      <c r="D3868" s="11" t="str">
        <f>IFERROR(VLOOKUP(Rule!J3868,lvl_2[],2,FALSE),"Нет")</f>
        <v>Анализ даты</v>
      </c>
      <c r="E3868" s="11" t="str">
        <f>IFERROR(VLOOKUP(Rule!K3868,lvl_3[],2,FALSE),"Нет")</f>
        <v>Анализ даты</v>
      </c>
      <c r="F3868" s="11" t="str">
        <f>IFERROR(INDEX(lvl_4[],MATCH(L3868,lvl_4[ID],0),MATCH(TEXT(K3868,"##0"),lvl_4[#Headers],0)),"Нет")</f>
        <v>Символические звезды</v>
      </c>
      <c r="G3868" s="11" t="str">
        <f>IFERROR(INDEX(lvl_5[],MATCH(M3868,lvl_5[ID],0),MATCH(_xlfn.CONCAT(TEXT(K3868,"##0"),"_",TEXT(L3868,"##0")),lvl_5[#Headers],0)),"Нет")</f>
        <v>Цветущий балдахин</v>
      </c>
      <c r="H3868" s="11" t="str">
        <f>IFERROR(INDEX(lvl_6[],MATCH(N3868,lvl_6[ID],0),MATCH(_xlfn.CONCAT(K3868,"_",L3868,"_",M3868),lvl_6[#Headers],0)),"Нет")</f>
        <v>Нет</v>
      </c>
      <c r="I3868" s="12">
        <v>1</v>
      </c>
      <c r="J3868" s="12">
        <v>4</v>
      </c>
      <c r="K3868" s="12">
        <v>1</v>
      </c>
      <c r="L3868" s="12">
        <v>5</v>
      </c>
      <c r="M3868" s="12">
        <v>3</v>
      </c>
      <c r="N3868" s="12">
        <v>0</v>
      </c>
      <c r="O3868" s="12">
        <f>COUNTIF($P$2:P3868,P3868)</f>
        <v>24</v>
      </c>
      <c r="P3868" s="12" t="str">
        <f t="shared" si="240"/>
        <v>141050300</v>
      </c>
      <c r="Q3868" s="12" t="str">
        <f t="shared" si="241"/>
        <v>1410503000024</v>
      </c>
      <c r="R3868" s="20" t="s">
        <v>3413</v>
      </c>
      <c r="U3868" s="12" t="s">
        <v>100</v>
      </c>
      <c r="W3868" s="12" t="s">
        <v>864</v>
      </c>
      <c r="AI3868" s="12" t="s">
        <v>100</v>
      </c>
      <c r="AK3868" s="12" t="s">
        <v>864</v>
      </c>
      <c r="BN3868" s="12">
        <v>1</v>
      </c>
    </row>
    <row r="3869" spans="1:66" ht="45" x14ac:dyDescent="0.25">
      <c r="A3869" s="12">
        <v>1</v>
      </c>
      <c r="B3869" s="11" t="str">
        <f t="shared" si="239"/>
        <v>Общий расчет. Анализ даты. Анализ даты. Символические звезды. Почтовая лошадь. Нет</v>
      </c>
      <c r="C3869" s="11" t="str">
        <f>IFERROR(VLOOKUP(I3869,lvl_1[],2,FALSE),"Нет")</f>
        <v>Общий расчет</v>
      </c>
      <c r="D3869" s="11" t="str">
        <f>IFERROR(VLOOKUP(Rule!J3869,lvl_2[],2,FALSE),"Нет")</f>
        <v>Анализ даты</v>
      </c>
      <c r="E3869" s="11" t="str">
        <f>IFERROR(VLOOKUP(Rule!K3869,lvl_3[],2,FALSE),"Нет")</f>
        <v>Анализ даты</v>
      </c>
      <c r="F3869" s="11" t="str">
        <f>IFERROR(INDEX(lvl_4[],MATCH(L3869,lvl_4[ID],0),MATCH(TEXT(K3869,"##0"),lvl_4[#Headers],0)),"Нет")</f>
        <v>Символические звезды</v>
      </c>
      <c r="G3869" s="11" t="str">
        <f>IFERROR(INDEX(lvl_5[],MATCH(M3869,lvl_5[ID],0),MATCH(_xlfn.CONCAT(TEXT(K3869,"##0"),"_",TEXT(L3869,"##0")),lvl_5[#Headers],0)),"Нет")</f>
        <v>Почтовая лошадь</v>
      </c>
      <c r="H3869" s="11" t="str">
        <f>IFERROR(INDEX(lvl_6[],MATCH(N3869,lvl_6[ID],0),MATCH(_xlfn.CONCAT(K3869,"_",L3869,"_",M3869),lvl_6[#Headers],0)),"Нет")</f>
        <v>Нет</v>
      </c>
      <c r="I3869" s="12">
        <v>1</v>
      </c>
      <c r="J3869" s="12">
        <v>4</v>
      </c>
      <c r="K3869" s="12">
        <v>1</v>
      </c>
      <c r="L3869" s="12">
        <v>5</v>
      </c>
      <c r="M3869" s="12">
        <v>4</v>
      </c>
      <c r="N3869" s="12">
        <v>0</v>
      </c>
      <c r="O3869" s="12">
        <f>COUNTIF($P$2:P3869,P3869)</f>
        <v>13</v>
      </c>
      <c r="P3869" s="12" t="str">
        <f t="shared" si="240"/>
        <v>141050400</v>
      </c>
      <c r="Q3869" s="12" t="str">
        <f t="shared" si="241"/>
        <v>1410504000013</v>
      </c>
      <c r="R3869" s="20" t="s">
        <v>3850</v>
      </c>
      <c r="U3869" s="12" t="s">
        <v>100</v>
      </c>
      <c r="W3869" s="12" t="s">
        <v>859</v>
      </c>
      <c r="AI3869" s="12" t="s">
        <v>100</v>
      </c>
      <c r="AK3869" s="12" t="s">
        <v>865</v>
      </c>
      <c r="BN3869" s="12">
        <v>1</v>
      </c>
    </row>
    <row r="3870" spans="1:66" ht="45" x14ac:dyDescent="0.25">
      <c r="A3870" s="12">
        <v>1</v>
      </c>
      <c r="B3870" s="11" t="str">
        <f t="shared" si="239"/>
        <v>Общий расчет. Анализ даты. Анализ даты. Символические звезды. Почтовая лошадь. Нет</v>
      </c>
      <c r="C3870" s="11" t="str">
        <f>IFERROR(VLOOKUP(I3870,lvl_1[],2,FALSE),"Нет")</f>
        <v>Общий расчет</v>
      </c>
      <c r="D3870" s="11" t="str">
        <f>IFERROR(VLOOKUP(Rule!J3870,lvl_2[],2,FALSE),"Нет")</f>
        <v>Анализ даты</v>
      </c>
      <c r="E3870" s="11" t="str">
        <f>IFERROR(VLOOKUP(Rule!K3870,lvl_3[],2,FALSE),"Нет")</f>
        <v>Анализ даты</v>
      </c>
      <c r="F3870" s="11" t="str">
        <f>IFERROR(INDEX(lvl_4[],MATCH(L3870,lvl_4[ID],0),MATCH(TEXT(K3870,"##0"),lvl_4[#Headers],0)),"Нет")</f>
        <v>Символические звезды</v>
      </c>
      <c r="G3870" s="11" t="str">
        <f>IFERROR(INDEX(lvl_5[],MATCH(M3870,lvl_5[ID],0),MATCH(_xlfn.CONCAT(TEXT(K3870,"##0"),"_",TEXT(L3870,"##0")),lvl_5[#Headers],0)),"Нет")</f>
        <v>Почтовая лошадь</v>
      </c>
      <c r="H3870" s="11" t="str">
        <f>IFERROR(INDEX(lvl_6[],MATCH(N3870,lvl_6[ID],0),MATCH(_xlfn.CONCAT(K3870,"_",L3870,"_",M3870),lvl_6[#Headers],0)),"Нет")</f>
        <v>Нет</v>
      </c>
      <c r="I3870" s="12">
        <v>1</v>
      </c>
      <c r="J3870" s="12">
        <v>4</v>
      </c>
      <c r="K3870" s="12">
        <v>1</v>
      </c>
      <c r="L3870" s="12">
        <v>5</v>
      </c>
      <c r="M3870" s="12">
        <v>4</v>
      </c>
      <c r="N3870" s="12">
        <v>0</v>
      </c>
      <c r="O3870" s="12">
        <f>COUNTIF($P$2:P3870,P3870)</f>
        <v>14</v>
      </c>
      <c r="P3870" s="12" t="str">
        <f t="shared" si="240"/>
        <v>141050400</v>
      </c>
      <c r="Q3870" s="12" t="str">
        <f t="shared" si="241"/>
        <v>1410504000014</v>
      </c>
      <c r="R3870" s="20" t="s">
        <v>3851</v>
      </c>
      <c r="U3870" s="12" t="s">
        <v>100</v>
      </c>
      <c r="W3870" s="12" t="s">
        <v>863</v>
      </c>
      <c r="AI3870" s="12" t="s">
        <v>100</v>
      </c>
      <c r="AK3870" s="12" t="s">
        <v>865</v>
      </c>
      <c r="BN3870" s="12">
        <v>1</v>
      </c>
    </row>
    <row r="3871" spans="1:66" ht="45" x14ac:dyDescent="0.25">
      <c r="A3871" s="12">
        <v>1</v>
      </c>
      <c r="B3871" s="11" t="str">
        <f t="shared" si="239"/>
        <v>Общий расчет. Анализ даты. Анализ даты. Символические звезды. Почтовая лошадь. Нет</v>
      </c>
      <c r="C3871" s="11" t="str">
        <f>IFERROR(VLOOKUP(I3871,lvl_1[],2,FALSE),"Нет")</f>
        <v>Общий расчет</v>
      </c>
      <c r="D3871" s="11" t="str">
        <f>IFERROR(VLOOKUP(Rule!J3871,lvl_2[],2,FALSE),"Нет")</f>
        <v>Анализ даты</v>
      </c>
      <c r="E3871" s="11" t="str">
        <f>IFERROR(VLOOKUP(Rule!K3871,lvl_3[],2,FALSE),"Нет")</f>
        <v>Анализ даты</v>
      </c>
      <c r="F3871" s="11" t="str">
        <f>IFERROR(INDEX(lvl_4[],MATCH(L3871,lvl_4[ID],0),MATCH(TEXT(K3871,"##0"),lvl_4[#Headers],0)),"Нет")</f>
        <v>Символические звезды</v>
      </c>
      <c r="G3871" s="11" t="str">
        <f>IFERROR(INDEX(lvl_5[],MATCH(M3871,lvl_5[ID],0),MATCH(_xlfn.CONCAT(TEXT(K3871,"##0"),"_",TEXT(L3871,"##0")),lvl_5[#Headers],0)),"Нет")</f>
        <v>Почтовая лошадь</v>
      </c>
      <c r="H3871" s="11" t="str">
        <f>IFERROR(INDEX(lvl_6[],MATCH(N3871,lvl_6[ID],0),MATCH(_xlfn.CONCAT(K3871,"_",L3871,"_",M3871),lvl_6[#Headers],0)),"Нет")</f>
        <v>Нет</v>
      </c>
      <c r="I3871" s="12">
        <v>1</v>
      </c>
      <c r="J3871" s="12">
        <v>4</v>
      </c>
      <c r="K3871" s="12">
        <v>1</v>
      </c>
      <c r="L3871" s="12">
        <v>5</v>
      </c>
      <c r="M3871" s="12">
        <v>4</v>
      </c>
      <c r="N3871" s="12">
        <v>0</v>
      </c>
      <c r="O3871" s="12">
        <f>COUNTIF($P$2:P3871,P3871)</f>
        <v>15</v>
      </c>
      <c r="P3871" s="12" t="str">
        <f t="shared" si="240"/>
        <v>141050400</v>
      </c>
      <c r="Q3871" s="12" t="str">
        <f t="shared" si="241"/>
        <v>1410504000015</v>
      </c>
      <c r="R3871" s="20" t="s">
        <v>3852</v>
      </c>
      <c r="U3871" s="12" t="s">
        <v>100</v>
      </c>
      <c r="W3871" s="12" t="s">
        <v>867</v>
      </c>
      <c r="AI3871" s="12" t="s">
        <v>100</v>
      </c>
      <c r="AK3871" s="12" t="s">
        <v>865</v>
      </c>
      <c r="BN3871" s="12">
        <v>1</v>
      </c>
    </row>
    <row r="3872" spans="1:66" ht="45" x14ac:dyDescent="0.25">
      <c r="A3872" s="12">
        <v>1</v>
      </c>
      <c r="B3872" s="11" t="str">
        <f t="shared" si="239"/>
        <v>Общий расчет. Анализ даты. Анализ даты. Символические звезды. Почтовая лошадь. Нет</v>
      </c>
      <c r="C3872" s="11" t="str">
        <f>IFERROR(VLOOKUP(I3872,lvl_1[],2,FALSE),"Нет")</f>
        <v>Общий расчет</v>
      </c>
      <c r="D3872" s="11" t="str">
        <f>IFERROR(VLOOKUP(Rule!J3872,lvl_2[],2,FALSE),"Нет")</f>
        <v>Анализ даты</v>
      </c>
      <c r="E3872" s="11" t="str">
        <f>IFERROR(VLOOKUP(Rule!K3872,lvl_3[],2,FALSE),"Нет")</f>
        <v>Анализ даты</v>
      </c>
      <c r="F3872" s="11" t="str">
        <f>IFERROR(INDEX(lvl_4[],MATCH(L3872,lvl_4[ID],0),MATCH(TEXT(K3872,"##0"),lvl_4[#Headers],0)),"Нет")</f>
        <v>Символические звезды</v>
      </c>
      <c r="G3872" s="11" t="str">
        <f>IFERROR(INDEX(lvl_5[],MATCH(M3872,lvl_5[ID],0),MATCH(_xlfn.CONCAT(TEXT(K3872,"##0"),"_",TEXT(L3872,"##0")),lvl_5[#Headers],0)),"Нет")</f>
        <v>Почтовая лошадь</v>
      </c>
      <c r="H3872" s="11" t="str">
        <f>IFERROR(INDEX(lvl_6[],MATCH(N3872,lvl_6[ID],0),MATCH(_xlfn.CONCAT(K3872,"_",L3872,"_",M3872),lvl_6[#Headers],0)),"Нет")</f>
        <v>Нет</v>
      </c>
      <c r="I3872" s="12">
        <v>1</v>
      </c>
      <c r="J3872" s="12">
        <v>4</v>
      </c>
      <c r="K3872" s="12">
        <v>1</v>
      </c>
      <c r="L3872" s="12">
        <v>5</v>
      </c>
      <c r="M3872" s="12">
        <v>4</v>
      </c>
      <c r="N3872" s="12">
        <v>0</v>
      </c>
      <c r="O3872" s="12">
        <f>COUNTIF($P$2:P3872,P3872)</f>
        <v>16</v>
      </c>
      <c r="P3872" s="12" t="str">
        <f t="shared" si="240"/>
        <v>141050400</v>
      </c>
      <c r="Q3872" s="12" t="str">
        <f t="shared" si="241"/>
        <v>1410504000016</v>
      </c>
      <c r="R3872" s="20" t="s">
        <v>3853</v>
      </c>
      <c r="U3872" s="12" t="s">
        <v>100</v>
      </c>
      <c r="W3872" s="12" t="s">
        <v>862</v>
      </c>
      <c r="AI3872" s="12" t="s">
        <v>100</v>
      </c>
      <c r="AK3872" s="12" t="s">
        <v>868</v>
      </c>
      <c r="BN3872" s="12">
        <v>1</v>
      </c>
    </row>
    <row r="3873" spans="1:66" ht="45" x14ac:dyDescent="0.25">
      <c r="A3873" s="12">
        <v>1</v>
      </c>
      <c r="B3873" s="11" t="str">
        <f t="shared" si="239"/>
        <v>Общий расчет. Анализ даты. Анализ даты. Символические звезды. Почтовая лошадь. Нет</v>
      </c>
      <c r="C3873" s="11" t="str">
        <f>IFERROR(VLOOKUP(I3873,lvl_1[],2,FALSE),"Нет")</f>
        <v>Общий расчет</v>
      </c>
      <c r="D3873" s="11" t="str">
        <f>IFERROR(VLOOKUP(Rule!J3873,lvl_2[],2,FALSE),"Нет")</f>
        <v>Анализ даты</v>
      </c>
      <c r="E3873" s="11" t="str">
        <f>IFERROR(VLOOKUP(Rule!K3873,lvl_3[],2,FALSE),"Нет")</f>
        <v>Анализ даты</v>
      </c>
      <c r="F3873" s="11" t="str">
        <f>IFERROR(INDEX(lvl_4[],MATCH(L3873,lvl_4[ID],0),MATCH(TEXT(K3873,"##0"),lvl_4[#Headers],0)),"Нет")</f>
        <v>Символические звезды</v>
      </c>
      <c r="G3873" s="11" t="str">
        <f>IFERROR(INDEX(lvl_5[],MATCH(M3873,lvl_5[ID],0),MATCH(_xlfn.CONCAT(TEXT(K3873,"##0"),"_",TEXT(L3873,"##0")),lvl_5[#Headers],0)),"Нет")</f>
        <v>Почтовая лошадь</v>
      </c>
      <c r="H3873" s="11" t="str">
        <f>IFERROR(INDEX(lvl_6[],MATCH(N3873,lvl_6[ID],0),MATCH(_xlfn.CONCAT(K3873,"_",L3873,"_",M3873),lvl_6[#Headers],0)),"Нет")</f>
        <v>Нет</v>
      </c>
      <c r="I3873" s="12">
        <v>1</v>
      </c>
      <c r="J3873" s="12">
        <v>4</v>
      </c>
      <c r="K3873" s="12">
        <v>1</v>
      </c>
      <c r="L3873" s="12">
        <v>5</v>
      </c>
      <c r="M3873" s="12">
        <v>4</v>
      </c>
      <c r="N3873" s="12">
        <v>0</v>
      </c>
      <c r="O3873" s="12">
        <f>COUNTIF($P$2:P3873,P3873)</f>
        <v>17</v>
      </c>
      <c r="P3873" s="12" t="str">
        <f t="shared" si="240"/>
        <v>141050400</v>
      </c>
      <c r="Q3873" s="12" t="str">
        <f t="shared" si="241"/>
        <v>1410504000017</v>
      </c>
      <c r="R3873" s="20" t="s">
        <v>3854</v>
      </c>
      <c r="U3873" s="12" t="s">
        <v>100</v>
      </c>
      <c r="W3873" s="12" t="s">
        <v>866</v>
      </c>
      <c r="AI3873" s="12" t="s">
        <v>100</v>
      </c>
      <c r="AK3873" s="12" t="s">
        <v>868</v>
      </c>
      <c r="BN3873" s="12">
        <v>1</v>
      </c>
    </row>
    <row r="3874" spans="1:66" ht="45" x14ac:dyDescent="0.25">
      <c r="A3874" s="12">
        <v>1</v>
      </c>
      <c r="B3874" s="11" t="str">
        <f t="shared" si="239"/>
        <v>Общий расчет. Анализ даты. Анализ даты. Символические звезды. Почтовая лошадь. Нет</v>
      </c>
      <c r="C3874" s="11" t="str">
        <f>IFERROR(VLOOKUP(I3874,lvl_1[],2,FALSE),"Нет")</f>
        <v>Общий расчет</v>
      </c>
      <c r="D3874" s="11" t="str">
        <f>IFERROR(VLOOKUP(Rule!J3874,lvl_2[],2,FALSE),"Нет")</f>
        <v>Анализ даты</v>
      </c>
      <c r="E3874" s="11" t="str">
        <f>IFERROR(VLOOKUP(Rule!K3874,lvl_3[],2,FALSE),"Нет")</f>
        <v>Анализ даты</v>
      </c>
      <c r="F3874" s="11" t="str">
        <f>IFERROR(INDEX(lvl_4[],MATCH(L3874,lvl_4[ID],0),MATCH(TEXT(K3874,"##0"),lvl_4[#Headers],0)),"Нет")</f>
        <v>Символические звезды</v>
      </c>
      <c r="G3874" s="11" t="str">
        <f>IFERROR(INDEX(lvl_5[],MATCH(M3874,lvl_5[ID],0),MATCH(_xlfn.CONCAT(TEXT(K3874,"##0"),"_",TEXT(L3874,"##0")),lvl_5[#Headers],0)),"Нет")</f>
        <v>Почтовая лошадь</v>
      </c>
      <c r="H3874" s="11" t="str">
        <f>IFERROR(INDEX(lvl_6[],MATCH(N3874,lvl_6[ID],0),MATCH(_xlfn.CONCAT(K3874,"_",L3874,"_",M3874),lvl_6[#Headers],0)),"Нет")</f>
        <v>Нет</v>
      </c>
      <c r="I3874" s="12">
        <v>1</v>
      </c>
      <c r="J3874" s="12">
        <v>4</v>
      </c>
      <c r="K3874" s="12">
        <v>1</v>
      </c>
      <c r="L3874" s="12">
        <v>5</v>
      </c>
      <c r="M3874" s="12">
        <v>4</v>
      </c>
      <c r="N3874" s="12">
        <v>0</v>
      </c>
      <c r="O3874" s="12">
        <f>COUNTIF($P$2:P3874,P3874)</f>
        <v>18</v>
      </c>
      <c r="P3874" s="12" t="str">
        <f t="shared" si="240"/>
        <v>141050400</v>
      </c>
      <c r="Q3874" s="12" t="str">
        <f t="shared" si="241"/>
        <v>1410504000018</v>
      </c>
      <c r="R3874" s="20" t="s">
        <v>3855</v>
      </c>
      <c r="U3874" s="12" t="s">
        <v>100</v>
      </c>
      <c r="W3874" s="12" t="s">
        <v>870</v>
      </c>
      <c r="AI3874" s="12" t="s">
        <v>100</v>
      </c>
      <c r="AK3874" s="12" t="s">
        <v>868</v>
      </c>
      <c r="BN3874" s="12">
        <v>1</v>
      </c>
    </row>
    <row r="3875" spans="1:66" ht="45" x14ac:dyDescent="0.25">
      <c r="A3875" s="12">
        <v>1</v>
      </c>
      <c r="B3875" s="11" t="str">
        <f t="shared" si="239"/>
        <v>Общий расчет. Анализ даты. Анализ даты. Символические звезды. Почтовая лошадь. Нет</v>
      </c>
      <c r="C3875" s="11" t="str">
        <f>IFERROR(VLOOKUP(I3875,lvl_1[],2,FALSE),"Нет")</f>
        <v>Общий расчет</v>
      </c>
      <c r="D3875" s="11" t="str">
        <f>IFERROR(VLOOKUP(Rule!J3875,lvl_2[],2,FALSE),"Нет")</f>
        <v>Анализ даты</v>
      </c>
      <c r="E3875" s="11" t="str">
        <f>IFERROR(VLOOKUP(Rule!K3875,lvl_3[],2,FALSE),"Нет")</f>
        <v>Анализ даты</v>
      </c>
      <c r="F3875" s="11" t="str">
        <f>IFERROR(INDEX(lvl_4[],MATCH(L3875,lvl_4[ID],0),MATCH(TEXT(K3875,"##0"),lvl_4[#Headers],0)),"Нет")</f>
        <v>Символические звезды</v>
      </c>
      <c r="G3875" s="11" t="str">
        <f>IFERROR(INDEX(lvl_5[],MATCH(M3875,lvl_5[ID],0),MATCH(_xlfn.CONCAT(TEXT(K3875,"##0"),"_",TEXT(L3875,"##0")),lvl_5[#Headers],0)),"Нет")</f>
        <v>Почтовая лошадь</v>
      </c>
      <c r="H3875" s="11" t="str">
        <f>IFERROR(INDEX(lvl_6[],MATCH(N3875,lvl_6[ID],0),MATCH(_xlfn.CONCAT(K3875,"_",L3875,"_",M3875),lvl_6[#Headers],0)),"Нет")</f>
        <v>Нет</v>
      </c>
      <c r="I3875" s="12">
        <v>1</v>
      </c>
      <c r="J3875" s="12">
        <v>4</v>
      </c>
      <c r="K3875" s="12">
        <v>1</v>
      </c>
      <c r="L3875" s="12">
        <v>5</v>
      </c>
      <c r="M3875" s="12">
        <v>4</v>
      </c>
      <c r="N3875" s="12">
        <v>0</v>
      </c>
      <c r="O3875" s="12">
        <f>COUNTIF($P$2:P3875,P3875)</f>
        <v>19</v>
      </c>
      <c r="P3875" s="12" t="str">
        <f t="shared" si="240"/>
        <v>141050400</v>
      </c>
      <c r="Q3875" s="12" t="str">
        <f t="shared" si="241"/>
        <v>1410504000019</v>
      </c>
      <c r="R3875" s="20" t="s">
        <v>3856</v>
      </c>
      <c r="U3875" s="12" t="s">
        <v>100</v>
      </c>
      <c r="W3875" s="12" t="s">
        <v>865</v>
      </c>
      <c r="AI3875" s="12" t="s">
        <v>100</v>
      </c>
      <c r="AK3875" s="12" t="s">
        <v>859</v>
      </c>
      <c r="BN3875" s="12">
        <v>1</v>
      </c>
    </row>
    <row r="3876" spans="1:66" ht="45" x14ac:dyDescent="0.25">
      <c r="A3876" s="12">
        <v>1</v>
      </c>
      <c r="B3876" s="11" t="str">
        <f t="shared" si="239"/>
        <v>Общий расчет. Анализ даты. Анализ даты. Символические звезды. Почтовая лошадь. Нет</v>
      </c>
      <c r="C3876" s="11" t="str">
        <f>IFERROR(VLOOKUP(I3876,lvl_1[],2,FALSE),"Нет")</f>
        <v>Общий расчет</v>
      </c>
      <c r="D3876" s="11" t="str">
        <f>IFERROR(VLOOKUP(Rule!J3876,lvl_2[],2,FALSE),"Нет")</f>
        <v>Анализ даты</v>
      </c>
      <c r="E3876" s="11" t="str">
        <f>IFERROR(VLOOKUP(Rule!K3876,lvl_3[],2,FALSE),"Нет")</f>
        <v>Анализ даты</v>
      </c>
      <c r="F3876" s="11" t="str">
        <f>IFERROR(INDEX(lvl_4[],MATCH(L3876,lvl_4[ID],0),MATCH(TEXT(K3876,"##0"),lvl_4[#Headers],0)),"Нет")</f>
        <v>Символические звезды</v>
      </c>
      <c r="G3876" s="11" t="str">
        <f>IFERROR(INDEX(lvl_5[],MATCH(M3876,lvl_5[ID],0),MATCH(_xlfn.CONCAT(TEXT(K3876,"##0"),"_",TEXT(L3876,"##0")),lvl_5[#Headers],0)),"Нет")</f>
        <v>Почтовая лошадь</v>
      </c>
      <c r="H3876" s="11" t="str">
        <f>IFERROR(INDEX(lvl_6[],MATCH(N3876,lvl_6[ID],0),MATCH(_xlfn.CONCAT(K3876,"_",L3876,"_",M3876),lvl_6[#Headers],0)),"Нет")</f>
        <v>Нет</v>
      </c>
      <c r="I3876" s="12">
        <v>1</v>
      </c>
      <c r="J3876" s="12">
        <v>4</v>
      </c>
      <c r="K3876" s="12">
        <v>1</v>
      </c>
      <c r="L3876" s="12">
        <v>5</v>
      </c>
      <c r="M3876" s="12">
        <v>4</v>
      </c>
      <c r="N3876" s="12">
        <v>0</v>
      </c>
      <c r="O3876" s="12">
        <f>COUNTIF($P$2:P3876,P3876)</f>
        <v>20</v>
      </c>
      <c r="P3876" s="12" t="str">
        <f t="shared" si="240"/>
        <v>141050400</v>
      </c>
      <c r="Q3876" s="12" t="str">
        <f t="shared" si="241"/>
        <v>1410504000020</v>
      </c>
      <c r="R3876" s="20" t="s">
        <v>3857</v>
      </c>
      <c r="U3876" s="12" t="s">
        <v>100</v>
      </c>
      <c r="W3876" s="12" t="s">
        <v>869</v>
      </c>
      <c r="AI3876" s="12" t="s">
        <v>100</v>
      </c>
      <c r="AK3876" s="12" t="s">
        <v>859</v>
      </c>
      <c r="BN3876" s="12">
        <v>1</v>
      </c>
    </row>
    <row r="3877" spans="1:66" ht="45" x14ac:dyDescent="0.25">
      <c r="A3877" s="12">
        <v>1</v>
      </c>
      <c r="B3877" s="11" t="str">
        <f t="shared" ref="B3877:B3940" si="242">_xlfn.CONCAT(C3877,". ", D3877,". ", E3877,". ", F3877,". ", G3877,". ", H3877)</f>
        <v>Общий расчет. Анализ даты. Анализ даты. Символические звезды. Почтовая лошадь. Нет</v>
      </c>
      <c r="C3877" s="11" t="str">
        <f>IFERROR(VLOOKUP(I3877,lvl_1[],2,FALSE),"Нет")</f>
        <v>Общий расчет</v>
      </c>
      <c r="D3877" s="11" t="str">
        <f>IFERROR(VLOOKUP(Rule!J3877,lvl_2[],2,FALSE),"Нет")</f>
        <v>Анализ даты</v>
      </c>
      <c r="E3877" s="11" t="str">
        <f>IFERROR(VLOOKUP(Rule!K3877,lvl_3[],2,FALSE),"Нет")</f>
        <v>Анализ даты</v>
      </c>
      <c r="F3877" s="11" t="str">
        <f>IFERROR(INDEX(lvl_4[],MATCH(L3877,lvl_4[ID],0),MATCH(TEXT(K3877,"##0"),lvl_4[#Headers],0)),"Нет")</f>
        <v>Символические звезды</v>
      </c>
      <c r="G3877" s="11" t="str">
        <f>IFERROR(INDEX(lvl_5[],MATCH(M3877,lvl_5[ID],0),MATCH(_xlfn.CONCAT(TEXT(K3877,"##0"),"_",TEXT(L3877,"##0")),lvl_5[#Headers],0)),"Нет")</f>
        <v>Почтовая лошадь</v>
      </c>
      <c r="H3877" s="11" t="str">
        <f>IFERROR(INDEX(lvl_6[],MATCH(N3877,lvl_6[ID],0),MATCH(_xlfn.CONCAT(K3877,"_",L3877,"_",M3877),lvl_6[#Headers],0)),"Нет")</f>
        <v>Нет</v>
      </c>
      <c r="I3877" s="12">
        <v>1</v>
      </c>
      <c r="J3877" s="12">
        <v>4</v>
      </c>
      <c r="K3877" s="12">
        <v>1</v>
      </c>
      <c r="L3877" s="12">
        <v>5</v>
      </c>
      <c r="M3877" s="12">
        <v>4</v>
      </c>
      <c r="N3877" s="12">
        <v>0</v>
      </c>
      <c r="O3877" s="12">
        <f>COUNTIF($P$2:P3877,P3877)</f>
        <v>21</v>
      </c>
      <c r="P3877" s="12" t="str">
        <f t="shared" ref="P3877:P3940" si="243">_xlfn.CONCAT(I3877,
J3877,
K3877,
IF(LEN(L3877)=1,_xlfn.CONCAT(0,L3877),L3877),
IF(LEN(M3877)=1,_xlfn.CONCAT(0,M3877),M3877),
IF(LEN(N3877)=1,_xlfn.CONCAT(0,N3877),N3877))</f>
        <v>141050400</v>
      </c>
      <c r="Q3877" s="12" t="str">
        <f t="shared" ref="Q3877:Q3940" si="244">_xlfn.CONCAT(I3877,
J3877,
K3877,
IF(LEN(L3877)=1,_xlfn.CONCAT(0,L3877),L3877),
IF(LEN(M3877)=1,_xlfn.CONCAT(0,M3877),M3877),
IF(LEN(N3877)=1,_xlfn.CONCAT(0,N3877),N3877),
IF(LEN(O3877)=1,_xlfn.CONCAT("000",O3877),IF(LEN(O3877)=2,_xlfn.CONCAT("00",O3877),IF(LEN(O3877)=3,_xlfn.CONCAT(0,O3877),O3877))))</f>
        <v>1410504000021</v>
      </c>
      <c r="R3877" s="20" t="s">
        <v>3858</v>
      </c>
      <c r="U3877" s="12" t="s">
        <v>100</v>
      </c>
      <c r="W3877" s="12" t="s">
        <v>861</v>
      </c>
      <c r="AI3877" s="12" t="s">
        <v>100</v>
      </c>
      <c r="AK3877" s="12" t="s">
        <v>859</v>
      </c>
      <c r="BN3877" s="12">
        <v>1</v>
      </c>
    </row>
    <row r="3878" spans="1:66" ht="45" x14ac:dyDescent="0.25">
      <c r="A3878" s="12">
        <v>1</v>
      </c>
      <c r="B3878" s="11" t="str">
        <f t="shared" si="242"/>
        <v>Общий расчет. Анализ даты. Анализ даты. Символические звезды. Почтовая лошадь. Нет</v>
      </c>
      <c r="C3878" s="11" t="str">
        <f>IFERROR(VLOOKUP(I3878,lvl_1[],2,FALSE),"Нет")</f>
        <v>Общий расчет</v>
      </c>
      <c r="D3878" s="11" t="str">
        <f>IFERROR(VLOOKUP(Rule!J3878,lvl_2[],2,FALSE),"Нет")</f>
        <v>Анализ даты</v>
      </c>
      <c r="E3878" s="11" t="str">
        <f>IFERROR(VLOOKUP(Rule!K3878,lvl_3[],2,FALSE),"Нет")</f>
        <v>Анализ даты</v>
      </c>
      <c r="F3878" s="11" t="str">
        <f>IFERROR(INDEX(lvl_4[],MATCH(L3878,lvl_4[ID],0),MATCH(TEXT(K3878,"##0"),lvl_4[#Headers],0)),"Нет")</f>
        <v>Символические звезды</v>
      </c>
      <c r="G3878" s="11" t="str">
        <f>IFERROR(INDEX(lvl_5[],MATCH(M3878,lvl_5[ID],0),MATCH(_xlfn.CONCAT(TEXT(K3878,"##0"),"_",TEXT(L3878,"##0")),lvl_5[#Headers],0)),"Нет")</f>
        <v>Почтовая лошадь</v>
      </c>
      <c r="H3878" s="11" t="str">
        <f>IFERROR(INDEX(lvl_6[],MATCH(N3878,lvl_6[ID],0),MATCH(_xlfn.CONCAT(K3878,"_",L3878,"_",M3878),lvl_6[#Headers],0)),"Нет")</f>
        <v>Нет</v>
      </c>
      <c r="I3878" s="12">
        <v>1</v>
      </c>
      <c r="J3878" s="12">
        <v>4</v>
      </c>
      <c r="K3878" s="12">
        <v>1</v>
      </c>
      <c r="L3878" s="12">
        <v>5</v>
      </c>
      <c r="M3878" s="12">
        <v>4</v>
      </c>
      <c r="N3878" s="12">
        <v>0</v>
      </c>
      <c r="O3878" s="12">
        <f>COUNTIF($P$2:P3878,P3878)</f>
        <v>22</v>
      </c>
      <c r="P3878" s="12" t="str">
        <f t="shared" si="243"/>
        <v>141050400</v>
      </c>
      <c r="Q3878" s="12" t="str">
        <f t="shared" si="244"/>
        <v>1410504000022</v>
      </c>
      <c r="R3878" s="20" t="s">
        <v>3859</v>
      </c>
      <c r="U3878" s="12" t="s">
        <v>100</v>
      </c>
      <c r="W3878" s="12" t="s">
        <v>868</v>
      </c>
      <c r="AI3878" s="12" t="s">
        <v>100</v>
      </c>
      <c r="AK3878" s="12" t="s">
        <v>862</v>
      </c>
      <c r="BN3878" s="12">
        <v>1</v>
      </c>
    </row>
    <row r="3879" spans="1:66" ht="45" x14ac:dyDescent="0.25">
      <c r="A3879" s="12">
        <v>1</v>
      </c>
      <c r="B3879" s="11" t="str">
        <f t="shared" si="242"/>
        <v>Общий расчет. Анализ даты. Анализ даты. Символические звезды. Почтовая лошадь. Нет</v>
      </c>
      <c r="C3879" s="11" t="str">
        <f>IFERROR(VLOOKUP(I3879,lvl_1[],2,FALSE),"Нет")</f>
        <v>Общий расчет</v>
      </c>
      <c r="D3879" s="11" t="str">
        <f>IFERROR(VLOOKUP(Rule!J3879,lvl_2[],2,FALSE),"Нет")</f>
        <v>Анализ даты</v>
      </c>
      <c r="E3879" s="11" t="str">
        <f>IFERROR(VLOOKUP(Rule!K3879,lvl_3[],2,FALSE),"Нет")</f>
        <v>Анализ даты</v>
      </c>
      <c r="F3879" s="11" t="str">
        <f>IFERROR(INDEX(lvl_4[],MATCH(L3879,lvl_4[ID],0),MATCH(TEXT(K3879,"##0"),lvl_4[#Headers],0)),"Нет")</f>
        <v>Символические звезды</v>
      </c>
      <c r="G3879" s="11" t="str">
        <f>IFERROR(INDEX(lvl_5[],MATCH(M3879,lvl_5[ID],0),MATCH(_xlfn.CONCAT(TEXT(K3879,"##0"),"_",TEXT(L3879,"##0")),lvl_5[#Headers],0)),"Нет")</f>
        <v>Почтовая лошадь</v>
      </c>
      <c r="H3879" s="11" t="str">
        <f>IFERROR(INDEX(lvl_6[],MATCH(N3879,lvl_6[ID],0),MATCH(_xlfn.CONCAT(K3879,"_",L3879,"_",M3879),lvl_6[#Headers],0)),"Нет")</f>
        <v>Нет</v>
      </c>
      <c r="I3879" s="12">
        <v>1</v>
      </c>
      <c r="J3879" s="12">
        <v>4</v>
      </c>
      <c r="K3879" s="12">
        <v>1</v>
      </c>
      <c r="L3879" s="12">
        <v>5</v>
      </c>
      <c r="M3879" s="12">
        <v>4</v>
      </c>
      <c r="N3879" s="12">
        <v>0</v>
      </c>
      <c r="O3879" s="12">
        <f>COUNTIF($P$2:P3879,P3879)</f>
        <v>23</v>
      </c>
      <c r="P3879" s="12" t="str">
        <f t="shared" si="243"/>
        <v>141050400</v>
      </c>
      <c r="Q3879" s="12" t="str">
        <f t="shared" si="244"/>
        <v>1410504000023</v>
      </c>
      <c r="R3879" s="20" t="s">
        <v>3860</v>
      </c>
      <c r="U3879" s="12" t="s">
        <v>100</v>
      </c>
      <c r="W3879" s="12" t="s">
        <v>860</v>
      </c>
      <c r="AI3879" s="12" t="s">
        <v>100</v>
      </c>
      <c r="AK3879" s="12" t="s">
        <v>862</v>
      </c>
      <c r="BN3879" s="12">
        <v>1</v>
      </c>
    </row>
    <row r="3880" spans="1:66" ht="45" x14ac:dyDescent="0.25">
      <c r="A3880" s="12">
        <v>1</v>
      </c>
      <c r="B3880" s="11" t="str">
        <f t="shared" si="242"/>
        <v>Общий расчет. Анализ даты. Анализ даты. Символические звезды. Почтовая лошадь. Нет</v>
      </c>
      <c r="C3880" s="11" t="str">
        <f>IFERROR(VLOOKUP(I3880,lvl_1[],2,FALSE),"Нет")</f>
        <v>Общий расчет</v>
      </c>
      <c r="D3880" s="11" t="str">
        <f>IFERROR(VLOOKUP(Rule!J3880,lvl_2[],2,FALSE),"Нет")</f>
        <v>Анализ даты</v>
      </c>
      <c r="E3880" s="11" t="str">
        <f>IFERROR(VLOOKUP(Rule!K3880,lvl_3[],2,FALSE),"Нет")</f>
        <v>Анализ даты</v>
      </c>
      <c r="F3880" s="11" t="str">
        <f>IFERROR(INDEX(lvl_4[],MATCH(L3880,lvl_4[ID],0),MATCH(TEXT(K3880,"##0"),lvl_4[#Headers],0)),"Нет")</f>
        <v>Символические звезды</v>
      </c>
      <c r="G3880" s="11" t="str">
        <f>IFERROR(INDEX(lvl_5[],MATCH(M3880,lvl_5[ID],0),MATCH(_xlfn.CONCAT(TEXT(K3880,"##0"),"_",TEXT(L3880,"##0")),lvl_5[#Headers],0)),"Нет")</f>
        <v>Почтовая лошадь</v>
      </c>
      <c r="H3880" s="11" t="str">
        <f>IFERROR(INDEX(lvl_6[],MATCH(N3880,lvl_6[ID],0),MATCH(_xlfn.CONCAT(K3880,"_",L3880,"_",M3880),lvl_6[#Headers],0)),"Нет")</f>
        <v>Нет</v>
      </c>
      <c r="I3880" s="12">
        <v>1</v>
      </c>
      <c r="J3880" s="12">
        <v>4</v>
      </c>
      <c r="K3880" s="12">
        <v>1</v>
      </c>
      <c r="L3880" s="12">
        <v>5</v>
      </c>
      <c r="M3880" s="12">
        <v>4</v>
      </c>
      <c r="N3880" s="12">
        <v>0</v>
      </c>
      <c r="O3880" s="12">
        <f>COUNTIF($P$2:P3880,P3880)</f>
        <v>24</v>
      </c>
      <c r="P3880" s="12" t="str">
        <f t="shared" si="243"/>
        <v>141050400</v>
      </c>
      <c r="Q3880" s="12" t="str">
        <f t="shared" si="244"/>
        <v>1410504000024</v>
      </c>
      <c r="R3880" s="20" t="s">
        <v>3861</v>
      </c>
      <c r="U3880" s="12" t="s">
        <v>100</v>
      </c>
      <c r="W3880" s="12" t="s">
        <v>864</v>
      </c>
      <c r="AI3880" s="12" t="s">
        <v>100</v>
      </c>
      <c r="AK3880" s="12" t="s">
        <v>862</v>
      </c>
      <c r="BN3880" s="12">
        <v>1</v>
      </c>
    </row>
    <row r="3881" spans="1:66" ht="45" x14ac:dyDescent="0.25">
      <c r="A3881" s="12">
        <v>1</v>
      </c>
      <c r="B3881" s="11" t="str">
        <f t="shared" si="242"/>
        <v>Общий расчет. Анализ даты. Анализ даты. Символические звезды. Демон уничтожения. Нет</v>
      </c>
      <c r="C3881" s="11" t="str">
        <f>IFERROR(VLOOKUP(I3881,lvl_1[],2,FALSE),"Нет")</f>
        <v>Общий расчет</v>
      </c>
      <c r="D3881" s="11" t="str">
        <f>IFERROR(VLOOKUP(Rule!J3881,lvl_2[],2,FALSE),"Нет")</f>
        <v>Анализ даты</v>
      </c>
      <c r="E3881" s="11" t="str">
        <f>IFERROR(VLOOKUP(Rule!K3881,lvl_3[],2,FALSE),"Нет")</f>
        <v>Анализ даты</v>
      </c>
      <c r="F3881" s="11" t="str">
        <f>IFERROR(INDEX(lvl_4[],MATCH(L3881,lvl_4[ID],0),MATCH(TEXT(K3881,"##0"),lvl_4[#Headers],0)),"Нет")</f>
        <v>Символические звезды</v>
      </c>
      <c r="G3881" s="11" t="str">
        <f>IFERROR(INDEX(lvl_5[],MATCH(M3881,lvl_5[ID],0),MATCH(_xlfn.CONCAT(TEXT(K3881,"##0"),"_",TEXT(L3881,"##0")),lvl_5[#Headers],0)),"Нет")</f>
        <v>Демон уничтожения</v>
      </c>
      <c r="H3881" s="11" t="str">
        <f>IFERROR(INDEX(lvl_6[],MATCH(N3881,lvl_6[ID],0),MATCH(_xlfn.CONCAT(K3881,"_",L3881,"_",M3881),lvl_6[#Headers],0)),"Нет")</f>
        <v>Нет</v>
      </c>
      <c r="I3881" s="12">
        <v>1</v>
      </c>
      <c r="J3881" s="12">
        <v>4</v>
      </c>
      <c r="K3881" s="12">
        <v>1</v>
      </c>
      <c r="L3881" s="12">
        <v>5</v>
      </c>
      <c r="M3881" s="12">
        <v>5</v>
      </c>
      <c r="N3881" s="12">
        <v>0</v>
      </c>
      <c r="O3881" s="12">
        <f>COUNTIF($P$2:P3881,P3881)</f>
        <v>13</v>
      </c>
      <c r="P3881" s="12" t="str">
        <f t="shared" si="243"/>
        <v>141050500</v>
      </c>
      <c r="Q3881" s="12" t="str">
        <f t="shared" si="244"/>
        <v>1410505000013</v>
      </c>
      <c r="R3881" s="20" t="s">
        <v>3862</v>
      </c>
      <c r="U3881" s="12" t="s">
        <v>100</v>
      </c>
      <c r="W3881" s="12" t="s">
        <v>859</v>
      </c>
      <c r="AI3881" s="12" t="s">
        <v>100</v>
      </c>
      <c r="AK3881" s="12" t="s">
        <v>862</v>
      </c>
      <c r="BN3881" s="12">
        <v>1</v>
      </c>
    </row>
    <row r="3882" spans="1:66" ht="45" x14ac:dyDescent="0.25">
      <c r="A3882" s="12">
        <v>1</v>
      </c>
      <c r="B3882" s="11" t="str">
        <f t="shared" si="242"/>
        <v>Общий расчет. Анализ даты. Анализ даты. Символические звезды. Демон уничтожения. Нет</v>
      </c>
      <c r="C3882" s="11" t="str">
        <f>IFERROR(VLOOKUP(I3882,lvl_1[],2,FALSE),"Нет")</f>
        <v>Общий расчет</v>
      </c>
      <c r="D3882" s="11" t="str">
        <f>IFERROR(VLOOKUP(Rule!J3882,lvl_2[],2,FALSE),"Нет")</f>
        <v>Анализ даты</v>
      </c>
      <c r="E3882" s="11" t="str">
        <f>IFERROR(VLOOKUP(Rule!K3882,lvl_3[],2,FALSE),"Нет")</f>
        <v>Анализ даты</v>
      </c>
      <c r="F3882" s="11" t="str">
        <f>IFERROR(INDEX(lvl_4[],MATCH(L3882,lvl_4[ID],0),MATCH(TEXT(K3882,"##0"),lvl_4[#Headers],0)),"Нет")</f>
        <v>Символические звезды</v>
      </c>
      <c r="G3882" s="11" t="str">
        <f>IFERROR(INDEX(lvl_5[],MATCH(M3882,lvl_5[ID],0),MATCH(_xlfn.CONCAT(TEXT(K3882,"##0"),"_",TEXT(L3882,"##0")),lvl_5[#Headers],0)),"Нет")</f>
        <v>Демон уничтожения</v>
      </c>
      <c r="H3882" s="11" t="str">
        <f>IFERROR(INDEX(lvl_6[],MATCH(N3882,lvl_6[ID],0),MATCH(_xlfn.CONCAT(K3882,"_",L3882,"_",M3882),lvl_6[#Headers],0)),"Нет")</f>
        <v>Нет</v>
      </c>
      <c r="I3882" s="12">
        <v>1</v>
      </c>
      <c r="J3882" s="12">
        <v>4</v>
      </c>
      <c r="K3882" s="12">
        <v>1</v>
      </c>
      <c r="L3882" s="12">
        <v>5</v>
      </c>
      <c r="M3882" s="12">
        <v>5</v>
      </c>
      <c r="N3882" s="12">
        <v>0</v>
      </c>
      <c r="O3882" s="12">
        <f>COUNTIF($P$2:P3882,P3882)</f>
        <v>14</v>
      </c>
      <c r="P3882" s="12" t="str">
        <f t="shared" si="243"/>
        <v>141050500</v>
      </c>
      <c r="Q3882" s="12" t="str">
        <f t="shared" si="244"/>
        <v>1410505000014</v>
      </c>
      <c r="R3882" s="20" t="s">
        <v>3863</v>
      </c>
      <c r="U3882" s="12" t="s">
        <v>100</v>
      </c>
      <c r="W3882" s="12" t="s">
        <v>863</v>
      </c>
      <c r="AI3882" s="12" t="s">
        <v>100</v>
      </c>
      <c r="AK3882" s="12" t="s">
        <v>862</v>
      </c>
      <c r="BN3882" s="12">
        <v>1</v>
      </c>
    </row>
    <row r="3883" spans="1:66" ht="45" x14ac:dyDescent="0.25">
      <c r="A3883" s="12">
        <v>1</v>
      </c>
      <c r="B3883" s="11" t="str">
        <f t="shared" si="242"/>
        <v>Общий расчет. Анализ даты. Анализ даты. Символические звезды. Демон уничтожения. Нет</v>
      </c>
      <c r="C3883" s="11" t="str">
        <f>IFERROR(VLOOKUP(I3883,lvl_1[],2,FALSE),"Нет")</f>
        <v>Общий расчет</v>
      </c>
      <c r="D3883" s="11" t="str">
        <f>IFERROR(VLOOKUP(Rule!J3883,lvl_2[],2,FALSE),"Нет")</f>
        <v>Анализ даты</v>
      </c>
      <c r="E3883" s="11" t="str">
        <f>IFERROR(VLOOKUP(Rule!K3883,lvl_3[],2,FALSE),"Нет")</f>
        <v>Анализ даты</v>
      </c>
      <c r="F3883" s="11" t="str">
        <f>IFERROR(INDEX(lvl_4[],MATCH(L3883,lvl_4[ID],0),MATCH(TEXT(K3883,"##0"),lvl_4[#Headers],0)),"Нет")</f>
        <v>Символические звезды</v>
      </c>
      <c r="G3883" s="11" t="str">
        <f>IFERROR(INDEX(lvl_5[],MATCH(M3883,lvl_5[ID],0),MATCH(_xlfn.CONCAT(TEXT(K3883,"##0"),"_",TEXT(L3883,"##0")),lvl_5[#Headers],0)),"Нет")</f>
        <v>Демон уничтожения</v>
      </c>
      <c r="H3883" s="11" t="str">
        <f>IFERROR(INDEX(lvl_6[],MATCH(N3883,lvl_6[ID],0),MATCH(_xlfn.CONCAT(K3883,"_",L3883,"_",M3883),lvl_6[#Headers],0)),"Нет")</f>
        <v>Нет</v>
      </c>
      <c r="I3883" s="12">
        <v>1</v>
      </c>
      <c r="J3883" s="12">
        <v>4</v>
      </c>
      <c r="K3883" s="12">
        <v>1</v>
      </c>
      <c r="L3883" s="12">
        <v>5</v>
      </c>
      <c r="M3883" s="12">
        <v>5</v>
      </c>
      <c r="N3883" s="12">
        <v>0</v>
      </c>
      <c r="O3883" s="12">
        <f>COUNTIF($P$2:P3883,P3883)</f>
        <v>15</v>
      </c>
      <c r="P3883" s="12" t="str">
        <f t="shared" si="243"/>
        <v>141050500</v>
      </c>
      <c r="Q3883" s="12" t="str">
        <f t="shared" si="244"/>
        <v>1410505000015</v>
      </c>
      <c r="R3883" s="20" t="s">
        <v>3864</v>
      </c>
      <c r="U3883" s="12" t="s">
        <v>100</v>
      </c>
      <c r="W3883" s="12" t="s">
        <v>867</v>
      </c>
      <c r="AI3883" s="12" t="s">
        <v>100</v>
      </c>
      <c r="AK3883" s="12" t="s">
        <v>862</v>
      </c>
      <c r="BN3883" s="12">
        <v>1</v>
      </c>
    </row>
    <row r="3884" spans="1:66" ht="45" x14ac:dyDescent="0.25">
      <c r="A3884" s="12">
        <v>1</v>
      </c>
      <c r="B3884" s="11" t="str">
        <f t="shared" si="242"/>
        <v>Общий расчет. Анализ даты. Анализ даты. Символические звезды. Демон уничтожения. Нет</v>
      </c>
      <c r="C3884" s="11" t="str">
        <f>IFERROR(VLOOKUP(I3884,lvl_1[],2,FALSE),"Нет")</f>
        <v>Общий расчет</v>
      </c>
      <c r="D3884" s="11" t="str">
        <f>IFERROR(VLOOKUP(Rule!J3884,lvl_2[],2,FALSE),"Нет")</f>
        <v>Анализ даты</v>
      </c>
      <c r="E3884" s="11" t="str">
        <f>IFERROR(VLOOKUP(Rule!K3884,lvl_3[],2,FALSE),"Нет")</f>
        <v>Анализ даты</v>
      </c>
      <c r="F3884" s="11" t="str">
        <f>IFERROR(INDEX(lvl_4[],MATCH(L3884,lvl_4[ID],0),MATCH(TEXT(K3884,"##0"),lvl_4[#Headers],0)),"Нет")</f>
        <v>Символические звезды</v>
      </c>
      <c r="G3884" s="11" t="str">
        <f>IFERROR(INDEX(lvl_5[],MATCH(M3884,lvl_5[ID],0),MATCH(_xlfn.CONCAT(TEXT(K3884,"##0"),"_",TEXT(L3884,"##0")),lvl_5[#Headers],0)),"Нет")</f>
        <v>Демон уничтожения</v>
      </c>
      <c r="H3884" s="11" t="str">
        <f>IFERROR(INDEX(lvl_6[],MATCH(N3884,lvl_6[ID],0),MATCH(_xlfn.CONCAT(K3884,"_",L3884,"_",M3884),lvl_6[#Headers],0)),"Нет")</f>
        <v>Нет</v>
      </c>
      <c r="I3884" s="12">
        <v>1</v>
      </c>
      <c r="J3884" s="12">
        <v>4</v>
      </c>
      <c r="K3884" s="12">
        <v>1</v>
      </c>
      <c r="L3884" s="12">
        <v>5</v>
      </c>
      <c r="M3884" s="12">
        <v>5</v>
      </c>
      <c r="N3884" s="12">
        <v>0</v>
      </c>
      <c r="O3884" s="12">
        <f>COUNTIF($P$2:P3884,P3884)</f>
        <v>16</v>
      </c>
      <c r="P3884" s="12" t="str">
        <f t="shared" si="243"/>
        <v>141050500</v>
      </c>
      <c r="Q3884" s="12" t="str">
        <f t="shared" si="244"/>
        <v>1410505000016</v>
      </c>
      <c r="R3884" s="20" t="s">
        <v>3865</v>
      </c>
      <c r="U3884" s="12" t="s">
        <v>100</v>
      </c>
      <c r="W3884" s="12" t="s">
        <v>862</v>
      </c>
      <c r="AI3884" s="12" t="s">
        <v>100</v>
      </c>
      <c r="AK3884" s="12" t="s">
        <v>865</v>
      </c>
      <c r="BN3884" s="12">
        <v>1</v>
      </c>
    </row>
    <row r="3885" spans="1:66" ht="45" x14ac:dyDescent="0.25">
      <c r="A3885" s="12">
        <v>1</v>
      </c>
      <c r="B3885" s="11" t="str">
        <f t="shared" si="242"/>
        <v>Общий расчет. Анализ даты. Анализ даты. Символические звезды. Демон уничтожения. Нет</v>
      </c>
      <c r="C3885" s="11" t="str">
        <f>IFERROR(VLOOKUP(I3885,lvl_1[],2,FALSE),"Нет")</f>
        <v>Общий расчет</v>
      </c>
      <c r="D3885" s="11" t="str">
        <f>IFERROR(VLOOKUP(Rule!J3885,lvl_2[],2,FALSE),"Нет")</f>
        <v>Анализ даты</v>
      </c>
      <c r="E3885" s="11" t="str">
        <f>IFERROR(VLOOKUP(Rule!K3885,lvl_3[],2,FALSE),"Нет")</f>
        <v>Анализ даты</v>
      </c>
      <c r="F3885" s="11" t="str">
        <f>IFERROR(INDEX(lvl_4[],MATCH(L3885,lvl_4[ID],0),MATCH(TEXT(K3885,"##0"),lvl_4[#Headers],0)),"Нет")</f>
        <v>Символические звезды</v>
      </c>
      <c r="G3885" s="11" t="str">
        <f>IFERROR(INDEX(lvl_5[],MATCH(M3885,lvl_5[ID],0),MATCH(_xlfn.CONCAT(TEXT(K3885,"##0"),"_",TEXT(L3885,"##0")),lvl_5[#Headers],0)),"Нет")</f>
        <v>Демон уничтожения</v>
      </c>
      <c r="H3885" s="11" t="str">
        <f>IFERROR(INDEX(lvl_6[],MATCH(N3885,lvl_6[ID],0),MATCH(_xlfn.CONCAT(K3885,"_",L3885,"_",M3885),lvl_6[#Headers],0)),"Нет")</f>
        <v>Нет</v>
      </c>
      <c r="I3885" s="12">
        <v>1</v>
      </c>
      <c r="J3885" s="12">
        <v>4</v>
      </c>
      <c r="K3885" s="12">
        <v>1</v>
      </c>
      <c r="L3885" s="12">
        <v>5</v>
      </c>
      <c r="M3885" s="12">
        <v>5</v>
      </c>
      <c r="N3885" s="12">
        <v>0</v>
      </c>
      <c r="O3885" s="12">
        <f>COUNTIF($P$2:P3885,P3885)</f>
        <v>17</v>
      </c>
      <c r="P3885" s="12" t="str">
        <f t="shared" si="243"/>
        <v>141050500</v>
      </c>
      <c r="Q3885" s="12" t="str">
        <f t="shared" si="244"/>
        <v>1410505000017</v>
      </c>
      <c r="R3885" s="20" t="s">
        <v>3866</v>
      </c>
      <c r="U3885" s="12" t="s">
        <v>100</v>
      </c>
      <c r="W3885" s="12" t="s">
        <v>866</v>
      </c>
      <c r="AI3885" s="12" t="s">
        <v>100</v>
      </c>
      <c r="AK3885" s="12" t="s">
        <v>865</v>
      </c>
      <c r="BN3885" s="12">
        <v>1</v>
      </c>
    </row>
    <row r="3886" spans="1:66" ht="45" x14ac:dyDescent="0.25">
      <c r="A3886" s="12">
        <v>1</v>
      </c>
      <c r="B3886" s="11" t="str">
        <f t="shared" si="242"/>
        <v>Общий расчет. Анализ даты. Анализ даты. Символические звезды. Демон уничтожения. Нет</v>
      </c>
      <c r="C3886" s="11" t="str">
        <f>IFERROR(VLOOKUP(I3886,lvl_1[],2,FALSE),"Нет")</f>
        <v>Общий расчет</v>
      </c>
      <c r="D3886" s="11" t="str">
        <f>IFERROR(VLOOKUP(Rule!J3886,lvl_2[],2,FALSE),"Нет")</f>
        <v>Анализ даты</v>
      </c>
      <c r="E3886" s="11" t="str">
        <f>IFERROR(VLOOKUP(Rule!K3886,lvl_3[],2,FALSE),"Нет")</f>
        <v>Анализ даты</v>
      </c>
      <c r="F3886" s="11" t="str">
        <f>IFERROR(INDEX(lvl_4[],MATCH(L3886,lvl_4[ID],0),MATCH(TEXT(K3886,"##0"),lvl_4[#Headers],0)),"Нет")</f>
        <v>Символические звезды</v>
      </c>
      <c r="G3886" s="11" t="str">
        <f>IFERROR(INDEX(lvl_5[],MATCH(M3886,lvl_5[ID],0),MATCH(_xlfn.CONCAT(TEXT(K3886,"##0"),"_",TEXT(L3886,"##0")),lvl_5[#Headers],0)),"Нет")</f>
        <v>Демон уничтожения</v>
      </c>
      <c r="H3886" s="11" t="str">
        <f>IFERROR(INDEX(lvl_6[],MATCH(N3886,lvl_6[ID],0),MATCH(_xlfn.CONCAT(K3886,"_",L3886,"_",M3886),lvl_6[#Headers],0)),"Нет")</f>
        <v>Нет</v>
      </c>
      <c r="I3886" s="12">
        <v>1</v>
      </c>
      <c r="J3886" s="12">
        <v>4</v>
      </c>
      <c r="K3886" s="12">
        <v>1</v>
      </c>
      <c r="L3886" s="12">
        <v>5</v>
      </c>
      <c r="M3886" s="12">
        <v>5</v>
      </c>
      <c r="N3886" s="12">
        <v>0</v>
      </c>
      <c r="O3886" s="12">
        <f>COUNTIF($P$2:P3886,P3886)</f>
        <v>18</v>
      </c>
      <c r="P3886" s="12" t="str">
        <f t="shared" si="243"/>
        <v>141050500</v>
      </c>
      <c r="Q3886" s="12" t="str">
        <f t="shared" si="244"/>
        <v>1410505000018</v>
      </c>
      <c r="R3886" s="20" t="s">
        <v>3867</v>
      </c>
      <c r="U3886" s="12" t="s">
        <v>100</v>
      </c>
      <c r="W3886" s="12" t="s">
        <v>870</v>
      </c>
      <c r="AI3886" s="12" t="s">
        <v>100</v>
      </c>
      <c r="AK3886" s="12" t="s">
        <v>865</v>
      </c>
      <c r="BN3886" s="12">
        <v>1</v>
      </c>
    </row>
    <row r="3887" spans="1:66" ht="45" x14ac:dyDescent="0.25">
      <c r="A3887" s="12">
        <v>1</v>
      </c>
      <c r="B3887" s="11" t="str">
        <f t="shared" si="242"/>
        <v>Общий расчет. Анализ даты. Анализ даты. Символические звезды. Демон уничтожения. Нет</v>
      </c>
      <c r="C3887" s="11" t="str">
        <f>IFERROR(VLOOKUP(I3887,lvl_1[],2,FALSE),"Нет")</f>
        <v>Общий расчет</v>
      </c>
      <c r="D3887" s="11" t="str">
        <f>IFERROR(VLOOKUP(Rule!J3887,lvl_2[],2,FALSE),"Нет")</f>
        <v>Анализ даты</v>
      </c>
      <c r="E3887" s="11" t="str">
        <f>IFERROR(VLOOKUP(Rule!K3887,lvl_3[],2,FALSE),"Нет")</f>
        <v>Анализ даты</v>
      </c>
      <c r="F3887" s="11" t="str">
        <f>IFERROR(INDEX(lvl_4[],MATCH(L3887,lvl_4[ID],0),MATCH(TEXT(K3887,"##0"),lvl_4[#Headers],0)),"Нет")</f>
        <v>Символические звезды</v>
      </c>
      <c r="G3887" s="11" t="str">
        <f>IFERROR(INDEX(lvl_5[],MATCH(M3887,lvl_5[ID],0),MATCH(_xlfn.CONCAT(TEXT(K3887,"##0"),"_",TEXT(L3887,"##0")),lvl_5[#Headers],0)),"Нет")</f>
        <v>Демон уничтожения</v>
      </c>
      <c r="H3887" s="11" t="str">
        <f>IFERROR(INDEX(lvl_6[],MATCH(N3887,lvl_6[ID],0),MATCH(_xlfn.CONCAT(K3887,"_",L3887,"_",M3887),lvl_6[#Headers],0)),"Нет")</f>
        <v>Нет</v>
      </c>
      <c r="I3887" s="12">
        <v>1</v>
      </c>
      <c r="J3887" s="12">
        <v>4</v>
      </c>
      <c r="K3887" s="12">
        <v>1</v>
      </c>
      <c r="L3887" s="12">
        <v>5</v>
      </c>
      <c r="M3887" s="12">
        <v>5</v>
      </c>
      <c r="N3887" s="12">
        <v>0</v>
      </c>
      <c r="O3887" s="12">
        <f>COUNTIF($P$2:P3887,P3887)</f>
        <v>19</v>
      </c>
      <c r="P3887" s="12" t="str">
        <f t="shared" si="243"/>
        <v>141050500</v>
      </c>
      <c r="Q3887" s="12" t="str">
        <f t="shared" si="244"/>
        <v>1410505000019</v>
      </c>
      <c r="R3887" s="20" t="s">
        <v>3868</v>
      </c>
      <c r="U3887" s="12" t="s">
        <v>100</v>
      </c>
      <c r="W3887" s="12" t="s">
        <v>865</v>
      </c>
      <c r="AI3887" s="12" t="s">
        <v>100</v>
      </c>
      <c r="AK3887" s="12" t="s">
        <v>868</v>
      </c>
      <c r="BN3887" s="12">
        <v>1</v>
      </c>
    </row>
    <row r="3888" spans="1:66" ht="45" x14ac:dyDescent="0.25">
      <c r="A3888" s="12">
        <v>1</v>
      </c>
      <c r="B3888" s="11" t="str">
        <f t="shared" si="242"/>
        <v>Общий расчет. Анализ даты. Анализ даты. Символические звезды. Демон уничтожения. Нет</v>
      </c>
      <c r="C3888" s="11" t="str">
        <f>IFERROR(VLOOKUP(I3888,lvl_1[],2,FALSE),"Нет")</f>
        <v>Общий расчет</v>
      </c>
      <c r="D3888" s="11" t="str">
        <f>IFERROR(VLOOKUP(Rule!J3888,lvl_2[],2,FALSE),"Нет")</f>
        <v>Анализ даты</v>
      </c>
      <c r="E3888" s="11" t="str">
        <f>IFERROR(VLOOKUP(Rule!K3888,lvl_3[],2,FALSE),"Нет")</f>
        <v>Анализ даты</v>
      </c>
      <c r="F3888" s="11" t="str">
        <f>IFERROR(INDEX(lvl_4[],MATCH(L3888,lvl_4[ID],0),MATCH(TEXT(K3888,"##0"),lvl_4[#Headers],0)),"Нет")</f>
        <v>Символические звезды</v>
      </c>
      <c r="G3888" s="11" t="str">
        <f>IFERROR(INDEX(lvl_5[],MATCH(M3888,lvl_5[ID],0),MATCH(_xlfn.CONCAT(TEXT(K3888,"##0"),"_",TEXT(L3888,"##0")),lvl_5[#Headers],0)),"Нет")</f>
        <v>Демон уничтожения</v>
      </c>
      <c r="H3888" s="11" t="str">
        <f>IFERROR(INDEX(lvl_6[],MATCH(N3888,lvl_6[ID],0),MATCH(_xlfn.CONCAT(K3888,"_",L3888,"_",M3888),lvl_6[#Headers],0)),"Нет")</f>
        <v>Нет</v>
      </c>
      <c r="I3888" s="12">
        <v>1</v>
      </c>
      <c r="J3888" s="12">
        <v>4</v>
      </c>
      <c r="K3888" s="12">
        <v>1</v>
      </c>
      <c r="L3888" s="12">
        <v>5</v>
      </c>
      <c r="M3888" s="12">
        <v>5</v>
      </c>
      <c r="N3888" s="12">
        <v>0</v>
      </c>
      <c r="O3888" s="12">
        <f>COUNTIF($P$2:P3888,P3888)</f>
        <v>20</v>
      </c>
      <c r="P3888" s="12" t="str">
        <f t="shared" si="243"/>
        <v>141050500</v>
      </c>
      <c r="Q3888" s="12" t="str">
        <f t="shared" si="244"/>
        <v>1410505000020</v>
      </c>
      <c r="R3888" s="20" t="s">
        <v>3869</v>
      </c>
      <c r="U3888" s="12" t="s">
        <v>100</v>
      </c>
      <c r="W3888" s="12" t="s">
        <v>869</v>
      </c>
      <c r="AI3888" s="12" t="s">
        <v>100</v>
      </c>
      <c r="AK3888" s="12" t="s">
        <v>868</v>
      </c>
      <c r="BN3888" s="12">
        <v>1</v>
      </c>
    </row>
    <row r="3889" spans="1:66" ht="45" x14ac:dyDescent="0.25">
      <c r="A3889" s="12">
        <v>1</v>
      </c>
      <c r="B3889" s="11" t="str">
        <f t="shared" si="242"/>
        <v>Общий расчет. Анализ даты. Анализ даты. Символические звезды. Демон уничтожения. Нет</v>
      </c>
      <c r="C3889" s="11" t="str">
        <f>IFERROR(VLOOKUP(I3889,lvl_1[],2,FALSE),"Нет")</f>
        <v>Общий расчет</v>
      </c>
      <c r="D3889" s="11" t="str">
        <f>IFERROR(VLOOKUP(Rule!J3889,lvl_2[],2,FALSE),"Нет")</f>
        <v>Анализ даты</v>
      </c>
      <c r="E3889" s="11" t="str">
        <f>IFERROR(VLOOKUP(Rule!K3889,lvl_3[],2,FALSE),"Нет")</f>
        <v>Анализ даты</v>
      </c>
      <c r="F3889" s="11" t="str">
        <f>IFERROR(INDEX(lvl_4[],MATCH(L3889,lvl_4[ID],0),MATCH(TEXT(K3889,"##0"),lvl_4[#Headers],0)),"Нет")</f>
        <v>Символические звезды</v>
      </c>
      <c r="G3889" s="11" t="str">
        <f>IFERROR(INDEX(lvl_5[],MATCH(M3889,lvl_5[ID],0),MATCH(_xlfn.CONCAT(TEXT(K3889,"##0"),"_",TEXT(L3889,"##0")),lvl_5[#Headers],0)),"Нет")</f>
        <v>Демон уничтожения</v>
      </c>
      <c r="H3889" s="11" t="str">
        <f>IFERROR(INDEX(lvl_6[],MATCH(N3889,lvl_6[ID],0),MATCH(_xlfn.CONCAT(K3889,"_",L3889,"_",M3889),lvl_6[#Headers],0)),"Нет")</f>
        <v>Нет</v>
      </c>
      <c r="I3889" s="12">
        <v>1</v>
      </c>
      <c r="J3889" s="12">
        <v>4</v>
      </c>
      <c r="K3889" s="12">
        <v>1</v>
      </c>
      <c r="L3889" s="12">
        <v>5</v>
      </c>
      <c r="M3889" s="12">
        <v>5</v>
      </c>
      <c r="N3889" s="12">
        <v>0</v>
      </c>
      <c r="O3889" s="12">
        <f>COUNTIF($P$2:P3889,P3889)</f>
        <v>21</v>
      </c>
      <c r="P3889" s="12" t="str">
        <f t="shared" si="243"/>
        <v>141050500</v>
      </c>
      <c r="Q3889" s="12" t="str">
        <f t="shared" si="244"/>
        <v>1410505000021</v>
      </c>
      <c r="R3889" s="20" t="s">
        <v>3870</v>
      </c>
      <c r="U3889" s="12" t="s">
        <v>100</v>
      </c>
      <c r="W3889" s="12" t="s">
        <v>861</v>
      </c>
      <c r="AI3889" s="12" t="s">
        <v>100</v>
      </c>
      <c r="AK3889" s="12" t="s">
        <v>868</v>
      </c>
      <c r="BN3889" s="12">
        <v>1</v>
      </c>
    </row>
    <row r="3890" spans="1:66" ht="45" x14ac:dyDescent="0.25">
      <c r="A3890" s="12">
        <v>1</v>
      </c>
      <c r="B3890" s="11" t="str">
        <f t="shared" si="242"/>
        <v>Общий расчет. Анализ даты. Анализ даты. Символические звезды. Демон уничтожения. Нет</v>
      </c>
      <c r="C3890" s="11" t="str">
        <f>IFERROR(VLOOKUP(I3890,lvl_1[],2,FALSE),"Нет")</f>
        <v>Общий расчет</v>
      </c>
      <c r="D3890" s="11" t="str">
        <f>IFERROR(VLOOKUP(Rule!J3890,lvl_2[],2,FALSE),"Нет")</f>
        <v>Анализ даты</v>
      </c>
      <c r="E3890" s="11" t="str">
        <f>IFERROR(VLOOKUP(Rule!K3890,lvl_3[],2,FALSE),"Нет")</f>
        <v>Анализ даты</v>
      </c>
      <c r="F3890" s="11" t="str">
        <f>IFERROR(INDEX(lvl_4[],MATCH(L3890,lvl_4[ID],0),MATCH(TEXT(K3890,"##0"),lvl_4[#Headers],0)),"Нет")</f>
        <v>Символические звезды</v>
      </c>
      <c r="G3890" s="11" t="str">
        <f>IFERROR(INDEX(lvl_5[],MATCH(M3890,lvl_5[ID],0),MATCH(_xlfn.CONCAT(TEXT(K3890,"##0"),"_",TEXT(L3890,"##0")),lvl_5[#Headers],0)),"Нет")</f>
        <v>Демон уничтожения</v>
      </c>
      <c r="H3890" s="11" t="str">
        <f>IFERROR(INDEX(lvl_6[],MATCH(N3890,lvl_6[ID],0),MATCH(_xlfn.CONCAT(K3890,"_",L3890,"_",M3890),lvl_6[#Headers],0)),"Нет")</f>
        <v>Нет</v>
      </c>
      <c r="I3890" s="12">
        <v>1</v>
      </c>
      <c r="J3890" s="12">
        <v>4</v>
      </c>
      <c r="K3890" s="12">
        <v>1</v>
      </c>
      <c r="L3890" s="12">
        <v>5</v>
      </c>
      <c r="M3890" s="12">
        <v>5</v>
      </c>
      <c r="N3890" s="12">
        <v>0</v>
      </c>
      <c r="O3890" s="12">
        <f>COUNTIF($P$2:P3890,P3890)</f>
        <v>22</v>
      </c>
      <c r="P3890" s="12" t="str">
        <f t="shared" si="243"/>
        <v>141050500</v>
      </c>
      <c r="Q3890" s="12" t="str">
        <f t="shared" si="244"/>
        <v>1410505000022</v>
      </c>
      <c r="R3890" s="20" t="s">
        <v>3871</v>
      </c>
      <c r="U3890" s="12" t="s">
        <v>100</v>
      </c>
      <c r="W3890" s="12" t="s">
        <v>868</v>
      </c>
      <c r="AI3890" s="12" t="s">
        <v>100</v>
      </c>
      <c r="AK3890" s="12" t="s">
        <v>859</v>
      </c>
      <c r="BN3890" s="12">
        <v>1</v>
      </c>
    </row>
    <row r="3891" spans="1:66" ht="45" x14ac:dyDescent="0.25">
      <c r="A3891" s="12">
        <v>1</v>
      </c>
      <c r="B3891" s="11" t="str">
        <f t="shared" si="242"/>
        <v>Общий расчет. Анализ даты. Анализ даты. Символические звезды. Демон уничтожения. Нет</v>
      </c>
      <c r="C3891" s="11" t="str">
        <f>IFERROR(VLOOKUP(I3891,lvl_1[],2,FALSE),"Нет")</f>
        <v>Общий расчет</v>
      </c>
      <c r="D3891" s="11" t="str">
        <f>IFERROR(VLOOKUP(Rule!J3891,lvl_2[],2,FALSE),"Нет")</f>
        <v>Анализ даты</v>
      </c>
      <c r="E3891" s="11" t="str">
        <f>IFERROR(VLOOKUP(Rule!K3891,lvl_3[],2,FALSE),"Нет")</f>
        <v>Анализ даты</v>
      </c>
      <c r="F3891" s="11" t="str">
        <f>IFERROR(INDEX(lvl_4[],MATCH(L3891,lvl_4[ID],0),MATCH(TEXT(K3891,"##0"),lvl_4[#Headers],0)),"Нет")</f>
        <v>Символические звезды</v>
      </c>
      <c r="G3891" s="11" t="str">
        <f>IFERROR(INDEX(lvl_5[],MATCH(M3891,lvl_5[ID],0),MATCH(_xlfn.CONCAT(TEXT(K3891,"##0"),"_",TEXT(L3891,"##0")),lvl_5[#Headers],0)),"Нет")</f>
        <v>Демон уничтожения</v>
      </c>
      <c r="H3891" s="11" t="str">
        <f>IFERROR(INDEX(lvl_6[],MATCH(N3891,lvl_6[ID],0),MATCH(_xlfn.CONCAT(K3891,"_",L3891,"_",M3891),lvl_6[#Headers],0)),"Нет")</f>
        <v>Нет</v>
      </c>
      <c r="I3891" s="12">
        <v>1</v>
      </c>
      <c r="J3891" s="12">
        <v>4</v>
      </c>
      <c r="K3891" s="12">
        <v>1</v>
      </c>
      <c r="L3891" s="12">
        <v>5</v>
      </c>
      <c r="M3891" s="12">
        <v>5</v>
      </c>
      <c r="N3891" s="12">
        <v>0</v>
      </c>
      <c r="O3891" s="12">
        <f>COUNTIF($P$2:P3891,P3891)</f>
        <v>23</v>
      </c>
      <c r="P3891" s="12" t="str">
        <f t="shared" si="243"/>
        <v>141050500</v>
      </c>
      <c r="Q3891" s="12" t="str">
        <f t="shared" si="244"/>
        <v>1410505000023</v>
      </c>
      <c r="R3891" s="20" t="s">
        <v>3872</v>
      </c>
      <c r="U3891" s="12" t="s">
        <v>100</v>
      </c>
      <c r="W3891" s="12" t="s">
        <v>860</v>
      </c>
      <c r="AI3891" s="12" t="s">
        <v>100</v>
      </c>
      <c r="AK3891" s="12" t="s">
        <v>859</v>
      </c>
      <c r="BN3891" s="12">
        <v>1</v>
      </c>
    </row>
    <row r="3892" spans="1:66" ht="45" x14ac:dyDescent="0.25">
      <c r="A3892" s="12">
        <v>1</v>
      </c>
      <c r="B3892" s="11" t="str">
        <f t="shared" si="242"/>
        <v>Общий расчет. Анализ даты. Анализ даты. Символические звезды. Демон уничтожения. Нет</v>
      </c>
      <c r="C3892" s="11" t="str">
        <f>IFERROR(VLOOKUP(I3892,lvl_1[],2,FALSE),"Нет")</f>
        <v>Общий расчет</v>
      </c>
      <c r="D3892" s="11" t="str">
        <f>IFERROR(VLOOKUP(Rule!J3892,lvl_2[],2,FALSE),"Нет")</f>
        <v>Анализ даты</v>
      </c>
      <c r="E3892" s="11" t="str">
        <f>IFERROR(VLOOKUP(Rule!K3892,lvl_3[],2,FALSE),"Нет")</f>
        <v>Анализ даты</v>
      </c>
      <c r="F3892" s="11" t="str">
        <f>IFERROR(INDEX(lvl_4[],MATCH(L3892,lvl_4[ID],0),MATCH(TEXT(K3892,"##0"),lvl_4[#Headers],0)),"Нет")</f>
        <v>Символические звезды</v>
      </c>
      <c r="G3892" s="11" t="str">
        <f>IFERROR(INDEX(lvl_5[],MATCH(M3892,lvl_5[ID],0),MATCH(_xlfn.CONCAT(TEXT(K3892,"##0"),"_",TEXT(L3892,"##0")),lvl_5[#Headers],0)),"Нет")</f>
        <v>Демон уничтожения</v>
      </c>
      <c r="H3892" s="11" t="str">
        <f>IFERROR(INDEX(lvl_6[],MATCH(N3892,lvl_6[ID],0),MATCH(_xlfn.CONCAT(K3892,"_",L3892,"_",M3892),lvl_6[#Headers],0)),"Нет")</f>
        <v>Нет</v>
      </c>
      <c r="I3892" s="12">
        <v>1</v>
      </c>
      <c r="J3892" s="12">
        <v>4</v>
      </c>
      <c r="K3892" s="12">
        <v>1</v>
      </c>
      <c r="L3892" s="12">
        <v>5</v>
      </c>
      <c r="M3892" s="12">
        <v>5</v>
      </c>
      <c r="N3892" s="12">
        <v>0</v>
      </c>
      <c r="O3892" s="12">
        <f>COUNTIF($P$2:P3892,P3892)</f>
        <v>24</v>
      </c>
      <c r="P3892" s="12" t="str">
        <f t="shared" si="243"/>
        <v>141050500</v>
      </c>
      <c r="Q3892" s="12" t="str">
        <f t="shared" si="244"/>
        <v>1410505000024</v>
      </c>
      <c r="R3892" s="20" t="s">
        <v>3873</v>
      </c>
      <c r="U3892" s="12" t="s">
        <v>100</v>
      </c>
      <c r="W3892" s="12" t="s">
        <v>864</v>
      </c>
      <c r="AI3892" s="12" t="s">
        <v>100</v>
      </c>
      <c r="AK3892" s="12" t="s">
        <v>859</v>
      </c>
      <c r="BN3892" s="12">
        <v>1</v>
      </c>
    </row>
    <row r="3893" spans="1:66" ht="45" x14ac:dyDescent="0.25">
      <c r="A3893" s="12">
        <v>1</v>
      </c>
      <c r="B3893" s="11" t="str">
        <f t="shared" si="242"/>
        <v>Общий расчет. Анализ даты. Анализ даты. Символические звезды. Демон грабежа. Нет</v>
      </c>
      <c r="C3893" s="11" t="str">
        <f>IFERROR(VLOOKUP(I3893,lvl_1[],2,FALSE),"Нет")</f>
        <v>Общий расчет</v>
      </c>
      <c r="D3893" s="11" t="str">
        <f>IFERROR(VLOOKUP(Rule!J3893,lvl_2[],2,FALSE),"Нет")</f>
        <v>Анализ даты</v>
      </c>
      <c r="E3893" s="11" t="str">
        <f>IFERROR(VLOOKUP(Rule!K3893,lvl_3[],2,FALSE),"Нет")</f>
        <v>Анализ даты</v>
      </c>
      <c r="F3893" s="11" t="str">
        <f>IFERROR(INDEX(lvl_4[],MATCH(L3893,lvl_4[ID],0),MATCH(TEXT(K3893,"##0"),lvl_4[#Headers],0)),"Нет")</f>
        <v>Символические звезды</v>
      </c>
      <c r="G3893" s="11" t="str">
        <f>IFERROR(INDEX(lvl_5[],MATCH(M3893,lvl_5[ID],0),MATCH(_xlfn.CONCAT(TEXT(K3893,"##0"),"_",TEXT(L3893,"##0")),lvl_5[#Headers],0)),"Нет")</f>
        <v>Демон грабежа</v>
      </c>
      <c r="H3893" s="11" t="str">
        <f>IFERROR(INDEX(lvl_6[],MATCH(N3893,lvl_6[ID],0),MATCH(_xlfn.CONCAT(K3893,"_",L3893,"_",M3893),lvl_6[#Headers],0)),"Нет")</f>
        <v>Нет</v>
      </c>
      <c r="I3893" s="12">
        <v>1</v>
      </c>
      <c r="J3893" s="12">
        <v>4</v>
      </c>
      <c r="K3893" s="12">
        <v>1</v>
      </c>
      <c r="L3893" s="12">
        <v>5</v>
      </c>
      <c r="M3893" s="12">
        <v>6</v>
      </c>
      <c r="N3893" s="12">
        <v>0</v>
      </c>
      <c r="O3893" s="12">
        <f>COUNTIF($P$2:P3893,P3893)</f>
        <v>13</v>
      </c>
      <c r="P3893" s="12" t="str">
        <f t="shared" si="243"/>
        <v>141050600</v>
      </c>
      <c r="Q3893" s="12" t="str">
        <f t="shared" si="244"/>
        <v>1410506000013</v>
      </c>
      <c r="R3893" s="20" t="s">
        <v>3874</v>
      </c>
      <c r="U3893" s="12" t="s">
        <v>100</v>
      </c>
      <c r="W3893" s="12" t="s">
        <v>859</v>
      </c>
      <c r="AI3893" s="12" t="s">
        <v>100</v>
      </c>
      <c r="AK3893" s="12" t="s">
        <v>868</v>
      </c>
      <c r="BN3893" s="12">
        <v>1</v>
      </c>
    </row>
    <row r="3894" spans="1:66" ht="45" x14ac:dyDescent="0.25">
      <c r="A3894" s="12">
        <v>1</v>
      </c>
      <c r="B3894" s="11" t="str">
        <f t="shared" si="242"/>
        <v>Общий расчет. Анализ даты. Анализ даты. Символические звезды. Демон грабежа. Нет</v>
      </c>
      <c r="C3894" s="11" t="str">
        <f>IFERROR(VLOOKUP(I3894,lvl_1[],2,FALSE),"Нет")</f>
        <v>Общий расчет</v>
      </c>
      <c r="D3894" s="11" t="str">
        <f>IFERROR(VLOOKUP(Rule!J3894,lvl_2[],2,FALSE),"Нет")</f>
        <v>Анализ даты</v>
      </c>
      <c r="E3894" s="11" t="str">
        <f>IFERROR(VLOOKUP(Rule!K3894,lvl_3[],2,FALSE),"Нет")</f>
        <v>Анализ даты</v>
      </c>
      <c r="F3894" s="11" t="str">
        <f>IFERROR(INDEX(lvl_4[],MATCH(L3894,lvl_4[ID],0),MATCH(TEXT(K3894,"##0"),lvl_4[#Headers],0)),"Нет")</f>
        <v>Символические звезды</v>
      </c>
      <c r="G3894" s="11" t="str">
        <f>IFERROR(INDEX(lvl_5[],MATCH(M3894,lvl_5[ID],0),MATCH(_xlfn.CONCAT(TEXT(K3894,"##0"),"_",TEXT(L3894,"##0")),lvl_5[#Headers],0)),"Нет")</f>
        <v>Демон грабежа</v>
      </c>
      <c r="H3894" s="11" t="str">
        <f>IFERROR(INDEX(lvl_6[],MATCH(N3894,lvl_6[ID],0),MATCH(_xlfn.CONCAT(K3894,"_",L3894,"_",M3894),lvl_6[#Headers],0)),"Нет")</f>
        <v>Нет</v>
      </c>
      <c r="I3894" s="12">
        <v>1</v>
      </c>
      <c r="J3894" s="12">
        <v>4</v>
      </c>
      <c r="K3894" s="12">
        <v>1</v>
      </c>
      <c r="L3894" s="12">
        <v>5</v>
      </c>
      <c r="M3894" s="12">
        <v>6</v>
      </c>
      <c r="N3894" s="12">
        <v>0</v>
      </c>
      <c r="O3894" s="12">
        <f>COUNTIF($P$2:P3894,P3894)</f>
        <v>14</v>
      </c>
      <c r="P3894" s="12" t="str">
        <f t="shared" si="243"/>
        <v>141050600</v>
      </c>
      <c r="Q3894" s="12" t="str">
        <f t="shared" si="244"/>
        <v>1410506000014</v>
      </c>
      <c r="R3894" s="20" t="s">
        <v>3875</v>
      </c>
      <c r="U3894" s="12" t="s">
        <v>100</v>
      </c>
      <c r="W3894" s="12" t="s">
        <v>863</v>
      </c>
      <c r="AI3894" s="12" t="s">
        <v>100</v>
      </c>
      <c r="AK3894" s="12" t="s">
        <v>868</v>
      </c>
      <c r="BN3894" s="12">
        <v>1</v>
      </c>
    </row>
    <row r="3895" spans="1:66" ht="45" x14ac:dyDescent="0.25">
      <c r="A3895" s="12">
        <v>1</v>
      </c>
      <c r="B3895" s="11" t="str">
        <f t="shared" si="242"/>
        <v>Общий расчет. Анализ даты. Анализ даты. Символические звезды. Демон грабежа. Нет</v>
      </c>
      <c r="C3895" s="11" t="str">
        <f>IFERROR(VLOOKUP(I3895,lvl_1[],2,FALSE),"Нет")</f>
        <v>Общий расчет</v>
      </c>
      <c r="D3895" s="11" t="str">
        <f>IFERROR(VLOOKUP(Rule!J3895,lvl_2[],2,FALSE),"Нет")</f>
        <v>Анализ даты</v>
      </c>
      <c r="E3895" s="11" t="str">
        <f>IFERROR(VLOOKUP(Rule!K3895,lvl_3[],2,FALSE),"Нет")</f>
        <v>Анализ даты</v>
      </c>
      <c r="F3895" s="11" t="str">
        <f>IFERROR(INDEX(lvl_4[],MATCH(L3895,lvl_4[ID],0),MATCH(TEXT(K3895,"##0"),lvl_4[#Headers],0)),"Нет")</f>
        <v>Символические звезды</v>
      </c>
      <c r="G3895" s="11" t="str">
        <f>IFERROR(INDEX(lvl_5[],MATCH(M3895,lvl_5[ID],0),MATCH(_xlfn.CONCAT(TEXT(K3895,"##0"),"_",TEXT(L3895,"##0")),lvl_5[#Headers],0)),"Нет")</f>
        <v>Демон грабежа</v>
      </c>
      <c r="H3895" s="11" t="str">
        <f>IFERROR(INDEX(lvl_6[],MATCH(N3895,lvl_6[ID],0),MATCH(_xlfn.CONCAT(K3895,"_",L3895,"_",M3895),lvl_6[#Headers],0)),"Нет")</f>
        <v>Нет</v>
      </c>
      <c r="I3895" s="12">
        <v>1</v>
      </c>
      <c r="J3895" s="12">
        <v>4</v>
      </c>
      <c r="K3895" s="12">
        <v>1</v>
      </c>
      <c r="L3895" s="12">
        <v>5</v>
      </c>
      <c r="M3895" s="12">
        <v>6</v>
      </c>
      <c r="N3895" s="12">
        <v>0</v>
      </c>
      <c r="O3895" s="12">
        <f>COUNTIF($P$2:P3895,P3895)</f>
        <v>15</v>
      </c>
      <c r="P3895" s="12" t="str">
        <f t="shared" si="243"/>
        <v>141050600</v>
      </c>
      <c r="Q3895" s="12" t="str">
        <f t="shared" si="244"/>
        <v>1410506000015</v>
      </c>
      <c r="R3895" s="20" t="s">
        <v>3876</v>
      </c>
      <c r="U3895" s="12" t="s">
        <v>100</v>
      </c>
      <c r="W3895" s="12" t="s">
        <v>867</v>
      </c>
      <c r="AI3895" s="12" t="s">
        <v>100</v>
      </c>
      <c r="AK3895" s="12" t="s">
        <v>868</v>
      </c>
      <c r="BN3895" s="12">
        <v>1</v>
      </c>
    </row>
    <row r="3896" spans="1:66" ht="45" x14ac:dyDescent="0.25">
      <c r="A3896" s="12">
        <v>1</v>
      </c>
      <c r="B3896" s="11" t="str">
        <f t="shared" si="242"/>
        <v>Общий расчет. Анализ даты. Анализ даты. Символические звезды. Демон грабежа. Нет</v>
      </c>
      <c r="C3896" s="11" t="str">
        <f>IFERROR(VLOOKUP(I3896,lvl_1[],2,FALSE),"Нет")</f>
        <v>Общий расчет</v>
      </c>
      <c r="D3896" s="11" t="str">
        <f>IFERROR(VLOOKUP(Rule!J3896,lvl_2[],2,FALSE),"Нет")</f>
        <v>Анализ даты</v>
      </c>
      <c r="E3896" s="11" t="str">
        <f>IFERROR(VLOOKUP(Rule!K3896,lvl_3[],2,FALSE),"Нет")</f>
        <v>Анализ даты</v>
      </c>
      <c r="F3896" s="11" t="str">
        <f>IFERROR(INDEX(lvl_4[],MATCH(L3896,lvl_4[ID],0),MATCH(TEXT(K3896,"##0"),lvl_4[#Headers],0)),"Нет")</f>
        <v>Символические звезды</v>
      </c>
      <c r="G3896" s="11" t="str">
        <f>IFERROR(INDEX(lvl_5[],MATCH(M3896,lvl_5[ID],0),MATCH(_xlfn.CONCAT(TEXT(K3896,"##0"),"_",TEXT(L3896,"##0")),lvl_5[#Headers],0)),"Нет")</f>
        <v>Демон грабежа</v>
      </c>
      <c r="H3896" s="11" t="str">
        <f>IFERROR(INDEX(lvl_6[],MATCH(N3896,lvl_6[ID],0),MATCH(_xlfn.CONCAT(K3896,"_",L3896,"_",M3896),lvl_6[#Headers],0)),"Нет")</f>
        <v>Нет</v>
      </c>
      <c r="I3896" s="12">
        <v>1</v>
      </c>
      <c r="J3896" s="12">
        <v>4</v>
      </c>
      <c r="K3896" s="12">
        <v>1</v>
      </c>
      <c r="L3896" s="12">
        <v>5</v>
      </c>
      <c r="M3896" s="12">
        <v>6</v>
      </c>
      <c r="N3896" s="12">
        <v>0</v>
      </c>
      <c r="O3896" s="12">
        <f>COUNTIF($P$2:P3896,P3896)</f>
        <v>16</v>
      </c>
      <c r="P3896" s="12" t="str">
        <f t="shared" si="243"/>
        <v>141050600</v>
      </c>
      <c r="Q3896" s="12" t="str">
        <f t="shared" si="244"/>
        <v>1410506000016</v>
      </c>
      <c r="R3896" s="20" t="s">
        <v>3877</v>
      </c>
      <c r="U3896" s="12" t="s">
        <v>100</v>
      </c>
      <c r="W3896" s="12" t="s">
        <v>862</v>
      </c>
      <c r="AI3896" s="12" t="s">
        <v>100</v>
      </c>
      <c r="AK3896" s="12" t="s">
        <v>859</v>
      </c>
      <c r="BN3896" s="12">
        <v>1</v>
      </c>
    </row>
    <row r="3897" spans="1:66" ht="45" x14ac:dyDescent="0.25">
      <c r="A3897" s="12">
        <v>1</v>
      </c>
      <c r="B3897" s="11" t="str">
        <f t="shared" si="242"/>
        <v>Общий расчет. Анализ даты. Анализ даты. Символические звезды. Демон грабежа. Нет</v>
      </c>
      <c r="C3897" s="11" t="str">
        <f>IFERROR(VLOOKUP(I3897,lvl_1[],2,FALSE),"Нет")</f>
        <v>Общий расчет</v>
      </c>
      <c r="D3897" s="11" t="str">
        <f>IFERROR(VLOOKUP(Rule!J3897,lvl_2[],2,FALSE),"Нет")</f>
        <v>Анализ даты</v>
      </c>
      <c r="E3897" s="11" t="str">
        <f>IFERROR(VLOOKUP(Rule!K3897,lvl_3[],2,FALSE),"Нет")</f>
        <v>Анализ даты</v>
      </c>
      <c r="F3897" s="11" t="str">
        <f>IFERROR(INDEX(lvl_4[],MATCH(L3897,lvl_4[ID],0),MATCH(TEXT(K3897,"##0"),lvl_4[#Headers],0)),"Нет")</f>
        <v>Символические звезды</v>
      </c>
      <c r="G3897" s="11" t="str">
        <f>IFERROR(INDEX(lvl_5[],MATCH(M3897,lvl_5[ID],0),MATCH(_xlfn.CONCAT(TEXT(K3897,"##0"),"_",TEXT(L3897,"##0")),lvl_5[#Headers],0)),"Нет")</f>
        <v>Демон грабежа</v>
      </c>
      <c r="H3897" s="11" t="str">
        <f>IFERROR(INDEX(lvl_6[],MATCH(N3897,lvl_6[ID],0),MATCH(_xlfn.CONCAT(K3897,"_",L3897,"_",M3897),lvl_6[#Headers],0)),"Нет")</f>
        <v>Нет</v>
      </c>
      <c r="I3897" s="12">
        <v>1</v>
      </c>
      <c r="J3897" s="12">
        <v>4</v>
      </c>
      <c r="K3897" s="12">
        <v>1</v>
      </c>
      <c r="L3897" s="12">
        <v>5</v>
      </c>
      <c r="M3897" s="12">
        <v>6</v>
      </c>
      <c r="N3897" s="12">
        <v>0</v>
      </c>
      <c r="O3897" s="12">
        <f>COUNTIF($P$2:P3897,P3897)</f>
        <v>17</v>
      </c>
      <c r="P3897" s="12" t="str">
        <f t="shared" si="243"/>
        <v>141050600</v>
      </c>
      <c r="Q3897" s="12" t="str">
        <f t="shared" si="244"/>
        <v>1410506000017</v>
      </c>
      <c r="R3897" s="20" t="s">
        <v>3878</v>
      </c>
      <c r="U3897" s="12" t="s">
        <v>100</v>
      </c>
      <c r="W3897" s="12" t="s">
        <v>866</v>
      </c>
      <c r="AI3897" s="12" t="s">
        <v>100</v>
      </c>
      <c r="AK3897" s="12" t="s">
        <v>859</v>
      </c>
      <c r="BN3897" s="12">
        <v>1</v>
      </c>
    </row>
    <row r="3898" spans="1:66" ht="45" x14ac:dyDescent="0.25">
      <c r="A3898" s="12">
        <v>1</v>
      </c>
      <c r="B3898" s="11" t="str">
        <f t="shared" si="242"/>
        <v>Общий расчет. Анализ даты. Анализ даты. Символические звезды. Демон грабежа. Нет</v>
      </c>
      <c r="C3898" s="11" t="str">
        <f>IFERROR(VLOOKUP(I3898,lvl_1[],2,FALSE),"Нет")</f>
        <v>Общий расчет</v>
      </c>
      <c r="D3898" s="11" t="str">
        <f>IFERROR(VLOOKUP(Rule!J3898,lvl_2[],2,FALSE),"Нет")</f>
        <v>Анализ даты</v>
      </c>
      <c r="E3898" s="11" t="str">
        <f>IFERROR(VLOOKUP(Rule!K3898,lvl_3[],2,FALSE),"Нет")</f>
        <v>Анализ даты</v>
      </c>
      <c r="F3898" s="11" t="str">
        <f>IFERROR(INDEX(lvl_4[],MATCH(L3898,lvl_4[ID],0),MATCH(TEXT(K3898,"##0"),lvl_4[#Headers],0)),"Нет")</f>
        <v>Символические звезды</v>
      </c>
      <c r="G3898" s="11" t="str">
        <f>IFERROR(INDEX(lvl_5[],MATCH(M3898,lvl_5[ID],0),MATCH(_xlfn.CONCAT(TEXT(K3898,"##0"),"_",TEXT(L3898,"##0")),lvl_5[#Headers],0)),"Нет")</f>
        <v>Демон грабежа</v>
      </c>
      <c r="H3898" s="11" t="str">
        <f>IFERROR(INDEX(lvl_6[],MATCH(N3898,lvl_6[ID],0),MATCH(_xlfn.CONCAT(K3898,"_",L3898,"_",M3898),lvl_6[#Headers],0)),"Нет")</f>
        <v>Нет</v>
      </c>
      <c r="I3898" s="12">
        <v>1</v>
      </c>
      <c r="J3898" s="12">
        <v>4</v>
      </c>
      <c r="K3898" s="12">
        <v>1</v>
      </c>
      <c r="L3898" s="12">
        <v>5</v>
      </c>
      <c r="M3898" s="12">
        <v>6</v>
      </c>
      <c r="N3898" s="12">
        <v>0</v>
      </c>
      <c r="O3898" s="12">
        <f>COUNTIF($P$2:P3898,P3898)</f>
        <v>18</v>
      </c>
      <c r="P3898" s="12" t="str">
        <f t="shared" si="243"/>
        <v>141050600</v>
      </c>
      <c r="Q3898" s="12" t="str">
        <f t="shared" si="244"/>
        <v>1410506000018</v>
      </c>
      <c r="R3898" s="20" t="s">
        <v>3879</v>
      </c>
      <c r="U3898" s="12" t="s">
        <v>100</v>
      </c>
      <c r="W3898" s="12" t="s">
        <v>870</v>
      </c>
      <c r="AI3898" s="12" t="s">
        <v>100</v>
      </c>
      <c r="AK3898" s="12" t="s">
        <v>859</v>
      </c>
      <c r="BN3898" s="12">
        <v>1</v>
      </c>
    </row>
    <row r="3899" spans="1:66" ht="45" x14ac:dyDescent="0.25">
      <c r="A3899" s="12">
        <v>1</v>
      </c>
      <c r="B3899" s="11" t="str">
        <f t="shared" si="242"/>
        <v>Общий расчет. Анализ даты. Анализ даты. Символические звезды. Демон грабежа. Нет</v>
      </c>
      <c r="C3899" s="11" t="str">
        <f>IFERROR(VLOOKUP(I3899,lvl_1[],2,FALSE),"Нет")</f>
        <v>Общий расчет</v>
      </c>
      <c r="D3899" s="11" t="str">
        <f>IFERROR(VLOOKUP(Rule!J3899,lvl_2[],2,FALSE),"Нет")</f>
        <v>Анализ даты</v>
      </c>
      <c r="E3899" s="11" t="str">
        <f>IFERROR(VLOOKUP(Rule!K3899,lvl_3[],2,FALSE),"Нет")</f>
        <v>Анализ даты</v>
      </c>
      <c r="F3899" s="11" t="str">
        <f>IFERROR(INDEX(lvl_4[],MATCH(L3899,lvl_4[ID],0),MATCH(TEXT(K3899,"##0"),lvl_4[#Headers],0)),"Нет")</f>
        <v>Символические звезды</v>
      </c>
      <c r="G3899" s="11" t="str">
        <f>IFERROR(INDEX(lvl_5[],MATCH(M3899,lvl_5[ID],0),MATCH(_xlfn.CONCAT(TEXT(K3899,"##0"),"_",TEXT(L3899,"##0")),lvl_5[#Headers],0)),"Нет")</f>
        <v>Демон грабежа</v>
      </c>
      <c r="H3899" s="11" t="str">
        <f>IFERROR(INDEX(lvl_6[],MATCH(N3899,lvl_6[ID],0),MATCH(_xlfn.CONCAT(K3899,"_",L3899,"_",M3899),lvl_6[#Headers],0)),"Нет")</f>
        <v>Нет</v>
      </c>
      <c r="I3899" s="12">
        <v>1</v>
      </c>
      <c r="J3899" s="12">
        <v>4</v>
      </c>
      <c r="K3899" s="12">
        <v>1</v>
      </c>
      <c r="L3899" s="12">
        <v>5</v>
      </c>
      <c r="M3899" s="12">
        <v>6</v>
      </c>
      <c r="N3899" s="12">
        <v>0</v>
      </c>
      <c r="O3899" s="12">
        <f>COUNTIF($P$2:P3899,P3899)</f>
        <v>19</v>
      </c>
      <c r="P3899" s="12" t="str">
        <f t="shared" si="243"/>
        <v>141050600</v>
      </c>
      <c r="Q3899" s="12" t="str">
        <f t="shared" si="244"/>
        <v>1410506000019</v>
      </c>
      <c r="R3899" s="20" t="s">
        <v>3880</v>
      </c>
      <c r="U3899" s="12" t="s">
        <v>100</v>
      </c>
      <c r="W3899" s="12" t="s">
        <v>865</v>
      </c>
      <c r="AI3899" s="12" t="s">
        <v>100</v>
      </c>
      <c r="AK3899" s="12" t="s">
        <v>862</v>
      </c>
      <c r="BN3899" s="12">
        <v>1</v>
      </c>
    </row>
    <row r="3900" spans="1:66" ht="45" x14ac:dyDescent="0.25">
      <c r="A3900" s="12">
        <v>1</v>
      </c>
      <c r="B3900" s="11" t="str">
        <f t="shared" si="242"/>
        <v>Общий расчет. Анализ даты. Анализ даты. Символические звезды. Демон грабежа. Нет</v>
      </c>
      <c r="C3900" s="11" t="str">
        <f>IFERROR(VLOOKUP(I3900,lvl_1[],2,FALSE),"Нет")</f>
        <v>Общий расчет</v>
      </c>
      <c r="D3900" s="11" t="str">
        <f>IFERROR(VLOOKUP(Rule!J3900,lvl_2[],2,FALSE),"Нет")</f>
        <v>Анализ даты</v>
      </c>
      <c r="E3900" s="11" t="str">
        <f>IFERROR(VLOOKUP(Rule!K3900,lvl_3[],2,FALSE),"Нет")</f>
        <v>Анализ даты</v>
      </c>
      <c r="F3900" s="11" t="str">
        <f>IFERROR(INDEX(lvl_4[],MATCH(L3900,lvl_4[ID],0),MATCH(TEXT(K3900,"##0"),lvl_4[#Headers],0)),"Нет")</f>
        <v>Символические звезды</v>
      </c>
      <c r="G3900" s="11" t="str">
        <f>IFERROR(INDEX(lvl_5[],MATCH(M3900,lvl_5[ID],0),MATCH(_xlfn.CONCAT(TEXT(K3900,"##0"),"_",TEXT(L3900,"##0")),lvl_5[#Headers],0)),"Нет")</f>
        <v>Демон грабежа</v>
      </c>
      <c r="H3900" s="11" t="str">
        <f>IFERROR(INDEX(lvl_6[],MATCH(N3900,lvl_6[ID],0),MATCH(_xlfn.CONCAT(K3900,"_",L3900,"_",M3900),lvl_6[#Headers],0)),"Нет")</f>
        <v>Нет</v>
      </c>
      <c r="I3900" s="12">
        <v>1</v>
      </c>
      <c r="J3900" s="12">
        <v>4</v>
      </c>
      <c r="K3900" s="12">
        <v>1</v>
      </c>
      <c r="L3900" s="12">
        <v>5</v>
      </c>
      <c r="M3900" s="12">
        <v>6</v>
      </c>
      <c r="N3900" s="12">
        <v>0</v>
      </c>
      <c r="O3900" s="12">
        <f>COUNTIF($P$2:P3900,P3900)</f>
        <v>20</v>
      </c>
      <c r="P3900" s="12" t="str">
        <f t="shared" si="243"/>
        <v>141050600</v>
      </c>
      <c r="Q3900" s="12" t="str">
        <f t="shared" si="244"/>
        <v>1410506000020</v>
      </c>
      <c r="R3900" s="20" t="s">
        <v>3881</v>
      </c>
      <c r="U3900" s="12" t="s">
        <v>100</v>
      </c>
      <c r="W3900" s="12" t="s">
        <v>869</v>
      </c>
      <c r="AI3900" s="12" t="s">
        <v>100</v>
      </c>
      <c r="AK3900" s="12" t="s">
        <v>862</v>
      </c>
      <c r="BN3900" s="12">
        <v>1</v>
      </c>
    </row>
    <row r="3901" spans="1:66" ht="45" x14ac:dyDescent="0.25">
      <c r="A3901" s="12">
        <v>1</v>
      </c>
      <c r="B3901" s="11" t="str">
        <f t="shared" si="242"/>
        <v>Общий расчет. Анализ даты. Анализ даты. Символические звезды. Демон грабежа. Нет</v>
      </c>
      <c r="C3901" s="11" t="str">
        <f>IFERROR(VLOOKUP(I3901,lvl_1[],2,FALSE),"Нет")</f>
        <v>Общий расчет</v>
      </c>
      <c r="D3901" s="11" t="str">
        <f>IFERROR(VLOOKUP(Rule!J3901,lvl_2[],2,FALSE),"Нет")</f>
        <v>Анализ даты</v>
      </c>
      <c r="E3901" s="11" t="str">
        <f>IFERROR(VLOOKUP(Rule!K3901,lvl_3[],2,FALSE),"Нет")</f>
        <v>Анализ даты</v>
      </c>
      <c r="F3901" s="11" t="str">
        <f>IFERROR(INDEX(lvl_4[],MATCH(L3901,lvl_4[ID],0),MATCH(TEXT(K3901,"##0"),lvl_4[#Headers],0)),"Нет")</f>
        <v>Символические звезды</v>
      </c>
      <c r="G3901" s="11" t="str">
        <f>IFERROR(INDEX(lvl_5[],MATCH(M3901,lvl_5[ID],0),MATCH(_xlfn.CONCAT(TEXT(K3901,"##0"),"_",TEXT(L3901,"##0")),lvl_5[#Headers],0)),"Нет")</f>
        <v>Демон грабежа</v>
      </c>
      <c r="H3901" s="11" t="str">
        <f>IFERROR(INDEX(lvl_6[],MATCH(N3901,lvl_6[ID],0),MATCH(_xlfn.CONCAT(K3901,"_",L3901,"_",M3901),lvl_6[#Headers],0)),"Нет")</f>
        <v>Нет</v>
      </c>
      <c r="I3901" s="12">
        <v>1</v>
      </c>
      <c r="J3901" s="12">
        <v>4</v>
      </c>
      <c r="K3901" s="12">
        <v>1</v>
      </c>
      <c r="L3901" s="12">
        <v>5</v>
      </c>
      <c r="M3901" s="12">
        <v>6</v>
      </c>
      <c r="N3901" s="12">
        <v>0</v>
      </c>
      <c r="O3901" s="12">
        <f>COUNTIF($P$2:P3901,P3901)</f>
        <v>21</v>
      </c>
      <c r="P3901" s="12" t="str">
        <f t="shared" si="243"/>
        <v>141050600</v>
      </c>
      <c r="Q3901" s="12" t="str">
        <f t="shared" si="244"/>
        <v>1410506000021</v>
      </c>
      <c r="R3901" s="20" t="s">
        <v>3882</v>
      </c>
      <c r="U3901" s="12" t="s">
        <v>100</v>
      </c>
      <c r="W3901" s="12" t="s">
        <v>861</v>
      </c>
      <c r="AI3901" s="12" t="s">
        <v>100</v>
      </c>
      <c r="AK3901" s="12" t="s">
        <v>862</v>
      </c>
      <c r="BN3901" s="12">
        <v>1</v>
      </c>
    </row>
    <row r="3902" spans="1:66" ht="45" x14ac:dyDescent="0.25">
      <c r="A3902" s="12">
        <v>1</v>
      </c>
      <c r="B3902" s="11" t="str">
        <f t="shared" si="242"/>
        <v>Общий расчет. Анализ даты. Анализ даты. Символические звезды. Демон грабежа. Нет</v>
      </c>
      <c r="C3902" s="11" t="str">
        <f>IFERROR(VLOOKUP(I3902,lvl_1[],2,FALSE),"Нет")</f>
        <v>Общий расчет</v>
      </c>
      <c r="D3902" s="11" t="str">
        <f>IFERROR(VLOOKUP(Rule!J3902,lvl_2[],2,FALSE),"Нет")</f>
        <v>Анализ даты</v>
      </c>
      <c r="E3902" s="11" t="str">
        <f>IFERROR(VLOOKUP(Rule!K3902,lvl_3[],2,FALSE),"Нет")</f>
        <v>Анализ даты</v>
      </c>
      <c r="F3902" s="11" t="str">
        <f>IFERROR(INDEX(lvl_4[],MATCH(L3902,lvl_4[ID],0),MATCH(TEXT(K3902,"##0"),lvl_4[#Headers],0)),"Нет")</f>
        <v>Символические звезды</v>
      </c>
      <c r="G3902" s="11" t="str">
        <f>IFERROR(INDEX(lvl_5[],MATCH(M3902,lvl_5[ID],0),MATCH(_xlfn.CONCAT(TEXT(K3902,"##0"),"_",TEXT(L3902,"##0")),lvl_5[#Headers],0)),"Нет")</f>
        <v>Демон грабежа</v>
      </c>
      <c r="H3902" s="11" t="str">
        <f>IFERROR(INDEX(lvl_6[],MATCH(N3902,lvl_6[ID],0),MATCH(_xlfn.CONCAT(K3902,"_",L3902,"_",M3902),lvl_6[#Headers],0)),"Нет")</f>
        <v>Нет</v>
      </c>
      <c r="I3902" s="12">
        <v>1</v>
      </c>
      <c r="J3902" s="12">
        <v>4</v>
      </c>
      <c r="K3902" s="12">
        <v>1</v>
      </c>
      <c r="L3902" s="12">
        <v>5</v>
      </c>
      <c r="M3902" s="12">
        <v>6</v>
      </c>
      <c r="N3902" s="12">
        <v>0</v>
      </c>
      <c r="O3902" s="12">
        <f>COUNTIF($P$2:P3902,P3902)</f>
        <v>22</v>
      </c>
      <c r="P3902" s="12" t="str">
        <f t="shared" si="243"/>
        <v>141050600</v>
      </c>
      <c r="Q3902" s="12" t="str">
        <f t="shared" si="244"/>
        <v>1410506000022</v>
      </c>
      <c r="R3902" s="20" t="s">
        <v>3883</v>
      </c>
      <c r="U3902" s="12" t="s">
        <v>100</v>
      </c>
      <c r="W3902" s="12" t="s">
        <v>868</v>
      </c>
      <c r="AI3902" s="12" t="s">
        <v>100</v>
      </c>
      <c r="AK3902" s="12" t="s">
        <v>865</v>
      </c>
      <c r="BN3902" s="12">
        <v>1</v>
      </c>
    </row>
    <row r="3903" spans="1:66" ht="45" x14ac:dyDescent="0.25">
      <c r="A3903" s="12">
        <v>1</v>
      </c>
      <c r="B3903" s="11" t="str">
        <f t="shared" si="242"/>
        <v>Общий расчет. Анализ даты. Анализ даты. Символические звезды. Демон грабежа. Нет</v>
      </c>
      <c r="C3903" s="11" t="str">
        <f>IFERROR(VLOOKUP(I3903,lvl_1[],2,FALSE),"Нет")</f>
        <v>Общий расчет</v>
      </c>
      <c r="D3903" s="11" t="str">
        <f>IFERROR(VLOOKUP(Rule!J3903,lvl_2[],2,FALSE),"Нет")</f>
        <v>Анализ даты</v>
      </c>
      <c r="E3903" s="11" t="str">
        <f>IFERROR(VLOOKUP(Rule!K3903,lvl_3[],2,FALSE),"Нет")</f>
        <v>Анализ даты</v>
      </c>
      <c r="F3903" s="11" t="str">
        <f>IFERROR(INDEX(lvl_4[],MATCH(L3903,lvl_4[ID],0),MATCH(TEXT(K3903,"##0"),lvl_4[#Headers],0)),"Нет")</f>
        <v>Символические звезды</v>
      </c>
      <c r="G3903" s="11" t="str">
        <f>IFERROR(INDEX(lvl_5[],MATCH(M3903,lvl_5[ID],0),MATCH(_xlfn.CONCAT(TEXT(K3903,"##0"),"_",TEXT(L3903,"##0")),lvl_5[#Headers],0)),"Нет")</f>
        <v>Демон грабежа</v>
      </c>
      <c r="H3903" s="11" t="str">
        <f>IFERROR(INDEX(lvl_6[],MATCH(N3903,lvl_6[ID],0),MATCH(_xlfn.CONCAT(K3903,"_",L3903,"_",M3903),lvl_6[#Headers],0)),"Нет")</f>
        <v>Нет</v>
      </c>
      <c r="I3903" s="12">
        <v>1</v>
      </c>
      <c r="J3903" s="12">
        <v>4</v>
      </c>
      <c r="K3903" s="12">
        <v>1</v>
      </c>
      <c r="L3903" s="12">
        <v>5</v>
      </c>
      <c r="M3903" s="12">
        <v>6</v>
      </c>
      <c r="N3903" s="12">
        <v>0</v>
      </c>
      <c r="O3903" s="12">
        <f>COUNTIF($P$2:P3903,P3903)</f>
        <v>23</v>
      </c>
      <c r="P3903" s="12" t="str">
        <f t="shared" si="243"/>
        <v>141050600</v>
      </c>
      <c r="Q3903" s="12" t="str">
        <f t="shared" si="244"/>
        <v>1410506000023</v>
      </c>
      <c r="R3903" s="20" t="s">
        <v>3884</v>
      </c>
      <c r="U3903" s="12" t="s">
        <v>100</v>
      </c>
      <c r="W3903" s="12" t="s">
        <v>860</v>
      </c>
      <c r="AI3903" s="12" t="s">
        <v>100</v>
      </c>
      <c r="AK3903" s="12" t="s">
        <v>865</v>
      </c>
      <c r="BN3903" s="12">
        <v>1</v>
      </c>
    </row>
    <row r="3904" spans="1:66" ht="45" x14ac:dyDescent="0.25">
      <c r="A3904" s="12">
        <v>1</v>
      </c>
      <c r="B3904" s="11" t="str">
        <f t="shared" si="242"/>
        <v>Общий расчет. Анализ даты. Анализ даты. Символические звезды. Демон грабежа. Нет</v>
      </c>
      <c r="C3904" s="11" t="str">
        <f>IFERROR(VLOOKUP(I3904,lvl_1[],2,FALSE),"Нет")</f>
        <v>Общий расчет</v>
      </c>
      <c r="D3904" s="11" t="str">
        <f>IFERROR(VLOOKUP(Rule!J3904,lvl_2[],2,FALSE),"Нет")</f>
        <v>Анализ даты</v>
      </c>
      <c r="E3904" s="11" t="str">
        <f>IFERROR(VLOOKUP(Rule!K3904,lvl_3[],2,FALSE),"Нет")</f>
        <v>Анализ даты</v>
      </c>
      <c r="F3904" s="11" t="str">
        <f>IFERROR(INDEX(lvl_4[],MATCH(L3904,lvl_4[ID],0),MATCH(TEXT(K3904,"##0"),lvl_4[#Headers],0)),"Нет")</f>
        <v>Символические звезды</v>
      </c>
      <c r="G3904" s="11" t="str">
        <f>IFERROR(INDEX(lvl_5[],MATCH(M3904,lvl_5[ID],0),MATCH(_xlfn.CONCAT(TEXT(K3904,"##0"),"_",TEXT(L3904,"##0")),lvl_5[#Headers],0)),"Нет")</f>
        <v>Демон грабежа</v>
      </c>
      <c r="H3904" s="11" t="str">
        <f>IFERROR(INDEX(lvl_6[],MATCH(N3904,lvl_6[ID],0),MATCH(_xlfn.CONCAT(K3904,"_",L3904,"_",M3904),lvl_6[#Headers],0)),"Нет")</f>
        <v>Нет</v>
      </c>
      <c r="I3904" s="12">
        <v>1</v>
      </c>
      <c r="J3904" s="12">
        <v>4</v>
      </c>
      <c r="K3904" s="12">
        <v>1</v>
      </c>
      <c r="L3904" s="12">
        <v>5</v>
      </c>
      <c r="M3904" s="12">
        <v>6</v>
      </c>
      <c r="N3904" s="12">
        <v>0</v>
      </c>
      <c r="O3904" s="12">
        <f>COUNTIF($P$2:P3904,P3904)</f>
        <v>24</v>
      </c>
      <c r="P3904" s="12" t="str">
        <f t="shared" si="243"/>
        <v>141050600</v>
      </c>
      <c r="Q3904" s="12" t="str">
        <f t="shared" si="244"/>
        <v>1410506000024</v>
      </c>
      <c r="R3904" s="20" t="s">
        <v>3885</v>
      </c>
      <c r="U3904" s="12" t="s">
        <v>100</v>
      </c>
      <c r="W3904" s="12" t="s">
        <v>864</v>
      </c>
      <c r="AI3904" s="12" t="s">
        <v>100</v>
      </c>
      <c r="AK3904" s="12" t="s">
        <v>865</v>
      </c>
      <c r="BN3904" s="12">
        <v>1</v>
      </c>
    </row>
    <row r="3905" spans="1:66" ht="45" x14ac:dyDescent="0.25">
      <c r="A3905" s="12">
        <v>1</v>
      </c>
      <c r="B3905" s="11" t="str">
        <f t="shared" si="242"/>
        <v>Общий расчет. Анализ даты. Анализ даты. Символические звезды. Цветок романтики / Цветок персика. Нет</v>
      </c>
      <c r="C3905" s="11" t="str">
        <f>IFERROR(VLOOKUP(I3905,lvl_1[],2,FALSE),"Нет")</f>
        <v>Общий расчет</v>
      </c>
      <c r="D3905" s="11" t="str">
        <f>IFERROR(VLOOKUP(Rule!J3905,lvl_2[],2,FALSE),"Нет")</f>
        <v>Анализ даты</v>
      </c>
      <c r="E3905" s="11" t="str">
        <f>IFERROR(VLOOKUP(Rule!K3905,lvl_3[],2,FALSE),"Нет")</f>
        <v>Анализ даты</v>
      </c>
      <c r="F3905" s="11" t="str">
        <f>IFERROR(INDEX(lvl_4[],MATCH(L3905,lvl_4[ID],0),MATCH(TEXT(K3905,"##0"),lvl_4[#Headers],0)),"Нет")</f>
        <v>Символические звезды</v>
      </c>
      <c r="G3905" s="11" t="str">
        <f>IFERROR(INDEX(lvl_5[],MATCH(M3905,lvl_5[ID],0),MATCH(_xlfn.CONCAT(TEXT(K3905,"##0"),"_",TEXT(L3905,"##0")),lvl_5[#Headers],0)),"Нет")</f>
        <v>Цветок романтики / Цветок персика</v>
      </c>
      <c r="H3905" s="11" t="str">
        <f>IFERROR(INDEX(lvl_6[],MATCH(N3905,lvl_6[ID],0),MATCH(_xlfn.CONCAT(K3905,"_",L3905,"_",M3905),lvl_6[#Headers],0)),"Нет")</f>
        <v>Нет</v>
      </c>
      <c r="I3905" s="12">
        <v>1</v>
      </c>
      <c r="J3905" s="12">
        <v>4</v>
      </c>
      <c r="K3905" s="12">
        <v>1</v>
      </c>
      <c r="L3905" s="12">
        <v>5</v>
      </c>
      <c r="M3905" s="12">
        <v>7</v>
      </c>
      <c r="N3905" s="12">
        <v>0</v>
      </c>
      <c r="O3905" s="12">
        <f>COUNTIF($P$2:P3905,P3905)</f>
        <v>13</v>
      </c>
      <c r="P3905" s="12" t="str">
        <f t="shared" si="243"/>
        <v>141050700</v>
      </c>
      <c r="Q3905" s="12" t="str">
        <f t="shared" si="244"/>
        <v>1410507000013</v>
      </c>
      <c r="R3905" s="20" t="s">
        <v>3886</v>
      </c>
      <c r="U3905" s="12" t="s">
        <v>100</v>
      </c>
      <c r="W3905" s="12" t="s">
        <v>859</v>
      </c>
      <c r="AI3905" s="12" t="s">
        <v>100</v>
      </c>
      <c r="AK3905" s="12" t="s">
        <v>860</v>
      </c>
      <c r="BN3905" s="12">
        <v>1</v>
      </c>
    </row>
    <row r="3906" spans="1:66" ht="45" x14ac:dyDescent="0.25">
      <c r="A3906" s="12">
        <v>1</v>
      </c>
      <c r="B3906" s="11" t="str">
        <f t="shared" si="242"/>
        <v>Общий расчет. Анализ даты. Анализ даты. Символические звезды. Цветок романтики / Цветок персика. Нет</v>
      </c>
      <c r="C3906" s="11" t="str">
        <f>IFERROR(VLOOKUP(I3906,lvl_1[],2,FALSE),"Нет")</f>
        <v>Общий расчет</v>
      </c>
      <c r="D3906" s="11" t="str">
        <f>IFERROR(VLOOKUP(Rule!J3906,lvl_2[],2,FALSE),"Нет")</f>
        <v>Анализ даты</v>
      </c>
      <c r="E3906" s="11" t="str">
        <f>IFERROR(VLOOKUP(Rule!K3906,lvl_3[],2,FALSE),"Нет")</f>
        <v>Анализ даты</v>
      </c>
      <c r="F3906" s="11" t="str">
        <f>IFERROR(INDEX(lvl_4[],MATCH(L3906,lvl_4[ID],0),MATCH(TEXT(K3906,"##0"),lvl_4[#Headers],0)),"Нет")</f>
        <v>Символические звезды</v>
      </c>
      <c r="G3906" s="11" t="str">
        <f>IFERROR(INDEX(lvl_5[],MATCH(M3906,lvl_5[ID],0),MATCH(_xlfn.CONCAT(TEXT(K3906,"##0"),"_",TEXT(L3906,"##0")),lvl_5[#Headers],0)),"Нет")</f>
        <v>Цветок романтики / Цветок персика</v>
      </c>
      <c r="H3906" s="11" t="str">
        <f>IFERROR(INDEX(lvl_6[],MATCH(N3906,lvl_6[ID],0),MATCH(_xlfn.CONCAT(K3906,"_",L3906,"_",M3906),lvl_6[#Headers],0)),"Нет")</f>
        <v>Нет</v>
      </c>
      <c r="I3906" s="12">
        <v>1</v>
      </c>
      <c r="J3906" s="12">
        <v>4</v>
      </c>
      <c r="K3906" s="12">
        <v>1</v>
      </c>
      <c r="L3906" s="12">
        <v>5</v>
      </c>
      <c r="M3906" s="12">
        <v>7</v>
      </c>
      <c r="N3906" s="12">
        <v>0</v>
      </c>
      <c r="O3906" s="12">
        <f>COUNTIF($P$2:P3906,P3906)</f>
        <v>14</v>
      </c>
      <c r="P3906" s="12" t="str">
        <f t="shared" si="243"/>
        <v>141050700</v>
      </c>
      <c r="Q3906" s="12" t="str">
        <f t="shared" si="244"/>
        <v>1410507000014</v>
      </c>
      <c r="R3906" s="20" t="s">
        <v>3887</v>
      </c>
      <c r="U3906" s="12" t="s">
        <v>100</v>
      </c>
      <c r="W3906" s="12" t="s">
        <v>863</v>
      </c>
      <c r="AI3906" s="12" t="s">
        <v>100</v>
      </c>
      <c r="AK3906" s="12" t="s">
        <v>860</v>
      </c>
      <c r="BN3906" s="12">
        <v>1</v>
      </c>
    </row>
    <row r="3907" spans="1:66" ht="45" x14ac:dyDescent="0.25">
      <c r="A3907" s="12">
        <v>1</v>
      </c>
      <c r="B3907" s="11" t="str">
        <f t="shared" si="242"/>
        <v>Общий расчет. Анализ даты. Анализ даты. Символические звезды. Цветок романтики / Цветок персика. Нет</v>
      </c>
      <c r="C3907" s="11" t="str">
        <f>IFERROR(VLOOKUP(I3907,lvl_1[],2,FALSE),"Нет")</f>
        <v>Общий расчет</v>
      </c>
      <c r="D3907" s="11" t="str">
        <f>IFERROR(VLOOKUP(Rule!J3907,lvl_2[],2,FALSE),"Нет")</f>
        <v>Анализ даты</v>
      </c>
      <c r="E3907" s="11" t="str">
        <f>IFERROR(VLOOKUP(Rule!K3907,lvl_3[],2,FALSE),"Нет")</f>
        <v>Анализ даты</v>
      </c>
      <c r="F3907" s="11" t="str">
        <f>IFERROR(INDEX(lvl_4[],MATCH(L3907,lvl_4[ID],0),MATCH(TEXT(K3907,"##0"),lvl_4[#Headers],0)),"Нет")</f>
        <v>Символические звезды</v>
      </c>
      <c r="G3907" s="11" t="str">
        <f>IFERROR(INDEX(lvl_5[],MATCH(M3907,lvl_5[ID],0),MATCH(_xlfn.CONCAT(TEXT(K3907,"##0"),"_",TEXT(L3907,"##0")),lvl_5[#Headers],0)),"Нет")</f>
        <v>Цветок романтики / Цветок персика</v>
      </c>
      <c r="H3907" s="11" t="str">
        <f>IFERROR(INDEX(lvl_6[],MATCH(N3907,lvl_6[ID],0),MATCH(_xlfn.CONCAT(K3907,"_",L3907,"_",M3907),lvl_6[#Headers],0)),"Нет")</f>
        <v>Нет</v>
      </c>
      <c r="I3907" s="12">
        <v>1</v>
      </c>
      <c r="J3907" s="12">
        <v>4</v>
      </c>
      <c r="K3907" s="12">
        <v>1</v>
      </c>
      <c r="L3907" s="12">
        <v>5</v>
      </c>
      <c r="M3907" s="12">
        <v>7</v>
      </c>
      <c r="N3907" s="12">
        <v>0</v>
      </c>
      <c r="O3907" s="12">
        <f>COUNTIF($P$2:P3907,P3907)</f>
        <v>15</v>
      </c>
      <c r="P3907" s="12" t="str">
        <f t="shared" si="243"/>
        <v>141050700</v>
      </c>
      <c r="Q3907" s="12" t="str">
        <f t="shared" si="244"/>
        <v>1410507000015</v>
      </c>
      <c r="R3907" s="20" t="s">
        <v>3888</v>
      </c>
      <c r="U3907" s="12" t="s">
        <v>100</v>
      </c>
      <c r="W3907" s="12" t="s">
        <v>867</v>
      </c>
      <c r="AI3907" s="12" t="s">
        <v>100</v>
      </c>
      <c r="AK3907" s="12" t="s">
        <v>860</v>
      </c>
      <c r="BN3907" s="12">
        <v>1</v>
      </c>
    </row>
    <row r="3908" spans="1:66" ht="45" x14ac:dyDescent="0.25">
      <c r="A3908" s="12">
        <v>1</v>
      </c>
      <c r="B3908" s="11" t="str">
        <f t="shared" si="242"/>
        <v>Общий расчет. Анализ даты. Анализ даты. Символические звезды. Цветок романтики / Цветок персика. Нет</v>
      </c>
      <c r="C3908" s="11" t="str">
        <f>IFERROR(VLOOKUP(I3908,lvl_1[],2,FALSE),"Нет")</f>
        <v>Общий расчет</v>
      </c>
      <c r="D3908" s="11" t="str">
        <f>IFERROR(VLOOKUP(Rule!J3908,lvl_2[],2,FALSE),"Нет")</f>
        <v>Анализ даты</v>
      </c>
      <c r="E3908" s="11" t="str">
        <f>IFERROR(VLOOKUP(Rule!K3908,lvl_3[],2,FALSE),"Нет")</f>
        <v>Анализ даты</v>
      </c>
      <c r="F3908" s="11" t="str">
        <f>IFERROR(INDEX(lvl_4[],MATCH(L3908,lvl_4[ID],0),MATCH(TEXT(K3908,"##0"),lvl_4[#Headers],0)),"Нет")</f>
        <v>Символические звезды</v>
      </c>
      <c r="G3908" s="11" t="str">
        <f>IFERROR(INDEX(lvl_5[],MATCH(M3908,lvl_5[ID],0),MATCH(_xlfn.CONCAT(TEXT(K3908,"##0"),"_",TEXT(L3908,"##0")),lvl_5[#Headers],0)),"Нет")</f>
        <v>Цветок романтики / Цветок персика</v>
      </c>
      <c r="H3908" s="11" t="str">
        <f>IFERROR(INDEX(lvl_6[],MATCH(N3908,lvl_6[ID],0),MATCH(_xlfn.CONCAT(K3908,"_",L3908,"_",M3908),lvl_6[#Headers],0)),"Нет")</f>
        <v>Нет</v>
      </c>
      <c r="I3908" s="12">
        <v>1</v>
      </c>
      <c r="J3908" s="12">
        <v>4</v>
      </c>
      <c r="K3908" s="12">
        <v>1</v>
      </c>
      <c r="L3908" s="12">
        <v>5</v>
      </c>
      <c r="M3908" s="12">
        <v>7</v>
      </c>
      <c r="N3908" s="12">
        <v>0</v>
      </c>
      <c r="O3908" s="12">
        <f>COUNTIF($P$2:P3908,P3908)</f>
        <v>16</v>
      </c>
      <c r="P3908" s="12" t="str">
        <f t="shared" si="243"/>
        <v>141050700</v>
      </c>
      <c r="Q3908" s="12" t="str">
        <f t="shared" si="244"/>
        <v>1410507000016</v>
      </c>
      <c r="R3908" s="20" t="s">
        <v>3889</v>
      </c>
      <c r="U3908" s="12" t="s">
        <v>100</v>
      </c>
      <c r="W3908" s="12" t="s">
        <v>862</v>
      </c>
      <c r="AI3908" s="12" t="s">
        <v>100</v>
      </c>
      <c r="AK3908" s="12" t="s">
        <v>863</v>
      </c>
      <c r="BN3908" s="12">
        <v>1</v>
      </c>
    </row>
    <row r="3909" spans="1:66" ht="45" x14ac:dyDescent="0.25">
      <c r="A3909" s="12">
        <v>1</v>
      </c>
      <c r="B3909" s="11" t="str">
        <f t="shared" si="242"/>
        <v>Общий расчет. Анализ даты. Анализ даты. Символические звезды. Цветок романтики / Цветок персика. Нет</v>
      </c>
      <c r="C3909" s="11" t="str">
        <f>IFERROR(VLOOKUP(I3909,lvl_1[],2,FALSE),"Нет")</f>
        <v>Общий расчет</v>
      </c>
      <c r="D3909" s="11" t="str">
        <f>IFERROR(VLOOKUP(Rule!J3909,lvl_2[],2,FALSE),"Нет")</f>
        <v>Анализ даты</v>
      </c>
      <c r="E3909" s="11" t="str">
        <f>IFERROR(VLOOKUP(Rule!K3909,lvl_3[],2,FALSE),"Нет")</f>
        <v>Анализ даты</v>
      </c>
      <c r="F3909" s="11" t="str">
        <f>IFERROR(INDEX(lvl_4[],MATCH(L3909,lvl_4[ID],0),MATCH(TEXT(K3909,"##0"),lvl_4[#Headers],0)),"Нет")</f>
        <v>Символические звезды</v>
      </c>
      <c r="G3909" s="11" t="str">
        <f>IFERROR(INDEX(lvl_5[],MATCH(M3909,lvl_5[ID],0),MATCH(_xlfn.CONCAT(TEXT(K3909,"##0"),"_",TEXT(L3909,"##0")),lvl_5[#Headers],0)),"Нет")</f>
        <v>Цветок романтики / Цветок персика</v>
      </c>
      <c r="H3909" s="11" t="str">
        <f>IFERROR(INDEX(lvl_6[],MATCH(N3909,lvl_6[ID],0),MATCH(_xlfn.CONCAT(K3909,"_",L3909,"_",M3909),lvl_6[#Headers],0)),"Нет")</f>
        <v>Нет</v>
      </c>
      <c r="I3909" s="12">
        <v>1</v>
      </c>
      <c r="J3909" s="12">
        <v>4</v>
      </c>
      <c r="K3909" s="12">
        <v>1</v>
      </c>
      <c r="L3909" s="12">
        <v>5</v>
      </c>
      <c r="M3909" s="12">
        <v>7</v>
      </c>
      <c r="N3909" s="12">
        <v>0</v>
      </c>
      <c r="O3909" s="12">
        <f>COUNTIF($P$2:P3909,P3909)</f>
        <v>17</v>
      </c>
      <c r="P3909" s="12" t="str">
        <f t="shared" si="243"/>
        <v>141050700</v>
      </c>
      <c r="Q3909" s="12" t="str">
        <f t="shared" si="244"/>
        <v>1410507000017</v>
      </c>
      <c r="R3909" s="20" t="s">
        <v>3890</v>
      </c>
      <c r="U3909" s="12" t="s">
        <v>100</v>
      </c>
      <c r="W3909" s="12" t="s">
        <v>866</v>
      </c>
      <c r="AI3909" s="12" t="s">
        <v>100</v>
      </c>
      <c r="AK3909" s="12" t="s">
        <v>863</v>
      </c>
      <c r="BN3909" s="12">
        <v>1</v>
      </c>
    </row>
    <row r="3910" spans="1:66" ht="45" x14ac:dyDescent="0.25">
      <c r="A3910" s="12">
        <v>1</v>
      </c>
      <c r="B3910" s="11" t="str">
        <f t="shared" si="242"/>
        <v>Общий расчет. Анализ даты. Анализ даты. Символические звезды. Цветок романтики / Цветок персика. Нет</v>
      </c>
      <c r="C3910" s="11" t="str">
        <f>IFERROR(VLOOKUP(I3910,lvl_1[],2,FALSE),"Нет")</f>
        <v>Общий расчет</v>
      </c>
      <c r="D3910" s="11" t="str">
        <f>IFERROR(VLOOKUP(Rule!J3910,lvl_2[],2,FALSE),"Нет")</f>
        <v>Анализ даты</v>
      </c>
      <c r="E3910" s="11" t="str">
        <f>IFERROR(VLOOKUP(Rule!K3910,lvl_3[],2,FALSE),"Нет")</f>
        <v>Анализ даты</v>
      </c>
      <c r="F3910" s="11" t="str">
        <f>IFERROR(INDEX(lvl_4[],MATCH(L3910,lvl_4[ID],0),MATCH(TEXT(K3910,"##0"),lvl_4[#Headers],0)),"Нет")</f>
        <v>Символические звезды</v>
      </c>
      <c r="G3910" s="11" t="str">
        <f>IFERROR(INDEX(lvl_5[],MATCH(M3910,lvl_5[ID],0),MATCH(_xlfn.CONCAT(TEXT(K3910,"##0"),"_",TEXT(L3910,"##0")),lvl_5[#Headers],0)),"Нет")</f>
        <v>Цветок романтики / Цветок персика</v>
      </c>
      <c r="H3910" s="11" t="str">
        <f>IFERROR(INDEX(lvl_6[],MATCH(N3910,lvl_6[ID],0),MATCH(_xlfn.CONCAT(K3910,"_",L3910,"_",M3910),lvl_6[#Headers],0)),"Нет")</f>
        <v>Нет</v>
      </c>
      <c r="I3910" s="12">
        <v>1</v>
      </c>
      <c r="J3910" s="12">
        <v>4</v>
      </c>
      <c r="K3910" s="12">
        <v>1</v>
      </c>
      <c r="L3910" s="12">
        <v>5</v>
      </c>
      <c r="M3910" s="12">
        <v>7</v>
      </c>
      <c r="N3910" s="12">
        <v>0</v>
      </c>
      <c r="O3910" s="12">
        <f>COUNTIF($P$2:P3910,P3910)</f>
        <v>18</v>
      </c>
      <c r="P3910" s="12" t="str">
        <f t="shared" si="243"/>
        <v>141050700</v>
      </c>
      <c r="Q3910" s="12" t="str">
        <f t="shared" si="244"/>
        <v>1410507000018</v>
      </c>
      <c r="R3910" s="20" t="s">
        <v>3891</v>
      </c>
      <c r="U3910" s="12" t="s">
        <v>100</v>
      </c>
      <c r="W3910" s="12" t="s">
        <v>870</v>
      </c>
      <c r="AI3910" s="12" t="s">
        <v>100</v>
      </c>
      <c r="AK3910" s="12" t="s">
        <v>863</v>
      </c>
      <c r="BN3910" s="12">
        <v>1</v>
      </c>
    </row>
    <row r="3911" spans="1:66" ht="45" x14ac:dyDescent="0.25">
      <c r="A3911" s="12">
        <v>1</v>
      </c>
      <c r="B3911" s="11" t="str">
        <f t="shared" si="242"/>
        <v>Общий расчет. Анализ даты. Анализ даты. Символические звезды. Цветок романтики / Цветок персика. Нет</v>
      </c>
      <c r="C3911" s="11" t="str">
        <f>IFERROR(VLOOKUP(I3911,lvl_1[],2,FALSE),"Нет")</f>
        <v>Общий расчет</v>
      </c>
      <c r="D3911" s="11" t="str">
        <f>IFERROR(VLOOKUP(Rule!J3911,lvl_2[],2,FALSE),"Нет")</f>
        <v>Анализ даты</v>
      </c>
      <c r="E3911" s="11" t="str">
        <f>IFERROR(VLOOKUP(Rule!K3911,lvl_3[],2,FALSE),"Нет")</f>
        <v>Анализ даты</v>
      </c>
      <c r="F3911" s="11" t="str">
        <f>IFERROR(INDEX(lvl_4[],MATCH(L3911,lvl_4[ID],0),MATCH(TEXT(K3911,"##0"),lvl_4[#Headers],0)),"Нет")</f>
        <v>Символические звезды</v>
      </c>
      <c r="G3911" s="11" t="str">
        <f>IFERROR(INDEX(lvl_5[],MATCH(M3911,lvl_5[ID],0),MATCH(_xlfn.CONCAT(TEXT(K3911,"##0"),"_",TEXT(L3911,"##0")),lvl_5[#Headers],0)),"Нет")</f>
        <v>Цветок романтики / Цветок персика</v>
      </c>
      <c r="H3911" s="11" t="str">
        <f>IFERROR(INDEX(lvl_6[],MATCH(N3911,lvl_6[ID],0),MATCH(_xlfn.CONCAT(K3911,"_",L3911,"_",M3911),lvl_6[#Headers],0)),"Нет")</f>
        <v>Нет</v>
      </c>
      <c r="I3911" s="12">
        <v>1</v>
      </c>
      <c r="J3911" s="12">
        <v>4</v>
      </c>
      <c r="K3911" s="12">
        <v>1</v>
      </c>
      <c r="L3911" s="12">
        <v>5</v>
      </c>
      <c r="M3911" s="12">
        <v>7</v>
      </c>
      <c r="N3911" s="12">
        <v>0</v>
      </c>
      <c r="O3911" s="12">
        <f>COUNTIF($P$2:P3911,P3911)</f>
        <v>19</v>
      </c>
      <c r="P3911" s="12" t="str">
        <f t="shared" si="243"/>
        <v>141050700</v>
      </c>
      <c r="Q3911" s="12" t="str">
        <f t="shared" si="244"/>
        <v>1410507000019</v>
      </c>
      <c r="R3911" s="20" t="s">
        <v>3892</v>
      </c>
      <c r="U3911" s="12" t="s">
        <v>100</v>
      </c>
      <c r="W3911" s="12" t="s">
        <v>865</v>
      </c>
      <c r="AI3911" s="12" t="s">
        <v>100</v>
      </c>
      <c r="AK3911" s="12" t="s">
        <v>866</v>
      </c>
      <c r="BN3911" s="12">
        <v>1</v>
      </c>
    </row>
    <row r="3912" spans="1:66" ht="45" x14ac:dyDescent="0.25">
      <c r="A3912" s="12">
        <v>1</v>
      </c>
      <c r="B3912" s="11" t="str">
        <f t="shared" si="242"/>
        <v>Общий расчет. Анализ даты. Анализ даты. Символические звезды. Цветок романтики / Цветок персика. Нет</v>
      </c>
      <c r="C3912" s="11" t="str">
        <f>IFERROR(VLOOKUP(I3912,lvl_1[],2,FALSE),"Нет")</f>
        <v>Общий расчет</v>
      </c>
      <c r="D3912" s="11" t="str">
        <f>IFERROR(VLOOKUP(Rule!J3912,lvl_2[],2,FALSE),"Нет")</f>
        <v>Анализ даты</v>
      </c>
      <c r="E3912" s="11" t="str">
        <f>IFERROR(VLOOKUP(Rule!K3912,lvl_3[],2,FALSE),"Нет")</f>
        <v>Анализ даты</v>
      </c>
      <c r="F3912" s="11" t="str">
        <f>IFERROR(INDEX(lvl_4[],MATCH(L3912,lvl_4[ID],0),MATCH(TEXT(K3912,"##0"),lvl_4[#Headers],0)),"Нет")</f>
        <v>Символические звезды</v>
      </c>
      <c r="G3912" s="11" t="str">
        <f>IFERROR(INDEX(lvl_5[],MATCH(M3912,lvl_5[ID],0),MATCH(_xlfn.CONCAT(TEXT(K3912,"##0"),"_",TEXT(L3912,"##0")),lvl_5[#Headers],0)),"Нет")</f>
        <v>Цветок романтики / Цветок персика</v>
      </c>
      <c r="H3912" s="11" t="str">
        <f>IFERROR(INDEX(lvl_6[],MATCH(N3912,lvl_6[ID],0),MATCH(_xlfn.CONCAT(K3912,"_",L3912,"_",M3912),lvl_6[#Headers],0)),"Нет")</f>
        <v>Нет</v>
      </c>
      <c r="I3912" s="12">
        <v>1</v>
      </c>
      <c r="J3912" s="12">
        <v>4</v>
      </c>
      <c r="K3912" s="12">
        <v>1</v>
      </c>
      <c r="L3912" s="12">
        <v>5</v>
      </c>
      <c r="M3912" s="12">
        <v>7</v>
      </c>
      <c r="N3912" s="12">
        <v>0</v>
      </c>
      <c r="O3912" s="12">
        <f>COUNTIF($P$2:P3912,P3912)</f>
        <v>20</v>
      </c>
      <c r="P3912" s="12" t="str">
        <f t="shared" si="243"/>
        <v>141050700</v>
      </c>
      <c r="Q3912" s="12" t="str">
        <f t="shared" si="244"/>
        <v>1410507000020</v>
      </c>
      <c r="R3912" s="20" t="s">
        <v>3893</v>
      </c>
      <c r="U3912" s="12" t="s">
        <v>100</v>
      </c>
      <c r="W3912" s="12" t="s">
        <v>869</v>
      </c>
      <c r="AI3912" s="12" t="s">
        <v>100</v>
      </c>
      <c r="AK3912" s="12" t="s">
        <v>866</v>
      </c>
      <c r="BN3912" s="12">
        <v>1</v>
      </c>
    </row>
    <row r="3913" spans="1:66" ht="45" x14ac:dyDescent="0.25">
      <c r="A3913" s="12">
        <v>1</v>
      </c>
      <c r="B3913" s="11" t="str">
        <f t="shared" si="242"/>
        <v>Общий расчет. Анализ даты. Анализ даты. Символические звезды. Цветок романтики / Цветок персика. Нет</v>
      </c>
      <c r="C3913" s="11" t="str">
        <f>IFERROR(VLOOKUP(I3913,lvl_1[],2,FALSE),"Нет")</f>
        <v>Общий расчет</v>
      </c>
      <c r="D3913" s="11" t="str">
        <f>IFERROR(VLOOKUP(Rule!J3913,lvl_2[],2,FALSE),"Нет")</f>
        <v>Анализ даты</v>
      </c>
      <c r="E3913" s="11" t="str">
        <f>IFERROR(VLOOKUP(Rule!K3913,lvl_3[],2,FALSE),"Нет")</f>
        <v>Анализ даты</v>
      </c>
      <c r="F3913" s="11" t="str">
        <f>IFERROR(INDEX(lvl_4[],MATCH(L3913,lvl_4[ID],0),MATCH(TEXT(K3913,"##0"),lvl_4[#Headers],0)),"Нет")</f>
        <v>Символические звезды</v>
      </c>
      <c r="G3913" s="11" t="str">
        <f>IFERROR(INDEX(lvl_5[],MATCH(M3913,lvl_5[ID],0),MATCH(_xlfn.CONCAT(TEXT(K3913,"##0"),"_",TEXT(L3913,"##0")),lvl_5[#Headers],0)),"Нет")</f>
        <v>Цветок романтики / Цветок персика</v>
      </c>
      <c r="H3913" s="11" t="str">
        <f>IFERROR(INDEX(lvl_6[],MATCH(N3913,lvl_6[ID],0),MATCH(_xlfn.CONCAT(K3913,"_",L3913,"_",M3913),lvl_6[#Headers],0)),"Нет")</f>
        <v>Нет</v>
      </c>
      <c r="I3913" s="12">
        <v>1</v>
      </c>
      <c r="J3913" s="12">
        <v>4</v>
      </c>
      <c r="K3913" s="12">
        <v>1</v>
      </c>
      <c r="L3913" s="12">
        <v>5</v>
      </c>
      <c r="M3913" s="12">
        <v>7</v>
      </c>
      <c r="N3913" s="12">
        <v>0</v>
      </c>
      <c r="O3913" s="12">
        <f>COUNTIF($P$2:P3913,P3913)</f>
        <v>21</v>
      </c>
      <c r="P3913" s="12" t="str">
        <f t="shared" si="243"/>
        <v>141050700</v>
      </c>
      <c r="Q3913" s="12" t="str">
        <f t="shared" si="244"/>
        <v>1410507000021</v>
      </c>
      <c r="R3913" s="20" t="s">
        <v>3894</v>
      </c>
      <c r="U3913" s="12" t="s">
        <v>100</v>
      </c>
      <c r="W3913" s="12" t="s">
        <v>861</v>
      </c>
      <c r="AI3913" s="12" t="s">
        <v>100</v>
      </c>
      <c r="AK3913" s="12" t="s">
        <v>866</v>
      </c>
      <c r="BN3913" s="12">
        <v>1</v>
      </c>
    </row>
    <row r="3914" spans="1:66" ht="45" x14ac:dyDescent="0.25">
      <c r="A3914" s="12">
        <v>1</v>
      </c>
      <c r="B3914" s="11" t="str">
        <f t="shared" si="242"/>
        <v>Общий расчет. Анализ даты. Анализ даты. Символические звезды. Цветок романтики / Цветок персика. Нет</v>
      </c>
      <c r="C3914" s="11" t="str">
        <f>IFERROR(VLOOKUP(I3914,lvl_1[],2,FALSE),"Нет")</f>
        <v>Общий расчет</v>
      </c>
      <c r="D3914" s="11" t="str">
        <f>IFERROR(VLOOKUP(Rule!J3914,lvl_2[],2,FALSE),"Нет")</f>
        <v>Анализ даты</v>
      </c>
      <c r="E3914" s="11" t="str">
        <f>IFERROR(VLOOKUP(Rule!K3914,lvl_3[],2,FALSE),"Нет")</f>
        <v>Анализ даты</v>
      </c>
      <c r="F3914" s="11" t="str">
        <f>IFERROR(INDEX(lvl_4[],MATCH(L3914,lvl_4[ID],0),MATCH(TEXT(K3914,"##0"),lvl_4[#Headers],0)),"Нет")</f>
        <v>Символические звезды</v>
      </c>
      <c r="G3914" s="11" t="str">
        <f>IFERROR(INDEX(lvl_5[],MATCH(M3914,lvl_5[ID],0),MATCH(_xlfn.CONCAT(TEXT(K3914,"##0"),"_",TEXT(L3914,"##0")),lvl_5[#Headers],0)),"Нет")</f>
        <v>Цветок романтики / Цветок персика</v>
      </c>
      <c r="H3914" s="11" t="str">
        <f>IFERROR(INDEX(lvl_6[],MATCH(N3914,lvl_6[ID],0),MATCH(_xlfn.CONCAT(K3914,"_",L3914,"_",M3914),lvl_6[#Headers],0)),"Нет")</f>
        <v>Нет</v>
      </c>
      <c r="I3914" s="12">
        <v>1</v>
      </c>
      <c r="J3914" s="12">
        <v>4</v>
      </c>
      <c r="K3914" s="12">
        <v>1</v>
      </c>
      <c r="L3914" s="12">
        <v>5</v>
      </c>
      <c r="M3914" s="12">
        <v>7</v>
      </c>
      <c r="N3914" s="12">
        <v>0</v>
      </c>
      <c r="O3914" s="12">
        <f>COUNTIF($P$2:P3914,P3914)</f>
        <v>22</v>
      </c>
      <c r="P3914" s="12" t="str">
        <f t="shared" si="243"/>
        <v>141050700</v>
      </c>
      <c r="Q3914" s="12" t="str">
        <f t="shared" si="244"/>
        <v>1410507000022</v>
      </c>
      <c r="R3914" s="20" t="s">
        <v>3895</v>
      </c>
      <c r="U3914" s="12" t="s">
        <v>100</v>
      </c>
      <c r="W3914" s="12" t="s">
        <v>868</v>
      </c>
      <c r="AI3914" s="12" t="s">
        <v>100</v>
      </c>
      <c r="AK3914" s="12" t="s">
        <v>869</v>
      </c>
      <c r="BN3914" s="12">
        <v>1</v>
      </c>
    </row>
    <row r="3915" spans="1:66" ht="45" x14ac:dyDescent="0.25">
      <c r="A3915" s="12">
        <v>1</v>
      </c>
      <c r="B3915" s="11" t="str">
        <f t="shared" si="242"/>
        <v>Общий расчет. Анализ даты. Анализ даты. Символические звезды. Цветок романтики / Цветок персика. Нет</v>
      </c>
      <c r="C3915" s="11" t="str">
        <f>IFERROR(VLOOKUP(I3915,lvl_1[],2,FALSE),"Нет")</f>
        <v>Общий расчет</v>
      </c>
      <c r="D3915" s="11" t="str">
        <f>IFERROR(VLOOKUP(Rule!J3915,lvl_2[],2,FALSE),"Нет")</f>
        <v>Анализ даты</v>
      </c>
      <c r="E3915" s="11" t="str">
        <f>IFERROR(VLOOKUP(Rule!K3915,lvl_3[],2,FALSE),"Нет")</f>
        <v>Анализ даты</v>
      </c>
      <c r="F3915" s="11" t="str">
        <f>IFERROR(INDEX(lvl_4[],MATCH(L3915,lvl_4[ID],0),MATCH(TEXT(K3915,"##0"),lvl_4[#Headers],0)),"Нет")</f>
        <v>Символические звезды</v>
      </c>
      <c r="G3915" s="11" t="str">
        <f>IFERROR(INDEX(lvl_5[],MATCH(M3915,lvl_5[ID],0),MATCH(_xlfn.CONCAT(TEXT(K3915,"##0"),"_",TEXT(L3915,"##0")),lvl_5[#Headers],0)),"Нет")</f>
        <v>Цветок романтики / Цветок персика</v>
      </c>
      <c r="H3915" s="11" t="str">
        <f>IFERROR(INDEX(lvl_6[],MATCH(N3915,lvl_6[ID],0),MATCH(_xlfn.CONCAT(K3915,"_",L3915,"_",M3915),lvl_6[#Headers],0)),"Нет")</f>
        <v>Нет</v>
      </c>
      <c r="I3915" s="12">
        <v>1</v>
      </c>
      <c r="J3915" s="12">
        <v>4</v>
      </c>
      <c r="K3915" s="12">
        <v>1</v>
      </c>
      <c r="L3915" s="12">
        <v>5</v>
      </c>
      <c r="M3915" s="12">
        <v>7</v>
      </c>
      <c r="N3915" s="12">
        <v>0</v>
      </c>
      <c r="O3915" s="12">
        <f>COUNTIF($P$2:P3915,P3915)</f>
        <v>23</v>
      </c>
      <c r="P3915" s="12" t="str">
        <f t="shared" si="243"/>
        <v>141050700</v>
      </c>
      <c r="Q3915" s="12" t="str">
        <f t="shared" si="244"/>
        <v>1410507000023</v>
      </c>
      <c r="R3915" s="20" t="s">
        <v>3896</v>
      </c>
      <c r="U3915" s="12" t="s">
        <v>100</v>
      </c>
      <c r="W3915" s="12" t="s">
        <v>860</v>
      </c>
      <c r="AI3915" s="12" t="s">
        <v>100</v>
      </c>
      <c r="AK3915" s="12" t="s">
        <v>869</v>
      </c>
      <c r="BN3915" s="12">
        <v>1</v>
      </c>
    </row>
    <row r="3916" spans="1:66" ht="45" x14ac:dyDescent="0.25">
      <c r="A3916" s="12">
        <v>1</v>
      </c>
      <c r="B3916" s="11" t="str">
        <f t="shared" si="242"/>
        <v>Общий расчет. Анализ даты. Анализ даты. Символические звезды. Цветок романтики / Цветок персика. Нет</v>
      </c>
      <c r="C3916" s="11" t="str">
        <f>IFERROR(VLOOKUP(I3916,lvl_1[],2,FALSE),"Нет")</f>
        <v>Общий расчет</v>
      </c>
      <c r="D3916" s="11" t="str">
        <f>IFERROR(VLOOKUP(Rule!J3916,lvl_2[],2,FALSE),"Нет")</f>
        <v>Анализ даты</v>
      </c>
      <c r="E3916" s="11" t="str">
        <f>IFERROR(VLOOKUP(Rule!K3916,lvl_3[],2,FALSE),"Нет")</f>
        <v>Анализ даты</v>
      </c>
      <c r="F3916" s="11" t="str">
        <f>IFERROR(INDEX(lvl_4[],MATCH(L3916,lvl_4[ID],0),MATCH(TEXT(K3916,"##0"),lvl_4[#Headers],0)),"Нет")</f>
        <v>Символические звезды</v>
      </c>
      <c r="G3916" s="11" t="str">
        <f>IFERROR(INDEX(lvl_5[],MATCH(M3916,lvl_5[ID],0),MATCH(_xlfn.CONCAT(TEXT(K3916,"##0"),"_",TEXT(L3916,"##0")),lvl_5[#Headers],0)),"Нет")</f>
        <v>Цветок романтики / Цветок персика</v>
      </c>
      <c r="H3916" s="11" t="str">
        <f>IFERROR(INDEX(lvl_6[],MATCH(N3916,lvl_6[ID],0),MATCH(_xlfn.CONCAT(K3916,"_",L3916,"_",M3916),lvl_6[#Headers],0)),"Нет")</f>
        <v>Нет</v>
      </c>
      <c r="I3916" s="12">
        <v>1</v>
      </c>
      <c r="J3916" s="12">
        <v>4</v>
      </c>
      <c r="K3916" s="12">
        <v>1</v>
      </c>
      <c r="L3916" s="12">
        <v>5</v>
      </c>
      <c r="M3916" s="12">
        <v>7</v>
      </c>
      <c r="N3916" s="12">
        <v>0</v>
      </c>
      <c r="O3916" s="12">
        <f>COUNTIF($P$2:P3916,P3916)</f>
        <v>24</v>
      </c>
      <c r="P3916" s="12" t="str">
        <f t="shared" si="243"/>
        <v>141050700</v>
      </c>
      <c r="Q3916" s="12" t="str">
        <f t="shared" si="244"/>
        <v>1410507000024</v>
      </c>
      <c r="R3916" s="20" t="s">
        <v>3897</v>
      </c>
      <c r="U3916" s="12" t="s">
        <v>100</v>
      </c>
      <c r="W3916" s="12" t="s">
        <v>864</v>
      </c>
      <c r="AI3916" s="12" t="s">
        <v>100</v>
      </c>
      <c r="AK3916" s="12" t="s">
        <v>869</v>
      </c>
      <c r="BN3916" s="12">
        <v>1</v>
      </c>
    </row>
    <row r="3917" spans="1:66" ht="45" x14ac:dyDescent="0.25">
      <c r="A3917" s="12">
        <v>1</v>
      </c>
      <c r="B3917" s="11" t="str">
        <f t="shared" si="242"/>
        <v>Общий расчет. Анализ даты. Анализ даты. Символические звезды. Звезда Бедствий. Нет</v>
      </c>
      <c r="C3917" s="11" t="str">
        <f>IFERROR(VLOOKUP(I3917,lvl_1[],2,FALSE),"Нет")</f>
        <v>Общий расчет</v>
      </c>
      <c r="D3917" s="11" t="str">
        <f>IFERROR(VLOOKUP(Rule!J3917,lvl_2[],2,FALSE),"Нет")</f>
        <v>Анализ даты</v>
      </c>
      <c r="E3917" s="11" t="str">
        <f>IFERROR(VLOOKUP(Rule!K3917,lvl_3[],2,FALSE),"Нет")</f>
        <v>Анализ даты</v>
      </c>
      <c r="F3917" s="11" t="str">
        <f>IFERROR(INDEX(lvl_4[],MATCH(L3917,lvl_4[ID],0),MATCH(TEXT(K3917,"##0"),lvl_4[#Headers],0)),"Нет")</f>
        <v>Символические звезды</v>
      </c>
      <c r="G3917" s="11" t="str">
        <f>IFERROR(INDEX(lvl_5[],MATCH(M3917,lvl_5[ID],0),MATCH(_xlfn.CONCAT(TEXT(K3917,"##0"),"_",TEXT(L3917,"##0")),lvl_5[#Headers],0)),"Нет")</f>
        <v>Звезда Бедствий</v>
      </c>
      <c r="H3917" s="11" t="str">
        <f>IFERROR(INDEX(lvl_6[],MATCH(N3917,lvl_6[ID],0),MATCH(_xlfn.CONCAT(K3917,"_",L3917,"_",M3917),lvl_6[#Headers],0)),"Нет")</f>
        <v>Нет</v>
      </c>
      <c r="I3917" s="12">
        <v>1</v>
      </c>
      <c r="J3917" s="12">
        <v>4</v>
      </c>
      <c r="K3917" s="12">
        <v>1</v>
      </c>
      <c r="L3917" s="12">
        <v>5</v>
      </c>
      <c r="M3917" s="12">
        <v>8</v>
      </c>
      <c r="N3917" s="12">
        <v>0</v>
      </c>
      <c r="O3917" s="12">
        <f>COUNTIF($P$2:P3917,P3917)</f>
        <v>13</v>
      </c>
      <c r="P3917" s="12" t="str">
        <f t="shared" si="243"/>
        <v>141050800</v>
      </c>
      <c r="Q3917" s="12" t="str">
        <f t="shared" si="244"/>
        <v>1410508000013</v>
      </c>
      <c r="R3917" s="20" t="s">
        <v>3898</v>
      </c>
      <c r="U3917" s="12" t="s">
        <v>100</v>
      </c>
      <c r="W3917" s="12" t="s">
        <v>859</v>
      </c>
      <c r="AI3917" s="12" t="s">
        <v>100</v>
      </c>
      <c r="AK3917" s="12" t="s">
        <v>869</v>
      </c>
      <c r="BN3917" s="12">
        <v>1</v>
      </c>
    </row>
    <row r="3918" spans="1:66" ht="45" x14ac:dyDescent="0.25">
      <c r="A3918" s="12">
        <v>1</v>
      </c>
      <c r="B3918" s="11" t="str">
        <f t="shared" si="242"/>
        <v>Общий расчет. Анализ даты. Анализ даты. Символические звезды. Звезда Бедствий. Нет</v>
      </c>
      <c r="C3918" s="11" t="str">
        <f>IFERROR(VLOOKUP(I3918,lvl_1[],2,FALSE),"Нет")</f>
        <v>Общий расчет</v>
      </c>
      <c r="D3918" s="11" t="str">
        <f>IFERROR(VLOOKUP(Rule!J3918,lvl_2[],2,FALSE),"Нет")</f>
        <v>Анализ даты</v>
      </c>
      <c r="E3918" s="11" t="str">
        <f>IFERROR(VLOOKUP(Rule!K3918,lvl_3[],2,FALSE),"Нет")</f>
        <v>Анализ даты</v>
      </c>
      <c r="F3918" s="11" t="str">
        <f>IFERROR(INDEX(lvl_4[],MATCH(L3918,lvl_4[ID],0),MATCH(TEXT(K3918,"##0"),lvl_4[#Headers],0)),"Нет")</f>
        <v>Символические звезды</v>
      </c>
      <c r="G3918" s="11" t="str">
        <f>IFERROR(INDEX(lvl_5[],MATCH(M3918,lvl_5[ID],0),MATCH(_xlfn.CONCAT(TEXT(K3918,"##0"),"_",TEXT(L3918,"##0")),lvl_5[#Headers],0)),"Нет")</f>
        <v>Звезда Бедствий</v>
      </c>
      <c r="H3918" s="11" t="str">
        <f>IFERROR(INDEX(lvl_6[],MATCH(N3918,lvl_6[ID],0),MATCH(_xlfn.CONCAT(K3918,"_",L3918,"_",M3918),lvl_6[#Headers],0)),"Нет")</f>
        <v>Нет</v>
      </c>
      <c r="I3918" s="12">
        <v>1</v>
      </c>
      <c r="J3918" s="12">
        <v>4</v>
      </c>
      <c r="K3918" s="12">
        <v>1</v>
      </c>
      <c r="L3918" s="12">
        <v>5</v>
      </c>
      <c r="M3918" s="12">
        <v>8</v>
      </c>
      <c r="N3918" s="12">
        <v>0</v>
      </c>
      <c r="O3918" s="12">
        <f>COUNTIF($P$2:P3918,P3918)</f>
        <v>14</v>
      </c>
      <c r="P3918" s="12" t="str">
        <f t="shared" si="243"/>
        <v>141050800</v>
      </c>
      <c r="Q3918" s="12" t="str">
        <f t="shared" si="244"/>
        <v>1410508000014</v>
      </c>
      <c r="R3918" s="20" t="s">
        <v>3899</v>
      </c>
      <c r="U3918" s="12" t="s">
        <v>100</v>
      </c>
      <c r="W3918" s="12" t="s">
        <v>863</v>
      </c>
      <c r="AI3918" s="12" t="s">
        <v>100</v>
      </c>
      <c r="AK3918" s="12" t="s">
        <v>869</v>
      </c>
      <c r="BN3918" s="12">
        <v>1</v>
      </c>
    </row>
    <row r="3919" spans="1:66" ht="45" x14ac:dyDescent="0.25">
      <c r="A3919" s="12">
        <v>1</v>
      </c>
      <c r="B3919" s="11" t="str">
        <f t="shared" si="242"/>
        <v>Общий расчет. Анализ даты. Анализ даты. Символические звезды. Звезда Бедствий. Нет</v>
      </c>
      <c r="C3919" s="11" t="str">
        <f>IFERROR(VLOOKUP(I3919,lvl_1[],2,FALSE),"Нет")</f>
        <v>Общий расчет</v>
      </c>
      <c r="D3919" s="11" t="str">
        <f>IFERROR(VLOOKUP(Rule!J3919,lvl_2[],2,FALSE),"Нет")</f>
        <v>Анализ даты</v>
      </c>
      <c r="E3919" s="11" t="str">
        <f>IFERROR(VLOOKUP(Rule!K3919,lvl_3[],2,FALSE),"Нет")</f>
        <v>Анализ даты</v>
      </c>
      <c r="F3919" s="11" t="str">
        <f>IFERROR(INDEX(lvl_4[],MATCH(L3919,lvl_4[ID],0),MATCH(TEXT(K3919,"##0"),lvl_4[#Headers],0)),"Нет")</f>
        <v>Символические звезды</v>
      </c>
      <c r="G3919" s="11" t="str">
        <f>IFERROR(INDEX(lvl_5[],MATCH(M3919,lvl_5[ID],0),MATCH(_xlfn.CONCAT(TEXT(K3919,"##0"),"_",TEXT(L3919,"##0")),lvl_5[#Headers],0)),"Нет")</f>
        <v>Звезда Бедствий</v>
      </c>
      <c r="H3919" s="11" t="str">
        <f>IFERROR(INDEX(lvl_6[],MATCH(N3919,lvl_6[ID],0),MATCH(_xlfn.CONCAT(K3919,"_",L3919,"_",M3919),lvl_6[#Headers],0)),"Нет")</f>
        <v>Нет</v>
      </c>
      <c r="I3919" s="12">
        <v>1</v>
      </c>
      <c r="J3919" s="12">
        <v>4</v>
      </c>
      <c r="K3919" s="12">
        <v>1</v>
      </c>
      <c r="L3919" s="12">
        <v>5</v>
      </c>
      <c r="M3919" s="12">
        <v>8</v>
      </c>
      <c r="N3919" s="12">
        <v>0</v>
      </c>
      <c r="O3919" s="12">
        <f>COUNTIF($P$2:P3919,P3919)</f>
        <v>15</v>
      </c>
      <c r="P3919" s="12" t="str">
        <f t="shared" si="243"/>
        <v>141050800</v>
      </c>
      <c r="Q3919" s="12" t="str">
        <f t="shared" si="244"/>
        <v>1410508000015</v>
      </c>
      <c r="R3919" s="20" t="s">
        <v>3900</v>
      </c>
      <c r="U3919" s="12" t="s">
        <v>100</v>
      </c>
      <c r="W3919" s="12" t="s">
        <v>867</v>
      </c>
      <c r="AI3919" s="12" t="s">
        <v>100</v>
      </c>
      <c r="AK3919" s="12" t="s">
        <v>869</v>
      </c>
      <c r="BN3919" s="12">
        <v>1</v>
      </c>
    </row>
    <row r="3920" spans="1:66" ht="45" x14ac:dyDescent="0.25">
      <c r="A3920" s="12">
        <v>1</v>
      </c>
      <c r="B3920" s="11" t="str">
        <f t="shared" si="242"/>
        <v>Общий расчет. Анализ даты. Анализ даты. Символические звезды. Звезда Бедствий. Нет</v>
      </c>
      <c r="C3920" s="11" t="str">
        <f>IFERROR(VLOOKUP(I3920,lvl_1[],2,FALSE),"Нет")</f>
        <v>Общий расчет</v>
      </c>
      <c r="D3920" s="11" t="str">
        <f>IFERROR(VLOOKUP(Rule!J3920,lvl_2[],2,FALSE),"Нет")</f>
        <v>Анализ даты</v>
      </c>
      <c r="E3920" s="11" t="str">
        <f>IFERROR(VLOOKUP(Rule!K3920,lvl_3[],2,FALSE),"Нет")</f>
        <v>Анализ даты</v>
      </c>
      <c r="F3920" s="11" t="str">
        <f>IFERROR(INDEX(lvl_4[],MATCH(L3920,lvl_4[ID],0),MATCH(TEXT(K3920,"##0"),lvl_4[#Headers],0)),"Нет")</f>
        <v>Символические звезды</v>
      </c>
      <c r="G3920" s="11" t="str">
        <f>IFERROR(INDEX(lvl_5[],MATCH(M3920,lvl_5[ID],0),MATCH(_xlfn.CONCAT(TEXT(K3920,"##0"),"_",TEXT(L3920,"##0")),lvl_5[#Headers],0)),"Нет")</f>
        <v>Звезда Бедствий</v>
      </c>
      <c r="H3920" s="11" t="str">
        <f>IFERROR(INDEX(lvl_6[],MATCH(N3920,lvl_6[ID],0),MATCH(_xlfn.CONCAT(K3920,"_",L3920,"_",M3920),lvl_6[#Headers],0)),"Нет")</f>
        <v>Нет</v>
      </c>
      <c r="I3920" s="12">
        <v>1</v>
      </c>
      <c r="J3920" s="12">
        <v>4</v>
      </c>
      <c r="K3920" s="12">
        <v>1</v>
      </c>
      <c r="L3920" s="12">
        <v>5</v>
      </c>
      <c r="M3920" s="12">
        <v>8</v>
      </c>
      <c r="N3920" s="12">
        <v>0</v>
      </c>
      <c r="O3920" s="12">
        <f>COUNTIF($P$2:P3920,P3920)</f>
        <v>16</v>
      </c>
      <c r="P3920" s="12" t="str">
        <f t="shared" si="243"/>
        <v>141050800</v>
      </c>
      <c r="Q3920" s="12" t="str">
        <f t="shared" si="244"/>
        <v>1410508000016</v>
      </c>
      <c r="R3920" s="20" t="s">
        <v>3901</v>
      </c>
      <c r="U3920" s="12" t="s">
        <v>100</v>
      </c>
      <c r="W3920" s="12" t="s">
        <v>862</v>
      </c>
      <c r="AI3920" s="12" t="s">
        <v>100</v>
      </c>
      <c r="AK3920" s="12" t="s">
        <v>860</v>
      </c>
      <c r="BN3920" s="12">
        <v>1</v>
      </c>
    </row>
    <row r="3921" spans="1:66" ht="45" x14ac:dyDescent="0.25">
      <c r="A3921" s="12">
        <v>1</v>
      </c>
      <c r="B3921" s="11" t="str">
        <f t="shared" si="242"/>
        <v>Общий расчет. Анализ даты. Анализ даты. Символические звезды. Звезда Бедствий. Нет</v>
      </c>
      <c r="C3921" s="11" t="str">
        <f>IFERROR(VLOOKUP(I3921,lvl_1[],2,FALSE),"Нет")</f>
        <v>Общий расчет</v>
      </c>
      <c r="D3921" s="11" t="str">
        <f>IFERROR(VLOOKUP(Rule!J3921,lvl_2[],2,FALSE),"Нет")</f>
        <v>Анализ даты</v>
      </c>
      <c r="E3921" s="11" t="str">
        <f>IFERROR(VLOOKUP(Rule!K3921,lvl_3[],2,FALSE),"Нет")</f>
        <v>Анализ даты</v>
      </c>
      <c r="F3921" s="11" t="str">
        <f>IFERROR(INDEX(lvl_4[],MATCH(L3921,lvl_4[ID],0),MATCH(TEXT(K3921,"##0"),lvl_4[#Headers],0)),"Нет")</f>
        <v>Символические звезды</v>
      </c>
      <c r="G3921" s="11" t="str">
        <f>IFERROR(INDEX(lvl_5[],MATCH(M3921,lvl_5[ID],0),MATCH(_xlfn.CONCAT(TEXT(K3921,"##0"),"_",TEXT(L3921,"##0")),lvl_5[#Headers],0)),"Нет")</f>
        <v>Звезда Бедствий</v>
      </c>
      <c r="H3921" s="11" t="str">
        <f>IFERROR(INDEX(lvl_6[],MATCH(N3921,lvl_6[ID],0),MATCH(_xlfn.CONCAT(K3921,"_",L3921,"_",M3921),lvl_6[#Headers],0)),"Нет")</f>
        <v>Нет</v>
      </c>
      <c r="I3921" s="12">
        <v>1</v>
      </c>
      <c r="J3921" s="12">
        <v>4</v>
      </c>
      <c r="K3921" s="12">
        <v>1</v>
      </c>
      <c r="L3921" s="12">
        <v>5</v>
      </c>
      <c r="M3921" s="12">
        <v>8</v>
      </c>
      <c r="N3921" s="12">
        <v>0</v>
      </c>
      <c r="O3921" s="12">
        <f>COUNTIF($P$2:P3921,P3921)</f>
        <v>17</v>
      </c>
      <c r="P3921" s="12" t="str">
        <f t="shared" si="243"/>
        <v>141050800</v>
      </c>
      <c r="Q3921" s="12" t="str">
        <f t="shared" si="244"/>
        <v>1410508000017</v>
      </c>
      <c r="R3921" s="20" t="s">
        <v>3902</v>
      </c>
      <c r="U3921" s="12" t="s">
        <v>100</v>
      </c>
      <c r="W3921" s="12" t="s">
        <v>866</v>
      </c>
      <c r="AI3921" s="12" t="s">
        <v>100</v>
      </c>
      <c r="AK3921" s="12" t="s">
        <v>860</v>
      </c>
      <c r="BN3921" s="12">
        <v>1</v>
      </c>
    </row>
    <row r="3922" spans="1:66" ht="45" x14ac:dyDescent="0.25">
      <c r="A3922" s="12">
        <v>1</v>
      </c>
      <c r="B3922" s="11" t="str">
        <f t="shared" si="242"/>
        <v>Общий расчет. Анализ даты. Анализ даты. Символические звезды. Звезда Бедствий. Нет</v>
      </c>
      <c r="C3922" s="11" t="str">
        <f>IFERROR(VLOOKUP(I3922,lvl_1[],2,FALSE),"Нет")</f>
        <v>Общий расчет</v>
      </c>
      <c r="D3922" s="11" t="str">
        <f>IFERROR(VLOOKUP(Rule!J3922,lvl_2[],2,FALSE),"Нет")</f>
        <v>Анализ даты</v>
      </c>
      <c r="E3922" s="11" t="str">
        <f>IFERROR(VLOOKUP(Rule!K3922,lvl_3[],2,FALSE),"Нет")</f>
        <v>Анализ даты</v>
      </c>
      <c r="F3922" s="11" t="str">
        <f>IFERROR(INDEX(lvl_4[],MATCH(L3922,lvl_4[ID],0),MATCH(TEXT(K3922,"##0"),lvl_4[#Headers],0)),"Нет")</f>
        <v>Символические звезды</v>
      </c>
      <c r="G3922" s="11" t="str">
        <f>IFERROR(INDEX(lvl_5[],MATCH(M3922,lvl_5[ID],0),MATCH(_xlfn.CONCAT(TEXT(K3922,"##0"),"_",TEXT(L3922,"##0")),lvl_5[#Headers],0)),"Нет")</f>
        <v>Звезда Бедствий</v>
      </c>
      <c r="H3922" s="11" t="str">
        <f>IFERROR(INDEX(lvl_6[],MATCH(N3922,lvl_6[ID],0),MATCH(_xlfn.CONCAT(K3922,"_",L3922,"_",M3922),lvl_6[#Headers],0)),"Нет")</f>
        <v>Нет</v>
      </c>
      <c r="I3922" s="12">
        <v>1</v>
      </c>
      <c r="J3922" s="12">
        <v>4</v>
      </c>
      <c r="K3922" s="12">
        <v>1</v>
      </c>
      <c r="L3922" s="12">
        <v>5</v>
      </c>
      <c r="M3922" s="12">
        <v>8</v>
      </c>
      <c r="N3922" s="12">
        <v>0</v>
      </c>
      <c r="O3922" s="12">
        <f>COUNTIF($P$2:P3922,P3922)</f>
        <v>18</v>
      </c>
      <c r="P3922" s="12" t="str">
        <f t="shared" si="243"/>
        <v>141050800</v>
      </c>
      <c r="Q3922" s="12" t="str">
        <f t="shared" si="244"/>
        <v>1410508000018</v>
      </c>
      <c r="R3922" s="20" t="s">
        <v>3903</v>
      </c>
      <c r="U3922" s="12" t="s">
        <v>100</v>
      </c>
      <c r="W3922" s="12" t="s">
        <v>870</v>
      </c>
      <c r="AI3922" s="12" t="s">
        <v>100</v>
      </c>
      <c r="AK3922" s="12" t="s">
        <v>860</v>
      </c>
      <c r="BN3922" s="12">
        <v>1</v>
      </c>
    </row>
    <row r="3923" spans="1:66" ht="45" x14ac:dyDescent="0.25">
      <c r="A3923" s="12">
        <v>1</v>
      </c>
      <c r="B3923" s="11" t="str">
        <f t="shared" si="242"/>
        <v>Общий расчет. Анализ даты. Анализ даты. Символические звезды. Звезда Бедствий. Нет</v>
      </c>
      <c r="C3923" s="11" t="str">
        <f>IFERROR(VLOOKUP(I3923,lvl_1[],2,FALSE),"Нет")</f>
        <v>Общий расчет</v>
      </c>
      <c r="D3923" s="11" t="str">
        <f>IFERROR(VLOOKUP(Rule!J3923,lvl_2[],2,FALSE),"Нет")</f>
        <v>Анализ даты</v>
      </c>
      <c r="E3923" s="11" t="str">
        <f>IFERROR(VLOOKUP(Rule!K3923,lvl_3[],2,FALSE),"Нет")</f>
        <v>Анализ даты</v>
      </c>
      <c r="F3923" s="11" t="str">
        <f>IFERROR(INDEX(lvl_4[],MATCH(L3923,lvl_4[ID],0),MATCH(TEXT(K3923,"##0"),lvl_4[#Headers],0)),"Нет")</f>
        <v>Символические звезды</v>
      </c>
      <c r="G3923" s="11" t="str">
        <f>IFERROR(INDEX(lvl_5[],MATCH(M3923,lvl_5[ID],0),MATCH(_xlfn.CONCAT(TEXT(K3923,"##0"),"_",TEXT(L3923,"##0")),lvl_5[#Headers],0)),"Нет")</f>
        <v>Звезда Бедствий</v>
      </c>
      <c r="H3923" s="11" t="str">
        <f>IFERROR(INDEX(lvl_6[],MATCH(N3923,lvl_6[ID],0),MATCH(_xlfn.CONCAT(K3923,"_",L3923,"_",M3923),lvl_6[#Headers],0)),"Нет")</f>
        <v>Нет</v>
      </c>
      <c r="I3923" s="12">
        <v>1</v>
      </c>
      <c r="J3923" s="12">
        <v>4</v>
      </c>
      <c r="K3923" s="12">
        <v>1</v>
      </c>
      <c r="L3923" s="12">
        <v>5</v>
      </c>
      <c r="M3923" s="12">
        <v>8</v>
      </c>
      <c r="N3923" s="12">
        <v>0</v>
      </c>
      <c r="O3923" s="12">
        <f>COUNTIF($P$2:P3923,P3923)</f>
        <v>19</v>
      </c>
      <c r="P3923" s="12" t="str">
        <f t="shared" si="243"/>
        <v>141050800</v>
      </c>
      <c r="Q3923" s="12" t="str">
        <f t="shared" si="244"/>
        <v>1410508000019</v>
      </c>
      <c r="R3923" s="20" t="s">
        <v>3904</v>
      </c>
      <c r="U3923" s="12" t="s">
        <v>100</v>
      </c>
      <c r="W3923" s="12" t="s">
        <v>865</v>
      </c>
      <c r="AI3923" s="12" t="s">
        <v>100</v>
      </c>
      <c r="AK3923" s="12" t="s">
        <v>863</v>
      </c>
      <c r="BN3923" s="12">
        <v>1</v>
      </c>
    </row>
    <row r="3924" spans="1:66" ht="45" x14ac:dyDescent="0.25">
      <c r="A3924" s="12">
        <v>1</v>
      </c>
      <c r="B3924" s="11" t="str">
        <f t="shared" si="242"/>
        <v>Общий расчет. Анализ даты. Анализ даты. Символические звезды. Звезда Бедствий. Нет</v>
      </c>
      <c r="C3924" s="11" t="str">
        <f>IFERROR(VLOOKUP(I3924,lvl_1[],2,FALSE),"Нет")</f>
        <v>Общий расчет</v>
      </c>
      <c r="D3924" s="11" t="str">
        <f>IFERROR(VLOOKUP(Rule!J3924,lvl_2[],2,FALSE),"Нет")</f>
        <v>Анализ даты</v>
      </c>
      <c r="E3924" s="11" t="str">
        <f>IFERROR(VLOOKUP(Rule!K3924,lvl_3[],2,FALSE),"Нет")</f>
        <v>Анализ даты</v>
      </c>
      <c r="F3924" s="11" t="str">
        <f>IFERROR(INDEX(lvl_4[],MATCH(L3924,lvl_4[ID],0),MATCH(TEXT(K3924,"##0"),lvl_4[#Headers],0)),"Нет")</f>
        <v>Символические звезды</v>
      </c>
      <c r="G3924" s="11" t="str">
        <f>IFERROR(INDEX(lvl_5[],MATCH(M3924,lvl_5[ID],0),MATCH(_xlfn.CONCAT(TEXT(K3924,"##0"),"_",TEXT(L3924,"##0")),lvl_5[#Headers],0)),"Нет")</f>
        <v>Звезда Бедствий</v>
      </c>
      <c r="H3924" s="11" t="str">
        <f>IFERROR(INDEX(lvl_6[],MATCH(N3924,lvl_6[ID],0),MATCH(_xlfn.CONCAT(K3924,"_",L3924,"_",M3924),lvl_6[#Headers],0)),"Нет")</f>
        <v>Нет</v>
      </c>
      <c r="I3924" s="12">
        <v>1</v>
      </c>
      <c r="J3924" s="12">
        <v>4</v>
      </c>
      <c r="K3924" s="12">
        <v>1</v>
      </c>
      <c r="L3924" s="12">
        <v>5</v>
      </c>
      <c r="M3924" s="12">
        <v>8</v>
      </c>
      <c r="N3924" s="12">
        <v>0</v>
      </c>
      <c r="O3924" s="12">
        <f>COUNTIF($P$2:P3924,P3924)</f>
        <v>20</v>
      </c>
      <c r="P3924" s="12" t="str">
        <f t="shared" si="243"/>
        <v>141050800</v>
      </c>
      <c r="Q3924" s="12" t="str">
        <f t="shared" si="244"/>
        <v>1410508000020</v>
      </c>
      <c r="R3924" s="20" t="s">
        <v>3905</v>
      </c>
      <c r="U3924" s="12" t="s">
        <v>100</v>
      </c>
      <c r="W3924" s="12" t="s">
        <v>869</v>
      </c>
      <c r="AI3924" s="12" t="s">
        <v>100</v>
      </c>
      <c r="AK3924" s="12" t="s">
        <v>863</v>
      </c>
      <c r="BN3924" s="12">
        <v>1</v>
      </c>
    </row>
    <row r="3925" spans="1:66" ht="45" x14ac:dyDescent="0.25">
      <c r="A3925" s="12">
        <v>1</v>
      </c>
      <c r="B3925" s="11" t="str">
        <f t="shared" si="242"/>
        <v>Общий расчет. Анализ даты. Анализ даты. Символические звезды. Звезда Бедствий. Нет</v>
      </c>
      <c r="C3925" s="11" t="str">
        <f>IFERROR(VLOOKUP(I3925,lvl_1[],2,FALSE),"Нет")</f>
        <v>Общий расчет</v>
      </c>
      <c r="D3925" s="11" t="str">
        <f>IFERROR(VLOOKUP(Rule!J3925,lvl_2[],2,FALSE),"Нет")</f>
        <v>Анализ даты</v>
      </c>
      <c r="E3925" s="11" t="str">
        <f>IFERROR(VLOOKUP(Rule!K3925,lvl_3[],2,FALSE),"Нет")</f>
        <v>Анализ даты</v>
      </c>
      <c r="F3925" s="11" t="str">
        <f>IFERROR(INDEX(lvl_4[],MATCH(L3925,lvl_4[ID],0),MATCH(TEXT(K3925,"##0"),lvl_4[#Headers],0)),"Нет")</f>
        <v>Символические звезды</v>
      </c>
      <c r="G3925" s="11" t="str">
        <f>IFERROR(INDEX(lvl_5[],MATCH(M3925,lvl_5[ID],0),MATCH(_xlfn.CONCAT(TEXT(K3925,"##0"),"_",TEXT(L3925,"##0")),lvl_5[#Headers],0)),"Нет")</f>
        <v>Звезда Бедствий</v>
      </c>
      <c r="H3925" s="11" t="str">
        <f>IFERROR(INDEX(lvl_6[],MATCH(N3925,lvl_6[ID],0),MATCH(_xlfn.CONCAT(K3925,"_",L3925,"_",M3925),lvl_6[#Headers],0)),"Нет")</f>
        <v>Нет</v>
      </c>
      <c r="I3925" s="12">
        <v>1</v>
      </c>
      <c r="J3925" s="12">
        <v>4</v>
      </c>
      <c r="K3925" s="12">
        <v>1</v>
      </c>
      <c r="L3925" s="12">
        <v>5</v>
      </c>
      <c r="M3925" s="12">
        <v>8</v>
      </c>
      <c r="N3925" s="12">
        <v>0</v>
      </c>
      <c r="O3925" s="12">
        <f>COUNTIF($P$2:P3925,P3925)</f>
        <v>21</v>
      </c>
      <c r="P3925" s="12" t="str">
        <f t="shared" si="243"/>
        <v>141050800</v>
      </c>
      <c r="Q3925" s="12" t="str">
        <f t="shared" si="244"/>
        <v>1410508000021</v>
      </c>
      <c r="R3925" s="20" t="s">
        <v>3906</v>
      </c>
      <c r="U3925" s="12" t="s">
        <v>100</v>
      </c>
      <c r="W3925" s="12" t="s">
        <v>861</v>
      </c>
      <c r="AI3925" s="12" t="s">
        <v>100</v>
      </c>
      <c r="AK3925" s="12" t="s">
        <v>863</v>
      </c>
      <c r="BN3925" s="12">
        <v>1</v>
      </c>
    </row>
    <row r="3926" spans="1:66" ht="45" x14ac:dyDescent="0.25">
      <c r="A3926" s="12">
        <v>1</v>
      </c>
      <c r="B3926" s="11" t="str">
        <f t="shared" si="242"/>
        <v>Общий расчет. Анализ даты. Анализ даты. Символические звезды. Звезда Бедствий. Нет</v>
      </c>
      <c r="C3926" s="11" t="str">
        <f>IFERROR(VLOOKUP(I3926,lvl_1[],2,FALSE),"Нет")</f>
        <v>Общий расчет</v>
      </c>
      <c r="D3926" s="11" t="str">
        <f>IFERROR(VLOOKUP(Rule!J3926,lvl_2[],2,FALSE),"Нет")</f>
        <v>Анализ даты</v>
      </c>
      <c r="E3926" s="11" t="str">
        <f>IFERROR(VLOOKUP(Rule!K3926,lvl_3[],2,FALSE),"Нет")</f>
        <v>Анализ даты</v>
      </c>
      <c r="F3926" s="11" t="str">
        <f>IFERROR(INDEX(lvl_4[],MATCH(L3926,lvl_4[ID],0),MATCH(TEXT(K3926,"##0"),lvl_4[#Headers],0)),"Нет")</f>
        <v>Символические звезды</v>
      </c>
      <c r="G3926" s="11" t="str">
        <f>IFERROR(INDEX(lvl_5[],MATCH(M3926,lvl_5[ID],0),MATCH(_xlfn.CONCAT(TEXT(K3926,"##0"),"_",TEXT(L3926,"##0")),lvl_5[#Headers],0)),"Нет")</f>
        <v>Звезда Бедствий</v>
      </c>
      <c r="H3926" s="11" t="str">
        <f>IFERROR(INDEX(lvl_6[],MATCH(N3926,lvl_6[ID],0),MATCH(_xlfn.CONCAT(K3926,"_",L3926,"_",M3926),lvl_6[#Headers],0)),"Нет")</f>
        <v>Нет</v>
      </c>
      <c r="I3926" s="12">
        <v>1</v>
      </c>
      <c r="J3926" s="12">
        <v>4</v>
      </c>
      <c r="K3926" s="12">
        <v>1</v>
      </c>
      <c r="L3926" s="12">
        <v>5</v>
      </c>
      <c r="M3926" s="12">
        <v>8</v>
      </c>
      <c r="N3926" s="12">
        <v>0</v>
      </c>
      <c r="O3926" s="12">
        <f>COUNTIF($P$2:P3926,P3926)</f>
        <v>22</v>
      </c>
      <c r="P3926" s="12" t="str">
        <f t="shared" si="243"/>
        <v>141050800</v>
      </c>
      <c r="Q3926" s="12" t="str">
        <f t="shared" si="244"/>
        <v>1410508000022</v>
      </c>
      <c r="R3926" s="20" t="s">
        <v>3907</v>
      </c>
      <c r="U3926" s="12" t="s">
        <v>100</v>
      </c>
      <c r="W3926" s="12" t="s">
        <v>868</v>
      </c>
      <c r="AI3926" s="12" t="s">
        <v>100</v>
      </c>
      <c r="AK3926" s="12" t="s">
        <v>866</v>
      </c>
      <c r="BN3926" s="12">
        <v>1</v>
      </c>
    </row>
    <row r="3927" spans="1:66" ht="45" x14ac:dyDescent="0.25">
      <c r="A3927" s="12">
        <v>1</v>
      </c>
      <c r="B3927" s="11" t="str">
        <f t="shared" si="242"/>
        <v>Общий расчет. Анализ даты. Анализ даты. Символические звезды. Звезда Бедствий. Нет</v>
      </c>
      <c r="C3927" s="11" t="str">
        <f>IFERROR(VLOOKUP(I3927,lvl_1[],2,FALSE),"Нет")</f>
        <v>Общий расчет</v>
      </c>
      <c r="D3927" s="11" t="str">
        <f>IFERROR(VLOOKUP(Rule!J3927,lvl_2[],2,FALSE),"Нет")</f>
        <v>Анализ даты</v>
      </c>
      <c r="E3927" s="11" t="str">
        <f>IFERROR(VLOOKUP(Rule!K3927,lvl_3[],2,FALSE),"Нет")</f>
        <v>Анализ даты</v>
      </c>
      <c r="F3927" s="11" t="str">
        <f>IFERROR(INDEX(lvl_4[],MATCH(L3927,lvl_4[ID],0),MATCH(TEXT(K3927,"##0"),lvl_4[#Headers],0)),"Нет")</f>
        <v>Символические звезды</v>
      </c>
      <c r="G3927" s="11" t="str">
        <f>IFERROR(INDEX(lvl_5[],MATCH(M3927,lvl_5[ID],0),MATCH(_xlfn.CONCAT(TEXT(K3927,"##0"),"_",TEXT(L3927,"##0")),lvl_5[#Headers],0)),"Нет")</f>
        <v>Звезда Бедствий</v>
      </c>
      <c r="H3927" s="11" t="str">
        <f>IFERROR(INDEX(lvl_6[],MATCH(N3927,lvl_6[ID],0),MATCH(_xlfn.CONCAT(K3927,"_",L3927,"_",M3927),lvl_6[#Headers],0)),"Нет")</f>
        <v>Нет</v>
      </c>
      <c r="I3927" s="12">
        <v>1</v>
      </c>
      <c r="J3927" s="12">
        <v>4</v>
      </c>
      <c r="K3927" s="12">
        <v>1</v>
      </c>
      <c r="L3927" s="12">
        <v>5</v>
      </c>
      <c r="M3927" s="12">
        <v>8</v>
      </c>
      <c r="N3927" s="12">
        <v>0</v>
      </c>
      <c r="O3927" s="12">
        <f>COUNTIF($P$2:P3927,P3927)</f>
        <v>23</v>
      </c>
      <c r="P3927" s="12" t="str">
        <f t="shared" si="243"/>
        <v>141050800</v>
      </c>
      <c r="Q3927" s="12" t="str">
        <f t="shared" si="244"/>
        <v>1410508000023</v>
      </c>
      <c r="R3927" s="20" t="s">
        <v>3908</v>
      </c>
      <c r="U3927" s="12" t="s">
        <v>100</v>
      </c>
      <c r="W3927" s="12" t="s">
        <v>860</v>
      </c>
      <c r="AI3927" s="12" t="s">
        <v>100</v>
      </c>
      <c r="AK3927" s="12" t="s">
        <v>866</v>
      </c>
      <c r="BN3927" s="12">
        <v>1</v>
      </c>
    </row>
    <row r="3928" spans="1:66" ht="45" x14ac:dyDescent="0.25">
      <c r="A3928" s="12">
        <v>1</v>
      </c>
      <c r="B3928" s="11" t="str">
        <f t="shared" si="242"/>
        <v>Общий расчет. Анализ даты. Анализ даты. Символические звезды. Звезда Бедствий. Нет</v>
      </c>
      <c r="C3928" s="11" t="str">
        <f>IFERROR(VLOOKUP(I3928,lvl_1[],2,FALSE),"Нет")</f>
        <v>Общий расчет</v>
      </c>
      <c r="D3928" s="11" t="str">
        <f>IFERROR(VLOOKUP(Rule!J3928,lvl_2[],2,FALSE),"Нет")</f>
        <v>Анализ даты</v>
      </c>
      <c r="E3928" s="11" t="str">
        <f>IFERROR(VLOOKUP(Rule!K3928,lvl_3[],2,FALSE),"Нет")</f>
        <v>Анализ даты</v>
      </c>
      <c r="F3928" s="11" t="str">
        <f>IFERROR(INDEX(lvl_4[],MATCH(L3928,lvl_4[ID],0),MATCH(TEXT(K3928,"##0"),lvl_4[#Headers],0)),"Нет")</f>
        <v>Символические звезды</v>
      </c>
      <c r="G3928" s="11" t="str">
        <f>IFERROR(INDEX(lvl_5[],MATCH(M3928,lvl_5[ID],0),MATCH(_xlfn.CONCAT(TEXT(K3928,"##0"),"_",TEXT(L3928,"##0")),lvl_5[#Headers],0)),"Нет")</f>
        <v>Звезда Бедствий</v>
      </c>
      <c r="H3928" s="11" t="str">
        <f>IFERROR(INDEX(lvl_6[],MATCH(N3928,lvl_6[ID],0),MATCH(_xlfn.CONCAT(K3928,"_",L3928,"_",M3928),lvl_6[#Headers],0)),"Нет")</f>
        <v>Нет</v>
      </c>
      <c r="I3928" s="12">
        <v>1</v>
      </c>
      <c r="J3928" s="12">
        <v>4</v>
      </c>
      <c r="K3928" s="12">
        <v>1</v>
      </c>
      <c r="L3928" s="12">
        <v>5</v>
      </c>
      <c r="M3928" s="12">
        <v>8</v>
      </c>
      <c r="N3928" s="12">
        <v>0</v>
      </c>
      <c r="O3928" s="12">
        <f>COUNTIF($P$2:P3928,P3928)</f>
        <v>24</v>
      </c>
      <c r="P3928" s="12" t="str">
        <f t="shared" si="243"/>
        <v>141050800</v>
      </c>
      <c r="Q3928" s="12" t="str">
        <f t="shared" si="244"/>
        <v>1410508000024</v>
      </c>
      <c r="R3928" s="20" t="s">
        <v>3909</v>
      </c>
      <c r="U3928" s="12" t="s">
        <v>100</v>
      </c>
      <c r="W3928" s="12" t="s">
        <v>864</v>
      </c>
      <c r="AI3928" s="12" t="s">
        <v>100</v>
      </c>
      <c r="AK3928" s="12" t="s">
        <v>866</v>
      </c>
      <c r="BN3928" s="12">
        <v>1</v>
      </c>
    </row>
    <row r="3929" spans="1:66" ht="45" x14ac:dyDescent="0.25">
      <c r="A3929" s="12">
        <v>1</v>
      </c>
      <c r="B3929" s="11" t="str">
        <f t="shared" si="242"/>
        <v>Общий расчет. Анализ даты. Анализ даты. Символические звезды. Небесный доктор / медик. Нет</v>
      </c>
      <c r="C3929" s="11" t="str">
        <f>IFERROR(VLOOKUP(I3929,lvl_1[],2,FALSE),"Нет")</f>
        <v>Общий расчет</v>
      </c>
      <c r="D3929" s="11" t="str">
        <f>IFERROR(VLOOKUP(Rule!J3929,lvl_2[],2,FALSE),"Нет")</f>
        <v>Анализ даты</v>
      </c>
      <c r="E3929" s="11" t="str">
        <f>IFERROR(VLOOKUP(Rule!K3929,lvl_3[],2,FALSE),"Нет")</f>
        <v>Анализ даты</v>
      </c>
      <c r="F3929" s="11" t="str">
        <f>IFERROR(INDEX(lvl_4[],MATCH(L3929,lvl_4[ID],0),MATCH(TEXT(K3929,"##0"),lvl_4[#Headers],0)),"Нет")</f>
        <v>Символические звезды</v>
      </c>
      <c r="G3929" s="11" t="str">
        <f>IFERROR(INDEX(lvl_5[],MATCH(M3929,lvl_5[ID],0),MATCH(_xlfn.CONCAT(TEXT(K3929,"##0"),"_",TEXT(L3929,"##0")),lvl_5[#Headers],0)),"Нет")</f>
        <v>Небесный доктор / медик</v>
      </c>
      <c r="H3929" s="11" t="str">
        <f>IFERROR(INDEX(lvl_6[],MATCH(N3929,lvl_6[ID],0),MATCH(_xlfn.CONCAT(K3929,"_",L3929,"_",M3929),lvl_6[#Headers],0)),"Нет")</f>
        <v>Нет</v>
      </c>
      <c r="I3929" s="12">
        <v>1</v>
      </c>
      <c r="J3929" s="12">
        <v>4</v>
      </c>
      <c r="K3929" s="12">
        <v>1</v>
      </c>
      <c r="L3929" s="12">
        <v>5</v>
      </c>
      <c r="M3929" s="12">
        <v>9</v>
      </c>
      <c r="N3929" s="12">
        <v>0</v>
      </c>
      <c r="O3929" s="12">
        <f>COUNTIF($P$2:P3929,P3929)</f>
        <v>13</v>
      </c>
      <c r="P3929" s="12" t="str">
        <f t="shared" si="243"/>
        <v>141050900</v>
      </c>
      <c r="Q3929" s="12" t="str">
        <f t="shared" si="244"/>
        <v>1410509000013</v>
      </c>
      <c r="R3929" s="20" t="s">
        <v>3910</v>
      </c>
      <c r="U3929" s="12" t="s">
        <v>100</v>
      </c>
      <c r="W3929" s="12" t="s">
        <v>869</v>
      </c>
      <c r="AI3929" s="12" t="s">
        <v>100</v>
      </c>
      <c r="AK3929" s="12" t="s">
        <v>868</v>
      </c>
      <c r="BN3929" s="12">
        <v>1</v>
      </c>
    </row>
    <row r="3930" spans="1:66" ht="45" x14ac:dyDescent="0.25">
      <c r="A3930" s="12">
        <v>1</v>
      </c>
      <c r="B3930" s="11" t="str">
        <f t="shared" si="242"/>
        <v>Общий расчет. Анализ даты. Анализ даты. Символические звезды. Небесный доктор / медик. Нет</v>
      </c>
      <c r="C3930" s="11" t="str">
        <f>IFERROR(VLOOKUP(I3930,lvl_1[],2,FALSE),"Нет")</f>
        <v>Общий расчет</v>
      </c>
      <c r="D3930" s="11" t="str">
        <f>IFERROR(VLOOKUP(Rule!J3930,lvl_2[],2,FALSE),"Нет")</f>
        <v>Анализ даты</v>
      </c>
      <c r="E3930" s="11" t="str">
        <f>IFERROR(VLOOKUP(Rule!K3930,lvl_3[],2,FALSE),"Нет")</f>
        <v>Анализ даты</v>
      </c>
      <c r="F3930" s="11" t="str">
        <f>IFERROR(INDEX(lvl_4[],MATCH(L3930,lvl_4[ID],0),MATCH(TEXT(K3930,"##0"),lvl_4[#Headers],0)),"Нет")</f>
        <v>Символические звезды</v>
      </c>
      <c r="G3930" s="11" t="str">
        <f>IFERROR(INDEX(lvl_5[],MATCH(M3930,lvl_5[ID],0),MATCH(_xlfn.CONCAT(TEXT(K3930,"##0"),"_",TEXT(L3930,"##0")),lvl_5[#Headers],0)),"Нет")</f>
        <v>Небесный доктор / медик</v>
      </c>
      <c r="H3930" s="11" t="str">
        <f>IFERROR(INDEX(lvl_6[],MATCH(N3930,lvl_6[ID],0),MATCH(_xlfn.CONCAT(K3930,"_",L3930,"_",M3930),lvl_6[#Headers],0)),"Нет")</f>
        <v>Нет</v>
      </c>
      <c r="I3930" s="12">
        <v>1</v>
      </c>
      <c r="J3930" s="12">
        <v>4</v>
      </c>
      <c r="K3930" s="12">
        <v>1</v>
      </c>
      <c r="L3930" s="12">
        <v>5</v>
      </c>
      <c r="M3930" s="12">
        <v>9</v>
      </c>
      <c r="N3930" s="12">
        <v>0</v>
      </c>
      <c r="O3930" s="12">
        <f>COUNTIF($P$2:P3930,P3930)</f>
        <v>14</v>
      </c>
      <c r="P3930" s="12" t="str">
        <f t="shared" si="243"/>
        <v>141050900</v>
      </c>
      <c r="Q3930" s="12" t="str">
        <f t="shared" si="244"/>
        <v>1410509000014</v>
      </c>
      <c r="R3930" s="20" t="s">
        <v>3911</v>
      </c>
      <c r="U3930" s="12" t="s">
        <v>100</v>
      </c>
      <c r="W3930" s="12" t="s">
        <v>870</v>
      </c>
      <c r="AI3930" s="12" t="s">
        <v>100</v>
      </c>
      <c r="AK3930" s="12" t="s">
        <v>869</v>
      </c>
      <c r="BN3930" s="12">
        <v>1</v>
      </c>
    </row>
    <row r="3931" spans="1:66" ht="45" x14ac:dyDescent="0.25">
      <c r="A3931" s="12">
        <v>1</v>
      </c>
      <c r="B3931" s="11" t="str">
        <f t="shared" si="242"/>
        <v>Общий расчет. Анализ даты. Анализ даты. Символические звезды. Небесный доктор / медик. Нет</v>
      </c>
      <c r="C3931" s="11" t="str">
        <f>IFERROR(VLOOKUP(I3931,lvl_1[],2,FALSE),"Нет")</f>
        <v>Общий расчет</v>
      </c>
      <c r="D3931" s="11" t="str">
        <f>IFERROR(VLOOKUP(Rule!J3931,lvl_2[],2,FALSE),"Нет")</f>
        <v>Анализ даты</v>
      </c>
      <c r="E3931" s="11" t="str">
        <f>IFERROR(VLOOKUP(Rule!K3931,lvl_3[],2,FALSE),"Нет")</f>
        <v>Анализ даты</v>
      </c>
      <c r="F3931" s="11" t="str">
        <f>IFERROR(INDEX(lvl_4[],MATCH(L3931,lvl_4[ID],0),MATCH(TEXT(K3931,"##0"),lvl_4[#Headers],0)),"Нет")</f>
        <v>Символические звезды</v>
      </c>
      <c r="G3931" s="11" t="str">
        <f>IFERROR(INDEX(lvl_5[],MATCH(M3931,lvl_5[ID],0),MATCH(_xlfn.CONCAT(TEXT(K3931,"##0"),"_",TEXT(L3931,"##0")),lvl_5[#Headers],0)),"Нет")</f>
        <v>Небесный доктор / медик</v>
      </c>
      <c r="H3931" s="11" t="str">
        <f>IFERROR(INDEX(lvl_6[],MATCH(N3931,lvl_6[ID],0),MATCH(_xlfn.CONCAT(K3931,"_",L3931,"_",M3931),lvl_6[#Headers],0)),"Нет")</f>
        <v>Нет</v>
      </c>
      <c r="I3931" s="12">
        <v>1</v>
      </c>
      <c r="J3931" s="12">
        <v>4</v>
      </c>
      <c r="K3931" s="12">
        <v>1</v>
      </c>
      <c r="L3931" s="12">
        <v>5</v>
      </c>
      <c r="M3931" s="12">
        <v>9</v>
      </c>
      <c r="N3931" s="12">
        <v>0</v>
      </c>
      <c r="O3931" s="12">
        <f>COUNTIF($P$2:P3931,P3931)</f>
        <v>15</v>
      </c>
      <c r="P3931" s="12" t="str">
        <f t="shared" si="243"/>
        <v>141050900</v>
      </c>
      <c r="Q3931" s="12" t="str">
        <f t="shared" si="244"/>
        <v>1410509000015</v>
      </c>
      <c r="R3931" s="20" t="s">
        <v>3912</v>
      </c>
      <c r="U3931" s="12" t="s">
        <v>100</v>
      </c>
      <c r="W3931" s="12" t="s">
        <v>859</v>
      </c>
      <c r="AI3931" s="12" t="s">
        <v>100</v>
      </c>
      <c r="AK3931" s="12" t="s">
        <v>870</v>
      </c>
      <c r="BN3931" s="12">
        <v>1</v>
      </c>
    </row>
    <row r="3932" spans="1:66" ht="45" x14ac:dyDescent="0.25">
      <c r="A3932" s="12">
        <v>1</v>
      </c>
      <c r="B3932" s="11" t="str">
        <f t="shared" si="242"/>
        <v>Общий расчет. Анализ даты. Анализ даты. Символические звезды. Небесный доктор / медик. Нет</v>
      </c>
      <c r="C3932" s="11" t="str">
        <f>IFERROR(VLOOKUP(I3932,lvl_1[],2,FALSE),"Нет")</f>
        <v>Общий расчет</v>
      </c>
      <c r="D3932" s="11" t="str">
        <f>IFERROR(VLOOKUP(Rule!J3932,lvl_2[],2,FALSE),"Нет")</f>
        <v>Анализ даты</v>
      </c>
      <c r="E3932" s="11" t="str">
        <f>IFERROR(VLOOKUP(Rule!K3932,lvl_3[],2,FALSE),"Нет")</f>
        <v>Анализ даты</v>
      </c>
      <c r="F3932" s="11" t="str">
        <f>IFERROR(INDEX(lvl_4[],MATCH(L3932,lvl_4[ID],0),MATCH(TEXT(K3932,"##0"),lvl_4[#Headers],0)),"Нет")</f>
        <v>Символические звезды</v>
      </c>
      <c r="G3932" s="11" t="str">
        <f>IFERROR(INDEX(lvl_5[],MATCH(M3932,lvl_5[ID],0),MATCH(_xlfn.CONCAT(TEXT(K3932,"##0"),"_",TEXT(L3932,"##0")),lvl_5[#Headers],0)),"Нет")</f>
        <v>Небесный доктор / медик</v>
      </c>
      <c r="H3932" s="11" t="str">
        <f>IFERROR(INDEX(lvl_6[],MATCH(N3932,lvl_6[ID],0),MATCH(_xlfn.CONCAT(K3932,"_",L3932,"_",M3932),lvl_6[#Headers],0)),"Нет")</f>
        <v>Нет</v>
      </c>
      <c r="I3932" s="12">
        <v>1</v>
      </c>
      <c r="J3932" s="12">
        <v>4</v>
      </c>
      <c r="K3932" s="12">
        <v>1</v>
      </c>
      <c r="L3932" s="12">
        <v>5</v>
      </c>
      <c r="M3932" s="12">
        <v>9</v>
      </c>
      <c r="N3932" s="12">
        <v>0</v>
      </c>
      <c r="O3932" s="12">
        <f>COUNTIF($P$2:P3932,P3932)</f>
        <v>16</v>
      </c>
      <c r="P3932" s="12" t="str">
        <f t="shared" si="243"/>
        <v>141050900</v>
      </c>
      <c r="Q3932" s="12" t="str">
        <f t="shared" si="244"/>
        <v>1410509000016</v>
      </c>
      <c r="R3932" s="20" t="s">
        <v>3913</v>
      </c>
      <c r="U3932" s="12" t="s">
        <v>100</v>
      </c>
      <c r="W3932" s="12" t="s">
        <v>860</v>
      </c>
      <c r="AI3932" s="12" t="s">
        <v>100</v>
      </c>
      <c r="AK3932" s="12" t="s">
        <v>859</v>
      </c>
      <c r="BN3932" s="12">
        <v>1</v>
      </c>
    </row>
    <row r="3933" spans="1:66" ht="45" x14ac:dyDescent="0.25">
      <c r="A3933" s="12">
        <v>1</v>
      </c>
      <c r="B3933" s="11" t="str">
        <f t="shared" si="242"/>
        <v>Общий расчет. Анализ даты. Анализ даты. Символические звезды. Небесный доктор / медик. Нет</v>
      </c>
      <c r="C3933" s="11" t="str">
        <f>IFERROR(VLOOKUP(I3933,lvl_1[],2,FALSE),"Нет")</f>
        <v>Общий расчет</v>
      </c>
      <c r="D3933" s="11" t="str">
        <f>IFERROR(VLOOKUP(Rule!J3933,lvl_2[],2,FALSE),"Нет")</f>
        <v>Анализ даты</v>
      </c>
      <c r="E3933" s="11" t="str">
        <f>IFERROR(VLOOKUP(Rule!K3933,lvl_3[],2,FALSE),"Нет")</f>
        <v>Анализ даты</v>
      </c>
      <c r="F3933" s="11" t="str">
        <f>IFERROR(INDEX(lvl_4[],MATCH(L3933,lvl_4[ID],0),MATCH(TEXT(K3933,"##0"),lvl_4[#Headers],0)),"Нет")</f>
        <v>Символические звезды</v>
      </c>
      <c r="G3933" s="11" t="str">
        <f>IFERROR(INDEX(lvl_5[],MATCH(M3933,lvl_5[ID],0),MATCH(_xlfn.CONCAT(TEXT(K3933,"##0"),"_",TEXT(L3933,"##0")),lvl_5[#Headers],0)),"Нет")</f>
        <v>Небесный доктор / медик</v>
      </c>
      <c r="H3933" s="11" t="str">
        <f>IFERROR(INDEX(lvl_6[],MATCH(N3933,lvl_6[ID],0),MATCH(_xlfn.CONCAT(K3933,"_",L3933,"_",M3933),lvl_6[#Headers],0)),"Нет")</f>
        <v>Нет</v>
      </c>
      <c r="I3933" s="12">
        <v>1</v>
      </c>
      <c r="J3933" s="12">
        <v>4</v>
      </c>
      <c r="K3933" s="12">
        <v>1</v>
      </c>
      <c r="L3933" s="12">
        <v>5</v>
      </c>
      <c r="M3933" s="12">
        <v>9</v>
      </c>
      <c r="N3933" s="12">
        <v>0</v>
      </c>
      <c r="O3933" s="12">
        <f>COUNTIF($P$2:P3933,P3933)</f>
        <v>17</v>
      </c>
      <c r="P3933" s="12" t="str">
        <f t="shared" si="243"/>
        <v>141050900</v>
      </c>
      <c r="Q3933" s="12" t="str">
        <f t="shared" si="244"/>
        <v>1410509000017</v>
      </c>
      <c r="R3933" s="20" t="s">
        <v>3914</v>
      </c>
      <c r="U3933" s="12" t="s">
        <v>100</v>
      </c>
      <c r="W3933" s="12" t="s">
        <v>861</v>
      </c>
      <c r="AI3933" s="12" t="s">
        <v>100</v>
      </c>
      <c r="AK3933" s="12" t="s">
        <v>860</v>
      </c>
      <c r="BN3933" s="12">
        <v>1</v>
      </c>
    </row>
    <row r="3934" spans="1:66" ht="45" x14ac:dyDescent="0.25">
      <c r="A3934" s="12">
        <v>1</v>
      </c>
      <c r="B3934" s="11" t="str">
        <f t="shared" si="242"/>
        <v>Общий расчет. Анализ даты. Анализ даты. Символические звезды. Небесный доктор / медик. Нет</v>
      </c>
      <c r="C3934" s="11" t="str">
        <f>IFERROR(VLOOKUP(I3934,lvl_1[],2,FALSE),"Нет")</f>
        <v>Общий расчет</v>
      </c>
      <c r="D3934" s="11" t="str">
        <f>IFERROR(VLOOKUP(Rule!J3934,lvl_2[],2,FALSE),"Нет")</f>
        <v>Анализ даты</v>
      </c>
      <c r="E3934" s="11" t="str">
        <f>IFERROR(VLOOKUP(Rule!K3934,lvl_3[],2,FALSE),"Нет")</f>
        <v>Анализ даты</v>
      </c>
      <c r="F3934" s="11" t="str">
        <f>IFERROR(INDEX(lvl_4[],MATCH(L3934,lvl_4[ID],0),MATCH(TEXT(K3934,"##0"),lvl_4[#Headers],0)),"Нет")</f>
        <v>Символические звезды</v>
      </c>
      <c r="G3934" s="11" t="str">
        <f>IFERROR(INDEX(lvl_5[],MATCH(M3934,lvl_5[ID],0),MATCH(_xlfn.CONCAT(TEXT(K3934,"##0"),"_",TEXT(L3934,"##0")),lvl_5[#Headers],0)),"Нет")</f>
        <v>Небесный доктор / медик</v>
      </c>
      <c r="H3934" s="11" t="str">
        <f>IFERROR(INDEX(lvl_6[],MATCH(N3934,lvl_6[ID],0),MATCH(_xlfn.CONCAT(K3934,"_",L3934,"_",M3934),lvl_6[#Headers],0)),"Нет")</f>
        <v>Нет</v>
      </c>
      <c r="I3934" s="12">
        <v>1</v>
      </c>
      <c r="J3934" s="12">
        <v>4</v>
      </c>
      <c r="K3934" s="12">
        <v>1</v>
      </c>
      <c r="L3934" s="12">
        <v>5</v>
      </c>
      <c r="M3934" s="12">
        <v>9</v>
      </c>
      <c r="N3934" s="12">
        <v>0</v>
      </c>
      <c r="O3934" s="12">
        <f>COUNTIF($P$2:P3934,P3934)</f>
        <v>18</v>
      </c>
      <c r="P3934" s="12" t="str">
        <f t="shared" si="243"/>
        <v>141050900</v>
      </c>
      <c r="Q3934" s="12" t="str">
        <f t="shared" si="244"/>
        <v>1410509000018</v>
      </c>
      <c r="R3934" s="20" t="s">
        <v>3915</v>
      </c>
      <c r="U3934" s="12" t="s">
        <v>100</v>
      </c>
      <c r="W3934" s="12" t="s">
        <v>862</v>
      </c>
      <c r="AI3934" s="12" t="s">
        <v>100</v>
      </c>
      <c r="AK3934" s="12" t="s">
        <v>861</v>
      </c>
      <c r="BN3934" s="12">
        <v>1</v>
      </c>
    </row>
    <row r="3935" spans="1:66" ht="45" x14ac:dyDescent="0.25">
      <c r="A3935" s="12">
        <v>1</v>
      </c>
      <c r="B3935" s="11" t="str">
        <f t="shared" si="242"/>
        <v>Общий расчет. Анализ даты. Анализ даты. Символические звезды. Небесный доктор / медик. Нет</v>
      </c>
      <c r="C3935" s="11" t="str">
        <f>IFERROR(VLOOKUP(I3935,lvl_1[],2,FALSE),"Нет")</f>
        <v>Общий расчет</v>
      </c>
      <c r="D3935" s="11" t="str">
        <f>IFERROR(VLOOKUP(Rule!J3935,lvl_2[],2,FALSE),"Нет")</f>
        <v>Анализ даты</v>
      </c>
      <c r="E3935" s="11" t="str">
        <f>IFERROR(VLOOKUP(Rule!K3935,lvl_3[],2,FALSE),"Нет")</f>
        <v>Анализ даты</v>
      </c>
      <c r="F3935" s="11" t="str">
        <f>IFERROR(INDEX(lvl_4[],MATCH(L3935,lvl_4[ID],0),MATCH(TEXT(K3935,"##0"),lvl_4[#Headers],0)),"Нет")</f>
        <v>Символические звезды</v>
      </c>
      <c r="G3935" s="11" t="str">
        <f>IFERROR(INDEX(lvl_5[],MATCH(M3935,lvl_5[ID],0),MATCH(_xlfn.CONCAT(TEXT(K3935,"##0"),"_",TEXT(L3935,"##0")),lvl_5[#Headers],0)),"Нет")</f>
        <v>Небесный доктор / медик</v>
      </c>
      <c r="H3935" s="11" t="str">
        <f>IFERROR(INDEX(lvl_6[],MATCH(N3935,lvl_6[ID],0),MATCH(_xlfn.CONCAT(K3935,"_",L3935,"_",M3935),lvl_6[#Headers],0)),"Нет")</f>
        <v>Нет</v>
      </c>
      <c r="I3935" s="12">
        <v>1</v>
      </c>
      <c r="J3935" s="12">
        <v>4</v>
      </c>
      <c r="K3935" s="12">
        <v>1</v>
      </c>
      <c r="L3935" s="12">
        <v>5</v>
      </c>
      <c r="M3935" s="12">
        <v>9</v>
      </c>
      <c r="N3935" s="12">
        <v>0</v>
      </c>
      <c r="O3935" s="12">
        <f>COUNTIF($P$2:P3935,P3935)</f>
        <v>19</v>
      </c>
      <c r="P3935" s="12" t="str">
        <f t="shared" si="243"/>
        <v>141050900</v>
      </c>
      <c r="Q3935" s="12" t="str">
        <f t="shared" si="244"/>
        <v>1410509000019</v>
      </c>
      <c r="R3935" s="20" t="s">
        <v>3916</v>
      </c>
      <c r="U3935" s="12" t="s">
        <v>100</v>
      </c>
      <c r="W3935" s="12" t="s">
        <v>863</v>
      </c>
      <c r="AI3935" s="12" t="s">
        <v>100</v>
      </c>
      <c r="AK3935" s="12" t="s">
        <v>862</v>
      </c>
      <c r="BN3935" s="12">
        <v>1</v>
      </c>
    </row>
    <row r="3936" spans="1:66" ht="45" x14ac:dyDescent="0.25">
      <c r="A3936" s="12">
        <v>1</v>
      </c>
      <c r="B3936" s="11" t="str">
        <f t="shared" si="242"/>
        <v>Общий расчет. Анализ даты. Анализ даты. Символические звезды. Небесный доктор / медик. Нет</v>
      </c>
      <c r="C3936" s="11" t="str">
        <f>IFERROR(VLOOKUP(I3936,lvl_1[],2,FALSE),"Нет")</f>
        <v>Общий расчет</v>
      </c>
      <c r="D3936" s="11" t="str">
        <f>IFERROR(VLOOKUP(Rule!J3936,lvl_2[],2,FALSE),"Нет")</f>
        <v>Анализ даты</v>
      </c>
      <c r="E3936" s="11" t="str">
        <f>IFERROR(VLOOKUP(Rule!K3936,lvl_3[],2,FALSE),"Нет")</f>
        <v>Анализ даты</v>
      </c>
      <c r="F3936" s="11" t="str">
        <f>IFERROR(INDEX(lvl_4[],MATCH(L3936,lvl_4[ID],0),MATCH(TEXT(K3936,"##0"),lvl_4[#Headers],0)),"Нет")</f>
        <v>Символические звезды</v>
      </c>
      <c r="G3936" s="11" t="str">
        <f>IFERROR(INDEX(lvl_5[],MATCH(M3936,lvl_5[ID],0),MATCH(_xlfn.CONCAT(TEXT(K3936,"##0"),"_",TEXT(L3936,"##0")),lvl_5[#Headers],0)),"Нет")</f>
        <v>Небесный доктор / медик</v>
      </c>
      <c r="H3936" s="11" t="str">
        <f>IFERROR(INDEX(lvl_6[],MATCH(N3936,lvl_6[ID],0),MATCH(_xlfn.CONCAT(K3936,"_",L3936,"_",M3936),lvl_6[#Headers],0)),"Нет")</f>
        <v>Нет</v>
      </c>
      <c r="I3936" s="12">
        <v>1</v>
      </c>
      <c r="J3936" s="12">
        <v>4</v>
      </c>
      <c r="K3936" s="12">
        <v>1</v>
      </c>
      <c r="L3936" s="12">
        <v>5</v>
      </c>
      <c r="M3936" s="12">
        <v>9</v>
      </c>
      <c r="N3936" s="12">
        <v>0</v>
      </c>
      <c r="O3936" s="12">
        <f>COUNTIF($P$2:P3936,P3936)</f>
        <v>20</v>
      </c>
      <c r="P3936" s="12" t="str">
        <f t="shared" si="243"/>
        <v>141050900</v>
      </c>
      <c r="Q3936" s="12" t="str">
        <f t="shared" si="244"/>
        <v>1410509000020</v>
      </c>
      <c r="R3936" s="20" t="s">
        <v>3917</v>
      </c>
      <c r="U3936" s="12" t="s">
        <v>100</v>
      </c>
      <c r="W3936" s="12" t="s">
        <v>864</v>
      </c>
      <c r="AI3936" s="12" t="s">
        <v>100</v>
      </c>
      <c r="AK3936" s="12" t="s">
        <v>863</v>
      </c>
      <c r="BN3936" s="12">
        <v>1</v>
      </c>
    </row>
    <row r="3937" spans="1:66" ht="45" x14ac:dyDescent="0.25">
      <c r="A3937" s="12">
        <v>1</v>
      </c>
      <c r="B3937" s="11" t="str">
        <f t="shared" si="242"/>
        <v>Общий расчет. Анализ даты. Анализ даты. Символические звезды. Небесный доктор / медик. Нет</v>
      </c>
      <c r="C3937" s="11" t="str">
        <f>IFERROR(VLOOKUP(I3937,lvl_1[],2,FALSE),"Нет")</f>
        <v>Общий расчет</v>
      </c>
      <c r="D3937" s="11" t="str">
        <f>IFERROR(VLOOKUP(Rule!J3937,lvl_2[],2,FALSE),"Нет")</f>
        <v>Анализ даты</v>
      </c>
      <c r="E3937" s="11" t="str">
        <f>IFERROR(VLOOKUP(Rule!K3937,lvl_3[],2,FALSE),"Нет")</f>
        <v>Анализ даты</v>
      </c>
      <c r="F3937" s="11" t="str">
        <f>IFERROR(INDEX(lvl_4[],MATCH(L3937,lvl_4[ID],0),MATCH(TEXT(K3937,"##0"),lvl_4[#Headers],0)),"Нет")</f>
        <v>Символические звезды</v>
      </c>
      <c r="G3937" s="11" t="str">
        <f>IFERROR(INDEX(lvl_5[],MATCH(M3937,lvl_5[ID],0),MATCH(_xlfn.CONCAT(TEXT(K3937,"##0"),"_",TEXT(L3937,"##0")),lvl_5[#Headers],0)),"Нет")</f>
        <v>Небесный доктор / медик</v>
      </c>
      <c r="H3937" s="11" t="str">
        <f>IFERROR(INDEX(lvl_6[],MATCH(N3937,lvl_6[ID],0),MATCH(_xlfn.CONCAT(K3937,"_",L3937,"_",M3937),lvl_6[#Headers],0)),"Нет")</f>
        <v>Нет</v>
      </c>
      <c r="I3937" s="12">
        <v>1</v>
      </c>
      <c r="J3937" s="12">
        <v>4</v>
      </c>
      <c r="K3937" s="12">
        <v>1</v>
      </c>
      <c r="L3937" s="12">
        <v>5</v>
      </c>
      <c r="M3937" s="12">
        <v>9</v>
      </c>
      <c r="N3937" s="12">
        <v>0</v>
      </c>
      <c r="O3937" s="12">
        <f>COUNTIF($P$2:P3937,P3937)</f>
        <v>21</v>
      </c>
      <c r="P3937" s="12" t="str">
        <f t="shared" si="243"/>
        <v>141050900</v>
      </c>
      <c r="Q3937" s="12" t="str">
        <f t="shared" si="244"/>
        <v>1410509000021</v>
      </c>
      <c r="R3937" s="20" t="s">
        <v>3918</v>
      </c>
      <c r="U3937" s="12" t="s">
        <v>100</v>
      </c>
      <c r="W3937" s="12" t="s">
        <v>865</v>
      </c>
      <c r="AI3937" s="12" t="s">
        <v>100</v>
      </c>
      <c r="AK3937" s="12" t="s">
        <v>864</v>
      </c>
      <c r="BN3937" s="12">
        <v>1</v>
      </c>
    </row>
    <row r="3938" spans="1:66" ht="45" x14ac:dyDescent="0.25">
      <c r="A3938" s="12">
        <v>1</v>
      </c>
      <c r="B3938" s="11" t="str">
        <f t="shared" si="242"/>
        <v>Общий расчет. Анализ даты. Анализ даты. Символические звезды. Небесный доктор / медик. Нет</v>
      </c>
      <c r="C3938" s="11" t="str">
        <f>IFERROR(VLOOKUP(I3938,lvl_1[],2,FALSE),"Нет")</f>
        <v>Общий расчет</v>
      </c>
      <c r="D3938" s="11" t="str">
        <f>IFERROR(VLOOKUP(Rule!J3938,lvl_2[],2,FALSE),"Нет")</f>
        <v>Анализ даты</v>
      </c>
      <c r="E3938" s="11" t="str">
        <f>IFERROR(VLOOKUP(Rule!K3938,lvl_3[],2,FALSE),"Нет")</f>
        <v>Анализ даты</v>
      </c>
      <c r="F3938" s="11" t="str">
        <f>IFERROR(INDEX(lvl_4[],MATCH(L3938,lvl_4[ID],0),MATCH(TEXT(K3938,"##0"),lvl_4[#Headers],0)),"Нет")</f>
        <v>Символические звезды</v>
      </c>
      <c r="G3938" s="11" t="str">
        <f>IFERROR(INDEX(lvl_5[],MATCH(M3938,lvl_5[ID],0),MATCH(_xlfn.CONCAT(TEXT(K3938,"##0"),"_",TEXT(L3938,"##0")),lvl_5[#Headers],0)),"Нет")</f>
        <v>Небесный доктор / медик</v>
      </c>
      <c r="H3938" s="11" t="str">
        <f>IFERROR(INDEX(lvl_6[],MATCH(N3938,lvl_6[ID],0),MATCH(_xlfn.CONCAT(K3938,"_",L3938,"_",M3938),lvl_6[#Headers],0)),"Нет")</f>
        <v>Нет</v>
      </c>
      <c r="I3938" s="12">
        <v>1</v>
      </c>
      <c r="J3938" s="12">
        <v>4</v>
      </c>
      <c r="K3938" s="12">
        <v>1</v>
      </c>
      <c r="L3938" s="12">
        <v>5</v>
      </c>
      <c r="M3938" s="12">
        <v>9</v>
      </c>
      <c r="N3938" s="12">
        <v>0</v>
      </c>
      <c r="O3938" s="12">
        <f>COUNTIF($P$2:P3938,P3938)</f>
        <v>22</v>
      </c>
      <c r="P3938" s="12" t="str">
        <f t="shared" si="243"/>
        <v>141050900</v>
      </c>
      <c r="Q3938" s="12" t="str">
        <f t="shared" si="244"/>
        <v>1410509000022</v>
      </c>
      <c r="R3938" s="20" t="s">
        <v>3919</v>
      </c>
      <c r="U3938" s="12" t="s">
        <v>100</v>
      </c>
      <c r="W3938" s="12" t="s">
        <v>866</v>
      </c>
      <c r="AI3938" s="12" t="s">
        <v>100</v>
      </c>
      <c r="AK3938" s="12" t="s">
        <v>865</v>
      </c>
      <c r="BN3938" s="12">
        <v>1</v>
      </c>
    </row>
    <row r="3939" spans="1:66" ht="45" x14ac:dyDescent="0.25">
      <c r="A3939" s="12">
        <v>1</v>
      </c>
      <c r="B3939" s="11" t="str">
        <f t="shared" si="242"/>
        <v>Общий расчет. Анализ даты. Анализ даты. Символические звезды. Небесный доктор / медик. Нет</v>
      </c>
      <c r="C3939" s="11" t="str">
        <f>IFERROR(VLOOKUP(I3939,lvl_1[],2,FALSE),"Нет")</f>
        <v>Общий расчет</v>
      </c>
      <c r="D3939" s="11" t="str">
        <f>IFERROR(VLOOKUP(Rule!J3939,lvl_2[],2,FALSE),"Нет")</f>
        <v>Анализ даты</v>
      </c>
      <c r="E3939" s="11" t="str">
        <f>IFERROR(VLOOKUP(Rule!K3939,lvl_3[],2,FALSE),"Нет")</f>
        <v>Анализ даты</v>
      </c>
      <c r="F3939" s="11" t="str">
        <f>IFERROR(INDEX(lvl_4[],MATCH(L3939,lvl_4[ID],0),MATCH(TEXT(K3939,"##0"),lvl_4[#Headers],0)),"Нет")</f>
        <v>Символические звезды</v>
      </c>
      <c r="G3939" s="11" t="str">
        <f>IFERROR(INDEX(lvl_5[],MATCH(M3939,lvl_5[ID],0),MATCH(_xlfn.CONCAT(TEXT(K3939,"##0"),"_",TEXT(L3939,"##0")),lvl_5[#Headers],0)),"Нет")</f>
        <v>Небесный доктор / медик</v>
      </c>
      <c r="H3939" s="11" t="str">
        <f>IFERROR(INDEX(lvl_6[],MATCH(N3939,lvl_6[ID],0),MATCH(_xlfn.CONCAT(K3939,"_",L3939,"_",M3939),lvl_6[#Headers],0)),"Нет")</f>
        <v>Нет</v>
      </c>
      <c r="I3939" s="12">
        <v>1</v>
      </c>
      <c r="J3939" s="12">
        <v>4</v>
      </c>
      <c r="K3939" s="12">
        <v>1</v>
      </c>
      <c r="L3939" s="12">
        <v>5</v>
      </c>
      <c r="M3939" s="12">
        <v>9</v>
      </c>
      <c r="N3939" s="12">
        <v>0</v>
      </c>
      <c r="O3939" s="12">
        <f>COUNTIF($P$2:P3939,P3939)</f>
        <v>23</v>
      </c>
      <c r="P3939" s="12" t="str">
        <f t="shared" si="243"/>
        <v>141050900</v>
      </c>
      <c r="Q3939" s="12" t="str">
        <f t="shared" si="244"/>
        <v>1410509000023</v>
      </c>
      <c r="R3939" s="20" t="s">
        <v>3920</v>
      </c>
      <c r="U3939" s="12" t="s">
        <v>100</v>
      </c>
      <c r="W3939" s="12" t="s">
        <v>867</v>
      </c>
      <c r="AI3939" s="12" t="s">
        <v>100</v>
      </c>
      <c r="AK3939" s="12" t="s">
        <v>866</v>
      </c>
      <c r="BN3939" s="12">
        <v>1</v>
      </c>
    </row>
    <row r="3940" spans="1:66" ht="45" x14ac:dyDescent="0.25">
      <c r="A3940" s="12">
        <v>1</v>
      </c>
      <c r="B3940" s="11" t="str">
        <f t="shared" si="242"/>
        <v>Общий расчет. Анализ даты. Анализ даты. Символические звезды. Небесный доктор / медик. Нет</v>
      </c>
      <c r="C3940" s="11" t="str">
        <f>IFERROR(VLOOKUP(I3940,lvl_1[],2,FALSE),"Нет")</f>
        <v>Общий расчет</v>
      </c>
      <c r="D3940" s="11" t="str">
        <f>IFERROR(VLOOKUP(Rule!J3940,lvl_2[],2,FALSE),"Нет")</f>
        <v>Анализ даты</v>
      </c>
      <c r="E3940" s="11" t="str">
        <f>IFERROR(VLOOKUP(Rule!K3940,lvl_3[],2,FALSE),"Нет")</f>
        <v>Анализ даты</v>
      </c>
      <c r="F3940" s="11" t="str">
        <f>IFERROR(INDEX(lvl_4[],MATCH(L3940,lvl_4[ID],0),MATCH(TEXT(K3940,"##0"),lvl_4[#Headers],0)),"Нет")</f>
        <v>Символические звезды</v>
      </c>
      <c r="G3940" s="11" t="str">
        <f>IFERROR(INDEX(lvl_5[],MATCH(M3940,lvl_5[ID],0),MATCH(_xlfn.CONCAT(TEXT(K3940,"##0"),"_",TEXT(L3940,"##0")),lvl_5[#Headers],0)),"Нет")</f>
        <v>Небесный доктор / медик</v>
      </c>
      <c r="H3940" s="11" t="str">
        <f>IFERROR(INDEX(lvl_6[],MATCH(N3940,lvl_6[ID],0),MATCH(_xlfn.CONCAT(K3940,"_",L3940,"_",M3940),lvl_6[#Headers],0)),"Нет")</f>
        <v>Нет</v>
      </c>
      <c r="I3940" s="12">
        <v>1</v>
      </c>
      <c r="J3940" s="12">
        <v>4</v>
      </c>
      <c r="K3940" s="12">
        <v>1</v>
      </c>
      <c r="L3940" s="12">
        <v>5</v>
      </c>
      <c r="M3940" s="12">
        <v>9</v>
      </c>
      <c r="N3940" s="12">
        <v>0</v>
      </c>
      <c r="O3940" s="12">
        <f>COUNTIF($P$2:P3940,P3940)</f>
        <v>24</v>
      </c>
      <c r="P3940" s="12" t="str">
        <f t="shared" si="243"/>
        <v>141050900</v>
      </c>
      <c r="Q3940" s="12" t="str">
        <f t="shared" si="244"/>
        <v>1410509000024</v>
      </c>
      <c r="R3940" s="20" t="s">
        <v>3921</v>
      </c>
      <c r="U3940" s="12" t="s">
        <v>100</v>
      </c>
      <c r="W3940" s="12" t="s">
        <v>868</v>
      </c>
      <c r="AI3940" s="12" t="s">
        <v>100</v>
      </c>
      <c r="AK3940" s="12" t="s">
        <v>867</v>
      </c>
      <c r="BN3940" s="12">
        <v>1</v>
      </c>
    </row>
    <row r="3941" spans="1:66" ht="45" x14ac:dyDescent="0.25">
      <c r="A3941" s="12">
        <v>1</v>
      </c>
      <c r="B3941" s="11" t="str">
        <f t="shared" ref="B3941:B4004" si="245">_xlfn.CONCAT(C3941,". ", D3941,". ", E3941,". ", F3941,". ", G3941,". ", H3941)</f>
        <v>Общий расчет. Анализ даты. Анализ даты. Символические звезды. Звезда Генерала. Нет</v>
      </c>
      <c r="C3941" s="11" t="str">
        <f>IFERROR(VLOOKUP(I3941,lvl_1[],2,FALSE),"Нет")</f>
        <v>Общий расчет</v>
      </c>
      <c r="D3941" s="11" t="str">
        <f>IFERROR(VLOOKUP(Rule!J3941,lvl_2[],2,FALSE),"Нет")</f>
        <v>Анализ даты</v>
      </c>
      <c r="E3941" s="11" t="str">
        <f>IFERROR(VLOOKUP(Rule!K3941,lvl_3[],2,FALSE),"Нет")</f>
        <v>Анализ даты</v>
      </c>
      <c r="F3941" s="11" t="str">
        <f>IFERROR(INDEX(lvl_4[],MATCH(L3941,lvl_4[ID],0),MATCH(TEXT(K3941,"##0"),lvl_4[#Headers],0)),"Нет")</f>
        <v>Символические звезды</v>
      </c>
      <c r="G3941" s="11" t="str">
        <f>IFERROR(INDEX(lvl_5[],MATCH(M3941,lvl_5[ID],0),MATCH(_xlfn.CONCAT(TEXT(K3941,"##0"),"_",TEXT(L3941,"##0")),lvl_5[#Headers],0)),"Нет")</f>
        <v>Звезда Генерала</v>
      </c>
      <c r="H3941" s="11" t="str">
        <f>IFERROR(INDEX(lvl_6[],MATCH(N3941,lvl_6[ID],0),MATCH(_xlfn.CONCAT(K3941,"_",L3941,"_",M3941),lvl_6[#Headers],0)),"Нет")</f>
        <v>Нет</v>
      </c>
      <c r="I3941" s="12">
        <v>1</v>
      </c>
      <c r="J3941" s="12">
        <v>4</v>
      </c>
      <c r="K3941" s="12">
        <v>1</v>
      </c>
      <c r="L3941" s="12">
        <v>5</v>
      </c>
      <c r="M3941" s="12">
        <v>2</v>
      </c>
      <c r="N3941" s="12">
        <v>0</v>
      </c>
      <c r="O3941" s="12">
        <f>COUNTIF($P$2:P3941,P3941)</f>
        <v>25</v>
      </c>
      <c r="P3941" s="12" t="str">
        <f t="shared" ref="P3941:P4004" si="246">_xlfn.CONCAT(I3941,
J3941,
K3941,
IF(LEN(L3941)=1,_xlfn.CONCAT(0,L3941),L3941),
IF(LEN(M3941)=1,_xlfn.CONCAT(0,M3941),M3941),
IF(LEN(N3941)=1,_xlfn.CONCAT(0,N3941),N3941))</f>
        <v>141050200</v>
      </c>
      <c r="Q3941" s="12" t="str">
        <f t="shared" ref="Q3941:Q4004" si="247">_xlfn.CONCAT(I3941,
J3941,
K3941,
IF(LEN(L3941)=1,_xlfn.CONCAT(0,L3941),L3941),
IF(LEN(M3941)=1,_xlfn.CONCAT(0,M3941),M3941),
IF(LEN(N3941)=1,_xlfn.CONCAT(0,N3941),N3941),
IF(LEN(O3941)=1,_xlfn.CONCAT("000",O3941),IF(LEN(O3941)=2,_xlfn.CONCAT("00",O3941),IF(LEN(O3941)=3,_xlfn.CONCAT(0,O3941),O3941))))</f>
        <v>1410502000025</v>
      </c>
      <c r="R3941" s="20" t="s">
        <v>3278</v>
      </c>
      <c r="U3941" s="12" t="s">
        <v>100</v>
      </c>
      <c r="W3941" s="12" t="s">
        <v>859</v>
      </c>
      <c r="AP3941" s="12" t="s">
        <v>100</v>
      </c>
      <c r="AR3941" s="12" t="s">
        <v>863</v>
      </c>
      <c r="BN3941" s="12">
        <v>1</v>
      </c>
    </row>
    <row r="3942" spans="1:66" ht="45" x14ac:dyDescent="0.25">
      <c r="A3942" s="12">
        <v>1</v>
      </c>
      <c r="B3942" s="11" t="str">
        <f t="shared" si="245"/>
        <v>Общий расчет. Анализ даты. Анализ даты. Символические звезды. Звезда Генерала. Нет</v>
      </c>
      <c r="C3942" s="11" t="str">
        <f>IFERROR(VLOOKUP(I3942,lvl_1[],2,FALSE),"Нет")</f>
        <v>Общий расчет</v>
      </c>
      <c r="D3942" s="11" t="str">
        <f>IFERROR(VLOOKUP(Rule!J3942,lvl_2[],2,FALSE),"Нет")</f>
        <v>Анализ даты</v>
      </c>
      <c r="E3942" s="11" t="str">
        <f>IFERROR(VLOOKUP(Rule!K3942,lvl_3[],2,FALSE),"Нет")</f>
        <v>Анализ даты</v>
      </c>
      <c r="F3942" s="11" t="str">
        <f>IFERROR(INDEX(lvl_4[],MATCH(L3942,lvl_4[ID],0),MATCH(TEXT(K3942,"##0"),lvl_4[#Headers],0)),"Нет")</f>
        <v>Символические звезды</v>
      </c>
      <c r="G3942" s="11" t="str">
        <f>IFERROR(INDEX(lvl_5[],MATCH(M3942,lvl_5[ID],0),MATCH(_xlfn.CONCAT(TEXT(K3942,"##0"),"_",TEXT(L3942,"##0")),lvl_5[#Headers],0)),"Нет")</f>
        <v>Звезда Генерала</v>
      </c>
      <c r="H3942" s="11" t="str">
        <f>IFERROR(INDEX(lvl_6[],MATCH(N3942,lvl_6[ID],0),MATCH(_xlfn.CONCAT(K3942,"_",L3942,"_",M3942),lvl_6[#Headers],0)),"Нет")</f>
        <v>Нет</v>
      </c>
      <c r="I3942" s="12">
        <v>1</v>
      </c>
      <c r="J3942" s="12">
        <v>4</v>
      </c>
      <c r="K3942" s="12">
        <v>1</v>
      </c>
      <c r="L3942" s="12">
        <v>5</v>
      </c>
      <c r="M3942" s="12">
        <v>2</v>
      </c>
      <c r="N3942" s="12">
        <v>0</v>
      </c>
      <c r="O3942" s="12">
        <f>COUNTIF($P$2:P3942,P3942)</f>
        <v>26</v>
      </c>
      <c r="P3942" s="12" t="str">
        <f t="shared" si="246"/>
        <v>141050200</v>
      </c>
      <c r="Q3942" s="12" t="str">
        <f t="shared" si="247"/>
        <v>1410502000026</v>
      </c>
      <c r="R3942" s="20" t="s">
        <v>3279</v>
      </c>
      <c r="U3942" s="12" t="s">
        <v>100</v>
      </c>
      <c r="W3942" s="12" t="s">
        <v>863</v>
      </c>
      <c r="AP3942" s="12" t="s">
        <v>100</v>
      </c>
      <c r="AR3942" s="12" t="s">
        <v>863</v>
      </c>
      <c r="BN3942" s="12">
        <v>1</v>
      </c>
    </row>
    <row r="3943" spans="1:66" ht="45" x14ac:dyDescent="0.25">
      <c r="A3943" s="12">
        <v>1</v>
      </c>
      <c r="B3943" s="11" t="str">
        <f t="shared" si="245"/>
        <v>Общий расчет. Анализ даты. Анализ даты. Символические звезды. Звезда Генерала. Нет</v>
      </c>
      <c r="C3943" s="11" t="str">
        <f>IFERROR(VLOOKUP(I3943,lvl_1[],2,FALSE),"Нет")</f>
        <v>Общий расчет</v>
      </c>
      <c r="D3943" s="11" t="str">
        <f>IFERROR(VLOOKUP(Rule!J3943,lvl_2[],2,FALSE),"Нет")</f>
        <v>Анализ даты</v>
      </c>
      <c r="E3943" s="11" t="str">
        <f>IFERROR(VLOOKUP(Rule!K3943,lvl_3[],2,FALSE),"Нет")</f>
        <v>Анализ даты</v>
      </c>
      <c r="F3943" s="11" t="str">
        <f>IFERROR(INDEX(lvl_4[],MATCH(L3943,lvl_4[ID],0),MATCH(TEXT(K3943,"##0"),lvl_4[#Headers],0)),"Нет")</f>
        <v>Символические звезды</v>
      </c>
      <c r="G3943" s="11" t="str">
        <f>IFERROR(INDEX(lvl_5[],MATCH(M3943,lvl_5[ID],0),MATCH(_xlfn.CONCAT(TEXT(K3943,"##0"),"_",TEXT(L3943,"##0")),lvl_5[#Headers],0)),"Нет")</f>
        <v>Звезда Генерала</v>
      </c>
      <c r="H3943" s="11" t="str">
        <f>IFERROR(INDEX(lvl_6[],MATCH(N3943,lvl_6[ID],0),MATCH(_xlfn.CONCAT(K3943,"_",L3943,"_",M3943),lvl_6[#Headers],0)),"Нет")</f>
        <v>Нет</v>
      </c>
      <c r="I3943" s="12">
        <v>1</v>
      </c>
      <c r="J3943" s="12">
        <v>4</v>
      </c>
      <c r="K3943" s="12">
        <v>1</v>
      </c>
      <c r="L3943" s="12">
        <v>5</v>
      </c>
      <c r="M3943" s="12">
        <v>2</v>
      </c>
      <c r="N3943" s="12">
        <v>0</v>
      </c>
      <c r="O3943" s="12">
        <f>COUNTIF($P$2:P3943,P3943)</f>
        <v>27</v>
      </c>
      <c r="P3943" s="12" t="str">
        <f t="shared" si="246"/>
        <v>141050200</v>
      </c>
      <c r="Q3943" s="12" t="str">
        <f t="shared" si="247"/>
        <v>1410502000027</v>
      </c>
      <c r="R3943" s="20" t="s">
        <v>3280</v>
      </c>
      <c r="U3943" s="12" t="s">
        <v>100</v>
      </c>
      <c r="W3943" s="12" t="s">
        <v>867</v>
      </c>
      <c r="AP3943" s="12" t="s">
        <v>100</v>
      </c>
      <c r="AR3943" s="12" t="s">
        <v>863</v>
      </c>
      <c r="BN3943" s="12">
        <v>1</v>
      </c>
    </row>
    <row r="3944" spans="1:66" ht="45" x14ac:dyDescent="0.25">
      <c r="A3944" s="12">
        <v>1</v>
      </c>
      <c r="B3944" s="11" t="str">
        <f t="shared" si="245"/>
        <v>Общий расчет. Анализ даты. Анализ даты. Символические звезды. Звезда Генерала. Нет</v>
      </c>
      <c r="C3944" s="11" t="str">
        <f>IFERROR(VLOOKUP(I3944,lvl_1[],2,FALSE),"Нет")</f>
        <v>Общий расчет</v>
      </c>
      <c r="D3944" s="11" t="str">
        <f>IFERROR(VLOOKUP(Rule!J3944,lvl_2[],2,FALSE),"Нет")</f>
        <v>Анализ даты</v>
      </c>
      <c r="E3944" s="11" t="str">
        <f>IFERROR(VLOOKUP(Rule!K3944,lvl_3[],2,FALSE),"Нет")</f>
        <v>Анализ даты</v>
      </c>
      <c r="F3944" s="11" t="str">
        <f>IFERROR(INDEX(lvl_4[],MATCH(L3944,lvl_4[ID],0),MATCH(TEXT(K3944,"##0"),lvl_4[#Headers],0)),"Нет")</f>
        <v>Символические звезды</v>
      </c>
      <c r="G3944" s="11" t="str">
        <f>IFERROR(INDEX(lvl_5[],MATCH(M3944,lvl_5[ID],0),MATCH(_xlfn.CONCAT(TEXT(K3944,"##0"),"_",TEXT(L3944,"##0")),lvl_5[#Headers],0)),"Нет")</f>
        <v>Звезда Генерала</v>
      </c>
      <c r="H3944" s="11" t="str">
        <f>IFERROR(INDEX(lvl_6[],MATCH(N3944,lvl_6[ID],0),MATCH(_xlfn.CONCAT(K3944,"_",L3944,"_",M3944),lvl_6[#Headers],0)),"Нет")</f>
        <v>Нет</v>
      </c>
      <c r="I3944" s="12">
        <v>1</v>
      </c>
      <c r="J3944" s="12">
        <v>4</v>
      </c>
      <c r="K3944" s="12">
        <v>1</v>
      </c>
      <c r="L3944" s="12">
        <v>5</v>
      </c>
      <c r="M3944" s="12">
        <v>2</v>
      </c>
      <c r="N3944" s="12">
        <v>0</v>
      </c>
      <c r="O3944" s="12">
        <f>COUNTIF($P$2:P3944,P3944)</f>
        <v>28</v>
      </c>
      <c r="P3944" s="12" t="str">
        <f t="shared" si="246"/>
        <v>141050200</v>
      </c>
      <c r="Q3944" s="12" t="str">
        <f t="shared" si="247"/>
        <v>1410502000028</v>
      </c>
      <c r="R3944" s="20" t="s">
        <v>3281</v>
      </c>
      <c r="U3944" s="12" t="s">
        <v>100</v>
      </c>
      <c r="W3944" s="12" t="s">
        <v>862</v>
      </c>
      <c r="AP3944" s="12" t="s">
        <v>100</v>
      </c>
      <c r="AR3944" s="12" t="s">
        <v>866</v>
      </c>
      <c r="BN3944" s="12">
        <v>1</v>
      </c>
    </row>
    <row r="3945" spans="1:66" ht="45" x14ac:dyDescent="0.25">
      <c r="A3945" s="12">
        <v>1</v>
      </c>
      <c r="B3945" s="11" t="str">
        <f t="shared" si="245"/>
        <v>Общий расчет. Анализ даты. Анализ даты. Символические звезды. Звезда Генерала. Нет</v>
      </c>
      <c r="C3945" s="11" t="str">
        <f>IFERROR(VLOOKUP(I3945,lvl_1[],2,FALSE),"Нет")</f>
        <v>Общий расчет</v>
      </c>
      <c r="D3945" s="11" t="str">
        <f>IFERROR(VLOOKUP(Rule!J3945,lvl_2[],2,FALSE),"Нет")</f>
        <v>Анализ даты</v>
      </c>
      <c r="E3945" s="11" t="str">
        <f>IFERROR(VLOOKUP(Rule!K3945,lvl_3[],2,FALSE),"Нет")</f>
        <v>Анализ даты</v>
      </c>
      <c r="F3945" s="11" t="str">
        <f>IFERROR(INDEX(lvl_4[],MATCH(L3945,lvl_4[ID],0),MATCH(TEXT(K3945,"##0"),lvl_4[#Headers],0)),"Нет")</f>
        <v>Символические звезды</v>
      </c>
      <c r="G3945" s="11" t="str">
        <f>IFERROR(INDEX(lvl_5[],MATCH(M3945,lvl_5[ID],0),MATCH(_xlfn.CONCAT(TEXT(K3945,"##0"),"_",TEXT(L3945,"##0")),lvl_5[#Headers],0)),"Нет")</f>
        <v>Звезда Генерала</v>
      </c>
      <c r="H3945" s="11" t="str">
        <f>IFERROR(INDEX(lvl_6[],MATCH(N3945,lvl_6[ID],0),MATCH(_xlfn.CONCAT(K3945,"_",L3945,"_",M3945),lvl_6[#Headers],0)),"Нет")</f>
        <v>Нет</v>
      </c>
      <c r="I3945" s="12">
        <v>1</v>
      </c>
      <c r="J3945" s="12">
        <v>4</v>
      </c>
      <c r="K3945" s="12">
        <v>1</v>
      </c>
      <c r="L3945" s="12">
        <v>5</v>
      </c>
      <c r="M3945" s="12">
        <v>2</v>
      </c>
      <c r="N3945" s="12">
        <v>0</v>
      </c>
      <c r="O3945" s="12">
        <f>COUNTIF($P$2:P3945,P3945)</f>
        <v>29</v>
      </c>
      <c r="P3945" s="12" t="str">
        <f t="shared" si="246"/>
        <v>141050200</v>
      </c>
      <c r="Q3945" s="12" t="str">
        <f t="shared" si="247"/>
        <v>1410502000029</v>
      </c>
      <c r="R3945" s="20" t="s">
        <v>3282</v>
      </c>
      <c r="U3945" s="12" t="s">
        <v>100</v>
      </c>
      <c r="W3945" s="12" t="s">
        <v>866</v>
      </c>
      <c r="AP3945" s="12" t="s">
        <v>100</v>
      </c>
      <c r="AR3945" s="12" t="s">
        <v>866</v>
      </c>
      <c r="BN3945" s="12">
        <v>1</v>
      </c>
    </row>
    <row r="3946" spans="1:66" ht="45" x14ac:dyDescent="0.25">
      <c r="A3946" s="12">
        <v>1</v>
      </c>
      <c r="B3946" s="11" t="str">
        <f t="shared" si="245"/>
        <v>Общий расчет. Анализ даты. Анализ даты. Символические звезды. Звезда Генерала. Нет</v>
      </c>
      <c r="C3946" s="11" t="str">
        <f>IFERROR(VLOOKUP(I3946,lvl_1[],2,FALSE),"Нет")</f>
        <v>Общий расчет</v>
      </c>
      <c r="D3946" s="11" t="str">
        <f>IFERROR(VLOOKUP(Rule!J3946,lvl_2[],2,FALSE),"Нет")</f>
        <v>Анализ даты</v>
      </c>
      <c r="E3946" s="11" t="str">
        <f>IFERROR(VLOOKUP(Rule!K3946,lvl_3[],2,FALSE),"Нет")</f>
        <v>Анализ даты</v>
      </c>
      <c r="F3946" s="11" t="str">
        <f>IFERROR(INDEX(lvl_4[],MATCH(L3946,lvl_4[ID],0),MATCH(TEXT(K3946,"##0"),lvl_4[#Headers],0)),"Нет")</f>
        <v>Символические звезды</v>
      </c>
      <c r="G3946" s="11" t="str">
        <f>IFERROR(INDEX(lvl_5[],MATCH(M3946,lvl_5[ID],0),MATCH(_xlfn.CONCAT(TEXT(K3946,"##0"),"_",TEXT(L3946,"##0")),lvl_5[#Headers],0)),"Нет")</f>
        <v>Звезда Генерала</v>
      </c>
      <c r="H3946" s="11" t="str">
        <f>IFERROR(INDEX(lvl_6[],MATCH(N3946,lvl_6[ID],0),MATCH(_xlfn.CONCAT(K3946,"_",L3946,"_",M3946),lvl_6[#Headers],0)),"Нет")</f>
        <v>Нет</v>
      </c>
      <c r="I3946" s="12">
        <v>1</v>
      </c>
      <c r="J3946" s="12">
        <v>4</v>
      </c>
      <c r="K3946" s="12">
        <v>1</v>
      </c>
      <c r="L3946" s="12">
        <v>5</v>
      </c>
      <c r="M3946" s="12">
        <v>2</v>
      </c>
      <c r="N3946" s="12">
        <v>0</v>
      </c>
      <c r="O3946" s="12">
        <f>COUNTIF($P$2:P3946,P3946)</f>
        <v>30</v>
      </c>
      <c r="P3946" s="12" t="str">
        <f t="shared" si="246"/>
        <v>141050200</v>
      </c>
      <c r="Q3946" s="12" t="str">
        <f t="shared" si="247"/>
        <v>1410502000030</v>
      </c>
      <c r="R3946" s="20" t="s">
        <v>3283</v>
      </c>
      <c r="U3946" s="12" t="s">
        <v>100</v>
      </c>
      <c r="W3946" s="12" t="s">
        <v>870</v>
      </c>
      <c r="AP3946" s="12" t="s">
        <v>100</v>
      </c>
      <c r="AR3946" s="12" t="s">
        <v>866</v>
      </c>
      <c r="BN3946" s="12">
        <v>1</v>
      </c>
    </row>
    <row r="3947" spans="1:66" ht="45" x14ac:dyDescent="0.25">
      <c r="A3947" s="12">
        <v>1</v>
      </c>
      <c r="B3947" s="11" t="str">
        <f t="shared" si="245"/>
        <v>Общий расчет. Анализ даты. Анализ даты. Символические звезды. Звезда Генерала. Нет</v>
      </c>
      <c r="C3947" s="11" t="str">
        <f>IFERROR(VLOOKUP(I3947,lvl_1[],2,FALSE),"Нет")</f>
        <v>Общий расчет</v>
      </c>
      <c r="D3947" s="11" t="str">
        <f>IFERROR(VLOOKUP(Rule!J3947,lvl_2[],2,FALSE),"Нет")</f>
        <v>Анализ даты</v>
      </c>
      <c r="E3947" s="11" t="str">
        <f>IFERROR(VLOOKUP(Rule!K3947,lvl_3[],2,FALSE),"Нет")</f>
        <v>Анализ даты</v>
      </c>
      <c r="F3947" s="11" t="str">
        <f>IFERROR(INDEX(lvl_4[],MATCH(L3947,lvl_4[ID],0),MATCH(TEXT(K3947,"##0"),lvl_4[#Headers],0)),"Нет")</f>
        <v>Символические звезды</v>
      </c>
      <c r="G3947" s="11" t="str">
        <f>IFERROR(INDEX(lvl_5[],MATCH(M3947,lvl_5[ID],0),MATCH(_xlfn.CONCAT(TEXT(K3947,"##0"),"_",TEXT(L3947,"##0")),lvl_5[#Headers],0)),"Нет")</f>
        <v>Звезда Генерала</v>
      </c>
      <c r="H3947" s="11" t="str">
        <f>IFERROR(INDEX(lvl_6[],MATCH(N3947,lvl_6[ID],0),MATCH(_xlfn.CONCAT(K3947,"_",L3947,"_",M3947),lvl_6[#Headers],0)),"Нет")</f>
        <v>Нет</v>
      </c>
      <c r="I3947" s="12">
        <v>1</v>
      </c>
      <c r="J3947" s="12">
        <v>4</v>
      </c>
      <c r="K3947" s="12">
        <v>1</v>
      </c>
      <c r="L3947" s="12">
        <v>5</v>
      </c>
      <c r="M3947" s="12">
        <v>2</v>
      </c>
      <c r="N3947" s="12">
        <v>0</v>
      </c>
      <c r="O3947" s="12">
        <f>COUNTIF($P$2:P3947,P3947)</f>
        <v>31</v>
      </c>
      <c r="P3947" s="12" t="str">
        <f t="shared" si="246"/>
        <v>141050200</v>
      </c>
      <c r="Q3947" s="12" t="str">
        <f t="shared" si="247"/>
        <v>1410502000031</v>
      </c>
      <c r="R3947" s="20" t="s">
        <v>3284</v>
      </c>
      <c r="U3947" s="12" t="s">
        <v>100</v>
      </c>
      <c r="W3947" s="12" t="s">
        <v>865</v>
      </c>
      <c r="AP3947" s="12" t="s">
        <v>100</v>
      </c>
      <c r="AR3947" s="12" t="s">
        <v>869</v>
      </c>
      <c r="BN3947" s="12">
        <v>1</v>
      </c>
    </row>
    <row r="3948" spans="1:66" ht="45" x14ac:dyDescent="0.25">
      <c r="A3948" s="12">
        <v>1</v>
      </c>
      <c r="B3948" s="11" t="str">
        <f t="shared" si="245"/>
        <v>Общий расчет. Анализ даты. Анализ даты. Символические звезды. Звезда Генерала. Нет</v>
      </c>
      <c r="C3948" s="11" t="str">
        <f>IFERROR(VLOOKUP(I3948,lvl_1[],2,FALSE),"Нет")</f>
        <v>Общий расчет</v>
      </c>
      <c r="D3948" s="11" t="str">
        <f>IFERROR(VLOOKUP(Rule!J3948,lvl_2[],2,FALSE),"Нет")</f>
        <v>Анализ даты</v>
      </c>
      <c r="E3948" s="11" t="str">
        <f>IFERROR(VLOOKUP(Rule!K3948,lvl_3[],2,FALSE),"Нет")</f>
        <v>Анализ даты</v>
      </c>
      <c r="F3948" s="11" t="str">
        <f>IFERROR(INDEX(lvl_4[],MATCH(L3948,lvl_4[ID],0),MATCH(TEXT(K3948,"##0"),lvl_4[#Headers],0)),"Нет")</f>
        <v>Символические звезды</v>
      </c>
      <c r="G3948" s="11" t="str">
        <f>IFERROR(INDEX(lvl_5[],MATCH(M3948,lvl_5[ID],0),MATCH(_xlfn.CONCAT(TEXT(K3948,"##0"),"_",TEXT(L3948,"##0")),lvl_5[#Headers],0)),"Нет")</f>
        <v>Звезда Генерала</v>
      </c>
      <c r="H3948" s="11" t="str">
        <f>IFERROR(INDEX(lvl_6[],MATCH(N3948,lvl_6[ID],0),MATCH(_xlfn.CONCAT(K3948,"_",L3948,"_",M3948),lvl_6[#Headers],0)),"Нет")</f>
        <v>Нет</v>
      </c>
      <c r="I3948" s="12">
        <v>1</v>
      </c>
      <c r="J3948" s="12">
        <v>4</v>
      </c>
      <c r="K3948" s="12">
        <v>1</v>
      </c>
      <c r="L3948" s="12">
        <v>5</v>
      </c>
      <c r="M3948" s="12">
        <v>2</v>
      </c>
      <c r="N3948" s="12">
        <v>0</v>
      </c>
      <c r="O3948" s="12">
        <f>COUNTIF($P$2:P3948,P3948)</f>
        <v>32</v>
      </c>
      <c r="P3948" s="12" t="str">
        <f t="shared" si="246"/>
        <v>141050200</v>
      </c>
      <c r="Q3948" s="12" t="str">
        <f t="shared" si="247"/>
        <v>1410502000032</v>
      </c>
      <c r="R3948" s="20" t="s">
        <v>3285</v>
      </c>
      <c r="U3948" s="12" t="s">
        <v>100</v>
      </c>
      <c r="W3948" s="12" t="s">
        <v>869</v>
      </c>
      <c r="AP3948" s="12" t="s">
        <v>100</v>
      </c>
      <c r="AR3948" s="12" t="s">
        <v>869</v>
      </c>
      <c r="BN3948" s="12">
        <v>1</v>
      </c>
    </row>
    <row r="3949" spans="1:66" ht="45" x14ac:dyDescent="0.25">
      <c r="A3949" s="12">
        <v>1</v>
      </c>
      <c r="B3949" s="11" t="str">
        <f t="shared" si="245"/>
        <v>Общий расчет. Анализ даты. Анализ даты. Символические звезды. Звезда Генерала. Нет</v>
      </c>
      <c r="C3949" s="11" t="str">
        <f>IFERROR(VLOOKUP(I3949,lvl_1[],2,FALSE),"Нет")</f>
        <v>Общий расчет</v>
      </c>
      <c r="D3949" s="11" t="str">
        <f>IFERROR(VLOOKUP(Rule!J3949,lvl_2[],2,FALSE),"Нет")</f>
        <v>Анализ даты</v>
      </c>
      <c r="E3949" s="11" t="str">
        <f>IFERROR(VLOOKUP(Rule!K3949,lvl_3[],2,FALSE),"Нет")</f>
        <v>Анализ даты</v>
      </c>
      <c r="F3949" s="11" t="str">
        <f>IFERROR(INDEX(lvl_4[],MATCH(L3949,lvl_4[ID],0),MATCH(TEXT(K3949,"##0"),lvl_4[#Headers],0)),"Нет")</f>
        <v>Символические звезды</v>
      </c>
      <c r="G3949" s="11" t="str">
        <f>IFERROR(INDEX(lvl_5[],MATCH(M3949,lvl_5[ID],0),MATCH(_xlfn.CONCAT(TEXT(K3949,"##0"),"_",TEXT(L3949,"##0")),lvl_5[#Headers],0)),"Нет")</f>
        <v>Звезда Генерала</v>
      </c>
      <c r="H3949" s="11" t="str">
        <f>IFERROR(INDEX(lvl_6[],MATCH(N3949,lvl_6[ID],0),MATCH(_xlfn.CONCAT(K3949,"_",L3949,"_",M3949),lvl_6[#Headers],0)),"Нет")</f>
        <v>Нет</v>
      </c>
      <c r="I3949" s="12">
        <v>1</v>
      </c>
      <c r="J3949" s="12">
        <v>4</v>
      </c>
      <c r="K3949" s="12">
        <v>1</v>
      </c>
      <c r="L3949" s="12">
        <v>5</v>
      </c>
      <c r="M3949" s="12">
        <v>2</v>
      </c>
      <c r="N3949" s="12">
        <v>0</v>
      </c>
      <c r="O3949" s="12">
        <f>COUNTIF($P$2:P3949,P3949)</f>
        <v>33</v>
      </c>
      <c r="P3949" s="12" t="str">
        <f t="shared" si="246"/>
        <v>141050200</v>
      </c>
      <c r="Q3949" s="12" t="str">
        <f t="shared" si="247"/>
        <v>1410502000033</v>
      </c>
      <c r="R3949" s="20" t="s">
        <v>3286</v>
      </c>
      <c r="U3949" s="12" t="s">
        <v>100</v>
      </c>
      <c r="W3949" s="12" t="s">
        <v>861</v>
      </c>
      <c r="AP3949" s="12" t="s">
        <v>100</v>
      </c>
      <c r="AR3949" s="12" t="s">
        <v>869</v>
      </c>
      <c r="BN3949" s="12">
        <v>1</v>
      </c>
    </row>
    <row r="3950" spans="1:66" ht="45" x14ac:dyDescent="0.25">
      <c r="A3950" s="12">
        <v>1</v>
      </c>
      <c r="B3950" s="11" t="str">
        <f t="shared" si="245"/>
        <v>Общий расчет. Анализ даты. Анализ даты. Символические звезды. Звезда Генерала. Нет</v>
      </c>
      <c r="C3950" s="11" t="str">
        <f>IFERROR(VLOOKUP(I3950,lvl_1[],2,FALSE),"Нет")</f>
        <v>Общий расчет</v>
      </c>
      <c r="D3950" s="11" t="str">
        <f>IFERROR(VLOOKUP(Rule!J3950,lvl_2[],2,FALSE),"Нет")</f>
        <v>Анализ даты</v>
      </c>
      <c r="E3950" s="11" t="str">
        <f>IFERROR(VLOOKUP(Rule!K3950,lvl_3[],2,FALSE),"Нет")</f>
        <v>Анализ даты</v>
      </c>
      <c r="F3950" s="11" t="str">
        <f>IFERROR(INDEX(lvl_4[],MATCH(L3950,lvl_4[ID],0),MATCH(TEXT(K3950,"##0"),lvl_4[#Headers],0)),"Нет")</f>
        <v>Символические звезды</v>
      </c>
      <c r="G3950" s="11" t="str">
        <f>IFERROR(INDEX(lvl_5[],MATCH(M3950,lvl_5[ID],0),MATCH(_xlfn.CONCAT(TEXT(K3950,"##0"),"_",TEXT(L3950,"##0")),lvl_5[#Headers],0)),"Нет")</f>
        <v>Звезда Генерала</v>
      </c>
      <c r="H3950" s="11" t="str">
        <f>IFERROR(INDEX(lvl_6[],MATCH(N3950,lvl_6[ID],0),MATCH(_xlfn.CONCAT(K3950,"_",L3950,"_",M3950),lvl_6[#Headers],0)),"Нет")</f>
        <v>Нет</v>
      </c>
      <c r="I3950" s="12">
        <v>1</v>
      </c>
      <c r="J3950" s="12">
        <v>4</v>
      </c>
      <c r="K3950" s="12">
        <v>1</v>
      </c>
      <c r="L3950" s="12">
        <v>5</v>
      </c>
      <c r="M3950" s="12">
        <v>2</v>
      </c>
      <c r="N3950" s="12">
        <v>0</v>
      </c>
      <c r="O3950" s="12">
        <f>COUNTIF($P$2:P3950,P3950)</f>
        <v>34</v>
      </c>
      <c r="P3950" s="12" t="str">
        <f t="shared" si="246"/>
        <v>141050200</v>
      </c>
      <c r="Q3950" s="12" t="str">
        <f t="shared" si="247"/>
        <v>1410502000034</v>
      </c>
      <c r="R3950" s="20" t="s">
        <v>3287</v>
      </c>
      <c r="U3950" s="12" t="s">
        <v>100</v>
      </c>
      <c r="W3950" s="12" t="s">
        <v>868</v>
      </c>
      <c r="AP3950" s="12" t="s">
        <v>100</v>
      </c>
      <c r="AR3950" s="12" t="s">
        <v>860</v>
      </c>
      <c r="BN3950" s="12">
        <v>1</v>
      </c>
    </row>
    <row r="3951" spans="1:66" ht="45" x14ac:dyDescent="0.25">
      <c r="A3951" s="12">
        <v>1</v>
      </c>
      <c r="B3951" s="11" t="str">
        <f t="shared" si="245"/>
        <v>Общий расчет. Анализ даты. Анализ даты. Символические звезды. Звезда Генерала. Нет</v>
      </c>
      <c r="C3951" s="11" t="str">
        <f>IFERROR(VLOOKUP(I3951,lvl_1[],2,FALSE),"Нет")</f>
        <v>Общий расчет</v>
      </c>
      <c r="D3951" s="11" t="str">
        <f>IFERROR(VLOOKUP(Rule!J3951,lvl_2[],2,FALSE),"Нет")</f>
        <v>Анализ даты</v>
      </c>
      <c r="E3951" s="11" t="str">
        <f>IFERROR(VLOOKUP(Rule!K3951,lvl_3[],2,FALSE),"Нет")</f>
        <v>Анализ даты</v>
      </c>
      <c r="F3951" s="11" t="str">
        <f>IFERROR(INDEX(lvl_4[],MATCH(L3951,lvl_4[ID],0),MATCH(TEXT(K3951,"##0"),lvl_4[#Headers],0)),"Нет")</f>
        <v>Символические звезды</v>
      </c>
      <c r="G3951" s="11" t="str">
        <f>IFERROR(INDEX(lvl_5[],MATCH(M3951,lvl_5[ID],0),MATCH(_xlfn.CONCAT(TEXT(K3951,"##0"),"_",TEXT(L3951,"##0")),lvl_5[#Headers],0)),"Нет")</f>
        <v>Звезда Генерала</v>
      </c>
      <c r="H3951" s="11" t="str">
        <f>IFERROR(INDEX(lvl_6[],MATCH(N3951,lvl_6[ID],0),MATCH(_xlfn.CONCAT(K3951,"_",L3951,"_",M3951),lvl_6[#Headers],0)),"Нет")</f>
        <v>Нет</v>
      </c>
      <c r="I3951" s="12">
        <v>1</v>
      </c>
      <c r="J3951" s="12">
        <v>4</v>
      </c>
      <c r="K3951" s="12">
        <v>1</v>
      </c>
      <c r="L3951" s="12">
        <v>5</v>
      </c>
      <c r="M3951" s="12">
        <v>2</v>
      </c>
      <c r="N3951" s="12">
        <v>0</v>
      </c>
      <c r="O3951" s="12">
        <f>COUNTIF($P$2:P3951,P3951)</f>
        <v>35</v>
      </c>
      <c r="P3951" s="12" t="str">
        <f t="shared" si="246"/>
        <v>141050200</v>
      </c>
      <c r="Q3951" s="12" t="str">
        <f t="shared" si="247"/>
        <v>1410502000035</v>
      </c>
      <c r="R3951" s="20" t="s">
        <v>3288</v>
      </c>
      <c r="U3951" s="12" t="s">
        <v>100</v>
      </c>
      <c r="W3951" s="12" t="s">
        <v>860</v>
      </c>
      <c r="AP3951" s="12" t="s">
        <v>100</v>
      </c>
      <c r="AR3951" s="12" t="s">
        <v>860</v>
      </c>
      <c r="BN3951" s="12">
        <v>1</v>
      </c>
    </row>
    <row r="3952" spans="1:66" ht="45" x14ac:dyDescent="0.25">
      <c r="A3952" s="12">
        <v>1</v>
      </c>
      <c r="B3952" s="11" t="str">
        <f t="shared" si="245"/>
        <v>Общий расчет. Анализ даты. Анализ даты. Символические звезды. Звезда Генерала. Нет</v>
      </c>
      <c r="C3952" s="11" t="str">
        <f>IFERROR(VLOOKUP(I3952,lvl_1[],2,FALSE),"Нет")</f>
        <v>Общий расчет</v>
      </c>
      <c r="D3952" s="11" t="str">
        <f>IFERROR(VLOOKUP(Rule!J3952,lvl_2[],2,FALSE),"Нет")</f>
        <v>Анализ даты</v>
      </c>
      <c r="E3952" s="11" t="str">
        <f>IFERROR(VLOOKUP(Rule!K3952,lvl_3[],2,FALSE),"Нет")</f>
        <v>Анализ даты</v>
      </c>
      <c r="F3952" s="11" t="str">
        <f>IFERROR(INDEX(lvl_4[],MATCH(L3952,lvl_4[ID],0),MATCH(TEXT(K3952,"##0"),lvl_4[#Headers],0)),"Нет")</f>
        <v>Символические звезды</v>
      </c>
      <c r="G3952" s="11" t="str">
        <f>IFERROR(INDEX(lvl_5[],MATCH(M3952,lvl_5[ID],0),MATCH(_xlfn.CONCAT(TEXT(K3952,"##0"),"_",TEXT(L3952,"##0")),lvl_5[#Headers],0)),"Нет")</f>
        <v>Звезда Генерала</v>
      </c>
      <c r="H3952" s="11" t="str">
        <f>IFERROR(INDEX(lvl_6[],MATCH(N3952,lvl_6[ID],0),MATCH(_xlfn.CONCAT(K3952,"_",L3952,"_",M3952),lvl_6[#Headers],0)),"Нет")</f>
        <v>Нет</v>
      </c>
      <c r="I3952" s="12">
        <v>1</v>
      </c>
      <c r="J3952" s="12">
        <v>4</v>
      </c>
      <c r="K3952" s="12">
        <v>1</v>
      </c>
      <c r="L3952" s="12">
        <v>5</v>
      </c>
      <c r="M3952" s="12">
        <v>2</v>
      </c>
      <c r="N3952" s="12">
        <v>0</v>
      </c>
      <c r="O3952" s="12">
        <f>COUNTIF($P$2:P3952,P3952)</f>
        <v>36</v>
      </c>
      <c r="P3952" s="12" t="str">
        <f t="shared" si="246"/>
        <v>141050200</v>
      </c>
      <c r="Q3952" s="12" t="str">
        <f t="shared" si="247"/>
        <v>1410502000036</v>
      </c>
      <c r="R3952" s="20" t="s">
        <v>3289</v>
      </c>
      <c r="U3952" s="12" t="s">
        <v>100</v>
      </c>
      <c r="W3952" s="12" t="s">
        <v>864</v>
      </c>
      <c r="AP3952" s="12" t="s">
        <v>100</v>
      </c>
      <c r="AR3952" s="12" t="s">
        <v>860</v>
      </c>
      <c r="BN3952" s="12">
        <v>1</v>
      </c>
    </row>
    <row r="3953" spans="1:66" ht="45" x14ac:dyDescent="0.25">
      <c r="A3953" s="12">
        <v>1</v>
      </c>
      <c r="B3953" s="11" t="str">
        <f t="shared" si="245"/>
        <v>Общий расчет. Анализ даты. Анализ даты. Символические звезды. Цветущий балдахин. Нет</v>
      </c>
      <c r="C3953" s="11" t="str">
        <f>IFERROR(VLOOKUP(I3953,lvl_1[],2,FALSE),"Нет")</f>
        <v>Общий расчет</v>
      </c>
      <c r="D3953" s="11" t="str">
        <f>IFERROR(VLOOKUP(Rule!J3953,lvl_2[],2,FALSE),"Нет")</f>
        <v>Анализ даты</v>
      </c>
      <c r="E3953" s="11" t="str">
        <f>IFERROR(VLOOKUP(Rule!K3953,lvl_3[],2,FALSE),"Нет")</f>
        <v>Анализ даты</v>
      </c>
      <c r="F3953" s="11" t="str">
        <f>IFERROR(INDEX(lvl_4[],MATCH(L3953,lvl_4[ID],0),MATCH(TEXT(K3953,"##0"),lvl_4[#Headers],0)),"Нет")</f>
        <v>Символические звезды</v>
      </c>
      <c r="G3953" s="11" t="str">
        <f>IFERROR(INDEX(lvl_5[],MATCH(M3953,lvl_5[ID],0),MATCH(_xlfn.CONCAT(TEXT(K3953,"##0"),"_",TEXT(L3953,"##0")),lvl_5[#Headers],0)),"Нет")</f>
        <v>Цветущий балдахин</v>
      </c>
      <c r="H3953" s="11" t="str">
        <f>IFERROR(INDEX(lvl_6[],MATCH(N3953,lvl_6[ID],0),MATCH(_xlfn.CONCAT(K3953,"_",L3953,"_",M3953),lvl_6[#Headers],0)),"Нет")</f>
        <v>Нет</v>
      </c>
      <c r="I3953" s="12">
        <v>1</v>
      </c>
      <c r="J3953" s="12">
        <v>4</v>
      </c>
      <c r="K3953" s="12">
        <v>1</v>
      </c>
      <c r="L3953" s="12">
        <v>5</v>
      </c>
      <c r="M3953" s="12">
        <v>3</v>
      </c>
      <c r="N3953" s="12">
        <v>0</v>
      </c>
      <c r="O3953" s="12">
        <f>COUNTIF($P$2:P3953,P3953)</f>
        <v>25</v>
      </c>
      <c r="P3953" s="12" t="str">
        <f t="shared" si="246"/>
        <v>141050300</v>
      </c>
      <c r="Q3953" s="12" t="str">
        <f t="shared" si="247"/>
        <v>1410503000025</v>
      </c>
      <c r="R3953" s="20" t="s">
        <v>3414</v>
      </c>
      <c r="U3953" s="12" t="s">
        <v>100</v>
      </c>
      <c r="W3953" s="12" t="s">
        <v>859</v>
      </c>
      <c r="AP3953" s="12" t="s">
        <v>100</v>
      </c>
      <c r="AR3953" s="12" t="s">
        <v>867</v>
      </c>
      <c r="BN3953" s="12">
        <v>1</v>
      </c>
    </row>
    <row r="3954" spans="1:66" ht="45" x14ac:dyDescent="0.25">
      <c r="A3954" s="12">
        <v>1</v>
      </c>
      <c r="B3954" s="11" t="str">
        <f t="shared" si="245"/>
        <v>Общий расчет. Анализ даты. Анализ даты. Символические звезды. Цветущий балдахин. Нет</v>
      </c>
      <c r="C3954" s="11" t="str">
        <f>IFERROR(VLOOKUP(I3954,lvl_1[],2,FALSE),"Нет")</f>
        <v>Общий расчет</v>
      </c>
      <c r="D3954" s="11" t="str">
        <f>IFERROR(VLOOKUP(Rule!J3954,lvl_2[],2,FALSE),"Нет")</f>
        <v>Анализ даты</v>
      </c>
      <c r="E3954" s="11" t="str">
        <f>IFERROR(VLOOKUP(Rule!K3954,lvl_3[],2,FALSE),"Нет")</f>
        <v>Анализ даты</v>
      </c>
      <c r="F3954" s="11" t="str">
        <f>IFERROR(INDEX(lvl_4[],MATCH(L3954,lvl_4[ID],0),MATCH(TEXT(K3954,"##0"),lvl_4[#Headers],0)),"Нет")</f>
        <v>Символические звезды</v>
      </c>
      <c r="G3954" s="11" t="str">
        <f>IFERROR(INDEX(lvl_5[],MATCH(M3954,lvl_5[ID],0),MATCH(_xlfn.CONCAT(TEXT(K3954,"##0"),"_",TEXT(L3954,"##0")),lvl_5[#Headers],0)),"Нет")</f>
        <v>Цветущий балдахин</v>
      </c>
      <c r="H3954" s="11" t="str">
        <f>IFERROR(INDEX(lvl_6[],MATCH(N3954,lvl_6[ID],0),MATCH(_xlfn.CONCAT(K3954,"_",L3954,"_",M3954),lvl_6[#Headers],0)),"Нет")</f>
        <v>Нет</v>
      </c>
      <c r="I3954" s="12">
        <v>1</v>
      </c>
      <c r="J3954" s="12">
        <v>4</v>
      </c>
      <c r="K3954" s="12">
        <v>1</v>
      </c>
      <c r="L3954" s="12">
        <v>5</v>
      </c>
      <c r="M3954" s="12">
        <v>3</v>
      </c>
      <c r="N3954" s="12">
        <v>0</v>
      </c>
      <c r="O3954" s="12">
        <f>COUNTIF($P$2:P3954,P3954)</f>
        <v>26</v>
      </c>
      <c r="P3954" s="12" t="str">
        <f t="shared" si="246"/>
        <v>141050300</v>
      </c>
      <c r="Q3954" s="12" t="str">
        <f t="shared" si="247"/>
        <v>1410503000026</v>
      </c>
      <c r="R3954" s="20" t="s">
        <v>3415</v>
      </c>
      <c r="U3954" s="12" t="s">
        <v>100</v>
      </c>
      <c r="W3954" s="12" t="s">
        <v>863</v>
      </c>
      <c r="AP3954" s="12" t="s">
        <v>100</v>
      </c>
      <c r="AR3954" s="12" t="s">
        <v>867</v>
      </c>
      <c r="BN3954" s="12">
        <v>1</v>
      </c>
    </row>
    <row r="3955" spans="1:66" ht="45" x14ac:dyDescent="0.25">
      <c r="A3955" s="12">
        <v>1</v>
      </c>
      <c r="B3955" s="11" t="str">
        <f t="shared" si="245"/>
        <v>Общий расчет. Анализ даты. Анализ даты. Символические звезды. Цветущий балдахин. Нет</v>
      </c>
      <c r="C3955" s="11" t="str">
        <f>IFERROR(VLOOKUP(I3955,lvl_1[],2,FALSE),"Нет")</f>
        <v>Общий расчет</v>
      </c>
      <c r="D3955" s="11" t="str">
        <f>IFERROR(VLOOKUP(Rule!J3955,lvl_2[],2,FALSE),"Нет")</f>
        <v>Анализ даты</v>
      </c>
      <c r="E3955" s="11" t="str">
        <f>IFERROR(VLOOKUP(Rule!K3955,lvl_3[],2,FALSE),"Нет")</f>
        <v>Анализ даты</v>
      </c>
      <c r="F3955" s="11" t="str">
        <f>IFERROR(INDEX(lvl_4[],MATCH(L3955,lvl_4[ID],0),MATCH(TEXT(K3955,"##0"),lvl_4[#Headers],0)),"Нет")</f>
        <v>Символические звезды</v>
      </c>
      <c r="G3955" s="11" t="str">
        <f>IFERROR(INDEX(lvl_5[],MATCH(M3955,lvl_5[ID],0),MATCH(_xlfn.CONCAT(TEXT(K3955,"##0"),"_",TEXT(L3955,"##0")),lvl_5[#Headers],0)),"Нет")</f>
        <v>Цветущий балдахин</v>
      </c>
      <c r="H3955" s="11" t="str">
        <f>IFERROR(INDEX(lvl_6[],MATCH(N3955,lvl_6[ID],0),MATCH(_xlfn.CONCAT(K3955,"_",L3955,"_",M3955),lvl_6[#Headers],0)),"Нет")</f>
        <v>Нет</v>
      </c>
      <c r="I3955" s="12">
        <v>1</v>
      </c>
      <c r="J3955" s="12">
        <v>4</v>
      </c>
      <c r="K3955" s="12">
        <v>1</v>
      </c>
      <c r="L3955" s="12">
        <v>5</v>
      </c>
      <c r="M3955" s="12">
        <v>3</v>
      </c>
      <c r="N3955" s="12">
        <v>0</v>
      </c>
      <c r="O3955" s="12">
        <f>COUNTIF($P$2:P3955,P3955)</f>
        <v>27</v>
      </c>
      <c r="P3955" s="12" t="str">
        <f t="shared" si="246"/>
        <v>141050300</v>
      </c>
      <c r="Q3955" s="12" t="str">
        <f t="shared" si="247"/>
        <v>1410503000027</v>
      </c>
      <c r="R3955" s="20" t="s">
        <v>3416</v>
      </c>
      <c r="U3955" s="12" t="s">
        <v>100</v>
      </c>
      <c r="W3955" s="12" t="s">
        <v>867</v>
      </c>
      <c r="AP3955" s="12" t="s">
        <v>100</v>
      </c>
      <c r="AR3955" s="12" t="s">
        <v>867</v>
      </c>
      <c r="BN3955" s="12">
        <v>1</v>
      </c>
    </row>
    <row r="3956" spans="1:66" ht="45" x14ac:dyDescent="0.25">
      <c r="A3956" s="12">
        <v>1</v>
      </c>
      <c r="B3956" s="11" t="str">
        <f t="shared" si="245"/>
        <v>Общий расчет. Анализ даты. Анализ даты. Символические звезды. Цветущий балдахин. Нет</v>
      </c>
      <c r="C3956" s="11" t="str">
        <f>IFERROR(VLOOKUP(I3956,lvl_1[],2,FALSE),"Нет")</f>
        <v>Общий расчет</v>
      </c>
      <c r="D3956" s="11" t="str">
        <f>IFERROR(VLOOKUP(Rule!J3956,lvl_2[],2,FALSE),"Нет")</f>
        <v>Анализ даты</v>
      </c>
      <c r="E3956" s="11" t="str">
        <f>IFERROR(VLOOKUP(Rule!K3956,lvl_3[],2,FALSE),"Нет")</f>
        <v>Анализ даты</v>
      </c>
      <c r="F3956" s="11" t="str">
        <f>IFERROR(INDEX(lvl_4[],MATCH(L3956,lvl_4[ID],0),MATCH(TEXT(K3956,"##0"),lvl_4[#Headers],0)),"Нет")</f>
        <v>Символические звезды</v>
      </c>
      <c r="G3956" s="11" t="str">
        <f>IFERROR(INDEX(lvl_5[],MATCH(M3956,lvl_5[ID],0),MATCH(_xlfn.CONCAT(TEXT(K3956,"##0"),"_",TEXT(L3956,"##0")),lvl_5[#Headers],0)),"Нет")</f>
        <v>Цветущий балдахин</v>
      </c>
      <c r="H3956" s="11" t="str">
        <f>IFERROR(INDEX(lvl_6[],MATCH(N3956,lvl_6[ID],0),MATCH(_xlfn.CONCAT(K3956,"_",L3956,"_",M3956),lvl_6[#Headers],0)),"Нет")</f>
        <v>Нет</v>
      </c>
      <c r="I3956" s="12">
        <v>1</v>
      </c>
      <c r="J3956" s="12">
        <v>4</v>
      </c>
      <c r="K3956" s="12">
        <v>1</v>
      </c>
      <c r="L3956" s="12">
        <v>5</v>
      </c>
      <c r="M3956" s="12">
        <v>3</v>
      </c>
      <c r="N3956" s="12">
        <v>0</v>
      </c>
      <c r="O3956" s="12">
        <f>COUNTIF($P$2:P3956,P3956)</f>
        <v>28</v>
      </c>
      <c r="P3956" s="12" t="str">
        <f t="shared" si="246"/>
        <v>141050300</v>
      </c>
      <c r="Q3956" s="12" t="str">
        <f t="shared" si="247"/>
        <v>1410503000028</v>
      </c>
      <c r="R3956" s="20" t="s">
        <v>3417</v>
      </c>
      <c r="U3956" s="12" t="s">
        <v>100</v>
      </c>
      <c r="W3956" s="12" t="s">
        <v>862</v>
      </c>
      <c r="AP3956" s="12" t="s">
        <v>100</v>
      </c>
      <c r="AR3956" s="12" t="s">
        <v>870</v>
      </c>
      <c r="BN3956" s="12">
        <v>1</v>
      </c>
    </row>
    <row r="3957" spans="1:66" ht="45" x14ac:dyDescent="0.25">
      <c r="A3957" s="12">
        <v>1</v>
      </c>
      <c r="B3957" s="11" t="str">
        <f t="shared" si="245"/>
        <v>Общий расчет. Анализ даты. Анализ даты. Символические звезды. Цветущий балдахин. Нет</v>
      </c>
      <c r="C3957" s="11" t="str">
        <f>IFERROR(VLOOKUP(I3957,lvl_1[],2,FALSE),"Нет")</f>
        <v>Общий расчет</v>
      </c>
      <c r="D3957" s="11" t="str">
        <f>IFERROR(VLOOKUP(Rule!J3957,lvl_2[],2,FALSE),"Нет")</f>
        <v>Анализ даты</v>
      </c>
      <c r="E3957" s="11" t="str">
        <f>IFERROR(VLOOKUP(Rule!K3957,lvl_3[],2,FALSE),"Нет")</f>
        <v>Анализ даты</v>
      </c>
      <c r="F3957" s="11" t="str">
        <f>IFERROR(INDEX(lvl_4[],MATCH(L3957,lvl_4[ID],0),MATCH(TEXT(K3957,"##0"),lvl_4[#Headers],0)),"Нет")</f>
        <v>Символические звезды</v>
      </c>
      <c r="G3957" s="11" t="str">
        <f>IFERROR(INDEX(lvl_5[],MATCH(M3957,lvl_5[ID],0),MATCH(_xlfn.CONCAT(TEXT(K3957,"##0"),"_",TEXT(L3957,"##0")),lvl_5[#Headers],0)),"Нет")</f>
        <v>Цветущий балдахин</v>
      </c>
      <c r="H3957" s="11" t="str">
        <f>IFERROR(INDEX(lvl_6[],MATCH(N3957,lvl_6[ID],0),MATCH(_xlfn.CONCAT(K3957,"_",L3957,"_",M3957),lvl_6[#Headers],0)),"Нет")</f>
        <v>Нет</v>
      </c>
      <c r="I3957" s="12">
        <v>1</v>
      </c>
      <c r="J3957" s="12">
        <v>4</v>
      </c>
      <c r="K3957" s="12">
        <v>1</v>
      </c>
      <c r="L3957" s="12">
        <v>5</v>
      </c>
      <c r="M3957" s="12">
        <v>3</v>
      </c>
      <c r="N3957" s="12">
        <v>0</v>
      </c>
      <c r="O3957" s="12">
        <f>COUNTIF($P$2:P3957,P3957)</f>
        <v>29</v>
      </c>
      <c r="P3957" s="12" t="str">
        <f t="shared" si="246"/>
        <v>141050300</v>
      </c>
      <c r="Q3957" s="12" t="str">
        <f t="shared" si="247"/>
        <v>1410503000029</v>
      </c>
      <c r="R3957" s="20" t="s">
        <v>3418</v>
      </c>
      <c r="U3957" s="12" t="s">
        <v>100</v>
      </c>
      <c r="W3957" s="12" t="s">
        <v>866</v>
      </c>
      <c r="AP3957" s="12" t="s">
        <v>100</v>
      </c>
      <c r="AR3957" s="12" t="s">
        <v>870</v>
      </c>
      <c r="BN3957" s="12">
        <v>1</v>
      </c>
    </row>
    <row r="3958" spans="1:66" ht="45" x14ac:dyDescent="0.25">
      <c r="A3958" s="12">
        <v>1</v>
      </c>
      <c r="B3958" s="11" t="str">
        <f t="shared" si="245"/>
        <v>Общий расчет. Анализ даты. Анализ даты. Символические звезды. Цветущий балдахин. Нет</v>
      </c>
      <c r="C3958" s="11" t="str">
        <f>IFERROR(VLOOKUP(I3958,lvl_1[],2,FALSE),"Нет")</f>
        <v>Общий расчет</v>
      </c>
      <c r="D3958" s="11" t="str">
        <f>IFERROR(VLOOKUP(Rule!J3958,lvl_2[],2,FALSE),"Нет")</f>
        <v>Анализ даты</v>
      </c>
      <c r="E3958" s="11" t="str">
        <f>IFERROR(VLOOKUP(Rule!K3958,lvl_3[],2,FALSE),"Нет")</f>
        <v>Анализ даты</v>
      </c>
      <c r="F3958" s="11" t="str">
        <f>IFERROR(INDEX(lvl_4[],MATCH(L3958,lvl_4[ID],0),MATCH(TEXT(K3958,"##0"),lvl_4[#Headers],0)),"Нет")</f>
        <v>Символические звезды</v>
      </c>
      <c r="G3958" s="11" t="str">
        <f>IFERROR(INDEX(lvl_5[],MATCH(M3958,lvl_5[ID],0),MATCH(_xlfn.CONCAT(TEXT(K3958,"##0"),"_",TEXT(L3958,"##0")),lvl_5[#Headers],0)),"Нет")</f>
        <v>Цветущий балдахин</v>
      </c>
      <c r="H3958" s="11" t="str">
        <f>IFERROR(INDEX(lvl_6[],MATCH(N3958,lvl_6[ID],0),MATCH(_xlfn.CONCAT(K3958,"_",L3958,"_",M3958),lvl_6[#Headers],0)),"Нет")</f>
        <v>Нет</v>
      </c>
      <c r="I3958" s="12">
        <v>1</v>
      </c>
      <c r="J3958" s="12">
        <v>4</v>
      </c>
      <c r="K3958" s="12">
        <v>1</v>
      </c>
      <c r="L3958" s="12">
        <v>5</v>
      </c>
      <c r="M3958" s="12">
        <v>3</v>
      </c>
      <c r="N3958" s="12">
        <v>0</v>
      </c>
      <c r="O3958" s="12">
        <f>COUNTIF($P$2:P3958,P3958)</f>
        <v>30</v>
      </c>
      <c r="P3958" s="12" t="str">
        <f t="shared" si="246"/>
        <v>141050300</v>
      </c>
      <c r="Q3958" s="12" t="str">
        <f t="shared" si="247"/>
        <v>1410503000030</v>
      </c>
      <c r="R3958" s="20" t="s">
        <v>3419</v>
      </c>
      <c r="U3958" s="12" t="s">
        <v>100</v>
      </c>
      <c r="W3958" s="12" t="s">
        <v>870</v>
      </c>
      <c r="AP3958" s="12" t="s">
        <v>100</v>
      </c>
      <c r="AR3958" s="12" t="s">
        <v>870</v>
      </c>
      <c r="BN3958" s="12">
        <v>1</v>
      </c>
    </row>
    <row r="3959" spans="1:66" ht="45" x14ac:dyDescent="0.25">
      <c r="A3959" s="12">
        <v>1</v>
      </c>
      <c r="B3959" s="11" t="str">
        <f t="shared" si="245"/>
        <v>Общий расчет. Анализ даты. Анализ даты. Символические звезды. Цветущий балдахин. Нет</v>
      </c>
      <c r="C3959" s="11" t="str">
        <f>IFERROR(VLOOKUP(I3959,lvl_1[],2,FALSE),"Нет")</f>
        <v>Общий расчет</v>
      </c>
      <c r="D3959" s="11" t="str">
        <f>IFERROR(VLOOKUP(Rule!J3959,lvl_2[],2,FALSE),"Нет")</f>
        <v>Анализ даты</v>
      </c>
      <c r="E3959" s="11" t="str">
        <f>IFERROR(VLOOKUP(Rule!K3959,lvl_3[],2,FALSE),"Нет")</f>
        <v>Анализ даты</v>
      </c>
      <c r="F3959" s="11" t="str">
        <f>IFERROR(INDEX(lvl_4[],MATCH(L3959,lvl_4[ID],0),MATCH(TEXT(K3959,"##0"),lvl_4[#Headers],0)),"Нет")</f>
        <v>Символические звезды</v>
      </c>
      <c r="G3959" s="11" t="str">
        <f>IFERROR(INDEX(lvl_5[],MATCH(M3959,lvl_5[ID],0),MATCH(_xlfn.CONCAT(TEXT(K3959,"##0"),"_",TEXT(L3959,"##0")),lvl_5[#Headers],0)),"Нет")</f>
        <v>Цветущий балдахин</v>
      </c>
      <c r="H3959" s="11" t="str">
        <f>IFERROR(INDEX(lvl_6[],MATCH(N3959,lvl_6[ID],0),MATCH(_xlfn.CONCAT(K3959,"_",L3959,"_",M3959),lvl_6[#Headers],0)),"Нет")</f>
        <v>Нет</v>
      </c>
      <c r="I3959" s="12">
        <v>1</v>
      </c>
      <c r="J3959" s="12">
        <v>4</v>
      </c>
      <c r="K3959" s="12">
        <v>1</v>
      </c>
      <c r="L3959" s="12">
        <v>5</v>
      </c>
      <c r="M3959" s="12">
        <v>3</v>
      </c>
      <c r="N3959" s="12">
        <v>0</v>
      </c>
      <c r="O3959" s="12">
        <f>COUNTIF($P$2:P3959,P3959)</f>
        <v>31</v>
      </c>
      <c r="P3959" s="12" t="str">
        <f t="shared" si="246"/>
        <v>141050300</v>
      </c>
      <c r="Q3959" s="12" t="str">
        <f t="shared" si="247"/>
        <v>1410503000031</v>
      </c>
      <c r="R3959" s="20" t="s">
        <v>3420</v>
      </c>
      <c r="U3959" s="12" t="s">
        <v>100</v>
      </c>
      <c r="W3959" s="12" t="s">
        <v>865</v>
      </c>
      <c r="AP3959" s="12" t="s">
        <v>100</v>
      </c>
      <c r="AR3959" s="12" t="s">
        <v>861</v>
      </c>
      <c r="BN3959" s="12">
        <v>1</v>
      </c>
    </row>
    <row r="3960" spans="1:66" ht="45" x14ac:dyDescent="0.25">
      <c r="A3960" s="12">
        <v>1</v>
      </c>
      <c r="B3960" s="11" t="str">
        <f t="shared" si="245"/>
        <v>Общий расчет. Анализ даты. Анализ даты. Символические звезды. Цветущий балдахин. Нет</v>
      </c>
      <c r="C3960" s="11" t="str">
        <f>IFERROR(VLOOKUP(I3960,lvl_1[],2,FALSE),"Нет")</f>
        <v>Общий расчет</v>
      </c>
      <c r="D3960" s="11" t="str">
        <f>IFERROR(VLOOKUP(Rule!J3960,lvl_2[],2,FALSE),"Нет")</f>
        <v>Анализ даты</v>
      </c>
      <c r="E3960" s="11" t="str">
        <f>IFERROR(VLOOKUP(Rule!K3960,lvl_3[],2,FALSE),"Нет")</f>
        <v>Анализ даты</v>
      </c>
      <c r="F3960" s="11" t="str">
        <f>IFERROR(INDEX(lvl_4[],MATCH(L3960,lvl_4[ID],0),MATCH(TEXT(K3960,"##0"),lvl_4[#Headers],0)),"Нет")</f>
        <v>Символические звезды</v>
      </c>
      <c r="G3960" s="11" t="str">
        <f>IFERROR(INDEX(lvl_5[],MATCH(M3960,lvl_5[ID],0),MATCH(_xlfn.CONCAT(TEXT(K3960,"##0"),"_",TEXT(L3960,"##0")),lvl_5[#Headers],0)),"Нет")</f>
        <v>Цветущий балдахин</v>
      </c>
      <c r="H3960" s="11" t="str">
        <f>IFERROR(INDEX(lvl_6[],MATCH(N3960,lvl_6[ID],0),MATCH(_xlfn.CONCAT(K3960,"_",L3960,"_",M3960),lvl_6[#Headers],0)),"Нет")</f>
        <v>Нет</v>
      </c>
      <c r="I3960" s="12">
        <v>1</v>
      </c>
      <c r="J3960" s="12">
        <v>4</v>
      </c>
      <c r="K3960" s="12">
        <v>1</v>
      </c>
      <c r="L3960" s="12">
        <v>5</v>
      </c>
      <c r="M3960" s="12">
        <v>3</v>
      </c>
      <c r="N3960" s="12">
        <v>0</v>
      </c>
      <c r="O3960" s="12">
        <f>COUNTIF($P$2:P3960,P3960)</f>
        <v>32</v>
      </c>
      <c r="P3960" s="12" t="str">
        <f t="shared" si="246"/>
        <v>141050300</v>
      </c>
      <c r="Q3960" s="12" t="str">
        <f t="shared" si="247"/>
        <v>1410503000032</v>
      </c>
      <c r="R3960" s="20" t="s">
        <v>3421</v>
      </c>
      <c r="U3960" s="12" t="s">
        <v>100</v>
      </c>
      <c r="W3960" s="12" t="s">
        <v>869</v>
      </c>
      <c r="AP3960" s="12" t="s">
        <v>100</v>
      </c>
      <c r="AR3960" s="12" t="s">
        <v>861</v>
      </c>
      <c r="BN3960" s="12">
        <v>1</v>
      </c>
    </row>
    <row r="3961" spans="1:66" ht="45" x14ac:dyDescent="0.25">
      <c r="A3961" s="12">
        <v>1</v>
      </c>
      <c r="B3961" s="11" t="str">
        <f t="shared" si="245"/>
        <v>Общий расчет. Анализ даты. Анализ даты. Символические звезды. Цветущий балдахин. Нет</v>
      </c>
      <c r="C3961" s="11" t="str">
        <f>IFERROR(VLOOKUP(I3961,lvl_1[],2,FALSE),"Нет")</f>
        <v>Общий расчет</v>
      </c>
      <c r="D3961" s="11" t="str">
        <f>IFERROR(VLOOKUP(Rule!J3961,lvl_2[],2,FALSE),"Нет")</f>
        <v>Анализ даты</v>
      </c>
      <c r="E3961" s="11" t="str">
        <f>IFERROR(VLOOKUP(Rule!K3961,lvl_3[],2,FALSE),"Нет")</f>
        <v>Анализ даты</v>
      </c>
      <c r="F3961" s="11" t="str">
        <f>IFERROR(INDEX(lvl_4[],MATCH(L3961,lvl_4[ID],0),MATCH(TEXT(K3961,"##0"),lvl_4[#Headers],0)),"Нет")</f>
        <v>Символические звезды</v>
      </c>
      <c r="G3961" s="11" t="str">
        <f>IFERROR(INDEX(lvl_5[],MATCH(M3961,lvl_5[ID],0),MATCH(_xlfn.CONCAT(TEXT(K3961,"##0"),"_",TEXT(L3961,"##0")),lvl_5[#Headers],0)),"Нет")</f>
        <v>Цветущий балдахин</v>
      </c>
      <c r="H3961" s="11" t="str">
        <f>IFERROR(INDEX(lvl_6[],MATCH(N3961,lvl_6[ID],0),MATCH(_xlfn.CONCAT(K3961,"_",L3961,"_",M3961),lvl_6[#Headers],0)),"Нет")</f>
        <v>Нет</v>
      </c>
      <c r="I3961" s="12">
        <v>1</v>
      </c>
      <c r="J3961" s="12">
        <v>4</v>
      </c>
      <c r="K3961" s="12">
        <v>1</v>
      </c>
      <c r="L3961" s="12">
        <v>5</v>
      </c>
      <c r="M3961" s="12">
        <v>3</v>
      </c>
      <c r="N3961" s="12">
        <v>0</v>
      </c>
      <c r="O3961" s="12">
        <f>COUNTIF($P$2:P3961,P3961)</f>
        <v>33</v>
      </c>
      <c r="P3961" s="12" t="str">
        <f t="shared" si="246"/>
        <v>141050300</v>
      </c>
      <c r="Q3961" s="12" t="str">
        <f t="shared" si="247"/>
        <v>1410503000033</v>
      </c>
      <c r="R3961" s="20" t="s">
        <v>3422</v>
      </c>
      <c r="U3961" s="12" t="s">
        <v>100</v>
      </c>
      <c r="W3961" s="12" t="s">
        <v>861</v>
      </c>
      <c r="AP3961" s="12" t="s">
        <v>100</v>
      </c>
      <c r="AR3961" s="12" t="s">
        <v>861</v>
      </c>
      <c r="BN3961" s="12">
        <v>1</v>
      </c>
    </row>
    <row r="3962" spans="1:66" ht="45" x14ac:dyDescent="0.25">
      <c r="A3962" s="12">
        <v>1</v>
      </c>
      <c r="B3962" s="11" t="str">
        <f t="shared" si="245"/>
        <v>Общий расчет. Анализ даты. Анализ даты. Символические звезды. Цветущий балдахин. Нет</v>
      </c>
      <c r="C3962" s="11" t="str">
        <f>IFERROR(VLOOKUP(I3962,lvl_1[],2,FALSE),"Нет")</f>
        <v>Общий расчет</v>
      </c>
      <c r="D3962" s="11" t="str">
        <f>IFERROR(VLOOKUP(Rule!J3962,lvl_2[],2,FALSE),"Нет")</f>
        <v>Анализ даты</v>
      </c>
      <c r="E3962" s="11" t="str">
        <f>IFERROR(VLOOKUP(Rule!K3962,lvl_3[],2,FALSE),"Нет")</f>
        <v>Анализ даты</v>
      </c>
      <c r="F3962" s="11" t="str">
        <f>IFERROR(INDEX(lvl_4[],MATCH(L3962,lvl_4[ID],0),MATCH(TEXT(K3962,"##0"),lvl_4[#Headers],0)),"Нет")</f>
        <v>Символические звезды</v>
      </c>
      <c r="G3962" s="11" t="str">
        <f>IFERROR(INDEX(lvl_5[],MATCH(M3962,lvl_5[ID],0),MATCH(_xlfn.CONCAT(TEXT(K3962,"##0"),"_",TEXT(L3962,"##0")),lvl_5[#Headers],0)),"Нет")</f>
        <v>Цветущий балдахин</v>
      </c>
      <c r="H3962" s="11" t="str">
        <f>IFERROR(INDEX(lvl_6[],MATCH(N3962,lvl_6[ID],0),MATCH(_xlfn.CONCAT(K3962,"_",L3962,"_",M3962),lvl_6[#Headers],0)),"Нет")</f>
        <v>Нет</v>
      </c>
      <c r="I3962" s="12">
        <v>1</v>
      </c>
      <c r="J3962" s="12">
        <v>4</v>
      </c>
      <c r="K3962" s="12">
        <v>1</v>
      </c>
      <c r="L3962" s="12">
        <v>5</v>
      </c>
      <c r="M3962" s="12">
        <v>3</v>
      </c>
      <c r="N3962" s="12">
        <v>0</v>
      </c>
      <c r="O3962" s="12">
        <f>COUNTIF($P$2:P3962,P3962)</f>
        <v>34</v>
      </c>
      <c r="P3962" s="12" t="str">
        <f t="shared" si="246"/>
        <v>141050300</v>
      </c>
      <c r="Q3962" s="12" t="str">
        <f t="shared" si="247"/>
        <v>1410503000034</v>
      </c>
      <c r="R3962" s="20" t="s">
        <v>3423</v>
      </c>
      <c r="U3962" s="12" t="s">
        <v>100</v>
      </c>
      <c r="W3962" s="12" t="s">
        <v>868</v>
      </c>
      <c r="AP3962" s="12" t="s">
        <v>100</v>
      </c>
      <c r="AR3962" s="12" t="s">
        <v>864</v>
      </c>
      <c r="BN3962" s="12">
        <v>1</v>
      </c>
    </row>
    <row r="3963" spans="1:66" ht="45" x14ac:dyDescent="0.25">
      <c r="A3963" s="12">
        <v>1</v>
      </c>
      <c r="B3963" s="11" t="str">
        <f t="shared" si="245"/>
        <v>Общий расчет. Анализ даты. Анализ даты. Символические звезды. Цветущий балдахин. Нет</v>
      </c>
      <c r="C3963" s="11" t="str">
        <f>IFERROR(VLOOKUP(I3963,lvl_1[],2,FALSE),"Нет")</f>
        <v>Общий расчет</v>
      </c>
      <c r="D3963" s="11" t="str">
        <f>IFERROR(VLOOKUP(Rule!J3963,lvl_2[],2,FALSE),"Нет")</f>
        <v>Анализ даты</v>
      </c>
      <c r="E3963" s="11" t="str">
        <f>IFERROR(VLOOKUP(Rule!K3963,lvl_3[],2,FALSE),"Нет")</f>
        <v>Анализ даты</v>
      </c>
      <c r="F3963" s="11" t="str">
        <f>IFERROR(INDEX(lvl_4[],MATCH(L3963,lvl_4[ID],0),MATCH(TEXT(K3963,"##0"),lvl_4[#Headers],0)),"Нет")</f>
        <v>Символические звезды</v>
      </c>
      <c r="G3963" s="11" t="str">
        <f>IFERROR(INDEX(lvl_5[],MATCH(M3963,lvl_5[ID],0),MATCH(_xlfn.CONCAT(TEXT(K3963,"##0"),"_",TEXT(L3963,"##0")),lvl_5[#Headers],0)),"Нет")</f>
        <v>Цветущий балдахин</v>
      </c>
      <c r="H3963" s="11" t="str">
        <f>IFERROR(INDEX(lvl_6[],MATCH(N3963,lvl_6[ID],0),MATCH(_xlfn.CONCAT(K3963,"_",L3963,"_",M3963),lvl_6[#Headers],0)),"Нет")</f>
        <v>Нет</v>
      </c>
      <c r="I3963" s="12">
        <v>1</v>
      </c>
      <c r="J3963" s="12">
        <v>4</v>
      </c>
      <c r="K3963" s="12">
        <v>1</v>
      </c>
      <c r="L3963" s="12">
        <v>5</v>
      </c>
      <c r="M3963" s="12">
        <v>3</v>
      </c>
      <c r="N3963" s="12">
        <v>0</v>
      </c>
      <c r="O3963" s="12">
        <f>COUNTIF($P$2:P3963,P3963)</f>
        <v>35</v>
      </c>
      <c r="P3963" s="12" t="str">
        <f t="shared" si="246"/>
        <v>141050300</v>
      </c>
      <c r="Q3963" s="12" t="str">
        <f t="shared" si="247"/>
        <v>1410503000035</v>
      </c>
      <c r="R3963" s="20" t="s">
        <v>3424</v>
      </c>
      <c r="U3963" s="12" t="s">
        <v>100</v>
      </c>
      <c r="W3963" s="12" t="s">
        <v>860</v>
      </c>
      <c r="AP3963" s="12" t="s">
        <v>100</v>
      </c>
      <c r="AR3963" s="12" t="s">
        <v>864</v>
      </c>
      <c r="BN3963" s="12">
        <v>1</v>
      </c>
    </row>
    <row r="3964" spans="1:66" ht="45" x14ac:dyDescent="0.25">
      <c r="A3964" s="12">
        <v>1</v>
      </c>
      <c r="B3964" s="11" t="str">
        <f t="shared" si="245"/>
        <v>Общий расчет. Анализ даты. Анализ даты. Символические звезды. Цветущий балдахин. Нет</v>
      </c>
      <c r="C3964" s="11" t="str">
        <f>IFERROR(VLOOKUP(I3964,lvl_1[],2,FALSE),"Нет")</f>
        <v>Общий расчет</v>
      </c>
      <c r="D3964" s="11" t="str">
        <f>IFERROR(VLOOKUP(Rule!J3964,lvl_2[],2,FALSE),"Нет")</f>
        <v>Анализ даты</v>
      </c>
      <c r="E3964" s="11" t="str">
        <f>IFERROR(VLOOKUP(Rule!K3964,lvl_3[],2,FALSE),"Нет")</f>
        <v>Анализ даты</v>
      </c>
      <c r="F3964" s="11" t="str">
        <f>IFERROR(INDEX(lvl_4[],MATCH(L3964,lvl_4[ID],0),MATCH(TEXT(K3964,"##0"),lvl_4[#Headers],0)),"Нет")</f>
        <v>Символические звезды</v>
      </c>
      <c r="G3964" s="11" t="str">
        <f>IFERROR(INDEX(lvl_5[],MATCH(M3964,lvl_5[ID],0),MATCH(_xlfn.CONCAT(TEXT(K3964,"##0"),"_",TEXT(L3964,"##0")),lvl_5[#Headers],0)),"Нет")</f>
        <v>Цветущий балдахин</v>
      </c>
      <c r="H3964" s="11" t="str">
        <f>IFERROR(INDEX(lvl_6[],MATCH(N3964,lvl_6[ID],0),MATCH(_xlfn.CONCAT(K3964,"_",L3964,"_",M3964),lvl_6[#Headers],0)),"Нет")</f>
        <v>Нет</v>
      </c>
      <c r="I3964" s="12">
        <v>1</v>
      </c>
      <c r="J3964" s="12">
        <v>4</v>
      </c>
      <c r="K3964" s="12">
        <v>1</v>
      </c>
      <c r="L3964" s="12">
        <v>5</v>
      </c>
      <c r="M3964" s="12">
        <v>3</v>
      </c>
      <c r="N3964" s="12">
        <v>0</v>
      </c>
      <c r="O3964" s="12">
        <f>COUNTIF($P$2:P3964,P3964)</f>
        <v>36</v>
      </c>
      <c r="P3964" s="12" t="str">
        <f t="shared" si="246"/>
        <v>141050300</v>
      </c>
      <c r="Q3964" s="12" t="str">
        <f t="shared" si="247"/>
        <v>1410503000036</v>
      </c>
      <c r="R3964" s="20" t="s">
        <v>3425</v>
      </c>
      <c r="U3964" s="12" t="s">
        <v>100</v>
      </c>
      <c r="W3964" s="12" t="s">
        <v>864</v>
      </c>
      <c r="AP3964" s="12" t="s">
        <v>100</v>
      </c>
      <c r="AR3964" s="12" t="s">
        <v>864</v>
      </c>
      <c r="BN3964" s="12">
        <v>1</v>
      </c>
    </row>
    <row r="3965" spans="1:66" ht="45" x14ac:dyDescent="0.25">
      <c r="A3965" s="12">
        <v>1</v>
      </c>
      <c r="B3965" s="11" t="str">
        <f t="shared" si="245"/>
        <v>Общий расчет. Анализ даты. Анализ даты. Символические звезды. Почтовая лошадь. Нет</v>
      </c>
      <c r="C3965" s="11" t="str">
        <f>IFERROR(VLOOKUP(I3965,lvl_1[],2,FALSE),"Нет")</f>
        <v>Общий расчет</v>
      </c>
      <c r="D3965" s="11" t="str">
        <f>IFERROR(VLOOKUP(Rule!J3965,lvl_2[],2,FALSE),"Нет")</f>
        <v>Анализ даты</v>
      </c>
      <c r="E3965" s="11" t="str">
        <f>IFERROR(VLOOKUP(Rule!K3965,lvl_3[],2,FALSE),"Нет")</f>
        <v>Анализ даты</v>
      </c>
      <c r="F3965" s="11" t="str">
        <f>IFERROR(INDEX(lvl_4[],MATCH(L3965,lvl_4[ID],0),MATCH(TEXT(K3965,"##0"),lvl_4[#Headers],0)),"Нет")</f>
        <v>Символические звезды</v>
      </c>
      <c r="G3965" s="11" t="str">
        <f>IFERROR(INDEX(lvl_5[],MATCH(M3965,lvl_5[ID],0),MATCH(_xlfn.CONCAT(TEXT(K3965,"##0"),"_",TEXT(L3965,"##0")),lvl_5[#Headers],0)),"Нет")</f>
        <v>Почтовая лошадь</v>
      </c>
      <c r="H3965" s="11" t="str">
        <f>IFERROR(INDEX(lvl_6[],MATCH(N3965,lvl_6[ID],0),MATCH(_xlfn.CONCAT(K3965,"_",L3965,"_",M3965),lvl_6[#Headers],0)),"Нет")</f>
        <v>Нет</v>
      </c>
      <c r="I3965" s="12">
        <v>1</v>
      </c>
      <c r="J3965" s="12">
        <v>4</v>
      </c>
      <c r="K3965" s="12">
        <v>1</v>
      </c>
      <c r="L3965" s="12">
        <v>5</v>
      </c>
      <c r="M3965" s="12">
        <v>4</v>
      </c>
      <c r="N3965" s="12">
        <v>0</v>
      </c>
      <c r="O3965" s="12">
        <f>COUNTIF($P$2:P3965,P3965)</f>
        <v>25</v>
      </c>
      <c r="P3965" s="12" t="str">
        <f t="shared" si="246"/>
        <v>141050400</v>
      </c>
      <c r="Q3965" s="12" t="str">
        <f t="shared" si="247"/>
        <v>1410504000025</v>
      </c>
      <c r="R3965" s="20" t="s">
        <v>3426</v>
      </c>
      <c r="U3965" s="12" t="s">
        <v>100</v>
      </c>
      <c r="W3965" s="12" t="s">
        <v>859</v>
      </c>
      <c r="AP3965" s="12" t="s">
        <v>100</v>
      </c>
      <c r="AR3965" s="12" t="s">
        <v>865</v>
      </c>
      <c r="BN3965" s="12">
        <v>1</v>
      </c>
    </row>
    <row r="3966" spans="1:66" ht="45" x14ac:dyDescent="0.25">
      <c r="A3966" s="12">
        <v>1</v>
      </c>
      <c r="B3966" s="11" t="str">
        <f t="shared" si="245"/>
        <v>Общий расчет. Анализ даты. Анализ даты. Символические звезды. Почтовая лошадь. Нет</v>
      </c>
      <c r="C3966" s="11" t="str">
        <f>IFERROR(VLOOKUP(I3966,lvl_1[],2,FALSE),"Нет")</f>
        <v>Общий расчет</v>
      </c>
      <c r="D3966" s="11" t="str">
        <f>IFERROR(VLOOKUP(Rule!J3966,lvl_2[],2,FALSE),"Нет")</f>
        <v>Анализ даты</v>
      </c>
      <c r="E3966" s="11" t="str">
        <f>IFERROR(VLOOKUP(Rule!K3966,lvl_3[],2,FALSE),"Нет")</f>
        <v>Анализ даты</v>
      </c>
      <c r="F3966" s="11" t="str">
        <f>IFERROR(INDEX(lvl_4[],MATCH(L3966,lvl_4[ID],0),MATCH(TEXT(K3966,"##0"),lvl_4[#Headers],0)),"Нет")</f>
        <v>Символические звезды</v>
      </c>
      <c r="G3966" s="11" t="str">
        <f>IFERROR(INDEX(lvl_5[],MATCH(M3966,lvl_5[ID],0),MATCH(_xlfn.CONCAT(TEXT(K3966,"##0"),"_",TEXT(L3966,"##0")),lvl_5[#Headers],0)),"Нет")</f>
        <v>Почтовая лошадь</v>
      </c>
      <c r="H3966" s="11" t="str">
        <f>IFERROR(INDEX(lvl_6[],MATCH(N3966,lvl_6[ID],0),MATCH(_xlfn.CONCAT(K3966,"_",L3966,"_",M3966),lvl_6[#Headers],0)),"Нет")</f>
        <v>Нет</v>
      </c>
      <c r="I3966" s="12">
        <v>1</v>
      </c>
      <c r="J3966" s="12">
        <v>4</v>
      </c>
      <c r="K3966" s="12">
        <v>1</v>
      </c>
      <c r="L3966" s="12">
        <v>5</v>
      </c>
      <c r="M3966" s="12">
        <v>4</v>
      </c>
      <c r="N3966" s="12">
        <v>0</v>
      </c>
      <c r="O3966" s="12">
        <f>COUNTIF($P$2:P3966,P3966)</f>
        <v>26</v>
      </c>
      <c r="P3966" s="12" t="str">
        <f t="shared" si="246"/>
        <v>141050400</v>
      </c>
      <c r="Q3966" s="12" t="str">
        <f t="shared" si="247"/>
        <v>1410504000026</v>
      </c>
      <c r="R3966" s="20" t="s">
        <v>3427</v>
      </c>
      <c r="U3966" s="12" t="s">
        <v>100</v>
      </c>
      <c r="W3966" s="12" t="s">
        <v>863</v>
      </c>
      <c r="AP3966" s="12" t="s">
        <v>100</v>
      </c>
      <c r="AR3966" s="12" t="s">
        <v>865</v>
      </c>
      <c r="BN3966" s="12">
        <v>1</v>
      </c>
    </row>
    <row r="3967" spans="1:66" ht="45" x14ac:dyDescent="0.25">
      <c r="A3967" s="12">
        <v>1</v>
      </c>
      <c r="B3967" s="11" t="str">
        <f t="shared" si="245"/>
        <v>Общий расчет. Анализ даты. Анализ даты. Символические звезды. Почтовая лошадь. Нет</v>
      </c>
      <c r="C3967" s="11" t="str">
        <f>IFERROR(VLOOKUP(I3967,lvl_1[],2,FALSE),"Нет")</f>
        <v>Общий расчет</v>
      </c>
      <c r="D3967" s="11" t="str">
        <f>IFERROR(VLOOKUP(Rule!J3967,lvl_2[],2,FALSE),"Нет")</f>
        <v>Анализ даты</v>
      </c>
      <c r="E3967" s="11" t="str">
        <f>IFERROR(VLOOKUP(Rule!K3967,lvl_3[],2,FALSE),"Нет")</f>
        <v>Анализ даты</v>
      </c>
      <c r="F3967" s="11" t="str">
        <f>IFERROR(INDEX(lvl_4[],MATCH(L3967,lvl_4[ID],0),MATCH(TEXT(K3967,"##0"),lvl_4[#Headers],0)),"Нет")</f>
        <v>Символические звезды</v>
      </c>
      <c r="G3967" s="11" t="str">
        <f>IFERROR(INDEX(lvl_5[],MATCH(M3967,lvl_5[ID],0),MATCH(_xlfn.CONCAT(TEXT(K3967,"##0"),"_",TEXT(L3967,"##0")),lvl_5[#Headers],0)),"Нет")</f>
        <v>Почтовая лошадь</v>
      </c>
      <c r="H3967" s="11" t="str">
        <f>IFERROR(INDEX(lvl_6[],MATCH(N3967,lvl_6[ID],0),MATCH(_xlfn.CONCAT(K3967,"_",L3967,"_",M3967),lvl_6[#Headers],0)),"Нет")</f>
        <v>Нет</v>
      </c>
      <c r="I3967" s="12">
        <v>1</v>
      </c>
      <c r="J3967" s="12">
        <v>4</v>
      </c>
      <c r="K3967" s="12">
        <v>1</v>
      </c>
      <c r="L3967" s="12">
        <v>5</v>
      </c>
      <c r="M3967" s="12">
        <v>4</v>
      </c>
      <c r="N3967" s="12">
        <v>0</v>
      </c>
      <c r="O3967" s="12">
        <f>COUNTIF($P$2:P3967,P3967)</f>
        <v>27</v>
      </c>
      <c r="P3967" s="12" t="str">
        <f t="shared" si="246"/>
        <v>141050400</v>
      </c>
      <c r="Q3967" s="12" t="str">
        <f t="shared" si="247"/>
        <v>1410504000027</v>
      </c>
      <c r="R3967" s="20" t="s">
        <v>3428</v>
      </c>
      <c r="U3967" s="12" t="s">
        <v>100</v>
      </c>
      <c r="W3967" s="12" t="s">
        <v>867</v>
      </c>
      <c r="AP3967" s="12" t="s">
        <v>100</v>
      </c>
      <c r="AR3967" s="12" t="s">
        <v>865</v>
      </c>
      <c r="BN3967" s="12">
        <v>1</v>
      </c>
    </row>
    <row r="3968" spans="1:66" ht="45" x14ac:dyDescent="0.25">
      <c r="A3968" s="12">
        <v>1</v>
      </c>
      <c r="B3968" s="11" t="str">
        <f t="shared" si="245"/>
        <v>Общий расчет. Анализ даты. Анализ даты. Символические звезды. Почтовая лошадь. Нет</v>
      </c>
      <c r="C3968" s="11" t="str">
        <f>IFERROR(VLOOKUP(I3968,lvl_1[],2,FALSE),"Нет")</f>
        <v>Общий расчет</v>
      </c>
      <c r="D3968" s="11" t="str">
        <f>IFERROR(VLOOKUP(Rule!J3968,lvl_2[],2,FALSE),"Нет")</f>
        <v>Анализ даты</v>
      </c>
      <c r="E3968" s="11" t="str">
        <f>IFERROR(VLOOKUP(Rule!K3968,lvl_3[],2,FALSE),"Нет")</f>
        <v>Анализ даты</v>
      </c>
      <c r="F3968" s="11" t="str">
        <f>IFERROR(INDEX(lvl_4[],MATCH(L3968,lvl_4[ID],0),MATCH(TEXT(K3968,"##0"),lvl_4[#Headers],0)),"Нет")</f>
        <v>Символические звезды</v>
      </c>
      <c r="G3968" s="11" t="str">
        <f>IFERROR(INDEX(lvl_5[],MATCH(M3968,lvl_5[ID],0),MATCH(_xlfn.CONCAT(TEXT(K3968,"##0"),"_",TEXT(L3968,"##0")),lvl_5[#Headers],0)),"Нет")</f>
        <v>Почтовая лошадь</v>
      </c>
      <c r="H3968" s="11" t="str">
        <f>IFERROR(INDEX(lvl_6[],MATCH(N3968,lvl_6[ID],0),MATCH(_xlfn.CONCAT(K3968,"_",L3968,"_",M3968),lvl_6[#Headers],0)),"Нет")</f>
        <v>Нет</v>
      </c>
      <c r="I3968" s="12">
        <v>1</v>
      </c>
      <c r="J3968" s="12">
        <v>4</v>
      </c>
      <c r="K3968" s="12">
        <v>1</v>
      </c>
      <c r="L3968" s="12">
        <v>5</v>
      </c>
      <c r="M3968" s="12">
        <v>4</v>
      </c>
      <c r="N3968" s="12">
        <v>0</v>
      </c>
      <c r="O3968" s="12">
        <f>COUNTIF($P$2:P3968,P3968)</f>
        <v>28</v>
      </c>
      <c r="P3968" s="12" t="str">
        <f t="shared" si="246"/>
        <v>141050400</v>
      </c>
      <c r="Q3968" s="12" t="str">
        <f t="shared" si="247"/>
        <v>1410504000028</v>
      </c>
      <c r="R3968" s="20" t="s">
        <v>3429</v>
      </c>
      <c r="U3968" s="12" t="s">
        <v>100</v>
      </c>
      <c r="W3968" s="12" t="s">
        <v>862</v>
      </c>
      <c r="AP3968" s="12" t="s">
        <v>100</v>
      </c>
      <c r="AR3968" s="12" t="s">
        <v>868</v>
      </c>
      <c r="BN3968" s="12">
        <v>1</v>
      </c>
    </row>
    <row r="3969" spans="1:66" ht="45" x14ac:dyDescent="0.25">
      <c r="A3969" s="12">
        <v>1</v>
      </c>
      <c r="B3969" s="11" t="str">
        <f t="shared" si="245"/>
        <v>Общий расчет. Анализ даты. Анализ даты. Символические звезды. Почтовая лошадь. Нет</v>
      </c>
      <c r="C3969" s="11" t="str">
        <f>IFERROR(VLOOKUP(I3969,lvl_1[],2,FALSE),"Нет")</f>
        <v>Общий расчет</v>
      </c>
      <c r="D3969" s="11" t="str">
        <f>IFERROR(VLOOKUP(Rule!J3969,lvl_2[],2,FALSE),"Нет")</f>
        <v>Анализ даты</v>
      </c>
      <c r="E3969" s="11" t="str">
        <f>IFERROR(VLOOKUP(Rule!K3969,lvl_3[],2,FALSE),"Нет")</f>
        <v>Анализ даты</v>
      </c>
      <c r="F3969" s="11" t="str">
        <f>IFERROR(INDEX(lvl_4[],MATCH(L3969,lvl_4[ID],0),MATCH(TEXT(K3969,"##0"),lvl_4[#Headers],0)),"Нет")</f>
        <v>Символические звезды</v>
      </c>
      <c r="G3969" s="11" t="str">
        <f>IFERROR(INDEX(lvl_5[],MATCH(M3969,lvl_5[ID],0),MATCH(_xlfn.CONCAT(TEXT(K3969,"##0"),"_",TEXT(L3969,"##0")),lvl_5[#Headers],0)),"Нет")</f>
        <v>Почтовая лошадь</v>
      </c>
      <c r="H3969" s="11" t="str">
        <f>IFERROR(INDEX(lvl_6[],MATCH(N3969,lvl_6[ID],0),MATCH(_xlfn.CONCAT(K3969,"_",L3969,"_",M3969),lvl_6[#Headers],0)),"Нет")</f>
        <v>Нет</v>
      </c>
      <c r="I3969" s="12">
        <v>1</v>
      </c>
      <c r="J3969" s="12">
        <v>4</v>
      </c>
      <c r="K3969" s="12">
        <v>1</v>
      </c>
      <c r="L3969" s="12">
        <v>5</v>
      </c>
      <c r="M3969" s="12">
        <v>4</v>
      </c>
      <c r="N3969" s="12">
        <v>0</v>
      </c>
      <c r="O3969" s="12">
        <f>COUNTIF($P$2:P3969,P3969)</f>
        <v>29</v>
      </c>
      <c r="P3969" s="12" t="str">
        <f t="shared" si="246"/>
        <v>141050400</v>
      </c>
      <c r="Q3969" s="12" t="str">
        <f t="shared" si="247"/>
        <v>1410504000029</v>
      </c>
      <c r="R3969" s="20" t="s">
        <v>3430</v>
      </c>
      <c r="U3969" s="12" t="s">
        <v>100</v>
      </c>
      <c r="W3969" s="12" t="s">
        <v>866</v>
      </c>
      <c r="AP3969" s="12" t="s">
        <v>100</v>
      </c>
      <c r="AR3969" s="12" t="s">
        <v>868</v>
      </c>
      <c r="BN3969" s="12">
        <v>1</v>
      </c>
    </row>
    <row r="3970" spans="1:66" ht="45" x14ac:dyDescent="0.25">
      <c r="A3970" s="12">
        <v>1</v>
      </c>
      <c r="B3970" s="11" t="str">
        <f t="shared" si="245"/>
        <v>Общий расчет. Анализ даты. Анализ даты. Символические звезды. Почтовая лошадь. Нет</v>
      </c>
      <c r="C3970" s="11" t="str">
        <f>IFERROR(VLOOKUP(I3970,lvl_1[],2,FALSE),"Нет")</f>
        <v>Общий расчет</v>
      </c>
      <c r="D3970" s="11" t="str">
        <f>IFERROR(VLOOKUP(Rule!J3970,lvl_2[],2,FALSE),"Нет")</f>
        <v>Анализ даты</v>
      </c>
      <c r="E3970" s="11" t="str">
        <f>IFERROR(VLOOKUP(Rule!K3970,lvl_3[],2,FALSE),"Нет")</f>
        <v>Анализ даты</v>
      </c>
      <c r="F3970" s="11" t="str">
        <f>IFERROR(INDEX(lvl_4[],MATCH(L3970,lvl_4[ID],0),MATCH(TEXT(K3970,"##0"),lvl_4[#Headers],0)),"Нет")</f>
        <v>Символические звезды</v>
      </c>
      <c r="G3970" s="11" t="str">
        <f>IFERROR(INDEX(lvl_5[],MATCH(M3970,lvl_5[ID],0),MATCH(_xlfn.CONCAT(TEXT(K3970,"##0"),"_",TEXT(L3970,"##0")),lvl_5[#Headers],0)),"Нет")</f>
        <v>Почтовая лошадь</v>
      </c>
      <c r="H3970" s="11" t="str">
        <f>IFERROR(INDEX(lvl_6[],MATCH(N3970,lvl_6[ID],0),MATCH(_xlfn.CONCAT(K3970,"_",L3970,"_",M3970),lvl_6[#Headers],0)),"Нет")</f>
        <v>Нет</v>
      </c>
      <c r="I3970" s="12">
        <v>1</v>
      </c>
      <c r="J3970" s="12">
        <v>4</v>
      </c>
      <c r="K3970" s="12">
        <v>1</v>
      </c>
      <c r="L3970" s="12">
        <v>5</v>
      </c>
      <c r="M3970" s="12">
        <v>4</v>
      </c>
      <c r="N3970" s="12">
        <v>0</v>
      </c>
      <c r="O3970" s="12">
        <f>COUNTIF($P$2:P3970,P3970)</f>
        <v>30</v>
      </c>
      <c r="P3970" s="12" t="str">
        <f t="shared" si="246"/>
        <v>141050400</v>
      </c>
      <c r="Q3970" s="12" t="str">
        <f t="shared" si="247"/>
        <v>1410504000030</v>
      </c>
      <c r="R3970" s="20" t="s">
        <v>3431</v>
      </c>
      <c r="U3970" s="12" t="s">
        <v>100</v>
      </c>
      <c r="W3970" s="12" t="s">
        <v>870</v>
      </c>
      <c r="AP3970" s="12" t="s">
        <v>100</v>
      </c>
      <c r="AR3970" s="12" t="s">
        <v>868</v>
      </c>
      <c r="BN3970" s="12">
        <v>1</v>
      </c>
    </row>
    <row r="3971" spans="1:66" ht="45" x14ac:dyDescent="0.25">
      <c r="A3971" s="12">
        <v>1</v>
      </c>
      <c r="B3971" s="11" t="str">
        <f t="shared" si="245"/>
        <v>Общий расчет. Анализ даты. Анализ даты. Символические звезды. Почтовая лошадь. Нет</v>
      </c>
      <c r="C3971" s="11" t="str">
        <f>IFERROR(VLOOKUP(I3971,lvl_1[],2,FALSE),"Нет")</f>
        <v>Общий расчет</v>
      </c>
      <c r="D3971" s="11" t="str">
        <f>IFERROR(VLOOKUP(Rule!J3971,lvl_2[],2,FALSE),"Нет")</f>
        <v>Анализ даты</v>
      </c>
      <c r="E3971" s="11" t="str">
        <f>IFERROR(VLOOKUP(Rule!K3971,lvl_3[],2,FALSE),"Нет")</f>
        <v>Анализ даты</v>
      </c>
      <c r="F3971" s="11" t="str">
        <f>IFERROR(INDEX(lvl_4[],MATCH(L3971,lvl_4[ID],0),MATCH(TEXT(K3971,"##0"),lvl_4[#Headers],0)),"Нет")</f>
        <v>Символические звезды</v>
      </c>
      <c r="G3971" s="11" t="str">
        <f>IFERROR(INDEX(lvl_5[],MATCH(M3971,lvl_5[ID],0),MATCH(_xlfn.CONCAT(TEXT(K3971,"##0"),"_",TEXT(L3971,"##0")),lvl_5[#Headers],0)),"Нет")</f>
        <v>Почтовая лошадь</v>
      </c>
      <c r="H3971" s="11" t="str">
        <f>IFERROR(INDEX(lvl_6[],MATCH(N3971,lvl_6[ID],0),MATCH(_xlfn.CONCAT(K3971,"_",L3971,"_",M3971),lvl_6[#Headers],0)),"Нет")</f>
        <v>Нет</v>
      </c>
      <c r="I3971" s="12">
        <v>1</v>
      </c>
      <c r="J3971" s="12">
        <v>4</v>
      </c>
      <c r="K3971" s="12">
        <v>1</v>
      </c>
      <c r="L3971" s="12">
        <v>5</v>
      </c>
      <c r="M3971" s="12">
        <v>4</v>
      </c>
      <c r="N3971" s="12">
        <v>0</v>
      </c>
      <c r="O3971" s="12">
        <f>COUNTIF($P$2:P3971,P3971)</f>
        <v>31</v>
      </c>
      <c r="P3971" s="12" t="str">
        <f t="shared" si="246"/>
        <v>141050400</v>
      </c>
      <c r="Q3971" s="12" t="str">
        <f t="shared" si="247"/>
        <v>1410504000031</v>
      </c>
      <c r="R3971" s="20" t="s">
        <v>3432</v>
      </c>
      <c r="U3971" s="12" t="s">
        <v>100</v>
      </c>
      <c r="W3971" s="12" t="s">
        <v>865</v>
      </c>
      <c r="AP3971" s="12" t="s">
        <v>100</v>
      </c>
      <c r="AR3971" s="12" t="s">
        <v>859</v>
      </c>
      <c r="BN3971" s="12">
        <v>1</v>
      </c>
    </row>
    <row r="3972" spans="1:66" ht="45" x14ac:dyDescent="0.25">
      <c r="A3972" s="12">
        <v>1</v>
      </c>
      <c r="B3972" s="11" t="str">
        <f t="shared" si="245"/>
        <v>Общий расчет. Анализ даты. Анализ даты. Символические звезды. Почтовая лошадь. Нет</v>
      </c>
      <c r="C3972" s="11" t="str">
        <f>IFERROR(VLOOKUP(I3972,lvl_1[],2,FALSE),"Нет")</f>
        <v>Общий расчет</v>
      </c>
      <c r="D3972" s="11" t="str">
        <f>IFERROR(VLOOKUP(Rule!J3972,lvl_2[],2,FALSE),"Нет")</f>
        <v>Анализ даты</v>
      </c>
      <c r="E3972" s="11" t="str">
        <f>IFERROR(VLOOKUP(Rule!K3972,lvl_3[],2,FALSE),"Нет")</f>
        <v>Анализ даты</v>
      </c>
      <c r="F3972" s="11" t="str">
        <f>IFERROR(INDEX(lvl_4[],MATCH(L3972,lvl_4[ID],0),MATCH(TEXT(K3972,"##0"),lvl_4[#Headers],0)),"Нет")</f>
        <v>Символические звезды</v>
      </c>
      <c r="G3972" s="11" t="str">
        <f>IFERROR(INDEX(lvl_5[],MATCH(M3972,lvl_5[ID],0),MATCH(_xlfn.CONCAT(TEXT(K3972,"##0"),"_",TEXT(L3972,"##0")),lvl_5[#Headers],0)),"Нет")</f>
        <v>Почтовая лошадь</v>
      </c>
      <c r="H3972" s="11" t="str">
        <f>IFERROR(INDEX(lvl_6[],MATCH(N3972,lvl_6[ID],0),MATCH(_xlfn.CONCAT(K3972,"_",L3972,"_",M3972),lvl_6[#Headers],0)),"Нет")</f>
        <v>Нет</v>
      </c>
      <c r="I3972" s="12">
        <v>1</v>
      </c>
      <c r="J3972" s="12">
        <v>4</v>
      </c>
      <c r="K3972" s="12">
        <v>1</v>
      </c>
      <c r="L3972" s="12">
        <v>5</v>
      </c>
      <c r="M3972" s="12">
        <v>4</v>
      </c>
      <c r="N3972" s="12">
        <v>0</v>
      </c>
      <c r="O3972" s="12">
        <f>COUNTIF($P$2:P3972,P3972)</f>
        <v>32</v>
      </c>
      <c r="P3972" s="12" t="str">
        <f t="shared" si="246"/>
        <v>141050400</v>
      </c>
      <c r="Q3972" s="12" t="str">
        <f t="shared" si="247"/>
        <v>1410504000032</v>
      </c>
      <c r="R3972" s="20" t="s">
        <v>3433</v>
      </c>
      <c r="U3972" s="12" t="s">
        <v>100</v>
      </c>
      <c r="W3972" s="12" t="s">
        <v>869</v>
      </c>
      <c r="AP3972" s="12" t="s">
        <v>100</v>
      </c>
      <c r="AR3972" s="12" t="s">
        <v>859</v>
      </c>
      <c r="BN3972" s="12">
        <v>1</v>
      </c>
    </row>
    <row r="3973" spans="1:66" ht="45" x14ac:dyDescent="0.25">
      <c r="A3973" s="12">
        <v>1</v>
      </c>
      <c r="B3973" s="11" t="str">
        <f t="shared" si="245"/>
        <v>Общий расчет. Анализ даты. Анализ даты. Символические звезды. Почтовая лошадь. Нет</v>
      </c>
      <c r="C3973" s="11" t="str">
        <f>IFERROR(VLOOKUP(I3973,lvl_1[],2,FALSE),"Нет")</f>
        <v>Общий расчет</v>
      </c>
      <c r="D3973" s="11" t="str">
        <f>IFERROR(VLOOKUP(Rule!J3973,lvl_2[],2,FALSE),"Нет")</f>
        <v>Анализ даты</v>
      </c>
      <c r="E3973" s="11" t="str">
        <f>IFERROR(VLOOKUP(Rule!K3973,lvl_3[],2,FALSE),"Нет")</f>
        <v>Анализ даты</v>
      </c>
      <c r="F3973" s="11" t="str">
        <f>IFERROR(INDEX(lvl_4[],MATCH(L3973,lvl_4[ID],0),MATCH(TEXT(K3973,"##0"),lvl_4[#Headers],0)),"Нет")</f>
        <v>Символические звезды</v>
      </c>
      <c r="G3973" s="11" t="str">
        <f>IFERROR(INDEX(lvl_5[],MATCH(M3973,lvl_5[ID],0),MATCH(_xlfn.CONCAT(TEXT(K3973,"##0"),"_",TEXT(L3973,"##0")),lvl_5[#Headers],0)),"Нет")</f>
        <v>Почтовая лошадь</v>
      </c>
      <c r="H3973" s="11" t="str">
        <f>IFERROR(INDEX(lvl_6[],MATCH(N3973,lvl_6[ID],0),MATCH(_xlfn.CONCAT(K3973,"_",L3973,"_",M3973),lvl_6[#Headers],0)),"Нет")</f>
        <v>Нет</v>
      </c>
      <c r="I3973" s="12">
        <v>1</v>
      </c>
      <c r="J3973" s="12">
        <v>4</v>
      </c>
      <c r="K3973" s="12">
        <v>1</v>
      </c>
      <c r="L3973" s="12">
        <v>5</v>
      </c>
      <c r="M3973" s="12">
        <v>4</v>
      </c>
      <c r="N3973" s="12">
        <v>0</v>
      </c>
      <c r="O3973" s="12">
        <f>COUNTIF($P$2:P3973,P3973)</f>
        <v>33</v>
      </c>
      <c r="P3973" s="12" t="str">
        <f t="shared" si="246"/>
        <v>141050400</v>
      </c>
      <c r="Q3973" s="12" t="str">
        <f t="shared" si="247"/>
        <v>1410504000033</v>
      </c>
      <c r="R3973" s="20" t="s">
        <v>3434</v>
      </c>
      <c r="U3973" s="12" t="s">
        <v>100</v>
      </c>
      <c r="W3973" s="12" t="s">
        <v>861</v>
      </c>
      <c r="AP3973" s="12" t="s">
        <v>100</v>
      </c>
      <c r="AR3973" s="12" t="s">
        <v>859</v>
      </c>
      <c r="BN3973" s="12">
        <v>1</v>
      </c>
    </row>
    <row r="3974" spans="1:66" ht="45" x14ac:dyDescent="0.25">
      <c r="A3974" s="12">
        <v>1</v>
      </c>
      <c r="B3974" s="11" t="str">
        <f t="shared" si="245"/>
        <v>Общий расчет. Анализ даты. Анализ даты. Символические звезды. Почтовая лошадь. Нет</v>
      </c>
      <c r="C3974" s="11" t="str">
        <f>IFERROR(VLOOKUP(I3974,lvl_1[],2,FALSE),"Нет")</f>
        <v>Общий расчет</v>
      </c>
      <c r="D3974" s="11" t="str">
        <f>IFERROR(VLOOKUP(Rule!J3974,lvl_2[],2,FALSE),"Нет")</f>
        <v>Анализ даты</v>
      </c>
      <c r="E3974" s="11" t="str">
        <f>IFERROR(VLOOKUP(Rule!K3974,lvl_3[],2,FALSE),"Нет")</f>
        <v>Анализ даты</v>
      </c>
      <c r="F3974" s="11" t="str">
        <f>IFERROR(INDEX(lvl_4[],MATCH(L3974,lvl_4[ID],0),MATCH(TEXT(K3974,"##0"),lvl_4[#Headers],0)),"Нет")</f>
        <v>Символические звезды</v>
      </c>
      <c r="G3974" s="11" t="str">
        <f>IFERROR(INDEX(lvl_5[],MATCH(M3974,lvl_5[ID],0),MATCH(_xlfn.CONCAT(TEXT(K3974,"##0"),"_",TEXT(L3974,"##0")),lvl_5[#Headers],0)),"Нет")</f>
        <v>Почтовая лошадь</v>
      </c>
      <c r="H3974" s="11" t="str">
        <f>IFERROR(INDEX(lvl_6[],MATCH(N3974,lvl_6[ID],0),MATCH(_xlfn.CONCAT(K3974,"_",L3974,"_",M3974),lvl_6[#Headers],0)),"Нет")</f>
        <v>Нет</v>
      </c>
      <c r="I3974" s="12">
        <v>1</v>
      </c>
      <c r="J3974" s="12">
        <v>4</v>
      </c>
      <c r="K3974" s="12">
        <v>1</v>
      </c>
      <c r="L3974" s="12">
        <v>5</v>
      </c>
      <c r="M3974" s="12">
        <v>4</v>
      </c>
      <c r="N3974" s="12">
        <v>0</v>
      </c>
      <c r="O3974" s="12">
        <f>COUNTIF($P$2:P3974,P3974)</f>
        <v>34</v>
      </c>
      <c r="P3974" s="12" t="str">
        <f t="shared" si="246"/>
        <v>141050400</v>
      </c>
      <c r="Q3974" s="12" t="str">
        <f t="shared" si="247"/>
        <v>1410504000034</v>
      </c>
      <c r="R3974" s="20" t="s">
        <v>3435</v>
      </c>
      <c r="U3974" s="12" t="s">
        <v>100</v>
      </c>
      <c r="W3974" s="12" t="s">
        <v>868</v>
      </c>
      <c r="AP3974" s="12" t="s">
        <v>100</v>
      </c>
      <c r="AR3974" s="12" t="s">
        <v>862</v>
      </c>
      <c r="BN3974" s="12">
        <v>1</v>
      </c>
    </row>
    <row r="3975" spans="1:66" ht="45" x14ac:dyDescent="0.25">
      <c r="A3975" s="12">
        <v>1</v>
      </c>
      <c r="B3975" s="11" t="str">
        <f t="shared" si="245"/>
        <v>Общий расчет. Анализ даты. Анализ даты. Символические звезды. Почтовая лошадь. Нет</v>
      </c>
      <c r="C3975" s="11" t="str">
        <f>IFERROR(VLOOKUP(I3975,lvl_1[],2,FALSE),"Нет")</f>
        <v>Общий расчет</v>
      </c>
      <c r="D3975" s="11" t="str">
        <f>IFERROR(VLOOKUP(Rule!J3975,lvl_2[],2,FALSE),"Нет")</f>
        <v>Анализ даты</v>
      </c>
      <c r="E3975" s="11" t="str">
        <f>IFERROR(VLOOKUP(Rule!K3975,lvl_3[],2,FALSE),"Нет")</f>
        <v>Анализ даты</v>
      </c>
      <c r="F3975" s="11" t="str">
        <f>IFERROR(INDEX(lvl_4[],MATCH(L3975,lvl_4[ID],0),MATCH(TEXT(K3975,"##0"),lvl_4[#Headers],0)),"Нет")</f>
        <v>Символические звезды</v>
      </c>
      <c r="G3975" s="11" t="str">
        <f>IFERROR(INDEX(lvl_5[],MATCH(M3975,lvl_5[ID],0),MATCH(_xlfn.CONCAT(TEXT(K3975,"##0"),"_",TEXT(L3975,"##0")),lvl_5[#Headers],0)),"Нет")</f>
        <v>Почтовая лошадь</v>
      </c>
      <c r="H3975" s="11" t="str">
        <f>IFERROR(INDEX(lvl_6[],MATCH(N3975,lvl_6[ID],0),MATCH(_xlfn.CONCAT(K3975,"_",L3975,"_",M3975),lvl_6[#Headers],0)),"Нет")</f>
        <v>Нет</v>
      </c>
      <c r="I3975" s="12">
        <v>1</v>
      </c>
      <c r="J3975" s="12">
        <v>4</v>
      </c>
      <c r="K3975" s="12">
        <v>1</v>
      </c>
      <c r="L3975" s="12">
        <v>5</v>
      </c>
      <c r="M3975" s="12">
        <v>4</v>
      </c>
      <c r="N3975" s="12">
        <v>0</v>
      </c>
      <c r="O3975" s="12">
        <f>COUNTIF($P$2:P3975,P3975)</f>
        <v>35</v>
      </c>
      <c r="P3975" s="12" t="str">
        <f t="shared" si="246"/>
        <v>141050400</v>
      </c>
      <c r="Q3975" s="12" t="str">
        <f t="shared" si="247"/>
        <v>1410504000035</v>
      </c>
      <c r="R3975" s="20" t="s">
        <v>3436</v>
      </c>
      <c r="U3975" s="12" t="s">
        <v>100</v>
      </c>
      <c r="W3975" s="12" t="s">
        <v>860</v>
      </c>
      <c r="AP3975" s="12" t="s">
        <v>100</v>
      </c>
      <c r="AR3975" s="12" t="s">
        <v>862</v>
      </c>
      <c r="BN3975" s="12">
        <v>1</v>
      </c>
    </row>
    <row r="3976" spans="1:66" ht="45" x14ac:dyDescent="0.25">
      <c r="A3976" s="12">
        <v>1</v>
      </c>
      <c r="B3976" s="11" t="str">
        <f t="shared" si="245"/>
        <v>Общий расчет. Анализ даты. Анализ даты. Символические звезды. Почтовая лошадь. Нет</v>
      </c>
      <c r="C3976" s="11" t="str">
        <f>IFERROR(VLOOKUP(I3976,lvl_1[],2,FALSE),"Нет")</f>
        <v>Общий расчет</v>
      </c>
      <c r="D3976" s="11" t="str">
        <f>IFERROR(VLOOKUP(Rule!J3976,lvl_2[],2,FALSE),"Нет")</f>
        <v>Анализ даты</v>
      </c>
      <c r="E3976" s="11" t="str">
        <f>IFERROR(VLOOKUP(Rule!K3976,lvl_3[],2,FALSE),"Нет")</f>
        <v>Анализ даты</v>
      </c>
      <c r="F3976" s="11" t="str">
        <f>IFERROR(INDEX(lvl_4[],MATCH(L3976,lvl_4[ID],0),MATCH(TEXT(K3976,"##0"),lvl_4[#Headers],0)),"Нет")</f>
        <v>Символические звезды</v>
      </c>
      <c r="G3976" s="11" t="str">
        <f>IFERROR(INDEX(lvl_5[],MATCH(M3976,lvl_5[ID],0),MATCH(_xlfn.CONCAT(TEXT(K3976,"##0"),"_",TEXT(L3976,"##0")),lvl_5[#Headers],0)),"Нет")</f>
        <v>Почтовая лошадь</v>
      </c>
      <c r="H3976" s="11" t="str">
        <f>IFERROR(INDEX(lvl_6[],MATCH(N3976,lvl_6[ID],0),MATCH(_xlfn.CONCAT(K3976,"_",L3976,"_",M3976),lvl_6[#Headers],0)),"Нет")</f>
        <v>Нет</v>
      </c>
      <c r="I3976" s="12">
        <v>1</v>
      </c>
      <c r="J3976" s="12">
        <v>4</v>
      </c>
      <c r="K3976" s="12">
        <v>1</v>
      </c>
      <c r="L3976" s="12">
        <v>5</v>
      </c>
      <c r="M3976" s="12">
        <v>4</v>
      </c>
      <c r="N3976" s="12">
        <v>0</v>
      </c>
      <c r="O3976" s="12">
        <f>COUNTIF($P$2:P3976,P3976)</f>
        <v>36</v>
      </c>
      <c r="P3976" s="12" t="str">
        <f t="shared" si="246"/>
        <v>141050400</v>
      </c>
      <c r="Q3976" s="12" t="str">
        <f t="shared" si="247"/>
        <v>1410504000036</v>
      </c>
      <c r="R3976" s="20" t="s">
        <v>3437</v>
      </c>
      <c r="U3976" s="12" t="s">
        <v>100</v>
      </c>
      <c r="W3976" s="12" t="s">
        <v>864</v>
      </c>
      <c r="AP3976" s="12" t="s">
        <v>100</v>
      </c>
      <c r="AR3976" s="12" t="s">
        <v>862</v>
      </c>
      <c r="BN3976" s="12">
        <v>1</v>
      </c>
    </row>
    <row r="3977" spans="1:66" ht="45" x14ac:dyDescent="0.25">
      <c r="A3977" s="12">
        <v>1</v>
      </c>
      <c r="B3977" s="11" t="str">
        <f t="shared" si="245"/>
        <v>Общий расчет. Анализ даты. Анализ даты. Символические звезды. Демон уничтожения. Нет</v>
      </c>
      <c r="C3977" s="11" t="str">
        <f>IFERROR(VLOOKUP(I3977,lvl_1[],2,FALSE),"Нет")</f>
        <v>Общий расчет</v>
      </c>
      <c r="D3977" s="11" t="str">
        <f>IFERROR(VLOOKUP(Rule!J3977,lvl_2[],2,FALSE),"Нет")</f>
        <v>Анализ даты</v>
      </c>
      <c r="E3977" s="11" t="str">
        <f>IFERROR(VLOOKUP(Rule!K3977,lvl_3[],2,FALSE),"Нет")</f>
        <v>Анализ даты</v>
      </c>
      <c r="F3977" s="11" t="str">
        <f>IFERROR(INDEX(lvl_4[],MATCH(L3977,lvl_4[ID],0),MATCH(TEXT(K3977,"##0"),lvl_4[#Headers],0)),"Нет")</f>
        <v>Символические звезды</v>
      </c>
      <c r="G3977" s="11" t="str">
        <f>IFERROR(INDEX(lvl_5[],MATCH(M3977,lvl_5[ID],0),MATCH(_xlfn.CONCAT(TEXT(K3977,"##0"),"_",TEXT(L3977,"##0")),lvl_5[#Headers],0)),"Нет")</f>
        <v>Демон уничтожения</v>
      </c>
      <c r="H3977" s="11" t="str">
        <f>IFERROR(INDEX(lvl_6[],MATCH(N3977,lvl_6[ID],0),MATCH(_xlfn.CONCAT(K3977,"_",L3977,"_",M3977),lvl_6[#Headers],0)),"Нет")</f>
        <v>Нет</v>
      </c>
      <c r="I3977" s="12">
        <v>1</v>
      </c>
      <c r="J3977" s="12">
        <v>4</v>
      </c>
      <c r="K3977" s="12">
        <v>1</v>
      </c>
      <c r="L3977" s="12">
        <v>5</v>
      </c>
      <c r="M3977" s="12">
        <v>5</v>
      </c>
      <c r="N3977" s="12">
        <v>0</v>
      </c>
      <c r="O3977" s="12">
        <f>COUNTIF($P$2:P3977,P3977)</f>
        <v>25</v>
      </c>
      <c r="P3977" s="12" t="str">
        <f t="shared" si="246"/>
        <v>141050500</v>
      </c>
      <c r="Q3977" s="12" t="str">
        <f t="shared" si="247"/>
        <v>1410505000025</v>
      </c>
      <c r="R3977" s="20" t="s">
        <v>3438</v>
      </c>
      <c r="U3977" s="12" t="s">
        <v>100</v>
      </c>
      <c r="W3977" s="12" t="s">
        <v>859</v>
      </c>
      <c r="AP3977" s="12" t="s">
        <v>100</v>
      </c>
      <c r="AR3977" s="12" t="s">
        <v>862</v>
      </c>
      <c r="BN3977" s="12">
        <v>1</v>
      </c>
    </row>
    <row r="3978" spans="1:66" ht="45" x14ac:dyDescent="0.25">
      <c r="A3978" s="12">
        <v>1</v>
      </c>
      <c r="B3978" s="11" t="str">
        <f t="shared" si="245"/>
        <v>Общий расчет. Анализ даты. Анализ даты. Символические звезды. Демон уничтожения. Нет</v>
      </c>
      <c r="C3978" s="11" t="str">
        <f>IFERROR(VLOOKUP(I3978,lvl_1[],2,FALSE),"Нет")</f>
        <v>Общий расчет</v>
      </c>
      <c r="D3978" s="11" t="str">
        <f>IFERROR(VLOOKUP(Rule!J3978,lvl_2[],2,FALSE),"Нет")</f>
        <v>Анализ даты</v>
      </c>
      <c r="E3978" s="11" t="str">
        <f>IFERROR(VLOOKUP(Rule!K3978,lvl_3[],2,FALSE),"Нет")</f>
        <v>Анализ даты</v>
      </c>
      <c r="F3978" s="11" t="str">
        <f>IFERROR(INDEX(lvl_4[],MATCH(L3978,lvl_4[ID],0),MATCH(TEXT(K3978,"##0"),lvl_4[#Headers],0)),"Нет")</f>
        <v>Символические звезды</v>
      </c>
      <c r="G3978" s="11" t="str">
        <f>IFERROR(INDEX(lvl_5[],MATCH(M3978,lvl_5[ID],0),MATCH(_xlfn.CONCAT(TEXT(K3978,"##0"),"_",TEXT(L3978,"##0")),lvl_5[#Headers],0)),"Нет")</f>
        <v>Демон уничтожения</v>
      </c>
      <c r="H3978" s="11" t="str">
        <f>IFERROR(INDEX(lvl_6[],MATCH(N3978,lvl_6[ID],0),MATCH(_xlfn.CONCAT(K3978,"_",L3978,"_",M3978),lvl_6[#Headers],0)),"Нет")</f>
        <v>Нет</v>
      </c>
      <c r="I3978" s="12">
        <v>1</v>
      </c>
      <c r="J3978" s="12">
        <v>4</v>
      </c>
      <c r="K3978" s="12">
        <v>1</v>
      </c>
      <c r="L3978" s="12">
        <v>5</v>
      </c>
      <c r="M3978" s="12">
        <v>5</v>
      </c>
      <c r="N3978" s="12">
        <v>0</v>
      </c>
      <c r="O3978" s="12">
        <f>COUNTIF($P$2:P3978,P3978)</f>
        <v>26</v>
      </c>
      <c r="P3978" s="12" t="str">
        <f t="shared" si="246"/>
        <v>141050500</v>
      </c>
      <c r="Q3978" s="12" t="str">
        <f t="shared" si="247"/>
        <v>1410505000026</v>
      </c>
      <c r="R3978" s="20" t="s">
        <v>3439</v>
      </c>
      <c r="U3978" s="12" t="s">
        <v>100</v>
      </c>
      <c r="W3978" s="12" t="s">
        <v>863</v>
      </c>
      <c r="AP3978" s="12" t="s">
        <v>100</v>
      </c>
      <c r="AR3978" s="12" t="s">
        <v>862</v>
      </c>
      <c r="BN3978" s="12">
        <v>1</v>
      </c>
    </row>
    <row r="3979" spans="1:66" ht="45" x14ac:dyDescent="0.25">
      <c r="A3979" s="12">
        <v>1</v>
      </c>
      <c r="B3979" s="11" t="str">
        <f t="shared" si="245"/>
        <v>Общий расчет. Анализ даты. Анализ даты. Символические звезды. Демон уничтожения. Нет</v>
      </c>
      <c r="C3979" s="11" t="str">
        <f>IFERROR(VLOOKUP(I3979,lvl_1[],2,FALSE),"Нет")</f>
        <v>Общий расчет</v>
      </c>
      <c r="D3979" s="11" t="str">
        <f>IFERROR(VLOOKUP(Rule!J3979,lvl_2[],2,FALSE),"Нет")</f>
        <v>Анализ даты</v>
      </c>
      <c r="E3979" s="11" t="str">
        <f>IFERROR(VLOOKUP(Rule!K3979,lvl_3[],2,FALSE),"Нет")</f>
        <v>Анализ даты</v>
      </c>
      <c r="F3979" s="11" t="str">
        <f>IFERROR(INDEX(lvl_4[],MATCH(L3979,lvl_4[ID],0),MATCH(TEXT(K3979,"##0"),lvl_4[#Headers],0)),"Нет")</f>
        <v>Символические звезды</v>
      </c>
      <c r="G3979" s="11" t="str">
        <f>IFERROR(INDEX(lvl_5[],MATCH(M3979,lvl_5[ID],0),MATCH(_xlfn.CONCAT(TEXT(K3979,"##0"),"_",TEXT(L3979,"##0")),lvl_5[#Headers],0)),"Нет")</f>
        <v>Демон уничтожения</v>
      </c>
      <c r="H3979" s="11" t="str">
        <f>IFERROR(INDEX(lvl_6[],MATCH(N3979,lvl_6[ID],0),MATCH(_xlfn.CONCAT(K3979,"_",L3979,"_",M3979),lvl_6[#Headers],0)),"Нет")</f>
        <v>Нет</v>
      </c>
      <c r="I3979" s="12">
        <v>1</v>
      </c>
      <c r="J3979" s="12">
        <v>4</v>
      </c>
      <c r="K3979" s="12">
        <v>1</v>
      </c>
      <c r="L3979" s="12">
        <v>5</v>
      </c>
      <c r="M3979" s="12">
        <v>5</v>
      </c>
      <c r="N3979" s="12">
        <v>0</v>
      </c>
      <c r="O3979" s="12">
        <f>COUNTIF($P$2:P3979,P3979)</f>
        <v>27</v>
      </c>
      <c r="P3979" s="12" t="str">
        <f t="shared" si="246"/>
        <v>141050500</v>
      </c>
      <c r="Q3979" s="12" t="str">
        <f t="shared" si="247"/>
        <v>1410505000027</v>
      </c>
      <c r="R3979" s="20" t="s">
        <v>3440</v>
      </c>
      <c r="U3979" s="12" t="s">
        <v>100</v>
      </c>
      <c r="W3979" s="12" t="s">
        <v>867</v>
      </c>
      <c r="AP3979" s="12" t="s">
        <v>100</v>
      </c>
      <c r="AR3979" s="12" t="s">
        <v>862</v>
      </c>
      <c r="BN3979" s="12">
        <v>1</v>
      </c>
    </row>
    <row r="3980" spans="1:66" ht="45" x14ac:dyDescent="0.25">
      <c r="A3980" s="12">
        <v>1</v>
      </c>
      <c r="B3980" s="11" t="str">
        <f t="shared" si="245"/>
        <v>Общий расчет. Анализ даты. Анализ даты. Символические звезды. Демон уничтожения. Нет</v>
      </c>
      <c r="C3980" s="11" t="str">
        <f>IFERROR(VLOOKUP(I3980,lvl_1[],2,FALSE),"Нет")</f>
        <v>Общий расчет</v>
      </c>
      <c r="D3980" s="11" t="str">
        <f>IFERROR(VLOOKUP(Rule!J3980,lvl_2[],2,FALSE),"Нет")</f>
        <v>Анализ даты</v>
      </c>
      <c r="E3980" s="11" t="str">
        <f>IFERROR(VLOOKUP(Rule!K3980,lvl_3[],2,FALSE),"Нет")</f>
        <v>Анализ даты</v>
      </c>
      <c r="F3980" s="11" t="str">
        <f>IFERROR(INDEX(lvl_4[],MATCH(L3980,lvl_4[ID],0),MATCH(TEXT(K3980,"##0"),lvl_4[#Headers],0)),"Нет")</f>
        <v>Символические звезды</v>
      </c>
      <c r="G3980" s="11" t="str">
        <f>IFERROR(INDEX(lvl_5[],MATCH(M3980,lvl_5[ID],0),MATCH(_xlfn.CONCAT(TEXT(K3980,"##0"),"_",TEXT(L3980,"##0")),lvl_5[#Headers],0)),"Нет")</f>
        <v>Демон уничтожения</v>
      </c>
      <c r="H3980" s="11" t="str">
        <f>IFERROR(INDEX(lvl_6[],MATCH(N3980,lvl_6[ID],0),MATCH(_xlfn.CONCAT(K3980,"_",L3980,"_",M3980),lvl_6[#Headers],0)),"Нет")</f>
        <v>Нет</v>
      </c>
      <c r="I3980" s="12">
        <v>1</v>
      </c>
      <c r="J3980" s="12">
        <v>4</v>
      </c>
      <c r="K3980" s="12">
        <v>1</v>
      </c>
      <c r="L3980" s="12">
        <v>5</v>
      </c>
      <c r="M3980" s="12">
        <v>5</v>
      </c>
      <c r="N3980" s="12">
        <v>0</v>
      </c>
      <c r="O3980" s="12">
        <f>COUNTIF($P$2:P3980,P3980)</f>
        <v>28</v>
      </c>
      <c r="P3980" s="12" t="str">
        <f t="shared" si="246"/>
        <v>141050500</v>
      </c>
      <c r="Q3980" s="12" t="str">
        <f t="shared" si="247"/>
        <v>1410505000028</v>
      </c>
      <c r="R3980" s="20" t="s">
        <v>3441</v>
      </c>
      <c r="U3980" s="12" t="s">
        <v>100</v>
      </c>
      <c r="W3980" s="12" t="s">
        <v>862</v>
      </c>
      <c r="AP3980" s="12" t="s">
        <v>100</v>
      </c>
      <c r="AR3980" s="12" t="s">
        <v>865</v>
      </c>
      <c r="BN3980" s="12">
        <v>1</v>
      </c>
    </row>
    <row r="3981" spans="1:66" ht="45" x14ac:dyDescent="0.25">
      <c r="A3981" s="12">
        <v>1</v>
      </c>
      <c r="B3981" s="11" t="str">
        <f t="shared" si="245"/>
        <v>Общий расчет. Анализ даты. Анализ даты. Символические звезды. Демон уничтожения. Нет</v>
      </c>
      <c r="C3981" s="11" t="str">
        <f>IFERROR(VLOOKUP(I3981,lvl_1[],2,FALSE),"Нет")</f>
        <v>Общий расчет</v>
      </c>
      <c r="D3981" s="11" t="str">
        <f>IFERROR(VLOOKUP(Rule!J3981,lvl_2[],2,FALSE),"Нет")</f>
        <v>Анализ даты</v>
      </c>
      <c r="E3981" s="11" t="str">
        <f>IFERROR(VLOOKUP(Rule!K3981,lvl_3[],2,FALSE),"Нет")</f>
        <v>Анализ даты</v>
      </c>
      <c r="F3981" s="11" t="str">
        <f>IFERROR(INDEX(lvl_4[],MATCH(L3981,lvl_4[ID],0),MATCH(TEXT(K3981,"##0"),lvl_4[#Headers],0)),"Нет")</f>
        <v>Символические звезды</v>
      </c>
      <c r="G3981" s="11" t="str">
        <f>IFERROR(INDEX(lvl_5[],MATCH(M3981,lvl_5[ID],0),MATCH(_xlfn.CONCAT(TEXT(K3981,"##0"),"_",TEXT(L3981,"##0")),lvl_5[#Headers],0)),"Нет")</f>
        <v>Демон уничтожения</v>
      </c>
      <c r="H3981" s="11" t="str">
        <f>IFERROR(INDEX(lvl_6[],MATCH(N3981,lvl_6[ID],0),MATCH(_xlfn.CONCAT(K3981,"_",L3981,"_",M3981),lvl_6[#Headers],0)),"Нет")</f>
        <v>Нет</v>
      </c>
      <c r="I3981" s="12">
        <v>1</v>
      </c>
      <c r="J3981" s="12">
        <v>4</v>
      </c>
      <c r="K3981" s="12">
        <v>1</v>
      </c>
      <c r="L3981" s="12">
        <v>5</v>
      </c>
      <c r="M3981" s="12">
        <v>5</v>
      </c>
      <c r="N3981" s="12">
        <v>0</v>
      </c>
      <c r="O3981" s="12">
        <f>COUNTIF($P$2:P3981,P3981)</f>
        <v>29</v>
      </c>
      <c r="P3981" s="12" t="str">
        <f t="shared" si="246"/>
        <v>141050500</v>
      </c>
      <c r="Q3981" s="12" t="str">
        <f t="shared" si="247"/>
        <v>1410505000029</v>
      </c>
      <c r="R3981" s="20" t="s">
        <v>3442</v>
      </c>
      <c r="U3981" s="12" t="s">
        <v>100</v>
      </c>
      <c r="W3981" s="12" t="s">
        <v>866</v>
      </c>
      <c r="AP3981" s="12" t="s">
        <v>100</v>
      </c>
      <c r="AR3981" s="12" t="s">
        <v>865</v>
      </c>
      <c r="BN3981" s="12">
        <v>1</v>
      </c>
    </row>
    <row r="3982" spans="1:66" ht="45" x14ac:dyDescent="0.25">
      <c r="A3982" s="12">
        <v>1</v>
      </c>
      <c r="B3982" s="11" t="str">
        <f t="shared" si="245"/>
        <v>Общий расчет. Анализ даты. Анализ даты. Символические звезды. Демон уничтожения. Нет</v>
      </c>
      <c r="C3982" s="11" t="str">
        <f>IFERROR(VLOOKUP(I3982,lvl_1[],2,FALSE),"Нет")</f>
        <v>Общий расчет</v>
      </c>
      <c r="D3982" s="11" t="str">
        <f>IFERROR(VLOOKUP(Rule!J3982,lvl_2[],2,FALSE),"Нет")</f>
        <v>Анализ даты</v>
      </c>
      <c r="E3982" s="11" t="str">
        <f>IFERROR(VLOOKUP(Rule!K3982,lvl_3[],2,FALSE),"Нет")</f>
        <v>Анализ даты</v>
      </c>
      <c r="F3982" s="11" t="str">
        <f>IFERROR(INDEX(lvl_4[],MATCH(L3982,lvl_4[ID],0),MATCH(TEXT(K3982,"##0"),lvl_4[#Headers],0)),"Нет")</f>
        <v>Символические звезды</v>
      </c>
      <c r="G3982" s="11" t="str">
        <f>IFERROR(INDEX(lvl_5[],MATCH(M3982,lvl_5[ID],0),MATCH(_xlfn.CONCAT(TEXT(K3982,"##0"),"_",TEXT(L3982,"##0")),lvl_5[#Headers],0)),"Нет")</f>
        <v>Демон уничтожения</v>
      </c>
      <c r="H3982" s="11" t="str">
        <f>IFERROR(INDEX(lvl_6[],MATCH(N3982,lvl_6[ID],0),MATCH(_xlfn.CONCAT(K3982,"_",L3982,"_",M3982),lvl_6[#Headers],0)),"Нет")</f>
        <v>Нет</v>
      </c>
      <c r="I3982" s="12">
        <v>1</v>
      </c>
      <c r="J3982" s="12">
        <v>4</v>
      </c>
      <c r="K3982" s="12">
        <v>1</v>
      </c>
      <c r="L3982" s="12">
        <v>5</v>
      </c>
      <c r="M3982" s="12">
        <v>5</v>
      </c>
      <c r="N3982" s="12">
        <v>0</v>
      </c>
      <c r="O3982" s="12">
        <f>COUNTIF($P$2:P3982,P3982)</f>
        <v>30</v>
      </c>
      <c r="P3982" s="12" t="str">
        <f t="shared" si="246"/>
        <v>141050500</v>
      </c>
      <c r="Q3982" s="12" t="str">
        <f t="shared" si="247"/>
        <v>1410505000030</v>
      </c>
      <c r="R3982" s="20" t="s">
        <v>3443</v>
      </c>
      <c r="U3982" s="12" t="s">
        <v>100</v>
      </c>
      <c r="W3982" s="12" t="s">
        <v>870</v>
      </c>
      <c r="AP3982" s="12" t="s">
        <v>100</v>
      </c>
      <c r="AR3982" s="12" t="s">
        <v>865</v>
      </c>
      <c r="BN3982" s="12">
        <v>1</v>
      </c>
    </row>
    <row r="3983" spans="1:66" ht="45" x14ac:dyDescent="0.25">
      <c r="A3983" s="12">
        <v>1</v>
      </c>
      <c r="B3983" s="11" t="str">
        <f t="shared" si="245"/>
        <v>Общий расчет. Анализ даты. Анализ даты. Символические звезды. Демон уничтожения. Нет</v>
      </c>
      <c r="C3983" s="11" t="str">
        <f>IFERROR(VLOOKUP(I3983,lvl_1[],2,FALSE),"Нет")</f>
        <v>Общий расчет</v>
      </c>
      <c r="D3983" s="11" t="str">
        <f>IFERROR(VLOOKUP(Rule!J3983,lvl_2[],2,FALSE),"Нет")</f>
        <v>Анализ даты</v>
      </c>
      <c r="E3983" s="11" t="str">
        <f>IFERROR(VLOOKUP(Rule!K3983,lvl_3[],2,FALSE),"Нет")</f>
        <v>Анализ даты</v>
      </c>
      <c r="F3983" s="11" t="str">
        <f>IFERROR(INDEX(lvl_4[],MATCH(L3983,lvl_4[ID],0),MATCH(TEXT(K3983,"##0"),lvl_4[#Headers],0)),"Нет")</f>
        <v>Символические звезды</v>
      </c>
      <c r="G3983" s="11" t="str">
        <f>IFERROR(INDEX(lvl_5[],MATCH(M3983,lvl_5[ID],0),MATCH(_xlfn.CONCAT(TEXT(K3983,"##0"),"_",TEXT(L3983,"##0")),lvl_5[#Headers],0)),"Нет")</f>
        <v>Демон уничтожения</v>
      </c>
      <c r="H3983" s="11" t="str">
        <f>IFERROR(INDEX(lvl_6[],MATCH(N3983,lvl_6[ID],0),MATCH(_xlfn.CONCAT(K3983,"_",L3983,"_",M3983),lvl_6[#Headers],0)),"Нет")</f>
        <v>Нет</v>
      </c>
      <c r="I3983" s="12">
        <v>1</v>
      </c>
      <c r="J3983" s="12">
        <v>4</v>
      </c>
      <c r="K3983" s="12">
        <v>1</v>
      </c>
      <c r="L3983" s="12">
        <v>5</v>
      </c>
      <c r="M3983" s="12">
        <v>5</v>
      </c>
      <c r="N3983" s="12">
        <v>0</v>
      </c>
      <c r="O3983" s="12">
        <f>COUNTIF($P$2:P3983,P3983)</f>
        <v>31</v>
      </c>
      <c r="P3983" s="12" t="str">
        <f t="shared" si="246"/>
        <v>141050500</v>
      </c>
      <c r="Q3983" s="12" t="str">
        <f t="shared" si="247"/>
        <v>1410505000031</v>
      </c>
      <c r="R3983" s="20" t="s">
        <v>3444</v>
      </c>
      <c r="U3983" s="12" t="s">
        <v>100</v>
      </c>
      <c r="W3983" s="12" t="s">
        <v>865</v>
      </c>
      <c r="AP3983" s="12" t="s">
        <v>100</v>
      </c>
      <c r="AR3983" s="12" t="s">
        <v>868</v>
      </c>
      <c r="BN3983" s="12">
        <v>1</v>
      </c>
    </row>
    <row r="3984" spans="1:66" ht="45" x14ac:dyDescent="0.25">
      <c r="A3984" s="12">
        <v>1</v>
      </c>
      <c r="B3984" s="11" t="str">
        <f t="shared" si="245"/>
        <v>Общий расчет. Анализ даты. Анализ даты. Символические звезды. Демон уничтожения. Нет</v>
      </c>
      <c r="C3984" s="11" t="str">
        <f>IFERROR(VLOOKUP(I3984,lvl_1[],2,FALSE),"Нет")</f>
        <v>Общий расчет</v>
      </c>
      <c r="D3984" s="11" t="str">
        <f>IFERROR(VLOOKUP(Rule!J3984,lvl_2[],2,FALSE),"Нет")</f>
        <v>Анализ даты</v>
      </c>
      <c r="E3984" s="11" t="str">
        <f>IFERROR(VLOOKUP(Rule!K3984,lvl_3[],2,FALSE),"Нет")</f>
        <v>Анализ даты</v>
      </c>
      <c r="F3984" s="11" t="str">
        <f>IFERROR(INDEX(lvl_4[],MATCH(L3984,lvl_4[ID],0),MATCH(TEXT(K3984,"##0"),lvl_4[#Headers],0)),"Нет")</f>
        <v>Символические звезды</v>
      </c>
      <c r="G3984" s="11" t="str">
        <f>IFERROR(INDEX(lvl_5[],MATCH(M3984,lvl_5[ID],0),MATCH(_xlfn.CONCAT(TEXT(K3984,"##0"),"_",TEXT(L3984,"##0")),lvl_5[#Headers],0)),"Нет")</f>
        <v>Демон уничтожения</v>
      </c>
      <c r="H3984" s="11" t="str">
        <f>IFERROR(INDEX(lvl_6[],MATCH(N3984,lvl_6[ID],0),MATCH(_xlfn.CONCAT(K3984,"_",L3984,"_",M3984),lvl_6[#Headers],0)),"Нет")</f>
        <v>Нет</v>
      </c>
      <c r="I3984" s="12">
        <v>1</v>
      </c>
      <c r="J3984" s="12">
        <v>4</v>
      </c>
      <c r="K3984" s="12">
        <v>1</v>
      </c>
      <c r="L3984" s="12">
        <v>5</v>
      </c>
      <c r="M3984" s="12">
        <v>5</v>
      </c>
      <c r="N3984" s="12">
        <v>0</v>
      </c>
      <c r="O3984" s="12">
        <f>COUNTIF($P$2:P3984,P3984)</f>
        <v>32</v>
      </c>
      <c r="P3984" s="12" t="str">
        <f t="shared" si="246"/>
        <v>141050500</v>
      </c>
      <c r="Q3984" s="12" t="str">
        <f t="shared" si="247"/>
        <v>1410505000032</v>
      </c>
      <c r="R3984" s="20" t="s">
        <v>3445</v>
      </c>
      <c r="U3984" s="12" t="s">
        <v>100</v>
      </c>
      <c r="W3984" s="12" t="s">
        <v>869</v>
      </c>
      <c r="AP3984" s="12" t="s">
        <v>100</v>
      </c>
      <c r="AR3984" s="12" t="s">
        <v>868</v>
      </c>
      <c r="BN3984" s="12">
        <v>1</v>
      </c>
    </row>
    <row r="3985" spans="1:66" ht="45" x14ac:dyDescent="0.25">
      <c r="A3985" s="12">
        <v>1</v>
      </c>
      <c r="B3985" s="11" t="str">
        <f t="shared" si="245"/>
        <v>Общий расчет. Анализ даты. Анализ даты. Символические звезды. Демон уничтожения. Нет</v>
      </c>
      <c r="C3985" s="11" t="str">
        <f>IFERROR(VLOOKUP(I3985,lvl_1[],2,FALSE),"Нет")</f>
        <v>Общий расчет</v>
      </c>
      <c r="D3985" s="11" t="str">
        <f>IFERROR(VLOOKUP(Rule!J3985,lvl_2[],2,FALSE),"Нет")</f>
        <v>Анализ даты</v>
      </c>
      <c r="E3985" s="11" t="str">
        <f>IFERROR(VLOOKUP(Rule!K3985,lvl_3[],2,FALSE),"Нет")</f>
        <v>Анализ даты</v>
      </c>
      <c r="F3985" s="11" t="str">
        <f>IFERROR(INDEX(lvl_4[],MATCH(L3985,lvl_4[ID],0),MATCH(TEXT(K3985,"##0"),lvl_4[#Headers],0)),"Нет")</f>
        <v>Символические звезды</v>
      </c>
      <c r="G3985" s="11" t="str">
        <f>IFERROR(INDEX(lvl_5[],MATCH(M3985,lvl_5[ID],0),MATCH(_xlfn.CONCAT(TEXT(K3985,"##0"),"_",TEXT(L3985,"##0")),lvl_5[#Headers],0)),"Нет")</f>
        <v>Демон уничтожения</v>
      </c>
      <c r="H3985" s="11" t="str">
        <f>IFERROR(INDEX(lvl_6[],MATCH(N3985,lvl_6[ID],0),MATCH(_xlfn.CONCAT(K3985,"_",L3985,"_",M3985),lvl_6[#Headers],0)),"Нет")</f>
        <v>Нет</v>
      </c>
      <c r="I3985" s="12">
        <v>1</v>
      </c>
      <c r="J3985" s="12">
        <v>4</v>
      </c>
      <c r="K3985" s="12">
        <v>1</v>
      </c>
      <c r="L3985" s="12">
        <v>5</v>
      </c>
      <c r="M3985" s="12">
        <v>5</v>
      </c>
      <c r="N3985" s="12">
        <v>0</v>
      </c>
      <c r="O3985" s="12">
        <f>COUNTIF($P$2:P3985,P3985)</f>
        <v>33</v>
      </c>
      <c r="P3985" s="12" t="str">
        <f t="shared" si="246"/>
        <v>141050500</v>
      </c>
      <c r="Q3985" s="12" t="str">
        <f t="shared" si="247"/>
        <v>1410505000033</v>
      </c>
      <c r="R3985" s="20" t="s">
        <v>3446</v>
      </c>
      <c r="U3985" s="12" t="s">
        <v>100</v>
      </c>
      <c r="W3985" s="12" t="s">
        <v>861</v>
      </c>
      <c r="AP3985" s="12" t="s">
        <v>100</v>
      </c>
      <c r="AR3985" s="12" t="s">
        <v>868</v>
      </c>
      <c r="BN3985" s="12">
        <v>1</v>
      </c>
    </row>
    <row r="3986" spans="1:66" ht="45" x14ac:dyDescent="0.25">
      <c r="A3986" s="12">
        <v>1</v>
      </c>
      <c r="B3986" s="11" t="str">
        <f t="shared" si="245"/>
        <v>Общий расчет. Анализ даты. Анализ даты. Символические звезды. Демон уничтожения. Нет</v>
      </c>
      <c r="C3986" s="11" t="str">
        <f>IFERROR(VLOOKUP(I3986,lvl_1[],2,FALSE),"Нет")</f>
        <v>Общий расчет</v>
      </c>
      <c r="D3986" s="11" t="str">
        <f>IFERROR(VLOOKUP(Rule!J3986,lvl_2[],2,FALSE),"Нет")</f>
        <v>Анализ даты</v>
      </c>
      <c r="E3986" s="11" t="str">
        <f>IFERROR(VLOOKUP(Rule!K3986,lvl_3[],2,FALSE),"Нет")</f>
        <v>Анализ даты</v>
      </c>
      <c r="F3986" s="11" t="str">
        <f>IFERROR(INDEX(lvl_4[],MATCH(L3986,lvl_4[ID],0),MATCH(TEXT(K3986,"##0"),lvl_4[#Headers],0)),"Нет")</f>
        <v>Символические звезды</v>
      </c>
      <c r="G3986" s="11" t="str">
        <f>IFERROR(INDEX(lvl_5[],MATCH(M3986,lvl_5[ID],0),MATCH(_xlfn.CONCAT(TEXT(K3986,"##0"),"_",TEXT(L3986,"##0")),lvl_5[#Headers],0)),"Нет")</f>
        <v>Демон уничтожения</v>
      </c>
      <c r="H3986" s="11" t="str">
        <f>IFERROR(INDEX(lvl_6[],MATCH(N3986,lvl_6[ID],0),MATCH(_xlfn.CONCAT(K3986,"_",L3986,"_",M3986),lvl_6[#Headers],0)),"Нет")</f>
        <v>Нет</v>
      </c>
      <c r="I3986" s="12">
        <v>1</v>
      </c>
      <c r="J3986" s="12">
        <v>4</v>
      </c>
      <c r="K3986" s="12">
        <v>1</v>
      </c>
      <c r="L3986" s="12">
        <v>5</v>
      </c>
      <c r="M3986" s="12">
        <v>5</v>
      </c>
      <c r="N3986" s="12">
        <v>0</v>
      </c>
      <c r="O3986" s="12">
        <f>COUNTIF($P$2:P3986,P3986)</f>
        <v>34</v>
      </c>
      <c r="P3986" s="12" t="str">
        <f t="shared" si="246"/>
        <v>141050500</v>
      </c>
      <c r="Q3986" s="12" t="str">
        <f t="shared" si="247"/>
        <v>1410505000034</v>
      </c>
      <c r="R3986" s="20" t="s">
        <v>3447</v>
      </c>
      <c r="U3986" s="12" t="s">
        <v>100</v>
      </c>
      <c r="W3986" s="12" t="s">
        <v>868</v>
      </c>
      <c r="AP3986" s="12" t="s">
        <v>100</v>
      </c>
      <c r="AR3986" s="12" t="s">
        <v>859</v>
      </c>
      <c r="BN3986" s="12">
        <v>1</v>
      </c>
    </row>
    <row r="3987" spans="1:66" ht="45" x14ac:dyDescent="0.25">
      <c r="A3987" s="12">
        <v>1</v>
      </c>
      <c r="B3987" s="11" t="str">
        <f t="shared" si="245"/>
        <v>Общий расчет. Анализ даты. Анализ даты. Символические звезды. Демон уничтожения. Нет</v>
      </c>
      <c r="C3987" s="11" t="str">
        <f>IFERROR(VLOOKUP(I3987,lvl_1[],2,FALSE),"Нет")</f>
        <v>Общий расчет</v>
      </c>
      <c r="D3987" s="11" t="str">
        <f>IFERROR(VLOOKUP(Rule!J3987,lvl_2[],2,FALSE),"Нет")</f>
        <v>Анализ даты</v>
      </c>
      <c r="E3987" s="11" t="str">
        <f>IFERROR(VLOOKUP(Rule!K3987,lvl_3[],2,FALSE),"Нет")</f>
        <v>Анализ даты</v>
      </c>
      <c r="F3987" s="11" t="str">
        <f>IFERROR(INDEX(lvl_4[],MATCH(L3987,lvl_4[ID],0),MATCH(TEXT(K3987,"##0"),lvl_4[#Headers],0)),"Нет")</f>
        <v>Символические звезды</v>
      </c>
      <c r="G3987" s="11" t="str">
        <f>IFERROR(INDEX(lvl_5[],MATCH(M3987,lvl_5[ID],0),MATCH(_xlfn.CONCAT(TEXT(K3987,"##0"),"_",TEXT(L3987,"##0")),lvl_5[#Headers],0)),"Нет")</f>
        <v>Демон уничтожения</v>
      </c>
      <c r="H3987" s="11" t="str">
        <f>IFERROR(INDEX(lvl_6[],MATCH(N3987,lvl_6[ID],0),MATCH(_xlfn.CONCAT(K3987,"_",L3987,"_",M3987),lvl_6[#Headers],0)),"Нет")</f>
        <v>Нет</v>
      </c>
      <c r="I3987" s="12">
        <v>1</v>
      </c>
      <c r="J3987" s="12">
        <v>4</v>
      </c>
      <c r="K3987" s="12">
        <v>1</v>
      </c>
      <c r="L3987" s="12">
        <v>5</v>
      </c>
      <c r="M3987" s="12">
        <v>5</v>
      </c>
      <c r="N3987" s="12">
        <v>0</v>
      </c>
      <c r="O3987" s="12">
        <f>COUNTIF($P$2:P3987,P3987)</f>
        <v>35</v>
      </c>
      <c r="P3987" s="12" t="str">
        <f t="shared" si="246"/>
        <v>141050500</v>
      </c>
      <c r="Q3987" s="12" t="str">
        <f t="shared" si="247"/>
        <v>1410505000035</v>
      </c>
      <c r="R3987" s="20" t="s">
        <v>3448</v>
      </c>
      <c r="U3987" s="12" t="s">
        <v>100</v>
      </c>
      <c r="W3987" s="12" t="s">
        <v>860</v>
      </c>
      <c r="AP3987" s="12" t="s">
        <v>100</v>
      </c>
      <c r="AR3987" s="12" t="s">
        <v>859</v>
      </c>
      <c r="BN3987" s="12">
        <v>1</v>
      </c>
    </row>
    <row r="3988" spans="1:66" ht="45" x14ac:dyDescent="0.25">
      <c r="A3988" s="12">
        <v>1</v>
      </c>
      <c r="B3988" s="11" t="str">
        <f t="shared" si="245"/>
        <v>Общий расчет. Анализ даты. Анализ даты. Символические звезды. Демон уничтожения. Нет</v>
      </c>
      <c r="C3988" s="11" t="str">
        <f>IFERROR(VLOOKUP(I3988,lvl_1[],2,FALSE),"Нет")</f>
        <v>Общий расчет</v>
      </c>
      <c r="D3988" s="11" t="str">
        <f>IFERROR(VLOOKUP(Rule!J3988,lvl_2[],2,FALSE),"Нет")</f>
        <v>Анализ даты</v>
      </c>
      <c r="E3988" s="11" t="str">
        <f>IFERROR(VLOOKUP(Rule!K3988,lvl_3[],2,FALSE),"Нет")</f>
        <v>Анализ даты</v>
      </c>
      <c r="F3988" s="11" t="str">
        <f>IFERROR(INDEX(lvl_4[],MATCH(L3988,lvl_4[ID],0),MATCH(TEXT(K3988,"##0"),lvl_4[#Headers],0)),"Нет")</f>
        <v>Символические звезды</v>
      </c>
      <c r="G3988" s="11" t="str">
        <f>IFERROR(INDEX(lvl_5[],MATCH(M3988,lvl_5[ID],0),MATCH(_xlfn.CONCAT(TEXT(K3988,"##0"),"_",TEXT(L3988,"##0")),lvl_5[#Headers],0)),"Нет")</f>
        <v>Демон уничтожения</v>
      </c>
      <c r="H3988" s="11" t="str">
        <f>IFERROR(INDEX(lvl_6[],MATCH(N3988,lvl_6[ID],0),MATCH(_xlfn.CONCAT(K3988,"_",L3988,"_",M3988),lvl_6[#Headers],0)),"Нет")</f>
        <v>Нет</v>
      </c>
      <c r="I3988" s="12">
        <v>1</v>
      </c>
      <c r="J3988" s="12">
        <v>4</v>
      </c>
      <c r="K3988" s="12">
        <v>1</v>
      </c>
      <c r="L3988" s="12">
        <v>5</v>
      </c>
      <c r="M3988" s="12">
        <v>5</v>
      </c>
      <c r="N3988" s="12">
        <v>0</v>
      </c>
      <c r="O3988" s="12">
        <f>COUNTIF($P$2:P3988,P3988)</f>
        <v>36</v>
      </c>
      <c r="P3988" s="12" t="str">
        <f t="shared" si="246"/>
        <v>141050500</v>
      </c>
      <c r="Q3988" s="12" t="str">
        <f t="shared" si="247"/>
        <v>1410505000036</v>
      </c>
      <c r="R3988" s="20" t="s">
        <v>3449</v>
      </c>
      <c r="U3988" s="12" t="s">
        <v>100</v>
      </c>
      <c r="W3988" s="12" t="s">
        <v>864</v>
      </c>
      <c r="AP3988" s="12" t="s">
        <v>100</v>
      </c>
      <c r="AR3988" s="12" t="s">
        <v>859</v>
      </c>
      <c r="BN3988" s="12">
        <v>1</v>
      </c>
    </row>
    <row r="3989" spans="1:66" ht="45" x14ac:dyDescent="0.25">
      <c r="A3989" s="12">
        <v>1</v>
      </c>
      <c r="B3989" s="11" t="str">
        <f t="shared" si="245"/>
        <v>Общий расчет. Анализ даты. Анализ даты. Символические звезды. Демон грабежа. Нет</v>
      </c>
      <c r="C3989" s="11" t="str">
        <f>IFERROR(VLOOKUP(I3989,lvl_1[],2,FALSE),"Нет")</f>
        <v>Общий расчет</v>
      </c>
      <c r="D3989" s="11" t="str">
        <f>IFERROR(VLOOKUP(Rule!J3989,lvl_2[],2,FALSE),"Нет")</f>
        <v>Анализ даты</v>
      </c>
      <c r="E3989" s="11" t="str">
        <f>IFERROR(VLOOKUP(Rule!K3989,lvl_3[],2,FALSE),"Нет")</f>
        <v>Анализ даты</v>
      </c>
      <c r="F3989" s="11" t="str">
        <f>IFERROR(INDEX(lvl_4[],MATCH(L3989,lvl_4[ID],0),MATCH(TEXT(K3989,"##0"),lvl_4[#Headers],0)),"Нет")</f>
        <v>Символические звезды</v>
      </c>
      <c r="G3989" s="11" t="str">
        <f>IFERROR(INDEX(lvl_5[],MATCH(M3989,lvl_5[ID],0),MATCH(_xlfn.CONCAT(TEXT(K3989,"##0"),"_",TEXT(L3989,"##0")),lvl_5[#Headers],0)),"Нет")</f>
        <v>Демон грабежа</v>
      </c>
      <c r="H3989" s="11" t="str">
        <f>IFERROR(INDEX(lvl_6[],MATCH(N3989,lvl_6[ID],0),MATCH(_xlfn.CONCAT(K3989,"_",L3989,"_",M3989),lvl_6[#Headers],0)),"Нет")</f>
        <v>Нет</v>
      </c>
      <c r="I3989" s="12">
        <v>1</v>
      </c>
      <c r="J3989" s="12">
        <v>4</v>
      </c>
      <c r="K3989" s="12">
        <v>1</v>
      </c>
      <c r="L3989" s="12">
        <v>5</v>
      </c>
      <c r="M3989" s="12">
        <v>6</v>
      </c>
      <c r="N3989" s="12">
        <v>0</v>
      </c>
      <c r="O3989" s="12">
        <f>COUNTIF($P$2:P3989,P3989)</f>
        <v>25</v>
      </c>
      <c r="P3989" s="12" t="str">
        <f t="shared" si="246"/>
        <v>141050600</v>
      </c>
      <c r="Q3989" s="12" t="str">
        <f t="shared" si="247"/>
        <v>1410506000025</v>
      </c>
      <c r="R3989" s="20" t="s">
        <v>3450</v>
      </c>
      <c r="U3989" s="12" t="s">
        <v>100</v>
      </c>
      <c r="W3989" s="12" t="s">
        <v>859</v>
      </c>
      <c r="AP3989" s="12" t="s">
        <v>100</v>
      </c>
      <c r="AR3989" s="12" t="s">
        <v>868</v>
      </c>
      <c r="BN3989" s="12">
        <v>1</v>
      </c>
    </row>
    <row r="3990" spans="1:66" ht="45" x14ac:dyDescent="0.25">
      <c r="A3990" s="12">
        <v>1</v>
      </c>
      <c r="B3990" s="11" t="str">
        <f t="shared" si="245"/>
        <v>Общий расчет. Анализ даты. Анализ даты. Символические звезды. Демон грабежа. Нет</v>
      </c>
      <c r="C3990" s="11" t="str">
        <f>IFERROR(VLOOKUP(I3990,lvl_1[],2,FALSE),"Нет")</f>
        <v>Общий расчет</v>
      </c>
      <c r="D3990" s="11" t="str">
        <f>IFERROR(VLOOKUP(Rule!J3990,lvl_2[],2,FALSE),"Нет")</f>
        <v>Анализ даты</v>
      </c>
      <c r="E3990" s="11" t="str">
        <f>IFERROR(VLOOKUP(Rule!K3990,lvl_3[],2,FALSE),"Нет")</f>
        <v>Анализ даты</v>
      </c>
      <c r="F3990" s="11" t="str">
        <f>IFERROR(INDEX(lvl_4[],MATCH(L3990,lvl_4[ID],0),MATCH(TEXT(K3990,"##0"),lvl_4[#Headers],0)),"Нет")</f>
        <v>Символические звезды</v>
      </c>
      <c r="G3990" s="11" t="str">
        <f>IFERROR(INDEX(lvl_5[],MATCH(M3990,lvl_5[ID],0),MATCH(_xlfn.CONCAT(TEXT(K3990,"##0"),"_",TEXT(L3990,"##0")),lvl_5[#Headers],0)),"Нет")</f>
        <v>Демон грабежа</v>
      </c>
      <c r="H3990" s="11" t="str">
        <f>IFERROR(INDEX(lvl_6[],MATCH(N3990,lvl_6[ID],0),MATCH(_xlfn.CONCAT(K3990,"_",L3990,"_",M3990),lvl_6[#Headers],0)),"Нет")</f>
        <v>Нет</v>
      </c>
      <c r="I3990" s="12">
        <v>1</v>
      </c>
      <c r="J3990" s="12">
        <v>4</v>
      </c>
      <c r="K3990" s="12">
        <v>1</v>
      </c>
      <c r="L3990" s="12">
        <v>5</v>
      </c>
      <c r="M3990" s="12">
        <v>6</v>
      </c>
      <c r="N3990" s="12">
        <v>0</v>
      </c>
      <c r="O3990" s="12">
        <f>COUNTIF($P$2:P3990,P3990)</f>
        <v>26</v>
      </c>
      <c r="P3990" s="12" t="str">
        <f t="shared" si="246"/>
        <v>141050600</v>
      </c>
      <c r="Q3990" s="12" t="str">
        <f t="shared" si="247"/>
        <v>1410506000026</v>
      </c>
      <c r="R3990" s="20" t="s">
        <v>3451</v>
      </c>
      <c r="U3990" s="12" t="s">
        <v>100</v>
      </c>
      <c r="W3990" s="12" t="s">
        <v>863</v>
      </c>
      <c r="AP3990" s="12" t="s">
        <v>100</v>
      </c>
      <c r="AR3990" s="12" t="s">
        <v>868</v>
      </c>
      <c r="BN3990" s="12">
        <v>1</v>
      </c>
    </row>
    <row r="3991" spans="1:66" ht="45" x14ac:dyDescent="0.25">
      <c r="A3991" s="12">
        <v>1</v>
      </c>
      <c r="B3991" s="11" t="str">
        <f t="shared" si="245"/>
        <v>Общий расчет. Анализ даты. Анализ даты. Символические звезды. Демон грабежа. Нет</v>
      </c>
      <c r="C3991" s="11" t="str">
        <f>IFERROR(VLOOKUP(I3991,lvl_1[],2,FALSE),"Нет")</f>
        <v>Общий расчет</v>
      </c>
      <c r="D3991" s="11" t="str">
        <f>IFERROR(VLOOKUP(Rule!J3991,lvl_2[],2,FALSE),"Нет")</f>
        <v>Анализ даты</v>
      </c>
      <c r="E3991" s="11" t="str">
        <f>IFERROR(VLOOKUP(Rule!K3991,lvl_3[],2,FALSE),"Нет")</f>
        <v>Анализ даты</v>
      </c>
      <c r="F3991" s="11" t="str">
        <f>IFERROR(INDEX(lvl_4[],MATCH(L3991,lvl_4[ID],0),MATCH(TEXT(K3991,"##0"),lvl_4[#Headers],0)),"Нет")</f>
        <v>Символические звезды</v>
      </c>
      <c r="G3991" s="11" t="str">
        <f>IFERROR(INDEX(lvl_5[],MATCH(M3991,lvl_5[ID],0),MATCH(_xlfn.CONCAT(TEXT(K3991,"##0"),"_",TEXT(L3991,"##0")),lvl_5[#Headers],0)),"Нет")</f>
        <v>Демон грабежа</v>
      </c>
      <c r="H3991" s="11" t="str">
        <f>IFERROR(INDEX(lvl_6[],MATCH(N3991,lvl_6[ID],0),MATCH(_xlfn.CONCAT(K3991,"_",L3991,"_",M3991),lvl_6[#Headers],0)),"Нет")</f>
        <v>Нет</v>
      </c>
      <c r="I3991" s="12">
        <v>1</v>
      </c>
      <c r="J3991" s="12">
        <v>4</v>
      </c>
      <c r="K3991" s="12">
        <v>1</v>
      </c>
      <c r="L3991" s="12">
        <v>5</v>
      </c>
      <c r="M3991" s="12">
        <v>6</v>
      </c>
      <c r="N3991" s="12">
        <v>0</v>
      </c>
      <c r="O3991" s="12">
        <f>COUNTIF($P$2:P3991,P3991)</f>
        <v>27</v>
      </c>
      <c r="P3991" s="12" t="str">
        <f t="shared" si="246"/>
        <v>141050600</v>
      </c>
      <c r="Q3991" s="12" t="str">
        <f t="shared" si="247"/>
        <v>1410506000027</v>
      </c>
      <c r="R3991" s="20" t="s">
        <v>3452</v>
      </c>
      <c r="U3991" s="12" t="s">
        <v>100</v>
      </c>
      <c r="W3991" s="12" t="s">
        <v>867</v>
      </c>
      <c r="AP3991" s="12" t="s">
        <v>100</v>
      </c>
      <c r="AR3991" s="12" t="s">
        <v>868</v>
      </c>
      <c r="BN3991" s="12">
        <v>1</v>
      </c>
    </row>
    <row r="3992" spans="1:66" ht="45" x14ac:dyDescent="0.25">
      <c r="A3992" s="12">
        <v>1</v>
      </c>
      <c r="B3992" s="11" t="str">
        <f t="shared" si="245"/>
        <v>Общий расчет. Анализ даты. Анализ даты. Символические звезды. Демон грабежа. Нет</v>
      </c>
      <c r="C3992" s="11" t="str">
        <f>IFERROR(VLOOKUP(I3992,lvl_1[],2,FALSE),"Нет")</f>
        <v>Общий расчет</v>
      </c>
      <c r="D3992" s="11" t="str">
        <f>IFERROR(VLOOKUP(Rule!J3992,lvl_2[],2,FALSE),"Нет")</f>
        <v>Анализ даты</v>
      </c>
      <c r="E3992" s="11" t="str">
        <f>IFERROR(VLOOKUP(Rule!K3992,lvl_3[],2,FALSE),"Нет")</f>
        <v>Анализ даты</v>
      </c>
      <c r="F3992" s="11" t="str">
        <f>IFERROR(INDEX(lvl_4[],MATCH(L3992,lvl_4[ID],0),MATCH(TEXT(K3992,"##0"),lvl_4[#Headers],0)),"Нет")</f>
        <v>Символические звезды</v>
      </c>
      <c r="G3992" s="11" t="str">
        <f>IFERROR(INDEX(lvl_5[],MATCH(M3992,lvl_5[ID],0),MATCH(_xlfn.CONCAT(TEXT(K3992,"##0"),"_",TEXT(L3992,"##0")),lvl_5[#Headers],0)),"Нет")</f>
        <v>Демон грабежа</v>
      </c>
      <c r="H3992" s="11" t="str">
        <f>IFERROR(INDEX(lvl_6[],MATCH(N3992,lvl_6[ID],0),MATCH(_xlfn.CONCAT(K3992,"_",L3992,"_",M3992),lvl_6[#Headers],0)),"Нет")</f>
        <v>Нет</v>
      </c>
      <c r="I3992" s="12">
        <v>1</v>
      </c>
      <c r="J3992" s="12">
        <v>4</v>
      </c>
      <c r="K3992" s="12">
        <v>1</v>
      </c>
      <c r="L3992" s="12">
        <v>5</v>
      </c>
      <c r="M3992" s="12">
        <v>6</v>
      </c>
      <c r="N3992" s="12">
        <v>0</v>
      </c>
      <c r="O3992" s="12">
        <f>COUNTIF($P$2:P3992,P3992)</f>
        <v>28</v>
      </c>
      <c r="P3992" s="12" t="str">
        <f t="shared" si="246"/>
        <v>141050600</v>
      </c>
      <c r="Q3992" s="12" t="str">
        <f t="shared" si="247"/>
        <v>1410506000028</v>
      </c>
      <c r="R3992" s="20" t="s">
        <v>3453</v>
      </c>
      <c r="U3992" s="12" t="s">
        <v>100</v>
      </c>
      <c r="W3992" s="12" t="s">
        <v>862</v>
      </c>
      <c r="AP3992" s="12" t="s">
        <v>100</v>
      </c>
      <c r="AR3992" s="12" t="s">
        <v>859</v>
      </c>
      <c r="BN3992" s="12">
        <v>1</v>
      </c>
    </row>
    <row r="3993" spans="1:66" ht="45" x14ac:dyDescent="0.25">
      <c r="A3993" s="12">
        <v>1</v>
      </c>
      <c r="B3993" s="11" t="str">
        <f t="shared" si="245"/>
        <v>Общий расчет. Анализ даты. Анализ даты. Символические звезды. Демон грабежа. Нет</v>
      </c>
      <c r="C3993" s="11" t="str">
        <f>IFERROR(VLOOKUP(I3993,lvl_1[],2,FALSE),"Нет")</f>
        <v>Общий расчет</v>
      </c>
      <c r="D3993" s="11" t="str">
        <f>IFERROR(VLOOKUP(Rule!J3993,lvl_2[],2,FALSE),"Нет")</f>
        <v>Анализ даты</v>
      </c>
      <c r="E3993" s="11" t="str">
        <f>IFERROR(VLOOKUP(Rule!K3993,lvl_3[],2,FALSE),"Нет")</f>
        <v>Анализ даты</v>
      </c>
      <c r="F3993" s="11" t="str">
        <f>IFERROR(INDEX(lvl_4[],MATCH(L3993,lvl_4[ID],0),MATCH(TEXT(K3993,"##0"),lvl_4[#Headers],0)),"Нет")</f>
        <v>Символические звезды</v>
      </c>
      <c r="G3993" s="11" t="str">
        <f>IFERROR(INDEX(lvl_5[],MATCH(M3993,lvl_5[ID],0),MATCH(_xlfn.CONCAT(TEXT(K3993,"##0"),"_",TEXT(L3993,"##0")),lvl_5[#Headers],0)),"Нет")</f>
        <v>Демон грабежа</v>
      </c>
      <c r="H3993" s="11" t="str">
        <f>IFERROR(INDEX(lvl_6[],MATCH(N3993,lvl_6[ID],0),MATCH(_xlfn.CONCAT(K3993,"_",L3993,"_",M3993),lvl_6[#Headers],0)),"Нет")</f>
        <v>Нет</v>
      </c>
      <c r="I3993" s="12">
        <v>1</v>
      </c>
      <c r="J3993" s="12">
        <v>4</v>
      </c>
      <c r="K3993" s="12">
        <v>1</v>
      </c>
      <c r="L3993" s="12">
        <v>5</v>
      </c>
      <c r="M3993" s="12">
        <v>6</v>
      </c>
      <c r="N3993" s="12">
        <v>0</v>
      </c>
      <c r="O3993" s="12">
        <f>COUNTIF($P$2:P3993,P3993)</f>
        <v>29</v>
      </c>
      <c r="P3993" s="12" t="str">
        <f t="shared" si="246"/>
        <v>141050600</v>
      </c>
      <c r="Q3993" s="12" t="str">
        <f t="shared" si="247"/>
        <v>1410506000029</v>
      </c>
      <c r="R3993" s="20" t="s">
        <v>3454</v>
      </c>
      <c r="U3993" s="12" t="s">
        <v>100</v>
      </c>
      <c r="W3993" s="12" t="s">
        <v>866</v>
      </c>
      <c r="AP3993" s="12" t="s">
        <v>100</v>
      </c>
      <c r="AR3993" s="12" t="s">
        <v>859</v>
      </c>
      <c r="BN3993" s="12">
        <v>1</v>
      </c>
    </row>
    <row r="3994" spans="1:66" ht="45" x14ac:dyDescent="0.25">
      <c r="A3994" s="12">
        <v>1</v>
      </c>
      <c r="B3994" s="11" t="str">
        <f t="shared" si="245"/>
        <v>Общий расчет. Анализ даты. Анализ даты. Символические звезды. Демон грабежа. Нет</v>
      </c>
      <c r="C3994" s="11" t="str">
        <f>IFERROR(VLOOKUP(I3994,lvl_1[],2,FALSE),"Нет")</f>
        <v>Общий расчет</v>
      </c>
      <c r="D3994" s="11" t="str">
        <f>IFERROR(VLOOKUP(Rule!J3994,lvl_2[],2,FALSE),"Нет")</f>
        <v>Анализ даты</v>
      </c>
      <c r="E3994" s="11" t="str">
        <f>IFERROR(VLOOKUP(Rule!K3994,lvl_3[],2,FALSE),"Нет")</f>
        <v>Анализ даты</v>
      </c>
      <c r="F3994" s="11" t="str">
        <f>IFERROR(INDEX(lvl_4[],MATCH(L3994,lvl_4[ID],0),MATCH(TEXT(K3994,"##0"),lvl_4[#Headers],0)),"Нет")</f>
        <v>Символические звезды</v>
      </c>
      <c r="G3994" s="11" t="str">
        <f>IFERROR(INDEX(lvl_5[],MATCH(M3994,lvl_5[ID],0),MATCH(_xlfn.CONCAT(TEXT(K3994,"##0"),"_",TEXT(L3994,"##0")),lvl_5[#Headers],0)),"Нет")</f>
        <v>Демон грабежа</v>
      </c>
      <c r="H3994" s="11" t="str">
        <f>IFERROR(INDEX(lvl_6[],MATCH(N3994,lvl_6[ID],0),MATCH(_xlfn.CONCAT(K3994,"_",L3994,"_",M3994),lvl_6[#Headers],0)),"Нет")</f>
        <v>Нет</v>
      </c>
      <c r="I3994" s="12">
        <v>1</v>
      </c>
      <c r="J3994" s="12">
        <v>4</v>
      </c>
      <c r="K3994" s="12">
        <v>1</v>
      </c>
      <c r="L3994" s="12">
        <v>5</v>
      </c>
      <c r="M3994" s="12">
        <v>6</v>
      </c>
      <c r="N3994" s="12">
        <v>0</v>
      </c>
      <c r="O3994" s="12">
        <f>COUNTIF($P$2:P3994,P3994)</f>
        <v>30</v>
      </c>
      <c r="P3994" s="12" t="str">
        <f t="shared" si="246"/>
        <v>141050600</v>
      </c>
      <c r="Q3994" s="12" t="str">
        <f t="shared" si="247"/>
        <v>1410506000030</v>
      </c>
      <c r="R3994" s="20" t="s">
        <v>3455</v>
      </c>
      <c r="U3994" s="12" t="s">
        <v>100</v>
      </c>
      <c r="W3994" s="12" t="s">
        <v>870</v>
      </c>
      <c r="AP3994" s="12" t="s">
        <v>100</v>
      </c>
      <c r="AR3994" s="12" t="s">
        <v>859</v>
      </c>
      <c r="BN3994" s="12">
        <v>1</v>
      </c>
    </row>
    <row r="3995" spans="1:66" ht="45" x14ac:dyDescent="0.25">
      <c r="A3995" s="12">
        <v>1</v>
      </c>
      <c r="B3995" s="11" t="str">
        <f t="shared" si="245"/>
        <v>Общий расчет. Анализ даты. Анализ даты. Символические звезды. Демон грабежа. Нет</v>
      </c>
      <c r="C3995" s="11" t="str">
        <f>IFERROR(VLOOKUP(I3995,lvl_1[],2,FALSE),"Нет")</f>
        <v>Общий расчет</v>
      </c>
      <c r="D3995" s="11" t="str">
        <f>IFERROR(VLOOKUP(Rule!J3995,lvl_2[],2,FALSE),"Нет")</f>
        <v>Анализ даты</v>
      </c>
      <c r="E3995" s="11" t="str">
        <f>IFERROR(VLOOKUP(Rule!K3995,lvl_3[],2,FALSE),"Нет")</f>
        <v>Анализ даты</v>
      </c>
      <c r="F3995" s="11" t="str">
        <f>IFERROR(INDEX(lvl_4[],MATCH(L3995,lvl_4[ID],0),MATCH(TEXT(K3995,"##0"),lvl_4[#Headers],0)),"Нет")</f>
        <v>Символические звезды</v>
      </c>
      <c r="G3995" s="11" t="str">
        <f>IFERROR(INDEX(lvl_5[],MATCH(M3995,lvl_5[ID],0),MATCH(_xlfn.CONCAT(TEXT(K3995,"##0"),"_",TEXT(L3995,"##0")),lvl_5[#Headers],0)),"Нет")</f>
        <v>Демон грабежа</v>
      </c>
      <c r="H3995" s="11" t="str">
        <f>IFERROR(INDEX(lvl_6[],MATCH(N3995,lvl_6[ID],0),MATCH(_xlfn.CONCAT(K3995,"_",L3995,"_",M3995),lvl_6[#Headers],0)),"Нет")</f>
        <v>Нет</v>
      </c>
      <c r="I3995" s="12">
        <v>1</v>
      </c>
      <c r="J3995" s="12">
        <v>4</v>
      </c>
      <c r="K3995" s="12">
        <v>1</v>
      </c>
      <c r="L3995" s="12">
        <v>5</v>
      </c>
      <c r="M3995" s="12">
        <v>6</v>
      </c>
      <c r="N3995" s="12">
        <v>0</v>
      </c>
      <c r="O3995" s="12">
        <f>COUNTIF($P$2:P3995,P3995)</f>
        <v>31</v>
      </c>
      <c r="P3995" s="12" t="str">
        <f t="shared" si="246"/>
        <v>141050600</v>
      </c>
      <c r="Q3995" s="12" t="str">
        <f t="shared" si="247"/>
        <v>1410506000031</v>
      </c>
      <c r="R3995" s="20" t="s">
        <v>3456</v>
      </c>
      <c r="U3995" s="12" t="s">
        <v>100</v>
      </c>
      <c r="W3995" s="12" t="s">
        <v>865</v>
      </c>
      <c r="AP3995" s="12" t="s">
        <v>100</v>
      </c>
      <c r="AR3995" s="12" t="s">
        <v>862</v>
      </c>
      <c r="BN3995" s="12">
        <v>1</v>
      </c>
    </row>
    <row r="3996" spans="1:66" ht="45" x14ac:dyDescent="0.25">
      <c r="A3996" s="12">
        <v>1</v>
      </c>
      <c r="B3996" s="11" t="str">
        <f t="shared" si="245"/>
        <v>Общий расчет. Анализ даты. Анализ даты. Символические звезды. Демон грабежа. Нет</v>
      </c>
      <c r="C3996" s="11" t="str">
        <f>IFERROR(VLOOKUP(I3996,lvl_1[],2,FALSE),"Нет")</f>
        <v>Общий расчет</v>
      </c>
      <c r="D3996" s="11" t="str">
        <f>IFERROR(VLOOKUP(Rule!J3996,lvl_2[],2,FALSE),"Нет")</f>
        <v>Анализ даты</v>
      </c>
      <c r="E3996" s="11" t="str">
        <f>IFERROR(VLOOKUP(Rule!K3996,lvl_3[],2,FALSE),"Нет")</f>
        <v>Анализ даты</v>
      </c>
      <c r="F3996" s="11" t="str">
        <f>IFERROR(INDEX(lvl_4[],MATCH(L3996,lvl_4[ID],0),MATCH(TEXT(K3996,"##0"),lvl_4[#Headers],0)),"Нет")</f>
        <v>Символические звезды</v>
      </c>
      <c r="G3996" s="11" t="str">
        <f>IFERROR(INDEX(lvl_5[],MATCH(M3996,lvl_5[ID],0),MATCH(_xlfn.CONCAT(TEXT(K3996,"##0"),"_",TEXT(L3996,"##0")),lvl_5[#Headers],0)),"Нет")</f>
        <v>Демон грабежа</v>
      </c>
      <c r="H3996" s="11" t="str">
        <f>IFERROR(INDEX(lvl_6[],MATCH(N3996,lvl_6[ID],0),MATCH(_xlfn.CONCAT(K3996,"_",L3996,"_",M3996),lvl_6[#Headers],0)),"Нет")</f>
        <v>Нет</v>
      </c>
      <c r="I3996" s="12">
        <v>1</v>
      </c>
      <c r="J3996" s="12">
        <v>4</v>
      </c>
      <c r="K3996" s="12">
        <v>1</v>
      </c>
      <c r="L3996" s="12">
        <v>5</v>
      </c>
      <c r="M3996" s="12">
        <v>6</v>
      </c>
      <c r="N3996" s="12">
        <v>0</v>
      </c>
      <c r="O3996" s="12">
        <f>COUNTIF($P$2:P3996,P3996)</f>
        <v>32</v>
      </c>
      <c r="P3996" s="12" t="str">
        <f t="shared" si="246"/>
        <v>141050600</v>
      </c>
      <c r="Q3996" s="12" t="str">
        <f t="shared" si="247"/>
        <v>1410506000032</v>
      </c>
      <c r="R3996" s="20" t="s">
        <v>3457</v>
      </c>
      <c r="U3996" s="12" t="s">
        <v>100</v>
      </c>
      <c r="W3996" s="12" t="s">
        <v>869</v>
      </c>
      <c r="AP3996" s="12" t="s">
        <v>100</v>
      </c>
      <c r="AR3996" s="12" t="s">
        <v>862</v>
      </c>
      <c r="BN3996" s="12">
        <v>1</v>
      </c>
    </row>
    <row r="3997" spans="1:66" ht="45" x14ac:dyDescent="0.25">
      <c r="A3997" s="12">
        <v>1</v>
      </c>
      <c r="B3997" s="11" t="str">
        <f t="shared" si="245"/>
        <v>Общий расчет. Анализ даты. Анализ даты. Символические звезды. Демон грабежа. Нет</v>
      </c>
      <c r="C3997" s="11" t="str">
        <f>IFERROR(VLOOKUP(I3997,lvl_1[],2,FALSE),"Нет")</f>
        <v>Общий расчет</v>
      </c>
      <c r="D3997" s="11" t="str">
        <f>IFERROR(VLOOKUP(Rule!J3997,lvl_2[],2,FALSE),"Нет")</f>
        <v>Анализ даты</v>
      </c>
      <c r="E3997" s="11" t="str">
        <f>IFERROR(VLOOKUP(Rule!K3997,lvl_3[],2,FALSE),"Нет")</f>
        <v>Анализ даты</v>
      </c>
      <c r="F3997" s="11" t="str">
        <f>IFERROR(INDEX(lvl_4[],MATCH(L3997,lvl_4[ID],0),MATCH(TEXT(K3997,"##0"),lvl_4[#Headers],0)),"Нет")</f>
        <v>Символические звезды</v>
      </c>
      <c r="G3997" s="11" t="str">
        <f>IFERROR(INDEX(lvl_5[],MATCH(M3997,lvl_5[ID],0),MATCH(_xlfn.CONCAT(TEXT(K3997,"##0"),"_",TEXT(L3997,"##0")),lvl_5[#Headers],0)),"Нет")</f>
        <v>Демон грабежа</v>
      </c>
      <c r="H3997" s="11" t="str">
        <f>IFERROR(INDEX(lvl_6[],MATCH(N3997,lvl_6[ID],0),MATCH(_xlfn.CONCAT(K3997,"_",L3997,"_",M3997),lvl_6[#Headers],0)),"Нет")</f>
        <v>Нет</v>
      </c>
      <c r="I3997" s="12">
        <v>1</v>
      </c>
      <c r="J3997" s="12">
        <v>4</v>
      </c>
      <c r="K3997" s="12">
        <v>1</v>
      </c>
      <c r="L3997" s="12">
        <v>5</v>
      </c>
      <c r="M3997" s="12">
        <v>6</v>
      </c>
      <c r="N3997" s="12">
        <v>0</v>
      </c>
      <c r="O3997" s="12">
        <f>COUNTIF($P$2:P3997,P3997)</f>
        <v>33</v>
      </c>
      <c r="P3997" s="12" t="str">
        <f t="shared" si="246"/>
        <v>141050600</v>
      </c>
      <c r="Q3997" s="12" t="str">
        <f t="shared" si="247"/>
        <v>1410506000033</v>
      </c>
      <c r="R3997" s="20" t="s">
        <v>3458</v>
      </c>
      <c r="U3997" s="12" t="s">
        <v>100</v>
      </c>
      <c r="W3997" s="12" t="s">
        <v>861</v>
      </c>
      <c r="AP3997" s="12" t="s">
        <v>100</v>
      </c>
      <c r="AR3997" s="12" t="s">
        <v>862</v>
      </c>
      <c r="BN3997" s="12">
        <v>1</v>
      </c>
    </row>
    <row r="3998" spans="1:66" ht="45" x14ac:dyDescent="0.25">
      <c r="A3998" s="12">
        <v>1</v>
      </c>
      <c r="B3998" s="11" t="str">
        <f t="shared" si="245"/>
        <v>Общий расчет. Анализ даты. Анализ даты. Символические звезды. Демон грабежа. Нет</v>
      </c>
      <c r="C3998" s="11" t="str">
        <f>IFERROR(VLOOKUP(I3998,lvl_1[],2,FALSE),"Нет")</f>
        <v>Общий расчет</v>
      </c>
      <c r="D3998" s="11" t="str">
        <f>IFERROR(VLOOKUP(Rule!J3998,lvl_2[],2,FALSE),"Нет")</f>
        <v>Анализ даты</v>
      </c>
      <c r="E3998" s="11" t="str">
        <f>IFERROR(VLOOKUP(Rule!K3998,lvl_3[],2,FALSE),"Нет")</f>
        <v>Анализ даты</v>
      </c>
      <c r="F3998" s="11" t="str">
        <f>IFERROR(INDEX(lvl_4[],MATCH(L3998,lvl_4[ID],0),MATCH(TEXT(K3998,"##0"),lvl_4[#Headers],0)),"Нет")</f>
        <v>Символические звезды</v>
      </c>
      <c r="G3998" s="11" t="str">
        <f>IFERROR(INDEX(lvl_5[],MATCH(M3998,lvl_5[ID],0),MATCH(_xlfn.CONCAT(TEXT(K3998,"##0"),"_",TEXT(L3998,"##0")),lvl_5[#Headers],0)),"Нет")</f>
        <v>Демон грабежа</v>
      </c>
      <c r="H3998" s="11" t="str">
        <f>IFERROR(INDEX(lvl_6[],MATCH(N3998,lvl_6[ID],0),MATCH(_xlfn.CONCAT(K3998,"_",L3998,"_",M3998),lvl_6[#Headers],0)),"Нет")</f>
        <v>Нет</v>
      </c>
      <c r="I3998" s="12">
        <v>1</v>
      </c>
      <c r="J3998" s="12">
        <v>4</v>
      </c>
      <c r="K3998" s="12">
        <v>1</v>
      </c>
      <c r="L3998" s="12">
        <v>5</v>
      </c>
      <c r="M3998" s="12">
        <v>6</v>
      </c>
      <c r="N3998" s="12">
        <v>0</v>
      </c>
      <c r="O3998" s="12">
        <f>COUNTIF($P$2:P3998,P3998)</f>
        <v>34</v>
      </c>
      <c r="P3998" s="12" t="str">
        <f t="shared" si="246"/>
        <v>141050600</v>
      </c>
      <c r="Q3998" s="12" t="str">
        <f t="shared" si="247"/>
        <v>1410506000034</v>
      </c>
      <c r="R3998" s="20" t="s">
        <v>3459</v>
      </c>
      <c r="U3998" s="12" t="s">
        <v>100</v>
      </c>
      <c r="W3998" s="12" t="s">
        <v>868</v>
      </c>
      <c r="AP3998" s="12" t="s">
        <v>100</v>
      </c>
      <c r="AR3998" s="12" t="s">
        <v>865</v>
      </c>
      <c r="BN3998" s="12">
        <v>1</v>
      </c>
    </row>
    <row r="3999" spans="1:66" ht="45" x14ac:dyDescent="0.25">
      <c r="A3999" s="12">
        <v>1</v>
      </c>
      <c r="B3999" s="11" t="str">
        <f t="shared" si="245"/>
        <v>Общий расчет. Анализ даты. Анализ даты. Символические звезды. Демон грабежа. Нет</v>
      </c>
      <c r="C3999" s="11" t="str">
        <f>IFERROR(VLOOKUP(I3999,lvl_1[],2,FALSE),"Нет")</f>
        <v>Общий расчет</v>
      </c>
      <c r="D3999" s="11" t="str">
        <f>IFERROR(VLOOKUP(Rule!J3999,lvl_2[],2,FALSE),"Нет")</f>
        <v>Анализ даты</v>
      </c>
      <c r="E3999" s="11" t="str">
        <f>IFERROR(VLOOKUP(Rule!K3999,lvl_3[],2,FALSE),"Нет")</f>
        <v>Анализ даты</v>
      </c>
      <c r="F3999" s="11" t="str">
        <f>IFERROR(INDEX(lvl_4[],MATCH(L3999,lvl_4[ID],0),MATCH(TEXT(K3999,"##0"),lvl_4[#Headers],0)),"Нет")</f>
        <v>Символические звезды</v>
      </c>
      <c r="G3999" s="11" t="str">
        <f>IFERROR(INDEX(lvl_5[],MATCH(M3999,lvl_5[ID],0),MATCH(_xlfn.CONCAT(TEXT(K3999,"##0"),"_",TEXT(L3999,"##0")),lvl_5[#Headers],0)),"Нет")</f>
        <v>Демон грабежа</v>
      </c>
      <c r="H3999" s="11" t="str">
        <f>IFERROR(INDEX(lvl_6[],MATCH(N3999,lvl_6[ID],0),MATCH(_xlfn.CONCAT(K3999,"_",L3999,"_",M3999),lvl_6[#Headers],0)),"Нет")</f>
        <v>Нет</v>
      </c>
      <c r="I3999" s="12">
        <v>1</v>
      </c>
      <c r="J3999" s="12">
        <v>4</v>
      </c>
      <c r="K3999" s="12">
        <v>1</v>
      </c>
      <c r="L3999" s="12">
        <v>5</v>
      </c>
      <c r="M3999" s="12">
        <v>6</v>
      </c>
      <c r="N3999" s="12">
        <v>0</v>
      </c>
      <c r="O3999" s="12">
        <f>COUNTIF($P$2:P3999,P3999)</f>
        <v>35</v>
      </c>
      <c r="P3999" s="12" t="str">
        <f t="shared" si="246"/>
        <v>141050600</v>
      </c>
      <c r="Q3999" s="12" t="str">
        <f t="shared" si="247"/>
        <v>1410506000035</v>
      </c>
      <c r="R3999" s="20" t="s">
        <v>3460</v>
      </c>
      <c r="U3999" s="12" t="s">
        <v>100</v>
      </c>
      <c r="W3999" s="12" t="s">
        <v>860</v>
      </c>
      <c r="AP3999" s="12" t="s">
        <v>100</v>
      </c>
      <c r="AR3999" s="12" t="s">
        <v>865</v>
      </c>
      <c r="BN3999" s="12">
        <v>1</v>
      </c>
    </row>
    <row r="4000" spans="1:66" ht="45" x14ac:dyDescent="0.25">
      <c r="A4000" s="12">
        <v>1</v>
      </c>
      <c r="B4000" s="11" t="str">
        <f t="shared" si="245"/>
        <v>Общий расчет. Анализ даты. Анализ даты. Символические звезды. Демон грабежа. Нет</v>
      </c>
      <c r="C4000" s="11" t="str">
        <f>IFERROR(VLOOKUP(I4000,lvl_1[],2,FALSE),"Нет")</f>
        <v>Общий расчет</v>
      </c>
      <c r="D4000" s="11" t="str">
        <f>IFERROR(VLOOKUP(Rule!J4000,lvl_2[],2,FALSE),"Нет")</f>
        <v>Анализ даты</v>
      </c>
      <c r="E4000" s="11" t="str">
        <f>IFERROR(VLOOKUP(Rule!K4000,lvl_3[],2,FALSE),"Нет")</f>
        <v>Анализ даты</v>
      </c>
      <c r="F4000" s="11" t="str">
        <f>IFERROR(INDEX(lvl_4[],MATCH(L4000,lvl_4[ID],0),MATCH(TEXT(K4000,"##0"),lvl_4[#Headers],0)),"Нет")</f>
        <v>Символические звезды</v>
      </c>
      <c r="G4000" s="11" t="str">
        <f>IFERROR(INDEX(lvl_5[],MATCH(M4000,lvl_5[ID],0),MATCH(_xlfn.CONCAT(TEXT(K4000,"##0"),"_",TEXT(L4000,"##0")),lvl_5[#Headers],0)),"Нет")</f>
        <v>Демон грабежа</v>
      </c>
      <c r="H4000" s="11" t="str">
        <f>IFERROR(INDEX(lvl_6[],MATCH(N4000,lvl_6[ID],0),MATCH(_xlfn.CONCAT(K4000,"_",L4000,"_",M4000),lvl_6[#Headers],0)),"Нет")</f>
        <v>Нет</v>
      </c>
      <c r="I4000" s="12">
        <v>1</v>
      </c>
      <c r="J4000" s="12">
        <v>4</v>
      </c>
      <c r="K4000" s="12">
        <v>1</v>
      </c>
      <c r="L4000" s="12">
        <v>5</v>
      </c>
      <c r="M4000" s="12">
        <v>6</v>
      </c>
      <c r="N4000" s="12">
        <v>0</v>
      </c>
      <c r="O4000" s="12">
        <f>COUNTIF($P$2:P4000,P4000)</f>
        <v>36</v>
      </c>
      <c r="P4000" s="12" t="str">
        <f t="shared" si="246"/>
        <v>141050600</v>
      </c>
      <c r="Q4000" s="12" t="str">
        <f t="shared" si="247"/>
        <v>1410506000036</v>
      </c>
      <c r="R4000" s="20" t="s">
        <v>3461</v>
      </c>
      <c r="U4000" s="12" t="s">
        <v>100</v>
      </c>
      <c r="W4000" s="12" t="s">
        <v>864</v>
      </c>
      <c r="AP4000" s="12" t="s">
        <v>100</v>
      </c>
      <c r="AR4000" s="12" t="s">
        <v>865</v>
      </c>
      <c r="BN4000" s="12">
        <v>1</v>
      </c>
    </row>
    <row r="4001" spans="1:66" ht="45" x14ac:dyDescent="0.25">
      <c r="A4001" s="12">
        <v>1</v>
      </c>
      <c r="B4001" s="11" t="str">
        <f t="shared" si="245"/>
        <v>Общий расчет. Анализ даты. Анализ даты. Символические звезды. Цветок романтики / Цветок персика. Нет</v>
      </c>
      <c r="C4001" s="11" t="str">
        <f>IFERROR(VLOOKUP(I4001,lvl_1[],2,FALSE),"Нет")</f>
        <v>Общий расчет</v>
      </c>
      <c r="D4001" s="11" t="str">
        <f>IFERROR(VLOOKUP(Rule!J4001,lvl_2[],2,FALSE),"Нет")</f>
        <v>Анализ даты</v>
      </c>
      <c r="E4001" s="11" t="str">
        <f>IFERROR(VLOOKUP(Rule!K4001,lvl_3[],2,FALSE),"Нет")</f>
        <v>Анализ даты</v>
      </c>
      <c r="F4001" s="11" t="str">
        <f>IFERROR(INDEX(lvl_4[],MATCH(L4001,lvl_4[ID],0),MATCH(TEXT(K4001,"##0"),lvl_4[#Headers],0)),"Нет")</f>
        <v>Символические звезды</v>
      </c>
      <c r="G4001" s="11" t="str">
        <f>IFERROR(INDEX(lvl_5[],MATCH(M4001,lvl_5[ID],0),MATCH(_xlfn.CONCAT(TEXT(K4001,"##0"),"_",TEXT(L4001,"##0")),lvl_5[#Headers],0)),"Нет")</f>
        <v>Цветок романтики / Цветок персика</v>
      </c>
      <c r="H4001" s="11" t="str">
        <f>IFERROR(INDEX(lvl_6[],MATCH(N4001,lvl_6[ID],0),MATCH(_xlfn.CONCAT(K4001,"_",L4001,"_",M4001),lvl_6[#Headers],0)),"Нет")</f>
        <v>Нет</v>
      </c>
      <c r="I4001" s="12">
        <v>1</v>
      </c>
      <c r="J4001" s="12">
        <v>4</v>
      </c>
      <c r="K4001" s="12">
        <v>1</v>
      </c>
      <c r="L4001" s="12">
        <v>5</v>
      </c>
      <c r="M4001" s="12">
        <v>7</v>
      </c>
      <c r="N4001" s="12">
        <v>0</v>
      </c>
      <c r="O4001" s="12">
        <f>COUNTIF($P$2:P4001,P4001)</f>
        <v>25</v>
      </c>
      <c r="P4001" s="12" t="str">
        <f t="shared" si="246"/>
        <v>141050700</v>
      </c>
      <c r="Q4001" s="12" t="str">
        <f t="shared" si="247"/>
        <v>1410507000025</v>
      </c>
      <c r="R4001" s="20" t="s">
        <v>3462</v>
      </c>
      <c r="U4001" s="12" t="s">
        <v>100</v>
      </c>
      <c r="W4001" s="12" t="s">
        <v>859</v>
      </c>
      <c r="AP4001" s="12" t="s">
        <v>100</v>
      </c>
      <c r="AR4001" s="12" t="s">
        <v>860</v>
      </c>
      <c r="BN4001" s="12">
        <v>1</v>
      </c>
    </row>
    <row r="4002" spans="1:66" ht="45" x14ac:dyDescent="0.25">
      <c r="A4002" s="12">
        <v>1</v>
      </c>
      <c r="B4002" s="11" t="str">
        <f t="shared" si="245"/>
        <v>Общий расчет. Анализ даты. Анализ даты. Символические звезды. Цветок романтики / Цветок персика. Нет</v>
      </c>
      <c r="C4002" s="11" t="str">
        <f>IFERROR(VLOOKUP(I4002,lvl_1[],2,FALSE),"Нет")</f>
        <v>Общий расчет</v>
      </c>
      <c r="D4002" s="11" t="str">
        <f>IFERROR(VLOOKUP(Rule!J4002,lvl_2[],2,FALSE),"Нет")</f>
        <v>Анализ даты</v>
      </c>
      <c r="E4002" s="11" t="str">
        <f>IFERROR(VLOOKUP(Rule!K4002,lvl_3[],2,FALSE),"Нет")</f>
        <v>Анализ даты</v>
      </c>
      <c r="F4002" s="11" t="str">
        <f>IFERROR(INDEX(lvl_4[],MATCH(L4002,lvl_4[ID],0),MATCH(TEXT(K4002,"##0"),lvl_4[#Headers],0)),"Нет")</f>
        <v>Символические звезды</v>
      </c>
      <c r="G4002" s="11" t="str">
        <f>IFERROR(INDEX(lvl_5[],MATCH(M4002,lvl_5[ID],0),MATCH(_xlfn.CONCAT(TEXT(K4002,"##0"),"_",TEXT(L4002,"##0")),lvl_5[#Headers],0)),"Нет")</f>
        <v>Цветок романтики / Цветок персика</v>
      </c>
      <c r="H4002" s="11" t="str">
        <f>IFERROR(INDEX(lvl_6[],MATCH(N4002,lvl_6[ID],0),MATCH(_xlfn.CONCAT(K4002,"_",L4002,"_",M4002),lvl_6[#Headers],0)),"Нет")</f>
        <v>Нет</v>
      </c>
      <c r="I4002" s="12">
        <v>1</v>
      </c>
      <c r="J4002" s="12">
        <v>4</v>
      </c>
      <c r="K4002" s="12">
        <v>1</v>
      </c>
      <c r="L4002" s="12">
        <v>5</v>
      </c>
      <c r="M4002" s="12">
        <v>7</v>
      </c>
      <c r="N4002" s="12">
        <v>0</v>
      </c>
      <c r="O4002" s="12">
        <f>COUNTIF($P$2:P4002,P4002)</f>
        <v>26</v>
      </c>
      <c r="P4002" s="12" t="str">
        <f t="shared" si="246"/>
        <v>141050700</v>
      </c>
      <c r="Q4002" s="12" t="str">
        <f t="shared" si="247"/>
        <v>1410507000026</v>
      </c>
      <c r="R4002" s="20" t="s">
        <v>3463</v>
      </c>
      <c r="U4002" s="12" t="s">
        <v>100</v>
      </c>
      <c r="W4002" s="12" t="s">
        <v>863</v>
      </c>
      <c r="AP4002" s="12" t="s">
        <v>100</v>
      </c>
      <c r="AR4002" s="12" t="s">
        <v>860</v>
      </c>
      <c r="BN4002" s="12">
        <v>1</v>
      </c>
    </row>
    <row r="4003" spans="1:66" ht="45" x14ac:dyDescent="0.25">
      <c r="A4003" s="12">
        <v>1</v>
      </c>
      <c r="B4003" s="11" t="str">
        <f t="shared" si="245"/>
        <v>Общий расчет. Анализ даты. Анализ даты. Символические звезды. Цветок романтики / Цветок персика. Нет</v>
      </c>
      <c r="C4003" s="11" t="str">
        <f>IFERROR(VLOOKUP(I4003,lvl_1[],2,FALSE),"Нет")</f>
        <v>Общий расчет</v>
      </c>
      <c r="D4003" s="11" t="str">
        <f>IFERROR(VLOOKUP(Rule!J4003,lvl_2[],2,FALSE),"Нет")</f>
        <v>Анализ даты</v>
      </c>
      <c r="E4003" s="11" t="str">
        <f>IFERROR(VLOOKUP(Rule!K4003,lvl_3[],2,FALSE),"Нет")</f>
        <v>Анализ даты</v>
      </c>
      <c r="F4003" s="11" t="str">
        <f>IFERROR(INDEX(lvl_4[],MATCH(L4003,lvl_4[ID],0),MATCH(TEXT(K4003,"##0"),lvl_4[#Headers],0)),"Нет")</f>
        <v>Символические звезды</v>
      </c>
      <c r="G4003" s="11" t="str">
        <f>IFERROR(INDEX(lvl_5[],MATCH(M4003,lvl_5[ID],0),MATCH(_xlfn.CONCAT(TEXT(K4003,"##0"),"_",TEXT(L4003,"##0")),lvl_5[#Headers],0)),"Нет")</f>
        <v>Цветок романтики / Цветок персика</v>
      </c>
      <c r="H4003" s="11" t="str">
        <f>IFERROR(INDEX(lvl_6[],MATCH(N4003,lvl_6[ID],0),MATCH(_xlfn.CONCAT(K4003,"_",L4003,"_",M4003),lvl_6[#Headers],0)),"Нет")</f>
        <v>Нет</v>
      </c>
      <c r="I4003" s="12">
        <v>1</v>
      </c>
      <c r="J4003" s="12">
        <v>4</v>
      </c>
      <c r="K4003" s="12">
        <v>1</v>
      </c>
      <c r="L4003" s="12">
        <v>5</v>
      </c>
      <c r="M4003" s="12">
        <v>7</v>
      </c>
      <c r="N4003" s="12">
        <v>0</v>
      </c>
      <c r="O4003" s="12">
        <f>COUNTIF($P$2:P4003,P4003)</f>
        <v>27</v>
      </c>
      <c r="P4003" s="12" t="str">
        <f t="shared" si="246"/>
        <v>141050700</v>
      </c>
      <c r="Q4003" s="12" t="str">
        <f t="shared" si="247"/>
        <v>1410507000027</v>
      </c>
      <c r="R4003" s="20" t="s">
        <v>3464</v>
      </c>
      <c r="U4003" s="12" t="s">
        <v>100</v>
      </c>
      <c r="W4003" s="12" t="s">
        <v>867</v>
      </c>
      <c r="AP4003" s="12" t="s">
        <v>100</v>
      </c>
      <c r="AR4003" s="12" t="s">
        <v>860</v>
      </c>
      <c r="BN4003" s="12">
        <v>1</v>
      </c>
    </row>
    <row r="4004" spans="1:66" ht="45" x14ac:dyDescent="0.25">
      <c r="A4004" s="12">
        <v>1</v>
      </c>
      <c r="B4004" s="11" t="str">
        <f t="shared" si="245"/>
        <v>Общий расчет. Анализ даты. Анализ даты. Символические звезды. Цветок романтики / Цветок персика. Нет</v>
      </c>
      <c r="C4004" s="11" t="str">
        <f>IFERROR(VLOOKUP(I4004,lvl_1[],2,FALSE),"Нет")</f>
        <v>Общий расчет</v>
      </c>
      <c r="D4004" s="11" t="str">
        <f>IFERROR(VLOOKUP(Rule!J4004,lvl_2[],2,FALSE),"Нет")</f>
        <v>Анализ даты</v>
      </c>
      <c r="E4004" s="11" t="str">
        <f>IFERROR(VLOOKUP(Rule!K4004,lvl_3[],2,FALSE),"Нет")</f>
        <v>Анализ даты</v>
      </c>
      <c r="F4004" s="11" t="str">
        <f>IFERROR(INDEX(lvl_4[],MATCH(L4004,lvl_4[ID],0),MATCH(TEXT(K4004,"##0"),lvl_4[#Headers],0)),"Нет")</f>
        <v>Символические звезды</v>
      </c>
      <c r="G4004" s="11" t="str">
        <f>IFERROR(INDEX(lvl_5[],MATCH(M4004,lvl_5[ID],0),MATCH(_xlfn.CONCAT(TEXT(K4004,"##0"),"_",TEXT(L4004,"##0")),lvl_5[#Headers],0)),"Нет")</f>
        <v>Цветок романтики / Цветок персика</v>
      </c>
      <c r="H4004" s="11" t="str">
        <f>IFERROR(INDEX(lvl_6[],MATCH(N4004,lvl_6[ID],0),MATCH(_xlfn.CONCAT(K4004,"_",L4004,"_",M4004),lvl_6[#Headers],0)),"Нет")</f>
        <v>Нет</v>
      </c>
      <c r="I4004" s="12">
        <v>1</v>
      </c>
      <c r="J4004" s="12">
        <v>4</v>
      </c>
      <c r="K4004" s="12">
        <v>1</v>
      </c>
      <c r="L4004" s="12">
        <v>5</v>
      </c>
      <c r="M4004" s="12">
        <v>7</v>
      </c>
      <c r="N4004" s="12">
        <v>0</v>
      </c>
      <c r="O4004" s="12">
        <f>COUNTIF($P$2:P4004,P4004)</f>
        <v>28</v>
      </c>
      <c r="P4004" s="12" t="str">
        <f t="shared" si="246"/>
        <v>141050700</v>
      </c>
      <c r="Q4004" s="12" t="str">
        <f t="shared" si="247"/>
        <v>1410507000028</v>
      </c>
      <c r="R4004" s="20" t="s">
        <v>3465</v>
      </c>
      <c r="U4004" s="12" t="s">
        <v>100</v>
      </c>
      <c r="W4004" s="12" t="s">
        <v>862</v>
      </c>
      <c r="AP4004" s="12" t="s">
        <v>100</v>
      </c>
      <c r="AR4004" s="12" t="s">
        <v>863</v>
      </c>
      <c r="BN4004" s="12">
        <v>1</v>
      </c>
    </row>
    <row r="4005" spans="1:66" ht="45" x14ac:dyDescent="0.25">
      <c r="A4005" s="12">
        <v>1</v>
      </c>
      <c r="B4005" s="11" t="str">
        <f t="shared" ref="B4005:B4068" si="248">_xlfn.CONCAT(C4005,". ", D4005,". ", E4005,". ", F4005,". ", G4005,". ", H4005)</f>
        <v>Общий расчет. Анализ даты. Анализ даты. Символические звезды. Цветок романтики / Цветок персика. Нет</v>
      </c>
      <c r="C4005" s="11" t="str">
        <f>IFERROR(VLOOKUP(I4005,lvl_1[],2,FALSE),"Нет")</f>
        <v>Общий расчет</v>
      </c>
      <c r="D4005" s="11" t="str">
        <f>IFERROR(VLOOKUP(Rule!J4005,lvl_2[],2,FALSE),"Нет")</f>
        <v>Анализ даты</v>
      </c>
      <c r="E4005" s="11" t="str">
        <f>IFERROR(VLOOKUP(Rule!K4005,lvl_3[],2,FALSE),"Нет")</f>
        <v>Анализ даты</v>
      </c>
      <c r="F4005" s="11" t="str">
        <f>IFERROR(INDEX(lvl_4[],MATCH(L4005,lvl_4[ID],0),MATCH(TEXT(K4005,"##0"),lvl_4[#Headers],0)),"Нет")</f>
        <v>Символические звезды</v>
      </c>
      <c r="G4005" s="11" t="str">
        <f>IFERROR(INDEX(lvl_5[],MATCH(M4005,lvl_5[ID],0),MATCH(_xlfn.CONCAT(TEXT(K4005,"##0"),"_",TEXT(L4005,"##0")),lvl_5[#Headers],0)),"Нет")</f>
        <v>Цветок романтики / Цветок персика</v>
      </c>
      <c r="H4005" s="11" t="str">
        <f>IFERROR(INDEX(lvl_6[],MATCH(N4005,lvl_6[ID],0),MATCH(_xlfn.CONCAT(K4005,"_",L4005,"_",M4005),lvl_6[#Headers],0)),"Нет")</f>
        <v>Нет</v>
      </c>
      <c r="I4005" s="12">
        <v>1</v>
      </c>
      <c r="J4005" s="12">
        <v>4</v>
      </c>
      <c r="K4005" s="12">
        <v>1</v>
      </c>
      <c r="L4005" s="12">
        <v>5</v>
      </c>
      <c r="M4005" s="12">
        <v>7</v>
      </c>
      <c r="N4005" s="12">
        <v>0</v>
      </c>
      <c r="O4005" s="12">
        <f>COUNTIF($P$2:P4005,P4005)</f>
        <v>29</v>
      </c>
      <c r="P4005" s="12" t="str">
        <f t="shared" ref="P4005:P4068" si="249">_xlfn.CONCAT(I4005,
J4005,
K4005,
IF(LEN(L4005)=1,_xlfn.CONCAT(0,L4005),L4005),
IF(LEN(M4005)=1,_xlfn.CONCAT(0,M4005),M4005),
IF(LEN(N4005)=1,_xlfn.CONCAT(0,N4005),N4005))</f>
        <v>141050700</v>
      </c>
      <c r="Q4005" s="12" t="str">
        <f t="shared" ref="Q4005:Q4068" si="250">_xlfn.CONCAT(I4005,
J4005,
K4005,
IF(LEN(L4005)=1,_xlfn.CONCAT(0,L4005),L4005),
IF(LEN(M4005)=1,_xlfn.CONCAT(0,M4005),M4005),
IF(LEN(N4005)=1,_xlfn.CONCAT(0,N4005),N4005),
IF(LEN(O4005)=1,_xlfn.CONCAT("000",O4005),IF(LEN(O4005)=2,_xlfn.CONCAT("00",O4005),IF(LEN(O4005)=3,_xlfn.CONCAT(0,O4005),O4005))))</f>
        <v>1410507000029</v>
      </c>
      <c r="R4005" s="20" t="s">
        <v>3466</v>
      </c>
      <c r="U4005" s="12" t="s">
        <v>100</v>
      </c>
      <c r="W4005" s="12" t="s">
        <v>866</v>
      </c>
      <c r="AP4005" s="12" t="s">
        <v>100</v>
      </c>
      <c r="AR4005" s="12" t="s">
        <v>863</v>
      </c>
      <c r="BN4005" s="12">
        <v>1</v>
      </c>
    </row>
    <row r="4006" spans="1:66" ht="45" x14ac:dyDescent="0.25">
      <c r="A4006" s="12">
        <v>1</v>
      </c>
      <c r="B4006" s="11" t="str">
        <f t="shared" si="248"/>
        <v>Общий расчет. Анализ даты. Анализ даты. Символические звезды. Цветок романтики / Цветок персика. Нет</v>
      </c>
      <c r="C4006" s="11" t="str">
        <f>IFERROR(VLOOKUP(I4006,lvl_1[],2,FALSE),"Нет")</f>
        <v>Общий расчет</v>
      </c>
      <c r="D4006" s="11" t="str">
        <f>IFERROR(VLOOKUP(Rule!J4006,lvl_2[],2,FALSE),"Нет")</f>
        <v>Анализ даты</v>
      </c>
      <c r="E4006" s="11" t="str">
        <f>IFERROR(VLOOKUP(Rule!K4006,lvl_3[],2,FALSE),"Нет")</f>
        <v>Анализ даты</v>
      </c>
      <c r="F4006" s="11" t="str">
        <f>IFERROR(INDEX(lvl_4[],MATCH(L4006,lvl_4[ID],0),MATCH(TEXT(K4006,"##0"),lvl_4[#Headers],0)),"Нет")</f>
        <v>Символические звезды</v>
      </c>
      <c r="G4006" s="11" t="str">
        <f>IFERROR(INDEX(lvl_5[],MATCH(M4006,lvl_5[ID],0),MATCH(_xlfn.CONCAT(TEXT(K4006,"##0"),"_",TEXT(L4006,"##0")),lvl_5[#Headers],0)),"Нет")</f>
        <v>Цветок романтики / Цветок персика</v>
      </c>
      <c r="H4006" s="11" t="str">
        <f>IFERROR(INDEX(lvl_6[],MATCH(N4006,lvl_6[ID],0),MATCH(_xlfn.CONCAT(K4006,"_",L4006,"_",M4006),lvl_6[#Headers],0)),"Нет")</f>
        <v>Нет</v>
      </c>
      <c r="I4006" s="12">
        <v>1</v>
      </c>
      <c r="J4006" s="12">
        <v>4</v>
      </c>
      <c r="K4006" s="12">
        <v>1</v>
      </c>
      <c r="L4006" s="12">
        <v>5</v>
      </c>
      <c r="M4006" s="12">
        <v>7</v>
      </c>
      <c r="N4006" s="12">
        <v>0</v>
      </c>
      <c r="O4006" s="12">
        <f>COUNTIF($P$2:P4006,P4006)</f>
        <v>30</v>
      </c>
      <c r="P4006" s="12" t="str">
        <f t="shared" si="249"/>
        <v>141050700</v>
      </c>
      <c r="Q4006" s="12" t="str">
        <f t="shared" si="250"/>
        <v>1410507000030</v>
      </c>
      <c r="R4006" s="20" t="s">
        <v>3467</v>
      </c>
      <c r="U4006" s="12" t="s">
        <v>100</v>
      </c>
      <c r="W4006" s="12" t="s">
        <v>870</v>
      </c>
      <c r="AP4006" s="12" t="s">
        <v>100</v>
      </c>
      <c r="AR4006" s="12" t="s">
        <v>863</v>
      </c>
      <c r="BN4006" s="12">
        <v>1</v>
      </c>
    </row>
    <row r="4007" spans="1:66" ht="45" x14ac:dyDescent="0.25">
      <c r="A4007" s="12">
        <v>1</v>
      </c>
      <c r="B4007" s="11" t="str">
        <f t="shared" si="248"/>
        <v>Общий расчет. Анализ даты. Анализ даты. Символические звезды. Цветок романтики / Цветок персика. Нет</v>
      </c>
      <c r="C4007" s="11" t="str">
        <f>IFERROR(VLOOKUP(I4007,lvl_1[],2,FALSE),"Нет")</f>
        <v>Общий расчет</v>
      </c>
      <c r="D4007" s="11" t="str">
        <f>IFERROR(VLOOKUP(Rule!J4007,lvl_2[],2,FALSE),"Нет")</f>
        <v>Анализ даты</v>
      </c>
      <c r="E4007" s="11" t="str">
        <f>IFERROR(VLOOKUP(Rule!K4007,lvl_3[],2,FALSE),"Нет")</f>
        <v>Анализ даты</v>
      </c>
      <c r="F4007" s="11" t="str">
        <f>IFERROR(INDEX(lvl_4[],MATCH(L4007,lvl_4[ID],0),MATCH(TEXT(K4007,"##0"),lvl_4[#Headers],0)),"Нет")</f>
        <v>Символические звезды</v>
      </c>
      <c r="G4007" s="11" t="str">
        <f>IFERROR(INDEX(lvl_5[],MATCH(M4007,lvl_5[ID],0),MATCH(_xlfn.CONCAT(TEXT(K4007,"##0"),"_",TEXT(L4007,"##0")),lvl_5[#Headers],0)),"Нет")</f>
        <v>Цветок романтики / Цветок персика</v>
      </c>
      <c r="H4007" s="11" t="str">
        <f>IFERROR(INDEX(lvl_6[],MATCH(N4007,lvl_6[ID],0),MATCH(_xlfn.CONCAT(K4007,"_",L4007,"_",M4007),lvl_6[#Headers],0)),"Нет")</f>
        <v>Нет</v>
      </c>
      <c r="I4007" s="12">
        <v>1</v>
      </c>
      <c r="J4007" s="12">
        <v>4</v>
      </c>
      <c r="K4007" s="12">
        <v>1</v>
      </c>
      <c r="L4007" s="12">
        <v>5</v>
      </c>
      <c r="M4007" s="12">
        <v>7</v>
      </c>
      <c r="N4007" s="12">
        <v>0</v>
      </c>
      <c r="O4007" s="12">
        <f>COUNTIF($P$2:P4007,P4007)</f>
        <v>31</v>
      </c>
      <c r="P4007" s="12" t="str">
        <f t="shared" si="249"/>
        <v>141050700</v>
      </c>
      <c r="Q4007" s="12" t="str">
        <f t="shared" si="250"/>
        <v>1410507000031</v>
      </c>
      <c r="R4007" s="20" t="s">
        <v>3468</v>
      </c>
      <c r="U4007" s="12" t="s">
        <v>100</v>
      </c>
      <c r="W4007" s="12" t="s">
        <v>865</v>
      </c>
      <c r="AP4007" s="12" t="s">
        <v>100</v>
      </c>
      <c r="AR4007" s="12" t="s">
        <v>866</v>
      </c>
      <c r="BN4007" s="12">
        <v>1</v>
      </c>
    </row>
    <row r="4008" spans="1:66" ht="45" x14ac:dyDescent="0.25">
      <c r="A4008" s="12">
        <v>1</v>
      </c>
      <c r="B4008" s="11" t="str">
        <f t="shared" si="248"/>
        <v>Общий расчет. Анализ даты. Анализ даты. Символические звезды. Цветок романтики / Цветок персика. Нет</v>
      </c>
      <c r="C4008" s="11" t="str">
        <f>IFERROR(VLOOKUP(I4008,lvl_1[],2,FALSE),"Нет")</f>
        <v>Общий расчет</v>
      </c>
      <c r="D4008" s="11" t="str">
        <f>IFERROR(VLOOKUP(Rule!J4008,lvl_2[],2,FALSE),"Нет")</f>
        <v>Анализ даты</v>
      </c>
      <c r="E4008" s="11" t="str">
        <f>IFERROR(VLOOKUP(Rule!K4008,lvl_3[],2,FALSE),"Нет")</f>
        <v>Анализ даты</v>
      </c>
      <c r="F4008" s="11" t="str">
        <f>IFERROR(INDEX(lvl_4[],MATCH(L4008,lvl_4[ID],0),MATCH(TEXT(K4008,"##0"),lvl_4[#Headers],0)),"Нет")</f>
        <v>Символические звезды</v>
      </c>
      <c r="G4008" s="11" t="str">
        <f>IFERROR(INDEX(lvl_5[],MATCH(M4008,lvl_5[ID],0),MATCH(_xlfn.CONCAT(TEXT(K4008,"##0"),"_",TEXT(L4008,"##0")),lvl_5[#Headers],0)),"Нет")</f>
        <v>Цветок романтики / Цветок персика</v>
      </c>
      <c r="H4008" s="11" t="str">
        <f>IFERROR(INDEX(lvl_6[],MATCH(N4008,lvl_6[ID],0),MATCH(_xlfn.CONCAT(K4008,"_",L4008,"_",M4008),lvl_6[#Headers],0)),"Нет")</f>
        <v>Нет</v>
      </c>
      <c r="I4008" s="12">
        <v>1</v>
      </c>
      <c r="J4008" s="12">
        <v>4</v>
      </c>
      <c r="K4008" s="12">
        <v>1</v>
      </c>
      <c r="L4008" s="12">
        <v>5</v>
      </c>
      <c r="M4008" s="12">
        <v>7</v>
      </c>
      <c r="N4008" s="12">
        <v>0</v>
      </c>
      <c r="O4008" s="12">
        <f>COUNTIF($P$2:P4008,P4008)</f>
        <v>32</v>
      </c>
      <c r="P4008" s="12" t="str">
        <f t="shared" si="249"/>
        <v>141050700</v>
      </c>
      <c r="Q4008" s="12" t="str">
        <f t="shared" si="250"/>
        <v>1410507000032</v>
      </c>
      <c r="R4008" s="20" t="s">
        <v>3469</v>
      </c>
      <c r="U4008" s="12" t="s">
        <v>100</v>
      </c>
      <c r="W4008" s="12" t="s">
        <v>869</v>
      </c>
      <c r="AP4008" s="12" t="s">
        <v>100</v>
      </c>
      <c r="AR4008" s="12" t="s">
        <v>866</v>
      </c>
      <c r="BN4008" s="12">
        <v>1</v>
      </c>
    </row>
    <row r="4009" spans="1:66" ht="45" x14ac:dyDescent="0.25">
      <c r="A4009" s="12">
        <v>1</v>
      </c>
      <c r="B4009" s="11" t="str">
        <f t="shared" si="248"/>
        <v>Общий расчет. Анализ даты. Анализ даты. Символические звезды. Цветок романтики / Цветок персика. Нет</v>
      </c>
      <c r="C4009" s="11" t="str">
        <f>IFERROR(VLOOKUP(I4009,lvl_1[],2,FALSE),"Нет")</f>
        <v>Общий расчет</v>
      </c>
      <c r="D4009" s="11" t="str">
        <f>IFERROR(VLOOKUP(Rule!J4009,lvl_2[],2,FALSE),"Нет")</f>
        <v>Анализ даты</v>
      </c>
      <c r="E4009" s="11" t="str">
        <f>IFERROR(VLOOKUP(Rule!K4009,lvl_3[],2,FALSE),"Нет")</f>
        <v>Анализ даты</v>
      </c>
      <c r="F4009" s="11" t="str">
        <f>IFERROR(INDEX(lvl_4[],MATCH(L4009,lvl_4[ID],0),MATCH(TEXT(K4009,"##0"),lvl_4[#Headers],0)),"Нет")</f>
        <v>Символические звезды</v>
      </c>
      <c r="G4009" s="11" t="str">
        <f>IFERROR(INDEX(lvl_5[],MATCH(M4009,lvl_5[ID],0),MATCH(_xlfn.CONCAT(TEXT(K4009,"##0"),"_",TEXT(L4009,"##0")),lvl_5[#Headers],0)),"Нет")</f>
        <v>Цветок романтики / Цветок персика</v>
      </c>
      <c r="H4009" s="11" t="str">
        <f>IFERROR(INDEX(lvl_6[],MATCH(N4009,lvl_6[ID],0),MATCH(_xlfn.CONCAT(K4009,"_",L4009,"_",M4009),lvl_6[#Headers],0)),"Нет")</f>
        <v>Нет</v>
      </c>
      <c r="I4009" s="12">
        <v>1</v>
      </c>
      <c r="J4009" s="12">
        <v>4</v>
      </c>
      <c r="K4009" s="12">
        <v>1</v>
      </c>
      <c r="L4009" s="12">
        <v>5</v>
      </c>
      <c r="M4009" s="12">
        <v>7</v>
      </c>
      <c r="N4009" s="12">
        <v>0</v>
      </c>
      <c r="O4009" s="12">
        <f>COUNTIF($P$2:P4009,P4009)</f>
        <v>33</v>
      </c>
      <c r="P4009" s="12" t="str">
        <f t="shared" si="249"/>
        <v>141050700</v>
      </c>
      <c r="Q4009" s="12" t="str">
        <f t="shared" si="250"/>
        <v>1410507000033</v>
      </c>
      <c r="R4009" s="20" t="s">
        <v>3470</v>
      </c>
      <c r="U4009" s="12" t="s">
        <v>100</v>
      </c>
      <c r="W4009" s="12" t="s">
        <v>861</v>
      </c>
      <c r="AP4009" s="12" t="s">
        <v>100</v>
      </c>
      <c r="AR4009" s="12" t="s">
        <v>866</v>
      </c>
      <c r="BN4009" s="12">
        <v>1</v>
      </c>
    </row>
    <row r="4010" spans="1:66" ht="45" x14ac:dyDescent="0.25">
      <c r="A4010" s="12">
        <v>1</v>
      </c>
      <c r="B4010" s="11" t="str">
        <f t="shared" si="248"/>
        <v>Общий расчет. Анализ даты. Анализ даты. Символические звезды. Цветок романтики / Цветок персика. Нет</v>
      </c>
      <c r="C4010" s="11" t="str">
        <f>IFERROR(VLOOKUP(I4010,lvl_1[],2,FALSE),"Нет")</f>
        <v>Общий расчет</v>
      </c>
      <c r="D4010" s="11" t="str">
        <f>IFERROR(VLOOKUP(Rule!J4010,lvl_2[],2,FALSE),"Нет")</f>
        <v>Анализ даты</v>
      </c>
      <c r="E4010" s="11" t="str">
        <f>IFERROR(VLOOKUP(Rule!K4010,lvl_3[],2,FALSE),"Нет")</f>
        <v>Анализ даты</v>
      </c>
      <c r="F4010" s="11" t="str">
        <f>IFERROR(INDEX(lvl_4[],MATCH(L4010,lvl_4[ID],0),MATCH(TEXT(K4010,"##0"),lvl_4[#Headers],0)),"Нет")</f>
        <v>Символические звезды</v>
      </c>
      <c r="G4010" s="11" t="str">
        <f>IFERROR(INDEX(lvl_5[],MATCH(M4010,lvl_5[ID],0),MATCH(_xlfn.CONCAT(TEXT(K4010,"##0"),"_",TEXT(L4010,"##0")),lvl_5[#Headers],0)),"Нет")</f>
        <v>Цветок романтики / Цветок персика</v>
      </c>
      <c r="H4010" s="11" t="str">
        <f>IFERROR(INDEX(lvl_6[],MATCH(N4010,lvl_6[ID],0),MATCH(_xlfn.CONCAT(K4010,"_",L4010,"_",M4010),lvl_6[#Headers],0)),"Нет")</f>
        <v>Нет</v>
      </c>
      <c r="I4010" s="12">
        <v>1</v>
      </c>
      <c r="J4010" s="12">
        <v>4</v>
      </c>
      <c r="K4010" s="12">
        <v>1</v>
      </c>
      <c r="L4010" s="12">
        <v>5</v>
      </c>
      <c r="M4010" s="12">
        <v>7</v>
      </c>
      <c r="N4010" s="12">
        <v>0</v>
      </c>
      <c r="O4010" s="12">
        <f>COUNTIF($P$2:P4010,P4010)</f>
        <v>34</v>
      </c>
      <c r="P4010" s="12" t="str">
        <f t="shared" si="249"/>
        <v>141050700</v>
      </c>
      <c r="Q4010" s="12" t="str">
        <f t="shared" si="250"/>
        <v>1410507000034</v>
      </c>
      <c r="R4010" s="20" t="s">
        <v>3471</v>
      </c>
      <c r="U4010" s="12" t="s">
        <v>100</v>
      </c>
      <c r="W4010" s="12" t="s">
        <v>868</v>
      </c>
      <c r="AP4010" s="12" t="s">
        <v>100</v>
      </c>
      <c r="AR4010" s="12" t="s">
        <v>869</v>
      </c>
      <c r="BN4010" s="12">
        <v>1</v>
      </c>
    </row>
    <row r="4011" spans="1:66" ht="45" x14ac:dyDescent="0.25">
      <c r="A4011" s="12">
        <v>1</v>
      </c>
      <c r="B4011" s="11" t="str">
        <f t="shared" si="248"/>
        <v>Общий расчет. Анализ даты. Анализ даты. Символические звезды. Цветок романтики / Цветок персика. Нет</v>
      </c>
      <c r="C4011" s="11" t="str">
        <f>IFERROR(VLOOKUP(I4011,lvl_1[],2,FALSE),"Нет")</f>
        <v>Общий расчет</v>
      </c>
      <c r="D4011" s="11" t="str">
        <f>IFERROR(VLOOKUP(Rule!J4011,lvl_2[],2,FALSE),"Нет")</f>
        <v>Анализ даты</v>
      </c>
      <c r="E4011" s="11" t="str">
        <f>IFERROR(VLOOKUP(Rule!K4011,lvl_3[],2,FALSE),"Нет")</f>
        <v>Анализ даты</v>
      </c>
      <c r="F4011" s="11" t="str">
        <f>IFERROR(INDEX(lvl_4[],MATCH(L4011,lvl_4[ID],0),MATCH(TEXT(K4011,"##0"),lvl_4[#Headers],0)),"Нет")</f>
        <v>Символические звезды</v>
      </c>
      <c r="G4011" s="11" t="str">
        <f>IFERROR(INDEX(lvl_5[],MATCH(M4011,lvl_5[ID],0),MATCH(_xlfn.CONCAT(TEXT(K4011,"##0"),"_",TEXT(L4011,"##0")),lvl_5[#Headers],0)),"Нет")</f>
        <v>Цветок романтики / Цветок персика</v>
      </c>
      <c r="H4011" s="11" t="str">
        <f>IFERROR(INDEX(lvl_6[],MATCH(N4011,lvl_6[ID],0),MATCH(_xlfn.CONCAT(K4011,"_",L4011,"_",M4011),lvl_6[#Headers],0)),"Нет")</f>
        <v>Нет</v>
      </c>
      <c r="I4011" s="12">
        <v>1</v>
      </c>
      <c r="J4011" s="12">
        <v>4</v>
      </c>
      <c r="K4011" s="12">
        <v>1</v>
      </c>
      <c r="L4011" s="12">
        <v>5</v>
      </c>
      <c r="M4011" s="12">
        <v>7</v>
      </c>
      <c r="N4011" s="12">
        <v>0</v>
      </c>
      <c r="O4011" s="12">
        <f>COUNTIF($P$2:P4011,P4011)</f>
        <v>35</v>
      </c>
      <c r="P4011" s="12" t="str">
        <f t="shared" si="249"/>
        <v>141050700</v>
      </c>
      <c r="Q4011" s="12" t="str">
        <f t="shared" si="250"/>
        <v>1410507000035</v>
      </c>
      <c r="R4011" s="20" t="s">
        <v>3472</v>
      </c>
      <c r="U4011" s="12" t="s">
        <v>100</v>
      </c>
      <c r="W4011" s="12" t="s">
        <v>860</v>
      </c>
      <c r="AP4011" s="12" t="s">
        <v>100</v>
      </c>
      <c r="AR4011" s="12" t="s">
        <v>869</v>
      </c>
      <c r="BN4011" s="12">
        <v>1</v>
      </c>
    </row>
    <row r="4012" spans="1:66" ht="45" x14ac:dyDescent="0.25">
      <c r="A4012" s="12">
        <v>1</v>
      </c>
      <c r="B4012" s="11" t="str">
        <f t="shared" si="248"/>
        <v>Общий расчет. Анализ даты. Анализ даты. Символические звезды. Цветок романтики / Цветок персика. Нет</v>
      </c>
      <c r="C4012" s="11" t="str">
        <f>IFERROR(VLOOKUP(I4012,lvl_1[],2,FALSE),"Нет")</f>
        <v>Общий расчет</v>
      </c>
      <c r="D4012" s="11" t="str">
        <f>IFERROR(VLOOKUP(Rule!J4012,lvl_2[],2,FALSE),"Нет")</f>
        <v>Анализ даты</v>
      </c>
      <c r="E4012" s="11" t="str">
        <f>IFERROR(VLOOKUP(Rule!K4012,lvl_3[],2,FALSE),"Нет")</f>
        <v>Анализ даты</v>
      </c>
      <c r="F4012" s="11" t="str">
        <f>IFERROR(INDEX(lvl_4[],MATCH(L4012,lvl_4[ID],0),MATCH(TEXT(K4012,"##0"),lvl_4[#Headers],0)),"Нет")</f>
        <v>Символические звезды</v>
      </c>
      <c r="G4012" s="11" t="str">
        <f>IFERROR(INDEX(lvl_5[],MATCH(M4012,lvl_5[ID],0),MATCH(_xlfn.CONCAT(TEXT(K4012,"##0"),"_",TEXT(L4012,"##0")),lvl_5[#Headers],0)),"Нет")</f>
        <v>Цветок романтики / Цветок персика</v>
      </c>
      <c r="H4012" s="11" t="str">
        <f>IFERROR(INDEX(lvl_6[],MATCH(N4012,lvl_6[ID],0),MATCH(_xlfn.CONCAT(K4012,"_",L4012,"_",M4012),lvl_6[#Headers],0)),"Нет")</f>
        <v>Нет</v>
      </c>
      <c r="I4012" s="12">
        <v>1</v>
      </c>
      <c r="J4012" s="12">
        <v>4</v>
      </c>
      <c r="K4012" s="12">
        <v>1</v>
      </c>
      <c r="L4012" s="12">
        <v>5</v>
      </c>
      <c r="M4012" s="12">
        <v>7</v>
      </c>
      <c r="N4012" s="12">
        <v>0</v>
      </c>
      <c r="O4012" s="12">
        <f>COUNTIF($P$2:P4012,P4012)</f>
        <v>36</v>
      </c>
      <c r="P4012" s="12" t="str">
        <f t="shared" si="249"/>
        <v>141050700</v>
      </c>
      <c r="Q4012" s="12" t="str">
        <f t="shared" si="250"/>
        <v>1410507000036</v>
      </c>
      <c r="R4012" s="20" t="s">
        <v>3473</v>
      </c>
      <c r="U4012" s="12" t="s">
        <v>100</v>
      </c>
      <c r="W4012" s="12" t="s">
        <v>864</v>
      </c>
      <c r="AP4012" s="12" t="s">
        <v>100</v>
      </c>
      <c r="AR4012" s="12" t="s">
        <v>869</v>
      </c>
      <c r="BN4012" s="12">
        <v>1</v>
      </c>
    </row>
    <row r="4013" spans="1:66" ht="45" x14ac:dyDescent="0.25">
      <c r="A4013" s="12">
        <v>1</v>
      </c>
      <c r="B4013" s="11" t="str">
        <f t="shared" si="248"/>
        <v>Общий расчет. Анализ даты. Анализ даты. Символические звезды. Звезда Бедствий. Нет</v>
      </c>
      <c r="C4013" s="11" t="str">
        <f>IFERROR(VLOOKUP(I4013,lvl_1[],2,FALSE),"Нет")</f>
        <v>Общий расчет</v>
      </c>
      <c r="D4013" s="11" t="str">
        <f>IFERROR(VLOOKUP(Rule!J4013,lvl_2[],2,FALSE),"Нет")</f>
        <v>Анализ даты</v>
      </c>
      <c r="E4013" s="11" t="str">
        <f>IFERROR(VLOOKUP(Rule!K4013,lvl_3[],2,FALSE),"Нет")</f>
        <v>Анализ даты</v>
      </c>
      <c r="F4013" s="11" t="str">
        <f>IFERROR(INDEX(lvl_4[],MATCH(L4013,lvl_4[ID],0),MATCH(TEXT(K4013,"##0"),lvl_4[#Headers],0)),"Нет")</f>
        <v>Символические звезды</v>
      </c>
      <c r="G4013" s="11" t="str">
        <f>IFERROR(INDEX(lvl_5[],MATCH(M4013,lvl_5[ID],0),MATCH(_xlfn.CONCAT(TEXT(K4013,"##0"),"_",TEXT(L4013,"##0")),lvl_5[#Headers],0)),"Нет")</f>
        <v>Звезда Бедствий</v>
      </c>
      <c r="H4013" s="11" t="str">
        <f>IFERROR(INDEX(lvl_6[],MATCH(N4013,lvl_6[ID],0),MATCH(_xlfn.CONCAT(K4013,"_",L4013,"_",M4013),lvl_6[#Headers],0)),"Нет")</f>
        <v>Нет</v>
      </c>
      <c r="I4013" s="12">
        <v>1</v>
      </c>
      <c r="J4013" s="12">
        <v>4</v>
      </c>
      <c r="K4013" s="12">
        <v>1</v>
      </c>
      <c r="L4013" s="12">
        <v>5</v>
      </c>
      <c r="M4013" s="12">
        <v>8</v>
      </c>
      <c r="N4013" s="12">
        <v>0</v>
      </c>
      <c r="O4013" s="12">
        <f>COUNTIF($P$2:P4013,P4013)</f>
        <v>25</v>
      </c>
      <c r="P4013" s="12" t="str">
        <f t="shared" si="249"/>
        <v>141050800</v>
      </c>
      <c r="Q4013" s="12" t="str">
        <f t="shared" si="250"/>
        <v>1410508000025</v>
      </c>
      <c r="R4013" s="20" t="s">
        <v>3474</v>
      </c>
      <c r="U4013" s="12" t="s">
        <v>100</v>
      </c>
      <c r="W4013" s="12" t="s">
        <v>859</v>
      </c>
      <c r="AP4013" s="12" t="s">
        <v>100</v>
      </c>
      <c r="AR4013" s="12" t="s">
        <v>869</v>
      </c>
      <c r="BN4013" s="12">
        <v>1</v>
      </c>
    </row>
    <row r="4014" spans="1:66" ht="45" x14ac:dyDescent="0.25">
      <c r="A4014" s="12">
        <v>1</v>
      </c>
      <c r="B4014" s="11" t="str">
        <f t="shared" si="248"/>
        <v>Общий расчет. Анализ даты. Анализ даты. Символические звезды. Звезда Бедствий. Нет</v>
      </c>
      <c r="C4014" s="11" t="str">
        <f>IFERROR(VLOOKUP(I4014,lvl_1[],2,FALSE),"Нет")</f>
        <v>Общий расчет</v>
      </c>
      <c r="D4014" s="11" t="str">
        <f>IFERROR(VLOOKUP(Rule!J4014,lvl_2[],2,FALSE),"Нет")</f>
        <v>Анализ даты</v>
      </c>
      <c r="E4014" s="11" t="str">
        <f>IFERROR(VLOOKUP(Rule!K4014,lvl_3[],2,FALSE),"Нет")</f>
        <v>Анализ даты</v>
      </c>
      <c r="F4014" s="11" t="str">
        <f>IFERROR(INDEX(lvl_4[],MATCH(L4014,lvl_4[ID],0),MATCH(TEXT(K4014,"##0"),lvl_4[#Headers],0)),"Нет")</f>
        <v>Символические звезды</v>
      </c>
      <c r="G4014" s="11" t="str">
        <f>IFERROR(INDEX(lvl_5[],MATCH(M4014,lvl_5[ID],0),MATCH(_xlfn.CONCAT(TEXT(K4014,"##0"),"_",TEXT(L4014,"##0")),lvl_5[#Headers],0)),"Нет")</f>
        <v>Звезда Бедствий</v>
      </c>
      <c r="H4014" s="11" t="str">
        <f>IFERROR(INDEX(lvl_6[],MATCH(N4014,lvl_6[ID],0),MATCH(_xlfn.CONCAT(K4014,"_",L4014,"_",M4014),lvl_6[#Headers],0)),"Нет")</f>
        <v>Нет</v>
      </c>
      <c r="I4014" s="12">
        <v>1</v>
      </c>
      <c r="J4014" s="12">
        <v>4</v>
      </c>
      <c r="K4014" s="12">
        <v>1</v>
      </c>
      <c r="L4014" s="12">
        <v>5</v>
      </c>
      <c r="M4014" s="12">
        <v>8</v>
      </c>
      <c r="N4014" s="12">
        <v>0</v>
      </c>
      <c r="O4014" s="12">
        <f>COUNTIF($P$2:P4014,P4014)</f>
        <v>26</v>
      </c>
      <c r="P4014" s="12" t="str">
        <f t="shared" si="249"/>
        <v>141050800</v>
      </c>
      <c r="Q4014" s="12" t="str">
        <f t="shared" si="250"/>
        <v>1410508000026</v>
      </c>
      <c r="R4014" s="20" t="s">
        <v>3475</v>
      </c>
      <c r="U4014" s="12" t="s">
        <v>100</v>
      </c>
      <c r="W4014" s="12" t="s">
        <v>863</v>
      </c>
      <c r="AP4014" s="12" t="s">
        <v>100</v>
      </c>
      <c r="AR4014" s="12" t="s">
        <v>869</v>
      </c>
      <c r="BN4014" s="12">
        <v>1</v>
      </c>
    </row>
    <row r="4015" spans="1:66" ht="45" x14ac:dyDescent="0.25">
      <c r="A4015" s="12">
        <v>1</v>
      </c>
      <c r="B4015" s="11" t="str">
        <f t="shared" si="248"/>
        <v>Общий расчет. Анализ даты. Анализ даты. Символические звезды. Звезда Бедствий. Нет</v>
      </c>
      <c r="C4015" s="11" t="str">
        <f>IFERROR(VLOOKUP(I4015,lvl_1[],2,FALSE),"Нет")</f>
        <v>Общий расчет</v>
      </c>
      <c r="D4015" s="11" t="str">
        <f>IFERROR(VLOOKUP(Rule!J4015,lvl_2[],2,FALSE),"Нет")</f>
        <v>Анализ даты</v>
      </c>
      <c r="E4015" s="11" t="str">
        <f>IFERROR(VLOOKUP(Rule!K4015,lvl_3[],2,FALSE),"Нет")</f>
        <v>Анализ даты</v>
      </c>
      <c r="F4015" s="11" t="str">
        <f>IFERROR(INDEX(lvl_4[],MATCH(L4015,lvl_4[ID],0),MATCH(TEXT(K4015,"##0"),lvl_4[#Headers],0)),"Нет")</f>
        <v>Символические звезды</v>
      </c>
      <c r="G4015" s="11" t="str">
        <f>IFERROR(INDEX(lvl_5[],MATCH(M4015,lvl_5[ID],0),MATCH(_xlfn.CONCAT(TEXT(K4015,"##0"),"_",TEXT(L4015,"##0")),lvl_5[#Headers],0)),"Нет")</f>
        <v>Звезда Бедствий</v>
      </c>
      <c r="H4015" s="11" t="str">
        <f>IFERROR(INDEX(lvl_6[],MATCH(N4015,lvl_6[ID],0),MATCH(_xlfn.CONCAT(K4015,"_",L4015,"_",M4015),lvl_6[#Headers],0)),"Нет")</f>
        <v>Нет</v>
      </c>
      <c r="I4015" s="12">
        <v>1</v>
      </c>
      <c r="J4015" s="12">
        <v>4</v>
      </c>
      <c r="K4015" s="12">
        <v>1</v>
      </c>
      <c r="L4015" s="12">
        <v>5</v>
      </c>
      <c r="M4015" s="12">
        <v>8</v>
      </c>
      <c r="N4015" s="12">
        <v>0</v>
      </c>
      <c r="O4015" s="12">
        <f>COUNTIF($P$2:P4015,P4015)</f>
        <v>27</v>
      </c>
      <c r="P4015" s="12" t="str">
        <f t="shared" si="249"/>
        <v>141050800</v>
      </c>
      <c r="Q4015" s="12" t="str">
        <f t="shared" si="250"/>
        <v>1410508000027</v>
      </c>
      <c r="R4015" s="20" t="s">
        <v>3476</v>
      </c>
      <c r="U4015" s="12" t="s">
        <v>100</v>
      </c>
      <c r="W4015" s="12" t="s">
        <v>867</v>
      </c>
      <c r="AP4015" s="12" t="s">
        <v>100</v>
      </c>
      <c r="AR4015" s="12" t="s">
        <v>869</v>
      </c>
      <c r="BN4015" s="12">
        <v>1</v>
      </c>
    </row>
    <row r="4016" spans="1:66" ht="45" x14ac:dyDescent="0.25">
      <c r="A4016" s="12">
        <v>1</v>
      </c>
      <c r="B4016" s="11" t="str">
        <f t="shared" si="248"/>
        <v>Общий расчет. Анализ даты. Анализ даты. Символические звезды. Звезда Бедствий. Нет</v>
      </c>
      <c r="C4016" s="11" t="str">
        <f>IFERROR(VLOOKUP(I4016,lvl_1[],2,FALSE),"Нет")</f>
        <v>Общий расчет</v>
      </c>
      <c r="D4016" s="11" t="str">
        <f>IFERROR(VLOOKUP(Rule!J4016,lvl_2[],2,FALSE),"Нет")</f>
        <v>Анализ даты</v>
      </c>
      <c r="E4016" s="11" t="str">
        <f>IFERROR(VLOOKUP(Rule!K4016,lvl_3[],2,FALSE),"Нет")</f>
        <v>Анализ даты</v>
      </c>
      <c r="F4016" s="11" t="str">
        <f>IFERROR(INDEX(lvl_4[],MATCH(L4016,lvl_4[ID],0),MATCH(TEXT(K4016,"##0"),lvl_4[#Headers],0)),"Нет")</f>
        <v>Символические звезды</v>
      </c>
      <c r="G4016" s="11" t="str">
        <f>IFERROR(INDEX(lvl_5[],MATCH(M4016,lvl_5[ID],0),MATCH(_xlfn.CONCAT(TEXT(K4016,"##0"),"_",TEXT(L4016,"##0")),lvl_5[#Headers],0)),"Нет")</f>
        <v>Звезда Бедствий</v>
      </c>
      <c r="H4016" s="11" t="str">
        <f>IFERROR(INDEX(lvl_6[],MATCH(N4016,lvl_6[ID],0),MATCH(_xlfn.CONCAT(K4016,"_",L4016,"_",M4016),lvl_6[#Headers],0)),"Нет")</f>
        <v>Нет</v>
      </c>
      <c r="I4016" s="12">
        <v>1</v>
      </c>
      <c r="J4016" s="12">
        <v>4</v>
      </c>
      <c r="K4016" s="12">
        <v>1</v>
      </c>
      <c r="L4016" s="12">
        <v>5</v>
      </c>
      <c r="M4016" s="12">
        <v>8</v>
      </c>
      <c r="N4016" s="12">
        <v>0</v>
      </c>
      <c r="O4016" s="12">
        <f>COUNTIF($P$2:P4016,P4016)</f>
        <v>28</v>
      </c>
      <c r="P4016" s="12" t="str">
        <f t="shared" si="249"/>
        <v>141050800</v>
      </c>
      <c r="Q4016" s="12" t="str">
        <f t="shared" si="250"/>
        <v>1410508000028</v>
      </c>
      <c r="R4016" s="20" t="s">
        <v>3477</v>
      </c>
      <c r="U4016" s="12" t="s">
        <v>100</v>
      </c>
      <c r="W4016" s="12" t="s">
        <v>862</v>
      </c>
      <c r="AP4016" s="12" t="s">
        <v>100</v>
      </c>
      <c r="AR4016" s="12" t="s">
        <v>860</v>
      </c>
      <c r="BN4016" s="12">
        <v>1</v>
      </c>
    </row>
    <row r="4017" spans="1:66" ht="45" x14ac:dyDescent="0.25">
      <c r="A4017" s="12">
        <v>1</v>
      </c>
      <c r="B4017" s="11" t="str">
        <f t="shared" si="248"/>
        <v>Общий расчет. Анализ даты. Анализ даты. Символические звезды. Звезда Бедствий. Нет</v>
      </c>
      <c r="C4017" s="11" t="str">
        <f>IFERROR(VLOOKUP(I4017,lvl_1[],2,FALSE),"Нет")</f>
        <v>Общий расчет</v>
      </c>
      <c r="D4017" s="11" t="str">
        <f>IFERROR(VLOOKUP(Rule!J4017,lvl_2[],2,FALSE),"Нет")</f>
        <v>Анализ даты</v>
      </c>
      <c r="E4017" s="11" t="str">
        <f>IFERROR(VLOOKUP(Rule!K4017,lvl_3[],2,FALSE),"Нет")</f>
        <v>Анализ даты</v>
      </c>
      <c r="F4017" s="11" t="str">
        <f>IFERROR(INDEX(lvl_4[],MATCH(L4017,lvl_4[ID],0),MATCH(TEXT(K4017,"##0"),lvl_4[#Headers],0)),"Нет")</f>
        <v>Символические звезды</v>
      </c>
      <c r="G4017" s="11" t="str">
        <f>IFERROR(INDEX(lvl_5[],MATCH(M4017,lvl_5[ID],0),MATCH(_xlfn.CONCAT(TEXT(K4017,"##0"),"_",TEXT(L4017,"##0")),lvl_5[#Headers],0)),"Нет")</f>
        <v>Звезда Бедствий</v>
      </c>
      <c r="H4017" s="11" t="str">
        <f>IFERROR(INDEX(lvl_6[],MATCH(N4017,lvl_6[ID],0),MATCH(_xlfn.CONCAT(K4017,"_",L4017,"_",M4017),lvl_6[#Headers],0)),"Нет")</f>
        <v>Нет</v>
      </c>
      <c r="I4017" s="12">
        <v>1</v>
      </c>
      <c r="J4017" s="12">
        <v>4</v>
      </c>
      <c r="K4017" s="12">
        <v>1</v>
      </c>
      <c r="L4017" s="12">
        <v>5</v>
      </c>
      <c r="M4017" s="12">
        <v>8</v>
      </c>
      <c r="N4017" s="12">
        <v>0</v>
      </c>
      <c r="O4017" s="12">
        <f>COUNTIF($P$2:P4017,P4017)</f>
        <v>29</v>
      </c>
      <c r="P4017" s="12" t="str">
        <f t="shared" si="249"/>
        <v>141050800</v>
      </c>
      <c r="Q4017" s="12" t="str">
        <f t="shared" si="250"/>
        <v>1410508000029</v>
      </c>
      <c r="R4017" s="20" t="s">
        <v>3478</v>
      </c>
      <c r="U4017" s="12" t="s">
        <v>100</v>
      </c>
      <c r="W4017" s="12" t="s">
        <v>866</v>
      </c>
      <c r="AP4017" s="12" t="s">
        <v>100</v>
      </c>
      <c r="AR4017" s="12" t="s">
        <v>860</v>
      </c>
      <c r="BN4017" s="12">
        <v>1</v>
      </c>
    </row>
    <row r="4018" spans="1:66" ht="45" x14ac:dyDescent="0.25">
      <c r="A4018" s="12">
        <v>1</v>
      </c>
      <c r="B4018" s="11" t="str">
        <f t="shared" si="248"/>
        <v>Общий расчет. Анализ даты. Анализ даты. Символические звезды. Звезда Бедствий. Нет</v>
      </c>
      <c r="C4018" s="11" t="str">
        <f>IFERROR(VLOOKUP(I4018,lvl_1[],2,FALSE),"Нет")</f>
        <v>Общий расчет</v>
      </c>
      <c r="D4018" s="11" t="str">
        <f>IFERROR(VLOOKUP(Rule!J4018,lvl_2[],2,FALSE),"Нет")</f>
        <v>Анализ даты</v>
      </c>
      <c r="E4018" s="11" t="str">
        <f>IFERROR(VLOOKUP(Rule!K4018,lvl_3[],2,FALSE),"Нет")</f>
        <v>Анализ даты</v>
      </c>
      <c r="F4018" s="11" t="str">
        <f>IFERROR(INDEX(lvl_4[],MATCH(L4018,lvl_4[ID],0),MATCH(TEXT(K4018,"##0"),lvl_4[#Headers],0)),"Нет")</f>
        <v>Символические звезды</v>
      </c>
      <c r="G4018" s="11" t="str">
        <f>IFERROR(INDEX(lvl_5[],MATCH(M4018,lvl_5[ID],0),MATCH(_xlfn.CONCAT(TEXT(K4018,"##0"),"_",TEXT(L4018,"##0")),lvl_5[#Headers],0)),"Нет")</f>
        <v>Звезда Бедствий</v>
      </c>
      <c r="H4018" s="11" t="str">
        <f>IFERROR(INDEX(lvl_6[],MATCH(N4018,lvl_6[ID],0),MATCH(_xlfn.CONCAT(K4018,"_",L4018,"_",M4018),lvl_6[#Headers],0)),"Нет")</f>
        <v>Нет</v>
      </c>
      <c r="I4018" s="12">
        <v>1</v>
      </c>
      <c r="J4018" s="12">
        <v>4</v>
      </c>
      <c r="K4018" s="12">
        <v>1</v>
      </c>
      <c r="L4018" s="12">
        <v>5</v>
      </c>
      <c r="M4018" s="12">
        <v>8</v>
      </c>
      <c r="N4018" s="12">
        <v>0</v>
      </c>
      <c r="O4018" s="12">
        <f>COUNTIF($P$2:P4018,P4018)</f>
        <v>30</v>
      </c>
      <c r="P4018" s="12" t="str">
        <f t="shared" si="249"/>
        <v>141050800</v>
      </c>
      <c r="Q4018" s="12" t="str">
        <f t="shared" si="250"/>
        <v>1410508000030</v>
      </c>
      <c r="R4018" s="20" t="s">
        <v>3479</v>
      </c>
      <c r="U4018" s="12" t="s">
        <v>100</v>
      </c>
      <c r="W4018" s="12" t="s">
        <v>870</v>
      </c>
      <c r="AP4018" s="12" t="s">
        <v>100</v>
      </c>
      <c r="AR4018" s="12" t="s">
        <v>860</v>
      </c>
      <c r="BN4018" s="12">
        <v>1</v>
      </c>
    </row>
    <row r="4019" spans="1:66" ht="45" x14ac:dyDescent="0.25">
      <c r="A4019" s="12">
        <v>1</v>
      </c>
      <c r="B4019" s="11" t="str">
        <f t="shared" si="248"/>
        <v>Общий расчет. Анализ даты. Анализ даты. Символические звезды. Звезда Бедствий. Нет</v>
      </c>
      <c r="C4019" s="11" t="str">
        <f>IFERROR(VLOOKUP(I4019,lvl_1[],2,FALSE),"Нет")</f>
        <v>Общий расчет</v>
      </c>
      <c r="D4019" s="11" t="str">
        <f>IFERROR(VLOOKUP(Rule!J4019,lvl_2[],2,FALSE),"Нет")</f>
        <v>Анализ даты</v>
      </c>
      <c r="E4019" s="11" t="str">
        <f>IFERROR(VLOOKUP(Rule!K4019,lvl_3[],2,FALSE),"Нет")</f>
        <v>Анализ даты</v>
      </c>
      <c r="F4019" s="11" t="str">
        <f>IFERROR(INDEX(lvl_4[],MATCH(L4019,lvl_4[ID],0),MATCH(TEXT(K4019,"##0"),lvl_4[#Headers],0)),"Нет")</f>
        <v>Символические звезды</v>
      </c>
      <c r="G4019" s="11" t="str">
        <f>IFERROR(INDEX(lvl_5[],MATCH(M4019,lvl_5[ID],0),MATCH(_xlfn.CONCAT(TEXT(K4019,"##0"),"_",TEXT(L4019,"##0")),lvl_5[#Headers],0)),"Нет")</f>
        <v>Звезда Бедствий</v>
      </c>
      <c r="H4019" s="11" t="str">
        <f>IFERROR(INDEX(lvl_6[],MATCH(N4019,lvl_6[ID],0),MATCH(_xlfn.CONCAT(K4019,"_",L4019,"_",M4019),lvl_6[#Headers],0)),"Нет")</f>
        <v>Нет</v>
      </c>
      <c r="I4019" s="12">
        <v>1</v>
      </c>
      <c r="J4019" s="12">
        <v>4</v>
      </c>
      <c r="K4019" s="12">
        <v>1</v>
      </c>
      <c r="L4019" s="12">
        <v>5</v>
      </c>
      <c r="M4019" s="12">
        <v>8</v>
      </c>
      <c r="N4019" s="12">
        <v>0</v>
      </c>
      <c r="O4019" s="12">
        <f>COUNTIF($P$2:P4019,P4019)</f>
        <v>31</v>
      </c>
      <c r="P4019" s="12" t="str">
        <f t="shared" si="249"/>
        <v>141050800</v>
      </c>
      <c r="Q4019" s="12" t="str">
        <f t="shared" si="250"/>
        <v>1410508000031</v>
      </c>
      <c r="R4019" s="20" t="s">
        <v>3480</v>
      </c>
      <c r="U4019" s="12" t="s">
        <v>100</v>
      </c>
      <c r="W4019" s="12" t="s">
        <v>865</v>
      </c>
      <c r="AP4019" s="12" t="s">
        <v>100</v>
      </c>
      <c r="AR4019" s="12" t="s">
        <v>863</v>
      </c>
      <c r="BN4019" s="12">
        <v>1</v>
      </c>
    </row>
    <row r="4020" spans="1:66" ht="45" x14ac:dyDescent="0.25">
      <c r="A4020" s="12">
        <v>1</v>
      </c>
      <c r="B4020" s="11" t="str">
        <f t="shared" si="248"/>
        <v>Общий расчет. Анализ даты. Анализ даты. Символические звезды. Звезда Бедствий. Нет</v>
      </c>
      <c r="C4020" s="11" t="str">
        <f>IFERROR(VLOOKUP(I4020,lvl_1[],2,FALSE),"Нет")</f>
        <v>Общий расчет</v>
      </c>
      <c r="D4020" s="11" t="str">
        <f>IFERROR(VLOOKUP(Rule!J4020,lvl_2[],2,FALSE),"Нет")</f>
        <v>Анализ даты</v>
      </c>
      <c r="E4020" s="11" t="str">
        <f>IFERROR(VLOOKUP(Rule!K4020,lvl_3[],2,FALSE),"Нет")</f>
        <v>Анализ даты</v>
      </c>
      <c r="F4020" s="11" t="str">
        <f>IFERROR(INDEX(lvl_4[],MATCH(L4020,lvl_4[ID],0),MATCH(TEXT(K4020,"##0"),lvl_4[#Headers],0)),"Нет")</f>
        <v>Символические звезды</v>
      </c>
      <c r="G4020" s="11" t="str">
        <f>IFERROR(INDEX(lvl_5[],MATCH(M4020,lvl_5[ID],0),MATCH(_xlfn.CONCAT(TEXT(K4020,"##0"),"_",TEXT(L4020,"##0")),lvl_5[#Headers],0)),"Нет")</f>
        <v>Звезда Бедствий</v>
      </c>
      <c r="H4020" s="11" t="str">
        <f>IFERROR(INDEX(lvl_6[],MATCH(N4020,lvl_6[ID],0),MATCH(_xlfn.CONCAT(K4020,"_",L4020,"_",M4020),lvl_6[#Headers],0)),"Нет")</f>
        <v>Нет</v>
      </c>
      <c r="I4020" s="12">
        <v>1</v>
      </c>
      <c r="J4020" s="12">
        <v>4</v>
      </c>
      <c r="K4020" s="12">
        <v>1</v>
      </c>
      <c r="L4020" s="12">
        <v>5</v>
      </c>
      <c r="M4020" s="12">
        <v>8</v>
      </c>
      <c r="N4020" s="12">
        <v>0</v>
      </c>
      <c r="O4020" s="12">
        <f>COUNTIF($P$2:P4020,P4020)</f>
        <v>32</v>
      </c>
      <c r="P4020" s="12" t="str">
        <f t="shared" si="249"/>
        <v>141050800</v>
      </c>
      <c r="Q4020" s="12" t="str">
        <f t="shared" si="250"/>
        <v>1410508000032</v>
      </c>
      <c r="R4020" s="20" t="s">
        <v>3481</v>
      </c>
      <c r="U4020" s="12" t="s">
        <v>100</v>
      </c>
      <c r="W4020" s="12" t="s">
        <v>869</v>
      </c>
      <c r="AP4020" s="12" t="s">
        <v>100</v>
      </c>
      <c r="AR4020" s="12" t="s">
        <v>863</v>
      </c>
      <c r="BN4020" s="12">
        <v>1</v>
      </c>
    </row>
    <row r="4021" spans="1:66" ht="45" x14ac:dyDescent="0.25">
      <c r="A4021" s="12">
        <v>1</v>
      </c>
      <c r="B4021" s="11" t="str">
        <f t="shared" si="248"/>
        <v>Общий расчет. Анализ даты. Анализ даты. Символические звезды. Звезда Бедствий. Нет</v>
      </c>
      <c r="C4021" s="11" t="str">
        <f>IFERROR(VLOOKUP(I4021,lvl_1[],2,FALSE),"Нет")</f>
        <v>Общий расчет</v>
      </c>
      <c r="D4021" s="11" t="str">
        <f>IFERROR(VLOOKUP(Rule!J4021,lvl_2[],2,FALSE),"Нет")</f>
        <v>Анализ даты</v>
      </c>
      <c r="E4021" s="11" t="str">
        <f>IFERROR(VLOOKUP(Rule!K4021,lvl_3[],2,FALSE),"Нет")</f>
        <v>Анализ даты</v>
      </c>
      <c r="F4021" s="11" t="str">
        <f>IFERROR(INDEX(lvl_4[],MATCH(L4021,lvl_4[ID],0),MATCH(TEXT(K4021,"##0"),lvl_4[#Headers],0)),"Нет")</f>
        <v>Символические звезды</v>
      </c>
      <c r="G4021" s="11" t="str">
        <f>IFERROR(INDEX(lvl_5[],MATCH(M4021,lvl_5[ID],0),MATCH(_xlfn.CONCAT(TEXT(K4021,"##0"),"_",TEXT(L4021,"##0")),lvl_5[#Headers],0)),"Нет")</f>
        <v>Звезда Бедствий</v>
      </c>
      <c r="H4021" s="11" t="str">
        <f>IFERROR(INDEX(lvl_6[],MATCH(N4021,lvl_6[ID],0),MATCH(_xlfn.CONCAT(K4021,"_",L4021,"_",M4021),lvl_6[#Headers],0)),"Нет")</f>
        <v>Нет</v>
      </c>
      <c r="I4021" s="12">
        <v>1</v>
      </c>
      <c r="J4021" s="12">
        <v>4</v>
      </c>
      <c r="K4021" s="12">
        <v>1</v>
      </c>
      <c r="L4021" s="12">
        <v>5</v>
      </c>
      <c r="M4021" s="12">
        <v>8</v>
      </c>
      <c r="N4021" s="12">
        <v>0</v>
      </c>
      <c r="O4021" s="12">
        <f>COUNTIF($P$2:P4021,P4021)</f>
        <v>33</v>
      </c>
      <c r="P4021" s="12" t="str">
        <f t="shared" si="249"/>
        <v>141050800</v>
      </c>
      <c r="Q4021" s="12" t="str">
        <f t="shared" si="250"/>
        <v>1410508000033</v>
      </c>
      <c r="R4021" s="20" t="s">
        <v>3482</v>
      </c>
      <c r="U4021" s="12" t="s">
        <v>100</v>
      </c>
      <c r="W4021" s="12" t="s">
        <v>861</v>
      </c>
      <c r="AP4021" s="12" t="s">
        <v>100</v>
      </c>
      <c r="AR4021" s="12" t="s">
        <v>863</v>
      </c>
      <c r="BN4021" s="12">
        <v>1</v>
      </c>
    </row>
    <row r="4022" spans="1:66" ht="45" x14ac:dyDescent="0.25">
      <c r="A4022" s="12">
        <v>1</v>
      </c>
      <c r="B4022" s="11" t="str">
        <f t="shared" si="248"/>
        <v>Общий расчет. Анализ даты. Анализ даты. Символические звезды. Звезда Бедствий. Нет</v>
      </c>
      <c r="C4022" s="11" t="str">
        <f>IFERROR(VLOOKUP(I4022,lvl_1[],2,FALSE),"Нет")</f>
        <v>Общий расчет</v>
      </c>
      <c r="D4022" s="11" t="str">
        <f>IFERROR(VLOOKUP(Rule!J4022,lvl_2[],2,FALSE),"Нет")</f>
        <v>Анализ даты</v>
      </c>
      <c r="E4022" s="11" t="str">
        <f>IFERROR(VLOOKUP(Rule!K4022,lvl_3[],2,FALSE),"Нет")</f>
        <v>Анализ даты</v>
      </c>
      <c r="F4022" s="11" t="str">
        <f>IFERROR(INDEX(lvl_4[],MATCH(L4022,lvl_4[ID],0),MATCH(TEXT(K4022,"##0"),lvl_4[#Headers],0)),"Нет")</f>
        <v>Символические звезды</v>
      </c>
      <c r="G4022" s="11" t="str">
        <f>IFERROR(INDEX(lvl_5[],MATCH(M4022,lvl_5[ID],0),MATCH(_xlfn.CONCAT(TEXT(K4022,"##0"),"_",TEXT(L4022,"##0")),lvl_5[#Headers],0)),"Нет")</f>
        <v>Звезда Бедствий</v>
      </c>
      <c r="H4022" s="11" t="str">
        <f>IFERROR(INDEX(lvl_6[],MATCH(N4022,lvl_6[ID],0),MATCH(_xlfn.CONCAT(K4022,"_",L4022,"_",M4022),lvl_6[#Headers],0)),"Нет")</f>
        <v>Нет</v>
      </c>
      <c r="I4022" s="12">
        <v>1</v>
      </c>
      <c r="J4022" s="12">
        <v>4</v>
      </c>
      <c r="K4022" s="12">
        <v>1</v>
      </c>
      <c r="L4022" s="12">
        <v>5</v>
      </c>
      <c r="M4022" s="12">
        <v>8</v>
      </c>
      <c r="N4022" s="12">
        <v>0</v>
      </c>
      <c r="O4022" s="12">
        <f>COUNTIF($P$2:P4022,P4022)</f>
        <v>34</v>
      </c>
      <c r="P4022" s="12" t="str">
        <f t="shared" si="249"/>
        <v>141050800</v>
      </c>
      <c r="Q4022" s="12" t="str">
        <f t="shared" si="250"/>
        <v>1410508000034</v>
      </c>
      <c r="R4022" s="20" t="s">
        <v>3483</v>
      </c>
      <c r="U4022" s="12" t="s">
        <v>100</v>
      </c>
      <c r="W4022" s="12" t="s">
        <v>868</v>
      </c>
      <c r="AP4022" s="12" t="s">
        <v>100</v>
      </c>
      <c r="AR4022" s="12" t="s">
        <v>866</v>
      </c>
      <c r="BN4022" s="12">
        <v>1</v>
      </c>
    </row>
    <row r="4023" spans="1:66" ht="45" x14ac:dyDescent="0.25">
      <c r="A4023" s="12">
        <v>1</v>
      </c>
      <c r="B4023" s="11" t="str">
        <f t="shared" si="248"/>
        <v>Общий расчет. Анализ даты. Анализ даты. Символические звезды. Звезда Бедствий. Нет</v>
      </c>
      <c r="C4023" s="11" t="str">
        <f>IFERROR(VLOOKUP(I4023,lvl_1[],2,FALSE),"Нет")</f>
        <v>Общий расчет</v>
      </c>
      <c r="D4023" s="11" t="str">
        <f>IFERROR(VLOOKUP(Rule!J4023,lvl_2[],2,FALSE),"Нет")</f>
        <v>Анализ даты</v>
      </c>
      <c r="E4023" s="11" t="str">
        <f>IFERROR(VLOOKUP(Rule!K4023,lvl_3[],2,FALSE),"Нет")</f>
        <v>Анализ даты</v>
      </c>
      <c r="F4023" s="11" t="str">
        <f>IFERROR(INDEX(lvl_4[],MATCH(L4023,lvl_4[ID],0),MATCH(TEXT(K4023,"##0"),lvl_4[#Headers],0)),"Нет")</f>
        <v>Символические звезды</v>
      </c>
      <c r="G4023" s="11" t="str">
        <f>IFERROR(INDEX(lvl_5[],MATCH(M4023,lvl_5[ID],0),MATCH(_xlfn.CONCAT(TEXT(K4023,"##0"),"_",TEXT(L4023,"##0")),lvl_5[#Headers],0)),"Нет")</f>
        <v>Звезда Бедствий</v>
      </c>
      <c r="H4023" s="11" t="str">
        <f>IFERROR(INDEX(lvl_6[],MATCH(N4023,lvl_6[ID],0),MATCH(_xlfn.CONCAT(K4023,"_",L4023,"_",M4023),lvl_6[#Headers],0)),"Нет")</f>
        <v>Нет</v>
      </c>
      <c r="I4023" s="12">
        <v>1</v>
      </c>
      <c r="J4023" s="12">
        <v>4</v>
      </c>
      <c r="K4023" s="12">
        <v>1</v>
      </c>
      <c r="L4023" s="12">
        <v>5</v>
      </c>
      <c r="M4023" s="12">
        <v>8</v>
      </c>
      <c r="N4023" s="12">
        <v>0</v>
      </c>
      <c r="O4023" s="12">
        <f>COUNTIF($P$2:P4023,P4023)</f>
        <v>35</v>
      </c>
      <c r="P4023" s="12" t="str">
        <f t="shared" si="249"/>
        <v>141050800</v>
      </c>
      <c r="Q4023" s="12" t="str">
        <f t="shared" si="250"/>
        <v>1410508000035</v>
      </c>
      <c r="R4023" s="20" t="s">
        <v>3484</v>
      </c>
      <c r="U4023" s="12" t="s">
        <v>100</v>
      </c>
      <c r="W4023" s="12" t="s">
        <v>860</v>
      </c>
      <c r="AP4023" s="12" t="s">
        <v>100</v>
      </c>
      <c r="AR4023" s="12" t="s">
        <v>866</v>
      </c>
      <c r="BN4023" s="12">
        <v>1</v>
      </c>
    </row>
    <row r="4024" spans="1:66" ht="45" x14ac:dyDescent="0.25">
      <c r="A4024" s="12">
        <v>1</v>
      </c>
      <c r="B4024" s="11" t="str">
        <f t="shared" si="248"/>
        <v>Общий расчет. Анализ даты. Анализ даты. Символические звезды. Звезда Бедствий. Нет</v>
      </c>
      <c r="C4024" s="11" t="str">
        <f>IFERROR(VLOOKUP(I4024,lvl_1[],2,FALSE),"Нет")</f>
        <v>Общий расчет</v>
      </c>
      <c r="D4024" s="11" t="str">
        <f>IFERROR(VLOOKUP(Rule!J4024,lvl_2[],2,FALSE),"Нет")</f>
        <v>Анализ даты</v>
      </c>
      <c r="E4024" s="11" t="str">
        <f>IFERROR(VLOOKUP(Rule!K4024,lvl_3[],2,FALSE),"Нет")</f>
        <v>Анализ даты</v>
      </c>
      <c r="F4024" s="11" t="str">
        <f>IFERROR(INDEX(lvl_4[],MATCH(L4024,lvl_4[ID],0),MATCH(TEXT(K4024,"##0"),lvl_4[#Headers],0)),"Нет")</f>
        <v>Символические звезды</v>
      </c>
      <c r="G4024" s="11" t="str">
        <f>IFERROR(INDEX(lvl_5[],MATCH(M4024,lvl_5[ID],0),MATCH(_xlfn.CONCAT(TEXT(K4024,"##0"),"_",TEXT(L4024,"##0")),lvl_5[#Headers],0)),"Нет")</f>
        <v>Звезда Бедствий</v>
      </c>
      <c r="H4024" s="11" t="str">
        <f>IFERROR(INDEX(lvl_6[],MATCH(N4024,lvl_6[ID],0),MATCH(_xlfn.CONCAT(K4024,"_",L4024,"_",M4024),lvl_6[#Headers],0)),"Нет")</f>
        <v>Нет</v>
      </c>
      <c r="I4024" s="12">
        <v>1</v>
      </c>
      <c r="J4024" s="12">
        <v>4</v>
      </c>
      <c r="K4024" s="12">
        <v>1</v>
      </c>
      <c r="L4024" s="12">
        <v>5</v>
      </c>
      <c r="M4024" s="12">
        <v>8</v>
      </c>
      <c r="N4024" s="12">
        <v>0</v>
      </c>
      <c r="O4024" s="12">
        <f>COUNTIF($P$2:P4024,P4024)</f>
        <v>36</v>
      </c>
      <c r="P4024" s="12" t="str">
        <f t="shared" si="249"/>
        <v>141050800</v>
      </c>
      <c r="Q4024" s="12" t="str">
        <f t="shared" si="250"/>
        <v>1410508000036</v>
      </c>
      <c r="R4024" s="20" t="s">
        <v>3485</v>
      </c>
      <c r="U4024" s="12" t="s">
        <v>100</v>
      </c>
      <c r="W4024" s="12" t="s">
        <v>864</v>
      </c>
      <c r="AP4024" s="12" t="s">
        <v>100</v>
      </c>
      <c r="AR4024" s="12" t="s">
        <v>866</v>
      </c>
      <c r="BN4024" s="12">
        <v>1</v>
      </c>
    </row>
    <row r="4025" spans="1:66" ht="45" x14ac:dyDescent="0.25">
      <c r="A4025" s="12">
        <v>1</v>
      </c>
      <c r="B4025" s="11" t="str">
        <f t="shared" si="248"/>
        <v>Общий расчет. Анализ даты. Анализ даты. Символические звезды. Небесный доктор / медик. Нет</v>
      </c>
      <c r="C4025" s="11" t="str">
        <f>IFERROR(VLOOKUP(I4025,lvl_1[],2,FALSE),"Нет")</f>
        <v>Общий расчет</v>
      </c>
      <c r="D4025" s="11" t="str">
        <f>IFERROR(VLOOKUP(Rule!J4025,lvl_2[],2,FALSE),"Нет")</f>
        <v>Анализ даты</v>
      </c>
      <c r="E4025" s="11" t="str">
        <f>IFERROR(VLOOKUP(Rule!K4025,lvl_3[],2,FALSE),"Нет")</f>
        <v>Анализ даты</v>
      </c>
      <c r="F4025" s="11" t="str">
        <f>IFERROR(INDEX(lvl_4[],MATCH(L4025,lvl_4[ID],0),MATCH(TEXT(K4025,"##0"),lvl_4[#Headers],0)),"Нет")</f>
        <v>Символические звезды</v>
      </c>
      <c r="G4025" s="11" t="str">
        <f>IFERROR(INDEX(lvl_5[],MATCH(M4025,lvl_5[ID],0),MATCH(_xlfn.CONCAT(TEXT(K4025,"##0"),"_",TEXT(L4025,"##0")),lvl_5[#Headers],0)),"Нет")</f>
        <v>Небесный доктор / медик</v>
      </c>
      <c r="H4025" s="11" t="str">
        <f>IFERROR(INDEX(lvl_6[],MATCH(N4025,lvl_6[ID],0),MATCH(_xlfn.CONCAT(K4025,"_",L4025,"_",M4025),lvl_6[#Headers],0)),"Нет")</f>
        <v>Нет</v>
      </c>
      <c r="I4025" s="12">
        <v>1</v>
      </c>
      <c r="J4025" s="12">
        <v>4</v>
      </c>
      <c r="K4025" s="12">
        <v>1</v>
      </c>
      <c r="L4025" s="12">
        <v>5</v>
      </c>
      <c r="M4025" s="12">
        <v>9</v>
      </c>
      <c r="N4025" s="12">
        <v>0</v>
      </c>
      <c r="O4025" s="12">
        <f>COUNTIF($P$2:P4025,P4025)</f>
        <v>25</v>
      </c>
      <c r="P4025" s="12" t="str">
        <f t="shared" si="249"/>
        <v>141050900</v>
      </c>
      <c r="Q4025" s="12" t="str">
        <f t="shared" si="250"/>
        <v>1410509000025</v>
      </c>
      <c r="R4025" s="20" t="s">
        <v>3486</v>
      </c>
      <c r="U4025" s="12" t="s">
        <v>100</v>
      </c>
      <c r="W4025" s="12" t="s">
        <v>869</v>
      </c>
      <c r="AP4025" s="12" t="s">
        <v>100</v>
      </c>
      <c r="AR4025" s="12" t="s">
        <v>868</v>
      </c>
      <c r="BN4025" s="12">
        <v>1</v>
      </c>
    </row>
    <row r="4026" spans="1:66" ht="45" x14ac:dyDescent="0.25">
      <c r="A4026" s="12">
        <v>1</v>
      </c>
      <c r="B4026" s="11" t="str">
        <f t="shared" si="248"/>
        <v>Общий расчет. Анализ даты. Анализ даты. Символические звезды. Небесный доктор / медик. Нет</v>
      </c>
      <c r="C4026" s="11" t="str">
        <f>IFERROR(VLOOKUP(I4026,lvl_1[],2,FALSE),"Нет")</f>
        <v>Общий расчет</v>
      </c>
      <c r="D4026" s="11" t="str">
        <f>IFERROR(VLOOKUP(Rule!J4026,lvl_2[],2,FALSE),"Нет")</f>
        <v>Анализ даты</v>
      </c>
      <c r="E4026" s="11" t="str">
        <f>IFERROR(VLOOKUP(Rule!K4026,lvl_3[],2,FALSE),"Нет")</f>
        <v>Анализ даты</v>
      </c>
      <c r="F4026" s="11" t="str">
        <f>IFERROR(INDEX(lvl_4[],MATCH(L4026,lvl_4[ID],0),MATCH(TEXT(K4026,"##0"),lvl_4[#Headers],0)),"Нет")</f>
        <v>Символические звезды</v>
      </c>
      <c r="G4026" s="11" t="str">
        <f>IFERROR(INDEX(lvl_5[],MATCH(M4026,lvl_5[ID],0),MATCH(_xlfn.CONCAT(TEXT(K4026,"##0"),"_",TEXT(L4026,"##0")),lvl_5[#Headers],0)),"Нет")</f>
        <v>Небесный доктор / медик</v>
      </c>
      <c r="H4026" s="11" t="str">
        <f>IFERROR(INDEX(lvl_6[],MATCH(N4026,lvl_6[ID],0),MATCH(_xlfn.CONCAT(K4026,"_",L4026,"_",M4026),lvl_6[#Headers],0)),"Нет")</f>
        <v>Нет</v>
      </c>
      <c r="I4026" s="12">
        <v>1</v>
      </c>
      <c r="J4026" s="12">
        <v>4</v>
      </c>
      <c r="K4026" s="12">
        <v>1</v>
      </c>
      <c r="L4026" s="12">
        <v>5</v>
      </c>
      <c r="M4026" s="12">
        <v>9</v>
      </c>
      <c r="N4026" s="12">
        <v>0</v>
      </c>
      <c r="O4026" s="12">
        <f>COUNTIF($P$2:P4026,P4026)</f>
        <v>26</v>
      </c>
      <c r="P4026" s="12" t="str">
        <f t="shared" si="249"/>
        <v>141050900</v>
      </c>
      <c r="Q4026" s="12" t="str">
        <f t="shared" si="250"/>
        <v>1410509000026</v>
      </c>
      <c r="R4026" s="20" t="s">
        <v>3487</v>
      </c>
      <c r="U4026" s="12" t="s">
        <v>100</v>
      </c>
      <c r="W4026" s="12" t="s">
        <v>870</v>
      </c>
      <c r="AP4026" s="12" t="s">
        <v>100</v>
      </c>
      <c r="AR4026" s="12" t="s">
        <v>869</v>
      </c>
      <c r="BN4026" s="12">
        <v>1</v>
      </c>
    </row>
    <row r="4027" spans="1:66" ht="45" x14ac:dyDescent="0.25">
      <c r="A4027" s="12">
        <v>1</v>
      </c>
      <c r="B4027" s="11" t="str">
        <f t="shared" si="248"/>
        <v>Общий расчет. Анализ даты. Анализ даты. Символические звезды. Небесный доктор / медик. Нет</v>
      </c>
      <c r="C4027" s="11" t="str">
        <f>IFERROR(VLOOKUP(I4027,lvl_1[],2,FALSE),"Нет")</f>
        <v>Общий расчет</v>
      </c>
      <c r="D4027" s="11" t="str">
        <f>IFERROR(VLOOKUP(Rule!J4027,lvl_2[],2,FALSE),"Нет")</f>
        <v>Анализ даты</v>
      </c>
      <c r="E4027" s="11" t="str">
        <f>IFERROR(VLOOKUP(Rule!K4027,lvl_3[],2,FALSE),"Нет")</f>
        <v>Анализ даты</v>
      </c>
      <c r="F4027" s="11" t="str">
        <f>IFERROR(INDEX(lvl_4[],MATCH(L4027,lvl_4[ID],0),MATCH(TEXT(K4027,"##0"),lvl_4[#Headers],0)),"Нет")</f>
        <v>Символические звезды</v>
      </c>
      <c r="G4027" s="11" t="str">
        <f>IFERROR(INDEX(lvl_5[],MATCH(M4027,lvl_5[ID],0),MATCH(_xlfn.CONCAT(TEXT(K4027,"##0"),"_",TEXT(L4027,"##0")),lvl_5[#Headers],0)),"Нет")</f>
        <v>Небесный доктор / медик</v>
      </c>
      <c r="H4027" s="11" t="str">
        <f>IFERROR(INDEX(lvl_6[],MATCH(N4027,lvl_6[ID],0),MATCH(_xlfn.CONCAT(K4027,"_",L4027,"_",M4027),lvl_6[#Headers],0)),"Нет")</f>
        <v>Нет</v>
      </c>
      <c r="I4027" s="12">
        <v>1</v>
      </c>
      <c r="J4027" s="12">
        <v>4</v>
      </c>
      <c r="K4027" s="12">
        <v>1</v>
      </c>
      <c r="L4027" s="12">
        <v>5</v>
      </c>
      <c r="M4027" s="12">
        <v>9</v>
      </c>
      <c r="N4027" s="12">
        <v>0</v>
      </c>
      <c r="O4027" s="12">
        <f>COUNTIF($P$2:P4027,P4027)</f>
        <v>27</v>
      </c>
      <c r="P4027" s="12" t="str">
        <f t="shared" si="249"/>
        <v>141050900</v>
      </c>
      <c r="Q4027" s="12" t="str">
        <f t="shared" si="250"/>
        <v>1410509000027</v>
      </c>
      <c r="R4027" s="20" t="s">
        <v>3488</v>
      </c>
      <c r="U4027" s="12" t="s">
        <v>100</v>
      </c>
      <c r="W4027" s="12" t="s">
        <v>859</v>
      </c>
      <c r="AP4027" s="12" t="s">
        <v>100</v>
      </c>
      <c r="AR4027" s="12" t="s">
        <v>870</v>
      </c>
      <c r="BN4027" s="12">
        <v>1</v>
      </c>
    </row>
    <row r="4028" spans="1:66" ht="45" x14ac:dyDescent="0.25">
      <c r="A4028" s="12">
        <v>1</v>
      </c>
      <c r="B4028" s="11" t="str">
        <f t="shared" si="248"/>
        <v>Общий расчет. Анализ даты. Анализ даты. Символические звезды. Небесный доктор / медик. Нет</v>
      </c>
      <c r="C4028" s="11" t="str">
        <f>IFERROR(VLOOKUP(I4028,lvl_1[],2,FALSE),"Нет")</f>
        <v>Общий расчет</v>
      </c>
      <c r="D4028" s="11" t="str">
        <f>IFERROR(VLOOKUP(Rule!J4028,lvl_2[],2,FALSE),"Нет")</f>
        <v>Анализ даты</v>
      </c>
      <c r="E4028" s="11" t="str">
        <f>IFERROR(VLOOKUP(Rule!K4028,lvl_3[],2,FALSE),"Нет")</f>
        <v>Анализ даты</v>
      </c>
      <c r="F4028" s="11" t="str">
        <f>IFERROR(INDEX(lvl_4[],MATCH(L4028,lvl_4[ID],0),MATCH(TEXT(K4028,"##0"),lvl_4[#Headers],0)),"Нет")</f>
        <v>Символические звезды</v>
      </c>
      <c r="G4028" s="11" t="str">
        <f>IFERROR(INDEX(lvl_5[],MATCH(M4028,lvl_5[ID],0),MATCH(_xlfn.CONCAT(TEXT(K4028,"##0"),"_",TEXT(L4028,"##0")),lvl_5[#Headers],0)),"Нет")</f>
        <v>Небесный доктор / медик</v>
      </c>
      <c r="H4028" s="11" t="str">
        <f>IFERROR(INDEX(lvl_6[],MATCH(N4028,lvl_6[ID],0),MATCH(_xlfn.CONCAT(K4028,"_",L4028,"_",M4028),lvl_6[#Headers],0)),"Нет")</f>
        <v>Нет</v>
      </c>
      <c r="I4028" s="12">
        <v>1</v>
      </c>
      <c r="J4028" s="12">
        <v>4</v>
      </c>
      <c r="K4028" s="12">
        <v>1</v>
      </c>
      <c r="L4028" s="12">
        <v>5</v>
      </c>
      <c r="M4028" s="12">
        <v>9</v>
      </c>
      <c r="N4028" s="12">
        <v>0</v>
      </c>
      <c r="O4028" s="12">
        <f>COUNTIF($P$2:P4028,P4028)</f>
        <v>28</v>
      </c>
      <c r="P4028" s="12" t="str">
        <f t="shared" si="249"/>
        <v>141050900</v>
      </c>
      <c r="Q4028" s="12" t="str">
        <f t="shared" si="250"/>
        <v>1410509000028</v>
      </c>
      <c r="R4028" s="20" t="s">
        <v>3489</v>
      </c>
      <c r="U4028" s="12" t="s">
        <v>100</v>
      </c>
      <c r="W4028" s="12" t="s">
        <v>860</v>
      </c>
      <c r="AP4028" s="12" t="s">
        <v>100</v>
      </c>
      <c r="AR4028" s="12" t="s">
        <v>859</v>
      </c>
      <c r="BN4028" s="12">
        <v>1</v>
      </c>
    </row>
    <row r="4029" spans="1:66" ht="45" x14ac:dyDescent="0.25">
      <c r="A4029" s="12">
        <v>1</v>
      </c>
      <c r="B4029" s="11" t="str">
        <f t="shared" si="248"/>
        <v>Общий расчет. Анализ даты. Анализ даты. Символические звезды. Небесный доктор / медик. Нет</v>
      </c>
      <c r="C4029" s="11" t="str">
        <f>IFERROR(VLOOKUP(I4029,lvl_1[],2,FALSE),"Нет")</f>
        <v>Общий расчет</v>
      </c>
      <c r="D4029" s="11" t="str">
        <f>IFERROR(VLOOKUP(Rule!J4029,lvl_2[],2,FALSE),"Нет")</f>
        <v>Анализ даты</v>
      </c>
      <c r="E4029" s="11" t="str">
        <f>IFERROR(VLOOKUP(Rule!K4029,lvl_3[],2,FALSE),"Нет")</f>
        <v>Анализ даты</v>
      </c>
      <c r="F4029" s="11" t="str">
        <f>IFERROR(INDEX(lvl_4[],MATCH(L4029,lvl_4[ID],0),MATCH(TEXT(K4029,"##0"),lvl_4[#Headers],0)),"Нет")</f>
        <v>Символические звезды</v>
      </c>
      <c r="G4029" s="11" t="str">
        <f>IFERROR(INDEX(lvl_5[],MATCH(M4029,lvl_5[ID],0),MATCH(_xlfn.CONCAT(TEXT(K4029,"##0"),"_",TEXT(L4029,"##0")),lvl_5[#Headers],0)),"Нет")</f>
        <v>Небесный доктор / медик</v>
      </c>
      <c r="H4029" s="11" t="str">
        <f>IFERROR(INDEX(lvl_6[],MATCH(N4029,lvl_6[ID],0),MATCH(_xlfn.CONCAT(K4029,"_",L4029,"_",M4029),lvl_6[#Headers],0)),"Нет")</f>
        <v>Нет</v>
      </c>
      <c r="I4029" s="12">
        <v>1</v>
      </c>
      <c r="J4029" s="12">
        <v>4</v>
      </c>
      <c r="K4029" s="12">
        <v>1</v>
      </c>
      <c r="L4029" s="12">
        <v>5</v>
      </c>
      <c r="M4029" s="12">
        <v>9</v>
      </c>
      <c r="N4029" s="12">
        <v>0</v>
      </c>
      <c r="O4029" s="12">
        <f>COUNTIF($P$2:P4029,P4029)</f>
        <v>29</v>
      </c>
      <c r="P4029" s="12" t="str">
        <f t="shared" si="249"/>
        <v>141050900</v>
      </c>
      <c r="Q4029" s="12" t="str">
        <f t="shared" si="250"/>
        <v>1410509000029</v>
      </c>
      <c r="R4029" s="20" t="s">
        <v>3490</v>
      </c>
      <c r="U4029" s="12" t="s">
        <v>100</v>
      </c>
      <c r="W4029" s="12" t="s">
        <v>861</v>
      </c>
      <c r="AP4029" s="12" t="s">
        <v>100</v>
      </c>
      <c r="AR4029" s="12" t="s">
        <v>860</v>
      </c>
      <c r="BN4029" s="12">
        <v>1</v>
      </c>
    </row>
    <row r="4030" spans="1:66" ht="45" x14ac:dyDescent="0.25">
      <c r="A4030" s="12">
        <v>1</v>
      </c>
      <c r="B4030" s="11" t="str">
        <f t="shared" si="248"/>
        <v>Общий расчет. Анализ даты. Анализ даты. Символические звезды. Небесный доктор / медик. Нет</v>
      </c>
      <c r="C4030" s="11" t="str">
        <f>IFERROR(VLOOKUP(I4030,lvl_1[],2,FALSE),"Нет")</f>
        <v>Общий расчет</v>
      </c>
      <c r="D4030" s="11" t="str">
        <f>IFERROR(VLOOKUP(Rule!J4030,lvl_2[],2,FALSE),"Нет")</f>
        <v>Анализ даты</v>
      </c>
      <c r="E4030" s="11" t="str">
        <f>IFERROR(VLOOKUP(Rule!K4030,lvl_3[],2,FALSE),"Нет")</f>
        <v>Анализ даты</v>
      </c>
      <c r="F4030" s="11" t="str">
        <f>IFERROR(INDEX(lvl_4[],MATCH(L4030,lvl_4[ID],0),MATCH(TEXT(K4030,"##0"),lvl_4[#Headers],0)),"Нет")</f>
        <v>Символические звезды</v>
      </c>
      <c r="G4030" s="11" t="str">
        <f>IFERROR(INDEX(lvl_5[],MATCH(M4030,lvl_5[ID],0),MATCH(_xlfn.CONCAT(TEXT(K4030,"##0"),"_",TEXT(L4030,"##0")),lvl_5[#Headers],0)),"Нет")</f>
        <v>Небесный доктор / медик</v>
      </c>
      <c r="H4030" s="11" t="str">
        <f>IFERROR(INDEX(lvl_6[],MATCH(N4030,lvl_6[ID],0),MATCH(_xlfn.CONCAT(K4030,"_",L4030,"_",M4030),lvl_6[#Headers],0)),"Нет")</f>
        <v>Нет</v>
      </c>
      <c r="I4030" s="12">
        <v>1</v>
      </c>
      <c r="J4030" s="12">
        <v>4</v>
      </c>
      <c r="K4030" s="12">
        <v>1</v>
      </c>
      <c r="L4030" s="12">
        <v>5</v>
      </c>
      <c r="M4030" s="12">
        <v>9</v>
      </c>
      <c r="N4030" s="12">
        <v>0</v>
      </c>
      <c r="O4030" s="12">
        <f>COUNTIF($P$2:P4030,P4030)</f>
        <v>30</v>
      </c>
      <c r="P4030" s="12" t="str">
        <f t="shared" si="249"/>
        <v>141050900</v>
      </c>
      <c r="Q4030" s="12" t="str">
        <f t="shared" si="250"/>
        <v>1410509000030</v>
      </c>
      <c r="R4030" s="20" t="s">
        <v>3491</v>
      </c>
      <c r="U4030" s="12" t="s">
        <v>100</v>
      </c>
      <c r="W4030" s="12" t="s">
        <v>862</v>
      </c>
      <c r="AP4030" s="12" t="s">
        <v>100</v>
      </c>
      <c r="AR4030" s="12" t="s">
        <v>861</v>
      </c>
      <c r="BN4030" s="12">
        <v>1</v>
      </c>
    </row>
    <row r="4031" spans="1:66" ht="45" x14ac:dyDescent="0.25">
      <c r="A4031" s="12">
        <v>1</v>
      </c>
      <c r="B4031" s="11" t="str">
        <f t="shared" si="248"/>
        <v>Общий расчет. Анализ даты. Анализ даты. Символические звезды. Небесный доктор / медик. Нет</v>
      </c>
      <c r="C4031" s="11" t="str">
        <f>IFERROR(VLOOKUP(I4031,lvl_1[],2,FALSE),"Нет")</f>
        <v>Общий расчет</v>
      </c>
      <c r="D4031" s="11" t="str">
        <f>IFERROR(VLOOKUP(Rule!J4031,lvl_2[],2,FALSE),"Нет")</f>
        <v>Анализ даты</v>
      </c>
      <c r="E4031" s="11" t="str">
        <f>IFERROR(VLOOKUP(Rule!K4031,lvl_3[],2,FALSE),"Нет")</f>
        <v>Анализ даты</v>
      </c>
      <c r="F4031" s="11" t="str">
        <f>IFERROR(INDEX(lvl_4[],MATCH(L4031,lvl_4[ID],0),MATCH(TEXT(K4031,"##0"),lvl_4[#Headers],0)),"Нет")</f>
        <v>Символические звезды</v>
      </c>
      <c r="G4031" s="11" t="str">
        <f>IFERROR(INDEX(lvl_5[],MATCH(M4031,lvl_5[ID],0),MATCH(_xlfn.CONCAT(TEXT(K4031,"##0"),"_",TEXT(L4031,"##0")),lvl_5[#Headers],0)),"Нет")</f>
        <v>Небесный доктор / медик</v>
      </c>
      <c r="H4031" s="11" t="str">
        <f>IFERROR(INDEX(lvl_6[],MATCH(N4031,lvl_6[ID],0),MATCH(_xlfn.CONCAT(K4031,"_",L4031,"_",M4031),lvl_6[#Headers],0)),"Нет")</f>
        <v>Нет</v>
      </c>
      <c r="I4031" s="12">
        <v>1</v>
      </c>
      <c r="J4031" s="12">
        <v>4</v>
      </c>
      <c r="K4031" s="12">
        <v>1</v>
      </c>
      <c r="L4031" s="12">
        <v>5</v>
      </c>
      <c r="M4031" s="12">
        <v>9</v>
      </c>
      <c r="N4031" s="12">
        <v>0</v>
      </c>
      <c r="O4031" s="12">
        <f>COUNTIF($P$2:P4031,P4031)</f>
        <v>31</v>
      </c>
      <c r="P4031" s="12" t="str">
        <f t="shared" si="249"/>
        <v>141050900</v>
      </c>
      <c r="Q4031" s="12" t="str">
        <f t="shared" si="250"/>
        <v>1410509000031</v>
      </c>
      <c r="R4031" s="20" t="s">
        <v>3492</v>
      </c>
      <c r="U4031" s="12" t="s">
        <v>100</v>
      </c>
      <c r="W4031" s="12" t="s">
        <v>863</v>
      </c>
      <c r="AP4031" s="12" t="s">
        <v>100</v>
      </c>
      <c r="AR4031" s="12" t="s">
        <v>862</v>
      </c>
      <c r="BN4031" s="12">
        <v>1</v>
      </c>
    </row>
    <row r="4032" spans="1:66" ht="45" x14ac:dyDescent="0.25">
      <c r="A4032" s="12">
        <v>1</v>
      </c>
      <c r="B4032" s="11" t="str">
        <f t="shared" si="248"/>
        <v>Общий расчет. Анализ даты. Анализ даты. Символические звезды. Небесный доктор / медик. Нет</v>
      </c>
      <c r="C4032" s="11" t="str">
        <f>IFERROR(VLOOKUP(I4032,lvl_1[],2,FALSE),"Нет")</f>
        <v>Общий расчет</v>
      </c>
      <c r="D4032" s="11" t="str">
        <f>IFERROR(VLOOKUP(Rule!J4032,lvl_2[],2,FALSE),"Нет")</f>
        <v>Анализ даты</v>
      </c>
      <c r="E4032" s="11" t="str">
        <f>IFERROR(VLOOKUP(Rule!K4032,lvl_3[],2,FALSE),"Нет")</f>
        <v>Анализ даты</v>
      </c>
      <c r="F4032" s="11" t="str">
        <f>IFERROR(INDEX(lvl_4[],MATCH(L4032,lvl_4[ID],0),MATCH(TEXT(K4032,"##0"),lvl_4[#Headers],0)),"Нет")</f>
        <v>Символические звезды</v>
      </c>
      <c r="G4032" s="11" t="str">
        <f>IFERROR(INDEX(lvl_5[],MATCH(M4032,lvl_5[ID],0),MATCH(_xlfn.CONCAT(TEXT(K4032,"##0"),"_",TEXT(L4032,"##0")),lvl_5[#Headers],0)),"Нет")</f>
        <v>Небесный доктор / медик</v>
      </c>
      <c r="H4032" s="11" t="str">
        <f>IFERROR(INDEX(lvl_6[],MATCH(N4032,lvl_6[ID],0),MATCH(_xlfn.CONCAT(K4032,"_",L4032,"_",M4032),lvl_6[#Headers],0)),"Нет")</f>
        <v>Нет</v>
      </c>
      <c r="I4032" s="12">
        <v>1</v>
      </c>
      <c r="J4032" s="12">
        <v>4</v>
      </c>
      <c r="K4032" s="12">
        <v>1</v>
      </c>
      <c r="L4032" s="12">
        <v>5</v>
      </c>
      <c r="M4032" s="12">
        <v>9</v>
      </c>
      <c r="N4032" s="12">
        <v>0</v>
      </c>
      <c r="O4032" s="12">
        <f>COUNTIF($P$2:P4032,P4032)</f>
        <v>32</v>
      </c>
      <c r="P4032" s="12" t="str">
        <f t="shared" si="249"/>
        <v>141050900</v>
      </c>
      <c r="Q4032" s="12" t="str">
        <f t="shared" si="250"/>
        <v>1410509000032</v>
      </c>
      <c r="R4032" s="20" t="s">
        <v>3493</v>
      </c>
      <c r="U4032" s="12" t="s">
        <v>100</v>
      </c>
      <c r="W4032" s="12" t="s">
        <v>864</v>
      </c>
      <c r="AP4032" s="12" t="s">
        <v>100</v>
      </c>
      <c r="AR4032" s="12" t="s">
        <v>863</v>
      </c>
      <c r="BN4032" s="12">
        <v>1</v>
      </c>
    </row>
    <row r="4033" spans="1:66" ht="45" x14ac:dyDescent="0.25">
      <c r="A4033" s="12">
        <v>1</v>
      </c>
      <c r="B4033" s="11" t="str">
        <f t="shared" si="248"/>
        <v>Общий расчет. Анализ даты. Анализ даты. Символические звезды. Небесный доктор / медик. Нет</v>
      </c>
      <c r="C4033" s="11" t="str">
        <f>IFERROR(VLOOKUP(I4033,lvl_1[],2,FALSE),"Нет")</f>
        <v>Общий расчет</v>
      </c>
      <c r="D4033" s="11" t="str">
        <f>IFERROR(VLOOKUP(Rule!J4033,lvl_2[],2,FALSE),"Нет")</f>
        <v>Анализ даты</v>
      </c>
      <c r="E4033" s="11" t="str">
        <f>IFERROR(VLOOKUP(Rule!K4033,lvl_3[],2,FALSE),"Нет")</f>
        <v>Анализ даты</v>
      </c>
      <c r="F4033" s="11" t="str">
        <f>IFERROR(INDEX(lvl_4[],MATCH(L4033,lvl_4[ID],0),MATCH(TEXT(K4033,"##0"),lvl_4[#Headers],0)),"Нет")</f>
        <v>Символические звезды</v>
      </c>
      <c r="G4033" s="11" t="str">
        <f>IFERROR(INDEX(lvl_5[],MATCH(M4033,lvl_5[ID],0),MATCH(_xlfn.CONCAT(TEXT(K4033,"##0"),"_",TEXT(L4033,"##0")),lvl_5[#Headers],0)),"Нет")</f>
        <v>Небесный доктор / медик</v>
      </c>
      <c r="H4033" s="11" t="str">
        <f>IFERROR(INDEX(lvl_6[],MATCH(N4033,lvl_6[ID],0),MATCH(_xlfn.CONCAT(K4033,"_",L4033,"_",M4033),lvl_6[#Headers],0)),"Нет")</f>
        <v>Нет</v>
      </c>
      <c r="I4033" s="12">
        <v>1</v>
      </c>
      <c r="J4033" s="12">
        <v>4</v>
      </c>
      <c r="K4033" s="12">
        <v>1</v>
      </c>
      <c r="L4033" s="12">
        <v>5</v>
      </c>
      <c r="M4033" s="12">
        <v>9</v>
      </c>
      <c r="N4033" s="12">
        <v>0</v>
      </c>
      <c r="O4033" s="12">
        <f>COUNTIF($P$2:P4033,P4033)</f>
        <v>33</v>
      </c>
      <c r="P4033" s="12" t="str">
        <f t="shared" si="249"/>
        <v>141050900</v>
      </c>
      <c r="Q4033" s="12" t="str">
        <f t="shared" si="250"/>
        <v>1410509000033</v>
      </c>
      <c r="R4033" s="20" t="s">
        <v>3494</v>
      </c>
      <c r="U4033" s="12" t="s">
        <v>100</v>
      </c>
      <c r="W4033" s="12" t="s">
        <v>865</v>
      </c>
      <c r="AP4033" s="12" t="s">
        <v>100</v>
      </c>
      <c r="AR4033" s="12" t="s">
        <v>864</v>
      </c>
      <c r="BN4033" s="12">
        <v>1</v>
      </c>
    </row>
    <row r="4034" spans="1:66" ht="45" x14ac:dyDescent="0.25">
      <c r="A4034" s="12">
        <v>1</v>
      </c>
      <c r="B4034" s="11" t="str">
        <f t="shared" si="248"/>
        <v>Общий расчет. Анализ даты. Анализ даты. Символические звезды. Небесный доктор / медик. Нет</v>
      </c>
      <c r="C4034" s="11" t="str">
        <f>IFERROR(VLOOKUP(I4034,lvl_1[],2,FALSE),"Нет")</f>
        <v>Общий расчет</v>
      </c>
      <c r="D4034" s="11" t="str">
        <f>IFERROR(VLOOKUP(Rule!J4034,lvl_2[],2,FALSE),"Нет")</f>
        <v>Анализ даты</v>
      </c>
      <c r="E4034" s="11" t="str">
        <f>IFERROR(VLOOKUP(Rule!K4034,lvl_3[],2,FALSE),"Нет")</f>
        <v>Анализ даты</v>
      </c>
      <c r="F4034" s="11" t="str">
        <f>IFERROR(INDEX(lvl_4[],MATCH(L4034,lvl_4[ID],0),MATCH(TEXT(K4034,"##0"),lvl_4[#Headers],0)),"Нет")</f>
        <v>Символические звезды</v>
      </c>
      <c r="G4034" s="11" t="str">
        <f>IFERROR(INDEX(lvl_5[],MATCH(M4034,lvl_5[ID],0),MATCH(_xlfn.CONCAT(TEXT(K4034,"##0"),"_",TEXT(L4034,"##0")),lvl_5[#Headers],0)),"Нет")</f>
        <v>Небесный доктор / медик</v>
      </c>
      <c r="H4034" s="11" t="str">
        <f>IFERROR(INDEX(lvl_6[],MATCH(N4034,lvl_6[ID],0),MATCH(_xlfn.CONCAT(K4034,"_",L4034,"_",M4034),lvl_6[#Headers],0)),"Нет")</f>
        <v>Нет</v>
      </c>
      <c r="I4034" s="12">
        <v>1</v>
      </c>
      <c r="J4034" s="12">
        <v>4</v>
      </c>
      <c r="K4034" s="12">
        <v>1</v>
      </c>
      <c r="L4034" s="12">
        <v>5</v>
      </c>
      <c r="M4034" s="12">
        <v>9</v>
      </c>
      <c r="N4034" s="12">
        <v>0</v>
      </c>
      <c r="O4034" s="12">
        <f>COUNTIF($P$2:P4034,P4034)</f>
        <v>34</v>
      </c>
      <c r="P4034" s="12" t="str">
        <f t="shared" si="249"/>
        <v>141050900</v>
      </c>
      <c r="Q4034" s="12" t="str">
        <f t="shared" si="250"/>
        <v>1410509000034</v>
      </c>
      <c r="R4034" s="20" t="s">
        <v>3495</v>
      </c>
      <c r="U4034" s="12" t="s">
        <v>100</v>
      </c>
      <c r="W4034" s="12" t="s">
        <v>866</v>
      </c>
      <c r="AP4034" s="12" t="s">
        <v>100</v>
      </c>
      <c r="AR4034" s="12" t="s">
        <v>865</v>
      </c>
      <c r="BN4034" s="12">
        <v>1</v>
      </c>
    </row>
    <row r="4035" spans="1:66" ht="45" x14ac:dyDescent="0.25">
      <c r="A4035" s="12">
        <v>1</v>
      </c>
      <c r="B4035" s="11" t="str">
        <f t="shared" si="248"/>
        <v>Общий расчет. Анализ даты. Анализ даты. Символические звезды. Небесный доктор / медик. Нет</v>
      </c>
      <c r="C4035" s="11" t="str">
        <f>IFERROR(VLOOKUP(I4035,lvl_1[],2,FALSE),"Нет")</f>
        <v>Общий расчет</v>
      </c>
      <c r="D4035" s="11" t="str">
        <f>IFERROR(VLOOKUP(Rule!J4035,lvl_2[],2,FALSE),"Нет")</f>
        <v>Анализ даты</v>
      </c>
      <c r="E4035" s="11" t="str">
        <f>IFERROR(VLOOKUP(Rule!K4035,lvl_3[],2,FALSE),"Нет")</f>
        <v>Анализ даты</v>
      </c>
      <c r="F4035" s="11" t="str">
        <f>IFERROR(INDEX(lvl_4[],MATCH(L4035,lvl_4[ID],0),MATCH(TEXT(K4035,"##0"),lvl_4[#Headers],0)),"Нет")</f>
        <v>Символические звезды</v>
      </c>
      <c r="G4035" s="11" t="str">
        <f>IFERROR(INDEX(lvl_5[],MATCH(M4035,lvl_5[ID],0),MATCH(_xlfn.CONCAT(TEXT(K4035,"##0"),"_",TEXT(L4035,"##0")),lvl_5[#Headers],0)),"Нет")</f>
        <v>Небесный доктор / медик</v>
      </c>
      <c r="H4035" s="11" t="str">
        <f>IFERROR(INDEX(lvl_6[],MATCH(N4035,lvl_6[ID],0),MATCH(_xlfn.CONCAT(K4035,"_",L4035,"_",M4035),lvl_6[#Headers],0)),"Нет")</f>
        <v>Нет</v>
      </c>
      <c r="I4035" s="12">
        <v>1</v>
      </c>
      <c r="J4035" s="12">
        <v>4</v>
      </c>
      <c r="K4035" s="12">
        <v>1</v>
      </c>
      <c r="L4035" s="12">
        <v>5</v>
      </c>
      <c r="M4035" s="12">
        <v>9</v>
      </c>
      <c r="N4035" s="12">
        <v>0</v>
      </c>
      <c r="O4035" s="12">
        <f>COUNTIF($P$2:P4035,P4035)</f>
        <v>35</v>
      </c>
      <c r="P4035" s="12" t="str">
        <f t="shared" si="249"/>
        <v>141050900</v>
      </c>
      <c r="Q4035" s="12" t="str">
        <f t="shared" si="250"/>
        <v>1410509000035</v>
      </c>
      <c r="R4035" s="20" t="s">
        <v>3496</v>
      </c>
      <c r="U4035" s="12" t="s">
        <v>100</v>
      </c>
      <c r="W4035" s="12" t="s">
        <v>867</v>
      </c>
      <c r="AP4035" s="12" t="s">
        <v>100</v>
      </c>
      <c r="AR4035" s="12" t="s">
        <v>866</v>
      </c>
      <c r="BN4035" s="12">
        <v>1</v>
      </c>
    </row>
    <row r="4036" spans="1:66" ht="45" x14ac:dyDescent="0.25">
      <c r="A4036" s="12">
        <v>1</v>
      </c>
      <c r="B4036" s="11" t="str">
        <f t="shared" si="248"/>
        <v>Общий расчет. Анализ даты. Анализ даты. Символические звезды. Небесный доктор / медик. Нет</v>
      </c>
      <c r="C4036" s="11" t="str">
        <f>IFERROR(VLOOKUP(I4036,lvl_1[],2,FALSE),"Нет")</f>
        <v>Общий расчет</v>
      </c>
      <c r="D4036" s="11" t="str">
        <f>IFERROR(VLOOKUP(Rule!J4036,lvl_2[],2,FALSE),"Нет")</f>
        <v>Анализ даты</v>
      </c>
      <c r="E4036" s="11" t="str">
        <f>IFERROR(VLOOKUP(Rule!K4036,lvl_3[],2,FALSE),"Нет")</f>
        <v>Анализ даты</v>
      </c>
      <c r="F4036" s="11" t="str">
        <f>IFERROR(INDEX(lvl_4[],MATCH(L4036,lvl_4[ID],0),MATCH(TEXT(K4036,"##0"),lvl_4[#Headers],0)),"Нет")</f>
        <v>Символические звезды</v>
      </c>
      <c r="G4036" s="11" t="str">
        <f>IFERROR(INDEX(lvl_5[],MATCH(M4036,lvl_5[ID],0),MATCH(_xlfn.CONCAT(TEXT(K4036,"##0"),"_",TEXT(L4036,"##0")),lvl_5[#Headers],0)),"Нет")</f>
        <v>Небесный доктор / медик</v>
      </c>
      <c r="H4036" s="11" t="str">
        <f>IFERROR(INDEX(lvl_6[],MATCH(N4036,lvl_6[ID],0),MATCH(_xlfn.CONCAT(K4036,"_",L4036,"_",M4036),lvl_6[#Headers],0)),"Нет")</f>
        <v>Нет</v>
      </c>
      <c r="I4036" s="12">
        <v>1</v>
      </c>
      <c r="J4036" s="12">
        <v>4</v>
      </c>
      <c r="K4036" s="12">
        <v>1</v>
      </c>
      <c r="L4036" s="12">
        <v>5</v>
      </c>
      <c r="M4036" s="12">
        <v>9</v>
      </c>
      <c r="N4036" s="12">
        <v>0</v>
      </c>
      <c r="O4036" s="12">
        <f>COUNTIF($P$2:P4036,P4036)</f>
        <v>36</v>
      </c>
      <c r="P4036" s="12" t="str">
        <f t="shared" si="249"/>
        <v>141050900</v>
      </c>
      <c r="Q4036" s="12" t="str">
        <f t="shared" si="250"/>
        <v>1410509000036</v>
      </c>
      <c r="R4036" s="20" t="s">
        <v>3497</v>
      </c>
      <c r="U4036" s="12" t="s">
        <v>100</v>
      </c>
      <c r="W4036" s="12" t="s">
        <v>868</v>
      </c>
      <c r="AP4036" s="12" t="s">
        <v>100</v>
      </c>
      <c r="AR4036" s="12" t="s">
        <v>867</v>
      </c>
      <c r="BN4036" s="12">
        <v>1</v>
      </c>
    </row>
    <row r="4037" spans="1:66" ht="45" x14ac:dyDescent="0.25">
      <c r="A4037" s="12">
        <v>1</v>
      </c>
      <c r="B4037" s="11" t="str">
        <f t="shared" si="248"/>
        <v>Общий расчет. Анализ даты. Анализ даты. Символические звезды. Звезда Генерала. Нет</v>
      </c>
      <c r="C4037" s="11" t="str">
        <f>IFERROR(VLOOKUP(I4037,lvl_1[],2,FALSE),"Нет")</f>
        <v>Общий расчет</v>
      </c>
      <c r="D4037" s="11" t="str">
        <f>IFERROR(VLOOKUP(Rule!J4037,lvl_2[],2,FALSE),"Нет")</f>
        <v>Анализ даты</v>
      </c>
      <c r="E4037" s="11" t="str">
        <f>IFERROR(VLOOKUP(Rule!K4037,lvl_3[],2,FALSE),"Нет")</f>
        <v>Анализ даты</v>
      </c>
      <c r="F4037" s="11" t="str">
        <f>IFERROR(INDEX(lvl_4[],MATCH(L4037,lvl_4[ID],0),MATCH(TEXT(K4037,"##0"),lvl_4[#Headers],0)),"Нет")</f>
        <v>Символические звезды</v>
      </c>
      <c r="G4037" s="11" t="str">
        <f>IFERROR(INDEX(lvl_5[],MATCH(M4037,lvl_5[ID],0),MATCH(_xlfn.CONCAT(TEXT(K4037,"##0"),"_",TEXT(L4037,"##0")),lvl_5[#Headers],0)),"Нет")</f>
        <v>Звезда Генерала</v>
      </c>
      <c r="H4037" s="11" t="str">
        <f>IFERROR(INDEX(lvl_6[],MATCH(N4037,lvl_6[ID],0),MATCH(_xlfn.CONCAT(K4037,"_",L4037,"_",M4037),lvl_6[#Headers],0)),"Нет")</f>
        <v>Нет</v>
      </c>
      <c r="I4037" s="12">
        <v>1</v>
      </c>
      <c r="J4037" s="12">
        <v>4</v>
      </c>
      <c r="K4037" s="12">
        <v>1</v>
      </c>
      <c r="L4037" s="12">
        <v>5</v>
      </c>
      <c r="M4037" s="12">
        <v>2</v>
      </c>
      <c r="N4037" s="12">
        <v>0</v>
      </c>
      <c r="O4037" s="12">
        <f>COUNTIF($P$2:P4037,P4037)</f>
        <v>37</v>
      </c>
      <c r="P4037" s="12" t="str">
        <f t="shared" si="249"/>
        <v>141050200</v>
      </c>
      <c r="Q4037" s="12" t="str">
        <f t="shared" si="250"/>
        <v>1410502000037</v>
      </c>
      <c r="R4037" s="20" t="s">
        <v>3290</v>
      </c>
      <c r="AB4037" s="12" t="s">
        <v>100</v>
      </c>
      <c r="AD4037" s="12" t="s">
        <v>859</v>
      </c>
      <c r="AI4037" s="12" t="s">
        <v>100</v>
      </c>
      <c r="AK4037" s="12" t="s">
        <v>863</v>
      </c>
      <c r="BN4037" s="12">
        <v>1</v>
      </c>
    </row>
    <row r="4038" spans="1:66" ht="45" x14ac:dyDescent="0.25">
      <c r="A4038" s="12">
        <v>1</v>
      </c>
      <c r="B4038" s="11" t="str">
        <f t="shared" si="248"/>
        <v>Общий расчет. Анализ даты. Анализ даты. Символические звезды. Звезда Генерала. Нет</v>
      </c>
      <c r="C4038" s="11" t="str">
        <f>IFERROR(VLOOKUP(I4038,lvl_1[],2,FALSE),"Нет")</f>
        <v>Общий расчет</v>
      </c>
      <c r="D4038" s="11" t="str">
        <f>IFERROR(VLOOKUP(Rule!J4038,lvl_2[],2,FALSE),"Нет")</f>
        <v>Анализ даты</v>
      </c>
      <c r="E4038" s="11" t="str">
        <f>IFERROR(VLOOKUP(Rule!K4038,lvl_3[],2,FALSE),"Нет")</f>
        <v>Анализ даты</v>
      </c>
      <c r="F4038" s="11" t="str">
        <f>IFERROR(INDEX(lvl_4[],MATCH(L4038,lvl_4[ID],0),MATCH(TEXT(K4038,"##0"),lvl_4[#Headers],0)),"Нет")</f>
        <v>Символические звезды</v>
      </c>
      <c r="G4038" s="11" t="str">
        <f>IFERROR(INDEX(lvl_5[],MATCH(M4038,lvl_5[ID],0),MATCH(_xlfn.CONCAT(TEXT(K4038,"##0"),"_",TEXT(L4038,"##0")),lvl_5[#Headers],0)),"Нет")</f>
        <v>Звезда Генерала</v>
      </c>
      <c r="H4038" s="11" t="str">
        <f>IFERROR(INDEX(lvl_6[],MATCH(N4038,lvl_6[ID],0),MATCH(_xlfn.CONCAT(K4038,"_",L4038,"_",M4038),lvl_6[#Headers],0)),"Нет")</f>
        <v>Нет</v>
      </c>
      <c r="I4038" s="12">
        <v>1</v>
      </c>
      <c r="J4038" s="12">
        <v>4</v>
      </c>
      <c r="K4038" s="12">
        <v>1</v>
      </c>
      <c r="L4038" s="12">
        <v>5</v>
      </c>
      <c r="M4038" s="12">
        <v>2</v>
      </c>
      <c r="N4038" s="12">
        <v>0</v>
      </c>
      <c r="O4038" s="12">
        <f>COUNTIF($P$2:P4038,P4038)</f>
        <v>38</v>
      </c>
      <c r="P4038" s="12" t="str">
        <f t="shared" si="249"/>
        <v>141050200</v>
      </c>
      <c r="Q4038" s="12" t="str">
        <f t="shared" si="250"/>
        <v>1410502000038</v>
      </c>
      <c r="R4038" s="20" t="s">
        <v>3291</v>
      </c>
      <c r="AB4038" s="12" t="s">
        <v>100</v>
      </c>
      <c r="AD4038" s="12" t="s">
        <v>863</v>
      </c>
      <c r="AI4038" s="12" t="s">
        <v>100</v>
      </c>
      <c r="AK4038" s="12" t="s">
        <v>863</v>
      </c>
      <c r="BN4038" s="12">
        <v>1</v>
      </c>
    </row>
    <row r="4039" spans="1:66" ht="45" x14ac:dyDescent="0.25">
      <c r="A4039" s="12">
        <v>1</v>
      </c>
      <c r="B4039" s="11" t="str">
        <f t="shared" si="248"/>
        <v>Общий расчет. Анализ даты. Анализ даты. Символические звезды. Звезда Генерала. Нет</v>
      </c>
      <c r="C4039" s="11" t="str">
        <f>IFERROR(VLOOKUP(I4039,lvl_1[],2,FALSE),"Нет")</f>
        <v>Общий расчет</v>
      </c>
      <c r="D4039" s="11" t="str">
        <f>IFERROR(VLOOKUP(Rule!J4039,lvl_2[],2,FALSE),"Нет")</f>
        <v>Анализ даты</v>
      </c>
      <c r="E4039" s="11" t="str">
        <f>IFERROR(VLOOKUP(Rule!K4039,lvl_3[],2,FALSE),"Нет")</f>
        <v>Анализ даты</v>
      </c>
      <c r="F4039" s="11" t="str">
        <f>IFERROR(INDEX(lvl_4[],MATCH(L4039,lvl_4[ID],0),MATCH(TEXT(K4039,"##0"),lvl_4[#Headers],0)),"Нет")</f>
        <v>Символические звезды</v>
      </c>
      <c r="G4039" s="11" t="str">
        <f>IFERROR(INDEX(lvl_5[],MATCH(M4039,lvl_5[ID],0),MATCH(_xlfn.CONCAT(TEXT(K4039,"##0"),"_",TEXT(L4039,"##0")),lvl_5[#Headers],0)),"Нет")</f>
        <v>Звезда Генерала</v>
      </c>
      <c r="H4039" s="11" t="str">
        <f>IFERROR(INDEX(lvl_6[],MATCH(N4039,lvl_6[ID],0),MATCH(_xlfn.CONCAT(K4039,"_",L4039,"_",M4039),lvl_6[#Headers],0)),"Нет")</f>
        <v>Нет</v>
      </c>
      <c r="I4039" s="12">
        <v>1</v>
      </c>
      <c r="J4039" s="12">
        <v>4</v>
      </c>
      <c r="K4039" s="12">
        <v>1</v>
      </c>
      <c r="L4039" s="12">
        <v>5</v>
      </c>
      <c r="M4039" s="12">
        <v>2</v>
      </c>
      <c r="N4039" s="12">
        <v>0</v>
      </c>
      <c r="O4039" s="12">
        <f>COUNTIF($P$2:P4039,P4039)</f>
        <v>39</v>
      </c>
      <c r="P4039" s="12" t="str">
        <f t="shared" si="249"/>
        <v>141050200</v>
      </c>
      <c r="Q4039" s="12" t="str">
        <f t="shared" si="250"/>
        <v>1410502000039</v>
      </c>
      <c r="R4039" s="20" t="s">
        <v>3292</v>
      </c>
      <c r="AB4039" s="12" t="s">
        <v>100</v>
      </c>
      <c r="AD4039" s="12" t="s">
        <v>867</v>
      </c>
      <c r="AI4039" s="12" t="s">
        <v>100</v>
      </c>
      <c r="AK4039" s="12" t="s">
        <v>863</v>
      </c>
      <c r="BN4039" s="12">
        <v>1</v>
      </c>
    </row>
    <row r="4040" spans="1:66" ht="45" x14ac:dyDescent="0.25">
      <c r="A4040" s="12">
        <v>1</v>
      </c>
      <c r="B4040" s="11" t="str">
        <f t="shared" si="248"/>
        <v>Общий расчет. Анализ даты. Анализ даты. Символические звезды. Звезда Генерала. Нет</v>
      </c>
      <c r="C4040" s="11" t="str">
        <f>IFERROR(VLOOKUP(I4040,lvl_1[],2,FALSE),"Нет")</f>
        <v>Общий расчет</v>
      </c>
      <c r="D4040" s="11" t="str">
        <f>IFERROR(VLOOKUP(Rule!J4040,lvl_2[],2,FALSE),"Нет")</f>
        <v>Анализ даты</v>
      </c>
      <c r="E4040" s="11" t="str">
        <f>IFERROR(VLOOKUP(Rule!K4040,lvl_3[],2,FALSE),"Нет")</f>
        <v>Анализ даты</v>
      </c>
      <c r="F4040" s="11" t="str">
        <f>IFERROR(INDEX(lvl_4[],MATCH(L4040,lvl_4[ID],0),MATCH(TEXT(K4040,"##0"),lvl_4[#Headers],0)),"Нет")</f>
        <v>Символические звезды</v>
      </c>
      <c r="G4040" s="11" t="str">
        <f>IFERROR(INDEX(lvl_5[],MATCH(M4040,lvl_5[ID],0),MATCH(_xlfn.CONCAT(TEXT(K4040,"##0"),"_",TEXT(L4040,"##0")),lvl_5[#Headers],0)),"Нет")</f>
        <v>Звезда Генерала</v>
      </c>
      <c r="H4040" s="11" t="str">
        <f>IFERROR(INDEX(lvl_6[],MATCH(N4040,lvl_6[ID],0),MATCH(_xlfn.CONCAT(K4040,"_",L4040,"_",M4040),lvl_6[#Headers],0)),"Нет")</f>
        <v>Нет</v>
      </c>
      <c r="I4040" s="12">
        <v>1</v>
      </c>
      <c r="J4040" s="12">
        <v>4</v>
      </c>
      <c r="K4040" s="12">
        <v>1</v>
      </c>
      <c r="L4040" s="12">
        <v>5</v>
      </c>
      <c r="M4040" s="12">
        <v>2</v>
      </c>
      <c r="N4040" s="12">
        <v>0</v>
      </c>
      <c r="O4040" s="12">
        <f>COUNTIF($P$2:P4040,P4040)</f>
        <v>40</v>
      </c>
      <c r="P4040" s="12" t="str">
        <f t="shared" si="249"/>
        <v>141050200</v>
      </c>
      <c r="Q4040" s="12" t="str">
        <f t="shared" si="250"/>
        <v>1410502000040</v>
      </c>
      <c r="R4040" s="20" t="s">
        <v>3293</v>
      </c>
      <c r="AB4040" s="12" t="s">
        <v>100</v>
      </c>
      <c r="AD4040" s="12" t="s">
        <v>862</v>
      </c>
      <c r="AI4040" s="12" t="s">
        <v>100</v>
      </c>
      <c r="AK4040" s="12" t="s">
        <v>866</v>
      </c>
      <c r="BN4040" s="12">
        <v>1</v>
      </c>
    </row>
    <row r="4041" spans="1:66" ht="45" x14ac:dyDescent="0.25">
      <c r="A4041" s="12">
        <v>1</v>
      </c>
      <c r="B4041" s="11" t="str">
        <f t="shared" si="248"/>
        <v>Общий расчет. Анализ даты. Анализ даты. Символические звезды. Звезда Генерала. Нет</v>
      </c>
      <c r="C4041" s="11" t="str">
        <f>IFERROR(VLOOKUP(I4041,lvl_1[],2,FALSE),"Нет")</f>
        <v>Общий расчет</v>
      </c>
      <c r="D4041" s="11" t="str">
        <f>IFERROR(VLOOKUP(Rule!J4041,lvl_2[],2,FALSE),"Нет")</f>
        <v>Анализ даты</v>
      </c>
      <c r="E4041" s="11" t="str">
        <f>IFERROR(VLOOKUP(Rule!K4041,lvl_3[],2,FALSE),"Нет")</f>
        <v>Анализ даты</v>
      </c>
      <c r="F4041" s="11" t="str">
        <f>IFERROR(INDEX(lvl_4[],MATCH(L4041,lvl_4[ID],0),MATCH(TEXT(K4041,"##0"),lvl_4[#Headers],0)),"Нет")</f>
        <v>Символические звезды</v>
      </c>
      <c r="G4041" s="11" t="str">
        <f>IFERROR(INDEX(lvl_5[],MATCH(M4041,lvl_5[ID],0),MATCH(_xlfn.CONCAT(TEXT(K4041,"##0"),"_",TEXT(L4041,"##0")),lvl_5[#Headers],0)),"Нет")</f>
        <v>Звезда Генерала</v>
      </c>
      <c r="H4041" s="11" t="str">
        <f>IFERROR(INDEX(lvl_6[],MATCH(N4041,lvl_6[ID],0),MATCH(_xlfn.CONCAT(K4041,"_",L4041,"_",M4041),lvl_6[#Headers],0)),"Нет")</f>
        <v>Нет</v>
      </c>
      <c r="I4041" s="12">
        <v>1</v>
      </c>
      <c r="J4041" s="12">
        <v>4</v>
      </c>
      <c r="K4041" s="12">
        <v>1</v>
      </c>
      <c r="L4041" s="12">
        <v>5</v>
      </c>
      <c r="M4041" s="12">
        <v>2</v>
      </c>
      <c r="N4041" s="12">
        <v>0</v>
      </c>
      <c r="O4041" s="12">
        <f>COUNTIF($P$2:P4041,P4041)</f>
        <v>41</v>
      </c>
      <c r="P4041" s="12" t="str">
        <f t="shared" si="249"/>
        <v>141050200</v>
      </c>
      <c r="Q4041" s="12" t="str">
        <f t="shared" si="250"/>
        <v>1410502000041</v>
      </c>
      <c r="R4041" s="20" t="s">
        <v>3294</v>
      </c>
      <c r="AB4041" s="12" t="s">
        <v>100</v>
      </c>
      <c r="AD4041" s="12" t="s">
        <v>866</v>
      </c>
      <c r="AI4041" s="12" t="s">
        <v>100</v>
      </c>
      <c r="AK4041" s="12" t="s">
        <v>866</v>
      </c>
      <c r="BN4041" s="12">
        <v>1</v>
      </c>
    </row>
    <row r="4042" spans="1:66" ht="45" x14ac:dyDescent="0.25">
      <c r="A4042" s="12">
        <v>1</v>
      </c>
      <c r="B4042" s="11" t="str">
        <f t="shared" si="248"/>
        <v>Общий расчет. Анализ даты. Анализ даты. Символические звезды. Звезда Генерала. Нет</v>
      </c>
      <c r="C4042" s="11" t="str">
        <f>IFERROR(VLOOKUP(I4042,lvl_1[],2,FALSE),"Нет")</f>
        <v>Общий расчет</v>
      </c>
      <c r="D4042" s="11" t="str">
        <f>IFERROR(VLOOKUP(Rule!J4042,lvl_2[],2,FALSE),"Нет")</f>
        <v>Анализ даты</v>
      </c>
      <c r="E4042" s="11" t="str">
        <f>IFERROR(VLOOKUP(Rule!K4042,lvl_3[],2,FALSE),"Нет")</f>
        <v>Анализ даты</v>
      </c>
      <c r="F4042" s="11" t="str">
        <f>IFERROR(INDEX(lvl_4[],MATCH(L4042,lvl_4[ID],0),MATCH(TEXT(K4042,"##0"),lvl_4[#Headers],0)),"Нет")</f>
        <v>Символические звезды</v>
      </c>
      <c r="G4042" s="11" t="str">
        <f>IFERROR(INDEX(lvl_5[],MATCH(M4042,lvl_5[ID],0),MATCH(_xlfn.CONCAT(TEXT(K4042,"##0"),"_",TEXT(L4042,"##0")),lvl_5[#Headers],0)),"Нет")</f>
        <v>Звезда Генерала</v>
      </c>
      <c r="H4042" s="11" t="str">
        <f>IFERROR(INDEX(lvl_6[],MATCH(N4042,lvl_6[ID],0),MATCH(_xlfn.CONCAT(K4042,"_",L4042,"_",M4042),lvl_6[#Headers],0)),"Нет")</f>
        <v>Нет</v>
      </c>
      <c r="I4042" s="12">
        <v>1</v>
      </c>
      <c r="J4042" s="12">
        <v>4</v>
      </c>
      <c r="K4042" s="12">
        <v>1</v>
      </c>
      <c r="L4042" s="12">
        <v>5</v>
      </c>
      <c r="M4042" s="12">
        <v>2</v>
      </c>
      <c r="N4042" s="12">
        <v>0</v>
      </c>
      <c r="O4042" s="12">
        <f>COUNTIF($P$2:P4042,P4042)</f>
        <v>42</v>
      </c>
      <c r="P4042" s="12" t="str">
        <f t="shared" si="249"/>
        <v>141050200</v>
      </c>
      <c r="Q4042" s="12" t="str">
        <f t="shared" si="250"/>
        <v>1410502000042</v>
      </c>
      <c r="R4042" s="20" t="s">
        <v>3295</v>
      </c>
      <c r="AB4042" s="12" t="s">
        <v>100</v>
      </c>
      <c r="AD4042" s="12" t="s">
        <v>870</v>
      </c>
      <c r="AI4042" s="12" t="s">
        <v>100</v>
      </c>
      <c r="AK4042" s="12" t="s">
        <v>866</v>
      </c>
      <c r="BN4042" s="12">
        <v>1</v>
      </c>
    </row>
    <row r="4043" spans="1:66" ht="45" x14ac:dyDescent="0.25">
      <c r="A4043" s="12">
        <v>1</v>
      </c>
      <c r="B4043" s="11" t="str">
        <f t="shared" si="248"/>
        <v>Общий расчет. Анализ даты. Анализ даты. Символические звезды. Звезда Генерала. Нет</v>
      </c>
      <c r="C4043" s="11" t="str">
        <f>IFERROR(VLOOKUP(I4043,lvl_1[],2,FALSE),"Нет")</f>
        <v>Общий расчет</v>
      </c>
      <c r="D4043" s="11" t="str">
        <f>IFERROR(VLOOKUP(Rule!J4043,lvl_2[],2,FALSE),"Нет")</f>
        <v>Анализ даты</v>
      </c>
      <c r="E4043" s="11" t="str">
        <f>IFERROR(VLOOKUP(Rule!K4043,lvl_3[],2,FALSE),"Нет")</f>
        <v>Анализ даты</v>
      </c>
      <c r="F4043" s="11" t="str">
        <f>IFERROR(INDEX(lvl_4[],MATCH(L4043,lvl_4[ID],0),MATCH(TEXT(K4043,"##0"),lvl_4[#Headers],0)),"Нет")</f>
        <v>Символические звезды</v>
      </c>
      <c r="G4043" s="11" t="str">
        <f>IFERROR(INDEX(lvl_5[],MATCH(M4043,lvl_5[ID],0),MATCH(_xlfn.CONCAT(TEXT(K4043,"##0"),"_",TEXT(L4043,"##0")),lvl_5[#Headers],0)),"Нет")</f>
        <v>Звезда Генерала</v>
      </c>
      <c r="H4043" s="11" t="str">
        <f>IFERROR(INDEX(lvl_6[],MATCH(N4043,lvl_6[ID],0),MATCH(_xlfn.CONCAT(K4043,"_",L4043,"_",M4043),lvl_6[#Headers],0)),"Нет")</f>
        <v>Нет</v>
      </c>
      <c r="I4043" s="12">
        <v>1</v>
      </c>
      <c r="J4043" s="12">
        <v>4</v>
      </c>
      <c r="K4043" s="12">
        <v>1</v>
      </c>
      <c r="L4043" s="12">
        <v>5</v>
      </c>
      <c r="M4043" s="12">
        <v>2</v>
      </c>
      <c r="N4043" s="12">
        <v>0</v>
      </c>
      <c r="O4043" s="12">
        <f>COUNTIF($P$2:P4043,P4043)</f>
        <v>43</v>
      </c>
      <c r="P4043" s="12" t="str">
        <f t="shared" si="249"/>
        <v>141050200</v>
      </c>
      <c r="Q4043" s="12" t="str">
        <f t="shared" si="250"/>
        <v>1410502000043</v>
      </c>
      <c r="R4043" s="20" t="s">
        <v>3296</v>
      </c>
      <c r="AB4043" s="12" t="s">
        <v>100</v>
      </c>
      <c r="AD4043" s="12" t="s">
        <v>865</v>
      </c>
      <c r="AI4043" s="12" t="s">
        <v>100</v>
      </c>
      <c r="AK4043" s="12" t="s">
        <v>869</v>
      </c>
      <c r="BN4043" s="12">
        <v>1</v>
      </c>
    </row>
    <row r="4044" spans="1:66" ht="45" x14ac:dyDescent="0.25">
      <c r="A4044" s="12">
        <v>1</v>
      </c>
      <c r="B4044" s="11" t="str">
        <f t="shared" si="248"/>
        <v>Общий расчет. Анализ даты. Анализ даты. Символические звезды. Звезда Генерала. Нет</v>
      </c>
      <c r="C4044" s="11" t="str">
        <f>IFERROR(VLOOKUP(I4044,lvl_1[],2,FALSE),"Нет")</f>
        <v>Общий расчет</v>
      </c>
      <c r="D4044" s="11" t="str">
        <f>IFERROR(VLOOKUP(Rule!J4044,lvl_2[],2,FALSE),"Нет")</f>
        <v>Анализ даты</v>
      </c>
      <c r="E4044" s="11" t="str">
        <f>IFERROR(VLOOKUP(Rule!K4044,lvl_3[],2,FALSE),"Нет")</f>
        <v>Анализ даты</v>
      </c>
      <c r="F4044" s="11" t="str">
        <f>IFERROR(INDEX(lvl_4[],MATCH(L4044,lvl_4[ID],0),MATCH(TEXT(K4044,"##0"),lvl_4[#Headers],0)),"Нет")</f>
        <v>Символические звезды</v>
      </c>
      <c r="G4044" s="11" t="str">
        <f>IFERROR(INDEX(lvl_5[],MATCH(M4044,lvl_5[ID],0),MATCH(_xlfn.CONCAT(TEXT(K4044,"##0"),"_",TEXT(L4044,"##0")),lvl_5[#Headers],0)),"Нет")</f>
        <v>Звезда Генерала</v>
      </c>
      <c r="H4044" s="11" t="str">
        <f>IFERROR(INDEX(lvl_6[],MATCH(N4044,lvl_6[ID],0),MATCH(_xlfn.CONCAT(K4044,"_",L4044,"_",M4044),lvl_6[#Headers],0)),"Нет")</f>
        <v>Нет</v>
      </c>
      <c r="I4044" s="12">
        <v>1</v>
      </c>
      <c r="J4044" s="12">
        <v>4</v>
      </c>
      <c r="K4044" s="12">
        <v>1</v>
      </c>
      <c r="L4044" s="12">
        <v>5</v>
      </c>
      <c r="M4044" s="12">
        <v>2</v>
      </c>
      <c r="N4044" s="12">
        <v>0</v>
      </c>
      <c r="O4044" s="12">
        <f>COUNTIF($P$2:P4044,P4044)</f>
        <v>44</v>
      </c>
      <c r="P4044" s="12" t="str">
        <f t="shared" si="249"/>
        <v>141050200</v>
      </c>
      <c r="Q4044" s="12" t="str">
        <f t="shared" si="250"/>
        <v>1410502000044</v>
      </c>
      <c r="R4044" s="20" t="s">
        <v>3297</v>
      </c>
      <c r="AB4044" s="12" t="s">
        <v>100</v>
      </c>
      <c r="AD4044" s="12" t="s">
        <v>869</v>
      </c>
      <c r="AI4044" s="12" t="s">
        <v>100</v>
      </c>
      <c r="AK4044" s="12" t="s">
        <v>869</v>
      </c>
      <c r="BN4044" s="12">
        <v>1</v>
      </c>
    </row>
    <row r="4045" spans="1:66" ht="45" x14ac:dyDescent="0.25">
      <c r="A4045" s="12">
        <v>1</v>
      </c>
      <c r="B4045" s="11" t="str">
        <f t="shared" si="248"/>
        <v>Общий расчет. Анализ даты. Анализ даты. Символические звезды. Звезда Генерала. Нет</v>
      </c>
      <c r="C4045" s="11" t="str">
        <f>IFERROR(VLOOKUP(I4045,lvl_1[],2,FALSE),"Нет")</f>
        <v>Общий расчет</v>
      </c>
      <c r="D4045" s="11" t="str">
        <f>IFERROR(VLOOKUP(Rule!J4045,lvl_2[],2,FALSE),"Нет")</f>
        <v>Анализ даты</v>
      </c>
      <c r="E4045" s="11" t="str">
        <f>IFERROR(VLOOKUP(Rule!K4045,lvl_3[],2,FALSE),"Нет")</f>
        <v>Анализ даты</v>
      </c>
      <c r="F4045" s="11" t="str">
        <f>IFERROR(INDEX(lvl_4[],MATCH(L4045,lvl_4[ID],0),MATCH(TEXT(K4045,"##0"),lvl_4[#Headers],0)),"Нет")</f>
        <v>Символические звезды</v>
      </c>
      <c r="G4045" s="11" t="str">
        <f>IFERROR(INDEX(lvl_5[],MATCH(M4045,lvl_5[ID],0),MATCH(_xlfn.CONCAT(TEXT(K4045,"##0"),"_",TEXT(L4045,"##0")),lvl_5[#Headers],0)),"Нет")</f>
        <v>Звезда Генерала</v>
      </c>
      <c r="H4045" s="11" t="str">
        <f>IFERROR(INDEX(lvl_6[],MATCH(N4045,lvl_6[ID],0),MATCH(_xlfn.CONCAT(K4045,"_",L4045,"_",M4045),lvl_6[#Headers],0)),"Нет")</f>
        <v>Нет</v>
      </c>
      <c r="I4045" s="12">
        <v>1</v>
      </c>
      <c r="J4045" s="12">
        <v>4</v>
      </c>
      <c r="K4045" s="12">
        <v>1</v>
      </c>
      <c r="L4045" s="12">
        <v>5</v>
      </c>
      <c r="M4045" s="12">
        <v>2</v>
      </c>
      <c r="N4045" s="12">
        <v>0</v>
      </c>
      <c r="O4045" s="12">
        <f>COUNTIF($P$2:P4045,P4045)</f>
        <v>45</v>
      </c>
      <c r="P4045" s="12" t="str">
        <f t="shared" si="249"/>
        <v>141050200</v>
      </c>
      <c r="Q4045" s="12" t="str">
        <f t="shared" si="250"/>
        <v>1410502000045</v>
      </c>
      <c r="R4045" s="20" t="s">
        <v>3298</v>
      </c>
      <c r="AB4045" s="12" t="s">
        <v>100</v>
      </c>
      <c r="AD4045" s="12" t="s">
        <v>861</v>
      </c>
      <c r="AI4045" s="12" t="s">
        <v>100</v>
      </c>
      <c r="AK4045" s="12" t="s">
        <v>869</v>
      </c>
      <c r="BN4045" s="12">
        <v>1</v>
      </c>
    </row>
    <row r="4046" spans="1:66" ht="45" x14ac:dyDescent="0.25">
      <c r="A4046" s="12">
        <v>1</v>
      </c>
      <c r="B4046" s="11" t="str">
        <f t="shared" si="248"/>
        <v>Общий расчет. Анализ даты. Анализ даты. Символические звезды. Звезда Генерала. Нет</v>
      </c>
      <c r="C4046" s="11" t="str">
        <f>IFERROR(VLOOKUP(I4046,lvl_1[],2,FALSE),"Нет")</f>
        <v>Общий расчет</v>
      </c>
      <c r="D4046" s="11" t="str">
        <f>IFERROR(VLOOKUP(Rule!J4046,lvl_2[],2,FALSE),"Нет")</f>
        <v>Анализ даты</v>
      </c>
      <c r="E4046" s="11" t="str">
        <f>IFERROR(VLOOKUP(Rule!K4046,lvl_3[],2,FALSE),"Нет")</f>
        <v>Анализ даты</v>
      </c>
      <c r="F4046" s="11" t="str">
        <f>IFERROR(INDEX(lvl_4[],MATCH(L4046,lvl_4[ID],0),MATCH(TEXT(K4046,"##0"),lvl_4[#Headers],0)),"Нет")</f>
        <v>Символические звезды</v>
      </c>
      <c r="G4046" s="11" t="str">
        <f>IFERROR(INDEX(lvl_5[],MATCH(M4046,lvl_5[ID],0),MATCH(_xlfn.CONCAT(TEXT(K4046,"##0"),"_",TEXT(L4046,"##0")),lvl_5[#Headers],0)),"Нет")</f>
        <v>Звезда Генерала</v>
      </c>
      <c r="H4046" s="11" t="str">
        <f>IFERROR(INDEX(lvl_6[],MATCH(N4046,lvl_6[ID],0),MATCH(_xlfn.CONCAT(K4046,"_",L4046,"_",M4046),lvl_6[#Headers],0)),"Нет")</f>
        <v>Нет</v>
      </c>
      <c r="I4046" s="12">
        <v>1</v>
      </c>
      <c r="J4046" s="12">
        <v>4</v>
      </c>
      <c r="K4046" s="12">
        <v>1</v>
      </c>
      <c r="L4046" s="12">
        <v>5</v>
      </c>
      <c r="M4046" s="12">
        <v>2</v>
      </c>
      <c r="N4046" s="12">
        <v>0</v>
      </c>
      <c r="O4046" s="12">
        <f>COUNTIF($P$2:P4046,P4046)</f>
        <v>46</v>
      </c>
      <c r="P4046" s="12" t="str">
        <f t="shared" si="249"/>
        <v>141050200</v>
      </c>
      <c r="Q4046" s="12" t="str">
        <f t="shared" si="250"/>
        <v>1410502000046</v>
      </c>
      <c r="R4046" s="20" t="s">
        <v>3299</v>
      </c>
      <c r="AB4046" s="12" t="s">
        <v>100</v>
      </c>
      <c r="AD4046" s="12" t="s">
        <v>868</v>
      </c>
      <c r="AI4046" s="12" t="s">
        <v>100</v>
      </c>
      <c r="AK4046" s="12" t="s">
        <v>860</v>
      </c>
      <c r="BN4046" s="12">
        <v>1</v>
      </c>
    </row>
    <row r="4047" spans="1:66" ht="45" x14ac:dyDescent="0.25">
      <c r="A4047" s="12">
        <v>1</v>
      </c>
      <c r="B4047" s="11" t="str">
        <f t="shared" si="248"/>
        <v>Общий расчет. Анализ даты. Анализ даты. Символические звезды. Звезда Генерала. Нет</v>
      </c>
      <c r="C4047" s="11" t="str">
        <f>IFERROR(VLOOKUP(I4047,lvl_1[],2,FALSE),"Нет")</f>
        <v>Общий расчет</v>
      </c>
      <c r="D4047" s="11" t="str">
        <f>IFERROR(VLOOKUP(Rule!J4047,lvl_2[],2,FALSE),"Нет")</f>
        <v>Анализ даты</v>
      </c>
      <c r="E4047" s="11" t="str">
        <f>IFERROR(VLOOKUP(Rule!K4047,lvl_3[],2,FALSE),"Нет")</f>
        <v>Анализ даты</v>
      </c>
      <c r="F4047" s="11" t="str">
        <f>IFERROR(INDEX(lvl_4[],MATCH(L4047,lvl_4[ID],0),MATCH(TEXT(K4047,"##0"),lvl_4[#Headers],0)),"Нет")</f>
        <v>Символические звезды</v>
      </c>
      <c r="G4047" s="11" t="str">
        <f>IFERROR(INDEX(lvl_5[],MATCH(M4047,lvl_5[ID],0),MATCH(_xlfn.CONCAT(TEXT(K4047,"##0"),"_",TEXT(L4047,"##0")),lvl_5[#Headers],0)),"Нет")</f>
        <v>Звезда Генерала</v>
      </c>
      <c r="H4047" s="11" t="str">
        <f>IFERROR(INDEX(lvl_6[],MATCH(N4047,lvl_6[ID],0),MATCH(_xlfn.CONCAT(K4047,"_",L4047,"_",M4047),lvl_6[#Headers],0)),"Нет")</f>
        <v>Нет</v>
      </c>
      <c r="I4047" s="12">
        <v>1</v>
      </c>
      <c r="J4047" s="12">
        <v>4</v>
      </c>
      <c r="K4047" s="12">
        <v>1</v>
      </c>
      <c r="L4047" s="12">
        <v>5</v>
      </c>
      <c r="M4047" s="12">
        <v>2</v>
      </c>
      <c r="N4047" s="12">
        <v>0</v>
      </c>
      <c r="O4047" s="12">
        <f>COUNTIF($P$2:P4047,P4047)</f>
        <v>47</v>
      </c>
      <c r="P4047" s="12" t="str">
        <f t="shared" si="249"/>
        <v>141050200</v>
      </c>
      <c r="Q4047" s="12" t="str">
        <f t="shared" si="250"/>
        <v>1410502000047</v>
      </c>
      <c r="R4047" s="20" t="s">
        <v>3300</v>
      </c>
      <c r="AB4047" s="12" t="s">
        <v>100</v>
      </c>
      <c r="AD4047" s="12" t="s">
        <v>860</v>
      </c>
      <c r="AI4047" s="12" t="s">
        <v>100</v>
      </c>
      <c r="AK4047" s="12" t="s">
        <v>860</v>
      </c>
      <c r="BN4047" s="12">
        <v>1</v>
      </c>
    </row>
    <row r="4048" spans="1:66" ht="45" x14ac:dyDescent="0.25">
      <c r="A4048" s="12">
        <v>1</v>
      </c>
      <c r="B4048" s="11" t="str">
        <f t="shared" si="248"/>
        <v>Общий расчет. Анализ даты. Анализ даты. Символические звезды. Звезда Генерала. Нет</v>
      </c>
      <c r="C4048" s="11" t="str">
        <f>IFERROR(VLOOKUP(I4048,lvl_1[],2,FALSE),"Нет")</f>
        <v>Общий расчет</v>
      </c>
      <c r="D4048" s="11" t="str">
        <f>IFERROR(VLOOKUP(Rule!J4048,lvl_2[],2,FALSE),"Нет")</f>
        <v>Анализ даты</v>
      </c>
      <c r="E4048" s="11" t="str">
        <f>IFERROR(VLOOKUP(Rule!K4048,lvl_3[],2,FALSE),"Нет")</f>
        <v>Анализ даты</v>
      </c>
      <c r="F4048" s="11" t="str">
        <f>IFERROR(INDEX(lvl_4[],MATCH(L4048,lvl_4[ID],0),MATCH(TEXT(K4048,"##0"),lvl_4[#Headers],0)),"Нет")</f>
        <v>Символические звезды</v>
      </c>
      <c r="G4048" s="11" t="str">
        <f>IFERROR(INDEX(lvl_5[],MATCH(M4048,lvl_5[ID],0),MATCH(_xlfn.CONCAT(TEXT(K4048,"##0"),"_",TEXT(L4048,"##0")),lvl_5[#Headers],0)),"Нет")</f>
        <v>Звезда Генерала</v>
      </c>
      <c r="H4048" s="11" t="str">
        <f>IFERROR(INDEX(lvl_6[],MATCH(N4048,lvl_6[ID],0),MATCH(_xlfn.CONCAT(K4048,"_",L4048,"_",M4048),lvl_6[#Headers],0)),"Нет")</f>
        <v>Нет</v>
      </c>
      <c r="I4048" s="12">
        <v>1</v>
      </c>
      <c r="J4048" s="12">
        <v>4</v>
      </c>
      <c r="K4048" s="12">
        <v>1</v>
      </c>
      <c r="L4048" s="12">
        <v>5</v>
      </c>
      <c r="M4048" s="12">
        <v>2</v>
      </c>
      <c r="N4048" s="12">
        <v>0</v>
      </c>
      <c r="O4048" s="12">
        <f>COUNTIF($P$2:P4048,P4048)</f>
        <v>48</v>
      </c>
      <c r="P4048" s="12" t="str">
        <f t="shared" si="249"/>
        <v>141050200</v>
      </c>
      <c r="Q4048" s="12" t="str">
        <f t="shared" si="250"/>
        <v>1410502000048</v>
      </c>
      <c r="R4048" s="20" t="s">
        <v>3301</v>
      </c>
      <c r="AB4048" s="12" t="s">
        <v>100</v>
      </c>
      <c r="AD4048" s="12" t="s">
        <v>864</v>
      </c>
      <c r="AI4048" s="12" t="s">
        <v>100</v>
      </c>
      <c r="AK4048" s="12" t="s">
        <v>860</v>
      </c>
      <c r="BN4048" s="12">
        <v>1</v>
      </c>
    </row>
    <row r="4049" spans="1:66" ht="45" x14ac:dyDescent="0.25">
      <c r="A4049" s="12">
        <v>1</v>
      </c>
      <c r="B4049" s="11" t="str">
        <f t="shared" si="248"/>
        <v>Общий расчет. Анализ даты. Анализ даты. Символические звезды. Цветущий балдахин. Нет</v>
      </c>
      <c r="C4049" s="11" t="str">
        <f>IFERROR(VLOOKUP(I4049,lvl_1[],2,FALSE),"Нет")</f>
        <v>Общий расчет</v>
      </c>
      <c r="D4049" s="11" t="str">
        <f>IFERROR(VLOOKUP(Rule!J4049,lvl_2[],2,FALSE),"Нет")</f>
        <v>Анализ даты</v>
      </c>
      <c r="E4049" s="11" t="str">
        <f>IFERROR(VLOOKUP(Rule!K4049,lvl_3[],2,FALSE),"Нет")</f>
        <v>Анализ даты</v>
      </c>
      <c r="F4049" s="11" t="str">
        <f>IFERROR(INDEX(lvl_4[],MATCH(L4049,lvl_4[ID],0),MATCH(TEXT(K4049,"##0"),lvl_4[#Headers],0)),"Нет")</f>
        <v>Символические звезды</v>
      </c>
      <c r="G4049" s="11" t="str">
        <f>IFERROR(INDEX(lvl_5[],MATCH(M4049,lvl_5[ID],0),MATCH(_xlfn.CONCAT(TEXT(K4049,"##0"),"_",TEXT(L4049,"##0")),lvl_5[#Headers],0)),"Нет")</f>
        <v>Цветущий балдахин</v>
      </c>
      <c r="H4049" s="11" t="str">
        <f>IFERROR(INDEX(lvl_6[],MATCH(N4049,lvl_6[ID],0),MATCH(_xlfn.CONCAT(K4049,"_",L4049,"_",M4049),lvl_6[#Headers],0)),"Нет")</f>
        <v>Нет</v>
      </c>
      <c r="I4049" s="12">
        <v>1</v>
      </c>
      <c r="J4049" s="12">
        <v>4</v>
      </c>
      <c r="K4049" s="12">
        <v>1</v>
      </c>
      <c r="L4049" s="12">
        <v>5</v>
      </c>
      <c r="M4049" s="12">
        <v>3</v>
      </c>
      <c r="N4049" s="12">
        <v>0</v>
      </c>
      <c r="O4049" s="12">
        <f>COUNTIF($P$2:P4049,P4049)</f>
        <v>37</v>
      </c>
      <c r="P4049" s="12" t="str">
        <f t="shared" si="249"/>
        <v>141050300</v>
      </c>
      <c r="Q4049" s="12" t="str">
        <f t="shared" si="250"/>
        <v>1410503000037</v>
      </c>
      <c r="R4049" s="20" t="s">
        <v>3510</v>
      </c>
      <c r="AB4049" s="12" t="s">
        <v>100</v>
      </c>
      <c r="AD4049" s="12" t="s">
        <v>859</v>
      </c>
      <c r="AI4049" s="12" t="s">
        <v>100</v>
      </c>
      <c r="AK4049" s="12" t="s">
        <v>867</v>
      </c>
      <c r="BN4049" s="12">
        <v>1</v>
      </c>
    </row>
    <row r="4050" spans="1:66" ht="45" x14ac:dyDescent="0.25">
      <c r="A4050" s="12">
        <v>1</v>
      </c>
      <c r="B4050" s="11" t="str">
        <f t="shared" si="248"/>
        <v>Общий расчет. Анализ даты. Анализ даты. Символические звезды. Цветущий балдахин. Нет</v>
      </c>
      <c r="C4050" s="11" t="str">
        <f>IFERROR(VLOOKUP(I4050,lvl_1[],2,FALSE),"Нет")</f>
        <v>Общий расчет</v>
      </c>
      <c r="D4050" s="11" t="str">
        <f>IFERROR(VLOOKUP(Rule!J4050,lvl_2[],2,FALSE),"Нет")</f>
        <v>Анализ даты</v>
      </c>
      <c r="E4050" s="11" t="str">
        <f>IFERROR(VLOOKUP(Rule!K4050,lvl_3[],2,FALSE),"Нет")</f>
        <v>Анализ даты</v>
      </c>
      <c r="F4050" s="11" t="str">
        <f>IFERROR(INDEX(lvl_4[],MATCH(L4050,lvl_4[ID],0),MATCH(TEXT(K4050,"##0"),lvl_4[#Headers],0)),"Нет")</f>
        <v>Символические звезды</v>
      </c>
      <c r="G4050" s="11" t="str">
        <f>IFERROR(INDEX(lvl_5[],MATCH(M4050,lvl_5[ID],0),MATCH(_xlfn.CONCAT(TEXT(K4050,"##0"),"_",TEXT(L4050,"##0")),lvl_5[#Headers],0)),"Нет")</f>
        <v>Цветущий балдахин</v>
      </c>
      <c r="H4050" s="11" t="str">
        <f>IFERROR(INDEX(lvl_6[],MATCH(N4050,lvl_6[ID],0),MATCH(_xlfn.CONCAT(K4050,"_",L4050,"_",M4050),lvl_6[#Headers],0)),"Нет")</f>
        <v>Нет</v>
      </c>
      <c r="I4050" s="12">
        <v>1</v>
      </c>
      <c r="J4050" s="12">
        <v>4</v>
      </c>
      <c r="K4050" s="12">
        <v>1</v>
      </c>
      <c r="L4050" s="12">
        <v>5</v>
      </c>
      <c r="M4050" s="12">
        <v>3</v>
      </c>
      <c r="N4050" s="12">
        <v>0</v>
      </c>
      <c r="O4050" s="12">
        <f>COUNTIF($P$2:P4050,P4050)</f>
        <v>38</v>
      </c>
      <c r="P4050" s="12" t="str">
        <f t="shared" si="249"/>
        <v>141050300</v>
      </c>
      <c r="Q4050" s="12" t="str">
        <f t="shared" si="250"/>
        <v>1410503000038</v>
      </c>
      <c r="R4050" s="20" t="s">
        <v>3511</v>
      </c>
      <c r="AB4050" s="12" t="s">
        <v>100</v>
      </c>
      <c r="AD4050" s="12" t="s">
        <v>863</v>
      </c>
      <c r="AI4050" s="12" t="s">
        <v>100</v>
      </c>
      <c r="AK4050" s="12" t="s">
        <v>867</v>
      </c>
      <c r="BN4050" s="12">
        <v>1</v>
      </c>
    </row>
    <row r="4051" spans="1:66" ht="45" x14ac:dyDescent="0.25">
      <c r="A4051" s="12">
        <v>1</v>
      </c>
      <c r="B4051" s="11" t="str">
        <f t="shared" si="248"/>
        <v>Общий расчет. Анализ даты. Анализ даты. Символические звезды. Цветущий балдахин. Нет</v>
      </c>
      <c r="C4051" s="11" t="str">
        <f>IFERROR(VLOOKUP(I4051,lvl_1[],2,FALSE),"Нет")</f>
        <v>Общий расчет</v>
      </c>
      <c r="D4051" s="11" t="str">
        <f>IFERROR(VLOOKUP(Rule!J4051,lvl_2[],2,FALSE),"Нет")</f>
        <v>Анализ даты</v>
      </c>
      <c r="E4051" s="11" t="str">
        <f>IFERROR(VLOOKUP(Rule!K4051,lvl_3[],2,FALSE),"Нет")</f>
        <v>Анализ даты</v>
      </c>
      <c r="F4051" s="11" t="str">
        <f>IFERROR(INDEX(lvl_4[],MATCH(L4051,lvl_4[ID],0),MATCH(TEXT(K4051,"##0"),lvl_4[#Headers],0)),"Нет")</f>
        <v>Символические звезды</v>
      </c>
      <c r="G4051" s="11" t="str">
        <f>IFERROR(INDEX(lvl_5[],MATCH(M4051,lvl_5[ID],0),MATCH(_xlfn.CONCAT(TEXT(K4051,"##0"),"_",TEXT(L4051,"##0")),lvl_5[#Headers],0)),"Нет")</f>
        <v>Цветущий балдахин</v>
      </c>
      <c r="H4051" s="11" t="str">
        <f>IFERROR(INDEX(lvl_6[],MATCH(N4051,lvl_6[ID],0),MATCH(_xlfn.CONCAT(K4051,"_",L4051,"_",M4051),lvl_6[#Headers],0)),"Нет")</f>
        <v>Нет</v>
      </c>
      <c r="I4051" s="12">
        <v>1</v>
      </c>
      <c r="J4051" s="12">
        <v>4</v>
      </c>
      <c r="K4051" s="12">
        <v>1</v>
      </c>
      <c r="L4051" s="12">
        <v>5</v>
      </c>
      <c r="M4051" s="12">
        <v>3</v>
      </c>
      <c r="N4051" s="12">
        <v>0</v>
      </c>
      <c r="O4051" s="12">
        <f>COUNTIF($P$2:P4051,P4051)</f>
        <v>39</v>
      </c>
      <c r="P4051" s="12" t="str">
        <f t="shared" si="249"/>
        <v>141050300</v>
      </c>
      <c r="Q4051" s="12" t="str">
        <f t="shared" si="250"/>
        <v>1410503000039</v>
      </c>
      <c r="R4051" s="20" t="s">
        <v>3512</v>
      </c>
      <c r="AB4051" s="12" t="s">
        <v>100</v>
      </c>
      <c r="AD4051" s="12" t="s">
        <v>867</v>
      </c>
      <c r="AI4051" s="12" t="s">
        <v>100</v>
      </c>
      <c r="AK4051" s="12" t="s">
        <v>867</v>
      </c>
      <c r="BN4051" s="12">
        <v>1</v>
      </c>
    </row>
    <row r="4052" spans="1:66" ht="45" x14ac:dyDescent="0.25">
      <c r="A4052" s="12">
        <v>1</v>
      </c>
      <c r="B4052" s="11" t="str">
        <f t="shared" si="248"/>
        <v>Общий расчет. Анализ даты. Анализ даты. Символические звезды. Цветущий балдахин. Нет</v>
      </c>
      <c r="C4052" s="11" t="str">
        <f>IFERROR(VLOOKUP(I4052,lvl_1[],2,FALSE),"Нет")</f>
        <v>Общий расчет</v>
      </c>
      <c r="D4052" s="11" t="str">
        <f>IFERROR(VLOOKUP(Rule!J4052,lvl_2[],2,FALSE),"Нет")</f>
        <v>Анализ даты</v>
      </c>
      <c r="E4052" s="11" t="str">
        <f>IFERROR(VLOOKUP(Rule!K4052,lvl_3[],2,FALSE),"Нет")</f>
        <v>Анализ даты</v>
      </c>
      <c r="F4052" s="11" t="str">
        <f>IFERROR(INDEX(lvl_4[],MATCH(L4052,lvl_4[ID],0),MATCH(TEXT(K4052,"##0"),lvl_4[#Headers],0)),"Нет")</f>
        <v>Символические звезды</v>
      </c>
      <c r="G4052" s="11" t="str">
        <f>IFERROR(INDEX(lvl_5[],MATCH(M4052,lvl_5[ID],0),MATCH(_xlfn.CONCAT(TEXT(K4052,"##0"),"_",TEXT(L4052,"##0")),lvl_5[#Headers],0)),"Нет")</f>
        <v>Цветущий балдахин</v>
      </c>
      <c r="H4052" s="11" t="str">
        <f>IFERROR(INDEX(lvl_6[],MATCH(N4052,lvl_6[ID],0),MATCH(_xlfn.CONCAT(K4052,"_",L4052,"_",M4052),lvl_6[#Headers],0)),"Нет")</f>
        <v>Нет</v>
      </c>
      <c r="I4052" s="12">
        <v>1</v>
      </c>
      <c r="J4052" s="12">
        <v>4</v>
      </c>
      <c r="K4052" s="12">
        <v>1</v>
      </c>
      <c r="L4052" s="12">
        <v>5</v>
      </c>
      <c r="M4052" s="12">
        <v>3</v>
      </c>
      <c r="N4052" s="12">
        <v>0</v>
      </c>
      <c r="O4052" s="12">
        <f>COUNTIF($P$2:P4052,P4052)</f>
        <v>40</v>
      </c>
      <c r="P4052" s="12" t="str">
        <f t="shared" si="249"/>
        <v>141050300</v>
      </c>
      <c r="Q4052" s="12" t="str">
        <f t="shared" si="250"/>
        <v>1410503000040</v>
      </c>
      <c r="R4052" s="20" t="s">
        <v>3513</v>
      </c>
      <c r="AB4052" s="12" t="s">
        <v>100</v>
      </c>
      <c r="AD4052" s="12" t="s">
        <v>862</v>
      </c>
      <c r="AI4052" s="12" t="s">
        <v>100</v>
      </c>
      <c r="AK4052" s="12" t="s">
        <v>870</v>
      </c>
      <c r="BN4052" s="12">
        <v>1</v>
      </c>
    </row>
    <row r="4053" spans="1:66" ht="45" x14ac:dyDescent="0.25">
      <c r="A4053" s="12">
        <v>1</v>
      </c>
      <c r="B4053" s="11" t="str">
        <f t="shared" si="248"/>
        <v>Общий расчет. Анализ даты. Анализ даты. Символические звезды. Цветущий балдахин. Нет</v>
      </c>
      <c r="C4053" s="11" t="str">
        <f>IFERROR(VLOOKUP(I4053,lvl_1[],2,FALSE),"Нет")</f>
        <v>Общий расчет</v>
      </c>
      <c r="D4053" s="11" t="str">
        <f>IFERROR(VLOOKUP(Rule!J4053,lvl_2[],2,FALSE),"Нет")</f>
        <v>Анализ даты</v>
      </c>
      <c r="E4053" s="11" t="str">
        <f>IFERROR(VLOOKUP(Rule!K4053,lvl_3[],2,FALSE),"Нет")</f>
        <v>Анализ даты</v>
      </c>
      <c r="F4053" s="11" t="str">
        <f>IFERROR(INDEX(lvl_4[],MATCH(L4053,lvl_4[ID],0),MATCH(TEXT(K4053,"##0"),lvl_4[#Headers],0)),"Нет")</f>
        <v>Символические звезды</v>
      </c>
      <c r="G4053" s="11" t="str">
        <f>IFERROR(INDEX(lvl_5[],MATCH(M4053,lvl_5[ID],0),MATCH(_xlfn.CONCAT(TEXT(K4053,"##0"),"_",TEXT(L4053,"##0")),lvl_5[#Headers],0)),"Нет")</f>
        <v>Цветущий балдахин</v>
      </c>
      <c r="H4053" s="11" t="str">
        <f>IFERROR(INDEX(lvl_6[],MATCH(N4053,lvl_6[ID],0),MATCH(_xlfn.CONCAT(K4053,"_",L4053,"_",M4053),lvl_6[#Headers],0)),"Нет")</f>
        <v>Нет</v>
      </c>
      <c r="I4053" s="12">
        <v>1</v>
      </c>
      <c r="J4053" s="12">
        <v>4</v>
      </c>
      <c r="K4053" s="12">
        <v>1</v>
      </c>
      <c r="L4053" s="12">
        <v>5</v>
      </c>
      <c r="M4053" s="12">
        <v>3</v>
      </c>
      <c r="N4053" s="12">
        <v>0</v>
      </c>
      <c r="O4053" s="12">
        <f>COUNTIF($P$2:P4053,P4053)</f>
        <v>41</v>
      </c>
      <c r="P4053" s="12" t="str">
        <f t="shared" si="249"/>
        <v>141050300</v>
      </c>
      <c r="Q4053" s="12" t="str">
        <f t="shared" si="250"/>
        <v>1410503000041</v>
      </c>
      <c r="R4053" s="20" t="s">
        <v>3514</v>
      </c>
      <c r="AB4053" s="12" t="s">
        <v>100</v>
      </c>
      <c r="AD4053" s="12" t="s">
        <v>866</v>
      </c>
      <c r="AI4053" s="12" t="s">
        <v>100</v>
      </c>
      <c r="AK4053" s="12" t="s">
        <v>870</v>
      </c>
      <c r="BN4053" s="12">
        <v>1</v>
      </c>
    </row>
    <row r="4054" spans="1:66" ht="45" x14ac:dyDescent="0.25">
      <c r="A4054" s="12">
        <v>1</v>
      </c>
      <c r="B4054" s="11" t="str">
        <f t="shared" si="248"/>
        <v>Общий расчет. Анализ даты. Анализ даты. Символические звезды. Цветущий балдахин. Нет</v>
      </c>
      <c r="C4054" s="11" t="str">
        <f>IFERROR(VLOOKUP(I4054,lvl_1[],2,FALSE),"Нет")</f>
        <v>Общий расчет</v>
      </c>
      <c r="D4054" s="11" t="str">
        <f>IFERROR(VLOOKUP(Rule!J4054,lvl_2[],2,FALSE),"Нет")</f>
        <v>Анализ даты</v>
      </c>
      <c r="E4054" s="11" t="str">
        <f>IFERROR(VLOOKUP(Rule!K4054,lvl_3[],2,FALSE),"Нет")</f>
        <v>Анализ даты</v>
      </c>
      <c r="F4054" s="11" t="str">
        <f>IFERROR(INDEX(lvl_4[],MATCH(L4054,lvl_4[ID],0),MATCH(TEXT(K4054,"##0"),lvl_4[#Headers],0)),"Нет")</f>
        <v>Символические звезды</v>
      </c>
      <c r="G4054" s="11" t="str">
        <f>IFERROR(INDEX(lvl_5[],MATCH(M4054,lvl_5[ID],0),MATCH(_xlfn.CONCAT(TEXT(K4054,"##0"),"_",TEXT(L4054,"##0")),lvl_5[#Headers],0)),"Нет")</f>
        <v>Цветущий балдахин</v>
      </c>
      <c r="H4054" s="11" t="str">
        <f>IFERROR(INDEX(lvl_6[],MATCH(N4054,lvl_6[ID],0),MATCH(_xlfn.CONCAT(K4054,"_",L4054,"_",M4054),lvl_6[#Headers],0)),"Нет")</f>
        <v>Нет</v>
      </c>
      <c r="I4054" s="12">
        <v>1</v>
      </c>
      <c r="J4054" s="12">
        <v>4</v>
      </c>
      <c r="K4054" s="12">
        <v>1</v>
      </c>
      <c r="L4054" s="12">
        <v>5</v>
      </c>
      <c r="M4054" s="12">
        <v>3</v>
      </c>
      <c r="N4054" s="12">
        <v>0</v>
      </c>
      <c r="O4054" s="12">
        <f>COUNTIF($P$2:P4054,P4054)</f>
        <v>42</v>
      </c>
      <c r="P4054" s="12" t="str">
        <f t="shared" si="249"/>
        <v>141050300</v>
      </c>
      <c r="Q4054" s="12" t="str">
        <f t="shared" si="250"/>
        <v>1410503000042</v>
      </c>
      <c r="R4054" s="20" t="s">
        <v>3515</v>
      </c>
      <c r="AB4054" s="12" t="s">
        <v>100</v>
      </c>
      <c r="AD4054" s="12" t="s">
        <v>870</v>
      </c>
      <c r="AI4054" s="12" t="s">
        <v>100</v>
      </c>
      <c r="AK4054" s="12" t="s">
        <v>870</v>
      </c>
      <c r="BN4054" s="12">
        <v>1</v>
      </c>
    </row>
    <row r="4055" spans="1:66" ht="45" x14ac:dyDescent="0.25">
      <c r="A4055" s="12">
        <v>1</v>
      </c>
      <c r="B4055" s="11" t="str">
        <f t="shared" si="248"/>
        <v>Общий расчет. Анализ даты. Анализ даты. Символические звезды. Цветущий балдахин. Нет</v>
      </c>
      <c r="C4055" s="11" t="str">
        <f>IFERROR(VLOOKUP(I4055,lvl_1[],2,FALSE),"Нет")</f>
        <v>Общий расчет</v>
      </c>
      <c r="D4055" s="11" t="str">
        <f>IFERROR(VLOOKUP(Rule!J4055,lvl_2[],2,FALSE),"Нет")</f>
        <v>Анализ даты</v>
      </c>
      <c r="E4055" s="11" t="str">
        <f>IFERROR(VLOOKUP(Rule!K4055,lvl_3[],2,FALSE),"Нет")</f>
        <v>Анализ даты</v>
      </c>
      <c r="F4055" s="11" t="str">
        <f>IFERROR(INDEX(lvl_4[],MATCH(L4055,lvl_4[ID],0),MATCH(TEXT(K4055,"##0"),lvl_4[#Headers],0)),"Нет")</f>
        <v>Символические звезды</v>
      </c>
      <c r="G4055" s="11" t="str">
        <f>IFERROR(INDEX(lvl_5[],MATCH(M4055,lvl_5[ID],0),MATCH(_xlfn.CONCAT(TEXT(K4055,"##0"),"_",TEXT(L4055,"##0")),lvl_5[#Headers],0)),"Нет")</f>
        <v>Цветущий балдахин</v>
      </c>
      <c r="H4055" s="11" t="str">
        <f>IFERROR(INDEX(lvl_6[],MATCH(N4055,lvl_6[ID],0),MATCH(_xlfn.CONCAT(K4055,"_",L4055,"_",M4055),lvl_6[#Headers],0)),"Нет")</f>
        <v>Нет</v>
      </c>
      <c r="I4055" s="12">
        <v>1</v>
      </c>
      <c r="J4055" s="12">
        <v>4</v>
      </c>
      <c r="K4055" s="12">
        <v>1</v>
      </c>
      <c r="L4055" s="12">
        <v>5</v>
      </c>
      <c r="M4055" s="12">
        <v>3</v>
      </c>
      <c r="N4055" s="12">
        <v>0</v>
      </c>
      <c r="O4055" s="12">
        <f>COUNTIF($P$2:P4055,P4055)</f>
        <v>43</v>
      </c>
      <c r="P4055" s="12" t="str">
        <f t="shared" si="249"/>
        <v>141050300</v>
      </c>
      <c r="Q4055" s="12" t="str">
        <f t="shared" si="250"/>
        <v>1410503000043</v>
      </c>
      <c r="R4055" s="20" t="s">
        <v>3516</v>
      </c>
      <c r="AB4055" s="12" t="s">
        <v>100</v>
      </c>
      <c r="AD4055" s="12" t="s">
        <v>865</v>
      </c>
      <c r="AI4055" s="12" t="s">
        <v>100</v>
      </c>
      <c r="AK4055" s="12" t="s">
        <v>861</v>
      </c>
      <c r="BN4055" s="12">
        <v>1</v>
      </c>
    </row>
    <row r="4056" spans="1:66" ht="45" x14ac:dyDescent="0.25">
      <c r="A4056" s="12">
        <v>1</v>
      </c>
      <c r="B4056" s="11" t="str">
        <f t="shared" si="248"/>
        <v>Общий расчет. Анализ даты. Анализ даты. Символические звезды. Цветущий балдахин. Нет</v>
      </c>
      <c r="C4056" s="11" t="str">
        <f>IFERROR(VLOOKUP(I4056,lvl_1[],2,FALSE),"Нет")</f>
        <v>Общий расчет</v>
      </c>
      <c r="D4056" s="11" t="str">
        <f>IFERROR(VLOOKUP(Rule!J4056,lvl_2[],2,FALSE),"Нет")</f>
        <v>Анализ даты</v>
      </c>
      <c r="E4056" s="11" t="str">
        <f>IFERROR(VLOOKUP(Rule!K4056,lvl_3[],2,FALSE),"Нет")</f>
        <v>Анализ даты</v>
      </c>
      <c r="F4056" s="11" t="str">
        <f>IFERROR(INDEX(lvl_4[],MATCH(L4056,lvl_4[ID],0),MATCH(TEXT(K4056,"##0"),lvl_4[#Headers],0)),"Нет")</f>
        <v>Символические звезды</v>
      </c>
      <c r="G4056" s="11" t="str">
        <f>IFERROR(INDEX(lvl_5[],MATCH(M4056,lvl_5[ID],0),MATCH(_xlfn.CONCAT(TEXT(K4056,"##0"),"_",TEXT(L4056,"##0")),lvl_5[#Headers],0)),"Нет")</f>
        <v>Цветущий балдахин</v>
      </c>
      <c r="H4056" s="11" t="str">
        <f>IFERROR(INDEX(lvl_6[],MATCH(N4056,lvl_6[ID],0),MATCH(_xlfn.CONCAT(K4056,"_",L4056,"_",M4056),lvl_6[#Headers],0)),"Нет")</f>
        <v>Нет</v>
      </c>
      <c r="I4056" s="12">
        <v>1</v>
      </c>
      <c r="J4056" s="12">
        <v>4</v>
      </c>
      <c r="K4056" s="12">
        <v>1</v>
      </c>
      <c r="L4056" s="12">
        <v>5</v>
      </c>
      <c r="M4056" s="12">
        <v>3</v>
      </c>
      <c r="N4056" s="12">
        <v>0</v>
      </c>
      <c r="O4056" s="12">
        <f>COUNTIF($P$2:P4056,P4056)</f>
        <v>44</v>
      </c>
      <c r="P4056" s="12" t="str">
        <f t="shared" si="249"/>
        <v>141050300</v>
      </c>
      <c r="Q4056" s="12" t="str">
        <f t="shared" si="250"/>
        <v>1410503000044</v>
      </c>
      <c r="R4056" s="20" t="s">
        <v>3517</v>
      </c>
      <c r="AB4056" s="12" t="s">
        <v>100</v>
      </c>
      <c r="AD4056" s="12" t="s">
        <v>869</v>
      </c>
      <c r="AI4056" s="12" t="s">
        <v>100</v>
      </c>
      <c r="AK4056" s="12" t="s">
        <v>861</v>
      </c>
      <c r="BN4056" s="12">
        <v>1</v>
      </c>
    </row>
    <row r="4057" spans="1:66" ht="45" x14ac:dyDescent="0.25">
      <c r="A4057" s="12">
        <v>1</v>
      </c>
      <c r="B4057" s="11" t="str">
        <f t="shared" si="248"/>
        <v>Общий расчет. Анализ даты. Анализ даты. Символические звезды. Цветущий балдахин. Нет</v>
      </c>
      <c r="C4057" s="11" t="str">
        <f>IFERROR(VLOOKUP(I4057,lvl_1[],2,FALSE),"Нет")</f>
        <v>Общий расчет</v>
      </c>
      <c r="D4057" s="11" t="str">
        <f>IFERROR(VLOOKUP(Rule!J4057,lvl_2[],2,FALSE),"Нет")</f>
        <v>Анализ даты</v>
      </c>
      <c r="E4057" s="11" t="str">
        <f>IFERROR(VLOOKUP(Rule!K4057,lvl_3[],2,FALSE),"Нет")</f>
        <v>Анализ даты</v>
      </c>
      <c r="F4057" s="11" t="str">
        <f>IFERROR(INDEX(lvl_4[],MATCH(L4057,lvl_4[ID],0),MATCH(TEXT(K4057,"##0"),lvl_4[#Headers],0)),"Нет")</f>
        <v>Символические звезды</v>
      </c>
      <c r="G4057" s="11" t="str">
        <f>IFERROR(INDEX(lvl_5[],MATCH(M4057,lvl_5[ID],0),MATCH(_xlfn.CONCAT(TEXT(K4057,"##0"),"_",TEXT(L4057,"##0")),lvl_5[#Headers],0)),"Нет")</f>
        <v>Цветущий балдахин</v>
      </c>
      <c r="H4057" s="11" t="str">
        <f>IFERROR(INDEX(lvl_6[],MATCH(N4057,lvl_6[ID],0),MATCH(_xlfn.CONCAT(K4057,"_",L4057,"_",M4057),lvl_6[#Headers],0)),"Нет")</f>
        <v>Нет</v>
      </c>
      <c r="I4057" s="12">
        <v>1</v>
      </c>
      <c r="J4057" s="12">
        <v>4</v>
      </c>
      <c r="K4057" s="12">
        <v>1</v>
      </c>
      <c r="L4057" s="12">
        <v>5</v>
      </c>
      <c r="M4057" s="12">
        <v>3</v>
      </c>
      <c r="N4057" s="12">
        <v>0</v>
      </c>
      <c r="O4057" s="12">
        <f>COUNTIF($P$2:P4057,P4057)</f>
        <v>45</v>
      </c>
      <c r="P4057" s="12" t="str">
        <f t="shared" si="249"/>
        <v>141050300</v>
      </c>
      <c r="Q4057" s="12" t="str">
        <f t="shared" si="250"/>
        <v>1410503000045</v>
      </c>
      <c r="R4057" s="20" t="s">
        <v>3518</v>
      </c>
      <c r="AB4057" s="12" t="s">
        <v>100</v>
      </c>
      <c r="AD4057" s="12" t="s">
        <v>861</v>
      </c>
      <c r="AI4057" s="12" t="s">
        <v>100</v>
      </c>
      <c r="AK4057" s="12" t="s">
        <v>861</v>
      </c>
      <c r="BN4057" s="12">
        <v>1</v>
      </c>
    </row>
    <row r="4058" spans="1:66" ht="45" x14ac:dyDescent="0.25">
      <c r="A4058" s="12">
        <v>1</v>
      </c>
      <c r="B4058" s="11" t="str">
        <f t="shared" si="248"/>
        <v>Общий расчет. Анализ даты. Анализ даты. Символические звезды. Цветущий балдахин. Нет</v>
      </c>
      <c r="C4058" s="11" t="str">
        <f>IFERROR(VLOOKUP(I4058,lvl_1[],2,FALSE),"Нет")</f>
        <v>Общий расчет</v>
      </c>
      <c r="D4058" s="11" t="str">
        <f>IFERROR(VLOOKUP(Rule!J4058,lvl_2[],2,FALSE),"Нет")</f>
        <v>Анализ даты</v>
      </c>
      <c r="E4058" s="11" t="str">
        <f>IFERROR(VLOOKUP(Rule!K4058,lvl_3[],2,FALSE),"Нет")</f>
        <v>Анализ даты</v>
      </c>
      <c r="F4058" s="11" t="str">
        <f>IFERROR(INDEX(lvl_4[],MATCH(L4058,lvl_4[ID],0),MATCH(TEXT(K4058,"##0"),lvl_4[#Headers],0)),"Нет")</f>
        <v>Символические звезды</v>
      </c>
      <c r="G4058" s="11" t="str">
        <f>IFERROR(INDEX(lvl_5[],MATCH(M4058,lvl_5[ID],0),MATCH(_xlfn.CONCAT(TEXT(K4058,"##0"),"_",TEXT(L4058,"##0")),lvl_5[#Headers],0)),"Нет")</f>
        <v>Цветущий балдахин</v>
      </c>
      <c r="H4058" s="11" t="str">
        <f>IFERROR(INDEX(lvl_6[],MATCH(N4058,lvl_6[ID],0),MATCH(_xlfn.CONCAT(K4058,"_",L4058,"_",M4058),lvl_6[#Headers],0)),"Нет")</f>
        <v>Нет</v>
      </c>
      <c r="I4058" s="12">
        <v>1</v>
      </c>
      <c r="J4058" s="12">
        <v>4</v>
      </c>
      <c r="K4058" s="12">
        <v>1</v>
      </c>
      <c r="L4058" s="12">
        <v>5</v>
      </c>
      <c r="M4058" s="12">
        <v>3</v>
      </c>
      <c r="N4058" s="12">
        <v>0</v>
      </c>
      <c r="O4058" s="12">
        <f>COUNTIF($P$2:P4058,P4058)</f>
        <v>46</v>
      </c>
      <c r="P4058" s="12" t="str">
        <f t="shared" si="249"/>
        <v>141050300</v>
      </c>
      <c r="Q4058" s="12" t="str">
        <f t="shared" si="250"/>
        <v>1410503000046</v>
      </c>
      <c r="R4058" s="20" t="s">
        <v>3519</v>
      </c>
      <c r="AB4058" s="12" t="s">
        <v>100</v>
      </c>
      <c r="AD4058" s="12" t="s">
        <v>868</v>
      </c>
      <c r="AI4058" s="12" t="s">
        <v>100</v>
      </c>
      <c r="AK4058" s="12" t="s">
        <v>864</v>
      </c>
      <c r="BN4058" s="12">
        <v>1</v>
      </c>
    </row>
    <row r="4059" spans="1:66" ht="45" x14ac:dyDescent="0.25">
      <c r="A4059" s="12">
        <v>1</v>
      </c>
      <c r="B4059" s="11" t="str">
        <f t="shared" si="248"/>
        <v>Общий расчет. Анализ даты. Анализ даты. Символические звезды. Цветущий балдахин. Нет</v>
      </c>
      <c r="C4059" s="11" t="str">
        <f>IFERROR(VLOOKUP(I4059,lvl_1[],2,FALSE),"Нет")</f>
        <v>Общий расчет</v>
      </c>
      <c r="D4059" s="11" t="str">
        <f>IFERROR(VLOOKUP(Rule!J4059,lvl_2[],2,FALSE),"Нет")</f>
        <v>Анализ даты</v>
      </c>
      <c r="E4059" s="11" t="str">
        <f>IFERROR(VLOOKUP(Rule!K4059,lvl_3[],2,FALSE),"Нет")</f>
        <v>Анализ даты</v>
      </c>
      <c r="F4059" s="11" t="str">
        <f>IFERROR(INDEX(lvl_4[],MATCH(L4059,lvl_4[ID],0),MATCH(TEXT(K4059,"##0"),lvl_4[#Headers],0)),"Нет")</f>
        <v>Символические звезды</v>
      </c>
      <c r="G4059" s="11" t="str">
        <f>IFERROR(INDEX(lvl_5[],MATCH(M4059,lvl_5[ID],0),MATCH(_xlfn.CONCAT(TEXT(K4059,"##0"),"_",TEXT(L4059,"##0")),lvl_5[#Headers],0)),"Нет")</f>
        <v>Цветущий балдахин</v>
      </c>
      <c r="H4059" s="11" t="str">
        <f>IFERROR(INDEX(lvl_6[],MATCH(N4059,lvl_6[ID],0),MATCH(_xlfn.CONCAT(K4059,"_",L4059,"_",M4059),lvl_6[#Headers],0)),"Нет")</f>
        <v>Нет</v>
      </c>
      <c r="I4059" s="12">
        <v>1</v>
      </c>
      <c r="J4059" s="12">
        <v>4</v>
      </c>
      <c r="K4059" s="12">
        <v>1</v>
      </c>
      <c r="L4059" s="12">
        <v>5</v>
      </c>
      <c r="M4059" s="12">
        <v>3</v>
      </c>
      <c r="N4059" s="12">
        <v>0</v>
      </c>
      <c r="O4059" s="12">
        <f>COUNTIF($P$2:P4059,P4059)</f>
        <v>47</v>
      </c>
      <c r="P4059" s="12" t="str">
        <f t="shared" si="249"/>
        <v>141050300</v>
      </c>
      <c r="Q4059" s="12" t="str">
        <f t="shared" si="250"/>
        <v>1410503000047</v>
      </c>
      <c r="R4059" s="20" t="s">
        <v>3520</v>
      </c>
      <c r="AB4059" s="12" t="s">
        <v>100</v>
      </c>
      <c r="AD4059" s="12" t="s">
        <v>860</v>
      </c>
      <c r="AI4059" s="12" t="s">
        <v>100</v>
      </c>
      <c r="AK4059" s="12" t="s">
        <v>864</v>
      </c>
      <c r="BN4059" s="12">
        <v>1</v>
      </c>
    </row>
    <row r="4060" spans="1:66" ht="45" x14ac:dyDescent="0.25">
      <c r="A4060" s="12">
        <v>1</v>
      </c>
      <c r="B4060" s="11" t="str">
        <f t="shared" si="248"/>
        <v>Общий расчет. Анализ даты. Анализ даты. Символические звезды. Цветущий балдахин. Нет</v>
      </c>
      <c r="C4060" s="11" t="str">
        <f>IFERROR(VLOOKUP(I4060,lvl_1[],2,FALSE),"Нет")</f>
        <v>Общий расчет</v>
      </c>
      <c r="D4060" s="11" t="str">
        <f>IFERROR(VLOOKUP(Rule!J4060,lvl_2[],2,FALSE),"Нет")</f>
        <v>Анализ даты</v>
      </c>
      <c r="E4060" s="11" t="str">
        <f>IFERROR(VLOOKUP(Rule!K4060,lvl_3[],2,FALSE),"Нет")</f>
        <v>Анализ даты</v>
      </c>
      <c r="F4060" s="11" t="str">
        <f>IFERROR(INDEX(lvl_4[],MATCH(L4060,lvl_4[ID],0),MATCH(TEXT(K4060,"##0"),lvl_4[#Headers],0)),"Нет")</f>
        <v>Символические звезды</v>
      </c>
      <c r="G4060" s="11" t="str">
        <f>IFERROR(INDEX(lvl_5[],MATCH(M4060,lvl_5[ID],0),MATCH(_xlfn.CONCAT(TEXT(K4060,"##0"),"_",TEXT(L4060,"##0")),lvl_5[#Headers],0)),"Нет")</f>
        <v>Цветущий балдахин</v>
      </c>
      <c r="H4060" s="11" t="str">
        <f>IFERROR(INDEX(lvl_6[],MATCH(N4060,lvl_6[ID],0),MATCH(_xlfn.CONCAT(K4060,"_",L4060,"_",M4060),lvl_6[#Headers],0)),"Нет")</f>
        <v>Нет</v>
      </c>
      <c r="I4060" s="12">
        <v>1</v>
      </c>
      <c r="J4060" s="12">
        <v>4</v>
      </c>
      <c r="K4060" s="12">
        <v>1</v>
      </c>
      <c r="L4060" s="12">
        <v>5</v>
      </c>
      <c r="M4060" s="12">
        <v>3</v>
      </c>
      <c r="N4060" s="12">
        <v>0</v>
      </c>
      <c r="O4060" s="12">
        <f>COUNTIF($P$2:P4060,P4060)</f>
        <v>48</v>
      </c>
      <c r="P4060" s="12" t="str">
        <f t="shared" si="249"/>
        <v>141050300</v>
      </c>
      <c r="Q4060" s="12" t="str">
        <f t="shared" si="250"/>
        <v>1410503000048</v>
      </c>
      <c r="R4060" s="20" t="s">
        <v>3521</v>
      </c>
      <c r="AB4060" s="12" t="s">
        <v>100</v>
      </c>
      <c r="AD4060" s="12" t="s">
        <v>864</v>
      </c>
      <c r="AI4060" s="12" t="s">
        <v>100</v>
      </c>
      <c r="AK4060" s="12" t="s">
        <v>864</v>
      </c>
      <c r="BN4060" s="12">
        <v>1</v>
      </c>
    </row>
    <row r="4061" spans="1:66" ht="45" x14ac:dyDescent="0.25">
      <c r="A4061" s="12">
        <v>1</v>
      </c>
      <c r="B4061" s="11" t="str">
        <f t="shared" si="248"/>
        <v>Общий расчет. Анализ даты. Анализ даты. Символические звезды. Почтовая лошадь. Нет</v>
      </c>
      <c r="C4061" s="11" t="str">
        <f>IFERROR(VLOOKUP(I4061,lvl_1[],2,FALSE),"Нет")</f>
        <v>Общий расчет</v>
      </c>
      <c r="D4061" s="11" t="str">
        <f>IFERROR(VLOOKUP(Rule!J4061,lvl_2[],2,FALSE),"Нет")</f>
        <v>Анализ даты</v>
      </c>
      <c r="E4061" s="11" t="str">
        <f>IFERROR(VLOOKUP(Rule!K4061,lvl_3[],2,FALSE),"Нет")</f>
        <v>Анализ даты</v>
      </c>
      <c r="F4061" s="11" t="str">
        <f>IFERROR(INDEX(lvl_4[],MATCH(L4061,lvl_4[ID],0),MATCH(TEXT(K4061,"##0"),lvl_4[#Headers],0)),"Нет")</f>
        <v>Символические звезды</v>
      </c>
      <c r="G4061" s="11" t="str">
        <f>IFERROR(INDEX(lvl_5[],MATCH(M4061,lvl_5[ID],0),MATCH(_xlfn.CONCAT(TEXT(K4061,"##0"),"_",TEXT(L4061,"##0")),lvl_5[#Headers],0)),"Нет")</f>
        <v>Почтовая лошадь</v>
      </c>
      <c r="H4061" s="11" t="str">
        <f>IFERROR(INDEX(lvl_6[],MATCH(N4061,lvl_6[ID],0),MATCH(_xlfn.CONCAT(K4061,"_",L4061,"_",M4061),lvl_6[#Headers],0)),"Нет")</f>
        <v>Нет</v>
      </c>
      <c r="I4061" s="12">
        <v>1</v>
      </c>
      <c r="J4061" s="12">
        <v>4</v>
      </c>
      <c r="K4061" s="12">
        <v>1</v>
      </c>
      <c r="L4061" s="12">
        <v>5</v>
      </c>
      <c r="M4061" s="12">
        <v>4</v>
      </c>
      <c r="N4061" s="12">
        <v>0</v>
      </c>
      <c r="O4061" s="12">
        <f>COUNTIF($P$2:P4061,P4061)</f>
        <v>37</v>
      </c>
      <c r="P4061" s="12" t="str">
        <f t="shared" si="249"/>
        <v>141050400</v>
      </c>
      <c r="Q4061" s="12" t="str">
        <f t="shared" si="250"/>
        <v>1410504000037</v>
      </c>
      <c r="R4061" s="20" t="s">
        <v>3522</v>
      </c>
      <c r="AB4061" s="12" t="s">
        <v>100</v>
      </c>
      <c r="AD4061" s="12" t="s">
        <v>859</v>
      </c>
      <c r="AI4061" s="12" t="s">
        <v>100</v>
      </c>
      <c r="AK4061" s="12" t="s">
        <v>865</v>
      </c>
      <c r="BN4061" s="12">
        <v>1</v>
      </c>
    </row>
    <row r="4062" spans="1:66" ht="45" x14ac:dyDescent="0.25">
      <c r="A4062" s="12">
        <v>1</v>
      </c>
      <c r="B4062" s="11" t="str">
        <f t="shared" si="248"/>
        <v>Общий расчет. Анализ даты. Анализ даты. Символические звезды. Почтовая лошадь. Нет</v>
      </c>
      <c r="C4062" s="11" t="str">
        <f>IFERROR(VLOOKUP(I4062,lvl_1[],2,FALSE),"Нет")</f>
        <v>Общий расчет</v>
      </c>
      <c r="D4062" s="11" t="str">
        <f>IFERROR(VLOOKUP(Rule!J4062,lvl_2[],2,FALSE),"Нет")</f>
        <v>Анализ даты</v>
      </c>
      <c r="E4062" s="11" t="str">
        <f>IFERROR(VLOOKUP(Rule!K4062,lvl_3[],2,FALSE),"Нет")</f>
        <v>Анализ даты</v>
      </c>
      <c r="F4062" s="11" t="str">
        <f>IFERROR(INDEX(lvl_4[],MATCH(L4062,lvl_4[ID],0),MATCH(TEXT(K4062,"##0"),lvl_4[#Headers],0)),"Нет")</f>
        <v>Символические звезды</v>
      </c>
      <c r="G4062" s="11" t="str">
        <f>IFERROR(INDEX(lvl_5[],MATCH(M4062,lvl_5[ID],0),MATCH(_xlfn.CONCAT(TEXT(K4062,"##0"),"_",TEXT(L4062,"##0")),lvl_5[#Headers],0)),"Нет")</f>
        <v>Почтовая лошадь</v>
      </c>
      <c r="H4062" s="11" t="str">
        <f>IFERROR(INDEX(lvl_6[],MATCH(N4062,lvl_6[ID],0),MATCH(_xlfn.CONCAT(K4062,"_",L4062,"_",M4062),lvl_6[#Headers],0)),"Нет")</f>
        <v>Нет</v>
      </c>
      <c r="I4062" s="12">
        <v>1</v>
      </c>
      <c r="J4062" s="12">
        <v>4</v>
      </c>
      <c r="K4062" s="12">
        <v>1</v>
      </c>
      <c r="L4062" s="12">
        <v>5</v>
      </c>
      <c r="M4062" s="12">
        <v>4</v>
      </c>
      <c r="N4062" s="12">
        <v>0</v>
      </c>
      <c r="O4062" s="12">
        <f>COUNTIF($P$2:P4062,P4062)</f>
        <v>38</v>
      </c>
      <c r="P4062" s="12" t="str">
        <f t="shared" si="249"/>
        <v>141050400</v>
      </c>
      <c r="Q4062" s="12" t="str">
        <f t="shared" si="250"/>
        <v>1410504000038</v>
      </c>
      <c r="R4062" s="20" t="s">
        <v>3523</v>
      </c>
      <c r="AB4062" s="12" t="s">
        <v>100</v>
      </c>
      <c r="AD4062" s="12" t="s">
        <v>863</v>
      </c>
      <c r="AI4062" s="12" t="s">
        <v>100</v>
      </c>
      <c r="AK4062" s="12" t="s">
        <v>865</v>
      </c>
      <c r="BN4062" s="12">
        <v>1</v>
      </c>
    </row>
    <row r="4063" spans="1:66" ht="45" x14ac:dyDescent="0.25">
      <c r="A4063" s="12">
        <v>1</v>
      </c>
      <c r="B4063" s="11" t="str">
        <f t="shared" si="248"/>
        <v>Общий расчет. Анализ даты. Анализ даты. Символические звезды. Почтовая лошадь. Нет</v>
      </c>
      <c r="C4063" s="11" t="str">
        <f>IFERROR(VLOOKUP(I4063,lvl_1[],2,FALSE),"Нет")</f>
        <v>Общий расчет</v>
      </c>
      <c r="D4063" s="11" t="str">
        <f>IFERROR(VLOOKUP(Rule!J4063,lvl_2[],2,FALSE),"Нет")</f>
        <v>Анализ даты</v>
      </c>
      <c r="E4063" s="11" t="str">
        <f>IFERROR(VLOOKUP(Rule!K4063,lvl_3[],2,FALSE),"Нет")</f>
        <v>Анализ даты</v>
      </c>
      <c r="F4063" s="11" t="str">
        <f>IFERROR(INDEX(lvl_4[],MATCH(L4063,lvl_4[ID],0),MATCH(TEXT(K4063,"##0"),lvl_4[#Headers],0)),"Нет")</f>
        <v>Символические звезды</v>
      </c>
      <c r="G4063" s="11" t="str">
        <f>IFERROR(INDEX(lvl_5[],MATCH(M4063,lvl_5[ID],0),MATCH(_xlfn.CONCAT(TEXT(K4063,"##0"),"_",TEXT(L4063,"##0")),lvl_5[#Headers],0)),"Нет")</f>
        <v>Почтовая лошадь</v>
      </c>
      <c r="H4063" s="11" t="str">
        <f>IFERROR(INDEX(lvl_6[],MATCH(N4063,lvl_6[ID],0),MATCH(_xlfn.CONCAT(K4063,"_",L4063,"_",M4063),lvl_6[#Headers],0)),"Нет")</f>
        <v>Нет</v>
      </c>
      <c r="I4063" s="12">
        <v>1</v>
      </c>
      <c r="J4063" s="12">
        <v>4</v>
      </c>
      <c r="K4063" s="12">
        <v>1</v>
      </c>
      <c r="L4063" s="12">
        <v>5</v>
      </c>
      <c r="M4063" s="12">
        <v>4</v>
      </c>
      <c r="N4063" s="12">
        <v>0</v>
      </c>
      <c r="O4063" s="12">
        <f>COUNTIF($P$2:P4063,P4063)</f>
        <v>39</v>
      </c>
      <c r="P4063" s="12" t="str">
        <f t="shared" si="249"/>
        <v>141050400</v>
      </c>
      <c r="Q4063" s="12" t="str">
        <f t="shared" si="250"/>
        <v>1410504000039</v>
      </c>
      <c r="R4063" s="20" t="s">
        <v>3524</v>
      </c>
      <c r="AB4063" s="12" t="s">
        <v>100</v>
      </c>
      <c r="AD4063" s="12" t="s">
        <v>867</v>
      </c>
      <c r="AI4063" s="12" t="s">
        <v>100</v>
      </c>
      <c r="AK4063" s="12" t="s">
        <v>865</v>
      </c>
      <c r="BN4063" s="12">
        <v>1</v>
      </c>
    </row>
    <row r="4064" spans="1:66" ht="45" x14ac:dyDescent="0.25">
      <c r="A4064" s="12">
        <v>1</v>
      </c>
      <c r="B4064" s="11" t="str">
        <f t="shared" si="248"/>
        <v>Общий расчет. Анализ даты. Анализ даты. Символические звезды. Почтовая лошадь. Нет</v>
      </c>
      <c r="C4064" s="11" t="str">
        <f>IFERROR(VLOOKUP(I4064,lvl_1[],2,FALSE),"Нет")</f>
        <v>Общий расчет</v>
      </c>
      <c r="D4064" s="11" t="str">
        <f>IFERROR(VLOOKUP(Rule!J4064,lvl_2[],2,FALSE),"Нет")</f>
        <v>Анализ даты</v>
      </c>
      <c r="E4064" s="11" t="str">
        <f>IFERROR(VLOOKUP(Rule!K4064,lvl_3[],2,FALSE),"Нет")</f>
        <v>Анализ даты</v>
      </c>
      <c r="F4064" s="11" t="str">
        <f>IFERROR(INDEX(lvl_4[],MATCH(L4064,lvl_4[ID],0),MATCH(TEXT(K4064,"##0"),lvl_4[#Headers],0)),"Нет")</f>
        <v>Символические звезды</v>
      </c>
      <c r="G4064" s="11" t="str">
        <f>IFERROR(INDEX(lvl_5[],MATCH(M4064,lvl_5[ID],0),MATCH(_xlfn.CONCAT(TEXT(K4064,"##0"),"_",TEXT(L4064,"##0")),lvl_5[#Headers],0)),"Нет")</f>
        <v>Почтовая лошадь</v>
      </c>
      <c r="H4064" s="11" t="str">
        <f>IFERROR(INDEX(lvl_6[],MATCH(N4064,lvl_6[ID],0),MATCH(_xlfn.CONCAT(K4064,"_",L4064,"_",M4064),lvl_6[#Headers],0)),"Нет")</f>
        <v>Нет</v>
      </c>
      <c r="I4064" s="12">
        <v>1</v>
      </c>
      <c r="J4064" s="12">
        <v>4</v>
      </c>
      <c r="K4064" s="12">
        <v>1</v>
      </c>
      <c r="L4064" s="12">
        <v>5</v>
      </c>
      <c r="M4064" s="12">
        <v>4</v>
      </c>
      <c r="N4064" s="12">
        <v>0</v>
      </c>
      <c r="O4064" s="12">
        <f>COUNTIF($P$2:P4064,P4064)</f>
        <v>40</v>
      </c>
      <c r="P4064" s="12" t="str">
        <f t="shared" si="249"/>
        <v>141050400</v>
      </c>
      <c r="Q4064" s="12" t="str">
        <f t="shared" si="250"/>
        <v>1410504000040</v>
      </c>
      <c r="R4064" s="20" t="s">
        <v>3525</v>
      </c>
      <c r="AB4064" s="12" t="s">
        <v>100</v>
      </c>
      <c r="AD4064" s="12" t="s">
        <v>862</v>
      </c>
      <c r="AI4064" s="12" t="s">
        <v>100</v>
      </c>
      <c r="AK4064" s="12" t="s">
        <v>868</v>
      </c>
      <c r="BN4064" s="12">
        <v>1</v>
      </c>
    </row>
    <row r="4065" spans="1:66" ht="45" x14ac:dyDescent="0.25">
      <c r="A4065" s="12">
        <v>1</v>
      </c>
      <c r="B4065" s="11" t="str">
        <f t="shared" si="248"/>
        <v>Общий расчет. Анализ даты. Анализ даты. Символические звезды. Почтовая лошадь. Нет</v>
      </c>
      <c r="C4065" s="11" t="str">
        <f>IFERROR(VLOOKUP(I4065,lvl_1[],2,FALSE),"Нет")</f>
        <v>Общий расчет</v>
      </c>
      <c r="D4065" s="11" t="str">
        <f>IFERROR(VLOOKUP(Rule!J4065,lvl_2[],2,FALSE),"Нет")</f>
        <v>Анализ даты</v>
      </c>
      <c r="E4065" s="11" t="str">
        <f>IFERROR(VLOOKUP(Rule!K4065,lvl_3[],2,FALSE),"Нет")</f>
        <v>Анализ даты</v>
      </c>
      <c r="F4065" s="11" t="str">
        <f>IFERROR(INDEX(lvl_4[],MATCH(L4065,lvl_4[ID],0),MATCH(TEXT(K4065,"##0"),lvl_4[#Headers],0)),"Нет")</f>
        <v>Символические звезды</v>
      </c>
      <c r="G4065" s="11" t="str">
        <f>IFERROR(INDEX(lvl_5[],MATCH(M4065,lvl_5[ID],0),MATCH(_xlfn.CONCAT(TEXT(K4065,"##0"),"_",TEXT(L4065,"##0")),lvl_5[#Headers],0)),"Нет")</f>
        <v>Почтовая лошадь</v>
      </c>
      <c r="H4065" s="11" t="str">
        <f>IFERROR(INDEX(lvl_6[],MATCH(N4065,lvl_6[ID],0),MATCH(_xlfn.CONCAT(K4065,"_",L4065,"_",M4065),lvl_6[#Headers],0)),"Нет")</f>
        <v>Нет</v>
      </c>
      <c r="I4065" s="12">
        <v>1</v>
      </c>
      <c r="J4065" s="12">
        <v>4</v>
      </c>
      <c r="K4065" s="12">
        <v>1</v>
      </c>
      <c r="L4065" s="12">
        <v>5</v>
      </c>
      <c r="M4065" s="12">
        <v>4</v>
      </c>
      <c r="N4065" s="12">
        <v>0</v>
      </c>
      <c r="O4065" s="12">
        <f>COUNTIF($P$2:P4065,P4065)</f>
        <v>41</v>
      </c>
      <c r="P4065" s="12" t="str">
        <f t="shared" si="249"/>
        <v>141050400</v>
      </c>
      <c r="Q4065" s="12" t="str">
        <f t="shared" si="250"/>
        <v>1410504000041</v>
      </c>
      <c r="R4065" s="20" t="s">
        <v>3526</v>
      </c>
      <c r="AB4065" s="12" t="s">
        <v>100</v>
      </c>
      <c r="AD4065" s="12" t="s">
        <v>866</v>
      </c>
      <c r="AI4065" s="12" t="s">
        <v>100</v>
      </c>
      <c r="AK4065" s="12" t="s">
        <v>868</v>
      </c>
      <c r="BN4065" s="12">
        <v>1</v>
      </c>
    </row>
    <row r="4066" spans="1:66" ht="45" x14ac:dyDescent="0.25">
      <c r="A4066" s="12">
        <v>1</v>
      </c>
      <c r="B4066" s="11" t="str">
        <f t="shared" si="248"/>
        <v>Общий расчет. Анализ даты. Анализ даты. Символические звезды. Почтовая лошадь. Нет</v>
      </c>
      <c r="C4066" s="11" t="str">
        <f>IFERROR(VLOOKUP(I4066,lvl_1[],2,FALSE),"Нет")</f>
        <v>Общий расчет</v>
      </c>
      <c r="D4066" s="11" t="str">
        <f>IFERROR(VLOOKUP(Rule!J4066,lvl_2[],2,FALSE),"Нет")</f>
        <v>Анализ даты</v>
      </c>
      <c r="E4066" s="11" t="str">
        <f>IFERROR(VLOOKUP(Rule!K4066,lvl_3[],2,FALSE),"Нет")</f>
        <v>Анализ даты</v>
      </c>
      <c r="F4066" s="11" t="str">
        <f>IFERROR(INDEX(lvl_4[],MATCH(L4066,lvl_4[ID],0),MATCH(TEXT(K4066,"##0"),lvl_4[#Headers],0)),"Нет")</f>
        <v>Символические звезды</v>
      </c>
      <c r="G4066" s="11" t="str">
        <f>IFERROR(INDEX(lvl_5[],MATCH(M4066,lvl_5[ID],0),MATCH(_xlfn.CONCAT(TEXT(K4066,"##0"),"_",TEXT(L4066,"##0")),lvl_5[#Headers],0)),"Нет")</f>
        <v>Почтовая лошадь</v>
      </c>
      <c r="H4066" s="11" t="str">
        <f>IFERROR(INDEX(lvl_6[],MATCH(N4066,lvl_6[ID],0),MATCH(_xlfn.CONCAT(K4066,"_",L4066,"_",M4066),lvl_6[#Headers],0)),"Нет")</f>
        <v>Нет</v>
      </c>
      <c r="I4066" s="12">
        <v>1</v>
      </c>
      <c r="J4066" s="12">
        <v>4</v>
      </c>
      <c r="K4066" s="12">
        <v>1</v>
      </c>
      <c r="L4066" s="12">
        <v>5</v>
      </c>
      <c r="M4066" s="12">
        <v>4</v>
      </c>
      <c r="N4066" s="12">
        <v>0</v>
      </c>
      <c r="O4066" s="12">
        <f>COUNTIF($P$2:P4066,P4066)</f>
        <v>42</v>
      </c>
      <c r="P4066" s="12" t="str">
        <f t="shared" si="249"/>
        <v>141050400</v>
      </c>
      <c r="Q4066" s="12" t="str">
        <f t="shared" si="250"/>
        <v>1410504000042</v>
      </c>
      <c r="R4066" s="20" t="s">
        <v>3527</v>
      </c>
      <c r="AB4066" s="12" t="s">
        <v>100</v>
      </c>
      <c r="AD4066" s="12" t="s">
        <v>870</v>
      </c>
      <c r="AI4066" s="12" t="s">
        <v>100</v>
      </c>
      <c r="AK4066" s="12" t="s">
        <v>868</v>
      </c>
      <c r="BN4066" s="12">
        <v>1</v>
      </c>
    </row>
    <row r="4067" spans="1:66" ht="45" x14ac:dyDescent="0.25">
      <c r="A4067" s="12">
        <v>1</v>
      </c>
      <c r="B4067" s="11" t="str">
        <f t="shared" si="248"/>
        <v>Общий расчет. Анализ даты. Анализ даты. Символические звезды. Почтовая лошадь. Нет</v>
      </c>
      <c r="C4067" s="11" t="str">
        <f>IFERROR(VLOOKUP(I4067,lvl_1[],2,FALSE),"Нет")</f>
        <v>Общий расчет</v>
      </c>
      <c r="D4067" s="11" t="str">
        <f>IFERROR(VLOOKUP(Rule!J4067,lvl_2[],2,FALSE),"Нет")</f>
        <v>Анализ даты</v>
      </c>
      <c r="E4067" s="11" t="str">
        <f>IFERROR(VLOOKUP(Rule!K4067,lvl_3[],2,FALSE),"Нет")</f>
        <v>Анализ даты</v>
      </c>
      <c r="F4067" s="11" t="str">
        <f>IFERROR(INDEX(lvl_4[],MATCH(L4067,lvl_4[ID],0),MATCH(TEXT(K4067,"##0"),lvl_4[#Headers],0)),"Нет")</f>
        <v>Символические звезды</v>
      </c>
      <c r="G4067" s="11" t="str">
        <f>IFERROR(INDEX(lvl_5[],MATCH(M4067,lvl_5[ID],0),MATCH(_xlfn.CONCAT(TEXT(K4067,"##0"),"_",TEXT(L4067,"##0")),lvl_5[#Headers],0)),"Нет")</f>
        <v>Почтовая лошадь</v>
      </c>
      <c r="H4067" s="11" t="str">
        <f>IFERROR(INDEX(lvl_6[],MATCH(N4067,lvl_6[ID],0),MATCH(_xlfn.CONCAT(K4067,"_",L4067,"_",M4067),lvl_6[#Headers],0)),"Нет")</f>
        <v>Нет</v>
      </c>
      <c r="I4067" s="12">
        <v>1</v>
      </c>
      <c r="J4067" s="12">
        <v>4</v>
      </c>
      <c r="K4067" s="12">
        <v>1</v>
      </c>
      <c r="L4067" s="12">
        <v>5</v>
      </c>
      <c r="M4067" s="12">
        <v>4</v>
      </c>
      <c r="N4067" s="12">
        <v>0</v>
      </c>
      <c r="O4067" s="12">
        <f>COUNTIF($P$2:P4067,P4067)</f>
        <v>43</v>
      </c>
      <c r="P4067" s="12" t="str">
        <f t="shared" si="249"/>
        <v>141050400</v>
      </c>
      <c r="Q4067" s="12" t="str">
        <f t="shared" si="250"/>
        <v>1410504000043</v>
      </c>
      <c r="R4067" s="20" t="s">
        <v>3528</v>
      </c>
      <c r="AB4067" s="12" t="s">
        <v>100</v>
      </c>
      <c r="AD4067" s="12" t="s">
        <v>865</v>
      </c>
      <c r="AI4067" s="12" t="s">
        <v>100</v>
      </c>
      <c r="AK4067" s="12" t="s">
        <v>859</v>
      </c>
      <c r="BN4067" s="12">
        <v>1</v>
      </c>
    </row>
    <row r="4068" spans="1:66" ht="45" x14ac:dyDescent="0.25">
      <c r="A4068" s="12">
        <v>1</v>
      </c>
      <c r="B4068" s="11" t="str">
        <f t="shared" si="248"/>
        <v>Общий расчет. Анализ даты. Анализ даты. Символические звезды. Почтовая лошадь. Нет</v>
      </c>
      <c r="C4068" s="11" t="str">
        <f>IFERROR(VLOOKUP(I4068,lvl_1[],2,FALSE),"Нет")</f>
        <v>Общий расчет</v>
      </c>
      <c r="D4068" s="11" t="str">
        <f>IFERROR(VLOOKUP(Rule!J4068,lvl_2[],2,FALSE),"Нет")</f>
        <v>Анализ даты</v>
      </c>
      <c r="E4068" s="11" t="str">
        <f>IFERROR(VLOOKUP(Rule!K4068,lvl_3[],2,FALSE),"Нет")</f>
        <v>Анализ даты</v>
      </c>
      <c r="F4068" s="11" t="str">
        <f>IFERROR(INDEX(lvl_4[],MATCH(L4068,lvl_4[ID],0),MATCH(TEXT(K4068,"##0"),lvl_4[#Headers],0)),"Нет")</f>
        <v>Символические звезды</v>
      </c>
      <c r="G4068" s="11" t="str">
        <f>IFERROR(INDEX(lvl_5[],MATCH(M4068,lvl_5[ID],0),MATCH(_xlfn.CONCAT(TEXT(K4068,"##0"),"_",TEXT(L4068,"##0")),lvl_5[#Headers],0)),"Нет")</f>
        <v>Почтовая лошадь</v>
      </c>
      <c r="H4068" s="11" t="str">
        <f>IFERROR(INDEX(lvl_6[],MATCH(N4068,lvl_6[ID],0),MATCH(_xlfn.CONCAT(K4068,"_",L4068,"_",M4068),lvl_6[#Headers],0)),"Нет")</f>
        <v>Нет</v>
      </c>
      <c r="I4068" s="12">
        <v>1</v>
      </c>
      <c r="J4068" s="12">
        <v>4</v>
      </c>
      <c r="K4068" s="12">
        <v>1</v>
      </c>
      <c r="L4068" s="12">
        <v>5</v>
      </c>
      <c r="M4068" s="12">
        <v>4</v>
      </c>
      <c r="N4068" s="12">
        <v>0</v>
      </c>
      <c r="O4068" s="12">
        <f>COUNTIF($P$2:P4068,P4068)</f>
        <v>44</v>
      </c>
      <c r="P4068" s="12" t="str">
        <f t="shared" si="249"/>
        <v>141050400</v>
      </c>
      <c r="Q4068" s="12" t="str">
        <f t="shared" si="250"/>
        <v>1410504000044</v>
      </c>
      <c r="R4068" s="20" t="s">
        <v>3529</v>
      </c>
      <c r="AB4068" s="12" t="s">
        <v>100</v>
      </c>
      <c r="AD4068" s="12" t="s">
        <v>869</v>
      </c>
      <c r="AI4068" s="12" t="s">
        <v>100</v>
      </c>
      <c r="AK4068" s="12" t="s">
        <v>859</v>
      </c>
      <c r="BN4068" s="12">
        <v>1</v>
      </c>
    </row>
    <row r="4069" spans="1:66" ht="45" x14ac:dyDescent="0.25">
      <c r="A4069" s="12">
        <v>1</v>
      </c>
      <c r="B4069" s="11" t="str">
        <f t="shared" ref="B4069:B4132" si="251">_xlfn.CONCAT(C4069,". ", D4069,". ", E4069,". ", F4069,". ", G4069,". ", H4069)</f>
        <v>Общий расчет. Анализ даты. Анализ даты. Символические звезды. Почтовая лошадь. Нет</v>
      </c>
      <c r="C4069" s="11" t="str">
        <f>IFERROR(VLOOKUP(I4069,lvl_1[],2,FALSE),"Нет")</f>
        <v>Общий расчет</v>
      </c>
      <c r="D4069" s="11" t="str">
        <f>IFERROR(VLOOKUP(Rule!J4069,lvl_2[],2,FALSE),"Нет")</f>
        <v>Анализ даты</v>
      </c>
      <c r="E4069" s="11" t="str">
        <f>IFERROR(VLOOKUP(Rule!K4069,lvl_3[],2,FALSE),"Нет")</f>
        <v>Анализ даты</v>
      </c>
      <c r="F4069" s="11" t="str">
        <f>IFERROR(INDEX(lvl_4[],MATCH(L4069,lvl_4[ID],0),MATCH(TEXT(K4069,"##0"),lvl_4[#Headers],0)),"Нет")</f>
        <v>Символические звезды</v>
      </c>
      <c r="G4069" s="11" t="str">
        <f>IFERROR(INDEX(lvl_5[],MATCH(M4069,lvl_5[ID],0),MATCH(_xlfn.CONCAT(TEXT(K4069,"##0"),"_",TEXT(L4069,"##0")),lvl_5[#Headers],0)),"Нет")</f>
        <v>Почтовая лошадь</v>
      </c>
      <c r="H4069" s="11" t="str">
        <f>IFERROR(INDEX(lvl_6[],MATCH(N4069,lvl_6[ID],0),MATCH(_xlfn.CONCAT(K4069,"_",L4069,"_",M4069),lvl_6[#Headers],0)),"Нет")</f>
        <v>Нет</v>
      </c>
      <c r="I4069" s="12">
        <v>1</v>
      </c>
      <c r="J4069" s="12">
        <v>4</v>
      </c>
      <c r="K4069" s="12">
        <v>1</v>
      </c>
      <c r="L4069" s="12">
        <v>5</v>
      </c>
      <c r="M4069" s="12">
        <v>4</v>
      </c>
      <c r="N4069" s="12">
        <v>0</v>
      </c>
      <c r="O4069" s="12">
        <f>COUNTIF($P$2:P4069,P4069)</f>
        <v>45</v>
      </c>
      <c r="P4069" s="12" t="str">
        <f t="shared" ref="P4069:P4132" si="252">_xlfn.CONCAT(I4069,
J4069,
K4069,
IF(LEN(L4069)=1,_xlfn.CONCAT(0,L4069),L4069),
IF(LEN(M4069)=1,_xlfn.CONCAT(0,M4069),M4069),
IF(LEN(N4069)=1,_xlfn.CONCAT(0,N4069),N4069))</f>
        <v>141050400</v>
      </c>
      <c r="Q4069" s="12" t="str">
        <f t="shared" ref="Q4069:Q4132" si="253">_xlfn.CONCAT(I4069,
J4069,
K4069,
IF(LEN(L4069)=1,_xlfn.CONCAT(0,L4069),L4069),
IF(LEN(M4069)=1,_xlfn.CONCAT(0,M4069),M4069),
IF(LEN(N4069)=1,_xlfn.CONCAT(0,N4069),N4069),
IF(LEN(O4069)=1,_xlfn.CONCAT("000",O4069),IF(LEN(O4069)=2,_xlfn.CONCAT("00",O4069),IF(LEN(O4069)=3,_xlfn.CONCAT(0,O4069),O4069))))</f>
        <v>1410504000045</v>
      </c>
      <c r="R4069" s="20" t="s">
        <v>3530</v>
      </c>
      <c r="AB4069" s="12" t="s">
        <v>100</v>
      </c>
      <c r="AD4069" s="12" t="s">
        <v>861</v>
      </c>
      <c r="AI4069" s="12" t="s">
        <v>100</v>
      </c>
      <c r="AK4069" s="12" t="s">
        <v>859</v>
      </c>
      <c r="BN4069" s="12">
        <v>1</v>
      </c>
    </row>
    <row r="4070" spans="1:66" ht="45" x14ac:dyDescent="0.25">
      <c r="A4070" s="12">
        <v>1</v>
      </c>
      <c r="B4070" s="11" t="str">
        <f t="shared" si="251"/>
        <v>Общий расчет. Анализ даты. Анализ даты. Символические звезды. Почтовая лошадь. Нет</v>
      </c>
      <c r="C4070" s="11" t="str">
        <f>IFERROR(VLOOKUP(I4070,lvl_1[],2,FALSE),"Нет")</f>
        <v>Общий расчет</v>
      </c>
      <c r="D4070" s="11" t="str">
        <f>IFERROR(VLOOKUP(Rule!J4070,lvl_2[],2,FALSE),"Нет")</f>
        <v>Анализ даты</v>
      </c>
      <c r="E4070" s="11" t="str">
        <f>IFERROR(VLOOKUP(Rule!K4070,lvl_3[],2,FALSE),"Нет")</f>
        <v>Анализ даты</v>
      </c>
      <c r="F4070" s="11" t="str">
        <f>IFERROR(INDEX(lvl_4[],MATCH(L4070,lvl_4[ID],0),MATCH(TEXT(K4070,"##0"),lvl_4[#Headers],0)),"Нет")</f>
        <v>Символические звезды</v>
      </c>
      <c r="G4070" s="11" t="str">
        <f>IFERROR(INDEX(lvl_5[],MATCH(M4070,lvl_5[ID],0),MATCH(_xlfn.CONCAT(TEXT(K4070,"##0"),"_",TEXT(L4070,"##0")),lvl_5[#Headers],0)),"Нет")</f>
        <v>Почтовая лошадь</v>
      </c>
      <c r="H4070" s="11" t="str">
        <f>IFERROR(INDEX(lvl_6[],MATCH(N4070,lvl_6[ID],0),MATCH(_xlfn.CONCAT(K4070,"_",L4070,"_",M4070),lvl_6[#Headers],0)),"Нет")</f>
        <v>Нет</v>
      </c>
      <c r="I4070" s="12">
        <v>1</v>
      </c>
      <c r="J4070" s="12">
        <v>4</v>
      </c>
      <c r="K4070" s="12">
        <v>1</v>
      </c>
      <c r="L4070" s="12">
        <v>5</v>
      </c>
      <c r="M4070" s="12">
        <v>4</v>
      </c>
      <c r="N4070" s="12">
        <v>0</v>
      </c>
      <c r="O4070" s="12">
        <f>COUNTIF($P$2:P4070,P4070)</f>
        <v>46</v>
      </c>
      <c r="P4070" s="12" t="str">
        <f t="shared" si="252"/>
        <v>141050400</v>
      </c>
      <c r="Q4070" s="12" t="str">
        <f t="shared" si="253"/>
        <v>1410504000046</v>
      </c>
      <c r="R4070" s="20" t="s">
        <v>3531</v>
      </c>
      <c r="AB4070" s="12" t="s">
        <v>100</v>
      </c>
      <c r="AD4070" s="12" t="s">
        <v>868</v>
      </c>
      <c r="AI4070" s="12" t="s">
        <v>100</v>
      </c>
      <c r="AK4070" s="12" t="s">
        <v>862</v>
      </c>
      <c r="BN4070" s="12">
        <v>1</v>
      </c>
    </row>
    <row r="4071" spans="1:66" ht="45" x14ac:dyDescent="0.25">
      <c r="A4071" s="12">
        <v>1</v>
      </c>
      <c r="B4071" s="11" t="str">
        <f t="shared" si="251"/>
        <v>Общий расчет. Анализ даты. Анализ даты. Символические звезды. Почтовая лошадь. Нет</v>
      </c>
      <c r="C4071" s="11" t="str">
        <f>IFERROR(VLOOKUP(I4071,lvl_1[],2,FALSE),"Нет")</f>
        <v>Общий расчет</v>
      </c>
      <c r="D4071" s="11" t="str">
        <f>IFERROR(VLOOKUP(Rule!J4071,lvl_2[],2,FALSE),"Нет")</f>
        <v>Анализ даты</v>
      </c>
      <c r="E4071" s="11" t="str">
        <f>IFERROR(VLOOKUP(Rule!K4071,lvl_3[],2,FALSE),"Нет")</f>
        <v>Анализ даты</v>
      </c>
      <c r="F4071" s="11" t="str">
        <f>IFERROR(INDEX(lvl_4[],MATCH(L4071,lvl_4[ID],0),MATCH(TEXT(K4071,"##0"),lvl_4[#Headers],0)),"Нет")</f>
        <v>Символические звезды</v>
      </c>
      <c r="G4071" s="11" t="str">
        <f>IFERROR(INDEX(lvl_5[],MATCH(M4071,lvl_5[ID],0),MATCH(_xlfn.CONCAT(TEXT(K4071,"##0"),"_",TEXT(L4071,"##0")),lvl_5[#Headers],0)),"Нет")</f>
        <v>Почтовая лошадь</v>
      </c>
      <c r="H4071" s="11" t="str">
        <f>IFERROR(INDEX(lvl_6[],MATCH(N4071,lvl_6[ID],0),MATCH(_xlfn.CONCAT(K4071,"_",L4071,"_",M4071),lvl_6[#Headers],0)),"Нет")</f>
        <v>Нет</v>
      </c>
      <c r="I4071" s="12">
        <v>1</v>
      </c>
      <c r="J4071" s="12">
        <v>4</v>
      </c>
      <c r="K4071" s="12">
        <v>1</v>
      </c>
      <c r="L4071" s="12">
        <v>5</v>
      </c>
      <c r="M4071" s="12">
        <v>4</v>
      </c>
      <c r="N4071" s="12">
        <v>0</v>
      </c>
      <c r="O4071" s="12">
        <f>COUNTIF($P$2:P4071,P4071)</f>
        <v>47</v>
      </c>
      <c r="P4071" s="12" t="str">
        <f t="shared" si="252"/>
        <v>141050400</v>
      </c>
      <c r="Q4071" s="12" t="str">
        <f t="shared" si="253"/>
        <v>1410504000047</v>
      </c>
      <c r="R4071" s="20" t="s">
        <v>3532</v>
      </c>
      <c r="AB4071" s="12" t="s">
        <v>100</v>
      </c>
      <c r="AD4071" s="12" t="s">
        <v>860</v>
      </c>
      <c r="AI4071" s="12" t="s">
        <v>100</v>
      </c>
      <c r="AK4071" s="12" t="s">
        <v>862</v>
      </c>
      <c r="BN4071" s="12">
        <v>1</v>
      </c>
    </row>
    <row r="4072" spans="1:66" ht="45" x14ac:dyDescent="0.25">
      <c r="A4072" s="12">
        <v>1</v>
      </c>
      <c r="B4072" s="11" t="str">
        <f t="shared" si="251"/>
        <v>Общий расчет. Анализ даты. Анализ даты. Символические звезды. Почтовая лошадь. Нет</v>
      </c>
      <c r="C4072" s="11" t="str">
        <f>IFERROR(VLOOKUP(I4072,lvl_1[],2,FALSE),"Нет")</f>
        <v>Общий расчет</v>
      </c>
      <c r="D4072" s="11" t="str">
        <f>IFERROR(VLOOKUP(Rule!J4072,lvl_2[],2,FALSE),"Нет")</f>
        <v>Анализ даты</v>
      </c>
      <c r="E4072" s="11" t="str">
        <f>IFERROR(VLOOKUP(Rule!K4072,lvl_3[],2,FALSE),"Нет")</f>
        <v>Анализ даты</v>
      </c>
      <c r="F4072" s="11" t="str">
        <f>IFERROR(INDEX(lvl_4[],MATCH(L4072,lvl_4[ID],0),MATCH(TEXT(K4072,"##0"),lvl_4[#Headers],0)),"Нет")</f>
        <v>Символические звезды</v>
      </c>
      <c r="G4072" s="11" t="str">
        <f>IFERROR(INDEX(lvl_5[],MATCH(M4072,lvl_5[ID],0),MATCH(_xlfn.CONCAT(TEXT(K4072,"##0"),"_",TEXT(L4072,"##0")),lvl_5[#Headers],0)),"Нет")</f>
        <v>Почтовая лошадь</v>
      </c>
      <c r="H4072" s="11" t="str">
        <f>IFERROR(INDEX(lvl_6[],MATCH(N4072,lvl_6[ID],0),MATCH(_xlfn.CONCAT(K4072,"_",L4072,"_",M4072),lvl_6[#Headers],0)),"Нет")</f>
        <v>Нет</v>
      </c>
      <c r="I4072" s="12">
        <v>1</v>
      </c>
      <c r="J4072" s="12">
        <v>4</v>
      </c>
      <c r="K4072" s="12">
        <v>1</v>
      </c>
      <c r="L4072" s="12">
        <v>5</v>
      </c>
      <c r="M4072" s="12">
        <v>4</v>
      </c>
      <c r="N4072" s="12">
        <v>0</v>
      </c>
      <c r="O4072" s="12">
        <f>COUNTIF($P$2:P4072,P4072)</f>
        <v>48</v>
      </c>
      <c r="P4072" s="12" t="str">
        <f t="shared" si="252"/>
        <v>141050400</v>
      </c>
      <c r="Q4072" s="12" t="str">
        <f t="shared" si="253"/>
        <v>1410504000048</v>
      </c>
      <c r="R4072" s="20" t="s">
        <v>3533</v>
      </c>
      <c r="AB4072" s="12" t="s">
        <v>100</v>
      </c>
      <c r="AD4072" s="12" t="s">
        <v>864</v>
      </c>
      <c r="AI4072" s="12" t="s">
        <v>100</v>
      </c>
      <c r="AK4072" s="12" t="s">
        <v>862</v>
      </c>
      <c r="BN4072" s="12">
        <v>1</v>
      </c>
    </row>
    <row r="4073" spans="1:66" ht="45" x14ac:dyDescent="0.25">
      <c r="A4073" s="12">
        <v>1</v>
      </c>
      <c r="B4073" s="11" t="str">
        <f t="shared" si="251"/>
        <v>Общий расчет. Анализ даты. Анализ даты. Символические звезды. Демон уничтожения. Нет</v>
      </c>
      <c r="C4073" s="11" t="str">
        <f>IFERROR(VLOOKUP(I4073,lvl_1[],2,FALSE),"Нет")</f>
        <v>Общий расчет</v>
      </c>
      <c r="D4073" s="11" t="str">
        <f>IFERROR(VLOOKUP(Rule!J4073,lvl_2[],2,FALSE),"Нет")</f>
        <v>Анализ даты</v>
      </c>
      <c r="E4073" s="11" t="str">
        <f>IFERROR(VLOOKUP(Rule!K4073,lvl_3[],2,FALSE),"Нет")</f>
        <v>Анализ даты</v>
      </c>
      <c r="F4073" s="11" t="str">
        <f>IFERROR(INDEX(lvl_4[],MATCH(L4073,lvl_4[ID],0),MATCH(TEXT(K4073,"##0"),lvl_4[#Headers],0)),"Нет")</f>
        <v>Символические звезды</v>
      </c>
      <c r="G4073" s="11" t="str">
        <f>IFERROR(INDEX(lvl_5[],MATCH(M4073,lvl_5[ID],0),MATCH(_xlfn.CONCAT(TEXT(K4073,"##0"),"_",TEXT(L4073,"##0")),lvl_5[#Headers],0)),"Нет")</f>
        <v>Демон уничтожения</v>
      </c>
      <c r="H4073" s="11" t="str">
        <f>IFERROR(INDEX(lvl_6[],MATCH(N4073,lvl_6[ID],0),MATCH(_xlfn.CONCAT(K4073,"_",L4073,"_",M4073),lvl_6[#Headers],0)),"Нет")</f>
        <v>Нет</v>
      </c>
      <c r="I4073" s="12">
        <v>1</v>
      </c>
      <c r="J4073" s="12">
        <v>4</v>
      </c>
      <c r="K4073" s="12">
        <v>1</v>
      </c>
      <c r="L4073" s="12">
        <v>5</v>
      </c>
      <c r="M4073" s="12">
        <v>5</v>
      </c>
      <c r="N4073" s="12">
        <v>0</v>
      </c>
      <c r="O4073" s="12">
        <f>COUNTIF($P$2:P4073,P4073)</f>
        <v>37</v>
      </c>
      <c r="P4073" s="12" t="str">
        <f t="shared" si="252"/>
        <v>141050500</v>
      </c>
      <c r="Q4073" s="12" t="str">
        <f t="shared" si="253"/>
        <v>1410505000037</v>
      </c>
      <c r="R4073" s="20" t="s">
        <v>3534</v>
      </c>
      <c r="AB4073" s="12" t="s">
        <v>100</v>
      </c>
      <c r="AD4073" s="12" t="s">
        <v>859</v>
      </c>
      <c r="AI4073" s="12" t="s">
        <v>100</v>
      </c>
      <c r="AK4073" s="12" t="s">
        <v>862</v>
      </c>
      <c r="BN4073" s="12">
        <v>1</v>
      </c>
    </row>
    <row r="4074" spans="1:66" ht="45" x14ac:dyDescent="0.25">
      <c r="A4074" s="12">
        <v>1</v>
      </c>
      <c r="B4074" s="11" t="str">
        <f t="shared" si="251"/>
        <v>Общий расчет. Анализ даты. Анализ даты. Символические звезды. Демон уничтожения. Нет</v>
      </c>
      <c r="C4074" s="11" t="str">
        <f>IFERROR(VLOOKUP(I4074,lvl_1[],2,FALSE),"Нет")</f>
        <v>Общий расчет</v>
      </c>
      <c r="D4074" s="11" t="str">
        <f>IFERROR(VLOOKUP(Rule!J4074,lvl_2[],2,FALSE),"Нет")</f>
        <v>Анализ даты</v>
      </c>
      <c r="E4074" s="11" t="str">
        <f>IFERROR(VLOOKUP(Rule!K4074,lvl_3[],2,FALSE),"Нет")</f>
        <v>Анализ даты</v>
      </c>
      <c r="F4074" s="11" t="str">
        <f>IFERROR(INDEX(lvl_4[],MATCH(L4074,lvl_4[ID],0),MATCH(TEXT(K4074,"##0"),lvl_4[#Headers],0)),"Нет")</f>
        <v>Символические звезды</v>
      </c>
      <c r="G4074" s="11" t="str">
        <f>IFERROR(INDEX(lvl_5[],MATCH(M4074,lvl_5[ID],0),MATCH(_xlfn.CONCAT(TEXT(K4074,"##0"),"_",TEXT(L4074,"##0")),lvl_5[#Headers],0)),"Нет")</f>
        <v>Демон уничтожения</v>
      </c>
      <c r="H4074" s="11" t="str">
        <f>IFERROR(INDEX(lvl_6[],MATCH(N4074,lvl_6[ID],0),MATCH(_xlfn.CONCAT(K4074,"_",L4074,"_",M4074),lvl_6[#Headers],0)),"Нет")</f>
        <v>Нет</v>
      </c>
      <c r="I4074" s="12">
        <v>1</v>
      </c>
      <c r="J4074" s="12">
        <v>4</v>
      </c>
      <c r="K4074" s="12">
        <v>1</v>
      </c>
      <c r="L4074" s="12">
        <v>5</v>
      </c>
      <c r="M4074" s="12">
        <v>5</v>
      </c>
      <c r="N4074" s="12">
        <v>0</v>
      </c>
      <c r="O4074" s="12">
        <f>COUNTIF($P$2:P4074,P4074)</f>
        <v>38</v>
      </c>
      <c r="P4074" s="12" t="str">
        <f t="shared" si="252"/>
        <v>141050500</v>
      </c>
      <c r="Q4074" s="12" t="str">
        <f t="shared" si="253"/>
        <v>1410505000038</v>
      </c>
      <c r="R4074" s="20" t="s">
        <v>3535</v>
      </c>
      <c r="AB4074" s="12" t="s">
        <v>100</v>
      </c>
      <c r="AD4074" s="12" t="s">
        <v>863</v>
      </c>
      <c r="AI4074" s="12" t="s">
        <v>100</v>
      </c>
      <c r="AK4074" s="12" t="s">
        <v>862</v>
      </c>
      <c r="BN4074" s="12">
        <v>1</v>
      </c>
    </row>
    <row r="4075" spans="1:66" ht="45" x14ac:dyDescent="0.25">
      <c r="A4075" s="12">
        <v>1</v>
      </c>
      <c r="B4075" s="11" t="str">
        <f t="shared" si="251"/>
        <v>Общий расчет. Анализ даты. Анализ даты. Символические звезды. Демон уничтожения. Нет</v>
      </c>
      <c r="C4075" s="11" t="str">
        <f>IFERROR(VLOOKUP(I4075,lvl_1[],2,FALSE),"Нет")</f>
        <v>Общий расчет</v>
      </c>
      <c r="D4075" s="11" t="str">
        <f>IFERROR(VLOOKUP(Rule!J4075,lvl_2[],2,FALSE),"Нет")</f>
        <v>Анализ даты</v>
      </c>
      <c r="E4075" s="11" t="str">
        <f>IFERROR(VLOOKUP(Rule!K4075,lvl_3[],2,FALSE),"Нет")</f>
        <v>Анализ даты</v>
      </c>
      <c r="F4075" s="11" t="str">
        <f>IFERROR(INDEX(lvl_4[],MATCH(L4075,lvl_4[ID],0),MATCH(TEXT(K4075,"##0"),lvl_4[#Headers],0)),"Нет")</f>
        <v>Символические звезды</v>
      </c>
      <c r="G4075" s="11" t="str">
        <f>IFERROR(INDEX(lvl_5[],MATCH(M4075,lvl_5[ID],0),MATCH(_xlfn.CONCAT(TEXT(K4075,"##0"),"_",TEXT(L4075,"##0")),lvl_5[#Headers],0)),"Нет")</f>
        <v>Демон уничтожения</v>
      </c>
      <c r="H4075" s="11" t="str">
        <f>IFERROR(INDEX(lvl_6[],MATCH(N4075,lvl_6[ID],0),MATCH(_xlfn.CONCAT(K4075,"_",L4075,"_",M4075),lvl_6[#Headers],0)),"Нет")</f>
        <v>Нет</v>
      </c>
      <c r="I4075" s="12">
        <v>1</v>
      </c>
      <c r="J4075" s="12">
        <v>4</v>
      </c>
      <c r="K4075" s="12">
        <v>1</v>
      </c>
      <c r="L4075" s="12">
        <v>5</v>
      </c>
      <c r="M4075" s="12">
        <v>5</v>
      </c>
      <c r="N4075" s="12">
        <v>0</v>
      </c>
      <c r="O4075" s="12">
        <f>COUNTIF($P$2:P4075,P4075)</f>
        <v>39</v>
      </c>
      <c r="P4075" s="12" t="str">
        <f t="shared" si="252"/>
        <v>141050500</v>
      </c>
      <c r="Q4075" s="12" t="str">
        <f t="shared" si="253"/>
        <v>1410505000039</v>
      </c>
      <c r="R4075" s="20" t="s">
        <v>3536</v>
      </c>
      <c r="AB4075" s="12" t="s">
        <v>100</v>
      </c>
      <c r="AD4075" s="12" t="s">
        <v>867</v>
      </c>
      <c r="AI4075" s="12" t="s">
        <v>100</v>
      </c>
      <c r="AK4075" s="12" t="s">
        <v>862</v>
      </c>
      <c r="BN4075" s="12">
        <v>1</v>
      </c>
    </row>
    <row r="4076" spans="1:66" ht="45" x14ac:dyDescent="0.25">
      <c r="A4076" s="12">
        <v>1</v>
      </c>
      <c r="B4076" s="11" t="str">
        <f t="shared" si="251"/>
        <v>Общий расчет. Анализ даты. Анализ даты. Символические звезды. Демон уничтожения. Нет</v>
      </c>
      <c r="C4076" s="11" t="str">
        <f>IFERROR(VLOOKUP(I4076,lvl_1[],2,FALSE),"Нет")</f>
        <v>Общий расчет</v>
      </c>
      <c r="D4076" s="11" t="str">
        <f>IFERROR(VLOOKUP(Rule!J4076,lvl_2[],2,FALSE),"Нет")</f>
        <v>Анализ даты</v>
      </c>
      <c r="E4076" s="11" t="str">
        <f>IFERROR(VLOOKUP(Rule!K4076,lvl_3[],2,FALSE),"Нет")</f>
        <v>Анализ даты</v>
      </c>
      <c r="F4076" s="11" t="str">
        <f>IFERROR(INDEX(lvl_4[],MATCH(L4076,lvl_4[ID],0),MATCH(TEXT(K4076,"##0"),lvl_4[#Headers],0)),"Нет")</f>
        <v>Символические звезды</v>
      </c>
      <c r="G4076" s="11" t="str">
        <f>IFERROR(INDEX(lvl_5[],MATCH(M4076,lvl_5[ID],0),MATCH(_xlfn.CONCAT(TEXT(K4076,"##0"),"_",TEXT(L4076,"##0")),lvl_5[#Headers],0)),"Нет")</f>
        <v>Демон уничтожения</v>
      </c>
      <c r="H4076" s="11" t="str">
        <f>IFERROR(INDEX(lvl_6[],MATCH(N4076,lvl_6[ID],0),MATCH(_xlfn.CONCAT(K4076,"_",L4076,"_",M4076),lvl_6[#Headers],0)),"Нет")</f>
        <v>Нет</v>
      </c>
      <c r="I4076" s="12">
        <v>1</v>
      </c>
      <c r="J4076" s="12">
        <v>4</v>
      </c>
      <c r="K4076" s="12">
        <v>1</v>
      </c>
      <c r="L4076" s="12">
        <v>5</v>
      </c>
      <c r="M4076" s="12">
        <v>5</v>
      </c>
      <c r="N4076" s="12">
        <v>0</v>
      </c>
      <c r="O4076" s="12">
        <f>COUNTIF($P$2:P4076,P4076)</f>
        <v>40</v>
      </c>
      <c r="P4076" s="12" t="str">
        <f t="shared" si="252"/>
        <v>141050500</v>
      </c>
      <c r="Q4076" s="12" t="str">
        <f t="shared" si="253"/>
        <v>1410505000040</v>
      </c>
      <c r="R4076" s="20" t="s">
        <v>3537</v>
      </c>
      <c r="AB4076" s="12" t="s">
        <v>100</v>
      </c>
      <c r="AD4076" s="12" t="s">
        <v>862</v>
      </c>
      <c r="AI4076" s="12" t="s">
        <v>100</v>
      </c>
      <c r="AK4076" s="12" t="s">
        <v>865</v>
      </c>
      <c r="BN4076" s="12">
        <v>1</v>
      </c>
    </row>
    <row r="4077" spans="1:66" ht="45" x14ac:dyDescent="0.25">
      <c r="A4077" s="12">
        <v>1</v>
      </c>
      <c r="B4077" s="11" t="str">
        <f t="shared" si="251"/>
        <v>Общий расчет. Анализ даты. Анализ даты. Символические звезды. Демон уничтожения. Нет</v>
      </c>
      <c r="C4077" s="11" t="str">
        <f>IFERROR(VLOOKUP(I4077,lvl_1[],2,FALSE),"Нет")</f>
        <v>Общий расчет</v>
      </c>
      <c r="D4077" s="11" t="str">
        <f>IFERROR(VLOOKUP(Rule!J4077,lvl_2[],2,FALSE),"Нет")</f>
        <v>Анализ даты</v>
      </c>
      <c r="E4077" s="11" t="str">
        <f>IFERROR(VLOOKUP(Rule!K4077,lvl_3[],2,FALSE),"Нет")</f>
        <v>Анализ даты</v>
      </c>
      <c r="F4077" s="11" t="str">
        <f>IFERROR(INDEX(lvl_4[],MATCH(L4077,lvl_4[ID],0),MATCH(TEXT(K4077,"##0"),lvl_4[#Headers],0)),"Нет")</f>
        <v>Символические звезды</v>
      </c>
      <c r="G4077" s="11" t="str">
        <f>IFERROR(INDEX(lvl_5[],MATCH(M4077,lvl_5[ID],0),MATCH(_xlfn.CONCAT(TEXT(K4077,"##0"),"_",TEXT(L4077,"##0")),lvl_5[#Headers],0)),"Нет")</f>
        <v>Демон уничтожения</v>
      </c>
      <c r="H4077" s="11" t="str">
        <f>IFERROR(INDEX(lvl_6[],MATCH(N4077,lvl_6[ID],0),MATCH(_xlfn.CONCAT(K4077,"_",L4077,"_",M4077),lvl_6[#Headers],0)),"Нет")</f>
        <v>Нет</v>
      </c>
      <c r="I4077" s="12">
        <v>1</v>
      </c>
      <c r="J4077" s="12">
        <v>4</v>
      </c>
      <c r="K4077" s="12">
        <v>1</v>
      </c>
      <c r="L4077" s="12">
        <v>5</v>
      </c>
      <c r="M4077" s="12">
        <v>5</v>
      </c>
      <c r="N4077" s="12">
        <v>0</v>
      </c>
      <c r="O4077" s="12">
        <f>COUNTIF($P$2:P4077,P4077)</f>
        <v>41</v>
      </c>
      <c r="P4077" s="12" t="str">
        <f t="shared" si="252"/>
        <v>141050500</v>
      </c>
      <c r="Q4077" s="12" t="str">
        <f t="shared" si="253"/>
        <v>1410505000041</v>
      </c>
      <c r="R4077" s="20" t="s">
        <v>3538</v>
      </c>
      <c r="AB4077" s="12" t="s">
        <v>100</v>
      </c>
      <c r="AD4077" s="12" t="s">
        <v>866</v>
      </c>
      <c r="AI4077" s="12" t="s">
        <v>100</v>
      </c>
      <c r="AK4077" s="12" t="s">
        <v>865</v>
      </c>
      <c r="BN4077" s="12">
        <v>1</v>
      </c>
    </row>
    <row r="4078" spans="1:66" ht="45" x14ac:dyDescent="0.25">
      <c r="A4078" s="12">
        <v>1</v>
      </c>
      <c r="B4078" s="11" t="str">
        <f t="shared" si="251"/>
        <v>Общий расчет. Анализ даты. Анализ даты. Символические звезды. Демон уничтожения. Нет</v>
      </c>
      <c r="C4078" s="11" t="str">
        <f>IFERROR(VLOOKUP(I4078,lvl_1[],2,FALSE),"Нет")</f>
        <v>Общий расчет</v>
      </c>
      <c r="D4078" s="11" t="str">
        <f>IFERROR(VLOOKUP(Rule!J4078,lvl_2[],2,FALSE),"Нет")</f>
        <v>Анализ даты</v>
      </c>
      <c r="E4078" s="11" t="str">
        <f>IFERROR(VLOOKUP(Rule!K4078,lvl_3[],2,FALSE),"Нет")</f>
        <v>Анализ даты</v>
      </c>
      <c r="F4078" s="11" t="str">
        <f>IFERROR(INDEX(lvl_4[],MATCH(L4078,lvl_4[ID],0),MATCH(TEXT(K4078,"##0"),lvl_4[#Headers],0)),"Нет")</f>
        <v>Символические звезды</v>
      </c>
      <c r="G4078" s="11" t="str">
        <f>IFERROR(INDEX(lvl_5[],MATCH(M4078,lvl_5[ID],0),MATCH(_xlfn.CONCAT(TEXT(K4078,"##0"),"_",TEXT(L4078,"##0")),lvl_5[#Headers],0)),"Нет")</f>
        <v>Демон уничтожения</v>
      </c>
      <c r="H4078" s="11" t="str">
        <f>IFERROR(INDEX(lvl_6[],MATCH(N4078,lvl_6[ID],0),MATCH(_xlfn.CONCAT(K4078,"_",L4078,"_",M4078),lvl_6[#Headers],0)),"Нет")</f>
        <v>Нет</v>
      </c>
      <c r="I4078" s="12">
        <v>1</v>
      </c>
      <c r="J4078" s="12">
        <v>4</v>
      </c>
      <c r="K4078" s="12">
        <v>1</v>
      </c>
      <c r="L4078" s="12">
        <v>5</v>
      </c>
      <c r="M4078" s="12">
        <v>5</v>
      </c>
      <c r="N4078" s="12">
        <v>0</v>
      </c>
      <c r="O4078" s="12">
        <f>COUNTIF($P$2:P4078,P4078)</f>
        <v>42</v>
      </c>
      <c r="P4078" s="12" t="str">
        <f t="shared" si="252"/>
        <v>141050500</v>
      </c>
      <c r="Q4078" s="12" t="str">
        <f t="shared" si="253"/>
        <v>1410505000042</v>
      </c>
      <c r="R4078" s="20" t="s">
        <v>3539</v>
      </c>
      <c r="AB4078" s="12" t="s">
        <v>100</v>
      </c>
      <c r="AD4078" s="12" t="s">
        <v>870</v>
      </c>
      <c r="AI4078" s="12" t="s">
        <v>100</v>
      </c>
      <c r="AK4078" s="12" t="s">
        <v>865</v>
      </c>
      <c r="BN4078" s="12">
        <v>1</v>
      </c>
    </row>
    <row r="4079" spans="1:66" ht="45" x14ac:dyDescent="0.25">
      <c r="A4079" s="12">
        <v>1</v>
      </c>
      <c r="B4079" s="11" t="str">
        <f t="shared" si="251"/>
        <v>Общий расчет. Анализ даты. Анализ даты. Символические звезды. Демон уничтожения. Нет</v>
      </c>
      <c r="C4079" s="11" t="str">
        <f>IFERROR(VLOOKUP(I4079,lvl_1[],2,FALSE),"Нет")</f>
        <v>Общий расчет</v>
      </c>
      <c r="D4079" s="11" t="str">
        <f>IFERROR(VLOOKUP(Rule!J4079,lvl_2[],2,FALSE),"Нет")</f>
        <v>Анализ даты</v>
      </c>
      <c r="E4079" s="11" t="str">
        <f>IFERROR(VLOOKUP(Rule!K4079,lvl_3[],2,FALSE),"Нет")</f>
        <v>Анализ даты</v>
      </c>
      <c r="F4079" s="11" t="str">
        <f>IFERROR(INDEX(lvl_4[],MATCH(L4079,lvl_4[ID],0),MATCH(TEXT(K4079,"##0"),lvl_4[#Headers],0)),"Нет")</f>
        <v>Символические звезды</v>
      </c>
      <c r="G4079" s="11" t="str">
        <f>IFERROR(INDEX(lvl_5[],MATCH(M4079,lvl_5[ID],0),MATCH(_xlfn.CONCAT(TEXT(K4079,"##0"),"_",TEXT(L4079,"##0")),lvl_5[#Headers],0)),"Нет")</f>
        <v>Демон уничтожения</v>
      </c>
      <c r="H4079" s="11" t="str">
        <f>IFERROR(INDEX(lvl_6[],MATCH(N4079,lvl_6[ID],0),MATCH(_xlfn.CONCAT(K4079,"_",L4079,"_",M4079),lvl_6[#Headers],0)),"Нет")</f>
        <v>Нет</v>
      </c>
      <c r="I4079" s="12">
        <v>1</v>
      </c>
      <c r="J4079" s="12">
        <v>4</v>
      </c>
      <c r="K4079" s="12">
        <v>1</v>
      </c>
      <c r="L4079" s="12">
        <v>5</v>
      </c>
      <c r="M4079" s="12">
        <v>5</v>
      </c>
      <c r="N4079" s="12">
        <v>0</v>
      </c>
      <c r="O4079" s="12">
        <f>COUNTIF($P$2:P4079,P4079)</f>
        <v>43</v>
      </c>
      <c r="P4079" s="12" t="str">
        <f t="shared" si="252"/>
        <v>141050500</v>
      </c>
      <c r="Q4079" s="12" t="str">
        <f t="shared" si="253"/>
        <v>1410505000043</v>
      </c>
      <c r="R4079" s="20" t="s">
        <v>3540</v>
      </c>
      <c r="AB4079" s="12" t="s">
        <v>100</v>
      </c>
      <c r="AD4079" s="12" t="s">
        <v>865</v>
      </c>
      <c r="AI4079" s="12" t="s">
        <v>100</v>
      </c>
      <c r="AK4079" s="12" t="s">
        <v>868</v>
      </c>
      <c r="BN4079" s="12">
        <v>1</v>
      </c>
    </row>
    <row r="4080" spans="1:66" ht="45" x14ac:dyDescent="0.25">
      <c r="A4080" s="12">
        <v>1</v>
      </c>
      <c r="B4080" s="11" t="str">
        <f t="shared" si="251"/>
        <v>Общий расчет. Анализ даты. Анализ даты. Символические звезды. Демон уничтожения. Нет</v>
      </c>
      <c r="C4080" s="11" t="str">
        <f>IFERROR(VLOOKUP(I4080,lvl_1[],2,FALSE),"Нет")</f>
        <v>Общий расчет</v>
      </c>
      <c r="D4080" s="11" t="str">
        <f>IFERROR(VLOOKUP(Rule!J4080,lvl_2[],2,FALSE),"Нет")</f>
        <v>Анализ даты</v>
      </c>
      <c r="E4080" s="11" t="str">
        <f>IFERROR(VLOOKUP(Rule!K4080,lvl_3[],2,FALSE),"Нет")</f>
        <v>Анализ даты</v>
      </c>
      <c r="F4080" s="11" t="str">
        <f>IFERROR(INDEX(lvl_4[],MATCH(L4080,lvl_4[ID],0),MATCH(TEXT(K4080,"##0"),lvl_4[#Headers],0)),"Нет")</f>
        <v>Символические звезды</v>
      </c>
      <c r="G4080" s="11" t="str">
        <f>IFERROR(INDEX(lvl_5[],MATCH(M4080,lvl_5[ID],0),MATCH(_xlfn.CONCAT(TEXT(K4080,"##0"),"_",TEXT(L4080,"##0")),lvl_5[#Headers],0)),"Нет")</f>
        <v>Демон уничтожения</v>
      </c>
      <c r="H4080" s="11" t="str">
        <f>IFERROR(INDEX(lvl_6[],MATCH(N4080,lvl_6[ID],0),MATCH(_xlfn.CONCAT(K4080,"_",L4080,"_",M4080),lvl_6[#Headers],0)),"Нет")</f>
        <v>Нет</v>
      </c>
      <c r="I4080" s="12">
        <v>1</v>
      </c>
      <c r="J4080" s="12">
        <v>4</v>
      </c>
      <c r="K4080" s="12">
        <v>1</v>
      </c>
      <c r="L4080" s="12">
        <v>5</v>
      </c>
      <c r="M4080" s="12">
        <v>5</v>
      </c>
      <c r="N4080" s="12">
        <v>0</v>
      </c>
      <c r="O4080" s="12">
        <f>COUNTIF($P$2:P4080,P4080)</f>
        <v>44</v>
      </c>
      <c r="P4080" s="12" t="str">
        <f t="shared" si="252"/>
        <v>141050500</v>
      </c>
      <c r="Q4080" s="12" t="str">
        <f t="shared" si="253"/>
        <v>1410505000044</v>
      </c>
      <c r="R4080" s="20" t="s">
        <v>3541</v>
      </c>
      <c r="AB4080" s="12" t="s">
        <v>100</v>
      </c>
      <c r="AD4080" s="12" t="s">
        <v>869</v>
      </c>
      <c r="AI4080" s="12" t="s">
        <v>100</v>
      </c>
      <c r="AK4080" s="12" t="s">
        <v>868</v>
      </c>
      <c r="BN4080" s="12">
        <v>1</v>
      </c>
    </row>
    <row r="4081" spans="1:66" ht="45" x14ac:dyDescent="0.25">
      <c r="A4081" s="12">
        <v>1</v>
      </c>
      <c r="B4081" s="11" t="str">
        <f t="shared" si="251"/>
        <v>Общий расчет. Анализ даты. Анализ даты. Символические звезды. Демон уничтожения. Нет</v>
      </c>
      <c r="C4081" s="11" t="str">
        <f>IFERROR(VLOOKUP(I4081,lvl_1[],2,FALSE),"Нет")</f>
        <v>Общий расчет</v>
      </c>
      <c r="D4081" s="11" t="str">
        <f>IFERROR(VLOOKUP(Rule!J4081,lvl_2[],2,FALSE),"Нет")</f>
        <v>Анализ даты</v>
      </c>
      <c r="E4081" s="11" t="str">
        <f>IFERROR(VLOOKUP(Rule!K4081,lvl_3[],2,FALSE),"Нет")</f>
        <v>Анализ даты</v>
      </c>
      <c r="F4081" s="11" t="str">
        <f>IFERROR(INDEX(lvl_4[],MATCH(L4081,lvl_4[ID],0),MATCH(TEXT(K4081,"##0"),lvl_4[#Headers],0)),"Нет")</f>
        <v>Символические звезды</v>
      </c>
      <c r="G4081" s="11" t="str">
        <f>IFERROR(INDEX(lvl_5[],MATCH(M4081,lvl_5[ID],0),MATCH(_xlfn.CONCAT(TEXT(K4081,"##0"),"_",TEXT(L4081,"##0")),lvl_5[#Headers],0)),"Нет")</f>
        <v>Демон уничтожения</v>
      </c>
      <c r="H4081" s="11" t="str">
        <f>IFERROR(INDEX(lvl_6[],MATCH(N4081,lvl_6[ID],0),MATCH(_xlfn.CONCAT(K4081,"_",L4081,"_",M4081),lvl_6[#Headers],0)),"Нет")</f>
        <v>Нет</v>
      </c>
      <c r="I4081" s="12">
        <v>1</v>
      </c>
      <c r="J4081" s="12">
        <v>4</v>
      </c>
      <c r="K4081" s="12">
        <v>1</v>
      </c>
      <c r="L4081" s="12">
        <v>5</v>
      </c>
      <c r="M4081" s="12">
        <v>5</v>
      </c>
      <c r="N4081" s="12">
        <v>0</v>
      </c>
      <c r="O4081" s="12">
        <f>COUNTIF($P$2:P4081,P4081)</f>
        <v>45</v>
      </c>
      <c r="P4081" s="12" t="str">
        <f t="shared" si="252"/>
        <v>141050500</v>
      </c>
      <c r="Q4081" s="12" t="str">
        <f t="shared" si="253"/>
        <v>1410505000045</v>
      </c>
      <c r="R4081" s="20" t="s">
        <v>3542</v>
      </c>
      <c r="AB4081" s="12" t="s">
        <v>100</v>
      </c>
      <c r="AD4081" s="12" t="s">
        <v>861</v>
      </c>
      <c r="AI4081" s="12" t="s">
        <v>100</v>
      </c>
      <c r="AK4081" s="12" t="s">
        <v>868</v>
      </c>
      <c r="BN4081" s="12">
        <v>1</v>
      </c>
    </row>
    <row r="4082" spans="1:66" ht="45" x14ac:dyDescent="0.25">
      <c r="A4082" s="12">
        <v>1</v>
      </c>
      <c r="B4082" s="11" t="str">
        <f t="shared" si="251"/>
        <v>Общий расчет. Анализ даты. Анализ даты. Символические звезды. Демон уничтожения. Нет</v>
      </c>
      <c r="C4082" s="11" t="str">
        <f>IFERROR(VLOOKUP(I4082,lvl_1[],2,FALSE),"Нет")</f>
        <v>Общий расчет</v>
      </c>
      <c r="D4082" s="11" t="str">
        <f>IFERROR(VLOOKUP(Rule!J4082,lvl_2[],2,FALSE),"Нет")</f>
        <v>Анализ даты</v>
      </c>
      <c r="E4082" s="11" t="str">
        <f>IFERROR(VLOOKUP(Rule!K4082,lvl_3[],2,FALSE),"Нет")</f>
        <v>Анализ даты</v>
      </c>
      <c r="F4082" s="11" t="str">
        <f>IFERROR(INDEX(lvl_4[],MATCH(L4082,lvl_4[ID],0),MATCH(TEXT(K4082,"##0"),lvl_4[#Headers],0)),"Нет")</f>
        <v>Символические звезды</v>
      </c>
      <c r="G4082" s="11" t="str">
        <f>IFERROR(INDEX(lvl_5[],MATCH(M4082,lvl_5[ID],0),MATCH(_xlfn.CONCAT(TEXT(K4082,"##0"),"_",TEXT(L4082,"##0")),lvl_5[#Headers],0)),"Нет")</f>
        <v>Демон уничтожения</v>
      </c>
      <c r="H4082" s="11" t="str">
        <f>IFERROR(INDEX(lvl_6[],MATCH(N4082,lvl_6[ID],0),MATCH(_xlfn.CONCAT(K4082,"_",L4082,"_",M4082),lvl_6[#Headers],0)),"Нет")</f>
        <v>Нет</v>
      </c>
      <c r="I4082" s="12">
        <v>1</v>
      </c>
      <c r="J4082" s="12">
        <v>4</v>
      </c>
      <c r="K4082" s="12">
        <v>1</v>
      </c>
      <c r="L4082" s="12">
        <v>5</v>
      </c>
      <c r="M4082" s="12">
        <v>5</v>
      </c>
      <c r="N4082" s="12">
        <v>0</v>
      </c>
      <c r="O4082" s="12">
        <f>COUNTIF($P$2:P4082,P4082)</f>
        <v>46</v>
      </c>
      <c r="P4082" s="12" t="str">
        <f t="shared" si="252"/>
        <v>141050500</v>
      </c>
      <c r="Q4082" s="12" t="str">
        <f t="shared" si="253"/>
        <v>1410505000046</v>
      </c>
      <c r="R4082" s="20" t="s">
        <v>3543</v>
      </c>
      <c r="AB4082" s="12" t="s">
        <v>100</v>
      </c>
      <c r="AD4082" s="12" t="s">
        <v>868</v>
      </c>
      <c r="AI4082" s="12" t="s">
        <v>100</v>
      </c>
      <c r="AK4082" s="12" t="s">
        <v>859</v>
      </c>
      <c r="BN4082" s="12">
        <v>1</v>
      </c>
    </row>
    <row r="4083" spans="1:66" ht="45" x14ac:dyDescent="0.25">
      <c r="A4083" s="12">
        <v>1</v>
      </c>
      <c r="B4083" s="11" t="str">
        <f t="shared" si="251"/>
        <v>Общий расчет. Анализ даты. Анализ даты. Символические звезды. Демон уничтожения. Нет</v>
      </c>
      <c r="C4083" s="11" t="str">
        <f>IFERROR(VLOOKUP(I4083,lvl_1[],2,FALSE),"Нет")</f>
        <v>Общий расчет</v>
      </c>
      <c r="D4083" s="11" t="str">
        <f>IFERROR(VLOOKUP(Rule!J4083,lvl_2[],2,FALSE),"Нет")</f>
        <v>Анализ даты</v>
      </c>
      <c r="E4083" s="11" t="str">
        <f>IFERROR(VLOOKUP(Rule!K4083,lvl_3[],2,FALSE),"Нет")</f>
        <v>Анализ даты</v>
      </c>
      <c r="F4083" s="11" t="str">
        <f>IFERROR(INDEX(lvl_4[],MATCH(L4083,lvl_4[ID],0),MATCH(TEXT(K4083,"##0"),lvl_4[#Headers],0)),"Нет")</f>
        <v>Символические звезды</v>
      </c>
      <c r="G4083" s="11" t="str">
        <f>IFERROR(INDEX(lvl_5[],MATCH(M4083,lvl_5[ID],0),MATCH(_xlfn.CONCAT(TEXT(K4083,"##0"),"_",TEXT(L4083,"##0")),lvl_5[#Headers],0)),"Нет")</f>
        <v>Демон уничтожения</v>
      </c>
      <c r="H4083" s="11" t="str">
        <f>IFERROR(INDEX(lvl_6[],MATCH(N4083,lvl_6[ID],0),MATCH(_xlfn.CONCAT(K4083,"_",L4083,"_",M4083),lvl_6[#Headers],0)),"Нет")</f>
        <v>Нет</v>
      </c>
      <c r="I4083" s="12">
        <v>1</v>
      </c>
      <c r="J4083" s="12">
        <v>4</v>
      </c>
      <c r="K4083" s="12">
        <v>1</v>
      </c>
      <c r="L4083" s="12">
        <v>5</v>
      </c>
      <c r="M4083" s="12">
        <v>5</v>
      </c>
      <c r="N4083" s="12">
        <v>0</v>
      </c>
      <c r="O4083" s="12">
        <f>COUNTIF($P$2:P4083,P4083)</f>
        <v>47</v>
      </c>
      <c r="P4083" s="12" t="str">
        <f t="shared" si="252"/>
        <v>141050500</v>
      </c>
      <c r="Q4083" s="12" t="str">
        <f t="shared" si="253"/>
        <v>1410505000047</v>
      </c>
      <c r="R4083" s="20" t="s">
        <v>3544</v>
      </c>
      <c r="AB4083" s="12" t="s">
        <v>100</v>
      </c>
      <c r="AD4083" s="12" t="s">
        <v>860</v>
      </c>
      <c r="AI4083" s="12" t="s">
        <v>100</v>
      </c>
      <c r="AK4083" s="12" t="s">
        <v>859</v>
      </c>
      <c r="BN4083" s="12">
        <v>1</v>
      </c>
    </row>
    <row r="4084" spans="1:66" ht="45" x14ac:dyDescent="0.25">
      <c r="A4084" s="12">
        <v>1</v>
      </c>
      <c r="B4084" s="11" t="str">
        <f t="shared" si="251"/>
        <v>Общий расчет. Анализ даты. Анализ даты. Символические звезды. Демон уничтожения. Нет</v>
      </c>
      <c r="C4084" s="11" t="str">
        <f>IFERROR(VLOOKUP(I4084,lvl_1[],2,FALSE),"Нет")</f>
        <v>Общий расчет</v>
      </c>
      <c r="D4084" s="11" t="str">
        <f>IFERROR(VLOOKUP(Rule!J4084,lvl_2[],2,FALSE),"Нет")</f>
        <v>Анализ даты</v>
      </c>
      <c r="E4084" s="11" t="str">
        <f>IFERROR(VLOOKUP(Rule!K4084,lvl_3[],2,FALSE),"Нет")</f>
        <v>Анализ даты</v>
      </c>
      <c r="F4084" s="11" t="str">
        <f>IFERROR(INDEX(lvl_4[],MATCH(L4084,lvl_4[ID],0),MATCH(TEXT(K4084,"##0"),lvl_4[#Headers],0)),"Нет")</f>
        <v>Символические звезды</v>
      </c>
      <c r="G4084" s="11" t="str">
        <f>IFERROR(INDEX(lvl_5[],MATCH(M4084,lvl_5[ID],0),MATCH(_xlfn.CONCAT(TEXT(K4084,"##0"),"_",TEXT(L4084,"##0")),lvl_5[#Headers],0)),"Нет")</f>
        <v>Демон уничтожения</v>
      </c>
      <c r="H4084" s="11" t="str">
        <f>IFERROR(INDEX(lvl_6[],MATCH(N4084,lvl_6[ID],0),MATCH(_xlfn.CONCAT(K4084,"_",L4084,"_",M4084),lvl_6[#Headers],0)),"Нет")</f>
        <v>Нет</v>
      </c>
      <c r="I4084" s="12">
        <v>1</v>
      </c>
      <c r="J4084" s="12">
        <v>4</v>
      </c>
      <c r="K4084" s="12">
        <v>1</v>
      </c>
      <c r="L4084" s="12">
        <v>5</v>
      </c>
      <c r="M4084" s="12">
        <v>5</v>
      </c>
      <c r="N4084" s="12">
        <v>0</v>
      </c>
      <c r="O4084" s="12">
        <f>COUNTIF($P$2:P4084,P4084)</f>
        <v>48</v>
      </c>
      <c r="P4084" s="12" t="str">
        <f t="shared" si="252"/>
        <v>141050500</v>
      </c>
      <c r="Q4084" s="12" t="str">
        <f t="shared" si="253"/>
        <v>1410505000048</v>
      </c>
      <c r="R4084" s="20" t="s">
        <v>3545</v>
      </c>
      <c r="AB4084" s="12" t="s">
        <v>100</v>
      </c>
      <c r="AD4084" s="12" t="s">
        <v>864</v>
      </c>
      <c r="AI4084" s="12" t="s">
        <v>100</v>
      </c>
      <c r="AK4084" s="12" t="s">
        <v>859</v>
      </c>
      <c r="BN4084" s="12">
        <v>1</v>
      </c>
    </row>
    <row r="4085" spans="1:66" ht="45" x14ac:dyDescent="0.25">
      <c r="A4085" s="12">
        <v>1</v>
      </c>
      <c r="B4085" s="11" t="str">
        <f t="shared" si="251"/>
        <v>Общий расчет. Анализ даты. Анализ даты. Символические звезды. Демон грабежа. Нет</v>
      </c>
      <c r="C4085" s="11" t="str">
        <f>IFERROR(VLOOKUP(I4085,lvl_1[],2,FALSE),"Нет")</f>
        <v>Общий расчет</v>
      </c>
      <c r="D4085" s="11" t="str">
        <f>IFERROR(VLOOKUP(Rule!J4085,lvl_2[],2,FALSE),"Нет")</f>
        <v>Анализ даты</v>
      </c>
      <c r="E4085" s="11" t="str">
        <f>IFERROR(VLOOKUP(Rule!K4085,lvl_3[],2,FALSE),"Нет")</f>
        <v>Анализ даты</v>
      </c>
      <c r="F4085" s="11" t="str">
        <f>IFERROR(INDEX(lvl_4[],MATCH(L4085,lvl_4[ID],0),MATCH(TEXT(K4085,"##0"),lvl_4[#Headers],0)),"Нет")</f>
        <v>Символические звезды</v>
      </c>
      <c r="G4085" s="11" t="str">
        <f>IFERROR(INDEX(lvl_5[],MATCH(M4085,lvl_5[ID],0),MATCH(_xlfn.CONCAT(TEXT(K4085,"##0"),"_",TEXT(L4085,"##0")),lvl_5[#Headers],0)),"Нет")</f>
        <v>Демон грабежа</v>
      </c>
      <c r="H4085" s="11" t="str">
        <f>IFERROR(INDEX(lvl_6[],MATCH(N4085,lvl_6[ID],0),MATCH(_xlfn.CONCAT(K4085,"_",L4085,"_",M4085),lvl_6[#Headers],0)),"Нет")</f>
        <v>Нет</v>
      </c>
      <c r="I4085" s="12">
        <v>1</v>
      </c>
      <c r="J4085" s="12">
        <v>4</v>
      </c>
      <c r="K4085" s="12">
        <v>1</v>
      </c>
      <c r="L4085" s="12">
        <v>5</v>
      </c>
      <c r="M4085" s="12">
        <v>6</v>
      </c>
      <c r="N4085" s="12">
        <v>0</v>
      </c>
      <c r="O4085" s="12">
        <f>COUNTIF($P$2:P4085,P4085)</f>
        <v>37</v>
      </c>
      <c r="P4085" s="12" t="str">
        <f t="shared" si="252"/>
        <v>141050600</v>
      </c>
      <c r="Q4085" s="12" t="str">
        <f t="shared" si="253"/>
        <v>1410506000037</v>
      </c>
      <c r="R4085" s="20" t="s">
        <v>3546</v>
      </c>
      <c r="AB4085" s="12" t="s">
        <v>100</v>
      </c>
      <c r="AD4085" s="12" t="s">
        <v>859</v>
      </c>
      <c r="AI4085" s="12" t="s">
        <v>100</v>
      </c>
      <c r="AK4085" s="12" t="s">
        <v>868</v>
      </c>
      <c r="BN4085" s="12">
        <v>1</v>
      </c>
    </row>
    <row r="4086" spans="1:66" ht="45" x14ac:dyDescent="0.25">
      <c r="A4086" s="12">
        <v>1</v>
      </c>
      <c r="B4086" s="11" t="str">
        <f t="shared" si="251"/>
        <v>Общий расчет. Анализ даты. Анализ даты. Символические звезды. Демон грабежа. Нет</v>
      </c>
      <c r="C4086" s="11" t="str">
        <f>IFERROR(VLOOKUP(I4086,lvl_1[],2,FALSE),"Нет")</f>
        <v>Общий расчет</v>
      </c>
      <c r="D4086" s="11" t="str">
        <f>IFERROR(VLOOKUP(Rule!J4086,lvl_2[],2,FALSE),"Нет")</f>
        <v>Анализ даты</v>
      </c>
      <c r="E4086" s="11" t="str">
        <f>IFERROR(VLOOKUP(Rule!K4086,lvl_3[],2,FALSE),"Нет")</f>
        <v>Анализ даты</v>
      </c>
      <c r="F4086" s="11" t="str">
        <f>IFERROR(INDEX(lvl_4[],MATCH(L4086,lvl_4[ID],0),MATCH(TEXT(K4086,"##0"),lvl_4[#Headers],0)),"Нет")</f>
        <v>Символические звезды</v>
      </c>
      <c r="G4086" s="11" t="str">
        <f>IFERROR(INDEX(lvl_5[],MATCH(M4086,lvl_5[ID],0),MATCH(_xlfn.CONCAT(TEXT(K4086,"##0"),"_",TEXT(L4086,"##0")),lvl_5[#Headers],0)),"Нет")</f>
        <v>Демон грабежа</v>
      </c>
      <c r="H4086" s="11" t="str">
        <f>IFERROR(INDEX(lvl_6[],MATCH(N4086,lvl_6[ID],0),MATCH(_xlfn.CONCAT(K4086,"_",L4086,"_",M4086),lvl_6[#Headers],0)),"Нет")</f>
        <v>Нет</v>
      </c>
      <c r="I4086" s="12">
        <v>1</v>
      </c>
      <c r="J4086" s="12">
        <v>4</v>
      </c>
      <c r="K4086" s="12">
        <v>1</v>
      </c>
      <c r="L4086" s="12">
        <v>5</v>
      </c>
      <c r="M4086" s="12">
        <v>6</v>
      </c>
      <c r="N4086" s="12">
        <v>0</v>
      </c>
      <c r="O4086" s="12">
        <f>COUNTIF($P$2:P4086,P4086)</f>
        <v>38</v>
      </c>
      <c r="P4086" s="12" t="str">
        <f t="shared" si="252"/>
        <v>141050600</v>
      </c>
      <c r="Q4086" s="12" t="str">
        <f t="shared" si="253"/>
        <v>1410506000038</v>
      </c>
      <c r="R4086" s="20" t="s">
        <v>3547</v>
      </c>
      <c r="AB4086" s="12" t="s">
        <v>100</v>
      </c>
      <c r="AD4086" s="12" t="s">
        <v>863</v>
      </c>
      <c r="AI4086" s="12" t="s">
        <v>100</v>
      </c>
      <c r="AK4086" s="12" t="s">
        <v>868</v>
      </c>
      <c r="BN4086" s="12">
        <v>1</v>
      </c>
    </row>
    <row r="4087" spans="1:66" ht="45" x14ac:dyDescent="0.25">
      <c r="A4087" s="12">
        <v>1</v>
      </c>
      <c r="B4087" s="11" t="str">
        <f t="shared" si="251"/>
        <v>Общий расчет. Анализ даты. Анализ даты. Символические звезды. Демон грабежа. Нет</v>
      </c>
      <c r="C4087" s="11" t="str">
        <f>IFERROR(VLOOKUP(I4087,lvl_1[],2,FALSE),"Нет")</f>
        <v>Общий расчет</v>
      </c>
      <c r="D4087" s="11" t="str">
        <f>IFERROR(VLOOKUP(Rule!J4087,lvl_2[],2,FALSE),"Нет")</f>
        <v>Анализ даты</v>
      </c>
      <c r="E4087" s="11" t="str">
        <f>IFERROR(VLOOKUP(Rule!K4087,lvl_3[],2,FALSE),"Нет")</f>
        <v>Анализ даты</v>
      </c>
      <c r="F4087" s="11" t="str">
        <f>IFERROR(INDEX(lvl_4[],MATCH(L4087,lvl_4[ID],0),MATCH(TEXT(K4087,"##0"),lvl_4[#Headers],0)),"Нет")</f>
        <v>Символические звезды</v>
      </c>
      <c r="G4087" s="11" t="str">
        <f>IFERROR(INDEX(lvl_5[],MATCH(M4087,lvl_5[ID],0),MATCH(_xlfn.CONCAT(TEXT(K4087,"##0"),"_",TEXT(L4087,"##0")),lvl_5[#Headers],0)),"Нет")</f>
        <v>Демон грабежа</v>
      </c>
      <c r="H4087" s="11" t="str">
        <f>IFERROR(INDEX(lvl_6[],MATCH(N4087,lvl_6[ID],0),MATCH(_xlfn.CONCAT(K4087,"_",L4087,"_",M4087),lvl_6[#Headers],0)),"Нет")</f>
        <v>Нет</v>
      </c>
      <c r="I4087" s="12">
        <v>1</v>
      </c>
      <c r="J4087" s="12">
        <v>4</v>
      </c>
      <c r="K4087" s="12">
        <v>1</v>
      </c>
      <c r="L4087" s="12">
        <v>5</v>
      </c>
      <c r="M4087" s="12">
        <v>6</v>
      </c>
      <c r="N4087" s="12">
        <v>0</v>
      </c>
      <c r="O4087" s="12">
        <f>COUNTIF($P$2:P4087,P4087)</f>
        <v>39</v>
      </c>
      <c r="P4087" s="12" t="str">
        <f t="shared" si="252"/>
        <v>141050600</v>
      </c>
      <c r="Q4087" s="12" t="str">
        <f t="shared" si="253"/>
        <v>1410506000039</v>
      </c>
      <c r="R4087" s="20" t="s">
        <v>3548</v>
      </c>
      <c r="AB4087" s="12" t="s">
        <v>100</v>
      </c>
      <c r="AD4087" s="12" t="s">
        <v>867</v>
      </c>
      <c r="AI4087" s="12" t="s">
        <v>100</v>
      </c>
      <c r="AK4087" s="12" t="s">
        <v>868</v>
      </c>
      <c r="BN4087" s="12">
        <v>1</v>
      </c>
    </row>
    <row r="4088" spans="1:66" ht="45" x14ac:dyDescent="0.25">
      <c r="A4088" s="12">
        <v>1</v>
      </c>
      <c r="B4088" s="11" t="str">
        <f t="shared" si="251"/>
        <v>Общий расчет. Анализ даты. Анализ даты. Символические звезды. Демон грабежа. Нет</v>
      </c>
      <c r="C4088" s="11" t="str">
        <f>IFERROR(VLOOKUP(I4088,lvl_1[],2,FALSE),"Нет")</f>
        <v>Общий расчет</v>
      </c>
      <c r="D4088" s="11" t="str">
        <f>IFERROR(VLOOKUP(Rule!J4088,lvl_2[],2,FALSE),"Нет")</f>
        <v>Анализ даты</v>
      </c>
      <c r="E4088" s="11" t="str">
        <f>IFERROR(VLOOKUP(Rule!K4088,lvl_3[],2,FALSE),"Нет")</f>
        <v>Анализ даты</v>
      </c>
      <c r="F4088" s="11" t="str">
        <f>IFERROR(INDEX(lvl_4[],MATCH(L4088,lvl_4[ID],0),MATCH(TEXT(K4088,"##0"),lvl_4[#Headers],0)),"Нет")</f>
        <v>Символические звезды</v>
      </c>
      <c r="G4088" s="11" t="str">
        <f>IFERROR(INDEX(lvl_5[],MATCH(M4088,lvl_5[ID],0),MATCH(_xlfn.CONCAT(TEXT(K4088,"##0"),"_",TEXT(L4088,"##0")),lvl_5[#Headers],0)),"Нет")</f>
        <v>Демон грабежа</v>
      </c>
      <c r="H4088" s="11" t="str">
        <f>IFERROR(INDEX(lvl_6[],MATCH(N4088,lvl_6[ID],0),MATCH(_xlfn.CONCAT(K4088,"_",L4088,"_",M4088),lvl_6[#Headers],0)),"Нет")</f>
        <v>Нет</v>
      </c>
      <c r="I4088" s="12">
        <v>1</v>
      </c>
      <c r="J4088" s="12">
        <v>4</v>
      </c>
      <c r="K4088" s="12">
        <v>1</v>
      </c>
      <c r="L4088" s="12">
        <v>5</v>
      </c>
      <c r="M4088" s="12">
        <v>6</v>
      </c>
      <c r="N4088" s="12">
        <v>0</v>
      </c>
      <c r="O4088" s="12">
        <f>COUNTIF($P$2:P4088,P4088)</f>
        <v>40</v>
      </c>
      <c r="P4088" s="12" t="str">
        <f t="shared" si="252"/>
        <v>141050600</v>
      </c>
      <c r="Q4088" s="12" t="str">
        <f t="shared" si="253"/>
        <v>1410506000040</v>
      </c>
      <c r="R4088" s="20" t="s">
        <v>3549</v>
      </c>
      <c r="AB4088" s="12" t="s">
        <v>100</v>
      </c>
      <c r="AD4088" s="12" t="s">
        <v>862</v>
      </c>
      <c r="AI4088" s="12" t="s">
        <v>100</v>
      </c>
      <c r="AK4088" s="12" t="s">
        <v>859</v>
      </c>
      <c r="BN4088" s="12">
        <v>1</v>
      </c>
    </row>
    <row r="4089" spans="1:66" ht="45" x14ac:dyDescent="0.25">
      <c r="A4089" s="12">
        <v>1</v>
      </c>
      <c r="B4089" s="11" t="str">
        <f t="shared" si="251"/>
        <v>Общий расчет. Анализ даты. Анализ даты. Символические звезды. Демон грабежа. Нет</v>
      </c>
      <c r="C4089" s="11" t="str">
        <f>IFERROR(VLOOKUP(I4089,lvl_1[],2,FALSE),"Нет")</f>
        <v>Общий расчет</v>
      </c>
      <c r="D4089" s="11" t="str">
        <f>IFERROR(VLOOKUP(Rule!J4089,lvl_2[],2,FALSE),"Нет")</f>
        <v>Анализ даты</v>
      </c>
      <c r="E4089" s="11" t="str">
        <f>IFERROR(VLOOKUP(Rule!K4089,lvl_3[],2,FALSE),"Нет")</f>
        <v>Анализ даты</v>
      </c>
      <c r="F4089" s="11" t="str">
        <f>IFERROR(INDEX(lvl_4[],MATCH(L4089,lvl_4[ID],0),MATCH(TEXT(K4089,"##0"),lvl_4[#Headers],0)),"Нет")</f>
        <v>Символические звезды</v>
      </c>
      <c r="G4089" s="11" t="str">
        <f>IFERROR(INDEX(lvl_5[],MATCH(M4089,lvl_5[ID],0),MATCH(_xlfn.CONCAT(TEXT(K4089,"##0"),"_",TEXT(L4089,"##0")),lvl_5[#Headers],0)),"Нет")</f>
        <v>Демон грабежа</v>
      </c>
      <c r="H4089" s="11" t="str">
        <f>IFERROR(INDEX(lvl_6[],MATCH(N4089,lvl_6[ID],0),MATCH(_xlfn.CONCAT(K4089,"_",L4089,"_",M4089),lvl_6[#Headers],0)),"Нет")</f>
        <v>Нет</v>
      </c>
      <c r="I4089" s="12">
        <v>1</v>
      </c>
      <c r="J4089" s="12">
        <v>4</v>
      </c>
      <c r="K4089" s="12">
        <v>1</v>
      </c>
      <c r="L4089" s="12">
        <v>5</v>
      </c>
      <c r="M4089" s="12">
        <v>6</v>
      </c>
      <c r="N4089" s="12">
        <v>0</v>
      </c>
      <c r="O4089" s="12">
        <f>COUNTIF($P$2:P4089,P4089)</f>
        <v>41</v>
      </c>
      <c r="P4089" s="12" t="str">
        <f t="shared" si="252"/>
        <v>141050600</v>
      </c>
      <c r="Q4089" s="12" t="str">
        <f t="shared" si="253"/>
        <v>1410506000041</v>
      </c>
      <c r="R4089" s="20" t="s">
        <v>3550</v>
      </c>
      <c r="AB4089" s="12" t="s">
        <v>100</v>
      </c>
      <c r="AD4089" s="12" t="s">
        <v>866</v>
      </c>
      <c r="AI4089" s="12" t="s">
        <v>100</v>
      </c>
      <c r="AK4089" s="12" t="s">
        <v>859</v>
      </c>
      <c r="BN4089" s="12">
        <v>1</v>
      </c>
    </row>
    <row r="4090" spans="1:66" ht="45" x14ac:dyDescent="0.25">
      <c r="A4090" s="12">
        <v>1</v>
      </c>
      <c r="B4090" s="11" t="str">
        <f t="shared" si="251"/>
        <v>Общий расчет. Анализ даты. Анализ даты. Символические звезды. Демон грабежа. Нет</v>
      </c>
      <c r="C4090" s="11" t="str">
        <f>IFERROR(VLOOKUP(I4090,lvl_1[],2,FALSE),"Нет")</f>
        <v>Общий расчет</v>
      </c>
      <c r="D4090" s="11" t="str">
        <f>IFERROR(VLOOKUP(Rule!J4090,lvl_2[],2,FALSE),"Нет")</f>
        <v>Анализ даты</v>
      </c>
      <c r="E4090" s="11" t="str">
        <f>IFERROR(VLOOKUP(Rule!K4090,lvl_3[],2,FALSE),"Нет")</f>
        <v>Анализ даты</v>
      </c>
      <c r="F4090" s="11" t="str">
        <f>IFERROR(INDEX(lvl_4[],MATCH(L4090,lvl_4[ID],0),MATCH(TEXT(K4090,"##0"),lvl_4[#Headers],0)),"Нет")</f>
        <v>Символические звезды</v>
      </c>
      <c r="G4090" s="11" t="str">
        <f>IFERROR(INDEX(lvl_5[],MATCH(M4090,lvl_5[ID],0),MATCH(_xlfn.CONCAT(TEXT(K4090,"##0"),"_",TEXT(L4090,"##0")),lvl_5[#Headers],0)),"Нет")</f>
        <v>Демон грабежа</v>
      </c>
      <c r="H4090" s="11" t="str">
        <f>IFERROR(INDEX(lvl_6[],MATCH(N4090,lvl_6[ID],0),MATCH(_xlfn.CONCAT(K4090,"_",L4090,"_",M4090),lvl_6[#Headers],0)),"Нет")</f>
        <v>Нет</v>
      </c>
      <c r="I4090" s="12">
        <v>1</v>
      </c>
      <c r="J4090" s="12">
        <v>4</v>
      </c>
      <c r="K4090" s="12">
        <v>1</v>
      </c>
      <c r="L4090" s="12">
        <v>5</v>
      </c>
      <c r="M4090" s="12">
        <v>6</v>
      </c>
      <c r="N4090" s="12">
        <v>0</v>
      </c>
      <c r="O4090" s="12">
        <f>COUNTIF($P$2:P4090,P4090)</f>
        <v>42</v>
      </c>
      <c r="P4090" s="12" t="str">
        <f t="shared" si="252"/>
        <v>141050600</v>
      </c>
      <c r="Q4090" s="12" t="str">
        <f t="shared" si="253"/>
        <v>1410506000042</v>
      </c>
      <c r="R4090" s="20" t="s">
        <v>3551</v>
      </c>
      <c r="AB4090" s="12" t="s">
        <v>100</v>
      </c>
      <c r="AD4090" s="12" t="s">
        <v>870</v>
      </c>
      <c r="AI4090" s="12" t="s">
        <v>100</v>
      </c>
      <c r="AK4090" s="12" t="s">
        <v>859</v>
      </c>
      <c r="BN4090" s="12">
        <v>1</v>
      </c>
    </row>
    <row r="4091" spans="1:66" ht="45" x14ac:dyDescent="0.25">
      <c r="A4091" s="12">
        <v>1</v>
      </c>
      <c r="B4091" s="11" t="str">
        <f t="shared" si="251"/>
        <v>Общий расчет. Анализ даты. Анализ даты. Символические звезды. Демон грабежа. Нет</v>
      </c>
      <c r="C4091" s="11" t="str">
        <f>IFERROR(VLOOKUP(I4091,lvl_1[],2,FALSE),"Нет")</f>
        <v>Общий расчет</v>
      </c>
      <c r="D4091" s="11" t="str">
        <f>IFERROR(VLOOKUP(Rule!J4091,lvl_2[],2,FALSE),"Нет")</f>
        <v>Анализ даты</v>
      </c>
      <c r="E4091" s="11" t="str">
        <f>IFERROR(VLOOKUP(Rule!K4091,lvl_3[],2,FALSE),"Нет")</f>
        <v>Анализ даты</v>
      </c>
      <c r="F4091" s="11" t="str">
        <f>IFERROR(INDEX(lvl_4[],MATCH(L4091,lvl_4[ID],0),MATCH(TEXT(K4091,"##0"),lvl_4[#Headers],0)),"Нет")</f>
        <v>Символические звезды</v>
      </c>
      <c r="G4091" s="11" t="str">
        <f>IFERROR(INDEX(lvl_5[],MATCH(M4091,lvl_5[ID],0),MATCH(_xlfn.CONCAT(TEXT(K4091,"##0"),"_",TEXT(L4091,"##0")),lvl_5[#Headers],0)),"Нет")</f>
        <v>Демон грабежа</v>
      </c>
      <c r="H4091" s="11" t="str">
        <f>IFERROR(INDEX(lvl_6[],MATCH(N4091,lvl_6[ID],0),MATCH(_xlfn.CONCAT(K4091,"_",L4091,"_",M4091),lvl_6[#Headers],0)),"Нет")</f>
        <v>Нет</v>
      </c>
      <c r="I4091" s="12">
        <v>1</v>
      </c>
      <c r="J4091" s="12">
        <v>4</v>
      </c>
      <c r="K4091" s="12">
        <v>1</v>
      </c>
      <c r="L4091" s="12">
        <v>5</v>
      </c>
      <c r="M4091" s="12">
        <v>6</v>
      </c>
      <c r="N4091" s="12">
        <v>0</v>
      </c>
      <c r="O4091" s="12">
        <f>COUNTIF($P$2:P4091,P4091)</f>
        <v>43</v>
      </c>
      <c r="P4091" s="12" t="str">
        <f t="shared" si="252"/>
        <v>141050600</v>
      </c>
      <c r="Q4091" s="12" t="str">
        <f t="shared" si="253"/>
        <v>1410506000043</v>
      </c>
      <c r="R4091" s="20" t="s">
        <v>3552</v>
      </c>
      <c r="AB4091" s="12" t="s">
        <v>100</v>
      </c>
      <c r="AD4091" s="12" t="s">
        <v>865</v>
      </c>
      <c r="AI4091" s="12" t="s">
        <v>100</v>
      </c>
      <c r="AK4091" s="12" t="s">
        <v>862</v>
      </c>
      <c r="BN4091" s="12">
        <v>1</v>
      </c>
    </row>
    <row r="4092" spans="1:66" ht="45" x14ac:dyDescent="0.25">
      <c r="A4092" s="12">
        <v>1</v>
      </c>
      <c r="B4092" s="11" t="str">
        <f t="shared" si="251"/>
        <v>Общий расчет. Анализ даты. Анализ даты. Символические звезды. Демон грабежа. Нет</v>
      </c>
      <c r="C4092" s="11" t="str">
        <f>IFERROR(VLOOKUP(I4092,lvl_1[],2,FALSE),"Нет")</f>
        <v>Общий расчет</v>
      </c>
      <c r="D4092" s="11" t="str">
        <f>IFERROR(VLOOKUP(Rule!J4092,lvl_2[],2,FALSE),"Нет")</f>
        <v>Анализ даты</v>
      </c>
      <c r="E4092" s="11" t="str">
        <f>IFERROR(VLOOKUP(Rule!K4092,lvl_3[],2,FALSE),"Нет")</f>
        <v>Анализ даты</v>
      </c>
      <c r="F4092" s="11" t="str">
        <f>IFERROR(INDEX(lvl_4[],MATCH(L4092,lvl_4[ID],0),MATCH(TEXT(K4092,"##0"),lvl_4[#Headers],0)),"Нет")</f>
        <v>Символические звезды</v>
      </c>
      <c r="G4092" s="11" t="str">
        <f>IFERROR(INDEX(lvl_5[],MATCH(M4092,lvl_5[ID],0),MATCH(_xlfn.CONCAT(TEXT(K4092,"##0"),"_",TEXT(L4092,"##0")),lvl_5[#Headers],0)),"Нет")</f>
        <v>Демон грабежа</v>
      </c>
      <c r="H4092" s="11" t="str">
        <f>IFERROR(INDEX(lvl_6[],MATCH(N4092,lvl_6[ID],0),MATCH(_xlfn.CONCAT(K4092,"_",L4092,"_",M4092),lvl_6[#Headers],0)),"Нет")</f>
        <v>Нет</v>
      </c>
      <c r="I4092" s="12">
        <v>1</v>
      </c>
      <c r="J4092" s="12">
        <v>4</v>
      </c>
      <c r="K4092" s="12">
        <v>1</v>
      </c>
      <c r="L4092" s="12">
        <v>5</v>
      </c>
      <c r="M4092" s="12">
        <v>6</v>
      </c>
      <c r="N4092" s="12">
        <v>0</v>
      </c>
      <c r="O4092" s="12">
        <f>COUNTIF($P$2:P4092,P4092)</f>
        <v>44</v>
      </c>
      <c r="P4092" s="12" t="str">
        <f t="shared" si="252"/>
        <v>141050600</v>
      </c>
      <c r="Q4092" s="12" t="str">
        <f t="shared" si="253"/>
        <v>1410506000044</v>
      </c>
      <c r="R4092" s="20" t="s">
        <v>3553</v>
      </c>
      <c r="AB4092" s="12" t="s">
        <v>100</v>
      </c>
      <c r="AD4092" s="12" t="s">
        <v>869</v>
      </c>
      <c r="AI4092" s="12" t="s">
        <v>100</v>
      </c>
      <c r="AK4092" s="12" t="s">
        <v>862</v>
      </c>
      <c r="BN4092" s="12">
        <v>1</v>
      </c>
    </row>
    <row r="4093" spans="1:66" ht="45" x14ac:dyDescent="0.25">
      <c r="A4093" s="12">
        <v>1</v>
      </c>
      <c r="B4093" s="11" t="str">
        <f t="shared" si="251"/>
        <v>Общий расчет. Анализ даты. Анализ даты. Символические звезды. Демон грабежа. Нет</v>
      </c>
      <c r="C4093" s="11" t="str">
        <f>IFERROR(VLOOKUP(I4093,lvl_1[],2,FALSE),"Нет")</f>
        <v>Общий расчет</v>
      </c>
      <c r="D4093" s="11" t="str">
        <f>IFERROR(VLOOKUP(Rule!J4093,lvl_2[],2,FALSE),"Нет")</f>
        <v>Анализ даты</v>
      </c>
      <c r="E4093" s="11" t="str">
        <f>IFERROR(VLOOKUP(Rule!K4093,lvl_3[],2,FALSE),"Нет")</f>
        <v>Анализ даты</v>
      </c>
      <c r="F4093" s="11" t="str">
        <f>IFERROR(INDEX(lvl_4[],MATCH(L4093,lvl_4[ID],0),MATCH(TEXT(K4093,"##0"),lvl_4[#Headers],0)),"Нет")</f>
        <v>Символические звезды</v>
      </c>
      <c r="G4093" s="11" t="str">
        <f>IFERROR(INDEX(lvl_5[],MATCH(M4093,lvl_5[ID],0),MATCH(_xlfn.CONCAT(TEXT(K4093,"##0"),"_",TEXT(L4093,"##0")),lvl_5[#Headers],0)),"Нет")</f>
        <v>Демон грабежа</v>
      </c>
      <c r="H4093" s="11" t="str">
        <f>IFERROR(INDEX(lvl_6[],MATCH(N4093,lvl_6[ID],0),MATCH(_xlfn.CONCAT(K4093,"_",L4093,"_",M4093),lvl_6[#Headers],0)),"Нет")</f>
        <v>Нет</v>
      </c>
      <c r="I4093" s="12">
        <v>1</v>
      </c>
      <c r="J4093" s="12">
        <v>4</v>
      </c>
      <c r="K4093" s="12">
        <v>1</v>
      </c>
      <c r="L4093" s="12">
        <v>5</v>
      </c>
      <c r="M4093" s="12">
        <v>6</v>
      </c>
      <c r="N4093" s="12">
        <v>0</v>
      </c>
      <c r="O4093" s="12">
        <f>COUNTIF($P$2:P4093,P4093)</f>
        <v>45</v>
      </c>
      <c r="P4093" s="12" t="str">
        <f t="shared" si="252"/>
        <v>141050600</v>
      </c>
      <c r="Q4093" s="12" t="str">
        <f t="shared" si="253"/>
        <v>1410506000045</v>
      </c>
      <c r="R4093" s="20" t="s">
        <v>3554</v>
      </c>
      <c r="AB4093" s="12" t="s">
        <v>100</v>
      </c>
      <c r="AD4093" s="12" t="s">
        <v>861</v>
      </c>
      <c r="AI4093" s="12" t="s">
        <v>100</v>
      </c>
      <c r="AK4093" s="12" t="s">
        <v>862</v>
      </c>
      <c r="BN4093" s="12">
        <v>1</v>
      </c>
    </row>
    <row r="4094" spans="1:66" ht="45" x14ac:dyDescent="0.25">
      <c r="A4094" s="12">
        <v>1</v>
      </c>
      <c r="B4094" s="11" t="str">
        <f t="shared" si="251"/>
        <v>Общий расчет. Анализ даты. Анализ даты. Символические звезды. Демон грабежа. Нет</v>
      </c>
      <c r="C4094" s="11" t="str">
        <f>IFERROR(VLOOKUP(I4094,lvl_1[],2,FALSE),"Нет")</f>
        <v>Общий расчет</v>
      </c>
      <c r="D4094" s="11" t="str">
        <f>IFERROR(VLOOKUP(Rule!J4094,lvl_2[],2,FALSE),"Нет")</f>
        <v>Анализ даты</v>
      </c>
      <c r="E4094" s="11" t="str">
        <f>IFERROR(VLOOKUP(Rule!K4094,lvl_3[],2,FALSE),"Нет")</f>
        <v>Анализ даты</v>
      </c>
      <c r="F4094" s="11" t="str">
        <f>IFERROR(INDEX(lvl_4[],MATCH(L4094,lvl_4[ID],0),MATCH(TEXT(K4094,"##0"),lvl_4[#Headers],0)),"Нет")</f>
        <v>Символические звезды</v>
      </c>
      <c r="G4094" s="11" t="str">
        <f>IFERROR(INDEX(lvl_5[],MATCH(M4094,lvl_5[ID],0),MATCH(_xlfn.CONCAT(TEXT(K4094,"##0"),"_",TEXT(L4094,"##0")),lvl_5[#Headers],0)),"Нет")</f>
        <v>Демон грабежа</v>
      </c>
      <c r="H4094" s="11" t="str">
        <f>IFERROR(INDEX(lvl_6[],MATCH(N4094,lvl_6[ID],0),MATCH(_xlfn.CONCAT(K4094,"_",L4094,"_",M4094),lvl_6[#Headers],0)),"Нет")</f>
        <v>Нет</v>
      </c>
      <c r="I4094" s="12">
        <v>1</v>
      </c>
      <c r="J4094" s="12">
        <v>4</v>
      </c>
      <c r="K4094" s="12">
        <v>1</v>
      </c>
      <c r="L4094" s="12">
        <v>5</v>
      </c>
      <c r="M4094" s="12">
        <v>6</v>
      </c>
      <c r="N4094" s="12">
        <v>0</v>
      </c>
      <c r="O4094" s="12">
        <f>COUNTIF($P$2:P4094,P4094)</f>
        <v>46</v>
      </c>
      <c r="P4094" s="12" t="str">
        <f t="shared" si="252"/>
        <v>141050600</v>
      </c>
      <c r="Q4094" s="12" t="str">
        <f t="shared" si="253"/>
        <v>1410506000046</v>
      </c>
      <c r="R4094" s="20" t="s">
        <v>3555</v>
      </c>
      <c r="AB4094" s="12" t="s">
        <v>100</v>
      </c>
      <c r="AD4094" s="12" t="s">
        <v>868</v>
      </c>
      <c r="AI4094" s="12" t="s">
        <v>100</v>
      </c>
      <c r="AK4094" s="12" t="s">
        <v>865</v>
      </c>
      <c r="BN4094" s="12">
        <v>1</v>
      </c>
    </row>
    <row r="4095" spans="1:66" ht="45" x14ac:dyDescent="0.25">
      <c r="A4095" s="12">
        <v>1</v>
      </c>
      <c r="B4095" s="11" t="str">
        <f t="shared" si="251"/>
        <v>Общий расчет. Анализ даты. Анализ даты. Символические звезды. Демон грабежа. Нет</v>
      </c>
      <c r="C4095" s="11" t="str">
        <f>IFERROR(VLOOKUP(I4095,lvl_1[],2,FALSE),"Нет")</f>
        <v>Общий расчет</v>
      </c>
      <c r="D4095" s="11" t="str">
        <f>IFERROR(VLOOKUP(Rule!J4095,lvl_2[],2,FALSE),"Нет")</f>
        <v>Анализ даты</v>
      </c>
      <c r="E4095" s="11" t="str">
        <f>IFERROR(VLOOKUP(Rule!K4095,lvl_3[],2,FALSE),"Нет")</f>
        <v>Анализ даты</v>
      </c>
      <c r="F4095" s="11" t="str">
        <f>IFERROR(INDEX(lvl_4[],MATCH(L4095,lvl_4[ID],0),MATCH(TEXT(K4095,"##0"),lvl_4[#Headers],0)),"Нет")</f>
        <v>Символические звезды</v>
      </c>
      <c r="G4095" s="11" t="str">
        <f>IFERROR(INDEX(lvl_5[],MATCH(M4095,lvl_5[ID],0),MATCH(_xlfn.CONCAT(TEXT(K4095,"##0"),"_",TEXT(L4095,"##0")),lvl_5[#Headers],0)),"Нет")</f>
        <v>Демон грабежа</v>
      </c>
      <c r="H4095" s="11" t="str">
        <f>IFERROR(INDEX(lvl_6[],MATCH(N4095,lvl_6[ID],0),MATCH(_xlfn.CONCAT(K4095,"_",L4095,"_",M4095),lvl_6[#Headers],0)),"Нет")</f>
        <v>Нет</v>
      </c>
      <c r="I4095" s="12">
        <v>1</v>
      </c>
      <c r="J4095" s="12">
        <v>4</v>
      </c>
      <c r="K4095" s="12">
        <v>1</v>
      </c>
      <c r="L4095" s="12">
        <v>5</v>
      </c>
      <c r="M4095" s="12">
        <v>6</v>
      </c>
      <c r="N4095" s="12">
        <v>0</v>
      </c>
      <c r="O4095" s="12">
        <f>COUNTIF($P$2:P4095,P4095)</f>
        <v>47</v>
      </c>
      <c r="P4095" s="12" t="str">
        <f t="shared" si="252"/>
        <v>141050600</v>
      </c>
      <c r="Q4095" s="12" t="str">
        <f t="shared" si="253"/>
        <v>1410506000047</v>
      </c>
      <c r="R4095" s="20" t="s">
        <v>3556</v>
      </c>
      <c r="AB4095" s="12" t="s">
        <v>100</v>
      </c>
      <c r="AD4095" s="12" t="s">
        <v>860</v>
      </c>
      <c r="AI4095" s="12" t="s">
        <v>100</v>
      </c>
      <c r="AK4095" s="12" t="s">
        <v>865</v>
      </c>
      <c r="BN4095" s="12">
        <v>1</v>
      </c>
    </row>
    <row r="4096" spans="1:66" ht="45" x14ac:dyDescent="0.25">
      <c r="A4096" s="12">
        <v>1</v>
      </c>
      <c r="B4096" s="11" t="str">
        <f t="shared" si="251"/>
        <v>Общий расчет. Анализ даты. Анализ даты. Символические звезды. Демон грабежа. Нет</v>
      </c>
      <c r="C4096" s="11" t="str">
        <f>IFERROR(VLOOKUP(I4096,lvl_1[],2,FALSE),"Нет")</f>
        <v>Общий расчет</v>
      </c>
      <c r="D4096" s="11" t="str">
        <f>IFERROR(VLOOKUP(Rule!J4096,lvl_2[],2,FALSE),"Нет")</f>
        <v>Анализ даты</v>
      </c>
      <c r="E4096" s="11" t="str">
        <f>IFERROR(VLOOKUP(Rule!K4096,lvl_3[],2,FALSE),"Нет")</f>
        <v>Анализ даты</v>
      </c>
      <c r="F4096" s="11" t="str">
        <f>IFERROR(INDEX(lvl_4[],MATCH(L4096,lvl_4[ID],0),MATCH(TEXT(K4096,"##0"),lvl_4[#Headers],0)),"Нет")</f>
        <v>Символические звезды</v>
      </c>
      <c r="G4096" s="11" t="str">
        <f>IFERROR(INDEX(lvl_5[],MATCH(M4096,lvl_5[ID],0),MATCH(_xlfn.CONCAT(TEXT(K4096,"##0"),"_",TEXT(L4096,"##0")),lvl_5[#Headers],0)),"Нет")</f>
        <v>Демон грабежа</v>
      </c>
      <c r="H4096" s="11" t="str">
        <f>IFERROR(INDEX(lvl_6[],MATCH(N4096,lvl_6[ID],0),MATCH(_xlfn.CONCAT(K4096,"_",L4096,"_",M4096),lvl_6[#Headers],0)),"Нет")</f>
        <v>Нет</v>
      </c>
      <c r="I4096" s="12">
        <v>1</v>
      </c>
      <c r="J4096" s="12">
        <v>4</v>
      </c>
      <c r="K4096" s="12">
        <v>1</v>
      </c>
      <c r="L4096" s="12">
        <v>5</v>
      </c>
      <c r="M4096" s="12">
        <v>6</v>
      </c>
      <c r="N4096" s="12">
        <v>0</v>
      </c>
      <c r="O4096" s="12">
        <f>COUNTIF($P$2:P4096,P4096)</f>
        <v>48</v>
      </c>
      <c r="P4096" s="12" t="str">
        <f t="shared" si="252"/>
        <v>141050600</v>
      </c>
      <c r="Q4096" s="12" t="str">
        <f t="shared" si="253"/>
        <v>1410506000048</v>
      </c>
      <c r="R4096" s="20" t="s">
        <v>3557</v>
      </c>
      <c r="AB4096" s="12" t="s">
        <v>100</v>
      </c>
      <c r="AD4096" s="12" t="s">
        <v>864</v>
      </c>
      <c r="AI4096" s="12" t="s">
        <v>100</v>
      </c>
      <c r="AK4096" s="12" t="s">
        <v>865</v>
      </c>
      <c r="BN4096" s="12">
        <v>1</v>
      </c>
    </row>
    <row r="4097" spans="1:66" ht="45" x14ac:dyDescent="0.25">
      <c r="A4097" s="12">
        <v>1</v>
      </c>
      <c r="B4097" s="11" t="str">
        <f t="shared" si="251"/>
        <v>Общий расчет. Анализ даты. Анализ даты. Символические звезды. Цветок романтики / Цветок персика. Нет</v>
      </c>
      <c r="C4097" s="11" t="str">
        <f>IFERROR(VLOOKUP(I4097,lvl_1[],2,FALSE),"Нет")</f>
        <v>Общий расчет</v>
      </c>
      <c r="D4097" s="11" t="str">
        <f>IFERROR(VLOOKUP(Rule!J4097,lvl_2[],2,FALSE),"Нет")</f>
        <v>Анализ даты</v>
      </c>
      <c r="E4097" s="11" t="str">
        <f>IFERROR(VLOOKUP(Rule!K4097,lvl_3[],2,FALSE),"Нет")</f>
        <v>Анализ даты</v>
      </c>
      <c r="F4097" s="11" t="str">
        <f>IFERROR(INDEX(lvl_4[],MATCH(L4097,lvl_4[ID],0),MATCH(TEXT(K4097,"##0"),lvl_4[#Headers],0)),"Нет")</f>
        <v>Символические звезды</v>
      </c>
      <c r="G4097" s="11" t="str">
        <f>IFERROR(INDEX(lvl_5[],MATCH(M4097,lvl_5[ID],0),MATCH(_xlfn.CONCAT(TEXT(K4097,"##0"),"_",TEXT(L4097,"##0")),lvl_5[#Headers],0)),"Нет")</f>
        <v>Цветок романтики / Цветок персика</v>
      </c>
      <c r="H4097" s="11" t="str">
        <f>IFERROR(INDEX(lvl_6[],MATCH(N4097,lvl_6[ID],0),MATCH(_xlfn.CONCAT(K4097,"_",L4097,"_",M4097),lvl_6[#Headers],0)),"Нет")</f>
        <v>Нет</v>
      </c>
      <c r="I4097" s="12">
        <v>1</v>
      </c>
      <c r="J4097" s="12">
        <v>4</v>
      </c>
      <c r="K4097" s="12">
        <v>1</v>
      </c>
      <c r="L4097" s="12">
        <v>5</v>
      </c>
      <c r="M4097" s="12">
        <v>7</v>
      </c>
      <c r="N4097" s="12">
        <v>0</v>
      </c>
      <c r="O4097" s="12">
        <f>COUNTIF($P$2:P4097,P4097)</f>
        <v>37</v>
      </c>
      <c r="P4097" s="12" t="str">
        <f t="shared" si="252"/>
        <v>141050700</v>
      </c>
      <c r="Q4097" s="12" t="str">
        <f t="shared" si="253"/>
        <v>1410507000037</v>
      </c>
      <c r="R4097" s="20" t="s">
        <v>3558</v>
      </c>
      <c r="AB4097" s="12" t="s">
        <v>100</v>
      </c>
      <c r="AD4097" s="12" t="s">
        <v>859</v>
      </c>
      <c r="AI4097" s="12" t="s">
        <v>100</v>
      </c>
      <c r="AK4097" s="12" t="s">
        <v>860</v>
      </c>
      <c r="BN4097" s="12">
        <v>1</v>
      </c>
    </row>
    <row r="4098" spans="1:66" ht="45" x14ac:dyDescent="0.25">
      <c r="A4098" s="12">
        <v>1</v>
      </c>
      <c r="B4098" s="11" t="str">
        <f t="shared" si="251"/>
        <v>Общий расчет. Анализ даты. Анализ даты. Символические звезды. Цветок романтики / Цветок персика. Нет</v>
      </c>
      <c r="C4098" s="11" t="str">
        <f>IFERROR(VLOOKUP(I4098,lvl_1[],2,FALSE),"Нет")</f>
        <v>Общий расчет</v>
      </c>
      <c r="D4098" s="11" t="str">
        <f>IFERROR(VLOOKUP(Rule!J4098,lvl_2[],2,FALSE),"Нет")</f>
        <v>Анализ даты</v>
      </c>
      <c r="E4098" s="11" t="str">
        <f>IFERROR(VLOOKUP(Rule!K4098,lvl_3[],2,FALSE),"Нет")</f>
        <v>Анализ даты</v>
      </c>
      <c r="F4098" s="11" t="str">
        <f>IFERROR(INDEX(lvl_4[],MATCH(L4098,lvl_4[ID],0),MATCH(TEXT(K4098,"##0"),lvl_4[#Headers],0)),"Нет")</f>
        <v>Символические звезды</v>
      </c>
      <c r="G4098" s="11" t="str">
        <f>IFERROR(INDEX(lvl_5[],MATCH(M4098,lvl_5[ID],0),MATCH(_xlfn.CONCAT(TEXT(K4098,"##0"),"_",TEXT(L4098,"##0")),lvl_5[#Headers],0)),"Нет")</f>
        <v>Цветок романтики / Цветок персика</v>
      </c>
      <c r="H4098" s="11" t="str">
        <f>IFERROR(INDEX(lvl_6[],MATCH(N4098,lvl_6[ID],0),MATCH(_xlfn.CONCAT(K4098,"_",L4098,"_",M4098),lvl_6[#Headers],0)),"Нет")</f>
        <v>Нет</v>
      </c>
      <c r="I4098" s="12">
        <v>1</v>
      </c>
      <c r="J4098" s="12">
        <v>4</v>
      </c>
      <c r="K4098" s="12">
        <v>1</v>
      </c>
      <c r="L4098" s="12">
        <v>5</v>
      </c>
      <c r="M4098" s="12">
        <v>7</v>
      </c>
      <c r="N4098" s="12">
        <v>0</v>
      </c>
      <c r="O4098" s="12">
        <f>COUNTIF($P$2:P4098,P4098)</f>
        <v>38</v>
      </c>
      <c r="P4098" s="12" t="str">
        <f t="shared" si="252"/>
        <v>141050700</v>
      </c>
      <c r="Q4098" s="12" t="str">
        <f t="shared" si="253"/>
        <v>1410507000038</v>
      </c>
      <c r="R4098" s="20" t="s">
        <v>3559</v>
      </c>
      <c r="AB4098" s="12" t="s">
        <v>100</v>
      </c>
      <c r="AD4098" s="12" t="s">
        <v>863</v>
      </c>
      <c r="AI4098" s="12" t="s">
        <v>100</v>
      </c>
      <c r="AK4098" s="12" t="s">
        <v>860</v>
      </c>
      <c r="BN4098" s="12">
        <v>1</v>
      </c>
    </row>
    <row r="4099" spans="1:66" ht="45" x14ac:dyDescent="0.25">
      <c r="A4099" s="12">
        <v>1</v>
      </c>
      <c r="B4099" s="11" t="str">
        <f t="shared" si="251"/>
        <v>Общий расчет. Анализ даты. Анализ даты. Символические звезды. Цветок романтики / Цветок персика. Нет</v>
      </c>
      <c r="C4099" s="11" t="str">
        <f>IFERROR(VLOOKUP(I4099,lvl_1[],2,FALSE),"Нет")</f>
        <v>Общий расчет</v>
      </c>
      <c r="D4099" s="11" t="str">
        <f>IFERROR(VLOOKUP(Rule!J4099,lvl_2[],2,FALSE),"Нет")</f>
        <v>Анализ даты</v>
      </c>
      <c r="E4099" s="11" t="str">
        <f>IFERROR(VLOOKUP(Rule!K4099,lvl_3[],2,FALSE),"Нет")</f>
        <v>Анализ даты</v>
      </c>
      <c r="F4099" s="11" t="str">
        <f>IFERROR(INDEX(lvl_4[],MATCH(L4099,lvl_4[ID],0),MATCH(TEXT(K4099,"##0"),lvl_4[#Headers],0)),"Нет")</f>
        <v>Символические звезды</v>
      </c>
      <c r="G4099" s="11" t="str">
        <f>IFERROR(INDEX(lvl_5[],MATCH(M4099,lvl_5[ID],0),MATCH(_xlfn.CONCAT(TEXT(K4099,"##0"),"_",TEXT(L4099,"##0")),lvl_5[#Headers],0)),"Нет")</f>
        <v>Цветок романтики / Цветок персика</v>
      </c>
      <c r="H4099" s="11" t="str">
        <f>IFERROR(INDEX(lvl_6[],MATCH(N4099,lvl_6[ID],0),MATCH(_xlfn.CONCAT(K4099,"_",L4099,"_",M4099),lvl_6[#Headers],0)),"Нет")</f>
        <v>Нет</v>
      </c>
      <c r="I4099" s="12">
        <v>1</v>
      </c>
      <c r="J4099" s="12">
        <v>4</v>
      </c>
      <c r="K4099" s="12">
        <v>1</v>
      </c>
      <c r="L4099" s="12">
        <v>5</v>
      </c>
      <c r="M4099" s="12">
        <v>7</v>
      </c>
      <c r="N4099" s="12">
        <v>0</v>
      </c>
      <c r="O4099" s="12">
        <f>COUNTIF($P$2:P4099,P4099)</f>
        <v>39</v>
      </c>
      <c r="P4099" s="12" t="str">
        <f t="shared" si="252"/>
        <v>141050700</v>
      </c>
      <c r="Q4099" s="12" t="str">
        <f t="shared" si="253"/>
        <v>1410507000039</v>
      </c>
      <c r="R4099" s="20" t="s">
        <v>3560</v>
      </c>
      <c r="AB4099" s="12" t="s">
        <v>100</v>
      </c>
      <c r="AD4099" s="12" t="s">
        <v>867</v>
      </c>
      <c r="AI4099" s="12" t="s">
        <v>100</v>
      </c>
      <c r="AK4099" s="12" t="s">
        <v>860</v>
      </c>
      <c r="BN4099" s="12">
        <v>1</v>
      </c>
    </row>
    <row r="4100" spans="1:66" ht="45" x14ac:dyDescent="0.25">
      <c r="A4100" s="12">
        <v>1</v>
      </c>
      <c r="B4100" s="11" t="str">
        <f t="shared" si="251"/>
        <v>Общий расчет. Анализ даты. Анализ даты. Символические звезды. Цветок романтики / Цветок персика. Нет</v>
      </c>
      <c r="C4100" s="11" t="str">
        <f>IFERROR(VLOOKUP(I4100,lvl_1[],2,FALSE),"Нет")</f>
        <v>Общий расчет</v>
      </c>
      <c r="D4100" s="11" t="str">
        <f>IFERROR(VLOOKUP(Rule!J4100,lvl_2[],2,FALSE),"Нет")</f>
        <v>Анализ даты</v>
      </c>
      <c r="E4100" s="11" t="str">
        <f>IFERROR(VLOOKUP(Rule!K4100,lvl_3[],2,FALSE),"Нет")</f>
        <v>Анализ даты</v>
      </c>
      <c r="F4100" s="11" t="str">
        <f>IFERROR(INDEX(lvl_4[],MATCH(L4100,lvl_4[ID],0),MATCH(TEXT(K4100,"##0"),lvl_4[#Headers],0)),"Нет")</f>
        <v>Символические звезды</v>
      </c>
      <c r="G4100" s="11" t="str">
        <f>IFERROR(INDEX(lvl_5[],MATCH(M4100,lvl_5[ID],0),MATCH(_xlfn.CONCAT(TEXT(K4100,"##0"),"_",TEXT(L4100,"##0")),lvl_5[#Headers],0)),"Нет")</f>
        <v>Цветок романтики / Цветок персика</v>
      </c>
      <c r="H4100" s="11" t="str">
        <f>IFERROR(INDEX(lvl_6[],MATCH(N4100,lvl_6[ID],0),MATCH(_xlfn.CONCAT(K4100,"_",L4100,"_",M4100),lvl_6[#Headers],0)),"Нет")</f>
        <v>Нет</v>
      </c>
      <c r="I4100" s="12">
        <v>1</v>
      </c>
      <c r="J4100" s="12">
        <v>4</v>
      </c>
      <c r="K4100" s="12">
        <v>1</v>
      </c>
      <c r="L4100" s="12">
        <v>5</v>
      </c>
      <c r="M4100" s="12">
        <v>7</v>
      </c>
      <c r="N4100" s="12">
        <v>0</v>
      </c>
      <c r="O4100" s="12">
        <f>COUNTIF($P$2:P4100,P4100)</f>
        <v>40</v>
      </c>
      <c r="P4100" s="12" t="str">
        <f t="shared" si="252"/>
        <v>141050700</v>
      </c>
      <c r="Q4100" s="12" t="str">
        <f t="shared" si="253"/>
        <v>1410507000040</v>
      </c>
      <c r="R4100" s="20" t="s">
        <v>3561</v>
      </c>
      <c r="AB4100" s="12" t="s">
        <v>100</v>
      </c>
      <c r="AD4100" s="12" t="s">
        <v>862</v>
      </c>
      <c r="AI4100" s="12" t="s">
        <v>100</v>
      </c>
      <c r="AK4100" s="12" t="s">
        <v>863</v>
      </c>
      <c r="BN4100" s="12">
        <v>1</v>
      </c>
    </row>
    <row r="4101" spans="1:66" ht="45" x14ac:dyDescent="0.25">
      <c r="A4101" s="12">
        <v>1</v>
      </c>
      <c r="B4101" s="11" t="str">
        <f t="shared" si="251"/>
        <v>Общий расчет. Анализ даты. Анализ даты. Символические звезды. Цветок романтики / Цветок персика. Нет</v>
      </c>
      <c r="C4101" s="11" t="str">
        <f>IFERROR(VLOOKUP(I4101,lvl_1[],2,FALSE),"Нет")</f>
        <v>Общий расчет</v>
      </c>
      <c r="D4101" s="11" t="str">
        <f>IFERROR(VLOOKUP(Rule!J4101,lvl_2[],2,FALSE),"Нет")</f>
        <v>Анализ даты</v>
      </c>
      <c r="E4101" s="11" t="str">
        <f>IFERROR(VLOOKUP(Rule!K4101,lvl_3[],2,FALSE),"Нет")</f>
        <v>Анализ даты</v>
      </c>
      <c r="F4101" s="11" t="str">
        <f>IFERROR(INDEX(lvl_4[],MATCH(L4101,lvl_4[ID],0),MATCH(TEXT(K4101,"##0"),lvl_4[#Headers],0)),"Нет")</f>
        <v>Символические звезды</v>
      </c>
      <c r="G4101" s="11" t="str">
        <f>IFERROR(INDEX(lvl_5[],MATCH(M4101,lvl_5[ID],0),MATCH(_xlfn.CONCAT(TEXT(K4101,"##0"),"_",TEXT(L4101,"##0")),lvl_5[#Headers],0)),"Нет")</f>
        <v>Цветок романтики / Цветок персика</v>
      </c>
      <c r="H4101" s="11" t="str">
        <f>IFERROR(INDEX(lvl_6[],MATCH(N4101,lvl_6[ID],0),MATCH(_xlfn.CONCAT(K4101,"_",L4101,"_",M4101),lvl_6[#Headers],0)),"Нет")</f>
        <v>Нет</v>
      </c>
      <c r="I4101" s="12">
        <v>1</v>
      </c>
      <c r="J4101" s="12">
        <v>4</v>
      </c>
      <c r="K4101" s="12">
        <v>1</v>
      </c>
      <c r="L4101" s="12">
        <v>5</v>
      </c>
      <c r="M4101" s="12">
        <v>7</v>
      </c>
      <c r="N4101" s="12">
        <v>0</v>
      </c>
      <c r="O4101" s="12">
        <f>COUNTIF($P$2:P4101,P4101)</f>
        <v>41</v>
      </c>
      <c r="P4101" s="12" t="str">
        <f t="shared" si="252"/>
        <v>141050700</v>
      </c>
      <c r="Q4101" s="12" t="str">
        <f t="shared" si="253"/>
        <v>1410507000041</v>
      </c>
      <c r="R4101" s="20" t="s">
        <v>3562</v>
      </c>
      <c r="AB4101" s="12" t="s">
        <v>100</v>
      </c>
      <c r="AD4101" s="12" t="s">
        <v>866</v>
      </c>
      <c r="AI4101" s="12" t="s">
        <v>100</v>
      </c>
      <c r="AK4101" s="12" t="s">
        <v>863</v>
      </c>
      <c r="BN4101" s="12">
        <v>1</v>
      </c>
    </row>
    <row r="4102" spans="1:66" ht="45" x14ac:dyDescent="0.25">
      <c r="A4102" s="12">
        <v>1</v>
      </c>
      <c r="B4102" s="11" t="str">
        <f t="shared" si="251"/>
        <v>Общий расчет. Анализ даты. Анализ даты. Символические звезды. Цветок романтики / Цветок персика. Нет</v>
      </c>
      <c r="C4102" s="11" t="str">
        <f>IFERROR(VLOOKUP(I4102,lvl_1[],2,FALSE),"Нет")</f>
        <v>Общий расчет</v>
      </c>
      <c r="D4102" s="11" t="str">
        <f>IFERROR(VLOOKUP(Rule!J4102,lvl_2[],2,FALSE),"Нет")</f>
        <v>Анализ даты</v>
      </c>
      <c r="E4102" s="11" t="str">
        <f>IFERROR(VLOOKUP(Rule!K4102,lvl_3[],2,FALSE),"Нет")</f>
        <v>Анализ даты</v>
      </c>
      <c r="F4102" s="11" t="str">
        <f>IFERROR(INDEX(lvl_4[],MATCH(L4102,lvl_4[ID],0),MATCH(TEXT(K4102,"##0"),lvl_4[#Headers],0)),"Нет")</f>
        <v>Символические звезды</v>
      </c>
      <c r="G4102" s="11" t="str">
        <f>IFERROR(INDEX(lvl_5[],MATCH(M4102,lvl_5[ID],0),MATCH(_xlfn.CONCAT(TEXT(K4102,"##0"),"_",TEXT(L4102,"##0")),lvl_5[#Headers],0)),"Нет")</f>
        <v>Цветок романтики / Цветок персика</v>
      </c>
      <c r="H4102" s="11" t="str">
        <f>IFERROR(INDEX(lvl_6[],MATCH(N4102,lvl_6[ID],0),MATCH(_xlfn.CONCAT(K4102,"_",L4102,"_",M4102),lvl_6[#Headers],0)),"Нет")</f>
        <v>Нет</v>
      </c>
      <c r="I4102" s="12">
        <v>1</v>
      </c>
      <c r="J4102" s="12">
        <v>4</v>
      </c>
      <c r="K4102" s="12">
        <v>1</v>
      </c>
      <c r="L4102" s="12">
        <v>5</v>
      </c>
      <c r="M4102" s="12">
        <v>7</v>
      </c>
      <c r="N4102" s="12">
        <v>0</v>
      </c>
      <c r="O4102" s="12">
        <f>COUNTIF($P$2:P4102,P4102)</f>
        <v>42</v>
      </c>
      <c r="P4102" s="12" t="str">
        <f t="shared" si="252"/>
        <v>141050700</v>
      </c>
      <c r="Q4102" s="12" t="str">
        <f t="shared" si="253"/>
        <v>1410507000042</v>
      </c>
      <c r="R4102" s="20" t="s">
        <v>3563</v>
      </c>
      <c r="AB4102" s="12" t="s">
        <v>100</v>
      </c>
      <c r="AD4102" s="12" t="s">
        <v>870</v>
      </c>
      <c r="AI4102" s="12" t="s">
        <v>100</v>
      </c>
      <c r="AK4102" s="12" t="s">
        <v>863</v>
      </c>
      <c r="BN4102" s="12">
        <v>1</v>
      </c>
    </row>
    <row r="4103" spans="1:66" ht="45" x14ac:dyDescent="0.25">
      <c r="A4103" s="12">
        <v>1</v>
      </c>
      <c r="B4103" s="11" t="str">
        <f t="shared" si="251"/>
        <v>Общий расчет. Анализ даты. Анализ даты. Символические звезды. Цветок романтики / Цветок персика. Нет</v>
      </c>
      <c r="C4103" s="11" t="str">
        <f>IFERROR(VLOOKUP(I4103,lvl_1[],2,FALSE),"Нет")</f>
        <v>Общий расчет</v>
      </c>
      <c r="D4103" s="11" t="str">
        <f>IFERROR(VLOOKUP(Rule!J4103,lvl_2[],2,FALSE),"Нет")</f>
        <v>Анализ даты</v>
      </c>
      <c r="E4103" s="11" t="str">
        <f>IFERROR(VLOOKUP(Rule!K4103,lvl_3[],2,FALSE),"Нет")</f>
        <v>Анализ даты</v>
      </c>
      <c r="F4103" s="11" t="str">
        <f>IFERROR(INDEX(lvl_4[],MATCH(L4103,lvl_4[ID],0),MATCH(TEXT(K4103,"##0"),lvl_4[#Headers],0)),"Нет")</f>
        <v>Символические звезды</v>
      </c>
      <c r="G4103" s="11" t="str">
        <f>IFERROR(INDEX(lvl_5[],MATCH(M4103,lvl_5[ID],0),MATCH(_xlfn.CONCAT(TEXT(K4103,"##0"),"_",TEXT(L4103,"##0")),lvl_5[#Headers],0)),"Нет")</f>
        <v>Цветок романтики / Цветок персика</v>
      </c>
      <c r="H4103" s="11" t="str">
        <f>IFERROR(INDEX(lvl_6[],MATCH(N4103,lvl_6[ID],0),MATCH(_xlfn.CONCAT(K4103,"_",L4103,"_",M4103),lvl_6[#Headers],0)),"Нет")</f>
        <v>Нет</v>
      </c>
      <c r="I4103" s="12">
        <v>1</v>
      </c>
      <c r="J4103" s="12">
        <v>4</v>
      </c>
      <c r="K4103" s="12">
        <v>1</v>
      </c>
      <c r="L4103" s="12">
        <v>5</v>
      </c>
      <c r="M4103" s="12">
        <v>7</v>
      </c>
      <c r="N4103" s="12">
        <v>0</v>
      </c>
      <c r="O4103" s="12">
        <f>COUNTIF($P$2:P4103,P4103)</f>
        <v>43</v>
      </c>
      <c r="P4103" s="12" t="str">
        <f t="shared" si="252"/>
        <v>141050700</v>
      </c>
      <c r="Q4103" s="12" t="str">
        <f t="shared" si="253"/>
        <v>1410507000043</v>
      </c>
      <c r="R4103" s="20" t="s">
        <v>3564</v>
      </c>
      <c r="AB4103" s="12" t="s">
        <v>100</v>
      </c>
      <c r="AD4103" s="12" t="s">
        <v>865</v>
      </c>
      <c r="AI4103" s="12" t="s">
        <v>100</v>
      </c>
      <c r="AK4103" s="12" t="s">
        <v>866</v>
      </c>
      <c r="BN4103" s="12">
        <v>1</v>
      </c>
    </row>
    <row r="4104" spans="1:66" ht="45" x14ac:dyDescent="0.25">
      <c r="A4104" s="12">
        <v>1</v>
      </c>
      <c r="B4104" s="11" t="str">
        <f t="shared" si="251"/>
        <v>Общий расчет. Анализ даты. Анализ даты. Символические звезды. Цветок романтики / Цветок персика. Нет</v>
      </c>
      <c r="C4104" s="11" t="str">
        <f>IFERROR(VLOOKUP(I4104,lvl_1[],2,FALSE),"Нет")</f>
        <v>Общий расчет</v>
      </c>
      <c r="D4104" s="11" t="str">
        <f>IFERROR(VLOOKUP(Rule!J4104,lvl_2[],2,FALSE),"Нет")</f>
        <v>Анализ даты</v>
      </c>
      <c r="E4104" s="11" t="str">
        <f>IFERROR(VLOOKUP(Rule!K4104,lvl_3[],2,FALSE),"Нет")</f>
        <v>Анализ даты</v>
      </c>
      <c r="F4104" s="11" t="str">
        <f>IFERROR(INDEX(lvl_4[],MATCH(L4104,lvl_4[ID],0),MATCH(TEXT(K4104,"##0"),lvl_4[#Headers],0)),"Нет")</f>
        <v>Символические звезды</v>
      </c>
      <c r="G4104" s="11" t="str">
        <f>IFERROR(INDEX(lvl_5[],MATCH(M4104,lvl_5[ID],0),MATCH(_xlfn.CONCAT(TEXT(K4104,"##0"),"_",TEXT(L4104,"##0")),lvl_5[#Headers],0)),"Нет")</f>
        <v>Цветок романтики / Цветок персика</v>
      </c>
      <c r="H4104" s="11" t="str">
        <f>IFERROR(INDEX(lvl_6[],MATCH(N4104,lvl_6[ID],0),MATCH(_xlfn.CONCAT(K4104,"_",L4104,"_",M4104),lvl_6[#Headers],0)),"Нет")</f>
        <v>Нет</v>
      </c>
      <c r="I4104" s="12">
        <v>1</v>
      </c>
      <c r="J4104" s="12">
        <v>4</v>
      </c>
      <c r="K4104" s="12">
        <v>1</v>
      </c>
      <c r="L4104" s="12">
        <v>5</v>
      </c>
      <c r="M4104" s="12">
        <v>7</v>
      </c>
      <c r="N4104" s="12">
        <v>0</v>
      </c>
      <c r="O4104" s="12">
        <f>COUNTIF($P$2:P4104,P4104)</f>
        <v>44</v>
      </c>
      <c r="P4104" s="12" t="str">
        <f t="shared" si="252"/>
        <v>141050700</v>
      </c>
      <c r="Q4104" s="12" t="str">
        <f t="shared" si="253"/>
        <v>1410507000044</v>
      </c>
      <c r="R4104" s="20" t="s">
        <v>3565</v>
      </c>
      <c r="AB4104" s="12" t="s">
        <v>100</v>
      </c>
      <c r="AD4104" s="12" t="s">
        <v>869</v>
      </c>
      <c r="AI4104" s="12" t="s">
        <v>100</v>
      </c>
      <c r="AK4104" s="12" t="s">
        <v>866</v>
      </c>
      <c r="BN4104" s="12">
        <v>1</v>
      </c>
    </row>
    <row r="4105" spans="1:66" ht="45" x14ac:dyDescent="0.25">
      <c r="A4105" s="12">
        <v>1</v>
      </c>
      <c r="B4105" s="11" t="str">
        <f t="shared" si="251"/>
        <v>Общий расчет. Анализ даты. Анализ даты. Символические звезды. Цветок романтики / Цветок персика. Нет</v>
      </c>
      <c r="C4105" s="11" t="str">
        <f>IFERROR(VLOOKUP(I4105,lvl_1[],2,FALSE),"Нет")</f>
        <v>Общий расчет</v>
      </c>
      <c r="D4105" s="11" t="str">
        <f>IFERROR(VLOOKUP(Rule!J4105,lvl_2[],2,FALSE),"Нет")</f>
        <v>Анализ даты</v>
      </c>
      <c r="E4105" s="11" t="str">
        <f>IFERROR(VLOOKUP(Rule!K4105,lvl_3[],2,FALSE),"Нет")</f>
        <v>Анализ даты</v>
      </c>
      <c r="F4105" s="11" t="str">
        <f>IFERROR(INDEX(lvl_4[],MATCH(L4105,lvl_4[ID],0),MATCH(TEXT(K4105,"##0"),lvl_4[#Headers],0)),"Нет")</f>
        <v>Символические звезды</v>
      </c>
      <c r="G4105" s="11" t="str">
        <f>IFERROR(INDEX(lvl_5[],MATCH(M4105,lvl_5[ID],0),MATCH(_xlfn.CONCAT(TEXT(K4105,"##0"),"_",TEXT(L4105,"##0")),lvl_5[#Headers],0)),"Нет")</f>
        <v>Цветок романтики / Цветок персика</v>
      </c>
      <c r="H4105" s="11" t="str">
        <f>IFERROR(INDEX(lvl_6[],MATCH(N4105,lvl_6[ID],0),MATCH(_xlfn.CONCAT(K4105,"_",L4105,"_",M4105),lvl_6[#Headers],0)),"Нет")</f>
        <v>Нет</v>
      </c>
      <c r="I4105" s="12">
        <v>1</v>
      </c>
      <c r="J4105" s="12">
        <v>4</v>
      </c>
      <c r="K4105" s="12">
        <v>1</v>
      </c>
      <c r="L4105" s="12">
        <v>5</v>
      </c>
      <c r="M4105" s="12">
        <v>7</v>
      </c>
      <c r="N4105" s="12">
        <v>0</v>
      </c>
      <c r="O4105" s="12">
        <f>COUNTIF($P$2:P4105,P4105)</f>
        <v>45</v>
      </c>
      <c r="P4105" s="12" t="str">
        <f t="shared" si="252"/>
        <v>141050700</v>
      </c>
      <c r="Q4105" s="12" t="str">
        <f t="shared" si="253"/>
        <v>1410507000045</v>
      </c>
      <c r="R4105" s="20" t="s">
        <v>3566</v>
      </c>
      <c r="AB4105" s="12" t="s">
        <v>100</v>
      </c>
      <c r="AD4105" s="12" t="s">
        <v>861</v>
      </c>
      <c r="AI4105" s="12" t="s">
        <v>100</v>
      </c>
      <c r="AK4105" s="12" t="s">
        <v>866</v>
      </c>
      <c r="BN4105" s="12">
        <v>1</v>
      </c>
    </row>
    <row r="4106" spans="1:66" ht="45" x14ac:dyDescent="0.25">
      <c r="A4106" s="12">
        <v>1</v>
      </c>
      <c r="B4106" s="11" t="str">
        <f t="shared" si="251"/>
        <v>Общий расчет. Анализ даты. Анализ даты. Символические звезды. Цветок романтики / Цветок персика. Нет</v>
      </c>
      <c r="C4106" s="11" t="str">
        <f>IFERROR(VLOOKUP(I4106,lvl_1[],2,FALSE),"Нет")</f>
        <v>Общий расчет</v>
      </c>
      <c r="D4106" s="11" t="str">
        <f>IFERROR(VLOOKUP(Rule!J4106,lvl_2[],2,FALSE),"Нет")</f>
        <v>Анализ даты</v>
      </c>
      <c r="E4106" s="11" t="str">
        <f>IFERROR(VLOOKUP(Rule!K4106,lvl_3[],2,FALSE),"Нет")</f>
        <v>Анализ даты</v>
      </c>
      <c r="F4106" s="11" t="str">
        <f>IFERROR(INDEX(lvl_4[],MATCH(L4106,lvl_4[ID],0),MATCH(TEXT(K4106,"##0"),lvl_4[#Headers],0)),"Нет")</f>
        <v>Символические звезды</v>
      </c>
      <c r="G4106" s="11" t="str">
        <f>IFERROR(INDEX(lvl_5[],MATCH(M4106,lvl_5[ID],0),MATCH(_xlfn.CONCAT(TEXT(K4106,"##0"),"_",TEXT(L4106,"##0")),lvl_5[#Headers],0)),"Нет")</f>
        <v>Цветок романтики / Цветок персика</v>
      </c>
      <c r="H4106" s="11" t="str">
        <f>IFERROR(INDEX(lvl_6[],MATCH(N4106,lvl_6[ID],0),MATCH(_xlfn.CONCAT(K4106,"_",L4106,"_",M4106),lvl_6[#Headers],0)),"Нет")</f>
        <v>Нет</v>
      </c>
      <c r="I4106" s="12">
        <v>1</v>
      </c>
      <c r="J4106" s="12">
        <v>4</v>
      </c>
      <c r="K4106" s="12">
        <v>1</v>
      </c>
      <c r="L4106" s="12">
        <v>5</v>
      </c>
      <c r="M4106" s="12">
        <v>7</v>
      </c>
      <c r="N4106" s="12">
        <v>0</v>
      </c>
      <c r="O4106" s="12">
        <f>COUNTIF($P$2:P4106,P4106)</f>
        <v>46</v>
      </c>
      <c r="P4106" s="12" t="str">
        <f t="shared" si="252"/>
        <v>141050700</v>
      </c>
      <c r="Q4106" s="12" t="str">
        <f t="shared" si="253"/>
        <v>1410507000046</v>
      </c>
      <c r="R4106" s="20" t="s">
        <v>3567</v>
      </c>
      <c r="AB4106" s="12" t="s">
        <v>100</v>
      </c>
      <c r="AD4106" s="12" t="s">
        <v>868</v>
      </c>
      <c r="AI4106" s="12" t="s">
        <v>100</v>
      </c>
      <c r="AK4106" s="12" t="s">
        <v>869</v>
      </c>
      <c r="BN4106" s="12">
        <v>1</v>
      </c>
    </row>
    <row r="4107" spans="1:66" ht="45" x14ac:dyDescent="0.25">
      <c r="A4107" s="12">
        <v>1</v>
      </c>
      <c r="B4107" s="11" t="str">
        <f t="shared" si="251"/>
        <v>Общий расчет. Анализ даты. Анализ даты. Символические звезды. Цветок романтики / Цветок персика. Нет</v>
      </c>
      <c r="C4107" s="11" t="str">
        <f>IFERROR(VLOOKUP(I4107,lvl_1[],2,FALSE),"Нет")</f>
        <v>Общий расчет</v>
      </c>
      <c r="D4107" s="11" t="str">
        <f>IFERROR(VLOOKUP(Rule!J4107,lvl_2[],2,FALSE),"Нет")</f>
        <v>Анализ даты</v>
      </c>
      <c r="E4107" s="11" t="str">
        <f>IFERROR(VLOOKUP(Rule!K4107,lvl_3[],2,FALSE),"Нет")</f>
        <v>Анализ даты</v>
      </c>
      <c r="F4107" s="11" t="str">
        <f>IFERROR(INDEX(lvl_4[],MATCH(L4107,lvl_4[ID],0),MATCH(TEXT(K4107,"##0"),lvl_4[#Headers],0)),"Нет")</f>
        <v>Символические звезды</v>
      </c>
      <c r="G4107" s="11" t="str">
        <f>IFERROR(INDEX(lvl_5[],MATCH(M4107,lvl_5[ID],0),MATCH(_xlfn.CONCAT(TEXT(K4107,"##0"),"_",TEXT(L4107,"##0")),lvl_5[#Headers],0)),"Нет")</f>
        <v>Цветок романтики / Цветок персика</v>
      </c>
      <c r="H4107" s="11" t="str">
        <f>IFERROR(INDEX(lvl_6[],MATCH(N4107,lvl_6[ID],0),MATCH(_xlfn.CONCAT(K4107,"_",L4107,"_",M4107),lvl_6[#Headers],0)),"Нет")</f>
        <v>Нет</v>
      </c>
      <c r="I4107" s="12">
        <v>1</v>
      </c>
      <c r="J4107" s="12">
        <v>4</v>
      </c>
      <c r="K4107" s="12">
        <v>1</v>
      </c>
      <c r="L4107" s="12">
        <v>5</v>
      </c>
      <c r="M4107" s="12">
        <v>7</v>
      </c>
      <c r="N4107" s="12">
        <v>0</v>
      </c>
      <c r="O4107" s="12">
        <f>COUNTIF($P$2:P4107,P4107)</f>
        <v>47</v>
      </c>
      <c r="P4107" s="12" t="str">
        <f t="shared" si="252"/>
        <v>141050700</v>
      </c>
      <c r="Q4107" s="12" t="str">
        <f t="shared" si="253"/>
        <v>1410507000047</v>
      </c>
      <c r="R4107" s="20" t="s">
        <v>3568</v>
      </c>
      <c r="AB4107" s="12" t="s">
        <v>100</v>
      </c>
      <c r="AD4107" s="12" t="s">
        <v>860</v>
      </c>
      <c r="AI4107" s="12" t="s">
        <v>100</v>
      </c>
      <c r="AK4107" s="12" t="s">
        <v>869</v>
      </c>
      <c r="BN4107" s="12">
        <v>1</v>
      </c>
    </row>
    <row r="4108" spans="1:66" ht="45" x14ac:dyDescent="0.25">
      <c r="A4108" s="12">
        <v>1</v>
      </c>
      <c r="B4108" s="11" t="str">
        <f t="shared" si="251"/>
        <v>Общий расчет. Анализ даты. Анализ даты. Символические звезды. Цветок романтики / Цветок персика. Нет</v>
      </c>
      <c r="C4108" s="11" t="str">
        <f>IFERROR(VLOOKUP(I4108,lvl_1[],2,FALSE),"Нет")</f>
        <v>Общий расчет</v>
      </c>
      <c r="D4108" s="11" t="str">
        <f>IFERROR(VLOOKUP(Rule!J4108,lvl_2[],2,FALSE),"Нет")</f>
        <v>Анализ даты</v>
      </c>
      <c r="E4108" s="11" t="str">
        <f>IFERROR(VLOOKUP(Rule!K4108,lvl_3[],2,FALSE),"Нет")</f>
        <v>Анализ даты</v>
      </c>
      <c r="F4108" s="11" t="str">
        <f>IFERROR(INDEX(lvl_4[],MATCH(L4108,lvl_4[ID],0),MATCH(TEXT(K4108,"##0"),lvl_4[#Headers],0)),"Нет")</f>
        <v>Символические звезды</v>
      </c>
      <c r="G4108" s="11" t="str">
        <f>IFERROR(INDEX(lvl_5[],MATCH(M4108,lvl_5[ID],0),MATCH(_xlfn.CONCAT(TEXT(K4108,"##0"),"_",TEXT(L4108,"##0")),lvl_5[#Headers],0)),"Нет")</f>
        <v>Цветок романтики / Цветок персика</v>
      </c>
      <c r="H4108" s="11" t="str">
        <f>IFERROR(INDEX(lvl_6[],MATCH(N4108,lvl_6[ID],0),MATCH(_xlfn.CONCAT(K4108,"_",L4108,"_",M4108),lvl_6[#Headers],0)),"Нет")</f>
        <v>Нет</v>
      </c>
      <c r="I4108" s="12">
        <v>1</v>
      </c>
      <c r="J4108" s="12">
        <v>4</v>
      </c>
      <c r="K4108" s="12">
        <v>1</v>
      </c>
      <c r="L4108" s="12">
        <v>5</v>
      </c>
      <c r="M4108" s="12">
        <v>7</v>
      </c>
      <c r="N4108" s="12">
        <v>0</v>
      </c>
      <c r="O4108" s="12">
        <f>COUNTIF($P$2:P4108,P4108)</f>
        <v>48</v>
      </c>
      <c r="P4108" s="12" t="str">
        <f t="shared" si="252"/>
        <v>141050700</v>
      </c>
      <c r="Q4108" s="12" t="str">
        <f t="shared" si="253"/>
        <v>1410507000048</v>
      </c>
      <c r="R4108" s="20" t="s">
        <v>3569</v>
      </c>
      <c r="AB4108" s="12" t="s">
        <v>100</v>
      </c>
      <c r="AD4108" s="12" t="s">
        <v>864</v>
      </c>
      <c r="AI4108" s="12" t="s">
        <v>100</v>
      </c>
      <c r="AK4108" s="12" t="s">
        <v>869</v>
      </c>
      <c r="BN4108" s="12">
        <v>1</v>
      </c>
    </row>
    <row r="4109" spans="1:66" ht="45" x14ac:dyDescent="0.25">
      <c r="A4109" s="12">
        <v>1</v>
      </c>
      <c r="B4109" s="11" t="str">
        <f t="shared" si="251"/>
        <v>Общий расчет. Анализ даты. Анализ даты. Символические звезды. Звезда Бедствий. Нет</v>
      </c>
      <c r="C4109" s="11" t="str">
        <f>IFERROR(VLOOKUP(I4109,lvl_1[],2,FALSE),"Нет")</f>
        <v>Общий расчет</v>
      </c>
      <c r="D4109" s="11" t="str">
        <f>IFERROR(VLOOKUP(Rule!J4109,lvl_2[],2,FALSE),"Нет")</f>
        <v>Анализ даты</v>
      </c>
      <c r="E4109" s="11" t="str">
        <f>IFERROR(VLOOKUP(Rule!K4109,lvl_3[],2,FALSE),"Нет")</f>
        <v>Анализ даты</v>
      </c>
      <c r="F4109" s="11" t="str">
        <f>IFERROR(INDEX(lvl_4[],MATCH(L4109,lvl_4[ID],0),MATCH(TEXT(K4109,"##0"),lvl_4[#Headers],0)),"Нет")</f>
        <v>Символические звезды</v>
      </c>
      <c r="G4109" s="11" t="str">
        <f>IFERROR(INDEX(lvl_5[],MATCH(M4109,lvl_5[ID],0),MATCH(_xlfn.CONCAT(TEXT(K4109,"##0"),"_",TEXT(L4109,"##0")),lvl_5[#Headers],0)),"Нет")</f>
        <v>Звезда Бедствий</v>
      </c>
      <c r="H4109" s="11" t="str">
        <f>IFERROR(INDEX(lvl_6[],MATCH(N4109,lvl_6[ID],0),MATCH(_xlfn.CONCAT(K4109,"_",L4109,"_",M4109),lvl_6[#Headers],0)),"Нет")</f>
        <v>Нет</v>
      </c>
      <c r="I4109" s="12">
        <v>1</v>
      </c>
      <c r="J4109" s="12">
        <v>4</v>
      </c>
      <c r="K4109" s="12">
        <v>1</v>
      </c>
      <c r="L4109" s="12">
        <v>5</v>
      </c>
      <c r="M4109" s="12">
        <v>8</v>
      </c>
      <c r="N4109" s="12">
        <v>0</v>
      </c>
      <c r="O4109" s="12">
        <f>COUNTIF($P$2:P4109,P4109)</f>
        <v>37</v>
      </c>
      <c r="P4109" s="12" t="str">
        <f t="shared" si="252"/>
        <v>141050800</v>
      </c>
      <c r="Q4109" s="12" t="str">
        <f t="shared" si="253"/>
        <v>1410508000037</v>
      </c>
      <c r="R4109" s="20" t="s">
        <v>3570</v>
      </c>
      <c r="AB4109" s="12" t="s">
        <v>100</v>
      </c>
      <c r="AD4109" s="12" t="s">
        <v>859</v>
      </c>
      <c r="AI4109" s="12" t="s">
        <v>100</v>
      </c>
      <c r="AK4109" s="12" t="s">
        <v>869</v>
      </c>
      <c r="BN4109" s="12">
        <v>1</v>
      </c>
    </row>
    <row r="4110" spans="1:66" ht="45" x14ac:dyDescent="0.25">
      <c r="A4110" s="12">
        <v>1</v>
      </c>
      <c r="B4110" s="11" t="str">
        <f t="shared" si="251"/>
        <v>Общий расчет. Анализ даты. Анализ даты. Символические звезды. Звезда Бедствий. Нет</v>
      </c>
      <c r="C4110" s="11" t="str">
        <f>IFERROR(VLOOKUP(I4110,lvl_1[],2,FALSE),"Нет")</f>
        <v>Общий расчет</v>
      </c>
      <c r="D4110" s="11" t="str">
        <f>IFERROR(VLOOKUP(Rule!J4110,lvl_2[],2,FALSE),"Нет")</f>
        <v>Анализ даты</v>
      </c>
      <c r="E4110" s="11" t="str">
        <f>IFERROR(VLOOKUP(Rule!K4110,lvl_3[],2,FALSE),"Нет")</f>
        <v>Анализ даты</v>
      </c>
      <c r="F4110" s="11" t="str">
        <f>IFERROR(INDEX(lvl_4[],MATCH(L4110,lvl_4[ID],0),MATCH(TEXT(K4110,"##0"),lvl_4[#Headers],0)),"Нет")</f>
        <v>Символические звезды</v>
      </c>
      <c r="G4110" s="11" t="str">
        <f>IFERROR(INDEX(lvl_5[],MATCH(M4110,lvl_5[ID],0),MATCH(_xlfn.CONCAT(TEXT(K4110,"##0"),"_",TEXT(L4110,"##0")),lvl_5[#Headers],0)),"Нет")</f>
        <v>Звезда Бедствий</v>
      </c>
      <c r="H4110" s="11" t="str">
        <f>IFERROR(INDEX(lvl_6[],MATCH(N4110,lvl_6[ID],0),MATCH(_xlfn.CONCAT(K4110,"_",L4110,"_",M4110),lvl_6[#Headers],0)),"Нет")</f>
        <v>Нет</v>
      </c>
      <c r="I4110" s="12">
        <v>1</v>
      </c>
      <c r="J4110" s="12">
        <v>4</v>
      </c>
      <c r="K4110" s="12">
        <v>1</v>
      </c>
      <c r="L4110" s="12">
        <v>5</v>
      </c>
      <c r="M4110" s="12">
        <v>8</v>
      </c>
      <c r="N4110" s="12">
        <v>0</v>
      </c>
      <c r="O4110" s="12">
        <f>COUNTIF($P$2:P4110,P4110)</f>
        <v>38</v>
      </c>
      <c r="P4110" s="12" t="str">
        <f t="shared" si="252"/>
        <v>141050800</v>
      </c>
      <c r="Q4110" s="12" t="str">
        <f t="shared" si="253"/>
        <v>1410508000038</v>
      </c>
      <c r="R4110" s="20" t="s">
        <v>3571</v>
      </c>
      <c r="AB4110" s="12" t="s">
        <v>100</v>
      </c>
      <c r="AD4110" s="12" t="s">
        <v>863</v>
      </c>
      <c r="AI4110" s="12" t="s">
        <v>100</v>
      </c>
      <c r="AK4110" s="12" t="s">
        <v>869</v>
      </c>
      <c r="BN4110" s="12">
        <v>1</v>
      </c>
    </row>
    <row r="4111" spans="1:66" ht="45" x14ac:dyDescent="0.25">
      <c r="A4111" s="12">
        <v>1</v>
      </c>
      <c r="B4111" s="11" t="str">
        <f t="shared" si="251"/>
        <v>Общий расчет. Анализ даты. Анализ даты. Символические звезды. Звезда Бедствий. Нет</v>
      </c>
      <c r="C4111" s="11" t="str">
        <f>IFERROR(VLOOKUP(I4111,lvl_1[],2,FALSE),"Нет")</f>
        <v>Общий расчет</v>
      </c>
      <c r="D4111" s="11" t="str">
        <f>IFERROR(VLOOKUP(Rule!J4111,lvl_2[],2,FALSE),"Нет")</f>
        <v>Анализ даты</v>
      </c>
      <c r="E4111" s="11" t="str">
        <f>IFERROR(VLOOKUP(Rule!K4111,lvl_3[],2,FALSE),"Нет")</f>
        <v>Анализ даты</v>
      </c>
      <c r="F4111" s="11" t="str">
        <f>IFERROR(INDEX(lvl_4[],MATCH(L4111,lvl_4[ID],0),MATCH(TEXT(K4111,"##0"),lvl_4[#Headers],0)),"Нет")</f>
        <v>Символические звезды</v>
      </c>
      <c r="G4111" s="11" t="str">
        <f>IFERROR(INDEX(lvl_5[],MATCH(M4111,lvl_5[ID],0),MATCH(_xlfn.CONCAT(TEXT(K4111,"##0"),"_",TEXT(L4111,"##0")),lvl_5[#Headers],0)),"Нет")</f>
        <v>Звезда Бедствий</v>
      </c>
      <c r="H4111" s="11" t="str">
        <f>IFERROR(INDEX(lvl_6[],MATCH(N4111,lvl_6[ID],0),MATCH(_xlfn.CONCAT(K4111,"_",L4111,"_",M4111),lvl_6[#Headers],0)),"Нет")</f>
        <v>Нет</v>
      </c>
      <c r="I4111" s="12">
        <v>1</v>
      </c>
      <c r="J4111" s="12">
        <v>4</v>
      </c>
      <c r="K4111" s="12">
        <v>1</v>
      </c>
      <c r="L4111" s="12">
        <v>5</v>
      </c>
      <c r="M4111" s="12">
        <v>8</v>
      </c>
      <c r="N4111" s="12">
        <v>0</v>
      </c>
      <c r="O4111" s="12">
        <f>COUNTIF($P$2:P4111,P4111)</f>
        <v>39</v>
      </c>
      <c r="P4111" s="12" t="str">
        <f t="shared" si="252"/>
        <v>141050800</v>
      </c>
      <c r="Q4111" s="12" t="str">
        <f t="shared" si="253"/>
        <v>1410508000039</v>
      </c>
      <c r="R4111" s="20" t="s">
        <v>3572</v>
      </c>
      <c r="AB4111" s="12" t="s">
        <v>100</v>
      </c>
      <c r="AD4111" s="12" t="s">
        <v>867</v>
      </c>
      <c r="AI4111" s="12" t="s">
        <v>100</v>
      </c>
      <c r="AK4111" s="12" t="s">
        <v>869</v>
      </c>
      <c r="BN4111" s="12">
        <v>1</v>
      </c>
    </row>
    <row r="4112" spans="1:66" ht="45" x14ac:dyDescent="0.25">
      <c r="A4112" s="12">
        <v>1</v>
      </c>
      <c r="B4112" s="11" t="str">
        <f t="shared" si="251"/>
        <v>Общий расчет. Анализ даты. Анализ даты. Символические звезды. Звезда Бедствий. Нет</v>
      </c>
      <c r="C4112" s="11" t="str">
        <f>IFERROR(VLOOKUP(I4112,lvl_1[],2,FALSE),"Нет")</f>
        <v>Общий расчет</v>
      </c>
      <c r="D4112" s="11" t="str">
        <f>IFERROR(VLOOKUP(Rule!J4112,lvl_2[],2,FALSE),"Нет")</f>
        <v>Анализ даты</v>
      </c>
      <c r="E4112" s="11" t="str">
        <f>IFERROR(VLOOKUP(Rule!K4112,lvl_3[],2,FALSE),"Нет")</f>
        <v>Анализ даты</v>
      </c>
      <c r="F4112" s="11" t="str">
        <f>IFERROR(INDEX(lvl_4[],MATCH(L4112,lvl_4[ID],0),MATCH(TEXT(K4112,"##0"),lvl_4[#Headers],0)),"Нет")</f>
        <v>Символические звезды</v>
      </c>
      <c r="G4112" s="11" t="str">
        <f>IFERROR(INDEX(lvl_5[],MATCH(M4112,lvl_5[ID],0),MATCH(_xlfn.CONCAT(TEXT(K4112,"##0"),"_",TEXT(L4112,"##0")),lvl_5[#Headers],0)),"Нет")</f>
        <v>Звезда Бедствий</v>
      </c>
      <c r="H4112" s="11" t="str">
        <f>IFERROR(INDEX(lvl_6[],MATCH(N4112,lvl_6[ID],0),MATCH(_xlfn.CONCAT(K4112,"_",L4112,"_",M4112),lvl_6[#Headers],0)),"Нет")</f>
        <v>Нет</v>
      </c>
      <c r="I4112" s="12">
        <v>1</v>
      </c>
      <c r="J4112" s="12">
        <v>4</v>
      </c>
      <c r="K4112" s="12">
        <v>1</v>
      </c>
      <c r="L4112" s="12">
        <v>5</v>
      </c>
      <c r="M4112" s="12">
        <v>8</v>
      </c>
      <c r="N4112" s="12">
        <v>0</v>
      </c>
      <c r="O4112" s="12">
        <f>COUNTIF($P$2:P4112,P4112)</f>
        <v>40</v>
      </c>
      <c r="P4112" s="12" t="str">
        <f t="shared" si="252"/>
        <v>141050800</v>
      </c>
      <c r="Q4112" s="12" t="str">
        <f t="shared" si="253"/>
        <v>1410508000040</v>
      </c>
      <c r="R4112" s="20" t="s">
        <v>3573</v>
      </c>
      <c r="AB4112" s="12" t="s">
        <v>100</v>
      </c>
      <c r="AD4112" s="12" t="s">
        <v>862</v>
      </c>
      <c r="AI4112" s="12" t="s">
        <v>100</v>
      </c>
      <c r="AK4112" s="12" t="s">
        <v>860</v>
      </c>
      <c r="BN4112" s="12">
        <v>1</v>
      </c>
    </row>
    <row r="4113" spans="1:66" ht="45" x14ac:dyDescent="0.25">
      <c r="A4113" s="12">
        <v>1</v>
      </c>
      <c r="B4113" s="11" t="str">
        <f t="shared" si="251"/>
        <v>Общий расчет. Анализ даты. Анализ даты. Символические звезды. Звезда Бедствий. Нет</v>
      </c>
      <c r="C4113" s="11" t="str">
        <f>IFERROR(VLOOKUP(I4113,lvl_1[],2,FALSE),"Нет")</f>
        <v>Общий расчет</v>
      </c>
      <c r="D4113" s="11" t="str">
        <f>IFERROR(VLOOKUP(Rule!J4113,lvl_2[],2,FALSE),"Нет")</f>
        <v>Анализ даты</v>
      </c>
      <c r="E4113" s="11" t="str">
        <f>IFERROR(VLOOKUP(Rule!K4113,lvl_3[],2,FALSE),"Нет")</f>
        <v>Анализ даты</v>
      </c>
      <c r="F4113" s="11" t="str">
        <f>IFERROR(INDEX(lvl_4[],MATCH(L4113,lvl_4[ID],0),MATCH(TEXT(K4113,"##0"),lvl_4[#Headers],0)),"Нет")</f>
        <v>Символические звезды</v>
      </c>
      <c r="G4113" s="11" t="str">
        <f>IFERROR(INDEX(lvl_5[],MATCH(M4113,lvl_5[ID],0),MATCH(_xlfn.CONCAT(TEXT(K4113,"##0"),"_",TEXT(L4113,"##0")),lvl_5[#Headers],0)),"Нет")</f>
        <v>Звезда Бедствий</v>
      </c>
      <c r="H4113" s="11" t="str">
        <f>IFERROR(INDEX(lvl_6[],MATCH(N4113,lvl_6[ID],0),MATCH(_xlfn.CONCAT(K4113,"_",L4113,"_",M4113),lvl_6[#Headers],0)),"Нет")</f>
        <v>Нет</v>
      </c>
      <c r="I4113" s="12">
        <v>1</v>
      </c>
      <c r="J4113" s="12">
        <v>4</v>
      </c>
      <c r="K4113" s="12">
        <v>1</v>
      </c>
      <c r="L4113" s="12">
        <v>5</v>
      </c>
      <c r="M4113" s="12">
        <v>8</v>
      </c>
      <c r="N4113" s="12">
        <v>0</v>
      </c>
      <c r="O4113" s="12">
        <f>COUNTIF($P$2:P4113,P4113)</f>
        <v>41</v>
      </c>
      <c r="P4113" s="12" t="str">
        <f t="shared" si="252"/>
        <v>141050800</v>
      </c>
      <c r="Q4113" s="12" t="str">
        <f t="shared" si="253"/>
        <v>1410508000041</v>
      </c>
      <c r="R4113" s="20" t="s">
        <v>3574</v>
      </c>
      <c r="AB4113" s="12" t="s">
        <v>100</v>
      </c>
      <c r="AD4113" s="12" t="s">
        <v>866</v>
      </c>
      <c r="AI4113" s="12" t="s">
        <v>100</v>
      </c>
      <c r="AK4113" s="12" t="s">
        <v>860</v>
      </c>
      <c r="BN4113" s="12">
        <v>1</v>
      </c>
    </row>
    <row r="4114" spans="1:66" ht="45" x14ac:dyDescent="0.25">
      <c r="A4114" s="12">
        <v>1</v>
      </c>
      <c r="B4114" s="11" t="str">
        <f t="shared" si="251"/>
        <v>Общий расчет. Анализ даты. Анализ даты. Символические звезды. Звезда Бедствий. Нет</v>
      </c>
      <c r="C4114" s="11" t="str">
        <f>IFERROR(VLOOKUP(I4114,lvl_1[],2,FALSE),"Нет")</f>
        <v>Общий расчет</v>
      </c>
      <c r="D4114" s="11" t="str">
        <f>IFERROR(VLOOKUP(Rule!J4114,lvl_2[],2,FALSE),"Нет")</f>
        <v>Анализ даты</v>
      </c>
      <c r="E4114" s="11" t="str">
        <f>IFERROR(VLOOKUP(Rule!K4114,lvl_3[],2,FALSE),"Нет")</f>
        <v>Анализ даты</v>
      </c>
      <c r="F4114" s="11" t="str">
        <f>IFERROR(INDEX(lvl_4[],MATCH(L4114,lvl_4[ID],0),MATCH(TEXT(K4114,"##0"),lvl_4[#Headers],0)),"Нет")</f>
        <v>Символические звезды</v>
      </c>
      <c r="G4114" s="11" t="str">
        <f>IFERROR(INDEX(lvl_5[],MATCH(M4114,lvl_5[ID],0),MATCH(_xlfn.CONCAT(TEXT(K4114,"##0"),"_",TEXT(L4114,"##0")),lvl_5[#Headers],0)),"Нет")</f>
        <v>Звезда Бедствий</v>
      </c>
      <c r="H4114" s="11" t="str">
        <f>IFERROR(INDEX(lvl_6[],MATCH(N4114,lvl_6[ID],0),MATCH(_xlfn.CONCAT(K4114,"_",L4114,"_",M4114),lvl_6[#Headers],0)),"Нет")</f>
        <v>Нет</v>
      </c>
      <c r="I4114" s="12">
        <v>1</v>
      </c>
      <c r="J4114" s="12">
        <v>4</v>
      </c>
      <c r="K4114" s="12">
        <v>1</v>
      </c>
      <c r="L4114" s="12">
        <v>5</v>
      </c>
      <c r="M4114" s="12">
        <v>8</v>
      </c>
      <c r="N4114" s="12">
        <v>0</v>
      </c>
      <c r="O4114" s="12">
        <f>COUNTIF($P$2:P4114,P4114)</f>
        <v>42</v>
      </c>
      <c r="P4114" s="12" t="str">
        <f t="shared" si="252"/>
        <v>141050800</v>
      </c>
      <c r="Q4114" s="12" t="str">
        <f t="shared" si="253"/>
        <v>1410508000042</v>
      </c>
      <c r="R4114" s="20" t="s">
        <v>3575</v>
      </c>
      <c r="AB4114" s="12" t="s">
        <v>100</v>
      </c>
      <c r="AD4114" s="12" t="s">
        <v>870</v>
      </c>
      <c r="AI4114" s="12" t="s">
        <v>100</v>
      </c>
      <c r="AK4114" s="12" t="s">
        <v>860</v>
      </c>
      <c r="BN4114" s="12">
        <v>1</v>
      </c>
    </row>
    <row r="4115" spans="1:66" ht="45" x14ac:dyDescent="0.25">
      <c r="A4115" s="12">
        <v>1</v>
      </c>
      <c r="B4115" s="11" t="str">
        <f t="shared" si="251"/>
        <v>Общий расчет. Анализ даты. Анализ даты. Символические звезды. Звезда Бедствий. Нет</v>
      </c>
      <c r="C4115" s="11" t="str">
        <f>IFERROR(VLOOKUP(I4115,lvl_1[],2,FALSE),"Нет")</f>
        <v>Общий расчет</v>
      </c>
      <c r="D4115" s="11" t="str">
        <f>IFERROR(VLOOKUP(Rule!J4115,lvl_2[],2,FALSE),"Нет")</f>
        <v>Анализ даты</v>
      </c>
      <c r="E4115" s="11" t="str">
        <f>IFERROR(VLOOKUP(Rule!K4115,lvl_3[],2,FALSE),"Нет")</f>
        <v>Анализ даты</v>
      </c>
      <c r="F4115" s="11" t="str">
        <f>IFERROR(INDEX(lvl_4[],MATCH(L4115,lvl_4[ID],0),MATCH(TEXT(K4115,"##0"),lvl_4[#Headers],0)),"Нет")</f>
        <v>Символические звезды</v>
      </c>
      <c r="G4115" s="11" t="str">
        <f>IFERROR(INDEX(lvl_5[],MATCH(M4115,lvl_5[ID],0),MATCH(_xlfn.CONCAT(TEXT(K4115,"##0"),"_",TEXT(L4115,"##0")),lvl_5[#Headers],0)),"Нет")</f>
        <v>Звезда Бедствий</v>
      </c>
      <c r="H4115" s="11" t="str">
        <f>IFERROR(INDEX(lvl_6[],MATCH(N4115,lvl_6[ID],0),MATCH(_xlfn.CONCAT(K4115,"_",L4115,"_",M4115),lvl_6[#Headers],0)),"Нет")</f>
        <v>Нет</v>
      </c>
      <c r="I4115" s="12">
        <v>1</v>
      </c>
      <c r="J4115" s="12">
        <v>4</v>
      </c>
      <c r="K4115" s="12">
        <v>1</v>
      </c>
      <c r="L4115" s="12">
        <v>5</v>
      </c>
      <c r="M4115" s="12">
        <v>8</v>
      </c>
      <c r="N4115" s="12">
        <v>0</v>
      </c>
      <c r="O4115" s="12">
        <f>COUNTIF($P$2:P4115,P4115)</f>
        <v>43</v>
      </c>
      <c r="P4115" s="12" t="str">
        <f t="shared" si="252"/>
        <v>141050800</v>
      </c>
      <c r="Q4115" s="12" t="str">
        <f t="shared" si="253"/>
        <v>1410508000043</v>
      </c>
      <c r="R4115" s="20" t="s">
        <v>3576</v>
      </c>
      <c r="AB4115" s="12" t="s">
        <v>100</v>
      </c>
      <c r="AD4115" s="12" t="s">
        <v>865</v>
      </c>
      <c r="AI4115" s="12" t="s">
        <v>100</v>
      </c>
      <c r="AK4115" s="12" t="s">
        <v>863</v>
      </c>
      <c r="BN4115" s="12">
        <v>1</v>
      </c>
    </row>
    <row r="4116" spans="1:66" ht="45" x14ac:dyDescent="0.25">
      <c r="A4116" s="12">
        <v>1</v>
      </c>
      <c r="B4116" s="11" t="str">
        <f t="shared" si="251"/>
        <v>Общий расчет. Анализ даты. Анализ даты. Символические звезды. Звезда Бедствий. Нет</v>
      </c>
      <c r="C4116" s="11" t="str">
        <f>IFERROR(VLOOKUP(I4116,lvl_1[],2,FALSE),"Нет")</f>
        <v>Общий расчет</v>
      </c>
      <c r="D4116" s="11" t="str">
        <f>IFERROR(VLOOKUP(Rule!J4116,lvl_2[],2,FALSE),"Нет")</f>
        <v>Анализ даты</v>
      </c>
      <c r="E4116" s="11" t="str">
        <f>IFERROR(VLOOKUP(Rule!K4116,lvl_3[],2,FALSE),"Нет")</f>
        <v>Анализ даты</v>
      </c>
      <c r="F4116" s="11" t="str">
        <f>IFERROR(INDEX(lvl_4[],MATCH(L4116,lvl_4[ID],0),MATCH(TEXT(K4116,"##0"),lvl_4[#Headers],0)),"Нет")</f>
        <v>Символические звезды</v>
      </c>
      <c r="G4116" s="11" t="str">
        <f>IFERROR(INDEX(lvl_5[],MATCH(M4116,lvl_5[ID],0),MATCH(_xlfn.CONCAT(TEXT(K4116,"##0"),"_",TEXT(L4116,"##0")),lvl_5[#Headers],0)),"Нет")</f>
        <v>Звезда Бедствий</v>
      </c>
      <c r="H4116" s="11" t="str">
        <f>IFERROR(INDEX(lvl_6[],MATCH(N4116,lvl_6[ID],0),MATCH(_xlfn.CONCAT(K4116,"_",L4116,"_",M4116),lvl_6[#Headers],0)),"Нет")</f>
        <v>Нет</v>
      </c>
      <c r="I4116" s="12">
        <v>1</v>
      </c>
      <c r="J4116" s="12">
        <v>4</v>
      </c>
      <c r="K4116" s="12">
        <v>1</v>
      </c>
      <c r="L4116" s="12">
        <v>5</v>
      </c>
      <c r="M4116" s="12">
        <v>8</v>
      </c>
      <c r="N4116" s="12">
        <v>0</v>
      </c>
      <c r="O4116" s="12">
        <f>COUNTIF($P$2:P4116,P4116)</f>
        <v>44</v>
      </c>
      <c r="P4116" s="12" t="str">
        <f t="shared" si="252"/>
        <v>141050800</v>
      </c>
      <c r="Q4116" s="12" t="str">
        <f t="shared" si="253"/>
        <v>1410508000044</v>
      </c>
      <c r="R4116" s="20" t="s">
        <v>3577</v>
      </c>
      <c r="AB4116" s="12" t="s">
        <v>100</v>
      </c>
      <c r="AD4116" s="12" t="s">
        <v>869</v>
      </c>
      <c r="AI4116" s="12" t="s">
        <v>100</v>
      </c>
      <c r="AK4116" s="12" t="s">
        <v>863</v>
      </c>
      <c r="BN4116" s="12">
        <v>1</v>
      </c>
    </row>
    <row r="4117" spans="1:66" ht="45" x14ac:dyDescent="0.25">
      <c r="A4117" s="12">
        <v>1</v>
      </c>
      <c r="B4117" s="11" t="str">
        <f t="shared" si="251"/>
        <v>Общий расчет. Анализ даты. Анализ даты. Символические звезды. Звезда Бедствий. Нет</v>
      </c>
      <c r="C4117" s="11" t="str">
        <f>IFERROR(VLOOKUP(I4117,lvl_1[],2,FALSE),"Нет")</f>
        <v>Общий расчет</v>
      </c>
      <c r="D4117" s="11" t="str">
        <f>IFERROR(VLOOKUP(Rule!J4117,lvl_2[],2,FALSE),"Нет")</f>
        <v>Анализ даты</v>
      </c>
      <c r="E4117" s="11" t="str">
        <f>IFERROR(VLOOKUP(Rule!K4117,lvl_3[],2,FALSE),"Нет")</f>
        <v>Анализ даты</v>
      </c>
      <c r="F4117" s="11" t="str">
        <f>IFERROR(INDEX(lvl_4[],MATCH(L4117,lvl_4[ID],0),MATCH(TEXT(K4117,"##0"),lvl_4[#Headers],0)),"Нет")</f>
        <v>Символические звезды</v>
      </c>
      <c r="G4117" s="11" t="str">
        <f>IFERROR(INDEX(lvl_5[],MATCH(M4117,lvl_5[ID],0),MATCH(_xlfn.CONCAT(TEXT(K4117,"##0"),"_",TEXT(L4117,"##0")),lvl_5[#Headers],0)),"Нет")</f>
        <v>Звезда Бедствий</v>
      </c>
      <c r="H4117" s="11" t="str">
        <f>IFERROR(INDEX(lvl_6[],MATCH(N4117,lvl_6[ID],0),MATCH(_xlfn.CONCAT(K4117,"_",L4117,"_",M4117),lvl_6[#Headers],0)),"Нет")</f>
        <v>Нет</v>
      </c>
      <c r="I4117" s="12">
        <v>1</v>
      </c>
      <c r="J4117" s="12">
        <v>4</v>
      </c>
      <c r="K4117" s="12">
        <v>1</v>
      </c>
      <c r="L4117" s="12">
        <v>5</v>
      </c>
      <c r="M4117" s="12">
        <v>8</v>
      </c>
      <c r="N4117" s="12">
        <v>0</v>
      </c>
      <c r="O4117" s="12">
        <f>COUNTIF($P$2:P4117,P4117)</f>
        <v>45</v>
      </c>
      <c r="P4117" s="12" t="str">
        <f t="shared" si="252"/>
        <v>141050800</v>
      </c>
      <c r="Q4117" s="12" t="str">
        <f t="shared" si="253"/>
        <v>1410508000045</v>
      </c>
      <c r="R4117" s="20" t="s">
        <v>3578</v>
      </c>
      <c r="AB4117" s="12" t="s">
        <v>100</v>
      </c>
      <c r="AD4117" s="12" t="s">
        <v>861</v>
      </c>
      <c r="AI4117" s="12" t="s">
        <v>100</v>
      </c>
      <c r="AK4117" s="12" t="s">
        <v>863</v>
      </c>
      <c r="BN4117" s="12">
        <v>1</v>
      </c>
    </row>
    <row r="4118" spans="1:66" ht="45" x14ac:dyDescent="0.25">
      <c r="A4118" s="12">
        <v>1</v>
      </c>
      <c r="B4118" s="11" t="str">
        <f t="shared" si="251"/>
        <v>Общий расчет. Анализ даты. Анализ даты. Символические звезды. Звезда Бедствий. Нет</v>
      </c>
      <c r="C4118" s="11" t="str">
        <f>IFERROR(VLOOKUP(I4118,lvl_1[],2,FALSE),"Нет")</f>
        <v>Общий расчет</v>
      </c>
      <c r="D4118" s="11" t="str">
        <f>IFERROR(VLOOKUP(Rule!J4118,lvl_2[],2,FALSE),"Нет")</f>
        <v>Анализ даты</v>
      </c>
      <c r="E4118" s="11" t="str">
        <f>IFERROR(VLOOKUP(Rule!K4118,lvl_3[],2,FALSE),"Нет")</f>
        <v>Анализ даты</v>
      </c>
      <c r="F4118" s="11" t="str">
        <f>IFERROR(INDEX(lvl_4[],MATCH(L4118,lvl_4[ID],0),MATCH(TEXT(K4118,"##0"),lvl_4[#Headers],0)),"Нет")</f>
        <v>Символические звезды</v>
      </c>
      <c r="G4118" s="11" t="str">
        <f>IFERROR(INDEX(lvl_5[],MATCH(M4118,lvl_5[ID],0),MATCH(_xlfn.CONCAT(TEXT(K4118,"##0"),"_",TEXT(L4118,"##0")),lvl_5[#Headers],0)),"Нет")</f>
        <v>Звезда Бедствий</v>
      </c>
      <c r="H4118" s="11" t="str">
        <f>IFERROR(INDEX(lvl_6[],MATCH(N4118,lvl_6[ID],0),MATCH(_xlfn.CONCAT(K4118,"_",L4118,"_",M4118),lvl_6[#Headers],0)),"Нет")</f>
        <v>Нет</v>
      </c>
      <c r="I4118" s="12">
        <v>1</v>
      </c>
      <c r="J4118" s="12">
        <v>4</v>
      </c>
      <c r="K4118" s="12">
        <v>1</v>
      </c>
      <c r="L4118" s="12">
        <v>5</v>
      </c>
      <c r="M4118" s="12">
        <v>8</v>
      </c>
      <c r="N4118" s="12">
        <v>0</v>
      </c>
      <c r="O4118" s="12">
        <f>COUNTIF($P$2:P4118,P4118)</f>
        <v>46</v>
      </c>
      <c r="P4118" s="12" t="str">
        <f t="shared" si="252"/>
        <v>141050800</v>
      </c>
      <c r="Q4118" s="12" t="str">
        <f t="shared" si="253"/>
        <v>1410508000046</v>
      </c>
      <c r="R4118" s="20" t="s">
        <v>3579</v>
      </c>
      <c r="AB4118" s="12" t="s">
        <v>100</v>
      </c>
      <c r="AD4118" s="12" t="s">
        <v>868</v>
      </c>
      <c r="AI4118" s="12" t="s">
        <v>100</v>
      </c>
      <c r="AK4118" s="12" t="s">
        <v>866</v>
      </c>
      <c r="BN4118" s="12">
        <v>1</v>
      </c>
    </row>
    <row r="4119" spans="1:66" ht="45" x14ac:dyDescent="0.25">
      <c r="A4119" s="12">
        <v>1</v>
      </c>
      <c r="B4119" s="11" t="str">
        <f t="shared" si="251"/>
        <v>Общий расчет. Анализ даты. Анализ даты. Символические звезды. Звезда Бедствий. Нет</v>
      </c>
      <c r="C4119" s="11" t="str">
        <f>IFERROR(VLOOKUP(I4119,lvl_1[],2,FALSE),"Нет")</f>
        <v>Общий расчет</v>
      </c>
      <c r="D4119" s="11" t="str">
        <f>IFERROR(VLOOKUP(Rule!J4119,lvl_2[],2,FALSE),"Нет")</f>
        <v>Анализ даты</v>
      </c>
      <c r="E4119" s="11" t="str">
        <f>IFERROR(VLOOKUP(Rule!K4119,lvl_3[],2,FALSE),"Нет")</f>
        <v>Анализ даты</v>
      </c>
      <c r="F4119" s="11" t="str">
        <f>IFERROR(INDEX(lvl_4[],MATCH(L4119,lvl_4[ID],0),MATCH(TEXT(K4119,"##0"),lvl_4[#Headers],0)),"Нет")</f>
        <v>Символические звезды</v>
      </c>
      <c r="G4119" s="11" t="str">
        <f>IFERROR(INDEX(lvl_5[],MATCH(M4119,lvl_5[ID],0),MATCH(_xlfn.CONCAT(TEXT(K4119,"##0"),"_",TEXT(L4119,"##0")),lvl_5[#Headers],0)),"Нет")</f>
        <v>Звезда Бедствий</v>
      </c>
      <c r="H4119" s="11" t="str">
        <f>IFERROR(INDEX(lvl_6[],MATCH(N4119,lvl_6[ID],0),MATCH(_xlfn.CONCAT(K4119,"_",L4119,"_",M4119),lvl_6[#Headers],0)),"Нет")</f>
        <v>Нет</v>
      </c>
      <c r="I4119" s="12">
        <v>1</v>
      </c>
      <c r="J4119" s="12">
        <v>4</v>
      </c>
      <c r="K4119" s="12">
        <v>1</v>
      </c>
      <c r="L4119" s="12">
        <v>5</v>
      </c>
      <c r="M4119" s="12">
        <v>8</v>
      </c>
      <c r="N4119" s="12">
        <v>0</v>
      </c>
      <c r="O4119" s="12">
        <f>COUNTIF($P$2:P4119,P4119)</f>
        <v>47</v>
      </c>
      <c r="P4119" s="12" t="str">
        <f t="shared" si="252"/>
        <v>141050800</v>
      </c>
      <c r="Q4119" s="12" t="str">
        <f t="shared" si="253"/>
        <v>1410508000047</v>
      </c>
      <c r="R4119" s="20" t="s">
        <v>3580</v>
      </c>
      <c r="AB4119" s="12" t="s">
        <v>100</v>
      </c>
      <c r="AD4119" s="12" t="s">
        <v>860</v>
      </c>
      <c r="AI4119" s="12" t="s">
        <v>100</v>
      </c>
      <c r="AK4119" s="12" t="s">
        <v>866</v>
      </c>
      <c r="BN4119" s="12">
        <v>1</v>
      </c>
    </row>
    <row r="4120" spans="1:66" ht="45" x14ac:dyDescent="0.25">
      <c r="A4120" s="12">
        <v>1</v>
      </c>
      <c r="B4120" s="11" t="str">
        <f t="shared" si="251"/>
        <v>Общий расчет. Анализ даты. Анализ даты. Символические звезды. Звезда Бедствий. Нет</v>
      </c>
      <c r="C4120" s="11" t="str">
        <f>IFERROR(VLOOKUP(I4120,lvl_1[],2,FALSE),"Нет")</f>
        <v>Общий расчет</v>
      </c>
      <c r="D4120" s="11" t="str">
        <f>IFERROR(VLOOKUP(Rule!J4120,lvl_2[],2,FALSE),"Нет")</f>
        <v>Анализ даты</v>
      </c>
      <c r="E4120" s="11" t="str">
        <f>IFERROR(VLOOKUP(Rule!K4120,lvl_3[],2,FALSE),"Нет")</f>
        <v>Анализ даты</v>
      </c>
      <c r="F4120" s="11" t="str">
        <f>IFERROR(INDEX(lvl_4[],MATCH(L4120,lvl_4[ID],0),MATCH(TEXT(K4120,"##0"),lvl_4[#Headers],0)),"Нет")</f>
        <v>Символические звезды</v>
      </c>
      <c r="G4120" s="11" t="str">
        <f>IFERROR(INDEX(lvl_5[],MATCH(M4120,lvl_5[ID],0),MATCH(_xlfn.CONCAT(TEXT(K4120,"##0"),"_",TEXT(L4120,"##0")),lvl_5[#Headers],0)),"Нет")</f>
        <v>Звезда Бедствий</v>
      </c>
      <c r="H4120" s="11" t="str">
        <f>IFERROR(INDEX(lvl_6[],MATCH(N4120,lvl_6[ID],0),MATCH(_xlfn.CONCAT(K4120,"_",L4120,"_",M4120),lvl_6[#Headers],0)),"Нет")</f>
        <v>Нет</v>
      </c>
      <c r="I4120" s="12">
        <v>1</v>
      </c>
      <c r="J4120" s="12">
        <v>4</v>
      </c>
      <c r="K4120" s="12">
        <v>1</v>
      </c>
      <c r="L4120" s="12">
        <v>5</v>
      </c>
      <c r="M4120" s="12">
        <v>8</v>
      </c>
      <c r="N4120" s="12">
        <v>0</v>
      </c>
      <c r="O4120" s="12">
        <f>COUNTIF($P$2:P4120,P4120)</f>
        <v>48</v>
      </c>
      <c r="P4120" s="12" t="str">
        <f t="shared" si="252"/>
        <v>141050800</v>
      </c>
      <c r="Q4120" s="12" t="str">
        <f t="shared" si="253"/>
        <v>1410508000048</v>
      </c>
      <c r="R4120" s="20" t="s">
        <v>3581</v>
      </c>
      <c r="AB4120" s="12" t="s">
        <v>100</v>
      </c>
      <c r="AD4120" s="12" t="s">
        <v>864</v>
      </c>
      <c r="AI4120" s="12" t="s">
        <v>100</v>
      </c>
      <c r="AK4120" s="12" t="s">
        <v>866</v>
      </c>
      <c r="BN4120" s="12">
        <v>1</v>
      </c>
    </row>
    <row r="4121" spans="1:66" ht="45" x14ac:dyDescent="0.25">
      <c r="A4121" s="12">
        <v>1</v>
      </c>
      <c r="B4121" s="11" t="str">
        <f t="shared" si="251"/>
        <v>Общий расчет. Анализ даты. Анализ даты. Символические звезды. Небесный доктор / медик. Нет</v>
      </c>
      <c r="C4121" s="11" t="str">
        <f>IFERROR(VLOOKUP(I4121,lvl_1[],2,FALSE),"Нет")</f>
        <v>Общий расчет</v>
      </c>
      <c r="D4121" s="11" t="str">
        <f>IFERROR(VLOOKUP(Rule!J4121,lvl_2[],2,FALSE),"Нет")</f>
        <v>Анализ даты</v>
      </c>
      <c r="E4121" s="11" t="str">
        <f>IFERROR(VLOOKUP(Rule!K4121,lvl_3[],2,FALSE),"Нет")</f>
        <v>Анализ даты</v>
      </c>
      <c r="F4121" s="11" t="str">
        <f>IFERROR(INDEX(lvl_4[],MATCH(L4121,lvl_4[ID],0),MATCH(TEXT(K4121,"##0"),lvl_4[#Headers],0)),"Нет")</f>
        <v>Символические звезды</v>
      </c>
      <c r="G4121" s="11" t="str">
        <f>IFERROR(INDEX(lvl_5[],MATCH(M4121,lvl_5[ID],0),MATCH(_xlfn.CONCAT(TEXT(K4121,"##0"),"_",TEXT(L4121,"##0")),lvl_5[#Headers],0)),"Нет")</f>
        <v>Небесный доктор / медик</v>
      </c>
      <c r="H4121" s="11" t="str">
        <f>IFERROR(INDEX(lvl_6[],MATCH(N4121,lvl_6[ID],0),MATCH(_xlfn.CONCAT(K4121,"_",L4121,"_",M4121),lvl_6[#Headers],0)),"Нет")</f>
        <v>Нет</v>
      </c>
      <c r="I4121" s="12">
        <v>1</v>
      </c>
      <c r="J4121" s="12">
        <v>4</v>
      </c>
      <c r="K4121" s="12">
        <v>1</v>
      </c>
      <c r="L4121" s="12">
        <v>5</v>
      </c>
      <c r="M4121" s="12">
        <v>9</v>
      </c>
      <c r="N4121" s="12">
        <v>0</v>
      </c>
      <c r="O4121" s="12">
        <f>COUNTIF($P$2:P4121,P4121)</f>
        <v>37</v>
      </c>
      <c r="P4121" s="12" t="str">
        <f t="shared" si="252"/>
        <v>141050900</v>
      </c>
      <c r="Q4121" s="12" t="str">
        <f t="shared" si="253"/>
        <v>1410509000037</v>
      </c>
      <c r="R4121" s="20" t="s">
        <v>3582</v>
      </c>
      <c r="AB4121" s="12" t="s">
        <v>100</v>
      </c>
      <c r="AD4121" s="12" t="s">
        <v>869</v>
      </c>
      <c r="AI4121" s="12" t="s">
        <v>100</v>
      </c>
      <c r="AK4121" s="12" t="s">
        <v>868</v>
      </c>
      <c r="BN4121" s="12">
        <v>1</v>
      </c>
    </row>
    <row r="4122" spans="1:66" ht="45" x14ac:dyDescent="0.25">
      <c r="A4122" s="12">
        <v>1</v>
      </c>
      <c r="B4122" s="11" t="str">
        <f t="shared" si="251"/>
        <v>Общий расчет. Анализ даты. Анализ даты. Символические звезды. Небесный доктор / медик. Нет</v>
      </c>
      <c r="C4122" s="11" t="str">
        <f>IFERROR(VLOOKUP(I4122,lvl_1[],2,FALSE),"Нет")</f>
        <v>Общий расчет</v>
      </c>
      <c r="D4122" s="11" t="str">
        <f>IFERROR(VLOOKUP(Rule!J4122,lvl_2[],2,FALSE),"Нет")</f>
        <v>Анализ даты</v>
      </c>
      <c r="E4122" s="11" t="str">
        <f>IFERROR(VLOOKUP(Rule!K4122,lvl_3[],2,FALSE),"Нет")</f>
        <v>Анализ даты</v>
      </c>
      <c r="F4122" s="11" t="str">
        <f>IFERROR(INDEX(lvl_4[],MATCH(L4122,lvl_4[ID],0),MATCH(TEXT(K4122,"##0"),lvl_4[#Headers],0)),"Нет")</f>
        <v>Символические звезды</v>
      </c>
      <c r="G4122" s="11" t="str">
        <f>IFERROR(INDEX(lvl_5[],MATCH(M4122,lvl_5[ID],0),MATCH(_xlfn.CONCAT(TEXT(K4122,"##0"),"_",TEXT(L4122,"##0")),lvl_5[#Headers],0)),"Нет")</f>
        <v>Небесный доктор / медик</v>
      </c>
      <c r="H4122" s="11" t="str">
        <f>IFERROR(INDEX(lvl_6[],MATCH(N4122,lvl_6[ID],0),MATCH(_xlfn.CONCAT(K4122,"_",L4122,"_",M4122),lvl_6[#Headers],0)),"Нет")</f>
        <v>Нет</v>
      </c>
      <c r="I4122" s="12">
        <v>1</v>
      </c>
      <c r="J4122" s="12">
        <v>4</v>
      </c>
      <c r="K4122" s="12">
        <v>1</v>
      </c>
      <c r="L4122" s="12">
        <v>5</v>
      </c>
      <c r="M4122" s="12">
        <v>9</v>
      </c>
      <c r="N4122" s="12">
        <v>0</v>
      </c>
      <c r="O4122" s="12">
        <f>COUNTIF($P$2:P4122,P4122)</f>
        <v>38</v>
      </c>
      <c r="P4122" s="12" t="str">
        <f t="shared" si="252"/>
        <v>141050900</v>
      </c>
      <c r="Q4122" s="12" t="str">
        <f t="shared" si="253"/>
        <v>1410509000038</v>
      </c>
      <c r="R4122" s="20" t="s">
        <v>3583</v>
      </c>
      <c r="AB4122" s="12" t="s">
        <v>100</v>
      </c>
      <c r="AD4122" s="12" t="s">
        <v>870</v>
      </c>
      <c r="AI4122" s="12" t="s">
        <v>100</v>
      </c>
      <c r="AK4122" s="12" t="s">
        <v>869</v>
      </c>
      <c r="BN4122" s="12">
        <v>1</v>
      </c>
    </row>
    <row r="4123" spans="1:66" ht="45" x14ac:dyDescent="0.25">
      <c r="A4123" s="12">
        <v>1</v>
      </c>
      <c r="B4123" s="11" t="str">
        <f t="shared" si="251"/>
        <v>Общий расчет. Анализ даты. Анализ даты. Символические звезды. Небесный доктор / медик. Нет</v>
      </c>
      <c r="C4123" s="11" t="str">
        <f>IFERROR(VLOOKUP(I4123,lvl_1[],2,FALSE),"Нет")</f>
        <v>Общий расчет</v>
      </c>
      <c r="D4123" s="11" t="str">
        <f>IFERROR(VLOOKUP(Rule!J4123,lvl_2[],2,FALSE),"Нет")</f>
        <v>Анализ даты</v>
      </c>
      <c r="E4123" s="11" t="str">
        <f>IFERROR(VLOOKUP(Rule!K4123,lvl_3[],2,FALSE),"Нет")</f>
        <v>Анализ даты</v>
      </c>
      <c r="F4123" s="11" t="str">
        <f>IFERROR(INDEX(lvl_4[],MATCH(L4123,lvl_4[ID],0),MATCH(TEXT(K4123,"##0"),lvl_4[#Headers],0)),"Нет")</f>
        <v>Символические звезды</v>
      </c>
      <c r="G4123" s="11" t="str">
        <f>IFERROR(INDEX(lvl_5[],MATCH(M4123,lvl_5[ID],0),MATCH(_xlfn.CONCAT(TEXT(K4123,"##0"),"_",TEXT(L4123,"##0")),lvl_5[#Headers],0)),"Нет")</f>
        <v>Небесный доктор / медик</v>
      </c>
      <c r="H4123" s="11" t="str">
        <f>IFERROR(INDEX(lvl_6[],MATCH(N4123,lvl_6[ID],0),MATCH(_xlfn.CONCAT(K4123,"_",L4123,"_",M4123),lvl_6[#Headers],0)),"Нет")</f>
        <v>Нет</v>
      </c>
      <c r="I4123" s="12">
        <v>1</v>
      </c>
      <c r="J4123" s="12">
        <v>4</v>
      </c>
      <c r="K4123" s="12">
        <v>1</v>
      </c>
      <c r="L4123" s="12">
        <v>5</v>
      </c>
      <c r="M4123" s="12">
        <v>9</v>
      </c>
      <c r="N4123" s="12">
        <v>0</v>
      </c>
      <c r="O4123" s="12">
        <f>COUNTIF($P$2:P4123,P4123)</f>
        <v>39</v>
      </c>
      <c r="P4123" s="12" t="str">
        <f t="shared" si="252"/>
        <v>141050900</v>
      </c>
      <c r="Q4123" s="12" t="str">
        <f t="shared" si="253"/>
        <v>1410509000039</v>
      </c>
      <c r="R4123" s="20" t="s">
        <v>3584</v>
      </c>
      <c r="AB4123" s="12" t="s">
        <v>100</v>
      </c>
      <c r="AD4123" s="12" t="s">
        <v>859</v>
      </c>
      <c r="AI4123" s="12" t="s">
        <v>100</v>
      </c>
      <c r="AK4123" s="12" t="s">
        <v>870</v>
      </c>
      <c r="BN4123" s="12">
        <v>1</v>
      </c>
    </row>
    <row r="4124" spans="1:66" ht="45" x14ac:dyDescent="0.25">
      <c r="A4124" s="12">
        <v>1</v>
      </c>
      <c r="B4124" s="11" t="str">
        <f t="shared" si="251"/>
        <v>Общий расчет. Анализ даты. Анализ даты. Символические звезды. Небесный доктор / медик. Нет</v>
      </c>
      <c r="C4124" s="11" t="str">
        <f>IFERROR(VLOOKUP(I4124,lvl_1[],2,FALSE),"Нет")</f>
        <v>Общий расчет</v>
      </c>
      <c r="D4124" s="11" t="str">
        <f>IFERROR(VLOOKUP(Rule!J4124,lvl_2[],2,FALSE),"Нет")</f>
        <v>Анализ даты</v>
      </c>
      <c r="E4124" s="11" t="str">
        <f>IFERROR(VLOOKUP(Rule!K4124,lvl_3[],2,FALSE),"Нет")</f>
        <v>Анализ даты</v>
      </c>
      <c r="F4124" s="11" t="str">
        <f>IFERROR(INDEX(lvl_4[],MATCH(L4124,lvl_4[ID],0),MATCH(TEXT(K4124,"##0"),lvl_4[#Headers],0)),"Нет")</f>
        <v>Символические звезды</v>
      </c>
      <c r="G4124" s="11" t="str">
        <f>IFERROR(INDEX(lvl_5[],MATCH(M4124,lvl_5[ID],0),MATCH(_xlfn.CONCAT(TEXT(K4124,"##0"),"_",TEXT(L4124,"##0")),lvl_5[#Headers],0)),"Нет")</f>
        <v>Небесный доктор / медик</v>
      </c>
      <c r="H4124" s="11" t="str">
        <f>IFERROR(INDEX(lvl_6[],MATCH(N4124,lvl_6[ID],0),MATCH(_xlfn.CONCAT(K4124,"_",L4124,"_",M4124),lvl_6[#Headers],0)),"Нет")</f>
        <v>Нет</v>
      </c>
      <c r="I4124" s="12">
        <v>1</v>
      </c>
      <c r="J4124" s="12">
        <v>4</v>
      </c>
      <c r="K4124" s="12">
        <v>1</v>
      </c>
      <c r="L4124" s="12">
        <v>5</v>
      </c>
      <c r="M4124" s="12">
        <v>9</v>
      </c>
      <c r="N4124" s="12">
        <v>0</v>
      </c>
      <c r="O4124" s="12">
        <f>COUNTIF($P$2:P4124,P4124)</f>
        <v>40</v>
      </c>
      <c r="P4124" s="12" t="str">
        <f t="shared" si="252"/>
        <v>141050900</v>
      </c>
      <c r="Q4124" s="12" t="str">
        <f t="shared" si="253"/>
        <v>1410509000040</v>
      </c>
      <c r="R4124" s="20" t="s">
        <v>3585</v>
      </c>
      <c r="AB4124" s="12" t="s">
        <v>100</v>
      </c>
      <c r="AD4124" s="12" t="s">
        <v>860</v>
      </c>
      <c r="AI4124" s="12" t="s">
        <v>100</v>
      </c>
      <c r="AK4124" s="12" t="s">
        <v>859</v>
      </c>
      <c r="BN4124" s="12">
        <v>1</v>
      </c>
    </row>
    <row r="4125" spans="1:66" ht="45" x14ac:dyDescent="0.25">
      <c r="A4125" s="12">
        <v>1</v>
      </c>
      <c r="B4125" s="11" t="str">
        <f t="shared" si="251"/>
        <v>Общий расчет. Анализ даты. Анализ даты. Символические звезды. Небесный доктор / медик. Нет</v>
      </c>
      <c r="C4125" s="11" t="str">
        <f>IFERROR(VLOOKUP(I4125,lvl_1[],2,FALSE),"Нет")</f>
        <v>Общий расчет</v>
      </c>
      <c r="D4125" s="11" t="str">
        <f>IFERROR(VLOOKUP(Rule!J4125,lvl_2[],2,FALSE),"Нет")</f>
        <v>Анализ даты</v>
      </c>
      <c r="E4125" s="11" t="str">
        <f>IFERROR(VLOOKUP(Rule!K4125,lvl_3[],2,FALSE),"Нет")</f>
        <v>Анализ даты</v>
      </c>
      <c r="F4125" s="11" t="str">
        <f>IFERROR(INDEX(lvl_4[],MATCH(L4125,lvl_4[ID],0),MATCH(TEXT(K4125,"##0"),lvl_4[#Headers],0)),"Нет")</f>
        <v>Символические звезды</v>
      </c>
      <c r="G4125" s="11" t="str">
        <f>IFERROR(INDEX(lvl_5[],MATCH(M4125,lvl_5[ID],0),MATCH(_xlfn.CONCAT(TEXT(K4125,"##0"),"_",TEXT(L4125,"##0")),lvl_5[#Headers],0)),"Нет")</f>
        <v>Небесный доктор / медик</v>
      </c>
      <c r="H4125" s="11" t="str">
        <f>IFERROR(INDEX(lvl_6[],MATCH(N4125,lvl_6[ID],0),MATCH(_xlfn.CONCAT(K4125,"_",L4125,"_",M4125),lvl_6[#Headers],0)),"Нет")</f>
        <v>Нет</v>
      </c>
      <c r="I4125" s="12">
        <v>1</v>
      </c>
      <c r="J4125" s="12">
        <v>4</v>
      </c>
      <c r="K4125" s="12">
        <v>1</v>
      </c>
      <c r="L4125" s="12">
        <v>5</v>
      </c>
      <c r="M4125" s="12">
        <v>9</v>
      </c>
      <c r="N4125" s="12">
        <v>0</v>
      </c>
      <c r="O4125" s="12">
        <f>COUNTIF($P$2:P4125,P4125)</f>
        <v>41</v>
      </c>
      <c r="P4125" s="12" t="str">
        <f t="shared" si="252"/>
        <v>141050900</v>
      </c>
      <c r="Q4125" s="12" t="str">
        <f t="shared" si="253"/>
        <v>1410509000041</v>
      </c>
      <c r="R4125" s="20" t="s">
        <v>3586</v>
      </c>
      <c r="AB4125" s="12" t="s">
        <v>100</v>
      </c>
      <c r="AD4125" s="12" t="s">
        <v>861</v>
      </c>
      <c r="AI4125" s="12" t="s">
        <v>100</v>
      </c>
      <c r="AK4125" s="12" t="s">
        <v>860</v>
      </c>
      <c r="BN4125" s="12">
        <v>1</v>
      </c>
    </row>
    <row r="4126" spans="1:66" ht="45" x14ac:dyDescent="0.25">
      <c r="A4126" s="12">
        <v>1</v>
      </c>
      <c r="B4126" s="11" t="str">
        <f t="shared" si="251"/>
        <v>Общий расчет. Анализ даты. Анализ даты. Символические звезды. Небесный доктор / медик. Нет</v>
      </c>
      <c r="C4126" s="11" t="str">
        <f>IFERROR(VLOOKUP(I4126,lvl_1[],2,FALSE),"Нет")</f>
        <v>Общий расчет</v>
      </c>
      <c r="D4126" s="11" t="str">
        <f>IFERROR(VLOOKUP(Rule!J4126,lvl_2[],2,FALSE),"Нет")</f>
        <v>Анализ даты</v>
      </c>
      <c r="E4126" s="11" t="str">
        <f>IFERROR(VLOOKUP(Rule!K4126,lvl_3[],2,FALSE),"Нет")</f>
        <v>Анализ даты</v>
      </c>
      <c r="F4126" s="11" t="str">
        <f>IFERROR(INDEX(lvl_4[],MATCH(L4126,lvl_4[ID],0),MATCH(TEXT(K4126,"##0"),lvl_4[#Headers],0)),"Нет")</f>
        <v>Символические звезды</v>
      </c>
      <c r="G4126" s="11" t="str">
        <f>IFERROR(INDEX(lvl_5[],MATCH(M4126,lvl_5[ID],0),MATCH(_xlfn.CONCAT(TEXT(K4126,"##0"),"_",TEXT(L4126,"##0")),lvl_5[#Headers],0)),"Нет")</f>
        <v>Небесный доктор / медик</v>
      </c>
      <c r="H4126" s="11" t="str">
        <f>IFERROR(INDEX(lvl_6[],MATCH(N4126,lvl_6[ID],0),MATCH(_xlfn.CONCAT(K4126,"_",L4126,"_",M4126),lvl_6[#Headers],0)),"Нет")</f>
        <v>Нет</v>
      </c>
      <c r="I4126" s="12">
        <v>1</v>
      </c>
      <c r="J4126" s="12">
        <v>4</v>
      </c>
      <c r="K4126" s="12">
        <v>1</v>
      </c>
      <c r="L4126" s="12">
        <v>5</v>
      </c>
      <c r="M4126" s="12">
        <v>9</v>
      </c>
      <c r="N4126" s="12">
        <v>0</v>
      </c>
      <c r="O4126" s="12">
        <f>COUNTIF($P$2:P4126,P4126)</f>
        <v>42</v>
      </c>
      <c r="P4126" s="12" t="str">
        <f t="shared" si="252"/>
        <v>141050900</v>
      </c>
      <c r="Q4126" s="12" t="str">
        <f t="shared" si="253"/>
        <v>1410509000042</v>
      </c>
      <c r="R4126" s="20" t="s">
        <v>3587</v>
      </c>
      <c r="AB4126" s="12" t="s">
        <v>100</v>
      </c>
      <c r="AD4126" s="12" t="s">
        <v>862</v>
      </c>
      <c r="AI4126" s="12" t="s">
        <v>100</v>
      </c>
      <c r="AK4126" s="12" t="s">
        <v>861</v>
      </c>
      <c r="BN4126" s="12">
        <v>1</v>
      </c>
    </row>
    <row r="4127" spans="1:66" ht="45" x14ac:dyDescent="0.25">
      <c r="A4127" s="12">
        <v>1</v>
      </c>
      <c r="B4127" s="11" t="str">
        <f t="shared" si="251"/>
        <v>Общий расчет. Анализ даты. Анализ даты. Символические звезды. Небесный доктор / медик. Нет</v>
      </c>
      <c r="C4127" s="11" t="str">
        <f>IFERROR(VLOOKUP(I4127,lvl_1[],2,FALSE),"Нет")</f>
        <v>Общий расчет</v>
      </c>
      <c r="D4127" s="11" t="str">
        <f>IFERROR(VLOOKUP(Rule!J4127,lvl_2[],2,FALSE),"Нет")</f>
        <v>Анализ даты</v>
      </c>
      <c r="E4127" s="11" t="str">
        <f>IFERROR(VLOOKUP(Rule!K4127,lvl_3[],2,FALSE),"Нет")</f>
        <v>Анализ даты</v>
      </c>
      <c r="F4127" s="11" t="str">
        <f>IFERROR(INDEX(lvl_4[],MATCH(L4127,lvl_4[ID],0),MATCH(TEXT(K4127,"##0"),lvl_4[#Headers],0)),"Нет")</f>
        <v>Символические звезды</v>
      </c>
      <c r="G4127" s="11" t="str">
        <f>IFERROR(INDEX(lvl_5[],MATCH(M4127,lvl_5[ID],0),MATCH(_xlfn.CONCAT(TEXT(K4127,"##0"),"_",TEXT(L4127,"##0")),lvl_5[#Headers],0)),"Нет")</f>
        <v>Небесный доктор / медик</v>
      </c>
      <c r="H4127" s="11" t="str">
        <f>IFERROR(INDEX(lvl_6[],MATCH(N4127,lvl_6[ID],0),MATCH(_xlfn.CONCAT(K4127,"_",L4127,"_",M4127),lvl_6[#Headers],0)),"Нет")</f>
        <v>Нет</v>
      </c>
      <c r="I4127" s="12">
        <v>1</v>
      </c>
      <c r="J4127" s="12">
        <v>4</v>
      </c>
      <c r="K4127" s="12">
        <v>1</v>
      </c>
      <c r="L4127" s="12">
        <v>5</v>
      </c>
      <c r="M4127" s="12">
        <v>9</v>
      </c>
      <c r="N4127" s="12">
        <v>0</v>
      </c>
      <c r="O4127" s="12">
        <f>COUNTIF($P$2:P4127,P4127)</f>
        <v>43</v>
      </c>
      <c r="P4127" s="12" t="str">
        <f t="shared" si="252"/>
        <v>141050900</v>
      </c>
      <c r="Q4127" s="12" t="str">
        <f t="shared" si="253"/>
        <v>1410509000043</v>
      </c>
      <c r="R4127" s="20" t="s">
        <v>3588</v>
      </c>
      <c r="AB4127" s="12" t="s">
        <v>100</v>
      </c>
      <c r="AD4127" s="12" t="s">
        <v>863</v>
      </c>
      <c r="AI4127" s="12" t="s">
        <v>100</v>
      </c>
      <c r="AK4127" s="12" t="s">
        <v>862</v>
      </c>
      <c r="BN4127" s="12">
        <v>1</v>
      </c>
    </row>
    <row r="4128" spans="1:66" ht="45" x14ac:dyDescent="0.25">
      <c r="A4128" s="12">
        <v>1</v>
      </c>
      <c r="B4128" s="11" t="str">
        <f t="shared" si="251"/>
        <v>Общий расчет. Анализ даты. Анализ даты. Символические звезды. Небесный доктор / медик. Нет</v>
      </c>
      <c r="C4128" s="11" t="str">
        <f>IFERROR(VLOOKUP(I4128,lvl_1[],2,FALSE),"Нет")</f>
        <v>Общий расчет</v>
      </c>
      <c r="D4128" s="11" t="str">
        <f>IFERROR(VLOOKUP(Rule!J4128,lvl_2[],2,FALSE),"Нет")</f>
        <v>Анализ даты</v>
      </c>
      <c r="E4128" s="11" t="str">
        <f>IFERROR(VLOOKUP(Rule!K4128,lvl_3[],2,FALSE),"Нет")</f>
        <v>Анализ даты</v>
      </c>
      <c r="F4128" s="11" t="str">
        <f>IFERROR(INDEX(lvl_4[],MATCH(L4128,lvl_4[ID],0),MATCH(TEXT(K4128,"##0"),lvl_4[#Headers],0)),"Нет")</f>
        <v>Символические звезды</v>
      </c>
      <c r="G4128" s="11" t="str">
        <f>IFERROR(INDEX(lvl_5[],MATCH(M4128,lvl_5[ID],0),MATCH(_xlfn.CONCAT(TEXT(K4128,"##0"),"_",TEXT(L4128,"##0")),lvl_5[#Headers],0)),"Нет")</f>
        <v>Небесный доктор / медик</v>
      </c>
      <c r="H4128" s="11" t="str">
        <f>IFERROR(INDEX(lvl_6[],MATCH(N4128,lvl_6[ID],0),MATCH(_xlfn.CONCAT(K4128,"_",L4128,"_",M4128),lvl_6[#Headers],0)),"Нет")</f>
        <v>Нет</v>
      </c>
      <c r="I4128" s="12">
        <v>1</v>
      </c>
      <c r="J4128" s="12">
        <v>4</v>
      </c>
      <c r="K4128" s="12">
        <v>1</v>
      </c>
      <c r="L4128" s="12">
        <v>5</v>
      </c>
      <c r="M4128" s="12">
        <v>9</v>
      </c>
      <c r="N4128" s="12">
        <v>0</v>
      </c>
      <c r="O4128" s="12">
        <f>COUNTIF($P$2:P4128,P4128)</f>
        <v>44</v>
      </c>
      <c r="P4128" s="12" t="str">
        <f t="shared" si="252"/>
        <v>141050900</v>
      </c>
      <c r="Q4128" s="12" t="str">
        <f t="shared" si="253"/>
        <v>1410509000044</v>
      </c>
      <c r="R4128" s="20" t="s">
        <v>3589</v>
      </c>
      <c r="AB4128" s="12" t="s">
        <v>100</v>
      </c>
      <c r="AD4128" s="12" t="s">
        <v>864</v>
      </c>
      <c r="AI4128" s="12" t="s">
        <v>100</v>
      </c>
      <c r="AK4128" s="12" t="s">
        <v>863</v>
      </c>
      <c r="BN4128" s="12">
        <v>1</v>
      </c>
    </row>
    <row r="4129" spans="1:66" ht="45" x14ac:dyDescent="0.25">
      <c r="A4129" s="12">
        <v>1</v>
      </c>
      <c r="B4129" s="11" t="str">
        <f t="shared" si="251"/>
        <v>Общий расчет. Анализ даты. Анализ даты. Символические звезды. Небесный доктор / медик. Нет</v>
      </c>
      <c r="C4129" s="11" t="str">
        <f>IFERROR(VLOOKUP(I4129,lvl_1[],2,FALSE),"Нет")</f>
        <v>Общий расчет</v>
      </c>
      <c r="D4129" s="11" t="str">
        <f>IFERROR(VLOOKUP(Rule!J4129,lvl_2[],2,FALSE),"Нет")</f>
        <v>Анализ даты</v>
      </c>
      <c r="E4129" s="11" t="str">
        <f>IFERROR(VLOOKUP(Rule!K4129,lvl_3[],2,FALSE),"Нет")</f>
        <v>Анализ даты</v>
      </c>
      <c r="F4129" s="11" t="str">
        <f>IFERROR(INDEX(lvl_4[],MATCH(L4129,lvl_4[ID],0),MATCH(TEXT(K4129,"##0"),lvl_4[#Headers],0)),"Нет")</f>
        <v>Символические звезды</v>
      </c>
      <c r="G4129" s="11" t="str">
        <f>IFERROR(INDEX(lvl_5[],MATCH(M4129,lvl_5[ID],0),MATCH(_xlfn.CONCAT(TEXT(K4129,"##0"),"_",TEXT(L4129,"##0")),lvl_5[#Headers],0)),"Нет")</f>
        <v>Небесный доктор / медик</v>
      </c>
      <c r="H4129" s="11" t="str">
        <f>IFERROR(INDEX(lvl_6[],MATCH(N4129,lvl_6[ID],0),MATCH(_xlfn.CONCAT(K4129,"_",L4129,"_",M4129),lvl_6[#Headers],0)),"Нет")</f>
        <v>Нет</v>
      </c>
      <c r="I4129" s="12">
        <v>1</v>
      </c>
      <c r="J4129" s="12">
        <v>4</v>
      </c>
      <c r="K4129" s="12">
        <v>1</v>
      </c>
      <c r="L4129" s="12">
        <v>5</v>
      </c>
      <c r="M4129" s="12">
        <v>9</v>
      </c>
      <c r="N4129" s="12">
        <v>0</v>
      </c>
      <c r="O4129" s="12">
        <f>COUNTIF($P$2:P4129,P4129)</f>
        <v>45</v>
      </c>
      <c r="P4129" s="12" t="str">
        <f t="shared" si="252"/>
        <v>141050900</v>
      </c>
      <c r="Q4129" s="12" t="str">
        <f t="shared" si="253"/>
        <v>1410509000045</v>
      </c>
      <c r="R4129" s="20" t="s">
        <v>3590</v>
      </c>
      <c r="AB4129" s="12" t="s">
        <v>100</v>
      </c>
      <c r="AD4129" s="12" t="s">
        <v>865</v>
      </c>
      <c r="AI4129" s="12" t="s">
        <v>100</v>
      </c>
      <c r="AK4129" s="12" t="s">
        <v>864</v>
      </c>
      <c r="BN4129" s="12">
        <v>1</v>
      </c>
    </row>
    <row r="4130" spans="1:66" ht="45" x14ac:dyDescent="0.25">
      <c r="A4130" s="12">
        <v>1</v>
      </c>
      <c r="B4130" s="11" t="str">
        <f t="shared" si="251"/>
        <v>Общий расчет. Анализ даты. Анализ даты. Символические звезды. Небесный доктор / медик. Нет</v>
      </c>
      <c r="C4130" s="11" t="str">
        <f>IFERROR(VLOOKUP(I4130,lvl_1[],2,FALSE),"Нет")</f>
        <v>Общий расчет</v>
      </c>
      <c r="D4130" s="11" t="str">
        <f>IFERROR(VLOOKUP(Rule!J4130,lvl_2[],2,FALSE),"Нет")</f>
        <v>Анализ даты</v>
      </c>
      <c r="E4130" s="11" t="str">
        <f>IFERROR(VLOOKUP(Rule!K4130,lvl_3[],2,FALSE),"Нет")</f>
        <v>Анализ даты</v>
      </c>
      <c r="F4130" s="11" t="str">
        <f>IFERROR(INDEX(lvl_4[],MATCH(L4130,lvl_4[ID],0),MATCH(TEXT(K4130,"##0"),lvl_4[#Headers],0)),"Нет")</f>
        <v>Символические звезды</v>
      </c>
      <c r="G4130" s="11" t="str">
        <f>IFERROR(INDEX(lvl_5[],MATCH(M4130,lvl_5[ID],0),MATCH(_xlfn.CONCAT(TEXT(K4130,"##0"),"_",TEXT(L4130,"##0")),lvl_5[#Headers],0)),"Нет")</f>
        <v>Небесный доктор / медик</v>
      </c>
      <c r="H4130" s="11" t="str">
        <f>IFERROR(INDEX(lvl_6[],MATCH(N4130,lvl_6[ID],0),MATCH(_xlfn.CONCAT(K4130,"_",L4130,"_",M4130),lvl_6[#Headers],0)),"Нет")</f>
        <v>Нет</v>
      </c>
      <c r="I4130" s="12">
        <v>1</v>
      </c>
      <c r="J4130" s="12">
        <v>4</v>
      </c>
      <c r="K4130" s="12">
        <v>1</v>
      </c>
      <c r="L4130" s="12">
        <v>5</v>
      </c>
      <c r="M4130" s="12">
        <v>9</v>
      </c>
      <c r="N4130" s="12">
        <v>0</v>
      </c>
      <c r="O4130" s="12">
        <f>COUNTIF($P$2:P4130,P4130)</f>
        <v>46</v>
      </c>
      <c r="P4130" s="12" t="str">
        <f t="shared" si="252"/>
        <v>141050900</v>
      </c>
      <c r="Q4130" s="12" t="str">
        <f t="shared" si="253"/>
        <v>1410509000046</v>
      </c>
      <c r="R4130" s="20" t="s">
        <v>3591</v>
      </c>
      <c r="AB4130" s="12" t="s">
        <v>100</v>
      </c>
      <c r="AD4130" s="12" t="s">
        <v>866</v>
      </c>
      <c r="AI4130" s="12" t="s">
        <v>100</v>
      </c>
      <c r="AK4130" s="12" t="s">
        <v>865</v>
      </c>
      <c r="BN4130" s="12">
        <v>1</v>
      </c>
    </row>
    <row r="4131" spans="1:66" ht="45" x14ac:dyDescent="0.25">
      <c r="A4131" s="12">
        <v>1</v>
      </c>
      <c r="B4131" s="11" t="str">
        <f t="shared" si="251"/>
        <v>Общий расчет. Анализ даты. Анализ даты. Символические звезды. Небесный доктор / медик. Нет</v>
      </c>
      <c r="C4131" s="11" t="str">
        <f>IFERROR(VLOOKUP(I4131,lvl_1[],2,FALSE),"Нет")</f>
        <v>Общий расчет</v>
      </c>
      <c r="D4131" s="11" t="str">
        <f>IFERROR(VLOOKUP(Rule!J4131,lvl_2[],2,FALSE),"Нет")</f>
        <v>Анализ даты</v>
      </c>
      <c r="E4131" s="11" t="str">
        <f>IFERROR(VLOOKUP(Rule!K4131,lvl_3[],2,FALSE),"Нет")</f>
        <v>Анализ даты</v>
      </c>
      <c r="F4131" s="11" t="str">
        <f>IFERROR(INDEX(lvl_4[],MATCH(L4131,lvl_4[ID],0),MATCH(TEXT(K4131,"##0"),lvl_4[#Headers],0)),"Нет")</f>
        <v>Символические звезды</v>
      </c>
      <c r="G4131" s="11" t="str">
        <f>IFERROR(INDEX(lvl_5[],MATCH(M4131,lvl_5[ID],0),MATCH(_xlfn.CONCAT(TEXT(K4131,"##0"),"_",TEXT(L4131,"##0")),lvl_5[#Headers],0)),"Нет")</f>
        <v>Небесный доктор / медик</v>
      </c>
      <c r="H4131" s="11" t="str">
        <f>IFERROR(INDEX(lvl_6[],MATCH(N4131,lvl_6[ID],0),MATCH(_xlfn.CONCAT(K4131,"_",L4131,"_",M4131),lvl_6[#Headers],0)),"Нет")</f>
        <v>Нет</v>
      </c>
      <c r="I4131" s="12">
        <v>1</v>
      </c>
      <c r="J4131" s="12">
        <v>4</v>
      </c>
      <c r="K4131" s="12">
        <v>1</v>
      </c>
      <c r="L4131" s="12">
        <v>5</v>
      </c>
      <c r="M4131" s="12">
        <v>9</v>
      </c>
      <c r="N4131" s="12">
        <v>0</v>
      </c>
      <c r="O4131" s="12">
        <f>COUNTIF($P$2:P4131,P4131)</f>
        <v>47</v>
      </c>
      <c r="P4131" s="12" t="str">
        <f t="shared" si="252"/>
        <v>141050900</v>
      </c>
      <c r="Q4131" s="12" t="str">
        <f t="shared" si="253"/>
        <v>1410509000047</v>
      </c>
      <c r="R4131" s="20" t="s">
        <v>3592</v>
      </c>
      <c r="AB4131" s="12" t="s">
        <v>100</v>
      </c>
      <c r="AD4131" s="12" t="s">
        <v>867</v>
      </c>
      <c r="AI4131" s="12" t="s">
        <v>100</v>
      </c>
      <c r="AK4131" s="12" t="s">
        <v>866</v>
      </c>
      <c r="BN4131" s="12">
        <v>1</v>
      </c>
    </row>
    <row r="4132" spans="1:66" ht="45" x14ac:dyDescent="0.25">
      <c r="A4132" s="12">
        <v>1</v>
      </c>
      <c r="B4132" s="11" t="str">
        <f t="shared" si="251"/>
        <v>Общий расчет. Анализ даты. Анализ даты. Символические звезды. Небесный доктор / медик. Нет</v>
      </c>
      <c r="C4132" s="11" t="str">
        <f>IFERROR(VLOOKUP(I4132,lvl_1[],2,FALSE),"Нет")</f>
        <v>Общий расчет</v>
      </c>
      <c r="D4132" s="11" t="str">
        <f>IFERROR(VLOOKUP(Rule!J4132,lvl_2[],2,FALSE),"Нет")</f>
        <v>Анализ даты</v>
      </c>
      <c r="E4132" s="11" t="str">
        <f>IFERROR(VLOOKUP(Rule!K4132,lvl_3[],2,FALSE),"Нет")</f>
        <v>Анализ даты</v>
      </c>
      <c r="F4132" s="11" t="str">
        <f>IFERROR(INDEX(lvl_4[],MATCH(L4132,lvl_4[ID],0),MATCH(TEXT(K4132,"##0"),lvl_4[#Headers],0)),"Нет")</f>
        <v>Символические звезды</v>
      </c>
      <c r="G4132" s="11" t="str">
        <f>IFERROR(INDEX(lvl_5[],MATCH(M4132,lvl_5[ID],0),MATCH(_xlfn.CONCAT(TEXT(K4132,"##0"),"_",TEXT(L4132,"##0")),lvl_5[#Headers],0)),"Нет")</f>
        <v>Небесный доктор / медик</v>
      </c>
      <c r="H4132" s="11" t="str">
        <f>IFERROR(INDEX(lvl_6[],MATCH(N4132,lvl_6[ID],0),MATCH(_xlfn.CONCAT(K4132,"_",L4132,"_",M4132),lvl_6[#Headers],0)),"Нет")</f>
        <v>Нет</v>
      </c>
      <c r="I4132" s="12">
        <v>1</v>
      </c>
      <c r="J4132" s="12">
        <v>4</v>
      </c>
      <c r="K4132" s="12">
        <v>1</v>
      </c>
      <c r="L4132" s="12">
        <v>5</v>
      </c>
      <c r="M4132" s="12">
        <v>9</v>
      </c>
      <c r="N4132" s="12">
        <v>0</v>
      </c>
      <c r="O4132" s="12">
        <f>COUNTIF($P$2:P4132,P4132)</f>
        <v>48</v>
      </c>
      <c r="P4132" s="12" t="str">
        <f t="shared" si="252"/>
        <v>141050900</v>
      </c>
      <c r="Q4132" s="12" t="str">
        <f t="shared" si="253"/>
        <v>1410509000048</v>
      </c>
      <c r="R4132" s="20" t="s">
        <v>3593</v>
      </c>
      <c r="AB4132" s="12" t="s">
        <v>100</v>
      </c>
      <c r="AD4132" s="12" t="s">
        <v>868</v>
      </c>
      <c r="AI4132" s="12" t="s">
        <v>100</v>
      </c>
      <c r="AK4132" s="12" t="s">
        <v>867</v>
      </c>
      <c r="BN4132" s="12">
        <v>1</v>
      </c>
    </row>
    <row r="4133" spans="1:66" ht="45" x14ac:dyDescent="0.25">
      <c r="A4133" s="12">
        <v>1</v>
      </c>
      <c r="B4133" s="11" t="str">
        <f t="shared" ref="B4133:B4196" si="254">_xlfn.CONCAT(C4133,". ", D4133,". ", E4133,". ", F4133,". ", G4133,". ", H4133)</f>
        <v>Общий расчет. Анализ даты. Анализ даты. Символические звезды. Звезда Генерала. Нет</v>
      </c>
      <c r="C4133" s="11" t="str">
        <f>IFERROR(VLOOKUP(I4133,lvl_1[],2,FALSE),"Нет")</f>
        <v>Общий расчет</v>
      </c>
      <c r="D4133" s="11" t="str">
        <f>IFERROR(VLOOKUP(Rule!J4133,lvl_2[],2,FALSE),"Нет")</f>
        <v>Анализ даты</v>
      </c>
      <c r="E4133" s="11" t="str">
        <f>IFERROR(VLOOKUP(Rule!K4133,lvl_3[],2,FALSE),"Нет")</f>
        <v>Анализ даты</v>
      </c>
      <c r="F4133" s="11" t="str">
        <f>IFERROR(INDEX(lvl_4[],MATCH(L4133,lvl_4[ID],0),MATCH(TEXT(K4133,"##0"),lvl_4[#Headers],0)),"Нет")</f>
        <v>Символические звезды</v>
      </c>
      <c r="G4133" s="11" t="str">
        <f>IFERROR(INDEX(lvl_5[],MATCH(M4133,lvl_5[ID],0),MATCH(_xlfn.CONCAT(TEXT(K4133,"##0"),"_",TEXT(L4133,"##0")),lvl_5[#Headers],0)),"Нет")</f>
        <v>Звезда Генерала</v>
      </c>
      <c r="H4133" s="11" t="str">
        <f>IFERROR(INDEX(lvl_6[],MATCH(N4133,lvl_6[ID],0),MATCH(_xlfn.CONCAT(K4133,"_",L4133,"_",M4133),lvl_6[#Headers],0)),"Нет")</f>
        <v>Нет</v>
      </c>
      <c r="I4133" s="12">
        <v>1</v>
      </c>
      <c r="J4133" s="12">
        <v>4</v>
      </c>
      <c r="K4133" s="12">
        <v>1</v>
      </c>
      <c r="L4133" s="12">
        <v>5</v>
      </c>
      <c r="M4133" s="12">
        <v>2</v>
      </c>
      <c r="N4133" s="12">
        <v>0</v>
      </c>
      <c r="O4133" s="12">
        <f>COUNTIF($P$2:P4133,P4133)</f>
        <v>49</v>
      </c>
      <c r="P4133" s="12" t="str">
        <f t="shared" ref="P4133:P4196" si="255">_xlfn.CONCAT(I4133,
J4133,
K4133,
IF(LEN(L4133)=1,_xlfn.CONCAT(0,L4133),L4133),
IF(LEN(M4133)=1,_xlfn.CONCAT(0,M4133),M4133),
IF(LEN(N4133)=1,_xlfn.CONCAT(0,N4133),N4133))</f>
        <v>141050200</v>
      </c>
      <c r="Q4133" s="12" t="str">
        <f t="shared" ref="Q4133:Q4196" si="256">_xlfn.CONCAT(I4133,
J4133,
K4133,
IF(LEN(L4133)=1,_xlfn.CONCAT(0,L4133),L4133),
IF(LEN(M4133)=1,_xlfn.CONCAT(0,M4133),M4133),
IF(LEN(N4133)=1,_xlfn.CONCAT(0,N4133),N4133),
IF(LEN(O4133)=1,_xlfn.CONCAT("000",O4133),IF(LEN(O4133)=2,_xlfn.CONCAT("00",O4133),IF(LEN(O4133)=3,_xlfn.CONCAT(0,O4133),O4133))))</f>
        <v>1410502000049</v>
      </c>
      <c r="R4133" s="20" t="s">
        <v>3302</v>
      </c>
      <c r="AB4133" s="12" t="s">
        <v>100</v>
      </c>
      <c r="AD4133" s="12" t="s">
        <v>859</v>
      </c>
      <c r="AP4133" s="12" t="s">
        <v>100</v>
      </c>
      <c r="AR4133" s="12" t="s">
        <v>863</v>
      </c>
      <c r="BN4133" s="12">
        <v>1</v>
      </c>
    </row>
    <row r="4134" spans="1:66" ht="45" x14ac:dyDescent="0.25">
      <c r="A4134" s="12">
        <v>1</v>
      </c>
      <c r="B4134" s="11" t="str">
        <f t="shared" si="254"/>
        <v>Общий расчет. Анализ даты. Анализ даты. Символические звезды. Звезда Генерала. Нет</v>
      </c>
      <c r="C4134" s="11" t="str">
        <f>IFERROR(VLOOKUP(I4134,lvl_1[],2,FALSE),"Нет")</f>
        <v>Общий расчет</v>
      </c>
      <c r="D4134" s="11" t="str">
        <f>IFERROR(VLOOKUP(Rule!J4134,lvl_2[],2,FALSE),"Нет")</f>
        <v>Анализ даты</v>
      </c>
      <c r="E4134" s="11" t="str">
        <f>IFERROR(VLOOKUP(Rule!K4134,lvl_3[],2,FALSE),"Нет")</f>
        <v>Анализ даты</v>
      </c>
      <c r="F4134" s="11" t="str">
        <f>IFERROR(INDEX(lvl_4[],MATCH(L4134,lvl_4[ID],0),MATCH(TEXT(K4134,"##0"),lvl_4[#Headers],0)),"Нет")</f>
        <v>Символические звезды</v>
      </c>
      <c r="G4134" s="11" t="str">
        <f>IFERROR(INDEX(lvl_5[],MATCH(M4134,lvl_5[ID],0),MATCH(_xlfn.CONCAT(TEXT(K4134,"##0"),"_",TEXT(L4134,"##0")),lvl_5[#Headers],0)),"Нет")</f>
        <v>Звезда Генерала</v>
      </c>
      <c r="H4134" s="11" t="str">
        <f>IFERROR(INDEX(lvl_6[],MATCH(N4134,lvl_6[ID],0),MATCH(_xlfn.CONCAT(K4134,"_",L4134,"_",M4134),lvl_6[#Headers],0)),"Нет")</f>
        <v>Нет</v>
      </c>
      <c r="I4134" s="12">
        <v>1</v>
      </c>
      <c r="J4134" s="12">
        <v>4</v>
      </c>
      <c r="K4134" s="12">
        <v>1</v>
      </c>
      <c r="L4134" s="12">
        <v>5</v>
      </c>
      <c r="M4134" s="12">
        <v>2</v>
      </c>
      <c r="N4134" s="12">
        <v>0</v>
      </c>
      <c r="O4134" s="12">
        <f>COUNTIF($P$2:P4134,P4134)</f>
        <v>50</v>
      </c>
      <c r="P4134" s="12" t="str">
        <f t="shared" si="255"/>
        <v>141050200</v>
      </c>
      <c r="Q4134" s="12" t="str">
        <f t="shared" si="256"/>
        <v>1410502000050</v>
      </c>
      <c r="R4134" s="20" t="s">
        <v>3303</v>
      </c>
      <c r="AB4134" s="12" t="s">
        <v>100</v>
      </c>
      <c r="AD4134" s="12" t="s">
        <v>863</v>
      </c>
      <c r="AP4134" s="12" t="s">
        <v>100</v>
      </c>
      <c r="AR4134" s="12" t="s">
        <v>863</v>
      </c>
      <c r="BN4134" s="12">
        <v>1</v>
      </c>
    </row>
    <row r="4135" spans="1:66" ht="45" x14ac:dyDescent="0.25">
      <c r="A4135" s="12">
        <v>1</v>
      </c>
      <c r="B4135" s="11" t="str">
        <f t="shared" si="254"/>
        <v>Общий расчет. Анализ даты. Анализ даты. Символические звезды. Звезда Генерала. Нет</v>
      </c>
      <c r="C4135" s="11" t="str">
        <f>IFERROR(VLOOKUP(I4135,lvl_1[],2,FALSE),"Нет")</f>
        <v>Общий расчет</v>
      </c>
      <c r="D4135" s="11" t="str">
        <f>IFERROR(VLOOKUP(Rule!J4135,lvl_2[],2,FALSE),"Нет")</f>
        <v>Анализ даты</v>
      </c>
      <c r="E4135" s="11" t="str">
        <f>IFERROR(VLOOKUP(Rule!K4135,lvl_3[],2,FALSE),"Нет")</f>
        <v>Анализ даты</v>
      </c>
      <c r="F4135" s="11" t="str">
        <f>IFERROR(INDEX(lvl_4[],MATCH(L4135,lvl_4[ID],0),MATCH(TEXT(K4135,"##0"),lvl_4[#Headers],0)),"Нет")</f>
        <v>Символические звезды</v>
      </c>
      <c r="G4135" s="11" t="str">
        <f>IFERROR(INDEX(lvl_5[],MATCH(M4135,lvl_5[ID],0),MATCH(_xlfn.CONCAT(TEXT(K4135,"##0"),"_",TEXT(L4135,"##0")),lvl_5[#Headers],0)),"Нет")</f>
        <v>Звезда Генерала</v>
      </c>
      <c r="H4135" s="11" t="str">
        <f>IFERROR(INDEX(lvl_6[],MATCH(N4135,lvl_6[ID],0),MATCH(_xlfn.CONCAT(K4135,"_",L4135,"_",M4135),lvl_6[#Headers],0)),"Нет")</f>
        <v>Нет</v>
      </c>
      <c r="I4135" s="12">
        <v>1</v>
      </c>
      <c r="J4135" s="12">
        <v>4</v>
      </c>
      <c r="K4135" s="12">
        <v>1</v>
      </c>
      <c r="L4135" s="12">
        <v>5</v>
      </c>
      <c r="M4135" s="12">
        <v>2</v>
      </c>
      <c r="N4135" s="12">
        <v>0</v>
      </c>
      <c r="O4135" s="12">
        <f>COUNTIF($P$2:P4135,P4135)</f>
        <v>51</v>
      </c>
      <c r="P4135" s="12" t="str">
        <f t="shared" si="255"/>
        <v>141050200</v>
      </c>
      <c r="Q4135" s="12" t="str">
        <f t="shared" si="256"/>
        <v>1410502000051</v>
      </c>
      <c r="R4135" s="20" t="s">
        <v>3304</v>
      </c>
      <c r="AB4135" s="12" t="s">
        <v>100</v>
      </c>
      <c r="AD4135" s="12" t="s">
        <v>867</v>
      </c>
      <c r="AP4135" s="12" t="s">
        <v>100</v>
      </c>
      <c r="AR4135" s="12" t="s">
        <v>863</v>
      </c>
      <c r="BN4135" s="12">
        <v>1</v>
      </c>
    </row>
    <row r="4136" spans="1:66" ht="45" x14ac:dyDescent="0.25">
      <c r="A4136" s="12">
        <v>1</v>
      </c>
      <c r="B4136" s="11" t="str">
        <f t="shared" si="254"/>
        <v>Общий расчет. Анализ даты. Анализ даты. Символические звезды. Звезда Генерала. Нет</v>
      </c>
      <c r="C4136" s="11" t="str">
        <f>IFERROR(VLOOKUP(I4136,lvl_1[],2,FALSE),"Нет")</f>
        <v>Общий расчет</v>
      </c>
      <c r="D4136" s="11" t="str">
        <f>IFERROR(VLOOKUP(Rule!J4136,lvl_2[],2,FALSE),"Нет")</f>
        <v>Анализ даты</v>
      </c>
      <c r="E4136" s="11" t="str">
        <f>IFERROR(VLOOKUP(Rule!K4136,lvl_3[],2,FALSE),"Нет")</f>
        <v>Анализ даты</v>
      </c>
      <c r="F4136" s="11" t="str">
        <f>IFERROR(INDEX(lvl_4[],MATCH(L4136,lvl_4[ID],0),MATCH(TEXT(K4136,"##0"),lvl_4[#Headers],0)),"Нет")</f>
        <v>Символические звезды</v>
      </c>
      <c r="G4136" s="11" t="str">
        <f>IFERROR(INDEX(lvl_5[],MATCH(M4136,lvl_5[ID],0),MATCH(_xlfn.CONCAT(TEXT(K4136,"##0"),"_",TEXT(L4136,"##0")),lvl_5[#Headers],0)),"Нет")</f>
        <v>Звезда Генерала</v>
      </c>
      <c r="H4136" s="11" t="str">
        <f>IFERROR(INDEX(lvl_6[],MATCH(N4136,lvl_6[ID],0),MATCH(_xlfn.CONCAT(K4136,"_",L4136,"_",M4136),lvl_6[#Headers],0)),"Нет")</f>
        <v>Нет</v>
      </c>
      <c r="I4136" s="12">
        <v>1</v>
      </c>
      <c r="J4136" s="12">
        <v>4</v>
      </c>
      <c r="K4136" s="12">
        <v>1</v>
      </c>
      <c r="L4136" s="12">
        <v>5</v>
      </c>
      <c r="M4136" s="12">
        <v>2</v>
      </c>
      <c r="N4136" s="12">
        <v>0</v>
      </c>
      <c r="O4136" s="12">
        <f>COUNTIF($P$2:P4136,P4136)</f>
        <v>52</v>
      </c>
      <c r="P4136" s="12" t="str">
        <f t="shared" si="255"/>
        <v>141050200</v>
      </c>
      <c r="Q4136" s="12" t="str">
        <f t="shared" si="256"/>
        <v>1410502000052</v>
      </c>
      <c r="R4136" s="20" t="s">
        <v>3305</v>
      </c>
      <c r="AB4136" s="12" t="s">
        <v>100</v>
      </c>
      <c r="AD4136" s="12" t="s">
        <v>862</v>
      </c>
      <c r="AP4136" s="12" t="s">
        <v>100</v>
      </c>
      <c r="AR4136" s="12" t="s">
        <v>866</v>
      </c>
      <c r="BN4136" s="12">
        <v>1</v>
      </c>
    </row>
    <row r="4137" spans="1:66" ht="45" x14ac:dyDescent="0.25">
      <c r="A4137" s="12">
        <v>1</v>
      </c>
      <c r="B4137" s="11" t="str">
        <f t="shared" si="254"/>
        <v>Общий расчет. Анализ даты. Анализ даты. Символические звезды. Звезда Генерала. Нет</v>
      </c>
      <c r="C4137" s="11" t="str">
        <f>IFERROR(VLOOKUP(I4137,lvl_1[],2,FALSE),"Нет")</f>
        <v>Общий расчет</v>
      </c>
      <c r="D4137" s="11" t="str">
        <f>IFERROR(VLOOKUP(Rule!J4137,lvl_2[],2,FALSE),"Нет")</f>
        <v>Анализ даты</v>
      </c>
      <c r="E4137" s="11" t="str">
        <f>IFERROR(VLOOKUP(Rule!K4137,lvl_3[],2,FALSE),"Нет")</f>
        <v>Анализ даты</v>
      </c>
      <c r="F4137" s="11" t="str">
        <f>IFERROR(INDEX(lvl_4[],MATCH(L4137,lvl_4[ID],0),MATCH(TEXT(K4137,"##0"),lvl_4[#Headers],0)),"Нет")</f>
        <v>Символические звезды</v>
      </c>
      <c r="G4137" s="11" t="str">
        <f>IFERROR(INDEX(lvl_5[],MATCH(M4137,lvl_5[ID],0),MATCH(_xlfn.CONCAT(TEXT(K4137,"##0"),"_",TEXT(L4137,"##0")),lvl_5[#Headers],0)),"Нет")</f>
        <v>Звезда Генерала</v>
      </c>
      <c r="H4137" s="11" t="str">
        <f>IFERROR(INDEX(lvl_6[],MATCH(N4137,lvl_6[ID],0),MATCH(_xlfn.CONCAT(K4137,"_",L4137,"_",M4137),lvl_6[#Headers],0)),"Нет")</f>
        <v>Нет</v>
      </c>
      <c r="I4137" s="12">
        <v>1</v>
      </c>
      <c r="J4137" s="12">
        <v>4</v>
      </c>
      <c r="K4137" s="12">
        <v>1</v>
      </c>
      <c r="L4137" s="12">
        <v>5</v>
      </c>
      <c r="M4137" s="12">
        <v>2</v>
      </c>
      <c r="N4137" s="12">
        <v>0</v>
      </c>
      <c r="O4137" s="12">
        <f>COUNTIF($P$2:P4137,P4137)</f>
        <v>53</v>
      </c>
      <c r="P4137" s="12" t="str">
        <f t="shared" si="255"/>
        <v>141050200</v>
      </c>
      <c r="Q4137" s="12" t="str">
        <f t="shared" si="256"/>
        <v>1410502000053</v>
      </c>
      <c r="R4137" s="20" t="s">
        <v>3306</v>
      </c>
      <c r="AB4137" s="12" t="s">
        <v>100</v>
      </c>
      <c r="AD4137" s="12" t="s">
        <v>866</v>
      </c>
      <c r="AP4137" s="12" t="s">
        <v>100</v>
      </c>
      <c r="AR4137" s="12" t="s">
        <v>866</v>
      </c>
      <c r="BN4137" s="12">
        <v>1</v>
      </c>
    </row>
    <row r="4138" spans="1:66" ht="45" x14ac:dyDescent="0.25">
      <c r="A4138" s="12">
        <v>1</v>
      </c>
      <c r="B4138" s="11" t="str">
        <f t="shared" si="254"/>
        <v>Общий расчет. Анализ даты. Анализ даты. Символические звезды. Звезда Генерала. Нет</v>
      </c>
      <c r="C4138" s="11" t="str">
        <f>IFERROR(VLOOKUP(I4138,lvl_1[],2,FALSE),"Нет")</f>
        <v>Общий расчет</v>
      </c>
      <c r="D4138" s="11" t="str">
        <f>IFERROR(VLOOKUP(Rule!J4138,lvl_2[],2,FALSE),"Нет")</f>
        <v>Анализ даты</v>
      </c>
      <c r="E4138" s="11" t="str">
        <f>IFERROR(VLOOKUP(Rule!K4138,lvl_3[],2,FALSE),"Нет")</f>
        <v>Анализ даты</v>
      </c>
      <c r="F4138" s="11" t="str">
        <f>IFERROR(INDEX(lvl_4[],MATCH(L4138,lvl_4[ID],0),MATCH(TEXT(K4138,"##0"),lvl_4[#Headers],0)),"Нет")</f>
        <v>Символические звезды</v>
      </c>
      <c r="G4138" s="11" t="str">
        <f>IFERROR(INDEX(lvl_5[],MATCH(M4138,lvl_5[ID],0),MATCH(_xlfn.CONCAT(TEXT(K4138,"##0"),"_",TEXT(L4138,"##0")),lvl_5[#Headers],0)),"Нет")</f>
        <v>Звезда Генерала</v>
      </c>
      <c r="H4138" s="11" t="str">
        <f>IFERROR(INDEX(lvl_6[],MATCH(N4138,lvl_6[ID],0),MATCH(_xlfn.CONCAT(K4138,"_",L4138,"_",M4138),lvl_6[#Headers],0)),"Нет")</f>
        <v>Нет</v>
      </c>
      <c r="I4138" s="12">
        <v>1</v>
      </c>
      <c r="J4138" s="12">
        <v>4</v>
      </c>
      <c r="K4138" s="12">
        <v>1</v>
      </c>
      <c r="L4138" s="12">
        <v>5</v>
      </c>
      <c r="M4138" s="12">
        <v>2</v>
      </c>
      <c r="N4138" s="12">
        <v>0</v>
      </c>
      <c r="O4138" s="12">
        <f>COUNTIF($P$2:P4138,P4138)</f>
        <v>54</v>
      </c>
      <c r="P4138" s="12" t="str">
        <f t="shared" si="255"/>
        <v>141050200</v>
      </c>
      <c r="Q4138" s="12" t="str">
        <f t="shared" si="256"/>
        <v>1410502000054</v>
      </c>
      <c r="R4138" s="20" t="s">
        <v>3307</v>
      </c>
      <c r="AB4138" s="12" t="s">
        <v>100</v>
      </c>
      <c r="AD4138" s="12" t="s">
        <v>870</v>
      </c>
      <c r="AP4138" s="12" t="s">
        <v>100</v>
      </c>
      <c r="AR4138" s="12" t="s">
        <v>866</v>
      </c>
      <c r="BN4138" s="12">
        <v>1</v>
      </c>
    </row>
    <row r="4139" spans="1:66" ht="45" x14ac:dyDescent="0.25">
      <c r="A4139" s="12">
        <v>1</v>
      </c>
      <c r="B4139" s="11" t="str">
        <f t="shared" si="254"/>
        <v>Общий расчет. Анализ даты. Анализ даты. Символические звезды. Звезда Генерала. Нет</v>
      </c>
      <c r="C4139" s="11" t="str">
        <f>IFERROR(VLOOKUP(I4139,lvl_1[],2,FALSE),"Нет")</f>
        <v>Общий расчет</v>
      </c>
      <c r="D4139" s="11" t="str">
        <f>IFERROR(VLOOKUP(Rule!J4139,lvl_2[],2,FALSE),"Нет")</f>
        <v>Анализ даты</v>
      </c>
      <c r="E4139" s="11" t="str">
        <f>IFERROR(VLOOKUP(Rule!K4139,lvl_3[],2,FALSE),"Нет")</f>
        <v>Анализ даты</v>
      </c>
      <c r="F4139" s="11" t="str">
        <f>IFERROR(INDEX(lvl_4[],MATCH(L4139,lvl_4[ID],0),MATCH(TEXT(K4139,"##0"),lvl_4[#Headers],0)),"Нет")</f>
        <v>Символические звезды</v>
      </c>
      <c r="G4139" s="11" t="str">
        <f>IFERROR(INDEX(lvl_5[],MATCH(M4139,lvl_5[ID],0),MATCH(_xlfn.CONCAT(TEXT(K4139,"##0"),"_",TEXT(L4139,"##0")),lvl_5[#Headers],0)),"Нет")</f>
        <v>Звезда Генерала</v>
      </c>
      <c r="H4139" s="11" t="str">
        <f>IFERROR(INDEX(lvl_6[],MATCH(N4139,lvl_6[ID],0),MATCH(_xlfn.CONCAT(K4139,"_",L4139,"_",M4139),lvl_6[#Headers],0)),"Нет")</f>
        <v>Нет</v>
      </c>
      <c r="I4139" s="12">
        <v>1</v>
      </c>
      <c r="J4139" s="12">
        <v>4</v>
      </c>
      <c r="K4139" s="12">
        <v>1</v>
      </c>
      <c r="L4139" s="12">
        <v>5</v>
      </c>
      <c r="M4139" s="12">
        <v>2</v>
      </c>
      <c r="N4139" s="12">
        <v>0</v>
      </c>
      <c r="O4139" s="12">
        <f>COUNTIF($P$2:P4139,P4139)</f>
        <v>55</v>
      </c>
      <c r="P4139" s="12" t="str">
        <f t="shared" si="255"/>
        <v>141050200</v>
      </c>
      <c r="Q4139" s="12" t="str">
        <f t="shared" si="256"/>
        <v>1410502000055</v>
      </c>
      <c r="R4139" s="20" t="s">
        <v>3308</v>
      </c>
      <c r="AB4139" s="12" t="s">
        <v>100</v>
      </c>
      <c r="AD4139" s="12" t="s">
        <v>865</v>
      </c>
      <c r="AP4139" s="12" t="s">
        <v>100</v>
      </c>
      <c r="AR4139" s="12" t="s">
        <v>869</v>
      </c>
      <c r="BN4139" s="12">
        <v>1</v>
      </c>
    </row>
    <row r="4140" spans="1:66" ht="45" x14ac:dyDescent="0.25">
      <c r="A4140" s="12">
        <v>1</v>
      </c>
      <c r="B4140" s="11" t="str">
        <f t="shared" si="254"/>
        <v>Общий расчет. Анализ даты. Анализ даты. Символические звезды. Звезда Генерала. Нет</v>
      </c>
      <c r="C4140" s="11" t="str">
        <f>IFERROR(VLOOKUP(I4140,lvl_1[],2,FALSE),"Нет")</f>
        <v>Общий расчет</v>
      </c>
      <c r="D4140" s="11" t="str">
        <f>IFERROR(VLOOKUP(Rule!J4140,lvl_2[],2,FALSE),"Нет")</f>
        <v>Анализ даты</v>
      </c>
      <c r="E4140" s="11" t="str">
        <f>IFERROR(VLOOKUP(Rule!K4140,lvl_3[],2,FALSE),"Нет")</f>
        <v>Анализ даты</v>
      </c>
      <c r="F4140" s="11" t="str">
        <f>IFERROR(INDEX(lvl_4[],MATCH(L4140,lvl_4[ID],0),MATCH(TEXT(K4140,"##0"),lvl_4[#Headers],0)),"Нет")</f>
        <v>Символические звезды</v>
      </c>
      <c r="G4140" s="11" t="str">
        <f>IFERROR(INDEX(lvl_5[],MATCH(M4140,lvl_5[ID],0),MATCH(_xlfn.CONCAT(TEXT(K4140,"##0"),"_",TEXT(L4140,"##0")),lvl_5[#Headers],0)),"Нет")</f>
        <v>Звезда Генерала</v>
      </c>
      <c r="H4140" s="11" t="str">
        <f>IFERROR(INDEX(lvl_6[],MATCH(N4140,lvl_6[ID],0),MATCH(_xlfn.CONCAT(K4140,"_",L4140,"_",M4140),lvl_6[#Headers],0)),"Нет")</f>
        <v>Нет</v>
      </c>
      <c r="I4140" s="12">
        <v>1</v>
      </c>
      <c r="J4140" s="12">
        <v>4</v>
      </c>
      <c r="K4140" s="12">
        <v>1</v>
      </c>
      <c r="L4140" s="12">
        <v>5</v>
      </c>
      <c r="M4140" s="12">
        <v>2</v>
      </c>
      <c r="N4140" s="12">
        <v>0</v>
      </c>
      <c r="O4140" s="12">
        <f>COUNTIF($P$2:P4140,P4140)</f>
        <v>56</v>
      </c>
      <c r="P4140" s="12" t="str">
        <f t="shared" si="255"/>
        <v>141050200</v>
      </c>
      <c r="Q4140" s="12" t="str">
        <f t="shared" si="256"/>
        <v>1410502000056</v>
      </c>
      <c r="R4140" s="20" t="s">
        <v>3309</v>
      </c>
      <c r="AB4140" s="12" t="s">
        <v>100</v>
      </c>
      <c r="AD4140" s="12" t="s">
        <v>869</v>
      </c>
      <c r="AP4140" s="12" t="s">
        <v>100</v>
      </c>
      <c r="AR4140" s="12" t="s">
        <v>869</v>
      </c>
      <c r="BN4140" s="12">
        <v>1</v>
      </c>
    </row>
    <row r="4141" spans="1:66" ht="45" x14ac:dyDescent="0.25">
      <c r="A4141" s="12">
        <v>1</v>
      </c>
      <c r="B4141" s="11" t="str">
        <f t="shared" si="254"/>
        <v>Общий расчет. Анализ даты. Анализ даты. Символические звезды. Звезда Генерала. Нет</v>
      </c>
      <c r="C4141" s="11" t="str">
        <f>IFERROR(VLOOKUP(I4141,lvl_1[],2,FALSE),"Нет")</f>
        <v>Общий расчет</v>
      </c>
      <c r="D4141" s="11" t="str">
        <f>IFERROR(VLOOKUP(Rule!J4141,lvl_2[],2,FALSE),"Нет")</f>
        <v>Анализ даты</v>
      </c>
      <c r="E4141" s="11" t="str">
        <f>IFERROR(VLOOKUP(Rule!K4141,lvl_3[],2,FALSE),"Нет")</f>
        <v>Анализ даты</v>
      </c>
      <c r="F4141" s="11" t="str">
        <f>IFERROR(INDEX(lvl_4[],MATCH(L4141,lvl_4[ID],0),MATCH(TEXT(K4141,"##0"),lvl_4[#Headers],0)),"Нет")</f>
        <v>Символические звезды</v>
      </c>
      <c r="G4141" s="11" t="str">
        <f>IFERROR(INDEX(lvl_5[],MATCH(M4141,lvl_5[ID],0),MATCH(_xlfn.CONCAT(TEXT(K4141,"##0"),"_",TEXT(L4141,"##0")),lvl_5[#Headers],0)),"Нет")</f>
        <v>Звезда Генерала</v>
      </c>
      <c r="H4141" s="11" t="str">
        <f>IFERROR(INDEX(lvl_6[],MATCH(N4141,lvl_6[ID],0),MATCH(_xlfn.CONCAT(K4141,"_",L4141,"_",M4141),lvl_6[#Headers],0)),"Нет")</f>
        <v>Нет</v>
      </c>
      <c r="I4141" s="12">
        <v>1</v>
      </c>
      <c r="J4141" s="12">
        <v>4</v>
      </c>
      <c r="K4141" s="12">
        <v>1</v>
      </c>
      <c r="L4141" s="12">
        <v>5</v>
      </c>
      <c r="M4141" s="12">
        <v>2</v>
      </c>
      <c r="N4141" s="12">
        <v>0</v>
      </c>
      <c r="O4141" s="12">
        <f>COUNTIF($P$2:P4141,P4141)</f>
        <v>57</v>
      </c>
      <c r="P4141" s="12" t="str">
        <f t="shared" si="255"/>
        <v>141050200</v>
      </c>
      <c r="Q4141" s="12" t="str">
        <f t="shared" si="256"/>
        <v>1410502000057</v>
      </c>
      <c r="R4141" s="20" t="s">
        <v>3310</v>
      </c>
      <c r="AB4141" s="12" t="s">
        <v>100</v>
      </c>
      <c r="AD4141" s="12" t="s">
        <v>861</v>
      </c>
      <c r="AP4141" s="12" t="s">
        <v>100</v>
      </c>
      <c r="AR4141" s="12" t="s">
        <v>869</v>
      </c>
      <c r="BN4141" s="12">
        <v>1</v>
      </c>
    </row>
    <row r="4142" spans="1:66" ht="45" x14ac:dyDescent="0.25">
      <c r="A4142" s="12">
        <v>1</v>
      </c>
      <c r="B4142" s="11" t="str">
        <f t="shared" si="254"/>
        <v>Общий расчет. Анализ даты. Анализ даты. Символические звезды. Звезда Генерала. Нет</v>
      </c>
      <c r="C4142" s="11" t="str">
        <f>IFERROR(VLOOKUP(I4142,lvl_1[],2,FALSE),"Нет")</f>
        <v>Общий расчет</v>
      </c>
      <c r="D4142" s="11" t="str">
        <f>IFERROR(VLOOKUP(Rule!J4142,lvl_2[],2,FALSE),"Нет")</f>
        <v>Анализ даты</v>
      </c>
      <c r="E4142" s="11" t="str">
        <f>IFERROR(VLOOKUP(Rule!K4142,lvl_3[],2,FALSE),"Нет")</f>
        <v>Анализ даты</v>
      </c>
      <c r="F4142" s="11" t="str">
        <f>IFERROR(INDEX(lvl_4[],MATCH(L4142,lvl_4[ID],0),MATCH(TEXT(K4142,"##0"),lvl_4[#Headers],0)),"Нет")</f>
        <v>Символические звезды</v>
      </c>
      <c r="G4142" s="11" t="str">
        <f>IFERROR(INDEX(lvl_5[],MATCH(M4142,lvl_5[ID],0),MATCH(_xlfn.CONCAT(TEXT(K4142,"##0"),"_",TEXT(L4142,"##0")),lvl_5[#Headers],0)),"Нет")</f>
        <v>Звезда Генерала</v>
      </c>
      <c r="H4142" s="11" t="str">
        <f>IFERROR(INDEX(lvl_6[],MATCH(N4142,lvl_6[ID],0),MATCH(_xlfn.CONCAT(K4142,"_",L4142,"_",M4142),lvl_6[#Headers],0)),"Нет")</f>
        <v>Нет</v>
      </c>
      <c r="I4142" s="12">
        <v>1</v>
      </c>
      <c r="J4142" s="12">
        <v>4</v>
      </c>
      <c r="K4142" s="12">
        <v>1</v>
      </c>
      <c r="L4142" s="12">
        <v>5</v>
      </c>
      <c r="M4142" s="12">
        <v>2</v>
      </c>
      <c r="N4142" s="12">
        <v>0</v>
      </c>
      <c r="O4142" s="12">
        <f>COUNTIF($P$2:P4142,P4142)</f>
        <v>58</v>
      </c>
      <c r="P4142" s="12" t="str">
        <f t="shared" si="255"/>
        <v>141050200</v>
      </c>
      <c r="Q4142" s="12" t="str">
        <f t="shared" si="256"/>
        <v>1410502000058</v>
      </c>
      <c r="R4142" s="20" t="s">
        <v>3311</v>
      </c>
      <c r="AB4142" s="12" t="s">
        <v>100</v>
      </c>
      <c r="AD4142" s="12" t="s">
        <v>868</v>
      </c>
      <c r="AP4142" s="12" t="s">
        <v>100</v>
      </c>
      <c r="AR4142" s="12" t="s">
        <v>860</v>
      </c>
      <c r="BN4142" s="12">
        <v>1</v>
      </c>
    </row>
    <row r="4143" spans="1:66" ht="45" x14ac:dyDescent="0.25">
      <c r="A4143" s="12">
        <v>1</v>
      </c>
      <c r="B4143" s="11" t="str">
        <f t="shared" si="254"/>
        <v>Общий расчет. Анализ даты. Анализ даты. Символические звезды. Звезда Генерала. Нет</v>
      </c>
      <c r="C4143" s="11" t="str">
        <f>IFERROR(VLOOKUP(I4143,lvl_1[],2,FALSE),"Нет")</f>
        <v>Общий расчет</v>
      </c>
      <c r="D4143" s="11" t="str">
        <f>IFERROR(VLOOKUP(Rule!J4143,lvl_2[],2,FALSE),"Нет")</f>
        <v>Анализ даты</v>
      </c>
      <c r="E4143" s="11" t="str">
        <f>IFERROR(VLOOKUP(Rule!K4143,lvl_3[],2,FALSE),"Нет")</f>
        <v>Анализ даты</v>
      </c>
      <c r="F4143" s="11" t="str">
        <f>IFERROR(INDEX(lvl_4[],MATCH(L4143,lvl_4[ID],0),MATCH(TEXT(K4143,"##0"),lvl_4[#Headers],0)),"Нет")</f>
        <v>Символические звезды</v>
      </c>
      <c r="G4143" s="11" t="str">
        <f>IFERROR(INDEX(lvl_5[],MATCH(M4143,lvl_5[ID],0),MATCH(_xlfn.CONCAT(TEXT(K4143,"##0"),"_",TEXT(L4143,"##0")),lvl_5[#Headers],0)),"Нет")</f>
        <v>Звезда Генерала</v>
      </c>
      <c r="H4143" s="11" t="str">
        <f>IFERROR(INDEX(lvl_6[],MATCH(N4143,lvl_6[ID],0),MATCH(_xlfn.CONCAT(K4143,"_",L4143,"_",M4143),lvl_6[#Headers],0)),"Нет")</f>
        <v>Нет</v>
      </c>
      <c r="I4143" s="12">
        <v>1</v>
      </c>
      <c r="J4143" s="12">
        <v>4</v>
      </c>
      <c r="K4143" s="12">
        <v>1</v>
      </c>
      <c r="L4143" s="12">
        <v>5</v>
      </c>
      <c r="M4143" s="12">
        <v>2</v>
      </c>
      <c r="N4143" s="12">
        <v>0</v>
      </c>
      <c r="O4143" s="12">
        <f>COUNTIF($P$2:P4143,P4143)</f>
        <v>59</v>
      </c>
      <c r="P4143" s="12" t="str">
        <f t="shared" si="255"/>
        <v>141050200</v>
      </c>
      <c r="Q4143" s="12" t="str">
        <f t="shared" si="256"/>
        <v>1410502000059</v>
      </c>
      <c r="R4143" s="20" t="s">
        <v>3312</v>
      </c>
      <c r="AB4143" s="12" t="s">
        <v>100</v>
      </c>
      <c r="AD4143" s="12" t="s">
        <v>860</v>
      </c>
      <c r="AP4143" s="12" t="s">
        <v>100</v>
      </c>
      <c r="AR4143" s="12" t="s">
        <v>860</v>
      </c>
      <c r="BN4143" s="12">
        <v>1</v>
      </c>
    </row>
    <row r="4144" spans="1:66" ht="45" x14ac:dyDescent="0.25">
      <c r="A4144" s="12">
        <v>1</v>
      </c>
      <c r="B4144" s="11" t="str">
        <f t="shared" si="254"/>
        <v>Общий расчет. Анализ даты. Анализ даты. Символические звезды. Звезда Генерала. Нет</v>
      </c>
      <c r="C4144" s="11" t="str">
        <f>IFERROR(VLOOKUP(I4144,lvl_1[],2,FALSE),"Нет")</f>
        <v>Общий расчет</v>
      </c>
      <c r="D4144" s="11" t="str">
        <f>IFERROR(VLOOKUP(Rule!J4144,lvl_2[],2,FALSE),"Нет")</f>
        <v>Анализ даты</v>
      </c>
      <c r="E4144" s="11" t="str">
        <f>IFERROR(VLOOKUP(Rule!K4144,lvl_3[],2,FALSE),"Нет")</f>
        <v>Анализ даты</v>
      </c>
      <c r="F4144" s="11" t="str">
        <f>IFERROR(INDEX(lvl_4[],MATCH(L4144,lvl_4[ID],0),MATCH(TEXT(K4144,"##0"),lvl_4[#Headers],0)),"Нет")</f>
        <v>Символические звезды</v>
      </c>
      <c r="G4144" s="11" t="str">
        <f>IFERROR(INDEX(lvl_5[],MATCH(M4144,lvl_5[ID],0),MATCH(_xlfn.CONCAT(TEXT(K4144,"##0"),"_",TEXT(L4144,"##0")),lvl_5[#Headers],0)),"Нет")</f>
        <v>Звезда Генерала</v>
      </c>
      <c r="H4144" s="11" t="str">
        <f>IFERROR(INDEX(lvl_6[],MATCH(N4144,lvl_6[ID],0),MATCH(_xlfn.CONCAT(K4144,"_",L4144,"_",M4144),lvl_6[#Headers],0)),"Нет")</f>
        <v>Нет</v>
      </c>
      <c r="I4144" s="12">
        <v>1</v>
      </c>
      <c r="J4144" s="12">
        <v>4</v>
      </c>
      <c r="K4144" s="12">
        <v>1</v>
      </c>
      <c r="L4144" s="12">
        <v>5</v>
      </c>
      <c r="M4144" s="12">
        <v>2</v>
      </c>
      <c r="N4144" s="12">
        <v>0</v>
      </c>
      <c r="O4144" s="12">
        <f>COUNTIF($P$2:P4144,P4144)</f>
        <v>60</v>
      </c>
      <c r="P4144" s="12" t="str">
        <f t="shared" si="255"/>
        <v>141050200</v>
      </c>
      <c r="Q4144" s="12" t="str">
        <f t="shared" si="256"/>
        <v>1410502000060</v>
      </c>
      <c r="R4144" s="20" t="s">
        <v>3313</v>
      </c>
      <c r="AB4144" s="12" t="s">
        <v>100</v>
      </c>
      <c r="AD4144" s="12" t="s">
        <v>864</v>
      </c>
      <c r="AP4144" s="12" t="s">
        <v>100</v>
      </c>
      <c r="AR4144" s="12" t="s">
        <v>860</v>
      </c>
      <c r="BN4144" s="12">
        <v>1</v>
      </c>
    </row>
    <row r="4145" spans="1:66" ht="45" x14ac:dyDescent="0.25">
      <c r="A4145" s="12">
        <v>1</v>
      </c>
      <c r="B4145" s="11" t="str">
        <f t="shared" si="254"/>
        <v>Общий расчет. Анализ даты. Анализ даты. Символические звезды. Цветущий балдахин. Нет</v>
      </c>
      <c r="C4145" s="11" t="str">
        <f>IFERROR(VLOOKUP(I4145,lvl_1[],2,FALSE),"Нет")</f>
        <v>Общий расчет</v>
      </c>
      <c r="D4145" s="11" t="str">
        <f>IFERROR(VLOOKUP(Rule!J4145,lvl_2[],2,FALSE),"Нет")</f>
        <v>Анализ даты</v>
      </c>
      <c r="E4145" s="11" t="str">
        <f>IFERROR(VLOOKUP(Rule!K4145,lvl_3[],2,FALSE),"Нет")</f>
        <v>Анализ даты</v>
      </c>
      <c r="F4145" s="11" t="str">
        <f>IFERROR(INDEX(lvl_4[],MATCH(L4145,lvl_4[ID],0),MATCH(TEXT(K4145,"##0"),lvl_4[#Headers],0)),"Нет")</f>
        <v>Символические звезды</v>
      </c>
      <c r="G4145" s="11" t="str">
        <f>IFERROR(INDEX(lvl_5[],MATCH(M4145,lvl_5[ID],0),MATCH(_xlfn.CONCAT(TEXT(K4145,"##0"),"_",TEXT(L4145,"##0")),lvl_5[#Headers],0)),"Нет")</f>
        <v>Цветущий балдахин</v>
      </c>
      <c r="H4145" s="11" t="str">
        <f>IFERROR(INDEX(lvl_6[],MATCH(N4145,lvl_6[ID],0),MATCH(_xlfn.CONCAT(K4145,"_",L4145,"_",M4145),lvl_6[#Headers],0)),"Нет")</f>
        <v>Нет</v>
      </c>
      <c r="I4145" s="12">
        <v>1</v>
      </c>
      <c r="J4145" s="12">
        <v>4</v>
      </c>
      <c r="K4145" s="12">
        <v>1</v>
      </c>
      <c r="L4145" s="12">
        <v>5</v>
      </c>
      <c r="M4145" s="12">
        <v>3</v>
      </c>
      <c r="N4145" s="12">
        <v>0</v>
      </c>
      <c r="O4145" s="12">
        <f>COUNTIF($P$2:P4145,P4145)</f>
        <v>49</v>
      </c>
      <c r="P4145" s="12" t="str">
        <f t="shared" si="255"/>
        <v>141050300</v>
      </c>
      <c r="Q4145" s="12" t="str">
        <f t="shared" si="256"/>
        <v>1410503000049</v>
      </c>
      <c r="R4145" s="20" t="s">
        <v>3606</v>
      </c>
      <c r="AB4145" s="12" t="s">
        <v>100</v>
      </c>
      <c r="AD4145" s="12" t="s">
        <v>859</v>
      </c>
      <c r="AP4145" s="12" t="s">
        <v>100</v>
      </c>
      <c r="AR4145" s="12" t="s">
        <v>867</v>
      </c>
      <c r="BN4145" s="12">
        <v>1</v>
      </c>
    </row>
    <row r="4146" spans="1:66" ht="45" x14ac:dyDescent="0.25">
      <c r="A4146" s="12">
        <v>1</v>
      </c>
      <c r="B4146" s="11" t="str">
        <f t="shared" si="254"/>
        <v>Общий расчет. Анализ даты. Анализ даты. Символические звезды. Цветущий балдахин. Нет</v>
      </c>
      <c r="C4146" s="11" t="str">
        <f>IFERROR(VLOOKUP(I4146,lvl_1[],2,FALSE),"Нет")</f>
        <v>Общий расчет</v>
      </c>
      <c r="D4146" s="11" t="str">
        <f>IFERROR(VLOOKUP(Rule!J4146,lvl_2[],2,FALSE),"Нет")</f>
        <v>Анализ даты</v>
      </c>
      <c r="E4146" s="11" t="str">
        <f>IFERROR(VLOOKUP(Rule!K4146,lvl_3[],2,FALSE),"Нет")</f>
        <v>Анализ даты</v>
      </c>
      <c r="F4146" s="11" t="str">
        <f>IFERROR(INDEX(lvl_4[],MATCH(L4146,lvl_4[ID],0),MATCH(TEXT(K4146,"##0"),lvl_4[#Headers],0)),"Нет")</f>
        <v>Символические звезды</v>
      </c>
      <c r="G4146" s="11" t="str">
        <f>IFERROR(INDEX(lvl_5[],MATCH(M4146,lvl_5[ID],0),MATCH(_xlfn.CONCAT(TEXT(K4146,"##0"),"_",TEXT(L4146,"##0")),lvl_5[#Headers],0)),"Нет")</f>
        <v>Цветущий балдахин</v>
      </c>
      <c r="H4146" s="11" t="str">
        <f>IFERROR(INDEX(lvl_6[],MATCH(N4146,lvl_6[ID],0),MATCH(_xlfn.CONCAT(K4146,"_",L4146,"_",M4146),lvl_6[#Headers],0)),"Нет")</f>
        <v>Нет</v>
      </c>
      <c r="I4146" s="12">
        <v>1</v>
      </c>
      <c r="J4146" s="12">
        <v>4</v>
      </c>
      <c r="K4146" s="12">
        <v>1</v>
      </c>
      <c r="L4146" s="12">
        <v>5</v>
      </c>
      <c r="M4146" s="12">
        <v>3</v>
      </c>
      <c r="N4146" s="12">
        <v>0</v>
      </c>
      <c r="O4146" s="12">
        <f>COUNTIF($P$2:P4146,P4146)</f>
        <v>50</v>
      </c>
      <c r="P4146" s="12" t="str">
        <f t="shared" si="255"/>
        <v>141050300</v>
      </c>
      <c r="Q4146" s="12" t="str">
        <f t="shared" si="256"/>
        <v>1410503000050</v>
      </c>
      <c r="R4146" s="20" t="s">
        <v>3607</v>
      </c>
      <c r="AB4146" s="12" t="s">
        <v>100</v>
      </c>
      <c r="AD4146" s="12" t="s">
        <v>863</v>
      </c>
      <c r="AP4146" s="12" t="s">
        <v>100</v>
      </c>
      <c r="AR4146" s="12" t="s">
        <v>867</v>
      </c>
      <c r="BN4146" s="12">
        <v>1</v>
      </c>
    </row>
    <row r="4147" spans="1:66" ht="45" x14ac:dyDescent="0.25">
      <c r="A4147" s="12">
        <v>1</v>
      </c>
      <c r="B4147" s="11" t="str">
        <f t="shared" si="254"/>
        <v>Общий расчет. Анализ даты. Анализ даты. Символические звезды. Цветущий балдахин. Нет</v>
      </c>
      <c r="C4147" s="11" t="str">
        <f>IFERROR(VLOOKUP(I4147,lvl_1[],2,FALSE),"Нет")</f>
        <v>Общий расчет</v>
      </c>
      <c r="D4147" s="11" t="str">
        <f>IFERROR(VLOOKUP(Rule!J4147,lvl_2[],2,FALSE),"Нет")</f>
        <v>Анализ даты</v>
      </c>
      <c r="E4147" s="11" t="str">
        <f>IFERROR(VLOOKUP(Rule!K4147,lvl_3[],2,FALSE),"Нет")</f>
        <v>Анализ даты</v>
      </c>
      <c r="F4147" s="11" t="str">
        <f>IFERROR(INDEX(lvl_4[],MATCH(L4147,lvl_4[ID],0),MATCH(TEXT(K4147,"##0"),lvl_4[#Headers],0)),"Нет")</f>
        <v>Символические звезды</v>
      </c>
      <c r="G4147" s="11" t="str">
        <f>IFERROR(INDEX(lvl_5[],MATCH(M4147,lvl_5[ID],0),MATCH(_xlfn.CONCAT(TEXT(K4147,"##0"),"_",TEXT(L4147,"##0")),lvl_5[#Headers],0)),"Нет")</f>
        <v>Цветущий балдахин</v>
      </c>
      <c r="H4147" s="11" t="str">
        <f>IFERROR(INDEX(lvl_6[],MATCH(N4147,lvl_6[ID],0),MATCH(_xlfn.CONCAT(K4147,"_",L4147,"_",M4147),lvl_6[#Headers],0)),"Нет")</f>
        <v>Нет</v>
      </c>
      <c r="I4147" s="12">
        <v>1</v>
      </c>
      <c r="J4147" s="12">
        <v>4</v>
      </c>
      <c r="K4147" s="12">
        <v>1</v>
      </c>
      <c r="L4147" s="12">
        <v>5</v>
      </c>
      <c r="M4147" s="12">
        <v>3</v>
      </c>
      <c r="N4147" s="12">
        <v>0</v>
      </c>
      <c r="O4147" s="12">
        <f>COUNTIF($P$2:P4147,P4147)</f>
        <v>51</v>
      </c>
      <c r="P4147" s="12" t="str">
        <f t="shared" si="255"/>
        <v>141050300</v>
      </c>
      <c r="Q4147" s="12" t="str">
        <f t="shared" si="256"/>
        <v>1410503000051</v>
      </c>
      <c r="R4147" s="20" t="s">
        <v>3608</v>
      </c>
      <c r="AB4147" s="12" t="s">
        <v>100</v>
      </c>
      <c r="AD4147" s="12" t="s">
        <v>867</v>
      </c>
      <c r="AP4147" s="12" t="s">
        <v>100</v>
      </c>
      <c r="AR4147" s="12" t="s">
        <v>867</v>
      </c>
      <c r="BN4147" s="12">
        <v>1</v>
      </c>
    </row>
    <row r="4148" spans="1:66" ht="45" x14ac:dyDescent="0.25">
      <c r="A4148" s="12">
        <v>1</v>
      </c>
      <c r="B4148" s="11" t="str">
        <f t="shared" si="254"/>
        <v>Общий расчет. Анализ даты. Анализ даты. Символические звезды. Цветущий балдахин. Нет</v>
      </c>
      <c r="C4148" s="11" t="str">
        <f>IFERROR(VLOOKUP(I4148,lvl_1[],2,FALSE),"Нет")</f>
        <v>Общий расчет</v>
      </c>
      <c r="D4148" s="11" t="str">
        <f>IFERROR(VLOOKUP(Rule!J4148,lvl_2[],2,FALSE),"Нет")</f>
        <v>Анализ даты</v>
      </c>
      <c r="E4148" s="11" t="str">
        <f>IFERROR(VLOOKUP(Rule!K4148,lvl_3[],2,FALSE),"Нет")</f>
        <v>Анализ даты</v>
      </c>
      <c r="F4148" s="11" t="str">
        <f>IFERROR(INDEX(lvl_4[],MATCH(L4148,lvl_4[ID],0),MATCH(TEXT(K4148,"##0"),lvl_4[#Headers],0)),"Нет")</f>
        <v>Символические звезды</v>
      </c>
      <c r="G4148" s="11" t="str">
        <f>IFERROR(INDEX(lvl_5[],MATCH(M4148,lvl_5[ID],0),MATCH(_xlfn.CONCAT(TEXT(K4148,"##0"),"_",TEXT(L4148,"##0")),lvl_5[#Headers],0)),"Нет")</f>
        <v>Цветущий балдахин</v>
      </c>
      <c r="H4148" s="11" t="str">
        <f>IFERROR(INDEX(lvl_6[],MATCH(N4148,lvl_6[ID],0),MATCH(_xlfn.CONCAT(K4148,"_",L4148,"_",M4148),lvl_6[#Headers],0)),"Нет")</f>
        <v>Нет</v>
      </c>
      <c r="I4148" s="12">
        <v>1</v>
      </c>
      <c r="J4148" s="12">
        <v>4</v>
      </c>
      <c r="K4148" s="12">
        <v>1</v>
      </c>
      <c r="L4148" s="12">
        <v>5</v>
      </c>
      <c r="M4148" s="12">
        <v>3</v>
      </c>
      <c r="N4148" s="12">
        <v>0</v>
      </c>
      <c r="O4148" s="12">
        <f>COUNTIF($P$2:P4148,P4148)</f>
        <v>52</v>
      </c>
      <c r="P4148" s="12" t="str">
        <f t="shared" si="255"/>
        <v>141050300</v>
      </c>
      <c r="Q4148" s="12" t="str">
        <f t="shared" si="256"/>
        <v>1410503000052</v>
      </c>
      <c r="R4148" s="20" t="s">
        <v>3609</v>
      </c>
      <c r="AB4148" s="12" t="s">
        <v>100</v>
      </c>
      <c r="AD4148" s="12" t="s">
        <v>862</v>
      </c>
      <c r="AP4148" s="12" t="s">
        <v>100</v>
      </c>
      <c r="AR4148" s="12" t="s">
        <v>870</v>
      </c>
      <c r="BN4148" s="12">
        <v>1</v>
      </c>
    </row>
    <row r="4149" spans="1:66" ht="45" x14ac:dyDescent="0.25">
      <c r="A4149" s="12">
        <v>1</v>
      </c>
      <c r="B4149" s="11" t="str">
        <f t="shared" si="254"/>
        <v>Общий расчет. Анализ даты. Анализ даты. Символические звезды. Цветущий балдахин. Нет</v>
      </c>
      <c r="C4149" s="11" t="str">
        <f>IFERROR(VLOOKUP(I4149,lvl_1[],2,FALSE),"Нет")</f>
        <v>Общий расчет</v>
      </c>
      <c r="D4149" s="11" t="str">
        <f>IFERROR(VLOOKUP(Rule!J4149,lvl_2[],2,FALSE),"Нет")</f>
        <v>Анализ даты</v>
      </c>
      <c r="E4149" s="11" t="str">
        <f>IFERROR(VLOOKUP(Rule!K4149,lvl_3[],2,FALSE),"Нет")</f>
        <v>Анализ даты</v>
      </c>
      <c r="F4149" s="11" t="str">
        <f>IFERROR(INDEX(lvl_4[],MATCH(L4149,lvl_4[ID],0),MATCH(TEXT(K4149,"##0"),lvl_4[#Headers],0)),"Нет")</f>
        <v>Символические звезды</v>
      </c>
      <c r="G4149" s="11" t="str">
        <f>IFERROR(INDEX(lvl_5[],MATCH(M4149,lvl_5[ID],0),MATCH(_xlfn.CONCAT(TEXT(K4149,"##0"),"_",TEXT(L4149,"##0")),lvl_5[#Headers],0)),"Нет")</f>
        <v>Цветущий балдахин</v>
      </c>
      <c r="H4149" s="11" t="str">
        <f>IFERROR(INDEX(lvl_6[],MATCH(N4149,lvl_6[ID],0),MATCH(_xlfn.CONCAT(K4149,"_",L4149,"_",M4149),lvl_6[#Headers],0)),"Нет")</f>
        <v>Нет</v>
      </c>
      <c r="I4149" s="12">
        <v>1</v>
      </c>
      <c r="J4149" s="12">
        <v>4</v>
      </c>
      <c r="K4149" s="12">
        <v>1</v>
      </c>
      <c r="L4149" s="12">
        <v>5</v>
      </c>
      <c r="M4149" s="12">
        <v>3</v>
      </c>
      <c r="N4149" s="12">
        <v>0</v>
      </c>
      <c r="O4149" s="12">
        <f>COUNTIF($P$2:P4149,P4149)</f>
        <v>53</v>
      </c>
      <c r="P4149" s="12" t="str">
        <f t="shared" si="255"/>
        <v>141050300</v>
      </c>
      <c r="Q4149" s="12" t="str">
        <f t="shared" si="256"/>
        <v>1410503000053</v>
      </c>
      <c r="R4149" s="20" t="s">
        <v>3610</v>
      </c>
      <c r="AB4149" s="12" t="s">
        <v>100</v>
      </c>
      <c r="AD4149" s="12" t="s">
        <v>866</v>
      </c>
      <c r="AP4149" s="12" t="s">
        <v>100</v>
      </c>
      <c r="AR4149" s="12" t="s">
        <v>870</v>
      </c>
      <c r="BN4149" s="12">
        <v>1</v>
      </c>
    </row>
    <row r="4150" spans="1:66" ht="45" x14ac:dyDescent="0.25">
      <c r="A4150" s="12">
        <v>1</v>
      </c>
      <c r="B4150" s="11" t="str">
        <f t="shared" si="254"/>
        <v>Общий расчет. Анализ даты. Анализ даты. Символические звезды. Цветущий балдахин. Нет</v>
      </c>
      <c r="C4150" s="11" t="str">
        <f>IFERROR(VLOOKUP(I4150,lvl_1[],2,FALSE),"Нет")</f>
        <v>Общий расчет</v>
      </c>
      <c r="D4150" s="11" t="str">
        <f>IFERROR(VLOOKUP(Rule!J4150,lvl_2[],2,FALSE),"Нет")</f>
        <v>Анализ даты</v>
      </c>
      <c r="E4150" s="11" t="str">
        <f>IFERROR(VLOOKUP(Rule!K4150,lvl_3[],2,FALSE),"Нет")</f>
        <v>Анализ даты</v>
      </c>
      <c r="F4150" s="11" t="str">
        <f>IFERROR(INDEX(lvl_4[],MATCH(L4150,lvl_4[ID],0),MATCH(TEXT(K4150,"##0"),lvl_4[#Headers],0)),"Нет")</f>
        <v>Символические звезды</v>
      </c>
      <c r="G4150" s="11" t="str">
        <f>IFERROR(INDEX(lvl_5[],MATCH(M4150,lvl_5[ID],0),MATCH(_xlfn.CONCAT(TEXT(K4150,"##0"),"_",TEXT(L4150,"##0")),lvl_5[#Headers],0)),"Нет")</f>
        <v>Цветущий балдахин</v>
      </c>
      <c r="H4150" s="11" t="str">
        <f>IFERROR(INDEX(lvl_6[],MATCH(N4150,lvl_6[ID],0),MATCH(_xlfn.CONCAT(K4150,"_",L4150,"_",M4150),lvl_6[#Headers],0)),"Нет")</f>
        <v>Нет</v>
      </c>
      <c r="I4150" s="12">
        <v>1</v>
      </c>
      <c r="J4150" s="12">
        <v>4</v>
      </c>
      <c r="K4150" s="12">
        <v>1</v>
      </c>
      <c r="L4150" s="12">
        <v>5</v>
      </c>
      <c r="M4150" s="12">
        <v>3</v>
      </c>
      <c r="N4150" s="12">
        <v>0</v>
      </c>
      <c r="O4150" s="12">
        <f>COUNTIF($P$2:P4150,P4150)</f>
        <v>54</v>
      </c>
      <c r="P4150" s="12" t="str">
        <f t="shared" si="255"/>
        <v>141050300</v>
      </c>
      <c r="Q4150" s="12" t="str">
        <f t="shared" si="256"/>
        <v>1410503000054</v>
      </c>
      <c r="R4150" s="20" t="s">
        <v>3611</v>
      </c>
      <c r="AB4150" s="12" t="s">
        <v>100</v>
      </c>
      <c r="AD4150" s="12" t="s">
        <v>870</v>
      </c>
      <c r="AP4150" s="12" t="s">
        <v>100</v>
      </c>
      <c r="AR4150" s="12" t="s">
        <v>870</v>
      </c>
      <c r="BN4150" s="12">
        <v>1</v>
      </c>
    </row>
    <row r="4151" spans="1:66" ht="45" x14ac:dyDescent="0.25">
      <c r="A4151" s="12">
        <v>1</v>
      </c>
      <c r="B4151" s="11" t="str">
        <f t="shared" si="254"/>
        <v>Общий расчет. Анализ даты. Анализ даты. Символические звезды. Цветущий балдахин. Нет</v>
      </c>
      <c r="C4151" s="11" t="str">
        <f>IFERROR(VLOOKUP(I4151,lvl_1[],2,FALSE),"Нет")</f>
        <v>Общий расчет</v>
      </c>
      <c r="D4151" s="11" t="str">
        <f>IFERROR(VLOOKUP(Rule!J4151,lvl_2[],2,FALSE),"Нет")</f>
        <v>Анализ даты</v>
      </c>
      <c r="E4151" s="11" t="str">
        <f>IFERROR(VLOOKUP(Rule!K4151,lvl_3[],2,FALSE),"Нет")</f>
        <v>Анализ даты</v>
      </c>
      <c r="F4151" s="11" t="str">
        <f>IFERROR(INDEX(lvl_4[],MATCH(L4151,lvl_4[ID],0),MATCH(TEXT(K4151,"##0"),lvl_4[#Headers],0)),"Нет")</f>
        <v>Символические звезды</v>
      </c>
      <c r="G4151" s="11" t="str">
        <f>IFERROR(INDEX(lvl_5[],MATCH(M4151,lvl_5[ID],0),MATCH(_xlfn.CONCAT(TEXT(K4151,"##0"),"_",TEXT(L4151,"##0")),lvl_5[#Headers],0)),"Нет")</f>
        <v>Цветущий балдахин</v>
      </c>
      <c r="H4151" s="11" t="str">
        <f>IFERROR(INDEX(lvl_6[],MATCH(N4151,lvl_6[ID],0),MATCH(_xlfn.CONCAT(K4151,"_",L4151,"_",M4151),lvl_6[#Headers],0)),"Нет")</f>
        <v>Нет</v>
      </c>
      <c r="I4151" s="12">
        <v>1</v>
      </c>
      <c r="J4151" s="12">
        <v>4</v>
      </c>
      <c r="K4151" s="12">
        <v>1</v>
      </c>
      <c r="L4151" s="12">
        <v>5</v>
      </c>
      <c r="M4151" s="12">
        <v>3</v>
      </c>
      <c r="N4151" s="12">
        <v>0</v>
      </c>
      <c r="O4151" s="12">
        <f>COUNTIF($P$2:P4151,P4151)</f>
        <v>55</v>
      </c>
      <c r="P4151" s="12" t="str">
        <f t="shared" si="255"/>
        <v>141050300</v>
      </c>
      <c r="Q4151" s="12" t="str">
        <f t="shared" si="256"/>
        <v>1410503000055</v>
      </c>
      <c r="R4151" s="20" t="s">
        <v>3612</v>
      </c>
      <c r="AB4151" s="12" t="s">
        <v>100</v>
      </c>
      <c r="AD4151" s="12" t="s">
        <v>865</v>
      </c>
      <c r="AP4151" s="12" t="s">
        <v>100</v>
      </c>
      <c r="AR4151" s="12" t="s">
        <v>861</v>
      </c>
      <c r="BN4151" s="12">
        <v>1</v>
      </c>
    </row>
    <row r="4152" spans="1:66" ht="45" x14ac:dyDescent="0.25">
      <c r="A4152" s="12">
        <v>1</v>
      </c>
      <c r="B4152" s="11" t="str">
        <f t="shared" si="254"/>
        <v>Общий расчет. Анализ даты. Анализ даты. Символические звезды. Цветущий балдахин. Нет</v>
      </c>
      <c r="C4152" s="11" t="str">
        <f>IFERROR(VLOOKUP(I4152,lvl_1[],2,FALSE),"Нет")</f>
        <v>Общий расчет</v>
      </c>
      <c r="D4152" s="11" t="str">
        <f>IFERROR(VLOOKUP(Rule!J4152,lvl_2[],2,FALSE),"Нет")</f>
        <v>Анализ даты</v>
      </c>
      <c r="E4152" s="11" t="str">
        <f>IFERROR(VLOOKUP(Rule!K4152,lvl_3[],2,FALSE),"Нет")</f>
        <v>Анализ даты</v>
      </c>
      <c r="F4152" s="11" t="str">
        <f>IFERROR(INDEX(lvl_4[],MATCH(L4152,lvl_4[ID],0),MATCH(TEXT(K4152,"##0"),lvl_4[#Headers],0)),"Нет")</f>
        <v>Символические звезды</v>
      </c>
      <c r="G4152" s="11" t="str">
        <f>IFERROR(INDEX(lvl_5[],MATCH(M4152,lvl_5[ID],0),MATCH(_xlfn.CONCAT(TEXT(K4152,"##0"),"_",TEXT(L4152,"##0")),lvl_5[#Headers],0)),"Нет")</f>
        <v>Цветущий балдахин</v>
      </c>
      <c r="H4152" s="11" t="str">
        <f>IFERROR(INDEX(lvl_6[],MATCH(N4152,lvl_6[ID],0),MATCH(_xlfn.CONCAT(K4152,"_",L4152,"_",M4152),lvl_6[#Headers],0)),"Нет")</f>
        <v>Нет</v>
      </c>
      <c r="I4152" s="12">
        <v>1</v>
      </c>
      <c r="J4152" s="12">
        <v>4</v>
      </c>
      <c r="K4152" s="12">
        <v>1</v>
      </c>
      <c r="L4152" s="12">
        <v>5</v>
      </c>
      <c r="M4152" s="12">
        <v>3</v>
      </c>
      <c r="N4152" s="12">
        <v>0</v>
      </c>
      <c r="O4152" s="12">
        <f>COUNTIF($P$2:P4152,P4152)</f>
        <v>56</v>
      </c>
      <c r="P4152" s="12" t="str">
        <f t="shared" si="255"/>
        <v>141050300</v>
      </c>
      <c r="Q4152" s="12" t="str">
        <f t="shared" si="256"/>
        <v>1410503000056</v>
      </c>
      <c r="R4152" s="20" t="s">
        <v>3613</v>
      </c>
      <c r="AB4152" s="12" t="s">
        <v>100</v>
      </c>
      <c r="AD4152" s="12" t="s">
        <v>869</v>
      </c>
      <c r="AP4152" s="12" t="s">
        <v>100</v>
      </c>
      <c r="AR4152" s="12" t="s">
        <v>861</v>
      </c>
      <c r="BN4152" s="12">
        <v>1</v>
      </c>
    </row>
    <row r="4153" spans="1:66" ht="45" x14ac:dyDescent="0.25">
      <c r="A4153" s="12">
        <v>1</v>
      </c>
      <c r="B4153" s="11" t="str">
        <f t="shared" si="254"/>
        <v>Общий расчет. Анализ даты. Анализ даты. Символические звезды. Цветущий балдахин. Нет</v>
      </c>
      <c r="C4153" s="11" t="str">
        <f>IFERROR(VLOOKUP(I4153,lvl_1[],2,FALSE),"Нет")</f>
        <v>Общий расчет</v>
      </c>
      <c r="D4153" s="11" t="str">
        <f>IFERROR(VLOOKUP(Rule!J4153,lvl_2[],2,FALSE),"Нет")</f>
        <v>Анализ даты</v>
      </c>
      <c r="E4153" s="11" t="str">
        <f>IFERROR(VLOOKUP(Rule!K4153,lvl_3[],2,FALSE),"Нет")</f>
        <v>Анализ даты</v>
      </c>
      <c r="F4153" s="11" t="str">
        <f>IFERROR(INDEX(lvl_4[],MATCH(L4153,lvl_4[ID],0),MATCH(TEXT(K4153,"##0"),lvl_4[#Headers],0)),"Нет")</f>
        <v>Символические звезды</v>
      </c>
      <c r="G4153" s="11" t="str">
        <f>IFERROR(INDEX(lvl_5[],MATCH(M4153,lvl_5[ID],0),MATCH(_xlfn.CONCAT(TEXT(K4153,"##0"),"_",TEXT(L4153,"##0")),lvl_5[#Headers],0)),"Нет")</f>
        <v>Цветущий балдахин</v>
      </c>
      <c r="H4153" s="11" t="str">
        <f>IFERROR(INDEX(lvl_6[],MATCH(N4153,lvl_6[ID],0),MATCH(_xlfn.CONCAT(K4153,"_",L4153,"_",M4153),lvl_6[#Headers],0)),"Нет")</f>
        <v>Нет</v>
      </c>
      <c r="I4153" s="12">
        <v>1</v>
      </c>
      <c r="J4153" s="12">
        <v>4</v>
      </c>
      <c r="K4153" s="12">
        <v>1</v>
      </c>
      <c r="L4153" s="12">
        <v>5</v>
      </c>
      <c r="M4153" s="12">
        <v>3</v>
      </c>
      <c r="N4153" s="12">
        <v>0</v>
      </c>
      <c r="O4153" s="12">
        <f>COUNTIF($P$2:P4153,P4153)</f>
        <v>57</v>
      </c>
      <c r="P4153" s="12" t="str">
        <f t="shared" si="255"/>
        <v>141050300</v>
      </c>
      <c r="Q4153" s="12" t="str">
        <f t="shared" si="256"/>
        <v>1410503000057</v>
      </c>
      <c r="R4153" s="20" t="s">
        <v>3614</v>
      </c>
      <c r="AB4153" s="12" t="s">
        <v>100</v>
      </c>
      <c r="AD4153" s="12" t="s">
        <v>861</v>
      </c>
      <c r="AP4153" s="12" t="s">
        <v>100</v>
      </c>
      <c r="AR4153" s="12" t="s">
        <v>861</v>
      </c>
      <c r="BN4153" s="12">
        <v>1</v>
      </c>
    </row>
    <row r="4154" spans="1:66" ht="45" x14ac:dyDescent="0.25">
      <c r="A4154" s="12">
        <v>1</v>
      </c>
      <c r="B4154" s="11" t="str">
        <f t="shared" si="254"/>
        <v>Общий расчет. Анализ даты. Анализ даты. Символические звезды. Цветущий балдахин. Нет</v>
      </c>
      <c r="C4154" s="11" t="str">
        <f>IFERROR(VLOOKUP(I4154,lvl_1[],2,FALSE),"Нет")</f>
        <v>Общий расчет</v>
      </c>
      <c r="D4154" s="11" t="str">
        <f>IFERROR(VLOOKUP(Rule!J4154,lvl_2[],2,FALSE),"Нет")</f>
        <v>Анализ даты</v>
      </c>
      <c r="E4154" s="11" t="str">
        <f>IFERROR(VLOOKUP(Rule!K4154,lvl_3[],2,FALSE),"Нет")</f>
        <v>Анализ даты</v>
      </c>
      <c r="F4154" s="11" t="str">
        <f>IFERROR(INDEX(lvl_4[],MATCH(L4154,lvl_4[ID],0),MATCH(TEXT(K4154,"##0"),lvl_4[#Headers],0)),"Нет")</f>
        <v>Символические звезды</v>
      </c>
      <c r="G4154" s="11" t="str">
        <f>IFERROR(INDEX(lvl_5[],MATCH(M4154,lvl_5[ID],0),MATCH(_xlfn.CONCAT(TEXT(K4154,"##0"),"_",TEXT(L4154,"##0")),lvl_5[#Headers],0)),"Нет")</f>
        <v>Цветущий балдахин</v>
      </c>
      <c r="H4154" s="11" t="str">
        <f>IFERROR(INDEX(lvl_6[],MATCH(N4154,lvl_6[ID],0),MATCH(_xlfn.CONCAT(K4154,"_",L4154,"_",M4154),lvl_6[#Headers],0)),"Нет")</f>
        <v>Нет</v>
      </c>
      <c r="I4154" s="12">
        <v>1</v>
      </c>
      <c r="J4154" s="12">
        <v>4</v>
      </c>
      <c r="K4154" s="12">
        <v>1</v>
      </c>
      <c r="L4154" s="12">
        <v>5</v>
      </c>
      <c r="M4154" s="12">
        <v>3</v>
      </c>
      <c r="N4154" s="12">
        <v>0</v>
      </c>
      <c r="O4154" s="12">
        <f>COUNTIF($P$2:P4154,P4154)</f>
        <v>58</v>
      </c>
      <c r="P4154" s="12" t="str">
        <f t="shared" si="255"/>
        <v>141050300</v>
      </c>
      <c r="Q4154" s="12" t="str">
        <f t="shared" si="256"/>
        <v>1410503000058</v>
      </c>
      <c r="R4154" s="20" t="s">
        <v>3615</v>
      </c>
      <c r="AB4154" s="12" t="s">
        <v>100</v>
      </c>
      <c r="AD4154" s="12" t="s">
        <v>868</v>
      </c>
      <c r="AP4154" s="12" t="s">
        <v>100</v>
      </c>
      <c r="AR4154" s="12" t="s">
        <v>864</v>
      </c>
      <c r="BN4154" s="12">
        <v>1</v>
      </c>
    </row>
    <row r="4155" spans="1:66" ht="45" x14ac:dyDescent="0.25">
      <c r="A4155" s="12">
        <v>1</v>
      </c>
      <c r="B4155" s="11" t="str">
        <f t="shared" si="254"/>
        <v>Общий расчет. Анализ даты. Анализ даты. Символические звезды. Цветущий балдахин. Нет</v>
      </c>
      <c r="C4155" s="11" t="str">
        <f>IFERROR(VLOOKUP(I4155,lvl_1[],2,FALSE),"Нет")</f>
        <v>Общий расчет</v>
      </c>
      <c r="D4155" s="11" t="str">
        <f>IFERROR(VLOOKUP(Rule!J4155,lvl_2[],2,FALSE),"Нет")</f>
        <v>Анализ даты</v>
      </c>
      <c r="E4155" s="11" t="str">
        <f>IFERROR(VLOOKUP(Rule!K4155,lvl_3[],2,FALSE),"Нет")</f>
        <v>Анализ даты</v>
      </c>
      <c r="F4155" s="11" t="str">
        <f>IFERROR(INDEX(lvl_4[],MATCH(L4155,lvl_4[ID],0),MATCH(TEXT(K4155,"##0"),lvl_4[#Headers],0)),"Нет")</f>
        <v>Символические звезды</v>
      </c>
      <c r="G4155" s="11" t="str">
        <f>IFERROR(INDEX(lvl_5[],MATCH(M4155,lvl_5[ID],0),MATCH(_xlfn.CONCAT(TEXT(K4155,"##0"),"_",TEXT(L4155,"##0")),lvl_5[#Headers],0)),"Нет")</f>
        <v>Цветущий балдахин</v>
      </c>
      <c r="H4155" s="11" t="str">
        <f>IFERROR(INDEX(lvl_6[],MATCH(N4155,lvl_6[ID],0),MATCH(_xlfn.CONCAT(K4155,"_",L4155,"_",M4155),lvl_6[#Headers],0)),"Нет")</f>
        <v>Нет</v>
      </c>
      <c r="I4155" s="12">
        <v>1</v>
      </c>
      <c r="J4155" s="12">
        <v>4</v>
      </c>
      <c r="K4155" s="12">
        <v>1</v>
      </c>
      <c r="L4155" s="12">
        <v>5</v>
      </c>
      <c r="M4155" s="12">
        <v>3</v>
      </c>
      <c r="N4155" s="12">
        <v>0</v>
      </c>
      <c r="O4155" s="12">
        <f>COUNTIF($P$2:P4155,P4155)</f>
        <v>59</v>
      </c>
      <c r="P4155" s="12" t="str">
        <f t="shared" si="255"/>
        <v>141050300</v>
      </c>
      <c r="Q4155" s="12" t="str">
        <f t="shared" si="256"/>
        <v>1410503000059</v>
      </c>
      <c r="R4155" s="20" t="s">
        <v>3616</v>
      </c>
      <c r="AB4155" s="12" t="s">
        <v>100</v>
      </c>
      <c r="AD4155" s="12" t="s">
        <v>860</v>
      </c>
      <c r="AP4155" s="12" t="s">
        <v>100</v>
      </c>
      <c r="AR4155" s="12" t="s">
        <v>864</v>
      </c>
      <c r="BN4155" s="12">
        <v>1</v>
      </c>
    </row>
    <row r="4156" spans="1:66" ht="45" x14ac:dyDescent="0.25">
      <c r="A4156" s="12">
        <v>1</v>
      </c>
      <c r="B4156" s="11" t="str">
        <f t="shared" si="254"/>
        <v>Общий расчет. Анализ даты. Анализ даты. Символические звезды. Цветущий балдахин. Нет</v>
      </c>
      <c r="C4156" s="11" t="str">
        <f>IFERROR(VLOOKUP(I4156,lvl_1[],2,FALSE),"Нет")</f>
        <v>Общий расчет</v>
      </c>
      <c r="D4156" s="11" t="str">
        <f>IFERROR(VLOOKUP(Rule!J4156,lvl_2[],2,FALSE),"Нет")</f>
        <v>Анализ даты</v>
      </c>
      <c r="E4156" s="11" t="str">
        <f>IFERROR(VLOOKUP(Rule!K4156,lvl_3[],2,FALSE),"Нет")</f>
        <v>Анализ даты</v>
      </c>
      <c r="F4156" s="11" t="str">
        <f>IFERROR(INDEX(lvl_4[],MATCH(L4156,lvl_4[ID],0),MATCH(TEXT(K4156,"##0"),lvl_4[#Headers],0)),"Нет")</f>
        <v>Символические звезды</v>
      </c>
      <c r="G4156" s="11" t="str">
        <f>IFERROR(INDEX(lvl_5[],MATCH(M4156,lvl_5[ID],0),MATCH(_xlfn.CONCAT(TEXT(K4156,"##0"),"_",TEXT(L4156,"##0")),lvl_5[#Headers],0)),"Нет")</f>
        <v>Цветущий балдахин</v>
      </c>
      <c r="H4156" s="11" t="str">
        <f>IFERROR(INDEX(lvl_6[],MATCH(N4156,lvl_6[ID],0),MATCH(_xlfn.CONCAT(K4156,"_",L4156,"_",M4156),lvl_6[#Headers],0)),"Нет")</f>
        <v>Нет</v>
      </c>
      <c r="I4156" s="12">
        <v>1</v>
      </c>
      <c r="J4156" s="12">
        <v>4</v>
      </c>
      <c r="K4156" s="12">
        <v>1</v>
      </c>
      <c r="L4156" s="12">
        <v>5</v>
      </c>
      <c r="M4156" s="12">
        <v>3</v>
      </c>
      <c r="N4156" s="12">
        <v>0</v>
      </c>
      <c r="O4156" s="12">
        <f>COUNTIF($P$2:P4156,P4156)</f>
        <v>60</v>
      </c>
      <c r="P4156" s="12" t="str">
        <f t="shared" si="255"/>
        <v>141050300</v>
      </c>
      <c r="Q4156" s="12" t="str">
        <f t="shared" si="256"/>
        <v>1410503000060</v>
      </c>
      <c r="R4156" s="20" t="s">
        <v>3617</v>
      </c>
      <c r="AB4156" s="12" t="s">
        <v>100</v>
      </c>
      <c r="AD4156" s="12" t="s">
        <v>864</v>
      </c>
      <c r="AP4156" s="12" t="s">
        <v>100</v>
      </c>
      <c r="AR4156" s="12" t="s">
        <v>864</v>
      </c>
      <c r="BN4156" s="12">
        <v>1</v>
      </c>
    </row>
    <row r="4157" spans="1:66" ht="45" x14ac:dyDescent="0.25">
      <c r="A4157" s="12">
        <v>1</v>
      </c>
      <c r="B4157" s="11" t="str">
        <f t="shared" si="254"/>
        <v>Общий расчет. Анализ даты. Анализ даты. Символические звезды. Почтовая лошадь. Нет</v>
      </c>
      <c r="C4157" s="11" t="str">
        <f>IFERROR(VLOOKUP(I4157,lvl_1[],2,FALSE),"Нет")</f>
        <v>Общий расчет</v>
      </c>
      <c r="D4157" s="11" t="str">
        <f>IFERROR(VLOOKUP(Rule!J4157,lvl_2[],2,FALSE),"Нет")</f>
        <v>Анализ даты</v>
      </c>
      <c r="E4157" s="11" t="str">
        <f>IFERROR(VLOOKUP(Rule!K4157,lvl_3[],2,FALSE),"Нет")</f>
        <v>Анализ даты</v>
      </c>
      <c r="F4157" s="11" t="str">
        <f>IFERROR(INDEX(lvl_4[],MATCH(L4157,lvl_4[ID],0),MATCH(TEXT(K4157,"##0"),lvl_4[#Headers],0)),"Нет")</f>
        <v>Символические звезды</v>
      </c>
      <c r="G4157" s="11" t="str">
        <f>IFERROR(INDEX(lvl_5[],MATCH(M4157,lvl_5[ID],0),MATCH(_xlfn.CONCAT(TEXT(K4157,"##0"),"_",TEXT(L4157,"##0")),lvl_5[#Headers],0)),"Нет")</f>
        <v>Почтовая лошадь</v>
      </c>
      <c r="H4157" s="11" t="str">
        <f>IFERROR(INDEX(lvl_6[],MATCH(N4157,lvl_6[ID],0),MATCH(_xlfn.CONCAT(K4157,"_",L4157,"_",M4157),lvl_6[#Headers],0)),"Нет")</f>
        <v>Нет</v>
      </c>
      <c r="I4157" s="12">
        <v>1</v>
      </c>
      <c r="J4157" s="12">
        <v>4</v>
      </c>
      <c r="K4157" s="12">
        <v>1</v>
      </c>
      <c r="L4157" s="12">
        <v>5</v>
      </c>
      <c r="M4157" s="12">
        <v>4</v>
      </c>
      <c r="N4157" s="12">
        <v>0</v>
      </c>
      <c r="O4157" s="12">
        <f>COUNTIF($P$2:P4157,P4157)</f>
        <v>49</v>
      </c>
      <c r="P4157" s="12" t="str">
        <f t="shared" si="255"/>
        <v>141050400</v>
      </c>
      <c r="Q4157" s="12" t="str">
        <f t="shared" si="256"/>
        <v>1410504000049</v>
      </c>
      <c r="R4157" s="20" t="s">
        <v>3618</v>
      </c>
      <c r="AB4157" s="12" t="s">
        <v>100</v>
      </c>
      <c r="AD4157" s="12" t="s">
        <v>859</v>
      </c>
      <c r="AP4157" s="12" t="s">
        <v>100</v>
      </c>
      <c r="AR4157" s="12" t="s">
        <v>865</v>
      </c>
      <c r="BN4157" s="12">
        <v>1</v>
      </c>
    </row>
    <row r="4158" spans="1:66" ht="45" x14ac:dyDescent="0.25">
      <c r="A4158" s="12">
        <v>1</v>
      </c>
      <c r="B4158" s="11" t="str">
        <f t="shared" si="254"/>
        <v>Общий расчет. Анализ даты. Анализ даты. Символические звезды. Почтовая лошадь. Нет</v>
      </c>
      <c r="C4158" s="11" t="str">
        <f>IFERROR(VLOOKUP(I4158,lvl_1[],2,FALSE),"Нет")</f>
        <v>Общий расчет</v>
      </c>
      <c r="D4158" s="11" t="str">
        <f>IFERROR(VLOOKUP(Rule!J4158,lvl_2[],2,FALSE),"Нет")</f>
        <v>Анализ даты</v>
      </c>
      <c r="E4158" s="11" t="str">
        <f>IFERROR(VLOOKUP(Rule!K4158,lvl_3[],2,FALSE),"Нет")</f>
        <v>Анализ даты</v>
      </c>
      <c r="F4158" s="11" t="str">
        <f>IFERROR(INDEX(lvl_4[],MATCH(L4158,lvl_4[ID],0),MATCH(TEXT(K4158,"##0"),lvl_4[#Headers],0)),"Нет")</f>
        <v>Символические звезды</v>
      </c>
      <c r="G4158" s="11" t="str">
        <f>IFERROR(INDEX(lvl_5[],MATCH(M4158,lvl_5[ID],0),MATCH(_xlfn.CONCAT(TEXT(K4158,"##0"),"_",TEXT(L4158,"##0")),lvl_5[#Headers],0)),"Нет")</f>
        <v>Почтовая лошадь</v>
      </c>
      <c r="H4158" s="11" t="str">
        <f>IFERROR(INDEX(lvl_6[],MATCH(N4158,lvl_6[ID],0),MATCH(_xlfn.CONCAT(K4158,"_",L4158,"_",M4158),lvl_6[#Headers],0)),"Нет")</f>
        <v>Нет</v>
      </c>
      <c r="I4158" s="12">
        <v>1</v>
      </c>
      <c r="J4158" s="12">
        <v>4</v>
      </c>
      <c r="K4158" s="12">
        <v>1</v>
      </c>
      <c r="L4158" s="12">
        <v>5</v>
      </c>
      <c r="M4158" s="12">
        <v>4</v>
      </c>
      <c r="N4158" s="12">
        <v>0</v>
      </c>
      <c r="O4158" s="12">
        <f>COUNTIF($P$2:P4158,P4158)</f>
        <v>50</v>
      </c>
      <c r="P4158" s="12" t="str">
        <f t="shared" si="255"/>
        <v>141050400</v>
      </c>
      <c r="Q4158" s="12" t="str">
        <f t="shared" si="256"/>
        <v>1410504000050</v>
      </c>
      <c r="R4158" s="20" t="s">
        <v>3619</v>
      </c>
      <c r="AB4158" s="12" t="s">
        <v>100</v>
      </c>
      <c r="AD4158" s="12" t="s">
        <v>863</v>
      </c>
      <c r="AP4158" s="12" t="s">
        <v>100</v>
      </c>
      <c r="AR4158" s="12" t="s">
        <v>865</v>
      </c>
      <c r="BN4158" s="12">
        <v>1</v>
      </c>
    </row>
    <row r="4159" spans="1:66" ht="45" x14ac:dyDescent="0.25">
      <c r="A4159" s="12">
        <v>1</v>
      </c>
      <c r="B4159" s="11" t="str">
        <f t="shared" si="254"/>
        <v>Общий расчет. Анализ даты. Анализ даты. Символические звезды. Почтовая лошадь. Нет</v>
      </c>
      <c r="C4159" s="11" t="str">
        <f>IFERROR(VLOOKUP(I4159,lvl_1[],2,FALSE),"Нет")</f>
        <v>Общий расчет</v>
      </c>
      <c r="D4159" s="11" t="str">
        <f>IFERROR(VLOOKUP(Rule!J4159,lvl_2[],2,FALSE),"Нет")</f>
        <v>Анализ даты</v>
      </c>
      <c r="E4159" s="11" t="str">
        <f>IFERROR(VLOOKUP(Rule!K4159,lvl_3[],2,FALSE),"Нет")</f>
        <v>Анализ даты</v>
      </c>
      <c r="F4159" s="11" t="str">
        <f>IFERROR(INDEX(lvl_4[],MATCH(L4159,lvl_4[ID],0),MATCH(TEXT(K4159,"##0"),lvl_4[#Headers],0)),"Нет")</f>
        <v>Символические звезды</v>
      </c>
      <c r="G4159" s="11" t="str">
        <f>IFERROR(INDEX(lvl_5[],MATCH(M4159,lvl_5[ID],0),MATCH(_xlfn.CONCAT(TEXT(K4159,"##0"),"_",TEXT(L4159,"##0")),lvl_5[#Headers],0)),"Нет")</f>
        <v>Почтовая лошадь</v>
      </c>
      <c r="H4159" s="11" t="str">
        <f>IFERROR(INDEX(lvl_6[],MATCH(N4159,lvl_6[ID],0),MATCH(_xlfn.CONCAT(K4159,"_",L4159,"_",M4159),lvl_6[#Headers],0)),"Нет")</f>
        <v>Нет</v>
      </c>
      <c r="I4159" s="12">
        <v>1</v>
      </c>
      <c r="J4159" s="12">
        <v>4</v>
      </c>
      <c r="K4159" s="12">
        <v>1</v>
      </c>
      <c r="L4159" s="12">
        <v>5</v>
      </c>
      <c r="M4159" s="12">
        <v>4</v>
      </c>
      <c r="N4159" s="12">
        <v>0</v>
      </c>
      <c r="O4159" s="12">
        <f>COUNTIF($P$2:P4159,P4159)</f>
        <v>51</v>
      </c>
      <c r="P4159" s="12" t="str">
        <f t="shared" si="255"/>
        <v>141050400</v>
      </c>
      <c r="Q4159" s="12" t="str">
        <f t="shared" si="256"/>
        <v>1410504000051</v>
      </c>
      <c r="R4159" s="20" t="s">
        <v>3620</v>
      </c>
      <c r="AB4159" s="12" t="s">
        <v>100</v>
      </c>
      <c r="AD4159" s="12" t="s">
        <v>867</v>
      </c>
      <c r="AP4159" s="12" t="s">
        <v>100</v>
      </c>
      <c r="AR4159" s="12" t="s">
        <v>865</v>
      </c>
      <c r="BN4159" s="12">
        <v>1</v>
      </c>
    </row>
    <row r="4160" spans="1:66" ht="45" x14ac:dyDescent="0.25">
      <c r="A4160" s="12">
        <v>1</v>
      </c>
      <c r="B4160" s="11" t="str">
        <f t="shared" si="254"/>
        <v>Общий расчет. Анализ даты. Анализ даты. Символические звезды. Почтовая лошадь. Нет</v>
      </c>
      <c r="C4160" s="11" t="str">
        <f>IFERROR(VLOOKUP(I4160,lvl_1[],2,FALSE),"Нет")</f>
        <v>Общий расчет</v>
      </c>
      <c r="D4160" s="11" t="str">
        <f>IFERROR(VLOOKUP(Rule!J4160,lvl_2[],2,FALSE),"Нет")</f>
        <v>Анализ даты</v>
      </c>
      <c r="E4160" s="11" t="str">
        <f>IFERROR(VLOOKUP(Rule!K4160,lvl_3[],2,FALSE),"Нет")</f>
        <v>Анализ даты</v>
      </c>
      <c r="F4160" s="11" t="str">
        <f>IFERROR(INDEX(lvl_4[],MATCH(L4160,lvl_4[ID],0),MATCH(TEXT(K4160,"##0"),lvl_4[#Headers],0)),"Нет")</f>
        <v>Символические звезды</v>
      </c>
      <c r="G4160" s="11" t="str">
        <f>IFERROR(INDEX(lvl_5[],MATCH(M4160,lvl_5[ID],0),MATCH(_xlfn.CONCAT(TEXT(K4160,"##0"),"_",TEXT(L4160,"##0")),lvl_5[#Headers],0)),"Нет")</f>
        <v>Почтовая лошадь</v>
      </c>
      <c r="H4160" s="11" t="str">
        <f>IFERROR(INDEX(lvl_6[],MATCH(N4160,lvl_6[ID],0),MATCH(_xlfn.CONCAT(K4160,"_",L4160,"_",M4160),lvl_6[#Headers],0)),"Нет")</f>
        <v>Нет</v>
      </c>
      <c r="I4160" s="12">
        <v>1</v>
      </c>
      <c r="J4160" s="12">
        <v>4</v>
      </c>
      <c r="K4160" s="12">
        <v>1</v>
      </c>
      <c r="L4160" s="12">
        <v>5</v>
      </c>
      <c r="M4160" s="12">
        <v>4</v>
      </c>
      <c r="N4160" s="12">
        <v>0</v>
      </c>
      <c r="O4160" s="12">
        <f>COUNTIF($P$2:P4160,P4160)</f>
        <v>52</v>
      </c>
      <c r="P4160" s="12" t="str">
        <f t="shared" si="255"/>
        <v>141050400</v>
      </c>
      <c r="Q4160" s="12" t="str">
        <f t="shared" si="256"/>
        <v>1410504000052</v>
      </c>
      <c r="R4160" s="20" t="s">
        <v>3621</v>
      </c>
      <c r="AB4160" s="12" t="s">
        <v>100</v>
      </c>
      <c r="AD4160" s="12" t="s">
        <v>862</v>
      </c>
      <c r="AP4160" s="12" t="s">
        <v>100</v>
      </c>
      <c r="AR4160" s="12" t="s">
        <v>868</v>
      </c>
      <c r="BN4160" s="12">
        <v>1</v>
      </c>
    </row>
    <row r="4161" spans="1:66" ht="45" x14ac:dyDescent="0.25">
      <c r="A4161" s="12">
        <v>1</v>
      </c>
      <c r="B4161" s="11" t="str">
        <f t="shared" si="254"/>
        <v>Общий расчет. Анализ даты. Анализ даты. Символические звезды. Почтовая лошадь. Нет</v>
      </c>
      <c r="C4161" s="11" t="str">
        <f>IFERROR(VLOOKUP(I4161,lvl_1[],2,FALSE),"Нет")</f>
        <v>Общий расчет</v>
      </c>
      <c r="D4161" s="11" t="str">
        <f>IFERROR(VLOOKUP(Rule!J4161,lvl_2[],2,FALSE),"Нет")</f>
        <v>Анализ даты</v>
      </c>
      <c r="E4161" s="11" t="str">
        <f>IFERROR(VLOOKUP(Rule!K4161,lvl_3[],2,FALSE),"Нет")</f>
        <v>Анализ даты</v>
      </c>
      <c r="F4161" s="11" t="str">
        <f>IFERROR(INDEX(lvl_4[],MATCH(L4161,lvl_4[ID],0),MATCH(TEXT(K4161,"##0"),lvl_4[#Headers],0)),"Нет")</f>
        <v>Символические звезды</v>
      </c>
      <c r="G4161" s="11" t="str">
        <f>IFERROR(INDEX(lvl_5[],MATCH(M4161,lvl_5[ID],0),MATCH(_xlfn.CONCAT(TEXT(K4161,"##0"),"_",TEXT(L4161,"##0")),lvl_5[#Headers],0)),"Нет")</f>
        <v>Почтовая лошадь</v>
      </c>
      <c r="H4161" s="11" t="str">
        <f>IFERROR(INDEX(lvl_6[],MATCH(N4161,lvl_6[ID],0),MATCH(_xlfn.CONCAT(K4161,"_",L4161,"_",M4161),lvl_6[#Headers],0)),"Нет")</f>
        <v>Нет</v>
      </c>
      <c r="I4161" s="12">
        <v>1</v>
      </c>
      <c r="J4161" s="12">
        <v>4</v>
      </c>
      <c r="K4161" s="12">
        <v>1</v>
      </c>
      <c r="L4161" s="12">
        <v>5</v>
      </c>
      <c r="M4161" s="12">
        <v>4</v>
      </c>
      <c r="N4161" s="12">
        <v>0</v>
      </c>
      <c r="O4161" s="12">
        <f>COUNTIF($P$2:P4161,P4161)</f>
        <v>53</v>
      </c>
      <c r="P4161" s="12" t="str">
        <f t="shared" si="255"/>
        <v>141050400</v>
      </c>
      <c r="Q4161" s="12" t="str">
        <f t="shared" si="256"/>
        <v>1410504000053</v>
      </c>
      <c r="R4161" s="20" t="s">
        <v>3622</v>
      </c>
      <c r="AB4161" s="12" t="s">
        <v>100</v>
      </c>
      <c r="AD4161" s="12" t="s">
        <v>866</v>
      </c>
      <c r="AP4161" s="12" t="s">
        <v>100</v>
      </c>
      <c r="AR4161" s="12" t="s">
        <v>868</v>
      </c>
      <c r="BN4161" s="12">
        <v>1</v>
      </c>
    </row>
    <row r="4162" spans="1:66" ht="45" x14ac:dyDescent="0.25">
      <c r="A4162" s="12">
        <v>1</v>
      </c>
      <c r="B4162" s="11" t="str">
        <f t="shared" si="254"/>
        <v>Общий расчет. Анализ даты. Анализ даты. Символические звезды. Почтовая лошадь. Нет</v>
      </c>
      <c r="C4162" s="11" t="str">
        <f>IFERROR(VLOOKUP(I4162,lvl_1[],2,FALSE),"Нет")</f>
        <v>Общий расчет</v>
      </c>
      <c r="D4162" s="11" t="str">
        <f>IFERROR(VLOOKUP(Rule!J4162,lvl_2[],2,FALSE),"Нет")</f>
        <v>Анализ даты</v>
      </c>
      <c r="E4162" s="11" t="str">
        <f>IFERROR(VLOOKUP(Rule!K4162,lvl_3[],2,FALSE),"Нет")</f>
        <v>Анализ даты</v>
      </c>
      <c r="F4162" s="11" t="str">
        <f>IFERROR(INDEX(lvl_4[],MATCH(L4162,lvl_4[ID],0),MATCH(TEXT(K4162,"##0"),lvl_4[#Headers],0)),"Нет")</f>
        <v>Символические звезды</v>
      </c>
      <c r="G4162" s="11" t="str">
        <f>IFERROR(INDEX(lvl_5[],MATCH(M4162,lvl_5[ID],0),MATCH(_xlfn.CONCAT(TEXT(K4162,"##0"),"_",TEXT(L4162,"##0")),lvl_5[#Headers],0)),"Нет")</f>
        <v>Почтовая лошадь</v>
      </c>
      <c r="H4162" s="11" t="str">
        <f>IFERROR(INDEX(lvl_6[],MATCH(N4162,lvl_6[ID],0),MATCH(_xlfn.CONCAT(K4162,"_",L4162,"_",M4162),lvl_6[#Headers],0)),"Нет")</f>
        <v>Нет</v>
      </c>
      <c r="I4162" s="12">
        <v>1</v>
      </c>
      <c r="J4162" s="12">
        <v>4</v>
      </c>
      <c r="K4162" s="12">
        <v>1</v>
      </c>
      <c r="L4162" s="12">
        <v>5</v>
      </c>
      <c r="M4162" s="12">
        <v>4</v>
      </c>
      <c r="N4162" s="12">
        <v>0</v>
      </c>
      <c r="O4162" s="12">
        <f>COUNTIF($P$2:P4162,P4162)</f>
        <v>54</v>
      </c>
      <c r="P4162" s="12" t="str">
        <f t="shared" si="255"/>
        <v>141050400</v>
      </c>
      <c r="Q4162" s="12" t="str">
        <f t="shared" si="256"/>
        <v>1410504000054</v>
      </c>
      <c r="R4162" s="20" t="s">
        <v>3623</v>
      </c>
      <c r="AB4162" s="12" t="s">
        <v>100</v>
      </c>
      <c r="AD4162" s="12" t="s">
        <v>870</v>
      </c>
      <c r="AP4162" s="12" t="s">
        <v>100</v>
      </c>
      <c r="AR4162" s="12" t="s">
        <v>868</v>
      </c>
      <c r="BN4162" s="12">
        <v>1</v>
      </c>
    </row>
    <row r="4163" spans="1:66" ht="45" x14ac:dyDescent="0.25">
      <c r="A4163" s="12">
        <v>1</v>
      </c>
      <c r="B4163" s="11" t="str">
        <f t="shared" si="254"/>
        <v>Общий расчет. Анализ даты. Анализ даты. Символические звезды. Почтовая лошадь. Нет</v>
      </c>
      <c r="C4163" s="11" t="str">
        <f>IFERROR(VLOOKUP(I4163,lvl_1[],2,FALSE),"Нет")</f>
        <v>Общий расчет</v>
      </c>
      <c r="D4163" s="11" t="str">
        <f>IFERROR(VLOOKUP(Rule!J4163,lvl_2[],2,FALSE),"Нет")</f>
        <v>Анализ даты</v>
      </c>
      <c r="E4163" s="11" t="str">
        <f>IFERROR(VLOOKUP(Rule!K4163,lvl_3[],2,FALSE),"Нет")</f>
        <v>Анализ даты</v>
      </c>
      <c r="F4163" s="11" t="str">
        <f>IFERROR(INDEX(lvl_4[],MATCH(L4163,lvl_4[ID],0),MATCH(TEXT(K4163,"##0"),lvl_4[#Headers],0)),"Нет")</f>
        <v>Символические звезды</v>
      </c>
      <c r="G4163" s="11" t="str">
        <f>IFERROR(INDEX(lvl_5[],MATCH(M4163,lvl_5[ID],0),MATCH(_xlfn.CONCAT(TEXT(K4163,"##0"),"_",TEXT(L4163,"##0")),lvl_5[#Headers],0)),"Нет")</f>
        <v>Почтовая лошадь</v>
      </c>
      <c r="H4163" s="11" t="str">
        <f>IFERROR(INDEX(lvl_6[],MATCH(N4163,lvl_6[ID],0),MATCH(_xlfn.CONCAT(K4163,"_",L4163,"_",M4163),lvl_6[#Headers],0)),"Нет")</f>
        <v>Нет</v>
      </c>
      <c r="I4163" s="12">
        <v>1</v>
      </c>
      <c r="J4163" s="12">
        <v>4</v>
      </c>
      <c r="K4163" s="12">
        <v>1</v>
      </c>
      <c r="L4163" s="12">
        <v>5</v>
      </c>
      <c r="M4163" s="12">
        <v>4</v>
      </c>
      <c r="N4163" s="12">
        <v>0</v>
      </c>
      <c r="O4163" s="12">
        <f>COUNTIF($P$2:P4163,P4163)</f>
        <v>55</v>
      </c>
      <c r="P4163" s="12" t="str">
        <f t="shared" si="255"/>
        <v>141050400</v>
      </c>
      <c r="Q4163" s="12" t="str">
        <f t="shared" si="256"/>
        <v>1410504000055</v>
      </c>
      <c r="R4163" s="20" t="s">
        <v>3624</v>
      </c>
      <c r="AB4163" s="12" t="s">
        <v>100</v>
      </c>
      <c r="AD4163" s="12" t="s">
        <v>865</v>
      </c>
      <c r="AP4163" s="12" t="s">
        <v>100</v>
      </c>
      <c r="AR4163" s="12" t="s">
        <v>859</v>
      </c>
      <c r="BN4163" s="12">
        <v>1</v>
      </c>
    </row>
    <row r="4164" spans="1:66" ht="45" x14ac:dyDescent="0.25">
      <c r="A4164" s="12">
        <v>1</v>
      </c>
      <c r="B4164" s="11" t="str">
        <f t="shared" si="254"/>
        <v>Общий расчет. Анализ даты. Анализ даты. Символические звезды. Почтовая лошадь. Нет</v>
      </c>
      <c r="C4164" s="11" t="str">
        <f>IFERROR(VLOOKUP(I4164,lvl_1[],2,FALSE),"Нет")</f>
        <v>Общий расчет</v>
      </c>
      <c r="D4164" s="11" t="str">
        <f>IFERROR(VLOOKUP(Rule!J4164,lvl_2[],2,FALSE),"Нет")</f>
        <v>Анализ даты</v>
      </c>
      <c r="E4164" s="11" t="str">
        <f>IFERROR(VLOOKUP(Rule!K4164,lvl_3[],2,FALSE),"Нет")</f>
        <v>Анализ даты</v>
      </c>
      <c r="F4164" s="11" t="str">
        <f>IFERROR(INDEX(lvl_4[],MATCH(L4164,lvl_4[ID],0),MATCH(TEXT(K4164,"##0"),lvl_4[#Headers],0)),"Нет")</f>
        <v>Символические звезды</v>
      </c>
      <c r="G4164" s="11" t="str">
        <f>IFERROR(INDEX(lvl_5[],MATCH(M4164,lvl_5[ID],0),MATCH(_xlfn.CONCAT(TEXT(K4164,"##0"),"_",TEXT(L4164,"##0")),lvl_5[#Headers],0)),"Нет")</f>
        <v>Почтовая лошадь</v>
      </c>
      <c r="H4164" s="11" t="str">
        <f>IFERROR(INDEX(lvl_6[],MATCH(N4164,lvl_6[ID],0),MATCH(_xlfn.CONCAT(K4164,"_",L4164,"_",M4164),lvl_6[#Headers],0)),"Нет")</f>
        <v>Нет</v>
      </c>
      <c r="I4164" s="12">
        <v>1</v>
      </c>
      <c r="J4164" s="12">
        <v>4</v>
      </c>
      <c r="K4164" s="12">
        <v>1</v>
      </c>
      <c r="L4164" s="12">
        <v>5</v>
      </c>
      <c r="M4164" s="12">
        <v>4</v>
      </c>
      <c r="N4164" s="12">
        <v>0</v>
      </c>
      <c r="O4164" s="12">
        <f>COUNTIF($P$2:P4164,P4164)</f>
        <v>56</v>
      </c>
      <c r="P4164" s="12" t="str">
        <f t="shared" si="255"/>
        <v>141050400</v>
      </c>
      <c r="Q4164" s="12" t="str">
        <f t="shared" si="256"/>
        <v>1410504000056</v>
      </c>
      <c r="R4164" s="20" t="s">
        <v>3625</v>
      </c>
      <c r="AB4164" s="12" t="s">
        <v>100</v>
      </c>
      <c r="AD4164" s="12" t="s">
        <v>869</v>
      </c>
      <c r="AP4164" s="12" t="s">
        <v>100</v>
      </c>
      <c r="AR4164" s="12" t="s">
        <v>859</v>
      </c>
      <c r="BN4164" s="12">
        <v>1</v>
      </c>
    </row>
    <row r="4165" spans="1:66" ht="45" x14ac:dyDescent="0.25">
      <c r="A4165" s="12">
        <v>1</v>
      </c>
      <c r="B4165" s="11" t="str">
        <f t="shared" si="254"/>
        <v>Общий расчет. Анализ даты. Анализ даты. Символические звезды. Почтовая лошадь. Нет</v>
      </c>
      <c r="C4165" s="11" t="str">
        <f>IFERROR(VLOOKUP(I4165,lvl_1[],2,FALSE),"Нет")</f>
        <v>Общий расчет</v>
      </c>
      <c r="D4165" s="11" t="str">
        <f>IFERROR(VLOOKUP(Rule!J4165,lvl_2[],2,FALSE),"Нет")</f>
        <v>Анализ даты</v>
      </c>
      <c r="E4165" s="11" t="str">
        <f>IFERROR(VLOOKUP(Rule!K4165,lvl_3[],2,FALSE),"Нет")</f>
        <v>Анализ даты</v>
      </c>
      <c r="F4165" s="11" t="str">
        <f>IFERROR(INDEX(lvl_4[],MATCH(L4165,lvl_4[ID],0),MATCH(TEXT(K4165,"##0"),lvl_4[#Headers],0)),"Нет")</f>
        <v>Символические звезды</v>
      </c>
      <c r="G4165" s="11" t="str">
        <f>IFERROR(INDEX(lvl_5[],MATCH(M4165,lvl_5[ID],0),MATCH(_xlfn.CONCAT(TEXT(K4165,"##0"),"_",TEXT(L4165,"##0")),lvl_5[#Headers],0)),"Нет")</f>
        <v>Почтовая лошадь</v>
      </c>
      <c r="H4165" s="11" t="str">
        <f>IFERROR(INDEX(lvl_6[],MATCH(N4165,lvl_6[ID],0),MATCH(_xlfn.CONCAT(K4165,"_",L4165,"_",M4165),lvl_6[#Headers],0)),"Нет")</f>
        <v>Нет</v>
      </c>
      <c r="I4165" s="12">
        <v>1</v>
      </c>
      <c r="J4165" s="12">
        <v>4</v>
      </c>
      <c r="K4165" s="12">
        <v>1</v>
      </c>
      <c r="L4165" s="12">
        <v>5</v>
      </c>
      <c r="M4165" s="12">
        <v>4</v>
      </c>
      <c r="N4165" s="12">
        <v>0</v>
      </c>
      <c r="O4165" s="12">
        <f>COUNTIF($P$2:P4165,P4165)</f>
        <v>57</v>
      </c>
      <c r="P4165" s="12" t="str">
        <f t="shared" si="255"/>
        <v>141050400</v>
      </c>
      <c r="Q4165" s="12" t="str">
        <f t="shared" si="256"/>
        <v>1410504000057</v>
      </c>
      <c r="R4165" s="20" t="s">
        <v>3626</v>
      </c>
      <c r="AB4165" s="12" t="s">
        <v>100</v>
      </c>
      <c r="AD4165" s="12" t="s">
        <v>861</v>
      </c>
      <c r="AP4165" s="12" t="s">
        <v>100</v>
      </c>
      <c r="AR4165" s="12" t="s">
        <v>859</v>
      </c>
      <c r="BN4165" s="12">
        <v>1</v>
      </c>
    </row>
    <row r="4166" spans="1:66" ht="45" x14ac:dyDescent="0.25">
      <c r="A4166" s="12">
        <v>1</v>
      </c>
      <c r="B4166" s="11" t="str">
        <f t="shared" si="254"/>
        <v>Общий расчет. Анализ даты. Анализ даты. Символические звезды. Почтовая лошадь. Нет</v>
      </c>
      <c r="C4166" s="11" t="str">
        <f>IFERROR(VLOOKUP(I4166,lvl_1[],2,FALSE),"Нет")</f>
        <v>Общий расчет</v>
      </c>
      <c r="D4166" s="11" t="str">
        <f>IFERROR(VLOOKUP(Rule!J4166,lvl_2[],2,FALSE),"Нет")</f>
        <v>Анализ даты</v>
      </c>
      <c r="E4166" s="11" t="str">
        <f>IFERROR(VLOOKUP(Rule!K4166,lvl_3[],2,FALSE),"Нет")</f>
        <v>Анализ даты</v>
      </c>
      <c r="F4166" s="11" t="str">
        <f>IFERROR(INDEX(lvl_4[],MATCH(L4166,lvl_4[ID],0),MATCH(TEXT(K4166,"##0"),lvl_4[#Headers],0)),"Нет")</f>
        <v>Символические звезды</v>
      </c>
      <c r="G4166" s="11" t="str">
        <f>IFERROR(INDEX(lvl_5[],MATCH(M4166,lvl_5[ID],0),MATCH(_xlfn.CONCAT(TEXT(K4166,"##0"),"_",TEXT(L4166,"##0")),lvl_5[#Headers],0)),"Нет")</f>
        <v>Почтовая лошадь</v>
      </c>
      <c r="H4166" s="11" t="str">
        <f>IFERROR(INDEX(lvl_6[],MATCH(N4166,lvl_6[ID],0),MATCH(_xlfn.CONCAT(K4166,"_",L4166,"_",M4166),lvl_6[#Headers],0)),"Нет")</f>
        <v>Нет</v>
      </c>
      <c r="I4166" s="12">
        <v>1</v>
      </c>
      <c r="J4166" s="12">
        <v>4</v>
      </c>
      <c r="K4166" s="12">
        <v>1</v>
      </c>
      <c r="L4166" s="12">
        <v>5</v>
      </c>
      <c r="M4166" s="12">
        <v>4</v>
      </c>
      <c r="N4166" s="12">
        <v>0</v>
      </c>
      <c r="O4166" s="12">
        <f>COUNTIF($P$2:P4166,P4166)</f>
        <v>58</v>
      </c>
      <c r="P4166" s="12" t="str">
        <f t="shared" si="255"/>
        <v>141050400</v>
      </c>
      <c r="Q4166" s="12" t="str">
        <f t="shared" si="256"/>
        <v>1410504000058</v>
      </c>
      <c r="R4166" s="20" t="s">
        <v>3627</v>
      </c>
      <c r="AB4166" s="12" t="s">
        <v>100</v>
      </c>
      <c r="AD4166" s="12" t="s">
        <v>868</v>
      </c>
      <c r="AP4166" s="12" t="s">
        <v>100</v>
      </c>
      <c r="AR4166" s="12" t="s">
        <v>862</v>
      </c>
      <c r="BN4166" s="12">
        <v>1</v>
      </c>
    </row>
    <row r="4167" spans="1:66" ht="45" x14ac:dyDescent="0.25">
      <c r="A4167" s="12">
        <v>1</v>
      </c>
      <c r="B4167" s="11" t="str">
        <f t="shared" si="254"/>
        <v>Общий расчет. Анализ даты. Анализ даты. Символические звезды. Почтовая лошадь. Нет</v>
      </c>
      <c r="C4167" s="11" t="str">
        <f>IFERROR(VLOOKUP(I4167,lvl_1[],2,FALSE),"Нет")</f>
        <v>Общий расчет</v>
      </c>
      <c r="D4167" s="11" t="str">
        <f>IFERROR(VLOOKUP(Rule!J4167,lvl_2[],2,FALSE),"Нет")</f>
        <v>Анализ даты</v>
      </c>
      <c r="E4167" s="11" t="str">
        <f>IFERROR(VLOOKUP(Rule!K4167,lvl_3[],2,FALSE),"Нет")</f>
        <v>Анализ даты</v>
      </c>
      <c r="F4167" s="11" t="str">
        <f>IFERROR(INDEX(lvl_4[],MATCH(L4167,lvl_4[ID],0),MATCH(TEXT(K4167,"##0"),lvl_4[#Headers],0)),"Нет")</f>
        <v>Символические звезды</v>
      </c>
      <c r="G4167" s="11" t="str">
        <f>IFERROR(INDEX(lvl_5[],MATCH(M4167,lvl_5[ID],0),MATCH(_xlfn.CONCAT(TEXT(K4167,"##0"),"_",TEXT(L4167,"##0")),lvl_5[#Headers],0)),"Нет")</f>
        <v>Почтовая лошадь</v>
      </c>
      <c r="H4167" s="11" t="str">
        <f>IFERROR(INDEX(lvl_6[],MATCH(N4167,lvl_6[ID],0),MATCH(_xlfn.CONCAT(K4167,"_",L4167,"_",M4167),lvl_6[#Headers],0)),"Нет")</f>
        <v>Нет</v>
      </c>
      <c r="I4167" s="12">
        <v>1</v>
      </c>
      <c r="J4167" s="12">
        <v>4</v>
      </c>
      <c r="K4167" s="12">
        <v>1</v>
      </c>
      <c r="L4167" s="12">
        <v>5</v>
      </c>
      <c r="M4167" s="12">
        <v>4</v>
      </c>
      <c r="N4167" s="12">
        <v>0</v>
      </c>
      <c r="O4167" s="12">
        <f>COUNTIF($P$2:P4167,P4167)</f>
        <v>59</v>
      </c>
      <c r="P4167" s="12" t="str">
        <f t="shared" si="255"/>
        <v>141050400</v>
      </c>
      <c r="Q4167" s="12" t="str">
        <f t="shared" si="256"/>
        <v>1410504000059</v>
      </c>
      <c r="R4167" s="20" t="s">
        <v>3628</v>
      </c>
      <c r="AB4167" s="12" t="s">
        <v>100</v>
      </c>
      <c r="AD4167" s="12" t="s">
        <v>860</v>
      </c>
      <c r="AP4167" s="12" t="s">
        <v>100</v>
      </c>
      <c r="AR4167" s="12" t="s">
        <v>862</v>
      </c>
      <c r="BN4167" s="12">
        <v>1</v>
      </c>
    </row>
    <row r="4168" spans="1:66" ht="45" x14ac:dyDescent="0.25">
      <c r="A4168" s="12">
        <v>1</v>
      </c>
      <c r="B4168" s="11" t="str">
        <f t="shared" si="254"/>
        <v>Общий расчет. Анализ даты. Анализ даты. Символические звезды. Почтовая лошадь. Нет</v>
      </c>
      <c r="C4168" s="11" t="str">
        <f>IFERROR(VLOOKUP(I4168,lvl_1[],2,FALSE),"Нет")</f>
        <v>Общий расчет</v>
      </c>
      <c r="D4168" s="11" t="str">
        <f>IFERROR(VLOOKUP(Rule!J4168,lvl_2[],2,FALSE),"Нет")</f>
        <v>Анализ даты</v>
      </c>
      <c r="E4168" s="11" t="str">
        <f>IFERROR(VLOOKUP(Rule!K4168,lvl_3[],2,FALSE),"Нет")</f>
        <v>Анализ даты</v>
      </c>
      <c r="F4168" s="11" t="str">
        <f>IFERROR(INDEX(lvl_4[],MATCH(L4168,lvl_4[ID],0),MATCH(TEXT(K4168,"##0"),lvl_4[#Headers],0)),"Нет")</f>
        <v>Символические звезды</v>
      </c>
      <c r="G4168" s="11" t="str">
        <f>IFERROR(INDEX(lvl_5[],MATCH(M4168,lvl_5[ID],0),MATCH(_xlfn.CONCAT(TEXT(K4168,"##0"),"_",TEXT(L4168,"##0")),lvl_5[#Headers],0)),"Нет")</f>
        <v>Почтовая лошадь</v>
      </c>
      <c r="H4168" s="11" t="str">
        <f>IFERROR(INDEX(lvl_6[],MATCH(N4168,lvl_6[ID],0),MATCH(_xlfn.CONCAT(K4168,"_",L4168,"_",M4168),lvl_6[#Headers],0)),"Нет")</f>
        <v>Нет</v>
      </c>
      <c r="I4168" s="12">
        <v>1</v>
      </c>
      <c r="J4168" s="12">
        <v>4</v>
      </c>
      <c r="K4168" s="12">
        <v>1</v>
      </c>
      <c r="L4168" s="12">
        <v>5</v>
      </c>
      <c r="M4168" s="12">
        <v>4</v>
      </c>
      <c r="N4168" s="12">
        <v>0</v>
      </c>
      <c r="O4168" s="12">
        <f>COUNTIF($P$2:P4168,P4168)</f>
        <v>60</v>
      </c>
      <c r="P4168" s="12" t="str">
        <f t="shared" si="255"/>
        <v>141050400</v>
      </c>
      <c r="Q4168" s="12" t="str">
        <f t="shared" si="256"/>
        <v>1410504000060</v>
      </c>
      <c r="R4168" s="20" t="s">
        <v>3629</v>
      </c>
      <c r="AB4168" s="12" t="s">
        <v>100</v>
      </c>
      <c r="AD4168" s="12" t="s">
        <v>864</v>
      </c>
      <c r="AP4168" s="12" t="s">
        <v>100</v>
      </c>
      <c r="AR4168" s="12" t="s">
        <v>862</v>
      </c>
      <c r="BN4168" s="12">
        <v>1</v>
      </c>
    </row>
    <row r="4169" spans="1:66" ht="45" x14ac:dyDescent="0.25">
      <c r="A4169" s="12">
        <v>1</v>
      </c>
      <c r="B4169" s="11" t="str">
        <f t="shared" si="254"/>
        <v>Общий расчет. Анализ даты. Анализ даты. Символические звезды. Демон уничтожения. Нет</v>
      </c>
      <c r="C4169" s="11" t="str">
        <f>IFERROR(VLOOKUP(I4169,lvl_1[],2,FALSE),"Нет")</f>
        <v>Общий расчет</v>
      </c>
      <c r="D4169" s="11" t="str">
        <f>IFERROR(VLOOKUP(Rule!J4169,lvl_2[],2,FALSE),"Нет")</f>
        <v>Анализ даты</v>
      </c>
      <c r="E4169" s="11" t="str">
        <f>IFERROR(VLOOKUP(Rule!K4169,lvl_3[],2,FALSE),"Нет")</f>
        <v>Анализ даты</v>
      </c>
      <c r="F4169" s="11" t="str">
        <f>IFERROR(INDEX(lvl_4[],MATCH(L4169,lvl_4[ID],0),MATCH(TEXT(K4169,"##0"),lvl_4[#Headers],0)),"Нет")</f>
        <v>Символические звезды</v>
      </c>
      <c r="G4169" s="11" t="str">
        <f>IFERROR(INDEX(lvl_5[],MATCH(M4169,lvl_5[ID],0),MATCH(_xlfn.CONCAT(TEXT(K4169,"##0"),"_",TEXT(L4169,"##0")),lvl_5[#Headers],0)),"Нет")</f>
        <v>Демон уничтожения</v>
      </c>
      <c r="H4169" s="11" t="str">
        <f>IFERROR(INDEX(lvl_6[],MATCH(N4169,lvl_6[ID],0),MATCH(_xlfn.CONCAT(K4169,"_",L4169,"_",M4169),lvl_6[#Headers],0)),"Нет")</f>
        <v>Нет</v>
      </c>
      <c r="I4169" s="12">
        <v>1</v>
      </c>
      <c r="J4169" s="12">
        <v>4</v>
      </c>
      <c r="K4169" s="12">
        <v>1</v>
      </c>
      <c r="L4169" s="12">
        <v>5</v>
      </c>
      <c r="M4169" s="12">
        <v>5</v>
      </c>
      <c r="N4169" s="12">
        <v>0</v>
      </c>
      <c r="O4169" s="12">
        <f>COUNTIF($P$2:P4169,P4169)</f>
        <v>49</v>
      </c>
      <c r="P4169" s="12" t="str">
        <f t="shared" si="255"/>
        <v>141050500</v>
      </c>
      <c r="Q4169" s="12" t="str">
        <f t="shared" si="256"/>
        <v>1410505000049</v>
      </c>
      <c r="R4169" s="20" t="s">
        <v>3630</v>
      </c>
      <c r="AB4169" s="12" t="s">
        <v>100</v>
      </c>
      <c r="AD4169" s="12" t="s">
        <v>859</v>
      </c>
      <c r="AP4169" s="12" t="s">
        <v>100</v>
      </c>
      <c r="AR4169" s="12" t="s">
        <v>862</v>
      </c>
      <c r="BN4169" s="12">
        <v>1</v>
      </c>
    </row>
    <row r="4170" spans="1:66" ht="45" x14ac:dyDescent="0.25">
      <c r="A4170" s="12">
        <v>1</v>
      </c>
      <c r="B4170" s="11" t="str">
        <f t="shared" si="254"/>
        <v>Общий расчет. Анализ даты. Анализ даты. Символические звезды. Демон уничтожения. Нет</v>
      </c>
      <c r="C4170" s="11" t="str">
        <f>IFERROR(VLOOKUP(I4170,lvl_1[],2,FALSE),"Нет")</f>
        <v>Общий расчет</v>
      </c>
      <c r="D4170" s="11" t="str">
        <f>IFERROR(VLOOKUP(Rule!J4170,lvl_2[],2,FALSE),"Нет")</f>
        <v>Анализ даты</v>
      </c>
      <c r="E4170" s="11" t="str">
        <f>IFERROR(VLOOKUP(Rule!K4170,lvl_3[],2,FALSE),"Нет")</f>
        <v>Анализ даты</v>
      </c>
      <c r="F4170" s="11" t="str">
        <f>IFERROR(INDEX(lvl_4[],MATCH(L4170,lvl_4[ID],0),MATCH(TEXT(K4170,"##0"),lvl_4[#Headers],0)),"Нет")</f>
        <v>Символические звезды</v>
      </c>
      <c r="G4170" s="11" t="str">
        <f>IFERROR(INDEX(lvl_5[],MATCH(M4170,lvl_5[ID],0),MATCH(_xlfn.CONCAT(TEXT(K4170,"##0"),"_",TEXT(L4170,"##0")),lvl_5[#Headers],0)),"Нет")</f>
        <v>Демон уничтожения</v>
      </c>
      <c r="H4170" s="11" t="str">
        <f>IFERROR(INDEX(lvl_6[],MATCH(N4170,lvl_6[ID],0),MATCH(_xlfn.CONCAT(K4170,"_",L4170,"_",M4170),lvl_6[#Headers],0)),"Нет")</f>
        <v>Нет</v>
      </c>
      <c r="I4170" s="12">
        <v>1</v>
      </c>
      <c r="J4170" s="12">
        <v>4</v>
      </c>
      <c r="K4170" s="12">
        <v>1</v>
      </c>
      <c r="L4170" s="12">
        <v>5</v>
      </c>
      <c r="M4170" s="12">
        <v>5</v>
      </c>
      <c r="N4170" s="12">
        <v>0</v>
      </c>
      <c r="O4170" s="12">
        <f>COUNTIF($P$2:P4170,P4170)</f>
        <v>50</v>
      </c>
      <c r="P4170" s="12" t="str">
        <f t="shared" si="255"/>
        <v>141050500</v>
      </c>
      <c r="Q4170" s="12" t="str">
        <f t="shared" si="256"/>
        <v>1410505000050</v>
      </c>
      <c r="R4170" s="20" t="s">
        <v>3631</v>
      </c>
      <c r="AB4170" s="12" t="s">
        <v>100</v>
      </c>
      <c r="AD4170" s="12" t="s">
        <v>863</v>
      </c>
      <c r="AP4170" s="12" t="s">
        <v>100</v>
      </c>
      <c r="AR4170" s="12" t="s">
        <v>862</v>
      </c>
      <c r="BN4170" s="12">
        <v>1</v>
      </c>
    </row>
    <row r="4171" spans="1:66" ht="45" x14ac:dyDescent="0.25">
      <c r="A4171" s="12">
        <v>1</v>
      </c>
      <c r="B4171" s="11" t="str">
        <f t="shared" si="254"/>
        <v>Общий расчет. Анализ даты. Анализ даты. Символические звезды. Демон уничтожения. Нет</v>
      </c>
      <c r="C4171" s="11" t="str">
        <f>IFERROR(VLOOKUP(I4171,lvl_1[],2,FALSE),"Нет")</f>
        <v>Общий расчет</v>
      </c>
      <c r="D4171" s="11" t="str">
        <f>IFERROR(VLOOKUP(Rule!J4171,lvl_2[],2,FALSE),"Нет")</f>
        <v>Анализ даты</v>
      </c>
      <c r="E4171" s="11" t="str">
        <f>IFERROR(VLOOKUP(Rule!K4171,lvl_3[],2,FALSE),"Нет")</f>
        <v>Анализ даты</v>
      </c>
      <c r="F4171" s="11" t="str">
        <f>IFERROR(INDEX(lvl_4[],MATCH(L4171,lvl_4[ID],0),MATCH(TEXT(K4171,"##0"),lvl_4[#Headers],0)),"Нет")</f>
        <v>Символические звезды</v>
      </c>
      <c r="G4171" s="11" t="str">
        <f>IFERROR(INDEX(lvl_5[],MATCH(M4171,lvl_5[ID],0),MATCH(_xlfn.CONCAT(TEXT(K4171,"##0"),"_",TEXT(L4171,"##0")),lvl_5[#Headers],0)),"Нет")</f>
        <v>Демон уничтожения</v>
      </c>
      <c r="H4171" s="11" t="str">
        <f>IFERROR(INDEX(lvl_6[],MATCH(N4171,lvl_6[ID],0),MATCH(_xlfn.CONCAT(K4171,"_",L4171,"_",M4171),lvl_6[#Headers],0)),"Нет")</f>
        <v>Нет</v>
      </c>
      <c r="I4171" s="12">
        <v>1</v>
      </c>
      <c r="J4171" s="12">
        <v>4</v>
      </c>
      <c r="K4171" s="12">
        <v>1</v>
      </c>
      <c r="L4171" s="12">
        <v>5</v>
      </c>
      <c r="M4171" s="12">
        <v>5</v>
      </c>
      <c r="N4171" s="12">
        <v>0</v>
      </c>
      <c r="O4171" s="12">
        <f>COUNTIF($P$2:P4171,P4171)</f>
        <v>51</v>
      </c>
      <c r="P4171" s="12" t="str">
        <f t="shared" si="255"/>
        <v>141050500</v>
      </c>
      <c r="Q4171" s="12" t="str">
        <f t="shared" si="256"/>
        <v>1410505000051</v>
      </c>
      <c r="R4171" s="20" t="s">
        <v>3632</v>
      </c>
      <c r="AB4171" s="12" t="s">
        <v>100</v>
      </c>
      <c r="AD4171" s="12" t="s">
        <v>867</v>
      </c>
      <c r="AP4171" s="12" t="s">
        <v>100</v>
      </c>
      <c r="AR4171" s="12" t="s">
        <v>862</v>
      </c>
      <c r="BN4171" s="12">
        <v>1</v>
      </c>
    </row>
    <row r="4172" spans="1:66" ht="45" x14ac:dyDescent="0.25">
      <c r="A4172" s="12">
        <v>1</v>
      </c>
      <c r="B4172" s="11" t="str">
        <f t="shared" si="254"/>
        <v>Общий расчет. Анализ даты. Анализ даты. Символические звезды. Демон уничтожения. Нет</v>
      </c>
      <c r="C4172" s="11" t="str">
        <f>IFERROR(VLOOKUP(I4172,lvl_1[],2,FALSE),"Нет")</f>
        <v>Общий расчет</v>
      </c>
      <c r="D4172" s="11" t="str">
        <f>IFERROR(VLOOKUP(Rule!J4172,lvl_2[],2,FALSE),"Нет")</f>
        <v>Анализ даты</v>
      </c>
      <c r="E4172" s="11" t="str">
        <f>IFERROR(VLOOKUP(Rule!K4172,lvl_3[],2,FALSE),"Нет")</f>
        <v>Анализ даты</v>
      </c>
      <c r="F4172" s="11" t="str">
        <f>IFERROR(INDEX(lvl_4[],MATCH(L4172,lvl_4[ID],0),MATCH(TEXT(K4172,"##0"),lvl_4[#Headers],0)),"Нет")</f>
        <v>Символические звезды</v>
      </c>
      <c r="G4172" s="11" t="str">
        <f>IFERROR(INDEX(lvl_5[],MATCH(M4172,lvl_5[ID],0),MATCH(_xlfn.CONCAT(TEXT(K4172,"##0"),"_",TEXT(L4172,"##0")),lvl_5[#Headers],0)),"Нет")</f>
        <v>Демон уничтожения</v>
      </c>
      <c r="H4172" s="11" t="str">
        <f>IFERROR(INDEX(lvl_6[],MATCH(N4172,lvl_6[ID],0),MATCH(_xlfn.CONCAT(K4172,"_",L4172,"_",M4172),lvl_6[#Headers],0)),"Нет")</f>
        <v>Нет</v>
      </c>
      <c r="I4172" s="12">
        <v>1</v>
      </c>
      <c r="J4172" s="12">
        <v>4</v>
      </c>
      <c r="K4172" s="12">
        <v>1</v>
      </c>
      <c r="L4172" s="12">
        <v>5</v>
      </c>
      <c r="M4172" s="12">
        <v>5</v>
      </c>
      <c r="N4172" s="12">
        <v>0</v>
      </c>
      <c r="O4172" s="12">
        <f>COUNTIF($P$2:P4172,P4172)</f>
        <v>52</v>
      </c>
      <c r="P4172" s="12" t="str">
        <f t="shared" si="255"/>
        <v>141050500</v>
      </c>
      <c r="Q4172" s="12" t="str">
        <f t="shared" si="256"/>
        <v>1410505000052</v>
      </c>
      <c r="R4172" s="20" t="s">
        <v>3633</v>
      </c>
      <c r="AB4172" s="12" t="s">
        <v>100</v>
      </c>
      <c r="AD4172" s="12" t="s">
        <v>862</v>
      </c>
      <c r="AP4172" s="12" t="s">
        <v>100</v>
      </c>
      <c r="AR4172" s="12" t="s">
        <v>865</v>
      </c>
      <c r="BN4172" s="12">
        <v>1</v>
      </c>
    </row>
    <row r="4173" spans="1:66" ht="45" x14ac:dyDescent="0.25">
      <c r="A4173" s="12">
        <v>1</v>
      </c>
      <c r="B4173" s="11" t="str">
        <f t="shared" si="254"/>
        <v>Общий расчет. Анализ даты. Анализ даты. Символические звезды. Демон уничтожения. Нет</v>
      </c>
      <c r="C4173" s="11" t="str">
        <f>IFERROR(VLOOKUP(I4173,lvl_1[],2,FALSE),"Нет")</f>
        <v>Общий расчет</v>
      </c>
      <c r="D4173" s="11" t="str">
        <f>IFERROR(VLOOKUP(Rule!J4173,lvl_2[],2,FALSE),"Нет")</f>
        <v>Анализ даты</v>
      </c>
      <c r="E4173" s="11" t="str">
        <f>IFERROR(VLOOKUP(Rule!K4173,lvl_3[],2,FALSE),"Нет")</f>
        <v>Анализ даты</v>
      </c>
      <c r="F4173" s="11" t="str">
        <f>IFERROR(INDEX(lvl_4[],MATCH(L4173,lvl_4[ID],0),MATCH(TEXT(K4173,"##0"),lvl_4[#Headers],0)),"Нет")</f>
        <v>Символические звезды</v>
      </c>
      <c r="G4173" s="11" t="str">
        <f>IFERROR(INDEX(lvl_5[],MATCH(M4173,lvl_5[ID],0),MATCH(_xlfn.CONCAT(TEXT(K4173,"##0"),"_",TEXT(L4173,"##0")),lvl_5[#Headers],0)),"Нет")</f>
        <v>Демон уничтожения</v>
      </c>
      <c r="H4173" s="11" t="str">
        <f>IFERROR(INDEX(lvl_6[],MATCH(N4173,lvl_6[ID],0),MATCH(_xlfn.CONCAT(K4173,"_",L4173,"_",M4173),lvl_6[#Headers],0)),"Нет")</f>
        <v>Нет</v>
      </c>
      <c r="I4173" s="12">
        <v>1</v>
      </c>
      <c r="J4173" s="12">
        <v>4</v>
      </c>
      <c r="K4173" s="12">
        <v>1</v>
      </c>
      <c r="L4173" s="12">
        <v>5</v>
      </c>
      <c r="M4173" s="12">
        <v>5</v>
      </c>
      <c r="N4173" s="12">
        <v>0</v>
      </c>
      <c r="O4173" s="12">
        <f>COUNTIF($P$2:P4173,P4173)</f>
        <v>53</v>
      </c>
      <c r="P4173" s="12" t="str">
        <f t="shared" si="255"/>
        <v>141050500</v>
      </c>
      <c r="Q4173" s="12" t="str">
        <f t="shared" si="256"/>
        <v>1410505000053</v>
      </c>
      <c r="R4173" s="20" t="s">
        <v>3634</v>
      </c>
      <c r="AB4173" s="12" t="s">
        <v>100</v>
      </c>
      <c r="AD4173" s="12" t="s">
        <v>866</v>
      </c>
      <c r="AP4173" s="12" t="s">
        <v>100</v>
      </c>
      <c r="AR4173" s="12" t="s">
        <v>865</v>
      </c>
      <c r="BN4173" s="12">
        <v>1</v>
      </c>
    </row>
    <row r="4174" spans="1:66" ht="45" x14ac:dyDescent="0.25">
      <c r="A4174" s="12">
        <v>1</v>
      </c>
      <c r="B4174" s="11" t="str">
        <f t="shared" si="254"/>
        <v>Общий расчет. Анализ даты. Анализ даты. Символические звезды. Демон уничтожения. Нет</v>
      </c>
      <c r="C4174" s="11" t="str">
        <f>IFERROR(VLOOKUP(I4174,lvl_1[],2,FALSE),"Нет")</f>
        <v>Общий расчет</v>
      </c>
      <c r="D4174" s="11" t="str">
        <f>IFERROR(VLOOKUP(Rule!J4174,lvl_2[],2,FALSE),"Нет")</f>
        <v>Анализ даты</v>
      </c>
      <c r="E4174" s="11" t="str">
        <f>IFERROR(VLOOKUP(Rule!K4174,lvl_3[],2,FALSE),"Нет")</f>
        <v>Анализ даты</v>
      </c>
      <c r="F4174" s="11" t="str">
        <f>IFERROR(INDEX(lvl_4[],MATCH(L4174,lvl_4[ID],0),MATCH(TEXT(K4174,"##0"),lvl_4[#Headers],0)),"Нет")</f>
        <v>Символические звезды</v>
      </c>
      <c r="G4174" s="11" t="str">
        <f>IFERROR(INDEX(lvl_5[],MATCH(M4174,lvl_5[ID],0),MATCH(_xlfn.CONCAT(TEXT(K4174,"##0"),"_",TEXT(L4174,"##0")),lvl_5[#Headers],0)),"Нет")</f>
        <v>Демон уничтожения</v>
      </c>
      <c r="H4174" s="11" t="str">
        <f>IFERROR(INDEX(lvl_6[],MATCH(N4174,lvl_6[ID],0),MATCH(_xlfn.CONCAT(K4174,"_",L4174,"_",M4174),lvl_6[#Headers],0)),"Нет")</f>
        <v>Нет</v>
      </c>
      <c r="I4174" s="12">
        <v>1</v>
      </c>
      <c r="J4174" s="12">
        <v>4</v>
      </c>
      <c r="K4174" s="12">
        <v>1</v>
      </c>
      <c r="L4174" s="12">
        <v>5</v>
      </c>
      <c r="M4174" s="12">
        <v>5</v>
      </c>
      <c r="N4174" s="12">
        <v>0</v>
      </c>
      <c r="O4174" s="12">
        <f>COUNTIF($P$2:P4174,P4174)</f>
        <v>54</v>
      </c>
      <c r="P4174" s="12" t="str">
        <f t="shared" si="255"/>
        <v>141050500</v>
      </c>
      <c r="Q4174" s="12" t="str">
        <f t="shared" si="256"/>
        <v>1410505000054</v>
      </c>
      <c r="R4174" s="20" t="s">
        <v>3635</v>
      </c>
      <c r="AB4174" s="12" t="s">
        <v>100</v>
      </c>
      <c r="AD4174" s="12" t="s">
        <v>870</v>
      </c>
      <c r="AP4174" s="12" t="s">
        <v>100</v>
      </c>
      <c r="AR4174" s="12" t="s">
        <v>865</v>
      </c>
      <c r="BN4174" s="12">
        <v>1</v>
      </c>
    </row>
    <row r="4175" spans="1:66" ht="45" x14ac:dyDescent="0.25">
      <c r="A4175" s="12">
        <v>1</v>
      </c>
      <c r="B4175" s="11" t="str">
        <f t="shared" si="254"/>
        <v>Общий расчет. Анализ даты. Анализ даты. Символические звезды. Демон уничтожения. Нет</v>
      </c>
      <c r="C4175" s="11" t="str">
        <f>IFERROR(VLOOKUP(I4175,lvl_1[],2,FALSE),"Нет")</f>
        <v>Общий расчет</v>
      </c>
      <c r="D4175" s="11" t="str">
        <f>IFERROR(VLOOKUP(Rule!J4175,lvl_2[],2,FALSE),"Нет")</f>
        <v>Анализ даты</v>
      </c>
      <c r="E4175" s="11" t="str">
        <f>IFERROR(VLOOKUP(Rule!K4175,lvl_3[],2,FALSE),"Нет")</f>
        <v>Анализ даты</v>
      </c>
      <c r="F4175" s="11" t="str">
        <f>IFERROR(INDEX(lvl_4[],MATCH(L4175,lvl_4[ID],0),MATCH(TEXT(K4175,"##0"),lvl_4[#Headers],0)),"Нет")</f>
        <v>Символические звезды</v>
      </c>
      <c r="G4175" s="11" t="str">
        <f>IFERROR(INDEX(lvl_5[],MATCH(M4175,lvl_5[ID],0),MATCH(_xlfn.CONCAT(TEXT(K4175,"##0"),"_",TEXT(L4175,"##0")),lvl_5[#Headers],0)),"Нет")</f>
        <v>Демон уничтожения</v>
      </c>
      <c r="H4175" s="11" t="str">
        <f>IFERROR(INDEX(lvl_6[],MATCH(N4175,lvl_6[ID],0),MATCH(_xlfn.CONCAT(K4175,"_",L4175,"_",M4175),lvl_6[#Headers],0)),"Нет")</f>
        <v>Нет</v>
      </c>
      <c r="I4175" s="12">
        <v>1</v>
      </c>
      <c r="J4175" s="12">
        <v>4</v>
      </c>
      <c r="K4175" s="12">
        <v>1</v>
      </c>
      <c r="L4175" s="12">
        <v>5</v>
      </c>
      <c r="M4175" s="12">
        <v>5</v>
      </c>
      <c r="N4175" s="12">
        <v>0</v>
      </c>
      <c r="O4175" s="12">
        <f>COUNTIF($P$2:P4175,P4175)</f>
        <v>55</v>
      </c>
      <c r="P4175" s="12" t="str">
        <f t="shared" si="255"/>
        <v>141050500</v>
      </c>
      <c r="Q4175" s="12" t="str">
        <f t="shared" si="256"/>
        <v>1410505000055</v>
      </c>
      <c r="R4175" s="20" t="s">
        <v>3636</v>
      </c>
      <c r="AB4175" s="12" t="s">
        <v>100</v>
      </c>
      <c r="AD4175" s="12" t="s">
        <v>865</v>
      </c>
      <c r="AP4175" s="12" t="s">
        <v>100</v>
      </c>
      <c r="AR4175" s="12" t="s">
        <v>868</v>
      </c>
      <c r="BN4175" s="12">
        <v>1</v>
      </c>
    </row>
    <row r="4176" spans="1:66" ht="45" x14ac:dyDescent="0.25">
      <c r="A4176" s="12">
        <v>1</v>
      </c>
      <c r="B4176" s="11" t="str">
        <f t="shared" si="254"/>
        <v>Общий расчет. Анализ даты. Анализ даты. Символические звезды. Демон уничтожения. Нет</v>
      </c>
      <c r="C4176" s="11" t="str">
        <f>IFERROR(VLOOKUP(I4176,lvl_1[],2,FALSE),"Нет")</f>
        <v>Общий расчет</v>
      </c>
      <c r="D4176" s="11" t="str">
        <f>IFERROR(VLOOKUP(Rule!J4176,lvl_2[],2,FALSE),"Нет")</f>
        <v>Анализ даты</v>
      </c>
      <c r="E4176" s="11" t="str">
        <f>IFERROR(VLOOKUP(Rule!K4176,lvl_3[],2,FALSE),"Нет")</f>
        <v>Анализ даты</v>
      </c>
      <c r="F4176" s="11" t="str">
        <f>IFERROR(INDEX(lvl_4[],MATCH(L4176,lvl_4[ID],0),MATCH(TEXT(K4176,"##0"),lvl_4[#Headers],0)),"Нет")</f>
        <v>Символические звезды</v>
      </c>
      <c r="G4176" s="11" t="str">
        <f>IFERROR(INDEX(lvl_5[],MATCH(M4176,lvl_5[ID],0),MATCH(_xlfn.CONCAT(TEXT(K4176,"##0"),"_",TEXT(L4176,"##0")),lvl_5[#Headers],0)),"Нет")</f>
        <v>Демон уничтожения</v>
      </c>
      <c r="H4176" s="11" t="str">
        <f>IFERROR(INDEX(lvl_6[],MATCH(N4176,lvl_6[ID],0),MATCH(_xlfn.CONCAT(K4176,"_",L4176,"_",M4176),lvl_6[#Headers],0)),"Нет")</f>
        <v>Нет</v>
      </c>
      <c r="I4176" s="12">
        <v>1</v>
      </c>
      <c r="J4176" s="12">
        <v>4</v>
      </c>
      <c r="K4176" s="12">
        <v>1</v>
      </c>
      <c r="L4176" s="12">
        <v>5</v>
      </c>
      <c r="M4176" s="12">
        <v>5</v>
      </c>
      <c r="N4176" s="12">
        <v>0</v>
      </c>
      <c r="O4176" s="12">
        <f>COUNTIF($P$2:P4176,P4176)</f>
        <v>56</v>
      </c>
      <c r="P4176" s="12" t="str">
        <f t="shared" si="255"/>
        <v>141050500</v>
      </c>
      <c r="Q4176" s="12" t="str">
        <f t="shared" si="256"/>
        <v>1410505000056</v>
      </c>
      <c r="R4176" s="20" t="s">
        <v>3637</v>
      </c>
      <c r="AB4176" s="12" t="s">
        <v>100</v>
      </c>
      <c r="AD4176" s="12" t="s">
        <v>869</v>
      </c>
      <c r="AP4176" s="12" t="s">
        <v>100</v>
      </c>
      <c r="AR4176" s="12" t="s">
        <v>868</v>
      </c>
      <c r="BN4176" s="12">
        <v>1</v>
      </c>
    </row>
    <row r="4177" spans="1:66" ht="45" x14ac:dyDescent="0.25">
      <c r="A4177" s="12">
        <v>1</v>
      </c>
      <c r="B4177" s="11" t="str">
        <f t="shared" si="254"/>
        <v>Общий расчет. Анализ даты. Анализ даты. Символические звезды. Демон уничтожения. Нет</v>
      </c>
      <c r="C4177" s="11" t="str">
        <f>IFERROR(VLOOKUP(I4177,lvl_1[],2,FALSE),"Нет")</f>
        <v>Общий расчет</v>
      </c>
      <c r="D4177" s="11" t="str">
        <f>IFERROR(VLOOKUP(Rule!J4177,lvl_2[],2,FALSE),"Нет")</f>
        <v>Анализ даты</v>
      </c>
      <c r="E4177" s="11" t="str">
        <f>IFERROR(VLOOKUP(Rule!K4177,lvl_3[],2,FALSE),"Нет")</f>
        <v>Анализ даты</v>
      </c>
      <c r="F4177" s="11" t="str">
        <f>IFERROR(INDEX(lvl_4[],MATCH(L4177,lvl_4[ID],0),MATCH(TEXT(K4177,"##0"),lvl_4[#Headers],0)),"Нет")</f>
        <v>Символические звезды</v>
      </c>
      <c r="G4177" s="11" t="str">
        <f>IFERROR(INDEX(lvl_5[],MATCH(M4177,lvl_5[ID],0),MATCH(_xlfn.CONCAT(TEXT(K4177,"##0"),"_",TEXT(L4177,"##0")),lvl_5[#Headers],0)),"Нет")</f>
        <v>Демон уничтожения</v>
      </c>
      <c r="H4177" s="11" t="str">
        <f>IFERROR(INDEX(lvl_6[],MATCH(N4177,lvl_6[ID],0),MATCH(_xlfn.CONCAT(K4177,"_",L4177,"_",M4177),lvl_6[#Headers],0)),"Нет")</f>
        <v>Нет</v>
      </c>
      <c r="I4177" s="12">
        <v>1</v>
      </c>
      <c r="J4177" s="12">
        <v>4</v>
      </c>
      <c r="K4177" s="12">
        <v>1</v>
      </c>
      <c r="L4177" s="12">
        <v>5</v>
      </c>
      <c r="M4177" s="12">
        <v>5</v>
      </c>
      <c r="N4177" s="12">
        <v>0</v>
      </c>
      <c r="O4177" s="12">
        <f>COUNTIF($P$2:P4177,P4177)</f>
        <v>57</v>
      </c>
      <c r="P4177" s="12" t="str">
        <f t="shared" si="255"/>
        <v>141050500</v>
      </c>
      <c r="Q4177" s="12" t="str">
        <f t="shared" si="256"/>
        <v>1410505000057</v>
      </c>
      <c r="R4177" s="20" t="s">
        <v>3638</v>
      </c>
      <c r="AB4177" s="12" t="s">
        <v>100</v>
      </c>
      <c r="AD4177" s="12" t="s">
        <v>861</v>
      </c>
      <c r="AP4177" s="12" t="s">
        <v>100</v>
      </c>
      <c r="AR4177" s="12" t="s">
        <v>868</v>
      </c>
      <c r="BN4177" s="12">
        <v>1</v>
      </c>
    </row>
    <row r="4178" spans="1:66" ht="45" x14ac:dyDescent="0.25">
      <c r="A4178" s="12">
        <v>1</v>
      </c>
      <c r="B4178" s="11" t="str">
        <f t="shared" si="254"/>
        <v>Общий расчет. Анализ даты. Анализ даты. Символические звезды. Демон уничтожения. Нет</v>
      </c>
      <c r="C4178" s="11" t="str">
        <f>IFERROR(VLOOKUP(I4178,lvl_1[],2,FALSE),"Нет")</f>
        <v>Общий расчет</v>
      </c>
      <c r="D4178" s="11" t="str">
        <f>IFERROR(VLOOKUP(Rule!J4178,lvl_2[],2,FALSE),"Нет")</f>
        <v>Анализ даты</v>
      </c>
      <c r="E4178" s="11" t="str">
        <f>IFERROR(VLOOKUP(Rule!K4178,lvl_3[],2,FALSE),"Нет")</f>
        <v>Анализ даты</v>
      </c>
      <c r="F4178" s="11" t="str">
        <f>IFERROR(INDEX(lvl_4[],MATCH(L4178,lvl_4[ID],0),MATCH(TEXT(K4178,"##0"),lvl_4[#Headers],0)),"Нет")</f>
        <v>Символические звезды</v>
      </c>
      <c r="G4178" s="11" t="str">
        <f>IFERROR(INDEX(lvl_5[],MATCH(M4178,lvl_5[ID],0),MATCH(_xlfn.CONCAT(TEXT(K4178,"##0"),"_",TEXT(L4178,"##0")),lvl_5[#Headers],0)),"Нет")</f>
        <v>Демон уничтожения</v>
      </c>
      <c r="H4178" s="11" t="str">
        <f>IFERROR(INDEX(lvl_6[],MATCH(N4178,lvl_6[ID],0),MATCH(_xlfn.CONCAT(K4178,"_",L4178,"_",M4178),lvl_6[#Headers],0)),"Нет")</f>
        <v>Нет</v>
      </c>
      <c r="I4178" s="12">
        <v>1</v>
      </c>
      <c r="J4178" s="12">
        <v>4</v>
      </c>
      <c r="K4178" s="12">
        <v>1</v>
      </c>
      <c r="L4178" s="12">
        <v>5</v>
      </c>
      <c r="M4178" s="12">
        <v>5</v>
      </c>
      <c r="N4178" s="12">
        <v>0</v>
      </c>
      <c r="O4178" s="12">
        <f>COUNTIF($P$2:P4178,P4178)</f>
        <v>58</v>
      </c>
      <c r="P4178" s="12" t="str">
        <f t="shared" si="255"/>
        <v>141050500</v>
      </c>
      <c r="Q4178" s="12" t="str">
        <f t="shared" si="256"/>
        <v>1410505000058</v>
      </c>
      <c r="R4178" s="20" t="s">
        <v>3639</v>
      </c>
      <c r="AB4178" s="12" t="s">
        <v>100</v>
      </c>
      <c r="AD4178" s="12" t="s">
        <v>868</v>
      </c>
      <c r="AP4178" s="12" t="s">
        <v>100</v>
      </c>
      <c r="AR4178" s="12" t="s">
        <v>859</v>
      </c>
      <c r="BN4178" s="12">
        <v>1</v>
      </c>
    </row>
    <row r="4179" spans="1:66" ht="45" x14ac:dyDescent="0.25">
      <c r="A4179" s="12">
        <v>1</v>
      </c>
      <c r="B4179" s="11" t="str">
        <f t="shared" si="254"/>
        <v>Общий расчет. Анализ даты. Анализ даты. Символические звезды. Демон уничтожения. Нет</v>
      </c>
      <c r="C4179" s="11" t="str">
        <f>IFERROR(VLOOKUP(I4179,lvl_1[],2,FALSE),"Нет")</f>
        <v>Общий расчет</v>
      </c>
      <c r="D4179" s="11" t="str">
        <f>IFERROR(VLOOKUP(Rule!J4179,lvl_2[],2,FALSE),"Нет")</f>
        <v>Анализ даты</v>
      </c>
      <c r="E4179" s="11" t="str">
        <f>IFERROR(VLOOKUP(Rule!K4179,lvl_3[],2,FALSE),"Нет")</f>
        <v>Анализ даты</v>
      </c>
      <c r="F4179" s="11" t="str">
        <f>IFERROR(INDEX(lvl_4[],MATCH(L4179,lvl_4[ID],0),MATCH(TEXT(K4179,"##0"),lvl_4[#Headers],0)),"Нет")</f>
        <v>Символические звезды</v>
      </c>
      <c r="G4179" s="11" t="str">
        <f>IFERROR(INDEX(lvl_5[],MATCH(M4179,lvl_5[ID],0),MATCH(_xlfn.CONCAT(TEXT(K4179,"##0"),"_",TEXT(L4179,"##0")),lvl_5[#Headers],0)),"Нет")</f>
        <v>Демон уничтожения</v>
      </c>
      <c r="H4179" s="11" t="str">
        <f>IFERROR(INDEX(lvl_6[],MATCH(N4179,lvl_6[ID],0),MATCH(_xlfn.CONCAT(K4179,"_",L4179,"_",M4179),lvl_6[#Headers],0)),"Нет")</f>
        <v>Нет</v>
      </c>
      <c r="I4179" s="12">
        <v>1</v>
      </c>
      <c r="J4179" s="12">
        <v>4</v>
      </c>
      <c r="K4179" s="12">
        <v>1</v>
      </c>
      <c r="L4179" s="12">
        <v>5</v>
      </c>
      <c r="M4179" s="12">
        <v>5</v>
      </c>
      <c r="N4179" s="12">
        <v>0</v>
      </c>
      <c r="O4179" s="12">
        <f>COUNTIF($P$2:P4179,P4179)</f>
        <v>59</v>
      </c>
      <c r="P4179" s="12" t="str">
        <f t="shared" si="255"/>
        <v>141050500</v>
      </c>
      <c r="Q4179" s="12" t="str">
        <f t="shared" si="256"/>
        <v>1410505000059</v>
      </c>
      <c r="R4179" s="20" t="s">
        <v>3640</v>
      </c>
      <c r="AB4179" s="12" t="s">
        <v>100</v>
      </c>
      <c r="AD4179" s="12" t="s">
        <v>860</v>
      </c>
      <c r="AP4179" s="12" t="s">
        <v>100</v>
      </c>
      <c r="AR4179" s="12" t="s">
        <v>859</v>
      </c>
      <c r="BN4179" s="12">
        <v>1</v>
      </c>
    </row>
    <row r="4180" spans="1:66" ht="45" x14ac:dyDescent="0.25">
      <c r="A4180" s="12">
        <v>1</v>
      </c>
      <c r="B4180" s="11" t="str">
        <f t="shared" si="254"/>
        <v>Общий расчет. Анализ даты. Анализ даты. Символические звезды. Демон уничтожения. Нет</v>
      </c>
      <c r="C4180" s="11" t="str">
        <f>IFERROR(VLOOKUP(I4180,lvl_1[],2,FALSE),"Нет")</f>
        <v>Общий расчет</v>
      </c>
      <c r="D4180" s="11" t="str">
        <f>IFERROR(VLOOKUP(Rule!J4180,lvl_2[],2,FALSE),"Нет")</f>
        <v>Анализ даты</v>
      </c>
      <c r="E4180" s="11" t="str">
        <f>IFERROR(VLOOKUP(Rule!K4180,lvl_3[],2,FALSE),"Нет")</f>
        <v>Анализ даты</v>
      </c>
      <c r="F4180" s="11" t="str">
        <f>IFERROR(INDEX(lvl_4[],MATCH(L4180,lvl_4[ID],0),MATCH(TEXT(K4180,"##0"),lvl_4[#Headers],0)),"Нет")</f>
        <v>Символические звезды</v>
      </c>
      <c r="G4180" s="11" t="str">
        <f>IFERROR(INDEX(lvl_5[],MATCH(M4180,lvl_5[ID],0),MATCH(_xlfn.CONCAT(TEXT(K4180,"##0"),"_",TEXT(L4180,"##0")),lvl_5[#Headers],0)),"Нет")</f>
        <v>Демон уничтожения</v>
      </c>
      <c r="H4180" s="11" t="str">
        <f>IFERROR(INDEX(lvl_6[],MATCH(N4180,lvl_6[ID],0),MATCH(_xlfn.CONCAT(K4180,"_",L4180,"_",M4180),lvl_6[#Headers],0)),"Нет")</f>
        <v>Нет</v>
      </c>
      <c r="I4180" s="12">
        <v>1</v>
      </c>
      <c r="J4180" s="12">
        <v>4</v>
      </c>
      <c r="K4180" s="12">
        <v>1</v>
      </c>
      <c r="L4180" s="12">
        <v>5</v>
      </c>
      <c r="M4180" s="12">
        <v>5</v>
      </c>
      <c r="N4180" s="12">
        <v>0</v>
      </c>
      <c r="O4180" s="12">
        <f>COUNTIF($P$2:P4180,P4180)</f>
        <v>60</v>
      </c>
      <c r="P4180" s="12" t="str">
        <f t="shared" si="255"/>
        <v>141050500</v>
      </c>
      <c r="Q4180" s="12" t="str">
        <f t="shared" si="256"/>
        <v>1410505000060</v>
      </c>
      <c r="R4180" s="20" t="s">
        <v>3641</v>
      </c>
      <c r="AB4180" s="12" t="s">
        <v>100</v>
      </c>
      <c r="AD4180" s="12" t="s">
        <v>864</v>
      </c>
      <c r="AP4180" s="12" t="s">
        <v>100</v>
      </c>
      <c r="AR4180" s="12" t="s">
        <v>859</v>
      </c>
      <c r="BN4180" s="12">
        <v>1</v>
      </c>
    </row>
    <row r="4181" spans="1:66" ht="45" x14ac:dyDescent="0.25">
      <c r="A4181" s="12">
        <v>1</v>
      </c>
      <c r="B4181" s="11" t="str">
        <f t="shared" si="254"/>
        <v>Общий расчет. Анализ даты. Анализ даты. Символические звезды. Демон грабежа. Нет</v>
      </c>
      <c r="C4181" s="11" t="str">
        <f>IFERROR(VLOOKUP(I4181,lvl_1[],2,FALSE),"Нет")</f>
        <v>Общий расчет</v>
      </c>
      <c r="D4181" s="11" t="str">
        <f>IFERROR(VLOOKUP(Rule!J4181,lvl_2[],2,FALSE),"Нет")</f>
        <v>Анализ даты</v>
      </c>
      <c r="E4181" s="11" t="str">
        <f>IFERROR(VLOOKUP(Rule!K4181,lvl_3[],2,FALSE),"Нет")</f>
        <v>Анализ даты</v>
      </c>
      <c r="F4181" s="11" t="str">
        <f>IFERROR(INDEX(lvl_4[],MATCH(L4181,lvl_4[ID],0),MATCH(TEXT(K4181,"##0"),lvl_4[#Headers],0)),"Нет")</f>
        <v>Символические звезды</v>
      </c>
      <c r="G4181" s="11" t="str">
        <f>IFERROR(INDEX(lvl_5[],MATCH(M4181,lvl_5[ID],0),MATCH(_xlfn.CONCAT(TEXT(K4181,"##0"),"_",TEXT(L4181,"##0")),lvl_5[#Headers],0)),"Нет")</f>
        <v>Демон грабежа</v>
      </c>
      <c r="H4181" s="11" t="str">
        <f>IFERROR(INDEX(lvl_6[],MATCH(N4181,lvl_6[ID],0),MATCH(_xlfn.CONCAT(K4181,"_",L4181,"_",M4181),lvl_6[#Headers],0)),"Нет")</f>
        <v>Нет</v>
      </c>
      <c r="I4181" s="12">
        <v>1</v>
      </c>
      <c r="J4181" s="12">
        <v>4</v>
      </c>
      <c r="K4181" s="12">
        <v>1</v>
      </c>
      <c r="L4181" s="12">
        <v>5</v>
      </c>
      <c r="M4181" s="12">
        <v>6</v>
      </c>
      <c r="N4181" s="12">
        <v>0</v>
      </c>
      <c r="O4181" s="12">
        <f>COUNTIF($P$2:P4181,P4181)</f>
        <v>49</v>
      </c>
      <c r="P4181" s="12" t="str">
        <f t="shared" si="255"/>
        <v>141050600</v>
      </c>
      <c r="Q4181" s="12" t="str">
        <f t="shared" si="256"/>
        <v>1410506000049</v>
      </c>
      <c r="R4181" s="20" t="s">
        <v>3642</v>
      </c>
      <c r="AB4181" s="12" t="s">
        <v>100</v>
      </c>
      <c r="AD4181" s="12" t="s">
        <v>859</v>
      </c>
      <c r="AP4181" s="12" t="s">
        <v>100</v>
      </c>
      <c r="AR4181" s="12" t="s">
        <v>868</v>
      </c>
      <c r="BN4181" s="12">
        <v>1</v>
      </c>
    </row>
    <row r="4182" spans="1:66" ht="45" x14ac:dyDescent="0.25">
      <c r="A4182" s="12">
        <v>1</v>
      </c>
      <c r="B4182" s="11" t="str">
        <f t="shared" si="254"/>
        <v>Общий расчет. Анализ даты. Анализ даты. Символические звезды. Демон грабежа. Нет</v>
      </c>
      <c r="C4182" s="11" t="str">
        <f>IFERROR(VLOOKUP(I4182,lvl_1[],2,FALSE),"Нет")</f>
        <v>Общий расчет</v>
      </c>
      <c r="D4182" s="11" t="str">
        <f>IFERROR(VLOOKUP(Rule!J4182,lvl_2[],2,FALSE),"Нет")</f>
        <v>Анализ даты</v>
      </c>
      <c r="E4182" s="11" t="str">
        <f>IFERROR(VLOOKUP(Rule!K4182,lvl_3[],2,FALSE),"Нет")</f>
        <v>Анализ даты</v>
      </c>
      <c r="F4182" s="11" t="str">
        <f>IFERROR(INDEX(lvl_4[],MATCH(L4182,lvl_4[ID],0),MATCH(TEXT(K4182,"##0"),lvl_4[#Headers],0)),"Нет")</f>
        <v>Символические звезды</v>
      </c>
      <c r="G4182" s="11" t="str">
        <f>IFERROR(INDEX(lvl_5[],MATCH(M4182,lvl_5[ID],0),MATCH(_xlfn.CONCAT(TEXT(K4182,"##0"),"_",TEXT(L4182,"##0")),lvl_5[#Headers],0)),"Нет")</f>
        <v>Демон грабежа</v>
      </c>
      <c r="H4182" s="11" t="str">
        <f>IFERROR(INDEX(lvl_6[],MATCH(N4182,lvl_6[ID],0),MATCH(_xlfn.CONCAT(K4182,"_",L4182,"_",M4182),lvl_6[#Headers],0)),"Нет")</f>
        <v>Нет</v>
      </c>
      <c r="I4182" s="12">
        <v>1</v>
      </c>
      <c r="J4182" s="12">
        <v>4</v>
      </c>
      <c r="K4182" s="12">
        <v>1</v>
      </c>
      <c r="L4182" s="12">
        <v>5</v>
      </c>
      <c r="M4182" s="12">
        <v>6</v>
      </c>
      <c r="N4182" s="12">
        <v>0</v>
      </c>
      <c r="O4182" s="12">
        <f>COUNTIF($P$2:P4182,P4182)</f>
        <v>50</v>
      </c>
      <c r="P4182" s="12" t="str">
        <f t="shared" si="255"/>
        <v>141050600</v>
      </c>
      <c r="Q4182" s="12" t="str">
        <f t="shared" si="256"/>
        <v>1410506000050</v>
      </c>
      <c r="R4182" s="20" t="s">
        <v>3643</v>
      </c>
      <c r="AB4182" s="12" t="s">
        <v>100</v>
      </c>
      <c r="AD4182" s="12" t="s">
        <v>863</v>
      </c>
      <c r="AP4182" s="12" t="s">
        <v>100</v>
      </c>
      <c r="AR4182" s="12" t="s">
        <v>868</v>
      </c>
      <c r="BN4182" s="12">
        <v>1</v>
      </c>
    </row>
    <row r="4183" spans="1:66" ht="45" x14ac:dyDescent="0.25">
      <c r="A4183" s="12">
        <v>1</v>
      </c>
      <c r="B4183" s="11" t="str">
        <f t="shared" si="254"/>
        <v>Общий расчет. Анализ даты. Анализ даты. Символические звезды. Демон грабежа. Нет</v>
      </c>
      <c r="C4183" s="11" t="str">
        <f>IFERROR(VLOOKUP(I4183,lvl_1[],2,FALSE),"Нет")</f>
        <v>Общий расчет</v>
      </c>
      <c r="D4183" s="11" t="str">
        <f>IFERROR(VLOOKUP(Rule!J4183,lvl_2[],2,FALSE),"Нет")</f>
        <v>Анализ даты</v>
      </c>
      <c r="E4183" s="11" t="str">
        <f>IFERROR(VLOOKUP(Rule!K4183,lvl_3[],2,FALSE),"Нет")</f>
        <v>Анализ даты</v>
      </c>
      <c r="F4183" s="11" t="str">
        <f>IFERROR(INDEX(lvl_4[],MATCH(L4183,lvl_4[ID],0),MATCH(TEXT(K4183,"##0"),lvl_4[#Headers],0)),"Нет")</f>
        <v>Символические звезды</v>
      </c>
      <c r="G4183" s="11" t="str">
        <f>IFERROR(INDEX(lvl_5[],MATCH(M4183,lvl_5[ID],0),MATCH(_xlfn.CONCAT(TEXT(K4183,"##0"),"_",TEXT(L4183,"##0")),lvl_5[#Headers],0)),"Нет")</f>
        <v>Демон грабежа</v>
      </c>
      <c r="H4183" s="11" t="str">
        <f>IFERROR(INDEX(lvl_6[],MATCH(N4183,lvl_6[ID],0),MATCH(_xlfn.CONCAT(K4183,"_",L4183,"_",M4183),lvl_6[#Headers],0)),"Нет")</f>
        <v>Нет</v>
      </c>
      <c r="I4183" s="12">
        <v>1</v>
      </c>
      <c r="J4183" s="12">
        <v>4</v>
      </c>
      <c r="K4183" s="12">
        <v>1</v>
      </c>
      <c r="L4183" s="12">
        <v>5</v>
      </c>
      <c r="M4183" s="12">
        <v>6</v>
      </c>
      <c r="N4183" s="12">
        <v>0</v>
      </c>
      <c r="O4183" s="12">
        <f>COUNTIF($P$2:P4183,P4183)</f>
        <v>51</v>
      </c>
      <c r="P4183" s="12" t="str">
        <f t="shared" si="255"/>
        <v>141050600</v>
      </c>
      <c r="Q4183" s="12" t="str">
        <f t="shared" si="256"/>
        <v>1410506000051</v>
      </c>
      <c r="R4183" s="20" t="s">
        <v>3644</v>
      </c>
      <c r="AB4183" s="12" t="s">
        <v>100</v>
      </c>
      <c r="AD4183" s="12" t="s">
        <v>867</v>
      </c>
      <c r="AP4183" s="12" t="s">
        <v>100</v>
      </c>
      <c r="AR4183" s="12" t="s">
        <v>868</v>
      </c>
      <c r="BN4183" s="12">
        <v>1</v>
      </c>
    </row>
    <row r="4184" spans="1:66" ht="45" x14ac:dyDescent="0.25">
      <c r="A4184" s="12">
        <v>1</v>
      </c>
      <c r="B4184" s="11" t="str">
        <f t="shared" si="254"/>
        <v>Общий расчет. Анализ даты. Анализ даты. Символические звезды. Демон грабежа. Нет</v>
      </c>
      <c r="C4184" s="11" t="str">
        <f>IFERROR(VLOOKUP(I4184,lvl_1[],2,FALSE),"Нет")</f>
        <v>Общий расчет</v>
      </c>
      <c r="D4184" s="11" t="str">
        <f>IFERROR(VLOOKUP(Rule!J4184,lvl_2[],2,FALSE),"Нет")</f>
        <v>Анализ даты</v>
      </c>
      <c r="E4184" s="11" t="str">
        <f>IFERROR(VLOOKUP(Rule!K4184,lvl_3[],2,FALSE),"Нет")</f>
        <v>Анализ даты</v>
      </c>
      <c r="F4184" s="11" t="str">
        <f>IFERROR(INDEX(lvl_4[],MATCH(L4184,lvl_4[ID],0),MATCH(TEXT(K4184,"##0"),lvl_4[#Headers],0)),"Нет")</f>
        <v>Символические звезды</v>
      </c>
      <c r="G4184" s="11" t="str">
        <f>IFERROR(INDEX(lvl_5[],MATCH(M4184,lvl_5[ID],0),MATCH(_xlfn.CONCAT(TEXT(K4184,"##0"),"_",TEXT(L4184,"##0")),lvl_5[#Headers],0)),"Нет")</f>
        <v>Демон грабежа</v>
      </c>
      <c r="H4184" s="11" t="str">
        <f>IFERROR(INDEX(lvl_6[],MATCH(N4184,lvl_6[ID],0),MATCH(_xlfn.CONCAT(K4184,"_",L4184,"_",M4184),lvl_6[#Headers],0)),"Нет")</f>
        <v>Нет</v>
      </c>
      <c r="I4184" s="12">
        <v>1</v>
      </c>
      <c r="J4184" s="12">
        <v>4</v>
      </c>
      <c r="K4184" s="12">
        <v>1</v>
      </c>
      <c r="L4184" s="12">
        <v>5</v>
      </c>
      <c r="M4184" s="12">
        <v>6</v>
      </c>
      <c r="N4184" s="12">
        <v>0</v>
      </c>
      <c r="O4184" s="12">
        <f>COUNTIF($P$2:P4184,P4184)</f>
        <v>52</v>
      </c>
      <c r="P4184" s="12" t="str">
        <f t="shared" si="255"/>
        <v>141050600</v>
      </c>
      <c r="Q4184" s="12" t="str">
        <f t="shared" si="256"/>
        <v>1410506000052</v>
      </c>
      <c r="R4184" s="20" t="s">
        <v>3645</v>
      </c>
      <c r="AB4184" s="12" t="s">
        <v>100</v>
      </c>
      <c r="AD4184" s="12" t="s">
        <v>862</v>
      </c>
      <c r="AP4184" s="12" t="s">
        <v>100</v>
      </c>
      <c r="AR4184" s="12" t="s">
        <v>859</v>
      </c>
      <c r="BN4184" s="12">
        <v>1</v>
      </c>
    </row>
    <row r="4185" spans="1:66" ht="45" x14ac:dyDescent="0.25">
      <c r="A4185" s="12">
        <v>1</v>
      </c>
      <c r="B4185" s="11" t="str">
        <f t="shared" si="254"/>
        <v>Общий расчет. Анализ даты. Анализ даты. Символические звезды. Демон грабежа. Нет</v>
      </c>
      <c r="C4185" s="11" t="str">
        <f>IFERROR(VLOOKUP(I4185,lvl_1[],2,FALSE),"Нет")</f>
        <v>Общий расчет</v>
      </c>
      <c r="D4185" s="11" t="str">
        <f>IFERROR(VLOOKUP(Rule!J4185,lvl_2[],2,FALSE),"Нет")</f>
        <v>Анализ даты</v>
      </c>
      <c r="E4185" s="11" t="str">
        <f>IFERROR(VLOOKUP(Rule!K4185,lvl_3[],2,FALSE),"Нет")</f>
        <v>Анализ даты</v>
      </c>
      <c r="F4185" s="11" t="str">
        <f>IFERROR(INDEX(lvl_4[],MATCH(L4185,lvl_4[ID],0),MATCH(TEXT(K4185,"##0"),lvl_4[#Headers],0)),"Нет")</f>
        <v>Символические звезды</v>
      </c>
      <c r="G4185" s="11" t="str">
        <f>IFERROR(INDEX(lvl_5[],MATCH(M4185,lvl_5[ID],0),MATCH(_xlfn.CONCAT(TEXT(K4185,"##0"),"_",TEXT(L4185,"##0")),lvl_5[#Headers],0)),"Нет")</f>
        <v>Демон грабежа</v>
      </c>
      <c r="H4185" s="11" t="str">
        <f>IFERROR(INDEX(lvl_6[],MATCH(N4185,lvl_6[ID],0),MATCH(_xlfn.CONCAT(K4185,"_",L4185,"_",M4185),lvl_6[#Headers],0)),"Нет")</f>
        <v>Нет</v>
      </c>
      <c r="I4185" s="12">
        <v>1</v>
      </c>
      <c r="J4185" s="12">
        <v>4</v>
      </c>
      <c r="K4185" s="12">
        <v>1</v>
      </c>
      <c r="L4185" s="12">
        <v>5</v>
      </c>
      <c r="M4185" s="12">
        <v>6</v>
      </c>
      <c r="N4185" s="12">
        <v>0</v>
      </c>
      <c r="O4185" s="12">
        <f>COUNTIF($P$2:P4185,P4185)</f>
        <v>53</v>
      </c>
      <c r="P4185" s="12" t="str">
        <f t="shared" si="255"/>
        <v>141050600</v>
      </c>
      <c r="Q4185" s="12" t="str">
        <f t="shared" si="256"/>
        <v>1410506000053</v>
      </c>
      <c r="R4185" s="20" t="s">
        <v>3646</v>
      </c>
      <c r="AB4185" s="12" t="s">
        <v>100</v>
      </c>
      <c r="AD4185" s="12" t="s">
        <v>866</v>
      </c>
      <c r="AP4185" s="12" t="s">
        <v>100</v>
      </c>
      <c r="AR4185" s="12" t="s">
        <v>859</v>
      </c>
      <c r="BN4185" s="12">
        <v>1</v>
      </c>
    </row>
    <row r="4186" spans="1:66" ht="45" x14ac:dyDescent="0.25">
      <c r="A4186" s="12">
        <v>1</v>
      </c>
      <c r="B4186" s="11" t="str">
        <f t="shared" si="254"/>
        <v>Общий расчет. Анализ даты. Анализ даты. Символические звезды. Демон грабежа. Нет</v>
      </c>
      <c r="C4186" s="11" t="str">
        <f>IFERROR(VLOOKUP(I4186,lvl_1[],2,FALSE),"Нет")</f>
        <v>Общий расчет</v>
      </c>
      <c r="D4186" s="11" t="str">
        <f>IFERROR(VLOOKUP(Rule!J4186,lvl_2[],2,FALSE),"Нет")</f>
        <v>Анализ даты</v>
      </c>
      <c r="E4186" s="11" t="str">
        <f>IFERROR(VLOOKUP(Rule!K4186,lvl_3[],2,FALSE),"Нет")</f>
        <v>Анализ даты</v>
      </c>
      <c r="F4186" s="11" t="str">
        <f>IFERROR(INDEX(lvl_4[],MATCH(L4186,lvl_4[ID],0),MATCH(TEXT(K4186,"##0"),lvl_4[#Headers],0)),"Нет")</f>
        <v>Символические звезды</v>
      </c>
      <c r="G4186" s="11" t="str">
        <f>IFERROR(INDEX(lvl_5[],MATCH(M4186,lvl_5[ID],0),MATCH(_xlfn.CONCAT(TEXT(K4186,"##0"),"_",TEXT(L4186,"##0")),lvl_5[#Headers],0)),"Нет")</f>
        <v>Демон грабежа</v>
      </c>
      <c r="H4186" s="11" t="str">
        <f>IFERROR(INDEX(lvl_6[],MATCH(N4186,lvl_6[ID],0),MATCH(_xlfn.CONCAT(K4186,"_",L4186,"_",M4186),lvl_6[#Headers],0)),"Нет")</f>
        <v>Нет</v>
      </c>
      <c r="I4186" s="12">
        <v>1</v>
      </c>
      <c r="J4186" s="12">
        <v>4</v>
      </c>
      <c r="K4186" s="12">
        <v>1</v>
      </c>
      <c r="L4186" s="12">
        <v>5</v>
      </c>
      <c r="M4186" s="12">
        <v>6</v>
      </c>
      <c r="N4186" s="12">
        <v>0</v>
      </c>
      <c r="O4186" s="12">
        <f>COUNTIF($P$2:P4186,P4186)</f>
        <v>54</v>
      </c>
      <c r="P4186" s="12" t="str">
        <f t="shared" si="255"/>
        <v>141050600</v>
      </c>
      <c r="Q4186" s="12" t="str">
        <f t="shared" si="256"/>
        <v>1410506000054</v>
      </c>
      <c r="R4186" s="20" t="s">
        <v>3647</v>
      </c>
      <c r="AB4186" s="12" t="s">
        <v>100</v>
      </c>
      <c r="AD4186" s="12" t="s">
        <v>870</v>
      </c>
      <c r="AP4186" s="12" t="s">
        <v>100</v>
      </c>
      <c r="AR4186" s="12" t="s">
        <v>859</v>
      </c>
      <c r="BN4186" s="12">
        <v>1</v>
      </c>
    </row>
    <row r="4187" spans="1:66" ht="45" x14ac:dyDescent="0.25">
      <c r="A4187" s="12">
        <v>1</v>
      </c>
      <c r="B4187" s="11" t="str">
        <f t="shared" si="254"/>
        <v>Общий расчет. Анализ даты. Анализ даты. Символические звезды. Демон грабежа. Нет</v>
      </c>
      <c r="C4187" s="11" t="str">
        <f>IFERROR(VLOOKUP(I4187,lvl_1[],2,FALSE),"Нет")</f>
        <v>Общий расчет</v>
      </c>
      <c r="D4187" s="11" t="str">
        <f>IFERROR(VLOOKUP(Rule!J4187,lvl_2[],2,FALSE),"Нет")</f>
        <v>Анализ даты</v>
      </c>
      <c r="E4187" s="11" t="str">
        <f>IFERROR(VLOOKUP(Rule!K4187,lvl_3[],2,FALSE),"Нет")</f>
        <v>Анализ даты</v>
      </c>
      <c r="F4187" s="11" t="str">
        <f>IFERROR(INDEX(lvl_4[],MATCH(L4187,lvl_4[ID],0),MATCH(TEXT(K4187,"##0"),lvl_4[#Headers],0)),"Нет")</f>
        <v>Символические звезды</v>
      </c>
      <c r="G4187" s="11" t="str">
        <f>IFERROR(INDEX(lvl_5[],MATCH(M4187,lvl_5[ID],0),MATCH(_xlfn.CONCAT(TEXT(K4187,"##0"),"_",TEXT(L4187,"##0")),lvl_5[#Headers],0)),"Нет")</f>
        <v>Демон грабежа</v>
      </c>
      <c r="H4187" s="11" t="str">
        <f>IFERROR(INDEX(lvl_6[],MATCH(N4187,lvl_6[ID],0),MATCH(_xlfn.CONCAT(K4187,"_",L4187,"_",M4187),lvl_6[#Headers],0)),"Нет")</f>
        <v>Нет</v>
      </c>
      <c r="I4187" s="12">
        <v>1</v>
      </c>
      <c r="J4187" s="12">
        <v>4</v>
      </c>
      <c r="K4187" s="12">
        <v>1</v>
      </c>
      <c r="L4187" s="12">
        <v>5</v>
      </c>
      <c r="M4187" s="12">
        <v>6</v>
      </c>
      <c r="N4187" s="12">
        <v>0</v>
      </c>
      <c r="O4187" s="12">
        <f>COUNTIF($P$2:P4187,P4187)</f>
        <v>55</v>
      </c>
      <c r="P4187" s="12" t="str">
        <f t="shared" si="255"/>
        <v>141050600</v>
      </c>
      <c r="Q4187" s="12" t="str">
        <f t="shared" si="256"/>
        <v>1410506000055</v>
      </c>
      <c r="R4187" s="20" t="s">
        <v>3648</v>
      </c>
      <c r="AB4187" s="12" t="s">
        <v>100</v>
      </c>
      <c r="AD4187" s="12" t="s">
        <v>865</v>
      </c>
      <c r="AP4187" s="12" t="s">
        <v>100</v>
      </c>
      <c r="AR4187" s="12" t="s">
        <v>862</v>
      </c>
      <c r="BN4187" s="12">
        <v>1</v>
      </c>
    </row>
    <row r="4188" spans="1:66" ht="45" x14ac:dyDescent="0.25">
      <c r="A4188" s="12">
        <v>1</v>
      </c>
      <c r="B4188" s="11" t="str">
        <f t="shared" si="254"/>
        <v>Общий расчет. Анализ даты. Анализ даты. Символические звезды. Демон грабежа. Нет</v>
      </c>
      <c r="C4188" s="11" t="str">
        <f>IFERROR(VLOOKUP(I4188,lvl_1[],2,FALSE),"Нет")</f>
        <v>Общий расчет</v>
      </c>
      <c r="D4188" s="11" t="str">
        <f>IFERROR(VLOOKUP(Rule!J4188,lvl_2[],2,FALSE),"Нет")</f>
        <v>Анализ даты</v>
      </c>
      <c r="E4188" s="11" t="str">
        <f>IFERROR(VLOOKUP(Rule!K4188,lvl_3[],2,FALSE),"Нет")</f>
        <v>Анализ даты</v>
      </c>
      <c r="F4188" s="11" t="str">
        <f>IFERROR(INDEX(lvl_4[],MATCH(L4188,lvl_4[ID],0),MATCH(TEXT(K4188,"##0"),lvl_4[#Headers],0)),"Нет")</f>
        <v>Символические звезды</v>
      </c>
      <c r="G4188" s="11" t="str">
        <f>IFERROR(INDEX(lvl_5[],MATCH(M4188,lvl_5[ID],0),MATCH(_xlfn.CONCAT(TEXT(K4188,"##0"),"_",TEXT(L4188,"##0")),lvl_5[#Headers],0)),"Нет")</f>
        <v>Демон грабежа</v>
      </c>
      <c r="H4188" s="11" t="str">
        <f>IFERROR(INDEX(lvl_6[],MATCH(N4188,lvl_6[ID],0),MATCH(_xlfn.CONCAT(K4188,"_",L4188,"_",M4188),lvl_6[#Headers],0)),"Нет")</f>
        <v>Нет</v>
      </c>
      <c r="I4188" s="12">
        <v>1</v>
      </c>
      <c r="J4188" s="12">
        <v>4</v>
      </c>
      <c r="K4188" s="12">
        <v>1</v>
      </c>
      <c r="L4188" s="12">
        <v>5</v>
      </c>
      <c r="M4188" s="12">
        <v>6</v>
      </c>
      <c r="N4188" s="12">
        <v>0</v>
      </c>
      <c r="O4188" s="12">
        <f>COUNTIF($P$2:P4188,P4188)</f>
        <v>56</v>
      </c>
      <c r="P4188" s="12" t="str">
        <f t="shared" si="255"/>
        <v>141050600</v>
      </c>
      <c r="Q4188" s="12" t="str">
        <f t="shared" si="256"/>
        <v>1410506000056</v>
      </c>
      <c r="R4188" s="20" t="s">
        <v>3649</v>
      </c>
      <c r="AB4188" s="12" t="s">
        <v>100</v>
      </c>
      <c r="AD4188" s="12" t="s">
        <v>869</v>
      </c>
      <c r="AP4188" s="12" t="s">
        <v>100</v>
      </c>
      <c r="AR4188" s="12" t="s">
        <v>862</v>
      </c>
      <c r="BN4188" s="12">
        <v>1</v>
      </c>
    </row>
    <row r="4189" spans="1:66" ht="45" x14ac:dyDescent="0.25">
      <c r="A4189" s="12">
        <v>1</v>
      </c>
      <c r="B4189" s="11" t="str">
        <f t="shared" si="254"/>
        <v>Общий расчет. Анализ даты. Анализ даты. Символические звезды. Демон грабежа. Нет</v>
      </c>
      <c r="C4189" s="11" t="str">
        <f>IFERROR(VLOOKUP(I4189,lvl_1[],2,FALSE),"Нет")</f>
        <v>Общий расчет</v>
      </c>
      <c r="D4189" s="11" t="str">
        <f>IFERROR(VLOOKUP(Rule!J4189,lvl_2[],2,FALSE),"Нет")</f>
        <v>Анализ даты</v>
      </c>
      <c r="E4189" s="11" t="str">
        <f>IFERROR(VLOOKUP(Rule!K4189,lvl_3[],2,FALSE),"Нет")</f>
        <v>Анализ даты</v>
      </c>
      <c r="F4189" s="11" t="str">
        <f>IFERROR(INDEX(lvl_4[],MATCH(L4189,lvl_4[ID],0),MATCH(TEXT(K4189,"##0"),lvl_4[#Headers],0)),"Нет")</f>
        <v>Символические звезды</v>
      </c>
      <c r="G4189" s="11" t="str">
        <f>IFERROR(INDEX(lvl_5[],MATCH(M4189,lvl_5[ID],0),MATCH(_xlfn.CONCAT(TEXT(K4189,"##0"),"_",TEXT(L4189,"##0")),lvl_5[#Headers],0)),"Нет")</f>
        <v>Демон грабежа</v>
      </c>
      <c r="H4189" s="11" t="str">
        <f>IFERROR(INDEX(lvl_6[],MATCH(N4189,lvl_6[ID],0),MATCH(_xlfn.CONCAT(K4189,"_",L4189,"_",M4189),lvl_6[#Headers],0)),"Нет")</f>
        <v>Нет</v>
      </c>
      <c r="I4189" s="12">
        <v>1</v>
      </c>
      <c r="J4189" s="12">
        <v>4</v>
      </c>
      <c r="K4189" s="12">
        <v>1</v>
      </c>
      <c r="L4189" s="12">
        <v>5</v>
      </c>
      <c r="M4189" s="12">
        <v>6</v>
      </c>
      <c r="N4189" s="12">
        <v>0</v>
      </c>
      <c r="O4189" s="12">
        <f>COUNTIF($P$2:P4189,P4189)</f>
        <v>57</v>
      </c>
      <c r="P4189" s="12" t="str">
        <f t="shared" si="255"/>
        <v>141050600</v>
      </c>
      <c r="Q4189" s="12" t="str">
        <f t="shared" si="256"/>
        <v>1410506000057</v>
      </c>
      <c r="R4189" s="20" t="s">
        <v>3650</v>
      </c>
      <c r="AB4189" s="12" t="s">
        <v>100</v>
      </c>
      <c r="AD4189" s="12" t="s">
        <v>861</v>
      </c>
      <c r="AP4189" s="12" t="s">
        <v>100</v>
      </c>
      <c r="AR4189" s="12" t="s">
        <v>862</v>
      </c>
      <c r="BN4189" s="12">
        <v>1</v>
      </c>
    </row>
    <row r="4190" spans="1:66" ht="45" x14ac:dyDescent="0.25">
      <c r="A4190" s="12">
        <v>1</v>
      </c>
      <c r="B4190" s="11" t="str">
        <f t="shared" si="254"/>
        <v>Общий расчет. Анализ даты. Анализ даты. Символические звезды. Демон грабежа. Нет</v>
      </c>
      <c r="C4190" s="11" t="str">
        <f>IFERROR(VLOOKUP(I4190,lvl_1[],2,FALSE),"Нет")</f>
        <v>Общий расчет</v>
      </c>
      <c r="D4190" s="11" t="str">
        <f>IFERROR(VLOOKUP(Rule!J4190,lvl_2[],2,FALSE),"Нет")</f>
        <v>Анализ даты</v>
      </c>
      <c r="E4190" s="11" t="str">
        <f>IFERROR(VLOOKUP(Rule!K4190,lvl_3[],2,FALSE),"Нет")</f>
        <v>Анализ даты</v>
      </c>
      <c r="F4190" s="11" t="str">
        <f>IFERROR(INDEX(lvl_4[],MATCH(L4190,lvl_4[ID],0),MATCH(TEXT(K4190,"##0"),lvl_4[#Headers],0)),"Нет")</f>
        <v>Символические звезды</v>
      </c>
      <c r="G4190" s="11" t="str">
        <f>IFERROR(INDEX(lvl_5[],MATCH(M4190,lvl_5[ID],0),MATCH(_xlfn.CONCAT(TEXT(K4190,"##0"),"_",TEXT(L4190,"##0")),lvl_5[#Headers],0)),"Нет")</f>
        <v>Демон грабежа</v>
      </c>
      <c r="H4190" s="11" t="str">
        <f>IFERROR(INDEX(lvl_6[],MATCH(N4190,lvl_6[ID],0),MATCH(_xlfn.CONCAT(K4190,"_",L4190,"_",M4190),lvl_6[#Headers],0)),"Нет")</f>
        <v>Нет</v>
      </c>
      <c r="I4190" s="12">
        <v>1</v>
      </c>
      <c r="J4190" s="12">
        <v>4</v>
      </c>
      <c r="K4190" s="12">
        <v>1</v>
      </c>
      <c r="L4190" s="12">
        <v>5</v>
      </c>
      <c r="M4190" s="12">
        <v>6</v>
      </c>
      <c r="N4190" s="12">
        <v>0</v>
      </c>
      <c r="O4190" s="12">
        <f>COUNTIF($P$2:P4190,P4190)</f>
        <v>58</v>
      </c>
      <c r="P4190" s="12" t="str">
        <f t="shared" si="255"/>
        <v>141050600</v>
      </c>
      <c r="Q4190" s="12" t="str">
        <f t="shared" si="256"/>
        <v>1410506000058</v>
      </c>
      <c r="R4190" s="20" t="s">
        <v>3651</v>
      </c>
      <c r="AB4190" s="12" t="s">
        <v>100</v>
      </c>
      <c r="AD4190" s="12" t="s">
        <v>868</v>
      </c>
      <c r="AP4190" s="12" t="s">
        <v>100</v>
      </c>
      <c r="AR4190" s="12" t="s">
        <v>865</v>
      </c>
      <c r="BN4190" s="12">
        <v>1</v>
      </c>
    </row>
    <row r="4191" spans="1:66" ht="45" x14ac:dyDescent="0.25">
      <c r="A4191" s="12">
        <v>1</v>
      </c>
      <c r="B4191" s="11" t="str">
        <f t="shared" si="254"/>
        <v>Общий расчет. Анализ даты. Анализ даты. Символические звезды. Демон грабежа. Нет</v>
      </c>
      <c r="C4191" s="11" t="str">
        <f>IFERROR(VLOOKUP(I4191,lvl_1[],2,FALSE),"Нет")</f>
        <v>Общий расчет</v>
      </c>
      <c r="D4191" s="11" t="str">
        <f>IFERROR(VLOOKUP(Rule!J4191,lvl_2[],2,FALSE),"Нет")</f>
        <v>Анализ даты</v>
      </c>
      <c r="E4191" s="11" t="str">
        <f>IFERROR(VLOOKUP(Rule!K4191,lvl_3[],2,FALSE),"Нет")</f>
        <v>Анализ даты</v>
      </c>
      <c r="F4191" s="11" t="str">
        <f>IFERROR(INDEX(lvl_4[],MATCH(L4191,lvl_4[ID],0),MATCH(TEXT(K4191,"##0"),lvl_4[#Headers],0)),"Нет")</f>
        <v>Символические звезды</v>
      </c>
      <c r="G4191" s="11" t="str">
        <f>IFERROR(INDEX(lvl_5[],MATCH(M4191,lvl_5[ID],0),MATCH(_xlfn.CONCAT(TEXT(K4191,"##0"),"_",TEXT(L4191,"##0")),lvl_5[#Headers],0)),"Нет")</f>
        <v>Демон грабежа</v>
      </c>
      <c r="H4191" s="11" t="str">
        <f>IFERROR(INDEX(lvl_6[],MATCH(N4191,lvl_6[ID],0),MATCH(_xlfn.CONCAT(K4191,"_",L4191,"_",M4191),lvl_6[#Headers],0)),"Нет")</f>
        <v>Нет</v>
      </c>
      <c r="I4191" s="12">
        <v>1</v>
      </c>
      <c r="J4191" s="12">
        <v>4</v>
      </c>
      <c r="K4191" s="12">
        <v>1</v>
      </c>
      <c r="L4191" s="12">
        <v>5</v>
      </c>
      <c r="M4191" s="12">
        <v>6</v>
      </c>
      <c r="N4191" s="12">
        <v>0</v>
      </c>
      <c r="O4191" s="12">
        <f>COUNTIF($P$2:P4191,P4191)</f>
        <v>59</v>
      </c>
      <c r="P4191" s="12" t="str">
        <f t="shared" si="255"/>
        <v>141050600</v>
      </c>
      <c r="Q4191" s="12" t="str">
        <f t="shared" si="256"/>
        <v>1410506000059</v>
      </c>
      <c r="R4191" s="20" t="s">
        <v>3652</v>
      </c>
      <c r="AB4191" s="12" t="s">
        <v>100</v>
      </c>
      <c r="AD4191" s="12" t="s">
        <v>860</v>
      </c>
      <c r="AP4191" s="12" t="s">
        <v>100</v>
      </c>
      <c r="AR4191" s="12" t="s">
        <v>865</v>
      </c>
      <c r="BN4191" s="12">
        <v>1</v>
      </c>
    </row>
    <row r="4192" spans="1:66" ht="45" x14ac:dyDescent="0.25">
      <c r="A4192" s="12">
        <v>1</v>
      </c>
      <c r="B4192" s="11" t="str">
        <f t="shared" si="254"/>
        <v>Общий расчет. Анализ даты. Анализ даты. Символические звезды. Демон грабежа. Нет</v>
      </c>
      <c r="C4192" s="11" t="str">
        <f>IFERROR(VLOOKUP(I4192,lvl_1[],2,FALSE),"Нет")</f>
        <v>Общий расчет</v>
      </c>
      <c r="D4192" s="11" t="str">
        <f>IFERROR(VLOOKUP(Rule!J4192,lvl_2[],2,FALSE),"Нет")</f>
        <v>Анализ даты</v>
      </c>
      <c r="E4192" s="11" t="str">
        <f>IFERROR(VLOOKUP(Rule!K4192,lvl_3[],2,FALSE),"Нет")</f>
        <v>Анализ даты</v>
      </c>
      <c r="F4192" s="11" t="str">
        <f>IFERROR(INDEX(lvl_4[],MATCH(L4192,lvl_4[ID],0),MATCH(TEXT(K4192,"##0"),lvl_4[#Headers],0)),"Нет")</f>
        <v>Символические звезды</v>
      </c>
      <c r="G4192" s="11" t="str">
        <f>IFERROR(INDEX(lvl_5[],MATCH(M4192,lvl_5[ID],0),MATCH(_xlfn.CONCAT(TEXT(K4192,"##0"),"_",TEXT(L4192,"##0")),lvl_5[#Headers],0)),"Нет")</f>
        <v>Демон грабежа</v>
      </c>
      <c r="H4192" s="11" t="str">
        <f>IFERROR(INDEX(lvl_6[],MATCH(N4192,lvl_6[ID],0),MATCH(_xlfn.CONCAT(K4192,"_",L4192,"_",M4192),lvl_6[#Headers],0)),"Нет")</f>
        <v>Нет</v>
      </c>
      <c r="I4192" s="12">
        <v>1</v>
      </c>
      <c r="J4192" s="12">
        <v>4</v>
      </c>
      <c r="K4192" s="12">
        <v>1</v>
      </c>
      <c r="L4192" s="12">
        <v>5</v>
      </c>
      <c r="M4192" s="12">
        <v>6</v>
      </c>
      <c r="N4192" s="12">
        <v>0</v>
      </c>
      <c r="O4192" s="12">
        <f>COUNTIF($P$2:P4192,P4192)</f>
        <v>60</v>
      </c>
      <c r="P4192" s="12" t="str">
        <f t="shared" si="255"/>
        <v>141050600</v>
      </c>
      <c r="Q4192" s="12" t="str">
        <f t="shared" si="256"/>
        <v>1410506000060</v>
      </c>
      <c r="R4192" s="20" t="s">
        <v>3653</v>
      </c>
      <c r="AB4192" s="12" t="s">
        <v>100</v>
      </c>
      <c r="AD4192" s="12" t="s">
        <v>864</v>
      </c>
      <c r="AP4192" s="12" t="s">
        <v>100</v>
      </c>
      <c r="AR4192" s="12" t="s">
        <v>865</v>
      </c>
      <c r="BN4192" s="12">
        <v>1</v>
      </c>
    </row>
    <row r="4193" spans="1:66" ht="45" x14ac:dyDescent="0.25">
      <c r="A4193" s="12">
        <v>1</v>
      </c>
      <c r="B4193" s="11" t="str">
        <f t="shared" si="254"/>
        <v>Общий расчет. Анализ даты. Анализ даты. Символические звезды. Цветок романтики / Цветок персика. Нет</v>
      </c>
      <c r="C4193" s="11" t="str">
        <f>IFERROR(VLOOKUP(I4193,lvl_1[],2,FALSE),"Нет")</f>
        <v>Общий расчет</v>
      </c>
      <c r="D4193" s="11" t="str">
        <f>IFERROR(VLOOKUP(Rule!J4193,lvl_2[],2,FALSE),"Нет")</f>
        <v>Анализ даты</v>
      </c>
      <c r="E4193" s="11" t="str">
        <f>IFERROR(VLOOKUP(Rule!K4193,lvl_3[],2,FALSE),"Нет")</f>
        <v>Анализ даты</v>
      </c>
      <c r="F4193" s="11" t="str">
        <f>IFERROR(INDEX(lvl_4[],MATCH(L4193,lvl_4[ID],0),MATCH(TEXT(K4193,"##0"),lvl_4[#Headers],0)),"Нет")</f>
        <v>Символические звезды</v>
      </c>
      <c r="G4193" s="11" t="str">
        <f>IFERROR(INDEX(lvl_5[],MATCH(M4193,lvl_5[ID],0),MATCH(_xlfn.CONCAT(TEXT(K4193,"##0"),"_",TEXT(L4193,"##0")),lvl_5[#Headers],0)),"Нет")</f>
        <v>Цветок романтики / Цветок персика</v>
      </c>
      <c r="H4193" s="11" t="str">
        <f>IFERROR(INDEX(lvl_6[],MATCH(N4193,lvl_6[ID],0),MATCH(_xlfn.CONCAT(K4193,"_",L4193,"_",M4193),lvl_6[#Headers],0)),"Нет")</f>
        <v>Нет</v>
      </c>
      <c r="I4193" s="12">
        <v>1</v>
      </c>
      <c r="J4193" s="12">
        <v>4</v>
      </c>
      <c r="K4193" s="12">
        <v>1</v>
      </c>
      <c r="L4193" s="12">
        <v>5</v>
      </c>
      <c r="M4193" s="12">
        <v>7</v>
      </c>
      <c r="N4193" s="12">
        <v>0</v>
      </c>
      <c r="O4193" s="12">
        <f>COUNTIF($P$2:P4193,P4193)</f>
        <v>49</v>
      </c>
      <c r="P4193" s="12" t="str">
        <f t="shared" si="255"/>
        <v>141050700</v>
      </c>
      <c r="Q4193" s="12" t="str">
        <f t="shared" si="256"/>
        <v>1410507000049</v>
      </c>
      <c r="R4193" s="20" t="s">
        <v>3654</v>
      </c>
      <c r="AB4193" s="12" t="s">
        <v>100</v>
      </c>
      <c r="AD4193" s="12" t="s">
        <v>859</v>
      </c>
      <c r="AP4193" s="12" t="s">
        <v>100</v>
      </c>
      <c r="AR4193" s="12" t="s">
        <v>860</v>
      </c>
      <c r="BN4193" s="12">
        <v>1</v>
      </c>
    </row>
    <row r="4194" spans="1:66" ht="45" x14ac:dyDescent="0.25">
      <c r="A4194" s="12">
        <v>1</v>
      </c>
      <c r="B4194" s="11" t="str">
        <f t="shared" si="254"/>
        <v>Общий расчет. Анализ даты. Анализ даты. Символические звезды. Цветок романтики / Цветок персика. Нет</v>
      </c>
      <c r="C4194" s="11" t="str">
        <f>IFERROR(VLOOKUP(I4194,lvl_1[],2,FALSE),"Нет")</f>
        <v>Общий расчет</v>
      </c>
      <c r="D4194" s="11" t="str">
        <f>IFERROR(VLOOKUP(Rule!J4194,lvl_2[],2,FALSE),"Нет")</f>
        <v>Анализ даты</v>
      </c>
      <c r="E4194" s="11" t="str">
        <f>IFERROR(VLOOKUP(Rule!K4194,lvl_3[],2,FALSE),"Нет")</f>
        <v>Анализ даты</v>
      </c>
      <c r="F4194" s="11" t="str">
        <f>IFERROR(INDEX(lvl_4[],MATCH(L4194,lvl_4[ID],0),MATCH(TEXT(K4194,"##0"),lvl_4[#Headers],0)),"Нет")</f>
        <v>Символические звезды</v>
      </c>
      <c r="G4194" s="11" t="str">
        <f>IFERROR(INDEX(lvl_5[],MATCH(M4194,lvl_5[ID],0),MATCH(_xlfn.CONCAT(TEXT(K4194,"##0"),"_",TEXT(L4194,"##0")),lvl_5[#Headers],0)),"Нет")</f>
        <v>Цветок романтики / Цветок персика</v>
      </c>
      <c r="H4194" s="11" t="str">
        <f>IFERROR(INDEX(lvl_6[],MATCH(N4194,lvl_6[ID],0),MATCH(_xlfn.CONCAT(K4194,"_",L4194,"_",M4194),lvl_6[#Headers],0)),"Нет")</f>
        <v>Нет</v>
      </c>
      <c r="I4194" s="12">
        <v>1</v>
      </c>
      <c r="J4194" s="12">
        <v>4</v>
      </c>
      <c r="K4194" s="12">
        <v>1</v>
      </c>
      <c r="L4194" s="12">
        <v>5</v>
      </c>
      <c r="M4194" s="12">
        <v>7</v>
      </c>
      <c r="N4194" s="12">
        <v>0</v>
      </c>
      <c r="O4194" s="12">
        <f>COUNTIF($P$2:P4194,P4194)</f>
        <v>50</v>
      </c>
      <c r="P4194" s="12" t="str">
        <f t="shared" si="255"/>
        <v>141050700</v>
      </c>
      <c r="Q4194" s="12" t="str">
        <f t="shared" si="256"/>
        <v>1410507000050</v>
      </c>
      <c r="R4194" s="20" t="s">
        <v>3655</v>
      </c>
      <c r="AB4194" s="12" t="s">
        <v>100</v>
      </c>
      <c r="AD4194" s="12" t="s">
        <v>863</v>
      </c>
      <c r="AP4194" s="12" t="s">
        <v>100</v>
      </c>
      <c r="AR4194" s="12" t="s">
        <v>860</v>
      </c>
      <c r="BN4194" s="12">
        <v>1</v>
      </c>
    </row>
    <row r="4195" spans="1:66" ht="45" x14ac:dyDescent="0.25">
      <c r="A4195" s="12">
        <v>1</v>
      </c>
      <c r="B4195" s="11" t="str">
        <f t="shared" si="254"/>
        <v>Общий расчет. Анализ даты. Анализ даты. Символические звезды. Цветок романтики / Цветок персика. Нет</v>
      </c>
      <c r="C4195" s="11" t="str">
        <f>IFERROR(VLOOKUP(I4195,lvl_1[],2,FALSE),"Нет")</f>
        <v>Общий расчет</v>
      </c>
      <c r="D4195" s="11" t="str">
        <f>IFERROR(VLOOKUP(Rule!J4195,lvl_2[],2,FALSE),"Нет")</f>
        <v>Анализ даты</v>
      </c>
      <c r="E4195" s="11" t="str">
        <f>IFERROR(VLOOKUP(Rule!K4195,lvl_3[],2,FALSE),"Нет")</f>
        <v>Анализ даты</v>
      </c>
      <c r="F4195" s="11" t="str">
        <f>IFERROR(INDEX(lvl_4[],MATCH(L4195,lvl_4[ID],0),MATCH(TEXT(K4195,"##0"),lvl_4[#Headers],0)),"Нет")</f>
        <v>Символические звезды</v>
      </c>
      <c r="G4195" s="11" t="str">
        <f>IFERROR(INDEX(lvl_5[],MATCH(M4195,lvl_5[ID],0),MATCH(_xlfn.CONCAT(TEXT(K4195,"##0"),"_",TEXT(L4195,"##0")),lvl_5[#Headers],0)),"Нет")</f>
        <v>Цветок романтики / Цветок персика</v>
      </c>
      <c r="H4195" s="11" t="str">
        <f>IFERROR(INDEX(lvl_6[],MATCH(N4195,lvl_6[ID],0),MATCH(_xlfn.CONCAT(K4195,"_",L4195,"_",M4195),lvl_6[#Headers],0)),"Нет")</f>
        <v>Нет</v>
      </c>
      <c r="I4195" s="12">
        <v>1</v>
      </c>
      <c r="J4195" s="12">
        <v>4</v>
      </c>
      <c r="K4195" s="12">
        <v>1</v>
      </c>
      <c r="L4195" s="12">
        <v>5</v>
      </c>
      <c r="M4195" s="12">
        <v>7</v>
      </c>
      <c r="N4195" s="12">
        <v>0</v>
      </c>
      <c r="O4195" s="12">
        <f>COUNTIF($P$2:P4195,P4195)</f>
        <v>51</v>
      </c>
      <c r="P4195" s="12" t="str">
        <f t="shared" si="255"/>
        <v>141050700</v>
      </c>
      <c r="Q4195" s="12" t="str">
        <f t="shared" si="256"/>
        <v>1410507000051</v>
      </c>
      <c r="R4195" s="20" t="s">
        <v>3656</v>
      </c>
      <c r="AB4195" s="12" t="s">
        <v>100</v>
      </c>
      <c r="AD4195" s="12" t="s">
        <v>867</v>
      </c>
      <c r="AP4195" s="12" t="s">
        <v>100</v>
      </c>
      <c r="AR4195" s="12" t="s">
        <v>860</v>
      </c>
      <c r="BN4195" s="12">
        <v>1</v>
      </c>
    </row>
    <row r="4196" spans="1:66" ht="45" x14ac:dyDescent="0.25">
      <c r="A4196" s="12">
        <v>1</v>
      </c>
      <c r="B4196" s="11" t="str">
        <f t="shared" si="254"/>
        <v>Общий расчет. Анализ даты. Анализ даты. Символические звезды. Цветок романтики / Цветок персика. Нет</v>
      </c>
      <c r="C4196" s="11" t="str">
        <f>IFERROR(VLOOKUP(I4196,lvl_1[],2,FALSE),"Нет")</f>
        <v>Общий расчет</v>
      </c>
      <c r="D4196" s="11" t="str">
        <f>IFERROR(VLOOKUP(Rule!J4196,lvl_2[],2,FALSE),"Нет")</f>
        <v>Анализ даты</v>
      </c>
      <c r="E4196" s="11" t="str">
        <f>IFERROR(VLOOKUP(Rule!K4196,lvl_3[],2,FALSE),"Нет")</f>
        <v>Анализ даты</v>
      </c>
      <c r="F4196" s="11" t="str">
        <f>IFERROR(INDEX(lvl_4[],MATCH(L4196,lvl_4[ID],0),MATCH(TEXT(K4196,"##0"),lvl_4[#Headers],0)),"Нет")</f>
        <v>Символические звезды</v>
      </c>
      <c r="G4196" s="11" t="str">
        <f>IFERROR(INDEX(lvl_5[],MATCH(M4196,lvl_5[ID],0),MATCH(_xlfn.CONCAT(TEXT(K4196,"##0"),"_",TEXT(L4196,"##0")),lvl_5[#Headers],0)),"Нет")</f>
        <v>Цветок романтики / Цветок персика</v>
      </c>
      <c r="H4196" s="11" t="str">
        <f>IFERROR(INDEX(lvl_6[],MATCH(N4196,lvl_6[ID],0),MATCH(_xlfn.CONCAT(K4196,"_",L4196,"_",M4196),lvl_6[#Headers],0)),"Нет")</f>
        <v>Нет</v>
      </c>
      <c r="I4196" s="12">
        <v>1</v>
      </c>
      <c r="J4196" s="12">
        <v>4</v>
      </c>
      <c r="K4196" s="12">
        <v>1</v>
      </c>
      <c r="L4196" s="12">
        <v>5</v>
      </c>
      <c r="M4196" s="12">
        <v>7</v>
      </c>
      <c r="N4196" s="12">
        <v>0</v>
      </c>
      <c r="O4196" s="12">
        <f>COUNTIF($P$2:P4196,P4196)</f>
        <v>52</v>
      </c>
      <c r="P4196" s="12" t="str">
        <f t="shared" si="255"/>
        <v>141050700</v>
      </c>
      <c r="Q4196" s="12" t="str">
        <f t="shared" si="256"/>
        <v>1410507000052</v>
      </c>
      <c r="R4196" s="20" t="s">
        <v>3657</v>
      </c>
      <c r="AB4196" s="12" t="s">
        <v>100</v>
      </c>
      <c r="AD4196" s="12" t="s">
        <v>862</v>
      </c>
      <c r="AP4196" s="12" t="s">
        <v>100</v>
      </c>
      <c r="AR4196" s="12" t="s">
        <v>863</v>
      </c>
      <c r="BN4196" s="12">
        <v>1</v>
      </c>
    </row>
    <row r="4197" spans="1:66" ht="45" x14ac:dyDescent="0.25">
      <c r="A4197" s="12">
        <v>1</v>
      </c>
      <c r="B4197" s="11" t="str">
        <f t="shared" ref="B4197:B4260" si="257">_xlfn.CONCAT(C4197,". ", D4197,". ", E4197,". ", F4197,". ", G4197,". ", H4197)</f>
        <v>Общий расчет. Анализ даты. Анализ даты. Символические звезды. Цветок романтики / Цветок персика. Нет</v>
      </c>
      <c r="C4197" s="11" t="str">
        <f>IFERROR(VLOOKUP(I4197,lvl_1[],2,FALSE),"Нет")</f>
        <v>Общий расчет</v>
      </c>
      <c r="D4197" s="11" t="str">
        <f>IFERROR(VLOOKUP(Rule!J4197,lvl_2[],2,FALSE),"Нет")</f>
        <v>Анализ даты</v>
      </c>
      <c r="E4197" s="11" t="str">
        <f>IFERROR(VLOOKUP(Rule!K4197,lvl_3[],2,FALSE),"Нет")</f>
        <v>Анализ даты</v>
      </c>
      <c r="F4197" s="11" t="str">
        <f>IFERROR(INDEX(lvl_4[],MATCH(L4197,lvl_4[ID],0),MATCH(TEXT(K4197,"##0"),lvl_4[#Headers],0)),"Нет")</f>
        <v>Символические звезды</v>
      </c>
      <c r="G4197" s="11" t="str">
        <f>IFERROR(INDEX(lvl_5[],MATCH(M4197,lvl_5[ID],0),MATCH(_xlfn.CONCAT(TEXT(K4197,"##0"),"_",TEXT(L4197,"##0")),lvl_5[#Headers],0)),"Нет")</f>
        <v>Цветок романтики / Цветок персика</v>
      </c>
      <c r="H4197" s="11" t="str">
        <f>IFERROR(INDEX(lvl_6[],MATCH(N4197,lvl_6[ID],0),MATCH(_xlfn.CONCAT(K4197,"_",L4197,"_",M4197),lvl_6[#Headers],0)),"Нет")</f>
        <v>Нет</v>
      </c>
      <c r="I4197" s="12">
        <v>1</v>
      </c>
      <c r="J4197" s="12">
        <v>4</v>
      </c>
      <c r="K4197" s="12">
        <v>1</v>
      </c>
      <c r="L4197" s="12">
        <v>5</v>
      </c>
      <c r="M4197" s="12">
        <v>7</v>
      </c>
      <c r="N4197" s="12">
        <v>0</v>
      </c>
      <c r="O4197" s="12">
        <f>COUNTIF($P$2:P4197,P4197)</f>
        <v>53</v>
      </c>
      <c r="P4197" s="12" t="str">
        <f t="shared" ref="P4197:P4260" si="258">_xlfn.CONCAT(I4197,
J4197,
K4197,
IF(LEN(L4197)=1,_xlfn.CONCAT(0,L4197),L4197),
IF(LEN(M4197)=1,_xlfn.CONCAT(0,M4197),M4197),
IF(LEN(N4197)=1,_xlfn.CONCAT(0,N4197),N4197))</f>
        <v>141050700</v>
      </c>
      <c r="Q4197" s="12" t="str">
        <f t="shared" ref="Q4197:Q4260" si="259">_xlfn.CONCAT(I4197,
J4197,
K4197,
IF(LEN(L4197)=1,_xlfn.CONCAT(0,L4197),L4197),
IF(LEN(M4197)=1,_xlfn.CONCAT(0,M4197),M4197),
IF(LEN(N4197)=1,_xlfn.CONCAT(0,N4197),N4197),
IF(LEN(O4197)=1,_xlfn.CONCAT("000",O4197),IF(LEN(O4197)=2,_xlfn.CONCAT("00",O4197),IF(LEN(O4197)=3,_xlfn.CONCAT(0,O4197),O4197))))</f>
        <v>1410507000053</v>
      </c>
      <c r="R4197" s="20" t="s">
        <v>3658</v>
      </c>
      <c r="AB4197" s="12" t="s">
        <v>100</v>
      </c>
      <c r="AD4197" s="12" t="s">
        <v>866</v>
      </c>
      <c r="AP4197" s="12" t="s">
        <v>100</v>
      </c>
      <c r="AR4197" s="12" t="s">
        <v>863</v>
      </c>
      <c r="BN4197" s="12">
        <v>1</v>
      </c>
    </row>
    <row r="4198" spans="1:66" ht="45" x14ac:dyDescent="0.25">
      <c r="A4198" s="12">
        <v>1</v>
      </c>
      <c r="B4198" s="11" t="str">
        <f t="shared" si="257"/>
        <v>Общий расчет. Анализ даты. Анализ даты. Символические звезды. Цветок романтики / Цветок персика. Нет</v>
      </c>
      <c r="C4198" s="11" t="str">
        <f>IFERROR(VLOOKUP(I4198,lvl_1[],2,FALSE),"Нет")</f>
        <v>Общий расчет</v>
      </c>
      <c r="D4198" s="11" t="str">
        <f>IFERROR(VLOOKUP(Rule!J4198,lvl_2[],2,FALSE),"Нет")</f>
        <v>Анализ даты</v>
      </c>
      <c r="E4198" s="11" t="str">
        <f>IFERROR(VLOOKUP(Rule!K4198,lvl_3[],2,FALSE),"Нет")</f>
        <v>Анализ даты</v>
      </c>
      <c r="F4198" s="11" t="str">
        <f>IFERROR(INDEX(lvl_4[],MATCH(L4198,lvl_4[ID],0),MATCH(TEXT(K4198,"##0"),lvl_4[#Headers],0)),"Нет")</f>
        <v>Символические звезды</v>
      </c>
      <c r="G4198" s="11" t="str">
        <f>IFERROR(INDEX(lvl_5[],MATCH(M4198,lvl_5[ID],0),MATCH(_xlfn.CONCAT(TEXT(K4198,"##0"),"_",TEXT(L4198,"##0")),lvl_5[#Headers],0)),"Нет")</f>
        <v>Цветок романтики / Цветок персика</v>
      </c>
      <c r="H4198" s="11" t="str">
        <f>IFERROR(INDEX(lvl_6[],MATCH(N4198,lvl_6[ID],0),MATCH(_xlfn.CONCAT(K4198,"_",L4198,"_",M4198),lvl_6[#Headers],0)),"Нет")</f>
        <v>Нет</v>
      </c>
      <c r="I4198" s="12">
        <v>1</v>
      </c>
      <c r="J4198" s="12">
        <v>4</v>
      </c>
      <c r="K4198" s="12">
        <v>1</v>
      </c>
      <c r="L4198" s="12">
        <v>5</v>
      </c>
      <c r="M4198" s="12">
        <v>7</v>
      </c>
      <c r="N4198" s="12">
        <v>0</v>
      </c>
      <c r="O4198" s="12">
        <f>COUNTIF($P$2:P4198,P4198)</f>
        <v>54</v>
      </c>
      <c r="P4198" s="12" t="str">
        <f t="shared" si="258"/>
        <v>141050700</v>
      </c>
      <c r="Q4198" s="12" t="str">
        <f t="shared" si="259"/>
        <v>1410507000054</v>
      </c>
      <c r="R4198" s="20" t="s">
        <v>3659</v>
      </c>
      <c r="AB4198" s="12" t="s">
        <v>100</v>
      </c>
      <c r="AD4198" s="12" t="s">
        <v>870</v>
      </c>
      <c r="AP4198" s="12" t="s">
        <v>100</v>
      </c>
      <c r="AR4198" s="12" t="s">
        <v>863</v>
      </c>
      <c r="BN4198" s="12">
        <v>1</v>
      </c>
    </row>
    <row r="4199" spans="1:66" ht="45" x14ac:dyDescent="0.25">
      <c r="A4199" s="12">
        <v>1</v>
      </c>
      <c r="B4199" s="11" t="str">
        <f t="shared" si="257"/>
        <v>Общий расчет. Анализ даты. Анализ даты. Символические звезды. Цветок романтики / Цветок персика. Нет</v>
      </c>
      <c r="C4199" s="11" t="str">
        <f>IFERROR(VLOOKUP(I4199,lvl_1[],2,FALSE),"Нет")</f>
        <v>Общий расчет</v>
      </c>
      <c r="D4199" s="11" t="str">
        <f>IFERROR(VLOOKUP(Rule!J4199,lvl_2[],2,FALSE),"Нет")</f>
        <v>Анализ даты</v>
      </c>
      <c r="E4199" s="11" t="str">
        <f>IFERROR(VLOOKUP(Rule!K4199,lvl_3[],2,FALSE),"Нет")</f>
        <v>Анализ даты</v>
      </c>
      <c r="F4199" s="11" t="str">
        <f>IFERROR(INDEX(lvl_4[],MATCH(L4199,lvl_4[ID],0),MATCH(TEXT(K4199,"##0"),lvl_4[#Headers],0)),"Нет")</f>
        <v>Символические звезды</v>
      </c>
      <c r="G4199" s="11" t="str">
        <f>IFERROR(INDEX(lvl_5[],MATCH(M4199,lvl_5[ID],0),MATCH(_xlfn.CONCAT(TEXT(K4199,"##0"),"_",TEXT(L4199,"##0")),lvl_5[#Headers],0)),"Нет")</f>
        <v>Цветок романтики / Цветок персика</v>
      </c>
      <c r="H4199" s="11" t="str">
        <f>IFERROR(INDEX(lvl_6[],MATCH(N4199,lvl_6[ID],0),MATCH(_xlfn.CONCAT(K4199,"_",L4199,"_",M4199),lvl_6[#Headers],0)),"Нет")</f>
        <v>Нет</v>
      </c>
      <c r="I4199" s="12">
        <v>1</v>
      </c>
      <c r="J4199" s="12">
        <v>4</v>
      </c>
      <c r="K4199" s="12">
        <v>1</v>
      </c>
      <c r="L4199" s="12">
        <v>5</v>
      </c>
      <c r="M4199" s="12">
        <v>7</v>
      </c>
      <c r="N4199" s="12">
        <v>0</v>
      </c>
      <c r="O4199" s="12">
        <f>COUNTIF($P$2:P4199,P4199)</f>
        <v>55</v>
      </c>
      <c r="P4199" s="12" t="str">
        <f t="shared" si="258"/>
        <v>141050700</v>
      </c>
      <c r="Q4199" s="12" t="str">
        <f t="shared" si="259"/>
        <v>1410507000055</v>
      </c>
      <c r="R4199" s="20" t="s">
        <v>3660</v>
      </c>
      <c r="AB4199" s="12" t="s">
        <v>100</v>
      </c>
      <c r="AD4199" s="12" t="s">
        <v>865</v>
      </c>
      <c r="AP4199" s="12" t="s">
        <v>100</v>
      </c>
      <c r="AR4199" s="12" t="s">
        <v>866</v>
      </c>
      <c r="BN4199" s="12">
        <v>1</v>
      </c>
    </row>
    <row r="4200" spans="1:66" ht="45" x14ac:dyDescent="0.25">
      <c r="A4200" s="12">
        <v>1</v>
      </c>
      <c r="B4200" s="11" t="str">
        <f t="shared" si="257"/>
        <v>Общий расчет. Анализ даты. Анализ даты. Символические звезды. Цветок романтики / Цветок персика. Нет</v>
      </c>
      <c r="C4200" s="11" t="str">
        <f>IFERROR(VLOOKUP(I4200,lvl_1[],2,FALSE),"Нет")</f>
        <v>Общий расчет</v>
      </c>
      <c r="D4200" s="11" t="str">
        <f>IFERROR(VLOOKUP(Rule!J4200,lvl_2[],2,FALSE),"Нет")</f>
        <v>Анализ даты</v>
      </c>
      <c r="E4200" s="11" t="str">
        <f>IFERROR(VLOOKUP(Rule!K4200,lvl_3[],2,FALSE),"Нет")</f>
        <v>Анализ даты</v>
      </c>
      <c r="F4200" s="11" t="str">
        <f>IFERROR(INDEX(lvl_4[],MATCH(L4200,lvl_4[ID],0),MATCH(TEXT(K4200,"##0"),lvl_4[#Headers],0)),"Нет")</f>
        <v>Символические звезды</v>
      </c>
      <c r="G4200" s="11" t="str">
        <f>IFERROR(INDEX(lvl_5[],MATCH(M4200,lvl_5[ID],0),MATCH(_xlfn.CONCAT(TEXT(K4200,"##0"),"_",TEXT(L4200,"##0")),lvl_5[#Headers],0)),"Нет")</f>
        <v>Цветок романтики / Цветок персика</v>
      </c>
      <c r="H4200" s="11" t="str">
        <f>IFERROR(INDEX(lvl_6[],MATCH(N4200,lvl_6[ID],0),MATCH(_xlfn.CONCAT(K4200,"_",L4200,"_",M4200),lvl_6[#Headers],0)),"Нет")</f>
        <v>Нет</v>
      </c>
      <c r="I4200" s="12">
        <v>1</v>
      </c>
      <c r="J4200" s="12">
        <v>4</v>
      </c>
      <c r="K4200" s="12">
        <v>1</v>
      </c>
      <c r="L4200" s="12">
        <v>5</v>
      </c>
      <c r="M4200" s="12">
        <v>7</v>
      </c>
      <c r="N4200" s="12">
        <v>0</v>
      </c>
      <c r="O4200" s="12">
        <f>COUNTIF($P$2:P4200,P4200)</f>
        <v>56</v>
      </c>
      <c r="P4200" s="12" t="str">
        <f t="shared" si="258"/>
        <v>141050700</v>
      </c>
      <c r="Q4200" s="12" t="str">
        <f t="shared" si="259"/>
        <v>1410507000056</v>
      </c>
      <c r="R4200" s="20" t="s">
        <v>3661</v>
      </c>
      <c r="AB4200" s="12" t="s">
        <v>100</v>
      </c>
      <c r="AD4200" s="12" t="s">
        <v>869</v>
      </c>
      <c r="AP4200" s="12" t="s">
        <v>100</v>
      </c>
      <c r="AR4200" s="12" t="s">
        <v>866</v>
      </c>
      <c r="BN4200" s="12">
        <v>1</v>
      </c>
    </row>
    <row r="4201" spans="1:66" ht="45" x14ac:dyDescent="0.25">
      <c r="A4201" s="12">
        <v>1</v>
      </c>
      <c r="B4201" s="11" t="str">
        <f t="shared" si="257"/>
        <v>Общий расчет. Анализ даты. Анализ даты. Символические звезды. Цветок романтики / Цветок персика. Нет</v>
      </c>
      <c r="C4201" s="11" t="str">
        <f>IFERROR(VLOOKUP(I4201,lvl_1[],2,FALSE),"Нет")</f>
        <v>Общий расчет</v>
      </c>
      <c r="D4201" s="11" t="str">
        <f>IFERROR(VLOOKUP(Rule!J4201,lvl_2[],2,FALSE),"Нет")</f>
        <v>Анализ даты</v>
      </c>
      <c r="E4201" s="11" t="str">
        <f>IFERROR(VLOOKUP(Rule!K4201,lvl_3[],2,FALSE),"Нет")</f>
        <v>Анализ даты</v>
      </c>
      <c r="F4201" s="11" t="str">
        <f>IFERROR(INDEX(lvl_4[],MATCH(L4201,lvl_4[ID],0),MATCH(TEXT(K4201,"##0"),lvl_4[#Headers],0)),"Нет")</f>
        <v>Символические звезды</v>
      </c>
      <c r="G4201" s="11" t="str">
        <f>IFERROR(INDEX(lvl_5[],MATCH(M4201,lvl_5[ID],0),MATCH(_xlfn.CONCAT(TEXT(K4201,"##0"),"_",TEXT(L4201,"##0")),lvl_5[#Headers],0)),"Нет")</f>
        <v>Цветок романтики / Цветок персика</v>
      </c>
      <c r="H4201" s="11" t="str">
        <f>IFERROR(INDEX(lvl_6[],MATCH(N4201,lvl_6[ID],0),MATCH(_xlfn.CONCAT(K4201,"_",L4201,"_",M4201),lvl_6[#Headers],0)),"Нет")</f>
        <v>Нет</v>
      </c>
      <c r="I4201" s="12">
        <v>1</v>
      </c>
      <c r="J4201" s="12">
        <v>4</v>
      </c>
      <c r="K4201" s="12">
        <v>1</v>
      </c>
      <c r="L4201" s="12">
        <v>5</v>
      </c>
      <c r="M4201" s="12">
        <v>7</v>
      </c>
      <c r="N4201" s="12">
        <v>0</v>
      </c>
      <c r="O4201" s="12">
        <f>COUNTIF($P$2:P4201,P4201)</f>
        <v>57</v>
      </c>
      <c r="P4201" s="12" t="str">
        <f t="shared" si="258"/>
        <v>141050700</v>
      </c>
      <c r="Q4201" s="12" t="str">
        <f t="shared" si="259"/>
        <v>1410507000057</v>
      </c>
      <c r="R4201" s="20" t="s">
        <v>3662</v>
      </c>
      <c r="AB4201" s="12" t="s">
        <v>100</v>
      </c>
      <c r="AD4201" s="12" t="s">
        <v>861</v>
      </c>
      <c r="AP4201" s="12" t="s">
        <v>100</v>
      </c>
      <c r="AR4201" s="12" t="s">
        <v>866</v>
      </c>
      <c r="BN4201" s="12">
        <v>1</v>
      </c>
    </row>
    <row r="4202" spans="1:66" ht="45" x14ac:dyDescent="0.25">
      <c r="A4202" s="12">
        <v>1</v>
      </c>
      <c r="B4202" s="11" t="str">
        <f t="shared" si="257"/>
        <v>Общий расчет. Анализ даты. Анализ даты. Символические звезды. Цветок романтики / Цветок персика. Нет</v>
      </c>
      <c r="C4202" s="11" t="str">
        <f>IFERROR(VLOOKUP(I4202,lvl_1[],2,FALSE),"Нет")</f>
        <v>Общий расчет</v>
      </c>
      <c r="D4202" s="11" t="str">
        <f>IFERROR(VLOOKUP(Rule!J4202,lvl_2[],2,FALSE),"Нет")</f>
        <v>Анализ даты</v>
      </c>
      <c r="E4202" s="11" t="str">
        <f>IFERROR(VLOOKUP(Rule!K4202,lvl_3[],2,FALSE),"Нет")</f>
        <v>Анализ даты</v>
      </c>
      <c r="F4202" s="11" t="str">
        <f>IFERROR(INDEX(lvl_4[],MATCH(L4202,lvl_4[ID],0),MATCH(TEXT(K4202,"##0"),lvl_4[#Headers],0)),"Нет")</f>
        <v>Символические звезды</v>
      </c>
      <c r="G4202" s="11" t="str">
        <f>IFERROR(INDEX(lvl_5[],MATCH(M4202,lvl_5[ID],0),MATCH(_xlfn.CONCAT(TEXT(K4202,"##0"),"_",TEXT(L4202,"##0")),lvl_5[#Headers],0)),"Нет")</f>
        <v>Цветок романтики / Цветок персика</v>
      </c>
      <c r="H4202" s="11" t="str">
        <f>IFERROR(INDEX(lvl_6[],MATCH(N4202,lvl_6[ID],0),MATCH(_xlfn.CONCAT(K4202,"_",L4202,"_",M4202),lvl_6[#Headers],0)),"Нет")</f>
        <v>Нет</v>
      </c>
      <c r="I4202" s="12">
        <v>1</v>
      </c>
      <c r="J4202" s="12">
        <v>4</v>
      </c>
      <c r="K4202" s="12">
        <v>1</v>
      </c>
      <c r="L4202" s="12">
        <v>5</v>
      </c>
      <c r="M4202" s="12">
        <v>7</v>
      </c>
      <c r="N4202" s="12">
        <v>0</v>
      </c>
      <c r="O4202" s="12">
        <f>COUNTIF($P$2:P4202,P4202)</f>
        <v>58</v>
      </c>
      <c r="P4202" s="12" t="str">
        <f t="shared" si="258"/>
        <v>141050700</v>
      </c>
      <c r="Q4202" s="12" t="str">
        <f t="shared" si="259"/>
        <v>1410507000058</v>
      </c>
      <c r="R4202" s="20" t="s">
        <v>3663</v>
      </c>
      <c r="AB4202" s="12" t="s">
        <v>100</v>
      </c>
      <c r="AD4202" s="12" t="s">
        <v>868</v>
      </c>
      <c r="AP4202" s="12" t="s">
        <v>100</v>
      </c>
      <c r="AR4202" s="12" t="s">
        <v>869</v>
      </c>
      <c r="BN4202" s="12">
        <v>1</v>
      </c>
    </row>
    <row r="4203" spans="1:66" ht="45" x14ac:dyDescent="0.25">
      <c r="A4203" s="12">
        <v>1</v>
      </c>
      <c r="B4203" s="11" t="str">
        <f t="shared" si="257"/>
        <v>Общий расчет. Анализ даты. Анализ даты. Символические звезды. Цветок романтики / Цветок персика. Нет</v>
      </c>
      <c r="C4203" s="11" t="str">
        <f>IFERROR(VLOOKUP(I4203,lvl_1[],2,FALSE),"Нет")</f>
        <v>Общий расчет</v>
      </c>
      <c r="D4203" s="11" t="str">
        <f>IFERROR(VLOOKUP(Rule!J4203,lvl_2[],2,FALSE),"Нет")</f>
        <v>Анализ даты</v>
      </c>
      <c r="E4203" s="11" t="str">
        <f>IFERROR(VLOOKUP(Rule!K4203,lvl_3[],2,FALSE),"Нет")</f>
        <v>Анализ даты</v>
      </c>
      <c r="F4203" s="11" t="str">
        <f>IFERROR(INDEX(lvl_4[],MATCH(L4203,lvl_4[ID],0),MATCH(TEXT(K4203,"##0"),lvl_4[#Headers],0)),"Нет")</f>
        <v>Символические звезды</v>
      </c>
      <c r="G4203" s="11" t="str">
        <f>IFERROR(INDEX(lvl_5[],MATCH(M4203,lvl_5[ID],0),MATCH(_xlfn.CONCAT(TEXT(K4203,"##0"),"_",TEXT(L4203,"##0")),lvl_5[#Headers],0)),"Нет")</f>
        <v>Цветок романтики / Цветок персика</v>
      </c>
      <c r="H4203" s="11" t="str">
        <f>IFERROR(INDEX(lvl_6[],MATCH(N4203,lvl_6[ID],0),MATCH(_xlfn.CONCAT(K4203,"_",L4203,"_",M4203),lvl_6[#Headers],0)),"Нет")</f>
        <v>Нет</v>
      </c>
      <c r="I4203" s="12">
        <v>1</v>
      </c>
      <c r="J4203" s="12">
        <v>4</v>
      </c>
      <c r="K4203" s="12">
        <v>1</v>
      </c>
      <c r="L4203" s="12">
        <v>5</v>
      </c>
      <c r="M4203" s="12">
        <v>7</v>
      </c>
      <c r="N4203" s="12">
        <v>0</v>
      </c>
      <c r="O4203" s="12">
        <f>COUNTIF($P$2:P4203,P4203)</f>
        <v>59</v>
      </c>
      <c r="P4203" s="12" t="str">
        <f t="shared" si="258"/>
        <v>141050700</v>
      </c>
      <c r="Q4203" s="12" t="str">
        <f t="shared" si="259"/>
        <v>1410507000059</v>
      </c>
      <c r="R4203" s="20" t="s">
        <v>3664</v>
      </c>
      <c r="AB4203" s="12" t="s">
        <v>100</v>
      </c>
      <c r="AD4203" s="12" t="s">
        <v>860</v>
      </c>
      <c r="AP4203" s="12" t="s">
        <v>100</v>
      </c>
      <c r="AR4203" s="12" t="s">
        <v>869</v>
      </c>
      <c r="BN4203" s="12">
        <v>1</v>
      </c>
    </row>
    <row r="4204" spans="1:66" ht="45" x14ac:dyDescent="0.25">
      <c r="A4204" s="12">
        <v>1</v>
      </c>
      <c r="B4204" s="11" t="str">
        <f t="shared" si="257"/>
        <v>Общий расчет. Анализ даты. Анализ даты. Символические звезды. Цветок романтики / Цветок персика. Нет</v>
      </c>
      <c r="C4204" s="11" t="str">
        <f>IFERROR(VLOOKUP(I4204,lvl_1[],2,FALSE),"Нет")</f>
        <v>Общий расчет</v>
      </c>
      <c r="D4204" s="11" t="str">
        <f>IFERROR(VLOOKUP(Rule!J4204,lvl_2[],2,FALSE),"Нет")</f>
        <v>Анализ даты</v>
      </c>
      <c r="E4204" s="11" t="str">
        <f>IFERROR(VLOOKUP(Rule!K4204,lvl_3[],2,FALSE),"Нет")</f>
        <v>Анализ даты</v>
      </c>
      <c r="F4204" s="11" t="str">
        <f>IFERROR(INDEX(lvl_4[],MATCH(L4204,lvl_4[ID],0),MATCH(TEXT(K4204,"##0"),lvl_4[#Headers],0)),"Нет")</f>
        <v>Символические звезды</v>
      </c>
      <c r="G4204" s="11" t="str">
        <f>IFERROR(INDEX(lvl_5[],MATCH(M4204,lvl_5[ID],0),MATCH(_xlfn.CONCAT(TEXT(K4204,"##0"),"_",TEXT(L4204,"##0")),lvl_5[#Headers],0)),"Нет")</f>
        <v>Цветок романтики / Цветок персика</v>
      </c>
      <c r="H4204" s="11" t="str">
        <f>IFERROR(INDEX(lvl_6[],MATCH(N4204,lvl_6[ID],0),MATCH(_xlfn.CONCAT(K4204,"_",L4204,"_",M4204),lvl_6[#Headers],0)),"Нет")</f>
        <v>Нет</v>
      </c>
      <c r="I4204" s="12">
        <v>1</v>
      </c>
      <c r="J4204" s="12">
        <v>4</v>
      </c>
      <c r="K4204" s="12">
        <v>1</v>
      </c>
      <c r="L4204" s="12">
        <v>5</v>
      </c>
      <c r="M4204" s="12">
        <v>7</v>
      </c>
      <c r="N4204" s="12">
        <v>0</v>
      </c>
      <c r="O4204" s="12">
        <f>COUNTIF($P$2:P4204,P4204)</f>
        <v>60</v>
      </c>
      <c r="P4204" s="12" t="str">
        <f t="shared" si="258"/>
        <v>141050700</v>
      </c>
      <c r="Q4204" s="12" t="str">
        <f t="shared" si="259"/>
        <v>1410507000060</v>
      </c>
      <c r="R4204" s="20" t="s">
        <v>3665</v>
      </c>
      <c r="AB4204" s="12" t="s">
        <v>100</v>
      </c>
      <c r="AD4204" s="12" t="s">
        <v>864</v>
      </c>
      <c r="AP4204" s="12" t="s">
        <v>100</v>
      </c>
      <c r="AR4204" s="12" t="s">
        <v>869</v>
      </c>
      <c r="BN4204" s="12">
        <v>1</v>
      </c>
    </row>
    <row r="4205" spans="1:66" ht="45" x14ac:dyDescent="0.25">
      <c r="A4205" s="12">
        <v>1</v>
      </c>
      <c r="B4205" s="11" t="str">
        <f t="shared" si="257"/>
        <v>Общий расчет. Анализ даты. Анализ даты. Символические звезды. Звезда Бедствий. Нет</v>
      </c>
      <c r="C4205" s="11" t="str">
        <f>IFERROR(VLOOKUP(I4205,lvl_1[],2,FALSE),"Нет")</f>
        <v>Общий расчет</v>
      </c>
      <c r="D4205" s="11" t="str">
        <f>IFERROR(VLOOKUP(Rule!J4205,lvl_2[],2,FALSE),"Нет")</f>
        <v>Анализ даты</v>
      </c>
      <c r="E4205" s="11" t="str">
        <f>IFERROR(VLOOKUP(Rule!K4205,lvl_3[],2,FALSE),"Нет")</f>
        <v>Анализ даты</v>
      </c>
      <c r="F4205" s="11" t="str">
        <f>IFERROR(INDEX(lvl_4[],MATCH(L4205,lvl_4[ID],0),MATCH(TEXT(K4205,"##0"),lvl_4[#Headers],0)),"Нет")</f>
        <v>Символические звезды</v>
      </c>
      <c r="G4205" s="11" t="str">
        <f>IFERROR(INDEX(lvl_5[],MATCH(M4205,lvl_5[ID],0),MATCH(_xlfn.CONCAT(TEXT(K4205,"##0"),"_",TEXT(L4205,"##0")),lvl_5[#Headers],0)),"Нет")</f>
        <v>Звезда Бедствий</v>
      </c>
      <c r="H4205" s="11" t="str">
        <f>IFERROR(INDEX(lvl_6[],MATCH(N4205,lvl_6[ID],0),MATCH(_xlfn.CONCAT(K4205,"_",L4205,"_",M4205),lvl_6[#Headers],0)),"Нет")</f>
        <v>Нет</v>
      </c>
      <c r="I4205" s="12">
        <v>1</v>
      </c>
      <c r="J4205" s="12">
        <v>4</v>
      </c>
      <c r="K4205" s="12">
        <v>1</v>
      </c>
      <c r="L4205" s="12">
        <v>5</v>
      </c>
      <c r="M4205" s="12">
        <v>8</v>
      </c>
      <c r="N4205" s="12">
        <v>0</v>
      </c>
      <c r="O4205" s="12">
        <f>COUNTIF($P$2:P4205,P4205)</f>
        <v>49</v>
      </c>
      <c r="P4205" s="12" t="str">
        <f t="shared" si="258"/>
        <v>141050800</v>
      </c>
      <c r="Q4205" s="12" t="str">
        <f t="shared" si="259"/>
        <v>1410508000049</v>
      </c>
      <c r="R4205" s="20" t="s">
        <v>3666</v>
      </c>
      <c r="AB4205" s="12" t="s">
        <v>100</v>
      </c>
      <c r="AD4205" s="12" t="s">
        <v>859</v>
      </c>
      <c r="AP4205" s="12" t="s">
        <v>100</v>
      </c>
      <c r="AR4205" s="12" t="s">
        <v>869</v>
      </c>
      <c r="BN4205" s="12">
        <v>1</v>
      </c>
    </row>
    <row r="4206" spans="1:66" ht="45" x14ac:dyDescent="0.25">
      <c r="A4206" s="12">
        <v>1</v>
      </c>
      <c r="B4206" s="11" t="str">
        <f t="shared" si="257"/>
        <v>Общий расчет. Анализ даты. Анализ даты. Символические звезды. Звезда Бедствий. Нет</v>
      </c>
      <c r="C4206" s="11" t="str">
        <f>IFERROR(VLOOKUP(I4206,lvl_1[],2,FALSE),"Нет")</f>
        <v>Общий расчет</v>
      </c>
      <c r="D4206" s="11" t="str">
        <f>IFERROR(VLOOKUP(Rule!J4206,lvl_2[],2,FALSE),"Нет")</f>
        <v>Анализ даты</v>
      </c>
      <c r="E4206" s="11" t="str">
        <f>IFERROR(VLOOKUP(Rule!K4206,lvl_3[],2,FALSE),"Нет")</f>
        <v>Анализ даты</v>
      </c>
      <c r="F4206" s="11" t="str">
        <f>IFERROR(INDEX(lvl_4[],MATCH(L4206,lvl_4[ID],0),MATCH(TEXT(K4206,"##0"),lvl_4[#Headers],0)),"Нет")</f>
        <v>Символические звезды</v>
      </c>
      <c r="G4206" s="11" t="str">
        <f>IFERROR(INDEX(lvl_5[],MATCH(M4206,lvl_5[ID],0),MATCH(_xlfn.CONCAT(TEXT(K4206,"##0"),"_",TEXT(L4206,"##0")),lvl_5[#Headers],0)),"Нет")</f>
        <v>Звезда Бедствий</v>
      </c>
      <c r="H4206" s="11" t="str">
        <f>IFERROR(INDEX(lvl_6[],MATCH(N4206,lvl_6[ID],0),MATCH(_xlfn.CONCAT(K4206,"_",L4206,"_",M4206),lvl_6[#Headers],0)),"Нет")</f>
        <v>Нет</v>
      </c>
      <c r="I4206" s="12">
        <v>1</v>
      </c>
      <c r="J4206" s="12">
        <v>4</v>
      </c>
      <c r="K4206" s="12">
        <v>1</v>
      </c>
      <c r="L4206" s="12">
        <v>5</v>
      </c>
      <c r="M4206" s="12">
        <v>8</v>
      </c>
      <c r="N4206" s="12">
        <v>0</v>
      </c>
      <c r="O4206" s="12">
        <f>COUNTIF($P$2:P4206,P4206)</f>
        <v>50</v>
      </c>
      <c r="P4206" s="12" t="str">
        <f t="shared" si="258"/>
        <v>141050800</v>
      </c>
      <c r="Q4206" s="12" t="str">
        <f t="shared" si="259"/>
        <v>1410508000050</v>
      </c>
      <c r="R4206" s="20" t="s">
        <v>3667</v>
      </c>
      <c r="AB4206" s="12" t="s">
        <v>100</v>
      </c>
      <c r="AD4206" s="12" t="s">
        <v>863</v>
      </c>
      <c r="AP4206" s="12" t="s">
        <v>100</v>
      </c>
      <c r="AR4206" s="12" t="s">
        <v>869</v>
      </c>
      <c r="BN4206" s="12">
        <v>1</v>
      </c>
    </row>
    <row r="4207" spans="1:66" ht="45" x14ac:dyDescent="0.25">
      <c r="A4207" s="12">
        <v>1</v>
      </c>
      <c r="B4207" s="11" t="str">
        <f t="shared" si="257"/>
        <v>Общий расчет. Анализ даты. Анализ даты. Символические звезды. Звезда Бедствий. Нет</v>
      </c>
      <c r="C4207" s="11" t="str">
        <f>IFERROR(VLOOKUP(I4207,lvl_1[],2,FALSE),"Нет")</f>
        <v>Общий расчет</v>
      </c>
      <c r="D4207" s="11" t="str">
        <f>IFERROR(VLOOKUP(Rule!J4207,lvl_2[],2,FALSE),"Нет")</f>
        <v>Анализ даты</v>
      </c>
      <c r="E4207" s="11" t="str">
        <f>IFERROR(VLOOKUP(Rule!K4207,lvl_3[],2,FALSE),"Нет")</f>
        <v>Анализ даты</v>
      </c>
      <c r="F4207" s="11" t="str">
        <f>IFERROR(INDEX(lvl_4[],MATCH(L4207,lvl_4[ID],0),MATCH(TEXT(K4207,"##0"),lvl_4[#Headers],0)),"Нет")</f>
        <v>Символические звезды</v>
      </c>
      <c r="G4207" s="11" t="str">
        <f>IFERROR(INDEX(lvl_5[],MATCH(M4207,lvl_5[ID],0),MATCH(_xlfn.CONCAT(TEXT(K4207,"##0"),"_",TEXT(L4207,"##0")),lvl_5[#Headers],0)),"Нет")</f>
        <v>Звезда Бедствий</v>
      </c>
      <c r="H4207" s="11" t="str">
        <f>IFERROR(INDEX(lvl_6[],MATCH(N4207,lvl_6[ID],0),MATCH(_xlfn.CONCAT(K4207,"_",L4207,"_",M4207),lvl_6[#Headers],0)),"Нет")</f>
        <v>Нет</v>
      </c>
      <c r="I4207" s="12">
        <v>1</v>
      </c>
      <c r="J4207" s="12">
        <v>4</v>
      </c>
      <c r="K4207" s="12">
        <v>1</v>
      </c>
      <c r="L4207" s="12">
        <v>5</v>
      </c>
      <c r="M4207" s="12">
        <v>8</v>
      </c>
      <c r="N4207" s="12">
        <v>0</v>
      </c>
      <c r="O4207" s="12">
        <f>COUNTIF($P$2:P4207,P4207)</f>
        <v>51</v>
      </c>
      <c r="P4207" s="12" t="str">
        <f t="shared" si="258"/>
        <v>141050800</v>
      </c>
      <c r="Q4207" s="12" t="str">
        <f t="shared" si="259"/>
        <v>1410508000051</v>
      </c>
      <c r="R4207" s="20" t="s">
        <v>3668</v>
      </c>
      <c r="AB4207" s="12" t="s">
        <v>100</v>
      </c>
      <c r="AD4207" s="12" t="s">
        <v>867</v>
      </c>
      <c r="AP4207" s="12" t="s">
        <v>100</v>
      </c>
      <c r="AR4207" s="12" t="s">
        <v>869</v>
      </c>
      <c r="BN4207" s="12">
        <v>1</v>
      </c>
    </row>
    <row r="4208" spans="1:66" ht="45" x14ac:dyDescent="0.25">
      <c r="A4208" s="12">
        <v>1</v>
      </c>
      <c r="B4208" s="11" t="str">
        <f t="shared" si="257"/>
        <v>Общий расчет. Анализ даты. Анализ даты. Символические звезды. Звезда Бедствий. Нет</v>
      </c>
      <c r="C4208" s="11" t="str">
        <f>IFERROR(VLOOKUP(I4208,lvl_1[],2,FALSE),"Нет")</f>
        <v>Общий расчет</v>
      </c>
      <c r="D4208" s="11" t="str">
        <f>IFERROR(VLOOKUP(Rule!J4208,lvl_2[],2,FALSE),"Нет")</f>
        <v>Анализ даты</v>
      </c>
      <c r="E4208" s="11" t="str">
        <f>IFERROR(VLOOKUP(Rule!K4208,lvl_3[],2,FALSE),"Нет")</f>
        <v>Анализ даты</v>
      </c>
      <c r="F4208" s="11" t="str">
        <f>IFERROR(INDEX(lvl_4[],MATCH(L4208,lvl_4[ID],0),MATCH(TEXT(K4208,"##0"),lvl_4[#Headers],0)),"Нет")</f>
        <v>Символические звезды</v>
      </c>
      <c r="G4208" s="11" t="str">
        <f>IFERROR(INDEX(lvl_5[],MATCH(M4208,lvl_5[ID],0),MATCH(_xlfn.CONCAT(TEXT(K4208,"##0"),"_",TEXT(L4208,"##0")),lvl_5[#Headers],0)),"Нет")</f>
        <v>Звезда Бедствий</v>
      </c>
      <c r="H4208" s="11" t="str">
        <f>IFERROR(INDEX(lvl_6[],MATCH(N4208,lvl_6[ID],0),MATCH(_xlfn.CONCAT(K4208,"_",L4208,"_",M4208),lvl_6[#Headers],0)),"Нет")</f>
        <v>Нет</v>
      </c>
      <c r="I4208" s="12">
        <v>1</v>
      </c>
      <c r="J4208" s="12">
        <v>4</v>
      </c>
      <c r="K4208" s="12">
        <v>1</v>
      </c>
      <c r="L4208" s="12">
        <v>5</v>
      </c>
      <c r="M4208" s="12">
        <v>8</v>
      </c>
      <c r="N4208" s="12">
        <v>0</v>
      </c>
      <c r="O4208" s="12">
        <f>COUNTIF($P$2:P4208,P4208)</f>
        <v>52</v>
      </c>
      <c r="P4208" s="12" t="str">
        <f t="shared" si="258"/>
        <v>141050800</v>
      </c>
      <c r="Q4208" s="12" t="str">
        <f t="shared" si="259"/>
        <v>1410508000052</v>
      </c>
      <c r="R4208" s="20" t="s">
        <v>3669</v>
      </c>
      <c r="AB4208" s="12" t="s">
        <v>100</v>
      </c>
      <c r="AD4208" s="12" t="s">
        <v>862</v>
      </c>
      <c r="AP4208" s="12" t="s">
        <v>100</v>
      </c>
      <c r="AR4208" s="12" t="s">
        <v>860</v>
      </c>
      <c r="BN4208" s="12">
        <v>1</v>
      </c>
    </row>
    <row r="4209" spans="1:66" ht="45" x14ac:dyDescent="0.25">
      <c r="A4209" s="12">
        <v>1</v>
      </c>
      <c r="B4209" s="11" t="str">
        <f t="shared" si="257"/>
        <v>Общий расчет. Анализ даты. Анализ даты. Символические звезды. Звезда Бедствий. Нет</v>
      </c>
      <c r="C4209" s="11" t="str">
        <f>IFERROR(VLOOKUP(I4209,lvl_1[],2,FALSE),"Нет")</f>
        <v>Общий расчет</v>
      </c>
      <c r="D4209" s="11" t="str">
        <f>IFERROR(VLOOKUP(Rule!J4209,lvl_2[],2,FALSE),"Нет")</f>
        <v>Анализ даты</v>
      </c>
      <c r="E4209" s="11" t="str">
        <f>IFERROR(VLOOKUP(Rule!K4209,lvl_3[],2,FALSE),"Нет")</f>
        <v>Анализ даты</v>
      </c>
      <c r="F4209" s="11" t="str">
        <f>IFERROR(INDEX(lvl_4[],MATCH(L4209,lvl_4[ID],0),MATCH(TEXT(K4209,"##0"),lvl_4[#Headers],0)),"Нет")</f>
        <v>Символические звезды</v>
      </c>
      <c r="G4209" s="11" t="str">
        <f>IFERROR(INDEX(lvl_5[],MATCH(M4209,lvl_5[ID],0),MATCH(_xlfn.CONCAT(TEXT(K4209,"##0"),"_",TEXT(L4209,"##0")),lvl_5[#Headers],0)),"Нет")</f>
        <v>Звезда Бедствий</v>
      </c>
      <c r="H4209" s="11" t="str">
        <f>IFERROR(INDEX(lvl_6[],MATCH(N4209,lvl_6[ID],0),MATCH(_xlfn.CONCAT(K4209,"_",L4209,"_",M4209),lvl_6[#Headers],0)),"Нет")</f>
        <v>Нет</v>
      </c>
      <c r="I4209" s="12">
        <v>1</v>
      </c>
      <c r="J4209" s="12">
        <v>4</v>
      </c>
      <c r="K4209" s="12">
        <v>1</v>
      </c>
      <c r="L4209" s="12">
        <v>5</v>
      </c>
      <c r="M4209" s="12">
        <v>8</v>
      </c>
      <c r="N4209" s="12">
        <v>0</v>
      </c>
      <c r="O4209" s="12">
        <f>COUNTIF($P$2:P4209,P4209)</f>
        <v>53</v>
      </c>
      <c r="P4209" s="12" t="str">
        <f t="shared" si="258"/>
        <v>141050800</v>
      </c>
      <c r="Q4209" s="12" t="str">
        <f t="shared" si="259"/>
        <v>1410508000053</v>
      </c>
      <c r="R4209" s="20" t="s">
        <v>3670</v>
      </c>
      <c r="AB4209" s="12" t="s">
        <v>100</v>
      </c>
      <c r="AD4209" s="12" t="s">
        <v>866</v>
      </c>
      <c r="AP4209" s="12" t="s">
        <v>100</v>
      </c>
      <c r="AR4209" s="12" t="s">
        <v>860</v>
      </c>
      <c r="BN4209" s="12">
        <v>1</v>
      </c>
    </row>
    <row r="4210" spans="1:66" ht="45" x14ac:dyDescent="0.25">
      <c r="A4210" s="12">
        <v>1</v>
      </c>
      <c r="B4210" s="11" t="str">
        <f t="shared" si="257"/>
        <v>Общий расчет. Анализ даты. Анализ даты. Символические звезды. Звезда Бедствий. Нет</v>
      </c>
      <c r="C4210" s="11" t="str">
        <f>IFERROR(VLOOKUP(I4210,lvl_1[],2,FALSE),"Нет")</f>
        <v>Общий расчет</v>
      </c>
      <c r="D4210" s="11" t="str">
        <f>IFERROR(VLOOKUP(Rule!J4210,lvl_2[],2,FALSE),"Нет")</f>
        <v>Анализ даты</v>
      </c>
      <c r="E4210" s="11" t="str">
        <f>IFERROR(VLOOKUP(Rule!K4210,lvl_3[],2,FALSE),"Нет")</f>
        <v>Анализ даты</v>
      </c>
      <c r="F4210" s="11" t="str">
        <f>IFERROR(INDEX(lvl_4[],MATCH(L4210,lvl_4[ID],0),MATCH(TEXT(K4210,"##0"),lvl_4[#Headers],0)),"Нет")</f>
        <v>Символические звезды</v>
      </c>
      <c r="G4210" s="11" t="str">
        <f>IFERROR(INDEX(lvl_5[],MATCH(M4210,lvl_5[ID],0),MATCH(_xlfn.CONCAT(TEXT(K4210,"##0"),"_",TEXT(L4210,"##0")),lvl_5[#Headers],0)),"Нет")</f>
        <v>Звезда Бедствий</v>
      </c>
      <c r="H4210" s="11" t="str">
        <f>IFERROR(INDEX(lvl_6[],MATCH(N4210,lvl_6[ID],0),MATCH(_xlfn.CONCAT(K4210,"_",L4210,"_",M4210),lvl_6[#Headers],0)),"Нет")</f>
        <v>Нет</v>
      </c>
      <c r="I4210" s="12">
        <v>1</v>
      </c>
      <c r="J4210" s="12">
        <v>4</v>
      </c>
      <c r="K4210" s="12">
        <v>1</v>
      </c>
      <c r="L4210" s="12">
        <v>5</v>
      </c>
      <c r="M4210" s="12">
        <v>8</v>
      </c>
      <c r="N4210" s="12">
        <v>0</v>
      </c>
      <c r="O4210" s="12">
        <f>COUNTIF($P$2:P4210,P4210)</f>
        <v>54</v>
      </c>
      <c r="P4210" s="12" t="str">
        <f t="shared" si="258"/>
        <v>141050800</v>
      </c>
      <c r="Q4210" s="12" t="str">
        <f t="shared" si="259"/>
        <v>1410508000054</v>
      </c>
      <c r="R4210" s="20" t="s">
        <v>3671</v>
      </c>
      <c r="AB4210" s="12" t="s">
        <v>100</v>
      </c>
      <c r="AD4210" s="12" t="s">
        <v>870</v>
      </c>
      <c r="AP4210" s="12" t="s">
        <v>100</v>
      </c>
      <c r="AR4210" s="12" t="s">
        <v>860</v>
      </c>
      <c r="BN4210" s="12">
        <v>1</v>
      </c>
    </row>
    <row r="4211" spans="1:66" ht="45" x14ac:dyDescent="0.25">
      <c r="A4211" s="12">
        <v>1</v>
      </c>
      <c r="B4211" s="11" t="str">
        <f t="shared" si="257"/>
        <v>Общий расчет. Анализ даты. Анализ даты. Символические звезды. Звезда Бедствий. Нет</v>
      </c>
      <c r="C4211" s="11" t="str">
        <f>IFERROR(VLOOKUP(I4211,lvl_1[],2,FALSE),"Нет")</f>
        <v>Общий расчет</v>
      </c>
      <c r="D4211" s="11" t="str">
        <f>IFERROR(VLOOKUP(Rule!J4211,lvl_2[],2,FALSE),"Нет")</f>
        <v>Анализ даты</v>
      </c>
      <c r="E4211" s="11" t="str">
        <f>IFERROR(VLOOKUP(Rule!K4211,lvl_3[],2,FALSE),"Нет")</f>
        <v>Анализ даты</v>
      </c>
      <c r="F4211" s="11" t="str">
        <f>IFERROR(INDEX(lvl_4[],MATCH(L4211,lvl_4[ID],0),MATCH(TEXT(K4211,"##0"),lvl_4[#Headers],0)),"Нет")</f>
        <v>Символические звезды</v>
      </c>
      <c r="G4211" s="11" t="str">
        <f>IFERROR(INDEX(lvl_5[],MATCH(M4211,lvl_5[ID],0),MATCH(_xlfn.CONCAT(TEXT(K4211,"##0"),"_",TEXT(L4211,"##0")),lvl_5[#Headers],0)),"Нет")</f>
        <v>Звезда Бедствий</v>
      </c>
      <c r="H4211" s="11" t="str">
        <f>IFERROR(INDEX(lvl_6[],MATCH(N4211,lvl_6[ID],0),MATCH(_xlfn.CONCAT(K4211,"_",L4211,"_",M4211),lvl_6[#Headers],0)),"Нет")</f>
        <v>Нет</v>
      </c>
      <c r="I4211" s="12">
        <v>1</v>
      </c>
      <c r="J4211" s="12">
        <v>4</v>
      </c>
      <c r="K4211" s="12">
        <v>1</v>
      </c>
      <c r="L4211" s="12">
        <v>5</v>
      </c>
      <c r="M4211" s="12">
        <v>8</v>
      </c>
      <c r="N4211" s="12">
        <v>0</v>
      </c>
      <c r="O4211" s="12">
        <f>COUNTIF($P$2:P4211,P4211)</f>
        <v>55</v>
      </c>
      <c r="P4211" s="12" t="str">
        <f t="shared" si="258"/>
        <v>141050800</v>
      </c>
      <c r="Q4211" s="12" t="str">
        <f t="shared" si="259"/>
        <v>1410508000055</v>
      </c>
      <c r="R4211" s="20" t="s">
        <v>3672</v>
      </c>
      <c r="AB4211" s="12" t="s">
        <v>100</v>
      </c>
      <c r="AD4211" s="12" t="s">
        <v>865</v>
      </c>
      <c r="AP4211" s="12" t="s">
        <v>100</v>
      </c>
      <c r="AR4211" s="12" t="s">
        <v>863</v>
      </c>
      <c r="BN4211" s="12">
        <v>1</v>
      </c>
    </row>
    <row r="4212" spans="1:66" ht="45" x14ac:dyDescent="0.25">
      <c r="A4212" s="12">
        <v>1</v>
      </c>
      <c r="B4212" s="11" t="str">
        <f t="shared" si="257"/>
        <v>Общий расчет. Анализ даты. Анализ даты. Символические звезды. Звезда Бедствий. Нет</v>
      </c>
      <c r="C4212" s="11" t="str">
        <f>IFERROR(VLOOKUP(I4212,lvl_1[],2,FALSE),"Нет")</f>
        <v>Общий расчет</v>
      </c>
      <c r="D4212" s="11" t="str">
        <f>IFERROR(VLOOKUP(Rule!J4212,lvl_2[],2,FALSE),"Нет")</f>
        <v>Анализ даты</v>
      </c>
      <c r="E4212" s="11" t="str">
        <f>IFERROR(VLOOKUP(Rule!K4212,lvl_3[],2,FALSE),"Нет")</f>
        <v>Анализ даты</v>
      </c>
      <c r="F4212" s="11" t="str">
        <f>IFERROR(INDEX(lvl_4[],MATCH(L4212,lvl_4[ID],0),MATCH(TEXT(K4212,"##0"),lvl_4[#Headers],0)),"Нет")</f>
        <v>Символические звезды</v>
      </c>
      <c r="G4212" s="11" t="str">
        <f>IFERROR(INDEX(lvl_5[],MATCH(M4212,lvl_5[ID],0),MATCH(_xlfn.CONCAT(TEXT(K4212,"##0"),"_",TEXT(L4212,"##0")),lvl_5[#Headers],0)),"Нет")</f>
        <v>Звезда Бедствий</v>
      </c>
      <c r="H4212" s="11" t="str">
        <f>IFERROR(INDEX(lvl_6[],MATCH(N4212,lvl_6[ID],0),MATCH(_xlfn.CONCAT(K4212,"_",L4212,"_",M4212),lvl_6[#Headers],0)),"Нет")</f>
        <v>Нет</v>
      </c>
      <c r="I4212" s="12">
        <v>1</v>
      </c>
      <c r="J4212" s="12">
        <v>4</v>
      </c>
      <c r="K4212" s="12">
        <v>1</v>
      </c>
      <c r="L4212" s="12">
        <v>5</v>
      </c>
      <c r="M4212" s="12">
        <v>8</v>
      </c>
      <c r="N4212" s="12">
        <v>0</v>
      </c>
      <c r="O4212" s="12">
        <f>COUNTIF($P$2:P4212,P4212)</f>
        <v>56</v>
      </c>
      <c r="P4212" s="12" t="str">
        <f t="shared" si="258"/>
        <v>141050800</v>
      </c>
      <c r="Q4212" s="12" t="str">
        <f t="shared" si="259"/>
        <v>1410508000056</v>
      </c>
      <c r="R4212" s="20" t="s">
        <v>3673</v>
      </c>
      <c r="AB4212" s="12" t="s">
        <v>100</v>
      </c>
      <c r="AD4212" s="12" t="s">
        <v>869</v>
      </c>
      <c r="AP4212" s="12" t="s">
        <v>100</v>
      </c>
      <c r="AR4212" s="12" t="s">
        <v>863</v>
      </c>
      <c r="BN4212" s="12">
        <v>1</v>
      </c>
    </row>
    <row r="4213" spans="1:66" ht="45" x14ac:dyDescent="0.25">
      <c r="A4213" s="12">
        <v>1</v>
      </c>
      <c r="B4213" s="11" t="str">
        <f t="shared" si="257"/>
        <v>Общий расчет. Анализ даты. Анализ даты. Символические звезды. Звезда Бедствий. Нет</v>
      </c>
      <c r="C4213" s="11" t="str">
        <f>IFERROR(VLOOKUP(I4213,lvl_1[],2,FALSE),"Нет")</f>
        <v>Общий расчет</v>
      </c>
      <c r="D4213" s="11" t="str">
        <f>IFERROR(VLOOKUP(Rule!J4213,lvl_2[],2,FALSE),"Нет")</f>
        <v>Анализ даты</v>
      </c>
      <c r="E4213" s="11" t="str">
        <f>IFERROR(VLOOKUP(Rule!K4213,lvl_3[],2,FALSE),"Нет")</f>
        <v>Анализ даты</v>
      </c>
      <c r="F4213" s="11" t="str">
        <f>IFERROR(INDEX(lvl_4[],MATCH(L4213,lvl_4[ID],0),MATCH(TEXT(K4213,"##0"),lvl_4[#Headers],0)),"Нет")</f>
        <v>Символические звезды</v>
      </c>
      <c r="G4213" s="11" t="str">
        <f>IFERROR(INDEX(lvl_5[],MATCH(M4213,lvl_5[ID],0),MATCH(_xlfn.CONCAT(TEXT(K4213,"##0"),"_",TEXT(L4213,"##0")),lvl_5[#Headers],0)),"Нет")</f>
        <v>Звезда Бедствий</v>
      </c>
      <c r="H4213" s="11" t="str">
        <f>IFERROR(INDEX(lvl_6[],MATCH(N4213,lvl_6[ID],0),MATCH(_xlfn.CONCAT(K4213,"_",L4213,"_",M4213),lvl_6[#Headers],0)),"Нет")</f>
        <v>Нет</v>
      </c>
      <c r="I4213" s="12">
        <v>1</v>
      </c>
      <c r="J4213" s="12">
        <v>4</v>
      </c>
      <c r="K4213" s="12">
        <v>1</v>
      </c>
      <c r="L4213" s="12">
        <v>5</v>
      </c>
      <c r="M4213" s="12">
        <v>8</v>
      </c>
      <c r="N4213" s="12">
        <v>0</v>
      </c>
      <c r="O4213" s="12">
        <f>COUNTIF($P$2:P4213,P4213)</f>
        <v>57</v>
      </c>
      <c r="P4213" s="12" t="str">
        <f t="shared" si="258"/>
        <v>141050800</v>
      </c>
      <c r="Q4213" s="12" t="str">
        <f t="shared" si="259"/>
        <v>1410508000057</v>
      </c>
      <c r="R4213" s="20" t="s">
        <v>3674</v>
      </c>
      <c r="AB4213" s="12" t="s">
        <v>100</v>
      </c>
      <c r="AD4213" s="12" t="s">
        <v>861</v>
      </c>
      <c r="AP4213" s="12" t="s">
        <v>100</v>
      </c>
      <c r="AR4213" s="12" t="s">
        <v>863</v>
      </c>
      <c r="BN4213" s="12">
        <v>1</v>
      </c>
    </row>
    <row r="4214" spans="1:66" ht="45" x14ac:dyDescent="0.25">
      <c r="A4214" s="12">
        <v>1</v>
      </c>
      <c r="B4214" s="11" t="str">
        <f t="shared" si="257"/>
        <v>Общий расчет. Анализ даты. Анализ даты. Символические звезды. Звезда Бедствий. Нет</v>
      </c>
      <c r="C4214" s="11" t="str">
        <f>IFERROR(VLOOKUP(I4214,lvl_1[],2,FALSE),"Нет")</f>
        <v>Общий расчет</v>
      </c>
      <c r="D4214" s="11" t="str">
        <f>IFERROR(VLOOKUP(Rule!J4214,lvl_2[],2,FALSE),"Нет")</f>
        <v>Анализ даты</v>
      </c>
      <c r="E4214" s="11" t="str">
        <f>IFERROR(VLOOKUP(Rule!K4214,lvl_3[],2,FALSE),"Нет")</f>
        <v>Анализ даты</v>
      </c>
      <c r="F4214" s="11" t="str">
        <f>IFERROR(INDEX(lvl_4[],MATCH(L4214,lvl_4[ID],0),MATCH(TEXT(K4214,"##0"),lvl_4[#Headers],0)),"Нет")</f>
        <v>Символические звезды</v>
      </c>
      <c r="G4214" s="11" t="str">
        <f>IFERROR(INDEX(lvl_5[],MATCH(M4214,lvl_5[ID],0),MATCH(_xlfn.CONCAT(TEXT(K4214,"##0"),"_",TEXT(L4214,"##0")),lvl_5[#Headers],0)),"Нет")</f>
        <v>Звезда Бедствий</v>
      </c>
      <c r="H4214" s="11" t="str">
        <f>IFERROR(INDEX(lvl_6[],MATCH(N4214,lvl_6[ID],0),MATCH(_xlfn.CONCAT(K4214,"_",L4214,"_",M4214),lvl_6[#Headers],0)),"Нет")</f>
        <v>Нет</v>
      </c>
      <c r="I4214" s="12">
        <v>1</v>
      </c>
      <c r="J4214" s="12">
        <v>4</v>
      </c>
      <c r="K4214" s="12">
        <v>1</v>
      </c>
      <c r="L4214" s="12">
        <v>5</v>
      </c>
      <c r="M4214" s="12">
        <v>8</v>
      </c>
      <c r="N4214" s="12">
        <v>0</v>
      </c>
      <c r="O4214" s="12">
        <f>COUNTIF($P$2:P4214,P4214)</f>
        <v>58</v>
      </c>
      <c r="P4214" s="12" t="str">
        <f t="shared" si="258"/>
        <v>141050800</v>
      </c>
      <c r="Q4214" s="12" t="str">
        <f t="shared" si="259"/>
        <v>1410508000058</v>
      </c>
      <c r="R4214" s="20" t="s">
        <v>3675</v>
      </c>
      <c r="AB4214" s="12" t="s">
        <v>100</v>
      </c>
      <c r="AD4214" s="12" t="s">
        <v>868</v>
      </c>
      <c r="AP4214" s="12" t="s">
        <v>100</v>
      </c>
      <c r="AR4214" s="12" t="s">
        <v>866</v>
      </c>
      <c r="BN4214" s="12">
        <v>1</v>
      </c>
    </row>
    <row r="4215" spans="1:66" ht="45" x14ac:dyDescent="0.25">
      <c r="A4215" s="12">
        <v>1</v>
      </c>
      <c r="B4215" s="11" t="str">
        <f t="shared" si="257"/>
        <v>Общий расчет. Анализ даты. Анализ даты. Символические звезды. Звезда Бедствий. Нет</v>
      </c>
      <c r="C4215" s="11" t="str">
        <f>IFERROR(VLOOKUP(I4215,lvl_1[],2,FALSE),"Нет")</f>
        <v>Общий расчет</v>
      </c>
      <c r="D4215" s="11" t="str">
        <f>IFERROR(VLOOKUP(Rule!J4215,lvl_2[],2,FALSE),"Нет")</f>
        <v>Анализ даты</v>
      </c>
      <c r="E4215" s="11" t="str">
        <f>IFERROR(VLOOKUP(Rule!K4215,lvl_3[],2,FALSE),"Нет")</f>
        <v>Анализ даты</v>
      </c>
      <c r="F4215" s="11" t="str">
        <f>IFERROR(INDEX(lvl_4[],MATCH(L4215,lvl_4[ID],0),MATCH(TEXT(K4215,"##0"),lvl_4[#Headers],0)),"Нет")</f>
        <v>Символические звезды</v>
      </c>
      <c r="G4215" s="11" t="str">
        <f>IFERROR(INDEX(lvl_5[],MATCH(M4215,lvl_5[ID],0),MATCH(_xlfn.CONCAT(TEXT(K4215,"##0"),"_",TEXT(L4215,"##0")),lvl_5[#Headers],0)),"Нет")</f>
        <v>Звезда Бедствий</v>
      </c>
      <c r="H4215" s="11" t="str">
        <f>IFERROR(INDEX(lvl_6[],MATCH(N4215,lvl_6[ID],0),MATCH(_xlfn.CONCAT(K4215,"_",L4215,"_",M4215),lvl_6[#Headers],0)),"Нет")</f>
        <v>Нет</v>
      </c>
      <c r="I4215" s="12">
        <v>1</v>
      </c>
      <c r="J4215" s="12">
        <v>4</v>
      </c>
      <c r="K4215" s="12">
        <v>1</v>
      </c>
      <c r="L4215" s="12">
        <v>5</v>
      </c>
      <c r="M4215" s="12">
        <v>8</v>
      </c>
      <c r="N4215" s="12">
        <v>0</v>
      </c>
      <c r="O4215" s="12">
        <f>COUNTIF($P$2:P4215,P4215)</f>
        <v>59</v>
      </c>
      <c r="P4215" s="12" t="str">
        <f t="shared" si="258"/>
        <v>141050800</v>
      </c>
      <c r="Q4215" s="12" t="str">
        <f t="shared" si="259"/>
        <v>1410508000059</v>
      </c>
      <c r="R4215" s="20" t="s">
        <v>3676</v>
      </c>
      <c r="AB4215" s="12" t="s">
        <v>100</v>
      </c>
      <c r="AD4215" s="12" t="s">
        <v>860</v>
      </c>
      <c r="AP4215" s="12" t="s">
        <v>100</v>
      </c>
      <c r="AR4215" s="12" t="s">
        <v>866</v>
      </c>
      <c r="BN4215" s="12">
        <v>1</v>
      </c>
    </row>
    <row r="4216" spans="1:66" ht="45" x14ac:dyDescent="0.25">
      <c r="A4216" s="12">
        <v>1</v>
      </c>
      <c r="B4216" s="11" t="str">
        <f t="shared" si="257"/>
        <v>Общий расчет. Анализ даты. Анализ даты. Символические звезды. Звезда Бедствий. Нет</v>
      </c>
      <c r="C4216" s="11" t="str">
        <f>IFERROR(VLOOKUP(I4216,lvl_1[],2,FALSE),"Нет")</f>
        <v>Общий расчет</v>
      </c>
      <c r="D4216" s="11" t="str">
        <f>IFERROR(VLOOKUP(Rule!J4216,lvl_2[],2,FALSE),"Нет")</f>
        <v>Анализ даты</v>
      </c>
      <c r="E4216" s="11" t="str">
        <f>IFERROR(VLOOKUP(Rule!K4216,lvl_3[],2,FALSE),"Нет")</f>
        <v>Анализ даты</v>
      </c>
      <c r="F4216" s="11" t="str">
        <f>IFERROR(INDEX(lvl_4[],MATCH(L4216,lvl_4[ID],0),MATCH(TEXT(K4216,"##0"),lvl_4[#Headers],0)),"Нет")</f>
        <v>Символические звезды</v>
      </c>
      <c r="G4216" s="11" t="str">
        <f>IFERROR(INDEX(lvl_5[],MATCH(M4216,lvl_5[ID],0),MATCH(_xlfn.CONCAT(TEXT(K4216,"##0"),"_",TEXT(L4216,"##0")),lvl_5[#Headers],0)),"Нет")</f>
        <v>Звезда Бедствий</v>
      </c>
      <c r="H4216" s="11" t="str">
        <f>IFERROR(INDEX(lvl_6[],MATCH(N4216,lvl_6[ID],0),MATCH(_xlfn.CONCAT(K4216,"_",L4216,"_",M4216),lvl_6[#Headers],0)),"Нет")</f>
        <v>Нет</v>
      </c>
      <c r="I4216" s="12">
        <v>1</v>
      </c>
      <c r="J4216" s="12">
        <v>4</v>
      </c>
      <c r="K4216" s="12">
        <v>1</v>
      </c>
      <c r="L4216" s="12">
        <v>5</v>
      </c>
      <c r="M4216" s="12">
        <v>8</v>
      </c>
      <c r="N4216" s="12">
        <v>0</v>
      </c>
      <c r="O4216" s="12">
        <f>COUNTIF($P$2:P4216,P4216)</f>
        <v>60</v>
      </c>
      <c r="P4216" s="12" t="str">
        <f t="shared" si="258"/>
        <v>141050800</v>
      </c>
      <c r="Q4216" s="12" t="str">
        <f t="shared" si="259"/>
        <v>1410508000060</v>
      </c>
      <c r="R4216" s="20" t="s">
        <v>3677</v>
      </c>
      <c r="AB4216" s="12" t="s">
        <v>100</v>
      </c>
      <c r="AD4216" s="12" t="s">
        <v>864</v>
      </c>
      <c r="AP4216" s="12" t="s">
        <v>100</v>
      </c>
      <c r="AR4216" s="12" t="s">
        <v>866</v>
      </c>
      <c r="BN4216" s="12">
        <v>1</v>
      </c>
    </row>
    <row r="4217" spans="1:66" ht="45" x14ac:dyDescent="0.25">
      <c r="A4217" s="12">
        <v>1</v>
      </c>
      <c r="B4217" s="11" t="str">
        <f t="shared" si="257"/>
        <v>Общий расчет. Анализ даты. Анализ даты. Символические звезды. Небесный доктор / медик. Нет</v>
      </c>
      <c r="C4217" s="11" t="str">
        <f>IFERROR(VLOOKUP(I4217,lvl_1[],2,FALSE),"Нет")</f>
        <v>Общий расчет</v>
      </c>
      <c r="D4217" s="11" t="str">
        <f>IFERROR(VLOOKUP(Rule!J4217,lvl_2[],2,FALSE),"Нет")</f>
        <v>Анализ даты</v>
      </c>
      <c r="E4217" s="11" t="str">
        <f>IFERROR(VLOOKUP(Rule!K4217,lvl_3[],2,FALSE),"Нет")</f>
        <v>Анализ даты</v>
      </c>
      <c r="F4217" s="11" t="str">
        <f>IFERROR(INDEX(lvl_4[],MATCH(L4217,lvl_4[ID],0),MATCH(TEXT(K4217,"##0"),lvl_4[#Headers],0)),"Нет")</f>
        <v>Символические звезды</v>
      </c>
      <c r="G4217" s="11" t="str">
        <f>IFERROR(INDEX(lvl_5[],MATCH(M4217,lvl_5[ID],0),MATCH(_xlfn.CONCAT(TEXT(K4217,"##0"),"_",TEXT(L4217,"##0")),lvl_5[#Headers],0)),"Нет")</f>
        <v>Небесный доктор / медик</v>
      </c>
      <c r="H4217" s="11" t="str">
        <f>IFERROR(INDEX(lvl_6[],MATCH(N4217,lvl_6[ID],0),MATCH(_xlfn.CONCAT(K4217,"_",L4217,"_",M4217),lvl_6[#Headers],0)),"Нет")</f>
        <v>Нет</v>
      </c>
      <c r="I4217" s="12">
        <v>1</v>
      </c>
      <c r="J4217" s="12">
        <v>4</v>
      </c>
      <c r="K4217" s="12">
        <v>1</v>
      </c>
      <c r="L4217" s="12">
        <v>5</v>
      </c>
      <c r="M4217" s="12">
        <v>9</v>
      </c>
      <c r="N4217" s="12">
        <v>0</v>
      </c>
      <c r="O4217" s="12">
        <f>COUNTIF($P$2:P4217,P4217)</f>
        <v>49</v>
      </c>
      <c r="P4217" s="12" t="str">
        <f t="shared" si="258"/>
        <v>141050900</v>
      </c>
      <c r="Q4217" s="12" t="str">
        <f t="shared" si="259"/>
        <v>1410509000049</v>
      </c>
      <c r="R4217" s="20" t="s">
        <v>3678</v>
      </c>
      <c r="AB4217" s="12" t="s">
        <v>100</v>
      </c>
      <c r="AD4217" s="12" t="s">
        <v>869</v>
      </c>
      <c r="AP4217" s="12" t="s">
        <v>100</v>
      </c>
      <c r="AR4217" s="12" t="s">
        <v>868</v>
      </c>
      <c r="BN4217" s="12">
        <v>1</v>
      </c>
    </row>
    <row r="4218" spans="1:66" ht="45" x14ac:dyDescent="0.25">
      <c r="A4218" s="12">
        <v>1</v>
      </c>
      <c r="B4218" s="11" t="str">
        <f t="shared" si="257"/>
        <v>Общий расчет. Анализ даты. Анализ даты. Символические звезды. Небесный доктор / медик. Нет</v>
      </c>
      <c r="C4218" s="11" t="str">
        <f>IFERROR(VLOOKUP(I4218,lvl_1[],2,FALSE),"Нет")</f>
        <v>Общий расчет</v>
      </c>
      <c r="D4218" s="11" t="str">
        <f>IFERROR(VLOOKUP(Rule!J4218,lvl_2[],2,FALSE),"Нет")</f>
        <v>Анализ даты</v>
      </c>
      <c r="E4218" s="11" t="str">
        <f>IFERROR(VLOOKUP(Rule!K4218,lvl_3[],2,FALSE),"Нет")</f>
        <v>Анализ даты</v>
      </c>
      <c r="F4218" s="11" t="str">
        <f>IFERROR(INDEX(lvl_4[],MATCH(L4218,lvl_4[ID],0),MATCH(TEXT(K4218,"##0"),lvl_4[#Headers],0)),"Нет")</f>
        <v>Символические звезды</v>
      </c>
      <c r="G4218" s="11" t="str">
        <f>IFERROR(INDEX(lvl_5[],MATCH(M4218,lvl_5[ID],0),MATCH(_xlfn.CONCAT(TEXT(K4218,"##0"),"_",TEXT(L4218,"##0")),lvl_5[#Headers],0)),"Нет")</f>
        <v>Небесный доктор / медик</v>
      </c>
      <c r="H4218" s="11" t="str">
        <f>IFERROR(INDEX(lvl_6[],MATCH(N4218,lvl_6[ID],0),MATCH(_xlfn.CONCAT(K4218,"_",L4218,"_",M4218),lvl_6[#Headers],0)),"Нет")</f>
        <v>Нет</v>
      </c>
      <c r="I4218" s="12">
        <v>1</v>
      </c>
      <c r="J4218" s="12">
        <v>4</v>
      </c>
      <c r="K4218" s="12">
        <v>1</v>
      </c>
      <c r="L4218" s="12">
        <v>5</v>
      </c>
      <c r="M4218" s="12">
        <v>9</v>
      </c>
      <c r="N4218" s="12">
        <v>0</v>
      </c>
      <c r="O4218" s="12">
        <f>COUNTIF($P$2:P4218,P4218)</f>
        <v>50</v>
      </c>
      <c r="P4218" s="12" t="str">
        <f t="shared" si="258"/>
        <v>141050900</v>
      </c>
      <c r="Q4218" s="12" t="str">
        <f t="shared" si="259"/>
        <v>1410509000050</v>
      </c>
      <c r="R4218" s="20" t="s">
        <v>3679</v>
      </c>
      <c r="AB4218" s="12" t="s">
        <v>100</v>
      </c>
      <c r="AD4218" s="12" t="s">
        <v>870</v>
      </c>
      <c r="AP4218" s="12" t="s">
        <v>100</v>
      </c>
      <c r="AR4218" s="12" t="s">
        <v>869</v>
      </c>
      <c r="BN4218" s="12">
        <v>1</v>
      </c>
    </row>
    <row r="4219" spans="1:66" ht="45" x14ac:dyDescent="0.25">
      <c r="A4219" s="12">
        <v>1</v>
      </c>
      <c r="B4219" s="11" t="str">
        <f t="shared" si="257"/>
        <v>Общий расчет. Анализ даты. Анализ даты. Символические звезды. Небесный доктор / медик. Нет</v>
      </c>
      <c r="C4219" s="11" t="str">
        <f>IFERROR(VLOOKUP(I4219,lvl_1[],2,FALSE),"Нет")</f>
        <v>Общий расчет</v>
      </c>
      <c r="D4219" s="11" t="str">
        <f>IFERROR(VLOOKUP(Rule!J4219,lvl_2[],2,FALSE),"Нет")</f>
        <v>Анализ даты</v>
      </c>
      <c r="E4219" s="11" t="str">
        <f>IFERROR(VLOOKUP(Rule!K4219,lvl_3[],2,FALSE),"Нет")</f>
        <v>Анализ даты</v>
      </c>
      <c r="F4219" s="11" t="str">
        <f>IFERROR(INDEX(lvl_4[],MATCH(L4219,lvl_4[ID],0),MATCH(TEXT(K4219,"##0"),lvl_4[#Headers],0)),"Нет")</f>
        <v>Символические звезды</v>
      </c>
      <c r="G4219" s="11" t="str">
        <f>IFERROR(INDEX(lvl_5[],MATCH(M4219,lvl_5[ID],0),MATCH(_xlfn.CONCAT(TEXT(K4219,"##0"),"_",TEXT(L4219,"##0")),lvl_5[#Headers],0)),"Нет")</f>
        <v>Небесный доктор / медик</v>
      </c>
      <c r="H4219" s="11" t="str">
        <f>IFERROR(INDEX(lvl_6[],MATCH(N4219,lvl_6[ID],0),MATCH(_xlfn.CONCAT(K4219,"_",L4219,"_",M4219),lvl_6[#Headers],0)),"Нет")</f>
        <v>Нет</v>
      </c>
      <c r="I4219" s="12">
        <v>1</v>
      </c>
      <c r="J4219" s="12">
        <v>4</v>
      </c>
      <c r="K4219" s="12">
        <v>1</v>
      </c>
      <c r="L4219" s="12">
        <v>5</v>
      </c>
      <c r="M4219" s="12">
        <v>9</v>
      </c>
      <c r="N4219" s="12">
        <v>0</v>
      </c>
      <c r="O4219" s="12">
        <f>COUNTIF($P$2:P4219,P4219)</f>
        <v>51</v>
      </c>
      <c r="P4219" s="12" t="str">
        <f t="shared" si="258"/>
        <v>141050900</v>
      </c>
      <c r="Q4219" s="12" t="str">
        <f t="shared" si="259"/>
        <v>1410509000051</v>
      </c>
      <c r="R4219" s="20" t="s">
        <v>3680</v>
      </c>
      <c r="AB4219" s="12" t="s">
        <v>100</v>
      </c>
      <c r="AD4219" s="12" t="s">
        <v>859</v>
      </c>
      <c r="AP4219" s="12" t="s">
        <v>100</v>
      </c>
      <c r="AR4219" s="12" t="s">
        <v>870</v>
      </c>
      <c r="BN4219" s="12">
        <v>1</v>
      </c>
    </row>
    <row r="4220" spans="1:66" ht="45" x14ac:dyDescent="0.25">
      <c r="A4220" s="12">
        <v>1</v>
      </c>
      <c r="B4220" s="11" t="str">
        <f t="shared" si="257"/>
        <v>Общий расчет. Анализ даты. Анализ даты. Символические звезды. Небесный доктор / медик. Нет</v>
      </c>
      <c r="C4220" s="11" t="str">
        <f>IFERROR(VLOOKUP(I4220,lvl_1[],2,FALSE),"Нет")</f>
        <v>Общий расчет</v>
      </c>
      <c r="D4220" s="11" t="str">
        <f>IFERROR(VLOOKUP(Rule!J4220,lvl_2[],2,FALSE),"Нет")</f>
        <v>Анализ даты</v>
      </c>
      <c r="E4220" s="11" t="str">
        <f>IFERROR(VLOOKUP(Rule!K4220,lvl_3[],2,FALSE),"Нет")</f>
        <v>Анализ даты</v>
      </c>
      <c r="F4220" s="11" t="str">
        <f>IFERROR(INDEX(lvl_4[],MATCH(L4220,lvl_4[ID],0),MATCH(TEXT(K4220,"##0"),lvl_4[#Headers],0)),"Нет")</f>
        <v>Символические звезды</v>
      </c>
      <c r="G4220" s="11" t="str">
        <f>IFERROR(INDEX(lvl_5[],MATCH(M4220,lvl_5[ID],0),MATCH(_xlfn.CONCAT(TEXT(K4220,"##0"),"_",TEXT(L4220,"##0")),lvl_5[#Headers],0)),"Нет")</f>
        <v>Небесный доктор / медик</v>
      </c>
      <c r="H4220" s="11" t="str">
        <f>IFERROR(INDEX(lvl_6[],MATCH(N4220,lvl_6[ID],0),MATCH(_xlfn.CONCAT(K4220,"_",L4220,"_",M4220),lvl_6[#Headers],0)),"Нет")</f>
        <v>Нет</v>
      </c>
      <c r="I4220" s="12">
        <v>1</v>
      </c>
      <c r="J4220" s="12">
        <v>4</v>
      </c>
      <c r="K4220" s="12">
        <v>1</v>
      </c>
      <c r="L4220" s="12">
        <v>5</v>
      </c>
      <c r="M4220" s="12">
        <v>9</v>
      </c>
      <c r="N4220" s="12">
        <v>0</v>
      </c>
      <c r="O4220" s="12">
        <f>COUNTIF($P$2:P4220,P4220)</f>
        <v>52</v>
      </c>
      <c r="P4220" s="12" t="str">
        <f t="shared" si="258"/>
        <v>141050900</v>
      </c>
      <c r="Q4220" s="12" t="str">
        <f t="shared" si="259"/>
        <v>1410509000052</v>
      </c>
      <c r="R4220" s="20" t="s">
        <v>3681</v>
      </c>
      <c r="AB4220" s="12" t="s">
        <v>100</v>
      </c>
      <c r="AD4220" s="12" t="s">
        <v>860</v>
      </c>
      <c r="AP4220" s="12" t="s">
        <v>100</v>
      </c>
      <c r="AR4220" s="12" t="s">
        <v>859</v>
      </c>
      <c r="BN4220" s="12">
        <v>1</v>
      </c>
    </row>
    <row r="4221" spans="1:66" ht="45" x14ac:dyDescent="0.25">
      <c r="A4221" s="12">
        <v>1</v>
      </c>
      <c r="B4221" s="11" t="str">
        <f t="shared" si="257"/>
        <v>Общий расчет. Анализ даты. Анализ даты. Символические звезды. Небесный доктор / медик. Нет</v>
      </c>
      <c r="C4221" s="11" t="str">
        <f>IFERROR(VLOOKUP(I4221,lvl_1[],2,FALSE),"Нет")</f>
        <v>Общий расчет</v>
      </c>
      <c r="D4221" s="11" t="str">
        <f>IFERROR(VLOOKUP(Rule!J4221,lvl_2[],2,FALSE),"Нет")</f>
        <v>Анализ даты</v>
      </c>
      <c r="E4221" s="11" t="str">
        <f>IFERROR(VLOOKUP(Rule!K4221,lvl_3[],2,FALSE),"Нет")</f>
        <v>Анализ даты</v>
      </c>
      <c r="F4221" s="11" t="str">
        <f>IFERROR(INDEX(lvl_4[],MATCH(L4221,lvl_4[ID],0),MATCH(TEXT(K4221,"##0"),lvl_4[#Headers],0)),"Нет")</f>
        <v>Символические звезды</v>
      </c>
      <c r="G4221" s="11" t="str">
        <f>IFERROR(INDEX(lvl_5[],MATCH(M4221,lvl_5[ID],0),MATCH(_xlfn.CONCAT(TEXT(K4221,"##0"),"_",TEXT(L4221,"##0")),lvl_5[#Headers],0)),"Нет")</f>
        <v>Небесный доктор / медик</v>
      </c>
      <c r="H4221" s="11" t="str">
        <f>IFERROR(INDEX(lvl_6[],MATCH(N4221,lvl_6[ID],0),MATCH(_xlfn.CONCAT(K4221,"_",L4221,"_",M4221),lvl_6[#Headers],0)),"Нет")</f>
        <v>Нет</v>
      </c>
      <c r="I4221" s="12">
        <v>1</v>
      </c>
      <c r="J4221" s="12">
        <v>4</v>
      </c>
      <c r="K4221" s="12">
        <v>1</v>
      </c>
      <c r="L4221" s="12">
        <v>5</v>
      </c>
      <c r="M4221" s="12">
        <v>9</v>
      </c>
      <c r="N4221" s="12">
        <v>0</v>
      </c>
      <c r="O4221" s="12">
        <f>COUNTIF($P$2:P4221,P4221)</f>
        <v>53</v>
      </c>
      <c r="P4221" s="12" t="str">
        <f t="shared" si="258"/>
        <v>141050900</v>
      </c>
      <c r="Q4221" s="12" t="str">
        <f t="shared" si="259"/>
        <v>1410509000053</v>
      </c>
      <c r="R4221" s="20" t="s">
        <v>3682</v>
      </c>
      <c r="AB4221" s="12" t="s">
        <v>100</v>
      </c>
      <c r="AD4221" s="12" t="s">
        <v>861</v>
      </c>
      <c r="AP4221" s="12" t="s">
        <v>100</v>
      </c>
      <c r="AR4221" s="12" t="s">
        <v>860</v>
      </c>
      <c r="BN4221" s="12">
        <v>1</v>
      </c>
    </row>
    <row r="4222" spans="1:66" ht="45" x14ac:dyDescent="0.25">
      <c r="A4222" s="12">
        <v>1</v>
      </c>
      <c r="B4222" s="11" t="str">
        <f t="shared" si="257"/>
        <v>Общий расчет. Анализ даты. Анализ даты. Символические звезды. Небесный доктор / медик. Нет</v>
      </c>
      <c r="C4222" s="11" t="str">
        <f>IFERROR(VLOOKUP(I4222,lvl_1[],2,FALSE),"Нет")</f>
        <v>Общий расчет</v>
      </c>
      <c r="D4222" s="11" t="str">
        <f>IFERROR(VLOOKUP(Rule!J4222,lvl_2[],2,FALSE),"Нет")</f>
        <v>Анализ даты</v>
      </c>
      <c r="E4222" s="11" t="str">
        <f>IFERROR(VLOOKUP(Rule!K4222,lvl_3[],2,FALSE),"Нет")</f>
        <v>Анализ даты</v>
      </c>
      <c r="F4222" s="11" t="str">
        <f>IFERROR(INDEX(lvl_4[],MATCH(L4222,lvl_4[ID],0),MATCH(TEXT(K4222,"##0"),lvl_4[#Headers],0)),"Нет")</f>
        <v>Символические звезды</v>
      </c>
      <c r="G4222" s="11" t="str">
        <f>IFERROR(INDEX(lvl_5[],MATCH(M4222,lvl_5[ID],0),MATCH(_xlfn.CONCAT(TEXT(K4222,"##0"),"_",TEXT(L4222,"##0")),lvl_5[#Headers],0)),"Нет")</f>
        <v>Небесный доктор / медик</v>
      </c>
      <c r="H4222" s="11" t="str">
        <f>IFERROR(INDEX(lvl_6[],MATCH(N4222,lvl_6[ID],0),MATCH(_xlfn.CONCAT(K4222,"_",L4222,"_",M4222),lvl_6[#Headers],0)),"Нет")</f>
        <v>Нет</v>
      </c>
      <c r="I4222" s="12">
        <v>1</v>
      </c>
      <c r="J4222" s="12">
        <v>4</v>
      </c>
      <c r="K4222" s="12">
        <v>1</v>
      </c>
      <c r="L4222" s="12">
        <v>5</v>
      </c>
      <c r="M4222" s="12">
        <v>9</v>
      </c>
      <c r="N4222" s="12">
        <v>0</v>
      </c>
      <c r="O4222" s="12">
        <f>COUNTIF($P$2:P4222,P4222)</f>
        <v>54</v>
      </c>
      <c r="P4222" s="12" t="str">
        <f t="shared" si="258"/>
        <v>141050900</v>
      </c>
      <c r="Q4222" s="12" t="str">
        <f t="shared" si="259"/>
        <v>1410509000054</v>
      </c>
      <c r="R4222" s="20" t="s">
        <v>3683</v>
      </c>
      <c r="AB4222" s="12" t="s">
        <v>100</v>
      </c>
      <c r="AD4222" s="12" t="s">
        <v>862</v>
      </c>
      <c r="AP4222" s="12" t="s">
        <v>100</v>
      </c>
      <c r="AR4222" s="12" t="s">
        <v>861</v>
      </c>
      <c r="BN4222" s="12">
        <v>1</v>
      </c>
    </row>
    <row r="4223" spans="1:66" ht="45" x14ac:dyDescent="0.25">
      <c r="A4223" s="12">
        <v>1</v>
      </c>
      <c r="B4223" s="11" t="str">
        <f t="shared" si="257"/>
        <v>Общий расчет. Анализ даты. Анализ даты. Символические звезды. Небесный доктор / медик. Нет</v>
      </c>
      <c r="C4223" s="11" t="str">
        <f>IFERROR(VLOOKUP(I4223,lvl_1[],2,FALSE),"Нет")</f>
        <v>Общий расчет</v>
      </c>
      <c r="D4223" s="11" t="str">
        <f>IFERROR(VLOOKUP(Rule!J4223,lvl_2[],2,FALSE),"Нет")</f>
        <v>Анализ даты</v>
      </c>
      <c r="E4223" s="11" t="str">
        <f>IFERROR(VLOOKUP(Rule!K4223,lvl_3[],2,FALSE),"Нет")</f>
        <v>Анализ даты</v>
      </c>
      <c r="F4223" s="11" t="str">
        <f>IFERROR(INDEX(lvl_4[],MATCH(L4223,lvl_4[ID],0),MATCH(TEXT(K4223,"##0"),lvl_4[#Headers],0)),"Нет")</f>
        <v>Символические звезды</v>
      </c>
      <c r="G4223" s="11" t="str">
        <f>IFERROR(INDEX(lvl_5[],MATCH(M4223,lvl_5[ID],0),MATCH(_xlfn.CONCAT(TEXT(K4223,"##0"),"_",TEXT(L4223,"##0")),lvl_5[#Headers],0)),"Нет")</f>
        <v>Небесный доктор / медик</v>
      </c>
      <c r="H4223" s="11" t="str">
        <f>IFERROR(INDEX(lvl_6[],MATCH(N4223,lvl_6[ID],0),MATCH(_xlfn.CONCAT(K4223,"_",L4223,"_",M4223),lvl_6[#Headers],0)),"Нет")</f>
        <v>Нет</v>
      </c>
      <c r="I4223" s="12">
        <v>1</v>
      </c>
      <c r="J4223" s="12">
        <v>4</v>
      </c>
      <c r="K4223" s="12">
        <v>1</v>
      </c>
      <c r="L4223" s="12">
        <v>5</v>
      </c>
      <c r="M4223" s="12">
        <v>9</v>
      </c>
      <c r="N4223" s="12">
        <v>0</v>
      </c>
      <c r="O4223" s="12">
        <f>COUNTIF($P$2:P4223,P4223)</f>
        <v>55</v>
      </c>
      <c r="P4223" s="12" t="str">
        <f t="shared" si="258"/>
        <v>141050900</v>
      </c>
      <c r="Q4223" s="12" t="str">
        <f t="shared" si="259"/>
        <v>1410509000055</v>
      </c>
      <c r="R4223" s="20" t="s">
        <v>3684</v>
      </c>
      <c r="AB4223" s="12" t="s">
        <v>100</v>
      </c>
      <c r="AD4223" s="12" t="s">
        <v>863</v>
      </c>
      <c r="AP4223" s="12" t="s">
        <v>100</v>
      </c>
      <c r="AR4223" s="12" t="s">
        <v>862</v>
      </c>
      <c r="BN4223" s="12">
        <v>1</v>
      </c>
    </row>
    <row r="4224" spans="1:66" ht="45" x14ac:dyDescent="0.25">
      <c r="A4224" s="12">
        <v>1</v>
      </c>
      <c r="B4224" s="11" t="str">
        <f t="shared" si="257"/>
        <v>Общий расчет. Анализ даты. Анализ даты. Символические звезды. Небесный доктор / медик. Нет</v>
      </c>
      <c r="C4224" s="11" t="str">
        <f>IFERROR(VLOOKUP(I4224,lvl_1[],2,FALSE),"Нет")</f>
        <v>Общий расчет</v>
      </c>
      <c r="D4224" s="11" t="str">
        <f>IFERROR(VLOOKUP(Rule!J4224,lvl_2[],2,FALSE),"Нет")</f>
        <v>Анализ даты</v>
      </c>
      <c r="E4224" s="11" t="str">
        <f>IFERROR(VLOOKUP(Rule!K4224,lvl_3[],2,FALSE),"Нет")</f>
        <v>Анализ даты</v>
      </c>
      <c r="F4224" s="11" t="str">
        <f>IFERROR(INDEX(lvl_4[],MATCH(L4224,lvl_4[ID],0),MATCH(TEXT(K4224,"##0"),lvl_4[#Headers],0)),"Нет")</f>
        <v>Символические звезды</v>
      </c>
      <c r="G4224" s="11" t="str">
        <f>IFERROR(INDEX(lvl_5[],MATCH(M4224,lvl_5[ID],0),MATCH(_xlfn.CONCAT(TEXT(K4224,"##0"),"_",TEXT(L4224,"##0")),lvl_5[#Headers],0)),"Нет")</f>
        <v>Небесный доктор / медик</v>
      </c>
      <c r="H4224" s="11" t="str">
        <f>IFERROR(INDEX(lvl_6[],MATCH(N4224,lvl_6[ID],0),MATCH(_xlfn.CONCAT(K4224,"_",L4224,"_",M4224),lvl_6[#Headers],0)),"Нет")</f>
        <v>Нет</v>
      </c>
      <c r="I4224" s="12">
        <v>1</v>
      </c>
      <c r="J4224" s="12">
        <v>4</v>
      </c>
      <c r="K4224" s="12">
        <v>1</v>
      </c>
      <c r="L4224" s="12">
        <v>5</v>
      </c>
      <c r="M4224" s="12">
        <v>9</v>
      </c>
      <c r="N4224" s="12">
        <v>0</v>
      </c>
      <c r="O4224" s="12">
        <f>COUNTIF($P$2:P4224,P4224)</f>
        <v>56</v>
      </c>
      <c r="P4224" s="12" t="str">
        <f t="shared" si="258"/>
        <v>141050900</v>
      </c>
      <c r="Q4224" s="12" t="str">
        <f t="shared" si="259"/>
        <v>1410509000056</v>
      </c>
      <c r="R4224" s="20" t="s">
        <v>3685</v>
      </c>
      <c r="AB4224" s="12" t="s">
        <v>100</v>
      </c>
      <c r="AD4224" s="12" t="s">
        <v>864</v>
      </c>
      <c r="AP4224" s="12" t="s">
        <v>100</v>
      </c>
      <c r="AR4224" s="12" t="s">
        <v>863</v>
      </c>
      <c r="BN4224" s="12">
        <v>1</v>
      </c>
    </row>
    <row r="4225" spans="1:66" ht="45" x14ac:dyDescent="0.25">
      <c r="A4225" s="12">
        <v>1</v>
      </c>
      <c r="B4225" s="11" t="str">
        <f t="shared" si="257"/>
        <v>Общий расчет. Анализ даты. Анализ даты. Символические звезды. Небесный доктор / медик. Нет</v>
      </c>
      <c r="C4225" s="11" t="str">
        <f>IFERROR(VLOOKUP(I4225,lvl_1[],2,FALSE),"Нет")</f>
        <v>Общий расчет</v>
      </c>
      <c r="D4225" s="11" t="str">
        <f>IFERROR(VLOOKUP(Rule!J4225,lvl_2[],2,FALSE),"Нет")</f>
        <v>Анализ даты</v>
      </c>
      <c r="E4225" s="11" t="str">
        <f>IFERROR(VLOOKUP(Rule!K4225,lvl_3[],2,FALSE),"Нет")</f>
        <v>Анализ даты</v>
      </c>
      <c r="F4225" s="11" t="str">
        <f>IFERROR(INDEX(lvl_4[],MATCH(L4225,lvl_4[ID],0),MATCH(TEXT(K4225,"##0"),lvl_4[#Headers],0)),"Нет")</f>
        <v>Символические звезды</v>
      </c>
      <c r="G4225" s="11" t="str">
        <f>IFERROR(INDEX(lvl_5[],MATCH(M4225,lvl_5[ID],0),MATCH(_xlfn.CONCAT(TEXT(K4225,"##0"),"_",TEXT(L4225,"##0")),lvl_5[#Headers],0)),"Нет")</f>
        <v>Небесный доктор / медик</v>
      </c>
      <c r="H4225" s="11" t="str">
        <f>IFERROR(INDEX(lvl_6[],MATCH(N4225,lvl_6[ID],0),MATCH(_xlfn.CONCAT(K4225,"_",L4225,"_",M4225),lvl_6[#Headers],0)),"Нет")</f>
        <v>Нет</v>
      </c>
      <c r="I4225" s="12">
        <v>1</v>
      </c>
      <c r="J4225" s="12">
        <v>4</v>
      </c>
      <c r="K4225" s="12">
        <v>1</v>
      </c>
      <c r="L4225" s="12">
        <v>5</v>
      </c>
      <c r="M4225" s="12">
        <v>9</v>
      </c>
      <c r="N4225" s="12">
        <v>0</v>
      </c>
      <c r="O4225" s="12">
        <f>COUNTIF($P$2:P4225,P4225)</f>
        <v>57</v>
      </c>
      <c r="P4225" s="12" t="str">
        <f t="shared" si="258"/>
        <v>141050900</v>
      </c>
      <c r="Q4225" s="12" t="str">
        <f t="shared" si="259"/>
        <v>1410509000057</v>
      </c>
      <c r="R4225" s="20" t="s">
        <v>3686</v>
      </c>
      <c r="AB4225" s="12" t="s">
        <v>100</v>
      </c>
      <c r="AD4225" s="12" t="s">
        <v>865</v>
      </c>
      <c r="AP4225" s="12" t="s">
        <v>100</v>
      </c>
      <c r="AR4225" s="12" t="s">
        <v>864</v>
      </c>
      <c r="BN4225" s="12">
        <v>1</v>
      </c>
    </row>
    <row r="4226" spans="1:66" ht="45" x14ac:dyDescent="0.25">
      <c r="A4226" s="12">
        <v>1</v>
      </c>
      <c r="B4226" s="11" t="str">
        <f t="shared" si="257"/>
        <v>Общий расчет. Анализ даты. Анализ даты. Символические звезды. Небесный доктор / медик. Нет</v>
      </c>
      <c r="C4226" s="11" t="str">
        <f>IFERROR(VLOOKUP(I4226,lvl_1[],2,FALSE),"Нет")</f>
        <v>Общий расчет</v>
      </c>
      <c r="D4226" s="11" t="str">
        <f>IFERROR(VLOOKUP(Rule!J4226,lvl_2[],2,FALSE),"Нет")</f>
        <v>Анализ даты</v>
      </c>
      <c r="E4226" s="11" t="str">
        <f>IFERROR(VLOOKUP(Rule!K4226,lvl_3[],2,FALSE),"Нет")</f>
        <v>Анализ даты</v>
      </c>
      <c r="F4226" s="11" t="str">
        <f>IFERROR(INDEX(lvl_4[],MATCH(L4226,lvl_4[ID],0),MATCH(TEXT(K4226,"##0"),lvl_4[#Headers],0)),"Нет")</f>
        <v>Символические звезды</v>
      </c>
      <c r="G4226" s="11" t="str">
        <f>IFERROR(INDEX(lvl_5[],MATCH(M4226,lvl_5[ID],0),MATCH(_xlfn.CONCAT(TEXT(K4226,"##0"),"_",TEXT(L4226,"##0")),lvl_5[#Headers],0)),"Нет")</f>
        <v>Небесный доктор / медик</v>
      </c>
      <c r="H4226" s="11" t="str">
        <f>IFERROR(INDEX(lvl_6[],MATCH(N4226,lvl_6[ID],0),MATCH(_xlfn.CONCAT(K4226,"_",L4226,"_",M4226),lvl_6[#Headers],0)),"Нет")</f>
        <v>Нет</v>
      </c>
      <c r="I4226" s="12">
        <v>1</v>
      </c>
      <c r="J4226" s="12">
        <v>4</v>
      </c>
      <c r="K4226" s="12">
        <v>1</v>
      </c>
      <c r="L4226" s="12">
        <v>5</v>
      </c>
      <c r="M4226" s="12">
        <v>9</v>
      </c>
      <c r="N4226" s="12">
        <v>0</v>
      </c>
      <c r="O4226" s="12">
        <f>COUNTIF($P$2:P4226,P4226)</f>
        <v>58</v>
      </c>
      <c r="P4226" s="12" t="str">
        <f t="shared" si="258"/>
        <v>141050900</v>
      </c>
      <c r="Q4226" s="12" t="str">
        <f t="shared" si="259"/>
        <v>1410509000058</v>
      </c>
      <c r="R4226" s="20" t="s">
        <v>3687</v>
      </c>
      <c r="AB4226" s="12" t="s">
        <v>100</v>
      </c>
      <c r="AD4226" s="12" t="s">
        <v>866</v>
      </c>
      <c r="AP4226" s="12" t="s">
        <v>100</v>
      </c>
      <c r="AR4226" s="12" t="s">
        <v>865</v>
      </c>
      <c r="BN4226" s="12">
        <v>1</v>
      </c>
    </row>
    <row r="4227" spans="1:66" ht="45" x14ac:dyDescent="0.25">
      <c r="A4227" s="12">
        <v>1</v>
      </c>
      <c r="B4227" s="11" t="str">
        <f t="shared" si="257"/>
        <v>Общий расчет. Анализ даты. Анализ даты. Символические звезды. Небесный доктор / медик. Нет</v>
      </c>
      <c r="C4227" s="11" t="str">
        <f>IFERROR(VLOOKUP(I4227,lvl_1[],2,FALSE),"Нет")</f>
        <v>Общий расчет</v>
      </c>
      <c r="D4227" s="11" t="str">
        <f>IFERROR(VLOOKUP(Rule!J4227,lvl_2[],2,FALSE),"Нет")</f>
        <v>Анализ даты</v>
      </c>
      <c r="E4227" s="11" t="str">
        <f>IFERROR(VLOOKUP(Rule!K4227,lvl_3[],2,FALSE),"Нет")</f>
        <v>Анализ даты</v>
      </c>
      <c r="F4227" s="11" t="str">
        <f>IFERROR(INDEX(lvl_4[],MATCH(L4227,lvl_4[ID],0),MATCH(TEXT(K4227,"##0"),lvl_4[#Headers],0)),"Нет")</f>
        <v>Символические звезды</v>
      </c>
      <c r="G4227" s="11" t="str">
        <f>IFERROR(INDEX(lvl_5[],MATCH(M4227,lvl_5[ID],0),MATCH(_xlfn.CONCAT(TEXT(K4227,"##0"),"_",TEXT(L4227,"##0")),lvl_5[#Headers],0)),"Нет")</f>
        <v>Небесный доктор / медик</v>
      </c>
      <c r="H4227" s="11" t="str">
        <f>IFERROR(INDEX(lvl_6[],MATCH(N4227,lvl_6[ID],0),MATCH(_xlfn.CONCAT(K4227,"_",L4227,"_",M4227),lvl_6[#Headers],0)),"Нет")</f>
        <v>Нет</v>
      </c>
      <c r="I4227" s="12">
        <v>1</v>
      </c>
      <c r="J4227" s="12">
        <v>4</v>
      </c>
      <c r="K4227" s="12">
        <v>1</v>
      </c>
      <c r="L4227" s="12">
        <v>5</v>
      </c>
      <c r="M4227" s="12">
        <v>9</v>
      </c>
      <c r="N4227" s="12">
        <v>0</v>
      </c>
      <c r="O4227" s="12">
        <f>COUNTIF($P$2:P4227,P4227)</f>
        <v>59</v>
      </c>
      <c r="P4227" s="12" t="str">
        <f t="shared" si="258"/>
        <v>141050900</v>
      </c>
      <c r="Q4227" s="12" t="str">
        <f t="shared" si="259"/>
        <v>1410509000059</v>
      </c>
      <c r="R4227" s="20" t="s">
        <v>3688</v>
      </c>
      <c r="AB4227" s="12" t="s">
        <v>100</v>
      </c>
      <c r="AD4227" s="12" t="s">
        <v>867</v>
      </c>
      <c r="AP4227" s="12" t="s">
        <v>100</v>
      </c>
      <c r="AR4227" s="12" t="s">
        <v>866</v>
      </c>
      <c r="BN4227" s="12">
        <v>1</v>
      </c>
    </row>
    <row r="4228" spans="1:66" ht="45" x14ac:dyDescent="0.25">
      <c r="A4228" s="12">
        <v>1</v>
      </c>
      <c r="B4228" s="11" t="str">
        <f t="shared" si="257"/>
        <v>Общий расчет. Анализ даты. Анализ даты. Символические звезды. Небесный доктор / медик. Нет</v>
      </c>
      <c r="C4228" s="11" t="str">
        <f>IFERROR(VLOOKUP(I4228,lvl_1[],2,FALSE),"Нет")</f>
        <v>Общий расчет</v>
      </c>
      <c r="D4228" s="11" t="str">
        <f>IFERROR(VLOOKUP(Rule!J4228,lvl_2[],2,FALSE),"Нет")</f>
        <v>Анализ даты</v>
      </c>
      <c r="E4228" s="11" t="str">
        <f>IFERROR(VLOOKUP(Rule!K4228,lvl_3[],2,FALSE),"Нет")</f>
        <v>Анализ даты</v>
      </c>
      <c r="F4228" s="11" t="str">
        <f>IFERROR(INDEX(lvl_4[],MATCH(L4228,lvl_4[ID],0),MATCH(TEXT(K4228,"##0"),lvl_4[#Headers],0)),"Нет")</f>
        <v>Символические звезды</v>
      </c>
      <c r="G4228" s="11" t="str">
        <f>IFERROR(INDEX(lvl_5[],MATCH(M4228,lvl_5[ID],0),MATCH(_xlfn.CONCAT(TEXT(K4228,"##0"),"_",TEXT(L4228,"##0")),lvl_5[#Headers],0)),"Нет")</f>
        <v>Небесный доктор / медик</v>
      </c>
      <c r="H4228" s="11" t="str">
        <f>IFERROR(INDEX(lvl_6[],MATCH(N4228,lvl_6[ID],0),MATCH(_xlfn.CONCAT(K4228,"_",L4228,"_",M4228),lvl_6[#Headers],0)),"Нет")</f>
        <v>Нет</v>
      </c>
      <c r="I4228" s="12">
        <v>1</v>
      </c>
      <c r="J4228" s="12">
        <v>4</v>
      </c>
      <c r="K4228" s="12">
        <v>1</v>
      </c>
      <c r="L4228" s="12">
        <v>5</v>
      </c>
      <c r="M4228" s="12">
        <v>9</v>
      </c>
      <c r="N4228" s="12">
        <v>0</v>
      </c>
      <c r="O4228" s="12">
        <f>COUNTIF($P$2:P4228,P4228)</f>
        <v>60</v>
      </c>
      <c r="P4228" s="12" t="str">
        <f t="shared" si="258"/>
        <v>141050900</v>
      </c>
      <c r="Q4228" s="12" t="str">
        <f t="shared" si="259"/>
        <v>1410509000060</v>
      </c>
      <c r="R4228" s="20" t="s">
        <v>3689</v>
      </c>
      <c r="AB4228" s="12" t="s">
        <v>100</v>
      </c>
      <c r="AD4228" s="12" t="s">
        <v>868</v>
      </c>
      <c r="AP4228" s="12" t="s">
        <v>100</v>
      </c>
      <c r="AR4228" s="12" t="s">
        <v>867</v>
      </c>
      <c r="BN4228" s="12">
        <v>1</v>
      </c>
    </row>
    <row r="4229" spans="1:66" ht="45" x14ac:dyDescent="0.25">
      <c r="A4229" s="12">
        <v>1</v>
      </c>
      <c r="B4229" s="11" t="str">
        <f t="shared" si="257"/>
        <v>Общий расчет. Анализ даты. Анализ даты. Символические звезды. Звезда Генерала. Нет</v>
      </c>
      <c r="C4229" s="11" t="str">
        <f>IFERROR(VLOOKUP(I4229,lvl_1[],2,FALSE),"Нет")</f>
        <v>Общий расчет</v>
      </c>
      <c r="D4229" s="11" t="str">
        <f>IFERROR(VLOOKUP(Rule!J4229,lvl_2[],2,FALSE),"Нет")</f>
        <v>Анализ даты</v>
      </c>
      <c r="E4229" s="11" t="str">
        <f>IFERROR(VLOOKUP(Rule!K4229,lvl_3[],2,FALSE),"Нет")</f>
        <v>Анализ даты</v>
      </c>
      <c r="F4229" s="11" t="str">
        <f>IFERROR(INDEX(lvl_4[],MATCH(L4229,lvl_4[ID],0),MATCH(TEXT(K4229,"##0"),lvl_4[#Headers],0)),"Нет")</f>
        <v>Символические звезды</v>
      </c>
      <c r="G4229" s="11" t="str">
        <f>IFERROR(INDEX(lvl_5[],MATCH(M4229,lvl_5[ID],0),MATCH(_xlfn.CONCAT(TEXT(K4229,"##0"),"_",TEXT(L4229,"##0")),lvl_5[#Headers],0)),"Нет")</f>
        <v>Звезда Генерала</v>
      </c>
      <c r="H4229" s="11" t="str">
        <f>IFERROR(INDEX(lvl_6[],MATCH(N4229,lvl_6[ID],0),MATCH(_xlfn.CONCAT(K4229,"_",L4229,"_",M4229),lvl_6[#Headers],0)),"Нет")</f>
        <v>Нет</v>
      </c>
      <c r="I4229" s="12">
        <v>1</v>
      </c>
      <c r="J4229" s="12">
        <v>4</v>
      </c>
      <c r="K4229" s="12">
        <v>1</v>
      </c>
      <c r="L4229" s="12">
        <v>5</v>
      </c>
      <c r="M4229" s="12">
        <v>2</v>
      </c>
      <c r="N4229" s="12">
        <v>0</v>
      </c>
      <c r="O4229" s="12">
        <f>COUNTIF($P$2:P4229,P4229)</f>
        <v>61</v>
      </c>
      <c r="P4229" s="12" t="str">
        <f t="shared" si="258"/>
        <v>141050200</v>
      </c>
      <c r="Q4229" s="12" t="str">
        <f t="shared" si="259"/>
        <v>1410502000061</v>
      </c>
      <c r="R4229" s="20" t="s">
        <v>3922</v>
      </c>
      <c r="AI4229" s="12" t="s">
        <v>100</v>
      </c>
      <c r="AK4229" s="12" t="s">
        <v>859</v>
      </c>
      <c r="AP4229" s="12" t="s">
        <v>100</v>
      </c>
      <c r="AR4229" s="12" t="s">
        <v>863</v>
      </c>
      <c r="BN4229" s="12">
        <v>1</v>
      </c>
    </row>
    <row r="4230" spans="1:66" ht="45" x14ac:dyDescent="0.25">
      <c r="A4230" s="12">
        <v>1</v>
      </c>
      <c r="B4230" s="11" t="str">
        <f t="shared" si="257"/>
        <v>Общий расчет. Анализ даты. Анализ даты. Символические звезды. Звезда Генерала. Нет</v>
      </c>
      <c r="C4230" s="11" t="str">
        <f>IFERROR(VLOOKUP(I4230,lvl_1[],2,FALSE),"Нет")</f>
        <v>Общий расчет</v>
      </c>
      <c r="D4230" s="11" t="str">
        <f>IFERROR(VLOOKUP(Rule!J4230,lvl_2[],2,FALSE),"Нет")</f>
        <v>Анализ даты</v>
      </c>
      <c r="E4230" s="11" t="str">
        <f>IFERROR(VLOOKUP(Rule!K4230,lvl_3[],2,FALSE),"Нет")</f>
        <v>Анализ даты</v>
      </c>
      <c r="F4230" s="11" t="str">
        <f>IFERROR(INDEX(lvl_4[],MATCH(L4230,lvl_4[ID],0),MATCH(TEXT(K4230,"##0"),lvl_4[#Headers],0)),"Нет")</f>
        <v>Символические звезды</v>
      </c>
      <c r="G4230" s="11" t="str">
        <f>IFERROR(INDEX(lvl_5[],MATCH(M4230,lvl_5[ID],0),MATCH(_xlfn.CONCAT(TEXT(K4230,"##0"),"_",TEXT(L4230,"##0")),lvl_5[#Headers],0)),"Нет")</f>
        <v>Звезда Генерала</v>
      </c>
      <c r="H4230" s="11" t="str">
        <f>IFERROR(INDEX(lvl_6[],MATCH(N4230,lvl_6[ID],0),MATCH(_xlfn.CONCAT(K4230,"_",L4230,"_",M4230),lvl_6[#Headers],0)),"Нет")</f>
        <v>Нет</v>
      </c>
      <c r="I4230" s="12">
        <v>1</v>
      </c>
      <c r="J4230" s="12">
        <v>4</v>
      </c>
      <c r="K4230" s="12">
        <v>1</v>
      </c>
      <c r="L4230" s="12">
        <v>5</v>
      </c>
      <c r="M4230" s="12">
        <v>2</v>
      </c>
      <c r="N4230" s="12">
        <v>0</v>
      </c>
      <c r="O4230" s="12">
        <f>COUNTIF($P$2:P4230,P4230)</f>
        <v>62</v>
      </c>
      <c r="P4230" s="12" t="str">
        <f t="shared" si="258"/>
        <v>141050200</v>
      </c>
      <c r="Q4230" s="12" t="str">
        <f t="shared" si="259"/>
        <v>1410502000062</v>
      </c>
      <c r="R4230" s="20" t="s">
        <v>3923</v>
      </c>
      <c r="AI4230" s="12" t="s">
        <v>100</v>
      </c>
      <c r="AK4230" s="12" t="s">
        <v>863</v>
      </c>
      <c r="AP4230" s="12" t="s">
        <v>100</v>
      </c>
      <c r="AR4230" s="12" t="s">
        <v>863</v>
      </c>
      <c r="BN4230" s="12">
        <v>1</v>
      </c>
    </row>
    <row r="4231" spans="1:66" ht="45" x14ac:dyDescent="0.25">
      <c r="A4231" s="12">
        <v>1</v>
      </c>
      <c r="B4231" s="11" t="str">
        <f t="shared" si="257"/>
        <v>Общий расчет. Анализ даты. Анализ даты. Символические звезды. Звезда Генерала. Нет</v>
      </c>
      <c r="C4231" s="11" t="str">
        <f>IFERROR(VLOOKUP(I4231,lvl_1[],2,FALSE),"Нет")</f>
        <v>Общий расчет</v>
      </c>
      <c r="D4231" s="11" t="str">
        <f>IFERROR(VLOOKUP(Rule!J4231,lvl_2[],2,FALSE),"Нет")</f>
        <v>Анализ даты</v>
      </c>
      <c r="E4231" s="11" t="str">
        <f>IFERROR(VLOOKUP(Rule!K4231,lvl_3[],2,FALSE),"Нет")</f>
        <v>Анализ даты</v>
      </c>
      <c r="F4231" s="11" t="str">
        <f>IFERROR(INDEX(lvl_4[],MATCH(L4231,lvl_4[ID],0),MATCH(TEXT(K4231,"##0"),lvl_4[#Headers],0)),"Нет")</f>
        <v>Символические звезды</v>
      </c>
      <c r="G4231" s="11" t="str">
        <f>IFERROR(INDEX(lvl_5[],MATCH(M4231,lvl_5[ID],0),MATCH(_xlfn.CONCAT(TEXT(K4231,"##0"),"_",TEXT(L4231,"##0")),lvl_5[#Headers],0)),"Нет")</f>
        <v>Звезда Генерала</v>
      </c>
      <c r="H4231" s="11" t="str">
        <f>IFERROR(INDEX(lvl_6[],MATCH(N4231,lvl_6[ID],0),MATCH(_xlfn.CONCAT(K4231,"_",L4231,"_",M4231),lvl_6[#Headers],0)),"Нет")</f>
        <v>Нет</v>
      </c>
      <c r="I4231" s="12">
        <v>1</v>
      </c>
      <c r="J4231" s="12">
        <v>4</v>
      </c>
      <c r="K4231" s="12">
        <v>1</v>
      </c>
      <c r="L4231" s="12">
        <v>5</v>
      </c>
      <c r="M4231" s="12">
        <v>2</v>
      </c>
      <c r="N4231" s="12">
        <v>0</v>
      </c>
      <c r="O4231" s="12">
        <f>COUNTIF($P$2:P4231,P4231)</f>
        <v>63</v>
      </c>
      <c r="P4231" s="12" t="str">
        <f t="shared" si="258"/>
        <v>141050200</v>
      </c>
      <c r="Q4231" s="12" t="str">
        <f t="shared" si="259"/>
        <v>1410502000063</v>
      </c>
      <c r="R4231" s="20" t="s">
        <v>3924</v>
      </c>
      <c r="AI4231" s="12" t="s">
        <v>100</v>
      </c>
      <c r="AK4231" s="12" t="s">
        <v>867</v>
      </c>
      <c r="AP4231" s="12" t="s">
        <v>100</v>
      </c>
      <c r="AR4231" s="12" t="s">
        <v>863</v>
      </c>
      <c r="BN4231" s="12">
        <v>1</v>
      </c>
    </row>
    <row r="4232" spans="1:66" ht="45" x14ac:dyDescent="0.25">
      <c r="A4232" s="12">
        <v>1</v>
      </c>
      <c r="B4232" s="11" t="str">
        <f t="shared" si="257"/>
        <v>Общий расчет. Анализ даты. Анализ даты. Символические звезды. Звезда Генерала. Нет</v>
      </c>
      <c r="C4232" s="11" t="str">
        <f>IFERROR(VLOOKUP(I4232,lvl_1[],2,FALSE),"Нет")</f>
        <v>Общий расчет</v>
      </c>
      <c r="D4232" s="11" t="str">
        <f>IFERROR(VLOOKUP(Rule!J4232,lvl_2[],2,FALSE),"Нет")</f>
        <v>Анализ даты</v>
      </c>
      <c r="E4232" s="11" t="str">
        <f>IFERROR(VLOOKUP(Rule!K4232,lvl_3[],2,FALSE),"Нет")</f>
        <v>Анализ даты</v>
      </c>
      <c r="F4232" s="11" t="str">
        <f>IFERROR(INDEX(lvl_4[],MATCH(L4232,lvl_4[ID],0),MATCH(TEXT(K4232,"##0"),lvl_4[#Headers],0)),"Нет")</f>
        <v>Символические звезды</v>
      </c>
      <c r="G4232" s="11" t="str">
        <f>IFERROR(INDEX(lvl_5[],MATCH(M4232,lvl_5[ID],0),MATCH(_xlfn.CONCAT(TEXT(K4232,"##0"),"_",TEXT(L4232,"##0")),lvl_5[#Headers],0)),"Нет")</f>
        <v>Звезда Генерала</v>
      </c>
      <c r="H4232" s="11" t="str">
        <f>IFERROR(INDEX(lvl_6[],MATCH(N4232,lvl_6[ID],0),MATCH(_xlfn.CONCAT(K4232,"_",L4232,"_",M4232),lvl_6[#Headers],0)),"Нет")</f>
        <v>Нет</v>
      </c>
      <c r="I4232" s="12">
        <v>1</v>
      </c>
      <c r="J4232" s="12">
        <v>4</v>
      </c>
      <c r="K4232" s="12">
        <v>1</v>
      </c>
      <c r="L4232" s="12">
        <v>5</v>
      </c>
      <c r="M4232" s="12">
        <v>2</v>
      </c>
      <c r="N4232" s="12">
        <v>0</v>
      </c>
      <c r="O4232" s="12">
        <f>COUNTIF($P$2:P4232,P4232)</f>
        <v>64</v>
      </c>
      <c r="P4232" s="12" t="str">
        <f t="shared" si="258"/>
        <v>141050200</v>
      </c>
      <c r="Q4232" s="12" t="str">
        <f t="shared" si="259"/>
        <v>1410502000064</v>
      </c>
      <c r="R4232" s="20" t="s">
        <v>3925</v>
      </c>
      <c r="AI4232" s="12" t="s">
        <v>100</v>
      </c>
      <c r="AK4232" s="12" t="s">
        <v>862</v>
      </c>
      <c r="AP4232" s="12" t="s">
        <v>100</v>
      </c>
      <c r="AR4232" s="12" t="s">
        <v>866</v>
      </c>
      <c r="BN4232" s="12">
        <v>1</v>
      </c>
    </row>
    <row r="4233" spans="1:66" ht="45" x14ac:dyDescent="0.25">
      <c r="A4233" s="12">
        <v>1</v>
      </c>
      <c r="B4233" s="11" t="str">
        <f t="shared" si="257"/>
        <v>Общий расчет. Анализ даты. Анализ даты. Символические звезды. Звезда Генерала. Нет</v>
      </c>
      <c r="C4233" s="11" t="str">
        <f>IFERROR(VLOOKUP(I4233,lvl_1[],2,FALSE),"Нет")</f>
        <v>Общий расчет</v>
      </c>
      <c r="D4233" s="11" t="str">
        <f>IFERROR(VLOOKUP(Rule!J4233,lvl_2[],2,FALSE),"Нет")</f>
        <v>Анализ даты</v>
      </c>
      <c r="E4233" s="11" t="str">
        <f>IFERROR(VLOOKUP(Rule!K4233,lvl_3[],2,FALSE),"Нет")</f>
        <v>Анализ даты</v>
      </c>
      <c r="F4233" s="11" t="str">
        <f>IFERROR(INDEX(lvl_4[],MATCH(L4233,lvl_4[ID],0),MATCH(TEXT(K4233,"##0"),lvl_4[#Headers],0)),"Нет")</f>
        <v>Символические звезды</v>
      </c>
      <c r="G4233" s="11" t="str">
        <f>IFERROR(INDEX(lvl_5[],MATCH(M4233,lvl_5[ID],0),MATCH(_xlfn.CONCAT(TEXT(K4233,"##0"),"_",TEXT(L4233,"##0")),lvl_5[#Headers],0)),"Нет")</f>
        <v>Звезда Генерала</v>
      </c>
      <c r="H4233" s="11" t="str">
        <f>IFERROR(INDEX(lvl_6[],MATCH(N4233,lvl_6[ID],0),MATCH(_xlfn.CONCAT(K4233,"_",L4233,"_",M4233),lvl_6[#Headers],0)),"Нет")</f>
        <v>Нет</v>
      </c>
      <c r="I4233" s="12">
        <v>1</v>
      </c>
      <c r="J4233" s="12">
        <v>4</v>
      </c>
      <c r="K4233" s="12">
        <v>1</v>
      </c>
      <c r="L4233" s="12">
        <v>5</v>
      </c>
      <c r="M4233" s="12">
        <v>2</v>
      </c>
      <c r="N4233" s="12">
        <v>0</v>
      </c>
      <c r="O4233" s="12">
        <f>COUNTIF($P$2:P4233,P4233)</f>
        <v>65</v>
      </c>
      <c r="P4233" s="12" t="str">
        <f t="shared" si="258"/>
        <v>141050200</v>
      </c>
      <c r="Q4233" s="12" t="str">
        <f t="shared" si="259"/>
        <v>1410502000065</v>
      </c>
      <c r="R4233" s="20" t="s">
        <v>3926</v>
      </c>
      <c r="AI4233" s="12" t="s">
        <v>100</v>
      </c>
      <c r="AK4233" s="12" t="s">
        <v>866</v>
      </c>
      <c r="AP4233" s="12" t="s">
        <v>100</v>
      </c>
      <c r="AR4233" s="12" t="s">
        <v>866</v>
      </c>
      <c r="BN4233" s="12">
        <v>1</v>
      </c>
    </row>
    <row r="4234" spans="1:66" ht="45" x14ac:dyDescent="0.25">
      <c r="A4234" s="12">
        <v>1</v>
      </c>
      <c r="B4234" s="11" t="str">
        <f t="shared" si="257"/>
        <v>Общий расчет. Анализ даты. Анализ даты. Символические звезды. Звезда Генерала. Нет</v>
      </c>
      <c r="C4234" s="11" t="str">
        <f>IFERROR(VLOOKUP(I4234,lvl_1[],2,FALSE),"Нет")</f>
        <v>Общий расчет</v>
      </c>
      <c r="D4234" s="11" t="str">
        <f>IFERROR(VLOOKUP(Rule!J4234,lvl_2[],2,FALSE),"Нет")</f>
        <v>Анализ даты</v>
      </c>
      <c r="E4234" s="11" t="str">
        <f>IFERROR(VLOOKUP(Rule!K4234,lvl_3[],2,FALSE),"Нет")</f>
        <v>Анализ даты</v>
      </c>
      <c r="F4234" s="11" t="str">
        <f>IFERROR(INDEX(lvl_4[],MATCH(L4234,lvl_4[ID],0),MATCH(TEXT(K4234,"##0"),lvl_4[#Headers],0)),"Нет")</f>
        <v>Символические звезды</v>
      </c>
      <c r="G4234" s="11" t="str">
        <f>IFERROR(INDEX(lvl_5[],MATCH(M4234,lvl_5[ID],0),MATCH(_xlfn.CONCAT(TEXT(K4234,"##0"),"_",TEXT(L4234,"##0")),lvl_5[#Headers],0)),"Нет")</f>
        <v>Звезда Генерала</v>
      </c>
      <c r="H4234" s="11" t="str">
        <f>IFERROR(INDEX(lvl_6[],MATCH(N4234,lvl_6[ID],0),MATCH(_xlfn.CONCAT(K4234,"_",L4234,"_",M4234),lvl_6[#Headers],0)),"Нет")</f>
        <v>Нет</v>
      </c>
      <c r="I4234" s="12">
        <v>1</v>
      </c>
      <c r="J4234" s="12">
        <v>4</v>
      </c>
      <c r="K4234" s="12">
        <v>1</v>
      </c>
      <c r="L4234" s="12">
        <v>5</v>
      </c>
      <c r="M4234" s="12">
        <v>2</v>
      </c>
      <c r="N4234" s="12">
        <v>0</v>
      </c>
      <c r="O4234" s="12">
        <f>COUNTIF($P$2:P4234,P4234)</f>
        <v>66</v>
      </c>
      <c r="P4234" s="12" t="str">
        <f t="shared" si="258"/>
        <v>141050200</v>
      </c>
      <c r="Q4234" s="12" t="str">
        <f t="shared" si="259"/>
        <v>1410502000066</v>
      </c>
      <c r="R4234" s="20" t="s">
        <v>3927</v>
      </c>
      <c r="AI4234" s="12" t="s">
        <v>100</v>
      </c>
      <c r="AK4234" s="12" t="s">
        <v>870</v>
      </c>
      <c r="AP4234" s="12" t="s">
        <v>100</v>
      </c>
      <c r="AR4234" s="12" t="s">
        <v>866</v>
      </c>
      <c r="BN4234" s="12">
        <v>1</v>
      </c>
    </row>
    <row r="4235" spans="1:66" ht="45" x14ac:dyDescent="0.25">
      <c r="A4235" s="12">
        <v>1</v>
      </c>
      <c r="B4235" s="11" t="str">
        <f t="shared" si="257"/>
        <v>Общий расчет. Анализ даты. Анализ даты. Символические звезды. Звезда Генерала. Нет</v>
      </c>
      <c r="C4235" s="11" t="str">
        <f>IFERROR(VLOOKUP(I4235,lvl_1[],2,FALSE),"Нет")</f>
        <v>Общий расчет</v>
      </c>
      <c r="D4235" s="11" t="str">
        <f>IFERROR(VLOOKUP(Rule!J4235,lvl_2[],2,FALSE),"Нет")</f>
        <v>Анализ даты</v>
      </c>
      <c r="E4235" s="11" t="str">
        <f>IFERROR(VLOOKUP(Rule!K4235,lvl_3[],2,FALSE),"Нет")</f>
        <v>Анализ даты</v>
      </c>
      <c r="F4235" s="11" t="str">
        <f>IFERROR(INDEX(lvl_4[],MATCH(L4235,lvl_4[ID],0),MATCH(TEXT(K4235,"##0"),lvl_4[#Headers],0)),"Нет")</f>
        <v>Символические звезды</v>
      </c>
      <c r="G4235" s="11" t="str">
        <f>IFERROR(INDEX(lvl_5[],MATCH(M4235,lvl_5[ID],0),MATCH(_xlfn.CONCAT(TEXT(K4235,"##0"),"_",TEXT(L4235,"##0")),lvl_5[#Headers],0)),"Нет")</f>
        <v>Звезда Генерала</v>
      </c>
      <c r="H4235" s="11" t="str">
        <f>IFERROR(INDEX(lvl_6[],MATCH(N4235,lvl_6[ID],0),MATCH(_xlfn.CONCAT(K4235,"_",L4235,"_",M4235),lvl_6[#Headers],0)),"Нет")</f>
        <v>Нет</v>
      </c>
      <c r="I4235" s="12">
        <v>1</v>
      </c>
      <c r="J4235" s="12">
        <v>4</v>
      </c>
      <c r="K4235" s="12">
        <v>1</v>
      </c>
      <c r="L4235" s="12">
        <v>5</v>
      </c>
      <c r="M4235" s="12">
        <v>2</v>
      </c>
      <c r="N4235" s="12">
        <v>0</v>
      </c>
      <c r="O4235" s="12">
        <f>COUNTIF($P$2:P4235,P4235)</f>
        <v>67</v>
      </c>
      <c r="P4235" s="12" t="str">
        <f t="shared" si="258"/>
        <v>141050200</v>
      </c>
      <c r="Q4235" s="12" t="str">
        <f t="shared" si="259"/>
        <v>1410502000067</v>
      </c>
      <c r="R4235" s="20" t="s">
        <v>3928</v>
      </c>
      <c r="AI4235" s="12" t="s">
        <v>100</v>
      </c>
      <c r="AK4235" s="12" t="s">
        <v>865</v>
      </c>
      <c r="AP4235" s="12" t="s">
        <v>100</v>
      </c>
      <c r="AR4235" s="12" t="s">
        <v>869</v>
      </c>
      <c r="BN4235" s="12">
        <v>1</v>
      </c>
    </row>
    <row r="4236" spans="1:66" ht="45" x14ac:dyDescent="0.25">
      <c r="A4236" s="12">
        <v>1</v>
      </c>
      <c r="B4236" s="11" t="str">
        <f t="shared" si="257"/>
        <v>Общий расчет. Анализ даты. Анализ даты. Символические звезды. Звезда Генерала. Нет</v>
      </c>
      <c r="C4236" s="11" t="str">
        <f>IFERROR(VLOOKUP(I4236,lvl_1[],2,FALSE),"Нет")</f>
        <v>Общий расчет</v>
      </c>
      <c r="D4236" s="11" t="str">
        <f>IFERROR(VLOOKUP(Rule!J4236,lvl_2[],2,FALSE),"Нет")</f>
        <v>Анализ даты</v>
      </c>
      <c r="E4236" s="11" t="str">
        <f>IFERROR(VLOOKUP(Rule!K4236,lvl_3[],2,FALSE),"Нет")</f>
        <v>Анализ даты</v>
      </c>
      <c r="F4236" s="11" t="str">
        <f>IFERROR(INDEX(lvl_4[],MATCH(L4236,lvl_4[ID],0),MATCH(TEXT(K4236,"##0"),lvl_4[#Headers],0)),"Нет")</f>
        <v>Символические звезды</v>
      </c>
      <c r="G4236" s="11" t="str">
        <f>IFERROR(INDEX(lvl_5[],MATCH(M4236,lvl_5[ID],0),MATCH(_xlfn.CONCAT(TEXT(K4236,"##0"),"_",TEXT(L4236,"##0")),lvl_5[#Headers],0)),"Нет")</f>
        <v>Звезда Генерала</v>
      </c>
      <c r="H4236" s="11" t="str">
        <f>IFERROR(INDEX(lvl_6[],MATCH(N4236,lvl_6[ID],0),MATCH(_xlfn.CONCAT(K4236,"_",L4236,"_",M4236),lvl_6[#Headers],0)),"Нет")</f>
        <v>Нет</v>
      </c>
      <c r="I4236" s="12">
        <v>1</v>
      </c>
      <c r="J4236" s="12">
        <v>4</v>
      </c>
      <c r="K4236" s="12">
        <v>1</v>
      </c>
      <c r="L4236" s="12">
        <v>5</v>
      </c>
      <c r="M4236" s="12">
        <v>2</v>
      </c>
      <c r="N4236" s="12">
        <v>0</v>
      </c>
      <c r="O4236" s="12">
        <f>COUNTIF($P$2:P4236,P4236)</f>
        <v>68</v>
      </c>
      <c r="P4236" s="12" t="str">
        <f t="shared" si="258"/>
        <v>141050200</v>
      </c>
      <c r="Q4236" s="12" t="str">
        <f t="shared" si="259"/>
        <v>1410502000068</v>
      </c>
      <c r="R4236" s="20" t="s">
        <v>3929</v>
      </c>
      <c r="AI4236" s="12" t="s">
        <v>100</v>
      </c>
      <c r="AK4236" s="12" t="s">
        <v>869</v>
      </c>
      <c r="AP4236" s="12" t="s">
        <v>100</v>
      </c>
      <c r="AR4236" s="12" t="s">
        <v>869</v>
      </c>
      <c r="BN4236" s="12">
        <v>1</v>
      </c>
    </row>
    <row r="4237" spans="1:66" ht="45" x14ac:dyDescent="0.25">
      <c r="A4237" s="12">
        <v>1</v>
      </c>
      <c r="B4237" s="11" t="str">
        <f t="shared" si="257"/>
        <v>Общий расчет. Анализ даты. Анализ даты. Символические звезды. Звезда Генерала. Нет</v>
      </c>
      <c r="C4237" s="11" t="str">
        <f>IFERROR(VLOOKUP(I4237,lvl_1[],2,FALSE),"Нет")</f>
        <v>Общий расчет</v>
      </c>
      <c r="D4237" s="11" t="str">
        <f>IFERROR(VLOOKUP(Rule!J4237,lvl_2[],2,FALSE),"Нет")</f>
        <v>Анализ даты</v>
      </c>
      <c r="E4237" s="11" t="str">
        <f>IFERROR(VLOOKUP(Rule!K4237,lvl_3[],2,FALSE),"Нет")</f>
        <v>Анализ даты</v>
      </c>
      <c r="F4237" s="11" t="str">
        <f>IFERROR(INDEX(lvl_4[],MATCH(L4237,lvl_4[ID],0),MATCH(TEXT(K4237,"##0"),lvl_4[#Headers],0)),"Нет")</f>
        <v>Символические звезды</v>
      </c>
      <c r="G4237" s="11" t="str">
        <f>IFERROR(INDEX(lvl_5[],MATCH(M4237,lvl_5[ID],0),MATCH(_xlfn.CONCAT(TEXT(K4237,"##0"),"_",TEXT(L4237,"##0")),lvl_5[#Headers],0)),"Нет")</f>
        <v>Звезда Генерала</v>
      </c>
      <c r="H4237" s="11" t="str">
        <f>IFERROR(INDEX(lvl_6[],MATCH(N4237,lvl_6[ID],0),MATCH(_xlfn.CONCAT(K4237,"_",L4237,"_",M4237),lvl_6[#Headers],0)),"Нет")</f>
        <v>Нет</v>
      </c>
      <c r="I4237" s="12">
        <v>1</v>
      </c>
      <c r="J4237" s="12">
        <v>4</v>
      </c>
      <c r="K4237" s="12">
        <v>1</v>
      </c>
      <c r="L4237" s="12">
        <v>5</v>
      </c>
      <c r="M4237" s="12">
        <v>2</v>
      </c>
      <c r="N4237" s="12">
        <v>0</v>
      </c>
      <c r="O4237" s="12">
        <f>COUNTIF($P$2:P4237,P4237)</f>
        <v>69</v>
      </c>
      <c r="P4237" s="12" t="str">
        <f t="shared" si="258"/>
        <v>141050200</v>
      </c>
      <c r="Q4237" s="12" t="str">
        <f t="shared" si="259"/>
        <v>1410502000069</v>
      </c>
      <c r="R4237" s="20" t="s">
        <v>3930</v>
      </c>
      <c r="AI4237" s="12" t="s">
        <v>100</v>
      </c>
      <c r="AK4237" s="12" t="s">
        <v>861</v>
      </c>
      <c r="AP4237" s="12" t="s">
        <v>100</v>
      </c>
      <c r="AR4237" s="12" t="s">
        <v>869</v>
      </c>
      <c r="BN4237" s="12">
        <v>1</v>
      </c>
    </row>
    <row r="4238" spans="1:66" ht="45" x14ac:dyDescent="0.25">
      <c r="A4238" s="12">
        <v>1</v>
      </c>
      <c r="B4238" s="11" t="str">
        <f t="shared" si="257"/>
        <v>Общий расчет. Анализ даты. Анализ даты. Символические звезды. Звезда Генерала. Нет</v>
      </c>
      <c r="C4238" s="11" t="str">
        <f>IFERROR(VLOOKUP(I4238,lvl_1[],2,FALSE),"Нет")</f>
        <v>Общий расчет</v>
      </c>
      <c r="D4238" s="11" t="str">
        <f>IFERROR(VLOOKUP(Rule!J4238,lvl_2[],2,FALSE),"Нет")</f>
        <v>Анализ даты</v>
      </c>
      <c r="E4238" s="11" t="str">
        <f>IFERROR(VLOOKUP(Rule!K4238,lvl_3[],2,FALSE),"Нет")</f>
        <v>Анализ даты</v>
      </c>
      <c r="F4238" s="11" t="str">
        <f>IFERROR(INDEX(lvl_4[],MATCH(L4238,lvl_4[ID],0),MATCH(TEXT(K4238,"##0"),lvl_4[#Headers],0)),"Нет")</f>
        <v>Символические звезды</v>
      </c>
      <c r="G4238" s="11" t="str">
        <f>IFERROR(INDEX(lvl_5[],MATCH(M4238,lvl_5[ID],0),MATCH(_xlfn.CONCAT(TEXT(K4238,"##0"),"_",TEXT(L4238,"##0")),lvl_5[#Headers],0)),"Нет")</f>
        <v>Звезда Генерала</v>
      </c>
      <c r="H4238" s="11" t="str">
        <f>IFERROR(INDEX(lvl_6[],MATCH(N4238,lvl_6[ID],0),MATCH(_xlfn.CONCAT(K4238,"_",L4238,"_",M4238),lvl_6[#Headers],0)),"Нет")</f>
        <v>Нет</v>
      </c>
      <c r="I4238" s="12">
        <v>1</v>
      </c>
      <c r="J4238" s="12">
        <v>4</v>
      </c>
      <c r="K4238" s="12">
        <v>1</v>
      </c>
      <c r="L4238" s="12">
        <v>5</v>
      </c>
      <c r="M4238" s="12">
        <v>2</v>
      </c>
      <c r="N4238" s="12">
        <v>0</v>
      </c>
      <c r="O4238" s="12">
        <f>COUNTIF($P$2:P4238,P4238)</f>
        <v>70</v>
      </c>
      <c r="P4238" s="12" t="str">
        <f t="shared" si="258"/>
        <v>141050200</v>
      </c>
      <c r="Q4238" s="12" t="str">
        <f t="shared" si="259"/>
        <v>1410502000070</v>
      </c>
      <c r="R4238" s="20" t="s">
        <v>3931</v>
      </c>
      <c r="AI4238" s="12" t="s">
        <v>100</v>
      </c>
      <c r="AK4238" s="12" t="s">
        <v>868</v>
      </c>
      <c r="AP4238" s="12" t="s">
        <v>100</v>
      </c>
      <c r="AR4238" s="12" t="s">
        <v>860</v>
      </c>
      <c r="BN4238" s="12">
        <v>1</v>
      </c>
    </row>
    <row r="4239" spans="1:66" ht="45" x14ac:dyDescent="0.25">
      <c r="A4239" s="12">
        <v>1</v>
      </c>
      <c r="B4239" s="11" t="str">
        <f t="shared" si="257"/>
        <v>Общий расчет. Анализ даты. Анализ даты. Символические звезды. Звезда Генерала. Нет</v>
      </c>
      <c r="C4239" s="11" t="str">
        <f>IFERROR(VLOOKUP(I4239,lvl_1[],2,FALSE),"Нет")</f>
        <v>Общий расчет</v>
      </c>
      <c r="D4239" s="11" t="str">
        <f>IFERROR(VLOOKUP(Rule!J4239,lvl_2[],2,FALSE),"Нет")</f>
        <v>Анализ даты</v>
      </c>
      <c r="E4239" s="11" t="str">
        <f>IFERROR(VLOOKUP(Rule!K4239,lvl_3[],2,FALSE),"Нет")</f>
        <v>Анализ даты</v>
      </c>
      <c r="F4239" s="11" t="str">
        <f>IFERROR(INDEX(lvl_4[],MATCH(L4239,lvl_4[ID],0),MATCH(TEXT(K4239,"##0"),lvl_4[#Headers],0)),"Нет")</f>
        <v>Символические звезды</v>
      </c>
      <c r="G4239" s="11" t="str">
        <f>IFERROR(INDEX(lvl_5[],MATCH(M4239,lvl_5[ID],0),MATCH(_xlfn.CONCAT(TEXT(K4239,"##0"),"_",TEXT(L4239,"##0")),lvl_5[#Headers],0)),"Нет")</f>
        <v>Звезда Генерала</v>
      </c>
      <c r="H4239" s="11" t="str">
        <f>IFERROR(INDEX(lvl_6[],MATCH(N4239,lvl_6[ID],0),MATCH(_xlfn.CONCAT(K4239,"_",L4239,"_",M4239),lvl_6[#Headers],0)),"Нет")</f>
        <v>Нет</v>
      </c>
      <c r="I4239" s="12">
        <v>1</v>
      </c>
      <c r="J4239" s="12">
        <v>4</v>
      </c>
      <c r="K4239" s="12">
        <v>1</v>
      </c>
      <c r="L4239" s="12">
        <v>5</v>
      </c>
      <c r="M4239" s="12">
        <v>2</v>
      </c>
      <c r="N4239" s="12">
        <v>0</v>
      </c>
      <c r="O4239" s="12">
        <f>COUNTIF($P$2:P4239,P4239)</f>
        <v>71</v>
      </c>
      <c r="P4239" s="12" t="str">
        <f t="shared" si="258"/>
        <v>141050200</v>
      </c>
      <c r="Q4239" s="12" t="str">
        <f t="shared" si="259"/>
        <v>1410502000071</v>
      </c>
      <c r="R4239" s="20" t="s">
        <v>3932</v>
      </c>
      <c r="AI4239" s="12" t="s">
        <v>100</v>
      </c>
      <c r="AK4239" s="12" t="s">
        <v>860</v>
      </c>
      <c r="AP4239" s="12" t="s">
        <v>100</v>
      </c>
      <c r="AR4239" s="12" t="s">
        <v>860</v>
      </c>
      <c r="BN4239" s="12">
        <v>1</v>
      </c>
    </row>
    <row r="4240" spans="1:66" ht="45" x14ac:dyDescent="0.25">
      <c r="A4240" s="12">
        <v>1</v>
      </c>
      <c r="B4240" s="11" t="str">
        <f t="shared" si="257"/>
        <v>Общий расчет. Анализ даты. Анализ даты. Символические звезды. Звезда Генерала. Нет</v>
      </c>
      <c r="C4240" s="11" t="str">
        <f>IFERROR(VLOOKUP(I4240,lvl_1[],2,FALSE),"Нет")</f>
        <v>Общий расчет</v>
      </c>
      <c r="D4240" s="11" t="str">
        <f>IFERROR(VLOOKUP(Rule!J4240,lvl_2[],2,FALSE),"Нет")</f>
        <v>Анализ даты</v>
      </c>
      <c r="E4240" s="11" t="str">
        <f>IFERROR(VLOOKUP(Rule!K4240,lvl_3[],2,FALSE),"Нет")</f>
        <v>Анализ даты</v>
      </c>
      <c r="F4240" s="11" t="str">
        <f>IFERROR(INDEX(lvl_4[],MATCH(L4240,lvl_4[ID],0),MATCH(TEXT(K4240,"##0"),lvl_4[#Headers],0)),"Нет")</f>
        <v>Символические звезды</v>
      </c>
      <c r="G4240" s="11" t="str">
        <f>IFERROR(INDEX(lvl_5[],MATCH(M4240,lvl_5[ID],0),MATCH(_xlfn.CONCAT(TEXT(K4240,"##0"),"_",TEXT(L4240,"##0")),lvl_5[#Headers],0)),"Нет")</f>
        <v>Звезда Генерала</v>
      </c>
      <c r="H4240" s="11" t="str">
        <f>IFERROR(INDEX(lvl_6[],MATCH(N4240,lvl_6[ID],0),MATCH(_xlfn.CONCAT(K4240,"_",L4240,"_",M4240),lvl_6[#Headers],0)),"Нет")</f>
        <v>Нет</v>
      </c>
      <c r="I4240" s="12">
        <v>1</v>
      </c>
      <c r="J4240" s="12">
        <v>4</v>
      </c>
      <c r="K4240" s="12">
        <v>1</v>
      </c>
      <c r="L4240" s="12">
        <v>5</v>
      </c>
      <c r="M4240" s="12">
        <v>2</v>
      </c>
      <c r="N4240" s="12">
        <v>0</v>
      </c>
      <c r="O4240" s="12">
        <f>COUNTIF($P$2:P4240,P4240)</f>
        <v>72</v>
      </c>
      <c r="P4240" s="12" t="str">
        <f t="shared" si="258"/>
        <v>141050200</v>
      </c>
      <c r="Q4240" s="12" t="str">
        <f t="shared" si="259"/>
        <v>1410502000072</v>
      </c>
      <c r="R4240" s="20" t="s">
        <v>3933</v>
      </c>
      <c r="AI4240" s="12" t="s">
        <v>100</v>
      </c>
      <c r="AK4240" s="12" t="s">
        <v>864</v>
      </c>
      <c r="AP4240" s="12" t="s">
        <v>100</v>
      </c>
      <c r="AR4240" s="12" t="s">
        <v>860</v>
      </c>
      <c r="BN4240" s="12">
        <v>1</v>
      </c>
    </row>
    <row r="4241" spans="1:66" ht="45" x14ac:dyDescent="0.25">
      <c r="A4241" s="12">
        <v>1</v>
      </c>
      <c r="B4241" s="11" t="str">
        <f t="shared" si="257"/>
        <v>Общий расчет. Анализ даты. Анализ даты. Символические звезды. Цветущий балдахин. Нет</v>
      </c>
      <c r="C4241" s="11" t="str">
        <f>IFERROR(VLOOKUP(I4241,lvl_1[],2,FALSE),"Нет")</f>
        <v>Общий расчет</v>
      </c>
      <c r="D4241" s="11" t="str">
        <f>IFERROR(VLOOKUP(Rule!J4241,lvl_2[],2,FALSE),"Нет")</f>
        <v>Анализ даты</v>
      </c>
      <c r="E4241" s="11" t="str">
        <f>IFERROR(VLOOKUP(Rule!K4241,lvl_3[],2,FALSE),"Нет")</f>
        <v>Анализ даты</v>
      </c>
      <c r="F4241" s="11" t="str">
        <f>IFERROR(INDEX(lvl_4[],MATCH(L4241,lvl_4[ID],0),MATCH(TEXT(K4241,"##0"),lvl_4[#Headers],0)),"Нет")</f>
        <v>Символические звезды</v>
      </c>
      <c r="G4241" s="11" t="str">
        <f>IFERROR(INDEX(lvl_5[],MATCH(M4241,lvl_5[ID],0),MATCH(_xlfn.CONCAT(TEXT(K4241,"##0"),"_",TEXT(L4241,"##0")),lvl_5[#Headers],0)),"Нет")</f>
        <v>Цветущий балдахин</v>
      </c>
      <c r="H4241" s="11" t="str">
        <f>IFERROR(INDEX(lvl_6[],MATCH(N4241,lvl_6[ID],0),MATCH(_xlfn.CONCAT(K4241,"_",L4241,"_",M4241),lvl_6[#Headers],0)),"Нет")</f>
        <v>Нет</v>
      </c>
      <c r="I4241" s="12">
        <v>1</v>
      </c>
      <c r="J4241" s="12">
        <v>4</v>
      </c>
      <c r="K4241" s="12">
        <v>1</v>
      </c>
      <c r="L4241" s="12">
        <v>5</v>
      </c>
      <c r="M4241" s="12">
        <v>3</v>
      </c>
      <c r="N4241" s="12">
        <v>0</v>
      </c>
      <c r="O4241" s="12">
        <f>COUNTIF($P$2:P4241,P4241)</f>
        <v>61</v>
      </c>
      <c r="P4241" s="12" t="str">
        <f t="shared" si="258"/>
        <v>141050300</v>
      </c>
      <c r="Q4241" s="12" t="str">
        <f t="shared" si="259"/>
        <v>1410503000061</v>
      </c>
      <c r="R4241" s="20" t="s">
        <v>3934</v>
      </c>
      <c r="AI4241" s="12" t="s">
        <v>100</v>
      </c>
      <c r="AK4241" s="12" t="s">
        <v>859</v>
      </c>
      <c r="AP4241" s="12" t="s">
        <v>100</v>
      </c>
      <c r="AR4241" s="12" t="s">
        <v>867</v>
      </c>
      <c r="BN4241" s="12">
        <v>1</v>
      </c>
    </row>
    <row r="4242" spans="1:66" ht="45" x14ac:dyDescent="0.25">
      <c r="A4242" s="12">
        <v>1</v>
      </c>
      <c r="B4242" s="11" t="str">
        <f t="shared" si="257"/>
        <v>Общий расчет. Анализ даты. Анализ даты. Символические звезды. Цветущий балдахин. Нет</v>
      </c>
      <c r="C4242" s="11" t="str">
        <f>IFERROR(VLOOKUP(I4242,lvl_1[],2,FALSE),"Нет")</f>
        <v>Общий расчет</v>
      </c>
      <c r="D4242" s="11" t="str">
        <f>IFERROR(VLOOKUP(Rule!J4242,lvl_2[],2,FALSE),"Нет")</f>
        <v>Анализ даты</v>
      </c>
      <c r="E4242" s="11" t="str">
        <f>IFERROR(VLOOKUP(Rule!K4242,lvl_3[],2,FALSE),"Нет")</f>
        <v>Анализ даты</v>
      </c>
      <c r="F4242" s="11" t="str">
        <f>IFERROR(INDEX(lvl_4[],MATCH(L4242,lvl_4[ID],0),MATCH(TEXT(K4242,"##0"),lvl_4[#Headers],0)),"Нет")</f>
        <v>Символические звезды</v>
      </c>
      <c r="G4242" s="11" t="str">
        <f>IFERROR(INDEX(lvl_5[],MATCH(M4242,lvl_5[ID],0),MATCH(_xlfn.CONCAT(TEXT(K4242,"##0"),"_",TEXT(L4242,"##0")),lvl_5[#Headers],0)),"Нет")</f>
        <v>Цветущий балдахин</v>
      </c>
      <c r="H4242" s="11" t="str">
        <f>IFERROR(INDEX(lvl_6[],MATCH(N4242,lvl_6[ID],0),MATCH(_xlfn.CONCAT(K4242,"_",L4242,"_",M4242),lvl_6[#Headers],0)),"Нет")</f>
        <v>Нет</v>
      </c>
      <c r="I4242" s="12">
        <v>1</v>
      </c>
      <c r="J4242" s="12">
        <v>4</v>
      </c>
      <c r="K4242" s="12">
        <v>1</v>
      </c>
      <c r="L4242" s="12">
        <v>5</v>
      </c>
      <c r="M4242" s="12">
        <v>3</v>
      </c>
      <c r="N4242" s="12">
        <v>0</v>
      </c>
      <c r="O4242" s="12">
        <f>COUNTIF($P$2:P4242,P4242)</f>
        <v>62</v>
      </c>
      <c r="P4242" s="12" t="str">
        <f t="shared" si="258"/>
        <v>141050300</v>
      </c>
      <c r="Q4242" s="12" t="str">
        <f t="shared" si="259"/>
        <v>1410503000062</v>
      </c>
      <c r="R4242" s="20" t="s">
        <v>3935</v>
      </c>
      <c r="AI4242" s="12" t="s">
        <v>100</v>
      </c>
      <c r="AK4242" s="12" t="s">
        <v>863</v>
      </c>
      <c r="AP4242" s="12" t="s">
        <v>100</v>
      </c>
      <c r="AR4242" s="12" t="s">
        <v>867</v>
      </c>
      <c r="BN4242" s="12">
        <v>1</v>
      </c>
    </row>
    <row r="4243" spans="1:66" ht="45" x14ac:dyDescent="0.25">
      <c r="A4243" s="12">
        <v>1</v>
      </c>
      <c r="B4243" s="11" t="str">
        <f t="shared" si="257"/>
        <v>Общий расчет. Анализ даты. Анализ даты. Символические звезды. Цветущий балдахин. Нет</v>
      </c>
      <c r="C4243" s="11" t="str">
        <f>IFERROR(VLOOKUP(I4243,lvl_1[],2,FALSE),"Нет")</f>
        <v>Общий расчет</v>
      </c>
      <c r="D4243" s="11" t="str">
        <f>IFERROR(VLOOKUP(Rule!J4243,lvl_2[],2,FALSE),"Нет")</f>
        <v>Анализ даты</v>
      </c>
      <c r="E4243" s="11" t="str">
        <f>IFERROR(VLOOKUP(Rule!K4243,lvl_3[],2,FALSE),"Нет")</f>
        <v>Анализ даты</v>
      </c>
      <c r="F4243" s="11" t="str">
        <f>IFERROR(INDEX(lvl_4[],MATCH(L4243,lvl_4[ID],0),MATCH(TEXT(K4243,"##0"),lvl_4[#Headers],0)),"Нет")</f>
        <v>Символические звезды</v>
      </c>
      <c r="G4243" s="11" t="str">
        <f>IFERROR(INDEX(lvl_5[],MATCH(M4243,lvl_5[ID],0),MATCH(_xlfn.CONCAT(TEXT(K4243,"##0"),"_",TEXT(L4243,"##0")),lvl_5[#Headers],0)),"Нет")</f>
        <v>Цветущий балдахин</v>
      </c>
      <c r="H4243" s="11" t="str">
        <f>IFERROR(INDEX(lvl_6[],MATCH(N4243,lvl_6[ID],0),MATCH(_xlfn.CONCAT(K4243,"_",L4243,"_",M4243),lvl_6[#Headers],0)),"Нет")</f>
        <v>Нет</v>
      </c>
      <c r="I4243" s="12">
        <v>1</v>
      </c>
      <c r="J4243" s="12">
        <v>4</v>
      </c>
      <c r="K4243" s="12">
        <v>1</v>
      </c>
      <c r="L4243" s="12">
        <v>5</v>
      </c>
      <c r="M4243" s="12">
        <v>3</v>
      </c>
      <c r="N4243" s="12">
        <v>0</v>
      </c>
      <c r="O4243" s="12">
        <f>COUNTIF($P$2:P4243,P4243)</f>
        <v>63</v>
      </c>
      <c r="P4243" s="12" t="str">
        <f t="shared" si="258"/>
        <v>141050300</v>
      </c>
      <c r="Q4243" s="12" t="str">
        <f t="shared" si="259"/>
        <v>1410503000063</v>
      </c>
      <c r="R4243" s="20" t="s">
        <v>3936</v>
      </c>
      <c r="AI4243" s="12" t="s">
        <v>100</v>
      </c>
      <c r="AK4243" s="12" t="s">
        <v>867</v>
      </c>
      <c r="AP4243" s="12" t="s">
        <v>100</v>
      </c>
      <c r="AR4243" s="12" t="s">
        <v>867</v>
      </c>
      <c r="BN4243" s="12">
        <v>1</v>
      </c>
    </row>
    <row r="4244" spans="1:66" ht="45" x14ac:dyDescent="0.25">
      <c r="A4244" s="12">
        <v>1</v>
      </c>
      <c r="B4244" s="11" t="str">
        <f t="shared" si="257"/>
        <v>Общий расчет. Анализ даты. Анализ даты. Символические звезды. Цветущий балдахин. Нет</v>
      </c>
      <c r="C4244" s="11" t="str">
        <f>IFERROR(VLOOKUP(I4244,lvl_1[],2,FALSE),"Нет")</f>
        <v>Общий расчет</v>
      </c>
      <c r="D4244" s="11" t="str">
        <f>IFERROR(VLOOKUP(Rule!J4244,lvl_2[],2,FALSE),"Нет")</f>
        <v>Анализ даты</v>
      </c>
      <c r="E4244" s="11" t="str">
        <f>IFERROR(VLOOKUP(Rule!K4244,lvl_3[],2,FALSE),"Нет")</f>
        <v>Анализ даты</v>
      </c>
      <c r="F4244" s="11" t="str">
        <f>IFERROR(INDEX(lvl_4[],MATCH(L4244,lvl_4[ID],0),MATCH(TEXT(K4244,"##0"),lvl_4[#Headers],0)),"Нет")</f>
        <v>Символические звезды</v>
      </c>
      <c r="G4244" s="11" t="str">
        <f>IFERROR(INDEX(lvl_5[],MATCH(M4244,lvl_5[ID],0),MATCH(_xlfn.CONCAT(TEXT(K4244,"##0"),"_",TEXT(L4244,"##0")),lvl_5[#Headers],0)),"Нет")</f>
        <v>Цветущий балдахин</v>
      </c>
      <c r="H4244" s="11" t="str">
        <f>IFERROR(INDEX(lvl_6[],MATCH(N4244,lvl_6[ID],0),MATCH(_xlfn.CONCAT(K4244,"_",L4244,"_",M4244),lvl_6[#Headers],0)),"Нет")</f>
        <v>Нет</v>
      </c>
      <c r="I4244" s="12">
        <v>1</v>
      </c>
      <c r="J4244" s="12">
        <v>4</v>
      </c>
      <c r="K4244" s="12">
        <v>1</v>
      </c>
      <c r="L4244" s="12">
        <v>5</v>
      </c>
      <c r="M4244" s="12">
        <v>3</v>
      </c>
      <c r="N4244" s="12">
        <v>0</v>
      </c>
      <c r="O4244" s="12">
        <f>COUNTIF($P$2:P4244,P4244)</f>
        <v>64</v>
      </c>
      <c r="P4244" s="12" t="str">
        <f t="shared" si="258"/>
        <v>141050300</v>
      </c>
      <c r="Q4244" s="12" t="str">
        <f t="shared" si="259"/>
        <v>1410503000064</v>
      </c>
      <c r="R4244" s="20" t="s">
        <v>3937</v>
      </c>
      <c r="AI4244" s="12" t="s">
        <v>100</v>
      </c>
      <c r="AK4244" s="12" t="s">
        <v>862</v>
      </c>
      <c r="AP4244" s="12" t="s">
        <v>100</v>
      </c>
      <c r="AR4244" s="12" t="s">
        <v>870</v>
      </c>
      <c r="BN4244" s="12">
        <v>1</v>
      </c>
    </row>
    <row r="4245" spans="1:66" ht="45" x14ac:dyDescent="0.25">
      <c r="A4245" s="12">
        <v>1</v>
      </c>
      <c r="B4245" s="11" t="str">
        <f t="shared" si="257"/>
        <v>Общий расчет. Анализ даты. Анализ даты. Символические звезды. Цветущий балдахин. Нет</v>
      </c>
      <c r="C4245" s="11" t="str">
        <f>IFERROR(VLOOKUP(I4245,lvl_1[],2,FALSE),"Нет")</f>
        <v>Общий расчет</v>
      </c>
      <c r="D4245" s="11" t="str">
        <f>IFERROR(VLOOKUP(Rule!J4245,lvl_2[],2,FALSE),"Нет")</f>
        <v>Анализ даты</v>
      </c>
      <c r="E4245" s="11" t="str">
        <f>IFERROR(VLOOKUP(Rule!K4245,lvl_3[],2,FALSE),"Нет")</f>
        <v>Анализ даты</v>
      </c>
      <c r="F4245" s="11" t="str">
        <f>IFERROR(INDEX(lvl_4[],MATCH(L4245,lvl_4[ID],0),MATCH(TEXT(K4245,"##0"),lvl_4[#Headers],0)),"Нет")</f>
        <v>Символические звезды</v>
      </c>
      <c r="G4245" s="11" t="str">
        <f>IFERROR(INDEX(lvl_5[],MATCH(M4245,lvl_5[ID],0),MATCH(_xlfn.CONCAT(TEXT(K4245,"##0"),"_",TEXT(L4245,"##0")),lvl_5[#Headers],0)),"Нет")</f>
        <v>Цветущий балдахин</v>
      </c>
      <c r="H4245" s="11" t="str">
        <f>IFERROR(INDEX(lvl_6[],MATCH(N4245,lvl_6[ID],0),MATCH(_xlfn.CONCAT(K4245,"_",L4245,"_",M4245),lvl_6[#Headers],0)),"Нет")</f>
        <v>Нет</v>
      </c>
      <c r="I4245" s="12">
        <v>1</v>
      </c>
      <c r="J4245" s="12">
        <v>4</v>
      </c>
      <c r="K4245" s="12">
        <v>1</v>
      </c>
      <c r="L4245" s="12">
        <v>5</v>
      </c>
      <c r="M4245" s="12">
        <v>3</v>
      </c>
      <c r="N4245" s="12">
        <v>0</v>
      </c>
      <c r="O4245" s="12">
        <f>COUNTIF($P$2:P4245,P4245)</f>
        <v>65</v>
      </c>
      <c r="P4245" s="12" t="str">
        <f t="shared" si="258"/>
        <v>141050300</v>
      </c>
      <c r="Q4245" s="12" t="str">
        <f t="shared" si="259"/>
        <v>1410503000065</v>
      </c>
      <c r="R4245" s="20" t="s">
        <v>3938</v>
      </c>
      <c r="AI4245" s="12" t="s">
        <v>100</v>
      </c>
      <c r="AK4245" s="12" t="s">
        <v>866</v>
      </c>
      <c r="AP4245" s="12" t="s">
        <v>100</v>
      </c>
      <c r="AR4245" s="12" t="s">
        <v>870</v>
      </c>
      <c r="BN4245" s="12">
        <v>1</v>
      </c>
    </row>
    <row r="4246" spans="1:66" ht="45" x14ac:dyDescent="0.25">
      <c r="A4246" s="12">
        <v>1</v>
      </c>
      <c r="B4246" s="11" t="str">
        <f t="shared" si="257"/>
        <v>Общий расчет. Анализ даты. Анализ даты. Символические звезды. Цветущий балдахин. Нет</v>
      </c>
      <c r="C4246" s="11" t="str">
        <f>IFERROR(VLOOKUP(I4246,lvl_1[],2,FALSE),"Нет")</f>
        <v>Общий расчет</v>
      </c>
      <c r="D4246" s="11" t="str">
        <f>IFERROR(VLOOKUP(Rule!J4246,lvl_2[],2,FALSE),"Нет")</f>
        <v>Анализ даты</v>
      </c>
      <c r="E4246" s="11" t="str">
        <f>IFERROR(VLOOKUP(Rule!K4246,lvl_3[],2,FALSE),"Нет")</f>
        <v>Анализ даты</v>
      </c>
      <c r="F4246" s="11" t="str">
        <f>IFERROR(INDEX(lvl_4[],MATCH(L4246,lvl_4[ID],0),MATCH(TEXT(K4246,"##0"),lvl_4[#Headers],0)),"Нет")</f>
        <v>Символические звезды</v>
      </c>
      <c r="G4246" s="11" t="str">
        <f>IFERROR(INDEX(lvl_5[],MATCH(M4246,lvl_5[ID],0),MATCH(_xlfn.CONCAT(TEXT(K4246,"##0"),"_",TEXT(L4246,"##0")),lvl_5[#Headers],0)),"Нет")</f>
        <v>Цветущий балдахин</v>
      </c>
      <c r="H4246" s="11" t="str">
        <f>IFERROR(INDEX(lvl_6[],MATCH(N4246,lvl_6[ID],0),MATCH(_xlfn.CONCAT(K4246,"_",L4246,"_",M4246),lvl_6[#Headers],0)),"Нет")</f>
        <v>Нет</v>
      </c>
      <c r="I4246" s="12">
        <v>1</v>
      </c>
      <c r="J4246" s="12">
        <v>4</v>
      </c>
      <c r="K4246" s="12">
        <v>1</v>
      </c>
      <c r="L4246" s="12">
        <v>5</v>
      </c>
      <c r="M4246" s="12">
        <v>3</v>
      </c>
      <c r="N4246" s="12">
        <v>0</v>
      </c>
      <c r="O4246" s="12">
        <f>COUNTIF($P$2:P4246,P4246)</f>
        <v>66</v>
      </c>
      <c r="P4246" s="12" t="str">
        <f t="shared" si="258"/>
        <v>141050300</v>
      </c>
      <c r="Q4246" s="12" t="str">
        <f t="shared" si="259"/>
        <v>1410503000066</v>
      </c>
      <c r="R4246" s="20" t="s">
        <v>3939</v>
      </c>
      <c r="AI4246" s="12" t="s">
        <v>100</v>
      </c>
      <c r="AK4246" s="12" t="s">
        <v>870</v>
      </c>
      <c r="AP4246" s="12" t="s">
        <v>100</v>
      </c>
      <c r="AR4246" s="12" t="s">
        <v>870</v>
      </c>
      <c r="BN4246" s="12">
        <v>1</v>
      </c>
    </row>
    <row r="4247" spans="1:66" ht="45" x14ac:dyDescent="0.25">
      <c r="A4247" s="12">
        <v>1</v>
      </c>
      <c r="B4247" s="11" t="str">
        <f t="shared" si="257"/>
        <v>Общий расчет. Анализ даты. Анализ даты. Символические звезды. Цветущий балдахин. Нет</v>
      </c>
      <c r="C4247" s="11" t="str">
        <f>IFERROR(VLOOKUP(I4247,lvl_1[],2,FALSE),"Нет")</f>
        <v>Общий расчет</v>
      </c>
      <c r="D4247" s="11" t="str">
        <f>IFERROR(VLOOKUP(Rule!J4247,lvl_2[],2,FALSE),"Нет")</f>
        <v>Анализ даты</v>
      </c>
      <c r="E4247" s="11" t="str">
        <f>IFERROR(VLOOKUP(Rule!K4247,lvl_3[],2,FALSE),"Нет")</f>
        <v>Анализ даты</v>
      </c>
      <c r="F4247" s="11" t="str">
        <f>IFERROR(INDEX(lvl_4[],MATCH(L4247,lvl_4[ID],0),MATCH(TEXT(K4247,"##0"),lvl_4[#Headers],0)),"Нет")</f>
        <v>Символические звезды</v>
      </c>
      <c r="G4247" s="11" t="str">
        <f>IFERROR(INDEX(lvl_5[],MATCH(M4247,lvl_5[ID],0),MATCH(_xlfn.CONCAT(TEXT(K4247,"##0"),"_",TEXT(L4247,"##0")),lvl_5[#Headers],0)),"Нет")</f>
        <v>Цветущий балдахин</v>
      </c>
      <c r="H4247" s="11" t="str">
        <f>IFERROR(INDEX(lvl_6[],MATCH(N4247,lvl_6[ID],0),MATCH(_xlfn.CONCAT(K4247,"_",L4247,"_",M4247),lvl_6[#Headers],0)),"Нет")</f>
        <v>Нет</v>
      </c>
      <c r="I4247" s="12">
        <v>1</v>
      </c>
      <c r="J4247" s="12">
        <v>4</v>
      </c>
      <c r="K4247" s="12">
        <v>1</v>
      </c>
      <c r="L4247" s="12">
        <v>5</v>
      </c>
      <c r="M4247" s="12">
        <v>3</v>
      </c>
      <c r="N4247" s="12">
        <v>0</v>
      </c>
      <c r="O4247" s="12">
        <f>COUNTIF($P$2:P4247,P4247)</f>
        <v>67</v>
      </c>
      <c r="P4247" s="12" t="str">
        <f t="shared" si="258"/>
        <v>141050300</v>
      </c>
      <c r="Q4247" s="12" t="str">
        <f t="shared" si="259"/>
        <v>1410503000067</v>
      </c>
      <c r="R4247" s="20" t="s">
        <v>3940</v>
      </c>
      <c r="AI4247" s="12" t="s">
        <v>100</v>
      </c>
      <c r="AK4247" s="12" t="s">
        <v>865</v>
      </c>
      <c r="AP4247" s="12" t="s">
        <v>100</v>
      </c>
      <c r="AR4247" s="12" t="s">
        <v>861</v>
      </c>
      <c r="BN4247" s="12">
        <v>1</v>
      </c>
    </row>
    <row r="4248" spans="1:66" ht="45" x14ac:dyDescent="0.25">
      <c r="A4248" s="12">
        <v>1</v>
      </c>
      <c r="B4248" s="11" t="str">
        <f t="shared" si="257"/>
        <v>Общий расчет. Анализ даты. Анализ даты. Символические звезды. Цветущий балдахин. Нет</v>
      </c>
      <c r="C4248" s="11" t="str">
        <f>IFERROR(VLOOKUP(I4248,lvl_1[],2,FALSE),"Нет")</f>
        <v>Общий расчет</v>
      </c>
      <c r="D4248" s="11" t="str">
        <f>IFERROR(VLOOKUP(Rule!J4248,lvl_2[],2,FALSE),"Нет")</f>
        <v>Анализ даты</v>
      </c>
      <c r="E4248" s="11" t="str">
        <f>IFERROR(VLOOKUP(Rule!K4248,lvl_3[],2,FALSE),"Нет")</f>
        <v>Анализ даты</v>
      </c>
      <c r="F4248" s="11" t="str">
        <f>IFERROR(INDEX(lvl_4[],MATCH(L4248,lvl_4[ID],0),MATCH(TEXT(K4248,"##0"),lvl_4[#Headers],0)),"Нет")</f>
        <v>Символические звезды</v>
      </c>
      <c r="G4248" s="11" t="str">
        <f>IFERROR(INDEX(lvl_5[],MATCH(M4248,lvl_5[ID],0),MATCH(_xlfn.CONCAT(TEXT(K4248,"##0"),"_",TEXT(L4248,"##0")),lvl_5[#Headers],0)),"Нет")</f>
        <v>Цветущий балдахин</v>
      </c>
      <c r="H4248" s="11" t="str">
        <f>IFERROR(INDEX(lvl_6[],MATCH(N4248,lvl_6[ID],0),MATCH(_xlfn.CONCAT(K4248,"_",L4248,"_",M4248),lvl_6[#Headers],0)),"Нет")</f>
        <v>Нет</v>
      </c>
      <c r="I4248" s="12">
        <v>1</v>
      </c>
      <c r="J4248" s="12">
        <v>4</v>
      </c>
      <c r="K4248" s="12">
        <v>1</v>
      </c>
      <c r="L4248" s="12">
        <v>5</v>
      </c>
      <c r="M4248" s="12">
        <v>3</v>
      </c>
      <c r="N4248" s="12">
        <v>0</v>
      </c>
      <c r="O4248" s="12">
        <f>COUNTIF($P$2:P4248,P4248)</f>
        <v>68</v>
      </c>
      <c r="P4248" s="12" t="str">
        <f t="shared" si="258"/>
        <v>141050300</v>
      </c>
      <c r="Q4248" s="12" t="str">
        <f t="shared" si="259"/>
        <v>1410503000068</v>
      </c>
      <c r="R4248" s="20" t="s">
        <v>3941</v>
      </c>
      <c r="AI4248" s="12" t="s">
        <v>100</v>
      </c>
      <c r="AK4248" s="12" t="s">
        <v>869</v>
      </c>
      <c r="AP4248" s="12" t="s">
        <v>100</v>
      </c>
      <c r="AR4248" s="12" t="s">
        <v>861</v>
      </c>
      <c r="BN4248" s="12">
        <v>1</v>
      </c>
    </row>
    <row r="4249" spans="1:66" ht="45" x14ac:dyDescent="0.25">
      <c r="A4249" s="12">
        <v>1</v>
      </c>
      <c r="B4249" s="11" t="str">
        <f t="shared" si="257"/>
        <v>Общий расчет. Анализ даты. Анализ даты. Символические звезды. Цветущий балдахин. Нет</v>
      </c>
      <c r="C4249" s="11" t="str">
        <f>IFERROR(VLOOKUP(I4249,lvl_1[],2,FALSE),"Нет")</f>
        <v>Общий расчет</v>
      </c>
      <c r="D4249" s="11" t="str">
        <f>IFERROR(VLOOKUP(Rule!J4249,lvl_2[],2,FALSE),"Нет")</f>
        <v>Анализ даты</v>
      </c>
      <c r="E4249" s="11" t="str">
        <f>IFERROR(VLOOKUP(Rule!K4249,lvl_3[],2,FALSE),"Нет")</f>
        <v>Анализ даты</v>
      </c>
      <c r="F4249" s="11" t="str">
        <f>IFERROR(INDEX(lvl_4[],MATCH(L4249,lvl_4[ID],0),MATCH(TEXT(K4249,"##0"),lvl_4[#Headers],0)),"Нет")</f>
        <v>Символические звезды</v>
      </c>
      <c r="G4249" s="11" t="str">
        <f>IFERROR(INDEX(lvl_5[],MATCH(M4249,lvl_5[ID],0),MATCH(_xlfn.CONCAT(TEXT(K4249,"##0"),"_",TEXT(L4249,"##0")),lvl_5[#Headers],0)),"Нет")</f>
        <v>Цветущий балдахин</v>
      </c>
      <c r="H4249" s="11" t="str">
        <f>IFERROR(INDEX(lvl_6[],MATCH(N4249,lvl_6[ID],0),MATCH(_xlfn.CONCAT(K4249,"_",L4249,"_",M4249),lvl_6[#Headers],0)),"Нет")</f>
        <v>Нет</v>
      </c>
      <c r="I4249" s="12">
        <v>1</v>
      </c>
      <c r="J4249" s="12">
        <v>4</v>
      </c>
      <c r="K4249" s="12">
        <v>1</v>
      </c>
      <c r="L4249" s="12">
        <v>5</v>
      </c>
      <c r="M4249" s="12">
        <v>3</v>
      </c>
      <c r="N4249" s="12">
        <v>0</v>
      </c>
      <c r="O4249" s="12">
        <f>COUNTIF($P$2:P4249,P4249)</f>
        <v>69</v>
      </c>
      <c r="P4249" s="12" t="str">
        <f t="shared" si="258"/>
        <v>141050300</v>
      </c>
      <c r="Q4249" s="12" t="str">
        <f t="shared" si="259"/>
        <v>1410503000069</v>
      </c>
      <c r="R4249" s="20" t="s">
        <v>3942</v>
      </c>
      <c r="AI4249" s="12" t="s">
        <v>100</v>
      </c>
      <c r="AK4249" s="12" t="s">
        <v>861</v>
      </c>
      <c r="AP4249" s="12" t="s">
        <v>100</v>
      </c>
      <c r="AR4249" s="12" t="s">
        <v>861</v>
      </c>
      <c r="BN4249" s="12">
        <v>1</v>
      </c>
    </row>
    <row r="4250" spans="1:66" ht="45" x14ac:dyDescent="0.25">
      <c r="A4250" s="12">
        <v>1</v>
      </c>
      <c r="B4250" s="11" t="str">
        <f t="shared" si="257"/>
        <v>Общий расчет. Анализ даты. Анализ даты. Символические звезды. Цветущий балдахин. Нет</v>
      </c>
      <c r="C4250" s="11" t="str">
        <f>IFERROR(VLOOKUP(I4250,lvl_1[],2,FALSE),"Нет")</f>
        <v>Общий расчет</v>
      </c>
      <c r="D4250" s="11" t="str">
        <f>IFERROR(VLOOKUP(Rule!J4250,lvl_2[],2,FALSE),"Нет")</f>
        <v>Анализ даты</v>
      </c>
      <c r="E4250" s="11" t="str">
        <f>IFERROR(VLOOKUP(Rule!K4250,lvl_3[],2,FALSE),"Нет")</f>
        <v>Анализ даты</v>
      </c>
      <c r="F4250" s="11" t="str">
        <f>IFERROR(INDEX(lvl_4[],MATCH(L4250,lvl_4[ID],0),MATCH(TEXT(K4250,"##0"),lvl_4[#Headers],0)),"Нет")</f>
        <v>Символические звезды</v>
      </c>
      <c r="G4250" s="11" t="str">
        <f>IFERROR(INDEX(lvl_5[],MATCH(M4250,lvl_5[ID],0),MATCH(_xlfn.CONCAT(TEXT(K4250,"##0"),"_",TEXT(L4250,"##0")),lvl_5[#Headers],0)),"Нет")</f>
        <v>Цветущий балдахин</v>
      </c>
      <c r="H4250" s="11" t="str">
        <f>IFERROR(INDEX(lvl_6[],MATCH(N4250,lvl_6[ID],0),MATCH(_xlfn.CONCAT(K4250,"_",L4250,"_",M4250),lvl_6[#Headers],0)),"Нет")</f>
        <v>Нет</v>
      </c>
      <c r="I4250" s="12">
        <v>1</v>
      </c>
      <c r="J4250" s="12">
        <v>4</v>
      </c>
      <c r="K4250" s="12">
        <v>1</v>
      </c>
      <c r="L4250" s="12">
        <v>5</v>
      </c>
      <c r="M4250" s="12">
        <v>3</v>
      </c>
      <c r="N4250" s="12">
        <v>0</v>
      </c>
      <c r="O4250" s="12">
        <f>COUNTIF($P$2:P4250,P4250)</f>
        <v>70</v>
      </c>
      <c r="P4250" s="12" t="str">
        <f t="shared" si="258"/>
        <v>141050300</v>
      </c>
      <c r="Q4250" s="12" t="str">
        <f t="shared" si="259"/>
        <v>1410503000070</v>
      </c>
      <c r="R4250" s="20" t="s">
        <v>3943</v>
      </c>
      <c r="AI4250" s="12" t="s">
        <v>100</v>
      </c>
      <c r="AK4250" s="12" t="s">
        <v>868</v>
      </c>
      <c r="AP4250" s="12" t="s">
        <v>100</v>
      </c>
      <c r="AR4250" s="12" t="s">
        <v>864</v>
      </c>
      <c r="BN4250" s="12">
        <v>1</v>
      </c>
    </row>
    <row r="4251" spans="1:66" ht="45" x14ac:dyDescent="0.25">
      <c r="A4251" s="12">
        <v>1</v>
      </c>
      <c r="B4251" s="11" t="str">
        <f t="shared" si="257"/>
        <v>Общий расчет. Анализ даты. Анализ даты. Символические звезды. Цветущий балдахин. Нет</v>
      </c>
      <c r="C4251" s="11" t="str">
        <f>IFERROR(VLOOKUP(I4251,lvl_1[],2,FALSE),"Нет")</f>
        <v>Общий расчет</v>
      </c>
      <c r="D4251" s="11" t="str">
        <f>IFERROR(VLOOKUP(Rule!J4251,lvl_2[],2,FALSE),"Нет")</f>
        <v>Анализ даты</v>
      </c>
      <c r="E4251" s="11" t="str">
        <f>IFERROR(VLOOKUP(Rule!K4251,lvl_3[],2,FALSE),"Нет")</f>
        <v>Анализ даты</v>
      </c>
      <c r="F4251" s="11" t="str">
        <f>IFERROR(INDEX(lvl_4[],MATCH(L4251,lvl_4[ID],0),MATCH(TEXT(K4251,"##0"),lvl_4[#Headers],0)),"Нет")</f>
        <v>Символические звезды</v>
      </c>
      <c r="G4251" s="11" t="str">
        <f>IFERROR(INDEX(lvl_5[],MATCH(M4251,lvl_5[ID],0),MATCH(_xlfn.CONCAT(TEXT(K4251,"##0"),"_",TEXT(L4251,"##0")),lvl_5[#Headers],0)),"Нет")</f>
        <v>Цветущий балдахин</v>
      </c>
      <c r="H4251" s="11" t="str">
        <f>IFERROR(INDEX(lvl_6[],MATCH(N4251,lvl_6[ID],0),MATCH(_xlfn.CONCAT(K4251,"_",L4251,"_",M4251),lvl_6[#Headers],0)),"Нет")</f>
        <v>Нет</v>
      </c>
      <c r="I4251" s="12">
        <v>1</v>
      </c>
      <c r="J4251" s="12">
        <v>4</v>
      </c>
      <c r="K4251" s="12">
        <v>1</v>
      </c>
      <c r="L4251" s="12">
        <v>5</v>
      </c>
      <c r="M4251" s="12">
        <v>3</v>
      </c>
      <c r="N4251" s="12">
        <v>0</v>
      </c>
      <c r="O4251" s="12">
        <f>COUNTIF($P$2:P4251,P4251)</f>
        <v>71</v>
      </c>
      <c r="P4251" s="12" t="str">
        <f t="shared" si="258"/>
        <v>141050300</v>
      </c>
      <c r="Q4251" s="12" t="str">
        <f t="shared" si="259"/>
        <v>1410503000071</v>
      </c>
      <c r="R4251" s="20" t="s">
        <v>3944</v>
      </c>
      <c r="AI4251" s="12" t="s">
        <v>100</v>
      </c>
      <c r="AK4251" s="12" t="s">
        <v>860</v>
      </c>
      <c r="AP4251" s="12" t="s">
        <v>100</v>
      </c>
      <c r="AR4251" s="12" t="s">
        <v>864</v>
      </c>
      <c r="BN4251" s="12">
        <v>1</v>
      </c>
    </row>
    <row r="4252" spans="1:66" ht="45" x14ac:dyDescent="0.25">
      <c r="A4252" s="12">
        <v>1</v>
      </c>
      <c r="B4252" s="11" t="str">
        <f t="shared" si="257"/>
        <v>Общий расчет. Анализ даты. Анализ даты. Символические звезды. Цветущий балдахин. Нет</v>
      </c>
      <c r="C4252" s="11" t="str">
        <f>IFERROR(VLOOKUP(I4252,lvl_1[],2,FALSE),"Нет")</f>
        <v>Общий расчет</v>
      </c>
      <c r="D4252" s="11" t="str">
        <f>IFERROR(VLOOKUP(Rule!J4252,lvl_2[],2,FALSE),"Нет")</f>
        <v>Анализ даты</v>
      </c>
      <c r="E4252" s="11" t="str">
        <f>IFERROR(VLOOKUP(Rule!K4252,lvl_3[],2,FALSE),"Нет")</f>
        <v>Анализ даты</v>
      </c>
      <c r="F4252" s="11" t="str">
        <f>IFERROR(INDEX(lvl_4[],MATCH(L4252,lvl_4[ID],0),MATCH(TEXT(K4252,"##0"),lvl_4[#Headers],0)),"Нет")</f>
        <v>Символические звезды</v>
      </c>
      <c r="G4252" s="11" t="str">
        <f>IFERROR(INDEX(lvl_5[],MATCH(M4252,lvl_5[ID],0),MATCH(_xlfn.CONCAT(TEXT(K4252,"##0"),"_",TEXT(L4252,"##0")),lvl_5[#Headers],0)),"Нет")</f>
        <v>Цветущий балдахин</v>
      </c>
      <c r="H4252" s="11" t="str">
        <f>IFERROR(INDEX(lvl_6[],MATCH(N4252,lvl_6[ID],0),MATCH(_xlfn.CONCAT(K4252,"_",L4252,"_",M4252),lvl_6[#Headers],0)),"Нет")</f>
        <v>Нет</v>
      </c>
      <c r="I4252" s="12">
        <v>1</v>
      </c>
      <c r="J4252" s="12">
        <v>4</v>
      </c>
      <c r="K4252" s="12">
        <v>1</v>
      </c>
      <c r="L4252" s="12">
        <v>5</v>
      </c>
      <c r="M4252" s="12">
        <v>3</v>
      </c>
      <c r="N4252" s="12">
        <v>0</v>
      </c>
      <c r="O4252" s="12">
        <f>COUNTIF($P$2:P4252,P4252)</f>
        <v>72</v>
      </c>
      <c r="P4252" s="12" t="str">
        <f t="shared" si="258"/>
        <v>141050300</v>
      </c>
      <c r="Q4252" s="12" t="str">
        <f t="shared" si="259"/>
        <v>1410503000072</v>
      </c>
      <c r="R4252" s="20" t="s">
        <v>3945</v>
      </c>
      <c r="AI4252" s="12" t="s">
        <v>100</v>
      </c>
      <c r="AK4252" s="12" t="s">
        <v>864</v>
      </c>
      <c r="AP4252" s="12" t="s">
        <v>100</v>
      </c>
      <c r="AR4252" s="12" t="s">
        <v>864</v>
      </c>
      <c r="BN4252" s="12">
        <v>1</v>
      </c>
    </row>
    <row r="4253" spans="1:66" ht="45" x14ac:dyDescent="0.25">
      <c r="A4253" s="12">
        <v>1</v>
      </c>
      <c r="B4253" s="11" t="str">
        <f t="shared" si="257"/>
        <v>Общий расчет. Анализ даты. Анализ даты. Символические звезды. Почтовая лошадь. Нет</v>
      </c>
      <c r="C4253" s="11" t="str">
        <f>IFERROR(VLOOKUP(I4253,lvl_1[],2,FALSE),"Нет")</f>
        <v>Общий расчет</v>
      </c>
      <c r="D4253" s="11" t="str">
        <f>IFERROR(VLOOKUP(Rule!J4253,lvl_2[],2,FALSE),"Нет")</f>
        <v>Анализ даты</v>
      </c>
      <c r="E4253" s="11" t="str">
        <f>IFERROR(VLOOKUP(Rule!K4253,lvl_3[],2,FALSE),"Нет")</f>
        <v>Анализ даты</v>
      </c>
      <c r="F4253" s="11" t="str">
        <f>IFERROR(INDEX(lvl_4[],MATCH(L4253,lvl_4[ID],0),MATCH(TEXT(K4253,"##0"),lvl_4[#Headers],0)),"Нет")</f>
        <v>Символические звезды</v>
      </c>
      <c r="G4253" s="11" t="str">
        <f>IFERROR(INDEX(lvl_5[],MATCH(M4253,lvl_5[ID],0),MATCH(_xlfn.CONCAT(TEXT(K4253,"##0"),"_",TEXT(L4253,"##0")),lvl_5[#Headers],0)),"Нет")</f>
        <v>Почтовая лошадь</v>
      </c>
      <c r="H4253" s="11" t="str">
        <f>IFERROR(INDEX(lvl_6[],MATCH(N4253,lvl_6[ID],0),MATCH(_xlfn.CONCAT(K4253,"_",L4253,"_",M4253),lvl_6[#Headers],0)),"Нет")</f>
        <v>Нет</v>
      </c>
      <c r="I4253" s="12">
        <v>1</v>
      </c>
      <c r="J4253" s="12">
        <v>4</v>
      </c>
      <c r="K4253" s="12">
        <v>1</v>
      </c>
      <c r="L4253" s="12">
        <v>5</v>
      </c>
      <c r="M4253" s="12">
        <v>4</v>
      </c>
      <c r="N4253" s="12">
        <v>0</v>
      </c>
      <c r="O4253" s="12">
        <f>COUNTIF($P$2:P4253,P4253)</f>
        <v>61</v>
      </c>
      <c r="P4253" s="12" t="str">
        <f t="shared" si="258"/>
        <v>141050400</v>
      </c>
      <c r="Q4253" s="12" t="str">
        <f t="shared" si="259"/>
        <v>1410504000061</v>
      </c>
      <c r="R4253" s="20" t="s">
        <v>3946</v>
      </c>
      <c r="AI4253" s="12" t="s">
        <v>100</v>
      </c>
      <c r="AK4253" s="12" t="s">
        <v>859</v>
      </c>
      <c r="AP4253" s="12" t="s">
        <v>100</v>
      </c>
      <c r="AR4253" s="12" t="s">
        <v>865</v>
      </c>
      <c r="BN4253" s="12">
        <v>1</v>
      </c>
    </row>
    <row r="4254" spans="1:66" ht="45" x14ac:dyDescent="0.25">
      <c r="A4254" s="12">
        <v>1</v>
      </c>
      <c r="B4254" s="11" t="str">
        <f t="shared" si="257"/>
        <v>Общий расчет. Анализ даты. Анализ даты. Символические звезды. Почтовая лошадь. Нет</v>
      </c>
      <c r="C4254" s="11" t="str">
        <f>IFERROR(VLOOKUP(I4254,lvl_1[],2,FALSE),"Нет")</f>
        <v>Общий расчет</v>
      </c>
      <c r="D4254" s="11" t="str">
        <f>IFERROR(VLOOKUP(Rule!J4254,lvl_2[],2,FALSE),"Нет")</f>
        <v>Анализ даты</v>
      </c>
      <c r="E4254" s="11" t="str">
        <f>IFERROR(VLOOKUP(Rule!K4254,lvl_3[],2,FALSE),"Нет")</f>
        <v>Анализ даты</v>
      </c>
      <c r="F4254" s="11" t="str">
        <f>IFERROR(INDEX(lvl_4[],MATCH(L4254,lvl_4[ID],0),MATCH(TEXT(K4254,"##0"),lvl_4[#Headers],0)),"Нет")</f>
        <v>Символические звезды</v>
      </c>
      <c r="G4254" s="11" t="str">
        <f>IFERROR(INDEX(lvl_5[],MATCH(M4254,lvl_5[ID],0),MATCH(_xlfn.CONCAT(TEXT(K4254,"##0"),"_",TEXT(L4254,"##0")),lvl_5[#Headers],0)),"Нет")</f>
        <v>Почтовая лошадь</v>
      </c>
      <c r="H4254" s="11" t="str">
        <f>IFERROR(INDEX(lvl_6[],MATCH(N4254,lvl_6[ID],0),MATCH(_xlfn.CONCAT(K4254,"_",L4254,"_",M4254),lvl_6[#Headers],0)),"Нет")</f>
        <v>Нет</v>
      </c>
      <c r="I4254" s="12">
        <v>1</v>
      </c>
      <c r="J4254" s="12">
        <v>4</v>
      </c>
      <c r="K4254" s="12">
        <v>1</v>
      </c>
      <c r="L4254" s="12">
        <v>5</v>
      </c>
      <c r="M4254" s="12">
        <v>4</v>
      </c>
      <c r="N4254" s="12">
        <v>0</v>
      </c>
      <c r="O4254" s="12">
        <f>COUNTIF($P$2:P4254,P4254)</f>
        <v>62</v>
      </c>
      <c r="P4254" s="12" t="str">
        <f t="shared" si="258"/>
        <v>141050400</v>
      </c>
      <c r="Q4254" s="12" t="str">
        <f t="shared" si="259"/>
        <v>1410504000062</v>
      </c>
      <c r="R4254" s="20" t="s">
        <v>3947</v>
      </c>
      <c r="AI4254" s="12" t="s">
        <v>100</v>
      </c>
      <c r="AK4254" s="12" t="s">
        <v>863</v>
      </c>
      <c r="AP4254" s="12" t="s">
        <v>100</v>
      </c>
      <c r="AR4254" s="12" t="s">
        <v>865</v>
      </c>
      <c r="BN4254" s="12">
        <v>1</v>
      </c>
    </row>
    <row r="4255" spans="1:66" ht="45" x14ac:dyDescent="0.25">
      <c r="A4255" s="12">
        <v>1</v>
      </c>
      <c r="B4255" s="11" t="str">
        <f t="shared" si="257"/>
        <v>Общий расчет. Анализ даты. Анализ даты. Символические звезды. Почтовая лошадь. Нет</v>
      </c>
      <c r="C4255" s="11" t="str">
        <f>IFERROR(VLOOKUP(I4255,lvl_1[],2,FALSE),"Нет")</f>
        <v>Общий расчет</v>
      </c>
      <c r="D4255" s="11" t="str">
        <f>IFERROR(VLOOKUP(Rule!J4255,lvl_2[],2,FALSE),"Нет")</f>
        <v>Анализ даты</v>
      </c>
      <c r="E4255" s="11" t="str">
        <f>IFERROR(VLOOKUP(Rule!K4255,lvl_3[],2,FALSE),"Нет")</f>
        <v>Анализ даты</v>
      </c>
      <c r="F4255" s="11" t="str">
        <f>IFERROR(INDEX(lvl_4[],MATCH(L4255,lvl_4[ID],0),MATCH(TEXT(K4255,"##0"),lvl_4[#Headers],0)),"Нет")</f>
        <v>Символические звезды</v>
      </c>
      <c r="G4255" s="11" t="str">
        <f>IFERROR(INDEX(lvl_5[],MATCH(M4255,lvl_5[ID],0),MATCH(_xlfn.CONCAT(TEXT(K4255,"##0"),"_",TEXT(L4255,"##0")),lvl_5[#Headers],0)),"Нет")</f>
        <v>Почтовая лошадь</v>
      </c>
      <c r="H4255" s="11" t="str">
        <f>IFERROR(INDEX(lvl_6[],MATCH(N4255,lvl_6[ID],0),MATCH(_xlfn.CONCAT(K4255,"_",L4255,"_",M4255),lvl_6[#Headers],0)),"Нет")</f>
        <v>Нет</v>
      </c>
      <c r="I4255" s="12">
        <v>1</v>
      </c>
      <c r="J4255" s="12">
        <v>4</v>
      </c>
      <c r="K4255" s="12">
        <v>1</v>
      </c>
      <c r="L4255" s="12">
        <v>5</v>
      </c>
      <c r="M4255" s="12">
        <v>4</v>
      </c>
      <c r="N4255" s="12">
        <v>0</v>
      </c>
      <c r="O4255" s="12">
        <f>COUNTIF($P$2:P4255,P4255)</f>
        <v>63</v>
      </c>
      <c r="P4255" s="12" t="str">
        <f t="shared" si="258"/>
        <v>141050400</v>
      </c>
      <c r="Q4255" s="12" t="str">
        <f t="shared" si="259"/>
        <v>1410504000063</v>
      </c>
      <c r="R4255" s="20" t="s">
        <v>3948</v>
      </c>
      <c r="AI4255" s="12" t="s">
        <v>100</v>
      </c>
      <c r="AK4255" s="12" t="s">
        <v>867</v>
      </c>
      <c r="AP4255" s="12" t="s">
        <v>100</v>
      </c>
      <c r="AR4255" s="12" t="s">
        <v>865</v>
      </c>
      <c r="BN4255" s="12">
        <v>1</v>
      </c>
    </row>
    <row r="4256" spans="1:66" ht="45" x14ac:dyDescent="0.25">
      <c r="A4256" s="12">
        <v>1</v>
      </c>
      <c r="B4256" s="11" t="str">
        <f t="shared" si="257"/>
        <v>Общий расчет. Анализ даты. Анализ даты. Символические звезды. Почтовая лошадь. Нет</v>
      </c>
      <c r="C4256" s="11" t="str">
        <f>IFERROR(VLOOKUP(I4256,lvl_1[],2,FALSE),"Нет")</f>
        <v>Общий расчет</v>
      </c>
      <c r="D4256" s="11" t="str">
        <f>IFERROR(VLOOKUP(Rule!J4256,lvl_2[],2,FALSE),"Нет")</f>
        <v>Анализ даты</v>
      </c>
      <c r="E4256" s="11" t="str">
        <f>IFERROR(VLOOKUP(Rule!K4256,lvl_3[],2,FALSE),"Нет")</f>
        <v>Анализ даты</v>
      </c>
      <c r="F4256" s="11" t="str">
        <f>IFERROR(INDEX(lvl_4[],MATCH(L4256,lvl_4[ID],0),MATCH(TEXT(K4256,"##0"),lvl_4[#Headers],0)),"Нет")</f>
        <v>Символические звезды</v>
      </c>
      <c r="G4256" s="11" t="str">
        <f>IFERROR(INDEX(lvl_5[],MATCH(M4256,lvl_5[ID],0),MATCH(_xlfn.CONCAT(TEXT(K4256,"##0"),"_",TEXT(L4256,"##0")),lvl_5[#Headers],0)),"Нет")</f>
        <v>Почтовая лошадь</v>
      </c>
      <c r="H4256" s="11" t="str">
        <f>IFERROR(INDEX(lvl_6[],MATCH(N4256,lvl_6[ID],0),MATCH(_xlfn.CONCAT(K4256,"_",L4256,"_",M4256),lvl_6[#Headers],0)),"Нет")</f>
        <v>Нет</v>
      </c>
      <c r="I4256" s="12">
        <v>1</v>
      </c>
      <c r="J4256" s="12">
        <v>4</v>
      </c>
      <c r="K4256" s="12">
        <v>1</v>
      </c>
      <c r="L4256" s="12">
        <v>5</v>
      </c>
      <c r="M4256" s="12">
        <v>4</v>
      </c>
      <c r="N4256" s="12">
        <v>0</v>
      </c>
      <c r="O4256" s="12">
        <f>COUNTIF($P$2:P4256,P4256)</f>
        <v>64</v>
      </c>
      <c r="P4256" s="12" t="str">
        <f t="shared" si="258"/>
        <v>141050400</v>
      </c>
      <c r="Q4256" s="12" t="str">
        <f t="shared" si="259"/>
        <v>1410504000064</v>
      </c>
      <c r="R4256" s="20" t="s">
        <v>3949</v>
      </c>
      <c r="AI4256" s="12" t="s">
        <v>100</v>
      </c>
      <c r="AK4256" s="12" t="s">
        <v>862</v>
      </c>
      <c r="AP4256" s="12" t="s">
        <v>100</v>
      </c>
      <c r="AR4256" s="12" t="s">
        <v>868</v>
      </c>
      <c r="BN4256" s="12">
        <v>1</v>
      </c>
    </row>
    <row r="4257" spans="1:66" ht="45" x14ac:dyDescent="0.25">
      <c r="A4257" s="12">
        <v>1</v>
      </c>
      <c r="B4257" s="11" t="str">
        <f t="shared" si="257"/>
        <v>Общий расчет. Анализ даты. Анализ даты. Символические звезды. Почтовая лошадь. Нет</v>
      </c>
      <c r="C4257" s="11" t="str">
        <f>IFERROR(VLOOKUP(I4257,lvl_1[],2,FALSE),"Нет")</f>
        <v>Общий расчет</v>
      </c>
      <c r="D4257" s="11" t="str">
        <f>IFERROR(VLOOKUP(Rule!J4257,lvl_2[],2,FALSE),"Нет")</f>
        <v>Анализ даты</v>
      </c>
      <c r="E4257" s="11" t="str">
        <f>IFERROR(VLOOKUP(Rule!K4257,lvl_3[],2,FALSE),"Нет")</f>
        <v>Анализ даты</v>
      </c>
      <c r="F4257" s="11" t="str">
        <f>IFERROR(INDEX(lvl_4[],MATCH(L4257,lvl_4[ID],0),MATCH(TEXT(K4257,"##0"),lvl_4[#Headers],0)),"Нет")</f>
        <v>Символические звезды</v>
      </c>
      <c r="G4257" s="11" t="str">
        <f>IFERROR(INDEX(lvl_5[],MATCH(M4257,lvl_5[ID],0),MATCH(_xlfn.CONCAT(TEXT(K4257,"##0"),"_",TEXT(L4257,"##0")),lvl_5[#Headers],0)),"Нет")</f>
        <v>Почтовая лошадь</v>
      </c>
      <c r="H4257" s="11" t="str">
        <f>IFERROR(INDEX(lvl_6[],MATCH(N4257,lvl_6[ID],0),MATCH(_xlfn.CONCAT(K4257,"_",L4257,"_",M4257),lvl_6[#Headers],0)),"Нет")</f>
        <v>Нет</v>
      </c>
      <c r="I4257" s="12">
        <v>1</v>
      </c>
      <c r="J4257" s="12">
        <v>4</v>
      </c>
      <c r="K4257" s="12">
        <v>1</v>
      </c>
      <c r="L4257" s="12">
        <v>5</v>
      </c>
      <c r="M4257" s="12">
        <v>4</v>
      </c>
      <c r="N4257" s="12">
        <v>0</v>
      </c>
      <c r="O4257" s="12">
        <f>COUNTIF($P$2:P4257,P4257)</f>
        <v>65</v>
      </c>
      <c r="P4257" s="12" t="str">
        <f t="shared" si="258"/>
        <v>141050400</v>
      </c>
      <c r="Q4257" s="12" t="str">
        <f t="shared" si="259"/>
        <v>1410504000065</v>
      </c>
      <c r="R4257" s="20" t="s">
        <v>3950</v>
      </c>
      <c r="AI4257" s="12" t="s">
        <v>100</v>
      </c>
      <c r="AK4257" s="12" t="s">
        <v>866</v>
      </c>
      <c r="AP4257" s="12" t="s">
        <v>100</v>
      </c>
      <c r="AR4257" s="12" t="s">
        <v>868</v>
      </c>
      <c r="BN4257" s="12">
        <v>1</v>
      </c>
    </row>
    <row r="4258" spans="1:66" ht="45" x14ac:dyDescent="0.25">
      <c r="A4258" s="12">
        <v>1</v>
      </c>
      <c r="B4258" s="11" t="str">
        <f t="shared" si="257"/>
        <v>Общий расчет. Анализ даты. Анализ даты. Символические звезды. Почтовая лошадь. Нет</v>
      </c>
      <c r="C4258" s="11" t="str">
        <f>IFERROR(VLOOKUP(I4258,lvl_1[],2,FALSE),"Нет")</f>
        <v>Общий расчет</v>
      </c>
      <c r="D4258" s="11" t="str">
        <f>IFERROR(VLOOKUP(Rule!J4258,lvl_2[],2,FALSE),"Нет")</f>
        <v>Анализ даты</v>
      </c>
      <c r="E4258" s="11" t="str">
        <f>IFERROR(VLOOKUP(Rule!K4258,lvl_3[],2,FALSE),"Нет")</f>
        <v>Анализ даты</v>
      </c>
      <c r="F4258" s="11" t="str">
        <f>IFERROR(INDEX(lvl_4[],MATCH(L4258,lvl_4[ID],0),MATCH(TEXT(K4258,"##0"),lvl_4[#Headers],0)),"Нет")</f>
        <v>Символические звезды</v>
      </c>
      <c r="G4258" s="11" t="str">
        <f>IFERROR(INDEX(lvl_5[],MATCH(M4258,lvl_5[ID],0),MATCH(_xlfn.CONCAT(TEXT(K4258,"##0"),"_",TEXT(L4258,"##0")),lvl_5[#Headers],0)),"Нет")</f>
        <v>Почтовая лошадь</v>
      </c>
      <c r="H4258" s="11" t="str">
        <f>IFERROR(INDEX(lvl_6[],MATCH(N4258,lvl_6[ID],0),MATCH(_xlfn.CONCAT(K4258,"_",L4258,"_",M4258),lvl_6[#Headers],0)),"Нет")</f>
        <v>Нет</v>
      </c>
      <c r="I4258" s="12">
        <v>1</v>
      </c>
      <c r="J4258" s="12">
        <v>4</v>
      </c>
      <c r="K4258" s="12">
        <v>1</v>
      </c>
      <c r="L4258" s="12">
        <v>5</v>
      </c>
      <c r="M4258" s="12">
        <v>4</v>
      </c>
      <c r="N4258" s="12">
        <v>0</v>
      </c>
      <c r="O4258" s="12">
        <f>COUNTIF($P$2:P4258,P4258)</f>
        <v>66</v>
      </c>
      <c r="P4258" s="12" t="str">
        <f t="shared" si="258"/>
        <v>141050400</v>
      </c>
      <c r="Q4258" s="12" t="str">
        <f t="shared" si="259"/>
        <v>1410504000066</v>
      </c>
      <c r="R4258" s="20" t="s">
        <v>3951</v>
      </c>
      <c r="AI4258" s="12" t="s">
        <v>100</v>
      </c>
      <c r="AK4258" s="12" t="s">
        <v>870</v>
      </c>
      <c r="AP4258" s="12" t="s">
        <v>100</v>
      </c>
      <c r="AR4258" s="12" t="s">
        <v>868</v>
      </c>
      <c r="BN4258" s="12">
        <v>1</v>
      </c>
    </row>
    <row r="4259" spans="1:66" ht="45" x14ac:dyDescent="0.25">
      <c r="A4259" s="12">
        <v>1</v>
      </c>
      <c r="B4259" s="11" t="str">
        <f t="shared" si="257"/>
        <v>Общий расчет. Анализ даты. Анализ даты. Символические звезды. Почтовая лошадь. Нет</v>
      </c>
      <c r="C4259" s="11" t="str">
        <f>IFERROR(VLOOKUP(I4259,lvl_1[],2,FALSE),"Нет")</f>
        <v>Общий расчет</v>
      </c>
      <c r="D4259" s="11" t="str">
        <f>IFERROR(VLOOKUP(Rule!J4259,lvl_2[],2,FALSE),"Нет")</f>
        <v>Анализ даты</v>
      </c>
      <c r="E4259" s="11" t="str">
        <f>IFERROR(VLOOKUP(Rule!K4259,lvl_3[],2,FALSE),"Нет")</f>
        <v>Анализ даты</v>
      </c>
      <c r="F4259" s="11" t="str">
        <f>IFERROR(INDEX(lvl_4[],MATCH(L4259,lvl_4[ID],0),MATCH(TEXT(K4259,"##0"),lvl_4[#Headers],0)),"Нет")</f>
        <v>Символические звезды</v>
      </c>
      <c r="G4259" s="11" t="str">
        <f>IFERROR(INDEX(lvl_5[],MATCH(M4259,lvl_5[ID],0),MATCH(_xlfn.CONCAT(TEXT(K4259,"##0"),"_",TEXT(L4259,"##0")),lvl_5[#Headers],0)),"Нет")</f>
        <v>Почтовая лошадь</v>
      </c>
      <c r="H4259" s="11" t="str">
        <f>IFERROR(INDEX(lvl_6[],MATCH(N4259,lvl_6[ID],0),MATCH(_xlfn.CONCAT(K4259,"_",L4259,"_",M4259),lvl_6[#Headers],0)),"Нет")</f>
        <v>Нет</v>
      </c>
      <c r="I4259" s="12">
        <v>1</v>
      </c>
      <c r="J4259" s="12">
        <v>4</v>
      </c>
      <c r="K4259" s="12">
        <v>1</v>
      </c>
      <c r="L4259" s="12">
        <v>5</v>
      </c>
      <c r="M4259" s="12">
        <v>4</v>
      </c>
      <c r="N4259" s="12">
        <v>0</v>
      </c>
      <c r="O4259" s="12">
        <f>COUNTIF($P$2:P4259,P4259)</f>
        <v>67</v>
      </c>
      <c r="P4259" s="12" t="str">
        <f t="shared" si="258"/>
        <v>141050400</v>
      </c>
      <c r="Q4259" s="12" t="str">
        <f t="shared" si="259"/>
        <v>1410504000067</v>
      </c>
      <c r="R4259" s="20" t="s">
        <v>3952</v>
      </c>
      <c r="AI4259" s="12" t="s">
        <v>100</v>
      </c>
      <c r="AK4259" s="12" t="s">
        <v>865</v>
      </c>
      <c r="AP4259" s="12" t="s">
        <v>100</v>
      </c>
      <c r="AR4259" s="12" t="s">
        <v>859</v>
      </c>
      <c r="BN4259" s="12">
        <v>1</v>
      </c>
    </row>
    <row r="4260" spans="1:66" ht="45" x14ac:dyDescent="0.25">
      <c r="A4260" s="12">
        <v>1</v>
      </c>
      <c r="B4260" s="11" t="str">
        <f t="shared" si="257"/>
        <v>Общий расчет. Анализ даты. Анализ даты. Символические звезды. Почтовая лошадь. Нет</v>
      </c>
      <c r="C4260" s="11" t="str">
        <f>IFERROR(VLOOKUP(I4260,lvl_1[],2,FALSE),"Нет")</f>
        <v>Общий расчет</v>
      </c>
      <c r="D4260" s="11" t="str">
        <f>IFERROR(VLOOKUP(Rule!J4260,lvl_2[],2,FALSE),"Нет")</f>
        <v>Анализ даты</v>
      </c>
      <c r="E4260" s="11" t="str">
        <f>IFERROR(VLOOKUP(Rule!K4260,lvl_3[],2,FALSE),"Нет")</f>
        <v>Анализ даты</v>
      </c>
      <c r="F4260" s="11" t="str">
        <f>IFERROR(INDEX(lvl_4[],MATCH(L4260,lvl_4[ID],0),MATCH(TEXT(K4260,"##0"),lvl_4[#Headers],0)),"Нет")</f>
        <v>Символические звезды</v>
      </c>
      <c r="G4260" s="11" t="str">
        <f>IFERROR(INDEX(lvl_5[],MATCH(M4260,lvl_5[ID],0),MATCH(_xlfn.CONCAT(TEXT(K4260,"##0"),"_",TEXT(L4260,"##0")),lvl_5[#Headers],0)),"Нет")</f>
        <v>Почтовая лошадь</v>
      </c>
      <c r="H4260" s="11" t="str">
        <f>IFERROR(INDEX(lvl_6[],MATCH(N4260,lvl_6[ID],0),MATCH(_xlfn.CONCAT(K4260,"_",L4260,"_",M4260),lvl_6[#Headers],0)),"Нет")</f>
        <v>Нет</v>
      </c>
      <c r="I4260" s="12">
        <v>1</v>
      </c>
      <c r="J4260" s="12">
        <v>4</v>
      </c>
      <c r="K4260" s="12">
        <v>1</v>
      </c>
      <c r="L4260" s="12">
        <v>5</v>
      </c>
      <c r="M4260" s="12">
        <v>4</v>
      </c>
      <c r="N4260" s="12">
        <v>0</v>
      </c>
      <c r="O4260" s="12">
        <f>COUNTIF($P$2:P4260,P4260)</f>
        <v>68</v>
      </c>
      <c r="P4260" s="12" t="str">
        <f t="shared" si="258"/>
        <v>141050400</v>
      </c>
      <c r="Q4260" s="12" t="str">
        <f t="shared" si="259"/>
        <v>1410504000068</v>
      </c>
      <c r="R4260" s="20" t="s">
        <v>3953</v>
      </c>
      <c r="AI4260" s="12" t="s">
        <v>100</v>
      </c>
      <c r="AK4260" s="12" t="s">
        <v>869</v>
      </c>
      <c r="AP4260" s="12" t="s">
        <v>100</v>
      </c>
      <c r="AR4260" s="12" t="s">
        <v>859</v>
      </c>
      <c r="BN4260" s="12">
        <v>1</v>
      </c>
    </row>
    <row r="4261" spans="1:66" ht="45" x14ac:dyDescent="0.25">
      <c r="A4261" s="12">
        <v>1</v>
      </c>
      <c r="B4261" s="11" t="str">
        <f t="shared" ref="B4261:B4324" si="260">_xlfn.CONCAT(C4261,". ", D4261,". ", E4261,". ", F4261,". ", G4261,". ", H4261)</f>
        <v>Общий расчет. Анализ даты. Анализ даты. Символические звезды. Почтовая лошадь. Нет</v>
      </c>
      <c r="C4261" s="11" t="str">
        <f>IFERROR(VLOOKUP(I4261,lvl_1[],2,FALSE),"Нет")</f>
        <v>Общий расчет</v>
      </c>
      <c r="D4261" s="11" t="str">
        <f>IFERROR(VLOOKUP(Rule!J4261,lvl_2[],2,FALSE),"Нет")</f>
        <v>Анализ даты</v>
      </c>
      <c r="E4261" s="11" t="str">
        <f>IFERROR(VLOOKUP(Rule!K4261,lvl_3[],2,FALSE),"Нет")</f>
        <v>Анализ даты</v>
      </c>
      <c r="F4261" s="11" t="str">
        <f>IFERROR(INDEX(lvl_4[],MATCH(L4261,lvl_4[ID],0),MATCH(TEXT(K4261,"##0"),lvl_4[#Headers],0)),"Нет")</f>
        <v>Символические звезды</v>
      </c>
      <c r="G4261" s="11" t="str">
        <f>IFERROR(INDEX(lvl_5[],MATCH(M4261,lvl_5[ID],0),MATCH(_xlfn.CONCAT(TEXT(K4261,"##0"),"_",TEXT(L4261,"##0")),lvl_5[#Headers],0)),"Нет")</f>
        <v>Почтовая лошадь</v>
      </c>
      <c r="H4261" s="11" t="str">
        <f>IFERROR(INDEX(lvl_6[],MATCH(N4261,lvl_6[ID],0),MATCH(_xlfn.CONCAT(K4261,"_",L4261,"_",M4261),lvl_6[#Headers],0)),"Нет")</f>
        <v>Нет</v>
      </c>
      <c r="I4261" s="12">
        <v>1</v>
      </c>
      <c r="J4261" s="12">
        <v>4</v>
      </c>
      <c r="K4261" s="12">
        <v>1</v>
      </c>
      <c r="L4261" s="12">
        <v>5</v>
      </c>
      <c r="M4261" s="12">
        <v>4</v>
      </c>
      <c r="N4261" s="12">
        <v>0</v>
      </c>
      <c r="O4261" s="12">
        <f>COUNTIF($P$2:P4261,P4261)</f>
        <v>69</v>
      </c>
      <c r="P4261" s="12" t="str">
        <f t="shared" ref="P4261:P4324" si="261">_xlfn.CONCAT(I4261,
J4261,
K4261,
IF(LEN(L4261)=1,_xlfn.CONCAT(0,L4261),L4261),
IF(LEN(M4261)=1,_xlfn.CONCAT(0,M4261),M4261),
IF(LEN(N4261)=1,_xlfn.CONCAT(0,N4261),N4261))</f>
        <v>141050400</v>
      </c>
      <c r="Q4261" s="12" t="str">
        <f t="shared" ref="Q4261:Q4324" si="262">_xlfn.CONCAT(I4261,
J4261,
K4261,
IF(LEN(L4261)=1,_xlfn.CONCAT(0,L4261),L4261),
IF(LEN(M4261)=1,_xlfn.CONCAT(0,M4261),M4261),
IF(LEN(N4261)=1,_xlfn.CONCAT(0,N4261),N4261),
IF(LEN(O4261)=1,_xlfn.CONCAT("000",O4261),IF(LEN(O4261)=2,_xlfn.CONCAT("00",O4261),IF(LEN(O4261)=3,_xlfn.CONCAT(0,O4261),O4261))))</f>
        <v>1410504000069</v>
      </c>
      <c r="R4261" s="20" t="s">
        <v>3954</v>
      </c>
      <c r="AI4261" s="12" t="s">
        <v>100</v>
      </c>
      <c r="AK4261" s="12" t="s">
        <v>861</v>
      </c>
      <c r="AP4261" s="12" t="s">
        <v>100</v>
      </c>
      <c r="AR4261" s="12" t="s">
        <v>859</v>
      </c>
      <c r="BN4261" s="12">
        <v>1</v>
      </c>
    </row>
    <row r="4262" spans="1:66" ht="45" x14ac:dyDescent="0.25">
      <c r="A4262" s="12">
        <v>1</v>
      </c>
      <c r="B4262" s="11" t="str">
        <f t="shared" si="260"/>
        <v>Общий расчет. Анализ даты. Анализ даты. Символические звезды. Почтовая лошадь. Нет</v>
      </c>
      <c r="C4262" s="11" t="str">
        <f>IFERROR(VLOOKUP(I4262,lvl_1[],2,FALSE),"Нет")</f>
        <v>Общий расчет</v>
      </c>
      <c r="D4262" s="11" t="str">
        <f>IFERROR(VLOOKUP(Rule!J4262,lvl_2[],2,FALSE),"Нет")</f>
        <v>Анализ даты</v>
      </c>
      <c r="E4262" s="11" t="str">
        <f>IFERROR(VLOOKUP(Rule!K4262,lvl_3[],2,FALSE),"Нет")</f>
        <v>Анализ даты</v>
      </c>
      <c r="F4262" s="11" t="str">
        <f>IFERROR(INDEX(lvl_4[],MATCH(L4262,lvl_4[ID],0),MATCH(TEXT(K4262,"##0"),lvl_4[#Headers],0)),"Нет")</f>
        <v>Символические звезды</v>
      </c>
      <c r="G4262" s="11" t="str">
        <f>IFERROR(INDEX(lvl_5[],MATCH(M4262,lvl_5[ID],0),MATCH(_xlfn.CONCAT(TEXT(K4262,"##0"),"_",TEXT(L4262,"##0")),lvl_5[#Headers],0)),"Нет")</f>
        <v>Почтовая лошадь</v>
      </c>
      <c r="H4262" s="11" t="str">
        <f>IFERROR(INDEX(lvl_6[],MATCH(N4262,lvl_6[ID],0),MATCH(_xlfn.CONCAT(K4262,"_",L4262,"_",M4262),lvl_6[#Headers],0)),"Нет")</f>
        <v>Нет</v>
      </c>
      <c r="I4262" s="12">
        <v>1</v>
      </c>
      <c r="J4262" s="12">
        <v>4</v>
      </c>
      <c r="K4262" s="12">
        <v>1</v>
      </c>
      <c r="L4262" s="12">
        <v>5</v>
      </c>
      <c r="M4262" s="12">
        <v>4</v>
      </c>
      <c r="N4262" s="12">
        <v>0</v>
      </c>
      <c r="O4262" s="12">
        <f>COUNTIF($P$2:P4262,P4262)</f>
        <v>70</v>
      </c>
      <c r="P4262" s="12" t="str">
        <f t="shared" si="261"/>
        <v>141050400</v>
      </c>
      <c r="Q4262" s="12" t="str">
        <f t="shared" si="262"/>
        <v>1410504000070</v>
      </c>
      <c r="R4262" s="20" t="s">
        <v>3955</v>
      </c>
      <c r="AI4262" s="12" t="s">
        <v>100</v>
      </c>
      <c r="AK4262" s="12" t="s">
        <v>868</v>
      </c>
      <c r="AP4262" s="12" t="s">
        <v>100</v>
      </c>
      <c r="AR4262" s="12" t="s">
        <v>862</v>
      </c>
      <c r="BN4262" s="12">
        <v>1</v>
      </c>
    </row>
    <row r="4263" spans="1:66" ht="45" x14ac:dyDescent="0.25">
      <c r="A4263" s="12">
        <v>1</v>
      </c>
      <c r="B4263" s="11" t="str">
        <f t="shared" si="260"/>
        <v>Общий расчет. Анализ даты. Анализ даты. Символические звезды. Почтовая лошадь. Нет</v>
      </c>
      <c r="C4263" s="11" t="str">
        <f>IFERROR(VLOOKUP(I4263,lvl_1[],2,FALSE),"Нет")</f>
        <v>Общий расчет</v>
      </c>
      <c r="D4263" s="11" t="str">
        <f>IFERROR(VLOOKUP(Rule!J4263,lvl_2[],2,FALSE),"Нет")</f>
        <v>Анализ даты</v>
      </c>
      <c r="E4263" s="11" t="str">
        <f>IFERROR(VLOOKUP(Rule!K4263,lvl_3[],2,FALSE),"Нет")</f>
        <v>Анализ даты</v>
      </c>
      <c r="F4263" s="11" t="str">
        <f>IFERROR(INDEX(lvl_4[],MATCH(L4263,lvl_4[ID],0),MATCH(TEXT(K4263,"##0"),lvl_4[#Headers],0)),"Нет")</f>
        <v>Символические звезды</v>
      </c>
      <c r="G4263" s="11" t="str">
        <f>IFERROR(INDEX(lvl_5[],MATCH(M4263,lvl_5[ID],0),MATCH(_xlfn.CONCAT(TEXT(K4263,"##0"),"_",TEXT(L4263,"##0")),lvl_5[#Headers],0)),"Нет")</f>
        <v>Почтовая лошадь</v>
      </c>
      <c r="H4263" s="11" t="str">
        <f>IFERROR(INDEX(lvl_6[],MATCH(N4263,lvl_6[ID],0),MATCH(_xlfn.CONCAT(K4263,"_",L4263,"_",M4263),lvl_6[#Headers],0)),"Нет")</f>
        <v>Нет</v>
      </c>
      <c r="I4263" s="12">
        <v>1</v>
      </c>
      <c r="J4263" s="12">
        <v>4</v>
      </c>
      <c r="K4263" s="12">
        <v>1</v>
      </c>
      <c r="L4263" s="12">
        <v>5</v>
      </c>
      <c r="M4263" s="12">
        <v>4</v>
      </c>
      <c r="N4263" s="12">
        <v>0</v>
      </c>
      <c r="O4263" s="12">
        <f>COUNTIF($P$2:P4263,P4263)</f>
        <v>71</v>
      </c>
      <c r="P4263" s="12" t="str">
        <f t="shared" si="261"/>
        <v>141050400</v>
      </c>
      <c r="Q4263" s="12" t="str">
        <f t="shared" si="262"/>
        <v>1410504000071</v>
      </c>
      <c r="R4263" s="20" t="s">
        <v>3956</v>
      </c>
      <c r="AI4263" s="12" t="s">
        <v>100</v>
      </c>
      <c r="AK4263" s="12" t="s">
        <v>860</v>
      </c>
      <c r="AP4263" s="12" t="s">
        <v>100</v>
      </c>
      <c r="AR4263" s="12" t="s">
        <v>862</v>
      </c>
      <c r="BN4263" s="12">
        <v>1</v>
      </c>
    </row>
    <row r="4264" spans="1:66" ht="45" x14ac:dyDescent="0.25">
      <c r="A4264" s="12">
        <v>1</v>
      </c>
      <c r="B4264" s="11" t="str">
        <f t="shared" si="260"/>
        <v>Общий расчет. Анализ даты. Анализ даты. Символические звезды. Почтовая лошадь. Нет</v>
      </c>
      <c r="C4264" s="11" t="str">
        <f>IFERROR(VLOOKUP(I4264,lvl_1[],2,FALSE),"Нет")</f>
        <v>Общий расчет</v>
      </c>
      <c r="D4264" s="11" t="str">
        <f>IFERROR(VLOOKUP(Rule!J4264,lvl_2[],2,FALSE),"Нет")</f>
        <v>Анализ даты</v>
      </c>
      <c r="E4264" s="11" t="str">
        <f>IFERROR(VLOOKUP(Rule!K4264,lvl_3[],2,FALSE),"Нет")</f>
        <v>Анализ даты</v>
      </c>
      <c r="F4264" s="11" t="str">
        <f>IFERROR(INDEX(lvl_4[],MATCH(L4264,lvl_4[ID],0),MATCH(TEXT(K4264,"##0"),lvl_4[#Headers],0)),"Нет")</f>
        <v>Символические звезды</v>
      </c>
      <c r="G4264" s="11" t="str">
        <f>IFERROR(INDEX(lvl_5[],MATCH(M4264,lvl_5[ID],0),MATCH(_xlfn.CONCAT(TEXT(K4264,"##0"),"_",TEXT(L4264,"##0")),lvl_5[#Headers],0)),"Нет")</f>
        <v>Почтовая лошадь</v>
      </c>
      <c r="H4264" s="11" t="str">
        <f>IFERROR(INDEX(lvl_6[],MATCH(N4264,lvl_6[ID],0),MATCH(_xlfn.CONCAT(K4264,"_",L4264,"_",M4264),lvl_6[#Headers],0)),"Нет")</f>
        <v>Нет</v>
      </c>
      <c r="I4264" s="12">
        <v>1</v>
      </c>
      <c r="J4264" s="12">
        <v>4</v>
      </c>
      <c r="K4264" s="12">
        <v>1</v>
      </c>
      <c r="L4264" s="12">
        <v>5</v>
      </c>
      <c r="M4264" s="12">
        <v>4</v>
      </c>
      <c r="N4264" s="12">
        <v>0</v>
      </c>
      <c r="O4264" s="12">
        <f>COUNTIF($P$2:P4264,P4264)</f>
        <v>72</v>
      </c>
      <c r="P4264" s="12" t="str">
        <f t="shared" si="261"/>
        <v>141050400</v>
      </c>
      <c r="Q4264" s="12" t="str">
        <f t="shared" si="262"/>
        <v>1410504000072</v>
      </c>
      <c r="R4264" s="20" t="s">
        <v>3957</v>
      </c>
      <c r="AI4264" s="12" t="s">
        <v>100</v>
      </c>
      <c r="AK4264" s="12" t="s">
        <v>864</v>
      </c>
      <c r="AP4264" s="12" t="s">
        <v>100</v>
      </c>
      <c r="AR4264" s="12" t="s">
        <v>862</v>
      </c>
      <c r="BN4264" s="12">
        <v>1</v>
      </c>
    </row>
    <row r="4265" spans="1:66" ht="45" x14ac:dyDescent="0.25">
      <c r="A4265" s="12">
        <v>1</v>
      </c>
      <c r="B4265" s="11" t="str">
        <f t="shared" si="260"/>
        <v>Общий расчет. Анализ даты. Анализ даты. Символические звезды. Демон уничтожения. Нет</v>
      </c>
      <c r="C4265" s="11" t="str">
        <f>IFERROR(VLOOKUP(I4265,lvl_1[],2,FALSE),"Нет")</f>
        <v>Общий расчет</v>
      </c>
      <c r="D4265" s="11" t="str">
        <f>IFERROR(VLOOKUP(Rule!J4265,lvl_2[],2,FALSE),"Нет")</f>
        <v>Анализ даты</v>
      </c>
      <c r="E4265" s="11" t="str">
        <f>IFERROR(VLOOKUP(Rule!K4265,lvl_3[],2,FALSE),"Нет")</f>
        <v>Анализ даты</v>
      </c>
      <c r="F4265" s="11" t="str">
        <f>IFERROR(INDEX(lvl_4[],MATCH(L4265,lvl_4[ID],0),MATCH(TEXT(K4265,"##0"),lvl_4[#Headers],0)),"Нет")</f>
        <v>Символические звезды</v>
      </c>
      <c r="G4265" s="11" t="str">
        <f>IFERROR(INDEX(lvl_5[],MATCH(M4265,lvl_5[ID],0),MATCH(_xlfn.CONCAT(TEXT(K4265,"##0"),"_",TEXT(L4265,"##0")),lvl_5[#Headers],0)),"Нет")</f>
        <v>Демон уничтожения</v>
      </c>
      <c r="H4265" s="11" t="str">
        <f>IFERROR(INDEX(lvl_6[],MATCH(N4265,lvl_6[ID],0),MATCH(_xlfn.CONCAT(K4265,"_",L4265,"_",M4265),lvl_6[#Headers],0)),"Нет")</f>
        <v>Нет</v>
      </c>
      <c r="I4265" s="12">
        <v>1</v>
      </c>
      <c r="J4265" s="12">
        <v>4</v>
      </c>
      <c r="K4265" s="12">
        <v>1</v>
      </c>
      <c r="L4265" s="12">
        <v>5</v>
      </c>
      <c r="M4265" s="12">
        <v>5</v>
      </c>
      <c r="N4265" s="12">
        <v>0</v>
      </c>
      <c r="O4265" s="12">
        <f>COUNTIF($P$2:P4265,P4265)</f>
        <v>61</v>
      </c>
      <c r="P4265" s="12" t="str">
        <f t="shared" si="261"/>
        <v>141050500</v>
      </c>
      <c r="Q4265" s="12" t="str">
        <f t="shared" si="262"/>
        <v>1410505000061</v>
      </c>
      <c r="R4265" s="20" t="s">
        <v>3958</v>
      </c>
      <c r="AI4265" s="12" t="s">
        <v>100</v>
      </c>
      <c r="AK4265" s="12" t="s">
        <v>859</v>
      </c>
      <c r="AP4265" s="12" t="s">
        <v>100</v>
      </c>
      <c r="AR4265" s="12" t="s">
        <v>862</v>
      </c>
      <c r="BN4265" s="12">
        <v>1</v>
      </c>
    </row>
    <row r="4266" spans="1:66" ht="45" x14ac:dyDescent="0.25">
      <c r="A4266" s="12">
        <v>1</v>
      </c>
      <c r="B4266" s="11" t="str">
        <f t="shared" si="260"/>
        <v>Общий расчет. Анализ даты. Анализ даты. Символические звезды. Демон уничтожения. Нет</v>
      </c>
      <c r="C4266" s="11" t="str">
        <f>IFERROR(VLOOKUP(I4266,lvl_1[],2,FALSE),"Нет")</f>
        <v>Общий расчет</v>
      </c>
      <c r="D4266" s="11" t="str">
        <f>IFERROR(VLOOKUP(Rule!J4266,lvl_2[],2,FALSE),"Нет")</f>
        <v>Анализ даты</v>
      </c>
      <c r="E4266" s="11" t="str">
        <f>IFERROR(VLOOKUP(Rule!K4266,lvl_3[],2,FALSE),"Нет")</f>
        <v>Анализ даты</v>
      </c>
      <c r="F4266" s="11" t="str">
        <f>IFERROR(INDEX(lvl_4[],MATCH(L4266,lvl_4[ID],0),MATCH(TEXT(K4266,"##0"),lvl_4[#Headers],0)),"Нет")</f>
        <v>Символические звезды</v>
      </c>
      <c r="G4266" s="11" t="str">
        <f>IFERROR(INDEX(lvl_5[],MATCH(M4266,lvl_5[ID],0),MATCH(_xlfn.CONCAT(TEXT(K4266,"##0"),"_",TEXT(L4266,"##0")),lvl_5[#Headers],0)),"Нет")</f>
        <v>Демон уничтожения</v>
      </c>
      <c r="H4266" s="11" t="str">
        <f>IFERROR(INDEX(lvl_6[],MATCH(N4266,lvl_6[ID],0),MATCH(_xlfn.CONCAT(K4266,"_",L4266,"_",M4266),lvl_6[#Headers],0)),"Нет")</f>
        <v>Нет</v>
      </c>
      <c r="I4266" s="12">
        <v>1</v>
      </c>
      <c r="J4266" s="12">
        <v>4</v>
      </c>
      <c r="K4266" s="12">
        <v>1</v>
      </c>
      <c r="L4266" s="12">
        <v>5</v>
      </c>
      <c r="M4266" s="12">
        <v>5</v>
      </c>
      <c r="N4266" s="12">
        <v>0</v>
      </c>
      <c r="O4266" s="12">
        <f>COUNTIF($P$2:P4266,P4266)</f>
        <v>62</v>
      </c>
      <c r="P4266" s="12" t="str">
        <f t="shared" si="261"/>
        <v>141050500</v>
      </c>
      <c r="Q4266" s="12" t="str">
        <f t="shared" si="262"/>
        <v>1410505000062</v>
      </c>
      <c r="R4266" s="20" t="s">
        <v>3959</v>
      </c>
      <c r="AI4266" s="12" t="s">
        <v>100</v>
      </c>
      <c r="AK4266" s="12" t="s">
        <v>863</v>
      </c>
      <c r="AP4266" s="12" t="s">
        <v>100</v>
      </c>
      <c r="AR4266" s="12" t="s">
        <v>862</v>
      </c>
      <c r="BN4266" s="12">
        <v>1</v>
      </c>
    </row>
    <row r="4267" spans="1:66" ht="45" x14ac:dyDescent="0.25">
      <c r="A4267" s="12">
        <v>1</v>
      </c>
      <c r="B4267" s="11" t="str">
        <f t="shared" si="260"/>
        <v>Общий расчет. Анализ даты. Анализ даты. Символические звезды. Демон уничтожения. Нет</v>
      </c>
      <c r="C4267" s="11" t="str">
        <f>IFERROR(VLOOKUP(I4267,lvl_1[],2,FALSE),"Нет")</f>
        <v>Общий расчет</v>
      </c>
      <c r="D4267" s="11" t="str">
        <f>IFERROR(VLOOKUP(Rule!J4267,lvl_2[],2,FALSE),"Нет")</f>
        <v>Анализ даты</v>
      </c>
      <c r="E4267" s="11" t="str">
        <f>IFERROR(VLOOKUP(Rule!K4267,lvl_3[],2,FALSE),"Нет")</f>
        <v>Анализ даты</v>
      </c>
      <c r="F4267" s="11" t="str">
        <f>IFERROR(INDEX(lvl_4[],MATCH(L4267,lvl_4[ID],0),MATCH(TEXT(K4267,"##0"),lvl_4[#Headers],0)),"Нет")</f>
        <v>Символические звезды</v>
      </c>
      <c r="G4267" s="11" t="str">
        <f>IFERROR(INDEX(lvl_5[],MATCH(M4267,lvl_5[ID],0),MATCH(_xlfn.CONCAT(TEXT(K4267,"##0"),"_",TEXT(L4267,"##0")),lvl_5[#Headers],0)),"Нет")</f>
        <v>Демон уничтожения</v>
      </c>
      <c r="H4267" s="11" t="str">
        <f>IFERROR(INDEX(lvl_6[],MATCH(N4267,lvl_6[ID],0),MATCH(_xlfn.CONCAT(K4267,"_",L4267,"_",M4267),lvl_6[#Headers],0)),"Нет")</f>
        <v>Нет</v>
      </c>
      <c r="I4267" s="12">
        <v>1</v>
      </c>
      <c r="J4267" s="12">
        <v>4</v>
      </c>
      <c r="K4267" s="12">
        <v>1</v>
      </c>
      <c r="L4267" s="12">
        <v>5</v>
      </c>
      <c r="M4267" s="12">
        <v>5</v>
      </c>
      <c r="N4267" s="12">
        <v>0</v>
      </c>
      <c r="O4267" s="12">
        <f>COUNTIF($P$2:P4267,P4267)</f>
        <v>63</v>
      </c>
      <c r="P4267" s="12" t="str">
        <f t="shared" si="261"/>
        <v>141050500</v>
      </c>
      <c r="Q4267" s="12" t="str">
        <f t="shared" si="262"/>
        <v>1410505000063</v>
      </c>
      <c r="R4267" s="20" t="s">
        <v>3960</v>
      </c>
      <c r="AI4267" s="12" t="s">
        <v>100</v>
      </c>
      <c r="AK4267" s="12" t="s">
        <v>867</v>
      </c>
      <c r="AP4267" s="12" t="s">
        <v>100</v>
      </c>
      <c r="AR4267" s="12" t="s">
        <v>862</v>
      </c>
      <c r="BN4267" s="12">
        <v>1</v>
      </c>
    </row>
    <row r="4268" spans="1:66" ht="45" x14ac:dyDescent="0.25">
      <c r="A4268" s="12">
        <v>1</v>
      </c>
      <c r="B4268" s="11" t="str">
        <f t="shared" si="260"/>
        <v>Общий расчет. Анализ даты. Анализ даты. Символические звезды. Демон уничтожения. Нет</v>
      </c>
      <c r="C4268" s="11" t="str">
        <f>IFERROR(VLOOKUP(I4268,lvl_1[],2,FALSE),"Нет")</f>
        <v>Общий расчет</v>
      </c>
      <c r="D4268" s="11" t="str">
        <f>IFERROR(VLOOKUP(Rule!J4268,lvl_2[],2,FALSE),"Нет")</f>
        <v>Анализ даты</v>
      </c>
      <c r="E4268" s="11" t="str">
        <f>IFERROR(VLOOKUP(Rule!K4268,lvl_3[],2,FALSE),"Нет")</f>
        <v>Анализ даты</v>
      </c>
      <c r="F4268" s="11" t="str">
        <f>IFERROR(INDEX(lvl_4[],MATCH(L4268,lvl_4[ID],0),MATCH(TEXT(K4268,"##0"),lvl_4[#Headers],0)),"Нет")</f>
        <v>Символические звезды</v>
      </c>
      <c r="G4268" s="11" t="str">
        <f>IFERROR(INDEX(lvl_5[],MATCH(M4268,lvl_5[ID],0),MATCH(_xlfn.CONCAT(TEXT(K4268,"##0"),"_",TEXT(L4268,"##0")),lvl_5[#Headers],0)),"Нет")</f>
        <v>Демон уничтожения</v>
      </c>
      <c r="H4268" s="11" t="str">
        <f>IFERROR(INDEX(lvl_6[],MATCH(N4268,lvl_6[ID],0),MATCH(_xlfn.CONCAT(K4268,"_",L4268,"_",M4268),lvl_6[#Headers],0)),"Нет")</f>
        <v>Нет</v>
      </c>
      <c r="I4268" s="12">
        <v>1</v>
      </c>
      <c r="J4268" s="12">
        <v>4</v>
      </c>
      <c r="K4268" s="12">
        <v>1</v>
      </c>
      <c r="L4268" s="12">
        <v>5</v>
      </c>
      <c r="M4268" s="12">
        <v>5</v>
      </c>
      <c r="N4268" s="12">
        <v>0</v>
      </c>
      <c r="O4268" s="12">
        <f>COUNTIF($P$2:P4268,P4268)</f>
        <v>64</v>
      </c>
      <c r="P4268" s="12" t="str">
        <f t="shared" si="261"/>
        <v>141050500</v>
      </c>
      <c r="Q4268" s="12" t="str">
        <f t="shared" si="262"/>
        <v>1410505000064</v>
      </c>
      <c r="R4268" s="20" t="s">
        <v>3961</v>
      </c>
      <c r="AI4268" s="12" t="s">
        <v>100</v>
      </c>
      <c r="AK4268" s="12" t="s">
        <v>862</v>
      </c>
      <c r="AP4268" s="12" t="s">
        <v>100</v>
      </c>
      <c r="AR4268" s="12" t="s">
        <v>865</v>
      </c>
      <c r="BN4268" s="12">
        <v>1</v>
      </c>
    </row>
    <row r="4269" spans="1:66" ht="45" x14ac:dyDescent="0.25">
      <c r="A4269" s="12">
        <v>1</v>
      </c>
      <c r="B4269" s="11" t="str">
        <f t="shared" si="260"/>
        <v>Общий расчет. Анализ даты. Анализ даты. Символические звезды. Демон уничтожения. Нет</v>
      </c>
      <c r="C4269" s="11" t="str">
        <f>IFERROR(VLOOKUP(I4269,lvl_1[],2,FALSE),"Нет")</f>
        <v>Общий расчет</v>
      </c>
      <c r="D4269" s="11" t="str">
        <f>IFERROR(VLOOKUP(Rule!J4269,lvl_2[],2,FALSE),"Нет")</f>
        <v>Анализ даты</v>
      </c>
      <c r="E4269" s="11" t="str">
        <f>IFERROR(VLOOKUP(Rule!K4269,lvl_3[],2,FALSE),"Нет")</f>
        <v>Анализ даты</v>
      </c>
      <c r="F4269" s="11" t="str">
        <f>IFERROR(INDEX(lvl_4[],MATCH(L4269,lvl_4[ID],0),MATCH(TEXT(K4269,"##0"),lvl_4[#Headers],0)),"Нет")</f>
        <v>Символические звезды</v>
      </c>
      <c r="G4269" s="11" t="str">
        <f>IFERROR(INDEX(lvl_5[],MATCH(M4269,lvl_5[ID],0),MATCH(_xlfn.CONCAT(TEXT(K4269,"##0"),"_",TEXT(L4269,"##0")),lvl_5[#Headers],0)),"Нет")</f>
        <v>Демон уничтожения</v>
      </c>
      <c r="H4269" s="11" t="str">
        <f>IFERROR(INDEX(lvl_6[],MATCH(N4269,lvl_6[ID],0),MATCH(_xlfn.CONCAT(K4269,"_",L4269,"_",M4269),lvl_6[#Headers],0)),"Нет")</f>
        <v>Нет</v>
      </c>
      <c r="I4269" s="12">
        <v>1</v>
      </c>
      <c r="J4269" s="12">
        <v>4</v>
      </c>
      <c r="K4269" s="12">
        <v>1</v>
      </c>
      <c r="L4269" s="12">
        <v>5</v>
      </c>
      <c r="M4269" s="12">
        <v>5</v>
      </c>
      <c r="N4269" s="12">
        <v>0</v>
      </c>
      <c r="O4269" s="12">
        <f>COUNTIF($P$2:P4269,P4269)</f>
        <v>65</v>
      </c>
      <c r="P4269" s="12" t="str">
        <f t="shared" si="261"/>
        <v>141050500</v>
      </c>
      <c r="Q4269" s="12" t="str">
        <f t="shared" si="262"/>
        <v>1410505000065</v>
      </c>
      <c r="R4269" s="20" t="s">
        <v>3962</v>
      </c>
      <c r="AI4269" s="12" t="s">
        <v>100</v>
      </c>
      <c r="AK4269" s="12" t="s">
        <v>866</v>
      </c>
      <c r="AP4269" s="12" t="s">
        <v>100</v>
      </c>
      <c r="AR4269" s="12" t="s">
        <v>865</v>
      </c>
      <c r="BN4269" s="12">
        <v>1</v>
      </c>
    </row>
    <row r="4270" spans="1:66" ht="45" x14ac:dyDescent="0.25">
      <c r="A4270" s="12">
        <v>1</v>
      </c>
      <c r="B4270" s="11" t="str">
        <f t="shared" si="260"/>
        <v>Общий расчет. Анализ даты. Анализ даты. Символические звезды. Демон уничтожения. Нет</v>
      </c>
      <c r="C4270" s="11" t="str">
        <f>IFERROR(VLOOKUP(I4270,lvl_1[],2,FALSE),"Нет")</f>
        <v>Общий расчет</v>
      </c>
      <c r="D4270" s="11" t="str">
        <f>IFERROR(VLOOKUP(Rule!J4270,lvl_2[],2,FALSE),"Нет")</f>
        <v>Анализ даты</v>
      </c>
      <c r="E4270" s="11" t="str">
        <f>IFERROR(VLOOKUP(Rule!K4270,lvl_3[],2,FALSE),"Нет")</f>
        <v>Анализ даты</v>
      </c>
      <c r="F4270" s="11" t="str">
        <f>IFERROR(INDEX(lvl_4[],MATCH(L4270,lvl_4[ID],0),MATCH(TEXT(K4270,"##0"),lvl_4[#Headers],0)),"Нет")</f>
        <v>Символические звезды</v>
      </c>
      <c r="G4270" s="11" t="str">
        <f>IFERROR(INDEX(lvl_5[],MATCH(M4270,lvl_5[ID],0),MATCH(_xlfn.CONCAT(TEXT(K4270,"##0"),"_",TEXT(L4270,"##0")),lvl_5[#Headers],0)),"Нет")</f>
        <v>Демон уничтожения</v>
      </c>
      <c r="H4270" s="11" t="str">
        <f>IFERROR(INDEX(lvl_6[],MATCH(N4270,lvl_6[ID],0),MATCH(_xlfn.CONCAT(K4270,"_",L4270,"_",M4270),lvl_6[#Headers],0)),"Нет")</f>
        <v>Нет</v>
      </c>
      <c r="I4270" s="12">
        <v>1</v>
      </c>
      <c r="J4270" s="12">
        <v>4</v>
      </c>
      <c r="K4270" s="12">
        <v>1</v>
      </c>
      <c r="L4270" s="12">
        <v>5</v>
      </c>
      <c r="M4270" s="12">
        <v>5</v>
      </c>
      <c r="N4270" s="12">
        <v>0</v>
      </c>
      <c r="O4270" s="12">
        <f>COUNTIF($P$2:P4270,P4270)</f>
        <v>66</v>
      </c>
      <c r="P4270" s="12" t="str">
        <f t="shared" si="261"/>
        <v>141050500</v>
      </c>
      <c r="Q4270" s="12" t="str">
        <f t="shared" si="262"/>
        <v>1410505000066</v>
      </c>
      <c r="R4270" s="20" t="s">
        <v>3963</v>
      </c>
      <c r="AI4270" s="12" t="s">
        <v>100</v>
      </c>
      <c r="AK4270" s="12" t="s">
        <v>870</v>
      </c>
      <c r="AP4270" s="12" t="s">
        <v>100</v>
      </c>
      <c r="AR4270" s="12" t="s">
        <v>865</v>
      </c>
      <c r="BN4270" s="12">
        <v>1</v>
      </c>
    </row>
    <row r="4271" spans="1:66" ht="45" x14ac:dyDescent="0.25">
      <c r="A4271" s="12">
        <v>1</v>
      </c>
      <c r="B4271" s="11" t="str">
        <f t="shared" si="260"/>
        <v>Общий расчет. Анализ даты. Анализ даты. Символические звезды. Демон уничтожения. Нет</v>
      </c>
      <c r="C4271" s="11" t="str">
        <f>IFERROR(VLOOKUP(I4271,lvl_1[],2,FALSE),"Нет")</f>
        <v>Общий расчет</v>
      </c>
      <c r="D4271" s="11" t="str">
        <f>IFERROR(VLOOKUP(Rule!J4271,lvl_2[],2,FALSE),"Нет")</f>
        <v>Анализ даты</v>
      </c>
      <c r="E4271" s="11" t="str">
        <f>IFERROR(VLOOKUP(Rule!K4271,lvl_3[],2,FALSE),"Нет")</f>
        <v>Анализ даты</v>
      </c>
      <c r="F4271" s="11" t="str">
        <f>IFERROR(INDEX(lvl_4[],MATCH(L4271,lvl_4[ID],0),MATCH(TEXT(K4271,"##0"),lvl_4[#Headers],0)),"Нет")</f>
        <v>Символические звезды</v>
      </c>
      <c r="G4271" s="11" t="str">
        <f>IFERROR(INDEX(lvl_5[],MATCH(M4271,lvl_5[ID],0),MATCH(_xlfn.CONCAT(TEXT(K4271,"##0"),"_",TEXT(L4271,"##0")),lvl_5[#Headers],0)),"Нет")</f>
        <v>Демон уничтожения</v>
      </c>
      <c r="H4271" s="11" t="str">
        <f>IFERROR(INDEX(lvl_6[],MATCH(N4271,lvl_6[ID],0),MATCH(_xlfn.CONCAT(K4271,"_",L4271,"_",M4271),lvl_6[#Headers],0)),"Нет")</f>
        <v>Нет</v>
      </c>
      <c r="I4271" s="12">
        <v>1</v>
      </c>
      <c r="J4271" s="12">
        <v>4</v>
      </c>
      <c r="K4271" s="12">
        <v>1</v>
      </c>
      <c r="L4271" s="12">
        <v>5</v>
      </c>
      <c r="M4271" s="12">
        <v>5</v>
      </c>
      <c r="N4271" s="12">
        <v>0</v>
      </c>
      <c r="O4271" s="12">
        <f>COUNTIF($P$2:P4271,P4271)</f>
        <v>67</v>
      </c>
      <c r="P4271" s="12" t="str">
        <f t="shared" si="261"/>
        <v>141050500</v>
      </c>
      <c r="Q4271" s="12" t="str">
        <f t="shared" si="262"/>
        <v>1410505000067</v>
      </c>
      <c r="R4271" s="20" t="s">
        <v>3964</v>
      </c>
      <c r="AI4271" s="12" t="s">
        <v>100</v>
      </c>
      <c r="AK4271" s="12" t="s">
        <v>865</v>
      </c>
      <c r="AP4271" s="12" t="s">
        <v>100</v>
      </c>
      <c r="AR4271" s="12" t="s">
        <v>868</v>
      </c>
      <c r="BN4271" s="12">
        <v>1</v>
      </c>
    </row>
    <row r="4272" spans="1:66" ht="45" x14ac:dyDescent="0.25">
      <c r="A4272" s="12">
        <v>1</v>
      </c>
      <c r="B4272" s="11" t="str">
        <f t="shared" si="260"/>
        <v>Общий расчет. Анализ даты. Анализ даты. Символические звезды. Демон уничтожения. Нет</v>
      </c>
      <c r="C4272" s="11" t="str">
        <f>IFERROR(VLOOKUP(I4272,lvl_1[],2,FALSE),"Нет")</f>
        <v>Общий расчет</v>
      </c>
      <c r="D4272" s="11" t="str">
        <f>IFERROR(VLOOKUP(Rule!J4272,lvl_2[],2,FALSE),"Нет")</f>
        <v>Анализ даты</v>
      </c>
      <c r="E4272" s="11" t="str">
        <f>IFERROR(VLOOKUP(Rule!K4272,lvl_3[],2,FALSE),"Нет")</f>
        <v>Анализ даты</v>
      </c>
      <c r="F4272" s="11" t="str">
        <f>IFERROR(INDEX(lvl_4[],MATCH(L4272,lvl_4[ID],0),MATCH(TEXT(K4272,"##0"),lvl_4[#Headers],0)),"Нет")</f>
        <v>Символические звезды</v>
      </c>
      <c r="G4272" s="11" t="str">
        <f>IFERROR(INDEX(lvl_5[],MATCH(M4272,lvl_5[ID],0),MATCH(_xlfn.CONCAT(TEXT(K4272,"##0"),"_",TEXT(L4272,"##0")),lvl_5[#Headers],0)),"Нет")</f>
        <v>Демон уничтожения</v>
      </c>
      <c r="H4272" s="11" t="str">
        <f>IFERROR(INDEX(lvl_6[],MATCH(N4272,lvl_6[ID],0),MATCH(_xlfn.CONCAT(K4272,"_",L4272,"_",M4272),lvl_6[#Headers],0)),"Нет")</f>
        <v>Нет</v>
      </c>
      <c r="I4272" s="12">
        <v>1</v>
      </c>
      <c r="J4272" s="12">
        <v>4</v>
      </c>
      <c r="K4272" s="12">
        <v>1</v>
      </c>
      <c r="L4272" s="12">
        <v>5</v>
      </c>
      <c r="M4272" s="12">
        <v>5</v>
      </c>
      <c r="N4272" s="12">
        <v>0</v>
      </c>
      <c r="O4272" s="12">
        <f>COUNTIF($P$2:P4272,P4272)</f>
        <v>68</v>
      </c>
      <c r="P4272" s="12" t="str">
        <f t="shared" si="261"/>
        <v>141050500</v>
      </c>
      <c r="Q4272" s="12" t="str">
        <f t="shared" si="262"/>
        <v>1410505000068</v>
      </c>
      <c r="R4272" s="20" t="s">
        <v>3965</v>
      </c>
      <c r="AI4272" s="12" t="s">
        <v>100</v>
      </c>
      <c r="AK4272" s="12" t="s">
        <v>869</v>
      </c>
      <c r="AP4272" s="12" t="s">
        <v>100</v>
      </c>
      <c r="AR4272" s="12" t="s">
        <v>868</v>
      </c>
      <c r="BN4272" s="12">
        <v>1</v>
      </c>
    </row>
    <row r="4273" spans="1:66" ht="45" x14ac:dyDescent="0.25">
      <c r="A4273" s="12">
        <v>1</v>
      </c>
      <c r="B4273" s="11" t="str">
        <f t="shared" si="260"/>
        <v>Общий расчет. Анализ даты. Анализ даты. Символические звезды. Демон уничтожения. Нет</v>
      </c>
      <c r="C4273" s="11" t="str">
        <f>IFERROR(VLOOKUP(I4273,lvl_1[],2,FALSE),"Нет")</f>
        <v>Общий расчет</v>
      </c>
      <c r="D4273" s="11" t="str">
        <f>IFERROR(VLOOKUP(Rule!J4273,lvl_2[],2,FALSE),"Нет")</f>
        <v>Анализ даты</v>
      </c>
      <c r="E4273" s="11" t="str">
        <f>IFERROR(VLOOKUP(Rule!K4273,lvl_3[],2,FALSE),"Нет")</f>
        <v>Анализ даты</v>
      </c>
      <c r="F4273" s="11" t="str">
        <f>IFERROR(INDEX(lvl_4[],MATCH(L4273,lvl_4[ID],0),MATCH(TEXT(K4273,"##0"),lvl_4[#Headers],0)),"Нет")</f>
        <v>Символические звезды</v>
      </c>
      <c r="G4273" s="11" t="str">
        <f>IFERROR(INDEX(lvl_5[],MATCH(M4273,lvl_5[ID],0),MATCH(_xlfn.CONCAT(TEXT(K4273,"##0"),"_",TEXT(L4273,"##0")),lvl_5[#Headers],0)),"Нет")</f>
        <v>Демон уничтожения</v>
      </c>
      <c r="H4273" s="11" t="str">
        <f>IFERROR(INDEX(lvl_6[],MATCH(N4273,lvl_6[ID],0),MATCH(_xlfn.CONCAT(K4273,"_",L4273,"_",M4273),lvl_6[#Headers],0)),"Нет")</f>
        <v>Нет</v>
      </c>
      <c r="I4273" s="12">
        <v>1</v>
      </c>
      <c r="J4273" s="12">
        <v>4</v>
      </c>
      <c r="K4273" s="12">
        <v>1</v>
      </c>
      <c r="L4273" s="12">
        <v>5</v>
      </c>
      <c r="M4273" s="12">
        <v>5</v>
      </c>
      <c r="N4273" s="12">
        <v>0</v>
      </c>
      <c r="O4273" s="12">
        <f>COUNTIF($P$2:P4273,P4273)</f>
        <v>69</v>
      </c>
      <c r="P4273" s="12" t="str">
        <f t="shared" si="261"/>
        <v>141050500</v>
      </c>
      <c r="Q4273" s="12" t="str">
        <f t="shared" si="262"/>
        <v>1410505000069</v>
      </c>
      <c r="R4273" s="20" t="s">
        <v>3966</v>
      </c>
      <c r="AI4273" s="12" t="s">
        <v>100</v>
      </c>
      <c r="AK4273" s="12" t="s">
        <v>861</v>
      </c>
      <c r="AP4273" s="12" t="s">
        <v>100</v>
      </c>
      <c r="AR4273" s="12" t="s">
        <v>868</v>
      </c>
      <c r="BN4273" s="12">
        <v>1</v>
      </c>
    </row>
    <row r="4274" spans="1:66" ht="45" x14ac:dyDescent="0.25">
      <c r="A4274" s="12">
        <v>1</v>
      </c>
      <c r="B4274" s="11" t="str">
        <f t="shared" si="260"/>
        <v>Общий расчет. Анализ даты. Анализ даты. Символические звезды. Демон уничтожения. Нет</v>
      </c>
      <c r="C4274" s="11" t="str">
        <f>IFERROR(VLOOKUP(I4274,lvl_1[],2,FALSE),"Нет")</f>
        <v>Общий расчет</v>
      </c>
      <c r="D4274" s="11" t="str">
        <f>IFERROR(VLOOKUP(Rule!J4274,lvl_2[],2,FALSE),"Нет")</f>
        <v>Анализ даты</v>
      </c>
      <c r="E4274" s="11" t="str">
        <f>IFERROR(VLOOKUP(Rule!K4274,lvl_3[],2,FALSE),"Нет")</f>
        <v>Анализ даты</v>
      </c>
      <c r="F4274" s="11" t="str">
        <f>IFERROR(INDEX(lvl_4[],MATCH(L4274,lvl_4[ID],0),MATCH(TEXT(K4274,"##0"),lvl_4[#Headers],0)),"Нет")</f>
        <v>Символические звезды</v>
      </c>
      <c r="G4274" s="11" t="str">
        <f>IFERROR(INDEX(lvl_5[],MATCH(M4274,lvl_5[ID],0),MATCH(_xlfn.CONCAT(TEXT(K4274,"##0"),"_",TEXT(L4274,"##0")),lvl_5[#Headers],0)),"Нет")</f>
        <v>Демон уничтожения</v>
      </c>
      <c r="H4274" s="11" t="str">
        <f>IFERROR(INDEX(lvl_6[],MATCH(N4274,lvl_6[ID],0),MATCH(_xlfn.CONCAT(K4274,"_",L4274,"_",M4274),lvl_6[#Headers],0)),"Нет")</f>
        <v>Нет</v>
      </c>
      <c r="I4274" s="12">
        <v>1</v>
      </c>
      <c r="J4274" s="12">
        <v>4</v>
      </c>
      <c r="K4274" s="12">
        <v>1</v>
      </c>
      <c r="L4274" s="12">
        <v>5</v>
      </c>
      <c r="M4274" s="12">
        <v>5</v>
      </c>
      <c r="N4274" s="12">
        <v>0</v>
      </c>
      <c r="O4274" s="12">
        <f>COUNTIF($P$2:P4274,P4274)</f>
        <v>70</v>
      </c>
      <c r="P4274" s="12" t="str">
        <f t="shared" si="261"/>
        <v>141050500</v>
      </c>
      <c r="Q4274" s="12" t="str">
        <f t="shared" si="262"/>
        <v>1410505000070</v>
      </c>
      <c r="R4274" s="20" t="s">
        <v>3967</v>
      </c>
      <c r="AI4274" s="12" t="s">
        <v>100</v>
      </c>
      <c r="AK4274" s="12" t="s">
        <v>868</v>
      </c>
      <c r="AP4274" s="12" t="s">
        <v>100</v>
      </c>
      <c r="AR4274" s="12" t="s">
        <v>859</v>
      </c>
      <c r="BN4274" s="12">
        <v>1</v>
      </c>
    </row>
    <row r="4275" spans="1:66" ht="45" x14ac:dyDescent="0.25">
      <c r="A4275" s="12">
        <v>1</v>
      </c>
      <c r="B4275" s="11" t="str">
        <f t="shared" si="260"/>
        <v>Общий расчет. Анализ даты. Анализ даты. Символические звезды. Демон уничтожения. Нет</v>
      </c>
      <c r="C4275" s="11" t="str">
        <f>IFERROR(VLOOKUP(I4275,lvl_1[],2,FALSE),"Нет")</f>
        <v>Общий расчет</v>
      </c>
      <c r="D4275" s="11" t="str">
        <f>IFERROR(VLOOKUP(Rule!J4275,lvl_2[],2,FALSE),"Нет")</f>
        <v>Анализ даты</v>
      </c>
      <c r="E4275" s="11" t="str">
        <f>IFERROR(VLOOKUP(Rule!K4275,lvl_3[],2,FALSE),"Нет")</f>
        <v>Анализ даты</v>
      </c>
      <c r="F4275" s="11" t="str">
        <f>IFERROR(INDEX(lvl_4[],MATCH(L4275,lvl_4[ID],0),MATCH(TEXT(K4275,"##0"),lvl_4[#Headers],0)),"Нет")</f>
        <v>Символические звезды</v>
      </c>
      <c r="G4275" s="11" t="str">
        <f>IFERROR(INDEX(lvl_5[],MATCH(M4275,lvl_5[ID],0),MATCH(_xlfn.CONCAT(TEXT(K4275,"##0"),"_",TEXT(L4275,"##0")),lvl_5[#Headers],0)),"Нет")</f>
        <v>Демон уничтожения</v>
      </c>
      <c r="H4275" s="11" t="str">
        <f>IFERROR(INDEX(lvl_6[],MATCH(N4275,lvl_6[ID],0),MATCH(_xlfn.CONCAT(K4275,"_",L4275,"_",M4275),lvl_6[#Headers],0)),"Нет")</f>
        <v>Нет</v>
      </c>
      <c r="I4275" s="12">
        <v>1</v>
      </c>
      <c r="J4275" s="12">
        <v>4</v>
      </c>
      <c r="K4275" s="12">
        <v>1</v>
      </c>
      <c r="L4275" s="12">
        <v>5</v>
      </c>
      <c r="M4275" s="12">
        <v>5</v>
      </c>
      <c r="N4275" s="12">
        <v>0</v>
      </c>
      <c r="O4275" s="12">
        <f>COUNTIF($P$2:P4275,P4275)</f>
        <v>71</v>
      </c>
      <c r="P4275" s="12" t="str">
        <f t="shared" si="261"/>
        <v>141050500</v>
      </c>
      <c r="Q4275" s="12" t="str">
        <f t="shared" si="262"/>
        <v>1410505000071</v>
      </c>
      <c r="R4275" s="20" t="s">
        <v>3968</v>
      </c>
      <c r="AI4275" s="12" t="s">
        <v>100</v>
      </c>
      <c r="AK4275" s="12" t="s">
        <v>860</v>
      </c>
      <c r="AP4275" s="12" t="s">
        <v>100</v>
      </c>
      <c r="AR4275" s="12" t="s">
        <v>859</v>
      </c>
      <c r="BN4275" s="12">
        <v>1</v>
      </c>
    </row>
    <row r="4276" spans="1:66" ht="45" x14ac:dyDescent="0.25">
      <c r="A4276" s="12">
        <v>1</v>
      </c>
      <c r="B4276" s="11" t="str">
        <f t="shared" si="260"/>
        <v>Общий расчет. Анализ даты. Анализ даты. Символические звезды. Демон уничтожения. Нет</v>
      </c>
      <c r="C4276" s="11" t="str">
        <f>IFERROR(VLOOKUP(I4276,lvl_1[],2,FALSE),"Нет")</f>
        <v>Общий расчет</v>
      </c>
      <c r="D4276" s="11" t="str">
        <f>IFERROR(VLOOKUP(Rule!J4276,lvl_2[],2,FALSE),"Нет")</f>
        <v>Анализ даты</v>
      </c>
      <c r="E4276" s="11" t="str">
        <f>IFERROR(VLOOKUP(Rule!K4276,lvl_3[],2,FALSE),"Нет")</f>
        <v>Анализ даты</v>
      </c>
      <c r="F4276" s="11" t="str">
        <f>IFERROR(INDEX(lvl_4[],MATCH(L4276,lvl_4[ID],0),MATCH(TEXT(K4276,"##0"),lvl_4[#Headers],0)),"Нет")</f>
        <v>Символические звезды</v>
      </c>
      <c r="G4276" s="11" t="str">
        <f>IFERROR(INDEX(lvl_5[],MATCH(M4276,lvl_5[ID],0),MATCH(_xlfn.CONCAT(TEXT(K4276,"##0"),"_",TEXT(L4276,"##0")),lvl_5[#Headers],0)),"Нет")</f>
        <v>Демон уничтожения</v>
      </c>
      <c r="H4276" s="11" t="str">
        <f>IFERROR(INDEX(lvl_6[],MATCH(N4276,lvl_6[ID],0),MATCH(_xlfn.CONCAT(K4276,"_",L4276,"_",M4276),lvl_6[#Headers],0)),"Нет")</f>
        <v>Нет</v>
      </c>
      <c r="I4276" s="12">
        <v>1</v>
      </c>
      <c r="J4276" s="12">
        <v>4</v>
      </c>
      <c r="K4276" s="12">
        <v>1</v>
      </c>
      <c r="L4276" s="12">
        <v>5</v>
      </c>
      <c r="M4276" s="12">
        <v>5</v>
      </c>
      <c r="N4276" s="12">
        <v>0</v>
      </c>
      <c r="O4276" s="12">
        <f>COUNTIF($P$2:P4276,P4276)</f>
        <v>72</v>
      </c>
      <c r="P4276" s="12" t="str">
        <f t="shared" si="261"/>
        <v>141050500</v>
      </c>
      <c r="Q4276" s="12" t="str">
        <f t="shared" si="262"/>
        <v>1410505000072</v>
      </c>
      <c r="R4276" s="20" t="s">
        <v>3969</v>
      </c>
      <c r="AI4276" s="12" t="s">
        <v>100</v>
      </c>
      <c r="AK4276" s="12" t="s">
        <v>864</v>
      </c>
      <c r="AP4276" s="12" t="s">
        <v>100</v>
      </c>
      <c r="AR4276" s="12" t="s">
        <v>859</v>
      </c>
      <c r="BN4276" s="12">
        <v>1</v>
      </c>
    </row>
    <row r="4277" spans="1:66" ht="45" x14ac:dyDescent="0.25">
      <c r="A4277" s="12">
        <v>1</v>
      </c>
      <c r="B4277" s="11" t="str">
        <f t="shared" si="260"/>
        <v>Общий расчет. Анализ даты. Анализ даты. Символические звезды. Демон грабежа. Нет</v>
      </c>
      <c r="C4277" s="11" t="str">
        <f>IFERROR(VLOOKUP(I4277,lvl_1[],2,FALSE),"Нет")</f>
        <v>Общий расчет</v>
      </c>
      <c r="D4277" s="11" t="str">
        <f>IFERROR(VLOOKUP(Rule!J4277,lvl_2[],2,FALSE),"Нет")</f>
        <v>Анализ даты</v>
      </c>
      <c r="E4277" s="11" t="str">
        <f>IFERROR(VLOOKUP(Rule!K4277,lvl_3[],2,FALSE),"Нет")</f>
        <v>Анализ даты</v>
      </c>
      <c r="F4277" s="11" t="str">
        <f>IFERROR(INDEX(lvl_4[],MATCH(L4277,lvl_4[ID],0),MATCH(TEXT(K4277,"##0"),lvl_4[#Headers],0)),"Нет")</f>
        <v>Символические звезды</v>
      </c>
      <c r="G4277" s="11" t="str">
        <f>IFERROR(INDEX(lvl_5[],MATCH(M4277,lvl_5[ID],0),MATCH(_xlfn.CONCAT(TEXT(K4277,"##0"),"_",TEXT(L4277,"##0")),lvl_5[#Headers],0)),"Нет")</f>
        <v>Демон грабежа</v>
      </c>
      <c r="H4277" s="11" t="str">
        <f>IFERROR(INDEX(lvl_6[],MATCH(N4277,lvl_6[ID],0),MATCH(_xlfn.CONCAT(K4277,"_",L4277,"_",M4277),lvl_6[#Headers],0)),"Нет")</f>
        <v>Нет</v>
      </c>
      <c r="I4277" s="12">
        <v>1</v>
      </c>
      <c r="J4277" s="12">
        <v>4</v>
      </c>
      <c r="K4277" s="12">
        <v>1</v>
      </c>
      <c r="L4277" s="12">
        <v>5</v>
      </c>
      <c r="M4277" s="12">
        <v>6</v>
      </c>
      <c r="N4277" s="12">
        <v>0</v>
      </c>
      <c r="O4277" s="12">
        <f>COUNTIF($P$2:P4277,P4277)</f>
        <v>61</v>
      </c>
      <c r="P4277" s="12" t="str">
        <f t="shared" si="261"/>
        <v>141050600</v>
      </c>
      <c r="Q4277" s="12" t="str">
        <f t="shared" si="262"/>
        <v>1410506000061</v>
      </c>
      <c r="R4277" s="20" t="s">
        <v>3970</v>
      </c>
      <c r="AI4277" s="12" t="s">
        <v>100</v>
      </c>
      <c r="AK4277" s="12" t="s">
        <v>859</v>
      </c>
      <c r="AP4277" s="12" t="s">
        <v>100</v>
      </c>
      <c r="AR4277" s="12" t="s">
        <v>868</v>
      </c>
      <c r="BN4277" s="12">
        <v>1</v>
      </c>
    </row>
    <row r="4278" spans="1:66" ht="45" x14ac:dyDescent="0.25">
      <c r="A4278" s="12">
        <v>1</v>
      </c>
      <c r="B4278" s="11" t="str">
        <f t="shared" si="260"/>
        <v>Общий расчет. Анализ даты. Анализ даты. Символические звезды. Демон грабежа. Нет</v>
      </c>
      <c r="C4278" s="11" t="str">
        <f>IFERROR(VLOOKUP(I4278,lvl_1[],2,FALSE),"Нет")</f>
        <v>Общий расчет</v>
      </c>
      <c r="D4278" s="11" t="str">
        <f>IFERROR(VLOOKUP(Rule!J4278,lvl_2[],2,FALSE),"Нет")</f>
        <v>Анализ даты</v>
      </c>
      <c r="E4278" s="11" t="str">
        <f>IFERROR(VLOOKUP(Rule!K4278,lvl_3[],2,FALSE),"Нет")</f>
        <v>Анализ даты</v>
      </c>
      <c r="F4278" s="11" t="str">
        <f>IFERROR(INDEX(lvl_4[],MATCH(L4278,lvl_4[ID],0),MATCH(TEXT(K4278,"##0"),lvl_4[#Headers],0)),"Нет")</f>
        <v>Символические звезды</v>
      </c>
      <c r="G4278" s="11" t="str">
        <f>IFERROR(INDEX(lvl_5[],MATCH(M4278,lvl_5[ID],0),MATCH(_xlfn.CONCAT(TEXT(K4278,"##0"),"_",TEXT(L4278,"##0")),lvl_5[#Headers],0)),"Нет")</f>
        <v>Демон грабежа</v>
      </c>
      <c r="H4278" s="11" t="str">
        <f>IFERROR(INDEX(lvl_6[],MATCH(N4278,lvl_6[ID],0),MATCH(_xlfn.CONCAT(K4278,"_",L4278,"_",M4278),lvl_6[#Headers],0)),"Нет")</f>
        <v>Нет</v>
      </c>
      <c r="I4278" s="12">
        <v>1</v>
      </c>
      <c r="J4278" s="12">
        <v>4</v>
      </c>
      <c r="K4278" s="12">
        <v>1</v>
      </c>
      <c r="L4278" s="12">
        <v>5</v>
      </c>
      <c r="M4278" s="12">
        <v>6</v>
      </c>
      <c r="N4278" s="12">
        <v>0</v>
      </c>
      <c r="O4278" s="12">
        <f>COUNTIF($P$2:P4278,P4278)</f>
        <v>62</v>
      </c>
      <c r="P4278" s="12" t="str">
        <f t="shared" si="261"/>
        <v>141050600</v>
      </c>
      <c r="Q4278" s="12" t="str">
        <f t="shared" si="262"/>
        <v>1410506000062</v>
      </c>
      <c r="R4278" s="20" t="s">
        <v>3971</v>
      </c>
      <c r="AI4278" s="12" t="s">
        <v>100</v>
      </c>
      <c r="AK4278" s="12" t="s">
        <v>863</v>
      </c>
      <c r="AP4278" s="12" t="s">
        <v>100</v>
      </c>
      <c r="AR4278" s="12" t="s">
        <v>868</v>
      </c>
      <c r="BN4278" s="12">
        <v>1</v>
      </c>
    </row>
    <row r="4279" spans="1:66" ht="45" x14ac:dyDescent="0.25">
      <c r="A4279" s="12">
        <v>1</v>
      </c>
      <c r="B4279" s="11" t="str">
        <f t="shared" si="260"/>
        <v>Общий расчет. Анализ даты. Анализ даты. Символические звезды. Демон грабежа. Нет</v>
      </c>
      <c r="C4279" s="11" t="str">
        <f>IFERROR(VLOOKUP(I4279,lvl_1[],2,FALSE),"Нет")</f>
        <v>Общий расчет</v>
      </c>
      <c r="D4279" s="11" t="str">
        <f>IFERROR(VLOOKUP(Rule!J4279,lvl_2[],2,FALSE),"Нет")</f>
        <v>Анализ даты</v>
      </c>
      <c r="E4279" s="11" t="str">
        <f>IFERROR(VLOOKUP(Rule!K4279,lvl_3[],2,FALSE),"Нет")</f>
        <v>Анализ даты</v>
      </c>
      <c r="F4279" s="11" t="str">
        <f>IFERROR(INDEX(lvl_4[],MATCH(L4279,lvl_4[ID],0),MATCH(TEXT(K4279,"##0"),lvl_4[#Headers],0)),"Нет")</f>
        <v>Символические звезды</v>
      </c>
      <c r="G4279" s="11" t="str">
        <f>IFERROR(INDEX(lvl_5[],MATCH(M4279,lvl_5[ID],0),MATCH(_xlfn.CONCAT(TEXT(K4279,"##0"),"_",TEXT(L4279,"##0")),lvl_5[#Headers],0)),"Нет")</f>
        <v>Демон грабежа</v>
      </c>
      <c r="H4279" s="11" t="str">
        <f>IFERROR(INDEX(lvl_6[],MATCH(N4279,lvl_6[ID],0),MATCH(_xlfn.CONCAT(K4279,"_",L4279,"_",M4279),lvl_6[#Headers],0)),"Нет")</f>
        <v>Нет</v>
      </c>
      <c r="I4279" s="12">
        <v>1</v>
      </c>
      <c r="J4279" s="12">
        <v>4</v>
      </c>
      <c r="K4279" s="12">
        <v>1</v>
      </c>
      <c r="L4279" s="12">
        <v>5</v>
      </c>
      <c r="M4279" s="12">
        <v>6</v>
      </c>
      <c r="N4279" s="12">
        <v>0</v>
      </c>
      <c r="O4279" s="12">
        <f>COUNTIF($P$2:P4279,P4279)</f>
        <v>63</v>
      </c>
      <c r="P4279" s="12" t="str">
        <f t="shared" si="261"/>
        <v>141050600</v>
      </c>
      <c r="Q4279" s="12" t="str">
        <f t="shared" si="262"/>
        <v>1410506000063</v>
      </c>
      <c r="R4279" s="20" t="s">
        <v>3972</v>
      </c>
      <c r="AI4279" s="12" t="s">
        <v>100</v>
      </c>
      <c r="AK4279" s="12" t="s">
        <v>867</v>
      </c>
      <c r="AP4279" s="12" t="s">
        <v>100</v>
      </c>
      <c r="AR4279" s="12" t="s">
        <v>868</v>
      </c>
      <c r="BN4279" s="12">
        <v>1</v>
      </c>
    </row>
    <row r="4280" spans="1:66" ht="45" x14ac:dyDescent="0.25">
      <c r="A4280" s="12">
        <v>1</v>
      </c>
      <c r="B4280" s="11" t="str">
        <f t="shared" si="260"/>
        <v>Общий расчет. Анализ даты. Анализ даты. Символические звезды. Демон грабежа. Нет</v>
      </c>
      <c r="C4280" s="11" t="str">
        <f>IFERROR(VLOOKUP(I4280,lvl_1[],2,FALSE),"Нет")</f>
        <v>Общий расчет</v>
      </c>
      <c r="D4280" s="11" t="str">
        <f>IFERROR(VLOOKUP(Rule!J4280,lvl_2[],2,FALSE),"Нет")</f>
        <v>Анализ даты</v>
      </c>
      <c r="E4280" s="11" t="str">
        <f>IFERROR(VLOOKUP(Rule!K4280,lvl_3[],2,FALSE),"Нет")</f>
        <v>Анализ даты</v>
      </c>
      <c r="F4280" s="11" t="str">
        <f>IFERROR(INDEX(lvl_4[],MATCH(L4280,lvl_4[ID],0),MATCH(TEXT(K4280,"##0"),lvl_4[#Headers],0)),"Нет")</f>
        <v>Символические звезды</v>
      </c>
      <c r="G4280" s="11" t="str">
        <f>IFERROR(INDEX(lvl_5[],MATCH(M4280,lvl_5[ID],0),MATCH(_xlfn.CONCAT(TEXT(K4280,"##0"),"_",TEXT(L4280,"##0")),lvl_5[#Headers],0)),"Нет")</f>
        <v>Демон грабежа</v>
      </c>
      <c r="H4280" s="11" t="str">
        <f>IFERROR(INDEX(lvl_6[],MATCH(N4280,lvl_6[ID],0),MATCH(_xlfn.CONCAT(K4280,"_",L4280,"_",M4280),lvl_6[#Headers],0)),"Нет")</f>
        <v>Нет</v>
      </c>
      <c r="I4280" s="12">
        <v>1</v>
      </c>
      <c r="J4280" s="12">
        <v>4</v>
      </c>
      <c r="K4280" s="12">
        <v>1</v>
      </c>
      <c r="L4280" s="12">
        <v>5</v>
      </c>
      <c r="M4280" s="12">
        <v>6</v>
      </c>
      <c r="N4280" s="12">
        <v>0</v>
      </c>
      <c r="O4280" s="12">
        <f>COUNTIF($P$2:P4280,P4280)</f>
        <v>64</v>
      </c>
      <c r="P4280" s="12" t="str">
        <f t="shared" si="261"/>
        <v>141050600</v>
      </c>
      <c r="Q4280" s="12" t="str">
        <f t="shared" si="262"/>
        <v>1410506000064</v>
      </c>
      <c r="R4280" s="20" t="s">
        <v>3973</v>
      </c>
      <c r="AI4280" s="12" t="s">
        <v>100</v>
      </c>
      <c r="AK4280" s="12" t="s">
        <v>862</v>
      </c>
      <c r="AP4280" s="12" t="s">
        <v>100</v>
      </c>
      <c r="AR4280" s="12" t="s">
        <v>859</v>
      </c>
      <c r="BN4280" s="12">
        <v>1</v>
      </c>
    </row>
    <row r="4281" spans="1:66" ht="45" x14ac:dyDescent="0.25">
      <c r="A4281" s="12">
        <v>1</v>
      </c>
      <c r="B4281" s="11" t="str">
        <f t="shared" si="260"/>
        <v>Общий расчет. Анализ даты. Анализ даты. Символические звезды. Демон грабежа. Нет</v>
      </c>
      <c r="C4281" s="11" t="str">
        <f>IFERROR(VLOOKUP(I4281,lvl_1[],2,FALSE),"Нет")</f>
        <v>Общий расчет</v>
      </c>
      <c r="D4281" s="11" t="str">
        <f>IFERROR(VLOOKUP(Rule!J4281,lvl_2[],2,FALSE),"Нет")</f>
        <v>Анализ даты</v>
      </c>
      <c r="E4281" s="11" t="str">
        <f>IFERROR(VLOOKUP(Rule!K4281,lvl_3[],2,FALSE),"Нет")</f>
        <v>Анализ даты</v>
      </c>
      <c r="F4281" s="11" t="str">
        <f>IFERROR(INDEX(lvl_4[],MATCH(L4281,lvl_4[ID],0),MATCH(TEXT(K4281,"##0"),lvl_4[#Headers],0)),"Нет")</f>
        <v>Символические звезды</v>
      </c>
      <c r="G4281" s="11" t="str">
        <f>IFERROR(INDEX(lvl_5[],MATCH(M4281,lvl_5[ID],0),MATCH(_xlfn.CONCAT(TEXT(K4281,"##0"),"_",TEXT(L4281,"##0")),lvl_5[#Headers],0)),"Нет")</f>
        <v>Демон грабежа</v>
      </c>
      <c r="H4281" s="11" t="str">
        <f>IFERROR(INDEX(lvl_6[],MATCH(N4281,lvl_6[ID],0),MATCH(_xlfn.CONCAT(K4281,"_",L4281,"_",M4281),lvl_6[#Headers],0)),"Нет")</f>
        <v>Нет</v>
      </c>
      <c r="I4281" s="12">
        <v>1</v>
      </c>
      <c r="J4281" s="12">
        <v>4</v>
      </c>
      <c r="K4281" s="12">
        <v>1</v>
      </c>
      <c r="L4281" s="12">
        <v>5</v>
      </c>
      <c r="M4281" s="12">
        <v>6</v>
      </c>
      <c r="N4281" s="12">
        <v>0</v>
      </c>
      <c r="O4281" s="12">
        <f>COUNTIF($P$2:P4281,P4281)</f>
        <v>65</v>
      </c>
      <c r="P4281" s="12" t="str">
        <f t="shared" si="261"/>
        <v>141050600</v>
      </c>
      <c r="Q4281" s="12" t="str">
        <f t="shared" si="262"/>
        <v>1410506000065</v>
      </c>
      <c r="R4281" s="20" t="s">
        <v>3974</v>
      </c>
      <c r="AI4281" s="12" t="s">
        <v>100</v>
      </c>
      <c r="AK4281" s="12" t="s">
        <v>866</v>
      </c>
      <c r="AP4281" s="12" t="s">
        <v>100</v>
      </c>
      <c r="AR4281" s="12" t="s">
        <v>859</v>
      </c>
      <c r="BN4281" s="12">
        <v>1</v>
      </c>
    </row>
    <row r="4282" spans="1:66" ht="45" x14ac:dyDescent="0.25">
      <c r="A4282" s="12">
        <v>1</v>
      </c>
      <c r="B4282" s="11" t="str">
        <f t="shared" si="260"/>
        <v>Общий расчет. Анализ даты. Анализ даты. Символические звезды. Демон грабежа. Нет</v>
      </c>
      <c r="C4282" s="11" t="str">
        <f>IFERROR(VLOOKUP(I4282,lvl_1[],2,FALSE),"Нет")</f>
        <v>Общий расчет</v>
      </c>
      <c r="D4282" s="11" t="str">
        <f>IFERROR(VLOOKUP(Rule!J4282,lvl_2[],2,FALSE),"Нет")</f>
        <v>Анализ даты</v>
      </c>
      <c r="E4282" s="11" t="str">
        <f>IFERROR(VLOOKUP(Rule!K4282,lvl_3[],2,FALSE),"Нет")</f>
        <v>Анализ даты</v>
      </c>
      <c r="F4282" s="11" t="str">
        <f>IFERROR(INDEX(lvl_4[],MATCH(L4282,lvl_4[ID],0),MATCH(TEXT(K4282,"##0"),lvl_4[#Headers],0)),"Нет")</f>
        <v>Символические звезды</v>
      </c>
      <c r="G4282" s="11" t="str">
        <f>IFERROR(INDEX(lvl_5[],MATCH(M4282,lvl_5[ID],0),MATCH(_xlfn.CONCAT(TEXT(K4282,"##0"),"_",TEXT(L4282,"##0")),lvl_5[#Headers],0)),"Нет")</f>
        <v>Демон грабежа</v>
      </c>
      <c r="H4282" s="11" t="str">
        <f>IFERROR(INDEX(lvl_6[],MATCH(N4282,lvl_6[ID],0),MATCH(_xlfn.CONCAT(K4282,"_",L4282,"_",M4282),lvl_6[#Headers],0)),"Нет")</f>
        <v>Нет</v>
      </c>
      <c r="I4282" s="12">
        <v>1</v>
      </c>
      <c r="J4282" s="12">
        <v>4</v>
      </c>
      <c r="K4282" s="12">
        <v>1</v>
      </c>
      <c r="L4282" s="12">
        <v>5</v>
      </c>
      <c r="M4282" s="12">
        <v>6</v>
      </c>
      <c r="N4282" s="12">
        <v>0</v>
      </c>
      <c r="O4282" s="12">
        <f>COUNTIF($P$2:P4282,P4282)</f>
        <v>66</v>
      </c>
      <c r="P4282" s="12" t="str">
        <f t="shared" si="261"/>
        <v>141050600</v>
      </c>
      <c r="Q4282" s="12" t="str">
        <f t="shared" si="262"/>
        <v>1410506000066</v>
      </c>
      <c r="R4282" s="20" t="s">
        <v>3975</v>
      </c>
      <c r="AI4282" s="12" t="s">
        <v>100</v>
      </c>
      <c r="AK4282" s="12" t="s">
        <v>870</v>
      </c>
      <c r="AP4282" s="12" t="s">
        <v>100</v>
      </c>
      <c r="AR4282" s="12" t="s">
        <v>859</v>
      </c>
      <c r="BN4282" s="12">
        <v>1</v>
      </c>
    </row>
    <row r="4283" spans="1:66" ht="45" x14ac:dyDescent="0.25">
      <c r="A4283" s="12">
        <v>1</v>
      </c>
      <c r="B4283" s="11" t="str">
        <f t="shared" si="260"/>
        <v>Общий расчет. Анализ даты. Анализ даты. Символические звезды. Демон грабежа. Нет</v>
      </c>
      <c r="C4283" s="11" t="str">
        <f>IFERROR(VLOOKUP(I4283,lvl_1[],2,FALSE),"Нет")</f>
        <v>Общий расчет</v>
      </c>
      <c r="D4283" s="11" t="str">
        <f>IFERROR(VLOOKUP(Rule!J4283,lvl_2[],2,FALSE),"Нет")</f>
        <v>Анализ даты</v>
      </c>
      <c r="E4283" s="11" t="str">
        <f>IFERROR(VLOOKUP(Rule!K4283,lvl_3[],2,FALSE),"Нет")</f>
        <v>Анализ даты</v>
      </c>
      <c r="F4283" s="11" t="str">
        <f>IFERROR(INDEX(lvl_4[],MATCH(L4283,lvl_4[ID],0),MATCH(TEXT(K4283,"##0"),lvl_4[#Headers],0)),"Нет")</f>
        <v>Символические звезды</v>
      </c>
      <c r="G4283" s="11" t="str">
        <f>IFERROR(INDEX(lvl_5[],MATCH(M4283,lvl_5[ID],0),MATCH(_xlfn.CONCAT(TEXT(K4283,"##0"),"_",TEXT(L4283,"##0")),lvl_5[#Headers],0)),"Нет")</f>
        <v>Демон грабежа</v>
      </c>
      <c r="H4283" s="11" t="str">
        <f>IFERROR(INDEX(lvl_6[],MATCH(N4283,lvl_6[ID],0),MATCH(_xlfn.CONCAT(K4283,"_",L4283,"_",M4283),lvl_6[#Headers],0)),"Нет")</f>
        <v>Нет</v>
      </c>
      <c r="I4283" s="12">
        <v>1</v>
      </c>
      <c r="J4283" s="12">
        <v>4</v>
      </c>
      <c r="K4283" s="12">
        <v>1</v>
      </c>
      <c r="L4283" s="12">
        <v>5</v>
      </c>
      <c r="M4283" s="12">
        <v>6</v>
      </c>
      <c r="N4283" s="12">
        <v>0</v>
      </c>
      <c r="O4283" s="12">
        <f>COUNTIF($P$2:P4283,P4283)</f>
        <v>67</v>
      </c>
      <c r="P4283" s="12" t="str">
        <f t="shared" si="261"/>
        <v>141050600</v>
      </c>
      <c r="Q4283" s="12" t="str">
        <f t="shared" si="262"/>
        <v>1410506000067</v>
      </c>
      <c r="R4283" s="20" t="s">
        <v>3976</v>
      </c>
      <c r="AI4283" s="12" t="s">
        <v>100</v>
      </c>
      <c r="AK4283" s="12" t="s">
        <v>865</v>
      </c>
      <c r="AP4283" s="12" t="s">
        <v>100</v>
      </c>
      <c r="AR4283" s="12" t="s">
        <v>862</v>
      </c>
      <c r="BN4283" s="12">
        <v>1</v>
      </c>
    </row>
    <row r="4284" spans="1:66" ht="45" x14ac:dyDescent="0.25">
      <c r="A4284" s="12">
        <v>1</v>
      </c>
      <c r="B4284" s="11" t="str">
        <f t="shared" si="260"/>
        <v>Общий расчет. Анализ даты. Анализ даты. Символические звезды. Демон грабежа. Нет</v>
      </c>
      <c r="C4284" s="11" t="str">
        <f>IFERROR(VLOOKUP(I4284,lvl_1[],2,FALSE),"Нет")</f>
        <v>Общий расчет</v>
      </c>
      <c r="D4284" s="11" t="str">
        <f>IFERROR(VLOOKUP(Rule!J4284,lvl_2[],2,FALSE),"Нет")</f>
        <v>Анализ даты</v>
      </c>
      <c r="E4284" s="11" t="str">
        <f>IFERROR(VLOOKUP(Rule!K4284,lvl_3[],2,FALSE),"Нет")</f>
        <v>Анализ даты</v>
      </c>
      <c r="F4284" s="11" t="str">
        <f>IFERROR(INDEX(lvl_4[],MATCH(L4284,lvl_4[ID],0),MATCH(TEXT(K4284,"##0"),lvl_4[#Headers],0)),"Нет")</f>
        <v>Символические звезды</v>
      </c>
      <c r="G4284" s="11" t="str">
        <f>IFERROR(INDEX(lvl_5[],MATCH(M4284,lvl_5[ID],0),MATCH(_xlfn.CONCAT(TEXT(K4284,"##0"),"_",TEXT(L4284,"##0")),lvl_5[#Headers],0)),"Нет")</f>
        <v>Демон грабежа</v>
      </c>
      <c r="H4284" s="11" t="str">
        <f>IFERROR(INDEX(lvl_6[],MATCH(N4284,lvl_6[ID],0),MATCH(_xlfn.CONCAT(K4284,"_",L4284,"_",M4284),lvl_6[#Headers],0)),"Нет")</f>
        <v>Нет</v>
      </c>
      <c r="I4284" s="12">
        <v>1</v>
      </c>
      <c r="J4284" s="12">
        <v>4</v>
      </c>
      <c r="K4284" s="12">
        <v>1</v>
      </c>
      <c r="L4284" s="12">
        <v>5</v>
      </c>
      <c r="M4284" s="12">
        <v>6</v>
      </c>
      <c r="N4284" s="12">
        <v>0</v>
      </c>
      <c r="O4284" s="12">
        <f>COUNTIF($P$2:P4284,P4284)</f>
        <v>68</v>
      </c>
      <c r="P4284" s="12" t="str">
        <f t="shared" si="261"/>
        <v>141050600</v>
      </c>
      <c r="Q4284" s="12" t="str">
        <f t="shared" si="262"/>
        <v>1410506000068</v>
      </c>
      <c r="R4284" s="20" t="s">
        <v>3977</v>
      </c>
      <c r="AI4284" s="12" t="s">
        <v>100</v>
      </c>
      <c r="AK4284" s="12" t="s">
        <v>869</v>
      </c>
      <c r="AP4284" s="12" t="s">
        <v>100</v>
      </c>
      <c r="AR4284" s="12" t="s">
        <v>862</v>
      </c>
      <c r="BN4284" s="12">
        <v>1</v>
      </c>
    </row>
    <row r="4285" spans="1:66" ht="45" x14ac:dyDescent="0.25">
      <c r="A4285" s="12">
        <v>1</v>
      </c>
      <c r="B4285" s="11" t="str">
        <f t="shared" si="260"/>
        <v>Общий расчет. Анализ даты. Анализ даты. Символические звезды. Демон грабежа. Нет</v>
      </c>
      <c r="C4285" s="11" t="str">
        <f>IFERROR(VLOOKUP(I4285,lvl_1[],2,FALSE),"Нет")</f>
        <v>Общий расчет</v>
      </c>
      <c r="D4285" s="11" t="str">
        <f>IFERROR(VLOOKUP(Rule!J4285,lvl_2[],2,FALSE),"Нет")</f>
        <v>Анализ даты</v>
      </c>
      <c r="E4285" s="11" t="str">
        <f>IFERROR(VLOOKUP(Rule!K4285,lvl_3[],2,FALSE),"Нет")</f>
        <v>Анализ даты</v>
      </c>
      <c r="F4285" s="11" t="str">
        <f>IFERROR(INDEX(lvl_4[],MATCH(L4285,lvl_4[ID],0),MATCH(TEXT(K4285,"##0"),lvl_4[#Headers],0)),"Нет")</f>
        <v>Символические звезды</v>
      </c>
      <c r="G4285" s="11" t="str">
        <f>IFERROR(INDEX(lvl_5[],MATCH(M4285,lvl_5[ID],0),MATCH(_xlfn.CONCAT(TEXT(K4285,"##0"),"_",TEXT(L4285,"##0")),lvl_5[#Headers],0)),"Нет")</f>
        <v>Демон грабежа</v>
      </c>
      <c r="H4285" s="11" t="str">
        <f>IFERROR(INDEX(lvl_6[],MATCH(N4285,lvl_6[ID],0),MATCH(_xlfn.CONCAT(K4285,"_",L4285,"_",M4285),lvl_6[#Headers],0)),"Нет")</f>
        <v>Нет</v>
      </c>
      <c r="I4285" s="12">
        <v>1</v>
      </c>
      <c r="J4285" s="12">
        <v>4</v>
      </c>
      <c r="K4285" s="12">
        <v>1</v>
      </c>
      <c r="L4285" s="12">
        <v>5</v>
      </c>
      <c r="M4285" s="12">
        <v>6</v>
      </c>
      <c r="N4285" s="12">
        <v>0</v>
      </c>
      <c r="O4285" s="12">
        <f>COUNTIF($P$2:P4285,P4285)</f>
        <v>69</v>
      </c>
      <c r="P4285" s="12" t="str">
        <f t="shared" si="261"/>
        <v>141050600</v>
      </c>
      <c r="Q4285" s="12" t="str">
        <f t="shared" si="262"/>
        <v>1410506000069</v>
      </c>
      <c r="R4285" s="20" t="s">
        <v>3978</v>
      </c>
      <c r="AI4285" s="12" t="s">
        <v>100</v>
      </c>
      <c r="AK4285" s="12" t="s">
        <v>861</v>
      </c>
      <c r="AP4285" s="12" t="s">
        <v>100</v>
      </c>
      <c r="AR4285" s="12" t="s">
        <v>862</v>
      </c>
      <c r="BN4285" s="12">
        <v>1</v>
      </c>
    </row>
    <row r="4286" spans="1:66" ht="45" x14ac:dyDescent="0.25">
      <c r="A4286" s="12">
        <v>1</v>
      </c>
      <c r="B4286" s="11" t="str">
        <f t="shared" si="260"/>
        <v>Общий расчет. Анализ даты. Анализ даты. Символические звезды. Демон грабежа. Нет</v>
      </c>
      <c r="C4286" s="11" t="str">
        <f>IFERROR(VLOOKUP(I4286,lvl_1[],2,FALSE),"Нет")</f>
        <v>Общий расчет</v>
      </c>
      <c r="D4286" s="11" t="str">
        <f>IFERROR(VLOOKUP(Rule!J4286,lvl_2[],2,FALSE),"Нет")</f>
        <v>Анализ даты</v>
      </c>
      <c r="E4286" s="11" t="str">
        <f>IFERROR(VLOOKUP(Rule!K4286,lvl_3[],2,FALSE),"Нет")</f>
        <v>Анализ даты</v>
      </c>
      <c r="F4286" s="11" t="str">
        <f>IFERROR(INDEX(lvl_4[],MATCH(L4286,lvl_4[ID],0),MATCH(TEXT(K4286,"##0"),lvl_4[#Headers],0)),"Нет")</f>
        <v>Символические звезды</v>
      </c>
      <c r="G4286" s="11" t="str">
        <f>IFERROR(INDEX(lvl_5[],MATCH(M4286,lvl_5[ID],0),MATCH(_xlfn.CONCAT(TEXT(K4286,"##0"),"_",TEXT(L4286,"##0")),lvl_5[#Headers],0)),"Нет")</f>
        <v>Демон грабежа</v>
      </c>
      <c r="H4286" s="11" t="str">
        <f>IFERROR(INDEX(lvl_6[],MATCH(N4286,lvl_6[ID],0),MATCH(_xlfn.CONCAT(K4286,"_",L4286,"_",M4286),lvl_6[#Headers],0)),"Нет")</f>
        <v>Нет</v>
      </c>
      <c r="I4286" s="12">
        <v>1</v>
      </c>
      <c r="J4286" s="12">
        <v>4</v>
      </c>
      <c r="K4286" s="12">
        <v>1</v>
      </c>
      <c r="L4286" s="12">
        <v>5</v>
      </c>
      <c r="M4286" s="12">
        <v>6</v>
      </c>
      <c r="N4286" s="12">
        <v>0</v>
      </c>
      <c r="O4286" s="12">
        <f>COUNTIF($P$2:P4286,P4286)</f>
        <v>70</v>
      </c>
      <c r="P4286" s="12" t="str">
        <f t="shared" si="261"/>
        <v>141050600</v>
      </c>
      <c r="Q4286" s="12" t="str">
        <f t="shared" si="262"/>
        <v>1410506000070</v>
      </c>
      <c r="R4286" s="20" t="s">
        <v>3979</v>
      </c>
      <c r="AI4286" s="12" t="s">
        <v>100</v>
      </c>
      <c r="AK4286" s="12" t="s">
        <v>868</v>
      </c>
      <c r="AP4286" s="12" t="s">
        <v>100</v>
      </c>
      <c r="AR4286" s="12" t="s">
        <v>865</v>
      </c>
      <c r="BN4286" s="12">
        <v>1</v>
      </c>
    </row>
    <row r="4287" spans="1:66" ht="45" x14ac:dyDescent="0.25">
      <c r="A4287" s="12">
        <v>1</v>
      </c>
      <c r="B4287" s="11" t="str">
        <f t="shared" si="260"/>
        <v>Общий расчет. Анализ даты. Анализ даты. Символические звезды. Демон грабежа. Нет</v>
      </c>
      <c r="C4287" s="11" t="str">
        <f>IFERROR(VLOOKUP(I4287,lvl_1[],2,FALSE),"Нет")</f>
        <v>Общий расчет</v>
      </c>
      <c r="D4287" s="11" t="str">
        <f>IFERROR(VLOOKUP(Rule!J4287,lvl_2[],2,FALSE),"Нет")</f>
        <v>Анализ даты</v>
      </c>
      <c r="E4287" s="11" t="str">
        <f>IFERROR(VLOOKUP(Rule!K4287,lvl_3[],2,FALSE),"Нет")</f>
        <v>Анализ даты</v>
      </c>
      <c r="F4287" s="11" t="str">
        <f>IFERROR(INDEX(lvl_4[],MATCH(L4287,lvl_4[ID],0),MATCH(TEXT(K4287,"##0"),lvl_4[#Headers],0)),"Нет")</f>
        <v>Символические звезды</v>
      </c>
      <c r="G4287" s="11" t="str">
        <f>IFERROR(INDEX(lvl_5[],MATCH(M4287,lvl_5[ID],0),MATCH(_xlfn.CONCAT(TEXT(K4287,"##0"),"_",TEXT(L4287,"##0")),lvl_5[#Headers],0)),"Нет")</f>
        <v>Демон грабежа</v>
      </c>
      <c r="H4287" s="11" t="str">
        <f>IFERROR(INDEX(lvl_6[],MATCH(N4287,lvl_6[ID],0),MATCH(_xlfn.CONCAT(K4287,"_",L4287,"_",M4287),lvl_6[#Headers],0)),"Нет")</f>
        <v>Нет</v>
      </c>
      <c r="I4287" s="12">
        <v>1</v>
      </c>
      <c r="J4287" s="12">
        <v>4</v>
      </c>
      <c r="K4287" s="12">
        <v>1</v>
      </c>
      <c r="L4287" s="12">
        <v>5</v>
      </c>
      <c r="M4287" s="12">
        <v>6</v>
      </c>
      <c r="N4287" s="12">
        <v>0</v>
      </c>
      <c r="O4287" s="12">
        <f>COUNTIF($P$2:P4287,P4287)</f>
        <v>71</v>
      </c>
      <c r="P4287" s="12" t="str">
        <f t="shared" si="261"/>
        <v>141050600</v>
      </c>
      <c r="Q4287" s="12" t="str">
        <f t="shared" si="262"/>
        <v>1410506000071</v>
      </c>
      <c r="R4287" s="20" t="s">
        <v>3980</v>
      </c>
      <c r="AI4287" s="12" t="s">
        <v>100</v>
      </c>
      <c r="AK4287" s="12" t="s">
        <v>860</v>
      </c>
      <c r="AP4287" s="12" t="s">
        <v>100</v>
      </c>
      <c r="AR4287" s="12" t="s">
        <v>865</v>
      </c>
      <c r="BN4287" s="12">
        <v>1</v>
      </c>
    </row>
    <row r="4288" spans="1:66" ht="45" x14ac:dyDescent="0.25">
      <c r="A4288" s="12">
        <v>1</v>
      </c>
      <c r="B4288" s="11" t="str">
        <f t="shared" si="260"/>
        <v>Общий расчет. Анализ даты. Анализ даты. Символические звезды. Демон грабежа. Нет</v>
      </c>
      <c r="C4288" s="11" t="str">
        <f>IFERROR(VLOOKUP(I4288,lvl_1[],2,FALSE),"Нет")</f>
        <v>Общий расчет</v>
      </c>
      <c r="D4288" s="11" t="str">
        <f>IFERROR(VLOOKUP(Rule!J4288,lvl_2[],2,FALSE),"Нет")</f>
        <v>Анализ даты</v>
      </c>
      <c r="E4288" s="11" t="str">
        <f>IFERROR(VLOOKUP(Rule!K4288,lvl_3[],2,FALSE),"Нет")</f>
        <v>Анализ даты</v>
      </c>
      <c r="F4288" s="11" t="str">
        <f>IFERROR(INDEX(lvl_4[],MATCH(L4288,lvl_4[ID],0),MATCH(TEXT(K4288,"##0"),lvl_4[#Headers],0)),"Нет")</f>
        <v>Символические звезды</v>
      </c>
      <c r="G4288" s="11" t="str">
        <f>IFERROR(INDEX(lvl_5[],MATCH(M4288,lvl_5[ID],0),MATCH(_xlfn.CONCAT(TEXT(K4288,"##0"),"_",TEXT(L4288,"##0")),lvl_5[#Headers],0)),"Нет")</f>
        <v>Демон грабежа</v>
      </c>
      <c r="H4288" s="11" t="str">
        <f>IFERROR(INDEX(lvl_6[],MATCH(N4288,lvl_6[ID],0),MATCH(_xlfn.CONCAT(K4288,"_",L4288,"_",M4288),lvl_6[#Headers],0)),"Нет")</f>
        <v>Нет</v>
      </c>
      <c r="I4288" s="12">
        <v>1</v>
      </c>
      <c r="J4288" s="12">
        <v>4</v>
      </c>
      <c r="K4288" s="12">
        <v>1</v>
      </c>
      <c r="L4288" s="12">
        <v>5</v>
      </c>
      <c r="M4288" s="12">
        <v>6</v>
      </c>
      <c r="N4288" s="12">
        <v>0</v>
      </c>
      <c r="O4288" s="12">
        <f>COUNTIF($P$2:P4288,P4288)</f>
        <v>72</v>
      </c>
      <c r="P4288" s="12" t="str">
        <f t="shared" si="261"/>
        <v>141050600</v>
      </c>
      <c r="Q4288" s="12" t="str">
        <f t="shared" si="262"/>
        <v>1410506000072</v>
      </c>
      <c r="R4288" s="20" t="s">
        <v>3981</v>
      </c>
      <c r="AI4288" s="12" t="s">
        <v>100</v>
      </c>
      <c r="AK4288" s="12" t="s">
        <v>864</v>
      </c>
      <c r="AP4288" s="12" t="s">
        <v>100</v>
      </c>
      <c r="AR4288" s="12" t="s">
        <v>865</v>
      </c>
      <c r="BN4288" s="12">
        <v>1</v>
      </c>
    </row>
    <row r="4289" spans="1:66" ht="45" x14ac:dyDescent="0.25">
      <c r="A4289" s="12">
        <v>1</v>
      </c>
      <c r="B4289" s="11" t="str">
        <f t="shared" si="260"/>
        <v>Общий расчет. Анализ даты. Анализ даты. Символические звезды. Цветок романтики / Цветок персика. Нет</v>
      </c>
      <c r="C4289" s="11" t="str">
        <f>IFERROR(VLOOKUP(I4289,lvl_1[],2,FALSE),"Нет")</f>
        <v>Общий расчет</v>
      </c>
      <c r="D4289" s="11" t="str">
        <f>IFERROR(VLOOKUP(Rule!J4289,lvl_2[],2,FALSE),"Нет")</f>
        <v>Анализ даты</v>
      </c>
      <c r="E4289" s="11" t="str">
        <f>IFERROR(VLOOKUP(Rule!K4289,lvl_3[],2,FALSE),"Нет")</f>
        <v>Анализ даты</v>
      </c>
      <c r="F4289" s="11" t="str">
        <f>IFERROR(INDEX(lvl_4[],MATCH(L4289,lvl_4[ID],0),MATCH(TEXT(K4289,"##0"),lvl_4[#Headers],0)),"Нет")</f>
        <v>Символические звезды</v>
      </c>
      <c r="G4289" s="11" t="str">
        <f>IFERROR(INDEX(lvl_5[],MATCH(M4289,lvl_5[ID],0),MATCH(_xlfn.CONCAT(TEXT(K4289,"##0"),"_",TEXT(L4289,"##0")),lvl_5[#Headers],0)),"Нет")</f>
        <v>Цветок романтики / Цветок персика</v>
      </c>
      <c r="H4289" s="11" t="str">
        <f>IFERROR(INDEX(lvl_6[],MATCH(N4289,lvl_6[ID],0),MATCH(_xlfn.CONCAT(K4289,"_",L4289,"_",M4289),lvl_6[#Headers],0)),"Нет")</f>
        <v>Нет</v>
      </c>
      <c r="I4289" s="12">
        <v>1</v>
      </c>
      <c r="J4289" s="12">
        <v>4</v>
      </c>
      <c r="K4289" s="12">
        <v>1</v>
      </c>
      <c r="L4289" s="12">
        <v>5</v>
      </c>
      <c r="M4289" s="12">
        <v>7</v>
      </c>
      <c r="N4289" s="12">
        <v>0</v>
      </c>
      <c r="O4289" s="12">
        <f>COUNTIF($P$2:P4289,P4289)</f>
        <v>61</v>
      </c>
      <c r="P4289" s="12" t="str">
        <f t="shared" si="261"/>
        <v>141050700</v>
      </c>
      <c r="Q4289" s="12" t="str">
        <f t="shared" si="262"/>
        <v>1410507000061</v>
      </c>
      <c r="R4289" s="20" t="s">
        <v>3982</v>
      </c>
      <c r="AI4289" s="12" t="s">
        <v>100</v>
      </c>
      <c r="AK4289" s="12" t="s">
        <v>859</v>
      </c>
      <c r="AP4289" s="12" t="s">
        <v>100</v>
      </c>
      <c r="AR4289" s="12" t="s">
        <v>860</v>
      </c>
      <c r="BN4289" s="12">
        <v>1</v>
      </c>
    </row>
    <row r="4290" spans="1:66" ht="45" x14ac:dyDescent="0.25">
      <c r="A4290" s="12">
        <v>1</v>
      </c>
      <c r="B4290" s="11" t="str">
        <f t="shared" si="260"/>
        <v>Общий расчет. Анализ даты. Анализ даты. Символические звезды. Цветок романтики / Цветок персика. Нет</v>
      </c>
      <c r="C4290" s="11" t="str">
        <f>IFERROR(VLOOKUP(I4290,lvl_1[],2,FALSE),"Нет")</f>
        <v>Общий расчет</v>
      </c>
      <c r="D4290" s="11" t="str">
        <f>IFERROR(VLOOKUP(Rule!J4290,lvl_2[],2,FALSE),"Нет")</f>
        <v>Анализ даты</v>
      </c>
      <c r="E4290" s="11" t="str">
        <f>IFERROR(VLOOKUP(Rule!K4290,lvl_3[],2,FALSE),"Нет")</f>
        <v>Анализ даты</v>
      </c>
      <c r="F4290" s="11" t="str">
        <f>IFERROR(INDEX(lvl_4[],MATCH(L4290,lvl_4[ID],0),MATCH(TEXT(K4290,"##0"),lvl_4[#Headers],0)),"Нет")</f>
        <v>Символические звезды</v>
      </c>
      <c r="G4290" s="11" t="str">
        <f>IFERROR(INDEX(lvl_5[],MATCH(M4290,lvl_5[ID],0),MATCH(_xlfn.CONCAT(TEXT(K4290,"##0"),"_",TEXT(L4290,"##0")),lvl_5[#Headers],0)),"Нет")</f>
        <v>Цветок романтики / Цветок персика</v>
      </c>
      <c r="H4290" s="11" t="str">
        <f>IFERROR(INDEX(lvl_6[],MATCH(N4290,lvl_6[ID],0),MATCH(_xlfn.CONCAT(K4290,"_",L4290,"_",M4290),lvl_6[#Headers],0)),"Нет")</f>
        <v>Нет</v>
      </c>
      <c r="I4290" s="12">
        <v>1</v>
      </c>
      <c r="J4290" s="12">
        <v>4</v>
      </c>
      <c r="K4290" s="12">
        <v>1</v>
      </c>
      <c r="L4290" s="12">
        <v>5</v>
      </c>
      <c r="M4290" s="12">
        <v>7</v>
      </c>
      <c r="N4290" s="12">
        <v>0</v>
      </c>
      <c r="O4290" s="12">
        <f>COUNTIF($P$2:P4290,P4290)</f>
        <v>62</v>
      </c>
      <c r="P4290" s="12" t="str">
        <f t="shared" si="261"/>
        <v>141050700</v>
      </c>
      <c r="Q4290" s="12" t="str">
        <f t="shared" si="262"/>
        <v>1410507000062</v>
      </c>
      <c r="R4290" s="20" t="s">
        <v>3983</v>
      </c>
      <c r="AI4290" s="12" t="s">
        <v>100</v>
      </c>
      <c r="AK4290" s="12" t="s">
        <v>863</v>
      </c>
      <c r="AP4290" s="12" t="s">
        <v>100</v>
      </c>
      <c r="AR4290" s="12" t="s">
        <v>860</v>
      </c>
      <c r="BN4290" s="12">
        <v>1</v>
      </c>
    </row>
    <row r="4291" spans="1:66" ht="45" x14ac:dyDescent="0.25">
      <c r="A4291" s="12">
        <v>1</v>
      </c>
      <c r="B4291" s="11" t="str">
        <f t="shared" si="260"/>
        <v>Общий расчет. Анализ даты. Анализ даты. Символические звезды. Цветок романтики / Цветок персика. Нет</v>
      </c>
      <c r="C4291" s="11" t="str">
        <f>IFERROR(VLOOKUP(I4291,lvl_1[],2,FALSE),"Нет")</f>
        <v>Общий расчет</v>
      </c>
      <c r="D4291" s="11" t="str">
        <f>IFERROR(VLOOKUP(Rule!J4291,lvl_2[],2,FALSE),"Нет")</f>
        <v>Анализ даты</v>
      </c>
      <c r="E4291" s="11" t="str">
        <f>IFERROR(VLOOKUP(Rule!K4291,lvl_3[],2,FALSE),"Нет")</f>
        <v>Анализ даты</v>
      </c>
      <c r="F4291" s="11" t="str">
        <f>IFERROR(INDEX(lvl_4[],MATCH(L4291,lvl_4[ID],0),MATCH(TEXT(K4291,"##0"),lvl_4[#Headers],0)),"Нет")</f>
        <v>Символические звезды</v>
      </c>
      <c r="G4291" s="11" t="str">
        <f>IFERROR(INDEX(lvl_5[],MATCH(M4291,lvl_5[ID],0),MATCH(_xlfn.CONCAT(TEXT(K4291,"##0"),"_",TEXT(L4291,"##0")),lvl_5[#Headers],0)),"Нет")</f>
        <v>Цветок романтики / Цветок персика</v>
      </c>
      <c r="H4291" s="11" t="str">
        <f>IFERROR(INDEX(lvl_6[],MATCH(N4291,lvl_6[ID],0),MATCH(_xlfn.CONCAT(K4291,"_",L4291,"_",M4291),lvl_6[#Headers],0)),"Нет")</f>
        <v>Нет</v>
      </c>
      <c r="I4291" s="12">
        <v>1</v>
      </c>
      <c r="J4291" s="12">
        <v>4</v>
      </c>
      <c r="K4291" s="12">
        <v>1</v>
      </c>
      <c r="L4291" s="12">
        <v>5</v>
      </c>
      <c r="M4291" s="12">
        <v>7</v>
      </c>
      <c r="N4291" s="12">
        <v>0</v>
      </c>
      <c r="O4291" s="12">
        <f>COUNTIF($P$2:P4291,P4291)</f>
        <v>63</v>
      </c>
      <c r="P4291" s="12" t="str">
        <f t="shared" si="261"/>
        <v>141050700</v>
      </c>
      <c r="Q4291" s="12" t="str">
        <f t="shared" si="262"/>
        <v>1410507000063</v>
      </c>
      <c r="R4291" s="20" t="s">
        <v>3984</v>
      </c>
      <c r="AI4291" s="12" t="s">
        <v>100</v>
      </c>
      <c r="AK4291" s="12" t="s">
        <v>867</v>
      </c>
      <c r="AP4291" s="12" t="s">
        <v>100</v>
      </c>
      <c r="AR4291" s="12" t="s">
        <v>860</v>
      </c>
      <c r="BN4291" s="12">
        <v>1</v>
      </c>
    </row>
    <row r="4292" spans="1:66" ht="45" x14ac:dyDescent="0.25">
      <c r="A4292" s="12">
        <v>1</v>
      </c>
      <c r="B4292" s="11" t="str">
        <f t="shared" si="260"/>
        <v>Общий расчет. Анализ даты. Анализ даты. Символические звезды. Цветок романтики / Цветок персика. Нет</v>
      </c>
      <c r="C4292" s="11" t="str">
        <f>IFERROR(VLOOKUP(I4292,lvl_1[],2,FALSE),"Нет")</f>
        <v>Общий расчет</v>
      </c>
      <c r="D4292" s="11" t="str">
        <f>IFERROR(VLOOKUP(Rule!J4292,lvl_2[],2,FALSE),"Нет")</f>
        <v>Анализ даты</v>
      </c>
      <c r="E4292" s="11" t="str">
        <f>IFERROR(VLOOKUP(Rule!K4292,lvl_3[],2,FALSE),"Нет")</f>
        <v>Анализ даты</v>
      </c>
      <c r="F4292" s="11" t="str">
        <f>IFERROR(INDEX(lvl_4[],MATCH(L4292,lvl_4[ID],0),MATCH(TEXT(K4292,"##0"),lvl_4[#Headers],0)),"Нет")</f>
        <v>Символические звезды</v>
      </c>
      <c r="G4292" s="11" t="str">
        <f>IFERROR(INDEX(lvl_5[],MATCH(M4292,lvl_5[ID],0),MATCH(_xlfn.CONCAT(TEXT(K4292,"##0"),"_",TEXT(L4292,"##0")),lvl_5[#Headers],0)),"Нет")</f>
        <v>Цветок романтики / Цветок персика</v>
      </c>
      <c r="H4292" s="11" t="str">
        <f>IFERROR(INDEX(lvl_6[],MATCH(N4292,lvl_6[ID],0),MATCH(_xlfn.CONCAT(K4292,"_",L4292,"_",M4292),lvl_6[#Headers],0)),"Нет")</f>
        <v>Нет</v>
      </c>
      <c r="I4292" s="12">
        <v>1</v>
      </c>
      <c r="J4292" s="12">
        <v>4</v>
      </c>
      <c r="K4292" s="12">
        <v>1</v>
      </c>
      <c r="L4292" s="12">
        <v>5</v>
      </c>
      <c r="M4292" s="12">
        <v>7</v>
      </c>
      <c r="N4292" s="12">
        <v>0</v>
      </c>
      <c r="O4292" s="12">
        <f>COUNTIF($P$2:P4292,P4292)</f>
        <v>64</v>
      </c>
      <c r="P4292" s="12" t="str">
        <f t="shared" si="261"/>
        <v>141050700</v>
      </c>
      <c r="Q4292" s="12" t="str">
        <f t="shared" si="262"/>
        <v>1410507000064</v>
      </c>
      <c r="R4292" s="20" t="s">
        <v>3985</v>
      </c>
      <c r="AI4292" s="12" t="s">
        <v>100</v>
      </c>
      <c r="AK4292" s="12" t="s">
        <v>862</v>
      </c>
      <c r="AP4292" s="12" t="s">
        <v>100</v>
      </c>
      <c r="AR4292" s="12" t="s">
        <v>863</v>
      </c>
      <c r="BN4292" s="12">
        <v>1</v>
      </c>
    </row>
    <row r="4293" spans="1:66" ht="45" x14ac:dyDescent="0.25">
      <c r="A4293" s="12">
        <v>1</v>
      </c>
      <c r="B4293" s="11" t="str">
        <f t="shared" si="260"/>
        <v>Общий расчет. Анализ даты. Анализ даты. Символические звезды. Цветок романтики / Цветок персика. Нет</v>
      </c>
      <c r="C4293" s="11" t="str">
        <f>IFERROR(VLOOKUP(I4293,lvl_1[],2,FALSE),"Нет")</f>
        <v>Общий расчет</v>
      </c>
      <c r="D4293" s="11" t="str">
        <f>IFERROR(VLOOKUP(Rule!J4293,lvl_2[],2,FALSE),"Нет")</f>
        <v>Анализ даты</v>
      </c>
      <c r="E4293" s="11" t="str">
        <f>IFERROR(VLOOKUP(Rule!K4293,lvl_3[],2,FALSE),"Нет")</f>
        <v>Анализ даты</v>
      </c>
      <c r="F4293" s="11" t="str">
        <f>IFERROR(INDEX(lvl_4[],MATCH(L4293,lvl_4[ID],0),MATCH(TEXT(K4293,"##0"),lvl_4[#Headers],0)),"Нет")</f>
        <v>Символические звезды</v>
      </c>
      <c r="G4293" s="11" t="str">
        <f>IFERROR(INDEX(lvl_5[],MATCH(M4293,lvl_5[ID],0),MATCH(_xlfn.CONCAT(TEXT(K4293,"##0"),"_",TEXT(L4293,"##0")),lvl_5[#Headers],0)),"Нет")</f>
        <v>Цветок романтики / Цветок персика</v>
      </c>
      <c r="H4293" s="11" t="str">
        <f>IFERROR(INDEX(lvl_6[],MATCH(N4293,lvl_6[ID],0),MATCH(_xlfn.CONCAT(K4293,"_",L4293,"_",M4293),lvl_6[#Headers],0)),"Нет")</f>
        <v>Нет</v>
      </c>
      <c r="I4293" s="12">
        <v>1</v>
      </c>
      <c r="J4293" s="12">
        <v>4</v>
      </c>
      <c r="K4293" s="12">
        <v>1</v>
      </c>
      <c r="L4293" s="12">
        <v>5</v>
      </c>
      <c r="M4293" s="12">
        <v>7</v>
      </c>
      <c r="N4293" s="12">
        <v>0</v>
      </c>
      <c r="O4293" s="12">
        <f>COUNTIF($P$2:P4293,P4293)</f>
        <v>65</v>
      </c>
      <c r="P4293" s="12" t="str">
        <f t="shared" si="261"/>
        <v>141050700</v>
      </c>
      <c r="Q4293" s="12" t="str">
        <f t="shared" si="262"/>
        <v>1410507000065</v>
      </c>
      <c r="R4293" s="20" t="s">
        <v>3986</v>
      </c>
      <c r="AI4293" s="12" t="s">
        <v>100</v>
      </c>
      <c r="AK4293" s="12" t="s">
        <v>866</v>
      </c>
      <c r="AP4293" s="12" t="s">
        <v>100</v>
      </c>
      <c r="AR4293" s="12" t="s">
        <v>863</v>
      </c>
      <c r="BN4293" s="12">
        <v>1</v>
      </c>
    </row>
    <row r="4294" spans="1:66" ht="45" x14ac:dyDescent="0.25">
      <c r="A4294" s="12">
        <v>1</v>
      </c>
      <c r="B4294" s="11" t="str">
        <f t="shared" si="260"/>
        <v>Общий расчет. Анализ даты. Анализ даты. Символические звезды. Цветок романтики / Цветок персика. Нет</v>
      </c>
      <c r="C4294" s="11" t="str">
        <f>IFERROR(VLOOKUP(I4294,lvl_1[],2,FALSE),"Нет")</f>
        <v>Общий расчет</v>
      </c>
      <c r="D4294" s="11" t="str">
        <f>IFERROR(VLOOKUP(Rule!J4294,lvl_2[],2,FALSE),"Нет")</f>
        <v>Анализ даты</v>
      </c>
      <c r="E4294" s="11" t="str">
        <f>IFERROR(VLOOKUP(Rule!K4294,lvl_3[],2,FALSE),"Нет")</f>
        <v>Анализ даты</v>
      </c>
      <c r="F4294" s="11" t="str">
        <f>IFERROR(INDEX(lvl_4[],MATCH(L4294,lvl_4[ID],0),MATCH(TEXT(K4294,"##0"),lvl_4[#Headers],0)),"Нет")</f>
        <v>Символические звезды</v>
      </c>
      <c r="G4294" s="11" t="str">
        <f>IFERROR(INDEX(lvl_5[],MATCH(M4294,lvl_5[ID],0),MATCH(_xlfn.CONCAT(TEXT(K4294,"##0"),"_",TEXT(L4294,"##0")),lvl_5[#Headers],0)),"Нет")</f>
        <v>Цветок романтики / Цветок персика</v>
      </c>
      <c r="H4294" s="11" t="str">
        <f>IFERROR(INDEX(lvl_6[],MATCH(N4294,lvl_6[ID],0),MATCH(_xlfn.CONCAT(K4294,"_",L4294,"_",M4294),lvl_6[#Headers],0)),"Нет")</f>
        <v>Нет</v>
      </c>
      <c r="I4294" s="12">
        <v>1</v>
      </c>
      <c r="J4294" s="12">
        <v>4</v>
      </c>
      <c r="K4294" s="12">
        <v>1</v>
      </c>
      <c r="L4294" s="12">
        <v>5</v>
      </c>
      <c r="M4294" s="12">
        <v>7</v>
      </c>
      <c r="N4294" s="12">
        <v>0</v>
      </c>
      <c r="O4294" s="12">
        <f>COUNTIF($P$2:P4294,P4294)</f>
        <v>66</v>
      </c>
      <c r="P4294" s="12" t="str">
        <f t="shared" si="261"/>
        <v>141050700</v>
      </c>
      <c r="Q4294" s="12" t="str">
        <f t="shared" si="262"/>
        <v>1410507000066</v>
      </c>
      <c r="R4294" s="20" t="s">
        <v>3987</v>
      </c>
      <c r="AI4294" s="12" t="s">
        <v>100</v>
      </c>
      <c r="AK4294" s="12" t="s">
        <v>870</v>
      </c>
      <c r="AP4294" s="12" t="s">
        <v>100</v>
      </c>
      <c r="AR4294" s="12" t="s">
        <v>863</v>
      </c>
      <c r="BN4294" s="12">
        <v>1</v>
      </c>
    </row>
    <row r="4295" spans="1:66" ht="45" x14ac:dyDescent="0.25">
      <c r="A4295" s="12">
        <v>1</v>
      </c>
      <c r="B4295" s="11" t="str">
        <f t="shared" si="260"/>
        <v>Общий расчет. Анализ даты. Анализ даты. Символические звезды. Цветок романтики / Цветок персика. Нет</v>
      </c>
      <c r="C4295" s="11" t="str">
        <f>IFERROR(VLOOKUP(I4295,lvl_1[],2,FALSE),"Нет")</f>
        <v>Общий расчет</v>
      </c>
      <c r="D4295" s="11" t="str">
        <f>IFERROR(VLOOKUP(Rule!J4295,lvl_2[],2,FALSE),"Нет")</f>
        <v>Анализ даты</v>
      </c>
      <c r="E4295" s="11" t="str">
        <f>IFERROR(VLOOKUP(Rule!K4295,lvl_3[],2,FALSE),"Нет")</f>
        <v>Анализ даты</v>
      </c>
      <c r="F4295" s="11" t="str">
        <f>IFERROR(INDEX(lvl_4[],MATCH(L4295,lvl_4[ID],0),MATCH(TEXT(K4295,"##0"),lvl_4[#Headers],0)),"Нет")</f>
        <v>Символические звезды</v>
      </c>
      <c r="G4295" s="11" t="str">
        <f>IFERROR(INDEX(lvl_5[],MATCH(M4295,lvl_5[ID],0),MATCH(_xlfn.CONCAT(TEXT(K4295,"##0"),"_",TEXT(L4295,"##0")),lvl_5[#Headers],0)),"Нет")</f>
        <v>Цветок романтики / Цветок персика</v>
      </c>
      <c r="H4295" s="11" t="str">
        <f>IFERROR(INDEX(lvl_6[],MATCH(N4295,lvl_6[ID],0),MATCH(_xlfn.CONCAT(K4295,"_",L4295,"_",M4295),lvl_6[#Headers],0)),"Нет")</f>
        <v>Нет</v>
      </c>
      <c r="I4295" s="12">
        <v>1</v>
      </c>
      <c r="J4295" s="12">
        <v>4</v>
      </c>
      <c r="K4295" s="12">
        <v>1</v>
      </c>
      <c r="L4295" s="12">
        <v>5</v>
      </c>
      <c r="M4295" s="12">
        <v>7</v>
      </c>
      <c r="N4295" s="12">
        <v>0</v>
      </c>
      <c r="O4295" s="12">
        <f>COUNTIF($P$2:P4295,P4295)</f>
        <v>67</v>
      </c>
      <c r="P4295" s="12" t="str">
        <f t="shared" si="261"/>
        <v>141050700</v>
      </c>
      <c r="Q4295" s="12" t="str">
        <f t="shared" si="262"/>
        <v>1410507000067</v>
      </c>
      <c r="R4295" s="20" t="s">
        <v>3988</v>
      </c>
      <c r="AI4295" s="12" t="s">
        <v>100</v>
      </c>
      <c r="AK4295" s="12" t="s">
        <v>865</v>
      </c>
      <c r="AP4295" s="12" t="s">
        <v>100</v>
      </c>
      <c r="AR4295" s="12" t="s">
        <v>866</v>
      </c>
      <c r="BN4295" s="12">
        <v>1</v>
      </c>
    </row>
    <row r="4296" spans="1:66" ht="45" x14ac:dyDescent="0.25">
      <c r="A4296" s="12">
        <v>1</v>
      </c>
      <c r="B4296" s="11" t="str">
        <f t="shared" si="260"/>
        <v>Общий расчет. Анализ даты. Анализ даты. Символические звезды. Цветок романтики / Цветок персика. Нет</v>
      </c>
      <c r="C4296" s="11" t="str">
        <f>IFERROR(VLOOKUP(I4296,lvl_1[],2,FALSE),"Нет")</f>
        <v>Общий расчет</v>
      </c>
      <c r="D4296" s="11" t="str">
        <f>IFERROR(VLOOKUP(Rule!J4296,lvl_2[],2,FALSE),"Нет")</f>
        <v>Анализ даты</v>
      </c>
      <c r="E4296" s="11" t="str">
        <f>IFERROR(VLOOKUP(Rule!K4296,lvl_3[],2,FALSE),"Нет")</f>
        <v>Анализ даты</v>
      </c>
      <c r="F4296" s="11" t="str">
        <f>IFERROR(INDEX(lvl_4[],MATCH(L4296,lvl_4[ID],0),MATCH(TEXT(K4296,"##0"),lvl_4[#Headers],0)),"Нет")</f>
        <v>Символические звезды</v>
      </c>
      <c r="G4296" s="11" t="str">
        <f>IFERROR(INDEX(lvl_5[],MATCH(M4296,lvl_5[ID],0),MATCH(_xlfn.CONCAT(TEXT(K4296,"##0"),"_",TEXT(L4296,"##0")),lvl_5[#Headers],0)),"Нет")</f>
        <v>Цветок романтики / Цветок персика</v>
      </c>
      <c r="H4296" s="11" t="str">
        <f>IFERROR(INDEX(lvl_6[],MATCH(N4296,lvl_6[ID],0),MATCH(_xlfn.CONCAT(K4296,"_",L4296,"_",M4296),lvl_6[#Headers],0)),"Нет")</f>
        <v>Нет</v>
      </c>
      <c r="I4296" s="12">
        <v>1</v>
      </c>
      <c r="J4296" s="12">
        <v>4</v>
      </c>
      <c r="K4296" s="12">
        <v>1</v>
      </c>
      <c r="L4296" s="12">
        <v>5</v>
      </c>
      <c r="M4296" s="12">
        <v>7</v>
      </c>
      <c r="N4296" s="12">
        <v>0</v>
      </c>
      <c r="O4296" s="12">
        <f>COUNTIF($P$2:P4296,P4296)</f>
        <v>68</v>
      </c>
      <c r="P4296" s="12" t="str">
        <f t="shared" si="261"/>
        <v>141050700</v>
      </c>
      <c r="Q4296" s="12" t="str">
        <f t="shared" si="262"/>
        <v>1410507000068</v>
      </c>
      <c r="R4296" s="20" t="s">
        <v>3989</v>
      </c>
      <c r="AI4296" s="12" t="s">
        <v>100</v>
      </c>
      <c r="AK4296" s="12" t="s">
        <v>869</v>
      </c>
      <c r="AP4296" s="12" t="s">
        <v>100</v>
      </c>
      <c r="AR4296" s="12" t="s">
        <v>866</v>
      </c>
      <c r="BN4296" s="12">
        <v>1</v>
      </c>
    </row>
    <row r="4297" spans="1:66" ht="45" x14ac:dyDescent="0.25">
      <c r="A4297" s="12">
        <v>1</v>
      </c>
      <c r="B4297" s="11" t="str">
        <f t="shared" si="260"/>
        <v>Общий расчет. Анализ даты. Анализ даты. Символические звезды. Цветок романтики / Цветок персика. Нет</v>
      </c>
      <c r="C4297" s="11" t="str">
        <f>IFERROR(VLOOKUP(I4297,lvl_1[],2,FALSE),"Нет")</f>
        <v>Общий расчет</v>
      </c>
      <c r="D4297" s="11" t="str">
        <f>IFERROR(VLOOKUP(Rule!J4297,lvl_2[],2,FALSE),"Нет")</f>
        <v>Анализ даты</v>
      </c>
      <c r="E4297" s="11" t="str">
        <f>IFERROR(VLOOKUP(Rule!K4297,lvl_3[],2,FALSE),"Нет")</f>
        <v>Анализ даты</v>
      </c>
      <c r="F4297" s="11" t="str">
        <f>IFERROR(INDEX(lvl_4[],MATCH(L4297,lvl_4[ID],0),MATCH(TEXT(K4297,"##0"),lvl_4[#Headers],0)),"Нет")</f>
        <v>Символические звезды</v>
      </c>
      <c r="G4297" s="11" t="str">
        <f>IFERROR(INDEX(lvl_5[],MATCH(M4297,lvl_5[ID],0),MATCH(_xlfn.CONCAT(TEXT(K4297,"##0"),"_",TEXT(L4297,"##0")),lvl_5[#Headers],0)),"Нет")</f>
        <v>Цветок романтики / Цветок персика</v>
      </c>
      <c r="H4297" s="11" t="str">
        <f>IFERROR(INDEX(lvl_6[],MATCH(N4297,lvl_6[ID],0),MATCH(_xlfn.CONCAT(K4297,"_",L4297,"_",M4297),lvl_6[#Headers],0)),"Нет")</f>
        <v>Нет</v>
      </c>
      <c r="I4297" s="12">
        <v>1</v>
      </c>
      <c r="J4297" s="12">
        <v>4</v>
      </c>
      <c r="K4297" s="12">
        <v>1</v>
      </c>
      <c r="L4297" s="12">
        <v>5</v>
      </c>
      <c r="M4297" s="12">
        <v>7</v>
      </c>
      <c r="N4297" s="12">
        <v>0</v>
      </c>
      <c r="O4297" s="12">
        <f>COUNTIF($P$2:P4297,P4297)</f>
        <v>69</v>
      </c>
      <c r="P4297" s="12" t="str">
        <f t="shared" si="261"/>
        <v>141050700</v>
      </c>
      <c r="Q4297" s="12" t="str">
        <f t="shared" si="262"/>
        <v>1410507000069</v>
      </c>
      <c r="R4297" s="20" t="s">
        <v>3990</v>
      </c>
      <c r="AI4297" s="12" t="s">
        <v>100</v>
      </c>
      <c r="AK4297" s="12" t="s">
        <v>861</v>
      </c>
      <c r="AP4297" s="12" t="s">
        <v>100</v>
      </c>
      <c r="AR4297" s="12" t="s">
        <v>866</v>
      </c>
      <c r="BN4297" s="12">
        <v>1</v>
      </c>
    </row>
    <row r="4298" spans="1:66" ht="45" x14ac:dyDescent="0.25">
      <c r="A4298" s="12">
        <v>1</v>
      </c>
      <c r="B4298" s="11" t="str">
        <f t="shared" si="260"/>
        <v>Общий расчет. Анализ даты. Анализ даты. Символические звезды. Цветок романтики / Цветок персика. Нет</v>
      </c>
      <c r="C4298" s="11" t="str">
        <f>IFERROR(VLOOKUP(I4298,lvl_1[],2,FALSE),"Нет")</f>
        <v>Общий расчет</v>
      </c>
      <c r="D4298" s="11" t="str">
        <f>IFERROR(VLOOKUP(Rule!J4298,lvl_2[],2,FALSE),"Нет")</f>
        <v>Анализ даты</v>
      </c>
      <c r="E4298" s="11" t="str">
        <f>IFERROR(VLOOKUP(Rule!K4298,lvl_3[],2,FALSE),"Нет")</f>
        <v>Анализ даты</v>
      </c>
      <c r="F4298" s="11" t="str">
        <f>IFERROR(INDEX(lvl_4[],MATCH(L4298,lvl_4[ID],0),MATCH(TEXT(K4298,"##0"),lvl_4[#Headers],0)),"Нет")</f>
        <v>Символические звезды</v>
      </c>
      <c r="G4298" s="11" t="str">
        <f>IFERROR(INDEX(lvl_5[],MATCH(M4298,lvl_5[ID],0),MATCH(_xlfn.CONCAT(TEXT(K4298,"##0"),"_",TEXT(L4298,"##0")),lvl_5[#Headers],0)),"Нет")</f>
        <v>Цветок романтики / Цветок персика</v>
      </c>
      <c r="H4298" s="11" t="str">
        <f>IFERROR(INDEX(lvl_6[],MATCH(N4298,lvl_6[ID],0),MATCH(_xlfn.CONCAT(K4298,"_",L4298,"_",M4298),lvl_6[#Headers],0)),"Нет")</f>
        <v>Нет</v>
      </c>
      <c r="I4298" s="12">
        <v>1</v>
      </c>
      <c r="J4298" s="12">
        <v>4</v>
      </c>
      <c r="K4298" s="12">
        <v>1</v>
      </c>
      <c r="L4298" s="12">
        <v>5</v>
      </c>
      <c r="M4298" s="12">
        <v>7</v>
      </c>
      <c r="N4298" s="12">
        <v>0</v>
      </c>
      <c r="O4298" s="12">
        <f>COUNTIF($P$2:P4298,P4298)</f>
        <v>70</v>
      </c>
      <c r="P4298" s="12" t="str">
        <f t="shared" si="261"/>
        <v>141050700</v>
      </c>
      <c r="Q4298" s="12" t="str">
        <f t="shared" si="262"/>
        <v>1410507000070</v>
      </c>
      <c r="R4298" s="20" t="s">
        <v>3991</v>
      </c>
      <c r="AI4298" s="12" t="s">
        <v>100</v>
      </c>
      <c r="AK4298" s="12" t="s">
        <v>868</v>
      </c>
      <c r="AP4298" s="12" t="s">
        <v>100</v>
      </c>
      <c r="AR4298" s="12" t="s">
        <v>869</v>
      </c>
      <c r="BN4298" s="12">
        <v>1</v>
      </c>
    </row>
    <row r="4299" spans="1:66" ht="45" x14ac:dyDescent="0.25">
      <c r="A4299" s="12">
        <v>1</v>
      </c>
      <c r="B4299" s="11" t="str">
        <f t="shared" si="260"/>
        <v>Общий расчет. Анализ даты. Анализ даты. Символические звезды. Цветок романтики / Цветок персика. Нет</v>
      </c>
      <c r="C4299" s="11" t="str">
        <f>IFERROR(VLOOKUP(I4299,lvl_1[],2,FALSE),"Нет")</f>
        <v>Общий расчет</v>
      </c>
      <c r="D4299" s="11" t="str">
        <f>IFERROR(VLOOKUP(Rule!J4299,lvl_2[],2,FALSE),"Нет")</f>
        <v>Анализ даты</v>
      </c>
      <c r="E4299" s="11" t="str">
        <f>IFERROR(VLOOKUP(Rule!K4299,lvl_3[],2,FALSE),"Нет")</f>
        <v>Анализ даты</v>
      </c>
      <c r="F4299" s="11" t="str">
        <f>IFERROR(INDEX(lvl_4[],MATCH(L4299,lvl_4[ID],0),MATCH(TEXT(K4299,"##0"),lvl_4[#Headers],0)),"Нет")</f>
        <v>Символические звезды</v>
      </c>
      <c r="G4299" s="11" t="str">
        <f>IFERROR(INDEX(lvl_5[],MATCH(M4299,lvl_5[ID],0),MATCH(_xlfn.CONCAT(TEXT(K4299,"##0"),"_",TEXT(L4299,"##0")),lvl_5[#Headers],0)),"Нет")</f>
        <v>Цветок романтики / Цветок персика</v>
      </c>
      <c r="H4299" s="11" t="str">
        <f>IFERROR(INDEX(lvl_6[],MATCH(N4299,lvl_6[ID],0),MATCH(_xlfn.CONCAT(K4299,"_",L4299,"_",M4299),lvl_6[#Headers],0)),"Нет")</f>
        <v>Нет</v>
      </c>
      <c r="I4299" s="12">
        <v>1</v>
      </c>
      <c r="J4299" s="12">
        <v>4</v>
      </c>
      <c r="K4299" s="12">
        <v>1</v>
      </c>
      <c r="L4299" s="12">
        <v>5</v>
      </c>
      <c r="M4299" s="12">
        <v>7</v>
      </c>
      <c r="N4299" s="12">
        <v>0</v>
      </c>
      <c r="O4299" s="12">
        <f>COUNTIF($P$2:P4299,P4299)</f>
        <v>71</v>
      </c>
      <c r="P4299" s="12" t="str">
        <f t="shared" si="261"/>
        <v>141050700</v>
      </c>
      <c r="Q4299" s="12" t="str">
        <f t="shared" si="262"/>
        <v>1410507000071</v>
      </c>
      <c r="R4299" s="20" t="s">
        <v>3992</v>
      </c>
      <c r="AI4299" s="12" t="s">
        <v>100</v>
      </c>
      <c r="AK4299" s="12" t="s">
        <v>860</v>
      </c>
      <c r="AP4299" s="12" t="s">
        <v>100</v>
      </c>
      <c r="AR4299" s="12" t="s">
        <v>869</v>
      </c>
      <c r="BN4299" s="12">
        <v>1</v>
      </c>
    </row>
    <row r="4300" spans="1:66" ht="45" x14ac:dyDescent="0.25">
      <c r="A4300" s="12">
        <v>1</v>
      </c>
      <c r="B4300" s="11" t="str">
        <f t="shared" si="260"/>
        <v>Общий расчет. Анализ даты. Анализ даты. Символические звезды. Цветок романтики / Цветок персика. Нет</v>
      </c>
      <c r="C4300" s="11" t="str">
        <f>IFERROR(VLOOKUP(I4300,lvl_1[],2,FALSE),"Нет")</f>
        <v>Общий расчет</v>
      </c>
      <c r="D4300" s="11" t="str">
        <f>IFERROR(VLOOKUP(Rule!J4300,lvl_2[],2,FALSE),"Нет")</f>
        <v>Анализ даты</v>
      </c>
      <c r="E4300" s="11" t="str">
        <f>IFERROR(VLOOKUP(Rule!K4300,lvl_3[],2,FALSE),"Нет")</f>
        <v>Анализ даты</v>
      </c>
      <c r="F4300" s="11" t="str">
        <f>IFERROR(INDEX(lvl_4[],MATCH(L4300,lvl_4[ID],0),MATCH(TEXT(K4300,"##0"),lvl_4[#Headers],0)),"Нет")</f>
        <v>Символические звезды</v>
      </c>
      <c r="G4300" s="11" t="str">
        <f>IFERROR(INDEX(lvl_5[],MATCH(M4300,lvl_5[ID],0),MATCH(_xlfn.CONCAT(TEXT(K4300,"##0"),"_",TEXT(L4300,"##0")),lvl_5[#Headers],0)),"Нет")</f>
        <v>Цветок романтики / Цветок персика</v>
      </c>
      <c r="H4300" s="11" t="str">
        <f>IFERROR(INDEX(lvl_6[],MATCH(N4300,lvl_6[ID],0),MATCH(_xlfn.CONCAT(K4300,"_",L4300,"_",M4300),lvl_6[#Headers],0)),"Нет")</f>
        <v>Нет</v>
      </c>
      <c r="I4300" s="12">
        <v>1</v>
      </c>
      <c r="J4300" s="12">
        <v>4</v>
      </c>
      <c r="K4300" s="12">
        <v>1</v>
      </c>
      <c r="L4300" s="12">
        <v>5</v>
      </c>
      <c r="M4300" s="12">
        <v>7</v>
      </c>
      <c r="N4300" s="12">
        <v>0</v>
      </c>
      <c r="O4300" s="12">
        <f>COUNTIF($P$2:P4300,P4300)</f>
        <v>72</v>
      </c>
      <c r="P4300" s="12" t="str">
        <f t="shared" si="261"/>
        <v>141050700</v>
      </c>
      <c r="Q4300" s="12" t="str">
        <f t="shared" si="262"/>
        <v>1410507000072</v>
      </c>
      <c r="R4300" s="20" t="s">
        <v>3993</v>
      </c>
      <c r="AI4300" s="12" t="s">
        <v>100</v>
      </c>
      <c r="AK4300" s="12" t="s">
        <v>864</v>
      </c>
      <c r="AP4300" s="12" t="s">
        <v>100</v>
      </c>
      <c r="AR4300" s="12" t="s">
        <v>869</v>
      </c>
      <c r="BN4300" s="12">
        <v>1</v>
      </c>
    </row>
    <row r="4301" spans="1:66" ht="45" x14ac:dyDescent="0.25">
      <c r="A4301" s="12">
        <v>1</v>
      </c>
      <c r="B4301" s="11" t="str">
        <f t="shared" si="260"/>
        <v>Общий расчет. Анализ даты. Анализ даты. Символические звезды. Звезда Бедствий. Нет</v>
      </c>
      <c r="C4301" s="11" t="str">
        <f>IFERROR(VLOOKUP(I4301,lvl_1[],2,FALSE),"Нет")</f>
        <v>Общий расчет</v>
      </c>
      <c r="D4301" s="11" t="str">
        <f>IFERROR(VLOOKUP(Rule!J4301,lvl_2[],2,FALSE),"Нет")</f>
        <v>Анализ даты</v>
      </c>
      <c r="E4301" s="11" t="str">
        <f>IFERROR(VLOOKUP(Rule!K4301,lvl_3[],2,FALSE),"Нет")</f>
        <v>Анализ даты</v>
      </c>
      <c r="F4301" s="11" t="str">
        <f>IFERROR(INDEX(lvl_4[],MATCH(L4301,lvl_4[ID],0),MATCH(TEXT(K4301,"##0"),lvl_4[#Headers],0)),"Нет")</f>
        <v>Символические звезды</v>
      </c>
      <c r="G4301" s="11" t="str">
        <f>IFERROR(INDEX(lvl_5[],MATCH(M4301,lvl_5[ID],0),MATCH(_xlfn.CONCAT(TEXT(K4301,"##0"),"_",TEXT(L4301,"##0")),lvl_5[#Headers],0)),"Нет")</f>
        <v>Звезда Бедствий</v>
      </c>
      <c r="H4301" s="11" t="str">
        <f>IFERROR(INDEX(lvl_6[],MATCH(N4301,lvl_6[ID],0),MATCH(_xlfn.CONCAT(K4301,"_",L4301,"_",M4301),lvl_6[#Headers],0)),"Нет")</f>
        <v>Нет</v>
      </c>
      <c r="I4301" s="12">
        <v>1</v>
      </c>
      <c r="J4301" s="12">
        <v>4</v>
      </c>
      <c r="K4301" s="12">
        <v>1</v>
      </c>
      <c r="L4301" s="12">
        <v>5</v>
      </c>
      <c r="M4301" s="12">
        <v>8</v>
      </c>
      <c r="N4301" s="12">
        <v>0</v>
      </c>
      <c r="O4301" s="12">
        <f>COUNTIF($P$2:P4301,P4301)</f>
        <v>61</v>
      </c>
      <c r="P4301" s="12" t="str">
        <f t="shared" si="261"/>
        <v>141050800</v>
      </c>
      <c r="Q4301" s="12" t="str">
        <f t="shared" si="262"/>
        <v>1410508000061</v>
      </c>
      <c r="R4301" s="20" t="s">
        <v>3994</v>
      </c>
      <c r="AI4301" s="12" t="s">
        <v>100</v>
      </c>
      <c r="AK4301" s="12" t="s">
        <v>859</v>
      </c>
      <c r="AP4301" s="12" t="s">
        <v>100</v>
      </c>
      <c r="AR4301" s="12" t="s">
        <v>869</v>
      </c>
      <c r="BN4301" s="12">
        <v>1</v>
      </c>
    </row>
    <row r="4302" spans="1:66" ht="45" x14ac:dyDescent="0.25">
      <c r="A4302" s="12">
        <v>1</v>
      </c>
      <c r="B4302" s="11" t="str">
        <f t="shared" si="260"/>
        <v>Общий расчет. Анализ даты. Анализ даты. Символические звезды. Звезда Бедствий. Нет</v>
      </c>
      <c r="C4302" s="11" t="str">
        <f>IFERROR(VLOOKUP(I4302,lvl_1[],2,FALSE),"Нет")</f>
        <v>Общий расчет</v>
      </c>
      <c r="D4302" s="11" t="str">
        <f>IFERROR(VLOOKUP(Rule!J4302,lvl_2[],2,FALSE),"Нет")</f>
        <v>Анализ даты</v>
      </c>
      <c r="E4302" s="11" t="str">
        <f>IFERROR(VLOOKUP(Rule!K4302,lvl_3[],2,FALSE),"Нет")</f>
        <v>Анализ даты</v>
      </c>
      <c r="F4302" s="11" t="str">
        <f>IFERROR(INDEX(lvl_4[],MATCH(L4302,lvl_4[ID],0),MATCH(TEXT(K4302,"##0"),lvl_4[#Headers],0)),"Нет")</f>
        <v>Символические звезды</v>
      </c>
      <c r="G4302" s="11" t="str">
        <f>IFERROR(INDEX(lvl_5[],MATCH(M4302,lvl_5[ID],0),MATCH(_xlfn.CONCAT(TEXT(K4302,"##0"),"_",TEXT(L4302,"##0")),lvl_5[#Headers],0)),"Нет")</f>
        <v>Звезда Бедствий</v>
      </c>
      <c r="H4302" s="11" t="str">
        <f>IFERROR(INDEX(lvl_6[],MATCH(N4302,lvl_6[ID],0),MATCH(_xlfn.CONCAT(K4302,"_",L4302,"_",M4302),lvl_6[#Headers],0)),"Нет")</f>
        <v>Нет</v>
      </c>
      <c r="I4302" s="12">
        <v>1</v>
      </c>
      <c r="J4302" s="12">
        <v>4</v>
      </c>
      <c r="K4302" s="12">
        <v>1</v>
      </c>
      <c r="L4302" s="12">
        <v>5</v>
      </c>
      <c r="M4302" s="12">
        <v>8</v>
      </c>
      <c r="N4302" s="12">
        <v>0</v>
      </c>
      <c r="O4302" s="12">
        <f>COUNTIF($P$2:P4302,P4302)</f>
        <v>62</v>
      </c>
      <c r="P4302" s="12" t="str">
        <f t="shared" si="261"/>
        <v>141050800</v>
      </c>
      <c r="Q4302" s="12" t="str">
        <f t="shared" si="262"/>
        <v>1410508000062</v>
      </c>
      <c r="R4302" s="20" t="s">
        <v>3995</v>
      </c>
      <c r="AI4302" s="12" t="s">
        <v>100</v>
      </c>
      <c r="AK4302" s="12" t="s">
        <v>863</v>
      </c>
      <c r="AP4302" s="12" t="s">
        <v>100</v>
      </c>
      <c r="AR4302" s="12" t="s">
        <v>869</v>
      </c>
      <c r="BN4302" s="12">
        <v>1</v>
      </c>
    </row>
    <row r="4303" spans="1:66" ht="45" x14ac:dyDescent="0.25">
      <c r="A4303" s="12">
        <v>1</v>
      </c>
      <c r="B4303" s="11" t="str">
        <f t="shared" si="260"/>
        <v>Общий расчет. Анализ даты. Анализ даты. Символические звезды. Звезда Бедствий. Нет</v>
      </c>
      <c r="C4303" s="11" t="str">
        <f>IFERROR(VLOOKUP(I4303,lvl_1[],2,FALSE),"Нет")</f>
        <v>Общий расчет</v>
      </c>
      <c r="D4303" s="11" t="str">
        <f>IFERROR(VLOOKUP(Rule!J4303,lvl_2[],2,FALSE),"Нет")</f>
        <v>Анализ даты</v>
      </c>
      <c r="E4303" s="11" t="str">
        <f>IFERROR(VLOOKUP(Rule!K4303,lvl_3[],2,FALSE),"Нет")</f>
        <v>Анализ даты</v>
      </c>
      <c r="F4303" s="11" t="str">
        <f>IFERROR(INDEX(lvl_4[],MATCH(L4303,lvl_4[ID],0),MATCH(TEXT(K4303,"##0"),lvl_4[#Headers],0)),"Нет")</f>
        <v>Символические звезды</v>
      </c>
      <c r="G4303" s="11" t="str">
        <f>IFERROR(INDEX(lvl_5[],MATCH(M4303,lvl_5[ID],0),MATCH(_xlfn.CONCAT(TEXT(K4303,"##0"),"_",TEXT(L4303,"##0")),lvl_5[#Headers],0)),"Нет")</f>
        <v>Звезда Бедствий</v>
      </c>
      <c r="H4303" s="11" t="str">
        <f>IFERROR(INDEX(lvl_6[],MATCH(N4303,lvl_6[ID],0),MATCH(_xlfn.CONCAT(K4303,"_",L4303,"_",M4303),lvl_6[#Headers],0)),"Нет")</f>
        <v>Нет</v>
      </c>
      <c r="I4303" s="12">
        <v>1</v>
      </c>
      <c r="J4303" s="12">
        <v>4</v>
      </c>
      <c r="K4303" s="12">
        <v>1</v>
      </c>
      <c r="L4303" s="12">
        <v>5</v>
      </c>
      <c r="M4303" s="12">
        <v>8</v>
      </c>
      <c r="N4303" s="12">
        <v>0</v>
      </c>
      <c r="O4303" s="12">
        <f>COUNTIF($P$2:P4303,P4303)</f>
        <v>63</v>
      </c>
      <c r="P4303" s="12" t="str">
        <f t="shared" si="261"/>
        <v>141050800</v>
      </c>
      <c r="Q4303" s="12" t="str">
        <f t="shared" si="262"/>
        <v>1410508000063</v>
      </c>
      <c r="R4303" s="20" t="s">
        <v>3996</v>
      </c>
      <c r="AI4303" s="12" t="s">
        <v>100</v>
      </c>
      <c r="AK4303" s="12" t="s">
        <v>867</v>
      </c>
      <c r="AP4303" s="12" t="s">
        <v>100</v>
      </c>
      <c r="AR4303" s="12" t="s">
        <v>869</v>
      </c>
      <c r="BN4303" s="12">
        <v>1</v>
      </c>
    </row>
    <row r="4304" spans="1:66" ht="45" x14ac:dyDescent="0.25">
      <c r="A4304" s="12">
        <v>1</v>
      </c>
      <c r="B4304" s="11" t="str">
        <f t="shared" si="260"/>
        <v>Общий расчет. Анализ даты. Анализ даты. Символические звезды. Звезда Бедствий. Нет</v>
      </c>
      <c r="C4304" s="11" t="str">
        <f>IFERROR(VLOOKUP(I4304,lvl_1[],2,FALSE),"Нет")</f>
        <v>Общий расчет</v>
      </c>
      <c r="D4304" s="11" t="str">
        <f>IFERROR(VLOOKUP(Rule!J4304,lvl_2[],2,FALSE),"Нет")</f>
        <v>Анализ даты</v>
      </c>
      <c r="E4304" s="11" t="str">
        <f>IFERROR(VLOOKUP(Rule!K4304,lvl_3[],2,FALSE),"Нет")</f>
        <v>Анализ даты</v>
      </c>
      <c r="F4304" s="11" t="str">
        <f>IFERROR(INDEX(lvl_4[],MATCH(L4304,lvl_4[ID],0),MATCH(TEXT(K4304,"##0"),lvl_4[#Headers],0)),"Нет")</f>
        <v>Символические звезды</v>
      </c>
      <c r="G4304" s="11" t="str">
        <f>IFERROR(INDEX(lvl_5[],MATCH(M4304,lvl_5[ID],0),MATCH(_xlfn.CONCAT(TEXT(K4304,"##0"),"_",TEXT(L4304,"##0")),lvl_5[#Headers],0)),"Нет")</f>
        <v>Звезда Бедствий</v>
      </c>
      <c r="H4304" s="11" t="str">
        <f>IFERROR(INDEX(lvl_6[],MATCH(N4304,lvl_6[ID],0),MATCH(_xlfn.CONCAT(K4304,"_",L4304,"_",M4304),lvl_6[#Headers],0)),"Нет")</f>
        <v>Нет</v>
      </c>
      <c r="I4304" s="12">
        <v>1</v>
      </c>
      <c r="J4304" s="12">
        <v>4</v>
      </c>
      <c r="K4304" s="12">
        <v>1</v>
      </c>
      <c r="L4304" s="12">
        <v>5</v>
      </c>
      <c r="M4304" s="12">
        <v>8</v>
      </c>
      <c r="N4304" s="12">
        <v>0</v>
      </c>
      <c r="O4304" s="12">
        <f>COUNTIF($P$2:P4304,P4304)</f>
        <v>64</v>
      </c>
      <c r="P4304" s="12" t="str">
        <f t="shared" si="261"/>
        <v>141050800</v>
      </c>
      <c r="Q4304" s="12" t="str">
        <f t="shared" si="262"/>
        <v>1410508000064</v>
      </c>
      <c r="R4304" s="20" t="s">
        <v>3997</v>
      </c>
      <c r="AI4304" s="12" t="s">
        <v>100</v>
      </c>
      <c r="AK4304" s="12" t="s">
        <v>862</v>
      </c>
      <c r="AP4304" s="12" t="s">
        <v>100</v>
      </c>
      <c r="AR4304" s="12" t="s">
        <v>860</v>
      </c>
      <c r="BN4304" s="12">
        <v>1</v>
      </c>
    </row>
    <row r="4305" spans="1:66" ht="45" x14ac:dyDescent="0.25">
      <c r="A4305" s="12">
        <v>1</v>
      </c>
      <c r="B4305" s="11" t="str">
        <f t="shared" si="260"/>
        <v>Общий расчет. Анализ даты. Анализ даты. Символические звезды. Звезда Бедствий. Нет</v>
      </c>
      <c r="C4305" s="11" t="str">
        <f>IFERROR(VLOOKUP(I4305,lvl_1[],2,FALSE),"Нет")</f>
        <v>Общий расчет</v>
      </c>
      <c r="D4305" s="11" t="str">
        <f>IFERROR(VLOOKUP(Rule!J4305,lvl_2[],2,FALSE),"Нет")</f>
        <v>Анализ даты</v>
      </c>
      <c r="E4305" s="11" t="str">
        <f>IFERROR(VLOOKUP(Rule!K4305,lvl_3[],2,FALSE),"Нет")</f>
        <v>Анализ даты</v>
      </c>
      <c r="F4305" s="11" t="str">
        <f>IFERROR(INDEX(lvl_4[],MATCH(L4305,lvl_4[ID],0),MATCH(TEXT(K4305,"##0"),lvl_4[#Headers],0)),"Нет")</f>
        <v>Символические звезды</v>
      </c>
      <c r="G4305" s="11" t="str">
        <f>IFERROR(INDEX(lvl_5[],MATCH(M4305,lvl_5[ID],0),MATCH(_xlfn.CONCAT(TEXT(K4305,"##0"),"_",TEXT(L4305,"##0")),lvl_5[#Headers],0)),"Нет")</f>
        <v>Звезда Бедствий</v>
      </c>
      <c r="H4305" s="11" t="str">
        <f>IFERROR(INDEX(lvl_6[],MATCH(N4305,lvl_6[ID],0),MATCH(_xlfn.CONCAT(K4305,"_",L4305,"_",M4305),lvl_6[#Headers],0)),"Нет")</f>
        <v>Нет</v>
      </c>
      <c r="I4305" s="12">
        <v>1</v>
      </c>
      <c r="J4305" s="12">
        <v>4</v>
      </c>
      <c r="K4305" s="12">
        <v>1</v>
      </c>
      <c r="L4305" s="12">
        <v>5</v>
      </c>
      <c r="M4305" s="12">
        <v>8</v>
      </c>
      <c r="N4305" s="12">
        <v>0</v>
      </c>
      <c r="O4305" s="12">
        <f>COUNTIF($P$2:P4305,P4305)</f>
        <v>65</v>
      </c>
      <c r="P4305" s="12" t="str">
        <f t="shared" si="261"/>
        <v>141050800</v>
      </c>
      <c r="Q4305" s="12" t="str">
        <f t="shared" si="262"/>
        <v>1410508000065</v>
      </c>
      <c r="R4305" s="20" t="s">
        <v>3998</v>
      </c>
      <c r="AI4305" s="12" t="s">
        <v>100</v>
      </c>
      <c r="AK4305" s="12" t="s">
        <v>866</v>
      </c>
      <c r="AP4305" s="12" t="s">
        <v>100</v>
      </c>
      <c r="AR4305" s="12" t="s">
        <v>860</v>
      </c>
      <c r="BN4305" s="12">
        <v>1</v>
      </c>
    </row>
    <row r="4306" spans="1:66" ht="45" x14ac:dyDescent="0.25">
      <c r="A4306" s="12">
        <v>1</v>
      </c>
      <c r="B4306" s="11" t="str">
        <f t="shared" si="260"/>
        <v>Общий расчет. Анализ даты. Анализ даты. Символические звезды. Звезда Бедствий. Нет</v>
      </c>
      <c r="C4306" s="11" t="str">
        <f>IFERROR(VLOOKUP(I4306,lvl_1[],2,FALSE),"Нет")</f>
        <v>Общий расчет</v>
      </c>
      <c r="D4306" s="11" t="str">
        <f>IFERROR(VLOOKUP(Rule!J4306,lvl_2[],2,FALSE),"Нет")</f>
        <v>Анализ даты</v>
      </c>
      <c r="E4306" s="11" t="str">
        <f>IFERROR(VLOOKUP(Rule!K4306,lvl_3[],2,FALSE),"Нет")</f>
        <v>Анализ даты</v>
      </c>
      <c r="F4306" s="11" t="str">
        <f>IFERROR(INDEX(lvl_4[],MATCH(L4306,lvl_4[ID],0),MATCH(TEXT(K4306,"##0"),lvl_4[#Headers],0)),"Нет")</f>
        <v>Символические звезды</v>
      </c>
      <c r="G4306" s="11" t="str">
        <f>IFERROR(INDEX(lvl_5[],MATCH(M4306,lvl_5[ID],0),MATCH(_xlfn.CONCAT(TEXT(K4306,"##0"),"_",TEXT(L4306,"##0")),lvl_5[#Headers],0)),"Нет")</f>
        <v>Звезда Бедствий</v>
      </c>
      <c r="H4306" s="11" t="str">
        <f>IFERROR(INDEX(lvl_6[],MATCH(N4306,lvl_6[ID],0),MATCH(_xlfn.CONCAT(K4306,"_",L4306,"_",M4306),lvl_6[#Headers],0)),"Нет")</f>
        <v>Нет</v>
      </c>
      <c r="I4306" s="12">
        <v>1</v>
      </c>
      <c r="J4306" s="12">
        <v>4</v>
      </c>
      <c r="K4306" s="12">
        <v>1</v>
      </c>
      <c r="L4306" s="12">
        <v>5</v>
      </c>
      <c r="M4306" s="12">
        <v>8</v>
      </c>
      <c r="N4306" s="12">
        <v>0</v>
      </c>
      <c r="O4306" s="12">
        <f>COUNTIF($P$2:P4306,P4306)</f>
        <v>66</v>
      </c>
      <c r="P4306" s="12" t="str">
        <f t="shared" si="261"/>
        <v>141050800</v>
      </c>
      <c r="Q4306" s="12" t="str">
        <f t="shared" si="262"/>
        <v>1410508000066</v>
      </c>
      <c r="R4306" s="20" t="s">
        <v>3999</v>
      </c>
      <c r="AI4306" s="12" t="s">
        <v>100</v>
      </c>
      <c r="AK4306" s="12" t="s">
        <v>870</v>
      </c>
      <c r="AP4306" s="12" t="s">
        <v>100</v>
      </c>
      <c r="AR4306" s="12" t="s">
        <v>860</v>
      </c>
      <c r="BN4306" s="12">
        <v>1</v>
      </c>
    </row>
    <row r="4307" spans="1:66" ht="45" x14ac:dyDescent="0.25">
      <c r="A4307" s="12">
        <v>1</v>
      </c>
      <c r="B4307" s="11" t="str">
        <f t="shared" si="260"/>
        <v>Общий расчет. Анализ даты. Анализ даты. Символические звезды. Звезда Бедствий. Нет</v>
      </c>
      <c r="C4307" s="11" t="str">
        <f>IFERROR(VLOOKUP(I4307,lvl_1[],2,FALSE),"Нет")</f>
        <v>Общий расчет</v>
      </c>
      <c r="D4307" s="11" t="str">
        <f>IFERROR(VLOOKUP(Rule!J4307,lvl_2[],2,FALSE),"Нет")</f>
        <v>Анализ даты</v>
      </c>
      <c r="E4307" s="11" t="str">
        <f>IFERROR(VLOOKUP(Rule!K4307,lvl_3[],2,FALSE),"Нет")</f>
        <v>Анализ даты</v>
      </c>
      <c r="F4307" s="11" t="str">
        <f>IFERROR(INDEX(lvl_4[],MATCH(L4307,lvl_4[ID],0),MATCH(TEXT(K4307,"##0"),lvl_4[#Headers],0)),"Нет")</f>
        <v>Символические звезды</v>
      </c>
      <c r="G4307" s="11" t="str">
        <f>IFERROR(INDEX(lvl_5[],MATCH(M4307,lvl_5[ID],0),MATCH(_xlfn.CONCAT(TEXT(K4307,"##0"),"_",TEXT(L4307,"##0")),lvl_5[#Headers],0)),"Нет")</f>
        <v>Звезда Бедствий</v>
      </c>
      <c r="H4307" s="11" t="str">
        <f>IFERROR(INDEX(lvl_6[],MATCH(N4307,lvl_6[ID],0),MATCH(_xlfn.CONCAT(K4307,"_",L4307,"_",M4307),lvl_6[#Headers],0)),"Нет")</f>
        <v>Нет</v>
      </c>
      <c r="I4307" s="12">
        <v>1</v>
      </c>
      <c r="J4307" s="12">
        <v>4</v>
      </c>
      <c r="K4307" s="12">
        <v>1</v>
      </c>
      <c r="L4307" s="12">
        <v>5</v>
      </c>
      <c r="M4307" s="12">
        <v>8</v>
      </c>
      <c r="N4307" s="12">
        <v>0</v>
      </c>
      <c r="O4307" s="12">
        <f>COUNTIF($P$2:P4307,P4307)</f>
        <v>67</v>
      </c>
      <c r="P4307" s="12" t="str">
        <f t="shared" si="261"/>
        <v>141050800</v>
      </c>
      <c r="Q4307" s="12" t="str">
        <f t="shared" si="262"/>
        <v>1410508000067</v>
      </c>
      <c r="R4307" s="20" t="s">
        <v>4000</v>
      </c>
      <c r="AI4307" s="12" t="s">
        <v>100</v>
      </c>
      <c r="AK4307" s="12" t="s">
        <v>865</v>
      </c>
      <c r="AP4307" s="12" t="s">
        <v>100</v>
      </c>
      <c r="AR4307" s="12" t="s">
        <v>863</v>
      </c>
      <c r="BN4307" s="12">
        <v>1</v>
      </c>
    </row>
    <row r="4308" spans="1:66" ht="45" x14ac:dyDescent="0.25">
      <c r="A4308" s="12">
        <v>1</v>
      </c>
      <c r="B4308" s="11" t="str">
        <f t="shared" si="260"/>
        <v>Общий расчет. Анализ даты. Анализ даты. Символические звезды. Звезда Бедствий. Нет</v>
      </c>
      <c r="C4308" s="11" t="str">
        <f>IFERROR(VLOOKUP(I4308,lvl_1[],2,FALSE),"Нет")</f>
        <v>Общий расчет</v>
      </c>
      <c r="D4308" s="11" t="str">
        <f>IFERROR(VLOOKUP(Rule!J4308,lvl_2[],2,FALSE),"Нет")</f>
        <v>Анализ даты</v>
      </c>
      <c r="E4308" s="11" t="str">
        <f>IFERROR(VLOOKUP(Rule!K4308,lvl_3[],2,FALSE),"Нет")</f>
        <v>Анализ даты</v>
      </c>
      <c r="F4308" s="11" t="str">
        <f>IFERROR(INDEX(lvl_4[],MATCH(L4308,lvl_4[ID],0),MATCH(TEXT(K4308,"##0"),lvl_4[#Headers],0)),"Нет")</f>
        <v>Символические звезды</v>
      </c>
      <c r="G4308" s="11" t="str">
        <f>IFERROR(INDEX(lvl_5[],MATCH(M4308,lvl_5[ID],0),MATCH(_xlfn.CONCAT(TEXT(K4308,"##0"),"_",TEXT(L4308,"##0")),lvl_5[#Headers],0)),"Нет")</f>
        <v>Звезда Бедствий</v>
      </c>
      <c r="H4308" s="11" t="str">
        <f>IFERROR(INDEX(lvl_6[],MATCH(N4308,lvl_6[ID],0),MATCH(_xlfn.CONCAT(K4308,"_",L4308,"_",M4308),lvl_6[#Headers],0)),"Нет")</f>
        <v>Нет</v>
      </c>
      <c r="I4308" s="12">
        <v>1</v>
      </c>
      <c r="J4308" s="12">
        <v>4</v>
      </c>
      <c r="K4308" s="12">
        <v>1</v>
      </c>
      <c r="L4308" s="12">
        <v>5</v>
      </c>
      <c r="M4308" s="12">
        <v>8</v>
      </c>
      <c r="N4308" s="12">
        <v>0</v>
      </c>
      <c r="O4308" s="12">
        <f>COUNTIF($P$2:P4308,P4308)</f>
        <v>68</v>
      </c>
      <c r="P4308" s="12" t="str">
        <f t="shared" si="261"/>
        <v>141050800</v>
      </c>
      <c r="Q4308" s="12" t="str">
        <f t="shared" si="262"/>
        <v>1410508000068</v>
      </c>
      <c r="R4308" s="20" t="s">
        <v>4001</v>
      </c>
      <c r="AI4308" s="12" t="s">
        <v>100</v>
      </c>
      <c r="AK4308" s="12" t="s">
        <v>869</v>
      </c>
      <c r="AP4308" s="12" t="s">
        <v>100</v>
      </c>
      <c r="AR4308" s="12" t="s">
        <v>863</v>
      </c>
      <c r="BN4308" s="12">
        <v>1</v>
      </c>
    </row>
    <row r="4309" spans="1:66" ht="45" x14ac:dyDescent="0.25">
      <c r="A4309" s="12">
        <v>1</v>
      </c>
      <c r="B4309" s="11" t="str">
        <f t="shared" si="260"/>
        <v>Общий расчет. Анализ даты. Анализ даты. Символические звезды. Звезда Бедствий. Нет</v>
      </c>
      <c r="C4309" s="11" t="str">
        <f>IFERROR(VLOOKUP(I4309,lvl_1[],2,FALSE),"Нет")</f>
        <v>Общий расчет</v>
      </c>
      <c r="D4309" s="11" t="str">
        <f>IFERROR(VLOOKUP(Rule!J4309,lvl_2[],2,FALSE),"Нет")</f>
        <v>Анализ даты</v>
      </c>
      <c r="E4309" s="11" t="str">
        <f>IFERROR(VLOOKUP(Rule!K4309,lvl_3[],2,FALSE),"Нет")</f>
        <v>Анализ даты</v>
      </c>
      <c r="F4309" s="11" t="str">
        <f>IFERROR(INDEX(lvl_4[],MATCH(L4309,lvl_4[ID],0),MATCH(TEXT(K4309,"##0"),lvl_4[#Headers],0)),"Нет")</f>
        <v>Символические звезды</v>
      </c>
      <c r="G4309" s="11" t="str">
        <f>IFERROR(INDEX(lvl_5[],MATCH(M4309,lvl_5[ID],0),MATCH(_xlfn.CONCAT(TEXT(K4309,"##0"),"_",TEXT(L4309,"##0")),lvl_5[#Headers],0)),"Нет")</f>
        <v>Звезда Бедствий</v>
      </c>
      <c r="H4309" s="11" t="str">
        <f>IFERROR(INDEX(lvl_6[],MATCH(N4309,lvl_6[ID],0),MATCH(_xlfn.CONCAT(K4309,"_",L4309,"_",M4309),lvl_6[#Headers],0)),"Нет")</f>
        <v>Нет</v>
      </c>
      <c r="I4309" s="12">
        <v>1</v>
      </c>
      <c r="J4309" s="12">
        <v>4</v>
      </c>
      <c r="K4309" s="12">
        <v>1</v>
      </c>
      <c r="L4309" s="12">
        <v>5</v>
      </c>
      <c r="M4309" s="12">
        <v>8</v>
      </c>
      <c r="N4309" s="12">
        <v>0</v>
      </c>
      <c r="O4309" s="12">
        <f>COUNTIF($P$2:P4309,P4309)</f>
        <v>69</v>
      </c>
      <c r="P4309" s="12" t="str">
        <f t="shared" si="261"/>
        <v>141050800</v>
      </c>
      <c r="Q4309" s="12" t="str">
        <f t="shared" si="262"/>
        <v>1410508000069</v>
      </c>
      <c r="R4309" s="20" t="s">
        <v>4002</v>
      </c>
      <c r="AI4309" s="12" t="s">
        <v>100</v>
      </c>
      <c r="AK4309" s="12" t="s">
        <v>861</v>
      </c>
      <c r="AP4309" s="12" t="s">
        <v>100</v>
      </c>
      <c r="AR4309" s="12" t="s">
        <v>863</v>
      </c>
      <c r="BN4309" s="12">
        <v>1</v>
      </c>
    </row>
    <row r="4310" spans="1:66" ht="45" x14ac:dyDescent="0.25">
      <c r="A4310" s="12">
        <v>1</v>
      </c>
      <c r="B4310" s="11" t="str">
        <f t="shared" si="260"/>
        <v>Общий расчет. Анализ даты. Анализ даты. Символические звезды. Звезда Бедствий. Нет</v>
      </c>
      <c r="C4310" s="11" t="str">
        <f>IFERROR(VLOOKUP(I4310,lvl_1[],2,FALSE),"Нет")</f>
        <v>Общий расчет</v>
      </c>
      <c r="D4310" s="11" t="str">
        <f>IFERROR(VLOOKUP(Rule!J4310,lvl_2[],2,FALSE),"Нет")</f>
        <v>Анализ даты</v>
      </c>
      <c r="E4310" s="11" t="str">
        <f>IFERROR(VLOOKUP(Rule!K4310,lvl_3[],2,FALSE),"Нет")</f>
        <v>Анализ даты</v>
      </c>
      <c r="F4310" s="11" t="str">
        <f>IFERROR(INDEX(lvl_4[],MATCH(L4310,lvl_4[ID],0),MATCH(TEXT(K4310,"##0"),lvl_4[#Headers],0)),"Нет")</f>
        <v>Символические звезды</v>
      </c>
      <c r="G4310" s="11" t="str">
        <f>IFERROR(INDEX(lvl_5[],MATCH(M4310,lvl_5[ID],0),MATCH(_xlfn.CONCAT(TEXT(K4310,"##0"),"_",TEXT(L4310,"##0")),lvl_5[#Headers],0)),"Нет")</f>
        <v>Звезда Бедствий</v>
      </c>
      <c r="H4310" s="11" t="str">
        <f>IFERROR(INDEX(lvl_6[],MATCH(N4310,lvl_6[ID],0),MATCH(_xlfn.CONCAT(K4310,"_",L4310,"_",M4310),lvl_6[#Headers],0)),"Нет")</f>
        <v>Нет</v>
      </c>
      <c r="I4310" s="12">
        <v>1</v>
      </c>
      <c r="J4310" s="12">
        <v>4</v>
      </c>
      <c r="K4310" s="12">
        <v>1</v>
      </c>
      <c r="L4310" s="12">
        <v>5</v>
      </c>
      <c r="M4310" s="12">
        <v>8</v>
      </c>
      <c r="N4310" s="12">
        <v>0</v>
      </c>
      <c r="O4310" s="12">
        <f>COUNTIF($P$2:P4310,P4310)</f>
        <v>70</v>
      </c>
      <c r="P4310" s="12" t="str">
        <f t="shared" si="261"/>
        <v>141050800</v>
      </c>
      <c r="Q4310" s="12" t="str">
        <f t="shared" si="262"/>
        <v>1410508000070</v>
      </c>
      <c r="R4310" s="20" t="s">
        <v>4003</v>
      </c>
      <c r="AI4310" s="12" t="s">
        <v>100</v>
      </c>
      <c r="AK4310" s="12" t="s">
        <v>868</v>
      </c>
      <c r="AP4310" s="12" t="s">
        <v>100</v>
      </c>
      <c r="AR4310" s="12" t="s">
        <v>866</v>
      </c>
      <c r="BN4310" s="12">
        <v>1</v>
      </c>
    </row>
    <row r="4311" spans="1:66" ht="45" x14ac:dyDescent="0.25">
      <c r="A4311" s="12">
        <v>1</v>
      </c>
      <c r="B4311" s="11" t="str">
        <f t="shared" si="260"/>
        <v>Общий расчет. Анализ даты. Анализ даты. Символические звезды. Звезда Бедствий. Нет</v>
      </c>
      <c r="C4311" s="11" t="str">
        <f>IFERROR(VLOOKUP(I4311,lvl_1[],2,FALSE),"Нет")</f>
        <v>Общий расчет</v>
      </c>
      <c r="D4311" s="11" t="str">
        <f>IFERROR(VLOOKUP(Rule!J4311,lvl_2[],2,FALSE),"Нет")</f>
        <v>Анализ даты</v>
      </c>
      <c r="E4311" s="11" t="str">
        <f>IFERROR(VLOOKUP(Rule!K4311,lvl_3[],2,FALSE),"Нет")</f>
        <v>Анализ даты</v>
      </c>
      <c r="F4311" s="11" t="str">
        <f>IFERROR(INDEX(lvl_4[],MATCH(L4311,lvl_4[ID],0),MATCH(TEXT(K4311,"##0"),lvl_4[#Headers],0)),"Нет")</f>
        <v>Символические звезды</v>
      </c>
      <c r="G4311" s="11" t="str">
        <f>IFERROR(INDEX(lvl_5[],MATCH(M4311,lvl_5[ID],0),MATCH(_xlfn.CONCAT(TEXT(K4311,"##0"),"_",TEXT(L4311,"##0")),lvl_5[#Headers],0)),"Нет")</f>
        <v>Звезда Бедствий</v>
      </c>
      <c r="H4311" s="11" t="str">
        <f>IFERROR(INDEX(lvl_6[],MATCH(N4311,lvl_6[ID],0),MATCH(_xlfn.CONCAT(K4311,"_",L4311,"_",M4311),lvl_6[#Headers],0)),"Нет")</f>
        <v>Нет</v>
      </c>
      <c r="I4311" s="12">
        <v>1</v>
      </c>
      <c r="J4311" s="12">
        <v>4</v>
      </c>
      <c r="K4311" s="12">
        <v>1</v>
      </c>
      <c r="L4311" s="12">
        <v>5</v>
      </c>
      <c r="M4311" s="12">
        <v>8</v>
      </c>
      <c r="N4311" s="12">
        <v>0</v>
      </c>
      <c r="O4311" s="12">
        <f>COUNTIF($P$2:P4311,P4311)</f>
        <v>71</v>
      </c>
      <c r="P4311" s="12" t="str">
        <f t="shared" si="261"/>
        <v>141050800</v>
      </c>
      <c r="Q4311" s="12" t="str">
        <f t="shared" si="262"/>
        <v>1410508000071</v>
      </c>
      <c r="R4311" s="20" t="s">
        <v>4004</v>
      </c>
      <c r="AI4311" s="12" t="s">
        <v>100</v>
      </c>
      <c r="AK4311" s="12" t="s">
        <v>860</v>
      </c>
      <c r="AP4311" s="12" t="s">
        <v>100</v>
      </c>
      <c r="AR4311" s="12" t="s">
        <v>866</v>
      </c>
      <c r="BN4311" s="12">
        <v>1</v>
      </c>
    </row>
    <row r="4312" spans="1:66" ht="45" x14ac:dyDescent="0.25">
      <c r="A4312" s="12">
        <v>1</v>
      </c>
      <c r="B4312" s="11" t="str">
        <f t="shared" si="260"/>
        <v>Общий расчет. Анализ даты. Анализ даты. Символические звезды. Звезда Бедствий. Нет</v>
      </c>
      <c r="C4312" s="11" t="str">
        <f>IFERROR(VLOOKUP(I4312,lvl_1[],2,FALSE),"Нет")</f>
        <v>Общий расчет</v>
      </c>
      <c r="D4312" s="11" t="str">
        <f>IFERROR(VLOOKUP(Rule!J4312,lvl_2[],2,FALSE),"Нет")</f>
        <v>Анализ даты</v>
      </c>
      <c r="E4312" s="11" t="str">
        <f>IFERROR(VLOOKUP(Rule!K4312,lvl_3[],2,FALSE),"Нет")</f>
        <v>Анализ даты</v>
      </c>
      <c r="F4312" s="11" t="str">
        <f>IFERROR(INDEX(lvl_4[],MATCH(L4312,lvl_4[ID],0),MATCH(TEXT(K4312,"##0"),lvl_4[#Headers],0)),"Нет")</f>
        <v>Символические звезды</v>
      </c>
      <c r="G4312" s="11" t="str">
        <f>IFERROR(INDEX(lvl_5[],MATCH(M4312,lvl_5[ID],0),MATCH(_xlfn.CONCAT(TEXT(K4312,"##0"),"_",TEXT(L4312,"##0")),lvl_5[#Headers],0)),"Нет")</f>
        <v>Звезда Бедствий</v>
      </c>
      <c r="H4312" s="11" t="str">
        <f>IFERROR(INDEX(lvl_6[],MATCH(N4312,lvl_6[ID],0),MATCH(_xlfn.CONCAT(K4312,"_",L4312,"_",M4312),lvl_6[#Headers],0)),"Нет")</f>
        <v>Нет</v>
      </c>
      <c r="I4312" s="12">
        <v>1</v>
      </c>
      <c r="J4312" s="12">
        <v>4</v>
      </c>
      <c r="K4312" s="12">
        <v>1</v>
      </c>
      <c r="L4312" s="12">
        <v>5</v>
      </c>
      <c r="M4312" s="12">
        <v>8</v>
      </c>
      <c r="N4312" s="12">
        <v>0</v>
      </c>
      <c r="O4312" s="12">
        <f>COUNTIF($P$2:P4312,P4312)</f>
        <v>72</v>
      </c>
      <c r="P4312" s="12" t="str">
        <f t="shared" si="261"/>
        <v>141050800</v>
      </c>
      <c r="Q4312" s="12" t="str">
        <f t="shared" si="262"/>
        <v>1410508000072</v>
      </c>
      <c r="R4312" s="20" t="s">
        <v>4005</v>
      </c>
      <c r="AI4312" s="12" t="s">
        <v>100</v>
      </c>
      <c r="AK4312" s="12" t="s">
        <v>864</v>
      </c>
      <c r="AP4312" s="12" t="s">
        <v>100</v>
      </c>
      <c r="AR4312" s="12" t="s">
        <v>866</v>
      </c>
      <c r="BN4312" s="12">
        <v>1</v>
      </c>
    </row>
    <row r="4313" spans="1:66" ht="45" x14ac:dyDescent="0.25">
      <c r="A4313" s="12">
        <v>1</v>
      </c>
      <c r="B4313" s="11" t="str">
        <f t="shared" si="260"/>
        <v>Общий расчет. Анализ даты. Анализ даты. Символические звезды. Небесный доктор / медик. Нет</v>
      </c>
      <c r="C4313" s="11" t="str">
        <f>IFERROR(VLOOKUP(I4313,lvl_1[],2,FALSE),"Нет")</f>
        <v>Общий расчет</v>
      </c>
      <c r="D4313" s="11" t="str">
        <f>IFERROR(VLOOKUP(Rule!J4313,lvl_2[],2,FALSE),"Нет")</f>
        <v>Анализ даты</v>
      </c>
      <c r="E4313" s="11" t="str">
        <f>IFERROR(VLOOKUP(Rule!K4313,lvl_3[],2,FALSE),"Нет")</f>
        <v>Анализ даты</v>
      </c>
      <c r="F4313" s="11" t="str">
        <f>IFERROR(INDEX(lvl_4[],MATCH(L4313,lvl_4[ID],0),MATCH(TEXT(K4313,"##0"),lvl_4[#Headers],0)),"Нет")</f>
        <v>Символические звезды</v>
      </c>
      <c r="G4313" s="11" t="str">
        <f>IFERROR(INDEX(lvl_5[],MATCH(M4313,lvl_5[ID],0),MATCH(_xlfn.CONCAT(TEXT(K4313,"##0"),"_",TEXT(L4313,"##0")),lvl_5[#Headers],0)),"Нет")</f>
        <v>Небесный доктор / медик</v>
      </c>
      <c r="H4313" s="11" t="str">
        <f>IFERROR(INDEX(lvl_6[],MATCH(N4313,lvl_6[ID],0),MATCH(_xlfn.CONCAT(K4313,"_",L4313,"_",M4313),lvl_6[#Headers],0)),"Нет")</f>
        <v>Нет</v>
      </c>
      <c r="I4313" s="12">
        <v>1</v>
      </c>
      <c r="J4313" s="12">
        <v>4</v>
      </c>
      <c r="K4313" s="12">
        <v>1</v>
      </c>
      <c r="L4313" s="12">
        <v>5</v>
      </c>
      <c r="M4313" s="12">
        <v>9</v>
      </c>
      <c r="N4313" s="12">
        <v>0</v>
      </c>
      <c r="O4313" s="12">
        <f>COUNTIF($P$2:P4313,P4313)</f>
        <v>61</v>
      </c>
      <c r="P4313" s="12" t="str">
        <f t="shared" si="261"/>
        <v>141050900</v>
      </c>
      <c r="Q4313" s="12" t="str">
        <f t="shared" si="262"/>
        <v>1410509000061</v>
      </c>
      <c r="R4313" s="20" t="s">
        <v>4006</v>
      </c>
      <c r="AI4313" s="12" t="s">
        <v>100</v>
      </c>
      <c r="AK4313" s="12" t="s">
        <v>869</v>
      </c>
      <c r="AP4313" s="12" t="s">
        <v>100</v>
      </c>
      <c r="AR4313" s="12" t="s">
        <v>868</v>
      </c>
      <c r="BN4313" s="12">
        <v>1</v>
      </c>
    </row>
    <row r="4314" spans="1:66" ht="45" x14ac:dyDescent="0.25">
      <c r="A4314" s="12">
        <v>1</v>
      </c>
      <c r="B4314" s="11" t="str">
        <f t="shared" si="260"/>
        <v>Общий расчет. Анализ даты. Анализ даты. Символические звезды. Небесный доктор / медик. Нет</v>
      </c>
      <c r="C4314" s="11" t="str">
        <f>IFERROR(VLOOKUP(I4314,lvl_1[],2,FALSE),"Нет")</f>
        <v>Общий расчет</v>
      </c>
      <c r="D4314" s="11" t="str">
        <f>IFERROR(VLOOKUP(Rule!J4314,lvl_2[],2,FALSE),"Нет")</f>
        <v>Анализ даты</v>
      </c>
      <c r="E4314" s="11" t="str">
        <f>IFERROR(VLOOKUP(Rule!K4314,lvl_3[],2,FALSE),"Нет")</f>
        <v>Анализ даты</v>
      </c>
      <c r="F4314" s="11" t="str">
        <f>IFERROR(INDEX(lvl_4[],MATCH(L4314,lvl_4[ID],0),MATCH(TEXT(K4314,"##0"),lvl_4[#Headers],0)),"Нет")</f>
        <v>Символические звезды</v>
      </c>
      <c r="G4314" s="11" t="str">
        <f>IFERROR(INDEX(lvl_5[],MATCH(M4314,lvl_5[ID],0),MATCH(_xlfn.CONCAT(TEXT(K4314,"##0"),"_",TEXT(L4314,"##0")),lvl_5[#Headers],0)),"Нет")</f>
        <v>Небесный доктор / медик</v>
      </c>
      <c r="H4314" s="11" t="str">
        <f>IFERROR(INDEX(lvl_6[],MATCH(N4314,lvl_6[ID],0),MATCH(_xlfn.CONCAT(K4314,"_",L4314,"_",M4314),lvl_6[#Headers],0)),"Нет")</f>
        <v>Нет</v>
      </c>
      <c r="I4314" s="12">
        <v>1</v>
      </c>
      <c r="J4314" s="12">
        <v>4</v>
      </c>
      <c r="K4314" s="12">
        <v>1</v>
      </c>
      <c r="L4314" s="12">
        <v>5</v>
      </c>
      <c r="M4314" s="12">
        <v>9</v>
      </c>
      <c r="N4314" s="12">
        <v>0</v>
      </c>
      <c r="O4314" s="12">
        <f>COUNTIF($P$2:P4314,P4314)</f>
        <v>62</v>
      </c>
      <c r="P4314" s="12" t="str">
        <f t="shared" si="261"/>
        <v>141050900</v>
      </c>
      <c r="Q4314" s="12" t="str">
        <f t="shared" si="262"/>
        <v>1410509000062</v>
      </c>
      <c r="R4314" s="20" t="s">
        <v>4007</v>
      </c>
      <c r="AI4314" s="12" t="s">
        <v>100</v>
      </c>
      <c r="AK4314" s="12" t="s">
        <v>870</v>
      </c>
      <c r="AP4314" s="12" t="s">
        <v>100</v>
      </c>
      <c r="AR4314" s="12" t="s">
        <v>869</v>
      </c>
      <c r="BN4314" s="12">
        <v>1</v>
      </c>
    </row>
    <row r="4315" spans="1:66" ht="45" x14ac:dyDescent="0.25">
      <c r="A4315" s="12">
        <v>1</v>
      </c>
      <c r="B4315" s="11" t="str">
        <f t="shared" si="260"/>
        <v>Общий расчет. Анализ даты. Анализ даты. Символические звезды. Небесный доктор / медик. Нет</v>
      </c>
      <c r="C4315" s="11" t="str">
        <f>IFERROR(VLOOKUP(I4315,lvl_1[],2,FALSE),"Нет")</f>
        <v>Общий расчет</v>
      </c>
      <c r="D4315" s="11" t="str">
        <f>IFERROR(VLOOKUP(Rule!J4315,lvl_2[],2,FALSE),"Нет")</f>
        <v>Анализ даты</v>
      </c>
      <c r="E4315" s="11" t="str">
        <f>IFERROR(VLOOKUP(Rule!K4315,lvl_3[],2,FALSE),"Нет")</f>
        <v>Анализ даты</v>
      </c>
      <c r="F4315" s="11" t="str">
        <f>IFERROR(INDEX(lvl_4[],MATCH(L4315,lvl_4[ID],0),MATCH(TEXT(K4315,"##0"),lvl_4[#Headers],0)),"Нет")</f>
        <v>Символические звезды</v>
      </c>
      <c r="G4315" s="11" t="str">
        <f>IFERROR(INDEX(lvl_5[],MATCH(M4315,lvl_5[ID],0),MATCH(_xlfn.CONCAT(TEXT(K4315,"##0"),"_",TEXT(L4315,"##0")),lvl_5[#Headers],0)),"Нет")</f>
        <v>Небесный доктор / медик</v>
      </c>
      <c r="H4315" s="11" t="str">
        <f>IFERROR(INDEX(lvl_6[],MATCH(N4315,lvl_6[ID],0),MATCH(_xlfn.CONCAT(K4315,"_",L4315,"_",M4315),lvl_6[#Headers],0)),"Нет")</f>
        <v>Нет</v>
      </c>
      <c r="I4315" s="12">
        <v>1</v>
      </c>
      <c r="J4315" s="12">
        <v>4</v>
      </c>
      <c r="K4315" s="12">
        <v>1</v>
      </c>
      <c r="L4315" s="12">
        <v>5</v>
      </c>
      <c r="M4315" s="12">
        <v>9</v>
      </c>
      <c r="N4315" s="12">
        <v>0</v>
      </c>
      <c r="O4315" s="12">
        <f>COUNTIF($P$2:P4315,P4315)</f>
        <v>63</v>
      </c>
      <c r="P4315" s="12" t="str">
        <f t="shared" si="261"/>
        <v>141050900</v>
      </c>
      <c r="Q4315" s="12" t="str">
        <f t="shared" si="262"/>
        <v>1410509000063</v>
      </c>
      <c r="R4315" s="20" t="s">
        <v>4008</v>
      </c>
      <c r="AI4315" s="12" t="s">
        <v>100</v>
      </c>
      <c r="AK4315" s="12" t="s">
        <v>859</v>
      </c>
      <c r="AP4315" s="12" t="s">
        <v>100</v>
      </c>
      <c r="AR4315" s="12" t="s">
        <v>870</v>
      </c>
      <c r="BN4315" s="12">
        <v>1</v>
      </c>
    </row>
    <row r="4316" spans="1:66" ht="45" x14ac:dyDescent="0.25">
      <c r="A4316" s="12">
        <v>1</v>
      </c>
      <c r="B4316" s="11" t="str">
        <f t="shared" si="260"/>
        <v>Общий расчет. Анализ даты. Анализ даты. Символические звезды. Небесный доктор / медик. Нет</v>
      </c>
      <c r="C4316" s="11" t="str">
        <f>IFERROR(VLOOKUP(I4316,lvl_1[],2,FALSE),"Нет")</f>
        <v>Общий расчет</v>
      </c>
      <c r="D4316" s="11" t="str">
        <f>IFERROR(VLOOKUP(Rule!J4316,lvl_2[],2,FALSE),"Нет")</f>
        <v>Анализ даты</v>
      </c>
      <c r="E4316" s="11" t="str">
        <f>IFERROR(VLOOKUP(Rule!K4316,lvl_3[],2,FALSE),"Нет")</f>
        <v>Анализ даты</v>
      </c>
      <c r="F4316" s="11" t="str">
        <f>IFERROR(INDEX(lvl_4[],MATCH(L4316,lvl_4[ID],0),MATCH(TEXT(K4316,"##0"),lvl_4[#Headers],0)),"Нет")</f>
        <v>Символические звезды</v>
      </c>
      <c r="G4316" s="11" t="str">
        <f>IFERROR(INDEX(lvl_5[],MATCH(M4316,lvl_5[ID],0),MATCH(_xlfn.CONCAT(TEXT(K4316,"##0"),"_",TEXT(L4316,"##0")),lvl_5[#Headers],0)),"Нет")</f>
        <v>Небесный доктор / медик</v>
      </c>
      <c r="H4316" s="11" t="str">
        <f>IFERROR(INDEX(lvl_6[],MATCH(N4316,lvl_6[ID],0),MATCH(_xlfn.CONCAT(K4316,"_",L4316,"_",M4316),lvl_6[#Headers],0)),"Нет")</f>
        <v>Нет</v>
      </c>
      <c r="I4316" s="12">
        <v>1</v>
      </c>
      <c r="J4316" s="12">
        <v>4</v>
      </c>
      <c r="K4316" s="12">
        <v>1</v>
      </c>
      <c r="L4316" s="12">
        <v>5</v>
      </c>
      <c r="M4316" s="12">
        <v>9</v>
      </c>
      <c r="N4316" s="12">
        <v>0</v>
      </c>
      <c r="O4316" s="12">
        <f>COUNTIF($P$2:P4316,P4316)</f>
        <v>64</v>
      </c>
      <c r="P4316" s="12" t="str">
        <f t="shared" si="261"/>
        <v>141050900</v>
      </c>
      <c r="Q4316" s="12" t="str">
        <f t="shared" si="262"/>
        <v>1410509000064</v>
      </c>
      <c r="R4316" s="20" t="s">
        <v>4009</v>
      </c>
      <c r="AI4316" s="12" t="s">
        <v>100</v>
      </c>
      <c r="AK4316" s="12" t="s">
        <v>860</v>
      </c>
      <c r="AP4316" s="12" t="s">
        <v>100</v>
      </c>
      <c r="AR4316" s="12" t="s">
        <v>859</v>
      </c>
      <c r="BN4316" s="12">
        <v>1</v>
      </c>
    </row>
    <row r="4317" spans="1:66" ht="45" x14ac:dyDescent="0.25">
      <c r="A4317" s="12">
        <v>1</v>
      </c>
      <c r="B4317" s="11" t="str">
        <f t="shared" si="260"/>
        <v>Общий расчет. Анализ даты. Анализ даты. Символические звезды. Небесный доктор / медик. Нет</v>
      </c>
      <c r="C4317" s="11" t="str">
        <f>IFERROR(VLOOKUP(I4317,lvl_1[],2,FALSE),"Нет")</f>
        <v>Общий расчет</v>
      </c>
      <c r="D4317" s="11" t="str">
        <f>IFERROR(VLOOKUP(Rule!J4317,lvl_2[],2,FALSE),"Нет")</f>
        <v>Анализ даты</v>
      </c>
      <c r="E4317" s="11" t="str">
        <f>IFERROR(VLOOKUP(Rule!K4317,lvl_3[],2,FALSE),"Нет")</f>
        <v>Анализ даты</v>
      </c>
      <c r="F4317" s="11" t="str">
        <f>IFERROR(INDEX(lvl_4[],MATCH(L4317,lvl_4[ID],0),MATCH(TEXT(K4317,"##0"),lvl_4[#Headers],0)),"Нет")</f>
        <v>Символические звезды</v>
      </c>
      <c r="G4317" s="11" t="str">
        <f>IFERROR(INDEX(lvl_5[],MATCH(M4317,lvl_5[ID],0),MATCH(_xlfn.CONCAT(TEXT(K4317,"##0"),"_",TEXT(L4317,"##0")),lvl_5[#Headers],0)),"Нет")</f>
        <v>Небесный доктор / медик</v>
      </c>
      <c r="H4317" s="11" t="str">
        <f>IFERROR(INDEX(lvl_6[],MATCH(N4317,lvl_6[ID],0),MATCH(_xlfn.CONCAT(K4317,"_",L4317,"_",M4317),lvl_6[#Headers],0)),"Нет")</f>
        <v>Нет</v>
      </c>
      <c r="I4317" s="12">
        <v>1</v>
      </c>
      <c r="J4317" s="12">
        <v>4</v>
      </c>
      <c r="K4317" s="12">
        <v>1</v>
      </c>
      <c r="L4317" s="12">
        <v>5</v>
      </c>
      <c r="M4317" s="12">
        <v>9</v>
      </c>
      <c r="N4317" s="12">
        <v>0</v>
      </c>
      <c r="O4317" s="12">
        <f>COUNTIF($P$2:P4317,P4317)</f>
        <v>65</v>
      </c>
      <c r="P4317" s="12" t="str">
        <f t="shared" si="261"/>
        <v>141050900</v>
      </c>
      <c r="Q4317" s="12" t="str">
        <f t="shared" si="262"/>
        <v>1410509000065</v>
      </c>
      <c r="R4317" s="20" t="s">
        <v>4010</v>
      </c>
      <c r="AI4317" s="12" t="s">
        <v>100</v>
      </c>
      <c r="AK4317" s="12" t="s">
        <v>861</v>
      </c>
      <c r="AP4317" s="12" t="s">
        <v>100</v>
      </c>
      <c r="AR4317" s="12" t="s">
        <v>860</v>
      </c>
      <c r="BN4317" s="12">
        <v>1</v>
      </c>
    </row>
    <row r="4318" spans="1:66" ht="45" x14ac:dyDescent="0.25">
      <c r="A4318" s="12">
        <v>1</v>
      </c>
      <c r="B4318" s="11" t="str">
        <f t="shared" si="260"/>
        <v>Общий расчет. Анализ даты. Анализ даты. Символические звезды. Небесный доктор / медик. Нет</v>
      </c>
      <c r="C4318" s="11" t="str">
        <f>IFERROR(VLOOKUP(I4318,lvl_1[],2,FALSE),"Нет")</f>
        <v>Общий расчет</v>
      </c>
      <c r="D4318" s="11" t="str">
        <f>IFERROR(VLOOKUP(Rule!J4318,lvl_2[],2,FALSE),"Нет")</f>
        <v>Анализ даты</v>
      </c>
      <c r="E4318" s="11" t="str">
        <f>IFERROR(VLOOKUP(Rule!K4318,lvl_3[],2,FALSE),"Нет")</f>
        <v>Анализ даты</v>
      </c>
      <c r="F4318" s="11" t="str">
        <f>IFERROR(INDEX(lvl_4[],MATCH(L4318,lvl_4[ID],0),MATCH(TEXT(K4318,"##0"),lvl_4[#Headers],0)),"Нет")</f>
        <v>Символические звезды</v>
      </c>
      <c r="G4318" s="11" t="str">
        <f>IFERROR(INDEX(lvl_5[],MATCH(M4318,lvl_5[ID],0),MATCH(_xlfn.CONCAT(TEXT(K4318,"##0"),"_",TEXT(L4318,"##0")),lvl_5[#Headers],0)),"Нет")</f>
        <v>Небесный доктор / медик</v>
      </c>
      <c r="H4318" s="11" t="str">
        <f>IFERROR(INDEX(lvl_6[],MATCH(N4318,lvl_6[ID],0),MATCH(_xlfn.CONCAT(K4318,"_",L4318,"_",M4318),lvl_6[#Headers],0)),"Нет")</f>
        <v>Нет</v>
      </c>
      <c r="I4318" s="12">
        <v>1</v>
      </c>
      <c r="J4318" s="12">
        <v>4</v>
      </c>
      <c r="K4318" s="12">
        <v>1</v>
      </c>
      <c r="L4318" s="12">
        <v>5</v>
      </c>
      <c r="M4318" s="12">
        <v>9</v>
      </c>
      <c r="N4318" s="12">
        <v>0</v>
      </c>
      <c r="O4318" s="12">
        <f>COUNTIF($P$2:P4318,P4318)</f>
        <v>66</v>
      </c>
      <c r="P4318" s="12" t="str">
        <f t="shared" si="261"/>
        <v>141050900</v>
      </c>
      <c r="Q4318" s="12" t="str">
        <f t="shared" si="262"/>
        <v>1410509000066</v>
      </c>
      <c r="R4318" s="20" t="s">
        <v>4011</v>
      </c>
      <c r="AI4318" s="12" t="s">
        <v>100</v>
      </c>
      <c r="AK4318" s="12" t="s">
        <v>862</v>
      </c>
      <c r="AP4318" s="12" t="s">
        <v>100</v>
      </c>
      <c r="AR4318" s="12" t="s">
        <v>861</v>
      </c>
      <c r="BN4318" s="12">
        <v>1</v>
      </c>
    </row>
    <row r="4319" spans="1:66" ht="45" x14ac:dyDescent="0.25">
      <c r="A4319" s="12">
        <v>1</v>
      </c>
      <c r="B4319" s="11" t="str">
        <f t="shared" si="260"/>
        <v>Общий расчет. Анализ даты. Анализ даты. Символические звезды. Небесный доктор / медик. Нет</v>
      </c>
      <c r="C4319" s="11" t="str">
        <f>IFERROR(VLOOKUP(I4319,lvl_1[],2,FALSE),"Нет")</f>
        <v>Общий расчет</v>
      </c>
      <c r="D4319" s="11" t="str">
        <f>IFERROR(VLOOKUP(Rule!J4319,lvl_2[],2,FALSE),"Нет")</f>
        <v>Анализ даты</v>
      </c>
      <c r="E4319" s="11" t="str">
        <f>IFERROR(VLOOKUP(Rule!K4319,lvl_3[],2,FALSE),"Нет")</f>
        <v>Анализ даты</v>
      </c>
      <c r="F4319" s="11" t="str">
        <f>IFERROR(INDEX(lvl_4[],MATCH(L4319,lvl_4[ID],0),MATCH(TEXT(K4319,"##0"),lvl_4[#Headers],0)),"Нет")</f>
        <v>Символические звезды</v>
      </c>
      <c r="G4319" s="11" t="str">
        <f>IFERROR(INDEX(lvl_5[],MATCH(M4319,lvl_5[ID],0),MATCH(_xlfn.CONCAT(TEXT(K4319,"##0"),"_",TEXT(L4319,"##0")),lvl_5[#Headers],0)),"Нет")</f>
        <v>Небесный доктор / медик</v>
      </c>
      <c r="H4319" s="11" t="str">
        <f>IFERROR(INDEX(lvl_6[],MATCH(N4319,lvl_6[ID],0),MATCH(_xlfn.CONCAT(K4319,"_",L4319,"_",M4319),lvl_6[#Headers],0)),"Нет")</f>
        <v>Нет</v>
      </c>
      <c r="I4319" s="12">
        <v>1</v>
      </c>
      <c r="J4319" s="12">
        <v>4</v>
      </c>
      <c r="K4319" s="12">
        <v>1</v>
      </c>
      <c r="L4319" s="12">
        <v>5</v>
      </c>
      <c r="M4319" s="12">
        <v>9</v>
      </c>
      <c r="N4319" s="12">
        <v>0</v>
      </c>
      <c r="O4319" s="12">
        <f>COUNTIF($P$2:P4319,P4319)</f>
        <v>67</v>
      </c>
      <c r="P4319" s="12" t="str">
        <f t="shared" si="261"/>
        <v>141050900</v>
      </c>
      <c r="Q4319" s="12" t="str">
        <f t="shared" si="262"/>
        <v>1410509000067</v>
      </c>
      <c r="R4319" s="20" t="s">
        <v>4012</v>
      </c>
      <c r="AI4319" s="12" t="s">
        <v>100</v>
      </c>
      <c r="AK4319" s="12" t="s">
        <v>863</v>
      </c>
      <c r="AP4319" s="12" t="s">
        <v>100</v>
      </c>
      <c r="AR4319" s="12" t="s">
        <v>862</v>
      </c>
      <c r="BN4319" s="12">
        <v>1</v>
      </c>
    </row>
    <row r="4320" spans="1:66" ht="45" x14ac:dyDescent="0.25">
      <c r="A4320" s="12">
        <v>1</v>
      </c>
      <c r="B4320" s="11" t="str">
        <f t="shared" si="260"/>
        <v>Общий расчет. Анализ даты. Анализ даты. Символические звезды. Небесный доктор / медик. Нет</v>
      </c>
      <c r="C4320" s="11" t="str">
        <f>IFERROR(VLOOKUP(I4320,lvl_1[],2,FALSE),"Нет")</f>
        <v>Общий расчет</v>
      </c>
      <c r="D4320" s="11" t="str">
        <f>IFERROR(VLOOKUP(Rule!J4320,lvl_2[],2,FALSE),"Нет")</f>
        <v>Анализ даты</v>
      </c>
      <c r="E4320" s="11" t="str">
        <f>IFERROR(VLOOKUP(Rule!K4320,lvl_3[],2,FALSE),"Нет")</f>
        <v>Анализ даты</v>
      </c>
      <c r="F4320" s="11" t="str">
        <f>IFERROR(INDEX(lvl_4[],MATCH(L4320,lvl_4[ID],0),MATCH(TEXT(K4320,"##0"),lvl_4[#Headers],0)),"Нет")</f>
        <v>Символические звезды</v>
      </c>
      <c r="G4320" s="11" t="str">
        <f>IFERROR(INDEX(lvl_5[],MATCH(M4320,lvl_5[ID],0),MATCH(_xlfn.CONCAT(TEXT(K4320,"##0"),"_",TEXT(L4320,"##0")),lvl_5[#Headers],0)),"Нет")</f>
        <v>Небесный доктор / медик</v>
      </c>
      <c r="H4320" s="11" t="str">
        <f>IFERROR(INDEX(lvl_6[],MATCH(N4320,lvl_6[ID],0),MATCH(_xlfn.CONCAT(K4320,"_",L4320,"_",M4320),lvl_6[#Headers],0)),"Нет")</f>
        <v>Нет</v>
      </c>
      <c r="I4320" s="12">
        <v>1</v>
      </c>
      <c r="J4320" s="12">
        <v>4</v>
      </c>
      <c r="K4320" s="12">
        <v>1</v>
      </c>
      <c r="L4320" s="12">
        <v>5</v>
      </c>
      <c r="M4320" s="12">
        <v>9</v>
      </c>
      <c r="N4320" s="12">
        <v>0</v>
      </c>
      <c r="O4320" s="12">
        <f>COUNTIF($P$2:P4320,P4320)</f>
        <v>68</v>
      </c>
      <c r="P4320" s="12" t="str">
        <f t="shared" si="261"/>
        <v>141050900</v>
      </c>
      <c r="Q4320" s="12" t="str">
        <f t="shared" si="262"/>
        <v>1410509000068</v>
      </c>
      <c r="R4320" s="20" t="s">
        <v>4013</v>
      </c>
      <c r="AI4320" s="12" t="s">
        <v>100</v>
      </c>
      <c r="AK4320" s="12" t="s">
        <v>864</v>
      </c>
      <c r="AP4320" s="12" t="s">
        <v>100</v>
      </c>
      <c r="AR4320" s="12" t="s">
        <v>863</v>
      </c>
      <c r="BN4320" s="12">
        <v>1</v>
      </c>
    </row>
    <row r="4321" spans="1:66" ht="45" x14ac:dyDescent="0.25">
      <c r="A4321" s="12">
        <v>1</v>
      </c>
      <c r="B4321" s="11" t="str">
        <f t="shared" si="260"/>
        <v>Общий расчет. Анализ даты. Анализ даты. Символические звезды. Небесный доктор / медик. Нет</v>
      </c>
      <c r="C4321" s="11" t="str">
        <f>IFERROR(VLOOKUP(I4321,lvl_1[],2,FALSE),"Нет")</f>
        <v>Общий расчет</v>
      </c>
      <c r="D4321" s="11" t="str">
        <f>IFERROR(VLOOKUP(Rule!J4321,lvl_2[],2,FALSE),"Нет")</f>
        <v>Анализ даты</v>
      </c>
      <c r="E4321" s="11" t="str">
        <f>IFERROR(VLOOKUP(Rule!K4321,lvl_3[],2,FALSE),"Нет")</f>
        <v>Анализ даты</v>
      </c>
      <c r="F4321" s="11" t="str">
        <f>IFERROR(INDEX(lvl_4[],MATCH(L4321,lvl_4[ID],0),MATCH(TEXT(K4321,"##0"),lvl_4[#Headers],0)),"Нет")</f>
        <v>Символические звезды</v>
      </c>
      <c r="G4321" s="11" t="str">
        <f>IFERROR(INDEX(lvl_5[],MATCH(M4321,lvl_5[ID],0),MATCH(_xlfn.CONCAT(TEXT(K4321,"##0"),"_",TEXT(L4321,"##0")),lvl_5[#Headers],0)),"Нет")</f>
        <v>Небесный доктор / медик</v>
      </c>
      <c r="H4321" s="11" t="str">
        <f>IFERROR(INDEX(lvl_6[],MATCH(N4321,lvl_6[ID],0),MATCH(_xlfn.CONCAT(K4321,"_",L4321,"_",M4321),lvl_6[#Headers],0)),"Нет")</f>
        <v>Нет</v>
      </c>
      <c r="I4321" s="12">
        <v>1</v>
      </c>
      <c r="J4321" s="12">
        <v>4</v>
      </c>
      <c r="K4321" s="12">
        <v>1</v>
      </c>
      <c r="L4321" s="12">
        <v>5</v>
      </c>
      <c r="M4321" s="12">
        <v>9</v>
      </c>
      <c r="N4321" s="12">
        <v>0</v>
      </c>
      <c r="O4321" s="12">
        <f>COUNTIF($P$2:P4321,P4321)</f>
        <v>69</v>
      </c>
      <c r="P4321" s="12" t="str">
        <f t="shared" si="261"/>
        <v>141050900</v>
      </c>
      <c r="Q4321" s="12" t="str">
        <f t="shared" si="262"/>
        <v>1410509000069</v>
      </c>
      <c r="R4321" s="20" t="s">
        <v>4014</v>
      </c>
      <c r="AI4321" s="12" t="s">
        <v>100</v>
      </c>
      <c r="AK4321" s="12" t="s">
        <v>865</v>
      </c>
      <c r="AP4321" s="12" t="s">
        <v>100</v>
      </c>
      <c r="AR4321" s="12" t="s">
        <v>864</v>
      </c>
      <c r="BN4321" s="12">
        <v>1</v>
      </c>
    </row>
    <row r="4322" spans="1:66" ht="45" x14ac:dyDescent="0.25">
      <c r="A4322" s="12">
        <v>1</v>
      </c>
      <c r="B4322" s="11" t="str">
        <f t="shared" si="260"/>
        <v>Общий расчет. Анализ даты. Анализ даты. Символические звезды. Небесный доктор / медик. Нет</v>
      </c>
      <c r="C4322" s="11" t="str">
        <f>IFERROR(VLOOKUP(I4322,lvl_1[],2,FALSE),"Нет")</f>
        <v>Общий расчет</v>
      </c>
      <c r="D4322" s="11" t="str">
        <f>IFERROR(VLOOKUP(Rule!J4322,lvl_2[],2,FALSE),"Нет")</f>
        <v>Анализ даты</v>
      </c>
      <c r="E4322" s="11" t="str">
        <f>IFERROR(VLOOKUP(Rule!K4322,lvl_3[],2,FALSE),"Нет")</f>
        <v>Анализ даты</v>
      </c>
      <c r="F4322" s="11" t="str">
        <f>IFERROR(INDEX(lvl_4[],MATCH(L4322,lvl_4[ID],0),MATCH(TEXT(K4322,"##0"),lvl_4[#Headers],0)),"Нет")</f>
        <v>Символические звезды</v>
      </c>
      <c r="G4322" s="11" t="str">
        <f>IFERROR(INDEX(lvl_5[],MATCH(M4322,lvl_5[ID],0),MATCH(_xlfn.CONCAT(TEXT(K4322,"##0"),"_",TEXT(L4322,"##0")),lvl_5[#Headers],0)),"Нет")</f>
        <v>Небесный доктор / медик</v>
      </c>
      <c r="H4322" s="11" t="str">
        <f>IFERROR(INDEX(lvl_6[],MATCH(N4322,lvl_6[ID],0),MATCH(_xlfn.CONCAT(K4322,"_",L4322,"_",M4322),lvl_6[#Headers],0)),"Нет")</f>
        <v>Нет</v>
      </c>
      <c r="I4322" s="12">
        <v>1</v>
      </c>
      <c r="J4322" s="12">
        <v>4</v>
      </c>
      <c r="K4322" s="12">
        <v>1</v>
      </c>
      <c r="L4322" s="12">
        <v>5</v>
      </c>
      <c r="M4322" s="12">
        <v>9</v>
      </c>
      <c r="N4322" s="12">
        <v>0</v>
      </c>
      <c r="O4322" s="12">
        <f>COUNTIF($P$2:P4322,P4322)</f>
        <v>70</v>
      </c>
      <c r="P4322" s="12" t="str">
        <f t="shared" si="261"/>
        <v>141050900</v>
      </c>
      <c r="Q4322" s="12" t="str">
        <f t="shared" si="262"/>
        <v>1410509000070</v>
      </c>
      <c r="R4322" s="20" t="s">
        <v>4015</v>
      </c>
      <c r="AI4322" s="12" t="s">
        <v>100</v>
      </c>
      <c r="AK4322" s="12" t="s">
        <v>866</v>
      </c>
      <c r="AP4322" s="12" t="s">
        <v>100</v>
      </c>
      <c r="AR4322" s="12" t="s">
        <v>865</v>
      </c>
      <c r="BN4322" s="12">
        <v>1</v>
      </c>
    </row>
    <row r="4323" spans="1:66" ht="45" x14ac:dyDescent="0.25">
      <c r="A4323" s="12">
        <v>1</v>
      </c>
      <c r="B4323" s="11" t="str">
        <f t="shared" si="260"/>
        <v>Общий расчет. Анализ даты. Анализ даты. Символические звезды. Небесный доктор / медик. Нет</v>
      </c>
      <c r="C4323" s="11" t="str">
        <f>IFERROR(VLOOKUP(I4323,lvl_1[],2,FALSE),"Нет")</f>
        <v>Общий расчет</v>
      </c>
      <c r="D4323" s="11" t="str">
        <f>IFERROR(VLOOKUP(Rule!J4323,lvl_2[],2,FALSE),"Нет")</f>
        <v>Анализ даты</v>
      </c>
      <c r="E4323" s="11" t="str">
        <f>IFERROR(VLOOKUP(Rule!K4323,lvl_3[],2,FALSE),"Нет")</f>
        <v>Анализ даты</v>
      </c>
      <c r="F4323" s="11" t="str">
        <f>IFERROR(INDEX(lvl_4[],MATCH(L4323,lvl_4[ID],0),MATCH(TEXT(K4323,"##0"),lvl_4[#Headers],0)),"Нет")</f>
        <v>Символические звезды</v>
      </c>
      <c r="G4323" s="11" t="str">
        <f>IFERROR(INDEX(lvl_5[],MATCH(M4323,lvl_5[ID],0),MATCH(_xlfn.CONCAT(TEXT(K4323,"##0"),"_",TEXT(L4323,"##0")),lvl_5[#Headers],0)),"Нет")</f>
        <v>Небесный доктор / медик</v>
      </c>
      <c r="H4323" s="11" t="str">
        <f>IFERROR(INDEX(lvl_6[],MATCH(N4323,lvl_6[ID],0),MATCH(_xlfn.CONCAT(K4323,"_",L4323,"_",M4323),lvl_6[#Headers],0)),"Нет")</f>
        <v>Нет</v>
      </c>
      <c r="I4323" s="12">
        <v>1</v>
      </c>
      <c r="J4323" s="12">
        <v>4</v>
      </c>
      <c r="K4323" s="12">
        <v>1</v>
      </c>
      <c r="L4323" s="12">
        <v>5</v>
      </c>
      <c r="M4323" s="12">
        <v>9</v>
      </c>
      <c r="N4323" s="12">
        <v>0</v>
      </c>
      <c r="O4323" s="12">
        <f>COUNTIF($P$2:P4323,P4323)</f>
        <v>71</v>
      </c>
      <c r="P4323" s="12" t="str">
        <f t="shared" si="261"/>
        <v>141050900</v>
      </c>
      <c r="Q4323" s="12" t="str">
        <f t="shared" si="262"/>
        <v>1410509000071</v>
      </c>
      <c r="R4323" s="20" t="s">
        <v>4016</v>
      </c>
      <c r="AI4323" s="12" t="s">
        <v>100</v>
      </c>
      <c r="AK4323" s="12" t="s">
        <v>867</v>
      </c>
      <c r="AP4323" s="12" t="s">
        <v>100</v>
      </c>
      <c r="AR4323" s="12" t="s">
        <v>866</v>
      </c>
      <c r="BN4323" s="12">
        <v>1</v>
      </c>
    </row>
    <row r="4324" spans="1:66" ht="45" x14ac:dyDescent="0.25">
      <c r="A4324" s="12">
        <v>1</v>
      </c>
      <c r="B4324" s="11" t="str">
        <f t="shared" si="260"/>
        <v>Общий расчет. Анализ даты. Анализ даты. Символические звезды. Небесный доктор / медик. Нет</v>
      </c>
      <c r="C4324" s="11" t="str">
        <f>IFERROR(VLOOKUP(I4324,lvl_1[],2,FALSE),"Нет")</f>
        <v>Общий расчет</v>
      </c>
      <c r="D4324" s="11" t="str">
        <f>IFERROR(VLOOKUP(Rule!J4324,lvl_2[],2,FALSE),"Нет")</f>
        <v>Анализ даты</v>
      </c>
      <c r="E4324" s="11" t="str">
        <f>IFERROR(VLOOKUP(Rule!K4324,lvl_3[],2,FALSE),"Нет")</f>
        <v>Анализ даты</v>
      </c>
      <c r="F4324" s="11" t="str">
        <f>IFERROR(INDEX(lvl_4[],MATCH(L4324,lvl_4[ID],0),MATCH(TEXT(K4324,"##0"),lvl_4[#Headers],0)),"Нет")</f>
        <v>Символические звезды</v>
      </c>
      <c r="G4324" s="11" t="str">
        <f>IFERROR(INDEX(lvl_5[],MATCH(M4324,lvl_5[ID],0),MATCH(_xlfn.CONCAT(TEXT(K4324,"##0"),"_",TEXT(L4324,"##0")),lvl_5[#Headers],0)),"Нет")</f>
        <v>Небесный доктор / медик</v>
      </c>
      <c r="H4324" s="11" t="str">
        <f>IFERROR(INDEX(lvl_6[],MATCH(N4324,lvl_6[ID],0),MATCH(_xlfn.CONCAT(K4324,"_",L4324,"_",M4324),lvl_6[#Headers],0)),"Нет")</f>
        <v>Нет</v>
      </c>
      <c r="I4324" s="12">
        <v>1</v>
      </c>
      <c r="J4324" s="12">
        <v>4</v>
      </c>
      <c r="K4324" s="12">
        <v>1</v>
      </c>
      <c r="L4324" s="12">
        <v>5</v>
      </c>
      <c r="M4324" s="12">
        <v>9</v>
      </c>
      <c r="N4324" s="12">
        <v>0</v>
      </c>
      <c r="O4324" s="12">
        <f>COUNTIF($P$2:P4324,P4324)</f>
        <v>72</v>
      </c>
      <c r="P4324" s="12" t="str">
        <f t="shared" si="261"/>
        <v>141050900</v>
      </c>
      <c r="Q4324" s="12" t="str">
        <f t="shared" si="262"/>
        <v>1410509000072</v>
      </c>
      <c r="R4324" s="20" t="s">
        <v>4017</v>
      </c>
      <c r="AI4324" s="12" t="s">
        <v>100</v>
      </c>
      <c r="AK4324" s="12" t="s">
        <v>868</v>
      </c>
      <c r="AP4324" s="12" t="s">
        <v>100</v>
      </c>
      <c r="AR4324" s="12" t="s">
        <v>867</v>
      </c>
      <c r="BN4324" s="12">
        <v>1</v>
      </c>
    </row>
    <row r="4325" spans="1:66" ht="60" x14ac:dyDescent="0.25">
      <c r="A4325" s="12">
        <v>1</v>
      </c>
      <c r="B4325" s="11" t="str">
        <f t="shared" ref="B4325:B4388" si="263">_xlfn.CONCAT(C4325,". ", D4325,". ", E4325,". ", F4325,". ", G4325,". ", H4325)</f>
        <v>Общий расчет. Анализ даты. Анализ даты. Символические звезды. Красный луань, Красный феникс, Волшебник Любви. Нет</v>
      </c>
      <c r="C4325" s="11" t="str">
        <f>IFERROR(VLOOKUP(I4325,lvl_1[],2,FALSE),"Нет")</f>
        <v>Общий расчет</v>
      </c>
      <c r="D4325" s="11" t="str">
        <f>IFERROR(VLOOKUP(Rule!J4325,lvl_2[],2,FALSE),"Нет")</f>
        <v>Анализ даты</v>
      </c>
      <c r="E4325" s="11" t="str">
        <f>IFERROR(VLOOKUP(Rule!K4325,lvl_3[],2,FALSE),"Нет")</f>
        <v>Анализ даты</v>
      </c>
      <c r="F4325" s="11" t="str">
        <f>IFERROR(INDEX(lvl_4[],MATCH(L4325,lvl_4[ID],0),MATCH(TEXT(K4325,"##0"),lvl_4[#Headers],0)),"Нет")</f>
        <v>Символические звезды</v>
      </c>
      <c r="G4325" s="11" t="str">
        <f>IFERROR(INDEX(lvl_5[],MATCH(M4325,lvl_5[ID],0),MATCH(_xlfn.CONCAT(TEXT(K4325,"##0"),"_",TEXT(L4325,"##0")),lvl_5[#Headers],0)),"Нет")</f>
        <v>Красный луань, Красный феникс, Волшебник Любви</v>
      </c>
      <c r="H4325" s="11" t="str">
        <f>IFERROR(INDEX(lvl_6[],MATCH(N4325,lvl_6[ID],0),MATCH(_xlfn.CONCAT(K4325,"_",L4325,"_",M4325),lvl_6[#Headers],0)),"Нет")</f>
        <v>Нет</v>
      </c>
      <c r="I4325" s="12">
        <v>1</v>
      </c>
      <c r="J4325" s="12">
        <v>4</v>
      </c>
      <c r="K4325" s="12">
        <v>1</v>
      </c>
      <c r="L4325" s="12">
        <v>5</v>
      </c>
      <c r="M4325" s="12">
        <v>10</v>
      </c>
      <c r="N4325" s="12">
        <v>1</v>
      </c>
      <c r="O4325" s="12">
        <f>COUNTIF($P$2:P4325,P4325)</f>
        <v>1</v>
      </c>
      <c r="P4325" s="12" t="str">
        <f t="shared" ref="P4325:P4388" si="264">_xlfn.CONCAT(I4325,
J4325,
K4325,
IF(LEN(L4325)=1,_xlfn.CONCAT(0,L4325),L4325),
IF(LEN(M4325)=1,_xlfn.CONCAT(0,M4325),M4325),
IF(LEN(N4325)=1,_xlfn.CONCAT(0,N4325),N4325))</f>
        <v>141051001</v>
      </c>
      <c r="Q4325" s="12" t="str">
        <f t="shared" ref="Q4325:Q4388" si="265">_xlfn.CONCAT(I4325,
J4325,
K4325,
IF(LEN(L4325)=1,_xlfn.CONCAT(0,L4325),L4325),
IF(LEN(M4325)=1,_xlfn.CONCAT(0,M4325),M4325),
IF(LEN(N4325)=1,_xlfn.CONCAT(0,N4325),N4325),
IF(LEN(O4325)=1,_xlfn.CONCAT("000",O4325),IF(LEN(O4325)=2,_xlfn.CONCAT("00",O4325),IF(LEN(O4325)=3,_xlfn.CONCAT(0,O4325),O4325))))</f>
        <v>1410510010001</v>
      </c>
      <c r="R4325" s="20" t="s">
        <v>3398</v>
      </c>
      <c r="U4325" s="12" t="s">
        <v>100</v>
      </c>
      <c r="W4325" s="12" t="s">
        <v>869</v>
      </c>
      <c r="AB4325" s="12" t="s">
        <v>100</v>
      </c>
      <c r="AD4325" s="12" t="s">
        <v>860</v>
      </c>
      <c r="BN4325" s="12">
        <v>1</v>
      </c>
    </row>
    <row r="4326" spans="1:66" ht="60" x14ac:dyDescent="0.25">
      <c r="A4326" s="12">
        <v>1</v>
      </c>
      <c r="B4326" s="11" t="str">
        <f t="shared" si="263"/>
        <v>Общий расчет. Анализ даты. Анализ даты. Символические звезды. Красный луань, Красный феникс, Волшебник Любви. Нет</v>
      </c>
      <c r="C4326" s="11" t="str">
        <f>IFERROR(VLOOKUP(I4326,lvl_1[],2,FALSE),"Нет")</f>
        <v>Общий расчет</v>
      </c>
      <c r="D4326" s="11" t="str">
        <f>IFERROR(VLOOKUP(Rule!J4326,lvl_2[],2,FALSE),"Нет")</f>
        <v>Анализ даты</v>
      </c>
      <c r="E4326" s="11" t="str">
        <f>IFERROR(VLOOKUP(Rule!K4326,lvl_3[],2,FALSE),"Нет")</f>
        <v>Анализ даты</v>
      </c>
      <c r="F4326" s="11" t="str">
        <f>IFERROR(INDEX(lvl_4[],MATCH(L4326,lvl_4[ID],0),MATCH(TEXT(K4326,"##0"),lvl_4[#Headers],0)),"Нет")</f>
        <v>Символические звезды</v>
      </c>
      <c r="G4326" s="11" t="str">
        <f>IFERROR(INDEX(lvl_5[],MATCH(M4326,lvl_5[ID],0),MATCH(_xlfn.CONCAT(TEXT(K4326,"##0"),"_",TEXT(L4326,"##0")),lvl_5[#Headers],0)),"Нет")</f>
        <v>Красный луань, Красный феникс, Волшебник Любви</v>
      </c>
      <c r="H4326" s="11" t="str">
        <f>IFERROR(INDEX(lvl_6[],MATCH(N4326,lvl_6[ID],0),MATCH(_xlfn.CONCAT(K4326,"_",L4326,"_",M4326),lvl_6[#Headers],0)),"Нет")</f>
        <v>Нет</v>
      </c>
      <c r="I4326" s="12">
        <v>1</v>
      </c>
      <c r="J4326" s="12">
        <v>4</v>
      </c>
      <c r="K4326" s="12">
        <v>1</v>
      </c>
      <c r="L4326" s="12">
        <v>5</v>
      </c>
      <c r="M4326" s="12">
        <v>10</v>
      </c>
      <c r="N4326" s="12">
        <v>2</v>
      </c>
      <c r="O4326" s="12">
        <f>COUNTIF($P$2:P4326,P4326)</f>
        <v>1</v>
      </c>
      <c r="P4326" s="12" t="str">
        <f t="shared" si="264"/>
        <v>141051002</v>
      </c>
      <c r="Q4326" s="12" t="str">
        <f t="shared" si="265"/>
        <v>1410510020001</v>
      </c>
      <c r="R4326" s="20" t="s">
        <v>3399</v>
      </c>
      <c r="U4326" s="12" t="s">
        <v>100</v>
      </c>
      <c r="W4326" s="12" t="s">
        <v>870</v>
      </c>
      <c r="AB4326" s="12" t="s">
        <v>100</v>
      </c>
      <c r="AD4326" s="12" t="s">
        <v>859</v>
      </c>
      <c r="BN4326" s="12">
        <v>1</v>
      </c>
    </row>
    <row r="4327" spans="1:66" ht="60" x14ac:dyDescent="0.25">
      <c r="A4327" s="12">
        <v>1</v>
      </c>
      <c r="B4327" s="11" t="str">
        <f t="shared" si="263"/>
        <v>Общий расчет. Анализ даты. Анализ даты. Символические звезды. Красный луань, Красный феникс, Волшебник Любви. Нет</v>
      </c>
      <c r="C4327" s="11" t="str">
        <f>IFERROR(VLOOKUP(I4327,lvl_1[],2,FALSE),"Нет")</f>
        <v>Общий расчет</v>
      </c>
      <c r="D4327" s="11" t="str">
        <f>IFERROR(VLOOKUP(Rule!J4327,lvl_2[],2,FALSE),"Нет")</f>
        <v>Анализ даты</v>
      </c>
      <c r="E4327" s="11" t="str">
        <f>IFERROR(VLOOKUP(Rule!K4327,lvl_3[],2,FALSE),"Нет")</f>
        <v>Анализ даты</v>
      </c>
      <c r="F4327" s="11" t="str">
        <f>IFERROR(INDEX(lvl_4[],MATCH(L4327,lvl_4[ID],0),MATCH(TEXT(K4327,"##0"),lvl_4[#Headers],0)),"Нет")</f>
        <v>Символические звезды</v>
      </c>
      <c r="G4327" s="11" t="str">
        <f>IFERROR(INDEX(lvl_5[],MATCH(M4327,lvl_5[ID],0),MATCH(_xlfn.CONCAT(TEXT(K4327,"##0"),"_",TEXT(L4327,"##0")),lvl_5[#Headers],0)),"Нет")</f>
        <v>Красный луань, Красный феникс, Волшебник Любви</v>
      </c>
      <c r="H4327" s="11" t="str">
        <f>IFERROR(INDEX(lvl_6[],MATCH(N4327,lvl_6[ID],0),MATCH(_xlfn.CONCAT(K4327,"_",L4327,"_",M4327),lvl_6[#Headers],0)),"Нет")</f>
        <v>Нет</v>
      </c>
      <c r="I4327" s="12">
        <v>1</v>
      </c>
      <c r="J4327" s="12">
        <v>4</v>
      </c>
      <c r="K4327" s="12">
        <v>1</v>
      </c>
      <c r="L4327" s="12">
        <v>5</v>
      </c>
      <c r="M4327" s="12">
        <v>10</v>
      </c>
      <c r="N4327" s="12">
        <v>3</v>
      </c>
      <c r="O4327" s="12">
        <f>COUNTIF($P$2:P4327,P4327)</f>
        <v>1</v>
      </c>
      <c r="P4327" s="12" t="str">
        <f t="shared" si="264"/>
        <v>141051003</v>
      </c>
      <c r="Q4327" s="12" t="str">
        <f t="shared" si="265"/>
        <v>1410510030001</v>
      </c>
      <c r="R4327" s="20" t="s">
        <v>3400</v>
      </c>
      <c r="U4327" s="12" t="s">
        <v>100</v>
      </c>
      <c r="W4327" s="12" t="s">
        <v>859</v>
      </c>
      <c r="AB4327" s="12" t="s">
        <v>100</v>
      </c>
      <c r="AD4327" s="12" t="s">
        <v>870</v>
      </c>
      <c r="BN4327" s="12">
        <v>1</v>
      </c>
    </row>
    <row r="4328" spans="1:66" ht="60" x14ac:dyDescent="0.25">
      <c r="A4328" s="12">
        <v>1</v>
      </c>
      <c r="B4328" s="11" t="str">
        <f t="shared" si="263"/>
        <v>Общий расчет. Анализ даты. Анализ даты. Символические звезды. Красный луань, Красный феникс, Волшебник Любви. Нет</v>
      </c>
      <c r="C4328" s="11" t="str">
        <f>IFERROR(VLOOKUP(I4328,lvl_1[],2,FALSE),"Нет")</f>
        <v>Общий расчет</v>
      </c>
      <c r="D4328" s="11" t="str">
        <f>IFERROR(VLOOKUP(Rule!J4328,lvl_2[],2,FALSE),"Нет")</f>
        <v>Анализ даты</v>
      </c>
      <c r="E4328" s="11" t="str">
        <f>IFERROR(VLOOKUP(Rule!K4328,lvl_3[],2,FALSE),"Нет")</f>
        <v>Анализ даты</v>
      </c>
      <c r="F4328" s="11" t="str">
        <f>IFERROR(INDEX(lvl_4[],MATCH(L4328,lvl_4[ID],0),MATCH(TEXT(K4328,"##0"),lvl_4[#Headers],0)),"Нет")</f>
        <v>Символические звезды</v>
      </c>
      <c r="G4328" s="11" t="str">
        <f>IFERROR(INDEX(lvl_5[],MATCH(M4328,lvl_5[ID],0),MATCH(_xlfn.CONCAT(TEXT(K4328,"##0"),"_",TEXT(L4328,"##0")),lvl_5[#Headers],0)),"Нет")</f>
        <v>Красный луань, Красный феникс, Волшебник Любви</v>
      </c>
      <c r="H4328" s="11" t="str">
        <f>IFERROR(INDEX(lvl_6[],MATCH(N4328,lvl_6[ID],0),MATCH(_xlfn.CONCAT(K4328,"_",L4328,"_",M4328),lvl_6[#Headers],0)),"Нет")</f>
        <v>Нет</v>
      </c>
      <c r="I4328" s="12">
        <v>1</v>
      </c>
      <c r="J4328" s="12">
        <v>4</v>
      </c>
      <c r="K4328" s="12">
        <v>1</v>
      </c>
      <c r="L4328" s="12">
        <v>5</v>
      </c>
      <c r="M4328" s="12">
        <v>10</v>
      </c>
      <c r="N4328" s="12">
        <v>4</v>
      </c>
      <c r="O4328" s="12">
        <f>COUNTIF($P$2:P4328,P4328)</f>
        <v>1</v>
      </c>
      <c r="P4328" s="12" t="str">
        <f t="shared" si="264"/>
        <v>141051004</v>
      </c>
      <c r="Q4328" s="12" t="str">
        <f t="shared" si="265"/>
        <v>1410510040001</v>
      </c>
      <c r="R4328" s="20" t="s">
        <v>3401</v>
      </c>
      <c r="U4328" s="12" t="s">
        <v>100</v>
      </c>
      <c r="W4328" s="12" t="s">
        <v>860</v>
      </c>
      <c r="AB4328" s="12" t="s">
        <v>100</v>
      </c>
      <c r="AD4328" s="12" t="s">
        <v>869</v>
      </c>
      <c r="BN4328" s="12">
        <v>1</v>
      </c>
    </row>
    <row r="4329" spans="1:66" ht="60" x14ac:dyDescent="0.25">
      <c r="A4329" s="12">
        <v>1</v>
      </c>
      <c r="B4329" s="11" t="str">
        <f t="shared" si="263"/>
        <v>Общий расчет. Анализ даты. Анализ даты. Символические звезды. Красный луань, Красный феникс, Волшебник Любви. Нет</v>
      </c>
      <c r="C4329" s="11" t="str">
        <f>IFERROR(VLOOKUP(I4329,lvl_1[],2,FALSE),"Нет")</f>
        <v>Общий расчет</v>
      </c>
      <c r="D4329" s="11" t="str">
        <f>IFERROR(VLOOKUP(Rule!J4329,lvl_2[],2,FALSE),"Нет")</f>
        <v>Анализ даты</v>
      </c>
      <c r="E4329" s="11" t="str">
        <f>IFERROR(VLOOKUP(Rule!K4329,lvl_3[],2,FALSE),"Нет")</f>
        <v>Анализ даты</v>
      </c>
      <c r="F4329" s="11" t="str">
        <f>IFERROR(INDEX(lvl_4[],MATCH(L4329,lvl_4[ID],0),MATCH(TEXT(K4329,"##0"),lvl_4[#Headers],0)),"Нет")</f>
        <v>Символические звезды</v>
      </c>
      <c r="G4329" s="11" t="str">
        <f>IFERROR(INDEX(lvl_5[],MATCH(M4329,lvl_5[ID],0),MATCH(_xlfn.CONCAT(TEXT(K4329,"##0"),"_",TEXT(L4329,"##0")),lvl_5[#Headers],0)),"Нет")</f>
        <v>Красный луань, Красный феникс, Волшебник Любви</v>
      </c>
      <c r="H4329" s="11" t="str">
        <f>IFERROR(INDEX(lvl_6[],MATCH(N4329,lvl_6[ID],0),MATCH(_xlfn.CONCAT(K4329,"_",L4329,"_",M4329),lvl_6[#Headers],0)),"Нет")</f>
        <v>Нет</v>
      </c>
      <c r="I4329" s="12">
        <v>1</v>
      </c>
      <c r="J4329" s="12">
        <v>4</v>
      </c>
      <c r="K4329" s="12">
        <v>1</v>
      </c>
      <c r="L4329" s="12">
        <v>5</v>
      </c>
      <c r="M4329" s="12">
        <v>10</v>
      </c>
      <c r="N4329" s="12">
        <v>5</v>
      </c>
      <c r="O4329" s="12">
        <f>COUNTIF($P$2:P4329,P4329)</f>
        <v>1</v>
      </c>
      <c r="P4329" s="12" t="str">
        <f t="shared" si="264"/>
        <v>141051005</v>
      </c>
      <c r="Q4329" s="12" t="str">
        <f t="shared" si="265"/>
        <v>1410510050001</v>
      </c>
      <c r="R4329" s="20" t="s">
        <v>3402</v>
      </c>
      <c r="U4329" s="12" t="s">
        <v>100</v>
      </c>
      <c r="W4329" s="12" t="s">
        <v>861</v>
      </c>
      <c r="AB4329" s="12" t="s">
        <v>100</v>
      </c>
      <c r="AD4329" s="12" t="s">
        <v>868</v>
      </c>
      <c r="BN4329" s="12">
        <v>1</v>
      </c>
    </row>
    <row r="4330" spans="1:66" ht="60" x14ac:dyDescent="0.25">
      <c r="A4330" s="12">
        <v>1</v>
      </c>
      <c r="B4330" s="11" t="str">
        <f t="shared" si="263"/>
        <v>Общий расчет. Анализ даты. Анализ даты. Символические звезды. Красный луань, Красный феникс, Волшебник Любви. Нет</v>
      </c>
      <c r="C4330" s="11" t="str">
        <f>IFERROR(VLOOKUP(I4330,lvl_1[],2,FALSE),"Нет")</f>
        <v>Общий расчет</v>
      </c>
      <c r="D4330" s="11" t="str">
        <f>IFERROR(VLOOKUP(Rule!J4330,lvl_2[],2,FALSE),"Нет")</f>
        <v>Анализ даты</v>
      </c>
      <c r="E4330" s="11" t="str">
        <f>IFERROR(VLOOKUP(Rule!K4330,lvl_3[],2,FALSE),"Нет")</f>
        <v>Анализ даты</v>
      </c>
      <c r="F4330" s="11" t="str">
        <f>IFERROR(INDEX(lvl_4[],MATCH(L4330,lvl_4[ID],0),MATCH(TEXT(K4330,"##0"),lvl_4[#Headers],0)),"Нет")</f>
        <v>Символические звезды</v>
      </c>
      <c r="G4330" s="11" t="str">
        <f>IFERROR(INDEX(lvl_5[],MATCH(M4330,lvl_5[ID],0),MATCH(_xlfn.CONCAT(TEXT(K4330,"##0"),"_",TEXT(L4330,"##0")),lvl_5[#Headers],0)),"Нет")</f>
        <v>Красный луань, Красный феникс, Волшебник Любви</v>
      </c>
      <c r="H4330" s="11" t="str">
        <f>IFERROR(INDEX(lvl_6[],MATCH(N4330,lvl_6[ID],0),MATCH(_xlfn.CONCAT(K4330,"_",L4330,"_",M4330),lvl_6[#Headers],0)),"Нет")</f>
        <v>Нет</v>
      </c>
      <c r="I4330" s="12">
        <v>1</v>
      </c>
      <c r="J4330" s="12">
        <v>4</v>
      </c>
      <c r="K4330" s="12">
        <v>1</v>
      </c>
      <c r="L4330" s="12">
        <v>5</v>
      </c>
      <c r="M4330" s="12">
        <v>10</v>
      </c>
      <c r="N4330" s="12">
        <v>6</v>
      </c>
      <c r="O4330" s="12">
        <f>COUNTIF($P$2:P4330,P4330)</f>
        <v>1</v>
      </c>
      <c r="P4330" s="12" t="str">
        <f t="shared" si="264"/>
        <v>141051006</v>
      </c>
      <c r="Q4330" s="12" t="str">
        <f t="shared" si="265"/>
        <v>1410510060001</v>
      </c>
      <c r="R4330" s="20" t="s">
        <v>3403</v>
      </c>
      <c r="U4330" s="12" t="s">
        <v>100</v>
      </c>
      <c r="W4330" s="12" t="s">
        <v>862</v>
      </c>
      <c r="AB4330" s="12" t="s">
        <v>100</v>
      </c>
      <c r="AD4330" s="12" t="s">
        <v>867</v>
      </c>
      <c r="BN4330" s="12">
        <v>1</v>
      </c>
    </row>
    <row r="4331" spans="1:66" ht="60" x14ac:dyDescent="0.25">
      <c r="A4331" s="12">
        <v>1</v>
      </c>
      <c r="B4331" s="11" t="str">
        <f t="shared" si="263"/>
        <v>Общий расчет. Анализ даты. Анализ даты. Символические звезды. Красный луань, Красный феникс, Волшебник Любви. Нет</v>
      </c>
      <c r="C4331" s="11" t="str">
        <f>IFERROR(VLOOKUP(I4331,lvl_1[],2,FALSE),"Нет")</f>
        <v>Общий расчет</v>
      </c>
      <c r="D4331" s="11" t="str">
        <f>IFERROR(VLOOKUP(Rule!J4331,lvl_2[],2,FALSE),"Нет")</f>
        <v>Анализ даты</v>
      </c>
      <c r="E4331" s="11" t="str">
        <f>IFERROR(VLOOKUP(Rule!K4331,lvl_3[],2,FALSE),"Нет")</f>
        <v>Анализ даты</v>
      </c>
      <c r="F4331" s="11" t="str">
        <f>IFERROR(INDEX(lvl_4[],MATCH(L4331,lvl_4[ID],0),MATCH(TEXT(K4331,"##0"),lvl_4[#Headers],0)),"Нет")</f>
        <v>Символические звезды</v>
      </c>
      <c r="G4331" s="11" t="str">
        <f>IFERROR(INDEX(lvl_5[],MATCH(M4331,lvl_5[ID],0),MATCH(_xlfn.CONCAT(TEXT(K4331,"##0"),"_",TEXT(L4331,"##0")),lvl_5[#Headers],0)),"Нет")</f>
        <v>Красный луань, Красный феникс, Волшебник Любви</v>
      </c>
      <c r="H4331" s="11" t="str">
        <f>IFERROR(INDEX(lvl_6[],MATCH(N4331,lvl_6[ID],0),MATCH(_xlfn.CONCAT(K4331,"_",L4331,"_",M4331),lvl_6[#Headers],0)),"Нет")</f>
        <v>Нет</v>
      </c>
      <c r="I4331" s="12">
        <v>1</v>
      </c>
      <c r="J4331" s="12">
        <v>4</v>
      </c>
      <c r="K4331" s="12">
        <v>1</v>
      </c>
      <c r="L4331" s="12">
        <v>5</v>
      </c>
      <c r="M4331" s="12">
        <v>10</v>
      </c>
      <c r="N4331" s="12">
        <v>7</v>
      </c>
      <c r="O4331" s="12">
        <f>COUNTIF($P$2:P4331,P4331)</f>
        <v>1</v>
      </c>
      <c r="P4331" s="12" t="str">
        <f t="shared" si="264"/>
        <v>141051007</v>
      </c>
      <c r="Q4331" s="12" t="str">
        <f t="shared" si="265"/>
        <v>1410510070001</v>
      </c>
      <c r="R4331" s="20" t="s">
        <v>3404</v>
      </c>
      <c r="U4331" s="12" t="s">
        <v>100</v>
      </c>
      <c r="W4331" s="12" t="s">
        <v>863</v>
      </c>
      <c r="AB4331" s="12" t="s">
        <v>100</v>
      </c>
      <c r="AD4331" s="12" t="s">
        <v>866</v>
      </c>
      <c r="BN4331" s="12">
        <v>1</v>
      </c>
    </row>
    <row r="4332" spans="1:66" ht="60" x14ac:dyDescent="0.25">
      <c r="A4332" s="12">
        <v>1</v>
      </c>
      <c r="B4332" s="11" t="str">
        <f t="shared" si="263"/>
        <v>Общий расчет. Анализ даты. Анализ даты. Символические звезды. Красный луань, Красный феникс, Волшебник Любви. Нет</v>
      </c>
      <c r="C4332" s="11" t="str">
        <f>IFERROR(VLOOKUP(I4332,lvl_1[],2,FALSE),"Нет")</f>
        <v>Общий расчет</v>
      </c>
      <c r="D4332" s="11" t="str">
        <f>IFERROR(VLOOKUP(Rule!J4332,lvl_2[],2,FALSE),"Нет")</f>
        <v>Анализ даты</v>
      </c>
      <c r="E4332" s="11" t="str">
        <f>IFERROR(VLOOKUP(Rule!K4332,lvl_3[],2,FALSE),"Нет")</f>
        <v>Анализ даты</v>
      </c>
      <c r="F4332" s="11" t="str">
        <f>IFERROR(INDEX(lvl_4[],MATCH(L4332,lvl_4[ID],0),MATCH(TEXT(K4332,"##0"),lvl_4[#Headers],0)),"Нет")</f>
        <v>Символические звезды</v>
      </c>
      <c r="G4332" s="11" t="str">
        <f>IFERROR(INDEX(lvl_5[],MATCH(M4332,lvl_5[ID],0),MATCH(_xlfn.CONCAT(TEXT(K4332,"##0"),"_",TEXT(L4332,"##0")),lvl_5[#Headers],0)),"Нет")</f>
        <v>Красный луань, Красный феникс, Волшебник Любви</v>
      </c>
      <c r="H4332" s="11" t="str">
        <f>IFERROR(INDEX(lvl_6[],MATCH(N4332,lvl_6[ID],0),MATCH(_xlfn.CONCAT(K4332,"_",L4332,"_",M4332),lvl_6[#Headers],0)),"Нет")</f>
        <v>Нет</v>
      </c>
      <c r="I4332" s="12">
        <v>1</v>
      </c>
      <c r="J4332" s="12">
        <v>4</v>
      </c>
      <c r="K4332" s="12">
        <v>1</v>
      </c>
      <c r="L4332" s="12">
        <v>5</v>
      </c>
      <c r="M4332" s="12">
        <v>10</v>
      </c>
      <c r="N4332" s="12">
        <v>8</v>
      </c>
      <c r="O4332" s="12">
        <f>COUNTIF($P$2:P4332,P4332)</f>
        <v>1</v>
      </c>
      <c r="P4332" s="12" t="str">
        <f t="shared" si="264"/>
        <v>141051008</v>
      </c>
      <c r="Q4332" s="12" t="str">
        <f t="shared" si="265"/>
        <v>1410510080001</v>
      </c>
      <c r="R4332" s="20" t="s">
        <v>3405</v>
      </c>
      <c r="U4332" s="12" t="s">
        <v>100</v>
      </c>
      <c r="W4332" s="12" t="s">
        <v>864</v>
      </c>
      <c r="AB4332" s="12" t="s">
        <v>100</v>
      </c>
      <c r="AD4332" s="12" t="s">
        <v>865</v>
      </c>
      <c r="BN4332" s="12">
        <v>1</v>
      </c>
    </row>
    <row r="4333" spans="1:66" ht="60" x14ac:dyDescent="0.25">
      <c r="A4333" s="12">
        <v>1</v>
      </c>
      <c r="B4333" s="11" t="str">
        <f t="shared" si="263"/>
        <v>Общий расчет. Анализ даты. Анализ даты. Символические звезды. Красный луань, Красный феникс, Волшебник Любви. Нет</v>
      </c>
      <c r="C4333" s="11" t="str">
        <f>IFERROR(VLOOKUP(I4333,lvl_1[],2,FALSE),"Нет")</f>
        <v>Общий расчет</v>
      </c>
      <c r="D4333" s="11" t="str">
        <f>IFERROR(VLOOKUP(Rule!J4333,lvl_2[],2,FALSE),"Нет")</f>
        <v>Анализ даты</v>
      </c>
      <c r="E4333" s="11" t="str">
        <f>IFERROR(VLOOKUP(Rule!K4333,lvl_3[],2,FALSE),"Нет")</f>
        <v>Анализ даты</v>
      </c>
      <c r="F4333" s="11" t="str">
        <f>IFERROR(INDEX(lvl_4[],MATCH(L4333,lvl_4[ID],0),MATCH(TEXT(K4333,"##0"),lvl_4[#Headers],0)),"Нет")</f>
        <v>Символические звезды</v>
      </c>
      <c r="G4333" s="11" t="str">
        <f>IFERROR(INDEX(lvl_5[],MATCH(M4333,lvl_5[ID],0),MATCH(_xlfn.CONCAT(TEXT(K4333,"##0"),"_",TEXT(L4333,"##0")),lvl_5[#Headers],0)),"Нет")</f>
        <v>Красный луань, Красный феникс, Волшебник Любви</v>
      </c>
      <c r="H4333" s="11" t="str">
        <f>IFERROR(INDEX(lvl_6[],MATCH(N4333,lvl_6[ID],0),MATCH(_xlfn.CONCAT(K4333,"_",L4333,"_",M4333),lvl_6[#Headers],0)),"Нет")</f>
        <v>Нет</v>
      </c>
      <c r="I4333" s="12">
        <v>1</v>
      </c>
      <c r="J4333" s="12">
        <v>4</v>
      </c>
      <c r="K4333" s="12">
        <v>1</v>
      </c>
      <c r="L4333" s="12">
        <v>5</v>
      </c>
      <c r="M4333" s="12">
        <v>10</v>
      </c>
      <c r="N4333" s="12">
        <v>9</v>
      </c>
      <c r="O4333" s="12">
        <f>COUNTIF($P$2:P4333,P4333)</f>
        <v>1</v>
      </c>
      <c r="P4333" s="12" t="str">
        <f t="shared" si="264"/>
        <v>141051009</v>
      </c>
      <c r="Q4333" s="12" t="str">
        <f t="shared" si="265"/>
        <v>1410510090001</v>
      </c>
      <c r="R4333" s="20" t="s">
        <v>3406</v>
      </c>
      <c r="U4333" s="12" t="s">
        <v>100</v>
      </c>
      <c r="W4333" s="12" t="s">
        <v>865</v>
      </c>
      <c r="AB4333" s="12" t="s">
        <v>100</v>
      </c>
      <c r="AD4333" s="12" t="s">
        <v>864</v>
      </c>
      <c r="BN4333" s="12">
        <v>1</v>
      </c>
    </row>
    <row r="4334" spans="1:66" ht="60" x14ac:dyDescent="0.25">
      <c r="A4334" s="12">
        <v>1</v>
      </c>
      <c r="B4334" s="11" t="str">
        <f t="shared" si="263"/>
        <v>Общий расчет. Анализ даты. Анализ даты. Символические звезды. Красный луань, Красный феникс, Волшебник Любви. Нет</v>
      </c>
      <c r="C4334" s="11" t="str">
        <f>IFERROR(VLOOKUP(I4334,lvl_1[],2,FALSE),"Нет")</f>
        <v>Общий расчет</v>
      </c>
      <c r="D4334" s="11" t="str">
        <f>IFERROR(VLOOKUP(Rule!J4334,lvl_2[],2,FALSE),"Нет")</f>
        <v>Анализ даты</v>
      </c>
      <c r="E4334" s="11" t="str">
        <f>IFERROR(VLOOKUP(Rule!K4334,lvl_3[],2,FALSE),"Нет")</f>
        <v>Анализ даты</v>
      </c>
      <c r="F4334" s="11" t="str">
        <f>IFERROR(INDEX(lvl_4[],MATCH(L4334,lvl_4[ID],0),MATCH(TEXT(K4334,"##0"),lvl_4[#Headers],0)),"Нет")</f>
        <v>Символические звезды</v>
      </c>
      <c r="G4334" s="11" t="str">
        <f>IFERROR(INDEX(lvl_5[],MATCH(M4334,lvl_5[ID],0),MATCH(_xlfn.CONCAT(TEXT(K4334,"##0"),"_",TEXT(L4334,"##0")),lvl_5[#Headers],0)),"Нет")</f>
        <v>Красный луань, Красный феникс, Волшебник Любви</v>
      </c>
      <c r="H4334" s="11" t="str">
        <f>IFERROR(INDEX(lvl_6[],MATCH(N4334,lvl_6[ID],0),MATCH(_xlfn.CONCAT(K4334,"_",L4334,"_",M4334),lvl_6[#Headers],0)),"Нет")</f>
        <v>Нет</v>
      </c>
      <c r="I4334" s="12">
        <v>1</v>
      </c>
      <c r="J4334" s="12">
        <v>4</v>
      </c>
      <c r="K4334" s="12">
        <v>1</v>
      </c>
      <c r="L4334" s="12">
        <v>5</v>
      </c>
      <c r="M4334" s="12">
        <v>10</v>
      </c>
      <c r="N4334" s="12">
        <v>10</v>
      </c>
      <c r="O4334" s="12">
        <f>COUNTIF($P$2:P4334,P4334)</f>
        <v>1</v>
      </c>
      <c r="P4334" s="12" t="str">
        <f t="shared" si="264"/>
        <v>141051010</v>
      </c>
      <c r="Q4334" s="12" t="str">
        <f t="shared" si="265"/>
        <v>1410510100001</v>
      </c>
      <c r="R4334" s="20" t="s">
        <v>3407</v>
      </c>
      <c r="U4334" s="12" t="s">
        <v>100</v>
      </c>
      <c r="W4334" s="12" t="s">
        <v>866</v>
      </c>
      <c r="AB4334" s="12" t="s">
        <v>100</v>
      </c>
      <c r="AD4334" s="12" t="s">
        <v>863</v>
      </c>
      <c r="BN4334" s="12">
        <v>1</v>
      </c>
    </row>
    <row r="4335" spans="1:66" ht="60" x14ac:dyDescent="0.25">
      <c r="A4335" s="12">
        <v>1</v>
      </c>
      <c r="B4335" s="11" t="str">
        <f t="shared" si="263"/>
        <v>Общий расчет. Анализ даты. Анализ даты. Символические звезды. Красный луань, Красный феникс, Волшебник Любви. Нет</v>
      </c>
      <c r="C4335" s="11" t="str">
        <f>IFERROR(VLOOKUP(I4335,lvl_1[],2,FALSE),"Нет")</f>
        <v>Общий расчет</v>
      </c>
      <c r="D4335" s="11" t="str">
        <f>IFERROR(VLOOKUP(Rule!J4335,lvl_2[],2,FALSE),"Нет")</f>
        <v>Анализ даты</v>
      </c>
      <c r="E4335" s="11" t="str">
        <f>IFERROR(VLOOKUP(Rule!K4335,lvl_3[],2,FALSE),"Нет")</f>
        <v>Анализ даты</v>
      </c>
      <c r="F4335" s="11" t="str">
        <f>IFERROR(INDEX(lvl_4[],MATCH(L4335,lvl_4[ID],0),MATCH(TEXT(K4335,"##0"),lvl_4[#Headers],0)),"Нет")</f>
        <v>Символические звезды</v>
      </c>
      <c r="G4335" s="11" t="str">
        <f>IFERROR(INDEX(lvl_5[],MATCH(M4335,lvl_5[ID],0),MATCH(_xlfn.CONCAT(TEXT(K4335,"##0"),"_",TEXT(L4335,"##0")),lvl_5[#Headers],0)),"Нет")</f>
        <v>Красный луань, Красный феникс, Волшебник Любви</v>
      </c>
      <c r="H4335" s="11" t="str">
        <f>IFERROR(INDEX(lvl_6[],MATCH(N4335,lvl_6[ID],0),MATCH(_xlfn.CONCAT(K4335,"_",L4335,"_",M4335),lvl_6[#Headers],0)),"Нет")</f>
        <v>Нет</v>
      </c>
      <c r="I4335" s="12">
        <v>1</v>
      </c>
      <c r="J4335" s="12">
        <v>4</v>
      </c>
      <c r="K4335" s="12">
        <v>1</v>
      </c>
      <c r="L4335" s="12">
        <v>5</v>
      </c>
      <c r="M4335" s="12">
        <v>10</v>
      </c>
      <c r="N4335" s="12">
        <v>11</v>
      </c>
      <c r="O4335" s="12">
        <f>COUNTIF($P$2:P4335,P4335)</f>
        <v>1</v>
      </c>
      <c r="P4335" s="12" t="str">
        <f t="shared" si="264"/>
        <v>141051011</v>
      </c>
      <c r="Q4335" s="12" t="str">
        <f t="shared" si="265"/>
        <v>1410510110001</v>
      </c>
      <c r="R4335" s="20" t="s">
        <v>3408</v>
      </c>
      <c r="U4335" s="12" t="s">
        <v>100</v>
      </c>
      <c r="W4335" s="12" t="s">
        <v>867</v>
      </c>
      <c r="AB4335" s="12" t="s">
        <v>100</v>
      </c>
      <c r="AD4335" s="12" t="s">
        <v>862</v>
      </c>
      <c r="BN4335" s="12">
        <v>1</v>
      </c>
    </row>
    <row r="4336" spans="1:66" ht="60" x14ac:dyDescent="0.25">
      <c r="A4336" s="12">
        <v>1</v>
      </c>
      <c r="B4336" s="11" t="str">
        <f t="shared" si="263"/>
        <v>Общий расчет. Анализ даты. Анализ даты. Символические звезды. Красный луань, Красный феникс, Волшебник Любви. Нет</v>
      </c>
      <c r="C4336" s="11" t="str">
        <f>IFERROR(VLOOKUP(I4336,lvl_1[],2,FALSE),"Нет")</f>
        <v>Общий расчет</v>
      </c>
      <c r="D4336" s="11" t="str">
        <f>IFERROR(VLOOKUP(Rule!J4336,lvl_2[],2,FALSE),"Нет")</f>
        <v>Анализ даты</v>
      </c>
      <c r="E4336" s="11" t="str">
        <f>IFERROR(VLOOKUP(Rule!K4336,lvl_3[],2,FALSE),"Нет")</f>
        <v>Анализ даты</v>
      </c>
      <c r="F4336" s="11" t="str">
        <f>IFERROR(INDEX(lvl_4[],MATCH(L4336,lvl_4[ID],0),MATCH(TEXT(K4336,"##0"),lvl_4[#Headers],0)),"Нет")</f>
        <v>Символические звезды</v>
      </c>
      <c r="G4336" s="11" t="str">
        <f>IFERROR(INDEX(lvl_5[],MATCH(M4336,lvl_5[ID],0),MATCH(_xlfn.CONCAT(TEXT(K4336,"##0"),"_",TEXT(L4336,"##0")),lvl_5[#Headers],0)),"Нет")</f>
        <v>Красный луань, Красный феникс, Волшебник Любви</v>
      </c>
      <c r="H4336" s="11" t="str">
        <f>IFERROR(INDEX(lvl_6[],MATCH(N4336,lvl_6[ID],0),MATCH(_xlfn.CONCAT(K4336,"_",L4336,"_",M4336),lvl_6[#Headers],0)),"Нет")</f>
        <v>Нет</v>
      </c>
      <c r="I4336" s="12">
        <v>1</v>
      </c>
      <c r="J4336" s="12">
        <v>4</v>
      </c>
      <c r="K4336" s="12">
        <v>1</v>
      </c>
      <c r="L4336" s="12">
        <v>5</v>
      </c>
      <c r="M4336" s="12">
        <v>10</v>
      </c>
      <c r="N4336" s="12">
        <v>12</v>
      </c>
      <c r="O4336" s="12">
        <f>COUNTIF($P$2:P4336,P4336)</f>
        <v>1</v>
      </c>
      <c r="P4336" s="12" t="str">
        <f t="shared" si="264"/>
        <v>141051012</v>
      </c>
      <c r="Q4336" s="12" t="str">
        <f t="shared" si="265"/>
        <v>1410510120001</v>
      </c>
      <c r="R4336" s="20" t="s">
        <v>3409</v>
      </c>
      <c r="U4336" s="12" t="s">
        <v>100</v>
      </c>
      <c r="W4336" s="12" t="s">
        <v>868</v>
      </c>
      <c r="AB4336" s="12" t="s">
        <v>100</v>
      </c>
      <c r="AD4336" s="12" t="s">
        <v>867</v>
      </c>
      <c r="BN4336" s="12">
        <v>1</v>
      </c>
    </row>
    <row r="4337" spans="1:66" ht="60" x14ac:dyDescent="0.25">
      <c r="A4337" s="12">
        <v>1</v>
      </c>
      <c r="B4337" s="11" t="str">
        <f t="shared" si="263"/>
        <v>Общий расчет. Анализ даты. Анализ даты. Символические звезды. Одинокая планета, Приют одиночества (для Женщин). Нет</v>
      </c>
      <c r="C4337" s="11" t="str">
        <f>IFERROR(VLOOKUP(I4337,lvl_1[],2,FALSE),"Нет")</f>
        <v>Общий расчет</v>
      </c>
      <c r="D4337" s="11" t="str">
        <f>IFERROR(VLOOKUP(Rule!J4337,lvl_2[],2,FALSE),"Нет")</f>
        <v>Анализ даты</v>
      </c>
      <c r="E4337" s="11" t="str">
        <f>IFERROR(VLOOKUP(Rule!K4337,lvl_3[],2,FALSE),"Нет")</f>
        <v>Анализ даты</v>
      </c>
      <c r="F4337" s="11" t="str">
        <f>IFERROR(INDEX(lvl_4[],MATCH(L4337,lvl_4[ID],0),MATCH(TEXT(K4337,"##0"),lvl_4[#Headers],0)),"Нет")</f>
        <v>Символические звезды</v>
      </c>
      <c r="G4337" s="11" t="str">
        <f>IFERROR(INDEX(lvl_5[],MATCH(M4337,lvl_5[ID],0),MATCH(_xlfn.CONCAT(TEXT(K4337,"##0"),"_",TEXT(L4337,"##0")),lvl_5[#Headers],0)),"Нет")</f>
        <v>Одинокая планета, Приют одиночества (для Женщин)</v>
      </c>
      <c r="H4337" s="11" t="str">
        <f>IFERROR(INDEX(lvl_6[],MATCH(N4337,lvl_6[ID],0),MATCH(_xlfn.CONCAT(K4337,"_",L4337,"_",M4337),lvl_6[#Headers],0)),"Нет")</f>
        <v>Нет</v>
      </c>
      <c r="I4337" s="12">
        <v>1</v>
      </c>
      <c r="J4337" s="12">
        <v>4</v>
      </c>
      <c r="K4337" s="12">
        <v>1</v>
      </c>
      <c r="L4337" s="12">
        <v>5</v>
      </c>
      <c r="M4337" s="12">
        <v>11</v>
      </c>
      <c r="N4337" s="12">
        <v>13</v>
      </c>
      <c r="O4337" s="12">
        <f>COUNTIF($P$2:P4337,P4337)</f>
        <v>1</v>
      </c>
      <c r="P4337" s="12" t="str">
        <f t="shared" si="264"/>
        <v>141051113</v>
      </c>
      <c r="Q4337" s="12" t="str">
        <f t="shared" si="265"/>
        <v>1410511130001</v>
      </c>
      <c r="R4337" s="20" t="s">
        <v>3704</v>
      </c>
      <c r="U4337" s="12" t="s">
        <v>100</v>
      </c>
      <c r="W4337" s="12" t="s">
        <v>869</v>
      </c>
      <c r="AB4337" s="12" t="s">
        <v>100</v>
      </c>
      <c r="AD4337" s="12" t="s">
        <v>867</v>
      </c>
      <c r="BN4337" s="12">
        <v>1</v>
      </c>
    </row>
    <row r="4338" spans="1:66" ht="60" x14ac:dyDescent="0.25">
      <c r="A4338" s="12">
        <v>1</v>
      </c>
      <c r="B4338" s="11" t="str">
        <f t="shared" si="263"/>
        <v>Общий расчет. Анализ даты. Анализ даты. Символические звезды. Одинокая планета, Приют одиночества (для Женщин). Нет</v>
      </c>
      <c r="C4338" s="11" t="str">
        <f>IFERROR(VLOOKUP(I4338,lvl_1[],2,FALSE),"Нет")</f>
        <v>Общий расчет</v>
      </c>
      <c r="D4338" s="11" t="str">
        <f>IFERROR(VLOOKUP(Rule!J4338,lvl_2[],2,FALSE),"Нет")</f>
        <v>Анализ даты</v>
      </c>
      <c r="E4338" s="11" t="str">
        <f>IFERROR(VLOOKUP(Rule!K4338,lvl_3[],2,FALSE),"Нет")</f>
        <v>Анализ даты</v>
      </c>
      <c r="F4338" s="11" t="str">
        <f>IFERROR(INDEX(lvl_4[],MATCH(L4338,lvl_4[ID],0),MATCH(TEXT(K4338,"##0"),lvl_4[#Headers],0)),"Нет")</f>
        <v>Символические звезды</v>
      </c>
      <c r="G4338" s="11" t="str">
        <f>IFERROR(INDEX(lvl_5[],MATCH(M4338,lvl_5[ID],0),MATCH(_xlfn.CONCAT(TEXT(K4338,"##0"),"_",TEXT(L4338,"##0")),lvl_5[#Headers],0)),"Нет")</f>
        <v>Одинокая планета, Приют одиночества (для Женщин)</v>
      </c>
      <c r="H4338" s="11" t="str">
        <f>IFERROR(INDEX(lvl_6[],MATCH(N4338,lvl_6[ID],0),MATCH(_xlfn.CONCAT(K4338,"_",L4338,"_",M4338),lvl_6[#Headers],0)),"Нет")</f>
        <v>Нет</v>
      </c>
      <c r="I4338" s="12">
        <v>1</v>
      </c>
      <c r="J4338" s="12">
        <v>4</v>
      </c>
      <c r="K4338" s="12">
        <v>1</v>
      </c>
      <c r="L4338" s="12">
        <v>5</v>
      </c>
      <c r="M4338" s="12">
        <v>11</v>
      </c>
      <c r="N4338" s="12">
        <v>14</v>
      </c>
      <c r="O4338" s="12">
        <f>COUNTIF($P$2:P4338,P4338)</f>
        <v>1</v>
      </c>
      <c r="P4338" s="12" t="str">
        <f t="shared" si="264"/>
        <v>141051114</v>
      </c>
      <c r="Q4338" s="12" t="str">
        <f t="shared" si="265"/>
        <v>1410511140001</v>
      </c>
      <c r="R4338" s="20" t="s">
        <v>3705</v>
      </c>
      <c r="U4338" s="12" t="s">
        <v>100</v>
      </c>
      <c r="W4338" s="12" t="s">
        <v>870</v>
      </c>
      <c r="AB4338" s="12" t="s">
        <v>100</v>
      </c>
      <c r="AD4338" s="12" t="s">
        <v>867</v>
      </c>
      <c r="BN4338" s="12">
        <v>1</v>
      </c>
    </row>
    <row r="4339" spans="1:66" ht="60" x14ac:dyDescent="0.25">
      <c r="A4339" s="12">
        <v>1</v>
      </c>
      <c r="B4339" s="11" t="str">
        <f t="shared" si="263"/>
        <v>Общий расчет. Анализ даты. Анализ даты. Символические звезды. Одинокая планета, Приют одиночества (для Женщин). Нет</v>
      </c>
      <c r="C4339" s="11" t="str">
        <f>IFERROR(VLOOKUP(I4339,lvl_1[],2,FALSE),"Нет")</f>
        <v>Общий расчет</v>
      </c>
      <c r="D4339" s="11" t="str">
        <f>IFERROR(VLOOKUP(Rule!J4339,lvl_2[],2,FALSE),"Нет")</f>
        <v>Анализ даты</v>
      </c>
      <c r="E4339" s="11" t="str">
        <f>IFERROR(VLOOKUP(Rule!K4339,lvl_3[],2,FALSE),"Нет")</f>
        <v>Анализ даты</v>
      </c>
      <c r="F4339" s="11" t="str">
        <f>IFERROR(INDEX(lvl_4[],MATCH(L4339,lvl_4[ID],0),MATCH(TEXT(K4339,"##0"),lvl_4[#Headers],0)),"Нет")</f>
        <v>Символические звезды</v>
      </c>
      <c r="G4339" s="11" t="str">
        <f>IFERROR(INDEX(lvl_5[],MATCH(M4339,lvl_5[ID],0),MATCH(_xlfn.CONCAT(TEXT(K4339,"##0"),"_",TEXT(L4339,"##0")),lvl_5[#Headers],0)),"Нет")</f>
        <v>Одинокая планета, Приют одиночества (для Женщин)</v>
      </c>
      <c r="H4339" s="11" t="str">
        <f>IFERROR(INDEX(lvl_6[],MATCH(N4339,lvl_6[ID],0),MATCH(_xlfn.CONCAT(K4339,"_",L4339,"_",M4339),lvl_6[#Headers],0)),"Нет")</f>
        <v>Нет</v>
      </c>
      <c r="I4339" s="12">
        <v>1</v>
      </c>
      <c r="J4339" s="12">
        <v>4</v>
      </c>
      <c r="K4339" s="12">
        <v>1</v>
      </c>
      <c r="L4339" s="12">
        <v>5</v>
      </c>
      <c r="M4339" s="12">
        <v>11</v>
      </c>
      <c r="N4339" s="12">
        <v>15</v>
      </c>
      <c r="O4339" s="12">
        <f>COUNTIF($P$2:P4339,P4339)</f>
        <v>1</v>
      </c>
      <c r="P4339" s="12" t="str">
        <f t="shared" si="264"/>
        <v>141051115</v>
      </c>
      <c r="Q4339" s="12" t="str">
        <f t="shared" si="265"/>
        <v>1410511150001</v>
      </c>
      <c r="R4339" s="20" t="s">
        <v>3706</v>
      </c>
      <c r="U4339" s="12" t="s">
        <v>100</v>
      </c>
      <c r="W4339" s="12" t="s">
        <v>859</v>
      </c>
      <c r="AB4339" s="12" t="s">
        <v>100</v>
      </c>
      <c r="AD4339" s="12" t="s">
        <v>870</v>
      </c>
      <c r="BN4339" s="12">
        <v>1</v>
      </c>
    </row>
    <row r="4340" spans="1:66" ht="60" x14ac:dyDescent="0.25">
      <c r="A4340" s="12">
        <v>1</v>
      </c>
      <c r="B4340" s="11" t="str">
        <f t="shared" si="263"/>
        <v>Общий расчет. Анализ даты. Анализ даты. Символические звезды. Одинокая планета, Приют одиночества (для Женщин). Нет</v>
      </c>
      <c r="C4340" s="11" t="str">
        <f>IFERROR(VLOOKUP(I4340,lvl_1[],2,FALSE),"Нет")</f>
        <v>Общий расчет</v>
      </c>
      <c r="D4340" s="11" t="str">
        <f>IFERROR(VLOOKUP(Rule!J4340,lvl_2[],2,FALSE),"Нет")</f>
        <v>Анализ даты</v>
      </c>
      <c r="E4340" s="11" t="str">
        <f>IFERROR(VLOOKUP(Rule!K4340,lvl_3[],2,FALSE),"Нет")</f>
        <v>Анализ даты</v>
      </c>
      <c r="F4340" s="11" t="str">
        <f>IFERROR(INDEX(lvl_4[],MATCH(L4340,lvl_4[ID],0),MATCH(TEXT(K4340,"##0"),lvl_4[#Headers],0)),"Нет")</f>
        <v>Символические звезды</v>
      </c>
      <c r="G4340" s="11" t="str">
        <f>IFERROR(INDEX(lvl_5[],MATCH(M4340,lvl_5[ID],0),MATCH(_xlfn.CONCAT(TEXT(K4340,"##0"),"_",TEXT(L4340,"##0")),lvl_5[#Headers],0)),"Нет")</f>
        <v>Одинокая планета, Приют одиночества (для Женщин)</v>
      </c>
      <c r="H4340" s="11" t="str">
        <f>IFERROR(INDEX(lvl_6[],MATCH(N4340,lvl_6[ID],0),MATCH(_xlfn.CONCAT(K4340,"_",L4340,"_",M4340),lvl_6[#Headers],0)),"Нет")</f>
        <v>Нет</v>
      </c>
      <c r="I4340" s="12">
        <v>1</v>
      </c>
      <c r="J4340" s="12">
        <v>4</v>
      </c>
      <c r="K4340" s="12">
        <v>1</v>
      </c>
      <c r="L4340" s="12">
        <v>5</v>
      </c>
      <c r="M4340" s="12">
        <v>11</v>
      </c>
      <c r="N4340" s="12">
        <v>16</v>
      </c>
      <c r="O4340" s="12">
        <f>COUNTIF($P$2:P4340,P4340)</f>
        <v>1</v>
      </c>
      <c r="P4340" s="12" t="str">
        <f t="shared" si="264"/>
        <v>141051116</v>
      </c>
      <c r="Q4340" s="12" t="str">
        <f t="shared" si="265"/>
        <v>1410511160001</v>
      </c>
      <c r="R4340" s="20" t="s">
        <v>3707</v>
      </c>
      <c r="U4340" s="12" t="s">
        <v>100</v>
      </c>
      <c r="W4340" s="12" t="s">
        <v>860</v>
      </c>
      <c r="AB4340" s="12" t="s">
        <v>100</v>
      </c>
      <c r="AD4340" s="12" t="s">
        <v>870</v>
      </c>
      <c r="BN4340" s="12">
        <v>1</v>
      </c>
    </row>
    <row r="4341" spans="1:66" ht="60" x14ac:dyDescent="0.25">
      <c r="A4341" s="12">
        <v>1</v>
      </c>
      <c r="B4341" s="11" t="str">
        <f t="shared" si="263"/>
        <v>Общий расчет. Анализ даты. Анализ даты. Символические звезды. Одинокая планета, Приют одиночества (для Женщин). Нет</v>
      </c>
      <c r="C4341" s="11" t="str">
        <f>IFERROR(VLOOKUP(I4341,lvl_1[],2,FALSE),"Нет")</f>
        <v>Общий расчет</v>
      </c>
      <c r="D4341" s="11" t="str">
        <f>IFERROR(VLOOKUP(Rule!J4341,lvl_2[],2,FALSE),"Нет")</f>
        <v>Анализ даты</v>
      </c>
      <c r="E4341" s="11" t="str">
        <f>IFERROR(VLOOKUP(Rule!K4341,lvl_3[],2,FALSE),"Нет")</f>
        <v>Анализ даты</v>
      </c>
      <c r="F4341" s="11" t="str">
        <f>IFERROR(INDEX(lvl_4[],MATCH(L4341,lvl_4[ID],0),MATCH(TEXT(K4341,"##0"),lvl_4[#Headers],0)),"Нет")</f>
        <v>Символические звезды</v>
      </c>
      <c r="G4341" s="11" t="str">
        <f>IFERROR(INDEX(lvl_5[],MATCH(M4341,lvl_5[ID],0),MATCH(_xlfn.CONCAT(TEXT(K4341,"##0"),"_",TEXT(L4341,"##0")),lvl_5[#Headers],0)),"Нет")</f>
        <v>Одинокая планета, Приют одиночества (для Женщин)</v>
      </c>
      <c r="H4341" s="11" t="str">
        <f>IFERROR(INDEX(lvl_6[],MATCH(N4341,lvl_6[ID],0),MATCH(_xlfn.CONCAT(K4341,"_",L4341,"_",M4341),lvl_6[#Headers],0)),"Нет")</f>
        <v>Нет</v>
      </c>
      <c r="I4341" s="12">
        <v>1</v>
      </c>
      <c r="J4341" s="12">
        <v>4</v>
      </c>
      <c r="K4341" s="12">
        <v>1</v>
      </c>
      <c r="L4341" s="12">
        <v>5</v>
      </c>
      <c r="M4341" s="12">
        <v>11</v>
      </c>
      <c r="N4341" s="12">
        <v>17</v>
      </c>
      <c r="O4341" s="12">
        <f>COUNTIF($P$2:P4341,P4341)</f>
        <v>1</v>
      </c>
      <c r="P4341" s="12" t="str">
        <f t="shared" si="264"/>
        <v>141051117</v>
      </c>
      <c r="Q4341" s="12" t="str">
        <f t="shared" si="265"/>
        <v>1410511170001</v>
      </c>
      <c r="R4341" s="20" t="s">
        <v>3708</v>
      </c>
      <c r="U4341" s="12" t="s">
        <v>100</v>
      </c>
      <c r="W4341" s="12" t="s">
        <v>861</v>
      </c>
      <c r="AB4341" s="12" t="s">
        <v>100</v>
      </c>
      <c r="AD4341" s="12" t="s">
        <v>870</v>
      </c>
      <c r="BN4341" s="12">
        <v>1</v>
      </c>
    </row>
    <row r="4342" spans="1:66" ht="60" x14ac:dyDescent="0.25">
      <c r="A4342" s="12">
        <v>1</v>
      </c>
      <c r="B4342" s="11" t="str">
        <f t="shared" si="263"/>
        <v>Общий расчет. Анализ даты. Анализ даты. Символические звезды. Одинокая планета, Приют одиночества (для Женщин). Нет</v>
      </c>
      <c r="C4342" s="11" t="str">
        <f>IFERROR(VLOOKUP(I4342,lvl_1[],2,FALSE),"Нет")</f>
        <v>Общий расчет</v>
      </c>
      <c r="D4342" s="11" t="str">
        <f>IFERROR(VLOOKUP(Rule!J4342,lvl_2[],2,FALSE),"Нет")</f>
        <v>Анализ даты</v>
      </c>
      <c r="E4342" s="11" t="str">
        <f>IFERROR(VLOOKUP(Rule!K4342,lvl_3[],2,FALSE),"Нет")</f>
        <v>Анализ даты</v>
      </c>
      <c r="F4342" s="11" t="str">
        <f>IFERROR(INDEX(lvl_4[],MATCH(L4342,lvl_4[ID],0),MATCH(TEXT(K4342,"##0"),lvl_4[#Headers],0)),"Нет")</f>
        <v>Символические звезды</v>
      </c>
      <c r="G4342" s="11" t="str">
        <f>IFERROR(INDEX(lvl_5[],MATCH(M4342,lvl_5[ID],0),MATCH(_xlfn.CONCAT(TEXT(K4342,"##0"),"_",TEXT(L4342,"##0")),lvl_5[#Headers],0)),"Нет")</f>
        <v>Одинокая планета, Приют одиночества (для Женщин)</v>
      </c>
      <c r="H4342" s="11" t="str">
        <f>IFERROR(INDEX(lvl_6[],MATCH(N4342,lvl_6[ID],0),MATCH(_xlfn.CONCAT(K4342,"_",L4342,"_",M4342),lvl_6[#Headers],0)),"Нет")</f>
        <v>Нет</v>
      </c>
      <c r="I4342" s="12">
        <v>1</v>
      </c>
      <c r="J4342" s="12">
        <v>4</v>
      </c>
      <c r="K4342" s="12">
        <v>1</v>
      </c>
      <c r="L4342" s="12">
        <v>5</v>
      </c>
      <c r="M4342" s="12">
        <v>11</v>
      </c>
      <c r="N4342" s="12">
        <v>18</v>
      </c>
      <c r="O4342" s="12">
        <f>COUNTIF($P$2:P4342,P4342)</f>
        <v>1</v>
      </c>
      <c r="P4342" s="12" t="str">
        <f t="shared" si="264"/>
        <v>141051118</v>
      </c>
      <c r="Q4342" s="12" t="str">
        <f t="shared" si="265"/>
        <v>1410511180001</v>
      </c>
      <c r="R4342" s="20" t="s">
        <v>3709</v>
      </c>
      <c r="U4342" s="12" t="s">
        <v>100</v>
      </c>
      <c r="W4342" s="12" t="s">
        <v>862</v>
      </c>
      <c r="AB4342" s="12" t="s">
        <v>100</v>
      </c>
      <c r="AD4342" s="12" t="s">
        <v>861</v>
      </c>
      <c r="BN4342" s="12">
        <v>1</v>
      </c>
    </row>
    <row r="4343" spans="1:66" ht="60" x14ac:dyDescent="0.25">
      <c r="A4343" s="12">
        <v>1</v>
      </c>
      <c r="B4343" s="11" t="str">
        <f t="shared" si="263"/>
        <v>Общий расчет. Анализ даты. Анализ даты. Символические звезды. Одинокая планета, Приют одиночества (для Женщин). Нет</v>
      </c>
      <c r="C4343" s="11" t="str">
        <f>IFERROR(VLOOKUP(I4343,lvl_1[],2,FALSE),"Нет")</f>
        <v>Общий расчет</v>
      </c>
      <c r="D4343" s="11" t="str">
        <f>IFERROR(VLOOKUP(Rule!J4343,lvl_2[],2,FALSE),"Нет")</f>
        <v>Анализ даты</v>
      </c>
      <c r="E4343" s="11" t="str">
        <f>IFERROR(VLOOKUP(Rule!K4343,lvl_3[],2,FALSE),"Нет")</f>
        <v>Анализ даты</v>
      </c>
      <c r="F4343" s="11" t="str">
        <f>IFERROR(INDEX(lvl_4[],MATCH(L4343,lvl_4[ID],0),MATCH(TEXT(K4343,"##0"),lvl_4[#Headers],0)),"Нет")</f>
        <v>Символические звезды</v>
      </c>
      <c r="G4343" s="11" t="str">
        <f>IFERROR(INDEX(lvl_5[],MATCH(M4343,lvl_5[ID],0),MATCH(_xlfn.CONCAT(TEXT(K4343,"##0"),"_",TEXT(L4343,"##0")),lvl_5[#Headers],0)),"Нет")</f>
        <v>Одинокая планета, Приют одиночества (для Женщин)</v>
      </c>
      <c r="H4343" s="11" t="str">
        <f>IFERROR(INDEX(lvl_6[],MATCH(N4343,lvl_6[ID],0),MATCH(_xlfn.CONCAT(K4343,"_",L4343,"_",M4343),lvl_6[#Headers],0)),"Нет")</f>
        <v>Нет</v>
      </c>
      <c r="I4343" s="12">
        <v>1</v>
      </c>
      <c r="J4343" s="12">
        <v>4</v>
      </c>
      <c r="K4343" s="12">
        <v>1</v>
      </c>
      <c r="L4343" s="12">
        <v>5</v>
      </c>
      <c r="M4343" s="12">
        <v>11</v>
      </c>
      <c r="N4343" s="12">
        <v>19</v>
      </c>
      <c r="O4343" s="12">
        <f>COUNTIF($P$2:P4343,P4343)</f>
        <v>1</v>
      </c>
      <c r="P4343" s="12" t="str">
        <f t="shared" si="264"/>
        <v>141051119</v>
      </c>
      <c r="Q4343" s="12" t="str">
        <f t="shared" si="265"/>
        <v>1410511190001</v>
      </c>
      <c r="R4343" s="20" t="s">
        <v>3710</v>
      </c>
      <c r="U4343" s="12" t="s">
        <v>100</v>
      </c>
      <c r="W4343" s="12" t="s">
        <v>863</v>
      </c>
      <c r="AB4343" s="12" t="s">
        <v>100</v>
      </c>
      <c r="AD4343" s="12" t="s">
        <v>861</v>
      </c>
      <c r="BN4343" s="12">
        <v>1</v>
      </c>
    </row>
    <row r="4344" spans="1:66" ht="60" x14ac:dyDescent="0.25">
      <c r="A4344" s="12">
        <v>1</v>
      </c>
      <c r="B4344" s="11" t="str">
        <f t="shared" si="263"/>
        <v>Общий расчет. Анализ даты. Анализ даты. Символические звезды. Одинокая планета, Приют одиночества (для Женщин). Нет</v>
      </c>
      <c r="C4344" s="11" t="str">
        <f>IFERROR(VLOOKUP(I4344,lvl_1[],2,FALSE),"Нет")</f>
        <v>Общий расчет</v>
      </c>
      <c r="D4344" s="11" t="str">
        <f>IFERROR(VLOOKUP(Rule!J4344,lvl_2[],2,FALSE),"Нет")</f>
        <v>Анализ даты</v>
      </c>
      <c r="E4344" s="11" t="str">
        <f>IFERROR(VLOOKUP(Rule!K4344,lvl_3[],2,FALSE),"Нет")</f>
        <v>Анализ даты</v>
      </c>
      <c r="F4344" s="11" t="str">
        <f>IFERROR(INDEX(lvl_4[],MATCH(L4344,lvl_4[ID],0),MATCH(TEXT(K4344,"##0"),lvl_4[#Headers],0)),"Нет")</f>
        <v>Символические звезды</v>
      </c>
      <c r="G4344" s="11" t="str">
        <f>IFERROR(INDEX(lvl_5[],MATCH(M4344,lvl_5[ID],0),MATCH(_xlfn.CONCAT(TEXT(K4344,"##0"),"_",TEXT(L4344,"##0")),lvl_5[#Headers],0)),"Нет")</f>
        <v>Одинокая планета, Приют одиночества (для Женщин)</v>
      </c>
      <c r="H4344" s="11" t="str">
        <f>IFERROR(INDEX(lvl_6[],MATCH(N4344,lvl_6[ID],0),MATCH(_xlfn.CONCAT(K4344,"_",L4344,"_",M4344),lvl_6[#Headers],0)),"Нет")</f>
        <v>Нет</v>
      </c>
      <c r="I4344" s="12">
        <v>1</v>
      </c>
      <c r="J4344" s="12">
        <v>4</v>
      </c>
      <c r="K4344" s="12">
        <v>1</v>
      </c>
      <c r="L4344" s="12">
        <v>5</v>
      </c>
      <c r="M4344" s="12">
        <v>11</v>
      </c>
      <c r="N4344" s="12">
        <v>20</v>
      </c>
      <c r="O4344" s="12">
        <f>COUNTIF($P$2:P4344,P4344)</f>
        <v>1</v>
      </c>
      <c r="P4344" s="12" t="str">
        <f t="shared" si="264"/>
        <v>141051120</v>
      </c>
      <c r="Q4344" s="12" t="str">
        <f t="shared" si="265"/>
        <v>1410511200001</v>
      </c>
      <c r="R4344" s="20" t="s">
        <v>3711</v>
      </c>
      <c r="U4344" s="12" t="s">
        <v>100</v>
      </c>
      <c r="W4344" s="12" t="s">
        <v>864</v>
      </c>
      <c r="AB4344" s="12" t="s">
        <v>100</v>
      </c>
      <c r="AD4344" s="12" t="s">
        <v>861</v>
      </c>
      <c r="BN4344" s="12">
        <v>1</v>
      </c>
    </row>
    <row r="4345" spans="1:66" ht="60" x14ac:dyDescent="0.25">
      <c r="A4345" s="12">
        <v>1</v>
      </c>
      <c r="B4345" s="11" t="str">
        <f t="shared" si="263"/>
        <v>Общий расчет. Анализ даты. Анализ даты. Символические звезды. Одинокая планета, Приют одиночества (для Женщин). Нет</v>
      </c>
      <c r="C4345" s="11" t="str">
        <f>IFERROR(VLOOKUP(I4345,lvl_1[],2,FALSE),"Нет")</f>
        <v>Общий расчет</v>
      </c>
      <c r="D4345" s="11" t="str">
        <f>IFERROR(VLOOKUP(Rule!J4345,lvl_2[],2,FALSE),"Нет")</f>
        <v>Анализ даты</v>
      </c>
      <c r="E4345" s="11" t="str">
        <f>IFERROR(VLOOKUP(Rule!K4345,lvl_3[],2,FALSE),"Нет")</f>
        <v>Анализ даты</v>
      </c>
      <c r="F4345" s="11" t="str">
        <f>IFERROR(INDEX(lvl_4[],MATCH(L4345,lvl_4[ID],0),MATCH(TEXT(K4345,"##0"),lvl_4[#Headers],0)),"Нет")</f>
        <v>Символические звезды</v>
      </c>
      <c r="G4345" s="11" t="str">
        <f>IFERROR(INDEX(lvl_5[],MATCH(M4345,lvl_5[ID],0),MATCH(_xlfn.CONCAT(TEXT(K4345,"##0"),"_",TEXT(L4345,"##0")),lvl_5[#Headers],0)),"Нет")</f>
        <v>Одинокая планета, Приют одиночества (для Женщин)</v>
      </c>
      <c r="H4345" s="11" t="str">
        <f>IFERROR(INDEX(lvl_6[],MATCH(N4345,lvl_6[ID],0),MATCH(_xlfn.CONCAT(K4345,"_",L4345,"_",M4345),lvl_6[#Headers],0)),"Нет")</f>
        <v>Нет</v>
      </c>
      <c r="I4345" s="12">
        <v>1</v>
      </c>
      <c r="J4345" s="12">
        <v>4</v>
      </c>
      <c r="K4345" s="12">
        <v>1</v>
      </c>
      <c r="L4345" s="12">
        <v>5</v>
      </c>
      <c r="M4345" s="12">
        <v>11</v>
      </c>
      <c r="N4345" s="12">
        <v>21</v>
      </c>
      <c r="O4345" s="12">
        <f>COUNTIF($P$2:P4345,P4345)</f>
        <v>1</v>
      </c>
      <c r="P4345" s="12" t="str">
        <f t="shared" si="264"/>
        <v>141051121</v>
      </c>
      <c r="Q4345" s="12" t="str">
        <f t="shared" si="265"/>
        <v>1410511210001</v>
      </c>
      <c r="R4345" s="20" t="s">
        <v>3712</v>
      </c>
      <c r="U4345" s="12" t="s">
        <v>100</v>
      </c>
      <c r="W4345" s="12" t="s">
        <v>865</v>
      </c>
      <c r="AB4345" s="12" t="s">
        <v>100</v>
      </c>
      <c r="AD4345" s="12" t="s">
        <v>864</v>
      </c>
      <c r="BN4345" s="12">
        <v>1</v>
      </c>
    </row>
    <row r="4346" spans="1:66" ht="60" x14ac:dyDescent="0.25">
      <c r="A4346" s="12">
        <v>1</v>
      </c>
      <c r="B4346" s="11" t="str">
        <f t="shared" si="263"/>
        <v>Общий расчет. Анализ даты. Анализ даты. Символические звезды. Одинокая планета, Приют одиночества (для Женщин). Нет</v>
      </c>
      <c r="C4346" s="11" t="str">
        <f>IFERROR(VLOOKUP(I4346,lvl_1[],2,FALSE),"Нет")</f>
        <v>Общий расчет</v>
      </c>
      <c r="D4346" s="11" t="str">
        <f>IFERROR(VLOOKUP(Rule!J4346,lvl_2[],2,FALSE),"Нет")</f>
        <v>Анализ даты</v>
      </c>
      <c r="E4346" s="11" t="str">
        <f>IFERROR(VLOOKUP(Rule!K4346,lvl_3[],2,FALSE),"Нет")</f>
        <v>Анализ даты</v>
      </c>
      <c r="F4346" s="11" t="str">
        <f>IFERROR(INDEX(lvl_4[],MATCH(L4346,lvl_4[ID],0),MATCH(TEXT(K4346,"##0"),lvl_4[#Headers],0)),"Нет")</f>
        <v>Символические звезды</v>
      </c>
      <c r="G4346" s="11" t="str">
        <f>IFERROR(INDEX(lvl_5[],MATCH(M4346,lvl_5[ID],0),MATCH(_xlfn.CONCAT(TEXT(K4346,"##0"),"_",TEXT(L4346,"##0")),lvl_5[#Headers],0)),"Нет")</f>
        <v>Одинокая планета, Приют одиночества (для Женщин)</v>
      </c>
      <c r="H4346" s="11" t="str">
        <f>IFERROR(INDEX(lvl_6[],MATCH(N4346,lvl_6[ID],0),MATCH(_xlfn.CONCAT(K4346,"_",L4346,"_",M4346),lvl_6[#Headers],0)),"Нет")</f>
        <v>Нет</v>
      </c>
      <c r="I4346" s="12">
        <v>1</v>
      </c>
      <c r="J4346" s="12">
        <v>4</v>
      </c>
      <c r="K4346" s="12">
        <v>1</v>
      </c>
      <c r="L4346" s="12">
        <v>5</v>
      </c>
      <c r="M4346" s="12">
        <v>11</v>
      </c>
      <c r="N4346" s="12">
        <v>22</v>
      </c>
      <c r="O4346" s="12">
        <f>COUNTIF($P$2:P4346,P4346)</f>
        <v>1</v>
      </c>
      <c r="P4346" s="12" t="str">
        <f t="shared" si="264"/>
        <v>141051122</v>
      </c>
      <c r="Q4346" s="12" t="str">
        <f t="shared" si="265"/>
        <v>1410511220001</v>
      </c>
      <c r="R4346" s="20" t="s">
        <v>3713</v>
      </c>
      <c r="U4346" s="12" t="s">
        <v>100</v>
      </c>
      <c r="W4346" s="12" t="s">
        <v>866</v>
      </c>
      <c r="AB4346" s="12" t="s">
        <v>100</v>
      </c>
      <c r="AD4346" s="12" t="s">
        <v>864</v>
      </c>
      <c r="BN4346" s="12">
        <v>1</v>
      </c>
    </row>
    <row r="4347" spans="1:66" ht="60" x14ac:dyDescent="0.25">
      <c r="A4347" s="12">
        <v>1</v>
      </c>
      <c r="B4347" s="11" t="str">
        <f t="shared" si="263"/>
        <v>Общий расчет. Анализ даты. Анализ даты. Символические звезды. Одинокая планета, Приют одиночества (для Женщин). Нет</v>
      </c>
      <c r="C4347" s="11" t="str">
        <f>IFERROR(VLOOKUP(I4347,lvl_1[],2,FALSE),"Нет")</f>
        <v>Общий расчет</v>
      </c>
      <c r="D4347" s="11" t="str">
        <f>IFERROR(VLOOKUP(Rule!J4347,lvl_2[],2,FALSE),"Нет")</f>
        <v>Анализ даты</v>
      </c>
      <c r="E4347" s="11" t="str">
        <f>IFERROR(VLOOKUP(Rule!K4347,lvl_3[],2,FALSE),"Нет")</f>
        <v>Анализ даты</v>
      </c>
      <c r="F4347" s="11" t="str">
        <f>IFERROR(INDEX(lvl_4[],MATCH(L4347,lvl_4[ID],0),MATCH(TEXT(K4347,"##0"),lvl_4[#Headers],0)),"Нет")</f>
        <v>Символические звезды</v>
      </c>
      <c r="G4347" s="11" t="str">
        <f>IFERROR(INDEX(lvl_5[],MATCH(M4347,lvl_5[ID],0),MATCH(_xlfn.CONCAT(TEXT(K4347,"##0"),"_",TEXT(L4347,"##0")),lvl_5[#Headers],0)),"Нет")</f>
        <v>Одинокая планета, Приют одиночества (для Женщин)</v>
      </c>
      <c r="H4347" s="11" t="str">
        <f>IFERROR(INDEX(lvl_6[],MATCH(N4347,lvl_6[ID],0),MATCH(_xlfn.CONCAT(K4347,"_",L4347,"_",M4347),lvl_6[#Headers],0)),"Нет")</f>
        <v>Нет</v>
      </c>
      <c r="I4347" s="12">
        <v>1</v>
      </c>
      <c r="J4347" s="12">
        <v>4</v>
      </c>
      <c r="K4347" s="12">
        <v>1</v>
      </c>
      <c r="L4347" s="12">
        <v>5</v>
      </c>
      <c r="M4347" s="12">
        <v>11</v>
      </c>
      <c r="N4347" s="12">
        <v>23</v>
      </c>
      <c r="O4347" s="12">
        <f>COUNTIF($P$2:P4347,P4347)</f>
        <v>1</v>
      </c>
      <c r="P4347" s="12" t="str">
        <f t="shared" si="264"/>
        <v>141051123</v>
      </c>
      <c r="Q4347" s="12" t="str">
        <f t="shared" si="265"/>
        <v>1410511230001</v>
      </c>
      <c r="R4347" s="20" t="s">
        <v>3714</v>
      </c>
      <c r="U4347" s="12" t="s">
        <v>100</v>
      </c>
      <c r="W4347" s="12" t="s">
        <v>867</v>
      </c>
      <c r="AB4347" s="12" t="s">
        <v>100</v>
      </c>
      <c r="AD4347" s="12" t="s">
        <v>864</v>
      </c>
      <c r="BN4347" s="12">
        <v>1</v>
      </c>
    </row>
    <row r="4348" spans="1:66" ht="60" x14ac:dyDescent="0.25">
      <c r="A4348" s="12">
        <v>1</v>
      </c>
      <c r="B4348" s="11" t="str">
        <f t="shared" si="263"/>
        <v>Общий расчет. Анализ даты. Анализ даты. Символические звезды. Одинокая планета, Приют одиночества (для Женщин). Нет</v>
      </c>
      <c r="C4348" s="11" t="str">
        <f>IFERROR(VLOOKUP(I4348,lvl_1[],2,FALSE),"Нет")</f>
        <v>Общий расчет</v>
      </c>
      <c r="D4348" s="11" t="str">
        <f>IFERROR(VLOOKUP(Rule!J4348,lvl_2[],2,FALSE),"Нет")</f>
        <v>Анализ даты</v>
      </c>
      <c r="E4348" s="11" t="str">
        <f>IFERROR(VLOOKUP(Rule!K4348,lvl_3[],2,FALSE),"Нет")</f>
        <v>Анализ даты</v>
      </c>
      <c r="F4348" s="11" t="str">
        <f>IFERROR(INDEX(lvl_4[],MATCH(L4348,lvl_4[ID],0),MATCH(TEXT(K4348,"##0"),lvl_4[#Headers],0)),"Нет")</f>
        <v>Символические звезды</v>
      </c>
      <c r="G4348" s="11" t="str">
        <f>IFERROR(INDEX(lvl_5[],MATCH(M4348,lvl_5[ID],0),MATCH(_xlfn.CONCAT(TEXT(K4348,"##0"),"_",TEXT(L4348,"##0")),lvl_5[#Headers],0)),"Нет")</f>
        <v>Одинокая планета, Приют одиночества (для Женщин)</v>
      </c>
      <c r="H4348" s="11" t="str">
        <f>IFERROR(INDEX(lvl_6[],MATCH(N4348,lvl_6[ID],0),MATCH(_xlfn.CONCAT(K4348,"_",L4348,"_",M4348),lvl_6[#Headers],0)),"Нет")</f>
        <v>Нет</v>
      </c>
      <c r="I4348" s="12">
        <v>1</v>
      </c>
      <c r="J4348" s="12">
        <v>4</v>
      </c>
      <c r="K4348" s="12">
        <v>1</v>
      </c>
      <c r="L4348" s="12">
        <v>5</v>
      </c>
      <c r="M4348" s="12">
        <v>11</v>
      </c>
      <c r="N4348" s="12">
        <v>24</v>
      </c>
      <c r="O4348" s="12">
        <f>COUNTIF($P$2:P4348,P4348)</f>
        <v>1</v>
      </c>
      <c r="P4348" s="12" t="str">
        <f t="shared" si="264"/>
        <v>141051124</v>
      </c>
      <c r="Q4348" s="12" t="str">
        <f t="shared" si="265"/>
        <v>1410511240001</v>
      </c>
      <c r="R4348" s="20" t="s">
        <v>3715</v>
      </c>
      <c r="U4348" s="12" t="s">
        <v>100</v>
      </c>
      <c r="W4348" s="12" t="s">
        <v>868</v>
      </c>
      <c r="AB4348" s="12" t="s">
        <v>100</v>
      </c>
      <c r="AD4348" s="12" t="s">
        <v>867</v>
      </c>
      <c r="BN4348" s="12">
        <v>1</v>
      </c>
    </row>
    <row r="4349" spans="1:66" ht="60" x14ac:dyDescent="0.25">
      <c r="A4349" s="12">
        <v>1</v>
      </c>
      <c r="B4349" s="11" t="str">
        <f t="shared" si="263"/>
        <v>Общий расчет. Анализ даты. Анализ даты. Символические звезды. Одинокая планета, Приют одиночества (для мужчин). Нет</v>
      </c>
      <c r="C4349" s="11" t="str">
        <f>IFERROR(VLOOKUP(I4349,lvl_1[],2,FALSE),"Нет")</f>
        <v>Общий расчет</v>
      </c>
      <c r="D4349" s="11" t="str">
        <f>IFERROR(VLOOKUP(Rule!J4349,lvl_2[],2,FALSE),"Нет")</f>
        <v>Анализ даты</v>
      </c>
      <c r="E4349" s="11" t="str">
        <f>IFERROR(VLOOKUP(Rule!K4349,lvl_3[],2,FALSE),"Нет")</f>
        <v>Анализ даты</v>
      </c>
      <c r="F4349" s="11" t="str">
        <f>IFERROR(INDEX(lvl_4[],MATCH(L4349,lvl_4[ID],0),MATCH(TEXT(K4349,"##0"),lvl_4[#Headers],0)),"Нет")</f>
        <v>Символические звезды</v>
      </c>
      <c r="G4349" s="11" t="str">
        <f>IFERROR(INDEX(lvl_5[],MATCH(M4349,lvl_5[ID],0),MATCH(_xlfn.CONCAT(TEXT(K4349,"##0"),"_",TEXT(L4349,"##0")),lvl_5[#Headers],0)),"Нет")</f>
        <v>Одинокая планета, Приют одиночества (для мужчин)</v>
      </c>
      <c r="H4349" s="11" t="str">
        <f>IFERROR(INDEX(lvl_6[],MATCH(N4349,lvl_6[ID],0),MATCH(_xlfn.CONCAT(K4349,"_",L4349,"_",M4349),lvl_6[#Headers],0)),"Нет")</f>
        <v>Нет</v>
      </c>
      <c r="I4349" s="12">
        <v>1</v>
      </c>
      <c r="J4349" s="12">
        <v>4</v>
      </c>
      <c r="K4349" s="12">
        <v>1</v>
      </c>
      <c r="L4349" s="12">
        <v>5</v>
      </c>
      <c r="M4349" s="12">
        <v>12</v>
      </c>
      <c r="N4349" s="12">
        <v>25</v>
      </c>
      <c r="O4349" s="12">
        <f>COUNTIF($P$2:P4349,P4349)</f>
        <v>1</v>
      </c>
      <c r="P4349" s="12" t="str">
        <f t="shared" si="264"/>
        <v>141051225</v>
      </c>
      <c r="Q4349" s="12" t="str">
        <f t="shared" si="265"/>
        <v>1410512250001</v>
      </c>
      <c r="R4349" s="20" t="s">
        <v>3716</v>
      </c>
      <c r="U4349" s="12" t="s">
        <v>100</v>
      </c>
      <c r="W4349" s="12" t="s">
        <v>869</v>
      </c>
      <c r="AB4349" s="12" t="s">
        <v>100</v>
      </c>
      <c r="AD4349" s="12" t="s">
        <v>859</v>
      </c>
      <c r="BN4349" s="12">
        <v>1</v>
      </c>
    </row>
    <row r="4350" spans="1:66" ht="60" x14ac:dyDescent="0.25">
      <c r="A4350" s="12">
        <v>1</v>
      </c>
      <c r="B4350" s="11" t="str">
        <f t="shared" si="263"/>
        <v>Общий расчет. Анализ даты. Анализ даты. Символические звезды. Одинокая планета, Приют одиночества (для мужчин). Нет</v>
      </c>
      <c r="C4350" s="11" t="str">
        <f>IFERROR(VLOOKUP(I4350,lvl_1[],2,FALSE),"Нет")</f>
        <v>Общий расчет</v>
      </c>
      <c r="D4350" s="11" t="str">
        <f>IFERROR(VLOOKUP(Rule!J4350,lvl_2[],2,FALSE),"Нет")</f>
        <v>Анализ даты</v>
      </c>
      <c r="E4350" s="11" t="str">
        <f>IFERROR(VLOOKUP(Rule!K4350,lvl_3[],2,FALSE),"Нет")</f>
        <v>Анализ даты</v>
      </c>
      <c r="F4350" s="11" t="str">
        <f>IFERROR(INDEX(lvl_4[],MATCH(L4350,lvl_4[ID],0),MATCH(TEXT(K4350,"##0"),lvl_4[#Headers],0)),"Нет")</f>
        <v>Символические звезды</v>
      </c>
      <c r="G4350" s="11" t="str">
        <f>IFERROR(INDEX(lvl_5[],MATCH(M4350,lvl_5[ID],0),MATCH(_xlfn.CONCAT(TEXT(K4350,"##0"),"_",TEXT(L4350,"##0")),lvl_5[#Headers],0)),"Нет")</f>
        <v>Одинокая планета, Приют одиночества (для мужчин)</v>
      </c>
      <c r="H4350" s="11" t="str">
        <f>IFERROR(INDEX(lvl_6[],MATCH(N4350,lvl_6[ID],0),MATCH(_xlfn.CONCAT(K4350,"_",L4350,"_",M4350),lvl_6[#Headers],0)),"Нет")</f>
        <v>Нет</v>
      </c>
      <c r="I4350" s="12">
        <v>1</v>
      </c>
      <c r="J4350" s="12">
        <v>4</v>
      </c>
      <c r="K4350" s="12">
        <v>1</v>
      </c>
      <c r="L4350" s="12">
        <v>5</v>
      </c>
      <c r="M4350" s="12">
        <v>12</v>
      </c>
      <c r="N4350" s="12">
        <v>26</v>
      </c>
      <c r="O4350" s="12">
        <f>COUNTIF($P$2:P4350,P4350)</f>
        <v>1</v>
      </c>
      <c r="P4350" s="12" t="str">
        <f t="shared" si="264"/>
        <v>141051226</v>
      </c>
      <c r="Q4350" s="12" t="str">
        <f t="shared" si="265"/>
        <v>1410512260001</v>
      </c>
      <c r="R4350" s="20" t="s">
        <v>3717</v>
      </c>
      <c r="U4350" s="12" t="s">
        <v>100</v>
      </c>
      <c r="W4350" s="12" t="s">
        <v>870</v>
      </c>
      <c r="AB4350" s="12" t="s">
        <v>100</v>
      </c>
      <c r="AD4350" s="12" t="s">
        <v>859</v>
      </c>
      <c r="BN4350" s="12">
        <v>1</v>
      </c>
    </row>
    <row r="4351" spans="1:66" ht="60" x14ac:dyDescent="0.25">
      <c r="A4351" s="12">
        <v>1</v>
      </c>
      <c r="B4351" s="11" t="str">
        <f t="shared" si="263"/>
        <v>Общий расчет. Анализ даты. Анализ даты. Символические звезды. Одинокая планета, Приют одиночества (для мужчин). Нет</v>
      </c>
      <c r="C4351" s="11" t="str">
        <f>IFERROR(VLOOKUP(I4351,lvl_1[],2,FALSE),"Нет")</f>
        <v>Общий расчет</v>
      </c>
      <c r="D4351" s="11" t="str">
        <f>IFERROR(VLOOKUP(Rule!J4351,lvl_2[],2,FALSE),"Нет")</f>
        <v>Анализ даты</v>
      </c>
      <c r="E4351" s="11" t="str">
        <f>IFERROR(VLOOKUP(Rule!K4351,lvl_3[],2,FALSE),"Нет")</f>
        <v>Анализ даты</v>
      </c>
      <c r="F4351" s="11" t="str">
        <f>IFERROR(INDEX(lvl_4[],MATCH(L4351,lvl_4[ID],0),MATCH(TEXT(K4351,"##0"),lvl_4[#Headers],0)),"Нет")</f>
        <v>Символические звезды</v>
      </c>
      <c r="G4351" s="11" t="str">
        <f>IFERROR(INDEX(lvl_5[],MATCH(M4351,lvl_5[ID],0),MATCH(_xlfn.CONCAT(TEXT(K4351,"##0"),"_",TEXT(L4351,"##0")),lvl_5[#Headers],0)),"Нет")</f>
        <v>Одинокая планета, Приют одиночества (для мужчин)</v>
      </c>
      <c r="H4351" s="11" t="str">
        <f>IFERROR(INDEX(lvl_6[],MATCH(N4351,lvl_6[ID],0),MATCH(_xlfn.CONCAT(K4351,"_",L4351,"_",M4351),lvl_6[#Headers],0)),"Нет")</f>
        <v>Нет</v>
      </c>
      <c r="I4351" s="12">
        <v>1</v>
      </c>
      <c r="J4351" s="12">
        <v>4</v>
      </c>
      <c r="K4351" s="12">
        <v>1</v>
      </c>
      <c r="L4351" s="12">
        <v>5</v>
      </c>
      <c r="M4351" s="12">
        <v>12</v>
      </c>
      <c r="N4351" s="12">
        <v>27</v>
      </c>
      <c r="O4351" s="12">
        <f>COUNTIF($P$2:P4351,P4351)</f>
        <v>1</v>
      </c>
      <c r="P4351" s="12" t="str">
        <f t="shared" si="264"/>
        <v>141051227</v>
      </c>
      <c r="Q4351" s="12" t="str">
        <f t="shared" si="265"/>
        <v>1410512270001</v>
      </c>
      <c r="R4351" s="20" t="s">
        <v>3718</v>
      </c>
      <c r="U4351" s="12" t="s">
        <v>100</v>
      </c>
      <c r="W4351" s="12" t="s">
        <v>859</v>
      </c>
      <c r="AB4351" s="12" t="s">
        <v>100</v>
      </c>
      <c r="AD4351" s="12" t="s">
        <v>862</v>
      </c>
      <c r="BN4351" s="12">
        <v>1</v>
      </c>
    </row>
    <row r="4352" spans="1:66" ht="60" x14ac:dyDescent="0.25">
      <c r="A4352" s="12">
        <v>1</v>
      </c>
      <c r="B4352" s="11" t="str">
        <f t="shared" si="263"/>
        <v>Общий расчет. Анализ даты. Анализ даты. Символические звезды. Одинокая планета, Приют одиночества (для мужчин). Нет</v>
      </c>
      <c r="C4352" s="11" t="str">
        <f>IFERROR(VLOOKUP(I4352,lvl_1[],2,FALSE),"Нет")</f>
        <v>Общий расчет</v>
      </c>
      <c r="D4352" s="11" t="str">
        <f>IFERROR(VLOOKUP(Rule!J4352,lvl_2[],2,FALSE),"Нет")</f>
        <v>Анализ даты</v>
      </c>
      <c r="E4352" s="11" t="str">
        <f>IFERROR(VLOOKUP(Rule!K4352,lvl_3[],2,FALSE),"Нет")</f>
        <v>Анализ даты</v>
      </c>
      <c r="F4352" s="11" t="str">
        <f>IFERROR(INDEX(lvl_4[],MATCH(L4352,lvl_4[ID],0),MATCH(TEXT(K4352,"##0"),lvl_4[#Headers],0)),"Нет")</f>
        <v>Символические звезды</v>
      </c>
      <c r="G4352" s="11" t="str">
        <f>IFERROR(INDEX(lvl_5[],MATCH(M4352,lvl_5[ID],0),MATCH(_xlfn.CONCAT(TEXT(K4352,"##0"),"_",TEXT(L4352,"##0")),lvl_5[#Headers],0)),"Нет")</f>
        <v>Одинокая планета, Приют одиночества (для мужчин)</v>
      </c>
      <c r="H4352" s="11" t="str">
        <f>IFERROR(INDEX(lvl_6[],MATCH(N4352,lvl_6[ID],0),MATCH(_xlfn.CONCAT(K4352,"_",L4352,"_",M4352),lvl_6[#Headers],0)),"Нет")</f>
        <v>Нет</v>
      </c>
      <c r="I4352" s="12">
        <v>1</v>
      </c>
      <c r="J4352" s="12">
        <v>4</v>
      </c>
      <c r="K4352" s="12">
        <v>1</v>
      </c>
      <c r="L4352" s="12">
        <v>5</v>
      </c>
      <c r="M4352" s="12">
        <v>12</v>
      </c>
      <c r="N4352" s="12">
        <v>28</v>
      </c>
      <c r="O4352" s="12">
        <f>COUNTIF($P$2:P4352,P4352)</f>
        <v>1</v>
      </c>
      <c r="P4352" s="12" t="str">
        <f t="shared" si="264"/>
        <v>141051228</v>
      </c>
      <c r="Q4352" s="12" t="str">
        <f t="shared" si="265"/>
        <v>1410512280001</v>
      </c>
      <c r="R4352" s="20" t="s">
        <v>3719</v>
      </c>
      <c r="U4352" s="12" t="s">
        <v>100</v>
      </c>
      <c r="W4352" s="12" t="s">
        <v>860</v>
      </c>
      <c r="AB4352" s="12" t="s">
        <v>100</v>
      </c>
      <c r="AD4352" s="12" t="s">
        <v>862</v>
      </c>
      <c r="BN4352" s="12">
        <v>1</v>
      </c>
    </row>
    <row r="4353" spans="1:66" ht="60" x14ac:dyDescent="0.25">
      <c r="A4353" s="12">
        <v>1</v>
      </c>
      <c r="B4353" s="11" t="str">
        <f t="shared" si="263"/>
        <v>Общий расчет. Анализ даты. Анализ даты. Символические звезды. Одинокая планета, Приют одиночества (для мужчин). Нет</v>
      </c>
      <c r="C4353" s="11" t="str">
        <f>IFERROR(VLOOKUP(I4353,lvl_1[],2,FALSE),"Нет")</f>
        <v>Общий расчет</v>
      </c>
      <c r="D4353" s="11" t="str">
        <f>IFERROR(VLOOKUP(Rule!J4353,lvl_2[],2,FALSE),"Нет")</f>
        <v>Анализ даты</v>
      </c>
      <c r="E4353" s="11" t="str">
        <f>IFERROR(VLOOKUP(Rule!K4353,lvl_3[],2,FALSE),"Нет")</f>
        <v>Анализ даты</v>
      </c>
      <c r="F4353" s="11" t="str">
        <f>IFERROR(INDEX(lvl_4[],MATCH(L4353,lvl_4[ID],0),MATCH(TEXT(K4353,"##0"),lvl_4[#Headers],0)),"Нет")</f>
        <v>Символические звезды</v>
      </c>
      <c r="G4353" s="11" t="str">
        <f>IFERROR(INDEX(lvl_5[],MATCH(M4353,lvl_5[ID],0),MATCH(_xlfn.CONCAT(TEXT(K4353,"##0"),"_",TEXT(L4353,"##0")),lvl_5[#Headers],0)),"Нет")</f>
        <v>Одинокая планета, Приют одиночества (для мужчин)</v>
      </c>
      <c r="H4353" s="11" t="str">
        <f>IFERROR(INDEX(lvl_6[],MATCH(N4353,lvl_6[ID],0),MATCH(_xlfn.CONCAT(K4353,"_",L4353,"_",M4353),lvl_6[#Headers],0)),"Нет")</f>
        <v>Нет</v>
      </c>
      <c r="I4353" s="12">
        <v>1</v>
      </c>
      <c r="J4353" s="12">
        <v>4</v>
      </c>
      <c r="K4353" s="12">
        <v>1</v>
      </c>
      <c r="L4353" s="12">
        <v>5</v>
      </c>
      <c r="M4353" s="12">
        <v>12</v>
      </c>
      <c r="N4353" s="12">
        <v>29</v>
      </c>
      <c r="O4353" s="12">
        <f>COUNTIF($P$2:P4353,P4353)</f>
        <v>1</v>
      </c>
      <c r="P4353" s="12" t="str">
        <f t="shared" si="264"/>
        <v>141051229</v>
      </c>
      <c r="Q4353" s="12" t="str">
        <f t="shared" si="265"/>
        <v>1410512290001</v>
      </c>
      <c r="R4353" s="20" t="s">
        <v>3720</v>
      </c>
      <c r="U4353" s="12" t="s">
        <v>100</v>
      </c>
      <c r="W4353" s="12" t="s">
        <v>861</v>
      </c>
      <c r="AB4353" s="12" t="s">
        <v>100</v>
      </c>
      <c r="AD4353" s="12" t="s">
        <v>862</v>
      </c>
      <c r="BN4353" s="12">
        <v>1</v>
      </c>
    </row>
    <row r="4354" spans="1:66" ht="60" x14ac:dyDescent="0.25">
      <c r="A4354" s="12">
        <v>1</v>
      </c>
      <c r="B4354" s="11" t="str">
        <f t="shared" si="263"/>
        <v>Общий расчет. Анализ даты. Анализ даты. Символические звезды. Одинокая планета, Приют одиночества (для мужчин). Нет</v>
      </c>
      <c r="C4354" s="11" t="str">
        <f>IFERROR(VLOOKUP(I4354,lvl_1[],2,FALSE),"Нет")</f>
        <v>Общий расчет</v>
      </c>
      <c r="D4354" s="11" t="str">
        <f>IFERROR(VLOOKUP(Rule!J4354,lvl_2[],2,FALSE),"Нет")</f>
        <v>Анализ даты</v>
      </c>
      <c r="E4354" s="11" t="str">
        <f>IFERROR(VLOOKUP(Rule!K4354,lvl_3[],2,FALSE),"Нет")</f>
        <v>Анализ даты</v>
      </c>
      <c r="F4354" s="11" t="str">
        <f>IFERROR(INDEX(lvl_4[],MATCH(L4354,lvl_4[ID],0),MATCH(TEXT(K4354,"##0"),lvl_4[#Headers],0)),"Нет")</f>
        <v>Символические звезды</v>
      </c>
      <c r="G4354" s="11" t="str">
        <f>IFERROR(INDEX(lvl_5[],MATCH(M4354,lvl_5[ID],0),MATCH(_xlfn.CONCAT(TEXT(K4354,"##0"),"_",TEXT(L4354,"##0")),lvl_5[#Headers],0)),"Нет")</f>
        <v>Одинокая планета, Приют одиночества (для мужчин)</v>
      </c>
      <c r="H4354" s="11" t="str">
        <f>IFERROR(INDEX(lvl_6[],MATCH(N4354,lvl_6[ID],0),MATCH(_xlfn.CONCAT(K4354,"_",L4354,"_",M4354),lvl_6[#Headers],0)),"Нет")</f>
        <v>Нет</v>
      </c>
      <c r="I4354" s="12">
        <v>1</v>
      </c>
      <c r="J4354" s="12">
        <v>4</v>
      </c>
      <c r="K4354" s="12">
        <v>1</v>
      </c>
      <c r="L4354" s="12">
        <v>5</v>
      </c>
      <c r="M4354" s="12">
        <v>12</v>
      </c>
      <c r="N4354" s="12">
        <v>30</v>
      </c>
      <c r="O4354" s="12">
        <f>COUNTIF($P$2:P4354,P4354)</f>
        <v>1</v>
      </c>
      <c r="P4354" s="12" t="str">
        <f t="shared" si="264"/>
        <v>141051230</v>
      </c>
      <c r="Q4354" s="12" t="str">
        <f t="shared" si="265"/>
        <v>1410512300001</v>
      </c>
      <c r="R4354" s="20" t="s">
        <v>3721</v>
      </c>
      <c r="U4354" s="12" t="s">
        <v>100</v>
      </c>
      <c r="W4354" s="12" t="s">
        <v>862</v>
      </c>
      <c r="AB4354" s="12" t="s">
        <v>100</v>
      </c>
      <c r="AD4354" s="12" t="s">
        <v>865</v>
      </c>
      <c r="BN4354" s="12">
        <v>1</v>
      </c>
    </row>
    <row r="4355" spans="1:66" ht="60" x14ac:dyDescent="0.25">
      <c r="A4355" s="12">
        <v>1</v>
      </c>
      <c r="B4355" s="11" t="str">
        <f t="shared" si="263"/>
        <v>Общий расчет. Анализ даты. Анализ даты. Символические звезды. Одинокая планета, Приют одиночества (для мужчин). Нет</v>
      </c>
      <c r="C4355" s="11" t="str">
        <f>IFERROR(VLOOKUP(I4355,lvl_1[],2,FALSE),"Нет")</f>
        <v>Общий расчет</v>
      </c>
      <c r="D4355" s="11" t="str">
        <f>IFERROR(VLOOKUP(Rule!J4355,lvl_2[],2,FALSE),"Нет")</f>
        <v>Анализ даты</v>
      </c>
      <c r="E4355" s="11" t="str">
        <f>IFERROR(VLOOKUP(Rule!K4355,lvl_3[],2,FALSE),"Нет")</f>
        <v>Анализ даты</v>
      </c>
      <c r="F4355" s="11" t="str">
        <f>IFERROR(INDEX(lvl_4[],MATCH(L4355,lvl_4[ID],0),MATCH(TEXT(K4355,"##0"),lvl_4[#Headers],0)),"Нет")</f>
        <v>Символические звезды</v>
      </c>
      <c r="G4355" s="11" t="str">
        <f>IFERROR(INDEX(lvl_5[],MATCH(M4355,lvl_5[ID],0),MATCH(_xlfn.CONCAT(TEXT(K4355,"##0"),"_",TEXT(L4355,"##0")),lvl_5[#Headers],0)),"Нет")</f>
        <v>Одинокая планета, Приют одиночества (для мужчин)</v>
      </c>
      <c r="H4355" s="11" t="str">
        <f>IFERROR(INDEX(lvl_6[],MATCH(N4355,lvl_6[ID],0),MATCH(_xlfn.CONCAT(K4355,"_",L4355,"_",M4355),lvl_6[#Headers],0)),"Нет")</f>
        <v>Нет</v>
      </c>
      <c r="I4355" s="12">
        <v>1</v>
      </c>
      <c r="J4355" s="12">
        <v>4</v>
      </c>
      <c r="K4355" s="12">
        <v>1</v>
      </c>
      <c r="L4355" s="12">
        <v>5</v>
      </c>
      <c r="M4355" s="12">
        <v>12</v>
      </c>
      <c r="N4355" s="12">
        <v>31</v>
      </c>
      <c r="O4355" s="12">
        <f>COUNTIF($P$2:P4355,P4355)</f>
        <v>1</v>
      </c>
      <c r="P4355" s="12" t="str">
        <f t="shared" si="264"/>
        <v>141051231</v>
      </c>
      <c r="Q4355" s="12" t="str">
        <f t="shared" si="265"/>
        <v>1410512310001</v>
      </c>
      <c r="R4355" s="20" t="s">
        <v>3722</v>
      </c>
      <c r="U4355" s="12" t="s">
        <v>100</v>
      </c>
      <c r="W4355" s="12" t="s">
        <v>863</v>
      </c>
      <c r="AB4355" s="12" t="s">
        <v>100</v>
      </c>
      <c r="AD4355" s="12" t="s">
        <v>865</v>
      </c>
      <c r="BN4355" s="12">
        <v>1</v>
      </c>
    </row>
    <row r="4356" spans="1:66" ht="60" x14ac:dyDescent="0.25">
      <c r="A4356" s="12">
        <v>1</v>
      </c>
      <c r="B4356" s="11" t="str">
        <f t="shared" si="263"/>
        <v>Общий расчет. Анализ даты. Анализ даты. Символические звезды. Одинокая планета, Приют одиночества (для мужчин). Нет</v>
      </c>
      <c r="C4356" s="11" t="str">
        <f>IFERROR(VLOOKUP(I4356,lvl_1[],2,FALSE),"Нет")</f>
        <v>Общий расчет</v>
      </c>
      <c r="D4356" s="11" t="str">
        <f>IFERROR(VLOOKUP(Rule!J4356,lvl_2[],2,FALSE),"Нет")</f>
        <v>Анализ даты</v>
      </c>
      <c r="E4356" s="11" t="str">
        <f>IFERROR(VLOOKUP(Rule!K4356,lvl_3[],2,FALSE),"Нет")</f>
        <v>Анализ даты</v>
      </c>
      <c r="F4356" s="11" t="str">
        <f>IFERROR(INDEX(lvl_4[],MATCH(L4356,lvl_4[ID],0),MATCH(TEXT(K4356,"##0"),lvl_4[#Headers],0)),"Нет")</f>
        <v>Символические звезды</v>
      </c>
      <c r="G4356" s="11" t="str">
        <f>IFERROR(INDEX(lvl_5[],MATCH(M4356,lvl_5[ID],0),MATCH(_xlfn.CONCAT(TEXT(K4356,"##0"),"_",TEXT(L4356,"##0")),lvl_5[#Headers],0)),"Нет")</f>
        <v>Одинокая планета, Приют одиночества (для мужчин)</v>
      </c>
      <c r="H4356" s="11" t="str">
        <f>IFERROR(INDEX(lvl_6[],MATCH(N4356,lvl_6[ID],0),MATCH(_xlfn.CONCAT(K4356,"_",L4356,"_",M4356),lvl_6[#Headers],0)),"Нет")</f>
        <v>Нет</v>
      </c>
      <c r="I4356" s="12">
        <v>1</v>
      </c>
      <c r="J4356" s="12">
        <v>4</v>
      </c>
      <c r="K4356" s="12">
        <v>1</v>
      </c>
      <c r="L4356" s="12">
        <v>5</v>
      </c>
      <c r="M4356" s="12">
        <v>12</v>
      </c>
      <c r="N4356" s="12">
        <v>32</v>
      </c>
      <c r="O4356" s="12">
        <f>COUNTIF($P$2:P4356,P4356)</f>
        <v>1</v>
      </c>
      <c r="P4356" s="12" t="str">
        <f t="shared" si="264"/>
        <v>141051232</v>
      </c>
      <c r="Q4356" s="12" t="str">
        <f t="shared" si="265"/>
        <v>1410512320001</v>
      </c>
      <c r="R4356" s="20" t="s">
        <v>3723</v>
      </c>
      <c r="U4356" s="12" t="s">
        <v>100</v>
      </c>
      <c r="W4356" s="12" t="s">
        <v>864</v>
      </c>
      <c r="AB4356" s="12" t="s">
        <v>100</v>
      </c>
      <c r="AD4356" s="12" t="s">
        <v>865</v>
      </c>
      <c r="BN4356" s="12">
        <v>1</v>
      </c>
    </row>
    <row r="4357" spans="1:66" ht="60" x14ac:dyDescent="0.25">
      <c r="A4357" s="12">
        <v>1</v>
      </c>
      <c r="B4357" s="11" t="str">
        <f t="shared" si="263"/>
        <v>Общий расчет. Анализ даты. Анализ даты. Символические звезды. Одинокая планета, Приют одиночества (для мужчин). Нет</v>
      </c>
      <c r="C4357" s="11" t="str">
        <f>IFERROR(VLOOKUP(I4357,lvl_1[],2,FALSE),"Нет")</f>
        <v>Общий расчет</v>
      </c>
      <c r="D4357" s="11" t="str">
        <f>IFERROR(VLOOKUP(Rule!J4357,lvl_2[],2,FALSE),"Нет")</f>
        <v>Анализ даты</v>
      </c>
      <c r="E4357" s="11" t="str">
        <f>IFERROR(VLOOKUP(Rule!K4357,lvl_3[],2,FALSE),"Нет")</f>
        <v>Анализ даты</v>
      </c>
      <c r="F4357" s="11" t="str">
        <f>IFERROR(INDEX(lvl_4[],MATCH(L4357,lvl_4[ID],0),MATCH(TEXT(K4357,"##0"),lvl_4[#Headers],0)),"Нет")</f>
        <v>Символические звезды</v>
      </c>
      <c r="G4357" s="11" t="str">
        <f>IFERROR(INDEX(lvl_5[],MATCH(M4357,lvl_5[ID],0),MATCH(_xlfn.CONCAT(TEXT(K4357,"##0"),"_",TEXT(L4357,"##0")),lvl_5[#Headers],0)),"Нет")</f>
        <v>Одинокая планета, Приют одиночества (для мужчин)</v>
      </c>
      <c r="H4357" s="11" t="str">
        <f>IFERROR(INDEX(lvl_6[],MATCH(N4357,lvl_6[ID],0),MATCH(_xlfn.CONCAT(K4357,"_",L4357,"_",M4357),lvl_6[#Headers],0)),"Нет")</f>
        <v>Нет</v>
      </c>
      <c r="I4357" s="12">
        <v>1</v>
      </c>
      <c r="J4357" s="12">
        <v>4</v>
      </c>
      <c r="K4357" s="12">
        <v>1</v>
      </c>
      <c r="L4357" s="12">
        <v>5</v>
      </c>
      <c r="M4357" s="12">
        <v>12</v>
      </c>
      <c r="N4357" s="12">
        <v>33</v>
      </c>
      <c r="O4357" s="12">
        <f>COUNTIF($P$2:P4357,P4357)</f>
        <v>1</v>
      </c>
      <c r="P4357" s="12" t="str">
        <f t="shared" si="264"/>
        <v>141051233</v>
      </c>
      <c r="Q4357" s="12" t="str">
        <f t="shared" si="265"/>
        <v>1410512330001</v>
      </c>
      <c r="R4357" s="20" t="s">
        <v>3724</v>
      </c>
      <c r="U4357" s="12" t="s">
        <v>100</v>
      </c>
      <c r="W4357" s="12" t="s">
        <v>865</v>
      </c>
      <c r="AB4357" s="12" t="s">
        <v>100</v>
      </c>
      <c r="AD4357" s="12" t="s">
        <v>868</v>
      </c>
      <c r="BN4357" s="12">
        <v>1</v>
      </c>
    </row>
    <row r="4358" spans="1:66" ht="60" x14ac:dyDescent="0.25">
      <c r="A4358" s="12">
        <v>1</v>
      </c>
      <c r="B4358" s="11" t="str">
        <f t="shared" si="263"/>
        <v>Общий расчет. Анализ даты. Анализ даты. Символические звезды. Одинокая планета, Приют одиночества (для мужчин). Нет</v>
      </c>
      <c r="C4358" s="11" t="str">
        <f>IFERROR(VLOOKUP(I4358,lvl_1[],2,FALSE),"Нет")</f>
        <v>Общий расчет</v>
      </c>
      <c r="D4358" s="11" t="str">
        <f>IFERROR(VLOOKUP(Rule!J4358,lvl_2[],2,FALSE),"Нет")</f>
        <v>Анализ даты</v>
      </c>
      <c r="E4358" s="11" t="str">
        <f>IFERROR(VLOOKUP(Rule!K4358,lvl_3[],2,FALSE),"Нет")</f>
        <v>Анализ даты</v>
      </c>
      <c r="F4358" s="11" t="str">
        <f>IFERROR(INDEX(lvl_4[],MATCH(L4358,lvl_4[ID],0),MATCH(TEXT(K4358,"##0"),lvl_4[#Headers],0)),"Нет")</f>
        <v>Символические звезды</v>
      </c>
      <c r="G4358" s="11" t="str">
        <f>IFERROR(INDEX(lvl_5[],MATCH(M4358,lvl_5[ID],0),MATCH(_xlfn.CONCAT(TEXT(K4358,"##0"),"_",TEXT(L4358,"##0")),lvl_5[#Headers],0)),"Нет")</f>
        <v>Одинокая планета, Приют одиночества (для мужчин)</v>
      </c>
      <c r="H4358" s="11" t="str">
        <f>IFERROR(INDEX(lvl_6[],MATCH(N4358,lvl_6[ID],0),MATCH(_xlfn.CONCAT(K4358,"_",L4358,"_",M4358),lvl_6[#Headers],0)),"Нет")</f>
        <v>Нет</v>
      </c>
      <c r="I4358" s="12">
        <v>1</v>
      </c>
      <c r="J4358" s="12">
        <v>4</v>
      </c>
      <c r="K4358" s="12">
        <v>1</v>
      </c>
      <c r="L4358" s="12">
        <v>5</v>
      </c>
      <c r="M4358" s="12">
        <v>12</v>
      </c>
      <c r="N4358" s="12">
        <v>34</v>
      </c>
      <c r="O4358" s="12">
        <f>COUNTIF($P$2:P4358,P4358)</f>
        <v>1</v>
      </c>
      <c r="P4358" s="12" t="str">
        <f t="shared" si="264"/>
        <v>141051234</v>
      </c>
      <c r="Q4358" s="12" t="str">
        <f t="shared" si="265"/>
        <v>1410512340001</v>
      </c>
      <c r="R4358" s="20" t="s">
        <v>3725</v>
      </c>
      <c r="U4358" s="12" t="s">
        <v>100</v>
      </c>
      <c r="W4358" s="12" t="s">
        <v>866</v>
      </c>
      <c r="AB4358" s="12" t="s">
        <v>100</v>
      </c>
      <c r="AD4358" s="12" t="s">
        <v>868</v>
      </c>
      <c r="BN4358" s="12">
        <v>1</v>
      </c>
    </row>
    <row r="4359" spans="1:66" ht="60" x14ac:dyDescent="0.25">
      <c r="A4359" s="12">
        <v>1</v>
      </c>
      <c r="B4359" s="11" t="str">
        <f t="shared" si="263"/>
        <v>Общий расчет. Анализ даты. Анализ даты. Символические звезды. Одинокая планета, Приют одиночества (для мужчин). Нет</v>
      </c>
      <c r="C4359" s="11" t="str">
        <f>IFERROR(VLOOKUP(I4359,lvl_1[],2,FALSE),"Нет")</f>
        <v>Общий расчет</v>
      </c>
      <c r="D4359" s="11" t="str">
        <f>IFERROR(VLOOKUP(Rule!J4359,lvl_2[],2,FALSE),"Нет")</f>
        <v>Анализ даты</v>
      </c>
      <c r="E4359" s="11" t="str">
        <f>IFERROR(VLOOKUP(Rule!K4359,lvl_3[],2,FALSE),"Нет")</f>
        <v>Анализ даты</v>
      </c>
      <c r="F4359" s="11" t="str">
        <f>IFERROR(INDEX(lvl_4[],MATCH(L4359,lvl_4[ID],0),MATCH(TEXT(K4359,"##0"),lvl_4[#Headers],0)),"Нет")</f>
        <v>Символические звезды</v>
      </c>
      <c r="G4359" s="11" t="str">
        <f>IFERROR(INDEX(lvl_5[],MATCH(M4359,lvl_5[ID],0),MATCH(_xlfn.CONCAT(TEXT(K4359,"##0"),"_",TEXT(L4359,"##0")),lvl_5[#Headers],0)),"Нет")</f>
        <v>Одинокая планета, Приют одиночества (для мужчин)</v>
      </c>
      <c r="H4359" s="11" t="str">
        <f>IFERROR(INDEX(lvl_6[],MATCH(N4359,lvl_6[ID],0),MATCH(_xlfn.CONCAT(K4359,"_",L4359,"_",M4359),lvl_6[#Headers],0)),"Нет")</f>
        <v>Нет</v>
      </c>
      <c r="I4359" s="12">
        <v>1</v>
      </c>
      <c r="J4359" s="12">
        <v>4</v>
      </c>
      <c r="K4359" s="12">
        <v>1</v>
      </c>
      <c r="L4359" s="12">
        <v>5</v>
      </c>
      <c r="M4359" s="12">
        <v>12</v>
      </c>
      <c r="N4359" s="12">
        <v>35</v>
      </c>
      <c r="O4359" s="12">
        <f>COUNTIF($P$2:P4359,P4359)</f>
        <v>1</v>
      </c>
      <c r="P4359" s="12" t="str">
        <f t="shared" si="264"/>
        <v>141051235</v>
      </c>
      <c r="Q4359" s="12" t="str">
        <f t="shared" si="265"/>
        <v>1410512350001</v>
      </c>
      <c r="R4359" s="20" t="s">
        <v>3726</v>
      </c>
      <c r="U4359" s="12" t="s">
        <v>100</v>
      </c>
      <c r="W4359" s="12" t="s">
        <v>867</v>
      </c>
      <c r="AB4359" s="12" t="s">
        <v>100</v>
      </c>
      <c r="AD4359" s="12" t="s">
        <v>868</v>
      </c>
      <c r="BN4359" s="12">
        <v>1</v>
      </c>
    </row>
    <row r="4360" spans="1:66" ht="60" x14ac:dyDescent="0.25">
      <c r="A4360" s="12">
        <v>1</v>
      </c>
      <c r="B4360" s="11" t="str">
        <f t="shared" si="263"/>
        <v>Общий расчет. Анализ даты. Анализ даты. Символические звезды. Одинокая планета, Приют одиночества (для мужчин). Нет</v>
      </c>
      <c r="C4360" s="11" t="str">
        <f>IFERROR(VLOOKUP(I4360,lvl_1[],2,FALSE),"Нет")</f>
        <v>Общий расчет</v>
      </c>
      <c r="D4360" s="11" t="str">
        <f>IFERROR(VLOOKUP(Rule!J4360,lvl_2[],2,FALSE),"Нет")</f>
        <v>Анализ даты</v>
      </c>
      <c r="E4360" s="11" t="str">
        <f>IFERROR(VLOOKUP(Rule!K4360,lvl_3[],2,FALSE),"Нет")</f>
        <v>Анализ даты</v>
      </c>
      <c r="F4360" s="11" t="str">
        <f>IFERROR(INDEX(lvl_4[],MATCH(L4360,lvl_4[ID],0),MATCH(TEXT(K4360,"##0"),lvl_4[#Headers],0)),"Нет")</f>
        <v>Символические звезды</v>
      </c>
      <c r="G4360" s="11" t="str">
        <f>IFERROR(INDEX(lvl_5[],MATCH(M4360,lvl_5[ID],0),MATCH(_xlfn.CONCAT(TEXT(K4360,"##0"),"_",TEXT(L4360,"##0")),lvl_5[#Headers],0)),"Нет")</f>
        <v>Одинокая планета, Приют одиночества (для мужчин)</v>
      </c>
      <c r="H4360" s="11" t="str">
        <f>IFERROR(INDEX(lvl_6[],MATCH(N4360,lvl_6[ID],0),MATCH(_xlfn.CONCAT(K4360,"_",L4360,"_",M4360),lvl_6[#Headers],0)),"Нет")</f>
        <v>Нет</v>
      </c>
      <c r="I4360" s="12">
        <v>1</v>
      </c>
      <c r="J4360" s="12">
        <v>4</v>
      </c>
      <c r="K4360" s="12">
        <v>1</v>
      </c>
      <c r="L4360" s="12">
        <v>5</v>
      </c>
      <c r="M4360" s="12">
        <v>12</v>
      </c>
      <c r="N4360" s="12">
        <v>36</v>
      </c>
      <c r="O4360" s="12">
        <f>COUNTIF($P$2:P4360,P4360)</f>
        <v>1</v>
      </c>
      <c r="P4360" s="12" t="str">
        <f t="shared" si="264"/>
        <v>141051236</v>
      </c>
      <c r="Q4360" s="12" t="str">
        <f t="shared" si="265"/>
        <v>1410512360001</v>
      </c>
      <c r="R4360" s="20" t="s">
        <v>3727</v>
      </c>
      <c r="U4360" s="12" t="s">
        <v>100</v>
      </c>
      <c r="W4360" s="12" t="s">
        <v>868</v>
      </c>
      <c r="AB4360" s="12" t="s">
        <v>100</v>
      </c>
      <c r="AD4360" s="12" t="s">
        <v>859</v>
      </c>
      <c r="BN4360" s="12">
        <v>1</v>
      </c>
    </row>
    <row r="4361" spans="1:66" ht="45" x14ac:dyDescent="0.25">
      <c r="A4361" s="12">
        <v>1</v>
      </c>
      <c r="B4361" s="11" t="str">
        <f t="shared" si="263"/>
        <v>Общий расчет. Анализ даты. Анализ даты. Символические звезды. Небесная благодать. Нет</v>
      </c>
      <c r="C4361" s="11" t="str">
        <f>IFERROR(VLOOKUP(I4361,lvl_1[],2,FALSE),"Нет")</f>
        <v>Общий расчет</v>
      </c>
      <c r="D4361" s="11" t="str">
        <f>IFERROR(VLOOKUP(Rule!J4361,lvl_2[],2,FALSE),"Нет")</f>
        <v>Анализ даты</v>
      </c>
      <c r="E4361" s="11" t="str">
        <f>IFERROR(VLOOKUP(Rule!K4361,lvl_3[],2,FALSE),"Нет")</f>
        <v>Анализ даты</v>
      </c>
      <c r="F4361" s="11" t="str">
        <f>IFERROR(INDEX(lvl_4[],MATCH(L4361,lvl_4[ID],0),MATCH(TEXT(K4361,"##0"),lvl_4[#Headers],0)),"Нет")</f>
        <v>Символические звезды</v>
      </c>
      <c r="G4361" s="11" t="str">
        <f>IFERROR(INDEX(lvl_5[],MATCH(M4361,lvl_5[ID],0),MATCH(_xlfn.CONCAT(TEXT(K4361,"##0"),"_",TEXT(L4361,"##0")),lvl_5[#Headers],0)),"Нет")</f>
        <v>Небесная благодать</v>
      </c>
      <c r="H4361" s="11" t="str">
        <f>IFERROR(INDEX(lvl_6[],MATCH(N4361,lvl_6[ID],0),MATCH(_xlfn.CONCAT(K4361,"_",L4361,"_",M4361),lvl_6[#Headers],0)),"Нет")</f>
        <v>Нет</v>
      </c>
      <c r="I4361" s="12">
        <v>1</v>
      </c>
      <c r="J4361" s="12">
        <v>4</v>
      </c>
      <c r="K4361" s="12">
        <v>1</v>
      </c>
      <c r="L4361" s="12">
        <v>5</v>
      </c>
      <c r="M4361" s="12">
        <v>13</v>
      </c>
      <c r="N4361" s="12">
        <v>37</v>
      </c>
      <c r="O4361" s="12">
        <f>COUNTIF($P$2:P4361,P4361)</f>
        <v>1</v>
      </c>
      <c r="P4361" s="12" t="str">
        <f t="shared" si="264"/>
        <v>141051337</v>
      </c>
      <c r="Q4361" s="12" t="str">
        <f t="shared" si="265"/>
        <v>1410513370001</v>
      </c>
      <c r="R4361" s="20" t="s">
        <v>4018</v>
      </c>
      <c r="U4361" s="12" t="s">
        <v>100</v>
      </c>
      <c r="W4361" s="12" t="s">
        <v>869</v>
      </c>
      <c r="AB4361" s="12" t="s">
        <v>100</v>
      </c>
      <c r="AD4361" s="12" t="s">
        <v>862</v>
      </c>
      <c r="BN4361" s="12">
        <v>1</v>
      </c>
    </row>
    <row r="4362" spans="1:66" ht="45" x14ac:dyDescent="0.25">
      <c r="A4362" s="12">
        <v>1</v>
      </c>
      <c r="B4362" s="11" t="str">
        <f t="shared" si="263"/>
        <v>Общий расчет. Анализ даты. Анализ даты. Символические звезды. Небесная благодать. Нет</v>
      </c>
      <c r="C4362" s="11" t="str">
        <f>IFERROR(VLOOKUP(I4362,lvl_1[],2,FALSE),"Нет")</f>
        <v>Общий расчет</v>
      </c>
      <c r="D4362" s="11" t="str">
        <f>IFERROR(VLOOKUP(Rule!J4362,lvl_2[],2,FALSE),"Нет")</f>
        <v>Анализ даты</v>
      </c>
      <c r="E4362" s="11" t="str">
        <f>IFERROR(VLOOKUP(Rule!K4362,lvl_3[],2,FALSE),"Нет")</f>
        <v>Анализ даты</v>
      </c>
      <c r="F4362" s="11" t="str">
        <f>IFERROR(INDEX(lvl_4[],MATCH(L4362,lvl_4[ID],0),MATCH(TEXT(K4362,"##0"),lvl_4[#Headers],0)),"Нет")</f>
        <v>Символические звезды</v>
      </c>
      <c r="G4362" s="11" t="str">
        <f>IFERROR(INDEX(lvl_5[],MATCH(M4362,lvl_5[ID],0),MATCH(_xlfn.CONCAT(TEXT(K4362,"##0"),"_",TEXT(L4362,"##0")),lvl_5[#Headers],0)),"Нет")</f>
        <v>Небесная благодать</v>
      </c>
      <c r="H4362" s="11" t="str">
        <f>IFERROR(INDEX(lvl_6[],MATCH(N4362,lvl_6[ID],0),MATCH(_xlfn.CONCAT(K4362,"_",L4362,"_",M4362),lvl_6[#Headers],0)),"Нет")</f>
        <v>Нет</v>
      </c>
      <c r="I4362" s="12">
        <v>1</v>
      </c>
      <c r="J4362" s="12">
        <v>4</v>
      </c>
      <c r="K4362" s="12">
        <v>1</v>
      </c>
      <c r="L4362" s="12">
        <v>5</v>
      </c>
      <c r="M4362" s="12">
        <v>13</v>
      </c>
      <c r="N4362" s="12">
        <v>38</v>
      </c>
      <c r="O4362" s="12">
        <f>COUNTIF($P$2:P4362,P4362)</f>
        <v>1</v>
      </c>
      <c r="P4362" s="12" t="str">
        <f t="shared" si="264"/>
        <v>141051338</v>
      </c>
      <c r="Q4362" s="12" t="str">
        <f t="shared" si="265"/>
        <v>1410513380001</v>
      </c>
      <c r="R4362" s="20" t="s">
        <v>4019</v>
      </c>
      <c r="U4362" s="12" t="s">
        <v>100</v>
      </c>
      <c r="W4362" s="12" t="s">
        <v>859</v>
      </c>
      <c r="AB4362" s="12" t="s">
        <v>100</v>
      </c>
      <c r="AD4362" s="12" t="s">
        <v>905</v>
      </c>
      <c r="BN4362" s="12">
        <v>1</v>
      </c>
    </row>
    <row r="4363" spans="1:66" ht="45" x14ac:dyDescent="0.25">
      <c r="A4363" s="12">
        <v>1</v>
      </c>
      <c r="B4363" s="11" t="str">
        <f t="shared" si="263"/>
        <v>Общий расчет. Анализ даты. Анализ даты. Символические звезды. Небесная благодать. Нет</v>
      </c>
      <c r="C4363" s="11" t="str">
        <f>IFERROR(VLOOKUP(I4363,lvl_1[],2,FALSE),"Нет")</f>
        <v>Общий расчет</v>
      </c>
      <c r="D4363" s="11" t="str">
        <f>IFERROR(VLOOKUP(Rule!J4363,lvl_2[],2,FALSE),"Нет")</f>
        <v>Анализ даты</v>
      </c>
      <c r="E4363" s="11" t="str">
        <f>IFERROR(VLOOKUP(Rule!K4363,lvl_3[],2,FALSE),"Нет")</f>
        <v>Анализ даты</v>
      </c>
      <c r="F4363" s="11" t="str">
        <f>IFERROR(INDEX(lvl_4[],MATCH(L4363,lvl_4[ID],0),MATCH(TEXT(K4363,"##0"),lvl_4[#Headers],0)),"Нет")</f>
        <v>Символические звезды</v>
      </c>
      <c r="G4363" s="11" t="str">
        <f>IFERROR(INDEX(lvl_5[],MATCH(M4363,lvl_5[ID],0),MATCH(_xlfn.CONCAT(TEXT(K4363,"##0"),"_",TEXT(L4363,"##0")),lvl_5[#Headers],0)),"Нет")</f>
        <v>Небесная благодать</v>
      </c>
      <c r="H4363" s="11" t="str">
        <f>IFERROR(INDEX(lvl_6[],MATCH(N4363,lvl_6[ID],0),MATCH(_xlfn.CONCAT(K4363,"_",L4363,"_",M4363),lvl_6[#Headers],0)),"Нет")</f>
        <v>Нет</v>
      </c>
      <c r="I4363" s="12">
        <v>1</v>
      </c>
      <c r="J4363" s="12">
        <v>4</v>
      </c>
      <c r="K4363" s="12">
        <v>1</v>
      </c>
      <c r="L4363" s="12">
        <v>5</v>
      </c>
      <c r="M4363" s="12">
        <v>13</v>
      </c>
      <c r="N4363" s="12">
        <v>39</v>
      </c>
      <c r="O4363" s="12">
        <f>COUNTIF($P$2:P4363,P4363)</f>
        <v>1</v>
      </c>
      <c r="P4363" s="12" t="str">
        <f t="shared" si="264"/>
        <v>141051339</v>
      </c>
      <c r="Q4363" s="12" t="str">
        <f t="shared" si="265"/>
        <v>1410513390001</v>
      </c>
      <c r="R4363" s="20" t="s">
        <v>4020</v>
      </c>
      <c r="U4363" s="12" t="s">
        <v>100</v>
      </c>
      <c r="W4363" s="12" t="s">
        <v>860</v>
      </c>
      <c r="AB4363" s="12" t="s">
        <v>100</v>
      </c>
      <c r="AD4363" s="12" t="s">
        <v>865</v>
      </c>
      <c r="BN4363" s="12">
        <v>1</v>
      </c>
    </row>
    <row r="4364" spans="1:66" ht="45" x14ac:dyDescent="0.25">
      <c r="A4364" s="12">
        <v>1</v>
      </c>
      <c r="B4364" s="11" t="str">
        <f t="shared" si="263"/>
        <v>Общий расчет. Анализ даты. Анализ даты. Символические звезды. Небесная благодать. Нет</v>
      </c>
      <c r="C4364" s="11" t="str">
        <f>IFERROR(VLOOKUP(I4364,lvl_1[],2,FALSE),"Нет")</f>
        <v>Общий расчет</v>
      </c>
      <c r="D4364" s="11" t="str">
        <f>IFERROR(VLOOKUP(Rule!J4364,lvl_2[],2,FALSE),"Нет")</f>
        <v>Анализ даты</v>
      </c>
      <c r="E4364" s="11" t="str">
        <f>IFERROR(VLOOKUP(Rule!K4364,lvl_3[],2,FALSE),"Нет")</f>
        <v>Анализ даты</v>
      </c>
      <c r="F4364" s="11" t="str">
        <f>IFERROR(INDEX(lvl_4[],MATCH(L4364,lvl_4[ID],0),MATCH(TEXT(K4364,"##0"),lvl_4[#Headers],0)),"Нет")</f>
        <v>Символические звезды</v>
      </c>
      <c r="G4364" s="11" t="str">
        <f>IFERROR(INDEX(lvl_5[],MATCH(M4364,lvl_5[ID],0),MATCH(_xlfn.CONCAT(TEXT(K4364,"##0"),"_",TEXT(L4364,"##0")),lvl_5[#Headers],0)),"Нет")</f>
        <v>Небесная благодать</v>
      </c>
      <c r="H4364" s="11" t="str">
        <f>IFERROR(INDEX(lvl_6[],MATCH(N4364,lvl_6[ID],0),MATCH(_xlfn.CONCAT(K4364,"_",L4364,"_",M4364),lvl_6[#Headers],0)),"Нет")</f>
        <v>Нет</v>
      </c>
      <c r="I4364" s="12">
        <v>1</v>
      </c>
      <c r="J4364" s="12">
        <v>4</v>
      </c>
      <c r="K4364" s="12">
        <v>1</v>
      </c>
      <c r="L4364" s="12">
        <v>5</v>
      </c>
      <c r="M4364" s="12">
        <v>13</v>
      </c>
      <c r="N4364" s="12">
        <v>40</v>
      </c>
      <c r="O4364" s="12">
        <f>COUNTIF($P$2:P4364,P4364)</f>
        <v>1</v>
      </c>
      <c r="P4364" s="12" t="str">
        <f t="shared" si="264"/>
        <v>141051340</v>
      </c>
      <c r="Q4364" s="12" t="str">
        <f t="shared" si="265"/>
        <v>1410513400001</v>
      </c>
      <c r="R4364" s="20" t="s">
        <v>4021</v>
      </c>
      <c r="U4364" s="12" t="s">
        <v>100</v>
      </c>
      <c r="W4364" s="12" t="s">
        <v>863</v>
      </c>
      <c r="AB4364" s="12" t="s">
        <v>100</v>
      </c>
      <c r="AD4364" s="12" t="s">
        <v>868</v>
      </c>
      <c r="BN4364" s="12">
        <v>1</v>
      </c>
    </row>
    <row r="4365" spans="1:66" ht="45" x14ac:dyDescent="0.25">
      <c r="A4365" s="12">
        <v>1</v>
      </c>
      <c r="B4365" s="11" t="str">
        <f t="shared" si="263"/>
        <v>Общий расчет. Анализ даты. Анализ даты. Символические звезды. Небесная благодать. Нет</v>
      </c>
      <c r="C4365" s="11" t="str">
        <f>IFERROR(VLOOKUP(I4365,lvl_1[],2,FALSE),"Нет")</f>
        <v>Общий расчет</v>
      </c>
      <c r="D4365" s="11" t="str">
        <f>IFERROR(VLOOKUP(Rule!J4365,lvl_2[],2,FALSE),"Нет")</f>
        <v>Анализ даты</v>
      </c>
      <c r="E4365" s="11" t="str">
        <f>IFERROR(VLOOKUP(Rule!K4365,lvl_3[],2,FALSE),"Нет")</f>
        <v>Анализ даты</v>
      </c>
      <c r="F4365" s="11" t="str">
        <f>IFERROR(INDEX(lvl_4[],MATCH(L4365,lvl_4[ID],0),MATCH(TEXT(K4365,"##0"),lvl_4[#Headers],0)),"Нет")</f>
        <v>Символические звезды</v>
      </c>
      <c r="G4365" s="11" t="str">
        <f>IFERROR(INDEX(lvl_5[],MATCH(M4365,lvl_5[ID],0),MATCH(_xlfn.CONCAT(TEXT(K4365,"##0"),"_",TEXT(L4365,"##0")),lvl_5[#Headers],0)),"Нет")</f>
        <v>Небесная благодать</v>
      </c>
      <c r="H4365" s="11" t="str">
        <f>IFERROR(INDEX(lvl_6[],MATCH(N4365,lvl_6[ID],0),MATCH(_xlfn.CONCAT(K4365,"_",L4365,"_",M4365),lvl_6[#Headers],0)),"Нет")</f>
        <v>Нет</v>
      </c>
      <c r="I4365" s="12">
        <v>1</v>
      </c>
      <c r="J4365" s="12">
        <v>4</v>
      </c>
      <c r="K4365" s="12">
        <v>1</v>
      </c>
      <c r="L4365" s="12">
        <v>5</v>
      </c>
      <c r="M4365" s="12">
        <v>13</v>
      </c>
      <c r="N4365" s="12">
        <v>41</v>
      </c>
      <c r="O4365" s="12">
        <f>COUNTIF($P$2:P4365,P4365)</f>
        <v>1</v>
      </c>
      <c r="P4365" s="12" t="str">
        <f t="shared" si="264"/>
        <v>141051341</v>
      </c>
      <c r="Q4365" s="12" t="str">
        <f t="shared" si="265"/>
        <v>1410513410001</v>
      </c>
      <c r="R4365" s="20" t="s">
        <v>4022</v>
      </c>
      <c r="U4365" s="12" t="s">
        <v>100</v>
      </c>
      <c r="W4365" s="12" t="s">
        <v>865</v>
      </c>
      <c r="AB4365" s="12" t="s">
        <v>100</v>
      </c>
      <c r="AD4365" s="12" t="s">
        <v>916</v>
      </c>
      <c r="BN4365" s="12">
        <v>1</v>
      </c>
    </row>
    <row r="4366" spans="1:66" ht="45" x14ac:dyDescent="0.25">
      <c r="A4366" s="12">
        <v>1</v>
      </c>
      <c r="B4366" s="11" t="str">
        <f t="shared" si="263"/>
        <v>Общий расчет. Анализ даты. Анализ даты. Символические звезды. Небесная благодать. Нет</v>
      </c>
      <c r="C4366" s="11" t="str">
        <f>IFERROR(VLOOKUP(I4366,lvl_1[],2,FALSE),"Нет")</f>
        <v>Общий расчет</v>
      </c>
      <c r="D4366" s="11" t="str">
        <f>IFERROR(VLOOKUP(Rule!J4366,lvl_2[],2,FALSE),"Нет")</f>
        <v>Анализ даты</v>
      </c>
      <c r="E4366" s="11" t="str">
        <f>IFERROR(VLOOKUP(Rule!K4366,lvl_3[],2,FALSE),"Нет")</f>
        <v>Анализ даты</v>
      </c>
      <c r="F4366" s="11" t="str">
        <f>IFERROR(INDEX(lvl_4[],MATCH(L4366,lvl_4[ID],0),MATCH(TEXT(K4366,"##0"),lvl_4[#Headers],0)),"Нет")</f>
        <v>Символические звезды</v>
      </c>
      <c r="G4366" s="11" t="str">
        <f>IFERROR(INDEX(lvl_5[],MATCH(M4366,lvl_5[ID],0),MATCH(_xlfn.CONCAT(TEXT(K4366,"##0"),"_",TEXT(L4366,"##0")),lvl_5[#Headers],0)),"Нет")</f>
        <v>Небесная благодать</v>
      </c>
      <c r="H4366" s="11" t="str">
        <f>IFERROR(INDEX(lvl_6[],MATCH(N4366,lvl_6[ID],0),MATCH(_xlfn.CONCAT(K4366,"_",L4366,"_",M4366),lvl_6[#Headers],0)),"Нет")</f>
        <v>Нет</v>
      </c>
      <c r="I4366" s="12">
        <v>1</v>
      </c>
      <c r="J4366" s="12">
        <v>4</v>
      </c>
      <c r="K4366" s="12">
        <v>1</v>
      </c>
      <c r="L4366" s="12">
        <v>5</v>
      </c>
      <c r="M4366" s="12">
        <v>13</v>
      </c>
      <c r="N4366" s="12">
        <v>42</v>
      </c>
      <c r="O4366" s="12">
        <f>COUNTIF($P$2:P4366,P4366)</f>
        <v>1</v>
      </c>
      <c r="P4366" s="12" t="str">
        <f t="shared" si="264"/>
        <v>141051342</v>
      </c>
      <c r="Q4366" s="12" t="str">
        <f t="shared" si="265"/>
        <v>1410513420001</v>
      </c>
      <c r="R4366" s="20" t="s">
        <v>4023</v>
      </c>
      <c r="U4366" s="12" t="s">
        <v>100</v>
      </c>
      <c r="W4366" s="12" t="s">
        <v>866</v>
      </c>
      <c r="AB4366" s="12" t="s">
        <v>100</v>
      </c>
      <c r="AD4366" s="12" t="s">
        <v>859</v>
      </c>
      <c r="BN4366" s="12">
        <v>1</v>
      </c>
    </row>
    <row r="4367" spans="1:66" ht="45" x14ac:dyDescent="0.25">
      <c r="A4367" s="12">
        <v>1</v>
      </c>
      <c r="B4367" s="11" t="str">
        <f t="shared" si="263"/>
        <v>Общий расчет. Анализ даты. Анализ даты. Символические звезды. Сети небес и земли. Нет</v>
      </c>
      <c r="C4367" s="11" t="str">
        <f>IFERROR(VLOOKUP(I4367,lvl_1[],2,FALSE),"Нет")</f>
        <v>Общий расчет</v>
      </c>
      <c r="D4367" s="11" t="str">
        <f>IFERROR(VLOOKUP(Rule!J4367,lvl_2[],2,FALSE),"Нет")</f>
        <v>Анализ даты</v>
      </c>
      <c r="E4367" s="11" t="str">
        <f>IFERROR(VLOOKUP(Rule!K4367,lvl_3[],2,FALSE),"Нет")</f>
        <v>Анализ даты</v>
      </c>
      <c r="F4367" s="11" t="str">
        <f>IFERROR(INDEX(lvl_4[],MATCH(L4367,lvl_4[ID],0),MATCH(TEXT(K4367,"##0"),lvl_4[#Headers],0)),"Нет")</f>
        <v>Символические звезды</v>
      </c>
      <c r="G4367" s="11" t="str">
        <f>IFERROR(INDEX(lvl_5[],MATCH(M4367,lvl_5[ID],0),MATCH(_xlfn.CONCAT(TEXT(K4367,"##0"),"_",TEXT(L4367,"##0")),lvl_5[#Headers],0)),"Нет")</f>
        <v>Сети небес и земли</v>
      </c>
      <c r="H4367" s="11" t="str">
        <f>IFERROR(INDEX(lvl_6[],MATCH(N4367,lvl_6[ID],0),MATCH(_xlfn.CONCAT(K4367,"_",L4367,"_",M4367),lvl_6[#Headers],0)),"Нет")</f>
        <v>Нет</v>
      </c>
      <c r="I4367" s="12">
        <v>1</v>
      </c>
      <c r="J4367" s="12">
        <v>4</v>
      </c>
      <c r="K4367" s="12">
        <v>1</v>
      </c>
      <c r="L4367" s="12">
        <v>5</v>
      </c>
      <c r="M4367" s="12">
        <v>24</v>
      </c>
      <c r="N4367" s="12">
        <v>43</v>
      </c>
      <c r="O4367" s="12">
        <f>COUNTIF($P$2:P4367,P4367)</f>
        <v>1</v>
      </c>
      <c r="P4367" s="12" t="str">
        <f t="shared" si="264"/>
        <v>141052443</v>
      </c>
      <c r="Q4367" s="12" t="str">
        <f t="shared" si="265"/>
        <v>1410524430001</v>
      </c>
      <c r="R4367" s="20" t="s">
        <v>4024</v>
      </c>
      <c r="U4367" s="12" t="s">
        <v>100</v>
      </c>
      <c r="W4367" s="12" t="s">
        <v>867</v>
      </c>
      <c r="AB4367" s="12" t="s">
        <v>100</v>
      </c>
      <c r="AD4367" s="12" t="s">
        <v>868</v>
      </c>
      <c r="BN4367" s="12">
        <v>1</v>
      </c>
    </row>
    <row r="4368" spans="1:66" ht="45" x14ac:dyDescent="0.25">
      <c r="A4368" s="12">
        <v>1</v>
      </c>
      <c r="B4368" s="11" t="str">
        <f t="shared" si="263"/>
        <v>Общий расчет. Анализ даты. Анализ даты. Символические звезды. Сети небес и земли. Нет</v>
      </c>
      <c r="C4368" s="11" t="str">
        <f>IFERROR(VLOOKUP(I4368,lvl_1[],2,FALSE),"Нет")</f>
        <v>Общий расчет</v>
      </c>
      <c r="D4368" s="11" t="str">
        <f>IFERROR(VLOOKUP(Rule!J4368,lvl_2[],2,FALSE),"Нет")</f>
        <v>Анализ даты</v>
      </c>
      <c r="E4368" s="11" t="str">
        <f>IFERROR(VLOOKUP(Rule!K4368,lvl_3[],2,FALSE),"Нет")</f>
        <v>Анализ даты</v>
      </c>
      <c r="F4368" s="11" t="str">
        <f>IFERROR(INDEX(lvl_4[],MATCH(L4368,lvl_4[ID],0),MATCH(TEXT(K4368,"##0"),lvl_4[#Headers],0)),"Нет")</f>
        <v>Символические звезды</v>
      </c>
      <c r="G4368" s="11" t="str">
        <f>IFERROR(INDEX(lvl_5[],MATCH(M4368,lvl_5[ID],0),MATCH(_xlfn.CONCAT(TEXT(K4368,"##0"),"_",TEXT(L4368,"##0")),lvl_5[#Headers],0)),"Нет")</f>
        <v>Сети небес и земли</v>
      </c>
      <c r="H4368" s="11" t="str">
        <f>IFERROR(INDEX(lvl_6[],MATCH(N4368,lvl_6[ID],0),MATCH(_xlfn.CONCAT(K4368,"_",L4368,"_",M4368),lvl_6[#Headers],0)),"Нет")</f>
        <v>Нет</v>
      </c>
      <c r="I4368" s="12">
        <v>1</v>
      </c>
      <c r="J4368" s="12">
        <v>4</v>
      </c>
      <c r="K4368" s="12">
        <v>1</v>
      </c>
      <c r="L4368" s="12">
        <v>5</v>
      </c>
      <c r="M4368" s="12">
        <v>24</v>
      </c>
      <c r="N4368" s="12">
        <v>44</v>
      </c>
      <c r="O4368" s="12">
        <f>COUNTIF($P$2:P4368,P4368)</f>
        <v>1</v>
      </c>
      <c r="P4368" s="12" t="str">
        <f t="shared" si="264"/>
        <v>141052444</v>
      </c>
      <c r="Q4368" s="12" t="str">
        <f t="shared" si="265"/>
        <v>1410524440001</v>
      </c>
      <c r="R4368" s="20" t="s">
        <v>4025</v>
      </c>
      <c r="U4368" s="12" t="s">
        <v>100</v>
      </c>
      <c r="W4368" s="12" t="s">
        <v>861</v>
      </c>
      <c r="AB4368" s="12" t="s">
        <v>100</v>
      </c>
      <c r="AD4368" s="12" t="s">
        <v>862</v>
      </c>
      <c r="BN4368" s="12">
        <v>1</v>
      </c>
    </row>
    <row r="4369" spans="1:66" ht="45" x14ac:dyDescent="0.25">
      <c r="A4369" s="12">
        <v>1</v>
      </c>
      <c r="B4369" s="11" t="str">
        <f t="shared" si="263"/>
        <v>Общий расчет. Анализ даты. Анализ даты. Символические звезды. Звезда искусств. Нет</v>
      </c>
      <c r="C4369" s="11" t="str">
        <f>IFERROR(VLOOKUP(I4369,lvl_1[],2,FALSE),"Нет")</f>
        <v>Общий расчет</v>
      </c>
      <c r="D4369" s="11" t="str">
        <f>IFERROR(VLOOKUP(Rule!J4369,lvl_2[],2,FALSE),"Нет")</f>
        <v>Анализ даты</v>
      </c>
      <c r="E4369" s="11" t="str">
        <f>IFERROR(VLOOKUP(Rule!K4369,lvl_3[],2,FALSE),"Нет")</f>
        <v>Анализ даты</v>
      </c>
      <c r="F4369" s="11" t="str">
        <f>IFERROR(INDEX(lvl_4[],MATCH(L4369,lvl_4[ID],0),MATCH(TEXT(K4369,"##0"),lvl_4[#Headers],0)),"Нет")</f>
        <v>Символические звезды</v>
      </c>
      <c r="G4369" s="11" t="str">
        <f>IFERROR(INDEX(lvl_5[],MATCH(M4369,lvl_5[ID],0),MATCH(_xlfn.CONCAT(TEXT(K4369,"##0"),"_",TEXT(L4369,"##0")),lvl_5[#Headers],0)),"Нет")</f>
        <v>Звезда искусств</v>
      </c>
      <c r="H4369" s="11" t="str">
        <f>IFERROR(INDEX(lvl_6[],MATCH(N4369,lvl_6[ID],0),MATCH(_xlfn.CONCAT(K4369,"_",L4369,"_",M4369),lvl_6[#Headers],0)),"Нет")</f>
        <v>Нет</v>
      </c>
      <c r="I4369" s="12">
        <v>1</v>
      </c>
      <c r="J4369" s="12">
        <v>4</v>
      </c>
      <c r="K4369" s="12">
        <v>1</v>
      </c>
      <c r="L4369" s="12">
        <v>5</v>
      </c>
      <c r="M4369" s="12">
        <v>31</v>
      </c>
      <c r="N4369" s="12">
        <v>45</v>
      </c>
      <c r="O4369" s="12">
        <f>COUNTIF($P$2:P4369,P4369)</f>
        <v>1</v>
      </c>
      <c r="P4369" s="12" t="str">
        <f t="shared" si="264"/>
        <v>141053145</v>
      </c>
      <c r="Q4369" s="12" t="str">
        <f t="shared" si="265"/>
        <v>1410531450001</v>
      </c>
      <c r="R4369" s="20" t="s">
        <v>4026</v>
      </c>
      <c r="U4369" s="12" t="s">
        <v>100</v>
      </c>
      <c r="W4369" s="12" t="s">
        <v>865</v>
      </c>
      <c r="AB4369" s="12" t="s">
        <v>100</v>
      </c>
      <c r="AD4369" s="12" t="s">
        <v>861</v>
      </c>
      <c r="BN4369" s="12">
        <v>1</v>
      </c>
    </row>
    <row r="4370" spans="1:66" ht="45" x14ac:dyDescent="0.25">
      <c r="A4370" s="12">
        <v>1</v>
      </c>
      <c r="B4370" s="11" t="str">
        <f t="shared" si="263"/>
        <v>Общий расчет. Анализ даты. Анализ даты. Символические звезды. Звезда искусств. Нет</v>
      </c>
      <c r="C4370" s="11" t="str">
        <f>IFERROR(VLOOKUP(I4370,lvl_1[],2,FALSE),"Нет")</f>
        <v>Общий расчет</v>
      </c>
      <c r="D4370" s="11" t="str">
        <f>IFERROR(VLOOKUP(Rule!J4370,lvl_2[],2,FALSE),"Нет")</f>
        <v>Анализ даты</v>
      </c>
      <c r="E4370" s="11" t="str">
        <f>IFERROR(VLOOKUP(Rule!K4370,lvl_3[],2,FALSE),"Нет")</f>
        <v>Анализ даты</v>
      </c>
      <c r="F4370" s="11" t="str">
        <f>IFERROR(INDEX(lvl_4[],MATCH(L4370,lvl_4[ID],0),MATCH(TEXT(K4370,"##0"),lvl_4[#Headers],0)),"Нет")</f>
        <v>Символические звезды</v>
      </c>
      <c r="G4370" s="11" t="str">
        <f>IFERROR(INDEX(lvl_5[],MATCH(M4370,lvl_5[ID],0),MATCH(_xlfn.CONCAT(TEXT(K4370,"##0"),"_",TEXT(L4370,"##0")),lvl_5[#Headers],0)),"Нет")</f>
        <v>Звезда искусств</v>
      </c>
      <c r="H4370" s="11" t="str">
        <f>IFERROR(INDEX(lvl_6[],MATCH(N4370,lvl_6[ID],0),MATCH(_xlfn.CONCAT(K4370,"_",L4370,"_",M4370),lvl_6[#Headers],0)),"Нет")</f>
        <v>Нет</v>
      </c>
      <c r="I4370" s="12">
        <v>1</v>
      </c>
      <c r="J4370" s="12">
        <v>4</v>
      </c>
      <c r="K4370" s="12">
        <v>1</v>
      </c>
      <c r="L4370" s="12">
        <v>5</v>
      </c>
      <c r="M4370" s="12">
        <v>31</v>
      </c>
      <c r="N4370" s="12">
        <v>46</v>
      </c>
      <c r="O4370" s="12">
        <f>COUNTIF($P$2:P4370,P4370)</f>
        <v>1</v>
      </c>
      <c r="P4370" s="12" t="str">
        <f t="shared" si="264"/>
        <v>141053146</v>
      </c>
      <c r="Q4370" s="12" t="str">
        <f t="shared" si="265"/>
        <v>1410531460001</v>
      </c>
      <c r="R4370" s="20" t="s">
        <v>4027</v>
      </c>
      <c r="U4370" s="12" t="s">
        <v>100</v>
      </c>
      <c r="W4370" s="12" t="s">
        <v>869</v>
      </c>
      <c r="AB4370" s="12" t="s">
        <v>100</v>
      </c>
      <c r="AD4370" s="12" t="s">
        <v>861</v>
      </c>
      <c r="BN4370" s="12">
        <v>1</v>
      </c>
    </row>
    <row r="4371" spans="1:66" ht="45" x14ac:dyDescent="0.25">
      <c r="A4371" s="12">
        <v>1</v>
      </c>
      <c r="B4371" s="11" t="str">
        <f t="shared" si="263"/>
        <v>Общий расчет. Анализ даты. Анализ даты. Символические звезды. Звезда искусств. Нет</v>
      </c>
      <c r="C4371" s="11" t="str">
        <f>IFERROR(VLOOKUP(I4371,lvl_1[],2,FALSE),"Нет")</f>
        <v>Общий расчет</v>
      </c>
      <c r="D4371" s="11" t="str">
        <f>IFERROR(VLOOKUP(Rule!J4371,lvl_2[],2,FALSE),"Нет")</f>
        <v>Анализ даты</v>
      </c>
      <c r="E4371" s="11" t="str">
        <f>IFERROR(VLOOKUP(Rule!K4371,lvl_3[],2,FALSE),"Нет")</f>
        <v>Анализ даты</v>
      </c>
      <c r="F4371" s="11" t="str">
        <f>IFERROR(INDEX(lvl_4[],MATCH(L4371,lvl_4[ID],0),MATCH(TEXT(K4371,"##0"),lvl_4[#Headers],0)),"Нет")</f>
        <v>Символические звезды</v>
      </c>
      <c r="G4371" s="11" t="str">
        <f>IFERROR(INDEX(lvl_5[],MATCH(M4371,lvl_5[ID],0),MATCH(_xlfn.CONCAT(TEXT(K4371,"##0"),"_",TEXT(L4371,"##0")),lvl_5[#Headers],0)),"Нет")</f>
        <v>Звезда искусств</v>
      </c>
      <c r="H4371" s="11" t="str">
        <f>IFERROR(INDEX(lvl_6[],MATCH(N4371,lvl_6[ID],0),MATCH(_xlfn.CONCAT(K4371,"_",L4371,"_",M4371),lvl_6[#Headers],0)),"Нет")</f>
        <v>Нет</v>
      </c>
      <c r="I4371" s="12">
        <v>1</v>
      </c>
      <c r="J4371" s="12">
        <v>4</v>
      </c>
      <c r="K4371" s="12">
        <v>1</v>
      </c>
      <c r="L4371" s="12">
        <v>5</v>
      </c>
      <c r="M4371" s="12">
        <v>31</v>
      </c>
      <c r="N4371" s="12">
        <v>47</v>
      </c>
      <c r="O4371" s="12">
        <f>COUNTIF($P$2:P4371,P4371)</f>
        <v>1</v>
      </c>
      <c r="P4371" s="12" t="str">
        <f t="shared" si="264"/>
        <v>141053147</v>
      </c>
      <c r="Q4371" s="12" t="str">
        <f t="shared" si="265"/>
        <v>1410531470001</v>
      </c>
      <c r="R4371" s="20" t="s">
        <v>4028</v>
      </c>
      <c r="U4371" s="12" t="s">
        <v>100</v>
      </c>
      <c r="W4371" s="12" t="s">
        <v>861</v>
      </c>
      <c r="AB4371" s="12" t="s">
        <v>100</v>
      </c>
      <c r="AD4371" s="12" t="s">
        <v>861</v>
      </c>
      <c r="BN4371" s="12">
        <v>1</v>
      </c>
    </row>
    <row r="4372" spans="1:66" ht="45" x14ac:dyDescent="0.25">
      <c r="A4372" s="12">
        <v>1</v>
      </c>
      <c r="B4372" s="11" t="str">
        <f t="shared" si="263"/>
        <v>Общий расчет. Анализ даты. Анализ даты. Символические звезды. Звезда искусств. Нет</v>
      </c>
      <c r="C4372" s="11" t="str">
        <f>IFERROR(VLOOKUP(I4372,lvl_1[],2,FALSE),"Нет")</f>
        <v>Общий расчет</v>
      </c>
      <c r="D4372" s="11" t="str">
        <f>IFERROR(VLOOKUP(Rule!J4372,lvl_2[],2,FALSE),"Нет")</f>
        <v>Анализ даты</v>
      </c>
      <c r="E4372" s="11" t="str">
        <f>IFERROR(VLOOKUP(Rule!K4372,lvl_3[],2,FALSE),"Нет")</f>
        <v>Анализ даты</v>
      </c>
      <c r="F4372" s="11" t="str">
        <f>IFERROR(INDEX(lvl_4[],MATCH(L4372,lvl_4[ID],0),MATCH(TEXT(K4372,"##0"),lvl_4[#Headers],0)),"Нет")</f>
        <v>Символические звезды</v>
      </c>
      <c r="G4372" s="11" t="str">
        <f>IFERROR(INDEX(lvl_5[],MATCH(M4372,lvl_5[ID],0),MATCH(_xlfn.CONCAT(TEXT(K4372,"##0"),"_",TEXT(L4372,"##0")),lvl_5[#Headers],0)),"Нет")</f>
        <v>Звезда искусств</v>
      </c>
      <c r="H4372" s="11" t="str">
        <f>IFERROR(INDEX(lvl_6[],MATCH(N4372,lvl_6[ID],0),MATCH(_xlfn.CONCAT(K4372,"_",L4372,"_",M4372),lvl_6[#Headers],0)),"Нет")</f>
        <v>Нет</v>
      </c>
      <c r="I4372" s="12">
        <v>1</v>
      </c>
      <c r="J4372" s="12">
        <v>4</v>
      </c>
      <c r="K4372" s="12">
        <v>1</v>
      </c>
      <c r="L4372" s="12">
        <v>5</v>
      </c>
      <c r="M4372" s="12">
        <v>31</v>
      </c>
      <c r="N4372" s="12">
        <v>48</v>
      </c>
      <c r="O4372" s="12">
        <f>COUNTIF($P$2:P4372,P4372)</f>
        <v>1</v>
      </c>
      <c r="P4372" s="12" t="str">
        <f t="shared" si="264"/>
        <v>141053148</v>
      </c>
      <c r="Q4372" s="12" t="str">
        <f t="shared" si="265"/>
        <v>1410531480001</v>
      </c>
      <c r="R4372" s="20" t="s">
        <v>4029</v>
      </c>
      <c r="U4372" s="12" t="s">
        <v>100</v>
      </c>
      <c r="W4372" s="12" t="s">
        <v>868</v>
      </c>
      <c r="AB4372" s="12" t="s">
        <v>100</v>
      </c>
      <c r="AD4372" s="12" t="s">
        <v>864</v>
      </c>
      <c r="BN4372" s="12">
        <v>1</v>
      </c>
    </row>
    <row r="4373" spans="1:66" ht="45" x14ac:dyDescent="0.25">
      <c r="A4373" s="12">
        <v>1</v>
      </c>
      <c r="B4373" s="11" t="str">
        <f t="shared" si="263"/>
        <v>Общий расчет. Анализ даты. Анализ даты. Символические звезды. Звезда искусств. Нет</v>
      </c>
      <c r="C4373" s="11" t="str">
        <f>IFERROR(VLOOKUP(I4373,lvl_1[],2,FALSE),"Нет")</f>
        <v>Общий расчет</v>
      </c>
      <c r="D4373" s="11" t="str">
        <f>IFERROR(VLOOKUP(Rule!J4373,lvl_2[],2,FALSE),"Нет")</f>
        <v>Анализ даты</v>
      </c>
      <c r="E4373" s="11" t="str">
        <f>IFERROR(VLOOKUP(Rule!K4373,lvl_3[],2,FALSE),"Нет")</f>
        <v>Анализ даты</v>
      </c>
      <c r="F4373" s="11" t="str">
        <f>IFERROR(INDEX(lvl_4[],MATCH(L4373,lvl_4[ID],0),MATCH(TEXT(K4373,"##0"),lvl_4[#Headers],0)),"Нет")</f>
        <v>Символические звезды</v>
      </c>
      <c r="G4373" s="11" t="str">
        <f>IFERROR(INDEX(lvl_5[],MATCH(M4373,lvl_5[ID],0),MATCH(_xlfn.CONCAT(TEXT(K4373,"##0"),"_",TEXT(L4373,"##0")),lvl_5[#Headers],0)),"Нет")</f>
        <v>Звезда искусств</v>
      </c>
      <c r="H4373" s="11" t="str">
        <f>IFERROR(INDEX(lvl_6[],MATCH(N4373,lvl_6[ID],0),MATCH(_xlfn.CONCAT(K4373,"_",L4373,"_",M4373),lvl_6[#Headers],0)),"Нет")</f>
        <v>Нет</v>
      </c>
      <c r="I4373" s="12">
        <v>1</v>
      </c>
      <c r="J4373" s="12">
        <v>4</v>
      </c>
      <c r="K4373" s="12">
        <v>1</v>
      </c>
      <c r="L4373" s="12">
        <v>5</v>
      </c>
      <c r="M4373" s="12">
        <v>31</v>
      </c>
      <c r="N4373" s="12">
        <v>49</v>
      </c>
      <c r="O4373" s="12">
        <f>COUNTIF($P$2:P4373,P4373)</f>
        <v>1</v>
      </c>
      <c r="P4373" s="12" t="str">
        <f t="shared" si="264"/>
        <v>141053149</v>
      </c>
      <c r="Q4373" s="12" t="str">
        <f t="shared" si="265"/>
        <v>1410531490001</v>
      </c>
      <c r="R4373" s="20" t="s">
        <v>4030</v>
      </c>
      <c r="U4373" s="12" t="s">
        <v>100</v>
      </c>
      <c r="W4373" s="12" t="s">
        <v>860</v>
      </c>
      <c r="AB4373" s="12" t="s">
        <v>100</v>
      </c>
      <c r="AD4373" s="12" t="s">
        <v>864</v>
      </c>
      <c r="BN4373" s="12">
        <v>1</v>
      </c>
    </row>
    <row r="4374" spans="1:66" ht="45" x14ac:dyDescent="0.25">
      <c r="A4374" s="12">
        <v>1</v>
      </c>
      <c r="B4374" s="11" t="str">
        <f t="shared" si="263"/>
        <v>Общий расчет. Анализ даты. Анализ даты. Символические звезды. Звезда искусств. Нет</v>
      </c>
      <c r="C4374" s="11" t="str">
        <f>IFERROR(VLOOKUP(I4374,lvl_1[],2,FALSE),"Нет")</f>
        <v>Общий расчет</v>
      </c>
      <c r="D4374" s="11" t="str">
        <f>IFERROR(VLOOKUP(Rule!J4374,lvl_2[],2,FALSE),"Нет")</f>
        <v>Анализ даты</v>
      </c>
      <c r="E4374" s="11" t="str">
        <f>IFERROR(VLOOKUP(Rule!K4374,lvl_3[],2,FALSE),"Нет")</f>
        <v>Анализ даты</v>
      </c>
      <c r="F4374" s="11" t="str">
        <f>IFERROR(INDEX(lvl_4[],MATCH(L4374,lvl_4[ID],0),MATCH(TEXT(K4374,"##0"),lvl_4[#Headers],0)),"Нет")</f>
        <v>Символические звезды</v>
      </c>
      <c r="G4374" s="11" t="str">
        <f>IFERROR(INDEX(lvl_5[],MATCH(M4374,lvl_5[ID],0),MATCH(_xlfn.CONCAT(TEXT(K4374,"##0"),"_",TEXT(L4374,"##0")),lvl_5[#Headers],0)),"Нет")</f>
        <v>Звезда искусств</v>
      </c>
      <c r="H4374" s="11" t="str">
        <f>IFERROR(INDEX(lvl_6[],MATCH(N4374,lvl_6[ID],0),MATCH(_xlfn.CONCAT(K4374,"_",L4374,"_",M4374),lvl_6[#Headers],0)),"Нет")</f>
        <v>Нет</v>
      </c>
      <c r="I4374" s="12">
        <v>1</v>
      </c>
      <c r="J4374" s="12">
        <v>4</v>
      </c>
      <c r="K4374" s="12">
        <v>1</v>
      </c>
      <c r="L4374" s="12">
        <v>5</v>
      </c>
      <c r="M4374" s="12">
        <v>31</v>
      </c>
      <c r="N4374" s="12">
        <v>50</v>
      </c>
      <c r="O4374" s="12">
        <f>COUNTIF($P$2:P4374,P4374)</f>
        <v>1</v>
      </c>
      <c r="P4374" s="12" t="str">
        <f t="shared" si="264"/>
        <v>141053150</v>
      </c>
      <c r="Q4374" s="12" t="str">
        <f t="shared" si="265"/>
        <v>1410531500001</v>
      </c>
      <c r="R4374" s="20" t="s">
        <v>4031</v>
      </c>
      <c r="U4374" s="12" t="s">
        <v>100</v>
      </c>
      <c r="W4374" s="12" t="s">
        <v>864</v>
      </c>
      <c r="AB4374" s="12" t="s">
        <v>100</v>
      </c>
      <c r="AD4374" s="12" t="s">
        <v>864</v>
      </c>
      <c r="BN4374" s="12">
        <v>1</v>
      </c>
    </row>
    <row r="4375" spans="1:66" ht="45" x14ac:dyDescent="0.25">
      <c r="A4375" s="12">
        <v>1</v>
      </c>
      <c r="B4375" s="11" t="str">
        <f t="shared" si="263"/>
        <v>Общий расчет. Анализ даты. Анализ даты. Символические звезды. Звезда искусств. Нет</v>
      </c>
      <c r="C4375" s="11" t="str">
        <f>IFERROR(VLOOKUP(I4375,lvl_1[],2,FALSE),"Нет")</f>
        <v>Общий расчет</v>
      </c>
      <c r="D4375" s="11" t="str">
        <f>IFERROR(VLOOKUP(Rule!J4375,lvl_2[],2,FALSE),"Нет")</f>
        <v>Анализ даты</v>
      </c>
      <c r="E4375" s="11" t="str">
        <f>IFERROR(VLOOKUP(Rule!K4375,lvl_3[],2,FALSE),"Нет")</f>
        <v>Анализ даты</v>
      </c>
      <c r="F4375" s="11" t="str">
        <f>IFERROR(INDEX(lvl_4[],MATCH(L4375,lvl_4[ID],0),MATCH(TEXT(K4375,"##0"),lvl_4[#Headers],0)),"Нет")</f>
        <v>Символические звезды</v>
      </c>
      <c r="G4375" s="11" t="str">
        <f>IFERROR(INDEX(lvl_5[],MATCH(M4375,lvl_5[ID],0),MATCH(_xlfn.CONCAT(TEXT(K4375,"##0"),"_",TEXT(L4375,"##0")),lvl_5[#Headers],0)),"Нет")</f>
        <v>Звезда искусств</v>
      </c>
      <c r="H4375" s="11" t="str">
        <f>IFERROR(INDEX(lvl_6[],MATCH(N4375,lvl_6[ID],0),MATCH(_xlfn.CONCAT(K4375,"_",L4375,"_",M4375),lvl_6[#Headers],0)),"Нет")</f>
        <v>Нет</v>
      </c>
      <c r="I4375" s="12">
        <v>1</v>
      </c>
      <c r="J4375" s="12">
        <v>4</v>
      </c>
      <c r="K4375" s="12">
        <v>1</v>
      </c>
      <c r="L4375" s="12">
        <v>5</v>
      </c>
      <c r="M4375" s="12">
        <v>31</v>
      </c>
      <c r="N4375" s="12">
        <v>51</v>
      </c>
      <c r="O4375" s="12">
        <f>COUNTIF($P$2:P4375,P4375)</f>
        <v>1</v>
      </c>
      <c r="P4375" s="12" t="str">
        <f t="shared" si="264"/>
        <v>141053151</v>
      </c>
      <c r="Q4375" s="12" t="str">
        <f t="shared" si="265"/>
        <v>1410531510001</v>
      </c>
      <c r="R4375" s="20" t="s">
        <v>4032</v>
      </c>
      <c r="U4375" s="12" t="s">
        <v>100</v>
      </c>
      <c r="W4375" s="12" t="s">
        <v>859</v>
      </c>
      <c r="AB4375" s="12" t="s">
        <v>100</v>
      </c>
      <c r="AD4375" s="12" t="s">
        <v>867</v>
      </c>
      <c r="BN4375" s="12">
        <v>1</v>
      </c>
    </row>
    <row r="4376" spans="1:66" ht="45" x14ac:dyDescent="0.25">
      <c r="A4376" s="12">
        <v>1</v>
      </c>
      <c r="B4376" s="11" t="str">
        <f t="shared" si="263"/>
        <v>Общий расчет. Анализ даты. Анализ даты. Символические звезды. Звезда искусств. Нет</v>
      </c>
      <c r="C4376" s="11" t="str">
        <f>IFERROR(VLOOKUP(I4376,lvl_1[],2,FALSE),"Нет")</f>
        <v>Общий расчет</v>
      </c>
      <c r="D4376" s="11" t="str">
        <f>IFERROR(VLOOKUP(Rule!J4376,lvl_2[],2,FALSE),"Нет")</f>
        <v>Анализ даты</v>
      </c>
      <c r="E4376" s="11" t="str">
        <f>IFERROR(VLOOKUP(Rule!K4376,lvl_3[],2,FALSE),"Нет")</f>
        <v>Анализ даты</v>
      </c>
      <c r="F4376" s="11" t="str">
        <f>IFERROR(INDEX(lvl_4[],MATCH(L4376,lvl_4[ID],0),MATCH(TEXT(K4376,"##0"),lvl_4[#Headers],0)),"Нет")</f>
        <v>Символические звезды</v>
      </c>
      <c r="G4376" s="11" t="str">
        <f>IFERROR(INDEX(lvl_5[],MATCH(M4376,lvl_5[ID],0),MATCH(_xlfn.CONCAT(TEXT(K4376,"##0"),"_",TEXT(L4376,"##0")),lvl_5[#Headers],0)),"Нет")</f>
        <v>Звезда искусств</v>
      </c>
      <c r="H4376" s="11" t="str">
        <f>IFERROR(INDEX(lvl_6[],MATCH(N4376,lvl_6[ID],0),MATCH(_xlfn.CONCAT(K4376,"_",L4376,"_",M4376),lvl_6[#Headers],0)),"Нет")</f>
        <v>Нет</v>
      </c>
      <c r="I4376" s="12">
        <v>1</v>
      </c>
      <c r="J4376" s="12">
        <v>4</v>
      </c>
      <c r="K4376" s="12">
        <v>1</v>
      </c>
      <c r="L4376" s="12">
        <v>5</v>
      </c>
      <c r="M4376" s="12">
        <v>31</v>
      </c>
      <c r="N4376" s="12">
        <v>52</v>
      </c>
      <c r="O4376" s="12">
        <f>COUNTIF($P$2:P4376,P4376)</f>
        <v>1</v>
      </c>
      <c r="P4376" s="12" t="str">
        <f t="shared" si="264"/>
        <v>141053152</v>
      </c>
      <c r="Q4376" s="12" t="str">
        <f t="shared" si="265"/>
        <v>1410531520001</v>
      </c>
      <c r="R4376" s="20" t="s">
        <v>4033</v>
      </c>
      <c r="U4376" s="12" t="s">
        <v>100</v>
      </c>
      <c r="W4376" s="12" t="s">
        <v>863</v>
      </c>
      <c r="AB4376" s="12" t="s">
        <v>100</v>
      </c>
      <c r="AD4376" s="12" t="s">
        <v>867</v>
      </c>
      <c r="BN4376" s="12">
        <v>1</v>
      </c>
    </row>
    <row r="4377" spans="1:66" ht="45" x14ac:dyDescent="0.25">
      <c r="A4377" s="12">
        <v>1</v>
      </c>
      <c r="B4377" s="11" t="str">
        <f t="shared" si="263"/>
        <v>Общий расчет. Анализ даты. Анализ даты. Символические звезды. Звезда искусств. Нет</v>
      </c>
      <c r="C4377" s="11" t="str">
        <f>IFERROR(VLOOKUP(I4377,lvl_1[],2,FALSE),"Нет")</f>
        <v>Общий расчет</v>
      </c>
      <c r="D4377" s="11" t="str">
        <f>IFERROR(VLOOKUP(Rule!J4377,lvl_2[],2,FALSE),"Нет")</f>
        <v>Анализ даты</v>
      </c>
      <c r="E4377" s="11" t="str">
        <f>IFERROR(VLOOKUP(Rule!K4377,lvl_3[],2,FALSE),"Нет")</f>
        <v>Анализ даты</v>
      </c>
      <c r="F4377" s="11" t="str">
        <f>IFERROR(INDEX(lvl_4[],MATCH(L4377,lvl_4[ID],0),MATCH(TEXT(K4377,"##0"),lvl_4[#Headers],0)),"Нет")</f>
        <v>Символические звезды</v>
      </c>
      <c r="G4377" s="11" t="str">
        <f>IFERROR(INDEX(lvl_5[],MATCH(M4377,lvl_5[ID],0),MATCH(_xlfn.CONCAT(TEXT(K4377,"##0"),"_",TEXT(L4377,"##0")),lvl_5[#Headers],0)),"Нет")</f>
        <v>Звезда искусств</v>
      </c>
      <c r="H4377" s="11" t="str">
        <f>IFERROR(INDEX(lvl_6[],MATCH(N4377,lvl_6[ID],0),MATCH(_xlfn.CONCAT(K4377,"_",L4377,"_",M4377),lvl_6[#Headers],0)),"Нет")</f>
        <v>Нет</v>
      </c>
      <c r="I4377" s="12">
        <v>1</v>
      </c>
      <c r="J4377" s="12">
        <v>4</v>
      </c>
      <c r="K4377" s="12">
        <v>1</v>
      </c>
      <c r="L4377" s="12">
        <v>5</v>
      </c>
      <c r="M4377" s="12">
        <v>31</v>
      </c>
      <c r="N4377" s="12">
        <v>53</v>
      </c>
      <c r="O4377" s="12">
        <f>COUNTIF($P$2:P4377,P4377)</f>
        <v>1</v>
      </c>
      <c r="P4377" s="12" t="str">
        <f t="shared" si="264"/>
        <v>141053153</v>
      </c>
      <c r="Q4377" s="12" t="str">
        <f t="shared" si="265"/>
        <v>1410531530001</v>
      </c>
      <c r="R4377" s="20" t="s">
        <v>4034</v>
      </c>
      <c r="U4377" s="12" t="s">
        <v>100</v>
      </c>
      <c r="W4377" s="12" t="s">
        <v>867</v>
      </c>
      <c r="AB4377" s="12" t="s">
        <v>100</v>
      </c>
      <c r="AD4377" s="12" t="s">
        <v>867</v>
      </c>
      <c r="BN4377" s="12">
        <v>1</v>
      </c>
    </row>
    <row r="4378" spans="1:66" ht="45" x14ac:dyDescent="0.25">
      <c r="A4378" s="12">
        <v>1</v>
      </c>
      <c r="B4378" s="11" t="str">
        <f t="shared" si="263"/>
        <v>Общий расчет. Анализ даты. Анализ даты. Символические звезды. Звезда искусств. Нет</v>
      </c>
      <c r="C4378" s="11" t="str">
        <f>IFERROR(VLOOKUP(I4378,lvl_1[],2,FALSE),"Нет")</f>
        <v>Общий расчет</v>
      </c>
      <c r="D4378" s="11" t="str">
        <f>IFERROR(VLOOKUP(Rule!J4378,lvl_2[],2,FALSE),"Нет")</f>
        <v>Анализ даты</v>
      </c>
      <c r="E4378" s="11" t="str">
        <f>IFERROR(VLOOKUP(Rule!K4378,lvl_3[],2,FALSE),"Нет")</f>
        <v>Анализ даты</v>
      </c>
      <c r="F4378" s="11" t="str">
        <f>IFERROR(INDEX(lvl_4[],MATCH(L4378,lvl_4[ID],0),MATCH(TEXT(K4378,"##0"),lvl_4[#Headers],0)),"Нет")</f>
        <v>Символические звезды</v>
      </c>
      <c r="G4378" s="11" t="str">
        <f>IFERROR(INDEX(lvl_5[],MATCH(M4378,lvl_5[ID],0),MATCH(_xlfn.CONCAT(TEXT(K4378,"##0"),"_",TEXT(L4378,"##0")),lvl_5[#Headers],0)),"Нет")</f>
        <v>Звезда искусств</v>
      </c>
      <c r="H4378" s="11" t="str">
        <f>IFERROR(INDEX(lvl_6[],MATCH(N4378,lvl_6[ID],0),MATCH(_xlfn.CONCAT(K4378,"_",L4378,"_",M4378),lvl_6[#Headers],0)),"Нет")</f>
        <v>Нет</v>
      </c>
      <c r="I4378" s="12">
        <v>1</v>
      </c>
      <c r="J4378" s="12">
        <v>4</v>
      </c>
      <c r="K4378" s="12">
        <v>1</v>
      </c>
      <c r="L4378" s="12">
        <v>5</v>
      </c>
      <c r="M4378" s="12">
        <v>31</v>
      </c>
      <c r="N4378" s="12">
        <v>54</v>
      </c>
      <c r="O4378" s="12">
        <f>COUNTIF($P$2:P4378,P4378)</f>
        <v>1</v>
      </c>
      <c r="P4378" s="12" t="str">
        <f t="shared" si="264"/>
        <v>141053154</v>
      </c>
      <c r="Q4378" s="12" t="str">
        <f t="shared" si="265"/>
        <v>1410531540001</v>
      </c>
      <c r="R4378" s="20" t="s">
        <v>4035</v>
      </c>
      <c r="U4378" s="12" t="s">
        <v>100</v>
      </c>
      <c r="W4378" s="12" t="s">
        <v>862</v>
      </c>
      <c r="AB4378" s="12" t="s">
        <v>100</v>
      </c>
      <c r="AD4378" s="12" t="s">
        <v>870</v>
      </c>
      <c r="BN4378" s="12">
        <v>1</v>
      </c>
    </row>
    <row r="4379" spans="1:66" ht="45" x14ac:dyDescent="0.25">
      <c r="A4379" s="12">
        <v>1</v>
      </c>
      <c r="B4379" s="11" t="str">
        <f t="shared" si="263"/>
        <v>Общий расчет. Анализ даты. Анализ даты. Символические звезды. Звезда искусств. Нет</v>
      </c>
      <c r="C4379" s="11" t="str">
        <f>IFERROR(VLOOKUP(I4379,lvl_1[],2,FALSE),"Нет")</f>
        <v>Общий расчет</v>
      </c>
      <c r="D4379" s="11" t="str">
        <f>IFERROR(VLOOKUP(Rule!J4379,lvl_2[],2,FALSE),"Нет")</f>
        <v>Анализ даты</v>
      </c>
      <c r="E4379" s="11" t="str">
        <f>IFERROR(VLOOKUP(Rule!K4379,lvl_3[],2,FALSE),"Нет")</f>
        <v>Анализ даты</v>
      </c>
      <c r="F4379" s="11" t="str">
        <f>IFERROR(INDEX(lvl_4[],MATCH(L4379,lvl_4[ID],0),MATCH(TEXT(K4379,"##0"),lvl_4[#Headers],0)),"Нет")</f>
        <v>Символические звезды</v>
      </c>
      <c r="G4379" s="11" t="str">
        <f>IFERROR(INDEX(lvl_5[],MATCH(M4379,lvl_5[ID],0),MATCH(_xlfn.CONCAT(TEXT(K4379,"##0"),"_",TEXT(L4379,"##0")),lvl_5[#Headers],0)),"Нет")</f>
        <v>Звезда искусств</v>
      </c>
      <c r="H4379" s="11" t="str">
        <f>IFERROR(INDEX(lvl_6[],MATCH(N4379,lvl_6[ID],0),MATCH(_xlfn.CONCAT(K4379,"_",L4379,"_",M4379),lvl_6[#Headers],0)),"Нет")</f>
        <v>Нет</v>
      </c>
      <c r="I4379" s="12">
        <v>1</v>
      </c>
      <c r="J4379" s="12">
        <v>4</v>
      </c>
      <c r="K4379" s="12">
        <v>1</v>
      </c>
      <c r="L4379" s="12">
        <v>5</v>
      </c>
      <c r="M4379" s="12">
        <v>31</v>
      </c>
      <c r="N4379" s="12">
        <v>55</v>
      </c>
      <c r="O4379" s="12">
        <f>COUNTIF($P$2:P4379,P4379)</f>
        <v>1</v>
      </c>
      <c r="P4379" s="12" t="str">
        <f t="shared" si="264"/>
        <v>141053155</v>
      </c>
      <c r="Q4379" s="12" t="str">
        <f t="shared" si="265"/>
        <v>1410531550001</v>
      </c>
      <c r="R4379" s="20" t="s">
        <v>4036</v>
      </c>
      <c r="U4379" s="12" t="s">
        <v>100</v>
      </c>
      <c r="W4379" s="12" t="s">
        <v>866</v>
      </c>
      <c r="AB4379" s="12" t="s">
        <v>100</v>
      </c>
      <c r="AD4379" s="12" t="s">
        <v>870</v>
      </c>
      <c r="BN4379" s="12">
        <v>1</v>
      </c>
    </row>
    <row r="4380" spans="1:66" ht="45" x14ac:dyDescent="0.25">
      <c r="A4380" s="12">
        <v>1</v>
      </c>
      <c r="B4380" s="11" t="str">
        <f t="shared" si="263"/>
        <v>Общий расчет. Анализ даты. Анализ даты. Символические звезды. Звезда искусств. Нет</v>
      </c>
      <c r="C4380" s="11" t="str">
        <f>IFERROR(VLOOKUP(I4380,lvl_1[],2,FALSE),"Нет")</f>
        <v>Общий расчет</v>
      </c>
      <c r="D4380" s="11" t="str">
        <f>IFERROR(VLOOKUP(Rule!J4380,lvl_2[],2,FALSE),"Нет")</f>
        <v>Анализ даты</v>
      </c>
      <c r="E4380" s="11" t="str">
        <f>IFERROR(VLOOKUP(Rule!K4380,lvl_3[],2,FALSE),"Нет")</f>
        <v>Анализ даты</v>
      </c>
      <c r="F4380" s="11" t="str">
        <f>IFERROR(INDEX(lvl_4[],MATCH(L4380,lvl_4[ID],0),MATCH(TEXT(K4380,"##0"),lvl_4[#Headers],0)),"Нет")</f>
        <v>Символические звезды</v>
      </c>
      <c r="G4380" s="11" t="str">
        <f>IFERROR(INDEX(lvl_5[],MATCH(M4380,lvl_5[ID],0),MATCH(_xlfn.CONCAT(TEXT(K4380,"##0"),"_",TEXT(L4380,"##0")),lvl_5[#Headers],0)),"Нет")</f>
        <v>Звезда искусств</v>
      </c>
      <c r="H4380" s="11" t="str">
        <f>IFERROR(INDEX(lvl_6[],MATCH(N4380,lvl_6[ID],0),MATCH(_xlfn.CONCAT(K4380,"_",L4380,"_",M4380),lvl_6[#Headers],0)),"Нет")</f>
        <v>Нет</v>
      </c>
      <c r="I4380" s="12">
        <v>1</v>
      </c>
      <c r="J4380" s="12">
        <v>4</v>
      </c>
      <c r="K4380" s="12">
        <v>1</v>
      </c>
      <c r="L4380" s="12">
        <v>5</v>
      </c>
      <c r="M4380" s="12">
        <v>31</v>
      </c>
      <c r="N4380" s="12">
        <v>56</v>
      </c>
      <c r="O4380" s="12">
        <f>COUNTIF($P$2:P4380,P4380)</f>
        <v>1</v>
      </c>
      <c r="P4380" s="12" t="str">
        <f t="shared" si="264"/>
        <v>141053156</v>
      </c>
      <c r="Q4380" s="12" t="str">
        <f t="shared" si="265"/>
        <v>1410531560001</v>
      </c>
      <c r="R4380" s="20" t="s">
        <v>4037</v>
      </c>
      <c r="U4380" s="12" t="s">
        <v>100</v>
      </c>
      <c r="W4380" s="12" t="s">
        <v>870</v>
      </c>
      <c r="AB4380" s="12" t="s">
        <v>100</v>
      </c>
      <c r="AD4380" s="12" t="s">
        <v>870</v>
      </c>
      <c r="BN4380" s="12">
        <v>1</v>
      </c>
    </row>
    <row r="4381" spans="1:66" ht="45" x14ac:dyDescent="0.25">
      <c r="A4381" s="12">
        <v>1</v>
      </c>
      <c r="B4381" s="11" t="str">
        <f t="shared" si="263"/>
        <v>Общий расчет. Анализ даты. Анализ даты. Символические звезды. Небесная добродетель. Нет</v>
      </c>
      <c r="C4381" s="11" t="str">
        <f>IFERROR(VLOOKUP(I4381,lvl_1[],2,FALSE),"Нет")</f>
        <v>Общий расчет</v>
      </c>
      <c r="D4381" s="11" t="str">
        <f>IFERROR(VLOOKUP(Rule!J4381,lvl_2[],2,FALSE),"Нет")</f>
        <v>Анализ даты</v>
      </c>
      <c r="E4381" s="11" t="str">
        <f>IFERROR(VLOOKUP(Rule!K4381,lvl_3[],2,FALSE),"Нет")</f>
        <v>Анализ даты</v>
      </c>
      <c r="F4381" s="11" t="str">
        <f>IFERROR(INDEX(lvl_4[],MATCH(L4381,lvl_4[ID],0),MATCH(TEXT(K4381,"##0"),lvl_4[#Headers],0)),"Нет")</f>
        <v>Символические звезды</v>
      </c>
      <c r="G4381" s="11" t="str">
        <f>IFERROR(INDEX(lvl_5[],MATCH(M4381,lvl_5[ID],0),MATCH(_xlfn.CONCAT(TEXT(K4381,"##0"),"_",TEXT(L4381,"##0")),lvl_5[#Headers],0)),"Нет")</f>
        <v>Небесная добродетель</v>
      </c>
      <c r="H4381" s="11" t="str">
        <f>IFERROR(INDEX(lvl_6[],MATCH(N4381,lvl_6[ID],0),MATCH(_xlfn.CONCAT(K4381,"_",L4381,"_",M4381),lvl_6[#Headers],0)),"Нет")</f>
        <v>Нет</v>
      </c>
      <c r="I4381" s="12">
        <v>1</v>
      </c>
      <c r="J4381" s="12">
        <v>4</v>
      </c>
      <c r="K4381" s="12">
        <v>1</v>
      </c>
      <c r="L4381" s="12">
        <v>5</v>
      </c>
      <c r="M4381" s="12">
        <v>32</v>
      </c>
      <c r="N4381" s="12">
        <v>57</v>
      </c>
      <c r="O4381" s="12">
        <f>COUNTIF($P$2:P4381,P4381)</f>
        <v>1</v>
      </c>
      <c r="P4381" s="12" t="str">
        <f t="shared" si="264"/>
        <v>141053257</v>
      </c>
      <c r="Q4381" s="12" t="str">
        <f t="shared" si="265"/>
        <v>1410532570001</v>
      </c>
      <c r="R4381" s="20" t="s">
        <v>4038</v>
      </c>
      <c r="U4381" s="12" t="s">
        <v>100</v>
      </c>
      <c r="W4381" s="12" t="s">
        <v>859</v>
      </c>
      <c r="AB4381" s="12" t="s">
        <v>100</v>
      </c>
      <c r="AD4381" s="12" t="s">
        <v>905</v>
      </c>
      <c r="BN4381" s="12">
        <v>1</v>
      </c>
    </row>
    <row r="4382" spans="1:66" ht="45" x14ac:dyDescent="0.25">
      <c r="A4382" s="12">
        <v>1</v>
      </c>
      <c r="B4382" s="11" t="str">
        <f t="shared" si="263"/>
        <v>Общий расчет. Анализ даты. Анализ даты. Символические звезды. Небесная добродетель. Нет</v>
      </c>
      <c r="C4382" s="11" t="str">
        <f>IFERROR(VLOOKUP(I4382,lvl_1[],2,FALSE),"Нет")</f>
        <v>Общий расчет</v>
      </c>
      <c r="D4382" s="11" t="str">
        <f>IFERROR(VLOOKUP(Rule!J4382,lvl_2[],2,FALSE),"Нет")</f>
        <v>Анализ даты</v>
      </c>
      <c r="E4382" s="11" t="str">
        <f>IFERROR(VLOOKUP(Rule!K4382,lvl_3[],2,FALSE),"Нет")</f>
        <v>Анализ даты</v>
      </c>
      <c r="F4382" s="11" t="str">
        <f>IFERROR(INDEX(lvl_4[],MATCH(L4382,lvl_4[ID],0),MATCH(TEXT(K4382,"##0"),lvl_4[#Headers],0)),"Нет")</f>
        <v>Символические звезды</v>
      </c>
      <c r="G4382" s="11" t="str">
        <f>IFERROR(INDEX(lvl_5[],MATCH(M4382,lvl_5[ID],0),MATCH(_xlfn.CONCAT(TEXT(K4382,"##0"),"_",TEXT(L4382,"##0")),lvl_5[#Headers],0)),"Нет")</f>
        <v>Небесная добродетель</v>
      </c>
      <c r="H4382" s="11" t="str">
        <f>IFERROR(INDEX(lvl_6[],MATCH(N4382,lvl_6[ID],0),MATCH(_xlfn.CONCAT(K4382,"_",L4382,"_",M4382),lvl_6[#Headers],0)),"Нет")</f>
        <v>Нет</v>
      </c>
      <c r="I4382" s="12">
        <v>1</v>
      </c>
      <c r="J4382" s="12">
        <v>4</v>
      </c>
      <c r="K4382" s="12">
        <v>1</v>
      </c>
      <c r="L4382" s="12">
        <v>5</v>
      </c>
      <c r="M4382" s="12">
        <v>32</v>
      </c>
      <c r="N4382" s="12">
        <v>58</v>
      </c>
      <c r="O4382" s="12">
        <f>COUNTIF($P$2:P4382,P4382)</f>
        <v>1</v>
      </c>
      <c r="P4382" s="12" t="str">
        <f t="shared" si="264"/>
        <v>141053258</v>
      </c>
      <c r="Q4382" s="12" t="str">
        <f t="shared" si="265"/>
        <v>1410532580001</v>
      </c>
      <c r="R4382" s="20" t="s">
        <v>4039</v>
      </c>
      <c r="U4382" s="12" t="s">
        <v>100</v>
      </c>
      <c r="W4382" s="12" t="s">
        <v>860</v>
      </c>
      <c r="AB4382" s="12" t="s">
        <v>100</v>
      </c>
      <c r="AD4382" s="12" t="s">
        <v>865</v>
      </c>
      <c r="BN4382" s="12">
        <v>1</v>
      </c>
    </row>
    <row r="4383" spans="1:66" ht="45" x14ac:dyDescent="0.25">
      <c r="A4383" s="12">
        <v>1</v>
      </c>
      <c r="B4383" s="11" t="str">
        <f t="shared" si="263"/>
        <v>Общий расчет. Анализ даты. Анализ даты. Символические звезды. Небесная добродетель. Нет</v>
      </c>
      <c r="C4383" s="11" t="str">
        <f>IFERROR(VLOOKUP(I4383,lvl_1[],2,FALSE),"Нет")</f>
        <v>Общий расчет</v>
      </c>
      <c r="D4383" s="11" t="str">
        <f>IFERROR(VLOOKUP(Rule!J4383,lvl_2[],2,FALSE),"Нет")</f>
        <v>Анализ даты</v>
      </c>
      <c r="E4383" s="11" t="str">
        <f>IFERROR(VLOOKUP(Rule!K4383,lvl_3[],2,FALSE),"Нет")</f>
        <v>Анализ даты</v>
      </c>
      <c r="F4383" s="11" t="str">
        <f>IFERROR(INDEX(lvl_4[],MATCH(L4383,lvl_4[ID],0),MATCH(TEXT(K4383,"##0"),lvl_4[#Headers],0)),"Нет")</f>
        <v>Символические звезды</v>
      </c>
      <c r="G4383" s="11" t="str">
        <f>IFERROR(INDEX(lvl_5[],MATCH(M4383,lvl_5[ID],0),MATCH(_xlfn.CONCAT(TEXT(K4383,"##0"),"_",TEXT(L4383,"##0")),lvl_5[#Headers],0)),"Нет")</f>
        <v>Небесная добродетель</v>
      </c>
      <c r="H4383" s="11" t="str">
        <f>IFERROR(INDEX(lvl_6[],MATCH(N4383,lvl_6[ID],0),MATCH(_xlfn.CONCAT(K4383,"_",L4383,"_",M4383),lvl_6[#Headers],0)),"Нет")</f>
        <v>Нет</v>
      </c>
      <c r="I4383" s="12">
        <v>1</v>
      </c>
      <c r="J4383" s="12">
        <v>4</v>
      </c>
      <c r="K4383" s="12">
        <v>1</v>
      </c>
      <c r="L4383" s="12">
        <v>5</v>
      </c>
      <c r="M4383" s="12">
        <v>32</v>
      </c>
      <c r="N4383" s="12">
        <v>59</v>
      </c>
      <c r="O4383" s="12">
        <f>COUNTIF($P$2:P4383,P4383)</f>
        <v>1</v>
      </c>
      <c r="P4383" s="12" t="str">
        <f t="shared" si="264"/>
        <v>141053259</v>
      </c>
      <c r="Q4383" s="12" t="str">
        <f t="shared" si="265"/>
        <v>1410532590001</v>
      </c>
      <c r="R4383" s="20" t="s">
        <v>4040</v>
      </c>
      <c r="U4383" s="12" t="s">
        <v>100</v>
      </c>
      <c r="W4383" s="12" t="s">
        <v>863</v>
      </c>
      <c r="AB4383" s="12" t="s">
        <v>100</v>
      </c>
      <c r="AD4383" s="12" t="s">
        <v>868</v>
      </c>
      <c r="BN4383" s="12">
        <v>1</v>
      </c>
    </row>
    <row r="4384" spans="1:66" ht="45" x14ac:dyDescent="0.25">
      <c r="A4384" s="12">
        <v>1</v>
      </c>
      <c r="B4384" s="11" t="str">
        <f t="shared" si="263"/>
        <v>Общий расчет. Анализ даты. Анализ даты. Символические звезды. Небесная добродетель. Нет</v>
      </c>
      <c r="C4384" s="11" t="str">
        <f>IFERROR(VLOOKUP(I4384,lvl_1[],2,FALSE),"Нет")</f>
        <v>Общий расчет</v>
      </c>
      <c r="D4384" s="11" t="str">
        <f>IFERROR(VLOOKUP(Rule!J4384,lvl_2[],2,FALSE),"Нет")</f>
        <v>Анализ даты</v>
      </c>
      <c r="E4384" s="11" t="str">
        <f>IFERROR(VLOOKUP(Rule!K4384,lvl_3[],2,FALSE),"Нет")</f>
        <v>Анализ даты</v>
      </c>
      <c r="F4384" s="11" t="str">
        <f>IFERROR(INDEX(lvl_4[],MATCH(L4384,lvl_4[ID],0),MATCH(TEXT(K4384,"##0"),lvl_4[#Headers],0)),"Нет")</f>
        <v>Символические звезды</v>
      </c>
      <c r="G4384" s="11" t="str">
        <f>IFERROR(INDEX(lvl_5[],MATCH(M4384,lvl_5[ID],0),MATCH(_xlfn.CONCAT(TEXT(K4384,"##0"),"_",TEXT(L4384,"##0")),lvl_5[#Headers],0)),"Нет")</f>
        <v>Небесная добродетель</v>
      </c>
      <c r="H4384" s="11" t="str">
        <f>IFERROR(INDEX(lvl_6[],MATCH(N4384,lvl_6[ID],0),MATCH(_xlfn.CONCAT(K4384,"_",L4384,"_",M4384),lvl_6[#Headers],0)),"Нет")</f>
        <v>Нет</v>
      </c>
      <c r="I4384" s="12">
        <v>1</v>
      </c>
      <c r="J4384" s="12">
        <v>4</v>
      </c>
      <c r="K4384" s="12">
        <v>1</v>
      </c>
      <c r="L4384" s="12">
        <v>5</v>
      </c>
      <c r="M4384" s="12">
        <v>32</v>
      </c>
      <c r="N4384" s="12">
        <v>60</v>
      </c>
      <c r="O4384" s="12">
        <f>COUNTIF($P$2:P4384,P4384)</f>
        <v>1</v>
      </c>
      <c r="P4384" s="12" t="str">
        <f t="shared" si="264"/>
        <v>141053260</v>
      </c>
      <c r="Q4384" s="12" t="str">
        <f t="shared" si="265"/>
        <v>1410532600001</v>
      </c>
      <c r="R4384" s="20" t="s">
        <v>4041</v>
      </c>
      <c r="U4384" s="12" t="s">
        <v>100</v>
      </c>
      <c r="W4384" s="12" t="s">
        <v>866</v>
      </c>
      <c r="AB4384" s="12" t="s">
        <v>100</v>
      </c>
      <c r="AD4384" s="12" t="s">
        <v>859</v>
      </c>
      <c r="BN4384" s="12">
        <v>1</v>
      </c>
    </row>
    <row r="4385" spans="1:66" ht="45" x14ac:dyDescent="0.25">
      <c r="A4385" s="12">
        <v>1</v>
      </c>
      <c r="B4385" s="11" t="str">
        <f t="shared" si="263"/>
        <v>Общий расчет. Анализ даты. Анализ даты. Символические звезды. Небесная добродетель. Нет</v>
      </c>
      <c r="C4385" s="11" t="str">
        <f>IFERROR(VLOOKUP(I4385,lvl_1[],2,FALSE),"Нет")</f>
        <v>Общий расчет</v>
      </c>
      <c r="D4385" s="11" t="str">
        <f>IFERROR(VLOOKUP(Rule!J4385,lvl_2[],2,FALSE),"Нет")</f>
        <v>Анализ даты</v>
      </c>
      <c r="E4385" s="11" t="str">
        <f>IFERROR(VLOOKUP(Rule!K4385,lvl_3[],2,FALSE),"Нет")</f>
        <v>Анализ даты</v>
      </c>
      <c r="F4385" s="11" t="str">
        <f>IFERROR(INDEX(lvl_4[],MATCH(L4385,lvl_4[ID],0),MATCH(TEXT(K4385,"##0"),lvl_4[#Headers],0)),"Нет")</f>
        <v>Символические звезды</v>
      </c>
      <c r="G4385" s="11" t="str">
        <f>IFERROR(INDEX(lvl_5[],MATCH(M4385,lvl_5[ID],0),MATCH(_xlfn.CONCAT(TEXT(K4385,"##0"),"_",TEXT(L4385,"##0")),lvl_5[#Headers],0)),"Нет")</f>
        <v>Небесная добродетель</v>
      </c>
      <c r="H4385" s="11" t="str">
        <f>IFERROR(INDEX(lvl_6[],MATCH(N4385,lvl_6[ID],0),MATCH(_xlfn.CONCAT(K4385,"_",L4385,"_",M4385),lvl_6[#Headers],0)),"Нет")</f>
        <v>Нет</v>
      </c>
      <c r="I4385" s="12">
        <v>1</v>
      </c>
      <c r="J4385" s="12">
        <v>4</v>
      </c>
      <c r="K4385" s="12">
        <v>1</v>
      </c>
      <c r="L4385" s="12">
        <v>5</v>
      </c>
      <c r="M4385" s="12">
        <v>32</v>
      </c>
      <c r="N4385" s="12">
        <v>61</v>
      </c>
      <c r="O4385" s="12">
        <f>COUNTIF($P$2:P4385,P4385)</f>
        <v>1</v>
      </c>
      <c r="P4385" s="12" t="str">
        <f t="shared" si="264"/>
        <v>141053261</v>
      </c>
      <c r="Q4385" s="12" t="str">
        <f t="shared" si="265"/>
        <v>1410532610001</v>
      </c>
      <c r="R4385" s="20" t="s">
        <v>4042</v>
      </c>
      <c r="U4385" s="12" t="s">
        <v>100</v>
      </c>
      <c r="W4385" s="12" t="s">
        <v>869</v>
      </c>
      <c r="AB4385" s="12" t="s">
        <v>100</v>
      </c>
      <c r="AD4385" s="12" t="s">
        <v>862</v>
      </c>
      <c r="BN4385" s="12">
        <v>1</v>
      </c>
    </row>
    <row r="4386" spans="1:66" ht="60" x14ac:dyDescent="0.25">
      <c r="A4386" s="12">
        <v>1</v>
      </c>
      <c r="B4386" s="11" t="str">
        <f t="shared" si="263"/>
        <v>Общий расчет. Анализ даты. Анализ даты. Символические звезды. Красный луань, Красный феникс, Волшебник Любви. Нет</v>
      </c>
      <c r="C4386" s="11" t="str">
        <f>IFERROR(VLOOKUP(I4386,lvl_1[],2,FALSE),"Нет")</f>
        <v>Общий расчет</v>
      </c>
      <c r="D4386" s="11" t="str">
        <f>IFERROR(VLOOKUP(Rule!J4386,lvl_2[],2,FALSE),"Нет")</f>
        <v>Анализ даты</v>
      </c>
      <c r="E4386" s="11" t="str">
        <f>IFERROR(VLOOKUP(Rule!K4386,lvl_3[],2,FALSE),"Нет")</f>
        <v>Анализ даты</v>
      </c>
      <c r="F4386" s="11" t="str">
        <f>IFERROR(INDEX(lvl_4[],MATCH(L4386,lvl_4[ID],0),MATCH(TEXT(K4386,"##0"),lvl_4[#Headers],0)),"Нет")</f>
        <v>Символические звезды</v>
      </c>
      <c r="G4386" s="11" t="str">
        <f>IFERROR(INDEX(lvl_5[],MATCH(M4386,lvl_5[ID],0),MATCH(_xlfn.CONCAT(TEXT(K4386,"##0"),"_",TEXT(L4386,"##0")),lvl_5[#Headers],0)),"Нет")</f>
        <v>Красный луань, Красный феникс, Волшебник Любви</v>
      </c>
      <c r="H4386" s="11" t="str">
        <f>IFERROR(INDEX(lvl_6[],MATCH(N4386,lvl_6[ID],0),MATCH(_xlfn.CONCAT(K4386,"_",L4386,"_",M4386),lvl_6[#Headers],0)),"Нет")</f>
        <v>Нет</v>
      </c>
      <c r="I4386" s="12">
        <v>1</v>
      </c>
      <c r="J4386" s="12">
        <v>4</v>
      </c>
      <c r="K4386" s="12">
        <v>1</v>
      </c>
      <c r="L4386" s="12">
        <v>5</v>
      </c>
      <c r="M4386" s="12">
        <v>10</v>
      </c>
      <c r="N4386" s="12">
        <v>62</v>
      </c>
      <c r="O4386" s="12">
        <f>COUNTIF($P$2:P4386,P4386)</f>
        <v>1</v>
      </c>
      <c r="P4386" s="12" t="str">
        <f t="shared" si="264"/>
        <v>141051062</v>
      </c>
      <c r="Q4386" s="12" t="str">
        <f t="shared" si="265"/>
        <v>1410510620001</v>
      </c>
      <c r="R4386" s="20" t="s">
        <v>4043</v>
      </c>
      <c r="U4386" s="12" t="s">
        <v>100</v>
      </c>
      <c r="W4386" s="12" t="s">
        <v>869</v>
      </c>
      <c r="AI4386" s="12" t="s">
        <v>100</v>
      </c>
      <c r="AK4386" s="12" t="s">
        <v>860</v>
      </c>
      <c r="BN4386" s="12">
        <v>1</v>
      </c>
    </row>
    <row r="4387" spans="1:66" ht="60" x14ac:dyDescent="0.25">
      <c r="A4387" s="12">
        <v>1</v>
      </c>
      <c r="B4387" s="11" t="str">
        <f t="shared" si="263"/>
        <v>Общий расчет. Анализ даты. Анализ даты. Символические звезды. Красный луань, Красный феникс, Волшебник Любви. Нет</v>
      </c>
      <c r="C4387" s="11" t="str">
        <f>IFERROR(VLOOKUP(I4387,lvl_1[],2,FALSE),"Нет")</f>
        <v>Общий расчет</v>
      </c>
      <c r="D4387" s="11" t="str">
        <f>IFERROR(VLOOKUP(Rule!J4387,lvl_2[],2,FALSE),"Нет")</f>
        <v>Анализ даты</v>
      </c>
      <c r="E4387" s="11" t="str">
        <f>IFERROR(VLOOKUP(Rule!K4387,lvl_3[],2,FALSE),"Нет")</f>
        <v>Анализ даты</v>
      </c>
      <c r="F4387" s="11" t="str">
        <f>IFERROR(INDEX(lvl_4[],MATCH(L4387,lvl_4[ID],0),MATCH(TEXT(K4387,"##0"),lvl_4[#Headers],0)),"Нет")</f>
        <v>Символические звезды</v>
      </c>
      <c r="G4387" s="11" t="str">
        <f>IFERROR(INDEX(lvl_5[],MATCH(M4387,lvl_5[ID],0),MATCH(_xlfn.CONCAT(TEXT(K4387,"##0"),"_",TEXT(L4387,"##0")),lvl_5[#Headers],0)),"Нет")</f>
        <v>Красный луань, Красный феникс, Волшебник Любви</v>
      </c>
      <c r="H4387" s="11" t="str">
        <f>IFERROR(INDEX(lvl_6[],MATCH(N4387,lvl_6[ID],0),MATCH(_xlfn.CONCAT(K4387,"_",L4387,"_",M4387),lvl_6[#Headers],0)),"Нет")</f>
        <v>Нет</v>
      </c>
      <c r="I4387" s="12">
        <v>1</v>
      </c>
      <c r="J4387" s="12">
        <v>4</v>
      </c>
      <c r="K4387" s="12">
        <v>1</v>
      </c>
      <c r="L4387" s="12">
        <v>5</v>
      </c>
      <c r="M4387" s="12">
        <v>10</v>
      </c>
      <c r="N4387" s="12">
        <v>63</v>
      </c>
      <c r="O4387" s="12">
        <f>COUNTIF($P$2:P4387,P4387)</f>
        <v>1</v>
      </c>
      <c r="P4387" s="12" t="str">
        <f t="shared" si="264"/>
        <v>141051063</v>
      </c>
      <c r="Q4387" s="12" t="str">
        <f t="shared" si="265"/>
        <v>1410510630001</v>
      </c>
      <c r="R4387" s="20" t="s">
        <v>4044</v>
      </c>
      <c r="U4387" s="12" t="s">
        <v>100</v>
      </c>
      <c r="W4387" s="12" t="s">
        <v>870</v>
      </c>
      <c r="AI4387" s="12" t="s">
        <v>100</v>
      </c>
      <c r="AK4387" s="12" t="s">
        <v>859</v>
      </c>
      <c r="BN4387" s="12">
        <v>1</v>
      </c>
    </row>
    <row r="4388" spans="1:66" ht="60" x14ac:dyDescent="0.25">
      <c r="A4388" s="12">
        <v>1</v>
      </c>
      <c r="B4388" s="11" t="str">
        <f t="shared" si="263"/>
        <v>Общий расчет. Анализ даты. Анализ даты. Символические звезды. Красный луань, Красный феникс, Волшебник Любви. Нет</v>
      </c>
      <c r="C4388" s="11" t="str">
        <f>IFERROR(VLOOKUP(I4388,lvl_1[],2,FALSE),"Нет")</f>
        <v>Общий расчет</v>
      </c>
      <c r="D4388" s="11" t="str">
        <f>IFERROR(VLOOKUP(Rule!J4388,lvl_2[],2,FALSE),"Нет")</f>
        <v>Анализ даты</v>
      </c>
      <c r="E4388" s="11" t="str">
        <f>IFERROR(VLOOKUP(Rule!K4388,lvl_3[],2,FALSE),"Нет")</f>
        <v>Анализ даты</v>
      </c>
      <c r="F4388" s="11" t="str">
        <f>IFERROR(INDEX(lvl_4[],MATCH(L4388,lvl_4[ID],0),MATCH(TEXT(K4388,"##0"),lvl_4[#Headers],0)),"Нет")</f>
        <v>Символические звезды</v>
      </c>
      <c r="G4388" s="11" t="str">
        <f>IFERROR(INDEX(lvl_5[],MATCH(M4388,lvl_5[ID],0),MATCH(_xlfn.CONCAT(TEXT(K4388,"##0"),"_",TEXT(L4388,"##0")),lvl_5[#Headers],0)),"Нет")</f>
        <v>Красный луань, Красный феникс, Волшебник Любви</v>
      </c>
      <c r="H4388" s="11" t="str">
        <f>IFERROR(INDEX(lvl_6[],MATCH(N4388,lvl_6[ID],0),MATCH(_xlfn.CONCAT(K4388,"_",L4388,"_",M4388),lvl_6[#Headers],0)),"Нет")</f>
        <v>Нет</v>
      </c>
      <c r="I4388" s="12">
        <v>1</v>
      </c>
      <c r="J4388" s="12">
        <v>4</v>
      </c>
      <c r="K4388" s="12">
        <v>1</v>
      </c>
      <c r="L4388" s="12">
        <v>5</v>
      </c>
      <c r="M4388" s="12">
        <v>10</v>
      </c>
      <c r="N4388" s="12">
        <v>64</v>
      </c>
      <c r="O4388" s="12">
        <f>COUNTIF($P$2:P4388,P4388)</f>
        <v>1</v>
      </c>
      <c r="P4388" s="12" t="str">
        <f t="shared" si="264"/>
        <v>141051064</v>
      </c>
      <c r="Q4388" s="12" t="str">
        <f t="shared" si="265"/>
        <v>1410510640001</v>
      </c>
      <c r="R4388" s="20" t="s">
        <v>4045</v>
      </c>
      <c r="U4388" s="12" t="s">
        <v>100</v>
      </c>
      <c r="W4388" s="12" t="s">
        <v>859</v>
      </c>
      <c r="AI4388" s="12" t="s">
        <v>100</v>
      </c>
      <c r="AK4388" s="12" t="s">
        <v>870</v>
      </c>
      <c r="BN4388" s="12">
        <v>1</v>
      </c>
    </row>
    <row r="4389" spans="1:66" ht="60" x14ac:dyDescent="0.25">
      <c r="A4389" s="12">
        <v>1</v>
      </c>
      <c r="B4389" s="11" t="str">
        <f t="shared" ref="B4389:B4452" si="266">_xlfn.CONCAT(C4389,". ", D4389,". ", E4389,". ", F4389,". ", G4389,". ", H4389)</f>
        <v>Общий расчет. Анализ даты. Анализ даты. Символические звезды. Красный луань, Красный феникс, Волшебник Любви. Нет</v>
      </c>
      <c r="C4389" s="11" t="str">
        <f>IFERROR(VLOOKUP(I4389,lvl_1[],2,FALSE),"Нет")</f>
        <v>Общий расчет</v>
      </c>
      <c r="D4389" s="11" t="str">
        <f>IFERROR(VLOOKUP(Rule!J4389,lvl_2[],2,FALSE),"Нет")</f>
        <v>Анализ даты</v>
      </c>
      <c r="E4389" s="11" t="str">
        <f>IFERROR(VLOOKUP(Rule!K4389,lvl_3[],2,FALSE),"Нет")</f>
        <v>Анализ даты</v>
      </c>
      <c r="F4389" s="11" t="str">
        <f>IFERROR(INDEX(lvl_4[],MATCH(L4389,lvl_4[ID],0),MATCH(TEXT(K4389,"##0"),lvl_4[#Headers],0)),"Нет")</f>
        <v>Символические звезды</v>
      </c>
      <c r="G4389" s="11" t="str">
        <f>IFERROR(INDEX(lvl_5[],MATCH(M4389,lvl_5[ID],0),MATCH(_xlfn.CONCAT(TEXT(K4389,"##0"),"_",TEXT(L4389,"##0")),lvl_5[#Headers],0)),"Нет")</f>
        <v>Красный луань, Красный феникс, Волшебник Любви</v>
      </c>
      <c r="H4389" s="11" t="str">
        <f>IFERROR(INDEX(lvl_6[],MATCH(N4389,lvl_6[ID],0),MATCH(_xlfn.CONCAT(K4389,"_",L4389,"_",M4389),lvl_6[#Headers],0)),"Нет")</f>
        <v>Нет</v>
      </c>
      <c r="I4389" s="12">
        <v>1</v>
      </c>
      <c r="J4389" s="12">
        <v>4</v>
      </c>
      <c r="K4389" s="12">
        <v>1</v>
      </c>
      <c r="L4389" s="12">
        <v>5</v>
      </c>
      <c r="M4389" s="12">
        <v>10</v>
      </c>
      <c r="N4389" s="12">
        <v>65</v>
      </c>
      <c r="O4389" s="12">
        <f>COUNTIF($P$2:P4389,P4389)</f>
        <v>1</v>
      </c>
      <c r="P4389" s="12" t="str">
        <f t="shared" ref="P4389:P4452" si="267">_xlfn.CONCAT(I4389,
J4389,
K4389,
IF(LEN(L4389)=1,_xlfn.CONCAT(0,L4389),L4389),
IF(LEN(M4389)=1,_xlfn.CONCAT(0,M4389),M4389),
IF(LEN(N4389)=1,_xlfn.CONCAT(0,N4389),N4389))</f>
        <v>141051065</v>
      </c>
      <c r="Q4389" s="12" t="str">
        <f t="shared" ref="Q4389:Q4452" si="268">_xlfn.CONCAT(I4389,
J4389,
K4389,
IF(LEN(L4389)=1,_xlfn.CONCAT(0,L4389),L4389),
IF(LEN(M4389)=1,_xlfn.CONCAT(0,M4389),M4389),
IF(LEN(N4389)=1,_xlfn.CONCAT(0,N4389),N4389),
IF(LEN(O4389)=1,_xlfn.CONCAT("000",O4389),IF(LEN(O4389)=2,_xlfn.CONCAT("00",O4389),IF(LEN(O4389)=3,_xlfn.CONCAT(0,O4389),O4389))))</f>
        <v>1410510650001</v>
      </c>
      <c r="R4389" s="20" t="s">
        <v>4046</v>
      </c>
      <c r="U4389" s="12" t="s">
        <v>100</v>
      </c>
      <c r="W4389" s="12" t="s">
        <v>860</v>
      </c>
      <c r="AI4389" s="12" t="s">
        <v>100</v>
      </c>
      <c r="AK4389" s="12" t="s">
        <v>869</v>
      </c>
      <c r="BN4389" s="12">
        <v>1</v>
      </c>
    </row>
    <row r="4390" spans="1:66" ht="60" x14ac:dyDescent="0.25">
      <c r="A4390" s="12">
        <v>1</v>
      </c>
      <c r="B4390" s="11" t="str">
        <f t="shared" si="266"/>
        <v>Общий расчет. Анализ даты. Анализ даты. Символические звезды. Красный луань, Красный феникс, Волшебник Любви. Нет</v>
      </c>
      <c r="C4390" s="11" t="str">
        <f>IFERROR(VLOOKUP(I4390,lvl_1[],2,FALSE),"Нет")</f>
        <v>Общий расчет</v>
      </c>
      <c r="D4390" s="11" t="str">
        <f>IFERROR(VLOOKUP(Rule!J4390,lvl_2[],2,FALSE),"Нет")</f>
        <v>Анализ даты</v>
      </c>
      <c r="E4390" s="11" t="str">
        <f>IFERROR(VLOOKUP(Rule!K4390,lvl_3[],2,FALSE),"Нет")</f>
        <v>Анализ даты</v>
      </c>
      <c r="F4390" s="11" t="str">
        <f>IFERROR(INDEX(lvl_4[],MATCH(L4390,lvl_4[ID],0),MATCH(TEXT(K4390,"##0"),lvl_4[#Headers],0)),"Нет")</f>
        <v>Символические звезды</v>
      </c>
      <c r="G4390" s="11" t="str">
        <f>IFERROR(INDEX(lvl_5[],MATCH(M4390,lvl_5[ID],0),MATCH(_xlfn.CONCAT(TEXT(K4390,"##0"),"_",TEXT(L4390,"##0")),lvl_5[#Headers],0)),"Нет")</f>
        <v>Красный луань, Красный феникс, Волшебник Любви</v>
      </c>
      <c r="H4390" s="11" t="str">
        <f>IFERROR(INDEX(lvl_6[],MATCH(N4390,lvl_6[ID],0),MATCH(_xlfn.CONCAT(K4390,"_",L4390,"_",M4390),lvl_6[#Headers],0)),"Нет")</f>
        <v>Нет</v>
      </c>
      <c r="I4390" s="12">
        <v>1</v>
      </c>
      <c r="J4390" s="12">
        <v>4</v>
      </c>
      <c r="K4390" s="12">
        <v>1</v>
      </c>
      <c r="L4390" s="12">
        <v>5</v>
      </c>
      <c r="M4390" s="12">
        <v>10</v>
      </c>
      <c r="N4390" s="12">
        <v>66</v>
      </c>
      <c r="O4390" s="12">
        <f>COUNTIF($P$2:P4390,P4390)</f>
        <v>1</v>
      </c>
      <c r="P4390" s="12" t="str">
        <f t="shared" si="267"/>
        <v>141051066</v>
      </c>
      <c r="Q4390" s="12" t="str">
        <f t="shared" si="268"/>
        <v>1410510660001</v>
      </c>
      <c r="R4390" s="20" t="s">
        <v>4047</v>
      </c>
      <c r="U4390" s="12" t="s">
        <v>100</v>
      </c>
      <c r="W4390" s="12" t="s">
        <v>861</v>
      </c>
      <c r="AI4390" s="12" t="s">
        <v>100</v>
      </c>
      <c r="AK4390" s="12" t="s">
        <v>868</v>
      </c>
      <c r="BN4390" s="12">
        <v>1</v>
      </c>
    </row>
    <row r="4391" spans="1:66" ht="60" x14ac:dyDescent="0.25">
      <c r="A4391" s="12">
        <v>1</v>
      </c>
      <c r="B4391" s="11" t="str">
        <f t="shared" si="266"/>
        <v>Общий расчет. Анализ даты. Анализ даты. Символические звезды. Красный луань, Красный феникс, Волшебник Любви. Нет</v>
      </c>
      <c r="C4391" s="11" t="str">
        <f>IFERROR(VLOOKUP(I4391,lvl_1[],2,FALSE),"Нет")</f>
        <v>Общий расчет</v>
      </c>
      <c r="D4391" s="11" t="str">
        <f>IFERROR(VLOOKUP(Rule!J4391,lvl_2[],2,FALSE),"Нет")</f>
        <v>Анализ даты</v>
      </c>
      <c r="E4391" s="11" t="str">
        <f>IFERROR(VLOOKUP(Rule!K4391,lvl_3[],2,FALSE),"Нет")</f>
        <v>Анализ даты</v>
      </c>
      <c r="F4391" s="11" t="str">
        <f>IFERROR(INDEX(lvl_4[],MATCH(L4391,lvl_4[ID],0),MATCH(TEXT(K4391,"##0"),lvl_4[#Headers],0)),"Нет")</f>
        <v>Символические звезды</v>
      </c>
      <c r="G4391" s="11" t="str">
        <f>IFERROR(INDEX(lvl_5[],MATCH(M4391,lvl_5[ID],0),MATCH(_xlfn.CONCAT(TEXT(K4391,"##0"),"_",TEXT(L4391,"##0")),lvl_5[#Headers],0)),"Нет")</f>
        <v>Красный луань, Красный феникс, Волшебник Любви</v>
      </c>
      <c r="H4391" s="11" t="str">
        <f>IFERROR(INDEX(lvl_6[],MATCH(N4391,lvl_6[ID],0),MATCH(_xlfn.CONCAT(K4391,"_",L4391,"_",M4391),lvl_6[#Headers],0)),"Нет")</f>
        <v>Нет</v>
      </c>
      <c r="I4391" s="12">
        <v>1</v>
      </c>
      <c r="J4391" s="12">
        <v>4</v>
      </c>
      <c r="K4391" s="12">
        <v>1</v>
      </c>
      <c r="L4391" s="12">
        <v>5</v>
      </c>
      <c r="M4391" s="12">
        <v>10</v>
      </c>
      <c r="N4391" s="12">
        <v>67</v>
      </c>
      <c r="O4391" s="12">
        <f>COUNTIF($P$2:P4391,P4391)</f>
        <v>1</v>
      </c>
      <c r="P4391" s="12" t="str">
        <f t="shared" si="267"/>
        <v>141051067</v>
      </c>
      <c r="Q4391" s="12" t="str">
        <f t="shared" si="268"/>
        <v>1410510670001</v>
      </c>
      <c r="R4391" s="20" t="s">
        <v>4048</v>
      </c>
      <c r="U4391" s="12" t="s">
        <v>100</v>
      </c>
      <c r="W4391" s="12" t="s">
        <v>862</v>
      </c>
      <c r="AI4391" s="12" t="s">
        <v>100</v>
      </c>
      <c r="AK4391" s="12" t="s">
        <v>867</v>
      </c>
      <c r="BN4391" s="12">
        <v>1</v>
      </c>
    </row>
    <row r="4392" spans="1:66" ht="60" x14ac:dyDescent="0.25">
      <c r="A4392" s="12">
        <v>1</v>
      </c>
      <c r="B4392" s="11" t="str">
        <f t="shared" si="266"/>
        <v>Общий расчет. Анализ даты. Анализ даты. Символические звезды. Красный луань, Красный феникс, Волшебник Любви. Нет</v>
      </c>
      <c r="C4392" s="11" t="str">
        <f>IFERROR(VLOOKUP(I4392,lvl_1[],2,FALSE),"Нет")</f>
        <v>Общий расчет</v>
      </c>
      <c r="D4392" s="11" t="str">
        <f>IFERROR(VLOOKUP(Rule!J4392,lvl_2[],2,FALSE),"Нет")</f>
        <v>Анализ даты</v>
      </c>
      <c r="E4392" s="11" t="str">
        <f>IFERROR(VLOOKUP(Rule!K4392,lvl_3[],2,FALSE),"Нет")</f>
        <v>Анализ даты</v>
      </c>
      <c r="F4392" s="11" t="str">
        <f>IFERROR(INDEX(lvl_4[],MATCH(L4392,lvl_4[ID],0),MATCH(TEXT(K4392,"##0"),lvl_4[#Headers],0)),"Нет")</f>
        <v>Символические звезды</v>
      </c>
      <c r="G4392" s="11" t="str">
        <f>IFERROR(INDEX(lvl_5[],MATCH(M4392,lvl_5[ID],0),MATCH(_xlfn.CONCAT(TEXT(K4392,"##0"),"_",TEXT(L4392,"##0")),lvl_5[#Headers],0)),"Нет")</f>
        <v>Красный луань, Красный феникс, Волшебник Любви</v>
      </c>
      <c r="H4392" s="11" t="str">
        <f>IFERROR(INDEX(lvl_6[],MATCH(N4392,lvl_6[ID],0),MATCH(_xlfn.CONCAT(K4392,"_",L4392,"_",M4392),lvl_6[#Headers],0)),"Нет")</f>
        <v>Нет</v>
      </c>
      <c r="I4392" s="12">
        <v>1</v>
      </c>
      <c r="J4392" s="12">
        <v>4</v>
      </c>
      <c r="K4392" s="12">
        <v>1</v>
      </c>
      <c r="L4392" s="12">
        <v>5</v>
      </c>
      <c r="M4392" s="12">
        <v>10</v>
      </c>
      <c r="N4392" s="12">
        <v>68</v>
      </c>
      <c r="O4392" s="12">
        <f>COUNTIF($P$2:P4392,P4392)</f>
        <v>1</v>
      </c>
      <c r="P4392" s="12" t="str">
        <f t="shared" si="267"/>
        <v>141051068</v>
      </c>
      <c r="Q4392" s="12" t="str">
        <f t="shared" si="268"/>
        <v>1410510680001</v>
      </c>
      <c r="R4392" s="20" t="s">
        <v>4049</v>
      </c>
      <c r="U4392" s="12" t="s">
        <v>100</v>
      </c>
      <c r="W4392" s="12" t="s">
        <v>863</v>
      </c>
      <c r="AI4392" s="12" t="s">
        <v>100</v>
      </c>
      <c r="AK4392" s="12" t="s">
        <v>866</v>
      </c>
      <c r="BN4392" s="12">
        <v>1</v>
      </c>
    </row>
    <row r="4393" spans="1:66" ht="60" x14ac:dyDescent="0.25">
      <c r="A4393" s="12">
        <v>1</v>
      </c>
      <c r="B4393" s="11" t="str">
        <f t="shared" si="266"/>
        <v>Общий расчет. Анализ даты. Анализ даты. Символические звезды. Красный луань, Красный феникс, Волшебник Любви. Нет</v>
      </c>
      <c r="C4393" s="11" t="str">
        <f>IFERROR(VLOOKUP(I4393,lvl_1[],2,FALSE),"Нет")</f>
        <v>Общий расчет</v>
      </c>
      <c r="D4393" s="11" t="str">
        <f>IFERROR(VLOOKUP(Rule!J4393,lvl_2[],2,FALSE),"Нет")</f>
        <v>Анализ даты</v>
      </c>
      <c r="E4393" s="11" t="str">
        <f>IFERROR(VLOOKUP(Rule!K4393,lvl_3[],2,FALSE),"Нет")</f>
        <v>Анализ даты</v>
      </c>
      <c r="F4393" s="11" t="str">
        <f>IFERROR(INDEX(lvl_4[],MATCH(L4393,lvl_4[ID],0),MATCH(TEXT(K4393,"##0"),lvl_4[#Headers],0)),"Нет")</f>
        <v>Символические звезды</v>
      </c>
      <c r="G4393" s="11" t="str">
        <f>IFERROR(INDEX(lvl_5[],MATCH(M4393,lvl_5[ID],0),MATCH(_xlfn.CONCAT(TEXT(K4393,"##0"),"_",TEXT(L4393,"##0")),lvl_5[#Headers],0)),"Нет")</f>
        <v>Красный луань, Красный феникс, Волшебник Любви</v>
      </c>
      <c r="H4393" s="11" t="str">
        <f>IFERROR(INDEX(lvl_6[],MATCH(N4393,lvl_6[ID],0),MATCH(_xlfn.CONCAT(K4393,"_",L4393,"_",M4393),lvl_6[#Headers],0)),"Нет")</f>
        <v>Нет</v>
      </c>
      <c r="I4393" s="12">
        <v>1</v>
      </c>
      <c r="J4393" s="12">
        <v>4</v>
      </c>
      <c r="K4393" s="12">
        <v>1</v>
      </c>
      <c r="L4393" s="12">
        <v>5</v>
      </c>
      <c r="M4393" s="12">
        <v>10</v>
      </c>
      <c r="N4393" s="12">
        <v>69</v>
      </c>
      <c r="O4393" s="12">
        <f>COUNTIF($P$2:P4393,P4393)</f>
        <v>1</v>
      </c>
      <c r="P4393" s="12" t="str">
        <f t="shared" si="267"/>
        <v>141051069</v>
      </c>
      <c r="Q4393" s="12" t="str">
        <f t="shared" si="268"/>
        <v>1410510690001</v>
      </c>
      <c r="R4393" s="20" t="s">
        <v>4050</v>
      </c>
      <c r="U4393" s="12" t="s">
        <v>100</v>
      </c>
      <c r="W4393" s="12" t="s">
        <v>864</v>
      </c>
      <c r="AI4393" s="12" t="s">
        <v>100</v>
      </c>
      <c r="AK4393" s="12" t="s">
        <v>865</v>
      </c>
      <c r="BN4393" s="12">
        <v>1</v>
      </c>
    </row>
    <row r="4394" spans="1:66" ht="60" x14ac:dyDescent="0.25">
      <c r="A4394" s="12">
        <v>1</v>
      </c>
      <c r="B4394" s="11" t="str">
        <f t="shared" si="266"/>
        <v>Общий расчет. Анализ даты. Анализ даты. Символические звезды. Красный луань, Красный феникс, Волшебник Любви. Нет</v>
      </c>
      <c r="C4394" s="11" t="str">
        <f>IFERROR(VLOOKUP(I4394,lvl_1[],2,FALSE),"Нет")</f>
        <v>Общий расчет</v>
      </c>
      <c r="D4394" s="11" t="str">
        <f>IFERROR(VLOOKUP(Rule!J4394,lvl_2[],2,FALSE),"Нет")</f>
        <v>Анализ даты</v>
      </c>
      <c r="E4394" s="11" t="str">
        <f>IFERROR(VLOOKUP(Rule!K4394,lvl_3[],2,FALSE),"Нет")</f>
        <v>Анализ даты</v>
      </c>
      <c r="F4394" s="11" t="str">
        <f>IFERROR(INDEX(lvl_4[],MATCH(L4394,lvl_4[ID],0),MATCH(TEXT(K4394,"##0"),lvl_4[#Headers],0)),"Нет")</f>
        <v>Символические звезды</v>
      </c>
      <c r="G4394" s="11" t="str">
        <f>IFERROR(INDEX(lvl_5[],MATCH(M4394,lvl_5[ID],0),MATCH(_xlfn.CONCAT(TEXT(K4394,"##0"),"_",TEXT(L4394,"##0")),lvl_5[#Headers],0)),"Нет")</f>
        <v>Красный луань, Красный феникс, Волшебник Любви</v>
      </c>
      <c r="H4394" s="11" t="str">
        <f>IFERROR(INDEX(lvl_6[],MATCH(N4394,lvl_6[ID],0),MATCH(_xlfn.CONCAT(K4394,"_",L4394,"_",M4394),lvl_6[#Headers],0)),"Нет")</f>
        <v>Нет</v>
      </c>
      <c r="I4394" s="12">
        <v>1</v>
      </c>
      <c r="J4394" s="12">
        <v>4</v>
      </c>
      <c r="K4394" s="12">
        <v>1</v>
      </c>
      <c r="L4394" s="12">
        <v>5</v>
      </c>
      <c r="M4394" s="12">
        <v>10</v>
      </c>
      <c r="N4394" s="12">
        <v>70</v>
      </c>
      <c r="O4394" s="12">
        <f>COUNTIF($P$2:P4394,P4394)</f>
        <v>1</v>
      </c>
      <c r="P4394" s="12" t="str">
        <f t="shared" si="267"/>
        <v>141051070</v>
      </c>
      <c r="Q4394" s="12" t="str">
        <f t="shared" si="268"/>
        <v>1410510700001</v>
      </c>
      <c r="R4394" s="20" t="s">
        <v>4051</v>
      </c>
      <c r="U4394" s="12" t="s">
        <v>100</v>
      </c>
      <c r="W4394" s="12" t="s">
        <v>865</v>
      </c>
      <c r="AI4394" s="12" t="s">
        <v>100</v>
      </c>
      <c r="AK4394" s="12" t="s">
        <v>864</v>
      </c>
      <c r="BN4394" s="12">
        <v>1</v>
      </c>
    </row>
    <row r="4395" spans="1:66" ht="60" x14ac:dyDescent="0.25">
      <c r="A4395" s="12">
        <v>1</v>
      </c>
      <c r="B4395" s="11" t="str">
        <f t="shared" si="266"/>
        <v>Общий расчет. Анализ даты. Анализ даты. Символические звезды. Красный луань, Красный феникс, Волшебник Любви. Нет</v>
      </c>
      <c r="C4395" s="11" t="str">
        <f>IFERROR(VLOOKUP(I4395,lvl_1[],2,FALSE),"Нет")</f>
        <v>Общий расчет</v>
      </c>
      <c r="D4395" s="11" t="str">
        <f>IFERROR(VLOOKUP(Rule!J4395,lvl_2[],2,FALSE),"Нет")</f>
        <v>Анализ даты</v>
      </c>
      <c r="E4395" s="11" t="str">
        <f>IFERROR(VLOOKUP(Rule!K4395,lvl_3[],2,FALSE),"Нет")</f>
        <v>Анализ даты</v>
      </c>
      <c r="F4395" s="11" t="str">
        <f>IFERROR(INDEX(lvl_4[],MATCH(L4395,lvl_4[ID],0),MATCH(TEXT(K4395,"##0"),lvl_4[#Headers],0)),"Нет")</f>
        <v>Символические звезды</v>
      </c>
      <c r="G4395" s="11" t="str">
        <f>IFERROR(INDEX(lvl_5[],MATCH(M4395,lvl_5[ID],0),MATCH(_xlfn.CONCAT(TEXT(K4395,"##0"),"_",TEXT(L4395,"##0")),lvl_5[#Headers],0)),"Нет")</f>
        <v>Красный луань, Красный феникс, Волшебник Любви</v>
      </c>
      <c r="H4395" s="11" t="str">
        <f>IFERROR(INDEX(lvl_6[],MATCH(N4395,lvl_6[ID],0),MATCH(_xlfn.CONCAT(K4395,"_",L4395,"_",M4395),lvl_6[#Headers],0)),"Нет")</f>
        <v>Нет</v>
      </c>
      <c r="I4395" s="12">
        <v>1</v>
      </c>
      <c r="J4395" s="12">
        <v>4</v>
      </c>
      <c r="K4395" s="12">
        <v>1</v>
      </c>
      <c r="L4395" s="12">
        <v>5</v>
      </c>
      <c r="M4395" s="12">
        <v>10</v>
      </c>
      <c r="N4395" s="12">
        <v>71</v>
      </c>
      <c r="O4395" s="12">
        <f>COUNTIF($P$2:P4395,P4395)</f>
        <v>1</v>
      </c>
      <c r="P4395" s="12" t="str">
        <f t="shared" si="267"/>
        <v>141051071</v>
      </c>
      <c r="Q4395" s="12" t="str">
        <f t="shared" si="268"/>
        <v>1410510710001</v>
      </c>
      <c r="R4395" s="20" t="s">
        <v>4052</v>
      </c>
      <c r="U4395" s="12" t="s">
        <v>100</v>
      </c>
      <c r="W4395" s="12" t="s">
        <v>866</v>
      </c>
      <c r="AI4395" s="12" t="s">
        <v>100</v>
      </c>
      <c r="AK4395" s="12" t="s">
        <v>863</v>
      </c>
      <c r="BN4395" s="12">
        <v>1</v>
      </c>
    </row>
    <row r="4396" spans="1:66" ht="60" x14ac:dyDescent="0.25">
      <c r="A4396" s="12">
        <v>1</v>
      </c>
      <c r="B4396" s="11" t="str">
        <f t="shared" si="266"/>
        <v>Общий расчет. Анализ даты. Анализ даты. Символические звезды. Красный луань, Красный феникс, Волшебник Любви. Нет</v>
      </c>
      <c r="C4396" s="11" t="str">
        <f>IFERROR(VLOOKUP(I4396,lvl_1[],2,FALSE),"Нет")</f>
        <v>Общий расчет</v>
      </c>
      <c r="D4396" s="11" t="str">
        <f>IFERROR(VLOOKUP(Rule!J4396,lvl_2[],2,FALSE),"Нет")</f>
        <v>Анализ даты</v>
      </c>
      <c r="E4396" s="11" t="str">
        <f>IFERROR(VLOOKUP(Rule!K4396,lvl_3[],2,FALSE),"Нет")</f>
        <v>Анализ даты</v>
      </c>
      <c r="F4396" s="11" t="str">
        <f>IFERROR(INDEX(lvl_4[],MATCH(L4396,lvl_4[ID],0),MATCH(TEXT(K4396,"##0"),lvl_4[#Headers],0)),"Нет")</f>
        <v>Символические звезды</v>
      </c>
      <c r="G4396" s="11" t="str">
        <f>IFERROR(INDEX(lvl_5[],MATCH(M4396,lvl_5[ID],0),MATCH(_xlfn.CONCAT(TEXT(K4396,"##0"),"_",TEXT(L4396,"##0")),lvl_5[#Headers],0)),"Нет")</f>
        <v>Красный луань, Красный феникс, Волшебник Любви</v>
      </c>
      <c r="H4396" s="11" t="str">
        <f>IFERROR(INDEX(lvl_6[],MATCH(N4396,lvl_6[ID],0),MATCH(_xlfn.CONCAT(K4396,"_",L4396,"_",M4396),lvl_6[#Headers],0)),"Нет")</f>
        <v>Нет</v>
      </c>
      <c r="I4396" s="12">
        <v>1</v>
      </c>
      <c r="J4396" s="12">
        <v>4</v>
      </c>
      <c r="K4396" s="12">
        <v>1</v>
      </c>
      <c r="L4396" s="12">
        <v>5</v>
      </c>
      <c r="M4396" s="12">
        <v>10</v>
      </c>
      <c r="N4396" s="12">
        <v>72</v>
      </c>
      <c r="O4396" s="12">
        <f>COUNTIF($P$2:P4396,P4396)</f>
        <v>1</v>
      </c>
      <c r="P4396" s="12" t="str">
        <f t="shared" si="267"/>
        <v>141051072</v>
      </c>
      <c r="Q4396" s="12" t="str">
        <f t="shared" si="268"/>
        <v>1410510720001</v>
      </c>
      <c r="R4396" s="20" t="s">
        <v>4053</v>
      </c>
      <c r="U4396" s="12" t="s">
        <v>100</v>
      </c>
      <c r="W4396" s="12" t="s">
        <v>867</v>
      </c>
      <c r="AI4396" s="12" t="s">
        <v>100</v>
      </c>
      <c r="AK4396" s="12" t="s">
        <v>862</v>
      </c>
      <c r="BN4396" s="12">
        <v>1</v>
      </c>
    </row>
    <row r="4397" spans="1:66" ht="60" x14ac:dyDescent="0.25">
      <c r="A4397" s="12">
        <v>1</v>
      </c>
      <c r="B4397" s="11" t="str">
        <f t="shared" si="266"/>
        <v>Общий расчет. Анализ даты. Анализ даты. Символические звезды. Красный луань, Красный феникс, Волшебник Любви. Нет</v>
      </c>
      <c r="C4397" s="11" t="str">
        <f>IFERROR(VLOOKUP(I4397,lvl_1[],2,FALSE),"Нет")</f>
        <v>Общий расчет</v>
      </c>
      <c r="D4397" s="11" t="str">
        <f>IFERROR(VLOOKUP(Rule!J4397,lvl_2[],2,FALSE),"Нет")</f>
        <v>Анализ даты</v>
      </c>
      <c r="E4397" s="11" t="str">
        <f>IFERROR(VLOOKUP(Rule!K4397,lvl_3[],2,FALSE),"Нет")</f>
        <v>Анализ даты</v>
      </c>
      <c r="F4397" s="11" t="str">
        <f>IFERROR(INDEX(lvl_4[],MATCH(L4397,lvl_4[ID],0),MATCH(TEXT(K4397,"##0"),lvl_4[#Headers],0)),"Нет")</f>
        <v>Символические звезды</v>
      </c>
      <c r="G4397" s="11" t="str">
        <f>IFERROR(INDEX(lvl_5[],MATCH(M4397,lvl_5[ID],0),MATCH(_xlfn.CONCAT(TEXT(K4397,"##0"),"_",TEXT(L4397,"##0")),lvl_5[#Headers],0)),"Нет")</f>
        <v>Красный луань, Красный феникс, Волшебник Любви</v>
      </c>
      <c r="H4397" s="11" t="str">
        <f>IFERROR(INDEX(lvl_6[],MATCH(N4397,lvl_6[ID],0),MATCH(_xlfn.CONCAT(K4397,"_",L4397,"_",M4397),lvl_6[#Headers],0)),"Нет")</f>
        <v>Нет</v>
      </c>
      <c r="I4397" s="12">
        <v>1</v>
      </c>
      <c r="J4397" s="12">
        <v>4</v>
      </c>
      <c r="K4397" s="12">
        <v>1</v>
      </c>
      <c r="L4397" s="12">
        <v>5</v>
      </c>
      <c r="M4397" s="12">
        <v>10</v>
      </c>
      <c r="N4397" s="12">
        <v>73</v>
      </c>
      <c r="O4397" s="12">
        <f>COUNTIF($P$2:P4397,P4397)</f>
        <v>1</v>
      </c>
      <c r="P4397" s="12" t="str">
        <f t="shared" si="267"/>
        <v>141051073</v>
      </c>
      <c r="Q4397" s="12" t="str">
        <f t="shared" si="268"/>
        <v>1410510730001</v>
      </c>
      <c r="R4397" s="20" t="s">
        <v>4054</v>
      </c>
      <c r="U4397" s="12" t="s">
        <v>100</v>
      </c>
      <c r="W4397" s="12" t="s">
        <v>868</v>
      </c>
      <c r="AI4397" s="12" t="s">
        <v>100</v>
      </c>
      <c r="AK4397" s="12" t="s">
        <v>867</v>
      </c>
      <c r="BN4397" s="12">
        <v>1</v>
      </c>
    </row>
    <row r="4398" spans="1:66" ht="60" x14ac:dyDescent="0.25">
      <c r="A4398" s="12">
        <v>1</v>
      </c>
      <c r="B4398" s="11" t="str">
        <f t="shared" si="266"/>
        <v>Общий расчет. Анализ даты. Анализ даты. Символические звезды. Одинокая планета, Приют одиночества (для Женщин). Нет</v>
      </c>
      <c r="C4398" s="11" t="str">
        <f>IFERROR(VLOOKUP(I4398,lvl_1[],2,FALSE),"Нет")</f>
        <v>Общий расчет</v>
      </c>
      <c r="D4398" s="11" t="str">
        <f>IFERROR(VLOOKUP(Rule!J4398,lvl_2[],2,FALSE),"Нет")</f>
        <v>Анализ даты</v>
      </c>
      <c r="E4398" s="11" t="str">
        <f>IFERROR(VLOOKUP(Rule!K4398,lvl_3[],2,FALSE),"Нет")</f>
        <v>Анализ даты</v>
      </c>
      <c r="F4398" s="11" t="str">
        <f>IFERROR(INDEX(lvl_4[],MATCH(L4398,lvl_4[ID],0),MATCH(TEXT(K4398,"##0"),lvl_4[#Headers],0)),"Нет")</f>
        <v>Символические звезды</v>
      </c>
      <c r="G4398" s="11" t="str">
        <f>IFERROR(INDEX(lvl_5[],MATCH(M4398,lvl_5[ID],0),MATCH(_xlfn.CONCAT(TEXT(K4398,"##0"),"_",TEXT(L4398,"##0")),lvl_5[#Headers],0)),"Нет")</f>
        <v>Одинокая планета, Приют одиночества (для Женщин)</v>
      </c>
      <c r="H4398" s="11" t="str">
        <f>IFERROR(INDEX(lvl_6[],MATCH(N4398,lvl_6[ID],0),MATCH(_xlfn.CONCAT(K4398,"_",L4398,"_",M4398),lvl_6[#Headers],0)),"Нет")</f>
        <v>Нет</v>
      </c>
      <c r="I4398" s="12">
        <v>1</v>
      </c>
      <c r="J4398" s="12">
        <v>4</v>
      </c>
      <c r="K4398" s="12">
        <v>1</v>
      </c>
      <c r="L4398" s="12">
        <v>5</v>
      </c>
      <c r="M4398" s="12">
        <v>11</v>
      </c>
      <c r="N4398" s="12">
        <v>74</v>
      </c>
      <c r="O4398" s="12">
        <f>COUNTIF($P$2:P4398,P4398)</f>
        <v>1</v>
      </c>
      <c r="P4398" s="12" t="str">
        <f t="shared" si="267"/>
        <v>141051174</v>
      </c>
      <c r="Q4398" s="12" t="str">
        <f t="shared" si="268"/>
        <v>1410511740001</v>
      </c>
      <c r="R4398" s="20" t="s">
        <v>4055</v>
      </c>
      <c r="U4398" s="12" t="s">
        <v>100</v>
      </c>
      <c r="W4398" s="12" t="s">
        <v>869</v>
      </c>
      <c r="AI4398" s="12" t="s">
        <v>100</v>
      </c>
      <c r="AK4398" s="12" t="s">
        <v>867</v>
      </c>
      <c r="BN4398" s="12">
        <v>1</v>
      </c>
    </row>
    <row r="4399" spans="1:66" ht="60" x14ac:dyDescent="0.25">
      <c r="A4399" s="12">
        <v>1</v>
      </c>
      <c r="B4399" s="11" t="str">
        <f t="shared" si="266"/>
        <v>Общий расчет. Анализ даты. Анализ даты. Символические звезды. Одинокая планета, Приют одиночества (для Женщин). Нет</v>
      </c>
      <c r="C4399" s="11" t="str">
        <f>IFERROR(VLOOKUP(I4399,lvl_1[],2,FALSE),"Нет")</f>
        <v>Общий расчет</v>
      </c>
      <c r="D4399" s="11" t="str">
        <f>IFERROR(VLOOKUP(Rule!J4399,lvl_2[],2,FALSE),"Нет")</f>
        <v>Анализ даты</v>
      </c>
      <c r="E4399" s="11" t="str">
        <f>IFERROR(VLOOKUP(Rule!K4399,lvl_3[],2,FALSE),"Нет")</f>
        <v>Анализ даты</v>
      </c>
      <c r="F4399" s="11" t="str">
        <f>IFERROR(INDEX(lvl_4[],MATCH(L4399,lvl_4[ID],0),MATCH(TEXT(K4399,"##0"),lvl_4[#Headers],0)),"Нет")</f>
        <v>Символические звезды</v>
      </c>
      <c r="G4399" s="11" t="str">
        <f>IFERROR(INDEX(lvl_5[],MATCH(M4399,lvl_5[ID],0),MATCH(_xlfn.CONCAT(TEXT(K4399,"##0"),"_",TEXT(L4399,"##0")),lvl_5[#Headers],0)),"Нет")</f>
        <v>Одинокая планета, Приют одиночества (для Женщин)</v>
      </c>
      <c r="H4399" s="11" t="str">
        <f>IFERROR(INDEX(lvl_6[],MATCH(N4399,lvl_6[ID],0),MATCH(_xlfn.CONCAT(K4399,"_",L4399,"_",M4399),lvl_6[#Headers],0)),"Нет")</f>
        <v>Нет</v>
      </c>
      <c r="I4399" s="12">
        <v>1</v>
      </c>
      <c r="J4399" s="12">
        <v>4</v>
      </c>
      <c r="K4399" s="12">
        <v>1</v>
      </c>
      <c r="L4399" s="12">
        <v>5</v>
      </c>
      <c r="M4399" s="12">
        <v>11</v>
      </c>
      <c r="N4399" s="12">
        <v>75</v>
      </c>
      <c r="O4399" s="12">
        <f>COUNTIF($P$2:P4399,P4399)</f>
        <v>1</v>
      </c>
      <c r="P4399" s="12" t="str">
        <f t="shared" si="267"/>
        <v>141051175</v>
      </c>
      <c r="Q4399" s="12" t="str">
        <f t="shared" si="268"/>
        <v>1410511750001</v>
      </c>
      <c r="R4399" s="20" t="s">
        <v>4056</v>
      </c>
      <c r="U4399" s="12" t="s">
        <v>100</v>
      </c>
      <c r="W4399" s="12" t="s">
        <v>870</v>
      </c>
      <c r="AI4399" s="12" t="s">
        <v>100</v>
      </c>
      <c r="AK4399" s="12" t="s">
        <v>867</v>
      </c>
      <c r="BN4399" s="12">
        <v>1</v>
      </c>
    </row>
    <row r="4400" spans="1:66" ht="60" x14ac:dyDescent="0.25">
      <c r="A4400" s="12">
        <v>1</v>
      </c>
      <c r="B4400" s="11" t="str">
        <f t="shared" si="266"/>
        <v>Общий расчет. Анализ даты. Анализ даты. Символические звезды. Одинокая планета, Приют одиночества (для Женщин). Нет</v>
      </c>
      <c r="C4400" s="11" t="str">
        <f>IFERROR(VLOOKUP(I4400,lvl_1[],2,FALSE),"Нет")</f>
        <v>Общий расчет</v>
      </c>
      <c r="D4400" s="11" t="str">
        <f>IFERROR(VLOOKUP(Rule!J4400,lvl_2[],2,FALSE),"Нет")</f>
        <v>Анализ даты</v>
      </c>
      <c r="E4400" s="11" t="str">
        <f>IFERROR(VLOOKUP(Rule!K4400,lvl_3[],2,FALSE),"Нет")</f>
        <v>Анализ даты</v>
      </c>
      <c r="F4400" s="11" t="str">
        <f>IFERROR(INDEX(lvl_4[],MATCH(L4400,lvl_4[ID],0),MATCH(TEXT(K4400,"##0"),lvl_4[#Headers],0)),"Нет")</f>
        <v>Символические звезды</v>
      </c>
      <c r="G4400" s="11" t="str">
        <f>IFERROR(INDEX(lvl_5[],MATCH(M4400,lvl_5[ID],0),MATCH(_xlfn.CONCAT(TEXT(K4400,"##0"),"_",TEXT(L4400,"##0")),lvl_5[#Headers],0)),"Нет")</f>
        <v>Одинокая планета, Приют одиночества (для Женщин)</v>
      </c>
      <c r="H4400" s="11" t="str">
        <f>IFERROR(INDEX(lvl_6[],MATCH(N4400,lvl_6[ID],0),MATCH(_xlfn.CONCAT(K4400,"_",L4400,"_",M4400),lvl_6[#Headers],0)),"Нет")</f>
        <v>Нет</v>
      </c>
      <c r="I4400" s="12">
        <v>1</v>
      </c>
      <c r="J4400" s="12">
        <v>4</v>
      </c>
      <c r="K4400" s="12">
        <v>1</v>
      </c>
      <c r="L4400" s="12">
        <v>5</v>
      </c>
      <c r="M4400" s="12">
        <v>11</v>
      </c>
      <c r="N4400" s="12">
        <v>76</v>
      </c>
      <c r="O4400" s="12">
        <f>COUNTIF($P$2:P4400,P4400)</f>
        <v>1</v>
      </c>
      <c r="P4400" s="12" t="str">
        <f t="shared" si="267"/>
        <v>141051176</v>
      </c>
      <c r="Q4400" s="12" t="str">
        <f t="shared" si="268"/>
        <v>1410511760001</v>
      </c>
      <c r="R4400" s="20" t="s">
        <v>4057</v>
      </c>
      <c r="U4400" s="12" t="s">
        <v>100</v>
      </c>
      <c r="W4400" s="12" t="s">
        <v>859</v>
      </c>
      <c r="AI4400" s="12" t="s">
        <v>100</v>
      </c>
      <c r="AK4400" s="12" t="s">
        <v>870</v>
      </c>
      <c r="BN4400" s="12">
        <v>1</v>
      </c>
    </row>
    <row r="4401" spans="1:66" ht="60" x14ac:dyDescent="0.25">
      <c r="A4401" s="12">
        <v>1</v>
      </c>
      <c r="B4401" s="11" t="str">
        <f t="shared" si="266"/>
        <v>Общий расчет. Анализ даты. Анализ даты. Символические звезды. Одинокая планета, Приют одиночества (для Женщин). Нет</v>
      </c>
      <c r="C4401" s="11" t="str">
        <f>IFERROR(VLOOKUP(I4401,lvl_1[],2,FALSE),"Нет")</f>
        <v>Общий расчет</v>
      </c>
      <c r="D4401" s="11" t="str">
        <f>IFERROR(VLOOKUP(Rule!J4401,lvl_2[],2,FALSE),"Нет")</f>
        <v>Анализ даты</v>
      </c>
      <c r="E4401" s="11" t="str">
        <f>IFERROR(VLOOKUP(Rule!K4401,lvl_3[],2,FALSE),"Нет")</f>
        <v>Анализ даты</v>
      </c>
      <c r="F4401" s="11" t="str">
        <f>IFERROR(INDEX(lvl_4[],MATCH(L4401,lvl_4[ID],0),MATCH(TEXT(K4401,"##0"),lvl_4[#Headers],0)),"Нет")</f>
        <v>Символические звезды</v>
      </c>
      <c r="G4401" s="11" t="str">
        <f>IFERROR(INDEX(lvl_5[],MATCH(M4401,lvl_5[ID],0),MATCH(_xlfn.CONCAT(TEXT(K4401,"##0"),"_",TEXT(L4401,"##0")),lvl_5[#Headers],0)),"Нет")</f>
        <v>Одинокая планета, Приют одиночества (для Женщин)</v>
      </c>
      <c r="H4401" s="11" t="str">
        <f>IFERROR(INDEX(lvl_6[],MATCH(N4401,lvl_6[ID],0),MATCH(_xlfn.CONCAT(K4401,"_",L4401,"_",M4401),lvl_6[#Headers],0)),"Нет")</f>
        <v>Нет</v>
      </c>
      <c r="I4401" s="12">
        <v>1</v>
      </c>
      <c r="J4401" s="12">
        <v>4</v>
      </c>
      <c r="K4401" s="12">
        <v>1</v>
      </c>
      <c r="L4401" s="12">
        <v>5</v>
      </c>
      <c r="M4401" s="12">
        <v>11</v>
      </c>
      <c r="N4401" s="12">
        <v>77</v>
      </c>
      <c r="O4401" s="12">
        <f>COUNTIF($P$2:P4401,P4401)</f>
        <v>1</v>
      </c>
      <c r="P4401" s="12" t="str">
        <f t="shared" si="267"/>
        <v>141051177</v>
      </c>
      <c r="Q4401" s="12" t="str">
        <f t="shared" si="268"/>
        <v>1410511770001</v>
      </c>
      <c r="R4401" s="20" t="s">
        <v>4058</v>
      </c>
      <c r="U4401" s="12" t="s">
        <v>100</v>
      </c>
      <c r="W4401" s="12" t="s">
        <v>860</v>
      </c>
      <c r="AI4401" s="12" t="s">
        <v>100</v>
      </c>
      <c r="AK4401" s="12" t="s">
        <v>870</v>
      </c>
      <c r="BN4401" s="12">
        <v>1</v>
      </c>
    </row>
    <row r="4402" spans="1:66" ht="60" x14ac:dyDescent="0.25">
      <c r="A4402" s="12">
        <v>1</v>
      </c>
      <c r="B4402" s="11" t="str">
        <f t="shared" si="266"/>
        <v>Общий расчет. Анализ даты. Анализ даты. Символические звезды. Одинокая планета, Приют одиночества (для Женщин). Нет</v>
      </c>
      <c r="C4402" s="11" t="str">
        <f>IFERROR(VLOOKUP(I4402,lvl_1[],2,FALSE),"Нет")</f>
        <v>Общий расчет</v>
      </c>
      <c r="D4402" s="11" t="str">
        <f>IFERROR(VLOOKUP(Rule!J4402,lvl_2[],2,FALSE),"Нет")</f>
        <v>Анализ даты</v>
      </c>
      <c r="E4402" s="11" t="str">
        <f>IFERROR(VLOOKUP(Rule!K4402,lvl_3[],2,FALSE),"Нет")</f>
        <v>Анализ даты</v>
      </c>
      <c r="F4402" s="11" t="str">
        <f>IFERROR(INDEX(lvl_4[],MATCH(L4402,lvl_4[ID],0),MATCH(TEXT(K4402,"##0"),lvl_4[#Headers],0)),"Нет")</f>
        <v>Символические звезды</v>
      </c>
      <c r="G4402" s="11" t="str">
        <f>IFERROR(INDEX(lvl_5[],MATCH(M4402,lvl_5[ID],0),MATCH(_xlfn.CONCAT(TEXT(K4402,"##0"),"_",TEXT(L4402,"##0")),lvl_5[#Headers],0)),"Нет")</f>
        <v>Одинокая планета, Приют одиночества (для Женщин)</v>
      </c>
      <c r="H4402" s="11" t="str">
        <f>IFERROR(INDEX(lvl_6[],MATCH(N4402,lvl_6[ID],0),MATCH(_xlfn.CONCAT(K4402,"_",L4402,"_",M4402),lvl_6[#Headers],0)),"Нет")</f>
        <v>Нет</v>
      </c>
      <c r="I4402" s="12">
        <v>1</v>
      </c>
      <c r="J4402" s="12">
        <v>4</v>
      </c>
      <c r="K4402" s="12">
        <v>1</v>
      </c>
      <c r="L4402" s="12">
        <v>5</v>
      </c>
      <c r="M4402" s="12">
        <v>11</v>
      </c>
      <c r="N4402" s="12">
        <v>78</v>
      </c>
      <c r="O4402" s="12">
        <f>COUNTIF($P$2:P4402,P4402)</f>
        <v>1</v>
      </c>
      <c r="P4402" s="12" t="str">
        <f t="shared" si="267"/>
        <v>141051178</v>
      </c>
      <c r="Q4402" s="12" t="str">
        <f t="shared" si="268"/>
        <v>1410511780001</v>
      </c>
      <c r="R4402" s="20" t="s">
        <v>4059</v>
      </c>
      <c r="U4402" s="12" t="s">
        <v>100</v>
      </c>
      <c r="W4402" s="12" t="s">
        <v>861</v>
      </c>
      <c r="AI4402" s="12" t="s">
        <v>100</v>
      </c>
      <c r="AK4402" s="12" t="s">
        <v>870</v>
      </c>
      <c r="BN4402" s="12">
        <v>1</v>
      </c>
    </row>
    <row r="4403" spans="1:66" ht="60" x14ac:dyDescent="0.25">
      <c r="A4403" s="12">
        <v>1</v>
      </c>
      <c r="B4403" s="11" t="str">
        <f t="shared" si="266"/>
        <v>Общий расчет. Анализ даты. Анализ даты. Символические звезды. Одинокая планета, Приют одиночества (для Женщин). Нет</v>
      </c>
      <c r="C4403" s="11" t="str">
        <f>IFERROR(VLOOKUP(I4403,lvl_1[],2,FALSE),"Нет")</f>
        <v>Общий расчет</v>
      </c>
      <c r="D4403" s="11" t="str">
        <f>IFERROR(VLOOKUP(Rule!J4403,lvl_2[],2,FALSE),"Нет")</f>
        <v>Анализ даты</v>
      </c>
      <c r="E4403" s="11" t="str">
        <f>IFERROR(VLOOKUP(Rule!K4403,lvl_3[],2,FALSE),"Нет")</f>
        <v>Анализ даты</v>
      </c>
      <c r="F4403" s="11" t="str">
        <f>IFERROR(INDEX(lvl_4[],MATCH(L4403,lvl_4[ID],0),MATCH(TEXT(K4403,"##0"),lvl_4[#Headers],0)),"Нет")</f>
        <v>Символические звезды</v>
      </c>
      <c r="G4403" s="11" t="str">
        <f>IFERROR(INDEX(lvl_5[],MATCH(M4403,lvl_5[ID],0),MATCH(_xlfn.CONCAT(TEXT(K4403,"##0"),"_",TEXT(L4403,"##0")),lvl_5[#Headers],0)),"Нет")</f>
        <v>Одинокая планета, Приют одиночества (для Женщин)</v>
      </c>
      <c r="H4403" s="11" t="str">
        <f>IFERROR(INDEX(lvl_6[],MATCH(N4403,lvl_6[ID],0),MATCH(_xlfn.CONCAT(K4403,"_",L4403,"_",M4403),lvl_6[#Headers],0)),"Нет")</f>
        <v>Нет</v>
      </c>
      <c r="I4403" s="12">
        <v>1</v>
      </c>
      <c r="J4403" s="12">
        <v>4</v>
      </c>
      <c r="K4403" s="12">
        <v>1</v>
      </c>
      <c r="L4403" s="12">
        <v>5</v>
      </c>
      <c r="M4403" s="12">
        <v>11</v>
      </c>
      <c r="N4403" s="12">
        <v>79</v>
      </c>
      <c r="O4403" s="12">
        <f>COUNTIF($P$2:P4403,P4403)</f>
        <v>1</v>
      </c>
      <c r="P4403" s="12" t="str">
        <f t="shared" si="267"/>
        <v>141051179</v>
      </c>
      <c r="Q4403" s="12" t="str">
        <f t="shared" si="268"/>
        <v>1410511790001</v>
      </c>
      <c r="R4403" s="20" t="s">
        <v>4060</v>
      </c>
      <c r="U4403" s="12" t="s">
        <v>100</v>
      </c>
      <c r="W4403" s="12" t="s">
        <v>862</v>
      </c>
      <c r="AI4403" s="12" t="s">
        <v>100</v>
      </c>
      <c r="AK4403" s="12" t="s">
        <v>861</v>
      </c>
      <c r="BN4403" s="12">
        <v>1</v>
      </c>
    </row>
    <row r="4404" spans="1:66" ht="60" x14ac:dyDescent="0.25">
      <c r="A4404" s="12">
        <v>1</v>
      </c>
      <c r="B4404" s="11" t="str">
        <f t="shared" si="266"/>
        <v>Общий расчет. Анализ даты. Анализ даты. Символические звезды. Одинокая планета, Приют одиночества (для Женщин). Нет</v>
      </c>
      <c r="C4404" s="11" t="str">
        <f>IFERROR(VLOOKUP(I4404,lvl_1[],2,FALSE),"Нет")</f>
        <v>Общий расчет</v>
      </c>
      <c r="D4404" s="11" t="str">
        <f>IFERROR(VLOOKUP(Rule!J4404,lvl_2[],2,FALSE),"Нет")</f>
        <v>Анализ даты</v>
      </c>
      <c r="E4404" s="11" t="str">
        <f>IFERROR(VLOOKUP(Rule!K4404,lvl_3[],2,FALSE),"Нет")</f>
        <v>Анализ даты</v>
      </c>
      <c r="F4404" s="11" t="str">
        <f>IFERROR(INDEX(lvl_4[],MATCH(L4404,lvl_4[ID],0),MATCH(TEXT(K4404,"##0"),lvl_4[#Headers],0)),"Нет")</f>
        <v>Символические звезды</v>
      </c>
      <c r="G4404" s="11" t="str">
        <f>IFERROR(INDEX(lvl_5[],MATCH(M4404,lvl_5[ID],0),MATCH(_xlfn.CONCAT(TEXT(K4404,"##0"),"_",TEXT(L4404,"##0")),lvl_5[#Headers],0)),"Нет")</f>
        <v>Одинокая планета, Приют одиночества (для Женщин)</v>
      </c>
      <c r="H4404" s="11" t="str">
        <f>IFERROR(INDEX(lvl_6[],MATCH(N4404,lvl_6[ID],0),MATCH(_xlfn.CONCAT(K4404,"_",L4404,"_",M4404),lvl_6[#Headers],0)),"Нет")</f>
        <v>Нет</v>
      </c>
      <c r="I4404" s="12">
        <v>1</v>
      </c>
      <c r="J4404" s="12">
        <v>4</v>
      </c>
      <c r="K4404" s="12">
        <v>1</v>
      </c>
      <c r="L4404" s="12">
        <v>5</v>
      </c>
      <c r="M4404" s="12">
        <v>11</v>
      </c>
      <c r="N4404" s="12">
        <v>80</v>
      </c>
      <c r="O4404" s="12">
        <f>COUNTIF($P$2:P4404,P4404)</f>
        <v>1</v>
      </c>
      <c r="P4404" s="12" t="str">
        <f t="shared" si="267"/>
        <v>141051180</v>
      </c>
      <c r="Q4404" s="12" t="str">
        <f t="shared" si="268"/>
        <v>1410511800001</v>
      </c>
      <c r="R4404" s="20" t="s">
        <v>4061</v>
      </c>
      <c r="U4404" s="12" t="s">
        <v>100</v>
      </c>
      <c r="W4404" s="12" t="s">
        <v>863</v>
      </c>
      <c r="AI4404" s="12" t="s">
        <v>100</v>
      </c>
      <c r="AK4404" s="12" t="s">
        <v>861</v>
      </c>
      <c r="BN4404" s="12">
        <v>1</v>
      </c>
    </row>
    <row r="4405" spans="1:66" ht="60" x14ac:dyDescent="0.25">
      <c r="A4405" s="12">
        <v>1</v>
      </c>
      <c r="B4405" s="11" t="str">
        <f t="shared" si="266"/>
        <v>Общий расчет. Анализ даты. Анализ даты. Символические звезды. Одинокая планета, Приют одиночества (для Женщин). Нет</v>
      </c>
      <c r="C4405" s="11" t="str">
        <f>IFERROR(VLOOKUP(I4405,lvl_1[],2,FALSE),"Нет")</f>
        <v>Общий расчет</v>
      </c>
      <c r="D4405" s="11" t="str">
        <f>IFERROR(VLOOKUP(Rule!J4405,lvl_2[],2,FALSE),"Нет")</f>
        <v>Анализ даты</v>
      </c>
      <c r="E4405" s="11" t="str">
        <f>IFERROR(VLOOKUP(Rule!K4405,lvl_3[],2,FALSE),"Нет")</f>
        <v>Анализ даты</v>
      </c>
      <c r="F4405" s="11" t="str">
        <f>IFERROR(INDEX(lvl_4[],MATCH(L4405,lvl_4[ID],0),MATCH(TEXT(K4405,"##0"),lvl_4[#Headers],0)),"Нет")</f>
        <v>Символические звезды</v>
      </c>
      <c r="G4405" s="11" t="str">
        <f>IFERROR(INDEX(lvl_5[],MATCH(M4405,lvl_5[ID],0),MATCH(_xlfn.CONCAT(TEXT(K4405,"##0"),"_",TEXT(L4405,"##0")),lvl_5[#Headers],0)),"Нет")</f>
        <v>Одинокая планета, Приют одиночества (для Женщин)</v>
      </c>
      <c r="H4405" s="11" t="str">
        <f>IFERROR(INDEX(lvl_6[],MATCH(N4405,lvl_6[ID],0),MATCH(_xlfn.CONCAT(K4405,"_",L4405,"_",M4405),lvl_6[#Headers],0)),"Нет")</f>
        <v>Нет</v>
      </c>
      <c r="I4405" s="12">
        <v>1</v>
      </c>
      <c r="J4405" s="12">
        <v>4</v>
      </c>
      <c r="K4405" s="12">
        <v>1</v>
      </c>
      <c r="L4405" s="12">
        <v>5</v>
      </c>
      <c r="M4405" s="12">
        <v>11</v>
      </c>
      <c r="N4405" s="12">
        <v>81</v>
      </c>
      <c r="O4405" s="12">
        <f>COUNTIF($P$2:P4405,P4405)</f>
        <v>1</v>
      </c>
      <c r="P4405" s="12" t="str">
        <f t="shared" si="267"/>
        <v>141051181</v>
      </c>
      <c r="Q4405" s="12" t="str">
        <f t="shared" si="268"/>
        <v>1410511810001</v>
      </c>
      <c r="R4405" s="20" t="s">
        <v>4062</v>
      </c>
      <c r="U4405" s="12" t="s">
        <v>100</v>
      </c>
      <c r="W4405" s="12" t="s">
        <v>864</v>
      </c>
      <c r="AI4405" s="12" t="s">
        <v>100</v>
      </c>
      <c r="AK4405" s="12" t="s">
        <v>861</v>
      </c>
      <c r="BN4405" s="12">
        <v>1</v>
      </c>
    </row>
    <row r="4406" spans="1:66" ht="60" x14ac:dyDescent="0.25">
      <c r="A4406" s="12">
        <v>1</v>
      </c>
      <c r="B4406" s="11" t="str">
        <f t="shared" si="266"/>
        <v>Общий расчет. Анализ даты. Анализ даты. Символические звезды. Одинокая планета, Приют одиночества (для Женщин). Нет</v>
      </c>
      <c r="C4406" s="11" t="str">
        <f>IFERROR(VLOOKUP(I4406,lvl_1[],2,FALSE),"Нет")</f>
        <v>Общий расчет</v>
      </c>
      <c r="D4406" s="11" t="str">
        <f>IFERROR(VLOOKUP(Rule!J4406,lvl_2[],2,FALSE),"Нет")</f>
        <v>Анализ даты</v>
      </c>
      <c r="E4406" s="11" t="str">
        <f>IFERROR(VLOOKUP(Rule!K4406,lvl_3[],2,FALSE),"Нет")</f>
        <v>Анализ даты</v>
      </c>
      <c r="F4406" s="11" t="str">
        <f>IFERROR(INDEX(lvl_4[],MATCH(L4406,lvl_4[ID],0),MATCH(TEXT(K4406,"##0"),lvl_4[#Headers],0)),"Нет")</f>
        <v>Символические звезды</v>
      </c>
      <c r="G4406" s="11" t="str">
        <f>IFERROR(INDEX(lvl_5[],MATCH(M4406,lvl_5[ID],0),MATCH(_xlfn.CONCAT(TEXT(K4406,"##0"),"_",TEXT(L4406,"##0")),lvl_5[#Headers],0)),"Нет")</f>
        <v>Одинокая планета, Приют одиночества (для Женщин)</v>
      </c>
      <c r="H4406" s="11" t="str">
        <f>IFERROR(INDEX(lvl_6[],MATCH(N4406,lvl_6[ID],0),MATCH(_xlfn.CONCAT(K4406,"_",L4406,"_",M4406),lvl_6[#Headers],0)),"Нет")</f>
        <v>Нет</v>
      </c>
      <c r="I4406" s="12">
        <v>1</v>
      </c>
      <c r="J4406" s="12">
        <v>4</v>
      </c>
      <c r="K4406" s="12">
        <v>1</v>
      </c>
      <c r="L4406" s="12">
        <v>5</v>
      </c>
      <c r="M4406" s="12">
        <v>11</v>
      </c>
      <c r="N4406" s="12">
        <v>82</v>
      </c>
      <c r="O4406" s="12">
        <f>COUNTIF($P$2:P4406,P4406)</f>
        <v>1</v>
      </c>
      <c r="P4406" s="12" t="str">
        <f t="shared" si="267"/>
        <v>141051182</v>
      </c>
      <c r="Q4406" s="12" t="str">
        <f t="shared" si="268"/>
        <v>1410511820001</v>
      </c>
      <c r="R4406" s="20" t="s">
        <v>4063</v>
      </c>
      <c r="U4406" s="12" t="s">
        <v>100</v>
      </c>
      <c r="W4406" s="12" t="s">
        <v>865</v>
      </c>
      <c r="AI4406" s="12" t="s">
        <v>100</v>
      </c>
      <c r="AK4406" s="12" t="s">
        <v>864</v>
      </c>
      <c r="BN4406" s="12">
        <v>1</v>
      </c>
    </row>
    <row r="4407" spans="1:66" ht="60" x14ac:dyDescent="0.25">
      <c r="A4407" s="12">
        <v>1</v>
      </c>
      <c r="B4407" s="11" t="str">
        <f t="shared" si="266"/>
        <v>Общий расчет. Анализ даты. Анализ даты. Символические звезды. Одинокая планета, Приют одиночества (для Женщин). Нет</v>
      </c>
      <c r="C4407" s="11" t="str">
        <f>IFERROR(VLOOKUP(I4407,lvl_1[],2,FALSE),"Нет")</f>
        <v>Общий расчет</v>
      </c>
      <c r="D4407" s="11" t="str">
        <f>IFERROR(VLOOKUP(Rule!J4407,lvl_2[],2,FALSE),"Нет")</f>
        <v>Анализ даты</v>
      </c>
      <c r="E4407" s="11" t="str">
        <f>IFERROR(VLOOKUP(Rule!K4407,lvl_3[],2,FALSE),"Нет")</f>
        <v>Анализ даты</v>
      </c>
      <c r="F4407" s="11" t="str">
        <f>IFERROR(INDEX(lvl_4[],MATCH(L4407,lvl_4[ID],0),MATCH(TEXT(K4407,"##0"),lvl_4[#Headers],0)),"Нет")</f>
        <v>Символические звезды</v>
      </c>
      <c r="G4407" s="11" t="str">
        <f>IFERROR(INDEX(lvl_5[],MATCH(M4407,lvl_5[ID],0),MATCH(_xlfn.CONCAT(TEXT(K4407,"##0"),"_",TEXT(L4407,"##0")),lvl_5[#Headers],0)),"Нет")</f>
        <v>Одинокая планета, Приют одиночества (для Женщин)</v>
      </c>
      <c r="H4407" s="11" t="str">
        <f>IFERROR(INDEX(lvl_6[],MATCH(N4407,lvl_6[ID],0),MATCH(_xlfn.CONCAT(K4407,"_",L4407,"_",M4407),lvl_6[#Headers],0)),"Нет")</f>
        <v>Нет</v>
      </c>
      <c r="I4407" s="12">
        <v>1</v>
      </c>
      <c r="J4407" s="12">
        <v>4</v>
      </c>
      <c r="K4407" s="12">
        <v>1</v>
      </c>
      <c r="L4407" s="12">
        <v>5</v>
      </c>
      <c r="M4407" s="12">
        <v>11</v>
      </c>
      <c r="N4407" s="12">
        <v>83</v>
      </c>
      <c r="O4407" s="12">
        <f>COUNTIF($P$2:P4407,P4407)</f>
        <v>1</v>
      </c>
      <c r="P4407" s="12" t="str">
        <f t="shared" si="267"/>
        <v>141051183</v>
      </c>
      <c r="Q4407" s="12" t="str">
        <f t="shared" si="268"/>
        <v>1410511830001</v>
      </c>
      <c r="R4407" s="20" t="s">
        <v>4064</v>
      </c>
      <c r="U4407" s="12" t="s">
        <v>100</v>
      </c>
      <c r="W4407" s="12" t="s">
        <v>866</v>
      </c>
      <c r="AI4407" s="12" t="s">
        <v>100</v>
      </c>
      <c r="AK4407" s="12" t="s">
        <v>864</v>
      </c>
      <c r="BN4407" s="12">
        <v>1</v>
      </c>
    </row>
    <row r="4408" spans="1:66" ht="60" x14ac:dyDescent="0.25">
      <c r="A4408" s="12">
        <v>1</v>
      </c>
      <c r="B4408" s="11" t="str">
        <f t="shared" si="266"/>
        <v>Общий расчет. Анализ даты. Анализ даты. Символические звезды. Одинокая планета, Приют одиночества (для Женщин). Нет</v>
      </c>
      <c r="C4408" s="11" t="str">
        <f>IFERROR(VLOOKUP(I4408,lvl_1[],2,FALSE),"Нет")</f>
        <v>Общий расчет</v>
      </c>
      <c r="D4408" s="11" t="str">
        <f>IFERROR(VLOOKUP(Rule!J4408,lvl_2[],2,FALSE),"Нет")</f>
        <v>Анализ даты</v>
      </c>
      <c r="E4408" s="11" t="str">
        <f>IFERROR(VLOOKUP(Rule!K4408,lvl_3[],2,FALSE),"Нет")</f>
        <v>Анализ даты</v>
      </c>
      <c r="F4408" s="11" t="str">
        <f>IFERROR(INDEX(lvl_4[],MATCH(L4408,lvl_4[ID],0),MATCH(TEXT(K4408,"##0"),lvl_4[#Headers],0)),"Нет")</f>
        <v>Символические звезды</v>
      </c>
      <c r="G4408" s="11" t="str">
        <f>IFERROR(INDEX(lvl_5[],MATCH(M4408,lvl_5[ID],0),MATCH(_xlfn.CONCAT(TEXT(K4408,"##0"),"_",TEXT(L4408,"##0")),lvl_5[#Headers],0)),"Нет")</f>
        <v>Одинокая планета, Приют одиночества (для Женщин)</v>
      </c>
      <c r="H4408" s="11" t="str">
        <f>IFERROR(INDEX(lvl_6[],MATCH(N4408,lvl_6[ID],0),MATCH(_xlfn.CONCAT(K4408,"_",L4408,"_",M4408),lvl_6[#Headers],0)),"Нет")</f>
        <v>Нет</v>
      </c>
      <c r="I4408" s="12">
        <v>1</v>
      </c>
      <c r="J4408" s="12">
        <v>4</v>
      </c>
      <c r="K4408" s="12">
        <v>1</v>
      </c>
      <c r="L4408" s="12">
        <v>5</v>
      </c>
      <c r="M4408" s="12">
        <v>11</v>
      </c>
      <c r="N4408" s="12">
        <v>84</v>
      </c>
      <c r="O4408" s="12">
        <f>COUNTIF($P$2:P4408,P4408)</f>
        <v>1</v>
      </c>
      <c r="P4408" s="12" t="str">
        <f t="shared" si="267"/>
        <v>141051184</v>
      </c>
      <c r="Q4408" s="12" t="str">
        <f t="shared" si="268"/>
        <v>1410511840001</v>
      </c>
      <c r="R4408" s="20" t="s">
        <v>4065</v>
      </c>
      <c r="U4408" s="12" t="s">
        <v>100</v>
      </c>
      <c r="W4408" s="12" t="s">
        <v>867</v>
      </c>
      <c r="AI4408" s="12" t="s">
        <v>100</v>
      </c>
      <c r="AK4408" s="12" t="s">
        <v>864</v>
      </c>
      <c r="BN4408" s="12">
        <v>1</v>
      </c>
    </row>
    <row r="4409" spans="1:66" ht="60" x14ac:dyDescent="0.25">
      <c r="A4409" s="12">
        <v>1</v>
      </c>
      <c r="B4409" s="11" t="str">
        <f t="shared" si="266"/>
        <v>Общий расчет. Анализ даты. Анализ даты. Символические звезды. Одинокая планета, Приют одиночества (для Женщин). Нет</v>
      </c>
      <c r="C4409" s="11" t="str">
        <f>IFERROR(VLOOKUP(I4409,lvl_1[],2,FALSE),"Нет")</f>
        <v>Общий расчет</v>
      </c>
      <c r="D4409" s="11" t="str">
        <f>IFERROR(VLOOKUP(Rule!J4409,lvl_2[],2,FALSE),"Нет")</f>
        <v>Анализ даты</v>
      </c>
      <c r="E4409" s="11" t="str">
        <f>IFERROR(VLOOKUP(Rule!K4409,lvl_3[],2,FALSE),"Нет")</f>
        <v>Анализ даты</v>
      </c>
      <c r="F4409" s="11" t="str">
        <f>IFERROR(INDEX(lvl_4[],MATCH(L4409,lvl_4[ID],0),MATCH(TEXT(K4409,"##0"),lvl_4[#Headers],0)),"Нет")</f>
        <v>Символические звезды</v>
      </c>
      <c r="G4409" s="11" t="str">
        <f>IFERROR(INDEX(lvl_5[],MATCH(M4409,lvl_5[ID],0),MATCH(_xlfn.CONCAT(TEXT(K4409,"##0"),"_",TEXT(L4409,"##0")),lvl_5[#Headers],0)),"Нет")</f>
        <v>Одинокая планета, Приют одиночества (для Женщин)</v>
      </c>
      <c r="H4409" s="11" t="str">
        <f>IFERROR(INDEX(lvl_6[],MATCH(N4409,lvl_6[ID],0),MATCH(_xlfn.CONCAT(K4409,"_",L4409,"_",M4409),lvl_6[#Headers],0)),"Нет")</f>
        <v>Нет</v>
      </c>
      <c r="I4409" s="12">
        <v>1</v>
      </c>
      <c r="J4409" s="12">
        <v>4</v>
      </c>
      <c r="K4409" s="12">
        <v>1</v>
      </c>
      <c r="L4409" s="12">
        <v>5</v>
      </c>
      <c r="M4409" s="12">
        <v>11</v>
      </c>
      <c r="N4409" s="12">
        <v>85</v>
      </c>
      <c r="O4409" s="12">
        <f>COUNTIF($P$2:P4409,P4409)</f>
        <v>1</v>
      </c>
      <c r="P4409" s="12" t="str">
        <f t="shared" si="267"/>
        <v>141051185</v>
      </c>
      <c r="Q4409" s="12" t="str">
        <f t="shared" si="268"/>
        <v>1410511850001</v>
      </c>
      <c r="R4409" s="20" t="s">
        <v>4066</v>
      </c>
      <c r="U4409" s="12" t="s">
        <v>100</v>
      </c>
      <c r="W4409" s="12" t="s">
        <v>868</v>
      </c>
      <c r="AI4409" s="12" t="s">
        <v>100</v>
      </c>
      <c r="AK4409" s="12" t="s">
        <v>867</v>
      </c>
      <c r="BN4409" s="12">
        <v>1</v>
      </c>
    </row>
    <row r="4410" spans="1:66" ht="60" x14ac:dyDescent="0.25">
      <c r="A4410" s="12">
        <v>1</v>
      </c>
      <c r="B4410" s="11" t="str">
        <f t="shared" si="266"/>
        <v>Общий расчет. Анализ даты. Анализ даты. Символические звезды. Одинокая планета, Приют одиночества (для мужчин). Нет</v>
      </c>
      <c r="C4410" s="11" t="str">
        <f>IFERROR(VLOOKUP(I4410,lvl_1[],2,FALSE),"Нет")</f>
        <v>Общий расчет</v>
      </c>
      <c r="D4410" s="11" t="str">
        <f>IFERROR(VLOOKUP(Rule!J4410,lvl_2[],2,FALSE),"Нет")</f>
        <v>Анализ даты</v>
      </c>
      <c r="E4410" s="11" t="str">
        <f>IFERROR(VLOOKUP(Rule!K4410,lvl_3[],2,FALSE),"Нет")</f>
        <v>Анализ даты</v>
      </c>
      <c r="F4410" s="11" t="str">
        <f>IFERROR(INDEX(lvl_4[],MATCH(L4410,lvl_4[ID],0),MATCH(TEXT(K4410,"##0"),lvl_4[#Headers],0)),"Нет")</f>
        <v>Символические звезды</v>
      </c>
      <c r="G4410" s="11" t="str">
        <f>IFERROR(INDEX(lvl_5[],MATCH(M4410,lvl_5[ID],0),MATCH(_xlfn.CONCAT(TEXT(K4410,"##0"),"_",TEXT(L4410,"##0")),lvl_5[#Headers],0)),"Нет")</f>
        <v>Одинокая планета, Приют одиночества (для мужчин)</v>
      </c>
      <c r="H4410" s="11" t="str">
        <f>IFERROR(INDEX(lvl_6[],MATCH(N4410,lvl_6[ID],0),MATCH(_xlfn.CONCAT(K4410,"_",L4410,"_",M4410),lvl_6[#Headers],0)),"Нет")</f>
        <v>Нет</v>
      </c>
      <c r="I4410" s="12">
        <v>1</v>
      </c>
      <c r="J4410" s="12">
        <v>4</v>
      </c>
      <c r="K4410" s="12">
        <v>1</v>
      </c>
      <c r="L4410" s="12">
        <v>5</v>
      </c>
      <c r="M4410" s="12">
        <v>12</v>
      </c>
      <c r="N4410" s="12">
        <v>86</v>
      </c>
      <c r="O4410" s="12">
        <f>COUNTIF($P$2:P4410,P4410)</f>
        <v>1</v>
      </c>
      <c r="P4410" s="12" t="str">
        <f t="shared" si="267"/>
        <v>141051286</v>
      </c>
      <c r="Q4410" s="12" t="str">
        <f t="shared" si="268"/>
        <v>1410512860001</v>
      </c>
      <c r="R4410" s="20" t="s">
        <v>4067</v>
      </c>
      <c r="U4410" s="12" t="s">
        <v>100</v>
      </c>
      <c r="W4410" s="12" t="s">
        <v>869</v>
      </c>
      <c r="AI4410" s="12" t="s">
        <v>100</v>
      </c>
      <c r="AK4410" s="12" t="s">
        <v>859</v>
      </c>
      <c r="BN4410" s="12">
        <v>1</v>
      </c>
    </row>
    <row r="4411" spans="1:66" ht="60" x14ac:dyDescent="0.25">
      <c r="A4411" s="12">
        <v>1</v>
      </c>
      <c r="B4411" s="11" t="str">
        <f t="shared" si="266"/>
        <v>Общий расчет. Анализ даты. Анализ даты. Символические звезды. Одинокая планета, Приют одиночества (для мужчин). Нет</v>
      </c>
      <c r="C4411" s="11" t="str">
        <f>IFERROR(VLOOKUP(I4411,lvl_1[],2,FALSE),"Нет")</f>
        <v>Общий расчет</v>
      </c>
      <c r="D4411" s="11" t="str">
        <f>IFERROR(VLOOKUP(Rule!J4411,lvl_2[],2,FALSE),"Нет")</f>
        <v>Анализ даты</v>
      </c>
      <c r="E4411" s="11" t="str">
        <f>IFERROR(VLOOKUP(Rule!K4411,lvl_3[],2,FALSE),"Нет")</f>
        <v>Анализ даты</v>
      </c>
      <c r="F4411" s="11" t="str">
        <f>IFERROR(INDEX(lvl_4[],MATCH(L4411,lvl_4[ID],0),MATCH(TEXT(K4411,"##0"),lvl_4[#Headers],0)),"Нет")</f>
        <v>Символические звезды</v>
      </c>
      <c r="G4411" s="11" t="str">
        <f>IFERROR(INDEX(lvl_5[],MATCH(M4411,lvl_5[ID],0),MATCH(_xlfn.CONCAT(TEXT(K4411,"##0"),"_",TEXT(L4411,"##0")),lvl_5[#Headers],0)),"Нет")</f>
        <v>Одинокая планета, Приют одиночества (для мужчин)</v>
      </c>
      <c r="H4411" s="11" t="str">
        <f>IFERROR(INDEX(lvl_6[],MATCH(N4411,lvl_6[ID],0),MATCH(_xlfn.CONCAT(K4411,"_",L4411,"_",M4411),lvl_6[#Headers],0)),"Нет")</f>
        <v>Нет</v>
      </c>
      <c r="I4411" s="12">
        <v>1</v>
      </c>
      <c r="J4411" s="12">
        <v>4</v>
      </c>
      <c r="K4411" s="12">
        <v>1</v>
      </c>
      <c r="L4411" s="12">
        <v>5</v>
      </c>
      <c r="M4411" s="12">
        <v>12</v>
      </c>
      <c r="N4411" s="12">
        <v>87</v>
      </c>
      <c r="O4411" s="12">
        <f>COUNTIF($P$2:P4411,P4411)</f>
        <v>1</v>
      </c>
      <c r="P4411" s="12" t="str">
        <f t="shared" si="267"/>
        <v>141051287</v>
      </c>
      <c r="Q4411" s="12" t="str">
        <f t="shared" si="268"/>
        <v>1410512870001</v>
      </c>
      <c r="R4411" s="20" t="s">
        <v>4068</v>
      </c>
      <c r="U4411" s="12" t="s">
        <v>100</v>
      </c>
      <c r="W4411" s="12" t="s">
        <v>870</v>
      </c>
      <c r="AI4411" s="12" t="s">
        <v>100</v>
      </c>
      <c r="AK4411" s="12" t="s">
        <v>859</v>
      </c>
      <c r="BN4411" s="12">
        <v>1</v>
      </c>
    </row>
    <row r="4412" spans="1:66" ht="60" x14ac:dyDescent="0.25">
      <c r="A4412" s="12">
        <v>1</v>
      </c>
      <c r="B4412" s="11" t="str">
        <f t="shared" si="266"/>
        <v>Общий расчет. Анализ даты. Анализ даты. Символические звезды. Одинокая планета, Приют одиночества (для мужчин). Нет</v>
      </c>
      <c r="C4412" s="11" t="str">
        <f>IFERROR(VLOOKUP(I4412,lvl_1[],2,FALSE),"Нет")</f>
        <v>Общий расчет</v>
      </c>
      <c r="D4412" s="11" t="str">
        <f>IFERROR(VLOOKUP(Rule!J4412,lvl_2[],2,FALSE),"Нет")</f>
        <v>Анализ даты</v>
      </c>
      <c r="E4412" s="11" t="str">
        <f>IFERROR(VLOOKUP(Rule!K4412,lvl_3[],2,FALSE),"Нет")</f>
        <v>Анализ даты</v>
      </c>
      <c r="F4412" s="11" t="str">
        <f>IFERROR(INDEX(lvl_4[],MATCH(L4412,lvl_4[ID],0),MATCH(TEXT(K4412,"##0"),lvl_4[#Headers],0)),"Нет")</f>
        <v>Символические звезды</v>
      </c>
      <c r="G4412" s="11" t="str">
        <f>IFERROR(INDEX(lvl_5[],MATCH(M4412,lvl_5[ID],0),MATCH(_xlfn.CONCAT(TEXT(K4412,"##0"),"_",TEXT(L4412,"##0")),lvl_5[#Headers],0)),"Нет")</f>
        <v>Одинокая планета, Приют одиночества (для мужчин)</v>
      </c>
      <c r="H4412" s="11" t="str">
        <f>IFERROR(INDEX(lvl_6[],MATCH(N4412,lvl_6[ID],0),MATCH(_xlfn.CONCAT(K4412,"_",L4412,"_",M4412),lvl_6[#Headers],0)),"Нет")</f>
        <v>Нет</v>
      </c>
      <c r="I4412" s="12">
        <v>1</v>
      </c>
      <c r="J4412" s="12">
        <v>4</v>
      </c>
      <c r="K4412" s="12">
        <v>1</v>
      </c>
      <c r="L4412" s="12">
        <v>5</v>
      </c>
      <c r="M4412" s="12">
        <v>12</v>
      </c>
      <c r="N4412" s="12">
        <v>88</v>
      </c>
      <c r="O4412" s="12">
        <f>COUNTIF($P$2:P4412,P4412)</f>
        <v>1</v>
      </c>
      <c r="P4412" s="12" t="str">
        <f t="shared" si="267"/>
        <v>141051288</v>
      </c>
      <c r="Q4412" s="12" t="str">
        <f t="shared" si="268"/>
        <v>1410512880001</v>
      </c>
      <c r="R4412" s="20" t="s">
        <v>4069</v>
      </c>
      <c r="U4412" s="12" t="s">
        <v>100</v>
      </c>
      <c r="W4412" s="12" t="s">
        <v>859</v>
      </c>
      <c r="AI4412" s="12" t="s">
        <v>100</v>
      </c>
      <c r="AK4412" s="12" t="s">
        <v>862</v>
      </c>
      <c r="BN4412" s="12">
        <v>1</v>
      </c>
    </row>
    <row r="4413" spans="1:66" ht="60" x14ac:dyDescent="0.25">
      <c r="A4413" s="12">
        <v>1</v>
      </c>
      <c r="B4413" s="11" t="str">
        <f t="shared" si="266"/>
        <v>Общий расчет. Анализ даты. Анализ даты. Символические звезды. Одинокая планета, Приют одиночества (для мужчин). Нет</v>
      </c>
      <c r="C4413" s="11" t="str">
        <f>IFERROR(VLOOKUP(I4413,lvl_1[],2,FALSE),"Нет")</f>
        <v>Общий расчет</v>
      </c>
      <c r="D4413" s="11" t="str">
        <f>IFERROR(VLOOKUP(Rule!J4413,lvl_2[],2,FALSE),"Нет")</f>
        <v>Анализ даты</v>
      </c>
      <c r="E4413" s="11" t="str">
        <f>IFERROR(VLOOKUP(Rule!K4413,lvl_3[],2,FALSE),"Нет")</f>
        <v>Анализ даты</v>
      </c>
      <c r="F4413" s="11" t="str">
        <f>IFERROR(INDEX(lvl_4[],MATCH(L4413,lvl_4[ID],0),MATCH(TEXT(K4413,"##0"),lvl_4[#Headers],0)),"Нет")</f>
        <v>Символические звезды</v>
      </c>
      <c r="G4413" s="11" t="str">
        <f>IFERROR(INDEX(lvl_5[],MATCH(M4413,lvl_5[ID],0),MATCH(_xlfn.CONCAT(TEXT(K4413,"##0"),"_",TEXT(L4413,"##0")),lvl_5[#Headers],0)),"Нет")</f>
        <v>Одинокая планета, Приют одиночества (для мужчин)</v>
      </c>
      <c r="H4413" s="11" t="str">
        <f>IFERROR(INDEX(lvl_6[],MATCH(N4413,lvl_6[ID],0),MATCH(_xlfn.CONCAT(K4413,"_",L4413,"_",M4413),lvl_6[#Headers],0)),"Нет")</f>
        <v>Нет</v>
      </c>
      <c r="I4413" s="12">
        <v>1</v>
      </c>
      <c r="J4413" s="12">
        <v>4</v>
      </c>
      <c r="K4413" s="12">
        <v>1</v>
      </c>
      <c r="L4413" s="12">
        <v>5</v>
      </c>
      <c r="M4413" s="12">
        <v>12</v>
      </c>
      <c r="N4413" s="12">
        <v>89</v>
      </c>
      <c r="O4413" s="12">
        <f>COUNTIF($P$2:P4413,P4413)</f>
        <v>1</v>
      </c>
      <c r="P4413" s="12" t="str">
        <f t="shared" si="267"/>
        <v>141051289</v>
      </c>
      <c r="Q4413" s="12" t="str">
        <f t="shared" si="268"/>
        <v>1410512890001</v>
      </c>
      <c r="R4413" s="20" t="s">
        <v>4070</v>
      </c>
      <c r="U4413" s="12" t="s">
        <v>100</v>
      </c>
      <c r="W4413" s="12" t="s">
        <v>860</v>
      </c>
      <c r="AI4413" s="12" t="s">
        <v>100</v>
      </c>
      <c r="AK4413" s="12" t="s">
        <v>862</v>
      </c>
      <c r="BN4413" s="12">
        <v>1</v>
      </c>
    </row>
    <row r="4414" spans="1:66" ht="60" x14ac:dyDescent="0.25">
      <c r="A4414" s="12">
        <v>1</v>
      </c>
      <c r="B4414" s="11" t="str">
        <f t="shared" si="266"/>
        <v>Общий расчет. Анализ даты. Анализ даты. Символические звезды. Одинокая планета, Приют одиночества (для мужчин). Нет</v>
      </c>
      <c r="C4414" s="11" t="str">
        <f>IFERROR(VLOOKUP(I4414,lvl_1[],2,FALSE),"Нет")</f>
        <v>Общий расчет</v>
      </c>
      <c r="D4414" s="11" t="str">
        <f>IFERROR(VLOOKUP(Rule!J4414,lvl_2[],2,FALSE),"Нет")</f>
        <v>Анализ даты</v>
      </c>
      <c r="E4414" s="11" t="str">
        <f>IFERROR(VLOOKUP(Rule!K4414,lvl_3[],2,FALSE),"Нет")</f>
        <v>Анализ даты</v>
      </c>
      <c r="F4414" s="11" t="str">
        <f>IFERROR(INDEX(lvl_4[],MATCH(L4414,lvl_4[ID],0),MATCH(TEXT(K4414,"##0"),lvl_4[#Headers],0)),"Нет")</f>
        <v>Символические звезды</v>
      </c>
      <c r="G4414" s="11" t="str">
        <f>IFERROR(INDEX(lvl_5[],MATCH(M4414,lvl_5[ID],0),MATCH(_xlfn.CONCAT(TEXT(K4414,"##0"),"_",TEXT(L4414,"##0")),lvl_5[#Headers],0)),"Нет")</f>
        <v>Одинокая планета, Приют одиночества (для мужчин)</v>
      </c>
      <c r="H4414" s="11" t="str">
        <f>IFERROR(INDEX(lvl_6[],MATCH(N4414,lvl_6[ID],0),MATCH(_xlfn.CONCAT(K4414,"_",L4414,"_",M4414),lvl_6[#Headers],0)),"Нет")</f>
        <v>Нет</v>
      </c>
      <c r="I4414" s="12">
        <v>1</v>
      </c>
      <c r="J4414" s="12">
        <v>4</v>
      </c>
      <c r="K4414" s="12">
        <v>1</v>
      </c>
      <c r="L4414" s="12">
        <v>5</v>
      </c>
      <c r="M4414" s="12">
        <v>12</v>
      </c>
      <c r="N4414" s="12">
        <v>90</v>
      </c>
      <c r="O4414" s="12">
        <f>COUNTIF($P$2:P4414,P4414)</f>
        <v>1</v>
      </c>
      <c r="P4414" s="12" t="str">
        <f t="shared" si="267"/>
        <v>141051290</v>
      </c>
      <c r="Q4414" s="12" t="str">
        <f t="shared" si="268"/>
        <v>1410512900001</v>
      </c>
      <c r="R4414" s="20" t="s">
        <v>4071</v>
      </c>
      <c r="U4414" s="12" t="s">
        <v>100</v>
      </c>
      <c r="W4414" s="12" t="s">
        <v>861</v>
      </c>
      <c r="AI4414" s="12" t="s">
        <v>100</v>
      </c>
      <c r="AK4414" s="12" t="s">
        <v>862</v>
      </c>
      <c r="BN4414" s="12">
        <v>1</v>
      </c>
    </row>
    <row r="4415" spans="1:66" ht="60" x14ac:dyDescent="0.25">
      <c r="A4415" s="12">
        <v>1</v>
      </c>
      <c r="B4415" s="11" t="str">
        <f t="shared" si="266"/>
        <v>Общий расчет. Анализ даты. Анализ даты. Символические звезды. Одинокая планета, Приют одиночества (для мужчин). Нет</v>
      </c>
      <c r="C4415" s="11" t="str">
        <f>IFERROR(VLOOKUP(I4415,lvl_1[],2,FALSE),"Нет")</f>
        <v>Общий расчет</v>
      </c>
      <c r="D4415" s="11" t="str">
        <f>IFERROR(VLOOKUP(Rule!J4415,lvl_2[],2,FALSE),"Нет")</f>
        <v>Анализ даты</v>
      </c>
      <c r="E4415" s="11" t="str">
        <f>IFERROR(VLOOKUP(Rule!K4415,lvl_3[],2,FALSE),"Нет")</f>
        <v>Анализ даты</v>
      </c>
      <c r="F4415" s="11" t="str">
        <f>IFERROR(INDEX(lvl_4[],MATCH(L4415,lvl_4[ID],0),MATCH(TEXT(K4415,"##0"),lvl_4[#Headers],0)),"Нет")</f>
        <v>Символические звезды</v>
      </c>
      <c r="G4415" s="11" t="str">
        <f>IFERROR(INDEX(lvl_5[],MATCH(M4415,lvl_5[ID],0),MATCH(_xlfn.CONCAT(TEXT(K4415,"##0"),"_",TEXT(L4415,"##0")),lvl_5[#Headers],0)),"Нет")</f>
        <v>Одинокая планета, Приют одиночества (для мужчин)</v>
      </c>
      <c r="H4415" s="11" t="str">
        <f>IFERROR(INDEX(lvl_6[],MATCH(N4415,lvl_6[ID],0),MATCH(_xlfn.CONCAT(K4415,"_",L4415,"_",M4415),lvl_6[#Headers],0)),"Нет")</f>
        <v>Нет</v>
      </c>
      <c r="I4415" s="12">
        <v>1</v>
      </c>
      <c r="J4415" s="12">
        <v>4</v>
      </c>
      <c r="K4415" s="12">
        <v>1</v>
      </c>
      <c r="L4415" s="12">
        <v>5</v>
      </c>
      <c r="M4415" s="12">
        <v>12</v>
      </c>
      <c r="N4415" s="12">
        <v>91</v>
      </c>
      <c r="O4415" s="12">
        <f>COUNTIF($P$2:P4415,P4415)</f>
        <v>1</v>
      </c>
      <c r="P4415" s="12" t="str">
        <f t="shared" si="267"/>
        <v>141051291</v>
      </c>
      <c r="Q4415" s="12" t="str">
        <f t="shared" si="268"/>
        <v>1410512910001</v>
      </c>
      <c r="R4415" s="20" t="s">
        <v>4072</v>
      </c>
      <c r="U4415" s="12" t="s">
        <v>100</v>
      </c>
      <c r="W4415" s="12" t="s">
        <v>862</v>
      </c>
      <c r="AI4415" s="12" t="s">
        <v>100</v>
      </c>
      <c r="AK4415" s="12" t="s">
        <v>865</v>
      </c>
      <c r="BN4415" s="12">
        <v>1</v>
      </c>
    </row>
    <row r="4416" spans="1:66" ht="60" x14ac:dyDescent="0.25">
      <c r="A4416" s="12">
        <v>1</v>
      </c>
      <c r="B4416" s="11" t="str">
        <f t="shared" si="266"/>
        <v>Общий расчет. Анализ даты. Анализ даты. Символические звезды. Одинокая планета, Приют одиночества (для мужчин). Нет</v>
      </c>
      <c r="C4416" s="11" t="str">
        <f>IFERROR(VLOOKUP(I4416,lvl_1[],2,FALSE),"Нет")</f>
        <v>Общий расчет</v>
      </c>
      <c r="D4416" s="11" t="str">
        <f>IFERROR(VLOOKUP(Rule!J4416,lvl_2[],2,FALSE),"Нет")</f>
        <v>Анализ даты</v>
      </c>
      <c r="E4416" s="11" t="str">
        <f>IFERROR(VLOOKUP(Rule!K4416,lvl_3[],2,FALSE),"Нет")</f>
        <v>Анализ даты</v>
      </c>
      <c r="F4416" s="11" t="str">
        <f>IFERROR(INDEX(lvl_4[],MATCH(L4416,lvl_4[ID],0),MATCH(TEXT(K4416,"##0"),lvl_4[#Headers],0)),"Нет")</f>
        <v>Символические звезды</v>
      </c>
      <c r="G4416" s="11" t="str">
        <f>IFERROR(INDEX(lvl_5[],MATCH(M4416,lvl_5[ID],0),MATCH(_xlfn.CONCAT(TEXT(K4416,"##0"),"_",TEXT(L4416,"##0")),lvl_5[#Headers],0)),"Нет")</f>
        <v>Одинокая планета, Приют одиночества (для мужчин)</v>
      </c>
      <c r="H4416" s="11" t="str">
        <f>IFERROR(INDEX(lvl_6[],MATCH(N4416,lvl_6[ID],0),MATCH(_xlfn.CONCAT(K4416,"_",L4416,"_",M4416),lvl_6[#Headers],0)),"Нет")</f>
        <v>Нет</v>
      </c>
      <c r="I4416" s="12">
        <v>1</v>
      </c>
      <c r="J4416" s="12">
        <v>4</v>
      </c>
      <c r="K4416" s="12">
        <v>1</v>
      </c>
      <c r="L4416" s="12">
        <v>5</v>
      </c>
      <c r="M4416" s="12">
        <v>12</v>
      </c>
      <c r="N4416" s="12">
        <v>92</v>
      </c>
      <c r="O4416" s="12">
        <f>COUNTIF($P$2:P4416,P4416)</f>
        <v>1</v>
      </c>
      <c r="P4416" s="12" t="str">
        <f t="shared" si="267"/>
        <v>141051292</v>
      </c>
      <c r="Q4416" s="12" t="str">
        <f t="shared" si="268"/>
        <v>1410512920001</v>
      </c>
      <c r="R4416" s="20" t="s">
        <v>4073</v>
      </c>
      <c r="U4416" s="12" t="s">
        <v>100</v>
      </c>
      <c r="W4416" s="12" t="s">
        <v>863</v>
      </c>
      <c r="AI4416" s="12" t="s">
        <v>100</v>
      </c>
      <c r="AK4416" s="12" t="s">
        <v>865</v>
      </c>
      <c r="BN4416" s="12">
        <v>1</v>
      </c>
    </row>
    <row r="4417" spans="1:66" ht="60" x14ac:dyDescent="0.25">
      <c r="A4417" s="12">
        <v>1</v>
      </c>
      <c r="B4417" s="11" t="str">
        <f t="shared" si="266"/>
        <v>Общий расчет. Анализ даты. Анализ даты. Символические звезды. Одинокая планета, Приют одиночества (для мужчин). Нет</v>
      </c>
      <c r="C4417" s="11" t="str">
        <f>IFERROR(VLOOKUP(I4417,lvl_1[],2,FALSE),"Нет")</f>
        <v>Общий расчет</v>
      </c>
      <c r="D4417" s="11" t="str">
        <f>IFERROR(VLOOKUP(Rule!J4417,lvl_2[],2,FALSE),"Нет")</f>
        <v>Анализ даты</v>
      </c>
      <c r="E4417" s="11" t="str">
        <f>IFERROR(VLOOKUP(Rule!K4417,lvl_3[],2,FALSE),"Нет")</f>
        <v>Анализ даты</v>
      </c>
      <c r="F4417" s="11" t="str">
        <f>IFERROR(INDEX(lvl_4[],MATCH(L4417,lvl_4[ID],0),MATCH(TEXT(K4417,"##0"),lvl_4[#Headers],0)),"Нет")</f>
        <v>Символические звезды</v>
      </c>
      <c r="G4417" s="11" t="str">
        <f>IFERROR(INDEX(lvl_5[],MATCH(M4417,lvl_5[ID],0),MATCH(_xlfn.CONCAT(TEXT(K4417,"##0"),"_",TEXT(L4417,"##0")),lvl_5[#Headers],0)),"Нет")</f>
        <v>Одинокая планета, Приют одиночества (для мужчин)</v>
      </c>
      <c r="H4417" s="11" t="str">
        <f>IFERROR(INDEX(lvl_6[],MATCH(N4417,lvl_6[ID],0),MATCH(_xlfn.CONCAT(K4417,"_",L4417,"_",M4417),lvl_6[#Headers],0)),"Нет")</f>
        <v>Нет</v>
      </c>
      <c r="I4417" s="12">
        <v>1</v>
      </c>
      <c r="J4417" s="12">
        <v>4</v>
      </c>
      <c r="K4417" s="12">
        <v>1</v>
      </c>
      <c r="L4417" s="12">
        <v>5</v>
      </c>
      <c r="M4417" s="12">
        <v>12</v>
      </c>
      <c r="N4417" s="12">
        <v>93</v>
      </c>
      <c r="O4417" s="12">
        <f>COUNTIF($P$2:P4417,P4417)</f>
        <v>1</v>
      </c>
      <c r="P4417" s="12" t="str">
        <f t="shared" si="267"/>
        <v>141051293</v>
      </c>
      <c r="Q4417" s="12" t="str">
        <f t="shared" si="268"/>
        <v>1410512930001</v>
      </c>
      <c r="R4417" s="20" t="s">
        <v>4074</v>
      </c>
      <c r="U4417" s="12" t="s">
        <v>100</v>
      </c>
      <c r="W4417" s="12" t="s">
        <v>864</v>
      </c>
      <c r="AI4417" s="12" t="s">
        <v>100</v>
      </c>
      <c r="AK4417" s="12" t="s">
        <v>865</v>
      </c>
      <c r="BN4417" s="12">
        <v>1</v>
      </c>
    </row>
    <row r="4418" spans="1:66" ht="60" x14ac:dyDescent="0.25">
      <c r="A4418" s="12">
        <v>1</v>
      </c>
      <c r="B4418" s="11" t="str">
        <f t="shared" si="266"/>
        <v>Общий расчет. Анализ даты. Анализ даты. Символические звезды. Одинокая планета, Приют одиночества (для мужчин). Нет</v>
      </c>
      <c r="C4418" s="11" t="str">
        <f>IFERROR(VLOOKUP(I4418,lvl_1[],2,FALSE),"Нет")</f>
        <v>Общий расчет</v>
      </c>
      <c r="D4418" s="11" t="str">
        <f>IFERROR(VLOOKUP(Rule!J4418,lvl_2[],2,FALSE),"Нет")</f>
        <v>Анализ даты</v>
      </c>
      <c r="E4418" s="11" t="str">
        <f>IFERROR(VLOOKUP(Rule!K4418,lvl_3[],2,FALSE),"Нет")</f>
        <v>Анализ даты</v>
      </c>
      <c r="F4418" s="11" t="str">
        <f>IFERROR(INDEX(lvl_4[],MATCH(L4418,lvl_4[ID],0),MATCH(TEXT(K4418,"##0"),lvl_4[#Headers],0)),"Нет")</f>
        <v>Символические звезды</v>
      </c>
      <c r="G4418" s="11" t="str">
        <f>IFERROR(INDEX(lvl_5[],MATCH(M4418,lvl_5[ID],0),MATCH(_xlfn.CONCAT(TEXT(K4418,"##0"),"_",TEXT(L4418,"##0")),lvl_5[#Headers],0)),"Нет")</f>
        <v>Одинокая планета, Приют одиночества (для мужчин)</v>
      </c>
      <c r="H4418" s="11" t="str">
        <f>IFERROR(INDEX(lvl_6[],MATCH(N4418,lvl_6[ID],0),MATCH(_xlfn.CONCAT(K4418,"_",L4418,"_",M4418),lvl_6[#Headers],0)),"Нет")</f>
        <v>Нет</v>
      </c>
      <c r="I4418" s="12">
        <v>1</v>
      </c>
      <c r="J4418" s="12">
        <v>4</v>
      </c>
      <c r="K4418" s="12">
        <v>1</v>
      </c>
      <c r="L4418" s="12">
        <v>5</v>
      </c>
      <c r="M4418" s="12">
        <v>12</v>
      </c>
      <c r="N4418" s="12">
        <v>94</v>
      </c>
      <c r="O4418" s="12">
        <f>COUNTIF($P$2:P4418,P4418)</f>
        <v>1</v>
      </c>
      <c r="P4418" s="12" t="str">
        <f t="shared" si="267"/>
        <v>141051294</v>
      </c>
      <c r="Q4418" s="12" t="str">
        <f t="shared" si="268"/>
        <v>1410512940001</v>
      </c>
      <c r="R4418" s="20" t="s">
        <v>4075</v>
      </c>
      <c r="U4418" s="12" t="s">
        <v>100</v>
      </c>
      <c r="W4418" s="12" t="s">
        <v>865</v>
      </c>
      <c r="AI4418" s="12" t="s">
        <v>100</v>
      </c>
      <c r="AK4418" s="12" t="s">
        <v>868</v>
      </c>
      <c r="BN4418" s="12">
        <v>1</v>
      </c>
    </row>
    <row r="4419" spans="1:66" ht="60" x14ac:dyDescent="0.25">
      <c r="A4419" s="12">
        <v>1</v>
      </c>
      <c r="B4419" s="11" t="str">
        <f t="shared" si="266"/>
        <v>Общий расчет. Анализ даты. Анализ даты. Символические звезды. Одинокая планета, Приют одиночества (для мужчин). Нет</v>
      </c>
      <c r="C4419" s="11" t="str">
        <f>IFERROR(VLOOKUP(I4419,lvl_1[],2,FALSE),"Нет")</f>
        <v>Общий расчет</v>
      </c>
      <c r="D4419" s="11" t="str">
        <f>IFERROR(VLOOKUP(Rule!J4419,lvl_2[],2,FALSE),"Нет")</f>
        <v>Анализ даты</v>
      </c>
      <c r="E4419" s="11" t="str">
        <f>IFERROR(VLOOKUP(Rule!K4419,lvl_3[],2,FALSE),"Нет")</f>
        <v>Анализ даты</v>
      </c>
      <c r="F4419" s="11" t="str">
        <f>IFERROR(INDEX(lvl_4[],MATCH(L4419,lvl_4[ID],0),MATCH(TEXT(K4419,"##0"),lvl_4[#Headers],0)),"Нет")</f>
        <v>Символические звезды</v>
      </c>
      <c r="G4419" s="11" t="str">
        <f>IFERROR(INDEX(lvl_5[],MATCH(M4419,lvl_5[ID],0),MATCH(_xlfn.CONCAT(TEXT(K4419,"##0"),"_",TEXT(L4419,"##0")),lvl_5[#Headers],0)),"Нет")</f>
        <v>Одинокая планета, Приют одиночества (для мужчин)</v>
      </c>
      <c r="H4419" s="11" t="str">
        <f>IFERROR(INDEX(lvl_6[],MATCH(N4419,lvl_6[ID],0),MATCH(_xlfn.CONCAT(K4419,"_",L4419,"_",M4419),lvl_6[#Headers],0)),"Нет")</f>
        <v>Нет</v>
      </c>
      <c r="I4419" s="12">
        <v>1</v>
      </c>
      <c r="J4419" s="12">
        <v>4</v>
      </c>
      <c r="K4419" s="12">
        <v>1</v>
      </c>
      <c r="L4419" s="12">
        <v>5</v>
      </c>
      <c r="M4419" s="12">
        <v>12</v>
      </c>
      <c r="N4419" s="12">
        <v>95</v>
      </c>
      <c r="O4419" s="12">
        <f>COUNTIF($P$2:P4419,P4419)</f>
        <v>1</v>
      </c>
      <c r="P4419" s="12" t="str">
        <f t="shared" si="267"/>
        <v>141051295</v>
      </c>
      <c r="Q4419" s="12" t="str">
        <f t="shared" si="268"/>
        <v>1410512950001</v>
      </c>
      <c r="R4419" s="20" t="s">
        <v>4076</v>
      </c>
      <c r="U4419" s="12" t="s">
        <v>100</v>
      </c>
      <c r="W4419" s="12" t="s">
        <v>866</v>
      </c>
      <c r="AI4419" s="12" t="s">
        <v>100</v>
      </c>
      <c r="AK4419" s="12" t="s">
        <v>868</v>
      </c>
      <c r="BN4419" s="12">
        <v>1</v>
      </c>
    </row>
    <row r="4420" spans="1:66" ht="60" x14ac:dyDescent="0.25">
      <c r="A4420" s="12">
        <v>1</v>
      </c>
      <c r="B4420" s="11" t="str">
        <f t="shared" si="266"/>
        <v>Общий расчет. Анализ даты. Анализ даты. Символические звезды. Одинокая планета, Приют одиночества (для мужчин). Нет</v>
      </c>
      <c r="C4420" s="11" t="str">
        <f>IFERROR(VLOOKUP(I4420,lvl_1[],2,FALSE),"Нет")</f>
        <v>Общий расчет</v>
      </c>
      <c r="D4420" s="11" t="str">
        <f>IFERROR(VLOOKUP(Rule!J4420,lvl_2[],2,FALSE),"Нет")</f>
        <v>Анализ даты</v>
      </c>
      <c r="E4420" s="11" t="str">
        <f>IFERROR(VLOOKUP(Rule!K4420,lvl_3[],2,FALSE),"Нет")</f>
        <v>Анализ даты</v>
      </c>
      <c r="F4420" s="11" t="str">
        <f>IFERROR(INDEX(lvl_4[],MATCH(L4420,lvl_4[ID],0),MATCH(TEXT(K4420,"##0"),lvl_4[#Headers],0)),"Нет")</f>
        <v>Символические звезды</v>
      </c>
      <c r="G4420" s="11" t="str">
        <f>IFERROR(INDEX(lvl_5[],MATCH(M4420,lvl_5[ID],0),MATCH(_xlfn.CONCAT(TEXT(K4420,"##0"),"_",TEXT(L4420,"##0")),lvl_5[#Headers],0)),"Нет")</f>
        <v>Одинокая планета, Приют одиночества (для мужчин)</v>
      </c>
      <c r="H4420" s="11" t="str">
        <f>IFERROR(INDEX(lvl_6[],MATCH(N4420,lvl_6[ID],0),MATCH(_xlfn.CONCAT(K4420,"_",L4420,"_",M4420),lvl_6[#Headers],0)),"Нет")</f>
        <v>Нет</v>
      </c>
      <c r="I4420" s="12">
        <v>1</v>
      </c>
      <c r="J4420" s="12">
        <v>4</v>
      </c>
      <c r="K4420" s="12">
        <v>1</v>
      </c>
      <c r="L4420" s="12">
        <v>5</v>
      </c>
      <c r="M4420" s="12">
        <v>12</v>
      </c>
      <c r="N4420" s="12">
        <v>96</v>
      </c>
      <c r="O4420" s="12">
        <f>COUNTIF($P$2:P4420,P4420)</f>
        <v>1</v>
      </c>
      <c r="P4420" s="12" t="str">
        <f t="shared" si="267"/>
        <v>141051296</v>
      </c>
      <c r="Q4420" s="12" t="str">
        <f t="shared" si="268"/>
        <v>1410512960001</v>
      </c>
      <c r="R4420" s="20" t="s">
        <v>4077</v>
      </c>
      <c r="U4420" s="12" t="s">
        <v>100</v>
      </c>
      <c r="W4420" s="12" t="s">
        <v>867</v>
      </c>
      <c r="AI4420" s="12" t="s">
        <v>100</v>
      </c>
      <c r="AK4420" s="12" t="s">
        <v>868</v>
      </c>
      <c r="BN4420" s="12">
        <v>1</v>
      </c>
    </row>
    <row r="4421" spans="1:66" ht="60" x14ac:dyDescent="0.25">
      <c r="A4421" s="12">
        <v>1</v>
      </c>
      <c r="B4421" s="11" t="str">
        <f t="shared" si="266"/>
        <v>Общий расчет. Анализ даты. Анализ даты. Символические звезды. Одинокая планета, Приют одиночества (для мужчин). Нет</v>
      </c>
      <c r="C4421" s="11" t="str">
        <f>IFERROR(VLOOKUP(I4421,lvl_1[],2,FALSE),"Нет")</f>
        <v>Общий расчет</v>
      </c>
      <c r="D4421" s="11" t="str">
        <f>IFERROR(VLOOKUP(Rule!J4421,lvl_2[],2,FALSE),"Нет")</f>
        <v>Анализ даты</v>
      </c>
      <c r="E4421" s="11" t="str">
        <f>IFERROR(VLOOKUP(Rule!K4421,lvl_3[],2,FALSE),"Нет")</f>
        <v>Анализ даты</v>
      </c>
      <c r="F4421" s="11" t="str">
        <f>IFERROR(INDEX(lvl_4[],MATCH(L4421,lvl_4[ID],0),MATCH(TEXT(K4421,"##0"),lvl_4[#Headers],0)),"Нет")</f>
        <v>Символические звезды</v>
      </c>
      <c r="G4421" s="11" t="str">
        <f>IFERROR(INDEX(lvl_5[],MATCH(M4421,lvl_5[ID],0),MATCH(_xlfn.CONCAT(TEXT(K4421,"##0"),"_",TEXT(L4421,"##0")),lvl_5[#Headers],0)),"Нет")</f>
        <v>Одинокая планета, Приют одиночества (для мужчин)</v>
      </c>
      <c r="H4421" s="11" t="str">
        <f>IFERROR(INDEX(lvl_6[],MATCH(N4421,lvl_6[ID],0),MATCH(_xlfn.CONCAT(K4421,"_",L4421,"_",M4421),lvl_6[#Headers],0)),"Нет")</f>
        <v>Нет</v>
      </c>
      <c r="I4421" s="12">
        <v>1</v>
      </c>
      <c r="J4421" s="12">
        <v>4</v>
      </c>
      <c r="K4421" s="12">
        <v>1</v>
      </c>
      <c r="L4421" s="12">
        <v>5</v>
      </c>
      <c r="M4421" s="12">
        <v>12</v>
      </c>
      <c r="N4421" s="12">
        <v>97</v>
      </c>
      <c r="O4421" s="12">
        <f>COUNTIF($P$2:P4421,P4421)</f>
        <v>1</v>
      </c>
      <c r="P4421" s="12" t="str">
        <f t="shared" si="267"/>
        <v>141051297</v>
      </c>
      <c r="Q4421" s="12" t="str">
        <f t="shared" si="268"/>
        <v>1410512970001</v>
      </c>
      <c r="R4421" s="20" t="s">
        <v>4078</v>
      </c>
      <c r="U4421" s="12" t="s">
        <v>100</v>
      </c>
      <c r="W4421" s="12" t="s">
        <v>868</v>
      </c>
      <c r="AI4421" s="12" t="s">
        <v>100</v>
      </c>
      <c r="AK4421" s="12" t="s">
        <v>859</v>
      </c>
      <c r="BN4421" s="12">
        <v>1</v>
      </c>
    </row>
    <row r="4422" spans="1:66" ht="45" x14ac:dyDescent="0.25">
      <c r="A4422" s="12">
        <v>1</v>
      </c>
      <c r="B4422" s="11" t="str">
        <f t="shared" si="266"/>
        <v>Общий расчет. Анализ даты. Анализ даты. Символические звезды. Небесная благодать. Нет</v>
      </c>
      <c r="C4422" s="11" t="str">
        <f>IFERROR(VLOOKUP(I4422,lvl_1[],2,FALSE),"Нет")</f>
        <v>Общий расчет</v>
      </c>
      <c r="D4422" s="11" t="str">
        <f>IFERROR(VLOOKUP(Rule!J4422,lvl_2[],2,FALSE),"Нет")</f>
        <v>Анализ даты</v>
      </c>
      <c r="E4422" s="11" t="str">
        <f>IFERROR(VLOOKUP(Rule!K4422,lvl_3[],2,FALSE),"Нет")</f>
        <v>Анализ даты</v>
      </c>
      <c r="F4422" s="11" t="str">
        <f>IFERROR(INDEX(lvl_4[],MATCH(L4422,lvl_4[ID],0),MATCH(TEXT(K4422,"##0"),lvl_4[#Headers],0)),"Нет")</f>
        <v>Символические звезды</v>
      </c>
      <c r="G4422" s="11" t="str">
        <f>IFERROR(INDEX(lvl_5[],MATCH(M4422,lvl_5[ID],0),MATCH(_xlfn.CONCAT(TEXT(K4422,"##0"),"_",TEXT(L4422,"##0")),lvl_5[#Headers],0)),"Нет")</f>
        <v>Небесная благодать</v>
      </c>
      <c r="H4422" s="11" t="str">
        <f>IFERROR(INDEX(lvl_6[],MATCH(N4422,lvl_6[ID],0),MATCH(_xlfn.CONCAT(K4422,"_",L4422,"_",M4422),lvl_6[#Headers],0)),"Нет")</f>
        <v>Нет</v>
      </c>
      <c r="I4422" s="12">
        <v>1</v>
      </c>
      <c r="J4422" s="12">
        <v>4</v>
      </c>
      <c r="K4422" s="12">
        <v>1</v>
      </c>
      <c r="L4422" s="12">
        <v>5</v>
      </c>
      <c r="M4422" s="12">
        <v>13</v>
      </c>
      <c r="N4422" s="12">
        <v>98</v>
      </c>
      <c r="O4422" s="12">
        <f>COUNTIF($P$2:P4422,P4422)</f>
        <v>1</v>
      </c>
      <c r="P4422" s="12" t="str">
        <f t="shared" si="267"/>
        <v>141051398</v>
      </c>
      <c r="Q4422" s="12" t="str">
        <f t="shared" si="268"/>
        <v>1410513980001</v>
      </c>
      <c r="R4422" s="20" t="s">
        <v>4079</v>
      </c>
      <c r="U4422" s="12" t="s">
        <v>100</v>
      </c>
      <c r="W4422" s="12" t="s">
        <v>869</v>
      </c>
      <c r="AI4422" s="12" t="s">
        <v>100</v>
      </c>
      <c r="AK4422" s="12" t="s">
        <v>862</v>
      </c>
      <c r="BN4422" s="12">
        <v>1</v>
      </c>
    </row>
    <row r="4423" spans="1:66" ht="45" x14ac:dyDescent="0.25">
      <c r="A4423" s="12">
        <v>1</v>
      </c>
      <c r="B4423" s="11" t="str">
        <f t="shared" si="266"/>
        <v>Общий расчет. Анализ даты. Анализ даты. Символические звезды. Небесная благодать. Нет</v>
      </c>
      <c r="C4423" s="11" t="str">
        <f>IFERROR(VLOOKUP(I4423,lvl_1[],2,FALSE),"Нет")</f>
        <v>Общий расчет</v>
      </c>
      <c r="D4423" s="11" t="str">
        <f>IFERROR(VLOOKUP(Rule!J4423,lvl_2[],2,FALSE),"Нет")</f>
        <v>Анализ даты</v>
      </c>
      <c r="E4423" s="11" t="str">
        <f>IFERROR(VLOOKUP(Rule!K4423,lvl_3[],2,FALSE),"Нет")</f>
        <v>Анализ даты</v>
      </c>
      <c r="F4423" s="11" t="str">
        <f>IFERROR(INDEX(lvl_4[],MATCH(L4423,lvl_4[ID],0),MATCH(TEXT(K4423,"##0"),lvl_4[#Headers],0)),"Нет")</f>
        <v>Символические звезды</v>
      </c>
      <c r="G4423" s="11" t="str">
        <f>IFERROR(INDEX(lvl_5[],MATCH(M4423,lvl_5[ID],0),MATCH(_xlfn.CONCAT(TEXT(K4423,"##0"),"_",TEXT(L4423,"##0")),lvl_5[#Headers],0)),"Нет")</f>
        <v>Небесная благодать</v>
      </c>
      <c r="H4423" s="11" t="str">
        <f>IFERROR(INDEX(lvl_6[],MATCH(N4423,lvl_6[ID],0),MATCH(_xlfn.CONCAT(K4423,"_",L4423,"_",M4423),lvl_6[#Headers],0)),"Нет")</f>
        <v>Нет</v>
      </c>
      <c r="I4423" s="12">
        <v>1</v>
      </c>
      <c r="J4423" s="12">
        <v>4</v>
      </c>
      <c r="K4423" s="12">
        <v>1</v>
      </c>
      <c r="L4423" s="12">
        <v>5</v>
      </c>
      <c r="M4423" s="12">
        <v>13</v>
      </c>
      <c r="N4423" s="12">
        <v>99</v>
      </c>
      <c r="O4423" s="12">
        <f>COUNTIF($P$2:P4423,P4423)</f>
        <v>1</v>
      </c>
      <c r="P4423" s="12" t="str">
        <f t="shared" si="267"/>
        <v>141051399</v>
      </c>
      <c r="Q4423" s="12" t="str">
        <f t="shared" si="268"/>
        <v>1410513990001</v>
      </c>
      <c r="R4423" s="20" t="s">
        <v>4080</v>
      </c>
      <c r="U4423" s="12" t="s">
        <v>100</v>
      </c>
      <c r="W4423" s="12" t="s">
        <v>859</v>
      </c>
      <c r="AI4423" s="12" t="s">
        <v>100</v>
      </c>
      <c r="AK4423" s="12" t="s">
        <v>905</v>
      </c>
      <c r="BN4423" s="12">
        <v>1</v>
      </c>
    </row>
    <row r="4424" spans="1:66" ht="45" x14ac:dyDescent="0.25">
      <c r="A4424" s="12">
        <v>1</v>
      </c>
      <c r="B4424" s="11" t="str">
        <f t="shared" si="266"/>
        <v>Общий расчет. Анализ даты. Анализ даты. Символические звезды. Небесная благодать. Нет</v>
      </c>
      <c r="C4424" s="11" t="str">
        <f>IFERROR(VLOOKUP(I4424,lvl_1[],2,FALSE),"Нет")</f>
        <v>Общий расчет</v>
      </c>
      <c r="D4424" s="11" t="str">
        <f>IFERROR(VLOOKUP(Rule!J4424,lvl_2[],2,FALSE),"Нет")</f>
        <v>Анализ даты</v>
      </c>
      <c r="E4424" s="11" t="str">
        <f>IFERROR(VLOOKUP(Rule!K4424,lvl_3[],2,FALSE),"Нет")</f>
        <v>Анализ даты</v>
      </c>
      <c r="F4424" s="11" t="str">
        <f>IFERROR(INDEX(lvl_4[],MATCH(L4424,lvl_4[ID],0),MATCH(TEXT(K4424,"##0"),lvl_4[#Headers],0)),"Нет")</f>
        <v>Символические звезды</v>
      </c>
      <c r="G4424" s="11" t="str">
        <f>IFERROR(INDEX(lvl_5[],MATCH(M4424,lvl_5[ID],0),MATCH(_xlfn.CONCAT(TEXT(K4424,"##0"),"_",TEXT(L4424,"##0")),lvl_5[#Headers],0)),"Нет")</f>
        <v>Небесная благодать</v>
      </c>
      <c r="H4424" s="11" t="str">
        <f>IFERROR(INDEX(lvl_6[],MATCH(N4424,lvl_6[ID],0),MATCH(_xlfn.CONCAT(K4424,"_",L4424,"_",M4424),lvl_6[#Headers],0)),"Нет")</f>
        <v>Нет</v>
      </c>
      <c r="I4424" s="12">
        <v>1</v>
      </c>
      <c r="J4424" s="12">
        <v>4</v>
      </c>
      <c r="K4424" s="12">
        <v>1</v>
      </c>
      <c r="L4424" s="12">
        <v>5</v>
      </c>
      <c r="M4424" s="12">
        <v>13</v>
      </c>
      <c r="N4424" s="12">
        <v>100</v>
      </c>
      <c r="O4424" s="12">
        <f>COUNTIF($P$2:P4424,P4424)</f>
        <v>1</v>
      </c>
      <c r="P4424" s="12" t="str">
        <f t="shared" si="267"/>
        <v>1410513100</v>
      </c>
      <c r="Q4424" s="12" t="str">
        <f t="shared" si="268"/>
        <v>14105131000001</v>
      </c>
      <c r="R4424" s="20" t="s">
        <v>4081</v>
      </c>
      <c r="U4424" s="12" t="s">
        <v>100</v>
      </c>
      <c r="W4424" s="12" t="s">
        <v>860</v>
      </c>
      <c r="AI4424" s="12" t="s">
        <v>100</v>
      </c>
      <c r="AK4424" s="12" t="s">
        <v>865</v>
      </c>
      <c r="BN4424" s="12">
        <v>1</v>
      </c>
    </row>
    <row r="4425" spans="1:66" ht="45" x14ac:dyDescent="0.25">
      <c r="A4425" s="12">
        <v>1</v>
      </c>
      <c r="B4425" s="11" t="str">
        <f t="shared" si="266"/>
        <v>Общий расчет. Анализ даты. Анализ даты. Символические звезды. Небесная благодать. Нет</v>
      </c>
      <c r="C4425" s="11" t="str">
        <f>IFERROR(VLOOKUP(I4425,lvl_1[],2,FALSE),"Нет")</f>
        <v>Общий расчет</v>
      </c>
      <c r="D4425" s="11" t="str">
        <f>IFERROR(VLOOKUP(Rule!J4425,lvl_2[],2,FALSE),"Нет")</f>
        <v>Анализ даты</v>
      </c>
      <c r="E4425" s="11" t="str">
        <f>IFERROR(VLOOKUP(Rule!K4425,lvl_3[],2,FALSE),"Нет")</f>
        <v>Анализ даты</v>
      </c>
      <c r="F4425" s="11" t="str">
        <f>IFERROR(INDEX(lvl_4[],MATCH(L4425,lvl_4[ID],0),MATCH(TEXT(K4425,"##0"),lvl_4[#Headers],0)),"Нет")</f>
        <v>Символические звезды</v>
      </c>
      <c r="G4425" s="11" t="str">
        <f>IFERROR(INDEX(lvl_5[],MATCH(M4425,lvl_5[ID],0),MATCH(_xlfn.CONCAT(TEXT(K4425,"##0"),"_",TEXT(L4425,"##0")),lvl_5[#Headers],0)),"Нет")</f>
        <v>Небесная благодать</v>
      </c>
      <c r="H4425" s="11" t="str">
        <f>IFERROR(INDEX(lvl_6[],MATCH(N4425,lvl_6[ID],0),MATCH(_xlfn.CONCAT(K4425,"_",L4425,"_",M4425),lvl_6[#Headers],0)),"Нет")</f>
        <v>Нет</v>
      </c>
      <c r="I4425" s="12">
        <v>1</v>
      </c>
      <c r="J4425" s="12">
        <v>4</v>
      </c>
      <c r="K4425" s="12">
        <v>1</v>
      </c>
      <c r="L4425" s="12">
        <v>5</v>
      </c>
      <c r="M4425" s="12">
        <v>13</v>
      </c>
      <c r="N4425" s="12">
        <v>101</v>
      </c>
      <c r="O4425" s="12">
        <f>COUNTIF($P$2:P4425,P4425)</f>
        <v>1</v>
      </c>
      <c r="P4425" s="12" t="str">
        <f t="shared" si="267"/>
        <v>1410513101</v>
      </c>
      <c r="Q4425" s="12" t="str">
        <f t="shared" si="268"/>
        <v>14105131010001</v>
      </c>
      <c r="R4425" s="20" t="s">
        <v>4082</v>
      </c>
      <c r="U4425" s="12" t="s">
        <v>100</v>
      </c>
      <c r="W4425" s="12" t="s">
        <v>863</v>
      </c>
      <c r="AI4425" s="12" t="s">
        <v>100</v>
      </c>
      <c r="AK4425" s="12" t="s">
        <v>868</v>
      </c>
      <c r="BN4425" s="12">
        <v>1</v>
      </c>
    </row>
    <row r="4426" spans="1:66" ht="45" x14ac:dyDescent="0.25">
      <c r="A4426" s="12">
        <v>1</v>
      </c>
      <c r="B4426" s="11" t="str">
        <f t="shared" si="266"/>
        <v>Общий расчет. Анализ даты. Анализ даты. Символические звезды. Небесная благодать. Нет</v>
      </c>
      <c r="C4426" s="11" t="str">
        <f>IFERROR(VLOOKUP(I4426,lvl_1[],2,FALSE),"Нет")</f>
        <v>Общий расчет</v>
      </c>
      <c r="D4426" s="11" t="str">
        <f>IFERROR(VLOOKUP(Rule!J4426,lvl_2[],2,FALSE),"Нет")</f>
        <v>Анализ даты</v>
      </c>
      <c r="E4426" s="11" t="str">
        <f>IFERROR(VLOOKUP(Rule!K4426,lvl_3[],2,FALSE),"Нет")</f>
        <v>Анализ даты</v>
      </c>
      <c r="F4426" s="11" t="str">
        <f>IFERROR(INDEX(lvl_4[],MATCH(L4426,lvl_4[ID],0),MATCH(TEXT(K4426,"##0"),lvl_4[#Headers],0)),"Нет")</f>
        <v>Символические звезды</v>
      </c>
      <c r="G4426" s="11" t="str">
        <f>IFERROR(INDEX(lvl_5[],MATCH(M4426,lvl_5[ID],0),MATCH(_xlfn.CONCAT(TEXT(K4426,"##0"),"_",TEXT(L4426,"##0")),lvl_5[#Headers],0)),"Нет")</f>
        <v>Небесная благодать</v>
      </c>
      <c r="H4426" s="11" t="str">
        <f>IFERROR(INDEX(lvl_6[],MATCH(N4426,lvl_6[ID],0),MATCH(_xlfn.CONCAT(K4426,"_",L4426,"_",M4426),lvl_6[#Headers],0)),"Нет")</f>
        <v>Нет</v>
      </c>
      <c r="I4426" s="12">
        <v>1</v>
      </c>
      <c r="J4426" s="12">
        <v>4</v>
      </c>
      <c r="K4426" s="12">
        <v>1</v>
      </c>
      <c r="L4426" s="12">
        <v>5</v>
      </c>
      <c r="M4426" s="12">
        <v>13</v>
      </c>
      <c r="N4426" s="12">
        <v>102</v>
      </c>
      <c r="O4426" s="12">
        <f>COUNTIF($P$2:P4426,P4426)</f>
        <v>1</v>
      </c>
      <c r="P4426" s="12" t="str">
        <f t="shared" si="267"/>
        <v>1410513102</v>
      </c>
      <c r="Q4426" s="12" t="str">
        <f t="shared" si="268"/>
        <v>14105131020001</v>
      </c>
      <c r="R4426" s="20" t="s">
        <v>4083</v>
      </c>
      <c r="U4426" s="12" t="s">
        <v>100</v>
      </c>
      <c r="W4426" s="12" t="s">
        <v>865</v>
      </c>
      <c r="AI4426" s="12" t="s">
        <v>100</v>
      </c>
      <c r="AK4426" s="12" t="s">
        <v>916</v>
      </c>
      <c r="BN4426" s="12">
        <v>1</v>
      </c>
    </row>
    <row r="4427" spans="1:66" ht="45" x14ac:dyDescent="0.25">
      <c r="A4427" s="12">
        <v>1</v>
      </c>
      <c r="B4427" s="11" t="str">
        <f t="shared" si="266"/>
        <v>Общий расчет. Анализ даты. Анализ даты. Символические звезды. Небесная благодать. Нет</v>
      </c>
      <c r="C4427" s="11" t="str">
        <f>IFERROR(VLOOKUP(I4427,lvl_1[],2,FALSE),"Нет")</f>
        <v>Общий расчет</v>
      </c>
      <c r="D4427" s="11" t="str">
        <f>IFERROR(VLOOKUP(Rule!J4427,lvl_2[],2,FALSE),"Нет")</f>
        <v>Анализ даты</v>
      </c>
      <c r="E4427" s="11" t="str">
        <f>IFERROR(VLOOKUP(Rule!K4427,lvl_3[],2,FALSE),"Нет")</f>
        <v>Анализ даты</v>
      </c>
      <c r="F4427" s="11" t="str">
        <f>IFERROR(INDEX(lvl_4[],MATCH(L4427,lvl_4[ID],0),MATCH(TEXT(K4427,"##0"),lvl_4[#Headers],0)),"Нет")</f>
        <v>Символические звезды</v>
      </c>
      <c r="G4427" s="11" t="str">
        <f>IFERROR(INDEX(lvl_5[],MATCH(M4427,lvl_5[ID],0),MATCH(_xlfn.CONCAT(TEXT(K4427,"##0"),"_",TEXT(L4427,"##0")),lvl_5[#Headers],0)),"Нет")</f>
        <v>Небесная благодать</v>
      </c>
      <c r="H4427" s="11" t="str">
        <f>IFERROR(INDEX(lvl_6[],MATCH(N4427,lvl_6[ID],0),MATCH(_xlfn.CONCAT(K4427,"_",L4427,"_",M4427),lvl_6[#Headers],0)),"Нет")</f>
        <v>Нет</v>
      </c>
      <c r="I4427" s="12">
        <v>1</v>
      </c>
      <c r="J4427" s="12">
        <v>4</v>
      </c>
      <c r="K4427" s="12">
        <v>1</v>
      </c>
      <c r="L4427" s="12">
        <v>5</v>
      </c>
      <c r="M4427" s="12">
        <v>13</v>
      </c>
      <c r="N4427" s="12">
        <v>103</v>
      </c>
      <c r="O4427" s="12">
        <f>COUNTIF($P$2:P4427,P4427)</f>
        <v>1</v>
      </c>
      <c r="P4427" s="12" t="str">
        <f t="shared" si="267"/>
        <v>1410513103</v>
      </c>
      <c r="Q4427" s="12" t="str">
        <f t="shared" si="268"/>
        <v>14105131030001</v>
      </c>
      <c r="R4427" s="20" t="s">
        <v>4084</v>
      </c>
      <c r="U4427" s="12" t="s">
        <v>100</v>
      </c>
      <c r="W4427" s="12" t="s">
        <v>866</v>
      </c>
      <c r="AI4427" s="12" t="s">
        <v>100</v>
      </c>
      <c r="AK4427" s="12" t="s">
        <v>859</v>
      </c>
      <c r="BN4427" s="12">
        <v>1</v>
      </c>
    </row>
    <row r="4428" spans="1:66" ht="45" x14ac:dyDescent="0.25">
      <c r="A4428" s="12">
        <v>1</v>
      </c>
      <c r="B4428" s="11" t="str">
        <f t="shared" si="266"/>
        <v>Общий расчет. Анализ даты. Анализ даты. Символические звезды. Сети небес и земли. Нет</v>
      </c>
      <c r="C4428" s="11" t="str">
        <f>IFERROR(VLOOKUP(I4428,lvl_1[],2,FALSE),"Нет")</f>
        <v>Общий расчет</v>
      </c>
      <c r="D4428" s="11" t="str">
        <f>IFERROR(VLOOKUP(Rule!J4428,lvl_2[],2,FALSE),"Нет")</f>
        <v>Анализ даты</v>
      </c>
      <c r="E4428" s="11" t="str">
        <f>IFERROR(VLOOKUP(Rule!K4428,lvl_3[],2,FALSE),"Нет")</f>
        <v>Анализ даты</v>
      </c>
      <c r="F4428" s="11" t="str">
        <f>IFERROR(INDEX(lvl_4[],MATCH(L4428,lvl_4[ID],0),MATCH(TEXT(K4428,"##0"),lvl_4[#Headers],0)),"Нет")</f>
        <v>Символические звезды</v>
      </c>
      <c r="G4428" s="11" t="str">
        <f>IFERROR(INDEX(lvl_5[],MATCH(M4428,lvl_5[ID],0),MATCH(_xlfn.CONCAT(TEXT(K4428,"##0"),"_",TEXT(L4428,"##0")),lvl_5[#Headers],0)),"Нет")</f>
        <v>Сети небес и земли</v>
      </c>
      <c r="H4428" s="11" t="str">
        <f>IFERROR(INDEX(lvl_6[],MATCH(N4428,lvl_6[ID],0),MATCH(_xlfn.CONCAT(K4428,"_",L4428,"_",M4428),lvl_6[#Headers],0)),"Нет")</f>
        <v>Нет</v>
      </c>
      <c r="I4428" s="12">
        <v>1</v>
      </c>
      <c r="J4428" s="12">
        <v>4</v>
      </c>
      <c r="K4428" s="12">
        <v>1</v>
      </c>
      <c r="L4428" s="12">
        <v>5</v>
      </c>
      <c r="M4428" s="12">
        <v>24</v>
      </c>
      <c r="N4428" s="12">
        <v>104</v>
      </c>
      <c r="O4428" s="12">
        <f>COUNTIF($P$2:P4428,P4428)</f>
        <v>1</v>
      </c>
      <c r="P4428" s="12" t="str">
        <f t="shared" si="267"/>
        <v>1410524104</v>
      </c>
      <c r="Q4428" s="12" t="str">
        <f t="shared" si="268"/>
        <v>14105241040001</v>
      </c>
      <c r="R4428" s="20" t="s">
        <v>4085</v>
      </c>
      <c r="U4428" s="12" t="s">
        <v>100</v>
      </c>
      <c r="W4428" s="12" t="s">
        <v>867</v>
      </c>
      <c r="AI4428" s="12" t="s">
        <v>100</v>
      </c>
      <c r="AK4428" s="12" t="s">
        <v>868</v>
      </c>
      <c r="BN4428" s="12">
        <v>1</v>
      </c>
    </row>
    <row r="4429" spans="1:66" ht="45" x14ac:dyDescent="0.25">
      <c r="A4429" s="12">
        <v>1</v>
      </c>
      <c r="B4429" s="11" t="str">
        <f t="shared" si="266"/>
        <v>Общий расчет. Анализ даты. Анализ даты. Символические звезды. Сети небес и земли. Нет</v>
      </c>
      <c r="C4429" s="11" t="str">
        <f>IFERROR(VLOOKUP(I4429,lvl_1[],2,FALSE),"Нет")</f>
        <v>Общий расчет</v>
      </c>
      <c r="D4429" s="11" t="str">
        <f>IFERROR(VLOOKUP(Rule!J4429,lvl_2[],2,FALSE),"Нет")</f>
        <v>Анализ даты</v>
      </c>
      <c r="E4429" s="11" t="str">
        <f>IFERROR(VLOOKUP(Rule!K4429,lvl_3[],2,FALSE),"Нет")</f>
        <v>Анализ даты</v>
      </c>
      <c r="F4429" s="11" t="str">
        <f>IFERROR(INDEX(lvl_4[],MATCH(L4429,lvl_4[ID],0),MATCH(TEXT(K4429,"##0"),lvl_4[#Headers],0)),"Нет")</f>
        <v>Символические звезды</v>
      </c>
      <c r="G4429" s="11" t="str">
        <f>IFERROR(INDEX(lvl_5[],MATCH(M4429,lvl_5[ID],0),MATCH(_xlfn.CONCAT(TEXT(K4429,"##0"),"_",TEXT(L4429,"##0")),lvl_5[#Headers],0)),"Нет")</f>
        <v>Сети небес и земли</v>
      </c>
      <c r="H4429" s="11" t="str">
        <f>IFERROR(INDEX(lvl_6[],MATCH(N4429,lvl_6[ID],0),MATCH(_xlfn.CONCAT(K4429,"_",L4429,"_",M4429),lvl_6[#Headers],0)),"Нет")</f>
        <v>Нет</v>
      </c>
      <c r="I4429" s="12">
        <v>1</v>
      </c>
      <c r="J4429" s="12">
        <v>4</v>
      </c>
      <c r="K4429" s="12">
        <v>1</v>
      </c>
      <c r="L4429" s="12">
        <v>5</v>
      </c>
      <c r="M4429" s="12">
        <v>24</v>
      </c>
      <c r="N4429" s="12">
        <v>105</v>
      </c>
      <c r="O4429" s="12">
        <f>COUNTIF($P$2:P4429,P4429)</f>
        <v>1</v>
      </c>
      <c r="P4429" s="12" t="str">
        <f t="shared" si="267"/>
        <v>1410524105</v>
      </c>
      <c r="Q4429" s="12" t="str">
        <f t="shared" si="268"/>
        <v>14105241050001</v>
      </c>
      <c r="R4429" s="20" t="s">
        <v>4086</v>
      </c>
      <c r="U4429" s="12" t="s">
        <v>100</v>
      </c>
      <c r="W4429" s="12" t="s">
        <v>861</v>
      </c>
      <c r="AI4429" s="12" t="s">
        <v>100</v>
      </c>
      <c r="AK4429" s="12" t="s">
        <v>862</v>
      </c>
      <c r="BN4429" s="12">
        <v>1</v>
      </c>
    </row>
    <row r="4430" spans="1:66" ht="45" x14ac:dyDescent="0.25">
      <c r="A4430" s="12">
        <v>1</v>
      </c>
      <c r="B4430" s="11" t="str">
        <f t="shared" si="266"/>
        <v>Общий расчет. Анализ даты. Анализ даты. Символические звезды. Звезда искусств. Нет</v>
      </c>
      <c r="C4430" s="11" t="str">
        <f>IFERROR(VLOOKUP(I4430,lvl_1[],2,FALSE),"Нет")</f>
        <v>Общий расчет</v>
      </c>
      <c r="D4430" s="11" t="str">
        <f>IFERROR(VLOOKUP(Rule!J4430,lvl_2[],2,FALSE),"Нет")</f>
        <v>Анализ даты</v>
      </c>
      <c r="E4430" s="11" t="str">
        <f>IFERROR(VLOOKUP(Rule!K4430,lvl_3[],2,FALSE),"Нет")</f>
        <v>Анализ даты</v>
      </c>
      <c r="F4430" s="11" t="str">
        <f>IFERROR(INDEX(lvl_4[],MATCH(L4430,lvl_4[ID],0),MATCH(TEXT(K4430,"##0"),lvl_4[#Headers],0)),"Нет")</f>
        <v>Символические звезды</v>
      </c>
      <c r="G4430" s="11" t="str">
        <f>IFERROR(INDEX(lvl_5[],MATCH(M4430,lvl_5[ID],0),MATCH(_xlfn.CONCAT(TEXT(K4430,"##0"),"_",TEXT(L4430,"##0")),lvl_5[#Headers],0)),"Нет")</f>
        <v>Звезда искусств</v>
      </c>
      <c r="H4430" s="11" t="str">
        <f>IFERROR(INDEX(lvl_6[],MATCH(N4430,lvl_6[ID],0),MATCH(_xlfn.CONCAT(K4430,"_",L4430,"_",M4430),lvl_6[#Headers],0)),"Нет")</f>
        <v>Нет</v>
      </c>
      <c r="I4430" s="12">
        <v>1</v>
      </c>
      <c r="J4430" s="12">
        <v>4</v>
      </c>
      <c r="K4430" s="12">
        <v>1</v>
      </c>
      <c r="L4430" s="12">
        <v>5</v>
      </c>
      <c r="M4430" s="12">
        <v>31</v>
      </c>
      <c r="N4430" s="12">
        <v>106</v>
      </c>
      <c r="O4430" s="12">
        <f>COUNTIF($P$2:P4430,P4430)</f>
        <v>1</v>
      </c>
      <c r="P4430" s="12" t="str">
        <f t="shared" si="267"/>
        <v>1410531106</v>
      </c>
      <c r="Q4430" s="12" t="str">
        <f t="shared" si="268"/>
        <v>14105311060001</v>
      </c>
      <c r="R4430" s="20" t="s">
        <v>4087</v>
      </c>
      <c r="U4430" s="12" t="s">
        <v>100</v>
      </c>
      <c r="W4430" s="12" t="s">
        <v>865</v>
      </c>
      <c r="AI4430" s="12" t="s">
        <v>100</v>
      </c>
      <c r="AK4430" s="12" t="s">
        <v>861</v>
      </c>
      <c r="BN4430" s="12">
        <v>1</v>
      </c>
    </row>
    <row r="4431" spans="1:66" ht="45" x14ac:dyDescent="0.25">
      <c r="A4431" s="12">
        <v>1</v>
      </c>
      <c r="B4431" s="11" t="str">
        <f t="shared" si="266"/>
        <v>Общий расчет. Анализ даты. Анализ даты. Символические звезды. Звезда искусств. Нет</v>
      </c>
      <c r="C4431" s="11" t="str">
        <f>IFERROR(VLOOKUP(I4431,lvl_1[],2,FALSE),"Нет")</f>
        <v>Общий расчет</v>
      </c>
      <c r="D4431" s="11" t="str">
        <f>IFERROR(VLOOKUP(Rule!J4431,lvl_2[],2,FALSE),"Нет")</f>
        <v>Анализ даты</v>
      </c>
      <c r="E4431" s="11" t="str">
        <f>IFERROR(VLOOKUP(Rule!K4431,lvl_3[],2,FALSE),"Нет")</f>
        <v>Анализ даты</v>
      </c>
      <c r="F4431" s="11" t="str">
        <f>IFERROR(INDEX(lvl_4[],MATCH(L4431,lvl_4[ID],0),MATCH(TEXT(K4431,"##0"),lvl_4[#Headers],0)),"Нет")</f>
        <v>Символические звезды</v>
      </c>
      <c r="G4431" s="11" t="str">
        <f>IFERROR(INDEX(lvl_5[],MATCH(M4431,lvl_5[ID],0),MATCH(_xlfn.CONCAT(TEXT(K4431,"##0"),"_",TEXT(L4431,"##0")),lvl_5[#Headers],0)),"Нет")</f>
        <v>Звезда искусств</v>
      </c>
      <c r="H4431" s="11" t="str">
        <f>IFERROR(INDEX(lvl_6[],MATCH(N4431,lvl_6[ID],0),MATCH(_xlfn.CONCAT(K4431,"_",L4431,"_",M4431),lvl_6[#Headers],0)),"Нет")</f>
        <v>Нет</v>
      </c>
      <c r="I4431" s="12">
        <v>1</v>
      </c>
      <c r="J4431" s="12">
        <v>4</v>
      </c>
      <c r="K4431" s="12">
        <v>1</v>
      </c>
      <c r="L4431" s="12">
        <v>5</v>
      </c>
      <c r="M4431" s="12">
        <v>31</v>
      </c>
      <c r="N4431" s="12">
        <v>107</v>
      </c>
      <c r="O4431" s="12">
        <f>COUNTIF($P$2:P4431,P4431)</f>
        <v>1</v>
      </c>
      <c r="P4431" s="12" t="str">
        <f t="shared" si="267"/>
        <v>1410531107</v>
      </c>
      <c r="Q4431" s="12" t="str">
        <f t="shared" si="268"/>
        <v>14105311070001</v>
      </c>
      <c r="R4431" s="20" t="s">
        <v>4088</v>
      </c>
      <c r="U4431" s="12" t="s">
        <v>100</v>
      </c>
      <c r="W4431" s="12" t="s">
        <v>869</v>
      </c>
      <c r="AI4431" s="12" t="s">
        <v>100</v>
      </c>
      <c r="AK4431" s="12" t="s">
        <v>861</v>
      </c>
      <c r="BN4431" s="12">
        <v>1</v>
      </c>
    </row>
    <row r="4432" spans="1:66" ht="45" x14ac:dyDescent="0.25">
      <c r="A4432" s="12">
        <v>1</v>
      </c>
      <c r="B4432" s="11" t="str">
        <f t="shared" si="266"/>
        <v>Общий расчет. Анализ даты. Анализ даты. Символические звезды. Звезда искусств. Нет</v>
      </c>
      <c r="C4432" s="11" t="str">
        <f>IFERROR(VLOOKUP(I4432,lvl_1[],2,FALSE),"Нет")</f>
        <v>Общий расчет</v>
      </c>
      <c r="D4432" s="11" t="str">
        <f>IFERROR(VLOOKUP(Rule!J4432,lvl_2[],2,FALSE),"Нет")</f>
        <v>Анализ даты</v>
      </c>
      <c r="E4432" s="11" t="str">
        <f>IFERROR(VLOOKUP(Rule!K4432,lvl_3[],2,FALSE),"Нет")</f>
        <v>Анализ даты</v>
      </c>
      <c r="F4432" s="11" t="str">
        <f>IFERROR(INDEX(lvl_4[],MATCH(L4432,lvl_4[ID],0),MATCH(TEXT(K4432,"##0"),lvl_4[#Headers],0)),"Нет")</f>
        <v>Символические звезды</v>
      </c>
      <c r="G4432" s="11" t="str">
        <f>IFERROR(INDEX(lvl_5[],MATCH(M4432,lvl_5[ID],0),MATCH(_xlfn.CONCAT(TEXT(K4432,"##0"),"_",TEXT(L4432,"##0")),lvl_5[#Headers],0)),"Нет")</f>
        <v>Звезда искусств</v>
      </c>
      <c r="H4432" s="11" t="str">
        <f>IFERROR(INDEX(lvl_6[],MATCH(N4432,lvl_6[ID],0),MATCH(_xlfn.CONCAT(K4432,"_",L4432,"_",M4432),lvl_6[#Headers],0)),"Нет")</f>
        <v>Нет</v>
      </c>
      <c r="I4432" s="12">
        <v>1</v>
      </c>
      <c r="J4432" s="12">
        <v>4</v>
      </c>
      <c r="K4432" s="12">
        <v>1</v>
      </c>
      <c r="L4432" s="12">
        <v>5</v>
      </c>
      <c r="M4432" s="12">
        <v>31</v>
      </c>
      <c r="N4432" s="12">
        <v>108</v>
      </c>
      <c r="O4432" s="12">
        <f>COUNTIF($P$2:P4432,P4432)</f>
        <v>1</v>
      </c>
      <c r="P4432" s="12" t="str">
        <f t="shared" si="267"/>
        <v>1410531108</v>
      </c>
      <c r="Q4432" s="12" t="str">
        <f t="shared" si="268"/>
        <v>14105311080001</v>
      </c>
      <c r="R4432" s="20" t="s">
        <v>4089</v>
      </c>
      <c r="U4432" s="12" t="s">
        <v>100</v>
      </c>
      <c r="W4432" s="12" t="s">
        <v>861</v>
      </c>
      <c r="AI4432" s="12" t="s">
        <v>100</v>
      </c>
      <c r="AK4432" s="12" t="s">
        <v>861</v>
      </c>
      <c r="BN4432" s="12">
        <v>1</v>
      </c>
    </row>
    <row r="4433" spans="1:66" ht="45" x14ac:dyDescent="0.25">
      <c r="A4433" s="12">
        <v>1</v>
      </c>
      <c r="B4433" s="11" t="str">
        <f t="shared" si="266"/>
        <v>Общий расчет. Анализ даты. Анализ даты. Символические звезды. Звезда искусств. Нет</v>
      </c>
      <c r="C4433" s="11" t="str">
        <f>IFERROR(VLOOKUP(I4433,lvl_1[],2,FALSE),"Нет")</f>
        <v>Общий расчет</v>
      </c>
      <c r="D4433" s="11" t="str">
        <f>IFERROR(VLOOKUP(Rule!J4433,lvl_2[],2,FALSE),"Нет")</f>
        <v>Анализ даты</v>
      </c>
      <c r="E4433" s="11" t="str">
        <f>IFERROR(VLOOKUP(Rule!K4433,lvl_3[],2,FALSE),"Нет")</f>
        <v>Анализ даты</v>
      </c>
      <c r="F4433" s="11" t="str">
        <f>IFERROR(INDEX(lvl_4[],MATCH(L4433,lvl_4[ID],0),MATCH(TEXT(K4433,"##0"),lvl_4[#Headers],0)),"Нет")</f>
        <v>Символические звезды</v>
      </c>
      <c r="G4433" s="11" t="str">
        <f>IFERROR(INDEX(lvl_5[],MATCH(M4433,lvl_5[ID],0),MATCH(_xlfn.CONCAT(TEXT(K4433,"##0"),"_",TEXT(L4433,"##0")),lvl_5[#Headers],0)),"Нет")</f>
        <v>Звезда искусств</v>
      </c>
      <c r="H4433" s="11" t="str">
        <f>IFERROR(INDEX(lvl_6[],MATCH(N4433,lvl_6[ID],0),MATCH(_xlfn.CONCAT(K4433,"_",L4433,"_",M4433),lvl_6[#Headers],0)),"Нет")</f>
        <v>Нет</v>
      </c>
      <c r="I4433" s="12">
        <v>1</v>
      </c>
      <c r="J4433" s="12">
        <v>4</v>
      </c>
      <c r="K4433" s="12">
        <v>1</v>
      </c>
      <c r="L4433" s="12">
        <v>5</v>
      </c>
      <c r="M4433" s="12">
        <v>31</v>
      </c>
      <c r="N4433" s="12">
        <v>109</v>
      </c>
      <c r="O4433" s="12">
        <f>COUNTIF($P$2:P4433,P4433)</f>
        <v>1</v>
      </c>
      <c r="P4433" s="12" t="str">
        <f t="shared" si="267"/>
        <v>1410531109</v>
      </c>
      <c r="Q4433" s="12" t="str">
        <f t="shared" si="268"/>
        <v>14105311090001</v>
      </c>
      <c r="R4433" s="20" t="s">
        <v>4090</v>
      </c>
      <c r="U4433" s="12" t="s">
        <v>100</v>
      </c>
      <c r="W4433" s="12" t="s">
        <v>868</v>
      </c>
      <c r="AI4433" s="12" t="s">
        <v>100</v>
      </c>
      <c r="AK4433" s="12" t="s">
        <v>864</v>
      </c>
      <c r="BN4433" s="12">
        <v>1</v>
      </c>
    </row>
    <row r="4434" spans="1:66" ht="45" x14ac:dyDescent="0.25">
      <c r="A4434" s="12">
        <v>1</v>
      </c>
      <c r="B4434" s="11" t="str">
        <f t="shared" si="266"/>
        <v>Общий расчет. Анализ даты. Анализ даты. Символические звезды. Звезда искусств. Нет</v>
      </c>
      <c r="C4434" s="11" t="str">
        <f>IFERROR(VLOOKUP(I4434,lvl_1[],2,FALSE),"Нет")</f>
        <v>Общий расчет</v>
      </c>
      <c r="D4434" s="11" t="str">
        <f>IFERROR(VLOOKUP(Rule!J4434,lvl_2[],2,FALSE),"Нет")</f>
        <v>Анализ даты</v>
      </c>
      <c r="E4434" s="11" t="str">
        <f>IFERROR(VLOOKUP(Rule!K4434,lvl_3[],2,FALSE),"Нет")</f>
        <v>Анализ даты</v>
      </c>
      <c r="F4434" s="11" t="str">
        <f>IFERROR(INDEX(lvl_4[],MATCH(L4434,lvl_4[ID],0),MATCH(TEXT(K4434,"##0"),lvl_4[#Headers],0)),"Нет")</f>
        <v>Символические звезды</v>
      </c>
      <c r="G4434" s="11" t="str">
        <f>IFERROR(INDEX(lvl_5[],MATCH(M4434,lvl_5[ID],0),MATCH(_xlfn.CONCAT(TEXT(K4434,"##0"),"_",TEXT(L4434,"##0")),lvl_5[#Headers],0)),"Нет")</f>
        <v>Звезда искусств</v>
      </c>
      <c r="H4434" s="11" t="str">
        <f>IFERROR(INDEX(lvl_6[],MATCH(N4434,lvl_6[ID],0),MATCH(_xlfn.CONCAT(K4434,"_",L4434,"_",M4434),lvl_6[#Headers],0)),"Нет")</f>
        <v>Нет</v>
      </c>
      <c r="I4434" s="12">
        <v>1</v>
      </c>
      <c r="J4434" s="12">
        <v>4</v>
      </c>
      <c r="K4434" s="12">
        <v>1</v>
      </c>
      <c r="L4434" s="12">
        <v>5</v>
      </c>
      <c r="M4434" s="12">
        <v>31</v>
      </c>
      <c r="N4434" s="12">
        <v>110</v>
      </c>
      <c r="O4434" s="12">
        <f>COUNTIF($P$2:P4434,P4434)</f>
        <v>1</v>
      </c>
      <c r="P4434" s="12" t="str">
        <f t="shared" si="267"/>
        <v>1410531110</v>
      </c>
      <c r="Q4434" s="12" t="str">
        <f t="shared" si="268"/>
        <v>14105311100001</v>
      </c>
      <c r="R4434" s="20" t="s">
        <v>4091</v>
      </c>
      <c r="U4434" s="12" t="s">
        <v>100</v>
      </c>
      <c r="W4434" s="12" t="s">
        <v>860</v>
      </c>
      <c r="AI4434" s="12" t="s">
        <v>100</v>
      </c>
      <c r="AK4434" s="12" t="s">
        <v>864</v>
      </c>
      <c r="BN4434" s="12">
        <v>1</v>
      </c>
    </row>
    <row r="4435" spans="1:66" ht="45" x14ac:dyDescent="0.25">
      <c r="A4435" s="12">
        <v>1</v>
      </c>
      <c r="B4435" s="11" t="str">
        <f t="shared" si="266"/>
        <v>Общий расчет. Анализ даты. Анализ даты. Символические звезды. Звезда искусств. Нет</v>
      </c>
      <c r="C4435" s="11" t="str">
        <f>IFERROR(VLOOKUP(I4435,lvl_1[],2,FALSE),"Нет")</f>
        <v>Общий расчет</v>
      </c>
      <c r="D4435" s="11" t="str">
        <f>IFERROR(VLOOKUP(Rule!J4435,lvl_2[],2,FALSE),"Нет")</f>
        <v>Анализ даты</v>
      </c>
      <c r="E4435" s="11" t="str">
        <f>IFERROR(VLOOKUP(Rule!K4435,lvl_3[],2,FALSE),"Нет")</f>
        <v>Анализ даты</v>
      </c>
      <c r="F4435" s="11" t="str">
        <f>IFERROR(INDEX(lvl_4[],MATCH(L4435,lvl_4[ID],0),MATCH(TEXT(K4435,"##0"),lvl_4[#Headers],0)),"Нет")</f>
        <v>Символические звезды</v>
      </c>
      <c r="G4435" s="11" t="str">
        <f>IFERROR(INDEX(lvl_5[],MATCH(M4435,lvl_5[ID],0),MATCH(_xlfn.CONCAT(TEXT(K4435,"##0"),"_",TEXT(L4435,"##0")),lvl_5[#Headers],0)),"Нет")</f>
        <v>Звезда искусств</v>
      </c>
      <c r="H4435" s="11" t="str">
        <f>IFERROR(INDEX(lvl_6[],MATCH(N4435,lvl_6[ID],0),MATCH(_xlfn.CONCAT(K4435,"_",L4435,"_",M4435),lvl_6[#Headers],0)),"Нет")</f>
        <v>Нет</v>
      </c>
      <c r="I4435" s="12">
        <v>1</v>
      </c>
      <c r="J4435" s="12">
        <v>4</v>
      </c>
      <c r="K4435" s="12">
        <v>1</v>
      </c>
      <c r="L4435" s="12">
        <v>5</v>
      </c>
      <c r="M4435" s="12">
        <v>31</v>
      </c>
      <c r="N4435" s="12">
        <v>111</v>
      </c>
      <c r="O4435" s="12">
        <f>COUNTIF($P$2:P4435,P4435)</f>
        <v>1</v>
      </c>
      <c r="P4435" s="12" t="str">
        <f t="shared" si="267"/>
        <v>1410531111</v>
      </c>
      <c r="Q4435" s="12" t="str">
        <f t="shared" si="268"/>
        <v>14105311110001</v>
      </c>
      <c r="R4435" s="20" t="s">
        <v>4092</v>
      </c>
      <c r="U4435" s="12" t="s">
        <v>100</v>
      </c>
      <c r="W4435" s="12" t="s">
        <v>864</v>
      </c>
      <c r="AI4435" s="12" t="s">
        <v>100</v>
      </c>
      <c r="AK4435" s="12" t="s">
        <v>864</v>
      </c>
      <c r="BN4435" s="12">
        <v>1</v>
      </c>
    </row>
    <row r="4436" spans="1:66" ht="45" x14ac:dyDescent="0.25">
      <c r="A4436" s="12">
        <v>1</v>
      </c>
      <c r="B4436" s="11" t="str">
        <f t="shared" si="266"/>
        <v>Общий расчет. Анализ даты. Анализ даты. Символические звезды. Звезда искусств. Нет</v>
      </c>
      <c r="C4436" s="11" t="str">
        <f>IFERROR(VLOOKUP(I4436,lvl_1[],2,FALSE),"Нет")</f>
        <v>Общий расчет</v>
      </c>
      <c r="D4436" s="11" t="str">
        <f>IFERROR(VLOOKUP(Rule!J4436,lvl_2[],2,FALSE),"Нет")</f>
        <v>Анализ даты</v>
      </c>
      <c r="E4436" s="11" t="str">
        <f>IFERROR(VLOOKUP(Rule!K4436,lvl_3[],2,FALSE),"Нет")</f>
        <v>Анализ даты</v>
      </c>
      <c r="F4436" s="11" t="str">
        <f>IFERROR(INDEX(lvl_4[],MATCH(L4436,lvl_4[ID],0),MATCH(TEXT(K4436,"##0"),lvl_4[#Headers],0)),"Нет")</f>
        <v>Символические звезды</v>
      </c>
      <c r="G4436" s="11" t="str">
        <f>IFERROR(INDEX(lvl_5[],MATCH(M4436,lvl_5[ID],0),MATCH(_xlfn.CONCAT(TEXT(K4436,"##0"),"_",TEXT(L4436,"##0")),lvl_5[#Headers],0)),"Нет")</f>
        <v>Звезда искусств</v>
      </c>
      <c r="H4436" s="11" t="str">
        <f>IFERROR(INDEX(lvl_6[],MATCH(N4436,lvl_6[ID],0),MATCH(_xlfn.CONCAT(K4436,"_",L4436,"_",M4436),lvl_6[#Headers],0)),"Нет")</f>
        <v>Нет</v>
      </c>
      <c r="I4436" s="12">
        <v>1</v>
      </c>
      <c r="J4436" s="12">
        <v>4</v>
      </c>
      <c r="K4436" s="12">
        <v>1</v>
      </c>
      <c r="L4436" s="12">
        <v>5</v>
      </c>
      <c r="M4436" s="12">
        <v>31</v>
      </c>
      <c r="N4436" s="12">
        <v>112</v>
      </c>
      <c r="O4436" s="12">
        <f>COUNTIF($P$2:P4436,P4436)</f>
        <v>1</v>
      </c>
      <c r="P4436" s="12" t="str">
        <f t="shared" si="267"/>
        <v>1410531112</v>
      </c>
      <c r="Q4436" s="12" t="str">
        <f t="shared" si="268"/>
        <v>14105311120001</v>
      </c>
      <c r="R4436" s="20" t="s">
        <v>4093</v>
      </c>
      <c r="U4436" s="12" t="s">
        <v>100</v>
      </c>
      <c r="W4436" s="12" t="s">
        <v>859</v>
      </c>
      <c r="AI4436" s="12" t="s">
        <v>100</v>
      </c>
      <c r="AK4436" s="12" t="s">
        <v>867</v>
      </c>
      <c r="BN4436" s="12">
        <v>1</v>
      </c>
    </row>
    <row r="4437" spans="1:66" ht="45" x14ac:dyDescent="0.25">
      <c r="A4437" s="12">
        <v>1</v>
      </c>
      <c r="B4437" s="11" t="str">
        <f t="shared" si="266"/>
        <v>Общий расчет. Анализ даты. Анализ даты. Символические звезды. Звезда искусств. Нет</v>
      </c>
      <c r="C4437" s="11" t="str">
        <f>IFERROR(VLOOKUP(I4437,lvl_1[],2,FALSE),"Нет")</f>
        <v>Общий расчет</v>
      </c>
      <c r="D4437" s="11" t="str">
        <f>IFERROR(VLOOKUP(Rule!J4437,lvl_2[],2,FALSE),"Нет")</f>
        <v>Анализ даты</v>
      </c>
      <c r="E4437" s="11" t="str">
        <f>IFERROR(VLOOKUP(Rule!K4437,lvl_3[],2,FALSE),"Нет")</f>
        <v>Анализ даты</v>
      </c>
      <c r="F4437" s="11" t="str">
        <f>IFERROR(INDEX(lvl_4[],MATCH(L4437,lvl_4[ID],0),MATCH(TEXT(K4437,"##0"),lvl_4[#Headers],0)),"Нет")</f>
        <v>Символические звезды</v>
      </c>
      <c r="G4437" s="11" t="str">
        <f>IFERROR(INDEX(lvl_5[],MATCH(M4437,lvl_5[ID],0),MATCH(_xlfn.CONCAT(TEXT(K4437,"##0"),"_",TEXT(L4437,"##0")),lvl_5[#Headers],0)),"Нет")</f>
        <v>Звезда искусств</v>
      </c>
      <c r="H4437" s="11" t="str">
        <f>IFERROR(INDEX(lvl_6[],MATCH(N4437,lvl_6[ID],0),MATCH(_xlfn.CONCAT(K4437,"_",L4437,"_",M4437),lvl_6[#Headers],0)),"Нет")</f>
        <v>Нет</v>
      </c>
      <c r="I4437" s="12">
        <v>1</v>
      </c>
      <c r="J4437" s="12">
        <v>4</v>
      </c>
      <c r="K4437" s="12">
        <v>1</v>
      </c>
      <c r="L4437" s="12">
        <v>5</v>
      </c>
      <c r="M4437" s="12">
        <v>31</v>
      </c>
      <c r="N4437" s="12">
        <v>113</v>
      </c>
      <c r="O4437" s="12">
        <f>COUNTIF($P$2:P4437,P4437)</f>
        <v>1</v>
      </c>
      <c r="P4437" s="12" t="str">
        <f t="shared" si="267"/>
        <v>1410531113</v>
      </c>
      <c r="Q4437" s="12" t="str">
        <f t="shared" si="268"/>
        <v>14105311130001</v>
      </c>
      <c r="R4437" s="20" t="s">
        <v>4094</v>
      </c>
      <c r="U4437" s="12" t="s">
        <v>100</v>
      </c>
      <c r="W4437" s="12" t="s">
        <v>863</v>
      </c>
      <c r="AI4437" s="12" t="s">
        <v>100</v>
      </c>
      <c r="AK4437" s="12" t="s">
        <v>867</v>
      </c>
      <c r="BN4437" s="12">
        <v>1</v>
      </c>
    </row>
    <row r="4438" spans="1:66" ht="45" x14ac:dyDescent="0.25">
      <c r="A4438" s="12">
        <v>1</v>
      </c>
      <c r="B4438" s="11" t="str">
        <f t="shared" si="266"/>
        <v>Общий расчет. Анализ даты. Анализ даты. Символические звезды. Звезда искусств. Нет</v>
      </c>
      <c r="C4438" s="11" t="str">
        <f>IFERROR(VLOOKUP(I4438,lvl_1[],2,FALSE),"Нет")</f>
        <v>Общий расчет</v>
      </c>
      <c r="D4438" s="11" t="str">
        <f>IFERROR(VLOOKUP(Rule!J4438,lvl_2[],2,FALSE),"Нет")</f>
        <v>Анализ даты</v>
      </c>
      <c r="E4438" s="11" t="str">
        <f>IFERROR(VLOOKUP(Rule!K4438,lvl_3[],2,FALSE),"Нет")</f>
        <v>Анализ даты</v>
      </c>
      <c r="F4438" s="11" t="str">
        <f>IFERROR(INDEX(lvl_4[],MATCH(L4438,lvl_4[ID],0),MATCH(TEXT(K4438,"##0"),lvl_4[#Headers],0)),"Нет")</f>
        <v>Символические звезды</v>
      </c>
      <c r="G4438" s="11" t="str">
        <f>IFERROR(INDEX(lvl_5[],MATCH(M4438,lvl_5[ID],0),MATCH(_xlfn.CONCAT(TEXT(K4438,"##0"),"_",TEXT(L4438,"##0")),lvl_5[#Headers],0)),"Нет")</f>
        <v>Звезда искусств</v>
      </c>
      <c r="H4438" s="11" t="str">
        <f>IFERROR(INDEX(lvl_6[],MATCH(N4438,lvl_6[ID],0),MATCH(_xlfn.CONCAT(K4438,"_",L4438,"_",M4438),lvl_6[#Headers],0)),"Нет")</f>
        <v>Нет</v>
      </c>
      <c r="I4438" s="12">
        <v>1</v>
      </c>
      <c r="J4438" s="12">
        <v>4</v>
      </c>
      <c r="K4438" s="12">
        <v>1</v>
      </c>
      <c r="L4438" s="12">
        <v>5</v>
      </c>
      <c r="M4438" s="12">
        <v>31</v>
      </c>
      <c r="N4438" s="12">
        <v>114</v>
      </c>
      <c r="O4438" s="12">
        <f>COUNTIF($P$2:P4438,P4438)</f>
        <v>1</v>
      </c>
      <c r="P4438" s="12" t="str">
        <f t="shared" si="267"/>
        <v>1410531114</v>
      </c>
      <c r="Q4438" s="12" t="str">
        <f t="shared" si="268"/>
        <v>14105311140001</v>
      </c>
      <c r="R4438" s="20" t="s">
        <v>4095</v>
      </c>
      <c r="U4438" s="12" t="s">
        <v>100</v>
      </c>
      <c r="W4438" s="12" t="s">
        <v>867</v>
      </c>
      <c r="AI4438" s="12" t="s">
        <v>100</v>
      </c>
      <c r="AK4438" s="12" t="s">
        <v>867</v>
      </c>
      <c r="BN4438" s="12">
        <v>1</v>
      </c>
    </row>
    <row r="4439" spans="1:66" ht="45" x14ac:dyDescent="0.25">
      <c r="A4439" s="12">
        <v>1</v>
      </c>
      <c r="B4439" s="11" t="str">
        <f t="shared" si="266"/>
        <v>Общий расчет. Анализ даты. Анализ даты. Символические звезды. Звезда искусств. Нет</v>
      </c>
      <c r="C4439" s="11" t="str">
        <f>IFERROR(VLOOKUP(I4439,lvl_1[],2,FALSE),"Нет")</f>
        <v>Общий расчет</v>
      </c>
      <c r="D4439" s="11" t="str">
        <f>IFERROR(VLOOKUP(Rule!J4439,lvl_2[],2,FALSE),"Нет")</f>
        <v>Анализ даты</v>
      </c>
      <c r="E4439" s="11" t="str">
        <f>IFERROR(VLOOKUP(Rule!K4439,lvl_3[],2,FALSE),"Нет")</f>
        <v>Анализ даты</v>
      </c>
      <c r="F4439" s="11" t="str">
        <f>IFERROR(INDEX(lvl_4[],MATCH(L4439,lvl_4[ID],0),MATCH(TEXT(K4439,"##0"),lvl_4[#Headers],0)),"Нет")</f>
        <v>Символические звезды</v>
      </c>
      <c r="G4439" s="11" t="str">
        <f>IFERROR(INDEX(lvl_5[],MATCH(M4439,lvl_5[ID],0),MATCH(_xlfn.CONCAT(TEXT(K4439,"##0"),"_",TEXT(L4439,"##0")),lvl_5[#Headers],0)),"Нет")</f>
        <v>Звезда искусств</v>
      </c>
      <c r="H4439" s="11" t="str">
        <f>IFERROR(INDEX(lvl_6[],MATCH(N4439,lvl_6[ID],0),MATCH(_xlfn.CONCAT(K4439,"_",L4439,"_",M4439),lvl_6[#Headers],0)),"Нет")</f>
        <v>Нет</v>
      </c>
      <c r="I4439" s="12">
        <v>1</v>
      </c>
      <c r="J4439" s="12">
        <v>4</v>
      </c>
      <c r="K4439" s="12">
        <v>1</v>
      </c>
      <c r="L4439" s="12">
        <v>5</v>
      </c>
      <c r="M4439" s="12">
        <v>31</v>
      </c>
      <c r="N4439" s="12">
        <v>115</v>
      </c>
      <c r="O4439" s="12">
        <f>COUNTIF($P$2:P4439,P4439)</f>
        <v>1</v>
      </c>
      <c r="P4439" s="12" t="str">
        <f t="shared" si="267"/>
        <v>1410531115</v>
      </c>
      <c r="Q4439" s="12" t="str">
        <f t="shared" si="268"/>
        <v>14105311150001</v>
      </c>
      <c r="R4439" s="20" t="s">
        <v>4096</v>
      </c>
      <c r="U4439" s="12" t="s">
        <v>100</v>
      </c>
      <c r="W4439" s="12" t="s">
        <v>862</v>
      </c>
      <c r="AI4439" s="12" t="s">
        <v>100</v>
      </c>
      <c r="AK4439" s="12" t="s">
        <v>870</v>
      </c>
      <c r="BN4439" s="12">
        <v>1</v>
      </c>
    </row>
    <row r="4440" spans="1:66" ht="45" x14ac:dyDescent="0.25">
      <c r="A4440" s="12">
        <v>1</v>
      </c>
      <c r="B4440" s="11" t="str">
        <f t="shared" si="266"/>
        <v>Общий расчет. Анализ даты. Анализ даты. Символические звезды. Звезда искусств. Нет</v>
      </c>
      <c r="C4440" s="11" t="str">
        <f>IFERROR(VLOOKUP(I4440,lvl_1[],2,FALSE),"Нет")</f>
        <v>Общий расчет</v>
      </c>
      <c r="D4440" s="11" t="str">
        <f>IFERROR(VLOOKUP(Rule!J4440,lvl_2[],2,FALSE),"Нет")</f>
        <v>Анализ даты</v>
      </c>
      <c r="E4440" s="11" t="str">
        <f>IFERROR(VLOOKUP(Rule!K4440,lvl_3[],2,FALSE),"Нет")</f>
        <v>Анализ даты</v>
      </c>
      <c r="F4440" s="11" t="str">
        <f>IFERROR(INDEX(lvl_4[],MATCH(L4440,lvl_4[ID],0),MATCH(TEXT(K4440,"##0"),lvl_4[#Headers],0)),"Нет")</f>
        <v>Символические звезды</v>
      </c>
      <c r="G4440" s="11" t="str">
        <f>IFERROR(INDEX(lvl_5[],MATCH(M4440,lvl_5[ID],0),MATCH(_xlfn.CONCAT(TEXT(K4440,"##0"),"_",TEXT(L4440,"##0")),lvl_5[#Headers],0)),"Нет")</f>
        <v>Звезда искусств</v>
      </c>
      <c r="H4440" s="11" t="str">
        <f>IFERROR(INDEX(lvl_6[],MATCH(N4440,lvl_6[ID],0),MATCH(_xlfn.CONCAT(K4440,"_",L4440,"_",M4440),lvl_6[#Headers],0)),"Нет")</f>
        <v>Нет</v>
      </c>
      <c r="I4440" s="12">
        <v>1</v>
      </c>
      <c r="J4440" s="12">
        <v>4</v>
      </c>
      <c r="K4440" s="12">
        <v>1</v>
      </c>
      <c r="L4440" s="12">
        <v>5</v>
      </c>
      <c r="M4440" s="12">
        <v>31</v>
      </c>
      <c r="N4440" s="12">
        <v>116</v>
      </c>
      <c r="O4440" s="12">
        <f>COUNTIF($P$2:P4440,P4440)</f>
        <v>1</v>
      </c>
      <c r="P4440" s="12" t="str">
        <f t="shared" si="267"/>
        <v>1410531116</v>
      </c>
      <c r="Q4440" s="12" t="str">
        <f t="shared" si="268"/>
        <v>14105311160001</v>
      </c>
      <c r="R4440" s="20" t="s">
        <v>4097</v>
      </c>
      <c r="U4440" s="12" t="s">
        <v>100</v>
      </c>
      <c r="W4440" s="12" t="s">
        <v>866</v>
      </c>
      <c r="AI4440" s="12" t="s">
        <v>100</v>
      </c>
      <c r="AK4440" s="12" t="s">
        <v>870</v>
      </c>
      <c r="BN4440" s="12">
        <v>1</v>
      </c>
    </row>
    <row r="4441" spans="1:66" ht="45" x14ac:dyDescent="0.25">
      <c r="A4441" s="12">
        <v>1</v>
      </c>
      <c r="B4441" s="11" t="str">
        <f t="shared" si="266"/>
        <v>Общий расчет. Анализ даты. Анализ даты. Символические звезды. Звезда искусств. Нет</v>
      </c>
      <c r="C4441" s="11" t="str">
        <f>IFERROR(VLOOKUP(I4441,lvl_1[],2,FALSE),"Нет")</f>
        <v>Общий расчет</v>
      </c>
      <c r="D4441" s="11" t="str">
        <f>IFERROR(VLOOKUP(Rule!J4441,lvl_2[],2,FALSE),"Нет")</f>
        <v>Анализ даты</v>
      </c>
      <c r="E4441" s="11" t="str">
        <f>IFERROR(VLOOKUP(Rule!K4441,lvl_3[],2,FALSE),"Нет")</f>
        <v>Анализ даты</v>
      </c>
      <c r="F4441" s="11" t="str">
        <f>IFERROR(INDEX(lvl_4[],MATCH(L4441,lvl_4[ID],0),MATCH(TEXT(K4441,"##0"),lvl_4[#Headers],0)),"Нет")</f>
        <v>Символические звезды</v>
      </c>
      <c r="G4441" s="11" t="str">
        <f>IFERROR(INDEX(lvl_5[],MATCH(M4441,lvl_5[ID],0),MATCH(_xlfn.CONCAT(TEXT(K4441,"##0"),"_",TEXT(L4441,"##0")),lvl_5[#Headers],0)),"Нет")</f>
        <v>Звезда искусств</v>
      </c>
      <c r="H4441" s="11" t="str">
        <f>IFERROR(INDEX(lvl_6[],MATCH(N4441,lvl_6[ID],0),MATCH(_xlfn.CONCAT(K4441,"_",L4441,"_",M4441),lvl_6[#Headers],0)),"Нет")</f>
        <v>Нет</v>
      </c>
      <c r="I4441" s="12">
        <v>1</v>
      </c>
      <c r="J4441" s="12">
        <v>4</v>
      </c>
      <c r="K4441" s="12">
        <v>1</v>
      </c>
      <c r="L4441" s="12">
        <v>5</v>
      </c>
      <c r="M4441" s="12">
        <v>31</v>
      </c>
      <c r="N4441" s="12">
        <v>117</v>
      </c>
      <c r="O4441" s="12">
        <f>COUNTIF($P$2:P4441,P4441)</f>
        <v>1</v>
      </c>
      <c r="P4441" s="12" t="str">
        <f t="shared" si="267"/>
        <v>1410531117</v>
      </c>
      <c r="Q4441" s="12" t="str">
        <f t="shared" si="268"/>
        <v>14105311170001</v>
      </c>
      <c r="R4441" s="20" t="s">
        <v>4098</v>
      </c>
      <c r="U4441" s="12" t="s">
        <v>100</v>
      </c>
      <c r="W4441" s="12" t="s">
        <v>870</v>
      </c>
      <c r="AI4441" s="12" t="s">
        <v>100</v>
      </c>
      <c r="AK4441" s="12" t="s">
        <v>870</v>
      </c>
      <c r="BN4441" s="12">
        <v>1</v>
      </c>
    </row>
    <row r="4442" spans="1:66" ht="45" x14ac:dyDescent="0.25">
      <c r="A4442" s="12">
        <v>1</v>
      </c>
      <c r="B4442" s="11" t="str">
        <f t="shared" si="266"/>
        <v>Общий расчет. Анализ даты. Анализ даты. Символические звезды. Небесная добродетель. Нет</v>
      </c>
      <c r="C4442" s="11" t="str">
        <f>IFERROR(VLOOKUP(I4442,lvl_1[],2,FALSE),"Нет")</f>
        <v>Общий расчет</v>
      </c>
      <c r="D4442" s="11" t="str">
        <f>IFERROR(VLOOKUP(Rule!J4442,lvl_2[],2,FALSE),"Нет")</f>
        <v>Анализ даты</v>
      </c>
      <c r="E4442" s="11" t="str">
        <f>IFERROR(VLOOKUP(Rule!K4442,lvl_3[],2,FALSE),"Нет")</f>
        <v>Анализ даты</v>
      </c>
      <c r="F4442" s="11" t="str">
        <f>IFERROR(INDEX(lvl_4[],MATCH(L4442,lvl_4[ID],0),MATCH(TEXT(K4442,"##0"),lvl_4[#Headers],0)),"Нет")</f>
        <v>Символические звезды</v>
      </c>
      <c r="G4442" s="11" t="str">
        <f>IFERROR(INDEX(lvl_5[],MATCH(M4442,lvl_5[ID],0),MATCH(_xlfn.CONCAT(TEXT(K4442,"##0"),"_",TEXT(L4442,"##0")),lvl_5[#Headers],0)),"Нет")</f>
        <v>Небесная добродетель</v>
      </c>
      <c r="H4442" s="11" t="str">
        <f>IFERROR(INDEX(lvl_6[],MATCH(N4442,lvl_6[ID],0),MATCH(_xlfn.CONCAT(K4442,"_",L4442,"_",M4442),lvl_6[#Headers],0)),"Нет")</f>
        <v>Нет</v>
      </c>
      <c r="I4442" s="12">
        <v>1</v>
      </c>
      <c r="J4442" s="12">
        <v>4</v>
      </c>
      <c r="K4442" s="12">
        <v>1</v>
      </c>
      <c r="L4442" s="12">
        <v>5</v>
      </c>
      <c r="M4442" s="12">
        <v>32</v>
      </c>
      <c r="N4442" s="12">
        <v>118</v>
      </c>
      <c r="O4442" s="12">
        <f>COUNTIF($P$2:P4442,P4442)</f>
        <v>1</v>
      </c>
      <c r="P4442" s="12" t="str">
        <f t="shared" si="267"/>
        <v>1410532118</v>
      </c>
      <c r="Q4442" s="12" t="str">
        <f t="shared" si="268"/>
        <v>14105321180001</v>
      </c>
      <c r="R4442" s="20" t="s">
        <v>4099</v>
      </c>
      <c r="U4442" s="12" t="s">
        <v>100</v>
      </c>
      <c r="W4442" s="12" t="s">
        <v>859</v>
      </c>
      <c r="AI4442" s="12" t="s">
        <v>100</v>
      </c>
      <c r="AK4442" s="12" t="s">
        <v>905</v>
      </c>
      <c r="BN4442" s="12">
        <v>1</v>
      </c>
    </row>
    <row r="4443" spans="1:66" ht="45" x14ac:dyDescent="0.25">
      <c r="A4443" s="12">
        <v>1</v>
      </c>
      <c r="B4443" s="11" t="str">
        <f t="shared" si="266"/>
        <v>Общий расчет. Анализ даты. Анализ даты. Символические звезды. Небесная добродетель. Нет</v>
      </c>
      <c r="C4443" s="11" t="str">
        <f>IFERROR(VLOOKUP(I4443,lvl_1[],2,FALSE),"Нет")</f>
        <v>Общий расчет</v>
      </c>
      <c r="D4443" s="11" t="str">
        <f>IFERROR(VLOOKUP(Rule!J4443,lvl_2[],2,FALSE),"Нет")</f>
        <v>Анализ даты</v>
      </c>
      <c r="E4443" s="11" t="str">
        <f>IFERROR(VLOOKUP(Rule!K4443,lvl_3[],2,FALSE),"Нет")</f>
        <v>Анализ даты</v>
      </c>
      <c r="F4443" s="11" t="str">
        <f>IFERROR(INDEX(lvl_4[],MATCH(L4443,lvl_4[ID],0),MATCH(TEXT(K4443,"##0"),lvl_4[#Headers],0)),"Нет")</f>
        <v>Символические звезды</v>
      </c>
      <c r="G4443" s="11" t="str">
        <f>IFERROR(INDEX(lvl_5[],MATCH(M4443,lvl_5[ID],0),MATCH(_xlfn.CONCAT(TEXT(K4443,"##0"),"_",TEXT(L4443,"##0")),lvl_5[#Headers],0)),"Нет")</f>
        <v>Небесная добродетель</v>
      </c>
      <c r="H4443" s="11" t="str">
        <f>IFERROR(INDEX(lvl_6[],MATCH(N4443,lvl_6[ID],0),MATCH(_xlfn.CONCAT(K4443,"_",L4443,"_",M4443),lvl_6[#Headers],0)),"Нет")</f>
        <v>Нет</v>
      </c>
      <c r="I4443" s="12">
        <v>1</v>
      </c>
      <c r="J4443" s="12">
        <v>4</v>
      </c>
      <c r="K4443" s="12">
        <v>1</v>
      </c>
      <c r="L4443" s="12">
        <v>5</v>
      </c>
      <c r="M4443" s="12">
        <v>32</v>
      </c>
      <c r="N4443" s="12">
        <v>119</v>
      </c>
      <c r="O4443" s="12">
        <f>COUNTIF($P$2:P4443,P4443)</f>
        <v>1</v>
      </c>
      <c r="P4443" s="12" t="str">
        <f t="shared" si="267"/>
        <v>1410532119</v>
      </c>
      <c r="Q4443" s="12" t="str">
        <f t="shared" si="268"/>
        <v>14105321190001</v>
      </c>
      <c r="R4443" s="20" t="s">
        <v>4100</v>
      </c>
      <c r="U4443" s="12" t="s">
        <v>100</v>
      </c>
      <c r="W4443" s="12" t="s">
        <v>860</v>
      </c>
      <c r="AI4443" s="12" t="s">
        <v>100</v>
      </c>
      <c r="AK4443" s="12" t="s">
        <v>865</v>
      </c>
      <c r="BN4443" s="12">
        <v>1</v>
      </c>
    </row>
    <row r="4444" spans="1:66" ht="45" x14ac:dyDescent="0.25">
      <c r="A4444" s="12">
        <v>1</v>
      </c>
      <c r="B4444" s="11" t="str">
        <f t="shared" si="266"/>
        <v>Общий расчет. Анализ даты. Анализ даты. Символические звезды. Небесная добродетель. Нет</v>
      </c>
      <c r="C4444" s="11" t="str">
        <f>IFERROR(VLOOKUP(I4444,lvl_1[],2,FALSE),"Нет")</f>
        <v>Общий расчет</v>
      </c>
      <c r="D4444" s="11" t="str">
        <f>IFERROR(VLOOKUP(Rule!J4444,lvl_2[],2,FALSE),"Нет")</f>
        <v>Анализ даты</v>
      </c>
      <c r="E4444" s="11" t="str">
        <f>IFERROR(VLOOKUP(Rule!K4444,lvl_3[],2,FALSE),"Нет")</f>
        <v>Анализ даты</v>
      </c>
      <c r="F4444" s="11" t="str">
        <f>IFERROR(INDEX(lvl_4[],MATCH(L4444,lvl_4[ID],0),MATCH(TEXT(K4444,"##0"),lvl_4[#Headers],0)),"Нет")</f>
        <v>Символические звезды</v>
      </c>
      <c r="G4444" s="11" t="str">
        <f>IFERROR(INDEX(lvl_5[],MATCH(M4444,lvl_5[ID],0),MATCH(_xlfn.CONCAT(TEXT(K4444,"##0"),"_",TEXT(L4444,"##0")),lvl_5[#Headers],0)),"Нет")</f>
        <v>Небесная добродетель</v>
      </c>
      <c r="H4444" s="11" t="str">
        <f>IFERROR(INDEX(lvl_6[],MATCH(N4444,lvl_6[ID],0),MATCH(_xlfn.CONCAT(K4444,"_",L4444,"_",M4444),lvl_6[#Headers],0)),"Нет")</f>
        <v>Нет</v>
      </c>
      <c r="I4444" s="12">
        <v>1</v>
      </c>
      <c r="J4444" s="12">
        <v>4</v>
      </c>
      <c r="K4444" s="12">
        <v>1</v>
      </c>
      <c r="L4444" s="12">
        <v>5</v>
      </c>
      <c r="M4444" s="12">
        <v>32</v>
      </c>
      <c r="N4444" s="12">
        <v>120</v>
      </c>
      <c r="O4444" s="12">
        <f>COUNTIF($P$2:P4444,P4444)</f>
        <v>1</v>
      </c>
      <c r="P4444" s="12" t="str">
        <f t="shared" si="267"/>
        <v>1410532120</v>
      </c>
      <c r="Q4444" s="12" t="str">
        <f t="shared" si="268"/>
        <v>14105321200001</v>
      </c>
      <c r="R4444" s="20" t="s">
        <v>4101</v>
      </c>
      <c r="U4444" s="12" t="s">
        <v>100</v>
      </c>
      <c r="W4444" s="12" t="s">
        <v>863</v>
      </c>
      <c r="AI4444" s="12" t="s">
        <v>100</v>
      </c>
      <c r="AK4444" s="12" t="s">
        <v>868</v>
      </c>
      <c r="BN4444" s="12">
        <v>1</v>
      </c>
    </row>
    <row r="4445" spans="1:66" ht="45" x14ac:dyDescent="0.25">
      <c r="A4445" s="12">
        <v>1</v>
      </c>
      <c r="B4445" s="11" t="str">
        <f t="shared" si="266"/>
        <v>Общий расчет. Анализ даты. Анализ даты. Символические звезды. Небесная добродетель. Нет</v>
      </c>
      <c r="C4445" s="11" t="str">
        <f>IFERROR(VLOOKUP(I4445,lvl_1[],2,FALSE),"Нет")</f>
        <v>Общий расчет</v>
      </c>
      <c r="D4445" s="11" t="str">
        <f>IFERROR(VLOOKUP(Rule!J4445,lvl_2[],2,FALSE),"Нет")</f>
        <v>Анализ даты</v>
      </c>
      <c r="E4445" s="11" t="str">
        <f>IFERROR(VLOOKUP(Rule!K4445,lvl_3[],2,FALSE),"Нет")</f>
        <v>Анализ даты</v>
      </c>
      <c r="F4445" s="11" t="str">
        <f>IFERROR(INDEX(lvl_4[],MATCH(L4445,lvl_4[ID],0),MATCH(TEXT(K4445,"##0"),lvl_4[#Headers],0)),"Нет")</f>
        <v>Символические звезды</v>
      </c>
      <c r="G4445" s="11" t="str">
        <f>IFERROR(INDEX(lvl_5[],MATCH(M4445,lvl_5[ID],0),MATCH(_xlfn.CONCAT(TEXT(K4445,"##0"),"_",TEXT(L4445,"##0")),lvl_5[#Headers],0)),"Нет")</f>
        <v>Небесная добродетель</v>
      </c>
      <c r="H4445" s="11" t="str">
        <f>IFERROR(INDEX(lvl_6[],MATCH(N4445,lvl_6[ID],0),MATCH(_xlfn.CONCAT(K4445,"_",L4445,"_",M4445),lvl_6[#Headers],0)),"Нет")</f>
        <v>Нет</v>
      </c>
      <c r="I4445" s="12">
        <v>1</v>
      </c>
      <c r="J4445" s="12">
        <v>4</v>
      </c>
      <c r="K4445" s="12">
        <v>1</v>
      </c>
      <c r="L4445" s="12">
        <v>5</v>
      </c>
      <c r="M4445" s="12">
        <v>32</v>
      </c>
      <c r="N4445" s="12">
        <v>121</v>
      </c>
      <c r="O4445" s="12">
        <f>COUNTIF($P$2:P4445,P4445)</f>
        <v>1</v>
      </c>
      <c r="P4445" s="12" t="str">
        <f t="shared" si="267"/>
        <v>1410532121</v>
      </c>
      <c r="Q4445" s="12" t="str">
        <f t="shared" si="268"/>
        <v>14105321210001</v>
      </c>
      <c r="R4445" s="20" t="s">
        <v>4102</v>
      </c>
      <c r="U4445" s="12" t="s">
        <v>100</v>
      </c>
      <c r="W4445" s="12" t="s">
        <v>866</v>
      </c>
      <c r="AI4445" s="12" t="s">
        <v>100</v>
      </c>
      <c r="AK4445" s="12" t="s">
        <v>859</v>
      </c>
      <c r="BN4445" s="12">
        <v>1</v>
      </c>
    </row>
    <row r="4446" spans="1:66" ht="45" x14ac:dyDescent="0.25">
      <c r="A4446" s="12">
        <v>1</v>
      </c>
      <c r="B4446" s="11" t="str">
        <f t="shared" si="266"/>
        <v>Общий расчет. Анализ даты. Анализ даты. Символические звезды. Небесная добродетель. Нет</v>
      </c>
      <c r="C4446" s="11" t="str">
        <f>IFERROR(VLOOKUP(I4446,lvl_1[],2,FALSE),"Нет")</f>
        <v>Общий расчет</v>
      </c>
      <c r="D4446" s="11" t="str">
        <f>IFERROR(VLOOKUP(Rule!J4446,lvl_2[],2,FALSE),"Нет")</f>
        <v>Анализ даты</v>
      </c>
      <c r="E4446" s="11" t="str">
        <f>IFERROR(VLOOKUP(Rule!K4446,lvl_3[],2,FALSE),"Нет")</f>
        <v>Анализ даты</v>
      </c>
      <c r="F4446" s="11" t="str">
        <f>IFERROR(INDEX(lvl_4[],MATCH(L4446,lvl_4[ID],0),MATCH(TEXT(K4446,"##0"),lvl_4[#Headers],0)),"Нет")</f>
        <v>Символические звезды</v>
      </c>
      <c r="G4446" s="11" t="str">
        <f>IFERROR(INDEX(lvl_5[],MATCH(M4446,lvl_5[ID],0),MATCH(_xlfn.CONCAT(TEXT(K4446,"##0"),"_",TEXT(L4446,"##0")),lvl_5[#Headers],0)),"Нет")</f>
        <v>Небесная добродетель</v>
      </c>
      <c r="H4446" s="11" t="str">
        <f>IFERROR(INDEX(lvl_6[],MATCH(N4446,lvl_6[ID],0),MATCH(_xlfn.CONCAT(K4446,"_",L4446,"_",M4446),lvl_6[#Headers],0)),"Нет")</f>
        <v>Нет</v>
      </c>
      <c r="I4446" s="12">
        <v>1</v>
      </c>
      <c r="J4446" s="12">
        <v>4</v>
      </c>
      <c r="K4446" s="12">
        <v>1</v>
      </c>
      <c r="L4446" s="12">
        <v>5</v>
      </c>
      <c r="M4446" s="12">
        <v>32</v>
      </c>
      <c r="N4446" s="12">
        <v>122</v>
      </c>
      <c r="O4446" s="12">
        <f>COUNTIF($P$2:P4446,P4446)</f>
        <v>1</v>
      </c>
      <c r="P4446" s="12" t="str">
        <f t="shared" si="267"/>
        <v>1410532122</v>
      </c>
      <c r="Q4446" s="12" t="str">
        <f t="shared" si="268"/>
        <v>14105321220001</v>
      </c>
      <c r="R4446" s="20" t="s">
        <v>4103</v>
      </c>
      <c r="U4446" s="12" t="s">
        <v>100</v>
      </c>
      <c r="W4446" s="12" t="s">
        <v>869</v>
      </c>
      <c r="AI4446" s="12" t="s">
        <v>100</v>
      </c>
      <c r="AK4446" s="12" t="s">
        <v>862</v>
      </c>
      <c r="BN4446" s="12">
        <v>1</v>
      </c>
    </row>
    <row r="4447" spans="1:66" ht="60" x14ac:dyDescent="0.25">
      <c r="A4447" s="12">
        <v>1</v>
      </c>
      <c r="B4447" s="11" t="str">
        <f t="shared" si="266"/>
        <v>Общий расчет. Анализ даты. Анализ даты. Символические звезды. Красный луань, Красный феникс, Волшебник Любви. Нет</v>
      </c>
      <c r="C4447" s="11" t="str">
        <f>IFERROR(VLOOKUP(I4447,lvl_1[],2,FALSE),"Нет")</f>
        <v>Общий расчет</v>
      </c>
      <c r="D4447" s="11" t="str">
        <f>IFERROR(VLOOKUP(Rule!J4447,lvl_2[],2,FALSE),"Нет")</f>
        <v>Анализ даты</v>
      </c>
      <c r="E4447" s="11" t="str">
        <f>IFERROR(VLOOKUP(Rule!K4447,lvl_3[],2,FALSE),"Нет")</f>
        <v>Анализ даты</v>
      </c>
      <c r="F4447" s="11" t="str">
        <f>IFERROR(INDEX(lvl_4[],MATCH(L4447,lvl_4[ID],0),MATCH(TEXT(K4447,"##0"),lvl_4[#Headers],0)),"Нет")</f>
        <v>Символические звезды</v>
      </c>
      <c r="G4447" s="11" t="str">
        <f>IFERROR(INDEX(lvl_5[],MATCH(M4447,lvl_5[ID],0),MATCH(_xlfn.CONCAT(TEXT(K4447,"##0"),"_",TEXT(L4447,"##0")),lvl_5[#Headers],0)),"Нет")</f>
        <v>Красный луань, Красный феникс, Волшебник Любви</v>
      </c>
      <c r="H4447" s="11" t="str">
        <f>IFERROR(INDEX(lvl_6[],MATCH(N4447,lvl_6[ID],0),MATCH(_xlfn.CONCAT(K4447,"_",L4447,"_",M4447),lvl_6[#Headers],0)),"Нет")</f>
        <v>Нет</v>
      </c>
      <c r="I4447" s="12">
        <v>1</v>
      </c>
      <c r="J4447" s="12">
        <v>4</v>
      </c>
      <c r="K4447" s="12">
        <v>1</v>
      </c>
      <c r="L4447" s="12">
        <v>5</v>
      </c>
      <c r="M4447" s="12">
        <v>10</v>
      </c>
      <c r="N4447" s="12">
        <v>123</v>
      </c>
      <c r="O4447" s="12">
        <f>COUNTIF($P$2:P4447,P4447)</f>
        <v>1</v>
      </c>
      <c r="P4447" s="12" t="str">
        <f t="shared" si="267"/>
        <v>1410510123</v>
      </c>
      <c r="Q4447" s="12" t="str">
        <f t="shared" si="268"/>
        <v>14105101230001</v>
      </c>
      <c r="R4447" s="20" t="s">
        <v>3498</v>
      </c>
      <c r="U4447" s="12" t="s">
        <v>100</v>
      </c>
      <c r="W4447" s="12" t="s">
        <v>869</v>
      </c>
      <c r="AP4447" s="12" t="s">
        <v>100</v>
      </c>
      <c r="AR4447" s="12" t="s">
        <v>860</v>
      </c>
      <c r="BN4447" s="12">
        <v>1</v>
      </c>
    </row>
    <row r="4448" spans="1:66" ht="60" x14ac:dyDescent="0.25">
      <c r="A4448" s="12">
        <v>1</v>
      </c>
      <c r="B4448" s="11" t="str">
        <f t="shared" si="266"/>
        <v>Общий расчет. Анализ даты. Анализ даты. Символические звезды. Красный луань, Красный феникс, Волшебник Любви. Нет</v>
      </c>
      <c r="C4448" s="11" t="str">
        <f>IFERROR(VLOOKUP(I4448,lvl_1[],2,FALSE),"Нет")</f>
        <v>Общий расчет</v>
      </c>
      <c r="D4448" s="11" t="str">
        <f>IFERROR(VLOOKUP(Rule!J4448,lvl_2[],2,FALSE),"Нет")</f>
        <v>Анализ даты</v>
      </c>
      <c r="E4448" s="11" t="str">
        <f>IFERROR(VLOOKUP(Rule!K4448,lvl_3[],2,FALSE),"Нет")</f>
        <v>Анализ даты</v>
      </c>
      <c r="F4448" s="11" t="str">
        <f>IFERROR(INDEX(lvl_4[],MATCH(L4448,lvl_4[ID],0),MATCH(TEXT(K4448,"##0"),lvl_4[#Headers],0)),"Нет")</f>
        <v>Символические звезды</v>
      </c>
      <c r="G4448" s="11" t="str">
        <f>IFERROR(INDEX(lvl_5[],MATCH(M4448,lvl_5[ID],0),MATCH(_xlfn.CONCAT(TEXT(K4448,"##0"),"_",TEXT(L4448,"##0")),lvl_5[#Headers],0)),"Нет")</f>
        <v>Красный луань, Красный феникс, Волшебник Любви</v>
      </c>
      <c r="H4448" s="11" t="str">
        <f>IFERROR(INDEX(lvl_6[],MATCH(N4448,lvl_6[ID],0),MATCH(_xlfn.CONCAT(K4448,"_",L4448,"_",M4448),lvl_6[#Headers],0)),"Нет")</f>
        <v>Нет</v>
      </c>
      <c r="I4448" s="12">
        <v>1</v>
      </c>
      <c r="J4448" s="12">
        <v>4</v>
      </c>
      <c r="K4448" s="12">
        <v>1</v>
      </c>
      <c r="L4448" s="12">
        <v>5</v>
      </c>
      <c r="M4448" s="12">
        <v>10</v>
      </c>
      <c r="N4448" s="12">
        <v>124</v>
      </c>
      <c r="O4448" s="12">
        <f>COUNTIF($P$2:P4448,P4448)</f>
        <v>1</v>
      </c>
      <c r="P4448" s="12" t="str">
        <f t="shared" si="267"/>
        <v>1410510124</v>
      </c>
      <c r="Q4448" s="12" t="str">
        <f t="shared" si="268"/>
        <v>14105101240001</v>
      </c>
      <c r="R4448" s="20" t="s">
        <v>3499</v>
      </c>
      <c r="U4448" s="12" t="s">
        <v>100</v>
      </c>
      <c r="W4448" s="12" t="s">
        <v>870</v>
      </c>
      <c r="AP4448" s="12" t="s">
        <v>100</v>
      </c>
      <c r="AR4448" s="12" t="s">
        <v>859</v>
      </c>
      <c r="BN4448" s="12">
        <v>1</v>
      </c>
    </row>
    <row r="4449" spans="1:66" ht="60" x14ac:dyDescent="0.25">
      <c r="A4449" s="12">
        <v>1</v>
      </c>
      <c r="B4449" s="11" t="str">
        <f t="shared" si="266"/>
        <v>Общий расчет. Анализ даты. Анализ даты. Символические звезды. Красный луань, Красный феникс, Волшебник Любви. Нет</v>
      </c>
      <c r="C4449" s="11" t="str">
        <f>IFERROR(VLOOKUP(I4449,lvl_1[],2,FALSE),"Нет")</f>
        <v>Общий расчет</v>
      </c>
      <c r="D4449" s="11" t="str">
        <f>IFERROR(VLOOKUP(Rule!J4449,lvl_2[],2,FALSE),"Нет")</f>
        <v>Анализ даты</v>
      </c>
      <c r="E4449" s="11" t="str">
        <f>IFERROR(VLOOKUP(Rule!K4449,lvl_3[],2,FALSE),"Нет")</f>
        <v>Анализ даты</v>
      </c>
      <c r="F4449" s="11" t="str">
        <f>IFERROR(INDEX(lvl_4[],MATCH(L4449,lvl_4[ID],0),MATCH(TEXT(K4449,"##0"),lvl_4[#Headers],0)),"Нет")</f>
        <v>Символические звезды</v>
      </c>
      <c r="G4449" s="11" t="str">
        <f>IFERROR(INDEX(lvl_5[],MATCH(M4449,lvl_5[ID],0),MATCH(_xlfn.CONCAT(TEXT(K4449,"##0"),"_",TEXT(L4449,"##0")),lvl_5[#Headers],0)),"Нет")</f>
        <v>Красный луань, Красный феникс, Волшебник Любви</v>
      </c>
      <c r="H4449" s="11" t="str">
        <f>IFERROR(INDEX(lvl_6[],MATCH(N4449,lvl_6[ID],0),MATCH(_xlfn.CONCAT(K4449,"_",L4449,"_",M4449),lvl_6[#Headers],0)),"Нет")</f>
        <v>Нет</v>
      </c>
      <c r="I4449" s="12">
        <v>1</v>
      </c>
      <c r="J4449" s="12">
        <v>4</v>
      </c>
      <c r="K4449" s="12">
        <v>1</v>
      </c>
      <c r="L4449" s="12">
        <v>5</v>
      </c>
      <c r="M4449" s="12">
        <v>10</v>
      </c>
      <c r="N4449" s="12">
        <v>125</v>
      </c>
      <c r="O4449" s="12">
        <f>COUNTIF($P$2:P4449,P4449)</f>
        <v>1</v>
      </c>
      <c r="P4449" s="12" t="str">
        <f t="shared" si="267"/>
        <v>1410510125</v>
      </c>
      <c r="Q4449" s="12" t="str">
        <f t="shared" si="268"/>
        <v>14105101250001</v>
      </c>
      <c r="R4449" s="20" t="s">
        <v>3500</v>
      </c>
      <c r="U4449" s="12" t="s">
        <v>100</v>
      </c>
      <c r="W4449" s="12" t="s">
        <v>859</v>
      </c>
      <c r="AP4449" s="12" t="s">
        <v>100</v>
      </c>
      <c r="AR4449" s="12" t="s">
        <v>870</v>
      </c>
      <c r="BN4449" s="12">
        <v>1</v>
      </c>
    </row>
    <row r="4450" spans="1:66" ht="60" x14ac:dyDescent="0.25">
      <c r="A4450" s="12">
        <v>1</v>
      </c>
      <c r="B4450" s="11" t="str">
        <f t="shared" si="266"/>
        <v>Общий расчет. Анализ даты. Анализ даты. Символические звезды. Красный луань, Красный феникс, Волшебник Любви. Нет</v>
      </c>
      <c r="C4450" s="11" t="str">
        <f>IFERROR(VLOOKUP(I4450,lvl_1[],2,FALSE),"Нет")</f>
        <v>Общий расчет</v>
      </c>
      <c r="D4450" s="11" t="str">
        <f>IFERROR(VLOOKUP(Rule!J4450,lvl_2[],2,FALSE),"Нет")</f>
        <v>Анализ даты</v>
      </c>
      <c r="E4450" s="11" t="str">
        <f>IFERROR(VLOOKUP(Rule!K4450,lvl_3[],2,FALSE),"Нет")</f>
        <v>Анализ даты</v>
      </c>
      <c r="F4450" s="11" t="str">
        <f>IFERROR(INDEX(lvl_4[],MATCH(L4450,lvl_4[ID],0),MATCH(TEXT(K4450,"##0"),lvl_4[#Headers],0)),"Нет")</f>
        <v>Символические звезды</v>
      </c>
      <c r="G4450" s="11" t="str">
        <f>IFERROR(INDEX(lvl_5[],MATCH(M4450,lvl_5[ID],0),MATCH(_xlfn.CONCAT(TEXT(K4450,"##0"),"_",TEXT(L4450,"##0")),lvl_5[#Headers],0)),"Нет")</f>
        <v>Красный луань, Красный феникс, Волшебник Любви</v>
      </c>
      <c r="H4450" s="11" t="str">
        <f>IFERROR(INDEX(lvl_6[],MATCH(N4450,lvl_6[ID],0),MATCH(_xlfn.CONCAT(K4450,"_",L4450,"_",M4450),lvl_6[#Headers],0)),"Нет")</f>
        <v>Нет</v>
      </c>
      <c r="I4450" s="12">
        <v>1</v>
      </c>
      <c r="J4450" s="12">
        <v>4</v>
      </c>
      <c r="K4450" s="12">
        <v>1</v>
      </c>
      <c r="L4450" s="12">
        <v>5</v>
      </c>
      <c r="M4450" s="12">
        <v>10</v>
      </c>
      <c r="N4450" s="12">
        <v>126</v>
      </c>
      <c r="O4450" s="12">
        <f>COUNTIF($P$2:P4450,P4450)</f>
        <v>1</v>
      </c>
      <c r="P4450" s="12" t="str">
        <f t="shared" si="267"/>
        <v>1410510126</v>
      </c>
      <c r="Q4450" s="12" t="str">
        <f t="shared" si="268"/>
        <v>14105101260001</v>
      </c>
      <c r="R4450" s="20" t="s">
        <v>3501</v>
      </c>
      <c r="U4450" s="12" t="s">
        <v>100</v>
      </c>
      <c r="W4450" s="12" t="s">
        <v>860</v>
      </c>
      <c r="AP4450" s="12" t="s">
        <v>100</v>
      </c>
      <c r="AR4450" s="12" t="s">
        <v>869</v>
      </c>
      <c r="BN4450" s="12">
        <v>1</v>
      </c>
    </row>
    <row r="4451" spans="1:66" ht="60" x14ac:dyDescent="0.25">
      <c r="A4451" s="12">
        <v>1</v>
      </c>
      <c r="B4451" s="11" t="str">
        <f t="shared" si="266"/>
        <v>Общий расчет. Анализ даты. Анализ даты. Символические звезды. Красный луань, Красный феникс, Волшебник Любви. Нет</v>
      </c>
      <c r="C4451" s="11" t="str">
        <f>IFERROR(VLOOKUP(I4451,lvl_1[],2,FALSE),"Нет")</f>
        <v>Общий расчет</v>
      </c>
      <c r="D4451" s="11" t="str">
        <f>IFERROR(VLOOKUP(Rule!J4451,lvl_2[],2,FALSE),"Нет")</f>
        <v>Анализ даты</v>
      </c>
      <c r="E4451" s="11" t="str">
        <f>IFERROR(VLOOKUP(Rule!K4451,lvl_3[],2,FALSE),"Нет")</f>
        <v>Анализ даты</v>
      </c>
      <c r="F4451" s="11" t="str">
        <f>IFERROR(INDEX(lvl_4[],MATCH(L4451,lvl_4[ID],0),MATCH(TEXT(K4451,"##0"),lvl_4[#Headers],0)),"Нет")</f>
        <v>Символические звезды</v>
      </c>
      <c r="G4451" s="11" t="str">
        <f>IFERROR(INDEX(lvl_5[],MATCH(M4451,lvl_5[ID],0),MATCH(_xlfn.CONCAT(TEXT(K4451,"##0"),"_",TEXT(L4451,"##0")),lvl_5[#Headers],0)),"Нет")</f>
        <v>Красный луань, Красный феникс, Волшебник Любви</v>
      </c>
      <c r="H4451" s="11" t="str">
        <f>IFERROR(INDEX(lvl_6[],MATCH(N4451,lvl_6[ID],0),MATCH(_xlfn.CONCAT(K4451,"_",L4451,"_",M4451),lvl_6[#Headers],0)),"Нет")</f>
        <v>Нет</v>
      </c>
      <c r="I4451" s="12">
        <v>1</v>
      </c>
      <c r="J4451" s="12">
        <v>4</v>
      </c>
      <c r="K4451" s="12">
        <v>1</v>
      </c>
      <c r="L4451" s="12">
        <v>5</v>
      </c>
      <c r="M4451" s="12">
        <v>10</v>
      </c>
      <c r="N4451" s="12">
        <v>127</v>
      </c>
      <c r="O4451" s="12">
        <f>COUNTIF($P$2:P4451,P4451)</f>
        <v>1</v>
      </c>
      <c r="P4451" s="12" t="str">
        <f t="shared" si="267"/>
        <v>1410510127</v>
      </c>
      <c r="Q4451" s="12" t="str">
        <f t="shared" si="268"/>
        <v>14105101270001</v>
      </c>
      <c r="R4451" s="20" t="s">
        <v>3502</v>
      </c>
      <c r="U4451" s="12" t="s">
        <v>100</v>
      </c>
      <c r="W4451" s="12" t="s">
        <v>861</v>
      </c>
      <c r="AP4451" s="12" t="s">
        <v>100</v>
      </c>
      <c r="AR4451" s="12" t="s">
        <v>868</v>
      </c>
      <c r="BN4451" s="12">
        <v>1</v>
      </c>
    </row>
    <row r="4452" spans="1:66" ht="60" x14ac:dyDescent="0.25">
      <c r="A4452" s="12">
        <v>1</v>
      </c>
      <c r="B4452" s="11" t="str">
        <f t="shared" si="266"/>
        <v>Общий расчет. Анализ даты. Анализ даты. Символические звезды. Красный луань, Красный феникс, Волшебник Любви. Нет</v>
      </c>
      <c r="C4452" s="11" t="str">
        <f>IFERROR(VLOOKUP(I4452,lvl_1[],2,FALSE),"Нет")</f>
        <v>Общий расчет</v>
      </c>
      <c r="D4452" s="11" t="str">
        <f>IFERROR(VLOOKUP(Rule!J4452,lvl_2[],2,FALSE),"Нет")</f>
        <v>Анализ даты</v>
      </c>
      <c r="E4452" s="11" t="str">
        <f>IFERROR(VLOOKUP(Rule!K4452,lvl_3[],2,FALSE),"Нет")</f>
        <v>Анализ даты</v>
      </c>
      <c r="F4452" s="11" t="str">
        <f>IFERROR(INDEX(lvl_4[],MATCH(L4452,lvl_4[ID],0),MATCH(TEXT(K4452,"##0"),lvl_4[#Headers],0)),"Нет")</f>
        <v>Символические звезды</v>
      </c>
      <c r="G4452" s="11" t="str">
        <f>IFERROR(INDEX(lvl_5[],MATCH(M4452,lvl_5[ID],0),MATCH(_xlfn.CONCAT(TEXT(K4452,"##0"),"_",TEXT(L4452,"##0")),lvl_5[#Headers],0)),"Нет")</f>
        <v>Красный луань, Красный феникс, Волшебник Любви</v>
      </c>
      <c r="H4452" s="11" t="str">
        <f>IFERROR(INDEX(lvl_6[],MATCH(N4452,lvl_6[ID],0),MATCH(_xlfn.CONCAT(K4452,"_",L4452,"_",M4452),lvl_6[#Headers],0)),"Нет")</f>
        <v>Нет</v>
      </c>
      <c r="I4452" s="12">
        <v>1</v>
      </c>
      <c r="J4452" s="12">
        <v>4</v>
      </c>
      <c r="K4452" s="12">
        <v>1</v>
      </c>
      <c r="L4452" s="12">
        <v>5</v>
      </c>
      <c r="M4452" s="12">
        <v>10</v>
      </c>
      <c r="N4452" s="12">
        <v>128</v>
      </c>
      <c r="O4452" s="12">
        <f>COUNTIF($P$2:P4452,P4452)</f>
        <v>1</v>
      </c>
      <c r="P4452" s="12" t="str">
        <f t="shared" si="267"/>
        <v>1410510128</v>
      </c>
      <c r="Q4452" s="12" t="str">
        <f t="shared" si="268"/>
        <v>14105101280001</v>
      </c>
      <c r="R4452" s="20" t="s">
        <v>3503</v>
      </c>
      <c r="U4452" s="12" t="s">
        <v>100</v>
      </c>
      <c r="W4452" s="12" t="s">
        <v>862</v>
      </c>
      <c r="AP4452" s="12" t="s">
        <v>100</v>
      </c>
      <c r="AR4452" s="12" t="s">
        <v>867</v>
      </c>
      <c r="BN4452" s="12">
        <v>1</v>
      </c>
    </row>
    <row r="4453" spans="1:66" ht="60" x14ac:dyDescent="0.25">
      <c r="A4453" s="12">
        <v>1</v>
      </c>
      <c r="B4453" s="11" t="str">
        <f t="shared" ref="B4453:B4516" si="269">_xlfn.CONCAT(C4453,". ", D4453,". ", E4453,". ", F4453,". ", G4453,". ", H4453)</f>
        <v>Общий расчет. Анализ даты. Анализ даты. Символические звезды. Красный луань, Красный феникс, Волшебник Любви. Нет</v>
      </c>
      <c r="C4453" s="11" t="str">
        <f>IFERROR(VLOOKUP(I4453,lvl_1[],2,FALSE),"Нет")</f>
        <v>Общий расчет</v>
      </c>
      <c r="D4453" s="11" t="str">
        <f>IFERROR(VLOOKUP(Rule!J4453,lvl_2[],2,FALSE),"Нет")</f>
        <v>Анализ даты</v>
      </c>
      <c r="E4453" s="11" t="str">
        <f>IFERROR(VLOOKUP(Rule!K4453,lvl_3[],2,FALSE),"Нет")</f>
        <v>Анализ даты</v>
      </c>
      <c r="F4453" s="11" t="str">
        <f>IFERROR(INDEX(lvl_4[],MATCH(L4453,lvl_4[ID],0),MATCH(TEXT(K4453,"##0"),lvl_4[#Headers],0)),"Нет")</f>
        <v>Символические звезды</v>
      </c>
      <c r="G4453" s="11" t="str">
        <f>IFERROR(INDEX(lvl_5[],MATCH(M4453,lvl_5[ID],0),MATCH(_xlfn.CONCAT(TEXT(K4453,"##0"),"_",TEXT(L4453,"##0")),lvl_5[#Headers],0)),"Нет")</f>
        <v>Красный луань, Красный феникс, Волшебник Любви</v>
      </c>
      <c r="H4453" s="11" t="str">
        <f>IFERROR(INDEX(lvl_6[],MATCH(N4453,lvl_6[ID],0),MATCH(_xlfn.CONCAT(K4453,"_",L4453,"_",M4453),lvl_6[#Headers],0)),"Нет")</f>
        <v>Нет</v>
      </c>
      <c r="I4453" s="12">
        <v>1</v>
      </c>
      <c r="J4453" s="12">
        <v>4</v>
      </c>
      <c r="K4453" s="12">
        <v>1</v>
      </c>
      <c r="L4453" s="12">
        <v>5</v>
      </c>
      <c r="M4453" s="12">
        <v>10</v>
      </c>
      <c r="N4453" s="12">
        <v>129</v>
      </c>
      <c r="O4453" s="12">
        <f>COUNTIF($P$2:P4453,P4453)</f>
        <v>1</v>
      </c>
      <c r="P4453" s="12" t="str">
        <f t="shared" ref="P4453:P4516" si="270">_xlfn.CONCAT(I4453,
J4453,
K4453,
IF(LEN(L4453)=1,_xlfn.CONCAT(0,L4453),L4453),
IF(LEN(M4453)=1,_xlfn.CONCAT(0,M4453),M4453),
IF(LEN(N4453)=1,_xlfn.CONCAT(0,N4453),N4453))</f>
        <v>1410510129</v>
      </c>
      <c r="Q4453" s="12" t="str">
        <f t="shared" ref="Q4453:Q4516" si="271">_xlfn.CONCAT(I4453,
J4453,
K4453,
IF(LEN(L4453)=1,_xlfn.CONCAT(0,L4453),L4453),
IF(LEN(M4453)=1,_xlfn.CONCAT(0,M4453),M4453),
IF(LEN(N4453)=1,_xlfn.CONCAT(0,N4453),N4453),
IF(LEN(O4453)=1,_xlfn.CONCAT("000",O4453),IF(LEN(O4453)=2,_xlfn.CONCAT("00",O4453),IF(LEN(O4453)=3,_xlfn.CONCAT(0,O4453),O4453))))</f>
        <v>14105101290001</v>
      </c>
      <c r="R4453" s="20" t="s">
        <v>3504</v>
      </c>
      <c r="U4453" s="12" t="s">
        <v>100</v>
      </c>
      <c r="W4453" s="12" t="s">
        <v>863</v>
      </c>
      <c r="AP4453" s="12" t="s">
        <v>100</v>
      </c>
      <c r="AR4453" s="12" t="s">
        <v>866</v>
      </c>
      <c r="BN4453" s="12">
        <v>1</v>
      </c>
    </row>
    <row r="4454" spans="1:66" ht="60" x14ac:dyDescent="0.25">
      <c r="A4454" s="12">
        <v>1</v>
      </c>
      <c r="B4454" s="11" t="str">
        <f t="shared" si="269"/>
        <v>Общий расчет. Анализ даты. Анализ даты. Символические звезды. Красный луань, Красный феникс, Волшебник Любви. Нет</v>
      </c>
      <c r="C4454" s="11" t="str">
        <f>IFERROR(VLOOKUP(I4454,lvl_1[],2,FALSE),"Нет")</f>
        <v>Общий расчет</v>
      </c>
      <c r="D4454" s="11" t="str">
        <f>IFERROR(VLOOKUP(Rule!J4454,lvl_2[],2,FALSE),"Нет")</f>
        <v>Анализ даты</v>
      </c>
      <c r="E4454" s="11" t="str">
        <f>IFERROR(VLOOKUP(Rule!K4454,lvl_3[],2,FALSE),"Нет")</f>
        <v>Анализ даты</v>
      </c>
      <c r="F4454" s="11" t="str">
        <f>IFERROR(INDEX(lvl_4[],MATCH(L4454,lvl_4[ID],0),MATCH(TEXT(K4454,"##0"),lvl_4[#Headers],0)),"Нет")</f>
        <v>Символические звезды</v>
      </c>
      <c r="G4454" s="11" t="str">
        <f>IFERROR(INDEX(lvl_5[],MATCH(M4454,lvl_5[ID],0),MATCH(_xlfn.CONCAT(TEXT(K4454,"##0"),"_",TEXT(L4454,"##0")),lvl_5[#Headers],0)),"Нет")</f>
        <v>Красный луань, Красный феникс, Волшебник Любви</v>
      </c>
      <c r="H4454" s="11" t="str">
        <f>IFERROR(INDEX(lvl_6[],MATCH(N4454,lvl_6[ID],0),MATCH(_xlfn.CONCAT(K4454,"_",L4454,"_",M4454),lvl_6[#Headers],0)),"Нет")</f>
        <v>Нет</v>
      </c>
      <c r="I4454" s="12">
        <v>1</v>
      </c>
      <c r="J4454" s="12">
        <v>4</v>
      </c>
      <c r="K4454" s="12">
        <v>1</v>
      </c>
      <c r="L4454" s="12">
        <v>5</v>
      </c>
      <c r="M4454" s="12">
        <v>10</v>
      </c>
      <c r="N4454" s="12">
        <v>130</v>
      </c>
      <c r="O4454" s="12">
        <f>COUNTIF($P$2:P4454,P4454)</f>
        <v>1</v>
      </c>
      <c r="P4454" s="12" t="str">
        <f t="shared" si="270"/>
        <v>1410510130</v>
      </c>
      <c r="Q4454" s="12" t="str">
        <f t="shared" si="271"/>
        <v>14105101300001</v>
      </c>
      <c r="R4454" s="20" t="s">
        <v>3505</v>
      </c>
      <c r="U4454" s="12" t="s">
        <v>100</v>
      </c>
      <c r="W4454" s="12" t="s">
        <v>864</v>
      </c>
      <c r="AP4454" s="12" t="s">
        <v>100</v>
      </c>
      <c r="AR4454" s="12" t="s">
        <v>865</v>
      </c>
      <c r="BN4454" s="12">
        <v>1</v>
      </c>
    </row>
    <row r="4455" spans="1:66" ht="60" x14ac:dyDescent="0.25">
      <c r="A4455" s="12">
        <v>1</v>
      </c>
      <c r="B4455" s="11" t="str">
        <f t="shared" si="269"/>
        <v>Общий расчет. Анализ даты. Анализ даты. Символические звезды. Красный луань, Красный феникс, Волшебник Любви. Нет</v>
      </c>
      <c r="C4455" s="11" t="str">
        <f>IFERROR(VLOOKUP(I4455,lvl_1[],2,FALSE),"Нет")</f>
        <v>Общий расчет</v>
      </c>
      <c r="D4455" s="11" t="str">
        <f>IFERROR(VLOOKUP(Rule!J4455,lvl_2[],2,FALSE),"Нет")</f>
        <v>Анализ даты</v>
      </c>
      <c r="E4455" s="11" t="str">
        <f>IFERROR(VLOOKUP(Rule!K4455,lvl_3[],2,FALSE),"Нет")</f>
        <v>Анализ даты</v>
      </c>
      <c r="F4455" s="11" t="str">
        <f>IFERROR(INDEX(lvl_4[],MATCH(L4455,lvl_4[ID],0),MATCH(TEXT(K4455,"##0"),lvl_4[#Headers],0)),"Нет")</f>
        <v>Символические звезды</v>
      </c>
      <c r="G4455" s="11" t="str">
        <f>IFERROR(INDEX(lvl_5[],MATCH(M4455,lvl_5[ID],0),MATCH(_xlfn.CONCAT(TEXT(K4455,"##0"),"_",TEXT(L4455,"##0")),lvl_5[#Headers],0)),"Нет")</f>
        <v>Красный луань, Красный феникс, Волшебник Любви</v>
      </c>
      <c r="H4455" s="11" t="str">
        <f>IFERROR(INDEX(lvl_6[],MATCH(N4455,lvl_6[ID],0),MATCH(_xlfn.CONCAT(K4455,"_",L4455,"_",M4455),lvl_6[#Headers],0)),"Нет")</f>
        <v>Нет</v>
      </c>
      <c r="I4455" s="12">
        <v>1</v>
      </c>
      <c r="J4455" s="12">
        <v>4</v>
      </c>
      <c r="K4455" s="12">
        <v>1</v>
      </c>
      <c r="L4455" s="12">
        <v>5</v>
      </c>
      <c r="M4455" s="12">
        <v>10</v>
      </c>
      <c r="N4455" s="12">
        <v>131</v>
      </c>
      <c r="O4455" s="12">
        <f>COUNTIF($P$2:P4455,P4455)</f>
        <v>1</v>
      </c>
      <c r="P4455" s="12" t="str">
        <f t="shared" si="270"/>
        <v>1410510131</v>
      </c>
      <c r="Q4455" s="12" t="str">
        <f t="shared" si="271"/>
        <v>14105101310001</v>
      </c>
      <c r="R4455" s="20" t="s">
        <v>3506</v>
      </c>
      <c r="U4455" s="12" t="s">
        <v>100</v>
      </c>
      <c r="W4455" s="12" t="s">
        <v>865</v>
      </c>
      <c r="AP4455" s="12" t="s">
        <v>100</v>
      </c>
      <c r="AR4455" s="12" t="s">
        <v>864</v>
      </c>
      <c r="BN4455" s="12">
        <v>1</v>
      </c>
    </row>
    <row r="4456" spans="1:66" ht="60" x14ac:dyDescent="0.25">
      <c r="A4456" s="12">
        <v>1</v>
      </c>
      <c r="B4456" s="11" t="str">
        <f t="shared" si="269"/>
        <v>Общий расчет. Анализ даты. Анализ даты. Символические звезды. Красный луань, Красный феникс, Волшебник Любви. Нет</v>
      </c>
      <c r="C4456" s="11" t="str">
        <f>IFERROR(VLOOKUP(I4456,lvl_1[],2,FALSE),"Нет")</f>
        <v>Общий расчет</v>
      </c>
      <c r="D4456" s="11" t="str">
        <f>IFERROR(VLOOKUP(Rule!J4456,lvl_2[],2,FALSE),"Нет")</f>
        <v>Анализ даты</v>
      </c>
      <c r="E4456" s="11" t="str">
        <f>IFERROR(VLOOKUP(Rule!K4456,lvl_3[],2,FALSE),"Нет")</f>
        <v>Анализ даты</v>
      </c>
      <c r="F4456" s="11" t="str">
        <f>IFERROR(INDEX(lvl_4[],MATCH(L4456,lvl_4[ID],0),MATCH(TEXT(K4456,"##0"),lvl_4[#Headers],0)),"Нет")</f>
        <v>Символические звезды</v>
      </c>
      <c r="G4456" s="11" t="str">
        <f>IFERROR(INDEX(lvl_5[],MATCH(M4456,lvl_5[ID],0),MATCH(_xlfn.CONCAT(TEXT(K4456,"##0"),"_",TEXT(L4456,"##0")),lvl_5[#Headers],0)),"Нет")</f>
        <v>Красный луань, Красный феникс, Волшебник Любви</v>
      </c>
      <c r="H4456" s="11" t="str">
        <f>IFERROR(INDEX(lvl_6[],MATCH(N4456,lvl_6[ID],0),MATCH(_xlfn.CONCAT(K4456,"_",L4456,"_",M4456),lvl_6[#Headers],0)),"Нет")</f>
        <v>Нет</v>
      </c>
      <c r="I4456" s="12">
        <v>1</v>
      </c>
      <c r="J4456" s="12">
        <v>4</v>
      </c>
      <c r="K4456" s="12">
        <v>1</v>
      </c>
      <c r="L4456" s="12">
        <v>5</v>
      </c>
      <c r="M4456" s="12">
        <v>10</v>
      </c>
      <c r="N4456" s="12">
        <v>132</v>
      </c>
      <c r="O4456" s="12">
        <f>COUNTIF($P$2:P4456,P4456)</f>
        <v>1</v>
      </c>
      <c r="P4456" s="12" t="str">
        <f t="shared" si="270"/>
        <v>1410510132</v>
      </c>
      <c r="Q4456" s="12" t="str">
        <f t="shared" si="271"/>
        <v>14105101320001</v>
      </c>
      <c r="R4456" s="20" t="s">
        <v>3507</v>
      </c>
      <c r="U4456" s="12" t="s">
        <v>100</v>
      </c>
      <c r="W4456" s="12" t="s">
        <v>866</v>
      </c>
      <c r="AP4456" s="12" t="s">
        <v>100</v>
      </c>
      <c r="AR4456" s="12" t="s">
        <v>863</v>
      </c>
      <c r="BN4456" s="12">
        <v>1</v>
      </c>
    </row>
    <row r="4457" spans="1:66" ht="60" x14ac:dyDescent="0.25">
      <c r="A4457" s="12">
        <v>1</v>
      </c>
      <c r="B4457" s="11" t="str">
        <f t="shared" si="269"/>
        <v>Общий расчет. Анализ даты. Анализ даты. Символические звезды. Красный луань, Красный феникс, Волшебник Любви. Нет</v>
      </c>
      <c r="C4457" s="11" t="str">
        <f>IFERROR(VLOOKUP(I4457,lvl_1[],2,FALSE),"Нет")</f>
        <v>Общий расчет</v>
      </c>
      <c r="D4457" s="11" t="str">
        <f>IFERROR(VLOOKUP(Rule!J4457,lvl_2[],2,FALSE),"Нет")</f>
        <v>Анализ даты</v>
      </c>
      <c r="E4457" s="11" t="str">
        <f>IFERROR(VLOOKUP(Rule!K4457,lvl_3[],2,FALSE),"Нет")</f>
        <v>Анализ даты</v>
      </c>
      <c r="F4457" s="11" t="str">
        <f>IFERROR(INDEX(lvl_4[],MATCH(L4457,lvl_4[ID],0),MATCH(TEXT(K4457,"##0"),lvl_4[#Headers],0)),"Нет")</f>
        <v>Символические звезды</v>
      </c>
      <c r="G4457" s="11" t="str">
        <f>IFERROR(INDEX(lvl_5[],MATCH(M4457,lvl_5[ID],0),MATCH(_xlfn.CONCAT(TEXT(K4457,"##0"),"_",TEXT(L4457,"##0")),lvl_5[#Headers],0)),"Нет")</f>
        <v>Красный луань, Красный феникс, Волшебник Любви</v>
      </c>
      <c r="H4457" s="11" t="str">
        <f>IFERROR(INDEX(lvl_6[],MATCH(N4457,lvl_6[ID],0),MATCH(_xlfn.CONCAT(K4457,"_",L4457,"_",M4457),lvl_6[#Headers],0)),"Нет")</f>
        <v>Нет</v>
      </c>
      <c r="I4457" s="12">
        <v>1</v>
      </c>
      <c r="J4457" s="12">
        <v>4</v>
      </c>
      <c r="K4457" s="12">
        <v>1</v>
      </c>
      <c r="L4457" s="12">
        <v>5</v>
      </c>
      <c r="M4457" s="12">
        <v>10</v>
      </c>
      <c r="N4457" s="12">
        <v>133</v>
      </c>
      <c r="O4457" s="12">
        <f>COUNTIF($P$2:P4457,P4457)</f>
        <v>1</v>
      </c>
      <c r="P4457" s="12" t="str">
        <f t="shared" si="270"/>
        <v>1410510133</v>
      </c>
      <c r="Q4457" s="12" t="str">
        <f t="shared" si="271"/>
        <v>14105101330001</v>
      </c>
      <c r="R4457" s="20" t="s">
        <v>3508</v>
      </c>
      <c r="U4457" s="12" t="s">
        <v>100</v>
      </c>
      <c r="W4457" s="12" t="s">
        <v>867</v>
      </c>
      <c r="AP4457" s="12" t="s">
        <v>100</v>
      </c>
      <c r="AR4457" s="12" t="s">
        <v>862</v>
      </c>
      <c r="BN4457" s="12">
        <v>1</v>
      </c>
    </row>
    <row r="4458" spans="1:66" ht="60" x14ac:dyDescent="0.25">
      <c r="A4458" s="12">
        <v>1</v>
      </c>
      <c r="B4458" s="11" t="str">
        <f t="shared" si="269"/>
        <v>Общий расчет. Анализ даты. Анализ даты. Символические звезды. Красный луань, Красный феникс, Волшебник Любви. Нет</v>
      </c>
      <c r="C4458" s="11" t="str">
        <f>IFERROR(VLOOKUP(I4458,lvl_1[],2,FALSE),"Нет")</f>
        <v>Общий расчет</v>
      </c>
      <c r="D4458" s="11" t="str">
        <f>IFERROR(VLOOKUP(Rule!J4458,lvl_2[],2,FALSE),"Нет")</f>
        <v>Анализ даты</v>
      </c>
      <c r="E4458" s="11" t="str">
        <f>IFERROR(VLOOKUP(Rule!K4458,lvl_3[],2,FALSE),"Нет")</f>
        <v>Анализ даты</v>
      </c>
      <c r="F4458" s="11" t="str">
        <f>IFERROR(INDEX(lvl_4[],MATCH(L4458,lvl_4[ID],0),MATCH(TEXT(K4458,"##0"),lvl_4[#Headers],0)),"Нет")</f>
        <v>Символические звезды</v>
      </c>
      <c r="G4458" s="11" t="str">
        <f>IFERROR(INDEX(lvl_5[],MATCH(M4458,lvl_5[ID],0),MATCH(_xlfn.CONCAT(TEXT(K4458,"##0"),"_",TEXT(L4458,"##0")),lvl_5[#Headers],0)),"Нет")</f>
        <v>Красный луань, Красный феникс, Волшебник Любви</v>
      </c>
      <c r="H4458" s="11" t="str">
        <f>IFERROR(INDEX(lvl_6[],MATCH(N4458,lvl_6[ID],0),MATCH(_xlfn.CONCAT(K4458,"_",L4458,"_",M4458),lvl_6[#Headers],0)),"Нет")</f>
        <v>Нет</v>
      </c>
      <c r="I4458" s="12">
        <v>1</v>
      </c>
      <c r="J4458" s="12">
        <v>4</v>
      </c>
      <c r="K4458" s="12">
        <v>1</v>
      </c>
      <c r="L4458" s="12">
        <v>5</v>
      </c>
      <c r="M4458" s="12">
        <v>10</v>
      </c>
      <c r="N4458" s="12">
        <v>134</v>
      </c>
      <c r="O4458" s="12">
        <f>COUNTIF($P$2:P4458,P4458)</f>
        <v>1</v>
      </c>
      <c r="P4458" s="12" t="str">
        <f t="shared" si="270"/>
        <v>1410510134</v>
      </c>
      <c r="Q4458" s="12" t="str">
        <f t="shared" si="271"/>
        <v>14105101340001</v>
      </c>
      <c r="R4458" s="20" t="s">
        <v>3509</v>
      </c>
      <c r="U4458" s="12" t="s">
        <v>100</v>
      </c>
      <c r="W4458" s="12" t="s">
        <v>868</v>
      </c>
      <c r="AP4458" s="12" t="s">
        <v>100</v>
      </c>
      <c r="AR4458" s="12" t="s">
        <v>867</v>
      </c>
      <c r="BN4458" s="12">
        <v>1</v>
      </c>
    </row>
    <row r="4459" spans="1:66" ht="60" x14ac:dyDescent="0.25">
      <c r="A4459" s="12">
        <v>1</v>
      </c>
      <c r="B4459" s="11" t="str">
        <f t="shared" si="269"/>
        <v>Общий расчет. Анализ даты. Анализ даты. Символические звезды. Одинокая планета, Приют одиночества (для Женщин). Нет</v>
      </c>
      <c r="C4459" s="11" t="str">
        <f>IFERROR(VLOOKUP(I4459,lvl_1[],2,FALSE),"Нет")</f>
        <v>Общий расчет</v>
      </c>
      <c r="D4459" s="11" t="str">
        <f>IFERROR(VLOOKUP(Rule!J4459,lvl_2[],2,FALSE),"Нет")</f>
        <v>Анализ даты</v>
      </c>
      <c r="E4459" s="11" t="str">
        <f>IFERROR(VLOOKUP(Rule!K4459,lvl_3[],2,FALSE),"Нет")</f>
        <v>Анализ даты</v>
      </c>
      <c r="F4459" s="11" t="str">
        <f>IFERROR(INDEX(lvl_4[],MATCH(L4459,lvl_4[ID],0),MATCH(TEXT(K4459,"##0"),lvl_4[#Headers],0)),"Нет")</f>
        <v>Символические звезды</v>
      </c>
      <c r="G4459" s="11" t="str">
        <f>IFERROR(INDEX(lvl_5[],MATCH(M4459,lvl_5[ID],0),MATCH(_xlfn.CONCAT(TEXT(K4459,"##0"),"_",TEXT(L4459,"##0")),lvl_5[#Headers],0)),"Нет")</f>
        <v>Одинокая планета, Приют одиночества (для Женщин)</v>
      </c>
      <c r="H4459" s="11" t="str">
        <f>IFERROR(INDEX(lvl_6[],MATCH(N4459,lvl_6[ID],0),MATCH(_xlfn.CONCAT(K4459,"_",L4459,"_",M4459),lvl_6[#Headers],0)),"Нет")</f>
        <v>Нет</v>
      </c>
      <c r="I4459" s="12">
        <v>1</v>
      </c>
      <c r="J4459" s="12">
        <v>4</v>
      </c>
      <c r="K4459" s="12">
        <v>1</v>
      </c>
      <c r="L4459" s="12">
        <v>5</v>
      </c>
      <c r="M4459" s="12">
        <v>11</v>
      </c>
      <c r="N4459" s="12">
        <v>135</v>
      </c>
      <c r="O4459" s="12">
        <f>COUNTIF($P$2:P4459,P4459)</f>
        <v>1</v>
      </c>
      <c r="P4459" s="12" t="str">
        <f t="shared" si="270"/>
        <v>1410511135</v>
      </c>
      <c r="Q4459" s="12" t="str">
        <f t="shared" si="271"/>
        <v>14105111350001</v>
      </c>
      <c r="R4459" s="20" t="s">
        <v>3728</v>
      </c>
      <c r="U4459" s="12" t="s">
        <v>100</v>
      </c>
      <c r="W4459" s="12" t="s">
        <v>869</v>
      </c>
      <c r="AP4459" s="12" t="s">
        <v>100</v>
      </c>
      <c r="AR4459" s="12" t="s">
        <v>867</v>
      </c>
      <c r="BN4459" s="12">
        <v>1</v>
      </c>
    </row>
    <row r="4460" spans="1:66" ht="60" x14ac:dyDescent="0.25">
      <c r="A4460" s="12">
        <v>1</v>
      </c>
      <c r="B4460" s="11" t="str">
        <f t="shared" si="269"/>
        <v>Общий расчет. Анализ даты. Анализ даты. Символические звезды. Одинокая планета, Приют одиночества (для Женщин). Нет</v>
      </c>
      <c r="C4460" s="11" t="str">
        <f>IFERROR(VLOOKUP(I4460,lvl_1[],2,FALSE),"Нет")</f>
        <v>Общий расчет</v>
      </c>
      <c r="D4460" s="11" t="str">
        <f>IFERROR(VLOOKUP(Rule!J4460,lvl_2[],2,FALSE),"Нет")</f>
        <v>Анализ даты</v>
      </c>
      <c r="E4460" s="11" t="str">
        <f>IFERROR(VLOOKUP(Rule!K4460,lvl_3[],2,FALSE),"Нет")</f>
        <v>Анализ даты</v>
      </c>
      <c r="F4460" s="11" t="str">
        <f>IFERROR(INDEX(lvl_4[],MATCH(L4460,lvl_4[ID],0),MATCH(TEXT(K4460,"##0"),lvl_4[#Headers],0)),"Нет")</f>
        <v>Символические звезды</v>
      </c>
      <c r="G4460" s="11" t="str">
        <f>IFERROR(INDEX(lvl_5[],MATCH(M4460,lvl_5[ID],0),MATCH(_xlfn.CONCAT(TEXT(K4460,"##0"),"_",TEXT(L4460,"##0")),lvl_5[#Headers],0)),"Нет")</f>
        <v>Одинокая планета, Приют одиночества (для Женщин)</v>
      </c>
      <c r="H4460" s="11" t="str">
        <f>IFERROR(INDEX(lvl_6[],MATCH(N4460,lvl_6[ID],0),MATCH(_xlfn.CONCAT(K4460,"_",L4460,"_",M4460),lvl_6[#Headers],0)),"Нет")</f>
        <v>Нет</v>
      </c>
      <c r="I4460" s="12">
        <v>1</v>
      </c>
      <c r="J4460" s="12">
        <v>4</v>
      </c>
      <c r="K4460" s="12">
        <v>1</v>
      </c>
      <c r="L4460" s="12">
        <v>5</v>
      </c>
      <c r="M4460" s="12">
        <v>11</v>
      </c>
      <c r="N4460" s="12">
        <v>136</v>
      </c>
      <c r="O4460" s="12">
        <f>COUNTIF($P$2:P4460,P4460)</f>
        <v>1</v>
      </c>
      <c r="P4460" s="12" t="str">
        <f t="shared" si="270"/>
        <v>1410511136</v>
      </c>
      <c r="Q4460" s="12" t="str">
        <f t="shared" si="271"/>
        <v>14105111360001</v>
      </c>
      <c r="R4460" s="20" t="s">
        <v>3729</v>
      </c>
      <c r="U4460" s="12" t="s">
        <v>100</v>
      </c>
      <c r="W4460" s="12" t="s">
        <v>870</v>
      </c>
      <c r="AP4460" s="12" t="s">
        <v>100</v>
      </c>
      <c r="AR4460" s="12" t="s">
        <v>867</v>
      </c>
      <c r="BN4460" s="12">
        <v>1</v>
      </c>
    </row>
    <row r="4461" spans="1:66" ht="60" x14ac:dyDescent="0.25">
      <c r="A4461" s="12">
        <v>1</v>
      </c>
      <c r="B4461" s="11" t="str">
        <f t="shared" si="269"/>
        <v>Общий расчет. Анализ даты. Анализ даты. Символические звезды. Одинокая планета, Приют одиночества (для Женщин). Нет</v>
      </c>
      <c r="C4461" s="11" t="str">
        <f>IFERROR(VLOOKUP(I4461,lvl_1[],2,FALSE),"Нет")</f>
        <v>Общий расчет</v>
      </c>
      <c r="D4461" s="11" t="str">
        <f>IFERROR(VLOOKUP(Rule!J4461,lvl_2[],2,FALSE),"Нет")</f>
        <v>Анализ даты</v>
      </c>
      <c r="E4461" s="11" t="str">
        <f>IFERROR(VLOOKUP(Rule!K4461,lvl_3[],2,FALSE),"Нет")</f>
        <v>Анализ даты</v>
      </c>
      <c r="F4461" s="11" t="str">
        <f>IFERROR(INDEX(lvl_4[],MATCH(L4461,lvl_4[ID],0),MATCH(TEXT(K4461,"##0"),lvl_4[#Headers],0)),"Нет")</f>
        <v>Символические звезды</v>
      </c>
      <c r="G4461" s="11" t="str">
        <f>IFERROR(INDEX(lvl_5[],MATCH(M4461,lvl_5[ID],0),MATCH(_xlfn.CONCAT(TEXT(K4461,"##0"),"_",TEXT(L4461,"##0")),lvl_5[#Headers],0)),"Нет")</f>
        <v>Одинокая планета, Приют одиночества (для Женщин)</v>
      </c>
      <c r="H4461" s="11" t="str">
        <f>IFERROR(INDEX(lvl_6[],MATCH(N4461,lvl_6[ID],0),MATCH(_xlfn.CONCAT(K4461,"_",L4461,"_",M4461),lvl_6[#Headers],0)),"Нет")</f>
        <v>Нет</v>
      </c>
      <c r="I4461" s="12">
        <v>1</v>
      </c>
      <c r="J4461" s="12">
        <v>4</v>
      </c>
      <c r="K4461" s="12">
        <v>1</v>
      </c>
      <c r="L4461" s="12">
        <v>5</v>
      </c>
      <c r="M4461" s="12">
        <v>11</v>
      </c>
      <c r="N4461" s="12">
        <v>137</v>
      </c>
      <c r="O4461" s="12">
        <f>COUNTIF($P$2:P4461,P4461)</f>
        <v>1</v>
      </c>
      <c r="P4461" s="12" t="str">
        <f t="shared" si="270"/>
        <v>1410511137</v>
      </c>
      <c r="Q4461" s="12" t="str">
        <f t="shared" si="271"/>
        <v>14105111370001</v>
      </c>
      <c r="R4461" s="20" t="s">
        <v>3730</v>
      </c>
      <c r="U4461" s="12" t="s">
        <v>100</v>
      </c>
      <c r="W4461" s="12" t="s">
        <v>859</v>
      </c>
      <c r="AP4461" s="12" t="s">
        <v>100</v>
      </c>
      <c r="AR4461" s="12" t="s">
        <v>870</v>
      </c>
      <c r="BN4461" s="12">
        <v>1</v>
      </c>
    </row>
    <row r="4462" spans="1:66" ht="60" x14ac:dyDescent="0.25">
      <c r="A4462" s="12">
        <v>1</v>
      </c>
      <c r="B4462" s="11" t="str">
        <f t="shared" si="269"/>
        <v>Общий расчет. Анализ даты. Анализ даты. Символические звезды. Одинокая планета, Приют одиночества (для Женщин). Нет</v>
      </c>
      <c r="C4462" s="11" t="str">
        <f>IFERROR(VLOOKUP(I4462,lvl_1[],2,FALSE),"Нет")</f>
        <v>Общий расчет</v>
      </c>
      <c r="D4462" s="11" t="str">
        <f>IFERROR(VLOOKUP(Rule!J4462,lvl_2[],2,FALSE),"Нет")</f>
        <v>Анализ даты</v>
      </c>
      <c r="E4462" s="11" t="str">
        <f>IFERROR(VLOOKUP(Rule!K4462,lvl_3[],2,FALSE),"Нет")</f>
        <v>Анализ даты</v>
      </c>
      <c r="F4462" s="11" t="str">
        <f>IFERROR(INDEX(lvl_4[],MATCH(L4462,lvl_4[ID],0),MATCH(TEXT(K4462,"##0"),lvl_4[#Headers],0)),"Нет")</f>
        <v>Символические звезды</v>
      </c>
      <c r="G4462" s="11" t="str">
        <f>IFERROR(INDEX(lvl_5[],MATCH(M4462,lvl_5[ID],0),MATCH(_xlfn.CONCAT(TEXT(K4462,"##0"),"_",TEXT(L4462,"##0")),lvl_5[#Headers],0)),"Нет")</f>
        <v>Одинокая планета, Приют одиночества (для Женщин)</v>
      </c>
      <c r="H4462" s="11" t="str">
        <f>IFERROR(INDEX(lvl_6[],MATCH(N4462,lvl_6[ID],0),MATCH(_xlfn.CONCAT(K4462,"_",L4462,"_",M4462),lvl_6[#Headers],0)),"Нет")</f>
        <v>Нет</v>
      </c>
      <c r="I4462" s="12">
        <v>1</v>
      </c>
      <c r="J4462" s="12">
        <v>4</v>
      </c>
      <c r="K4462" s="12">
        <v>1</v>
      </c>
      <c r="L4462" s="12">
        <v>5</v>
      </c>
      <c r="M4462" s="12">
        <v>11</v>
      </c>
      <c r="N4462" s="12">
        <v>138</v>
      </c>
      <c r="O4462" s="12">
        <f>COUNTIF($P$2:P4462,P4462)</f>
        <v>1</v>
      </c>
      <c r="P4462" s="12" t="str">
        <f t="shared" si="270"/>
        <v>1410511138</v>
      </c>
      <c r="Q4462" s="12" t="str">
        <f t="shared" si="271"/>
        <v>14105111380001</v>
      </c>
      <c r="R4462" s="20" t="s">
        <v>3731</v>
      </c>
      <c r="U4462" s="12" t="s">
        <v>100</v>
      </c>
      <c r="W4462" s="12" t="s">
        <v>860</v>
      </c>
      <c r="AP4462" s="12" t="s">
        <v>100</v>
      </c>
      <c r="AR4462" s="12" t="s">
        <v>870</v>
      </c>
      <c r="BN4462" s="12">
        <v>1</v>
      </c>
    </row>
    <row r="4463" spans="1:66" ht="60" x14ac:dyDescent="0.25">
      <c r="A4463" s="12">
        <v>1</v>
      </c>
      <c r="B4463" s="11" t="str">
        <f t="shared" si="269"/>
        <v>Общий расчет. Анализ даты. Анализ даты. Символические звезды. Одинокая планета, Приют одиночества (для Женщин). Нет</v>
      </c>
      <c r="C4463" s="11" t="str">
        <f>IFERROR(VLOOKUP(I4463,lvl_1[],2,FALSE),"Нет")</f>
        <v>Общий расчет</v>
      </c>
      <c r="D4463" s="11" t="str">
        <f>IFERROR(VLOOKUP(Rule!J4463,lvl_2[],2,FALSE),"Нет")</f>
        <v>Анализ даты</v>
      </c>
      <c r="E4463" s="11" t="str">
        <f>IFERROR(VLOOKUP(Rule!K4463,lvl_3[],2,FALSE),"Нет")</f>
        <v>Анализ даты</v>
      </c>
      <c r="F4463" s="11" t="str">
        <f>IFERROR(INDEX(lvl_4[],MATCH(L4463,lvl_4[ID],0),MATCH(TEXT(K4463,"##0"),lvl_4[#Headers],0)),"Нет")</f>
        <v>Символические звезды</v>
      </c>
      <c r="G4463" s="11" t="str">
        <f>IFERROR(INDEX(lvl_5[],MATCH(M4463,lvl_5[ID],0),MATCH(_xlfn.CONCAT(TEXT(K4463,"##0"),"_",TEXT(L4463,"##0")),lvl_5[#Headers],0)),"Нет")</f>
        <v>Одинокая планета, Приют одиночества (для Женщин)</v>
      </c>
      <c r="H4463" s="11" t="str">
        <f>IFERROR(INDEX(lvl_6[],MATCH(N4463,lvl_6[ID],0),MATCH(_xlfn.CONCAT(K4463,"_",L4463,"_",M4463),lvl_6[#Headers],0)),"Нет")</f>
        <v>Нет</v>
      </c>
      <c r="I4463" s="12">
        <v>1</v>
      </c>
      <c r="J4463" s="12">
        <v>4</v>
      </c>
      <c r="K4463" s="12">
        <v>1</v>
      </c>
      <c r="L4463" s="12">
        <v>5</v>
      </c>
      <c r="M4463" s="12">
        <v>11</v>
      </c>
      <c r="N4463" s="12">
        <v>139</v>
      </c>
      <c r="O4463" s="12">
        <f>COUNTIF($P$2:P4463,P4463)</f>
        <v>1</v>
      </c>
      <c r="P4463" s="12" t="str">
        <f t="shared" si="270"/>
        <v>1410511139</v>
      </c>
      <c r="Q4463" s="12" t="str">
        <f t="shared" si="271"/>
        <v>14105111390001</v>
      </c>
      <c r="R4463" s="20" t="s">
        <v>3732</v>
      </c>
      <c r="U4463" s="12" t="s">
        <v>100</v>
      </c>
      <c r="W4463" s="12" t="s">
        <v>861</v>
      </c>
      <c r="AP4463" s="12" t="s">
        <v>100</v>
      </c>
      <c r="AR4463" s="12" t="s">
        <v>870</v>
      </c>
      <c r="BN4463" s="12">
        <v>1</v>
      </c>
    </row>
    <row r="4464" spans="1:66" ht="60" x14ac:dyDescent="0.25">
      <c r="A4464" s="12">
        <v>1</v>
      </c>
      <c r="B4464" s="11" t="str">
        <f t="shared" si="269"/>
        <v>Общий расчет. Анализ даты. Анализ даты. Символические звезды. Одинокая планета, Приют одиночества (для Женщин). Нет</v>
      </c>
      <c r="C4464" s="11" t="str">
        <f>IFERROR(VLOOKUP(I4464,lvl_1[],2,FALSE),"Нет")</f>
        <v>Общий расчет</v>
      </c>
      <c r="D4464" s="11" t="str">
        <f>IFERROR(VLOOKUP(Rule!J4464,lvl_2[],2,FALSE),"Нет")</f>
        <v>Анализ даты</v>
      </c>
      <c r="E4464" s="11" t="str">
        <f>IFERROR(VLOOKUP(Rule!K4464,lvl_3[],2,FALSE),"Нет")</f>
        <v>Анализ даты</v>
      </c>
      <c r="F4464" s="11" t="str">
        <f>IFERROR(INDEX(lvl_4[],MATCH(L4464,lvl_4[ID],0),MATCH(TEXT(K4464,"##0"),lvl_4[#Headers],0)),"Нет")</f>
        <v>Символические звезды</v>
      </c>
      <c r="G4464" s="11" t="str">
        <f>IFERROR(INDEX(lvl_5[],MATCH(M4464,lvl_5[ID],0),MATCH(_xlfn.CONCAT(TEXT(K4464,"##0"),"_",TEXT(L4464,"##0")),lvl_5[#Headers],0)),"Нет")</f>
        <v>Одинокая планета, Приют одиночества (для Женщин)</v>
      </c>
      <c r="H4464" s="11" t="str">
        <f>IFERROR(INDEX(lvl_6[],MATCH(N4464,lvl_6[ID],0),MATCH(_xlfn.CONCAT(K4464,"_",L4464,"_",M4464),lvl_6[#Headers],0)),"Нет")</f>
        <v>Нет</v>
      </c>
      <c r="I4464" s="12">
        <v>1</v>
      </c>
      <c r="J4464" s="12">
        <v>4</v>
      </c>
      <c r="K4464" s="12">
        <v>1</v>
      </c>
      <c r="L4464" s="12">
        <v>5</v>
      </c>
      <c r="M4464" s="12">
        <v>11</v>
      </c>
      <c r="N4464" s="12">
        <v>140</v>
      </c>
      <c r="O4464" s="12">
        <f>COUNTIF($P$2:P4464,P4464)</f>
        <v>1</v>
      </c>
      <c r="P4464" s="12" t="str">
        <f t="shared" si="270"/>
        <v>1410511140</v>
      </c>
      <c r="Q4464" s="12" t="str">
        <f t="shared" si="271"/>
        <v>14105111400001</v>
      </c>
      <c r="R4464" s="20" t="s">
        <v>3733</v>
      </c>
      <c r="U4464" s="12" t="s">
        <v>100</v>
      </c>
      <c r="W4464" s="12" t="s">
        <v>862</v>
      </c>
      <c r="AP4464" s="12" t="s">
        <v>100</v>
      </c>
      <c r="AR4464" s="12" t="s">
        <v>861</v>
      </c>
      <c r="BN4464" s="12">
        <v>1</v>
      </c>
    </row>
    <row r="4465" spans="1:66" ht="60" x14ac:dyDescent="0.25">
      <c r="A4465" s="12">
        <v>1</v>
      </c>
      <c r="B4465" s="11" t="str">
        <f t="shared" si="269"/>
        <v>Общий расчет. Анализ даты. Анализ даты. Символические звезды. Одинокая планета, Приют одиночества (для Женщин). Нет</v>
      </c>
      <c r="C4465" s="11" t="str">
        <f>IFERROR(VLOOKUP(I4465,lvl_1[],2,FALSE),"Нет")</f>
        <v>Общий расчет</v>
      </c>
      <c r="D4465" s="11" t="str">
        <f>IFERROR(VLOOKUP(Rule!J4465,lvl_2[],2,FALSE),"Нет")</f>
        <v>Анализ даты</v>
      </c>
      <c r="E4465" s="11" t="str">
        <f>IFERROR(VLOOKUP(Rule!K4465,lvl_3[],2,FALSE),"Нет")</f>
        <v>Анализ даты</v>
      </c>
      <c r="F4465" s="11" t="str">
        <f>IFERROR(INDEX(lvl_4[],MATCH(L4465,lvl_4[ID],0),MATCH(TEXT(K4465,"##0"),lvl_4[#Headers],0)),"Нет")</f>
        <v>Символические звезды</v>
      </c>
      <c r="G4465" s="11" t="str">
        <f>IFERROR(INDEX(lvl_5[],MATCH(M4465,lvl_5[ID],0),MATCH(_xlfn.CONCAT(TEXT(K4465,"##0"),"_",TEXT(L4465,"##0")),lvl_5[#Headers],0)),"Нет")</f>
        <v>Одинокая планета, Приют одиночества (для Женщин)</v>
      </c>
      <c r="H4465" s="11" t="str">
        <f>IFERROR(INDEX(lvl_6[],MATCH(N4465,lvl_6[ID],0),MATCH(_xlfn.CONCAT(K4465,"_",L4465,"_",M4465),lvl_6[#Headers],0)),"Нет")</f>
        <v>Нет</v>
      </c>
      <c r="I4465" s="12">
        <v>1</v>
      </c>
      <c r="J4465" s="12">
        <v>4</v>
      </c>
      <c r="K4465" s="12">
        <v>1</v>
      </c>
      <c r="L4465" s="12">
        <v>5</v>
      </c>
      <c r="M4465" s="12">
        <v>11</v>
      </c>
      <c r="N4465" s="12">
        <v>141</v>
      </c>
      <c r="O4465" s="12">
        <f>COUNTIF($P$2:P4465,P4465)</f>
        <v>1</v>
      </c>
      <c r="P4465" s="12" t="str">
        <f t="shared" si="270"/>
        <v>1410511141</v>
      </c>
      <c r="Q4465" s="12" t="str">
        <f t="shared" si="271"/>
        <v>14105111410001</v>
      </c>
      <c r="R4465" s="20" t="s">
        <v>3734</v>
      </c>
      <c r="U4465" s="12" t="s">
        <v>100</v>
      </c>
      <c r="W4465" s="12" t="s">
        <v>863</v>
      </c>
      <c r="AP4465" s="12" t="s">
        <v>100</v>
      </c>
      <c r="AR4465" s="12" t="s">
        <v>861</v>
      </c>
      <c r="BN4465" s="12">
        <v>1</v>
      </c>
    </row>
    <row r="4466" spans="1:66" ht="60" x14ac:dyDescent="0.25">
      <c r="A4466" s="12">
        <v>1</v>
      </c>
      <c r="B4466" s="11" t="str">
        <f t="shared" si="269"/>
        <v>Общий расчет. Анализ даты. Анализ даты. Символические звезды. Одинокая планета, Приют одиночества (для Женщин). Нет</v>
      </c>
      <c r="C4466" s="11" t="str">
        <f>IFERROR(VLOOKUP(I4466,lvl_1[],2,FALSE),"Нет")</f>
        <v>Общий расчет</v>
      </c>
      <c r="D4466" s="11" t="str">
        <f>IFERROR(VLOOKUP(Rule!J4466,lvl_2[],2,FALSE),"Нет")</f>
        <v>Анализ даты</v>
      </c>
      <c r="E4466" s="11" t="str">
        <f>IFERROR(VLOOKUP(Rule!K4466,lvl_3[],2,FALSE),"Нет")</f>
        <v>Анализ даты</v>
      </c>
      <c r="F4466" s="11" t="str">
        <f>IFERROR(INDEX(lvl_4[],MATCH(L4466,lvl_4[ID],0),MATCH(TEXT(K4466,"##0"),lvl_4[#Headers],0)),"Нет")</f>
        <v>Символические звезды</v>
      </c>
      <c r="G4466" s="11" t="str">
        <f>IFERROR(INDEX(lvl_5[],MATCH(M4466,lvl_5[ID],0),MATCH(_xlfn.CONCAT(TEXT(K4466,"##0"),"_",TEXT(L4466,"##0")),lvl_5[#Headers],0)),"Нет")</f>
        <v>Одинокая планета, Приют одиночества (для Женщин)</v>
      </c>
      <c r="H4466" s="11" t="str">
        <f>IFERROR(INDEX(lvl_6[],MATCH(N4466,lvl_6[ID],0),MATCH(_xlfn.CONCAT(K4466,"_",L4466,"_",M4466),lvl_6[#Headers],0)),"Нет")</f>
        <v>Нет</v>
      </c>
      <c r="I4466" s="12">
        <v>1</v>
      </c>
      <c r="J4466" s="12">
        <v>4</v>
      </c>
      <c r="K4466" s="12">
        <v>1</v>
      </c>
      <c r="L4466" s="12">
        <v>5</v>
      </c>
      <c r="M4466" s="12">
        <v>11</v>
      </c>
      <c r="N4466" s="12">
        <v>142</v>
      </c>
      <c r="O4466" s="12">
        <f>COUNTIF($P$2:P4466,P4466)</f>
        <v>1</v>
      </c>
      <c r="P4466" s="12" t="str">
        <f t="shared" si="270"/>
        <v>1410511142</v>
      </c>
      <c r="Q4466" s="12" t="str">
        <f t="shared" si="271"/>
        <v>14105111420001</v>
      </c>
      <c r="R4466" s="20" t="s">
        <v>3735</v>
      </c>
      <c r="U4466" s="12" t="s">
        <v>100</v>
      </c>
      <c r="W4466" s="12" t="s">
        <v>864</v>
      </c>
      <c r="AP4466" s="12" t="s">
        <v>100</v>
      </c>
      <c r="AR4466" s="12" t="s">
        <v>861</v>
      </c>
      <c r="BN4466" s="12">
        <v>1</v>
      </c>
    </row>
    <row r="4467" spans="1:66" ht="60" x14ac:dyDescent="0.25">
      <c r="A4467" s="12">
        <v>1</v>
      </c>
      <c r="B4467" s="11" t="str">
        <f t="shared" si="269"/>
        <v>Общий расчет. Анализ даты. Анализ даты. Символические звезды. Одинокая планета, Приют одиночества (для Женщин). Нет</v>
      </c>
      <c r="C4467" s="11" t="str">
        <f>IFERROR(VLOOKUP(I4467,lvl_1[],2,FALSE),"Нет")</f>
        <v>Общий расчет</v>
      </c>
      <c r="D4467" s="11" t="str">
        <f>IFERROR(VLOOKUP(Rule!J4467,lvl_2[],2,FALSE),"Нет")</f>
        <v>Анализ даты</v>
      </c>
      <c r="E4467" s="11" t="str">
        <f>IFERROR(VLOOKUP(Rule!K4467,lvl_3[],2,FALSE),"Нет")</f>
        <v>Анализ даты</v>
      </c>
      <c r="F4467" s="11" t="str">
        <f>IFERROR(INDEX(lvl_4[],MATCH(L4467,lvl_4[ID],0),MATCH(TEXT(K4467,"##0"),lvl_4[#Headers],0)),"Нет")</f>
        <v>Символические звезды</v>
      </c>
      <c r="G4467" s="11" t="str">
        <f>IFERROR(INDEX(lvl_5[],MATCH(M4467,lvl_5[ID],0),MATCH(_xlfn.CONCAT(TEXT(K4467,"##0"),"_",TEXT(L4467,"##0")),lvl_5[#Headers],0)),"Нет")</f>
        <v>Одинокая планета, Приют одиночества (для Женщин)</v>
      </c>
      <c r="H4467" s="11" t="str">
        <f>IFERROR(INDEX(lvl_6[],MATCH(N4467,lvl_6[ID],0),MATCH(_xlfn.CONCAT(K4467,"_",L4467,"_",M4467),lvl_6[#Headers],0)),"Нет")</f>
        <v>Нет</v>
      </c>
      <c r="I4467" s="12">
        <v>1</v>
      </c>
      <c r="J4467" s="12">
        <v>4</v>
      </c>
      <c r="K4467" s="12">
        <v>1</v>
      </c>
      <c r="L4467" s="12">
        <v>5</v>
      </c>
      <c r="M4467" s="12">
        <v>11</v>
      </c>
      <c r="N4467" s="12">
        <v>143</v>
      </c>
      <c r="O4467" s="12">
        <f>COUNTIF($P$2:P4467,P4467)</f>
        <v>1</v>
      </c>
      <c r="P4467" s="12" t="str">
        <f t="shared" si="270"/>
        <v>1410511143</v>
      </c>
      <c r="Q4467" s="12" t="str">
        <f t="shared" si="271"/>
        <v>14105111430001</v>
      </c>
      <c r="R4467" s="20" t="s">
        <v>3736</v>
      </c>
      <c r="U4467" s="12" t="s">
        <v>100</v>
      </c>
      <c r="W4467" s="12" t="s">
        <v>865</v>
      </c>
      <c r="AP4467" s="12" t="s">
        <v>100</v>
      </c>
      <c r="AR4467" s="12" t="s">
        <v>864</v>
      </c>
      <c r="BN4467" s="12">
        <v>1</v>
      </c>
    </row>
    <row r="4468" spans="1:66" ht="60" x14ac:dyDescent="0.25">
      <c r="A4468" s="12">
        <v>1</v>
      </c>
      <c r="B4468" s="11" t="str">
        <f t="shared" si="269"/>
        <v>Общий расчет. Анализ даты. Анализ даты. Символические звезды. Одинокая планета, Приют одиночества (для Женщин). Нет</v>
      </c>
      <c r="C4468" s="11" t="str">
        <f>IFERROR(VLOOKUP(I4468,lvl_1[],2,FALSE),"Нет")</f>
        <v>Общий расчет</v>
      </c>
      <c r="D4468" s="11" t="str">
        <f>IFERROR(VLOOKUP(Rule!J4468,lvl_2[],2,FALSE),"Нет")</f>
        <v>Анализ даты</v>
      </c>
      <c r="E4468" s="11" t="str">
        <f>IFERROR(VLOOKUP(Rule!K4468,lvl_3[],2,FALSE),"Нет")</f>
        <v>Анализ даты</v>
      </c>
      <c r="F4468" s="11" t="str">
        <f>IFERROR(INDEX(lvl_4[],MATCH(L4468,lvl_4[ID],0),MATCH(TEXT(K4468,"##0"),lvl_4[#Headers],0)),"Нет")</f>
        <v>Символические звезды</v>
      </c>
      <c r="G4468" s="11" t="str">
        <f>IFERROR(INDEX(lvl_5[],MATCH(M4468,lvl_5[ID],0),MATCH(_xlfn.CONCAT(TEXT(K4468,"##0"),"_",TEXT(L4468,"##0")),lvl_5[#Headers],0)),"Нет")</f>
        <v>Одинокая планета, Приют одиночества (для Женщин)</v>
      </c>
      <c r="H4468" s="11" t="str">
        <f>IFERROR(INDEX(lvl_6[],MATCH(N4468,lvl_6[ID],0),MATCH(_xlfn.CONCAT(K4468,"_",L4468,"_",M4468),lvl_6[#Headers],0)),"Нет")</f>
        <v>Нет</v>
      </c>
      <c r="I4468" s="12">
        <v>1</v>
      </c>
      <c r="J4468" s="12">
        <v>4</v>
      </c>
      <c r="K4468" s="12">
        <v>1</v>
      </c>
      <c r="L4468" s="12">
        <v>5</v>
      </c>
      <c r="M4468" s="12">
        <v>11</v>
      </c>
      <c r="N4468" s="12">
        <v>144</v>
      </c>
      <c r="O4468" s="12">
        <f>COUNTIF($P$2:P4468,P4468)</f>
        <v>1</v>
      </c>
      <c r="P4468" s="12" t="str">
        <f t="shared" si="270"/>
        <v>1410511144</v>
      </c>
      <c r="Q4468" s="12" t="str">
        <f t="shared" si="271"/>
        <v>14105111440001</v>
      </c>
      <c r="R4468" s="20" t="s">
        <v>3737</v>
      </c>
      <c r="U4468" s="12" t="s">
        <v>100</v>
      </c>
      <c r="W4468" s="12" t="s">
        <v>866</v>
      </c>
      <c r="AP4468" s="12" t="s">
        <v>100</v>
      </c>
      <c r="AR4468" s="12" t="s">
        <v>864</v>
      </c>
      <c r="BN4468" s="12">
        <v>1</v>
      </c>
    </row>
    <row r="4469" spans="1:66" ht="60" x14ac:dyDescent="0.25">
      <c r="A4469" s="12">
        <v>1</v>
      </c>
      <c r="B4469" s="11" t="str">
        <f t="shared" si="269"/>
        <v>Общий расчет. Анализ даты. Анализ даты. Символические звезды. Одинокая планета, Приют одиночества (для Женщин). Нет</v>
      </c>
      <c r="C4469" s="11" t="str">
        <f>IFERROR(VLOOKUP(I4469,lvl_1[],2,FALSE),"Нет")</f>
        <v>Общий расчет</v>
      </c>
      <c r="D4469" s="11" t="str">
        <f>IFERROR(VLOOKUP(Rule!J4469,lvl_2[],2,FALSE),"Нет")</f>
        <v>Анализ даты</v>
      </c>
      <c r="E4469" s="11" t="str">
        <f>IFERROR(VLOOKUP(Rule!K4469,lvl_3[],2,FALSE),"Нет")</f>
        <v>Анализ даты</v>
      </c>
      <c r="F4469" s="11" t="str">
        <f>IFERROR(INDEX(lvl_4[],MATCH(L4469,lvl_4[ID],0),MATCH(TEXT(K4469,"##0"),lvl_4[#Headers],0)),"Нет")</f>
        <v>Символические звезды</v>
      </c>
      <c r="G4469" s="11" t="str">
        <f>IFERROR(INDEX(lvl_5[],MATCH(M4469,lvl_5[ID],0),MATCH(_xlfn.CONCAT(TEXT(K4469,"##0"),"_",TEXT(L4469,"##0")),lvl_5[#Headers],0)),"Нет")</f>
        <v>Одинокая планета, Приют одиночества (для Женщин)</v>
      </c>
      <c r="H4469" s="11" t="str">
        <f>IFERROR(INDEX(lvl_6[],MATCH(N4469,lvl_6[ID],0),MATCH(_xlfn.CONCAT(K4469,"_",L4469,"_",M4469),lvl_6[#Headers],0)),"Нет")</f>
        <v>Нет</v>
      </c>
      <c r="I4469" s="12">
        <v>1</v>
      </c>
      <c r="J4469" s="12">
        <v>4</v>
      </c>
      <c r="K4469" s="12">
        <v>1</v>
      </c>
      <c r="L4469" s="12">
        <v>5</v>
      </c>
      <c r="M4469" s="12">
        <v>11</v>
      </c>
      <c r="N4469" s="12">
        <v>145</v>
      </c>
      <c r="O4469" s="12">
        <f>COUNTIF($P$2:P4469,P4469)</f>
        <v>1</v>
      </c>
      <c r="P4469" s="12" t="str">
        <f t="shared" si="270"/>
        <v>1410511145</v>
      </c>
      <c r="Q4469" s="12" t="str">
        <f t="shared" si="271"/>
        <v>14105111450001</v>
      </c>
      <c r="R4469" s="20" t="s">
        <v>3738</v>
      </c>
      <c r="U4469" s="12" t="s">
        <v>100</v>
      </c>
      <c r="W4469" s="12" t="s">
        <v>867</v>
      </c>
      <c r="AP4469" s="12" t="s">
        <v>100</v>
      </c>
      <c r="AR4469" s="12" t="s">
        <v>864</v>
      </c>
      <c r="BN4469" s="12">
        <v>1</v>
      </c>
    </row>
    <row r="4470" spans="1:66" ht="60" x14ac:dyDescent="0.25">
      <c r="A4470" s="12">
        <v>1</v>
      </c>
      <c r="B4470" s="11" t="str">
        <f t="shared" si="269"/>
        <v>Общий расчет. Анализ даты. Анализ даты. Символические звезды. Одинокая планета, Приют одиночества (для Женщин). Нет</v>
      </c>
      <c r="C4470" s="11" t="str">
        <f>IFERROR(VLOOKUP(I4470,lvl_1[],2,FALSE),"Нет")</f>
        <v>Общий расчет</v>
      </c>
      <c r="D4470" s="11" t="str">
        <f>IFERROR(VLOOKUP(Rule!J4470,lvl_2[],2,FALSE),"Нет")</f>
        <v>Анализ даты</v>
      </c>
      <c r="E4470" s="11" t="str">
        <f>IFERROR(VLOOKUP(Rule!K4470,lvl_3[],2,FALSE),"Нет")</f>
        <v>Анализ даты</v>
      </c>
      <c r="F4470" s="11" t="str">
        <f>IFERROR(INDEX(lvl_4[],MATCH(L4470,lvl_4[ID],0),MATCH(TEXT(K4470,"##0"),lvl_4[#Headers],0)),"Нет")</f>
        <v>Символические звезды</v>
      </c>
      <c r="G4470" s="11" t="str">
        <f>IFERROR(INDEX(lvl_5[],MATCH(M4470,lvl_5[ID],0),MATCH(_xlfn.CONCAT(TEXT(K4470,"##0"),"_",TEXT(L4470,"##0")),lvl_5[#Headers],0)),"Нет")</f>
        <v>Одинокая планета, Приют одиночества (для Женщин)</v>
      </c>
      <c r="H4470" s="11" t="str">
        <f>IFERROR(INDEX(lvl_6[],MATCH(N4470,lvl_6[ID],0),MATCH(_xlfn.CONCAT(K4470,"_",L4470,"_",M4470),lvl_6[#Headers],0)),"Нет")</f>
        <v>Нет</v>
      </c>
      <c r="I4470" s="12">
        <v>1</v>
      </c>
      <c r="J4470" s="12">
        <v>4</v>
      </c>
      <c r="K4470" s="12">
        <v>1</v>
      </c>
      <c r="L4470" s="12">
        <v>5</v>
      </c>
      <c r="M4470" s="12">
        <v>11</v>
      </c>
      <c r="N4470" s="12">
        <v>146</v>
      </c>
      <c r="O4470" s="12">
        <f>COUNTIF($P$2:P4470,P4470)</f>
        <v>1</v>
      </c>
      <c r="P4470" s="12" t="str">
        <f t="shared" si="270"/>
        <v>1410511146</v>
      </c>
      <c r="Q4470" s="12" t="str">
        <f t="shared" si="271"/>
        <v>14105111460001</v>
      </c>
      <c r="R4470" s="20" t="s">
        <v>3739</v>
      </c>
      <c r="U4470" s="12" t="s">
        <v>100</v>
      </c>
      <c r="W4470" s="12" t="s">
        <v>868</v>
      </c>
      <c r="AP4470" s="12" t="s">
        <v>100</v>
      </c>
      <c r="AR4470" s="12" t="s">
        <v>867</v>
      </c>
      <c r="BN4470" s="12">
        <v>1</v>
      </c>
    </row>
    <row r="4471" spans="1:66" ht="60" x14ac:dyDescent="0.25">
      <c r="A4471" s="12">
        <v>1</v>
      </c>
      <c r="B4471" s="11" t="str">
        <f t="shared" si="269"/>
        <v>Общий расчет. Анализ даты. Анализ даты. Символические звезды. Одинокая планета, Приют одиночества (для мужчин). Нет</v>
      </c>
      <c r="C4471" s="11" t="str">
        <f>IFERROR(VLOOKUP(I4471,lvl_1[],2,FALSE),"Нет")</f>
        <v>Общий расчет</v>
      </c>
      <c r="D4471" s="11" t="str">
        <f>IFERROR(VLOOKUP(Rule!J4471,lvl_2[],2,FALSE),"Нет")</f>
        <v>Анализ даты</v>
      </c>
      <c r="E4471" s="11" t="str">
        <f>IFERROR(VLOOKUP(Rule!K4471,lvl_3[],2,FALSE),"Нет")</f>
        <v>Анализ даты</v>
      </c>
      <c r="F4471" s="11" t="str">
        <f>IFERROR(INDEX(lvl_4[],MATCH(L4471,lvl_4[ID],0),MATCH(TEXT(K4471,"##0"),lvl_4[#Headers],0)),"Нет")</f>
        <v>Символические звезды</v>
      </c>
      <c r="G4471" s="11" t="str">
        <f>IFERROR(INDEX(lvl_5[],MATCH(M4471,lvl_5[ID],0),MATCH(_xlfn.CONCAT(TEXT(K4471,"##0"),"_",TEXT(L4471,"##0")),lvl_5[#Headers],0)),"Нет")</f>
        <v>Одинокая планета, Приют одиночества (для мужчин)</v>
      </c>
      <c r="H4471" s="11" t="str">
        <f>IFERROR(INDEX(lvl_6[],MATCH(N4471,lvl_6[ID],0),MATCH(_xlfn.CONCAT(K4471,"_",L4471,"_",M4471),lvl_6[#Headers],0)),"Нет")</f>
        <v>Нет</v>
      </c>
      <c r="I4471" s="12">
        <v>1</v>
      </c>
      <c r="J4471" s="12">
        <v>4</v>
      </c>
      <c r="K4471" s="12">
        <v>1</v>
      </c>
      <c r="L4471" s="12">
        <v>5</v>
      </c>
      <c r="M4471" s="12">
        <v>12</v>
      </c>
      <c r="N4471" s="12">
        <v>147</v>
      </c>
      <c r="O4471" s="12">
        <f>COUNTIF($P$2:P4471,P4471)</f>
        <v>1</v>
      </c>
      <c r="P4471" s="12" t="str">
        <f t="shared" si="270"/>
        <v>1410512147</v>
      </c>
      <c r="Q4471" s="12" t="str">
        <f t="shared" si="271"/>
        <v>14105121470001</v>
      </c>
      <c r="R4471" s="20" t="s">
        <v>3740</v>
      </c>
      <c r="U4471" s="12" t="s">
        <v>100</v>
      </c>
      <c r="W4471" s="12" t="s">
        <v>869</v>
      </c>
      <c r="AP4471" s="12" t="s">
        <v>100</v>
      </c>
      <c r="AR4471" s="12" t="s">
        <v>859</v>
      </c>
      <c r="BN4471" s="12">
        <v>1</v>
      </c>
    </row>
    <row r="4472" spans="1:66" ht="60" x14ac:dyDescent="0.25">
      <c r="A4472" s="12">
        <v>1</v>
      </c>
      <c r="B4472" s="11" t="str">
        <f t="shared" si="269"/>
        <v>Общий расчет. Анализ даты. Анализ даты. Символические звезды. Одинокая планета, Приют одиночества (для мужчин). Нет</v>
      </c>
      <c r="C4472" s="11" t="str">
        <f>IFERROR(VLOOKUP(I4472,lvl_1[],2,FALSE),"Нет")</f>
        <v>Общий расчет</v>
      </c>
      <c r="D4472" s="11" t="str">
        <f>IFERROR(VLOOKUP(Rule!J4472,lvl_2[],2,FALSE),"Нет")</f>
        <v>Анализ даты</v>
      </c>
      <c r="E4472" s="11" t="str">
        <f>IFERROR(VLOOKUP(Rule!K4472,lvl_3[],2,FALSE),"Нет")</f>
        <v>Анализ даты</v>
      </c>
      <c r="F4472" s="11" t="str">
        <f>IFERROR(INDEX(lvl_4[],MATCH(L4472,lvl_4[ID],0),MATCH(TEXT(K4472,"##0"),lvl_4[#Headers],0)),"Нет")</f>
        <v>Символические звезды</v>
      </c>
      <c r="G4472" s="11" t="str">
        <f>IFERROR(INDEX(lvl_5[],MATCH(M4472,lvl_5[ID],0),MATCH(_xlfn.CONCAT(TEXT(K4472,"##0"),"_",TEXT(L4472,"##0")),lvl_5[#Headers],0)),"Нет")</f>
        <v>Одинокая планета, Приют одиночества (для мужчин)</v>
      </c>
      <c r="H4472" s="11" t="str">
        <f>IFERROR(INDEX(lvl_6[],MATCH(N4472,lvl_6[ID],0),MATCH(_xlfn.CONCAT(K4472,"_",L4472,"_",M4472),lvl_6[#Headers],0)),"Нет")</f>
        <v>Нет</v>
      </c>
      <c r="I4472" s="12">
        <v>1</v>
      </c>
      <c r="J4472" s="12">
        <v>4</v>
      </c>
      <c r="K4472" s="12">
        <v>1</v>
      </c>
      <c r="L4472" s="12">
        <v>5</v>
      </c>
      <c r="M4472" s="12">
        <v>12</v>
      </c>
      <c r="N4472" s="12">
        <v>148</v>
      </c>
      <c r="O4472" s="12">
        <f>COUNTIF($P$2:P4472,P4472)</f>
        <v>1</v>
      </c>
      <c r="P4472" s="12" t="str">
        <f t="shared" si="270"/>
        <v>1410512148</v>
      </c>
      <c r="Q4472" s="12" t="str">
        <f t="shared" si="271"/>
        <v>14105121480001</v>
      </c>
      <c r="R4472" s="20" t="s">
        <v>3741</v>
      </c>
      <c r="U4472" s="12" t="s">
        <v>100</v>
      </c>
      <c r="W4472" s="12" t="s">
        <v>870</v>
      </c>
      <c r="AP4472" s="12" t="s">
        <v>100</v>
      </c>
      <c r="AR4472" s="12" t="s">
        <v>859</v>
      </c>
      <c r="BN4472" s="12">
        <v>1</v>
      </c>
    </row>
    <row r="4473" spans="1:66" ht="60" x14ac:dyDescent="0.25">
      <c r="A4473" s="12">
        <v>1</v>
      </c>
      <c r="B4473" s="11" t="str">
        <f t="shared" si="269"/>
        <v>Общий расчет. Анализ даты. Анализ даты. Символические звезды. Одинокая планета, Приют одиночества (для мужчин). Нет</v>
      </c>
      <c r="C4473" s="11" t="str">
        <f>IFERROR(VLOOKUP(I4473,lvl_1[],2,FALSE),"Нет")</f>
        <v>Общий расчет</v>
      </c>
      <c r="D4473" s="11" t="str">
        <f>IFERROR(VLOOKUP(Rule!J4473,lvl_2[],2,FALSE),"Нет")</f>
        <v>Анализ даты</v>
      </c>
      <c r="E4473" s="11" t="str">
        <f>IFERROR(VLOOKUP(Rule!K4473,lvl_3[],2,FALSE),"Нет")</f>
        <v>Анализ даты</v>
      </c>
      <c r="F4473" s="11" t="str">
        <f>IFERROR(INDEX(lvl_4[],MATCH(L4473,lvl_4[ID],0),MATCH(TEXT(K4473,"##0"),lvl_4[#Headers],0)),"Нет")</f>
        <v>Символические звезды</v>
      </c>
      <c r="G4473" s="11" t="str">
        <f>IFERROR(INDEX(lvl_5[],MATCH(M4473,lvl_5[ID],0),MATCH(_xlfn.CONCAT(TEXT(K4473,"##0"),"_",TEXT(L4473,"##0")),lvl_5[#Headers],0)),"Нет")</f>
        <v>Одинокая планета, Приют одиночества (для мужчин)</v>
      </c>
      <c r="H4473" s="11" t="str">
        <f>IFERROR(INDEX(lvl_6[],MATCH(N4473,lvl_6[ID],0),MATCH(_xlfn.CONCAT(K4473,"_",L4473,"_",M4473),lvl_6[#Headers],0)),"Нет")</f>
        <v>Нет</v>
      </c>
      <c r="I4473" s="12">
        <v>1</v>
      </c>
      <c r="J4473" s="12">
        <v>4</v>
      </c>
      <c r="K4473" s="12">
        <v>1</v>
      </c>
      <c r="L4473" s="12">
        <v>5</v>
      </c>
      <c r="M4473" s="12">
        <v>12</v>
      </c>
      <c r="N4473" s="12">
        <v>149</v>
      </c>
      <c r="O4473" s="12">
        <f>COUNTIF($P$2:P4473,P4473)</f>
        <v>1</v>
      </c>
      <c r="P4473" s="12" t="str">
        <f t="shared" si="270"/>
        <v>1410512149</v>
      </c>
      <c r="Q4473" s="12" t="str">
        <f t="shared" si="271"/>
        <v>14105121490001</v>
      </c>
      <c r="R4473" s="20" t="s">
        <v>3742</v>
      </c>
      <c r="U4473" s="12" t="s">
        <v>100</v>
      </c>
      <c r="W4473" s="12" t="s">
        <v>859</v>
      </c>
      <c r="AP4473" s="12" t="s">
        <v>100</v>
      </c>
      <c r="AR4473" s="12" t="s">
        <v>862</v>
      </c>
      <c r="BN4473" s="12">
        <v>1</v>
      </c>
    </row>
    <row r="4474" spans="1:66" ht="60" x14ac:dyDescent="0.25">
      <c r="A4474" s="12">
        <v>1</v>
      </c>
      <c r="B4474" s="11" t="str">
        <f t="shared" si="269"/>
        <v>Общий расчет. Анализ даты. Анализ даты. Символические звезды. Одинокая планета, Приют одиночества (для мужчин). Нет</v>
      </c>
      <c r="C4474" s="11" t="str">
        <f>IFERROR(VLOOKUP(I4474,lvl_1[],2,FALSE),"Нет")</f>
        <v>Общий расчет</v>
      </c>
      <c r="D4474" s="11" t="str">
        <f>IFERROR(VLOOKUP(Rule!J4474,lvl_2[],2,FALSE),"Нет")</f>
        <v>Анализ даты</v>
      </c>
      <c r="E4474" s="11" t="str">
        <f>IFERROR(VLOOKUP(Rule!K4474,lvl_3[],2,FALSE),"Нет")</f>
        <v>Анализ даты</v>
      </c>
      <c r="F4474" s="11" t="str">
        <f>IFERROR(INDEX(lvl_4[],MATCH(L4474,lvl_4[ID],0),MATCH(TEXT(K4474,"##0"),lvl_4[#Headers],0)),"Нет")</f>
        <v>Символические звезды</v>
      </c>
      <c r="G4474" s="11" t="str">
        <f>IFERROR(INDEX(lvl_5[],MATCH(M4474,lvl_5[ID],0),MATCH(_xlfn.CONCAT(TEXT(K4474,"##0"),"_",TEXT(L4474,"##0")),lvl_5[#Headers],0)),"Нет")</f>
        <v>Одинокая планета, Приют одиночества (для мужчин)</v>
      </c>
      <c r="H4474" s="11" t="str">
        <f>IFERROR(INDEX(lvl_6[],MATCH(N4474,lvl_6[ID],0),MATCH(_xlfn.CONCAT(K4474,"_",L4474,"_",M4474),lvl_6[#Headers],0)),"Нет")</f>
        <v>Нет</v>
      </c>
      <c r="I4474" s="12">
        <v>1</v>
      </c>
      <c r="J4474" s="12">
        <v>4</v>
      </c>
      <c r="K4474" s="12">
        <v>1</v>
      </c>
      <c r="L4474" s="12">
        <v>5</v>
      </c>
      <c r="M4474" s="12">
        <v>12</v>
      </c>
      <c r="N4474" s="12">
        <v>150</v>
      </c>
      <c r="O4474" s="12">
        <f>COUNTIF($P$2:P4474,P4474)</f>
        <v>1</v>
      </c>
      <c r="P4474" s="12" t="str">
        <f t="shared" si="270"/>
        <v>1410512150</v>
      </c>
      <c r="Q4474" s="12" t="str">
        <f t="shared" si="271"/>
        <v>14105121500001</v>
      </c>
      <c r="R4474" s="20" t="s">
        <v>3743</v>
      </c>
      <c r="U4474" s="12" t="s">
        <v>100</v>
      </c>
      <c r="W4474" s="12" t="s">
        <v>860</v>
      </c>
      <c r="AP4474" s="12" t="s">
        <v>100</v>
      </c>
      <c r="AR4474" s="12" t="s">
        <v>862</v>
      </c>
      <c r="BN4474" s="12">
        <v>1</v>
      </c>
    </row>
    <row r="4475" spans="1:66" ht="60" x14ac:dyDescent="0.25">
      <c r="A4475" s="12">
        <v>1</v>
      </c>
      <c r="B4475" s="11" t="str">
        <f t="shared" si="269"/>
        <v>Общий расчет. Анализ даты. Анализ даты. Символические звезды. Одинокая планета, Приют одиночества (для мужчин). Нет</v>
      </c>
      <c r="C4475" s="11" t="str">
        <f>IFERROR(VLOOKUP(I4475,lvl_1[],2,FALSE),"Нет")</f>
        <v>Общий расчет</v>
      </c>
      <c r="D4475" s="11" t="str">
        <f>IFERROR(VLOOKUP(Rule!J4475,lvl_2[],2,FALSE),"Нет")</f>
        <v>Анализ даты</v>
      </c>
      <c r="E4475" s="11" t="str">
        <f>IFERROR(VLOOKUP(Rule!K4475,lvl_3[],2,FALSE),"Нет")</f>
        <v>Анализ даты</v>
      </c>
      <c r="F4475" s="11" t="str">
        <f>IFERROR(INDEX(lvl_4[],MATCH(L4475,lvl_4[ID],0),MATCH(TEXT(K4475,"##0"),lvl_4[#Headers],0)),"Нет")</f>
        <v>Символические звезды</v>
      </c>
      <c r="G4475" s="11" t="str">
        <f>IFERROR(INDEX(lvl_5[],MATCH(M4475,lvl_5[ID],0),MATCH(_xlfn.CONCAT(TEXT(K4475,"##0"),"_",TEXT(L4475,"##0")),lvl_5[#Headers],0)),"Нет")</f>
        <v>Одинокая планета, Приют одиночества (для мужчин)</v>
      </c>
      <c r="H4475" s="11" t="str">
        <f>IFERROR(INDEX(lvl_6[],MATCH(N4475,lvl_6[ID],0),MATCH(_xlfn.CONCAT(K4475,"_",L4475,"_",M4475),lvl_6[#Headers],0)),"Нет")</f>
        <v>Нет</v>
      </c>
      <c r="I4475" s="12">
        <v>1</v>
      </c>
      <c r="J4475" s="12">
        <v>4</v>
      </c>
      <c r="K4475" s="12">
        <v>1</v>
      </c>
      <c r="L4475" s="12">
        <v>5</v>
      </c>
      <c r="M4475" s="12">
        <v>12</v>
      </c>
      <c r="N4475" s="12">
        <v>151</v>
      </c>
      <c r="O4475" s="12">
        <f>COUNTIF($P$2:P4475,P4475)</f>
        <v>1</v>
      </c>
      <c r="P4475" s="12" t="str">
        <f t="shared" si="270"/>
        <v>1410512151</v>
      </c>
      <c r="Q4475" s="12" t="str">
        <f t="shared" si="271"/>
        <v>14105121510001</v>
      </c>
      <c r="R4475" s="20" t="s">
        <v>3744</v>
      </c>
      <c r="U4475" s="12" t="s">
        <v>100</v>
      </c>
      <c r="W4475" s="12" t="s">
        <v>861</v>
      </c>
      <c r="AP4475" s="12" t="s">
        <v>100</v>
      </c>
      <c r="AR4475" s="12" t="s">
        <v>862</v>
      </c>
      <c r="BN4475" s="12">
        <v>1</v>
      </c>
    </row>
    <row r="4476" spans="1:66" ht="60" x14ac:dyDescent="0.25">
      <c r="A4476" s="12">
        <v>1</v>
      </c>
      <c r="B4476" s="11" t="str">
        <f t="shared" si="269"/>
        <v>Общий расчет. Анализ даты. Анализ даты. Символические звезды. Одинокая планета, Приют одиночества (для мужчин). Нет</v>
      </c>
      <c r="C4476" s="11" t="str">
        <f>IFERROR(VLOOKUP(I4476,lvl_1[],2,FALSE),"Нет")</f>
        <v>Общий расчет</v>
      </c>
      <c r="D4476" s="11" t="str">
        <f>IFERROR(VLOOKUP(Rule!J4476,lvl_2[],2,FALSE),"Нет")</f>
        <v>Анализ даты</v>
      </c>
      <c r="E4476" s="11" t="str">
        <f>IFERROR(VLOOKUP(Rule!K4476,lvl_3[],2,FALSE),"Нет")</f>
        <v>Анализ даты</v>
      </c>
      <c r="F4476" s="11" t="str">
        <f>IFERROR(INDEX(lvl_4[],MATCH(L4476,lvl_4[ID],0),MATCH(TEXT(K4476,"##0"),lvl_4[#Headers],0)),"Нет")</f>
        <v>Символические звезды</v>
      </c>
      <c r="G4476" s="11" t="str">
        <f>IFERROR(INDEX(lvl_5[],MATCH(M4476,lvl_5[ID],0),MATCH(_xlfn.CONCAT(TEXT(K4476,"##0"),"_",TEXT(L4476,"##0")),lvl_5[#Headers],0)),"Нет")</f>
        <v>Одинокая планета, Приют одиночества (для мужчин)</v>
      </c>
      <c r="H4476" s="11" t="str">
        <f>IFERROR(INDEX(lvl_6[],MATCH(N4476,lvl_6[ID],0),MATCH(_xlfn.CONCAT(K4476,"_",L4476,"_",M4476),lvl_6[#Headers],0)),"Нет")</f>
        <v>Нет</v>
      </c>
      <c r="I4476" s="12">
        <v>1</v>
      </c>
      <c r="J4476" s="12">
        <v>4</v>
      </c>
      <c r="K4476" s="12">
        <v>1</v>
      </c>
      <c r="L4476" s="12">
        <v>5</v>
      </c>
      <c r="M4476" s="12">
        <v>12</v>
      </c>
      <c r="N4476" s="12">
        <v>152</v>
      </c>
      <c r="O4476" s="12">
        <f>COUNTIF($P$2:P4476,P4476)</f>
        <v>1</v>
      </c>
      <c r="P4476" s="12" t="str">
        <f t="shared" si="270"/>
        <v>1410512152</v>
      </c>
      <c r="Q4476" s="12" t="str">
        <f t="shared" si="271"/>
        <v>14105121520001</v>
      </c>
      <c r="R4476" s="20" t="s">
        <v>3745</v>
      </c>
      <c r="U4476" s="12" t="s">
        <v>100</v>
      </c>
      <c r="W4476" s="12" t="s">
        <v>862</v>
      </c>
      <c r="AP4476" s="12" t="s">
        <v>100</v>
      </c>
      <c r="AR4476" s="12" t="s">
        <v>865</v>
      </c>
      <c r="BN4476" s="12">
        <v>1</v>
      </c>
    </row>
    <row r="4477" spans="1:66" ht="60" x14ac:dyDescent="0.25">
      <c r="A4477" s="12">
        <v>1</v>
      </c>
      <c r="B4477" s="11" t="str">
        <f t="shared" si="269"/>
        <v>Общий расчет. Анализ даты. Анализ даты. Символические звезды. Одинокая планета, Приют одиночества (для мужчин). Нет</v>
      </c>
      <c r="C4477" s="11" t="str">
        <f>IFERROR(VLOOKUP(I4477,lvl_1[],2,FALSE),"Нет")</f>
        <v>Общий расчет</v>
      </c>
      <c r="D4477" s="11" t="str">
        <f>IFERROR(VLOOKUP(Rule!J4477,lvl_2[],2,FALSE),"Нет")</f>
        <v>Анализ даты</v>
      </c>
      <c r="E4477" s="11" t="str">
        <f>IFERROR(VLOOKUP(Rule!K4477,lvl_3[],2,FALSE),"Нет")</f>
        <v>Анализ даты</v>
      </c>
      <c r="F4477" s="11" t="str">
        <f>IFERROR(INDEX(lvl_4[],MATCH(L4477,lvl_4[ID],0),MATCH(TEXT(K4477,"##0"),lvl_4[#Headers],0)),"Нет")</f>
        <v>Символические звезды</v>
      </c>
      <c r="G4477" s="11" t="str">
        <f>IFERROR(INDEX(lvl_5[],MATCH(M4477,lvl_5[ID],0),MATCH(_xlfn.CONCAT(TEXT(K4477,"##0"),"_",TEXT(L4477,"##0")),lvl_5[#Headers],0)),"Нет")</f>
        <v>Одинокая планета, Приют одиночества (для мужчин)</v>
      </c>
      <c r="H4477" s="11" t="str">
        <f>IFERROR(INDEX(lvl_6[],MATCH(N4477,lvl_6[ID],0),MATCH(_xlfn.CONCAT(K4477,"_",L4477,"_",M4477),lvl_6[#Headers],0)),"Нет")</f>
        <v>Нет</v>
      </c>
      <c r="I4477" s="12">
        <v>1</v>
      </c>
      <c r="J4477" s="12">
        <v>4</v>
      </c>
      <c r="K4477" s="12">
        <v>1</v>
      </c>
      <c r="L4477" s="12">
        <v>5</v>
      </c>
      <c r="M4477" s="12">
        <v>12</v>
      </c>
      <c r="N4477" s="12">
        <v>153</v>
      </c>
      <c r="O4477" s="12">
        <f>COUNTIF($P$2:P4477,P4477)</f>
        <v>1</v>
      </c>
      <c r="P4477" s="12" t="str">
        <f t="shared" si="270"/>
        <v>1410512153</v>
      </c>
      <c r="Q4477" s="12" t="str">
        <f t="shared" si="271"/>
        <v>14105121530001</v>
      </c>
      <c r="R4477" s="20" t="s">
        <v>3746</v>
      </c>
      <c r="U4477" s="12" t="s">
        <v>100</v>
      </c>
      <c r="W4477" s="12" t="s">
        <v>863</v>
      </c>
      <c r="AP4477" s="12" t="s">
        <v>100</v>
      </c>
      <c r="AR4477" s="12" t="s">
        <v>865</v>
      </c>
      <c r="BN4477" s="12">
        <v>1</v>
      </c>
    </row>
    <row r="4478" spans="1:66" ht="60" x14ac:dyDescent="0.25">
      <c r="A4478" s="12">
        <v>1</v>
      </c>
      <c r="B4478" s="11" t="str">
        <f t="shared" si="269"/>
        <v>Общий расчет. Анализ даты. Анализ даты. Символические звезды. Одинокая планета, Приют одиночества (для мужчин). Нет</v>
      </c>
      <c r="C4478" s="11" t="str">
        <f>IFERROR(VLOOKUP(I4478,lvl_1[],2,FALSE),"Нет")</f>
        <v>Общий расчет</v>
      </c>
      <c r="D4478" s="11" t="str">
        <f>IFERROR(VLOOKUP(Rule!J4478,lvl_2[],2,FALSE),"Нет")</f>
        <v>Анализ даты</v>
      </c>
      <c r="E4478" s="11" t="str">
        <f>IFERROR(VLOOKUP(Rule!K4478,lvl_3[],2,FALSE),"Нет")</f>
        <v>Анализ даты</v>
      </c>
      <c r="F4478" s="11" t="str">
        <f>IFERROR(INDEX(lvl_4[],MATCH(L4478,lvl_4[ID],0),MATCH(TEXT(K4478,"##0"),lvl_4[#Headers],0)),"Нет")</f>
        <v>Символические звезды</v>
      </c>
      <c r="G4478" s="11" t="str">
        <f>IFERROR(INDEX(lvl_5[],MATCH(M4478,lvl_5[ID],0),MATCH(_xlfn.CONCAT(TEXT(K4478,"##0"),"_",TEXT(L4478,"##0")),lvl_5[#Headers],0)),"Нет")</f>
        <v>Одинокая планета, Приют одиночества (для мужчин)</v>
      </c>
      <c r="H4478" s="11" t="str">
        <f>IFERROR(INDEX(lvl_6[],MATCH(N4478,lvl_6[ID],0),MATCH(_xlfn.CONCAT(K4478,"_",L4478,"_",M4478),lvl_6[#Headers],0)),"Нет")</f>
        <v>Нет</v>
      </c>
      <c r="I4478" s="12">
        <v>1</v>
      </c>
      <c r="J4478" s="12">
        <v>4</v>
      </c>
      <c r="K4478" s="12">
        <v>1</v>
      </c>
      <c r="L4478" s="12">
        <v>5</v>
      </c>
      <c r="M4478" s="12">
        <v>12</v>
      </c>
      <c r="N4478" s="12">
        <v>154</v>
      </c>
      <c r="O4478" s="12">
        <f>COUNTIF($P$2:P4478,P4478)</f>
        <v>1</v>
      </c>
      <c r="P4478" s="12" t="str">
        <f t="shared" si="270"/>
        <v>1410512154</v>
      </c>
      <c r="Q4478" s="12" t="str">
        <f t="shared" si="271"/>
        <v>14105121540001</v>
      </c>
      <c r="R4478" s="20" t="s">
        <v>3747</v>
      </c>
      <c r="U4478" s="12" t="s">
        <v>100</v>
      </c>
      <c r="W4478" s="12" t="s">
        <v>864</v>
      </c>
      <c r="AP4478" s="12" t="s">
        <v>100</v>
      </c>
      <c r="AR4478" s="12" t="s">
        <v>865</v>
      </c>
      <c r="BN4478" s="12">
        <v>1</v>
      </c>
    </row>
    <row r="4479" spans="1:66" ht="60" x14ac:dyDescent="0.25">
      <c r="A4479" s="12">
        <v>1</v>
      </c>
      <c r="B4479" s="11" t="str">
        <f t="shared" si="269"/>
        <v>Общий расчет. Анализ даты. Анализ даты. Символические звезды. Одинокая планета, Приют одиночества (для мужчин). Нет</v>
      </c>
      <c r="C4479" s="11" t="str">
        <f>IFERROR(VLOOKUP(I4479,lvl_1[],2,FALSE),"Нет")</f>
        <v>Общий расчет</v>
      </c>
      <c r="D4479" s="11" t="str">
        <f>IFERROR(VLOOKUP(Rule!J4479,lvl_2[],2,FALSE),"Нет")</f>
        <v>Анализ даты</v>
      </c>
      <c r="E4479" s="11" t="str">
        <f>IFERROR(VLOOKUP(Rule!K4479,lvl_3[],2,FALSE),"Нет")</f>
        <v>Анализ даты</v>
      </c>
      <c r="F4479" s="11" t="str">
        <f>IFERROR(INDEX(lvl_4[],MATCH(L4479,lvl_4[ID],0),MATCH(TEXT(K4479,"##0"),lvl_4[#Headers],0)),"Нет")</f>
        <v>Символические звезды</v>
      </c>
      <c r="G4479" s="11" t="str">
        <f>IFERROR(INDEX(lvl_5[],MATCH(M4479,lvl_5[ID],0),MATCH(_xlfn.CONCAT(TEXT(K4479,"##0"),"_",TEXT(L4479,"##0")),lvl_5[#Headers],0)),"Нет")</f>
        <v>Одинокая планета, Приют одиночества (для мужчин)</v>
      </c>
      <c r="H4479" s="11" t="str">
        <f>IFERROR(INDEX(lvl_6[],MATCH(N4479,lvl_6[ID],0),MATCH(_xlfn.CONCAT(K4479,"_",L4479,"_",M4479),lvl_6[#Headers],0)),"Нет")</f>
        <v>Нет</v>
      </c>
      <c r="I4479" s="12">
        <v>1</v>
      </c>
      <c r="J4479" s="12">
        <v>4</v>
      </c>
      <c r="K4479" s="12">
        <v>1</v>
      </c>
      <c r="L4479" s="12">
        <v>5</v>
      </c>
      <c r="M4479" s="12">
        <v>12</v>
      </c>
      <c r="N4479" s="12">
        <v>155</v>
      </c>
      <c r="O4479" s="12">
        <f>COUNTIF($P$2:P4479,P4479)</f>
        <v>1</v>
      </c>
      <c r="P4479" s="12" t="str">
        <f t="shared" si="270"/>
        <v>1410512155</v>
      </c>
      <c r="Q4479" s="12" t="str">
        <f t="shared" si="271"/>
        <v>14105121550001</v>
      </c>
      <c r="R4479" s="20" t="s">
        <v>3748</v>
      </c>
      <c r="U4479" s="12" t="s">
        <v>100</v>
      </c>
      <c r="W4479" s="12" t="s">
        <v>865</v>
      </c>
      <c r="AP4479" s="12" t="s">
        <v>100</v>
      </c>
      <c r="AR4479" s="12" t="s">
        <v>868</v>
      </c>
      <c r="BN4479" s="12">
        <v>1</v>
      </c>
    </row>
    <row r="4480" spans="1:66" ht="60" x14ac:dyDescent="0.25">
      <c r="A4480" s="12">
        <v>1</v>
      </c>
      <c r="B4480" s="11" t="str">
        <f t="shared" si="269"/>
        <v>Общий расчет. Анализ даты. Анализ даты. Символические звезды. Одинокая планета, Приют одиночества (для мужчин). Нет</v>
      </c>
      <c r="C4480" s="11" t="str">
        <f>IFERROR(VLOOKUP(I4480,lvl_1[],2,FALSE),"Нет")</f>
        <v>Общий расчет</v>
      </c>
      <c r="D4480" s="11" t="str">
        <f>IFERROR(VLOOKUP(Rule!J4480,lvl_2[],2,FALSE),"Нет")</f>
        <v>Анализ даты</v>
      </c>
      <c r="E4480" s="11" t="str">
        <f>IFERROR(VLOOKUP(Rule!K4480,lvl_3[],2,FALSE),"Нет")</f>
        <v>Анализ даты</v>
      </c>
      <c r="F4480" s="11" t="str">
        <f>IFERROR(INDEX(lvl_4[],MATCH(L4480,lvl_4[ID],0),MATCH(TEXT(K4480,"##0"),lvl_4[#Headers],0)),"Нет")</f>
        <v>Символические звезды</v>
      </c>
      <c r="G4480" s="11" t="str">
        <f>IFERROR(INDEX(lvl_5[],MATCH(M4480,lvl_5[ID],0),MATCH(_xlfn.CONCAT(TEXT(K4480,"##0"),"_",TEXT(L4480,"##0")),lvl_5[#Headers],0)),"Нет")</f>
        <v>Одинокая планета, Приют одиночества (для мужчин)</v>
      </c>
      <c r="H4480" s="11" t="str">
        <f>IFERROR(INDEX(lvl_6[],MATCH(N4480,lvl_6[ID],0),MATCH(_xlfn.CONCAT(K4480,"_",L4480,"_",M4480),lvl_6[#Headers],0)),"Нет")</f>
        <v>Нет</v>
      </c>
      <c r="I4480" s="12">
        <v>1</v>
      </c>
      <c r="J4480" s="12">
        <v>4</v>
      </c>
      <c r="K4480" s="12">
        <v>1</v>
      </c>
      <c r="L4480" s="12">
        <v>5</v>
      </c>
      <c r="M4480" s="12">
        <v>12</v>
      </c>
      <c r="N4480" s="12">
        <v>156</v>
      </c>
      <c r="O4480" s="12">
        <f>COUNTIF($P$2:P4480,P4480)</f>
        <v>1</v>
      </c>
      <c r="P4480" s="12" t="str">
        <f t="shared" si="270"/>
        <v>1410512156</v>
      </c>
      <c r="Q4480" s="12" t="str">
        <f t="shared" si="271"/>
        <v>14105121560001</v>
      </c>
      <c r="R4480" s="20" t="s">
        <v>3749</v>
      </c>
      <c r="U4480" s="12" t="s">
        <v>100</v>
      </c>
      <c r="W4480" s="12" t="s">
        <v>866</v>
      </c>
      <c r="AP4480" s="12" t="s">
        <v>100</v>
      </c>
      <c r="AR4480" s="12" t="s">
        <v>868</v>
      </c>
      <c r="BN4480" s="12">
        <v>1</v>
      </c>
    </row>
    <row r="4481" spans="1:66" ht="60" x14ac:dyDescent="0.25">
      <c r="A4481" s="12">
        <v>1</v>
      </c>
      <c r="B4481" s="11" t="str">
        <f t="shared" si="269"/>
        <v>Общий расчет. Анализ даты. Анализ даты. Символические звезды. Одинокая планета, Приют одиночества (для мужчин). Нет</v>
      </c>
      <c r="C4481" s="11" t="str">
        <f>IFERROR(VLOOKUP(I4481,lvl_1[],2,FALSE),"Нет")</f>
        <v>Общий расчет</v>
      </c>
      <c r="D4481" s="11" t="str">
        <f>IFERROR(VLOOKUP(Rule!J4481,lvl_2[],2,FALSE),"Нет")</f>
        <v>Анализ даты</v>
      </c>
      <c r="E4481" s="11" t="str">
        <f>IFERROR(VLOOKUP(Rule!K4481,lvl_3[],2,FALSE),"Нет")</f>
        <v>Анализ даты</v>
      </c>
      <c r="F4481" s="11" t="str">
        <f>IFERROR(INDEX(lvl_4[],MATCH(L4481,lvl_4[ID],0),MATCH(TEXT(K4481,"##0"),lvl_4[#Headers],0)),"Нет")</f>
        <v>Символические звезды</v>
      </c>
      <c r="G4481" s="11" t="str">
        <f>IFERROR(INDEX(lvl_5[],MATCH(M4481,lvl_5[ID],0),MATCH(_xlfn.CONCAT(TEXT(K4481,"##0"),"_",TEXT(L4481,"##0")),lvl_5[#Headers],0)),"Нет")</f>
        <v>Одинокая планета, Приют одиночества (для мужчин)</v>
      </c>
      <c r="H4481" s="11" t="str">
        <f>IFERROR(INDEX(lvl_6[],MATCH(N4481,lvl_6[ID],0),MATCH(_xlfn.CONCAT(K4481,"_",L4481,"_",M4481),lvl_6[#Headers],0)),"Нет")</f>
        <v>Нет</v>
      </c>
      <c r="I4481" s="12">
        <v>1</v>
      </c>
      <c r="J4481" s="12">
        <v>4</v>
      </c>
      <c r="K4481" s="12">
        <v>1</v>
      </c>
      <c r="L4481" s="12">
        <v>5</v>
      </c>
      <c r="M4481" s="12">
        <v>12</v>
      </c>
      <c r="N4481" s="12">
        <v>157</v>
      </c>
      <c r="O4481" s="12">
        <f>COUNTIF($P$2:P4481,P4481)</f>
        <v>1</v>
      </c>
      <c r="P4481" s="12" t="str">
        <f t="shared" si="270"/>
        <v>1410512157</v>
      </c>
      <c r="Q4481" s="12" t="str">
        <f t="shared" si="271"/>
        <v>14105121570001</v>
      </c>
      <c r="R4481" s="20" t="s">
        <v>3750</v>
      </c>
      <c r="U4481" s="12" t="s">
        <v>100</v>
      </c>
      <c r="W4481" s="12" t="s">
        <v>867</v>
      </c>
      <c r="AP4481" s="12" t="s">
        <v>100</v>
      </c>
      <c r="AR4481" s="12" t="s">
        <v>868</v>
      </c>
      <c r="BN4481" s="12">
        <v>1</v>
      </c>
    </row>
    <row r="4482" spans="1:66" ht="60" x14ac:dyDescent="0.25">
      <c r="A4482" s="12">
        <v>1</v>
      </c>
      <c r="B4482" s="11" t="str">
        <f t="shared" si="269"/>
        <v>Общий расчет. Анализ даты. Анализ даты. Символические звезды. Одинокая планета, Приют одиночества (для мужчин). Нет</v>
      </c>
      <c r="C4482" s="11" t="str">
        <f>IFERROR(VLOOKUP(I4482,lvl_1[],2,FALSE),"Нет")</f>
        <v>Общий расчет</v>
      </c>
      <c r="D4482" s="11" t="str">
        <f>IFERROR(VLOOKUP(Rule!J4482,lvl_2[],2,FALSE),"Нет")</f>
        <v>Анализ даты</v>
      </c>
      <c r="E4482" s="11" t="str">
        <f>IFERROR(VLOOKUP(Rule!K4482,lvl_3[],2,FALSE),"Нет")</f>
        <v>Анализ даты</v>
      </c>
      <c r="F4482" s="11" t="str">
        <f>IFERROR(INDEX(lvl_4[],MATCH(L4482,lvl_4[ID],0),MATCH(TEXT(K4482,"##0"),lvl_4[#Headers],0)),"Нет")</f>
        <v>Символические звезды</v>
      </c>
      <c r="G4482" s="11" t="str">
        <f>IFERROR(INDEX(lvl_5[],MATCH(M4482,lvl_5[ID],0),MATCH(_xlfn.CONCAT(TEXT(K4482,"##0"),"_",TEXT(L4482,"##0")),lvl_5[#Headers],0)),"Нет")</f>
        <v>Одинокая планета, Приют одиночества (для мужчин)</v>
      </c>
      <c r="H4482" s="11" t="str">
        <f>IFERROR(INDEX(lvl_6[],MATCH(N4482,lvl_6[ID],0),MATCH(_xlfn.CONCAT(K4482,"_",L4482,"_",M4482),lvl_6[#Headers],0)),"Нет")</f>
        <v>Нет</v>
      </c>
      <c r="I4482" s="12">
        <v>1</v>
      </c>
      <c r="J4482" s="12">
        <v>4</v>
      </c>
      <c r="K4482" s="12">
        <v>1</v>
      </c>
      <c r="L4482" s="12">
        <v>5</v>
      </c>
      <c r="M4482" s="12">
        <v>12</v>
      </c>
      <c r="N4482" s="12">
        <v>158</v>
      </c>
      <c r="O4482" s="12">
        <f>COUNTIF($P$2:P4482,P4482)</f>
        <v>1</v>
      </c>
      <c r="P4482" s="12" t="str">
        <f t="shared" si="270"/>
        <v>1410512158</v>
      </c>
      <c r="Q4482" s="12" t="str">
        <f t="shared" si="271"/>
        <v>14105121580001</v>
      </c>
      <c r="R4482" s="20" t="s">
        <v>3751</v>
      </c>
      <c r="U4482" s="12" t="s">
        <v>100</v>
      </c>
      <c r="W4482" s="12" t="s">
        <v>868</v>
      </c>
      <c r="AP4482" s="12" t="s">
        <v>100</v>
      </c>
      <c r="AR4482" s="12" t="s">
        <v>859</v>
      </c>
      <c r="BN4482" s="12">
        <v>1</v>
      </c>
    </row>
    <row r="4483" spans="1:66" ht="45" x14ac:dyDescent="0.25">
      <c r="A4483" s="12">
        <v>1</v>
      </c>
      <c r="B4483" s="11" t="str">
        <f t="shared" si="269"/>
        <v>Общий расчет. Анализ даты. Анализ даты. Символические звезды. Небесная благодать. Нет</v>
      </c>
      <c r="C4483" s="11" t="str">
        <f>IFERROR(VLOOKUP(I4483,lvl_1[],2,FALSE),"Нет")</f>
        <v>Общий расчет</v>
      </c>
      <c r="D4483" s="11" t="str">
        <f>IFERROR(VLOOKUP(Rule!J4483,lvl_2[],2,FALSE),"Нет")</f>
        <v>Анализ даты</v>
      </c>
      <c r="E4483" s="11" t="str">
        <f>IFERROR(VLOOKUP(Rule!K4483,lvl_3[],2,FALSE),"Нет")</f>
        <v>Анализ даты</v>
      </c>
      <c r="F4483" s="11" t="str">
        <f>IFERROR(INDEX(lvl_4[],MATCH(L4483,lvl_4[ID],0),MATCH(TEXT(K4483,"##0"),lvl_4[#Headers],0)),"Нет")</f>
        <v>Символические звезды</v>
      </c>
      <c r="G4483" s="11" t="str">
        <f>IFERROR(INDEX(lvl_5[],MATCH(M4483,lvl_5[ID],0),MATCH(_xlfn.CONCAT(TEXT(K4483,"##0"),"_",TEXT(L4483,"##0")),lvl_5[#Headers],0)),"Нет")</f>
        <v>Небесная благодать</v>
      </c>
      <c r="H4483" s="11" t="str">
        <f>IFERROR(INDEX(lvl_6[],MATCH(N4483,lvl_6[ID],0),MATCH(_xlfn.CONCAT(K4483,"_",L4483,"_",M4483),lvl_6[#Headers],0)),"Нет")</f>
        <v>Нет</v>
      </c>
      <c r="I4483" s="12">
        <v>1</v>
      </c>
      <c r="J4483" s="12">
        <v>4</v>
      </c>
      <c r="K4483" s="12">
        <v>1</v>
      </c>
      <c r="L4483" s="12">
        <v>5</v>
      </c>
      <c r="M4483" s="12">
        <v>13</v>
      </c>
      <c r="N4483" s="12">
        <v>159</v>
      </c>
      <c r="O4483" s="12">
        <f>COUNTIF($P$2:P4483,P4483)</f>
        <v>1</v>
      </c>
      <c r="P4483" s="12" t="str">
        <f t="shared" si="270"/>
        <v>1410513159</v>
      </c>
      <c r="Q4483" s="12" t="str">
        <f t="shared" si="271"/>
        <v>14105131590001</v>
      </c>
      <c r="R4483" s="20" t="s">
        <v>4104</v>
      </c>
      <c r="U4483" s="12" t="s">
        <v>100</v>
      </c>
      <c r="W4483" s="12" t="s">
        <v>869</v>
      </c>
      <c r="AP4483" s="12" t="s">
        <v>100</v>
      </c>
      <c r="AR4483" s="12" t="s">
        <v>862</v>
      </c>
      <c r="BN4483" s="12">
        <v>1</v>
      </c>
    </row>
    <row r="4484" spans="1:66" ht="45" x14ac:dyDescent="0.25">
      <c r="A4484" s="12">
        <v>1</v>
      </c>
      <c r="B4484" s="11" t="str">
        <f t="shared" si="269"/>
        <v>Общий расчет. Анализ даты. Анализ даты. Символические звезды. Небесная благодать. Нет</v>
      </c>
      <c r="C4484" s="11" t="str">
        <f>IFERROR(VLOOKUP(I4484,lvl_1[],2,FALSE),"Нет")</f>
        <v>Общий расчет</v>
      </c>
      <c r="D4484" s="11" t="str">
        <f>IFERROR(VLOOKUP(Rule!J4484,lvl_2[],2,FALSE),"Нет")</f>
        <v>Анализ даты</v>
      </c>
      <c r="E4484" s="11" t="str">
        <f>IFERROR(VLOOKUP(Rule!K4484,lvl_3[],2,FALSE),"Нет")</f>
        <v>Анализ даты</v>
      </c>
      <c r="F4484" s="11" t="str">
        <f>IFERROR(INDEX(lvl_4[],MATCH(L4484,lvl_4[ID],0),MATCH(TEXT(K4484,"##0"),lvl_4[#Headers],0)),"Нет")</f>
        <v>Символические звезды</v>
      </c>
      <c r="G4484" s="11" t="str">
        <f>IFERROR(INDEX(lvl_5[],MATCH(M4484,lvl_5[ID],0),MATCH(_xlfn.CONCAT(TEXT(K4484,"##0"),"_",TEXT(L4484,"##0")),lvl_5[#Headers],0)),"Нет")</f>
        <v>Небесная благодать</v>
      </c>
      <c r="H4484" s="11" t="str">
        <f>IFERROR(INDEX(lvl_6[],MATCH(N4484,lvl_6[ID],0),MATCH(_xlfn.CONCAT(K4484,"_",L4484,"_",M4484),lvl_6[#Headers],0)),"Нет")</f>
        <v>Нет</v>
      </c>
      <c r="I4484" s="12">
        <v>1</v>
      </c>
      <c r="J4484" s="12">
        <v>4</v>
      </c>
      <c r="K4484" s="12">
        <v>1</v>
      </c>
      <c r="L4484" s="12">
        <v>5</v>
      </c>
      <c r="M4484" s="12">
        <v>13</v>
      </c>
      <c r="N4484" s="12">
        <v>160</v>
      </c>
      <c r="O4484" s="12">
        <f>COUNTIF($P$2:P4484,P4484)</f>
        <v>1</v>
      </c>
      <c r="P4484" s="12" t="str">
        <f t="shared" si="270"/>
        <v>1410513160</v>
      </c>
      <c r="Q4484" s="12" t="str">
        <f t="shared" si="271"/>
        <v>14105131600001</v>
      </c>
      <c r="R4484" s="20" t="s">
        <v>4105</v>
      </c>
      <c r="U4484" s="12" t="s">
        <v>100</v>
      </c>
      <c r="W4484" s="12" t="s">
        <v>859</v>
      </c>
      <c r="AP4484" s="12" t="s">
        <v>100</v>
      </c>
      <c r="AR4484" s="12" t="s">
        <v>905</v>
      </c>
      <c r="BN4484" s="12">
        <v>1</v>
      </c>
    </row>
    <row r="4485" spans="1:66" ht="45" x14ac:dyDescent="0.25">
      <c r="A4485" s="12">
        <v>1</v>
      </c>
      <c r="B4485" s="11" t="str">
        <f t="shared" si="269"/>
        <v>Общий расчет. Анализ даты. Анализ даты. Символические звезды. Небесная благодать. Нет</v>
      </c>
      <c r="C4485" s="11" t="str">
        <f>IFERROR(VLOOKUP(I4485,lvl_1[],2,FALSE),"Нет")</f>
        <v>Общий расчет</v>
      </c>
      <c r="D4485" s="11" t="str">
        <f>IFERROR(VLOOKUP(Rule!J4485,lvl_2[],2,FALSE),"Нет")</f>
        <v>Анализ даты</v>
      </c>
      <c r="E4485" s="11" t="str">
        <f>IFERROR(VLOOKUP(Rule!K4485,lvl_3[],2,FALSE),"Нет")</f>
        <v>Анализ даты</v>
      </c>
      <c r="F4485" s="11" t="str">
        <f>IFERROR(INDEX(lvl_4[],MATCH(L4485,lvl_4[ID],0),MATCH(TEXT(K4485,"##0"),lvl_4[#Headers],0)),"Нет")</f>
        <v>Символические звезды</v>
      </c>
      <c r="G4485" s="11" t="str">
        <f>IFERROR(INDEX(lvl_5[],MATCH(M4485,lvl_5[ID],0),MATCH(_xlfn.CONCAT(TEXT(K4485,"##0"),"_",TEXT(L4485,"##0")),lvl_5[#Headers],0)),"Нет")</f>
        <v>Небесная благодать</v>
      </c>
      <c r="H4485" s="11" t="str">
        <f>IFERROR(INDEX(lvl_6[],MATCH(N4485,lvl_6[ID],0),MATCH(_xlfn.CONCAT(K4485,"_",L4485,"_",M4485),lvl_6[#Headers],0)),"Нет")</f>
        <v>Нет</v>
      </c>
      <c r="I4485" s="12">
        <v>1</v>
      </c>
      <c r="J4485" s="12">
        <v>4</v>
      </c>
      <c r="K4485" s="12">
        <v>1</v>
      </c>
      <c r="L4485" s="12">
        <v>5</v>
      </c>
      <c r="M4485" s="12">
        <v>13</v>
      </c>
      <c r="N4485" s="12">
        <v>161</v>
      </c>
      <c r="O4485" s="12">
        <f>COUNTIF($P$2:P4485,P4485)</f>
        <v>1</v>
      </c>
      <c r="P4485" s="12" t="str">
        <f t="shared" si="270"/>
        <v>1410513161</v>
      </c>
      <c r="Q4485" s="12" t="str">
        <f t="shared" si="271"/>
        <v>14105131610001</v>
      </c>
      <c r="R4485" s="20" t="s">
        <v>4106</v>
      </c>
      <c r="U4485" s="12" t="s">
        <v>100</v>
      </c>
      <c r="W4485" s="12" t="s">
        <v>860</v>
      </c>
      <c r="AP4485" s="12" t="s">
        <v>100</v>
      </c>
      <c r="AR4485" s="12" t="s">
        <v>865</v>
      </c>
      <c r="BN4485" s="12">
        <v>1</v>
      </c>
    </row>
    <row r="4486" spans="1:66" ht="45" x14ac:dyDescent="0.25">
      <c r="A4486" s="12">
        <v>1</v>
      </c>
      <c r="B4486" s="11" t="str">
        <f t="shared" si="269"/>
        <v>Общий расчет. Анализ даты. Анализ даты. Символические звезды. Небесная благодать. Нет</v>
      </c>
      <c r="C4486" s="11" t="str">
        <f>IFERROR(VLOOKUP(I4486,lvl_1[],2,FALSE),"Нет")</f>
        <v>Общий расчет</v>
      </c>
      <c r="D4486" s="11" t="str">
        <f>IFERROR(VLOOKUP(Rule!J4486,lvl_2[],2,FALSE),"Нет")</f>
        <v>Анализ даты</v>
      </c>
      <c r="E4486" s="11" t="str">
        <f>IFERROR(VLOOKUP(Rule!K4486,lvl_3[],2,FALSE),"Нет")</f>
        <v>Анализ даты</v>
      </c>
      <c r="F4486" s="11" t="str">
        <f>IFERROR(INDEX(lvl_4[],MATCH(L4486,lvl_4[ID],0),MATCH(TEXT(K4486,"##0"),lvl_4[#Headers],0)),"Нет")</f>
        <v>Символические звезды</v>
      </c>
      <c r="G4486" s="11" t="str">
        <f>IFERROR(INDEX(lvl_5[],MATCH(M4486,lvl_5[ID],0),MATCH(_xlfn.CONCAT(TEXT(K4486,"##0"),"_",TEXT(L4486,"##0")),lvl_5[#Headers],0)),"Нет")</f>
        <v>Небесная благодать</v>
      </c>
      <c r="H4486" s="11" t="str">
        <f>IFERROR(INDEX(lvl_6[],MATCH(N4486,lvl_6[ID],0),MATCH(_xlfn.CONCAT(K4486,"_",L4486,"_",M4486),lvl_6[#Headers],0)),"Нет")</f>
        <v>Нет</v>
      </c>
      <c r="I4486" s="12">
        <v>1</v>
      </c>
      <c r="J4486" s="12">
        <v>4</v>
      </c>
      <c r="K4486" s="12">
        <v>1</v>
      </c>
      <c r="L4486" s="12">
        <v>5</v>
      </c>
      <c r="M4486" s="12">
        <v>13</v>
      </c>
      <c r="N4486" s="12">
        <v>162</v>
      </c>
      <c r="O4486" s="12">
        <f>COUNTIF($P$2:P4486,P4486)</f>
        <v>1</v>
      </c>
      <c r="P4486" s="12" t="str">
        <f t="shared" si="270"/>
        <v>1410513162</v>
      </c>
      <c r="Q4486" s="12" t="str">
        <f t="shared" si="271"/>
        <v>14105131620001</v>
      </c>
      <c r="R4486" s="20" t="s">
        <v>4107</v>
      </c>
      <c r="U4486" s="12" t="s">
        <v>100</v>
      </c>
      <c r="W4486" s="12" t="s">
        <v>863</v>
      </c>
      <c r="AP4486" s="12" t="s">
        <v>100</v>
      </c>
      <c r="AR4486" s="12" t="s">
        <v>868</v>
      </c>
      <c r="BN4486" s="12">
        <v>1</v>
      </c>
    </row>
    <row r="4487" spans="1:66" ht="45" x14ac:dyDescent="0.25">
      <c r="A4487" s="12">
        <v>1</v>
      </c>
      <c r="B4487" s="11" t="str">
        <f t="shared" si="269"/>
        <v>Общий расчет. Анализ даты. Анализ даты. Символические звезды. Небесная благодать. Нет</v>
      </c>
      <c r="C4487" s="11" t="str">
        <f>IFERROR(VLOOKUP(I4487,lvl_1[],2,FALSE),"Нет")</f>
        <v>Общий расчет</v>
      </c>
      <c r="D4487" s="11" t="str">
        <f>IFERROR(VLOOKUP(Rule!J4487,lvl_2[],2,FALSE),"Нет")</f>
        <v>Анализ даты</v>
      </c>
      <c r="E4487" s="11" t="str">
        <f>IFERROR(VLOOKUP(Rule!K4487,lvl_3[],2,FALSE),"Нет")</f>
        <v>Анализ даты</v>
      </c>
      <c r="F4487" s="11" t="str">
        <f>IFERROR(INDEX(lvl_4[],MATCH(L4487,lvl_4[ID],0),MATCH(TEXT(K4487,"##0"),lvl_4[#Headers],0)),"Нет")</f>
        <v>Символические звезды</v>
      </c>
      <c r="G4487" s="11" t="str">
        <f>IFERROR(INDEX(lvl_5[],MATCH(M4487,lvl_5[ID],0),MATCH(_xlfn.CONCAT(TEXT(K4487,"##0"),"_",TEXT(L4487,"##0")),lvl_5[#Headers],0)),"Нет")</f>
        <v>Небесная благодать</v>
      </c>
      <c r="H4487" s="11" t="str">
        <f>IFERROR(INDEX(lvl_6[],MATCH(N4487,lvl_6[ID],0),MATCH(_xlfn.CONCAT(K4487,"_",L4487,"_",M4487),lvl_6[#Headers],0)),"Нет")</f>
        <v>Нет</v>
      </c>
      <c r="I4487" s="12">
        <v>1</v>
      </c>
      <c r="J4487" s="12">
        <v>4</v>
      </c>
      <c r="K4487" s="12">
        <v>1</v>
      </c>
      <c r="L4487" s="12">
        <v>5</v>
      </c>
      <c r="M4487" s="12">
        <v>13</v>
      </c>
      <c r="N4487" s="12">
        <v>163</v>
      </c>
      <c r="O4487" s="12">
        <f>COUNTIF($P$2:P4487,P4487)</f>
        <v>1</v>
      </c>
      <c r="P4487" s="12" t="str">
        <f t="shared" si="270"/>
        <v>1410513163</v>
      </c>
      <c r="Q4487" s="12" t="str">
        <f t="shared" si="271"/>
        <v>14105131630001</v>
      </c>
      <c r="R4487" s="20" t="s">
        <v>4108</v>
      </c>
      <c r="U4487" s="12" t="s">
        <v>100</v>
      </c>
      <c r="W4487" s="12" t="s">
        <v>865</v>
      </c>
      <c r="AP4487" s="12" t="s">
        <v>100</v>
      </c>
      <c r="AR4487" s="12" t="s">
        <v>916</v>
      </c>
      <c r="BN4487" s="12">
        <v>1</v>
      </c>
    </row>
    <row r="4488" spans="1:66" ht="45" x14ac:dyDescent="0.25">
      <c r="A4488" s="12">
        <v>1</v>
      </c>
      <c r="B4488" s="11" t="str">
        <f t="shared" si="269"/>
        <v>Общий расчет. Анализ даты. Анализ даты. Символические звезды. Небесная благодать. Нет</v>
      </c>
      <c r="C4488" s="11" t="str">
        <f>IFERROR(VLOOKUP(I4488,lvl_1[],2,FALSE),"Нет")</f>
        <v>Общий расчет</v>
      </c>
      <c r="D4488" s="11" t="str">
        <f>IFERROR(VLOOKUP(Rule!J4488,lvl_2[],2,FALSE),"Нет")</f>
        <v>Анализ даты</v>
      </c>
      <c r="E4488" s="11" t="str">
        <f>IFERROR(VLOOKUP(Rule!K4488,lvl_3[],2,FALSE),"Нет")</f>
        <v>Анализ даты</v>
      </c>
      <c r="F4488" s="11" t="str">
        <f>IFERROR(INDEX(lvl_4[],MATCH(L4488,lvl_4[ID],0),MATCH(TEXT(K4488,"##0"),lvl_4[#Headers],0)),"Нет")</f>
        <v>Символические звезды</v>
      </c>
      <c r="G4488" s="11" t="str">
        <f>IFERROR(INDEX(lvl_5[],MATCH(M4488,lvl_5[ID],0),MATCH(_xlfn.CONCAT(TEXT(K4488,"##0"),"_",TEXT(L4488,"##0")),lvl_5[#Headers],0)),"Нет")</f>
        <v>Небесная благодать</v>
      </c>
      <c r="H4488" s="11" t="str">
        <f>IFERROR(INDEX(lvl_6[],MATCH(N4488,lvl_6[ID],0),MATCH(_xlfn.CONCAT(K4488,"_",L4488,"_",M4488),lvl_6[#Headers],0)),"Нет")</f>
        <v>Нет</v>
      </c>
      <c r="I4488" s="12">
        <v>1</v>
      </c>
      <c r="J4488" s="12">
        <v>4</v>
      </c>
      <c r="K4488" s="12">
        <v>1</v>
      </c>
      <c r="L4488" s="12">
        <v>5</v>
      </c>
      <c r="M4488" s="12">
        <v>13</v>
      </c>
      <c r="N4488" s="12">
        <v>164</v>
      </c>
      <c r="O4488" s="12">
        <f>COUNTIF($P$2:P4488,P4488)</f>
        <v>1</v>
      </c>
      <c r="P4488" s="12" t="str">
        <f t="shared" si="270"/>
        <v>1410513164</v>
      </c>
      <c r="Q4488" s="12" t="str">
        <f t="shared" si="271"/>
        <v>14105131640001</v>
      </c>
      <c r="R4488" s="20" t="s">
        <v>4109</v>
      </c>
      <c r="U4488" s="12" t="s">
        <v>100</v>
      </c>
      <c r="W4488" s="12" t="s">
        <v>866</v>
      </c>
      <c r="AP4488" s="12" t="s">
        <v>100</v>
      </c>
      <c r="AR4488" s="12" t="s">
        <v>859</v>
      </c>
      <c r="BN4488" s="12">
        <v>1</v>
      </c>
    </row>
    <row r="4489" spans="1:66" ht="45" x14ac:dyDescent="0.25">
      <c r="A4489" s="12">
        <v>1</v>
      </c>
      <c r="B4489" s="11" t="str">
        <f t="shared" si="269"/>
        <v>Общий расчет. Анализ даты. Анализ даты. Символические звезды. Сети небес и земли. Нет</v>
      </c>
      <c r="C4489" s="11" t="str">
        <f>IFERROR(VLOOKUP(I4489,lvl_1[],2,FALSE),"Нет")</f>
        <v>Общий расчет</v>
      </c>
      <c r="D4489" s="11" t="str">
        <f>IFERROR(VLOOKUP(Rule!J4489,lvl_2[],2,FALSE),"Нет")</f>
        <v>Анализ даты</v>
      </c>
      <c r="E4489" s="11" t="str">
        <f>IFERROR(VLOOKUP(Rule!K4489,lvl_3[],2,FALSE),"Нет")</f>
        <v>Анализ даты</v>
      </c>
      <c r="F4489" s="11" t="str">
        <f>IFERROR(INDEX(lvl_4[],MATCH(L4489,lvl_4[ID],0),MATCH(TEXT(K4489,"##0"),lvl_4[#Headers],0)),"Нет")</f>
        <v>Символические звезды</v>
      </c>
      <c r="G4489" s="11" t="str">
        <f>IFERROR(INDEX(lvl_5[],MATCH(M4489,lvl_5[ID],0),MATCH(_xlfn.CONCAT(TEXT(K4489,"##0"),"_",TEXT(L4489,"##0")),lvl_5[#Headers],0)),"Нет")</f>
        <v>Сети небес и земли</v>
      </c>
      <c r="H4489" s="11" t="str">
        <f>IFERROR(INDEX(lvl_6[],MATCH(N4489,lvl_6[ID],0),MATCH(_xlfn.CONCAT(K4489,"_",L4489,"_",M4489),lvl_6[#Headers],0)),"Нет")</f>
        <v>Нет</v>
      </c>
      <c r="I4489" s="12">
        <v>1</v>
      </c>
      <c r="J4489" s="12">
        <v>4</v>
      </c>
      <c r="K4489" s="12">
        <v>1</v>
      </c>
      <c r="L4489" s="12">
        <v>5</v>
      </c>
      <c r="M4489" s="12">
        <v>24</v>
      </c>
      <c r="N4489" s="12">
        <v>165</v>
      </c>
      <c r="O4489" s="12">
        <f>COUNTIF($P$2:P4489,P4489)</f>
        <v>1</v>
      </c>
      <c r="P4489" s="12" t="str">
        <f t="shared" si="270"/>
        <v>1410524165</v>
      </c>
      <c r="Q4489" s="12" t="str">
        <f t="shared" si="271"/>
        <v>14105241650001</v>
      </c>
      <c r="R4489" s="20" t="s">
        <v>4110</v>
      </c>
      <c r="U4489" s="12" t="s">
        <v>100</v>
      </c>
      <c r="W4489" s="12" t="s">
        <v>867</v>
      </c>
      <c r="AP4489" s="12" t="s">
        <v>100</v>
      </c>
      <c r="AR4489" s="12" t="s">
        <v>868</v>
      </c>
      <c r="BN4489" s="12">
        <v>1</v>
      </c>
    </row>
    <row r="4490" spans="1:66" ht="45" x14ac:dyDescent="0.25">
      <c r="A4490" s="12">
        <v>1</v>
      </c>
      <c r="B4490" s="11" t="str">
        <f t="shared" si="269"/>
        <v>Общий расчет. Анализ даты. Анализ даты. Символические звезды. Сети небес и земли. Нет</v>
      </c>
      <c r="C4490" s="11" t="str">
        <f>IFERROR(VLOOKUP(I4490,lvl_1[],2,FALSE),"Нет")</f>
        <v>Общий расчет</v>
      </c>
      <c r="D4490" s="11" t="str">
        <f>IFERROR(VLOOKUP(Rule!J4490,lvl_2[],2,FALSE),"Нет")</f>
        <v>Анализ даты</v>
      </c>
      <c r="E4490" s="11" t="str">
        <f>IFERROR(VLOOKUP(Rule!K4490,lvl_3[],2,FALSE),"Нет")</f>
        <v>Анализ даты</v>
      </c>
      <c r="F4490" s="11" t="str">
        <f>IFERROR(INDEX(lvl_4[],MATCH(L4490,lvl_4[ID],0),MATCH(TEXT(K4490,"##0"),lvl_4[#Headers],0)),"Нет")</f>
        <v>Символические звезды</v>
      </c>
      <c r="G4490" s="11" t="str">
        <f>IFERROR(INDEX(lvl_5[],MATCH(M4490,lvl_5[ID],0),MATCH(_xlfn.CONCAT(TEXT(K4490,"##0"),"_",TEXT(L4490,"##0")),lvl_5[#Headers],0)),"Нет")</f>
        <v>Сети небес и земли</v>
      </c>
      <c r="H4490" s="11" t="str">
        <f>IFERROR(INDEX(lvl_6[],MATCH(N4490,lvl_6[ID],0),MATCH(_xlfn.CONCAT(K4490,"_",L4490,"_",M4490),lvl_6[#Headers],0)),"Нет")</f>
        <v>Нет</v>
      </c>
      <c r="I4490" s="12">
        <v>1</v>
      </c>
      <c r="J4490" s="12">
        <v>4</v>
      </c>
      <c r="K4490" s="12">
        <v>1</v>
      </c>
      <c r="L4490" s="12">
        <v>5</v>
      </c>
      <c r="M4490" s="12">
        <v>24</v>
      </c>
      <c r="N4490" s="12">
        <v>166</v>
      </c>
      <c r="O4490" s="12">
        <f>COUNTIF($P$2:P4490,P4490)</f>
        <v>1</v>
      </c>
      <c r="P4490" s="12" t="str">
        <f t="shared" si="270"/>
        <v>1410524166</v>
      </c>
      <c r="Q4490" s="12" t="str">
        <f t="shared" si="271"/>
        <v>14105241660001</v>
      </c>
      <c r="R4490" s="20" t="s">
        <v>4111</v>
      </c>
      <c r="U4490" s="12" t="s">
        <v>100</v>
      </c>
      <c r="W4490" s="12" t="s">
        <v>861</v>
      </c>
      <c r="AP4490" s="12" t="s">
        <v>100</v>
      </c>
      <c r="AR4490" s="12" t="s">
        <v>862</v>
      </c>
      <c r="BN4490" s="12">
        <v>1</v>
      </c>
    </row>
    <row r="4491" spans="1:66" ht="45" x14ac:dyDescent="0.25">
      <c r="A4491" s="12">
        <v>1</v>
      </c>
      <c r="B4491" s="11" t="str">
        <f t="shared" si="269"/>
        <v>Общий расчет. Анализ даты. Анализ даты. Символические звезды. Звезда искусств. Нет</v>
      </c>
      <c r="C4491" s="11" t="str">
        <f>IFERROR(VLOOKUP(I4491,lvl_1[],2,FALSE),"Нет")</f>
        <v>Общий расчет</v>
      </c>
      <c r="D4491" s="11" t="str">
        <f>IFERROR(VLOOKUP(Rule!J4491,lvl_2[],2,FALSE),"Нет")</f>
        <v>Анализ даты</v>
      </c>
      <c r="E4491" s="11" t="str">
        <f>IFERROR(VLOOKUP(Rule!K4491,lvl_3[],2,FALSE),"Нет")</f>
        <v>Анализ даты</v>
      </c>
      <c r="F4491" s="11" t="str">
        <f>IFERROR(INDEX(lvl_4[],MATCH(L4491,lvl_4[ID],0),MATCH(TEXT(K4491,"##0"),lvl_4[#Headers],0)),"Нет")</f>
        <v>Символические звезды</v>
      </c>
      <c r="G4491" s="11" t="str">
        <f>IFERROR(INDEX(lvl_5[],MATCH(M4491,lvl_5[ID],0),MATCH(_xlfn.CONCAT(TEXT(K4491,"##0"),"_",TEXT(L4491,"##0")),lvl_5[#Headers],0)),"Нет")</f>
        <v>Звезда искусств</v>
      </c>
      <c r="H4491" s="11" t="str">
        <f>IFERROR(INDEX(lvl_6[],MATCH(N4491,lvl_6[ID],0),MATCH(_xlfn.CONCAT(K4491,"_",L4491,"_",M4491),lvl_6[#Headers],0)),"Нет")</f>
        <v>Нет</v>
      </c>
      <c r="I4491" s="12">
        <v>1</v>
      </c>
      <c r="J4491" s="12">
        <v>4</v>
      </c>
      <c r="K4491" s="12">
        <v>1</v>
      </c>
      <c r="L4491" s="12">
        <v>5</v>
      </c>
      <c r="M4491" s="12">
        <v>31</v>
      </c>
      <c r="N4491" s="12">
        <v>167</v>
      </c>
      <c r="O4491" s="12">
        <f>COUNTIF($P$2:P4491,P4491)</f>
        <v>1</v>
      </c>
      <c r="P4491" s="12" t="str">
        <f t="shared" si="270"/>
        <v>1410531167</v>
      </c>
      <c r="Q4491" s="12" t="str">
        <f t="shared" si="271"/>
        <v>14105311670001</v>
      </c>
      <c r="R4491" s="20" t="s">
        <v>4112</v>
      </c>
      <c r="U4491" s="12" t="s">
        <v>100</v>
      </c>
      <c r="W4491" s="12" t="s">
        <v>865</v>
      </c>
      <c r="AP4491" s="12" t="s">
        <v>100</v>
      </c>
      <c r="AR4491" s="12" t="s">
        <v>861</v>
      </c>
      <c r="BN4491" s="12">
        <v>1</v>
      </c>
    </row>
    <row r="4492" spans="1:66" ht="45" x14ac:dyDescent="0.25">
      <c r="A4492" s="12">
        <v>1</v>
      </c>
      <c r="B4492" s="11" t="str">
        <f t="shared" si="269"/>
        <v>Общий расчет. Анализ даты. Анализ даты. Символические звезды. Звезда искусств. Нет</v>
      </c>
      <c r="C4492" s="11" t="str">
        <f>IFERROR(VLOOKUP(I4492,lvl_1[],2,FALSE),"Нет")</f>
        <v>Общий расчет</v>
      </c>
      <c r="D4492" s="11" t="str">
        <f>IFERROR(VLOOKUP(Rule!J4492,lvl_2[],2,FALSE),"Нет")</f>
        <v>Анализ даты</v>
      </c>
      <c r="E4492" s="11" t="str">
        <f>IFERROR(VLOOKUP(Rule!K4492,lvl_3[],2,FALSE),"Нет")</f>
        <v>Анализ даты</v>
      </c>
      <c r="F4492" s="11" t="str">
        <f>IFERROR(INDEX(lvl_4[],MATCH(L4492,lvl_4[ID],0),MATCH(TEXT(K4492,"##0"),lvl_4[#Headers],0)),"Нет")</f>
        <v>Символические звезды</v>
      </c>
      <c r="G4492" s="11" t="str">
        <f>IFERROR(INDEX(lvl_5[],MATCH(M4492,lvl_5[ID],0),MATCH(_xlfn.CONCAT(TEXT(K4492,"##0"),"_",TEXT(L4492,"##0")),lvl_5[#Headers],0)),"Нет")</f>
        <v>Звезда искусств</v>
      </c>
      <c r="H4492" s="11" t="str">
        <f>IFERROR(INDEX(lvl_6[],MATCH(N4492,lvl_6[ID],0),MATCH(_xlfn.CONCAT(K4492,"_",L4492,"_",M4492),lvl_6[#Headers],0)),"Нет")</f>
        <v>Нет</v>
      </c>
      <c r="I4492" s="12">
        <v>1</v>
      </c>
      <c r="J4492" s="12">
        <v>4</v>
      </c>
      <c r="K4492" s="12">
        <v>1</v>
      </c>
      <c r="L4492" s="12">
        <v>5</v>
      </c>
      <c r="M4492" s="12">
        <v>31</v>
      </c>
      <c r="N4492" s="12">
        <v>168</v>
      </c>
      <c r="O4492" s="12">
        <f>COUNTIF($P$2:P4492,P4492)</f>
        <v>1</v>
      </c>
      <c r="P4492" s="12" t="str">
        <f t="shared" si="270"/>
        <v>1410531168</v>
      </c>
      <c r="Q4492" s="12" t="str">
        <f t="shared" si="271"/>
        <v>14105311680001</v>
      </c>
      <c r="R4492" s="20" t="s">
        <v>4113</v>
      </c>
      <c r="U4492" s="12" t="s">
        <v>100</v>
      </c>
      <c r="W4492" s="12" t="s">
        <v>869</v>
      </c>
      <c r="AP4492" s="12" t="s">
        <v>100</v>
      </c>
      <c r="AR4492" s="12" t="s">
        <v>861</v>
      </c>
      <c r="BN4492" s="12">
        <v>1</v>
      </c>
    </row>
    <row r="4493" spans="1:66" ht="45" x14ac:dyDescent="0.25">
      <c r="A4493" s="12">
        <v>1</v>
      </c>
      <c r="B4493" s="11" t="str">
        <f t="shared" si="269"/>
        <v>Общий расчет. Анализ даты. Анализ даты. Символические звезды. Звезда искусств. Нет</v>
      </c>
      <c r="C4493" s="11" t="str">
        <f>IFERROR(VLOOKUP(I4493,lvl_1[],2,FALSE),"Нет")</f>
        <v>Общий расчет</v>
      </c>
      <c r="D4493" s="11" t="str">
        <f>IFERROR(VLOOKUP(Rule!J4493,lvl_2[],2,FALSE),"Нет")</f>
        <v>Анализ даты</v>
      </c>
      <c r="E4493" s="11" t="str">
        <f>IFERROR(VLOOKUP(Rule!K4493,lvl_3[],2,FALSE),"Нет")</f>
        <v>Анализ даты</v>
      </c>
      <c r="F4493" s="11" t="str">
        <f>IFERROR(INDEX(lvl_4[],MATCH(L4493,lvl_4[ID],0),MATCH(TEXT(K4493,"##0"),lvl_4[#Headers],0)),"Нет")</f>
        <v>Символические звезды</v>
      </c>
      <c r="G4493" s="11" t="str">
        <f>IFERROR(INDEX(lvl_5[],MATCH(M4493,lvl_5[ID],0),MATCH(_xlfn.CONCAT(TEXT(K4493,"##0"),"_",TEXT(L4493,"##0")),lvl_5[#Headers],0)),"Нет")</f>
        <v>Звезда искусств</v>
      </c>
      <c r="H4493" s="11" t="str">
        <f>IFERROR(INDEX(lvl_6[],MATCH(N4493,lvl_6[ID],0),MATCH(_xlfn.CONCAT(K4493,"_",L4493,"_",M4493),lvl_6[#Headers],0)),"Нет")</f>
        <v>Нет</v>
      </c>
      <c r="I4493" s="12">
        <v>1</v>
      </c>
      <c r="J4493" s="12">
        <v>4</v>
      </c>
      <c r="K4493" s="12">
        <v>1</v>
      </c>
      <c r="L4493" s="12">
        <v>5</v>
      </c>
      <c r="M4493" s="12">
        <v>31</v>
      </c>
      <c r="N4493" s="12">
        <v>169</v>
      </c>
      <c r="O4493" s="12">
        <f>COUNTIF($P$2:P4493,P4493)</f>
        <v>1</v>
      </c>
      <c r="P4493" s="12" t="str">
        <f t="shared" si="270"/>
        <v>1410531169</v>
      </c>
      <c r="Q4493" s="12" t="str">
        <f t="shared" si="271"/>
        <v>14105311690001</v>
      </c>
      <c r="R4493" s="20" t="s">
        <v>4114</v>
      </c>
      <c r="U4493" s="12" t="s">
        <v>100</v>
      </c>
      <c r="W4493" s="12" t="s">
        <v>861</v>
      </c>
      <c r="AP4493" s="12" t="s">
        <v>100</v>
      </c>
      <c r="AR4493" s="12" t="s">
        <v>861</v>
      </c>
      <c r="BN4493" s="12">
        <v>1</v>
      </c>
    </row>
    <row r="4494" spans="1:66" ht="45" x14ac:dyDescent="0.25">
      <c r="A4494" s="12">
        <v>1</v>
      </c>
      <c r="B4494" s="11" t="str">
        <f t="shared" si="269"/>
        <v>Общий расчет. Анализ даты. Анализ даты. Символические звезды. Звезда искусств. Нет</v>
      </c>
      <c r="C4494" s="11" t="str">
        <f>IFERROR(VLOOKUP(I4494,lvl_1[],2,FALSE),"Нет")</f>
        <v>Общий расчет</v>
      </c>
      <c r="D4494" s="11" t="str">
        <f>IFERROR(VLOOKUP(Rule!J4494,lvl_2[],2,FALSE),"Нет")</f>
        <v>Анализ даты</v>
      </c>
      <c r="E4494" s="11" t="str">
        <f>IFERROR(VLOOKUP(Rule!K4494,lvl_3[],2,FALSE),"Нет")</f>
        <v>Анализ даты</v>
      </c>
      <c r="F4494" s="11" t="str">
        <f>IFERROR(INDEX(lvl_4[],MATCH(L4494,lvl_4[ID],0),MATCH(TEXT(K4494,"##0"),lvl_4[#Headers],0)),"Нет")</f>
        <v>Символические звезды</v>
      </c>
      <c r="G4494" s="11" t="str">
        <f>IFERROR(INDEX(lvl_5[],MATCH(M4494,lvl_5[ID],0),MATCH(_xlfn.CONCAT(TEXT(K4494,"##0"),"_",TEXT(L4494,"##0")),lvl_5[#Headers],0)),"Нет")</f>
        <v>Звезда искусств</v>
      </c>
      <c r="H4494" s="11" t="str">
        <f>IFERROR(INDEX(lvl_6[],MATCH(N4494,lvl_6[ID],0),MATCH(_xlfn.CONCAT(K4494,"_",L4494,"_",M4494),lvl_6[#Headers],0)),"Нет")</f>
        <v>Нет</v>
      </c>
      <c r="I4494" s="12">
        <v>1</v>
      </c>
      <c r="J4494" s="12">
        <v>4</v>
      </c>
      <c r="K4494" s="12">
        <v>1</v>
      </c>
      <c r="L4494" s="12">
        <v>5</v>
      </c>
      <c r="M4494" s="12">
        <v>31</v>
      </c>
      <c r="N4494" s="12">
        <v>170</v>
      </c>
      <c r="O4494" s="12">
        <f>COUNTIF($P$2:P4494,P4494)</f>
        <v>1</v>
      </c>
      <c r="P4494" s="12" t="str">
        <f t="shared" si="270"/>
        <v>1410531170</v>
      </c>
      <c r="Q4494" s="12" t="str">
        <f t="shared" si="271"/>
        <v>14105311700001</v>
      </c>
      <c r="R4494" s="20" t="s">
        <v>4115</v>
      </c>
      <c r="U4494" s="12" t="s">
        <v>100</v>
      </c>
      <c r="W4494" s="12" t="s">
        <v>868</v>
      </c>
      <c r="AP4494" s="12" t="s">
        <v>100</v>
      </c>
      <c r="AR4494" s="12" t="s">
        <v>864</v>
      </c>
      <c r="BN4494" s="12">
        <v>1</v>
      </c>
    </row>
    <row r="4495" spans="1:66" ht="45" x14ac:dyDescent="0.25">
      <c r="A4495" s="12">
        <v>1</v>
      </c>
      <c r="B4495" s="11" t="str">
        <f t="shared" si="269"/>
        <v>Общий расчет. Анализ даты. Анализ даты. Символические звезды. Звезда искусств. Нет</v>
      </c>
      <c r="C4495" s="11" t="str">
        <f>IFERROR(VLOOKUP(I4495,lvl_1[],2,FALSE),"Нет")</f>
        <v>Общий расчет</v>
      </c>
      <c r="D4495" s="11" t="str">
        <f>IFERROR(VLOOKUP(Rule!J4495,lvl_2[],2,FALSE),"Нет")</f>
        <v>Анализ даты</v>
      </c>
      <c r="E4495" s="11" t="str">
        <f>IFERROR(VLOOKUP(Rule!K4495,lvl_3[],2,FALSE),"Нет")</f>
        <v>Анализ даты</v>
      </c>
      <c r="F4495" s="11" t="str">
        <f>IFERROR(INDEX(lvl_4[],MATCH(L4495,lvl_4[ID],0),MATCH(TEXT(K4495,"##0"),lvl_4[#Headers],0)),"Нет")</f>
        <v>Символические звезды</v>
      </c>
      <c r="G4495" s="11" t="str">
        <f>IFERROR(INDEX(lvl_5[],MATCH(M4495,lvl_5[ID],0),MATCH(_xlfn.CONCAT(TEXT(K4495,"##0"),"_",TEXT(L4495,"##0")),lvl_5[#Headers],0)),"Нет")</f>
        <v>Звезда искусств</v>
      </c>
      <c r="H4495" s="11" t="str">
        <f>IFERROR(INDEX(lvl_6[],MATCH(N4495,lvl_6[ID],0),MATCH(_xlfn.CONCAT(K4495,"_",L4495,"_",M4495),lvl_6[#Headers],0)),"Нет")</f>
        <v>Нет</v>
      </c>
      <c r="I4495" s="12">
        <v>1</v>
      </c>
      <c r="J4495" s="12">
        <v>4</v>
      </c>
      <c r="K4495" s="12">
        <v>1</v>
      </c>
      <c r="L4495" s="12">
        <v>5</v>
      </c>
      <c r="M4495" s="12">
        <v>31</v>
      </c>
      <c r="N4495" s="12">
        <v>171</v>
      </c>
      <c r="O4495" s="12">
        <f>COUNTIF($P$2:P4495,P4495)</f>
        <v>1</v>
      </c>
      <c r="P4495" s="12" t="str">
        <f t="shared" si="270"/>
        <v>1410531171</v>
      </c>
      <c r="Q4495" s="12" t="str">
        <f t="shared" si="271"/>
        <v>14105311710001</v>
      </c>
      <c r="R4495" s="20" t="s">
        <v>4116</v>
      </c>
      <c r="U4495" s="12" t="s">
        <v>100</v>
      </c>
      <c r="W4495" s="12" t="s">
        <v>860</v>
      </c>
      <c r="AP4495" s="12" t="s">
        <v>100</v>
      </c>
      <c r="AR4495" s="12" t="s">
        <v>864</v>
      </c>
      <c r="BN4495" s="12">
        <v>1</v>
      </c>
    </row>
    <row r="4496" spans="1:66" ht="45" x14ac:dyDescent="0.25">
      <c r="A4496" s="12">
        <v>1</v>
      </c>
      <c r="B4496" s="11" t="str">
        <f t="shared" si="269"/>
        <v>Общий расчет. Анализ даты. Анализ даты. Символические звезды. Звезда искусств. Нет</v>
      </c>
      <c r="C4496" s="11" t="str">
        <f>IFERROR(VLOOKUP(I4496,lvl_1[],2,FALSE),"Нет")</f>
        <v>Общий расчет</v>
      </c>
      <c r="D4496" s="11" t="str">
        <f>IFERROR(VLOOKUP(Rule!J4496,lvl_2[],2,FALSE),"Нет")</f>
        <v>Анализ даты</v>
      </c>
      <c r="E4496" s="11" t="str">
        <f>IFERROR(VLOOKUP(Rule!K4496,lvl_3[],2,FALSE),"Нет")</f>
        <v>Анализ даты</v>
      </c>
      <c r="F4496" s="11" t="str">
        <f>IFERROR(INDEX(lvl_4[],MATCH(L4496,lvl_4[ID],0),MATCH(TEXT(K4496,"##0"),lvl_4[#Headers],0)),"Нет")</f>
        <v>Символические звезды</v>
      </c>
      <c r="G4496" s="11" t="str">
        <f>IFERROR(INDEX(lvl_5[],MATCH(M4496,lvl_5[ID],0),MATCH(_xlfn.CONCAT(TEXT(K4496,"##0"),"_",TEXT(L4496,"##0")),lvl_5[#Headers],0)),"Нет")</f>
        <v>Звезда искусств</v>
      </c>
      <c r="H4496" s="11" t="str">
        <f>IFERROR(INDEX(lvl_6[],MATCH(N4496,lvl_6[ID],0),MATCH(_xlfn.CONCAT(K4496,"_",L4496,"_",M4496),lvl_6[#Headers],0)),"Нет")</f>
        <v>Нет</v>
      </c>
      <c r="I4496" s="12">
        <v>1</v>
      </c>
      <c r="J4496" s="12">
        <v>4</v>
      </c>
      <c r="K4496" s="12">
        <v>1</v>
      </c>
      <c r="L4496" s="12">
        <v>5</v>
      </c>
      <c r="M4496" s="12">
        <v>31</v>
      </c>
      <c r="N4496" s="12">
        <v>172</v>
      </c>
      <c r="O4496" s="12">
        <f>COUNTIF($P$2:P4496,P4496)</f>
        <v>1</v>
      </c>
      <c r="P4496" s="12" t="str">
        <f t="shared" si="270"/>
        <v>1410531172</v>
      </c>
      <c r="Q4496" s="12" t="str">
        <f t="shared" si="271"/>
        <v>14105311720001</v>
      </c>
      <c r="R4496" s="20" t="s">
        <v>4117</v>
      </c>
      <c r="U4496" s="12" t="s">
        <v>100</v>
      </c>
      <c r="W4496" s="12" t="s">
        <v>864</v>
      </c>
      <c r="AP4496" s="12" t="s">
        <v>100</v>
      </c>
      <c r="AR4496" s="12" t="s">
        <v>864</v>
      </c>
      <c r="BN4496" s="12">
        <v>1</v>
      </c>
    </row>
    <row r="4497" spans="1:66" ht="45" x14ac:dyDescent="0.25">
      <c r="A4497" s="12">
        <v>1</v>
      </c>
      <c r="B4497" s="11" t="str">
        <f t="shared" si="269"/>
        <v>Общий расчет. Анализ даты. Анализ даты. Символические звезды. Звезда искусств. Нет</v>
      </c>
      <c r="C4497" s="11" t="str">
        <f>IFERROR(VLOOKUP(I4497,lvl_1[],2,FALSE),"Нет")</f>
        <v>Общий расчет</v>
      </c>
      <c r="D4497" s="11" t="str">
        <f>IFERROR(VLOOKUP(Rule!J4497,lvl_2[],2,FALSE),"Нет")</f>
        <v>Анализ даты</v>
      </c>
      <c r="E4497" s="11" t="str">
        <f>IFERROR(VLOOKUP(Rule!K4497,lvl_3[],2,FALSE),"Нет")</f>
        <v>Анализ даты</v>
      </c>
      <c r="F4497" s="11" t="str">
        <f>IFERROR(INDEX(lvl_4[],MATCH(L4497,lvl_4[ID],0),MATCH(TEXT(K4497,"##0"),lvl_4[#Headers],0)),"Нет")</f>
        <v>Символические звезды</v>
      </c>
      <c r="G4497" s="11" t="str">
        <f>IFERROR(INDEX(lvl_5[],MATCH(M4497,lvl_5[ID],0),MATCH(_xlfn.CONCAT(TEXT(K4497,"##0"),"_",TEXT(L4497,"##0")),lvl_5[#Headers],0)),"Нет")</f>
        <v>Звезда искусств</v>
      </c>
      <c r="H4497" s="11" t="str">
        <f>IFERROR(INDEX(lvl_6[],MATCH(N4497,lvl_6[ID],0),MATCH(_xlfn.CONCAT(K4497,"_",L4497,"_",M4497),lvl_6[#Headers],0)),"Нет")</f>
        <v>Нет</v>
      </c>
      <c r="I4497" s="12">
        <v>1</v>
      </c>
      <c r="J4497" s="12">
        <v>4</v>
      </c>
      <c r="K4497" s="12">
        <v>1</v>
      </c>
      <c r="L4497" s="12">
        <v>5</v>
      </c>
      <c r="M4497" s="12">
        <v>31</v>
      </c>
      <c r="N4497" s="12">
        <v>173</v>
      </c>
      <c r="O4497" s="12">
        <f>COUNTIF($P$2:P4497,P4497)</f>
        <v>1</v>
      </c>
      <c r="P4497" s="12" t="str">
        <f t="shared" si="270"/>
        <v>1410531173</v>
      </c>
      <c r="Q4497" s="12" t="str">
        <f t="shared" si="271"/>
        <v>14105311730001</v>
      </c>
      <c r="R4497" s="20" t="s">
        <v>4118</v>
      </c>
      <c r="U4497" s="12" t="s">
        <v>100</v>
      </c>
      <c r="W4497" s="12" t="s">
        <v>859</v>
      </c>
      <c r="AP4497" s="12" t="s">
        <v>100</v>
      </c>
      <c r="AR4497" s="12" t="s">
        <v>867</v>
      </c>
      <c r="BN4497" s="12">
        <v>1</v>
      </c>
    </row>
    <row r="4498" spans="1:66" ht="45" x14ac:dyDescent="0.25">
      <c r="A4498" s="12">
        <v>1</v>
      </c>
      <c r="B4498" s="11" t="str">
        <f t="shared" si="269"/>
        <v>Общий расчет. Анализ даты. Анализ даты. Символические звезды. Звезда искусств. Нет</v>
      </c>
      <c r="C4498" s="11" t="str">
        <f>IFERROR(VLOOKUP(I4498,lvl_1[],2,FALSE),"Нет")</f>
        <v>Общий расчет</v>
      </c>
      <c r="D4498" s="11" t="str">
        <f>IFERROR(VLOOKUP(Rule!J4498,lvl_2[],2,FALSE),"Нет")</f>
        <v>Анализ даты</v>
      </c>
      <c r="E4498" s="11" t="str">
        <f>IFERROR(VLOOKUP(Rule!K4498,lvl_3[],2,FALSE),"Нет")</f>
        <v>Анализ даты</v>
      </c>
      <c r="F4498" s="11" t="str">
        <f>IFERROR(INDEX(lvl_4[],MATCH(L4498,lvl_4[ID],0),MATCH(TEXT(K4498,"##0"),lvl_4[#Headers],0)),"Нет")</f>
        <v>Символические звезды</v>
      </c>
      <c r="G4498" s="11" t="str">
        <f>IFERROR(INDEX(lvl_5[],MATCH(M4498,lvl_5[ID],0),MATCH(_xlfn.CONCAT(TEXT(K4498,"##0"),"_",TEXT(L4498,"##0")),lvl_5[#Headers],0)),"Нет")</f>
        <v>Звезда искусств</v>
      </c>
      <c r="H4498" s="11" t="str">
        <f>IFERROR(INDEX(lvl_6[],MATCH(N4498,lvl_6[ID],0),MATCH(_xlfn.CONCAT(K4498,"_",L4498,"_",M4498),lvl_6[#Headers],0)),"Нет")</f>
        <v>Нет</v>
      </c>
      <c r="I4498" s="12">
        <v>1</v>
      </c>
      <c r="J4498" s="12">
        <v>4</v>
      </c>
      <c r="K4498" s="12">
        <v>1</v>
      </c>
      <c r="L4498" s="12">
        <v>5</v>
      </c>
      <c r="M4498" s="12">
        <v>31</v>
      </c>
      <c r="N4498" s="12">
        <v>174</v>
      </c>
      <c r="O4498" s="12">
        <f>COUNTIF($P$2:P4498,P4498)</f>
        <v>1</v>
      </c>
      <c r="P4498" s="12" t="str">
        <f t="shared" si="270"/>
        <v>1410531174</v>
      </c>
      <c r="Q4498" s="12" t="str">
        <f t="shared" si="271"/>
        <v>14105311740001</v>
      </c>
      <c r="R4498" s="20" t="s">
        <v>4119</v>
      </c>
      <c r="U4498" s="12" t="s">
        <v>100</v>
      </c>
      <c r="W4498" s="12" t="s">
        <v>863</v>
      </c>
      <c r="AP4498" s="12" t="s">
        <v>100</v>
      </c>
      <c r="AR4498" s="12" t="s">
        <v>867</v>
      </c>
      <c r="BN4498" s="12">
        <v>1</v>
      </c>
    </row>
    <row r="4499" spans="1:66" ht="45" x14ac:dyDescent="0.25">
      <c r="A4499" s="12">
        <v>1</v>
      </c>
      <c r="B4499" s="11" t="str">
        <f t="shared" si="269"/>
        <v>Общий расчет. Анализ даты. Анализ даты. Символические звезды. Звезда искусств. Нет</v>
      </c>
      <c r="C4499" s="11" t="str">
        <f>IFERROR(VLOOKUP(I4499,lvl_1[],2,FALSE),"Нет")</f>
        <v>Общий расчет</v>
      </c>
      <c r="D4499" s="11" t="str">
        <f>IFERROR(VLOOKUP(Rule!J4499,lvl_2[],2,FALSE),"Нет")</f>
        <v>Анализ даты</v>
      </c>
      <c r="E4499" s="11" t="str">
        <f>IFERROR(VLOOKUP(Rule!K4499,lvl_3[],2,FALSE),"Нет")</f>
        <v>Анализ даты</v>
      </c>
      <c r="F4499" s="11" t="str">
        <f>IFERROR(INDEX(lvl_4[],MATCH(L4499,lvl_4[ID],0),MATCH(TEXT(K4499,"##0"),lvl_4[#Headers],0)),"Нет")</f>
        <v>Символические звезды</v>
      </c>
      <c r="G4499" s="11" t="str">
        <f>IFERROR(INDEX(lvl_5[],MATCH(M4499,lvl_5[ID],0),MATCH(_xlfn.CONCAT(TEXT(K4499,"##0"),"_",TEXT(L4499,"##0")),lvl_5[#Headers],0)),"Нет")</f>
        <v>Звезда искусств</v>
      </c>
      <c r="H4499" s="11" t="str">
        <f>IFERROR(INDEX(lvl_6[],MATCH(N4499,lvl_6[ID],0),MATCH(_xlfn.CONCAT(K4499,"_",L4499,"_",M4499),lvl_6[#Headers],0)),"Нет")</f>
        <v>Нет</v>
      </c>
      <c r="I4499" s="12">
        <v>1</v>
      </c>
      <c r="J4499" s="12">
        <v>4</v>
      </c>
      <c r="K4499" s="12">
        <v>1</v>
      </c>
      <c r="L4499" s="12">
        <v>5</v>
      </c>
      <c r="M4499" s="12">
        <v>31</v>
      </c>
      <c r="N4499" s="12">
        <v>175</v>
      </c>
      <c r="O4499" s="12">
        <f>COUNTIF($P$2:P4499,P4499)</f>
        <v>1</v>
      </c>
      <c r="P4499" s="12" t="str">
        <f t="shared" si="270"/>
        <v>1410531175</v>
      </c>
      <c r="Q4499" s="12" t="str">
        <f t="shared" si="271"/>
        <v>14105311750001</v>
      </c>
      <c r="R4499" s="20" t="s">
        <v>4120</v>
      </c>
      <c r="U4499" s="12" t="s">
        <v>100</v>
      </c>
      <c r="W4499" s="12" t="s">
        <v>867</v>
      </c>
      <c r="AP4499" s="12" t="s">
        <v>100</v>
      </c>
      <c r="AR4499" s="12" t="s">
        <v>867</v>
      </c>
      <c r="BN4499" s="12">
        <v>1</v>
      </c>
    </row>
    <row r="4500" spans="1:66" ht="45" x14ac:dyDescent="0.25">
      <c r="A4500" s="12">
        <v>1</v>
      </c>
      <c r="B4500" s="11" t="str">
        <f t="shared" si="269"/>
        <v>Общий расчет. Анализ даты. Анализ даты. Символические звезды. Звезда искусств. Нет</v>
      </c>
      <c r="C4500" s="11" t="str">
        <f>IFERROR(VLOOKUP(I4500,lvl_1[],2,FALSE),"Нет")</f>
        <v>Общий расчет</v>
      </c>
      <c r="D4500" s="11" t="str">
        <f>IFERROR(VLOOKUP(Rule!J4500,lvl_2[],2,FALSE),"Нет")</f>
        <v>Анализ даты</v>
      </c>
      <c r="E4500" s="11" t="str">
        <f>IFERROR(VLOOKUP(Rule!K4500,lvl_3[],2,FALSE),"Нет")</f>
        <v>Анализ даты</v>
      </c>
      <c r="F4500" s="11" t="str">
        <f>IFERROR(INDEX(lvl_4[],MATCH(L4500,lvl_4[ID],0),MATCH(TEXT(K4500,"##0"),lvl_4[#Headers],0)),"Нет")</f>
        <v>Символические звезды</v>
      </c>
      <c r="G4500" s="11" t="str">
        <f>IFERROR(INDEX(lvl_5[],MATCH(M4500,lvl_5[ID],0),MATCH(_xlfn.CONCAT(TEXT(K4500,"##0"),"_",TEXT(L4500,"##0")),lvl_5[#Headers],0)),"Нет")</f>
        <v>Звезда искусств</v>
      </c>
      <c r="H4500" s="11" t="str">
        <f>IFERROR(INDEX(lvl_6[],MATCH(N4500,lvl_6[ID],0),MATCH(_xlfn.CONCAT(K4500,"_",L4500,"_",M4500),lvl_6[#Headers],0)),"Нет")</f>
        <v>Нет</v>
      </c>
      <c r="I4500" s="12">
        <v>1</v>
      </c>
      <c r="J4500" s="12">
        <v>4</v>
      </c>
      <c r="K4500" s="12">
        <v>1</v>
      </c>
      <c r="L4500" s="12">
        <v>5</v>
      </c>
      <c r="M4500" s="12">
        <v>31</v>
      </c>
      <c r="N4500" s="12">
        <v>176</v>
      </c>
      <c r="O4500" s="12">
        <f>COUNTIF($P$2:P4500,P4500)</f>
        <v>1</v>
      </c>
      <c r="P4500" s="12" t="str">
        <f t="shared" si="270"/>
        <v>1410531176</v>
      </c>
      <c r="Q4500" s="12" t="str">
        <f t="shared" si="271"/>
        <v>14105311760001</v>
      </c>
      <c r="R4500" s="20" t="s">
        <v>4121</v>
      </c>
      <c r="U4500" s="12" t="s">
        <v>100</v>
      </c>
      <c r="W4500" s="12" t="s">
        <v>862</v>
      </c>
      <c r="AP4500" s="12" t="s">
        <v>100</v>
      </c>
      <c r="AR4500" s="12" t="s">
        <v>870</v>
      </c>
      <c r="BN4500" s="12">
        <v>1</v>
      </c>
    </row>
    <row r="4501" spans="1:66" ht="45" x14ac:dyDescent="0.25">
      <c r="A4501" s="12">
        <v>1</v>
      </c>
      <c r="B4501" s="11" t="str">
        <f t="shared" si="269"/>
        <v>Общий расчет. Анализ даты. Анализ даты. Символические звезды. Звезда искусств. Нет</v>
      </c>
      <c r="C4501" s="11" t="str">
        <f>IFERROR(VLOOKUP(I4501,lvl_1[],2,FALSE),"Нет")</f>
        <v>Общий расчет</v>
      </c>
      <c r="D4501" s="11" t="str">
        <f>IFERROR(VLOOKUP(Rule!J4501,lvl_2[],2,FALSE),"Нет")</f>
        <v>Анализ даты</v>
      </c>
      <c r="E4501" s="11" t="str">
        <f>IFERROR(VLOOKUP(Rule!K4501,lvl_3[],2,FALSE),"Нет")</f>
        <v>Анализ даты</v>
      </c>
      <c r="F4501" s="11" t="str">
        <f>IFERROR(INDEX(lvl_4[],MATCH(L4501,lvl_4[ID],0),MATCH(TEXT(K4501,"##0"),lvl_4[#Headers],0)),"Нет")</f>
        <v>Символические звезды</v>
      </c>
      <c r="G4501" s="11" t="str">
        <f>IFERROR(INDEX(lvl_5[],MATCH(M4501,lvl_5[ID],0),MATCH(_xlfn.CONCAT(TEXT(K4501,"##0"),"_",TEXT(L4501,"##0")),lvl_5[#Headers],0)),"Нет")</f>
        <v>Звезда искусств</v>
      </c>
      <c r="H4501" s="11" t="str">
        <f>IFERROR(INDEX(lvl_6[],MATCH(N4501,lvl_6[ID],0),MATCH(_xlfn.CONCAT(K4501,"_",L4501,"_",M4501),lvl_6[#Headers],0)),"Нет")</f>
        <v>Нет</v>
      </c>
      <c r="I4501" s="12">
        <v>1</v>
      </c>
      <c r="J4501" s="12">
        <v>4</v>
      </c>
      <c r="K4501" s="12">
        <v>1</v>
      </c>
      <c r="L4501" s="12">
        <v>5</v>
      </c>
      <c r="M4501" s="12">
        <v>31</v>
      </c>
      <c r="N4501" s="12">
        <v>177</v>
      </c>
      <c r="O4501" s="12">
        <f>COUNTIF($P$2:P4501,P4501)</f>
        <v>1</v>
      </c>
      <c r="P4501" s="12" t="str">
        <f t="shared" si="270"/>
        <v>1410531177</v>
      </c>
      <c r="Q4501" s="12" t="str">
        <f t="shared" si="271"/>
        <v>14105311770001</v>
      </c>
      <c r="R4501" s="20" t="s">
        <v>4122</v>
      </c>
      <c r="U4501" s="12" t="s">
        <v>100</v>
      </c>
      <c r="W4501" s="12" t="s">
        <v>866</v>
      </c>
      <c r="AP4501" s="12" t="s">
        <v>100</v>
      </c>
      <c r="AR4501" s="12" t="s">
        <v>870</v>
      </c>
      <c r="BN4501" s="12">
        <v>1</v>
      </c>
    </row>
    <row r="4502" spans="1:66" ht="45" x14ac:dyDescent="0.25">
      <c r="A4502" s="12">
        <v>1</v>
      </c>
      <c r="B4502" s="11" t="str">
        <f t="shared" si="269"/>
        <v>Общий расчет. Анализ даты. Анализ даты. Символические звезды. Звезда искусств. Нет</v>
      </c>
      <c r="C4502" s="11" t="str">
        <f>IFERROR(VLOOKUP(I4502,lvl_1[],2,FALSE),"Нет")</f>
        <v>Общий расчет</v>
      </c>
      <c r="D4502" s="11" t="str">
        <f>IFERROR(VLOOKUP(Rule!J4502,lvl_2[],2,FALSE),"Нет")</f>
        <v>Анализ даты</v>
      </c>
      <c r="E4502" s="11" t="str">
        <f>IFERROR(VLOOKUP(Rule!K4502,lvl_3[],2,FALSE),"Нет")</f>
        <v>Анализ даты</v>
      </c>
      <c r="F4502" s="11" t="str">
        <f>IFERROR(INDEX(lvl_4[],MATCH(L4502,lvl_4[ID],0),MATCH(TEXT(K4502,"##0"),lvl_4[#Headers],0)),"Нет")</f>
        <v>Символические звезды</v>
      </c>
      <c r="G4502" s="11" t="str">
        <f>IFERROR(INDEX(lvl_5[],MATCH(M4502,lvl_5[ID],0),MATCH(_xlfn.CONCAT(TEXT(K4502,"##0"),"_",TEXT(L4502,"##0")),lvl_5[#Headers],0)),"Нет")</f>
        <v>Звезда искусств</v>
      </c>
      <c r="H4502" s="11" t="str">
        <f>IFERROR(INDEX(lvl_6[],MATCH(N4502,lvl_6[ID],0),MATCH(_xlfn.CONCAT(K4502,"_",L4502,"_",M4502),lvl_6[#Headers],0)),"Нет")</f>
        <v>Нет</v>
      </c>
      <c r="I4502" s="12">
        <v>1</v>
      </c>
      <c r="J4502" s="12">
        <v>4</v>
      </c>
      <c r="K4502" s="12">
        <v>1</v>
      </c>
      <c r="L4502" s="12">
        <v>5</v>
      </c>
      <c r="M4502" s="12">
        <v>31</v>
      </c>
      <c r="N4502" s="12">
        <v>178</v>
      </c>
      <c r="O4502" s="12">
        <f>COUNTIF($P$2:P4502,P4502)</f>
        <v>1</v>
      </c>
      <c r="P4502" s="12" t="str">
        <f t="shared" si="270"/>
        <v>1410531178</v>
      </c>
      <c r="Q4502" s="12" t="str">
        <f t="shared" si="271"/>
        <v>14105311780001</v>
      </c>
      <c r="R4502" s="20" t="s">
        <v>4123</v>
      </c>
      <c r="U4502" s="12" t="s">
        <v>100</v>
      </c>
      <c r="W4502" s="12" t="s">
        <v>870</v>
      </c>
      <c r="AP4502" s="12" t="s">
        <v>100</v>
      </c>
      <c r="AR4502" s="12" t="s">
        <v>870</v>
      </c>
      <c r="BN4502" s="12">
        <v>1</v>
      </c>
    </row>
    <row r="4503" spans="1:66" ht="45" x14ac:dyDescent="0.25">
      <c r="A4503" s="12">
        <v>1</v>
      </c>
      <c r="B4503" s="11" t="str">
        <f t="shared" si="269"/>
        <v>Общий расчет. Анализ даты. Анализ даты. Символические звезды. Небесная добродетель. Нет</v>
      </c>
      <c r="C4503" s="11" t="str">
        <f>IFERROR(VLOOKUP(I4503,lvl_1[],2,FALSE),"Нет")</f>
        <v>Общий расчет</v>
      </c>
      <c r="D4503" s="11" t="str">
        <f>IFERROR(VLOOKUP(Rule!J4503,lvl_2[],2,FALSE),"Нет")</f>
        <v>Анализ даты</v>
      </c>
      <c r="E4503" s="11" t="str">
        <f>IFERROR(VLOOKUP(Rule!K4503,lvl_3[],2,FALSE),"Нет")</f>
        <v>Анализ даты</v>
      </c>
      <c r="F4503" s="11" t="str">
        <f>IFERROR(INDEX(lvl_4[],MATCH(L4503,lvl_4[ID],0),MATCH(TEXT(K4503,"##0"),lvl_4[#Headers],0)),"Нет")</f>
        <v>Символические звезды</v>
      </c>
      <c r="G4503" s="11" t="str">
        <f>IFERROR(INDEX(lvl_5[],MATCH(M4503,lvl_5[ID],0),MATCH(_xlfn.CONCAT(TEXT(K4503,"##0"),"_",TEXT(L4503,"##0")),lvl_5[#Headers],0)),"Нет")</f>
        <v>Небесная добродетель</v>
      </c>
      <c r="H4503" s="11" t="str">
        <f>IFERROR(INDEX(lvl_6[],MATCH(N4503,lvl_6[ID],0),MATCH(_xlfn.CONCAT(K4503,"_",L4503,"_",M4503),lvl_6[#Headers],0)),"Нет")</f>
        <v>Нет</v>
      </c>
      <c r="I4503" s="12">
        <v>1</v>
      </c>
      <c r="J4503" s="12">
        <v>4</v>
      </c>
      <c r="K4503" s="12">
        <v>1</v>
      </c>
      <c r="L4503" s="12">
        <v>5</v>
      </c>
      <c r="M4503" s="12">
        <v>32</v>
      </c>
      <c r="N4503" s="12">
        <v>179</v>
      </c>
      <c r="O4503" s="12">
        <f>COUNTIF($P$2:P4503,P4503)</f>
        <v>1</v>
      </c>
      <c r="P4503" s="12" t="str">
        <f t="shared" si="270"/>
        <v>1410532179</v>
      </c>
      <c r="Q4503" s="12" t="str">
        <f t="shared" si="271"/>
        <v>14105321790001</v>
      </c>
      <c r="R4503" s="20" t="s">
        <v>4124</v>
      </c>
      <c r="U4503" s="12" t="s">
        <v>100</v>
      </c>
      <c r="W4503" s="12" t="s">
        <v>859</v>
      </c>
      <c r="AP4503" s="12" t="s">
        <v>100</v>
      </c>
      <c r="AR4503" s="12" t="s">
        <v>905</v>
      </c>
      <c r="BN4503" s="12">
        <v>1</v>
      </c>
    </row>
    <row r="4504" spans="1:66" ht="45" x14ac:dyDescent="0.25">
      <c r="A4504" s="12">
        <v>1</v>
      </c>
      <c r="B4504" s="11" t="str">
        <f t="shared" si="269"/>
        <v>Общий расчет. Анализ даты. Анализ даты. Символические звезды. Небесная добродетель. Нет</v>
      </c>
      <c r="C4504" s="11" t="str">
        <f>IFERROR(VLOOKUP(I4504,lvl_1[],2,FALSE),"Нет")</f>
        <v>Общий расчет</v>
      </c>
      <c r="D4504" s="11" t="str">
        <f>IFERROR(VLOOKUP(Rule!J4504,lvl_2[],2,FALSE),"Нет")</f>
        <v>Анализ даты</v>
      </c>
      <c r="E4504" s="11" t="str">
        <f>IFERROR(VLOOKUP(Rule!K4504,lvl_3[],2,FALSE),"Нет")</f>
        <v>Анализ даты</v>
      </c>
      <c r="F4504" s="11" t="str">
        <f>IFERROR(INDEX(lvl_4[],MATCH(L4504,lvl_4[ID],0),MATCH(TEXT(K4504,"##0"),lvl_4[#Headers],0)),"Нет")</f>
        <v>Символические звезды</v>
      </c>
      <c r="G4504" s="11" t="str">
        <f>IFERROR(INDEX(lvl_5[],MATCH(M4504,lvl_5[ID],0),MATCH(_xlfn.CONCAT(TEXT(K4504,"##0"),"_",TEXT(L4504,"##0")),lvl_5[#Headers],0)),"Нет")</f>
        <v>Небесная добродетель</v>
      </c>
      <c r="H4504" s="11" t="str">
        <f>IFERROR(INDEX(lvl_6[],MATCH(N4504,lvl_6[ID],0),MATCH(_xlfn.CONCAT(K4504,"_",L4504,"_",M4504),lvl_6[#Headers],0)),"Нет")</f>
        <v>Нет</v>
      </c>
      <c r="I4504" s="12">
        <v>1</v>
      </c>
      <c r="J4504" s="12">
        <v>4</v>
      </c>
      <c r="K4504" s="12">
        <v>1</v>
      </c>
      <c r="L4504" s="12">
        <v>5</v>
      </c>
      <c r="M4504" s="12">
        <v>32</v>
      </c>
      <c r="N4504" s="12">
        <v>180</v>
      </c>
      <c r="O4504" s="12">
        <f>COUNTIF($P$2:P4504,P4504)</f>
        <v>1</v>
      </c>
      <c r="P4504" s="12" t="str">
        <f t="shared" si="270"/>
        <v>1410532180</v>
      </c>
      <c r="Q4504" s="12" t="str">
        <f t="shared" si="271"/>
        <v>14105321800001</v>
      </c>
      <c r="R4504" s="20" t="s">
        <v>4125</v>
      </c>
      <c r="U4504" s="12" t="s">
        <v>100</v>
      </c>
      <c r="W4504" s="12" t="s">
        <v>860</v>
      </c>
      <c r="AP4504" s="12" t="s">
        <v>100</v>
      </c>
      <c r="AR4504" s="12" t="s">
        <v>865</v>
      </c>
      <c r="BN4504" s="12">
        <v>1</v>
      </c>
    </row>
    <row r="4505" spans="1:66" ht="45" x14ac:dyDescent="0.25">
      <c r="A4505" s="12">
        <v>1</v>
      </c>
      <c r="B4505" s="11" t="str">
        <f t="shared" si="269"/>
        <v>Общий расчет. Анализ даты. Анализ даты. Символические звезды. Небесная добродетель. Нет</v>
      </c>
      <c r="C4505" s="11" t="str">
        <f>IFERROR(VLOOKUP(I4505,lvl_1[],2,FALSE),"Нет")</f>
        <v>Общий расчет</v>
      </c>
      <c r="D4505" s="11" t="str">
        <f>IFERROR(VLOOKUP(Rule!J4505,lvl_2[],2,FALSE),"Нет")</f>
        <v>Анализ даты</v>
      </c>
      <c r="E4505" s="11" t="str">
        <f>IFERROR(VLOOKUP(Rule!K4505,lvl_3[],2,FALSE),"Нет")</f>
        <v>Анализ даты</v>
      </c>
      <c r="F4505" s="11" t="str">
        <f>IFERROR(INDEX(lvl_4[],MATCH(L4505,lvl_4[ID],0),MATCH(TEXT(K4505,"##0"),lvl_4[#Headers],0)),"Нет")</f>
        <v>Символические звезды</v>
      </c>
      <c r="G4505" s="11" t="str">
        <f>IFERROR(INDEX(lvl_5[],MATCH(M4505,lvl_5[ID],0),MATCH(_xlfn.CONCAT(TEXT(K4505,"##0"),"_",TEXT(L4505,"##0")),lvl_5[#Headers],0)),"Нет")</f>
        <v>Небесная добродетель</v>
      </c>
      <c r="H4505" s="11" t="str">
        <f>IFERROR(INDEX(lvl_6[],MATCH(N4505,lvl_6[ID],0),MATCH(_xlfn.CONCAT(K4505,"_",L4505,"_",M4505),lvl_6[#Headers],0)),"Нет")</f>
        <v>Нет</v>
      </c>
      <c r="I4505" s="12">
        <v>1</v>
      </c>
      <c r="J4505" s="12">
        <v>4</v>
      </c>
      <c r="K4505" s="12">
        <v>1</v>
      </c>
      <c r="L4505" s="12">
        <v>5</v>
      </c>
      <c r="M4505" s="12">
        <v>32</v>
      </c>
      <c r="N4505" s="12">
        <v>181</v>
      </c>
      <c r="O4505" s="12">
        <f>COUNTIF($P$2:P4505,P4505)</f>
        <v>1</v>
      </c>
      <c r="P4505" s="12" t="str">
        <f t="shared" si="270"/>
        <v>1410532181</v>
      </c>
      <c r="Q4505" s="12" t="str">
        <f t="shared" si="271"/>
        <v>14105321810001</v>
      </c>
      <c r="R4505" s="20" t="s">
        <v>4126</v>
      </c>
      <c r="U4505" s="12" t="s">
        <v>100</v>
      </c>
      <c r="W4505" s="12" t="s">
        <v>863</v>
      </c>
      <c r="AP4505" s="12" t="s">
        <v>100</v>
      </c>
      <c r="AR4505" s="12" t="s">
        <v>868</v>
      </c>
      <c r="BN4505" s="12">
        <v>1</v>
      </c>
    </row>
    <row r="4506" spans="1:66" ht="45" x14ac:dyDescent="0.25">
      <c r="A4506" s="12">
        <v>1</v>
      </c>
      <c r="B4506" s="11" t="str">
        <f t="shared" si="269"/>
        <v>Общий расчет. Анализ даты. Анализ даты. Символические звезды. Небесная добродетель. Нет</v>
      </c>
      <c r="C4506" s="11" t="str">
        <f>IFERROR(VLOOKUP(I4506,lvl_1[],2,FALSE),"Нет")</f>
        <v>Общий расчет</v>
      </c>
      <c r="D4506" s="11" t="str">
        <f>IFERROR(VLOOKUP(Rule!J4506,lvl_2[],2,FALSE),"Нет")</f>
        <v>Анализ даты</v>
      </c>
      <c r="E4506" s="11" t="str">
        <f>IFERROR(VLOOKUP(Rule!K4506,lvl_3[],2,FALSE),"Нет")</f>
        <v>Анализ даты</v>
      </c>
      <c r="F4506" s="11" t="str">
        <f>IFERROR(INDEX(lvl_4[],MATCH(L4506,lvl_4[ID],0),MATCH(TEXT(K4506,"##0"),lvl_4[#Headers],0)),"Нет")</f>
        <v>Символические звезды</v>
      </c>
      <c r="G4506" s="11" t="str">
        <f>IFERROR(INDEX(lvl_5[],MATCH(M4506,lvl_5[ID],0),MATCH(_xlfn.CONCAT(TEXT(K4506,"##0"),"_",TEXT(L4506,"##0")),lvl_5[#Headers],0)),"Нет")</f>
        <v>Небесная добродетель</v>
      </c>
      <c r="H4506" s="11" t="str">
        <f>IFERROR(INDEX(lvl_6[],MATCH(N4506,lvl_6[ID],0),MATCH(_xlfn.CONCAT(K4506,"_",L4506,"_",M4506),lvl_6[#Headers],0)),"Нет")</f>
        <v>Нет</v>
      </c>
      <c r="I4506" s="12">
        <v>1</v>
      </c>
      <c r="J4506" s="12">
        <v>4</v>
      </c>
      <c r="K4506" s="12">
        <v>1</v>
      </c>
      <c r="L4506" s="12">
        <v>5</v>
      </c>
      <c r="M4506" s="12">
        <v>32</v>
      </c>
      <c r="N4506" s="12">
        <v>182</v>
      </c>
      <c r="O4506" s="12">
        <f>COUNTIF($P$2:P4506,P4506)</f>
        <v>1</v>
      </c>
      <c r="P4506" s="12" t="str">
        <f t="shared" si="270"/>
        <v>1410532182</v>
      </c>
      <c r="Q4506" s="12" t="str">
        <f t="shared" si="271"/>
        <v>14105321820001</v>
      </c>
      <c r="R4506" s="20" t="s">
        <v>4127</v>
      </c>
      <c r="U4506" s="12" t="s">
        <v>100</v>
      </c>
      <c r="W4506" s="12" t="s">
        <v>866</v>
      </c>
      <c r="AP4506" s="12" t="s">
        <v>100</v>
      </c>
      <c r="AR4506" s="12" t="s">
        <v>859</v>
      </c>
      <c r="BN4506" s="12">
        <v>1</v>
      </c>
    </row>
    <row r="4507" spans="1:66" ht="45" x14ac:dyDescent="0.25">
      <c r="A4507" s="12">
        <v>1</v>
      </c>
      <c r="B4507" s="11" t="str">
        <f t="shared" si="269"/>
        <v>Общий расчет. Анализ даты. Анализ даты. Символические звезды. Небесная добродетель. Нет</v>
      </c>
      <c r="C4507" s="11" t="str">
        <f>IFERROR(VLOOKUP(I4507,lvl_1[],2,FALSE),"Нет")</f>
        <v>Общий расчет</v>
      </c>
      <c r="D4507" s="11" t="str">
        <f>IFERROR(VLOOKUP(Rule!J4507,lvl_2[],2,FALSE),"Нет")</f>
        <v>Анализ даты</v>
      </c>
      <c r="E4507" s="11" t="str">
        <f>IFERROR(VLOOKUP(Rule!K4507,lvl_3[],2,FALSE),"Нет")</f>
        <v>Анализ даты</v>
      </c>
      <c r="F4507" s="11" t="str">
        <f>IFERROR(INDEX(lvl_4[],MATCH(L4507,lvl_4[ID],0),MATCH(TEXT(K4507,"##0"),lvl_4[#Headers],0)),"Нет")</f>
        <v>Символические звезды</v>
      </c>
      <c r="G4507" s="11" t="str">
        <f>IFERROR(INDEX(lvl_5[],MATCH(M4507,lvl_5[ID],0),MATCH(_xlfn.CONCAT(TEXT(K4507,"##0"),"_",TEXT(L4507,"##0")),lvl_5[#Headers],0)),"Нет")</f>
        <v>Небесная добродетель</v>
      </c>
      <c r="H4507" s="11" t="str">
        <f>IFERROR(INDEX(lvl_6[],MATCH(N4507,lvl_6[ID],0),MATCH(_xlfn.CONCAT(K4507,"_",L4507,"_",M4507),lvl_6[#Headers],0)),"Нет")</f>
        <v>Нет</v>
      </c>
      <c r="I4507" s="12">
        <v>1</v>
      </c>
      <c r="J4507" s="12">
        <v>4</v>
      </c>
      <c r="K4507" s="12">
        <v>1</v>
      </c>
      <c r="L4507" s="12">
        <v>5</v>
      </c>
      <c r="M4507" s="12">
        <v>32</v>
      </c>
      <c r="N4507" s="12">
        <v>183</v>
      </c>
      <c r="O4507" s="12">
        <f>COUNTIF($P$2:P4507,P4507)</f>
        <v>1</v>
      </c>
      <c r="P4507" s="12" t="str">
        <f t="shared" si="270"/>
        <v>1410532183</v>
      </c>
      <c r="Q4507" s="12" t="str">
        <f t="shared" si="271"/>
        <v>14105321830001</v>
      </c>
      <c r="R4507" s="20" t="s">
        <v>4128</v>
      </c>
      <c r="U4507" s="12" t="s">
        <v>100</v>
      </c>
      <c r="W4507" s="12" t="s">
        <v>869</v>
      </c>
      <c r="AP4507" s="12" t="s">
        <v>100</v>
      </c>
      <c r="AR4507" s="12" t="s">
        <v>862</v>
      </c>
      <c r="BN4507" s="12">
        <v>1</v>
      </c>
    </row>
    <row r="4508" spans="1:66" ht="60" x14ac:dyDescent="0.25">
      <c r="A4508" s="12">
        <v>1</v>
      </c>
      <c r="B4508" s="11" t="str">
        <f t="shared" si="269"/>
        <v>Общий расчет. Анализ даты. Анализ даты. Символические звезды. Красный луань, Красный феникс, Волшебник Любви. Нет</v>
      </c>
      <c r="C4508" s="11" t="str">
        <f>IFERROR(VLOOKUP(I4508,lvl_1[],2,FALSE),"Нет")</f>
        <v>Общий расчет</v>
      </c>
      <c r="D4508" s="11" t="str">
        <f>IFERROR(VLOOKUP(Rule!J4508,lvl_2[],2,FALSE),"Нет")</f>
        <v>Анализ даты</v>
      </c>
      <c r="E4508" s="11" t="str">
        <f>IFERROR(VLOOKUP(Rule!K4508,lvl_3[],2,FALSE),"Нет")</f>
        <v>Анализ даты</v>
      </c>
      <c r="F4508" s="11" t="str">
        <f>IFERROR(INDEX(lvl_4[],MATCH(L4508,lvl_4[ID],0),MATCH(TEXT(K4508,"##0"),lvl_4[#Headers],0)),"Нет")</f>
        <v>Символические звезды</v>
      </c>
      <c r="G4508" s="11" t="str">
        <f>IFERROR(INDEX(lvl_5[],MATCH(M4508,lvl_5[ID],0),MATCH(_xlfn.CONCAT(TEXT(K4508,"##0"),"_",TEXT(L4508,"##0")),lvl_5[#Headers],0)),"Нет")</f>
        <v>Красный луань, Красный феникс, Волшебник Любви</v>
      </c>
      <c r="H4508" s="11" t="str">
        <f>IFERROR(INDEX(lvl_6[],MATCH(N4508,lvl_6[ID],0),MATCH(_xlfn.CONCAT(K4508,"_",L4508,"_",M4508),lvl_6[#Headers],0)),"Нет")</f>
        <v>Нет</v>
      </c>
      <c r="I4508" s="12">
        <v>1</v>
      </c>
      <c r="J4508" s="12">
        <v>4</v>
      </c>
      <c r="K4508" s="12">
        <v>1</v>
      </c>
      <c r="L4508" s="12">
        <v>5</v>
      </c>
      <c r="M4508" s="12">
        <v>10</v>
      </c>
      <c r="N4508" s="12">
        <v>184</v>
      </c>
      <c r="O4508" s="12">
        <f>COUNTIF($P$2:P4508,P4508)</f>
        <v>1</v>
      </c>
      <c r="P4508" s="12" t="str">
        <f t="shared" si="270"/>
        <v>1410510184</v>
      </c>
      <c r="Q4508" s="12" t="str">
        <f t="shared" si="271"/>
        <v>14105101840001</v>
      </c>
      <c r="R4508" s="20" t="s">
        <v>3594</v>
      </c>
      <c r="AB4508" s="12" t="s">
        <v>100</v>
      </c>
      <c r="AD4508" s="12" t="s">
        <v>869</v>
      </c>
      <c r="AI4508" s="12" t="s">
        <v>100</v>
      </c>
      <c r="AK4508" s="12" t="s">
        <v>860</v>
      </c>
      <c r="BN4508" s="12">
        <v>1</v>
      </c>
    </row>
    <row r="4509" spans="1:66" ht="60" x14ac:dyDescent="0.25">
      <c r="A4509" s="12">
        <v>1</v>
      </c>
      <c r="B4509" s="11" t="str">
        <f t="shared" si="269"/>
        <v>Общий расчет. Анализ даты. Анализ даты. Символические звезды. Красный луань, Красный феникс, Волшебник Любви. Нет</v>
      </c>
      <c r="C4509" s="11" t="str">
        <f>IFERROR(VLOOKUP(I4509,lvl_1[],2,FALSE),"Нет")</f>
        <v>Общий расчет</v>
      </c>
      <c r="D4509" s="11" t="str">
        <f>IFERROR(VLOOKUP(Rule!J4509,lvl_2[],2,FALSE),"Нет")</f>
        <v>Анализ даты</v>
      </c>
      <c r="E4509" s="11" t="str">
        <f>IFERROR(VLOOKUP(Rule!K4509,lvl_3[],2,FALSE),"Нет")</f>
        <v>Анализ даты</v>
      </c>
      <c r="F4509" s="11" t="str">
        <f>IFERROR(INDEX(lvl_4[],MATCH(L4509,lvl_4[ID],0),MATCH(TEXT(K4509,"##0"),lvl_4[#Headers],0)),"Нет")</f>
        <v>Символические звезды</v>
      </c>
      <c r="G4509" s="11" t="str">
        <f>IFERROR(INDEX(lvl_5[],MATCH(M4509,lvl_5[ID],0),MATCH(_xlfn.CONCAT(TEXT(K4509,"##0"),"_",TEXT(L4509,"##0")),lvl_5[#Headers],0)),"Нет")</f>
        <v>Красный луань, Красный феникс, Волшебник Любви</v>
      </c>
      <c r="H4509" s="11" t="str">
        <f>IFERROR(INDEX(lvl_6[],MATCH(N4509,lvl_6[ID],0),MATCH(_xlfn.CONCAT(K4509,"_",L4509,"_",M4509),lvl_6[#Headers],0)),"Нет")</f>
        <v>Нет</v>
      </c>
      <c r="I4509" s="12">
        <v>1</v>
      </c>
      <c r="J4509" s="12">
        <v>4</v>
      </c>
      <c r="K4509" s="12">
        <v>1</v>
      </c>
      <c r="L4509" s="12">
        <v>5</v>
      </c>
      <c r="M4509" s="12">
        <v>10</v>
      </c>
      <c r="N4509" s="12">
        <v>185</v>
      </c>
      <c r="O4509" s="12">
        <f>COUNTIF($P$2:P4509,P4509)</f>
        <v>1</v>
      </c>
      <c r="P4509" s="12" t="str">
        <f t="shared" si="270"/>
        <v>1410510185</v>
      </c>
      <c r="Q4509" s="12" t="str">
        <f t="shared" si="271"/>
        <v>14105101850001</v>
      </c>
      <c r="R4509" s="20" t="s">
        <v>3595</v>
      </c>
      <c r="AB4509" s="12" t="s">
        <v>100</v>
      </c>
      <c r="AD4509" s="12" t="s">
        <v>870</v>
      </c>
      <c r="AI4509" s="12" t="s">
        <v>100</v>
      </c>
      <c r="AK4509" s="12" t="s">
        <v>859</v>
      </c>
      <c r="BN4509" s="12">
        <v>1</v>
      </c>
    </row>
    <row r="4510" spans="1:66" ht="60" x14ac:dyDescent="0.25">
      <c r="A4510" s="12">
        <v>1</v>
      </c>
      <c r="B4510" s="11" t="str">
        <f t="shared" si="269"/>
        <v>Общий расчет. Анализ даты. Анализ даты. Символические звезды. Красный луань, Красный феникс, Волшебник Любви. Нет</v>
      </c>
      <c r="C4510" s="11" t="str">
        <f>IFERROR(VLOOKUP(I4510,lvl_1[],2,FALSE),"Нет")</f>
        <v>Общий расчет</v>
      </c>
      <c r="D4510" s="11" t="str">
        <f>IFERROR(VLOOKUP(Rule!J4510,lvl_2[],2,FALSE),"Нет")</f>
        <v>Анализ даты</v>
      </c>
      <c r="E4510" s="11" t="str">
        <f>IFERROR(VLOOKUP(Rule!K4510,lvl_3[],2,FALSE),"Нет")</f>
        <v>Анализ даты</v>
      </c>
      <c r="F4510" s="11" t="str">
        <f>IFERROR(INDEX(lvl_4[],MATCH(L4510,lvl_4[ID],0),MATCH(TEXT(K4510,"##0"),lvl_4[#Headers],0)),"Нет")</f>
        <v>Символические звезды</v>
      </c>
      <c r="G4510" s="11" t="str">
        <f>IFERROR(INDEX(lvl_5[],MATCH(M4510,lvl_5[ID],0),MATCH(_xlfn.CONCAT(TEXT(K4510,"##0"),"_",TEXT(L4510,"##0")),lvl_5[#Headers],0)),"Нет")</f>
        <v>Красный луань, Красный феникс, Волшебник Любви</v>
      </c>
      <c r="H4510" s="11" t="str">
        <f>IFERROR(INDEX(lvl_6[],MATCH(N4510,lvl_6[ID],0),MATCH(_xlfn.CONCAT(K4510,"_",L4510,"_",M4510),lvl_6[#Headers],0)),"Нет")</f>
        <v>Нет</v>
      </c>
      <c r="I4510" s="12">
        <v>1</v>
      </c>
      <c r="J4510" s="12">
        <v>4</v>
      </c>
      <c r="K4510" s="12">
        <v>1</v>
      </c>
      <c r="L4510" s="12">
        <v>5</v>
      </c>
      <c r="M4510" s="12">
        <v>10</v>
      </c>
      <c r="N4510" s="12">
        <v>186</v>
      </c>
      <c r="O4510" s="12">
        <f>COUNTIF($P$2:P4510,P4510)</f>
        <v>1</v>
      </c>
      <c r="P4510" s="12" t="str">
        <f t="shared" si="270"/>
        <v>1410510186</v>
      </c>
      <c r="Q4510" s="12" t="str">
        <f t="shared" si="271"/>
        <v>14105101860001</v>
      </c>
      <c r="R4510" s="20" t="s">
        <v>3596</v>
      </c>
      <c r="AB4510" s="12" t="s">
        <v>100</v>
      </c>
      <c r="AD4510" s="12" t="s">
        <v>859</v>
      </c>
      <c r="AI4510" s="12" t="s">
        <v>100</v>
      </c>
      <c r="AK4510" s="12" t="s">
        <v>870</v>
      </c>
      <c r="BN4510" s="12">
        <v>1</v>
      </c>
    </row>
    <row r="4511" spans="1:66" ht="60" x14ac:dyDescent="0.25">
      <c r="A4511" s="12">
        <v>1</v>
      </c>
      <c r="B4511" s="11" t="str">
        <f t="shared" si="269"/>
        <v>Общий расчет. Анализ даты. Анализ даты. Символические звезды. Красный луань, Красный феникс, Волшебник Любви. Нет</v>
      </c>
      <c r="C4511" s="11" t="str">
        <f>IFERROR(VLOOKUP(I4511,lvl_1[],2,FALSE),"Нет")</f>
        <v>Общий расчет</v>
      </c>
      <c r="D4511" s="11" t="str">
        <f>IFERROR(VLOOKUP(Rule!J4511,lvl_2[],2,FALSE),"Нет")</f>
        <v>Анализ даты</v>
      </c>
      <c r="E4511" s="11" t="str">
        <f>IFERROR(VLOOKUP(Rule!K4511,lvl_3[],2,FALSE),"Нет")</f>
        <v>Анализ даты</v>
      </c>
      <c r="F4511" s="11" t="str">
        <f>IFERROR(INDEX(lvl_4[],MATCH(L4511,lvl_4[ID],0),MATCH(TEXT(K4511,"##0"),lvl_4[#Headers],0)),"Нет")</f>
        <v>Символические звезды</v>
      </c>
      <c r="G4511" s="11" t="str">
        <f>IFERROR(INDEX(lvl_5[],MATCH(M4511,lvl_5[ID],0),MATCH(_xlfn.CONCAT(TEXT(K4511,"##0"),"_",TEXT(L4511,"##0")),lvl_5[#Headers],0)),"Нет")</f>
        <v>Красный луань, Красный феникс, Волшебник Любви</v>
      </c>
      <c r="H4511" s="11" t="str">
        <f>IFERROR(INDEX(lvl_6[],MATCH(N4511,lvl_6[ID],0),MATCH(_xlfn.CONCAT(K4511,"_",L4511,"_",M4511),lvl_6[#Headers],0)),"Нет")</f>
        <v>Нет</v>
      </c>
      <c r="I4511" s="12">
        <v>1</v>
      </c>
      <c r="J4511" s="12">
        <v>4</v>
      </c>
      <c r="K4511" s="12">
        <v>1</v>
      </c>
      <c r="L4511" s="12">
        <v>5</v>
      </c>
      <c r="M4511" s="12">
        <v>10</v>
      </c>
      <c r="N4511" s="12">
        <v>187</v>
      </c>
      <c r="O4511" s="12">
        <f>COUNTIF($P$2:P4511,P4511)</f>
        <v>1</v>
      </c>
      <c r="P4511" s="12" t="str">
        <f t="shared" si="270"/>
        <v>1410510187</v>
      </c>
      <c r="Q4511" s="12" t="str">
        <f t="shared" si="271"/>
        <v>14105101870001</v>
      </c>
      <c r="R4511" s="20" t="s">
        <v>3597</v>
      </c>
      <c r="AB4511" s="12" t="s">
        <v>100</v>
      </c>
      <c r="AD4511" s="12" t="s">
        <v>860</v>
      </c>
      <c r="AI4511" s="12" t="s">
        <v>100</v>
      </c>
      <c r="AK4511" s="12" t="s">
        <v>869</v>
      </c>
      <c r="BN4511" s="12">
        <v>1</v>
      </c>
    </row>
    <row r="4512" spans="1:66" ht="60" x14ac:dyDescent="0.25">
      <c r="A4512" s="12">
        <v>1</v>
      </c>
      <c r="B4512" s="11" t="str">
        <f t="shared" si="269"/>
        <v>Общий расчет. Анализ даты. Анализ даты. Символические звезды. Красный луань, Красный феникс, Волшебник Любви. Нет</v>
      </c>
      <c r="C4512" s="11" t="str">
        <f>IFERROR(VLOOKUP(I4512,lvl_1[],2,FALSE),"Нет")</f>
        <v>Общий расчет</v>
      </c>
      <c r="D4512" s="11" t="str">
        <f>IFERROR(VLOOKUP(Rule!J4512,lvl_2[],2,FALSE),"Нет")</f>
        <v>Анализ даты</v>
      </c>
      <c r="E4512" s="11" t="str">
        <f>IFERROR(VLOOKUP(Rule!K4512,lvl_3[],2,FALSE),"Нет")</f>
        <v>Анализ даты</v>
      </c>
      <c r="F4512" s="11" t="str">
        <f>IFERROR(INDEX(lvl_4[],MATCH(L4512,lvl_4[ID],0),MATCH(TEXT(K4512,"##0"),lvl_4[#Headers],0)),"Нет")</f>
        <v>Символические звезды</v>
      </c>
      <c r="G4512" s="11" t="str">
        <f>IFERROR(INDEX(lvl_5[],MATCH(M4512,lvl_5[ID],0),MATCH(_xlfn.CONCAT(TEXT(K4512,"##0"),"_",TEXT(L4512,"##0")),lvl_5[#Headers],0)),"Нет")</f>
        <v>Красный луань, Красный феникс, Волшебник Любви</v>
      </c>
      <c r="H4512" s="11" t="str">
        <f>IFERROR(INDEX(lvl_6[],MATCH(N4512,lvl_6[ID],0),MATCH(_xlfn.CONCAT(K4512,"_",L4512,"_",M4512),lvl_6[#Headers],0)),"Нет")</f>
        <v>Нет</v>
      </c>
      <c r="I4512" s="12">
        <v>1</v>
      </c>
      <c r="J4512" s="12">
        <v>4</v>
      </c>
      <c r="K4512" s="12">
        <v>1</v>
      </c>
      <c r="L4512" s="12">
        <v>5</v>
      </c>
      <c r="M4512" s="12">
        <v>10</v>
      </c>
      <c r="N4512" s="12">
        <v>188</v>
      </c>
      <c r="O4512" s="12">
        <f>COUNTIF($P$2:P4512,P4512)</f>
        <v>1</v>
      </c>
      <c r="P4512" s="12" t="str">
        <f t="shared" si="270"/>
        <v>1410510188</v>
      </c>
      <c r="Q4512" s="12" t="str">
        <f t="shared" si="271"/>
        <v>14105101880001</v>
      </c>
      <c r="R4512" s="20" t="s">
        <v>3598</v>
      </c>
      <c r="AB4512" s="12" t="s">
        <v>100</v>
      </c>
      <c r="AD4512" s="12" t="s">
        <v>861</v>
      </c>
      <c r="AI4512" s="12" t="s">
        <v>100</v>
      </c>
      <c r="AK4512" s="12" t="s">
        <v>868</v>
      </c>
      <c r="BN4512" s="12">
        <v>1</v>
      </c>
    </row>
    <row r="4513" spans="1:66" ht="60" x14ac:dyDescent="0.25">
      <c r="A4513" s="12">
        <v>1</v>
      </c>
      <c r="B4513" s="11" t="str">
        <f t="shared" si="269"/>
        <v>Общий расчет. Анализ даты. Анализ даты. Символические звезды. Красный луань, Красный феникс, Волшебник Любви. Нет</v>
      </c>
      <c r="C4513" s="11" t="str">
        <f>IFERROR(VLOOKUP(I4513,lvl_1[],2,FALSE),"Нет")</f>
        <v>Общий расчет</v>
      </c>
      <c r="D4513" s="11" t="str">
        <f>IFERROR(VLOOKUP(Rule!J4513,lvl_2[],2,FALSE),"Нет")</f>
        <v>Анализ даты</v>
      </c>
      <c r="E4513" s="11" t="str">
        <f>IFERROR(VLOOKUP(Rule!K4513,lvl_3[],2,FALSE),"Нет")</f>
        <v>Анализ даты</v>
      </c>
      <c r="F4513" s="11" t="str">
        <f>IFERROR(INDEX(lvl_4[],MATCH(L4513,lvl_4[ID],0),MATCH(TEXT(K4513,"##0"),lvl_4[#Headers],0)),"Нет")</f>
        <v>Символические звезды</v>
      </c>
      <c r="G4513" s="11" t="str">
        <f>IFERROR(INDEX(lvl_5[],MATCH(M4513,lvl_5[ID],0),MATCH(_xlfn.CONCAT(TEXT(K4513,"##0"),"_",TEXT(L4513,"##0")),lvl_5[#Headers],0)),"Нет")</f>
        <v>Красный луань, Красный феникс, Волшебник Любви</v>
      </c>
      <c r="H4513" s="11" t="str">
        <f>IFERROR(INDEX(lvl_6[],MATCH(N4513,lvl_6[ID],0),MATCH(_xlfn.CONCAT(K4513,"_",L4513,"_",M4513),lvl_6[#Headers],0)),"Нет")</f>
        <v>Нет</v>
      </c>
      <c r="I4513" s="12">
        <v>1</v>
      </c>
      <c r="J4513" s="12">
        <v>4</v>
      </c>
      <c r="K4513" s="12">
        <v>1</v>
      </c>
      <c r="L4513" s="12">
        <v>5</v>
      </c>
      <c r="M4513" s="12">
        <v>10</v>
      </c>
      <c r="N4513" s="12">
        <v>189</v>
      </c>
      <c r="O4513" s="12">
        <f>COUNTIF($P$2:P4513,P4513)</f>
        <v>1</v>
      </c>
      <c r="P4513" s="12" t="str">
        <f t="shared" si="270"/>
        <v>1410510189</v>
      </c>
      <c r="Q4513" s="12" t="str">
        <f t="shared" si="271"/>
        <v>14105101890001</v>
      </c>
      <c r="R4513" s="20" t="s">
        <v>3599</v>
      </c>
      <c r="AB4513" s="12" t="s">
        <v>100</v>
      </c>
      <c r="AD4513" s="12" t="s">
        <v>862</v>
      </c>
      <c r="AI4513" s="12" t="s">
        <v>100</v>
      </c>
      <c r="AK4513" s="12" t="s">
        <v>867</v>
      </c>
      <c r="BN4513" s="12">
        <v>1</v>
      </c>
    </row>
    <row r="4514" spans="1:66" ht="60" x14ac:dyDescent="0.25">
      <c r="A4514" s="12">
        <v>1</v>
      </c>
      <c r="B4514" s="11" t="str">
        <f t="shared" si="269"/>
        <v>Общий расчет. Анализ даты. Анализ даты. Символические звезды. Красный луань, Красный феникс, Волшебник Любви. Нет</v>
      </c>
      <c r="C4514" s="11" t="str">
        <f>IFERROR(VLOOKUP(I4514,lvl_1[],2,FALSE),"Нет")</f>
        <v>Общий расчет</v>
      </c>
      <c r="D4514" s="11" t="str">
        <f>IFERROR(VLOOKUP(Rule!J4514,lvl_2[],2,FALSE),"Нет")</f>
        <v>Анализ даты</v>
      </c>
      <c r="E4514" s="11" t="str">
        <f>IFERROR(VLOOKUP(Rule!K4514,lvl_3[],2,FALSE),"Нет")</f>
        <v>Анализ даты</v>
      </c>
      <c r="F4514" s="11" t="str">
        <f>IFERROR(INDEX(lvl_4[],MATCH(L4514,lvl_4[ID],0),MATCH(TEXT(K4514,"##0"),lvl_4[#Headers],0)),"Нет")</f>
        <v>Символические звезды</v>
      </c>
      <c r="G4514" s="11" t="str">
        <f>IFERROR(INDEX(lvl_5[],MATCH(M4514,lvl_5[ID],0),MATCH(_xlfn.CONCAT(TEXT(K4514,"##0"),"_",TEXT(L4514,"##0")),lvl_5[#Headers],0)),"Нет")</f>
        <v>Красный луань, Красный феникс, Волшебник Любви</v>
      </c>
      <c r="H4514" s="11" t="str">
        <f>IFERROR(INDEX(lvl_6[],MATCH(N4514,lvl_6[ID],0),MATCH(_xlfn.CONCAT(K4514,"_",L4514,"_",M4514),lvl_6[#Headers],0)),"Нет")</f>
        <v>Нет</v>
      </c>
      <c r="I4514" s="12">
        <v>1</v>
      </c>
      <c r="J4514" s="12">
        <v>4</v>
      </c>
      <c r="K4514" s="12">
        <v>1</v>
      </c>
      <c r="L4514" s="12">
        <v>5</v>
      </c>
      <c r="M4514" s="12">
        <v>10</v>
      </c>
      <c r="N4514" s="12">
        <v>190</v>
      </c>
      <c r="O4514" s="12">
        <f>COUNTIF($P$2:P4514,P4514)</f>
        <v>1</v>
      </c>
      <c r="P4514" s="12" t="str">
        <f t="shared" si="270"/>
        <v>1410510190</v>
      </c>
      <c r="Q4514" s="12" t="str">
        <f t="shared" si="271"/>
        <v>14105101900001</v>
      </c>
      <c r="R4514" s="20" t="s">
        <v>3600</v>
      </c>
      <c r="AB4514" s="12" t="s">
        <v>100</v>
      </c>
      <c r="AD4514" s="12" t="s">
        <v>863</v>
      </c>
      <c r="AI4514" s="12" t="s">
        <v>100</v>
      </c>
      <c r="AK4514" s="12" t="s">
        <v>866</v>
      </c>
      <c r="BN4514" s="12">
        <v>1</v>
      </c>
    </row>
    <row r="4515" spans="1:66" ht="60" x14ac:dyDescent="0.25">
      <c r="A4515" s="12">
        <v>1</v>
      </c>
      <c r="B4515" s="11" t="str">
        <f t="shared" si="269"/>
        <v>Общий расчет. Анализ даты. Анализ даты. Символические звезды. Красный луань, Красный феникс, Волшебник Любви. Нет</v>
      </c>
      <c r="C4515" s="11" t="str">
        <f>IFERROR(VLOOKUP(I4515,lvl_1[],2,FALSE),"Нет")</f>
        <v>Общий расчет</v>
      </c>
      <c r="D4515" s="11" t="str">
        <f>IFERROR(VLOOKUP(Rule!J4515,lvl_2[],2,FALSE),"Нет")</f>
        <v>Анализ даты</v>
      </c>
      <c r="E4515" s="11" t="str">
        <f>IFERROR(VLOOKUP(Rule!K4515,lvl_3[],2,FALSE),"Нет")</f>
        <v>Анализ даты</v>
      </c>
      <c r="F4515" s="11" t="str">
        <f>IFERROR(INDEX(lvl_4[],MATCH(L4515,lvl_4[ID],0),MATCH(TEXT(K4515,"##0"),lvl_4[#Headers],0)),"Нет")</f>
        <v>Символические звезды</v>
      </c>
      <c r="G4515" s="11" t="str">
        <f>IFERROR(INDEX(lvl_5[],MATCH(M4515,lvl_5[ID],0),MATCH(_xlfn.CONCAT(TEXT(K4515,"##0"),"_",TEXT(L4515,"##0")),lvl_5[#Headers],0)),"Нет")</f>
        <v>Красный луань, Красный феникс, Волшебник Любви</v>
      </c>
      <c r="H4515" s="11" t="str">
        <f>IFERROR(INDEX(lvl_6[],MATCH(N4515,lvl_6[ID],0),MATCH(_xlfn.CONCAT(K4515,"_",L4515,"_",M4515),lvl_6[#Headers],0)),"Нет")</f>
        <v>Нет</v>
      </c>
      <c r="I4515" s="12">
        <v>1</v>
      </c>
      <c r="J4515" s="12">
        <v>4</v>
      </c>
      <c r="K4515" s="12">
        <v>1</v>
      </c>
      <c r="L4515" s="12">
        <v>5</v>
      </c>
      <c r="M4515" s="12">
        <v>10</v>
      </c>
      <c r="N4515" s="12">
        <v>191</v>
      </c>
      <c r="O4515" s="12">
        <f>COUNTIF($P$2:P4515,P4515)</f>
        <v>1</v>
      </c>
      <c r="P4515" s="12" t="str">
        <f t="shared" si="270"/>
        <v>1410510191</v>
      </c>
      <c r="Q4515" s="12" t="str">
        <f t="shared" si="271"/>
        <v>14105101910001</v>
      </c>
      <c r="R4515" s="20" t="s">
        <v>3601</v>
      </c>
      <c r="AB4515" s="12" t="s">
        <v>100</v>
      </c>
      <c r="AD4515" s="12" t="s">
        <v>864</v>
      </c>
      <c r="AI4515" s="12" t="s">
        <v>100</v>
      </c>
      <c r="AK4515" s="12" t="s">
        <v>865</v>
      </c>
      <c r="BN4515" s="12">
        <v>1</v>
      </c>
    </row>
    <row r="4516" spans="1:66" ht="60" x14ac:dyDescent="0.25">
      <c r="A4516" s="12">
        <v>1</v>
      </c>
      <c r="B4516" s="11" t="str">
        <f t="shared" si="269"/>
        <v>Общий расчет. Анализ даты. Анализ даты. Символические звезды. Красный луань, Красный феникс, Волшебник Любви. Нет</v>
      </c>
      <c r="C4516" s="11" t="str">
        <f>IFERROR(VLOOKUP(I4516,lvl_1[],2,FALSE),"Нет")</f>
        <v>Общий расчет</v>
      </c>
      <c r="D4516" s="11" t="str">
        <f>IFERROR(VLOOKUP(Rule!J4516,lvl_2[],2,FALSE),"Нет")</f>
        <v>Анализ даты</v>
      </c>
      <c r="E4516" s="11" t="str">
        <f>IFERROR(VLOOKUP(Rule!K4516,lvl_3[],2,FALSE),"Нет")</f>
        <v>Анализ даты</v>
      </c>
      <c r="F4516" s="11" t="str">
        <f>IFERROR(INDEX(lvl_4[],MATCH(L4516,lvl_4[ID],0),MATCH(TEXT(K4516,"##0"),lvl_4[#Headers],0)),"Нет")</f>
        <v>Символические звезды</v>
      </c>
      <c r="G4516" s="11" t="str">
        <f>IFERROR(INDEX(lvl_5[],MATCH(M4516,lvl_5[ID],0),MATCH(_xlfn.CONCAT(TEXT(K4516,"##0"),"_",TEXT(L4516,"##0")),lvl_5[#Headers],0)),"Нет")</f>
        <v>Красный луань, Красный феникс, Волшебник Любви</v>
      </c>
      <c r="H4516" s="11" t="str">
        <f>IFERROR(INDEX(lvl_6[],MATCH(N4516,lvl_6[ID],0),MATCH(_xlfn.CONCAT(K4516,"_",L4516,"_",M4516),lvl_6[#Headers],0)),"Нет")</f>
        <v>Нет</v>
      </c>
      <c r="I4516" s="12">
        <v>1</v>
      </c>
      <c r="J4516" s="12">
        <v>4</v>
      </c>
      <c r="K4516" s="12">
        <v>1</v>
      </c>
      <c r="L4516" s="12">
        <v>5</v>
      </c>
      <c r="M4516" s="12">
        <v>10</v>
      </c>
      <c r="N4516" s="12">
        <v>192</v>
      </c>
      <c r="O4516" s="12">
        <f>COUNTIF($P$2:P4516,P4516)</f>
        <v>1</v>
      </c>
      <c r="P4516" s="12" t="str">
        <f t="shared" si="270"/>
        <v>1410510192</v>
      </c>
      <c r="Q4516" s="12" t="str">
        <f t="shared" si="271"/>
        <v>14105101920001</v>
      </c>
      <c r="R4516" s="20" t="s">
        <v>3602</v>
      </c>
      <c r="AB4516" s="12" t="s">
        <v>100</v>
      </c>
      <c r="AD4516" s="12" t="s">
        <v>865</v>
      </c>
      <c r="AI4516" s="12" t="s">
        <v>100</v>
      </c>
      <c r="AK4516" s="12" t="s">
        <v>864</v>
      </c>
      <c r="BN4516" s="12">
        <v>1</v>
      </c>
    </row>
    <row r="4517" spans="1:66" ht="60" x14ac:dyDescent="0.25">
      <c r="A4517" s="12">
        <v>1</v>
      </c>
      <c r="B4517" s="11" t="str">
        <f t="shared" ref="B4517:B4580" si="272">_xlfn.CONCAT(C4517,". ", D4517,". ", E4517,". ", F4517,". ", G4517,". ", H4517)</f>
        <v>Общий расчет. Анализ даты. Анализ даты. Символические звезды. Красный луань, Красный феникс, Волшебник Любви. Нет</v>
      </c>
      <c r="C4517" s="11" t="str">
        <f>IFERROR(VLOOKUP(I4517,lvl_1[],2,FALSE),"Нет")</f>
        <v>Общий расчет</v>
      </c>
      <c r="D4517" s="11" t="str">
        <f>IFERROR(VLOOKUP(Rule!J4517,lvl_2[],2,FALSE),"Нет")</f>
        <v>Анализ даты</v>
      </c>
      <c r="E4517" s="11" t="str">
        <f>IFERROR(VLOOKUP(Rule!K4517,lvl_3[],2,FALSE),"Нет")</f>
        <v>Анализ даты</v>
      </c>
      <c r="F4517" s="11" t="str">
        <f>IFERROR(INDEX(lvl_4[],MATCH(L4517,lvl_4[ID],0),MATCH(TEXT(K4517,"##0"),lvl_4[#Headers],0)),"Нет")</f>
        <v>Символические звезды</v>
      </c>
      <c r="G4517" s="11" t="str">
        <f>IFERROR(INDEX(lvl_5[],MATCH(M4517,lvl_5[ID],0),MATCH(_xlfn.CONCAT(TEXT(K4517,"##0"),"_",TEXT(L4517,"##0")),lvl_5[#Headers],0)),"Нет")</f>
        <v>Красный луань, Красный феникс, Волшебник Любви</v>
      </c>
      <c r="H4517" s="11" t="str">
        <f>IFERROR(INDEX(lvl_6[],MATCH(N4517,lvl_6[ID],0),MATCH(_xlfn.CONCAT(K4517,"_",L4517,"_",M4517),lvl_6[#Headers],0)),"Нет")</f>
        <v>Нет</v>
      </c>
      <c r="I4517" s="12">
        <v>1</v>
      </c>
      <c r="J4517" s="12">
        <v>4</v>
      </c>
      <c r="K4517" s="12">
        <v>1</v>
      </c>
      <c r="L4517" s="12">
        <v>5</v>
      </c>
      <c r="M4517" s="12">
        <v>10</v>
      </c>
      <c r="N4517" s="12">
        <v>193</v>
      </c>
      <c r="O4517" s="12">
        <f>COUNTIF($P$2:P4517,P4517)</f>
        <v>1</v>
      </c>
      <c r="P4517" s="12" t="str">
        <f t="shared" ref="P4517:P4580" si="273">_xlfn.CONCAT(I4517,
J4517,
K4517,
IF(LEN(L4517)=1,_xlfn.CONCAT(0,L4517),L4517),
IF(LEN(M4517)=1,_xlfn.CONCAT(0,M4517),M4517),
IF(LEN(N4517)=1,_xlfn.CONCAT(0,N4517),N4517))</f>
        <v>1410510193</v>
      </c>
      <c r="Q4517" s="12" t="str">
        <f t="shared" ref="Q4517:Q4580" si="274">_xlfn.CONCAT(I4517,
J4517,
K4517,
IF(LEN(L4517)=1,_xlfn.CONCAT(0,L4517),L4517),
IF(LEN(M4517)=1,_xlfn.CONCAT(0,M4517),M4517),
IF(LEN(N4517)=1,_xlfn.CONCAT(0,N4517),N4517),
IF(LEN(O4517)=1,_xlfn.CONCAT("000",O4517),IF(LEN(O4517)=2,_xlfn.CONCAT("00",O4517),IF(LEN(O4517)=3,_xlfn.CONCAT(0,O4517),O4517))))</f>
        <v>14105101930001</v>
      </c>
      <c r="R4517" s="20" t="s">
        <v>3603</v>
      </c>
      <c r="AB4517" s="12" t="s">
        <v>100</v>
      </c>
      <c r="AD4517" s="12" t="s">
        <v>866</v>
      </c>
      <c r="AI4517" s="12" t="s">
        <v>100</v>
      </c>
      <c r="AK4517" s="12" t="s">
        <v>863</v>
      </c>
      <c r="BN4517" s="12">
        <v>1</v>
      </c>
    </row>
    <row r="4518" spans="1:66" ht="60" x14ac:dyDescent="0.25">
      <c r="A4518" s="12">
        <v>1</v>
      </c>
      <c r="B4518" s="11" t="str">
        <f t="shared" si="272"/>
        <v>Общий расчет. Анализ даты. Анализ даты. Символические звезды. Красный луань, Красный феникс, Волшебник Любви. Нет</v>
      </c>
      <c r="C4518" s="11" t="str">
        <f>IFERROR(VLOOKUP(I4518,lvl_1[],2,FALSE),"Нет")</f>
        <v>Общий расчет</v>
      </c>
      <c r="D4518" s="11" t="str">
        <f>IFERROR(VLOOKUP(Rule!J4518,lvl_2[],2,FALSE),"Нет")</f>
        <v>Анализ даты</v>
      </c>
      <c r="E4518" s="11" t="str">
        <f>IFERROR(VLOOKUP(Rule!K4518,lvl_3[],2,FALSE),"Нет")</f>
        <v>Анализ даты</v>
      </c>
      <c r="F4518" s="11" t="str">
        <f>IFERROR(INDEX(lvl_4[],MATCH(L4518,lvl_4[ID],0),MATCH(TEXT(K4518,"##0"),lvl_4[#Headers],0)),"Нет")</f>
        <v>Символические звезды</v>
      </c>
      <c r="G4518" s="11" t="str">
        <f>IFERROR(INDEX(lvl_5[],MATCH(M4518,lvl_5[ID],0),MATCH(_xlfn.CONCAT(TEXT(K4518,"##0"),"_",TEXT(L4518,"##0")),lvl_5[#Headers],0)),"Нет")</f>
        <v>Красный луань, Красный феникс, Волшебник Любви</v>
      </c>
      <c r="H4518" s="11" t="str">
        <f>IFERROR(INDEX(lvl_6[],MATCH(N4518,lvl_6[ID],0),MATCH(_xlfn.CONCAT(K4518,"_",L4518,"_",M4518),lvl_6[#Headers],0)),"Нет")</f>
        <v>Нет</v>
      </c>
      <c r="I4518" s="12">
        <v>1</v>
      </c>
      <c r="J4518" s="12">
        <v>4</v>
      </c>
      <c r="K4518" s="12">
        <v>1</v>
      </c>
      <c r="L4518" s="12">
        <v>5</v>
      </c>
      <c r="M4518" s="12">
        <v>10</v>
      </c>
      <c r="N4518" s="12">
        <v>194</v>
      </c>
      <c r="O4518" s="12">
        <f>COUNTIF($P$2:P4518,P4518)</f>
        <v>1</v>
      </c>
      <c r="P4518" s="12" t="str">
        <f t="shared" si="273"/>
        <v>1410510194</v>
      </c>
      <c r="Q4518" s="12" t="str">
        <f t="shared" si="274"/>
        <v>14105101940001</v>
      </c>
      <c r="R4518" s="20" t="s">
        <v>3604</v>
      </c>
      <c r="AB4518" s="12" t="s">
        <v>100</v>
      </c>
      <c r="AD4518" s="12" t="s">
        <v>867</v>
      </c>
      <c r="AI4518" s="12" t="s">
        <v>100</v>
      </c>
      <c r="AK4518" s="12" t="s">
        <v>862</v>
      </c>
      <c r="BN4518" s="12">
        <v>1</v>
      </c>
    </row>
    <row r="4519" spans="1:66" ht="60" x14ac:dyDescent="0.25">
      <c r="A4519" s="12">
        <v>1</v>
      </c>
      <c r="B4519" s="11" t="str">
        <f t="shared" si="272"/>
        <v>Общий расчет. Анализ даты. Анализ даты. Символические звезды. Красный луань, Красный феникс, Волшебник Любви. Нет</v>
      </c>
      <c r="C4519" s="11" t="str">
        <f>IFERROR(VLOOKUP(I4519,lvl_1[],2,FALSE),"Нет")</f>
        <v>Общий расчет</v>
      </c>
      <c r="D4519" s="11" t="str">
        <f>IFERROR(VLOOKUP(Rule!J4519,lvl_2[],2,FALSE),"Нет")</f>
        <v>Анализ даты</v>
      </c>
      <c r="E4519" s="11" t="str">
        <f>IFERROR(VLOOKUP(Rule!K4519,lvl_3[],2,FALSE),"Нет")</f>
        <v>Анализ даты</v>
      </c>
      <c r="F4519" s="11" t="str">
        <f>IFERROR(INDEX(lvl_4[],MATCH(L4519,lvl_4[ID],0),MATCH(TEXT(K4519,"##0"),lvl_4[#Headers],0)),"Нет")</f>
        <v>Символические звезды</v>
      </c>
      <c r="G4519" s="11" t="str">
        <f>IFERROR(INDEX(lvl_5[],MATCH(M4519,lvl_5[ID],0),MATCH(_xlfn.CONCAT(TEXT(K4519,"##0"),"_",TEXT(L4519,"##0")),lvl_5[#Headers],0)),"Нет")</f>
        <v>Красный луань, Красный феникс, Волшебник Любви</v>
      </c>
      <c r="H4519" s="11" t="str">
        <f>IFERROR(INDEX(lvl_6[],MATCH(N4519,lvl_6[ID],0),MATCH(_xlfn.CONCAT(K4519,"_",L4519,"_",M4519),lvl_6[#Headers],0)),"Нет")</f>
        <v>Нет</v>
      </c>
      <c r="I4519" s="12">
        <v>1</v>
      </c>
      <c r="J4519" s="12">
        <v>4</v>
      </c>
      <c r="K4519" s="12">
        <v>1</v>
      </c>
      <c r="L4519" s="12">
        <v>5</v>
      </c>
      <c r="M4519" s="12">
        <v>10</v>
      </c>
      <c r="N4519" s="12">
        <v>195</v>
      </c>
      <c r="O4519" s="12">
        <f>COUNTIF($P$2:P4519,P4519)</f>
        <v>1</v>
      </c>
      <c r="P4519" s="12" t="str">
        <f t="shared" si="273"/>
        <v>1410510195</v>
      </c>
      <c r="Q4519" s="12" t="str">
        <f t="shared" si="274"/>
        <v>14105101950001</v>
      </c>
      <c r="R4519" s="20" t="s">
        <v>3605</v>
      </c>
      <c r="AB4519" s="12" t="s">
        <v>100</v>
      </c>
      <c r="AD4519" s="12" t="s">
        <v>868</v>
      </c>
      <c r="AI4519" s="12" t="s">
        <v>100</v>
      </c>
      <c r="AK4519" s="12" t="s">
        <v>867</v>
      </c>
      <c r="BN4519" s="12">
        <v>1</v>
      </c>
    </row>
    <row r="4520" spans="1:66" ht="60" x14ac:dyDescent="0.25">
      <c r="A4520" s="12">
        <v>1</v>
      </c>
      <c r="B4520" s="11" t="str">
        <f t="shared" si="272"/>
        <v>Общий расчет. Анализ даты. Анализ даты. Символические звезды. Одинокая планета, Приют одиночества (для Женщин). Нет</v>
      </c>
      <c r="C4520" s="11" t="str">
        <f>IFERROR(VLOOKUP(I4520,lvl_1[],2,FALSE),"Нет")</f>
        <v>Общий расчет</v>
      </c>
      <c r="D4520" s="11" t="str">
        <f>IFERROR(VLOOKUP(Rule!J4520,lvl_2[],2,FALSE),"Нет")</f>
        <v>Анализ даты</v>
      </c>
      <c r="E4520" s="11" t="str">
        <f>IFERROR(VLOOKUP(Rule!K4520,lvl_3[],2,FALSE),"Нет")</f>
        <v>Анализ даты</v>
      </c>
      <c r="F4520" s="11" t="str">
        <f>IFERROR(INDEX(lvl_4[],MATCH(L4520,lvl_4[ID],0),MATCH(TEXT(K4520,"##0"),lvl_4[#Headers],0)),"Нет")</f>
        <v>Символические звезды</v>
      </c>
      <c r="G4520" s="11" t="str">
        <f>IFERROR(INDEX(lvl_5[],MATCH(M4520,lvl_5[ID],0),MATCH(_xlfn.CONCAT(TEXT(K4520,"##0"),"_",TEXT(L4520,"##0")),lvl_5[#Headers],0)),"Нет")</f>
        <v>Одинокая планета, Приют одиночества (для Женщин)</v>
      </c>
      <c r="H4520" s="11" t="str">
        <f>IFERROR(INDEX(lvl_6[],MATCH(N4520,lvl_6[ID],0),MATCH(_xlfn.CONCAT(K4520,"_",L4520,"_",M4520),lvl_6[#Headers],0)),"Нет")</f>
        <v>Нет</v>
      </c>
      <c r="I4520" s="12">
        <v>1</v>
      </c>
      <c r="J4520" s="12">
        <v>4</v>
      </c>
      <c r="K4520" s="12">
        <v>1</v>
      </c>
      <c r="L4520" s="12">
        <v>5</v>
      </c>
      <c r="M4520" s="12">
        <v>11</v>
      </c>
      <c r="N4520" s="12">
        <v>196</v>
      </c>
      <c r="O4520" s="12">
        <f>COUNTIF($P$2:P4520,P4520)</f>
        <v>1</v>
      </c>
      <c r="P4520" s="12" t="str">
        <f t="shared" si="273"/>
        <v>1410511196</v>
      </c>
      <c r="Q4520" s="12" t="str">
        <f t="shared" si="274"/>
        <v>14105111960001</v>
      </c>
      <c r="R4520" s="20" t="s">
        <v>3752</v>
      </c>
      <c r="AB4520" s="12" t="s">
        <v>100</v>
      </c>
      <c r="AD4520" s="12" t="s">
        <v>869</v>
      </c>
      <c r="AI4520" s="12" t="s">
        <v>100</v>
      </c>
      <c r="AK4520" s="12" t="s">
        <v>867</v>
      </c>
      <c r="BN4520" s="12">
        <v>1</v>
      </c>
    </row>
    <row r="4521" spans="1:66" ht="60" x14ac:dyDescent="0.25">
      <c r="A4521" s="12">
        <v>1</v>
      </c>
      <c r="B4521" s="11" t="str">
        <f t="shared" si="272"/>
        <v>Общий расчет. Анализ даты. Анализ даты. Символические звезды. Одинокая планета, Приют одиночества (для Женщин). Нет</v>
      </c>
      <c r="C4521" s="11" t="str">
        <f>IFERROR(VLOOKUP(I4521,lvl_1[],2,FALSE),"Нет")</f>
        <v>Общий расчет</v>
      </c>
      <c r="D4521" s="11" t="str">
        <f>IFERROR(VLOOKUP(Rule!J4521,lvl_2[],2,FALSE),"Нет")</f>
        <v>Анализ даты</v>
      </c>
      <c r="E4521" s="11" t="str">
        <f>IFERROR(VLOOKUP(Rule!K4521,lvl_3[],2,FALSE),"Нет")</f>
        <v>Анализ даты</v>
      </c>
      <c r="F4521" s="11" t="str">
        <f>IFERROR(INDEX(lvl_4[],MATCH(L4521,lvl_4[ID],0),MATCH(TEXT(K4521,"##0"),lvl_4[#Headers],0)),"Нет")</f>
        <v>Символические звезды</v>
      </c>
      <c r="G4521" s="11" t="str">
        <f>IFERROR(INDEX(lvl_5[],MATCH(M4521,lvl_5[ID],0),MATCH(_xlfn.CONCAT(TEXT(K4521,"##0"),"_",TEXT(L4521,"##0")),lvl_5[#Headers],0)),"Нет")</f>
        <v>Одинокая планета, Приют одиночества (для Женщин)</v>
      </c>
      <c r="H4521" s="11" t="str">
        <f>IFERROR(INDEX(lvl_6[],MATCH(N4521,lvl_6[ID],0),MATCH(_xlfn.CONCAT(K4521,"_",L4521,"_",M4521),lvl_6[#Headers],0)),"Нет")</f>
        <v>Нет</v>
      </c>
      <c r="I4521" s="12">
        <v>1</v>
      </c>
      <c r="J4521" s="12">
        <v>4</v>
      </c>
      <c r="K4521" s="12">
        <v>1</v>
      </c>
      <c r="L4521" s="12">
        <v>5</v>
      </c>
      <c r="M4521" s="12">
        <v>11</v>
      </c>
      <c r="N4521" s="12">
        <v>197</v>
      </c>
      <c r="O4521" s="12">
        <f>COUNTIF($P$2:P4521,P4521)</f>
        <v>1</v>
      </c>
      <c r="P4521" s="12" t="str">
        <f t="shared" si="273"/>
        <v>1410511197</v>
      </c>
      <c r="Q4521" s="12" t="str">
        <f t="shared" si="274"/>
        <v>14105111970001</v>
      </c>
      <c r="R4521" s="20" t="s">
        <v>3753</v>
      </c>
      <c r="AB4521" s="12" t="s">
        <v>100</v>
      </c>
      <c r="AD4521" s="12" t="s">
        <v>870</v>
      </c>
      <c r="AI4521" s="12" t="s">
        <v>100</v>
      </c>
      <c r="AK4521" s="12" t="s">
        <v>867</v>
      </c>
      <c r="BN4521" s="12">
        <v>1</v>
      </c>
    </row>
    <row r="4522" spans="1:66" ht="60" x14ac:dyDescent="0.25">
      <c r="A4522" s="12">
        <v>1</v>
      </c>
      <c r="B4522" s="11" t="str">
        <f t="shared" si="272"/>
        <v>Общий расчет. Анализ даты. Анализ даты. Символические звезды. Одинокая планета, Приют одиночества (для Женщин). Нет</v>
      </c>
      <c r="C4522" s="11" t="str">
        <f>IFERROR(VLOOKUP(I4522,lvl_1[],2,FALSE),"Нет")</f>
        <v>Общий расчет</v>
      </c>
      <c r="D4522" s="11" t="str">
        <f>IFERROR(VLOOKUP(Rule!J4522,lvl_2[],2,FALSE),"Нет")</f>
        <v>Анализ даты</v>
      </c>
      <c r="E4522" s="11" t="str">
        <f>IFERROR(VLOOKUP(Rule!K4522,lvl_3[],2,FALSE),"Нет")</f>
        <v>Анализ даты</v>
      </c>
      <c r="F4522" s="11" t="str">
        <f>IFERROR(INDEX(lvl_4[],MATCH(L4522,lvl_4[ID],0),MATCH(TEXT(K4522,"##0"),lvl_4[#Headers],0)),"Нет")</f>
        <v>Символические звезды</v>
      </c>
      <c r="G4522" s="11" t="str">
        <f>IFERROR(INDEX(lvl_5[],MATCH(M4522,lvl_5[ID],0),MATCH(_xlfn.CONCAT(TEXT(K4522,"##0"),"_",TEXT(L4522,"##0")),lvl_5[#Headers],0)),"Нет")</f>
        <v>Одинокая планета, Приют одиночества (для Женщин)</v>
      </c>
      <c r="H4522" s="11" t="str">
        <f>IFERROR(INDEX(lvl_6[],MATCH(N4522,lvl_6[ID],0),MATCH(_xlfn.CONCAT(K4522,"_",L4522,"_",M4522),lvl_6[#Headers],0)),"Нет")</f>
        <v>Нет</v>
      </c>
      <c r="I4522" s="12">
        <v>1</v>
      </c>
      <c r="J4522" s="12">
        <v>4</v>
      </c>
      <c r="K4522" s="12">
        <v>1</v>
      </c>
      <c r="L4522" s="12">
        <v>5</v>
      </c>
      <c r="M4522" s="12">
        <v>11</v>
      </c>
      <c r="N4522" s="12">
        <v>198</v>
      </c>
      <c r="O4522" s="12">
        <f>COUNTIF($P$2:P4522,P4522)</f>
        <v>1</v>
      </c>
      <c r="P4522" s="12" t="str">
        <f t="shared" si="273"/>
        <v>1410511198</v>
      </c>
      <c r="Q4522" s="12" t="str">
        <f t="shared" si="274"/>
        <v>14105111980001</v>
      </c>
      <c r="R4522" s="20" t="s">
        <v>3754</v>
      </c>
      <c r="AB4522" s="12" t="s">
        <v>100</v>
      </c>
      <c r="AD4522" s="12" t="s">
        <v>859</v>
      </c>
      <c r="AI4522" s="12" t="s">
        <v>100</v>
      </c>
      <c r="AK4522" s="12" t="s">
        <v>870</v>
      </c>
      <c r="BN4522" s="12">
        <v>1</v>
      </c>
    </row>
    <row r="4523" spans="1:66" ht="60" x14ac:dyDescent="0.25">
      <c r="A4523" s="12">
        <v>1</v>
      </c>
      <c r="B4523" s="11" t="str">
        <f t="shared" si="272"/>
        <v>Общий расчет. Анализ даты. Анализ даты. Символические звезды. Одинокая планета, Приют одиночества (для Женщин). Нет</v>
      </c>
      <c r="C4523" s="11" t="str">
        <f>IFERROR(VLOOKUP(I4523,lvl_1[],2,FALSE),"Нет")</f>
        <v>Общий расчет</v>
      </c>
      <c r="D4523" s="11" t="str">
        <f>IFERROR(VLOOKUP(Rule!J4523,lvl_2[],2,FALSE),"Нет")</f>
        <v>Анализ даты</v>
      </c>
      <c r="E4523" s="11" t="str">
        <f>IFERROR(VLOOKUP(Rule!K4523,lvl_3[],2,FALSE),"Нет")</f>
        <v>Анализ даты</v>
      </c>
      <c r="F4523" s="11" t="str">
        <f>IFERROR(INDEX(lvl_4[],MATCH(L4523,lvl_4[ID],0),MATCH(TEXT(K4523,"##0"),lvl_4[#Headers],0)),"Нет")</f>
        <v>Символические звезды</v>
      </c>
      <c r="G4523" s="11" t="str">
        <f>IFERROR(INDEX(lvl_5[],MATCH(M4523,lvl_5[ID],0),MATCH(_xlfn.CONCAT(TEXT(K4523,"##0"),"_",TEXT(L4523,"##0")),lvl_5[#Headers],0)),"Нет")</f>
        <v>Одинокая планета, Приют одиночества (для Женщин)</v>
      </c>
      <c r="H4523" s="11" t="str">
        <f>IFERROR(INDEX(lvl_6[],MATCH(N4523,lvl_6[ID],0),MATCH(_xlfn.CONCAT(K4523,"_",L4523,"_",M4523),lvl_6[#Headers],0)),"Нет")</f>
        <v>Нет</v>
      </c>
      <c r="I4523" s="12">
        <v>1</v>
      </c>
      <c r="J4523" s="12">
        <v>4</v>
      </c>
      <c r="K4523" s="12">
        <v>1</v>
      </c>
      <c r="L4523" s="12">
        <v>5</v>
      </c>
      <c r="M4523" s="12">
        <v>11</v>
      </c>
      <c r="N4523" s="12">
        <v>199</v>
      </c>
      <c r="O4523" s="12">
        <f>COUNTIF($P$2:P4523,P4523)</f>
        <v>1</v>
      </c>
      <c r="P4523" s="12" t="str">
        <f t="shared" si="273"/>
        <v>1410511199</v>
      </c>
      <c r="Q4523" s="12" t="str">
        <f t="shared" si="274"/>
        <v>14105111990001</v>
      </c>
      <c r="R4523" s="20" t="s">
        <v>3755</v>
      </c>
      <c r="AB4523" s="12" t="s">
        <v>100</v>
      </c>
      <c r="AD4523" s="12" t="s">
        <v>860</v>
      </c>
      <c r="AI4523" s="12" t="s">
        <v>100</v>
      </c>
      <c r="AK4523" s="12" t="s">
        <v>870</v>
      </c>
      <c r="BN4523" s="12">
        <v>1</v>
      </c>
    </row>
    <row r="4524" spans="1:66" ht="60" x14ac:dyDescent="0.25">
      <c r="A4524" s="12">
        <v>1</v>
      </c>
      <c r="B4524" s="11" t="str">
        <f t="shared" si="272"/>
        <v>Общий расчет. Анализ даты. Анализ даты. Символические звезды. Одинокая планета, Приют одиночества (для Женщин). Нет</v>
      </c>
      <c r="C4524" s="11" t="str">
        <f>IFERROR(VLOOKUP(I4524,lvl_1[],2,FALSE),"Нет")</f>
        <v>Общий расчет</v>
      </c>
      <c r="D4524" s="11" t="str">
        <f>IFERROR(VLOOKUP(Rule!J4524,lvl_2[],2,FALSE),"Нет")</f>
        <v>Анализ даты</v>
      </c>
      <c r="E4524" s="11" t="str">
        <f>IFERROR(VLOOKUP(Rule!K4524,lvl_3[],2,FALSE),"Нет")</f>
        <v>Анализ даты</v>
      </c>
      <c r="F4524" s="11" t="str">
        <f>IFERROR(INDEX(lvl_4[],MATCH(L4524,lvl_4[ID],0),MATCH(TEXT(K4524,"##0"),lvl_4[#Headers],0)),"Нет")</f>
        <v>Символические звезды</v>
      </c>
      <c r="G4524" s="11" t="str">
        <f>IFERROR(INDEX(lvl_5[],MATCH(M4524,lvl_5[ID],0),MATCH(_xlfn.CONCAT(TEXT(K4524,"##0"),"_",TEXT(L4524,"##0")),lvl_5[#Headers],0)),"Нет")</f>
        <v>Одинокая планета, Приют одиночества (для Женщин)</v>
      </c>
      <c r="H4524" s="11" t="str">
        <f>IFERROR(INDEX(lvl_6[],MATCH(N4524,lvl_6[ID],0),MATCH(_xlfn.CONCAT(K4524,"_",L4524,"_",M4524),lvl_6[#Headers],0)),"Нет")</f>
        <v>Нет</v>
      </c>
      <c r="I4524" s="12">
        <v>1</v>
      </c>
      <c r="J4524" s="12">
        <v>4</v>
      </c>
      <c r="K4524" s="12">
        <v>1</v>
      </c>
      <c r="L4524" s="12">
        <v>5</v>
      </c>
      <c r="M4524" s="12">
        <v>11</v>
      </c>
      <c r="N4524" s="12">
        <v>200</v>
      </c>
      <c r="O4524" s="12">
        <f>COUNTIF($P$2:P4524,P4524)</f>
        <v>1</v>
      </c>
      <c r="P4524" s="12" t="str">
        <f t="shared" si="273"/>
        <v>1410511200</v>
      </c>
      <c r="Q4524" s="12" t="str">
        <f t="shared" si="274"/>
        <v>14105112000001</v>
      </c>
      <c r="R4524" s="20" t="s">
        <v>3756</v>
      </c>
      <c r="AB4524" s="12" t="s">
        <v>100</v>
      </c>
      <c r="AD4524" s="12" t="s">
        <v>861</v>
      </c>
      <c r="AI4524" s="12" t="s">
        <v>100</v>
      </c>
      <c r="AK4524" s="12" t="s">
        <v>870</v>
      </c>
      <c r="BN4524" s="12">
        <v>1</v>
      </c>
    </row>
    <row r="4525" spans="1:66" ht="60" x14ac:dyDescent="0.25">
      <c r="A4525" s="12">
        <v>1</v>
      </c>
      <c r="B4525" s="11" t="str">
        <f t="shared" si="272"/>
        <v>Общий расчет. Анализ даты. Анализ даты. Символические звезды. Одинокая планета, Приют одиночества (для Женщин). Нет</v>
      </c>
      <c r="C4525" s="11" t="str">
        <f>IFERROR(VLOOKUP(I4525,lvl_1[],2,FALSE),"Нет")</f>
        <v>Общий расчет</v>
      </c>
      <c r="D4525" s="11" t="str">
        <f>IFERROR(VLOOKUP(Rule!J4525,lvl_2[],2,FALSE),"Нет")</f>
        <v>Анализ даты</v>
      </c>
      <c r="E4525" s="11" t="str">
        <f>IFERROR(VLOOKUP(Rule!K4525,lvl_3[],2,FALSE),"Нет")</f>
        <v>Анализ даты</v>
      </c>
      <c r="F4525" s="11" t="str">
        <f>IFERROR(INDEX(lvl_4[],MATCH(L4525,lvl_4[ID],0),MATCH(TEXT(K4525,"##0"),lvl_4[#Headers],0)),"Нет")</f>
        <v>Символические звезды</v>
      </c>
      <c r="G4525" s="11" t="str">
        <f>IFERROR(INDEX(lvl_5[],MATCH(M4525,lvl_5[ID],0),MATCH(_xlfn.CONCAT(TEXT(K4525,"##0"),"_",TEXT(L4525,"##0")),lvl_5[#Headers],0)),"Нет")</f>
        <v>Одинокая планета, Приют одиночества (для Женщин)</v>
      </c>
      <c r="H4525" s="11" t="str">
        <f>IFERROR(INDEX(lvl_6[],MATCH(N4525,lvl_6[ID],0),MATCH(_xlfn.CONCAT(K4525,"_",L4525,"_",M4525),lvl_6[#Headers],0)),"Нет")</f>
        <v>Нет</v>
      </c>
      <c r="I4525" s="12">
        <v>1</v>
      </c>
      <c r="J4525" s="12">
        <v>4</v>
      </c>
      <c r="K4525" s="12">
        <v>1</v>
      </c>
      <c r="L4525" s="12">
        <v>5</v>
      </c>
      <c r="M4525" s="12">
        <v>11</v>
      </c>
      <c r="N4525" s="12">
        <v>201</v>
      </c>
      <c r="O4525" s="12">
        <f>COUNTIF($P$2:P4525,P4525)</f>
        <v>1</v>
      </c>
      <c r="P4525" s="12" t="str">
        <f t="shared" si="273"/>
        <v>1410511201</v>
      </c>
      <c r="Q4525" s="12" t="str">
        <f t="shared" si="274"/>
        <v>14105112010001</v>
      </c>
      <c r="R4525" s="20" t="s">
        <v>3757</v>
      </c>
      <c r="AB4525" s="12" t="s">
        <v>100</v>
      </c>
      <c r="AD4525" s="12" t="s">
        <v>862</v>
      </c>
      <c r="AI4525" s="12" t="s">
        <v>100</v>
      </c>
      <c r="AK4525" s="12" t="s">
        <v>861</v>
      </c>
      <c r="BN4525" s="12">
        <v>1</v>
      </c>
    </row>
    <row r="4526" spans="1:66" ht="60" x14ac:dyDescent="0.25">
      <c r="A4526" s="12">
        <v>1</v>
      </c>
      <c r="B4526" s="11" t="str">
        <f t="shared" si="272"/>
        <v>Общий расчет. Анализ даты. Анализ даты. Символические звезды. Одинокая планета, Приют одиночества (для Женщин). Нет</v>
      </c>
      <c r="C4526" s="11" t="str">
        <f>IFERROR(VLOOKUP(I4526,lvl_1[],2,FALSE),"Нет")</f>
        <v>Общий расчет</v>
      </c>
      <c r="D4526" s="11" t="str">
        <f>IFERROR(VLOOKUP(Rule!J4526,lvl_2[],2,FALSE),"Нет")</f>
        <v>Анализ даты</v>
      </c>
      <c r="E4526" s="11" t="str">
        <f>IFERROR(VLOOKUP(Rule!K4526,lvl_3[],2,FALSE),"Нет")</f>
        <v>Анализ даты</v>
      </c>
      <c r="F4526" s="11" t="str">
        <f>IFERROR(INDEX(lvl_4[],MATCH(L4526,lvl_4[ID],0),MATCH(TEXT(K4526,"##0"),lvl_4[#Headers],0)),"Нет")</f>
        <v>Символические звезды</v>
      </c>
      <c r="G4526" s="11" t="str">
        <f>IFERROR(INDEX(lvl_5[],MATCH(M4526,lvl_5[ID],0),MATCH(_xlfn.CONCAT(TEXT(K4526,"##0"),"_",TEXT(L4526,"##0")),lvl_5[#Headers],0)),"Нет")</f>
        <v>Одинокая планета, Приют одиночества (для Женщин)</v>
      </c>
      <c r="H4526" s="11" t="str">
        <f>IFERROR(INDEX(lvl_6[],MATCH(N4526,lvl_6[ID],0),MATCH(_xlfn.CONCAT(K4526,"_",L4526,"_",M4526),lvl_6[#Headers],0)),"Нет")</f>
        <v>Нет</v>
      </c>
      <c r="I4526" s="12">
        <v>1</v>
      </c>
      <c r="J4526" s="12">
        <v>4</v>
      </c>
      <c r="K4526" s="12">
        <v>1</v>
      </c>
      <c r="L4526" s="12">
        <v>5</v>
      </c>
      <c r="M4526" s="12">
        <v>11</v>
      </c>
      <c r="N4526" s="12">
        <v>202</v>
      </c>
      <c r="O4526" s="12">
        <f>COUNTIF($P$2:P4526,P4526)</f>
        <v>1</v>
      </c>
      <c r="P4526" s="12" t="str">
        <f t="shared" si="273"/>
        <v>1410511202</v>
      </c>
      <c r="Q4526" s="12" t="str">
        <f t="shared" si="274"/>
        <v>14105112020001</v>
      </c>
      <c r="R4526" s="20" t="s">
        <v>3758</v>
      </c>
      <c r="AB4526" s="12" t="s">
        <v>100</v>
      </c>
      <c r="AD4526" s="12" t="s">
        <v>863</v>
      </c>
      <c r="AI4526" s="12" t="s">
        <v>100</v>
      </c>
      <c r="AK4526" s="12" t="s">
        <v>861</v>
      </c>
      <c r="BN4526" s="12">
        <v>1</v>
      </c>
    </row>
    <row r="4527" spans="1:66" ht="60" x14ac:dyDescent="0.25">
      <c r="A4527" s="12">
        <v>1</v>
      </c>
      <c r="B4527" s="11" t="str">
        <f t="shared" si="272"/>
        <v>Общий расчет. Анализ даты. Анализ даты. Символические звезды. Одинокая планета, Приют одиночества (для Женщин). Нет</v>
      </c>
      <c r="C4527" s="11" t="str">
        <f>IFERROR(VLOOKUP(I4527,lvl_1[],2,FALSE),"Нет")</f>
        <v>Общий расчет</v>
      </c>
      <c r="D4527" s="11" t="str">
        <f>IFERROR(VLOOKUP(Rule!J4527,lvl_2[],2,FALSE),"Нет")</f>
        <v>Анализ даты</v>
      </c>
      <c r="E4527" s="11" t="str">
        <f>IFERROR(VLOOKUP(Rule!K4527,lvl_3[],2,FALSE),"Нет")</f>
        <v>Анализ даты</v>
      </c>
      <c r="F4527" s="11" t="str">
        <f>IFERROR(INDEX(lvl_4[],MATCH(L4527,lvl_4[ID],0),MATCH(TEXT(K4527,"##0"),lvl_4[#Headers],0)),"Нет")</f>
        <v>Символические звезды</v>
      </c>
      <c r="G4527" s="11" t="str">
        <f>IFERROR(INDEX(lvl_5[],MATCH(M4527,lvl_5[ID],0),MATCH(_xlfn.CONCAT(TEXT(K4527,"##0"),"_",TEXT(L4527,"##0")),lvl_5[#Headers],0)),"Нет")</f>
        <v>Одинокая планета, Приют одиночества (для Женщин)</v>
      </c>
      <c r="H4527" s="11" t="str">
        <f>IFERROR(INDEX(lvl_6[],MATCH(N4527,lvl_6[ID],0),MATCH(_xlfn.CONCAT(K4527,"_",L4527,"_",M4527),lvl_6[#Headers],0)),"Нет")</f>
        <v>Нет</v>
      </c>
      <c r="I4527" s="12">
        <v>1</v>
      </c>
      <c r="J4527" s="12">
        <v>4</v>
      </c>
      <c r="K4527" s="12">
        <v>1</v>
      </c>
      <c r="L4527" s="12">
        <v>5</v>
      </c>
      <c r="M4527" s="12">
        <v>11</v>
      </c>
      <c r="N4527" s="12">
        <v>203</v>
      </c>
      <c r="O4527" s="12">
        <f>COUNTIF($P$2:P4527,P4527)</f>
        <v>1</v>
      </c>
      <c r="P4527" s="12" t="str">
        <f t="shared" si="273"/>
        <v>1410511203</v>
      </c>
      <c r="Q4527" s="12" t="str">
        <f t="shared" si="274"/>
        <v>14105112030001</v>
      </c>
      <c r="R4527" s="20" t="s">
        <v>3759</v>
      </c>
      <c r="AB4527" s="12" t="s">
        <v>100</v>
      </c>
      <c r="AD4527" s="12" t="s">
        <v>864</v>
      </c>
      <c r="AI4527" s="12" t="s">
        <v>100</v>
      </c>
      <c r="AK4527" s="12" t="s">
        <v>861</v>
      </c>
      <c r="BN4527" s="12">
        <v>1</v>
      </c>
    </row>
    <row r="4528" spans="1:66" ht="60" x14ac:dyDescent="0.25">
      <c r="A4528" s="12">
        <v>1</v>
      </c>
      <c r="B4528" s="11" t="str">
        <f t="shared" si="272"/>
        <v>Общий расчет. Анализ даты. Анализ даты. Символические звезды. Одинокая планета, Приют одиночества (для Женщин). Нет</v>
      </c>
      <c r="C4528" s="11" t="str">
        <f>IFERROR(VLOOKUP(I4528,lvl_1[],2,FALSE),"Нет")</f>
        <v>Общий расчет</v>
      </c>
      <c r="D4528" s="11" t="str">
        <f>IFERROR(VLOOKUP(Rule!J4528,lvl_2[],2,FALSE),"Нет")</f>
        <v>Анализ даты</v>
      </c>
      <c r="E4528" s="11" t="str">
        <f>IFERROR(VLOOKUP(Rule!K4528,lvl_3[],2,FALSE),"Нет")</f>
        <v>Анализ даты</v>
      </c>
      <c r="F4528" s="11" t="str">
        <f>IFERROR(INDEX(lvl_4[],MATCH(L4528,lvl_4[ID],0),MATCH(TEXT(K4528,"##0"),lvl_4[#Headers],0)),"Нет")</f>
        <v>Символические звезды</v>
      </c>
      <c r="G4528" s="11" t="str">
        <f>IFERROR(INDEX(lvl_5[],MATCH(M4528,lvl_5[ID],0),MATCH(_xlfn.CONCAT(TEXT(K4528,"##0"),"_",TEXT(L4528,"##0")),lvl_5[#Headers],0)),"Нет")</f>
        <v>Одинокая планета, Приют одиночества (для Женщин)</v>
      </c>
      <c r="H4528" s="11" t="str">
        <f>IFERROR(INDEX(lvl_6[],MATCH(N4528,lvl_6[ID],0),MATCH(_xlfn.CONCAT(K4528,"_",L4528,"_",M4528),lvl_6[#Headers],0)),"Нет")</f>
        <v>Нет</v>
      </c>
      <c r="I4528" s="12">
        <v>1</v>
      </c>
      <c r="J4528" s="12">
        <v>4</v>
      </c>
      <c r="K4528" s="12">
        <v>1</v>
      </c>
      <c r="L4528" s="12">
        <v>5</v>
      </c>
      <c r="M4528" s="12">
        <v>11</v>
      </c>
      <c r="N4528" s="12">
        <v>204</v>
      </c>
      <c r="O4528" s="12">
        <f>COUNTIF($P$2:P4528,P4528)</f>
        <v>1</v>
      </c>
      <c r="P4528" s="12" t="str">
        <f t="shared" si="273"/>
        <v>1410511204</v>
      </c>
      <c r="Q4528" s="12" t="str">
        <f t="shared" si="274"/>
        <v>14105112040001</v>
      </c>
      <c r="R4528" s="20" t="s">
        <v>3760</v>
      </c>
      <c r="AB4528" s="12" t="s">
        <v>100</v>
      </c>
      <c r="AD4528" s="12" t="s">
        <v>865</v>
      </c>
      <c r="AI4528" s="12" t="s">
        <v>100</v>
      </c>
      <c r="AK4528" s="12" t="s">
        <v>864</v>
      </c>
      <c r="BN4528" s="12">
        <v>1</v>
      </c>
    </row>
    <row r="4529" spans="1:66" ht="60" x14ac:dyDescent="0.25">
      <c r="A4529" s="12">
        <v>1</v>
      </c>
      <c r="B4529" s="11" t="str">
        <f t="shared" si="272"/>
        <v>Общий расчет. Анализ даты. Анализ даты. Символические звезды. Одинокая планета, Приют одиночества (для Женщин). Нет</v>
      </c>
      <c r="C4529" s="11" t="str">
        <f>IFERROR(VLOOKUP(I4529,lvl_1[],2,FALSE),"Нет")</f>
        <v>Общий расчет</v>
      </c>
      <c r="D4529" s="11" t="str">
        <f>IFERROR(VLOOKUP(Rule!J4529,lvl_2[],2,FALSE),"Нет")</f>
        <v>Анализ даты</v>
      </c>
      <c r="E4529" s="11" t="str">
        <f>IFERROR(VLOOKUP(Rule!K4529,lvl_3[],2,FALSE),"Нет")</f>
        <v>Анализ даты</v>
      </c>
      <c r="F4529" s="11" t="str">
        <f>IFERROR(INDEX(lvl_4[],MATCH(L4529,lvl_4[ID],0),MATCH(TEXT(K4529,"##0"),lvl_4[#Headers],0)),"Нет")</f>
        <v>Символические звезды</v>
      </c>
      <c r="G4529" s="11" t="str">
        <f>IFERROR(INDEX(lvl_5[],MATCH(M4529,lvl_5[ID],0),MATCH(_xlfn.CONCAT(TEXT(K4529,"##0"),"_",TEXT(L4529,"##0")),lvl_5[#Headers],0)),"Нет")</f>
        <v>Одинокая планета, Приют одиночества (для Женщин)</v>
      </c>
      <c r="H4529" s="11" t="str">
        <f>IFERROR(INDEX(lvl_6[],MATCH(N4529,lvl_6[ID],0),MATCH(_xlfn.CONCAT(K4529,"_",L4529,"_",M4529),lvl_6[#Headers],0)),"Нет")</f>
        <v>Нет</v>
      </c>
      <c r="I4529" s="12">
        <v>1</v>
      </c>
      <c r="J4529" s="12">
        <v>4</v>
      </c>
      <c r="K4529" s="12">
        <v>1</v>
      </c>
      <c r="L4529" s="12">
        <v>5</v>
      </c>
      <c r="M4529" s="12">
        <v>11</v>
      </c>
      <c r="N4529" s="12">
        <v>205</v>
      </c>
      <c r="O4529" s="12">
        <f>COUNTIF($P$2:P4529,P4529)</f>
        <v>1</v>
      </c>
      <c r="P4529" s="12" t="str">
        <f t="shared" si="273"/>
        <v>1410511205</v>
      </c>
      <c r="Q4529" s="12" t="str">
        <f t="shared" si="274"/>
        <v>14105112050001</v>
      </c>
      <c r="R4529" s="20" t="s">
        <v>3761</v>
      </c>
      <c r="AB4529" s="12" t="s">
        <v>100</v>
      </c>
      <c r="AD4529" s="12" t="s">
        <v>866</v>
      </c>
      <c r="AI4529" s="12" t="s">
        <v>100</v>
      </c>
      <c r="AK4529" s="12" t="s">
        <v>864</v>
      </c>
      <c r="BN4529" s="12">
        <v>1</v>
      </c>
    </row>
    <row r="4530" spans="1:66" ht="60" x14ac:dyDescent="0.25">
      <c r="A4530" s="12">
        <v>1</v>
      </c>
      <c r="B4530" s="11" t="str">
        <f t="shared" si="272"/>
        <v>Общий расчет. Анализ даты. Анализ даты. Символические звезды. Одинокая планета, Приют одиночества (для Женщин). Нет</v>
      </c>
      <c r="C4530" s="11" t="str">
        <f>IFERROR(VLOOKUP(I4530,lvl_1[],2,FALSE),"Нет")</f>
        <v>Общий расчет</v>
      </c>
      <c r="D4530" s="11" t="str">
        <f>IFERROR(VLOOKUP(Rule!J4530,lvl_2[],2,FALSE),"Нет")</f>
        <v>Анализ даты</v>
      </c>
      <c r="E4530" s="11" t="str">
        <f>IFERROR(VLOOKUP(Rule!K4530,lvl_3[],2,FALSE),"Нет")</f>
        <v>Анализ даты</v>
      </c>
      <c r="F4530" s="11" t="str">
        <f>IFERROR(INDEX(lvl_4[],MATCH(L4530,lvl_4[ID],0),MATCH(TEXT(K4530,"##0"),lvl_4[#Headers],0)),"Нет")</f>
        <v>Символические звезды</v>
      </c>
      <c r="G4530" s="11" t="str">
        <f>IFERROR(INDEX(lvl_5[],MATCH(M4530,lvl_5[ID],0),MATCH(_xlfn.CONCAT(TEXT(K4530,"##0"),"_",TEXT(L4530,"##0")),lvl_5[#Headers],0)),"Нет")</f>
        <v>Одинокая планета, Приют одиночества (для Женщин)</v>
      </c>
      <c r="H4530" s="11" t="str">
        <f>IFERROR(INDEX(lvl_6[],MATCH(N4530,lvl_6[ID],0),MATCH(_xlfn.CONCAT(K4530,"_",L4530,"_",M4530),lvl_6[#Headers],0)),"Нет")</f>
        <v>Нет</v>
      </c>
      <c r="I4530" s="12">
        <v>1</v>
      </c>
      <c r="J4530" s="12">
        <v>4</v>
      </c>
      <c r="K4530" s="12">
        <v>1</v>
      </c>
      <c r="L4530" s="12">
        <v>5</v>
      </c>
      <c r="M4530" s="12">
        <v>11</v>
      </c>
      <c r="N4530" s="12">
        <v>206</v>
      </c>
      <c r="O4530" s="12">
        <f>COUNTIF($P$2:P4530,P4530)</f>
        <v>1</v>
      </c>
      <c r="P4530" s="12" t="str">
        <f t="shared" si="273"/>
        <v>1410511206</v>
      </c>
      <c r="Q4530" s="12" t="str">
        <f t="shared" si="274"/>
        <v>14105112060001</v>
      </c>
      <c r="R4530" s="20" t="s">
        <v>3762</v>
      </c>
      <c r="AB4530" s="12" t="s">
        <v>100</v>
      </c>
      <c r="AD4530" s="12" t="s">
        <v>867</v>
      </c>
      <c r="AI4530" s="12" t="s">
        <v>100</v>
      </c>
      <c r="AK4530" s="12" t="s">
        <v>864</v>
      </c>
      <c r="BN4530" s="12">
        <v>1</v>
      </c>
    </row>
    <row r="4531" spans="1:66" ht="60" x14ac:dyDescent="0.25">
      <c r="A4531" s="12">
        <v>1</v>
      </c>
      <c r="B4531" s="11" t="str">
        <f t="shared" si="272"/>
        <v>Общий расчет. Анализ даты. Анализ даты. Символические звезды. Одинокая планета, Приют одиночества (для Женщин). Нет</v>
      </c>
      <c r="C4531" s="11" t="str">
        <f>IFERROR(VLOOKUP(I4531,lvl_1[],2,FALSE),"Нет")</f>
        <v>Общий расчет</v>
      </c>
      <c r="D4531" s="11" t="str">
        <f>IFERROR(VLOOKUP(Rule!J4531,lvl_2[],2,FALSE),"Нет")</f>
        <v>Анализ даты</v>
      </c>
      <c r="E4531" s="11" t="str">
        <f>IFERROR(VLOOKUP(Rule!K4531,lvl_3[],2,FALSE),"Нет")</f>
        <v>Анализ даты</v>
      </c>
      <c r="F4531" s="11" t="str">
        <f>IFERROR(INDEX(lvl_4[],MATCH(L4531,lvl_4[ID],0),MATCH(TEXT(K4531,"##0"),lvl_4[#Headers],0)),"Нет")</f>
        <v>Символические звезды</v>
      </c>
      <c r="G4531" s="11" t="str">
        <f>IFERROR(INDEX(lvl_5[],MATCH(M4531,lvl_5[ID],0),MATCH(_xlfn.CONCAT(TEXT(K4531,"##0"),"_",TEXT(L4531,"##0")),lvl_5[#Headers],0)),"Нет")</f>
        <v>Одинокая планета, Приют одиночества (для Женщин)</v>
      </c>
      <c r="H4531" s="11" t="str">
        <f>IFERROR(INDEX(lvl_6[],MATCH(N4531,lvl_6[ID],0),MATCH(_xlfn.CONCAT(K4531,"_",L4531,"_",M4531),lvl_6[#Headers],0)),"Нет")</f>
        <v>Нет</v>
      </c>
      <c r="I4531" s="12">
        <v>1</v>
      </c>
      <c r="J4531" s="12">
        <v>4</v>
      </c>
      <c r="K4531" s="12">
        <v>1</v>
      </c>
      <c r="L4531" s="12">
        <v>5</v>
      </c>
      <c r="M4531" s="12">
        <v>11</v>
      </c>
      <c r="N4531" s="12">
        <v>207</v>
      </c>
      <c r="O4531" s="12">
        <f>COUNTIF($P$2:P4531,P4531)</f>
        <v>1</v>
      </c>
      <c r="P4531" s="12" t="str">
        <f t="shared" si="273"/>
        <v>1410511207</v>
      </c>
      <c r="Q4531" s="12" t="str">
        <f t="shared" si="274"/>
        <v>14105112070001</v>
      </c>
      <c r="R4531" s="20" t="s">
        <v>3763</v>
      </c>
      <c r="AB4531" s="12" t="s">
        <v>100</v>
      </c>
      <c r="AD4531" s="12" t="s">
        <v>868</v>
      </c>
      <c r="AI4531" s="12" t="s">
        <v>100</v>
      </c>
      <c r="AK4531" s="12" t="s">
        <v>867</v>
      </c>
      <c r="BN4531" s="12">
        <v>1</v>
      </c>
    </row>
    <row r="4532" spans="1:66" ht="60" x14ac:dyDescent="0.25">
      <c r="A4532" s="12">
        <v>1</v>
      </c>
      <c r="B4532" s="11" t="str">
        <f t="shared" si="272"/>
        <v>Общий расчет. Анализ даты. Анализ даты. Символические звезды. Одинокая планета, Приют одиночества (для мужчин). Нет</v>
      </c>
      <c r="C4532" s="11" t="str">
        <f>IFERROR(VLOOKUP(I4532,lvl_1[],2,FALSE),"Нет")</f>
        <v>Общий расчет</v>
      </c>
      <c r="D4532" s="11" t="str">
        <f>IFERROR(VLOOKUP(Rule!J4532,lvl_2[],2,FALSE),"Нет")</f>
        <v>Анализ даты</v>
      </c>
      <c r="E4532" s="11" t="str">
        <f>IFERROR(VLOOKUP(Rule!K4532,lvl_3[],2,FALSE),"Нет")</f>
        <v>Анализ даты</v>
      </c>
      <c r="F4532" s="11" t="str">
        <f>IFERROR(INDEX(lvl_4[],MATCH(L4532,lvl_4[ID],0),MATCH(TEXT(K4532,"##0"),lvl_4[#Headers],0)),"Нет")</f>
        <v>Символические звезды</v>
      </c>
      <c r="G4532" s="11" t="str">
        <f>IFERROR(INDEX(lvl_5[],MATCH(M4532,lvl_5[ID],0),MATCH(_xlfn.CONCAT(TEXT(K4532,"##0"),"_",TEXT(L4532,"##0")),lvl_5[#Headers],0)),"Нет")</f>
        <v>Одинокая планета, Приют одиночества (для мужчин)</v>
      </c>
      <c r="H4532" s="11" t="str">
        <f>IFERROR(INDEX(lvl_6[],MATCH(N4532,lvl_6[ID],0),MATCH(_xlfn.CONCAT(K4532,"_",L4532,"_",M4532),lvl_6[#Headers],0)),"Нет")</f>
        <v>Нет</v>
      </c>
      <c r="I4532" s="12">
        <v>1</v>
      </c>
      <c r="J4532" s="12">
        <v>4</v>
      </c>
      <c r="K4532" s="12">
        <v>1</v>
      </c>
      <c r="L4532" s="12">
        <v>5</v>
      </c>
      <c r="M4532" s="12">
        <v>12</v>
      </c>
      <c r="N4532" s="12">
        <v>208</v>
      </c>
      <c r="O4532" s="12">
        <f>COUNTIF($P$2:P4532,P4532)</f>
        <v>1</v>
      </c>
      <c r="P4532" s="12" t="str">
        <f t="shared" si="273"/>
        <v>1410512208</v>
      </c>
      <c r="Q4532" s="12" t="str">
        <f t="shared" si="274"/>
        <v>14105122080001</v>
      </c>
      <c r="R4532" s="20" t="s">
        <v>3764</v>
      </c>
      <c r="AB4532" s="12" t="s">
        <v>100</v>
      </c>
      <c r="AD4532" s="12" t="s">
        <v>869</v>
      </c>
      <c r="AI4532" s="12" t="s">
        <v>100</v>
      </c>
      <c r="AK4532" s="12" t="s">
        <v>859</v>
      </c>
      <c r="BN4532" s="12">
        <v>1</v>
      </c>
    </row>
    <row r="4533" spans="1:66" ht="60" x14ac:dyDescent="0.25">
      <c r="A4533" s="12">
        <v>1</v>
      </c>
      <c r="B4533" s="11" t="str">
        <f t="shared" si="272"/>
        <v>Общий расчет. Анализ даты. Анализ даты. Символические звезды. Одинокая планета, Приют одиночества (для мужчин). Нет</v>
      </c>
      <c r="C4533" s="11" t="str">
        <f>IFERROR(VLOOKUP(I4533,lvl_1[],2,FALSE),"Нет")</f>
        <v>Общий расчет</v>
      </c>
      <c r="D4533" s="11" t="str">
        <f>IFERROR(VLOOKUP(Rule!J4533,lvl_2[],2,FALSE),"Нет")</f>
        <v>Анализ даты</v>
      </c>
      <c r="E4533" s="11" t="str">
        <f>IFERROR(VLOOKUP(Rule!K4533,lvl_3[],2,FALSE),"Нет")</f>
        <v>Анализ даты</v>
      </c>
      <c r="F4533" s="11" t="str">
        <f>IFERROR(INDEX(lvl_4[],MATCH(L4533,lvl_4[ID],0),MATCH(TEXT(K4533,"##0"),lvl_4[#Headers],0)),"Нет")</f>
        <v>Символические звезды</v>
      </c>
      <c r="G4533" s="11" t="str">
        <f>IFERROR(INDEX(lvl_5[],MATCH(M4533,lvl_5[ID],0),MATCH(_xlfn.CONCAT(TEXT(K4533,"##0"),"_",TEXT(L4533,"##0")),lvl_5[#Headers],0)),"Нет")</f>
        <v>Одинокая планета, Приют одиночества (для мужчин)</v>
      </c>
      <c r="H4533" s="11" t="str">
        <f>IFERROR(INDEX(lvl_6[],MATCH(N4533,lvl_6[ID],0),MATCH(_xlfn.CONCAT(K4533,"_",L4533,"_",M4533),lvl_6[#Headers],0)),"Нет")</f>
        <v>Нет</v>
      </c>
      <c r="I4533" s="12">
        <v>1</v>
      </c>
      <c r="J4533" s="12">
        <v>4</v>
      </c>
      <c r="K4533" s="12">
        <v>1</v>
      </c>
      <c r="L4533" s="12">
        <v>5</v>
      </c>
      <c r="M4533" s="12">
        <v>12</v>
      </c>
      <c r="N4533" s="12">
        <v>209</v>
      </c>
      <c r="O4533" s="12">
        <f>COUNTIF($P$2:P4533,P4533)</f>
        <v>1</v>
      </c>
      <c r="P4533" s="12" t="str">
        <f t="shared" si="273"/>
        <v>1410512209</v>
      </c>
      <c r="Q4533" s="12" t="str">
        <f t="shared" si="274"/>
        <v>14105122090001</v>
      </c>
      <c r="R4533" s="20" t="s">
        <v>3765</v>
      </c>
      <c r="AB4533" s="12" t="s">
        <v>100</v>
      </c>
      <c r="AD4533" s="12" t="s">
        <v>870</v>
      </c>
      <c r="AI4533" s="12" t="s">
        <v>100</v>
      </c>
      <c r="AK4533" s="12" t="s">
        <v>859</v>
      </c>
      <c r="BN4533" s="12">
        <v>1</v>
      </c>
    </row>
    <row r="4534" spans="1:66" ht="60" x14ac:dyDescent="0.25">
      <c r="A4534" s="12">
        <v>1</v>
      </c>
      <c r="B4534" s="11" t="str">
        <f t="shared" si="272"/>
        <v>Общий расчет. Анализ даты. Анализ даты. Символические звезды. Одинокая планета, Приют одиночества (для мужчин). Нет</v>
      </c>
      <c r="C4534" s="11" t="str">
        <f>IFERROR(VLOOKUP(I4534,lvl_1[],2,FALSE),"Нет")</f>
        <v>Общий расчет</v>
      </c>
      <c r="D4534" s="11" t="str">
        <f>IFERROR(VLOOKUP(Rule!J4534,lvl_2[],2,FALSE),"Нет")</f>
        <v>Анализ даты</v>
      </c>
      <c r="E4534" s="11" t="str">
        <f>IFERROR(VLOOKUP(Rule!K4534,lvl_3[],2,FALSE),"Нет")</f>
        <v>Анализ даты</v>
      </c>
      <c r="F4534" s="11" t="str">
        <f>IFERROR(INDEX(lvl_4[],MATCH(L4534,lvl_4[ID],0),MATCH(TEXT(K4534,"##0"),lvl_4[#Headers],0)),"Нет")</f>
        <v>Символические звезды</v>
      </c>
      <c r="G4534" s="11" t="str">
        <f>IFERROR(INDEX(lvl_5[],MATCH(M4534,lvl_5[ID],0),MATCH(_xlfn.CONCAT(TEXT(K4534,"##0"),"_",TEXT(L4534,"##0")),lvl_5[#Headers],0)),"Нет")</f>
        <v>Одинокая планета, Приют одиночества (для мужчин)</v>
      </c>
      <c r="H4534" s="11" t="str">
        <f>IFERROR(INDEX(lvl_6[],MATCH(N4534,lvl_6[ID],0),MATCH(_xlfn.CONCAT(K4534,"_",L4534,"_",M4534),lvl_6[#Headers],0)),"Нет")</f>
        <v>Нет</v>
      </c>
      <c r="I4534" s="12">
        <v>1</v>
      </c>
      <c r="J4534" s="12">
        <v>4</v>
      </c>
      <c r="K4534" s="12">
        <v>1</v>
      </c>
      <c r="L4534" s="12">
        <v>5</v>
      </c>
      <c r="M4534" s="12">
        <v>12</v>
      </c>
      <c r="N4534" s="12">
        <v>210</v>
      </c>
      <c r="O4534" s="12">
        <f>COUNTIF($P$2:P4534,P4534)</f>
        <v>1</v>
      </c>
      <c r="P4534" s="12" t="str">
        <f t="shared" si="273"/>
        <v>1410512210</v>
      </c>
      <c r="Q4534" s="12" t="str">
        <f t="shared" si="274"/>
        <v>14105122100001</v>
      </c>
      <c r="R4534" s="20" t="s">
        <v>3766</v>
      </c>
      <c r="AB4534" s="12" t="s">
        <v>100</v>
      </c>
      <c r="AD4534" s="12" t="s">
        <v>859</v>
      </c>
      <c r="AI4534" s="12" t="s">
        <v>100</v>
      </c>
      <c r="AK4534" s="12" t="s">
        <v>862</v>
      </c>
      <c r="BN4534" s="12">
        <v>1</v>
      </c>
    </row>
    <row r="4535" spans="1:66" ht="60" x14ac:dyDescent="0.25">
      <c r="A4535" s="12">
        <v>1</v>
      </c>
      <c r="B4535" s="11" t="str">
        <f t="shared" si="272"/>
        <v>Общий расчет. Анализ даты. Анализ даты. Символические звезды. Одинокая планета, Приют одиночества (для мужчин). Нет</v>
      </c>
      <c r="C4535" s="11" t="str">
        <f>IFERROR(VLOOKUP(I4535,lvl_1[],2,FALSE),"Нет")</f>
        <v>Общий расчет</v>
      </c>
      <c r="D4535" s="11" t="str">
        <f>IFERROR(VLOOKUP(Rule!J4535,lvl_2[],2,FALSE),"Нет")</f>
        <v>Анализ даты</v>
      </c>
      <c r="E4535" s="11" t="str">
        <f>IFERROR(VLOOKUP(Rule!K4535,lvl_3[],2,FALSE),"Нет")</f>
        <v>Анализ даты</v>
      </c>
      <c r="F4535" s="11" t="str">
        <f>IFERROR(INDEX(lvl_4[],MATCH(L4535,lvl_4[ID],0),MATCH(TEXT(K4535,"##0"),lvl_4[#Headers],0)),"Нет")</f>
        <v>Символические звезды</v>
      </c>
      <c r="G4535" s="11" t="str">
        <f>IFERROR(INDEX(lvl_5[],MATCH(M4535,lvl_5[ID],0),MATCH(_xlfn.CONCAT(TEXT(K4535,"##0"),"_",TEXT(L4535,"##0")),lvl_5[#Headers],0)),"Нет")</f>
        <v>Одинокая планета, Приют одиночества (для мужчин)</v>
      </c>
      <c r="H4535" s="11" t="str">
        <f>IFERROR(INDEX(lvl_6[],MATCH(N4535,lvl_6[ID],0),MATCH(_xlfn.CONCAT(K4535,"_",L4535,"_",M4535),lvl_6[#Headers],0)),"Нет")</f>
        <v>Нет</v>
      </c>
      <c r="I4535" s="12">
        <v>1</v>
      </c>
      <c r="J4535" s="12">
        <v>4</v>
      </c>
      <c r="K4535" s="12">
        <v>1</v>
      </c>
      <c r="L4535" s="12">
        <v>5</v>
      </c>
      <c r="M4535" s="12">
        <v>12</v>
      </c>
      <c r="N4535" s="12">
        <v>211</v>
      </c>
      <c r="O4535" s="12">
        <f>COUNTIF($P$2:P4535,P4535)</f>
        <v>1</v>
      </c>
      <c r="P4535" s="12" t="str">
        <f t="shared" si="273"/>
        <v>1410512211</v>
      </c>
      <c r="Q4535" s="12" t="str">
        <f t="shared" si="274"/>
        <v>14105122110001</v>
      </c>
      <c r="R4535" s="20" t="s">
        <v>3767</v>
      </c>
      <c r="AB4535" s="12" t="s">
        <v>100</v>
      </c>
      <c r="AD4535" s="12" t="s">
        <v>860</v>
      </c>
      <c r="AI4535" s="12" t="s">
        <v>100</v>
      </c>
      <c r="AK4535" s="12" t="s">
        <v>862</v>
      </c>
      <c r="BN4535" s="12">
        <v>1</v>
      </c>
    </row>
    <row r="4536" spans="1:66" ht="60" x14ac:dyDescent="0.25">
      <c r="A4536" s="12">
        <v>1</v>
      </c>
      <c r="B4536" s="11" t="str">
        <f t="shared" si="272"/>
        <v>Общий расчет. Анализ даты. Анализ даты. Символические звезды. Одинокая планета, Приют одиночества (для мужчин). Нет</v>
      </c>
      <c r="C4536" s="11" t="str">
        <f>IFERROR(VLOOKUP(I4536,lvl_1[],2,FALSE),"Нет")</f>
        <v>Общий расчет</v>
      </c>
      <c r="D4536" s="11" t="str">
        <f>IFERROR(VLOOKUP(Rule!J4536,lvl_2[],2,FALSE),"Нет")</f>
        <v>Анализ даты</v>
      </c>
      <c r="E4536" s="11" t="str">
        <f>IFERROR(VLOOKUP(Rule!K4536,lvl_3[],2,FALSE),"Нет")</f>
        <v>Анализ даты</v>
      </c>
      <c r="F4536" s="11" t="str">
        <f>IFERROR(INDEX(lvl_4[],MATCH(L4536,lvl_4[ID],0),MATCH(TEXT(K4536,"##0"),lvl_4[#Headers],0)),"Нет")</f>
        <v>Символические звезды</v>
      </c>
      <c r="G4536" s="11" t="str">
        <f>IFERROR(INDEX(lvl_5[],MATCH(M4536,lvl_5[ID],0),MATCH(_xlfn.CONCAT(TEXT(K4536,"##0"),"_",TEXT(L4536,"##0")),lvl_5[#Headers],0)),"Нет")</f>
        <v>Одинокая планета, Приют одиночества (для мужчин)</v>
      </c>
      <c r="H4536" s="11" t="str">
        <f>IFERROR(INDEX(lvl_6[],MATCH(N4536,lvl_6[ID],0),MATCH(_xlfn.CONCAT(K4536,"_",L4536,"_",M4536),lvl_6[#Headers],0)),"Нет")</f>
        <v>Нет</v>
      </c>
      <c r="I4536" s="12">
        <v>1</v>
      </c>
      <c r="J4536" s="12">
        <v>4</v>
      </c>
      <c r="K4536" s="12">
        <v>1</v>
      </c>
      <c r="L4536" s="12">
        <v>5</v>
      </c>
      <c r="M4536" s="12">
        <v>12</v>
      </c>
      <c r="N4536" s="12">
        <v>212</v>
      </c>
      <c r="O4536" s="12">
        <f>COUNTIF($P$2:P4536,P4536)</f>
        <v>1</v>
      </c>
      <c r="P4536" s="12" t="str">
        <f t="shared" si="273"/>
        <v>1410512212</v>
      </c>
      <c r="Q4536" s="12" t="str">
        <f t="shared" si="274"/>
        <v>14105122120001</v>
      </c>
      <c r="R4536" s="20" t="s">
        <v>3768</v>
      </c>
      <c r="AB4536" s="12" t="s">
        <v>100</v>
      </c>
      <c r="AD4536" s="12" t="s">
        <v>861</v>
      </c>
      <c r="AI4536" s="12" t="s">
        <v>100</v>
      </c>
      <c r="AK4536" s="12" t="s">
        <v>862</v>
      </c>
      <c r="BN4536" s="12">
        <v>1</v>
      </c>
    </row>
    <row r="4537" spans="1:66" ht="60" x14ac:dyDescent="0.25">
      <c r="A4537" s="12">
        <v>1</v>
      </c>
      <c r="B4537" s="11" t="str">
        <f t="shared" si="272"/>
        <v>Общий расчет. Анализ даты. Анализ даты. Символические звезды. Одинокая планета, Приют одиночества (для мужчин). Нет</v>
      </c>
      <c r="C4537" s="11" t="str">
        <f>IFERROR(VLOOKUP(I4537,lvl_1[],2,FALSE),"Нет")</f>
        <v>Общий расчет</v>
      </c>
      <c r="D4537" s="11" t="str">
        <f>IFERROR(VLOOKUP(Rule!J4537,lvl_2[],2,FALSE),"Нет")</f>
        <v>Анализ даты</v>
      </c>
      <c r="E4537" s="11" t="str">
        <f>IFERROR(VLOOKUP(Rule!K4537,lvl_3[],2,FALSE),"Нет")</f>
        <v>Анализ даты</v>
      </c>
      <c r="F4537" s="11" t="str">
        <f>IFERROR(INDEX(lvl_4[],MATCH(L4537,lvl_4[ID],0),MATCH(TEXT(K4537,"##0"),lvl_4[#Headers],0)),"Нет")</f>
        <v>Символические звезды</v>
      </c>
      <c r="G4537" s="11" t="str">
        <f>IFERROR(INDEX(lvl_5[],MATCH(M4537,lvl_5[ID],0),MATCH(_xlfn.CONCAT(TEXT(K4537,"##0"),"_",TEXT(L4537,"##0")),lvl_5[#Headers],0)),"Нет")</f>
        <v>Одинокая планета, Приют одиночества (для мужчин)</v>
      </c>
      <c r="H4537" s="11" t="str">
        <f>IFERROR(INDEX(lvl_6[],MATCH(N4537,lvl_6[ID],0),MATCH(_xlfn.CONCAT(K4537,"_",L4537,"_",M4537),lvl_6[#Headers],0)),"Нет")</f>
        <v>Нет</v>
      </c>
      <c r="I4537" s="12">
        <v>1</v>
      </c>
      <c r="J4537" s="12">
        <v>4</v>
      </c>
      <c r="K4537" s="12">
        <v>1</v>
      </c>
      <c r="L4537" s="12">
        <v>5</v>
      </c>
      <c r="M4537" s="12">
        <v>12</v>
      </c>
      <c r="N4537" s="12">
        <v>213</v>
      </c>
      <c r="O4537" s="12">
        <f>COUNTIF($P$2:P4537,P4537)</f>
        <v>1</v>
      </c>
      <c r="P4537" s="12" t="str">
        <f t="shared" si="273"/>
        <v>1410512213</v>
      </c>
      <c r="Q4537" s="12" t="str">
        <f t="shared" si="274"/>
        <v>14105122130001</v>
      </c>
      <c r="R4537" s="20" t="s">
        <v>3769</v>
      </c>
      <c r="AB4537" s="12" t="s">
        <v>100</v>
      </c>
      <c r="AD4537" s="12" t="s">
        <v>862</v>
      </c>
      <c r="AI4537" s="12" t="s">
        <v>100</v>
      </c>
      <c r="AK4537" s="12" t="s">
        <v>865</v>
      </c>
      <c r="BN4537" s="12">
        <v>1</v>
      </c>
    </row>
    <row r="4538" spans="1:66" ht="60" x14ac:dyDescent="0.25">
      <c r="A4538" s="12">
        <v>1</v>
      </c>
      <c r="B4538" s="11" t="str">
        <f t="shared" si="272"/>
        <v>Общий расчет. Анализ даты. Анализ даты. Символические звезды. Одинокая планета, Приют одиночества (для мужчин). Нет</v>
      </c>
      <c r="C4538" s="11" t="str">
        <f>IFERROR(VLOOKUP(I4538,lvl_1[],2,FALSE),"Нет")</f>
        <v>Общий расчет</v>
      </c>
      <c r="D4538" s="11" t="str">
        <f>IFERROR(VLOOKUP(Rule!J4538,lvl_2[],2,FALSE),"Нет")</f>
        <v>Анализ даты</v>
      </c>
      <c r="E4538" s="11" t="str">
        <f>IFERROR(VLOOKUP(Rule!K4538,lvl_3[],2,FALSE),"Нет")</f>
        <v>Анализ даты</v>
      </c>
      <c r="F4538" s="11" t="str">
        <f>IFERROR(INDEX(lvl_4[],MATCH(L4538,lvl_4[ID],0),MATCH(TEXT(K4538,"##0"),lvl_4[#Headers],0)),"Нет")</f>
        <v>Символические звезды</v>
      </c>
      <c r="G4538" s="11" t="str">
        <f>IFERROR(INDEX(lvl_5[],MATCH(M4538,lvl_5[ID],0),MATCH(_xlfn.CONCAT(TEXT(K4538,"##0"),"_",TEXT(L4538,"##0")),lvl_5[#Headers],0)),"Нет")</f>
        <v>Одинокая планета, Приют одиночества (для мужчин)</v>
      </c>
      <c r="H4538" s="11" t="str">
        <f>IFERROR(INDEX(lvl_6[],MATCH(N4538,lvl_6[ID],0),MATCH(_xlfn.CONCAT(K4538,"_",L4538,"_",M4538),lvl_6[#Headers],0)),"Нет")</f>
        <v>Нет</v>
      </c>
      <c r="I4538" s="12">
        <v>1</v>
      </c>
      <c r="J4538" s="12">
        <v>4</v>
      </c>
      <c r="K4538" s="12">
        <v>1</v>
      </c>
      <c r="L4538" s="12">
        <v>5</v>
      </c>
      <c r="M4538" s="12">
        <v>12</v>
      </c>
      <c r="N4538" s="12">
        <v>214</v>
      </c>
      <c r="O4538" s="12">
        <f>COUNTIF($P$2:P4538,P4538)</f>
        <v>1</v>
      </c>
      <c r="P4538" s="12" t="str">
        <f t="shared" si="273"/>
        <v>1410512214</v>
      </c>
      <c r="Q4538" s="12" t="str">
        <f t="shared" si="274"/>
        <v>14105122140001</v>
      </c>
      <c r="R4538" s="20" t="s">
        <v>3770</v>
      </c>
      <c r="AB4538" s="12" t="s">
        <v>100</v>
      </c>
      <c r="AD4538" s="12" t="s">
        <v>863</v>
      </c>
      <c r="AI4538" s="12" t="s">
        <v>100</v>
      </c>
      <c r="AK4538" s="12" t="s">
        <v>865</v>
      </c>
      <c r="BN4538" s="12">
        <v>1</v>
      </c>
    </row>
    <row r="4539" spans="1:66" ht="60" x14ac:dyDescent="0.25">
      <c r="A4539" s="12">
        <v>1</v>
      </c>
      <c r="B4539" s="11" t="str">
        <f t="shared" si="272"/>
        <v>Общий расчет. Анализ даты. Анализ даты. Символические звезды. Одинокая планета, Приют одиночества (для мужчин). Нет</v>
      </c>
      <c r="C4539" s="11" t="str">
        <f>IFERROR(VLOOKUP(I4539,lvl_1[],2,FALSE),"Нет")</f>
        <v>Общий расчет</v>
      </c>
      <c r="D4539" s="11" t="str">
        <f>IFERROR(VLOOKUP(Rule!J4539,lvl_2[],2,FALSE),"Нет")</f>
        <v>Анализ даты</v>
      </c>
      <c r="E4539" s="11" t="str">
        <f>IFERROR(VLOOKUP(Rule!K4539,lvl_3[],2,FALSE),"Нет")</f>
        <v>Анализ даты</v>
      </c>
      <c r="F4539" s="11" t="str">
        <f>IFERROR(INDEX(lvl_4[],MATCH(L4539,lvl_4[ID],0),MATCH(TEXT(K4539,"##0"),lvl_4[#Headers],0)),"Нет")</f>
        <v>Символические звезды</v>
      </c>
      <c r="G4539" s="11" t="str">
        <f>IFERROR(INDEX(lvl_5[],MATCH(M4539,lvl_5[ID],0),MATCH(_xlfn.CONCAT(TEXT(K4539,"##0"),"_",TEXT(L4539,"##0")),lvl_5[#Headers],0)),"Нет")</f>
        <v>Одинокая планета, Приют одиночества (для мужчин)</v>
      </c>
      <c r="H4539" s="11" t="str">
        <f>IFERROR(INDEX(lvl_6[],MATCH(N4539,lvl_6[ID],0),MATCH(_xlfn.CONCAT(K4539,"_",L4539,"_",M4539),lvl_6[#Headers],0)),"Нет")</f>
        <v>Нет</v>
      </c>
      <c r="I4539" s="12">
        <v>1</v>
      </c>
      <c r="J4539" s="12">
        <v>4</v>
      </c>
      <c r="K4539" s="12">
        <v>1</v>
      </c>
      <c r="L4539" s="12">
        <v>5</v>
      </c>
      <c r="M4539" s="12">
        <v>12</v>
      </c>
      <c r="N4539" s="12">
        <v>215</v>
      </c>
      <c r="O4539" s="12">
        <f>COUNTIF($P$2:P4539,P4539)</f>
        <v>1</v>
      </c>
      <c r="P4539" s="12" t="str">
        <f t="shared" si="273"/>
        <v>1410512215</v>
      </c>
      <c r="Q4539" s="12" t="str">
        <f t="shared" si="274"/>
        <v>14105122150001</v>
      </c>
      <c r="R4539" s="20" t="s">
        <v>3771</v>
      </c>
      <c r="AB4539" s="12" t="s">
        <v>100</v>
      </c>
      <c r="AD4539" s="12" t="s">
        <v>864</v>
      </c>
      <c r="AI4539" s="12" t="s">
        <v>100</v>
      </c>
      <c r="AK4539" s="12" t="s">
        <v>865</v>
      </c>
      <c r="BN4539" s="12">
        <v>1</v>
      </c>
    </row>
    <row r="4540" spans="1:66" ht="60" x14ac:dyDescent="0.25">
      <c r="A4540" s="12">
        <v>1</v>
      </c>
      <c r="B4540" s="11" t="str">
        <f t="shared" si="272"/>
        <v>Общий расчет. Анализ даты. Анализ даты. Символические звезды. Одинокая планета, Приют одиночества (для мужчин). Нет</v>
      </c>
      <c r="C4540" s="11" t="str">
        <f>IFERROR(VLOOKUP(I4540,lvl_1[],2,FALSE),"Нет")</f>
        <v>Общий расчет</v>
      </c>
      <c r="D4540" s="11" t="str">
        <f>IFERROR(VLOOKUP(Rule!J4540,lvl_2[],2,FALSE),"Нет")</f>
        <v>Анализ даты</v>
      </c>
      <c r="E4540" s="11" t="str">
        <f>IFERROR(VLOOKUP(Rule!K4540,lvl_3[],2,FALSE),"Нет")</f>
        <v>Анализ даты</v>
      </c>
      <c r="F4540" s="11" t="str">
        <f>IFERROR(INDEX(lvl_4[],MATCH(L4540,lvl_4[ID],0),MATCH(TEXT(K4540,"##0"),lvl_4[#Headers],0)),"Нет")</f>
        <v>Символические звезды</v>
      </c>
      <c r="G4540" s="11" t="str">
        <f>IFERROR(INDEX(lvl_5[],MATCH(M4540,lvl_5[ID],0),MATCH(_xlfn.CONCAT(TEXT(K4540,"##0"),"_",TEXT(L4540,"##0")),lvl_5[#Headers],0)),"Нет")</f>
        <v>Одинокая планета, Приют одиночества (для мужчин)</v>
      </c>
      <c r="H4540" s="11" t="str">
        <f>IFERROR(INDEX(lvl_6[],MATCH(N4540,lvl_6[ID],0),MATCH(_xlfn.CONCAT(K4540,"_",L4540,"_",M4540),lvl_6[#Headers],0)),"Нет")</f>
        <v>Нет</v>
      </c>
      <c r="I4540" s="12">
        <v>1</v>
      </c>
      <c r="J4540" s="12">
        <v>4</v>
      </c>
      <c r="K4540" s="12">
        <v>1</v>
      </c>
      <c r="L4540" s="12">
        <v>5</v>
      </c>
      <c r="M4540" s="12">
        <v>12</v>
      </c>
      <c r="N4540" s="12">
        <v>216</v>
      </c>
      <c r="O4540" s="12">
        <f>COUNTIF($P$2:P4540,P4540)</f>
        <v>1</v>
      </c>
      <c r="P4540" s="12" t="str">
        <f t="shared" si="273"/>
        <v>1410512216</v>
      </c>
      <c r="Q4540" s="12" t="str">
        <f t="shared" si="274"/>
        <v>14105122160001</v>
      </c>
      <c r="R4540" s="20" t="s">
        <v>3772</v>
      </c>
      <c r="AB4540" s="12" t="s">
        <v>100</v>
      </c>
      <c r="AD4540" s="12" t="s">
        <v>865</v>
      </c>
      <c r="AI4540" s="12" t="s">
        <v>100</v>
      </c>
      <c r="AK4540" s="12" t="s">
        <v>868</v>
      </c>
      <c r="BN4540" s="12">
        <v>1</v>
      </c>
    </row>
    <row r="4541" spans="1:66" ht="60" x14ac:dyDescent="0.25">
      <c r="A4541" s="12">
        <v>1</v>
      </c>
      <c r="B4541" s="11" t="str">
        <f t="shared" si="272"/>
        <v>Общий расчет. Анализ даты. Анализ даты. Символические звезды. Одинокая планета, Приют одиночества (для мужчин). Нет</v>
      </c>
      <c r="C4541" s="11" t="str">
        <f>IFERROR(VLOOKUP(I4541,lvl_1[],2,FALSE),"Нет")</f>
        <v>Общий расчет</v>
      </c>
      <c r="D4541" s="11" t="str">
        <f>IFERROR(VLOOKUP(Rule!J4541,lvl_2[],2,FALSE),"Нет")</f>
        <v>Анализ даты</v>
      </c>
      <c r="E4541" s="11" t="str">
        <f>IFERROR(VLOOKUP(Rule!K4541,lvl_3[],2,FALSE),"Нет")</f>
        <v>Анализ даты</v>
      </c>
      <c r="F4541" s="11" t="str">
        <f>IFERROR(INDEX(lvl_4[],MATCH(L4541,lvl_4[ID],0),MATCH(TEXT(K4541,"##0"),lvl_4[#Headers],0)),"Нет")</f>
        <v>Символические звезды</v>
      </c>
      <c r="G4541" s="11" t="str">
        <f>IFERROR(INDEX(lvl_5[],MATCH(M4541,lvl_5[ID],0),MATCH(_xlfn.CONCAT(TEXT(K4541,"##0"),"_",TEXT(L4541,"##0")),lvl_5[#Headers],0)),"Нет")</f>
        <v>Одинокая планета, Приют одиночества (для мужчин)</v>
      </c>
      <c r="H4541" s="11" t="str">
        <f>IFERROR(INDEX(lvl_6[],MATCH(N4541,lvl_6[ID],0),MATCH(_xlfn.CONCAT(K4541,"_",L4541,"_",M4541),lvl_6[#Headers],0)),"Нет")</f>
        <v>Нет</v>
      </c>
      <c r="I4541" s="12">
        <v>1</v>
      </c>
      <c r="J4541" s="12">
        <v>4</v>
      </c>
      <c r="K4541" s="12">
        <v>1</v>
      </c>
      <c r="L4541" s="12">
        <v>5</v>
      </c>
      <c r="M4541" s="12">
        <v>12</v>
      </c>
      <c r="N4541" s="12">
        <v>217</v>
      </c>
      <c r="O4541" s="12">
        <f>COUNTIF($P$2:P4541,P4541)</f>
        <v>1</v>
      </c>
      <c r="P4541" s="12" t="str">
        <f t="shared" si="273"/>
        <v>1410512217</v>
      </c>
      <c r="Q4541" s="12" t="str">
        <f t="shared" si="274"/>
        <v>14105122170001</v>
      </c>
      <c r="R4541" s="20" t="s">
        <v>3773</v>
      </c>
      <c r="AB4541" s="12" t="s">
        <v>100</v>
      </c>
      <c r="AD4541" s="12" t="s">
        <v>866</v>
      </c>
      <c r="AI4541" s="12" t="s">
        <v>100</v>
      </c>
      <c r="AK4541" s="12" t="s">
        <v>868</v>
      </c>
      <c r="BN4541" s="12">
        <v>1</v>
      </c>
    </row>
    <row r="4542" spans="1:66" ht="60" x14ac:dyDescent="0.25">
      <c r="A4542" s="12">
        <v>1</v>
      </c>
      <c r="B4542" s="11" t="str">
        <f t="shared" si="272"/>
        <v>Общий расчет. Анализ даты. Анализ даты. Символические звезды. Одинокая планета, Приют одиночества (для мужчин). Нет</v>
      </c>
      <c r="C4542" s="11" t="str">
        <f>IFERROR(VLOOKUP(I4542,lvl_1[],2,FALSE),"Нет")</f>
        <v>Общий расчет</v>
      </c>
      <c r="D4542" s="11" t="str">
        <f>IFERROR(VLOOKUP(Rule!J4542,lvl_2[],2,FALSE),"Нет")</f>
        <v>Анализ даты</v>
      </c>
      <c r="E4542" s="11" t="str">
        <f>IFERROR(VLOOKUP(Rule!K4542,lvl_3[],2,FALSE),"Нет")</f>
        <v>Анализ даты</v>
      </c>
      <c r="F4542" s="11" t="str">
        <f>IFERROR(INDEX(lvl_4[],MATCH(L4542,lvl_4[ID],0),MATCH(TEXT(K4542,"##0"),lvl_4[#Headers],0)),"Нет")</f>
        <v>Символические звезды</v>
      </c>
      <c r="G4542" s="11" t="str">
        <f>IFERROR(INDEX(lvl_5[],MATCH(M4542,lvl_5[ID],0),MATCH(_xlfn.CONCAT(TEXT(K4542,"##0"),"_",TEXT(L4542,"##0")),lvl_5[#Headers],0)),"Нет")</f>
        <v>Одинокая планета, Приют одиночества (для мужчин)</v>
      </c>
      <c r="H4542" s="11" t="str">
        <f>IFERROR(INDEX(lvl_6[],MATCH(N4542,lvl_6[ID],0),MATCH(_xlfn.CONCAT(K4542,"_",L4542,"_",M4542),lvl_6[#Headers],0)),"Нет")</f>
        <v>Нет</v>
      </c>
      <c r="I4542" s="12">
        <v>1</v>
      </c>
      <c r="J4542" s="12">
        <v>4</v>
      </c>
      <c r="K4542" s="12">
        <v>1</v>
      </c>
      <c r="L4542" s="12">
        <v>5</v>
      </c>
      <c r="M4542" s="12">
        <v>12</v>
      </c>
      <c r="N4542" s="12">
        <v>218</v>
      </c>
      <c r="O4542" s="12">
        <f>COUNTIF($P$2:P4542,P4542)</f>
        <v>1</v>
      </c>
      <c r="P4542" s="12" t="str">
        <f t="shared" si="273"/>
        <v>1410512218</v>
      </c>
      <c r="Q4542" s="12" t="str">
        <f t="shared" si="274"/>
        <v>14105122180001</v>
      </c>
      <c r="R4542" s="20" t="s">
        <v>3774</v>
      </c>
      <c r="AB4542" s="12" t="s">
        <v>100</v>
      </c>
      <c r="AD4542" s="12" t="s">
        <v>867</v>
      </c>
      <c r="AI4542" s="12" t="s">
        <v>100</v>
      </c>
      <c r="AK4542" s="12" t="s">
        <v>868</v>
      </c>
      <c r="BN4542" s="12">
        <v>1</v>
      </c>
    </row>
    <row r="4543" spans="1:66" ht="60" x14ac:dyDescent="0.25">
      <c r="A4543" s="12">
        <v>1</v>
      </c>
      <c r="B4543" s="11" t="str">
        <f t="shared" si="272"/>
        <v>Общий расчет. Анализ даты. Анализ даты. Символические звезды. Одинокая планета, Приют одиночества (для мужчин). Нет</v>
      </c>
      <c r="C4543" s="11" t="str">
        <f>IFERROR(VLOOKUP(I4543,lvl_1[],2,FALSE),"Нет")</f>
        <v>Общий расчет</v>
      </c>
      <c r="D4543" s="11" t="str">
        <f>IFERROR(VLOOKUP(Rule!J4543,lvl_2[],2,FALSE),"Нет")</f>
        <v>Анализ даты</v>
      </c>
      <c r="E4543" s="11" t="str">
        <f>IFERROR(VLOOKUP(Rule!K4543,lvl_3[],2,FALSE),"Нет")</f>
        <v>Анализ даты</v>
      </c>
      <c r="F4543" s="11" t="str">
        <f>IFERROR(INDEX(lvl_4[],MATCH(L4543,lvl_4[ID],0),MATCH(TEXT(K4543,"##0"),lvl_4[#Headers],0)),"Нет")</f>
        <v>Символические звезды</v>
      </c>
      <c r="G4543" s="11" t="str">
        <f>IFERROR(INDEX(lvl_5[],MATCH(M4543,lvl_5[ID],0),MATCH(_xlfn.CONCAT(TEXT(K4543,"##0"),"_",TEXT(L4543,"##0")),lvl_5[#Headers],0)),"Нет")</f>
        <v>Одинокая планета, Приют одиночества (для мужчин)</v>
      </c>
      <c r="H4543" s="11" t="str">
        <f>IFERROR(INDEX(lvl_6[],MATCH(N4543,lvl_6[ID],0),MATCH(_xlfn.CONCAT(K4543,"_",L4543,"_",M4543),lvl_6[#Headers],0)),"Нет")</f>
        <v>Нет</v>
      </c>
      <c r="I4543" s="12">
        <v>1</v>
      </c>
      <c r="J4543" s="12">
        <v>4</v>
      </c>
      <c r="K4543" s="12">
        <v>1</v>
      </c>
      <c r="L4543" s="12">
        <v>5</v>
      </c>
      <c r="M4543" s="12">
        <v>12</v>
      </c>
      <c r="N4543" s="12">
        <v>219</v>
      </c>
      <c r="O4543" s="12">
        <f>COUNTIF($P$2:P4543,P4543)</f>
        <v>1</v>
      </c>
      <c r="P4543" s="12" t="str">
        <f t="shared" si="273"/>
        <v>1410512219</v>
      </c>
      <c r="Q4543" s="12" t="str">
        <f t="shared" si="274"/>
        <v>14105122190001</v>
      </c>
      <c r="R4543" s="20" t="s">
        <v>3775</v>
      </c>
      <c r="AB4543" s="12" t="s">
        <v>100</v>
      </c>
      <c r="AD4543" s="12" t="s">
        <v>868</v>
      </c>
      <c r="AI4543" s="12" t="s">
        <v>100</v>
      </c>
      <c r="AK4543" s="12" t="s">
        <v>859</v>
      </c>
      <c r="BN4543" s="12">
        <v>1</v>
      </c>
    </row>
    <row r="4544" spans="1:66" ht="45" x14ac:dyDescent="0.25">
      <c r="A4544" s="12">
        <v>1</v>
      </c>
      <c r="B4544" s="11" t="str">
        <f t="shared" si="272"/>
        <v>Общий расчет. Анализ даты. Анализ даты. Символические звезды. Небесная благодать. Нет</v>
      </c>
      <c r="C4544" s="11" t="str">
        <f>IFERROR(VLOOKUP(I4544,lvl_1[],2,FALSE),"Нет")</f>
        <v>Общий расчет</v>
      </c>
      <c r="D4544" s="11" t="str">
        <f>IFERROR(VLOOKUP(Rule!J4544,lvl_2[],2,FALSE),"Нет")</f>
        <v>Анализ даты</v>
      </c>
      <c r="E4544" s="11" t="str">
        <f>IFERROR(VLOOKUP(Rule!K4544,lvl_3[],2,FALSE),"Нет")</f>
        <v>Анализ даты</v>
      </c>
      <c r="F4544" s="11" t="str">
        <f>IFERROR(INDEX(lvl_4[],MATCH(L4544,lvl_4[ID],0),MATCH(TEXT(K4544,"##0"),lvl_4[#Headers],0)),"Нет")</f>
        <v>Символические звезды</v>
      </c>
      <c r="G4544" s="11" t="str">
        <f>IFERROR(INDEX(lvl_5[],MATCH(M4544,lvl_5[ID],0),MATCH(_xlfn.CONCAT(TEXT(K4544,"##0"),"_",TEXT(L4544,"##0")),lvl_5[#Headers],0)),"Нет")</f>
        <v>Небесная благодать</v>
      </c>
      <c r="H4544" s="11" t="str">
        <f>IFERROR(INDEX(lvl_6[],MATCH(N4544,lvl_6[ID],0),MATCH(_xlfn.CONCAT(K4544,"_",L4544,"_",M4544),lvl_6[#Headers],0)),"Нет")</f>
        <v>Нет</v>
      </c>
      <c r="I4544" s="12">
        <v>1</v>
      </c>
      <c r="J4544" s="12">
        <v>4</v>
      </c>
      <c r="K4544" s="12">
        <v>1</v>
      </c>
      <c r="L4544" s="12">
        <v>5</v>
      </c>
      <c r="M4544" s="12">
        <v>13</v>
      </c>
      <c r="N4544" s="12">
        <v>220</v>
      </c>
      <c r="O4544" s="12">
        <f>COUNTIF($P$2:P4544,P4544)</f>
        <v>1</v>
      </c>
      <c r="P4544" s="12" t="str">
        <f t="shared" si="273"/>
        <v>1410513220</v>
      </c>
      <c r="Q4544" s="12" t="str">
        <f t="shared" si="274"/>
        <v>14105132200001</v>
      </c>
      <c r="R4544" s="20" t="s">
        <v>4129</v>
      </c>
      <c r="AB4544" s="12" t="s">
        <v>100</v>
      </c>
      <c r="AD4544" s="12" t="s">
        <v>869</v>
      </c>
      <c r="AI4544" s="12" t="s">
        <v>100</v>
      </c>
      <c r="AK4544" s="12" t="s">
        <v>862</v>
      </c>
      <c r="BN4544" s="12">
        <v>1</v>
      </c>
    </row>
    <row r="4545" spans="1:66" ht="45" x14ac:dyDescent="0.25">
      <c r="A4545" s="12">
        <v>1</v>
      </c>
      <c r="B4545" s="11" t="str">
        <f t="shared" si="272"/>
        <v>Общий расчет. Анализ даты. Анализ даты. Символические звезды. Небесная благодать. Нет</v>
      </c>
      <c r="C4545" s="11" t="str">
        <f>IFERROR(VLOOKUP(I4545,lvl_1[],2,FALSE),"Нет")</f>
        <v>Общий расчет</v>
      </c>
      <c r="D4545" s="11" t="str">
        <f>IFERROR(VLOOKUP(Rule!J4545,lvl_2[],2,FALSE),"Нет")</f>
        <v>Анализ даты</v>
      </c>
      <c r="E4545" s="11" t="str">
        <f>IFERROR(VLOOKUP(Rule!K4545,lvl_3[],2,FALSE),"Нет")</f>
        <v>Анализ даты</v>
      </c>
      <c r="F4545" s="11" t="str">
        <f>IFERROR(INDEX(lvl_4[],MATCH(L4545,lvl_4[ID],0),MATCH(TEXT(K4545,"##0"),lvl_4[#Headers],0)),"Нет")</f>
        <v>Символические звезды</v>
      </c>
      <c r="G4545" s="11" t="str">
        <f>IFERROR(INDEX(lvl_5[],MATCH(M4545,lvl_5[ID],0),MATCH(_xlfn.CONCAT(TEXT(K4545,"##0"),"_",TEXT(L4545,"##0")),lvl_5[#Headers],0)),"Нет")</f>
        <v>Небесная благодать</v>
      </c>
      <c r="H4545" s="11" t="str">
        <f>IFERROR(INDEX(lvl_6[],MATCH(N4545,lvl_6[ID],0),MATCH(_xlfn.CONCAT(K4545,"_",L4545,"_",M4545),lvl_6[#Headers],0)),"Нет")</f>
        <v>Нет</v>
      </c>
      <c r="I4545" s="12">
        <v>1</v>
      </c>
      <c r="J4545" s="12">
        <v>4</v>
      </c>
      <c r="K4545" s="12">
        <v>1</v>
      </c>
      <c r="L4545" s="12">
        <v>5</v>
      </c>
      <c r="M4545" s="12">
        <v>13</v>
      </c>
      <c r="N4545" s="12">
        <v>221</v>
      </c>
      <c r="O4545" s="12">
        <f>COUNTIF($P$2:P4545,P4545)</f>
        <v>1</v>
      </c>
      <c r="P4545" s="12" t="str">
        <f t="shared" si="273"/>
        <v>1410513221</v>
      </c>
      <c r="Q4545" s="12" t="str">
        <f t="shared" si="274"/>
        <v>14105132210001</v>
      </c>
      <c r="R4545" s="20" t="s">
        <v>4130</v>
      </c>
      <c r="AB4545" s="12" t="s">
        <v>100</v>
      </c>
      <c r="AD4545" s="12" t="s">
        <v>859</v>
      </c>
      <c r="AI4545" s="12" t="s">
        <v>100</v>
      </c>
      <c r="AK4545" s="12" t="s">
        <v>905</v>
      </c>
      <c r="BN4545" s="12">
        <v>1</v>
      </c>
    </row>
    <row r="4546" spans="1:66" ht="45" x14ac:dyDescent="0.25">
      <c r="A4546" s="12">
        <v>1</v>
      </c>
      <c r="B4546" s="11" t="str">
        <f t="shared" si="272"/>
        <v>Общий расчет. Анализ даты. Анализ даты. Символические звезды. Небесная благодать. Нет</v>
      </c>
      <c r="C4546" s="11" t="str">
        <f>IFERROR(VLOOKUP(I4546,lvl_1[],2,FALSE),"Нет")</f>
        <v>Общий расчет</v>
      </c>
      <c r="D4546" s="11" t="str">
        <f>IFERROR(VLOOKUP(Rule!J4546,lvl_2[],2,FALSE),"Нет")</f>
        <v>Анализ даты</v>
      </c>
      <c r="E4546" s="11" t="str">
        <f>IFERROR(VLOOKUP(Rule!K4546,lvl_3[],2,FALSE),"Нет")</f>
        <v>Анализ даты</v>
      </c>
      <c r="F4546" s="11" t="str">
        <f>IFERROR(INDEX(lvl_4[],MATCH(L4546,lvl_4[ID],0),MATCH(TEXT(K4546,"##0"),lvl_4[#Headers],0)),"Нет")</f>
        <v>Символические звезды</v>
      </c>
      <c r="G4546" s="11" t="str">
        <f>IFERROR(INDEX(lvl_5[],MATCH(M4546,lvl_5[ID],0),MATCH(_xlfn.CONCAT(TEXT(K4546,"##0"),"_",TEXT(L4546,"##0")),lvl_5[#Headers],0)),"Нет")</f>
        <v>Небесная благодать</v>
      </c>
      <c r="H4546" s="11" t="str">
        <f>IFERROR(INDEX(lvl_6[],MATCH(N4546,lvl_6[ID],0),MATCH(_xlfn.CONCAT(K4546,"_",L4546,"_",M4546),lvl_6[#Headers],0)),"Нет")</f>
        <v>Нет</v>
      </c>
      <c r="I4546" s="12">
        <v>1</v>
      </c>
      <c r="J4546" s="12">
        <v>4</v>
      </c>
      <c r="K4546" s="12">
        <v>1</v>
      </c>
      <c r="L4546" s="12">
        <v>5</v>
      </c>
      <c r="M4546" s="12">
        <v>13</v>
      </c>
      <c r="N4546" s="12">
        <v>222</v>
      </c>
      <c r="O4546" s="12">
        <f>COUNTIF($P$2:P4546,P4546)</f>
        <v>1</v>
      </c>
      <c r="P4546" s="12" t="str">
        <f t="shared" si="273"/>
        <v>1410513222</v>
      </c>
      <c r="Q4546" s="12" t="str">
        <f t="shared" si="274"/>
        <v>14105132220001</v>
      </c>
      <c r="R4546" s="20" t="s">
        <v>4131</v>
      </c>
      <c r="AB4546" s="12" t="s">
        <v>100</v>
      </c>
      <c r="AD4546" s="12" t="s">
        <v>860</v>
      </c>
      <c r="AI4546" s="12" t="s">
        <v>100</v>
      </c>
      <c r="AK4546" s="12" t="s">
        <v>865</v>
      </c>
      <c r="BN4546" s="12">
        <v>1</v>
      </c>
    </row>
    <row r="4547" spans="1:66" ht="45" x14ac:dyDescent="0.25">
      <c r="A4547" s="12">
        <v>1</v>
      </c>
      <c r="B4547" s="11" t="str">
        <f t="shared" si="272"/>
        <v>Общий расчет. Анализ даты. Анализ даты. Символические звезды. Небесная благодать. Нет</v>
      </c>
      <c r="C4547" s="11" t="str">
        <f>IFERROR(VLOOKUP(I4547,lvl_1[],2,FALSE),"Нет")</f>
        <v>Общий расчет</v>
      </c>
      <c r="D4547" s="11" t="str">
        <f>IFERROR(VLOOKUP(Rule!J4547,lvl_2[],2,FALSE),"Нет")</f>
        <v>Анализ даты</v>
      </c>
      <c r="E4547" s="11" t="str">
        <f>IFERROR(VLOOKUP(Rule!K4547,lvl_3[],2,FALSE),"Нет")</f>
        <v>Анализ даты</v>
      </c>
      <c r="F4547" s="11" t="str">
        <f>IFERROR(INDEX(lvl_4[],MATCH(L4547,lvl_4[ID],0),MATCH(TEXT(K4547,"##0"),lvl_4[#Headers],0)),"Нет")</f>
        <v>Символические звезды</v>
      </c>
      <c r="G4547" s="11" t="str">
        <f>IFERROR(INDEX(lvl_5[],MATCH(M4547,lvl_5[ID],0),MATCH(_xlfn.CONCAT(TEXT(K4547,"##0"),"_",TEXT(L4547,"##0")),lvl_5[#Headers],0)),"Нет")</f>
        <v>Небесная благодать</v>
      </c>
      <c r="H4547" s="11" t="str">
        <f>IFERROR(INDEX(lvl_6[],MATCH(N4547,lvl_6[ID],0),MATCH(_xlfn.CONCAT(K4547,"_",L4547,"_",M4547),lvl_6[#Headers],0)),"Нет")</f>
        <v>Нет</v>
      </c>
      <c r="I4547" s="12">
        <v>1</v>
      </c>
      <c r="J4547" s="12">
        <v>4</v>
      </c>
      <c r="K4547" s="12">
        <v>1</v>
      </c>
      <c r="L4547" s="12">
        <v>5</v>
      </c>
      <c r="M4547" s="12">
        <v>13</v>
      </c>
      <c r="N4547" s="12">
        <v>223</v>
      </c>
      <c r="O4547" s="12">
        <f>COUNTIF($P$2:P4547,P4547)</f>
        <v>1</v>
      </c>
      <c r="P4547" s="12" t="str">
        <f t="shared" si="273"/>
        <v>1410513223</v>
      </c>
      <c r="Q4547" s="12" t="str">
        <f t="shared" si="274"/>
        <v>14105132230001</v>
      </c>
      <c r="R4547" s="20" t="s">
        <v>4132</v>
      </c>
      <c r="AB4547" s="12" t="s">
        <v>100</v>
      </c>
      <c r="AD4547" s="12" t="s">
        <v>863</v>
      </c>
      <c r="AI4547" s="12" t="s">
        <v>100</v>
      </c>
      <c r="AK4547" s="12" t="s">
        <v>868</v>
      </c>
      <c r="BN4547" s="12">
        <v>1</v>
      </c>
    </row>
    <row r="4548" spans="1:66" ht="45" x14ac:dyDescent="0.25">
      <c r="A4548" s="12">
        <v>1</v>
      </c>
      <c r="B4548" s="11" t="str">
        <f t="shared" si="272"/>
        <v>Общий расчет. Анализ даты. Анализ даты. Символические звезды. Небесная благодать. Нет</v>
      </c>
      <c r="C4548" s="11" t="str">
        <f>IFERROR(VLOOKUP(I4548,lvl_1[],2,FALSE),"Нет")</f>
        <v>Общий расчет</v>
      </c>
      <c r="D4548" s="11" t="str">
        <f>IFERROR(VLOOKUP(Rule!J4548,lvl_2[],2,FALSE),"Нет")</f>
        <v>Анализ даты</v>
      </c>
      <c r="E4548" s="11" t="str">
        <f>IFERROR(VLOOKUP(Rule!K4548,lvl_3[],2,FALSE),"Нет")</f>
        <v>Анализ даты</v>
      </c>
      <c r="F4548" s="11" t="str">
        <f>IFERROR(INDEX(lvl_4[],MATCH(L4548,lvl_4[ID],0),MATCH(TEXT(K4548,"##0"),lvl_4[#Headers],0)),"Нет")</f>
        <v>Символические звезды</v>
      </c>
      <c r="G4548" s="11" t="str">
        <f>IFERROR(INDEX(lvl_5[],MATCH(M4548,lvl_5[ID],0),MATCH(_xlfn.CONCAT(TEXT(K4548,"##0"),"_",TEXT(L4548,"##0")),lvl_5[#Headers],0)),"Нет")</f>
        <v>Небесная благодать</v>
      </c>
      <c r="H4548" s="11" t="str">
        <f>IFERROR(INDEX(lvl_6[],MATCH(N4548,lvl_6[ID],0),MATCH(_xlfn.CONCAT(K4548,"_",L4548,"_",M4548),lvl_6[#Headers],0)),"Нет")</f>
        <v>Нет</v>
      </c>
      <c r="I4548" s="12">
        <v>1</v>
      </c>
      <c r="J4548" s="12">
        <v>4</v>
      </c>
      <c r="K4548" s="12">
        <v>1</v>
      </c>
      <c r="L4548" s="12">
        <v>5</v>
      </c>
      <c r="M4548" s="12">
        <v>13</v>
      </c>
      <c r="N4548" s="12">
        <v>224</v>
      </c>
      <c r="O4548" s="12">
        <f>COUNTIF($P$2:P4548,P4548)</f>
        <v>1</v>
      </c>
      <c r="P4548" s="12" t="str">
        <f t="shared" si="273"/>
        <v>1410513224</v>
      </c>
      <c r="Q4548" s="12" t="str">
        <f t="shared" si="274"/>
        <v>14105132240001</v>
      </c>
      <c r="R4548" s="20" t="s">
        <v>4133</v>
      </c>
      <c r="AB4548" s="12" t="s">
        <v>100</v>
      </c>
      <c r="AD4548" s="12" t="s">
        <v>865</v>
      </c>
      <c r="AI4548" s="12" t="s">
        <v>100</v>
      </c>
      <c r="AK4548" s="12" t="s">
        <v>916</v>
      </c>
      <c r="BN4548" s="12">
        <v>1</v>
      </c>
    </row>
    <row r="4549" spans="1:66" ht="45" x14ac:dyDescent="0.25">
      <c r="A4549" s="12">
        <v>1</v>
      </c>
      <c r="B4549" s="11" t="str">
        <f t="shared" si="272"/>
        <v>Общий расчет. Анализ даты. Анализ даты. Символические звезды. Небесная благодать. Нет</v>
      </c>
      <c r="C4549" s="11" t="str">
        <f>IFERROR(VLOOKUP(I4549,lvl_1[],2,FALSE),"Нет")</f>
        <v>Общий расчет</v>
      </c>
      <c r="D4549" s="11" t="str">
        <f>IFERROR(VLOOKUP(Rule!J4549,lvl_2[],2,FALSE),"Нет")</f>
        <v>Анализ даты</v>
      </c>
      <c r="E4549" s="11" t="str">
        <f>IFERROR(VLOOKUP(Rule!K4549,lvl_3[],2,FALSE),"Нет")</f>
        <v>Анализ даты</v>
      </c>
      <c r="F4549" s="11" t="str">
        <f>IFERROR(INDEX(lvl_4[],MATCH(L4549,lvl_4[ID],0),MATCH(TEXT(K4549,"##0"),lvl_4[#Headers],0)),"Нет")</f>
        <v>Символические звезды</v>
      </c>
      <c r="G4549" s="11" t="str">
        <f>IFERROR(INDEX(lvl_5[],MATCH(M4549,lvl_5[ID],0),MATCH(_xlfn.CONCAT(TEXT(K4549,"##0"),"_",TEXT(L4549,"##0")),lvl_5[#Headers],0)),"Нет")</f>
        <v>Небесная благодать</v>
      </c>
      <c r="H4549" s="11" t="str">
        <f>IFERROR(INDEX(lvl_6[],MATCH(N4549,lvl_6[ID],0),MATCH(_xlfn.CONCAT(K4549,"_",L4549,"_",M4549),lvl_6[#Headers],0)),"Нет")</f>
        <v>Нет</v>
      </c>
      <c r="I4549" s="12">
        <v>1</v>
      </c>
      <c r="J4549" s="12">
        <v>4</v>
      </c>
      <c r="K4549" s="12">
        <v>1</v>
      </c>
      <c r="L4549" s="12">
        <v>5</v>
      </c>
      <c r="M4549" s="12">
        <v>13</v>
      </c>
      <c r="N4549" s="12">
        <v>225</v>
      </c>
      <c r="O4549" s="12">
        <f>COUNTIF($P$2:P4549,P4549)</f>
        <v>1</v>
      </c>
      <c r="P4549" s="12" t="str">
        <f t="shared" si="273"/>
        <v>1410513225</v>
      </c>
      <c r="Q4549" s="12" t="str">
        <f t="shared" si="274"/>
        <v>14105132250001</v>
      </c>
      <c r="R4549" s="20" t="s">
        <v>4134</v>
      </c>
      <c r="AB4549" s="12" t="s">
        <v>100</v>
      </c>
      <c r="AD4549" s="12" t="s">
        <v>866</v>
      </c>
      <c r="AI4549" s="12" t="s">
        <v>100</v>
      </c>
      <c r="AK4549" s="12" t="s">
        <v>859</v>
      </c>
      <c r="BN4549" s="12">
        <v>1</v>
      </c>
    </row>
    <row r="4550" spans="1:66" ht="45" x14ac:dyDescent="0.25">
      <c r="A4550" s="12">
        <v>1</v>
      </c>
      <c r="B4550" s="11" t="str">
        <f t="shared" si="272"/>
        <v>Общий расчет. Анализ даты. Анализ даты. Символические звезды. Сети небес и земли. Нет</v>
      </c>
      <c r="C4550" s="11" t="str">
        <f>IFERROR(VLOOKUP(I4550,lvl_1[],2,FALSE),"Нет")</f>
        <v>Общий расчет</v>
      </c>
      <c r="D4550" s="11" t="str">
        <f>IFERROR(VLOOKUP(Rule!J4550,lvl_2[],2,FALSE),"Нет")</f>
        <v>Анализ даты</v>
      </c>
      <c r="E4550" s="11" t="str">
        <f>IFERROR(VLOOKUP(Rule!K4550,lvl_3[],2,FALSE),"Нет")</f>
        <v>Анализ даты</v>
      </c>
      <c r="F4550" s="11" t="str">
        <f>IFERROR(INDEX(lvl_4[],MATCH(L4550,lvl_4[ID],0),MATCH(TEXT(K4550,"##0"),lvl_4[#Headers],0)),"Нет")</f>
        <v>Символические звезды</v>
      </c>
      <c r="G4550" s="11" t="str">
        <f>IFERROR(INDEX(lvl_5[],MATCH(M4550,lvl_5[ID],0),MATCH(_xlfn.CONCAT(TEXT(K4550,"##0"),"_",TEXT(L4550,"##0")),lvl_5[#Headers],0)),"Нет")</f>
        <v>Сети небес и земли</v>
      </c>
      <c r="H4550" s="11" t="str">
        <f>IFERROR(INDEX(lvl_6[],MATCH(N4550,lvl_6[ID],0),MATCH(_xlfn.CONCAT(K4550,"_",L4550,"_",M4550),lvl_6[#Headers],0)),"Нет")</f>
        <v>Нет</v>
      </c>
      <c r="I4550" s="12">
        <v>1</v>
      </c>
      <c r="J4550" s="12">
        <v>4</v>
      </c>
      <c r="K4550" s="12">
        <v>1</v>
      </c>
      <c r="L4550" s="12">
        <v>5</v>
      </c>
      <c r="M4550" s="12">
        <v>24</v>
      </c>
      <c r="N4550" s="12">
        <v>226</v>
      </c>
      <c r="O4550" s="12">
        <f>COUNTIF($P$2:P4550,P4550)</f>
        <v>1</v>
      </c>
      <c r="P4550" s="12" t="str">
        <f t="shared" si="273"/>
        <v>1410524226</v>
      </c>
      <c r="Q4550" s="12" t="str">
        <f t="shared" si="274"/>
        <v>14105242260001</v>
      </c>
      <c r="R4550" s="20" t="s">
        <v>4135</v>
      </c>
      <c r="AB4550" s="12" t="s">
        <v>100</v>
      </c>
      <c r="AD4550" s="12" t="s">
        <v>867</v>
      </c>
      <c r="AI4550" s="12" t="s">
        <v>100</v>
      </c>
      <c r="AK4550" s="12" t="s">
        <v>868</v>
      </c>
      <c r="BN4550" s="12">
        <v>1</v>
      </c>
    </row>
    <row r="4551" spans="1:66" ht="45" x14ac:dyDescent="0.25">
      <c r="A4551" s="12">
        <v>1</v>
      </c>
      <c r="B4551" s="11" t="str">
        <f t="shared" si="272"/>
        <v>Общий расчет. Анализ даты. Анализ даты. Символические звезды. Сети небес и земли. Нет</v>
      </c>
      <c r="C4551" s="11" t="str">
        <f>IFERROR(VLOOKUP(I4551,lvl_1[],2,FALSE),"Нет")</f>
        <v>Общий расчет</v>
      </c>
      <c r="D4551" s="11" t="str">
        <f>IFERROR(VLOOKUP(Rule!J4551,lvl_2[],2,FALSE),"Нет")</f>
        <v>Анализ даты</v>
      </c>
      <c r="E4551" s="11" t="str">
        <f>IFERROR(VLOOKUP(Rule!K4551,lvl_3[],2,FALSE),"Нет")</f>
        <v>Анализ даты</v>
      </c>
      <c r="F4551" s="11" t="str">
        <f>IFERROR(INDEX(lvl_4[],MATCH(L4551,lvl_4[ID],0),MATCH(TEXT(K4551,"##0"),lvl_4[#Headers],0)),"Нет")</f>
        <v>Символические звезды</v>
      </c>
      <c r="G4551" s="11" t="str">
        <f>IFERROR(INDEX(lvl_5[],MATCH(M4551,lvl_5[ID],0),MATCH(_xlfn.CONCAT(TEXT(K4551,"##0"),"_",TEXT(L4551,"##0")),lvl_5[#Headers],0)),"Нет")</f>
        <v>Сети небес и земли</v>
      </c>
      <c r="H4551" s="11" t="str">
        <f>IFERROR(INDEX(lvl_6[],MATCH(N4551,lvl_6[ID],0),MATCH(_xlfn.CONCAT(K4551,"_",L4551,"_",M4551),lvl_6[#Headers],0)),"Нет")</f>
        <v>Нет</v>
      </c>
      <c r="I4551" s="12">
        <v>1</v>
      </c>
      <c r="J4551" s="12">
        <v>4</v>
      </c>
      <c r="K4551" s="12">
        <v>1</v>
      </c>
      <c r="L4551" s="12">
        <v>5</v>
      </c>
      <c r="M4551" s="12">
        <v>24</v>
      </c>
      <c r="N4551" s="12">
        <v>227</v>
      </c>
      <c r="O4551" s="12">
        <f>COUNTIF($P$2:P4551,P4551)</f>
        <v>1</v>
      </c>
      <c r="P4551" s="12" t="str">
        <f t="shared" si="273"/>
        <v>1410524227</v>
      </c>
      <c r="Q4551" s="12" t="str">
        <f t="shared" si="274"/>
        <v>14105242270001</v>
      </c>
      <c r="R4551" s="20" t="s">
        <v>4136</v>
      </c>
      <c r="AB4551" s="12" t="s">
        <v>100</v>
      </c>
      <c r="AD4551" s="12" t="s">
        <v>861</v>
      </c>
      <c r="AI4551" s="12" t="s">
        <v>100</v>
      </c>
      <c r="AK4551" s="12" t="s">
        <v>862</v>
      </c>
      <c r="BN4551" s="12">
        <v>1</v>
      </c>
    </row>
    <row r="4552" spans="1:66" ht="45" x14ac:dyDescent="0.25">
      <c r="A4552" s="12">
        <v>1</v>
      </c>
      <c r="B4552" s="11" t="str">
        <f t="shared" si="272"/>
        <v>Общий расчет. Анализ даты. Анализ даты. Символические звезды. Звезда искусств. Нет</v>
      </c>
      <c r="C4552" s="11" t="str">
        <f>IFERROR(VLOOKUP(I4552,lvl_1[],2,FALSE),"Нет")</f>
        <v>Общий расчет</v>
      </c>
      <c r="D4552" s="11" t="str">
        <f>IFERROR(VLOOKUP(Rule!J4552,lvl_2[],2,FALSE),"Нет")</f>
        <v>Анализ даты</v>
      </c>
      <c r="E4552" s="11" t="str">
        <f>IFERROR(VLOOKUP(Rule!K4552,lvl_3[],2,FALSE),"Нет")</f>
        <v>Анализ даты</v>
      </c>
      <c r="F4552" s="11" t="str">
        <f>IFERROR(INDEX(lvl_4[],MATCH(L4552,lvl_4[ID],0),MATCH(TEXT(K4552,"##0"),lvl_4[#Headers],0)),"Нет")</f>
        <v>Символические звезды</v>
      </c>
      <c r="G4552" s="11" t="str">
        <f>IFERROR(INDEX(lvl_5[],MATCH(M4552,lvl_5[ID],0),MATCH(_xlfn.CONCAT(TEXT(K4552,"##0"),"_",TEXT(L4552,"##0")),lvl_5[#Headers],0)),"Нет")</f>
        <v>Звезда искусств</v>
      </c>
      <c r="H4552" s="11" t="str">
        <f>IFERROR(INDEX(lvl_6[],MATCH(N4552,lvl_6[ID],0),MATCH(_xlfn.CONCAT(K4552,"_",L4552,"_",M4552),lvl_6[#Headers],0)),"Нет")</f>
        <v>Нет</v>
      </c>
      <c r="I4552" s="12">
        <v>1</v>
      </c>
      <c r="J4552" s="12">
        <v>4</v>
      </c>
      <c r="K4552" s="12">
        <v>1</v>
      </c>
      <c r="L4552" s="12">
        <v>5</v>
      </c>
      <c r="M4552" s="12">
        <v>31</v>
      </c>
      <c r="N4552" s="12">
        <v>228</v>
      </c>
      <c r="O4552" s="12">
        <f>COUNTIF($P$2:P4552,P4552)</f>
        <v>1</v>
      </c>
      <c r="P4552" s="12" t="str">
        <f t="shared" si="273"/>
        <v>1410531228</v>
      </c>
      <c r="Q4552" s="12" t="str">
        <f t="shared" si="274"/>
        <v>14105312280001</v>
      </c>
      <c r="R4552" s="20" t="s">
        <v>4137</v>
      </c>
      <c r="AB4552" s="12" t="s">
        <v>100</v>
      </c>
      <c r="AD4552" s="12" t="s">
        <v>865</v>
      </c>
      <c r="AI4552" s="12" t="s">
        <v>100</v>
      </c>
      <c r="AK4552" s="12" t="s">
        <v>861</v>
      </c>
      <c r="BN4552" s="12">
        <v>1</v>
      </c>
    </row>
    <row r="4553" spans="1:66" ht="45" x14ac:dyDescent="0.25">
      <c r="A4553" s="12">
        <v>1</v>
      </c>
      <c r="B4553" s="11" t="str">
        <f t="shared" si="272"/>
        <v>Общий расчет. Анализ даты. Анализ даты. Символические звезды. Звезда искусств. Нет</v>
      </c>
      <c r="C4553" s="11" t="str">
        <f>IFERROR(VLOOKUP(I4553,lvl_1[],2,FALSE),"Нет")</f>
        <v>Общий расчет</v>
      </c>
      <c r="D4553" s="11" t="str">
        <f>IFERROR(VLOOKUP(Rule!J4553,lvl_2[],2,FALSE),"Нет")</f>
        <v>Анализ даты</v>
      </c>
      <c r="E4553" s="11" t="str">
        <f>IFERROR(VLOOKUP(Rule!K4553,lvl_3[],2,FALSE),"Нет")</f>
        <v>Анализ даты</v>
      </c>
      <c r="F4553" s="11" t="str">
        <f>IFERROR(INDEX(lvl_4[],MATCH(L4553,lvl_4[ID],0),MATCH(TEXT(K4553,"##0"),lvl_4[#Headers],0)),"Нет")</f>
        <v>Символические звезды</v>
      </c>
      <c r="G4553" s="11" t="str">
        <f>IFERROR(INDEX(lvl_5[],MATCH(M4553,lvl_5[ID],0),MATCH(_xlfn.CONCAT(TEXT(K4553,"##0"),"_",TEXT(L4553,"##0")),lvl_5[#Headers],0)),"Нет")</f>
        <v>Звезда искусств</v>
      </c>
      <c r="H4553" s="11" t="str">
        <f>IFERROR(INDEX(lvl_6[],MATCH(N4553,lvl_6[ID],0),MATCH(_xlfn.CONCAT(K4553,"_",L4553,"_",M4553),lvl_6[#Headers],0)),"Нет")</f>
        <v>Нет</v>
      </c>
      <c r="I4553" s="12">
        <v>1</v>
      </c>
      <c r="J4553" s="12">
        <v>4</v>
      </c>
      <c r="K4553" s="12">
        <v>1</v>
      </c>
      <c r="L4553" s="12">
        <v>5</v>
      </c>
      <c r="M4553" s="12">
        <v>31</v>
      </c>
      <c r="N4553" s="12">
        <v>229</v>
      </c>
      <c r="O4553" s="12">
        <f>COUNTIF($P$2:P4553,P4553)</f>
        <v>1</v>
      </c>
      <c r="P4553" s="12" t="str">
        <f t="shared" si="273"/>
        <v>1410531229</v>
      </c>
      <c r="Q4553" s="12" t="str">
        <f t="shared" si="274"/>
        <v>14105312290001</v>
      </c>
      <c r="R4553" s="20" t="s">
        <v>4138</v>
      </c>
      <c r="AB4553" s="12" t="s">
        <v>100</v>
      </c>
      <c r="AD4553" s="12" t="s">
        <v>869</v>
      </c>
      <c r="AI4553" s="12" t="s">
        <v>100</v>
      </c>
      <c r="AK4553" s="12" t="s">
        <v>861</v>
      </c>
      <c r="BN4553" s="12">
        <v>1</v>
      </c>
    </row>
    <row r="4554" spans="1:66" ht="45" x14ac:dyDescent="0.25">
      <c r="A4554" s="12">
        <v>1</v>
      </c>
      <c r="B4554" s="11" t="str">
        <f t="shared" si="272"/>
        <v>Общий расчет. Анализ даты. Анализ даты. Символические звезды. Звезда искусств. Нет</v>
      </c>
      <c r="C4554" s="11" t="str">
        <f>IFERROR(VLOOKUP(I4554,lvl_1[],2,FALSE),"Нет")</f>
        <v>Общий расчет</v>
      </c>
      <c r="D4554" s="11" t="str">
        <f>IFERROR(VLOOKUP(Rule!J4554,lvl_2[],2,FALSE),"Нет")</f>
        <v>Анализ даты</v>
      </c>
      <c r="E4554" s="11" t="str">
        <f>IFERROR(VLOOKUP(Rule!K4554,lvl_3[],2,FALSE),"Нет")</f>
        <v>Анализ даты</v>
      </c>
      <c r="F4554" s="11" t="str">
        <f>IFERROR(INDEX(lvl_4[],MATCH(L4554,lvl_4[ID],0),MATCH(TEXT(K4554,"##0"),lvl_4[#Headers],0)),"Нет")</f>
        <v>Символические звезды</v>
      </c>
      <c r="G4554" s="11" t="str">
        <f>IFERROR(INDEX(lvl_5[],MATCH(M4554,lvl_5[ID],0),MATCH(_xlfn.CONCAT(TEXT(K4554,"##0"),"_",TEXT(L4554,"##0")),lvl_5[#Headers],0)),"Нет")</f>
        <v>Звезда искусств</v>
      </c>
      <c r="H4554" s="11" t="str">
        <f>IFERROR(INDEX(lvl_6[],MATCH(N4554,lvl_6[ID],0),MATCH(_xlfn.CONCAT(K4554,"_",L4554,"_",M4554),lvl_6[#Headers],0)),"Нет")</f>
        <v>Нет</v>
      </c>
      <c r="I4554" s="12">
        <v>1</v>
      </c>
      <c r="J4554" s="12">
        <v>4</v>
      </c>
      <c r="K4554" s="12">
        <v>1</v>
      </c>
      <c r="L4554" s="12">
        <v>5</v>
      </c>
      <c r="M4554" s="12">
        <v>31</v>
      </c>
      <c r="N4554" s="12">
        <v>230</v>
      </c>
      <c r="O4554" s="12">
        <f>COUNTIF($P$2:P4554,P4554)</f>
        <v>1</v>
      </c>
      <c r="P4554" s="12" t="str">
        <f t="shared" si="273"/>
        <v>1410531230</v>
      </c>
      <c r="Q4554" s="12" t="str">
        <f t="shared" si="274"/>
        <v>14105312300001</v>
      </c>
      <c r="R4554" s="20" t="s">
        <v>4139</v>
      </c>
      <c r="AB4554" s="12" t="s">
        <v>100</v>
      </c>
      <c r="AD4554" s="12" t="s">
        <v>861</v>
      </c>
      <c r="AI4554" s="12" t="s">
        <v>100</v>
      </c>
      <c r="AK4554" s="12" t="s">
        <v>861</v>
      </c>
      <c r="BN4554" s="12">
        <v>1</v>
      </c>
    </row>
    <row r="4555" spans="1:66" ht="45" x14ac:dyDescent="0.25">
      <c r="A4555" s="12">
        <v>1</v>
      </c>
      <c r="B4555" s="11" t="str">
        <f t="shared" si="272"/>
        <v>Общий расчет. Анализ даты. Анализ даты. Символические звезды. Звезда искусств. Нет</v>
      </c>
      <c r="C4555" s="11" t="str">
        <f>IFERROR(VLOOKUP(I4555,lvl_1[],2,FALSE),"Нет")</f>
        <v>Общий расчет</v>
      </c>
      <c r="D4555" s="11" t="str">
        <f>IFERROR(VLOOKUP(Rule!J4555,lvl_2[],2,FALSE),"Нет")</f>
        <v>Анализ даты</v>
      </c>
      <c r="E4555" s="11" t="str">
        <f>IFERROR(VLOOKUP(Rule!K4555,lvl_3[],2,FALSE),"Нет")</f>
        <v>Анализ даты</v>
      </c>
      <c r="F4555" s="11" t="str">
        <f>IFERROR(INDEX(lvl_4[],MATCH(L4555,lvl_4[ID],0),MATCH(TEXT(K4555,"##0"),lvl_4[#Headers],0)),"Нет")</f>
        <v>Символические звезды</v>
      </c>
      <c r="G4555" s="11" t="str">
        <f>IFERROR(INDEX(lvl_5[],MATCH(M4555,lvl_5[ID],0),MATCH(_xlfn.CONCAT(TEXT(K4555,"##0"),"_",TEXT(L4555,"##0")),lvl_5[#Headers],0)),"Нет")</f>
        <v>Звезда искусств</v>
      </c>
      <c r="H4555" s="11" t="str">
        <f>IFERROR(INDEX(lvl_6[],MATCH(N4555,lvl_6[ID],0),MATCH(_xlfn.CONCAT(K4555,"_",L4555,"_",M4555),lvl_6[#Headers],0)),"Нет")</f>
        <v>Нет</v>
      </c>
      <c r="I4555" s="12">
        <v>1</v>
      </c>
      <c r="J4555" s="12">
        <v>4</v>
      </c>
      <c r="K4555" s="12">
        <v>1</v>
      </c>
      <c r="L4555" s="12">
        <v>5</v>
      </c>
      <c r="M4555" s="12">
        <v>31</v>
      </c>
      <c r="N4555" s="12">
        <v>231</v>
      </c>
      <c r="O4555" s="12">
        <f>COUNTIF($P$2:P4555,P4555)</f>
        <v>1</v>
      </c>
      <c r="P4555" s="12" t="str">
        <f t="shared" si="273"/>
        <v>1410531231</v>
      </c>
      <c r="Q4555" s="12" t="str">
        <f t="shared" si="274"/>
        <v>14105312310001</v>
      </c>
      <c r="R4555" s="20" t="s">
        <v>4140</v>
      </c>
      <c r="AB4555" s="12" t="s">
        <v>100</v>
      </c>
      <c r="AD4555" s="12" t="s">
        <v>868</v>
      </c>
      <c r="AI4555" s="12" t="s">
        <v>100</v>
      </c>
      <c r="AK4555" s="12" t="s">
        <v>864</v>
      </c>
      <c r="BN4555" s="12">
        <v>1</v>
      </c>
    </row>
    <row r="4556" spans="1:66" ht="45" x14ac:dyDescent="0.25">
      <c r="A4556" s="12">
        <v>1</v>
      </c>
      <c r="B4556" s="11" t="str">
        <f t="shared" si="272"/>
        <v>Общий расчет. Анализ даты. Анализ даты. Символические звезды. Звезда искусств. Нет</v>
      </c>
      <c r="C4556" s="11" t="str">
        <f>IFERROR(VLOOKUP(I4556,lvl_1[],2,FALSE),"Нет")</f>
        <v>Общий расчет</v>
      </c>
      <c r="D4556" s="11" t="str">
        <f>IFERROR(VLOOKUP(Rule!J4556,lvl_2[],2,FALSE),"Нет")</f>
        <v>Анализ даты</v>
      </c>
      <c r="E4556" s="11" t="str">
        <f>IFERROR(VLOOKUP(Rule!K4556,lvl_3[],2,FALSE),"Нет")</f>
        <v>Анализ даты</v>
      </c>
      <c r="F4556" s="11" t="str">
        <f>IFERROR(INDEX(lvl_4[],MATCH(L4556,lvl_4[ID],0),MATCH(TEXT(K4556,"##0"),lvl_4[#Headers],0)),"Нет")</f>
        <v>Символические звезды</v>
      </c>
      <c r="G4556" s="11" t="str">
        <f>IFERROR(INDEX(lvl_5[],MATCH(M4556,lvl_5[ID],0),MATCH(_xlfn.CONCAT(TEXT(K4556,"##0"),"_",TEXT(L4556,"##0")),lvl_5[#Headers],0)),"Нет")</f>
        <v>Звезда искусств</v>
      </c>
      <c r="H4556" s="11" t="str">
        <f>IFERROR(INDEX(lvl_6[],MATCH(N4556,lvl_6[ID],0),MATCH(_xlfn.CONCAT(K4556,"_",L4556,"_",M4556),lvl_6[#Headers],0)),"Нет")</f>
        <v>Нет</v>
      </c>
      <c r="I4556" s="12">
        <v>1</v>
      </c>
      <c r="J4556" s="12">
        <v>4</v>
      </c>
      <c r="K4556" s="12">
        <v>1</v>
      </c>
      <c r="L4556" s="12">
        <v>5</v>
      </c>
      <c r="M4556" s="12">
        <v>31</v>
      </c>
      <c r="N4556" s="12">
        <v>232</v>
      </c>
      <c r="O4556" s="12">
        <f>COUNTIF($P$2:P4556,P4556)</f>
        <v>1</v>
      </c>
      <c r="P4556" s="12" t="str">
        <f t="shared" si="273"/>
        <v>1410531232</v>
      </c>
      <c r="Q4556" s="12" t="str">
        <f t="shared" si="274"/>
        <v>14105312320001</v>
      </c>
      <c r="R4556" s="20" t="s">
        <v>4141</v>
      </c>
      <c r="AB4556" s="12" t="s">
        <v>100</v>
      </c>
      <c r="AD4556" s="12" t="s">
        <v>860</v>
      </c>
      <c r="AI4556" s="12" t="s">
        <v>100</v>
      </c>
      <c r="AK4556" s="12" t="s">
        <v>864</v>
      </c>
      <c r="BN4556" s="12">
        <v>1</v>
      </c>
    </row>
    <row r="4557" spans="1:66" ht="45" x14ac:dyDescent="0.25">
      <c r="A4557" s="12">
        <v>1</v>
      </c>
      <c r="B4557" s="11" t="str">
        <f t="shared" si="272"/>
        <v>Общий расчет. Анализ даты. Анализ даты. Символические звезды. Звезда искусств. Нет</v>
      </c>
      <c r="C4557" s="11" t="str">
        <f>IFERROR(VLOOKUP(I4557,lvl_1[],2,FALSE),"Нет")</f>
        <v>Общий расчет</v>
      </c>
      <c r="D4557" s="11" t="str">
        <f>IFERROR(VLOOKUP(Rule!J4557,lvl_2[],2,FALSE),"Нет")</f>
        <v>Анализ даты</v>
      </c>
      <c r="E4557" s="11" t="str">
        <f>IFERROR(VLOOKUP(Rule!K4557,lvl_3[],2,FALSE),"Нет")</f>
        <v>Анализ даты</v>
      </c>
      <c r="F4557" s="11" t="str">
        <f>IFERROR(INDEX(lvl_4[],MATCH(L4557,lvl_4[ID],0),MATCH(TEXT(K4557,"##0"),lvl_4[#Headers],0)),"Нет")</f>
        <v>Символические звезды</v>
      </c>
      <c r="G4557" s="11" t="str">
        <f>IFERROR(INDEX(lvl_5[],MATCH(M4557,lvl_5[ID],0),MATCH(_xlfn.CONCAT(TEXT(K4557,"##0"),"_",TEXT(L4557,"##0")),lvl_5[#Headers],0)),"Нет")</f>
        <v>Звезда искусств</v>
      </c>
      <c r="H4557" s="11" t="str">
        <f>IFERROR(INDEX(lvl_6[],MATCH(N4557,lvl_6[ID],0),MATCH(_xlfn.CONCAT(K4557,"_",L4557,"_",M4557),lvl_6[#Headers],0)),"Нет")</f>
        <v>Нет</v>
      </c>
      <c r="I4557" s="12">
        <v>1</v>
      </c>
      <c r="J4557" s="12">
        <v>4</v>
      </c>
      <c r="K4557" s="12">
        <v>1</v>
      </c>
      <c r="L4557" s="12">
        <v>5</v>
      </c>
      <c r="M4557" s="12">
        <v>31</v>
      </c>
      <c r="N4557" s="12">
        <v>233</v>
      </c>
      <c r="O4557" s="12">
        <f>COUNTIF($P$2:P4557,P4557)</f>
        <v>1</v>
      </c>
      <c r="P4557" s="12" t="str">
        <f t="shared" si="273"/>
        <v>1410531233</v>
      </c>
      <c r="Q4557" s="12" t="str">
        <f t="shared" si="274"/>
        <v>14105312330001</v>
      </c>
      <c r="R4557" s="20" t="s">
        <v>4142</v>
      </c>
      <c r="AB4557" s="12" t="s">
        <v>100</v>
      </c>
      <c r="AD4557" s="12" t="s">
        <v>864</v>
      </c>
      <c r="AI4557" s="12" t="s">
        <v>100</v>
      </c>
      <c r="AK4557" s="12" t="s">
        <v>864</v>
      </c>
      <c r="BN4557" s="12">
        <v>1</v>
      </c>
    </row>
    <row r="4558" spans="1:66" ht="45" x14ac:dyDescent="0.25">
      <c r="A4558" s="12">
        <v>1</v>
      </c>
      <c r="B4558" s="11" t="str">
        <f t="shared" si="272"/>
        <v>Общий расчет. Анализ даты. Анализ даты. Символические звезды. Звезда искусств. Нет</v>
      </c>
      <c r="C4558" s="11" t="str">
        <f>IFERROR(VLOOKUP(I4558,lvl_1[],2,FALSE),"Нет")</f>
        <v>Общий расчет</v>
      </c>
      <c r="D4558" s="11" t="str">
        <f>IFERROR(VLOOKUP(Rule!J4558,lvl_2[],2,FALSE),"Нет")</f>
        <v>Анализ даты</v>
      </c>
      <c r="E4558" s="11" t="str">
        <f>IFERROR(VLOOKUP(Rule!K4558,lvl_3[],2,FALSE),"Нет")</f>
        <v>Анализ даты</v>
      </c>
      <c r="F4558" s="11" t="str">
        <f>IFERROR(INDEX(lvl_4[],MATCH(L4558,lvl_4[ID],0),MATCH(TEXT(K4558,"##0"),lvl_4[#Headers],0)),"Нет")</f>
        <v>Символические звезды</v>
      </c>
      <c r="G4558" s="11" t="str">
        <f>IFERROR(INDEX(lvl_5[],MATCH(M4558,lvl_5[ID],0),MATCH(_xlfn.CONCAT(TEXT(K4558,"##0"),"_",TEXT(L4558,"##0")),lvl_5[#Headers],0)),"Нет")</f>
        <v>Звезда искусств</v>
      </c>
      <c r="H4558" s="11" t="str">
        <f>IFERROR(INDEX(lvl_6[],MATCH(N4558,lvl_6[ID],0),MATCH(_xlfn.CONCAT(K4558,"_",L4558,"_",M4558),lvl_6[#Headers],0)),"Нет")</f>
        <v>Нет</v>
      </c>
      <c r="I4558" s="12">
        <v>1</v>
      </c>
      <c r="J4558" s="12">
        <v>4</v>
      </c>
      <c r="K4558" s="12">
        <v>1</v>
      </c>
      <c r="L4558" s="12">
        <v>5</v>
      </c>
      <c r="M4558" s="12">
        <v>31</v>
      </c>
      <c r="N4558" s="12">
        <v>234</v>
      </c>
      <c r="O4558" s="12">
        <f>COUNTIF($P$2:P4558,P4558)</f>
        <v>1</v>
      </c>
      <c r="P4558" s="12" t="str">
        <f t="shared" si="273"/>
        <v>1410531234</v>
      </c>
      <c r="Q4558" s="12" t="str">
        <f t="shared" si="274"/>
        <v>14105312340001</v>
      </c>
      <c r="R4558" s="20" t="s">
        <v>4143</v>
      </c>
      <c r="AB4558" s="12" t="s">
        <v>100</v>
      </c>
      <c r="AD4558" s="12" t="s">
        <v>859</v>
      </c>
      <c r="AI4558" s="12" t="s">
        <v>100</v>
      </c>
      <c r="AK4558" s="12" t="s">
        <v>867</v>
      </c>
      <c r="BN4558" s="12">
        <v>1</v>
      </c>
    </row>
    <row r="4559" spans="1:66" ht="45" x14ac:dyDescent="0.25">
      <c r="A4559" s="12">
        <v>1</v>
      </c>
      <c r="B4559" s="11" t="str">
        <f t="shared" si="272"/>
        <v>Общий расчет. Анализ даты. Анализ даты. Символические звезды. Звезда искусств. Нет</v>
      </c>
      <c r="C4559" s="11" t="str">
        <f>IFERROR(VLOOKUP(I4559,lvl_1[],2,FALSE),"Нет")</f>
        <v>Общий расчет</v>
      </c>
      <c r="D4559" s="11" t="str">
        <f>IFERROR(VLOOKUP(Rule!J4559,lvl_2[],2,FALSE),"Нет")</f>
        <v>Анализ даты</v>
      </c>
      <c r="E4559" s="11" t="str">
        <f>IFERROR(VLOOKUP(Rule!K4559,lvl_3[],2,FALSE),"Нет")</f>
        <v>Анализ даты</v>
      </c>
      <c r="F4559" s="11" t="str">
        <f>IFERROR(INDEX(lvl_4[],MATCH(L4559,lvl_4[ID],0),MATCH(TEXT(K4559,"##0"),lvl_4[#Headers],0)),"Нет")</f>
        <v>Символические звезды</v>
      </c>
      <c r="G4559" s="11" t="str">
        <f>IFERROR(INDEX(lvl_5[],MATCH(M4559,lvl_5[ID],0),MATCH(_xlfn.CONCAT(TEXT(K4559,"##0"),"_",TEXT(L4559,"##0")),lvl_5[#Headers],0)),"Нет")</f>
        <v>Звезда искусств</v>
      </c>
      <c r="H4559" s="11" t="str">
        <f>IFERROR(INDEX(lvl_6[],MATCH(N4559,lvl_6[ID],0),MATCH(_xlfn.CONCAT(K4559,"_",L4559,"_",M4559),lvl_6[#Headers],0)),"Нет")</f>
        <v>Нет</v>
      </c>
      <c r="I4559" s="12">
        <v>1</v>
      </c>
      <c r="J4559" s="12">
        <v>4</v>
      </c>
      <c r="K4559" s="12">
        <v>1</v>
      </c>
      <c r="L4559" s="12">
        <v>5</v>
      </c>
      <c r="M4559" s="12">
        <v>31</v>
      </c>
      <c r="N4559" s="12">
        <v>235</v>
      </c>
      <c r="O4559" s="12">
        <f>COUNTIF($P$2:P4559,P4559)</f>
        <v>1</v>
      </c>
      <c r="P4559" s="12" t="str">
        <f t="shared" si="273"/>
        <v>1410531235</v>
      </c>
      <c r="Q4559" s="12" t="str">
        <f t="shared" si="274"/>
        <v>14105312350001</v>
      </c>
      <c r="R4559" s="20" t="s">
        <v>4144</v>
      </c>
      <c r="AB4559" s="12" t="s">
        <v>100</v>
      </c>
      <c r="AD4559" s="12" t="s">
        <v>863</v>
      </c>
      <c r="AI4559" s="12" t="s">
        <v>100</v>
      </c>
      <c r="AK4559" s="12" t="s">
        <v>867</v>
      </c>
      <c r="BN4559" s="12">
        <v>1</v>
      </c>
    </row>
    <row r="4560" spans="1:66" ht="45" x14ac:dyDescent="0.25">
      <c r="A4560" s="12">
        <v>1</v>
      </c>
      <c r="B4560" s="11" t="str">
        <f t="shared" si="272"/>
        <v>Общий расчет. Анализ даты. Анализ даты. Символические звезды. Звезда искусств. Нет</v>
      </c>
      <c r="C4560" s="11" t="str">
        <f>IFERROR(VLOOKUP(I4560,lvl_1[],2,FALSE),"Нет")</f>
        <v>Общий расчет</v>
      </c>
      <c r="D4560" s="11" t="str">
        <f>IFERROR(VLOOKUP(Rule!J4560,lvl_2[],2,FALSE),"Нет")</f>
        <v>Анализ даты</v>
      </c>
      <c r="E4560" s="11" t="str">
        <f>IFERROR(VLOOKUP(Rule!K4560,lvl_3[],2,FALSE),"Нет")</f>
        <v>Анализ даты</v>
      </c>
      <c r="F4560" s="11" t="str">
        <f>IFERROR(INDEX(lvl_4[],MATCH(L4560,lvl_4[ID],0),MATCH(TEXT(K4560,"##0"),lvl_4[#Headers],0)),"Нет")</f>
        <v>Символические звезды</v>
      </c>
      <c r="G4560" s="11" t="str">
        <f>IFERROR(INDEX(lvl_5[],MATCH(M4560,lvl_5[ID],0),MATCH(_xlfn.CONCAT(TEXT(K4560,"##0"),"_",TEXT(L4560,"##0")),lvl_5[#Headers],0)),"Нет")</f>
        <v>Звезда искусств</v>
      </c>
      <c r="H4560" s="11" t="str">
        <f>IFERROR(INDEX(lvl_6[],MATCH(N4560,lvl_6[ID],0),MATCH(_xlfn.CONCAT(K4560,"_",L4560,"_",M4560),lvl_6[#Headers],0)),"Нет")</f>
        <v>Нет</v>
      </c>
      <c r="I4560" s="12">
        <v>1</v>
      </c>
      <c r="J4560" s="12">
        <v>4</v>
      </c>
      <c r="K4560" s="12">
        <v>1</v>
      </c>
      <c r="L4560" s="12">
        <v>5</v>
      </c>
      <c r="M4560" s="12">
        <v>31</v>
      </c>
      <c r="N4560" s="12">
        <v>236</v>
      </c>
      <c r="O4560" s="12">
        <f>COUNTIF($P$2:P4560,P4560)</f>
        <v>1</v>
      </c>
      <c r="P4560" s="12" t="str">
        <f t="shared" si="273"/>
        <v>1410531236</v>
      </c>
      <c r="Q4560" s="12" t="str">
        <f t="shared" si="274"/>
        <v>14105312360001</v>
      </c>
      <c r="R4560" s="20" t="s">
        <v>4145</v>
      </c>
      <c r="AB4560" s="12" t="s">
        <v>100</v>
      </c>
      <c r="AD4560" s="12" t="s">
        <v>867</v>
      </c>
      <c r="AI4560" s="12" t="s">
        <v>100</v>
      </c>
      <c r="AK4560" s="12" t="s">
        <v>867</v>
      </c>
      <c r="BN4560" s="12">
        <v>1</v>
      </c>
    </row>
    <row r="4561" spans="1:66" ht="45" x14ac:dyDescent="0.25">
      <c r="A4561" s="12">
        <v>1</v>
      </c>
      <c r="B4561" s="11" t="str">
        <f t="shared" si="272"/>
        <v>Общий расчет. Анализ даты. Анализ даты. Символические звезды. Звезда искусств. Нет</v>
      </c>
      <c r="C4561" s="11" t="str">
        <f>IFERROR(VLOOKUP(I4561,lvl_1[],2,FALSE),"Нет")</f>
        <v>Общий расчет</v>
      </c>
      <c r="D4561" s="11" t="str">
        <f>IFERROR(VLOOKUP(Rule!J4561,lvl_2[],2,FALSE),"Нет")</f>
        <v>Анализ даты</v>
      </c>
      <c r="E4561" s="11" t="str">
        <f>IFERROR(VLOOKUP(Rule!K4561,lvl_3[],2,FALSE),"Нет")</f>
        <v>Анализ даты</v>
      </c>
      <c r="F4561" s="11" t="str">
        <f>IFERROR(INDEX(lvl_4[],MATCH(L4561,lvl_4[ID],0),MATCH(TEXT(K4561,"##0"),lvl_4[#Headers],0)),"Нет")</f>
        <v>Символические звезды</v>
      </c>
      <c r="G4561" s="11" t="str">
        <f>IFERROR(INDEX(lvl_5[],MATCH(M4561,lvl_5[ID],0),MATCH(_xlfn.CONCAT(TEXT(K4561,"##0"),"_",TEXT(L4561,"##0")),lvl_5[#Headers],0)),"Нет")</f>
        <v>Звезда искусств</v>
      </c>
      <c r="H4561" s="11" t="str">
        <f>IFERROR(INDEX(lvl_6[],MATCH(N4561,lvl_6[ID],0),MATCH(_xlfn.CONCAT(K4561,"_",L4561,"_",M4561),lvl_6[#Headers],0)),"Нет")</f>
        <v>Нет</v>
      </c>
      <c r="I4561" s="12">
        <v>1</v>
      </c>
      <c r="J4561" s="12">
        <v>4</v>
      </c>
      <c r="K4561" s="12">
        <v>1</v>
      </c>
      <c r="L4561" s="12">
        <v>5</v>
      </c>
      <c r="M4561" s="12">
        <v>31</v>
      </c>
      <c r="N4561" s="12">
        <v>237</v>
      </c>
      <c r="O4561" s="12">
        <f>COUNTIF($P$2:P4561,P4561)</f>
        <v>1</v>
      </c>
      <c r="P4561" s="12" t="str">
        <f t="shared" si="273"/>
        <v>1410531237</v>
      </c>
      <c r="Q4561" s="12" t="str">
        <f t="shared" si="274"/>
        <v>14105312370001</v>
      </c>
      <c r="R4561" s="20" t="s">
        <v>4146</v>
      </c>
      <c r="AB4561" s="12" t="s">
        <v>100</v>
      </c>
      <c r="AD4561" s="12" t="s">
        <v>862</v>
      </c>
      <c r="AI4561" s="12" t="s">
        <v>100</v>
      </c>
      <c r="AK4561" s="12" t="s">
        <v>870</v>
      </c>
      <c r="BN4561" s="12">
        <v>1</v>
      </c>
    </row>
    <row r="4562" spans="1:66" ht="45" x14ac:dyDescent="0.25">
      <c r="A4562" s="12">
        <v>1</v>
      </c>
      <c r="B4562" s="11" t="str">
        <f t="shared" si="272"/>
        <v>Общий расчет. Анализ даты. Анализ даты. Символические звезды. Звезда искусств. Нет</v>
      </c>
      <c r="C4562" s="11" t="str">
        <f>IFERROR(VLOOKUP(I4562,lvl_1[],2,FALSE),"Нет")</f>
        <v>Общий расчет</v>
      </c>
      <c r="D4562" s="11" t="str">
        <f>IFERROR(VLOOKUP(Rule!J4562,lvl_2[],2,FALSE),"Нет")</f>
        <v>Анализ даты</v>
      </c>
      <c r="E4562" s="11" t="str">
        <f>IFERROR(VLOOKUP(Rule!K4562,lvl_3[],2,FALSE),"Нет")</f>
        <v>Анализ даты</v>
      </c>
      <c r="F4562" s="11" t="str">
        <f>IFERROR(INDEX(lvl_4[],MATCH(L4562,lvl_4[ID],0),MATCH(TEXT(K4562,"##0"),lvl_4[#Headers],0)),"Нет")</f>
        <v>Символические звезды</v>
      </c>
      <c r="G4562" s="11" t="str">
        <f>IFERROR(INDEX(lvl_5[],MATCH(M4562,lvl_5[ID],0),MATCH(_xlfn.CONCAT(TEXT(K4562,"##0"),"_",TEXT(L4562,"##0")),lvl_5[#Headers],0)),"Нет")</f>
        <v>Звезда искусств</v>
      </c>
      <c r="H4562" s="11" t="str">
        <f>IFERROR(INDEX(lvl_6[],MATCH(N4562,lvl_6[ID],0),MATCH(_xlfn.CONCAT(K4562,"_",L4562,"_",M4562),lvl_6[#Headers],0)),"Нет")</f>
        <v>Нет</v>
      </c>
      <c r="I4562" s="12">
        <v>1</v>
      </c>
      <c r="J4562" s="12">
        <v>4</v>
      </c>
      <c r="K4562" s="12">
        <v>1</v>
      </c>
      <c r="L4562" s="12">
        <v>5</v>
      </c>
      <c r="M4562" s="12">
        <v>31</v>
      </c>
      <c r="N4562" s="12">
        <v>238</v>
      </c>
      <c r="O4562" s="12">
        <f>COUNTIF($P$2:P4562,P4562)</f>
        <v>1</v>
      </c>
      <c r="P4562" s="12" t="str">
        <f t="shared" si="273"/>
        <v>1410531238</v>
      </c>
      <c r="Q4562" s="12" t="str">
        <f t="shared" si="274"/>
        <v>14105312380001</v>
      </c>
      <c r="R4562" s="20" t="s">
        <v>4147</v>
      </c>
      <c r="AB4562" s="12" t="s">
        <v>100</v>
      </c>
      <c r="AD4562" s="12" t="s">
        <v>866</v>
      </c>
      <c r="AI4562" s="12" t="s">
        <v>100</v>
      </c>
      <c r="AK4562" s="12" t="s">
        <v>870</v>
      </c>
      <c r="BN4562" s="12">
        <v>1</v>
      </c>
    </row>
    <row r="4563" spans="1:66" ht="45" x14ac:dyDescent="0.25">
      <c r="A4563" s="12">
        <v>1</v>
      </c>
      <c r="B4563" s="11" t="str">
        <f t="shared" si="272"/>
        <v>Общий расчет. Анализ даты. Анализ даты. Символические звезды. Звезда искусств. Нет</v>
      </c>
      <c r="C4563" s="11" t="str">
        <f>IFERROR(VLOOKUP(I4563,lvl_1[],2,FALSE),"Нет")</f>
        <v>Общий расчет</v>
      </c>
      <c r="D4563" s="11" t="str">
        <f>IFERROR(VLOOKUP(Rule!J4563,lvl_2[],2,FALSE),"Нет")</f>
        <v>Анализ даты</v>
      </c>
      <c r="E4563" s="11" t="str">
        <f>IFERROR(VLOOKUP(Rule!K4563,lvl_3[],2,FALSE),"Нет")</f>
        <v>Анализ даты</v>
      </c>
      <c r="F4563" s="11" t="str">
        <f>IFERROR(INDEX(lvl_4[],MATCH(L4563,lvl_4[ID],0),MATCH(TEXT(K4563,"##0"),lvl_4[#Headers],0)),"Нет")</f>
        <v>Символические звезды</v>
      </c>
      <c r="G4563" s="11" t="str">
        <f>IFERROR(INDEX(lvl_5[],MATCH(M4563,lvl_5[ID],0),MATCH(_xlfn.CONCAT(TEXT(K4563,"##0"),"_",TEXT(L4563,"##0")),lvl_5[#Headers],0)),"Нет")</f>
        <v>Звезда искусств</v>
      </c>
      <c r="H4563" s="11" t="str">
        <f>IFERROR(INDEX(lvl_6[],MATCH(N4563,lvl_6[ID],0),MATCH(_xlfn.CONCAT(K4563,"_",L4563,"_",M4563),lvl_6[#Headers],0)),"Нет")</f>
        <v>Нет</v>
      </c>
      <c r="I4563" s="12">
        <v>1</v>
      </c>
      <c r="J4563" s="12">
        <v>4</v>
      </c>
      <c r="K4563" s="12">
        <v>1</v>
      </c>
      <c r="L4563" s="12">
        <v>5</v>
      </c>
      <c r="M4563" s="12">
        <v>31</v>
      </c>
      <c r="N4563" s="12">
        <v>239</v>
      </c>
      <c r="O4563" s="12">
        <f>COUNTIF($P$2:P4563,P4563)</f>
        <v>1</v>
      </c>
      <c r="P4563" s="12" t="str">
        <f t="shared" si="273"/>
        <v>1410531239</v>
      </c>
      <c r="Q4563" s="12" t="str">
        <f t="shared" si="274"/>
        <v>14105312390001</v>
      </c>
      <c r="R4563" s="20" t="s">
        <v>4148</v>
      </c>
      <c r="AB4563" s="12" t="s">
        <v>100</v>
      </c>
      <c r="AD4563" s="12" t="s">
        <v>870</v>
      </c>
      <c r="AI4563" s="12" t="s">
        <v>100</v>
      </c>
      <c r="AK4563" s="12" t="s">
        <v>870</v>
      </c>
      <c r="BN4563" s="12">
        <v>1</v>
      </c>
    </row>
    <row r="4564" spans="1:66" ht="45" x14ac:dyDescent="0.25">
      <c r="A4564" s="12">
        <v>1</v>
      </c>
      <c r="B4564" s="11" t="str">
        <f t="shared" si="272"/>
        <v>Общий расчет. Анализ даты. Анализ даты. Символические звезды. Небесная добродетель. Нет</v>
      </c>
      <c r="C4564" s="11" t="str">
        <f>IFERROR(VLOOKUP(I4564,lvl_1[],2,FALSE),"Нет")</f>
        <v>Общий расчет</v>
      </c>
      <c r="D4564" s="11" t="str">
        <f>IFERROR(VLOOKUP(Rule!J4564,lvl_2[],2,FALSE),"Нет")</f>
        <v>Анализ даты</v>
      </c>
      <c r="E4564" s="11" t="str">
        <f>IFERROR(VLOOKUP(Rule!K4564,lvl_3[],2,FALSE),"Нет")</f>
        <v>Анализ даты</v>
      </c>
      <c r="F4564" s="11" t="str">
        <f>IFERROR(INDEX(lvl_4[],MATCH(L4564,lvl_4[ID],0),MATCH(TEXT(K4564,"##0"),lvl_4[#Headers],0)),"Нет")</f>
        <v>Символические звезды</v>
      </c>
      <c r="G4564" s="11" t="str">
        <f>IFERROR(INDEX(lvl_5[],MATCH(M4564,lvl_5[ID],0),MATCH(_xlfn.CONCAT(TEXT(K4564,"##0"),"_",TEXT(L4564,"##0")),lvl_5[#Headers],0)),"Нет")</f>
        <v>Небесная добродетель</v>
      </c>
      <c r="H4564" s="11" t="str">
        <f>IFERROR(INDEX(lvl_6[],MATCH(N4564,lvl_6[ID],0),MATCH(_xlfn.CONCAT(K4564,"_",L4564,"_",M4564),lvl_6[#Headers],0)),"Нет")</f>
        <v>Нет</v>
      </c>
      <c r="I4564" s="12">
        <v>1</v>
      </c>
      <c r="J4564" s="12">
        <v>4</v>
      </c>
      <c r="K4564" s="12">
        <v>1</v>
      </c>
      <c r="L4564" s="12">
        <v>5</v>
      </c>
      <c r="M4564" s="12">
        <v>32</v>
      </c>
      <c r="N4564" s="12">
        <v>240</v>
      </c>
      <c r="O4564" s="12">
        <f>COUNTIF($P$2:P4564,P4564)</f>
        <v>1</v>
      </c>
      <c r="P4564" s="12" t="str">
        <f t="shared" si="273"/>
        <v>1410532240</v>
      </c>
      <c r="Q4564" s="12" t="str">
        <f t="shared" si="274"/>
        <v>14105322400001</v>
      </c>
      <c r="R4564" s="20" t="s">
        <v>4149</v>
      </c>
      <c r="AB4564" s="12" t="s">
        <v>100</v>
      </c>
      <c r="AD4564" s="12" t="s">
        <v>859</v>
      </c>
      <c r="AI4564" s="12" t="s">
        <v>100</v>
      </c>
      <c r="AK4564" s="12" t="s">
        <v>905</v>
      </c>
      <c r="BN4564" s="12">
        <v>1</v>
      </c>
    </row>
    <row r="4565" spans="1:66" ht="45" x14ac:dyDescent="0.25">
      <c r="A4565" s="12">
        <v>1</v>
      </c>
      <c r="B4565" s="11" t="str">
        <f t="shared" si="272"/>
        <v>Общий расчет. Анализ даты. Анализ даты. Символические звезды. Небесная добродетель. Нет</v>
      </c>
      <c r="C4565" s="11" t="str">
        <f>IFERROR(VLOOKUP(I4565,lvl_1[],2,FALSE),"Нет")</f>
        <v>Общий расчет</v>
      </c>
      <c r="D4565" s="11" t="str">
        <f>IFERROR(VLOOKUP(Rule!J4565,lvl_2[],2,FALSE),"Нет")</f>
        <v>Анализ даты</v>
      </c>
      <c r="E4565" s="11" t="str">
        <f>IFERROR(VLOOKUP(Rule!K4565,lvl_3[],2,FALSE),"Нет")</f>
        <v>Анализ даты</v>
      </c>
      <c r="F4565" s="11" t="str">
        <f>IFERROR(INDEX(lvl_4[],MATCH(L4565,lvl_4[ID],0),MATCH(TEXT(K4565,"##0"),lvl_4[#Headers],0)),"Нет")</f>
        <v>Символические звезды</v>
      </c>
      <c r="G4565" s="11" t="str">
        <f>IFERROR(INDEX(lvl_5[],MATCH(M4565,lvl_5[ID],0),MATCH(_xlfn.CONCAT(TEXT(K4565,"##0"),"_",TEXT(L4565,"##0")),lvl_5[#Headers],0)),"Нет")</f>
        <v>Небесная добродетель</v>
      </c>
      <c r="H4565" s="11" t="str">
        <f>IFERROR(INDEX(lvl_6[],MATCH(N4565,lvl_6[ID],0),MATCH(_xlfn.CONCAT(K4565,"_",L4565,"_",M4565),lvl_6[#Headers],0)),"Нет")</f>
        <v>Нет</v>
      </c>
      <c r="I4565" s="12">
        <v>1</v>
      </c>
      <c r="J4565" s="12">
        <v>4</v>
      </c>
      <c r="K4565" s="12">
        <v>1</v>
      </c>
      <c r="L4565" s="12">
        <v>5</v>
      </c>
      <c r="M4565" s="12">
        <v>32</v>
      </c>
      <c r="N4565" s="12">
        <v>241</v>
      </c>
      <c r="O4565" s="12">
        <f>COUNTIF($P$2:P4565,P4565)</f>
        <v>1</v>
      </c>
      <c r="P4565" s="12" t="str">
        <f t="shared" si="273"/>
        <v>1410532241</v>
      </c>
      <c r="Q4565" s="12" t="str">
        <f t="shared" si="274"/>
        <v>14105322410001</v>
      </c>
      <c r="R4565" s="20" t="s">
        <v>4150</v>
      </c>
      <c r="AB4565" s="12" t="s">
        <v>100</v>
      </c>
      <c r="AD4565" s="12" t="s">
        <v>860</v>
      </c>
      <c r="AI4565" s="12" t="s">
        <v>100</v>
      </c>
      <c r="AK4565" s="12" t="s">
        <v>865</v>
      </c>
      <c r="BN4565" s="12">
        <v>1</v>
      </c>
    </row>
    <row r="4566" spans="1:66" ht="45" x14ac:dyDescent="0.25">
      <c r="A4566" s="12">
        <v>1</v>
      </c>
      <c r="B4566" s="11" t="str">
        <f t="shared" si="272"/>
        <v>Общий расчет. Анализ даты. Анализ даты. Символические звезды. Небесная добродетель. Нет</v>
      </c>
      <c r="C4566" s="11" t="str">
        <f>IFERROR(VLOOKUP(I4566,lvl_1[],2,FALSE),"Нет")</f>
        <v>Общий расчет</v>
      </c>
      <c r="D4566" s="11" t="str">
        <f>IFERROR(VLOOKUP(Rule!J4566,lvl_2[],2,FALSE),"Нет")</f>
        <v>Анализ даты</v>
      </c>
      <c r="E4566" s="11" t="str">
        <f>IFERROR(VLOOKUP(Rule!K4566,lvl_3[],2,FALSE),"Нет")</f>
        <v>Анализ даты</v>
      </c>
      <c r="F4566" s="11" t="str">
        <f>IFERROR(INDEX(lvl_4[],MATCH(L4566,lvl_4[ID],0),MATCH(TEXT(K4566,"##0"),lvl_4[#Headers],0)),"Нет")</f>
        <v>Символические звезды</v>
      </c>
      <c r="G4566" s="11" t="str">
        <f>IFERROR(INDEX(lvl_5[],MATCH(M4566,lvl_5[ID],0),MATCH(_xlfn.CONCAT(TEXT(K4566,"##0"),"_",TEXT(L4566,"##0")),lvl_5[#Headers],0)),"Нет")</f>
        <v>Небесная добродетель</v>
      </c>
      <c r="H4566" s="11" t="str">
        <f>IFERROR(INDEX(lvl_6[],MATCH(N4566,lvl_6[ID],0),MATCH(_xlfn.CONCAT(K4566,"_",L4566,"_",M4566),lvl_6[#Headers],0)),"Нет")</f>
        <v>Нет</v>
      </c>
      <c r="I4566" s="12">
        <v>1</v>
      </c>
      <c r="J4566" s="12">
        <v>4</v>
      </c>
      <c r="K4566" s="12">
        <v>1</v>
      </c>
      <c r="L4566" s="12">
        <v>5</v>
      </c>
      <c r="M4566" s="12">
        <v>32</v>
      </c>
      <c r="N4566" s="12">
        <v>242</v>
      </c>
      <c r="O4566" s="12">
        <f>COUNTIF($P$2:P4566,P4566)</f>
        <v>1</v>
      </c>
      <c r="P4566" s="12" t="str">
        <f t="shared" si="273"/>
        <v>1410532242</v>
      </c>
      <c r="Q4566" s="12" t="str">
        <f t="shared" si="274"/>
        <v>14105322420001</v>
      </c>
      <c r="R4566" s="20" t="s">
        <v>4151</v>
      </c>
      <c r="AB4566" s="12" t="s">
        <v>100</v>
      </c>
      <c r="AD4566" s="12" t="s">
        <v>863</v>
      </c>
      <c r="AI4566" s="12" t="s">
        <v>100</v>
      </c>
      <c r="AK4566" s="12" t="s">
        <v>868</v>
      </c>
      <c r="BN4566" s="12">
        <v>1</v>
      </c>
    </row>
    <row r="4567" spans="1:66" ht="45" x14ac:dyDescent="0.25">
      <c r="A4567" s="12">
        <v>1</v>
      </c>
      <c r="B4567" s="11" t="str">
        <f t="shared" si="272"/>
        <v>Общий расчет. Анализ даты. Анализ даты. Символические звезды. Небесная добродетель. Нет</v>
      </c>
      <c r="C4567" s="11" t="str">
        <f>IFERROR(VLOOKUP(I4567,lvl_1[],2,FALSE),"Нет")</f>
        <v>Общий расчет</v>
      </c>
      <c r="D4567" s="11" t="str">
        <f>IFERROR(VLOOKUP(Rule!J4567,lvl_2[],2,FALSE),"Нет")</f>
        <v>Анализ даты</v>
      </c>
      <c r="E4567" s="11" t="str">
        <f>IFERROR(VLOOKUP(Rule!K4567,lvl_3[],2,FALSE),"Нет")</f>
        <v>Анализ даты</v>
      </c>
      <c r="F4567" s="11" t="str">
        <f>IFERROR(INDEX(lvl_4[],MATCH(L4567,lvl_4[ID],0),MATCH(TEXT(K4567,"##0"),lvl_4[#Headers],0)),"Нет")</f>
        <v>Символические звезды</v>
      </c>
      <c r="G4567" s="11" t="str">
        <f>IFERROR(INDEX(lvl_5[],MATCH(M4567,lvl_5[ID],0),MATCH(_xlfn.CONCAT(TEXT(K4567,"##0"),"_",TEXT(L4567,"##0")),lvl_5[#Headers],0)),"Нет")</f>
        <v>Небесная добродетель</v>
      </c>
      <c r="H4567" s="11" t="str">
        <f>IFERROR(INDEX(lvl_6[],MATCH(N4567,lvl_6[ID],0),MATCH(_xlfn.CONCAT(K4567,"_",L4567,"_",M4567),lvl_6[#Headers],0)),"Нет")</f>
        <v>Нет</v>
      </c>
      <c r="I4567" s="12">
        <v>1</v>
      </c>
      <c r="J4567" s="12">
        <v>4</v>
      </c>
      <c r="K4567" s="12">
        <v>1</v>
      </c>
      <c r="L4567" s="12">
        <v>5</v>
      </c>
      <c r="M4567" s="12">
        <v>32</v>
      </c>
      <c r="N4567" s="12">
        <v>243</v>
      </c>
      <c r="O4567" s="12">
        <f>COUNTIF($P$2:P4567,P4567)</f>
        <v>1</v>
      </c>
      <c r="P4567" s="12" t="str">
        <f t="shared" si="273"/>
        <v>1410532243</v>
      </c>
      <c r="Q4567" s="12" t="str">
        <f t="shared" si="274"/>
        <v>14105322430001</v>
      </c>
      <c r="R4567" s="20" t="s">
        <v>4152</v>
      </c>
      <c r="AB4567" s="12" t="s">
        <v>100</v>
      </c>
      <c r="AD4567" s="12" t="s">
        <v>866</v>
      </c>
      <c r="AI4567" s="12" t="s">
        <v>100</v>
      </c>
      <c r="AK4567" s="12" t="s">
        <v>859</v>
      </c>
      <c r="BN4567" s="12">
        <v>1</v>
      </c>
    </row>
    <row r="4568" spans="1:66" ht="45" x14ac:dyDescent="0.25">
      <c r="A4568" s="12">
        <v>1</v>
      </c>
      <c r="B4568" s="11" t="str">
        <f t="shared" si="272"/>
        <v>Общий расчет. Анализ даты. Анализ даты. Символические звезды. Небесная добродетель. Нет</v>
      </c>
      <c r="C4568" s="11" t="str">
        <f>IFERROR(VLOOKUP(I4568,lvl_1[],2,FALSE),"Нет")</f>
        <v>Общий расчет</v>
      </c>
      <c r="D4568" s="11" t="str">
        <f>IFERROR(VLOOKUP(Rule!J4568,lvl_2[],2,FALSE),"Нет")</f>
        <v>Анализ даты</v>
      </c>
      <c r="E4568" s="11" t="str">
        <f>IFERROR(VLOOKUP(Rule!K4568,lvl_3[],2,FALSE),"Нет")</f>
        <v>Анализ даты</v>
      </c>
      <c r="F4568" s="11" t="str">
        <f>IFERROR(INDEX(lvl_4[],MATCH(L4568,lvl_4[ID],0),MATCH(TEXT(K4568,"##0"),lvl_4[#Headers],0)),"Нет")</f>
        <v>Символические звезды</v>
      </c>
      <c r="G4568" s="11" t="str">
        <f>IFERROR(INDEX(lvl_5[],MATCH(M4568,lvl_5[ID],0),MATCH(_xlfn.CONCAT(TEXT(K4568,"##0"),"_",TEXT(L4568,"##0")),lvl_5[#Headers],0)),"Нет")</f>
        <v>Небесная добродетель</v>
      </c>
      <c r="H4568" s="11" t="str">
        <f>IFERROR(INDEX(lvl_6[],MATCH(N4568,lvl_6[ID],0),MATCH(_xlfn.CONCAT(K4568,"_",L4568,"_",M4568),lvl_6[#Headers],0)),"Нет")</f>
        <v>Нет</v>
      </c>
      <c r="I4568" s="12">
        <v>1</v>
      </c>
      <c r="J4568" s="12">
        <v>4</v>
      </c>
      <c r="K4568" s="12">
        <v>1</v>
      </c>
      <c r="L4568" s="12">
        <v>5</v>
      </c>
      <c r="M4568" s="12">
        <v>32</v>
      </c>
      <c r="N4568" s="12">
        <v>244</v>
      </c>
      <c r="O4568" s="12">
        <f>COUNTIF($P$2:P4568,P4568)</f>
        <v>1</v>
      </c>
      <c r="P4568" s="12" t="str">
        <f t="shared" si="273"/>
        <v>1410532244</v>
      </c>
      <c r="Q4568" s="12" t="str">
        <f t="shared" si="274"/>
        <v>14105322440001</v>
      </c>
      <c r="R4568" s="20" t="s">
        <v>4153</v>
      </c>
      <c r="AB4568" s="12" t="s">
        <v>100</v>
      </c>
      <c r="AD4568" s="12" t="s">
        <v>869</v>
      </c>
      <c r="AI4568" s="12" t="s">
        <v>100</v>
      </c>
      <c r="AK4568" s="12" t="s">
        <v>862</v>
      </c>
      <c r="BN4568" s="12">
        <v>1</v>
      </c>
    </row>
    <row r="4569" spans="1:66" ht="60" x14ac:dyDescent="0.25">
      <c r="A4569" s="12">
        <v>1</v>
      </c>
      <c r="B4569" s="11" t="str">
        <f t="shared" si="272"/>
        <v>Общий расчет. Анализ даты. Анализ даты. Символические звезды. Красный луань, Красный феникс, Волшебник Любви. Нет</v>
      </c>
      <c r="C4569" s="11" t="str">
        <f>IFERROR(VLOOKUP(I4569,lvl_1[],2,FALSE),"Нет")</f>
        <v>Общий расчет</v>
      </c>
      <c r="D4569" s="11" t="str">
        <f>IFERROR(VLOOKUP(Rule!J4569,lvl_2[],2,FALSE),"Нет")</f>
        <v>Анализ даты</v>
      </c>
      <c r="E4569" s="11" t="str">
        <f>IFERROR(VLOOKUP(Rule!K4569,lvl_3[],2,FALSE),"Нет")</f>
        <v>Анализ даты</v>
      </c>
      <c r="F4569" s="11" t="str">
        <f>IFERROR(INDEX(lvl_4[],MATCH(L4569,lvl_4[ID],0),MATCH(TEXT(K4569,"##0"),lvl_4[#Headers],0)),"Нет")</f>
        <v>Символические звезды</v>
      </c>
      <c r="G4569" s="11" t="str">
        <f>IFERROR(INDEX(lvl_5[],MATCH(M4569,lvl_5[ID],0),MATCH(_xlfn.CONCAT(TEXT(K4569,"##0"),"_",TEXT(L4569,"##0")),lvl_5[#Headers],0)),"Нет")</f>
        <v>Красный луань, Красный феникс, Волшебник Любви</v>
      </c>
      <c r="H4569" s="11" t="str">
        <f>IFERROR(INDEX(lvl_6[],MATCH(N4569,lvl_6[ID],0),MATCH(_xlfn.CONCAT(K4569,"_",L4569,"_",M4569),lvl_6[#Headers],0)),"Нет")</f>
        <v>Нет</v>
      </c>
      <c r="I4569" s="12">
        <v>1</v>
      </c>
      <c r="J4569" s="12">
        <v>4</v>
      </c>
      <c r="K4569" s="12">
        <v>1</v>
      </c>
      <c r="L4569" s="12">
        <v>5</v>
      </c>
      <c r="M4569" s="12">
        <v>10</v>
      </c>
      <c r="N4569" s="12">
        <v>245</v>
      </c>
      <c r="O4569" s="12">
        <f>COUNTIF($P$2:P4569,P4569)</f>
        <v>1</v>
      </c>
      <c r="P4569" s="12" t="str">
        <f t="shared" si="273"/>
        <v>1410510245</v>
      </c>
      <c r="Q4569" s="12" t="str">
        <f t="shared" si="274"/>
        <v>14105102450001</v>
      </c>
      <c r="R4569" s="20" t="s">
        <v>3690</v>
      </c>
      <c r="AB4569" s="12" t="s">
        <v>100</v>
      </c>
      <c r="AD4569" s="12" t="s">
        <v>869</v>
      </c>
      <c r="AP4569" s="12" t="s">
        <v>100</v>
      </c>
      <c r="AR4569" s="12" t="s">
        <v>860</v>
      </c>
      <c r="BN4569" s="12">
        <v>1</v>
      </c>
    </row>
    <row r="4570" spans="1:66" ht="60" x14ac:dyDescent="0.25">
      <c r="A4570" s="12">
        <v>1</v>
      </c>
      <c r="B4570" s="11" t="str">
        <f t="shared" si="272"/>
        <v>Общий расчет. Анализ даты. Анализ даты. Символические звезды. Красный луань, Красный феникс, Волшебник Любви. Нет</v>
      </c>
      <c r="C4570" s="11" t="str">
        <f>IFERROR(VLOOKUP(I4570,lvl_1[],2,FALSE),"Нет")</f>
        <v>Общий расчет</v>
      </c>
      <c r="D4570" s="11" t="str">
        <f>IFERROR(VLOOKUP(Rule!J4570,lvl_2[],2,FALSE),"Нет")</f>
        <v>Анализ даты</v>
      </c>
      <c r="E4570" s="11" t="str">
        <f>IFERROR(VLOOKUP(Rule!K4570,lvl_3[],2,FALSE),"Нет")</f>
        <v>Анализ даты</v>
      </c>
      <c r="F4570" s="11" t="str">
        <f>IFERROR(INDEX(lvl_4[],MATCH(L4570,lvl_4[ID],0),MATCH(TEXT(K4570,"##0"),lvl_4[#Headers],0)),"Нет")</f>
        <v>Символические звезды</v>
      </c>
      <c r="G4570" s="11" t="str">
        <f>IFERROR(INDEX(lvl_5[],MATCH(M4570,lvl_5[ID],0),MATCH(_xlfn.CONCAT(TEXT(K4570,"##0"),"_",TEXT(L4570,"##0")),lvl_5[#Headers],0)),"Нет")</f>
        <v>Красный луань, Красный феникс, Волшебник Любви</v>
      </c>
      <c r="H4570" s="11" t="str">
        <f>IFERROR(INDEX(lvl_6[],MATCH(N4570,lvl_6[ID],0),MATCH(_xlfn.CONCAT(K4570,"_",L4570,"_",M4570),lvl_6[#Headers],0)),"Нет")</f>
        <v>Нет</v>
      </c>
      <c r="I4570" s="12">
        <v>1</v>
      </c>
      <c r="J4570" s="12">
        <v>4</v>
      </c>
      <c r="K4570" s="12">
        <v>1</v>
      </c>
      <c r="L4570" s="12">
        <v>5</v>
      </c>
      <c r="M4570" s="12">
        <v>10</v>
      </c>
      <c r="N4570" s="12">
        <v>246</v>
      </c>
      <c r="O4570" s="12">
        <f>COUNTIF($P$2:P4570,P4570)</f>
        <v>1</v>
      </c>
      <c r="P4570" s="12" t="str">
        <f t="shared" si="273"/>
        <v>1410510246</v>
      </c>
      <c r="Q4570" s="12" t="str">
        <f t="shared" si="274"/>
        <v>14105102460001</v>
      </c>
      <c r="R4570" s="20" t="s">
        <v>3691</v>
      </c>
      <c r="AB4570" s="12" t="s">
        <v>100</v>
      </c>
      <c r="AD4570" s="12" t="s">
        <v>870</v>
      </c>
      <c r="AP4570" s="12" t="s">
        <v>100</v>
      </c>
      <c r="AR4570" s="12" t="s">
        <v>859</v>
      </c>
      <c r="BN4570" s="12">
        <v>1</v>
      </c>
    </row>
    <row r="4571" spans="1:66" ht="60" x14ac:dyDescent="0.25">
      <c r="A4571" s="12">
        <v>1</v>
      </c>
      <c r="B4571" s="11" t="str">
        <f t="shared" si="272"/>
        <v>Общий расчет. Анализ даты. Анализ даты. Символические звезды. Красный луань, Красный феникс, Волшебник Любви. Нет</v>
      </c>
      <c r="C4571" s="11" t="str">
        <f>IFERROR(VLOOKUP(I4571,lvl_1[],2,FALSE),"Нет")</f>
        <v>Общий расчет</v>
      </c>
      <c r="D4571" s="11" t="str">
        <f>IFERROR(VLOOKUP(Rule!J4571,lvl_2[],2,FALSE),"Нет")</f>
        <v>Анализ даты</v>
      </c>
      <c r="E4571" s="11" t="str">
        <f>IFERROR(VLOOKUP(Rule!K4571,lvl_3[],2,FALSE),"Нет")</f>
        <v>Анализ даты</v>
      </c>
      <c r="F4571" s="11" t="str">
        <f>IFERROR(INDEX(lvl_4[],MATCH(L4571,lvl_4[ID],0),MATCH(TEXT(K4571,"##0"),lvl_4[#Headers],0)),"Нет")</f>
        <v>Символические звезды</v>
      </c>
      <c r="G4571" s="11" t="str">
        <f>IFERROR(INDEX(lvl_5[],MATCH(M4571,lvl_5[ID],0),MATCH(_xlfn.CONCAT(TEXT(K4571,"##0"),"_",TEXT(L4571,"##0")),lvl_5[#Headers],0)),"Нет")</f>
        <v>Красный луань, Красный феникс, Волшебник Любви</v>
      </c>
      <c r="H4571" s="11" t="str">
        <f>IFERROR(INDEX(lvl_6[],MATCH(N4571,lvl_6[ID],0),MATCH(_xlfn.CONCAT(K4571,"_",L4571,"_",M4571),lvl_6[#Headers],0)),"Нет")</f>
        <v>Нет</v>
      </c>
      <c r="I4571" s="12">
        <v>1</v>
      </c>
      <c r="J4571" s="12">
        <v>4</v>
      </c>
      <c r="K4571" s="12">
        <v>1</v>
      </c>
      <c r="L4571" s="12">
        <v>5</v>
      </c>
      <c r="M4571" s="12">
        <v>10</v>
      </c>
      <c r="N4571" s="12">
        <v>247</v>
      </c>
      <c r="O4571" s="12">
        <f>COUNTIF($P$2:P4571,P4571)</f>
        <v>1</v>
      </c>
      <c r="P4571" s="12" t="str">
        <f t="shared" si="273"/>
        <v>1410510247</v>
      </c>
      <c r="Q4571" s="12" t="str">
        <f t="shared" si="274"/>
        <v>14105102470001</v>
      </c>
      <c r="R4571" s="20" t="s">
        <v>3692</v>
      </c>
      <c r="AB4571" s="12" t="s">
        <v>100</v>
      </c>
      <c r="AD4571" s="12" t="s">
        <v>859</v>
      </c>
      <c r="AP4571" s="12" t="s">
        <v>100</v>
      </c>
      <c r="AR4571" s="12" t="s">
        <v>870</v>
      </c>
      <c r="BN4571" s="12">
        <v>1</v>
      </c>
    </row>
    <row r="4572" spans="1:66" ht="60" x14ac:dyDescent="0.25">
      <c r="A4572" s="12">
        <v>1</v>
      </c>
      <c r="B4572" s="11" t="str">
        <f t="shared" si="272"/>
        <v>Общий расчет. Анализ даты. Анализ даты. Символические звезды. Красный луань, Красный феникс, Волшебник Любви. Нет</v>
      </c>
      <c r="C4572" s="11" t="str">
        <f>IFERROR(VLOOKUP(I4572,lvl_1[],2,FALSE),"Нет")</f>
        <v>Общий расчет</v>
      </c>
      <c r="D4572" s="11" t="str">
        <f>IFERROR(VLOOKUP(Rule!J4572,lvl_2[],2,FALSE),"Нет")</f>
        <v>Анализ даты</v>
      </c>
      <c r="E4572" s="11" t="str">
        <f>IFERROR(VLOOKUP(Rule!K4572,lvl_3[],2,FALSE),"Нет")</f>
        <v>Анализ даты</v>
      </c>
      <c r="F4572" s="11" t="str">
        <f>IFERROR(INDEX(lvl_4[],MATCH(L4572,lvl_4[ID],0),MATCH(TEXT(K4572,"##0"),lvl_4[#Headers],0)),"Нет")</f>
        <v>Символические звезды</v>
      </c>
      <c r="G4572" s="11" t="str">
        <f>IFERROR(INDEX(lvl_5[],MATCH(M4572,lvl_5[ID],0),MATCH(_xlfn.CONCAT(TEXT(K4572,"##0"),"_",TEXT(L4572,"##0")),lvl_5[#Headers],0)),"Нет")</f>
        <v>Красный луань, Красный феникс, Волшебник Любви</v>
      </c>
      <c r="H4572" s="11" t="str">
        <f>IFERROR(INDEX(lvl_6[],MATCH(N4572,lvl_6[ID],0),MATCH(_xlfn.CONCAT(K4572,"_",L4572,"_",M4572),lvl_6[#Headers],0)),"Нет")</f>
        <v>Нет</v>
      </c>
      <c r="I4572" s="12">
        <v>1</v>
      </c>
      <c r="J4572" s="12">
        <v>4</v>
      </c>
      <c r="K4572" s="12">
        <v>1</v>
      </c>
      <c r="L4572" s="12">
        <v>5</v>
      </c>
      <c r="M4572" s="12">
        <v>10</v>
      </c>
      <c r="N4572" s="12">
        <v>248</v>
      </c>
      <c r="O4572" s="12">
        <f>COUNTIF($P$2:P4572,P4572)</f>
        <v>1</v>
      </c>
      <c r="P4572" s="12" t="str">
        <f t="shared" si="273"/>
        <v>1410510248</v>
      </c>
      <c r="Q4572" s="12" t="str">
        <f t="shared" si="274"/>
        <v>14105102480001</v>
      </c>
      <c r="R4572" s="20" t="s">
        <v>3693</v>
      </c>
      <c r="AB4572" s="12" t="s">
        <v>100</v>
      </c>
      <c r="AD4572" s="12" t="s">
        <v>860</v>
      </c>
      <c r="AP4572" s="12" t="s">
        <v>100</v>
      </c>
      <c r="AR4572" s="12" t="s">
        <v>869</v>
      </c>
      <c r="BN4572" s="12">
        <v>1</v>
      </c>
    </row>
    <row r="4573" spans="1:66" ht="60" x14ac:dyDescent="0.25">
      <c r="A4573" s="12">
        <v>1</v>
      </c>
      <c r="B4573" s="11" t="str">
        <f t="shared" si="272"/>
        <v>Общий расчет. Анализ даты. Анализ даты. Символические звезды. Красный луань, Красный феникс, Волшебник Любви. Нет</v>
      </c>
      <c r="C4573" s="11" t="str">
        <f>IFERROR(VLOOKUP(I4573,lvl_1[],2,FALSE),"Нет")</f>
        <v>Общий расчет</v>
      </c>
      <c r="D4573" s="11" t="str">
        <f>IFERROR(VLOOKUP(Rule!J4573,lvl_2[],2,FALSE),"Нет")</f>
        <v>Анализ даты</v>
      </c>
      <c r="E4573" s="11" t="str">
        <f>IFERROR(VLOOKUP(Rule!K4573,lvl_3[],2,FALSE),"Нет")</f>
        <v>Анализ даты</v>
      </c>
      <c r="F4573" s="11" t="str">
        <f>IFERROR(INDEX(lvl_4[],MATCH(L4573,lvl_4[ID],0),MATCH(TEXT(K4573,"##0"),lvl_4[#Headers],0)),"Нет")</f>
        <v>Символические звезды</v>
      </c>
      <c r="G4573" s="11" t="str">
        <f>IFERROR(INDEX(lvl_5[],MATCH(M4573,lvl_5[ID],0),MATCH(_xlfn.CONCAT(TEXT(K4573,"##0"),"_",TEXT(L4573,"##0")),lvl_5[#Headers],0)),"Нет")</f>
        <v>Красный луань, Красный феникс, Волшебник Любви</v>
      </c>
      <c r="H4573" s="11" t="str">
        <f>IFERROR(INDEX(lvl_6[],MATCH(N4573,lvl_6[ID],0),MATCH(_xlfn.CONCAT(K4573,"_",L4573,"_",M4573),lvl_6[#Headers],0)),"Нет")</f>
        <v>Нет</v>
      </c>
      <c r="I4573" s="12">
        <v>1</v>
      </c>
      <c r="J4573" s="12">
        <v>4</v>
      </c>
      <c r="K4573" s="12">
        <v>1</v>
      </c>
      <c r="L4573" s="12">
        <v>5</v>
      </c>
      <c r="M4573" s="12">
        <v>10</v>
      </c>
      <c r="N4573" s="12">
        <v>249</v>
      </c>
      <c r="O4573" s="12">
        <f>COUNTIF($P$2:P4573,P4573)</f>
        <v>1</v>
      </c>
      <c r="P4573" s="12" t="str">
        <f t="shared" si="273"/>
        <v>1410510249</v>
      </c>
      <c r="Q4573" s="12" t="str">
        <f t="shared" si="274"/>
        <v>14105102490001</v>
      </c>
      <c r="R4573" s="20" t="s">
        <v>3694</v>
      </c>
      <c r="AB4573" s="12" t="s">
        <v>100</v>
      </c>
      <c r="AD4573" s="12" t="s">
        <v>861</v>
      </c>
      <c r="AP4573" s="12" t="s">
        <v>100</v>
      </c>
      <c r="AR4573" s="12" t="s">
        <v>868</v>
      </c>
      <c r="BN4573" s="12">
        <v>1</v>
      </c>
    </row>
    <row r="4574" spans="1:66" ht="60" x14ac:dyDescent="0.25">
      <c r="A4574" s="12">
        <v>1</v>
      </c>
      <c r="B4574" s="11" t="str">
        <f t="shared" si="272"/>
        <v>Общий расчет. Анализ даты. Анализ даты. Символические звезды. Красный луань, Красный феникс, Волшебник Любви. Нет</v>
      </c>
      <c r="C4574" s="11" t="str">
        <f>IFERROR(VLOOKUP(I4574,lvl_1[],2,FALSE),"Нет")</f>
        <v>Общий расчет</v>
      </c>
      <c r="D4574" s="11" t="str">
        <f>IFERROR(VLOOKUP(Rule!J4574,lvl_2[],2,FALSE),"Нет")</f>
        <v>Анализ даты</v>
      </c>
      <c r="E4574" s="11" t="str">
        <f>IFERROR(VLOOKUP(Rule!K4574,lvl_3[],2,FALSE),"Нет")</f>
        <v>Анализ даты</v>
      </c>
      <c r="F4574" s="11" t="str">
        <f>IFERROR(INDEX(lvl_4[],MATCH(L4574,lvl_4[ID],0),MATCH(TEXT(K4574,"##0"),lvl_4[#Headers],0)),"Нет")</f>
        <v>Символические звезды</v>
      </c>
      <c r="G4574" s="11" t="str">
        <f>IFERROR(INDEX(lvl_5[],MATCH(M4574,lvl_5[ID],0),MATCH(_xlfn.CONCAT(TEXT(K4574,"##0"),"_",TEXT(L4574,"##0")),lvl_5[#Headers],0)),"Нет")</f>
        <v>Красный луань, Красный феникс, Волшебник Любви</v>
      </c>
      <c r="H4574" s="11" t="str">
        <f>IFERROR(INDEX(lvl_6[],MATCH(N4574,lvl_6[ID],0),MATCH(_xlfn.CONCAT(K4574,"_",L4574,"_",M4574),lvl_6[#Headers],0)),"Нет")</f>
        <v>Нет</v>
      </c>
      <c r="I4574" s="12">
        <v>1</v>
      </c>
      <c r="J4574" s="12">
        <v>4</v>
      </c>
      <c r="K4574" s="12">
        <v>1</v>
      </c>
      <c r="L4574" s="12">
        <v>5</v>
      </c>
      <c r="M4574" s="12">
        <v>10</v>
      </c>
      <c r="N4574" s="12">
        <v>250</v>
      </c>
      <c r="O4574" s="12">
        <f>COUNTIF($P$2:P4574,P4574)</f>
        <v>1</v>
      </c>
      <c r="P4574" s="12" t="str">
        <f t="shared" si="273"/>
        <v>1410510250</v>
      </c>
      <c r="Q4574" s="12" t="str">
        <f t="shared" si="274"/>
        <v>14105102500001</v>
      </c>
      <c r="R4574" s="20" t="s">
        <v>3695</v>
      </c>
      <c r="AB4574" s="12" t="s">
        <v>100</v>
      </c>
      <c r="AD4574" s="12" t="s">
        <v>862</v>
      </c>
      <c r="AP4574" s="12" t="s">
        <v>100</v>
      </c>
      <c r="AR4574" s="12" t="s">
        <v>867</v>
      </c>
      <c r="BN4574" s="12">
        <v>1</v>
      </c>
    </row>
    <row r="4575" spans="1:66" ht="60" x14ac:dyDescent="0.25">
      <c r="A4575" s="12">
        <v>1</v>
      </c>
      <c r="B4575" s="11" t="str">
        <f t="shared" si="272"/>
        <v>Общий расчет. Анализ даты. Анализ даты. Символические звезды. Красный луань, Красный феникс, Волшебник Любви. Нет</v>
      </c>
      <c r="C4575" s="11" t="str">
        <f>IFERROR(VLOOKUP(I4575,lvl_1[],2,FALSE),"Нет")</f>
        <v>Общий расчет</v>
      </c>
      <c r="D4575" s="11" t="str">
        <f>IFERROR(VLOOKUP(Rule!J4575,lvl_2[],2,FALSE),"Нет")</f>
        <v>Анализ даты</v>
      </c>
      <c r="E4575" s="11" t="str">
        <f>IFERROR(VLOOKUP(Rule!K4575,lvl_3[],2,FALSE),"Нет")</f>
        <v>Анализ даты</v>
      </c>
      <c r="F4575" s="11" t="str">
        <f>IFERROR(INDEX(lvl_4[],MATCH(L4575,lvl_4[ID],0),MATCH(TEXT(K4575,"##0"),lvl_4[#Headers],0)),"Нет")</f>
        <v>Символические звезды</v>
      </c>
      <c r="G4575" s="11" t="str">
        <f>IFERROR(INDEX(lvl_5[],MATCH(M4575,lvl_5[ID],0),MATCH(_xlfn.CONCAT(TEXT(K4575,"##0"),"_",TEXT(L4575,"##0")),lvl_5[#Headers],0)),"Нет")</f>
        <v>Красный луань, Красный феникс, Волшебник Любви</v>
      </c>
      <c r="H4575" s="11" t="str">
        <f>IFERROR(INDEX(lvl_6[],MATCH(N4575,lvl_6[ID],0),MATCH(_xlfn.CONCAT(K4575,"_",L4575,"_",M4575),lvl_6[#Headers],0)),"Нет")</f>
        <v>Нет</v>
      </c>
      <c r="I4575" s="12">
        <v>1</v>
      </c>
      <c r="J4575" s="12">
        <v>4</v>
      </c>
      <c r="K4575" s="12">
        <v>1</v>
      </c>
      <c r="L4575" s="12">
        <v>5</v>
      </c>
      <c r="M4575" s="12">
        <v>10</v>
      </c>
      <c r="N4575" s="12">
        <v>251</v>
      </c>
      <c r="O4575" s="12">
        <f>COUNTIF($P$2:P4575,P4575)</f>
        <v>1</v>
      </c>
      <c r="P4575" s="12" t="str">
        <f t="shared" si="273"/>
        <v>1410510251</v>
      </c>
      <c r="Q4575" s="12" t="str">
        <f t="shared" si="274"/>
        <v>14105102510001</v>
      </c>
      <c r="R4575" s="20" t="s">
        <v>3696</v>
      </c>
      <c r="AB4575" s="12" t="s">
        <v>100</v>
      </c>
      <c r="AD4575" s="12" t="s">
        <v>863</v>
      </c>
      <c r="AP4575" s="12" t="s">
        <v>100</v>
      </c>
      <c r="AR4575" s="12" t="s">
        <v>866</v>
      </c>
      <c r="BN4575" s="12">
        <v>1</v>
      </c>
    </row>
    <row r="4576" spans="1:66" ht="60" x14ac:dyDescent="0.25">
      <c r="A4576" s="12">
        <v>1</v>
      </c>
      <c r="B4576" s="11" t="str">
        <f t="shared" si="272"/>
        <v>Общий расчет. Анализ даты. Анализ даты. Символические звезды. Красный луань, Красный феникс, Волшебник Любви. Нет</v>
      </c>
      <c r="C4576" s="11" t="str">
        <f>IFERROR(VLOOKUP(I4576,lvl_1[],2,FALSE),"Нет")</f>
        <v>Общий расчет</v>
      </c>
      <c r="D4576" s="11" t="str">
        <f>IFERROR(VLOOKUP(Rule!J4576,lvl_2[],2,FALSE),"Нет")</f>
        <v>Анализ даты</v>
      </c>
      <c r="E4576" s="11" t="str">
        <f>IFERROR(VLOOKUP(Rule!K4576,lvl_3[],2,FALSE),"Нет")</f>
        <v>Анализ даты</v>
      </c>
      <c r="F4576" s="11" t="str">
        <f>IFERROR(INDEX(lvl_4[],MATCH(L4576,lvl_4[ID],0),MATCH(TEXT(K4576,"##0"),lvl_4[#Headers],0)),"Нет")</f>
        <v>Символические звезды</v>
      </c>
      <c r="G4576" s="11" t="str">
        <f>IFERROR(INDEX(lvl_5[],MATCH(M4576,lvl_5[ID],0),MATCH(_xlfn.CONCAT(TEXT(K4576,"##0"),"_",TEXT(L4576,"##0")),lvl_5[#Headers],0)),"Нет")</f>
        <v>Красный луань, Красный феникс, Волшебник Любви</v>
      </c>
      <c r="H4576" s="11" t="str">
        <f>IFERROR(INDEX(lvl_6[],MATCH(N4576,lvl_6[ID],0),MATCH(_xlfn.CONCAT(K4576,"_",L4576,"_",M4576),lvl_6[#Headers],0)),"Нет")</f>
        <v>Нет</v>
      </c>
      <c r="I4576" s="12">
        <v>1</v>
      </c>
      <c r="J4576" s="12">
        <v>4</v>
      </c>
      <c r="K4576" s="12">
        <v>1</v>
      </c>
      <c r="L4576" s="12">
        <v>5</v>
      </c>
      <c r="M4576" s="12">
        <v>10</v>
      </c>
      <c r="N4576" s="12">
        <v>252</v>
      </c>
      <c r="O4576" s="12">
        <f>COUNTIF($P$2:P4576,P4576)</f>
        <v>1</v>
      </c>
      <c r="P4576" s="12" t="str">
        <f t="shared" si="273"/>
        <v>1410510252</v>
      </c>
      <c r="Q4576" s="12" t="str">
        <f t="shared" si="274"/>
        <v>14105102520001</v>
      </c>
      <c r="R4576" s="20" t="s">
        <v>3697</v>
      </c>
      <c r="AB4576" s="12" t="s">
        <v>100</v>
      </c>
      <c r="AD4576" s="12" t="s">
        <v>864</v>
      </c>
      <c r="AP4576" s="12" t="s">
        <v>100</v>
      </c>
      <c r="AR4576" s="12" t="s">
        <v>865</v>
      </c>
      <c r="BN4576" s="12">
        <v>1</v>
      </c>
    </row>
    <row r="4577" spans="1:66" ht="60" x14ac:dyDescent="0.25">
      <c r="A4577" s="12">
        <v>1</v>
      </c>
      <c r="B4577" s="11" t="str">
        <f t="shared" si="272"/>
        <v>Общий расчет. Анализ даты. Анализ даты. Символические звезды. Красный луань, Красный феникс, Волшебник Любви. Нет</v>
      </c>
      <c r="C4577" s="11" t="str">
        <f>IFERROR(VLOOKUP(I4577,lvl_1[],2,FALSE),"Нет")</f>
        <v>Общий расчет</v>
      </c>
      <c r="D4577" s="11" t="str">
        <f>IFERROR(VLOOKUP(Rule!J4577,lvl_2[],2,FALSE),"Нет")</f>
        <v>Анализ даты</v>
      </c>
      <c r="E4577" s="11" t="str">
        <f>IFERROR(VLOOKUP(Rule!K4577,lvl_3[],2,FALSE),"Нет")</f>
        <v>Анализ даты</v>
      </c>
      <c r="F4577" s="11" t="str">
        <f>IFERROR(INDEX(lvl_4[],MATCH(L4577,lvl_4[ID],0),MATCH(TEXT(K4577,"##0"),lvl_4[#Headers],0)),"Нет")</f>
        <v>Символические звезды</v>
      </c>
      <c r="G4577" s="11" t="str">
        <f>IFERROR(INDEX(lvl_5[],MATCH(M4577,lvl_5[ID],0),MATCH(_xlfn.CONCAT(TEXT(K4577,"##0"),"_",TEXT(L4577,"##0")),lvl_5[#Headers],0)),"Нет")</f>
        <v>Красный луань, Красный феникс, Волшебник Любви</v>
      </c>
      <c r="H4577" s="11" t="str">
        <f>IFERROR(INDEX(lvl_6[],MATCH(N4577,lvl_6[ID],0),MATCH(_xlfn.CONCAT(K4577,"_",L4577,"_",M4577),lvl_6[#Headers],0)),"Нет")</f>
        <v>Нет</v>
      </c>
      <c r="I4577" s="12">
        <v>1</v>
      </c>
      <c r="J4577" s="12">
        <v>4</v>
      </c>
      <c r="K4577" s="12">
        <v>1</v>
      </c>
      <c r="L4577" s="12">
        <v>5</v>
      </c>
      <c r="M4577" s="12">
        <v>10</v>
      </c>
      <c r="N4577" s="12">
        <v>253</v>
      </c>
      <c r="O4577" s="12">
        <f>COUNTIF($P$2:P4577,P4577)</f>
        <v>1</v>
      </c>
      <c r="P4577" s="12" t="str">
        <f t="shared" si="273"/>
        <v>1410510253</v>
      </c>
      <c r="Q4577" s="12" t="str">
        <f t="shared" si="274"/>
        <v>14105102530001</v>
      </c>
      <c r="R4577" s="20" t="s">
        <v>3698</v>
      </c>
      <c r="AB4577" s="12" t="s">
        <v>100</v>
      </c>
      <c r="AD4577" s="12" t="s">
        <v>865</v>
      </c>
      <c r="AP4577" s="12" t="s">
        <v>100</v>
      </c>
      <c r="AR4577" s="12" t="s">
        <v>864</v>
      </c>
      <c r="BN4577" s="12">
        <v>1</v>
      </c>
    </row>
    <row r="4578" spans="1:66" ht="60" x14ac:dyDescent="0.25">
      <c r="A4578" s="12">
        <v>1</v>
      </c>
      <c r="B4578" s="11" t="str">
        <f t="shared" si="272"/>
        <v>Общий расчет. Анализ даты. Анализ даты. Символические звезды. Красный луань, Красный феникс, Волшебник Любви. Нет</v>
      </c>
      <c r="C4578" s="11" t="str">
        <f>IFERROR(VLOOKUP(I4578,lvl_1[],2,FALSE),"Нет")</f>
        <v>Общий расчет</v>
      </c>
      <c r="D4578" s="11" t="str">
        <f>IFERROR(VLOOKUP(Rule!J4578,lvl_2[],2,FALSE),"Нет")</f>
        <v>Анализ даты</v>
      </c>
      <c r="E4578" s="11" t="str">
        <f>IFERROR(VLOOKUP(Rule!K4578,lvl_3[],2,FALSE),"Нет")</f>
        <v>Анализ даты</v>
      </c>
      <c r="F4578" s="11" t="str">
        <f>IFERROR(INDEX(lvl_4[],MATCH(L4578,lvl_4[ID],0),MATCH(TEXT(K4578,"##0"),lvl_4[#Headers],0)),"Нет")</f>
        <v>Символические звезды</v>
      </c>
      <c r="G4578" s="11" t="str">
        <f>IFERROR(INDEX(lvl_5[],MATCH(M4578,lvl_5[ID],0),MATCH(_xlfn.CONCAT(TEXT(K4578,"##0"),"_",TEXT(L4578,"##0")),lvl_5[#Headers],0)),"Нет")</f>
        <v>Красный луань, Красный феникс, Волшебник Любви</v>
      </c>
      <c r="H4578" s="11" t="str">
        <f>IFERROR(INDEX(lvl_6[],MATCH(N4578,lvl_6[ID],0),MATCH(_xlfn.CONCAT(K4578,"_",L4578,"_",M4578),lvl_6[#Headers],0)),"Нет")</f>
        <v>Нет</v>
      </c>
      <c r="I4578" s="12">
        <v>1</v>
      </c>
      <c r="J4578" s="12">
        <v>4</v>
      </c>
      <c r="K4578" s="12">
        <v>1</v>
      </c>
      <c r="L4578" s="12">
        <v>5</v>
      </c>
      <c r="M4578" s="12">
        <v>10</v>
      </c>
      <c r="N4578" s="12">
        <v>254</v>
      </c>
      <c r="O4578" s="12">
        <f>COUNTIF($P$2:P4578,P4578)</f>
        <v>1</v>
      </c>
      <c r="P4578" s="12" t="str">
        <f t="shared" si="273"/>
        <v>1410510254</v>
      </c>
      <c r="Q4578" s="12" t="str">
        <f t="shared" si="274"/>
        <v>14105102540001</v>
      </c>
      <c r="R4578" s="20" t="s">
        <v>3699</v>
      </c>
      <c r="AB4578" s="12" t="s">
        <v>100</v>
      </c>
      <c r="AD4578" s="12" t="s">
        <v>866</v>
      </c>
      <c r="AP4578" s="12" t="s">
        <v>100</v>
      </c>
      <c r="AR4578" s="12" t="s">
        <v>863</v>
      </c>
      <c r="BN4578" s="12">
        <v>1</v>
      </c>
    </row>
    <row r="4579" spans="1:66" ht="60" x14ac:dyDescent="0.25">
      <c r="A4579" s="12">
        <v>1</v>
      </c>
      <c r="B4579" s="11" t="str">
        <f t="shared" si="272"/>
        <v>Общий расчет. Анализ даты. Анализ даты. Символические звезды. Красный луань, Красный феникс, Волшебник Любви. Нет</v>
      </c>
      <c r="C4579" s="11" t="str">
        <f>IFERROR(VLOOKUP(I4579,lvl_1[],2,FALSE),"Нет")</f>
        <v>Общий расчет</v>
      </c>
      <c r="D4579" s="11" t="str">
        <f>IFERROR(VLOOKUP(Rule!J4579,lvl_2[],2,FALSE),"Нет")</f>
        <v>Анализ даты</v>
      </c>
      <c r="E4579" s="11" t="str">
        <f>IFERROR(VLOOKUP(Rule!K4579,lvl_3[],2,FALSE),"Нет")</f>
        <v>Анализ даты</v>
      </c>
      <c r="F4579" s="11" t="str">
        <f>IFERROR(INDEX(lvl_4[],MATCH(L4579,lvl_4[ID],0),MATCH(TEXT(K4579,"##0"),lvl_4[#Headers],0)),"Нет")</f>
        <v>Символические звезды</v>
      </c>
      <c r="G4579" s="11" t="str">
        <f>IFERROR(INDEX(lvl_5[],MATCH(M4579,lvl_5[ID],0),MATCH(_xlfn.CONCAT(TEXT(K4579,"##0"),"_",TEXT(L4579,"##0")),lvl_5[#Headers],0)),"Нет")</f>
        <v>Красный луань, Красный феникс, Волшебник Любви</v>
      </c>
      <c r="H4579" s="11" t="str">
        <f>IFERROR(INDEX(lvl_6[],MATCH(N4579,lvl_6[ID],0),MATCH(_xlfn.CONCAT(K4579,"_",L4579,"_",M4579),lvl_6[#Headers],0)),"Нет")</f>
        <v>Нет</v>
      </c>
      <c r="I4579" s="12">
        <v>1</v>
      </c>
      <c r="J4579" s="12">
        <v>4</v>
      </c>
      <c r="K4579" s="12">
        <v>1</v>
      </c>
      <c r="L4579" s="12">
        <v>5</v>
      </c>
      <c r="M4579" s="12">
        <v>10</v>
      </c>
      <c r="N4579" s="12">
        <v>255</v>
      </c>
      <c r="O4579" s="12">
        <f>COUNTIF($P$2:P4579,P4579)</f>
        <v>1</v>
      </c>
      <c r="P4579" s="12" t="str">
        <f t="shared" si="273"/>
        <v>1410510255</v>
      </c>
      <c r="Q4579" s="12" t="str">
        <f t="shared" si="274"/>
        <v>14105102550001</v>
      </c>
      <c r="R4579" s="20" t="s">
        <v>3700</v>
      </c>
      <c r="AB4579" s="12" t="s">
        <v>100</v>
      </c>
      <c r="AD4579" s="12" t="s">
        <v>867</v>
      </c>
      <c r="AP4579" s="12" t="s">
        <v>100</v>
      </c>
      <c r="AR4579" s="12" t="s">
        <v>862</v>
      </c>
      <c r="BN4579" s="12">
        <v>1</v>
      </c>
    </row>
    <row r="4580" spans="1:66" ht="60" x14ac:dyDescent="0.25">
      <c r="A4580" s="12">
        <v>1</v>
      </c>
      <c r="B4580" s="11" t="str">
        <f t="shared" si="272"/>
        <v>Общий расчет. Анализ даты. Анализ даты. Символические звезды. Красный луань, Красный феникс, Волшебник Любви. Нет</v>
      </c>
      <c r="C4580" s="11" t="str">
        <f>IFERROR(VLOOKUP(I4580,lvl_1[],2,FALSE),"Нет")</f>
        <v>Общий расчет</v>
      </c>
      <c r="D4580" s="11" t="str">
        <f>IFERROR(VLOOKUP(Rule!J4580,lvl_2[],2,FALSE),"Нет")</f>
        <v>Анализ даты</v>
      </c>
      <c r="E4580" s="11" t="str">
        <f>IFERROR(VLOOKUP(Rule!K4580,lvl_3[],2,FALSE),"Нет")</f>
        <v>Анализ даты</v>
      </c>
      <c r="F4580" s="11" t="str">
        <f>IFERROR(INDEX(lvl_4[],MATCH(L4580,lvl_4[ID],0),MATCH(TEXT(K4580,"##0"),lvl_4[#Headers],0)),"Нет")</f>
        <v>Символические звезды</v>
      </c>
      <c r="G4580" s="11" t="str">
        <f>IFERROR(INDEX(lvl_5[],MATCH(M4580,lvl_5[ID],0),MATCH(_xlfn.CONCAT(TEXT(K4580,"##0"),"_",TEXT(L4580,"##0")),lvl_5[#Headers],0)),"Нет")</f>
        <v>Красный луань, Красный феникс, Волшебник Любви</v>
      </c>
      <c r="H4580" s="11" t="str">
        <f>IFERROR(INDEX(lvl_6[],MATCH(N4580,lvl_6[ID],0),MATCH(_xlfn.CONCAT(K4580,"_",L4580,"_",M4580),lvl_6[#Headers],0)),"Нет")</f>
        <v>Нет</v>
      </c>
      <c r="I4580" s="12">
        <v>1</v>
      </c>
      <c r="J4580" s="12">
        <v>4</v>
      </c>
      <c r="K4580" s="12">
        <v>1</v>
      </c>
      <c r="L4580" s="12">
        <v>5</v>
      </c>
      <c r="M4580" s="12">
        <v>10</v>
      </c>
      <c r="N4580" s="12">
        <v>256</v>
      </c>
      <c r="O4580" s="12">
        <f>COUNTIF($P$2:P4580,P4580)</f>
        <v>1</v>
      </c>
      <c r="P4580" s="12" t="str">
        <f t="shared" si="273"/>
        <v>1410510256</v>
      </c>
      <c r="Q4580" s="12" t="str">
        <f t="shared" si="274"/>
        <v>14105102560001</v>
      </c>
      <c r="R4580" s="20" t="s">
        <v>3701</v>
      </c>
      <c r="AB4580" s="12" t="s">
        <v>100</v>
      </c>
      <c r="AD4580" s="12" t="s">
        <v>868</v>
      </c>
      <c r="AP4580" s="12" t="s">
        <v>100</v>
      </c>
      <c r="AR4580" s="12" t="s">
        <v>867</v>
      </c>
      <c r="BN4580" s="12">
        <v>1</v>
      </c>
    </row>
    <row r="4581" spans="1:66" ht="60" x14ac:dyDescent="0.25">
      <c r="A4581" s="12">
        <v>1</v>
      </c>
      <c r="B4581" s="11" t="str">
        <f t="shared" ref="B4581:B4644" si="275">_xlfn.CONCAT(C4581,". ", D4581,". ", E4581,". ", F4581,". ", G4581,". ", H4581)</f>
        <v>Общий расчет. Анализ даты. Анализ даты. Символические звезды. Одинокая планета, Приют одиночества (для Женщин). Нет</v>
      </c>
      <c r="C4581" s="11" t="str">
        <f>IFERROR(VLOOKUP(I4581,lvl_1[],2,FALSE),"Нет")</f>
        <v>Общий расчет</v>
      </c>
      <c r="D4581" s="11" t="str">
        <f>IFERROR(VLOOKUP(Rule!J4581,lvl_2[],2,FALSE),"Нет")</f>
        <v>Анализ даты</v>
      </c>
      <c r="E4581" s="11" t="str">
        <f>IFERROR(VLOOKUP(Rule!K4581,lvl_3[],2,FALSE),"Нет")</f>
        <v>Анализ даты</v>
      </c>
      <c r="F4581" s="11" t="str">
        <f>IFERROR(INDEX(lvl_4[],MATCH(L4581,lvl_4[ID],0),MATCH(TEXT(K4581,"##0"),lvl_4[#Headers],0)),"Нет")</f>
        <v>Символические звезды</v>
      </c>
      <c r="G4581" s="11" t="str">
        <f>IFERROR(INDEX(lvl_5[],MATCH(M4581,lvl_5[ID],0),MATCH(_xlfn.CONCAT(TEXT(K4581,"##0"),"_",TEXT(L4581,"##0")),lvl_5[#Headers],0)),"Нет")</f>
        <v>Одинокая планета, Приют одиночества (для Женщин)</v>
      </c>
      <c r="H4581" s="11" t="str">
        <f>IFERROR(INDEX(lvl_6[],MATCH(N4581,lvl_6[ID],0),MATCH(_xlfn.CONCAT(K4581,"_",L4581,"_",M4581),lvl_6[#Headers],0)),"Нет")</f>
        <v>Нет</v>
      </c>
      <c r="I4581" s="12">
        <v>1</v>
      </c>
      <c r="J4581" s="12">
        <v>4</v>
      </c>
      <c r="K4581" s="12">
        <v>1</v>
      </c>
      <c r="L4581" s="12">
        <v>5</v>
      </c>
      <c r="M4581" s="12">
        <v>11</v>
      </c>
      <c r="N4581" s="12">
        <v>257</v>
      </c>
      <c r="O4581" s="12">
        <f>COUNTIF($P$2:P4581,P4581)</f>
        <v>1</v>
      </c>
      <c r="P4581" s="12" t="str">
        <f t="shared" ref="P4581:P4644" si="276">_xlfn.CONCAT(I4581,
J4581,
K4581,
IF(LEN(L4581)=1,_xlfn.CONCAT(0,L4581),L4581),
IF(LEN(M4581)=1,_xlfn.CONCAT(0,M4581),M4581),
IF(LEN(N4581)=1,_xlfn.CONCAT(0,N4581),N4581))</f>
        <v>1410511257</v>
      </c>
      <c r="Q4581" s="12" t="str">
        <f t="shared" ref="Q4581:Q4644" si="277">_xlfn.CONCAT(I4581,
J4581,
K4581,
IF(LEN(L4581)=1,_xlfn.CONCAT(0,L4581),L4581),
IF(LEN(M4581)=1,_xlfn.CONCAT(0,M4581),M4581),
IF(LEN(N4581)=1,_xlfn.CONCAT(0,N4581),N4581),
IF(LEN(O4581)=1,_xlfn.CONCAT("000",O4581),IF(LEN(O4581)=2,_xlfn.CONCAT("00",O4581),IF(LEN(O4581)=3,_xlfn.CONCAT(0,O4581),O4581))))</f>
        <v>14105112570001</v>
      </c>
      <c r="R4581" s="20" t="s">
        <v>3776</v>
      </c>
      <c r="AB4581" s="12" t="s">
        <v>100</v>
      </c>
      <c r="AD4581" s="12" t="s">
        <v>869</v>
      </c>
      <c r="AP4581" s="12" t="s">
        <v>100</v>
      </c>
      <c r="AR4581" s="12" t="s">
        <v>867</v>
      </c>
      <c r="BN4581" s="12">
        <v>1</v>
      </c>
    </row>
    <row r="4582" spans="1:66" ht="60" x14ac:dyDescent="0.25">
      <c r="A4582" s="12">
        <v>1</v>
      </c>
      <c r="B4582" s="11" t="str">
        <f t="shared" si="275"/>
        <v>Общий расчет. Анализ даты. Анализ даты. Символические звезды. Одинокая планета, Приют одиночества (для Женщин). Нет</v>
      </c>
      <c r="C4582" s="11" t="str">
        <f>IFERROR(VLOOKUP(I4582,lvl_1[],2,FALSE),"Нет")</f>
        <v>Общий расчет</v>
      </c>
      <c r="D4582" s="11" t="str">
        <f>IFERROR(VLOOKUP(Rule!J4582,lvl_2[],2,FALSE),"Нет")</f>
        <v>Анализ даты</v>
      </c>
      <c r="E4582" s="11" t="str">
        <f>IFERROR(VLOOKUP(Rule!K4582,lvl_3[],2,FALSE),"Нет")</f>
        <v>Анализ даты</v>
      </c>
      <c r="F4582" s="11" t="str">
        <f>IFERROR(INDEX(lvl_4[],MATCH(L4582,lvl_4[ID],0),MATCH(TEXT(K4582,"##0"),lvl_4[#Headers],0)),"Нет")</f>
        <v>Символические звезды</v>
      </c>
      <c r="G4582" s="11" t="str">
        <f>IFERROR(INDEX(lvl_5[],MATCH(M4582,lvl_5[ID],0),MATCH(_xlfn.CONCAT(TEXT(K4582,"##0"),"_",TEXT(L4582,"##0")),lvl_5[#Headers],0)),"Нет")</f>
        <v>Одинокая планета, Приют одиночества (для Женщин)</v>
      </c>
      <c r="H4582" s="11" t="str">
        <f>IFERROR(INDEX(lvl_6[],MATCH(N4582,lvl_6[ID],0),MATCH(_xlfn.CONCAT(K4582,"_",L4582,"_",M4582),lvl_6[#Headers],0)),"Нет")</f>
        <v>Нет</v>
      </c>
      <c r="I4582" s="12">
        <v>1</v>
      </c>
      <c r="J4582" s="12">
        <v>4</v>
      </c>
      <c r="K4582" s="12">
        <v>1</v>
      </c>
      <c r="L4582" s="12">
        <v>5</v>
      </c>
      <c r="M4582" s="12">
        <v>11</v>
      </c>
      <c r="N4582" s="12">
        <v>258</v>
      </c>
      <c r="O4582" s="12">
        <f>COUNTIF($P$2:P4582,P4582)</f>
        <v>1</v>
      </c>
      <c r="P4582" s="12" t="str">
        <f t="shared" si="276"/>
        <v>1410511258</v>
      </c>
      <c r="Q4582" s="12" t="str">
        <f t="shared" si="277"/>
        <v>14105112580001</v>
      </c>
      <c r="R4582" s="20" t="s">
        <v>3777</v>
      </c>
      <c r="AB4582" s="12" t="s">
        <v>100</v>
      </c>
      <c r="AD4582" s="12" t="s">
        <v>870</v>
      </c>
      <c r="AP4582" s="12" t="s">
        <v>100</v>
      </c>
      <c r="AR4582" s="12" t="s">
        <v>867</v>
      </c>
      <c r="BN4582" s="12">
        <v>1</v>
      </c>
    </row>
    <row r="4583" spans="1:66" ht="60" x14ac:dyDescent="0.25">
      <c r="A4583" s="12">
        <v>1</v>
      </c>
      <c r="B4583" s="11" t="str">
        <f t="shared" si="275"/>
        <v>Общий расчет. Анализ даты. Анализ даты. Символические звезды. Одинокая планета, Приют одиночества (для Женщин). Нет</v>
      </c>
      <c r="C4583" s="11" t="str">
        <f>IFERROR(VLOOKUP(I4583,lvl_1[],2,FALSE),"Нет")</f>
        <v>Общий расчет</v>
      </c>
      <c r="D4583" s="11" t="str">
        <f>IFERROR(VLOOKUP(Rule!J4583,lvl_2[],2,FALSE),"Нет")</f>
        <v>Анализ даты</v>
      </c>
      <c r="E4583" s="11" t="str">
        <f>IFERROR(VLOOKUP(Rule!K4583,lvl_3[],2,FALSE),"Нет")</f>
        <v>Анализ даты</v>
      </c>
      <c r="F4583" s="11" t="str">
        <f>IFERROR(INDEX(lvl_4[],MATCH(L4583,lvl_4[ID],0),MATCH(TEXT(K4583,"##0"),lvl_4[#Headers],0)),"Нет")</f>
        <v>Символические звезды</v>
      </c>
      <c r="G4583" s="11" t="str">
        <f>IFERROR(INDEX(lvl_5[],MATCH(M4583,lvl_5[ID],0),MATCH(_xlfn.CONCAT(TEXT(K4583,"##0"),"_",TEXT(L4583,"##0")),lvl_5[#Headers],0)),"Нет")</f>
        <v>Одинокая планета, Приют одиночества (для Женщин)</v>
      </c>
      <c r="H4583" s="11" t="str">
        <f>IFERROR(INDEX(lvl_6[],MATCH(N4583,lvl_6[ID],0),MATCH(_xlfn.CONCAT(K4583,"_",L4583,"_",M4583),lvl_6[#Headers],0)),"Нет")</f>
        <v>Нет</v>
      </c>
      <c r="I4583" s="12">
        <v>1</v>
      </c>
      <c r="J4583" s="12">
        <v>4</v>
      </c>
      <c r="K4583" s="12">
        <v>1</v>
      </c>
      <c r="L4583" s="12">
        <v>5</v>
      </c>
      <c r="M4583" s="12">
        <v>11</v>
      </c>
      <c r="N4583" s="12">
        <v>259</v>
      </c>
      <c r="O4583" s="12">
        <f>COUNTIF($P$2:P4583,P4583)</f>
        <v>1</v>
      </c>
      <c r="P4583" s="12" t="str">
        <f t="shared" si="276"/>
        <v>1410511259</v>
      </c>
      <c r="Q4583" s="12" t="str">
        <f t="shared" si="277"/>
        <v>14105112590001</v>
      </c>
      <c r="R4583" s="20" t="s">
        <v>3778</v>
      </c>
      <c r="AB4583" s="12" t="s">
        <v>100</v>
      </c>
      <c r="AD4583" s="12" t="s">
        <v>859</v>
      </c>
      <c r="AP4583" s="12" t="s">
        <v>100</v>
      </c>
      <c r="AR4583" s="12" t="s">
        <v>870</v>
      </c>
      <c r="BN4583" s="12">
        <v>1</v>
      </c>
    </row>
    <row r="4584" spans="1:66" ht="60" x14ac:dyDescent="0.25">
      <c r="A4584" s="12">
        <v>1</v>
      </c>
      <c r="B4584" s="11" t="str">
        <f t="shared" si="275"/>
        <v>Общий расчет. Анализ даты. Анализ даты. Символические звезды. Одинокая планета, Приют одиночества (для Женщин). Нет</v>
      </c>
      <c r="C4584" s="11" t="str">
        <f>IFERROR(VLOOKUP(I4584,lvl_1[],2,FALSE),"Нет")</f>
        <v>Общий расчет</v>
      </c>
      <c r="D4584" s="11" t="str">
        <f>IFERROR(VLOOKUP(Rule!J4584,lvl_2[],2,FALSE),"Нет")</f>
        <v>Анализ даты</v>
      </c>
      <c r="E4584" s="11" t="str">
        <f>IFERROR(VLOOKUP(Rule!K4584,lvl_3[],2,FALSE),"Нет")</f>
        <v>Анализ даты</v>
      </c>
      <c r="F4584" s="11" t="str">
        <f>IFERROR(INDEX(lvl_4[],MATCH(L4584,lvl_4[ID],0),MATCH(TEXT(K4584,"##0"),lvl_4[#Headers],0)),"Нет")</f>
        <v>Символические звезды</v>
      </c>
      <c r="G4584" s="11" t="str">
        <f>IFERROR(INDEX(lvl_5[],MATCH(M4584,lvl_5[ID],0),MATCH(_xlfn.CONCAT(TEXT(K4584,"##0"),"_",TEXT(L4584,"##0")),lvl_5[#Headers],0)),"Нет")</f>
        <v>Одинокая планета, Приют одиночества (для Женщин)</v>
      </c>
      <c r="H4584" s="11" t="str">
        <f>IFERROR(INDEX(lvl_6[],MATCH(N4584,lvl_6[ID],0),MATCH(_xlfn.CONCAT(K4584,"_",L4584,"_",M4584),lvl_6[#Headers],0)),"Нет")</f>
        <v>Нет</v>
      </c>
      <c r="I4584" s="12">
        <v>1</v>
      </c>
      <c r="J4584" s="12">
        <v>4</v>
      </c>
      <c r="K4584" s="12">
        <v>1</v>
      </c>
      <c r="L4584" s="12">
        <v>5</v>
      </c>
      <c r="M4584" s="12">
        <v>11</v>
      </c>
      <c r="N4584" s="12">
        <v>260</v>
      </c>
      <c r="O4584" s="12">
        <f>COUNTIF($P$2:P4584,P4584)</f>
        <v>1</v>
      </c>
      <c r="P4584" s="12" t="str">
        <f t="shared" si="276"/>
        <v>1410511260</v>
      </c>
      <c r="Q4584" s="12" t="str">
        <f t="shared" si="277"/>
        <v>14105112600001</v>
      </c>
      <c r="R4584" s="20" t="s">
        <v>3779</v>
      </c>
      <c r="AB4584" s="12" t="s">
        <v>100</v>
      </c>
      <c r="AD4584" s="12" t="s">
        <v>860</v>
      </c>
      <c r="AP4584" s="12" t="s">
        <v>100</v>
      </c>
      <c r="AR4584" s="12" t="s">
        <v>870</v>
      </c>
      <c r="BN4584" s="12">
        <v>1</v>
      </c>
    </row>
    <row r="4585" spans="1:66" ht="60" x14ac:dyDescent="0.25">
      <c r="A4585" s="12">
        <v>1</v>
      </c>
      <c r="B4585" s="11" t="str">
        <f t="shared" si="275"/>
        <v>Общий расчет. Анализ даты. Анализ даты. Символические звезды. Одинокая планета, Приют одиночества (для Женщин). Нет</v>
      </c>
      <c r="C4585" s="11" t="str">
        <f>IFERROR(VLOOKUP(I4585,lvl_1[],2,FALSE),"Нет")</f>
        <v>Общий расчет</v>
      </c>
      <c r="D4585" s="11" t="str">
        <f>IFERROR(VLOOKUP(Rule!J4585,lvl_2[],2,FALSE),"Нет")</f>
        <v>Анализ даты</v>
      </c>
      <c r="E4585" s="11" t="str">
        <f>IFERROR(VLOOKUP(Rule!K4585,lvl_3[],2,FALSE),"Нет")</f>
        <v>Анализ даты</v>
      </c>
      <c r="F4585" s="11" t="str">
        <f>IFERROR(INDEX(lvl_4[],MATCH(L4585,lvl_4[ID],0),MATCH(TEXT(K4585,"##0"),lvl_4[#Headers],0)),"Нет")</f>
        <v>Символические звезды</v>
      </c>
      <c r="G4585" s="11" t="str">
        <f>IFERROR(INDEX(lvl_5[],MATCH(M4585,lvl_5[ID],0),MATCH(_xlfn.CONCAT(TEXT(K4585,"##0"),"_",TEXT(L4585,"##0")),lvl_5[#Headers],0)),"Нет")</f>
        <v>Одинокая планета, Приют одиночества (для Женщин)</v>
      </c>
      <c r="H4585" s="11" t="str">
        <f>IFERROR(INDEX(lvl_6[],MATCH(N4585,lvl_6[ID],0),MATCH(_xlfn.CONCAT(K4585,"_",L4585,"_",M4585),lvl_6[#Headers],0)),"Нет")</f>
        <v>Нет</v>
      </c>
      <c r="I4585" s="12">
        <v>1</v>
      </c>
      <c r="J4585" s="12">
        <v>4</v>
      </c>
      <c r="K4585" s="12">
        <v>1</v>
      </c>
      <c r="L4585" s="12">
        <v>5</v>
      </c>
      <c r="M4585" s="12">
        <v>11</v>
      </c>
      <c r="N4585" s="12">
        <v>261</v>
      </c>
      <c r="O4585" s="12">
        <f>COUNTIF($P$2:P4585,P4585)</f>
        <v>1</v>
      </c>
      <c r="P4585" s="12" t="str">
        <f t="shared" si="276"/>
        <v>1410511261</v>
      </c>
      <c r="Q4585" s="12" t="str">
        <f t="shared" si="277"/>
        <v>14105112610001</v>
      </c>
      <c r="R4585" s="20" t="s">
        <v>3780</v>
      </c>
      <c r="AB4585" s="12" t="s">
        <v>100</v>
      </c>
      <c r="AD4585" s="12" t="s">
        <v>861</v>
      </c>
      <c r="AP4585" s="12" t="s">
        <v>100</v>
      </c>
      <c r="AR4585" s="12" t="s">
        <v>870</v>
      </c>
      <c r="BN4585" s="12">
        <v>1</v>
      </c>
    </row>
    <row r="4586" spans="1:66" ht="60" x14ac:dyDescent="0.25">
      <c r="A4586" s="12">
        <v>1</v>
      </c>
      <c r="B4586" s="11" t="str">
        <f t="shared" si="275"/>
        <v>Общий расчет. Анализ даты. Анализ даты. Символические звезды. Одинокая планета, Приют одиночества (для Женщин). Нет</v>
      </c>
      <c r="C4586" s="11" t="str">
        <f>IFERROR(VLOOKUP(I4586,lvl_1[],2,FALSE),"Нет")</f>
        <v>Общий расчет</v>
      </c>
      <c r="D4586" s="11" t="str">
        <f>IFERROR(VLOOKUP(Rule!J4586,lvl_2[],2,FALSE),"Нет")</f>
        <v>Анализ даты</v>
      </c>
      <c r="E4586" s="11" t="str">
        <f>IFERROR(VLOOKUP(Rule!K4586,lvl_3[],2,FALSE),"Нет")</f>
        <v>Анализ даты</v>
      </c>
      <c r="F4586" s="11" t="str">
        <f>IFERROR(INDEX(lvl_4[],MATCH(L4586,lvl_4[ID],0),MATCH(TEXT(K4586,"##0"),lvl_4[#Headers],0)),"Нет")</f>
        <v>Символические звезды</v>
      </c>
      <c r="G4586" s="11" t="str">
        <f>IFERROR(INDEX(lvl_5[],MATCH(M4586,lvl_5[ID],0),MATCH(_xlfn.CONCAT(TEXT(K4586,"##0"),"_",TEXT(L4586,"##0")),lvl_5[#Headers],0)),"Нет")</f>
        <v>Одинокая планета, Приют одиночества (для Женщин)</v>
      </c>
      <c r="H4586" s="11" t="str">
        <f>IFERROR(INDEX(lvl_6[],MATCH(N4586,lvl_6[ID],0),MATCH(_xlfn.CONCAT(K4586,"_",L4586,"_",M4586),lvl_6[#Headers],0)),"Нет")</f>
        <v>Нет</v>
      </c>
      <c r="I4586" s="12">
        <v>1</v>
      </c>
      <c r="J4586" s="12">
        <v>4</v>
      </c>
      <c r="K4586" s="12">
        <v>1</v>
      </c>
      <c r="L4586" s="12">
        <v>5</v>
      </c>
      <c r="M4586" s="12">
        <v>11</v>
      </c>
      <c r="N4586" s="12">
        <v>262</v>
      </c>
      <c r="O4586" s="12">
        <f>COUNTIF($P$2:P4586,P4586)</f>
        <v>1</v>
      </c>
      <c r="P4586" s="12" t="str">
        <f t="shared" si="276"/>
        <v>1410511262</v>
      </c>
      <c r="Q4586" s="12" t="str">
        <f t="shared" si="277"/>
        <v>14105112620001</v>
      </c>
      <c r="R4586" s="20" t="s">
        <v>3781</v>
      </c>
      <c r="AB4586" s="12" t="s">
        <v>100</v>
      </c>
      <c r="AD4586" s="12" t="s">
        <v>862</v>
      </c>
      <c r="AP4586" s="12" t="s">
        <v>100</v>
      </c>
      <c r="AR4586" s="12" t="s">
        <v>861</v>
      </c>
      <c r="BN4586" s="12">
        <v>1</v>
      </c>
    </row>
    <row r="4587" spans="1:66" ht="60" x14ac:dyDescent="0.25">
      <c r="A4587" s="12">
        <v>1</v>
      </c>
      <c r="B4587" s="11" t="str">
        <f t="shared" si="275"/>
        <v>Общий расчет. Анализ даты. Анализ даты. Символические звезды. Одинокая планета, Приют одиночества (для Женщин). Нет</v>
      </c>
      <c r="C4587" s="11" t="str">
        <f>IFERROR(VLOOKUP(I4587,lvl_1[],2,FALSE),"Нет")</f>
        <v>Общий расчет</v>
      </c>
      <c r="D4587" s="11" t="str">
        <f>IFERROR(VLOOKUP(Rule!J4587,lvl_2[],2,FALSE),"Нет")</f>
        <v>Анализ даты</v>
      </c>
      <c r="E4587" s="11" t="str">
        <f>IFERROR(VLOOKUP(Rule!K4587,lvl_3[],2,FALSE),"Нет")</f>
        <v>Анализ даты</v>
      </c>
      <c r="F4587" s="11" t="str">
        <f>IFERROR(INDEX(lvl_4[],MATCH(L4587,lvl_4[ID],0),MATCH(TEXT(K4587,"##0"),lvl_4[#Headers],0)),"Нет")</f>
        <v>Символические звезды</v>
      </c>
      <c r="G4587" s="11" t="str">
        <f>IFERROR(INDEX(lvl_5[],MATCH(M4587,lvl_5[ID],0),MATCH(_xlfn.CONCAT(TEXT(K4587,"##0"),"_",TEXT(L4587,"##0")),lvl_5[#Headers],0)),"Нет")</f>
        <v>Одинокая планета, Приют одиночества (для Женщин)</v>
      </c>
      <c r="H4587" s="11" t="str">
        <f>IFERROR(INDEX(lvl_6[],MATCH(N4587,lvl_6[ID],0),MATCH(_xlfn.CONCAT(K4587,"_",L4587,"_",M4587),lvl_6[#Headers],0)),"Нет")</f>
        <v>Нет</v>
      </c>
      <c r="I4587" s="12">
        <v>1</v>
      </c>
      <c r="J4587" s="12">
        <v>4</v>
      </c>
      <c r="K4587" s="12">
        <v>1</v>
      </c>
      <c r="L4587" s="12">
        <v>5</v>
      </c>
      <c r="M4587" s="12">
        <v>11</v>
      </c>
      <c r="N4587" s="12">
        <v>263</v>
      </c>
      <c r="O4587" s="12">
        <f>COUNTIF($P$2:P4587,P4587)</f>
        <v>1</v>
      </c>
      <c r="P4587" s="12" t="str">
        <f t="shared" si="276"/>
        <v>1410511263</v>
      </c>
      <c r="Q4587" s="12" t="str">
        <f t="shared" si="277"/>
        <v>14105112630001</v>
      </c>
      <c r="R4587" s="20" t="s">
        <v>3782</v>
      </c>
      <c r="AB4587" s="12" t="s">
        <v>100</v>
      </c>
      <c r="AD4587" s="12" t="s">
        <v>863</v>
      </c>
      <c r="AP4587" s="12" t="s">
        <v>100</v>
      </c>
      <c r="AR4587" s="12" t="s">
        <v>861</v>
      </c>
      <c r="BN4587" s="12">
        <v>1</v>
      </c>
    </row>
    <row r="4588" spans="1:66" ht="60" x14ac:dyDescent="0.25">
      <c r="A4588" s="12">
        <v>1</v>
      </c>
      <c r="B4588" s="11" t="str">
        <f t="shared" si="275"/>
        <v>Общий расчет. Анализ даты. Анализ даты. Символические звезды. Одинокая планета, Приют одиночества (для Женщин). Нет</v>
      </c>
      <c r="C4588" s="11" t="str">
        <f>IFERROR(VLOOKUP(I4588,lvl_1[],2,FALSE),"Нет")</f>
        <v>Общий расчет</v>
      </c>
      <c r="D4588" s="11" t="str">
        <f>IFERROR(VLOOKUP(Rule!J4588,lvl_2[],2,FALSE),"Нет")</f>
        <v>Анализ даты</v>
      </c>
      <c r="E4588" s="11" t="str">
        <f>IFERROR(VLOOKUP(Rule!K4588,lvl_3[],2,FALSE),"Нет")</f>
        <v>Анализ даты</v>
      </c>
      <c r="F4588" s="11" t="str">
        <f>IFERROR(INDEX(lvl_4[],MATCH(L4588,lvl_4[ID],0),MATCH(TEXT(K4588,"##0"),lvl_4[#Headers],0)),"Нет")</f>
        <v>Символические звезды</v>
      </c>
      <c r="G4588" s="11" t="str">
        <f>IFERROR(INDEX(lvl_5[],MATCH(M4588,lvl_5[ID],0),MATCH(_xlfn.CONCAT(TEXT(K4588,"##0"),"_",TEXT(L4588,"##0")),lvl_5[#Headers],0)),"Нет")</f>
        <v>Одинокая планета, Приют одиночества (для Женщин)</v>
      </c>
      <c r="H4588" s="11" t="str">
        <f>IFERROR(INDEX(lvl_6[],MATCH(N4588,lvl_6[ID],0),MATCH(_xlfn.CONCAT(K4588,"_",L4588,"_",M4588),lvl_6[#Headers],0)),"Нет")</f>
        <v>Нет</v>
      </c>
      <c r="I4588" s="12">
        <v>1</v>
      </c>
      <c r="J4588" s="12">
        <v>4</v>
      </c>
      <c r="K4588" s="12">
        <v>1</v>
      </c>
      <c r="L4588" s="12">
        <v>5</v>
      </c>
      <c r="M4588" s="12">
        <v>11</v>
      </c>
      <c r="N4588" s="12">
        <v>264</v>
      </c>
      <c r="O4588" s="12">
        <f>COUNTIF($P$2:P4588,P4588)</f>
        <v>1</v>
      </c>
      <c r="P4588" s="12" t="str">
        <f t="shared" si="276"/>
        <v>1410511264</v>
      </c>
      <c r="Q4588" s="12" t="str">
        <f t="shared" si="277"/>
        <v>14105112640001</v>
      </c>
      <c r="R4588" s="20" t="s">
        <v>3783</v>
      </c>
      <c r="AB4588" s="12" t="s">
        <v>100</v>
      </c>
      <c r="AD4588" s="12" t="s">
        <v>864</v>
      </c>
      <c r="AP4588" s="12" t="s">
        <v>100</v>
      </c>
      <c r="AR4588" s="12" t="s">
        <v>861</v>
      </c>
      <c r="BN4588" s="12">
        <v>1</v>
      </c>
    </row>
    <row r="4589" spans="1:66" ht="60" x14ac:dyDescent="0.25">
      <c r="A4589" s="12">
        <v>1</v>
      </c>
      <c r="B4589" s="11" t="str">
        <f t="shared" si="275"/>
        <v>Общий расчет. Анализ даты. Анализ даты. Символические звезды. Одинокая планета, Приют одиночества (для Женщин). Нет</v>
      </c>
      <c r="C4589" s="11" t="str">
        <f>IFERROR(VLOOKUP(I4589,lvl_1[],2,FALSE),"Нет")</f>
        <v>Общий расчет</v>
      </c>
      <c r="D4589" s="11" t="str">
        <f>IFERROR(VLOOKUP(Rule!J4589,lvl_2[],2,FALSE),"Нет")</f>
        <v>Анализ даты</v>
      </c>
      <c r="E4589" s="11" t="str">
        <f>IFERROR(VLOOKUP(Rule!K4589,lvl_3[],2,FALSE),"Нет")</f>
        <v>Анализ даты</v>
      </c>
      <c r="F4589" s="11" t="str">
        <f>IFERROR(INDEX(lvl_4[],MATCH(L4589,lvl_4[ID],0),MATCH(TEXT(K4589,"##0"),lvl_4[#Headers],0)),"Нет")</f>
        <v>Символические звезды</v>
      </c>
      <c r="G4589" s="11" t="str">
        <f>IFERROR(INDEX(lvl_5[],MATCH(M4589,lvl_5[ID],0),MATCH(_xlfn.CONCAT(TEXT(K4589,"##0"),"_",TEXT(L4589,"##0")),lvl_5[#Headers],0)),"Нет")</f>
        <v>Одинокая планета, Приют одиночества (для Женщин)</v>
      </c>
      <c r="H4589" s="11" t="str">
        <f>IFERROR(INDEX(lvl_6[],MATCH(N4589,lvl_6[ID],0),MATCH(_xlfn.CONCAT(K4589,"_",L4589,"_",M4589),lvl_6[#Headers],0)),"Нет")</f>
        <v>Нет</v>
      </c>
      <c r="I4589" s="12">
        <v>1</v>
      </c>
      <c r="J4589" s="12">
        <v>4</v>
      </c>
      <c r="K4589" s="12">
        <v>1</v>
      </c>
      <c r="L4589" s="12">
        <v>5</v>
      </c>
      <c r="M4589" s="12">
        <v>11</v>
      </c>
      <c r="N4589" s="12">
        <v>265</v>
      </c>
      <c r="O4589" s="12">
        <f>COUNTIF($P$2:P4589,P4589)</f>
        <v>1</v>
      </c>
      <c r="P4589" s="12" t="str">
        <f t="shared" si="276"/>
        <v>1410511265</v>
      </c>
      <c r="Q4589" s="12" t="str">
        <f t="shared" si="277"/>
        <v>14105112650001</v>
      </c>
      <c r="R4589" s="20" t="s">
        <v>3784</v>
      </c>
      <c r="AB4589" s="12" t="s">
        <v>100</v>
      </c>
      <c r="AD4589" s="12" t="s">
        <v>865</v>
      </c>
      <c r="AP4589" s="12" t="s">
        <v>100</v>
      </c>
      <c r="AR4589" s="12" t="s">
        <v>864</v>
      </c>
      <c r="BN4589" s="12">
        <v>1</v>
      </c>
    </row>
    <row r="4590" spans="1:66" ht="60" x14ac:dyDescent="0.25">
      <c r="A4590" s="12">
        <v>1</v>
      </c>
      <c r="B4590" s="11" t="str">
        <f t="shared" si="275"/>
        <v>Общий расчет. Анализ даты. Анализ даты. Символические звезды. Одинокая планета, Приют одиночества (для Женщин). Нет</v>
      </c>
      <c r="C4590" s="11" t="str">
        <f>IFERROR(VLOOKUP(I4590,lvl_1[],2,FALSE),"Нет")</f>
        <v>Общий расчет</v>
      </c>
      <c r="D4590" s="11" t="str">
        <f>IFERROR(VLOOKUP(Rule!J4590,lvl_2[],2,FALSE),"Нет")</f>
        <v>Анализ даты</v>
      </c>
      <c r="E4590" s="11" t="str">
        <f>IFERROR(VLOOKUP(Rule!K4590,lvl_3[],2,FALSE),"Нет")</f>
        <v>Анализ даты</v>
      </c>
      <c r="F4590" s="11" t="str">
        <f>IFERROR(INDEX(lvl_4[],MATCH(L4590,lvl_4[ID],0),MATCH(TEXT(K4590,"##0"),lvl_4[#Headers],0)),"Нет")</f>
        <v>Символические звезды</v>
      </c>
      <c r="G4590" s="11" t="str">
        <f>IFERROR(INDEX(lvl_5[],MATCH(M4590,lvl_5[ID],0),MATCH(_xlfn.CONCAT(TEXT(K4590,"##0"),"_",TEXT(L4590,"##0")),lvl_5[#Headers],0)),"Нет")</f>
        <v>Одинокая планета, Приют одиночества (для Женщин)</v>
      </c>
      <c r="H4590" s="11" t="str">
        <f>IFERROR(INDEX(lvl_6[],MATCH(N4590,lvl_6[ID],0),MATCH(_xlfn.CONCAT(K4590,"_",L4590,"_",M4590),lvl_6[#Headers],0)),"Нет")</f>
        <v>Нет</v>
      </c>
      <c r="I4590" s="12">
        <v>1</v>
      </c>
      <c r="J4590" s="12">
        <v>4</v>
      </c>
      <c r="K4590" s="12">
        <v>1</v>
      </c>
      <c r="L4590" s="12">
        <v>5</v>
      </c>
      <c r="M4590" s="12">
        <v>11</v>
      </c>
      <c r="N4590" s="12">
        <v>266</v>
      </c>
      <c r="O4590" s="12">
        <f>COUNTIF($P$2:P4590,P4590)</f>
        <v>1</v>
      </c>
      <c r="P4590" s="12" t="str">
        <f t="shared" si="276"/>
        <v>1410511266</v>
      </c>
      <c r="Q4590" s="12" t="str">
        <f t="shared" si="277"/>
        <v>14105112660001</v>
      </c>
      <c r="R4590" s="20" t="s">
        <v>3785</v>
      </c>
      <c r="AB4590" s="12" t="s">
        <v>100</v>
      </c>
      <c r="AD4590" s="12" t="s">
        <v>866</v>
      </c>
      <c r="AP4590" s="12" t="s">
        <v>100</v>
      </c>
      <c r="AR4590" s="12" t="s">
        <v>864</v>
      </c>
      <c r="BN4590" s="12">
        <v>1</v>
      </c>
    </row>
    <row r="4591" spans="1:66" ht="60" x14ac:dyDescent="0.25">
      <c r="A4591" s="12">
        <v>1</v>
      </c>
      <c r="B4591" s="11" t="str">
        <f t="shared" si="275"/>
        <v>Общий расчет. Анализ даты. Анализ даты. Символические звезды. Одинокая планета, Приют одиночества (для Женщин). Нет</v>
      </c>
      <c r="C4591" s="11" t="str">
        <f>IFERROR(VLOOKUP(I4591,lvl_1[],2,FALSE),"Нет")</f>
        <v>Общий расчет</v>
      </c>
      <c r="D4591" s="11" t="str">
        <f>IFERROR(VLOOKUP(Rule!J4591,lvl_2[],2,FALSE),"Нет")</f>
        <v>Анализ даты</v>
      </c>
      <c r="E4591" s="11" t="str">
        <f>IFERROR(VLOOKUP(Rule!K4591,lvl_3[],2,FALSE),"Нет")</f>
        <v>Анализ даты</v>
      </c>
      <c r="F4591" s="11" t="str">
        <f>IFERROR(INDEX(lvl_4[],MATCH(L4591,lvl_4[ID],0),MATCH(TEXT(K4591,"##0"),lvl_4[#Headers],0)),"Нет")</f>
        <v>Символические звезды</v>
      </c>
      <c r="G4591" s="11" t="str">
        <f>IFERROR(INDEX(lvl_5[],MATCH(M4591,lvl_5[ID],0),MATCH(_xlfn.CONCAT(TEXT(K4591,"##0"),"_",TEXT(L4591,"##0")),lvl_5[#Headers],0)),"Нет")</f>
        <v>Одинокая планета, Приют одиночества (для Женщин)</v>
      </c>
      <c r="H4591" s="11" t="str">
        <f>IFERROR(INDEX(lvl_6[],MATCH(N4591,lvl_6[ID],0),MATCH(_xlfn.CONCAT(K4591,"_",L4591,"_",M4591),lvl_6[#Headers],0)),"Нет")</f>
        <v>Нет</v>
      </c>
      <c r="I4591" s="12">
        <v>1</v>
      </c>
      <c r="J4591" s="12">
        <v>4</v>
      </c>
      <c r="K4591" s="12">
        <v>1</v>
      </c>
      <c r="L4591" s="12">
        <v>5</v>
      </c>
      <c r="M4591" s="12">
        <v>11</v>
      </c>
      <c r="N4591" s="12">
        <v>267</v>
      </c>
      <c r="O4591" s="12">
        <f>COUNTIF($P$2:P4591,P4591)</f>
        <v>1</v>
      </c>
      <c r="P4591" s="12" t="str">
        <f t="shared" si="276"/>
        <v>1410511267</v>
      </c>
      <c r="Q4591" s="12" t="str">
        <f t="shared" si="277"/>
        <v>14105112670001</v>
      </c>
      <c r="R4591" s="20" t="s">
        <v>3786</v>
      </c>
      <c r="AB4591" s="12" t="s">
        <v>100</v>
      </c>
      <c r="AD4591" s="12" t="s">
        <v>867</v>
      </c>
      <c r="AP4591" s="12" t="s">
        <v>100</v>
      </c>
      <c r="AR4591" s="12" t="s">
        <v>864</v>
      </c>
      <c r="BN4591" s="12">
        <v>1</v>
      </c>
    </row>
    <row r="4592" spans="1:66" ht="60" x14ac:dyDescent="0.25">
      <c r="A4592" s="12">
        <v>1</v>
      </c>
      <c r="B4592" s="11" t="str">
        <f t="shared" si="275"/>
        <v>Общий расчет. Анализ даты. Анализ даты. Символические звезды. Одинокая планета, Приют одиночества (для Женщин). Нет</v>
      </c>
      <c r="C4592" s="11" t="str">
        <f>IFERROR(VLOOKUP(I4592,lvl_1[],2,FALSE),"Нет")</f>
        <v>Общий расчет</v>
      </c>
      <c r="D4592" s="11" t="str">
        <f>IFERROR(VLOOKUP(Rule!J4592,lvl_2[],2,FALSE),"Нет")</f>
        <v>Анализ даты</v>
      </c>
      <c r="E4592" s="11" t="str">
        <f>IFERROR(VLOOKUP(Rule!K4592,lvl_3[],2,FALSE),"Нет")</f>
        <v>Анализ даты</v>
      </c>
      <c r="F4592" s="11" t="str">
        <f>IFERROR(INDEX(lvl_4[],MATCH(L4592,lvl_4[ID],0),MATCH(TEXT(K4592,"##0"),lvl_4[#Headers],0)),"Нет")</f>
        <v>Символические звезды</v>
      </c>
      <c r="G4592" s="11" t="str">
        <f>IFERROR(INDEX(lvl_5[],MATCH(M4592,lvl_5[ID],0),MATCH(_xlfn.CONCAT(TEXT(K4592,"##0"),"_",TEXT(L4592,"##0")),lvl_5[#Headers],0)),"Нет")</f>
        <v>Одинокая планета, Приют одиночества (для Женщин)</v>
      </c>
      <c r="H4592" s="11" t="str">
        <f>IFERROR(INDEX(lvl_6[],MATCH(N4592,lvl_6[ID],0),MATCH(_xlfn.CONCAT(K4592,"_",L4592,"_",M4592),lvl_6[#Headers],0)),"Нет")</f>
        <v>Нет</v>
      </c>
      <c r="I4592" s="12">
        <v>1</v>
      </c>
      <c r="J4592" s="12">
        <v>4</v>
      </c>
      <c r="K4592" s="12">
        <v>1</v>
      </c>
      <c r="L4592" s="12">
        <v>5</v>
      </c>
      <c r="M4592" s="12">
        <v>11</v>
      </c>
      <c r="N4592" s="12">
        <v>268</v>
      </c>
      <c r="O4592" s="12">
        <f>COUNTIF($P$2:P4592,P4592)</f>
        <v>1</v>
      </c>
      <c r="P4592" s="12" t="str">
        <f t="shared" si="276"/>
        <v>1410511268</v>
      </c>
      <c r="Q4592" s="12" t="str">
        <f t="shared" si="277"/>
        <v>14105112680001</v>
      </c>
      <c r="R4592" s="20" t="s">
        <v>3787</v>
      </c>
      <c r="AB4592" s="12" t="s">
        <v>100</v>
      </c>
      <c r="AD4592" s="12" t="s">
        <v>868</v>
      </c>
      <c r="AP4592" s="12" t="s">
        <v>100</v>
      </c>
      <c r="AR4592" s="12" t="s">
        <v>867</v>
      </c>
      <c r="BN4592" s="12">
        <v>1</v>
      </c>
    </row>
    <row r="4593" spans="1:66" ht="60" x14ac:dyDescent="0.25">
      <c r="A4593" s="12">
        <v>1</v>
      </c>
      <c r="B4593" s="11" t="str">
        <f t="shared" si="275"/>
        <v>Общий расчет. Анализ даты. Анализ даты. Символические звезды. Одинокая планета, Приют одиночества (для мужчин). Нет</v>
      </c>
      <c r="C4593" s="11" t="str">
        <f>IFERROR(VLOOKUP(I4593,lvl_1[],2,FALSE),"Нет")</f>
        <v>Общий расчет</v>
      </c>
      <c r="D4593" s="11" t="str">
        <f>IFERROR(VLOOKUP(Rule!J4593,lvl_2[],2,FALSE),"Нет")</f>
        <v>Анализ даты</v>
      </c>
      <c r="E4593" s="11" t="str">
        <f>IFERROR(VLOOKUP(Rule!K4593,lvl_3[],2,FALSE),"Нет")</f>
        <v>Анализ даты</v>
      </c>
      <c r="F4593" s="11" t="str">
        <f>IFERROR(INDEX(lvl_4[],MATCH(L4593,lvl_4[ID],0),MATCH(TEXT(K4593,"##0"),lvl_4[#Headers],0)),"Нет")</f>
        <v>Символические звезды</v>
      </c>
      <c r="G4593" s="11" t="str">
        <f>IFERROR(INDEX(lvl_5[],MATCH(M4593,lvl_5[ID],0),MATCH(_xlfn.CONCAT(TEXT(K4593,"##0"),"_",TEXT(L4593,"##0")),lvl_5[#Headers],0)),"Нет")</f>
        <v>Одинокая планета, Приют одиночества (для мужчин)</v>
      </c>
      <c r="H4593" s="11" t="str">
        <f>IFERROR(INDEX(lvl_6[],MATCH(N4593,lvl_6[ID],0),MATCH(_xlfn.CONCAT(K4593,"_",L4593,"_",M4593),lvl_6[#Headers],0)),"Нет")</f>
        <v>Нет</v>
      </c>
      <c r="I4593" s="12">
        <v>1</v>
      </c>
      <c r="J4593" s="12">
        <v>4</v>
      </c>
      <c r="K4593" s="12">
        <v>1</v>
      </c>
      <c r="L4593" s="12">
        <v>5</v>
      </c>
      <c r="M4593" s="12">
        <v>12</v>
      </c>
      <c r="N4593" s="12">
        <v>269</v>
      </c>
      <c r="O4593" s="12">
        <f>COUNTIF($P$2:P4593,P4593)</f>
        <v>1</v>
      </c>
      <c r="P4593" s="12" t="str">
        <f t="shared" si="276"/>
        <v>1410512269</v>
      </c>
      <c r="Q4593" s="12" t="str">
        <f t="shared" si="277"/>
        <v>14105122690001</v>
      </c>
      <c r="R4593" s="20" t="s">
        <v>3788</v>
      </c>
      <c r="AB4593" s="12" t="s">
        <v>100</v>
      </c>
      <c r="AD4593" s="12" t="s">
        <v>869</v>
      </c>
      <c r="AP4593" s="12" t="s">
        <v>100</v>
      </c>
      <c r="AR4593" s="12" t="s">
        <v>859</v>
      </c>
      <c r="BN4593" s="12">
        <v>1</v>
      </c>
    </row>
    <row r="4594" spans="1:66" ht="60" x14ac:dyDescent="0.25">
      <c r="A4594" s="12">
        <v>1</v>
      </c>
      <c r="B4594" s="11" t="str">
        <f t="shared" si="275"/>
        <v>Общий расчет. Анализ даты. Анализ даты. Символические звезды. Одинокая планета, Приют одиночества (для мужчин). Нет</v>
      </c>
      <c r="C4594" s="11" t="str">
        <f>IFERROR(VLOOKUP(I4594,lvl_1[],2,FALSE),"Нет")</f>
        <v>Общий расчет</v>
      </c>
      <c r="D4594" s="11" t="str">
        <f>IFERROR(VLOOKUP(Rule!J4594,lvl_2[],2,FALSE),"Нет")</f>
        <v>Анализ даты</v>
      </c>
      <c r="E4594" s="11" t="str">
        <f>IFERROR(VLOOKUP(Rule!K4594,lvl_3[],2,FALSE),"Нет")</f>
        <v>Анализ даты</v>
      </c>
      <c r="F4594" s="11" t="str">
        <f>IFERROR(INDEX(lvl_4[],MATCH(L4594,lvl_4[ID],0),MATCH(TEXT(K4594,"##0"),lvl_4[#Headers],0)),"Нет")</f>
        <v>Символические звезды</v>
      </c>
      <c r="G4594" s="11" t="str">
        <f>IFERROR(INDEX(lvl_5[],MATCH(M4594,lvl_5[ID],0),MATCH(_xlfn.CONCAT(TEXT(K4594,"##0"),"_",TEXT(L4594,"##0")),lvl_5[#Headers],0)),"Нет")</f>
        <v>Одинокая планета, Приют одиночества (для мужчин)</v>
      </c>
      <c r="H4594" s="11" t="str">
        <f>IFERROR(INDEX(lvl_6[],MATCH(N4594,lvl_6[ID],0),MATCH(_xlfn.CONCAT(K4594,"_",L4594,"_",M4594),lvl_6[#Headers],0)),"Нет")</f>
        <v>Нет</v>
      </c>
      <c r="I4594" s="12">
        <v>1</v>
      </c>
      <c r="J4594" s="12">
        <v>4</v>
      </c>
      <c r="K4594" s="12">
        <v>1</v>
      </c>
      <c r="L4594" s="12">
        <v>5</v>
      </c>
      <c r="M4594" s="12">
        <v>12</v>
      </c>
      <c r="N4594" s="12">
        <v>270</v>
      </c>
      <c r="O4594" s="12">
        <f>COUNTIF($P$2:P4594,P4594)</f>
        <v>1</v>
      </c>
      <c r="P4594" s="12" t="str">
        <f t="shared" si="276"/>
        <v>1410512270</v>
      </c>
      <c r="Q4594" s="12" t="str">
        <f t="shared" si="277"/>
        <v>14105122700001</v>
      </c>
      <c r="R4594" s="20" t="s">
        <v>3789</v>
      </c>
      <c r="AB4594" s="12" t="s">
        <v>100</v>
      </c>
      <c r="AD4594" s="12" t="s">
        <v>870</v>
      </c>
      <c r="AP4594" s="12" t="s">
        <v>100</v>
      </c>
      <c r="AR4594" s="12" t="s">
        <v>859</v>
      </c>
      <c r="BN4594" s="12">
        <v>1</v>
      </c>
    </row>
    <row r="4595" spans="1:66" ht="60" x14ac:dyDescent="0.25">
      <c r="A4595" s="12">
        <v>1</v>
      </c>
      <c r="B4595" s="11" t="str">
        <f t="shared" si="275"/>
        <v>Общий расчет. Анализ даты. Анализ даты. Символические звезды. Одинокая планета, Приют одиночества (для мужчин). Нет</v>
      </c>
      <c r="C4595" s="11" t="str">
        <f>IFERROR(VLOOKUP(I4595,lvl_1[],2,FALSE),"Нет")</f>
        <v>Общий расчет</v>
      </c>
      <c r="D4595" s="11" t="str">
        <f>IFERROR(VLOOKUP(Rule!J4595,lvl_2[],2,FALSE),"Нет")</f>
        <v>Анализ даты</v>
      </c>
      <c r="E4595" s="11" t="str">
        <f>IFERROR(VLOOKUP(Rule!K4595,lvl_3[],2,FALSE),"Нет")</f>
        <v>Анализ даты</v>
      </c>
      <c r="F4595" s="11" t="str">
        <f>IFERROR(INDEX(lvl_4[],MATCH(L4595,lvl_4[ID],0),MATCH(TEXT(K4595,"##0"),lvl_4[#Headers],0)),"Нет")</f>
        <v>Символические звезды</v>
      </c>
      <c r="G4595" s="11" t="str">
        <f>IFERROR(INDEX(lvl_5[],MATCH(M4595,lvl_5[ID],0),MATCH(_xlfn.CONCAT(TEXT(K4595,"##0"),"_",TEXT(L4595,"##0")),lvl_5[#Headers],0)),"Нет")</f>
        <v>Одинокая планета, Приют одиночества (для мужчин)</v>
      </c>
      <c r="H4595" s="11" t="str">
        <f>IFERROR(INDEX(lvl_6[],MATCH(N4595,lvl_6[ID],0),MATCH(_xlfn.CONCAT(K4595,"_",L4595,"_",M4595),lvl_6[#Headers],0)),"Нет")</f>
        <v>Нет</v>
      </c>
      <c r="I4595" s="12">
        <v>1</v>
      </c>
      <c r="J4595" s="12">
        <v>4</v>
      </c>
      <c r="K4595" s="12">
        <v>1</v>
      </c>
      <c r="L4595" s="12">
        <v>5</v>
      </c>
      <c r="M4595" s="12">
        <v>12</v>
      </c>
      <c r="N4595" s="12">
        <v>271</v>
      </c>
      <c r="O4595" s="12">
        <f>COUNTIF($P$2:P4595,P4595)</f>
        <v>1</v>
      </c>
      <c r="P4595" s="12" t="str">
        <f t="shared" si="276"/>
        <v>1410512271</v>
      </c>
      <c r="Q4595" s="12" t="str">
        <f t="shared" si="277"/>
        <v>14105122710001</v>
      </c>
      <c r="R4595" s="20" t="s">
        <v>3790</v>
      </c>
      <c r="AB4595" s="12" t="s">
        <v>100</v>
      </c>
      <c r="AD4595" s="12" t="s">
        <v>859</v>
      </c>
      <c r="AP4595" s="12" t="s">
        <v>100</v>
      </c>
      <c r="AR4595" s="12" t="s">
        <v>862</v>
      </c>
      <c r="BN4595" s="12">
        <v>1</v>
      </c>
    </row>
    <row r="4596" spans="1:66" ht="60" x14ac:dyDescent="0.25">
      <c r="A4596" s="12">
        <v>1</v>
      </c>
      <c r="B4596" s="11" t="str">
        <f t="shared" si="275"/>
        <v>Общий расчет. Анализ даты. Анализ даты. Символические звезды. Одинокая планета, Приют одиночества (для мужчин). Нет</v>
      </c>
      <c r="C4596" s="11" t="str">
        <f>IFERROR(VLOOKUP(I4596,lvl_1[],2,FALSE),"Нет")</f>
        <v>Общий расчет</v>
      </c>
      <c r="D4596" s="11" t="str">
        <f>IFERROR(VLOOKUP(Rule!J4596,lvl_2[],2,FALSE),"Нет")</f>
        <v>Анализ даты</v>
      </c>
      <c r="E4596" s="11" t="str">
        <f>IFERROR(VLOOKUP(Rule!K4596,lvl_3[],2,FALSE),"Нет")</f>
        <v>Анализ даты</v>
      </c>
      <c r="F4596" s="11" t="str">
        <f>IFERROR(INDEX(lvl_4[],MATCH(L4596,lvl_4[ID],0),MATCH(TEXT(K4596,"##0"),lvl_4[#Headers],0)),"Нет")</f>
        <v>Символические звезды</v>
      </c>
      <c r="G4596" s="11" t="str">
        <f>IFERROR(INDEX(lvl_5[],MATCH(M4596,lvl_5[ID],0),MATCH(_xlfn.CONCAT(TEXT(K4596,"##0"),"_",TEXT(L4596,"##0")),lvl_5[#Headers],0)),"Нет")</f>
        <v>Одинокая планета, Приют одиночества (для мужчин)</v>
      </c>
      <c r="H4596" s="11" t="str">
        <f>IFERROR(INDEX(lvl_6[],MATCH(N4596,lvl_6[ID],0),MATCH(_xlfn.CONCAT(K4596,"_",L4596,"_",M4596),lvl_6[#Headers],0)),"Нет")</f>
        <v>Нет</v>
      </c>
      <c r="I4596" s="12">
        <v>1</v>
      </c>
      <c r="J4596" s="12">
        <v>4</v>
      </c>
      <c r="K4596" s="12">
        <v>1</v>
      </c>
      <c r="L4596" s="12">
        <v>5</v>
      </c>
      <c r="M4596" s="12">
        <v>12</v>
      </c>
      <c r="N4596" s="12">
        <v>272</v>
      </c>
      <c r="O4596" s="12">
        <f>COUNTIF($P$2:P4596,P4596)</f>
        <v>1</v>
      </c>
      <c r="P4596" s="12" t="str">
        <f t="shared" si="276"/>
        <v>1410512272</v>
      </c>
      <c r="Q4596" s="12" t="str">
        <f t="shared" si="277"/>
        <v>14105122720001</v>
      </c>
      <c r="R4596" s="20" t="s">
        <v>3791</v>
      </c>
      <c r="AB4596" s="12" t="s">
        <v>100</v>
      </c>
      <c r="AD4596" s="12" t="s">
        <v>860</v>
      </c>
      <c r="AP4596" s="12" t="s">
        <v>100</v>
      </c>
      <c r="AR4596" s="12" t="s">
        <v>862</v>
      </c>
      <c r="BN4596" s="12">
        <v>1</v>
      </c>
    </row>
    <row r="4597" spans="1:66" ht="60" x14ac:dyDescent="0.25">
      <c r="A4597" s="12">
        <v>1</v>
      </c>
      <c r="B4597" s="11" t="str">
        <f t="shared" si="275"/>
        <v>Общий расчет. Анализ даты. Анализ даты. Символические звезды. Одинокая планета, Приют одиночества (для мужчин). Нет</v>
      </c>
      <c r="C4597" s="11" t="str">
        <f>IFERROR(VLOOKUP(I4597,lvl_1[],2,FALSE),"Нет")</f>
        <v>Общий расчет</v>
      </c>
      <c r="D4597" s="11" t="str">
        <f>IFERROR(VLOOKUP(Rule!J4597,lvl_2[],2,FALSE),"Нет")</f>
        <v>Анализ даты</v>
      </c>
      <c r="E4597" s="11" t="str">
        <f>IFERROR(VLOOKUP(Rule!K4597,lvl_3[],2,FALSE),"Нет")</f>
        <v>Анализ даты</v>
      </c>
      <c r="F4597" s="11" t="str">
        <f>IFERROR(INDEX(lvl_4[],MATCH(L4597,lvl_4[ID],0),MATCH(TEXT(K4597,"##0"),lvl_4[#Headers],0)),"Нет")</f>
        <v>Символические звезды</v>
      </c>
      <c r="G4597" s="11" t="str">
        <f>IFERROR(INDEX(lvl_5[],MATCH(M4597,lvl_5[ID],0),MATCH(_xlfn.CONCAT(TEXT(K4597,"##0"),"_",TEXT(L4597,"##0")),lvl_5[#Headers],0)),"Нет")</f>
        <v>Одинокая планета, Приют одиночества (для мужчин)</v>
      </c>
      <c r="H4597" s="11" t="str">
        <f>IFERROR(INDEX(lvl_6[],MATCH(N4597,lvl_6[ID],0),MATCH(_xlfn.CONCAT(K4597,"_",L4597,"_",M4597),lvl_6[#Headers],0)),"Нет")</f>
        <v>Нет</v>
      </c>
      <c r="I4597" s="12">
        <v>1</v>
      </c>
      <c r="J4597" s="12">
        <v>4</v>
      </c>
      <c r="K4597" s="12">
        <v>1</v>
      </c>
      <c r="L4597" s="12">
        <v>5</v>
      </c>
      <c r="M4597" s="12">
        <v>12</v>
      </c>
      <c r="N4597" s="12">
        <v>273</v>
      </c>
      <c r="O4597" s="12">
        <f>COUNTIF($P$2:P4597,P4597)</f>
        <v>1</v>
      </c>
      <c r="P4597" s="12" t="str">
        <f t="shared" si="276"/>
        <v>1410512273</v>
      </c>
      <c r="Q4597" s="12" t="str">
        <f t="shared" si="277"/>
        <v>14105122730001</v>
      </c>
      <c r="R4597" s="20" t="s">
        <v>3792</v>
      </c>
      <c r="AB4597" s="12" t="s">
        <v>100</v>
      </c>
      <c r="AD4597" s="12" t="s">
        <v>861</v>
      </c>
      <c r="AP4597" s="12" t="s">
        <v>100</v>
      </c>
      <c r="AR4597" s="12" t="s">
        <v>862</v>
      </c>
      <c r="BN4597" s="12">
        <v>1</v>
      </c>
    </row>
    <row r="4598" spans="1:66" ht="60" x14ac:dyDescent="0.25">
      <c r="A4598" s="12">
        <v>1</v>
      </c>
      <c r="B4598" s="11" t="str">
        <f t="shared" si="275"/>
        <v>Общий расчет. Анализ даты. Анализ даты. Символические звезды. Одинокая планета, Приют одиночества (для мужчин). Нет</v>
      </c>
      <c r="C4598" s="11" t="str">
        <f>IFERROR(VLOOKUP(I4598,lvl_1[],2,FALSE),"Нет")</f>
        <v>Общий расчет</v>
      </c>
      <c r="D4598" s="11" t="str">
        <f>IFERROR(VLOOKUP(Rule!J4598,lvl_2[],2,FALSE),"Нет")</f>
        <v>Анализ даты</v>
      </c>
      <c r="E4598" s="11" t="str">
        <f>IFERROR(VLOOKUP(Rule!K4598,lvl_3[],2,FALSE),"Нет")</f>
        <v>Анализ даты</v>
      </c>
      <c r="F4598" s="11" t="str">
        <f>IFERROR(INDEX(lvl_4[],MATCH(L4598,lvl_4[ID],0),MATCH(TEXT(K4598,"##0"),lvl_4[#Headers],0)),"Нет")</f>
        <v>Символические звезды</v>
      </c>
      <c r="G4598" s="11" t="str">
        <f>IFERROR(INDEX(lvl_5[],MATCH(M4598,lvl_5[ID],0),MATCH(_xlfn.CONCAT(TEXT(K4598,"##0"),"_",TEXT(L4598,"##0")),lvl_5[#Headers],0)),"Нет")</f>
        <v>Одинокая планета, Приют одиночества (для мужчин)</v>
      </c>
      <c r="H4598" s="11" t="str">
        <f>IFERROR(INDEX(lvl_6[],MATCH(N4598,lvl_6[ID],0),MATCH(_xlfn.CONCAT(K4598,"_",L4598,"_",M4598),lvl_6[#Headers],0)),"Нет")</f>
        <v>Нет</v>
      </c>
      <c r="I4598" s="12">
        <v>1</v>
      </c>
      <c r="J4598" s="12">
        <v>4</v>
      </c>
      <c r="K4598" s="12">
        <v>1</v>
      </c>
      <c r="L4598" s="12">
        <v>5</v>
      </c>
      <c r="M4598" s="12">
        <v>12</v>
      </c>
      <c r="N4598" s="12">
        <v>274</v>
      </c>
      <c r="O4598" s="12">
        <f>COUNTIF($P$2:P4598,P4598)</f>
        <v>1</v>
      </c>
      <c r="P4598" s="12" t="str">
        <f t="shared" si="276"/>
        <v>1410512274</v>
      </c>
      <c r="Q4598" s="12" t="str">
        <f t="shared" si="277"/>
        <v>14105122740001</v>
      </c>
      <c r="R4598" s="20" t="s">
        <v>3793</v>
      </c>
      <c r="AB4598" s="12" t="s">
        <v>100</v>
      </c>
      <c r="AD4598" s="12" t="s">
        <v>862</v>
      </c>
      <c r="AP4598" s="12" t="s">
        <v>100</v>
      </c>
      <c r="AR4598" s="12" t="s">
        <v>865</v>
      </c>
      <c r="BN4598" s="12">
        <v>1</v>
      </c>
    </row>
    <row r="4599" spans="1:66" ht="60" x14ac:dyDescent="0.25">
      <c r="A4599" s="12">
        <v>1</v>
      </c>
      <c r="B4599" s="11" t="str">
        <f t="shared" si="275"/>
        <v>Общий расчет. Анализ даты. Анализ даты. Символические звезды. Одинокая планета, Приют одиночества (для мужчин). Нет</v>
      </c>
      <c r="C4599" s="11" t="str">
        <f>IFERROR(VLOOKUP(I4599,lvl_1[],2,FALSE),"Нет")</f>
        <v>Общий расчет</v>
      </c>
      <c r="D4599" s="11" t="str">
        <f>IFERROR(VLOOKUP(Rule!J4599,lvl_2[],2,FALSE),"Нет")</f>
        <v>Анализ даты</v>
      </c>
      <c r="E4599" s="11" t="str">
        <f>IFERROR(VLOOKUP(Rule!K4599,lvl_3[],2,FALSE),"Нет")</f>
        <v>Анализ даты</v>
      </c>
      <c r="F4599" s="11" t="str">
        <f>IFERROR(INDEX(lvl_4[],MATCH(L4599,lvl_4[ID],0),MATCH(TEXT(K4599,"##0"),lvl_4[#Headers],0)),"Нет")</f>
        <v>Символические звезды</v>
      </c>
      <c r="G4599" s="11" t="str">
        <f>IFERROR(INDEX(lvl_5[],MATCH(M4599,lvl_5[ID],0),MATCH(_xlfn.CONCAT(TEXT(K4599,"##0"),"_",TEXT(L4599,"##0")),lvl_5[#Headers],0)),"Нет")</f>
        <v>Одинокая планета, Приют одиночества (для мужчин)</v>
      </c>
      <c r="H4599" s="11" t="str">
        <f>IFERROR(INDEX(lvl_6[],MATCH(N4599,lvl_6[ID],0),MATCH(_xlfn.CONCAT(K4599,"_",L4599,"_",M4599),lvl_6[#Headers],0)),"Нет")</f>
        <v>Нет</v>
      </c>
      <c r="I4599" s="12">
        <v>1</v>
      </c>
      <c r="J4599" s="12">
        <v>4</v>
      </c>
      <c r="K4599" s="12">
        <v>1</v>
      </c>
      <c r="L4599" s="12">
        <v>5</v>
      </c>
      <c r="M4599" s="12">
        <v>12</v>
      </c>
      <c r="N4599" s="12">
        <v>275</v>
      </c>
      <c r="O4599" s="12">
        <f>COUNTIF($P$2:P4599,P4599)</f>
        <v>1</v>
      </c>
      <c r="P4599" s="12" t="str">
        <f t="shared" si="276"/>
        <v>1410512275</v>
      </c>
      <c r="Q4599" s="12" t="str">
        <f t="shared" si="277"/>
        <v>14105122750001</v>
      </c>
      <c r="R4599" s="20" t="s">
        <v>3794</v>
      </c>
      <c r="AB4599" s="12" t="s">
        <v>100</v>
      </c>
      <c r="AD4599" s="12" t="s">
        <v>863</v>
      </c>
      <c r="AP4599" s="12" t="s">
        <v>100</v>
      </c>
      <c r="AR4599" s="12" t="s">
        <v>865</v>
      </c>
      <c r="BN4599" s="12">
        <v>1</v>
      </c>
    </row>
    <row r="4600" spans="1:66" ht="60" x14ac:dyDescent="0.25">
      <c r="A4600" s="12">
        <v>1</v>
      </c>
      <c r="B4600" s="11" t="str">
        <f t="shared" si="275"/>
        <v>Общий расчет. Анализ даты. Анализ даты. Символические звезды. Одинокая планета, Приют одиночества (для мужчин). Нет</v>
      </c>
      <c r="C4600" s="11" t="str">
        <f>IFERROR(VLOOKUP(I4600,lvl_1[],2,FALSE),"Нет")</f>
        <v>Общий расчет</v>
      </c>
      <c r="D4600" s="11" t="str">
        <f>IFERROR(VLOOKUP(Rule!J4600,lvl_2[],2,FALSE),"Нет")</f>
        <v>Анализ даты</v>
      </c>
      <c r="E4600" s="11" t="str">
        <f>IFERROR(VLOOKUP(Rule!K4600,lvl_3[],2,FALSE),"Нет")</f>
        <v>Анализ даты</v>
      </c>
      <c r="F4600" s="11" t="str">
        <f>IFERROR(INDEX(lvl_4[],MATCH(L4600,lvl_4[ID],0),MATCH(TEXT(K4600,"##0"),lvl_4[#Headers],0)),"Нет")</f>
        <v>Символические звезды</v>
      </c>
      <c r="G4600" s="11" t="str">
        <f>IFERROR(INDEX(lvl_5[],MATCH(M4600,lvl_5[ID],0),MATCH(_xlfn.CONCAT(TEXT(K4600,"##0"),"_",TEXT(L4600,"##0")),lvl_5[#Headers],0)),"Нет")</f>
        <v>Одинокая планета, Приют одиночества (для мужчин)</v>
      </c>
      <c r="H4600" s="11" t="str">
        <f>IFERROR(INDEX(lvl_6[],MATCH(N4600,lvl_6[ID],0),MATCH(_xlfn.CONCAT(K4600,"_",L4600,"_",M4600),lvl_6[#Headers],0)),"Нет")</f>
        <v>Нет</v>
      </c>
      <c r="I4600" s="12">
        <v>1</v>
      </c>
      <c r="J4600" s="12">
        <v>4</v>
      </c>
      <c r="K4600" s="12">
        <v>1</v>
      </c>
      <c r="L4600" s="12">
        <v>5</v>
      </c>
      <c r="M4600" s="12">
        <v>12</v>
      </c>
      <c r="N4600" s="12">
        <v>276</v>
      </c>
      <c r="O4600" s="12">
        <f>COUNTIF($P$2:P4600,P4600)</f>
        <v>1</v>
      </c>
      <c r="P4600" s="12" t="str">
        <f t="shared" si="276"/>
        <v>1410512276</v>
      </c>
      <c r="Q4600" s="12" t="str">
        <f t="shared" si="277"/>
        <v>14105122760001</v>
      </c>
      <c r="R4600" s="20" t="s">
        <v>3795</v>
      </c>
      <c r="AB4600" s="12" t="s">
        <v>100</v>
      </c>
      <c r="AD4600" s="12" t="s">
        <v>864</v>
      </c>
      <c r="AP4600" s="12" t="s">
        <v>100</v>
      </c>
      <c r="AR4600" s="12" t="s">
        <v>865</v>
      </c>
      <c r="BN4600" s="12">
        <v>1</v>
      </c>
    </row>
    <row r="4601" spans="1:66" ht="60" x14ac:dyDescent="0.25">
      <c r="A4601" s="12">
        <v>1</v>
      </c>
      <c r="B4601" s="11" t="str">
        <f t="shared" si="275"/>
        <v>Общий расчет. Анализ даты. Анализ даты. Символические звезды. Одинокая планета, Приют одиночества (для мужчин). Нет</v>
      </c>
      <c r="C4601" s="11" t="str">
        <f>IFERROR(VLOOKUP(I4601,lvl_1[],2,FALSE),"Нет")</f>
        <v>Общий расчет</v>
      </c>
      <c r="D4601" s="11" t="str">
        <f>IFERROR(VLOOKUP(Rule!J4601,lvl_2[],2,FALSE),"Нет")</f>
        <v>Анализ даты</v>
      </c>
      <c r="E4601" s="11" t="str">
        <f>IFERROR(VLOOKUP(Rule!K4601,lvl_3[],2,FALSE),"Нет")</f>
        <v>Анализ даты</v>
      </c>
      <c r="F4601" s="11" t="str">
        <f>IFERROR(INDEX(lvl_4[],MATCH(L4601,lvl_4[ID],0),MATCH(TEXT(K4601,"##0"),lvl_4[#Headers],0)),"Нет")</f>
        <v>Символические звезды</v>
      </c>
      <c r="G4601" s="11" t="str">
        <f>IFERROR(INDEX(lvl_5[],MATCH(M4601,lvl_5[ID],0),MATCH(_xlfn.CONCAT(TEXT(K4601,"##0"),"_",TEXT(L4601,"##0")),lvl_5[#Headers],0)),"Нет")</f>
        <v>Одинокая планета, Приют одиночества (для мужчин)</v>
      </c>
      <c r="H4601" s="11" t="str">
        <f>IFERROR(INDEX(lvl_6[],MATCH(N4601,lvl_6[ID],0),MATCH(_xlfn.CONCAT(K4601,"_",L4601,"_",M4601),lvl_6[#Headers],0)),"Нет")</f>
        <v>Нет</v>
      </c>
      <c r="I4601" s="12">
        <v>1</v>
      </c>
      <c r="J4601" s="12">
        <v>4</v>
      </c>
      <c r="K4601" s="12">
        <v>1</v>
      </c>
      <c r="L4601" s="12">
        <v>5</v>
      </c>
      <c r="M4601" s="12">
        <v>12</v>
      </c>
      <c r="N4601" s="12">
        <v>277</v>
      </c>
      <c r="O4601" s="12">
        <f>COUNTIF($P$2:P4601,P4601)</f>
        <v>1</v>
      </c>
      <c r="P4601" s="12" t="str">
        <f t="shared" si="276"/>
        <v>1410512277</v>
      </c>
      <c r="Q4601" s="12" t="str">
        <f t="shared" si="277"/>
        <v>14105122770001</v>
      </c>
      <c r="R4601" s="20" t="s">
        <v>3796</v>
      </c>
      <c r="AB4601" s="12" t="s">
        <v>100</v>
      </c>
      <c r="AD4601" s="12" t="s">
        <v>865</v>
      </c>
      <c r="AP4601" s="12" t="s">
        <v>100</v>
      </c>
      <c r="AR4601" s="12" t="s">
        <v>868</v>
      </c>
      <c r="BN4601" s="12">
        <v>1</v>
      </c>
    </row>
    <row r="4602" spans="1:66" ht="60" x14ac:dyDescent="0.25">
      <c r="A4602" s="12">
        <v>1</v>
      </c>
      <c r="B4602" s="11" t="str">
        <f t="shared" si="275"/>
        <v>Общий расчет. Анализ даты. Анализ даты. Символические звезды. Одинокая планета, Приют одиночества (для мужчин). Нет</v>
      </c>
      <c r="C4602" s="11" t="str">
        <f>IFERROR(VLOOKUP(I4602,lvl_1[],2,FALSE),"Нет")</f>
        <v>Общий расчет</v>
      </c>
      <c r="D4602" s="11" t="str">
        <f>IFERROR(VLOOKUP(Rule!J4602,lvl_2[],2,FALSE),"Нет")</f>
        <v>Анализ даты</v>
      </c>
      <c r="E4602" s="11" t="str">
        <f>IFERROR(VLOOKUP(Rule!K4602,lvl_3[],2,FALSE),"Нет")</f>
        <v>Анализ даты</v>
      </c>
      <c r="F4602" s="11" t="str">
        <f>IFERROR(INDEX(lvl_4[],MATCH(L4602,lvl_4[ID],0),MATCH(TEXT(K4602,"##0"),lvl_4[#Headers],0)),"Нет")</f>
        <v>Символические звезды</v>
      </c>
      <c r="G4602" s="11" t="str">
        <f>IFERROR(INDEX(lvl_5[],MATCH(M4602,lvl_5[ID],0),MATCH(_xlfn.CONCAT(TEXT(K4602,"##0"),"_",TEXT(L4602,"##0")),lvl_5[#Headers],0)),"Нет")</f>
        <v>Одинокая планета, Приют одиночества (для мужчин)</v>
      </c>
      <c r="H4602" s="11" t="str">
        <f>IFERROR(INDEX(lvl_6[],MATCH(N4602,lvl_6[ID],0),MATCH(_xlfn.CONCAT(K4602,"_",L4602,"_",M4602),lvl_6[#Headers],0)),"Нет")</f>
        <v>Нет</v>
      </c>
      <c r="I4602" s="12">
        <v>1</v>
      </c>
      <c r="J4602" s="12">
        <v>4</v>
      </c>
      <c r="K4602" s="12">
        <v>1</v>
      </c>
      <c r="L4602" s="12">
        <v>5</v>
      </c>
      <c r="M4602" s="12">
        <v>12</v>
      </c>
      <c r="N4602" s="12">
        <v>278</v>
      </c>
      <c r="O4602" s="12">
        <f>COUNTIF($P$2:P4602,P4602)</f>
        <v>1</v>
      </c>
      <c r="P4602" s="12" t="str">
        <f t="shared" si="276"/>
        <v>1410512278</v>
      </c>
      <c r="Q4602" s="12" t="str">
        <f t="shared" si="277"/>
        <v>14105122780001</v>
      </c>
      <c r="R4602" s="20" t="s">
        <v>3797</v>
      </c>
      <c r="AB4602" s="12" t="s">
        <v>100</v>
      </c>
      <c r="AD4602" s="12" t="s">
        <v>866</v>
      </c>
      <c r="AP4602" s="12" t="s">
        <v>100</v>
      </c>
      <c r="AR4602" s="12" t="s">
        <v>868</v>
      </c>
      <c r="BN4602" s="12">
        <v>1</v>
      </c>
    </row>
    <row r="4603" spans="1:66" ht="60" x14ac:dyDescent="0.25">
      <c r="A4603" s="12">
        <v>1</v>
      </c>
      <c r="B4603" s="11" t="str">
        <f t="shared" si="275"/>
        <v>Общий расчет. Анализ даты. Анализ даты. Символические звезды. Одинокая планета, Приют одиночества (для мужчин). Нет</v>
      </c>
      <c r="C4603" s="11" t="str">
        <f>IFERROR(VLOOKUP(I4603,lvl_1[],2,FALSE),"Нет")</f>
        <v>Общий расчет</v>
      </c>
      <c r="D4603" s="11" t="str">
        <f>IFERROR(VLOOKUP(Rule!J4603,lvl_2[],2,FALSE),"Нет")</f>
        <v>Анализ даты</v>
      </c>
      <c r="E4603" s="11" t="str">
        <f>IFERROR(VLOOKUP(Rule!K4603,lvl_3[],2,FALSE),"Нет")</f>
        <v>Анализ даты</v>
      </c>
      <c r="F4603" s="11" t="str">
        <f>IFERROR(INDEX(lvl_4[],MATCH(L4603,lvl_4[ID],0),MATCH(TEXT(K4603,"##0"),lvl_4[#Headers],0)),"Нет")</f>
        <v>Символические звезды</v>
      </c>
      <c r="G4603" s="11" t="str">
        <f>IFERROR(INDEX(lvl_5[],MATCH(M4603,lvl_5[ID],0),MATCH(_xlfn.CONCAT(TEXT(K4603,"##0"),"_",TEXT(L4603,"##0")),lvl_5[#Headers],0)),"Нет")</f>
        <v>Одинокая планета, Приют одиночества (для мужчин)</v>
      </c>
      <c r="H4603" s="11" t="str">
        <f>IFERROR(INDEX(lvl_6[],MATCH(N4603,lvl_6[ID],0),MATCH(_xlfn.CONCAT(K4603,"_",L4603,"_",M4603),lvl_6[#Headers],0)),"Нет")</f>
        <v>Нет</v>
      </c>
      <c r="I4603" s="12">
        <v>1</v>
      </c>
      <c r="J4603" s="12">
        <v>4</v>
      </c>
      <c r="K4603" s="12">
        <v>1</v>
      </c>
      <c r="L4603" s="12">
        <v>5</v>
      </c>
      <c r="M4603" s="12">
        <v>12</v>
      </c>
      <c r="N4603" s="12">
        <v>279</v>
      </c>
      <c r="O4603" s="12">
        <f>COUNTIF($P$2:P4603,P4603)</f>
        <v>1</v>
      </c>
      <c r="P4603" s="12" t="str">
        <f t="shared" si="276"/>
        <v>1410512279</v>
      </c>
      <c r="Q4603" s="12" t="str">
        <f t="shared" si="277"/>
        <v>14105122790001</v>
      </c>
      <c r="R4603" s="20" t="s">
        <v>3798</v>
      </c>
      <c r="AB4603" s="12" t="s">
        <v>100</v>
      </c>
      <c r="AD4603" s="12" t="s">
        <v>867</v>
      </c>
      <c r="AP4603" s="12" t="s">
        <v>100</v>
      </c>
      <c r="AR4603" s="12" t="s">
        <v>868</v>
      </c>
      <c r="BN4603" s="12">
        <v>1</v>
      </c>
    </row>
    <row r="4604" spans="1:66" ht="60" x14ac:dyDescent="0.25">
      <c r="A4604" s="12">
        <v>1</v>
      </c>
      <c r="B4604" s="11" t="str">
        <f t="shared" si="275"/>
        <v>Общий расчет. Анализ даты. Анализ даты. Символические звезды. Одинокая планета, Приют одиночества (для мужчин). Нет</v>
      </c>
      <c r="C4604" s="11" t="str">
        <f>IFERROR(VLOOKUP(I4604,lvl_1[],2,FALSE),"Нет")</f>
        <v>Общий расчет</v>
      </c>
      <c r="D4604" s="11" t="str">
        <f>IFERROR(VLOOKUP(Rule!J4604,lvl_2[],2,FALSE),"Нет")</f>
        <v>Анализ даты</v>
      </c>
      <c r="E4604" s="11" t="str">
        <f>IFERROR(VLOOKUP(Rule!K4604,lvl_3[],2,FALSE),"Нет")</f>
        <v>Анализ даты</v>
      </c>
      <c r="F4604" s="11" t="str">
        <f>IFERROR(INDEX(lvl_4[],MATCH(L4604,lvl_4[ID],0),MATCH(TEXT(K4604,"##0"),lvl_4[#Headers],0)),"Нет")</f>
        <v>Символические звезды</v>
      </c>
      <c r="G4604" s="11" t="str">
        <f>IFERROR(INDEX(lvl_5[],MATCH(M4604,lvl_5[ID],0),MATCH(_xlfn.CONCAT(TEXT(K4604,"##0"),"_",TEXT(L4604,"##0")),lvl_5[#Headers],0)),"Нет")</f>
        <v>Одинокая планета, Приют одиночества (для мужчин)</v>
      </c>
      <c r="H4604" s="11" t="str">
        <f>IFERROR(INDEX(lvl_6[],MATCH(N4604,lvl_6[ID],0),MATCH(_xlfn.CONCAT(K4604,"_",L4604,"_",M4604),lvl_6[#Headers],0)),"Нет")</f>
        <v>Нет</v>
      </c>
      <c r="I4604" s="12">
        <v>1</v>
      </c>
      <c r="J4604" s="12">
        <v>4</v>
      </c>
      <c r="K4604" s="12">
        <v>1</v>
      </c>
      <c r="L4604" s="12">
        <v>5</v>
      </c>
      <c r="M4604" s="12">
        <v>12</v>
      </c>
      <c r="N4604" s="12">
        <v>280</v>
      </c>
      <c r="O4604" s="12">
        <f>COUNTIF($P$2:P4604,P4604)</f>
        <v>1</v>
      </c>
      <c r="P4604" s="12" t="str">
        <f t="shared" si="276"/>
        <v>1410512280</v>
      </c>
      <c r="Q4604" s="12" t="str">
        <f t="shared" si="277"/>
        <v>14105122800001</v>
      </c>
      <c r="R4604" s="20" t="s">
        <v>3799</v>
      </c>
      <c r="AB4604" s="12" t="s">
        <v>100</v>
      </c>
      <c r="AD4604" s="12" t="s">
        <v>868</v>
      </c>
      <c r="AP4604" s="12" t="s">
        <v>100</v>
      </c>
      <c r="AR4604" s="12" t="s">
        <v>859</v>
      </c>
      <c r="BN4604" s="12">
        <v>1</v>
      </c>
    </row>
    <row r="4605" spans="1:66" ht="45" x14ac:dyDescent="0.25">
      <c r="A4605" s="12">
        <v>1</v>
      </c>
      <c r="B4605" s="11" t="str">
        <f t="shared" si="275"/>
        <v>Общий расчет. Анализ даты. Анализ даты. Символические звезды. Небесная благодать. Нет</v>
      </c>
      <c r="C4605" s="11" t="str">
        <f>IFERROR(VLOOKUP(I4605,lvl_1[],2,FALSE),"Нет")</f>
        <v>Общий расчет</v>
      </c>
      <c r="D4605" s="11" t="str">
        <f>IFERROR(VLOOKUP(Rule!J4605,lvl_2[],2,FALSE),"Нет")</f>
        <v>Анализ даты</v>
      </c>
      <c r="E4605" s="11" t="str">
        <f>IFERROR(VLOOKUP(Rule!K4605,lvl_3[],2,FALSE),"Нет")</f>
        <v>Анализ даты</v>
      </c>
      <c r="F4605" s="11" t="str">
        <f>IFERROR(INDEX(lvl_4[],MATCH(L4605,lvl_4[ID],0),MATCH(TEXT(K4605,"##0"),lvl_4[#Headers],0)),"Нет")</f>
        <v>Символические звезды</v>
      </c>
      <c r="G4605" s="11" t="str">
        <f>IFERROR(INDEX(lvl_5[],MATCH(M4605,lvl_5[ID],0),MATCH(_xlfn.CONCAT(TEXT(K4605,"##0"),"_",TEXT(L4605,"##0")),lvl_5[#Headers],0)),"Нет")</f>
        <v>Небесная благодать</v>
      </c>
      <c r="H4605" s="11" t="str">
        <f>IFERROR(INDEX(lvl_6[],MATCH(N4605,lvl_6[ID],0),MATCH(_xlfn.CONCAT(K4605,"_",L4605,"_",M4605),lvl_6[#Headers],0)),"Нет")</f>
        <v>Нет</v>
      </c>
      <c r="I4605" s="12">
        <v>1</v>
      </c>
      <c r="J4605" s="12">
        <v>4</v>
      </c>
      <c r="K4605" s="12">
        <v>1</v>
      </c>
      <c r="L4605" s="12">
        <v>5</v>
      </c>
      <c r="M4605" s="12">
        <v>13</v>
      </c>
      <c r="N4605" s="12">
        <v>281</v>
      </c>
      <c r="O4605" s="12">
        <f>COUNTIF($P$2:P4605,P4605)</f>
        <v>1</v>
      </c>
      <c r="P4605" s="12" t="str">
        <f t="shared" si="276"/>
        <v>1410513281</v>
      </c>
      <c r="Q4605" s="12" t="str">
        <f t="shared" si="277"/>
        <v>14105132810001</v>
      </c>
      <c r="R4605" s="20" t="s">
        <v>4154</v>
      </c>
      <c r="AB4605" s="12" t="s">
        <v>100</v>
      </c>
      <c r="AD4605" s="12" t="s">
        <v>869</v>
      </c>
      <c r="AP4605" s="12" t="s">
        <v>100</v>
      </c>
      <c r="AR4605" s="12" t="s">
        <v>862</v>
      </c>
      <c r="BN4605" s="12">
        <v>1</v>
      </c>
    </row>
    <row r="4606" spans="1:66" ht="45" x14ac:dyDescent="0.25">
      <c r="A4606" s="12">
        <v>1</v>
      </c>
      <c r="B4606" s="11" t="str">
        <f t="shared" si="275"/>
        <v>Общий расчет. Анализ даты. Анализ даты. Символические звезды. Небесная благодать. Нет</v>
      </c>
      <c r="C4606" s="11" t="str">
        <f>IFERROR(VLOOKUP(I4606,lvl_1[],2,FALSE),"Нет")</f>
        <v>Общий расчет</v>
      </c>
      <c r="D4606" s="11" t="str">
        <f>IFERROR(VLOOKUP(Rule!J4606,lvl_2[],2,FALSE),"Нет")</f>
        <v>Анализ даты</v>
      </c>
      <c r="E4606" s="11" t="str">
        <f>IFERROR(VLOOKUP(Rule!K4606,lvl_3[],2,FALSE),"Нет")</f>
        <v>Анализ даты</v>
      </c>
      <c r="F4606" s="11" t="str">
        <f>IFERROR(INDEX(lvl_4[],MATCH(L4606,lvl_4[ID],0),MATCH(TEXT(K4606,"##0"),lvl_4[#Headers],0)),"Нет")</f>
        <v>Символические звезды</v>
      </c>
      <c r="G4606" s="11" t="str">
        <f>IFERROR(INDEX(lvl_5[],MATCH(M4606,lvl_5[ID],0),MATCH(_xlfn.CONCAT(TEXT(K4606,"##0"),"_",TEXT(L4606,"##0")),lvl_5[#Headers],0)),"Нет")</f>
        <v>Небесная благодать</v>
      </c>
      <c r="H4606" s="11" t="str">
        <f>IFERROR(INDEX(lvl_6[],MATCH(N4606,lvl_6[ID],0),MATCH(_xlfn.CONCAT(K4606,"_",L4606,"_",M4606),lvl_6[#Headers],0)),"Нет")</f>
        <v>Нет</v>
      </c>
      <c r="I4606" s="12">
        <v>1</v>
      </c>
      <c r="J4606" s="12">
        <v>4</v>
      </c>
      <c r="K4606" s="12">
        <v>1</v>
      </c>
      <c r="L4606" s="12">
        <v>5</v>
      </c>
      <c r="M4606" s="12">
        <v>13</v>
      </c>
      <c r="N4606" s="12">
        <v>282</v>
      </c>
      <c r="O4606" s="12">
        <f>COUNTIF($P$2:P4606,P4606)</f>
        <v>1</v>
      </c>
      <c r="P4606" s="12" t="str">
        <f t="shared" si="276"/>
        <v>1410513282</v>
      </c>
      <c r="Q4606" s="12" t="str">
        <f t="shared" si="277"/>
        <v>14105132820001</v>
      </c>
      <c r="R4606" s="20" t="s">
        <v>4155</v>
      </c>
      <c r="AB4606" s="12" t="s">
        <v>100</v>
      </c>
      <c r="AD4606" s="12" t="s">
        <v>859</v>
      </c>
      <c r="AP4606" s="12" t="s">
        <v>100</v>
      </c>
      <c r="AR4606" s="12" t="s">
        <v>905</v>
      </c>
      <c r="BN4606" s="12">
        <v>1</v>
      </c>
    </row>
    <row r="4607" spans="1:66" ht="45" x14ac:dyDescent="0.25">
      <c r="A4607" s="12">
        <v>1</v>
      </c>
      <c r="B4607" s="11" t="str">
        <f t="shared" si="275"/>
        <v>Общий расчет. Анализ даты. Анализ даты. Символические звезды. Небесная благодать. Нет</v>
      </c>
      <c r="C4607" s="11" t="str">
        <f>IFERROR(VLOOKUP(I4607,lvl_1[],2,FALSE),"Нет")</f>
        <v>Общий расчет</v>
      </c>
      <c r="D4607" s="11" t="str">
        <f>IFERROR(VLOOKUP(Rule!J4607,lvl_2[],2,FALSE),"Нет")</f>
        <v>Анализ даты</v>
      </c>
      <c r="E4607" s="11" t="str">
        <f>IFERROR(VLOOKUP(Rule!K4607,lvl_3[],2,FALSE),"Нет")</f>
        <v>Анализ даты</v>
      </c>
      <c r="F4607" s="11" t="str">
        <f>IFERROR(INDEX(lvl_4[],MATCH(L4607,lvl_4[ID],0),MATCH(TEXT(K4607,"##0"),lvl_4[#Headers],0)),"Нет")</f>
        <v>Символические звезды</v>
      </c>
      <c r="G4607" s="11" t="str">
        <f>IFERROR(INDEX(lvl_5[],MATCH(M4607,lvl_5[ID],0),MATCH(_xlfn.CONCAT(TEXT(K4607,"##0"),"_",TEXT(L4607,"##0")),lvl_5[#Headers],0)),"Нет")</f>
        <v>Небесная благодать</v>
      </c>
      <c r="H4607" s="11" t="str">
        <f>IFERROR(INDEX(lvl_6[],MATCH(N4607,lvl_6[ID],0),MATCH(_xlfn.CONCAT(K4607,"_",L4607,"_",M4607),lvl_6[#Headers],0)),"Нет")</f>
        <v>Нет</v>
      </c>
      <c r="I4607" s="12">
        <v>1</v>
      </c>
      <c r="J4607" s="12">
        <v>4</v>
      </c>
      <c r="K4607" s="12">
        <v>1</v>
      </c>
      <c r="L4607" s="12">
        <v>5</v>
      </c>
      <c r="M4607" s="12">
        <v>13</v>
      </c>
      <c r="N4607" s="12">
        <v>283</v>
      </c>
      <c r="O4607" s="12">
        <f>COUNTIF($P$2:P4607,P4607)</f>
        <v>1</v>
      </c>
      <c r="P4607" s="12" t="str">
        <f t="shared" si="276"/>
        <v>1410513283</v>
      </c>
      <c r="Q4607" s="12" t="str">
        <f t="shared" si="277"/>
        <v>14105132830001</v>
      </c>
      <c r="R4607" s="20" t="s">
        <v>4156</v>
      </c>
      <c r="AB4607" s="12" t="s">
        <v>100</v>
      </c>
      <c r="AD4607" s="12" t="s">
        <v>860</v>
      </c>
      <c r="AP4607" s="12" t="s">
        <v>100</v>
      </c>
      <c r="AR4607" s="12" t="s">
        <v>865</v>
      </c>
      <c r="BN4607" s="12">
        <v>1</v>
      </c>
    </row>
    <row r="4608" spans="1:66" ht="45" x14ac:dyDescent="0.25">
      <c r="A4608" s="12">
        <v>1</v>
      </c>
      <c r="B4608" s="11" t="str">
        <f t="shared" si="275"/>
        <v>Общий расчет. Анализ даты. Анализ даты. Символические звезды. Небесная благодать. Нет</v>
      </c>
      <c r="C4608" s="11" t="str">
        <f>IFERROR(VLOOKUP(I4608,lvl_1[],2,FALSE),"Нет")</f>
        <v>Общий расчет</v>
      </c>
      <c r="D4608" s="11" t="str">
        <f>IFERROR(VLOOKUP(Rule!J4608,lvl_2[],2,FALSE),"Нет")</f>
        <v>Анализ даты</v>
      </c>
      <c r="E4608" s="11" t="str">
        <f>IFERROR(VLOOKUP(Rule!K4608,lvl_3[],2,FALSE),"Нет")</f>
        <v>Анализ даты</v>
      </c>
      <c r="F4608" s="11" t="str">
        <f>IFERROR(INDEX(lvl_4[],MATCH(L4608,lvl_4[ID],0),MATCH(TEXT(K4608,"##0"),lvl_4[#Headers],0)),"Нет")</f>
        <v>Символические звезды</v>
      </c>
      <c r="G4608" s="11" t="str">
        <f>IFERROR(INDEX(lvl_5[],MATCH(M4608,lvl_5[ID],0),MATCH(_xlfn.CONCAT(TEXT(K4608,"##0"),"_",TEXT(L4608,"##0")),lvl_5[#Headers],0)),"Нет")</f>
        <v>Небесная благодать</v>
      </c>
      <c r="H4608" s="11" t="str">
        <f>IFERROR(INDEX(lvl_6[],MATCH(N4608,lvl_6[ID],0),MATCH(_xlfn.CONCAT(K4608,"_",L4608,"_",M4608),lvl_6[#Headers],0)),"Нет")</f>
        <v>Нет</v>
      </c>
      <c r="I4608" s="12">
        <v>1</v>
      </c>
      <c r="J4608" s="12">
        <v>4</v>
      </c>
      <c r="K4608" s="12">
        <v>1</v>
      </c>
      <c r="L4608" s="12">
        <v>5</v>
      </c>
      <c r="M4608" s="12">
        <v>13</v>
      </c>
      <c r="N4608" s="12">
        <v>284</v>
      </c>
      <c r="O4608" s="12">
        <f>COUNTIF($P$2:P4608,P4608)</f>
        <v>1</v>
      </c>
      <c r="P4608" s="12" t="str">
        <f t="shared" si="276"/>
        <v>1410513284</v>
      </c>
      <c r="Q4608" s="12" t="str">
        <f t="shared" si="277"/>
        <v>14105132840001</v>
      </c>
      <c r="R4608" s="20" t="s">
        <v>4157</v>
      </c>
      <c r="AB4608" s="12" t="s">
        <v>100</v>
      </c>
      <c r="AD4608" s="12" t="s">
        <v>863</v>
      </c>
      <c r="AP4608" s="12" t="s">
        <v>100</v>
      </c>
      <c r="AR4608" s="12" t="s">
        <v>868</v>
      </c>
      <c r="BN4608" s="12">
        <v>1</v>
      </c>
    </row>
    <row r="4609" spans="1:66" ht="45" x14ac:dyDescent="0.25">
      <c r="A4609" s="12">
        <v>1</v>
      </c>
      <c r="B4609" s="11" t="str">
        <f t="shared" si="275"/>
        <v>Общий расчет. Анализ даты. Анализ даты. Символические звезды. Небесная благодать. Нет</v>
      </c>
      <c r="C4609" s="11" t="str">
        <f>IFERROR(VLOOKUP(I4609,lvl_1[],2,FALSE),"Нет")</f>
        <v>Общий расчет</v>
      </c>
      <c r="D4609" s="11" t="str">
        <f>IFERROR(VLOOKUP(Rule!J4609,lvl_2[],2,FALSE),"Нет")</f>
        <v>Анализ даты</v>
      </c>
      <c r="E4609" s="11" t="str">
        <f>IFERROR(VLOOKUP(Rule!K4609,lvl_3[],2,FALSE),"Нет")</f>
        <v>Анализ даты</v>
      </c>
      <c r="F4609" s="11" t="str">
        <f>IFERROR(INDEX(lvl_4[],MATCH(L4609,lvl_4[ID],0),MATCH(TEXT(K4609,"##0"),lvl_4[#Headers],0)),"Нет")</f>
        <v>Символические звезды</v>
      </c>
      <c r="G4609" s="11" t="str">
        <f>IFERROR(INDEX(lvl_5[],MATCH(M4609,lvl_5[ID],0),MATCH(_xlfn.CONCAT(TEXT(K4609,"##0"),"_",TEXT(L4609,"##0")),lvl_5[#Headers],0)),"Нет")</f>
        <v>Небесная благодать</v>
      </c>
      <c r="H4609" s="11" t="str">
        <f>IFERROR(INDEX(lvl_6[],MATCH(N4609,lvl_6[ID],0),MATCH(_xlfn.CONCAT(K4609,"_",L4609,"_",M4609),lvl_6[#Headers],0)),"Нет")</f>
        <v>Нет</v>
      </c>
      <c r="I4609" s="12">
        <v>1</v>
      </c>
      <c r="J4609" s="12">
        <v>4</v>
      </c>
      <c r="K4609" s="12">
        <v>1</v>
      </c>
      <c r="L4609" s="12">
        <v>5</v>
      </c>
      <c r="M4609" s="12">
        <v>13</v>
      </c>
      <c r="N4609" s="12">
        <v>285</v>
      </c>
      <c r="O4609" s="12">
        <f>COUNTIF($P$2:P4609,P4609)</f>
        <v>1</v>
      </c>
      <c r="P4609" s="12" t="str">
        <f t="shared" si="276"/>
        <v>1410513285</v>
      </c>
      <c r="Q4609" s="12" t="str">
        <f t="shared" si="277"/>
        <v>14105132850001</v>
      </c>
      <c r="R4609" s="20" t="s">
        <v>4158</v>
      </c>
      <c r="AB4609" s="12" t="s">
        <v>100</v>
      </c>
      <c r="AD4609" s="12" t="s">
        <v>865</v>
      </c>
      <c r="AP4609" s="12" t="s">
        <v>100</v>
      </c>
      <c r="AR4609" s="12" t="s">
        <v>916</v>
      </c>
      <c r="BN4609" s="12">
        <v>1</v>
      </c>
    </row>
    <row r="4610" spans="1:66" ht="45" x14ac:dyDescent="0.25">
      <c r="A4610" s="12">
        <v>1</v>
      </c>
      <c r="B4610" s="11" t="str">
        <f t="shared" si="275"/>
        <v>Общий расчет. Анализ даты. Анализ даты. Символические звезды. Небесная благодать. Нет</v>
      </c>
      <c r="C4610" s="11" t="str">
        <f>IFERROR(VLOOKUP(I4610,lvl_1[],2,FALSE),"Нет")</f>
        <v>Общий расчет</v>
      </c>
      <c r="D4610" s="11" t="str">
        <f>IFERROR(VLOOKUP(Rule!J4610,lvl_2[],2,FALSE),"Нет")</f>
        <v>Анализ даты</v>
      </c>
      <c r="E4610" s="11" t="str">
        <f>IFERROR(VLOOKUP(Rule!K4610,lvl_3[],2,FALSE),"Нет")</f>
        <v>Анализ даты</v>
      </c>
      <c r="F4610" s="11" t="str">
        <f>IFERROR(INDEX(lvl_4[],MATCH(L4610,lvl_4[ID],0),MATCH(TEXT(K4610,"##0"),lvl_4[#Headers],0)),"Нет")</f>
        <v>Символические звезды</v>
      </c>
      <c r="G4610" s="11" t="str">
        <f>IFERROR(INDEX(lvl_5[],MATCH(M4610,lvl_5[ID],0),MATCH(_xlfn.CONCAT(TEXT(K4610,"##0"),"_",TEXT(L4610,"##0")),lvl_5[#Headers],0)),"Нет")</f>
        <v>Небесная благодать</v>
      </c>
      <c r="H4610" s="11" t="str">
        <f>IFERROR(INDEX(lvl_6[],MATCH(N4610,lvl_6[ID],0),MATCH(_xlfn.CONCAT(K4610,"_",L4610,"_",M4610),lvl_6[#Headers],0)),"Нет")</f>
        <v>Нет</v>
      </c>
      <c r="I4610" s="12">
        <v>1</v>
      </c>
      <c r="J4610" s="12">
        <v>4</v>
      </c>
      <c r="K4610" s="12">
        <v>1</v>
      </c>
      <c r="L4610" s="12">
        <v>5</v>
      </c>
      <c r="M4610" s="12">
        <v>13</v>
      </c>
      <c r="N4610" s="12">
        <v>286</v>
      </c>
      <c r="O4610" s="12">
        <f>COUNTIF($P$2:P4610,P4610)</f>
        <v>1</v>
      </c>
      <c r="P4610" s="12" t="str">
        <f t="shared" si="276"/>
        <v>1410513286</v>
      </c>
      <c r="Q4610" s="12" t="str">
        <f t="shared" si="277"/>
        <v>14105132860001</v>
      </c>
      <c r="R4610" s="20" t="s">
        <v>4159</v>
      </c>
      <c r="AB4610" s="12" t="s">
        <v>100</v>
      </c>
      <c r="AD4610" s="12" t="s">
        <v>866</v>
      </c>
      <c r="AP4610" s="12" t="s">
        <v>100</v>
      </c>
      <c r="AR4610" s="12" t="s">
        <v>859</v>
      </c>
      <c r="BN4610" s="12">
        <v>1</v>
      </c>
    </row>
    <row r="4611" spans="1:66" ht="45" x14ac:dyDescent="0.25">
      <c r="A4611" s="12">
        <v>1</v>
      </c>
      <c r="B4611" s="11" t="str">
        <f t="shared" si="275"/>
        <v>Общий расчет. Анализ даты. Анализ даты. Символические звезды. Сети небес и земли. Нет</v>
      </c>
      <c r="C4611" s="11" t="str">
        <f>IFERROR(VLOOKUP(I4611,lvl_1[],2,FALSE),"Нет")</f>
        <v>Общий расчет</v>
      </c>
      <c r="D4611" s="11" t="str">
        <f>IFERROR(VLOOKUP(Rule!J4611,lvl_2[],2,FALSE),"Нет")</f>
        <v>Анализ даты</v>
      </c>
      <c r="E4611" s="11" t="str">
        <f>IFERROR(VLOOKUP(Rule!K4611,lvl_3[],2,FALSE),"Нет")</f>
        <v>Анализ даты</v>
      </c>
      <c r="F4611" s="11" t="str">
        <f>IFERROR(INDEX(lvl_4[],MATCH(L4611,lvl_4[ID],0),MATCH(TEXT(K4611,"##0"),lvl_4[#Headers],0)),"Нет")</f>
        <v>Символические звезды</v>
      </c>
      <c r="G4611" s="11" t="str">
        <f>IFERROR(INDEX(lvl_5[],MATCH(M4611,lvl_5[ID],0),MATCH(_xlfn.CONCAT(TEXT(K4611,"##0"),"_",TEXT(L4611,"##0")),lvl_5[#Headers],0)),"Нет")</f>
        <v>Сети небес и земли</v>
      </c>
      <c r="H4611" s="11" t="str">
        <f>IFERROR(INDEX(lvl_6[],MATCH(N4611,lvl_6[ID],0),MATCH(_xlfn.CONCAT(K4611,"_",L4611,"_",M4611),lvl_6[#Headers],0)),"Нет")</f>
        <v>Нет</v>
      </c>
      <c r="I4611" s="12">
        <v>1</v>
      </c>
      <c r="J4611" s="12">
        <v>4</v>
      </c>
      <c r="K4611" s="12">
        <v>1</v>
      </c>
      <c r="L4611" s="12">
        <v>5</v>
      </c>
      <c r="M4611" s="12">
        <v>24</v>
      </c>
      <c r="N4611" s="12">
        <v>287</v>
      </c>
      <c r="O4611" s="12">
        <f>COUNTIF($P$2:P4611,P4611)</f>
        <v>1</v>
      </c>
      <c r="P4611" s="12" t="str">
        <f t="shared" si="276"/>
        <v>1410524287</v>
      </c>
      <c r="Q4611" s="12" t="str">
        <f t="shared" si="277"/>
        <v>14105242870001</v>
      </c>
      <c r="R4611" s="20" t="s">
        <v>4160</v>
      </c>
      <c r="AB4611" s="12" t="s">
        <v>100</v>
      </c>
      <c r="AD4611" s="12" t="s">
        <v>867</v>
      </c>
      <c r="AP4611" s="12" t="s">
        <v>100</v>
      </c>
      <c r="AR4611" s="12" t="s">
        <v>868</v>
      </c>
      <c r="BN4611" s="12">
        <v>1</v>
      </c>
    </row>
    <row r="4612" spans="1:66" ht="45" x14ac:dyDescent="0.25">
      <c r="A4612" s="12">
        <v>1</v>
      </c>
      <c r="B4612" s="11" t="str">
        <f t="shared" si="275"/>
        <v>Общий расчет. Анализ даты. Анализ даты. Символические звезды. Сети небес и земли. Нет</v>
      </c>
      <c r="C4612" s="11" t="str">
        <f>IFERROR(VLOOKUP(I4612,lvl_1[],2,FALSE),"Нет")</f>
        <v>Общий расчет</v>
      </c>
      <c r="D4612" s="11" t="str">
        <f>IFERROR(VLOOKUP(Rule!J4612,lvl_2[],2,FALSE),"Нет")</f>
        <v>Анализ даты</v>
      </c>
      <c r="E4612" s="11" t="str">
        <f>IFERROR(VLOOKUP(Rule!K4612,lvl_3[],2,FALSE),"Нет")</f>
        <v>Анализ даты</v>
      </c>
      <c r="F4612" s="11" t="str">
        <f>IFERROR(INDEX(lvl_4[],MATCH(L4612,lvl_4[ID],0),MATCH(TEXT(K4612,"##0"),lvl_4[#Headers],0)),"Нет")</f>
        <v>Символические звезды</v>
      </c>
      <c r="G4612" s="11" t="str">
        <f>IFERROR(INDEX(lvl_5[],MATCH(M4612,lvl_5[ID],0),MATCH(_xlfn.CONCAT(TEXT(K4612,"##0"),"_",TEXT(L4612,"##0")),lvl_5[#Headers],0)),"Нет")</f>
        <v>Сети небес и земли</v>
      </c>
      <c r="H4612" s="11" t="str">
        <f>IFERROR(INDEX(lvl_6[],MATCH(N4612,lvl_6[ID],0),MATCH(_xlfn.CONCAT(K4612,"_",L4612,"_",M4612),lvl_6[#Headers],0)),"Нет")</f>
        <v>Нет</v>
      </c>
      <c r="I4612" s="12">
        <v>1</v>
      </c>
      <c r="J4612" s="12">
        <v>4</v>
      </c>
      <c r="K4612" s="12">
        <v>1</v>
      </c>
      <c r="L4612" s="12">
        <v>5</v>
      </c>
      <c r="M4612" s="12">
        <v>24</v>
      </c>
      <c r="N4612" s="12">
        <v>288</v>
      </c>
      <c r="O4612" s="12">
        <f>COUNTIF($P$2:P4612,P4612)</f>
        <v>1</v>
      </c>
      <c r="P4612" s="12" t="str">
        <f t="shared" si="276"/>
        <v>1410524288</v>
      </c>
      <c r="Q4612" s="12" t="str">
        <f t="shared" si="277"/>
        <v>14105242880001</v>
      </c>
      <c r="R4612" s="20" t="s">
        <v>4161</v>
      </c>
      <c r="AB4612" s="12" t="s">
        <v>100</v>
      </c>
      <c r="AD4612" s="12" t="s">
        <v>861</v>
      </c>
      <c r="AP4612" s="12" t="s">
        <v>100</v>
      </c>
      <c r="AR4612" s="12" t="s">
        <v>862</v>
      </c>
      <c r="BN4612" s="12">
        <v>1</v>
      </c>
    </row>
    <row r="4613" spans="1:66" ht="45" x14ac:dyDescent="0.25">
      <c r="A4613" s="12">
        <v>1</v>
      </c>
      <c r="B4613" s="11" t="str">
        <f t="shared" si="275"/>
        <v>Общий расчет. Анализ даты. Анализ даты. Символические звезды. Звезда искусств. Нет</v>
      </c>
      <c r="C4613" s="11" t="str">
        <f>IFERROR(VLOOKUP(I4613,lvl_1[],2,FALSE),"Нет")</f>
        <v>Общий расчет</v>
      </c>
      <c r="D4613" s="11" t="str">
        <f>IFERROR(VLOOKUP(Rule!J4613,lvl_2[],2,FALSE),"Нет")</f>
        <v>Анализ даты</v>
      </c>
      <c r="E4613" s="11" t="str">
        <f>IFERROR(VLOOKUP(Rule!K4613,lvl_3[],2,FALSE),"Нет")</f>
        <v>Анализ даты</v>
      </c>
      <c r="F4613" s="11" t="str">
        <f>IFERROR(INDEX(lvl_4[],MATCH(L4613,lvl_4[ID],0),MATCH(TEXT(K4613,"##0"),lvl_4[#Headers],0)),"Нет")</f>
        <v>Символические звезды</v>
      </c>
      <c r="G4613" s="11" t="str">
        <f>IFERROR(INDEX(lvl_5[],MATCH(M4613,lvl_5[ID],0),MATCH(_xlfn.CONCAT(TEXT(K4613,"##0"),"_",TEXT(L4613,"##0")),lvl_5[#Headers],0)),"Нет")</f>
        <v>Звезда искусств</v>
      </c>
      <c r="H4613" s="11" t="str">
        <f>IFERROR(INDEX(lvl_6[],MATCH(N4613,lvl_6[ID],0),MATCH(_xlfn.CONCAT(K4613,"_",L4613,"_",M4613),lvl_6[#Headers],0)),"Нет")</f>
        <v>Нет</v>
      </c>
      <c r="I4613" s="12">
        <v>1</v>
      </c>
      <c r="J4613" s="12">
        <v>4</v>
      </c>
      <c r="K4613" s="12">
        <v>1</v>
      </c>
      <c r="L4613" s="12">
        <v>5</v>
      </c>
      <c r="M4613" s="12">
        <v>31</v>
      </c>
      <c r="N4613" s="12">
        <v>289</v>
      </c>
      <c r="O4613" s="12">
        <f>COUNTIF($P$2:P4613,P4613)</f>
        <v>1</v>
      </c>
      <c r="P4613" s="12" t="str">
        <f t="shared" si="276"/>
        <v>1410531289</v>
      </c>
      <c r="Q4613" s="12" t="str">
        <f t="shared" si="277"/>
        <v>14105312890001</v>
      </c>
      <c r="R4613" s="20" t="s">
        <v>4162</v>
      </c>
      <c r="AB4613" s="12" t="s">
        <v>100</v>
      </c>
      <c r="AD4613" s="12" t="s">
        <v>865</v>
      </c>
      <c r="AP4613" s="12" t="s">
        <v>100</v>
      </c>
      <c r="AR4613" s="12" t="s">
        <v>861</v>
      </c>
      <c r="BN4613" s="12">
        <v>1</v>
      </c>
    </row>
    <row r="4614" spans="1:66" ht="45" x14ac:dyDescent="0.25">
      <c r="A4614" s="12">
        <v>1</v>
      </c>
      <c r="B4614" s="11" t="str">
        <f t="shared" si="275"/>
        <v>Общий расчет. Анализ даты. Анализ даты. Символические звезды. Звезда искусств. Нет</v>
      </c>
      <c r="C4614" s="11" t="str">
        <f>IFERROR(VLOOKUP(I4614,lvl_1[],2,FALSE),"Нет")</f>
        <v>Общий расчет</v>
      </c>
      <c r="D4614" s="11" t="str">
        <f>IFERROR(VLOOKUP(Rule!J4614,lvl_2[],2,FALSE),"Нет")</f>
        <v>Анализ даты</v>
      </c>
      <c r="E4614" s="11" t="str">
        <f>IFERROR(VLOOKUP(Rule!K4614,lvl_3[],2,FALSE),"Нет")</f>
        <v>Анализ даты</v>
      </c>
      <c r="F4614" s="11" t="str">
        <f>IFERROR(INDEX(lvl_4[],MATCH(L4614,lvl_4[ID],0),MATCH(TEXT(K4614,"##0"),lvl_4[#Headers],0)),"Нет")</f>
        <v>Символические звезды</v>
      </c>
      <c r="G4614" s="11" t="str">
        <f>IFERROR(INDEX(lvl_5[],MATCH(M4614,lvl_5[ID],0),MATCH(_xlfn.CONCAT(TEXT(K4614,"##0"),"_",TEXT(L4614,"##0")),lvl_5[#Headers],0)),"Нет")</f>
        <v>Звезда искусств</v>
      </c>
      <c r="H4614" s="11" t="str">
        <f>IFERROR(INDEX(lvl_6[],MATCH(N4614,lvl_6[ID],0),MATCH(_xlfn.CONCAT(K4614,"_",L4614,"_",M4614),lvl_6[#Headers],0)),"Нет")</f>
        <v>Нет</v>
      </c>
      <c r="I4614" s="12">
        <v>1</v>
      </c>
      <c r="J4614" s="12">
        <v>4</v>
      </c>
      <c r="K4614" s="12">
        <v>1</v>
      </c>
      <c r="L4614" s="12">
        <v>5</v>
      </c>
      <c r="M4614" s="12">
        <v>31</v>
      </c>
      <c r="N4614" s="12">
        <v>290</v>
      </c>
      <c r="O4614" s="12">
        <f>COUNTIF($P$2:P4614,P4614)</f>
        <v>1</v>
      </c>
      <c r="P4614" s="12" t="str">
        <f t="shared" si="276"/>
        <v>1410531290</v>
      </c>
      <c r="Q4614" s="12" t="str">
        <f t="shared" si="277"/>
        <v>14105312900001</v>
      </c>
      <c r="R4614" s="20" t="s">
        <v>4163</v>
      </c>
      <c r="AB4614" s="12" t="s">
        <v>100</v>
      </c>
      <c r="AD4614" s="12" t="s">
        <v>869</v>
      </c>
      <c r="AP4614" s="12" t="s">
        <v>100</v>
      </c>
      <c r="AR4614" s="12" t="s">
        <v>861</v>
      </c>
      <c r="BN4614" s="12">
        <v>1</v>
      </c>
    </row>
    <row r="4615" spans="1:66" ht="45" x14ac:dyDescent="0.25">
      <c r="A4615" s="12">
        <v>1</v>
      </c>
      <c r="B4615" s="11" t="str">
        <f t="shared" si="275"/>
        <v>Общий расчет. Анализ даты. Анализ даты. Символические звезды. Звезда искусств. Нет</v>
      </c>
      <c r="C4615" s="11" t="str">
        <f>IFERROR(VLOOKUP(I4615,lvl_1[],2,FALSE),"Нет")</f>
        <v>Общий расчет</v>
      </c>
      <c r="D4615" s="11" t="str">
        <f>IFERROR(VLOOKUP(Rule!J4615,lvl_2[],2,FALSE),"Нет")</f>
        <v>Анализ даты</v>
      </c>
      <c r="E4615" s="11" t="str">
        <f>IFERROR(VLOOKUP(Rule!K4615,lvl_3[],2,FALSE),"Нет")</f>
        <v>Анализ даты</v>
      </c>
      <c r="F4615" s="11" t="str">
        <f>IFERROR(INDEX(lvl_4[],MATCH(L4615,lvl_4[ID],0),MATCH(TEXT(K4615,"##0"),lvl_4[#Headers],0)),"Нет")</f>
        <v>Символические звезды</v>
      </c>
      <c r="G4615" s="11" t="str">
        <f>IFERROR(INDEX(lvl_5[],MATCH(M4615,lvl_5[ID],0),MATCH(_xlfn.CONCAT(TEXT(K4615,"##0"),"_",TEXT(L4615,"##0")),lvl_5[#Headers],0)),"Нет")</f>
        <v>Звезда искусств</v>
      </c>
      <c r="H4615" s="11" t="str">
        <f>IFERROR(INDEX(lvl_6[],MATCH(N4615,lvl_6[ID],0),MATCH(_xlfn.CONCAT(K4615,"_",L4615,"_",M4615),lvl_6[#Headers],0)),"Нет")</f>
        <v>Нет</v>
      </c>
      <c r="I4615" s="12">
        <v>1</v>
      </c>
      <c r="J4615" s="12">
        <v>4</v>
      </c>
      <c r="K4615" s="12">
        <v>1</v>
      </c>
      <c r="L4615" s="12">
        <v>5</v>
      </c>
      <c r="M4615" s="12">
        <v>31</v>
      </c>
      <c r="N4615" s="12">
        <v>291</v>
      </c>
      <c r="O4615" s="12">
        <f>COUNTIF($P$2:P4615,P4615)</f>
        <v>1</v>
      </c>
      <c r="P4615" s="12" t="str">
        <f t="shared" si="276"/>
        <v>1410531291</v>
      </c>
      <c r="Q4615" s="12" t="str">
        <f t="shared" si="277"/>
        <v>14105312910001</v>
      </c>
      <c r="R4615" s="20" t="s">
        <v>4164</v>
      </c>
      <c r="AB4615" s="12" t="s">
        <v>100</v>
      </c>
      <c r="AD4615" s="12" t="s">
        <v>861</v>
      </c>
      <c r="AP4615" s="12" t="s">
        <v>100</v>
      </c>
      <c r="AR4615" s="12" t="s">
        <v>861</v>
      </c>
      <c r="BN4615" s="12">
        <v>1</v>
      </c>
    </row>
    <row r="4616" spans="1:66" ht="45" x14ac:dyDescent="0.25">
      <c r="A4616" s="12">
        <v>1</v>
      </c>
      <c r="B4616" s="11" t="str">
        <f t="shared" si="275"/>
        <v>Общий расчет. Анализ даты. Анализ даты. Символические звезды. Звезда искусств. Нет</v>
      </c>
      <c r="C4616" s="11" t="str">
        <f>IFERROR(VLOOKUP(I4616,lvl_1[],2,FALSE),"Нет")</f>
        <v>Общий расчет</v>
      </c>
      <c r="D4616" s="11" t="str">
        <f>IFERROR(VLOOKUP(Rule!J4616,lvl_2[],2,FALSE),"Нет")</f>
        <v>Анализ даты</v>
      </c>
      <c r="E4616" s="11" t="str">
        <f>IFERROR(VLOOKUP(Rule!K4616,lvl_3[],2,FALSE),"Нет")</f>
        <v>Анализ даты</v>
      </c>
      <c r="F4616" s="11" t="str">
        <f>IFERROR(INDEX(lvl_4[],MATCH(L4616,lvl_4[ID],0),MATCH(TEXT(K4616,"##0"),lvl_4[#Headers],0)),"Нет")</f>
        <v>Символические звезды</v>
      </c>
      <c r="G4616" s="11" t="str">
        <f>IFERROR(INDEX(lvl_5[],MATCH(M4616,lvl_5[ID],0),MATCH(_xlfn.CONCAT(TEXT(K4616,"##0"),"_",TEXT(L4616,"##0")),lvl_5[#Headers],0)),"Нет")</f>
        <v>Звезда искусств</v>
      </c>
      <c r="H4616" s="11" t="str">
        <f>IFERROR(INDEX(lvl_6[],MATCH(N4616,lvl_6[ID],0),MATCH(_xlfn.CONCAT(K4616,"_",L4616,"_",M4616),lvl_6[#Headers],0)),"Нет")</f>
        <v>Нет</v>
      </c>
      <c r="I4616" s="12">
        <v>1</v>
      </c>
      <c r="J4616" s="12">
        <v>4</v>
      </c>
      <c r="K4616" s="12">
        <v>1</v>
      </c>
      <c r="L4616" s="12">
        <v>5</v>
      </c>
      <c r="M4616" s="12">
        <v>31</v>
      </c>
      <c r="N4616" s="12">
        <v>292</v>
      </c>
      <c r="O4616" s="12">
        <f>COUNTIF($P$2:P4616,P4616)</f>
        <v>1</v>
      </c>
      <c r="P4616" s="12" t="str">
        <f t="shared" si="276"/>
        <v>1410531292</v>
      </c>
      <c r="Q4616" s="12" t="str">
        <f t="shared" si="277"/>
        <v>14105312920001</v>
      </c>
      <c r="R4616" s="20" t="s">
        <v>4165</v>
      </c>
      <c r="AB4616" s="12" t="s">
        <v>100</v>
      </c>
      <c r="AD4616" s="12" t="s">
        <v>868</v>
      </c>
      <c r="AP4616" s="12" t="s">
        <v>100</v>
      </c>
      <c r="AR4616" s="12" t="s">
        <v>864</v>
      </c>
      <c r="BN4616" s="12">
        <v>1</v>
      </c>
    </row>
    <row r="4617" spans="1:66" ht="45" x14ac:dyDescent="0.25">
      <c r="A4617" s="12">
        <v>1</v>
      </c>
      <c r="B4617" s="11" t="str">
        <f t="shared" si="275"/>
        <v>Общий расчет. Анализ даты. Анализ даты. Символические звезды. Звезда искусств. Нет</v>
      </c>
      <c r="C4617" s="11" t="str">
        <f>IFERROR(VLOOKUP(I4617,lvl_1[],2,FALSE),"Нет")</f>
        <v>Общий расчет</v>
      </c>
      <c r="D4617" s="11" t="str">
        <f>IFERROR(VLOOKUP(Rule!J4617,lvl_2[],2,FALSE),"Нет")</f>
        <v>Анализ даты</v>
      </c>
      <c r="E4617" s="11" t="str">
        <f>IFERROR(VLOOKUP(Rule!K4617,lvl_3[],2,FALSE),"Нет")</f>
        <v>Анализ даты</v>
      </c>
      <c r="F4617" s="11" t="str">
        <f>IFERROR(INDEX(lvl_4[],MATCH(L4617,lvl_4[ID],0),MATCH(TEXT(K4617,"##0"),lvl_4[#Headers],0)),"Нет")</f>
        <v>Символические звезды</v>
      </c>
      <c r="G4617" s="11" t="str">
        <f>IFERROR(INDEX(lvl_5[],MATCH(M4617,lvl_5[ID],0),MATCH(_xlfn.CONCAT(TEXT(K4617,"##0"),"_",TEXT(L4617,"##0")),lvl_5[#Headers],0)),"Нет")</f>
        <v>Звезда искусств</v>
      </c>
      <c r="H4617" s="11" t="str">
        <f>IFERROR(INDEX(lvl_6[],MATCH(N4617,lvl_6[ID],0),MATCH(_xlfn.CONCAT(K4617,"_",L4617,"_",M4617),lvl_6[#Headers],0)),"Нет")</f>
        <v>Нет</v>
      </c>
      <c r="I4617" s="12">
        <v>1</v>
      </c>
      <c r="J4617" s="12">
        <v>4</v>
      </c>
      <c r="K4617" s="12">
        <v>1</v>
      </c>
      <c r="L4617" s="12">
        <v>5</v>
      </c>
      <c r="M4617" s="12">
        <v>31</v>
      </c>
      <c r="N4617" s="12">
        <v>293</v>
      </c>
      <c r="O4617" s="12">
        <f>COUNTIF($P$2:P4617,P4617)</f>
        <v>1</v>
      </c>
      <c r="P4617" s="12" t="str">
        <f t="shared" si="276"/>
        <v>1410531293</v>
      </c>
      <c r="Q4617" s="12" t="str">
        <f t="shared" si="277"/>
        <v>14105312930001</v>
      </c>
      <c r="R4617" s="20" t="s">
        <v>4166</v>
      </c>
      <c r="AB4617" s="12" t="s">
        <v>100</v>
      </c>
      <c r="AD4617" s="12" t="s">
        <v>860</v>
      </c>
      <c r="AP4617" s="12" t="s">
        <v>100</v>
      </c>
      <c r="AR4617" s="12" t="s">
        <v>864</v>
      </c>
      <c r="BN4617" s="12">
        <v>1</v>
      </c>
    </row>
    <row r="4618" spans="1:66" ht="45" x14ac:dyDescent="0.25">
      <c r="A4618" s="12">
        <v>1</v>
      </c>
      <c r="B4618" s="11" t="str">
        <f t="shared" si="275"/>
        <v>Общий расчет. Анализ даты. Анализ даты. Символические звезды. Звезда искусств. Нет</v>
      </c>
      <c r="C4618" s="11" t="str">
        <f>IFERROR(VLOOKUP(I4618,lvl_1[],2,FALSE),"Нет")</f>
        <v>Общий расчет</v>
      </c>
      <c r="D4618" s="11" t="str">
        <f>IFERROR(VLOOKUP(Rule!J4618,lvl_2[],2,FALSE),"Нет")</f>
        <v>Анализ даты</v>
      </c>
      <c r="E4618" s="11" t="str">
        <f>IFERROR(VLOOKUP(Rule!K4618,lvl_3[],2,FALSE),"Нет")</f>
        <v>Анализ даты</v>
      </c>
      <c r="F4618" s="11" t="str">
        <f>IFERROR(INDEX(lvl_4[],MATCH(L4618,lvl_4[ID],0),MATCH(TEXT(K4618,"##0"),lvl_4[#Headers],0)),"Нет")</f>
        <v>Символические звезды</v>
      </c>
      <c r="G4618" s="11" t="str">
        <f>IFERROR(INDEX(lvl_5[],MATCH(M4618,lvl_5[ID],0),MATCH(_xlfn.CONCAT(TEXT(K4618,"##0"),"_",TEXT(L4618,"##0")),lvl_5[#Headers],0)),"Нет")</f>
        <v>Звезда искусств</v>
      </c>
      <c r="H4618" s="11" t="str">
        <f>IFERROR(INDEX(lvl_6[],MATCH(N4618,lvl_6[ID],0),MATCH(_xlfn.CONCAT(K4618,"_",L4618,"_",M4618),lvl_6[#Headers],0)),"Нет")</f>
        <v>Нет</v>
      </c>
      <c r="I4618" s="12">
        <v>1</v>
      </c>
      <c r="J4618" s="12">
        <v>4</v>
      </c>
      <c r="K4618" s="12">
        <v>1</v>
      </c>
      <c r="L4618" s="12">
        <v>5</v>
      </c>
      <c r="M4618" s="12">
        <v>31</v>
      </c>
      <c r="N4618" s="12">
        <v>294</v>
      </c>
      <c r="O4618" s="12">
        <f>COUNTIF($P$2:P4618,P4618)</f>
        <v>1</v>
      </c>
      <c r="P4618" s="12" t="str">
        <f t="shared" si="276"/>
        <v>1410531294</v>
      </c>
      <c r="Q4618" s="12" t="str">
        <f t="shared" si="277"/>
        <v>14105312940001</v>
      </c>
      <c r="R4618" s="20" t="s">
        <v>4167</v>
      </c>
      <c r="AB4618" s="12" t="s">
        <v>100</v>
      </c>
      <c r="AD4618" s="12" t="s">
        <v>864</v>
      </c>
      <c r="AP4618" s="12" t="s">
        <v>100</v>
      </c>
      <c r="AR4618" s="12" t="s">
        <v>864</v>
      </c>
      <c r="BN4618" s="12">
        <v>1</v>
      </c>
    </row>
    <row r="4619" spans="1:66" ht="45" x14ac:dyDescent="0.25">
      <c r="A4619" s="12">
        <v>1</v>
      </c>
      <c r="B4619" s="11" t="str">
        <f t="shared" si="275"/>
        <v>Общий расчет. Анализ даты. Анализ даты. Символические звезды. Звезда искусств. Нет</v>
      </c>
      <c r="C4619" s="11" t="str">
        <f>IFERROR(VLOOKUP(I4619,lvl_1[],2,FALSE),"Нет")</f>
        <v>Общий расчет</v>
      </c>
      <c r="D4619" s="11" t="str">
        <f>IFERROR(VLOOKUP(Rule!J4619,lvl_2[],2,FALSE),"Нет")</f>
        <v>Анализ даты</v>
      </c>
      <c r="E4619" s="11" t="str">
        <f>IFERROR(VLOOKUP(Rule!K4619,lvl_3[],2,FALSE),"Нет")</f>
        <v>Анализ даты</v>
      </c>
      <c r="F4619" s="11" t="str">
        <f>IFERROR(INDEX(lvl_4[],MATCH(L4619,lvl_4[ID],0),MATCH(TEXT(K4619,"##0"),lvl_4[#Headers],0)),"Нет")</f>
        <v>Символические звезды</v>
      </c>
      <c r="G4619" s="11" t="str">
        <f>IFERROR(INDEX(lvl_5[],MATCH(M4619,lvl_5[ID],0),MATCH(_xlfn.CONCAT(TEXT(K4619,"##0"),"_",TEXT(L4619,"##0")),lvl_5[#Headers],0)),"Нет")</f>
        <v>Звезда искусств</v>
      </c>
      <c r="H4619" s="11" t="str">
        <f>IFERROR(INDEX(lvl_6[],MATCH(N4619,lvl_6[ID],0),MATCH(_xlfn.CONCAT(K4619,"_",L4619,"_",M4619),lvl_6[#Headers],0)),"Нет")</f>
        <v>Нет</v>
      </c>
      <c r="I4619" s="12">
        <v>1</v>
      </c>
      <c r="J4619" s="12">
        <v>4</v>
      </c>
      <c r="K4619" s="12">
        <v>1</v>
      </c>
      <c r="L4619" s="12">
        <v>5</v>
      </c>
      <c r="M4619" s="12">
        <v>31</v>
      </c>
      <c r="N4619" s="12">
        <v>295</v>
      </c>
      <c r="O4619" s="12">
        <f>COUNTIF($P$2:P4619,P4619)</f>
        <v>1</v>
      </c>
      <c r="P4619" s="12" t="str">
        <f t="shared" si="276"/>
        <v>1410531295</v>
      </c>
      <c r="Q4619" s="12" t="str">
        <f t="shared" si="277"/>
        <v>14105312950001</v>
      </c>
      <c r="R4619" s="20" t="s">
        <v>4168</v>
      </c>
      <c r="AB4619" s="12" t="s">
        <v>100</v>
      </c>
      <c r="AD4619" s="12" t="s">
        <v>859</v>
      </c>
      <c r="AP4619" s="12" t="s">
        <v>100</v>
      </c>
      <c r="AR4619" s="12" t="s">
        <v>867</v>
      </c>
      <c r="BN4619" s="12">
        <v>1</v>
      </c>
    </row>
    <row r="4620" spans="1:66" ht="45" x14ac:dyDescent="0.25">
      <c r="A4620" s="12">
        <v>1</v>
      </c>
      <c r="B4620" s="11" t="str">
        <f t="shared" si="275"/>
        <v>Общий расчет. Анализ даты. Анализ даты. Символические звезды. Звезда искусств. Нет</v>
      </c>
      <c r="C4620" s="11" t="str">
        <f>IFERROR(VLOOKUP(I4620,lvl_1[],2,FALSE),"Нет")</f>
        <v>Общий расчет</v>
      </c>
      <c r="D4620" s="11" t="str">
        <f>IFERROR(VLOOKUP(Rule!J4620,lvl_2[],2,FALSE),"Нет")</f>
        <v>Анализ даты</v>
      </c>
      <c r="E4620" s="11" t="str">
        <f>IFERROR(VLOOKUP(Rule!K4620,lvl_3[],2,FALSE),"Нет")</f>
        <v>Анализ даты</v>
      </c>
      <c r="F4620" s="11" t="str">
        <f>IFERROR(INDEX(lvl_4[],MATCH(L4620,lvl_4[ID],0),MATCH(TEXT(K4620,"##0"),lvl_4[#Headers],0)),"Нет")</f>
        <v>Символические звезды</v>
      </c>
      <c r="G4620" s="11" t="str">
        <f>IFERROR(INDEX(lvl_5[],MATCH(M4620,lvl_5[ID],0),MATCH(_xlfn.CONCAT(TEXT(K4620,"##0"),"_",TEXT(L4620,"##0")),lvl_5[#Headers],0)),"Нет")</f>
        <v>Звезда искусств</v>
      </c>
      <c r="H4620" s="11" t="str">
        <f>IFERROR(INDEX(lvl_6[],MATCH(N4620,lvl_6[ID],0),MATCH(_xlfn.CONCAT(K4620,"_",L4620,"_",M4620),lvl_6[#Headers],0)),"Нет")</f>
        <v>Нет</v>
      </c>
      <c r="I4620" s="12">
        <v>1</v>
      </c>
      <c r="J4620" s="12">
        <v>4</v>
      </c>
      <c r="K4620" s="12">
        <v>1</v>
      </c>
      <c r="L4620" s="12">
        <v>5</v>
      </c>
      <c r="M4620" s="12">
        <v>31</v>
      </c>
      <c r="N4620" s="12">
        <v>296</v>
      </c>
      <c r="O4620" s="12">
        <f>COUNTIF($P$2:P4620,P4620)</f>
        <v>1</v>
      </c>
      <c r="P4620" s="12" t="str">
        <f t="shared" si="276"/>
        <v>1410531296</v>
      </c>
      <c r="Q4620" s="12" t="str">
        <f t="shared" si="277"/>
        <v>14105312960001</v>
      </c>
      <c r="R4620" s="20" t="s">
        <v>4169</v>
      </c>
      <c r="AB4620" s="12" t="s">
        <v>100</v>
      </c>
      <c r="AD4620" s="12" t="s">
        <v>863</v>
      </c>
      <c r="AP4620" s="12" t="s">
        <v>100</v>
      </c>
      <c r="AR4620" s="12" t="s">
        <v>867</v>
      </c>
      <c r="BN4620" s="12">
        <v>1</v>
      </c>
    </row>
    <row r="4621" spans="1:66" ht="45" x14ac:dyDescent="0.25">
      <c r="A4621" s="12">
        <v>1</v>
      </c>
      <c r="B4621" s="11" t="str">
        <f t="shared" si="275"/>
        <v>Общий расчет. Анализ даты. Анализ даты. Символические звезды. Звезда искусств. Нет</v>
      </c>
      <c r="C4621" s="11" t="str">
        <f>IFERROR(VLOOKUP(I4621,lvl_1[],2,FALSE),"Нет")</f>
        <v>Общий расчет</v>
      </c>
      <c r="D4621" s="11" t="str">
        <f>IFERROR(VLOOKUP(Rule!J4621,lvl_2[],2,FALSE),"Нет")</f>
        <v>Анализ даты</v>
      </c>
      <c r="E4621" s="11" t="str">
        <f>IFERROR(VLOOKUP(Rule!K4621,lvl_3[],2,FALSE),"Нет")</f>
        <v>Анализ даты</v>
      </c>
      <c r="F4621" s="11" t="str">
        <f>IFERROR(INDEX(lvl_4[],MATCH(L4621,lvl_4[ID],0),MATCH(TEXT(K4621,"##0"),lvl_4[#Headers],0)),"Нет")</f>
        <v>Символические звезды</v>
      </c>
      <c r="G4621" s="11" t="str">
        <f>IFERROR(INDEX(lvl_5[],MATCH(M4621,lvl_5[ID],0),MATCH(_xlfn.CONCAT(TEXT(K4621,"##0"),"_",TEXT(L4621,"##0")),lvl_5[#Headers],0)),"Нет")</f>
        <v>Звезда искусств</v>
      </c>
      <c r="H4621" s="11" t="str">
        <f>IFERROR(INDEX(lvl_6[],MATCH(N4621,lvl_6[ID],0),MATCH(_xlfn.CONCAT(K4621,"_",L4621,"_",M4621),lvl_6[#Headers],0)),"Нет")</f>
        <v>Нет</v>
      </c>
      <c r="I4621" s="12">
        <v>1</v>
      </c>
      <c r="J4621" s="12">
        <v>4</v>
      </c>
      <c r="K4621" s="12">
        <v>1</v>
      </c>
      <c r="L4621" s="12">
        <v>5</v>
      </c>
      <c r="M4621" s="12">
        <v>31</v>
      </c>
      <c r="N4621" s="12">
        <v>297</v>
      </c>
      <c r="O4621" s="12">
        <f>COUNTIF($P$2:P4621,P4621)</f>
        <v>1</v>
      </c>
      <c r="P4621" s="12" t="str">
        <f t="shared" si="276"/>
        <v>1410531297</v>
      </c>
      <c r="Q4621" s="12" t="str">
        <f t="shared" si="277"/>
        <v>14105312970001</v>
      </c>
      <c r="R4621" s="20" t="s">
        <v>4170</v>
      </c>
      <c r="AB4621" s="12" t="s">
        <v>100</v>
      </c>
      <c r="AD4621" s="12" t="s">
        <v>867</v>
      </c>
      <c r="AP4621" s="12" t="s">
        <v>100</v>
      </c>
      <c r="AR4621" s="12" t="s">
        <v>867</v>
      </c>
      <c r="BN4621" s="12">
        <v>1</v>
      </c>
    </row>
    <row r="4622" spans="1:66" ht="45" x14ac:dyDescent="0.25">
      <c r="A4622" s="12">
        <v>1</v>
      </c>
      <c r="B4622" s="11" t="str">
        <f t="shared" si="275"/>
        <v>Общий расчет. Анализ даты. Анализ даты. Символические звезды. Звезда искусств. Нет</v>
      </c>
      <c r="C4622" s="11" t="str">
        <f>IFERROR(VLOOKUP(I4622,lvl_1[],2,FALSE),"Нет")</f>
        <v>Общий расчет</v>
      </c>
      <c r="D4622" s="11" t="str">
        <f>IFERROR(VLOOKUP(Rule!J4622,lvl_2[],2,FALSE),"Нет")</f>
        <v>Анализ даты</v>
      </c>
      <c r="E4622" s="11" t="str">
        <f>IFERROR(VLOOKUP(Rule!K4622,lvl_3[],2,FALSE),"Нет")</f>
        <v>Анализ даты</v>
      </c>
      <c r="F4622" s="11" t="str">
        <f>IFERROR(INDEX(lvl_4[],MATCH(L4622,lvl_4[ID],0),MATCH(TEXT(K4622,"##0"),lvl_4[#Headers],0)),"Нет")</f>
        <v>Символические звезды</v>
      </c>
      <c r="G4622" s="11" t="str">
        <f>IFERROR(INDEX(lvl_5[],MATCH(M4622,lvl_5[ID],0),MATCH(_xlfn.CONCAT(TEXT(K4622,"##0"),"_",TEXT(L4622,"##0")),lvl_5[#Headers],0)),"Нет")</f>
        <v>Звезда искусств</v>
      </c>
      <c r="H4622" s="11" t="str">
        <f>IFERROR(INDEX(lvl_6[],MATCH(N4622,lvl_6[ID],0),MATCH(_xlfn.CONCAT(K4622,"_",L4622,"_",M4622),lvl_6[#Headers],0)),"Нет")</f>
        <v>Нет</v>
      </c>
      <c r="I4622" s="12">
        <v>1</v>
      </c>
      <c r="J4622" s="12">
        <v>4</v>
      </c>
      <c r="K4622" s="12">
        <v>1</v>
      </c>
      <c r="L4622" s="12">
        <v>5</v>
      </c>
      <c r="M4622" s="12">
        <v>31</v>
      </c>
      <c r="N4622" s="12">
        <v>298</v>
      </c>
      <c r="O4622" s="12">
        <f>COUNTIF($P$2:P4622,P4622)</f>
        <v>1</v>
      </c>
      <c r="P4622" s="12" t="str">
        <f t="shared" si="276"/>
        <v>1410531298</v>
      </c>
      <c r="Q4622" s="12" t="str">
        <f t="shared" si="277"/>
        <v>14105312980001</v>
      </c>
      <c r="R4622" s="20" t="s">
        <v>4171</v>
      </c>
      <c r="AB4622" s="12" t="s">
        <v>100</v>
      </c>
      <c r="AD4622" s="12" t="s">
        <v>862</v>
      </c>
      <c r="AP4622" s="12" t="s">
        <v>100</v>
      </c>
      <c r="AR4622" s="12" t="s">
        <v>870</v>
      </c>
      <c r="BN4622" s="12">
        <v>1</v>
      </c>
    </row>
    <row r="4623" spans="1:66" ht="45" x14ac:dyDescent="0.25">
      <c r="A4623" s="12">
        <v>1</v>
      </c>
      <c r="B4623" s="11" t="str">
        <f t="shared" si="275"/>
        <v>Общий расчет. Анализ даты. Анализ даты. Символические звезды. Звезда искусств. Нет</v>
      </c>
      <c r="C4623" s="11" t="str">
        <f>IFERROR(VLOOKUP(I4623,lvl_1[],2,FALSE),"Нет")</f>
        <v>Общий расчет</v>
      </c>
      <c r="D4623" s="11" t="str">
        <f>IFERROR(VLOOKUP(Rule!J4623,lvl_2[],2,FALSE),"Нет")</f>
        <v>Анализ даты</v>
      </c>
      <c r="E4623" s="11" t="str">
        <f>IFERROR(VLOOKUP(Rule!K4623,lvl_3[],2,FALSE),"Нет")</f>
        <v>Анализ даты</v>
      </c>
      <c r="F4623" s="11" t="str">
        <f>IFERROR(INDEX(lvl_4[],MATCH(L4623,lvl_4[ID],0),MATCH(TEXT(K4623,"##0"),lvl_4[#Headers],0)),"Нет")</f>
        <v>Символические звезды</v>
      </c>
      <c r="G4623" s="11" t="str">
        <f>IFERROR(INDEX(lvl_5[],MATCH(M4623,lvl_5[ID],0),MATCH(_xlfn.CONCAT(TEXT(K4623,"##0"),"_",TEXT(L4623,"##0")),lvl_5[#Headers],0)),"Нет")</f>
        <v>Звезда искусств</v>
      </c>
      <c r="H4623" s="11" t="str">
        <f>IFERROR(INDEX(lvl_6[],MATCH(N4623,lvl_6[ID],0),MATCH(_xlfn.CONCAT(K4623,"_",L4623,"_",M4623),lvl_6[#Headers],0)),"Нет")</f>
        <v>Нет</v>
      </c>
      <c r="I4623" s="12">
        <v>1</v>
      </c>
      <c r="J4623" s="12">
        <v>4</v>
      </c>
      <c r="K4623" s="12">
        <v>1</v>
      </c>
      <c r="L4623" s="12">
        <v>5</v>
      </c>
      <c r="M4623" s="12">
        <v>31</v>
      </c>
      <c r="N4623" s="12">
        <v>299</v>
      </c>
      <c r="O4623" s="12">
        <f>COUNTIF($P$2:P4623,P4623)</f>
        <v>1</v>
      </c>
      <c r="P4623" s="12" t="str">
        <f t="shared" si="276"/>
        <v>1410531299</v>
      </c>
      <c r="Q4623" s="12" t="str">
        <f t="shared" si="277"/>
        <v>14105312990001</v>
      </c>
      <c r="R4623" s="20" t="s">
        <v>4172</v>
      </c>
      <c r="AB4623" s="12" t="s">
        <v>100</v>
      </c>
      <c r="AD4623" s="12" t="s">
        <v>866</v>
      </c>
      <c r="AP4623" s="12" t="s">
        <v>100</v>
      </c>
      <c r="AR4623" s="12" t="s">
        <v>870</v>
      </c>
      <c r="BN4623" s="12">
        <v>1</v>
      </c>
    </row>
    <row r="4624" spans="1:66" ht="45" x14ac:dyDescent="0.25">
      <c r="A4624" s="12">
        <v>1</v>
      </c>
      <c r="B4624" s="11" t="str">
        <f t="shared" si="275"/>
        <v>Общий расчет. Анализ даты. Анализ даты. Символические звезды. Звезда искусств. Нет</v>
      </c>
      <c r="C4624" s="11" t="str">
        <f>IFERROR(VLOOKUP(I4624,lvl_1[],2,FALSE),"Нет")</f>
        <v>Общий расчет</v>
      </c>
      <c r="D4624" s="11" t="str">
        <f>IFERROR(VLOOKUP(Rule!J4624,lvl_2[],2,FALSE),"Нет")</f>
        <v>Анализ даты</v>
      </c>
      <c r="E4624" s="11" t="str">
        <f>IFERROR(VLOOKUP(Rule!K4624,lvl_3[],2,FALSE),"Нет")</f>
        <v>Анализ даты</v>
      </c>
      <c r="F4624" s="11" t="str">
        <f>IFERROR(INDEX(lvl_4[],MATCH(L4624,lvl_4[ID],0),MATCH(TEXT(K4624,"##0"),lvl_4[#Headers],0)),"Нет")</f>
        <v>Символические звезды</v>
      </c>
      <c r="G4624" s="11" t="str">
        <f>IFERROR(INDEX(lvl_5[],MATCH(M4624,lvl_5[ID],0),MATCH(_xlfn.CONCAT(TEXT(K4624,"##0"),"_",TEXT(L4624,"##0")),lvl_5[#Headers],0)),"Нет")</f>
        <v>Звезда искусств</v>
      </c>
      <c r="H4624" s="11" t="str">
        <f>IFERROR(INDEX(lvl_6[],MATCH(N4624,lvl_6[ID],0),MATCH(_xlfn.CONCAT(K4624,"_",L4624,"_",M4624),lvl_6[#Headers],0)),"Нет")</f>
        <v>Нет</v>
      </c>
      <c r="I4624" s="12">
        <v>1</v>
      </c>
      <c r="J4624" s="12">
        <v>4</v>
      </c>
      <c r="K4624" s="12">
        <v>1</v>
      </c>
      <c r="L4624" s="12">
        <v>5</v>
      </c>
      <c r="M4624" s="12">
        <v>31</v>
      </c>
      <c r="N4624" s="12">
        <v>300</v>
      </c>
      <c r="O4624" s="12">
        <f>COUNTIF($P$2:P4624,P4624)</f>
        <v>1</v>
      </c>
      <c r="P4624" s="12" t="str">
        <f t="shared" si="276"/>
        <v>1410531300</v>
      </c>
      <c r="Q4624" s="12" t="str">
        <f t="shared" si="277"/>
        <v>14105313000001</v>
      </c>
      <c r="R4624" s="20" t="s">
        <v>4173</v>
      </c>
      <c r="AB4624" s="12" t="s">
        <v>100</v>
      </c>
      <c r="AD4624" s="12" t="s">
        <v>870</v>
      </c>
      <c r="AP4624" s="12" t="s">
        <v>100</v>
      </c>
      <c r="AR4624" s="12" t="s">
        <v>870</v>
      </c>
      <c r="BN4624" s="12">
        <v>1</v>
      </c>
    </row>
    <row r="4625" spans="1:66" ht="45" x14ac:dyDescent="0.25">
      <c r="A4625" s="12">
        <v>1</v>
      </c>
      <c r="B4625" s="11" t="str">
        <f t="shared" si="275"/>
        <v>Общий расчет. Анализ даты. Анализ даты. Символические звезды. Небесная добродетель. Нет</v>
      </c>
      <c r="C4625" s="11" t="str">
        <f>IFERROR(VLOOKUP(I4625,lvl_1[],2,FALSE),"Нет")</f>
        <v>Общий расчет</v>
      </c>
      <c r="D4625" s="11" t="str">
        <f>IFERROR(VLOOKUP(Rule!J4625,lvl_2[],2,FALSE),"Нет")</f>
        <v>Анализ даты</v>
      </c>
      <c r="E4625" s="11" t="str">
        <f>IFERROR(VLOOKUP(Rule!K4625,lvl_3[],2,FALSE),"Нет")</f>
        <v>Анализ даты</v>
      </c>
      <c r="F4625" s="11" t="str">
        <f>IFERROR(INDEX(lvl_4[],MATCH(L4625,lvl_4[ID],0),MATCH(TEXT(K4625,"##0"),lvl_4[#Headers],0)),"Нет")</f>
        <v>Символические звезды</v>
      </c>
      <c r="G4625" s="11" t="str">
        <f>IFERROR(INDEX(lvl_5[],MATCH(M4625,lvl_5[ID],0),MATCH(_xlfn.CONCAT(TEXT(K4625,"##0"),"_",TEXT(L4625,"##0")),lvl_5[#Headers],0)),"Нет")</f>
        <v>Небесная добродетель</v>
      </c>
      <c r="H4625" s="11" t="str">
        <f>IFERROR(INDEX(lvl_6[],MATCH(N4625,lvl_6[ID],0),MATCH(_xlfn.CONCAT(K4625,"_",L4625,"_",M4625),lvl_6[#Headers],0)),"Нет")</f>
        <v>Нет</v>
      </c>
      <c r="I4625" s="12">
        <v>1</v>
      </c>
      <c r="J4625" s="12">
        <v>4</v>
      </c>
      <c r="K4625" s="12">
        <v>1</v>
      </c>
      <c r="L4625" s="12">
        <v>5</v>
      </c>
      <c r="M4625" s="12">
        <v>32</v>
      </c>
      <c r="N4625" s="12">
        <v>301</v>
      </c>
      <c r="O4625" s="12">
        <f>COUNTIF($P$2:P4625,P4625)</f>
        <v>1</v>
      </c>
      <c r="P4625" s="12" t="str">
        <f t="shared" si="276"/>
        <v>1410532301</v>
      </c>
      <c r="Q4625" s="12" t="str">
        <f t="shared" si="277"/>
        <v>14105323010001</v>
      </c>
      <c r="R4625" s="20" t="s">
        <v>4174</v>
      </c>
      <c r="AB4625" s="12" t="s">
        <v>100</v>
      </c>
      <c r="AD4625" s="12" t="s">
        <v>859</v>
      </c>
      <c r="AP4625" s="12" t="s">
        <v>100</v>
      </c>
      <c r="AR4625" s="12" t="s">
        <v>905</v>
      </c>
      <c r="BN4625" s="12">
        <v>1</v>
      </c>
    </row>
    <row r="4626" spans="1:66" ht="45" x14ac:dyDescent="0.25">
      <c r="A4626" s="12">
        <v>1</v>
      </c>
      <c r="B4626" s="11" t="str">
        <f t="shared" si="275"/>
        <v>Общий расчет. Анализ даты. Анализ даты. Символические звезды. Небесная добродетель. Нет</v>
      </c>
      <c r="C4626" s="11" t="str">
        <f>IFERROR(VLOOKUP(I4626,lvl_1[],2,FALSE),"Нет")</f>
        <v>Общий расчет</v>
      </c>
      <c r="D4626" s="11" t="str">
        <f>IFERROR(VLOOKUP(Rule!J4626,lvl_2[],2,FALSE),"Нет")</f>
        <v>Анализ даты</v>
      </c>
      <c r="E4626" s="11" t="str">
        <f>IFERROR(VLOOKUP(Rule!K4626,lvl_3[],2,FALSE),"Нет")</f>
        <v>Анализ даты</v>
      </c>
      <c r="F4626" s="11" t="str">
        <f>IFERROR(INDEX(lvl_4[],MATCH(L4626,lvl_4[ID],0),MATCH(TEXT(K4626,"##0"),lvl_4[#Headers],0)),"Нет")</f>
        <v>Символические звезды</v>
      </c>
      <c r="G4626" s="11" t="str">
        <f>IFERROR(INDEX(lvl_5[],MATCH(M4626,lvl_5[ID],0),MATCH(_xlfn.CONCAT(TEXT(K4626,"##0"),"_",TEXT(L4626,"##0")),lvl_5[#Headers],0)),"Нет")</f>
        <v>Небесная добродетель</v>
      </c>
      <c r="H4626" s="11" t="str">
        <f>IFERROR(INDEX(lvl_6[],MATCH(N4626,lvl_6[ID],0),MATCH(_xlfn.CONCAT(K4626,"_",L4626,"_",M4626),lvl_6[#Headers],0)),"Нет")</f>
        <v>Нет</v>
      </c>
      <c r="I4626" s="12">
        <v>1</v>
      </c>
      <c r="J4626" s="12">
        <v>4</v>
      </c>
      <c r="K4626" s="12">
        <v>1</v>
      </c>
      <c r="L4626" s="12">
        <v>5</v>
      </c>
      <c r="M4626" s="12">
        <v>32</v>
      </c>
      <c r="N4626" s="12">
        <v>302</v>
      </c>
      <c r="O4626" s="12">
        <f>COUNTIF($P$2:P4626,P4626)</f>
        <v>1</v>
      </c>
      <c r="P4626" s="12" t="str">
        <f t="shared" si="276"/>
        <v>1410532302</v>
      </c>
      <c r="Q4626" s="12" t="str">
        <f t="shared" si="277"/>
        <v>14105323020001</v>
      </c>
      <c r="R4626" s="20" t="s">
        <v>4175</v>
      </c>
      <c r="AB4626" s="12" t="s">
        <v>100</v>
      </c>
      <c r="AD4626" s="12" t="s">
        <v>860</v>
      </c>
      <c r="AP4626" s="12" t="s">
        <v>100</v>
      </c>
      <c r="AR4626" s="12" t="s">
        <v>865</v>
      </c>
      <c r="BN4626" s="12">
        <v>1</v>
      </c>
    </row>
    <row r="4627" spans="1:66" ht="45" x14ac:dyDescent="0.25">
      <c r="A4627" s="12">
        <v>1</v>
      </c>
      <c r="B4627" s="11" t="str">
        <f t="shared" si="275"/>
        <v>Общий расчет. Анализ даты. Анализ даты. Символические звезды. Небесная добродетель. Нет</v>
      </c>
      <c r="C4627" s="11" t="str">
        <f>IFERROR(VLOOKUP(I4627,lvl_1[],2,FALSE),"Нет")</f>
        <v>Общий расчет</v>
      </c>
      <c r="D4627" s="11" t="str">
        <f>IFERROR(VLOOKUP(Rule!J4627,lvl_2[],2,FALSE),"Нет")</f>
        <v>Анализ даты</v>
      </c>
      <c r="E4627" s="11" t="str">
        <f>IFERROR(VLOOKUP(Rule!K4627,lvl_3[],2,FALSE),"Нет")</f>
        <v>Анализ даты</v>
      </c>
      <c r="F4627" s="11" t="str">
        <f>IFERROR(INDEX(lvl_4[],MATCH(L4627,lvl_4[ID],0),MATCH(TEXT(K4627,"##0"),lvl_4[#Headers],0)),"Нет")</f>
        <v>Символические звезды</v>
      </c>
      <c r="G4627" s="11" t="str">
        <f>IFERROR(INDEX(lvl_5[],MATCH(M4627,lvl_5[ID],0),MATCH(_xlfn.CONCAT(TEXT(K4627,"##0"),"_",TEXT(L4627,"##0")),lvl_5[#Headers],0)),"Нет")</f>
        <v>Небесная добродетель</v>
      </c>
      <c r="H4627" s="11" t="str">
        <f>IFERROR(INDEX(lvl_6[],MATCH(N4627,lvl_6[ID],0),MATCH(_xlfn.CONCAT(K4627,"_",L4627,"_",M4627),lvl_6[#Headers],0)),"Нет")</f>
        <v>Нет</v>
      </c>
      <c r="I4627" s="12">
        <v>1</v>
      </c>
      <c r="J4627" s="12">
        <v>4</v>
      </c>
      <c r="K4627" s="12">
        <v>1</v>
      </c>
      <c r="L4627" s="12">
        <v>5</v>
      </c>
      <c r="M4627" s="12">
        <v>32</v>
      </c>
      <c r="N4627" s="12">
        <v>303</v>
      </c>
      <c r="O4627" s="12">
        <f>COUNTIF($P$2:P4627,P4627)</f>
        <v>1</v>
      </c>
      <c r="P4627" s="12" t="str">
        <f t="shared" si="276"/>
        <v>1410532303</v>
      </c>
      <c r="Q4627" s="12" t="str">
        <f t="shared" si="277"/>
        <v>14105323030001</v>
      </c>
      <c r="R4627" s="20" t="s">
        <v>4176</v>
      </c>
      <c r="AB4627" s="12" t="s">
        <v>100</v>
      </c>
      <c r="AD4627" s="12" t="s">
        <v>863</v>
      </c>
      <c r="AP4627" s="12" t="s">
        <v>100</v>
      </c>
      <c r="AR4627" s="12" t="s">
        <v>868</v>
      </c>
      <c r="BN4627" s="12">
        <v>1</v>
      </c>
    </row>
    <row r="4628" spans="1:66" ht="45" x14ac:dyDescent="0.25">
      <c r="A4628" s="12">
        <v>1</v>
      </c>
      <c r="B4628" s="11" t="str">
        <f t="shared" si="275"/>
        <v>Общий расчет. Анализ даты. Анализ даты. Символические звезды. Небесная добродетель. Нет</v>
      </c>
      <c r="C4628" s="11" t="str">
        <f>IFERROR(VLOOKUP(I4628,lvl_1[],2,FALSE),"Нет")</f>
        <v>Общий расчет</v>
      </c>
      <c r="D4628" s="11" t="str">
        <f>IFERROR(VLOOKUP(Rule!J4628,lvl_2[],2,FALSE),"Нет")</f>
        <v>Анализ даты</v>
      </c>
      <c r="E4628" s="11" t="str">
        <f>IFERROR(VLOOKUP(Rule!K4628,lvl_3[],2,FALSE),"Нет")</f>
        <v>Анализ даты</v>
      </c>
      <c r="F4628" s="11" t="str">
        <f>IFERROR(INDEX(lvl_4[],MATCH(L4628,lvl_4[ID],0),MATCH(TEXT(K4628,"##0"),lvl_4[#Headers],0)),"Нет")</f>
        <v>Символические звезды</v>
      </c>
      <c r="G4628" s="11" t="str">
        <f>IFERROR(INDEX(lvl_5[],MATCH(M4628,lvl_5[ID],0),MATCH(_xlfn.CONCAT(TEXT(K4628,"##0"),"_",TEXT(L4628,"##0")),lvl_5[#Headers],0)),"Нет")</f>
        <v>Небесная добродетель</v>
      </c>
      <c r="H4628" s="11" t="str">
        <f>IFERROR(INDEX(lvl_6[],MATCH(N4628,lvl_6[ID],0),MATCH(_xlfn.CONCAT(K4628,"_",L4628,"_",M4628),lvl_6[#Headers],0)),"Нет")</f>
        <v>Нет</v>
      </c>
      <c r="I4628" s="12">
        <v>1</v>
      </c>
      <c r="J4628" s="12">
        <v>4</v>
      </c>
      <c r="K4628" s="12">
        <v>1</v>
      </c>
      <c r="L4628" s="12">
        <v>5</v>
      </c>
      <c r="M4628" s="12">
        <v>32</v>
      </c>
      <c r="N4628" s="12">
        <v>304</v>
      </c>
      <c r="O4628" s="12">
        <f>COUNTIF($P$2:P4628,P4628)</f>
        <v>1</v>
      </c>
      <c r="P4628" s="12" t="str">
        <f t="shared" si="276"/>
        <v>1410532304</v>
      </c>
      <c r="Q4628" s="12" t="str">
        <f t="shared" si="277"/>
        <v>14105323040001</v>
      </c>
      <c r="R4628" s="20" t="s">
        <v>4177</v>
      </c>
      <c r="AB4628" s="12" t="s">
        <v>100</v>
      </c>
      <c r="AD4628" s="12" t="s">
        <v>866</v>
      </c>
      <c r="AP4628" s="12" t="s">
        <v>100</v>
      </c>
      <c r="AR4628" s="12" t="s">
        <v>859</v>
      </c>
      <c r="BN4628" s="12">
        <v>1</v>
      </c>
    </row>
    <row r="4629" spans="1:66" ht="45" x14ac:dyDescent="0.25">
      <c r="A4629" s="12">
        <v>1</v>
      </c>
      <c r="B4629" s="11" t="str">
        <f t="shared" si="275"/>
        <v>Общий расчет. Анализ даты. Анализ даты. Символические звезды. Небесная добродетель. Нет</v>
      </c>
      <c r="C4629" s="11" t="str">
        <f>IFERROR(VLOOKUP(I4629,lvl_1[],2,FALSE),"Нет")</f>
        <v>Общий расчет</v>
      </c>
      <c r="D4629" s="11" t="str">
        <f>IFERROR(VLOOKUP(Rule!J4629,lvl_2[],2,FALSE),"Нет")</f>
        <v>Анализ даты</v>
      </c>
      <c r="E4629" s="11" t="str">
        <f>IFERROR(VLOOKUP(Rule!K4629,lvl_3[],2,FALSE),"Нет")</f>
        <v>Анализ даты</v>
      </c>
      <c r="F4629" s="11" t="str">
        <f>IFERROR(INDEX(lvl_4[],MATCH(L4629,lvl_4[ID],0),MATCH(TEXT(K4629,"##0"),lvl_4[#Headers],0)),"Нет")</f>
        <v>Символические звезды</v>
      </c>
      <c r="G4629" s="11" t="str">
        <f>IFERROR(INDEX(lvl_5[],MATCH(M4629,lvl_5[ID],0),MATCH(_xlfn.CONCAT(TEXT(K4629,"##0"),"_",TEXT(L4629,"##0")),lvl_5[#Headers],0)),"Нет")</f>
        <v>Небесная добродетель</v>
      </c>
      <c r="H4629" s="11" t="str">
        <f>IFERROR(INDEX(lvl_6[],MATCH(N4629,lvl_6[ID],0),MATCH(_xlfn.CONCAT(K4629,"_",L4629,"_",M4629),lvl_6[#Headers],0)),"Нет")</f>
        <v>Нет</v>
      </c>
      <c r="I4629" s="12">
        <v>1</v>
      </c>
      <c r="J4629" s="12">
        <v>4</v>
      </c>
      <c r="K4629" s="12">
        <v>1</v>
      </c>
      <c r="L4629" s="12">
        <v>5</v>
      </c>
      <c r="M4629" s="12">
        <v>32</v>
      </c>
      <c r="N4629" s="12">
        <v>305</v>
      </c>
      <c r="O4629" s="12">
        <f>COUNTIF($P$2:P4629,P4629)</f>
        <v>1</v>
      </c>
      <c r="P4629" s="12" t="str">
        <f t="shared" si="276"/>
        <v>1410532305</v>
      </c>
      <c r="Q4629" s="12" t="str">
        <f t="shared" si="277"/>
        <v>14105323050001</v>
      </c>
      <c r="R4629" s="20" t="s">
        <v>4178</v>
      </c>
      <c r="AB4629" s="12" t="s">
        <v>100</v>
      </c>
      <c r="AD4629" s="12" t="s">
        <v>869</v>
      </c>
      <c r="AP4629" s="12" t="s">
        <v>100</v>
      </c>
      <c r="AR4629" s="12" t="s">
        <v>862</v>
      </c>
      <c r="BN4629" s="12">
        <v>1</v>
      </c>
    </row>
    <row r="4630" spans="1:66" ht="60" x14ac:dyDescent="0.25">
      <c r="A4630" s="12">
        <v>1</v>
      </c>
      <c r="B4630" s="11" t="str">
        <f t="shared" si="275"/>
        <v>Общий расчет. Анализ даты. Анализ даты. Символические звезды. Красный луань, Красный феникс, Волшебник Любви. Нет</v>
      </c>
      <c r="C4630" s="11" t="str">
        <f>IFERROR(VLOOKUP(I4630,lvl_1[],2,FALSE),"Нет")</f>
        <v>Общий расчет</v>
      </c>
      <c r="D4630" s="11" t="str">
        <f>IFERROR(VLOOKUP(Rule!J4630,lvl_2[],2,FALSE),"Нет")</f>
        <v>Анализ даты</v>
      </c>
      <c r="E4630" s="11" t="str">
        <f>IFERROR(VLOOKUP(Rule!K4630,lvl_3[],2,FALSE),"Нет")</f>
        <v>Анализ даты</v>
      </c>
      <c r="F4630" s="11" t="str">
        <f>IFERROR(INDEX(lvl_4[],MATCH(L4630,lvl_4[ID],0),MATCH(TEXT(K4630,"##0"),lvl_4[#Headers],0)),"Нет")</f>
        <v>Символические звезды</v>
      </c>
      <c r="G4630" s="11" t="str">
        <f>IFERROR(INDEX(lvl_5[],MATCH(M4630,lvl_5[ID],0),MATCH(_xlfn.CONCAT(TEXT(K4630,"##0"),"_",TEXT(L4630,"##0")),lvl_5[#Headers],0)),"Нет")</f>
        <v>Красный луань, Красный феникс, Волшебник Любви</v>
      </c>
      <c r="H4630" s="11" t="str">
        <f>IFERROR(INDEX(lvl_6[],MATCH(N4630,lvl_6[ID],0),MATCH(_xlfn.CONCAT(K4630,"_",L4630,"_",M4630),lvl_6[#Headers],0)),"Нет")</f>
        <v>Нет</v>
      </c>
      <c r="I4630" s="12">
        <v>1</v>
      </c>
      <c r="J4630" s="12">
        <v>4</v>
      </c>
      <c r="K4630" s="12">
        <v>1</v>
      </c>
      <c r="L4630" s="12">
        <v>5</v>
      </c>
      <c r="M4630" s="12">
        <v>10</v>
      </c>
      <c r="N4630" s="12">
        <v>306</v>
      </c>
      <c r="O4630" s="12">
        <f>COUNTIF($P$2:P4630,P4630)</f>
        <v>1</v>
      </c>
      <c r="P4630" s="12" t="str">
        <f t="shared" si="276"/>
        <v>1410510306</v>
      </c>
      <c r="Q4630" s="12" t="str">
        <f t="shared" si="277"/>
        <v>14105103060001</v>
      </c>
      <c r="R4630" s="20" t="s">
        <v>4179</v>
      </c>
      <c r="AI4630" s="12" t="s">
        <v>100</v>
      </c>
      <c r="AK4630" s="12" t="s">
        <v>869</v>
      </c>
      <c r="AP4630" s="12" t="s">
        <v>100</v>
      </c>
      <c r="AR4630" s="12" t="s">
        <v>860</v>
      </c>
      <c r="BN4630" s="12">
        <v>1</v>
      </c>
    </row>
    <row r="4631" spans="1:66" ht="60" x14ac:dyDescent="0.25">
      <c r="A4631" s="12">
        <v>1</v>
      </c>
      <c r="B4631" s="11" t="str">
        <f t="shared" si="275"/>
        <v>Общий расчет. Анализ даты. Анализ даты. Символические звезды. Красный луань, Красный феникс, Волшебник Любви. Нет</v>
      </c>
      <c r="C4631" s="11" t="str">
        <f>IFERROR(VLOOKUP(I4631,lvl_1[],2,FALSE),"Нет")</f>
        <v>Общий расчет</v>
      </c>
      <c r="D4631" s="11" t="str">
        <f>IFERROR(VLOOKUP(Rule!J4631,lvl_2[],2,FALSE),"Нет")</f>
        <v>Анализ даты</v>
      </c>
      <c r="E4631" s="11" t="str">
        <f>IFERROR(VLOOKUP(Rule!K4631,lvl_3[],2,FALSE),"Нет")</f>
        <v>Анализ даты</v>
      </c>
      <c r="F4631" s="11" t="str">
        <f>IFERROR(INDEX(lvl_4[],MATCH(L4631,lvl_4[ID],0),MATCH(TEXT(K4631,"##0"),lvl_4[#Headers],0)),"Нет")</f>
        <v>Символические звезды</v>
      </c>
      <c r="G4631" s="11" t="str">
        <f>IFERROR(INDEX(lvl_5[],MATCH(M4631,lvl_5[ID],0),MATCH(_xlfn.CONCAT(TEXT(K4631,"##0"),"_",TEXT(L4631,"##0")),lvl_5[#Headers],0)),"Нет")</f>
        <v>Красный луань, Красный феникс, Волшебник Любви</v>
      </c>
      <c r="H4631" s="11" t="str">
        <f>IFERROR(INDEX(lvl_6[],MATCH(N4631,lvl_6[ID],0),MATCH(_xlfn.CONCAT(K4631,"_",L4631,"_",M4631),lvl_6[#Headers],0)),"Нет")</f>
        <v>Нет</v>
      </c>
      <c r="I4631" s="12">
        <v>1</v>
      </c>
      <c r="J4631" s="12">
        <v>4</v>
      </c>
      <c r="K4631" s="12">
        <v>1</v>
      </c>
      <c r="L4631" s="12">
        <v>5</v>
      </c>
      <c r="M4631" s="12">
        <v>10</v>
      </c>
      <c r="N4631" s="12">
        <v>307</v>
      </c>
      <c r="O4631" s="12">
        <f>COUNTIF($P$2:P4631,P4631)</f>
        <v>1</v>
      </c>
      <c r="P4631" s="12" t="str">
        <f t="shared" si="276"/>
        <v>1410510307</v>
      </c>
      <c r="Q4631" s="12" t="str">
        <f t="shared" si="277"/>
        <v>14105103070001</v>
      </c>
      <c r="R4631" s="20" t="s">
        <v>4180</v>
      </c>
      <c r="AI4631" s="12" t="s">
        <v>100</v>
      </c>
      <c r="AK4631" s="12" t="s">
        <v>870</v>
      </c>
      <c r="AP4631" s="12" t="s">
        <v>100</v>
      </c>
      <c r="AR4631" s="12" t="s">
        <v>859</v>
      </c>
      <c r="BN4631" s="12">
        <v>1</v>
      </c>
    </row>
    <row r="4632" spans="1:66" ht="60" x14ac:dyDescent="0.25">
      <c r="A4632" s="12">
        <v>1</v>
      </c>
      <c r="B4632" s="11" t="str">
        <f t="shared" si="275"/>
        <v>Общий расчет. Анализ даты. Анализ даты. Символические звезды. Красный луань, Красный феникс, Волшебник Любви. Нет</v>
      </c>
      <c r="C4632" s="11" t="str">
        <f>IFERROR(VLOOKUP(I4632,lvl_1[],2,FALSE),"Нет")</f>
        <v>Общий расчет</v>
      </c>
      <c r="D4632" s="11" t="str">
        <f>IFERROR(VLOOKUP(Rule!J4632,lvl_2[],2,FALSE),"Нет")</f>
        <v>Анализ даты</v>
      </c>
      <c r="E4632" s="11" t="str">
        <f>IFERROR(VLOOKUP(Rule!K4632,lvl_3[],2,FALSE),"Нет")</f>
        <v>Анализ даты</v>
      </c>
      <c r="F4632" s="11" t="str">
        <f>IFERROR(INDEX(lvl_4[],MATCH(L4632,lvl_4[ID],0),MATCH(TEXT(K4632,"##0"),lvl_4[#Headers],0)),"Нет")</f>
        <v>Символические звезды</v>
      </c>
      <c r="G4632" s="11" t="str">
        <f>IFERROR(INDEX(lvl_5[],MATCH(M4632,lvl_5[ID],0),MATCH(_xlfn.CONCAT(TEXT(K4632,"##0"),"_",TEXT(L4632,"##0")),lvl_5[#Headers],0)),"Нет")</f>
        <v>Красный луань, Красный феникс, Волшебник Любви</v>
      </c>
      <c r="H4632" s="11" t="str">
        <f>IFERROR(INDEX(lvl_6[],MATCH(N4632,lvl_6[ID],0),MATCH(_xlfn.CONCAT(K4632,"_",L4632,"_",M4632),lvl_6[#Headers],0)),"Нет")</f>
        <v>Нет</v>
      </c>
      <c r="I4632" s="12">
        <v>1</v>
      </c>
      <c r="J4632" s="12">
        <v>4</v>
      </c>
      <c r="K4632" s="12">
        <v>1</v>
      </c>
      <c r="L4632" s="12">
        <v>5</v>
      </c>
      <c r="M4632" s="12">
        <v>10</v>
      </c>
      <c r="N4632" s="12">
        <v>308</v>
      </c>
      <c r="O4632" s="12">
        <f>COUNTIF($P$2:P4632,P4632)</f>
        <v>1</v>
      </c>
      <c r="P4632" s="12" t="str">
        <f t="shared" si="276"/>
        <v>1410510308</v>
      </c>
      <c r="Q4632" s="12" t="str">
        <f t="shared" si="277"/>
        <v>14105103080001</v>
      </c>
      <c r="R4632" s="20" t="s">
        <v>4181</v>
      </c>
      <c r="AI4632" s="12" t="s">
        <v>100</v>
      </c>
      <c r="AK4632" s="12" t="s">
        <v>859</v>
      </c>
      <c r="AP4632" s="12" t="s">
        <v>100</v>
      </c>
      <c r="AR4632" s="12" t="s">
        <v>870</v>
      </c>
      <c r="BN4632" s="12">
        <v>1</v>
      </c>
    </row>
    <row r="4633" spans="1:66" ht="60" x14ac:dyDescent="0.25">
      <c r="A4633" s="12">
        <v>1</v>
      </c>
      <c r="B4633" s="11" t="str">
        <f t="shared" si="275"/>
        <v>Общий расчет. Анализ даты. Анализ даты. Символические звезды. Красный луань, Красный феникс, Волшебник Любви. Нет</v>
      </c>
      <c r="C4633" s="11" t="str">
        <f>IFERROR(VLOOKUP(I4633,lvl_1[],2,FALSE),"Нет")</f>
        <v>Общий расчет</v>
      </c>
      <c r="D4633" s="11" t="str">
        <f>IFERROR(VLOOKUP(Rule!J4633,lvl_2[],2,FALSE),"Нет")</f>
        <v>Анализ даты</v>
      </c>
      <c r="E4633" s="11" t="str">
        <f>IFERROR(VLOOKUP(Rule!K4633,lvl_3[],2,FALSE),"Нет")</f>
        <v>Анализ даты</v>
      </c>
      <c r="F4633" s="11" t="str">
        <f>IFERROR(INDEX(lvl_4[],MATCH(L4633,lvl_4[ID],0),MATCH(TEXT(K4633,"##0"),lvl_4[#Headers],0)),"Нет")</f>
        <v>Символические звезды</v>
      </c>
      <c r="G4633" s="11" t="str">
        <f>IFERROR(INDEX(lvl_5[],MATCH(M4633,lvl_5[ID],0),MATCH(_xlfn.CONCAT(TEXT(K4633,"##0"),"_",TEXT(L4633,"##0")),lvl_5[#Headers],0)),"Нет")</f>
        <v>Красный луань, Красный феникс, Волшебник Любви</v>
      </c>
      <c r="H4633" s="11" t="str">
        <f>IFERROR(INDEX(lvl_6[],MATCH(N4633,lvl_6[ID],0),MATCH(_xlfn.CONCAT(K4633,"_",L4633,"_",M4633),lvl_6[#Headers],0)),"Нет")</f>
        <v>Нет</v>
      </c>
      <c r="I4633" s="12">
        <v>1</v>
      </c>
      <c r="J4633" s="12">
        <v>4</v>
      </c>
      <c r="K4633" s="12">
        <v>1</v>
      </c>
      <c r="L4633" s="12">
        <v>5</v>
      </c>
      <c r="M4633" s="12">
        <v>10</v>
      </c>
      <c r="N4633" s="12">
        <v>309</v>
      </c>
      <c r="O4633" s="12">
        <f>COUNTIF($P$2:P4633,P4633)</f>
        <v>1</v>
      </c>
      <c r="P4633" s="12" t="str">
        <f t="shared" si="276"/>
        <v>1410510309</v>
      </c>
      <c r="Q4633" s="12" t="str">
        <f t="shared" si="277"/>
        <v>14105103090001</v>
      </c>
      <c r="R4633" s="20" t="s">
        <v>4182</v>
      </c>
      <c r="AI4633" s="12" t="s">
        <v>100</v>
      </c>
      <c r="AK4633" s="12" t="s">
        <v>860</v>
      </c>
      <c r="AP4633" s="12" t="s">
        <v>100</v>
      </c>
      <c r="AR4633" s="12" t="s">
        <v>869</v>
      </c>
      <c r="BN4633" s="12">
        <v>1</v>
      </c>
    </row>
    <row r="4634" spans="1:66" ht="60" x14ac:dyDescent="0.25">
      <c r="A4634" s="12">
        <v>1</v>
      </c>
      <c r="B4634" s="11" t="str">
        <f t="shared" si="275"/>
        <v>Общий расчет. Анализ даты. Анализ даты. Символические звезды. Красный луань, Красный феникс, Волшебник Любви. Нет</v>
      </c>
      <c r="C4634" s="11" t="str">
        <f>IFERROR(VLOOKUP(I4634,lvl_1[],2,FALSE),"Нет")</f>
        <v>Общий расчет</v>
      </c>
      <c r="D4634" s="11" t="str">
        <f>IFERROR(VLOOKUP(Rule!J4634,lvl_2[],2,FALSE),"Нет")</f>
        <v>Анализ даты</v>
      </c>
      <c r="E4634" s="11" t="str">
        <f>IFERROR(VLOOKUP(Rule!K4634,lvl_3[],2,FALSE),"Нет")</f>
        <v>Анализ даты</v>
      </c>
      <c r="F4634" s="11" t="str">
        <f>IFERROR(INDEX(lvl_4[],MATCH(L4634,lvl_4[ID],0),MATCH(TEXT(K4634,"##0"),lvl_4[#Headers],0)),"Нет")</f>
        <v>Символические звезды</v>
      </c>
      <c r="G4634" s="11" t="str">
        <f>IFERROR(INDEX(lvl_5[],MATCH(M4634,lvl_5[ID],0),MATCH(_xlfn.CONCAT(TEXT(K4634,"##0"),"_",TEXT(L4634,"##0")),lvl_5[#Headers],0)),"Нет")</f>
        <v>Красный луань, Красный феникс, Волшебник Любви</v>
      </c>
      <c r="H4634" s="11" t="str">
        <f>IFERROR(INDEX(lvl_6[],MATCH(N4634,lvl_6[ID],0),MATCH(_xlfn.CONCAT(K4634,"_",L4634,"_",M4634),lvl_6[#Headers],0)),"Нет")</f>
        <v>Нет</v>
      </c>
      <c r="I4634" s="12">
        <v>1</v>
      </c>
      <c r="J4634" s="12">
        <v>4</v>
      </c>
      <c r="K4634" s="12">
        <v>1</v>
      </c>
      <c r="L4634" s="12">
        <v>5</v>
      </c>
      <c r="M4634" s="12">
        <v>10</v>
      </c>
      <c r="N4634" s="12">
        <v>310</v>
      </c>
      <c r="O4634" s="12">
        <f>COUNTIF($P$2:P4634,P4634)</f>
        <v>1</v>
      </c>
      <c r="P4634" s="12" t="str">
        <f t="shared" si="276"/>
        <v>1410510310</v>
      </c>
      <c r="Q4634" s="12" t="str">
        <f t="shared" si="277"/>
        <v>14105103100001</v>
      </c>
      <c r="R4634" s="20" t="s">
        <v>4183</v>
      </c>
      <c r="AI4634" s="12" t="s">
        <v>100</v>
      </c>
      <c r="AK4634" s="12" t="s">
        <v>861</v>
      </c>
      <c r="AP4634" s="12" t="s">
        <v>100</v>
      </c>
      <c r="AR4634" s="12" t="s">
        <v>868</v>
      </c>
      <c r="BN4634" s="12">
        <v>1</v>
      </c>
    </row>
    <row r="4635" spans="1:66" ht="60" x14ac:dyDescent="0.25">
      <c r="A4635" s="12">
        <v>1</v>
      </c>
      <c r="B4635" s="11" t="str">
        <f t="shared" si="275"/>
        <v>Общий расчет. Анализ даты. Анализ даты. Символические звезды. Красный луань, Красный феникс, Волшебник Любви. Нет</v>
      </c>
      <c r="C4635" s="11" t="str">
        <f>IFERROR(VLOOKUP(I4635,lvl_1[],2,FALSE),"Нет")</f>
        <v>Общий расчет</v>
      </c>
      <c r="D4635" s="11" t="str">
        <f>IFERROR(VLOOKUP(Rule!J4635,lvl_2[],2,FALSE),"Нет")</f>
        <v>Анализ даты</v>
      </c>
      <c r="E4635" s="11" t="str">
        <f>IFERROR(VLOOKUP(Rule!K4635,lvl_3[],2,FALSE),"Нет")</f>
        <v>Анализ даты</v>
      </c>
      <c r="F4635" s="11" t="str">
        <f>IFERROR(INDEX(lvl_4[],MATCH(L4635,lvl_4[ID],0),MATCH(TEXT(K4635,"##0"),lvl_4[#Headers],0)),"Нет")</f>
        <v>Символические звезды</v>
      </c>
      <c r="G4635" s="11" t="str">
        <f>IFERROR(INDEX(lvl_5[],MATCH(M4635,lvl_5[ID],0),MATCH(_xlfn.CONCAT(TEXT(K4635,"##0"),"_",TEXT(L4635,"##0")),lvl_5[#Headers],0)),"Нет")</f>
        <v>Красный луань, Красный феникс, Волшебник Любви</v>
      </c>
      <c r="H4635" s="11" t="str">
        <f>IFERROR(INDEX(lvl_6[],MATCH(N4635,lvl_6[ID],0),MATCH(_xlfn.CONCAT(K4635,"_",L4635,"_",M4635),lvl_6[#Headers],0)),"Нет")</f>
        <v>Нет</v>
      </c>
      <c r="I4635" s="12">
        <v>1</v>
      </c>
      <c r="J4635" s="12">
        <v>4</v>
      </c>
      <c r="K4635" s="12">
        <v>1</v>
      </c>
      <c r="L4635" s="12">
        <v>5</v>
      </c>
      <c r="M4635" s="12">
        <v>10</v>
      </c>
      <c r="N4635" s="12">
        <v>311</v>
      </c>
      <c r="O4635" s="12">
        <f>COUNTIF($P$2:P4635,P4635)</f>
        <v>1</v>
      </c>
      <c r="P4635" s="12" t="str">
        <f t="shared" si="276"/>
        <v>1410510311</v>
      </c>
      <c r="Q4635" s="12" t="str">
        <f t="shared" si="277"/>
        <v>14105103110001</v>
      </c>
      <c r="R4635" s="20" t="s">
        <v>4184</v>
      </c>
      <c r="AI4635" s="12" t="s">
        <v>100</v>
      </c>
      <c r="AK4635" s="12" t="s">
        <v>862</v>
      </c>
      <c r="AP4635" s="12" t="s">
        <v>100</v>
      </c>
      <c r="AR4635" s="12" t="s">
        <v>867</v>
      </c>
      <c r="BN4635" s="12">
        <v>1</v>
      </c>
    </row>
    <row r="4636" spans="1:66" ht="60" x14ac:dyDescent="0.25">
      <c r="A4636" s="12">
        <v>1</v>
      </c>
      <c r="B4636" s="11" t="str">
        <f t="shared" si="275"/>
        <v>Общий расчет. Анализ даты. Анализ даты. Символические звезды. Красный луань, Красный феникс, Волшебник Любви. Нет</v>
      </c>
      <c r="C4636" s="11" t="str">
        <f>IFERROR(VLOOKUP(I4636,lvl_1[],2,FALSE),"Нет")</f>
        <v>Общий расчет</v>
      </c>
      <c r="D4636" s="11" t="str">
        <f>IFERROR(VLOOKUP(Rule!J4636,lvl_2[],2,FALSE),"Нет")</f>
        <v>Анализ даты</v>
      </c>
      <c r="E4636" s="11" t="str">
        <f>IFERROR(VLOOKUP(Rule!K4636,lvl_3[],2,FALSE),"Нет")</f>
        <v>Анализ даты</v>
      </c>
      <c r="F4636" s="11" t="str">
        <f>IFERROR(INDEX(lvl_4[],MATCH(L4636,lvl_4[ID],0),MATCH(TEXT(K4636,"##0"),lvl_4[#Headers],0)),"Нет")</f>
        <v>Символические звезды</v>
      </c>
      <c r="G4636" s="11" t="str">
        <f>IFERROR(INDEX(lvl_5[],MATCH(M4636,lvl_5[ID],0),MATCH(_xlfn.CONCAT(TEXT(K4636,"##0"),"_",TEXT(L4636,"##0")),lvl_5[#Headers],0)),"Нет")</f>
        <v>Красный луань, Красный феникс, Волшебник Любви</v>
      </c>
      <c r="H4636" s="11" t="str">
        <f>IFERROR(INDEX(lvl_6[],MATCH(N4636,lvl_6[ID],0),MATCH(_xlfn.CONCAT(K4636,"_",L4636,"_",M4636),lvl_6[#Headers],0)),"Нет")</f>
        <v>Нет</v>
      </c>
      <c r="I4636" s="12">
        <v>1</v>
      </c>
      <c r="J4636" s="12">
        <v>4</v>
      </c>
      <c r="K4636" s="12">
        <v>1</v>
      </c>
      <c r="L4636" s="12">
        <v>5</v>
      </c>
      <c r="M4636" s="12">
        <v>10</v>
      </c>
      <c r="N4636" s="12">
        <v>312</v>
      </c>
      <c r="O4636" s="12">
        <f>COUNTIF($P$2:P4636,P4636)</f>
        <v>1</v>
      </c>
      <c r="P4636" s="12" t="str">
        <f t="shared" si="276"/>
        <v>1410510312</v>
      </c>
      <c r="Q4636" s="12" t="str">
        <f t="shared" si="277"/>
        <v>14105103120001</v>
      </c>
      <c r="R4636" s="20" t="s">
        <v>4185</v>
      </c>
      <c r="AI4636" s="12" t="s">
        <v>100</v>
      </c>
      <c r="AK4636" s="12" t="s">
        <v>863</v>
      </c>
      <c r="AP4636" s="12" t="s">
        <v>100</v>
      </c>
      <c r="AR4636" s="12" t="s">
        <v>866</v>
      </c>
      <c r="BN4636" s="12">
        <v>1</v>
      </c>
    </row>
    <row r="4637" spans="1:66" ht="60" x14ac:dyDescent="0.25">
      <c r="A4637" s="12">
        <v>1</v>
      </c>
      <c r="B4637" s="11" t="str">
        <f t="shared" si="275"/>
        <v>Общий расчет. Анализ даты. Анализ даты. Символические звезды. Красный луань, Красный феникс, Волшебник Любви. Нет</v>
      </c>
      <c r="C4637" s="11" t="str">
        <f>IFERROR(VLOOKUP(I4637,lvl_1[],2,FALSE),"Нет")</f>
        <v>Общий расчет</v>
      </c>
      <c r="D4637" s="11" t="str">
        <f>IFERROR(VLOOKUP(Rule!J4637,lvl_2[],2,FALSE),"Нет")</f>
        <v>Анализ даты</v>
      </c>
      <c r="E4637" s="11" t="str">
        <f>IFERROR(VLOOKUP(Rule!K4637,lvl_3[],2,FALSE),"Нет")</f>
        <v>Анализ даты</v>
      </c>
      <c r="F4637" s="11" t="str">
        <f>IFERROR(INDEX(lvl_4[],MATCH(L4637,lvl_4[ID],0),MATCH(TEXT(K4637,"##0"),lvl_4[#Headers],0)),"Нет")</f>
        <v>Символические звезды</v>
      </c>
      <c r="G4637" s="11" t="str">
        <f>IFERROR(INDEX(lvl_5[],MATCH(M4637,lvl_5[ID],0),MATCH(_xlfn.CONCAT(TEXT(K4637,"##0"),"_",TEXT(L4637,"##0")),lvl_5[#Headers],0)),"Нет")</f>
        <v>Красный луань, Красный феникс, Волшебник Любви</v>
      </c>
      <c r="H4637" s="11" t="str">
        <f>IFERROR(INDEX(lvl_6[],MATCH(N4637,lvl_6[ID],0),MATCH(_xlfn.CONCAT(K4637,"_",L4637,"_",M4637),lvl_6[#Headers],0)),"Нет")</f>
        <v>Нет</v>
      </c>
      <c r="I4637" s="12">
        <v>1</v>
      </c>
      <c r="J4637" s="12">
        <v>4</v>
      </c>
      <c r="K4637" s="12">
        <v>1</v>
      </c>
      <c r="L4637" s="12">
        <v>5</v>
      </c>
      <c r="M4637" s="12">
        <v>10</v>
      </c>
      <c r="N4637" s="12">
        <v>313</v>
      </c>
      <c r="O4637" s="12">
        <f>COUNTIF($P$2:P4637,P4637)</f>
        <v>1</v>
      </c>
      <c r="P4637" s="12" t="str">
        <f t="shared" si="276"/>
        <v>1410510313</v>
      </c>
      <c r="Q4637" s="12" t="str">
        <f t="shared" si="277"/>
        <v>14105103130001</v>
      </c>
      <c r="R4637" s="20" t="s">
        <v>4186</v>
      </c>
      <c r="AI4637" s="12" t="s">
        <v>100</v>
      </c>
      <c r="AK4637" s="12" t="s">
        <v>864</v>
      </c>
      <c r="AP4637" s="12" t="s">
        <v>100</v>
      </c>
      <c r="AR4637" s="12" t="s">
        <v>865</v>
      </c>
      <c r="BN4637" s="12">
        <v>1</v>
      </c>
    </row>
    <row r="4638" spans="1:66" ht="60" x14ac:dyDescent="0.25">
      <c r="A4638" s="12">
        <v>1</v>
      </c>
      <c r="B4638" s="11" t="str">
        <f t="shared" si="275"/>
        <v>Общий расчет. Анализ даты. Анализ даты. Символические звезды. Красный луань, Красный феникс, Волшебник Любви. Нет</v>
      </c>
      <c r="C4638" s="11" t="str">
        <f>IFERROR(VLOOKUP(I4638,lvl_1[],2,FALSE),"Нет")</f>
        <v>Общий расчет</v>
      </c>
      <c r="D4638" s="11" t="str">
        <f>IFERROR(VLOOKUP(Rule!J4638,lvl_2[],2,FALSE),"Нет")</f>
        <v>Анализ даты</v>
      </c>
      <c r="E4638" s="11" t="str">
        <f>IFERROR(VLOOKUP(Rule!K4638,lvl_3[],2,FALSE),"Нет")</f>
        <v>Анализ даты</v>
      </c>
      <c r="F4638" s="11" t="str">
        <f>IFERROR(INDEX(lvl_4[],MATCH(L4638,lvl_4[ID],0),MATCH(TEXT(K4638,"##0"),lvl_4[#Headers],0)),"Нет")</f>
        <v>Символические звезды</v>
      </c>
      <c r="G4638" s="11" t="str">
        <f>IFERROR(INDEX(lvl_5[],MATCH(M4638,lvl_5[ID],0),MATCH(_xlfn.CONCAT(TEXT(K4638,"##0"),"_",TEXT(L4638,"##0")),lvl_5[#Headers],0)),"Нет")</f>
        <v>Красный луань, Красный феникс, Волшебник Любви</v>
      </c>
      <c r="H4638" s="11" t="str">
        <f>IFERROR(INDEX(lvl_6[],MATCH(N4638,lvl_6[ID],0),MATCH(_xlfn.CONCAT(K4638,"_",L4638,"_",M4638),lvl_6[#Headers],0)),"Нет")</f>
        <v>Нет</v>
      </c>
      <c r="I4638" s="12">
        <v>1</v>
      </c>
      <c r="J4638" s="12">
        <v>4</v>
      </c>
      <c r="K4638" s="12">
        <v>1</v>
      </c>
      <c r="L4638" s="12">
        <v>5</v>
      </c>
      <c r="M4638" s="12">
        <v>10</v>
      </c>
      <c r="N4638" s="12">
        <v>314</v>
      </c>
      <c r="O4638" s="12">
        <f>COUNTIF($P$2:P4638,P4638)</f>
        <v>1</v>
      </c>
      <c r="P4638" s="12" t="str">
        <f t="shared" si="276"/>
        <v>1410510314</v>
      </c>
      <c r="Q4638" s="12" t="str">
        <f t="shared" si="277"/>
        <v>14105103140001</v>
      </c>
      <c r="R4638" s="20" t="s">
        <v>4187</v>
      </c>
      <c r="AI4638" s="12" t="s">
        <v>100</v>
      </c>
      <c r="AK4638" s="12" t="s">
        <v>865</v>
      </c>
      <c r="AP4638" s="12" t="s">
        <v>100</v>
      </c>
      <c r="AR4638" s="12" t="s">
        <v>864</v>
      </c>
      <c r="BN4638" s="12">
        <v>1</v>
      </c>
    </row>
    <row r="4639" spans="1:66" ht="60" x14ac:dyDescent="0.25">
      <c r="A4639" s="12">
        <v>1</v>
      </c>
      <c r="B4639" s="11" t="str">
        <f t="shared" si="275"/>
        <v>Общий расчет. Анализ даты. Анализ даты. Символические звезды. Красный луань, Красный феникс, Волшебник Любви. Нет</v>
      </c>
      <c r="C4639" s="11" t="str">
        <f>IFERROR(VLOOKUP(I4639,lvl_1[],2,FALSE),"Нет")</f>
        <v>Общий расчет</v>
      </c>
      <c r="D4639" s="11" t="str">
        <f>IFERROR(VLOOKUP(Rule!J4639,lvl_2[],2,FALSE),"Нет")</f>
        <v>Анализ даты</v>
      </c>
      <c r="E4639" s="11" t="str">
        <f>IFERROR(VLOOKUP(Rule!K4639,lvl_3[],2,FALSE),"Нет")</f>
        <v>Анализ даты</v>
      </c>
      <c r="F4639" s="11" t="str">
        <f>IFERROR(INDEX(lvl_4[],MATCH(L4639,lvl_4[ID],0),MATCH(TEXT(K4639,"##0"),lvl_4[#Headers],0)),"Нет")</f>
        <v>Символические звезды</v>
      </c>
      <c r="G4639" s="11" t="str">
        <f>IFERROR(INDEX(lvl_5[],MATCH(M4639,lvl_5[ID],0),MATCH(_xlfn.CONCAT(TEXT(K4639,"##0"),"_",TEXT(L4639,"##0")),lvl_5[#Headers],0)),"Нет")</f>
        <v>Красный луань, Красный феникс, Волшебник Любви</v>
      </c>
      <c r="H4639" s="11" t="str">
        <f>IFERROR(INDEX(lvl_6[],MATCH(N4639,lvl_6[ID],0),MATCH(_xlfn.CONCAT(K4639,"_",L4639,"_",M4639),lvl_6[#Headers],0)),"Нет")</f>
        <v>Нет</v>
      </c>
      <c r="I4639" s="12">
        <v>1</v>
      </c>
      <c r="J4639" s="12">
        <v>4</v>
      </c>
      <c r="K4639" s="12">
        <v>1</v>
      </c>
      <c r="L4639" s="12">
        <v>5</v>
      </c>
      <c r="M4639" s="12">
        <v>10</v>
      </c>
      <c r="N4639" s="12">
        <v>315</v>
      </c>
      <c r="O4639" s="12">
        <f>COUNTIF($P$2:P4639,P4639)</f>
        <v>1</v>
      </c>
      <c r="P4639" s="12" t="str">
        <f t="shared" si="276"/>
        <v>1410510315</v>
      </c>
      <c r="Q4639" s="12" t="str">
        <f t="shared" si="277"/>
        <v>14105103150001</v>
      </c>
      <c r="R4639" s="20" t="s">
        <v>4188</v>
      </c>
      <c r="AI4639" s="12" t="s">
        <v>100</v>
      </c>
      <c r="AK4639" s="12" t="s">
        <v>866</v>
      </c>
      <c r="AP4639" s="12" t="s">
        <v>100</v>
      </c>
      <c r="AR4639" s="12" t="s">
        <v>863</v>
      </c>
      <c r="BN4639" s="12">
        <v>1</v>
      </c>
    </row>
    <row r="4640" spans="1:66" ht="60" x14ac:dyDescent="0.25">
      <c r="A4640" s="12">
        <v>1</v>
      </c>
      <c r="B4640" s="11" t="str">
        <f t="shared" si="275"/>
        <v>Общий расчет. Анализ даты. Анализ даты. Символические звезды. Красный луань, Красный феникс, Волшебник Любви. Нет</v>
      </c>
      <c r="C4640" s="11" t="str">
        <f>IFERROR(VLOOKUP(I4640,lvl_1[],2,FALSE),"Нет")</f>
        <v>Общий расчет</v>
      </c>
      <c r="D4640" s="11" t="str">
        <f>IFERROR(VLOOKUP(Rule!J4640,lvl_2[],2,FALSE),"Нет")</f>
        <v>Анализ даты</v>
      </c>
      <c r="E4640" s="11" t="str">
        <f>IFERROR(VLOOKUP(Rule!K4640,lvl_3[],2,FALSE),"Нет")</f>
        <v>Анализ даты</v>
      </c>
      <c r="F4640" s="11" t="str">
        <f>IFERROR(INDEX(lvl_4[],MATCH(L4640,lvl_4[ID],0),MATCH(TEXT(K4640,"##0"),lvl_4[#Headers],0)),"Нет")</f>
        <v>Символические звезды</v>
      </c>
      <c r="G4640" s="11" t="str">
        <f>IFERROR(INDEX(lvl_5[],MATCH(M4640,lvl_5[ID],0),MATCH(_xlfn.CONCAT(TEXT(K4640,"##0"),"_",TEXT(L4640,"##0")),lvl_5[#Headers],0)),"Нет")</f>
        <v>Красный луань, Красный феникс, Волшебник Любви</v>
      </c>
      <c r="H4640" s="11" t="str">
        <f>IFERROR(INDEX(lvl_6[],MATCH(N4640,lvl_6[ID],0),MATCH(_xlfn.CONCAT(K4640,"_",L4640,"_",M4640),lvl_6[#Headers],0)),"Нет")</f>
        <v>Нет</v>
      </c>
      <c r="I4640" s="12">
        <v>1</v>
      </c>
      <c r="J4640" s="12">
        <v>4</v>
      </c>
      <c r="K4640" s="12">
        <v>1</v>
      </c>
      <c r="L4640" s="12">
        <v>5</v>
      </c>
      <c r="M4640" s="12">
        <v>10</v>
      </c>
      <c r="N4640" s="12">
        <v>316</v>
      </c>
      <c r="O4640" s="12">
        <f>COUNTIF($P$2:P4640,P4640)</f>
        <v>1</v>
      </c>
      <c r="P4640" s="12" t="str">
        <f t="shared" si="276"/>
        <v>1410510316</v>
      </c>
      <c r="Q4640" s="12" t="str">
        <f t="shared" si="277"/>
        <v>14105103160001</v>
      </c>
      <c r="R4640" s="20" t="s">
        <v>4189</v>
      </c>
      <c r="AI4640" s="12" t="s">
        <v>100</v>
      </c>
      <c r="AK4640" s="12" t="s">
        <v>867</v>
      </c>
      <c r="AP4640" s="12" t="s">
        <v>100</v>
      </c>
      <c r="AR4640" s="12" t="s">
        <v>862</v>
      </c>
      <c r="BN4640" s="12">
        <v>1</v>
      </c>
    </row>
    <row r="4641" spans="1:66" ht="60" x14ac:dyDescent="0.25">
      <c r="A4641" s="12">
        <v>1</v>
      </c>
      <c r="B4641" s="11" t="str">
        <f t="shared" si="275"/>
        <v>Общий расчет. Анализ даты. Анализ даты. Символические звезды. Красный луань, Красный феникс, Волшебник Любви. Нет</v>
      </c>
      <c r="C4641" s="11" t="str">
        <f>IFERROR(VLOOKUP(I4641,lvl_1[],2,FALSE),"Нет")</f>
        <v>Общий расчет</v>
      </c>
      <c r="D4641" s="11" t="str">
        <f>IFERROR(VLOOKUP(Rule!J4641,lvl_2[],2,FALSE),"Нет")</f>
        <v>Анализ даты</v>
      </c>
      <c r="E4641" s="11" t="str">
        <f>IFERROR(VLOOKUP(Rule!K4641,lvl_3[],2,FALSE),"Нет")</f>
        <v>Анализ даты</v>
      </c>
      <c r="F4641" s="11" t="str">
        <f>IFERROR(INDEX(lvl_4[],MATCH(L4641,lvl_4[ID],0),MATCH(TEXT(K4641,"##0"),lvl_4[#Headers],0)),"Нет")</f>
        <v>Символические звезды</v>
      </c>
      <c r="G4641" s="11" t="str">
        <f>IFERROR(INDEX(lvl_5[],MATCH(M4641,lvl_5[ID],0),MATCH(_xlfn.CONCAT(TEXT(K4641,"##0"),"_",TEXT(L4641,"##0")),lvl_5[#Headers],0)),"Нет")</f>
        <v>Красный луань, Красный феникс, Волшебник Любви</v>
      </c>
      <c r="H4641" s="11" t="str">
        <f>IFERROR(INDEX(lvl_6[],MATCH(N4641,lvl_6[ID],0),MATCH(_xlfn.CONCAT(K4641,"_",L4641,"_",M4641),lvl_6[#Headers],0)),"Нет")</f>
        <v>Нет</v>
      </c>
      <c r="I4641" s="12">
        <v>1</v>
      </c>
      <c r="J4641" s="12">
        <v>4</v>
      </c>
      <c r="K4641" s="12">
        <v>1</v>
      </c>
      <c r="L4641" s="12">
        <v>5</v>
      </c>
      <c r="M4641" s="12">
        <v>10</v>
      </c>
      <c r="N4641" s="12">
        <v>317</v>
      </c>
      <c r="O4641" s="12">
        <f>COUNTIF($P$2:P4641,P4641)</f>
        <v>1</v>
      </c>
      <c r="P4641" s="12" t="str">
        <f t="shared" si="276"/>
        <v>1410510317</v>
      </c>
      <c r="Q4641" s="12" t="str">
        <f t="shared" si="277"/>
        <v>14105103170001</v>
      </c>
      <c r="R4641" s="20" t="s">
        <v>4190</v>
      </c>
      <c r="AI4641" s="12" t="s">
        <v>100</v>
      </c>
      <c r="AK4641" s="12" t="s">
        <v>868</v>
      </c>
      <c r="AP4641" s="12" t="s">
        <v>100</v>
      </c>
      <c r="AR4641" s="12" t="s">
        <v>867</v>
      </c>
      <c r="BN4641" s="12">
        <v>1</v>
      </c>
    </row>
    <row r="4642" spans="1:66" ht="60" x14ac:dyDescent="0.25">
      <c r="A4642" s="12">
        <v>1</v>
      </c>
      <c r="B4642" s="11" t="str">
        <f t="shared" si="275"/>
        <v>Общий расчет. Анализ даты. Анализ даты. Символические звезды. Одинокая планета, Приют одиночества (для Женщин). Нет</v>
      </c>
      <c r="C4642" s="11" t="str">
        <f>IFERROR(VLOOKUP(I4642,lvl_1[],2,FALSE),"Нет")</f>
        <v>Общий расчет</v>
      </c>
      <c r="D4642" s="11" t="str">
        <f>IFERROR(VLOOKUP(Rule!J4642,lvl_2[],2,FALSE),"Нет")</f>
        <v>Анализ даты</v>
      </c>
      <c r="E4642" s="11" t="str">
        <f>IFERROR(VLOOKUP(Rule!K4642,lvl_3[],2,FALSE),"Нет")</f>
        <v>Анализ даты</v>
      </c>
      <c r="F4642" s="11" t="str">
        <f>IFERROR(INDEX(lvl_4[],MATCH(L4642,lvl_4[ID],0),MATCH(TEXT(K4642,"##0"),lvl_4[#Headers],0)),"Нет")</f>
        <v>Символические звезды</v>
      </c>
      <c r="G4642" s="11" t="str">
        <f>IFERROR(INDEX(lvl_5[],MATCH(M4642,lvl_5[ID],0),MATCH(_xlfn.CONCAT(TEXT(K4642,"##0"),"_",TEXT(L4642,"##0")),lvl_5[#Headers],0)),"Нет")</f>
        <v>Одинокая планета, Приют одиночества (для Женщин)</v>
      </c>
      <c r="H4642" s="11" t="str">
        <f>IFERROR(INDEX(lvl_6[],MATCH(N4642,lvl_6[ID],0),MATCH(_xlfn.CONCAT(K4642,"_",L4642,"_",M4642),lvl_6[#Headers],0)),"Нет")</f>
        <v>Нет</v>
      </c>
      <c r="I4642" s="12">
        <v>1</v>
      </c>
      <c r="J4642" s="12">
        <v>4</v>
      </c>
      <c r="K4642" s="12">
        <v>1</v>
      </c>
      <c r="L4642" s="12">
        <v>5</v>
      </c>
      <c r="M4642" s="12">
        <v>11</v>
      </c>
      <c r="N4642" s="12">
        <v>318</v>
      </c>
      <c r="O4642" s="12">
        <f>COUNTIF($P$2:P4642,P4642)</f>
        <v>1</v>
      </c>
      <c r="P4642" s="12" t="str">
        <f t="shared" si="276"/>
        <v>1410511318</v>
      </c>
      <c r="Q4642" s="12" t="str">
        <f t="shared" si="277"/>
        <v>14105113180001</v>
      </c>
      <c r="R4642" s="20" t="s">
        <v>4191</v>
      </c>
      <c r="AI4642" s="12" t="s">
        <v>100</v>
      </c>
      <c r="AK4642" s="12" t="s">
        <v>869</v>
      </c>
      <c r="AP4642" s="12" t="s">
        <v>100</v>
      </c>
      <c r="AR4642" s="12" t="s">
        <v>867</v>
      </c>
      <c r="BN4642" s="12">
        <v>1</v>
      </c>
    </row>
    <row r="4643" spans="1:66" ht="60" x14ac:dyDescent="0.25">
      <c r="A4643" s="12">
        <v>1</v>
      </c>
      <c r="B4643" s="11" t="str">
        <f t="shared" si="275"/>
        <v>Общий расчет. Анализ даты. Анализ даты. Символические звезды. Одинокая планета, Приют одиночества (для Женщин). Нет</v>
      </c>
      <c r="C4643" s="11" t="str">
        <f>IFERROR(VLOOKUP(I4643,lvl_1[],2,FALSE),"Нет")</f>
        <v>Общий расчет</v>
      </c>
      <c r="D4643" s="11" t="str">
        <f>IFERROR(VLOOKUP(Rule!J4643,lvl_2[],2,FALSE),"Нет")</f>
        <v>Анализ даты</v>
      </c>
      <c r="E4643" s="11" t="str">
        <f>IFERROR(VLOOKUP(Rule!K4643,lvl_3[],2,FALSE),"Нет")</f>
        <v>Анализ даты</v>
      </c>
      <c r="F4643" s="11" t="str">
        <f>IFERROR(INDEX(lvl_4[],MATCH(L4643,lvl_4[ID],0),MATCH(TEXT(K4643,"##0"),lvl_4[#Headers],0)),"Нет")</f>
        <v>Символические звезды</v>
      </c>
      <c r="G4643" s="11" t="str">
        <f>IFERROR(INDEX(lvl_5[],MATCH(M4643,lvl_5[ID],0),MATCH(_xlfn.CONCAT(TEXT(K4643,"##0"),"_",TEXT(L4643,"##0")),lvl_5[#Headers],0)),"Нет")</f>
        <v>Одинокая планета, Приют одиночества (для Женщин)</v>
      </c>
      <c r="H4643" s="11" t="str">
        <f>IFERROR(INDEX(lvl_6[],MATCH(N4643,lvl_6[ID],0),MATCH(_xlfn.CONCAT(K4643,"_",L4643,"_",M4643),lvl_6[#Headers],0)),"Нет")</f>
        <v>Нет</v>
      </c>
      <c r="I4643" s="12">
        <v>1</v>
      </c>
      <c r="J4643" s="12">
        <v>4</v>
      </c>
      <c r="K4643" s="12">
        <v>1</v>
      </c>
      <c r="L4643" s="12">
        <v>5</v>
      </c>
      <c r="M4643" s="12">
        <v>11</v>
      </c>
      <c r="N4643" s="12">
        <v>319</v>
      </c>
      <c r="O4643" s="12">
        <f>COUNTIF($P$2:P4643,P4643)</f>
        <v>1</v>
      </c>
      <c r="P4643" s="12" t="str">
        <f t="shared" si="276"/>
        <v>1410511319</v>
      </c>
      <c r="Q4643" s="12" t="str">
        <f t="shared" si="277"/>
        <v>14105113190001</v>
      </c>
      <c r="R4643" s="20" t="s">
        <v>4192</v>
      </c>
      <c r="AI4643" s="12" t="s">
        <v>100</v>
      </c>
      <c r="AK4643" s="12" t="s">
        <v>870</v>
      </c>
      <c r="AP4643" s="12" t="s">
        <v>100</v>
      </c>
      <c r="AR4643" s="12" t="s">
        <v>867</v>
      </c>
      <c r="BN4643" s="12">
        <v>1</v>
      </c>
    </row>
    <row r="4644" spans="1:66" ht="60" x14ac:dyDescent="0.25">
      <c r="A4644" s="12">
        <v>1</v>
      </c>
      <c r="B4644" s="11" t="str">
        <f t="shared" si="275"/>
        <v>Общий расчет. Анализ даты. Анализ даты. Символические звезды. Одинокая планета, Приют одиночества (для Женщин). Нет</v>
      </c>
      <c r="C4644" s="11" t="str">
        <f>IFERROR(VLOOKUP(I4644,lvl_1[],2,FALSE),"Нет")</f>
        <v>Общий расчет</v>
      </c>
      <c r="D4644" s="11" t="str">
        <f>IFERROR(VLOOKUP(Rule!J4644,lvl_2[],2,FALSE),"Нет")</f>
        <v>Анализ даты</v>
      </c>
      <c r="E4644" s="11" t="str">
        <f>IFERROR(VLOOKUP(Rule!K4644,lvl_3[],2,FALSE),"Нет")</f>
        <v>Анализ даты</v>
      </c>
      <c r="F4644" s="11" t="str">
        <f>IFERROR(INDEX(lvl_4[],MATCH(L4644,lvl_4[ID],0),MATCH(TEXT(K4644,"##0"),lvl_4[#Headers],0)),"Нет")</f>
        <v>Символические звезды</v>
      </c>
      <c r="G4644" s="11" t="str">
        <f>IFERROR(INDEX(lvl_5[],MATCH(M4644,lvl_5[ID],0),MATCH(_xlfn.CONCAT(TEXT(K4644,"##0"),"_",TEXT(L4644,"##0")),lvl_5[#Headers],0)),"Нет")</f>
        <v>Одинокая планета, Приют одиночества (для Женщин)</v>
      </c>
      <c r="H4644" s="11" t="str">
        <f>IFERROR(INDEX(lvl_6[],MATCH(N4644,lvl_6[ID],0),MATCH(_xlfn.CONCAT(K4644,"_",L4644,"_",M4644),lvl_6[#Headers],0)),"Нет")</f>
        <v>Нет</v>
      </c>
      <c r="I4644" s="12">
        <v>1</v>
      </c>
      <c r="J4644" s="12">
        <v>4</v>
      </c>
      <c r="K4644" s="12">
        <v>1</v>
      </c>
      <c r="L4644" s="12">
        <v>5</v>
      </c>
      <c r="M4644" s="12">
        <v>11</v>
      </c>
      <c r="N4644" s="12">
        <v>320</v>
      </c>
      <c r="O4644" s="12">
        <f>COUNTIF($P$2:P4644,P4644)</f>
        <v>1</v>
      </c>
      <c r="P4644" s="12" t="str">
        <f t="shared" si="276"/>
        <v>1410511320</v>
      </c>
      <c r="Q4644" s="12" t="str">
        <f t="shared" si="277"/>
        <v>14105113200001</v>
      </c>
      <c r="R4644" s="20" t="s">
        <v>4193</v>
      </c>
      <c r="AI4644" s="12" t="s">
        <v>100</v>
      </c>
      <c r="AK4644" s="12" t="s">
        <v>859</v>
      </c>
      <c r="AP4644" s="12" t="s">
        <v>100</v>
      </c>
      <c r="AR4644" s="12" t="s">
        <v>870</v>
      </c>
      <c r="BN4644" s="12">
        <v>1</v>
      </c>
    </row>
    <row r="4645" spans="1:66" ht="60" x14ac:dyDescent="0.25">
      <c r="A4645" s="12">
        <v>1</v>
      </c>
      <c r="B4645" s="11" t="str">
        <f t="shared" ref="B4645:B4708" si="278">_xlfn.CONCAT(C4645,". ", D4645,". ", E4645,". ", F4645,". ", G4645,". ", H4645)</f>
        <v>Общий расчет. Анализ даты. Анализ даты. Символические звезды. Одинокая планета, Приют одиночества (для Женщин). Нет</v>
      </c>
      <c r="C4645" s="11" t="str">
        <f>IFERROR(VLOOKUP(I4645,lvl_1[],2,FALSE),"Нет")</f>
        <v>Общий расчет</v>
      </c>
      <c r="D4645" s="11" t="str">
        <f>IFERROR(VLOOKUP(Rule!J4645,lvl_2[],2,FALSE),"Нет")</f>
        <v>Анализ даты</v>
      </c>
      <c r="E4645" s="11" t="str">
        <f>IFERROR(VLOOKUP(Rule!K4645,lvl_3[],2,FALSE),"Нет")</f>
        <v>Анализ даты</v>
      </c>
      <c r="F4645" s="11" t="str">
        <f>IFERROR(INDEX(lvl_4[],MATCH(L4645,lvl_4[ID],0),MATCH(TEXT(K4645,"##0"),lvl_4[#Headers],0)),"Нет")</f>
        <v>Символические звезды</v>
      </c>
      <c r="G4645" s="11" t="str">
        <f>IFERROR(INDEX(lvl_5[],MATCH(M4645,lvl_5[ID],0),MATCH(_xlfn.CONCAT(TEXT(K4645,"##0"),"_",TEXT(L4645,"##0")),lvl_5[#Headers],0)),"Нет")</f>
        <v>Одинокая планета, Приют одиночества (для Женщин)</v>
      </c>
      <c r="H4645" s="11" t="str">
        <f>IFERROR(INDEX(lvl_6[],MATCH(N4645,lvl_6[ID],0),MATCH(_xlfn.CONCAT(K4645,"_",L4645,"_",M4645),lvl_6[#Headers],0)),"Нет")</f>
        <v>Нет</v>
      </c>
      <c r="I4645" s="12">
        <v>1</v>
      </c>
      <c r="J4645" s="12">
        <v>4</v>
      </c>
      <c r="K4645" s="12">
        <v>1</v>
      </c>
      <c r="L4645" s="12">
        <v>5</v>
      </c>
      <c r="M4645" s="12">
        <v>11</v>
      </c>
      <c r="N4645" s="12">
        <v>321</v>
      </c>
      <c r="O4645" s="12">
        <f>COUNTIF($P$2:P4645,P4645)</f>
        <v>1</v>
      </c>
      <c r="P4645" s="12" t="str">
        <f t="shared" ref="P4645:P4708" si="279">_xlfn.CONCAT(I4645,
J4645,
K4645,
IF(LEN(L4645)=1,_xlfn.CONCAT(0,L4645),L4645),
IF(LEN(M4645)=1,_xlfn.CONCAT(0,M4645),M4645),
IF(LEN(N4645)=1,_xlfn.CONCAT(0,N4645),N4645))</f>
        <v>1410511321</v>
      </c>
      <c r="Q4645" s="12" t="str">
        <f t="shared" ref="Q4645:Q4708" si="280">_xlfn.CONCAT(I4645,
J4645,
K4645,
IF(LEN(L4645)=1,_xlfn.CONCAT(0,L4645),L4645),
IF(LEN(M4645)=1,_xlfn.CONCAT(0,M4645),M4645),
IF(LEN(N4645)=1,_xlfn.CONCAT(0,N4645),N4645),
IF(LEN(O4645)=1,_xlfn.CONCAT("000",O4645),IF(LEN(O4645)=2,_xlfn.CONCAT("00",O4645),IF(LEN(O4645)=3,_xlfn.CONCAT(0,O4645),O4645))))</f>
        <v>14105113210001</v>
      </c>
      <c r="R4645" s="20" t="s">
        <v>4194</v>
      </c>
      <c r="AI4645" s="12" t="s">
        <v>100</v>
      </c>
      <c r="AK4645" s="12" t="s">
        <v>860</v>
      </c>
      <c r="AP4645" s="12" t="s">
        <v>100</v>
      </c>
      <c r="AR4645" s="12" t="s">
        <v>870</v>
      </c>
      <c r="BN4645" s="12">
        <v>1</v>
      </c>
    </row>
    <row r="4646" spans="1:66" ht="60" x14ac:dyDescent="0.25">
      <c r="A4646" s="12">
        <v>1</v>
      </c>
      <c r="B4646" s="11" t="str">
        <f t="shared" si="278"/>
        <v>Общий расчет. Анализ даты. Анализ даты. Символические звезды. Одинокая планета, Приют одиночества (для Женщин). Нет</v>
      </c>
      <c r="C4646" s="11" t="str">
        <f>IFERROR(VLOOKUP(I4646,lvl_1[],2,FALSE),"Нет")</f>
        <v>Общий расчет</v>
      </c>
      <c r="D4646" s="11" t="str">
        <f>IFERROR(VLOOKUP(Rule!J4646,lvl_2[],2,FALSE),"Нет")</f>
        <v>Анализ даты</v>
      </c>
      <c r="E4646" s="11" t="str">
        <f>IFERROR(VLOOKUP(Rule!K4646,lvl_3[],2,FALSE),"Нет")</f>
        <v>Анализ даты</v>
      </c>
      <c r="F4646" s="11" t="str">
        <f>IFERROR(INDEX(lvl_4[],MATCH(L4646,lvl_4[ID],0),MATCH(TEXT(K4646,"##0"),lvl_4[#Headers],0)),"Нет")</f>
        <v>Символические звезды</v>
      </c>
      <c r="G4646" s="11" t="str">
        <f>IFERROR(INDEX(lvl_5[],MATCH(M4646,lvl_5[ID],0),MATCH(_xlfn.CONCAT(TEXT(K4646,"##0"),"_",TEXT(L4646,"##0")),lvl_5[#Headers],0)),"Нет")</f>
        <v>Одинокая планета, Приют одиночества (для Женщин)</v>
      </c>
      <c r="H4646" s="11" t="str">
        <f>IFERROR(INDEX(lvl_6[],MATCH(N4646,lvl_6[ID],0),MATCH(_xlfn.CONCAT(K4646,"_",L4646,"_",M4646),lvl_6[#Headers],0)),"Нет")</f>
        <v>Нет</v>
      </c>
      <c r="I4646" s="12">
        <v>1</v>
      </c>
      <c r="J4646" s="12">
        <v>4</v>
      </c>
      <c r="K4646" s="12">
        <v>1</v>
      </c>
      <c r="L4646" s="12">
        <v>5</v>
      </c>
      <c r="M4646" s="12">
        <v>11</v>
      </c>
      <c r="N4646" s="12">
        <v>322</v>
      </c>
      <c r="O4646" s="12">
        <f>COUNTIF($P$2:P4646,P4646)</f>
        <v>1</v>
      </c>
      <c r="P4646" s="12" t="str">
        <f t="shared" si="279"/>
        <v>1410511322</v>
      </c>
      <c r="Q4646" s="12" t="str">
        <f t="shared" si="280"/>
        <v>14105113220001</v>
      </c>
      <c r="R4646" s="20" t="s">
        <v>4195</v>
      </c>
      <c r="AI4646" s="12" t="s">
        <v>100</v>
      </c>
      <c r="AK4646" s="12" t="s">
        <v>861</v>
      </c>
      <c r="AP4646" s="12" t="s">
        <v>100</v>
      </c>
      <c r="AR4646" s="12" t="s">
        <v>870</v>
      </c>
      <c r="BN4646" s="12">
        <v>1</v>
      </c>
    </row>
    <row r="4647" spans="1:66" ht="60" x14ac:dyDescent="0.25">
      <c r="A4647" s="12">
        <v>1</v>
      </c>
      <c r="B4647" s="11" t="str">
        <f t="shared" si="278"/>
        <v>Общий расчет. Анализ даты. Анализ даты. Символические звезды. Одинокая планета, Приют одиночества (для Женщин). Нет</v>
      </c>
      <c r="C4647" s="11" t="str">
        <f>IFERROR(VLOOKUP(I4647,lvl_1[],2,FALSE),"Нет")</f>
        <v>Общий расчет</v>
      </c>
      <c r="D4647" s="11" t="str">
        <f>IFERROR(VLOOKUP(Rule!J4647,lvl_2[],2,FALSE),"Нет")</f>
        <v>Анализ даты</v>
      </c>
      <c r="E4647" s="11" t="str">
        <f>IFERROR(VLOOKUP(Rule!K4647,lvl_3[],2,FALSE),"Нет")</f>
        <v>Анализ даты</v>
      </c>
      <c r="F4647" s="11" t="str">
        <f>IFERROR(INDEX(lvl_4[],MATCH(L4647,lvl_4[ID],0),MATCH(TEXT(K4647,"##0"),lvl_4[#Headers],0)),"Нет")</f>
        <v>Символические звезды</v>
      </c>
      <c r="G4647" s="11" t="str">
        <f>IFERROR(INDEX(lvl_5[],MATCH(M4647,lvl_5[ID],0),MATCH(_xlfn.CONCAT(TEXT(K4647,"##0"),"_",TEXT(L4647,"##0")),lvl_5[#Headers],0)),"Нет")</f>
        <v>Одинокая планета, Приют одиночества (для Женщин)</v>
      </c>
      <c r="H4647" s="11" t="str">
        <f>IFERROR(INDEX(lvl_6[],MATCH(N4647,lvl_6[ID],0),MATCH(_xlfn.CONCAT(K4647,"_",L4647,"_",M4647),lvl_6[#Headers],0)),"Нет")</f>
        <v>Нет</v>
      </c>
      <c r="I4647" s="12">
        <v>1</v>
      </c>
      <c r="J4647" s="12">
        <v>4</v>
      </c>
      <c r="K4647" s="12">
        <v>1</v>
      </c>
      <c r="L4647" s="12">
        <v>5</v>
      </c>
      <c r="M4647" s="12">
        <v>11</v>
      </c>
      <c r="N4647" s="12">
        <v>323</v>
      </c>
      <c r="O4647" s="12">
        <f>COUNTIF($P$2:P4647,P4647)</f>
        <v>1</v>
      </c>
      <c r="P4647" s="12" t="str">
        <f t="shared" si="279"/>
        <v>1410511323</v>
      </c>
      <c r="Q4647" s="12" t="str">
        <f t="shared" si="280"/>
        <v>14105113230001</v>
      </c>
      <c r="R4647" s="20" t="s">
        <v>4196</v>
      </c>
      <c r="AI4647" s="12" t="s">
        <v>100</v>
      </c>
      <c r="AK4647" s="12" t="s">
        <v>862</v>
      </c>
      <c r="AP4647" s="12" t="s">
        <v>100</v>
      </c>
      <c r="AR4647" s="12" t="s">
        <v>861</v>
      </c>
      <c r="BN4647" s="12">
        <v>1</v>
      </c>
    </row>
    <row r="4648" spans="1:66" ht="60" x14ac:dyDescent="0.25">
      <c r="A4648" s="12">
        <v>1</v>
      </c>
      <c r="B4648" s="11" t="str">
        <f t="shared" si="278"/>
        <v>Общий расчет. Анализ даты. Анализ даты. Символические звезды. Одинокая планета, Приют одиночества (для Женщин). Нет</v>
      </c>
      <c r="C4648" s="11" t="str">
        <f>IFERROR(VLOOKUP(I4648,lvl_1[],2,FALSE),"Нет")</f>
        <v>Общий расчет</v>
      </c>
      <c r="D4648" s="11" t="str">
        <f>IFERROR(VLOOKUP(Rule!J4648,lvl_2[],2,FALSE),"Нет")</f>
        <v>Анализ даты</v>
      </c>
      <c r="E4648" s="11" t="str">
        <f>IFERROR(VLOOKUP(Rule!K4648,lvl_3[],2,FALSE),"Нет")</f>
        <v>Анализ даты</v>
      </c>
      <c r="F4648" s="11" t="str">
        <f>IFERROR(INDEX(lvl_4[],MATCH(L4648,lvl_4[ID],0),MATCH(TEXT(K4648,"##0"),lvl_4[#Headers],0)),"Нет")</f>
        <v>Символические звезды</v>
      </c>
      <c r="G4648" s="11" t="str">
        <f>IFERROR(INDEX(lvl_5[],MATCH(M4648,lvl_5[ID],0),MATCH(_xlfn.CONCAT(TEXT(K4648,"##0"),"_",TEXT(L4648,"##0")),lvl_5[#Headers],0)),"Нет")</f>
        <v>Одинокая планета, Приют одиночества (для Женщин)</v>
      </c>
      <c r="H4648" s="11" t="str">
        <f>IFERROR(INDEX(lvl_6[],MATCH(N4648,lvl_6[ID],0),MATCH(_xlfn.CONCAT(K4648,"_",L4648,"_",M4648),lvl_6[#Headers],0)),"Нет")</f>
        <v>Нет</v>
      </c>
      <c r="I4648" s="12">
        <v>1</v>
      </c>
      <c r="J4648" s="12">
        <v>4</v>
      </c>
      <c r="K4648" s="12">
        <v>1</v>
      </c>
      <c r="L4648" s="12">
        <v>5</v>
      </c>
      <c r="M4648" s="12">
        <v>11</v>
      </c>
      <c r="N4648" s="12">
        <v>324</v>
      </c>
      <c r="O4648" s="12">
        <f>COUNTIF($P$2:P4648,P4648)</f>
        <v>1</v>
      </c>
      <c r="P4648" s="12" t="str">
        <f t="shared" si="279"/>
        <v>1410511324</v>
      </c>
      <c r="Q4648" s="12" t="str">
        <f t="shared" si="280"/>
        <v>14105113240001</v>
      </c>
      <c r="R4648" s="20" t="s">
        <v>4197</v>
      </c>
      <c r="AI4648" s="12" t="s">
        <v>100</v>
      </c>
      <c r="AK4648" s="12" t="s">
        <v>863</v>
      </c>
      <c r="AP4648" s="12" t="s">
        <v>100</v>
      </c>
      <c r="AR4648" s="12" t="s">
        <v>861</v>
      </c>
      <c r="BN4648" s="12">
        <v>1</v>
      </c>
    </row>
    <row r="4649" spans="1:66" ht="60" x14ac:dyDescent="0.25">
      <c r="A4649" s="12">
        <v>1</v>
      </c>
      <c r="B4649" s="11" t="str">
        <f t="shared" si="278"/>
        <v>Общий расчет. Анализ даты. Анализ даты. Символические звезды. Одинокая планета, Приют одиночества (для Женщин). Нет</v>
      </c>
      <c r="C4649" s="11" t="str">
        <f>IFERROR(VLOOKUP(I4649,lvl_1[],2,FALSE),"Нет")</f>
        <v>Общий расчет</v>
      </c>
      <c r="D4649" s="11" t="str">
        <f>IFERROR(VLOOKUP(Rule!J4649,lvl_2[],2,FALSE),"Нет")</f>
        <v>Анализ даты</v>
      </c>
      <c r="E4649" s="11" t="str">
        <f>IFERROR(VLOOKUP(Rule!K4649,lvl_3[],2,FALSE),"Нет")</f>
        <v>Анализ даты</v>
      </c>
      <c r="F4649" s="11" t="str">
        <f>IFERROR(INDEX(lvl_4[],MATCH(L4649,lvl_4[ID],0),MATCH(TEXT(K4649,"##0"),lvl_4[#Headers],0)),"Нет")</f>
        <v>Символические звезды</v>
      </c>
      <c r="G4649" s="11" t="str">
        <f>IFERROR(INDEX(lvl_5[],MATCH(M4649,lvl_5[ID],0),MATCH(_xlfn.CONCAT(TEXT(K4649,"##0"),"_",TEXT(L4649,"##0")),lvl_5[#Headers],0)),"Нет")</f>
        <v>Одинокая планета, Приют одиночества (для Женщин)</v>
      </c>
      <c r="H4649" s="11" t="str">
        <f>IFERROR(INDEX(lvl_6[],MATCH(N4649,lvl_6[ID],0),MATCH(_xlfn.CONCAT(K4649,"_",L4649,"_",M4649),lvl_6[#Headers],0)),"Нет")</f>
        <v>Нет</v>
      </c>
      <c r="I4649" s="12">
        <v>1</v>
      </c>
      <c r="J4649" s="12">
        <v>4</v>
      </c>
      <c r="K4649" s="12">
        <v>1</v>
      </c>
      <c r="L4649" s="12">
        <v>5</v>
      </c>
      <c r="M4649" s="12">
        <v>11</v>
      </c>
      <c r="N4649" s="12">
        <v>325</v>
      </c>
      <c r="O4649" s="12">
        <f>COUNTIF($P$2:P4649,P4649)</f>
        <v>1</v>
      </c>
      <c r="P4649" s="12" t="str">
        <f t="shared" si="279"/>
        <v>1410511325</v>
      </c>
      <c r="Q4649" s="12" t="str">
        <f t="shared" si="280"/>
        <v>14105113250001</v>
      </c>
      <c r="R4649" s="20" t="s">
        <v>4198</v>
      </c>
      <c r="AI4649" s="12" t="s">
        <v>100</v>
      </c>
      <c r="AK4649" s="12" t="s">
        <v>864</v>
      </c>
      <c r="AP4649" s="12" t="s">
        <v>100</v>
      </c>
      <c r="AR4649" s="12" t="s">
        <v>861</v>
      </c>
      <c r="BN4649" s="12">
        <v>1</v>
      </c>
    </row>
    <row r="4650" spans="1:66" ht="60" x14ac:dyDescent="0.25">
      <c r="A4650" s="12">
        <v>1</v>
      </c>
      <c r="B4650" s="11" t="str">
        <f t="shared" si="278"/>
        <v>Общий расчет. Анализ даты. Анализ даты. Символические звезды. Одинокая планета, Приют одиночества (для Женщин). Нет</v>
      </c>
      <c r="C4650" s="11" t="str">
        <f>IFERROR(VLOOKUP(I4650,lvl_1[],2,FALSE),"Нет")</f>
        <v>Общий расчет</v>
      </c>
      <c r="D4650" s="11" t="str">
        <f>IFERROR(VLOOKUP(Rule!J4650,lvl_2[],2,FALSE),"Нет")</f>
        <v>Анализ даты</v>
      </c>
      <c r="E4650" s="11" t="str">
        <f>IFERROR(VLOOKUP(Rule!K4650,lvl_3[],2,FALSE),"Нет")</f>
        <v>Анализ даты</v>
      </c>
      <c r="F4650" s="11" t="str">
        <f>IFERROR(INDEX(lvl_4[],MATCH(L4650,lvl_4[ID],0),MATCH(TEXT(K4650,"##0"),lvl_4[#Headers],0)),"Нет")</f>
        <v>Символические звезды</v>
      </c>
      <c r="G4650" s="11" t="str">
        <f>IFERROR(INDEX(lvl_5[],MATCH(M4650,lvl_5[ID],0),MATCH(_xlfn.CONCAT(TEXT(K4650,"##0"),"_",TEXT(L4650,"##0")),lvl_5[#Headers],0)),"Нет")</f>
        <v>Одинокая планета, Приют одиночества (для Женщин)</v>
      </c>
      <c r="H4650" s="11" t="str">
        <f>IFERROR(INDEX(lvl_6[],MATCH(N4650,lvl_6[ID],0),MATCH(_xlfn.CONCAT(K4650,"_",L4650,"_",M4650),lvl_6[#Headers],0)),"Нет")</f>
        <v>Нет</v>
      </c>
      <c r="I4650" s="12">
        <v>1</v>
      </c>
      <c r="J4650" s="12">
        <v>4</v>
      </c>
      <c r="K4650" s="12">
        <v>1</v>
      </c>
      <c r="L4650" s="12">
        <v>5</v>
      </c>
      <c r="M4650" s="12">
        <v>11</v>
      </c>
      <c r="N4650" s="12">
        <v>326</v>
      </c>
      <c r="O4650" s="12">
        <f>COUNTIF($P$2:P4650,P4650)</f>
        <v>1</v>
      </c>
      <c r="P4650" s="12" t="str">
        <f t="shared" si="279"/>
        <v>1410511326</v>
      </c>
      <c r="Q4650" s="12" t="str">
        <f t="shared" si="280"/>
        <v>14105113260001</v>
      </c>
      <c r="R4650" s="20" t="s">
        <v>4199</v>
      </c>
      <c r="AI4650" s="12" t="s">
        <v>100</v>
      </c>
      <c r="AK4650" s="12" t="s">
        <v>865</v>
      </c>
      <c r="AP4650" s="12" t="s">
        <v>100</v>
      </c>
      <c r="AR4650" s="12" t="s">
        <v>864</v>
      </c>
      <c r="BN4650" s="12">
        <v>1</v>
      </c>
    </row>
    <row r="4651" spans="1:66" ht="60" x14ac:dyDescent="0.25">
      <c r="A4651" s="12">
        <v>1</v>
      </c>
      <c r="B4651" s="11" t="str">
        <f t="shared" si="278"/>
        <v>Общий расчет. Анализ даты. Анализ даты. Символические звезды. Одинокая планета, Приют одиночества (для Женщин). Нет</v>
      </c>
      <c r="C4651" s="11" t="str">
        <f>IFERROR(VLOOKUP(I4651,lvl_1[],2,FALSE),"Нет")</f>
        <v>Общий расчет</v>
      </c>
      <c r="D4651" s="11" t="str">
        <f>IFERROR(VLOOKUP(Rule!J4651,lvl_2[],2,FALSE),"Нет")</f>
        <v>Анализ даты</v>
      </c>
      <c r="E4651" s="11" t="str">
        <f>IFERROR(VLOOKUP(Rule!K4651,lvl_3[],2,FALSE),"Нет")</f>
        <v>Анализ даты</v>
      </c>
      <c r="F4651" s="11" t="str">
        <f>IFERROR(INDEX(lvl_4[],MATCH(L4651,lvl_4[ID],0),MATCH(TEXT(K4651,"##0"),lvl_4[#Headers],0)),"Нет")</f>
        <v>Символические звезды</v>
      </c>
      <c r="G4651" s="11" t="str">
        <f>IFERROR(INDEX(lvl_5[],MATCH(M4651,lvl_5[ID],0),MATCH(_xlfn.CONCAT(TEXT(K4651,"##0"),"_",TEXT(L4651,"##0")),lvl_5[#Headers],0)),"Нет")</f>
        <v>Одинокая планета, Приют одиночества (для Женщин)</v>
      </c>
      <c r="H4651" s="11" t="str">
        <f>IFERROR(INDEX(lvl_6[],MATCH(N4651,lvl_6[ID],0),MATCH(_xlfn.CONCAT(K4651,"_",L4651,"_",M4651),lvl_6[#Headers],0)),"Нет")</f>
        <v>Нет</v>
      </c>
      <c r="I4651" s="12">
        <v>1</v>
      </c>
      <c r="J4651" s="12">
        <v>4</v>
      </c>
      <c r="K4651" s="12">
        <v>1</v>
      </c>
      <c r="L4651" s="12">
        <v>5</v>
      </c>
      <c r="M4651" s="12">
        <v>11</v>
      </c>
      <c r="N4651" s="12">
        <v>327</v>
      </c>
      <c r="O4651" s="12">
        <f>COUNTIF($P$2:P4651,P4651)</f>
        <v>1</v>
      </c>
      <c r="P4651" s="12" t="str">
        <f t="shared" si="279"/>
        <v>1410511327</v>
      </c>
      <c r="Q4651" s="12" t="str">
        <f t="shared" si="280"/>
        <v>14105113270001</v>
      </c>
      <c r="R4651" s="20" t="s">
        <v>4200</v>
      </c>
      <c r="AI4651" s="12" t="s">
        <v>100</v>
      </c>
      <c r="AK4651" s="12" t="s">
        <v>866</v>
      </c>
      <c r="AP4651" s="12" t="s">
        <v>100</v>
      </c>
      <c r="AR4651" s="12" t="s">
        <v>864</v>
      </c>
      <c r="BN4651" s="12">
        <v>1</v>
      </c>
    </row>
    <row r="4652" spans="1:66" ht="60" x14ac:dyDescent="0.25">
      <c r="A4652" s="12">
        <v>1</v>
      </c>
      <c r="B4652" s="11" t="str">
        <f t="shared" si="278"/>
        <v>Общий расчет. Анализ даты. Анализ даты. Символические звезды. Одинокая планета, Приют одиночества (для Женщин). Нет</v>
      </c>
      <c r="C4652" s="11" t="str">
        <f>IFERROR(VLOOKUP(I4652,lvl_1[],2,FALSE),"Нет")</f>
        <v>Общий расчет</v>
      </c>
      <c r="D4652" s="11" t="str">
        <f>IFERROR(VLOOKUP(Rule!J4652,lvl_2[],2,FALSE),"Нет")</f>
        <v>Анализ даты</v>
      </c>
      <c r="E4652" s="11" t="str">
        <f>IFERROR(VLOOKUP(Rule!K4652,lvl_3[],2,FALSE),"Нет")</f>
        <v>Анализ даты</v>
      </c>
      <c r="F4652" s="11" t="str">
        <f>IFERROR(INDEX(lvl_4[],MATCH(L4652,lvl_4[ID],0),MATCH(TEXT(K4652,"##0"),lvl_4[#Headers],0)),"Нет")</f>
        <v>Символические звезды</v>
      </c>
      <c r="G4652" s="11" t="str">
        <f>IFERROR(INDEX(lvl_5[],MATCH(M4652,lvl_5[ID],0),MATCH(_xlfn.CONCAT(TEXT(K4652,"##0"),"_",TEXT(L4652,"##0")),lvl_5[#Headers],0)),"Нет")</f>
        <v>Одинокая планета, Приют одиночества (для Женщин)</v>
      </c>
      <c r="H4652" s="11" t="str">
        <f>IFERROR(INDEX(lvl_6[],MATCH(N4652,lvl_6[ID],0),MATCH(_xlfn.CONCAT(K4652,"_",L4652,"_",M4652),lvl_6[#Headers],0)),"Нет")</f>
        <v>Нет</v>
      </c>
      <c r="I4652" s="12">
        <v>1</v>
      </c>
      <c r="J4652" s="12">
        <v>4</v>
      </c>
      <c r="K4652" s="12">
        <v>1</v>
      </c>
      <c r="L4652" s="12">
        <v>5</v>
      </c>
      <c r="M4652" s="12">
        <v>11</v>
      </c>
      <c r="N4652" s="12">
        <v>328</v>
      </c>
      <c r="O4652" s="12">
        <f>COUNTIF($P$2:P4652,P4652)</f>
        <v>1</v>
      </c>
      <c r="P4652" s="12" t="str">
        <f t="shared" si="279"/>
        <v>1410511328</v>
      </c>
      <c r="Q4652" s="12" t="str">
        <f t="shared" si="280"/>
        <v>14105113280001</v>
      </c>
      <c r="R4652" s="20" t="s">
        <v>4201</v>
      </c>
      <c r="AI4652" s="12" t="s">
        <v>100</v>
      </c>
      <c r="AK4652" s="12" t="s">
        <v>867</v>
      </c>
      <c r="AP4652" s="12" t="s">
        <v>100</v>
      </c>
      <c r="AR4652" s="12" t="s">
        <v>864</v>
      </c>
      <c r="BN4652" s="12">
        <v>1</v>
      </c>
    </row>
    <row r="4653" spans="1:66" ht="60" x14ac:dyDescent="0.25">
      <c r="A4653" s="12">
        <v>1</v>
      </c>
      <c r="B4653" s="11" t="str">
        <f t="shared" si="278"/>
        <v>Общий расчет. Анализ даты. Анализ даты. Символические звезды. Одинокая планета, Приют одиночества (для Женщин). Нет</v>
      </c>
      <c r="C4653" s="11" t="str">
        <f>IFERROR(VLOOKUP(I4653,lvl_1[],2,FALSE),"Нет")</f>
        <v>Общий расчет</v>
      </c>
      <c r="D4653" s="11" t="str">
        <f>IFERROR(VLOOKUP(Rule!J4653,lvl_2[],2,FALSE),"Нет")</f>
        <v>Анализ даты</v>
      </c>
      <c r="E4653" s="11" t="str">
        <f>IFERROR(VLOOKUP(Rule!K4653,lvl_3[],2,FALSE),"Нет")</f>
        <v>Анализ даты</v>
      </c>
      <c r="F4653" s="11" t="str">
        <f>IFERROR(INDEX(lvl_4[],MATCH(L4653,lvl_4[ID],0),MATCH(TEXT(K4653,"##0"),lvl_4[#Headers],0)),"Нет")</f>
        <v>Символические звезды</v>
      </c>
      <c r="G4653" s="11" t="str">
        <f>IFERROR(INDEX(lvl_5[],MATCH(M4653,lvl_5[ID],0),MATCH(_xlfn.CONCAT(TEXT(K4653,"##0"),"_",TEXT(L4653,"##0")),lvl_5[#Headers],0)),"Нет")</f>
        <v>Одинокая планета, Приют одиночества (для Женщин)</v>
      </c>
      <c r="H4653" s="11" t="str">
        <f>IFERROR(INDEX(lvl_6[],MATCH(N4653,lvl_6[ID],0),MATCH(_xlfn.CONCAT(K4653,"_",L4653,"_",M4653),lvl_6[#Headers],0)),"Нет")</f>
        <v>Нет</v>
      </c>
      <c r="I4653" s="12">
        <v>1</v>
      </c>
      <c r="J4653" s="12">
        <v>4</v>
      </c>
      <c r="K4653" s="12">
        <v>1</v>
      </c>
      <c r="L4653" s="12">
        <v>5</v>
      </c>
      <c r="M4653" s="12">
        <v>11</v>
      </c>
      <c r="N4653" s="12">
        <v>329</v>
      </c>
      <c r="O4653" s="12">
        <f>COUNTIF($P$2:P4653,P4653)</f>
        <v>1</v>
      </c>
      <c r="P4653" s="12" t="str">
        <f t="shared" si="279"/>
        <v>1410511329</v>
      </c>
      <c r="Q4653" s="12" t="str">
        <f t="shared" si="280"/>
        <v>14105113290001</v>
      </c>
      <c r="R4653" s="20" t="s">
        <v>4202</v>
      </c>
      <c r="AI4653" s="12" t="s">
        <v>100</v>
      </c>
      <c r="AK4653" s="12" t="s">
        <v>868</v>
      </c>
      <c r="AP4653" s="12" t="s">
        <v>100</v>
      </c>
      <c r="AR4653" s="12" t="s">
        <v>867</v>
      </c>
      <c r="BN4653" s="12">
        <v>1</v>
      </c>
    </row>
    <row r="4654" spans="1:66" ht="60" x14ac:dyDescent="0.25">
      <c r="A4654" s="12">
        <v>1</v>
      </c>
      <c r="B4654" s="11" t="str">
        <f t="shared" si="278"/>
        <v>Общий расчет. Анализ даты. Анализ даты. Символические звезды. Одинокая планета, Приют одиночества (для мужчин). Нет</v>
      </c>
      <c r="C4654" s="11" t="str">
        <f>IFERROR(VLOOKUP(I4654,lvl_1[],2,FALSE),"Нет")</f>
        <v>Общий расчет</v>
      </c>
      <c r="D4654" s="11" t="str">
        <f>IFERROR(VLOOKUP(Rule!J4654,lvl_2[],2,FALSE),"Нет")</f>
        <v>Анализ даты</v>
      </c>
      <c r="E4654" s="11" t="str">
        <f>IFERROR(VLOOKUP(Rule!K4654,lvl_3[],2,FALSE),"Нет")</f>
        <v>Анализ даты</v>
      </c>
      <c r="F4654" s="11" t="str">
        <f>IFERROR(INDEX(lvl_4[],MATCH(L4654,lvl_4[ID],0),MATCH(TEXT(K4654,"##0"),lvl_4[#Headers],0)),"Нет")</f>
        <v>Символические звезды</v>
      </c>
      <c r="G4654" s="11" t="str">
        <f>IFERROR(INDEX(lvl_5[],MATCH(M4654,lvl_5[ID],0),MATCH(_xlfn.CONCAT(TEXT(K4654,"##0"),"_",TEXT(L4654,"##0")),lvl_5[#Headers],0)),"Нет")</f>
        <v>Одинокая планета, Приют одиночества (для мужчин)</v>
      </c>
      <c r="H4654" s="11" t="str">
        <f>IFERROR(INDEX(lvl_6[],MATCH(N4654,lvl_6[ID],0),MATCH(_xlfn.CONCAT(K4654,"_",L4654,"_",M4654),lvl_6[#Headers],0)),"Нет")</f>
        <v>Нет</v>
      </c>
      <c r="I4654" s="12">
        <v>1</v>
      </c>
      <c r="J4654" s="12">
        <v>4</v>
      </c>
      <c r="K4654" s="12">
        <v>1</v>
      </c>
      <c r="L4654" s="12">
        <v>5</v>
      </c>
      <c r="M4654" s="12">
        <v>12</v>
      </c>
      <c r="N4654" s="12">
        <v>330</v>
      </c>
      <c r="O4654" s="12">
        <f>COUNTIF($P$2:P4654,P4654)</f>
        <v>1</v>
      </c>
      <c r="P4654" s="12" t="str">
        <f t="shared" si="279"/>
        <v>1410512330</v>
      </c>
      <c r="Q4654" s="12" t="str">
        <f t="shared" si="280"/>
        <v>14105123300001</v>
      </c>
      <c r="R4654" s="20" t="s">
        <v>4203</v>
      </c>
      <c r="AI4654" s="12" t="s">
        <v>100</v>
      </c>
      <c r="AK4654" s="12" t="s">
        <v>869</v>
      </c>
      <c r="AP4654" s="12" t="s">
        <v>100</v>
      </c>
      <c r="AR4654" s="12" t="s">
        <v>859</v>
      </c>
      <c r="BN4654" s="12">
        <v>1</v>
      </c>
    </row>
    <row r="4655" spans="1:66" ht="60" x14ac:dyDescent="0.25">
      <c r="A4655" s="12">
        <v>1</v>
      </c>
      <c r="B4655" s="11" t="str">
        <f t="shared" si="278"/>
        <v>Общий расчет. Анализ даты. Анализ даты. Символические звезды. Одинокая планета, Приют одиночества (для мужчин). Нет</v>
      </c>
      <c r="C4655" s="11" t="str">
        <f>IFERROR(VLOOKUP(I4655,lvl_1[],2,FALSE),"Нет")</f>
        <v>Общий расчет</v>
      </c>
      <c r="D4655" s="11" t="str">
        <f>IFERROR(VLOOKUP(Rule!J4655,lvl_2[],2,FALSE),"Нет")</f>
        <v>Анализ даты</v>
      </c>
      <c r="E4655" s="11" t="str">
        <f>IFERROR(VLOOKUP(Rule!K4655,lvl_3[],2,FALSE),"Нет")</f>
        <v>Анализ даты</v>
      </c>
      <c r="F4655" s="11" t="str">
        <f>IFERROR(INDEX(lvl_4[],MATCH(L4655,lvl_4[ID],0),MATCH(TEXT(K4655,"##0"),lvl_4[#Headers],0)),"Нет")</f>
        <v>Символические звезды</v>
      </c>
      <c r="G4655" s="11" t="str">
        <f>IFERROR(INDEX(lvl_5[],MATCH(M4655,lvl_5[ID],0),MATCH(_xlfn.CONCAT(TEXT(K4655,"##0"),"_",TEXT(L4655,"##0")),lvl_5[#Headers],0)),"Нет")</f>
        <v>Одинокая планета, Приют одиночества (для мужчин)</v>
      </c>
      <c r="H4655" s="11" t="str">
        <f>IFERROR(INDEX(lvl_6[],MATCH(N4655,lvl_6[ID],0),MATCH(_xlfn.CONCAT(K4655,"_",L4655,"_",M4655),lvl_6[#Headers],0)),"Нет")</f>
        <v>Нет</v>
      </c>
      <c r="I4655" s="12">
        <v>1</v>
      </c>
      <c r="J4655" s="12">
        <v>4</v>
      </c>
      <c r="K4655" s="12">
        <v>1</v>
      </c>
      <c r="L4655" s="12">
        <v>5</v>
      </c>
      <c r="M4655" s="12">
        <v>12</v>
      </c>
      <c r="N4655" s="12">
        <v>331</v>
      </c>
      <c r="O4655" s="12">
        <f>COUNTIF($P$2:P4655,P4655)</f>
        <v>1</v>
      </c>
      <c r="P4655" s="12" t="str">
        <f t="shared" si="279"/>
        <v>1410512331</v>
      </c>
      <c r="Q4655" s="12" t="str">
        <f t="shared" si="280"/>
        <v>14105123310001</v>
      </c>
      <c r="R4655" s="20" t="s">
        <v>4204</v>
      </c>
      <c r="AI4655" s="12" t="s">
        <v>100</v>
      </c>
      <c r="AK4655" s="12" t="s">
        <v>870</v>
      </c>
      <c r="AP4655" s="12" t="s">
        <v>100</v>
      </c>
      <c r="AR4655" s="12" t="s">
        <v>859</v>
      </c>
      <c r="BN4655" s="12">
        <v>1</v>
      </c>
    </row>
    <row r="4656" spans="1:66" ht="60" x14ac:dyDescent="0.25">
      <c r="A4656" s="12">
        <v>1</v>
      </c>
      <c r="B4656" s="11" t="str">
        <f t="shared" si="278"/>
        <v>Общий расчет. Анализ даты. Анализ даты. Символические звезды. Одинокая планета, Приют одиночества (для мужчин). Нет</v>
      </c>
      <c r="C4656" s="11" t="str">
        <f>IFERROR(VLOOKUP(I4656,lvl_1[],2,FALSE),"Нет")</f>
        <v>Общий расчет</v>
      </c>
      <c r="D4656" s="11" t="str">
        <f>IFERROR(VLOOKUP(Rule!J4656,lvl_2[],2,FALSE),"Нет")</f>
        <v>Анализ даты</v>
      </c>
      <c r="E4656" s="11" t="str">
        <f>IFERROR(VLOOKUP(Rule!K4656,lvl_3[],2,FALSE),"Нет")</f>
        <v>Анализ даты</v>
      </c>
      <c r="F4656" s="11" t="str">
        <f>IFERROR(INDEX(lvl_4[],MATCH(L4656,lvl_4[ID],0),MATCH(TEXT(K4656,"##0"),lvl_4[#Headers],0)),"Нет")</f>
        <v>Символические звезды</v>
      </c>
      <c r="G4656" s="11" t="str">
        <f>IFERROR(INDEX(lvl_5[],MATCH(M4656,lvl_5[ID],0),MATCH(_xlfn.CONCAT(TEXT(K4656,"##0"),"_",TEXT(L4656,"##0")),lvl_5[#Headers],0)),"Нет")</f>
        <v>Одинокая планета, Приют одиночества (для мужчин)</v>
      </c>
      <c r="H4656" s="11" t="str">
        <f>IFERROR(INDEX(lvl_6[],MATCH(N4656,lvl_6[ID],0),MATCH(_xlfn.CONCAT(K4656,"_",L4656,"_",M4656),lvl_6[#Headers],0)),"Нет")</f>
        <v>Нет</v>
      </c>
      <c r="I4656" s="12">
        <v>1</v>
      </c>
      <c r="J4656" s="12">
        <v>4</v>
      </c>
      <c r="K4656" s="12">
        <v>1</v>
      </c>
      <c r="L4656" s="12">
        <v>5</v>
      </c>
      <c r="M4656" s="12">
        <v>12</v>
      </c>
      <c r="N4656" s="12">
        <v>332</v>
      </c>
      <c r="O4656" s="12">
        <f>COUNTIF($P$2:P4656,P4656)</f>
        <v>1</v>
      </c>
      <c r="P4656" s="12" t="str">
        <f t="shared" si="279"/>
        <v>1410512332</v>
      </c>
      <c r="Q4656" s="12" t="str">
        <f t="shared" si="280"/>
        <v>14105123320001</v>
      </c>
      <c r="R4656" s="20" t="s">
        <v>4205</v>
      </c>
      <c r="AI4656" s="12" t="s">
        <v>100</v>
      </c>
      <c r="AK4656" s="12" t="s">
        <v>859</v>
      </c>
      <c r="AP4656" s="12" t="s">
        <v>100</v>
      </c>
      <c r="AR4656" s="12" t="s">
        <v>862</v>
      </c>
      <c r="BN4656" s="12">
        <v>1</v>
      </c>
    </row>
    <row r="4657" spans="1:66" ht="60" x14ac:dyDescent="0.25">
      <c r="A4657" s="12">
        <v>1</v>
      </c>
      <c r="B4657" s="11" t="str">
        <f t="shared" si="278"/>
        <v>Общий расчет. Анализ даты. Анализ даты. Символические звезды. Одинокая планета, Приют одиночества (для мужчин). Нет</v>
      </c>
      <c r="C4657" s="11" t="str">
        <f>IFERROR(VLOOKUP(I4657,lvl_1[],2,FALSE),"Нет")</f>
        <v>Общий расчет</v>
      </c>
      <c r="D4657" s="11" t="str">
        <f>IFERROR(VLOOKUP(Rule!J4657,lvl_2[],2,FALSE),"Нет")</f>
        <v>Анализ даты</v>
      </c>
      <c r="E4657" s="11" t="str">
        <f>IFERROR(VLOOKUP(Rule!K4657,lvl_3[],2,FALSE),"Нет")</f>
        <v>Анализ даты</v>
      </c>
      <c r="F4657" s="11" t="str">
        <f>IFERROR(INDEX(lvl_4[],MATCH(L4657,lvl_4[ID],0),MATCH(TEXT(K4657,"##0"),lvl_4[#Headers],0)),"Нет")</f>
        <v>Символические звезды</v>
      </c>
      <c r="G4657" s="11" t="str">
        <f>IFERROR(INDEX(lvl_5[],MATCH(M4657,lvl_5[ID],0),MATCH(_xlfn.CONCAT(TEXT(K4657,"##0"),"_",TEXT(L4657,"##0")),lvl_5[#Headers],0)),"Нет")</f>
        <v>Одинокая планета, Приют одиночества (для мужчин)</v>
      </c>
      <c r="H4657" s="11" t="str">
        <f>IFERROR(INDEX(lvl_6[],MATCH(N4657,lvl_6[ID],0),MATCH(_xlfn.CONCAT(K4657,"_",L4657,"_",M4657),lvl_6[#Headers],0)),"Нет")</f>
        <v>Нет</v>
      </c>
      <c r="I4657" s="12">
        <v>1</v>
      </c>
      <c r="J4657" s="12">
        <v>4</v>
      </c>
      <c r="K4657" s="12">
        <v>1</v>
      </c>
      <c r="L4657" s="12">
        <v>5</v>
      </c>
      <c r="M4657" s="12">
        <v>12</v>
      </c>
      <c r="N4657" s="12">
        <v>333</v>
      </c>
      <c r="O4657" s="12">
        <f>COUNTIF($P$2:P4657,P4657)</f>
        <v>1</v>
      </c>
      <c r="P4657" s="12" t="str">
        <f t="shared" si="279"/>
        <v>1410512333</v>
      </c>
      <c r="Q4657" s="12" t="str">
        <f t="shared" si="280"/>
        <v>14105123330001</v>
      </c>
      <c r="R4657" s="20" t="s">
        <v>4206</v>
      </c>
      <c r="AI4657" s="12" t="s">
        <v>100</v>
      </c>
      <c r="AK4657" s="12" t="s">
        <v>860</v>
      </c>
      <c r="AP4657" s="12" t="s">
        <v>100</v>
      </c>
      <c r="AR4657" s="12" t="s">
        <v>862</v>
      </c>
      <c r="BN4657" s="12">
        <v>1</v>
      </c>
    </row>
    <row r="4658" spans="1:66" ht="60" x14ac:dyDescent="0.25">
      <c r="A4658" s="12">
        <v>1</v>
      </c>
      <c r="B4658" s="11" t="str">
        <f t="shared" si="278"/>
        <v>Общий расчет. Анализ даты. Анализ даты. Символические звезды. Одинокая планета, Приют одиночества (для мужчин). Нет</v>
      </c>
      <c r="C4658" s="11" t="str">
        <f>IFERROR(VLOOKUP(I4658,lvl_1[],2,FALSE),"Нет")</f>
        <v>Общий расчет</v>
      </c>
      <c r="D4658" s="11" t="str">
        <f>IFERROR(VLOOKUP(Rule!J4658,lvl_2[],2,FALSE),"Нет")</f>
        <v>Анализ даты</v>
      </c>
      <c r="E4658" s="11" t="str">
        <f>IFERROR(VLOOKUP(Rule!K4658,lvl_3[],2,FALSE),"Нет")</f>
        <v>Анализ даты</v>
      </c>
      <c r="F4658" s="11" t="str">
        <f>IFERROR(INDEX(lvl_4[],MATCH(L4658,lvl_4[ID],0),MATCH(TEXT(K4658,"##0"),lvl_4[#Headers],0)),"Нет")</f>
        <v>Символические звезды</v>
      </c>
      <c r="G4658" s="11" t="str">
        <f>IFERROR(INDEX(lvl_5[],MATCH(M4658,lvl_5[ID],0),MATCH(_xlfn.CONCAT(TEXT(K4658,"##0"),"_",TEXT(L4658,"##0")),lvl_5[#Headers],0)),"Нет")</f>
        <v>Одинокая планета, Приют одиночества (для мужчин)</v>
      </c>
      <c r="H4658" s="11" t="str">
        <f>IFERROR(INDEX(lvl_6[],MATCH(N4658,lvl_6[ID],0),MATCH(_xlfn.CONCAT(K4658,"_",L4658,"_",M4658),lvl_6[#Headers],0)),"Нет")</f>
        <v>Нет</v>
      </c>
      <c r="I4658" s="12">
        <v>1</v>
      </c>
      <c r="J4658" s="12">
        <v>4</v>
      </c>
      <c r="K4658" s="12">
        <v>1</v>
      </c>
      <c r="L4658" s="12">
        <v>5</v>
      </c>
      <c r="M4658" s="12">
        <v>12</v>
      </c>
      <c r="N4658" s="12">
        <v>334</v>
      </c>
      <c r="O4658" s="12">
        <f>COUNTIF($P$2:P4658,P4658)</f>
        <v>1</v>
      </c>
      <c r="P4658" s="12" t="str">
        <f t="shared" si="279"/>
        <v>1410512334</v>
      </c>
      <c r="Q4658" s="12" t="str">
        <f t="shared" si="280"/>
        <v>14105123340001</v>
      </c>
      <c r="R4658" s="20" t="s">
        <v>4207</v>
      </c>
      <c r="AI4658" s="12" t="s">
        <v>100</v>
      </c>
      <c r="AK4658" s="12" t="s">
        <v>861</v>
      </c>
      <c r="AP4658" s="12" t="s">
        <v>100</v>
      </c>
      <c r="AR4658" s="12" t="s">
        <v>862</v>
      </c>
      <c r="BN4658" s="12">
        <v>1</v>
      </c>
    </row>
    <row r="4659" spans="1:66" ht="60" x14ac:dyDescent="0.25">
      <c r="A4659" s="12">
        <v>1</v>
      </c>
      <c r="B4659" s="11" t="str">
        <f t="shared" si="278"/>
        <v>Общий расчет. Анализ даты. Анализ даты. Символические звезды. Одинокая планета, Приют одиночества (для мужчин). Нет</v>
      </c>
      <c r="C4659" s="11" t="str">
        <f>IFERROR(VLOOKUP(I4659,lvl_1[],2,FALSE),"Нет")</f>
        <v>Общий расчет</v>
      </c>
      <c r="D4659" s="11" t="str">
        <f>IFERROR(VLOOKUP(Rule!J4659,lvl_2[],2,FALSE),"Нет")</f>
        <v>Анализ даты</v>
      </c>
      <c r="E4659" s="11" t="str">
        <f>IFERROR(VLOOKUP(Rule!K4659,lvl_3[],2,FALSE),"Нет")</f>
        <v>Анализ даты</v>
      </c>
      <c r="F4659" s="11" t="str">
        <f>IFERROR(INDEX(lvl_4[],MATCH(L4659,lvl_4[ID],0),MATCH(TEXT(K4659,"##0"),lvl_4[#Headers],0)),"Нет")</f>
        <v>Символические звезды</v>
      </c>
      <c r="G4659" s="11" t="str">
        <f>IFERROR(INDEX(lvl_5[],MATCH(M4659,lvl_5[ID],0),MATCH(_xlfn.CONCAT(TEXT(K4659,"##0"),"_",TEXT(L4659,"##0")),lvl_5[#Headers],0)),"Нет")</f>
        <v>Одинокая планета, Приют одиночества (для мужчин)</v>
      </c>
      <c r="H4659" s="11" t="str">
        <f>IFERROR(INDEX(lvl_6[],MATCH(N4659,lvl_6[ID],0),MATCH(_xlfn.CONCAT(K4659,"_",L4659,"_",M4659),lvl_6[#Headers],0)),"Нет")</f>
        <v>Нет</v>
      </c>
      <c r="I4659" s="12">
        <v>1</v>
      </c>
      <c r="J4659" s="12">
        <v>4</v>
      </c>
      <c r="K4659" s="12">
        <v>1</v>
      </c>
      <c r="L4659" s="12">
        <v>5</v>
      </c>
      <c r="M4659" s="12">
        <v>12</v>
      </c>
      <c r="N4659" s="12">
        <v>335</v>
      </c>
      <c r="O4659" s="12">
        <f>COUNTIF($P$2:P4659,P4659)</f>
        <v>1</v>
      </c>
      <c r="P4659" s="12" t="str">
        <f t="shared" si="279"/>
        <v>1410512335</v>
      </c>
      <c r="Q4659" s="12" t="str">
        <f t="shared" si="280"/>
        <v>14105123350001</v>
      </c>
      <c r="R4659" s="20" t="s">
        <v>4208</v>
      </c>
      <c r="AI4659" s="12" t="s">
        <v>100</v>
      </c>
      <c r="AK4659" s="12" t="s">
        <v>862</v>
      </c>
      <c r="AP4659" s="12" t="s">
        <v>100</v>
      </c>
      <c r="AR4659" s="12" t="s">
        <v>865</v>
      </c>
      <c r="BN4659" s="12">
        <v>1</v>
      </c>
    </row>
    <row r="4660" spans="1:66" ht="60" x14ac:dyDescent="0.25">
      <c r="A4660" s="12">
        <v>1</v>
      </c>
      <c r="B4660" s="11" t="str">
        <f t="shared" si="278"/>
        <v>Общий расчет. Анализ даты. Анализ даты. Символические звезды. Одинокая планета, Приют одиночества (для мужчин). Нет</v>
      </c>
      <c r="C4660" s="11" t="str">
        <f>IFERROR(VLOOKUP(I4660,lvl_1[],2,FALSE),"Нет")</f>
        <v>Общий расчет</v>
      </c>
      <c r="D4660" s="11" t="str">
        <f>IFERROR(VLOOKUP(Rule!J4660,lvl_2[],2,FALSE),"Нет")</f>
        <v>Анализ даты</v>
      </c>
      <c r="E4660" s="11" t="str">
        <f>IFERROR(VLOOKUP(Rule!K4660,lvl_3[],2,FALSE),"Нет")</f>
        <v>Анализ даты</v>
      </c>
      <c r="F4660" s="11" t="str">
        <f>IFERROR(INDEX(lvl_4[],MATCH(L4660,lvl_4[ID],0),MATCH(TEXT(K4660,"##0"),lvl_4[#Headers],0)),"Нет")</f>
        <v>Символические звезды</v>
      </c>
      <c r="G4660" s="11" t="str">
        <f>IFERROR(INDEX(lvl_5[],MATCH(M4660,lvl_5[ID],0),MATCH(_xlfn.CONCAT(TEXT(K4660,"##0"),"_",TEXT(L4660,"##0")),lvl_5[#Headers],0)),"Нет")</f>
        <v>Одинокая планета, Приют одиночества (для мужчин)</v>
      </c>
      <c r="H4660" s="11" t="str">
        <f>IFERROR(INDEX(lvl_6[],MATCH(N4660,lvl_6[ID],0),MATCH(_xlfn.CONCAT(K4660,"_",L4660,"_",M4660),lvl_6[#Headers],0)),"Нет")</f>
        <v>Нет</v>
      </c>
      <c r="I4660" s="12">
        <v>1</v>
      </c>
      <c r="J4660" s="12">
        <v>4</v>
      </c>
      <c r="K4660" s="12">
        <v>1</v>
      </c>
      <c r="L4660" s="12">
        <v>5</v>
      </c>
      <c r="M4660" s="12">
        <v>12</v>
      </c>
      <c r="N4660" s="12">
        <v>336</v>
      </c>
      <c r="O4660" s="12">
        <f>COUNTIF($P$2:P4660,P4660)</f>
        <v>1</v>
      </c>
      <c r="P4660" s="12" t="str">
        <f t="shared" si="279"/>
        <v>1410512336</v>
      </c>
      <c r="Q4660" s="12" t="str">
        <f t="shared" si="280"/>
        <v>14105123360001</v>
      </c>
      <c r="R4660" s="20" t="s">
        <v>4209</v>
      </c>
      <c r="AI4660" s="12" t="s">
        <v>100</v>
      </c>
      <c r="AK4660" s="12" t="s">
        <v>863</v>
      </c>
      <c r="AP4660" s="12" t="s">
        <v>100</v>
      </c>
      <c r="AR4660" s="12" t="s">
        <v>865</v>
      </c>
      <c r="BN4660" s="12">
        <v>1</v>
      </c>
    </row>
    <row r="4661" spans="1:66" ht="60" x14ac:dyDescent="0.25">
      <c r="A4661" s="12">
        <v>1</v>
      </c>
      <c r="B4661" s="11" t="str">
        <f t="shared" si="278"/>
        <v>Общий расчет. Анализ даты. Анализ даты. Символические звезды. Одинокая планета, Приют одиночества (для мужчин). Нет</v>
      </c>
      <c r="C4661" s="11" t="str">
        <f>IFERROR(VLOOKUP(I4661,lvl_1[],2,FALSE),"Нет")</f>
        <v>Общий расчет</v>
      </c>
      <c r="D4661" s="11" t="str">
        <f>IFERROR(VLOOKUP(Rule!J4661,lvl_2[],2,FALSE),"Нет")</f>
        <v>Анализ даты</v>
      </c>
      <c r="E4661" s="11" t="str">
        <f>IFERROR(VLOOKUP(Rule!K4661,lvl_3[],2,FALSE),"Нет")</f>
        <v>Анализ даты</v>
      </c>
      <c r="F4661" s="11" t="str">
        <f>IFERROR(INDEX(lvl_4[],MATCH(L4661,lvl_4[ID],0),MATCH(TEXT(K4661,"##0"),lvl_4[#Headers],0)),"Нет")</f>
        <v>Символические звезды</v>
      </c>
      <c r="G4661" s="11" t="str">
        <f>IFERROR(INDEX(lvl_5[],MATCH(M4661,lvl_5[ID],0),MATCH(_xlfn.CONCAT(TEXT(K4661,"##0"),"_",TEXT(L4661,"##0")),lvl_5[#Headers],0)),"Нет")</f>
        <v>Одинокая планета, Приют одиночества (для мужчин)</v>
      </c>
      <c r="H4661" s="11" t="str">
        <f>IFERROR(INDEX(lvl_6[],MATCH(N4661,lvl_6[ID],0),MATCH(_xlfn.CONCAT(K4661,"_",L4661,"_",M4661),lvl_6[#Headers],0)),"Нет")</f>
        <v>Нет</v>
      </c>
      <c r="I4661" s="12">
        <v>1</v>
      </c>
      <c r="J4661" s="12">
        <v>4</v>
      </c>
      <c r="K4661" s="12">
        <v>1</v>
      </c>
      <c r="L4661" s="12">
        <v>5</v>
      </c>
      <c r="M4661" s="12">
        <v>12</v>
      </c>
      <c r="N4661" s="12">
        <v>337</v>
      </c>
      <c r="O4661" s="12">
        <f>COUNTIF($P$2:P4661,P4661)</f>
        <v>1</v>
      </c>
      <c r="P4661" s="12" t="str">
        <f t="shared" si="279"/>
        <v>1410512337</v>
      </c>
      <c r="Q4661" s="12" t="str">
        <f t="shared" si="280"/>
        <v>14105123370001</v>
      </c>
      <c r="R4661" s="20" t="s">
        <v>4210</v>
      </c>
      <c r="AI4661" s="12" t="s">
        <v>100</v>
      </c>
      <c r="AK4661" s="12" t="s">
        <v>864</v>
      </c>
      <c r="AP4661" s="12" t="s">
        <v>100</v>
      </c>
      <c r="AR4661" s="12" t="s">
        <v>865</v>
      </c>
      <c r="BN4661" s="12">
        <v>1</v>
      </c>
    </row>
    <row r="4662" spans="1:66" ht="60" x14ac:dyDescent="0.25">
      <c r="A4662" s="12">
        <v>1</v>
      </c>
      <c r="B4662" s="11" t="str">
        <f t="shared" si="278"/>
        <v>Общий расчет. Анализ даты. Анализ даты. Символические звезды. Одинокая планета, Приют одиночества (для мужчин). Нет</v>
      </c>
      <c r="C4662" s="11" t="str">
        <f>IFERROR(VLOOKUP(I4662,lvl_1[],2,FALSE),"Нет")</f>
        <v>Общий расчет</v>
      </c>
      <c r="D4662" s="11" t="str">
        <f>IFERROR(VLOOKUP(Rule!J4662,lvl_2[],2,FALSE),"Нет")</f>
        <v>Анализ даты</v>
      </c>
      <c r="E4662" s="11" t="str">
        <f>IFERROR(VLOOKUP(Rule!K4662,lvl_3[],2,FALSE),"Нет")</f>
        <v>Анализ даты</v>
      </c>
      <c r="F4662" s="11" t="str">
        <f>IFERROR(INDEX(lvl_4[],MATCH(L4662,lvl_4[ID],0),MATCH(TEXT(K4662,"##0"),lvl_4[#Headers],0)),"Нет")</f>
        <v>Символические звезды</v>
      </c>
      <c r="G4662" s="11" t="str">
        <f>IFERROR(INDEX(lvl_5[],MATCH(M4662,lvl_5[ID],0),MATCH(_xlfn.CONCAT(TEXT(K4662,"##0"),"_",TEXT(L4662,"##0")),lvl_5[#Headers],0)),"Нет")</f>
        <v>Одинокая планета, Приют одиночества (для мужчин)</v>
      </c>
      <c r="H4662" s="11" t="str">
        <f>IFERROR(INDEX(lvl_6[],MATCH(N4662,lvl_6[ID],0),MATCH(_xlfn.CONCAT(K4662,"_",L4662,"_",M4662),lvl_6[#Headers],0)),"Нет")</f>
        <v>Нет</v>
      </c>
      <c r="I4662" s="12">
        <v>1</v>
      </c>
      <c r="J4662" s="12">
        <v>4</v>
      </c>
      <c r="K4662" s="12">
        <v>1</v>
      </c>
      <c r="L4662" s="12">
        <v>5</v>
      </c>
      <c r="M4662" s="12">
        <v>12</v>
      </c>
      <c r="N4662" s="12">
        <v>338</v>
      </c>
      <c r="O4662" s="12">
        <f>COUNTIF($P$2:P4662,P4662)</f>
        <v>1</v>
      </c>
      <c r="P4662" s="12" t="str">
        <f t="shared" si="279"/>
        <v>1410512338</v>
      </c>
      <c r="Q4662" s="12" t="str">
        <f t="shared" si="280"/>
        <v>14105123380001</v>
      </c>
      <c r="R4662" s="20" t="s">
        <v>4211</v>
      </c>
      <c r="AI4662" s="12" t="s">
        <v>100</v>
      </c>
      <c r="AK4662" s="12" t="s">
        <v>865</v>
      </c>
      <c r="AP4662" s="12" t="s">
        <v>100</v>
      </c>
      <c r="AR4662" s="12" t="s">
        <v>868</v>
      </c>
      <c r="BN4662" s="12">
        <v>1</v>
      </c>
    </row>
    <row r="4663" spans="1:66" ht="60" x14ac:dyDescent="0.25">
      <c r="A4663" s="12">
        <v>1</v>
      </c>
      <c r="B4663" s="11" t="str">
        <f t="shared" si="278"/>
        <v>Общий расчет. Анализ даты. Анализ даты. Символические звезды. Одинокая планета, Приют одиночества (для мужчин). Нет</v>
      </c>
      <c r="C4663" s="11" t="str">
        <f>IFERROR(VLOOKUP(I4663,lvl_1[],2,FALSE),"Нет")</f>
        <v>Общий расчет</v>
      </c>
      <c r="D4663" s="11" t="str">
        <f>IFERROR(VLOOKUP(Rule!J4663,lvl_2[],2,FALSE),"Нет")</f>
        <v>Анализ даты</v>
      </c>
      <c r="E4663" s="11" t="str">
        <f>IFERROR(VLOOKUP(Rule!K4663,lvl_3[],2,FALSE),"Нет")</f>
        <v>Анализ даты</v>
      </c>
      <c r="F4663" s="11" t="str">
        <f>IFERROR(INDEX(lvl_4[],MATCH(L4663,lvl_4[ID],0),MATCH(TEXT(K4663,"##0"),lvl_4[#Headers],0)),"Нет")</f>
        <v>Символические звезды</v>
      </c>
      <c r="G4663" s="11" t="str">
        <f>IFERROR(INDEX(lvl_5[],MATCH(M4663,lvl_5[ID],0),MATCH(_xlfn.CONCAT(TEXT(K4663,"##0"),"_",TEXT(L4663,"##0")),lvl_5[#Headers],0)),"Нет")</f>
        <v>Одинокая планета, Приют одиночества (для мужчин)</v>
      </c>
      <c r="H4663" s="11" t="str">
        <f>IFERROR(INDEX(lvl_6[],MATCH(N4663,lvl_6[ID],0),MATCH(_xlfn.CONCAT(K4663,"_",L4663,"_",M4663),lvl_6[#Headers],0)),"Нет")</f>
        <v>Нет</v>
      </c>
      <c r="I4663" s="12">
        <v>1</v>
      </c>
      <c r="J4663" s="12">
        <v>4</v>
      </c>
      <c r="K4663" s="12">
        <v>1</v>
      </c>
      <c r="L4663" s="12">
        <v>5</v>
      </c>
      <c r="M4663" s="12">
        <v>12</v>
      </c>
      <c r="N4663" s="12">
        <v>339</v>
      </c>
      <c r="O4663" s="12">
        <f>COUNTIF($P$2:P4663,P4663)</f>
        <v>1</v>
      </c>
      <c r="P4663" s="12" t="str">
        <f t="shared" si="279"/>
        <v>1410512339</v>
      </c>
      <c r="Q4663" s="12" t="str">
        <f t="shared" si="280"/>
        <v>14105123390001</v>
      </c>
      <c r="R4663" s="20" t="s">
        <v>4212</v>
      </c>
      <c r="AI4663" s="12" t="s">
        <v>100</v>
      </c>
      <c r="AK4663" s="12" t="s">
        <v>866</v>
      </c>
      <c r="AP4663" s="12" t="s">
        <v>100</v>
      </c>
      <c r="AR4663" s="12" t="s">
        <v>868</v>
      </c>
      <c r="BN4663" s="12">
        <v>1</v>
      </c>
    </row>
    <row r="4664" spans="1:66" ht="60" x14ac:dyDescent="0.25">
      <c r="A4664" s="12">
        <v>1</v>
      </c>
      <c r="B4664" s="11" t="str">
        <f t="shared" si="278"/>
        <v>Общий расчет. Анализ даты. Анализ даты. Символические звезды. Одинокая планета, Приют одиночества (для мужчин). Нет</v>
      </c>
      <c r="C4664" s="11" t="str">
        <f>IFERROR(VLOOKUP(I4664,lvl_1[],2,FALSE),"Нет")</f>
        <v>Общий расчет</v>
      </c>
      <c r="D4664" s="11" t="str">
        <f>IFERROR(VLOOKUP(Rule!J4664,lvl_2[],2,FALSE),"Нет")</f>
        <v>Анализ даты</v>
      </c>
      <c r="E4664" s="11" t="str">
        <f>IFERROR(VLOOKUP(Rule!K4664,lvl_3[],2,FALSE),"Нет")</f>
        <v>Анализ даты</v>
      </c>
      <c r="F4664" s="11" t="str">
        <f>IFERROR(INDEX(lvl_4[],MATCH(L4664,lvl_4[ID],0),MATCH(TEXT(K4664,"##0"),lvl_4[#Headers],0)),"Нет")</f>
        <v>Символические звезды</v>
      </c>
      <c r="G4664" s="11" t="str">
        <f>IFERROR(INDEX(lvl_5[],MATCH(M4664,lvl_5[ID],0),MATCH(_xlfn.CONCAT(TEXT(K4664,"##0"),"_",TEXT(L4664,"##0")),lvl_5[#Headers],0)),"Нет")</f>
        <v>Одинокая планета, Приют одиночества (для мужчин)</v>
      </c>
      <c r="H4664" s="11" t="str">
        <f>IFERROR(INDEX(lvl_6[],MATCH(N4664,lvl_6[ID],0),MATCH(_xlfn.CONCAT(K4664,"_",L4664,"_",M4664),lvl_6[#Headers],0)),"Нет")</f>
        <v>Нет</v>
      </c>
      <c r="I4664" s="12">
        <v>1</v>
      </c>
      <c r="J4664" s="12">
        <v>4</v>
      </c>
      <c r="K4664" s="12">
        <v>1</v>
      </c>
      <c r="L4664" s="12">
        <v>5</v>
      </c>
      <c r="M4664" s="12">
        <v>12</v>
      </c>
      <c r="N4664" s="12">
        <v>340</v>
      </c>
      <c r="O4664" s="12">
        <f>COUNTIF($P$2:P4664,P4664)</f>
        <v>1</v>
      </c>
      <c r="P4664" s="12" t="str">
        <f t="shared" si="279"/>
        <v>1410512340</v>
      </c>
      <c r="Q4664" s="12" t="str">
        <f t="shared" si="280"/>
        <v>14105123400001</v>
      </c>
      <c r="R4664" s="20" t="s">
        <v>4213</v>
      </c>
      <c r="AI4664" s="12" t="s">
        <v>100</v>
      </c>
      <c r="AK4664" s="12" t="s">
        <v>867</v>
      </c>
      <c r="AP4664" s="12" t="s">
        <v>100</v>
      </c>
      <c r="AR4664" s="12" t="s">
        <v>868</v>
      </c>
      <c r="BN4664" s="12">
        <v>1</v>
      </c>
    </row>
    <row r="4665" spans="1:66" ht="60" x14ac:dyDescent="0.25">
      <c r="A4665" s="12">
        <v>1</v>
      </c>
      <c r="B4665" s="11" t="str">
        <f t="shared" si="278"/>
        <v>Общий расчет. Анализ даты. Анализ даты. Символические звезды. Одинокая планета, Приют одиночества (для мужчин). Нет</v>
      </c>
      <c r="C4665" s="11" t="str">
        <f>IFERROR(VLOOKUP(I4665,lvl_1[],2,FALSE),"Нет")</f>
        <v>Общий расчет</v>
      </c>
      <c r="D4665" s="11" t="str">
        <f>IFERROR(VLOOKUP(Rule!J4665,lvl_2[],2,FALSE),"Нет")</f>
        <v>Анализ даты</v>
      </c>
      <c r="E4665" s="11" t="str">
        <f>IFERROR(VLOOKUP(Rule!K4665,lvl_3[],2,FALSE),"Нет")</f>
        <v>Анализ даты</v>
      </c>
      <c r="F4665" s="11" t="str">
        <f>IFERROR(INDEX(lvl_4[],MATCH(L4665,lvl_4[ID],0),MATCH(TEXT(K4665,"##0"),lvl_4[#Headers],0)),"Нет")</f>
        <v>Символические звезды</v>
      </c>
      <c r="G4665" s="11" t="str">
        <f>IFERROR(INDEX(lvl_5[],MATCH(M4665,lvl_5[ID],0),MATCH(_xlfn.CONCAT(TEXT(K4665,"##0"),"_",TEXT(L4665,"##0")),lvl_5[#Headers],0)),"Нет")</f>
        <v>Одинокая планета, Приют одиночества (для мужчин)</v>
      </c>
      <c r="H4665" s="11" t="str">
        <f>IFERROR(INDEX(lvl_6[],MATCH(N4665,lvl_6[ID],0),MATCH(_xlfn.CONCAT(K4665,"_",L4665,"_",M4665),lvl_6[#Headers],0)),"Нет")</f>
        <v>Нет</v>
      </c>
      <c r="I4665" s="12">
        <v>1</v>
      </c>
      <c r="J4665" s="12">
        <v>4</v>
      </c>
      <c r="K4665" s="12">
        <v>1</v>
      </c>
      <c r="L4665" s="12">
        <v>5</v>
      </c>
      <c r="M4665" s="12">
        <v>12</v>
      </c>
      <c r="N4665" s="12">
        <v>341</v>
      </c>
      <c r="O4665" s="12">
        <f>COUNTIF($P$2:P4665,P4665)</f>
        <v>1</v>
      </c>
      <c r="P4665" s="12" t="str">
        <f t="shared" si="279"/>
        <v>1410512341</v>
      </c>
      <c r="Q4665" s="12" t="str">
        <f t="shared" si="280"/>
        <v>14105123410001</v>
      </c>
      <c r="R4665" s="20" t="s">
        <v>4214</v>
      </c>
      <c r="AI4665" s="12" t="s">
        <v>100</v>
      </c>
      <c r="AK4665" s="12" t="s">
        <v>868</v>
      </c>
      <c r="AP4665" s="12" t="s">
        <v>100</v>
      </c>
      <c r="AR4665" s="12" t="s">
        <v>859</v>
      </c>
      <c r="BN4665" s="12">
        <v>1</v>
      </c>
    </row>
    <row r="4666" spans="1:66" ht="45" x14ac:dyDescent="0.25">
      <c r="A4666" s="12">
        <v>1</v>
      </c>
      <c r="B4666" s="11" t="str">
        <f t="shared" si="278"/>
        <v>Общий расчет. Анализ даты. Анализ даты. Символические звезды. Небесная благодать. Нет</v>
      </c>
      <c r="C4666" s="11" t="str">
        <f>IFERROR(VLOOKUP(I4666,lvl_1[],2,FALSE),"Нет")</f>
        <v>Общий расчет</v>
      </c>
      <c r="D4666" s="11" t="str">
        <f>IFERROR(VLOOKUP(Rule!J4666,lvl_2[],2,FALSE),"Нет")</f>
        <v>Анализ даты</v>
      </c>
      <c r="E4666" s="11" t="str">
        <f>IFERROR(VLOOKUP(Rule!K4666,lvl_3[],2,FALSE),"Нет")</f>
        <v>Анализ даты</v>
      </c>
      <c r="F4666" s="11" t="str">
        <f>IFERROR(INDEX(lvl_4[],MATCH(L4666,lvl_4[ID],0),MATCH(TEXT(K4666,"##0"),lvl_4[#Headers],0)),"Нет")</f>
        <v>Символические звезды</v>
      </c>
      <c r="G4666" s="11" t="str">
        <f>IFERROR(INDEX(lvl_5[],MATCH(M4666,lvl_5[ID],0),MATCH(_xlfn.CONCAT(TEXT(K4666,"##0"),"_",TEXT(L4666,"##0")),lvl_5[#Headers],0)),"Нет")</f>
        <v>Небесная благодать</v>
      </c>
      <c r="H4666" s="11" t="str">
        <f>IFERROR(INDEX(lvl_6[],MATCH(N4666,lvl_6[ID],0),MATCH(_xlfn.CONCAT(K4666,"_",L4666,"_",M4666),lvl_6[#Headers],0)),"Нет")</f>
        <v>Нет</v>
      </c>
      <c r="I4666" s="12">
        <v>1</v>
      </c>
      <c r="J4666" s="12">
        <v>4</v>
      </c>
      <c r="K4666" s="12">
        <v>1</v>
      </c>
      <c r="L4666" s="12">
        <v>5</v>
      </c>
      <c r="M4666" s="12">
        <v>13</v>
      </c>
      <c r="N4666" s="12">
        <v>342</v>
      </c>
      <c r="O4666" s="12">
        <f>COUNTIF($P$2:P4666,P4666)</f>
        <v>1</v>
      </c>
      <c r="P4666" s="12" t="str">
        <f t="shared" si="279"/>
        <v>1410513342</v>
      </c>
      <c r="Q4666" s="12" t="str">
        <f t="shared" si="280"/>
        <v>14105133420001</v>
      </c>
      <c r="R4666" s="20" t="s">
        <v>4215</v>
      </c>
      <c r="AI4666" s="12" t="s">
        <v>100</v>
      </c>
      <c r="AK4666" s="12" t="s">
        <v>869</v>
      </c>
      <c r="AP4666" s="12" t="s">
        <v>100</v>
      </c>
      <c r="AR4666" s="12" t="s">
        <v>862</v>
      </c>
      <c r="BN4666" s="12">
        <v>1</v>
      </c>
    </row>
    <row r="4667" spans="1:66" ht="45" x14ac:dyDescent="0.25">
      <c r="A4667" s="12">
        <v>1</v>
      </c>
      <c r="B4667" s="11" t="str">
        <f t="shared" si="278"/>
        <v>Общий расчет. Анализ даты. Анализ даты. Символические звезды. Небесная благодать. Нет</v>
      </c>
      <c r="C4667" s="11" t="str">
        <f>IFERROR(VLOOKUP(I4667,lvl_1[],2,FALSE),"Нет")</f>
        <v>Общий расчет</v>
      </c>
      <c r="D4667" s="11" t="str">
        <f>IFERROR(VLOOKUP(Rule!J4667,lvl_2[],2,FALSE),"Нет")</f>
        <v>Анализ даты</v>
      </c>
      <c r="E4667" s="11" t="str">
        <f>IFERROR(VLOOKUP(Rule!K4667,lvl_3[],2,FALSE),"Нет")</f>
        <v>Анализ даты</v>
      </c>
      <c r="F4667" s="11" t="str">
        <f>IFERROR(INDEX(lvl_4[],MATCH(L4667,lvl_4[ID],0),MATCH(TEXT(K4667,"##0"),lvl_4[#Headers],0)),"Нет")</f>
        <v>Символические звезды</v>
      </c>
      <c r="G4667" s="11" t="str">
        <f>IFERROR(INDEX(lvl_5[],MATCH(M4667,lvl_5[ID],0),MATCH(_xlfn.CONCAT(TEXT(K4667,"##0"),"_",TEXT(L4667,"##0")),lvl_5[#Headers],0)),"Нет")</f>
        <v>Небесная благодать</v>
      </c>
      <c r="H4667" s="11" t="str">
        <f>IFERROR(INDEX(lvl_6[],MATCH(N4667,lvl_6[ID],0),MATCH(_xlfn.CONCAT(K4667,"_",L4667,"_",M4667),lvl_6[#Headers],0)),"Нет")</f>
        <v>Нет</v>
      </c>
      <c r="I4667" s="12">
        <v>1</v>
      </c>
      <c r="J4667" s="12">
        <v>4</v>
      </c>
      <c r="K4667" s="12">
        <v>1</v>
      </c>
      <c r="L4667" s="12">
        <v>5</v>
      </c>
      <c r="M4667" s="12">
        <v>13</v>
      </c>
      <c r="N4667" s="12">
        <v>343</v>
      </c>
      <c r="O4667" s="12">
        <f>COUNTIF($P$2:P4667,P4667)</f>
        <v>1</v>
      </c>
      <c r="P4667" s="12" t="str">
        <f t="shared" si="279"/>
        <v>1410513343</v>
      </c>
      <c r="Q4667" s="12" t="str">
        <f t="shared" si="280"/>
        <v>14105133430001</v>
      </c>
      <c r="R4667" s="20" t="s">
        <v>4216</v>
      </c>
      <c r="AI4667" s="12" t="s">
        <v>100</v>
      </c>
      <c r="AK4667" s="12" t="s">
        <v>859</v>
      </c>
      <c r="AP4667" s="12" t="s">
        <v>100</v>
      </c>
      <c r="AR4667" s="12" t="s">
        <v>905</v>
      </c>
      <c r="BN4667" s="12">
        <v>1</v>
      </c>
    </row>
    <row r="4668" spans="1:66" ht="45" x14ac:dyDescent="0.25">
      <c r="A4668" s="12">
        <v>1</v>
      </c>
      <c r="B4668" s="11" t="str">
        <f t="shared" si="278"/>
        <v>Общий расчет. Анализ даты. Анализ даты. Символические звезды. Небесная благодать. Нет</v>
      </c>
      <c r="C4668" s="11" t="str">
        <f>IFERROR(VLOOKUP(I4668,lvl_1[],2,FALSE),"Нет")</f>
        <v>Общий расчет</v>
      </c>
      <c r="D4668" s="11" t="str">
        <f>IFERROR(VLOOKUP(Rule!J4668,lvl_2[],2,FALSE),"Нет")</f>
        <v>Анализ даты</v>
      </c>
      <c r="E4668" s="11" t="str">
        <f>IFERROR(VLOOKUP(Rule!K4668,lvl_3[],2,FALSE),"Нет")</f>
        <v>Анализ даты</v>
      </c>
      <c r="F4668" s="11" t="str">
        <f>IFERROR(INDEX(lvl_4[],MATCH(L4668,lvl_4[ID],0),MATCH(TEXT(K4668,"##0"),lvl_4[#Headers],0)),"Нет")</f>
        <v>Символические звезды</v>
      </c>
      <c r="G4668" s="11" t="str">
        <f>IFERROR(INDEX(lvl_5[],MATCH(M4668,lvl_5[ID],0),MATCH(_xlfn.CONCAT(TEXT(K4668,"##0"),"_",TEXT(L4668,"##0")),lvl_5[#Headers],0)),"Нет")</f>
        <v>Небесная благодать</v>
      </c>
      <c r="H4668" s="11" t="str">
        <f>IFERROR(INDEX(lvl_6[],MATCH(N4668,lvl_6[ID],0),MATCH(_xlfn.CONCAT(K4668,"_",L4668,"_",M4668),lvl_6[#Headers],0)),"Нет")</f>
        <v>Нет</v>
      </c>
      <c r="I4668" s="12">
        <v>1</v>
      </c>
      <c r="J4668" s="12">
        <v>4</v>
      </c>
      <c r="K4668" s="12">
        <v>1</v>
      </c>
      <c r="L4668" s="12">
        <v>5</v>
      </c>
      <c r="M4668" s="12">
        <v>13</v>
      </c>
      <c r="N4668" s="12">
        <v>344</v>
      </c>
      <c r="O4668" s="12">
        <f>COUNTIF($P$2:P4668,P4668)</f>
        <v>1</v>
      </c>
      <c r="P4668" s="12" t="str">
        <f t="shared" si="279"/>
        <v>1410513344</v>
      </c>
      <c r="Q4668" s="12" t="str">
        <f t="shared" si="280"/>
        <v>14105133440001</v>
      </c>
      <c r="R4668" s="20" t="s">
        <v>4217</v>
      </c>
      <c r="AI4668" s="12" t="s">
        <v>100</v>
      </c>
      <c r="AK4668" s="12" t="s">
        <v>860</v>
      </c>
      <c r="AP4668" s="12" t="s">
        <v>100</v>
      </c>
      <c r="AR4668" s="12" t="s">
        <v>865</v>
      </c>
      <c r="BN4668" s="12">
        <v>1</v>
      </c>
    </row>
    <row r="4669" spans="1:66" ht="45" x14ac:dyDescent="0.25">
      <c r="A4669" s="12">
        <v>1</v>
      </c>
      <c r="B4669" s="11" t="str">
        <f t="shared" si="278"/>
        <v>Общий расчет. Анализ даты. Анализ даты. Символические звезды. Небесная благодать. Нет</v>
      </c>
      <c r="C4669" s="11" t="str">
        <f>IFERROR(VLOOKUP(I4669,lvl_1[],2,FALSE),"Нет")</f>
        <v>Общий расчет</v>
      </c>
      <c r="D4669" s="11" t="str">
        <f>IFERROR(VLOOKUP(Rule!J4669,lvl_2[],2,FALSE),"Нет")</f>
        <v>Анализ даты</v>
      </c>
      <c r="E4669" s="11" t="str">
        <f>IFERROR(VLOOKUP(Rule!K4669,lvl_3[],2,FALSE),"Нет")</f>
        <v>Анализ даты</v>
      </c>
      <c r="F4669" s="11" t="str">
        <f>IFERROR(INDEX(lvl_4[],MATCH(L4669,lvl_4[ID],0),MATCH(TEXT(K4669,"##0"),lvl_4[#Headers],0)),"Нет")</f>
        <v>Символические звезды</v>
      </c>
      <c r="G4669" s="11" t="str">
        <f>IFERROR(INDEX(lvl_5[],MATCH(M4669,lvl_5[ID],0),MATCH(_xlfn.CONCAT(TEXT(K4669,"##0"),"_",TEXT(L4669,"##0")),lvl_5[#Headers],0)),"Нет")</f>
        <v>Небесная благодать</v>
      </c>
      <c r="H4669" s="11" t="str">
        <f>IFERROR(INDEX(lvl_6[],MATCH(N4669,lvl_6[ID],0),MATCH(_xlfn.CONCAT(K4669,"_",L4669,"_",M4669),lvl_6[#Headers],0)),"Нет")</f>
        <v>Нет</v>
      </c>
      <c r="I4669" s="12">
        <v>1</v>
      </c>
      <c r="J4669" s="12">
        <v>4</v>
      </c>
      <c r="K4669" s="12">
        <v>1</v>
      </c>
      <c r="L4669" s="12">
        <v>5</v>
      </c>
      <c r="M4669" s="12">
        <v>13</v>
      </c>
      <c r="N4669" s="12">
        <v>345</v>
      </c>
      <c r="O4669" s="12">
        <f>COUNTIF($P$2:P4669,P4669)</f>
        <v>1</v>
      </c>
      <c r="P4669" s="12" t="str">
        <f t="shared" si="279"/>
        <v>1410513345</v>
      </c>
      <c r="Q4669" s="12" t="str">
        <f t="shared" si="280"/>
        <v>14105133450001</v>
      </c>
      <c r="R4669" s="20" t="s">
        <v>4218</v>
      </c>
      <c r="AI4669" s="12" t="s">
        <v>100</v>
      </c>
      <c r="AK4669" s="12" t="s">
        <v>863</v>
      </c>
      <c r="AP4669" s="12" t="s">
        <v>100</v>
      </c>
      <c r="AR4669" s="12" t="s">
        <v>868</v>
      </c>
      <c r="BN4669" s="12">
        <v>1</v>
      </c>
    </row>
    <row r="4670" spans="1:66" ht="45" x14ac:dyDescent="0.25">
      <c r="A4670" s="12">
        <v>1</v>
      </c>
      <c r="B4670" s="11" t="str">
        <f t="shared" si="278"/>
        <v>Общий расчет. Анализ даты. Анализ даты. Символические звезды. Небесная благодать. Нет</v>
      </c>
      <c r="C4670" s="11" t="str">
        <f>IFERROR(VLOOKUP(I4670,lvl_1[],2,FALSE),"Нет")</f>
        <v>Общий расчет</v>
      </c>
      <c r="D4670" s="11" t="str">
        <f>IFERROR(VLOOKUP(Rule!J4670,lvl_2[],2,FALSE),"Нет")</f>
        <v>Анализ даты</v>
      </c>
      <c r="E4670" s="11" t="str">
        <f>IFERROR(VLOOKUP(Rule!K4670,lvl_3[],2,FALSE),"Нет")</f>
        <v>Анализ даты</v>
      </c>
      <c r="F4670" s="11" t="str">
        <f>IFERROR(INDEX(lvl_4[],MATCH(L4670,lvl_4[ID],0),MATCH(TEXT(K4670,"##0"),lvl_4[#Headers],0)),"Нет")</f>
        <v>Символические звезды</v>
      </c>
      <c r="G4670" s="11" t="str">
        <f>IFERROR(INDEX(lvl_5[],MATCH(M4670,lvl_5[ID],0),MATCH(_xlfn.CONCAT(TEXT(K4670,"##0"),"_",TEXT(L4670,"##0")),lvl_5[#Headers],0)),"Нет")</f>
        <v>Небесная благодать</v>
      </c>
      <c r="H4670" s="11" t="str">
        <f>IFERROR(INDEX(lvl_6[],MATCH(N4670,lvl_6[ID],0),MATCH(_xlfn.CONCAT(K4670,"_",L4670,"_",M4670),lvl_6[#Headers],0)),"Нет")</f>
        <v>Нет</v>
      </c>
      <c r="I4670" s="12">
        <v>1</v>
      </c>
      <c r="J4670" s="12">
        <v>4</v>
      </c>
      <c r="K4670" s="12">
        <v>1</v>
      </c>
      <c r="L4670" s="12">
        <v>5</v>
      </c>
      <c r="M4670" s="12">
        <v>13</v>
      </c>
      <c r="N4670" s="12">
        <v>346</v>
      </c>
      <c r="O4670" s="12">
        <f>COUNTIF($P$2:P4670,P4670)</f>
        <v>1</v>
      </c>
      <c r="P4670" s="12" t="str">
        <f t="shared" si="279"/>
        <v>1410513346</v>
      </c>
      <c r="Q4670" s="12" t="str">
        <f t="shared" si="280"/>
        <v>14105133460001</v>
      </c>
      <c r="R4670" s="20" t="s">
        <v>4219</v>
      </c>
      <c r="AI4670" s="12" t="s">
        <v>100</v>
      </c>
      <c r="AK4670" s="12" t="s">
        <v>865</v>
      </c>
      <c r="AP4670" s="12" t="s">
        <v>100</v>
      </c>
      <c r="AR4670" s="12" t="s">
        <v>916</v>
      </c>
      <c r="BN4670" s="12">
        <v>1</v>
      </c>
    </row>
    <row r="4671" spans="1:66" ht="45" x14ac:dyDescent="0.25">
      <c r="A4671" s="12">
        <v>1</v>
      </c>
      <c r="B4671" s="11" t="str">
        <f t="shared" si="278"/>
        <v>Общий расчет. Анализ даты. Анализ даты. Символические звезды. Небесная благодать. Нет</v>
      </c>
      <c r="C4671" s="11" t="str">
        <f>IFERROR(VLOOKUP(I4671,lvl_1[],2,FALSE),"Нет")</f>
        <v>Общий расчет</v>
      </c>
      <c r="D4671" s="11" t="str">
        <f>IFERROR(VLOOKUP(Rule!J4671,lvl_2[],2,FALSE),"Нет")</f>
        <v>Анализ даты</v>
      </c>
      <c r="E4671" s="11" t="str">
        <f>IFERROR(VLOOKUP(Rule!K4671,lvl_3[],2,FALSE),"Нет")</f>
        <v>Анализ даты</v>
      </c>
      <c r="F4671" s="11" t="str">
        <f>IFERROR(INDEX(lvl_4[],MATCH(L4671,lvl_4[ID],0),MATCH(TEXT(K4671,"##0"),lvl_4[#Headers],0)),"Нет")</f>
        <v>Символические звезды</v>
      </c>
      <c r="G4671" s="11" t="str">
        <f>IFERROR(INDEX(lvl_5[],MATCH(M4671,lvl_5[ID],0),MATCH(_xlfn.CONCAT(TEXT(K4671,"##0"),"_",TEXT(L4671,"##0")),lvl_5[#Headers],0)),"Нет")</f>
        <v>Небесная благодать</v>
      </c>
      <c r="H4671" s="11" t="str">
        <f>IFERROR(INDEX(lvl_6[],MATCH(N4671,lvl_6[ID],0),MATCH(_xlfn.CONCAT(K4671,"_",L4671,"_",M4671),lvl_6[#Headers],0)),"Нет")</f>
        <v>Нет</v>
      </c>
      <c r="I4671" s="12">
        <v>1</v>
      </c>
      <c r="J4671" s="12">
        <v>4</v>
      </c>
      <c r="K4671" s="12">
        <v>1</v>
      </c>
      <c r="L4671" s="12">
        <v>5</v>
      </c>
      <c r="M4671" s="12">
        <v>13</v>
      </c>
      <c r="N4671" s="12">
        <v>347</v>
      </c>
      <c r="O4671" s="12">
        <f>COUNTIF($P$2:P4671,P4671)</f>
        <v>1</v>
      </c>
      <c r="P4671" s="12" t="str">
        <f t="shared" si="279"/>
        <v>1410513347</v>
      </c>
      <c r="Q4671" s="12" t="str">
        <f t="shared" si="280"/>
        <v>14105133470001</v>
      </c>
      <c r="R4671" s="20" t="s">
        <v>4220</v>
      </c>
      <c r="AI4671" s="12" t="s">
        <v>100</v>
      </c>
      <c r="AK4671" s="12" t="s">
        <v>866</v>
      </c>
      <c r="AP4671" s="12" t="s">
        <v>100</v>
      </c>
      <c r="AR4671" s="12" t="s">
        <v>859</v>
      </c>
      <c r="BN4671" s="12">
        <v>1</v>
      </c>
    </row>
    <row r="4672" spans="1:66" ht="45" x14ac:dyDescent="0.25">
      <c r="A4672" s="12">
        <v>1</v>
      </c>
      <c r="B4672" s="11" t="str">
        <f t="shared" si="278"/>
        <v>Общий расчет. Анализ даты. Анализ даты. Символические звезды. Сети небес и земли. Нет</v>
      </c>
      <c r="C4672" s="11" t="str">
        <f>IFERROR(VLOOKUP(I4672,lvl_1[],2,FALSE),"Нет")</f>
        <v>Общий расчет</v>
      </c>
      <c r="D4672" s="11" t="str">
        <f>IFERROR(VLOOKUP(Rule!J4672,lvl_2[],2,FALSE),"Нет")</f>
        <v>Анализ даты</v>
      </c>
      <c r="E4672" s="11" t="str">
        <f>IFERROR(VLOOKUP(Rule!K4672,lvl_3[],2,FALSE),"Нет")</f>
        <v>Анализ даты</v>
      </c>
      <c r="F4672" s="11" t="str">
        <f>IFERROR(INDEX(lvl_4[],MATCH(L4672,lvl_4[ID],0),MATCH(TEXT(K4672,"##0"),lvl_4[#Headers],0)),"Нет")</f>
        <v>Символические звезды</v>
      </c>
      <c r="G4672" s="11" t="str">
        <f>IFERROR(INDEX(lvl_5[],MATCH(M4672,lvl_5[ID],0),MATCH(_xlfn.CONCAT(TEXT(K4672,"##0"),"_",TEXT(L4672,"##0")),lvl_5[#Headers],0)),"Нет")</f>
        <v>Сети небес и земли</v>
      </c>
      <c r="H4672" s="11" t="str">
        <f>IFERROR(INDEX(lvl_6[],MATCH(N4672,lvl_6[ID],0),MATCH(_xlfn.CONCAT(K4672,"_",L4672,"_",M4672),lvl_6[#Headers],0)),"Нет")</f>
        <v>Нет</v>
      </c>
      <c r="I4672" s="12">
        <v>1</v>
      </c>
      <c r="J4672" s="12">
        <v>4</v>
      </c>
      <c r="K4672" s="12">
        <v>1</v>
      </c>
      <c r="L4672" s="12">
        <v>5</v>
      </c>
      <c r="M4672" s="12">
        <v>24</v>
      </c>
      <c r="N4672" s="12">
        <v>348</v>
      </c>
      <c r="O4672" s="12">
        <f>COUNTIF($P$2:P4672,P4672)</f>
        <v>1</v>
      </c>
      <c r="P4672" s="12" t="str">
        <f t="shared" si="279"/>
        <v>1410524348</v>
      </c>
      <c r="Q4672" s="12" t="str">
        <f t="shared" si="280"/>
        <v>14105243480001</v>
      </c>
      <c r="R4672" s="20" t="s">
        <v>4221</v>
      </c>
      <c r="AI4672" s="12" t="s">
        <v>100</v>
      </c>
      <c r="AK4672" s="12" t="s">
        <v>867</v>
      </c>
      <c r="AP4672" s="12" t="s">
        <v>100</v>
      </c>
      <c r="AR4672" s="12" t="s">
        <v>868</v>
      </c>
      <c r="BN4672" s="12">
        <v>1</v>
      </c>
    </row>
    <row r="4673" spans="1:66" ht="45" x14ac:dyDescent="0.25">
      <c r="A4673" s="12">
        <v>1</v>
      </c>
      <c r="B4673" s="11" t="str">
        <f t="shared" si="278"/>
        <v>Общий расчет. Анализ даты. Анализ даты. Символические звезды. Сети небес и земли. Нет</v>
      </c>
      <c r="C4673" s="11" t="str">
        <f>IFERROR(VLOOKUP(I4673,lvl_1[],2,FALSE),"Нет")</f>
        <v>Общий расчет</v>
      </c>
      <c r="D4673" s="11" t="str">
        <f>IFERROR(VLOOKUP(Rule!J4673,lvl_2[],2,FALSE),"Нет")</f>
        <v>Анализ даты</v>
      </c>
      <c r="E4673" s="11" t="str">
        <f>IFERROR(VLOOKUP(Rule!K4673,lvl_3[],2,FALSE),"Нет")</f>
        <v>Анализ даты</v>
      </c>
      <c r="F4673" s="11" t="str">
        <f>IFERROR(INDEX(lvl_4[],MATCH(L4673,lvl_4[ID],0),MATCH(TEXT(K4673,"##0"),lvl_4[#Headers],0)),"Нет")</f>
        <v>Символические звезды</v>
      </c>
      <c r="G4673" s="11" t="str">
        <f>IFERROR(INDEX(lvl_5[],MATCH(M4673,lvl_5[ID],0),MATCH(_xlfn.CONCAT(TEXT(K4673,"##0"),"_",TEXT(L4673,"##0")),lvl_5[#Headers],0)),"Нет")</f>
        <v>Сети небес и земли</v>
      </c>
      <c r="H4673" s="11" t="str">
        <f>IFERROR(INDEX(lvl_6[],MATCH(N4673,lvl_6[ID],0),MATCH(_xlfn.CONCAT(K4673,"_",L4673,"_",M4673),lvl_6[#Headers],0)),"Нет")</f>
        <v>Нет</v>
      </c>
      <c r="I4673" s="12">
        <v>1</v>
      </c>
      <c r="J4673" s="12">
        <v>4</v>
      </c>
      <c r="K4673" s="12">
        <v>1</v>
      </c>
      <c r="L4673" s="12">
        <v>5</v>
      </c>
      <c r="M4673" s="12">
        <v>24</v>
      </c>
      <c r="N4673" s="12">
        <v>349</v>
      </c>
      <c r="O4673" s="12">
        <f>COUNTIF($P$2:P4673,P4673)</f>
        <v>1</v>
      </c>
      <c r="P4673" s="12" t="str">
        <f t="shared" si="279"/>
        <v>1410524349</v>
      </c>
      <c r="Q4673" s="12" t="str">
        <f t="shared" si="280"/>
        <v>14105243490001</v>
      </c>
      <c r="R4673" s="20" t="s">
        <v>4222</v>
      </c>
      <c r="AI4673" s="12" t="s">
        <v>100</v>
      </c>
      <c r="AK4673" s="12" t="s">
        <v>861</v>
      </c>
      <c r="AP4673" s="12" t="s">
        <v>100</v>
      </c>
      <c r="AR4673" s="12" t="s">
        <v>862</v>
      </c>
      <c r="BN4673" s="12">
        <v>1</v>
      </c>
    </row>
    <row r="4674" spans="1:66" ht="45" x14ac:dyDescent="0.25">
      <c r="A4674" s="12">
        <v>1</v>
      </c>
      <c r="B4674" s="11" t="str">
        <f t="shared" si="278"/>
        <v>Общий расчет. Анализ даты. Анализ даты. Символические звезды. Звезда искусств. Нет</v>
      </c>
      <c r="C4674" s="11" t="str">
        <f>IFERROR(VLOOKUP(I4674,lvl_1[],2,FALSE),"Нет")</f>
        <v>Общий расчет</v>
      </c>
      <c r="D4674" s="11" t="str">
        <f>IFERROR(VLOOKUP(Rule!J4674,lvl_2[],2,FALSE),"Нет")</f>
        <v>Анализ даты</v>
      </c>
      <c r="E4674" s="11" t="str">
        <f>IFERROR(VLOOKUP(Rule!K4674,lvl_3[],2,FALSE),"Нет")</f>
        <v>Анализ даты</v>
      </c>
      <c r="F4674" s="11" t="str">
        <f>IFERROR(INDEX(lvl_4[],MATCH(L4674,lvl_4[ID],0),MATCH(TEXT(K4674,"##0"),lvl_4[#Headers],0)),"Нет")</f>
        <v>Символические звезды</v>
      </c>
      <c r="G4674" s="11" t="str">
        <f>IFERROR(INDEX(lvl_5[],MATCH(M4674,lvl_5[ID],0),MATCH(_xlfn.CONCAT(TEXT(K4674,"##0"),"_",TEXT(L4674,"##0")),lvl_5[#Headers],0)),"Нет")</f>
        <v>Звезда искусств</v>
      </c>
      <c r="H4674" s="11" t="str">
        <f>IFERROR(INDEX(lvl_6[],MATCH(N4674,lvl_6[ID],0),MATCH(_xlfn.CONCAT(K4674,"_",L4674,"_",M4674),lvl_6[#Headers],0)),"Нет")</f>
        <v>Нет</v>
      </c>
      <c r="I4674" s="12">
        <v>1</v>
      </c>
      <c r="J4674" s="12">
        <v>4</v>
      </c>
      <c r="K4674" s="12">
        <v>1</v>
      </c>
      <c r="L4674" s="12">
        <v>5</v>
      </c>
      <c r="M4674" s="12">
        <v>31</v>
      </c>
      <c r="N4674" s="12">
        <v>350</v>
      </c>
      <c r="O4674" s="12">
        <f>COUNTIF($P$2:P4674,P4674)</f>
        <v>1</v>
      </c>
      <c r="P4674" s="12" t="str">
        <f t="shared" si="279"/>
        <v>1410531350</v>
      </c>
      <c r="Q4674" s="12" t="str">
        <f t="shared" si="280"/>
        <v>14105313500001</v>
      </c>
      <c r="R4674" s="20" t="s">
        <v>4223</v>
      </c>
      <c r="AI4674" s="12" t="s">
        <v>100</v>
      </c>
      <c r="AK4674" s="12" t="s">
        <v>865</v>
      </c>
      <c r="AP4674" s="12" t="s">
        <v>100</v>
      </c>
      <c r="AR4674" s="12" t="s">
        <v>861</v>
      </c>
      <c r="BN4674" s="12">
        <v>1</v>
      </c>
    </row>
    <row r="4675" spans="1:66" ht="45" x14ac:dyDescent="0.25">
      <c r="A4675" s="12">
        <v>1</v>
      </c>
      <c r="B4675" s="11" t="str">
        <f t="shared" si="278"/>
        <v>Общий расчет. Анализ даты. Анализ даты. Символические звезды. Звезда искусств. Нет</v>
      </c>
      <c r="C4675" s="11" t="str">
        <f>IFERROR(VLOOKUP(I4675,lvl_1[],2,FALSE),"Нет")</f>
        <v>Общий расчет</v>
      </c>
      <c r="D4675" s="11" t="str">
        <f>IFERROR(VLOOKUP(Rule!J4675,lvl_2[],2,FALSE),"Нет")</f>
        <v>Анализ даты</v>
      </c>
      <c r="E4675" s="11" t="str">
        <f>IFERROR(VLOOKUP(Rule!K4675,lvl_3[],2,FALSE),"Нет")</f>
        <v>Анализ даты</v>
      </c>
      <c r="F4675" s="11" t="str">
        <f>IFERROR(INDEX(lvl_4[],MATCH(L4675,lvl_4[ID],0),MATCH(TEXT(K4675,"##0"),lvl_4[#Headers],0)),"Нет")</f>
        <v>Символические звезды</v>
      </c>
      <c r="G4675" s="11" t="str">
        <f>IFERROR(INDEX(lvl_5[],MATCH(M4675,lvl_5[ID],0),MATCH(_xlfn.CONCAT(TEXT(K4675,"##0"),"_",TEXT(L4675,"##0")),lvl_5[#Headers],0)),"Нет")</f>
        <v>Звезда искусств</v>
      </c>
      <c r="H4675" s="11" t="str">
        <f>IFERROR(INDEX(lvl_6[],MATCH(N4675,lvl_6[ID],0),MATCH(_xlfn.CONCAT(K4675,"_",L4675,"_",M4675),lvl_6[#Headers],0)),"Нет")</f>
        <v>Нет</v>
      </c>
      <c r="I4675" s="12">
        <v>1</v>
      </c>
      <c r="J4675" s="12">
        <v>4</v>
      </c>
      <c r="K4675" s="12">
        <v>1</v>
      </c>
      <c r="L4675" s="12">
        <v>5</v>
      </c>
      <c r="M4675" s="12">
        <v>31</v>
      </c>
      <c r="N4675" s="12">
        <v>351</v>
      </c>
      <c r="O4675" s="12">
        <f>COUNTIF($P$2:P4675,P4675)</f>
        <v>1</v>
      </c>
      <c r="P4675" s="12" t="str">
        <f t="shared" si="279"/>
        <v>1410531351</v>
      </c>
      <c r="Q4675" s="12" t="str">
        <f t="shared" si="280"/>
        <v>14105313510001</v>
      </c>
      <c r="R4675" s="20" t="s">
        <v>4224</v>
      </c>
      <c r="AI4675" s="12" t="s">
        <v>100</v>
      </c>
      <c r="AK4675" s="12" t="s">
        <v>869</v>
      </c>
      <c r="AP4675" s="12" t="s">
        <v>100</v>
      </c>
      <c r="AR4675" s="12" t="s">
        <v>861</v>
      </c>
      <c r="BN4675" s="12">
        <v>1</v>
      </c>
    </row>
    <row r="4676" spans="1:66" ht="45" x14ac:dyDescent="0.25">
      <c r="A4676" s="12">
        <v>1</v>
      </c>
      <c r="B4676" s="11" t="str">
        <f t="shared" si="278"/>
        <v>Общий расчет. Анализ даты. Анализ даты. Символические звезды. Звезда искусств. Нет</v>
      </c>
      <c r="C4676" s="11" t="str">
        <f>IFERROR(VLOOKUP(I4676,lvl_1[],2,FALSE),"Нет")</f>
        <v>Общий расчет</v>
      </c>
      <c r="D4676" s="11" t="str">
        <f>IFERROR(VLOOKUP(Rule!J4676,lvl_2[],2,FALSE),"Нет")</f>
        <v>Анализ даты</v>
      </c>
      <c r="E4676" s="11" t="str">
        <f>IFERROR(VLOOKUP(Rule!K4676,lvl_3[],2,FALSE),"Нет")</f>
        <v>Анализ даты</v>
      </c>
      <c r="F4676" s="11" t="str">
        <f>IFERROR(INDEX(lvl_4[],MATCH(L4676,lvl_4[ID],0),MATCH(TEXT(K4676,"##0"),lvl_4[#Headers],0)),"Нет")</f>
        <v>Символические звезды</v>
      </c>
      <c r="G4676" s="11" t="str">
        <f>IFERROR(INDEX(lvl_5[],MATCH(M4676,lvl_5[ID],0),MATCH(_xlfn.CONCAT(TEXT(K4676,"##0"),"_",TEXT(L4676,"##0")),lvl_5[#Headers],0)),"Нет")</f>
        <v>Звезда искусств</v>
      </c>
      <c r="H4676" s="11" t="str">
        <f>IFERROR(INDEX(lvl_6[],MATCH(N4676,lvl_6[ID],0),MATCH(_xlfn.CONCAT(K4676,"_",L4676,"_",M4676),lvl_6[#Headers],0)),"Нет")</f>
        <v>Нет</v>
      </c>
      <c r="I4676" s="12">
        <v>1</v>
      </c>
      <c r="J4676" s="12">
        <v>4</v>
      </c>
      <c r="K4676" s="12">
        <v>1</v>
      </c>
      <c r="L4676" s="12">
        <v>5</v>
      </c>
      <c r="M4676" s="12">
        <v>31</v>
      </c>
      <c r="N4676" s="12">
        <v>352</v>
      </c>
      <c r="O4676" s="12">
        <f>COUNTIF($P$2:P4676,P4676)</f>
        <v>1</v>
      </c>
      <c r="P4676" s="12" t="str">
        <f t="shared" si="279"/>
        <v>1410531352</v>
      </c>
      <c r="Q4676" s="12" t="str">
        <f t="shared" si="280"/>
        <v>14105313520001</v>
      </c>
      <c r="R4676" s="20" t="s">
        <v>4225</v>
      </c>
      <c r="AI4676" s="12" t="s">
        <v>100</v>
      </c>
      <c r="AK4676" s="12" t="s">
        <v>861</v>
      </c>
      <c r="AP4676" s="12" t="s">
        <v>100</v>
      </c>
      <c r="AR4676" s="12" t="s">
        <v>861</v>
      </c>
      <c r="BN4676" s="12">
        <v>1</v>
      </c>
    </row>
    <row r="4677" spans="1:66" ht="45" x14ac:dyDescent="0.25">
      <c r="A4677" s="12">
        <v>1</v>
      </c>
      <c r="B4677" s="11" t="str">
        <f t="shared" si="278"/>
        <v>Общий расчет. Анализ даты. Анализ даты. Символические звезды. Звезда искусств. Нет</v>
      </c>
      <c r="C4677" s="11" t="str">
        <f>IFERROR(VLOOKUP(I4677,lvl_1[],2,FALSE),"Нет")</f>
        <v>Общий расчет</v>
      </c>
      <c r="D4677" s="11" t="str">
        <f>IFERROR(VLOOKUP(Rule!J4677,lvl_2[],2,FALSE),"Нет")</f>
        <v>Анализ даты</v>
      </c>
      <c r="E4677" s="11" t="str">
        <f>IFERROR(VLOOKUP(Rule!K4677,lvl_3[],2,FALSE),"Нет")</f>
        <v>Анализ даты</v>
      </c>
      <c r="F4677" s="11" t="str">
        <f>IFERROR(INDEX(lvl_4[],MATCH(L4677,lvl_4[ID],0),MATCH(TEXT(K4677,"##0"),lvl_4[#Headers],0)),"Нет")</f>
        <v>Символические звезды</v>
      </c>
      <c r="G4677" s="11" t="str">
        <f>IFERROR(INDEX(lvl_5[],MATCH(M4677,lvl_5[ID],0),MATCH(_xlfn.CONCAT(TEXT(K4677,"##0"),"_",TEXT(L4677,"##0")),lvl_5[#Headers],0)),"Нет")</f>
        <v>Звезда искусств</v>
      </c>
      <c r="H4677" s="11" t="str">
        <f>IFERROR(INDEX(lvl_6[],MATCH(N4677,lvl_6[ID],0),MATCH(_xlfn.CONCAT(K4677,"_",L4677,"_",M4677),lvl_6[#Headers],0)),"Нет")</f>
        <v>Нет</v>
      </c>
      <c r="I4677" s="12">
        <v>1</v>
      </c>
      <c r="J4677" s="12">
        <v>4</v>
      </c>
      <c r="K4677" s="12">
        <v>1</v>
      </c>
      <c r="L4677" s="12">
        <v>5</v>
      </c>
      <c r="M4677" s="12">
        <v>31</v>
      </c>
      <c r="N4677" s="12">
        <v>353</v>
      </c>
      <c r="O4677" s="12">
        <f>COUNTIF($P$2:P4677,P4677)</f>
        <v>1</v>
      </c>
      <c r="P4677" s="12" t="str">
        <f t="shared" si="279"/>
        <v>1410531353</v>
      </c>
      <c r="Q4677" s="12" t="str">
        <f t="shared" si="280"/>
        <v>14105313530001</v>
      </c>
      <c r="R4677" s="20" t="s">
        <v>4226</v>
      </c>
      <c r="AI4677" s="12" t="s">
        <v>100</v>
      </c>
      <c r="AK4677" s="12" t="s">
        <v>868</v>
      </c>
      <c r="AP4677" s="12" t="s">
        <v>100</v>
      </c>
      <c r="AR4677" s="12" t="s">
        <v>864</v>
      </c>
      <c r="BN4677" s="12">
        <v>1</v>
      </c>
    </row>
    <row r="4678" spans="1:66" ht="45" x14ac:dyDescent="0.25">
      <c r="A4678" s="12">
        <v>1</v>
      </c>
      <c r="B4678" s="11" t="str">
        <f t="shared" si="278"/>
        <v>Общий расчет. Анализ даты. Анализ даты. Символические звезды. Звезда искусств. Нет</v>
      </c>
      <c r="C4678" s="11" t="str">
        <f>IFERROR(VLOOKUP(I4678,lvl_1[],2,FALSE),"Нет")</f>
        <v>Общий расчет</v>
      </c>
      <c r="D4678" s="11" t="str">
        <f>IFERROR(VLOOKUP(Rule!J4678,lvl_2[],2,FALSE),"Нет")</f>
        <v>Анализ даты</v>
      </c>
      <c r="E4678" s="11" t="str">
        <f>IFERROR(VLOOKUP(Rule!K4678,lvl_3[],2,FALSE),"Нет")</f>
        <v>Анализ даты</v>
      </c>
      <c r="F4678" s="11" t="str">
        <f>IFERROR(INDEX(lvl_4[],MATCH(L4678,lvl_4[ID],0),MATCH(TEXT(K4678,"##0"),lvl_4[#Headers],0)),"Нет")</f>
        <v>Символические звезды</v>
      </c>
      <c r="G4678" s="11" t="str">
        <f>IFERROR(INDEX(lvl_5[],MATCH(M4678,lvl_5[ID],0),MATCH(_xlfn.CONCAT(TEXT(K4678,"##0"),"_",TEXT(L4678,"##0")),lvl_5[#Headers],0)),"Нет")</f>
        <v>Звезда искусств</v>
      </c>
      <c r="H4678" s="11" t="str">
        <f>IFERROR(INDEX(lvl_6[],MATCH(N4678,lvl_6[ID],0),MATCH(_xlfn.CONCAT(K4678,"_",L4678,"_",M4678),lvl_6[#Headers],0)),"Нет")</f>
        <v>Нет</v>
      </c>
      <c r="I4678" s="12">
        <v>1</v>
      </c>
      <c r="J4678" s="12">
        <v>4</v>
      </c>
      <c r="K4678" s="12">
        <v>1</v>
      </c>
      <c r="L4678" s="12">
        <v>5</v>
      </c>
      <c r="M4678" s="12">
        <v>31</v>
      </c>
      <c r="N4678" s="12">
        <v>354</v>
      </c>
      <c r="O4678" s="12">
        <f>COUNTIF($P$2:P4678,P4678)</f>
        <v>1</v>
      </c>
      <c r="P4678" s="12" t="str">
        <f t="shared" si="279"/>
        <v>1410531354</v>
      </c>
      <c r="Q4678" s="12" t="str">
        <f t="shared" si="280"/>
        <v>14105313540001</v>
      </c>
      <c r="R4678" s="20" t="s">
        <v>4227</v>
      </c>
      <c r="AI4678" s="12" t="s">
        <v>100</v>
      </c>
      <c r="AK4678" s="12" t="s">
        <v>860</v>
      </c>
      <c r="AP4678" s="12" t="s">
        <v>100</v>
      </c>
      <c r="AR4678" s="12" t="s">
        <v>864</v>
      </c>
      <c r="BN4678" s="12">
        <v>1</v>
      </c>
    </row>
    <row r="4679" spans="1:66" ht="45" x14ac:dyDescent="0.25">
      <c r="A4679" s="12">
        <v>1</v>
      </c>
      <c r="B4679" s="11" t="str">
        <f t="shared" si="278"/>
        <v>Общий расчет. Анализ даты. Анализ даты. Символические звезды. Звезда искусств. Нет</v>
      </c>
      <c r="C4679" s="11" t="str">
        <f>IFERROR(VLOOKUP(I4679,lvl_1[],2,FALSE),"Нет")</f>
        <v>Общий расчет</v>
      </c>
      <c r="D4679" s="11" t="str">
        <f>IFERROR(VLOOKUP(Rule!J4679,lvl_2[],2,FALSE),"Нет")</f>
        <v>Анализ даты</v>
      </c>
      <c r="E4679" s="11" t="str">
        <f>IFERROR(VLOOKUP(Rule!K4679,lvl_3[],2,FALSE),"Нет")</f>
        <v>Анализ даты</v>
      </c>
      <c r="F4679" s="11" t="str">
        <f>IFERROR(INDEX(lvl_4[],MATCH(L4679,lvl_4[ID],0),MATCH(TEXT(K4679,"##0"),lvl_4[#Headers],0)),"Нет")</f>
        <v>Символические звезды</v>
      </c>
      <c r="G4679" s="11" t="str">
        <f>IFERROR(INDEX(lvl_5[],MATCH(M4679,lvl_5[ID],0),MATCH(_xlfn.CONCAT(TEXT(K4679,"##0"),"_",TEXT(L4679,"##0")),lvl_5[#Headers],0)),"Нет")</f>
        <v>Звезда искусств</v>
      </c>
      <c r="H4679" s="11" t="str">
        <f>IFERROR(INDEX(lvl_6[],MATCH(N4679,lvl_6[ID],0),MATCH(_xlfn.CONCAT(K4679,"_",L4679,"_",M4679),lvl_6[#Headers],0)),"Нет")</f>
        <v>Нет</v>
      </c>
      <c r="I4679" s="12">
        <v>1</v>
      </c>
      <c r="J4679" s="12">
        <v>4</v>
      </c>
      <c r="K4679" s="12">
        <v>1</v>
      </c>
      <c r="L4679" s="12">
        <v>5</v>
      </c>
      <c r="M4679" s="12">
        <v>31</v>
      </c>
      <c r="N4679" s="12">
        <v>355</v>
      </c>
      <c r="O4679" s="12">
        <f>COUNTIF($P$2:P4679,P4679)</f>
        <v>1</v>
      </c>
      <c r="P4679" s="12" t="str">
        <f t="shared" si="279"/>
        <v>1410531355</v>
      </c>
      <c r="Q4679" s="12" t="str">
        <f t="shared" si="280"/>
        <v>14105313550001</v>
      </c>
      <c r="R4679" s="20" t="s">
        <v>4228</v>
      </c>
      <c r="AI4679" s="12" t="s">
        <v>100</v>
      </c>
      <c r="AK4679" s="12" t="s">
        <v>864</v>
      </c>
      <c r="AP4679" s="12" t="s">
        <v>100</v>
      </c>
      <c r="AR4679" s="12" t="s">
        <v>864</v>
      </c>
      <c r="BN4679" s="12">
        <v>1</v>
      </c>
    </row>
    <row r="4680" spans="1:66" ht="45" x14ac:dyDescent="0.25">
      <c r="A4680" s="12">
        <v>1</v>
      </c>
      <c r="B4680" s="11" t="str">
        <f t="shared" si="278"/>
        <v>Общий расчет. Анализ даты. Анализ даты. Символические звезды. Звезда искусств. Нет</v>
      </c>
      <c r="C4680" s="11" t="str">
        <f>IFERROR(VLOOKUP(I4680,lvl_1[],2,FALSE),"Нет")</f>
        <v>Общий расчет</v>
      </c>
      <c r="D4680" s="11" t="str">
        <f>IFERROR(VLOOKUP(Rule!J4680,lvl_2[],2,FALSE),"Нет")</f>
        <v>Анализ даты</v>
      </c>
      <c r="E4680" s="11" t="str">
        <f>IFERROR(VLOOKUP(Rule!K4680,lvl_3[],2,FALSE),"Нет")</f>
        <v>Анализ даты</v>
      </c>
      <c r="F4680" s="11" t="str">
        <f>IFERROR(INDEX(lvl_4[],MATCH(L4680,lvl_4[ID],0),MATCH(TEXT(K4680,"##0"),lvl_4[#Headers],0)),"Нет")</f>
        <v>Символические звезды</v>
      </c>
      <c r="G4680" s="11" t="str">
        <f>IFERROR(INDEX(lvl_5[],MATCH(M4680,lvl_5[ID],0),MATCH(_xlfn.CONCAT(TEXT(K4680,"##0"),"_",TEXT(L4680,"##0")),lvl_5[#Headers],0)),"Нет")</f>
        <v>Звезда искусств</v>
      </c>
      <c r="H4680" s="11" t="str">
        <f>IFERROR(INDEX(lvl_6[],MATCH(N4680,lvl_6[ID],0),MATCH(_xlfn.CONCAT(K4680,"_",L4680,"_",M4680),lvl_6[#Headers],0)),"Нет")</f>
        <v>Нет</v>
      </c>
      <c r="I4680" s="12">
        <v>1</v>
      </c>
      <c r="J4680" s="12">
        <v>4</v>
      </c>
      <c r="K4680" s="12">
        <v>1</v>
      </c>
      <c r="L4680" s="12">
        <v>5</v>
      </c>
      <c r="M4680" s="12">
        <v>31</v>
      </c>
      <c r="N4680" s="12">
        <v>356</v>
      </c>
      <c r="O4680" s="12">
        <f>COUNTIF($P$2:P4680,P4680)</f>
        <v>1</v>
      </c>
      <c r="P4680" s="12" t="str">
        <f t="shared" si="279"/>
        <v>1410531356</v>
      </c>
      <c r="Q4680" s="12" t="str">
        <f t="shared" si="280"/>
        <v>14105313560001</v>
      </c>
      <c r="R4680" s="20" t="s">
        <v>4229</v>
      </c>
      <c r="AI4680" s="12" t="s">
        <v>100</v>
      </c>
      <c r="AK4680" s="12" t="s">
        <v>859</v>
      </c>
      <c r="AP4680" s="12" t="s">
        <v>100</v>
      </c>
      <c r="AR4680" s="12" t="s">
        <v>867</v>
      </c>
      <c r="BN4680" s="12">
        <v>1</v>
      </c>
    </row>
    <row r="4681" spans="1:66" ht="45" x14ac:dyDescent="0.25">
      <c r="A4681" s="12">
        <v>1</v>
      </c>
      <c r="B4681" s="11" t="str">
        <f t="shared" si="278"/>
        <v>Общий расчет. Анализ даты. Анализ даты. Символические звезды. Звезда искусств. Нет</v>
      </c>
      <c r="C4681" s="11" t="str">
        <f>IFERROR(VLOOKUP(I4681,lvl_1[],2,FALSE),"Нет")</f>
        <v>Общий расчет</v>
      </c>
      <c r="D4681" s="11" t="str">
        <f>IFERROR(VLOOKUP(Rule!J4681,lvl_2[],2,FALSE),"Нет")</f>
        <v>Анализ даты</v>
      </c>
      <c r="E4681" s="11" t="str">
        <f>IFERROR(VLOOKUP(Rule!K4681,lvl_3[],2,FALSE),"Нет")</f>
        <v>Анализ даты</v>
      </c>
      <c r="F4681" s="11" t="str">
        <f>IFERROR(INDEX(lvl_4[],MATCH(L4681,lvl_4[ID],0),MATCH(TEXT(K4681,"##0"),lvl_4[#Headers],0)),"Нет")</f>
        <v>Символические звезды</v>
      </c>
      <c r="G4681" s="11" t="str">
        <f>IFERROR(INDEX(lvl_5[],MATCH(M4681,lvl_5[ID],0),MATCH(_xlfn.CONCAT(TEXT(K4681,"##0"),"_",TEXT(L4681,"##0")),lvl_5[#Headers],0)),"Нет")</f>
        <v>Звезда искусств</v>
      </c>
      <c r="H4681" s="11" t="str">
        <f>IFERROR(INDEX(lvl_6[],MATCH(N4681,lvl_6[ID],0),MATCH(_xlfn.CONCAT(K4681,"_",L4681,"_",M4681),lvl_6[#Headers],0)),"Нет")</f>
        <v>Нет</v>
      </c>
      <c r="I4681" s="12">
        <v>1</v>
      </c>
      <c r="J4681" s="12">
        <v>4</v>
      </c>
      <c r="K4681" s="12">
        <v>1</v>
      </c>
      <c r="L4681" s="12">
        <v>5</v>
      </c>
      <c r="M4681" s="12">
        <v>31</v>
      </c>
      <c r="N4681" s="12">
        <v>357</v>
      </c>
      <c r="O4681" s="12">
        <f>COUNTIF($P$2:P4681,P4681)</f>
        <v>1</v>
      </c>
      <c r="P4681" s="12" t="str">
        <f t="shared" si="279"/>
        <v>1410531357</v>
      </c>
      <c r="Q4681" s="12" t="str">
        <f t="shared" si="280"/>
        <v>14105313570001</v>
      </c>
      <c r="R4681" s="20" t="s">
        <v>4230</v>
      </c>
      <c r="AI4681" s="12" t="s">
        <v>100</v>
      </c>
      <c r="AK4681" s="12" t="s">
        <v>863</v>
      </c>
      <c r="AP4681" s="12" t="s">
        <v>100</v>
      </c>
      <c r="AR4681" s="12" t="s">
        <v>867</v>
      </c>
      <c r="BN4681" s="12">
        <v>1</v>
      </c>
    </row>
    <row r="4682" spans="1:66" ht="45" x14ac:dyDescent="0.25">
      <c r="A4682" s="12">
        <v>1</v>
      </c>
      <c r="B4682" s="11" t="str">
        <f t="shared" si="278"/>
        <v>Общий расчет. Анализ даты. Анализ даты. Символические звезды. Звезда искусств. Нет</v>
      </c>
      <c r="C4682" s="11" t="str">
        <f>IFERROR(VLOOKUP(I4682,lvl_1[],2,FALSE),"Нет")</f>
        <v>Общий расчет</v>
      </c>
      <c r="D4682" s="11" t="str">
        <f>IFERROR(VLOOKUP(Rule!J4682,lvl_2[],2,FALSE),"Нет")</f>
        <v>Анализ даты</v>
      </c>
      <c r="E4682" s="11" t="str">
        <f>IFERROR(VLOOKUP(Rule!K4682,lvl_3[],2,FALSE),"Нет")</f>
        <v>Анализ даты</v>
      </c>
      <c r="F4682" s="11" t="str">
        <f>IFERROR(INDEX(lvl_4[],MATCH(L4682,lvl_4[ID],0),MATCH(TEXT(K4682,"##0"),lvl_4[#Headers],0)),"Нет")</f>
        <v>Символические звезды</v>
      </c>
      <c r="G4682" s="11" t="str">
        <f>IFERROR(INDEX(lvl_5[],MATCH(M4682,lvl_5[ID],0),MATCH(_xlfn.CONCAT(TEXT(K4682,"##0"),"_",TEXT(L4682,"##0")),lvl_5[#Headers],0)),"Нет")</f>
        <v>Звезда искусств</v>
      </c>
      <c r="H4682" s="11" t="str">
        <f>IFERROR(INDEX(lvl_6[],MATCH(N4682,lvl_6[ID],0),MATCH(_xlfn.CONCAT(K4682,"_",L4682,"_",M4682),lvl_6[#Headers],0)),"Нет")</f>
        <v>Нет</v>
      </c>
      <c r="I4682" s="12">
        <v>1</v>
      </c>
      <c r="J4682" s="12">
        <v>4</v>
      </c>
      <c r="K4682" s="12">
        <v>1</v>
      </c>
      <c r="L4682" s="12">
        <v>5</v>
      </c>
      <c r="M4682" s="12">
        <v>31</v>
      </c>
      <c r="N4682" s="12">
        <v>358</v>
      </c>
      <c r="O4682" s="12">
        <f>COUNTIF($P$2:P4682,P4682)</f>
        <v>1</v>
      </c>
      <c r="P4682" s="12" t="str">
        <f t="shared" si="279"/>
        <v>1410531358</v>
      </c>
      <c r="Q4682" s="12" t="str">
        <f t="shared" si="280"/>
        <v>14105313580001</v>
      </c>
      <c r="R4682" s="20" t="s">
        <v>4231</v>
      </c>
      <c r="AI4682" s="12" t="s">
        <v>100</v>
      </c>
      <c r="AK4682" s="12" t="s">
        <v>867</v>
      </c>
      <c r="AP4682" s="12" t="s">
        <v>100</v>
      </c>
      <c r="AR4682" s="12" t="s">
        <v>867</v>
      </c>
      <c r="BN4682" s="12">
        <v>1</v>
      </c>
    </row>
    <row r="4683" spans="1:66" ht="45" x14ac:dyDescent="0.25">
      <c r="A4683" s="12">
        <v>1</v>
      </c>
      <c r="B4683" s="11" t="str">
        <f t="shared" si="278"/>
        <v>Общий расчет. Анализ даты. Анализ даты. Символические звезды. Звезда искусств. Нет</v>
      </c>
      <c r="C4683" s="11" t="str">
        <f>IFERROR(VLOOKUP(I4683,lvl_1[],2,FALSE),"Нет")</f>
        <v>Общий расчет</v>
      </c>
      <c r="D4683" s="11" t="str">
        <f>IFERROR(VLOOKUP(Rule!J4683,lvl_2[],2,FALSE),"Нет")</f>
        <v>Анализ даты</v>
      </c>
      <c r="E4683" s="11" t="str">
        <f>IFERROR(VLOOKUP(Rule!K4683,lvl_3[],2,FALSE),"Нет")</f>
        <v>Анализ даты</v>
      </c>
      <c r="F4683" s="11" t="str">
        <f>IFERROR(INDEX(lvl_4[],MATCH(L4683,lvl_4[ID],0),MATCH(TEXT(K4683,"##0"),lvl_4[#Headers],0)),"Нет")</f>
        <v>Символические звезды</v>
      </c>
      <c r="G4683" s="11" t="str">
        <f>IFERROR(INDEX(lvl_5[],MATCH(M4683,lvl_5[ID],0),MATCH(_xlfn.CONCAT(TEXT(K4683,"##0"),"_",TEXT(L4683,"##0")),lvl_5[#Headers],0)),"Нет")</f>
        <v>Звезда искусств</v>
      </c>
      <c r="H4683" s="11" t="str">
        <f>IFERROR(INDEX(lvl_6[],MATCH(N4683,lvl_6[ID],0),MATCH(_xlfn.CONCAT(K4683,"_",L4683,"_",M4683),lvl_6[#Headers],0)),"Нет")</f>
        <v>Нет</v>
      </c>
      <c r="I4683" s="12">
        <v>1</v>
      </c>
      <c r="J4683" s="12">
        <v>4</v>
      </c>
      <c r="K4683" s="12">
        <v>1</v>
      </c>
      <c r="L4683" s="12">
        <v>5</v>
      </c>
      <c r="M4683" s="12">
        <v>31</v>
      </c>
      <c r="N4683" s="12">
        <v>359</v>
      </c>
      <c r="O4683" s="12">
        <f>COUNTIF($P$2:P4683,P4683)</f>
        <v>1</v>
      </c>
      <c r="P4683" s="12" t="str">
        <f t="shared" si="279"/>
        <v>1410531359</v>
      </c>
      <c r="Q4683" s="12" t="str">
        <f t="shared" si="280"/>
        <v>14105313590001</v>
      </c>
      <c r="R4683" s="20" t="s">
        <v>4232</v>
      </c>
      <c r="AI4683" s="12" t="s">
        <v>100</v>
      </c>
      <c r="AK4683" s="12" t="s">
        <v>862</v>
      </c>
      <c r="AP4683" s="12" t="s">
        <v>100</v>
      </c>
      <c r="AR4683" s="12" t="s">
        <v>870</v>
      </c>
      <c r="BN4683" s="12">
        <v>1</v>
      </c>
    </row>
    <row r="4684" spans="1:66" ht="45" x14ac:dyDescent="0.25">
      <c r="A4684" s="12">
        <v>1</v>
      </c>
      <c r="B4684" s="11" t="str">
        <f t="shared" si="278"/>
        <v>Общий расчет. Анализ даты. Анализ даты. Символические звезды. Звезда искусств. Нет</v>
      </c>
      <c r="C4684" s="11" t="str">
        <f>IFERROR(VLOOKUP(I4684,lvl_1[],2,FALSE),"Нет")</f>
        <v>Общий расчет</v>
      </c>
      <c r="D4684" s="11" t="str">
        <f>IFERROR(VLOOKUP(Rule!J4684,lvl_2[],2,FALSE),"Нет")</f>
        <v>Анализ даты</v>
      </c>
      <c r="E4684" s="11" t="str">
        <f>IFERROR(VLOOKUP(Rule!K4684,lvl_3[],2,FALSE),"Нет")</f>
        <v>Анализ даты</v>
      </c>
      <c r="F4684" s="11" t="str">
        <f>IFERROR(INDEX(lvl_4[],MATCH(L4684,lvl_4[ID],0),MATCH(TEXT(K4684,"##0"),lvl_4[#Headers],0)),"Нет")</f>
        <v>Символические звезды</v>
      </c>
      <c r="G4684" s="11" t="str">
        <f>IFERROR(INDEX(lvl_5[],MATCH(M4684,lvl_5[ID],0),MATCH(_xlfn.CONCAT(TEXT(K4684,"##0"),"_",TEXT(L4684,"##0")),lvl_5[#Headers],0)),"Нет")</f>
        <v>Звезда искусств</v>
      </c>
      <c r="H4684" s="11" t="str">
        <f>IFERROR(INDEX(lvl_6[],MATCH(N4684,lvl_6[ID],0),MATCH(_xlfn.CONCAT(K4684,"_",L4684,"_",M4684),lvl_6[#Headers],0)),"Нет")</f>
        <v>Нет</v>
      </c>
      <c r="I4684" s="12">
        <v>1</v>
      </c>
      <c r="J4684" s="12">
        <v>4</v>
      </c>
      <c r="K4684" s="12">
        <v>1</v>
      </c>
      <c r="L4684" s="12">
        <v>5</v>
      </c>
      <c r="M4684" s="12">
        <v>31</v>
      </c>
      <c r="N4684" s="12">
        <v>360</v>
      </c>
      <c r="O4684" s="12">
        <f>COUNTIF($P$2:P4684,P4684)</f>
        <v>1</v>
      </c>
      <c r="P4684" s="12" t="str">
        <f t="shared" si="279"/>
        <v>1410531360</v>
      </c>
      <c r="Q4684" s="12" t="str">
        <f t="shared" si="280"/>
        <v>14105313600001</v>
      </c>
      <c r="R4684" s="20" t="s">
        <v>4233</v>
      </c>
      <c r="AI4684" s="12" t="s">
        <v>100</v>
      </c>
      <c r="AK4684" s="12" t="s">
        <v>866</v>
      </c>
      <c r="AP4684" s="12" t="s">
        <v>100</v>
      </c>
      <c r="AR4684" s="12" t="s">
        <v>870</v>
      </c>
      <c r="BN4684" s="12">
        <v>1</v>
      </c>
    </row>
    <row r="4685" spans="1:66" ht="45" x14ac:dyDescent="0.25">
      <c r="A4685" s="12">
        <v>1</v>
      </c>
      <c r="B4685" s="11" t="str">
        <f t="shared" si="278"/>
        <v>Общий расчет. Анализ даты. Анализ даты. Символические звезды. Звезда искусств. Нет</v>
      </c>
      <c r="C4685" s="11" t="str">
        <f>IFERROR(VLOOKUP(I4685,lvl_1[],2,FALSE),"Нет")</f>
        <v>Общий расчет</v>
      </c>
      <c r="D4685" s="11" t="str">
        <f>IFERROR(VLOOKUP(Rule!J4685,lvl_2[],2,FALSE),"Нет")</f>
        <v>Анализ даты</v>
      </c>
      <c r="E4685" s="11" t="str">
        <f>IFERROR(VLOOKUP(Rule!K4685,lvl_3[],2,FALSE),"Нет")</f>
        <v>Анализ даты</v>
      </c>
      <c r="F4685" s="11" t="str">
        <f>IFERROR(INDEX(lvl_4[],MATCH(L4685,lvl_4[ID],0),MATCH(TEXT(K4685,"##0"),lvl_4[#Headers],0)),"Нет")</f>
        <v>Символические звезды</v>
      </c>
      <c r="G4685" s="11" t="str">
        <f>IFERROR(INDEX(lvl_5[],MATCH(M4685,lvl_5[ID],0),MATCH(_xlfn.CONCAT(TEXT(K4685,"##0"),"_",TEXT(L4685,"##0")),lvl_5[#Headers],0)),"Нет")</f>
        <v>Звезда искусств</v>
      </c>
      <c r="H4685" s="11" t="str">
        <f>IFERROR(INDEX(lvl_6[],MATCH(N4685,lvl_6[ID],0),MATCH(_xlfn.CONCAT(K4685,"_",L4685,"_",M4685),lvl_6[#Headers],0)),"Нет")</f>
        <v>Нет</v>
      </c>
      <c r="I4685" s="12">
        <v>1</v>
      </c>
      <c r="J4685" s="12">
        <v>4</v>
      </c>
      <c r="K4685" s="12">
        <v>1</v>
      </c>
      <c r="L4685" s="12">
        <v>5</v>
      </c>
      <c r="M4685" s="12">
        <v>31</v>
      </c>
      <c r="N4685" s="12">
        <v>361</v>
      </c>
      <c r="O4685" s="12">
        <f>COUNTIF($P$2:P4685,P4685)</f>
        <v>1</v>
      </c>
      <c r="P4685" s="12" t="str">
        <f t="shared" si="279"/>
        <v>1410531361</v>
      </c>
      <c r="Q4685" s="12" t="str">
        <f t="shared" si="280"/>
        <v>14105313610001</v>
      </c>
      <c r="R4685" s="20" t="s">
        <v>4234</v>
      </c>
      <c r="AI4685" s="12" t="s">
        <v>100</v>
      </c>
      <c r="AK4685" s="12" t="s">
        <v>870</v>
      </c>
      <c r="AP4685" s="12" t="s">
        <v>100</v>
      </c>
      <c r="AR4685" s="12" t="s">
        <v>870</v>
      </c>
      <c r="BN4685" s="12">
        <v>1</v>
      </c>
    </row>
    <row r="4686" spans="1:66" ht="45" x14ac:dyDescent="0.25">
      <c r="A4686" s="12">
        <v>1</v>
      </c>
      <c r="B4686" s="11" t="str">
        <f t="shared" si="278"/>
        <v>Общий расчет. Анализ даты. Анализ даты. Символические звезды. Небесная добродетель. Нет</v>
      </c>
      <c r="C4686" s="11" t="str">
        <f>IFERROR(VLOOKUP(I4686,lvl_1[],2,FALSE),"Нет")</f>
        <v>Общий расчет</v>
      </c>
      <c r="D4686" s="11" t="str">
        <f>IFERROR(VLOOKUP(Rule!J4686,lvl_2[],2,FALSE),"Нет")</f>
        <v>Анализ даты</v>
      </c>
      <c r="E4686" s="11" t="str">
        <f>IFERROR(VLOOKUP(Rule!K4686,lvl_3[],2,FALSE),"Нет")</f>
        <v>Анализ даты</v>
      </c>
      <c r="F4686" s="11" t="str">
        <f>IFERROR(INDEX(lvl_4[],MATCH(L4686,lvl_4[ID],0),MATCH(TEXT(K4686,"##0"),lvl_4[#Headers],0)),"Нет")</f>
        <v>Символические звезды</v>
      </c>
      <c r="G4686" s="11" t="str">
        <f>IFERROR(INDEX(lvl_5[],MATCH(M4686,lvl_5[ID],0),MATCH(_xlfn.CONCAT(TEXT(K4686,"##0"),"_",TEXT(L4686,"##0")),lvl_5[#Headers],0)),"Нет")</f>
        <v>Небесная добродетель</v>
      </c>
      <c r="H4686" s="11" t="str">
        <f>IFERROR(INDEX(lvl_6[],MATCH(N4686,lvl_6[ID],0),MATCH(_xlfn.CONCAT(K4686,"_",L4686,"_",M4686),lvl_6[#Headers],0)),"Нет")</f>
        <v>Нет</v>
      </c>
      <c r="I4686" s="12">
        <v>1</v>
      </c>
      <c r="J4686" s="12">
        <v>4</v>
      </c>
      <c r="K4686" s="12">
        <v>1</v>
      </c>
      <c r="L4686" s="12">
        <v>5</v>
      </c>
      <c r="M4686" s="12">
        <v>32</v>
      </c>
      <c r="N4686" s="12">
        <v>362</v>
      </c>
      <c r="O4686" s="12">
        <f>COUNTIF($P$2:P4686,P4686)</f>
        <v>1</v>
      </c>
      <c r="P4686" s="12" t="str">
        <f t="shared" si="279"/>
        <v>1410532362</v>
      </c>
      <c r="Q4686" s="12" t="str">
        <f t="shared" si="280"/>
        <v>14105323620001</v>
      </c>
      <c r="R4686" s="20" t="s">
        <v>4235</v>
      </c>
      <c r="AI4686" s="12" t="s">
        <v>100</v>
      </c>
      <c r="AK4686" s="12" t="s">
        <v>859</v>
      </c>
      <c r="AP4686" s="12" t="s">
        <v>100</v>
      </c>
      <c r="AR4686" s="12" t="s">
        <v>905</v>
      </c>
      <c r="BN4686" s="12">
        <v>1</v>
      </c>
    </row>
    <row r="4687" spans="1:66" ht="45" x14ac:dyDescent="0.25">
      <c r="A4687" s="12">
        <v>1</v>
      </c>
      <c r="B4687" s="11" t="str">
        <f t="shared" si="278"/>
        <v>Общий расчет. Анализ даты. Анализ даты. Символические звезды. Небесная добродетель. Нет</v>
      </c>
      <c r="C4687" s="11" t="str">
        <f>IFERROR(VLOOKUP(I4687,lvl_1[],2,FALSE),"Нет")</f>
        <v>Общий расчет</v>
      </c>
      <c r="D4687" s="11" t="str">
        <f>IFERROR(VLOOKUP(Rule!J4687,lvl_2[],2,FALSE),"Нет")</f>
        <v>Анализ даты</v>
      </c>
      <c r="E4687" s="11" t="str">
        <f>IFERROR(VLOOKUP(Rule!K4687,lvl_3[],2,FALSE),"Нет")</f>
        <v>Анализ даты</v>
      </c>
      <c r="F4687" s="11" t="str">
        <f>IFERROR(INDEX(lvl_4[],MATCH(L4687,lvl_4[ID],0),MATCH(TEXT(K4687,"##0"),lvl_4[#Headers],0)),"Нет")</f>
        <v>Символические звезды</v>
      </c>
      <c r="G4687" s="11" t="str">
        <f>IFERROR(INDEX(lvl_5[],MATCH(M4687,lvl_5[ID],0),MATCH(_xlfn.CONCAT(TEXT(K4687,"##0"),"_",TEXT(L4687,"##0")),lvl_5[#Headers],0)),"Нет")</f>
        <v>Небесная добродетель</v>
      </c>
      <c r="H4687" s="11" t="str">
        <f>IFERROR(INDEX(lvl_6[],MATCH(N4687,lvl_6[ID],0),MATCH(_xlfn.CONCAT(K4687,"_",L4687,"_",M4687),lvl_6[#Headers],0)),"Нет")</f>
        <v>Нет</v>
      </c>
      <c r="I4687" s="12">
        <v>1</v>
      </c>
      <c r="J4687" s="12">
        <v>4</v>
      </c>
      <c r="K4687" s="12">
        <v>1</v>
      </c>
      <c r="L4687" s="12">
        <v>5</v>
      </c>
      <c r="M4687" s="12">
        <v>32</v>
      </c>
      <c r="N4687" s="12">
        <v>363</v>
      </c>
      <c r="O4687" s="12">
        <f>COUNTIF($P$2:P4687,P4687)</f>
        <v>1</v>
      </c>
      <c r="P4687" s="12" t="str">
        <f t="shared" si="279"/>
        <v>1410532363</v>
      </c>
      <c r="Q4687" s="12" t="str">
        <f t="shared" si="280"/>
        <v>14105323630001</v>
      </c>
      <c r="R4687" s="20" t="s">
        <v>4236</v>
      </c>
      <c r="AI4687" s="12" t="s">
        <v>100</v>
      </c>
      <c r="AK4687" s="12" t="s">
        <v>860</v>
      </c>
      <c r="AP4687" s="12" t="s">
        <v>100</v>
      </c>
      <c r="AR4687" s="12" t="s">
        <v>865</v>
      </c>
      <c r="BN4687" s="12">
        <v>1</v>
      </c>
    </row>
    <row r="4688" spans="1:66" ht="45" x14ac:dyDescent="0.25">
      <c r="A4688" s="12">
        <v>1</v>
      </c>
      <c r="B4688" s="11" t="str">
        <f t="shared" si="278"/>
        <v>Общий расчет. Анализ даты. Анализ даты. Символические звезды. Небесная добродетель. Нет</v>
      </c>
      <c r="C4688" s="11" t="str">
        <f>IFERROR(VLOOKUP(I4688,lvl_1[],2,FALSE),"Нет")</f>
        <v>Общий расчет</v>
      </c>
      <c r="D4688" s="11" t="str">
        <f>IFERROR(VLOOKUP(Rule!J4688,lvl_2[],2,FALSE),"Нет")</f>
        <v>Анализ даты</v>
      </c>
      <c r="E4688" s="11" t="str">
        <f>IFERROR(VLOOKUP(Rule!K4688,lvl_3[],2,FALSE),"Нет")</f>
        <v>Анализ даты</v>
      </c>
      <c r="F4688" s="11" t="str">
        <f>IFERROR(INDEX(lvl_4[],MATCH(L4688,lvl_4[ID],0),MATCH(TEXT(K4688,"##0"),lvl_4[#Headers],0)),"Нет")</f>
        <v>Символические звезды</v>
      </c>
      <c r="G4688" s="11" t="str">
        <f>IFERROR(INDEX(lvl_5[],MATCH(M4688,lvl_5[ID],0),MATCH(_xlfn.CONCAT(TEXT(K4688,"##0"),"_",TEXT(L4688,"##0")),lvl_5[#Headers],0)),"Нет")</f>
        <v>Небесная добродетель</v>
      </c>
      <c r="H4688" s="11" t="str">
        <f>IFERROR(INDEX(lvl_6[],MATCH(N4688,lvl_6[ID],0),MATCH(_xlfn.CONCAT(K4688,"_",L4688,"_",M4688),lvl_6[#Headers],0)),"Нет")</f>
        <v>Нет</v>
      </c>
      <c r="I4688" s="12">
        <v>1</v>
      </c>
      <c r="J4688" s="12">
        <v>4</v>
      </c>
      <c r="K4688" s="12">
        <v>1</v>
      </c>
      <c r="L4688" s="12">
        <v>5</v>
      </c>
      <c r="M4688" s="12">
        <v>32</v>
      </c>
      <c r="N4688" s="12">
        <v>364</v>
      </c>
      <c r="O4688" s="12">
        <f>COUNTIF($P$2:P4688,P4688)</f>
        <v>1</v>
      </c>
      <c r="P4688" s="12" t="str">
        <f t="shared" si="279"/>
        <v>1410532364</v>
      </c>
      <c r="Q4688" s="12" t="str">
        <f t="shared" si="280"/>
        <v>14105323640001</v>
      </c>
      <c r="R4688" s="20" t="s">
        <v>4237</v>
      </c>
      <c r="AI4688" s="12" t="s">
        <v>100</v>
      </c>
      <c r="AK4688" s="12" t="s">
        <v>863</v>
      </c>
      <c r="AP4688" s="12" t="s">
        <v>100</v>
      </c>
      <c r="AR4688" s="12" t="s">
        <v>868</v>
      </c>
      <c r="BN4688" s="12">
        <v>1</v>
      </c>
    </row>
    <row r="4689" spans="1:66" ht="45" x14ac:dyDescent="0.25">
      <c r="A4689" s="12">
        <v>1</v>
      </c>
      <c r="B4689" s="11" t="str">
        <f t="shared" si="278"/>
        <v>Общий расчет. Анализ даты. Анализ даты. Символические звезды. Небесная добродетель. Нет</v>
      </c>
      <c r="C4689" s="11" t="str">
        <f>IFERROR(VLOOKUP(I4689,lvl_1[],2,FALSE),"Нет")</f>
        <v>Общий расчет</v>
      </c>
      <c r="D4689" s="11" t="str">
        <f>IFERROR(VLOOKUP(Rule!J4689,lvl_2[],2,FALSE),"Нет")</f>
        <v>Анализ даты</v>
      </c>
      <c r="E4689" s="11" t="str">
        <f>IFERROR(VLOOKUP(Rule!K4689,lvl_3[],2,FALSE),"Нет")</f>
        <v>Анализ даты</v>
      </c>
      <c r="F4689" s="11" t="str">
        <f>IFERROR(INDEX(lvl_4[],MATCH(L4689,lvl_4[ID],0),MATCH(TEXT(K4689,"##0"),lvl_4[#Headers],0)),"Нет")</f>
        <v>Символические звезды</v>
      </c>
      <c r="G4689" s="11" t="str">
        <f>IFERROR(INDEX(lvl_5[],MATCH(M4689,lvl_5[ID],0),MATCH(_xlfn.CONCAT(TEXT(K4689,"##0"),"_",TEXT(L4689,"##0")),lvl_5[#Headers],0)),"Нет")</f>
        <v>Небесная добродетель</v>
      </c>
      <c r="H4689" s="11" t="str">
        <f>IFERROR(INDEX(lvl_6[],MATCH(N4689,lvl_6[ID],0),MATCH(_xlfn.CONCAT(K4689,"_",L4689,"_",M4689),lvl_6[#Headers],0)),"Нет")</f>
        <v>Нет</v>
      </c>
      <c r="I4689" s="12">
        <v>1</v>
      </c>
      <c r="J4689" s="12">
        <v>4</v>
      </c>
      <c r="K4689" s="12">
        <v>1</v>
      </c>
      <c r="L4689" s="12">
        <v>5</v>
      </c>
      <c r="M4689" s="12">
        <v>32</v>
      </c>
      <c r="N4689" s="12">
        <v>365</v>
      </c>
      <c r="O4689" s="12">
        <f>COUNTIF($P$2:P4689,P4689)</f>
        <v>1</v>
      </c>
      <c r="P4689" s="12" t="str">
        <f t="shared" si="279"/>
        <v>1410532365</v>
      </c>
      <c r="Q4689" s="12" t="str">
        <f t="shared" si="280"/>
        <v>14105323650001</v>
      </c>
      <c r="R4689" s="20" t="s">
        <v>4238</v>
      </c>
      <c r="AI4689" s="12" t="s">
        <v>100</v>
      </c>
      <c r="AK4689" s="12" t="s">
        <v>866</v>
      </c>
      <c r="AP4689" s="12" t="s">
        <v>100</v>
      </c>
      <c r="AR4689" s="12" t="s">
        <v>859</v>
      </c>
      <c r="BN4689" s="12">
        <v>1</v>
      </c>
    </row>
    <row r="4690" spans="1:66" ht="45" x14ac:dyDescent="0.25">
      <c r="A4690" s="12">
        <v>1</v>
      </c>
      <c r="B4690" s="11" t="str">
        <f t="shared" si="278"/>
        <v>Общий расчет. Анализ даты. Анализ даты. Символические звезды. Небесная добродетель. Нет</v>
      </c>
      <c r="C4690" s="11" t="str">
        <f>IFERROR(VLOOKUP(I4690,lvl_1[],2,FALSE),"Нет")</f>
        <v>Общий расчет</v>
      </c>
      <c r="D4690" s="11" t="str">
        <f>IFERROR(VLOOKUP(Rule!J4690,lvl_2[],2,FALSE),"Нет")</f>
        <v>Анализ даты</v>
      </c>
      <c r="E4690" s="11" t="str">
        <f>IFERROR(VLOOKUP(Rule!K4690,lvl_3[],2,FALSE),"Нет")</f>
        <v>Анализ даты</v>
      </c>
      <c r="F4690" s="11" t="str">
        <f>IFERROR(INDEX(lvl_4[],MATCH(L4690,lvl_4[ID],0),MATCH(TEXT(K4690,"##0"),lvl_4[#Headers],0)),"Нет")</f>
        <v>Символические звезды</v>
      </c>
      <c r="G4690" s="11" t="str">
        <f>IFERROR(INDEX(lvl_5[],MATCH(M4690,lvl_5[ID],0),MATCH(_xlfn.CONCAT(TEXT(K4690,"##0"),"_",TEXT(L4690,"##0")),lvl_5[#Headers],0)),"Нет")</f>
        <v>Небесная добродетель</v>
      </c>
      <c r="H4690" s="11" t="str">
        <f>IFERROR(INDEX(lvl_6[],MATCH(N4690,lvl_6[ID],0),MATCH(_xlfn.CONCAT(K4690,"_",L4690,"_",M4690),lvl_6[#Headers],0)),"Нет")</f>
        <v>Нет</v>
      </c>
      <c r="I4690" s="12">
        <v>1</v>
      </c>
      <c r="J4690" s="12">
        <v>4</v>
      </c>
      <c r="K4690" s="12">
        <v>1</v>
      </c>
      <c r="L4690" s="12">
        <v>5</v>
      </c>
      <c r="M4690" s="12">
        <v>32</v>
      </c>
      <c r="N4690" s="12">
        <v>366</v>
      </c>
      <c r="O4690" s="12">
        <f>COUNTIF($P$2:P4690,P4690)</f>
        <v>1</v>
      </c>
      <c r="P4690" s="12" t="str">
        <f t="shared" si="279"/>
        <v>1410532366</v>
      </c>
      <c r="Q4690" s="12" t="str">
        <f t="shared" si="280"/>
        <v>14105323660001</v>
      </c>
      <c r="R4690" s="20" t="s">
        <v>4239</v>
      </c>
      <c r="AI4690" s="12" t="s">
        <v>100</v>
      </c>
      <c r="AK4690" s="12" t="s">
        <v>869</v>
      </c>
      <c r="AP4690" s="12" t="s">
        <v>100</v>
      </c>
      <c r="AR4690" s="12" t="s">
        <v>862</v>
      </c>
      <c r="BN4690" s="12">
        <v>1</v>
      </c>
    </row>
    <row r="4691" spans="1:66" ht="45" x14ac:dyDescent="0.25">
      <c r="A4691" s="12">
        <v>1</v>
      </c>
      <c r="B4691" s="11" t="str">
        <f t="shared" si="278"/>
        <v>Общий расчет. Анализ даты. Анализ даты. Символические звезды. Небесная благодать. Нет</v>
      </c>
      <c r="C4691" s="11" t="str">
        <f>IFERROR(VLOOKUP(I4691,lvl_1[],2,FALSE),"Нет")</f>
        <v>Общий расчет</v>
      </c>
      <c r="D4691" s="11" t="str">
        <f>IFERROR(VLOOKUP(Rule!J4691,lvl_2[],2,FALSE),"Нет")</f>
        <v>Анализ даты</v>
      </c>
      <c r="E4691" s="11" t="str">
        <f>IFERROR(VLOOKUP(Rule!K4691,lvl_3[],2,FALSE),"Нет")</f>
        <v>Анализ даты</v>
      </c>
      <c r="F4691" s="11" t="str">
        <f>IFERROR(INDEX(lvl_4[],MATCH(L4691,lvl_4[ID],0),MATCH(TEXT(K4691,"##0"),lvl_4[#Headers],0)),"Нет")</f>
        <v>Символические звезды</v>
      </c>
      <c r="G4691" s="11" t="str">
        <f>IFERROR(INDEX(lvl_5[],MATCH(M4691,lvl_5[ID],0),MATCH(_xlfn.CONCAT(TEXT(K4691,"##0"),"_",TEXT(L4691,"##0")),lvl_5[#Headers],0)),"Нет")</f>
        <v>Небесная благодать</v>
      </c>
      <c r="H4691" s="11" t="str">
        <f>IFERROR(INDEX(lvl_6[],MATCH(N4691,lvl_6[ID],0),MATCH(_xlfn.CONCAT(K4691,"_",L4691,"_",M4691),lvl_6[#Headers],0)),"Нет")</f>
        <v>Нет</v>
      </c>
      <c r="I4691" s="12">
        <v>1</v>
      </c>
      <c r="J4691" s="12">
        <v>4</v>
      </c>
      <c r="K4691" s="12">
        <v>1</v>
      </c>
      <c r="L4691" s="12">
        <v>5</v>
      </c>
      <c r="M4691" s="12">
        <v>13</v>
      </c>
      <c r="N4691" s="12">
        <v>367</v>
      </c>
      <c r="O4691" s="12">
        <f>COUNTIF($P$2:P4691,P4691)</f>
        <v>1</v>
      </c>
      <c r="P4691" s="12" t="str">
        <f t="shared" si="279"/>
        <v>1410513367</v>
      </c>
      <c r="Q4691" s="12" t="str">
        <f t="shared" si="280"/>
        <v>14105133670001</v>
      </c>
      <c r="R4691" s="20" t="s">
        <v>4240</v>
      </c>
      <c r="U4691" s="12" t="s">
        <v>910</v>
      </c>
      <c r="W4691" s="12" t="s">
        <v>870</v>
      </c>
      <c r="BN4691" s="12">
        <v>1</v>
      </c>
    </row>
    <row r="4692" spans="1:66" ht="45" x14ac:dyDescent="0.25">
      <c r="A4692" s="12">
        <v>1</v>
      </c>
      <c r="B4692" s="11" t="str">
        <f t="shared" si="278"/>
        <v>Общий расчет. Анализ даты. Анализ даты. Символические звезды. Небесная благодать. Нет</v>
      </c>
      <c r="C4692" s="11" t="str">
        <f>IFERROR(VLOOKUP(I4692,lvl_1[],2,FALSE),"Нет")</f>
        <v>Общий расчет</v>
      </c>
      <c r="D4692" s="11" t="str">
        <f>IFERROR(VLOOKUP(Rule!J4692,lvl_2[],2,FALSE),"Нет")</f>
        <v>Анализ даты</v>
      </c>
      <c r="E4692" s="11" t="str">
        <f>IFERROR(VLOOKUP(Rule!K4692,lvl_3[],2,FALSE),"Нет")</f>
        <v>Анализ даты</v>
      </c>
      <c r="F4692" s="11" t="str">
        <f>IFERROR(INDEX(lvl_4[],MATCH(L4692,lvl_4[ID],0),MATCH(TEXT(K4692,"##0"),lvl_4[#Headers],0)),"Нет")</f>
        <v>Символические звезды</v>
      </c>
      <c r="G4692" s="11" t="str">
        <f>IFERROR(INDEX(lvl_5[],MATCH(M4692,lvl_5[ID],0),MATCH(_xlfn.CONCAT(TEXT(K4692,"##0"),"_",TEXT(L4692,"##0")),lvl_5[#Headers],0)),"Нет")</f>
        <v>Небесная благодать</v>
      </c>
      <c r="H4692" s="11" t="str">
        <f>IFERROR(INDEX(lvl_6[],MATCH(N4692,lvl_6[ID],0),MATCH(_xlfn.CONCAT(K4692,"_",L4692,"_",M4692),lvl_6[#Headers],0)),"Нет")</f>
        <v>Нет</v>
      </c>
      <c r="I4692" s="12">
        <v>1</v>
      </c>
      <c r="J4692" s="12">
        <v>4</v>
      </c>
      <c r="K4692" s="12">
        <v>1</v>
      </c>
      <c r="L4692" s="12">
        <v>5</v>
      </c>
      <c r="M4692" s="12">
        <v>13</v>
      </c>
      <c r="N4692" s="12">
        <v>368</v>
      </c>
      <c r="O4692" s="12">
        <f>COUNTIF($P$2:P4692,P4692)</f>
        <v>1</v>
      </c>
      <c r="P4692" s="12" t="str">
        <f t="shared" si="279"/>
        <v>1410513368</v>
      </c>
      <c r="Q4692" s="12" t="str">
        <f t="shared" si="280"/>
        <v>14105133680001</v>
      </c>
      <c r="R4692" s="20" t="s">
        <v>4241</v>
      </c>
      <c r="U4692" s="12" t="s">
        <v>914</v>
      </c>
      <c r="W4692" s="12" t="s">
        <v>861</v>
      </c>
      <c r="BN4692" s="12">
        <v>1</v>
      </c>
    </row>
    <row r="4693" spans="1:66" ht="45" x14ac:dyDescent="0.25">
      <c r="A4693" s="12">
        <v>1</v>
      </c>
      <c r="B4693" s="11" t="str">
        <f t="shared" si="278"/>
        <v>Общий расчет. Анализ даты. Анализ даты. Символические звезды. Небесная благодать. Нет</v>
      </c>
      <c r="C4693" s="11" t="str">
        <f>IFERROR(VLOOKUP(I4693,lvl_1[],2,FALSE),"Нет")</f>
        <v>Общий расчет</v>
      </c>
      <c r="D4693" s="11" t="str">
        <f>IFERROR(VLOOKUP(Rule!J4693,lvl_2[],2,FALSE),"Нет")</f>
        <v>Анализ даты</v>
      </c>
      <c r="E4693" s="11" t="str">
        <f>IFERROR(VLOOKUP(Rule!K4693,lvl_3[],2,FALSE),"Нет")</f>
        <v>Анализ даты</v>
      </c>
      <c r="F4693" s="11" t="str">
        <f>IFERROR(INDEX(lvl_4[],MATCH(L4693,lvl_4[ID],0),MATCH(TEXT(K4693,"##0"),lvl_4[#Headers],0)),"Нет")</f>
        <v>Символические звезды</v>
      </c>
      <c r="G4693" s="11" t="str">
        <f>IFERROR(INDEX(lvl_5[],MATCH(M4693,lvl_5[ID],0),MATCH(_xlfn.CONCAT(TEXT(K4693,"##0"),"_",TEXT(L4693,"##0")),lvl_5[#Headers],0)),"Нет")</f>
        <v>Небесная благодать</v>
      </c>
      <c r="H4693" s="11" t="str">
        <f>IFERROR(INDEX(lvl_6[],MATCH(N4693,lvl_6[ID],0),MATCH(_xlfn.CONCAT(K4693,"_",L4693,"_",M4693),lvl_6[#Headers],0)),"Нет")</f>
        <v>Нет</v>
      </c>
      <c r="I4693" s="12">
        <v>1</v>
      </c>
      <c r="J4693" s="12">
        <v>4</v>
      </c>
      <c r="K4693" s="12">
        <v>1</v>
      </c>
      <c r="L4693" s="12">
        <v>5</v>
      </c>
      <c r="M4693" s="12">
        <v>13</v>
      </c>
      <c r="N4693" s="12">
        <v>369</v>
      </c>
      <c r="O4693" s="12">
        <f>COUNTIF($P$2:P4693,P4693)</f>
        <v>1</v>
      </c>
      <c r="P4693" s="12" t="str">
        <f t="shared" si="279"/>
        <v>1410513369</v>
      </c>
      <c r="Q4693" s="12" t="str">
        <f t="shared" si="280"/>
        <v>14105133690001</v>
      </c>
      <c r="R4693" s="20" t="s">
        <v>4242</v>
      </c>
      <c r="U4693" s="12" t="s">
        <v>912</v>
      </c>
      <c r="W4693" s="12" t="s">
        <v>862</v>
      </c>
      <c r="BN4693" s="12">
        <v>1</v>
      </c>
    </row>
    <row r="4694" spans="1:66" ht="45" x14ac:dyDescent="0.25">
      <c r="A4694" s="12">
        <v>1</v>
      </c>
      <c r="B4694" s="11" t="str">
        <f t="shared" si="278"/>
        <v>Общий расчет. Анализ даты. Анализ даты. Символические звезды. Небесная благодать. Нет</v>
      </c>
      <c r="C4694" s="11" t="str">
        <f>IFERROR(VLOOKUP(I4694,lvl_1[],2,FALSE),"Нет")</f>
        <v>Общий расчет</v>
      </c>
      <c r="D4694" s="11" t="str">
        <f>IFERROR(VLOOKUP(Rule!J4694,lvl_2[],2,FALSE),"Нет")</f>
        <v>Анализ даты</v>
      </c>
      <c r="E4694" s="11" t="str">
        <f>IFERROR(VLOOKUP(Rule!K4694,lvl_3[],2,FALSE),"Нет")</f>
        <v>Анализ даты</v>
      </c>
      <c r="F4694" s="11" t="str">
        <f>IFERROR(INDEX(lvl_4[],MATCH(L4694,lvl_4[ID],0),MATCH(TEXT(K4694,"##0"),lvl_4[#Headers],0)),"Нет")</f>
        <v>Символические звезды</v>
      </c>
      <c r="G4694" s="11" t="str">
        <f>IFERROR(INDEX(lvl_5[],MATCH(M4694,lvl_5[ID],0),MATCH(_xlfn.CONCAT(TEXT(K4694,"##0"),"_",TEXT(L4694,"##0")),lvl_5[#Headers],0)),"Нет")</f>
        <v>Небесная благодать</v>
      </c>
      <c r="H4694" s="11" t="str">
        <f>IFERROR(INDEX(lvl_6[],MATCH(N4694,lvl_6[ID],0),MATCH(_xlfn.CONCAT(K4694,"_",L4694,"_",M4694),lvl_6[#Headers],0)),"Нет")</f>
        <v>Нет</v>
      </c>
      <c r="I4694" s="12">
        <v>1</v>
      </c>
      <c r="J4694" s="12">
        <v>4</v>
      </c>
      <c r="K4694" s="12">
        <v>1</v>
      </c>
      <c r="L4694" s="12">
        <v>5</v>
      </c>
      <c r="M4694" s="12">
        <v>13</v>
      </c>
      <c r="N4694" s="12">
        <v>370</v>
      </c>
      <c r="O4694" s="12">
        <f>COUNTIF($P$2:P4694,P4694)</f>
        <v>1</v>
      </c>
      <c r="P4694" s="12" t="str">
        <f t="shared" si="279"/>
        <v>1410513370</v>
      </c>
      <c r="Q4694" s="12" t="str">
        <f t="shared" si="280"/>
        <v>14105133700001</v>
      </c>
      <c r="R4694" s="20" t="s">
        <v>4243</v>
      </c>
      <c r="U4694" s="12" t="s">
        <v>899</v>
      </c>
      <c r="W4694" s="12" t="s">
        <v>864</v>
      </c>
      <c r="BN4694" s="12">
        <v>1</v>
      </c>
    </row>
    <row r="4695" spans="1:66" ht="45" x14ac:dyDescent="0.25">
      <c r="A4695" s="12">
        <v>1</v>
      </c>
      <c r="B4695" s="11" t="str">
        <f t="shared" si="278"/>
        <v>Общий расчет. Анализ даты. Анализ даты. Символические звезды. Небесная благодать. Нет</v>
      </c>
      <c r="C4695" s="11" t="str">
        <f>IFERROR(VLOOKUP(I4695,lvl_1[],2,FALSE),"Нет")</f>
        <v>Общий расчет</v>
      </c>
      <c r="D4695" s="11" t="str">
        <f>IFERROR(VLOOKUP(Rule!J4695,lvl_2[],2,FALSE),"Нет")</f>
        <v>Анализ даты</v>
      </c>
      <c r="E4695" s="11" t="str">
        <f>IFERROR(VLOOKUP(Rule!K4695,lvl_3[],2,FALSE),"Нет")</f>
        <v>Анализ даты</v>
      </c>
      <c r="F4695" s="11" t="str">
        <f>IFERROR(INDEX(lvl_4[],MATCH(L4695,lvl_4[ID],0),MATCH(TEXT(K4695,"##0"),lvl_4[#Headers],0)),"Нет")</f>
        <v>Символические звезды</v>
      </c>
      <c r="G4695" s="11" t="str">
        <f>IFERROR(INDEX(lvl_5[],MATCH(M4695,lvl_5[ID],0),MATCH(_xlfn.CONCAT(TEXT(K4695,"##0"),"_",TEXT(L4695,"##0")),lvl_5[#Headers],0)),"Нет")</f>
        <v>Небесная благодать</v>
      </c>
      <c r="H4695" s="11" t="str">
        <f>IFERROR(INDEX(lvl_6[],MATCH(N4695,lvl_6[ID],0),MATCH(_xlfn.CONCAT(K4695,"_",L4695,"_",M4695),lvl_6[#Headers],0)),"Нет")</f>
        <v>Нет</v>
      </c>
      <c r="I4695" s="12">
        <v>1</v>
      </c>
      <c r="J4695" s="12">
        <v>4</v>
      </c>
      <c r="K4695" s="12">
        <v>1</v>
      </c>
      <c r="L4695" s="12">
        <v>5</v>
      </c>
      <c r="M4695" s="12">
        <v>13</v>
      </c>
      <c r="N4695" s="12">
        <v>371</v>
      </c>
      <c r="O4695" s="12">
        <f>COUNTIF($P$2:P4695,P4695)</f>
        <v>1</v>
      </c>
      <c r="P4695" s="12" t="str">
        <f t="shared" si="279"/>
        <v>1410513371</v>
      </c>
      <c r="Q4695" s="12" t="str">
        <f t="shared" si="280"/>
        <v>14105133710001</v>
      </c>
      <c r="R4695" s="20" t="s">
        <v>4244</v>
      </c>
      <c r="U4695" s="12" t="s">
        <v>903</v>
      </c>
      <c r="W4695" s="12" t="s">
        <v>867</v>
      </c>
      <c r="BN4695" s="12">
        <v>1</v>
      </c>
    </row>
    <row r="4696" spans="1:66" ht="45" x14ac:dyDescent="0.25">
      <c r="A4696" s="12">
        <v>1</v>
      </c>
      <c r="B4696" s="11" t="str">
        <f t="shared" si="278"/>
        <v>Общий расчет. Анализ даты. Анализ даты. Символические звезды. Небесная благодать. Нет</v>
      </c>
      <c r="C4696" s="11" t="str">
        <f>IFERROR(VLOOKUP(I4696,lvl_1[],2,FALSE),"Нет")</f>
        <v>Общий расчет</v>
      </c>
      <c r="D4696" s="11" t="str">
        <f>IFERROR(VLOOKUP(Rule!J4696,lvl_2[],2,FALSE),"Нет")</f>
        <v>Анализ даты</v>
      </c>
      <c r="E4696" s="11" t="str">
        <f>IFERROR(VLOOKUP(Rule!K4696,lvl_3[],2,FALSE),"Нет")</f>
        <v>Анализ даты</v>
      </c>
      <c r="F4696" s="11" t="str">
        <f>IFERROR(INDEX(lvl_4[],MATCH(L4696,lvl_4[ID],0),MATCH(TEXT(K4696,"##0"),lvl_4[#Headers],0)),"Нет")</f>
        <v>Символические звезды</v>
      </c>
      <c r="G4696" s="11" t="str">
        <f>IFERROR(INDEX(lvl_5[],MATCH(M4696,lvl_5[ID],0),MATCH(_xlfn.CONCAT(TEXT(K4696,"##0"),"_",TEXT(L4696,"##0")),lvl_5[#Headers],0)),"Нет")</f>
        <v>Небесная благодать</v>
      </c>
      <c r="H4696" s="11" t="str">
        <f>IFERROR(INDEX(lvl_6[],MATCH(N4696,lvl_6[ID],0),MATCH(_xlfn.CONCAT(K4696,"_",L4696,"_",M4696),lvl_6[#Headers],0)),"Нет")</f>
        <v>Нет</v>
      </c>
      <c r="I4696" s="12">
        <v>1</v>
      </c>
      <c r="J4696" s="12">
        <v>4</v>
      </c>
      <c r="K4696" s="12">
        <v>1</v>
      </c>
      <c r="L4696" s="12">
        <v>5</v>
      </c>
      <c r="M4696" s="12">
        <v>13</v>
      </c>
      <c r="N4696" s="12">
        <v>372</v>
      </c>
      <c r="O4696" s="12">
        <f>COUNTIF($P$2:P4696,P4696)</f>
        <v>1</v>
      </c>
      <c r="P4696" s="12" t="str">
        <f t="shared" si="279"/>
        <v>1410513372</v>
      </c>
      <c r="Q4696" s="12" t="str">
        <f t="shared" si="280"/>
        <v>14105133720001</v>
      </c>
      <c r="R4696" s="20" t="s">
        <v>4245</v>
      </c>
      <c r="U4696" s="12" t="s">
        <v>901</v>
      </c>
      <c r="W4696" s="12" t="s">
        <v>868</v>
      </c>
      <c r="BN4696" s="12">
        <v>1</v>
      </c>
    </row>
    <row r="4697" spans="1:66" ht="45" x14ac:dyDescent="0.25">
      <c r="A4697" s="12">
        <v>1</v>
      </c>
      <c r="B4697" s="11" t="str">
        <f t="shared" si="278"/>
        <v>Общий расчет. Анализ даты. Анализ даты. Символические звезды. Лунная добродетель. Нет</v>
      </c>
      <c r="C4697" s="11" t="str">
        <f>IFERROR(VLOOKUP(I4697,lvl_1[],2,FALSE),"Нет")</f>
        <v>Общий расчет</v>
      </c>
      <c r="D4697" s="11" t="str">
        <f>IFERROR(VLOOKUP(Rule!J4697,lvl_2[],2,FALSE),"Нет")</f>
        <v>Анализ даты</v>
      </c>
      <c r="E4697" s="11" t="str">
        <f>IFERROR(VLOOKUP(Rule!K4697,lvl_3[],2,FALSE),"Нет")</f>
        <v>Анализ даты</v>
      </c>
      <c r="F4697" s="11" t="str">
        <f>IFERROR(INDEX(lvl_4[],MATCH(L4697,lvl_4[ID],0),MATCH(TEXT(K4697,"##0"),lvl_4[#Headers],0)),"Нет")</f>
        <v>Символические звезды</v>
      </c>
      <c r="G4697" s="11" t="str">
        <f>IFERROR(INDEX(lvl_5[],MATCH(M4697,lvl_5[ID],0),MATCH(_xlfn.CONCAT(TEXT(K4697,"##0"),"_",TEXT(L4697,"##0")),lvl_5[#Headers],0)),"Нет")</f>
        <v>Лунная добродетель</v>
      </c>
      <c r="H4697" s="11" t="str">
        <f>IFERROR(INDEX(lvl_6[],MATCH(N4697,lvl_6[ID],0),MATCH(_xlfn.CONCAT(K4697,"_",L4697,"_",M4697),lvl_6[#Headers],0)),"Нет")</f>
        <v>Нет</v>
      </c>
      <c r="I4697" s="12">
        <v>1</v>
      </c>
      <c r="J4697" s="12">
        <v>4</v>
      </c>
      <c r="K4697" s="12">
        <v>1</v>
      </c>
      <c r="L4697" s="12">
        <v>5</v>
      </c>
      <c r="M4697" s="12">
        <v>14</v>
      </c>
      <c r="N4697" s="12">
        <v>373</v>
      </c>
      <c r="O4697" s="12">
        <f>COUNTIF($P$2:P4697,P4697)</f>
        <v>1</v>
      </c>
      <c r="P4697" s="12" t="str">
        <f t="shared" si="279"/>
        <v>1410514373</v>
      </c>
      <c r="Q4697" s="12" t="str">
        <f t="shared" si="280"/>
        <v>14105143730001</v>
      </c>
      <c r="R4697" s="20" t="s">
        <v>4246</v>
      </c>
      <c r="U4697" s="12" t="s">
        <v>914</v>
      </c>
      <c r="W4697" s="12" t="s">
        <v>869</v>
      </c>
      <c r="BN4697" s="12">
        <v>1</v>
      </c>
    </row>
    <row r="4698" spans="1:66" ht="45" x14ac:dyDescent="0.25">
      <c r="A4698" s="12">
        <v>1</v>
      </c>
      <c r="B4698" s="11" t="str">
        <f t="shared" si="278"/>
        <v>Общий расчет. Анализ даты. Анализ даты. Символические звезды. Лунная добродетель. Нет</v>
      </c>
      <c r="C4698" s="11" t="str">
        <f>IFERROR(VLOOKUP(I4698,lvl_1[],2,FALSE),"Нет")</f>
        <v>Общий расчет</v>
      </c>
      <c r="D4698" s="11" t="str">
        <f>IFERROR(VLOOKUP(Rule!J4698,lvl_2[],2,FALSE),"Нет")</f>
        <v>Анализ даты</v>
      </c>
      <c r="E4698" s="11" t="str">
        <f>IFERROR(VLOOKUP(Rule!K4698,lvl_3[],2,FALSE),"Нет")</f>
        <v>Анализ даты</v>
      </c>
      <c r="F4698" s="11" t="str">
        <f>IFERROR(INDEX(lvl_4[],MATCH(L4698,lvl_4[ID],0),MATCH(TEXT(K4698,"##0"),lvl_4[#Headers],0)),"Нет")</f>
        <v>Символические звезды</v>
      </c>
      <c r="G4698" s="11" t="str">
        <f>IFERROR(INDEX(lvl_5[],MATCH(M4698,lvl_5[ID],0),MATCH(_xlfn.CONCAT(TEXT(K4698,"##0"),"_",TEXT(L4698,"##0")),lvl_5[#Headers],0)),"Нет")</f>
        <v>Лунная добродетель</v>
      </c>
      <c r="H4698" s="11" t="str">
        <f>IFERROR(INDEX(lvl_6[],MATCH(N4698,lvl_6[ID],0),MATCH(_xlfn.CONCAT(K4698,"_",L4698,"_",M4698),lvl_6[#Headers],0)),"Нет")</f>
        <v>Нет</v>
      </c>
      <c r="I4698" s="12">
        <v>1</v>
      </c>
      <c r="J4698" s="12">
        <v>4</v>
      </c>
      <c r="K4698" s="12">
        <v>1</v>
      </c>
      <c r="L4698" s="12">
        <v>5</v>
      </c>
      <c r="M4698" s="12">
        <v>14</v>
      </c>
      <c r="N4698" s="12">
        <v>374</v>
      </c>
      <c r="O4698" s="12">
        <f>COUNTIF($P$2:P4698,P4698)</f>
        <v>1</v>
      </c>
      <c r="P4698" s="12" t="str">
        <f t="shared" si="279"/>
        <v>1410514374</v>
      </c>
      <c r="Q4698" s="12" t="str">
        <f t="shared" si="280"/>
        <v>14105143740001</v>
      </c>
      <c r="R4698" s="20" t="s">
        <v>4247</v>
      </c>
      <c r="U4698" s="12" t="s">
        <v>910</v>
      </c>
      <c r="W4698" s="12" t="s">
        <v>870</v>
      </c>
      <c r="BN4698" s="12">
        <v>1</v>
      </c>
    </row>
    <row r="4699" spans="1:66" ht="45" x14ac:dyDescent="0.25">
      <c r="A4699" s="12">
        <v>1</v>
      </c>
      <c r="B4699" s="11" t="str">
        <f t="shared" si="278"/>
        <v>Общий расчет. Анализ даты. Анализ даты. Символические звезды. Лунная добродетель. Нет</v>
      </c>
      <c r="C4699" s="11" t="str">
        <f>IFERROR(VLOOKUP(I4699,lvl_1[],2,FALSE),"Нет")</f>
        <v>Общий расчет</v>
      </c>
      <c r="D4699" s="11" t="str">
        <f>IFERROR(VLOOKUP(Rule!J4699,lvl_2[],2,FALSE),"Нет")</f>
        <v>Анализ даты</v>
      </c>
      <c r="E4699" s="11" t="str">
        <f>IFERROR(VLOOKUP(Rule!K4699,lvl_3[],2,FALSE),"Нет")</f>
        <v>Анализ даты</v>
      </c>
      <c r="F4699" s="11" t="str">
        <f>IFERROR(INDEX(lvl_4[],MATCH(L4699,lvl_4[ID],0),MATCH(TEXT(K4699,"##0"),lvl_4[#Headers],0)),"Нет")</f>
        <v>Символические звезды</v>
      </c>
      <c r="G4699" s="11" t="str">
        <f>IFERROR(INDEX(lvl_5[],MATCH(M4699,lvl_5[ID],0),MATCH(_xlfn.CONCAT(TEXT(K4699,"##0"),"_",TEXT(L4699,"##0")),lvl_5[#Headers],0)),"Нет")</f>
        <v>Лунная добродетель</v>
      </c>
      <c r="H4699" s="11" t="str">
        <f>IFERROR(INDEX(lvl_6[],MATCH(N4699,lvl_6[ID],0),MATCH(_xlfn.CONCAT(K4699,"_",L4699,"_",M4699),lvl_6[#Headers],0)),"Нет")</f>
        <v>Нет</v>
      </c>
      <c r="I4699" s="12">
        <v>1</v>
      </c>
      <c r="J4699" s="12">
        <v>4</v>
      </c>
      <c r="K4699" s="12">
        <v>1</v>
      </c>
      <c r="L4699" s="12">
        <v>5</v>
      </c>
      <c r="M4699" s="12">
        <v>14</v>
      </c>
      <c r="N4699" s="12">
        <v>375</v>
      </c>
      <c r="O4699" s="12">
        <f>COUNTIF($P$2:P4699,P4699)</f>
        <v>1</v>
      </c>
      <c r="P4699" s="12" t="str">
        <f t="shared" si="279"/>
        <v>1410514375</v>
      </c>
      <c r="Q4699" s="12" t="str">
        <f t="shared" si="280"/>
        <v>14105143750001</v>
      </c>
      <c r="R4699" s="20" t="s">
        <v>4248</v>
      </c>
      <c r="U4699" s="12" t="s">
        <v>903</v>
      </c>
      <c r="W4699" s="12" t="s">
        <v>859</v>
      </c>
      <c r="BN4699" s="12">
        <v>1</v>
      </c>
    </row>
    <row r="4700" spans="1:66" ht="45" x14ac:dyDescent="0.25">
      <c r="A4700" s="12">
        <v>1</v>
      </c>
      <c r="B4700" s="11" t="str">
        <f t="shared" si="278"/>
        <v>Общий расчет. Анализ даты. Анализ даты. Символические звезды. Лунная добродетель. Нет</v>
      </c>
      <c r="C4700" s="11" t="str">
        <f>IFERROR(VLOOKUP(I4700,lvl_1[],2,FALSE),"Нет")</f>
        <v>Общий расчет</v>
      </c>
      <c r="D4700" s="11" t="str">
        <f>IFERROR(VLOOKUP(Rule!J4700,lvl_2[],2,FALSE),"Нет")</f>
        <v>Анализ даты</v>
      </c>
      <c r="E4700" s="11" t="str">
        <f>IFERROR(VLOOKUP(Rule!K4700,lvl_3[],2,FALSE),"Нет")</f>
        <v>Анализ даты</v>
      </c>
      <c r="F4700" s="11" t="str">
        <f>IFERROR(INDEX(lvl_4[],MATCH(L4700,lvl_4[ID],0),MATCH(TEXT(K4700,"##0"),lvl_4[#Headers],0)),"Нет")</f>
        <v>Символические звезды</v>
      </c>
      <c r="G4700" s="11" t="str">
        <f>IFERROR(INDEX(lvl_5[],MATCH(M4700,lvl_5[ID],0),MATCH(_xlfn.CONCAT(TEXT(K4700,"##0"),"_",TEXT(L4700,"##0")),lvl_5[#Headers],0)),"Нет")</f>
        <v>Лунная добродетель</v>
      </c>
      <c r="H4700" s="11" t="str">
        <f>IFERROR(INDEX(lvl_6[],MATCH(N4700,lvl_6[ID],0),MATCH(_xlfn.CONCAT(K4700,"_",L4700,"_",M4700),lvl_6[#Headers],0)),"Нет")</f>
        <v>Нет</v>
      </c>
      <c r="I4700" s="12">
        <v>1</v>
      </c>
      <c r="J4700" s="12">
        <v>4</v>
      </c>
      <c r="K4700" s="12">
        <v>1</v>
      </c>
      <c r="L4700" s="12">
        <v>5</v>
      </c>
      <c r="M4700" s="12">
        <v>14</v>
      </c>
      <c r="N4700" s="12">
        <v>376</v>
      </c>
      <c r="O4700" s="12">
        <f>COUNTIF($P$2:P4700,P4700)</f>
        <v>1</v>
      </c>
      <c r="P4700" s="12" t="str">
        <f t="shared" si="279"/>
        <v>1410514376</v>
      </c>
      <c r="Q4700" s="12" t="str">
        <f t="shared" si="280"/>
        <v>14105143760001</v>
      </c>
      <c r="R4700" s="20" t="s">
        <v>4249</v>
      </c>
      <c r="U4700" s="12" t="s">
        <v>899</v>
      </c>
      <c r="W4700" s="12" t="s">
        <v>860</v>
      </c>
      <c r="BN4700" s="12">
        <v>1</v>
      </c>
    </row>
    <row r="4701" spans="1:66" ht="45" x14ac:dyDescent="0.25">
      <c r="A4701" s="12">
        <v>1</v>
      </c>
      <c r="B4701" s="11" t="str">
        <f t="shared" si="278"/>
        <v>Общий расчет. Анализ даты. Анализ даты. Символические звезды. Лунная добродетель. Нет</v>
      </c>
      <c r="C4701" s="11" t="str">
        <f>IFERROR(VLOOKUP(I4701,lvl_1[],2,FALSE),"Нет")</f>
        <v>Общий расчет</v>
      </c>
      <c r="D4701" s="11" t="str">
        <f>IFERROR(VLOOKUP(Rule!J4701,lvl_2[],2,FALSE),"Нет")</f>
        <v>Анализ даты</v>
      </c>
      <c r="E4701" s="11" t="str">
        <f>IFERROR(VLOOKUP(Rule!K4701,lvl_3[],2,FALSE),"Нет")</f>
        <v>Анализ даты</v>
      </c>
      <c r="F4701" s="11" t="str">
        <f>IFERROR(INDEX(lvl_4[],MATCH(L4701,lvl_4[ID],0),MATCH(TEXT(K4701,"##0"),lvl_4[#Headers],0)),"Нет")</f>
        <v>Символические звезды</v>
      </c>
      <c r="G4701" s="11" t="str">
        <f>IFERROR(INDEX(lvl_5[],MATCH(M4701,lvl_5[ID],0),MATCH(_xlfn.CONCAT(TEXT(K4701,"##0"),"_",TEXT(L4701,"##0")),lvl_5[#Headers],0)),"Нет")</f>
        <v>Лунная добродетель</v>
      </c>
      <c r="H4701" s="11" t="str">
        <f>IFERROR(INDEX(lvl_6[],MATCH(N4701,lvl_6[ID],0),MATCH(_xlfn.CONCAT(K4701,"_",L4701,"_",M4701),lvl_6[#Headers],0)),"Нет")</f>
        <v>Нет</v>
      </c>
      <c r="I4701" s="12">
        <v>1</v>
      </c>
      <c r="J4701" s="12">
        <v>4</v>
      </c>
      <c r="K4701" s="12">
        <v>1</v>
      </c>
      <c r="L4701" s="12">
        <v>5</v>
      </c>
      <c r="M4701" s="12">
        <v>14</v>
      </c>
      <c r="N4701" s="12">
        <v>377</v>
      </c>
      <c r="O4701" s="12">
        <f>COUNTIF($P$2:P4701,P4701)</f>
        <v>1</v>
      </c>
      <c r="P4701" s="12" t="str">
        <f t="shared" si="279"/>
        <v>1410514377</v>
      </c>
      <c r="Q4701" s="12" t="str">
        <f t="shared" si="280"/>
        <v>14105143770001</v>
      </c>
      <c r="R4701" s="20" t="s">
        <v>4250</v>
      </c>
      <c r="U4701" s="12" t="s">
        <v>914</v>
      </c>
      <c r="W4701" s="12" t="s">
        <v>861</v>
      </c>
      <c r="BN4701" s="12">
        <v>1</v>
      </c>
    </row>
    <row r="4702" spans="1:66" ht="45" x14ac:dyDescent="0.25">
      <c r="A4702" s="12">
        <v>1</v>
      </c>
      <c r="B4702" s="11" t="str">
        <f t="shared" si="278"/>
        <v>Общий расчет. Анализ даты. Анализ даты. Символические звезды. Лунная добродетель. Нет</v>
      </c>
      <c r="C4702" s="11" t="str">
        <f>IFERROR(VLOOKUP(I4702,lvl_1[],2,FALSE),"Нет")</f>
        <v>Общий расчет</v>
      </c>
      <c r="D4702" s="11" t="str">
        <f>IFERROR(VLOOKUP(Rule!J4702,lvl_2[],2,FALSE),"Нет")</f>
        <v>Анализ даты</v>
      </c>
      <c r="E4702" s="11" t="str">
        <f>IFERROR(VLOOKUP(Rule!K4702,lvl_3[],2,FALSE),"Нет")</f>
        <v>Анализ даты</v>
      </c>
      <c r="F4702" s="11" t="str">
        <f>IFERROR(INDEX(lvl_4[],MATCH(L4702,lvl_4[ID],0),MATCH(TEXT(K4702,"##0"),lvl_4[#Headers],0)),"Нет")</f>
        <v>Символические звезды</v>
      </c>
      <c r="G4702" s="11" t="str">
        <f>IFERROR(INDEX(lvl_5[],MATCH(M4702,lvl_5[ID],0),MATCH(_xlfn.CONCAT(TEXT(K4702,"##0"),"_",TEXT(L4702,"##0")),lvl_5[#Headers],0)),"Нет")</f>
        <v>Лунная добродетель</v>
      </c>
      <c r="H4702" s="11" t="str">
        <f>IFERROR(INDEX(lvl_6[],MATCH(N4702,lvl_6[ID],0),MATCH(_xlfn.CONCAT(K4702,"_",L4702,"_",M4702),lvl_6[#Headers],0)),"Нет")</f>
        <v>Нет</v>
      </c>
      <c r="I4702" s="12">
        <v>1</v>
      </c>
      <c r="J4702" s="12">
        <v>4</v>
      </c>
      <c r="K4702" s="12">
        <v>1</v>
      </c>
      <c r="L4702" s="12">
        <v>5</v>
      </c>
      <c r="M4702" s="12">
        <v>14</v>
      </c>
      <c r="N4702" s="12">
        <v>378</v>
      </c>
      <c r="O4702" s="12">
        <f>COUNTIF($P$2:P4702,P4702)</f>
        <v>1</v>
      </c>
      <c r="P4702" s="12" t="str">
        <f t="shared" si="279"/>
        <v>1410514378</v>
      </c>
      <c r="Q4702" s="12" t="str">
        <f t="shared" si="280"/>
        <v>14105143780001</v>
      </c>
      <c r="R4702" s="20" t="s">
        <v>4251</v>
      </c>
      <c r="U4702" s="12" t="s">
        <v>910</v>
      </c>
      <c r="W4702" s="12" t="s">
        <v>862</v>
      </c>
      <c r="BN4702" s="12">
        <v>1</v>
      </c>
    </row>
    <row r="4703" spans="1:66" ht="45" x14ac:dyDescent="0.25">
      <c r="A4703" s="12">
        <v>1</v>
      </c>
      <c r="B4703" s="11" t="str">
        <f t="shared" si="278"/>
        <v>Общий расчет. Анализ даты. Анализ даты. Символические звезды. Лунная добродетель. Нет</v>
      </c>
      <c r="C4703" s="11" t="str">
        <f>IFERROR(VLOOKUP(I4703,lvl_1[],2,FALSE),"Нет")</f>
        <v>Общий расчет</v>
      </c>
      <c r="D4703" s="11" t="str">
        <f>IFERROR(VLOOKUP(Rule!J4703,lvl_2[],2,FALSE),"Нет")</f>
        <v>Анализ даты</v>
      </c>
      <c r="E4703" s="11" t="str">
        <f>IFERROR(VLOOKUP(Rule!K4703,lvl_3[],2,FALSE),"Нет")</f>
        <v>Анализ даты</v>
      </c>
      <c r="F4703" s="11" t="str">
        <f>IFERROR(INDEX(lvl_4[],MATCH(L4703,lvl_4[ID],0),MATCH(TEXT(K4703,"##0"),lvl_4[#Headers],0)),"Нет")</f>
        <v>Символические звезды</v>
      </c>
      <c r="G4703" s="11" t="str">
        <f>IFERROR(INDEX(lvl_5[],MATCH(M4703,lvl_5[ID],0),MATCH(_xlfn.CONCAT(TEXT(K4703,"##0"),"_",TEXT(L4703,"##0")),lvl_5[#Headers],0)),"Нет")</f>
        <v>Лунная добродетель</v>
      </c>
      <c r="H4703" s="11" t="str">
        <f>IFERROR(INDEX(lvl_6[],MATCH(N4703,lvl_6[ID],0),MATCH(_xlfn.CONCAT(K4703,"_",L4703,"_",M4703),lvl_6[#Headers],0)),"Нет")</f>
        <v>Нет</v>
      </c>
      <c r="I4703" s="12">
        <v>1</v>
      </c>
      <c r="J4703" s="12">
        <v>4</v>
      </c>
      <c r="K4703" s="12">
        <v>1</v>
      </c>
      <c r="L4703" s="12">
        <v>5</v>
      </c>
      <c r="M4703" s="12">
        <v>14</v>
      </c>
      <c r="N4703" s="12">
        <v>379</v>
      </c>
      <c r="O4703" s="12">
        <f>COUNTIF($P$2:P4703,P4703)</f>
        <v>1</v>
      </c>
      <c r="P4703" s="12" t="str">
        <f t="shared" si="279"/>
        <v>1410514379</v>
      </c>
      <c r="Q4703" s="12" t="str">
        <f t="shared" si="280"/>
        <v>14105143790001</v>
      </c>
      <c r="R4703" s="20" t="s">
        <v>4252</v>
      </c>
      <c r="U4703" s="12" t="s">
        <v>903</v>
      </c>
      <c r="W4703" s="12" t="s">
        <v>863</v>
      </c>
      <c r="BN4703" s="12">
        <v>1</v>
      </c>
    </row>
    <row r="4704" spans="1:66" ht="45" x14ac:dyDescent="0.25">
      <c r="A4704" s="12">
        <v>1</v>
      </c>
      <c r="B4704" s="11" t="str">
        <f t="shared" si="278"/>
        <v>Общий расчет. Анализ даты. Анализ даты. Символические звезды. Лунная добродетель. Нет</v>
      </c>
      <c r="C4704" s="11" t="str">
        <f>IFERROR(VLOOKUP(I4704,lvl_1[],2,FALSE),"Нет")</f>
        <v>Общий расчет</v>
      </c>
      <c r="D4704" s="11" t="str">
        <f>IFERROR(VLOOKUP(Rule!J4704,lvl_2[],2,FALSE),"Нет")</f>
        <v>Анализ даты</v>
      </c>
      <c r="E4704" s="11" t="str">
        <f>IFERROR(VLOOKUP(Rule!K4704,lvl_3[],2,FALSE),"Нет")</f>
        <v>Анализ даты</v>
      </c>
      <c r="F4704" s="11" t="str">
        <f>IFERROR(INDEX(lvl_4[],MATCH(L4704,lvl_4[ID],0),MATCH(TEXT(K4704,"##0"),lvl_4[#Headers],0)),"Нет")</f>
        <v>Символические звезды</v>
      </c>
      <c r="G4704" s="11" t="str">
        <f>IFERROR(INDEX(lvl_5[],MATCH(M4704,lvl_5[ID],0),MATCH(_xlfn.CONCAT(TEXT(K4704,"##0"),"_",TEXT(L4704,"##0")),lvl_5[#Headers],0)),"Нет")</f>
        <v>Лунная добродетель</v>
      </c>
      <c r="H4704" s="11" t="str">
        <f>IFERROR(INDEX(lvl_6[],MATCH(N4704,lvl_6[ID],0),MATCH(_xlfn.CONCAT(K4704,"_",L4704,"_",M4704),lvl_6[#Headers],0)),"Нет")</f>
        <v>Нет</v>
      </c>
      <c r="I4704" s="12">
        <v>1</v>
      </c>
      <c r="J4704" s="12">
        <v>4</v>
      </c>
      <c r="K4704" s="12">
        <v>1</v>
      </c>
      <c r="L4704" s="12">
        <v>5</v>
      </c>
      <c r="M4704" s="12">
        <v>14</v>
      </c>
      <c r="N4704" s="12">
        <v>380</v>
      </c>
      <c r="O4704" s="12">
        <f>COUNTIF($P$2:P4704,P4704)</f>
        <v>1</v>
      </c>
      <c r="P4704" s="12" t="str">
        <f t="shared" si="279"/>
        <v>1410514380</v>
      </c>
      <c r="Q4704" s="12" t="str">
        <f t="shared" si="280"/>
        <v>14105143800001</v>
      </c>
      <c r="R4704" s="20" t="s">
        <v>4253</v>
      </c>
      <c r="U4704" s="12" t="s">
        <v>899</v>
      </c>
      <c r="W4704" s="12" t="s">
        <v>864</v>
      </c>
      <c r="BN4704" s="12">
        <v>1</v>
      </c>
    </row>
    <row r="4705" spans="1:66" ht="45" x14ac:dyDescent="0.25">
      <c r="A4705" s="12">
        <v>1</v>
      </c>
      <c r="B4705" s="11" t="str">
        <f t="shared" si="278"/>
        <v>Общий расчет. Анализ даты. Анализ даты. Символические звезды. Лунная добродетель. Нет</v>
      </c>
      <c r="C4705" s="11" t="str">
        <f>IFERROR(VLOOKUP(I4705,lvl_1[],2,FALSE),"Нет")</f>
        <v>Общий расчет</v>
      </c>
      <c r="D4705" s="11" t="str">
        <f>IFERROR(VLOOKUP(Rule!J4705,lvl_2[],2,FALSE),"Нет")</f>
        <v>Анализ даты</v>
      </c>
      <c r="E4705" s="11" t="str">
        <f>IFERROR(VLOOKUP(Rule!K4705,lvl_3[],2,FALSE),"Нет")</f>
        <v>Анализ даты</v>
      </c>
      <c r="F4705" s="11" t="str">
        <f>IFERROR(INDEX(lvl_4[],MATCH(L4705,lvl_4[ID],0),MATCH(TEXT(K4705,"##0"),lvl_4[#Headers],0)),"Нет")</f>
        <v>Символические звезды</v>
      </c>
      <c r="G4705" s="11" t="str">
        <f>IFERROR(INDEX(lvl_5[],MATCH(M4705,lvl_5[ID],0),MATCH(_xlfn.CONCAT(TEXT(K4705,"##0"),"_",TEXT(L4705,"##0")),lvl_5[#Headers],0)),"Нет")</f>
        <v>Лунная добродетель</v>
      </c>
      <c r="H4705" s="11" t="str">
        <f>IFERROR(INDEX(lvl_6[],MATCH(N4705,lvl_6[ID],0),MATCH(_xlfn.CONCAT(K4705,"_",L4705,"_",M4705),lvl_6[#Headers],0)),"Нет")</f>
        <v>Нет</v>
      </c>
      <c r="I4705" s="12">
        <v>1</v>
      </c>
      <c r="J4705" s="12">
        <v>4</v>
      </c>
      <c r="K4705" s="12">
        <v>1</v>
      </c>
      <c r="L4705" s="12">
        <v>5</v>
      </c>
      <c r="M4705" s="12">
        <v>14</v>
      </c>
      <c r="N4705" s="12">
        <v>381</v>
      </c>
      <c r="O4705" s="12">
        <f>COUNTIF($P$2:P4705,P4705)</f>
        <v>1</v>
      </c>
      <c r="P4705" s="12" t="str">
        <f t="shared" si="279"/>
        <v>1410514381</v>
      </c>
      <c r="Q4705" s="12" t="str">
        <f t="shared" si="280"/>
        <v>14105143810001</v>
      </c>
      <c r="R4705" s="20" t="s">
        <v>4254</v>
      </c>
      <c r="U4705" s="12" t="s">
        <v>914</v>
      </c>
      <c r="W4705" s="12" t="s">
        <v>865</v>
      </c>
      <c r="BN4705" s="12">
        <v>1</v>
      </c>
    </row>
    <row r="4706" spans="1:66" ht="45" x14ac:dyDescent="0.25">
      <c r="A4706" s="12">
        <v>1</v>
      </c>
      <c r="B4706" s="11" t="str">
        <f t="shared" si="278"/>
        <v>Общий расчет. Анализ даты. Анализ даты. Символические звезды. Лунная добродетель. Нет</v>
      </c>
      <c r="C4706" s="11" t="str">
        <f>IFERROR(VLOOKUP(I4706,lvl_1[],2,FALSE),"Нет")</f>
        <v>Общий расчет</v>
      </c>
      <c r="D4706" s="11" t="str">
        <f>IFERROR(VLOOKUP(Rule!J4706,lvl_2[],2,FALSE),"Нет")</f>
        <v>Анализ даты</v>
      </c>
      <c r="E4706" s="11" t="str">
        <f>IFERROR(VLOOKUP(Rule!K4706,lvl_3[],2,FALSE),"Нет")</f>
        <v>Анализ даты</v>
      </c>
      <c r="F4706" s="11" t="str">
        <f>IFERROR(INDEX(lvl_4[],MATCH(L4706,lvl_4[ID],0),MATCH(TEXT(K4706,"##0"),lvl_4[#Headers],0)),"Нет")</f>
        <v>Символические звезды</v>
      </c>
      <c r="G4706" s="11" t="str">
        <f>IFERROR(INDEX(lvl_5[],MATCH(M4706,lvl_5[ID],0),MATCH(_xlfn.CONCAT(TEXT(K4706,"##0"),"_",TEXT(L4706,"##0")),lvl_5[#Headers],0)),"Нет")</f>
        <v>Лунная добродетель</v>
      </c>
      <c r="H4706" s="11" t="str">
        <f>IFERROR(INDEX(lvl_6[],MATCH(N4706,lvl_6[ID],0),MATCH(_xlfn.CONCAT(K4706,"_",L4706,"_",M4706),lvl_6[#Headers],0)),"Нет")</f>
        <v>Нет</v>
      </c>
      <c r="I4706" s="12">
        <v>1</v>
      </c>
      <c r="J4706" s="12">
        <v>4</v>
      </c>
      <c r="K4706" s="12">
        <v>1</v>
      </c>
      <c r="L4706" s="12">
        <v>5</v>
      </c>
      <c r="M4706" s="12">
        <v>14</v>
      </c>
      <c r="N4706" s="12">
        <v>382</v>
      </c>
      <c r="O4706" s="12">
        <f>COUNTIF($P$2:P4706,P4706)</f>
        <v>1</v>
      </c>
      <c r="P4706" s="12" t="str">
        <f t="shared" si="279"/>
        <v>1410514382</v>
      </c>
      <c r="Q4706" s="12" t="str">
        <f t="shared" si="280"/>
        <v>14105143820001</v>
      </c>
      <c r="R4706" s="20" t="s">
        <v>4255</v>
      </c>
      <c r="U4706" s="12" t="s">
        <v>910</v>
      </c>
      <c r="W4706" s="12" t="s">
        <v>866</v>
      </c>
      <c r="BN4706" s="12">
        <v>1</v>
      </c>
    </row>
    <row r="4707" spans="1:66" ht="45" x14ac:dyDescent="0.25">
      <c r="A4707" s="12">
        <v>1</v>
      </c>
      <c r="B4707" s="11" t="str">
        <f t="shared" si="278"/>
        <v>Общий расчет. Анализ даты. Анализ даты. Символические звезды. Лунная добродетель. Нет</v>
      </c>
      <c r="C4707" s="11" t="str">
        <f>IFERROR(VLOOKUP(I4707,lvl_1[],2,FALSE),"Нет")</f>
        <v>Общий расчет</v>
      </c>
      <c r="D4707" s="11" t="str">
        <f>IFERROR(VLOOKUP(Rule!J4707,lvl_2[],2,FALSE),"Нет")</f>
        <v>Анализ даты</v>
      </c>
      <c r="E4707" s="11" t="str">
        <f>IFERROR(VLOOKUP(Rule!K4707,lvl_3[],2,FALSE),"Нет")</f>
        <v>Анализ даты</v>
      </c>
      <c r="F4707" s="11" t="str">
        <f>IFERROR(INDEX(lvl_4[],MATCH(L4707,lvl_4[ID],0),MATCH(TEXT(K4707,"##0"),lvl_4[#Headers],0)),"Нет")</f>
        <v>Символические звезды</v>
      </c>
      <c r="G4707" s="11" t="str">
        <f>IFERROR(INDEX(lvl_5[],MATCH(M4707,lvl_5[ID],0),MATCH(_xlfn.CONCAT(TEXT(K4707,"##0"),"_",TEXT(L4707,"##0")),lvl_5[#Headers],0)),"Нет")</f>
        <v>Лунная добродетель</v>
      </c>
      <c r="H4707" s="11" t="str">
        <f>IFERROR(INDEX(lvl_6[],MATCH(N4707,lvl_6[ID],0),MATCH(_xlfn.CONCAT(K4707,"_",L4707,"_",M4707),lvl_6[#Headers],0)),"Нет")</f>
        <v>Нет</v>
      </c>
      <c r="I4707" s="12">
        <v>1</v>
      </c>
      <c r="J4707" s="12">
        <v>4</v>
      </c>
      <c r="K4707" s="12">
        <v>1</v>
      </c>
      <c r="L4707" s="12">
        <v>5</v>
      </c>
      <c r="M4707" s="12">
        <v>14</v>
      </c>
      <c r="N4707" s="12">
        <v>383</v>
      </c>
      <c r="O4707" s="12">
        <f>COUNTIF($P$2:P4707,P4707)</f>
        <v>1</v>
      </c>
      <c r="P4707" s="12" t="str">
        <f t="shared" si="279"/>
        <v>1410514383</v>
      </c>
      <c r="Q4707" s="12" t="str">
        <f t="shared" si="280"/>
        <v>14105143830001</v>
      </c>
      <c r="R4707" s="20" t="s">
        <v>4256</v>
      </c>
      <c r="U4707" s="12" t="s">
        <v>903</v>
      </c>
      <c r="W4707" s="12" t="s">
        <v>867</v>
      </c>
      <c r="BN4707" s="12">
        <v>1</v>
      </c>
    </row>
    <row r="4708" spans="1:66" ht="45" x14ac:dyDescent="0.25">
      <c r="A4708" s="12">
        <v>1</v>
      </c>
      <c r="B4708" s="11" t="str">
        <f t="shared" si="278"/>
        <v>Общий расчет. Анализ даты. Анализ даты. Символические звезды. Лунная добродетель. Нет</v>
      </c>
      <c r="C4708" s="11" t="str">
        <f>IFERROR(VLOOKUP(I4708,lvl_1[],2,FALSE),"Нет")</f>
        <v>Общий расчет</v>
      </c>
      <c r="D4708" s="11" t="str">
        <f>IFERROR(VLOOKUP(Rule!J4708,lvl_2[],2,FALSE),"Нет")</f>
        <v>Анализ даты</v>
      </c>
      <c r="E4708" s="11" t="str">
        <f>IFERROR(VLOOKUP(Rule!K4708,lvl_3[],2,FALSE),"Нет")</f>
        <v>Анализ даты</v>
      </c>
      <c r="F4708" s="11" t="str">
        <f>IFERROR(INDEX(lvl_4[],MATCH(L4708,lvl_4[ID],0),MATCH(TEXT(K4708,"##0"),lvl_4[#Headers],0)),"Нет")</f>
        <v>Символические звезды</v>
      </c>
      <c r="G4708" s="11" t="str">
        <f>IFERROR(INDEX(lvl_5[],MATCH(M4708,lvl_5[ID],0),MATCH(_xlfn.CONCAT(TEXT(K4708,"##0"),"_",TEXT(L4708,"##0")),lvl_5[#Headers],0)),"Нет")</f>
        <v>Лунная добродетель</v>
      </c>
      <c r="H4708" s="11" t="str">
        <f>IFERROR(INDEX(lvl_6[],MATCH(N4708,lvl_6[ID],0),MATCH(_xlfn.CONCAT(K4708,"_",L4708,"_",M4708),lvl_6[#Headers],0)),"Нет")</f>
        <v>Нет</v>
      </c>
      <c r="I4708" s="12">
        <v>1</v>
      </c>
      <c r="J4708" s="12">
        <v>4</v>
      </c>
      <c r="K4708" s="12">
        <v>1</v>
      </c>
      <c r="L4708" s="12">
        <v>5</v>
      </c>
      <c r="M4708" s="12">
        <v>14</v>
      </c>
      <c r="N4708" s="12">
        <v>384</v>
      </c>
      <c r="O4708" s="12">
        <f>COUNTIF($P$2:P4708,P4708)</f>
        <v>1</v>
      </c>
      <c r="P4708" s="12" t="str">
        <f t="shared" si="279"/>
        <v>1410514384</v>
      </c>
      <c r="Q4708" s="12" t="str">
        <f t="shared" si="280"/>
        <v>14105143840001</v>
      </c>
      <c r="R4708" s="20" t="s">
        <v>4257</v>
      </c>
      <c r="U4708" s="12" t="s">
        <v>899</v>
      </c>
      <c r="W4708" s="12" t="s">
        <v>868</v>
      </c>
      <c r="BN4708" s="12">
        <v>1</v>
      </c>
    </row>
    <row r="4709" spans="1:66" ht="45" x14ac:dyDescent="0.25">
      <c r="A4709" s="12">
        <v>1</v>
      </c>
      <c r="B4709" s="11" t="str">
        <f t="shared" ref="B4709:B4772" si="281">_xlfn.CONCAT(C4709,". ", D4709,". ", E4709,". ", F4709,". ", G4709,". ", H4709)</f>
        <v>Общий расчет. Анализ даты. Анализ даты. Символические звезды. Небесная добродетель. Нет</v>
      </c>
      <c r="C4709" s="11" t="str">
        <f>IFERROR(VLOOKUP(I4709,lvl_1[],2,FALSE),"Нет")</f>
        <v>Общий расчет</v>
      </c>
      <c r="D4709" s="11" t="str">
        <f>IFERROR(VLOOKUP(Rule!J4709,lvl_2[],2,FALSE),"Нет")</f>
        <v>Анализ даты</v>
      </c>
      <c r="E4709" s="11" t="str">
        <f>IFERROR(VLOOKUP(Rule!K4709,lvl_3[],2,FALSE),"Нет")</f>
        <v>Анализ даты</v>
      </c>
      <c r="F4709" s="11" t="str">
        <f>IFERROR(INDEX(lvl_4[],MATCH(L4709,lvl_4[ID],0),MATCH(TEXT(K4709,"##0"),lvl_4[#Headers],0)),"Нет")</f>
        <v>Символические звезды</v>
      </c>
      <c r="G4709" s="11" t="str">
        <f>IFERROR(INDEX(lvl_5[],MATCH(M4709,lvl_5[ID],0),MATCH(_xlfn.CONCAT(TEXT(K4709,"##0"),"_",TEXT(L4709,"##0")),lvl_5[#Headers],0)),"Нет")</f>
        <v>Небесная добродетель</v>
      </c>
      <c r="H4709" s="11" t="str">
        <f>IFERROR(INDEX(lvl_6[],MATCH(N4709,lvl_6[ID],0),MATCH(_xlfn.CONCAT(K4709,"_",L4709,"_",M4709),lvl_6[#Headers],0)),"Нет")</f>
        <v>Нет</v>
      </c>
      <c r="I4709" s="12">
        <v>1</v>
      </c>
      <c r="J4709" s="12">
        <v>4</v>
      </c>
      <c r="K4709" s="12">
        <v>1</v>
      </c>
      <c r="L4709" s="12">
        <v>5</v>
      </c>
      <c r="M4709" s="12">
        <v>32</v>
      </c>
      <c r="N4709" s="12">
        <v>385</v>
      </c>
      <c r="O4709" s="12">
        <f>COUNTIF($P$2:P4709,P4709)</f>
        <v>1</v>
      </c>
      <c r="P4709" s="12" t="str">
        <f t="shared" ref="P4709:P4772" si="282">_xlfn.CONCAT(I4709,
J4709,
K4709,
IF(LEN(L4709)=1,_xlfn.CONCAT(0,L4709),L4709),
IF(LEN(M4709)=1,_xlfn.CONCAT(0,M4709),M4709),
IF(LEN(N4709)=1,_xlfn.CONCAT(0,N4709),N4709))</f>
        <v>1410532385</v>
      </c>
      <c r="Q4709" s="12" t="str">
        <f t="shared" ref="Q4709:Q4772" si="283">_xlfn.CONCAT(I4709,
J4709,
K4709,
IF(LEN(L4709)=1,_xlfn.CONCAT(0,L4709),L4709),
IF(LEN(M4709)=1,_xlfn.CONCAT(0,M4709),M4709),
IF(LEN(N4709)=1,_xlfn.CONCAT(0,N4709),N4709),
IF(LEN(O4709)=1,_xlfn.CONCAT("000",O4709),IF(LEN(O4709)=2,_xlfn.CONCAT("00",O4709),IF(LEN(O4709)=3,_xlfn.CONCAT(0,O4709),O4709))))</f>
        <v>14105323850001</v>
      </c>
      <c r="R4709" s="20" t="s">
        <v>4258</v>
      </c>
      <c r="U4709" s="12" t="s">
        <v>914</v>
      </c>
      <c r="W4709" s="12" t="s">
        <v>861</v>
      </c>
      <c r="BN4709" s="12">
        <v>1</v>
      </c>
    </row>
    <row r="4710" spans="1:66" ht="45" x14ac:dyDescent="0.25">
      <c r="A4710" s="12">
        <v>1</v>
      </c>
      <c r="B4710" s="11" t="str">
        <f t="shared" si="281"/>
        <v>Общий расчет. Анализ даты. Анализ даты. Символические звезды. Небесная добродетель. Нет</v>
      </c>
      <c r="C4710" s="11" t="str">
        <f>IFERROR(VLOOKUP(I4710,lvl_1[],2,FALSE),"Нет")</f>
        <v>Общий расчет</v>
      </c>
      <c r="D4710" s="11" t="str">
        <f>IFERROR(VLOOKUP(Rule!J4710,lvl_2[],2,FALSE),"Нет")</f>
        <v>Анализ даты</v>
      </c>
      <c r="E4710" s="11" t="str">
        <f>IFERROR(VLOOKUP(Rule!K4710,lvl_3[],2,FALSE),"Нет")</f>
        <v>Анализ даты</v>
      </c>
      <c r="F4710" s="11" t="str">
        <f>IFERROR(INDEX(lvl_4[],MATCH(L4710,lvl_4[ID],0),MATCH(TEXT(K4710,"##0"),lvl_4[#Headers],0)),"Нет")</f>
        <v>Символические звезды</v>
      </c>
      <c r="G4710" s="11" t="str">
        <f>IFERROR(INDEX(lvl_5[],MATCH(M4710,lvl_5[ID],0),MATCH(_xlfn.CONCAT(TEXT(K4710,"##0"),"_",TEXT(L4710,"##0")),lvl_5[#Headers],0)),"Нет")</f>
        <v>Небесная добродетель</v>
      </c>
      <c r="H4710" s="11" t="str">
        <f>IFERROR(INDEX(lvl_6[],MATCH(N4710,lvl_6[ID],0),MATCH(_xlfn.CONCAT(K4710,"_",L4710,"_",M4710),lvl_6[#Headers],0)),"Нет")</f>
        <v>Нет</v>
      </c>
      <c r="I4710" s="12">
        <v>1</v>
      </c>
      <c r="J4710" s="12">
        <v>4</v>
      </c>
      <c r="K4710" s="12">
        <v>1</v>
      </c>
      <c r="L4710" s="12">
        <v>5</v>
      </c>
      <c r="M4710" s="12">
        <v>32</v>
      </c>
      <c r="N4710" s="12">
        <v>386</v>
      </c>
      <c r="O4710" s="12">
        <f>COUNTIF($P$2:P4710,P4710)</f>
        <v>1</v>
      </c>
      <c r="P4710" s="12" t="str">
        <f t="shared" si="282"/>
        <v>1410532386</v>
      </c>
      <c r="Q4710" s="12" t="str">
        <f t="shared" si="283"/>
        <v>14105323860001</v>
      </c>
      <c r="R4710" s="20" t="s">
        <v>4259</v>
      </c>
      <c r="U4710" s="12" t="s">
        <v>912</v>
      </c>
      <c r="W4710" s="12" t="s">
        <v>862</v>
      </c>
      <c r="BN4710" s="12">
        <v>1</v>
      </c>
    </row>
    <row r="4711" spans="1:66" ht="45" x14ac:dyDescent="0.25">
      <c r="A4711" s="12">
        <v>1</v>
      </c>
      <c r="B4711" s="11" t="str">
        <f t="shared" si="281"/>
        <v>Общий расчет. Анализ даты. Анализ даты. Символические звезды. Небесная добродетель. Нет</v>
      </c>
      <c r="C4711" s="11" t="str">
        <f>IFERROR(VLOOKUP(I4711,lvl_1[],2,FALSE),"Нет")</f>
        <v>Общий расчет</v>
      </c>
      <c r="D4711" s="11" t="str">
        <f>IFERROR(VLOOKUP(Rule!J4711,lvl_2[],2,FALSE),"Нет")</f>
        <v>Анализ даты</v>
      </c>
      <c r="E4711" s="11" t="str">
        <f>IFERROR(VLOOKUP(Rule!K4711,lvl_3[],2,FALSE),"Нет")</f>
        <v>Анализ даты</v>
      </c>
      <c r="F4711" s="11" t="str">
        <f>IFERROR(INDEX(lvl_4[],MATCH(L4711,lvl_4[ID],0),MATCH(TEXT(K4711,"##0"),lvl_4[#Headers],0)),"Нет")</f>
        <v>Символические звезды</v>
      </c>
      <c r="G4711" s="11" t="str">
        <f>IFERROR(INDEX(lvl_5[],MATCH(M4711,lvl_5[ID],0),MATCH(_xlfn.CONCAT(TEXT(K4711,"##0"),"_",TEXT(L4711,"##0")),lvl_5[#Headers],0)),"Нет")</f>
        <v>Небесная добродетель</v>
      </c>
      <c r="H4711" s="11" t="str">
        <f>IFERROR(INDEX(lvl_6[],MATCH(N4711,lvl_6[ID],0),MATCH(_xlfn.CONCAT(K4711,"_",L4711,"_",M4711),lvl_6[#Headers],0)),"Нет")</f>
        <v>Нет</v>
      </c>
      <c r="I4711" s="12">
        <v>1</v>
      </c>
      <c r="J4711" s="12">
        <v>4</v>
      </c>
      <c r="K4711" s="12">
        <v>1</v>
      </c>
      <c r="L4711" s="12">
        <v>5</v>
      </c>
      <c r="M4711" s="12">
        <v>32</v>
      </c>
      <c r="N4711" s="12">
        <v>387</v>
      </c>
      <c r="O4711" s="12">
        <f>COUNTIF($P$2:P4711,P4711)</f>
        <v>1</v>
      </c>
      <c r="P4711" s="12" t="str">
        <f t="shared" si="282"/>
        <v>1410532387</v>
      </c>
      <c r="Q4711" s="12" t="str">
        <f t="shared" si="283"/>
        <v>14105323870001</v>
      </c>
      <c r="R4711" s="20" t="s">
        <v>4260</v>
      </c>
      <c r="U4711" s="12" t="s">
        <v>899</v>
      </c>
      <c r="W4711" s="12" t="s">
        <v>864</v>
      </c>
      <c r="BN4711" s="12">
        <v>1</v>
      </c>
    </row>
    <row r="4712" spans="1:66" ht="45" x14ac:dyDescent="0.25">
      <c r="A4712" s="12">
        <v>1</v>
      </c>
      <c r="B4712" s="11" t="str">
        <f t="shared" si="281"/>
        <v>Общий расчет. Анализ даты. Анализ даты. Символические звезды. Небесная добродетель. Нет</v>
      </c>
      <c r="C4712" s="11" t="str">
        <f>IFERROR(VLOOKUP(I4712,lvl_1[],2,FALSE),"Нет")</f>
        <v>Общий расчет</v>
      </c>
      <c r="D4712" s="11" t="str">
        <f>IFERROR(VLOOKUP(Rule!J4712,lvl_2[],2,FALSE),"Нет")</f>
        <v>Анализ даты</v>
      </c>
      <c r="E4712" s="11" t="str">
        <f>IFERROR(VLOOKUP(Rule!K4712,lvl_3[],2,FALSE),"Нет")</f>
        <v>Анализ даты</v>
      </c>
      <c r="F4712" s="11" t="str">
        <f>IFERROR(INDEX(lvl_4[],MATCH(L4712,lvl_4[ID],0),MATCH(TEXT(K4712,"##0"),lvl_4[#Headers],0)),"Нет")</f>
        <v>Символические звезды</v>
      </c>
      <c r="G4712" s="11" t="str">
        <f>IFERROR(INDEX(lvl_5[],MATCH(M4712,lvl_5[ID],0),MATCH(_xlfn.CONCAT(TEXT(K4712,"##0"),"_",TEXT(L4712,"##0")),lvl_5[#Headers],0)),"Нет")</f>
        <v>Небесная добродетель</v>
      </c>
      <c r="H4712" s="11" t="str">
        <f>IFERROR(INDEX(lvl_6[],MATCH(N4712,lvl_6[ID],0),MATCH(_xlfn.CONCAT(K4712,"_",L4712,"_",M4712),lvl_6[#Headers],0)),"Нет")</f>
        <v>Нет</v>
      </c>
      <c r="I4712" s="12">
        <v>1</v>
      </c>
      <c r="J4712" s="12">
        <v>4</v>
      </c>
      <c r="K4712" s="12">
        <v>1</v>
      </c>
      <c r="L4712" s="12">
        <v>5</v>
      </c>
      <c r="M4712" s="12">
        <v>32</v>
      </c>
      <c r="N4712" s="12">
        <v>388</v>
      </c>
      <c r="O4712" s="12">
        <f>COUNTIF($P$2:P4712,P4712)</f>
        <v>1</v>
      </c>
      <c r="P4712" s="12" t="str">
        <f t="shared" si="282"/>
        <v>1410532388</v>
      </c>
      <c r="Q4712" s="12" t="str">
        <f t="shared" si="283"/>
        <v>14105323880001</v>
      </c>
      <c r="R4712" s="20" t="s">
        <v>4261</v>
      </c>
      <c r="U4712" s="12" t="s">
        <v>916</v>
      </c>
      <c r="W4712" s="12" t="s">
        <v>865</v>
      </c>
      <c r="BN4712" s="12">
        <v>1</v>
      </c>
    </row>
    <row r="4713" spans="1:66" ht="45" x14ac:dyDescent="0.25">
      <c r="A4713" s="12">
        <v>1</v>
      </c>
      <c r="B4713" s="11" t="str">
        <f t="shared" si="281"/>
        <v>Общий расчет. Анализ даты. Анализ даты. Символические звезды. Небесная добродетель. Нет</v>
      </c>
      <c r="C4713" s="11" t="str">
        <f>IFERROR(VLOOKUP(I4713,lvl_1[],2,FALSE),"Нет")</f>
        <v>Общий расчет</v>
      </c>
      <c r="D4713" s="11" t="str">
        <f>IFERROR(VLOOKUP(Rule!J4713,lvl_2[],2,FALSE),"Нет")</f>
        <v>Анализ даты</v>
      </c>
      <c r="E4713" s="11" t="str">
        <f>IFERROR(VLOOKUP(Rule!K4713,lvl_3[],2,FALSE),"Нет")</f>
        <v>Анализ даты</v>
      </c>
      <c r="F4713" s="11" t="str">
        <f>IFERROR(INDEX(lvl_4[],MATCH(L4713,lvl_4[ID],0),MATCH(TEXT(K4713,"##0"),lvl_4[#Headers],0)),"Нет")</f>
        <v>Символические звезды</v>
      </c>
      <c r="G4713" s="11" t="str">
        <f>IFERROR(INDEX(lvl_5[],MATCH(M4713,lvl_5[ID],0),MATCH(_xlfn.CONCAT(TEXT(K4713,"##0"),"_",TEXT(L4713,"##0")),lvl_5[#Headers],0)),"Нет")</f>
        <v>Небесная добродетель</v>
      </c>
      <c r="H4713" s="11" t="str">
        <f>IFERROR(INDEX(lvl_6[],MATCH(N4713,lvl_6[ID],0),MATCH(_xlfn.CONCAT(K4713,"_",L4713,"_",M4713),lvl_6[#Headers],0)),"Нет")</f>
        <v>Нет</v>
      </c>
      <c r="I4713" s="12">
        <v>1</v>
      </c>
      <c r="J4713" s="12">
        <v>4</v>
      </c>
      <c r="K4713" s="12">
        <v>1</v>
      </c>
      <c r="L4713" s="12">
        <v>5</v>
      </c>
      <c r="M4713" s="12">
        <v>32</v>
      </c>
      <c r="N4713" s="12">
        <v>389</v>
      </c>
      <c r="O4713" s="12">
        <f>COUNTIF($P$2:P4713,P4713)</f>
        <v>1</v>
      </c>
      <c r="P4713" s="12" t="str">
        <f t="shared" si="282"/>
        <v>1410532389</v>
      </c>
      <c r="Q4713" s="12" t="str">
        <f t="shared" si="283"/>
        <v>14105323890001</v>
      </c>
      <c r="R4713" s="20" t="s">
        <v>4262</v>
      </c>
      <c r="U4713" s="12" t="s">
        <v>903</v>
      </c>
      <c r="W4713" s="12" t="s">
        <v>867</v>
      </c>
      <c r="BN4713" s="12">
        <v>1</v>
      </c>
    </row>
    <row r="4714" spans="1:66" ht="45" x14ac:dyDescent="0.25">
      <c r="A4714" s="12">
        <v>1</v>
      </c>
      <c r="B4714" s="11" t="str">
        <f t="shared" si="281"/>
        <v>Общий расчет. Анализ даты. Анализ даты. Символические звезды. Небесная добродетель. Нет</v>
      </c>
      <c r="C4714" s="11" t="str">
        <f>IFERROR(VLOOKUP(I4714,lvl_1[],2,FALSE),"Нет")</f>
        <v>Общий расчет</v>
      </c>
      <c r="D4714" s="11" t="str">
        <f>IFERROR(VLOOKUP(Rule!J4714,lvl_2[],2,FALSE),"Нет")</f>
        <v>Анализ даты</v>
      </c>
      <c r="E4714" s="11" t="str">
        <f>IFERROR(VLOOKUP(Rule!K4714,lvl_3[],2,FALSE),"Нет")</f>
        <v>Анализ даты</v>
      </c>
      <c r="F4714" s="11" t="str">
        <f>IFERROR(INDEX(lvl_4[],MATCH(L4714,lvl_4[ID],0),MATCH(TEXT(K4714,"##0"),lvl_4[#Headers],0)),"Нет")</f>
        <v>Символические звезды</v>
      </c>
      <c r="G4714" s="11" t="str">
        <f>IFERROR(INDEX(lvl_5[],MATCH(M4714,lvl_5[ID],0),MATCH(_xlfn.CONCAT(TEXT(K4714,"##0"),"_",TEXT(L4714,"##0")),lvl_5[#Headers],0)),"Нет")</f>
        <v>Небесная добродетель</v>
      </c>
      <c r="H4714" s="11" t="str">
        <f>IFERROR(INDEX(lvl_6[],MATCH(N4714,lvl_6[ID],0),MATCH(_xlfn.CONCAT(K4714,"_",L4714,"_",M4714),lvl_6[#Headers],0)),"Нет")</f>
        <v>Нет</v>
      </c>
      <c r="I4714" s="12">
        <v>1</v>
      </c>
      <c r="J4714" s="12">
        <v>4</v>
      </c>
      <c r="K4714" s="12">
        <v>1</v>
      </c>
      <c r="L4714" s="12">
        <v>5</v>
      </c>
      <c r="M4714" s="12">
        <v>32</v>
      </c>
      <c r="N4714" s="12">
        <v>390</v>
      </c>
      <c r="O4714" s="12">
        <f>COUNTIF($P$2:P4714,P4714)</f>
        <v>1</v>
      </c>
      <c r="P4714" s="12" t="str">
        <f t="shared" si="282"/>
        <v>1410532390</v>
      </c>
      <c r="Q4714" s="12" t="str">
        <f t="shared" si="283"/>
        <v>14105323900001</v>
      </c>
      <c r="R4714" s="20" t="s">
        <v>4263</v>
      </c>
      <c r="U4714" s="12" t="s">
        <v>901</v>
      </c>
      <c r="W4714" s="12" t="s">
        <v>868</v>
      </c>
      <c r="BN4714" s="12">
        <v>1</v>
      </c>
    </row>
    <row r="4715" spans="1:66" ht="45" x14ac:dyDescent="0.25">
      <c r="A4715" s="12">
        <v>1</v>
      </c>
      <c r="B4715" s="11" t="str">
        <f t="shared" si="281"/>
        <v>Общий расчет. Анализ даты. Анализ даты. Символические звезды. Небесная добродетель. Нет</v>
      </c>
      <c r="C4715" s="11" t="str">
        <f>IFERROR(VLOOKUP(I4715,lvl_1[],2,FALSE),"Нет")</f>
        <v>Общий расчет</v>
      </c>
      <c r="D4715" s="11" t="str">
        <f>IFERROR(VLOOKUP(Rule!J4715,lvl_2[],2,FALSE),"Нет")</f>
        <v>Анализ даты</v>
      </c>
      <c r="E4715" s="11" t="str">
        <f>IFERROR(VLOOKUP(Rule!K4715,lvl_3[],2,FALSE),"Нет")</f>
        <v>Анализ даты</v>
      </c>
      <c r="F4715" s="11" t="str">
        <f>IFERROR(INDEX(lvl_4[],MATCH(L4715,lvl_4[ID],0),MATCH(TEXT(K4715,"##0"),lvl_4[#Headers],0)),"Нет")</f>
        <v>Символические звезды</v>
      </c>
      <c r="G4715" s="11" t="str">
        <f>IFERROR(INDEX(lvl_5[],MATCH(M4715,lvl_5[ID],0),MATCH(_xlfn.CONCAT(TEXT(K4715,"##0"),"_",TEXT(L4715,"##0")),lvl_5[#Headers],0)),"Нет")</f>
        <v>Небесная добродетель</v>
      </c>
      <c r="H4715" s="11" t="str">
        <f>IFERROR(INDEX(lvl_6[],MATCH(N4715,lvl_6[ID],0),MATCH(_xlfn.CONCAT(K4715,"_",L4715,"_",M4715),lvl_6[#Headers],0)),"Нет")</f>
        <v>Нет</v>
      </c>
      <c r="I4715" s="12">
        <v>1</v>
      </c>
      <c r="J4715" s="12">
        <v>4</v>
      </c>
      <c r="K4715" s="12">
        <v>1</v>
      </c>
      <c r="L4715" s="12">
        <v>5</v>
      </c>
      <c r="M4715" s="12">
        <v>32</v>
      </c>
      <c r="N4715" s="12">
        <v>391</v>
      </c>
      <c r="O4715" s="12">
        <f>COUNTIF($P$2:P4715,P4715)</f>
        <v>1</v>
      </c>
      <c r="P4715" s="12" t="str">
        <f t="shared" si="282"/>
        <v>1410532391</v>
      </c>
      <c r="Q4715" s="12" t="str">
        <f t="shared" si="283"/>
        <v>14105323910001</v>
      </c>
      <c r="R4715" s="20" t="s">
        <v>4264</v>
      </c>
      <c r="U4715" s="12" t="s">
        <v>910</v>
      </c>
      <c r="W4715" s="12" t="s">
        <v>870</v>
      </c>
      <c r="BN4715" s="12">
        <v>1</v>
      </c>
    </row>
    <row r="4716" spans="1:66" ht="45" x14ac:dyDescent="0.25">
      <c r="A4716" s="12">
        <v>1</v>
      </c>
      <c r="B4716" s="11" t="str">
        <f t="shared" si="281"/>
        <v>Общий расчет. Анализ даты. Анализ даты. Символические звезды. Месячная добродетель. Нет</v>
      </c>
      <c r="C4716" s="11" t="str">
        <f>IFERROR(VLOOKUP(I4716,lvl_1[],2,FALSE),"Нет")</f>
        <v>Общий расчет</v>
      </c>
      <c r="D4716" s="11" t="str">
        <f>IFERROR(VLOOKUP(Rule!J4716,lvl_2[],2,FALSE),"Нет")</f>
        <v>Анализ даты</v>
      </c>
      <c r="E4716" s="11" t="str">
        <f>IFERROR(VLOOKUP(Rule!K4716,lvl_3[],2,FALSE),"Нет")</f>
        <v>Анализ даты</v>
      </c>
      <c r="F4716" s="11" t="str">
        <f>IFERROR(INDEX(lvl_4[],MATCH(L4716,lvl_4[ID],0),MATCH(TEXT(K4716,"##0"),lvl_4[#Headers],0)),"Нет")</f>
        <v>Символические звезды</v>
      </c>
      <c r="G4716" s="11" t="str">
        <f>IFERROR(INDEX(lvl_5[],MATCH(M4716,lvl_5[ID],0),MATCH(_xlfn.CONCAT(TEXT(K4716,"##0"),"_",TEXT(L4716,"##0")),lvl_5[#Headers],0)),"Нет")</f>
        <v>Месячная добродетель</v>
      </c>
      <c r="H4716" s="11" t="str">
        <f>IFERROR(INDEX(lvl_6[],MATCH(N4716,lvl_6[ID],0),MATCH(_xlfn.CONCAT(K4716,"_",L4716,"_",M4716),lvl_6[#Headers],0)),"Нет")</f>
        <v>Нет</v>
      </c>
      <c r="I4716" s="12">
        <v>1</v>
      </c>
      <c r="J4716" s="12">
        <v>4</v>
      </c>
      <c r="K4716" s="12">
        <v>1</v>
      </c>
      <c r="L4716" s="12">
        <v>5</v>
      </c>
      <c r="M4716" s="12">
        <v>33</v>
      </c>
      <c r="N4716" s="12">
        <v>392</v>
      </c>
      <c r="O4716" s="12">
        <f>COUNTIF($P$2:P4716,P4716)</f>
        <v>1</v>
      </c>
      <c r="P4716" s="12" t="str">
        <f t="shared" si="282"/>
        <v>1410533392</v>
      </c>
      <c r="Q4716" s="12" t="str">
        <f t="shared" si="283"/>
        <v>14105333920001</v>
      </c>
      <c r="R4716" s="20" t="s">
        <v>4265</v>
      </c>
      <c r="U4716" s="12" t="s">
        <v>903</v>
      </c>
      <c r="W4716" s="12" t="s">
        <v>859</v>
      </c>
      <c r="BN4716" s="12">
        <v>1</v>
      </c>
    </row>
    <row r="4717" spans="1:66" ht="45" x14ac:dyDescent="0.25">
      <c r="A4717" s="12">
        <v>1</v>
      </c>
      <c r="B4717" s="11" t="str">
        <f t="shared" si="281"/>
        <v>Общий расчет. Анализ даты. Анализ даты. Символические звезды. Месячная добродетель. Нет</v>
      </c>
      <c r="C4717" s="11" t="str">
        <f>IFERROR(VLOOKUP(I4717,lvl_1[],2,FALSE),"Нет")</f>
        <v>Общий расчет</v>
      </c>
      <c r="D4717" s="11" t="str">
        <f>IFERROR(VLOOKUP(Rule!J4717,lvl_2[],2,FALSE),"Нет")</f>
        <v>Анализ даты</v>
      </c>
      <c r="E4717" s="11" t="str">
        <f>IFERROR(VLOOKUP(Rule!K4717,lvl_3[],2,FALSE),"Нет")</f>
        <v>Анализ даты</v>
      </c>
      <c r="F4717" s="11" t="str">
        <f>IFERROR(INDEX(lvl_4[],MATCH(L4717,lvl_4[ID],0),MATCH(TEXT(K4717,"##0"),lvl_4[#Headers],0)),"Нет")</f>
        <v>Символические звезды</v>
      </c>
      <c r="G4717" s="11" t="str">
        <f>IFERROR(INDEX(lvl_5[],MATCH(M4717,lvl_5[ID],0),MATCH(_xlfn.CONCAT(TEXT(K4717,"##0"),"_",TEXT(L4717,"##0")),lvl_5[#Headers],0)),"Нет")</f>
        <v>Месячная добродетель</v>
      </c>
      <c r="H4717" s="11" t="str">
        <f>IFERROR(INDEX(lvl_6[],MATCH(N4717,lvl_6[ID],0),MATCH(_xlfn.CONCAT(K4717,"_",L4717,"_",M4717),lvl_6[#Headers],0)),"Нет")</f>
        <v>Нет</v>
      </c>
      <c r="I4717" s="12">
        <v>1</v>
      </c>
      <c r="J4717" s="12">
        <v>4</v>
      </c>
      <c r="K4717" s="12">
        <v>1</v>
      </c>
      <c r="L4717" s="12">
        <v>5</v>
      </c>
      <c r="M4717" s="12">
        <v>33</v>
      </c>
      <c r="N4717" s="12">
        <v>393</v>
      </c>
      <c r="O4717" s="12">
        <f>COUNTIF($P$2:P4717,P4717)</f>
        <v>1</v>
      </c>
      <c r="P4717" s="12" t="str">
        <f t="shared" si="282"/>
        <v>1410533393</v>
      </c>
      <c r="Q4717" s="12" t="str">
        <f t="shared" si="283"/>
        <v>14105333930001</v>
      </c>
      <c r="R4717" s="20" t="s">
        <v>4266</v>
      </c>
      <c r="U4717" s="12" t="s">
        <v>899</v>
      </c>
      <c r="W4717" s="12" t="s">
        <v>860</v>
      </c>
      <c r="BN4717" s="12">
        <v>1</v>
      </c>
    </row>
    <row r="4718" spans="1:66" ht="45" x14ac:dyDescent="0.25">
      <c r="A4718" s="12">
        <v>1</v>
      </c>
      <c r="B4718" s="11" t="str">
        <f t="shared" si="281"/>
        <v>Общий расчет. Анализ даты. Анализ даты. Символические звезды. Месячная добродетель. Нет</v>
      </c>
      <c r="C4718" s="11" t="str">
        <f>IFERROR(VLOOKUP(I4718,lvl_1[],2,FALSE),"Нет")</f>
        <v>Общий расчет</v>
      </c>
      <c r="D4718" s="11" t="str">
        <f>IFERROR(VLOOKUP(Rule!J4718,lvl_2[],2,FALSE),"Нет")</f>
        <v>Анализ даты</v>
      </c>
      <c r="E4718" s="11" t="str">
        <f>IFERROR(VLOOKUP(Rule!K4718,lvl_3[],2,FALSE),"Нет")</f>
        <v>Анализ даты</v>
      </c>
      <c r="F4718" s="11" t="str">
        <f>IFERROR(INDEX(lvl_4[],MATCH(L4718,lvl_4[ID],0),MATCH(TEXT(K4718,"##0"),lvl_4[#Headers],0)),"Нет")</f>
        <v>Символические звезды</v>
      </c>
      <c r="G4718" s="11" t="str">
        <f>IFERROR(INDEX(lvl_5[],MATCH(M4718,lvl_5[ID],0),MATCH(_xlfn.CONCAT(TEXT(K4718,"##0"),"_",TEXT(L4718,"##0")),lvl_5[#Headers],0)),"Нет")</f>
        <v>Месячная добродетель</v>
      </c>
      <c r="H4718" s="11" t="str">
        <f>IFERROR(INDEX(lvl_6[],MATCH(N4718,lvl_6[ID],0),MATCH(_xlfn.CONCAT(K4718,"_",L4718,"_",M4718),lvl_6[#Headers],0)),"Нет")</f>
        <v>Нет</v>
      </c>
      <c r="I4718" s="12">
        <v>1</v>
      </c>
      <c r="J4718" s="12">
        <v>4</v>
      </c>
      <c r="K4718" s="12">
        <v>1</v>
      </c>
      <c r="L4718" s="12">
        <v>5</v>
      </c>
      <c r="M4718" s="12">
        <v>33</v>
      </c>
      <c r="N4718" s="12">
        <v>394</v>
      </c>
      <c r="O4718" s="12">
        <f>COUNTIF($P$2:P4718,P4718)</f>
        <v>1</v>
      </c>
      <c r="P4718" s="12" t="str">
        <f t="shared" si="282"/>
        <v>1410533394</v>
      </c>
      <c r="Q4718" s="12" t="str">
        <f t="shared" si="283"/>
        <v>14105333940001</v>
      </c>
      <c r="R4718" s="20" t="s">
        <v>4267</v>
      </c>
      <c r="U4718" s="12" t="s">
        <v>914</v>
      </c>
      <c r="W4718" s="12" t="s">
        <v>861</v>
      </c>
      <c r="BN4718" s="12">
        <v>1</v>
      </c>
    </row>
    <row r="4719" spans="1:66" ht="45" x14ac:dyDescent="0.25">
      <c r="A4719" s="12">
        <v>1</v>
      </c>
      <c r="B4719" s="11" t="str">
        <f t="shared" si="281"/>
        <v>Общий расчет. Анализ даты. Анализ даты. Символические звезды. Месячная добродетель. Нет</v>
      </c>
      <c r="C4719" s="11" t="str">
        <f>IFERROR(VLOOKUP(I4719,lvl_1[],2,FALSE),"Нет")</f>
        <v>Общий расчет</v>
      </c>
      <c r="D4719" s="11" t="str">
        <f>IFERROR(VLOOKUP(Rule!J4719,lvl_2[],2,FALSE),"Нет")</f>
        <v>Анализ даты</v>
      </c>
      <c r="E4719" s="11" t="str">
        <f>IFERROR(VLOOKUP(Rule!K4719,lvl_3[],2,FALSE),"Нет")</f>
        <v>Анализ даты</v>
      </c>
      <c r="F4719" s="11" t="str">
        <f>IFERROR(INDEX(lvl_4[],MATCH(L4719,lvl_4[ID],0),MATCH(TEXT(K4719,"##0"),lvl_4[#Headers],0)),"Нет")</f>
        <v>Символические звезды</v>
      </c>
      <c r="G4719" s="11" t="str">
        <f>IFERROR(INDEX(lvl_5[],MATCH(M4719,lvl_5[ID],0),MATCH(_xlfn.CONCAT(TEXT(K4719,"##0"),"_",TEXT(L4719,"##0")),lvl_5[#Headers],0)),"Нет")</f>
        <v>Месячная добродетель</v>
      </c>
      <c r="H4719" s="11" t="str">
        <f>IFERROR(INDEX(lvl_6[],MATCH(N4719,lvl_6[ID],0),MATCH(_xlfn.CONCAT(K4719,"_",L4719,"_",M4719),lvl_6[#Headers],0)),"Нет")</f>
        <v>Нет</v>
      </c>
      <c r="I4719" s="12">
        <v>1</v>
      </c>
      <c r="J4719" s="12">
        <v>4</v>
      </c>
      <c r="K4719" s="12">
        <v>1</v>
      </c>
      <c r="L4719" s="12">
        <v>5</v>
      </c>
      <c r="M4719" s="12">
        <v>33</v>
      </c>
      <c r="N4719" s="12">
        <v>395</v>
      </c>
      <c r="O4719" s="12">
        <f>COUNTIF($P$2:P4719,P4719)</f>
        <v>1</v>
      </c>
      <c r="P4719" s="12" t="str">
        <f t="shared" si="282"/>
        <v>1410533395</v>
      </c>
      <c r="Q4719" s="12" t="str">
        <f t="shared" si="283"/>
        <v>14105333950001</v>
      </c>
      <c r="R4719" s="20" t="s">
        <v>4268</v>
      </c>
      <c r="U4719" s="12" t="s">
        <v>910</v>
      </c>
      <c r="W4719" s="12" t="s">
        <v>862</v>
      </c>
      <c r="BN4719" s="12">
        <v>1</v>
      </c>
    </row>
    <row r="4720" spans="1:66" ht="45" x14ac:dyDescent="0.25">
      <c r="A4720" s="12">
        <v>1</v>
      </c>
      <c r="B4720" s="11" t="str">
        <f t="shared" si="281"/>
        <v>Общий расчет. Анализ даты. Анализ даты. Символические звезды. Месячная добродетель. Нет</v>
      </c>
      <c r="C4720" s="11" t="str">
        <f>IFERROR(VLOOKUP(I4720,lvl_1[],2,FALSE),"Нет")</f>
        <v>Общий расчет</v>
      </c>
      <c r="D4720" s="11" t="str">
        <f>IFERROR(VLOOKUP(Rule!J4720,lvl_2[],2,FALSE),"Нет")</f>
        <v>Анализ даты</v>
      </c>
      <c r="E4720" s="11" t="str">
        <f>IFERROR(VLOOKUP(Rule!K4720,lvl_3[],2,FALSE),"Нет")</f>
        <v>Анализ даты</v>
      </c>
      <c r="F4720" s="11" t="str">
        <f>IFERROR(INDEX(lvl_4[],MATCH(L4720,lvl_4[ID],0),MATCH(TEXT(K4720,"##0"),lvl_4[#Headers],0)),"Нет")</f>
        <v>Символические звезды</v>
      </c>
      <c r="G4720" s="11" t="str">
        <f>IFERROR(INDEX(lvl_5[],MATCH(M4720,lvl_5[ID],0),MATCH(_xlfn.CONCAT(TEXT(K4720,"##0"),"_",TEXT(L4720,"##0")),lvl_5[#Headers],0)),"Нет")</f>
        <v>Месячная добродетель</v>
      </c>
      <c r="H4720" s="11" t="str">
        <f>IFERROR(INDEX(lvl_6[],MATCH(N4720,lvl_6[ID],0),MATCH(_xlfn.CONCAT(K4720,"_",L4720,"_",M4720),lvl_6[#Headers],0)),"Нет")</f>
        <v>Нет</v>
      </c>
      <c r="I4720" s="12">
        <v>1</v>
      </c>
      <c r="J4720" s="12">
        <v>4</v>
      </c>
      <c r="K4720" s="12">
        <v>1</v>
      </c>
      <c r="L4720" s="12">
        <v>5</v>
      </c>
      <c r="M4720" s="12">
        <v>33</v>
      </c>
      <c r="N4720" s="12">
        <v>396</v>
      </c>
      <c r="O4720" s="12">
        <f>COUNTIF($P$2:P4720,P4720)</f>
        <v>1</v>
      </c>
      <c r="P4720" s="12" t="str">
        <f t="shared" si="282"/>
        <v>1410533396</v>
      </c>
      <c r="Q4720" s="12" t="str">
        <f t="shared" si="283"/>
        <v>14105333960001</v>
      </c>
      <c r="R4720" s="20" t="s">
        <v>4269</v>
      </c>
      <c r="U4720" s="12" t="s">
        <v>903</v>
      </c>
      <c r="W4720" s="12" t="s">
        <v>863</v>
      </c>
      <c r="BN4720" s="12">
        <v>1</v>
      </c>
    </row>
    <row r="4721" spans="1:66" ht="45" x14ac:dyDescent="0.25">
      <c r="A4721" s="12">
        <v>1</v>
      </c>
      <c r="B4721" s="11" t="str">
        <f t="shared" si="281"/>
        <v>Общий расчет. Анализ даты. Анализ даты. Символические звезды. Месячная добродетель. Нет</v>
      </c>
      <c r="C4721" s="11" t="str">
        <f>IFERROR(VLOOKUP(I4721,lvl_1[],2,FALSE),"Нет")</f>
        <v>Общий расчет</v>
      </c>
      <c r="D4721" s="11" t="str">
        <f>IFERROR(VLOOKUP(Rule!J4721,lvl_2[],2,FALSE),"Нет")</f>
        <v>Анализ даты</v>
      </c>
      <c r="E4721" s="11" t="str">
        <f>IFERROR(VLOOKUP(Rule!K4721,lvl_3[],2,FALSE),"Нет")</f>
        <v>Анализ даты</v>
      </c>
      <c r="F4721" s="11" t="str">
        <f>IFERROR(INDEX(lvl_4[],MATCH(L4721,lvl_4[ID],0),MATCH(TEXT(K4721,"##0"),lvl_4[#Headers],0)),"Нет")</f>
        <v>Символические звезды</v>
      </c>
      <c r="G4721" s="11" t="str">
        <f>IFERROR(INDEX(lvl_5[],MATCH(M4721,lvl_5[ID],0),MATCH(_xlfn.CONCAT(TEXT(K4721,"##0"),"_",TEXT(L4721,"##0")),lvl_5[#Headers],0)),"Нет")</f>
        <v>Месячная добродетель</v>
      </c>
      <c r="H4721" s="11" t="str">
        <f>IFERROR(INDEX(lvl_6[],MATCH(N4721,lvl_6[ID],0),MATCH(_xlfn.CONCAT(K4721,"_",L4721,"_",M4721),lvl_6[#Headers],0)),"Нет")</f>
        <v>Нет</v>
      </c>
      <c r="I4721" s="12">
        <v>1</v>
      </c>
      <c r="J4721" s="12">
        <v>4</v>
      </c>
      <c r="K4721" s="12">
        <v>1</v>
      </c>
      <c r="L4721" s="12">
        <v>5</v>
      </c>
      <c r="M4721" s="12">
        <v>33</v>
      </c>
      <c r="N4721" s="12">
        <v>397</v>
      </c>
      <c r="O4721" s="12">
        <f>COUNTIF($P$2:P4721,P4721)</f>
        <v>1</v>
      </c>
      <c r="P4721" s="12" t="str">
        <f t="shared" si="282"/>
        <v>1410533397</v>
      </c>
      <c r="Q4721" s="12" t="str">
        <f t="shared" si="283"/>
        <v>14105333970001</v>
      </c>
      <c r="R4721" s="20" t="s">
        <v>4270</v>
      </c>
      <c r="U4721" s="12" t="s">
        <v>899</v>
      </c>
      <c r="W4721" s="12" t="s">
        <v>864</v>
      </c>
      <c r="BN4721" s="12">
        <v>1</v>
      </c>
    </row>
    <row r="4722" spans="1:66" ht="45" x14ac:dyDescent="0.25">
      <c r="A4722" s="12">
        <v>1</v>
      </c>
      <c r="B4722" s="11" t="str">
        <f t="shared" si="281"/>
        <v>Общий расчет. Анализ даты. Анализ даты. Символические звезды. Месячная добродетель. Нет</v>
      </c>
      <c r="C4722" s="11" t="str">
        <f>IFERROR(VLOOKUP(I4722,lvl_1[],2,FALSE),"Нет")</f>
        <v>Общий расчет</v>
      </c>
      <c r="D4722" s="11" t="str">
        <f>IFERROR(VLOOKUP(Rule!J4722,lvl_2[],2,FALSE),"Нет")</f>
        <v>Анализ даты</v>
      </c>
      <c r="E4722" s="11" t="str">
        <f>IFERROR(VLOOKUP(Rule!K4722,lvl_3[],2,FALSE),"Нет")</f>
        <v>Анализ даты</v>
      </c>
      <c r="F4722" s="11" t="str">
        <f>IFERROR(INDEX(lvl_4[],MATCH(L4722,lvl_4[ID],0),MATCH(TEXT(K4722,"##0"),lvl_4[#Headers],0)),"Нет")</f>
        <v>Символические звезды</v>
      </c>
      <c r="G4722" s="11" t="str">
        <f>IFERROR(INDEX(lvl_5[],MATCH(M4722,lvl_5[ID],0),MATCH(_xlfn.CONCAT(TEXT(K4722,"##0"),"_",TEXT(L4722,"##0")),lvl_5[#Headers],0)),"Нет")</f>
        <v>Месячная добродетель</v>
      </c>
      <c r="H4722" s="11" t="str">
        <f>IFERROR(INDEX(lvl_6[],MATCH(N4722,lvl_6[ID],0),MATCH(_xlfn.CONCAT(K4722,"_",L4722,"_",M4722),lvl_6[#Headers],0)),"Нет")</f>
        <v>Нет</v>
      </c>
      <c r="I4722" s="12">
        <v>1</v>
      </c>
      <c r="J4722" s="12">
        <v>4</v>
      </c>
      <c r="K4722" s="12">
        <v>1</v>
      </c>
      <c r="L4722" s="12">
        <v>5</v>
      </c>
      <c r="M4722" s="12">
        <v>33</v>
      </c>
      <c r="N4722" s="12">
        <v>398</v>
      </c>
      <c r="O4722" s="12">
        <f>COUNTIF($P$2:P4722,P4722)</f>
        <v>1</v>
      </c>
      <c r="P4722" s="12" t="str">
        <f t="shared" si="282"/>
        <v>1410533398</v>
      </c>
      <c r="Q4722" s="12" t="str">
        <f t="shared" si="283"/>
        <v>14105333980001</v>
      </c>
      <c r="R4722" s="20" t="s">
        <v>4271</v>
      </c>
      <c r="U4722" s="12" t="s">
        <v>914</v>
      </c>
      <c r="W4722" s="12" t="s">
        <v>865</v>
      </c>
      <c r="BN4722" s="12">
        <v>1</v>
      </c>
    </row>
    <row r="4723" spans="1:66" ht="45" x14ac:dyDescent="0.25">
      <c r="A4723" s="12">
        <v>1</v>
      </c>
      <c r="B4723" s="11" t="str">
        <f t="shared" si="281"/>
        <v>Общий расчет. Анализ даты. Анализ даты. Символические звезды. Месячная добродетель. Нет</v>
      </c>
      <c r="C4723" s="11" t="str">
        <f>IFERROR(VLOOKUP(I4723,lvl_1[],2,FALSE),"Нет")</f>
        <v>Общий расчет</v>
      </c>
      <c r="D4723" s="11" t="str">
        <f>IFERROR(VLOOKUP(Rule!J4723,lvl_2[],2,FALSE),"Нет")</f>
        <v>Анализ даты</v>
      </c>
      <c r="E4723" s="11" t="str">
        <f>IFERROR(VLOOKUP(Rule!K4723,lvl_3[],2,FALSE),"Нет")</f>
        <v>Анализ даты</v>
      </c>
      <c r="F4723" s="11" t="str">
        <f>IFERROR(INDEX(lvl_4[],MATCH(L4723,lvl_4[ID],0),MATCH(TEXT(K4723,"##0"),lvl_4[#Headers],0)),"Нет")</f>
        <v>Символические звезды</v>
      </c>
      <c r="G4723" s="11" t="str">
        <f>IFERROR(INDEX(lvl_5[],MATCH(M4723,lvl_5[ID],0),MATCH(_xlfn.CONCAT(TEXT(K4723,"##0"),"_",TEXT(L4723,"##0")),lvl_5[#Headers],0)),"Нет")</f>
        <v>Месячная добродетель</v>
      </c>
      <c r="H4723" s="11" t="str">
        <f>IFERROR(INDEX(lvl_6[],MATCH(N4723,lvl_6[ID],0),MATCH(_xlfn.CONCAT(K4723,"_",L4723,"_",M4723),lvl_6[#Headers],0)),"Нет")</f>
        <v>Нет</v>
      </c>
      <c r="I4723" s="12">
        <v>1</v>
      </c>
      <c r="J4723" s="12">
        <v>4</v>
      </c>
      <c r="K4723" s="12">
        <v>1</v>
      </c>
      <c r="L4723" s="12">
        <v>5</v>
      </c>
      <c r="M4723" s="12">
        <v>33</v>
      </c>
      <c r="N4723" s="12">
        <v>399</v>
      </c>
      <c r="O4723" s="12">
        <f>COUNTIF($P$2:P4723,P4723)</f>
        <v>1</v>
      </c>
      <c r="P4723" s="12" t="str">
        <f t="shared" si="282"/>
        <v>1410533399</v>
      </c>
      <c r="Q4723" s="12" t="str">
        <f t="shared" si="283"/>
        <v>14105333990001</v>
      </c>
      <c r="R4723" s="20" t="s">
        <v>4272</v>
      </c>
      <c r="U4723" s="12" t="s">
        <v>910</v>
      </c>
      <c r="W4723" s="12" t="s">
        <v>866</v>
      </c>
      <c r="BN4723" s="12">
        <v>1</v>
      </c>
    </row>
    <row r="4724" spans="1:66" ht="45" x14ac:dyDescent="0.25">
      <c r="A4724" s="12">
        <v>1</v>
      </c>
      <c r="B4724" s="11" t="str">
        <f t="shared" si="281"/>
        <v>Общий расчет. Анализ даты. Анализ даты. Символические звезды. Месячная добродетель. Нет</v>
      </c>
      <c r="C4724" s="11" t="str">
        <f>IFERROR(VLOOKUP(I4724,lvl_1[],2,FALSE),"Нет")</f>
        <v>Общий расчет</v>
      </c>
      <c r="D4724" s="11" t="str">
        <f>IFERROR(VLOOKUP(Rule!J4724,lvl_2[],2,FALSE),"Нет")</f>
        <v>Анализ даты</v>
      </c>
      <c r="E4724" s="11" t="str">
        <f>IFERROR(VLOOKUP(Rule!K4724,lvl_3[],2,FALSE),"Нет")</f>
        <v>Анализ даты</v>
      </c>
      <c r="F4724" s="11" t="str">
        <f>IFERROR(INDEX(lvl_4[],MATCH(L4724,lvl_4[ID],0),MATCH(TEXT(K4724,"##0"),lvl_4[#Headers],0)),"Нет")</f>
        <v>Символические звезды</v>
      </c>
      <c r="G4724" s="11" t="str">
        <f>IFERROR(INDEX(lvl_5[],MATCH(M4724,lvl_5[ID],0),MATCH(_xlfn.CONCAT(TEXT(K4724,"##0"),"_",TEXT(L4724,"##0")),lvl_5[#Headers],0)),"Нет")</f>
        <v>Месячная добродетель</v>
      </c>
      <c r="H4724" s="11" t="str">
        <f>IFERROR(INDEX(lvl_6[],MATCH(N4724,lvl_6[ID],0),MATCH(_xlfn.CONCAT(K4724,"_",L4724,"_",M4724),lvl_6[#Headers],0)),"Нет")</f>
        <v>Нет</v>
      </c>
      <c r="I4724" s="12">
        <v>1</v>
      </c>
      <c r="J4724" s="12">
        <v>4</v>
      </c>
      <c r="K4724" s="12">
        <v>1</v>
      </c>
      <c r="L4724" s="12">
        <v>5</v>
      </c>
      <c r="M4724" s="12">
        <v>33</v>
      </c>
      <c r="N4724" s="12">
        <v>400</v>
      </c>
      <c r="O4724" s="12">
        <f>COUNTIF($P$2:P4724,P4724)</f>
        <v>1</v>
      </c>
      <c r="P4724" s="12" t="str">
        <f t="shared" si="282"/>
        <v>1410533400</v>
      </c>
      <c r="Q4724" s="12" t="str">
        <f t="shared" si="283"/>
        <v>14105334000001</v>
      </c>
      <c r="R4724" s="20" t="s">
        <v>4273</v>
      </c>
      <c r="U4724" s="12" t="s">
        <v>903</v>
      </c>
      <c r="W4724" s="12" t="s">
        <v>867</v>
      </c>
      <c r="BN4724" s="12">
        <v>1</v>
      </c>
    </row>
    <row r="4725" spans="1:66" ht="45" x14ac:dyDescent="0.25">
      <c r="A4725" s="12">
        <v>1</v>
      </c>
      <c r="B4725" s="11" t="str">
        <f t="shared" si="281"/>
        <v>Общий расчет. Анализ даты. Анализ даты. Символические звезды. Месячная добродетель. Нет</v>
      </c>
      <c r="C4725" s="11" t="str">
        <f>IFERROR(VLOOKUP(I4725,lvl_1[],2,FALSE),"Нет")</f>
        <v>Общий расчет</v>
      </c>
      <c r="D4725" s="11" t="str">
        <f>IFERROR(VLOOKUP(Rule!J4725,lvl_2[],2,FALSE),"Нет")</f>
        <v>Анализ даты</v>
      </c>
      <c r="E4725" s="11" t="str">
        <f>IFERROR(VLOOKUP(Rule!K4725,lvl_3[],2,FALSE),"Нет")</f>
        <v>Анализ даты</v>
      </c>
      <c r="F4725" s="11" t="str">
        <f>IFERROR(INDEX(lvl_4[],MATCH(L4725,lvl_4[ID],0),MATCH(TEXT(K4725,"##0"),lvl_4[#Headers],0)),"Нет")</f>
        <v>Символические звезды</v>
      </c>
      <c r="G4725" s="11" t="str">
        <f>IFERROR(INDEX(lvl_5[],MATCH(M4725,lvl_5[ID],0),MATCH(_xlfn.CONCAT(TEXT(K4725,"##0"),"_",TEXT(L4725,"##0")),lvl_5[#Headers],0)),"Нет")</f>
        <v>Месячная добродетель</v>
      </c>
      <c r="H4725" s="11" t="str">
        <f>IFERROR(INDEX(lvl_6[],MATCH(N4725,lvl_6[ID],0),MATCH(_xlfn.CONCAT(K4725,"_",L4725,"_",M4725),lvl_6[#Headers],0)),"Нет")</f>
        <v>Нет</v>
      </c>
      <c r="I4725" s="12">
        <v>1</v>
      </c>
      <c r="J4725" s="12">
        <v>4</v>
      </c>
      <c r="K4725" s="12">
        <v>1</v>
      </c>
      <c r="L4725" s="12">
        <v>5</v>
      </c>
      <c r="M4725" s="12">
        <v>33</v>
      </c>
      <c r="N4725" s="12">
        <v>401</v>
      </c>
      <c r="O4725" s="12">
        <f>COUNTIF($P$2:P4725,P4725)</f>
        <v>1</v>
      </c>
      <c r="P4725" s="12" t="str">
        <f t="shared" si="282"/>
        <v>1410533401</v>
      </c>
      <c r="Q4725" s="12" t="str">
        <f t="shared" si="283"/>
        <v>14105334010001</v>
      </c>
      <c r="R4725" s="20" t="s">
        <v>4274</v>
      </c>
      <c r="U4725" s="12" t="s">
        <v>899</v>
      </c>
      <c r="W4725" s="12" t="s">
        <v>868</v>
      </c>
      <c r="BN4725" s="12">
        <v>1</v>
      </c>
    </row>
    <row r="4726" spans="1:66" ht="45" x14ac:dyDescent="0.25">
      <c r="A4726" s="12">
        <v>1</v>
      </c>
      <c r="B4726" s="11" t="str">
        <f t="shared" si="281"/>
        <v>Общий расчет. Анализ даты. Анализ даты. Символические звезды. Месячная добродетель. Нет</v>
      </c>
      <c r="C4726" s="11" t="str">
        <f>IFERROR(VLOOKUP(I4726,lvl_1[],2,FALSE),"Нет")</f>
        <v>Общий расчет</v>
      </c>
      <c r="D4726" s="11" t="str">
        <f>IFERROR(VLOOKUP(Rule!J4726,lvl_2[],2,FALSE),"Нет")</f>
        <v>Анализ даты</v>
      </c>
      <c r="E4726" s="11" t="str">
        <f>IFERROR(VLOOKUP(Rule!K4726,lvl_3[],2,FALSE),"Нет")</f>
        <v>Анализ даты</v>
      </c>
      <c r="F4726" s="11" t="str">
        <f>IFERROR(INDEX(lvl_4[],MATCH(L4726,lvl_4[ID],0),MATCH(TEXT(K4726,"##0"),lvl_4[#Headers],0)),"Нет")</f>
        <v>Символические звезды</v>
      </c>
      <c r="G4726" s="11" t="str">
        <f>IFERROR(INDEX(lvl_5[],MATCH(M4726,lvl_5[ID],0),MATCH(_xlfn.CONCAT(TEXT(K4726,"##0"),"_",TEXT(L4726,"##0")),lvl_5[#Headers],0)),"Нет")</f>
        <v>Месячная добродетель</v>
      </c>
      <c r="H4726" s="11" t="str">
        <f>IFERROR(INDEX(lvl_6[],MATCH(N4726,lvl_6[ID],0),MATCH(_xlfn.CONCAT(K4726,"_",L4726,"_",M4726),lvl_6[#Headers],0)),"Нет")</f>
        <v>Нет</v>
      </c>
      <c r="I4726" s="12">
        <v>1</v>
      </c>
      <c r="J4726" s="12">
        <v>4</v>
      </c>
      <c r="K4726" s="12">
        <v>1</v>
      </c>
      <c r="L4726" s="12">
        <v>5</v>
      </c>
      <c r="M4726" s="12">
        <v>33</v>
      </c>
      <c r="N4726" s="12">
        <v>402</v>
      </c>
      <c r="O4726" s="12">
        <f>COUNTIF($P$2:P4726,P4726)</f>
        <v>1</v>
      </c>
      <c r="P4726" s="12" t="str">
        <f t="shared" si="282"/>
        <v>1410533402</v>
      </c>
      <c r="Q4726" s="12" t="str">
        <f t="shared" si="283"/>
        <v>14105334020001</v>
      </c>
      <c r="R4726" s="20" t="s">
        <v>4275</v>
      </c>
      <c r="U4726" s="12" t="s">
        <v>914</v>
      </c>
      <c r="W4726" s="12" t="s">
        <v>869</v>
      </c>
      <c r="BN4726" s="12">
        <v>1</v>
      </c>
    </row>
    <row r="4727" spans="1:66" ht="45" x14ac:dyDescent="0.25">
      <c r="A4727" s="12">
        <v>1</v>
      </c>
      <c r="B4727" s="11" t="str">
        <f t="shared" si="281"/>
        <v>Общий расчет. Анализ даты. Анализ даты. Символические звезды. Месячная добродетель. Нет</v>
      </c>
      <c r="C4727" s="11" t="str">
        <f>IFERROR(VLOOKUP(I4727,lvl_1[],2,FALSE),"Нет")</f>
        <v>Общий расчет</v>
      </c>
      <c r="D4727" s="11" t="str">
        <f>IFERROR(VLOOKUP(Rule!J4727,lvl_2[],2,FALSE),"Нет")</f>
        <v>Анализ даты</v>
      </c>
      <c r="E4727" s="11" t="str">
        <f>IFERROR(VLOOKUP(Rule!K4727,lvl_3[],2,FALSE),"Нет")</f>
        <v>Анализ даты</v>
      </c>
      <c r="F4727" s="11" t="str">
        <f>IFERROR(INDEX(lvl_4[],MATCH(L4727,lvl_4[ID],0),MATCH(TEXT(K4727,"##0"),lvl_4[#Headers],0)),"Нет")</f>
        <v>Символические звезды</v>
      </c>
      <c r="G4727" s="11" t="str">
        <f>IFERROR(INDEX(lvl_5[],MATCH(M4727,lvl_5[ID],0),MATCH(_xlfn.CONCAT(TEXT(K4727,"##0"),"_",TEXT(L4727,"##0")),lvl_5[#Headers],0)),"Нет")</f>
        <v>Месячная добродетель</v>
      </c>
      <c r="H4727" s="11" t="str">
        <f>IFERROR(INDEX(lvl_6[],MATCH(N4727,lvl_6[ID],0),MATCH(_xlfn.CONCAT(K4727,"_",L4727,"_",M4727),lvl_6[#Headers],0)),"Нет")</f>
        <v>Нет</v>
      </c>
      <c r="I4727" s="12">
        <v>1</v>
      </c>
      <c r="J4727" s="12">
        <v>4</v>
      </c>
      <c r="K4727" s="12">
        <v>1</v>
      </c>
      <c r="L4727" s="12">
        <v>5</v>
      </c>
      <c r="M4727" s="12">
        <v>33</v>
      </c>
      <c r="N4727" s="12">
        <v>403</v>
      </c>
      <c r="O4727" s="12">
        <f>COUNTIF($P$2:P4727,P4727)</f>
        <v>1</v>
      </c>
      <c r="P4727" s="12" t="str">
        <f t="shared" si="282"/>
        <v>1410533403</v>
      </c>
      <c r="Q4727" s="12" t="str">
        <f t="shared" si="283"/>
        <v>14105334030001</v>
      </c>
      <c r="R4727" s="20" t="s">
        <v>4276</v>
      </c>
      <c r="U4727" s="12" t="s">
        <v>910</v>
      </c>
      <c r="W4727" s="12" t="s">
        <v>870</v>
      </c>
      <c r="BN4727" s="12">
        <v>1</v>
      </c>
    </row>
    <row r="4728" spans="1:66" ht="45" x14ac:dyDescent="0.25">
      <c r="A4728" s="12">
        <v>1</v>
      </c>
      <c r="B4728" s="11" t="str">
        <f t="shared" si="281"/>
        <v>Общий расчет. Анализ даты. Анализ даты. Символические звезды. Небесная благодать. Нет</v>
      </c>
      <c r="C4728" s="11" t="str">
        <f>IFERROR(VLOOKUP(I4728,lvl_1[],2,FALSE),"Нет")</f>
        <v>Общий расчет</v>
      </c>
      <c r="D4728" s="11" t="str">
        <f>IFERROR(VLOOKUP(Rule!J4728,lvl_2[],2,FALSE),"Нет")</f>
        <v>Анализ даты</v>
      </c>
      <c r="E4728" s="11" t="str">
        <f>IFERROR(VLOOKUP(Rule!K4728,lvl_3[],2,FALSE),"Нет")</f>
        <v>Анализ даты</v>
      </c>
      <c r="F4728" s="11" t="str">
        <f>IFERROR(INDEX(lvl_4[],MATCH(L4728,lvl_4[ID],0),MATCH(TEXT(K4728,"##0"),lvl_4[#Headers],0)),"Нет")</f>
        <v>Символические звезды</v>
      </c>
      <c r="G4728" s="11" t="str">
        <f>IFERROR(INDEX(lvl_5[],MATCH(M4728,lvl_5[ID],0),MATCH(_xlfn.CONCAT(TEXT(K4728,"##0"),"_",TEXT(L4728,"##0")),lvl_5[#Headers],0)),"Нет")</f>
        <v>Небесная благодать</v>
      </c>
      <c r="H4728" s="11" t="str">
        <f>IFERROR(INDEX(lvl_6[],MATCH(N4728,lvl_6[ID],0),MATCH(_xlfn.CONCAT(K4728,"_",L4728,"_",M4728),lvl_6[#Headers],0)),"Нет")</f>
        <v>Нет</v>
      </c>
      <c r="I4728" s="12">
        <v>1</v>
      </c>
      <c r="J4728" s="12">
        <v>4</v>
      </c>
      <c r="K4728" s="12">
        <v>1</v>
      </c>
      <c r="L4728" s="12">
        <v>5</v>
      </c>
      <c r="M4728" s="12">
        <v>13</v>
      </c>
      <c r="N4728" s="12">
        <v>404</v>
      </c>
      <c r="O4728" s="12">
        <f>COUNTIF($P$2:P4728,P4728)</f>
        <v>1</v>
      </c>
      <c r="P4728" s="12" t="str">
        <f t="shared" si="282"/>
        <v>1410513404</v>
      </c>
      <c r="Q4728" s="12" t="str">
        <f t="shared" si="283"/>
        <v>14105134040001</v>
      </c>
      <c r="R4728" s="20" t="s">
        <v>4240</v>
      </c>
      <c r="U4728" s="12" t="s">
        <v>910</v>
      </c>
      <c r="W4728" s="12" t="s">
        <v>870</v>
      </c>
      <c r="AB4728" s="12" t="s">
        <v>100</v>
      </c>
      <c r="AD4728" s="12" t="s">
        <v>100</v>
      </c>
      <c r="BN4728" s="12">
        <v>1</v>
      </c>
    </row>
    <row r="4729" spans="1:66" ht="45" x14ac:dyDescent="0.25">
      <c r="A4729" s="12">
        <v>1</v>
      </c>
      <c r="B4729" s="11" t="str">
        <f t="shared" si="281"/>
        <v>Общий расчет. Анализ даты. Анализ даты. Символические звезды. Небесная благодать. Нет</v>
      </c>
      <c r="C4729" s="11" t="str">
        <f>IFERROR(VLOOKUP(I4729,lvl_1[],2,FALSE),"Нет")</f>
        <v>Общий расчет</v>
      </c>
      <c r="D4729" s="11" t="str">
        <f>IFERROR(VLOOKUP(Rule!J4729,lvl_2[],2,FALSE),"Нет")</f>
        <v>Анализ даты</v>
      </c>
      <c r="E4729" s="11" t="str">
        <f>IFERROR(VLOOKUP(Rule!K4729,lvl_3[],2,FALSE),"Нет")</f>
        <v>Анализ даты</v>
      </c>
      <c r="F4729" s="11" t="str">
        <f>IFERROR(INDEX(lvl_4[],MATCH(L4729,lvl_4[ID],0),MATCH(TEXT(K4729,"##0"),lvl_4[#Headers],0)),"Нет")</f>
        <v>Символические звезды</v>
      </c>
      <c r="G4729" s="11" t="str">
        <f>IFERROR(INDEX(lvl_5[],MATCH(M4729,lvl_5[ID],0),MATCH(_xlfn.CONCAT(TEXT(K4729,"##0"),"_",TEXT(L4729,"##0")),lvl_5[#Headers],0)),"Нет")</f>
        <v>Небесная благодать</v>
      </c>
      <c r="H4729" s="11" t="str">
        <f>IFERROR(INDEX(lvl_6[],MATCH(N4729,lvl_6[ID],0),MATCH(_xlfn.CONCAT(K4729,"_",L4729,"_",M4729),lvl_6[#Headers],0)),"Нет")</f>
        <v>Нет</v>
      </c>
      <c r="I4729" s="12">
        <v>1</v>
      </c>
      <c r="J4729" s="12">
        <v>4</v>
      </c>
      <c r="K4729" s="12">
        <v>1</v>
      </c>
      <c r="L4729" s="12">
        <v>5</v>
      </c>
      <c r="M4729" s="12">
        <v>13</v>
      </c>
      <c r="N4729" s="12">
        <v>405</v>
      </c>
      <c r="O4729" s="12">
        <f>COUNTIF($P$2:P4729,P4729)</f>
        <v>1</v>
      </c>
      <c r="P4729" s="12" t="str">
        <f t="shared" si="282"/>
        <v>1410513405</v>
      </c>
      <c r="Q4729" s="12" t="str">
        <f t="shared" si="283"/>
        <v>14105134050001</v>
      </c>
      <c r="R4729" s="20" t="s">
        <v>4241</v>
      </c>
      <c r="U4729" s="12" t="s">
        <v>914</v>
      </c>
      <c r="W4729" s="12" t="s">
        <v>861</v>
      </c>
      <c r="AB4729" s="12" t="s">
        <v>100</v>
      </c>
      <c r="AD4729" s="12" t="s">
        <v>100</v>
      </c>
      <c r="BN4729" s="12">
        <v>1</v>
      </c>
    </row>
    <row r="4730" spans="1:66" ht="45" x14ac:dyDescent="0.25">
      <c r="A4730" s="12">
        <v>1</v>
      </c>
      <c r="B4730" s="11" t="str">
        <f t="shared" si="281"/>
        <v>Общий расчет. Анализ даты. Анализ даты. Символические звезды. Небесная благодать. Нет</v>
      </c>
      <c r="C4730" s="11" t="str">
        <f>IFERROR(VLOOKUP(I4730,lvl_1[],2,FALSE),"Нет")</f>
        <v>Общий расчет</v>
      </c>
      <c r="D4730" s="11" t="str">
        <f>IFERROR(VLOOKUP(Rule!J4730,lvl_2[],2,FALSE),"Нет")</f>
        <v>Анализ даты</v>
      </c>
      <c r="E4730" s="11" t="str">
        <f>IFERROR(VLOOKUP(Rule!K4730,lvl_3[],2,FALSE),"Нет")</f>
        <v>Анализ даты</v>
      </c>
      <c r="F4730" s="11" t="str">
        <f>IFERROR(INDEX(lvl_4[],MATCH(L4730,lvl_4[ID],0),MATCH(TEXT(K4730,"##0"),lvl_4[#Headers],0)),"Нет")</f>
        <v>Символические звезды</v>
      </c>
      <c r="G4730" s="11" t="str">
        <f>IFERROR(INDEX(lvl_5[],MATCH(M4730,lvl_5[ID],0),MATCH(_xlfn.CONCAT(TEXT(K4730,"##0"),"_",TEXT(L4730,"##0")),lvl_5[#Headers],0)),"Нет")</f>
        <v>Небесная благодать</v>
      </c>
      <c r="H4730" s="11" t="str">
        <f>IFERROR(INDEX(lvl_6[],MATCH(N4730,lvl_6[ID],0),MATCH(_xlfn.CONCAT(K4730,"_",L4730,"_",M4730),lvl_6[#Headers],0)),"Нет")</f>
        <v>Нет</v>
      </c>
      <c r="I4730" s="12">
        <v>1</v>
      </c>
      <c r="J4730" s="12">
        <v>4</v>
      </c>
      <c r="K4730" s="12">
        <v>1</v>
      </c>
      <c r="L4730" s="12">
        <v>5</v>
      </c>
      <c r="M4730" s="12">
        <v>13</v>
      </c>
      <c r="N4730" s="12">
        <v>406</v>
      </c>
      <c r="O4730" s="12">
        <f>COUNTIF($P$2:P4730,P4730)</f>
        <v>1</v>
      </c>
      <c r="P4730" s="12" t="str">
        <f t="shared" si="282"/>
        <v>1410513406</v>
      </c>
      <c r="Q4730" s="12" t="str">
        <f t="shared" si="283"/>
        <v>14105134060001</v>
      </c>
      <c r="R4730" s="20" t="s">
        <v>4242</v>
      </c>
      <c r="U4730" s="12" t="s">
        <v>912</v>
      </c>
      <c r="W4730" s="12" t="s">
        <v>862</v>
      </c>
      <c r="AB4730" s="12" t="s">
        <v>100</v>
      </c>
      <c r="AD4730" s="12" t="s">
        <v>100</v>
      </c>
      <c r="BN4730" s="12">
        <v>1</v>
      </c>
    </row>
    <row r="4731" spans="1:66" ht="45" x14ac:dyDescent="0.25">
      <c r="A4731" s="12">
        <v>1</v>
      </c>
      <c r="B4731" s="11" t="str">
        <f t="shared" si="281"/>
        <v>Общий расчет. Анализ даты. Анализ даты. Символические звезды. Небесная благодать. Нет</v>
      </c>
      <c r="C4731" s="11" t="str">
        <f>IFERROR(VLOOKUP(I4731,lvl_1[],2,FALSE),"Нет")</f>
        <v>Общий расчет</v>
      </c>
      <c r="D4731" s="11" t="str">
        <f>IFERROR(VLOOKUP(Rule!J4731,lvl_2[],2,FALSE),"Нет")</f>
        <v>Анализ даты</v>
      </c>
      <c r="E4731" s="11" t="str">
        <f>IFERROR(VLOOKUP(Rule!K4731,lvl_3[],2,FALSE),"Нет")</f>
        <v>Анализ даты</v>
      </c>
      <c r="F4731" s="11" t="str">
        <f>IFERROR(INDEX(lvl_4[],MATCH(L4731,lvl_4[ID],0),MATCH(TEXT(K4731,"##0"),lvl_4[#Headers],0)),"Нет")</f>
        <v>Символические звезды</v>
      </c>
      <c r="G4731" s="11" t="str">
        <f>IFERROR(INDEX(lvl_5[],MATCH(M4731,lvl_5[ID],0),MATCH(_xlfn.CONCAT(TEXT(K4731,"##0"),"_",TEXT(L4731,"##0")),lvl_5[#Headers],0)),"Нет")</f>
        <v>Небесная благодать</v>
      </c>
      <c r="H4731" s="11" t="str">
        <f>IFERROR(INDEX(lvl_6[],MATCH(N4731,lvl_6[ID],0),MATCH(_xlfn.CONCAT(K4731,"_",L4731,"_",M4731),lvl_6[#Headers],0)),"Нет")</f>
        <v>Нет</v>
      </c>
      <c r="I4731" s="12">
        <v>1</v>
      </c>
      <c r="J4731" s="12">
        <v>4</v>
      </c>
      <c r="K4731" s="12">
        <v>1</v>
      </c>
      <c r="L4731" s="12">
        <v>5</v>
      </c>
      <c r="M4731" s="12">
        <v>13</v>
      </c>
      <c r="N4731" s="12">
        <v>407</v>
      </c>
      <c r="O4731" s="12">
        <f>COUNTIF($P$2:P4731,P4731)</f>
        <v>1</v>
      </c>
      <c r="P4731" s="12" t="str">
        <f t="shared" si="282"/>
        <v>1410513407</v>
      </c>
      <c r="Q4731" s="12" t="str">
        <f t="shared" si="283"/>
        <v>14105134070001</v>
      </c>
      <c r="R4731" s="20" t="s">
        <v>4243</v>
      </c>
      <c r="U4731" s="12" t="s">
        <v>899</v>
      </c>
      <c r="W4731" s="12" t="s">
        <v>864</v>
      </c>
      <c r="AB4731" s="12" t="s">
        <v>100</v>
      </c>
      <c r="AD4731" s="12" t="s">
        <v>100</v>
      </c>
      <c r="BN4731" s="12">
        <v>1</v>
      </c>
    </row>
    <row r="4732" spans="1:66" ht="45" x14ac:dyDescent="0.25">
      <c r="A4732" s="12">
        <v>1</v>
      </c>
      <c r="B4732" s="11" t="str">
        <f t="shared" si="281"/>
        <v>Общий расчет. Анализ даты. Анализ даты. Символические звезды. Небесная благодать. Нет</v>
      </c>
      <c r="C4732" s="11" t="str">
        <f>IFERROR(VLOOKUP(I4732,lvl_1[],2,FALSE),"Нет")</f>
        <v>Общий расчет</v>
      </c>
      <c r="D4732" s="11" t="str">
        <f>IFERROR(VLOOKUP(Rule!J4732,lvl_2[],2,FALSE),"Нет")</f>
        <v>Анализ даты</v>
      </c>
      <c r="E4732" s="11" t="str">
        <f>IFERROR(VLOOKUP(Rule!K4732,lvl_3[],2,FALSE),"Нет")</f>
        <v>Анализ даты</v>
      </c>
      <c r="F4732" s="11" t="str">
        <f>IFERROR(INDEX(lvl_4[],MATCH(L4732,lvl_4[ID],0),MATCH(TEXT(K4732,"##0"),lvl_4[#Headers],0)),"Нет")</f>
        <v>Символические звезды</v>
      </c>
      <c r="G4732" s="11" t="str">
        <f>IFERROR(INDEX(lvl_5[],MATCH(M4732,lvl_5[ID],0),MATCH(_xlfn.CONCAT(TEXT(K4732,"##0"),"_",TEXT(L4732,"##0")),lvl_5[#Headers],0)),"Нет")</f>
        <v>Небесная благодать</v>
      </c>
      <c r="H4732" s="11" t="str">
        <f>IFERROR(INDEX(lvl_6[],MATCH(N4732,lvl_6[ID],0),MATCH(_xlfn.CONCAT(K4732,"_",L4732,"_",M4732),lvl_6[#Headers],0)),"Нет")</f>
        <v>Нет</v>
      </c>
      <c r="I4732" s="12">
        <v>1</v>
      </c>
      <c r="J4732" s="12">
        <v>4</v>
      </c>
      <c r="K4732" s="12">
        <v>1</v>
      </c>
      <c r="L4732" s="12">
        <v>5</v>
      </c>
      <c r="M4732" s="12">
        <v>13</v>
      </c>
      <c r="N4732" s="12">
        <v>408</v>
      </c>
      <c r="O4732" s="12">
        <f>COUNTIF($P$2:P4732,P4732)</f>
        <v>1</v>
      </c>
      <c r="P4732" s="12" t="str">
        <f t="shared" si="282"/>
        <v>1410513408</v>
      </c>
      <c r="Q4732" s="12" t="str">
        <f t="shared" si="283"/>
        <v>14105134080001</v>
      </c>
      <c r="R4732" s="20" t="s">
        <v>4244</v>
      </c>
      <c r="U4732" s="12" t="s">
        <v>903</v>
      </c>
      <c r="W4732" s="12" t="s">
        <v>867</v>
      </c>
      <c r="AB4732" s="12" t="s">
        <v>100</v>
      </c>
      <c r="AD4732" s="12" t="s">
        <v>100</v>
      </c>
      <c r="BN4732" s="12">
        <v>1</v>
      </c>
    </row>
    <row r="4733" spans="1:66" ht="45" x14ac:dyDescent="0.25">
      <c r="A4733" s="12">
        <v>1</v>
      </c>
      <c r="B4733" s="11" t="str">
        <f t="shared" si="281"/>
        <v>Общий расчет. Анализ даты. Анализ даты. Символические звезды. Небесная благодать. Нет</v>
      </c>
      <c r="C4733" s="11" t="str">
        <f>IFERROR(VLOOKUP(I4733,lvl_1[],2,FALSE),"Нет")</f>
        <v>Общий расчет</v>
      </c>
      <c r="D4733" s="11" t="str">
        <f>IFERROR(VLOOKUP(Rule!J4733,lvl_2[],2,FALSE),"Нет")</f>
        <v>Анализ даты</v>
      </c>
      <c r="E4733" s="11" t="str">
        <f>IFERROR(VLOOKUP(Rule!K4733,lvl_3[],2,FALSE),"Нет")</f>
        <v>Анализ даты</v>
      </c>
      <c r="F4733" s="11" t="str">
        <f>IFERROR(INDEX(lvl_4[],MATCH(L4733,lvl_4[ID],0),MATCH(TEXT(K4733,"##0"),lvl_4[#Headers],0)),"Нет")</f>
        <v>Символические звезды</v>
      </c>
      <c r="G4733" s="11" t="str">
        <f>IFERROR(INDEX(lvl_5[],MATCH(M4733,lvl_5[ID],0),MATCH(_xlfn.CONCAT(TEXT(K4733,"##0"),"_",TEXT(L4733,"##0")),lvl_5[#Headers],0)),"Нет")</f>
        <v>Небесная благодать</v>
      </c>
      <c r="H4733" s="11" t="str">
        <f>IFERROR(INDEX(lvl_6[],MATCH(N4733,lvl_6[ID],0),MATCH(_xlfn.CONCAT(K4733,"_",L4733,"_",M4733),lvl_6[#Headers],0)),"Нет")</f>
        <v>Нет</v>
      </c>
      <c r="I4733" s="12">
        <v>1</v>
      </c>
      <c r="J4733" s="12">
        <v>4</v>
      </c>
      <c r="K4733" s="12">
        <v>1</v>
      </c>
      <c r="L4733" s="12">
        <v>5</v>
      </c>
      <c r="M4733" s="12">
        <v>13</v>
      </c>
      <c r="N4733" s="12">
        <v>409</v>
      </c>
      <c r="O4733" s="12">
        <f>COUNTIF($P$2:P4733,P4733)</f>
        <v>1</v>
      </c>
      <c r="P4733" s="12" t="str">
        <f t="shared" si="282"/>
        <v>1410513409</v>
      </c>
      <c r="Q4733" s="12" t="str">
        <f t="shared" si="283"/>
        <v>14105134090001</v>
      </c>
      <c r="R4733" s="20" t="s">
        <v>4245</v>
      </c>
      <c r="U4733" s="12" t="s">
        <v>901</v>
      </c>
      <c r="W4733" s="12" t="s">
        <v>868</v>
      </c>
      <c r="AB4733" s="12" t="s">
        <v>100</v>
      </c>
      <c r="AD4733" s="12" t="s">
        <v>100</v>
      </c>
      <c r="BN4733" s="12">
        <v>1</v>
      </c>
    </row>
    <row r="4734" spans="1:66" ht="45" x14ac:dyDescent="0.25">
      <c r="A4734" s="12">
        <v>1</v>
      </c>
      <c r="B4734" s="11" t="str">
        <f t="shared" si="281"/>
        <v>Общий расчет. Анализ даты. Анализ даты. Символические звезды. Лунная добродетель. Нет</v>
      </c>
      <c r="C4734" s="11" t="str">
        <f>IFERROR(VLOOKUP(I4734,lvl_1[],2,FALSE),"Нет")</f>
        <v>Общий расчет</v>
      </c>
      <c r="D4734" s="11" t="str">
        <f>IFERROR(VLOOKUP(Rule!J4734,lvl_2[],2,FALSE),"Нет")</f>
        <v>Анализ даты</v>
      </c>
      <c r="E4734" s="11" t="str">
        <f>IFERROR(VLOOKUP(Rule!K4734,lvl_3[],2,FALSE),"Нет")</f>
        <v>Анализ даты</v>
      </c>
      <c r="F4734" s="11" t="str">
        <f>IFERROR(INDEX(lvl_4[],MATCH(L4734,lvl_4[ID],0),MATCH(TEXT(K4734,"##0"),lvl_4[#Headers],0)),"Нет")</f>
        <v>Символические звезды</v>
      </c>
      <c r="G4734" s="11" t="str">
        <f>IFERROR(INDEX(lvl_5[],MATCH(M4734,lvl_5[ID],0),MATCH(_xlfn.CONCAT(TEXT(K4734,"##0"),"_",TEXT(L4734,"##0")),lvl_5[#Headers],0)),"Нет")</f>
        <v>Лунная добродетель</v>
      </c>
      <c r="H4734" s="11" t="str">
        <f>IFERROR(INDEX(lvl_6[],MATCH(N4734,lvl_6[ID],0),MATCH(_xlfn.CONCAT(K4734,"_",L4734,"_",M4734),lvl_6[#Headers],0)),"Нет")</f>
        <v>Нет</v>
      </c>
      <c r="I4734" s="12">
        <v>1</v>
      </c>
      <c r="J4734" s="12">
        <v>4</v>
      </c>
      <c r="K4734" s="12">
        <v>1</v>
      </c>
      <c r="L4734" s="12">
        <v>5</v>
      </c>
      <c r="M4734" s="12">
        <v>14</v>
      </c>
      <c r="N4734" s="12">
        <v>410</v>
      </c>
      <c r="O4734" s="12">
        <f>COUNTIF($P$2:P4734,P4734)</f>
        <v>1</v>
      </c>
      <c r="P4734" s="12" t="str">
        <f t="shared" si="282"/>
        <v>1410514410</v>
      </c>
      <c r="Q4734" s="12" t="str">
        <f t="shared" si="283"/>
        <v>14105144100001</v>
      </c>
      <c r="R4734" s="20" t="s">
        <v>4246</v>
      </c>
      <c r="U4734" s="12" t="s">
        <v>914</v>
      </c>
      <c r="W4734" s="12" t="s">
        <v>869</v>
      </c>
      <c r="AB4734" s="12" t="s">
        <v>100</v>
      </c>
      <c r="AD4734" s="12" t="s">
        <v>100</v>
      </c>
      <c r="BN4734" s="12">
        <v>1</v>
      </c>
    </row>
    <row r="4735" spans="1:66" ht="45" x14ac:dyDescent="0.25">
      <c r="A4735" s="12">
        <v>1</v>
      </c>
      <c r="B4735" s="11" t="str">
        <f t="shared" si="281"/>
        <v>Общий расчет. Анализ даты. Анализ даты. Символические звезды. Лунная добродетель. Нет</v>
      </c>
      <c r="C4735" s="11" t="str">
        <f>IFERROR(VLOOKUP(I4735,lvl_1[],2,FALSE),"Нет")</f>
        <v>Общий расчет</v>
      </c>
      <c r="D4735" s="11" t="str">
        <f>IFERROR(VLOOKUP(Rule!J4735,lvl_2[],2,FALSE),"Нет")</f>
        <v>Анализ даты</v>
      </c>
      <c r="E4735" s="11" t="str">
        <f>IFERROR(VLOOKUP(Rule!K4735,lvl_3[],2,FALSE),"Нет")</f>
        <v>Анализ даты</v>
      </c>
      <c r="F4735" s="11" t="str">
        <f>IFERROR(INDEX(lvl_4[],MATCH(L4735,lvl_4[ID],0),MATCH(TEXT(K4735,"##0"),lvl_4[#Headers],0)),"Нет")</f>
        <v>Символические звезды</v>
      </c>
      <c r="G4735" s="11" t="str">
        <f>IFERROR(INDEX(lvl_5[],MATCH(M4735,lvl_5[ID],0),MATCH(_xlfn.CONCAT(TEXT(K4735,"##0"),"_",TEXT(L4735,"##0")),lvl_5[#Headers],0)),"Нет")</f>
        <v>Лунная добродетель</v>
      </c>
      <c r="H4735" s="11" t="str">
        <f>IFERROR(INDEX(lvl_6[],MATCH(N4735,lvl_6[ID],0),MATCH(_xlfn.CONCAT(K4735,"_",L4735,"_",M4735),lvl_6[#Headers],0)),"Нет")</f>
        <v>Нет</v>
      </c>
      <c r="I4735" s="12">
        <v>1</v>
      </c>
      <c r="J4735" s="12">
        <v>4</v>
      </c>
      <c r="K4735" s="12">
        <v>1</v>
      </c>
      <c r="L4735" s="12">
        <v>5</v>
      </c>
      <c r="M4735" s="12">
        <v>14</v>
      </c>
      <c r="N4735" s="12">
        <v>411</v>
      </c>
      <c r="O4735" s="12">
        <f>COUNTIF($P$2:P4735,P4735)</f>
        <v>1</v>
      </c>
      <c r="P4735" s="12" t="str">
        <f t="shared" si="282"/>
        <v>1410514411</v>
      </c>
      <c r="Q4735" s="12" t="str">
        <f t="shared" si="283"/>
        <v>14105144110001</v>
      </c>
      <c r="R4735" s="20" t="s">
        <v>4247</v>
      </c>
      <c r="U4735" s="12" t="s">
        <v>910</v>
      </c>
      <c r="W4735" s="12" t="s">
        <v>870</v>
      </c>
      <c r="AB4735" s="12" t="s">
        <v>100</v>
      </c>
      <c r="AD4735" s="12" t="s">
        <v>100</v>
      </c>
      <c r="BN4735" s="12">
        <v>1</v>
      </c>
    </row>
    <row r="4736" spans="1:66" ht="45" x14ac:dyDescent="0.25">
      <c r="A4736" s="12">
        <v>1</v>
      </c>
      <c r="B4736" s="11" t="str">
        <f t="shared" si="281"/>
        <v>Общий расчет. Анализ даты. Анализ даты. Символические звезды. Лунная добродетель. Нет</v>
      </c>
      <c r="C4736" s="11" t="str">
        <f>IFERROR(VLOOKUP(I4736,lvl_1[],2,FALSE),"Нет")</f>
        <v>Общий расчет</v>
      </c>
      <c r="D4736" s="11" t="str">
        <f>IFERROR(VLOOKUP(Rule!J4736,lvl_2[],2,FALSE),"Нет")</f>
        <v>Анализ даты</v>
      </c>
      <c r="E4736" s="11" t="str">
        <f>IFERROR(VLOOKUP(Rule!K4736,lvl_3[],2,FALSE),"Нет")</f>
        <v>Анализ даты</v>
      </c>
      <c r="F4736" s="11" t="str">
        <f>IFERROR(INDEX(lvl_4[],MATCH(L4736,lvl_4[ID],0),MATCH(TEXT(K4736,"##0"),lvl_4[#Headers],0)),"Нет")</f>
        <v>Символические звезды</v>
      </c>
      <c r="G4736" s="11" t="str">
        <f>IFERROR(INDEX(lvl_5[],MATCH(M4736,lvl_5[ID],0),MATCH(_xlfn.CONCAT(TEXT(K4736,"##0"),"_",TEXT(L4736,"##0")),lvl_5[#Headers],0)),"Нет")</f>
        <v>Лунная добродетель</v>
      </c>
      <c r="H4736" s="11" t="str">
        <f>IFERROR(INDEX(lvl_6[],MATCH(N4736,lvl_6[ID],0),MATCH(_xlfn.CONCAT(K4736,"_",L4736,"_",M4736),lvl_6[#Headers],0)),"Нет")</f>
        <v>Нет</v>
      </c>
      <c r="I4736" s="12">
        <v>1</v>
      </c>
      <c r="J4736" s="12">
        <v>4</v>
      </c>
      <c r="K4736" s="12">
        <v>1</v>
      </c>
      <c r="L4736" s="12">
        <v>5</v>
      </c>
      <c r="M4736" s="12">
        <v>14</v>
      </c>
      <c r="N4736" s="12">
        <v>412</v>
      </c>
      <c r="O4736" s="12">
        <f>COUNTIF($P$2:P4736,P4736)</f>
        <v>1</v>
      </c>
      <c r="P4736" s="12" t="str">
        <f t="shared" si="282"/>
        <v>1410514412</v>
      </c>
      <c r="Q4736" s="12" t="str">
        <f t="shared" si="283"/>
        <v>14105144120001</v>
      </c>
      <c r="R4736" s="20" t="s">
        <v>4248</v>
      </c>
      <c r="U4736" s="12" t="s">
        <v>903</v>
      </c>
      <c r="W4736" s="12" t="s">
        <v>859</v>
      </c>
      <c r="AB4736" s="12" t="s">
        <v>100</v>
      </c>
      <c r="AD4736" s="12" t="s">
        <v>100</v>
      </c>
      <c r="BN4736" s="12">
        <v>1</v>
      </c>
    </row>
    <row r="4737" spans="1:66" ht="45" x14ac:dyDescent="0.25">
      <c r="A4737" s="12">
        <v>1</v>
      </c>
      <c r="B4737" s="11" t="str">
        <f t="shared" si="281"/>
        <v>Общий расчет. Анализ даты. Анализ даты. Символические звезды. Лунная добродетель. Нет</v>
      </c>
      <c r="C4737" s="11" t="str">
        <f>IFERROR(VLOOKUP(I4737,lvl_1[],2,FALSE),"Нет")</f>
        <v>Общий расчет</v>
      </c>
      <c r="D4737" s="11" t="str">
        <f>IFERROR(VLOOKUP(Rule!J4737,lvl_2[],2,FALSE),"Нет")</f>
        <v>Анализ даты</v>
      </c>
      <c r="E4737" s="11" t="str">
        <f>IFERROR(VLOOKUP(Rule!K4737,lvl_3[],2,FALSE),"Нет")</f>
        <v>Анализ даты</v>
      </c>
      <c r="F4737" s="11" t="str">
        <f>IFERROR(INDEX(lvl_4[],MATCH(L4737,lvl_4[ID],0),MATCH(TEXT(K4737,"##0"),lvl_4[#Headers],0)),"Нет")</f>
        <v>Символические звезды</v>
      </c>
      <c r="G4737" s="11" t="str">
        <f>IFERROR(INDEX(lvl_5[],MATCH(M4737,lvl_5[ID],0),MATCH(_xlfn.CONCAT(TEXT(K4737,"##0"),"_",TEXT(L4737,"##0")),lvl_5[#Headers],0)),"Нет")</f>
        <v>Лунная добродетель</v>
      </c>
      <c r="H4737" s="11" t="str">
        <f>IFERROR(INDEX(lvl_6[],MATCH(N4737,lvl_6[ID],0),MATCH(_xlfn.CONCAT(K4737,"_",L4737,"_",M4737),lvl_6[#Headers],0)),"Нет")</f>
        <v>Нет</v>
      </c>
      <c r="I4737" s="12">
        <v>1</v>
      </c>
      <c r="J4737" s="12">
        <v>4</v>
      </c>
      <c r="K4737" s="12">
        <v>1</v>
      </c>
      <c r="L4737" s="12">
        <v>5</v>
      </c>
      <c r="M4737" s="12">
        <v>14</v>
      </c>
      <c r="N4737" s="12">
        <v>413</v>
      </c>
      <c r="O4737" s="12">
        <f>COUNTIF($P$2:P4737,P4737)</f>
        <v>1</v>
      </c>
      <c r="P4737" s="12" t="str">
        <f t="shared" si="282"/>
        <v>1410514413</v>
      </c>
      <c r="Q4737" s="12" t="str">
        <f t="shared" si="283"/>
        <v>14105144130001</v>
      </c>
      <c r="R4737" s="20" t="s">
        <v>4249</v>
      </c>
      <c r="U4737" s="12" t="s">
        <v>899</v>
      </c>
      <c r="W4737" s="12" t="s">
        <v>860</v>
      </c>
      <c r="AB4737" s="12" t="s">
        <v>100</v>
      </c>
      <c r="AD4737" s="12" t="s">
        <v>100</v>
      </c>
      <c r="BN4737" s="12">
        <v>1</v>
      </c>
    </row>
    <row r="4738" spans="1:66" ht="45" x14ac:dyDescent="0.25">
      <c r="A4738" s="12">
        <v>1</v>
      </c>
      <c r="B4738" s="11" t="str">
        <f t="shared" si="281"/>
        <v>Общий расчет. Анализ даты. Анализ даты. Символические звезды. Лунная добродетель. Нет</v>
      </c>
      <c r="C4738" s="11" t="str">
        <f>IFERROR(VLOOKUP(I4738,lvl_1[],2,FALSE),"Нет")</f>
        <v>Общий расчет</v>
      </c>
      <c r="D4738" s="11" t="str">
        <f>IFERROR(VLOOKUP(Rule!J4738,lvl_2[],2,FALSE),"Нет")</f>
        <v>Анализ даты</v>
      </c>
      <c r="E4738" s="11" t="str">
        <f>IFERROR(VLOOKUP(Rule!K4738,lvl_3[],2,FALSE),"Нет")</f>
        <v>Анализ даты</v>
      </c>
      <c r="F4738" s="11" t="str">
        <f>IFERROR(INDEX(lvl_4[],MATCH(L4738,lvl_4[ID],0),MATCH(TEXT(K4738,"##0"),lvl_4[#Headers],0)),"Нет")</f>
        <v>Символические звезды</v>
      </c>
      <c r="G4738" s="11" t="str">
        <f>IFERROR(INDEX(lvl_5[],MATCH(M4738,lvl_5[ID],0),MATCH(_xlfn.CONCAT(TEXT(K4738,"##0"),"_",TEXT(L4738,"##0")),lvl_5[#Headers],0)),"Нет")</f>
        <v>Лунная добродетель</v>
      </c>
      <c r="H4738" s="11" t="str">
        <f>IFERROR(INDEX(lvl_6[],MATCH(N4738,lvl_6[ID],0),MATCH(_xlfn.CONCAT(K4738,"_",L4738,"_",M4738),lvl_6[#Headers],0)),"Нет")</f>
        <v>Нет</v>
      </c>
      <c r="I4738" s="12">
        <v>1</v>
      </c>
      <c r="J4738" s="12">
        <v>4</v>
      </c>
      <c r="K4738" s="12">
        <v>1</v>
      </c>
      <c r="L4738" s="12">
        <v>5</v>
      </c>
      <c r="M4738" s="12">
        <v>14</v>
      </c>
      <c r="N4738" s="12">
        <v>414</v>
      </c>
      <c r="O4738" s="12">
        <f>COUNTIF($P$2:P4738,P4738)</f>
        <v>1</v>
      </c>
      <c r="P4738" s="12" t="str">
        <f t="shared" si="282"/>
        <v>1410514414</v>
      </c>
      <c r="Q4738" s="12" t="str">
        <f t="shared" si="283"/>
        <v>14105144140001</v>
      </c>
      <c r="R4738" s="20" t="s">
        <v>4250</v>
      </c>
      <c r="U4738" s="12" t="s">
        <v>914</v>
      </c>
      <c r="W4738" s="12" t="s">
        <v>861</v>
      </c>
      <c r="AB4738" s="12" t="s">
        <v>100</v>
      </c>
      <c r="AD4738" s="12" t="s">
        <v>100</v>
      </c>
      <c r="BN4738" s="12">
        <v>1</v>
      </c>
    </row>
    <row r="4739" spans="1:66" ht="45" x14ac:dyDescent="0.25">
      <c r="A4739" s="12">
        <v>1</v>
      </c>
      <c r="B4739" s="11" t="str">
        <f t="shared" si="281"/>
        <v>Общий расчет. Анализ даты. Анализ даты. Символические звезды. Лунная добродетель. Нет</v>
      </c>
      <c r="C4739" s="11" t="str">
        <f>IFERROR(VLOOKUP(I4739,lvl_1[],2,FALSE),"Нет")</f>
        <v>Общий расчет</v>
      </c>
      <c r="D4739" s="11" t="str">
        <f>IFERROR(VLOOKUP(Rule!J4739,lvl_2[],2,FALSE),"Нет")</f>
        <v>Анализ даты</v>
      </c>
      <c r="E4739" s="11" t="str">
        <f>IFERROR(VLOOKUP(Rule!K4739,lvl_3[],2,FALSE),"Нет")</f>
        <v>Анализ даты</v>
      </c>
      <c r="F4739" s="11" t="str">
        <f>IFERROR(INDEX(lvl_4[],MATCH(L4739,lvl_4[ID],0),MATCH(TEXT(K4739,"##0"),lvl_4[#Headers],0)),"Нет")</f>
        <v>Символические звезды</v>
      </c>
      <c r="G4739" s="11" t="str">
        <f>IFERROR(INDEX(lvl_5[],MATCH(M4739,lvl_5[ID],0),MATCH(_xlfn.CONCAT(TEXT(K4739,"##0"),"_",TEXT(L4739,"##0")),lvl_5[#Headers],0)),"Нет")</f>
        <v>Лунная добродетель</v>
      </c>
      <c r="H4739" s="11" t="str">
        <f>IFERROR(INDEX(lvl_6[],MATCH(N4739,lvl_6[ID],0),MATCH(_xlfn.CONCAT(K4739,"_",L4739,"_",M4739),lvl_6[#Headers],0)),"Нет")</f>
        <v>Нет</v>
      </c>
      <c r="I4739" s="12">
        <v>1</v>
      </c>
      <c r="J4739" s="12">
        <v>4</v>
      </c>
      <c r="K4739" s="12">
        <v>1</v>
      </c>
      <c r="L4739" s="12">
        <v>5</v>
      </c>
      <c r="M4739" s="12">
        <v>14</v>
      </c>
      <c r="N4739" s="12">
        <v>415</v>
      </c>
      <c r="O4739" s="12">
        <f>COUNTIF($P$2:P4739,P4739)</f>
        <v>1</v>
      </c>
      <c r="P4739" s="12" t="str">
        <f t="shared" si="282"/>
        <v>1410514415</v>
      </c>
      <c r="Q4739" s="12" t="str">
        <f t="shared" si="283"/>
        <v>14105144150001</v>
      </c>
      <c r="R4739" s="20" t="s">
        <v>4251</v>
      </c>
      <c r="U4739" s="12" t="s">
        <v>910</v>
      </c>
      <c r="W4739" s="12" t="s">
        <v>862</v>
      </c>
      <c r="AB4739" s="12" t="s">
        <v>100</v>
      </c>
      <c r="AD4739" s="12" t="s">
        <v>100</v>
      </c>
      <c r="BN4739" s="12">
        <v>1</v>
      </c>
    </row>
    <row r="4740" spans="1:66" ht="45" x14ac:dyDescent="0.25">
      <c r="A4740" s="12">
        <v>1</v>
      </c>
      <c r="B4740" s="11" t="str">
        <f t="shared" si="281"/>
        <v>Общий расчет. Анализ даты. Анализ даты. Символические звезды. Лунная добродетель. Нет</v>
      </c>
      <c r="C4740" s="11" t="str">
        <f>IFERROR(VLOOKUP(I4740,lvl_1[],2,FALSE),"Нет")</f>
        <v>Общий расчет</v>
      </c>
      <c r="D4740" s="11" t="str">
        <f>IFERROR(VLOOKUP(Rule!J4740,lvl_2[],2,FALSE),"Нет")</f>
        <v>Анализ даты</v>
      </c>
      <c r="E4740" s="11" t="str">
        <f>IFERROR(VLOOKUP(Rule!K4740,lvl_3[],2,FALSE),"Нет")</f>
        <v>Анализ даты</v>
      </c>
      <c r="F4740" s="11" t="str">
        <f>IFERROR(INDEX(lvl_4[],MATCH(L4740,lvl_4[ID],0),MATCH(TEXT(K4740,"##0"),lvl_4[#Headers],0)),"Нет")</f>
        <v>Символические звезды</v>
      </c>
      <c r="G4740" s="11" t="str">
        <f>IFERROR(INDEX(lvl_5[],MATCH(M4740,lvl_5[ID],0),MATCH(_xlfn.CONCAT(TEXT(K4740,"##0"),"_",TEXT(L4740,"##0")),lvl_5[#Headers],0)),"Нет")</f>
        <v>Лунная добродетель</v>
      </c>
      <c r="H4740" s="11" t="str">
        <f>IFERROR(INDEX(lvl_6[],MATCH(N4740,lvl_6[ID],0),MATCH(_xlfn.CONCAT(K4740,"_",L4740,"_",M4740),lvl_6[#Headers],0)),"Нет")</f>
        <v>Нет</v>
      </c>
      <c r="I4740" s="12">
        <v>1</v>
      </c>
      <c r="J4740" s="12">
        <v>4</v>
      </c>
      <c r="K4740" s="12">
        <v>1</v>
      </c>
      <c r="L4740" s="12">
        <v>5</v>
      </c>
      <c r="M4740" s="12">
        <v>14</v>
      </c>
      <c r="N4740" s="12">
        <v>416</v>
      </c>
      <c r="O4740" s="12">
        <f>COUNTIF($P$2:P4740,P4740)</f>
        <v>1</v>
      </c>
      <c r="P4740" s="12" t="str">
        <f t="shared" si="282"/>
        <v>1410514416</v>
      </c>
      <c r="Q4740" s="12" t="str">
        <f t="shared" si="283"/>
        <v>14105144160001</v>
      </c>
      <c r="R4740" s="20" t="s">
        <v>4252</v>
      </c>
      <c r="U4740" s="12" t="s">
        <v>903</v>
      </c>
      <c r="W4740" s="12" t="s">
        <v>863</v>
      </c>
      <c r="AB4740" s="12" t="s">
        <v>100</v>
      </c>
      <c r="AD4740" s="12" t="s">
        <v>100</v>
      </c>
      <c r="BN4740" s="12">
        <v>1</v>
      </c>
    </row>
    <row r="4741" spans="1:66" ht="45" x14ac:dyDescent="0.25">
      <c r="A4741" s="12">
        <v>1</v>
      </c>
      <c r="B4741" s="11" t="str">
        <f t="shared" si="281"/>
        <v>Общий расчет. Анализ даты. Анализ даты. Символические звезды. Лунная добродетель. Нет</v>
      </c>
      <c r="C4741" s="11" t="str">
        <f>IFERROR(VLOOKUP(I4741,lvl_1[],2,FALSE),"Нет")</f>
        <v>Общий расчет</v>
      </c>
      <c r="D4741" s="11" t="str">
        <f>IFERROR(VLOOKUP(Rule!J4741,lvl_2[],2,FALSE),"Нет")</f>
        <v>Анализ даты</v>
      </c>
      <c r="E4741" s="11" t="str">
        <f>IFERROR(VLOOKUP(Rule!K4741,lvl_3[],2,FALSE),"Нет")</f>
        <v>Анализ даты</v>
      </c>
      <c r="F4741" s="11" t="str">
        <f>IFERROR(INDEX(lvl_4[],MATCH(L4741,lvl_4[ID],0),MATCH(TEXT(K4741,"##0"),lvl_4[#Headers],0)),"Нет")</f>
        <v>Символические звезды</v>
      </c>
      <c r="G4741" s="11" t="str">
        <f>IFERROR(INDEX(lvl_5[],MATCH(M4741,lvl_5[ID],0),MATCH(_xlfn.CONCAT(TEXT(K4741,"##0"),"_",TEXT(L4741,"##0")),lvl_5[#Headers],0)),"Нет")</f>
        <v>Лунная добродетель</v>
      </c>
      <c r="H4741" s="11" t="str">
        <f>IFERROR(INDEX(lvl_6[],MATCH(N4741,lvl_6[ID],0),MATCH(_xlfn.CONCAT(K4741,"_",L4741,"_",M4741),lvl_6[#Headers],0)),"Нет")</f>
        <v>Нет</v>
      </c>
      <c r="I4741" s="12">
        <v>1</v>
      </c>
      <c r="J4741" s="12">
        <v>4</v>
      </c>
      <c r="K4741" s="12">
        <v>1</v>
      </c>
      <c r="L4741" s="12">
        <v>5</v>
      </c>
      <c r="M4741" s="12">
        <v>14</v>
      </c>
      <c r="N4741" s="12">
        <v>417</v>
      </c>
      <c r="O4741" s="12">
        <f>COUNTIF($P$2:P4741,P4741)</f>
        <v>1</v>
      </c>
      <c r="P4741" s="12" t="str">
        <f t="shared" si="282"/>
        <v>1410514417</v>
      </c>
      <c r="Q4741" s="12" t="str">
        <f t="shared" si="283"/>
        <v>14105144170001</v>
      </c>
      <c r="R4741" s="20" t="s">
        <v>4253</v>
      </c>
      <c r="U4741" s="12" t="s">
        <v>899</v>
      </c>
      <c r="W4741" s="12" t="s">
        <v>864</v>
      </c>
      <c r="AB4741" s="12" t="s">
        <v>100</v>
      </c>
      <c r="AD4741" s="12" t="s">
        <v>100</v>
      </c>
      <c r="BN4741" s="12">
        <v>1</v>
      </c>
    </row>
    <row r="4742" spans="1:66" ht="45" x14ac:dyDescent="0.25">
      <c r="A4742" s="12">
        <v>1</v>
      </c>
      <c r="B4742" s="11" t="str">
        <f t="shared" si="281"/>
        <v>Общий расчет. Анализ даты. Анализ даты. Символические звезды. Лунная добродетель. Нет</v>
      </c>
      <c r="C4742" s="11" t="str">
        <f>IFERROR(VLOOKUP(I4742,lvl_1[],2,FALSE),"Нет")</f>
        <v>Общий расчет</v>
      </c>
      <c r="D4742" s="11" t="str">
        <f>IFERROR(VLOOKUP(Rule!J4742,lvl_2[],2,FALSE),"Нет")</f>
        <v>Анализ даты</v>
      </c>
      <c r="E4742" s="11" t="str">
        <f>IFERROR(VLOOKUP(Rule!K4742,lvl_3[],2,FALSE),"Нет")</f>
        <v>Анализ даты</v>
      </c>
      <c r="F4742" s="11" t="str">
        <f>IFERROR(INDEX(lvl_4[],MATCH(L4742,lvl_4[ID],0),MATCH(TEXT(K4742,"##0"),lvl_4[#Headers],0)),"Нет")</f>
        <v>Символические звезды</v>
      </c>
      <c r="G4742" s="11" t="str">
        <f>IFERROR(INDEX(lvl_5[],MATCH(M4742,lvl_5[ID],0),MATCH(_xlfn.CONCAT(TEXT(K4742,"##0"),"_",TEXT(L4742,"##0")),lvl_5[#Headers],0)),"Нет")</f>
        <v>Лунная добродетель</v>
      </c>
      <c r="H4742" s="11" t="str">
        <f>IFERROR(INDEX(lvl_6[],MATCH(N4742,lvl_6[ID],0),MATCH(_xlfn.CONCAT(K4742,"_",L4742,"_",M4742),lvl_6[#Headers],0)),"Нет")</f>
        <v>Нет</v>
      </c>
      <c r="I4742" s="12">
        <v>1</v>
      </c>
      <c r="J4742" s="12">
        <v>4</v>
      </c>
      <c r="K4742" s="12">
        <v>1</v>
      </c>
      <c r="L4742" s="12">
        <v>5</v>
      </c>
      <c r="M4742" s="12">
        <v>14</v>
      </c>
      <c r="N4742" s="12">
        <v>418</v>
      </c>
      <c r="O4742" s="12">
        <f>COUNTIF($P$2:P4742,P4742)</f>
        <v>1</v>
      </c>
      <c r="P4742" s="12" t="str">
        <f t="shared" si="282"/>
        <v>1410514418</v>
      </c>
      <c r="Q4742" s="12" t="str">
        <f t="shared" si="283"/>
        <v>14105144180001</v>
      </c>
      <c r="R4742" s="20" t="s">
        <v>4254</v>
      </c>
      <c r="U4742" s="12" t="s">
        <v>914</v>
      </c>
      <c r="W4742" s="12" t="s">
        <v>865</v>
      </c>
      <c r="AB4742" s="12" t="s">
        <v>100</v>
      </c>
      <c r="AD4742" s="12" t="s">
        <v>100</v>
      </c>
      <c r="BN4742" s="12">
        <v>1</v>
      </c>
    </row>
    <row r="4743" spans="1:66" ht="45" x14ac:dyDescent="0.25">
      <c r="A4743" s="12">
        <v>1</v>
      </c>
      <c r="B4743" s="11" t="str">
        <f t="shared" si="281"/>
        <v>Общий расчет. Анализ даты. Анализ даты. Символические звезды. Лунная добродетель. Нет</v>
      </c>
      <c r="C4743" s="11" t="str">
        <f>IFERROR(VLOOKUP(I4743,lvl_1[],2,FALSE),"Нет")</f>
        <v>Общий расчет</v>
      </c>
      <c r="D4743" s="11" t="str">
        <f>IFERROR(VLOOKUP(Rule!J4743,lvl_2[],2,FALSE),"Нет")</f>
        <v>Анализ даты</v>
      </c>
      <c r="E4743" s="11" t="str">
        <f>IFERROR(VLOOKUP(Rule!K4743,lvl_3[],2,FALSE),"Нет")</f>
        <v>Анализ даты</v>
      </c>
      <c r="F4743" s="11" t="str">
        <f>IFERROR(INDEX(lvl_4[],MATCH(L4743,lvl_4[ID],0),MATCH(TEXT(K4743,"##0"),lvl_4[#Headers],0)),"Нет")</f>
        <v>Символические звезды</v>
      </c>
      <c r="G4743" s="11" t="str">
        <f>IFERROR(INDEX(lvl_5[],MATCH(M4743,lvl_5[ID],0),MATCH(_xlfn.CONCAT(TEXT(K4743,"##0"),"_",TEXT(L4743,"##0")),lvl_5[#Headers],0)),"Нет")</f>
        <v>Лунная добродетель</v>
      </c>
      <c r="H4743" s="11" t="str">
        <f>IFERROR(INDEX(lvl_6[],MATCH(N4743,lvl_6[ID],0),MATCH(_xlfn.CONCAT(K4743,"_",L4743,"_",M4743),lvl_6[#Headers],0)),"Нет")</f>
        <v>Нет</v>
      </c>
      <c r="I4743" s="12">
        <v>1</v>
      </c>
      <c r="J4743" s="12">
        <v>4</v>
      </c>
      <c r="K4743" s="12">
        <v>1</v>
      </c>
      <c r="L4743" s="12">
        <v>5</v>
      </c>
      <c r="M4743" s="12">
        <v>14</v>
      </c>
      <c r="N4743" s="12">
        <v>419</v>
      </c>
      <c r="O4743" s="12">
        <f>COUNTIF($P$2:P4743,P4743)</f>
        <v>1</v>
      </c>
      <c r="P4743" s="12" t="str">
        <f t="shared" si="282"/>
        <v>1410514419</v>
      </c>
      <c r="Q4743" s="12" t="str">
        <f t="shared" si="283"/>
        <v>14105144190001</v>
      </c>
      <c r="R4743" s="20" t="s">
        <v>4255</v>
      </c>
      <c r="U4743" s="12" t="s">
        <v>910</v>
      </c>
      <c r="W4743" s="12" t="s">
        <v>866</v>
      </c>
      <c r="AB4743" s="12" t="s">
        <v>100</v>
      </c>
      <c r="AD4743" s="12" t="s">
        <v>100</v>
      </c>
      <c r="BN4743" s="12">
        <v>1</v>
      </c>
    </row>
    <row r="4744" spans="1:66" ht="45" x14ac:dyDescent="0.25">
      <c r="A4744" s="12">
        <v>1</v>
      </c>
      <c r="B4744" s="11" t="str">
        <f t="shared" si="281"/>
        <v>Общий расчет. Анализ даты. Анализ даты. Символические звезды. Лунная добродетель. Нет</v>
      </c>
      <c r="C4744" s="11" t="str">
        <f>IFERROR(VLOOKUP(I4744,lvl_1[],2,FALSE),"Нет")</f>
        <v>Общий расчет</v>
      </c>
      <c r="D4744" s="11" t="str">
        <f>IFERROR(VLOOKUP(Rule!J4744,lvl_2[],2,FALSE),"Нет")</f>
        <v>Анализ даты</v>
      </c>
      <c r="E4744" s="11" t="str">
        <f>IFERROR(VLOOKUP(Rule!K4744,lvl_3[],2,FALSE),"Нет")</f>
        <v>Анализ даты</v>
      </c>
      <c r="F4744" s="11" t="str">
        <f>IFERROR(INDEX(lvl_4[],MATCH(L4744,lvl_4[ID],0),MATCH(TEXT(K4744,"##0"),lvl_4[#Headers],0)),"Нет")</f>
        <v>Символические звезды</v>
      </c>
      <c r="G4744" s="11" t="str">
        <f>IFERROR(INDEX(lvl_5[],MATCH(M4744,lvl_5[ID],0),MATCH(_xlfn.CONCAT(TEXT(K4744,"##0"),"_",TEXT(L4744,"##0")),lvl_5[#Headers],0)),"Нет")</f>
        <v>Лунная добродетель</v>
      </c>
      <c r="H4744" s="11" t="str">
        <f>IFERROR(INDEX(lvl_6[],MATCH(N4744,lvl_6[ID],0),MATCH(_xlfn.CONCAT(K4744,"_",L4744,"_",M4744),lvl_6[#Headers],0)),"Нет")</f>
        <v>Нет</v>
      </c>
      <c r="I4744" s="12">
        <v>1</v>
      </c>
      <c r="J4744" s="12">
        <v>4</v>
      </c>
      <c r="K4744" s="12">
        <v>1</v>
      </c>
      <c r="L4744" s="12">
        <v>5</v>
      </c>
      <c r="M4744" s="12">
        <v>14</v>
      </c>
      <c r="N4744" s="12">
        <v>420</v>
      </c>
      <c r="O4744" s="12">
        <f>COUNTIF($P$2:P4744,P4744)</f>
        <v>1</v>
      </c>
      <c r="P4744" s="12" t="str">
        <f t="shared" si="282"/>
        <v>1410514420</v>
      </c>
      <c r="Q4744" s="12" t="str">
        <f t="shared" si="283"/>
        <v>14105144200001</v>
      </c>
      <c r="R4744" s="20" t="s">
        <v>4256</v>
      </c>
      <c r="U4744" s="12" t="s">
        <v>903</v>
      </c>
      <c r="W4744" s="12" t="s">
        <v>867</v>
      </c>
      <c r="AB4744" s="12" t="s">
        <v>100</v>
      </c>
      <c r="AD4744" s="12" t="s">
        <v>100</v>
      </c>
      <c r="BN4744" s="12">
        <v>1</v>
      </c>
    </row>
    <row r="4745" spans="1:66" ht="45" x14ac:dyDescent="0.25">
      <c r="A4745" s="12">
        <v>1</v>
      </c>
      <c r="B4745" s="11" t="str">
        <f t="shared" si="281"/>
        <v>Общий расчет. Анализ даты. Анализ даты. Символические звезды. Лунная добродетель. Нет</v>
      </c>
      <c r="C4745" s="11" t="str">
        <f>IFERROR(VLOOKUP(I4745,lvl_1[],2,FALSE),"Нет")</f>
        <v>Общий расчет</v>
      </c>
      <c r="D4745" s="11" t="str">
        <f>IFERROR(VLOOKUP(Rule!J4745,lvl_2[],2,FALSE),"Нет")</f>
        <v>Анализ даты</v>
      </c>
      <c r="E4745" s="11" t="str">
        <f>IFERROR(VLOOKUP(Rule!K4745,lvl_3[],2,FALSE),"Нет")</f>
        <v>Анализ даты</v>
      </c>
      <c r="F4745" s="11" t="str">
        <f>IFERROR(INDEX(lvl_4[],MATCH(L4745,lvl_4[ID],0),MATCH(TEXT(K4745,"##0"),lvl_4[#Headers],0)),"Нет")</f>
        <v>Символические звезды</v>
      </c>
      <c r="G4745" s="11" t="str">
        <f>IFERROR(INDEX(lvl_5[],MATCH(M4745,lvl_5[ID],0),MATCH(_xlfn.CONCAT(TEXT(K4745,"##0"),"_",TEXT(L4745,"##0")),lvl_5[#Headers],0)),"Нет")</f>
        <v>Лунная добродетель</v>
      </c>
      <c r="H4745" s="11" t="str">
        <f>IFERROR(INDEX(lvl_6[],MATCH(N4745,lvl_6[ID],0),MATCH(_xlfn.CONCAT(K4745,"_",L4745,"_",M4745),lvl_6[#Headers],0)),"Нет")</f>
        <v>Нет</v>
      </c>
      <c r="I4745" s="12">
        <v>1</v>
      </c>
      <c r="J4745" s="12">
        <v>4</v>
      </c>
      <c r="K4745" s="12">
        <v>1</v>
      </c>
      <c r="L4745" s="12">
        <v>5</v>
      </c>
      <c r="M4745" s="12">
        <v>14</v>
      </c>
      <c r="N4745" s="12">
        <v>421</v>
      </c>
      <c r="O4745" s="12">
        <f>COUNTIF($P$2:P4745,P4745)</f>
        <v>1</v>
      </c>
      <c r="P4745" s="12" t="str">
        <f t="shared" si="282"/>
        <v>1410514421</v>
      </c>
      <c r="Q4745" s="12" t="str">
        <f t="shared" si="283"/>
        <v>14105144210001</v>
      </c>
      <c r="R4745" s="20" t="s">
        <v>4257</v>
      </c>
      <c r="U4745" s="12" t="s">
        <v>899</v>
      </c>
      <c r="W4745" s="12" t="s">
        <v>868</v>
      </c>
      <c r="AB4745" s="12" t="s">
        <v>100</v>
      </c>
      <c r="AD4745" s="12" t="s">
        <v>100</v>
      </c>
      <c r="BN4745" s="12">
        <v>1</v>
      </c>
    </row>
    <row r="4746" spans="1:66" ht="45" x14ac:dyDescent="0.25">
      <c r="A4746" s="12">
        <v>1</v>
      </c>
      <c r="B4746" s="11" t="str">
        <f t="shared" si="281"/>
        <v>Общий расчет. Анализ даты. Анализ даты. Символические звезды. Небесная добродетель. Нет</v>
      </c>
      <c r="C4746" s="11" t="str">
        <f>IFERROR(VLOOKUP(I4746,lvl_1[],2,FALSE),"Нет")</f>
        <v>Общий расчет</v>
      </c>
      <c r="D4746" s="11" t="str">
        <f>IFERROR(VLOOKUP(Rule!J4746,lvl_2[],2,FALSE),"Нет")</f>
        <v>Анализ даты</v>
      </c>
      <c r="E4746" s="11" t="str">
        <f>IFERROR(VLOOKUP(Rule!K4746,lvl_3[],2,FALSE),"Нет")</f>
        <v>Анализ даты</v>
      </c>
      <c r="F4746" s="11" t="str">
        <f>IFERROR(INDEX(lvl_4[],MATCH(L4746,lvl_4[ID],0),MATCH(TEXT(K4746,"##0"),lvl_4[#Headers],0)),"Нет")</f>
        <v>Символические звезды</v>
      </c>
      <c r="G4746" s="11" t="str">
        <f>IFERROR(INDEX(lvl_5[],MATCH(M4746,lvl_5[ID],0),MATCH(_xlfn.CONCAT(TEXT(K4746,"##0"),"_",TEXT(L4746,"##0")),lvl_5[#Headers],0)),"Нет")</f>
        <v>Небесная добродетель</v>
      </c>
      <c r="H4746" s="11" t="str">
        <f>IFERROR(INDEX(lvl_6[],MATCH(N4746,lvl_6[ID],0),MATCH(_xlfn.CONCAT(K4746,"_",L4746,"_",M4746),lvl_6[#Headers],0)),"Нет")</f>
        <v>Нет</v>
      </c>
      <c r="I4746" s="12">
        <v>1</v>
      </c>
      <c r="J4746" s="12">
        <v>4</v>
      </c>
      <c r="K4746" s="12">
        <v>1</v>
      </c>
      <c r="L4746" s="12">
        <v>5</v>
      </c>
      <c r="M4746" s="12">
        <v>32</v>
      </c>
      <c r="N4746" s="12">
        <v>422</v>
      </c>
      <c r="O4746" s="12">
        <f>COUNTIF($P$2:P4746,P4746)</f>
        <v>1</v>
      </c>
      <c r="P4746" s="12" t="str">
        <f t="shared" si="282"/>
        <v>1410532422</v>
      </c>
      <c r="Q4746" s="12" t="str">
        <f t="shared" si="283"/>
        <v>14105324220001</v>
      </c>
      <c r="R4746" s="20" t="s">
        <v>4258</v>
      </c>
      <c r="U4746" s="12" t="s">
        <v>914</v>
      </c>
      <c r="W4746" s="12" t="s">
        <v>861</v>
      </c>
      <c r="AB4746" s="12" t="s">
        <v>100</v>
      </c>
      <c r="AD4746" s="12" t="s">
        <v>100</v>
      </c>
      <c r="BN4746" s="12">
        <v>1</v>
      </c>
    </row>
    <row r="4747" spans="1:66" ht="45" x14ac:dyDescent="0.25">
      <c r="A4747" s="12">
        <v>1</v>
      </c>
      <c r="B4747" s="11" t="str">
        <f t="shared" si="281"/>
        <v>Общий расчет. Анализ даты. Анализ даты. Символические звезды. Небесная добродетель. Нет</v>
      </c>
      <c r="C4747" s="11" t="str">
        <f>IFERROR(VLOOKUP(I4747,lvl_1[],2,FALSE),"Нет")</f>
        <v>Общий расчет</v>
      </c>
      <c r="D4747" s="11" t="str">
        <f>IFERROR(VLOOKUP(Rule!J4747,lvl_2[],2,FALSE),"Нет")</f>
        <v>Анализ даты</v>
      </c>
      <c r="E4747" s="11" t="str">
        <f>IFERROR(VLOOKUP(Rule!K4747,lvl_3[],2,FALSE),"Нет")</f>
        <v>Анализ даты</v>
      </c>
      <c r="F4747" s="11" t="str">
        <f>IFERROR(INDEX(lvl_4[],MATCH(L4747,lvl_4[ID],0),MATCH(TEXT(K4747,"##0"),lvl_4[#Headers],0)),"Нет")</f>
        <v>Символические звезды</v>
      </c>
      <c r="G4747" s="11" t="str">
        <f>IFERROR(INDEX(lvl_5[],MATCH(M4747,lvl_5[ID],0),MATCH(_xlfn.CONCAT(TEXT(K4747,"##0"),"_",TEXT(L4747,"##0")),lvl_5[#Headers],0)),"Нет")</f>
        <v>Небесная добродетель</v>
      </c>
      <c r="H4747" s="11" t="str">
        <f>IFERROR(INDEX(lvl_6[],MATCH(N4747,lvl_6[ID],0),MATCH(_xlfn.CONCAT(K4747,"_",L4747,"_",M4747),lvl_6[#Headers],0)),"Нет")</f>
        <v>Нет</v>
      </c>
      <c r="I4747" s="12">
        <v>1</v>
      </c>
      <c r="J4747" s="12">
        <v>4</v>
      </c>
      <c r="K4747" s="12">
        <v>1</v>
      </c>
      <c r="L4747" s="12">
        <v>5</v>
      </c>
      <c r="M4747" s="12">
        <v>32</v>
      </c>
      <c r="N4747" s="12">
        <v>423</v>
      </c>
      <c r="O4747" s="12">
        <f>COUNTIF($P$2:P4747,P4747)</f>
        <v>1</v>
      </c>
      <c r="P4747" s="12" t="str">
        <f t="shared" si="282"/>
        <v>1410532423</v>
      </c>
      <c r="Q4747" s="12" t="str">
        <f t="shared" si="283"/>
        <v>14105324230001</v>
      </c>
      <c r="R4747" s="20" t="s">
        <v>4259</v>
      </c>
      <c r="U4747" s="12" t="s">
        <v>912</v>
      </c>
      <c r="W4747" s="12" t="s">
        <v>862</v>
      </c>
      <c r="AB4747" s="12" t="s">
        <v>100</v>
      </c>
      <c r="AD4747" s="12" t="s">
        <v>100</v>
      </c>
      <c r="BN4747" s="12">
        <v>1</v>
      </c>
    </row>
    <row r="4748" spans="1:66" ht="45" x14ac:dyDescent="0.25">
      <c r="A4748" s="12">
        <v>1</v>
      </c>
      <c r="B4748" s="11" t="str">
        <f t="shared" si="281"/>
        <v>Общий расчет. Анализ даты. Анализ даты. Символические звезды. Небесная добродетель. Нет</v>
      </c>
      <c r="C4748" s="11" t="str">
        <f>IFERROR(VLOOKUP(I4748,lvl_1[],2,FALSE),"Нет")</f>
        <v>Общий расчет</v>
      </c>
      <c r="D4748" s="11" t="str">
        <f>IFERROR(VLOOKUP(Rule!J4748,lvl_2[],2,FALSE),"Нет")</f>
        <v>Анализ даты</v>
      </c>
      <c r="E4748" s="11" t="str">
        <f>IFERROR(VLOOKUP(Rule!K4748,lvl_3[],2,FALSE),"Нет")</f>
        <v>Анализ даты</v>
      </c>
      <c r="F4748" s="11" t="str">
        <f>IFERROR(INDEX(lvl_4[],MATCH(L4748,lvl_4[ID],0),MATCH(TEXT(K4748,"##0"),lvl_4[#Headers],0)),"Нет")</f>
        <v>Символические звезды</v>
      </c>
      <c r="G4748" s="11" t="str">
        <f>IFERROR(INDEX(lvl_5[],MATCH(M4748,lvl_5[ID],0),MATCH(_xlfn.CONCAT(TEXT(K4748,"##0"),"_",TEXT(L4748,"##0")),lvl_5[#Headers],0)),"Нет")</f>
        <v>Небесная добродетель</v>
      </c>
      <c r="H4748" s="11" t="str">
        <f>IFERROR(INDEX(lvl_6[],MATCH(N4748,lvl_6[ID],0),MATCH(_xlfn.CONCAT(K4748,"_",L4748,"_",M4748),lvl_6[#Headers],0)),"Нет")</f>
        <v>Нет</v>
      </c>
      <c r="I4748" s="12">
        <v>1</v>
      </c>
      <c r="J4748" s="12">
        <v>4</v>
      </c>
      <c r="K4748" s="12">
        <v>1</v>
      </c>
      <c r="L4748" s="12">
        <v>5</v>
      </c>
      <c r="M4748" s="12">
        <v>32</v>
      </c>
      <c r="N4748" s="12">
        <v>424</v>
      </c>
      <c r="O4748" s="12">
        <f>COUNTIF($P$2:P4748,P4748)</f>
        <v>1</v>
      </c>
      <c r="P4748" s="12" t="str">
        <f t="shared" si="282"/>
        <v>1410532424</v>
      </c>
      <c r="Q4748" s="12" t="str">
        <f t="shared" si="283"/>
        <v>14105324240001</v>
      </c>
      <c r="R4748" s="20" t="s">
        <v>4260</v>
      </c>
      <c r="U4748" s="12" t="s">
        <v>899</v>
      </c>
      <c r="W4748" s="12" t="s">
        <v>864</v>
      </c>
      <c r="AB4748" s="12" t="s">
        <v>100</v>
      </c>
      <c r="AD4748" s="12" t="s">
        <v>100</v>
      </c>
      <c r="BN4748" s="12">
        <v>1</v>
      </c>
    </row>
    <row r="4749" spans="1:66" ht="45" x14ac:dyDescent="0.25">
      <c r="A4749" s="12">
        <v>1</v>
      </c>
      <c r="B4749" s="11" t="str">
        <f t="shared" si="281"/>
        <v>Общий расчет. Анализ даты. Анализ даты. Символические звезды. Небесная добродетель. Нет</v>
      </c>
      <c r="C4749" s="11" t="str">
        <f>IFERROR(VLOOKUP(I4749,lvl_1[],2,FALSE),"Нет")</f>
        <v>Общий расчет</v>
      </c>
      <c r="D4749" s="11" t="str">
        <f>IFERROR(VLOOKUP(Rule!J4749,lvl_2[],2,FALSE),"Нет")</f>
        <v>Анализ даты</v>
      </c>
      <c r="E4749" s="11" t="str">
        <f>IFERROR(VLOOKUP(Rule!K4749,lvl_3[],2,FALSE),"Нет")</f>
        <v>Анализ даты</v>
      </c>
      <c r="F4749" s="11" t="str">
        <f>IFERROR(INDEX(lvl_4[],MATCH(L4749,lvl_4[ID],0),MATCH(TEXT(K4749,"##0"),lvl_4[#Headers],0)),"Нет")</f>
        <v>Символические звезды</v>
      </c>
      <c r="G4749" s="11" t="str">
        <f>IFERROR(INDEX(lvl_5[],MATCH(M4749,lvl_5[ID],0),MATCH(_xlfn.CONCAT(TEXT(K4749,"##0"),"_",TEXT(L4749,"##0")),lvl_5[#Headers],0)),"Нет")</f>
        <v>Небесная добродетель</v>
      </c>
      <c r="H4749" s="11" t="str">
        <f>IFERROR(INDEX(lvl_6[],MATCH(N4749,lvl_6[ID],0),MATCH(_xlfn.CONCAT(K4749,"_",L4749,"_",M4749),lvl_6[#Headers],0)),"Нет")</f>
        <v>Нет</v>
      </c>
      <c r="I4749" s="12">
        <v>1</v>
      </c>
      <c r="J4749" s="12">
        <v>4</v>
      </c>
      <c r="K4749" s="12">
        <v>1</v>
      </c>
      <c r="L4749" s="12">
        <v>5</v>
      </c>
      <c r="M4749" s="12">
        <v>32</v>
      </c>
      <c r="N4749" s="12">
        <v>425</v>
      </c>
      <c r="O4749" s="12">
        <f>COUNTIF($P$2:P4749,P4749)</f>
        <v>1</v>
      </c>
      <c r="P4749" s="12" t="str">
        <f t="shared" si="282"/>
        <v>1410532425</v>
      </c>
      <c r="Q4749" s="12" t="str">
        <f t="shared" si="283"/>
        <v>14105324250001</v>
      </c>
      <c r="R4749" s="20" t="s">
        <v>4261</v>
      </c>
      <c r="U4749" s="12" t="s">
        <v>916</v>
      </c>
      <c r="W4749" s="12" t="s">
        <v>865</v>
      </c>
      <c r="AB4749" s="12" t="s">
        <v>100</v>
      </c>
      <c r="AD4749" s="12" t="s">
        <v>100</v>
      </c>
      <c r="BN4749" s="12">
        <v>1</v>
      </c>
    </row>
    <row r="4750" spans="1:66" ht="45" x14ac:dyDescent="0.25">
      <c r="A4750" s="12">
        <v>1</v>
      </c>
      <c r="B4750" s="11" t="str">
        <f t="shared" si="281"/>
        <v>Общий расчет. Анализ даты. Анализ даты. Символические звезды. Небесная добродетель. Нет</v>
      </c>
      <c r="C4750" s="11" t="str">
        <f>IFERROR(VLOOKUP(I4750,lvl_1[],2,FALSE),"Нет")</f>
        <v>Общий расчет</v>
      </c>
      <c r="D4750" s="11" t="str">
        <f>IFERROR(VLOOKUP(Rule!J4750,lvl_2[],2,FALSE),"Нет")</f>
        <v>Анализ даты</v>
      </c>
      <c r="E4750" s="11" t="str">
        <f>IFERROR(VLOOKUP(Rule!K4750,lvl_3[],2,FALSE),"Нет")</f>
        <v>Анализ даты</v>
      </c>
      <c r="F4750" s="11" t="str">
        <f>IFERROR(INDEX(lvl_4[],MATCH(L4750,lvl_4[ID],0),MATCH(TEXT(K4750,"##0"),lvl_4[#Headers],0)),"Нет")</f>
        <v>Символические звезды</v>
      </c>
      <c r="G4750" s="11" t="str">
        <f>IFERROR(INDEX(lvl_5[],MATCH(M4750,lvl_5[ID],0),MATCH(_xlfn.CONCAT(TEXT(K4750,"##0"),"_",TEXT(L4750,"##0")),lvl_5[#Headers],0)),"Нет")</f>
        <v>Небесная добродетель</v>
      </c>
      <c r="H4750" s="11" t="str">
        <f>IFERROR(INDEX(lvl_6[],MATCH(N4750,lvl_6[ID],0),MATCH(_xlfn.CONCAT(K4750,"_",L4750,"_",M4750),lvl_6[#Headers],0)),"Нет")</f>
        <v>Нет</v>
      </c>
      <c r="I4750" s="12">
        <v>1</v>
      </c>
      <c r="J4750" s="12">
        <v>4</v>
      </c>
      <c r="K4750" s="12">
        <v>1</v>
      </c>
      <c r="L4750" s="12">
        <v>5</v>
      </c>
      <c r="M4750" s="12">
        <v>32</v>
      </c>
      <c r="N4750" s="12">
        <v>426</v>
      </c>
      <c r="O4750" s="12">
        <f>COUNTIF($P$2:P4750,P4750)</f>
        <v>1</v>
      </c>
      <c r="P4750" s="12" t="str">
        <f t="shared" si="282"/>
        <v>1410532426</v>
      </c>
      <c r="Q4750" s="12" t="str">
        <f t="shared" si="283"/>
        <v>14105324260001</v>
      </c>
      <c r="R4750" s="20" t="s">
        <v>4262</v>
      </c>
      <c r="U4750" s="12" t="s">
        <v>903</v>
      </c>
      <c r="W4750" s="12" t="s">
        <v>867</v>
      </c>
      <c r="AB4750" s="12" t="s">
        <v>100</v>
      </c>
      <c r="AD4750" s="12" t="s">
        <v>100</v>
      </c>
      <c r="BN4750" s="12">
        <v>1</v>
      </c>
    </row>
    <row r="4751" spans="1:66" ht="45" x14ac:dyDescent="0.25">
      <c r="A4751" s="12">
        <v>1</v>
      </c>
      <c r="B4751" s="11" t="str">
        <f t="shared" si="281"/>
        <v>Общий расчет. Анализ даты. Анализ даты. Символические звезды. Небесная добродетель. Нет</v>
      </c>
      <c r="C4751" s="11" t="str">
        <f>IFERROR(VLOOKUP(I4751,lvl_1[],2,FALSE),"Нет")</f>
        <v>Общий расчет</v>
      </c>
      <c r="D4751" s="11" t="str">
        <f>IFERROR(VLOOKUP(Rule!J4751,lvl_2[],2,FALSE),"Нет")</f>
        <v>Анализ даты</v>
      </c>
      <c r="E4751" s="11" t="str">
        <f>IFERROR(VLOOKUP(Rule!K4751,lvl_3[],2,FALSE),"Нет")</f>
        <v>Анализ даты</v>
      </c>
      <c r="F4751" s="11" t="str">
        <f>IFERROR(INDEX(lvl_4[],MATCH(L4751,lvl_4[ID],0),MATCH(TEXT(K4751,"##0"),lvl_4[#Headers],0)),"Нет")</f>
        <v>Символические звезды</v>
      </c>
      <c r="G4751" s="11" t="str">
        <f>IFERROR(INDEX(lvl_5[],MATCH(M4751,lvl_5[ID],0),MATCH(_xlfn.CONCAT(TEXT(K4751,"##0"),"_",TEXT(L4751,"##0")),lvl_5[#Headers],0)),"Нет")</f>
        <v>Небесная добродетель</v>
      </c>
      <c r="H4751" s="11" t="str">
        <f>IFERROR(INDEX(lvl_6[],MATCH(N4751,lvl_6[ID],0),MATCH(_xlfn.CONCAT(K4751,"_",L4751,"_",M4751),lvl_6[#Headers],0)),"Нет")</f>
        <v>Нет</v>
      </c>
      <c r="I4751" s="12">
        <v>1</v>
      </c>
      <c r="J4751" s="12">
        <v>4</v>
      </c>
      <c r="K4751" s="12">
        <v>1</v>
      </c>
      <c r="L4751" s="12">
        <v>5</v>
      </c>
      <c r="M4751" s="12">
        <v>32</v>
      </c>
      <c r="N4751" s="12">
        <v>427</v>
      </c>
      <c r="O4751" s="12">
        <f>COUNTIF($P$2:P4751,P4751)</f>
        <v>1</v>
      </c>
      <c r="P4751" s="12" t="str">
        <f t="shared" si="282"/>
        <v>1410532427</v>
      </c>
      <c r="Q4751" s="12" t="str">
        <f t="shared" si="283"/>
        <v>14105324270001</v>
      </c>
      <c r="R4751" s="20" t="s">
        <v>4263</v>
      </c>
      <c r="U4751" s="12" t="s">
        <v>901</v>
      </c>
      <c r="W4751" s="12" t="s">
        <v>868</v>
      </c>
      <c r="AB4751" s="12" t="s">
        <v>100</v>
      </c>
      <c r="AD4751" s="12" t="s">
        <v>100</v>
      </c>
      <c r="BN4751" s="12">
        <v>1</v>
      </c>
    </row>
    <row r="4752" spans="1:66" ht="45" x14ac:dyDescent="0.25">
      <c r="A4752" s="12">
        <v>1</v>
      </c>
      <c r="B4752" s="11" t="str">
        <f t="shared" si="281"/>
        <v>Общий расчет. Анализ даты. Анализ даты. Символические звезды. Небесная добродетель. Нет</v>
      </c>
      <c r="C4752" s="11" t="str">
        <f>IFERROR(VLOOKUP(I4752,lvl_1[],2,FALSE),"Нет")</f>
        <v>Общий расчет</v>
      </c>
      <c r="D4752" s="11" t="str">
        <f>IFERROR(VLOOKUP(Rule!J4752,lvl_2[],2,FALSE),"Нет")</f>
        <v>Анализ даты</v>
      </c>
      <c r="E4752" s="11" t="str">
        <f>IFERROR(VLOOKUP(Rule!K4752,lvl_3[],2,FALSE),"Нет")</f>
        <v>Анализ даты</v>
      </c>
      <c r="F4752" s="11" t="str">
        <f>IFERROR(INDEX(lvl_4[],MATCH(L4752,lvl_4[ID],0),MATCH(TEXT(K4752,"##0"),lvl_4[#Headers],0)),"Нет")</f>
        <v>Символические звезды</v>
      </c>
      <c r="G4752" s="11" t="str">
        <f>IFERROR(INDEX(lvl_5[],MATCH(M4752,lvl_5[ID],0),MATCH(_xlfn.CONCAT(TEXT(K4752,"##0"),"_",TEXT(L4752,"##0")),lvl_5[#Headers],0)),"Нет")</f>
        <v>Небесная добродетель</v>
      </c>
      <c r="H4752" s="11" t="str">
        <f>IFERROR(INDEX(lvl_6[],MATCH(N4752,lvl_6[ID],0),MATCH(_xlfn.CONCAT(K4752,"_",L4752,"_",M4752),lvl_6[#Headers],0)),"Нет")</f>
        <v>Нет</v>
      </c>
      <c r="I4752" s="12">
        <v>1</v>
      </c>
      <c r="J4752" s="12">
        <v>4</v>
      </c>
      <c r="K4752" s="12">
        <v>1</v>
      </c>
      <c r="L4752" s="12">
        <v>5</v>
      </c>
      <c r="M4752" s="12">
        <v>32</v>
      </c>
      <c r="N4752" s="12">
        <v>428</v>
      </c>
      <c r="O4752" s="12">
        <f>COUNTIF($P$2:P4752,P4752)</f>
        <v>1</v>
      </c>
      <c r="P4752" s="12" t="str">
        <f t="shared" si="282"/>
        <v>1410532428</v>
      </c>
      <c r="Q4752" s="12" t="str">
        <f t="shared" si="283"/>
        <v>14105324280001</v>
      </c>
      <c r="R4752" s="20" t="s">
        <v>4264</v>
      </c>
      <c r="U4752" s="12" t="s">
        <v>910</v>
      </c>
      <c r="W4752" s="12" t="s">
        <v>870</v>
      </c>
      <c r="AB4752" s="12" t="s">
        <v>100</v>
      </c>
      <c r="AD4752" s="12" t="s">
        <v>100</v>
      </c>
      <c r="BN4752" s="12">
        <v>1</v>
      </c>
    </row>
    <row r="4753" spans="1:66" ht="45" x14ac:dyDescent="0.25">
      <c r="A4753" s="12">
        <v>1</v>
      </c>
      <c r="B4753" s="11" t="str">
        <f t="shared" si="281"/>
        <v>Общий расчет. Анализ даты. Анализ даты. Символические звезды. Месячная добродетель. Нет</v>
      </c>
      <c r="C4753" s="11" t="str">
        <f>IFERROR(VLOOKUP(I4753,lvl_1[],2,FALSE),"Нет")</f>
        <v>Общий расчет</v>
      </c>
      <c r="D4753" s="11" t="str">
        <f>IFERROR(VLOOKUP(Rule!J4753,lvl_2[],2,FALSE),"Нет")</f>
        <v>Анализ даты</v>
      </c>
      <c r="E4753" s="11" t="str">
        <f>IFERROR(VLOOKUP(Rule!K4753,lvl_3[],2,FALSE),"Нет")</f>
        <v>Анализ даты</v>
      </c>
      <c r="F4753" s="11" t="str">
        <f>IFERROR(INDEX(lvl_4[],MATCH(L4753,lvl_4[ID],0),MATCH(TEXT(K4753,"##0"),lvl_4[#Headers],0)),"Нет")</f>
        <v>Символические звезды</v>
      </c>
      <c r="G4753" s="11" t="str">
        <f>IFERROR(INDEX(lvl_5[],MATCH(M4753,lvl_5[ID],0),MATCH(_xlfn.CONCAT(TEXT(K4753,"##0"),"_",TEXT(L4753,"##0")),lvl_5[#Headers],0)),"Нет")</f>
        <v>Месячная добродетель</v>
      </c>
      <c r="H4753" s="11" t="str">
        <f>IFERROR(INDEX(lvl_6[],MATCH(N4753,lvl_6[ID],0),MATCH(_xlfn.CONCAT(K4753,"_",L4753,"_",M4753),lvl_6[#Headers],0)),"Нет")</f>
        <v>Нет</v>
      </c>
      <c r="I4753" s="12">
        <v>1</v>
      </c>
      <c r="J4753" s="12">
        <v>4</v>
      </c>
      <c r="K4753" s="12">
        <v>1</v>
      </c>
      <c r="L4753" s="12">
        <v>5</v>
      </c>
      <c r="M4753" s="12">
        <v>33</v>
      </c>
      <c r="N4753" s="12">
        <v>429</v>
      </c>
      <c r="O4753" s="12">
        <f>COUNTIF($P$2:P4753,P4753)</f>
        <v>1</v>
      </c>
      <c r="P4753" s="12" t="str">
        <f t="shared" si="282"/>
        <v>1410533429</v>
      </c>
      <c r="Q4753" s="12" t="str">
        <f t="shared" si="283"/>
        <v>14105334290001</v>
      </c>
      <c r="R4753" s="20" t="s">
        <v>4265</v>
      </c>
      <c r="U4753" s="12" t="s">
        <v>903</v>
      </c>
      <c r="W4753" s="12" t="s">
        <v>859</v>
      </c>
      <c r="AB4753" s="12" t="s">
        <v>100</v>
      </c>
      <c r="AD4753" s="12" t="s">
        <v>100</v>
      </c>
      <c r="BN4753" s="12">
        <v>1</v>
      </c>
    </row>
    <row r="4754" spans="1:66" ht="45" x14ac:dyDescent="0.25">
      <c r="A4754" s="12">
        <v>1</v>
      </c>
      <c r="B4754" s="11" t="str">
        <f t="shared" si="281"/>
        <v>Общий расчет. Анализ даты. Анализ даты. Символические звезды. Месячная добродетель. Нет</v>
      </c>
      <c r="C4754" s="11" t="str">
        <f>IFERROR(VLOOKUP(I4754,lvl_1[],2,FALSE),"Нет")</f>
        <v>Общий расчет</v>
      </c>
      <c r="D4754" s="11" t="str">
        <f>IFERROR(VLOOKUP(Rule!J4754,lvl_2[],2,FALSE),"Нет")</f>
        <v>Анализ даты</v>
      </c>
      <c r="E4754" s="11" t="str">
        <f>IFERROR(VLOOKUP(Rule!K4754,lvl_3[],2,FALSE),"Нет")</f>
        <v>Анализ даты</v>
      </c>
      <c r="F4754" s="11" t="str">
        <f>IFERROR(INDEX(lvl_4[],MATCH(L4754,lvl_4[ID],0),MATCH(TEXT(K4754,"##0"),lvl_4[#Headers],0)),"Нет")</f>
        <v>Символические звезды</v>
      </c>
      <c r="G4754" s="11" t="str">
        <f>IFERROR(INDEX(lvl_5[],MATCH(M4754,lvl_5[ID],0),MATCH(_xlfn.CONCAT(TEXT(K4754,"##0"),"_",TEXT(L4754,"##0")),lvl_5[#Headers],0)),"Нет")</f>
        <v>Месячная добродетель</v>
      </c>
      <c r="H4754" s="11" t="str">
        <f>IFERROR(INDEX(lvl_6[],MATCH(N4754,lvl_6[ID],0),MATCH(_xlfn.CONCAT(K4754,"_",L4754,"_",M4754),lvl_6[#Headers],0)),"Нет")</f>
        <v>Нет</v>
      </c>
      <c r="I4754" s="12">
        <v>1</v>
      </c>
      <c r="J4754" s="12">
        <v>4</v>
      </c>
      <c r="K4754" s="12">
        <v>1</v>
      </c>
      <c r="L4754" s="12">
        <v>5</v>
      </c>
      <c r="M4754" s="12">
        <v>33</v>
      </c>
      <c r="N4754" s="12">
        <v>430</v>
      </c>
      <c r="O4754" s="12">
        <f>COUNTIF($P$2:P4754,P4754)</f>
        <v>1</v>
      </c>
      <c r="P4754" s="12" t="str">
        <f t="shared" si="282"/>
        <v>1410533430</v>
      </c>
      <c r="Q4754" s="12" t="str">
        <f t="shared" si="283"/>
        <v>14105334300001</v>
      </c>
      <c r="R4754" s="20" t="s">
        <v>4266</v>
      </c>
      <c r="U4754" s="12" t="s">
        <v>899</v>
      </c>
      <c r="W4754" s="12" t="s">
        <v>860</v>
      </c>
      <c r="AB4754" s="12" t="s">
        <v>100</v>
      </c>
      <c r="AD4754" s="12" t="s">
        <v>100</v>
      </c>
      <c r="BN4754" s="12">
        <v>1</v>
      </c>
    </row>
    <row r="4755" spans="1:66" ht="45" x14ac:dyDescent="0.25">
      <c r="A4755" s="12">
        <v>1</v>
      </c>
      <c r="B4755" s="11" t="str">
        <f t="shared" si="281"/>
        <v>Общий расчет. Анализ даты. Анализ даты. Символические звезды. Месячная добродетель. Нет</v>
      </c>
      <c r="C4755" s="11" t="str">
        <f>IFERROR(VLOOKUP(I4755,lvl_1[],2,FALSE),"Нет")</f>
        <v>Общий расчет</v>
      </c>
      <c r="D4755" s="11" t="str">
        <f>IFERROR(VLOOKUP(Rule!J4755,lvl_2[],2,FALSE),"Нет")</f>
        <v>Анализ даты</v>
      </c>
      <c r="E4755" s="11" t="str">
        <f>IFERROR(VLOOKUP(Rule!K4755,lvl_3[],2,FALSE),"Нет")</f>
        <v>Анализ даты</v>
      </c>
      <c r="F4755" s="11" t="str">
        <f>IFERROR(INDEX(lvl_4[],MATCH(L4755,lvl_4[ID],0),MATCH(TEXT(K4755,"##0"),lvl_4[#Headers],0)),"Нет")</f>
        <v>Символические звезды</v>
      </c>
      <c r="G4755" s="11" t="str">
        <f>IFERROR(INDEX(lvl_5[],MATCH(M4755,lvl_5[ID],0),MATCH(_xlfn.CONCAT(TEXT(K4755,"##0"),"_",TEXT(L4755,"##0")),lvl_5[#Headers],0)),"Нет")</f>
        <v>Месячная добродетель</v>
      </c>
      <c r="H4755" s="11" t="str">
        <f>IFERROR(INDEX(lvl_6[],MATCH(N4755,lvl_6[ID],0),MATCH(_xlfn.CONCAT(K4755,"_",L4755,"_",M4755),lvl_6[#Headers],0)),"Нет")</f>
        <v>Нет</v>
      </c>
      <c r="I4755" s="12">
        <v>1</v>
      </c>
      <c r="J4755" s="12">
        <v>4</v>
      </c>
      <c r="K4755" s="12">
        <v>1</v>
      </c>
      <c r="L4755" s="12">
        <v>5</v>
      </c>
      <c r="M4755" s="12">
        <v>33</v>
      </c>
      <c r="N4755" s="12">
        <v>431</v>
      </c>
      <c r="O4755" s="12">
        <f>COUNTIF($P$2:P4755,P4755)</f>
        <v>1</v>
      </c>
      <c r="P4755" s="12" t="str">
        <f t="shared" si="282"/>
        <v>1410533431</v>
      </c>
      <c r="Q4755" s="12" t="str">
        <f t="shared" si="283"/>
        <v>14105334310001</v>
      </c>
      <c r="R4755" s="20" t="s">
        <v>4267</v>
      </c>
      <c r="U4755" s="12" t="s">
        <v>914</v>
      </c>
      <c r="W4755" s="12" t="s">
        <v>861</v>
      </c>
      <c r="AB4755" s="12" t="s">
        <v>100</v>
      </c>
      <c r="AD4755" s="12" t="s">
        <v>100</v>
      </c>
      <c r="BN4755" s="12">
        <v>1</v>
      </c>
    </row>
    <row r="4756" spans="1:66" ht="45" x14ac:dyDescent="0.25">
      <c r="A4756" s="12">
        <v>1</v>
      </c>
      <c r="B4756" s="11" t="str">
        <f t="shared" si="281"/>
        <v>Общий расчет. Анализ даты. Анализ даты. Символические звезды. Месячная добродетель. Нет</v>
      </c>
      <c r="C4756" s="11" t="str">
        <f>IFERROR(VLOOKUP(I4756,lvl_1[],2,FALSE),"Нет")</f>
        <v>Общий расчет</v>
      </c>
      <c r="D4756" s="11" t="str">
        <f>IFERROR(VLOOKUP(Rule!J4756,lvl_2[],2,FALSE),"Нет")</f>
        <v>Анализ даты</v>
      </c>
      <c r="E4756" s="11" t="str">
        <f>IFERROR(VLOOKUP(Rule!K4756,lvl_3[],2,FALSE),"Нет")</f>
        <v>Анализ даты</v>
      </c>
      <c r="F4756" s="11" t="str">
        <f>IFERROR(INDEX(lvl_4[],MATCH(L4756,lvl_4[ID],0),MATCH(TEXT(K4756,"##0"),lvl_4[#Headers],0)),"Нет")</f>
        <v>Символические звезды</v>
      </c>
      <c r="G4756" s="11" t="str">
        <f>IFERROR(INDEX(lvl_5[],MATCH(M4756,lvl_5[ID],0),MATCH(_xlfn.CONCAT(TEXT(K4756,"##0"),"_",TEXT(L4756,"##0")),lvl_5[#Headers],0)),"Нет")</f>
        <v>Месячная добродетель</v>
      </c>
      <c r="H4756" s="11" t="str">
        <f>IFERROR(INDEX(lvl_6[],MATCH(N4756,lvl_6[ID],0),MATCH(_xlfn.CONCAT(K4756,"_",L4756,"_",M4756),lvl_6[#Headers],0)),"Нет")</f>
        <v>Нет</v>
      </c>
      <c r="I4756" s="12">
        <v>1</v>
      </c>
      <c r="J4756" s="12">
        <v>4</v>
      </c>
      <c r="K4756" s="12">
        <v>1</v>
      </c>
      <c r="L4756" s="12">
        <v>5</v>
      </c>
      <c r="M4756" s="12">
        <v>33</v>
      </c>
      <c r="N4756" s="12">
        <v>432</v>
      </c>
      <c r="O4756" s="12">
        <f>COUNTIF($P$2:P4756,P4756)</f>
        <v>1</v>
      </c>
      <c r="P4756" s="12" t="str">
        <f t="shared" si="282"/>
        <v>1410533432</v>
      </c>
      <c r="Q4756" s="12" t="str">
        <f t="shared" si="283"/>
        <v>14105334320001</v>
      </c>
      <c r="R4756" s="20" t="s">
        <v>4268</v>
      </c>
      <c r="U4756" s="12" t="s">
        <v>910</v>
      </c>
      <c r="W4756" s="12" t="s">
        <v>862</v>
      </c>
      <c r="AB4756" s="12" t="s">
        <v>100</v>
      </c>
      <c r="AD4756" s="12" t="s">
        <v>100</v>
      </c>
      <c r="BN4756" s="12">
        <v>1</v>
      </c>
    </row>
    <row r="4757" spans="1:66" ht="45" x14ac:dyDescent="0.25">
      <c r="A4757" s="12">
        <v>1</v>
      </c>
      <c r="B4757" s="11" t="str">
        <f t="shared" si="281"/>
        <v>Общий расчет. Анализ даты. Анализ даты. Символические звезды. Месячная добродетель. Нет</v>
      </c>
      <c r="C4757" s="11" t="str">
        <f>IFERROR(VLOOKUP(I4757,lvl_1[],2,FALSE),"Нет")</f>
        <v>Общий расчет</v>
      </c>
      <c r="D4757" s="11" t="str">
        <f>IFERROR(VLOOKUP(Rule!J4757,lvl_2[],2,FALSE),"Нет")</f>
        <v>Анализ даты</v>
      </c>
      <c r="E4757" s="11" t="str">
        <f>IFERROR(VLOOKUP(Rule!K4757,lvl_3[],2,FALSE),"Нет")</f>
        <v>Анализ даты</v>
      </c>
      <c r="F4757" s="11" t="str">
        <f>IFERROR(INDEX(lvl_4[],MATCH(L4757,lvl_4[ID],0),MATCH(TEXT(K4757,"##0"),lvl_4[#Headers],0)),"Нет")</f>
        <v>Символические звезды</v>
      </c>
      <c r="G4757" s="11" t="str">
        <f>IFERROR(INDEX(lvl_5[],MATCH(M4757,lvl_5[ID],0),MATCH(_xlfn.CONCAT(TEXT(K4757,"##0"),"_",TEXT(L4757,"##0")),lvl_5[#Headers],0)),"Нет")</f>
        <v>Месячная добродетель</v>
      </c>
      <c r="H4757" s="11" t="str">
        <f>IFERROR(INDEX(lvl_6[],MATCH(N4757,lvl_6[ID],0),MATCH(_xlfn.CONCAT(K4757,"_",L4757,"_",M4757),lvl_6[#Headers],0)),"Нет")</f>
        <v>Нет</v>
      </c>
      <c r="I4757" s="12">
        <v>1</v>
      </c>
      <c r="J4757" s="12">
        <v>4</v>
      </c>
      <c r="K4757" s="12">
        <v>1</v>
      </c>
      <c r="L4757" s="12">
        <v>5</v>
      </c>
      <c r="M4757" s="12">
        <v>33</v>
      </c>
      <c r="N4757" s="12">
        <v>433</v>
      </c>
      <c r="O4757" s="12">
        <f>COUNTIF($P$2:P4757,P4757)</f>
        <v>1</v>
      </c>
      <c r="P4757" s="12" t="str">
        <f t="shared" si="282"/>
        <v>1410533433</v>
      </c>
      <c r="Q4757" s="12" t="str">
        <f t="shared" si="283"/>
        <v>14105334330001</v>
      </c>
      <c r="R4757" s="20" t="s">
        <v>4269</v>
      </c>
      <c r="U4757" s="12" t="s">
        <v>903</v>
      </c>
      <c r="W4757" s="12" t="s">
        <v>863</v>
      </c>
      <c r="AB4757" s="12" t="s">
        <v>100</v>
      </c>
      <c r="AD4757" s="12" t="s">
        <v>100</v>
      </c>
      <c r="BN4757" s="12">
        <v>1</v>
      </c>
    </row>
    <row r="4758" spans="1:66" ht="45" x14ac:dyDescent="0.25">
      <c r="A4758" s="12">
        <v>1</v>
      </c>
      <c r="B4758" s="11" t="str">
        <f t="shared" si="281"/>
        <v>Общий расчет. Анализ даты. Анализ даты. Символические звезды. Месячная добродетель. Нет</v>
      </c>
      <c r="C4758" s="11" t="str">
        <f>IFERROR(VLOOKUP(I4758,lvl_1[],2,FALSE),"Нет")</f>
        <v>Общий расчет</v>
      </c>
      <c r="D4758" s="11" t="str">
        <f>IFERROR(VLOOKUP(Rule!J4758,lvl_2[],2,FALSE),"Нет")</f>
        <v>Анализ даты</v>
      </c>
      <c r="E4758" s="11" t="str">
        <f>IFERROR(VLOOKUP(Rule!K4758,lvl_3[],2,FALSE),"Нет")</f>
        <v>Анализ даты</v>
      </c>
      <c r="F4758" s="11" t="str">
        <f>IFERROR(INDEX(lvl_4[],MATCH(L4758,lvl_4[ID],0),MATCH(TEXT(K4758,"##0"),lvl_4[#Headers],0)),"Нет")</f>
        <v>Символические звезды</v>
      </c>
      <c r="G4758" s="11" t="str">
        <f>IFERROR(INDEX(lvl_5[],MATCH(M4758,lvl_5[ID],0),MATCH(_xlfn.CONCAT(TEXT(K4758,"##0"),"_",TEXT(L4758,"##0")),lvl_5[#Headers],0)),"Нет")</f>
        <v>Месячная добродетель</v>
      </c>
      <c r="H4758" s="11" t="str">
        <f>IFERROR(INDEX(lvl_6[],MATCH(N4758,lvl_6[ID],0),MATCH(_xlfn.CONCAT(K4758,"_",L4758,"_",M4758),lvl_6[#Headers],0)),"Нет")</f>
        <v>Нет</v>
      </c>
      <c r="I4758" s="12">
        <v>1</v>
      </c>
      <c r="J4758" s="12">
        <v>4</v>
      </c>
      <c r="K4758" s="12">
        <v>1</v>
      </c>
      <c r="L4758" s="12">
        <v>5</v>
      </c>
      <c r="M4758" s="12">
        <v>33</v>
      </c>
      <c r="N4758" s="12">
        <v>434</v>
      </c>
      <c r="O4758" s="12">
        <f>COUNTIF($P$2:P4758,P4758)</f>
        <v>1</v>
      </c>
      <c r="P4758" s="12" t="str">
        <f t="shared" si="282"/>
        <v>1410533434</v>
      </c>
      <c r="Q4758" s="12" t="str">
        <f t="shared" si="283"/>
        <v>14105334340001</v>
      </c>
      <c r="R4758" s="20" t="s">
        <v>4270</v>
      </c>
      <c r="U4758" s="12" t="s">
        <v>899</v>
      </c>
      <c r="W4758" s="12" t="s">
        <v>864</v>
      </c>
      <c r="AB4758" s="12" t="s">
        <v>100</v>
      </c>
      <c r="AD4758" s="12" t="s">
        <v>100</v>
      </c>
      <c r="BN4758" s="12">
        <v>1</v>
      </c>
    </row>
    <row r="4759" spans="1:66" ht="45" x14ac:dyDescent="0.25">
      <c r="A4759" s="12">
        <v>1</v>
      </c>
      <c r="B4759" s="11" t="str">
        <f t="shared" si="281"/>
        <v>Общий расчет. Анализ даты. Анализ даты. Символические звезды. Месячная добродетель. Нет</v>
      </c>
      <c r="C4759" s="11" t="str">
        <f>IFERROR(VLOOKUP(I4759,lvl_1[],2,FALSE),"Нет")</f>
        <v>Общий расчет</v>
      </c>
      <c r="D4759" s="11" t="str">
        <f>IFERROR(VLOOKUP(Rule!J4759,lvl_2[],2,FALSE),"Нет")</f>
        <v>Анализ даты</v>
      </c>
      <c r="E4759" s="11" t="str">
        <f>IFERROR(VLOOKUP(Rule!K4759,lvl_3[],2,FALSE),"Нет")</f>
        <v>Анализ даты</v>
      </c>
      <c r="F4759" s="11" t="str">
        <f>IFERROR(INDEX(lvl_4[],MATCH(L4759,lvl_4[ID],0),MATCH(TEXT(K4759,"##0"),lvl_4[#Headers],0)),"Нет")</f>
        <v>Символические звезды</v>
      </c>
      <c r="G4759" s="11" t="str">
        <f>IFERROR(INDEX(lvl_5[],MATCH(M4759,lvl_5[ID],0),MATCH(_xlfn.CONCAT(TEXT(K4759,"##0"),"_",TEXT(L4759,"##0")),lvl_5[#Headers],0)),"Нет")</f>
        <v>Месячная добродетель</v>
      </c>
      <c r="H4759" s="11" t="str">
        <f>IFERROR(INDEX(lvl_6[],MATCH(N4759,lvl_6[ID],0),MATCH(_xlfn.CONCAT(K4759,"_",L4759,"_",M4759),lvl_6[#Headers],0)),"Нет")</f>
        <v>Нет</v>
      </c>
      <c r="I4759" s="12">
        <v>1</v>
      </c>
      <c r="J4759" s="12">
        <v>4</v>
      </c>
      <c r="K4759" s="12">
        <v>1</v>
      </c>
      <c r="L4759" s="12">
        <v>5</v>
      </c>
      <c r="M4759" s="12">
        <v>33</v>
      </c>
      <c r="N4759" s="12">
        <v>435</v>
      </c>
      <c r="O4759" s="12">
        <f>COUNTIF($P$2:P4759,P4759)</f>
        <v>1</v>
      </c>
      <c r="P4759" s="12" t="str">
        <f t="shared" si="282"/>
        <v>1410533435</v>
      </c>
      <c r="Q4759" s="12" t="str">
        <f t="shared" si="283"/>
        <v>14105334350001</v>
      </c>
      <c r="R4759" s="20" t="s">
        <v>4271</v>
      </c>
      <c r="U4759" s="12" t="s">
        <v>914</v>
      </c>
      <c r="W4759" s="12" t="s">
        <v>865</v>
      </c>
      <c r="AB4759" s="12" t="s">
        <v>100</v>
      </c>
      <c r="AD4759" s="12" t="s">
        <v>100</v>
      </c>
      <c r="BN4759" s="12">
        <v>1</v>
      </c>
    </row>
    <row r="4760" spans="1:66" ht="45" x14ac:dyDescent="0.25">
      <c r="A4760" s="12">
        <v>1</v>
      </c>
      <c r="B4760" s="11" t="str">
        <f t="shared" si="281"/>
        <v>Общий расчет. Анализ даты. Анализ даты. Символические звезды. Месячная добродетель. Нет</v>
      </c>
      <c r="C4760" s="11" t="str">
        <f>IFERROR(VLOOKUP(I4760,lvl_1[],2,FALSE),"Нет")</f>
        <v>Общий расчет</v>
      </c>
      <c r="D4760" s="11" t="str">
        <f>IFERROR(VLOOKUP(Rule!J4760,lvl_2[],2,FALSE),"Нет")</f>
        <v>Анализ даты</v>
      </c>
      <c r="E4760" s="11" t="str">
        <f>IFERROR(VLOOKUP(Rule!K4760,lvl_3[],2,FALSE),"Нет")</f>
        <v>Анализ даты</v>
      </c>
      <c r="F4760" s="11" t="str">
        <f>IFERROR(INDEX(lvl_4[],MATCH(L4760,lvl_4[ID],0),MATCH(TEXT(K4760,"##0"),lvl_4[#Headers],0)),"Нет")</f>
        <v>Символические звезды</v>
      </c>
      <c r="G4760" s="11" t="str">
        <f>IFERROR(INDEX(lvl_5[],MATCH(M4760,lvl_5[ID],0),MATCH(_xlfn.CONCAT(TEXT(K4760,"##0"),"_",TEXT(L4760,"##0")),lvl_5[#Headers],0)),"Нет")</f>
        <v>Месячная добродетель</v>
      </c>
      <c r="H4760" s="11" t="str">
        <f>IFERROR(INDEX(lvl_6[],MATCH(N4760,lvl_6[ID],0),MATCH(_xlfn.CONCAT(K4760,"_",L4760,"_",M4760),lvl_6[#Headers],0)),"Нет")</f>
        <v>Нет</v>
      </c>
      <c r="I4760" s="12">
        <v>1</v>
      </c>
      <c r="J4760" s="12">
        <v>4</v>
      </c>
      <c r="K4760" s="12">
        <v>1</v>
      </c>
      <c r="L4760" s="12">
        <v>5</v>
      </c>
      <c r="M4760" s="12">
        <v>33</v>
      </c>
      <c r="N4760" s="12">
        <v>436</v>
      </c>
      <c r="O4760" s="12">
        <f>COUNTIF($P$2:P4760,P4760)</f>
        <v>1</v>
      </c>
      <c r="P4760" s="12" t="str">
        <f t="shared" si="282"/>
        <v>1410533436</v>
      </c>
      <c r="Q4760" s="12" t="str">
        <f t="shared" si="283"/>
        <v>14105334360001</v>
      </c>
      <c r="R4760" s="20" t="s">
        <v>4272</v>
      </c>
      <c r="U4760" s="12" t="s">
        <v>910</v>
      </c>
      <c r="W4760" s="12" t="s">
        <v>866</v>
      </c>
      <c r="AB4760" s="12" t="s">
        <v>100</v>
      </c>
      <c r="AD4760" s="12" t="s">
        <v>100</v>
      </c>
      <c r="BN4760" s="12">
        <v>1</v>
      </c>
    </row>
    <row r="4761" spans="1:66" ht="45" x14ac:dyDescent="0.25">
      <c r="A4761" s="12">
        <v>1</v>
      </c>
      <c r="B4761" s="11" t="str">
        <f t="shared" si="281"/>
        <v>Общий расчет. Анализ даты. Анализ даты. Символические звезды. Месячная добродетель. Нет</v>
      </c>
      <c r="C4761" s="11" t="str">
        <f>IFERROR(VLOOKUP(I4761,lvl_1[],2,FALSE),"Нет")</f>
        <v>Общий расчет</v>
      </c>
      <c r="D4761" s="11" t="str">
        <f>IFERROR(VLOOKUP(Rule!J4761,lvl_2[],2,FALSE),"Нет")</f>
        <v>Анализ даты</v>
      </c>
      <c r="E4761" s="11" t="str">
        <f>IFERROR(VLOOKUP(Rule!K4761,lvl_3[],2,FALSE),"Нет")</f>
        <v>Анализ даты</v>
      </c>
      <c r="F4761" s="11" t="str">
        <f>IFERROR(INDEX(lvl_4[],MATCH(L4761,lvl_4[ID],0),MATCH(TEXT(K4761,"##0"),lvl_4[#Headers],0)),"Нет")</f>
        <v>Символические звезды</v>
      </c>
      <c r="G4761" s="11" t="str">
        <f>IFERROR(INDEX(lvl_5[],MATCH(M4761,lvl_5[ID],0),MATCH(_xlfn.CONCAT(TEXT(K4761,"##0"),"_",TEXT(L4761,"##0")),lvl_5[#Headers],0)),"Нет")</f>
        <v>Месячная добродетель</v>
      </c>
      <c r="H4761" s="11" t="str">
        <f>IFERROR(INDEX(lvl_6[],MATCH(N4761,lvl_6[ID],0),MATCH(_xlfn.CONCAT(K4761,"_",L4761,"_",M4761),lvl_6[#Headers],0)),"Нет")</f>
        <v>Нет</v>
      </c>
      <c r="I4761" s="12">
        <v>1</v>
      </c>
      <c r="J4761" s="12">
        <v>4</v>
      </c>
      <c r="K4761" s="12">
        <v>1</v>
      </c>
      <c r="L4761" s="12">
        <v>5</v>
      </c>
      <c r="M4761" s="12">
        <v>33</v>
      </c>
      <c r="N4761" s="12">
        <v>437</v>
      </c>
      <c r="O4761" s="12">
        <f>COUNTIF($P$2:P4761,P4761)</f>
        <v>1</v>
      </c>
      <c r="P4761" s="12" t="str">
        <f t="shared" si="282"/>
        <v>1410533437</v>
      </c>
      <c r="Q4761" s="12" t="str">
        <f t="shared" si="283"/>
        <v>14105334370001</v>
      </c>
      <c r="R4761" s="20" t="s">
        <v>4273</v>
      </c>
      <c r="U4761" s="12" t="s">
        <v>903</v>
      </c>
      <c r="W4761" s="12" t="s">
        <v>867</v>
      </c>
      <c r="AB4761" s="12" t="s">
        <v>100</v>
      </c>
      <c r="AD4761" s="12" t="s">
        <v>100</v>
      </c>
      <c r="BN4761" s="12">
        <v>1</v>
      </c>
    </row>
    <row r="4762" spans="1:66" ht="45" x14ac:dyDescent="0.25">
      <c r="A4762" s="12">
        <v>1</v>
      </c>
      <c r="B4762" s="11" t="str">
        <f t="shared" si="281"/>
        <v>Общий расчет. Анализ даты. Анализ даты. Символические звезды. Месячная добродетель. Нет</v>
      </c>
      <c r="C4762" s="11" t="str">
        <f>IFERROR(VLOOKUP(I4762,lvl_1[],2,FALSE),"Нет")</f>
        <v>Общий расчет</v>
      </c>
      <c r="D4762" s="11" t="str">
        <f>IFERROR(VLOOKUP(Rule!J4762,lvl_2[],2,FALSE),"Нет")</f>
        <v>Анализ даты</v>
      </c>
      <c r="E4762" s="11" t="str">
        <f>IFERROR(VLOOKUP(Rule!K4762,lvl_3[],2,FALSE),"Нет")</f>
        <v>Анализ даты</v>
      </c>
      <c r="F4762" s="11" t="str">
        <f>IFERROR(INDEX(lvl_4[],MATCH(L4762,lvl_4[ID],0),MATCH(TEXT(K4762,"##0"),lvl_4[#Headers],0)),"Нет")</f>
        <v>Символические звезды</v>
      </c>
      <c r="G4762" s="11" t="str">
        <f>IFERROR(INDEX(lvl_5[],MATCH(M4762,lvl_5[ID],0),MATCH(_xlfn.CONCAT(TEXT(K4762,"##0"),"_",TEXT(L4762,"##0")),lvl_5[#Headers],0)),"Нет")</f>
        <v>Месячная добродетель</v>
      </c>
      <c r="H4762" s="11" t="str">
        <f>IFERROR(INDEX(lvl_6[],MATCH(N4762,lvl_6[ID],0),MATCH(_xlfn.CONCAT(K4762,"_",L4762,"_",M4762),lvl_6[#Headers],0)),"Нет")</f>
        <v>Нет</v>
      </c>
      <c r="I4762" s="12">
        <v>1</v>
      </c>
      <c r="J4762" s="12">
        <v>4</v>
      </c>
      <c r="K4762" s="12">
        <v>1</v>
      </c>
      <c r="L4762" s="12">
        <v>5</v>
      </c>
      <c r="M4762" s="12">
        <v>33</v>
      </c>
      <c r="N4762" s="12">
        <v>438</v>
      </c>
      <c r="O4762" s="12">
        <f>COUNTIF($P$2:P4762,P4762)</f>
        <v>1</v>
      </c>
      <c r="P4762" s="12" t="str">
        <f t="shared" si="282"/>
        <v>1410533438</v>
      </c>
      <c r="Q4762" s="12" t="str">
        <f t="shared" si="283"/>
        <v>14105334380001</v>
      </c>
      <c r="R4762" s="20" t="s">
        <v>4274</v>
      </c>
      <c r="U4762" s="12" t="s">
        <v>899</v>
      </c>
      <c r="W4762" s="12" t="s">
        <v>868</v>
      </c>
      <c r="AB4762" s="12" t="s">
        <v>100</v>
      </c>
      <c r="AD4762" s="12" t="s">
        <v>100</v>
      </c>
      <c r="BN4762" s="12">
        <v>1</v>
      </c>
    </row>
    <row r="4763" spans="1:66" ht="45" x14ac:dyDescent="0.25">
      <c r="A4763" s="12">
        <v>1</v>
      </c>
      <c r="B4763" s="11" t="str">
        <f t="shared" si="281"/>
        <v>Общий расчет. Анализ даты. Анализ даты. Символические звезды. Месячная добродетель. Нет</v>
      </c>
      <c r="C4763" s="11" t="str">
        <f>IFERROR(VLOOKUP(I4763,lvl_1[],2,FALSE),"Нет")</f>
        <v>Общий расчет</v>
      </c>
      <c r="D4763" s="11" t="str">
        <f>IFERROR(VLOOKUP(Rule!J4763,lvl_2[],2,FALSE),"Нет")</f>
        <v>Анализ даты</v>
      </c>
      <c r="E4763" s="11" t="str">
        <f>IFERROR(VLOOKUP(Rule!K4763,lvl_3[],2,FALSE),"Нет")</f>
        <v>Анализ даты</v>
      </c>
      <c r="F4763" s="11" t="str">
        <f>IFERROR(INDEX(lvl_4[],MATCH(L4763,lvl_4[ID],0),MATCH(TEXT(K4763,"##0"),lvl_4[#Headers],0)),"Нет")</f>
        <v>Символические звезды</v>
      </c>
      <c r="G4763" s="11" t="str">
        <f>IFERROR(INDEX(lvl_5[],MATCH(M4763,lvl_5[ID],0),MATCH(_xlfn.CONCAT(TEXT(K4763,"##0"),"_",TEXT(L4763,"##0")),lvl_5[#Headers],0)),"Нет")</f>
        <v>Месячная добродетель</v>
      </c>
      <c r="H4763" s="11" t="str">
        <f>IFERROR(INDEX(lvl_6[],MATCH(N4763,lvl_6[ID],0),MATCH(_xlfn.CONCAT(K4763,"_",L4763,"_",M4763),lvl_6[#Headers],0)),"Нет")</f>
        <v>Нет</v>
      </c>
      <c r="I4763" s="12">
        <v>1</v>
      </c>
      <c r="J4763" s="12">
        <v>4</v>
      </c>
      <c r="K4763" s="12">
        <v>1</v>
      </c>
      <c r="L4763" s="12">
        <v>5</v>
      </c>
      <c r="M4763" s="12">
        <v>33</v>
      </c>
      <c r="N4763" s="12">
        <v>439</v>
      </c>
      <c r="O4763" s="12">
        <f>COUNTIF($P$2:P4763,P4763)</f>
        <v>1</v>
      </c>
      <c r="P4763" s="12" t="str">
        <f t="shared" si="282"/>
        <v>1410533439</v>
      </c>
      <c r="Q4763" s="12" t="str">
        <f t="shared" si="283"/>
        <v>14105334390001</v>
      </c>
      <c r="R4763" s="20" t="s">
        <v>4275</v>
      </c>
      <c r="U4763" s="12" t="s">
        <v>914</v>
      </c>
      <c r="W4763" s="12" t="s">
        <v>869</v>
      </c>
      <c r="AB4763" s="12" t="s">
        <v>100</v>
      </c>
      <c r="AD4763" s="12" t="s">
        <v>100</v>
      </c>
      <c r="BN4763" s="12">
        <v>1</v>
      </c>
    </row>
    <row r="4764" spans="1:66" ht="45" x14ac:dyDescent="0.25">
      <c r="A4764" s="12">
        <v>1</v>
      </c>
      <c r="B4764" s="11" t="str">
        <f t="shared" si="281"/>
        <v>Общий расчет. Анализ даты. Анализ даты. Символические звезды. Месячная добродетель. Нет</v>
      </c>
      <c r="C4764" s="11" t="str">
        <f>IFERROR(VLOOKUP(I4764,lvl_1[],2,FALSE),"Нет")</f>
        <v>Общий расчет</v>
      </c>
      <c r="D4764" s="11" t="str">
        <f>IFERROR(VLOOKUP(Rule!J4764,lvl_2[],2,FALSE),"Нет")</f>
        <v>Анализ даты</v>
      </c>
      <c r="E4764" s="11" t="str">
        <f>IFERROR(VLOOKUP(Rule!K4764,lvl_3[],2,FALSE),"Нет")</f>
        <v>Анализ даты</v>
      </c>
      <c r="F4764" s="11" t="str">
        <f>IFERROR(INDEX(lvl_4[],MATCH(L4764,lvl_4[ID],0),MATCH(TEXT(K4764,"##0"),lvl_4[#Headers],0)),"Нет")</f>
        <v>Символические звезды</v>
      </c>
      <c r="G4764" s="11" t="str">
        <f>IFERROR(INDEX(lvl_5[],MATCH(M4764,lvl_5[ID],0),MATCH(_xlfn.CONCAT(TEXT(K4764,"##0"),"_",TEXT(L4764,"##0")),lvl_5[#Headers],0)),"Нет")</f>
        <v>Месячная добродетель</v>
      </c>
      <c r="H4764" s="11" t="str">
        <f>IFERROR(INDEX(lvl_6[],MATCH(N4764,lvl_6[ID],0),MATCH(_xlfn.CONCAT(K4764,"_",L4764,"_",M4764),lvl_6[#Headers],0)),"Нет")</f>
        <v>Нет</v>
      </c>
      <c r="I4764" s="12">
        <v>1</v>
      </c>
      <c r="J4764" s="12">
        <v>4</v>
      </c>
      <c r="K4764" s="12">
        <v>1</v>
      </c>
      <c r="L4764" s="12">
        <v>5</v>
      </c>
      <c r="M4764" s="12">
        <v>33</v>
      </c>
      <c r="N4764" s="12">
        <v>440</v>
      </c>
      <c r="O4764" s="12">
        <f>COUNTIF($P$2:P4764,P4764)</f>
        <v>1</v>
      </c>
      <c r="P4764" s="12" t="str">
        <f t="shared" si="282"/>
        <v>1410533440</v>
      </c>
      <c r="Q4764" s="12" t="str">
        <f t="shared" si="283"/>
        <v>14105334400001</v>
      </c>
      <c r="R4764" s="20" t="s">
        <v>4276</v>
      </c>
      <c r="U4764" s="12" t="s">
        <v>910</v>
      </c>
      <c r="W4764" s="12" t="s">
        <v>870</v>
      </c>
      <c r="AB4764" s="12" t="s">
        <v>100</v>
      </c>
      <c r="AD4764" s="12" t="s">
        <v>100</v>
      </c>
      <c r="BN4764" s="12">
        <v>1</v>
      </c>
    </row>
    <row r="4765" spans="1:66" ht="45" x14ac:dyDescent="0.25">
      <c r="A4765" s="12">
        <v>1</v>
      </c>
      <c r="B4765" s="11" t="str">
        <f t="shared" si="281"/>
        <v>Общий расчет. Анализ даты. Анализ даты. Символические звезды. Небесная благодать. Нет</v>
      </c>
      <c r="C4765" s="11" t="str">
        <f>IFERROR(VLOOKUP(I4765,lvl_1[],2,FALSE),"Нет")</f>
        <v>Общий расчет</v>
      </c>
      <c r="D4765" s="11" t="str">
        <f>IFERROR(VLOOKUP(Rule!J4765,lvl_2[],2,FALSE),"Нет")</f>
        <v>Анализ даты</v>
      </c>
      <c r="E4765" s="11" t="str">
        <f>IFERROR(VLOOKUP(Rule!K4765,lvl_3[],2,FALSE),"Нет")</f>
        <v>Анализ даты</v>
      </c>
      <c r="F4765" s="11" t="str">
        <f>IFERROR(INDEX(lvl_4[],MATCH(L4765,lvl_4[ID],0),MATCH(TEXT(K4765,"##0"),lvl_4[#Headers],0)),"Нет")</f>
        <v>Символические звезды</v>
      </c>
      <c r="G4765" s="11" t="str">
        <f>IFERROR(INDEX(lvl_5[],MATCH(M4765,lvl_5[ID],0),MATCH(_xlfn.CONCAT(TEXT(K4765,"##0"),"_",TEXT(L4765,"##0")),lvl_5[#Headers],0)),"Нет")</f>
        <v>Небесная благодать</v>
      </c>
      <c r="H4765" s="11" t="str">
        <f>IFERROR(INDEX(lvl_6[],MATCH(N4765,lvl_6[ID],0),MATCH(_xlfn.CONCAT(K4765,"_",L4765,"_",M4765),lvl_6[#Headers],0)),"Нет")</f>
        <v>Нет</v>
      </c>
      <c r="I4765" s="12">
        <v>1</v>
      </c>
      <c r="J4765" s="12">
        <v>4</v>
      </c>
      <c r="K4765" s="12">
        <v>1</v>
      </c>
      <c r="L4765" s="12">
        <v>5</v>
      </c>
      <c r="M4765" s="12">
        <v>13</v>
      </c>
      <c r="N4765" s="12">
        <v>441</v>
      </c>
      <c r="O4765" s="12">
        <f>COUNTIF($P$2:P4765,P4765)</f>
        <v>1</v>
      </c>
      <c r="P4765" s="12" t="str">
        <f t="shared" si="282"/>
        <v>1410513441</v>
      </c>
      <c r="Q4765" s="12" t="str">
        <f t="shared" si="283"/>
        <v>14105134410001</v>
      </c>
      <c r="R4765" s="20" t="s">
        <v>4240</v>
      </c>
      <c r="U4765" s="12" t="s">
        <v>910</v>
      </c>
      <c r="W4765" s="12" t="s">
        <v>870</v>
      </c>
      <c r="AI4765" s="12" t="s">
        <v>100</v>
      </c>
      <c r="AK4765" s="12" t="s">
        <v>100</v>
      </c>
      <c r="BN4765" s="12">
        <v>1</v>
      </c>
    </row>
    <row r="4766" spans="1:66" ht="45" x14ac:dyDescent="0.25">
      <c r="A4766" s="12">
        <v>1</v>
      </c>
      <c r="B4766" s="11" t="str">
        <f t="shared" si="281"/>
        <v>Общий расчет. Анализ даты. Анализ даты. Символические звезды. Небесная благодать. Нет</v>
      </c>
      <c r="C4766" s="11" t="str">
        <f>IFERROR(VLOOKUP(I4766,lvl_1[],2,FALSE),"Нет")</f>
        <v>Общий расчет</v>
      </c>
      <c r="D4766" s="11" t="str">
        <f>IFERROR(VLOOKUP(Rule!J4766,lvl_2[],2,FALSE),"Нет")</f>
        <v>Анализ даты</v>
      </c>
      <c r="E4766" s="11" t="str">
        <f>IFERROR(VLOOKUP(Rule!K4766,lvl_3[],2,FALSE),"Нет")</f>
        <v>Анализ даты</v>
      </c>
      <c r="F4766" s="11" t="str">
        <f>IFERROR(INDEX(lvl_4[],MATCH(L4766,lvl_4[ID],0),MATCH(TEXT(K4766,"##0"),lvl_4[#Headers],0)),"Нет")</f>
        <v>Символические звезды</v>
      </c>
      <c r="G4766" s="11" t="str">
        <f>IFERROR(INDEX(lvl_5[],MATCH(M4766,lvl_5[ID],0),MATCH(_xlfn.CONCAT(TEXT(K4766,"##0"),"_",TEXT(L4766,"##0")),lvl_5[#Headers],0)),"Нет")</f>
        <v>Небесная благодать</v>
      </c>
      <c r="H4766" s="11" t="str">
        <f>IFERROR(INDEX(lvl_6[],MATCH(N4766,lvl_6[ID],0),MATCH(_xlfn.CONCAT(K4766,"_",L4766,"_",M4766),lvl_6[#Headers],0)),"Нет")</f>
        <v>Нет</v>
      </c>
      <c r="I4766" s="12">
        <v>1</v>
      </c>
      <c r="J4766" s="12">
        <v>4</v>
      </c>
      <c r="K4766" s="12">
        <v>1</v>
      </c>
      <c r="L4766" s="12">
        <v>5</v>
      </c>
      <c r="M4766" s="12">
        <v>13</v>
      </c>
      <c r="N4766" s="12">
        <v>442</v>
      </c>
      <c r="O4766" s="12">
        <f>COUNTIF($P$2:P4766,P4766)</f>
        <v>1</v>
      </c>
      <c r="P4766" s="12" t="str">
        <f t="shared" si="282"/>
        <v>1410513442</v>
      </c>
      <c r="Q4766" s="12" t="str">
        <f t="shared" si="283"/>
        <v>14105134420001</v>
      </c>
      <c r="R4766" s="20" t="s">
        <v>4241</v>
      </c>
      <c r="U4766" s="12" t="s">
        <v>914</v>
      </c>
      <c r="W4766" s="12" t="s">
        <v>861</v>
      </c>
      <c r="AI4766" s="12" t="s">
        <v>100</v>
      </c>
      <c r="AK4766" s="12" t="s">
        <v>100</v>
      </c>
      <c r="BN4766" s="12">
        <v>1</v>
      </c>
    </row>
    <row r="4767" spans="1:66" ht="45" x14ac:dyDescent="0.25">
      <c r="A4767" s="12">
        <v>1</v>
      </c>
      <c r="B4767" s="11" t="str">
        <f t="shared" si="281"/>
        <v>Общий расчет. Анализ даты. Анализ даты. Символические звезды. Небесная благодать. Нет</v>
      </c>
      <c r="C4767" s="11" t="str">
        <f>IFERROR(VLOOKUP(I4767,lvl_1[],2,FALSE),"Нет")</f>
        <v>Общий расчет</v>
      </c>
      <c r="D4767" s="11" t="str">
        <f>IFERROR(VLOOKUP(Rule!J4767,lvl_2[],2,FALSE),"Нет")</f>
        <v>Анализ даты</v>
      </c>
      <c r="E4767" s="11" t="str">
        <f>IFERROR(VLOOKUP(Rule!K4767,lvl_3[],2,FALSE),"Нет")</f>
        <v>Анализ даты</v>
      </c>
      <c r="F4767" s="11" t="str">
        <f>IFERROR(INDEX(lvl_4[],MATCH(L4767,lvl_4[ID],0),MATCH(TEXT(K4767,"##0"),lvl_4[#Headers],0)),"Нет")</f>
        <v>Символические звезды</v>
      </c>
      <c r="G4767" s="11" t="str">
        <f>IFERROR(INDEX(lvl_5[],MATCH(M4767,lvl_5[ID],0),MATCH(_xlfn.CONCAT(TEXT(K4767,"##0"),"_",TEXT(L4767,"##0")),lvl_5[#Headers],0)),"Нет")</f>
        <v>Небесная благодать</v>
      </c>
      <c r="H4767" s="11" t="str">
        <f>IFERROR(INDEX(lvl_6[],MATCH(N4767,lvl_6[ID],0),MATCH(_xlfn.CONCAT(K4767,"_",L4767,"_",M4767),lvl_6[#Headers],0)),"Нет")</f>
        <v>Нет</v>
      </c>
      <c r="I4767" s="12">
        <v>1</v>
      </c>
      <c r="J4767" s="12">
        <v>4</v>
      </c>
      <c r="K4767" s="12">
        <v>1</v>
      </c>
      <c r="L4767" s="12">
        <v>5</v>
      </c>
      <c r="M4767" s="12">
        <v>13</v>
      </c>
      <c r="N4767" s="12">
        <v>443</v>
      </c>
      <c r="O4767" s="12">
        <f>COUNTIF($P$2:P4767,P4767)</f>
        <v>1</v>
      </c>
      <c r="P4767" s="12" t="str">
        <f t="shared" si="282"/>
        <v>1410513443</v>
      </c>
      <c r="Q4767" s="12" t="str">
        <f t="shared" si="283"/>
        <v>14105134430001</v>
      </c>
      <c r="R4767" s="20" t="s">
        <v>4242</v>
      </c>
      <c r="U4767" s="12" t="s">
        <v>912</v>
      </c>
      <c r="W4767" s="12" t="s">
        <v>862</v>
      </c>
      <c r="AI4767" s="12" t="s">
        <v>100</v>
      </c>
      <c r="AK4767" s="12" t="s">
        <v>100</v>
      </c>
      <c r="BN4767" s="12">
        <v>1</v>
      </c>
    </row>
    <row r="4768" spans="1:66" ht="45" x14ac:dyDescent="0.25">
      <c r="A4768" s="12">
        <v>1</v>
      </c>
      <c r="B4768" s="11" t="str">
        <f t="shared" si="281"/>
        <v>Общий расчет. Анализ даты. Анализ даты. Символические звезды. Небесная благодать. Нет</v>
      </c>
      <c r="C4768" s="11" t="str">
        <f>IFERROR(VLOOKUP(I4768,lvl_1[],2,FALSE),"Нет")</f>
        <v>Общий расчет</v>
      </c>
      <c r="D4768" s="11" t="str">
        <f>IFERROR(VLOOKUP(Rule!J4768,lvl_2[],2,FALSE),"Нет")</f>
        <v>Анализ даты</v>
      </c>
      <c r="E4768" s="11" t="str">
        <f>IFERROR(VLOOKUP(Rule!K4768,lvl_3[],2,FALSE),"Нет")</f>
        <v>Анализ даты</v>
      </c>
      <c r="F4768" s="11" t="str">
        <f>IFERROR(INDEX(lvl_4[],MATCH(L4768,lvl_4[ID],0),MATCH(TEXT(K4768,"##0"),lvl_4[#Headers],0)),"Нет")</f>
        <v>Символические звезды</v>
      </c>
      <c r="G4768" s="11" t="str">
        <f>IFERROR(INDEX(lvl_5[],MATCH(M4768,lvl_5[ID],0),MATCH(_xlfn.CONCAT(TEXT(K4768,"##0"),"_",TEXT(L4768,"##0")),lvl_5[#Headers],0)),"Нет")</f>
        <v>Небесная благодать</v>
      </c>
      <c r="H4768" s="11" t="str">
        <f>IFERROR(INDEX(lvl_6[],MATCH(N4768,lvl_6[ID],0),MATCH(_xlfn.CONCAT(K4768,"_",L4768,"_",M4768),lvl_6[#Headers],0)),"Нет")</f>
        <v>Нет</v>
      </c>
      <c r="I4768" s="12">
        <v>1</v>
      </c>
      <c r="J4768" s="12">
        <v>4</v>
      </c>
      <c r="K4768" s="12">
        <v>1</v>
      </c>
      <c r="L4768" s="12">
        <v>5</v>
      </c>
      <c r="M4768" s="12">
        <v>13</v>
      </c>
      <c r="N4768" s="12">
        <v>444</v>
      </c>
      <c r="O4768" s="12">
        <f>COUNTIF($P$2:P4768,P4768)</f>
        <v>1</v>
      </c>
      <c r="P4768" s="12" t="str">
        <f t="shared" si="282"/>
        <v>1410513444</v>
      </c>
      <c r="Q4768" s="12" t="str">
        <f t="shared" si="283"/>
        <v>14105134440001</v>
      </c>
      <c r="R4768" s="20" t="s">
        <v>4243</v>
      </c>
      <c r="U4768" s="12" t="s">
        <v>899</v>
      </c>
      <c r="W4768" s="12" t="s">
        <v>864</v>
      </c>
      <c r="AI4768" s="12" t="s">
        <v>100</v>
      </c>
      <c r="AK4768" s="12" t="s">
        <v>100</v>
      </c>
      <c r="BN4768" s="12">
        <v>1</v>
      </c>
    </row>
    <row r="4769" spans="1:66" ht="45" x14ac:dyDescent="0.25">
      <c r="A4769" s="12">
        <v>1</v>
      </c>
      <c r="B4769" s="11" t="str">
        <f t="shared" si="281"/>
        <v>Общий расчет. Анализ даты. Анализ даты. Символические звезды. Небесная благодать. Нет</v>
      </c>
      <c r="C4769" s="11" t="str">
        <f>IFERROR(VLOOKUP(I4769,lvl_1[],2,FALSE),"Нет")</f>
        <v>Общий расчет</v>
      </c>
      <c r="D4769" s="11" t="str">
        <f>IFERROR(VLOOKUP(Rule!J4769,lvl_2[],2,FALSE),"Нет")</f>
        <v>Анализ даты</v>
      </c>
      <c r="E4769" s="11" t="str">
        <f>IFERROR(VLOOKUP(Rule!K4769,lvl_3[],2,FALSE),"Нет")</f>
        <v>Анализ даты</v>
      </c>
      <c r="F4769" s="11" t="str">
        <f>IFERROR(INDEX(lvl_4[],MATCH(L4769,lvl_4[ID],0),MATCH(TEXT(K4769,"##0"),lvl_4[#Headers],0)),"Нет")</f>
        <v>Символические звезды</v>
      </c>
      <c r="G4769" s="11" t="str">
        <f>IFERROR(INDEX(lvl_5[],MATCH(M4769,lvl_5[ID],0),MATCH(_xlfn.CONCAT(TEXT(K4769,"##0"),"_",TEXT(L4769,"##0")),lvl_5[#Headers],0)),"Нет")</f>
        <v>Небесная благодать</v>
      </c>
      <c r="H4769" s="11" t="str">
        <f>IFERROR(INDEX(lvl_6[],MATCH(N4769,lvl_6[ID],0),MATCH(_xlfn.CONCAT(K4769,"_",L4769,"_",M4769),lvl_6[#Headers],0)),"Нет")</f>
        <v>Нет</v>
      </c>
      <c r="I4769" s="12">
        <v>1</v>
      </c>
      <c r="J4769" s="12">
        <v>4</v>
      </c>
      <c r="K4769" s="12">
        <v>1</v>
      </c>
      <c r="L4769" s="12">
        <v>5</v>
      </c>
      <c r="M4769" s="12">
        <v>13</v>
      </c>
      <c r="N4769" s="12">
        <v>445</v>
      </c>
      <c r="O4769" s="12">
        <f>COUNTIF($P$2:P4769,P4769)</f>
        <v>1</v>
      </c>
      <c r="P4769" s="12" t="str">
        <f t="shared" si="282"/>
        <v>1410513445</v>
      </c>
      <c r="Q4769" s="12" t="str">
        <f t="shared" si="283"/>
        <v>14105134450001</v>
      </c>
      <c r="R4769" s="20" t="s">
        <v>4244</v>
      </c>
      <c r="U4769" s="12" t="s">
        <v>903</v>
      </c>
      <c r="W4769" s="12" t="s">
        <v>867</v>
      </c>
      <c r="AI4769" s="12" t="s">
        <v>100</v>
      </c>
      <c r="AK4769" s="12" t="s">
        <v>100</v>
      </c>
      <c r="BN4769" s="12">
        <v>1</v>
      </c>
    </row>
    <row r="4770" spans="1:66" ht="45" x14ac:dyDescent="0.25">
      <c r="A4770" s="12">
        <v>1</v>
      </c>
      <c r="B4770" s="11" t="str">
        <f t="shared" si="281"/>
        <v>Общий расчет. Анализ даты. Анализ даты. Символические звезды. Небесная благодать. Нет</v>
      </c>
      <c r="C4770" s="11" t="str">
        <f>IFERROR(VLOOKUP(I4770,lvl_1[],2,FALSE),"Нет")</f>
        <v>Общий расчет</v>
      </c>
      <c r="D4770" s="11" t="str">
        <f>IFERROR(VLOOKUP(Rule!J4770,lvl_2[],2,FALSE),"Нет")</f>
        <v>Анализ даты</v>
      </c>
      <c r="E4770" s="11" t="str">
        <f>IFERROR(VLOOKUP(Rule!K4770,lvl_3[],2,FALSE),"Нет")</f>
        <v>Анализ даты</v>
      </c>
      <c r="F4770" s="11" t="str">
        <f>IFERROR(INDEX(lvl_4[],MATCH(L4770,lvl_4[ID],0),MATCH(TEXT(K4770,"##0"),lvl_4[#Headers],0)),"Нет")</f>
        <v>Символические звезды</v>
      </c>
      <c r="G4770" s="11" t="str">
        <f>IFERROR(INDEX(lvl_5[],MATCH(M4770,lvl_5[ID],0),MATCH(_xlfn.CONCAT(TEXT(K4770,"##0"),"_",TEXT(L4770,"##0")),lvl_5[#Headers],0)),"Нет")</f>
        <v>Небесная благодать</v>
      </c>
      <c r="H4770" s="11" t="str">
        <f>IFERROR(INDEX(lvl_6[],MATCH(N4770,lvl_6[ID],0),MATCH(_xlfn.CONCAT(K4770,"_",L4770,"_",M4770),lvl_6[#Headers],0)),"Нет")</f>
        <v>Нет</v>
      </c>
      <c r="I4770" s="12">
        <v>1</v>
      </c>
      <c r="J4770" s="12">
        <v>4</v>
      </c>
      <c r="K4770" s="12">
        <v>1</v>
      </c>
      <c r="L4770" s="12">
        <v>5</v>
      </c>
      <c r="M4770" s="12">
        <v>13</v>
      </c>
      <c r="N4770" s="12">
        <v>446</v>
      </c>
      <c r="O4770" s="12">
        <f>COUNTIF($P$2:P4770,P4770)</f>
        <v>1</v>
      </c>
      <c r="P4770" s="12" t="str">
        <f t="shared" si="282"/>
        <v>1410513446</v>
      </c>
      <c r="Q4770" s="12" t="str">
        <f t="shared" si="283"/>
        <v>14105134460001</v>
      </c>
      <c r="R4770" s="20" t="s">
        <v>4245</v>
      </c>
      <c r="U4770" s="12" t="s">
        <v>901</v>
      </c>
      <c r="W4770" s="12" t="s">
        <v>868</v>
      </c>
      <c r="AI4770" s="12" t="s">
        <v>100</v>
      </c>
      <c r="AK4770" s="12" t="s">
        <v>100</v>
      </c>
      <c r="BN4770" s="12">
        <v>1</v>
      </c>
    </row>
    <row r="4771" spans="1:66" ht="45" x14ac:dyDescent="0.25">
      <c r="A4771" s="12">
        <v>1</v>
      </c>
      <c r="B4771" s="11" t="str">
        <f t="shared" si="281"/>
        <v>Общий расчет. Анализ даты. Анализ даты. Символические звезды. Лунная добродетель. Нет</v>
      </c>
      <c r="C4771" s="11" t="str">
        <f>IFERROR(VLOOKUP(I4771,lvl_1[],2,FALSE),"Нет")</f>
        <v>Общий расчет</v>
      </c>
      <c r="D4771" s="11" t="str">
        <f>IFERROR(VLOOKUP(Rule!J4771,lvl_2[],2,FALSE),"Нет")</f>
        <v>Анализ даты</v>
      </c>
      <c r="E4771" s="11" t="str">
        <f>IFERROR(VLOOKUP(Rule!K4771,lvl_3[],2,FALSE),"Нет")</f>
        <v>Анализ даты</v>
      </c>
      <c r="F4771" s="11" t="str">
        <f>IFERROR(INDEX(lvl_4[],MATCH(L4771,lvl_4[ID],0),MATCH(TEXT(K4771,"##0"),lvl_4[#Headers],0)),"Нет")</f>
        <v>Символические звезды</v>
      </c>
      <c r="G4771" s="11" t="str">
        <f>IFERROR(INDEX(lvl_5[],MATCH(M4771,lvl_5[ID],0),MATCH(_xlfn.CONCAT(TEXT(K4771,"##0"),"_",TEXT(L4771,"##0")),lvl_5[#Headers],0)),"Нет")</f>
        <v>Лунная добродетель</v>
      </c>
      <c r="H4771" s="11" t="str">
        <f>IFERROR(INDEX(lvl_6[],MATCH(N4771,lvl_6[ID],0),MATCH(_xlfn.CONCAT(K4771,"_",L4771,"_",M4771),lvl_6[#Headers],0)),"Нет")</f>
        <v>Нет</v>
      </c>
      <c r="I4771" s="12">
        <v>1</v>
      </c>
      <c r="J4771" s="12">
        <v>4</v>
      </c>
      <c r="K4771" s="12">
        <v>1</v>
      </c>
      <c r="L4771" s="12">
        <v>5</v>
      </c>
      <c r="M4771" s="12">
        <v>14</v>
      </c>
      <c r="N4771" s="12">
        <v>447</v>
      </c>
      <c r="O4771" s="12">
        <f>COUNTIF($P$2:P4771,P4771)</f>
        <v>1</v>
      </c>
      <c r="P4771" s="12" t="str">
        <f t="shared" si="282"/>
        <v>1410514447</v>
      </c>
      <c r="Q4771" s="12" t="str">
        <f t="shared" si="283"/>
        <v>14105144470001</v>
      </c>
      <c r="R4771" s="20" t="s">
        <v>4246</v>
      </c>
      <c r="U4771" s="12" t="s">
        <v>914</v>
      </c>
      <c r="W4771" s="12" t="s">
        <v>869</v>
      </c>
      <c r="AI4771" s="12" t="s">
        <v>100</v>
      </c>
      <c r="AK4771" s="12" t="s">
        <v>100</v>
      </c>
      <c r="BN4771" s="12">
        <v>1</v>
      </c>
    </row>
    <row r="4772" spans="1:66" ht="45" x14ac:dyDescent="0.25">
      <c r="A4772" s="12">
        <v>1</v>
      </c>
      <c r="B4772" s="11" t="str">
        <f t="shared" si="281"/>
        <v>Общий расчет. Анализ даты. Анализ даты. Символические звезды. Лунная добродетель. Нет</v>
      </c>
      <c r="C4772" s="11" t="str">
        <f>IFERROR(VLOOKUP(I4772,lvl_1[],2,FALSE),"Нет")</f>
        <v>Общий расчет</v>
      </c>
      <c r="D4772" s="11" t="str">
        <f>IFERROR(VLOOKUP(Rule!J4772,lvl_2[],2,FALSE),"Нет")</f>
        <v>Анализ даты</v>
      </c>
      <c r="E4772" s="11" t="str">
        <f>IFERROR(VLOOKUP(Rule!K4772,lvl_3[],2,FALSE),"Нет")</f>
        <v>Анализ даты</v>
      </c>
      <c r="F4772" s="11" t="str">
        <f>IFERROR(INDEX(lvl_4[],MATCH(L4772,lvl_4[ID],0),MATCH(TEXT(K4772,"##0"),lvl_4[#Headers],0)),"Нет")</f>
        <v>Символические звезды</v>
      </c>
      <c r="G4772" s="11" t="str">
        <f>IFERROR(INDEX(lvl_5[],MATCH(M4772,lvl_5[ID],0),MATCH(_xlfn.CONCAT(TEXT(K4772,"##0"),"_",TEXT(L4772,"##0")),lvl_5[#Headers],0)),"Нет")</f>
        <v>Лунная добродетель</v>
      </c>
      <c r="H4772" s="11" t="str">
        <f>IFERROR(INDEX(lvl_6[],MATCH(N4772,lvl_6[ID],0),MATCH(_xlfn.CONCAT(K4772,"_",L4772,"_",M4772),lvl_6[#Headers],0)),"Нет")</f>
        <v>Нет</v>
      </c>
      <c r="I4772" s="12">
        <v>1</v>
      </c>
      <c r="J4772" s="12">
        <v>4</v>
      </c>
      <c r="K4772" s="12">
        <v>1</v>
      </c>
      <c r="L4772" s="12">
        <v>5</v>
      </c>
      <c r="M4772" s="12">
        <v>14</v>
      </c>
      <c r="N4772" s="12">
        <v>448</v>
      </c>
      <c r="O4772" s="12">
        <f>COUNTIF($P$2:P4772,P4772)</f>
        <v>1</v>
      </c>
      <c r="P4772" s="12" t="str">
        <f t="shared" si="282"/>
        <v>1410514448</v>
      </c>
      <c r="Q4772" s="12" t="str">
        <f t="shared" si="283"/>
        <v>14105144480001</v>
      </c>
      <c r="R4772" s="20" t="s">
        <v>4247</v>
      </c>
      <c r="U4772" s="12" t="s">
        <v>910</v>
      </c>
      <c r="W4772" s="12" t="s">
        <v>870</v>
      </c>
      <c r="AI4772" s="12" t="s">
        <v>100</v>
      </c>
      <c r="AK4772" s="12" t="s">
        <v>100</v>
      </c>
      <c r="BN4772" s="12">
        <v>1</v>
      </c>
    </row>
    <row r="4773" spans="1:66" ht="45" x14ac:dyDescent="0.25">
      <c r="A4773" s="12">
        <v>1</v>
      </c>
      <c r="B4773" s="11" t="str">
        <f t="shared" ref="B4773:B4836" si="284">_xlfn.CONCAT(C4773,". ", D4773,". ", E4773,". ", F4773,". ", G4773,". ", H4773)</f>
        <v>Общий расчет. Анализ даты. Анализ даты. Символические звезды. Лунная добродетель. Нет</v>
      </c>
      <c r="C4773" s="11" t="str">
        <f>IFERROR(VLOOKUP(I4773,lvl_1[],2,FALSE),"Нет")</f>
        <v>Общий расчет</v>
      </c>
      <c r="D4773" s="11" t="str">
        <f>IFERROR(VLOOKUP(Rule!J4773,lvl_2[],2,FALSE),"Нет")</f>
        <v>Анализ даты</v>
      </c>
      <c r="E4773" s="11" t="str">
        <f>IFERROR(VLOOKUP(Rule!K4773,lvl_3[],2,FALSE),"Нет")</f>
        <v>Анализ даты</v>
      </c>
      <c r="F4773" s="11" t="str">
        <f>IFERROR(INDEX(lvl_4[],MATCH(L4773,lvl_4[ID],0),MATCH(TEXT(K4773,"##0"),lvl_4[#Headers],0)),"Нет")</f>
        <v>Символические звезды</v>
      </c>
      <c r="G4773" s="11" t="str">
        <f>IFERROR(INDEX(lvl_5[],MATCH(M4773,lvl_5[ID],0),MATCH(_xlfn.CONCAT(TEXT(K4773,"##0"),"_",TEXT(L4773,"##0")),lvl_5[#Headers],0)),"Нет")</f>
        <v>Лунная добродетель</v>
      </c>
      <c r="H4773" s="11" t="str">
        <f>IFERROR(INDEX(lvl_6[],MATCH(N4773,lvl_6[ID],0),MATCH(_xlfn.CONCAT(K4773,"_",L4773,"_",M4773),lvl_6[#Headers],0)),"Нет")</f>
        <v>Нет</v>
      </c>
      <c r="I4773" s="12">
        <v>1</v>
      </c>
      <c r="J4773" s="12">
        <v>4</v>
      </c>
      <c r="K4773" s="12">
        <v>1</v>
      </c>
      <c r="L4773" s="12">
        <v>5</v>
      </c>
      <c r="M4773" s="12">
        <v>14</v>
      </c>
      <c r="N4773" s="12">
        <v>449</v>
      </c>
      <c r="O4773" s="12">
        <f>COUNTIF($P$2:P4773,P4773)</f>
        <v>1</v>
      </c>
      <c r="P4773" s="12" t="str">
        <f t="shared" ref="P4773:P4836" si="285">_xlfn.CONCAT(I4773,
J4773,
K4773,
IF(LEN(L4773)=1,_xlfn.CONCAT(0,L4773),L4773),
IF(LEN(M4773)=1,_xlfn.CONCAT(0,M4773),M4773),
IF(LEN(N4773)=1,_xlfn.CONCAT(0,N4773),N4773))</f>
        <v>1410514449</v>
      </c>
      <c r="Q4773" s="12" t="str">
        <f t="shared" ref="Q4773:Q4836" si="286">_xlfn.CONCAT(I4773,
J4773,
K4773,
IF(LEN(L4773)=1,_xlfn.CONCAT(0,L4773),L4773),
IF(LEN(M4773)=1,_xlfn.CONCAT(0,M4773),M4773),
IF(LEN(N4773)=1,_xlfn.CONCAT(0,N4773),N4773),
IF(LEN(O4773)=1,_xlfn.CONCAT("000",O4773),IF(LEN(O4773)=2,_xlfn.CONCAT("00",O4773),IF(LEN(O4773)=3,_xlfn.CONCAT(0,O4773),O4773))))</f>
        <v>14105144490001</v>
      </c>
      <c r="R4773" s="20" t="s">
        <v>4248</v>
      </c>
      <c r="U4773" s="12" t="s">
        <v>903</v>
      </c>
      <c r="W4773" s="12" t="s">
        <v>859</v>
      </c>
      <c r="AI4773" s="12" t="s">
        <v>100</v>
      </c>
      <c r="AK4773" s="12" t="s">
        <v>100</v>
      </c>
      <c r="BN4773" s="12">
        <v>1</v>
      </c>
    </row>
    <row r="4774" spans="1:66" ht="45" x14ac:dyDescent="0.25">
      <c r="A4774" s="12">
        <v>1</v>
      </c>
      <c r="B4774" s="11" t="str">
        <f t="shared" si="284"/>
        <v>Общий расчет. Анализ даты. Анализ даты. Символические звезды. Лунная добродетель. Нет</v>
      </c>
      <c r="C4774" s="11" t="str">
        <f>IFERROR(VLOOKUP(I4774,lvl_1[],2,FALSE),"Нет")</f>
        <v>Общий расчет</v>
      </c>
      <c r="D4774" s="11" t="str">
        <f>IFERROR(VLOOKUP(Rule!J4774,lvl_2[],2,FALSE),"Нет")</f>
        <v>Анализ даты</v>
      </c>
      <c r="E4774" s="11" t="str">
        <f>IFERROR(VLOOKUP(Rule!K4774,lvl_3[],2,FALSE),"Нет")</f>
        <v>Анализ даты</v>
      </c>
      <c r="F4774" s="11" t="str">
        <f>IFERROR(INDEX(lvl_4[],MATCH(L4774,lvl_4[ID],0),MATCH(TEXT(K4774,"##0"),lvl_4[#Headers],0)),"Нет")</f>
        <v>Символические звезды</v>
      </c>
      <c r="G4774" s="11" t="str">
        <f>IFERROR(INDEX(lvl_5[],MATCH(M4774,lvl_5[ID],0),MATCH(_xlfn.CONCAT(TEXT(K4774,"##0"),"_",TEXT(L4774,"##0")),lvl_5[#Headers],0)),"Нет")</f>
        <v>Лунная добродетель</v>
      </c>
      <c r="H4774" s="11" t="str">
        <f>IFERROR(INDEX(lvl_6[],MATCH(N4774,lvl_6[ID],0),MATCH(_xlfn.CONCAT(K4774,"_",L4774,"_",M4774),lvl_6[#Headers],0)),"Нет")</f>
        <v>Нет</v>
      </c>
      <c r="I4774" s="12">
        <v>1</v>
      </c>
      <c r="J4774" s="12">
        <v>4</v>
      </c>
      <c r="K4774" s="12">
        <v>1</v>
      </c>
      <c r="L4774" s="12">
        <v>5</v>
      </c>
      <c r="M4774" s="12">
        <v>14</v>
      </c>
      <c r="N4774" s="12">
        <v>450</v>
      </c>
      <c r="O4774" s="12">
        <f>COUNTIF($P$2:P4774,P4774)</f>
        <v>1</v>
      </c>
      <c r="P4774" s="12" t="str">
        <f t="shared" si="285"/>
        <v>1410514450</v>
      </c>
      <c r="Q4774" s="12" t="str">
        <f t="shared" si="286"/>
        <v>14105144500001</v>
      </c>
      <c r="R4774" s="20" t="s">
        <v>4249</v>
      </c>
      <c r="U4774" s="12" t="s">
        <v>899</v>
      </c>
      <c r="W4774" s="12" t="s">
        <v>860</v>
      </c>
      <c r="AI4774" s="12" t="s">
        <v>100</v>
      </c>
      <c r="AK4774" s="12" t="s">
        <v>100</v>
      </c>
      <c r="BN4774" s="12">
        <v>1</v>
      </c>
    </row>
    <row r="4775" spans="1:66" ht="45" x14ac:dyDescent="0.25">
      <c r="A4775" s="12">
        <v>1</v>
      </c>
      <c r="B4775" s="11" t="str">
        <f t="shared" si="284"/>
        <v>Общий расчет. Анализ даты. Анализ даты. Символические звезды. Лунная добродетель. Нет</v>
      </c>
      <c r="C4775" s="11" t="str">
        <f>IFERROR(VLOOKUP(I4775,lvl_1[],2,FALSE),"Нет")</f>
        <v>Общий расчет</v>
      </c>
      <c r="D4775" s="11" t="str">
        <f>IFERROR(VLOOKUP(Rule!J4775,lvl_2[],2,FALSE),"Нет")</f>
        <v>Анализ даты</v>
      </c>
      <c r="E4775" s="11" t="str">
        <f>IFERROR(VLOOKUP(Rule!K4775,lvl_3[],2,FALSE),"Нет")</f>
        <v>Анализ даты</v>
      </c>
      <c r="F4775" s="11" t="str">
        <f>IFERROR(INDEX(lvl_4[],MATCH(L4775,lvl_4[ID],0),MATCH(TEXT(K4775,"##0"),lvl_4[#Headers],0)),"Нет")</f>
        <v>Символические звезды</v>
      </c>
      <c r="G4775" s="11" t="str">
        <f>IFERROR(INDEX(lvl_5[],MATCH(M4775,lvl_5[ID],0),MATCH(_xlfn.CONCAT(TEXT(K4775,"##0"),"_",TEXT(L4775,"##0")),lvl_5[#Headers],0)),"Нет")</f>
        <v>Лунная добродетель</v>
      </c>
      <c r="H4775" s="11" t="str">
        <f>IFERROR(INDEX(lvl_6[],MATCH(N4775,lvl_6[ID],0),MATCH(_xlfn.CONCAT(K4775,"_",L4775,"_",M4775),lvl_6[#Headers],0)),"Нет")</f>
        <v>Нет</v>
      </c>
      <c r="I4775" s="12">
        <v>1</v>
      </c>
      <c r="J4775" s="12">
        <v>4</v>
      </c>
      <c r="K4775" s="12">
        <v>1</v>
      </c>
      <c r="L4775" s="12">
        <v>5</v>
      </c>
      <c r="M4775" s="12">
        <v>14</v>
      </c>
      <c r="N4775" s="12">
        <v>451</v>
      </c>
      <c r="O4775" s="12">
        <f>COUNTIF($P$2:P4775,P4775)</f>
        <v>1</v>
      </c>
      <c r="P4775" s="12" t="str">
        <f t="shared" si="285"/>
        <v>1410514451</v>
      </c>
      <c r="Q4775" s="12" t="str">
        <f t="shared" si="286"/>
        <v>14105144510001</v>
      </c>
      <c r="R4775" s="20" t="s">
        <v>4250</v>
      </c>
      <c r="U4775" s="12" t="s">
        <v>914</v>
      </c>
      <c r="W4775" s="12" t="s">
        <v>861</v>
      </c>
      <c r="AI4775" s="12" t="s">
        <v>100</v>
      </c>
      <c r="AK4775" s="12" t="s">
        <v>100</v>
      </c>
      <c r="BN4775" s="12">
        <v>1</v>
      </c>
    </row>
    <row r="4776" spans="1:66" ht="45" x14ac:dyDescent="0.25">
      <c r="A4776" s="12">
        <v>1</v>
      </c>
      <c r="B4776" s="11" t="str">
        <f t="shared" si="284"/>
        <v>Общий расчет. Анализ даты. Анализ даты. Символические звезды. Лунная добродетель. Нет</v>
      </c>
      <c r="C4776" s="11" t="str">
        <f>IFERROR(VLOOKUP(I4776,lvl_1[],2,FALSE),"Нет")</f>
        <v>Общий расчет</v>
      </c>
      <c r="D4776" s="11" t="str">
        <f>IFERROR(VLOOKUP(Rule!J4776,lvl_2[],2,FALSE),"Нет")</f>
        <v>Анализ даты</v>
      </c>
      <c r="E4776" s="11" t="str">
        <f>IFERROR(VLOOKUP(Rule!K4776,lvl_3[],2,FALSE),"Нет")</f>
        <v>Анализ даты</v>
      </c>
      <c r="F4776" s="11" t="str">
        <f>IFERROR(INDEX(lvl_4[],MATCH(L4776,lvl_4[ID],0),MATCH(TEXT(K4776,"##0"),lvl_4[#Headers],0)),"Нет")</f>
        <v>Символические звезды</v>
      </c>
      <c r="G4776" s="11" t="str">
        <f>IFERROR(INDEX(lvl_5[],MATCH(M4776,lvl_5[ID],0),MATCH(_xlfn.CONCAT(TEXT(K4776,"##0"),"_",TEXT(L4776,"##0")),lvl_5[#Headers],0)),"Нет")</f>
        <v>Лунная добродетель</v>
      </c>
      <c r="H4776" s="11" t="str">
        <f>IFERROR(INDEX(lvl_6[],MATCH(N4776,lvl_6[ID],0),MATCH(_xlfn.CONCAT(K4776,"_",L4776,"_",M4776),lvl_6[#Headers],0)),"Нет")</f>
        <v>Нет</v>
      </c>
      <c r="I4776" s="12">
        <v>1</v>
      </c>
      <c r="J4776" s="12">
        <v>4</v>
      </c>
      <c r="K4776" s="12">
        <v>1</v>
      </c>
      <c r="L4776" s="12">
        <v>5</v>
      </c>
      <c r="M4776" s="12">
        <v>14</v>
      </c>
      <c r="N4776" s="12">
        <v>452</v>
      </c>
      <c r="O4776" s="12">
        <f>COUNTIF($P$2:P4776,P4776)</f>
        <v>1</v>
      </c>
      <c r="P4776" s="12" t="str">
        <f t="shared" si="285"/>
        <v>1410514452</v>
      </c>
      <c r="Q4776" s="12" t="str">
        <f t="shared" si="286"/>
        <v>14105144520001</v>
      </c>
      <c r="R4776" s="20" t="s">
        <v>4251</v>
      </c>
      <c r="U4776" s="12" t="s">
        <v>910</v>
      </c>
      <c r="W4776" s="12" t="s">
        <v>862</v>
      </c>
      <c r="AI4776" s="12" t="s">
        <v>100</v>
      </c>
      <c r="AK4776" s="12" t="s">
        <v>100</v>
      </c>
      <c r="BN4776" s="12">
        <v>1</v>
      </c>
    </row>
    <row r="4777" spans="1:66" ht="45" x14ac:dyDescent="0.25">
      <c r="A4777" s="12">
        <v>1</v>
      </c>
      <c r="B4777" s="11" t="str">
        <f t="shared" si="284"/>
        <v>Общий расчет. Анализ даты. Анализ даты. Символические звезды. Лунная добродетель. Нет</v>
      </c>
      <c r="C4777" s="11" t="str">
        <f>IFERROR(VLOOKUP(I4777,lvl_1[],2,FALSE),"Нет")</f>
        <v>Общий расчет</v>
      </c>
      <c r="D4777" s="11" t="str">
        <f>IFERROR(VLOOKUP(Rule!J4777,lvl_2[],2,FALSE),"Нет")</f>
        <v>Анализ даты</v>
      </c>
      <c r="E4777" s="11" t="str">
        <f>IFERROR(VLOOKUP(Rule!K4777,lvl_3[],2,FALSE),"Нет")</f>
        <v>Анализ даты</v>
      </c>
      <c r="F4777" s="11" t="str">
        <f>IFERROR(INDEX(lvl_4[],MATCH(L4777,lvl_4[ID],0),MATCH(TEXT(K4777,"##0"),lvl_4[#Headers],0)),"Нет")</f>
        <v>Символические звезды</v>
      </c>
      <c r="G4777" s="11" t="str">
        <f>IFERROR(INDEX(lvl_5[],MATCH(M4777,lvl_5[ID],0),MATCH(_xlfn.CONCAT(TEXT(K4777,"##0"),"_",TEXT(L4777,"##0")),lvl_5[#Headers],0)),"Нет")</f>
        <v>Лунная добродетель</v>
      </c>
      <c r="H4777" s="11" t="str">
        <f>IFERROR(INDEX(lvl_6[],MATCH(N4777,lvl_6[ID],0),MATCH(_xlfn.CONCAT(K4777,"_",L4777,"_",M4777),lvl_6[#Headers],0)),"Нет")</f>
        <v>Нет</v>
      </c>
      <c r="I4777" s="12">
        <v>1</v>
      </c>
      <c r="J4777" s="12">
        <v>4</v>
      </c>
      <c r="K4777" s="12">
        <v>1</v>
      </c>
      <c r="L4777" s="12">
        <v>5</v>
      </c>
      <c r="M4777" s="12">
        <v>14</v>
      </c>
      <c r="N4777" s="12">
        <v>453</v>
      </c>
      <c r="O4777" s="12">
        <f>COUNTIF($P$2:P4777,P4777)</f>
        <v>1</v>
      </c>
      <c r="P4777" s="12" t="str">
        <f t="shared" si="285"/>
        <v>1410514453</v>
      </c>
      <c r="Q4777" s="12" t="str">
        <f t="shared" si="286"/>
        <v>14105144530001</v>
      </c>
      <c r="R4777" s="20" t="s">
        <v>4252</v>
      </c>
      <c r="U4777" s="12" t="s">
        <v>903</v>
      </c>
      <c r="W4777" s="12" t="s">
        <v>863</v>
      </c>
      <c r="AI4777" s="12" t="s">
        <v>100</v>
      </c>
      <c r="AK4777" s="12" t="s">
        <v>100</v>
      </c>
      <c r="BN4777" s="12">
        <v>1</v>
      </c>
    </row>
    <row r="4778" spans="1:66" ht="45" x14ac:dyDescent="0.25">
      <c r="A4778" s="12">
        <v>1</v>
      </c>
      <c r="B4778" s="11" t="str">
        <f t="shared" si="284"/>
        <v>Общий расчет. Анализ даты. Анализ даты. Символические звезды. Лунная добродетель. Нет</v>
      </c>
      <c r="C4778" s="11" t="str">
        <f>IFERROR(VLOOKUP(I4778,lvl_1[],2,FALSE),"Нет")</f>
        <v>Общий расчет</v>
      </c>
      <c r="D4778" s="11" t="str">
        <f>IFERROR(VLOOKUP(Rule!J4778,lvl_2[],2,FALSE),"Нет")</f>
        <v>Анализ даты</v>
      </c>
      <c r="E4778" s="11" t="str">
        <f>IFERROR(VLOOKUP(Rule!K4778,lvl_3[],2,FALSE),"Нет")</f>
        <v>Анализ даты</v>
      </c>
      <c r="F4778" s="11" t="str">
        <f>IFERROR(INDEX(lvl_4[],MATCH(L4778,lvl_4[ID],0),MATCH(TEXT(K4778,"##0"),lvl_4[#Headers],0)),"Нет")</f>
        <v>Символические звезды</v>
      </c>
      <c r="G4778" s="11" t="str">
        <f>IFERROR(INDEX(lvl_5[],MATCH(M4778,lvl_5[ID],0),MATCH(_xlfn.CONCAT(TEXT(K4778,"##0"),"_",TEXT(L4778,"##0")),lvl_5[#Headers],0)),"Нет")</f>
        <v>Лунная добродетель</v>
      </c>
      <c r="H4778" s="11" t="str">
        <f>IFERROR(INDEX(lvl_6[],MATCH(N4778,lvl_6[ID],0),MATCH(_xlfn.CONCAT(K4778,"_",L4778,"_",M4778),lvl_6[#Headers],0)),"Нет")</f>
        <v>Нет</v>
      </c>
      <c r="I4778" s="12">
        <v>1</v>
      </c>
      <c r="J4778" s="12">
        <v>4</v>
      </c>
      <c r="K4778" s="12">
        <v>1</v>
      </c>
      <c r="L4778" s="12">
        <v>5</v>
      </c>
      <c r="M4778" s="12">
        <v>14</v>
      </c>
      <c r="N4778" s="12">
        <v>454</v>
      </c>
      <c r="O4778" s="12">
        <f>COUNTIF($P$2:P4778,P4778)</f>
        <v>1</v>
      </c>
      <c r="P4778" s="12" t="str">
        <f t="shared" si="285"/>
        <v>1410514454</v>
      </c>
      <c r="Q4778" s="12" t="str">
        <f t="shared" si="286"/>
        <v>14105144540001</v>
      </c>
      <c r="R4778" s="20" t="s">
        <v>4253</v>
      </c>
      <c r="U4778" s="12" t="s">
        <v>899</v>
      </c>
      <c r="W4778" s="12" t="s">
        <v>864</v>
      </c>
      <c r="AI4778" s="12" t="s">
        <v>100</v>
      </c>
      <c r="AK4778" s="12" t="s">
        <v>100</v>
      </c>
      <c r="BN4778" s="12">
        <v>1</v>
      </c>
    </row>
    <row r="4779" spans="1:66" ht="45" x14ac:dyDescent="0.25">
      <c r="A4779" s="12">
        <v>1</v>
      </c>
      <c r="B4779" s="11" t="str">
        <f t="shared" si="284"/>
        <v>Общий расчет. Анализ даты. Анализ даты. Символические звезды. Лунная добродетель. Нет</v>
      </c>
      <c r="C4779" s="11" t="str">
        <f>IFERROR(VLOOKUP(I4779,lvl_1[],2,FALSE),"Нет")</f>
        <v>Общий расчет</v>
      </c>
      <c r="D4779" s="11" t="str">
        <f>IFERROR(VLOOKUP(Rule!J4779,lvl_2[],2,FALSE),"Нет")</f>
        <v>Анализ даты</v>
      </c>
      <c r="E4779" s="11" t="str">
        <f>IFERROR(VLOOKUP(Rule!K4779,lvl_3[],2,FALSE),"Нет")</f>
        <v>Анализ даты</v>
      </c>
      <c r="F4779" s="11" t="str">
        <f>IFERROR(INDEX(lvl_4[],MATCH(L4779,lvl_4[ID],0),MATCH(TEXT(K4779,"##0"),lvl_4[#Headers],0)),"Нет")</f>
        <v>Символические звезды</v>
      </c>
      <c r="G4779" s="11" t="str">
        <f>IFERROR(INDEX(lvl_5[],MATCH(M4779,lvl_5[ID],0),MATCH(_xlfn.CONCAT(TEXT(K4779,"##0"),"_",TEXT(L4779,"##0")),lvl_5[#Headers],0)),"Нет")</f>
        <v>Лунная добродетель</v>
      </c>
      <c r="H4779" s="11" t="str">
        <f>IFERROR(INDEX(lvl_6[],MATCH(N4779,lvl_6[ID],0),MATCH(_xlfn.CONCAT(K4779,"_",L4779,"_",M4779),lvl_6[#Headers],0)),"Нет")</f>
        <v>Нет</v>
      </c>
      <c r="I4779" s="12">
        <v>1</v>
      </c>
      <c r="J4779" s="12">
        <v>4</v>
      </c>
      <c r="K4779" s="12">
        <v>1</v>
      </c>
      <c r="L4779" s="12">
        <v>5</v>
      </c>
      <c r="M4779" s="12">
        <v>14</v>
      </c>
      <c r="N4779" s="12">
        <v>455</v>
      </c>
      <c r="O4779" s="12">
        <f>COUNTIF($P$2:P4779,P4779)</f>
        <v>1</v>
      </c>
      <c r="P4779" s="12" t="str">
        <f t="shared" si="285"/>
        <v>1410514455</v>
      </c>
      <c r="Q4779" s="12" t="str">
        <f t="shared" si="286"/>
        <v>14105144550001</v>
      </c>
      <c r="R4779" s="20" t="s">
        <v>4254</v>
      </c>
      <c r="U4779" s="12" t="s">
        <v>914</v>
      </c>
      <c r="W4779" s="12" t="s">
        <v>865</v>
      </c>
      <c r="AI4779" s="12" t="s">
        <v>100</v>
      </c>
      <c r="AK4779" s="12" t="s">
        <v>100</v>
      </c>
      <c r="BN4779" s="12">
        <v>1</v>
      </c>
    </row>
    <row r="4780" spans="1:66" ht="45" x14ac:dyDescent="0.25">
      <c r="A4780" s="12">
        <v>1</v>
      </c>
      <c r="B4780" s="11" t="str">
        <f t="shared" si="284"/>
        <v>Общий расчет. Анализ даты. Анализ даты. Символические звезды. Лунная добродетель. Нет</v>
      </c>
      <c r="C4780" s="11" t="str">
        <f>IFERROR(VLOOKUP(I4780,lvl_1[],2,FALSE),"Нет")</f>
        <v>Общий расчет</v>
      </c>
      <c r="D4780" s="11" t="str">
        <f>IFERROR(VLOOKUP(Rule!J4780,lvl_2[],2,FALSE),"Нет")</f>
        <v>Анализ даты</v>
      </c>
      <c r="E4780" s="11" t="str">
        <f>IFERROR(VLOOKUP(Rule!K4780,lvl_3[],2,FALSE),"Нет")</f>
        <v>Анализ даты</v>
      </c>
      <c r="F4780" s="11" t="str">
        <f>IFERROR(INDEX(lvl_4[],MATCH(L4780,lvl_4[ID],0),MATCH(TEXT(K4780,"##0"),lvl_4[#Headers],0)),"Нет")</f>
        <v>Символические звезды</v>
      </c>
      <c r="G4780" s="11" t="str">
        <f>IFERROR(INDEX(lvl_5[],MATCH(M4780,lvl_5[ID],0),MATCH(_xlfn.CONCAT(TEXT(K4780,"##0"),"_",TEXT(L4780,"##0")),lvl_5[#Headers],0)),"Нет")</f>
        <v>Лунная добродетель</v>
      </c>
      <c r="H4780" s="11" t="str">
        <f>IFERROR(INDEX(lvl_6[],MATCH(N4780,lvl_6[ID],0),MATCH(_xlfn.CONCAT(K4780,"_",L4780,"_",M4780),lvl_6[#Headers],0)),"Нет")</f>
        <v>Нет</v>
      </c>
      <c r="I4780" s="12">
        <v>1</v>
      </c>
      <c r="J4780" s="12">
        <v>4</v>
      </c>
      <c r="K4780" s="12">
        <v>1</v>
      </c>
      <c r="L4780" s="12">
        <v>5</v>
      </c>
      <c r="M4780" s="12">
        <v>14</v>
      </c>
      <c r="N4780" s="12">
        <v>456</v>
      </c>
      <c r="O4780" s="12">
        <f>COUNTIF($P$2:P4780,P4780)</f>
        <v>1</v>
      </c>
      <c r="P4780" s="12" t="str">
        <f t="shared" si="285"/>
        <v>1410514456</v>
      </c>
      <c r="Q4780" s="12" t="str">
        <f t="shared" si="286"/>
        <v>14105144560001</v>
      </c>
      <c r="R4780" s="20" t="s">
        <v>4255</v>
      </c>
      <c r="U4780" s="12" t="s">
        <v>910</v>
      </c>
      <c r="W4780" s="12" t="s">
        <v>866</v>
      </c>
      <c r="AI4780" s="12" t="s">
        <v>100</v>
      </c>
      <c r="AK4780" s="12" t="s">
        <v>100</v>
      </c>
      <c r="BN4780" s="12">
        <v>1</v>
      </c>
    </row>
    <row r="4781" spans="1:66" ht="45" x14ac:dyDescent="0.25">
      <c r="A4781" s="12">
        <v>1</v>
      </c>
      <c r="B4781" s="11" t="str">
        <f t="shared" si="284"/>
        <v>Общий расчет. Анализ даты. Анализ даты. Символические звезды. Лунная добродетель. Нет</v>
      </c>
      <c r="C4781" s="11" t="str">
        <f>IFERROR(VLOOKUP(I4781,lvl_1[],2,FALSE),"Нет")</f>
        <v>Общий расчет</v>
      </c>
      <c r="D4781" s="11" t="str">
        <f>IFERROR(VLOOKUP(Rule!J4781,lvl_2[],2,FALSE),"Нет")</f>
        <v>Анализ даты</v>
      </c>
      <c r="E4781" s="11" t="str">
        <f>IFERROR(VLOOKUP(Rule!K4781,lvl_3[],2,FALSE),"Нет")</f>
        <v>Анализ даты</v>
      </c>
      <c r="F4781" s="11" t="str">
        <f>IFERROR(INDEX(lvl_4[],MATCH(L4781,lvl_4[ID],0),MATCH(TEXT(K4781,"##0"),lvl_4[#Headers],0)),"Нет")</f>
        <v>Символические звезды</v>
      </c>
      <c r="G4781" s="11" t="str">
        <f>IFERROR(INDEX(lvl_5[],MATCH(M4781,lvl_5[ID],0),MATCH(_xlfn.CONCAT(TEXT(K4781,"##0"),"_",TEXT(L4781,"##0")),lvl_5[#Headers],0)),"Нет")</f>
        <v>Лунная добродетель</v>
      </c>
      <c r="H4781" s="11" t="str">
        <f>IFERROR(INDEX(lvl_6[],MATCH(N4781,lvl_6[ID],0),MATCH(_xlfn.CONCAT(K4781,"_",L4781,"_",M4781),lvl_6[#Headers],0)),"Нет")</f>
        <v>Нет</v>
      </c>
      <c r="I4781" s="12">
        <v>1</v>
      </c>
      <c r="J4781" s="12">
        <v>4</v>
      </c>
      <c r="K4781" s="12">
        <v>1</v>
      </c>
      <c r="L4781" s="12">
        <v>5</v>
      </c>
      <c r="M4781" s="12">
        <v>14</v>
      </c>
      <c r="N4781" s="12">
        <v>457</v>
      </c>
      <c r="O4781" s="12">
        <f>COUNTIF($P$2:P4781,P4781)</f>
        <v>1</v>
      </c>
      <c r="P4781" s="12" t="str">
        <f t="shared" si="285"/>
        <v>1410514457</v>
      </c>
      <c r="Q4781" s="12" t="str">
        <f t="shared" si="286"/>
        <v>14105144570001</v>
      </c>
      <c r="R4781" s="20" t="s">
        <v>4256</v>
      </c>
      <c r="U4781" s="12" t="s">
        <v>903</v>
      </c>
      <c r="W4781" s="12" t="s">
        <v>867</v>
      </c>
      <c r="AI4781" s="12" t="s">
        <v>100</v>
      </c>
      <c r="AK4781" s="12" t="s">
        <v>100</v>
      </c>
      <c r="BN4781" s="12">
        <v>1</v>
      </c>
    </row>
    <row r="4782" spans="1:66" ht="45" x14ac:dyDescent="0.25">
      <c r="A4782" s="12">
        <v>1</v>
      </c>
      <c r="B4782" s="11" t="str">
        <f t="shared" si="284"/>
        <v>Общий расчет. Анализ даты. Анализ даты. Символические звезды. Лунная добродетель. Нет</v>
      </c>
      <c r="C4782" s="11" t="str">
        <f>IFERROR(VLOOKUP(I4782,lvl_1[],2,FALSE),"Нет")</f>
        <v>Общий расчет</v>
      </c>
      <c r="D4782" s="11" t="str">
        <f>IFERROR(VLOOKUP(Rule!J4782,lvl_2[],2,FALSE),"Нет")</f>
        <v>Анализ даты</v>
      </c>
      <c r="E4782" s="11" t="str">
        <f>IFERROR(VLOOKUP(Rule!K4782,lvl_3[],2,FALSE),"Нет")</f>
        <v>Анализ даты</v>
      </c>
      <c r="F4782" s="11" t="str">
        <f>IFERROR(INDEX(lvl_4[],MATCH(L4782,lvl_4[ID],0),MATCH(TEXT(K4782,"##0"),lvl_4[#Headers],0)),"Нет")</f>
        <v>Символические звезды</v>
      </c>
      <c r="G4782" s="11" t="str">
        <f>IFERROR(INDEX(lvl_5[],MATCH(M4782,lvl_5[ID],0),MATCH(_xlfn.CONCAT(TEXT(K4782,"##0"),"_",TEXT(L4782,"##0")),lvl_5[#Headers],0)),"Нет")</f>
        <v>Лунная добродетель</v>
      </c>
      <c r="H4782" s="11" t="str">
        <f>IFERROR(INDEX(lvl_6[],MATCH(N4782,lvl_6[ID],0),MATCH(_xlfn.CONCAT(K4782,"_",L4782,"_",M4782),lvl_6[#Headers],0)),"Нет")</f>
        <v>Нет</v>
      </c>
      <c r="I4782" s="12">
        <v>1</v>
      </c>
      <c r="J4782" s="12">
        <v>4</v>
      </c>
      <c r="K4782" s="12">
        <v>1</v>
      </c>
      <c r="L4782" s="12">
        <v>5</v>
      </c>
      <c r="M4782" s="12">
        <v>14</v>
      </c>
      <c r="N4782" s="12">
        <v>458</v>
      </c>
      <c r="O4782" s="12">
        <f>COUNTIF($P$2:P4782,P4782)</f>
        <v>1</v>
      </c>
      <c r="P4782" s="12" t="str">
        <f t="shared" si="285"/>
        <v>1410514458</v>
      </c>
      <c r="Q4782" s="12" t="str">
        <f t="shared" si="286"/>
        <v>14105144580001</v>
      </c>
      <c r="R4782" s="20" t="s">
        <v>4257</v>
      </c>
      <c r="U4782" s="12" t="s">
        <v>899</v>
      </c>
      <c r="W4782" s="12" t="s">
        <v>868</v>
      </c>
      <c r="AI4782" s="12" t="s">
        <v>100</v>
      </c>
      <c r="AK4782" s="12" t="s">
        <v>100</v>
      </c>
      <c r="BN4782" s="12">
        <v>1</v>
      </c>
    </row>
    <row r="4783" spans="1:66" ht="45" x14ac:dyDescent="0.25">
      <c r="A4783" s="12">
        <v>1</v>
      </c>
      <c r="B4783" s="11" t="str">
        <f t="shared" si="284"/>
        <v>Общий расчет. Анализ даты. Анализ даты. Символические звезды. Небесная добродетель. Нет</v>
      </c>
      <c r="C4783" s="11" t="str">
        <f>IFERROR(VLOOKUP(I4783,lvl_1[],2,FALSE),"Нет")</f>
        <v>Общий расчет</v>
      </c>
      <c r="D4783" s="11" t="str">
        <f>IFERROR(VLOOKUP(Rule!J4783,lvl_2[],2,FALSE),"Нет")</f>
        <v>Анализ даты</v>
      </c>
      <c r="E4783" s="11" t="str">
        <f>IFERROR(VLOOKUP(Rule!K4783,lvl_3[],2,FALSE),"Нет")</f>
        <v>Анализ даты</v>
      </c>
      <c r="F4783" s="11" t="str">
        <f>IFERROR(INDEX(lvl_4[],MATCH(L4783,lvl_4[ID],0),MATCH(TEXT(K4783,"##0"),lvl_4[#Headers],0)),"Нет")</f>
        <v>Символические звезды</v>
      </c>
      <c r="G4783" s="11" t="str">
        <f>IFERROR(INDEX(lvl_5[],MATCH(M4783,lvl_5[ID],0),MATCH(_xlfn.CONCAT(TEXT(K4783,"##0"),"_",TEXT(L4783,"##0")),lvl_5[#Headers],0)),"Нет")</f>
        <v>Небесная добродетель</v>
      </c>
      <c r="H4783" s="11" t="str">
        <f>IFERROR(INDEX(lvl_6[],MATCH(N4783,lvl_6[ID],0),MATCH(_xlfn.CONCAT(K4783,"_",L4783,"_",M4783),lvl_6[#Headers],0)),"Нет")</f>
        <v>Нет</v>
      </c>
      <c r="I4783" s="12">
        <v>1</v>
      </c>
      <c r="J4783" s="12">
        <v>4</v>
      </c>
      <c r="K4783" s="12">
        <v>1</v>
      </c>
      <c r="L4783" s="12">
        <v>5</v>
      </c>
      <c r="M4783" s="12">
        <v>32</v>
      </c>
      <c r="N4783" s="12">
        <v>459</v>
      </c>
      <c r="O4783" s="12">
        <f>COUNTIF($P$2:P4783,P4783)</f>
        <v>1</v>
      </c>
      <c r="P4783" s="12" t="str">
        <f t="shared" si="285"/>
        <v>1410532459</v>
      </c>
      <c r="Q4783" s="12" t="str">
        <f t="shared" si="286"/>
        <v>14105324590001</v>
      </c>
      <c r="R4783" s="20" t="s">
        <v>4258</v>
      </c>
      <c r="U4783" s="12" t="s">
        <v>914</v>
      </c>
      <c r="W4783" s="12" t="s">
        <v>861</v>
      </c>
      <c r="AI4783" s="12" t="s">
        <v>100</v>
      </c>
      <c r="AK4783" s="12" t="s">
        <v>100</v>
      </c>
      <c r="BN4783" s="12">
        <v>1</v>
      </c>
    </row>
    <row r="4784" spans="1:66" ht="45" x14ac:dyDescent="0.25">
      <c r="A4784" s="12">
        <v>1</v>
      </c>
      <c r="B4784" s="11" t="str">
        <f t="shared" si="284"/>
        <v>Общий расчет. Анализ даты. Анализ даты. Символические звезды. Небесная добродетель. Нет</v>
      </c>
      <c r="C4784" s="11" t="str">
        <f>IFERROR(VLOOKUP(I4784,lvl_1[],2,FALSE),"Нет")</f>
        <v>Общий расчет</v>
      </c>
      <c r="D4784" s="11" t="str">
        <f>IFERROR(VLOOKUP(Rule!J4784,lvl_2[],2,FALSE),"Нет")</f>
        <v>Анализ даты</v>
      </c>
      <c r="E4784" s="11" t="str">
        <f>IFERROR(VLOOKUP(Rule!K4784,lvl_3[],2,FALSE),"Нет")</f>
        <v>Анализ даты</v>
      </c>
      <c r="F4784" s="11" t="str">
        <f>IFERROR(INDEX(lvl_4[],MATCH(L4784,lvl_4[ID],0),MATCH(TEXT(K4784,"##0"),lvl_4[#Headers],0)),"Нет")</f>
        <v>Символические звезды</v>
      </c>
      <c r="G4784" s="11" t="str">
        <f>IFERROR(INDEX(lvl_5[],MATCH(M4784,lvl_5[ID],0),MATCH(_xlfn.CONCAT(TEXT(K4784,"##0"),"_",TEXT(L4784,"##0")),lvl_5[#Headers],0)),"Нет")</f>
        <v>Небесная добродетель</v>
      </c>
      <c r="H4784" s="11" t="str">
        <f>IFERROR(INDEX(lvl_6[],MATCH(N4784,lvl_6[ID],0),MATCH(_xlfn.CONCAT(K4784,"_",L4784,"_",M4784),lvl_6[#Headers],0)),"Нет")</f>
        <v>Нет</v>
      </c>
      <c r="I4784" s="12">
        <v>1</v>
      </c>
      <c r="J4784" s="12">
        <v>4</v>
      </c>
      <c r="K4784" s="12">
        <v>1</v>
      </c>
      <c r="L4784" s="12">
        <v>5</v>
      </c>
      <c r="M4784" s="12">
        <v>32</v>
      </c>
      <c r="N4784" s="12">
        <v>460</v>
      </c>
      <c r="O4784" s="12">
        <f>COUNTIF($P$2:P4784,P4784)</f>
        <v>1</v>
      </c>
      <c r="P4784" s="12" t="str">
        <f t="shared" si="285"/>
        <v>1410532460</v>
      </c>
      <c r="Q4784" s="12" t="str">
        <f t="shared" si="286"/>
        <v>14105324600001</v>
      </c>
      <c r="R4784" s="20" t="s">
        <v>4259</v>
      </c>
      <c r="U4784" s="12" t="s">
        <v>912</v>
      </c>
      <c r="W4784" s="12" t="s">
        <v>862</v>
      </c>
      <c r="AI4784" s="12" t="s">
        <v>100</v>
      </c>
      <c r="AK4784" s="12" t="s">
        <v>100</v>
      </c>
      <c r="BN4784" s="12">
        <v>1</v>
      </c>
    </row>
    <row r="4785" spans="1:66" ht="45" x14ac:dyDescent="0.25">
      <c r="A4785" s="12">
        <v>1</v>
      </c>
      <c r="B4785" s="11" t="str">
        <f t="shared" si="284"/>
        <v>Общий расчет. Анализ даты. Анализ даты. Символические звезды. Небесная добродетель. Нет</v>
      </c>
      <c r="C4785" s="11" t="str">
        <f>IFERROR(VLOOKUP(I4785,lvl_1[],2,FALSE),"Нет")</f>
        <v>Общий расчет</v>
      </c>
      <c r="D4785" s="11" t="str">
        <f>IFERROR(VLOOKUP(Rule!J4785,lvl_2[],2,FALSE),"Нет")</f>
        <v>Анализ даты</v>
      </c>
      <c r="E4785" s="11" t="str">
        <f>IFERROR(VLOOKUP(Rule!K4785,lvl_3[],2,FALSE),"Нет")</f>
        <v>Анализ даты</v>
      </c>
      <c r="F4785" s="11" t="str">
        <f>IFERROR(INDEX(lvl_4[],MATCH(L4785,lvl_4[ID],0),MATCH(TEXT(K4785,"##0"),lvl_4[#Headers],0)),"Нет")</f>
        <v>Символические звезды</v>
      </c>
      <c r="G4785" s="11" t="str">
        <f>IFERROR(INDEX(lvl_5[],MATCH(M4785,lvl_5[ID],0),MATCH(_xlfn.CONCAT(TEXT(K4785,"##0"),"_",TEXT(L4785,"##0")),lvl_5[#Headers],0)),"Нет")</f>
        <v>Небесная добродетель</v>
      </c>
      <c r="H4785" s="11" t="str">
        <f>IFERROR(INDEX(lvl_6[],MATCH(N4785,lvl_6[ID],0),MATCH(_xlfn.CONCAT(K4785,"_",L4785,"_",M4785),lvl_6[#Headers],0)),"Нет")</f>
        <v>Нет</v>
      </c>
      <c r="I4785" s="12">
        <v>1</v>
      </c>
      <c r="J4785" s="12">
        <v>4</v>
      </c>
      <c r="K4785" s="12">
        <v>1</v>
      </c>
      <c r="L4785" s="12">
        <v>5</v>
      </c>
      <c r="M4785" s="12">
        <v>32</v>
      </c>
      <c r="N4785" s="12">
        <v>461</v>
      </c>
      <c r="O4785" s="12">
        <f>COUNTIF($P$2:P4785,P4785)</f>
        <v>1</v>
      </c>
      <c r="P4785" s="12" t="str">
        <f t="shared" si="285"/>
        <v>1410532461</v>
      </c>
      <c r="Q4785" s="12" t="str">
        <f t="shared" si="286"/>
        <v>14105324610001</v>
      </c>
      <c r="R4785" s="20" t="s">
        <v>4260</v>
      </c>
      <c r="U4785" s="12" t="s">
        <v>899</v>
      </c>
      <c r="W4785" s="12" t="s">
        <v>864</v>
      </c>
      <c r="AI4785" s="12" t="s">
        <v>100</v>
      </c>
      <c r="AK4785" s="12" t="s">
        <v>100</v>
      </c>
      <c r="BN4785" s="12">
        <v>1</v>
      </c>
    </row>
    <row r="4786" spans="1:66" ht="45" x14ac:dyDescent="0.25">
      <c r="A4786" s="12">
        <v>1</v>
      </c>
      <c r="B4786" s="11" t="str">
        <f t="shared" si="284"/>
        <v>Общий расчет. Анализ даты. Анализ даты. Символические звезды. Небесная добродетель. Нет</v>
      </c>
      <c r="C4786" s="11" t="str">
        <f>IFERROR(VLOOKUP(I4786,lvl_1[],2,FALSE),"Нет")</f>
        <v>Общий расчет</v>
      </c>
      <c r="D4786" s="11" t="str">
        <f>IFERROR(VLOOKUP(Rule!J4786,lvl_2[],2,FALSE),"Нет")</f>
        <v>Анализ даты</v>
      </c>
      <c r="E4786" s="11" t="str">
        <f>IFERROR(VLOOKUP(Rule!K4786,lvl_3[],2,FALSE),"Нет")</f>
        <v>Анализ даты</v>
      </c>
      <c r="F4786" s="11" t="str">
        <f>IFERROR(INDEX(lvl_4[],MATCH(L4786,lvl_4[ID],0),MATCH(TEXT(K4786,"##0"),lvl_4[#Headers],0)),"Нет")</f>
        <v>Символические звезды</v>
      </c>
      <c r="G4786" s="11" t="str">
        <f>IFERROR(INDEX(lvl_5[],MATCH(M4786,lvl_5[ID],0),MATCH(_xlfn.CONCAT(TEXT(K4786,"##0"),"_",TEXT(L4786,"##0")),lvl_5[#Headers],0)),"Нет")</f>
        <v>Небесная добродетель</v>
      </c>
      <c r="H4786" s="11" t="str">
        <f>IFERROR(INDEX(lvl_6[],MATCH(N4786,lvl_6[ID],0),MATCH(_xlfn.CONCAT(K4786,"_",L4786,"_",M4786),lvl_6[#Headers],0)),"Нет")</f>
        <v>Нет</v>
      </c>
      <c r="I4786" s="12">
        <v>1</v>
      </c>
      <c r="J4786" s="12">
        <v>4</v>
      </c>
      <c r="K4786" s="12">
        <v>1</v>
      </c>
      <c r="L4786" s="12">
        <v>5</v>
      </c>
      <c r="M4786" s="12">
        <v>32</v>
      </c>
      <c r="N4786" s="12">
        <v>462</v>
      </c>
      <c r="O4786" s="12">
        <f>COUNTIF($P$2:P4786,P4786)</f>
        <v>1</v>
      </c>
      <c r="P4786" s="12" t="str">
        <f t="shared" si="285"/>
        <v>1410532462</v>
      </c>
      <c r="Q4786" s="12" t="str">
        <f t="shared" si="286"/>
        <v>14105324620001</v>
      </c>
      <c r="R4786" s="20" t="s">
        <v>4261</v>
      </c>
      <c r="U4786" s="12" t="s">
        <v>916</v>
      </c>
      <c r="W4786" s="12" t="s">
        <v>865</v>
      </c>
      <c r="AI4786" s="12" t="s">
        <v>100</v>
      </c>
      <c r="AK4786" s="12" t="s">
        <v>100</v>
      </c>
      <c r="BN4786" s="12">
        <v>1</v>
      </c>
    </row>
    <row r="4787" spans="1:66" ht="45" x14ac:dyDescent="0.25">
      <c r="A4787" s="12">
        <v>1</v>
      </c>
      <c r="B4787" s="11" t="str">
        <f t="shared" si="284"/>
        <v>Общий расчет. Анализ даты. Анализ даты. Символические звезды. Небесная добродетель. Нет</v>
      </c>
      <c r="C4787" s="11" t="str">
        <f>IFERROR(VLOOKUP(I4787,lvl_1[],2,FALSE),"Нет")</f>
        <v>Общий расчет</v>
      </c>
      <c r="D4787" s="11" t="str">
        <f>IFERROR(VLOOKUP(Rule!J4787,lvl_2[],2,FALSE),"Нет")</f>
        <v>Анализ даты</v>
      </c>
      <c r="E4787" s="11" t="str">
        <f>IFERROR(VLOOKUP(Rule!K4787,lvl_3[],2,FALSE),"Нет")</f>
        <v>Анализ даты</v>
      </c>
      <c r="F4787" s="11" t="str">
        <f>IFERROR(INDEX(lvl_4[],MATCH(L4787,lvl_4[ID],0),MATCH(TEXT(K4787,"##0"),lvl_4[#Headers],0)),"Нет")</f>
        <v>Символические звезды</v>
      </c>
      <c r="G4787" s="11" t="str">
        <f>IFERROR(INDEX(lvl_5[],MATCH(M4787,lvl_5[ID],0),MATCH(_xlfn.CONCAT(TEXT(K4787,"##0"),"_",TEXT(L4787,"##0")),lvl_5[#Headers],0)),"Нет")</f>
        <v>Небесная добродетель</v>
      </c>
      <c r="H4787" s="11" t="str">
        <f>IFERROR(INDEX(lvl_6[],MATCH(N4787,lvl_6[ID],0),MATCH(_xlfn.CONCAT(K4787,"_",L4787,"_",M4787),lvl_6[#Headers],0)),"Нет")</f>
        <v>Нет</v>
      </c>
      <c r="I4787" s="12">
        <v>1</v>
      </c>
      <c r="J4787" s="12">
        <v>4</v>
      </c>
      <c r="K4787" s="12">
        <v>1</v>
      </c>
      <c r="L4787" s="12">
        <v>5</v>
      </c>
      <c r="M4787" s="12">
        <v>32</v>
      </c>
      <c r="N4787" s="12">
        <v>463</v>
      </c>
      <c r="O4787" s="12">
        <f>COUNTIF($P$2:P4787,P4787)</f>
        <v>1</v>
      </c>
      <c r="P4787" s="12" t="str">
        <f t="shared" si="285"/>
        <v>1410532463</v>
      </c>
      <c r="Q4787" s="12" t="str">
        <f t="shared" si="286"/>
        <v>14105324630001</v>
      </c>
      <c r="R4787" s="20" t="s">
        <v>4262</v>
      </c>
      <c r="U4787" s="12" t="s">
        <v>903</v>
      </c>
      <c r="W4787" s="12" t="s">
        <v>867</v>
      </c>
      <c r="AI4787" s="12" t="s">
        <v>100</v>
      </c>
      <c r="AK4787" s="12" t="s">
        <v>100</v>
      </c>
      <c r="BN4787" s="12">
        <v>1</v>
      </c>
    </row>
    <row r="4788" spans="1:66" ht="45" x14ac:dyDescent="0.25">
      <c r="A4788" s="12">
        <v>1</v>
      </c>
      <c r="B4788" s="11" t="str">
        <f t="shared" si="284"/>
        <v>Общий расчет. Анализ даты. Анализ даты. Символические звезды. Небесная добродетель. Нет</v>
      </c>
      <c r="C4788" s="11" t="str">
        <f>IFERROR(VLOOKUP(I4788,lvl_1[],2,FALSE),"Нет")</f>
        <v>Общий расчет</v>
      </c>
      <c r="D4788" s="11" t="str">
        <f>IFERROR(VLOOKUP(Rule!J4788,lvl_2[],2,FALSE),"Нет")</f>
        <v>Анализ даты</v>
      </c>
      <c r="E4788" s="11" t="str">
        <f>IFERROR(VLOOKUP(Rule!K4788,lvl_3[],2,FALSE),"Нет")</f>
        <v>Анализ даты</v>
      </c>
      <c r="F4788" s="11" t="str">
        <f>IFERROR(INDEX(lvl_4[],MATCH(L4788,lvl_4[ID],0),MATCH(TEXT(K4788,"##0"),lvl_4[#Headers],0)),"Нет")</f>
        <v>Символические звезды</v>
      </c>
      <c r="G4788" s="11" t="str">
        <f>IFERROR(INDEX(lvl_5[],MATCH(M4788,lvl_5[ID],0),MATCH(_xlfn.CONCAT(TEXT(K4788,"##0"),"_",TEXT(L4788,"##0")),lvl_5[#Headers],0)),"Нет")</f>
        <v>Небесная добродетель</v>
      </c>
      <c r="H4788" s="11" t="str">
        <f>IFERROR(INDEX(lvl_6[],MATCH(N4788,lvl_6[ID],0),MATCH(_xlfn.CONCAT(K4788,"_",L4788,"_",M4788),lvl_6[#Headers],0)),"Нет")</f>
        <v>Нет</v>
      </c>
      <c r="I4788" s="12">
        <v>1</v>
      </c>
      <c r="J4788" s="12">
        <v>4</v>
      </c>
      <c r="K4788" s="12">
        <v>1</v>
      </c>
      <c r="L4788" s="12">
        <v>5</v>
      </c>
      <c r="M4788" s="12">
        <v>32</v>
      </c>
      <c r="N4788" s="12">
        <v>464</v>
      </c>
      <c r="O4788" s="12">
        <f>COUNTIF($P$2:P4788,P4788)</f>
        <v>1</v>
      </c>
      <c r="P4788" s="12" t="str">
        <f t="shared" si="285"/>
        <v>1410532464</v>
      </c>
      <c r="Q4788" s="12" t="str">
        <f t="shared" si="286"/>
        <v>14105324640001</v>
      </c>
      <c r="R4788" s="20" t="s">
        <v>4263</v>
      </c>
      <c r="U4788" s="12" t="s">
        <v>901</v>
      </c>
      <c r="W4788" s="12" t="s">
        <v>868</v>
      </c>
      <c r="AI4788" s="12" t="s">
        <v>100</v>
      </c>
      <c r="AK4788" s="12" t="s">
        <v>100</v>
      </c>
      <c r="BN4788" s="12">
        <v>1</v>
      </c>
    </row>
    <row r="4789" spans="1:66" ht="45" x14ac:dyDescent="0.25">
      <c r="A4789" s="12">
        <v>1</v>
      </c>
      <c r="B4789" s="11" t="str">
        <f t="shared" si="284"/>
        <v>Общий расчет. Анализ даты. Анализ даты. Символические звезды. Небесная добродетель. Нет</v>
      </c>
      <c r="C4789" s="11" t="str">
        <f>IFERROR(VLOOKUP(I4789,lvl_1[],2,FALSE),"Нет")</f>
        <v>Общий расчет</v>
      </c>
      <c r="D4789" s="11" t="str">
        <f>IFERROR(VLOOKUP(Rule!J4789,lvl_2[],2,FALSE),"Нет")</f>
        <v>Анализ даты</v>
      </c>
      <c r="E4789" s="11" t="str">
        <f>IFERROR(VLOOKUP(Rule!K4789,lvl_3[],2,FALSE),"Нет")</f>
        <v>Анализ даты</v>
      </c>
      <c r="F4789" s="11" t="str">
        <f>IFERROR(INDEX(lvl_4[],MATCH(L4789,lvl_4[ID],0),MATCH(TEXT(K4789,"##0"),lvl_4[#Headers],0)),"Нет")</f>
        <v>Символические звезды</v>
      </c>
      <c r="G4789" s="11" t="str">
        <f>IFERROR(INDEX(lvl_5[],MATCH(M4789,lvl_5[ID],0),MATCH(_xlfn.CONCAT(TEXT(K4789,"##0"),"_",TEXT(L4789,"##0")),lvl_5[#Headers],0)),"Нет")</f>
        <v>Небесная добродетель</v>
      </c>
      <c r="H4789" s="11" t="str">
        <f>IFERROR(INDEX(lvl_6[],MATCH(N4789,lvl_6[ID],0),MATCH(_xlfn.CONCAT(K4789,"_",L4789,"_",M4789),lvl_6[#Headers],0)),"Нет")</f>
        <v>Нет</v>
      </c>
      <c r="I4789" s="12">
        <v>1</v>
      </c>
      <c r="J4789" s="12">
        <v>4</v>
      </c>
      <c r="K4789" s="12">
        <v>1</v>
      </c>
      <c r="L4789" s="12">
        <v>5</v>
      </c>
      <c r="M4789" s="12">
        <v>32</v>
      </c>
      <c r="N4789" s="12">
        <v>465</v>
      </c>
      <c r="O4789" s="12">
        <f>COUNTIF($P$2:P4789,P4789)</f>
        <v>1</v>
      </c>
      <c r="P4789" s="12" t="str">
        <f t="shared" si="285"/>
        <v>1410532465</v>
      </c>
      <c r="Q4789" s="12" t="str">
        <f t="shared" si="286"/>
        <v>14105324650001</v>
      </c>
      <c r="R4789" s="20" t="s">
        <v>4264</v>
      </c>
      <c r="U4789" s="12" t="s">
        <v>910</v>
      </c>
      <c r="W4789" s="12" t="s">
        <v>870</v>
      </c>
      <c r="AI4789" s="12" t="s">
        <v>100</v>
      </c>
      <c r="AK4789" s="12" t="s">
        <v>100</v>
      </c>
      <c r="BN4789" s="12">
        <v>1</v>
      </c>
    </row>
    <row r="4790" spans="1:66" ht="45" x14ac:dyDescent="0.25">
      <c r="A4790" s="12">
        <v>1</v>
      </c>
      <c r="B4790" s="11" t="str">
        <f t="shared" si="284"/>
        <v>Общий расчет. Анализ даты. Анализ даты. Символические звезды. Месячная добродетель. Нет</v>
      </c>
      <c r="C4790" s="11" t="str">
        <f>IFERROR(VLOOKUP(I4790,lvl_1[],2,FALSE),"Нет")</f>
        <v>Общий расчет</v>
      </c>
      <c r="D4790" s="11" t="str">
        <f>IFERROR(VLOOKUP(Rule!J4790,lvl_2[],2,FALSE),"Нет")</f>
        <v>Анализ даты</v>
      </c>
      <c r="E4790" s="11" t="str">
        <f>IFERROR(VLOOKUP(Rule!K4790,lvl_3[],2,FALSE),"Нет")</f>
        <v>Анализ даты</v>
      </c>
      <c r="F4790" s="11" t="str">
        <f>IFERROR(INDEX(lvl_4[],MATCH(L4790,lvl_4[ID],0),MATCH(TEXT(K4790,"##0"),lvl_4[#Headers],0)),"Нет")</f>
        <v>Символические звезды</v>
      </c>
      <c r="G4790" s="11" t="str">
        <f>IFERROR(INDEX(lvl_5[],MATCH(M4790,lvl_5[ID],0),MATCH(_xlfn.CONCAT(TEXT(K4790,"##0"),"_",TEXT(L4790,"##0")),lvl_5[#Headers],0)),"Нет")</f>
        <v>Месячная добродетель</v>
      </c>
      <c r="H4790" s="11" t="str">
        <f>IFERROR(INDEX(lvl_6[],MATCH(N4790,lvl_6[ID],0),MATCH(_xlfn.CONCAT(K4790,"_",L4790,"_",M4790),lvl_6[#Headers],0)),"Нет")</f>
        <v>Нет</v>
      </c>
      <c r="I4790" s="12">
        <v>1</v>
      </c>
      <c r="J4790" s="12">
        <v>4</v>
      </c>
      <c r="K4790" s="12">
        <v>1</v>
      </c>
      <c r="L4790" s="12">
        <v>5</v>
      </c>
      <c r="M4790" s="12">
        <v>33</v>
      </c>
      <c r="N4790" s="12">
        <v>466</v>
      </c>
      <c r="O4790" s="12">
        <f>COUNTIF($P$2:P4790,P4790)</f>
        <v>1</v>
      </c>
      <c r="P4790" s="12" t="str">
        <f t="shared" si="285"/>
        <v>1410533466</v>
      </c>
      <c r="Q4790" s="12" t="str">
        <f t="shared" si="286"/>
        <v>14105334660001</v>
      </c>
      <c r="R4790" s="20" t="s">
        <v>4265</v>
      </c>
      <c r="U4790" s="12" t="s">
        <v>903</v>
      </c>
      <c r="W4790" s="12" t="s">
        <v>859</v>
      </c>
      <c r="AI4790" s="12" t="s">
        <v>100</v>
      </c>
      <c r="AK4790" s="12" t="s">
        <v>100</v>
      </c>
      <c r="BN4790" s="12">
        <v>1</v>
      </c>
    </row>
    <row r="4791" spans="1:66" ht="45" x14ac:dyDescent="0.25">
      <c r="A4791" s="12">
        <v>1</v>
      </c>
      <c r="B4791" s="11" t="str">
        <f t="shared" si="284"/>
        <v>Общий расчет. Анализ даты. Анализ даты. Символические звезды. Месячная добродетель. Нет</v>
      </c>
      <c r="C4791" s="11" t="str">
        <f>IFERROR(VLOOKUP(I4791,lvl_1[],2,FALSE),"Нет")</f>
        <v>Общий расчет</v>
      </c>
      <c r="D4791" s="11" t="str">
        <f>IFERROR(VLOOKUP(Rule!J4791,lvl_2[],2,FALSE),"Нет")</f>
        <v>Анализ даты</v>
      </c>
      <c r="E4791" s="11" t="str">
        <f>IFERROR(VLOOKUP(Rule!K4791,lvl_3[],2,FALSE),"Нет")</f>
        <v>Анализ даты</v>
      </c>
      <c r="F4791" s="11" t="str">
        <f>IFERROR(INDEX(lvl_4[],MATCH(L4791,lvl_4[ID],0),MATCH(TEXT(K4791,"##0"),lvl_4[#Headers],0)),"Нет")</f>
        <v>Символические звезды</v>
      </c>
      <c r="G4791" s="11" t="str">
        <f>IFERROR(INDEX(lvl_5[],MATCH(M4791,lvl_5[ID],0),MATCH(_xlfn.CONCAT(TEXT(K4791,"##0"),"_",TEXT(L4791,"##0")),lvl_5[#Headers],0)),"Нет")</f>
        <v>Месячная добродетель</v>
      </c>
      <c r="H4791" s="11" t="str">
        <f>IFERROR(INDEX(lvl_6[],MATCH(N4791,lvl_6[ID],0),MATCH(_xlfn.CONCAT(K4791,"_",L4791,"_",M4791),lvl_6[#Headers],0)),"Нет")</f>
        <v>Нет</v>
      </c>
      <c r="I4791" s="12">
        <v>1</v>
      </c>
      <c r="J4791" s="12">
        <v>4</v>
      </c>
      <c r="K4791" s="12">
        <v>1</v>
      </c>
      <c r="L4791" s="12">
        <v>5</v>
      </c>
      <c r="M4791" s="12">
        <v>33</v>
      </c>
      <c r="N4791" s="12">
        <v>467</v>
      </c>
      <c r="O4791" s="12">
        <f>COUNTIF($P$2:P4791,P4791)</f>
        <v>1</v>
      </c>
      <c r="P4791" s="12" t="str">
        <f t="shared" si="285"/>
        <v>1410533467</v>
      </c>
      <c r="Q4791" s="12" t="str">
        <f t="shared" si="286"/>
        <v>14105334670001</v>
      </c>
      <c r="R4791" s="20" t="s">
        <v>4266</v>
      </c>
      <c r="U4791" s="12" t="s">
        <v>899</v>
      </c>
      <c r="W4791" s="12" t="s">
        <v>860</v>
      </c>
      <c r="AI4791" s="12" t="s">
        <v>100</v>
      </c>
      <c r="AK4791" s="12" t="s">
        <v>100</v>
      </c>
      <c r="BN4791" s="12">
        <v>1</v>
      </c>
    </row>
    <row r="4792" spans="1:66" ht="45" x14ac:dyDescent="0.25">
      <c r="A4792" s="12">
        <v>1</v>
      </c>
      <c r="B4792" s="11" t="str">
        <f t="shared" si="284"/>
        <v>Общий расчет. Анализ даты. Анализ даты. Символические звезды. Месячная добродетель. Нет</v>
      </c>
      <c r="C4792" s="11" t="str">
        <f>IFERROR(VLOOKUP(I4792,lvl_1[],2,FALSE),"Нет")</f>
        <v>Общий расчет</v>
      </c>
      <c r="D4792" s="11" t="str">
        <f>IFERROR(VLOOKUP(Rule!J4792,lvl_2[],2,FALSE),"Нет")</f>
        <v>Анализ даты</v>
      </c>
      <c r="E4792" s="11" t="str">
        <f>IFERROR(VLOOKUP(Rule!K4792,lvl_3[],2,FALSE),"Нет")</f>
        <v>Анализ даты</v>
      </c>
      <c r="F4792" s="11" t="str">
        <f>IFERROR(INDEX(lvl_4[],MATCH(L4792,lvl_4[ID],0),MATCH(TEXT(K4792,"##0"),lvl_4[#Headers],0)),"Нет")</f>
        <v>Символические звезды</v>
      </c>
      <c r="G4792" s="11" t="str">
        <f>IFERROR(INDEX(lvl_5[],MATCH(M4792,lvl_5[ID],0),MATCH(_xlfn.CONCAT(TEXT(K4792,"##0"),"_",TEXT(L4792,"##0")),lvl_5[#Headers],0)),"Нет")</f>
        <v>Месячная добродетель</v>
      </c>
      <c r="H4792" s="11" t="str">
        <f>IFERROR(INDEX(lvl_6[],MATCH(N4792,lvl_6[ID],0),MATCH(_xlfn.CONCAT(K4792,"_",L4792,"_",M4792),lvl_6[#Headers],0)),"Нет")</f>
        <v>Нет</v>
      </c>
      <c r="I4792" s="12">
        <v>1</v>
      </c>
      <c r="J4792" s="12">
        <v>4</v>
      </c>
      <c r="K4792" s="12">
        <v>1</v>
      </c>
      <c r="L4792" s="12">
        <v>5</v>
      </c>
      <c r="M4792" s="12">
        <v>33</v>
      </c>
      <c r="N4792" s="12">
        <v>468</v>
      </c>
      <c r="O4792" s="12">
        <f>COUNTIF($P$2:P4792,P4792)</f>
        <v>1</v>
      </c>
      <c r="P4792" s="12" t="str">
        <f t="shared" si="285"/>
        <v>1410533468</v>
      </c>
      <c r="Q4792" s="12" t="str">
        <f t="shared" si="286"/>
        <v>14105334680001</v>
      </c>
      <c r="R4792" s="20" t="s">
        <v>4267</v>
      </c>
      <c r="U4792" s="12" t="s">
        <v>914</v>
      </c>
      <c r="W4792" s="12" t="s">
        <v>861</v>
      </c>
      <c r="AI4792" s="12" t="s">
        <v>100</v>
      </c>
      <c r="AK4792" s="12" t="s">
        <v>100</v>
      </c>
      <c r="BN4792" s="12">
        <v>1</v>
      </c>
    </row>
    <row r="4793" spans="1:66" ht="45" x14ac:dyDescent="0.25">
      <c r="A4793" s="12">
        <v>1</v>
      </c>
      <c r="B4793" s="11" t="str">
        <f t="shared" si="284"/>
        <v>Общий расчет. Анализ даты. Анализ даты. Символические звезды. Месячная добродетель. Нет</v>
      </c>
      <c r="C4793" s="11" t="str">
        <f>IFERROR(VLOOKUP(I4793,lvl_1[],2,FALSE),"Нет")</f>
        <v>Общий расчет</v>
      </c>
      <c r="D4793" s="11" t="str">
        <f>IFERROR(VLOOKUP(Rule!J4793,lvl_2[],2,FALSE),"Нет")</f>
        <v>Анализ даты</v>
      </c>
      <c r="E4793" s="11" t="str">
        <f>IFERROR(VLOOKUP(Rule!K4793,lvl_3[],2,FALSE),"Нет")</f>
        <v>Анализ даты</v>
      </c>
      <c r="F4793" s="11" t="str">
        <f>IFERROR(INDEX(lvl_4[],MATCH(L4793,lvl_4[ID],0),MATCH(TEXT(K4793,"##0"),lvl_4[#Headers],0)),"Нет")</f>
        <v>Символические звезды</v>
      </c>
      <c r="G4793" s="11" t="str">
        <f>IFERROR(INDEX(lvl_5[],MATCH(M4793,lvl_5[ID],0),MATCH(_xlfn.CONCAT(TEXT(K4793,"##0"),"_",TEXT(L4793,"##0")),lvl_5[#Headers],0)),"Нет")</f>
        <v>Месячная добродетель</v>
      </c>
      <c r="H4793" s="11" t="str">
        <f>IFERROR(INDEX(lvl_6[],MATCH(N4793,lvl_6[ID],0),MATCH(_xlfn.CONCAT(K4793,"_",L4793,"_",M4793),lvl_6[#Headers],0)),"Нет")</f>
        <v>Нет</v>
      </c>
      <c r="I4793" s="12">
        <v>1</v>
      </c>
      <c r="J4793" s="12">
        <v>4</v>
      </c>
      <c r="K4793" s="12">
        <v>1</v>
      </c>
      <c r="L4793" s="12">
        <v>5</v>
      </c>
      <c r="M4793" s="12">
        <v>33</v>
      </c>
      <c r="N4793" s="12">
        <v>469</v>
      </c>
      <c r="O4793" s="12">
        <f>COUNTIF($P$2:P4793,P4793)</f>
        <v>1</v>
      </c>
      <c r="P4793" s="12" t="str">
        <f t="shared" si="285"/>
        <v>1410533469</v>
      </c>
      <c r="Q4793" s="12" t="str">
        <f t="shared" si="286"/>
        <v>14105334690001</v>
      </c>
      <c r="R4793" s="20" t="s">
        <v>4268</v>
      </c>
      <c r="U4793" s="12" t="s">
        <v>910</v>
      </c>
      <c r="W4793" s="12" t="s">
        <v>862</v>
      </c>
      <c r="AI4793" s="12" t="s">
        <v>100</v>
      </c>
      <c r="AK4793" s="12" t="s">
        <v>100</v>
      </c>
      <c r="BN4793" s="12">
        <v>1</v>
      </c>
    </row>
    <row r="4794" spans="1:66" ht="45" x14ac:dyDescent="0.25">
      <c r="A4794" s="12">
        <v>1</v>
      </c>
      <c r="B4794" s="11" t="str">
        <f t="shared" si="284"/>
        <v>Общий расчет. Анализ даты. Анализ даты. Символические звезды. Месячная добродетель. Нет</v>
      </c>
      <c r="C4794" s="11" t="str">
        <f>IFERROR(VLOOKUP(I4794,lvl_1[],2,FALSE),"Нет")</f>
        <v>Общий расчет</v>
      </c>
      <c r="D4794" s="11" t="str">
        <f>IFERROR(VLOOKUP(Rule!J4794,lvl_2[],2,FALSE),"Нет")</f>
        <v>Анализ даты</v>
      </c>
      <c r="E4794" s="11" t="str">
        <f>IFERROR(VLOOKUP(Rule!K4794,lvl_3[],2,FALSE),"Нет")</f>
        <v>Анализ даты</v>
      </c>
      <c r="F4794" s="11" t="str">
        <f>IFERROR(INDEX(lvl_4[],MATCH(L4794,lvl_4[ID],0),MATCH(TEXT(K4794,"##0"),lvl_4[#Headers],0)),"Нет")</f>
        <v>Символические звезды</v>
      </c>
      <c r="G4794" s="11" t="str">
        <f>IFERROR(INDEX(lvl_5[],MATCH(M4794,lvl_5[ID],0),MATCH(_xlfn.CONCAT(TEXT(K4794,"##0"),"_",TEXT(L4794,"##0")),lvl_5[#Headers],0)),"Нет")</f>
        <v>Месячная добродетель</v>
      </c>
      <c r="H4794" s="11" t="str">
        <f>IFERROR(INDEX(lvl_6[],MATCH(N4794,lvl_6[ID],0),MATCH(_xlfn.CONCAT(K4794,"_",L4794,"_",M4794),lvl_6[#Headers],0)),"Нет")</f>
        <v>Нет</v>
      </c>
      <c r="I4794" s="12">
        <v>1</v>
      </c>
      <c r="J4794" s="12">
        <v>4</v>
      </c>
      <c r="K4794" s="12">
        <v>1</v>
      </c>
      <c r="L4794" s="12">
        <v>5</v>
      </c>
      <c r="M4794" s="12">
        <v>33</v>
      </c>
      <c r="N4794" s="12">
        <v>470</v>
      </c>
      <c r="O4794" s="12">
        <f>COUNTIF($P$2:P4794,P4794)</f>
        <v>1</v>
      </c>
      <c r="P4794" s="12" t="str">
        <f t="shared" si="285"/>
        <v>1410533470</v>
      </c>
      <c r="Q4794" s="12" t="str">
        <f t="shared" si="286"/>
        <v>14105334700001</v>
      </c>
      <c r="R4794" s="20" t="s">
        <v>4269</v>
      </c>
      <c r="U4794" s="12" t="s">
        <v>903</v>
      </c>
      <c r="W4794" s="12" t="s">
        <v>863</v>
      </c>
      <c r="AI4794" s="12" t="s">
        <v>100</v>
      </c>
      <c r="AK4794" s="12" t="s">
        <v>100</v>
      </c>
      <c r="BN4794" s="12">
        <v>1</v>
      </c>
    </row>
    <row r="4795" spans="1:66" ht="45" x14ac:dyDescent="0.25">
      <c r="A4795" s="12">
        <v>1</v>
      </c>
      <c r="B4795" s="11" t="str">
        <f t="shared" si="284"/>
        <v>Общий расчет. Анализ даты. Анализ даты. Символические звезды. Месячная добродетель. Нет</v>
      </c>
      <c r="C4795" s="11" t="str">
        <f>IFERROR(VLOOKUP(I4795,lvl_1[],2,FALSE),"Нет")</f>
        <v>Общий расчет</v>
      </c>
      <c r="D4795" s="11" t="str">
        <f>IFERROR(VLOOKUP(Rule!J4795,lvl_2[],2,FALSE),"Нет")</f>
        <v>Анализ даты</v>
      </c>
      <c r="E4795" s="11" t="str">
        <f>IFERROR(VLOOKUP(Rule!K4795,lvl_3[],2,FALSE),"Нет")</f>
        <v>Анализ даты</v>
      </c>
      <c r="F4795" s="11" t="str">
        <f>IFERROR(INDEX(lvl_4[],MATCH(L4795,lvl_4[ID],0),MATCH(TEXT(K4795,"##0"),lvl_4[#Headers],0)),"Нет")</f>
        <v>Символические звезды</v>
      </c>
      <c r="G4795" s="11" t="str">
        <f>IFERROR(INDEX(lvl_5[],MATCH(M4795,lvl_5[ID],0),MATCH(_xlfn.CONCAT(TEXT(K4795,"##0"),"_",TEXT(L4795,"##0")),lvl_5[#Headers],0)),"Нет")</f>
        <v>Месячная добродетель</v>
      </c>
      <c r="H4795" s="11" t="str">
        <f>IFERROR(INDEX(lvl_6[],MATCH(N4795,lvl_6[ID],0),MATCH(_xlfn.CONCAT(K4795,"_",L4795,"_",M4795),lvl_6[#Headers],0)),"Нет")</f>
        <v>Нет</v>
      </c>
      <c r="I4795" s="12">
        <v>1</v>
      </c>
      <c r="J4795" s="12">
        <v>4</v>
      </c>
      <c r="K4795" s="12">
        <v>1</v>
      </c>
      <c r="L4795" s="12">
        <v>5</v>
      </c>
      <c r="M4795" s="12">
        <v>33</v>
      </c>
      <c r="N4795" s="12">
        <v>471</v>
      </c>
      <c r="O4795" s="12">
        <f>COUNTIF($P$2:P4795,P4795)</f>
        <v>1</v>
      </c>
      <c r="P4795" s="12" t="str">
        <f t="shared" si="285"/>
        <v>1410533471</v>
      </c>
      <c r="Q4795" s="12" t="str">
        <f t="shared" si="286"/>
        <v>14105334710001</v>
      </c>
      <c r="R4795" s="20" t="s">
        <v>4270</v>
      </c>
      <c r="U4795" s="12" t="s">
        <v>899</v>
      </c>
      <c r="W4795" s="12" t="s">
        <v>864</v>
      </c>
      <c r="AI4795" s="12" t="s">
        <v>100</v>
      </c>
      <c r="AK4795" s="12" t="s">
        <v>100</v>
      </c>
      <c r="BN4795" s="12">
        <v>1</v>
      </c>
    </row>
    <row r="4796" spans="1:66" ht="45" x14ac:dyDescent="0.25">
      <c r="A4796" s="12">
        <v>1</v>
      </c>
      <c r="B4796" s="11" t="str">
        <f t="shared" si="284"/>
        <v>Общий расчет. Анализ даты. Анализ даты. Символические звезды. Месячная добродетель. Нет</v>
      </c>
      <c r="C4796" s="11" t="str">
        <f>IFERROR(VLOOKUP(I4796,lvl_1[],2,FALSE),"Нет")</f>
        <v>Общий расчет</v>
      </c>
      <c r="D4796" s="11" t="str">
        <f>IFERROR(VLOOKUP(Rule!J4796,lvl_2[],2,FALSE),"Нет")</f>
        <v>Анализ даты</v>
      </c>
      <c r="E4796" s="11" t="str">
        <f>IFERROR(VLOOKUP(Rule!K4796,lvl_3[],2,FALSE),"Нет")</f>
        <v>Анализ даты</v>
      </c>
      <c r="F4796" s="11" t="str">
        <f>IFERROR(INDEX(lvl_4[],MATCH(L4796,lvl_4[ID],0),MATCH(TEXT(K4796,"##0"),lvl_4[#Headers],0)),"Нет")</f>
        <v>Символические звезды</v>
      </c>
      <c r="G4796" s="11" t="str">
        <f>IFERROR(INDEX(lvl_5[],MATCH(M4796,lvl_5[ID],0),MATCH(_xlfn.CONCAT(TEXT(K4796,"##0"),"_",TEXT(L4796,"##0")),lvl_5[#Headers],0)),"Нет")</f>
        <v>Месячная добродетель</v>
      </c>
      <c r="H4796" s="11" t="str">
        <f>IFERROR(INDEX(lvl_6[],MATCH(N4796,lvl_6[ID],0),MATCH(_xlfn.CONCAT(K4796,"_",L4796,"_",M4796),lvl_6[#Headers],0)),"Нет")</f>
        <v>Нет</v>
      </c>
      <c r="I4796" s="12">
        <v>1</v>
      </c>
      <c r="J4796" s="12">
        <v>4</v>
      </c>
      <c r="K4796" s="12">
        <v>1</v>
      </c>
      <c r="L4796" s="12">
        <v>5</v>
      </c>
      <c r="M4796" s="12">
        <v>33</v>
      </c>
      <c r="N4796" s="12">
        <v>472</v>
      </c>
      <c r="O4796" s="12">
        <f>COUNTIF($P$2:P4796,P4796)</f>
        <v>1</v>
      </c>
      <c r="P4796" s="12" t="str">
        <f t="shared" si="285"/>
        <v>1410533472</v>
      </c>
      <c r="Q4796" s="12" t="str">
        <f t="shared" si="286"/>
        <v>14105334720001</v>
      </c>
      <c r="R4796" s="20" t="s">
        <v>4271</v>
      </c>
      <c r="U4796" s="12" t="s">
        <v>914</v>
      </c>
      <c r="W4796" s="12" t="s">
        <v>865</v>
      </c>
      <c r="AI4796" s="12" t="s">
        <v>100</v>
      </c>
      <c r="AK4796" s="12" t="s">
        <v>100</v>
      </c>
      <c r="BN4796" s="12">
        <v>1</v>
      </c>
    </row>
    <row r="4797" spans="1:66" ht="45" x14ac:dyDescent="0.25">
      <c r="A4797" s="12">
        <v>1</v>
      </c>
      <c r="B4797" s="11" t="str">
        <f t="shared" si="284"/>
        <v>Общий расчет. Анализ даты. Анализ даты. Символические звезды. Месячная добродетель. Нет</v>
      </c>
      <c r="C4797" s="11" t="str">
        <f>IFERROR(VLOOKUP(I4797,lvl_1[],2,FALSE),"Нет")</f>
        <v>Общий расчет</v>
      </c>
      <c r="D4797" s="11" t="str">
        <f>IFERROR(VLOOKUP(Rule!J4797,lvl_2[],2,FALSE),"Нет")</f>
        <v>Анализ даты</v>
      </c>
      <c r="E4797" s="11" t="str">
        <f>IFERROR(VLOOKUP(Rule!K4797,lvl_3[],2,FALSE),"Нет")</f>
        <v>Анализ даты</v>
      </c>
      <c r="F4797" s="11" t="str">
        <f>IFERROR(INDEX(lvl_4[],MATCH(L4797,lvl_4[ID],0),MATCH(TEXT(K4797,"##0"),lvl_4[#Headers],0)),"Нет")</f>
        <v>Символические звезды</v>
      </c>
      <c r="G4797" s="11" t="str">
        <f>IFERROR(INDEX(lvl_5[],MATCH(M4797,lvl_5[ID],0),MATCH(_xlfn.CONCAT(TEXT(K4797,"##0"),"_",TEXT(L4797,"##0")),lvl_5[#Headers],0)),"Нет")</f>
        <v>Месячная добродетель</v>
      </c>
      <c r="H4797" s="11" t="str">
        <f>IFERROR(INDEX(lvl_6[],MATCH(N4797,lvl_6[ID],0),MATCH(_xlfn.CONCAT(K4797,"_",L4797,"_",M4797),lvl_6[#Headers],0)),"Нет")</f>
        <v>Нет</v>
      </c>
      <c r="I4797" s="12">
        <v>1</v>
      </c>
      <c r="J4797" s="12">
        <v>4</v>
      </c>
      <c r="K4797" s="12">
        <v>1</v>
      </c>
      <c r="L4797" s="12">
        <v>5</v>
      </c>
      <c r="M4797" s="12">
        <v>33</v>
      </c>
      <c r="N4797" s="12">
        <v>473</v>
      </c>
      <c r="O4797" s="12">
        <f>COUNTIF($P$2:P4797,P4797)</f>
        <v>1</v>
      </c>
      <c r="P4797" s="12" t="str">
        <f t="shared" si="285"/>
        <v>1410533473</v>
      </c>
      <c r="Q4797" s="12" t="str">
        <f t="shared" si="286"/>
        <v>14105334730001</v>
      </c>
      <c r="R4797" s="20" t="s">
        <v>4272</v>
      </c>
      <c r="U4797" s="12" t="s">
        <v>910</v>
      </c>
      <c r="W4797" s="12" t="s">
        <v>866</v>
      </c>
      <c r="AI4797" s="12" t="s">
        <v>100</v>
      </c>
      <c r="AK4797" s="12" t="s">
        <v>100</v>
      </c>
      <c r="BN4797" s="12">
        <v>1</v>
      </c>
    </row>
    <row r="4798" spans="1:66" ht="45" x14ac:dyDescent="0.25">
      <c r="A4798" s="12">
        <v>1</v>
      </c>
      <c r="B4798" s="11" t="str">
        <f t="shared" si="284"/>
        <v>Общий расчет. Анализ даты. Анализ даты. Символические звезды. Месячная добродетель. Нет</v>
      </c>
      <c r="C4798" s="11" t="str">
        <f>IFERROR(VLOOKUP(I4798,lvl_1[],2,FALSE),"Нет")</f>
        <v>Общий расчет</v>
      </c>
      <c r="D4798" s="11" t="str">
        <f>IFERROR(VLOOKUP(Rule!J4798,lvl_2[],2,FALSE),"Нет")</f>
        <v>Анализ даты</v>
      </c>
      <c r="E4798" s="11" t="str">
        <f>IFERROR(VLOOKUP(Rule!K4798,lvl_3[],2,FALSE),"Нет")</f>
        <v>Анализ даты</v>
      </c>
      <c r="F4798" s="11" t="str">
        <f>IFERROR(INDEX(lvl_4[],MATCH(L4798,lvl_4[ID],0),MATCH(TEXT(K4798,"##0"),lvl_4[#Headers],0)),"Нет")</f>
        <v>Символические звезды</v>
      </c>
      <c r="G4798" s="11" t="str">
        <f>IFERROR(INDEX(lvl_5[],MATCH(M4798,lvl_5[ID],0),MATCH(_xlfn.CONCAT(TEXT(K4798,"##0"),"_",TEXT(L4798,"##0")),lvl_5[#Headers],0)),"Нет")</f>
        <v>Месячная добродетель</v>
      </c>
      <c r="H4798" s="11" t="str">
        <f>IFERROR(INDEX(lvl_6[],MATCH(N4798,lvl_6[ID],0),MATCH(_xlfn.CONCAT(K4798,"_",L4798,"_",M4798),lvl_6[#Headers],0)),"Нет")</f>
        <v>Нет</v>
      </c>
      <c r="I4798" s="12">
        <v>1</v>
      </c>
      <c r="J4798" s="12">
        <v>4</v>
      </c>
      <c r="K4798" s="12">
        <v>1</v>
      </c>
      <c r="L4798" s="12">
        <v>5</v>
      </c>
      <c r="M4798" s="12">
        <v>33</v>
      </c>
      <c r="N4798" s="12">
        <v>474</v>
      </c>
      <c r="O4798" s="12">
        <f>COUNTIF($P$2:P4798,P4798)</f>
        <v>1</v>
      </c>
      <c r="P4798" s="12" t="str">
        <f t="shared" si="285"/>
        <v>1410533474</v>
      </c>
      <c r="Q4798" s="12" t="str">
        <f t="shared" si="286"/>
        <v>14105334740001</v>
      </c>
      <c r="R4798" s="20" t="s">
        <v>4273</v>
      </c>
      <c r="U4798" s="12" t="s">
        <v>903</v>
      </c>
      <c r="W4798" s="12" t="s">
        <v>867</v>
      </c>
      <c r="AI4798" s="12" t="s">
        <v>100</v>
      </c>
      <c r="AK4798" s="12" t="s">
        <v>100</v>
      </c>
      <c r="BN4798" s="12">
        <v>1</v>
      </c>
    </row>
    <row r="4799" spans="1:66" ht="45" x14ac:dyDescent="0.25">
      <c r="A4799" s="12">
        <v>1</v>
      </c>
      <c r="B4799" s="11" t="str">
        <f t="shared" si="284"/>
        <v>Общий расчет. Анализ даты. Анализ даты. Символические звезды. Месячная добродетель. Нет</v>
      </c>
      <c r="C4799" s="11" t="str">
        <f>IFERROR(VLOOKUP(I4799,lvl_1[],2,FALSE),"Нет")</f>
        <v>Общий расчет</v>
      </c>
      <c r="D4799" s="11" t="str">
        <f>IFERROR(VLOOKUP(Rule!J4799,lvl_2[],2,FALSE),"Нет")</f>
        <v>Анализ даты</v>
      </c>
      <c r="E4799" s="11" t="str">
        <f>IFERROR(VLOOKUP(Rule!K4799,lvl_3[],2,FALSE),"Нет")</f>
        <v>Анализ даты</v>
      </c>
      <c r="F4799" s="11" t="str">
        <f>IFERROR(INDEX(lvl_4[],MATCH(L4799,lvl_4[ID],0),MATCH(TEXT(K4799,"##0"),lvl_4[#Headers],0)),"Нет")</f>
        <v>Символические звезды</v>
      </c>
      <c r="G4799" s="11" t="str">
        <f>IFERROR(INDEX(lvl_5[],MATCH(M4799,lvl_5[ID],0),MATCH(_xlfn.CONCAT(TEXT(K4799,"##0"),"_",TEXT(L4799,"##0")),lvl_5[#Headers],0)),"Нет")</f>
        <v>Месячная добродетель</v>
      </c>
      <c r="H4799" s="11" t="str">
        <f>IFERROR(INDEX(lvl_6[],MATCH(N4799,lvl_6[ID],0),MATCH(_xlfn.CONCAT(K4799,"_",L4799,"_",M4799),lvl_6[#Headers],0)),"Нет")</f>
        <v>Нет</v>
      </c>
      <c r="I4799" s="12">
        <v>1</v>
      </c>
      <c r="J4799" s="12">
        <v>4</v>
      </c>
      <c r="K4799" s="12">
        <v>1</v>
      </c>
      <c r="L4799" s="12">
        <v>5</v>
      </c>
      <c r="M4799" s="12">
        <v>33</v>
      </c>
      <c r="N4799" s="12">
        <v>475</v>
      </c>
      <c r="O4799" s="12">
        <f>COUNTIF($P$2:P4799,P4799)</f>
        <v>1</v>
      </c>
      <c r="P4799" s="12" t="str">
        <f t="shared" si="285"/>
        <v>1410533475</v>
      </c>
      <c r="Q4799" s="12" t="str">
        <f t="shared" si="286"/>
        <v>14105334750001</v>
      </c>
      <c r="R4799" s="20" t="s">
        <v>4274</v>
      </c>
      <c r="U4799" s="12" t="s">
        <v>899</v>
      </c>
      <c r="W4799" s="12" t="s">
        <v>868</v>
      </c>
      <c r="AI4799" s="12" t="s">
        <v>100</v>
      </c>
      <c r="AK4799" s="12" t="s">
        <v>100</v>
      </c>
      <c r="BN4799" s="12">
        <v>1</v>
      </c>
    </row>
    <row r="4800" spans="1:66" ht="45" x14ac:dyDescent="0.25">
      <c r="A4800" s="12">
        <v>1</v>
      </c>
      <c r="B4800" s="11" t="str">
        <f t="shared" si="284"/>
        <v>Общий расчет. Анализ даты. Анализ даты. Символические звезды. Месячная добродетель. Нет</v>
      </c>
      <c r="C4800" s="11" t="str">
        <f>IFERROR(VLOOKUP(I4800,lvl_1[],2,FALSE),"Нет")</f>
        <v>Общий расчет</v>
      </c>
      <c r="D4800" s="11" t="str">
        <f>IFERROR(VLOOKUP(Rule!J4800,lvl_2[],2,FALSE),"Нет")</f>
        <v>Анализ даты</v>
      </c>
      <c r="E4800" s="11" t="str">
        <f>IFERROR(VLOOKUP(Rule!K4800,lvl_3[],2,FALSE),"Нет")</f>
        <v>Анализ даты</v>
      </c>
      <c r="F4800" s="11" t="str">
        <f>IFERROR(INDEX(lvl_4[],MATCH(L4800,lvl_4[ID],0),MATCH(TEXT(K4800,"##0"),lvl_4[#Headers],0)),"Нет")</f>
        <v>Символические звезды</v>
      </c>
      <c r="G4800" s="11" t="str">
        <f>IFERROR(INDEX(lvl_5[],MATCH(M4800,lvl_5[ID],0),MATCH(_xlfn.CONCAT(TEXT(K4800,"##0"),"_",TEXT(L4800,"##0")),lvl_5[#Headers],0)),"Нет")</f>
        <v>Месячная добродетель</v>
      </c>
      <c r="H4800" s="11" t="str">
        <f>IFERROR(INDEX(lvl_6[],MATCH(N4800,lvl_6[ID],0),MATCH(_xlfn.CONCAT(K4800,"_",L4800,"_",M4800),lvl_6[#Headers],0)),"Нет")</f>
        <v>Нет</v>
      </c>
      <c r="I4800" s="12">
        <v>1</v>
      </c>
      <c r="J4800" s="12">
        <v>4</v>
      </c>
      <c r="K4800" s="12">
        <v>1</v>
      </c>
      <c r="L4800" s="12">
        <v>5</v>
      </c>
      <c r="M4800" s="12">
        <v>33</v>
      </c>
      <c r="N4800" s="12">
        <v>476</v>
      </c>
      <c r="O4800" s="12">
        <f>COUNTIF($P$2:P4800,P4800)</f>
        <v>1</v>
      </c>
      <c r="P4800" s="12" t="str">
        <f t="shared" si="285"/>
        <v>1410533476</v>
      </c>
      <c r="Q4800" s="12" t="str">
        <f t="shared" si="286"/>
        <v>14105334760001</v>
      </c>
      <c r="R4800" s="20" t="s">
        <v>4275</v>
      </c>
      <c r="U4800" s="12" t="s">
        <v>914</v>
      </c>
      <c r="W4800" s="12" t="s">
        <v>869</v>
      </c>
      <c r="AI4800" s="12" t="s">
        <v>100</v>
      </c>
      <c r="AK4800" s="12" t="s">
        <v>100</v>
      </c>
      <c r="BN4800" s="12">
        <v>1</v>
      </c>
    </row>
    <row r="4801" spans="1:66" ht="45" x14ac:dyDescent="0.25">
      <c r="A4801" s="12">
        <v>1</v>
      </c>
      <c r="B4801" s="11" t="str">
        <f t="shared" si="284"/>
        <v>Общий расчет. Анализ даты. Анализ даты. Символические звезды. Месячная добродетель. Нет</v>
      </c>
      <c r="C4801" s="11" t="str">
        <f>IFERROR(VLOOKUP(I4801,lvl_1[],2,FALSE),"Нет")</f>
        <v>Общий расчет</v>
      </c>
      <c r="D4801" s="11" t="str">
        <f>IFERROR(VLOOKUP(Rule!J4801,lvl_2[],2,FALSE),"Нет")</f>
        <v>Анализ даты</v>
      </c>
      <c r="E4801" s="11" t="str">
        <f>IFERROR(VLOOKUP(Rule!K4801,lvl_3[],2,FALSE),"Нет")</f>
        <v>Анализ даты</v>
      </c>
      <c r="F4801" s="11" t="str">
        <f>IFERROR(INDEX(lvl_4[],MATCH(L4801,lvl_4[ID],0),MATCH(TEXT(K4801,"##0"),lvl_4[#Headers],0)),"Нет")</f>
        <v>Символические звезды</v>
      </c>
      <c r="G4801" s="11" t="str">
        <f>IFERROR(INDEX(lvl_5[],MATCH(M4801,lvl_5[ID],0),MATCH(_xlfn.CONCAT(TEXT(K4801,"##0"),"_",TEXT(L4801,"##0")),lvl_5[#Headers],0)),"Нет")</f>
        <v>Месячная добродетель</v>
      </c>
      <c r="H4801" s="11" t="str">
        <f>IFERROR(INDEX(lvl_6[],MATCH(N4801,lvl_6[ID],0),MATCH(_xlfn.CONCAT(K4801,"_",L4801,"_",M4801),lvl_6[#Headers],0)),"Нет")</f>
        <v>Нет</v>
      </c>
      <c r="I4801" s="12">
        <v>1</v>
      </c>
      <c r="J4801" s="12">
        <v>4</v>
      </c>
      <c r="K4801" s="12">
        <v>1</v>
      </c>
      <c r="L4801" s="12">
        <v>5</v>
      </c>
      <c r="M4801" s="12">
        <v>33</v>
      </c>
      <c r="N4801" s="12">
        <v>477</v>
      </c>
      <c r="O4801" s="12">
        <f>COUNTIF($P$2:P4801,P4801)</f>
        <v>1</v>
      </c>
      <c r="P4801" s="12" t="str">
        <f t="shared" si="285"/>
        <v>1410533477</v>
      </c>
      <c r="Q4801" s="12" t="str">
        <f t="shared" si="286"/>
        <v>14105334770001</v>
      </c>
      <c r="R4801" s="20" t="s">
        <v>4276</v>
      </c>
      <c r="U4801" s="12" t="s">
        <v>910</v>
      </c>
      <c r="W4801" s="12" t="s">
        <v>870</v>
      </c>
      <c r="AI4801" s="12" t="s">
        <v>100</v>
      </c>
      <c r="AK4801" s="12" t="s">
        <v>100</v>
      </c>
      <c r="BN4801" s="12">
        <v>1</v>
      </c>
    </row>
    <row r="4802" spans="1:66" ht="45" x14ac:dyDescent="0.25">
      <c r="A4802" s="12">
        <v>1</v>
      </c>
      <c r="B4802" s="11" t="str">
        <f t="shared" si="284"/>
        <v>Общий расчет. Анализ даты. Анализ даты. Символические звезды. Небесная благодать. Нет</v>
      </c>
      <c r="C4802" s="11" t="str">
        <f>IFERROR(VLOOKUP(I4802,lvl_1[],2,FALSE),"Нет")</f>
        <v>Общий расчет</v>
      </c>
      <c r="D4802" s="11" t="str">
        <f>IFERROR(VLOOKUP(Rule!J4802,lvl_2[],2,FALSE),"Нет")</f>
        <v>Анализ даты</v>
      </c>
      <c r="E4802" s="11" t="str">
        <f>IFERROR(VLOOKUP(Rule!K4802,lvl_3[],2,FALSE),"Нет")</f>
        <v>Анализ даты</v>
      </c>
      <c r="F4802" s="11" t="str">
        <f>IFERROR(INDEX(lvl_4[],MATCH(L4802,lvl_4[ID],0),MATCH(TEXT(K4802,"##0"),lvl_4[#Headers],0)),"Нет")</f>
        <v>Символические звезды</v>
      </c>
      <c r="G4802" s="11" t="str">
        <f>IFERROR(INDEX(lvl_5[],MATCH(M4802,lvl_5[ID],0),MATCH(_xlfn.CONCAT(TEXT(K4802,"##0"),"_",TEXT(L4802,"##0")),lvl_5[#Headers],0)),"Нет")</f>
        <v>Небесная благодать</v>
      </c>
      <c r="H4802" s="11" t="str">
        <f>IFERROR(INDEX(lvl_6[],MATCH(N4802,lvl_6[ID],0),MATCH(_xlfn.CONCAT(K4802,"_",L4802,"_",M4802),lvl_6[#Headers],0)),"Нет")</f>
        <v>Нет</v>
      </c>
      <c r="I4802" s="12">
        <v>1</v>
      </c>
      <c r="J4802" s="12">
        <v>4</v>
      </c>
      <c r="K4802" s="12">
        <v>1</v>
      </c>
      <c r="L4802" s="12">
        <v>5</v>
      </c>
      <c r="M4802" s="12">
        <v>13</v>
      </c>
      <c r="N4802" s="12">
        <v>478</v>
      </c>
      <c r="O4802" s="12">
        <f>COUNTIF($P$2:P4802,P4802)</f>
        <v>1</v>
      </c>
      <c r="P4802" s="12" t="str">
        <f t="shared" si="285"/>
        <v>1410513478</v>
      </c>
      <c r="Q4802" s="12" t="str">
        <f t="shared" si="286"/>
        <v>14105134780001</v>
      </c>
      <c r="R4802" s="20" t="s">
        <v>4240</v>
      </c>
      <c r="U4802" s="12" t="s">
        <v>910</v>
      </c>
      <c r="W4802" s="12" t="s">
        <v>870</v>
      </c>
      <c r="AP4802" s="12" t="s">
        <v>100</v>
      </c>
      <c r="AR4802" s="12" t="s">
        <v>100</v>
      </c>
      <c r="BN4802" s="12">
        <v>1</v>
      </c>
    </row>
    <row r="4803" spans="1:66" ht="45" x14ac:dyDescent="0.25">
      <c r="A4803" s="12">
        <v>1</v>
      </c>
      <c r="B4803" s="11" t="str">
        <f t="shared" si="284"/>
        <v>Общий расчет. Анализ даты. Анализ даты. Символические звезды. Небесная благодать. Нет</v>
      </c>
      <c r="C4803" s="11" t="str">
        <f>IFERROR(VLOOKUP(I4803,lvl_1[],2,FALSE),"Нет")</f>
        <v>Общий расчет</v>
      </c>
      <c r="D4803" s="11" t="str">
        <f>IFERROR(VLOOKUP(Rule!J4803,lvl_2[],2,FALSE),"Нет")</f>
        <v>Анализ даты</v>
      </c>
      <c r="E4803" s="11" t="str">
        <f>IFERROR(VLOOKUP(Rule!K4803,lvl_3[],2,FALSE),"Нет")</f>
        <v>Анализ даты</v>
      </c>
      <c r="F4803" s="11" t="str">
        <f>IFERROR(INDEX(lvl_4[],MATCH(L4803,lvl_4[ID],0),MATCH(TEXT(K4803,"##0"),lvl_4[#Headers],0)),"Нет")</f>
        <v>Символические звезды</v>
      </c>
      <c r="G4803" s="11" t="str">
        <f>IFERROR(INDEX(lvl_5[],MATCH(M4803,lvl_5[ID],0),MATCH(_xlfn.CONCAT(TEXT(K4803,"##0"),"_",TEXT(L4803,"##0")),lvl_5[#Headers],0)),"Нет")</f>
        <v>Небесная благодать</v>
      </c>
      <c r="H4803" s="11" t="str">
        <f>IFERROR(INDEX(lvl_6[],MATCH(N4803,lvl_6[ID],0),MATCH(_xlfn.CONCAT(K4803,"_",L4803,"_",M4803),lvl_6[#Headers],0)),"Нет")</f>
        <v>Нет</v>
      </c>
      <c r="I4803" s="12">
        <v>1</v>
      </c>
      <c r="J4803" s="12">
        <v>4</v>
      </c>
      <c r="K4803" s="12">
        <v>1</v>
      </c>
      <c r="L4803" s="12">
        <v>5</v>
      </c>
      <c r="M4803" s="12">
        <v>13</v>
      </c>
      <c r="N4803" s="12">
        <v>479</v>
      </c>
      <c r="O4803" s="12">
        <f>COUNTIF($P$2:P4803,P4803)</f>
        <v>1</v>
      </c>
      <c r="P4803" s="12" t="str">
        <f t="shared" si="285"/>
        <v>1410513479</v>
      </c>
      <c r="Q4803" s="12" t="str">
        <f t="shared" si="286"/>
        <v>14105134790001</v>
      </c>
      <c r="R4803" s="20" t="s">
        <v>4241</v>
      </c>
      <c r="U4803" s="12" t="s">
        <v>914</v>
      </c>
      <c r="W4803" s="12" t="s">
        <v>861</v>
      </c>
      <c r="AP4803" s="12" t="s">
        <v>100</v>
      </c>
      <c r="AR4803" s="12" t="s">
        <v>100</v>
      </c>
      <c r="BN4803" s="12">
        <v>1</v>
      </c>
    </row>
    <row r="4804" spans="1:66" ht="45" x14ac:dyDescent="0.25">
      <c r="A4804" s="12">
        <v>1</v>
      </c>
      <c r="B4804" s="11" t="str">
        <f t="shared" si="284"/>
        <v>Общий расчет. Анализ даты. Анализ даты. Символические звезды. Небесная благодать. Нет</v>
      </c>
      <c r="C4804" s="11" t="str">
        <f>IFERROR(VLOOKUP(I4804,lvl_1[],2,FALSE),"Нет")</f>
        <v>Общий расчет</v>
      </c>
      <c r="D4804" s="11" t="str">
        <f>IFERROR(VLOOKUP(Rule!J4804,lvl_2[],2,FALSE),"Нет")</f>
        <v>Анализ даты</v>
      </c>
      <c r="E4804" s="11" t="str">
        <f>IFERROR(VLOOKUP(Rule!K4804,lvl_3[],2,FALSE),"Нет")</f>
        <v>Анализ даты</v>
      </c>
      <c r="F4804" s="11" t="str">
        <f>IFERROR(INDEX(lvl_4[],MATCH(L4804,lvl_4[ID],0),MATCH(TEXT(K4804,"##0"),lvl_4[#Headers],0)),"Нет")</f>
        <v>Символические звезды</v>
      </c>
      <c r="G4804" s="11" t="str">
        <f>IFERROR(INDEX(lvl_5[],MATCH(M4804,lvl_5[ID],0),MATCH(_xlfn.CONCAT(TEXT(K4804,"##0"),"_",TEXT(L4804,"##0")),lvl_5[#Headers],0)),"Нет")</f>
        <v>Небесная благодать</v>
      </c>
      <c r="H4804" s="11" t="str">
        <f>IFERROR(INDEX(lvl_6[],MATCH(N4804,lvl_6[ID],0),MATCH(_xlfn.CONCAT(K4804,"_",L4804,"_",M4804),lvl_6[#Headers],0)),"Нет")</f>
        <v>Нет</v>
      </c>
      <c r="I4804" s="12">
        <v>1</v>
      </c>
      <c r="J4804" s="12">
        <v>4</v>
      </c>
      <c r="K4804" s="12">
        <v>1</v>
      </c>
      <c r="L4804" s="12">
        <v>5</v>
      </c>
      <c r="M4804" s="12">
        <v>13</v>
      </c>
      <c r="N4804" s="12">
        <v>480</v>
      </c>
      <c r="O4804" s="12">
        <f>COUNTIF($P$2:P4804,P4804)</f>
        <v>1</v>
      </c>
      <c r="P4804" s="12" t="str">
        <f t="shared" si="285"/>
        <v>1410513480</v>
      </c>
      <c r="Q4804" s="12" t="str">
        <f t="shared" si="286"/>
        <v>14105134800001</v>
      </c>
      <c r="R4804" s="20" t="s">
        <v>4242</v>
      </c>
      <c r="U4804" s="12" t="s">
        <v>912</v>
      </c>
      <c r="W4804" s="12" t="s">
        <v>862</v>
      </c>
      <c r="AP4804" s="12" t="s">
        <v>100</v>
      </c>
      <c r="AR4804" s="12" t="s">
        <v>100</v>
      </c>
      <c r="BN4804" s="12">
        <v>1</v>
      </c>
    </row>
    <row r="4805" spans="1:66" ht="45" x14ac:dyDescent="0.25">
      <c r="A4805" s="12">
        <v>1</v>
      </c>
      <c r="B4805" s="11" t="str">
        <f t="shared" si="284"/>
        <v>Общий расчет. Анализ даты. Анализ даты. Символические звезды. Небесная благодать. Нет</v>
      </c>
      <c r="C4805" s="11" t="str">
        <f>IFERROR(VLOOKUP(I4805,lvl_1[],2,FALSE),"Нет")</f>
        <v>Общий расчет</v>
      </c>
      <c r="D4805" s="11" t="str">
        <f>IFERROR(VLOOKUP(Rule!J4805,lvl_2[],2,FALSE),"Нет")</f>
        <v>Анализ даты</v>
      </c>
      <c r="E4805" s="11" t="str">
        <f>IFERROR(VLOOKUP(Rule!K4805,lvl_3[],2,FALSE),"Нет")</f>
        <v>Анализ даты</v>
      </c>
      <c r="F4805" s="11" t="str">
        <f>IFERROR(INDEX(lvl_4[],MATCH(L4805,lvl_4[ID],0),MATCH(TEXT(K4805,"##0"),lvl_4[#Headers],0)),"Нет")</f>
        <v>Символические звезды</v>
      </c>
      <c r="G4805" s="11" t="str">
        <f>IFERROR(INDEX(lvl_5[],MATCH(M4805,lvl_5[ID],0),MATCH(_xlfn.CONCAT(TEXT(K4805,"##0"),"_",TEXT(L4805,"##0")),lvl_5[#Headers],0)),"Нет")</f>
        <v>Небесная благодать</v>
      </c>
      <c r="H4805" s="11" t="str">
        <f>IFERROR(INDEX(lvl_6[],MATCH(N4805,lvl_6[ID],0),MATCH(_xlfn.CONCAT(K4805,"_",L4805,"_",M4805),lvl_6[#Headers],0)),"Нет")</f>
        <v>Нет</v>
      </c>
      <c r="I4805" s="12">
        <v>1</v>
      </c>
      <c r="J4805" s="12">
        <v>4</v>
      </c>
      <c r="K4805" s="12">
        <v>1</v>
      </c>
      <c r="L4805" s="12">
        <v>5</v>
      </c>
      <c r="M4805" s="12">
        <v>13</v>
      </c>
      <c r="N4805" s="12">
        <v>481</v>
      </c>
      <c r="O4805" s="12">
        <f>COUNTIF($P$2:P4805,P4805)</f>
        <v>1</v>
      </c>
      <c r="P4805" s="12" t="str">
        <f t="shared" si="285"/>
        <v>1410513481</v>
      </c>
      <c r="Q4805" s="12" t="str">
        <f t="shared" si="286"/>
        <v>14105134810001</v>
      </c>
      <c r="R4805" s="20" t="s">
        <v>4243</v>
      </c>
      <c r="U4805" s="12" t="s">
        <v>899</v>
      </c>
      <c r="W4805" s="12" t="s">
        <v>864</v>
      </c>
      <c r="AP4805" s="12" t="s">
        <v>100</v>
      </c>
      <c r="AR4805" s="12" t="s">
        <v>100</v>
      </c>
      <c r="BN4805" s="12">
        <v>1</v>
      </c>
    </row>
    <row r="4806" spans="1:66" ht="45" x14ac:dyDescent="0.25">
      <c r="A4806" s="12">
        <v>1</v>
      </c>
      <c r="B4806" s="11" t="str">
        <f t="shared" si="284"/>
        <v>Общий расчет. Анализ даты. Анализ даты. Символические звезды. Небесная благодать. Нет</v>
      </c>
      <c r="C4806" s="11" t="str">
        <f>IFERROR(VLOOKUP(I4806,lvl_1[],2,FALSE),"Нет")</f>
        <v>Общий расчет</v>
      </c>
      <c r="D4806" s="11" t="str">
        <f>IFERROR(VLOOKUP(Rule!J4806,lvl_2[],2,FALSE),"Нет")</f>
        <v>Анализ даты</v>
      </c>
      <c r="E4806" s="11" t="str">
        <f>IFERROR(VLOOKUP(Rule!K4806,lvl_3[],2,FALSE),"Нет")</f>
        <v>Анализ даты</v>
      </c>
      <c r="F4806" s="11" t="str">
        <f>IFERROR(INDEX(lvl_4[],MATCH(L4806,lvl_4[ID],0),MATCH(TEXT(K4806,"##0"),lvl_4[#Headers],0)),"Нет")</f>
        <v>Символические звезды</v>
      </c>
      <c r="G4806" s="11" t="str">
        <f>IFERROR(INDEX(lvl_5[],MATCH(M4806,lvl_5[ID],0),MATCH(_xlfn.CONCAT(TEXT(K4806,"##0"),"_",TEXT(L4806,"##0")),lvl_5[#Headers],0)),"Нет")</f>
        <v>Небесная благодать</v>
      </c>
      <c r="H4806" s="11" t="str">
        <f>IFERROR(INDEX(lvl_6[],MATCH(N4806,lvl_6[ID],0),MATCH(_xlfn.CONCAT(K4806,"_",L4806,"_",M4806),lvl_6[#Headers],0)),"Нет")</f>
        <v>Нет</v>
      </c>
      <c r="I4806" s="12">
        <v>1</v>
      </c>
      <c r="J4806" s="12">
        <v>4</v>
      </c>
      <c r="K4806" s="12">
        <v>1</v>
      </c>
      <c r="L4806" s="12">
        <v>5</v>
      </c>
      <c r="M4806" s="12">
        <v>13</v>
      </c>
      <c r="N4806" s="12">
        <v>482</v>
      </c>
      <c r="O4806" s="12">
        <f>COUNTIF($P$2:P4806,P4806)</f>
        <v>1</v>
      </c>
      <c r="P4806" s="12" t="str">
        <f t="shared" si="285"/>
        <v>1410513482</v>
      </c>
      <c r="Q4806" s="12" t="str">
        <f t="shared" si="286"/>
        <v>14105134820001</v>
      </c>
      <c r="R4806" s="20" t="s">
        <v>4244</v>
      </c>
      <c r="U4806" s="12" t="s">
        <v>903</v>
      </c>
      <c r="W4806" s="12" t="s">
        <v>867</v>
      </c>
      <c r="AP4806" s="12" t="s">
        <v>100</v>
      </c>
      <c r="AR4806" s="12" t="s">
        <v>100</v>
      </c>
      <c r="BN4806" s="12">
        <v>1</v>
      </c>
    </row>
    <row r="4807" spans="1:66" ht="45" x14ac:dyDescent="0.25">
      <c r="A4807" s="12">
        <v>1</v>
      </c>
      <c r="B4807" s="11" t="str">
        <f t="shared" si="284"/>
        <v>Общий расчет. Анализ даты. Анализ даты. Символические звезды. Небесная благодать. Нет</v>
      </c>
      <c r="C4807" s="11" t="str">
        <f>IFERROR(VLOOKUP(I4807,lvl_1[],2,FALSE),"Нет")</f>
        <v>Общий расчет</v>
      </c>
      <c r="D4807" s="11" t="str">
        <f>IFERROR(VLOOKUP(Rule!J4807,lvl_2[],2,FALSE),"Нет")</f>
        <v>Анализ даты</v>
      </c>
      <c r="E4807" s="11" t="str">
        <f>IFERROR(VLOOKUP(Rule!K4807,lvl_3[],2,FALSE),"Нет")</f>
        <v>Анализ даты</v>
      </c>
      <c r="F4807" s="11" t="str">
        <f>IFERROR(INDEX(lvl_4[],MATCH(L4807,lvl_4[ID],0),MATCH(TEXT(K4807,"##0"),lvl_4[#Headers],0)),"Нет")</f>
        <v>Символические звезды</v>
      </c>
      <c r="G4807" s="11" t="str">
        <f>IFERROR(INDEX(lvl_5[],MATCH(M4807,lvl_5[ID],0),MATCH(_xlfn.CONCAT(TEXT(K4807,"##0"),"_",TEXT(L4807,"##0")),lvl_5[#Headers],0)),"Нет")</f>
        <v>Небесная благодать</v>
      </c>
      <c r="H4807" s="11" t="str">
        <f>IFERROR(INDEX(lvl_6[],MATCH(N4807,lvl_6[ID],0),MATCH(_xlfn.CONCAT(K4807,"_",L4807,"_",M4807),lvl_6[#Headers],0)),"Нет")</f>
        <v>Нет</v>
      </c>
      <c r="I4807" s="12">
        <v>1</v>
      </c>
      <c r="J4807" s="12">
        <v>4</v>
      </c>
      <c r="K4807" s="12">
        <v>1</v>
      </c>
      <c r="L4807" s="12">
        <v>5</v>
      </c>
      <c r="M4807" s="12">
        <v>13</v>
      </c>
      <c r="N4807" s="12">
        <v>483</v>
      </c>
      <c r="O4807" s="12">
        <f>COUNTIF($P$2:P4807,P4807)</f>
        <v>1</v>
      </c>
      <c r="P4807" s="12" t="str">
        <f t="shared" si="285"/>
        <v>1410513483</v>
      </c>
      <c r="Q4807" s="12" t="str">
        <f t="shared" si="286"/>
        <v>14105134830001</v>
      </c>
      <c r="R4807" s="20" t="s">
        <v>4245</v>
      </c>
      <c r="U4807" s="12" t="s">
        <v>901</v>
      </c>
      <c r="W4807" s="12" t="s">
        <v>868</v>
      </c>
      <c r="AP4807" s="12" t="s">
        <v>100</v>
      </c>
      <c r="AR4807" s="12" t="s">
        <v>100</v>
      </c>
      <c r="BN4807" s="12">
        <v>1</v>
      </c>
    </row>
    <row r="4808" spans="1:66" ht="45" x14ac:dyDescent="0.25">
      <c r="A4808" s="12">
        <v>1</v>
      </c>
      <c r="B4808" s="11" t="str">
        <f t="shared" si="284"/>
        <v>Общий расчет. Анализ даты. Анализ даты. Символические звезды. Лунная добродетель. Нет</v>
      </c>
      <c r="C4808" s="11" t="str">
        <f>IFERROR(VLOOKUP(I4808,lvl_1[],2,FALSE),"Нет")</f>
        <v>Общий расчет</v>
      </c>
      <c r="D4808" s="11" t="str">
        <f>IFERROR(VLOOKUP(Rule!J4808,lvl_2[],2,FALSE),"Нет")</f>
        <v>Анализ даты</v>
      </c>
      <c r="E4808" s="11" t="str">
        <f>IFERROR(VLOOKUP(Rule!K4808,lvl_3[],2,FALSE),"Нет")</f>
        <v>Анализ даты</v>
      </c>
      <c r="F4808" s="11" t="str">
        <f>IFERROR(INDEX(lvl_4[],MATCH(L4808,lvl_4[ID],0),MATCH(TEXT(K4808,"##0"),lvl_4[#Headers],0)),"Нет")</f>
        <v>Символические звезды</v>
      </c>
      <c r="G4808" s="11" t="str">
        <f>IFERROR(INDEX(lvl_5[],MATCH(M4808,lvl_5[ID],0),MATCH(_xlfn.CONCAT(TEXT(K4808,"##0"),"_",TEXT(L4808,"##0")),lvl_5[#Headers],0)),"Нет")</f>
        <v>Лунная добродетель</v>
      </c>
      <c r="H4808" s="11" t="str">
        <f>IFERROR(INDEX(lvl_6[],MATCH(N4808,lvl_6[ID],0),MATCH(_xlfn.CONCAT(K4808,"_",L4808,"_",M4808),lvl_6[#Headers],0)),"Нет")</f>
        <v>Нет</v>
      </c>
      <c r="I4808" s="12">
        <v>1</v>
      </c>
      <c r="J4808" s="12">
        <v>4</v>
      </c>
      <c r="K4808" s="12">
        <v>1</v>
      </c>
      <c r="L4808" s="12">
        <v>5</v>
      </c>
      <c r="M4808" s="12">
        <v>14</v>
      </c>
      <c r="N4808" s="12">
        <v>484</v>
      </c>
      <c r="O4808" s="12">
        <f>COUNTIF($P$2:P4808,P4808)</f>
        <v>1</v>
      </c>
      <c r="P4808" s="12" t="str">
        <f t="shared" si="285"/>
        <v>1410514484</v>
      </c>
      <c r="Q4808" s="12" t="str">
        <f t="shared" si="286"/>
        <v>14105144840001</v>
      </c>
      <c r="R4808" s="20" t="s">
        <v>4246</v>
      </c>
      <c r="U4808" s="12" t="s">
        <v>914</v>
      </c>
      <c r="W4808" s="12" t="s">
        <v>869</v>
      </c>
      <c r="AP4808" s="12" t="s">
        <v>100</v>
      </c>
      <c r="AR4808" s="12" t="s">
        <v>100</v>
      </c>
      <c r="BN4808" s="12">
        <v>1</v>
      </c>
    </row>
    <row r="4809" spans="1:66" ht="45" x14ac:dyDescent="0.25">
      <c r="A4809" s="12">
        <v>1</v>
      </c>
      <c r="B4809" s="11" t="str">
        <f t="shared" si="284"/>
        <v>Общий расчет. Анализ даты. Анализ даты. Символические звезды. Лунная добродетель. Нет</v>
      </c>
      <c r="C4809" s="11" t="str">
        <f>IFERROR(VLOOKUP(I4809,lvl_1[],2,FALSE),"Нет")</f>
        <v>Общий расчет</v>
      </c>
      <c r="D4809" s="11" t="str">
        <f>IFERROR(VLOOKUP(Rule!J4809,lvl_2[],2,FALSE),"Нет")</f>
        <v>Анализ даты</v>
      </c>
      <c r="E4809" s="11" t="str">
        <f>IFERROR(VLOOKUP(Rule!K4809,lvl_3[],2,FALSE),"Нет")</f>
        <v>Анализ даты</v>
      </c>
      <c r="F4809" s="11" t="str">
        <f>IFERROR(INDEX(lvl_4[],MATCH(L4809,lvl_4[ID],0),MATCH(TEXT(K4809,"##0"),lvl_4[#Headers],0)),"Нет")</f>
        <v>Символические звезды</v>
      </c>
      <c r="G4809" s="11" t="str">
        <f>IFERROR(INDEX(lvl_5[],MATCH(M4809,lvl_5[ID],0),MATCH(_xlfn.CONCAT(TEXT(K4809,"##0"),"_",TEXT(L4809,"##0")),lvl_5[#Headers],0)),"Нет")</f>
        <v>Лунная добродетель</v>
      </c>
      <c r="H4809" s="11" t="str">
        <f>IFERROR(INDEX(lvl_6[],MATCH(N4809,lvl_6[ID],0),MATCH(_xlfn.CONCAT(K4809,"_",L4809,"_",M4809),lvl_6[#Headers],0)),"Нет")</f>
        <v>Нет</v>
      </c>
      <c r="I4809" s="12">
        <v>1</v>
      </c>
      <c r="J4809" s="12">
        <v>4</v>
      </c>
      <c r="K4809" s="12">
        <v>1</v>
      </c>
      <c r="L4809" s="12">
        <v>5</v>
      </c>
      <c r="M4809" s="12">
        <v>14</v>
      </c>
      <c r="N4809" s="12">
        <v>485</v>
      </c>
      <c r="O4809" s="12">
        <f>COUNTIF($P$2:P4809,P4809)</f>
        <v>1</v>
      </c>
      <c r="P4809" s="12" t="str">
        <f t="shared" si="285"/>
        <v>1410514485</v>
      </c>
      <c r="Q4809" s="12" t="str">
        <f t="shared" si="286"/>
        <v>14105144850001</v>
      </c>
      <c r="R4809" s="20" t="s">
        <v>4247</v>
      </c>
      <c r="U4809" s="12" t="s">
        <v>910</v>
      </c>
      <c r="W4809" s="12" t="s">
        <v>870</v>
      </c>
      <c r="AP4809" s="12" t="s">
        <v>100</v>
      </c>
      <c r="AR4809" s="12" t="s">
        <v>100</v>
      </c>
      <c r="BN4809" s="12">
        <v>1</v>
      </c>
    </row>
    <row r="4810" spans="1:66" ht="45" x14ac:dyDescent="0.25">
      <c r="A4810" s="12">
        <v>1</v>
      </c>
      <c r="B4810" s="11" t="str">
        <f t="shared" si="284"/>
        <v>Общий расчет. Анализ даты. Анализ даты. Символические звезды. Лунная добродетель. Нет</v>
      </c>
      <c r="C4810" s="11" t="str">
        <f>IFERROR(VLOOKUP(I4810,lvl_1[],2,FALSE),"Нет")</f>
        <v>Общий расчет</v>
      </c>
      <c r="D4810" s="11" t="str">
        <f>IFERROR(VLOOKUP(Rule!J4810,lvl_2[],2,FALSE),"Нет")</f>
        <v>Анализ даты</v>
      </c>
      <c r="E4810" s="11" t="str">
        <f>IFERROR(VLOOKUP(Rule!K4810,lvl_3[],2,FALSE),"Нет")</f>
        <v>Анализ даты</v>
      </c>
      <c r="F4810" s="11" t="str">
        <f>IFERROR(INDEX(lvl_4[],MATCH(L4810,lvl_4[ID],0),MATCH(TEXT(K4810,"##0"),lvl_4[#Headers],0)),"Нет")</f>
        <v>Символические звезды</v>
      </c>
      <c r="G4810" s="11" t="str">
        <f>IFERROR(INDEX(lvl_5[],MATCH(M4810,lvl_5[ID],0),MATCH(_xlfn.CONCAT(TEXT(K4810,"##0"),"_",TEXT(L4810,"##0")),lvl_5[#Headers],0)),"Нет")</f>
        <v>Лунная добродетель</v>
      </c>
      <c r="H4810" s="11" t="str">
        <f>IFERROR(INDEX(lvl_6[],MATCH(N4810,lvl_6[ID],0),MATCH(_xlfn.CONCAT(K4810,"_",L4810,"_",M4810),lvl_6[#Headers],0)),"Нет")</f>
        <v>Нет</v>
      </c>
      <c r="I4810" s="12">
        <v>1</v>
      </c>
      <c r="J4810" s="12">
        <v>4</v>
      </c>
      <c r="K4810" s="12">
        <v>1</v>
      </c>
      <c r="L4810" s="12">
        <v>5</v>
      </c>
      <c r="M4810" s="12">
        <v>14</v>
      </c>
      <c r="N4810" s="12">
        <v>486</v>
      </c>
      <c r="O4810" s="12">
        <f>COUNTIF($P$2:P4810,P4810)</f>
        <v>1</v>
      </c>
      <c r="P4810" s="12" t="str">
        <f t="shared" si="285"/>
        <v>1410514486</v>
      </c>
      <c r="Q4810" s="12" t="str">
        <f t="shared" si="286"/>
        <v>14105144860001</v>
      </c>
      <c r="R4810" s="20" t="s">
        <v>4248</v>
      </c>
      <c r="U4810" s="12" t="s">
        <v>903</v>
      </c>
      <c r="W4810" s="12" t="s">
        <v>859</v>
      </c>
      <c r="AP4810" s="12" t="s">
        <v>100</v>
      </c>
      <c r="AR4810" s="12" t="s">
        <v>100</v>
      </c>
      <c r="BN4810" s="12">
        <v>1</v>
      </c>
    </row>
    <row r="4811" spans="1:66" ht="45" x14ac:dyDescent="0.25">
      <c r="A4811" s="12">
        <v>1</v>
      </c>
      <c r="B4811" s="11" t="str">
        <f t="shared" si="284"/>
        <v>Общий расчет. Анализ даты. Анализ даты. Символические звезды. Лунная добродетель. Нет</v>
      </c>
      <c r="C4811" s="11" t="str">
        <f>IFERROR(VLOOKUP(I4811,lvl_1[],2,FALSE),"Нет")</f>
        <v>Общий расчет</v>
      </c>
      <c r="D4811" s="11" t="str">
        <f>IFERROR(VLOOKUP(Rule!J4811,lvl_2[],2,FALSE),"Нет")</f>
        <v>Анализ даты</v>
      </c>
      <c r="E4811" s="11" t="str">
        <f>IFERROR(VLOOKUP(Rule!K4811,lvl_3[],2,FALSE),"Нет")</f>
        <v>Анализ даты</v>
      </c>
      <c r="F4811" s="11" t="str">
        <f>IFERROR(INDEX(lvl_4[],MATCH(L4811,lvl_4[ID],0),MATCH(TEXT(K4811,"##0"),lvl_4[#Headers],0)),"Нет")</f>
        <v>Символические звезды</v>
      </c>
      <c r="G4811" s="11" t="str">
        <f>IFERROR(INDEX(lvl_5[],MATCH(M4811,lvl_5[ID],0),MATCH(_xlfn.CONCAT(TEXT(K4811,"##0"),"_",TEXT(L4811,"##0")),lvl_5[#Headers],0)),"Нет")</f>
        <v>Лунная добродетель</v>
      </c>
      <c r="H4811" s="11" t="str">
        <f>IFERROR(INDEX(lvl_6[],MATCH(N4811,lvl_6[ID],0),MATCH(_xlfn.CONCAT(K4811,"_",L4811,"_",M4811),lvl_6[#Headers],0)),"Нет")</f>
        <v>Нет</v>
      </c>
      <c r="I4811" s="12">
        <v>1</v>
      </c>
      <c r="J4811" s="12">
        <v>4</v>
      </c>
      <c r="K4811" s="12">
        <v>1</v>
      </c>
      <c r="L4811" s="12">
        <v>5</v>
      </c>
      <c r="M4811" s="12">
        <v>14</v>
      </c>
      <c r="N4811" s="12">
        <v>487</v>
      </c>
      <c r="O4811" s="12">
        <f>COUNTIF($P$2:P4811,P4811)</f>
        <v>1</v>
      </c>
      <c r="P4811" s="12" t="str">
        <f t="shared" si="285"/>
        <v>1410514487</v>
      </c>
      <c r="Q4811" s="12" t="str">
        <f t="shared" si="286"/>
        <v>14105144870001</v>
      </c>
      <c r="R4811" s="20" t="s">
        <v>4249</v>
      </c>
      <c r="U4811" s="12" t="s">
        <v>899</v>
      </c>
      <c r="W4811" s="12" t="s">
        <v>860</v>
      </c>
      <c r="AP4811" s="12" t="s">
        <v>100</v>
      </c>
      <c r="AR4811" s="12" t="s">
        <v>100</v>
      </c>
      <c r="BN4811" s="12">
        <v>1</v>
      </c>
    </row>
    <row r="4812" spans="1:66" ht="45" x14ac:dyDescent="0.25">
      <c r="A4812" s="12">
        <v>1</v>
      </c>
      <c r="B4812" s="11" t="str">
        <f t="shared" si="284"/>
        <v>Общий расчет. Анализ даты. Анализ даты. Символические звезды. Лунная добродетель. Нет</v>
      </c>
      <c r="C4812" s="11" t="str">
        <f>IFERROR(VLOOKUP(I4812,lvl_1[],2,FALSE),"Нет")</f>
        <v>Общий расчет</v>
      </c>
      <c r="D4812" s="11" t="str">
        <f>IFERROR(VLOOKUP(Rule!J4812,lvl_2[],2,FALSE),"Нет")</f>
        <v>Анализ даты</v>
      </c>
      <c r="E4812" s="11" t="str">
        <f>IFERROR(VLOOKUP(Rule!K4812,lvl_3[],2,FALSE),"Нет")</f>
        <v>Анализ даты</v>
      </c>
      <c r="F4812" s="11" t="str">
        <f>IFERROR(INDEX(lvl_4[],MATCH(L4812,lvl_4[ID],0),MATCH(TEXT(K4812,"##0"),lvl_4[#Headers],0)),"Нет")</f>
        <v>Символические звезды</v>
      </c>
      <c r="G4812" s="11" t="str">
        <f>IFERROR(INDEX(lvl_5[],MATCH(M4812,lvl_5[ID],0),MATCH(_xlfn.CONCAT(TEXT(K4812,"##0"),"_",TEXT(L4812,"##0")),lvl_5[#Headers],0)),"Нет")</f>
        <v>Лунная добродетель</v>
      </c>
      <c r="H4812" s="11" t="str">
        <f>IFERROR(INDEX(lvl_6[],MATCH(N4812,lvl_6[ID],0),MATCH(_xlfn.CONCAT(K4812,"_",L4812,"_",M4812),lvl_6[#Headers],0)),"Нет")</f>
        <v>Нет</v>
      </c>
      <c r="I4812" s="12">
        <v>1</v>
      </c>
      <c r="J4812" s="12">
        <v>4</v>
      </c>
      <c r="K4812" s="12">
        <v>1</v>
      </c>
      <c r="L4812" s="12">
        <v>5</v>
      </c>
      <c r="M4812" s="12">
        <v>14</v>
      </c>
      <c r="N4812" s="12">
        <v>488</v>
      </c>
      <c r="O4812" s="12">
        <f>COUNTIF($P$2:P4812,P4812)</f>
        <v>1</v>
      </c>
      <c r="P4812" s="12" t="str">
        <f t="shared" si="285"/>
        <v>1410514488</v>
      </c>
      <c r="Q4812" s="12" t="str">
        <f t="shared" si="286"/>
        <v>14105144880001</v>
      </c>
      <c r="R4812" s="20" t="s">
        <v>4250</v>
      </c>
      <c r="U4812" s="12" t="s">
        <v>914</v>
      </c>
      <c r="W4812" s="12" t="s">
        <v>861</v>
      </c>
      <c r="AP4812" s="12" t="s">
        <v>100</v>
      </c>
      <c r="AR4812" s="12" t="s">
        <v>100</v>
      </c>
      <c r="BN4812" s="12">
        <v>1</v>
      </c>
    </row>
    <row r="4813" spans="1:66" ht="45" x14ac:dyDescent="0.25">
      <c r="A4813" s="12">
        <v>1</v>
      </c>
      <c r="B4813" s="11" t="str">
        <f t="shared" si="284"/>
        <v>Общий расчет. Анализ даты. Анализ даты. Символические звезды. Лунная добродетель. Нет</v>
      </c>
      <c r="C4813" s="11" t="str">
        <f>IFERROR(VLOOKUP(I4813,lvl_1[],2,FALSE),"Нет")</f>
        <v>Общий расчет</v>
      </c>
      <c r="D4813" s="11" t="str">
        <f>IFERROR(VLOOKUP(Rule!J4813,lvl_2[],2,FALSE),"Нет")</f>
        <v>Анализ даты</v>
      </c>
      <c r="E4813" s="11" t="str">
        <f>IFERROR(VLOOKUP(Rule!K4813,lvl_3[],2,FALSE),"Нет")</f>
        <v>Анализ даты</v>
      </c>
      <c r="F4813" s="11" t="str">
        <f>IFERROR(INDEX(lvl_4[],MATCH(L4813,lvl_4[ID],0),MATCH(TEXT(K4813,"##0"),lvl_4[#Headers],0)),"Нет")</f>
        <v>Символические звезды</v>
      </c>
      <c r="G4813" s="11" t="str">
        <f>IFERROR(INDEX(lvl_5[],MATCH(M4813,lvl_5[ID],0),MATCH(_xlfn.CONCAT(TEXT(K4813,"##0"),"_",TEXT(L4813,"##0")),lvl_5[#Headers],0)),"Нет")</f>
        <v>Лунная добродетель</v>
      </c>
      <c r="H4813" s="11" t="str">
        <f>IFERROR(INDEX(lvl_6[],MATCH(N4813,lvl_6[ID],0),MATCH(_xlfn.CONCAT(K4813,"_",L4813,"_",M4813),lvl_6[#Headers],0)),"Нет")</f>
        <v>Нет</v>
      </c>
      <c r="I4813" s="12">
        <v>1</v>
      </c>
      <c r="J4813" s="12">
        <v>4</v>
      </c>
      <c r="K4813" s="12">
        <v>1</v>
      </c>
      <c r="L4813" s="12">
        <v>5</v>
      </c>
      <c r="M4813" s="12">
        <v>14</v>
      </c>
      <c r="N4813" s="12">
        <v>489</v>
      </c>
      <c r="O4813" s="12">
        <f>COUNTIF($P$2:P4813,P4813)</f>
        <v>1</v>
      </c>
      <c r="P4813" s="12" t="str">
        <f t="shared" si="285"/>
        <v>1410514489</v>
      </c>
      <c r="Q4813" s="12" t="str">
        <f t="shared" si="286"/>
        <v>14105144890001</v>
      </c>
      <c r="R4813" s="20" t="s">
        <v>4251</v>
      </c>
      <c r="U4813" s="12" t="s">
        <v>910</v>
      </c>
      <c r="W4813" s="12" t="s">
        <v>862</v>
      </c>
      <c r="AP4813" s="12" t="s">
        <v>100</v>
      </c>
      <c r="AR4813" s="12" t="s">
        <v>100</v>
      </c>
      <c r="BN4813" s="12">
        <v>1</v>
      </c>
    </row>
    <row r="4814" spans="1:66" ht="45" x14ac:dyDescent="0.25">
      <c r="A4814" s="12">
        <v>1</v>
      </c>
      <c r="B4814" s="11" t="str">
        <f t="shared" si="284"/>
        <v>Общий расчет. Анализ даты. Анализ даты. Символические звезды. Лунная добродетель. Нет</v>
      </c>
      <c r="C4814" s="11" t="str">
        <f>IFERROR(VLOOKUP(I4814,lvl_1[],2,FALSE),"Нет")</f>
        <v>Общий расчет</v>
      </c>
      <c r="D4814" s="11" t="str">
        <f>IFERROR(VLOOKUP(Rule!J4814,lvl_2[],2,FALSE),"Нет")</f>
        <v>Анализ даты</v>
      </c>
      <c r="E4814" s="11" t="str">
        <f>IFERROR(VLOOKUP(Rule!K4814,lvl_3[],2,FALSE),"Нет")</f>
        <v>Анализ даты</v>
      </c>
      <c r="F4814" s="11" t="str">
        <f>IFERROR(INDEX(lvl_4[],MATCH(L4814,lvl_4[ID],0),MATCH(TEXT(K4814,"##0"),lvl_4[#Headers],0)),"Нет")</f>
        <v>Символические звезды</v>
      </c>
      <c r="G4814" s="11" t="str">
        <f>IFERROR(INDEX(lvl_5[],MATCH(M4814,lvl_5[ID],0),MATCH(_xlfn.CONCAT(TEXT(K4814,"##0"),"_",TEXT(L4814,"##0")),lvl_5[#Headers],0)),"Нет")</f>
        <v>Лунная добродетель</v>
      </c>
      <c r="H4814" s="11" t="str">
        <f>IFERROR(INDEX(lvl_6[],MATCH(N4814,lvl_6[ID],0),MATCH(_xlfn.CONCAT(K4814,"_",L4814,"_",M4814),lvl_6[#Headers],0)),"Нет")</f>
        <v>Нет</v>
      </c>
      <c r="I4814" s="12">
        <v>1</v>
      </c>
      <c r="J4814" s="12">
        <v>4</v>
      </c>
      <c r="K4814" s="12">
        <v>1</v>
      </c>
      <c r="L4814" s="12">
        <v>5</v>
      </c>
      <c r="M4814" s="12">
        <v>14</v>
      </c>
      <c r="N4814" s="12">
        <v>490</v>
      </c>
      <c r="O4814" s="12">
        <f>COUNTIF($P$2:P4814,P4814)</f>
        <v>1</v>
      </c>
      <c r="P4814" s="12" t="str">
        <f t="shared" si="285"/>
        <v>1410514490</v>
      </c>
      <c r="Q4814" s="12" t="str">
        <f t="shared" si="286"/>
        <v>14105144900001</v>
      </c>
      <c r="R4814" s="20" t="s">
        <v>4252</v>
      </c>
      <c r="U4814" s="12" t="s">
        <v>903</v>
      </c>
      <c r="W4814" s="12" t="s">
        <v>863</v>
      </c>
      <c r="AP4814" s="12" t="s">
        <v>100</v>
      </c>
      <c r="AR4814" s="12" t="s">
        <v>100</v>
      </c>
      <c r="BN4814" s="12">
        <v>1</v>
      </c>
    </row>
    <row r="4815" spans="1:66" ht="45" x14ac:dyDescent="0.25">
      <c r="A4815" s="12">
        <v>1</v>
      </c>
      <c r="B4815" s="11" t="str">
        <f t="shared" si="284"/>
        <v>Общий расчет. Анализ даты. Анализ даты. Символические звезды. Лунная добродетель. Нет</v>
      </c>
      <c r="C4815" s="11" t="str">
        <f>IFERROR(VLOOKUP(I4815,lvl_1[],2,FALSE),"Нет")</f>
        <v>Общий расчет</v>
      </c>
      <c r="D4815" s="11" t="str">
        <f>IFERROR(VLOOKUP(Rule!J4815,lvl_2[],2,FALSE),"Нет")</f>
        <v>Анализ даты</v>
      </c>
      <c r="E4815" s="11" t="str">
        <f>IFERROR(VLOOKUP(Rule!K4815,lvl_3[],2,FALSE),"Нет")</f>
        <v>Анализ даты</v>
      </c>
      <c r="F4815" s="11" t="str">
        <f>IFERROR(INDEX(lvl_4[],MATCH(L4815,lvl_4[ID],0),MATCH(TEXT(K4815,"##0"),lvl_4[#Headers],0)),"Нет")</f>
        <v>Символические звезды</v>
      </c>
      <c r="G4815" s="11" t="str">
        <f>IFERROR(INDEX(lvl_5[],MATCH(M4815,lvl_5[ID],0),MATCH(_xlfn.CONCAT(TEXT(K4815,"##0"),"_",TEXT(L4815,"##0")),lvl_5[#Headers],0)),"Нет")</f>
        <v>Лунная добродетель</v>
      </c>
      <c r="H4815" s="11" t="str">
        <f>IFERROR(INDEX(lvl_6[],MATCH(N4815,lvl_6[ID],0),MATCH(_xlfn.CONCAT(K4815,"_",L4815,"_",M4815),lvl_6[#Headers],0)),"Нет")</f>
        <v>Нет</v>
      </c>
      <c r="I4815" s="12">
        <v>1</v>
      </c>
      <c r="J4815" s="12">
        <v>4</v>
      </c>
      <c r="K4815" s="12">
        <v>1</v>
      </c>
      <c r="L4815" s="12">
        <v>5</v>
      </c>
      <c r="M4815" s="12">
        <v>14</v>
      </c>
      <c r="N4815" s="12">
        <v>491</v>
      </c>
      <c r="O4815" s="12">
        <f>COUNTIF($P$2:P4815,P4815)</f>
        <v>1</v>
      </c>
      <c r="P4815" s="12" t="str">
        <f t="shared" si="285"/>
        <v>1410514491</v>
      </c>
      <c r="Q4815" s="12" t="str">
        <f t="shared" si="286"/>
        <v>14105144910001</v>
      </c>
      <c r="R4815" s="20" t="s">
        <v>4253</v>
      </c>
      <c r="U4815" s="12" t="s">
        <v>899</v>
      </c>
      <c r="W4815" s="12" t="s">
        <v>864</v>
      </c>
      <c r="AP4815" s="12" t="s">
        <v>100</v>
      </c>
      <c r="AR4815" s="12" t="s">
        <v>100</v>
      </c>
      <c r="BN4815" s="12">
        <v>1</v>
      </c>
    </row>
    <row r="4816" spans="1:66" ht="45" x14ac:dyDescent="0.25">
      <c r="A4816" s="12">
        <v>1</v>
      </c>
      <c r="B4816" s="11" t="str">
        <f t="shared" si="284"/>
        <v>Общий расчет. Анализ даты. Анализ даты. Символические звезды. Лунная добродетель. Нет</v>
      </c>
      <c r="C4816" s="11" t="str">
        <f>IFERROR(VLOOKUP(I4816,lvl_1[],2,FALSE),"Нет")</f>
        <v>Общий расчет</v>
      </c>
      <c r="D4816" s="11" t="str">
        <f>IFERROR(VLOOKUP(Rule!J4816,lvl_2[],2,FALSE),"Нет")</f>
        <v>Анализ даты</v>
      </c>
      <c r="E4816" s="11" t="str">
        <f>IFERROR(VLOOKUP(Rule!K4816,lvl_3[],2,FALSE),"Нет")</f>
        <v>Анализ даты</v>
      </c>
      <c r="F4816" s="11" t="str">
        <f>IFERROR(INDEX(lvl_4[],MATCH(L4816,lvl_4[ID],0),MATCH(TEXT(K4816,"##0"),lvl_4[#Headers],0)),"Нет")</f>
        <v>Символические звезды</v>
      </c>
      <c r="G4816" s="11" t="str">
        <f>IFERROR(INDEX(lvl_5[],MATCH(M4816,lvl_5[ID],0),MATCH(_xlfn.CONCAT(TEXT(K4816,"##0"),"_",TEXT(L4816,"##0")),lvl_5[#Headers],0)),"Нет")</f>
        <v>Лунная добродетель</v>
      </c>
      <c r="H4816" s="11" t="str">
        <f>IFERROR(INDEX(lvl_6[],MATCH(N4816,lvl_6[ID],0),MATCH(_xlfn.CONCAT(K4816,"_",L4816,"_",M4816),lvl_6[#Headers],0)),"Нет")</f>
        <v>Нет</v>
      </c>
      <c r="I4816" s="12">
        <v>1</v>
      </c>
      <c r="J4816" s="12">
        <v>4</v>
      </c>
      <c r="K4816" s="12">
        <v>1</v>
      </c>
      <c r="L4816" s="12">
        <v>5</v>
      </c>
      <c r="M4816" s="12">
        <v>14</v>
      </c>
      <c r="N4816" s="12">
        <v>492</v>
      </c>
      <c r="O4816" s="12">
        <f>COUNTIF($P$2:P4816,P4816)</f>
        <v>1</v>
      </c>
      <c r="P4816" s="12" t="str">
        <f t="shared" si="285"/>
        <v>1410514492</v>
      </c>
      <c r="Q4816" s="12" t="str">
        <f t="shared" si="286"/>
        <v>14105144920001</v>
      </c>
      <c r="R4816" s="20" t="s">
        <v>4254</v>
      </c>
      <c r="U4816" s="12" t="s">
        <v>914</v>
      </c>
      <c r="W4816" s="12" t="s">
        <v>865</v>
      </c>
      <c r="AP4816" s="12" t="s">
        <v>100</v>
      </c>
      <c r="AR4816" s="12" t="s">
        <v>100</v>
      </c>
      <c r="BN4816" s="12">
        <v>1</v>
      </c>
    </row>
    <row r="4817" spans="1:66" ht="45" x14ac:dyDescent="0.25">
      <c r="A4817" s="12">
        <v>1</v>
      </c>
      <c r="B4817" s="11" t="str">
        <f t="shared" si="284"/>
        <v>Общий расчет. Анализ даты. Анализ даты. Символические звезды. Лунная добродетель. Нет</v>
      </c>
      <c r="C4817" s="11" t="str">
        <f>IFERROR(VLOOKUP(I4817,lvl_1[],2,FALSE),"Нет")</f>
        <v>Общий расчет</v>
      </c>
      <c r="D4817" s="11" t="str">
        <f>IFERROR(VLOOKUP(Rule!J4817,lvl_2[],2,FALSE),"Нет")</f>
        <v>Анализ даты</v>
      </c>
      <c r="E4817" s="11" t="str">
        <f>IFERROR(VLOOKUP(Rule!K4817,lvl_3[],2,FALSE),"Нет")</f>
        <v>Анализ даты</v>
      </c>
      <c r="F4817" s="11" t="str">
        <f>IFERROR(INDEX(lvl_4[],MATCH(L4817,lvl_4[ID],0),MATCH(TEXT(K4817,"##0"),lvl_4[#Headers],0)),"Нет")</f>
        <v>Символические звезды</v>
      </c>
      <c r="G4817" s="11" t="str">
        <f>IFERROR(INDEX(lvl_5[],MATCH(M4817,lvl_5[ID],0),MATCH(_xlfn.CONCAT(TEXT(K4817,"##0"),"_",TEXT(L4817,"##0")),lvl_5[#Headers],0)),"Нет")</f>
        <v>Лунная добродетель</v>
      </c>
      <c r="H4817" s="11" t="str">
        <f>IFERROR(INDEX(lvl_6[],MATCH(N4817,lvl_6[ID],0),MATCH(_xlfn.CONCAT(K4817,"_",L4817,"_",M4817),lvl_6[#Headers],0)),"Нет")</f>
        <v>Нет</v>
      </c>
      <c r="I4817" s="12">
        <v>1</v>
      </c>
      <c r="J4817" s="12">
        <v>4</v>
      </c>
      <c r="K4817" s="12">
        <v>1</v>
      </c>
      <c r="L4817" s="12">
        <v>5</v>
      </c>
      <c r="M4817" s="12">
        <v>14</v>
      </c>
      <c r="N4817" s="12">
        <v>493</v>
      </c>
      <c r="O4817" s="12">
        <f>COUNTIF($P$2:P4817,P4817)</f>
        <v>1</v>
      </c>
      <c r="P4817" s="12" t="str">
        <f t="shared" si="285"/>
        <v>1410514493</v>
      </c>
      <c r="Q4817" s="12" t="str">
        <f t="shared" si="286"/>
        <v>14105144930001</v>
      </c>
      <c r="R4817" s="20" t="s">
        <v>4255</v>
      </c>
      <c r="U4817" s="12" t="s">
        <v>910</v>
      </c>
      <c r="W4817" s="12" t="s">
        <v>866</v>
      </c>
      <c r="AP4817" s="12" t="s">
        <v>100</v>
      </c>
      <c r="AR4817" s="12" t="s">
        <v>100</v>
      </c>
      <c r="BN4817" s="12">
        <v>1</v>
      </c>
    </row>
    <row r="4818" spans="1:66" ht="45" x14ac:dyDescent="0.25">
      <c r="A4818" s="12">
        <v>1</v>
      </c>
      <c r="B4818" s="11" t="str">
        <f t="shared" si="284"/>
        <v>Общий расчет. Анализ даты. Анализ даты. Символические звезды. Лунная добродетель. Нет</v>
      </c>
      <c r="C4818" s="11" t="str">
        <f>IFERROR(VLOOKUP(I4818,lvl_1[],2,FALSE),"Нет")</f>
        <v>Общий расчет</v>
      </c>
      <c r="D4818" s="11" t="str">
        <f>IFERROR(VLOOKUP(Rule!J4818,lvl_2[],2,FALSE),"Нет")</f>
        <v>Анализ даты</v>
      </c>
      <c r="E4818" s="11" t="str">
        <f>IFERROR(VLOOKUP(Rule!K4818,lvl_3[],2,FALSE),"Нет")</f>
        <v>Анализ даты</v>
      </c>
      <c r="F4818" s="11" t="str">
        <f>IFERROR(INDEX(lvl_4[],MATCH(L4818,lvl_4[ID],0),MATCH(TEXT(K4818,"##0"),lvl_4[#Headers],0)),"Нет")</f>
        <v>Символические звезды</v>
      </c>
      <c r="G4818" s="11" t="str">
        <f>IFERROR(INDEX(lvl_5[],MATCH(M4818,lvl_5[ID],0),MATCH(_xlfn.CONCAT(TEXT(K4818,"##0"),"_",TEXT(L4818,"##0")),lvl_5[#Headers],0)),"Нет")</f>
        <v>Лунная добродетель</v>
      </c>
      <c r="H4818" s="11" t="str">
        <f>IFERROR(INDEX(lvl_6[],MATCH(N4818,lvl_6[ID],0),MATCH(_xlfn.CONCAT(K4818,"_",L4818,"_",M4818),lvl_6[#Headers],0)),"Нет")</f>
        <v>Нет</v>
      </c>
      <c r="I4818" s="12">
        <v>1</v>
      </c>
      <c r="J4818" s="12">
        <v>4</v>
      </c>
      <c r="K4818" s="12">
        <v>1</v>
      </c>
      <c r="L4818" s="12">
        <v>5</v>
      </c>
      <c r="M4818" s="12">
        <v>14</v>
      </c>
      <c r="N4818" s="12">
        <v>494</v>
      </c>
      <c r="O4818" s="12">
        <f>COUNTIF($P$2:P4818,P4818)</f>
        <v>1</v>
      </c>
      <c r="P4818" s="12" t="str">
        <f t="shared" si="285"/>
        <v>1410514494</v>
      </c>
      <c r="Q4818" s="12" t="str">
        <f t="shared" si="286"/>
        <v>14105144940001</v>
      </c>
      <c r="R4818" s="20" t="s">
        <v>4256</v>
      </c>
      <c r="U4818" s="12" t="s">
        <v>903</v>
      </c>
      <c r="W4818" s="12" t="s">
        <v>867</v>
      </c>
      <c r="AP4818" s="12" t="s">
        <v>100</v>
      </c>
      <c r="AR4818" s="12" t="s">
        <v>100</v>
      </c>
      <c r="BN4818" s="12">
        <v>1</v>
      </c>
    </row>
    <row r="4819" spans="1:66" ht="45" x14ac:dyDescent="0.25">
      <c r="A4819" s="12">
        <v>1</v>
      </c>
      <c r="B4819" s="11" t="str">
        <f t="shared" si="284"/>
        <v>Общий расчет. Анализ даты. Анализ даты. Символические звезды. Лунная добродетель. Нет</v>
      </c>
      <c r="C4819" s="11" t="str">
        <f>IFERROR(VLOOKUP(I4819,lvl_1[],2,FALSE),"Нет")</f>
        <v>Общий расчет</v>
      </c>
      <c r="D4819" s="11" t="str">
        <f>IFERROR(VLOOKUP(Rule!J4819,lvl_2[],2,FALSE),"Нет")</f>
        <v>Анализ даты</v>
      </c>
      <c r="E4819" s="11" t="str">
        <f>IFERROR(VLOOKUP(Rule!K4819,lvl_3[],2,FALSE),"Нет")</f>
        <v>Анализ даты</v>
      </c>
      <c r="F4819" s="11" t="str">
        <f>IFERROR(INDEX(lvl_4[],MATCH(L4819,lvl_4[ID],0),MATCH(TEXT(K4819,"##0"),lvl_4[#Headers],0)),"Нет")</f>
        <v>Символические звезды</v>
      </c>
      <c r="G4819" s="11" t="str">
        <f>IFERROR(INDEX(lvl_5[],MATCH(M4819,lvl_5[ID],0),MATCH(_xlfn.CONCAT(TEXT(K4819,"##0"),"_",TEXT(L4819,"##0")),lvl_5[#Headers],0)),"Нет")</f>
        <v>Лунная добродетель</v>
      </c>
      <c r="H4819" s="11" t="str">
        <f>IFERROR(INDEX(lvl_6[],MATCH(N4819,lvl_6[ID],0),MATCH(_xlfn.CONCAT(K4819,"_",L4819,"_",M4819),lvl_6[#Headers],0)),"Нет")</f>
        <v>Нет</v>
      </c>
      <c r="I4819" s="12">
        <v>1</v>
      </c>
      <c r="J4819" s="12">
        <v>4</v>
      </c>
      <c r="K4819" s="12">
        <v>1</v>
      </c>
      <c r="L4819" s="12">
        <v>5</v>
      </c>
      <c r="M4819" s="12">
        <v>14</v>
      </c>
      <c r="N4819" s="12">
        <v>495</v>
      </c>
      <c r="O4819" s="12">
        <f>COUNTIF($P$2:P4819,P4819)</f>
        <v>1</v>
      </c>
      <c r="P4819" s="12" t="str">
        <f t="shared" si="285"/>
        <v>1410514495</v>
      </c>
      <c r="Q4819" s="12" t="str">
        <f t="shared" si="286"/>
        <v>14105144950001</v>
      </c>
      <c r="R4819" s="20" t="s">
        <v>4257</v>
      </c>
      <c r="U4819" s="12" t="s">
        <v>899</v>
      </c>
      <c r="W4819" s="12" t="s">
        <v>868</v>
      </c>
      <c r="AP4819" s="12" t="s">
        <v>100</v>
      </c>
      <c r="AR4819" s="12" t="s">
        <v>100</v>
      </c>
      <c r="BN4819" s="12">
        <v>1</v>
      </c>
    </row>
    <row r="4820" spans="1:66" ht="45" x14ac:dyDescent="0.25">
      <c r="A4820" s="12">
        <v>1</v>
      </c>
      <c r="B4820" s="11" t="str">
        <f t="shared" si="284"/>
        <v>Общий расчет. Анализ даты. Анализ даты. Символические звезды. Небесная добродетель. Нет</v>
      </c>
      <c r="C4820" s="11" t="str">
        <f>IFERROR(VLOOKUP(I4820,lvl_1[],2,FALSE),"Нет")</f>
        <v>Общий расчет</v>
      </c>
      <c r="D4820" s="11" t="str">
        <f>IFERROR(VLOOKUP(Rule!J4820,lvl_2[],2,FALSE),"Нет")</f>
        <v>Анализ даты</v>
      </c>
      <c r="E4820" s="11" t="str">
        <f>IFERROR(VLOOKUP(Rule!K4820,lvl_3[],2,FALSE),"Нет")</f>
        <v>Анализ даты</v>
      </c>
      <c r="F4820" s="11" t="str">
        <f>IFERROR(INDEX(lvl_4[],MATCH(L4820,lvl_4[ID],0),MATCH(TEXT(K4820,"##0"),lvl_4[#Headers],0)),"Нет")</f>
        <v>Символические звезды</v>
      </c>
      <c r="G4820" s="11" t="str">
        <f>IFERROR(INDEX(lvl_5[],MATCH(M4820,lvl_5[ID],0),MATCH(_xlfn.CONCAT(TEXT(K4820,"##0"),"_",TEXT(L4820,"##0")),lvl_5[#Headers],0)),"Нет")</f>
        <v>Небесная добродетель</v>
      </c>
      <c r="H4820" s="11" t="str">
        <f>IFERROR(INDEX(lvl_6[],MATCH(N4820,lvl_6[ID],0),MATCH(_xlfn.CONCAT(K4820,"_",L4820,"_",M4820),lvl_6[#Headers],0)),"Нет")</f>
        <v>Нет</v>
      </c>
      <c r="I4820" s="12">
        <v>1</v>
      </c>
      <c r="J4820" s="12">
        <v>4</v>
      </c>
      <c r="K4820" s="12">
        <v>1</v>
      </c>
      <c r="L4820" s="12">
        <v>5</v>
      </c>
      <c r="M4820" s="12">
        <v>32</v>
      </c>
      <c r="N4820" s="12">
        <v>496</v>
      </c>
      <c r="O4820" s="12">
        <f>COUNTIF($P$2:P4820,P4820)</f>
        <v>1</v>
      </c>
      <c r="P4820" s="12" t="str">
        <f t="shared" si="285"/>
        <v>1410532496</v>
      </c>
      <c r="Q4820" s="12" t="str">
        <f t="shared" si="286"/>
        <v>14105324960001</v>
      </c>
      <c r="R4820" s="20" t="s">
        <v>4258</v>
      </c>
      <c r="U4820" s="12" t="s">
        <v>914</v>
      </c>
      <c r="W4820" s="12" t="s">
        <v>861</v>
      </c>
      <c r="AP4820" s="12" t="s">
        <v>100</v>
      </c>
      <c r="AR4820" s="12" t="s">
        <v>100</v>
      </c>
      <c r="BN4820" s="12">
        <v>1</v>
      </c>
    </row>
    <row r="4821" spans="1:66" ht="45" x14ac:dyDescent="0.25">
      <c r="A4821" s="12">
        <v>1</v>
      </c>
      <c r="B4821" s="11" t="str">
        <f t="shared" si="284"/>
        <v>Общий расчет. Анализ даты. Анализ даты. Символические звезды. Небесная добродетель. Нет</v>
      </c>
      <c r="C4821" s="11" t="str">
        <f>IFERROR(VLOOKUP(I4821,lvl_1[],2,FALSE),"Нет")</f>
        <v>Общий расчет</v>
      </c>
      <c r="D4821" s="11" t="str">
        <f>IFERROR(VLOOKUP(Rule!J4821,lvl_2[],2,FALSE),"Нет")</f>
        <v>Анализ даты</v>
      </c>
      <c r="E4821" s="11" t="str">
        <f>IFERROR(VLOOKUP(Rule!K4821,lvl_3[],2,FALSE),"Нет")</f>
        <v>Анализ даты</v>
      </c>
      <c r="F4821" s="11" t="str">
        <f>IFERROR(INDEX(lvl_4[],MATCH(L4821,lvl_4[ID],0),MATCH(TEXT(K4821,"##0"),lvl_4[#Headers],0)),"Нет")</f>
        <v>Символические звезды</v>
      </c>
      <c r="G4821" s="11" t="str">
        <f>IFERROR(INDEX(lvl_5[],MATCH(M4821,lvl_5[ID],0),MATCH(_xlfn.CONCAT(TEXT(K4821,"##0"),"_",TEXT(L4821,"##0")),lvl_5[#Headers],0)),"Нет")</f>
        <v>Небесная добродетель</v>
      </c>
      <c r="H4821" s="11" t="str">
        <f>IFERROR(INDEX(lvl_6[],MATCH(N4821,lvl_6[ID],0),MATCH(_xlfn.CONCAT(K4821,"_",L4821,"_",M4821),lvl_6[#Headers],0)),"Нет")</f>
        <v>Нет</v>
      </c>
      <c r="I4821" s="12">
        <v>1</v>
      </c>
      <c r="J4821" s="12">
        <v>4</v>
      </c>
      <c r="K4821" s="12">
        <v>1</v>
      </c>
      <c r="L4821" s="12">
        <v>5</v>
      </c>
      <c r="M4821" s="12">
        <v>32</v>
      </c>
      <c r="N4821" s="12">
        <v>497</v>
      </c>
      <c r="O4821" s="12">
        <f>COUNTIF($P$2:P4821,P4821)</f>
        <v>1</v>
      </c>
      <c r="P4821" s="12" t="str">
        <f t="shared" si="285"/>
        <v>1410532497</v>
      </c>
      <c r="Q4821" s="12" t="str">
        <f t="shared" si="286"/>
        <v>14105324970001</v>
      </c>
      <c r="R4821" s="20" t="s">
        <v>4259</v>
      </c>
      <c r="U4821" s="12" t="s">
        <v>912</v>
      </c>
      <c r="W4821" s="12" t="s">
        <v>862</v>
      </c>
      <c r="AP4821" s="12" t="s">
        <v>100</v>
      </c>
      <c r="AR4821" s="12" t="s">
        <v>100</v>
      </c>
      <c r="BN4821" s="12">
        <v>1</v>
      </c>
    </row>
    <row r="4822" spans="1:66" ht="45" x14ac:dyDescent="0.25">
      <c r="A4822" s="12">
        <v>1</v>
      </c>
      <c r="B4822" s="11" t="str">
        <f t="shared" si="284"/>
        <v>Общий расчет. Анализ даты. Анализ даты. Символические звезды. Небесная добродетель. Нет</v>
      </c>
      <c r="C4822" s="11" t="str">
        <f>IFERROR(VLOOKUP(I4822,lvl_1[],2,FALSE),"Нет")</f>
        <v>Общий расчет</v>
      </c>
      <c r="D4822" s="11" t="str">
        <f>IFERROR(VLOOKUP(Rule!J4822,lvl_2[],2,FALSE),"Нет")</f>
        <v>Анализ даты</v>
      </c>
      <c r="E4822" s="11" t="str">
        <f>IFERROR(VLOOKUP(Rule!K4822,lvl_3[],2,FALSE),"Нет")</f>
        <v>Анализ даты</v>
      </c>
      <c r="F4822" s="11" t="str">
        <f>IFERROR(INDEX(lvl_4[],MATCH(L4822,lvl_4[ID],0),MATCH(TEXT(K4822,"##0"),lvl_4[#Headers],0)),"Нет")</f>
        <v>Символические звезды</v>
      </c>
      <c r="G4822" s="11" t="str">
        <f>IFERROR(INDEX(lvl_5[],MATCH(M4822,lvl_5[ID],0),MATCH(_xlfn.CONCAT(TEXT(K4822,"##0"),"_",TEXT(L4822,"##0")),lvl_5[#Headers],0)),"Нет")</f>
        <v>Небесная добродетель</v>
      </c>
      <c r="H4822" s="11" t="str">
        <f>IFERROR(INDEX(lvl_6[],MATCH(N4822,lvl_6[ID],0),MATCH(_xlfn.CONCAT(K4822,"_",L4822,"_",M4822),lvl_6[#Headers],0)),"Нет")</f>
        <v>Нет</v>
      </c>
      <c r="I4822" s="12">
        <v>1</v>
      </c>
      <c r="J4822" s="12">
        <v>4</v>
      </c>
      <c r="K4822" s="12">
        <v>1</v>
      </c>
      <c r="L4822" s="12">
        <v>5</v>
      </c>
      <c r="M4822" s="12">
        <v>32</v>
      </c>
      <c r="N4822" s="12">
        <v>498</v>
      </c>
      <c r="O4822" s="12">
        <f>COUNTIF($P$2:P4822,P4822)</f>
        <v>1</v>
      </c>
      <c r="P4822" s="12" t="str">
        <f t="shared" si="285"/>
        <v>1410532498</v>
      </c>
      <c r="Q4822" s="12" t="str">
        <f t="shared" si="286"/>
        <v>14105324980001</v>
      </c>
      <c r="R4822" s="20" t="s">
        <v>4260</v>
      </c>
      <c r="U4822" s="12" t="s">
        <v>899</v>
      </c>
      <c r="W4822" s="12" t="s">
        <v>864</v>
      </c>
      <c r="AP4822" s="12" t="s">
        <v>100</v>
      </c>
      <c r="AR4822" s="12" t="s">
        <v>100</v>
      </c>
      <c r="BN4822" s="12">
        <v>1</v>
      </c>
    </row>
    <row r="4823" spans="1:66" ht="45" x14ac:dyDescent="0.25">
      <c r="A4823" s="12">
        <v>1</v>
      </c>
      <c r="B4823" s="11" t="str">
        <f t="shared" si="284"/>
        <v>Общий расчет. Анализ даты. Анализ даты. Символические звезды. Небесная добродетель. Нет</v>
      </c>
      <c r="C4823" s="11" t="str">
        <f>IFERROR(VLOOKUP(I4823,lvl_1[],2,FALSE),"Нет")</f>
        <v>Общий расчет</v>
      </c>
      <c r="D4823" s="11" t="str">
        <f>IFERROR(VLOOKUP(Rule!J4823,lvl_2[],2,FALSE),"Нет")</f>
        <v>Анализ даты</v>
      </c>
      <c r="E4823" s="11" t="str">
        <f>IFERROR(VLOOKUP(Rule!K4823,lvl_3[],2,FALSE),"Нет")</f>
        <v>Анализ даты</v>
      </c>
      <c r="F4823" s="11" t="str">
        <f>IFERROR(INDEX(lvl_4[],MATCH(L4823,lvl_4[ID],0),MATCH(TEXT(K4823,"##0"),lvl_4[#Headers],0)),"Нет")</f>
        <v>Символические звезды</v>
      </c>
      <c r="G4823" s="11" t="str">
        <f>IFERROR(INDEX(lvl_5[],MATCH(M4823,lvl_5[ID],0),MATCH(_xlfn.CONCAT(TEXT(K4823,"##0"),"_",TEXT(L4823,"##0")),lvl_5[#Headers],0)),"Нет")</f>
        <v>Небесная добродетель</v>
      </c>
      <c r="H4823" s="11" t="str">
        <f>IFERROR(INDEX(lvl_6[],MATCH(N4823,lvl_6[ID],0),MATCH(_xlfn.CONCAT(K4823,"_",L4823,"_",M4823),lvl_6[#Headers],0)),"Нет")</f>
        <v>Нет</v>
      </c>
      <c r="I4823" s="12">
        <v>1</v>
      </c>
      <c r="J4823" s="12">
        <v>4</v>
      </c>
      <c r="K4823" s="12">
        <v>1</v>
      </c>
      <c r="L4823" s="12">
        <v>5</v>
      </c>
      <c r="M4823" s="12">
        <v>32</v>
      </c>
      <c r="N4823" s="12">
        <v>499</v>
      </c>
      <c r="O4823" s="12">
        <f>COUNTIF($P$2:P4823,P4823)</f>
        <v>1</v>
      </c>
      <c r="P4823" s="12" t="str">
        <f t="shared" si="285"/>
        <v>1410532499</v>
      </c>
      <c r="Q4823" s="12" t="str">
        <f t="shared" si="286"/>
        <v>14105324990001</v>
      </c>
      <c r="R4823" s="20" t="s">
        <v>4261</v>
      </c>
      <c r="U4823" s="12" t="s">
        <v>916</v>
      </c>
      <c r="W4823" s="12" t="s">
        <v>865</v>
      </c>
      <c r="AP4823" s="12" t="s">
        <v>100</v>
      </c>
      <c r="AR4823" s="12" t="s">
        <v>100</v>
      </c>
      <c r="BN4823" s="12">
        <v>1</v>
      </c>
    </row>
    <row r="4824" spans="1:66" ht="45" x14ac:dyDescent="0.25">
      <c r="A4824" s="12">
        <v>1</v>
      </c>
      <c r="B4824" s="11" t="str">
        <f t="shared" si="284"/>
        <v>Общий расчет. Анализ даты. Анализ даты. Символические звезды. Небесная добродетель. Нет</v>
      </c>
      <c r="C4824" s="11" t="str">
        <f>IFERROR(VLOOKUP(I4824,lvl_1[],2,FALSE),"Нет")</f>
        <v>Общий расчет</v>
      </c>
      <c r="D4824" s="11" t="str">
        <f>IFERROR(VLOOKUP(Rule!J4824,lvl_2[],2,FALSE),"Нет")</f>
        <v>Анализ даты</v>
      </c>
      <c r="E4824" s="11" t="str">
        <f>IFERROR(VLOOKUP(Rule!K4824,lvl_3[],2,FALSE),"Нет")</f>
        <v>Анализ даты</v>
      </c>
      <c r="F4824" s="11" t="str">
        <f>IFERROR(INDEX(lvl_4[],MATCH(L4824,lvl_4[ID],0),MATCH(TEXT(K4824,"##0"),lvl_4[#Headers],0)),"Нет")</f>
        <v>Символические звезды</v>
      </c>
      <c r="G4824" s="11" t="str">
        <f>IFERROR(INDEX(lvl_5[],MATCH(M4824,lvl_5[ID],0),MATCH(_xlfn.CONCAT(TEXT(K4824,"##0"),"_",TEXT(L4824,"##0")),lvl_5[#Headers],0)),"Нет")</f>
        <v>Небесная добродетель</v>
      </c>
      <c r="H4824" s="11" t="str">
        <f>IFERROR(INDEX(lvl_6[],MATCH(N4824,lvl_6[ID],0),MATCH(_xlfn.CONCAT(K4824,"_",L4824,"_",M4824),lvl_6[#Headers],0)),"Нет")</f>
        <v>Нет</v>
      </c>
      <c r="I4824" s="12">
        <v>1</v>
      </c>
      <c r="J4824" s="12">
        <v>4</v>
      </c>
      <c r="K4824" s="12">
        <v>1</v>
      </c>
      <c r="L4824" s="12">
        <v>5</v>
      </c>
      <c r="M4824" s="12">
        <v>32</v>
      </c>
      <c r="N4824" s="12">
        <v>500</v>
      </c>
      <c r="O4824" s="12">
        <f>COUNTIF($P$2:P4824,P4824)</f>
        <v>1</v>
      </c>
      <c r="P4824" s="12" t="str">
        <f t="shared" si="285"/>
        <v>1410532500</v>
      </c>
      <c r="Q4824" s="12" t="str">
        <f t="shared" si="286"/>
        <v>14105325000001</v>
      </c>
      <c r="R4824" s="20" t="s">
        <v>4262</v>
      </c>
      <c r="U4824" s="12" t="s">
        <v>903</v>
      </c>
      <c r="W4824" s="12" t="s">
        <v>867</v>
      </c>
      <c r="AP4824" s="12" t="s">
        <v>100</v>
      </c>
      <c r="AR4824" s="12" t="s">
        <v>100</v>
      </c>
      <c r="BN4824" s="12">
        <v>1</v>
      </c>
    </row>
    <row r="4825" spans="1:66" ht="45" x14ac:dyDescent="0.25">
      <c r="A4825" s="12">
        <v>1</v>
      </c>
      <c r="B4825" s="11" t="str">
        <f t="shared" si="284"/>
        <v>Общий расчет. Анализ даты. Анализ даты. Символические звезды. Небесная добродетель. Нет</v>
      </c>
      <c r="C4825" s="11" t="str">
        <f>IFERROR(VLOOKUP(I4825,lvl_1[],2,FALSE),"Нет")</f>
        <v>Общий расчет</v>
      </c>
      <c r="D4825" s="11" t="str">
        <f>IFERROR(VLOOKUP(Rule!J4825,lvl_2[],2,FALSE),"Нет")</f>
        <v>Анализ даты</v>
      </c>
      <c r="E4825" s="11" t="str">
        <f>IFERROR(VLOOKUP(Rule!K4825,lvl_3[],2,FALSE),"Нет")</f>
        <v>Анализ даты</v>
      </c>
      <c r="F4825" s="11" t="str">
        <f>IFERROR(INDEX(lvl_4[],MATCH(L4825,lvl_4[ID],0),MATCH(TEXT(K4825,"##0"),lvl_4[#Headers],0)),"Нет")</f>
        <v>Символические звезды</v>
      </c>
      <c r="G4825" s="11" t="str">
        <f>IFERROR(INDEX(lvl_5[],MATCH(M4825,lvl_5[ID],0),MATCH(_xlfn.CONCAT(TEXT(K4825,"##0"),"_",TEXT(L4825,"##0")),lvl_5[#Headers],0)),"Нет")</f>
        <v>Небесная добродетель</v>
      </c>
      <c r="H4825" s="11" t="str">
        <f>IFERROR(INDEX(lvl_6[],MATCH(N4825,lvl_6[ID],0),MATCH(_xlfn.CONCAT(K4825,"_",L4825,"_",M4825),lvl_6[#Headers],0)),"Нет")</f>
        <v>Нет</v>
      </c>
      <c r="I4825" s="12">
        <v>1</v>
      </c>
      <c r="J4825" s="12">
        <v>4</v>
      </c>
      <c r="K4825" s="12">
        <v>1</v>
      </c>
      <c r="L4825" s="12">
        <v>5</v>
      </c>
      <c r="M4825" s="12">
        <v>32</v>
      </c>
      <c r="N4825" s="12">
        <v>501</v>
      </c>
      <c r="O4825" s="12">
        <f>COUNTIF($P$2:P4825,P4825)</f>
        <v>1</v>
      </c>
      <c r="P4825" s="12" t="str">
        <f t="shared" si="285"/>
        <v>1410532501</v>
      </c>
      <c r="Q4825" s="12" t="str">
        <f t="shared" si="286"/>
        <v>14105325010001</v>
      </c>
      <c r="R4825" s="20" t="s">
        <v>4263</v>
      </c>
      <c r="U4825" s="12" t="s">
        <v>901</v>
      </c>
      <c r="W4825" s="12" t="s">
        <v>868</v>
      </c>
      <c r="AP4825" s="12" t="s">
        <v>100</v>
      </c>
      <c r="AR4825" s="12" t="s">
        <v>100</v>
      </c>
      <c r="BN4825" s="12">
        <v>1</v>
      </c>
    </row>
    <row r="4826" spans="1:66" ht="45" x14ac:dyDescent="0.25">
      <c r="A4826" s="12">
        <v>1</v>
      </c>
      <c r="B4826" s="11" t="str">
        <f t="shared" si="284"/>
        <v>Общий расчет. Анализ даты. Анализ даты. Символические звезды. Небесная добродетель. Нет</v>
      </c>
      <c r="C4826" s="11" t="str">
        <f>IFERROR(VLOOKUP(I4826,lvl_1[],2,FALSE),"Нет")</f>
        <v>Общий расчет</v>
      </c>
      <c r="D4826" s="11" t="str">
        <f>IFERROR(VLOOKUP(Rule!J4826,lvl_2[],2,FALSE),"Нет")</f>
        <v>Анализ даты</v>
      </c>
      <c r="E4826" s="11" t="str">
        <f>IFERROR(VLOOKUP(Rule!K4826,lvl_3[],2,FALSE),"Нет")</f>
        <v>Анализ даты</v>
      </c>
      <c r="F4826" s="11" t="str">
        <f>IFERROR(INDEX(lvl_4[],MATCH(L4826,lvl_4[ID],0),MATCH(TEXT(K4826,"##0"),lvl_4[#Headers],0)),"Нет")</f>
        <v>Символические звезды</v>
      </c>
      <c r="G4826" s="11" t="str">
        <f>IFERROR(INDEX(lvl_5[],MATCH(M4826,lvl_5[ID],0),MATCH(_xlfn.CONCAT(TEXT(K4826,"##0"),"_",TEXT(L4826,"##0")),lvl_5[#Headers],0)),"Нет")</f>
        <v>Небесная добродетель</v>
      </c>
      <c r="H4826" s="11" t="str">
        <f>IFERROR(INDEX(lvl_6[],MATCH(N4826,lvl_6[ID],0),MATCH(_xlfn.CONCAT(K4826,"_",L4826,"_",M4826),lvl_6[#Headers],0)),"Нет")</f>
        <v>Нет</v>
      </c>
      <c r="I4826" s="12">
        <v>1</v>
      </c>
      <c r="J4826" s="12">
        <v>4</v>
      </c>
      <c r="K4826" s="12">
        <v>1</v>
      </c>
      <c r="L4826" s="12">
        <v>5</v>
      </c>
      <c r="M4826" s="12">
        <v>32</v>
      </c>
      <c r="N4826" s="12">
        <v>502</v>
      </c>
      <c r="O4826" s="12">
        <f>COUNTIF($P$2:P4826,P4826)</f>
        <v>1</v>
      </c>
      <c r="P4826" s="12" t="str">
        <f t="shared" si="285"/>
        <v>1410532502</v>
      </c>
      <c r="Q4826" s="12" t="str">
        <f t="shared" si="286"/>
        <v>14105325020001</v>
      </c>
      <c r="R4826" s="20" t="s">
        <v>4264</v>
      </c>
      <c r="U4826" s="12" t="s">
        <v>910</v>
      </c>
      <c r="W4826" s="12" t="s">
        <v>870</v>
      </c>
      <c r="AP4826" s="12" t="s">
        <v>100</v>
      </c>
      <c r="AR4826" s="12" t="s">
        <v>100</v>
      </c>
      <c r="BN4826" s="12">
        <v>1</v>
      </c>
    </row>
    <row r="4827" spans="1:66" ht="45" x14ac:dyDescent="0.25">
      <c r="A4827" s="12">
        <v>1</v>
      </c>
      <c r="B4827" s="11" t="str">
        <f t="shared" si="284"/>
        <v>Общий расчет. Анализ даты. Анализ даты. Символические звезды. Месячная добродетель. Нет</v>
      </c>
      <c r="C4827" s="11" t="str">
        <f>IFERROR(VLOOKUP(I4827,lvl_1[],2,FALSE),"Нет")</f>
        <v>Общий расчет</v>
      </c>
      <c r="D4827" s="11" t="str">
        <f>IFERROR(VLOOKUP(Rule!J4827,lvl_2[],2,FALSE),"Нет")</f>
        <v>Анализ даты</v>
      </c>
      <c r="E4827" s="11" t="str">
        <f>IFERROR(VLOOKUP(Rule!K4827,lvl_3[],2,FALSE),"Нет")</f>
        <v>Анализ даты</v>
      </c>
      <c r="F4827" s="11" t="str">
        <f>IFERROR(INDEX(lvl_4[],MATCH(L4827,lvl_4[ID],0),MATCH(TEXT(K4827,"##0"),lvl_4[#Headers],0)),"Нет")</f>
        <v>Символические звезды</v>
      </c>
      <c r="G4827" s="11" t="str">
        <f>IFERROR(INDEX(lvl_5[],MATCH(M4827,lvl_5[ID],0),MATCH(_xlfn.CONCAT(TEXT(K4827,"##0"),"_",TEXT(L4827,"##0")),lvl_5[#Headers],0)),"Нет")</f>
        <v>Месячная добродетель</v>
      </c>
      <c r="H4827" s="11" t="str">
        <f>IFERROR(INDEX(lvl_6[],MATCH(N4827,lvl_6[ID],0),MATCH(_xlfn.CONCAT(K4827,"_",L4827,"_",M4827),lvl_6[#Headers],0)),"Нет")</f>
        <v>Нет</v>
      </c>
      <c r="I4827" s="12">
        <v>1</v>
      </c>
      <c r="J4827" s="12">
        <v>4</v>
      </c>
      <c r="K4827" s="12">
        <v>1</v>
      </c>
      <c r="L4827" s="12">
        <v>5</v>
      </c>
      <c r="M4827" s="12">
        <v>33</v>
      </c>
      <c r="N4827" s="12">
        <v>503</v>
      </c>
      <c r="O4827" s="12">
        <f>COUNTIF($P$2:P4827,P4827)</f>
        <v>1</v>
      </c>
      <c r="P4827" s="12" t="str">
        <f t="shared" si="285"/>
        <v>1410533503</v>
      </c>
      <c r="Q4827" s="12" t="str">
        <f t="shared" si="286"/>
        <v>14105335030001</v>
      </c>
      <c r="R4827" s="20" t="s">
        <v>4265</v>
      </c>
      <c r="U4827" s="12" t="s">
        <v>903</v>
      </c>
      <c r="W4827" s="12" t="s">
        <v>859</v>
      </c>
      <c r="AP4827" s="12" t="s">
        <v>100</v>
      </c>
      <c r="AR4827" s="12" t="s">
        <v>100</v>
      </c>
      <c r="BN4827" s="12">
        <v>1</v>
      </c>
    </row>
    <row r="4828" spans="1:66" ht="45" x14ac:dyDescent="0.25">
      <c r="A4828" s="12">
        <v>1</v>
      </c>
      <c r="B4828" s="11" t="str">
        <f t="shared" si="284"/>
        <v>Общий расчет. Анализ даты. Анализ даты. Символические звезды. Месячная добродетель. Нет</v>
      </c>
      <c r="C4828" s="11" t="str">
        <f>IFERROR(VLOOKUP(I4828,lvl_1[],2,FALSE),"Нет")</f>
        <v>Общий расчет</v>
      </c>
      <c r="D4828" s="11" t="str">
        <f>IFERROR(VLOOKUP(Rule!J4828,lvl_2[],2,FALSE),"Нет")</f>
        <v>Анализ даты</v>
      </c>
      <c r="E4828" s="11" t="str">
        <f>IFERROR(VLOOKUP(Rule!K4828,lvl_3[],2,FALSE),"Нет")</f>
        <v>Анализ даты</v>
      </c>
      <c r="F4828" s="11" t="str">
        <f>IFERROR(INDEX(lvl_4[],MATCH(L4828,lvl_4[ID],0),MATCH(TEXT(K4828,"##0"),lvl_4[#Headers],0)),"Нет")</f>
        <v>Символические звезды</v>
      </c>
      <c r="G4828" s="11" t="str">
        <f>IFERROR(INDEX(lvl_5[],MATCH(M4828,lvl_5[ID],0),MATCH(_xlfn.CONCAT(TEXT(K4828,"##0"),"_",TEXT(L4828,"##0")),lvl_5[#Headers],0)),"Нет")</f>
        <v>Месячная добродетель</v>
      </c>
      <c r="H4828" s="11" t="str">
        <f>IFERROR(INDEX(lvl_6[],MATCH(N4828,lvl_6[ID],0),MATCH(_xlfn.CONCAT(K4828,"_",L4828,"_",M4828),lvl_6[#Headers],0)),"Нет")</f>
        <v>Нет</v>
      </c>
      <c r="I4828" s="12">
        <v>1</v>
      </c>
      <c r="J4828" s="12">
        <v>4</v>
      </c>
      <c r="K4828" s="12">
        <v>1</v>
      </c>
      <c r="L4828" s="12">
        <v>5</v>
      </c>
      <c r="M4828" s="12">
        <v>33</v>
      </c>
      <c r="N4828" s="12">
        <v>504</v>
      </c>
      <c r="O4828" s="12">
        <f>COUNTIF($P$2:P4828,P4828)</f>
        <v>1</v>
      </c>
      <c r="P4828" s="12" t="str">
        <f t="shared" si="285"/>
        <v>1410533504</v>
      </c>
      <c r="Q4828" s="12" t="str">
        <f t="shared" si="286"/>
        <v>14105335040001</v>
      </c>
      <c r="R4828" s="20" t="s">
        <v>4266</v>
      </c>
      <c r="U4828" s="12" t="s">
        <v>899</v>
      </c>
      <c r="W4828" s="12" t="s">
        <v>860</v>
      </c>
      <c r="AP4828" s="12" t="s">
        <v>100</v>
      </c>
      <c r="AR4828" s="12" t="s">
        <v>100</v>
      </c>
      <c r="BN4828" s="12">
        <v>1</v>
      </c>
    </row>
    <row r="4829" spans="1:66" ht="45" x14ac:dyDescent="0.25">
      <c r="A4829" s="12">
        <v>1</v>
      </c>
      <c r="B4829" s="11" t="str">
        <f t="shared" si="284"/>
        <v>Общий расчет. Анализ даты. Анализ даты. Символические звезды. Месячная добродетель. Нет</v>
      </c>
      <c r="C4829" s="11" t="str">
        <f>IFERROR(VLOOKUP(I4829,lvl_1[],2,FALSE),"Нет")</f>
        <v>Общий расчет</v>
      </c>
      <c r="D4829" s="11" t="str">
        <f>IFERROR(VLOOKUP(Rule!J4829,lvl_2[],2,FALSE),"Нет")</f>
        <v>Анализ даты</v>
      </c>
      <c r="E4829" s="11" t="str">
        <f>IFERROR(VLOOKUP(Rule!K4829,lvl_3[],2,FALSE),"Нет")</f>
        <v>Анализ даты</v>
      </c>
      <c r="F4829" s="11" t="str">
        <f>IFERROR(INDEX(lvl_4[],MATCH(L4829,lvl_4[ID],0),MATCH(TEXT(K4829,"##0"),lvl_4[#Headers],0)),"Нет")</f>
        <v>Символические звезды</v>
      </c>
      <c r="G4829" s="11" t="str">
        <f>IFERROR(INDEX(lvl_5[],MATCH(M4829,lvl_5[ID],0),MATCH(_xlfn.CONCAT(TEXT(K4829,"##0"),"_",TEXT(L4829,"##0")),lvl_5[#Headers],0)),"Нет")</f>
        <v>Месячная добродетель</v>
      </c>
      <c r="H4829" s="11" t="str">
        <f>IFERROR(INDEX(lvl_6[],MATCH(N4829,lvl_6[ID],0),MATCH(_xlfn.CONCAT(K4829,"_",L4829,"_",M4829),lvl_6[#Headers],0)),"Нет")</f>
        <v>Нет</v>
      </c>
      <c r="I4829" s="12">
        <v>1</v>
      </c>
      <c r="J4829" s="12">
        <v>4</v>
      </c>
      <c r="K4829" s="12">
        <v>1</v>
      </c>
      <c r="L4829" s="12">
        <v>5</v>
      </c>
      <c r="M4829" s="12">
        <v>33</v>
      </c>
      <c r="N4829" s="12">
        <v>505</v>
      </c>
      <c r="O4829" s="12">
        <f>COUNTIF($P$2:P4829,P4829)</f>
        <v>1</v>
      </c>
      <c r="P4829" s="12" t="str">
        <f t="shared" si="285"/>
        <v>1410533505</v>
      </c>
      <c r="Q4829" s="12" t="str">
        <f t="shared" si="286"/>
        <v>14105335050001</v>
      </c>
      <c r="R4829" s="20" t="s">
        <v>4267</v>
      </c>
      <c r="U4829" s="12" t="s">
        <v>914</v>
      </c>
      <c r="W4829" s="12" t="s">
        <v>861</v>
      </c>
      <c r="AP4829" s="12" t="s">
        <v>100</v>
      </c>
      <c r="AR4829" s="12" t="s">
        <v>100</v>
      </c>
      <c r="BN4829" s="12">
        <v>1</v>
      </c>
    </row>
    <row r="4830" spans="1:66" ht="45" x14ac:dyDescent="0.25">
      <c r="A4830" s="12">
        <v>1</v>
      </c>
      <c r="B4830" s="11" t="str">
        <f t="shared" si="284"/>
        <v>Общий расчет. Анализ даты. Анализ даты. Символические звезды. Месячная добродетель. Нет</v>
      </c>
      <c r="C4830" s="11" t="str">
        <f>IFERROR(VLOOKUP(I4830,lvl_1[],2,FALSE),"Нет")</f>
        <v>Общий расчет</v>
      </c>
      <c r="D4830" s="11" t="str">
        <f>IFERROR(VLOOKUP(Rule!J4830,lvl_2[],2,FALSE),"Нет")</f>
        <v>Анализ даты</v>
      </c>
      <c r="E4830" s="11" t="str">
        <f>IFERROR(VLOOKUP(Rule!K4830,lvl_3[],2,FALSE),"Нет")</f>
        <v>Анализ даты</v>
      </c>
      <c r="F4830" s="11" t="str">
        <f>IFERROR(INDEX(lvl_4[],MATCH(L4830,lvl_4[ID],0),MATCH(TEXT(K4830,"##0"),lvl_4[#Headers],0)),"Нет")</f>
        <v>Символические звезды</v>
      </c>
      <c r="G4830" s="11" t="str">
        <f>IFERROR(INDEX(lvl_5[],MATCH(M4830,lvl_5[ID],0),MATCH(_xlfn.CONCAT(TEXT(K4830,"##0"),"_",TEXT(L4830,"##0")),lvl_5[#Headers],0)),"Нет")</f>
        <v>Месячная добродетель</v>
      </c>
      <c r="H4830" s="11" t="str">
        <f>IFERROR(INDEX(lvl_6[],MATCH(N4830,lvl_6[ID],0),MATCH(_xlfn.CONCAT(K4830,"_",L4830,"_",M4830),lvl_6[#Headers],0)),"Нет")</f>
        <v>Нет</v>
      </c>
      <c r="I4830" s="12">
        <v>1</v>
      </c>
      <c r="J4830" s="12">
        <v>4</v>
      </c>
      <c r="K4830" s="12">
        <v>1</v>
      </c>
      <c r="L4830" s="12">
        <v>5</v>
      </c>
      <c r="M4830" s="12">
        <v>33</v>
      </c>
      <c r="N4830" s="12">
        <v>506</v>
      </c>
      <c r="O4830" s="12">
        <f>COUNTIF($P$2:P4830,P4830)</f>
        <v>1</v>
      </c>
      <c r="P4830" s="12" t="str">
        <f t="shared" si="285"/>
        <v>1410533506</v>
      </c>
      <c r="Q4830" s="12" t="str">
        <f t="shared" si="286"/>
        <v>14105335060001</v>
      </c>
      <c r="R4830" s="20" t="s">
        <v>4268</v>
      </c>
      <c r="U4830" s="12" t="s">
        <v>910</v>
      </c>
      <c r="W4830" s="12" t="s">
        <v>862</v>
      </c>
      <c r="AP4830" s="12" t="s">
        <v>100</v>
      </c>
      <c r="AR4830" s="12" t="s">
        <v>100</v>
      </c>
      <c r="BN4830" s="12">
        <v>1</v>
      </c>
    </row>
    <row r="4831" spans="1:66" ht="45" x14ac:dyDescent="0.25">
      <c r="A4831" s="12">
        <v>1</v>
      </c>
      <c r="B4831" s="11" t="str">
        <f t="shared" si="284"/>
        <v>Общий расчет. Анализ даты. Анализ даты. Символические звезды. Месячная добродетель. Нет</v>
      </c>
      <c r="C4831" s="11" t="str">
        <f>IFERROR(VLOOKUP(I4831,lvl_1[],2,FALSE),"Нет")</f>
        <v>Общий расчет</v>
      </c>
      <c r="D4831" s="11" t="str">
        <f>IFERROR(VLOOKUP(Rule!J4831,lvl_2[],2,FALSE),"Нет")</f>
        <v>Анализ даты</v>
      </c>
      <c r="E4831" s="11" t="str">
        <f>IFERROR(VLOOKUP(Rule!K4831,lvl_3[],2,FALSE),"Нет")</f>
        <v>Анализ даты</v>
      </c>
      <c r="F4831" s="11" t="str">
        <f>IFERROR(INDEX(lvl_4[],MATCH(L4831,lvl_4[ID],0),MATCH(TEXT(K4831,"##0"),lvl_4[#Headers],0)),"Нет")</f>
        <v>Символические звезды</v>
      </c>
      <c r="G4831" s="11" t="str">
        <f>IFERROR(INDEX(lvl_5[],MATCH(M4831,lvl_5[ID],0),MATCH(_xlfn.CONCAT(TEXT(K4831,"##0"),"_",TEXT(L4831,"##0")),lvl_5[#Headers],0)),"Нет")</f>
        <v>Месячная добродетель</v>
      </c>
      <c r="H4831" s="11" t="str">
        <f>IFERROR(INDEX(lvl_6[],MATCH(N4831,lvl_6[ID],0),MATCH(_xlfn.CONCAT(K4831,"_",L4831,"_",M4831),lvl_6[#Headers],0)),"Нет")</f>
        <v>Нет</v>
      </c>
      <c r="I4831" s="12">
        <v>1</v>
      </c>
      <c r="J4831" s="12">
        <v>4</v>
      </c>
      <c r="K4831" s="12">
        <v>1</v>
      </c>
      <c r="L4831" s="12">
        <v>5</v>
      </c>
      <c r="M4831" s="12">
        <v>33</v>
      </c>
      <c r="N4831" s="12">
        <v>507</v>
      </c>
      <c r="O4831" s="12">
        <f>COUNTIF($P$2:P4831,P4831)</f>
        <v>1</v>
      </c>
      <c r="P4831" s="12" t="str">
        <f t="shared" si="285"/>
        <v>1410533507</v>
      </c>
      <c r="Q4831" s="12" t="str">
        <f t="shared" si="286"/>
        <v>14105335070001</v>
      </c>
      <c r="R4831" s="20" t="s">
        <v>4269</v>
      </c>
      <c r="U4831" s="12" t="s">
        <v>903</v>
      </c>
      <c r="W4831" s="12" t="s">
        <v>863</v>
      </c>
      <c r="AP4831" s="12" t="s">
        <v>100</v>
      </c>
      <c r="AR4831" s="12" t="s">
        <v>100</v>
      </c>
      <c r="BN4831" s="12">
        <v>1</v>
      </c>
    </row>
    <row r="4832" spans="1:66" ht="45" x14ac:dyDescent="0.25">
      <c r="A4832" s="12">
        <v>1</v>
      </c>
      <c r="B4832" s="11" t="str">
        <f t="shared" si="284"/>
        <v>Общий расчет. Анализ даты. Анализ даты. Символические звезды. Месячная добродетель. Нет</v>
      </c>
      <c r="C4832" s="11" t="str">
        <f>IFERROR(VLOOKUP(I4832,lvl_1[],2,FALSE),"Нет")</f>
        <v>Общий расчет</v>
      </c>
      <c r="D4832" s="11" t="str">
        <f>IFERROR(VLOOKUP(Rule!J4832,lvl_2[],2,FALSE),"Нет")</f>
        <v>Анализ даты</v>
      </c>
      <c r="E4832" s="11" t="str">
        <f>IFERROR(VLOOKUP(Rule!K4832,lvl_3[],2,FALSE),"Нет")</f>
        <v>Анализ даты</v>
      </c>
      <c r="F4832" s="11" t="str">
        <f>IFERROR(INDEX(lvl_4[],MATCH(L4832,lvl_4[ID],0),MATCH(TEXT(K4832,"##0"),lvl_4[#Headers],0)),"Нет")</f>
        <v>Символические звезды</v>
      </c>
      <c r="G4832" s="11" t="str">
        <f>IFERROR(INDEX(lvl_5[],MATCH(M4832,lvl_5[ID],0),MATCH(_xlfn.CONCAT(TEXT(K4832,"##0"),"_",TEXT(L4832,"##0")),lvl_5[#Headers],0)),"Нет")</f>
        <v>Месячная добродетель</v>
      </c>
      <c r="H4832" s="11" t="str">
        <f>IFERROR(INDEX(lvl_6[],MATCH(N4832,lvl_6[ID],0),MATCH(_xlfn.CONCAT(K4832,"_",L4832,"_",M4832),lvl_6[#Headers],0)),"Нет")</f>
        <v>Нет</v>
      </c>
      <c r="I4832" s="12">
        <v>1</v>
      </c>
      <c r="J4832" s="12">
        <v>4</v>
      </c>
      <c r="K4832" s="12">
        <v>1</v>
      </c>
      <c r="L4832" s="12">
        <v>5</v>
      </c>
      <c r="M4832" s="12">
        <v>33</v>
      </c>
      <c r="N4832" s="12">
        <v>508</v>
      </c>
      <c r="O4832" s="12">
        <f>COUNTIF($P$2:P4832,P4832)</f>
        <v>1</v>
      </c>
      <c r="P4832" s="12" t="str">
        <f t="shared" si="285"/>
        <v>1410533508</v>
      </c>
      <c r="Q4832" s="12" t="str">
        <f t="shared" si="286"/>
        <v>14105335080001</v>
      </c>
      <c r="R4832" s="20" t="s">
        <v>4270</v>
      </c>
      <c r="U4832" s="12" t="s">
        <v>899</v>
      </c>
      <c r="W4832" s="12" t="s">
        <v>864</v>
      </c>
      <c r="AP4832" s="12" t="s">
        <v>100</v>
      </c>
      <c r="AR4832" s="12" t="s">
        <v>100</v>
      </c>
      <c r="BN4832" s="12">
        <v>1</v>
      </c>
    </row>
    <row r="4833" spans="1:66" ht="45" x14ac:dyDescent="0.25">
      <c r="A4833" s="12">
        <v>1</v>
      </c>
      <c r="B4833" s="11" t="str">
        <f t="shared" si="284"/>
        <v>Общий расчет. Анализ даты. Анализ даты. Символические звезды. Месячная добродетель. Нет</v>
      </c>
      <c r="C4833" s="11" t="str">
        <f>IFERROR(VLOOKUP(I4833,lvl_1[],2,FALSE),"Нет")</f>
        <v>Общий расчет</v>
      </c>
      <c r="D4833" s="11" t="str">
        <f>IFERROR(VLOOKUP(Rule!J4833,lvl_2[],2,FALSE),"Нет")</f>
        <v>Анализ даты</v>
      </c>
      <c r="E4833" s="11" t="str">
        <f>IFERROR(VLOOKUP(Rule!K4833,lvl_3[],2,FALSE),"Нет")</f>
        <v>Анализ даты</v>
      </c>
      <c r="F4833" s="11" t="str">
        <f>IFERROR(INDEX(lvl_4[],MATCH(L4833,lvl_4[ID],0),MATCH(TEXT(K4833,"##0"),lvl_4[#Headers],0)),"Нет")</f>
        <v>Символические звезды</v>
      </c>
      <c r="G4833" s="11" t="str">
        <f>IFERROR(INDEX(lvl_5[],MATCH(M4833,lvl_5[ID],0),MATCH(_xlfn.CONCAT(TEXT(K4833,"##0"),"_",TEXT(L4833,"##0")),lvl_5[#Headers],0)),"Нет")</f>
        <v>Месячная добродетель</v>
      </c>
      <c r="H4833" s="11" t="str">
        <f>IFERROR(INDEX(lvl_6[],MATCH(N4833,lvl_6[ID],0),MATCH(_xlfn.CONCAT(K4833,"_",L4833,"_",M4833),lvl_6[#Headers],0)),"Нет")</f>
        <v>Нет</v>
      </c>
      <c r="I4833" s="12">
        <v>1</v>
      </c>
      <c r="J4833" s="12">
        <v>4</v>
      </c>
      <c r="K4833" s="12">
        <v>1</v>
      </c>
      <c r="L4833" s="12">
        <v>5</v>
      </c>
      <c r="M4833" s="12">
        <v>33</v>
      </c>
      <c r="N4833" s="12">
        <v>509</v>
      </c>
      <c r="O4833" s="12">
        <f>COUNTIF($P$2:P4833,P4833)</f>
        <v>1</v>
      </c>
      <c r="P4833" s="12" t="str">
        <f t="shared" si="285"/>
        <v>1410533509</v>
      </c>
      <c r="Q4833" s="12" t="str">
        <f t="shared" si="286"/>
        <v>14105335090001</v>
      </c>
      <c r="R4833" s="20" t="s">
        <v>4271</v>
      </c>
      <c r="U4833" s="12" t="s">
        <v>914</v>
      </c>
      <c r="W4833" s="12" t="s">
        <v>865</v>
      </c>
      <c r="AP4833" s="12" t="s">
        <v>100</v>
      </c>
      <c r="AR4833" s="12" t="s">
        <v>100</v>
      </c>
      <c r="BN4833" s="12">
        <v>1</v>
      </c>
    </row>
    <row r="4834" spans="1:66" ht="45" x14ac:dyDescent="0.25">
      <c r="A4834" s="12">
        <v>1</v>
      </c>
      <c r="B4834" s="11" t="str">
        <f t="shared" si="284"/>
        <v>Общий расчет. Анализ даты. Анализ даты. Символические звезды. Месячная добродетель. Нет</v>
      </c>
      <c r="C4834" s="11" t="str">
        <f>IFERROR(VLOOKUP(I4834,lvl_1[],2,FALSE),"Нет")</f>
        <v>Общий расчет</v>
      </c>
      <c r="D4834" s="11" t="str">
        <f>IFERROR(VLOOKUP(Rule!J4834,lvl_2[],2,FALSE),"Нет")</f>
        <v>Анализ даты</v>
      </c>
      <c r="E4834" s="11" t="str">
        <f>IFERROR(VLOOKUP(Rule!K4834,lvl_3[],2,FALSE),"Нет")</f>
        <v>Анализ даты</v>
      </c>
      <c r="F4834" s="11" t="str">
        <f>IFERROR(INDEX(lvl_4[],MATCH(L4834,lvl_4[ID],0),MATCH(TEXT(K4834,"##0"),lvl_4[#Headers],0)),"Нет")</f>
        <v>Символические звезды</v>
      </c>
      <c r="G4834" s="11" t="str">
        <f>IFERROR(INDEX(lvl_5[],MATCH(M4834,lvl_5[ID],0),MATCH(_xlfn.CONCAT(TEXT(K4834,"##0"),"_",TEXT(L4834,"##0")),lvl_5[#Headers],0)),"Нет")</f>
        <v>Месячная добродетель</v>
      </c>
      <c r="H4834" s="11" t="str">
        <f>IFERROR(INDEX(lvl_6[],MATCH(N4834,lvl_6[ID],0),MATCH(_xlfn.CONCAT(K4834,"_",L4834,"_",M4834),lvl_6[#Headers],0)),"Нет")</f>
        <v>Нет</v>
      </c>
      <c r="I4834" s="12">
        <v>1</v>
      </c>
      <c r="J4834" s="12">
        <v>4</v>
      </c>
      <c r="K4834" s="12">
        <v>1</v>
      </c>
      <c r="L4834" s="12">
        <v>5</v>
      </c>
      <c r="M4834" s="12">
        <v>33</v>
      </c>
      <c r="N4834" s="12">
        <v>510</v>
      </c>
      <c r="O4834" s="12">
        <f>COUNTIF($P$2:P4834,P4834)</f>
        <v>1</v>
      </c>
      <c r="P4834" s="12" t="str">
        <f t="shared" si="285"/>
        <v>1410533510</v>
      </c>
      <c r="Q4834" s="12" t="str">
        <f t="shared" si="286"/>
        <v>14105335100001</v>
      </c>
      <c r="R4834" s="20" t="s">
        <v>4272</v>
      </c>
      <c r="U4834" s="12" t="s">
        <v>910</v>
      </c>
      <c r="W4834" s="12" t="s">
        <v>866</v>
      </c>
      <c r="AP4834" s="12" t="s">
        <v>100</v>
      </c>
      <c r="AR4834" s="12" t="s">
        <v>100</v>
      </c>
      <c r="BN4834" s="12">
        <v>1</v>
      </c>
    </row>
    <row r="4835" spans="1:66" ht="45" x14ac:dyDescent="0.25">
      <c r="A4835" s="12">
        <v>1</v>
      </c>
      <c r="B4835" s="11" t="str">
        <f t="shared" si="284"/>
        <v>Общий расчет. Анализ даты. Анализ даты. Символические звезды. Месячная добродетель. Нет</v>
      </c>
      <c r="C4835" s="11" t="str">
        <f>IFERROR(VLOOKUP(I4835,lvl_1[],2,FALSE),"Нет")</f>
        <v>Общий расчет</v>
      </c>
      <c r="D4835" s="11" t="str">
        <f>IFERROR(VLOOKUP(Rule!J4835,lvl_2[],2,FALSE),"Нет")</f>
        <v>Анализ даты</v>
      </c>
      <c r="E4835" s="11" t="str">
        <f>IFERROR(VLOOKUP(Rule!K4835,lvl_3[],2,FALSE),"Нет")</f>
        <v>Анализ даты</v>
      </c>
      <c r="F4835" s="11" t="str">
        <f>IFERROR(INDEX(lvl_4[],MATCH(L4835,lvl_4[ID],0),MATCH(TEXT(K4835,"##0"),lvl_4[#Headers],0)),"Нет")</f>
        <v>Символические звезды</v>
      </c>
      <c r="G4835" s="11" t="str">
        <f>IFERROR(INDEX(lvl_5[],MATCH(M4835,lvl_5[ID],0),MATCH(_xlfn.CONCAT(TEXT(K4835,"##0"),"_",TEXT(L4835,"##0")),lvl_5[#Headers],0)),"Нет")</f>
        <v>Месячная добродетель</v>
      </c>
      <c r="H4835" s="11" t="str">
        <f>IFERROR(INDEX(lvl_6[],MATCH(N4835,lvl_6[ID],0),MATCH(_xlfn.CONCAT(K4835,"_",L4835,"_",M4835),lvl_6[#Headers],0)),"Нет")</f>
        <v>Нет</v>
      </c>
      <c r="I4835" s="12">
        <v>1</v>
      </c>
      <c r="J4835" s="12">
        <v>4</v>
      </c>
      <c r="K4835" s="12">
        <v>1</v>
      </c>
      <c r="L4835" s="12">
        <v>5</v>
      </c>
      <c r="M4835" s="12">
        <v>33</v>
      </c>
      <c r="N4835" s="12">
        <v>511</v>
      </c>
      <c r="O4835" s="12">
        <f>COUNTIF($P$2:P4835,P4835)</f>
        <v>1</v>
      </c>
      <c r="P4835" s="12" t="str">
        <f t="shared" si="285"/>
        <v>1410533511</v>
      </c>
      <c r="Q4835" s="12" t="str">
        <f t="shared" si="286"/>
        <v>14105335110001</v>
      </c>
      <c r="R4835" s="20" t="s">
        <v>4273</v>
      </c>
      <c r="U4835" s="12" t="s">
        <v>903</v>
      </c>
      <c r="W4835" s="12" t="s">
        <v>867</v>
      </c>
      <c r="AP4835" s="12" t="s">
        <v>100</v>
      </c>
      <c r="AR4835" s="12" t="s">
        <v>100</v>
      </c>
      <c r="BN4835" s="12">
        <v>1</v>
      </c>
    </row>
    <row r="4836" spans="1:66" ht="45" x14ac:dyDescent="0.25">
      <c r="A4836" s="12">
        <v>1</v>
      </c>
      <c r="B4836" s="11" t="str">
        <f t="shared" si="284"/>
        <v>Общий расчет. Анализ даты. Анализ даты. Символические звезды. Месячная добродетель. Нет</v>
      </c>
      <c r="C4836" s="11" t="str">
        <f>IFERROR(VLOOKUP(I4836,lvl_1[],2,FALSE),"Нет")</f>
        <v>Общий расчет</v>
      </c>
      <c r="D4836" s="11" t="str">
        <f>IFERROR(VLOOKUP(Rule!J4836,lvl_2[],2,FALSE),"Нет")</f>
        <v>Анализ даты</v>
      </c>
      <c r="E4836" s="11" t="str">
        <f>IFERROR(VLOOKUP(Rule!K4836,lvl_3[],2,FALSE),"Нет")</f>
        <v>Анализ даты</v>
      </c>
      <c r="F4836" s="11" t="str">
        <f>IFERROR(INDEX(lvl_4[],MATCH(L4836,lvl_4[ID],0),MATCH(TEXT(K4836,"##0"),lvl_4[#Headers],0)),"Нет")</f>
        <v>Символические звезды</v>
      </c>
      <c r="G4836" s="11" t="str">
        <f>IFERROR(INDEX(lvl_5[],MATCH(M4836,lvl_5[ID],0),MATCH(_xlfn.CONCAT(TEXT(K4836,"##0"),"_",TEXT(L4836,"##0")),lvl_5[#Headers],0)),"Нет")</f>
        <v>Месячная добродетель</v>
      </c>
      <c r="H4836" s="11" t="str">
        <f>IFERROR(INDEX(lvl_6[],MATCH(N4836,lvl_6[ID],0),MATCH(_xlfn.CONCAT(K4836,"_",L4836,"_",M4836),lvl_6[#Headers],0)),"Нет")</f>
        <v>Нет</v>
      </c>
      <c r="I4836" s="12">
        <v>1</v>
      </c>
      <c r="J4836" s="12">
        <v>4</v>
      </c>
      <c r="K4836" s="12">
        <v>1</v>
      </c>
      <c r="L4836" s="12">
        <v>5</v>
      </c>
      <c r="M4836" s="12">
        <v>33</v>
      </c>
      <c r="N4836" s="12">
        <v>512</v>
      </c>
      <c r="O4836" s="12">
        <f>COUNTIF($P$2:P4836,P4836)</f>
        <v>1</v>
      </c>
      <c r="P4836" s="12" t="str">
        <f t="shared" si="285"/>
        <v>1410533512</v>
      </c>
      <c r="Q4836" s="12" t="str">
        <f t="shared" si="286"/>
        <v>14105335120001</v>
      </c>
      <c r="R4836" s="20" t="s">
        <v>4274</v>
      </c>
      <c r="U4836" s="12" t="s">
        <v>899</v>
      </c>
      <c r="W4836" s="12" t="s">
        <v>868</v>
      </c>
      <c r="AP4836" s="12" t="s">
        <v>100</v>
      </c>
      <c r="AR4836" s="12" t="s">
        <v>100</v>
      </c>
      <c r="BN4836" s="12">
        <v>1</v>
      </c>
    </row>
    <row r="4837" spans="1:66" ht="45" x14ac:dyDescent="0.25">
      <c r="A4837" s="12">
        <v>1</v>
      </c>
      <c r="B4837" s="11" t="str">
        <f t="shared" ref="B4837:B4900" si="287">_xlfn.CONCAT(C4837,". ", D4837,". ", E4837,". ", F4837,". ", G4837,". ", H4837)</f>
        <v>Общий расчет. Анализ даты. Анализ даты. Символические звезды. Месячная добродетель. Нет</v>
      </c>
      <c r="C4837" s="11" t="str">
        <f>IFERROR(VLOOKUP(I4837,lvl_1[],2,FALSE),"Нет")</f>
        <v>Общий расчет</v>
      </c>
      <c r="D4837" s="11" t="str">
        <f>IFERROR(VLOOKUP(Rule!J4837,lvl_2[],2,FALSE),"Нет")</f>
        <v>Анализ даты</v>
      </c>
      <c r="E4837" s="11" t="str">
        <f>IFERROR(VLOOKUP(Rule!K4837,lvl_3[],2,FALSE),"Нет")</f>
        <v>Анализ даты</v>
      </c>
      <c r="F4837" s="11" t="str">
        <f>IFERROR(INDEX(lvl_4[],MATCH(L4837,lvl_4[ID],0),MATCH(TEXT(K4837,"##0"),lvl_4[#Headers],0)),"Нет")</f>
        <v>Символические звезды</v>
      </c>
      <c r="G4837" s="11" t="str">
        <f>IFERROR(INDEX(lvl_5[],MATCH(M4837,lvl_5[ID],0),MATCH(_xlfn.CONCAT(TEXT(K4837,"##0"),"_",TEXT(L4837,"##0")),lvl_5[#Headers],0)),"Нет")</f>
        <v>Месячная добродетель</v>
      </c>
      <c r="H4837" s="11" t="str">
        <f>IFERROR(INDEX(lvl_6[],MATCH(N4837,lvl_6[ID],0),MATCH(_xlfn.CONCAT(K4837,"_",L4837,"_",M4837),lvl_6[#Headers],0)),"Нет")</f>
        <v>Нет</v>
      </c>
      <c r="I4837" s="12">
        <v>1</v>
      </c>
      <c r="J4837" s="12">
        <v>4</v>
      </c>
      <c r="K4837" s="12">
        <v>1</v>
      </c>
      <c r="L4837" s="12">
        <v>5</v>
      </c>
      <c r="M4837" s="12">
        <v>33</v>
      </c>
      <c r="N4837" s="12">
        <v>513</v>
      </c>
      <c r="O4837" s="12">
        <f>COUNTIF($P$2:P4837,P4837)</f>
        <v>1</v>
      </c>
      <c r="P4837" s="12" t="str">
        <f t="shared" ref="P4837:P4900" si="288">_xlfn.CONCAT(I4837,
J4837,
K4837,
IF(LEN(L4837)=1,_xlfn.CONCAT(0,L4837),L4837),
IF(LEN(M4837)=1,_xlfn.CONCAT(0,M4837),M4837),
IF(LEN(N4837)=1,_xlfn.CONCAT(0,N4837),N4837))</f>
        <v>1410533513</v>
      </c>
      <c r="Q4837" s="12" t="str">
        <f t="shared" ref="Q4837:Q4900" si="289">_xlfn.CONCAT(I4837,
J4837,
K4837,
IF(LEN(L4837)=1,_xlfn.CONCAT(0,L4837),L4837),
IF(LEN(M4837)=1,_xlfn.CONCAT(0,M4837),M4837),
IF(LEN(N4837)=1,_xlfn.CONCAT(0,N4837),N4837),
IF(LEN(O4837)=1,_xlfn.CONCAT("000",O4837),IF(LEN(O4837)=2,_xlfn.CONCAT("00",O4837),IF(LEN(O4837)=3,_xlfn.CONCAT(0,O4837),O4837))))</f>
        <v>14105335130001</v>
      </c>
      <c r="R4837" s="20" t="s">
        <v>4275</v>
      </c>
      <c r="U4837" s="12" t="s">
        <v>914</v>
      </c>
      <c r="W4837" s="12" t="s">
        <v>869</v>
      </c>
      <c r="AP4837" s="12" t="s">
        <v>100</v>
      </c>
      <c r="AR4837" s="12" t="s">
        <v>100</v>
      </c>
      <c r="BN4837" s="12">
        <v>1</v>
      </c>
    </row>
    <row r="4838" spans="1:66" ht="45" x14ac:dyDescent="0.25">
      <c r="A4838" s="12">
        <v>1</v>
      </c>
      <c r="B4838" s="11" t="str">
        <f t="shared" si="287"/>
        <v>Общий расчет. Анализ даты. Анализ даты. Символические звезды. Месячная добродетель. Нет</v>
      </c>
      <c r="C4838" s="11" t="str">
        <f>IFERROR(VLOOKUP(I4838,lvl_1[],2,FALSE),"Нет")</f>
        <v>Общий расчет</v>
      </c>
      <c r="D4838" s="11" t="str">
        <f>IFERROR(VLOOKUP(Rule!J4838,lvl_2[],2,FALSE),"Нет")</f>
        <v>Анализ даты</v>
      </c>
      <c r="E4838" s="11" t="str">
        <f>IFERROR(VLOOKUP(Rule!K4838,lvl_3[],2,FALSE),"Нет")</f>
        <v>Анализ даты</v>
      </c>
      <c r="F4838" s="11" t="str">
        <f>IFERROR(INDEX(lvl_4[],MATCH(L4838,lvl_4[ID],0),MATCH(TEXT(K4838,"##0"),lvl_4[#Headers],0)),"Нет")</f>
        <v>Символические звезды</v>
      </c>
      <c r="G4838" s="11" t="str">
        <f>IFERROR(INDEX(lvl_5[],MATCH(M4838,lvl_5[ID],0),MATCH(_xlfn.CONCAT(TEXT(K4838,"##0"),"_",TEXT(L4838,"##0")),lvl_5[#Headers],0)),"Нет")</f>
        <v>Месячная добродетель</v>
      </c>
      <c r="H4838" s="11" t="str">
        <f>IFERROR(INDEX(lvl_6[],MATCH(N4838,lvl_6[ID],0),MATCH(_xlfn.CONCAT(K4838,"_",L4838,"_",M4838),lvl_6[#Headers],0)),"Нет")</f>
        <v>Нет</v>
      </c>
      <c r="I4838" s="12">
        <v>1</v>
      </c>
      <c r="J4838" s="12">
        <v>4</v>
      </c>
      <c r="K4838" s="12">
        <v>1</v>
      </c>
      <c r="L4838" s="12">
        <v>5</v>
      </c>
      <c r="M4838" s="12">
        <v>33</v>
      </c>
      <c r="N4838" s="12">
        <v>514</v>
      </c>
      <c r="O4838" s="12">
        <f>COUNTIF($P$2:P4838,P4838)</f>
        <v>1</v>
      </c>
      <c r="P4838" s="12" t="str">
        <f t="shared" si="288"/>
        <v>1410533514</v>
      </c>
      <c r="Q4838" s="12" t="str">
        <f t="shared" si="289"/>
        <v>14105335140001</v>
      </c>
      <c r="R4838" s="20" t="s">
        <v>4276</v>
      </c>
      <c r="U4838" s="12" t="s">
        <v>910</v>
      </c>
      <c r="W4838" s="12" t="s">
        <v>870</v>
      </c>
      <c r="AP4838" s="12" t="s">
        <v>100</v>
      </c>
      <c r="AR4838" s="12" t="s">
        <v>100</v>
      </c>
      <c r="BN4838" s="12">
        <v>1</v>
      </c>
    </row>
    <row r="4839" spans="1:66" ht="45" x14ac:dyDescent="0.25">
      <c r="A4839" s="12">
        <v>1</v>
      </c>
      <c r="B4839" s="11" t="str">
        <f t="shared" si="287"/>
        <v>Общий расчет. Анализ даты. Анализ даты. Символические звезды. Небесная благодать. Нет</v>
      </c>
      <c r="C4839" s="11" t="str">
        <f>IFERROR(VLOOKUP(I4839,lvl_1[],2,FALSE),"Нет")</f>
        <v>Общий расчет</v>
      </c>
      <c r="D4839" s="11" t="str">
        <f>IFERROR(VLOOKUP(Rule!J4839,lvl_2[],2,FALSE),"Нет")</f>
        <v>Анализ даты</v>
      </c>
      <c r="E4839" s="11" t="str">
        <f>IFERROR(VLOOKUP(Rule!K4839,lvl_3[],2,FALSE),"Нет")</f>
        <v>Анализ даты</v>
      </c>
      <c r="F4839" s="11" t="str">
        <f>IFERROR(INDEX(lvl_4[],MATCH(L4839,lvl_4[ID],0),MATCH(TEXT(K4839,"##0"),lvl_4[#Headers],0)),"Нет")</f>
        <v>Символические звезды</v>
      </c>
      <c r="G4839" s="11" t="str">
        <f>IFERROR(INDEX(lvl_5[],MATCH(M4839,lvl_5[ID],0),MATCH(_xlfn.CONCAT(TEXT(K4839,"##0"),"_",TEXT(L4839,"##0")),lvl_5[#Headers],0)),"Нет")</f>
        <v>Небесная благодать</v>
      </c>
      <c r="H4839" s="11" t="str">
        <f>IFERROR(INDEX(lvl_6[],MATCH(N4839,lvl_6[ID],0),MATCH(_xlfn.CONCAT(K4839,"_",L4839,"_",M4839),lvl_6[#Headers],0)),"Нет")</f>
        <v>Нет</v>
      </c>
      <c r="I4839" s="12">
        <v>1</v>
      </c>
      <c r="J4839" s="12">
        <v>4</v>
      </c>
      <c r="K4839" s="12">
        <v>1</v>
      </c>
      <c r="L4839" s="12">
        <v>5</v>
      </c>
      <c r="M4839" s="12">
        <v>13</v>
      </c>
      <c r="N4839" s="12">
        <v>515</v>
      </c>
      <c r="O4839" s="12">
        <f>COUNTIF($P$2:P4839,P4839)</f>
        <v>1</v>
      </c>
      <c r="P4839" s="12" t="str">
        <f t="shared" si="288"/>
        <v>1410513515</v>
      </c>
      <c r="Q4839" s="12" t="str">
        <f t="shared" si="289"/>
        <v>14105135150001</v>
      </c>
      <c r="R4839" s="20" t="s">
        <v>4277</v>
      </c>
      <c r="AB4839" s="12" t="s">
        <v>910</v>
      </c>
      <c r="AD4839" s="12" t="s">
        <v>870</v>
      </c>
      <c r="BN4839" s="12">
        <v>1</v>
      </c>
    </row>
    <row r="4840" spans="1:66" ht="45" x14ac:dyDescent="0.25">
      <c r="A4840" s="12">
        <v>1</v>
      </c>
      <c r="B4840" s="11" t="str">
        <f t="shared" si="287"/>
        <v>Общий расчет. Анализ даты. Анализ даты. Символические звезды. Небесная благодать. Нет</v>
      </c>
      <c r="C4840" s="11" t="str">
        <f>IFERROR(VLOOKUP(I4840,lvl_1[],2,FALSE),"Нет")</f>
        <v>Общий расчет</v>
      </c>
      <c r="D4840" s="11" t="str">
        <f>IFERROR(VLOOKUP(Rule!J4840,lvl_2[],2,FALSE),"Нет")</f>
        <v>Анализ даты</v>
      </c>
      <c r="E4840" s="11" t="str">
        <f>IFERROR(VLOOKUP(Rule!K4840,lvl_3[],2,FALSE),"Нет")</f>
        <v>Анализ даты</v>
      </c>
      <c r="F4840" s="11" t="str">
        <f>IFERROR(INDEX(lvl_4[],MATCH(L4840,lvl_4[ID],0),MATCH(TEXT(K4840,"##0"),lvl_4[#Headers],0)),"Нет")</f>
        <v>Символические звезды</v>
      </c>
      <c r="G4840" s="11" t="str">
        <f>IFERROR(INDEX(lvl_5[],MATCH(M4840,lvl_5[ID],0),MATCH(_xlfn.CONCAT(TEXT(K4840,"##0"),"_",TEXT(L4840,"##0")),lvl_5[#Headers],0)),"Нет")</f>
        <v>Небесная благодать</v>
      </c>
      <c r="H4840" s="11" t="str">
        <f>IFERROR(INDEX(lvl_6[],MATCH(N4840,lvl_6[ID],0),MATCH(_xlfn.CONCAT(K4840,"_",L4840,"_",M4840),lvl_6[#Headers],0)),"Нет")</f>
        <v>Нет</v>
      </c>
      <c r="I4840" s="12">
        <v>1</v>
      </c>
      <c r="J4840" s="12">
        <v>4</v>
      </c>
      <c r="K4840" s="12">
        <v>1</v>
      </c>
      <c r="L4840" s="12">
        <v>5</v>
      </c>
      <c r="M4840" s="12">
        <v>13</v>
      </c>
      <c r="N4840" s="12">
        <v>516</v>
      </c>
      <c r="O4840" s="12">
        <f>COUNTIF($P$2:P4840,P4840)</f>
        <v>1</v>
      </c>
      <c r="P4840" s="12" t="str">
        <f t="shared" si="288"/>
        <v>1410513516</v>
      </c>
      <c r="Q4840" s="12" t="str">
        <f t="shared" si="289"/>
        <v>14105135160001</v>
      </c>
      <c r="R4840" s="20" t="s">
        <v>4278</v>
      </c>
      <c r="AB4840" s="12" t="s">
        <v>914</v>
      </c>
      <c r="AC4840" s="12" t="s">
        <v>100</v>
      </c>
      <c r="AD4840" s="12" t="s">
        <v>861</v>
      </c>
      <c r="BN4840" s="12">
        <v>1</v>
      </c>
    </row>
    <row r="4841" spans="1:66" ht="45" x14ac:dyDescent="0.25">
      <c r="A4841" s="12">
        <v>1</v>
      </c>
      <c r="B4841" s="11" t="str">
        <f t="shared" si="287"/>
        <v>Общий расчет. Анализ даты. Анализ даты. Символические звезды. Небесная благодать. Нет</v>
      </c>
      <c r="C4841" s="11" t="str">
        <f>IFERROR(VLOOKUP(I4841,lvl_1[],2,FALSE),"Нет")</f>
        <v>Общий расчет</v>
      </c>
      <c r="D4841" s="11" t="str">
        <f>IFERROR(VLOOKUP(Rule!J4841,lvl_2[],2,FALSE),"Нет")</f>
        <v>Анализ даты</v>
      </c>
      <c r="E4841" s="11" t="str">
        <f>IFERROR(VLOOKUP(Rule!K4841,lvl_3[],2,FALSE),"Нет")</f>
        <v>Анализ даты</v>
      </c>
      <c r="F4841" s="11" t="str">
        <f>IFERROR(INDEX(lvl_4[],MATCH(L4841,lvl_4[ID],0),MATCH(TEXT(K4841,"##0"),lvl_4[#Headers],0)),"Нет")</f>
        <v>Символические звезды</v>
      </c>
      <c r="G4841" s="11" t="str">
        <f>IFERROR(INDEX(lvl_5[],MATCH(M4841,lvl_5[ID],0),MATCH(_xlfn.CONCAT(TEXT(K4841,"##0"),"_",TEXT(L4841,"##0")),lvl_5[#Headers],0)),"Нет")</f>
        <v>Небесная благодать</v>
      </c>
      <c r="H4841" s="11" t="str">
        <f>IFERROR(INDEX(lvl_6[],MATCH(N4841,lvl_6[ID],0),MATCH(_xlfn.CONCAT(K4841,"_",L4841,"_",M4841),lvl_6[#Headers],0)),"Нет")</f>
        <v>Нет</v>
      </c>
      <c r="I4841" s="12">
        <v>1</v>
      </c>
      <c r="J4841" s="12">
        <v>4</v>
      </c>
      <c r="K4841" s="12">
        <v>1</v>
      </c>
      <c r="L4841" s="12">
        <v>5</v>
      </c>
      <c r="M4841" s="12">
        <v>13</v>
      </c>
      <c r="N4841" s="12">
        <v>517</v>
      </c>
      <c r="O4841" s="12">
        <f>COUNTIF($P$2:P4841,P4841)</f>
        <v>1</v>
      </c>
      <c r="P4841" s="12" t="str">
        <f t="shared" si="288"/>
        <v>1410513517</v>
      </c>
      <c r="Q4841" s="12" t="str">
        <f t="shared" si="289"/>
        <v>14105135170001</v>
      </c>
      <c r="R4841" s="20" t="s">
        <v>4279</v>
      </c>
      <c r="AB4841" s="12" t="s">
        <v>912</v>
      </c>
      <c r="AC4841" s="12" t="s">
        <v>100</v>
      </c>
      <c r="AD4841" s="12" t="s">
        <v>862</v>
      </c>
      <c r="BN4841" s="12">
        <v>1</v>
      </c>
    </row>
    <row r="4842" spans="1:66" ht="45" x14ac:dyDescent="0.25">
      <c r="A4842" s="12">
        <v>1</v>
      </c>
      <c r="B4842" s="11" t="str">
        <f t="shared" si="287"/>
        <v>Общий расчет. Анализ даты. Анализ даты. Символические звезды. Небесная благодать. Нет</v>
      </c>
      <c r="C4842" s="11" t="str">
        <f>IFERROR(VLOOKUP(I4842,lvl_1[],2,FALSE),"Нет")</f>
        <v>Общий расчет</v>
      </c>
      <c r="D4842" s="11" t="str">
        <f>IFERROR(VLOOKUP(Rule!J4842,lvl_2[],2,FALSE),"Нет")</f>
        <v>Анализ даты</v>
      </c>
      <c r="E4842" s="11" t="str">
        <f>IFERROR(VLOOKUP(Rule!K4842,lvl_3[],2,FALSE),"Нет")</f>
        <v>Анализ даты</v>
      </c>
      <c r="F4842" s="11" t="str">
        <f>IFERROR(INDEX(lvl_4[],MATCH(L4842,lvl_4[ID],0),MATCH(TEXT(K4842,"##0"),lvl_4[#Headers],0)),"Нет")</f>
        <v>Символические звезды</v>
      </c>
      <c r="G4842" s="11" t="str">
        <f>IFERROR(INDEX(lvl_5[],MATCH(M4842,lvl_5[ID],0),MATCH(_xlfn.CONCAT(TEXT(K4842,"##0"),"_",TEXT(L4842,"##0")),lvl_5[#Headers],0)),"Нет")</f>
        <v>Небесная благодать</v>
      </c>
      <c r="H4842" s="11" t="str">
        <f>IFERROR(INDEX(lvl_6[],MATCH(N4842,lvl_6[ID],0),MATCH(_xlfn.CONCAT(K4842,"_",L4842,"_",M4842),lvl_6[#Headers],0)),"Нет")</f>
        <v>Нет</v>
      </c>
      <c r="I4842" s="12">
        <v>1</v>
      </c>
      <c r="J4842" s="12">
        <v>4</v>
      </c>
      <c r="K4842" s="12">
        <v>1</v>
      </c>
      <c r="L4842" s="12">
        <v>5</v>
      </c>
      <c r="M4842" s="12">
        <v>13</v>
      </c>
      <c r="N4842" s="12">
        <v>518</v>
      </c>
      <c r="O4842" s="12">
        <f>COUNTIF($P$2:P4842,P4842)</f>
        <v>1</v>
      </c>
      <c r="P4842" s="12" t="str">
        <f t="shared" si="288"/>
        <v>1410513518</v>
      </c>
      <c r="Q4842" s="12" t="str">
        <f t="shared" si="289"/>
        <v>14105135180001</v>
      </c>
      <c r="R4842" s="20" t="s">
        <v>4280</v>
      </c>
      <c r="AB4842" s="12" t="s">
        <v>899</v>
      </c>
      <c r="AC4842" s="12" t="s">
        <v>100</v>
      </c>
      <c r="AD4842" s="12" t="s">
        <v>864</v>
      </c>
      <c r="BN4842" s="12">
        <v>1</v>
      </c>
    </row>
    <row r="4843" spans="1:66" ht="45" x14ac:dyDescent="0.25">
      <c r="A4843" s="12">
        <v>1</v>
      </c>
      <c r="B4843" s="11" t="str">
        <f t="shared" si="287"/>
        <v>Общий расчет. Анализ даты. Анализ даты. Символические звезды. Небесная благодать. Нет</v>
      </c>
      <c r="C4843" s="11" t="str">
        <f>IFERROR(VLOOKUP(I4843,lvl_1[],2,FALSE),"Нет")</f>
        <v>Общий расчет</v>
      </c>
      <c r="D4843" s="11" t="str">
        <f>IFERROR(VLOOKUP(Rule!J4843,lvl_2[],2,FALSE),"Нет")</f>
        <v>Анализ даты</v>
      </c>
      <c r="E4843" s="11" t="str">
        <f>IFERROR(VLOOKUP(Rule!K4843,lvl_3[],2,FALSE),"Нет")</f>
        <v>Анализ даты</v>
      </c>
      <c r="F4843" s="11" t="str">
        <f>IFERROR(INDEX(lvl_4[],MATCH(L4843,lvl_4[ID],0),MATCH(TEXT(K4843,"##0"),lvl_4[#Headers],0)),"Нет")</f>
        <v>Символические звезды</v>
      </c>
      <c r="G4843" s="11" t="str">
        <f>IFERROR(INDEX(lvl_5[],MATCH(M4843,lvl_5[ID],0),MATCH(_xlfn.CONCAT(TEXT(K4843,"##0"),"_",TEXT(L4843,"##0")),lvl_5[#Headers],0)),"Нет")</f>
        <v>Небесная благодать</v>
      </c>
      <c r="H4843" s="11" t="str">
        <f>IFERROR(INDEX(lvl_6[],MATCH(N4843,lvl_6[ID],0),MATCH(_xlfn.CONCAT(K4843,"_",L4843,"_",M4843),lvl_6[#Headers],0)),"Нет")</f>
        <v>Нет</v>
      </c>
      <c r="I4843" s="12">
        <v>1</v>
      </c>
      <c r="J4843" s="12">
        <v>4</v>
      </c>
      <c r="K4843" s="12">
        <v>1</v>
      </c>
      <c r="L4843" s="12">
        <v>5</v>
      </c>
      <c r="M4843" s="12">
        <v>13</v>
      </c>
      <c r="N4843" s="12">
        <v>519</v>
      </c>
      <c r="O4843" s="12">
        <f>COUNTIF($P$2:P4843,P4843)</f>
        <v>1</v>
      </c>
      <c r="P4843" s="12" t="str">
        <f t="shared" si="288"/>
        <v>1410513519</v>
      </c>
      <c r="Q4843" s="12" t="str">
        <f t="shared" si="289"/>
        <v>14105135190001</v>
      </c>
      <c r="R4843" s="20" t="s">
        <v>4281</v>
      </c>
      <c r="AB4843" s="12" t="s">
        <v>903</v>
      </c>
      <c r="AC4843" s="12" t="s">
        <v>100</v>
      </c>
      <c r="AD4843" s="12" t="s">
        <v>867</v>
      </c>
      <c r="BN4843" s="12">
        <v>1</v>
      </c>
    </row>
    <row r="4844" spans="1:66" ht="45" x14ac:dyDescent="0.25">
      <c r="A4844" s="12">
        <v>1</v>
      </c>
      <c r="B4844" s="11" t="str">
        <f t="shared" si="287"/>
        <v>Общий расчет. Анализ даты. Анализ даты. Символические звезды. Небесная благодать. Нет</v>
      </c>
      <c r="C4844" s="11" t="str">
        <f>IFERROR(VLOOKUP(I4844,lvl_1[],2,FALSE),"Нет")</f>
        <v>Общий расчет</v>
      </c>
      <c r="D4844" s="11" t="str">
        <f>IFERROR(VLOOKUP(Rule!J4844,lvl_2[],2,FALSE),"Нет")</f>
        <v>Анализ даты</v>
      </c>
      <c r="E4844" s="11" t="str">
        <f>IFERROR(VLOOKUP(Rule!K4844,lvl_3[],2,FALSE),"Нет")</f>
        <v>Анализ даты</v>
      </c>
      <c r="F4844" s="11" t="str">
        <f>IFERROR(INDEX(lvl_4[],MATCH(L4844,lvl_4[ID],0),MATCH(TEXT(K4844,"##0"),lvl_4[#Headers],0)),"Нет")</f>
        <v>Символические звезды</v>
      </c>
      <c r="G4844" s="11" t="str">
        <f>IFERROR(INDEX(lvl_5[],MATCH(M4844,lvl_5[ID],0),MATCH(_xlfn.CONCAT(TEXT(K4844,"##0"),"_",TEXT(L4844,"##0")),lvl_5[#Headers],0)),"Нет")</f>
        <v>Небесная благодать</v>
      </c>
      <c r="H4844" s="11" t="str">
        <f>IFERROR(INDEX(lvl_6[],MATCH(N4844,lvl_6[ID],0),MATCH(_xlfn.CONCAT(K4844,"_",L4844,"_",M4844),lvl_6[#Headers],0)),"Нет")</f>
        <v>Нет</v>
      </c>
      <c r="I4844" s="12">
        <v>1</v>
      </c>
      <c r="J4844" s="12">
        <v>4</v>
      </c>
      <c r="K4844" s="12">
        <v>1</v>
      </c>
      <c r="L4844" s="12">
        <v>5</v>
      </c>
      <c r="M4844" s="12">
        <v>13</v>
      </c>
      <c r="N4844" s="12">
        <v>520</v>
      </c>
      <c r="O4844" s="12">
        <f>COUNTIF($P$2:P4844,P4844)</f>
        <v>1</v>
      </c>
      <c r="P4844" s="12" t="str">
        <f t="shared" si="288"/>
        <v>1410513520</v>
      </c>
      <c r="Q4844" s="12" t="str">
        <f t="shared" si="289"/>
        <v>14105135200001</v>
      </c>
      <c r="R4844" s="20" t="s">
        <v>4282</v>
      </c>
      <c r="AB4844" s="12" t="s">
        <v>901</v>
      </c>
      <c r="AC4844" s="12" t="s">
        <v>100</v>
      </c>
      <c r="AD4844" s="12" t="s">
        <v>868</v>
      </c>
      <c r="BN4844" s="12">
        <v>1</v>
      </c>
    </row>
    <row r="4845" spans="1:66" ht="45" x14ac:dyDescent="0.25">
      <c r="A4845" s="12">
        <v>1</v>
      </c>
      <c r="B4845" s="11" t="str">
        <f t="shared" si="287"/>
        <v>Общий расчет. Анализ даты. Анализ даты. Символические звезды. Лунная добродетель. Нет</v>
      </c>
      <c r="C4845" s="11" t="str">
        <f>IFERROR(VLOOKUP(I4845,lvl_1[],2,FALSE),"Нет")</f>
        <v>Общий расчет</v>
      </c>
      <c r="D4845" s="11" t="str">
        <f>IFERROR(VLOOKUP(Rule!J4845,lvl_2[],2,FALSE),"Нет")</f>
        <v>Анализ даты</v>
      </c>
      <c r="E4845" s="11" t="str">
        <f>IFERROR(VLOOKUP(Rule!K4845,lvl_3[],2,FALSE),"Нет")</f>
        <v>Анализ даты</v>
      </c>
      <c r="F4845" s="11" t="str">
        <f>IFERROR(INDEX(lvl_4[],MATCH(L4845,lvl_4[ID],0),MATCH(TEXT(K4845,"##0"),lvl_4[#Headers],0)),"Нет")</f>
        <v>Символические звезды</v>
      </c>
      <c r="G4845" s="11" t="str">
        <f>IFERROR(INDEX(lvl_5[],MATCH(M4845,lvl_5[ID],0),MATCH(_xlfn.CONCAT(TEXT(K4845,"##0"),"_",TEXT(L4845,"##0")),lvl_5[#Headers],0)),"Нет")</f>
        <v>Лунная добродетель</v>
      </c>
      <c r="H4845" s="11" t="str">
        <f>IFERROR(INDEX(lvl_6[],MATCH(N4845,lvl_6[ID],0),MATCH(_xlfn.CONCAT(K4845,"_",L4845,"_",M4845),lvl_6[#Headers],0)),"Нет")</f>
        <v>Нет</v>
      </c>
      <c r="I4845" s="12">
        <v>1</v>
      </c>
      <c r="J4845" s="12">
        <v>4</v>
      </c>
      <c r="K4845" s="12">
        <v>1</v>
      </c>
      <c r="L4845" s="12">
        <v>5</v>
      </c>
      <c r="M4845" s="12">
        <v>14</v>
      </c>
      <c r="N4845" s="12">
        <v>521</v>
      </c>
      <c r="O4845" s="12">
        <f>COUNTIF($P$2:P4845,P4845)</f>
        <v>1</v>
      </c>
      <c r="P4845" s="12" t="str">
        <f t="shared" si="288"/>
        <v>1410514521</v>
      </c>
      <c r="Q4845" s="12" t="str">
        <f t="shared" si="289"/>
        <v>14105145210001</v>
      </c>
      <c r="R4845" s="20" t="s">
        <v>4283</v>
      </c>
      <c r="AB4845" s="12" t="s">
        <v>914</v>
      </c>
      <c r="AC4845" s="12" t="s">
        <v>100</v>
      </c>
      <c r="AD4845" s="12" t="s">
        <v>869</v>
      </c>
      <c r="BN4845" s="12">
        <v>1</v>
      </c>
    </row>
    <row r="4846" spans="1:66" ht="45" x14ac:dyDescent="0.25">
      <c r="A4846" s="12">
        <v>1</v>
      </c>
      <c r="B4846" s="11" t="str">
        <f t="shared" si="287"/>
        <v>Общий расчет. Анализ даты. Анализ даты. Символические звезды. Лунная добродетель. Нет</v>
      </c>
      <c r="C4846" s="11" t="str">
        <f>IFERROR(VLOOKUP(I4846,lvl_1[],2,FALSE),"Нет")</f>
        <v>Общий расчет</v>
      </c>
      <c r="D4846" s="11" t="str">
        <f>IFERROR(VLOOKUP(Rule!J4846,lvl_2[],2,FALSE),"Нет")</f>
        <v>Анализ даты</v>
      </c>
      <c r="E4846" s="11" t="str">
        <f>IFERROR(VLOOKUP(Rule!K4846,lvl_3[],2,FALSE),"Нет")</f>
        <v>Анализ даты</v>
      </c>
      <c r="F4846" s="11" t="str">
        <f>IFERROR(INDEX(lvl_4[],MATCH(L4846,lvl_4[ID],0),MATCH(TEXT(K4846,"##0"),lvl_4[#Headers],0)),"Нет")</f>
        <v>Символические звезды</v>
      </c>
      <c r="G4846" s="11" t="str">
        <f>IFERROR(INDEX(lvl_5[],MATCH(M4846,lvl_5[ID],0),MATCH(_xlfn.CONCAT(TEXT(K4846,"##0"),"_",TEXT(L4846,"##0")),lvl_5[#Headers],0)),"Нет")</f>
        <v>Лунная добродетель</v>
      </c>
      <c r="H4846" s="11" t="str">
        <f>IFERROR(INDEX(lvl_6[],MATCH(N4846,lvl_6[ID],0),MATCH(_xlfn.CONCAT(K4846,"_",L4846,"_",M4846),lvl_6[#Headers],0)),"Нет")</f>
        <v>Нет</v>
      </c>
      <c r="I4846" s="12">
        <v>1</v>
      </c>
      <c r="J4846" s="12">
        <v>4</v>
      </c>
      <c r="K4846" s="12">
        <v>1</v>
      </c>
      <c r="L4846" s="12">
        <v>5</v>
      </c>
      <c r="M4846" s="12">
        <v>14</v>
      </c>
      <c r="N4846" s="12">
        <v>522</v>
      </c>
      <c r="O4846" s="12">
        <f>COUNTIF($P$2:P4846,P4846)</f>
        <v>1</v>
      </c>
      <c r="P4846" s="12" t="str">
        <f t="shared" si="288"/>
        <v>1410514522</v>
      </c>
      <c r="Q4846" s="12" t="str">
        <f t="shared" si="289"/>
        <v>14105145220001</v>
      </c>
      <c r="R4846" s="20" t="s">
        <v>4284</v>
      </c>
      <c r="AB4846" s="12" t="s">
        <v>910</v>
      </c>
      <c r="AC4846" s="12" t="s">
        <v>100</v>
      </c>
      <c r="AD4846" s="12" t="s">
        <v>870</v>
      </c>
      <c r="BN4846" s="12">
        <v>1</v>
      </c>
    </row>
    <row r="4847" spans="1:66" ht="45" x14ac:dyDescent="0.25">
      <c r="A4847" s="12">
        <v>1</v>
      </c>
      <c r="B4847" s="11" t="str">
        <f t="shared" si="287"/>
        <v>Общий расчет. Анализ даты. Анализ даты. Символические звезды. Лунная добродетель. Нет</v>
      </c>
      <c r="C4847" s="11" t="str">
        <f>IFERROR(VLOOKUP(I4847,lvl_1[],2,FALSE),"Нет")</f>
        <v>Общий расчет</v>
      </c>
      <c r="D4847" s="11" t="str">
        <f>IFERROR(VLOOKUP(Rule!J4847,lvl_2[],2,FALSE),"Нет")</f>
        <v>Анализ даты</v>
      </c>
      <c r="E4847" s="11" t="str">
        <f>IFERROR(VLOOKUP(Rule!K4847,lvl_3[],2,FALSE),"Нет")</f>
        <v>Анализ даты</v>
      </c>
      <c r="F4847" s="11" t="str">
        <f>IFERROR(INDEX(lvl_4[],MATCH(L4847,lvl_4[ID],0),MATCH(TEXT(K4847,"##0"),lvl_4[#Headers],0)),"Нет")</f>
        <v>Символические звезды</v>
      </c>
      <c r="G4847" s="11" t="str">
        <f>IFERROR(INDEX(lvl_5[],MATCH(M4847,lvl_5[ID],0),MATCH(_xlfn.CONCAT(TEXT(K4847,"##0"),"_",TEXT(L4847,"##0")),lvl_5[#Headers],0)),"Нет")</f>
        <v>Лунная добродетель</v>
      </c>
      <c r="H4847" s="11" t="str">
        <f>IFERROR(INDEX(lvl_6[],MATCH(N4847,lvl_6[ID],0),MATCH(_xlfn.CONCAT(K4847,"_",L4847,"_",M4847),lvl_6[#Headers],0)),"Нет")</f>
        <v>Нет</v>
      </c>
      <c r="I4847" s="12">
        <v>1</v>
      </c>
      <c r="J4847" s="12">
        <v>4</v>
      </c>
      <c r="K4847" s="12">
        <v>1</v>
      </c>
      <c r="L4847" s="12">
        <v>5</v>
      </c>
      <c r="M4847" s="12">
        <v>14</v>
      </c>
      <c r="N4847" s="12">
        <v>523</v>
      </c>
      <c r="O4847" s="12">
        <f>COUNTIF($P$2:P4847,P4847)</f>
        <v>1</v>
      </c>
      <c r="P4847" s="12" t="str">
        <f t="shared" si="288"/>
        <v>1410514523</v>
      </c>
      <c r="Q4847" s="12" t="str">
        <f t="shared" si="289"/>
        <v>14105145230001</v>
      </c>
      <c r="R4847" s="20" t="s">
        <v>4285</v>
      </c>
      <c r="AB4847" s="12" t="s">
        <v>903</v>
      </c>
      <c r="AC4847" s="12" t="s">
        <v>100</v>
      </c>
      <c r="AD4847" s="12" t="s">
        <v>859</v>
      </c>
      <c r="BN4847" s="12">
        <v>1</v>
      </c>
    </row>
    <row r="4848" spans="1:66" ht="45" x14ac:dyDescent="0.25">
      <c r="A4848" s="12">
        <v>1</v>
      </c>
      <c r="B4848" s="11" t="str">
        <f t="shared" si="287"/>
        <v>Общий расчет. Анализ даты. Анализ даты. Символические звезды. Лунная добродетель. Нет</v>
      </c>
      <c r="C4848" s="11" t="str">
        <f>IFERROR(VLOOKUP(I4848,lvl_1[],2,FALSE),"Нет")</f>
        <v>Общий расчет</v>
      </c>
      <c r="D4848" s="11" t="str">
        <f>IFERROR(VLOOKUP(Rule!J4848,lvl_2[],2,FALSE),"Нет")</f>
        <v>Анализ даты</v>
      </c>
      <c r="E4848" s="11" t="str">
        <f>IFERROR(VLOOKUP(Rule!K4848,lvl_3[],2,FALSE),"Нет")</f>
        <v>Анализ даты</v>
      </c>
      <c r="F4848" s="11" t="str">
        <f>IFERROR(INDEX(lvl_4[],MATCH(L4848,lvl_4[ID],0),MATCH(TEXT(K4848,"##0"),lvl_4[#Headers],0)),"Нет")</f>
        <v>Символические звезды</v>
      </c>
      <c r="G4848" s="11" t="str">
        <f>IFERROR(INDEX(lvl_5[],MATCH(M4848,lvl_5[ID],0),MATCH(_xlfn.CONCAT(TEXT(K4848,"##0"),"_",TEXT(L4848,"##0")),lvl_5[#Headers],0)),"Нет")</f>
        <v>Лунная добродетель</v>
      </c>
      <c r="H4848" s="11" t="str">
        <f>IFERROR(INDEX(lvl_6[],MATCH(N4848,lvl_6[ID],0),MATCH(_xlfn.CONCAT(K4848,"_",L4848,"_",M4848),lvl_6[#Headers],0)),"Нет")</f>
        <v>Нет</v>
      </c>
      <c r="I4848" s="12">
        <v>1</v>
      </c>
      <c r="J4848" s="12">
        <v>4</v>
      </c>
      <c r="K4848" s="12">
        <v>1</v>
      </c>
      <c r="L4848" s="12">
        <v>5</v>
      </c>
      <c r="M4848" s="12">
        <v>14</v>
      </c>
      <c r="N4848" s="12">
        <v>524</v>
      </c>
      <c r="O4848" s="12">
        <f>COUNTIF($P$2:P4848,P4848)</f>
        <v>1</v>
      </c>
      <c r="P4848" s="12" t="str">
        <f t="shared" si="288"/>
        <v>1410514524</v>
      </c>
      <c r="Q4848" s="12" t="str">
        <f t="shared" si="289"/>
        <v>14105145240001</v>
      </c>
      <c r="R4848" s="20" t="s">
        <v>4286</v>
      </c>
      <c r="AB4848" s="12" t="s">
        <v>899</v>
      </c>
      <c r="AC4848" s="12" t="s">
        <v>100</v>
      </c>
      <c r="AD4848" s="12" t="s">
        <v>860</v>
      </c>
      <c r="BN4848" s="12">
        <v>1</v>
      </c>
    </row>
    <row r="4849" spans="1:66" ht="45" x14ac:dyDescent="0.25">
      <c r="A4849" s="12">
        <v>1</v>
      </c>
      <c r="B4849" s="11" t="str">
        <f t="shared" si="287"/>
        <v>Общий расчет. Анализ даты. Анализ даты. Символические звезды. Лунная добродетель. Нет</v>
      </c>
      <c r="C4849" s="11" t="str">
        <f>IFERROR(VLOOKUP(I4849,lvl_1[],2,FALSE),"Нет")</f>
        <v>Общий расчет</v>
      </c>
      <c r="D4849" s="11" t="str">
        <f>IFERROR(VLOOKUP(Rule!J4849,lvl_2[],2,FALSE),"Нет")</f>
        <v>Анализ даты</v>
      </c>
      <c r="E4849" s="11" t="str">
        <f>IFERROR(VLOOKUP(Rule!K4849,lvl_3[],2,FALSE),"Нет")</f>
        <v>Анализ даты</v>
      </c>
      <c r="F4849" s="11" t="str">
        <f>IFERROR(INDEX(lvl_4[],MATCH(L4849,lvl_4[ID],0),MATCH(TEXT(K4849,"##0"),lvl_4[#Headers],0)),"Нет")</f>
        <v>Символические звезды</v>
      </c>
      <c r="G4849" s="11" t="str">
        <f>IFERROR(INDEX(lvl_5[],MATCH(M4849,lvl_5[ID],0),MATCH(_xlfn.CONCAT(TEXT(K4849,"##0"),"_",TEXT(L4849,"##0")),lvl_5[#Headers],0)),"Нет")</f>
        <v>Лунная добродетель</v>
      </c>
      <c r="H4849" s="11" t="str">
        <f>IFERROR(INDEX(lvl_6[],MATCH(N4849,lvl_6[ID],0),MATCH(_xlfn.CONCAT(K4849,"_",L4849,"_",M4849),lvl_6[#Headers],0)),"Нет")</f>
        <v>Нет</v>
      </c>
      <c r="I4849" s="12">
        <v>1</v>
      </c>
      <c r="J4849" s="12">
        <v>4</v>
      </c>
      <c r="K4849" s="12">
        <v>1</v>
      </c>
      <c r="L4849" s="12">
        <v>5</v>
      </c>
      <c r="M4849" s="12">
        <v>14</v>
      </c>
      <c r="N4849" s="12">
        <v>525</v>
      </c>
      <c r="O4849" s="12">
        <f>COUNTIF($P$2:P4849,P4849)</f>
        <v>1</v>
      </c>
      <c r="P4849" s="12" t="str">
        <f t="shared" si="288"/>
        <v>1410514525</v>
      </c>
      <c r="Q4849" s="12" t="str">
        <f t="shared" si="289"/>
        <v>14105145250001</v>
      </c>
      <c r="R4849" s="20" t="s">
        <v>4287</v>
      </c>
      <c r="AB4849" s="12" t="s">
        <v>914</v>
      </c>
      <c r="AC4849" s="12" t="s">
        <v>100</v>
      </c>
      <c r="AD4849" s="12" t="s">
        <v>861</v>
      </c>
      <c r="BN4849" s="12">
        <v>1</v>
      </c>
    </row>
    <row r="4850" spans="1:66" ht="45" x14ac:dyDescent="0.25">
      <c r="A4850" s="12">
        <v>1</v>
      </c>
      <c r="B4850" s="11" t="str">
        <f t="shared" si="287"/>
        <v>Общий расчет. Анализ даты. Анализ даты. Символические звезды. Лунная добродетель. Нет</v>
      </c>
      <c r="C4850" s="11" t="str">
        <f>IFERROR(VLOOKUP(I4850,lvl_1[],2,FALSE),"Нет")</f>
        <v>Общий расчет</v>
      </c>
      <c r="D4850" s="11" t="str">
        <f>IFERROR(VLOOKUP(Rule!J4850,lvl_2[],2,FALSE),"Нет")</f>
        <v>Анализ даты</v>
      </c>
      <c r="E4850" s="11" t="str">
        <f>IFERROR(VLOOKUP(Rule!K4850,lvl_3[],2,FALSE),"Нет")</f>
        <v>Анализ даты</v>
      </c>
      <c r="F4850" s="11" t="str">
        <f>IFERROR(INDEX(lvl_4[],MATCH(L4850,lvl_4[ID],0),MATCH(TEXT(K4850,"##0"),lvl_4[#Headers],0)),"Нет")</f>
        <v>Символические звезды</v>
      </c>
      <c r="G4850" s="11" t="str">
        <f>IFERROR(INDEX(lvl_5[],MATCH(M4850,lvl_5[ID],0),MATCH(_xlfn.CONCAT(TEXT(K4850,"##0"),"_",TEXT(L4850,"##0")),lvl_5[#Headers],0)),"Нет")</f>
        <v>Лунная добродетель</v>
      </c>
      <c r="H4850" s="11" t="str">
        <f>IFERROR(INDEX(lvl_6[],MATCH(N4850,lvl_6[ID],0),MATCH(_xlfn.CONCAT(K4850,"_",L4850,"_",M4850),lvl_6[#Headers],0)),"Нет")</f>
        <v>Нет</v>
      </c>
      <c r="I4850" s="12">
        <v>1</v>
      </c>
      <c r="J4850" s="12">
        <v>4</v>
      </c>
      <c r="K4850" s="12">
        <v>1</v>
      </c>
      <c r="L4850" s="12">
        <v>5</v>
      </c>
      <c r="M4850" s="12">
        <v>14</v>
      </c>
      <c r="N4850" s="12">
        <v>526</v>
      </c>
      <c r="O4850" s="12">
        <f>COUNTIF($P$2:P4850,P4850)</f>
        <v>1</v>
      </c>
      <c r="P4850" s="12" t="str">
        <f t="shared" si="288"/>
        <v>1410514526</v>
      </c>
      <c r="Q4850" s="12" t="str">
        <f t="shared" si="289"/>
        <v>14105145260001</v>
      </c>
      <c r="R4850" s="20" t="s">
        <v>4288</v>
      </c>
      <c r="AB4850" s="12" t="s">
        <v>910</v>
      </c>
      <c r="AC4850" s="12" t="s">
        <v>100</v>
      </c>
      <c r="AD4850" s="12" t="s">
        <v>862</v>
      </c>
      <c r="BN4850" s="12">
        <v>1</v>
      </c>
    </row>
    <row r="4851" spans="1:66" ht="45" x14ac:dyDescent="0.25">
      <c r="A4851" s="12">
        <v>1</v>
      </c>
      <c r="B4851" s="11" t="str">
        <f t="shared" si="287"/>
        <v>Общий расчет. Анализ даты. Анализ даты. Символические звезды. Лунная добродетель. Нет</v>
      </c>
      <c r="C4851" s="11" t="str">
        <f>IFERROR(VLOOKUP(I4851,lvl_1[],2,FALSE),"Нет")</f>
        <v>Общий расчет</v>
      </c>
      <c r="D4851" s="11" t="str">
        <f>IFERROR(VLOOKUP(Rule!J4851,lvl_2[],2,FALSE),"Нет")</f>
        <v>Анализ даты</v>
      </c>
      <c r="E4851" s="11" t="str">
        <f>IFERROR(VLOOKUP(Rule!K4851,lvl_3[],2,FALSE),"Нет")</f>
        <v>Анализ даты</v>
      </c>
      <c r="F4851" s="11" t="str">
        <f>IFERROR(INDEX(lvl_4[],MATCH(L4851,lvl_4[ID],0),MATCH(TEXT(K4851,"##0"),lvl_4[#Headers],0)),"Нет")</f>
        <v>Символические звезды</v>
      </c>
      <c r="G4851" s="11" t="str">
        <f>IFERROR(INDEX(lvl_5[],MATCH(M4851,lvl_5[ID],0),MATCH(_xlfn.CONCAT(TEXT(K4851,"##0"),"_",TEXT(L4851,"##0")),lvl_5[#Headers],0)),"Нет")</f>
        <v>Лунная добродетель</v>
      </c>
      <c r="H4851" s="11" t="str">
        <f>IFERROR(INDEX(lvl_6[],MATCH(N4851,lvl_6[ID],0),MATCH(_xlfn.CONCAT(K4851,"_",L4851,"_",M4851),lvl_6[#Headers],0)),"Нет")</f>
        <v>Нет</v>
      </c>
      <c r="I4851" s="12">
        <v>1</v>
      </c>
      <c r="J4851" s="12">
        <v>4</v>
      </c>
      <c r="K4851" s="12">
        <v>1</v>
      </c>
      <c r="L4851" s="12">
        <v>5</v>
      </c>
      <c r="M4851" s="12">
        <v>14</v>
      </c>
      <c r="N4851" s="12">
        <v>527</v>
      </c>
      <c r="O4851" s="12">
        <f>COUNTIF($P$2:P4851,P4851)</f>
        <v>1</v>
      </c>
      <c r="P4851" s="12" t="str">
        <f t="shared" si="288"/>
        <v>1410514527</v>
      </c>
      <c r="Q4851" s="12" t="str">
        <f t="shared" si="289"/>
        <v>14105145270001</v>
      </c>
      <c r="R4851" s="20" t="s">
        <v>4289</v>
      </c>
      <c r="AB4851" s="12" t="s">
        <v>903</v>
      </c>
      <c r="AC4851" s="12" t="s">
        <v>100</v>
      </c>
      <c r="AD4851" s="12" t="s">
        <v>863</v>
      </c>
      <c r="BN4851" s="12">
        <v>1</v>
      </c>
    </row>
    <row r="4852" spans="1:66" ht="45" x14ac:dyDescent="0.25">
      <c r="A4852" s="12">
        <v>1</v>
      </c>
      <c r="B4852" s="11" t="str">
        <f t="shared" si="287"/>
        <v>Общий расчет. Анализ даты. Анализ даты. Символические звезды. Лунная добродетель. Нет</v>
      </c>
      <c r="C4852" s="11" t="str">
        <f>IFERROR(VLOOKUP(I4852,lvl_1[],2,FALSE),"Нет")</f>
        <v>Общий расчет</v>
      </c>
      <c r="D4852" s="11" t="str">
        <f>IFERROR(VLOOKUP(Rule!J4852,lvl_2[],2,FALSE),"Нет")</f>
        <v>Анализ даты</v>
      </c>
      <c r="E4852" s="11" t="str">
        <f>IFERROR(VLOOKUP(Rule!K4852,lvl_3[],2,FALSE),"Нет")</f>
        <v>Анализ даты</v>
      </c>
      <c r="F4852" s="11" t="str">
        <f>IFERROR(INDEX(lvl_4[],MATCH(L4852,lvl_4[ID],0),MATCH(TEXT(K4852,"##0"),lvl_4[#Headers],0)),"Нет")</f>
        <v>Символические звезды</v>
      </c>
      <c r="G4852" s="11" t="str">
        <f>IFERROR(INDEX(lvl_5[],MATCH(M4852,lvl_5[ID],0),MATCH(_xlfn.CONCAT(TEXT(K4852,"##0"),"_",TEXT(L4852,"##0")),lvl_5[#Headers],0)),"Нет")</f>
        <v>Лунная добродетель</v>
      </c>
      <c r="H4852" s="11" t="str">
        <f>IFERROR(INDEX(lvl_6[],MATCH(N4852,lvl_6[ID],0),MATCH(_xlfn.CONCAT(K4852,"_",L4852,"_",M4852),lvl_6[#Headers],0)),"Нет")</f>
        <v>Нет</v>
      </c>
      <c r="I4852" s="12">
        <v>1</v>
      </c>
      <c r="J4852" s="12">
        <v>4</v>
      </c>
      <c r="K4852" s="12">
        <v>1</v>
      </c>
      <c r="L4852" s="12">
        <v>5</v>
      </c>
      <c r="M4852" s="12">
        <v>14</v>
      </c>
      <c r="N4852" s="12">
        <v>528</v>
      </c>
      <c r="O4852" s="12">
        <f>COUNTIF($P$2:P4852,P4852)</f>
        <v>1</v>
      </c>
      <c r="P4852" s="12" t="str">
        <f t="shared" si="288"/>
        <v>1410514528</v>
      </c>
      <c r="Q4852" s="12" t="str">
        <f t="shared" si="289"/>
        <v>14105145280001</v>
      </c>
      <c r="R4852" s="20" t="s">
        <v>4290</v>
      </c>
      <c r="AB4852" s="12" t="s">
        <v>899</v>
      </c>
      <c r="AC4852" s="12" t="s">
        <v>100</v>
      </c>
      <c r="AD4852" s="12" t="s">
        <v>864</v>
      </c>
      <c r="BN4852" s="12">
        <v>1</v>
      </c>
    </row>
    <row r="4853" spans="1:66" ht="45" x14ac:dyDescent="0.25">
      <c r="A4853" s="12">
        <v>1</v>
      </c>
      <c r="B4853" s="11" t="str">
        <f t="shared" si="287"/>
        <v>Общий расчет. Анализ даты. Анализ даты. Символические звезды. Лунная добродетель. Нет</v>
      </c>
      <c r="C4853" s="11" t="str">
        <f>IFERROR(VLOOKUP(I4853,lvl_1[],2,FALSE),"Нет")</f>
        <v>Общий расчет</v>
      </c>
      <c r="D4853" s="11" t="str">
        <f>IFERROR(VLOOKUP(Rule!J4853,lvl_2[],2,FALSE),"Нет")</f>
        <v>Анализ даты</v>
      </c>
      <c r="E4853" s="11" t="str">
        <f>IFERROR(VLOOKUP(Rule!K4853,lvl_3[],2,FALSE),"Нет")</f>
        <v>Анализ даты</v>
      </c>
      <c r="F4853" s="11" t="str">
        <f>IFERROR(INDEX(lvl_4[],MATCH(L4853,lvl_4[ID],0),MATCH(TEXT(K4853,"##0"),lvl_4[#Headers],0)),"Нет")</f>
        <v>Символические звезды</v>
      </c>
      <c r="G4853" s="11" t="str">
        <f>IFERROR(INDEX(lvl_5[],MATCH(M4853,lvl_5[ID],0),MATCH(_xlfn.CONCAT(TEXT(K4853,"##0"),"_",TEXT(L4853,"##0")),lvl_5[#Headers],0)),"Нет")</f>
        <v>Лунная добродетель</v>
      </c>
      <c r="H4853" s="11" t="str">
        <f>IFERROR(INDEX(lvl_6[],MATCH(N4853,lvl_6[ID],0),MATCH(_xlfn.CONCAT(K4853,"_",L4853,"_",M4853),lvl_6[#Headers],0)),"Нет")</f>
        <v>Нет</v>
      </c>
      <c r="I4853" s="12">
        <v>1</v>
      </c>
      <c r="J4853" s="12">
        <v>4</v>
      </c>
      <c r="K4853" s="12">
        <v>1</v>
      </c>
      <c r="L4853" s="12">
        <v>5</v>
      </c>
      <c r="M4853" s="12">
        <v>14</v>
      </c>
      <c r="N4853" s="12">
        <v>529</v>
      </c>
      <c r="O4853" s="12">
        <f>COUNTIF($P$2:P4853,P4853)</f>
        <v>1</v>
      </c>
      <c r="P4853" s="12" t="str">
        <f t="shared" si="288"/>
        <v>1410514529</v>
      </c>
      <c r="Q4853" s="12" t="str">
        <f t="shared" si="289"/>
        <v>14105145290001</v>
      </c>
      <c r="R4853" s="20" t="s">
        <v>4291</v>
      </c>
      <c r="AB4853" s="12" t="s">
        <v>914</v>
      </c>
      <c r="AC4853" s="12" t="s">
        <v>100</v>
      </c>
      <c r="AD4853" s="12" t="s">
        <v>865</v>
      </c>
      <c r="BN4853" s="12">
        <v>1</v>
      </c>
    </row>
    <row r="4854" spans="1:66" ht="45" x14ac:dyDescent="0.25">
      <c r="A4854" s="12">
        <v>1</v>
      </c>
      <c r="B4854" s="11" t="str">
        <f t="shared" si="287"/>
        <v>Общий расчет. Анализ даты. Анализ даты. Символические звезды. Лунная добродетель. Нет</v>
      </c>
      <c r="C4854" s="11" t="str">
        <f>IFERROR(VLOOKUP(I4854,lvl_1[],2,FALSE),"Нет")</f>
        <v>Общий расчет</v>
      </c>
      <c r="D4854" s="11" t="str">
        <f>IFERROR(VLOOKUP(Rule!J4854,lvl_2[],2,FALSE),"Нет")</f>
        <v>Анализ даты</v>
      </c>
      <c r="E4854" s="11" t="str">
        <f>IFERROR(VLOOKUP(Rule!K4854,lvl_3[],2,FALSE),"Нет")</f>
        <v>Анализ даты</v>
      </c>
      <c r="F4854" s="11" t="str">
        <f>IFERROR(INDEX(lvl_4[],MATCH(L4854,lvl_4[ID],0),MATCH(TEXT(K4854,"##0"),lvl_4[#Headers],0)),"Нет")</f>
        <v>Символические звезды</v>
      </c>
      <c r="G4854" s="11" t="str">
        <f>IFERROR(INDEX(lvl_5[],MATCH(M4854,lvl_5[ID],0),MATCH(_xlfn.CONCAT(TEXT(K4854,"##0"),"_",TEXT(L4854,"##0")),lvl_5[#Headers],0)),"Нет")</f>
        <v>Лунная добродетель</v>
      </c>
      <c r="H4854" s="11" t="str">
        <f>IFERROR(INDEX(lvl_6[],MATCH(N4854,lvl_6[ID],0),MATCH(_xlfn.CONCAT(K4854,"_",L4854,"_",M4854),lvl_6[#Headers],0)),"Нет")</f>
        <v>Нет</v>
      </c>
      <c r="I4854" s="12">
        <v>1</v>
      </c>
      <c r="J4854" s="12">
        <v>4</v>
      </c>
      <c r="K4854" s="12">
        <v>1</v>
      </c>
      <c r="L4854" s="12">
        <v>5</v>
      </c>
      <c r="M4854" s="12">
        <v>14</v>
      </c>
      <c r="N4854" s="12">
        <v>530</v>
      </c>
      <c r="O4854" s="12">
        <f>COUNTIF($P$2:P4854,P4854)</f>
        <v>1</v>
      </c>
      <c r="P4854" s="12" t="str">
        <f t="shared" si="288"/>
        <v>1410514530</v>
      </c>
      <c r="Q4854" s="12" t="str">
        <f t="shared" si="289"/>
        <v>14105145300001</v>
      </c>
      <c r="R4854" s="20" t="s">
        <v>4292</v>
      </c>
      <c r="AB4854" s="12" t="s">
        <v>910</v>
      </c>
      <c r="AC4854" s="12" t="s">
        <v>100</v>
      </c>
      <c r="AD4854" s="12" t="s">
        <v>866</v>
      </c>
      <c r="BN4854" s="12">
        <v>1</v>
      </c>
    </row>
    <row r="4855" spans="1:66" ht="45" x14ac:dyDescent="0.25">
      <c r="A4855" s="12">
        <v>1</v>
      </c>
      <c r="B4855" s="11" t="str">
        <f t="shared" si="287"/>
        <v>Общий расчет. Анализ даты. Анализ даты. Символические звезды. Лунная добродетель. Нет</v>
      </c>
      <c r="C4855" s="11" t="str">
        <f>IFERROR(VLOOKUP(I4855,lvl_1[],2,FALSE),"Нет")</f>
        <v>Общий расчет</v>
      </c>
      <c r="D4855" s="11" t="str">
        <f>IFERROR(VLOOKUP(Rule!J4855,lvl_2[],2,FALSE),"Нет")</f>
        <v>Анализ даты</v>
      </c>
      <c r="E4855" s="11" t="str">
        <f>IFERROR(VLOOKUP(Rule!K4855,lvl_3[],2,FALSE),"Нет")</f>
        <v>Анализ даты</v>
      </c>
      <c r="F4855" s="11" t="str">
        <f>IFERROR(INDEX(lvl_4[],MATCH(L4855,lvl_4[ID],0),MATCH(TEXT(K4855,"##0"),lvl_4[#Headers],0)),"Нет")</f>
        <v>Символические звезды</v>
      </c>
      <c r="G4855" s="11" t="str">
        <f>IFERROR(INDEX(lvl_5[],MATCH(M4855,lvl_5[ID],0),MATCH(_xlfn.CONCAT(TEXT(K4855,"##0"),"_",TEXT(L4855,"##0")),lvl_5[#Headers],0)),"Нет")</f>
        <v>Лунная добродетель</v>
      </c>
      <c r="H4855" s="11" t="str">
        <f>IFERROR(INDEX(lvl_6[],MATCH(N4855,lvl_6[ID],0),MATCH(_xlfn.CONCAT(K4855,"_",L4855,"_",M4855),lvl_6[#Headers],0)),"Нет")</f>
        <v>Нет</v>
      </c>
      <c r="I4855" s="12">
        <v>1</v>
      </c>
      <c r="J4855" s="12">
        <v>4</v>
      </c>
      <c r="K4855" s="12">
        <v>1</v>
      </c>
      <c r="L4855" s="12">
        <v>5</v>
      </c>
      <c r="M4855" s="12">
        <v>14</v>
      </c>
      <c r="N4855" s="12">
        <v>531</v>
      </c>
      <c r="O4855" s="12">
        <f>COUNTIF($P$2:P4855,P4855)</f>
        <v>1</v>
      </c>
      <c r="P4855" s="12" t="str">
        <f t="shared" si="288"/>
        <v>1410514531</v>
      </c>
      <c r="Q4855" s="12" t="str">
        <f t="shared" si="289"/>
        <v>14105145310001</v>
      </c>
      <c r="R4855" s="20" t="s">
        <v>4293</v>
      </c>
      <c r="AB4855" s="12" t="s">
        <v>903</v>
      </c>
      <c r="AC4855" s="12" t="s">
        <v>100</v>
      </c>
      <c r="AD4855" s="12" t="s">
        <v>867</v>
      </c>
      <c r="BN4855" s="12">
        <v>1</v>
      </c>
    </row>
    <row r="4856" spans="1:66" ht="45" x14ac:dyDescent="0.25">
      <c r="A4856" s="12">
        <v>1</v>
      </c>
      <c r="B4856" s="11" t="str">
        <f t="shared" si="287"/>
        <v>Общий расчет. Анализ даты. Анализ даты. Символические звезды. Лунная добродетель. Нет</v>
      </c>
      <c r="C4856" s="11" t="str">
        <f>IFERROR(VLOOKUP(I4856,lvl_1[],2,FALSE),"Нет")</f>
        <v>Общий расчет</v>
      </c>
      <c r="D4856" s="11" t="str">
        <f>IFERROR(VLOOKUP(Rule!J4856,lvl_2[],2,FALSE),"Нет")</f>
        <v>Анализ даты</v>
      </c>
      <c r="E4856" s="11" t="str">
        <f>IFERROR(VLOOKUP(Rule!K4856,lvl_3[],2,FALSE),"Нет")</f>
        <v>Анализ даты</v>
      </c>
      <c r="F4856" s="11" t="str">
        <f>IFERROR(INDEX(lvl_4[],MATCH(L4856,lvl_4[ID],0),MATCH(TEXT(K4856,"##0"),lvl_4[#Headers],0)),"Нет")</f>
        <v>Символические звезды</v>
      </c>
      <c r="G4856" s="11" t="str">
        <f>IFERROR(INDEX(lvl_5[],MATCH(M4856,lvl_5[ID],0),MATCH(_xlfn.CONCAT(TEXT(K4856,"##0"),"_",TEXT(L4856,"##0")),lvl_5[#Headers],0)),"Нет")</f>
        <v>Лунная добродетель</v>
      </c>
      <c r="H4856" s="11" t="str">
        <f>IFERROR(INDEX(lvl_6[],MATCH(N4856,lvl_6[ID],0),MATCH(_xlfn.CONCAT(K4856,"_",L4856,"_",M4856),lvl_6[#Headers],0)),"Нет")</f>
        <v>Нет</v>
      </c>
      <c r="I4856" s="12">
        <v>1</v>
      </c>
      <c r="J4856" s="12">
        <v>4</v>
      </c>
      <c r="K4856" s="12">
        <v>1</v>
      </c>
      <c r="L4856" s="12">
        <v>5</v>
      </c>
      <c r="M4856" s="12">
        <v>14</v>
      </c>
      <c r="N4856" s="12">
        <v>532</v>
      </c>
      <c r="O4856" s="12">
        <f>COUNTIF($P$2:P4856,P4856)</f>
        <v>1</v>
      </c>
      <c r="P4856" s="12" t="str">
        <f t="shared" si="288"/>
        <v>1410514532</v>
      </c>
      <c r="Q4856" s="12" t="str">
        <f t="shared" si="289"/>
        <v>14105145320001</v>
      </c>
      <c r="R4856" s="20" t="s">
        <v>4294</v>
      </c>
      <c r="AB4856" s="12" t="s">
        <v>899</v>
      </c>
      <c r="AC4856" s="12" t="s">
        <v>100</v>
      </c>
      <c r="AD4856" s="12" t="s">
        <v>868</v>
      </c>
      <c r="BN4856" s="12">
        <v>1</v>
      </c>
    </row>
    <row r="4857" spans="1:66" ht="45" x14ac:dyDescent="0.25">
      <c r="A4857" s="12">
        <v>1</v>
      </c>
      <c r="B4857" s="11" t="str">
        <f t="shared" si="287"/>
        <v>Общий расчет. Анализ даты. Анализ даты. Символические звезды. Небесная добродетель. Нет</v>
      </c>
      <c r="C4857" s="11" t="str">
        <f>IFERROR(VLOOKUP(I4857,lvl_1[],2,FALSE),"Нет")</f>
        <v>Общий расчет</v>
      </c>
      <c r="D4857" s="11" t="str">
        <f>IFERROR(VLOOKUP(Rule!J4857,lvl_2[],2,FALSE),"Нет")</f>
        <v>Анализ даты</v>
      </c>
      <c r="E4857" s="11" t="str">
        <f>IFERROR(VLOOKUP(Rule!K4857,lvl_3[],2,FALSE),"Нет")</f>
        <v>Анализ даты</v>
      </c>
      <c r="F4857" s="11" t="str">
        <f>IFERROR(INDEX(lvl_4[],MATCH(L4857,lvl_4[ID],0),MATCH(TEXT(K4857,"##0"),lvl_4[#Headers],0)),"Нет")</f>
        <v>Символические звезды</v>
      </c>
      <c r="G4857" s="11" t="str">
        <f>IFERROR(INDEX(lvl_5[],MATCH(M4857,lvl_5[ID],0),MATCH(_xlfn.CONCAT(TEXT(K4857,"##0"),"_",TEXT(L4857,"##0")),lvl_5[#Headers],0)),"Нет")</f>
        <v>Небесная добродетель</v>
      </c>
      <c r="H4857" s="11" t="str">
        <f>IFERROR(INDEX(lvl_6[],MATCH(N4857,lvl_6[ID],0),MATCH(_xlfn.CONCAT(K4857,"_",L4857,"_",M4857),lvl_6[#Headers],0)),"Нет")</f>
        <v>Нет</v>
      </c>
      <c r="I4857" s="12">
        <v>1</v>
      </c>
      <c r="J4857" s="12">
        <v>4</v>
      </c>
      <c r="K4857" s="12">
        <v>1</v>
      </c>
      <c r="L4857" s="12">
        <v>5</v>
      </c>
      <c r="M4857" s="12">
        <v>32</v>
      </c>
      <c r="N4857" s="12">
        <v>533</v>
      </c>
      <c r="O4857" s="12">
        <f>COUNTIF($P$2:P4857,P4857)</f>
        <v>1</v>
      </c>
      <c r="P4857" s="12" t="str">
        <f t="shared" si="288"/>
        <v>1410532533</v>
      </c>
      <c r="Q4857" s="12" t="str">
        <f t="shared" si="289"/>
        <v>14105325330001</v>
      </c>
      <c r="R4857" s="20" t="s">
        <v>4295</v>
      </c>
      <c r="AB4857" s="12" t="s">
        <v>914</v>
      </c>
      <c r="AC4857" s="12" t="s">
        <v>100</v>
      </c>
      <c r="AD4857" s="12" t="s">
        <v>861</v>
      </c>
      <c r="BN4857" s="12">
        <v>1</v>
      </c>
    </row>
    <row r="4858" spans="1:66" ht="45" x14ac:dyDescent="0.25">
      <c r="A4858" s="12">
        <v>1</v>
      </c>
      <c r="B4858" s="11" t="str">
        <f t="shared" si="287"/>
        <v>Общий расчет. Анализ даты. Анализ даты. Символические звезды. Небесная добродетель. Нет</v>
      </c>
      <c r="C4858" s="11" t="str">
        <f>IFERROR(VLOOKUP(I4858,lvl_1[],2,FALSE),"Нет")</f>
        <v>Общий расчет</v>
      </c>
      <c r="D4858" s="11" t="str">
        <f>IFERROR(VLOOKUP(Rule!J4858,lvl_2[],2,FALSE),"Нет")</f>
        <v>Анализ даты</v>
      </c>
      <c r="E4858" s="11" t="str">
        <f>IFERROR(VLOOKUP(Rule!K4858,lvl_3[],2,FALSE),"Нет")</f>
        <v>Анализ даты</v>
      </c>
      <c r="F4858" s="11" t="str">
        <f>IFERROR(INDEX(lvl_4[],MATCH(L4858,lvl_4[ID],0),MATCH(TEXT(K4858,"##0"),lvl_4[#Headers],0)),"Нет")</f>
        <v>Символические звезды</v>
      </c>
      <c r="G4858" s="11" t="str">
        <f>IFERROR(INDEX(lvl_5[],MATCH(M4858,lvl_5[ID],0),MATCH(_xlfn.CONCAT(TEXT(K4858,"##0"),"_",TEXT(L4858,"##0")),lvl_5[#Headers],0)),"Нет")</f>
        <v>Небесная добродетель</v>
      </c>
      <c r="H4858" s="11" t="str">
        <f>IFERROR(INDEX(lvl_6[],MATCH(N4858,lvl_6[ID],0),MATCH(_xlfn.CONCAT(K4858,"_",L4858,"_",M4858),lvl_6[#Headers],0)),"Нет")</f>
        <v>Нет</v>
      </c>
      <c r="I4858" s="12">
        <v>1</v>
      </c>
      <c r="J4858" s="12">
        <v>4</v>
      </c>
      <c r="K4858" s="12">
        <v>1</v>
      </c>
      <c r="L4858" s="12">
        <v>5</v>
      </c>
      <c r="M4858" s="12">
        <v>32</v>
      </c>
      <c r="N4858" s="12">
        <v>534</v>
      </c>
      <c r="O4858" s="12">
        <f>COUNTIF($P$2:P4858,P4858)</f>
        <v>1</v>
      </c>
      <c r="P4858" s="12" t="str">
        <f t="shared" si="288"/>
        <v>1410532534</v>
      </c>
      <c r="Q4858" s="12" t="str">
        <f t="shared" si="289"/>
        <v>14105325340001</v>
      </c>
      <c r="R4858" s="20" t="s">
        <v>4296</v>
      </c>
      <c r="AB4858" s="12" t="s">
        <v>912</v>
      </c>
      <c r="AC4858" s="12" t="s">
        <v>100</v>
      </c>
      <c r="AD4858" s="12" t="s">
        <v>862</v>
      </c>
      <c r="BN4858" s="12">
        <v>1</v>
      </c>
    </row>
    <row r="4859" spans="1:66" ht="45" x14ac:dyDescent="0.25">
      <c r="A4859" s="12">
        <v>1</v>
      </c>
      <c r="B4859" s="11" t="str">
        <f t="shared" si="287"/>
        <v>Общий расчет. Анализ даты. Анализ даты. Символические звезды. Небесная добродетель. Нет</v>
      </c>
      <c r="C4859" s="11" t="str">
        <f>IFERROR(VLOOKUP(I4859,lvl_1[],2,FALSE),"Нет")</f>
        <v>Общий расчет</v>
      </c>
      <c r="D4859" s="11" t="str">
        <f>IFERROR(VLOOKUP(Rule!J4859,lvl_2[],2,FALSE),"Нет")</f>
        <v>Анализ даты</v>
      </c>
      <c r="E4859" s="11" t="str">
        <f>IFERROR(VLOOKUP(Rule!K4859,lvl_3[],2,FALSE),"Нет")</f>
        <v>Анализ даты</v>
      </c>
      <c r="F4859" s="11" t="str">
        <f>IFERROR(INDEX(lvl_4[],MATCH(L4859,lvl_4[ID],0),MATCH(TEXT(K4859,"##0"),lvl_4[#Headers],0)),"Нет")</f>
        <v>Символические звезды</v>
      </c>
      <c r="G4859" s="11" t="str">
        <f>IFERROR(INDEX(lvl_5[],MATCH(M4859,lvl_5[ID],0),MATCH(_xlfn.CONCAT(TEXT(K4859,"##0"),"_",TEXT(L4859,"##0")),lvl_5[#Headers],0)),"Нет")</f>
        <v>Небесная добродетель</v>
      </c>
      <c r="H4859" s="11" t="str">
        <f>IFERROR(INDEX(lvl_6[],MATCH(N4859,lvl_6[ID],0),MATCH(_xlfn.CONCAT(K4859,"_",L4859,"_",M4859),lvl_6[#Headers],0)),"Нет")</f>
        <v>Нет</v>
      </c>
      <c r="I4859" s="12">
        <v>1</v>
      </c>
      <c r="J4859" s="12">
        <v>4</v>
      </c>
      <c r="K4859" s="12">
        <v>1</v>
      </c>
      <c r="L4859" s="12">
        <v>5</v>
      </c>
      <c r="M4859" s="12">
        <v>32</v>
      </c>
      <c r="N4859" s="12">
        <v>535</v>
      </c>
      <c r="O4859" s="12">
        <f>COUNTIF($P$2:P4859,P4859)</f>
        <v>1</v>
      </c>
      <c r="P4859" s="12" t="str">
        <f t="shared" si="288"/>
        <v>1410532535</v>
      </c>
      <c r="Q4859" s="12" t="str">
        <f t="shared" si="289"/>
        <v>14105325350001</v>
      </c>
      <c r="R4859" s="20" t="s">
        <v>4297</v>
      </c>
      <c r="AB4859" s="12" t="s">
        <v>899</v>
      </c>
      <c r="AC4859" s="12" t="s">
        <v>100</v>
      </c>
      <c r="AD4859" s="12" t="s">
        <v>864</v>
      </c>
      <c r="BN4859" s="12">
        <v>1</v>
      </c>
    </row>
    <row r="4860" spans="1:66" ht="45" x14ac:dyDescent="0.25">
      <c r="A4860" s="12">
        <v>1</v>
      </c>
      <c r="B4860" s="11" t="str">
        <f t="shared" si="287"/>
        <v>Общий расчет. Анализ даты. Анализ даты. Символические звезды. Небесная добродетель. Нет</v>
      </c>
      <c r="C4860" s="11" t="str">
        <f>IFERROR(VLOOKUP(I4860,lvl_1[],2,FALSE),"Нет")</f>
        <v>Общий расчет</v>
      </c>
      <c r="D4860" s="11" t="str">
        <f>IFERROR(VLOOKUP(Rule!J4860,lvl_2[],2,FALSE),"Нет")</f>
        <v>Анализ даты</v>
      </c>
      <c r="E4860" s="11" t="str">
        <f>IFERROR(VLOOKUP(Rule!K4860,lvl_3[],2,FALSE),"Нет")</f>
        <v>Анализ даты</v>
      </c>
      <c r="F4860" s="11" t="str">
        <f>IFERROR(INDEX(lvl_4[],MATCH(L4860,lvl_4[ID],0),MATCH(TEXT(K4860,"##0"),lvl_4[#Headers],0)),"Нет")</f>
        <v>Символические звезды</v>
      </c>
      <c r="G4860" s="11" t="str">
        <f>IFERROR(INDEX(lvl_5[],MATCH(M4860,lvl_5[ID],0),MATCH(_xlfn.CONCAT(TEXT(K4860,"##0"),"_",TEXT(L4860,"##0")),lvl_5[#Headers],0)),"Нет")</f>
        <v>Небесная добродетель</v>
      </c>
      <c r="H4860" s="11" t="str">
        <f>IFERROR(INDEX(lvl_6[],MATCH(N4860,lvl_6[ID],0),MATCH(_xlfn.CONCAT(K4860,"_",L4860,"_",M4860),lvl_6[#Headers],0)),"Нет")</f>
        <v>Нет</v>
      </c>
      <c r="I4860" s="12">
        <v>1</v>
      </c>
      <c r="J4860" s="12">
        <v>4</v>
      </c>
      <c r="K4860" s="12">
        <v>1</v>
      </c>
      <c r="L4860" s="12">
        <v>5</v>
      </c>
      <c r="M4860" s="12">
        <v>32</v>
      </c>
      <c r="N4860" s="12">
        <v>536</v>
      </c>
      <c r="O4860" s="12">
        <f>COUNTIF($P$2:P4860,P4860)</f>
        <v>1</v>
      </c>
      <c r="P4860" s="12" t="str">
        <f t="shared" si="288"/>
        <v>1410532536</v>
      </c>
      <c r="Q4860" s="12" t="str">
        <f t="shared" si="289"/>
        <v>14105325360001</v>
      </c>
      <c r="R4860" s="20" t="s">
        <v>4298</v>
      </c>
      <c r="AB4860" s="12" t="s">
        <v>916</v>
      </c>
      <c r="AC4860" s="12" t="s">
        <v>100</v>
      </c>
      <c r="AD4860" s="12" t="s">
        <v>865</v>
      </c>
      <c r="BN4860" s="12">
        <v>1</v>
      </c>
    </row>
    <row r="4861" spans="1:66" ht="45" x14ac:dyDescent="0.25">
      <c r="A4861" s="12">
        <v>1</v>
      </c>
      <c r="B4861" s="11" t="str">
        <f t="shared" si="287"/>
        <v>Общий расчет. Анализ даты. Анализ даты. Символические звезды. Небесная добродетель. Нет</v>
      </c>
      <c r="C4861" s="11" t="str">
        <f>IFERROR(VLOOKUP(I4861,lvl_1[],2,FALSE),"Нет")</f>
        <v>Общий расчет</v>
      </c>
      <c r="D4861" s="11" t="str">
        <f>IFERROR(VLOOKUP(Rule!J4861,lvl_2[],2,FALSE),"Нет")</f>
        <v>Анализ даты</v>
      </c>
      <c r="E4861" s="11" t="str">
        <f>IFERROR(VLOOKUP(Rule!K4861,lvl_3[],2,FALSE),"Нет")</f>
        <v>Анализ даты</v>
      </c>
      <c r="F4861" s="11" t="str">
        <f>IFERROR(INDEX(lvl_4[],MATCH(L4861,lvl_4[ID],0),MATCH(TEXT(K4861,"##0"),lvl_4[#Headers],0)),"Нет")</f>
        <v>Символические звезды</v>
      </c>
      <c r="G4861" s="11" t="str">
        <f>IFERROR(INDEX(lvl_5[],MATCH(M4861,lvl_5[ID],0),MATCH(_xlfn.CONCAT(TEXT(K4861,"##0"),"_",TEXT(L4861,"##0")),lvl_5[#Headers],0)),"Нет")</f>
        <v>Небесная добродетель</v>
      </c>
      <c r="H4861" s="11" t="str">
        <f>IFERROR(INDEX(lvl_6[],MATCH(N4861,lvl_6[ID],0),MATCH(_xlfn.CONCAT(K4861,"_",L4861,"_",M4861),lvl_6[#Headers],0)),"Нет")</f>
        <v>Нет</v>
      </c>
      <c r="I4861" s="12">
        <v>1</v>
      </c>
      <c r="J4861" s="12">
        <v>4</v>
      </c>
      <c r="K4861" s="12">
        <v>1</v>
      </c>
      <c r="L4861" s="12">
        <v>5</v>
      </c>
      <c r="M4861" s="12">
        <v>32</v>
      </c>
      <c r="N4861" s="12">
        <v>537</v>
      </c>
      <c r="O4861" s="12">
        <f>COUNTIF($P$2:P4861,P4861)</f>
        <v>1</v>
      </c>
      <c r="P4861" s="12" t="str">
        <f t="shared" si="288"/>
        <v>1410532537</v>
      </c>
      <c r="Q4861" s="12" t="str">
        <f t="shared" si="289"/>
        <v>14105325370001</v>
      </c>
      <c r="R4861" s="20" t="s">
        <v>4299</v>
      </c>
      <c r="AB4861" s="12" t="s">
        <v>903</v>
      </c>
      <c r="AC4861" s="12" t="s">
        <v>100</v>
      </c>
      <c r="AD4861" s="12" t="s">
        <v>867</v>
      </c>
      <c r="BN4861" s="12">
        <v>1</v>
      </c>
    </row>
    <row r="4862" spans="1:66" ht="45" x14ac:dyDescent="0.25">
      <c r="A4862" s="12">
        <v>1</v>
      </c>
      <c r="B4862" s="11" t="str">
        <f t="shared" si="287"/>
        <v>Общий расчет. Анализ даты. Анализ даты. Символические звезды. Небесная добродетель. Нет</v>
      </c>
      <c r="C4862" s="11" t="str">
        <f>IFERROR(VLOOKUP(I4862,lvl_1[],2,FALSE),"Нет")</f>
        <v>Общий расчет</v>
      </c>
      <c r="D4862" s="11" t="str">
        <f>IFERROR(VLOOKUP(Rule!J4862,lvl_2[],2,FALSE),"Нет")</f>
        <v>Анализ даты</v>
      </c>
      <c r="E4862" s="11" t="str">
        <f>IFERROR(VLOOKUP(Rule!K4862,lvl_3[],2,FALSE),"Нет")</f>
        <v>Анализ даты</v>
      </c>
      <c r="F4862" s="11" t="str">
        <f>IFERROR(INDEX(lvl_4[],MATCH(L4862,lvl_4[ID],0),MATCH(TEXT(K4862,"##0"),lvl_4[#Headers],0)),"Нет")</f>
        <v>Символические звезды</v>
      </c>
      <c r="G4862" s="11" t="str">
        <f>IFERROR(INDEX(lvl_5[],MATCH(M4862,lvl_5[ID],0),MATCH(_xlfn.CONCAT(TEXT(K4862,"##0"),"_",TEXT(L4862,"##0")),lvl_5[#Headers],0)),"Нет")</f>
        <v>Небесная добродетель</v>
      </c>
      <c r="H4862" s="11" t="str">
        <f>IFERROR(INDEX(lvl_6[],MATCH(N4862,lvl_6[ID],0),MATCH(_xlfn.CONCAT(K4862,"_",L4862,"_",M4862),lvl_6[#Headers],0)),"Нет")</f>
        <v>Нет</v>
      </c>
      <c r="I4862" s="12">
        <v>1</v>
      </c>
      <c r="J4862" s="12">
        <v>4</v>
      </c>
      <c r="K4862" s="12">
        <v>1</v>
      </c>
      <c r="L4862" s="12">
        <v>5</v>
      </c>
      <c r="M4862" s="12">
        <v>32</v>
      </c>
      <c r="N4862" s="12">
        <v>538</v>
      </c>
      <c r="O4862" s="12">
        <f>COUNTIF($P$2:P4862,P4862)</f>
        <v>1</v>
      </c>
      <c r="P4862" s="12" t="str">
        <f t="shared" si="288"/>
        <v>1410532538</v>
      </c>
      <c r="Q4862" s="12" t="str">
        <f t="shared" si="289"/>
        <v>14105325380001</v>
      </c>
      <c r="R4862" s="20" t="s">
        <v>4300</v>
      </c>
      <c r="AB4862" s="12" t="s">
        <v>901</v>
      </c>
      <c r="AC4862" s="12" t="s">
        <v>100</v>
      </c>
      <c r="AD4862" s="12" t="s">
        <v>868</v>
      </c>
      <c r="BN4862" s="12">
        <v>1</v>
      </c>
    </row>
    <row r="4863" spans="1:66" ht="45" x14ac:dyDescent="0.25">
      <c r="A4863" s="12">
        <v>1</v>
      </c>
      <c r="B4863" s="11" t="str">
        <f t="shared" si="287"/>
        <v>Общий расчет. Анализ даты. Анализ даты. Символические звезды. Небесная добродетель. Нет</v>
      </c>
      <c r="C4863" s="11" t="str">
        <f>IFERROR(VLOOKUP(I4863,lvl_1[],2,FALSE),"Нет")</f>
        <v>Общий расчет</v>
      </c>
      <c r="D4863" s="11" t="str">
        <f>IFERROR(VLOOKUP(Rule!J4863,lvl_2[],2,FALSE),"Нет")</f>
        <v>Анализ даты</v>
      </c>
      <c r="E4863" s="11" t="str">
        <f>IFERROR(VLOOKUP(Rule!K4863,lvl_3[],2,FALSE),"Нет")</f>
        <v>Анализ даты</v>
      </c>
      <c r="F4863" s="11" t="str">
        <f>IFERROR(INDEX(lvl_4[],MATCH(L4863,lvl_4[ID],0),MATCH(TEXT(K4863,"##0"),lvl_4[#Headers],0)),"Нет")</f>
        <v>Символические звезды</v>
      </c>
      <c r="G4863" s="11" t="str">
        <f>IFERROR(INDEX(lvl_5[],MATCH(M4863,lvl_5[ID],0),MATCH(_xlfn.CONCAT(TEXT(K4863,"##0"),"_",TEXT(L4863,"##0")),lvl_5[#Headers],0)),"Нет")</f>
        <v>Небесная добродетель</v>
      </c>
      <c r="H4863" s="11" t="str">
        <f>IFERROR(INDEX(lvl_6[],MATCH(N4863,lvl_6[ID],0),MATCH(_xlfn.CONCAT(K4863,"_",L4863,"_",M4863),lvl_6[#Headers],0)),"Нет")</f>
        <v>Нет</v>
      </c>
      <c r="I4863" s="12">
        <v>1</v>
      </c>
      <c r="J4863" s="12">
        <v>4</v>
      </c>
      <c r="K4863" s="12">
        <v>1</v>
      </c>
      <c r="L4863" s="12">
        <v>5</v>
      </c>
      <c r="M4863" s="12">
        <v>32</v>
      </c>
      <c r="N4863" s="12">
        <v>539</v>
      </c>
      <c r="O4863" s="12">
        <f>COUNTIF($P$2:P4863,P4863)</f>
        <v>1</v>
      </c>
      <c r="P4863" s="12" t="str">
        <f t="shared" si="288"/>
        <v>1410532539</v>
      </c>
      <c r="Q4863" s="12" t="str">
        <f t="shared" si="289"/>
        <v>14105325390001</v>
      </c>
      <c r="R4863" s="20" t="s">
        <v>4301</v>
      </c>
      <c r="AB4863" s="12" t="s">
        <v>910</v>
      </c>
      <c r="AC4863" s="12" t="s">
        <v>100</v>
      </c>
      <c r="AD4863" s="12" t="s">
        <v>870</v>
      </c>
      <c r="BN4863" s="12">
        <v>1</v>
      </c>
    </row>
    <row r="4864" spans="1:66" ht="45" x14ac:dyDescent="0.25">
      <c r="A4864" s="12">
        <v>1</v>
      </c>
      <c r="B4864" s="11" t="str">
        <f t="shared" si="287"/>
        <v>Общий расчет. Анализ даты. Анализ даты. Символические звезды. Месячная добродетель. Нет</v>
      </c>
      <c r="C4864" s="11" t="str">
        <f>IFERROR(VLOOKUP(I4864,lvl_1[],2,FALSE),"Нет")</f>
        <v>Общий расчет</v>
      </c>
      <c r="D4864" s="11" t="str">
        <f>IFERROR(VLOOKUP(Rule!J4864,lvl_2[],2,FALSE),"Нет")</f>
        <v>Анализ даты</v>
      </c>
      <c r="E4864" s="11" t="str">
        <f>IFERROR(VLOOKUP(Rule!K4864,lvl_3[],2,FALSE),"Нет")</f>
        <v>Анализ даты</v>
      </c>
      <c r="F4864" s="11" t="str">
        <f>IFERROR(INDEX(lvl_4[],MATCH(L4864,lvl_4[ID],0),MATCH(TEXT(K4864,"##0"),lvl_4[#Headers],0)),"Нет")</f>
        <v>Символические звезды</v>
      </c>
      <c r="G4864" s="11" t="str">
        <f>IFERROR(INDEX(lvl_5[],MATCH(M4864,lvl_5[ID],0),MATCH(_xlfn.CONCAT(TEXT(K4864,"##0"),"_",TEXT(L4864,"##0")),lvl_5[#Headers],0)),"Нет")</f>
        <v>Месячная добродетель</v>
      </c>
      <c r="H4864" s="11" t="str">
        <f>IFERROR(INDEX(lvl_6[],MATCH(N4864,lvl_6[ID],0),MATCH(_xlfn.CONCAT(K4864,"_",L4864,"_",M4864),lvl_6[#Headers],0)),"Нет")</f>
        <v>Нет</v>
      </c>
      <c r="I4864" s="12">
        <v>1</v>
      </c>
      <c r="J4864" s="12">
        <v>4</v>
      </c>
      <c r="K4864" s="12">
        <v>1</v>
      </c>
      <c r="L4864" s="12">
        <v>5</v>
      </c>
      <c r="M4864" s="12">
        <v>33</v>
      </c>
      <c r="N4864" s="12">
        <v>540</v>
      </c>
      <c r="O4864" s="12">
        <f>COUNTIF($P$2:P4864,P4864)</f>
        <v>1</v>
      </c>
      <c r="P4864" s="12" t="str">
        <f t="shared" si="288"/>
        <v>1410533540</v>
      </c>
      <c r="Q4864" s="12" t="str">
        <f t="shared" si="289"/>
        <v>14105335400001</v>
      </c>
      <c r="R4864" s="20" t="s">
        <v>4302</v>
      </c>
      <c r="AB4864" s="12" t="s">
        <v>903</v>
      </c>
      <c r="AC4864" s="12" t="s">
        <v>100</v>
      </c>
      <c r="AD4864" s="12" t="s">
        <v>859</v>
      </c>
      <c r="BN4864" s="12">
        <v>1</v>
      </c>
    </row>
    <row r="4865" spans="1:66" ht="45" x14ac:dyDescent="0.25">
      <c r="A4865" s="12">
        <v>1</v>
      </c>
      <c r="B4865" s="11" t="str">
        <f t="shared" si="287"/>
        <v>Общий расчет. Анализ даты. Анализ даты. Символические звезды. Месячная добродетель. Нет</v>
      </c>
      <c r="C4865" s="11" t="str">
        <f>IFERROR(VLOOKUP(I4865,lvl_1[],2,FALSE),"Нет")</f>
        <v>Общий расчет</v>
      </c>
      <c r="D4865" s="11" t="str">
        <f>IFERROR(VLOOKUP(Rule!J4865,lvl_2[],2,FALSE),"Нет")</f>
        <v>Анализ даты</v>
      </c>
      <c r="E4865" s="11" t="str">
        <f>IFERROR(VLOOKUP(Rule!K4865,lvl_3[],2,FALSE),"Нет")</f>
        <v>Анализ даты</v>
      </c>
      <c r="F4865" s="11" t="str">
        <f>IFERROR(INDEX(lvl_4[],MATCH(L4865,lvl_4[ID],0),MATCH(TEXT(K4865,"##0"),lvl_4[#Headers],0)),"Нет")</f>
        <v>Символические звезды</v>
      </c>
      <c r="G4865" s="11" t="str">
        <f>IFERROR(INDEX(lvl_5[],MATCH(M4865,lvl_5[ID],0),MATCH(_xlfn.CONCAT(TEXT(K4865,"##0"),"_",TEXT(L4865,"##0")),lvl_5[#Headers],0)),"Нет")</f>
        <v>Месячная добродетель</v>
      </c>
      <c r="H4865" s="11" t="str">
        <f>IFERROR(INDEX(lvl_6[],MATCH(N4865,lvl_6[ID],0),MATCH(_xlfn.CONCAT(K4865,"_",L4865,"_",M4865),lvl_6[#Headers],0)),"Нет")</f>
        <v>Нет</v>
      </c>
      <c r="I4865" s="12">
        <v>1</v>
      </c>
      <c r="J4865" s="12">
        <v>4</v>
      </c>
      <c r="K4865" s="12">
        <v>1</v>
      </c>
      <c r="L4865" s="12">
        <v>5</v>
      </c>
      <c r="M4865" s="12">
        <v>33</v>
      </c>
      <c r="N4865" s="12">
        <v>541</v>
      </c>
      <c r="O4865" s="12">
        <f>COUNTIF($P$2:P4865,P4865)</f>
        <v>1</v>
      </c>
      <c r="P4865" s="12" t="str">
        <f t="shared" si="288"/>
        <v>1410533541</v>
      </c>
      <c r="Q4865" s="12" t="str">
        <f t="shared" si="289"/>
        <v>14105335410001</v>
      </c>
      <c r="R4865" s="20" t="s">
        <v>4303</v>
      </c>
      <c r="AB4865" s="12" t="s">
        <v>899</v>
      </c>
      <c r="AC4865" s="12" t="s">
        <v>100</v>
      </c>
      <c r="AD4865" s="12" t="s">
        <v>860</v>
      </c>
      <c r="BN4865" s="12">
        <v>1</v>
      </c>
    </row>
    <row r="4866" spans="1:66" ht="45" x14ac:dyDescent="0.25">
      <c r="A4866" s="12">
        <v>1</v>
      </c>
      <c r="B4866" s="11" t="str">
        <f t="shared" si="287"/>
        <v>Общий расчет. Анализ даты. Анализ даты. Символические звезды. Месячная добродетель. Нет</v>
      </c>
      <c r="C4866" s="11" t="str">
        <f>IFERROR(VLOOKUP(I4866,lvl_1[],2,FALSE),"Нет")</f>
        <v>Общий расчет</v>
      </c>
      <c r="D4866" s="11" t="str">
        <f>IFERROR(VLOOKUP(Rule!J4866,lvl_2[],2,FALSE),"Нет")</f>
        <v>Анализ даты</v>
      </c>
      <c r="E4866" s="11" t="str">
        <f>IFERROR(VLOOKUP(Rule!K4866,lvl_3[],2,FALSE),"Нет")</f>
        <v>Анализ даты</v>
      </c>
      <c r="F4866" s="11" t="str">
        <f>IFERROR(INDEX(lvl_4[],MATCH(L4866,lvl_4[ID],0),MATCH(TEXT(K4866,"##0"),lvl_4[#Headers],0)),"Нет")</f>
        <v>Символические звезды</v>
      </c>
      <c r="G4866" s="11" t="str">
        <f>IFERROR(INDEX(lvl_5[],MATCH(M4866,lvl_5[ID],0),MATCH(_xlfn.CONCAT(TEXT(K4866,"##0"),"_",TEXT(L4866,"##0")),lvl_5[#Headers],0)),"Нет")</f>
        <v>Месячная добродетель</v>
      </c>
      <c r="H4866" s="11" t="str">
        <f>IFERROR(INDEX(lvl_6[],MATCH(N4866,lvl_6[ID],0),MATCH(_xlfn.CONCAT(K4866,"_",L4866,"_",M4866),lvl_6[#Headers],0)),"Нет")</f>
        <v>Нет</v>
      </c>
      <c r="I4866" s="12">
        <v>1</v>
      </c>
      <c r="J4866" s="12">
        <v>4</v>
      </c>
      <c r="K4866" s="12">
        <v>1</v>
      </c>
      <c r="L4866" s="12">
        <v>5</v>
      </c>
      <c r="M4866" s="12">
        <v>33</v>
      </c>
      <c r="N4866" s="12">
        <v>542</v>
      </c>
      <c r="O4866" s="12">
        <f>COUNTIF($P$2:P4866,P4866)</f>
        <v>1</v>
      </c>
      <c r="P4866" s="12" t="str">
        <f t="shared" si="288"/>
        <v>1410533542</v>
      </c>
      <c r="Q4866" s="12" t="str">
        <f t="shared" si="289"/>
        <v>14105335420001</v>
      </c>
      <c r="R4866" s="20" t="s">
        <v>4304</v>
      </c>
      <c r="AB4866" s="12" t="s">
        <v>914</v>
      </c>
      <c r="AC4866" s="12" t="s">
        <v>100</v>
      </c>
      <c r="AD4866" s="12" t="s">
        <v>861</v>
      </c>
      <c r="BN4866" s="12">
        <v>1</v>
      </c>
    </row>
    <row r="4867" spans="1:66" ht="45" x14ac:dyDescent="0.25">
      <c r="A4867" s="12">
        <v>1</v>
      </c>
      <c r="B4867" s="11" t="str">
        <f t="shared" si="287"/>
        <v>Общий расчет. Анализ даты. Анализ даты. Символические звезды. Месячная добродетель. Нет</v>
      </c>
      <c r="C4867" s="11" t="str">
        <f>IFERROR(VLOOKUP(I4867,lvl_1[],2,FALSE),"Нет")</f>
        <v>Общий расчет</v>
      </c>
      <c r="D4867" s="11" t="str">
        <f>IFERROR(VLOOKUP(Rule!J4867,lvl_2[],2,FALSE),"Нет")</f>
        <v>Анализ даты</v>
      </c>
      <c r="E4867" s="11" t="str">
        <f>IFERROR(VLOOKUP(Rule!K4867,lvl_3[],2,FALSE),"Нет")</f>
        <v>Анализ даты</v>
      </c>
      <c r="F4867" s="11" t="str">
        <f>IFERROR(INDEX(lvl_4[],MATCH(L4867,lvl_4[ID],0),MATCH(TEXT(K4867,"##0"),lvl_4[#Headers],0)),"Нет")</f>
        <v>Символические звезды</v>
      </c>
      <c r="G4867" s="11" t="str">
        <f>IFERROR(INDEX(lvl_5[],MATCH(M4867,lvl_5[ID],0),MATCH(_xlfn.CONCAT(TEXT(K4867,"##0"),"_",TEXT(L4867,"##0")),lvl_5[#Headers],0)),"Нет")</f>
        <v>Месячная добродетель</v>
      </c>
      <c r="H4867" s="11" t="str">
        <f>IFERROR(INDEX(lvl_6[],MATCH(N4867,lvl_6[ID],0),MATCH(_xlfn.CONCAT(K4867,"_",L4867,"_",M4867),lvl_6[#Headers],0)),"Нет")</f>
        <v>Нет</v>
      </c>
      <c r="I4867" s="12">
        <v>1</v>
      </c>
      <c r="J4867" s="12">
        <v>4</v>
      </c>
      <c r="K4867" s="12">
        <v>1</v>
      </c>
      <c r="L4867" s="12">
        <v>5</v>
      </c>
      <c r="M4867" s="12">
        <v>33</v>
      </c>
      <c r="N4867" s="12">
        <v>543</v>
      </c>
      <c r="O4867" s="12">
        <f>COUNTIF($P$2:P4867,P4867)</f>
        <v>1</v>
      </c>
      <c r="P4867" s="12" t="str">
        <f t="shared" si="288"/>
        <v>1410533543</v>
      </c>
      <c r="Q4867" s="12" t="str">
        <f t="shared" si="289"/>
        <v>14105335430001</v>
      </c>
      <c r="R4867" s="20" t="s">
        <v>4305</v>
      </c>
      <c r="AB4867" s="12" t="s">
        <v>910</v>
      </c>
      <c r="AC4867" s="12" t="s">
        <v>100</v>
      </c>
      <c r="AD4867" s="12" t="s">
        <v>862</v>
      </c>
      <c r="BN4867" s="12">
        <v>1</v>
      </c>
    </row>
    <row r="4868" spans="1:66" ht="45" x14ac:dyDescent="0.25">
      <c r="A4868" s="12">
        <v>1</v>
      </c>
      <c r="B4868" s="11" t="str">
        <f t="shared" si="287"/>
        <v>Общий расчет. Анализ даты. Анализ даты. Символические звезды. Месячная добродетель. Нет</v>
      </c>
      <c r="C4868" s="11" t="str">
        <f>IFERROR(VLOOKUP(I4868,lvl_1[],2,FALSE),"Нет")</f>
        <v>Общий расчет</v>
      </c>
      <c r="D4868" s="11" t="str">
        <f>IFERROR(VLOOKUP(Rule!J4868,lvl_2[],2,FALSE),"Нет")</f>
        <v>Анализ даты</v>
      </c>
      <c r="E4868" s="11" t="str">
        <f>IFERROR(VLOOKUP(Rule!K4868,lvl_3[],2,FALSE),"Нет")</f>
        <v>Анализ даты</v>
      </c>
      <c r="F4868" s="11" t="str">
        <f>IFERROR(INDEX(lvl_4[],MATCH(L4868,lvl_4[ID],0),MATCH(TEXT(K4868,"##0"),lvl_4[#Headers],0)),"Нет")</f>
        <v>Символические звезды</v>
      </c>
      <c r="G4868" s="11" t="str">
        <f>IFERROR(INDEX(lvl_5[],MATCH(M4868,lvl_5[ID],0),MATCH(_xlfn.CONCAT(TEXT(K4868,"##0"),"_",TEXT(L4868,"##0")),lvl_5[#Headers],0)),"Нет")</f>
        <v>Месячная добродетель</v>
      </c>
      <c r="H4868" s="11" t="str">
        <f>IFERROR(INDEX(lvl_6[],MATCH(N4868,lvl_6[ID],0),MATCH(_xlfn.CONCAT(K4868,"_",L4868,"_",M4868),lvl_6[#Headers],0)),"Нет")</f>
        <v>Нет</v>
      </c>
      <c r="I4868" s="12">
        <v>1</v>
      </c>
      <c r="J4868" s="12">
        <v>4</v>
      </c>
      <c r="K4868" s="12">
        <v>1</v>
      </c>
      <c r="L4868" s="12">
        <v>5</v>
      </c>
      <c r="M4868" s="12">
        <v>33</v>
      </c>
      <c r="N4868" s="12">
        <v>544</v>
      </c>
      <c r="O4868" s="12">
        <f>COUNTIF($P$2:P4868,P4868)</f>
        <v>1</v>
      </c>
      <c r="P4868" s="12" t="str">
        <f t="shared" si="288"/>
        <v>1410533544</v>
      </c>
      <c r="Q4868" s="12" t="str">
        <f t="shared" si="289"/>
        <v>14105335440001</v>
      </c>
      <c r="R4868" s="20" t="s">
        <v>4306</v>
      </c>
      <c r="AB4868" s="12" t="s">
        <v>903</v>
      </c>
      <c r="AC4868" s="12" t="s">
        <v>100</v>
      </c>
      <c r="AD4868" s="12" t="s">
        <v>863</v>
      </c>
      <c r="BN4868" s="12">
        <v>1</v>
      </c>
    </row>
    <row r="4869" spans="1:66" ht="45" x14ac:dyDescent="0.25">
      <c r="A4869" s="12">
        <v>1</v>
      </c>
      <c r="B4869" s="11" t="str">
        <f t="shared" si="287"/>
        <v>Общий расчет. Анализ даты. Анализ даты. Символические звезды. Месячная добродетель. Нет</v>
      </c>
      <c r="C4869" s="11" t="str">
        <f>IFERROR(VLOOKUP(I4869,lvl_1[],2,FALSE),"Нет")</f>
        <v>Общий расчет</v>
      </c>
      <c r="D4869" s="11" t="str">
        <f>IFERROR(VLOOKUP(Rule!J4869,lvl_2[],2,FALSE),"Нет")</f>
        <v>Анализ даты</v>
      </c>
      <c r="E4869" s="11" t="str">
        <f>IFERROR(VLOOKUP(Rule!K4869,lvl_3[],2,FALSE),"Нет")</f>
        <v>Анализ даты</v>
      </c>
      <c r="F4869" s="11" t="str">
        <f>IFERROR(INDEX(lvl_4[],MATCH(L4869,lvl_4[ID],0),MATCH(TEXT(K4869,"##0"),lvl_4[#Headers],0)),"Нет")</f>
        <v>Символические звезды</v>
      </c>
      <c r="G4869" s="11" t="str">
        <f>IFERROR(INDEX(lvl_5[],MATCH(M4869,lvl_5[ID],0),MATCH(_xlfn.CONCAT(TEXT(K4869,"##0"),"_",TEXT(L4869,"##0")),lvl_5[#Headers],0)),"Нет")</f>
        <v>Месячная добродетель</v>
      </c>
      <c r="H4869" s="11" t="str">
        <f>IFERROR(INDEX(lvl_6[],MATCH(N4869,lvl_6[ID],0),MATCH(_xlfn.CONCAT(K4869,"_",L4869,"_",M4869),lvl_6[#Headers],0)),"Нет")</f>
        <v>Нет</v>
      </c>
      <c r="I4869" s="12">
        <v>1</v>
      </c>
      <c r="J4869" s="12">
        <v>4</v>
      </c>
      <c r="K4869" s="12">
        <v>1</v>
      </c>
      <c r="L4869" s="12">
        <v>5</v>
      </c>
      <c r="M4869" s="12">
        <v>33</v>
      </c>
      <c r="N4869" s="12">
        <v>545</v>
      </c>
      <c r="O4869" s="12">
        <f>COUNTIF($P$2:P4869,P4869)</f>
        <v>1</v>
      </c>
      <c r="P4869" s="12" t="str">
        <f t="shared" si="288"/>
        <v>1410533545</v>
      </c>
      <c r="Q4869" s="12" t="str">
        <f t="shared" si="289"/>
        <v>14105335450001</v>
      </c>
      <c r="R4869" s="20" t="s">
        <v>4307</v>
      </c>
      <c r="AB4869" s="12" t="s">
        <v>899</v>
      </c>
      <c r="AC4869" s="12" t="s">
        <v>100</v>
      </c>
      <c r="AD4869" s="12" t="s">
        <v>864</v>
      </c>
      <c r="BN4869" s="12">
        <v>1</v>
      </c>
    </row>
    <row r="4870" spans="1:66" ht="45" x14ac:dyDescent="0.25">
      <c r="A4870" s="12">
        <v>1</v>
      </c>
      <c r="B4870" s="11" t="str">
        <f t="shared" si="287"/>
        <v>Общий расчет. Анализ даты. Анализ даты. Символические звезды. Месячная добродетель. Нет</v>
      </c>
      <c r="C4870" s="11" t="str">
        <f>IFERROR(VLOOKUP(I4870,lvl_1[],2,FALSE),"Нет")</f>
        <v>Общий расчет</v>
      </c>
      <c r="D4870" s="11" t="str">
        <f>IFERROR(VLOOKUP(Rule!J4870,lvl_2[],2,FALSE),"Нет")</f>
        <v>Анализ даты</v>
      </c>
      <c r="E4870" s="11" t="str">
        <f>IFERROR(VLOOKUP(Rule!K4870,lvl_3[],2,FALSE),"Нет")</f>
        <v>Анализ даты</v>
      </c>
      <c r="F4870" s="11" t="str">
        <f>IFERROR(INDEX(lvl_4[],MATCH(L4870,lvl_4[ID],0),MATCH(TEXT(K4870,"##0"),lvl_4[#Headers],0)),"Нет")</f>
        <v>Символические звезды</v>
      </c>
      <c r="G4870" s="11" t="str">
        <f>IFERROR(INDEX(lvl_5[],MATCH(M4870,lvl_5[ID],0),MATCH(_xlfn.CONCAT(TEXT(K4870,"##0"),"_",TEXT(L4870,"##0")),lvl_5[#Headers],0)),"Нет")</f>
        <v>Месячная добродетель</v>
      </c>
      <c r="H4870" s="11" t="str">
        <f>IFERROR(INDEX(lvl_6[],MATCH(N4870,lvl_6[ID],0),MATCH(_xlfn.CONCAT(K4870,"_",L4870,"_",M4870),lvl_6[#Headers],0)),"Нет")</f>
        <v>Нет</v>
      </c>
      <c r="I4870" s="12">
        <v>1</v>
      </c>
      <c r="J4870" s="12">
        <v>4</v>
      </c>
      <c r="K4870" s="12">
        <v>1</v>
      </c>
      <c r="L4870" s="12">
        <v>5</v>
      </c>
      <c r="M4870" s="12">
        <v>33</v>
      </c>
      <c r="N4870" s="12">
        <v>546</v>
      </c>
      <c r="O4870" s="12">
        <f>COUNTIF($P$2:P4870,P4870)</f>
        <v>1</v>
      </c>
      <c r="P4870" s="12" t="str">
        <f t="shared" si="288"/>
        <v>1410533546</v>
      </c>
      <c r="Q4870" s="12" t="str">
        <f t="shared" si="289"/>
        <v>14105335460001</v>
      </c>
      <c r="R4870" s="20" t="s">
        <v>4308</v>
      </c>
      <c r="AB4870" s="12" t="s">
        <v>914</v>
      </c>
      <c r="AC4870" s="12" t="s">
        <v>100</v>
      </c>
      <c r="AD4870" s="12" t="s">
        <v>865</v>
      </c>
      <c r="BN4870" s="12">
        <v>1</v>
      </c>
    </row>
    <row r="4871" spans="1:66" ht="45" x14ac:dyDescent="0.25">
      <c r="A4871" s="12">
        <v>1</v>
      </c>
      <c r="B4871" s="11" t="str">
        <f t="shared" si="287"/>
        <v>Общий расчет. Анализ даты. Анализ даты. Символические звезды. Месячная добродетель. Нет</v>
      </c>
      <c r="C4871" s="11" t="str">
        <f>IFERROR(VLOOKUP(I4871,lvl_1[],2,FALSE),"Нет")</f>
        <v>Общий расчет</v>
      </c>
      <c r="D4871" s="11" t="str">
        <f>IFERROR(VLOOKUP(Rule!J4871,lvl_2[],2,FALSE),"Нет")</f>
        <v>Анализ даты</v>
      </c>
      <c r="E4871" s="11" t="str">
        <f>IFERROR(VLOOKUP(Rule!K4871,lvl_3[],2,FALSE),"Нет")</f>
        <v>Анализ даты</v>
      </c>
      <c r="F4871" s="11" t="str">
        <f>IFERROR(INDEX(lvl_4[],MATCH(L4871,lvl_4[ID],0),MATCH(TEXT(K4871,"##0"),lvl_4[#Headers],0)),"Нет")</f>
        <v>Символические звезды</v>
      </c>
      <c r="G4871" s="11" t="str">
        <f>IFERROR(INDEX(lvl_5[],MATCH(M4871,lvl_5[ID],0),MATCH(_xlfn.CONCAT(TEXT(K4871,"##0"),"_",TEXT(L4871,"##0")),lvl_5[#Headers],0)),"Нет")</f>
        <v>Месячная добродетель</v>
      </c>
      <c r="H4871" s="11" t="str">
        <f>IFERROR(INDEX(lvl_6[],MATCH(N4871,lvl_6[ID],0),MATCH(_xlfn.CONCAT(K4871,"_",L4871,"_",M4871),lvl_6[#Headers],0)),"Нет")</f>
        <v>Нет</v>
      </c>
      <c r="I4871" s="12">
        <v>1</v>
      </c>
      <c r="J4871" s="12">
        <v>4</v>
      </c>
      <c r="K4871" s="12">
        <v>1</v>
      </c>
      <c r="L4871" s="12">
        <v>5</v>
      </c>
      <c r="M4871" s="12">
        <v>33</v>
      </c>
      <c r="N4871" s="12">
        <v>547</v>
      </c>
      <c r="O4871" s="12">
        <f>COUNTIF($P$2:P4871,P4871)</f>
        <v>1</v>
      </c>
      <c r="P4871" s="12" t="str">
        <f t="shared" si="288"/>
        <v>1410533547</v>
      </c>
      <c r="Q4871" s="12" t="str">
        <f t="shared" si="289"/>
        <v>14105335470001</v>
      </c>
      <c r="R4871" s="20" t="s">
        <v>4309</v>
      </c>
      <c r="AB4871" s="12" t="s">
        <v>910</v>
      </c>
      <c r="AC4871" s="12" t="s">
        <v>100</v>
      </c>
      <c r="AD4871" s="12" t="s">
        <v>866</v>
      </c>
      <c r="BN4871" s="12">
        <v>1</v>
      </c>
    </row>
    <row r="4872" spans="1:66" ht="45" x14ac:dyDescent="0.25">
      <c r="A4872" s="12">
        <v>1</v>
      </c>
      <c r="B4872" s="11" t="str">
        <f t="shared" si="287"/>
        <v>Общий расчет. Анализ даты. Анализ даты. Символические звезды. Месячная добродетель. Нет</v>
      </c>
      <c r="C4872" s="11" t="str">
        <f>IFERROR(VLOOKUP(I4872,lvl_1[],2,FALSE),"Нет")</f>
        <v>Общий расчет</v>
      </c>
      <c r="D4872" s="11" t="str">
        <f>IFERROR(VLOOKUP(Rule!J4872,lvl_2[],2,FALSE),"Нет")</f>
        <v>Анализ даты</v>
      </c>
      <c r="E4872" s="11" t="str">
        <f>IFERROR(VLOOKUP(Rule!K4872,lvl_3[],2,FALSE),"Нет")</f>
        <v>Анализ даты</v>
      </c>
      <c r="F4872" s="11" t="str">
        <f>IFERROR(INDEX(lvl_4[],MATCH(L4872,lvl_4[ID],0),MATCH(TEXT(K4872,"##0"),lvl_4[#Headers],0)),"Нет")</f>
        <v>Символические звезды</v>
      </c>
      <c r="G4872" s="11" t="str">
        <f>IFERROR(INDEX(lvl_5[],MATCH(M4872,lvl_5[ID],0),MATCH(_xlfn.CONCAT(TEXT(K4872,"##0"),"_",TEXT(L4872,"##0")),lvl_5[#Headers],0)),"Нет")</f>
        <v>Месячная добродетель</v>
      </c>
      <c r="H4872" s="11" t="str">
        <f>IFERROR(INDEX(lvl_6[],MATCH(N4872,lvl_6[ID],0),MATCH(_xlfn.CONCAT(K4872,"_",L4872,"_",M4872),lvl_6[#Headers],0)),"Нет")</f>
        <v>Нет</v>
      </c>
      <c r="I4872" s="12">
        <v>1</v>
      </c>
      <c r="J4872" s="12">
        <v>4</v>
      </c>
      <c r="K4872" s="12">
        <v>1</v>
      </c>
      <c r="L4872" s="12">
        <v>5</v>
      </c>
      <c r="M4872" s="12">
        <v>33</v>
      </c>
      <c r="N4872" s="12">
        <v>548</v>
      </c>
      <c r="O4872" s="12">
        <f>COUNTIF($P$2:P4872,P4872)</f>
        <v>1</v>
      </c>
      <c r="P4872" s="12" t="str">
        <f t="shared" si="288"/>
        <v>1410533548</v>
      </c>
      <c r="Q4872" s="12" t="str">
        <f t="shared" si="289"/>
        <v>14105335480001</v>
      </c>
      <c r="R4872" s="20" t="s">
        <v>4310</v>
      </c>
      <c r="AB4872" s="12" t="s">
        <v>903</v>
      </c>
      <c r="AC4872" s="12" t="s">
        <v>100</v>
      </c>
      <c r="AD4872" s="12" t="s">
        <v>867</v>
      </c>
      <c r="BN4872" s="12">
        <v>1</v>
      </c>
    </row>
    <row r="4873" spans="1:66" ht="45" x14ac:dyDescent="0.25">
      <c r="A4873" s="12">
        <v>1</v>
      </c>
      <c r="B4873" s="11" t="str">
        <f t="shared" si="287"/>
        <v>Общий расчет. Анализ даты. Анализ даты. Символические звезды. Месячная добродетель. Нет</v>
      </c>
      <c r="C4873" s="11" t="str">
        <f>IFERROR(VLOOKUP(I4873,lvl_1[],2,FALSE),"Нет")</f>
        <v>Общий расчет</v>
      </c>
      <c r="D4873" s="11" t="str">
        <f>IFERROR(VLOOKUP(Rule!J4873,lvl_2[],2,FALSE),"Нет")</f>
        <v>Анализ даты</v>
      </c>
      <c r="E4873" s="11" t="str">
        <f>IFERROR(VLOOKUP(Rule!K4873,lvl_3[],2,FALSE),"Нет")</f>
        <v>Анализ даты</v>
      </c>
      <c r="F4873" s="11" t="str">
        <f>IFERROR(INDEX(lvl_4[],MATCH(L4873,lvl_4[ID],0),MATCH(TEXT(K4873,"##0"),lvl_4[#Headers],0)),"Нет")</f>
        <v>Символические звезды</v>
      </c>
      <c r="G4873" s="11" t="str">
        <f>IFERROR(INDEX(lvl_5[],MATCH(M4873,lvl_5[ID],0),MATCH(_xlfn.CONCAT(TEXT(K4873,"##0"),"_",TEXT(L4873,"##0")),lvl_5[#Headers],0)),"Нет")</f>
        <v>Месячная добродетель</v>
      </c>
      <c r="H4873" s="11" t="str">
        <f>IFERROR(INDEX(lvl_6[],MATCH(N4873,lvl_6[ID],0),MATCH(_xlfn.CONCAT(K4873,"_",L4873,"_",M4873),lvl_6[#Headers],0)),"Нет")</f>
        <v>Нет</v>
      </c>
      <c r="I4873" s="12">
        <v>1</v>
      </c>
      <c r="J4873" s="12">
        <v>4</v>
      </c>
      <c r="K4873" s="12">
        <v>1</v>
      </c>
      <c r="L4873" s="12">
        <v>5</v>
      </c>
      <c r="M4873" s="12">
        <v>33</v>
      </c>
      <c r="N4873" s="12">
        <v>549</v>
      </c>
      <c r="O4873" s="12">
        <f>COUNTIF($P$2:P4873,P4873)</f>
        <v>1</v>
      </c>
      <c r="P4873" s="12" t="str">
        <f t="shared" si="288"/>
        <v>1410533549</v>
      </c>
      <c r="Q4873" s="12" t="str">
        <f t="shared" si="289"/>
        <v>14105335490001</v>
      </c>
      <c r="R4873" s="20" t="s">
        <v>4311</v>
      </c>
      <c r="AB4873" s="12" t="s">
        <v>899</v>
      </c>
      <c r="AC4873" s="12" t="s">
        <v>100</v>
      </c>
      <c r="AD4873" s="12" t="s">
        <v>868</v>
      </c>
      <c r="BN4873" s="12">
        <v>1</v>
      </c>
    </row>
    <row r="4874" spans="1:66" ht="45" x14ac:dyDescent="0.25">
      <c r="A4874" s="12">
        <v>1</v>
      </c>
      <c r="B4874" s="11" t="str">
        <f t="shared" si="287"/>
        <v>Общий расчет. Анализ даты. Анализ даты. Символические звезды. Месячная добродетель. Нет</v>
      </c>
      <c r="C4874" s="11" t="str">
        <f>IFERROR(VLOOKUP(I4874,lvl_1[],2,FALSE),"Нет")</f>
        <v>Общий расчет</v>
      </c>
      <c r="D4874" s="11" t="str">
        <f>IFERROR(VLOOKUP(Rule!J4874,lvl_2[],2,FALSE),"Нет")</f>
        <v>Анализ даты</v>
      </c>
      <c r="E4874" s="11" t="str">
        <f>IFERROR(VLOOKUP(Rule!K4874,lvl_3[],2,FALSE),"Нет")</f>
        <v>Анализ даты</v>
      </c>
      <c r="F4874" s="11" t="str">
        <f>IFERROR(INDEX(lvl_4[],MATCH(L4874,lvl_4[ID],0),MATCH(TEXT(K4874,"##0"),lvl_4[#Headers],0)),"Нет")</f>
        <v>Символические звезды</v>
      </c>
      <c r="G4874" s="11" t="str">
        <f>IFERROR(INDEX(lvl_5[],MATCH(M4874,lvl_5[ID],0),MATCH(_xlfn.CONCAT(TEXT(K4874,"##0"),"_",TEXT(L4874,"##0")),lvl_5[#Headers],0)),"Нет")</f>
        <v>Месячная добродетель</v>
      </c>
      <c r="H4874" s="11" t="str">
        <f>IFERROR(INDEX(lvl_6[],MATCH(N4874,lvl_6[ID],0),MATCH(_xlfn.CONCAT(K4874,"_",L4874,"_",M4874),lvl_6[#Headers],0)),"Нет")</f>
        <v>Нет</v>
      </c>
      <c r="I4874" s="12">
        <v>1</v>
      </c>
      <c r="J4874" s="12">
        <v>4</v>
      </c>
      <c r="K4874" s="12">
        <v>1</v>
      </c>
      <c r="L4874" s="12">
        <v>5</v>
      </c>
      <c r="M4874" s="12">
        <v>33</v>
      </c>
      <c r="N4874" s="12">
        <v>550</v>
      </c>
      <c r="O4874" s="12">
        <f>COUNTIF($P$2:P4874,P4874)</f>
        <v>1</v>
      </c>
      <c r="P4874" s="12" t="str">
        <f t="shared" si="288"/>
        <v>1410533550</v>
      </c>
      <c r="Q4874" s="12" t="str">
        <f t="shared" si="289"/>
        <v>14105335500001</v>
      </c>
      <c r="R4874" s="20" t="s">
        <v>4312</v>
      </c>
      <c r="AB4874" s="12" t="s">
        <v>914</v>
      </c>
      <c r="AC4874" s="12" t="s">
        <v>100</v>
      </c>
      <c r="AD4874" s="12" t="s">
        <v>869</v>
      </c>
      <c r="BN4874" s="12">
        <v>1</v>
      </c>
    </row>
    <row r="4875" spans="1:66" ht="45" x14ac:dyDescent="0.25">
      <c r="A4875" s="12">
        <v>1</v>
      </c>
      <c r="B4875" s="11" t="str">
        <f t="shared" si="287"/>
        <v>Общий расчет. Анализ даты. Анализ даты. Символические звезды. Месячная добродетель. Нет</v>
      </c>
      <c r="C4875" s="11" t="str">
        <f>IFERROR(VLOOKUP(I4875,lvl_1[],2,FALSE),"Нет")</f>
        <v>Общий расчет</v>
      </c>
      <c r="D4875" s="11" t="str">
        <f>IFERROR(VLOOKUP(Rule!J4875,lvl_2[],2,FALSE),"Нет")</f>
        <v>Анализ даты</v>
      </c>
      <c r="E4875" s="11" t="str">
        <f>IFERROR(VLOOKUP(Rule!K4875,lvl_3[],2,FALSE),"Нет")</f>
        <v>Анализ даты</v>
      </c>
      <c r="F4875" s="11" t="str">
        <f>IFERROR(INDEX(lvl_4[],MATCH(L4875,lvl_4[ID],0),MATCH(TEXT(K4875,"##0"),lvl_4[#Headers],0)),"Нет")</f>
        <v>Символические звезды</v>
      </c>
      <c r="G4875" s="11" t="str">
        <f>IFERROR(INDEX(lvl_5[],MATCH(M4875,lvl_5[ID],0),MATCH(_xlfn.CONCAT(TEXT(K4875,"##0"),"_",TEXT(L4875,"##0")),lvl_5[#Headers],0)),"Нет")</f>
        <v>Месячная добродетель</v>
      </c>
      <c r="H4875" s="11" t="str">
        <f>IFERROR(INDEX(lvl_6[],MATCH(N4875,lvl_6[ID],0),MATCH(_xlfn.CONCAT(K4875,"_",L4875,"_",M4875),lvl_6[#Headers],0)),"Нет")</f>
        <v>Нет</v>
      </c>
      <c r="I4875" s="12">
        <v>1</v>
      </c>
      <c r="J4875" s="12">
        <v>4</v>
      </c>
      <c r="K4875" s="12">
        <v>1</v>
      </c>
      <c r="L4875" s="12">
        <v>5</v>
      </c>
      <c r="M4875" s="12">
        <v>33</v>
      </c>
      <c r="N4875" s="12">
        <v>551</v>
      </c>
      <c r="O4875" s="12">
        <f>COUNTIF($P$2:P4875,P4875)</f>
        <v>1</v>
      </c>
      <c r="P4875" s="12" t="str">
        <f t="shared" si="288"/>
        <v>1410533551</v>
      </c>
      <c r="Q4875" s="12" t="str">
        <f t="shared" si="289"/>
        <v>14105335510001</v>
      </c>
      <c r="R4875" s="20" t="s">
        <v>4313</v>
      </c>
      <c r="AB4875" s="12" t="s">
        <v>910</v>
      </c>
      <c r="AC4875" s="12" t="s">
        <v>100</v>
      </c>
      <c r="AD4875" s="12" t="s">
        <v>870</v>
      </c>
      <c r="BN4875" s="12">
        <v>1</v>
      </c>
    </row>
    <row r="4876" spans="1:66" ht="45" x14ac:dyDescent="0.25">
      <c r="A4876" s="12">
        <v>1</v>
      </c>
      <c r="B4876" s="11" t="str">
        <f t="shared" si="287"/>
        <v>Общий расчет. Анализ даты. Анализ даты. Символические звезды. Небесная благодать. Нет</v>
      </c>
      <c r="C4876" s="11" t="str">
        <f>IFERROR(VLOOKUP(I4876,lvl_1[],2,FALSE),"Нет")</f>
        <v>Общий расчет</v>
      </c>
      <c r="D4876" s="11" t="str">
        <f>IFERROR(VLOOKUP(Rule!J4876,lvl_2[],2,FALSE),"Нет")</f>
        <v>Анализ даты</v>
      </c>
      <c r="E4876" s="11" t="str">
        <f>IFERROR(VLOOKUP(Rule!K4876,lvl_3[],2,FALSE),"Нет")</f>
        <v>Анализ даты</v>
      </c>
      <c r="F4876" s="11" t="str">
        <f>IFERROR(INDEX(lvl_4[],MATCH(L4876,lvl_4[ID],0),MATCH(TEXT(K4876,"##0"),lvl_4[#Headers],0)),"Нет")</f>
        <v>Символические звезды</v>
      </c>
      <c r="G4876" s="11" t="str">
        <f>IFERROR(INDEX(lvl_5[],MATCH(M4876,lvl_5[ID],0),MATCH(_xlfn.CONCAT(TEXT(K4876,"##0"),"_",TEXT(L4876,"##0")),lvl_5[#Headers],0)),"Нет")</f>
        <v>Небесная благодать</v>
      </c>
      <c r="H4876" s="11" t="str">
        <f>IFERROR(INDEX(lvl_6[],MATCH(N4876,lvl_6[ID],0),MATCH(_xlfn.CONCAT(K4876,"_",L4876,"_",M4876),lvl_6[#Headers],0)),"Нет")</f>
        <v>Нет</v>
      </c>
      <c r="I4876" s="12">
        <v>1</v>
      </c>
      <c r="J4876" s="12">
        <v>4</v>
      </c>
      <c r="K4876" s="12">
        <v>1</v>
      </c>
      <c r="L4876" s="12">
        <v>5</v>
      </c>
      <c r="M4876" s="12">
        <v>13</v>
      </c>
      <c r="N4876" s="12">
        <v>552</v>
      </c>
      <c r="O4876" s="12">
        <f>COUNTIF($P$2:P4876,P4876)</f>
        <v>1</v>
      </c>
      <c r="P4876" s="12" t="str">
        <f t="shared" si="288"/>
        <v>1410513552</v>
      </c>
      <c r="Q4876" s="12" t="str">
        <f t="shared" si="289"/>
        <v>14105135520001</v>
      </c>
      <c r="R4876" s="20" t="s">
        <v>4277</v>
      </c>
      <c r="AB4876" s="12" t="s">
        <v>910</v>
      </c>
      <c r="AD4876" s="12" t="s">
        <v>870</v>
      </c>
      <c r="AI4876" s="12" t="s">
        <v>100</v>
      </c>
      <c r="AK4876" s="12" t="s">
        <v>100</v>
      </c>
      <c r="BN4876" s="12">
        <v>1</v>
      </c>
    </row>
    <row r="4877" spans="1:66" ht="45" x14ac:dyDescent="0.25">
      <c r="A4877" s="12">
        <v>1</v>
      </c>
      <c r="B4877" s="11" t="str">
        <f t="shared" si="287"/>
        <v>Общий расчет. Анализ даты. Анализ даты. Символические звезды. Небесная благодать. Нет</v>
      </c>
      <c r="C4877" s="11" t="str">
        <f>IFERROR(VLOOKUP(I4877,lvl_1[],2,FALSE),"Нет")</f>
        <v>Общий расчет</v>
      </c>
      <c r="D4877" s="11" t="str">
        <f>IFERROR(VLOOKUP(Rule!J4877,lvl_2[],2,FALSE),"Нет")</f>
        <v>Анализ даты</v>
      </c>
      <c r="E4877" s="11" t="str">
        <f>IFERROR(VLOOKUP(Rule!K4877,lvl_3[],2,FALSE),"Нет")</f>
        <v>Анализ даты</v>
      </c>
      <c r="F4877" s="11" t="str">
        <f>IFERROR(INDEX(lvl_4[],MATCH(L4877,lvl_4[ID],0),MATCH(TEXT(K4877,"##0"),lvl_4[#Headers],0)),"Нет")</f>
        <v>Символические звезды</v>
      </c>
      <c r="G4877" s="11" t="str">
        <f>IFERROR(INDEX(lvl_5[],MATCH(M4877,lvl_5[ID],0),MATCH(_xlfn.CONCAT(TEXT(K4877,"##0"),"_",TEXT(L4877,"##0")),lvl_5[#Headers],0)),"Нет")</f>
        <v>Небесная благодать</v>
      </c>
      <c r="H4877" s="11" t="str">
        <f>IFERROR(INDEX(lvl_6[],MATCH(N4877,lvl_6[ID],0),MATCH(_xlfn.CONCAT(K4877,"_",L4877,"_",M4877),lvl_6[#Headers],0)),"Нет")</f>
        <v>Нет</v>
      </c>
      <c r="I4877" s="12">
        <v>1</v>
      </c>
      <c r="J4877" s="12">
        <v>4</v>
      </c>
      <c r="K4877" s="12">
        <v>1</v>
      </c>
      <c r="L4877" s="12">
        <v>5</v>
      </c>
      <c r="M4877" s="12">
        <v>13</v>
      </c>
      <c r="N4877" s="12">
        <v>553</v>
      </c>
      <c r="O4877" s="12">
        <f>COUNTIF($P$2:P4877,P4877)</f>
        <v>1</v>
      </c>
      <c r="P4877" s="12" t="str">
        <f t="shared" si="288"/>
        <v>1410513553</v>
      </c>
      <c r="Q4877" s="12" t="str">
        <f t="shared" si="289"/>
        <v>14105135530001</v>
      </c>
      <c r="R4877" s="20" t="s">
        <v>4278</v>
      </c>
      <c r="AB4877" s="12" t="s">
        <v>914</v>
      </c>
      <c r="AD4877" s="12" t="s">
        <v>861</v>
      </c>
      <c r="AI4877" s="12" t="s">
        <v>100</v>
      </c>
      <c r="AK4877" s="12" t="s">
        <v>100</v>
      </c>
      <c r="BN4877" s="12">
        <v>1</v>
      </c>
    </row>
    <row r="4878" spans="1:66" ht="45" x14ac:dyDescent="0.25">
      <c r="A4878" s="12">
        <v>1</v>
      </c>
      <c r="B4878" s="11" t="str">
        <f t="shared" si="287"/>
        <v>Общий расчет. Анализ даты. Анализ даты. Символические звезды. Небесная благодать. Нет</v>
      </c>
      <c r="C4878" s="11" t="str">
        <f>IFERROR(VLOOKUP(I4878,lvl_1[],2,FALSE),"Нет")</f>
        <v>Общий расчет</v>
      </c>
      <c r="D4878" s="11" t="str">
        <f>IFERROR(VLOOKUP(Rule!J4878,lvl_2[],2,FALSE),"Нет")</f>
        <v>Анализ даты</v>
      </c>
      <c r="E4878" s="11" t="str">
        <f>IFERROR(VLOOKUP(Rule!K4878,lvl_3[],2,FALSE),"Нет")</f>
        <v>Анализ даты</v>
      </c>
      <c r="F4878" s="11" t="str">
        <f>IFERROR(INDEX(lvl_4[],MATCH(L4878,lvl_4[ID],0),MATCH(TEXT(K4878,"##0"),lvl_4[#Headers],0)),"Нет")</f>
        <v>Символические звезды</v>
      </c>
      <c r="G4878" s="11" t="str">
        <f>IFERROR(INDEX(lvl_5[],MATCH(M4878,lvl_5[ID],0),MATCH(_xlfn.CONCAT(TEXT(K4878,"##0"),"_",TEXT(L4878,"##0")),lvl_5[#Headers],0)),"Нет")</f>
        <v>Небесная благодать</v>
      </c>
      <c r="H4878" s="11" t="str">
        <f>IFERROR(INDEX(lvl_6[],MATCH(N4878,lvl_6[ID],0),MATCH(_xlfn.CONCAT(K4878,"_",L4878,"_",M4878),lvl_6[#Headers],0)),"Нет")</f>
        <v>Нет</v>
      </c>
      <c r="I4878" s="12">
        <v>1</v>
      </c>
      <c r="J4878" s="12">
        <v>4</v>
      </c>
      <c r="K4878" s="12">
        <v>1</v>
      </c>
      <c r="L4878" s="12">
        <v>5</v>
      </c>
      <c r="M4878" s="12">
        <v>13</v>
      </c>
      <c r="N4878" s="12">
        <v>554</v>
      </c>
      <c r="O4878" s="12">
        <f>COUNTIF($P$2:P4878,P4878)</f>
        <v>1</v>
      </c>
      <c r="P4878" s="12" t="str">
        <f t="shared" si="288"/>
        <v>1410513554</v>
      </c>
      <c r="Q4878" s="12" t="str">
        <f t="shared" si="289"/>
        <v>14105135540001</v>
      </c>
      <c r="R4878" s="20" t="s">
        <v>4279</v>
      </c>
      <c r="AB4878" s="12" t="s">
        <v>912</v>
      </c>
      <c r="AD4878" s="12" t="s">
        <v>862</v>
      </c>
      <c r="AI4878" s="12" t="s">
        <v>100</v>
      </c>
      <c r="AK4878" s="12" t="s">
        <v>100</v>
      </c>
      <c r="BN4878" s="12">
        <v>1</v>
      </c>
    </row>
    <row r="4879" spans="1:66" ht="45" x14ac:dyDescent="0.25">
      <c r="A4879" s="12">
        <v>1</v>
      </c>
      <c r="B4879" s="11" t="str">
        <f t="shared" si="287"/>
        <v>Общий расчет. Анализ даты. Анализ даты. Символические звезды. Небесная благодать. Нет</v>
      </c>
      <c r="C4879" s="11" t="str">
        <f>IFERROR(VLOOKUP(I4879,lvl_1[],2,FALSE),"Нет")</f>
        <v>Общий расчет</v>
      </c>
      <c r="D4879" s="11" t="str">
        <f>IFERROR(VLOOKUP(Rule!J4879,lvl_2[],2,FALSE),"Нет")</f>
        <v>Анализ даты</v>
      </c>
      <c r="E4879" s="11" t="str">
        <f>IFERROR(VLOOKUP(Rule!K4879,lvl_3[],2,FALSE),"Нет")</f>
        <v>Анализ даты</v>
      </c>
      <c r="F4879" s="11" t="str">
        <f>IFERROR(INDEX(lvl_4[],MATCH(L4879,lvl_4[ID],0),MATCH(TEXT(K4879,"##0"),lvl_4[#Headers],0)),"Нет")</f>
        <v>Символические звезды</v>
      </c>
      <c r="G4879" s="11" t="str">
        <f>IFERROR(INDEX(lvl_5[],MATCH(M4879,lvl_5[ID],0),MATCH(_xlfn.CONCAT(TEXT(K4879,"##0"),"_",TEXT(L4879,"##0")),lvl_5[#Headers],0)),"Нет")</f>
        <v>Небесная благодать</v>
      </c>
      <c r="H4879" s="11" t="str">
        <f>IFERROR(INDEX(lvl_6[],MATCH(N4879,lvl_6[ID],0),MATCH(_xlfn.CONCAT(K4879,"_",L4879,"_",M4879),lvl_6[#Headers],0)),"Нет")</f>
        <v>Нет</v>
      </c>
      <c r="I4879" s="12">
        <v>1</v>
      </c>
      <c r="J4879" s="12">
        <v>4</v>
      </c>
      <c r="K4879" s="12">
        <v>1</v>
      </c>
      <c r="L4879" s="12">
        <v>5</v>
      </c>
      <c r="M4879" s="12">
        <v>13</v>
      </c>
      <c r="N4879" s="12">
        <v>555</v>
      </c>
      <c r="O4879" s="12">
        <f>COUNTIF($P$2:P4879,P4879)</f>
        <v>1</v>
      </c>
      <c r="P4879" s="12" t="str">
        <f t="shared" si="288"/>
        <v>1410513555</v>
      </c>
      <c r="Q4879" s="12" t="str">
        <f t="shared" si="289"/>
        <v>14105135550001</v>
      </c>
      <c r="R4879" s="20" t="s">
        <v>4280</v>
      </c>
      <c r="AB4879" s="12" t="s">
        <v>899</v>
      </c>
      <c r="AD4879" s="12" t="s">
        <v>864</v>
      </c>
      <c r="AI4879" s="12" t="s">
        <v>100</v>
      </c>
      <c r="AK4879" s="12" t="s">
        <v>100</v>
      </c>
      <c r="BN4879" s="12">
        <v>1</v>
      </c>
    </row>
    <row r="4880" spans="1:66" ht="45" x14ac:dyDescent="0.25">
      <c r="A4880" s="12">
        <v>1</v>
      </c>
      <c r="B4880" s="11" t="str">
        <f t="shared" si="287"/>
        <v>Общий расчет. Анализ даты. Анализ даты. Символические звезды. Небесная благодать. Нет</v>
      </c>
      <c r="C4880" s="11" t="str">
        <f>IFERROR(VLOOKUP(I4880,lvl_1[],2,FALSE),"Нет")</f>
        <v>Общий расчет</v>
      </c>
      <c r="D4880" s="11" t="str">
        <f>IFERROR(VLOOKUP(Rule!J4880,lvl_2[],2,FALSE),"Нет")</f>
        <v>Анализ даты</v>
      </c>
      <c r="E4880" s="11" t="str">
        <f>IFERROR(VLOOKUP(Rule!K4880,lvl_3[],2,FALSE),"Нет")</f>
        <v>Анализ даты</v>
      </c>
      <c r="F4880" s="11" t="str">
        <f>IFERROR(INDEX(lvl_4[],MATCH(L4880,lvl_4[ID],0),MATCH(TEXT(K4880,"##0"),lvl_4[#Headers],0)),"Нет")</f>
        <v>Символические звезды</v>
      </c>
      <c r="G4880" s="11" t="str">
        <f>IFERROR(INDEX(lvl_5[],MATCH(M4880,lvl_5[ID],0),MATCH(_xlfn.CONCAT(TEXT(K4880,"##0"),"_",TEXT(L4880,"##0")),lvl_5[#Headers],0)),"Нет")</f>
        <v>Небесная благодать</v>
      </c>
      <c r="H4880" s="11" t="str">
        <f>IFERROR(INDEX(lvl_6[],MATCH(N4880,lvl_6[ID],0),MATCH(_xlfn.CONCAT(K4880,"_",L4880,"_",M4880),lvl_6[#Headers],0)),"Нет")</f>
        <v>Нет</v>
      </c>
      <c r="I4880" s="12">
        <v>1</v>
      </c>
      <c r="J4880" s="12">
        <v>4</v>
      </c>
      <c r="K4880" s="12">
        <v>1</v>
      </c>
      <c r="L4880" s="12">
        <v>5</v>
      </c>
      <c r="M4880" s="12">
        <v>13</v>
      </c>
      <c r="N4880" s="12">
        <v>556</v>
      </c>
      <c r="O4880" s="12">
        <f>COUNTIF($P$2:P4880,P4880)</f>
        <v>1</v>
      </c>
      <c r="P4880" s="12" t="str">
        <f t="shared" si="288"/>
        <v>1410513556</v>
      </c>
      <c r="Q4880" s="12" t="str">
        <f t="shared" si="289"/>
        <v>14105135560001</v>
      </c>
      <c r="R4880" s="20" t="s">
        <v>4281</v>
      </c>
      <c r="AB4880" s="12" t="s">
        <v>903</v>
      </c>
      <c r="AD4880" s="12" t="s">
        <v>867</v>
      </c>
      <c r="AI4880" s="12" t="s">
        <v>100</v>
      </c>
      <c r="AK4880" s="12" t="s">
        <v>100</v>
      </c>
      <c r="BN4880" s="12">
        <v>1</v>
      </c>
    </row>
    <row r="4881" spans="1:66" ht="45" x14ac:dyDescent="0.25">
      <c r="A4881" s="12">
        <v>1</v>
      </c>
      <c r="B4881" s="11" t="str">
        <f t="shared" si="287"/>
        <v>Общий расчет. Анализ даты. Анализ даты. Символические звезды. Небесная благодать. Нет</v>
      </c>
      <c r="C4881" s="11" t="str">
        <f>IFERROR(VLOOKUP(I4881,lvl_1[],2,FALSE),"Нет")</f>
        <v>Общий расчет</v>
      </c>
      <c r="D4881" s="11" t="str">
        <f>IFERROR(VLOOKUP(Rule!J4881,lvl_2[],2,FALSE),"Нет")</f>
        <v>Анализ даты</v>
      </c>
      <c r="E4881" s="11" t="str">
        <f>IFERROR(VLOOKUP(Rule!K4881,lvl_3[],2,FALSE),"Нет")</f>
        <v>Анализ даты</v>
      </c>
      <c r="F4881" s="11" t="str">
        <f>IFERROR(INDEX(lvl_4[],MATCH(L4881,lvl_4[ID],0),MATCH(TEXT(K4881,"##0"),lvl_4[#Headers],0)),"Нет")</f>
        <v>Символические звезды</v>
      </c>
      <c r="G4881" s="11" t="str">
        <f>IFERROR(INDEX(lvl_5[],MATCH(M4881,lvl_5[ID],0),MATCH(_xlfn.CONCAT(TEXT(K4881,"##0"),"_",TEXT(L4881,"##0")),lvl_5[#Headers],0)),"Нет")</f>
        <v>Небесная благодать</v>
      </c>
      <c r="H4881" s="11" t="str">
        <f>IFERROR(INDEX(lvl_6[],MATCH(N4881,lvl_6[ID],0),MATCH(_xlfn.CONCAT(K4881,"_",L4881,"_",M4881),lvl_6[#Headers],0)),"Нет")</f>
        <v>Нет</v>
      </c>
      <c r="I4881" s="12">
        <v>1</v>
      </c>
      <c r="J4881" s="12">
        <v>4</v>
      </c>
      <c r="K4881" s="12">
        <v>1</v>
      </c>
      <c r="L4881" s="12">
        <v>5</v>
      </c>
      <c r="M4881" s="12">
        <v>13</v>
      </c>
      <c r="N4881" s="12">
        <v>557</v>
      </c>
      <c r="O4881" s="12">
        <f>COUNTIF($P$2:P4881,P4881)</f>
        <v>1</v>
      </c>
      <c r="P4881" s="12" t="str">
        <f t="shared" si="288"/>
        <v>1410513557</v>
      </c>
      <c r="Q4881" s="12" t="str">
        <f t="shared" si="289"/>
        <v>14105135570001</v>
      </c>
      <c r="R4881" s="20" t="s">
        <v>4282</v>
      </c>
      <c r="AB4881" s="12" t="s">
        <v>901</v>
      </c>
      <c r="AD4881" s="12" t="s">
        <v>868</v>
      </c>
      <c r="AI4881" s="12" t="s">
        <v>100</v>
      </c>
      <c r="AK4881" s="12" t="s">
        <v>100</v>
      </c>
      <c r="BN4881" s="12">
        <v>1</v>
      </c>
    </row>
    <row r="4882" spans="1:66" ht="45" x14ac:dyDescent="0.25">
      <c r="A4882" s="12">
        <v>1</v>
      </c>
      <c r="B4882" s="11" t="str">
        <f t="shared" si="287"/>
        <v>Общий расчет. Анализ даты. Анализ даты. Символические звезды. Лунная добродетель. Нет</v>
      </c>
      <c r="C4882" s="11" t="str">
        <f>IFERROR(VLOOKUP(I4882,lvl_1[],2,FALSE),"Нет")</f>
        <v>Общий расчет</v>
      </c>
      <c r="D4882" s="11" t="str">
        <f>IFERROR(VLOOKUP(Rule!J4882,lvl_2[],2,FALSE),"Нет")</f>
        <v>Анализ даты</v>
      </c>
      <c r="E4882" s="11" t="str">
        <f>IFERROR(VLOOKUP(Rule!K4882,lvl_3[],2,FALSE),"Нет")</f>
        <v>Анализ даты</v>
      </c>
      <c r="F4882" s="11" t="str">
        <f>IFERROR(INDEX(lvl_4[],MATCH(L4882,lvl_4[ID],0),MATCH(TEXT(K4882,"##0"),lvl_4[#Headers],0)),"Нет")</f>
        <v>Символические звезды</v>
      </c>
      <c r="G4882" s="11" t="str">
        <f>IFERROR(INDEX(lvl_5[],MATCH(M4882,lvl_5[ID],0),MATCH(_xlfn.CONCAT(TEXT(K4882,"##0"),"_",TEXT(L4882,"##0")),lvl_5[#Headers],0)),"Нет")</f>
        <v>Лунная добродетель</v>
      </c>
      <c r="H4882" s="11" t="str">
        <f>IFERROR(INDEX(lvl_6[],MATCH(N4882,lvl_6[ID],0),MATCH(_xlfn.CONCAT(K4882,"_",L4882,"_",M4882),lvl_6[#Headers],0)),"Нет")</f>
        <v>Нет</v>
      </c>
      <c r="I4882" s="12">
        <v>1</v>
      </c>
      <c r="J4882" s="12">
        <v>4</v>
      </c>
      <c r="K4882" s="12">
        <v>1</v>
      </c>
      <c r="L4882" s="12">
        <v>5</v>
      </c>
      <c r="M4882" s="12">
        <v>14</v>
      </c>
      <c r="N4882" s="12">
        <v>558</v>
      </c>
      <c r="O4882" s="12">
        <f>COUNTIF($P$2:P4882,P4882)</f>
        <v>1</v>
      </c>
      <c r="P4882" s="12" t="str">
        <f t="shared" si="288"/>
        <v>1410514558</v>
      </c>
      <c r="Q4882" s="12" t="str">
        <f t="shared" si="289"/>
        <v>14105145580001</v>
      </c>
      <c r="R4882" s="20" t="s">
        <v>4283</v>
      </c>
      <c r="AB4882" s="12" t="s">
        <v>914</v>
      </c>
      <c r="AD4882" s="12" t="s">
        <v>869</v>
      </c>
      <c r="AI4882" s="12" t="s">
        <v>100</v>
      </c>
      <c r="AK4882" s="12" t="s">
        <v>100</v>
      </c>
      <c r="BN4882" s="12">
        <v>1</v>
      </c>
    </row>
    <row r="4883" spans="1:66" ht="45" x14ac:dyDescent="0.25">
      <c r="A4883" s="12">
        <v>1</v>
      </c>
      <c r="B4883" s="11" t="str">
        <f t="shared" si="287"/>
        <v>Общий расчет. Анализ даты. Анализ даты. Символические звезды. Лунная добродетель. Нет</v>
      </c>
      <c r="C4883" s="11" t="str">
        <f>IFERROR(VLOOKUP(I4883,lvl_1[],2,FALSE),"Нет")</f>
        <v>Общий расчет</v>
      </c>
      <c r="D4883" s="11" t="str">
        <f>IFERROR(VLOOKUP(Rule!J4883,lvl_2[],2,FALSE),"Нет")</f>
        <v>Анализ даты</v>
      </c>
      <c r="E4883" s="11" t="str">
        <f>IFERROR(VLOOKUP(Rule!K4883,lvl_3[],2,FALSE),"Нет")</f>
        <v>Анализ даты</v>
      </c>
      <c r="F4883" s="11" t="str">
        <f>IFERROR(INDEX(lvl_4[],MATCH(L4883,lvl_4[ID],0),MATCH(TEXT(K4883,"##0"),lvl_4[#Headers],0)),"Нет")</f>
        <v>Символические звезды</v>
      </c>
      <c r="G4883" s="11" t="str">
        <f>IFERROR(INDEX(lvl_5[],MATCH(M4883,lvl_5[ID],0),MATCH(_xlfn.CONCAT(TEXT(K4883,"##0"),"_",TEXT(L4883,"##0")),lvl_5[#Headers],0)),"Нет")</f>
        <v>Лунная добродетель</v>
      </c>
      <c r="H4883" s="11" t="str">
        <f>IFERROR(INDEX(lvl_6[],MATCH(N4883,lvl_6[ID],0),MATCH(_xlfn.CONCAT(K4883,"_",L4883,"_",M4883),lvl_6[#Headers],0)),"Нет")</f>
        <v>Нет</v>
      </c>
      <c r="I4883" s="12">
        <v>1</v>
      </c>
      <c r="J4883" s="12">
        <v>4</v>
      </c>
      <c r="K4883" s="12">
        <v>1</v>
      </c>
      <c r="L4883" s="12">
        <v>5</v>
      </c>
      <c r="M4883" s="12">
        <v>14</v>
      </c>
      <c r="N4883" s="12">
        <v>559</v>
      </c>
      <c r="O4883" s="12">
        <f>COUNTIF($P$2:P4883,P4883)</f>
        <v>1</v>
      </c>
      <c r="P4883" s="12" t="str">
        <f t="shared" si="288"/>
        <v>1410514559</v>
      </c>
      <c r="Q4883" s="12" t="str">
        <f t="shared" si="289"/>
        <v>14105145590001</v>
      </c>
      <c r="R4883" s="20" t="s">
        <v>4284</v>
      </c>
      <c r="AB4883" s="12" t="s">
        <v>910</v>
      </c>
      <c r="AD4883" s="12" t="s">
        <v>870</v>
      </c>
      <c r="AI4883" s="12" t="s">
        <v>100</v>
      </c>
      <c r="AK4883" s="12" t="s">
        <v>100</v>
      </c>
      <c r="BN4883" s="12">
        <v>1</v>
      </c>
    </row>
    <row r="4884" spans="1:66" ht="45" x14ac:dyDescent="0.25">
      <c r="A4884" s="12">
        <v>1</v>
      </c>
      <c r="B4884" s="11" t="str">
        <f t="shared" si="287"/>
        <v>Общий расчет. Анализ даты. Анализ даты. Символические звезды. Лунная добродетель. Нет</v>
      </c>
      <c r="C4884" s="11" t="str">
        <f>IFERROR(VLOOKUP(I4884,lvl_1[],2,FALSE),"Нет")</f>
        <v>Общий расчет</v>
      </c>
      <c r="D4884" s="11" t="str">
        <f>IFERROR(VLOOKUP(Rule!J4884,lvl_2[],2,FALSE),"Нет")</f>
        <v>Анализ даты</v>
      </c>
      <c r="E4884" s="11" t="str">
        <f>IFERROR(VLOOKUP(Rule!K4884,lvl_3[],2,FALSE),"Нет")</f>
        <v>Анализ даты</v>
      </c>
      <c r="F4884" s="11" t="str">
        <f>IFERROR(INDEX(lvl_4[],MATCH(L4884,lvl_4[ID],0),MATCH(TEXT(K4884,"##0"),lvl_4[#Headers],0)),"Нет")</f>
        <v>Символические звезды</v>
      </c>
      <c r="G4884" s="11" t="str">
        <f>IFERROR(INDEX(lvl_5[],MATCH(M4884,lvl_5[ID],0),MATCH(_xlfn.CONCAT(TEXT(K4884,"##0"),"_",TEXT(L4884,"##0")),lvl_5[#Headers],0)),"Нет")</f>
        <v>Лунная добродетель</v>
      </c>
      <c r="H4884" s="11" t="str">
        <f>IFERROR(INDEX(lvl_6[],MATCH(N4884,lvl_6[ID],0),MATCH(_xlfn.CONCAT(K4884,"_",L4884,"_",M4884),lvl_6[#Headers],0)),"Нет")</f>
        <v>Нет</v>
      </c>
      <c r="I4884" s="12">
        <v>1</v>
      </c>
      <c r="J4884" s="12">
        <v>4</v>
      </c>
      <c r="K4884" s="12">
        <v>1</v>
      </c>
      <c r="L4884" s="12">
        <v>5</v>
      </c>
      <c r="M4884" s="12">
        <v>14</v>
      </c>
      <c r="N4884" s="12">
        <v>560</v>
      </c>
      <c r="O4884" s="12">
        <f>COUNTIF($P$2:P4884,P4884)</f>
        <v>1</v>
      </c>
      <c r="P4884" s="12" t="str">
        <f t="shared" si="288"/>
        <v>1410514560</v>
      </c>
      <c r="Q4884" s="12" t="str">
        <f t="shared" si="289"/>
        <v>14105145600001</v>
      </c>
      <c r="R4884" s="20" t="s">
        <v>4285</v>
      </c>
      <c r="AB4884" s="12" t="s">
        <v>903</v>
      </c>
      <c r="AD4884" s="12" t="s">
        <v>859</v>
      </c>
      <c r="AI4884" s="12" t="s">
        <v>100</v>
      </c>
      <c r="AK4884" s="12" t="s">
        <v>100</v>
      </c>
      <c r="BN4884" s="12">
        <v>1</v>
      </c>
    </row>
    <row r="4885" spans="1:66" ht="45" x14ac:dyDescent="0.25">
      <c r="A4885" s="12">
        <v>1</v>
      </c>
      <c r="B4885" s="11" t="str">
        <f t="shared" si="287"/>
        <v>Общий расчет. Анализ даты. Анализ даты. Символические звезды. Лунная добродетель. Нет</v>
      </c>
      <c r="C4885" s="11" t="str">
        <f>IFERROR(VLOOKUP(I4885,lvl_1[],2,FALSE),"Нет")</f>
        <v>Общий расчет</v>
      </c>
      <c r="D4885" s="11" t="str">
        <f>IFERROR(VLOOKUP(Rule!J4885,lvl_2[],2,FALSE),"Нет")</f>
        <v>Анализ даты</v>
      </c>
      <c r="E4885" s="11" t="str">
        <f>IFERROR(VLOOKUP(Rule!K4885,lvl_3[],2,FALSE),"Нет")</f>
        <v>Анализ даты</v>
      </c>
      <c r="F4885" s="11" t="str">
        <f>IFERROR(INDEX(lvl_4[],MATCH(L4885,lvl_4[ID],0),MATCH(TEXT(K4885,"##0"),lvl_4[#Headers],0)),"Нет")</f>
        <v>Символические звезды</v>
      </c>
      <c r="G4885" s="11" t="str">
        <f>IFERROR(INDEX(lvl_5[],MATCH(M4885,lvl_5[ID],0),MATCH(_xlfn.CONCAT(TEXT(K4885,"##0"),"_",TEXT(L4885,"##0")),lvl_5[#Headers],0)),"Нет")</f>
        <v>Лунная добродетель</v>
      </c>
      <c r="H4885" s="11" t="str">
        <f>IFERROR(INDEX(lvl_6[],MATCH(N4885,lvl_6[ID],0),MATCH(_xlfn.CONCAT(K4885,"_",L4885,"_",M4885),lvl_6[#Headers],0)),"Нет")</f>
        <v>Нет</v>
      </c>
      <c r="I4885" s="12">
        <v>1</v>
      </c>
      <c r="J4885" s="12">
        <v>4</v>
      </c>
      <c r="K4885" s="12">
        <v>1</v>
      </c>
      <c r="L4885" s="12">
        <v>5</v>
      </c>
      <c r="M4885" s="12">
        <v>14</v>
      </c>
      <c r="N4885" s="12">
        <v>561</v>
      </c>
      <c r="O4885" s="12">
        <f>COUNTIF($P$2:P4885,P4885)</f>
        <v>1</v>
      </c>
      <c r="P4885" s="12" t="str">
        <f t="shared" si="288"/>
        <v>1410514561</v>
      </c>
      <c r="Q4885" s="12" t="str">
        <f t="shared" si="289"/>
        <v>14105145610001</v>
      </c>
      <c r="R4885" s="20" t="s">
        <v>4286</v>
      </c>
      <c r="AB4885" s="12" t="s">
        <v>899</v>
      </c>
      <c r="AD4885" s="12" t="s">
        <v>860</v>
      </c>
      <c r="AI4885" s="12" t="s">
        <v>100</v>
      </c>
      <c r="AK4885" s="12" t="s">
        <v>100</v>
      </c>
      <c r="BN4885" s="12">
        <v>1</v>
      </c>
    </row>
    <row r="4886" spans="1:66" ht="45" x14ac:dyDescent="0.25">
      <c r="A4886" s="12">
        <v>1</v>
      </c>
      <c r="B4886" s="11" t="str">
        <f t="shared" si="287"/>
        <v>Общий расчет. Анализ даты. Анализ даты. Символические звезды. Лунная добродетель. Нет</v>
      </c>
      <c r="C4886" s="11" t="str">
        <f>IFERROR(VLOOKUP(I4886,lvl_1[],2,FALSE),"Нет")</f>
        <v>Общий расчет</v>
      </c>
      <c r="D4886" s="11" t="str">
        <f>IFERROR(VLOOKUP(Rule!J4886,lvl_2[],2,FALSE),"Нет")</f>
        <v>Анализ даты</v>
      </c>
      <c r="E4886" s="11" t="str">
        <f>IFERROR(VLOOKUP(Rule!K4886,lvl_3[],2,FALSE),"Нет")</f>
        <v>Анализ даты</v>
      </c>
      <c r="F4886" s="11" t="str">
        <f>IFERROR(INDEX(lvl_4[],MATCH(L4886,lvl_4[ID],0),MATCH(TEXT(K4886,"##0"),lvl_4[#Headers],0)),"Нет")</f>
        <v>Символические звезды</v>
      </c>
      <c r="G4886" s="11" t="str">
        <f>IFERROR(INDEX(lvl_5[],MATCH(M4886,lvl_5[ID],0),MATCH(_xlfn.CONCAT(TEXT(K4886,"##0"),"_",TEXT(L4886,"##0")),lvl_5[#Headers],0)),"Нет")</f>
        <v>Лунная добродетель</v>
      </c>
      <c r="H4886" s="11" t="str">
        <f>IFERROR(INDEX(lvl_6[],MATCH(N4886,lvl_6[ID],0),MATCH(_xlfn.CONCAT(K4886,"_",L4886,"_",M4886),lvl_6[#Headers],0)),"Нет")</f>
        <v>Нет</v>
      </c>
      <c r="I4886" s="12">
        <v>1</v>
      </c>
      <c r="J4886" s="12">
        <v>4</v>
      </c>
      <c r="K4886" s="12">
        <v>1</v>
      </c>
      <c r="L4886" s="12">
        <v>5</v>
      </c>
      <c r="M4886" s="12">
        <v>14</v>
      </c>
      <c r="N4886" s="12">
        <v>562</v>
      </c>
      <c r="O4886" s="12">
        <f>COUNTIF($P$2:P4886,P4886)</f>
        <v>1</v>
      </c>
      <c r="P4886" s="12" t="str">
        <f t="shared" si="288"/>
        <v>1410514562</v>
      </c>
      <c r="Q4886" s="12" t="str">
        <f t="shared" si="289"/>
        <v>14105145620001</v>
      </c>
      <c r="R4886" s="20" t="s">
        <v>4287</v>
      </c>
      <c r="AB4886" s="12" t="s">
        <v>914</v>
      </c>
      <c r="AD4886" s="12" t="s">
        <v>861</v>
      </c>
      <c r="AI4886" s="12" t="s">
        <v>100</v>
      </c>
      <c r="AK4886" s="12" t="s">
        <v>100</v>
      </c>
      <c r="BN4886" s="12">
        <v>1</v>
      </c>
    </row>
    <row r="4887" spans="1:66" ht="45" x14ac:dyDescent="0.25">
      <c r="A4887" s="12">
        <v>1</v>
      </c>
      <c r="B4887" s="11" t="str">
        <f t="shared" si="287"/>
        <v>Общий расчет. Анализ даты. Анализ даты. Символические звезды. Лунная добродетель. Нет</v>
      </c>
      <c r="C4887" s="11" t="str">
        <f>IFERROR(VLOOKUP(I4887,lvl_1[],2,FALSE),"Нет")</f>
        <v>Общий расчет</v>
      </c>
      <c r="D4887" s="11" t="str">
        <f>IFERROR(VLOOKUP(Rule!J4887,lvl_2[],2,FALSE),"Нет")</f>
        <v>Анализ даты</v>
      </c>
      <c r="E4887" s="11" t="str">
        <f>IFERROR(VLOOKUP(Rule!K4887,lvl_3[],2,FALSE),"Нет")</f>
        <v>Анализ даты</v>
      </c>
      <c r="F4887" s="11" t="str">
        <f>IFERROR(INDEX(lvl_4[],MATCH(L4887,lvl_4[ID],0),MATCH(TEXT(K4887,"##0"),lvl_4[#Headers],0)),"Нет")</f>
        <v>Символические звезды</v>
      </c>
      <c r="G4887" s="11" t="str">
        <f>IFERROR(INDEX(lvl_5[],MATCH(M4887,lvl_5[ID],0),MATCH(_xlfn.CONCAT(TEXT(K4887,"##0"),"_",TEXT(L4887,"##0")),lvl_5[#Headers],0)),"Нет")</f>
        <v>Лунная добродетель</v>
      </c>
      <c r="H4887" s="11" t="str">
        <f>IFERROR(INDEX(lvl_6[],MATCH(N4887,lvl_6[ID],0),MATCH(_xlfn.CONCAT(K4887,"_",L4887,"_",M4887),lvl_6[#Headers],0)),"Нет")</f>
        <v>Нет</v>
      </c>
      <c r="I4887" s="12">
        <v>1</v>
      </c>
      <c r="J4887" s="12">
        <v>4</v>
      </c>
      <c r="K4887" s="12">
        <v>1</v>
      </c>
      <c r="L4887" s="12">
        <v>5</v>
      </c>
      <c r="M4887" s="12">
        <v>14</v>
      </c>
      <c r="N4887" s="12">
        <v>563</v>
      </c>
      <c r="O4887" s="12">
        <f>COUNTIF($P$2:P4887,P4887)</f>
        <v>1</v>
      </c>
      <c r="P4887" s="12" t="str">
        <f t="shared" si="288"/>
        <v>1410514563</v>
      </c>
      <c r="Q4887" s="12" t="str">
        <f t="shared" si="289"/>
        <v>14105145630001</v>
      </c>
      <c r="R4887" s="20" t="s">
        <v>4288</v>
      </c>
      <c r="AB4887" s="12" t="s">
        <v>910</v>
      </c>
      <c r="AD4887" s="12" t="s">
        <v>862</v>
      </c>
      <c r="AI4887" s="12" t="s">
        <v>100</v>
      </c>
      <c r="AK4887" s="12" t="s">
        <v>100</v>
      </c>
      <c r="BN4887" s="12">
        <v>1</v>
      </c>
    </row>
    <row r="4888" spans="1:66" ht="45" x14ac:dyDescent="0.25">
      <c r="A4888" s="12">
        <v>1</v>
      </c>
      <c r="B4888" s="11" t="str">
        <f t="shared" si="287"/>
        <v>Общий расчет. Анализ даты. Анализ даты. Символические звезды. Лунная добродетель. Нет</v>
      </c>
      <c r="C4888" s="11" t="str">
        <f>IFERROR(VLOOKUP(I4888,lvl_1[],2,FALSE),"Нет")</f>
        <v>Общий расчет</v>
      </c>
      <c r="D4888" s="11" t="str">
        <f>IFERROR(VLOOKUP(Rule!J4888,lvl_2[],2,FALSE),"Нет")</f>
        <v>Анализ даты</v>
      </c>
      <c r="E4888" s="11" t="str">
        <f>IFERROR(VLOOKUP(Rule!K4888,lvl_3[],2,FALSE),"Нет")</f>
        <v>Анализ даты</v>
      </c>
      <c r="F4888" s="11" t="str">
        <f>IFERROR(INDEX(lvl_4[],MATCH(L4888,lvl_4[ID],0),MATCH(TEXT(K4888,"##0"),lvl_4[#Headers],0)),"Нет")</f>
        <v>Символические звезды</v>
      </c>
      <c r="G4888" s="11" t="str">
        <f>IFERROR(INDEX(lvl_5[],MATCH(M4888,lvl_5[ID],0),MATCH(_xlfn.CONCAT(TEXT(K4888,"##0"),"_",TEXT(L4888,"##0")),lvl_5[#Headers],0)),"Нет")</f>
        <v>Лунная добродетель</v>
      </c>
      <c r="H4888" s="11" t="str">
        <f>IFERROR(INDEX(lvl_6[],MATCH(N4888,lvl_6[ID],0),MATCH(_xlfn.CONCAT(K4888,"_",L4888,"_",M4888),lvl_6[#Headers],0)),"Нет")</f>
        <v>Нет</v>
      </c>
      <c r="I4888" s="12">
        <v>1</v>
      </c>
      <c r="J4888" s="12">
        <v>4</v>
      </c>
      <c r="K4888" s="12">
        <v>1</v>
      </c>
      <c r="L4888" s="12">
        <v>5</v>
      </c>
      <c r="M4888" s="12">
        <v>14</v>
      </c>
      <c r="N4888" s="12">
        <v>564</v>
      </c>
      <c r="O4888" s="12">
        <f>COUNTIF($P$2:P4888,P4888)</f>
        <v>1</v>
      </c>
      <c r="P4888" s="12" t="str">
        <f t="shared" si="288"/>
        <v>1410514564</v>
      </c>
      <c r="Q4888" s="12" t="str">
        <f t="shared" si="289"/>
        <v>14105145640001</v>
      </c>
      <c r="R4888" s="20" t="s">
        <v>4289</v>
      </c>
      <c r="AB4888" s="12" t="s">
        <v>903</v>
      </c>
      <c r="AD4888" s="12" t="s">
        <v>863</v>
      </c>
      <c r="AI4888" s="12" t="s">
        <v>100</v>
      </c>
      <c r="AK4888" s="12" t="s">
        <v>100</v>
      </c>
      <c r="BN4888" s="12">
        <v>1</v>
      </c>
    </row>
    <row r="4889" spans="1:66" ht="45" x14ac:dyDescent="0.25">
      <c r="A4889" s="12">
        <v>1</v>
      </c>
      <c r="B4889" s="11" t="str">
        <f t="shared" si="287"/>
        <v>Общий расчет. Анализ даты. Анализ даты. Символические звезды. Лунная добродетель. Нет</v>
      </c>
      <c r="C4889" s="11" t="str">
        <f>IFERROR(VLOOKUP(I4889,lvl_1[],2,FALSE),"Нет")</f>
        <v>Общий расчет</v>
      </c>
      <c r="D4889" s="11" t="str">
        <f>IFERROR(VLOOKUP(Rule!J4889,lvl_2[],2,FALSE),"Нет")</f>
        <v>Анализ даты</v>
      </c>
      <c r="E4889" s="11" t="str">
        <f>IFERROR(VLOOKUP(Rule!K4889,lvl_3[],2,FALSE),"Нет")</f>
        <v>Анализ даты</v>
      </c>
      <c r="F4889" s="11" t="str">
        <f>IFERROR(INDEX(lvl_4[],MATCH(L4889,lvl_4[ID],0),MATCH(TEXT(K4889,"##0"),lvl_4[#Headers],0)),"Нет")</f>
        <v>Символические звезды</v>
      </c>
      <c r="G4889" s="11" t="str">
        <f>IFERROR(INDEX(lvl_5[],MATCH(M4889,lvl_5[ID],0),MATCH(_xlfn.CONCAT(TEXT(K4889,"##0"),"_",TEXT(L4889,"##0")),lvl_5[#Headers],0)),"Нет")</f>
        <v>Лунная добродетель</v>
      </c>
      <c r="H4889" s="11" t="str">
        <f>IFERROR(INDEX(lvl_6[],MATCH(N4889,lvl_6[ID],0),MATCH(_xlfn.CONCAT(K4889,"_",L4889,"_",M4889),lvl_6[#Headers],0)),"Нет")</f>
        <v>Нет</v>
      </c>
      <c r="I4889" s="12">
        <v>1</v>
      </c>
      <c r="J4889" s="12">
        <v>4</v>
      </c>
      <c r="K4889" s="12">
        <v>1</v>
      </c>
      <c r="L4889" s="12">
        <v>5</v>
      </c>
      <c r="M4889" s="12">
        <v>14</v>
      </c>
      <c r="N4889" s="12">
        <v>565</v>
      </c>
      <c r="O4889" s="12">
        <f>COUNTIF($P$2:P4889,P4889)</f>
        <v>1</v>
      </c>
      <c r="P4889" s="12" t="str">
        <f t="shared" si="288"/>
        <v>1410514565</v>
      </c>
      <c r="Q4889" s="12" t="str">
        <f t="shared" si="289"/>
        <v>14105145650001</v>
      </c>
      <c r="R4889" s="20" t="s">
        <v>4290</v>
      </c>
      <c r="AB4889" s="12" t="s">
        <v>899</v>
      </c>
      <c r="AD4889" s="12" t="s">
        <v>864</v>
      </c>
      <c r="AI4889" s="12" t="s">
        <v>100</v>
      </c>
      <c r="AK4889" s="12" t="s">
        <v>100</v>
      </c>
      <c r="BN4889" s="12">
        <v>1</v>
      </c>
    </row>
    <row r="4890" spans="1:66" ht="45" x14ac:dyDescent="0.25">
      <c r="A4890" s="12">
        <v>1</v>
      </c>
      <c r="B4890" s="11" t="str">
        <f t="shared" si="287"/>
        <v>Общий расчет. Анализ даты. Анализ даты. Символические звезды. Лунная добродетель. Нет</v>
      </c>
      <c r="C4890" s="11" t="str">
        <f>IFERROR(VLOOKUP(I4890,lvl_1[],2,FALSE),"Нет")</f>
        <v>Общий расчет</v>
      </c>
      <c r="D4890" s="11" t="str">
        <f>IFERROR(VLOOKUP(Rule!J4890,lvl_2[],2,FALSE),"Нет")</f>
        <v>Анализ даты</v>
      </c>
      <c r="E4890" s="11" t="str">
        <f>IFERROR(VLOOKUP(Rule!K4890,lvl_3[],2,FALSE),"Нет")</f>
        <v>Анализ даты</v>
      </c>
      <c r="F4890" s="11" t="str">
        <f>IFERROR(INDEX(lvl_4[],MATCH(L4890,lvl_4[ID],0),MATCH(TEXT(K4890,"##0"),lvl_4[#Headers],0)),"Нет")</f>
        <v>Символические звезды</v>
      </c>
      <c r="G4890" s="11" t="str">
        <f>IFERROR(INDEX(lvl_5[],MATCH(M4890,lvl_5[ID],0),MATCH(_xlfn.CONCAT(TEXT(K4890,"##0"),"_",TEXT(L4890,"##0")),lvl_5[#Headers],0)),"Нет")</f>
        <v>Лунная добродетель</v>
      </c>
      <c r="H4890" s="11" t="str">
        <f>IFERROR(INDEX(lvl_6[],MATCH(N4890,lvl_6[ID],0),MATCH(_xlfn.CONCAT(K4890,"_",L4890,"_",M4890),lvl_6[#Headers],0)),"Нет")</f>
        <v>Нет</v>
      </c>
      <c r="I4890" s="12">
        <v>1</v>
      </c>
      <c r="J4890" s="12">
        <v>4</v>
      </c>
      <c r="K4890" s="12">
        <v>1</v>
      </c>
      <c r="L4890" s="12">
        <v>5</v>
      </c>
      <c r="M4890" s="12">
        <v>14</v>
      </c>
      <c r="N4890" s="12">
        <v>566</v>
      </c>
      <c r="O4890" s="12">
        <f>COUNTIF($P$2:P4890,P4890)</f>
        <v>1</v>
      </c>
      <c r="P4890" s="12" t="str">
        <f t="shared" si="288"/>
        <v>1410514566</v>
      </c>
      <c r="Q4890" s="12" t="str">
        <f t="shared" si="289"/>
        <v>14105145660001</v>
      </c>
      <c r="R4890" s="20" t="s">
        <v>4291</v>
      </c>
      <c r="AB4890" s="12" t="s">
        <v>914</v>
      </c>
      <c r="AD4890" s="12" t="s">
        <v>865</v>
      </c>
      <c r="AI4890" s="12" t="s">
        <v>100</v>
      </c>
      <c r="AK4890" s="12" t="s">
        <v>100</v>
      </c>
      <c r="BN4890" s="12">
        <v>1</v>
      </c>
    </row>
    <row r="4891" spans="1:66" ht="45" x14ac:dyDescent="0.25">
      <c r="A4891" s="12">
        <v>1</v>
      </c>
      <c r="B4891" s="11" t="str">
        <f t="shared" si="287"/>
        <v>Общий расчет. Анализ даты. Анализ даты. Символические звезды. Лунная добродетель. Нет</v>
      </c>
      <c r="C4891" s="11" t="str">
        <f>IFERROR(VLOOKUP(I4891,lvl_1[],2,FALSE),"Нет")</f>
        <v>Общий расчет</v>
      </c>
      <c r="D4891" s="11" t="str">
        <f>IFERROR(VLOOKUP(Rule!J4891,lvl_2[],2,FALSE),"Нет")</f>
        <v>Анализ даты</v>
      </c>
      <c r="E4891" s="11" t="str">
        <f>IFERROR(VLOOKUP(Rule!K4891,lvl_3[],2,FALSE),"Нет")</f>
        <v>Анализ даты</v>
      </c>
      <c r="F4891" s="11" t="str">
        <f>IFERROR(INDEX(lvl_4[],MATCH(L4891,lvl_4[ID],0),MATCH(TEXT(K4891,"##0"),lvl_4[#Headers],0)),"Нет")</f>
        <v>Символические звезды</v>
      </c>
      <c r="G4891" s="11" t="str">
        <f>IFERROR(INDEX(lvl_5[],MATCH(M4891,lvl_5[ID],0),MATCH(_xlfn.CONCAT(TEXT(K4891,"##0"),"_",TEXT(L4891,"##0")),lvl_5[#Headers],0)),"Нет")</f>
        <v>Лунная добродетель</v>
      </c>
      <c r="H4891" s="11" t="str">
        <f>IFERROR(INDEX(lvl_6[],MATCH(N4891,lvl_6[ID],0),MATCH(_xlfn.CONCAT(K4891,"_",L4891,"_",M4891),lvl_6[#Headers],0)),"Нет")</f>
        <v>Нет</v>
      </c>
      <c r="I4891" s="12">
        <v>1</v>
      </c>
      <c r="J4891" s="12">
        <v>4</v>
      </c>
      <c r="K4891" s="12">
        <v>1</v>
      </c>
      <c r="L4891" s="12">
        <v>5</v>
      </c>
      <c r="M4891" s="12">
        <v>14</v>
      </c>
      <c r="N4891" s="12">
        <v>567</v>
      </c>
      <c r="O4891" s="12">
        <f>COUNTIF($P$2:P4891,P4891)</f>
        <v>1</v>
      </c>
      <c r="P4891" s="12" t="str">
        <f t="shared" si="288"/>
        <v>1410514567</v>
      </c>
      <c r="Q4891" s="12" t="str">
        <f t="shared" si="289"/>
        <v>14105145670001</v>
      </c>
      <c r="R4891" s="20" t="s">
        <v>4292</v>
      </c>
      <c r="AB4891" s="12" t="s">
        <v>910</v>
      </c>
      <c r="AD4891" s="12" t="s">
        <v>866</v>
      </c>
      <c r="AI4891" s="12" t="s">
        <v>100</v>
      </c>
      <c r="AK4891" s="12" t="s">
        <v>100</v>
      </c>
      <c r="BN4891" s="12">
        <v>1</v>
      </c>
    </row>
    <row r="4892" spans="1:66" ht="45" x14ac:dyDescent="0.25">
      <c r="A4892" s="12">
        <v>1</v>
      </c>
      <c r="B4892" s="11" t="str">
        <f t="shared" si="287"/>
        <v>Общий расчет. Анализ даты. Анализ даты. Символические звезды. Лунная добродетель. Нет</v>
      </c>
      <c r="C4892" s="11" t="str">
        <f>IFERROR(VLOOKUP(I4892,lvl_1[],2,FALSE),"Нет")</f>
        <v>Общий расчет</v>
      </c>
      <c r="D4892" s="11" t="str">
        <f>IFERROR(VLOOKUP(Rule!J4892,lvl_2[],2,FALSE),"Нет")</f>
        <v>Анализ даты</v>
      </c>
      <c r="E4892" s="11" t="str">
        <f>IFERROR(VLOOKUP(Rule!K4892,lvl_3[],2,FALSE),"Нет")</f>
        <v>Анализ даты</v>
      </c>
      <c r="F4892" s="11" t="str">
        <f>IFERROR(INDEX(lvl_4[],MATCH(L4892,lvl_4[ID],0),MATCH(TEXT(K4892,"##0"),lvl_4[#Headers],0)),"Нет")</f>
        <v>Символические звезды</v>
      </c>
      <c r="G4892" s="11" t="str">
        <f>IFERROR(INDEX(lvl_5[],MATCH(M4892,lvl_5[ID],0),MATCH(_xlfn.CONCAT(TEXT(K4892,"##0"),"_",TEXT(L4892,"##0")),lvl_5[#Headers],0)),"Нет")</f>
        <v>Лунная добродетель</v>
      </c>
      <c r="H4892" s="11" t="str">
        <f>IFERROR(INDEX(lvl_6[],MATCH(N4892,lvl_6[ID],0),MATCH(_xlfn.CONCAT(K4892,"_",L4892,"_",M4892),lvl_6[#Headers],0)),"Нет")</f>
        <v>Нет</v>
      </c>
      <c r="I4892" s="12">
        <v>1</v>
      </c>
      <c r="J4892" s="12">
        <v>4</v>
      </c>
      <c r="K4892" s="12">
        <v>1</v>
      </c>
      <c r="L4892" s="12">
        <v>5</v>
      </c>
      <c r="M4892" s="12">
        <v>14</v>
      </c>
      <c r="N4892" s="12">
        <v>568</v>
      </c>
      <c r="O4892" s="12">
        <f>COUNTIF($P$2:P4892,P4892)</f>
        <v>1</v>
      </c>
      <c r="P4892" s="12" t="str">
        <f t="shared" si="288"/>
        <v>1410514568</v>
      </c>
      <c r="Q4892" s="12" t="str">
        <f t="shared" si="289"/>
        <v>14105145680001</v>
      </c>
      <c r="R4892" s="20" t="s">
        <v>4293</v>
      </c>
      <c r="AB4892" s="12" t="s">
        <v>903</v>
      </c>
      <c r="AD4892" s="12" t="s">
        <v>867</v>
      </c>
      <c r="AI4892" s="12" t="s">
        <v>100</v>
      </c>
      <c r="AK4892" s="12" t="s">
        <v>100</v>
      </c>
      <c r="BN4892" s="12">
        <v>1</v>
      </c>
    </row>
    <row r="4893" spans="1:66" ht="45" x14ac:dyDescent="0.25">
      <c r="A4893" s="12">
        <v>1</v>
      </c>
      <c r="B4893" s="11" t="str">
        <f t="shared" si="287"/>
        <v>Общий расчет. Анализ даты. Анализ даты. Символические звезды. Лунная добродетель. Нет</v>
      </c>
      <c r="C4893" s="11" t="str">
        <f>IFERROR(VLOOKUP(I4893,lvl_1[],2,FALSE),"Нет")</f>
        <v>Общий расчет</v>
      </c>
      <c r="D4893" s="11" t="str">
        <f>IFERROR(VLOOKUP(Rule!J4893,lvl_2[],2,FALSE),"Нет")</f>
        <v>Анализ даты</v>
      </c>
      <c r="E4893" s="11" t="str">
        <f>IFERROR(VLOOKUP(Rule!K4893,lvl_3[],2,FALSE),"Нет")</f>
        <v>Анализ даты</v>
      </c>
      <c r="F4893" s="11" t="str">
        <f>IFERROR(INDEX(lvl_4[],MATCH(L4893,lvl_4[ID],0),MATCH(TEXT(K4893,"##0"),lvl_4[#Headers],0)),"Нет")</f>
        <v>Символические звезды</v>
      </c>
      <c r="G4893" s="11" t="str">
        <f>IFERROR(INDEX(lvl_5[],MATCH(M4893,lvl_5[ID],0),MATCH(_xlfn.CONCAT(TEXT(K4893,"##0"),"_",TEXT(L4893,"##0")),lvl_5[#Headers],0)),"Нет")</f>
        <v>Лунная добродетель</v>
      </c>
      <c r="H4893" s="11" t="str">
        <f>IFERROR(INDEX(lvl_6[],MATCH(N4893,lvl_6[ID],0),MATCH(_xlfn.CONCAT(K4893,"_",L4893,"_",M4893),lvl_6[#Headers],0)),"Нет")</f>
        <v>Нет</v>
      </c>
      <c r="I4893" s="12">
        <v>1</v>
      </c>
      <c r="J4893" s="12">
        <v>4</v>
      </c>
      <c r="K4893" s="12">
        <v>1</v>
      </c>
      <c r="L4893" s="12">
        <v>5</v>
      </c>
      <c r="M4893" s="12">
        <v>14</v>
      </c>
      <c r="N4893" s="12">
        <v>569</v>
      </c>
      <c r="O4893" s="12">
        <f>COUNTIF($P$2:P4893,P4893)</f>
        <v>1</v>
      </c>
      <c r="P4893" s="12" t="str">
        <f t="shared" si="288"/>
        <v>1410514569</v>
      </c>
      <c r="Q4893" s="12" t="str">
        <f t="shared" si="289"/>
        <v>14105145690001</v>
      </c>
      <c r="R4893" s="20" t="s">
        <v>4294</v>
      </c>
      <c r="AB4893" s="12" t="s">
        <v>899</v>
      </c>
      <c r="AD4893" s="12" t="s">
        <v>868</v>
      </c>
      <c r="AI4893" s="12" t="s">
        <v>100</v>
      </c>
      <c r="AK4893" s="12" t="s">
        <v>100</v>
      </c>
      <c r="BN4893" s="12">
        <v>1</v>
      </c>
    </row>
    <row r="4894" spans="1:66" ht="45" x14ac:dyDescent="0.25">
      <c r="A4894" s="12">
        <v>1</v>
      </c>
      <c r="B4894" s="11" t="str">
        <f t="shared" si="287"/>
        <v>Общий расчет. Анализ даты. Анализ даты. Символические звезды. Небесная добродетель. Нет</v>
      </c>
      <c r="C4894" s="11" t="str">
        <f>IFERROR(VLOOKUP(I4894,lvl_1[],2,FALSE),"Нет")</f>
        <v>Общий расчет</v>
      </c>
      <c r="D4894" s="11" t="str">
        <f>IFERROR(VLOOKUP(Rule!J4894,lvl_2[],2,FALSE),"Нет")</f>
        <v>Анализ даты</v>
      </c>
      <c r="E4894" s="11" t="str">
        <f>IFERROR(VLOOKUP(Rule!K4894,lvl_3[],2,FALSE),"Нет")</f>
        <v>Анализ даты</v>
      </c>
      <c r="F4894" s="11" t="str">
        <f>IFERROR(INDEX(lvl_4[],MATCH(L4894,lvl_4[ID],0),MATCH(TEXT(K4894,"##0"),lvl_4[#Headers],0)),"Нет")</f>
        <v>Символические звезды</v>
      </c>
      <c r="G4894" s="11" t="str">
        <f>IFERROR(INDEX(lvl_5[],MATCH(M4894,lvl_5[ID],0),MATCH(_xlfn.CONCAT(TEXT(K4894,"##0"),"_",TEXT(L4894,"##0")),lvl_5[#Headers],0)),"Нет")</f>
        <v>Небесная добродетель</v>
      </c>
      <c r="H4894" s="11" t="str">
        <f>IFERROR(INDEX(lvl_6[],MATCH(N4894,lvl_6[ID],0),MATCH(_xlfn.CONCAT(K4894,"_",L4894,"_",M4894),lvl_6[#Headers],0)),"Нет")</f>
        <v>Нет</v>
      </c>
      <c r="I4894" s="12">
        <v>1</v>
      </c>
      <c r="J4894" s="12">
        <v>4</v>
      </c>
      <c r="K4894" s="12">
        <v>1</v>
      </c>
      <c r="L4894" s="12">
        <v>5</v>
      </c>
      <c r="M4894" s="12">
        <v>32</v>
      </c>
      <c r="N4894" s="12">
        <v>570</v>
      </c>
      <c r="O4894" s="12">
        <f>COUNTIF($P$2:P4894,P4894)</f>
        <v>1</v>
      </c>
      <c r="P4894" s="12" t="str">
        <f t="shared" si="288"/>
        <v>1410532570</v>
      </c>
      <c r="Q4894" s="12" t="str">
        <f t="shared" si="289"/>
        <v>14105325700001</v>
      </c>
      <c r="R4894" s="20" t="s">
        <v>4295</v>
      </c>
      <c r="AB4894" s="12" t="s">
        <v>914</v>
      </c>
      <c r="AD4894" s="12" t="s">
        <v>861</v>
      </c>
      <c r="AI4894" s="12" t="s">
        <v>100</v>
      </c>
      <c r="AK4894" s="12" t="s">
        <v>100</v>
      </c>
      <c r="BN4894" s="12">
        <v>1</v>
      </c>
    </row>
    <row r="4895" spans="1:66" ht="45" x14ac:dyDescent="0.25">
      <c r="A4895" s="12">
        <v>1</v>
      </c>
      <c r="B4895" s="11" t="str">
        <f t="shared" si="287"/>
        <v>Общий расчет. Анализ даты. Анализ даты. Символические звезды. Небесная добродетель. Нет</v>
      </c>
      <c r="C4895" s="11" t="str">
        <f>IFERROR(VLOOKUP(I4895,lvl_1[],2,FALSE),"Нет")</f>
        <v>Общий расчет</v>
      </c>
      <c r="D4895" s="11" t="str">
        <f>IFERROR(VLOOKUP(Rule!J4895,lvl_2[],2,FALSE),"Нет")</f>
        <v>Анализ даты</v>
      </c>
      <c r="E4895" s="11" t="str">
        <f>IFERROR(VLOOKUP(Rule!K4895,lvl_3[],2,FALSE),"Нет")</f>
        <v>Анализ даты</v>
      </c>
      <c r="F4895" s="11" t="str">
        <f>IFERROR(INDEX(lvl_4[],MATCH(L4895,lvl_4[ID],0),MATCH(TEXT(K4895,"##0"),lvl_4[#Headers],0)),"Нет")</f>
        <v>Символические звезды</v>
      </c>
      <c r="G4895" s="11" t="str">
        <f>IFERROR(INDEX(lvl_5[],MATCH(M4895,lvl_5[ID],0),MATCH(_xlfn.CONCAT(TEXT(K4895,"##0"),"_",TEXT(L4895,"##0")),lvl_5[#Headers],0)),"Нет")</f>
        <v>Небесная добродетель</v>
      </c>
      <c r="H4895" s="11" t="str">
        <f>IFERROR(INDEX(lvl_6[],MATCH(N4895,lvl_6[ID],0),MATCH(_xlfn.CONCAT(K4895,"_",L4895,"_",M4895),lvl_6[#Headers],0)),"Нет")</f>
        <v>Нет</v>
      </c>
      <c r="I4895" s="12">
        <v>1</v>
      </c>
      <c r="J4895" s="12">
        <v>4</v>
      </c>
      <c r="K4895" s="12">
        <v>1</v>
      </c>
      <c r="L4895" s="12">
        <v>5</v>
      </c>
      <c r="M4895" s="12">
        <v>32</v>
      </c>
      <c r="N4895" s="12">
        <v>571</v>
      </c>
      <c r="O4895" s="12">
        <f>COUNTIF($P$2:P4895,P4895)</f>
        <v>1</v>
      </c>
      <c r="P4895" s="12" t="str">
        <f t="shared" si="288"/>
        <v>1410532571</v>
      </c>
      <c r="Q4895" s="12" t="str">
        <f t="shared" si="289"/>
        <v>14105325710001</v>
      </c>
      <c r="R4895" s="20" t="s">
        <v>4296</v>
      </c>
      <c r="AB4895" s="12" t="s">
        <v>912</v>
      </c>
      <c r="AD4895" s="12" t="s">
        <v>862</v>
      </c>
      <c r="AI4895" s="12" t="s">
        <v>100</v>
      </c>
      <c r="AK4895" s="12" t="s">
        <v>100</v>
      </c>
      <c r="BN4895" s="12">
        <v>1</v>
      </c>
    </row>
    <row r="4896" spans="1:66" ht="45" x14ac:dyDescent="0.25">
      <c r="A4896" s="12">
        <v>1</v>
      </c>
      <c r="B4896" s="11" t="str">
        <f t="shared" si="287"/>
        <v>Общий расчет. Анализ даты. Анализ даты. Символические звезды. Небесная добродетель. Нет</v>
      </c>
      <c r="C4896" s="11" t="str">
        <f>IFERROR(VLOOKUP(I4896,lvl_1[],2,FALSE),"Нет")</f>
        <v>Общий расчет</v>
      </c>
      <c r="D4896" s="11" t="str">
        <f>IFERROR(VLOOKUP(Rule!J4896,lvl_2[],2,FALSE),"Нет")</f>
        <v>Анализ даты</v>
      </c>
      <c r="E4896" s="11" t="str">
        <f>IFERROR(VLOOKUP(Rule!K4896,lvl_3[],2,FALSE),"Нет")</f>
        <v>Анализ даты</v>
      </c>
      <c r="F4896" s="11" t="str">
        <f>IFERROR(INDEX(lvl_4[],MATCH(L4896,lvl_4[ID],0),MATCH(TEXT(K4896,"##0"),lvl_4[#Headers],0)),"Нет")</f>
        <v>Символические звезды</v>
      </c>
      <c r="G4896" s="11" t="str">
        <f>IFERROR(INDEX(lvl_5[],MATCH(M4896,lvl_5[ID],0),MATCH(_xlfn.CONCAT(TEXT(K4896,"##0"),"_",TEXT(L4896,"##0")),lvl_5[#Headers],0)),"Нет")</f>
        <v>Небесная добродетель</v>
      </c>
      <c r="H4896" s="11" t="str">
        <f>IFERROR(INDEX(lvl_6[],MATCH(N4896,lvl_6[ID],0),MATCH(_xlfn.CONCAT(K4896,"_",L4896,"_",M4896),lvl_6[#Headers],0)),"Нет")</f>
        <v>Нет</v>
      </c>
      <c r="I4896" s="12">
        <v>1</v>
      </c>
      <c r="J4896" s="12">
        <v>4</v>
      </c>
      <c r="K4896" s="12">
        <v>1</v>
      </c>
      <c r="L4896" s="12">
        <v>5</v>
      </c>
      <c r="M4896" s="12">
        <v>32</v>
      </c>
      <c r="N4896" s="12">
        <v>572</v>
      </c>
      <c r="O4896" s="12">
        <f>COUNTIF($P$2:P4896,P4896)</f>
        <v>1</v>
      </c>
      <c r="P4896" s="12" t="str">
        <f t="shared" si="288"/>
        <v>1410532572</v>
      </c>
      <c r="Q4896" s="12" t="str">
        <f t="shared" si="289"/>
        <v>14105325720001</v>
      </c>
      <c r="R4896" s="20" t="s">
        <v>4297</v>
      </c>
      <c r="AB4896" s="12" t="s">
        <v>899</v>
      </c>
      <c r="AD4896" s="12" t="s">
        <v>864</v>
      </c>
      <c r="AI4896" s="12" t="s">
        <v>100</v>
      </c>
      <c r="AK4896" s="12" t="s">
        <v>100</v>
      </c>
      <c r="BN4896" s="12">
        <v>1</v>
      </c>
    </row>
    <row r="4897" spans="1:66" ht="45" x14ac:dyDescent="0.25">
      <c r="A4897" s="12">
        <v>1</v>
      </c>
      <c r="B4897" s="11" t="str">
        <f t="shared" si="287"/>
        <v>Общий расчет. Анализ даты. Анализ даты. Символические звезды. Небесная добродетель. Нет</v>
      </c>
      <c r="C4897" s="11" t="str">
        <f>IFERROR(VLOOKUP(I4897,lvl_1[],2,FALSE),"Нет")</f>
        <v>Общий расчет</v>
      </c>
      <c r="D4897" s="11" t="str">
        <f>IFERROR(VLOOKUP(Rule!J4897,lvl_2[],2,FALSE),"Нет")</f>
        <v>Анализ даты</v>
      </c>
      <c r="E4897" s="11" t="str">
        <f>IFERROR(VLOOKUP(Rule!K4897,lvl_3[],2,FALSE),"Нет")</f>
        <v>Анализ даты</v>
      </c>
      <c r="F4897" s="11" t="str">
        <f>IFERROR(INDEX(lvl_4[],MATCH(L4897,lvl_4[ID],0),MATCH(TEXT(K4897,"##0"),lvl_4[#Headers],0)),"Нет")</f>
        <v>Символические звезды</v>
      </c>
      <c r="G4897" s="11" t="str">
        <f>IFERROR(INDEX(lvl_5[],MATCH(M4897,lvl_5[ID],0),MATCH(_xlfn.CONCAT(TEXT(K4897,"##0"),"_",TEXT(L4897,"##0")),lvl_5[#Headers],0)),"Нет")</f>
        <v>Небесная добродетель</v>
      </c>
      <c r="H4897" s="11" t="str">
        <f>IFERROR(INDEX(lvl_6[],MATCH(N4897,lvl_6[ID],0),MATCH(_xlfn.CONCAT(K4897,"_",L4897,"_",M4897),lvl_6[#Headers],0)),"Нет")</f>
        <v>Нет</v>
      </c>
      <c r="I4897" s="12">
        <v>1</v>
      </c>
      <c r="J4897" s="12">
        <v>4</v>
      </c>
      <c r="K4897" s="12">
        <v>1</v>
      </c>
      <c r="L4897" s="12">
        <v>5</v>
      </c>
      <c r="M4897" s="12">
        <v>32</v>
      </c>
      <c r="N4897" s="12">
        <v>573</v>
      </c>
      <c r="O4897" s="12">
        <f>COUNTIF($P$2:P4897,P4897)</f>
        <v>1</v>
      </c>
      <c r="P4897" s="12" t="str">
        <f t="shared" si="288"/>
        <v>1410532573</v>
      </c>
      <c r="Q4897" s="12" t="str">
        <f t="shared" si="289"/>
        <v>14105325730001</v>
      </c>
      <c r="R4897" s="20" t="s">
        <v>4298</v>
      </c>
      <c r="AB4897" s="12" t="s">
        <v>916</v>
      </c>
      <c r="AD4897" s="12" t="s">
        <v>865</v>
      </c>
      <c r="AI4897" s="12" t="s">
        <v>100</v>
      </c>
      <c r="AK4897" s="12" t="s">
        <v>100</v>
      </c>
      <c r="BN4897" s="12">
        <v>1</v>
      </c>
    </row>
    <row r="4898" spans="1:66" ht="45" x14ac:dyDescent="0.25">
      <c r="A4898" s="12">
        <v>1</v>
      </c>
      <c r="B4898" s="11" t="str">
        <f t="shared" si="287"/>
        <v>Общий расчет. Анализ даты. Анализ даты. Символические звезды. Небесная добродетель. Нет</v>
      </c>
      <c r="C4898" s="11" t="str">
        <f>IFERROR(VLOOKUP(I4898,lvl_1[],2,FALSE),"Нет")</f>
        <v>Общий расчет</v>
      </c>
      <c r="D4898" s="11" t="str">
        <f>IFERROR(VLOOKUP(Rule!J4898,lvl_2[],2,FALSE),"Нет")</f>
        <v>Анализ даты</v>
      </c>
      <c r="E4898" s="11" t="str">
        <f>IFERROR(VLOOKUP(Rule!K4898,lvl_3[],2,FALSE),"Нет")</f>
        <v>Анализ даты</v>
      </c>
      <c r="F4898" s="11" t="str">
        <f>IFERROR(INDEX(lvl_4[],MATCH(L4898,lvl_4[ID],0),MATCH(TEXT(K4898,"##0"),lvl_4[#Headers],0)),"Нет")</f>
        <v>Символические звезды</v>
      </c>
      <c r="G4898" s="11" t="str">
        <f>IFERROR(INDEX(lvl_5[],MATCH(M4898,lvl_5[ID],0),MATCH(_xlfn.CONCAT(TEXT(K4898,"##0"),"_",TEXT(L4898,"##0")),lvl_5[#Headers],0)),"Нет")</f>
        <v>Небесная добродетель</v>
      </c>
      <c r="H4898" s="11" t="str">
        <f>IFERROR(INDEX(lvl_6[],MATCH(N4898,lvl_6[ID],0),MATCH(_xlfn.CONCAT(K4898,"_",L4898,"_",M4898),lvl_6[#Headers],0)),"Нет")</f>
        <v>Нет</v>
      </c>
      <c r="I4898" s="12">
        <v>1</v>
      </c>
      <c r="J4898" s="12">
        <v>4</v>
      </c>
      <c r="K4898" s="12">
        <v>1</v>
      </c>
      <c r="L4898" s="12">
        <v>5</v>
      </c>
      <c r="M4898" s="12">
        <v>32</v>
      </c>
      <c r="N4898" s="12">
        <v>574</v>
      </c>
      <c r="O4898" s="12">
        <f>COUNTIF($P$2:P4898,P4898)</f>
        <v>1</v>
      </c>
      <c r="P4898" s="12" t="str">
        <f t="shared" si="288"/>
        <v>1410532574</v>
      </c>
      <c r="Q4898" s="12" t="str">
        <f t="shared" si="289"/>
        <v>14105325740001</v>
      </c>
      <c r="R4898" s="20" t="s">
        <v>4299</v>
      </c>
      <c r="AB4898" s="12" t="s">
        <v>903</v>
      </c>
      <c r="AD4898" s="12" t="s">
        <v>867</v>
      </c>
      <c r="AI4898" s="12" t="s">
        <v>100</v>
      </c>
      <c r="AK4898" s="12" t="s">
        <v>100</v>
      </c>
      <c r="BN4898" s="12">
        <v>1</v>
      </c>
    </row>
    <row r="4899" spans="1:66" ht="45" x14ac:dyDescent="0.25">
      <c r="A4899" s="12">
        <v>1</v>
      </c>
      <c r="B4899" s="11" t="str">
        <f t="shared" si="287"/>
        <v>Общий расчет. Анализ даты. Анализ даты. Символические звезды. Небесная добродетель. Нет</v>
      </c>
      <c r="C4899" s="11" t="str">
        <f>IFERROR(VLOOKUP(I4899,lvl_1[],2,FALSE),"Нет")</f>
        <v>Общий расчет</v>
      </c>
      <c r="D4899" s="11" t="str">
        <f>IFERROR(VLOOKUP(Rule!J4899,lvl_2[],2,FALSE),"Нет")</f>
        <v>Анализ даты</v>
      </c>
      <c r="E4899" s="11" t="str">
        <f>IFERROR(VLOOKUP(Rule!K4899,lvl_3[],2,FALSE),"Нет")</f>
        <v>Анализ даты</v>
      </c>
      <c r="F4899" s="11" t="str">
        <f>IFERROR(INDEX(lvl_4[],MATCH(L4899,lvl_4[ID],0),MATCH(TEXT(K4899,"##0"),lvl_4[#Headers],0)),"Нет")</f>
        <v>Символические звезды</v>
      </c>
      <c r="G4899" s="11" t="str">
        <f>IFERROR(INDEX(lvl_5[],MATCH(M4899,lvl_5[ID],0),MATCH(_xlfn.CONCAT(TEXT(K4899,"##0"),"_",TEXT(L4899,"##0")),lvl_5[#Headers],0)),"Нет")</f>
        <v>Небесная добродетель</v>
      </c>
      <c r="H4899" s="11" t="str">
        <f>IFERROR(INDEX(lvl_6[],MATCH(N4899,lvl_6[ID],0),MATCH(_xlfn.CONCAT(K4899,"_",L4899,"_",M4899),lvl_6[#Headers],0)),"Нет")</f>
        <v>Нет</v>
      </c>
      <c r="I4899" s="12">
        <v>1</v>
      </c>
      <c r="J4899" s="12">
        <v>4</v>
      </c>
      <c r="K4899" s="12">
        <v>1</v>
      </c>
      <c r="L4899" s="12">
        <v>5</v>
      </c>
      <c r="M4899" s="12">
        <v>32</v>
      </c>
      <c r="N4899" s="12">
        <v>575</v>
      </c>
      <c r="O4899" s="12">
        <f>COUNTIF($P$2:P4899,P4899)</f>
        <v>1</v>
      </c>
      <c r="P4899" s="12" t="str">
        <f t="shared" si="288"/>
        <v>1410532575</v>
      </c>
      <c r="Q4899" s="12" t="str">
        <f t="shared" si="289"/>
        <v>14105325750001</v>
      </c>
      <c r="R4899" s="20" t="s">
        <v>4300</v>
      </c>
      <c r="AB4899" s="12" t="s">
        <v>901</v>
      </c>
      <c r="AD4899" s="12" t="s">
        <v>868</v>
      </c>
      <c r="AI4899" s="12" t="s">
        <v>100</v>
      </c>
      <c r="AK4899" s="12" t="s">
        <v>100</v>
      </c>
      <c r="BN4899" s="12">
        <v>1</v>
      </c>
    </row>
    <row r="4900" spans="1:66" ht="45" x14ac:dyDescent="0.25">
      <c r="A4900" s="12">
        <v>1</v>
      </c>
      <c r="B4900" s="11" t="str">
        <f t="shared" si="287"/>
        <v>Общий расчет. Анализ даты. Анализ даты. Символические звезды. Небесная добродетель. Нет</v>
      </c>
      <c r="C4900" s="11" t="str">
        <f>IFERROR(VLOOKUP(I4900,lvl_1[],2,FALSE),"Нет")</f>
        <v>Общий расчет</v>
      </c>
      <c r="D4900" s="11" t="str">
        <f>IFERROR(VLOOKUP(Rule!J4900,lvl_2[],2,FALSE),"Нет")</f>
        <v>Анализ даты</v>
      </c>
      <c r="E4900" s="11" t="str">
        <f>IFERROR(VLOOKUP(Rule!K4900,lvl_3[],2,FALSE),"Нет")</f>
        <v>Анализ даты</v>
      </c>
      <c r="F4900" s="11" t="str">
        <f>IFERROR(INDEX(lvl_4[],MATCH(L4900,lvl_4[ID],0),MATCH(TEXT(K4900,"##0"),lvl_4[#Headers],0)),"Нет")</f>
        <v>Символические звезды</v>
      </c>
      <c r="G4900" s="11" t="str">
        <f>IFERROR(INDEX(lvl_5[],MATCH(M4900,lvl_5[ID],0),MATCH(_xlfn.CONCAT(TEXT(K4900,"##0"),"_",TEXT(L4900,"##0")),lvl_5[#Headers],0)),"Нет")</f>
        <v>Небесная добродетель</v>
      </c>
      <c r="H4900" s="11" t="str">
        <f>IFERROR(INDEX(lvl_6[],MATCH(N4900,lvl_6[ID],0),MATCH(_xlfn.CONCAT(K4900,"_",L4900,"_",M4900),lvl_6[#Headers],0)),"Нет")</f>
        <v>Нет</v>
      </c>
      <c r="I4900" s="12">
        <v>1</v>
      </c>
      <c r="J4900" s="12">
        <v>4</v>
      </c>
      <c r="K4900" s="12">
        <v>1</v>
      </c>
      <c r="L4900" s="12">
        <v>5</v>
      </c>
      <c r="M4900" s="12">
        <v>32</v>
      </c>
      <c r="N4900" s="12">
        <v>576</v>
      </c>
      <c r="O4900" s="12">
        <f>COUNTIF($P$2:P4900,P4900)</f>
        <v>1</v>
      </c>
      <c r="P4900" s="12" t="str">
        <f t="shared" si="288"/>
        <v>1410532576</v>
      </c>
      <c r="Q4900" s="12" t="str">
        <f t="shared" si="289"/>
        <v>14105325760001</v>
      </c>
      <c r="R4900" s="20" t="s">
        <v>4301</v>
      </c>
      <c r="AB4900" s="12" t="s">
        <v>910</v>
      </c>
      <c r="AD4900" s="12" t="s">
        <v>870</v>
      </c>
      <c r="AI4900" s="12" t="s">
        <v>100</v>
      </c>
      <c r="AK4900" s="12" t="s">
        <v>100</v>
      </c>
      <c r="BN4900" s="12">
        <v>1</v>
      </c>
    </row>
    <row r="4901" spans="1:66" ht="45" x14ac:dyDescent="0.25">
      <c r="A4901" s="12">
        <v>1</v>
      </c>
      <c r="B4901" s="11" t="str">
        <f t="shared" ref="B4901:B4964" si="290">_xlfn.CONCAT(C4901,". ", D4901,". ", E4901,". ", F4901,". ", G4901,". ", H4901)</f>
        <v>Общий расчет. Анализ даты. Анализ даты. Символические звезды. Месячная добродетель. Нет</v>
      </c>
      <c r="C4901" s="11" t="str">
        <f>IFERROR(VLOOKUP(I4901,lvl_1[],2,FALSE),"Нет")</f>
        <v>Общий расчет</v>
      </c>
      <c r="D4901" s="11" t="str">
        <f>IFERROR(VLOOKUP(Rule!J4901,lvl_2[],2,FALSE),"Нет")</f>
        <v>Анализ даты</v>
      </c>
      <c r="E4901" s="11" t="str">
        <f>IFERROR(VLOOKUP(Rule!K4901,lvl_3[],2,FALSE),"Нет")</f>
        <v>Анализ даты</v>
      </c>
      <c r="F4901" s="11" t="str">
        <f>IFERROR(INDEX(lvl_4[],MATCH(L4901,lvl_4[ID],0),MATCH(TEXT(K4901,"##0"),lvl_4[#Headers],0)),"Нет")</f>
        <v>Символические звезды</v>
      </c>
      <c r="G4901" s="11" t="str">
        <f>IFERROR(INDEX(lvl_5[],MATCH(M4901,lvl_5[ID],0),MATCH(_xlfn.CONCAT(TEXT(K4901,"##0"),"_",TEXT(L4901,"##0")),lvl_5[#Headers],0)),"Нет")</f>
        <v>Месячная добродетель</v>
      </c>
      <c r="H4901" s="11" t="str">
        <f>IFERROR(INDEX(lvl_6[],MATCH(N4901,lvl_6[ID],0),MATCH(_xlfn.CONCAT(K4901,"_",L4901,"_",M4901),lvl_6[#Headers],0)),"Нет")</f>
        <v>Нет</v>
      </c>
      <c r="I4901" s="12">
        <v>1</v>
      </c>
      <c r="J4901" s="12">
        <v>4</v>
      </c>
      <c r="K4901" s="12">
        <v>1</v>
      </c>
      <c r="L4901" s="12">
        <v>5</v>
      </c>
      <c r="M4901" s="12">
        <v>33</v>
      </c>
      <c r="N4901" s="12">
        <v>577</v>
      </c>
      <c r="O4901" s="12">
        <f>COUNTIF($P$2:P4901,P4901)</f>
        <v>1</v>
      </c>
      <c r="P4901" s="12" t="str">
        <f t="shared" ref="P4901:P4964" si="291">_xlfn.CONCAT(I4901,
J4901,
K4901,
IF(LEN(L4901)=1,_xlfn.CONCAT(0,L4901),L4901),
IF(LEN(M4901)=1,_xlfn.CONCAT(0,M4901),M4901),
IF(LEN(N4901)=1,_xlfn.CONCAT(0,N4901),N4901))</f>
        <v>1410533577</v>
      </c>
      <c r="Q4901" s="12" t="str">
        <f t="shared" ref="Q4901:Q4964" si="292">_xlfn.CONCAT(I4901,
J4901,
K4901,
IF(LEN(L4901)=1,_xlfn.CONCAT(0,L4901),L4901),
IF(LEN(M4901)=1,_xlfn.CONCAT(0,M4901),M4901),
IF(LEN(N4901)=1,_xlfn.CONCAT(0,N4901),N4901),
IF(LEN(O4901)=1,_xlfn.CONCAT("000",O4901),IF(LEN(O4901)=2,_xlfn.CONCAT("00",O4901),IF(LEN(O4901)=3,_xlfn.CONCAT(0,O4901),O4901))))</f>
        <v>14105335770001</v>
      </c>
      <c r="R4901" s="20" t="s">
        <v>4302</v>
      </c>
      <c r="AB4901" s="12" t="s">
        <v>903</v>
      </c>
      <c r="AD4901" s="12" t="s">
        <v>859</v>
      </c>
      <c r="AI4901" s="12" t="s">
        <v>100</v>
      </c>
      <c r="AK4901" s="12" t="s">
        <v>100</v>
      </c>
      <c r="BN4901" s="12">
        <v>1</v>
      </c>
    </row>
    <row r="4902" spans="1:66" ht="45" x14ac:dyDescent="0.25">
      <c r="A4902" s="12">
        <v>1</v>
      </c>
      <c r="B4902" s="11" t="str">
        <f t="shared" si="290"/>
        <v>Общий расчет. Анализ даты. Анализ даты. Символические звезды. Месячная добродетель. Нет</v>
      </c>
      <c r="C4902" s="11" t="str">
        <f>IFERROR(VLOOKUP(I4902,lvl_1[],2,FALSE),"Нет")</f>
        <v>Общий расчет</v>
      </c>
      <c r="D4902" s="11" t="str">
        <f>IFERROR(VLOOKUP(Rule!J4902,lvl_2[],2,FALSE),"Нет")</f>
        <v>Анализ даты</v>
      </c>
      <c r="E4902" s="11" t="str">
        <f>IFERROR(VLOOKUP(Rule!K4902,lvl_3[],2,FALSE),"Нет")</f>
        <v>Анализ даты</v>
      </c>
      <c r="F4902" s="11" t="str">
        <f>IFERROR(INDEX(lvl_4[],MATCH(L4902,lvl_4[ID],0),MATCH(TEXT(K4902,"##0"),lvl_4[#Headers],0)),"Нет")</f>
        <v>Символические звезды</v>
      </c>
      <c r="G4902" s="11" t="str">
        <f>IFERROR(INDEX(lvl_5[],MATCH(M4902,lvl_5[ID],0),MATCH(_xlfn.CONCAT(TEXT(K4902,"##0"),"_",TEXT(L4902,"##0")),lvl_5[#Headers],0)),"Нет")</f>
        <v>Месячная добродетель</v>
      </c>
      <c r="H4902" s="11" t="str">
        <f>IFERROR(INDEX(lvl_6[],MATCH(N4902,lvl_6[ID],0),MATCH(_xlfn.CONCAT(K4902,"_",L4902,"_",M4902),lvl_6[#Headers],0)),"Нет")</f>
        <v>Нет</v>
      </c>
      <c r="I4902" s="12">
        <v>1</v>
      </c>
      <c r="J4902" s="12">
        <v>4</v>
      </c>
      <c r="K4902" s="12">
        <v>1</v>
      </c>
      <c r="L4902" s="12">
        <v>5</v>
      </c>
      <c r="M4902" s="12">
        <v>33</v>
      </c>
      <c r="N4902" s="12">
        <v>578</v>
      </c>
      <c r="O4902" s="12">
        <f>COUNTIF($P$2:P4902,P4902)</f>
        <v>1</v>
      </c>
      <c r="P4902" s="12" t="str">
        <f t="shared" si="291"/>
        <v>1410533578</v>
      </c>
      <c r="Q4902" s="12" t="str">
        <f t="shared" si="292"/>
        <v>14105335780001</v>
      </c>
      <c r="R4902" s="20" t="s">
        <v>4303</v>
      </c>
      <c r="AB4902" s="12" t="s">
        <v>899</v>
      </c>
      <c r="AD4902" s="12" t="s">
        <v>860</v>
      </c>
      <c r="AI4902" s="12" t="s">
        <v>100</v>
      </c>
      <c r="AK4902" s="12" t="s">
        <v>100</v>
      </c>
      <c r="BN4902" s="12">
        <v>1</v>
      </c>
    </row>
    <row r="4903" spans="1:66" ht="45" x14ac:dyDescent="0.25">
      <c r="A4903" s="12">
        <v>1</v>
      </c>
      <c r="B4903" s="11" t="str">
        <f t="shared" si="290"/>
        <v>Общий расчет. Анализ даты. Анализ даты. Символические звезды. Месячная добродетель. Нет</v>
      </c>
      <c r="C4903" s="11" t="str">
        <f>IFERROR(VLOOKUP(I4903,lvl_1[],2,FALSE),"Нет")</f>
        <v>Общий расчет</v>
      </c>
      <c r="D4903" s="11" t="str">
        <f>IFERROR(VLOOKUP(Rule!J4903,lvl_2[],2,FALSE),"Нет")</f>
        <v>Анализ даты</v>
      </c>
      <c r="E4903" s="11" t="str">
        <f>IFERROR(VLOOKUP(Rule!K4903,lvl_3[],2,FALSE),"Нет")</f>
        <v>Анализ даты</v>
      </c>
      <c r="F4903" s="11" t="str">
        <f>IFERROR(INDEX(lvl_4[],MATCH(L4903,lvl_4[ID],0),MATCH(TEXT(K4903,"##0"),lvl_4[#Headers],0)),"Нет")</f>
        <v>Символические звезды</v>
      </c>
      <c r="G4903" s="11" t="str">
        <f>IFERROR(INDEX(lvl_5[],MATCH(M4903,lvl_5[ID],0),MATCH(_xlfn.CONCAT(TEXT(K4903,"##0"),"_",TEXT(L4903,"##0")),lvl_5[#Headers],0)),"Нет")</f>
        <v>Месячная добродетель</v>
      </c>
      <c r="H4903" s="11" t="str">
        <f>IFERROR(INDEX(lvl_6[],MATCH(N4903,lvl_6[ID],0),MATCH(_xlfn.CONCAT(K4903,"_",L4903,"_",M4903),lvl_6[#Headers],0)),"Нет")</f>
        <v>Нет</v>
      </c>
      <c r="I4903" s="12">
        <v>1</v>
      </c>
      <c r="J4903" s="12">
        <v>4</v>
      </c>
      <c r="K4903" s="12">
        <v>1</v>
      </c>
      <c r="L4903" s="12">
        <v>5</v>
      </c>
      <c r="M4903" s="12">
        <v>33</v>
      </c>
      <c r="N4903" s="12">
        <v>579</v>
      </c>
      <c r="O4903" s="12">
        <f>COUNTIF($P$2:P4903,P4903)</f>
        <v>1</v>
      </c>
      <c r="P4903" s="12" t="str">
        <f t="shared" si="291"/>
        <v>1410533579</v>
      </c>
      <c r="Q4903" s="12" t="str">
        <f t="shared" si="292"/>
        <v>14105335790001</v>
      </c>
      <c r="R4903" s="20" t="s">
        <v>4304</v>
      </c>
      <c r="AB4903" s="12" t="s">
        <v>914</v>
      </c>
      <c r="AD4903" s="12" t="s">
        <v>861</v>
      </c>
      <c r="AI4903" s="12" t="s">
        <v>100</v>
      </c>
      <c r="AK4903" s="12" t="s">
        <v>100</v>
      </c>
      <c r="BN4903" s="12">
        <v>1</v>
      </c>
    </row>
    <row r="4904" spans="1:66" ht="45" x14ac:dyDescent="0.25">
      <c r="A4904" s="12">
        <v>1</v>
      </c>
      <c r="B4904" s="11" t="str">
        <f t="shared" si="290"/>
        <v>Общий расчет. Анализ даты. Анализ даты. Символические звезды. Месячная добродетель. Нет</v>
      </c>
      <c r="C4904" s="11" t="str">
        <f>IFERROR(VLOOKUP(I4904,lvl_1[],2,FALSE),"Нет")</f>
        <v>Общий расчет</v>
      </c>
      <c r="D4904" s="11" t="str">
        <f>IFERROR(VLOOKUP(Rule!J4904,lvl_2[],2,FALSE),"Нет")</f>
        <v>Анализ даты</v>
      </c>
      <c r="E4904" s="11" t="str">
        <f>IFERROR(VLOOKUP(Rule!K4904,lvl_3[],2,FALSE),"Нет")</f>
        <v>Анализ даты</v>
      </c>
      <c r="F4904" s="11" t="str">
        <f>IFERROR(INDEX(lvl_4[],MATCH(L4904,lvl_4[ID],0),MATCH(TEXT(K4904,"##0"),lvl_4[#Headers],0)),"Нет")</f>
        <v>Символические звезды</v>
      </c>
      <c r="G4904" s="11" t="str">
        <f>IFERROR(INDEX(lvl_5[],MATCH(M4904,lvl_5[ID],0),MATCH(_xlfn.CONCAT(TEXT(K4904,"##0"),"_",TEXT(L4904,"##0")),lvl_5[#Headers],0)),"Нет")</f>
        <v>Месячная добродетель</v>
      </c>
      <c r="H4904" s="11" t="str">
        <f>IFERROR(INDEX(lvl_6[],MATCH(N4904,lvl_6[ID],0),MATCH(_xlfn.CONCAT(K4904,"_",L4904,"_",M4904),lvl_6[#Headers],0)),"Нет")</f>
        <v>Нет</v>
      </c>
      <c r="I4904" s="12">
        <v>1</v>
      </c>
      <c r="J4904" s="12">
        <v>4</v>
      </c>
      <c r="K4904" s="12">
        <v>1</v>
      </c>
      <c r="L4904" s="12">
        <v>5</v>
      </c>
      <c r="M4904" s="12">
        <v>33</v>
      </c>
      <c r="N4904" s="12">
        <v>580</v>
      </c>
      <c r="O4904" s="12">
        <f>COUNTIF($P$2:P4904,P4904)</f>
        <v>1</v>
      </c>
      <c r="P4904" s="12" t="str">
        <f t="shared" si="291"/>
        <v>1410533580</v>
      </c>
      <c r="Q4904" s="12" t="str">
        <f t="shared" si="292"/>
        <v>14105335800001</v>
      </c>
      <c r="R4904" s="20" t="s">
        <v>4305</v>
      </c>
      <c r="AB4904" s="12" t="s">
        <v>910</v>
      </c>
      <c r="AD4904" s="12" t="s">
        <v>862</v>
      </c>
      <c r="AI4904" s="12" t="s">
        <v>100</v>
      </c>
      <c r="AK4904" s="12" t="s">
        <v>100</v>
      </c>
      <c r="BN4904" s="12">
        <v>1</v>
      </c>
    </row>
    <row r="4905" spans="1:66" ht="45" x14ac:dyDescent="0.25">
      <c r="A4905" s="12">
        <v>1</v>
      </c>
      <c r="B4905" s="11" t="str">
        <f t="shared" si="290"/>
        <v>Общий расчет. Анализ даты. Анализ даты. Символические звезды. Месячная добродетель. Нет</v>
      </c>
      <c r="C4905" s="11" t="str">
        <f>IFERROR(VLOOKUP(I4905,lvl_1[],2,FALSE),"Нет")</f>
        <v>Общий расчет</v>
      </c>
      <c r="D4905" s="11" t="str">
        <f>IFERROR(VLOOKUP(Rule!J4905,lvl_2[],2,FALSE),"Нет")</f>
        <v>Анализ даты</v>
      </c>
      <c r="E4905" s="11" t="str">
        <f>IFERROR(VLOOKUP(Rule!K4905,lvl_3[],2,FALSE),"Нет")</f>
        <v>Анализ даты</v>
      </c>
      <c r="F4905" s="11" t="str">
        <f>IFERROR(INDEX(lvl_4[],MATCH(L4905,lvl_4[ID],0),MATCH(TEXT(K4905,"##0"),lvl_4[#Headers],0)),"Нет")</f>
        <v>Символические звезды</v>
      </c>
      <c r="G4905" s="11" t="str">
        <f>IFERROR(INDEX(lvl_5[],MATCH(M4905,lvl_5[ID],0),MATCH(_xlfn.CONCAT(TEXT(K4905,"##0"),"_",TEXT(L4905,"##0")),lvl_5[#Headers],0)),"Нет")</f>
        <v>Месячная добродетель</v>
      </c>
      <c r="H4905" s="11" t="str">
        <f>IFERROR(INDEX(lvl_6[],MATCH(N4905,lvl_6[ID],0),MATCH(_xlfn.CONCAT(K4905,"_",L4905,"_",M4905),lvl_6[#Headers],0)),"Нет")</f>
        <v>Нет</v>
      </c>
      <c r="I4905" s="12">
        <v>1</v>
      </c>
      <c r="J4905" s="12">
        <v>4</v>
      </c>
      <c r="K4905" s="12">
        <v>1</v>
      </c>
      <c r="L4905" s="12">
        <v>5</v>
      </c>
      <c r="M4905" s="12">
        <v>33</v>
      </c>
      <c r="N4905" s="12">
        <v>581</v>
      </c>
      <c r="O4905" s="12">
        <f>COUNTIF($P$2:P4905,P4905)</f>
        <v>1</v>
      </c>
      <c r="P4905" s="12" t="str">
        <f t="shared" si="291"/>
        <v>1410533581</v>
      </c>
      <c r="Q4905" s="12" t="str">
        <f t="shared" si="292"/>
        <v>14105335810001</v>
      </c>
      <c r="R4905" s="20" t="s">
        <v>4306</v>
      </c>
      <c r="AB4905" s="12" t="s">
        <v>903</v>
      </c>
      <c r="AD4905" s="12" t="s">
        <v>863</v>
      </c>
      <c r="AI4905" s="12" t="s">
        <v>100</v>
      </c>
      <c r="AK4905" s="12" t="s">
        <v>100</v>
      </c>
      <c r="BN4905" s="12">
        <v>1</v>
      </c>
    </row>
    <row r="4906" spans="1:66" ht="45" x14ac:dyDescent="0.25">
      <c r="A4906" s="12">
        <v>1</v>
      </c>
      <c r="B4906" s="11" t="str">
        <f t="shared" si="290"/>
        <v>Общий расчет. Анализ даты. Анализ даты. Символические звезды. Месячная добродетель. Нет</v>
      </c>
      <c r="C4906" s="11" t="str">
        <f>IFERROR(VLOOKUP(I4906,lvl_1[],2,FALSE),"Нет")</f>
        <v>Общий расчет</v>
      </c>
      <c r="D4906" s="11" t="str">
        <f>IFERROR(VLOOKUP(Rule!J4906,lvl_2[],2,FALSE),"Нет")</f>
        <v>Анализ даты</v>
      </c>
      <c r="E4906" s="11" t="str">
        <f>IFERROR(VLOOKUP(Rule!K4906,lvl_3[],2,FALSE),"Нет")</f>
        <v>Анализ даты</v>
      </c>
      <c r="F4906" s="11" t="str">
        <f>IFERROR(INDEX(lvl_4[],MATCH(L4906,lvl_4[ID],0),MATCH(TEXT(K4906,"##0"),lvl_4[#Headers],0)),"Нет")</f>
        <v>Символические звезды</v>
      </c>
      <c r="G4906" s="11" t="str">
        <f>IFERROR(INDEX(lvl_5[],MATCH(M4906,lvl_5[ID],0),MATCH(_xlfn.CONCAT(TEXT(K4906,"##0"),"_",TEXT(L4906,"##0")),lvl_5[#Headers],0)),"Нет")</f>
        <v>Месячная добродетель</v>
      </c>
      <c r="H4906" s="11" t="str">
        <f>IFERROR(INDEX(lvl_6[],MATCH(N4906,lvl_6[ID],0),MATCH(_xlfn.CONCAT(K4906,"_",L4906,"_",M4906),lvl_6[#Headers],0)),"Нет")</f>
        <v>Нет</v>
      </c>
      <c r="I4906" s="12">
        <v>1</v>
      </c>
      <c r="J4906" s="12">
        <v>4</v>
      </c>
      <c r="K4906" s="12">
        <v>1</v>
      </c>
      <c r="L4906" s="12">
        <v>5</v>
      </c>
      <c r="M4906" s="12">
        <v>33</v>
      </c>
      <c r="N4906" s="12">
        <v>582</v>
      </c>
      <c r="O4906" s="12">
        <f>COUNTIF($P$2:P4906,P4906)</f>
        <v>1</v>
      </c>
      <c r="P4906" s="12" t="str">
        <f t="shared" si="291"/>
        <v>1410533582</v>
      </c>
      <c r="Q4906" s="12" t="str">
        <f t="shared" si="292"/>
        <v>14105335820001</v>
      </c>
      <c r="R4906" s="20" t="s">
        <v>4307</v>
      </c>
      <c r="AB4906" s="12" t="s">
        <v>899</v>
      </c>
      <c r="AD4906" s="12" t="s">
        <v>864</v>
      </c>
      <c r="AI4906" s="12" t="s">
        <v>100</v>
      </c>
      <c r="AK4906" s="12" t="s">
        <v>100</v>
      </c>
      <c r="BN4906" s="12">
        <v>1</v>
      </c>
    </row>
    <row r="4907" spans="1:66" ht="45" x14ac:dyDescent="0.25">
      <c r="A4907" s="12">
        <v>1</v>
      </c>
      <c r="B4907" s="11" t="str">
        <f t="shared" si="290"/>
        <v>Общий расчет. Анализ даты. Анализ даты. Символические звезды. Месячная добродетель. Нет</v>
      </c>
      <c r="C4907" s="11" t="str">
        <f>IFERROR(VLOOKUP(I4907,lvl_1[],2,FALSE),"Нет")</f>
        <v>Общий расчет</v>
      </c>
      <c r="D4907" s="11" t="str">
        <f>IFERROR(VLOOKUP(Rule!J4907,lvl_2[],2,FALSE),"Нет")</f>
        <v>Анализ даты</v>
      </c>
      <c r="E4907" s="11" t="str">
        <f>IFERROR(VLOOKUP(Rule!K4907,lvl_3[],2,FALSE),"Нет")</f>
        <v>Анализ даты</v>
      </c>
      <c r="F4907" s="11" t="str">
        <f>IFERROR(INDEX(lvl_4[],MATCH(L4907,lvl_4[ID],0),MATCH(TEXT(K4907,"##0"),lvl_4[#Headers],0)),"Нет")</f>
        <v>Символические звезды</v>
      </c>
      <c r="G4907" s="11" t="str">
        <f>IFERROR(INDEX(lvl_5[],MATCH(M4907,lvl_5[ID],0),MATCH(_xlfn.CONCAT(TEXT(K4907,"##0"),"_",TEXT(L4907,"##0")),lvl_5[#Headers],0)),"Нет")</f>
        <v>Месячная добродетель</v>
      </c>
      <c r="H4907" s="11" t="str">
        <f>IFERROR(INDEX(lvl_6[],MATCH(N4907,lvl_6[ID],0),MATCH(_xlfn.CONCAT(K4907,"_",L4907,"_",M4907),lvl_6[#Headers],0)),"Нет")</f>
        <v>Нет</v>
      </c>
      <c r="I4907" s="12">
        <v>1</v>
      </c>
      <c r="J4907" s="12">
        <v>4</v>
      </c>
      <c r="K4907" s="12">
        <v>1</v>
      </c>
      <c r="L4907" s="12">
        <v>5</v>
      </c>
      <c r="M4907" s="12">
        <v>33</v>
      </c>
      <c r="N4907" s="12">
        <v>583</v>
      </c>
      <c r="O4907" s="12">
        <f>COUNTIF($P$2:P4907,P4907)</f>
        <v>1</v>
      </c>
      <c r="P4907" s="12" t="str">
        <f t="shared" si="291"/>
        <v>1410533583</v>
      </c>
      <c r="Q4907" s="12" t="str">
        <f t="shared" si="292"/>
        <v>14105335830001</v>
      </c>
      <c r="R4907" s="20" t="s">
        <v>4308</v>
      </c>
      <c r="AB4907" s="12" t="s">
        <v>914</v>
      </c>
      <c r="AD4907" s="12" t="s">
        <v>865</v>
      </c>
      <c r="AI4907" s="12" t="s">
        <v>100</v>
      </c>
      <c r="AK4907" s="12" t="s">
        <v>100</v>
      </c>
      <c r="BN4907" s="12">
        <v>1</v>
      </c>
    </row>
    <row r="4908" spans="1:66" ht="45" x14ac:dyDescent="0.25">
      <c r="A4908" s="12">
        <v>1</v>
      </c>
      <c r="B4908" s="11" t="str">
        <f t="shared" si="290"/>
        <v>Общий расчет. Анализ даты. Анализ даты. Символические звезды. Месячная добродетель. Нет</v>
      </c>
      <c r="C4908" s="11" t="str">
        <f>IFERROR(VLOOKUP(I4908,lvl_1[],2,FALSE),"Нет")</f>
        <v>Общий расчет</v>
      </c>
      <c r="D4908" s="11" t="str">
        <f>IFERROR(VLOOKUP(Rule!J4908,lvl_2[],2,FALSE),"Нет")</f>
        <v>Анализ даты</v>
      </c>
      <c r="E4908" s="11" t="str">
        <f>IFERROR(VLOOKUP(Rule!K4908,lvl_3[],2,FALSE),"Нет")</f>
        <v>Анализ даты</v>
      </c>
      <c r="F4908" s="11" t="str">
        <f>IFERROR(INDEX(lvl_4[],MATCH(L4908,lvl_4[ID],0),MATCH(TEXT(K4908,"##0"),lvl_4[#Headers],0)),"Нет")</f>
        <v>Символические звезды</v>
      </c>
      <c r="G4908" s="11" t="str">
        <f>IFERROR(INDEX(lvl_5[],MATCH(M4908,lvl_5[ID],0),MATCH(_xlfn.CONCAT(TEXT(K4908,"##0"),"_",TEXT(L4908,"##0")),lvl_5[#Headers],0)),"Нет")</f>
        <v>Месячная добродетель</v>
      </c>
      <c r="H4908" s="11" t="str">
        <f>IFERROR(INDEX(lvl_6[],MATCH(N4908,lvl_6[ID],0),MATCH(_xlfn.CONCAT(K4908,"_",L4908,"_",M4908),lvl_6[#Headers],0)),"Нет")</f>
        <v>Нет</v>
      </c>
      <c r="I4908" s="12">
        <v>1</v>
      </c>
      <c r="J4908" s="12">
        <v>4</v>
      </c>
      <c r="K4908" s="12">
        <v>1</v>
      </c>
      <c r="L4908" s="12">
        <v>5</v>
      </c>
      <c r="M4908" s="12">
        <v>33</v>
      </c>
      <c r="N4908" s="12">
        <v>584</v>
      </c>
      <c r="O4908" s="12">
        <f>COUNTIF($P$2:P4908,P4908)</f>
        <v>1</v>
      </c>
      <c r="P4908" s="12" t="str">
        <f t="shared" si="291"/>
        <v>1410533584</v>
      </c>
      <c r="Q4908" s="12" t="str">
        <f t="shared" si="292"/>
        <v>14105335840001</v>
      </c>
      <c r="R4908" s="20" t="s">
        <v>4309</v>
      </c>
      <c r="AB4908" s="12" t="s">
        <v>910</v>
      </c>
      <c r="AD4908" s="12" t="s">
        <v>866</v>
      </c>
      <c r="AI4908" s="12" t="s">
        <v>100</v>
      </c>
      <c r="AK4908" s="12" t="s">
        <v>100</v>
      </c>
      <c r="BN4908" s="12">
        <v>1</v>
      </c>
    </row>
    <row r="4909" spans="1:66" ht="45" x14ac:dyDescent="0.25">
      <c r="A4909" s="12">
        <v>1</v>
      </c>
      <c r="B4909" s="11" t="str">
        <f t="shared" si="290"/>
        <v>Общий расчет. Анализ даты. Анализ даты. Символические звезды. Месячная добродетель. Нет</v>
      </c>
      <c r="C4909" s="11" t="str">
        <f>IFERROR(VLOOKUP(I4909,lvl_1[],2,FALSE),"Нет")</f>
        <v>Общий расчет</v>
      </c>
      <c r="D4909" s="11" t="str">
        <f>IFERROR(VLOOKUP(Rule!J4909,lvl_2[],2,FALSE),"Нет")</f>
        <v>Анализ даты</v>
      </c>
      <c r="E4909" s="11" t="str">
        <f>IFERROR(VLOOKUP(Rule!K4909,lvl_3[],2,FALSE),"Нет")</f>
        <v>Анализ даты</v>
      </c>
      <c r="F4909" s="11" t="str">
        <f>IFERROR(INDEX(lvl_4[],MATCH(L4909,lvl_4[ID],0),MATCH(TEXT(K4909,"##0"),lvl_4[#Headers],0)),"Нет")</f>
        <v>Символические звезды</v>
      </c>
      <c r="G4909" s="11" t="str">
        <f>IFERROR(INDEX(lvl_5[],MATCH(M4909,lvl_5[ID],0),MATCH(_xlfn.CONCAT(TEXT(K4909,"##0"),"_",TEXT(L4909,"##0")),lvl_5[#Headers],0)),"Нет")</f>
        <v>Месячная добродетель</v>
      </c>
      <c r="H4909" s="11" t="str">
        <f>IFERROR(INDEX(lvl_6[],MATCH(N4909,lvl_6[ID],0),MATCH(_xlfn.CONCAT(K4909,"_",L4909,"_",M4909),lvl_6[#Headers],0)),"Нет")</f>
        <v>Нет</v>
      </c>
      <c r="I4909" s="12">
        <v>1</v>
      </c>
      <c r="J4909" s="12">
        <v>4</v>
      </c>
      <c r="K4909" s="12">
        <v>1</v>
      </c>
      <c r="L4909" s="12">
        <v>5</v>
      </c>
      <c r="M4909" s="12">
        <v>33</v>
      </c>
      <c r="N4909" s="12">
        <v>585</v>
      </c>
      <c r="O4909" s="12">
        <f>COUNTIF($P$2:P4909,P4909)</f>
        <v>1</v>
      </c>
      <c r="P4909" s="12" t="str">
        <f t="shared" si="291"/>
        <v>1410533585</v>
      </c>
      <c r="Q4909" s="12" t="str">
        <f t="shared" si="292"/>
        <v>14105335850001</v>
      </c>
      <c r="R4909" s="20" t="s">
        <v>4310</v>
      </c>
      <c r="AB4909" s="12" t="s">
        <v>903</v>
      </c>
      <c r="AD4909" s="12" t="s">
        <v>867</v>
      </c>
      <c r="AI4909" s="12" t="s">
        <v>100</v>
      </c>
      <c r="AK4909" s="12" t="s">
        <v>100</v>
      </c>
      <c r="BN4909" s="12">
        <v>1</v>
      </c>
    </row>
    <row r="4910" spans="1:66" ht="45" x14ac:dyDescent="0.25">
      <c r="A4910" s="12">
        <v>1</v>
      </c>
      <c r="B4910" s="11" t="str">
        <f t="shared" si="290"/>
        <v>Общий расчет. Анализ даты. Анализ даты. Символические звезды. Месячная добродетель. Нет</v>
      </c>
      <c r="C4910" s="11" t="str">
        <f>IFERROR(VLOOKUP(I4910,lvl_1[],2,FALSE),"Нет")</f>
        <v>Общий расчет</v>
      </c>
      <c r="D4910" s="11" t="str">
        <f>IFERROR(VLOOKUP(Rule!J4910,lvl_2[],2,FALSE),"Нет")</f>
        <v>Анализ даты</v>
      </c>
      <c r="E4910" s="11" t="str">
        <f>IFERROR(VLOOKUP(Rule!K4910,lvl_3[],2,FALSE),"Нет")</f>
        <v>Анализ даты</v>
      </c>
      <c r="F4910" s="11" t="str">
        <f>IFERROR(INDEX(lvl_4[],MATCH(L4910,lvl_4[ID],0),MATCH(TEXT(K4910,"##0"),lvl_4[#Headers],0)),"Нет")</f>
        <v>Символические звезды</v>
      </c>
      <c r="G4910" s="11" t="str">
        <f>IFERROR(INDEX(lvl_5[],MATCH(M4910,lvl_5[ID],0),MATCH(_xlfn.CONCAT(TEXT(K4910,"##0"),"_",TEXT(L4910,"##0")),lvl_5[#Headers],0)),"Нет")</f>
        <v>Месячная добродетель</v>
      </c>
      <c r="H4910" s="11" t="str">
        <f>IFERROR(INDEX(lvl_6[],MATCH(N4910,lvl_6[ID],0),MATCH(_xlfn.CONCAT(K4910,"_",L4910,"_",M4910),lvl_6[#Headers],0)),"Нет")</f>
        <v>Нет</v>
      </c>
      <c r="I4910" s="12">
        <v>1</v>
      </c>
      <c r="J4910" s="12">
        <v>4</v>
      </c>
      <c r="K4910" s="12">
        <v>1</v>
      </c>
      <c r="L4910" s="12">
        <v>5</v>
      </c>
      <c r="M4910" s="12">
        <v>33</v>
      </c>
      <c r="N4910" s="12">
        <v>586</v>
      </c>
      <c r="O4910" s="12">
        <f>COUNTIF($P$2:P4910,P4910)</f>
        <v>1</v>
      </c>
      <c r="P4910" s="12" t="str">
        <f t="shared" si="291"/>
        <v>1410533586</v>
      </c>
      <c r="Q4910" s="12" t="str">
        <f t="shared" si="292"/>
        <v>14105335860001</v>
      </c>
      <c r="R4910" s="20" t="s">
        <v>4311</v>
      </c>
      <c r="AB4910" s="12" t="s">
        <v>899</v>
      </c>
      <c r="AD4910" s="12" t="s">
        <v>868</v>
      </c>
      <c r="AI4910" s="12" t="s">
        <v>100</v>
      </c>
      <c r="AK4910" s="12" t="s">
        <v>100</v>
      </c>
      <c r="BN4910" s="12">
        <v>1</v>
      </c>
    </row>
    <row r="4911" spans="1:66" ht="45" x14ac:dyDescent="0.25">
      <c r="A4911" s="12">
        <v>1</v>
      </c>
      <c r="B4911" s="11" t="str">
        <f t="shared" si="290"/>
        <v>Общий расчет. Анализ даты. Анализ даты. Символические звезды. Месячная добродетель. Нет</v>
      </c>
      <c r="C4911" s="11" t="str">
        <f>IFERROR(VLOOKUP(I4911,lvl_1[],2,FALSE),"Нет")</f>
        <v>Общий расчет</v>
      </c>
      <c r="D4911" s="11" t="str">
        <f>IFERROR(VLOOKUP(Rule!J4911,lvl_2[],2,FALSE),"Нет")</f>
        <v>Анализ даты</v>
      </c>
      <c r="E4911" s="11" t="str">
        <f>IFERROR(VLOOKUP(Rule!K4911,lvl_3[],2,FALSE),"Нет")</f>
        <v>Анализ даты</v>
      </c>
      <c r="F4911" s="11" t="str">
        <f>IFERROR(INDEX(lvl_4[],MATCH(L4911,lvl_4[ID],0),MATCH(TEXT(K4911,"##0"),lvl_4[#Headers],0)),"Нет")</f>
        <v>Символические звезды</v>
      </c>
      <c r="G4911" s="11" t="str">
        <f>IFERROR(INDEX(lvl_5[],MATCH(M4911,lvl_5[ID],0),MATCH(_xlfn.CONCAT(TEXT(K4911,"##0"),"_",TEXT(L4911,"##0")),lvl_5[#Headers],0)),"Нет")</f>
        <v>Месячная добродетель</v>
      </c>
      <c r="H4911" s="11" t="str">
        <f>IFERROR(INDEX(lvl_6[],MATCH(N4911,lvl_6[ID],0),MATCH(_xlfn.CONCAT(K4911,"_",L4911,"_",M4911),lvl_6[#Headers],0)),"Нет")</f>
        <v>Нет</v>
      </c>
      <c r="I4911" s="12">
        <v>1</v>
      </c>
      <c r="J4911" s="12">
        <v>4</v>
      </c>
      <c r="K4911" s="12">
        <v>1</v>
      </c>
      <c r="L4911" s="12">
        <v>5</v>
      </c>
      <c r="M4911" s="12">
        <v>33</v>
      </c>
      <c r="N4911" s="12">
        <v>587</v>
      </c>
      <c r="O4911" s="12">
        <f>COUNTIF($P$2:P4911,P4911)</f>
        <v>1</v>
      </c>
      <c r="P4911" s="12" t="str">
        <f t="shared" si="291"/>
        <v>1410533587</v>
      </c>
      <c r="Q4911" s="12" t="str">
        <f t="shared" si="292"/>
        <v>14105335870001</v>
      </c>
      <c r="R4911" s="20" t="s">
        <v>4312</v>
      </c>
      <c r="AB4911" s="12" t="s">
        <v>914</v>
      </c>
      <c r="AD4911" s="12" t="s">
        <v>869</v>
      </c>
      <c r="AI4911" s="12" t="s">
        <v>100</v>
      </c>
      <c r="AK4911" s="12" t="s">
        <v>100</v>
      </c>
      <c r="BN4911" s="12">
        <v>1</v>
      </c>
    </row>
    <row r="4912" spans="1:66" ht="45" x14ac:dyDescent="0.25">
      <c r="A4912" s="12">
        <v>1</v>
      </c>
      <c r="B4912" s="11" t="str">
        <f t="shared" si="290"/>
        <v>Общий расчет. Анализ даты. Анализ даты. Символические звезды. Месячная добродетель. Нет</v>
      </c>
      <c r="C4912" s="11" t="str">
        <f>IFERROR(VLOOKUP(I4912,lvl_1[],2,FALSE),"Нет")</f>
        <v>Общий расчет</v>
      </c>
      <c r="D4912" s="11" t="str">
        <f>IFERROR(VLOOKUP(Rule!J4912,lvl_2[],2,FALSE),"Нет")</f>
        <v>Анализ даты</v>
      </c>
      <c r="E4912" s="11" t="str">
        <f>IFERROR(VLOOKUP(Rule!K4912,lvl_3[],2,FALSE),"Нет")</f>
        <v>Анализ даты</v>
      </c>
      <c r="F4912" s="11" t="str">
        <f>IFERROR(INDEX(lvl_4[],MATCH(L4912,lvl_4[ID],0),MATCH(TEXT(K4912,"##0"),lvl_4[#Headers],0)),"Нет")</f>
        <v>Символические звезды</v>
      </c>
      <c r="G4912" s="11" t="str">
        <f>IFERROR(INDEX(lvl_5[],MATCH(M4912,lvl_5[ID],0),MATCH(_xlfn.CONCAT(TEXT(K4912,"##0"),"_",TEXT(L4912,"##0")),lvl_5[#Headers],0)),"Нет")</f>
        <v>Месячная добродетель</v>
      </c>
      <c r="H4912" s="11" t="str">
        <f>IFERROR(INDEX(lvl_6[],MATCH(N4912,lvl_6[ID],0),MATCH(_xlfn.CONCAT(K4912,"_",L4912,"_",M4912),lvl_6[#Headers],0)),"Нет")</f>
        <v>Нет</v>
      </c>
      <c r="I4912" s="12">
        <v>1</v>
      </c>
      <c r="J4912" s="12">
        <v>4</v>
      </c>
      <c r="K4912" s="12">
        <v>1</v>
      </c>
      <c r="L4912" s="12">
        <v>5</v>
      </c>
      <c r="M4912" s="12">
        <v>33</v>
      </c>
      <c r="N4912" s="12">
        <v>588</v>
      </c>
      <c r="O4912" s="12">
        <f>COUNTIF($P$2:P4912,P4912)</f>
        <v>1</v>
      </c>
      <c r="P4912" s="12" t="str">
        <f t="shared" si="291"/>
        <v>1410533588</v>
      </c>
      <c r="Q4912" s="12" t="str">
        <f t="shared" si="292"/>
        <v>14105335880001</v>
      </c>
      <c r="R4912" s="20" t="s">
        <v>4313</v>
      </c>
      <c r="AB4912" s="12" t="s">
        <v>910</v>
      </c>
      <c r="AD4912" s="12" t="s">
        <v>870</v>
      </c>
      <c r="AI4912" s="12" t="s">
        <v>100</v>
      </c>
      <c r="AK4912" s="12" t="s">
        <v>100</v>
      </c>
      <c r="BN4912" s="12">
        <v>1</v>
      </c>
    </row>
    <row r="4913" spans="1:66" ht="45" x14ac:dyDescent="0.25">
      <c r="A4913" s="12">
        <v>1</v>
      </c>
      <c r="B4913" s="11" t="str">
        <f t="shared" si="290"/>
        <v>Общий расчет. Анализ даты. Анализ даты. Символические звезды. Небесная благодать. Нет</v>
      </c>
      <c r="C4913" s="11" t="str">
        <f>IFERROR(VLOOKUP(I4913,lvl_1[],2,FALSE),"Нет")</f>
        <v>Общий расчет</v>
      </c>
      <c r="D4913" s="11" t="str">
        <f>IFERROR(VLOOKUP(Rule!J4913,lvl_2[],2,FALSE),"Нет")</f>
        <v>Анализ даты</v>
      </c>
      <c r="E4913" s="11" t="str">
        <f>IFERROR(VLOOKUP(Rule!K4913,lvl_3[],2,FALSE),"Нет")</f>
        <v>Анализ даты</v>
      </c>
      <c r="F4913" s="11" t="str">
        <f>IFERROR(INDEX(lvl_4[],MATCH(L4913,lvl_4[ID],0),MATCH(TEXT(K4913,"##0"),lvl_4[#Headers],0)),"Нет")</f>
        <v>Символические звезды</v>
      </c>
      <c r="G4913" s="11" t="str">
        <f>IFERROR(INDEX(lvl_5[],MATCH(M4913,lvl_5[ID],0),MATCH(_xlfn.CONCAT(TEXT(K4913,"##0"),"_",TEXT(L4913,"##0")),lvl_5[#Headers],0)),"Нет")</f>
        <v>Небесная благодать</v>
      </c>
      <c r="H4913" s="11" t="str">
        <f>IFERROR(INDEX(lvl_6[],MATCH(N4913,lvl_6[ID],0),MATCH(_xlfn.CONCAT(K4913,"_",L4913,"_",M4913),lvl_6[#Headers],0)),"Нет")</f>
        <v>Нет</v>
      </c>
      <c r="I4913" s="12">
        <v>1</v>
      </c>
      <c r="J4913" s="12">
        <v>4</v>
      </c>
      <c r="K4913" s="12">
        <v>1</v>
      </c>
      <c r="L4913" s="12">
        <v>5</v>
      </c>
      <c r="M4913" s="12">
        <v>13</v>
      </c>
      <c r="N4913" s="12">
        <v>589</v>
      </c>
      <c r="O4913" s="12">
        <f>COUNTIF($P$2:P4913,P4913)</f>
        <v>1</v>
      </c>
      <c r="P4913" s="12" t="str">
        <f t="shared" si="291"/>
        <v>1410513589</v>
      </c>
      <c r="Q4913" s="12" t="str">
        <f t="shared" si="292"/>
        <v>14105135890001</v>
      </c>
      <c r="R4913" s="20" t="s">
        <v>4277</v>
      </c>
      <c r="AB4913" s="12" t="s">
        <v>910</v>
      </c>
      <c r="AD4913" s="12" t="s">
        <v>870</v>
      </c>
      <c r="AP4913" s="12" t="s">
        <v>100</v>
      </c>
      <c r="AR4913" s="12" t="s">
        <v>100</v>
      </c>
      <c r="BN4913" s="12">
        <v>1</v>
      </c>
    </row>
    <row r="4914" spans="1:66" ht="45" x14ac:dyDescent="0.25">
      <c r="A4914" s="12">
        <v>1</v>
      </c>
      <c r="B4914" s="11" t="str">
        <f t="shared" si="290"/>
        <v>Общий расчет. Анализ даты. Анализ даты. Символические звезды. Небесная благодать. Нет</v>
      </c>
      <c r="C4914" s="11" t="str">
        <f>IFERROR(VLOOKUP(I4914,lvl_1[],2,FALSE),"Нет")</f>
        <v>Общий расчет</v>
      </c>
      <c r="D4914" s="11" t="str">
        <f>IFERROR(VLOOKUP(Rule!J4914,lvl_2[],2,FALSE),"Нет")</f>
        <v>Анализ даты</v>
      </c>
      <c r="E4914" s="11" t="str">
        <f>IFERROR(VLOOKUP(Rule!K4914,lvl_3[],2,FALSE),"Нет")</f>
        <v>Анализ даты</v>
      </c>
      <c r="F4914" s="11" t="str">
        <f>IFERROR(INDEX(lvl_4[],MATCH(L4914,lvl_4[ID],0),MATCH(TEXT(K4914,"##0"),lvl_4[#Headers],0)),"Нет")</f>
        <v>Символические звезды</v>
      </c>
      <c r="G4914" s="11" t="str">
        <f>IFERROR(INDEX(lvl_5[],MATCH(M4914,lvl_5[ID],0),MATCH(_xlfn.CONCAT(TEXT(K4914,"##0"),"_",TEXT(L4914,"##0")),lvl_5[#Headers],0)),"Нет")</f>
        <v>Небесная благодать</v>
      </c>
      <c r="H4914" s="11" t="str">
        <f>IFERROR(INDEX(lvl_6[],MATCH(N4914,lvl_6[ID],0),MATCH(_xlfn.CONCAT(K4914,"_",L4914,"_",M4914),lvl_6[#Headers],0)),"Нет")</f>
        <v>Нет</v>
      </c>
      <c r="I4914" s="12">
        <v>1</v>
      </c>
      <c r="J4914" s="12">
        <v>4</v>
      </c>
      <c r="K4914" s="12">
        <v>1</v>
      </c>
      <c r="L4914" s="12">
        <v>5</v>
      </c>
      <c r="M4914" s="12">
        <v>13</v>
      </c>
      <c r="N4914" s="12">
        <v>590</v>
      </c>
      <c r="O4914" s="12">
        <f>COUNTIF($P$2:P4914,P4914)</f>
        <v>1</v>
      </c>
      <c r="P4914" s="12" t="str">
        <f t="shared" si="291"/>
        <v>1410513590</v>
      </c>
      <c r="Q4914" s="12" t="str">
        <f t="shared" si="292"/>
        <v>14105135900001</v>
      </c>
      <c r="R4914" s="20" t="s">
        <v>4278</v>
      </c>
      <c r="AB4914" s="12" t="s">
        <v>914</v>
      </c>
      <c r="AD4914" s="12" t="s">
        <v>861</v>
      </c>
      <c r="AP4914" s="12" t="s">
        <v>100</v>
      </c>
      <c r="AR4914" s="12" t="s">
        <v>100</v>
      </c>
      <c r="BN4914" s="12">
        <v>1</v>
      </c>
    </row>
    <row r="4915" spans="1:66" ht="45" x14ac:dyDescent="0.25">
      <c r="A4915" s="12">
        <v>1</v>
      </c>
      <c r="B4915" s="11" t="str">
        <f t="shared" si="290"/>
        <v>Общий расчет. Анализ даты. Анализ даты. Символические звезды. Небесная благодать. Нет</v>
      </c>
      <c r="C4915" s="11" t="str">
        <f>IFERROR(VLOOKUP(I4915,lvl_1[],2,FALSE),"Нет")</f>
        <v>Общий расчет</v>
      </c>
      <c r="D4915" s="11" t="str">
        <f>IFERROR(VLOOKUP(Rule!J4915,lvl_2[],2,FALSE),"Нет")</f>
        <v>Анализ даты</v>
      </c>
      <c r="E4915" s="11" t="str">
        <f>IFERROR(VLOOKUP(Rule!K4915,lvl_3[],2,FALSE),"Нет")</f>
        <v>Анализ даты</v>
      </c>
      <c r="F4915" s="11" t="str">
        <f>IFERROR(INDEX(lvl_4[],MATCH(L4915,lvl_4[ID],0),MATCH(TEXT(K4915,"##0"),lvl_4[#Headers],0)),"Нет")</f>
        <v>Символические звезды</v>
      </c>
      <c r="G4915" s="11" t="str">
        <f>IFERROR(INDEX(lvl_5[],MATCH(M4915,lvl_5[ID],0),MATCH(_xlfn.CONCAT(TEXT(K4915,"##0"),"_",TEXT(L4915,"##0")),lvl_5[#Headers],0)),"Нет")</f>
        <v>Небесная благодать</v>
      </c>
      <c r="H4915" s="11" t="str">
        <f>IFERROR(INDEX(lvl_6[],MATCH(N4915,lvl_6[ID],0),MATCH(_xlfn.CONCAT(K4915,"_",L4915,"_",M4915),lvl_6[#Headers],0)),"Нет")</f>
        <v>Нет</v>
      </c>
      <c r="I4915" s="12">
        <v>1</v>
      </c>
      <c r="J4915" s="12">
        <v>4</v>
      </c>
      <c r="K4915" s="12">
        <v>1</v>
      </c>
      <c r="L4915" s="12">
        <v>5</v>
      </c>
      <c r="M4915" s="12">
        <v>13</v>
      </c>
      <c r="N4915" s="12">
        <v>591</v>
      </c>
      <c r="O4915" s="12">
        <f>COUNTIF($P$2:P4915,P4915)</f>
        <v>1</v>
      </c>
      <c r="P4915" s="12" t="str">
        <f t="shared" si="291"/>
        <v>1410513591</v>
      </c>
      <c r="Q4915" s="12" t="str">
        <f t="shared" si="292"/>
        <v>14105135910001</v>
      </c>
      <c r="R4915" s="20" t="s">
        <v>4279</v>
      </c>
      <c r="AB4915" s="12" t="s">
        <v>912</v>
      </c>
      <c r="AD4915" s="12" t="s">
        <v>862</v>
      </c>
      <c r="AP4915" s="12" t="s">
        <v>100</v>
      </c>
      <c r="AR4915" s="12" t="s">
        <v>100</v>
      </c>
      <c r="BN4915" s="12">
        <v>1</v>
      </c>
    </row>
    <row r="4916" spans="1:66" ht="45" x14ac:dyDescent="0.25">
      <c r="A4916" s="12">
        <v>1</v>
      </c>
      <c r="B4916" s="11" t="str">
        <f t="shared" si="290"/>
        <v>Общий расчет. Анализ даты. Анализ даты. Символические звезды. Небесная благодать. Нет</v>
      </c>
      <c r="C4916" s="11" t="str">
        <f>IFERROR(VLOOKUP(I4916,lvl_1[],2,FALSE),"Нет")</f>
        <v>Общий расчет</v>
      </c>
      <c r="D4916" s="11" t="str">
        <f>IFERROR(VLOOKUP(Rule!J4916,lvl_2[],2,FALSE),"Нет")</f>
        <v>Анализ даты</v>
      </c>
      <c r="E4916" s="11" t="str">
        <f>IFERROR(VLOOKUP(Rule!K4916,lvl_3[],2,FALSE),"Нет")</f>
        <v>Анализ даты</v>
      </c>
      <c r="F4916" s="11" t="str">
        <f>IFERROR(INDEX(lvl_4[],MATCH(L4916,lvl_4[ID],0),MATCH(TEXT(K4916,"##0"),lvl_4[#Headers],0)),"Нет")</f>
        <v>Символические звезды</v>
      </c>
      <c r="G4916" s="11" t="str">
        <f>IFERROR(INDEX(lvl_5[],MATCH(M4916,lvl_5[ID],0),MATCH(_xlfn.CONCAT(TEXT(K4916,"##0"),"_",TEXT(L4916,"##0")),lvl_5[#Headers],0)),"Нет")</f>
        <v>Небесная благодать</v>
      </c>
      <c r="H4916" s="11" t="str">
        <f>IFERROR(INDEX(lvl_6[],MATCH(N4916,lvl_6[ID],0),MATCH(_xlfn.CONCAT(K4916,"_",L4916,"_",M4916),lvl_6[#Headers],0)),"Нет")</f>
        <v>Нет</v>
      </c>
      <c r="I4916" s="12">
        <v>1</v>
      </c>
      <c r="J4916" s="12">
        <v>4</v>
      </c>
      <c r="K4916" s="12">
        <v>1</v>
      </c>
      <c r="L4916" s="12">
        <v>5</v>
      </c>
      <c r="M4916" s="12">
        <v>13</v>
      </c>
      <c r="N4916" s="12">
        <v>592</v>
      </c>
      <c r="O4916" s="12">
        <f>COUNTIF($P$2:P4916,P4916)</f>
        <v>1</v>
      </c>
      <c r="P4916" s="12" t="str">
        <f t="shared" si="291"/>
        <v>1410513592</v>
      </c>
      <c r="Q4916" s="12" t="str">
        <f t="shared" si="292"/>
        <v>14105135920001</v>
      </c>
      <c r="R4916" s="20" t="s">
        <v>4280</v>
      </c>
      <c r="AB4916" s="12" t="s">
        <v>899</v>
      </c>
      <c r="AD4916" s="12" t="s">
        <v>864</v>
      </c>
      <c r="AP4916" s="12" t="s">
        <v>100</v>
      </c>
      <c r="AR4916" s="12" t="s">
        <v>100</v>
      </c>
      <c r="BN4916" s="12">
        <v>1</v>
      </c>
    </row>
    <row r="4917" spans="1:66" ht="45" x14ac:dyDescent="0.25">
      <c r="A4917" s="12">
        <v>1</v>
      </c>
      <c r="B4917" s="11" t="str">
        <f t="shared" si="290"/>
        <v>Общий расчет. Анализ даты. Анализ даты. Символические звезды. Небесная благодать. Нет</v>
      </c>
      <c r="C4917" s="11" t="str">
        <f>IFERROR(VLOOKUP(I4917,lvl_1[],2,FALSE),"Нет")</f>
        <v>Общий расчет</v>
      </c>
      <c r="D4917" s="11" t="str">
        <f>IFERROR(VLOOKUP(Rule!J4917,lvl_2[],2,FALSE),"Нет")</f>
        <v>Анализ даты</v>
      </c>
      <c r="E4917" s="11" t="str">
        <f>IFERROR(VLOOKUP(Rule!K4917,lvl_3[],2,FALSE),"Нет")</f>
        <v>Анализ даты</v>
      </c>
      <c r="F4917" s="11" t="str">
        <f>IFERROR(INDEX(lvl_4[],MATCH(L4917,lvl_4[ID],0),MATCH(TEXT(K4917,"##0"),lvl_4[#Headers],0)),"Нет")</f>
        <v>Символические звезды</v>
      </c>
      <c r="G4917" s="11" t="str">
        <f>IFERROR(INDEX(lvl_5[],MATCH(M4917,lvl_5[ID],0),MATCH(_xlfn.CONCAT(TEXT(K4917,"##0"),"_",TEXT(L4917,"##0")),lvl_5[#Headers],0)),"Нет")</f>
        <v>Небесная благодать</v>
      </c>
      <c r="H4917" s="11" t="str">
        <f>IFERROR(INDEX(lvl_6[],MATCH(N4917,lvl_6[ID],0),MATCH(_xlfn.CONCAT(K4917,"_",L4917,"_",M4917),lvl_6[#Headers],0)),"Нет")</f>
        <v>Нет</v>
      </c>
      <c r="I4917" s="12">
        <v>1</v>
      </c>
      <c r="J4917" s="12">
        <v>4</v>
      </c>
      <c r="K4917" s="12">
        <v>1</v>
      </c>
      <c r="L4917" s="12">
        <v>5</v>
      </c>
      <c r="M4917" s="12">
        <v>13</v>
      </c>
      <c r="N4917" s="12">
        <v>593</v>
      </c>
      <c r="O4917" s="12">
        <f>COUNTIF($P$2:P4917,P4917)</f>
        <v>1</v>
      </c>
      <c r="P4917" s="12" t="str">
        <f t="shared" si="291"/>
        <v>1410513593</v>
      </c>
      <c r="Q4917" s="12" t="str">
        <f t="shared" si="292"/>
        <v>14105135930001</v>
      </c>
      <c r="R4917" s="20" t="s">
        <v>4281</v>
      </c>
      <c r="AB4917" s="12" t="s">
        <v>903</v>
      </c>
      <c r="AD4917" s="12" t="s">
        <v>867</v>
      </c>
      <c r="AP4917" s="12" t="s">
        <v>100</v>
      </c>
      <c r="AR4917" s="12" t="s">
        <v>100</v>
      </c>
      <c r="BN4917" s="12">
        <v>1</v>
      </c>
    </row>
    <row r="4918" spans="1:66" ht="45" x14ac:dyDescent="0.25">
      <c r="A4918" s="12">
        <v>1</v>
      </c>
      <c r="B4918" s="11" t="str">
        <f t="shared" si="290"/>
        <v>Общий расчет. Анализ даты. Анализ даты. Символические звезды. Небесная благодать. Нет</v>
      </c>
      <c r="C4918" s="11" t="str">
        <f>IFERROR(VLOOKUP(I4918,lvl_1[],2,FALSE),"Нет")</f>
        <v>Общий расчет</v>
      </c>
      <c r="D4918" s="11" t="str">
        <f>IFERROR(VLOOKUP(Rule!J4918,lvl_2[],2,FALSE),"Нет")</f>
        <v>Анализ даты</v>
      </c>
      <c r="E4918" s="11" t="str">
        <f>IFERROR(VLOOKUP(Rule!K4918,lvl_3[],2,FALSE),"Нет")</f>
        <v>Анализ даты</v>
      </c>
      <c r="F4918" s="11" t="str">
        <f>IFERROR(INDEX(lvl_4[],MATCH(L4918,lvl_4[ID],0),MATCH(TEXT(K4918,"##0"),lvl_4[#Headers],0)),"Нет")</f>
        <v>Символические звезды</v>
      </c>
      <c r="G4918" s="11" t="str">
        <f>IFERROR(INDEX(lvl_5[],MATCH(M4918,lvl_5[ID],0),MATCH(_xlfn.CONCAT(TEXT(K4918,"##0"),"_",TEXT(L4918,"##0")),lvl_5[#Headers],0)),"Нет")</f>
        <v>Небесная благодать</v>
      </c>
      <c r="H4918" s="11" t="str">
        <f>IFERROR(INDEX(lvl_6[],MATCH(N4918,lvl_6[ID],0),MATCH(_xlfn.CONCAT(K4918,"_",L4918,"_",M4918),lvl_6[#Headers],0)),"Нет")</f>
        <v>Нет</v>
      </c>
      <c r="I4918" s="12">
        <v>1</v>
      </c>
      <c r="J4918" s="12">
        <v>4</v>
      </c>
      <c r="K4918" s="12">
        <v>1</v>
      </c>
      <c r="L4918" s="12">
        <v>5</v>
      </c>
      <c r="M4918" s="12">
        <v>13</v>
      </c>
      <c r="N4918" s="12">
        <v>594</v>
      </c>
      <c r="O4918" s="12">
        <f>COUNTIF($P$2:P4918,P4918)</f>
        <v>1</v>
      </c>
      <c r="P4918" s="12" t="str">
        <f t="shared" si="291"/>
        <v>1410513594</v>
      </c>
      <c r="Q4918" s="12" t="str">
        <f t="shared" si="292"/>
        <v>14105135940001</v>
      </c>
      <c r="R4918" s="20" t="s">
        <v>4282</v>
      </c>
      <c r="AB4918" s="12" t="s">
        <v>901</v>
      </c>
      <c r="AD4918" s="12" t="s">
        <v>868</v>
      </c>
      <c r="AP4918" s="12" t="s">
        <v>100</v>
      </c>
      <c r="AR4918" s="12" t="s">
        <v>100</v>
      </c>
      <c r="BN4918" s="12">
        <v>1</v>
      </c>
    </row>
    <row r="4919" spans="1:66" ht="45" x14ac:dyDescent="0.25">
      <c r="A4919" s="12">
        <v>1</v>
      </c>
      <c r="B4919" s="11" t="str">
        <f t="shared" si="290"/>
        <v>Общий расчет. Анализ даты. Анализ даты. Символические звезды. Лунная добродетель. Нет</v>
      </c>
      <c r="C4919" s="11" t="str">
        <f>IFERROR(VLOOKUP(I4919,lvl_1[],2,FALSE),"Нет")</f>
        <v>Общий расчет</v>
      </c>
      <c r="D4919" s="11" t="str">
        <f>IFERROR(VLOOKUP(Rule!J4919,lvl_2[],2,FALSE),"Нет")</f>
        <v>Анализ даты</v>
      </c>
      <c r="E4919" s="11" t="str">
        <f>IFERROR(VLOOKUP(Rule!K4919,lvl_3[],2,FALSE),"Нет")</f>
        <v>Анализ даты</v>
      </c>
      <c r="F4919" s="11" t="str">
        <f>IFERROR(INDEX(lvl_4[],MATCH(L4919,lvl_4[ID],0),MATCH(TEXT(K4919,"##0"),lvl_4[#Headers],0)),"Нет")</f>
        <v>Символические звезды</v>
      </c>
      <c r="G4919" s="11" t="str">
        <f>IFERROR(INDEX(lvl_5[],MATCH(M4919,lvl_5[ID],0),MATCH(_xlfn.CONCAT(TEXT(K4919,"##0"),"_",TEXT(L4919,"##0")),lvl_5[#Headers],0)),"Нет")</f>
        <v>Лунная добродетель</v>
      </c>
      <c r="H4919" s="11" t="str">
        <f>IFERROR(INDEX(lvl_6[],MATCH(N4919,lvl_6[ID],0),MATCH(_xlfn.CONCAT(K4919,"_",L4919,"_",M4919),lvl_6[#Headers],0)),"Нет")</f>
        <v>Нет</v>
      </c>
      <c r="I4919" s="12">
        <v>1</v>
      </c>
      <c r="J4919" s="12">
        <v>4</v>
      </c>
      <c r="K4919" s="12">
        <v>1</v>
      </c>
      <c r="L4919" s="12">
        <v>5</v>
      </c>
      <c r="M4919" s="12">
        <v>14</v>
      </c>
      <c r="N4919" s="12">
        <v>595</v>
      </c>
      <c r="O4919" s="12">
        <f>COUNTIF($P$2:P4919,P4919)</f>
        <v>1</v>
      </c>
      <c r="P4919" s="12" t="str">
        <f t="shared" si="291"/>
        <v>1410514595</v>
      </c>
      <c r="Q4919" s="12" t="str">
        <f t="shared" si="292"/>
        <v>14105145950001</v>
      </c>
      <c r="R4919" s="20" t="s">
        <v>4283</v>
      </c>
      <c r="AB4919" s="12" t="s">
        <v>914</v>
      </c>
      <c r="AD4919" s="12" t="s">
        <v>869</v>
      </c>
      <c r="AP4919" s="12" t="s">
        <v>100</v>
      </c>
      <c r="AR4919" s="12" t="s">
        <v>100</v>
      </c>
      <c r="BN4919" s="12">
        <v>1</v>
      </c>
    </row>
    <row r="4920" spans="1:66" ht="45" x14ac:dyDescent="0.25">
      <c r="A4920" s="12">
        <v>1</v>
      </c>
      <c r="B4920" s="11" t="str">
        <f t="shared" si="290"/>
        <v>Общий расчет. Анализ даты. Анализ даты. Символические звезды. Лунная добродетель. Нет</v>
      </c>
      <c r="C4920" s="11" t="str">
        <f>IFERROR(VLOOKUP(I4920,lvl_1[],2,FALSE),"Нет")</f>
        <v>Общий расчет</v>
      </c>
      <c r="D4920" s="11" t="str">
        <f>IFERROR(VLOOKUP(Rule!J4920,lvl_2[],2,FALSE),"Нет")</f>
        <v>Анализ даты</v>
      </c>
      <c r="E4920" s="11" t="str">
        <f>IFERROR(VLOOKUP(Rule!K4920,lvl_3[],2,FALSE),"Нет")</f>
        <v>Анализ даты</v>
      </c>
      <c r="F4920" s="11" t="str">
        <f>IFERROR(INDEX(lvl_4[],MATCH(L4920,lvl_4[ID],0),MATCH(TEXT(K4920,"##0"),lvl_4[#Headers],0)),"Нет")</f>
        <v>Символические звезды</v>
      </c>
      <c r="G4920" s="11" t="str">
        <f>IFERROR(INDEX(lvl_5[],MATCH(M4920,lvl_5[ID],0),MATCH(_xlfn.CONCAT(TEXT(K4920,"##0"),"_",TEXT(L4920,"##0")),lvl_5[#Headers],0)),"Нет")</f>
        <v>Лунная добродетель</v>
      </c>
      <c r="H4920" s="11" t="str">
        <f>IFERROR(INDEX(lvl_6[],MATCH(N4920,lvl_6[ID],0),MATCH(_xlfn.CONCAT(K4920,"_",L4920,"_",M4920),lvl_6[#Headers],0)),"Нет")</f>
        <v>Нет</v>
      </c>
      <c r="I4920" s="12">
        <v>1</v>
      </c>
      <c r="J4920" s="12">
        <v>4</v>
      </c>
      <c r="K4920" s="12">
        <v>1</v>
      </c>
      <c r="L4920" s="12">
        <v>5</v>
      </c>
      <c r="M4920" s="12">
        <v>14</v>
      </c>
      <c r="N4920" s="12">
        <v>596</v>
      </c>
      <c r="O4920" s="12">
        <f>COUNTIF($P$2:P4920,P4920)</f>
        <v>1</v>
      </c>
      <c r="P4920" s="12" t="str">
        <f t="shared" si="291"/>
        <v>1410514596</v>
      </c>
      <c r="Q4920" s="12" t="str">
        <f t="shared" si="292"/>
        <v>14105145960001</v>
      </c>
      <c r="R4920" s="20" t="s">
        <v>4284</v>
      </c>
      <c r="AB4920" s="12" t="s">
        <v>910</v>
      </c>
      <c r="AD4920" s="12" t="s">
        <v>870</v>
      </c>
      <c r="AP4920" s="12" t="s">
        <v>100</v>
      </c>
      <c r="AR4920" s="12" t="s">
        <v>100</v>
      </c>
      <c r="BN4920" s="12">
        <v>1</v>
      </c>
    </row>
    <row r="4921" spans="1:66" ht="45" x14ac:dyDescent="0.25">
      <c r="A4921" s="12">
        <v>1</v>
      </c>
      <c r="B4921" s="11" t="str">
        <f t="shared" si="290"/>
        <v>Общий расчет. Анализ даты. Анализ даты. Символические звезды. Лунная добродетель. Нет</v>
      </c>
      <c r="C4921" s="11" t="str">
        <f>IFERROR(VLOOKUP(I4921,lvl_1[],2,FALSE),"Нет")</f>
        <v>Общий расчет</v>
      </c>
      <c r="D4921" s="11" t="str">
        <f>IFERROR(VLOOKUP(Rule!J4921,lvl_2[],2,FALSE),"Нет")</f>
        <v>Анализ даты</v>
      </c>
      <c r="E4921" s="11" t="str">
        <f>IFERROR(VLOOKUP(Rule!K4921,lvl_3[],2,FALSE),"Нет")</f>
        <v>Анализ даты</v>
      </c>
      <c r="F4921" s="11" t="str">
        <f>IFERROR(INDEX(lvl_4[],MATCH(L4921,lvl_4[ID],0),MATCH(TEXT(K4921,"##0"),lvl_4[#Headers],0)),"Нет")</f>
        <v>Символические звезды</v>
      </c>
      <c r="G4921" s="11" t="str">
        <f>IFERROR(INDEX(lvl_5[],MATCH(M4921,lvl_5[ID],0),MATCH(_xlfn.CONCAT(TEXT(K4921,"##0"),"_",TEXT(L4921,"##0")),lvl_5[#Headers],0)),"Нет")</f>
        <v>Лунная добродетель</v>
      </c>
      <c r="H4921" s="11" t="str">
        <f>IFERROR(INDEX(lvl_6[],MATCH(N4921,lvl_6[ID],0),MATCH(_xlfn.CONCAT(K4921,"_",L4921,"_",M4921),lvl_6[#Headers],0)),"Нет")</f>
        <v>Нет</v>
      </c>
      <c r="I4921" s="12">
        <v>1</v>
      </c>
      <c r="J4921" s="12">
        <v>4</v>
      </c>
      <c r="K4921" s="12">
        <v>1</v>
      </c>
      <c r="L4921" s="12">
        <v>5</v>
      </c>
      <c r="M4921" s="12">
        <v>14</v>
      </c>
      <c r="N4921" s="12">
        <v>597</v>
      </c>
      <c r="O4921" s="12">
        <f>COUNTIF($P$2:P4921,P4921)</f>
        <v>1</v>
      </c>
      <c r="P4921" s="12" t="str">
        <f t="shared" si="291"/>
        <v>1410514597</v>
      </c>
      <c r="Q4921" s="12" t="str">
        <f t="shared" si="292"/>
        <v>14105145970001</v>
      </c>
      <c r="R4921" s="20" t="s">
        <v>4285</v>
      </c>
      <c r="AB4921" s="12" t="s">
        <v>903</v>
      </c>
      <c r="AD4921" s="12" t="s">
        <v>859</v>
      </c>
      <c r="AP4921" s="12" t="s">
        <v>100</v>
      </c>
      <c r="AR4921" s="12" t="s">
        <v>100</v>
      </c>
      <c r="BN4921" s="12">
        <v>1</v>
      </c>
    </row>
    <row r="4922" spans="1:66" ht="45" x14ac:dyDescent="0.25">
      <c r="A4922" s="12">
        <v>1</v>
      </c>
      <c r="B4922" s="11" t="str">
        <f t="shared" si="290"/>
        <v>Общий расчет. Анализ даты. Анализ даты. Символические звезды. Лунная добродетель. Нет</v>
      </c>
      <c r="C4922" s="11" t="str">
        <f>IFERROR(VLOOKUP(I4922,lvl_1[],2,FALSE),"Нет")</f>
        <v>Общий расчет</v>
      </c>
      <c r="D4922" s="11" t="str">
        <f>IFERROR(VLOOKUP(Rule!J4922,lvl_2[],2,FALSE),"Нет")</f>
        <v>Анализ даты</v>
      </c>
      <c r="E4922" s="11" t="str">
        <f>IFERROR(VLOOKUP(Rule!K4922,lvl_3[],2,FALSE),"Нет")</f>
        <v>Анализ даты</v>
      </c>
      <c r="F4922" s="11" t="str">
        <f>IFERROR(INDEX(lvl_4[],MATCH(L4922,lvl_4[ID],0),MATCH(TEXT(K4922,"##0"),lvl_4[#Headers],0)),"Нет")</f>
        <v>Символические звезды</v>
      </c>
      <c r="G4922" s="11" t="str">
        <f>IFERROR(INDEX(lvl_5[],MATCH(M4922,lvl_5[ID],0),MATCH(_xlfn.CONCAT(TEXT(K4922,"##0"),"_",TEXT(L4922,"##0")),lvl_5[#Headers],0)),"Нет")</f>
        <v>Лунная добродетель</v>
      </c>
      <c r="H4922" s="11" t="str">
        <f>IFERROR(INDEX(lvl_6[],MATCH(N4922,lvl_6[ID],0),MATCH(_xlfn.CONCAT(K4922,"_",L4922,"_",M4922),lvl_6[#Headers],0)),"Нет")</f>
        <v>Нет</v>
      </c>
      <c r="I4922" s="12">
        <v>1</v>
      </c>
      <c r="J4922" s="12">
        <v>4</v>
      </c>
      <c r="K4922" s="12">
        <v>1</v>
      </c>
      <c r="L4922" s="12">
        <v>5</v>
      </c>
      <c r="M4922" s="12">
        <v>14</v>
      </c>
      <c r="N4922" s="12">
        <v>598</v>
      </c>
      <c r="O4922" s="12">
        <f>COUNTIF($P$2:P4922,P4922)</f>
        <v>1</v>
      </c>
      <c r="P4922" s="12" t="str">
        <f t="shared" si="291"/>
        <v>1410514598</v>
      </c>
      <c r="Q4922" s="12" t="str">
        <f t="shared" si="292"/>
        <v>14105145980001</v>
      </c>
      <c r="R4922" s="20" t="s">
        <v>4286</v>
      </c>
      <c r="AB4922" s="12" t="s">
        <v>899</v>
      </c>
      <c r="AD4922" s="12" t="s">
        <v>860</v>
      </c>
      <c r="AP4922" s="12" t="s">
        <v>100</v>
      </c>
      <c r="AR4922" s="12" t="s">
        <v>100</v>
      </c>
      <c r="BN4922" s="12">
        <v>1</v>
      </c>
    </row>
    <row r="4923" spans="1:66" ht="45" x14ac:dyDescent="0.25">
      <c r="A4923" s="12">
        <v>1</v>
      </c>
      <c r="B4923" s="11" t="str">
        <f t="shared" si="290"/>
        <v>Общий расчет. Анализ даты. Анализ даты. Символические звезды. Лунная добродетель. Нет</v>
      </c>
      <c r="C4923" s="11" t="str">
        <f>IFERROR(VLOOKUP(I4923,lvl_1[],2,FALSE),"Нет")</f>
        <v>Общий расчет</v>
      </c>
      <c r="D4923" s="11" t="str">
        <f>IFERROR(VLOOKUP(Rule!J4923,lvl_2[],2,FALSE),"Нет")</f>
        <v>Анализ даты</v>
      </c>
      <c r="E4923" s="11" t="str">
        <f>IFERROR(VLOOKUP(Rule!K4923,lvl_3[],2,FALSE),"Нет")</f>
        <v>Анализ даты</v>
      </c>
      <c r="F4923" s="11" t="str">
        <f>IFERROR(INDEX(lvl_4[],MATCH(L4923,lvl_4[ID],0),MATCH(TEXT(K4923,"##0"),lvl_4[#Headers],0)),"Нет")</f>
        <v>Символические звезды</v>
      </c>
      <c r="G4923" s="11" t="str">
        <f>IFERROR(INDEX(lvl_5[],MATCH(M4923,lvl_5[ID],0),MATCH(_xlfn.CONCAT(TEXT(K4923,"##0"),"_",TEXT(L4923,"##0")),lvl_5[#Headers],0)),"Нет")</f>
        <v>Лунная добродетель</v>
      </c>
      <c r="H4923" s="11" t="str">
        <f>IFERROR(INDEX(lvl_6[],MATCH(N4923,lvl_6[ID],0),MATCH(_xlfn.CONCAT(K4923,"_",L4923,"_",M4923),lvl_6[#Headers],0)),"Нет")</f>
        <v>Нет</v>
      </c>
      <c r="I4923" s="12">
        <v>1</v>
      </c>
      <c r="J4923" s="12">
        <v>4</v>
      </c>
      <c r="K4923" s="12">
        <v>1</v>
      </c>
      <c r="L4923" s="12">
        <v>5</v>
      </c>
      <c r="M4923" s="12">
        <v>14</v>
      </c>
      <c r="N4923" s="12">
        <v>599</v>
      </c>
      <c r="O4923" s="12">
        <f>COUNTIF($P$2:P4923,P4923)</f>
        <v>1</v>
      </c>
      <c r="P4923" s="12" t="str">
        <f t="shared" si="291"/>
        <v>1410514599</v>
      </c>
      <c r="Q4923" s="12" t="str">
        <f t="shared" si="292"/>
        <v>14105145990001</v>
      </c>
      <c r="R4923" s="20" t="s">
        <v>4287</v>
      </c>
      <c r="AB4923" s="12" t="s">
        <v>914</v>
      </c>
      <c r="AD4923" s="12" t="s">
        <v>861</v>
      </c>
      <c r="AP4923" s="12" t="s">
        <v>100</v>
      </c>
      <c r="AR4923" s="12" t="s">
        <v>100</v>
      </c>
      <c r="BN4923" s="12">
        <v>1</v>
      </c>
    </row>
    <row r="4924" spans="1:66" ht="45" x14ac:dyDescent="0.25">
      <c r="A4924" s="12">
        <v>1</v>
      </c>
      <c r="B4924" s="11" t="str">
        <f t="shared" si="290"/>
        <v>Общий расчет. Анализ даты. Анализ даты. Символические звезды. Лунная добродетель. Нет</v>
      </c>
      <c r="C4924" s="11" t="str">
        <f>IFERROR(VLOOKUP(I4924,lvl_1[],2,FALSE),"Нет")</f>
        <v>Общий расчет</v>
      </c>
      <c r="D4924" s="11" t="str">
        <f>IFERROR(VLOOKUP(Rule!J4924,lvl_2[],2,FALSE),"Нет")</f>
        <v>Анализ даты</v>
      </c>
      <c r="E4924" s="11" t="str">
        <f>IFERROR(VLOOKUP(Rule!K4924,lvl_3[],2,FALSE),"Нет")</f>
        <v>Анализ даты</v>
      </c>
      <c r="F4924" s="11" t="str">
        <f>IFERROR(INDEX(lvl_4[],MATCH(L4924,lvl_4[ID],0),MATCH(TEXT(K4924,"##0"),lvl_4[#Headers],0)),"Нет")</f>
        <v>Символические звезды</v>
      </c>
      <c r="G4924" s="11" t="str">
        <f>IFERROR(INDEX(lvl_5[],MATCH(M4924,lvl_5[ID],0),MATCH(_xlfn.CONCAT(TEXT(K4924,"##0"),"_",TEXT(L4924,"##0")),lvl_5[#Headers],0)),"Нет")</f>
        <v>Лунная добродетель</v>
      </c>
      <c r="H4924" s="11" t="str">
        <f>IFERROR(INDEX(lvl_6[],MATCH(N4924,lvl_6[ID],0),MATCH(_xlfn.CONCAT(K4924,"_",L4924,"_",M4924),lvl_6[#Headers],0)),"Нет")</f>
        <v>Нет</v>
      </c>
      <c r="I4924" s="12">
        <v>1</v>
      </c>
      <c r="J4924" s="12">
        <v>4</v>
      </c>
      <c r="K4924" s="12">
        <v>1</v>
      </c>
      <c r="L4924" s="12">
        <v>5</v>
      </c>
      <c r="M4924" s="12">
        <v>14</v>
      </c>
      <c r="N4924" s="12">
        <v>600</v>
      </c>
      <c r="O4924" s="12">
        <f>COUNTIF($P$2:P4924,P4924)</f>
        <v>1</v>
      </c>
      <c r="P4924" s="12" t="str">
        <f t="shared" si="291"/>
        <v>1410514600</v>
      </c>
      <c r="Q4924" s="12" t="str">
        <f t="shared" si="292"/>
        <v>14105146000001</v>
      </c>
      <c r="R4924" s="20" t="s">
        <v>4288</v>
      </c>
      <c r="AB4924" s="12" t="s">
        <v>910</v>
      </c>
      <c r="AD4924" s="12" t="s">
        <v>862</v>
      </c>
      <c r="AP4924" s="12" t="s">
        <v>100</v>
      </c>
      <c r="AR4924" s="12" t="s">
        <v>100</v>
      </c>
      <c r="BN4924" s="12">
        <v>1</v>
      </c>
    </row>
    <row r="4925" spans="1:66" ht="45" x14ac:dyDescent="0.25">
      <c r="A4925" s="12">
        <v>1</v>
      </c>
      <c r="B4925" s="11" t="str">
        <f t="shared" si="290"/>
        <v>Общий расчет. Анализ даты. Анализ даты. Символические звезды. Лунная добродетель. Нет</v>
      </c>
      <c r="C4925" s="11" t="str">
        <f>IFERROR(VLOOKUP(I4925,lvl_1[],2,FALSE),"Нет")</f>
        <v>Общий расчет</v>
      </c>
      <c r="D4925" s="11" t="str">
        <f>IFERROR(VLOOKUP(Rule!J4925,lvl_2[],2,FALSE),"Нет")</f>
        <v>Анализ даты</v>
      </c>
      <c r="E4925" s="11" t="str">
        <f>IFERROR(VLOOKUP(Rule!K4925,lvl_3[],2,FALSE),"Нет")</f>
        <v>Анализ даты</v>
      </c>
      <c r="F4925" s="11" t="str">
        <f>IFERROR(INDEX(lvl_4[],MATCH(L4925,lvl_4[ID],0),MATCH(TEXT(K4925,"##0"),lvl_4[#Headers],0)),"Нет")</f>
        <v>Символические звезды</v>
      </c>
      <c r="G4925" s="11" t="str">
        <f>IFERROR(INDEX(lvl_5[],MATCH(M4925,lvl_5[ID],0),MATCH(_xlfn.CONCAT(TEXT(K4925,"##0"),"_",TEXT(L4925,"##0")),lvl_5[#Headers],0)),"Нет")</f>
        <v>Лунная добродетель</v>
      </c>
      <c r="H4925" s="11" t="str">
        <f>IFERROR(INDEX(lvl_6[],MATCH(N4925,lvl_6[ID],0),MATCH(_xlfn.CONCAT(K4925,"_",L4925,"_",M4925),lvl_6[#Headers],0)),"Нет")</f>
        <v>Нет</v>
      </c>
      <c r="I4925" s="12">
        <v>1</v>
      </c>
      <c r="J4925" s="12">
        <v>4</v>
      </c>
      <c r="K4925" s="12">
        <v>1</v>
      </c>
      <c r="L4925" s="12">
        <v>5</v>
      </c>
      <c r="M4925" s="12">
        <v>14</v>
      </c>
      <c r="N4925" s="12">
        <v>601</v>
      </c>
      <c r="O4925" s="12">
        <f>COUNTIF($P$2:P4925,P4925)</f>
        <v>1</v>
      </c>
      <c r="P4925" s="12" t="str">
        <f t="shared" si="291"/>
        <v>1410514601</v>
      </c>
      <c r="Q4925" s="12" t="str">
        <f t="shared" si="292"/>
        <v>14105146010001</v>
      </c>
      <c r="R4925" s="20" t="s">
        <v>4289</v>
      </c>
      <c r="AB4925" s="12" t="s">
        <v>903</v>
      </c>
      <c r="AD4925" s="12" t="s">
        <v>863</v>
      </c>
      <c r="AP4925" s="12" t="s">
        <v>100</v>
      </c>
      <c r="AR4925" s="12" t="s">
        <v>100</v>
      </c>
      <c r="BN4925" s="12">
        <v>1</v>
      </c>
    </row>
    <row r="4926" spans="1:66" ht="45" x14ac:dyDescent="0.25">
      <c r="A4926" s="12">
        <v>1</v>
      </c>
      <c r="B4926" s="11" t="str">
        <f t="shared" si="290"/>
        <v>Общий расчет. Анализ даты. Анализ даты. Символические звезды. Лунная добродетель. Нет</v>
      </c>
      <c r="C4926" s="11" t="str">
        <f>IFERROR(VLOOKUP(I4926,lvl_1[],2,FALSE),"Нет")</f>
        <v>Общий расчет</v>
      </c>
      <c r="D4926" s="11" t="str">
        <f>IFERROR(VLOOKUP(Rule!J4926,lvl_2[],2,FALSE),"Нет")</f>
        <v>Анализ даты</v>
      </c>
      <c r="E4926" s="11" t="str">
        <f>IFERROR(VLOOKUP(Rule!K4926,lvl_3[],2,FALSE),"Нет")</f>
        <v>Анализ даты</v>
      </c>
      <c r="F4926" s="11" t="str">
        <f>IFERROR(INDEX(lvl_4[],MATCH(L4926,lvl_4[ID],0),MATCH(TEXT(K4926,"##0"),lvl_4[#Headers],0)),"Нет")</f>
        <v>Символические звезды</v>
      </c>
      <c r="G4926" s="11" t="str">
        <f>IFERROR(INDEX(lvl_5[],MATCH(M4926,lvl_5[ID],0),MATCH(_xlfn.CONCAT(TEXT(K4926,"##0"),"_",TEXT(L4926,"##0")),lvl_5[#Headers],0)),"Нет")</f>
        <v>Лунная добродетель</v>
      </c>
      <c r="H4926" s="11" t="str">
        <f>IFERROR(INDEX(lvl_6[],MATCH(N4926,lvl_6[ID],0),MATCH(_xlfn.CONCAT(K4926,"_",L4926,"_",M4926),lvl_6[#Headers],0)),"Нет")</f>
        <v>Нет</v>
      </c>
      <c r="I4926" s="12">
        <v>1</v>
      </c>
      <c r="J4926" s="12">
        <v>4</v>
      </c>
      <c r="K4926" s="12">
        <v>1</v>
      </c>
      <c r="L4926" s="12">
        <v>5</v>
      </c>
      <c r="M4926" s="12">
        <v>14</v>
      </c>
      <c r="N4926" s="12">
        <v>602</v>
      </c>
      <c r="O4926" s="12">
        <f>COUNTIF($P$2:P4926,P4926)</f>
        <v>1</v>
      </c>
      <c r="P4926" s="12" t="str">
        <f t="shared" si="291"/>
        <v>1410514602</v>
      </c>
      <c r="Q4926" s="12" t="str">
        <f t="shared" si="292"/>
        <v>14105146020001</v>
      </c>
      <c r="R4926" s="20" t="s">
        <v>4290</v>
      </c>
      <c r="AB4926" s="12" t="s">
        <v>899</v>
      </c>
      <c r="AD4926" s="12" t="s">
        <v>864</v>
      </c>
      <c r="AP4926" s="12" t="s">
        <v>100</v>
      </c>
      <c r="AR4926" s="12" t="s">
        <v>100</v>
      </c>
      <c r="BN4926" s="12">
        <v>1</v>
      </c>
    </row>
    <row r="4927" spans="1:66" ht="45" x14ac:dyDescent="0.25">
      <c r="A4927" s="12">
        <v>1</v>
      </c>
      <c r="B4927" s="11" t="str">
        <f t="shared" si="290"/>
        <v>Общий расчет. Анализ даты. Анализ даты. Символические звезды. Лунная добродетель. Нет</v>
      </c>
      <c r="C4927" s="11" t="str">
        <f>IFERROR(VLOOKUP(I4927,lvl_1[],2,FALSE),"Нет")</f>
        <v>Общий расчет</v>
      </c>
      <c r="D4927" s="11" t="str">
        <f>IFERROR(VLOOKUP(Rule!J4927,lvl_2[],2,FALSE),"Нет")</f>
        <v>Анализ даты</v>
      </c>
      <c r="E4927" s="11" t="str">
        <f>IFERROR(VLOOKUP(Rule!K4927,lvl_3[],2,FALSE),"Нет")</f>
        <v>Анализ даты</v>
      </c>
      <c r="F4927" s="11" t="str">
        <f>IFERROR(INDEX(lvl_4[],MATCH(L4927,lvl_4[ID],0),MATCH(TEXT(K4927,"##0"),lvl_4[#Headers],0)),"Нет")</f>
        <v>Символические звезды</v>
      </c>
      <c r="G4927" s="11" t="str">
        <f>IFERROR(INDEX(lvl_5[],MATCH(M4927,lvl_5[ID],0),MATCH(_xlfn.CONCAT(TEXT(K4927,"##0"),"_",TEXT(L4927,"##0")),lvl_5[#Headers],0)),"Нет")</f>
        <v>Лунная добродетель</v>
      </c>
      <c r="H4927" s="11" t="str">
        <f>IFERROR(INDEX(lvl_6[],MATCH(N4927,lvl_6[ID],0),MATCH(_xlfn.CONCAT(K4927,"_",L4927,"_",M4927),lvl_6[#Headers],0)),"Нет")</f>
        <v>Нет</v>
      </c>
      <c r="I4927" s="12">
        <v>1</v>
      </c>
      <c r="J4927" s="12">
        <v>4</v>
      </c>
      <c r="K4927" s="12">
        <v>1</v>
      </c>
      <c r="L4927" s="12">
        <v>5</v>
      </c>
      <c r="M4927" s="12">
        <v>14</v>
      </c>
      <c r="N4927" s="12">
        <v>603</v>
      </c>
      <c r="O4927" s="12">
        <f>COUNTIF($P$2:P4927,P4927)</f>
        <v>1</v>
      </c>
      <c r="P4927" s="12" t="str">
        <f t="shared" si="291"/>
        <v>1410514603</v>
      </c>
      <c r="Q4927" s="12" t="str">
        <f t="shared" si="292"/>
        <v>14105146030001</v>
      </c>
      <c r="R4927" s="20" t="s">
        <v>4291</v>
      </c>
      <c r="AB4927" s="12" t="s">
        <v>914</v>
      </c>
      <c r="AD4927" s="12" t="s">
        <v>865</v>
      </c>
      <c r="AP4927" s="12" t="s">
        <v>100</v>
      </c>
      <c r="AR4927" s="12" t="s">
        <v>100</v>
      </c>
      <c r="BN4927" s="12">
        <v>1</v>
      </c>
    </row>
    <row r="4928" spans="1:66" ht="45" x14ac:dyDescent="0.25">
      <c r="A4928" s="12">
        <v>1</v>
      </c>
      <c r="B4928" s="11" t="str">
        <f t="shared" si="290"/>
        <v>Общий расчет. Анализ даты. Анализ даты. Символические звезды. Лунная добродетель. Нет</v>
      </c>
      <c r="C4928" s="11" t="str">
        <f>IFERROR(VLOOKUP(I4928,lvl_1[],2,FALSE),"Нет")</f>
        <v>Общий расчет</v>
      </c>
      <c r="D4928" s="11" t="str">
        <f>IFERROR(VLOOKUP(Rule!J4928,lvl_2[],2,FALSE),"Нет")</f>
        <v>Анализ даты</v>
      </c>
      <c r="E4928" s="11" t="str">
        <f>IFERROR(VLOOKUP(Rule!K4928,lvl_3[],2,FALSE),"Нет")</f>
        <v>Анализ даты</v>
      </c>
      <c r="F4928" s="11" t="str">
        <f>IFERROR(INDEX(lvl_4[],MATCH(L4928,lvl_4[ID],0),MATCH(TEXT(K4928,"##0"),lvl_4[#Headers],0)),"Нет")</f>
        <v>Символические звезды</v>
      </c>
      <c r="G4928" s="11" t="str">
        <f>IFERROR(INDEX(lvl_5[],MATCH(M4928,lvl_5[ID],0),MATCH(_xlfn.CONCAT(TEXT(K4928,"##0"),"_",TEXT(L4928,"##0")),lvl_5[#Headers],0)),"Нет")</f>
        <v>Лунная добродетель</v>
      </c>
      <c r="H4928" s="11" t="str">
        <f>IFERROR(INDEX(lvl_6[],MATCH(N4928,lvl_6[ID],0),MATCH(_xlfn.CONCAT(K4928,"_",L4928,"_",M4928),lvl_6[#Headers],0)),"Нет")</f>
        <v>Нет</v>
      </c>
      <c r="I4928" s="12">
        <v>1</v>
      </c>
      <c r="J4928" s="12">
        <v>4</v>
      </c>
      <c r="K4928" s="12">
        <v>1</v>
      </c>
      <c r="L4928" s="12">
        <v>5</v>
      </c>
      <c r="M4928" s="12">
        <v>14</v>
      </c>
      <c r="N4928" s="12">
        <v>604</v>
      </c>
      <c r="O4928" s="12">
        <f>COUNTIF($P$2:P4928,P4928)</f>
        <v>1</v>
      </c>
      <c r="P4928" s="12" t="str">
        <f t="shared" si="291"/>
        <v>1410514604</v>
      </c>
      <c r="Q4928" s="12" t="str">
        <f t="shared" si="292"/>
        <v>14105146040001</v>
      </c>
      <c r="R4928" s="20" t="s">
        <v>4292</v>
      </c>
      <c r="AB4928" s="12" t="s">
        <v>910</v>
      </c>
      <c r="AD4928" s="12" t="s">
        <v>866</v>
      </c>
      <c r="AP4928" s="12" t="s">
        <v>100</v>
      </c>
      <c r="AR4928" s="12" t="s">
        <v>100</v>
      </c>
      <c r="BN4928" s="12">
        <v>1</v>
      </c>
    </row>
    <row r="4929" spans="1:66" ht="45" x14ac:dyDescent="0.25">
      <c r="A4929" s="12">
        <v>1</v>
      </c>
      <c r="B4929" s="11" t="str">
        <f t="shared" si="290"/>
        <v>Общий расчет. Анализ даты. Анализ даты. Символические звезды. Лунная добродетель. Нет</v>
      </c>
      <c r="C4929" s="11" t="str">
        <f>IFERROR(VLOOKUP(I4929,lvl_1[],2,FALSE),"Нет")</f>
        <v>Общий расчет</v>
      </c>
      <c r="D4929" s="11" t="str">
        <f>IFERROR(VLOOKUP(Rule!J4929,lvl_2[],2,FALSE),"Нет")</f>
        <v>Анализ даты</v>
      </c>
      <c r="E4929" s="11" t="str">
        <f>IFERROR(VLOOKUP(Rule!K4929,lvl_3[],2,FALSE),"Нет")</f>
        <v>Анализ даты</v>
      </c>
      <c r="F4929" s="11" t="str">
        <f>IFERROR(INDEX(lvl_4[],MATCH(L4929,lvl_4[ID],0),MATCH(TEXT(K4929,"##0"),lvl_4[#Headers],0)),"Нет")</f>
        <v>Символические звезды</v>
      </c>
      <c r="G4929" s="11" t="str">
        <f>IFERROR(INDEX(lvl_5[],MATCH(M4929,lvl_5[ID],0),MATCH(_xlfn.CONCAT(TEXT(K4929,"##0"),"_",TEXT(L4929,"##0")),lvl_5[#Headers],0)),"Нет")</f>
        <v>Лунная добродетель</v>
      </c>
      <c r="H4929" s="11" t="str">
        <f>IFERROR(INDEX(lvl_6[],MATCH(N4929,lvl_6[ID],0),MATCH(_xlfn.CONCAT(K4929,"_",L4929,"_",M4929),lvl_6[#Headers],0)),"Нет")</f>
        <v>Нет</v>
      </c>
      <c r="I4929" s="12">
        <v>1</v>
      </c>
      <c r="J4929" s="12">
        <v>4</v>
      </c>
      <c r="K4929" s="12">
        <v>1</v>
      </c>
      <c r="L4929" s="12">
        <v>5</v>
      </c>
      <c r="M4929" s="12">
        <v>14</v>
      </c>
      <c r="N4929" s="12">
        <v>605</v>
      </c>
      <c r="O4929" s="12">
        <f>COUNTIF($P$2:P4929,P4929)</f>
        <v>1</v>
      </c>
      <c r="P4929" s="12" t="str">
        <f t="shared" si="291"/>
        <v>1410514605</v>
      </c>
      <c r="Q4929" s="12" t="str">
        <f t="shared" si="292"/>
        <v>14105146050001</v>
      </c>
      <c r="R4929" s="20" t="s">
        <v>4293</v>
      </c>
      <c r="AB4929" s="12" t="s">
        <v>903</v>
      </c>
      <c r="AD4929" s="12" t="s">
        <v>867</v>
      </c>
      <c r="AP4929" s="12" t="s">
        <v>100</v>
      </c>
      <c r="AR4929" s="12" t="s">
        <v>100</v>
      </c>
      <c r="BN4929" s="12">
        <v>1</v>
      </c>
    </row>
    <row r="4930" spans="1:66" ht="45" x14ac:dyDescent="0.25">
      <c r="A4930" s="12">
        <v>1</v>
      </c>
      <c r="B4930" s="11" t="str">
        <f t="shared" si="290"/>
        <v>Общий расчет. Анализ даты. Анализ даты. Символические звезды. Лунная добродетель. Нет</v>
      </c>
      <c r="C4930" s="11" t="str">
        <f>IFERROR(VLOOKUP(I4930,lvl_1[],2,FALSE),"Нет")</f>
        <v>Общий расчет</v>
      </c>
      <c r="D4930" s="11" t="str">
        <f>IFERROR(VLOOKUP(Rule!J4930,lvl_2[],2,FALSE),"Нет")</f>
        <v>Анализ даты</v>
      </c>
      <c r="E4930" s="11" t="str">
        <f>IFERROR(VLOOKUP(Rule!K4930,lvl_3[],2,FALSE),"Нет")</f>
        <v>Анализ даты</v>
      </c>
      <c r="F4930" s="11" t="str">
        <f>IFERROR(INDEX(lvl_4[],MATCH(L4930,lvl_4[ID],0),MATCH(TEXT(K4930,"##0"),lvl_4[#Headers],0)),"Нет")</f>
        <v>Символические звезды</v>
      </c>
      <c r="G4930" s="11" t="str">
        <f>IFERROR(INDEX(lvl_5[],MATCH(M4930,lvl_5[ID],0),MATCH(_xlfn.CONCAT(TEXT(K4930,"##0"),"_",TEXT(L4930,"##0")),lvl_5[#Headers],0)),"Нет")</f>
        <v>Лунная добродетель</v>
      </c>
      <c r="H4930" s="11" t="str">
        <f>IFERROR(INDEX(lvl_6[],MATCH(N4930,lvl_6[ID],0),MATCH(_xlfn.CONCAT(K4930,"_",L4930,"_",M4930),lvl_6[#Headers],0)),"Нет")</f>
        <v>Нет</v>
      </c>
      <c r="I4930" s="12">
        <v>1</v>
      </c>
      <c r="J4930" s="12">
        <v>4</v>
      </c>
      <c r="K4930" s="12">
        <v>1</v>
      </c>
      <c r="L4930" s="12">
        <v>5</v>
      </c>
      <c r="M4930" s="12">
        <v>14</v>
      </c>
      <c r="N4930" s="12">
        <v>606</v>
      </c>
      <c r="O4930" s="12">
        <f>COUNTIF($P$2:P4930,P4930)</f>
        <v>1</v>
      </c>
      <c r="P4930" s="12" t="str">
        <f t="shared" si="291"/>
        <v>1410514606</v>
      </c>
      <c r="Q4930" s="12" t="str">
        <f t="shared" si="292"/>
        <v>14105146060001</v>
      </c>
      <c r="R4930" s="20" t="s">
        <v>4294</v>
      </c>
      <c r="AB4930" s="12" t="s">
        <v>899</v>
      </c>
      <c r="AD4930" s="12" t="s">
        <v>868</v>
      </c>
      <c r="AP4930" s="12" t="s">
        <v>100</v>
      </c>
      <c r="AR4930" s="12" t="s">
        <v>100</v>
      </c>
      <c r="BN4930" s="12">
        <v>1</v>
      </c>
    </row>
    <row r="4931" spans="1:66" ht="45" x14ac:dyDescent="0.25">
      <c r="A4931" s="12">
        <v>1</v>
      </c>
      <c r="B4931" s="11" t="str">
        <f t="shared" si="290"/>
        <v>Общий расчет. Анализ даты. Анализ даты. Символические звезды. Небесная добродетель. Нет</v>
      </c>
      <c r="C4931" s="11" t="str">
        <f>IFERROR(VLOOKUP(I4931,lvl_1[],2,FALSE),"Нет")</f>
        <v>Общий расчет</v>
      </c>
      <c r="D4931" s="11" t="str">
        <f>IFERROR(VLOOKUP(Rule!J4931,lvl_2[],2,FALSE),"Нет")</f>
        <v>Анализ даты</v>
      </c>
      <c r="E4931" s="11" t="str">
        <f>IFERROR(VLOOKUP(Rule!K4931,lvl_3[],2,FALSE),"Нет")</f>
        <v>Анализ даты</v>
      </c>
      <c r="F4931" s="11" t="str">
        <f>IFERROR(INDEX(lvl_4[],MATCH(L4931,lvl_4[ID],0),MATCH(TEXT(K4931,"##0"),lvl_4[#Headers],0)),"Нет")</f>
        <v>Символические звезды</v>
      </c>
      <c r="G4931" s="11" t="str">
        <f>IFERROR(INDEX(lvl_5[],MATCH(M4931,lvl_5[ID],0),MATCH(_xlfn.CONCAT(TEXT(K4931,"##0"),"_",TEXT(L4931,"##0")),lvl_5[#Headers],0)),"Нет")</f>
        <v>Небесная добродетель</v>
      </c>
      <c r="H4931" s="11" t="str">
        <f>IFERROR(INDEX(lvl_6[],MATCH(N4931,lvl_6[ID],0),MATCH(_xlfn.CONCAT(K4931,"_",L4931,"_",M4931),lvl_6[#Headers],0)),"Нет")</f>
        <v>Нет</v>
      </c>
      <c r="I4931" s="12">
        <v>1</v>
      </c>
      <c r="J4931" s="12">
        <v>4</v>
      </c>
      <c r="K4931" s="12">
        <v>1</v>
      </c>
      <c r="L4931" s="12">
        <v>5</v>
      </c>
      <c r="M4931" s="12">
        <v>32</v>
      </c>
      <c r="N4931" s="12">
        <v>607</v>
      </c>
      <c r="O4931" s="12">
        <f>COUNTIF($P$2:P4931,P4931)</f>
        <v>1</v>
      </c>
      <c r="P4931" s="12" t="str">
        <f t="shared" si="291"/>
        <v>1410532607</v>
      </c>
      <c r="Q4931" s="12" t="str">
        <f t="shared" si="292"/>
        <v>14105326070001</v>
      </c>
      <c r="R4931" s="20" t="s">
        <v>4295</v>
      </c>
      <c r="AB4931" s="12" t="s">
        <v>914</v>
      </c>
      <c r="AD4931" s="12" t="s">
        <v>861</v>
      </c>
      <c r="AP4931" s="12" t="s">
        <v>100</v>
      </c>
      <c r="AR4931" s="12" t="s">
        <v>100</v>
      </c>
      <c r="BN4931" s="12">
        <v>1</v>
      </c>
    </row>
    <row r="4932" spans="1:66" ht="45" x14ac:dyDescent="0.25">
      <c r="A4932" s="12">
        <v>1</v>
      </c>
      <c r="B4932" s="11" t="str">
        <f t="shared" si="290"/>
        <v>Общий расчет. Анализ даты. Анализ даты. Символические звезды. Небесная добродетель. Нет</v>
      </c>
      <c r="C4932" s="11" t="str">
        <f>IFERROR(VLOOKUP(I4932,lvl_1[],2,FALSE),"Нет")</f>
        <v>Общий расчет</v>
      </c>
      <c r="D4932" s="11" t="str">
        <f>IFERROR(VLOOKUP(Rule!J4932,lvl_2[],2,FALSE),"Нет")</f>
        <v>Анализ даты</v>
      </c>
      <c r="E4932" s="11" t="str">
        <f>IFERROR(VLOOKUP(Rule!K4932,lvl_3[],2,FALSE),"Нет")</f>
        <v>Анализ даты</v>
      </c>
      <c r="F4932" s="11" t="str">
        <f>IFERROR(INDEX(lvl_4[],MATCH(L4932,lvl_4[ID],0),MATCH(TEXT(K4932,"##0"),lvl_4[#Headers],0)),"Нет")</f>
        <v>Символические звезды</v>
      </c>
      <c r="G4932" s="11" t="str">
        <f>IFERROR(INDEX(lvl_5[],MATCH(M4932,lvl_5[ID],0),MATCH(_xlfn.CONCAT(TEXT(K4932,"##0"),"_",TEXT(L4932,"##0")),lvl_5[#Headers],0)),"Нет")</f>
        <v>Небесная добродетель</v>
      </c>
      <c r="H4932" s="11" t="str">
        <f>IFERROR(INDEX(lvl_6[],MATCH(N4932,lvl_6[ID],0),MATCH(_xlfn.CONCAT(K4932,"_",L4932,"_",M4932),lvl_6[#Headers],0)),"Нет")</f>
        <v>Нет</v>
      </c>
      <c r="I4932" s="12">
        <v>1</v>
      </c>
      <c r="J4932" s="12">
        <v>4</v>
      </c>
      <c r="K4932" s="12">
        <v>1</v>
      </c>
      <c r="L4932" s="12">
        <v>5</v>
      </c>
      <c r="M4932" s="12">
        <v>32</v>
      </c>
      <c r="N4932" s="12">
        <v>608</v>
      </c>
      <c r="O4932" s="12">
        <f>COUNTIF($P$2:P4932,P4932)</f>
        <v>1</v>
      </c>
      <c r="P4932" s="12" t="str">
        <f t="shared" si="291"/>
        <v>1410532608</v>
      </c>
      <c r="Q4932" s="12" t="str">
        <f t="shared" si="292"/>
        <v>14105326080001</v>
      </c>
      <c r="R4932" s="20" t="s">
        <v>4296</v>
      </c>
      <c r="AB4932" s="12" t="s">
        <v>912</v>
      </c>
      <c r="AD4932" s="12" t="s">
        <v>862</v>
      </c>
      <c r="AP4932" s="12" t="s">
        <v>100</v>
      </c>
      <c r="AR4932" s="12" t="s">
        <v>100</v>
      </c>
      <c r="BN4932" s="12">
        <v>1</v>
      </c>
    </row>
    <row r="4933" spans="1:66" ht="45" x14ac:dyDescent="0.25">
      <c r="A4933" s="12">
        <v>1</v>
      </c>
      <c r="B4933" s="11" t="str">
        <f t="shared" si="290"/>
        <v>Общий расчет. Анализ даты. Анализ даты. Символические звезды. Небесная добродетель. Нет</v>
      </c>
      <c r="C4933" s="11" t="str">
        <f>IFERROR(VLOOKUP(I4933,lvl_1[],2,FALSE),"Нет")</f>
        <v>Общий расчет</v>
      </c>
      <c r="D4933" s="11" t="str">
        <f>IFERROR(VLOOKUP(Rule!J4933,lvl_2[],2,FALSE),"Нет")</f>
        <v>Анализ даты</v>
      </c>
      <c r="E4933" s="11" t="str">
        <f>IFERROR(VLOOKUP(Rule!K4933,lvl_3[],2,FALSE),"Нет")</f>
        <v>Анализ даты</v>
      </c>
      <c r="F4933" s="11" t="str">
        <f>IFERROR(INDEX(lvl_4[],MATCH(L4933,lvl_4[ID],0),MATCH(TEXT(K4933,"##0"),lvl_4[#Headers],0)),"Нет")</f>
        <v>Символические звезды</v>
      </c>
      <c r="G4933" s="11" t="str">
        <f>IFERROR(INDEX(lvl_5[],MATCH(M4933,lvl_5[ID],0),MATCH(_xlfn.CONCAT(TEXT(K4933,"##0"),"_",TEXT(L4933,"##0")),lvl_5[#Headers],0)),"Нет")</f>
        <v>Небесная добродетель</v>
      </c>
      <c r="H4933" s="11" t="str">
        <f>IFERROR(INDEX(lvl_6[],MATCH(N4933,lvl_6[ID],0),MATCH(_xlfn.CONCAT(K4933,"_",L4933,"_",M4933),lvl_6[#Headers],0)),"Нет")</f>
        <v>Нет</v>
      </c>
      <c r="I4933" s="12">
        <v>1</v>
      </c>
      <c r="J4933" s="12">
        <v>4</v>
      </c>
      <c r="K4933" s="12">
        <v>1</v>
      </c>
      <c r="L4933" s="12">
        <v>5</v>
      </c>
      <c r="M4933" s="12">
        <v>32</v>
      </c>
      <c r="N4933" s="12">
        <v>609</v>
      </c>
      <c r="O4933" s="12">
        <f>COUNTIF($P$2:P4933,P4933)</f>
        <v>1</v>
      </c>
      <c r="P4933" s="12" t="str">
        <f t="shared" si="291"/>
        <v>1410532609</v>
      </c>
      <c r="Q4933" s="12" t="str">
        <f t="shared" si="292"/>
        <v>14105326090001</v>
      </c>
      <c r="R4933" s="20" t="s">
        <v>4297</v>
      </c>
      <c r="AB4933" s="12" t="s">
        <v>899</v>
      </c>
      <c r="AD4933" s="12" t="s">
        <v>864</v>
      </c>
      <c r="AP4933" s="12" t="s">
        <v>100</v>
      </c>
      <c r="AR4933" s="12" t="s">
        <v>100</v>
      </c>
      <c r="BN4933" s="12">
        <v>1</v>
      </c>
    </row>
    <row r="4934" spans="1:66" ht="45" x14ac:dyDescent="0.25">
      <c r="A4934" s="12">
        <v>1</v>
      </c>
      <c r="B4934" s="11" t="str">
        <f t="shared" si="290"/>
        <v>Общий расчет. Анализ даты. Анализ даты. Символические звезды. Небесная добродетель. Нет</v>
      </c>
      <c r="C4934" s="11" t="str">
        <f>IFERROR(VLOOKUP(I4934,lvl_1[],2,FALSE),"Нет")</f>
        <v>Общий расчет</v>
      </c>
      <c r="D4934" s="11" t="str">
        <f>IFERROR(VLOOKUP(Rule!J4934,lvl_2[],2,FALSE),"Нет")</f>
        <v>Анализ даты</v>
      </c>
      <c r="E4934" s="11" t="str">
        <f>IFERROR(VLOOKUP(Rule!K4934,lvl_3[],2,FALSE),"Нет")</f>
        <v>Анализ даты</v>
      </c>
      <c r="F4934" s="11" t="str">
        <f>IFERROR(INDEX(lvl_4[],MATCH(L4934,lvl_4[ID],0),MATCH(TEXT(K4934,"##0"),lvl_4[#Headers],0)),"Нет")</f>
        <v>Символические звезды</v>
      </c>
      <c r="G4934" s="11" t="str">
        <f>IFERROR(INDEX(lvl_5[],MATCH(M4934,lvl_5[ID],0),MATCH(_xlfn.CONCAT(TEXT(K4934,"##0"),"_",TEXT(L4934,"##0")),lvl_5[#Headers],0)),"Нет")</f>
        <v>Небесная добродетель</v>
      </c>
      <c r="H4934" s="11" t="str">
        <f>IFERROR(INDEX(lvl_6[],MATCH(N4934,lvl_6[ID],0),MATCH(_xlfn.CONCAT(K4934,"_",L4934,"_",M4934),lvl_6[#Headers],0)),"Нет")</f>
        <v>Нет</v>
      </c>
      <c r="I4934" s="12">
        <v>1</v>
      </c>
      <c r="J4934" s="12">
        <v>4</v>
      </c>
      <c r="K4934" s="12">
        <v>1</v>
      </c>
      <c r="L4934" s="12">
        <v>5</v>
      </c>
      <c r="M4934" s="12">
        <v>32</v>
      </c>
      <c r="N4934" s="12">
        <v>610</v>
      </c>
      <c r="O4934" s="12">
        <f>COUNTIF($P$2:P4934,P4934)</f>
        <v>1</v>
      </c>
      <c r="P4934" s="12" t="str">
        <f t="shared" si="291"/>
        <v>1410532610</v>
      </c>
      <c r="Q4934" s="12" t="str">
        <f t="shared" si="292"/>
        <v>14105326100001</v>
      </c>
      <c r="R4934" s="20" t="s">
        <v>4298</v>
      </c>
      <c r="AB4934" s="12" t="s">
        <v>916</v>
      </c>
      <c r="AD4934" s="12" t="s">
        <v>865</v>
      </c>
      <c r="AP4934" s="12" t="s">
        <v>100</v>
      </c>
      <c r="AR4934" s="12" t="s">
        <v>100</v>
      </c>
      <c r="BN4934" s="12">
        <v>1</v>
      </c>
    </row>
    <row r="4935" spans="1:66" ht="45" x14ac:dyDescent="0.25">
      <c r="A4935" s="12">
        <v>1</v>
      </c>
      <c r="B4935" s="11" t="str">
        <f t="shared" si="290"/>
        <v>Общий расчет. Анализ даты. Анализ даты. Символические звезды. Небесная добродетель. Нет</v>
      </c>
      <c r="C4935" s="11" t="str">
        <f>IFERROR(VLOOKUP(I4935,lvl_1[],2,FALSE),"Нет")</f>
        <v>Общий расчет</v>
      </c>
      <c r="D4935" s="11" t="str">
        <f>IFERROR(VLOOKUP(Rule!J4935,lvl_2[],2,FALSE),"Нет")</f>
        <v>Анализ даты</v>
      </c>
      <c r="E4935" s="11" t="str">
        <f>IFERROR(VLOOKUP(Rule!K4935,lvl_3[],2,FALSE),"Нет")</f>
        <v>Анализ даты</v>
      </c>
      <c r="F4935" s="11" t="str">
        <f>IFERROR(INDEX(lvl_4[],MATCH(L4935,lvl_4[ID],0),MATCH(TEXT(K4935,"##0"),lvl_4[#Headers],0)),"Нет")</f>
        <v>Символические звезды</v>
      </c>
      <c r="G4935" s="11" t="str">
        <f>IFERROR(INDEX(lvl_5[],MATCH(M4935,lvl_5[ID],0),MATCH(_xlfn.CONCAT(TEXT(K4935,"##0"),"_",TEXT(L4935,"##0")),lvl_5[#Headers],0)),"Нет")</f>
        <v>Небесная добродетель</v>
      </c>
      <c r="H4935" s="11" t="str">
        <f>IFERROR(INDEX(lvl_6[],MATCH(N4935,lvl_6[ID],0),MATCH(_xlfn.CONCAT(K4935,"_",L4935,"_",M4935),lvl_6[#Headers],0)),"Нет")</f>
        <v>Нет</v>
      </c>
      <c r="I4935" s="12">
        <v>1</v>
      </c>
      <c r="J4935" s="12">
        <v>4</v>
      </c>
      <c r="K4935" s="12">
        <v>1</v>
      </c>
      <c r="L4935" s="12">
        <v>5</v>
      </c>
      <c r="M4935" s="12">
        <v>32</v>
      </c>
      <c r="N4935" s="12">
        <v>611</v>
      </c>
      <c r="O4935" s="12">
        <f>COUNTIF($P$2:P4935,P4935)</f>
        <v>1</v>
      </c>
      <c r="P4935" s="12" t="str">
        <f t="shared" si="291"/>
        <v>1410532611</v>
      </c>
      <c r="Q4935" s="12" t="str">
        <f t="shared" si="292"/>
        <v>14105326110001</v>
      </c>
      <c r="R4935" s="20" t="s">
        <v>4299</v>
      </c>
      <c r="AB4935" s="12" t="s">
        <v>903</v>
      </c>
      <c r="AD4935" s="12" t="s">
        <v>867</v>
      </c>
      <c r="AP4935" s="12" t="s">
        <v>100</v>
      </c>
      <c r="AR4935" s="12" t="s">
        <v>100</v>
      </c>
      <c r="BN4935" s="12">
        <v>1</v>
      </c>
    </row>
    <row r="4936" spans="1:66" ht="45" x14ac:dyDescent="0.25">
      <c r="A4936" s="12">
        <v>1</v>
      </c>
      <c r="B4936" s="11" t="str">
        <f t="shared" si="290"/>
        <v>Общий расчет. Анализ даты. Анализ даты. Символические звезды. Небесная добродетель. Нет</v>
      </c>
      <c r="C4936" s="11" t="str">
        <f>IFERROR(VLOOKUP(I4936,lvl_1[],2,FALSE),"Нет")</f>
        <v>Общий расчет</v>
      </c>
      <c r="D4936" s="11" t="str">
        <f>IFERROR(VLOOKUP(Rule!J4936,lvl_2[],2,FALSE),"Нет")</f>
        <v>Анализ даты</v>
      </c>
      <c r="E4936" s="11" t="str">
        <f>IFERROR(VLOOKUP(Rule!K4936,lvl_3[],2,FALSE),"Нет")</f>
        <v>Анализ даты</v>
      </c>
      <c r="F4936" s="11" t="str">
        <f>IFERROR(INDEX(lvl_4[],MATCH(L4936,lvl_4[ID],0),MATCH(TEXT(K4936,"##0"),lvl_4[#Headers],0)),"Нет")</f>
        <v>Символические звезды</v>
      </c>
      <c r="G4936" s="11" t="str">
        <f>IFERROR(INDEX(lvl_5[],MATCH(M4936,lvl_5[ID],0),MATCH(_xlfn.CONCAT(TEXT(K4936,"##0"),"_",TEXT(L4936,"##0")),lvl_5[#Headers],0)),"Нет")</f>
        <v>Небесная добродетель</v>
      </c>
      <c r="H4936" s="11" t="str">
        <f>IFERROR(INDEX(lvl_6[],MATCH(N4936,lvl_6[ID],0),MATCH(_xlfn.CONCAT(K4936,"_",L4936,"_",M4936),lvl_6[#Headers],0)),"Нет")</f>
        <v>Нет</v>
      </c>
      <c r="I4936" s="12">
        <v>1</v>
      </c>
      <c r="J4936" s="12">
        <v>4</v>
      </c>
      <c r="K4936" s="12">
        <v>1</v>
      </c>
      <c r="L4936" s="12">
        <v>5</v>
      </c>
      <c r="M4936" s="12">
        <v>32</v>
      </c>
      <c r="N4936" s="12">
        <v>612</v>
      </c>
      <c r="O4936" s="12">
        <f>COUNTIF($P$2:P4936,P4936)</f>
        <v>1</v>
      </c>
      <c r="P4936" s="12" t="str">
        <f t="shared" si="291"/>
        <v>1410532612</v>
      </c>
      <c r="Q4936" s="12" t="str">
        <f t="shared" si="292"/>
        <v>14105326120001</v>
      </c>
      <c r="R4936" s="20" t="s">
        <v>4300</v>
      </c>
      <c r="AB4936" s="12" t="s">
        <v>901</v>
      </c>
      <c r="AD4936" s="12" t="s">
        <v>868</v>
      </c>
      <c r="AP4936" s="12" t="s">
        <v>100</v>
      </c>
      <c r="AR4936" s="12" t="s">
        <v>100</v>
      </c>
      <c r="BN4936" s="12">
        <v>1</v>
      </c>
    </row>
    <row r="4937" spans="1:66" ht="45" x14ac:dyDescent="0.25">
      <c r="A4937" s="12">
        <v>1</v>
      </c>
      <c r="B4937" s="11" t="str">
        <f t="shared" si="290"/>
        <v>Общий расчет. Анализ даты. Анализ даты. Символические звезды. Небесная добродетель. Нет</v>
      </c>
      <c r="C4937" s="11" t="str">
        <f>IFERROR(VLOOKUP(I4937,lvl_1[],2,FALSE),"Нет")</f>
        <v>Общий расчет</v>
      </c>
      <c r="D4937" s="11" t="str">
        <f>IFERROR(VLOOKUP(Rule!J4937,lvl_2[],2,FALSE),"Нет")</f>
        <v>Анализ даты</v>
      </c>
      <c r="E4937" s="11" t="str">
        <f>IFERROR(VLOOKUP(Rule!K4937,lvl_3[],2,FALSE),"Нет")</f>
        <v>Анализ даты</v>
      </c>
      <c r="F4937" s="11" t="str">
        <f>IFERROR(INDEX(lvl_4[],MATCH(L4937,lvl_4[ID],0),MATCH(TEXT(K4937,"##0"),lvl_4[#Headers],0)),"Нет")</f>
        <v>Символические звезды</v>
      </c>
      <c r="G4937" s="11" t="str">
        <f>IFERROR(INDEX(lvl_5[],MATCH(M4937,lvl_5[ID],0),MATCH(_xlfn.CONCAT(TEXT(K4937,"##0"),"_",TEXT(L4937,"##0")),lvl_5[#Headers],0)),"Нет")</f>
        <v>Небесная добродетель</v>
      </c>
      <c r="H4937" s="11" t="str">
        <f>IFERROR(INDEX(lvl_6[],MATCH(N4937,lvl_6[ID],0),MATCH(_xlfn.CONCAT(K4937,"_",L4937,"_",M4937),lvl_6[#Headers],0)),"Нет")</f>
        <v>Нет</v>
      </c>
      <c r="I4937" s="12">
        <v>1</v>
      </c>
      <c r="J4937" s="12">
        <v>4</v>
      </c>
      <c r="K4937" s="12">
        <v>1</v>
      </c>
      <c r="L4937" s="12">
        <v>5</v>
      </c>
      <c r="M4937" s="12">
        <v>32</v>
      </c>
      <c r="N4937" s="12">
        <v>613</v>
      </c>
      <c r="O4937" s="12">
        <f>COUNTIF($P$2:P4937,P4937)</f>
        <v>1</v>
      </c>
      <c r="P4937" s="12" t="str">
        <f t="shared" si="291"/>
        <v>1410532613</v>
      </c>
      <c r="Q4937" s="12" t="str">
        <f t="shared" si="292"/>
        <v>14105326130001</v>
      </c>
      <c r="R4937" s="20" t="s">
        <v>4301</v>
      </c>
      <c r="AB4937" s="12" t="s">
        <v>910</v>
      </c>
      <c r="AD4937" s="12" t="s">
        <v>870</v>
      </c>
      <c r="AP4937" s="12" t="s">
        <v>100</v>
      </c>
      <c r="AR4937" s="12" t="s">
        <v>100</v>
      </c>
      <c r="BN4937" s="12">
        <v>1</v>
      </c>
    </row>
    <row r="4938" spans="1:66" ht="45" x14ac:dyDescent="0.25">
      <c r="A4938" s="12">
        <v>1</v>
      </c>
      <c r="B4938" s="11" t="str">
        <f t="shared" si="290"/>
        <v>Общий расчет. Анализ даты. Анализ даты. Символические звезды. Месячная добродетель. Нет</v>
      </c>
      <c r="C4938" s="11" t="str">
        <f>IFERROR(VLOOKUP(I4938,lvl_1[],2,FALSE),"Нет")</f>
        <v>Общий расчет</v>
      </c>
      <c r="D4938" s="11" t="str">
        <f>IFERROR(VLOOKUP(Rule!J4938,lvl_2[],2,FALSE),"Нет")</f>
        <v>Анализ даты</v>
      </c>
      <c r="E4938" s="11" t="str">
        <f>IFERROR(VLOOKUP(Rule!K4938,lvl_3[],2,FALSE),"Нет")</f>
        <v>Анализ даты</v>
      </c>
      <c r="F4938" s="11" t="str">
        <f>IFERROR(INDEX(lvl_4[],MATCH(L4938,lvl_4[ID],0),MATCH(TEXT(K4938,"##0"),lvl_4[#Headers],0)),"Нет")</f>
        <v>Символические звезды</v>
      </c>
      <c r="G4938" s="11" t="str">
        <f>IFERROR(INDEX(lvl_5[],MATCH(M4938,lvl_5[ID],0),MATCH(_xlfn.CONCAT(TEXT(K4938,"##0"),"_",TEXT(L4938,"##0")),lvl_5[#Headers],0)),"Нет")</f>
        <v>Месячная добродетель</v>
      </c>
      <c r="H4938" s="11" t="str">
        <f>IFERROR(INDEX(lvl_6[],MATCH(N4938,lvl_6[ID],0),MATCH(_xlfn.CONCAT(K4938,"_",L4938,"_",M4938),lvl_6[#Headers],0)),"Нет")</f>
        <v>Нет</v>
      </c>
      <c r="I4938" s="12">
        <v>1</v>
      </c>
      <c r="J4938" s="12">
        <v>4</v>
      </c>
      <c r="K4938" s="12">
        <v>1</v>
      </c>
      <c r="L4938" s="12">
        <v>5</v>
      </c>
      <c r="M4938" s="12">
        <v>33</v>
      </c>
      <c r="N4938" s="12">
        <v>614</v>
      </c>
      <c r="O4938" s="12">
        <f>COUNTIF($P$2:P4938,P4938)</f>
        <v>1</v>
      </c>
      <c r="P4938" s="12" t="str">
        <f t="shared" si="291"/>
        <v>1410533614</v>
      </c>
      <c r="Q4938" s="12" t="str">
        <f t="shared" si="292"/>
        <v>14105336140001</v>
      </c>
      <c r="R4938" s="20" t="s">
        <v>4302</v>
      </c>
      <c r="AB4938" s="12" t="s">
        <v>903</v>
      </c>
      <c r="AD4938" s="12" t="s">
        <v>859</v>
      </c>
      <c r="AP4938" s="12" t="s">
        <v>100</v>
      </c>
      <c r="AR4938" s="12" t="s">
        <v>100</v>
      </c>
      <c r="BN4938" s="12">
        <v>1</v>
      </c>
    </row>
    <row r="4939" spans="1:66" ht="45" x14ac:dyDescent="0.25">
      <c r="A4939" s="12">
        <v>1</v>
      </c>
      <c r="B4939" s="11" t="str">
        <f t="shared" si="290"/>
        <v>Общий расчет. Анализ даты. Анализ даты. Символические звезды. Месячная добродетель. Нет</v>
      </c>
      <c r="C4939" s="11" t="str">
        <f>IFERROR(VLOOKUP(I4939,lvl_1[],2,FALSE),"Нет")</f>
        <v>Общий расчет</v>
      </c>
      <c r="D4939" s="11" t="str">
        <f>IFERROR(VLOOKUP(Rule!J4939,lvl_2[],2,FALSE),"Нет")</f>
        <v>Анализ даты</v>
      </c>
      <c r="E4939" s="11" t="str">
        <f>IFERROR(VLOOKUP(Rule!K4939,lvl_3[],2,FALSE),"Нет")</f>
        <v>Анализ даты</v>
      </c>
      <c r="F4939" s="11" t="str">
        <f>IFERROR(INDEX(lvl_4[],MATCH(L4939,lvl_4[ID],0),MATCH(TEXT(K4939,"##0"),lvl_4[#Headers],0)),"Нет")</f>
        <v>Символические звезды</v>
      </c>
      <c r="G4939" s="11" t="str">
        <f>IFERROR(INDEX(lvl_5[],MATCH(M4939,lvl_5[ID],0),MATCH(_xlfn.CONCAT(TEXT(K4939,"##0"),"_",TEXT(L4939,"##0")),lvl_5[#Headers],0)),"Нет")</f>
        <v>Месячная добродетель</v>
      </c>
      <c r="H4939" s="11" t="str">
        <f>IFERROR(INDEX(lvl_6[],MATCH(N4939,lvl_6[ID],0),MATCH(_xlfn.CONCAT(K4939,"_",L4939,"_",M4939),lvl_6[#Headers],0)),"Нет")</f>
        <v>Нет</v>
      </c>
      <c r="I4939" s="12">
        <v>1</v>
      </c>
      <c r="J4939" s="12">
        <v>4</v>
      </c>
      <c r="K4939" s="12">
        <v>1</v>
      </c>
      <c r="L4939" s="12">
        <v>5</v>
      </c>
      <c r="M4939" s="12">
        <v>33</v>
      </c>
      <c r="N4939" s="12">
        <v>615</v>
      </c>
      <c r="O4939" s="12">
        <f>COUNTIF($P$2:P4939,P4939)</f>
        <v>1</v>
      </c>
      <c r="P4939" s="12" t="str">
        <f t="shared" si="291"/>
        <v>1410533615</v>
      </c>
      <c r="Q4939" s="12" t="str">
        <f t="shared" si="292"/>
        <v>14105336150001</v>
      </c>
      <c r="R4939" s="20" t="s">
        <v>4303</v>
      </c>
      <c r="AB4939" s="12" t="s">
        <v>899</v>
      </c>
      <c r="AD4939" s="12" t="s">
        <v>860</v>
      </c>
      <c r="AP4939" s="12" t="s">
        <v>100</v>
      </c>
      <c r="AR4939" s="12" t="s">
        <v>100</v>
      </c>
      <c r="BN4939" s="12">
        <v>1</v>
      </c>
    </row>
    <row r="4940" spans="1:66" ht="45" x14ac:dyDescent="0.25">
      <c r="A4940" s="12">
        <v>1</v>
      </c>
      <c r="B4940" s="11" t="str">
        <f t="shared" si="290"/>
        <v>Общий расчет. Анализ даты. Анализ даты. Символические звезды. Месячная добродетель. Нет</v>
      </c>
      <c r="C4940" s="11" t="str">
        <f>IFERROR(VLOOKUP(I4940,lvl_1[],2,FALSE),"Нет")</f>
        <v>Общий расчет</v>
      </c>
      <c r="D4940" s="11" t="str">
        <f>IFERROR(VLOOKUP(Rule!J4940,lvl_2[],2,FALSE),"Нет")</f>
        <v>Анализ даты</v>
      </c>
      <c r="E4940" s="11" t="str">
        <f>IFERROR(VLOOKUP(Rule!K4940,lvl_3[],2,FALSE),"Нет")</f>
        <v>Анализ даты</v>
      </c>
      <c r="F4940" s="11" t="str">
        <f>IFERROR(INDEX(lvl_4[],MATCH(L4940,lvl_4[ID],0),MATCH(TEXT(K4940,"##0"),lvl_4[#Headers],0)),"Нет")</f>
        <v>Символические звезды</v>
      </c>
      <c r="G4940" s="11" t="str">
        <f>IFERROR(INDEX(lvl_5[],MATCH(M4940,lvl_5[ID],0),MATCH(_xlfn.CONCAT(TEXT(K4940,"##0"),"_",TEXT(L4940,"##0")),lvl_5[#Headers],0)),"Нет")</f>
        <v>Месячная добродетель</v>
      </c>
      <c r="H4940" s="11" t="str">
        <f>IFERROR(INDEX(lvl_6[],MATCH(N4940,lvl_6[ID],0),MATCH(_xlfn.CONCAT(K4940,"_",L4940,"_",M4940),lvl_6[#Headers],0)),"Нет")</f>
        <v>Нет</v>
      </c>
      <c r="I4940" s="12">
        <v>1</v>
      </c>
      <c r="J4940" s="12">
        <v>4</v>
      </c>
      <c r="K4940" s="12">
        <v>1</v>
      </c>
      <c r="L4940" s="12">
        <v>5</v>
      </c>
      <c r="M4940" s="12">
        <v>33</v>
      </c>
      <c r="N4940" s="12">
        <v>616</v>
      </c>
      <c r="O4940" s="12">
        <f>COUNTIF($P$2:P4940,P4940)</f>
        <v>1</v>
      </c>
      <c r="P4940" s="12" t="str">
        <f t="shared" si="291"/>
        <v>1410533616</v>
      </c>
      <c r="Q4940" s="12" t="str">
        <f t="shared" si="292"/>
        <v>14105336160001</v>
      </c>
      <c r="R4940" s="20" t="s">
        <v>4304</v>
      </c>
      <c r="AB4940" s="12" t="s">
        <v>914</v>
      </c>
      <c r="AD4940" s="12" t="s">
        <v>861</v>
      </c>
      <c r="AP4940" s="12" t="s">
        <v>100</v>
      </c>
      <c r="AR4940" s="12" t="s">
        <v>100</v>
      </c>
      <c r="BN4940" s="12">
        <v>1</v>
      </c>
    </row>
    <row r="4941" spans="1:66" ht="45" x14ac:dyDescent="0.25">
      <c r="A4941" s="12">
        <v>1</v>
      </c>
      <c r="B4941" s="11" t="str">
        <f t="shared" si="290"/>
        <v>Общий расчет. Анализ даты. Анализ даты. Символические звезды. Месячная добродетель. Нет</v>
      </c>
      <c r="C4941" s="11" t="str">
        <f>IFERROR(VLOOKUP(I4941,lvl_1[],2,FALSE),"Нет")</f>
        <v>Общий расчет</v>
      </c>
      <c r="D4941" s="11" t="str">
        <f>IFERROR(VLOOKUP(Rule!J4941,lvl_2[],2,FALSE),"Нет")</f>
        <v>Анализ даты</v>
      </c>
      <c r="E4941" s="11" t="str">
        <f>IFERROR(VLOOKUP(Rule!K4941,lvl_3[],2,FALSE),"Нет")</f>
        <v>Анализ даты</v>
      </c>
      <c r="F4941" s="11" t="str">
        <f>IFERROR(INDEX(lvl_4[],MATCH(L4941,lvl_4[ID],0),MATCH(TEXT(K4941,"##0"),lvl_4[#Headers],0)),"Нет")</f>
        <v>Символические звезды</v>
      </c>
      <c r="G4941" s="11" t="str">
        <f>IFERROR(INDEX(lvl_5[],MATCH(M4941,lvl_5[ID],0),MATCH(_xlfn.CONCAT(TEXT(K4941,"##0"),"_",TEXT(L4941,"##0")),lvl_5[#Headers],0)),"Нет")</f>
        <v>Месячная добродетель</v>
      </c>
      <c r="H4941" s="11" t="str">
        <f>IFERROR(INDEX(lvl_6[],MATCH(N4941,lvl_6[ID],0),MATCH(_xlfn.CONCAT(K4941,"_",L4941,"_",M4941),lvl_6[#Headers],0)),"Нет")</f>
        <v>Нет</v>
      </c>
      <c r="I4941" s="12">
        <v>1</v>
      </c>
      <c r="J4941" s="12">
        <v>4</v>
      </c>
      <c r="K4941" s="12">
        <v>1</v>
      </c>
      <c r="L4941" s="12">
        <v>5</v>
      </c>
      <c r="M4941" s="12">
        <v>33</v>
      </c>
      <c r="N4941" s="12">
        <v>617</v>
      </c>
      <c r="O4941" s="12">
        <f>COUNTIF($P$2:P4941,P4941)</f>
        <v>1</v>
      </c>
      <c r="P4941" s="12" t="str">
        <f t="shared" si="291"/>
        <v>1410533617</v>
      </c>
      <c r="Q4941" s="12" t="str">
        <f t="shared" si="292"/>
        <v>14105336170001</v>
      </c>
      <c r="R4941" s="20" t="s">
        <v>4305</v>
      </c>
      <c r="AB4941" s="12" t="s">
        <v>910</v>
      </c>
      <c r="AD4941" s="12" t="s">
        <v>862</v>
      </c>
      <c r="AP4941" s="12" t="s">
        <v>100</v>
      </c>
      <c r="AR4941" s="12" t="s">
        <v>100</v>
      </c>
      <c r="BN4941" s="12">
        <v>1</v>
      </c>
    </row>
    <row r="4942" spans="1:66" ht="45" x14ac:dyDescent="0.25">
      <c r="A4942" s="12">
        <v>1</v>
      </c>
      <c r="B4942" s="11" t="str">
        <f t="shared" si="290"/>
        <v>Общий расчет. Анализ даты. Анализ даты. Символические звезды. Месячная добродетель. Нет</v>
      </c>
      <c r="C4942" s="11" t="str">
        <f>IFERROR(VLOOKUP(I4942,lvl_1[],2,FALSE),"Нет")</f>
        <v>Общий расчет</v>
      </c>
      <c r="D4942" s="11" t="str">
        <f>IFERROR(VLOOKUP(Rule!J4942,lvl_2[],2,FALSE),"Нет")</f>
        <v>Анализ даты</v>
      </c>
      <c r="E4942" s="11" t="str">
        <f>IFERROR(VLOOKUP(Rule!K4942,lvl_3[],2,FALSE),"Нет")</f>
        <v>Анализ даты</v>
      </c>
      <c r="F4942" s="11" t="str">
        <f>IFERROR(INDEX(lvl_4[],MATCH(L4942,lvl_4[ID],0),MATCH(TEXT(K4942,"##0"),lvl_4[#Headers],0)),"Нет")</f>
        <v>Символические звезды</v>
      </c>
      <c r="G4942" s="11" t="str">
        <f>IFERROR(INDEX(lvl_5[],MATCH(M4942,lvl_5[ID],0),MATCH(_xlfn.CONCAT(TEXT(K4942,"##0"),"_",TEXT(L4942,"##0")),lvl_5[#Headers],0)),"Нет")</f>
        <v>Месячная добродетель</v>
      </c>
      <c r="H4942" s="11" t="str">
        <f>IFERROR(INDEX(lvl_6[],MATCH(N4942,lvl_6[ID],0),MATCH(_xlfn.CONCAT(K4942,"_",L4942,"_",M4942),lvl_6[#Headers],0)),"Нет")</f>
        <v>Нет</v>
      </c>
      <c r="I4942" s="12">
        <v>1</v>
      </c>
      <c r="J4942" s="12">
        <v>4</v>
      </c>
      <c r="K4942" s="12">
        <v>1</v>
      </c>
      <c r="L4942" s="12">
        <v>5</v>
      </c>
      <c r="M4942" s="12">
        <v>33</v>
      </c>
      <c r="N4942" s="12">
        <v>618</v>
      </c>
      <c r="O4942" s="12">
        <f>COUNTIF($P$2:P4942,P4942)</f>
        <v>1</v>
      </c>
      <c r="P4942" s="12" t="str">
        <f t="shared" si="291"/>
        <v>1410533618</v>
      </c>
      <c r="Q4942" s="12" t="str">
        <f t="shared" si="292"/>
        <v>14105336180001</v>
      </c>
      <c r="R4942" s="20" t="s">
        <v>4306</v>
      </c>
      <c r="AB4942" s="12" t="s">
        <v>903</v>
      </c>
      <c r="AD4942" s="12" t="s">
        <v>863</v>
      </c>
      <c r="AP4942" s="12" t="s">
        <v>100</v>
      </c>
      <c r="AR4942" s="12" t="s">
        <v>100</v>
      </c>
      <c r="BN4942" s="12">
        <v>1</v>
      </c>
    </row>
    <row r="4943" spans="1:66" ht="45" x14ac:dyDescent="0.25">
      <c r="A4943" s="12">
        <v>1</v>
      </c>
      <c r="B4943" s="11" t="str">
        <f t="shared" si="290"/>
        <v>Общий расчет. Анализ даты. Анализ даты. Символические звезды. Месячная добродетель. Нет</v>
      </c>
      <c r="C4943" s="11" t="str">
        <f>IFERROR(VLOOKUP(I4943,lvl_1[],2,FALSE),"Нет")</f>
        <v>Общий расчет</v>
      </c>
      <c r="D4943" s="11" t="str">
        <f>IFERROR(VLOOKUP(Rule!J4943,lvl_2[],2,FALSE),"Нет")</f>
        <v>Анализ даты</v>
      </c>
      <c r="E4943" s="11" t="str">
        <f>IFERROR(VLOOKUP(Rule!K4943,lvl_3[],2,FALSE),"Нет")</f>
        <v>Анализ даты</v>
      </c>
      <c r="F4943" s="11" t="str">
        <f>IFERROR(INDEX(lvl_4[],MATCH(L4943,lvl_4[ID],0),MATCH(TEXT(K4943,"##0"),lvl_4[#Headers],0)),"Нет")</f>
        <v>Символические звезды</v>
      </c>
      <c r="G4943" s="11" t="str">
        <f>IFERROR(INDEX(lvl_5[],MATCH(M4943,lvl_5[ID],0),MATCH(_xlfn.CONCAT(TEXT(K4943,"##0"),"_",TEXT(L4943,"##0")),lvl_5[#Headers],0)),"Нет")</f>
        <v>Месячная добродетель</v>
      </c>
      <c r="H4943" s="11" t="str">
        <f>IFERROR(INDEX(lvl_6[],MATCH(N4943,lvl_6[ID],0),MATCH(_xlfn.CONCAT(K4943,"_",L4943,"_",M4943),lvl_6[#Headers],0)),"Нет")</f>
        <v>Нет</v>
      </c>
      <c r="I4943" s="12">
        <v>1</v>
      </c>
      <c r="J4943" s="12">
        <v>4</v>
      </c>
      <c r="K4943" s="12">
        <v>1</v>
      </c>
      <c r="L4943" s="12">
        <v>5</v>
      </c>
      <c r="M4943" s="12">
        <v>33</v>
      </c>
      <c r="N4943" s="12">
        <v>619</v>
      </c>
      <c r="O4943" s="12">
        <f>COUNTIF($P$2:P4943,P4943)</f>
        <v>1</v>
      </c>
      <c r="P4943" s="12" t="str">
        <f t="shared" si="291"/>
        <v>1410533619</v>
      </c>
      <c r="Q4943" s="12" t="str">
        <f t="shared" si="292"/>
        <v>14105336190001</v>
      </c>
      <c r="R4943" s="20" t="s">
        <v>4307</v>
      </c>
      <c r="AB4943" s="12" t="s">
        <v>899</v>
      </c>
      <c r="AD4943" s="12" t="s">
        <v>864</v>
      </c>
      <c r="AP4943" s="12" t="s">
        <v>100</v>
      </c>
      <c r="AR4943" s="12" t="s">
        <v>100</v>
      </c>
      <c r="BN4943" s="12">
        <v>1</v>
      </c>
    </row>
    <row r="4944" spans="1:66" ht="45" x14ac:dyDescent="0.25">
      <c r="A4944" s="12">
        <v>1</v>
      </c>
      <c r="B4944" s="11" t="str">
        <f t="shared" si="290"/>
        <v>Общий расчет. Анализ даты. Анализ даты. Символические звезды. Месячная добродетель. Нет</v>
      </c>
      <c r="C4944" s="11" t="str">
        <f>IFERROR(VLOOKUP(I4944,lvl_1[],2,FALSE),"Нет")</f>
        <v>Общий расчет</v>
      </c>
      <c r="D4944" s="11" t="str">
        <f>IFERROR(VLOOKUP(Rule!J4944,lvl_2[],2,FALSE),"Нет")</f>
        <v>Анализ даты</v>
      </c>
      <c r="E4944" s="11" t="str">
        <f>IFERROR(VLOOKUP(Rule!K4944,lvl_3[],2,FALSE),"Нет")</f>
        <v>Анализ даты</v>
      </c>
      <c r="F4944" s="11" t="str">
        <f>IFERROR(INDEX(lvl_4[],MATCH(L4944,lvl_4[ID],0),MATCH(TEXT(K4944,"##0"),lvl_4[#Headers],0)),"Нет")</f>
        <v>Символические звезды</v>
      </c>
      <c r="G4944" s="11" t="str">
        <f>IFERROR(INDEX(lvl_5[],MATCH(M4944,lvl_5[ID],0),MATCH(_xlfn.CONCAT(TEXT(K4944,"##0"),"_",TEXT(L4944,"##0")),lvl_5[#Headers],0)),"Нет")</f>
        <v>Месячная добродетель</v>
      </c>
      <c r="H4944" s="11" t="str">
        <f>IFERROR(INDEX(lvl_6[],MATCH(N4944,lvl_6[ID],0),MATCH(_xlfn.CONCAT(K4944,"_",L4944,"_",M4944),lvl_6[#Headers],0)),"Нет")</f>
        <v>Нет</v>
      </c>
      <c r="I4944" s="12">
        <v>1</v>
      </c>
      <c r="J4944" s="12">
        <v>4</v>
      </c>
      <c r="K4944" s="12">
        <v>1</v>
      </c>
      <c r="L4944" s="12">
        <v>5</v>
      </c>
      <c r="M4944" s="12">
        <v>33</v>
      </c>
      <c r="N4944" s="12">
        <v>620</v>
      </c>
      <c r="O4944" s="12">
        <f>COUNTIF($P$2:P4944,P4944)</f>
        <v>1</v>
      </c>
      <c r="P4944" s="12" t="str">
        <f t="shared" si="291"/>
        <v>1410533620</v>
      </c>
      <c r="Q4944" s="12" t="str">
        <f t="shared" si="292"/>
        <v>14105336200001</v>
      </c>
      <c r="R4944" s="20" t="s">
        <v>4308</v>
      </c>
      <c r="AB4944" s="12" t="s">
        <v>914</v>
      </c>
      <c r="AD4944" s="12" t="s">
        <v>865</v>
      </c>
      <c r="AP4944" s="12" t="s">
        <v>100</v>
      </c>
      <c r="AR4944" s="12" t="s">
        <v>100</v>
      </c>
      <c r="BN4944" s="12">
        <v>1</v>
      </c>
    </row>
    <row r="4945" spans="1:66" ht="45" x14ac:dyDescent="0.25">
      <c r="A4945" s="12">
        <v>1</v>
      </c>
      <c r="B4945" s="11" t="str">
        <f t="shared" si="290"/>
        <v>Общий расчет. Анализ даты. Анализ даты. Символические звезды. Месячная добродетель. Нет</v>
      </c>
      <c r="C4945" s="11" t="str">
        <f>IFERROR(VLOOKUP(I4945,lvl_1[],2,FALSE),"Нет")</f>
        <v>Общий расчет</v>
      </c>
      <c r="D4945" s="11" t="str">
        <f>IFERROR(VLOOKUP(Rule!J4945,lvl_2[],2,FALSE),"Нет")</f>
        <v>Анализ даты</v>
      </c>
      <c r="E4945" s="11" t="str">
        <f>IFERROR(VLOOKUP(Rule!K4945,lvl_3[],2,FALSE),"Нет")</f>
        <v>Анализ даты</v>
      </c>
      <c r="F4945" s="11" t="str">
        <f>IFERROR(INDEX(lvl_4[],MATCH(L4945,lvl_4[ID],0),MATCH(TEXT(K4945,"##0"),lvl_4[#Headers],0)),"Нет")</f>
        <v>Символические звезды</v>
      </c>
      <c r="G4945" s="11" t="str">
        <f>IFERROR(INDEX(lvl_5[],MATCH(M4945,lvl_5[ID],0),MATCH(_xlfn.CONCAT(TEXT(K4945,"##0"),"_",TEXT(L4945,"##0")),lvl_5[#Headers],0)),"Нет")</f>
        <v>Месячная добродетель</v>
      </c>
      <c r="H4945" s="11" t="str">
        <f>IFERROR(INDEX(lvl_6[],MATCH(N4945,lvl_6[ID],0),MATCH(_xlfn.CONCAT(K4945,"_",L4945,"_",M4945),lvl_6[#Headers],0)),"Нет")</f>
        <v>Нет</v>
      </c>
      <c r="I4945" s="12">
        <v>1</v>
      </c>
      <c r="J4945" s="12">
        <v>4</v>
      </c>
      <c r="K4945" s="12">
        <v>1</v>
      </c>
      <c r="L4945" s="12">
        <v>5</v>
      </c>
      <c r="M4945" s="12">
        <v>33</v>
      </c>
      <c r="N4945" s="12">
        <v>621</v>
      </c>
      <c r="O4945" s="12">
        <f>COUNTIF($P$2:P4945,P4945)</f>
        <v>1</v>
      </c>
      <c r="P4945" s="12" t="str">
        <f t="shared" si="291"/>
        <v>1410533621</v>
      </c>
      <c r="Q4945" s="12" t="str">
        <f t="shared" si="292"/>
        <v>14105336210001</v>
      </c>
      <c r="R4945" s="20" t="s">
        <v>4309</v>
      </c>
      <c r="AB4945" s="12" t="s">
        <v>910</v>
      </c>
      <c r="AD4945" s="12" t="s">
        <v>866</v>
      </c>
      <c r="AP4945" s="12" t="s">
        <v>100</v>
      </c>
      <c r="AR4945" s="12" t="s">
        <v>100</v>
      </c>
      <c r="BN4945" s="12">
        <v>1</v>
      </c>
    </row>
    <row r="4946" spans="1:66" ht="45" x14ac:dyDescent="0.25">
      <c r="A4946" s="12">
        <v>1</v>
      </c>
      <c r="B4946" s="11" t="str">
        <f t="shared" si="290"/>
        <v>Общий расчет. Анализ даты. Анализ даты. Символические звезды. Месячная добродетель. Нет</v>
      </c>
      <c r="C4946" s="11" t="str">
        <f>IFERROR(VLOOKUP(I4946,lvl_1[],2,FALSE),"Нет")</f>
        <v>Общий расчет</v>
      </c>
      <c r="D4946" s="11" t="str">
        <f>IFERROR(VLOOKUP(Rule!J4946,lvl_2[],2,FALSE),"Нет")</f>
        <v>Анализ даты</v>
      </c>
      <c r="E4946" s="11" t="str">
        <f>IFERROR(VLOOKUP(Rule!K4946,lvl_3[],2,FALSE),"Нет")</f>
        <v>Анализ даты</v>
      </c>
      <c r="F4946" s="11" t="str">
        <f>IFERROR(INDEX(lvl_4[],MATCH(L4946,lvl_4[ID],0),MATCH(TEXT(K4946,"##0"),lvl_4[#Headers],0)),"Нет")</f>
        <v>Символические звезды</v>
      </c>
      <c r="G4946" s="11" t="str">
        <f>IFERROR(INDEX(lvl_5[],MATCH(M4946,lvl_5[ID],0),MATCH(_xlfn.CONCAT(TEXT(K4946,"##0"),"_",TEXT(L4946,"##0")),lvl_5[#Headers],0)),"Нет")</f>
        <v>Месячная добродетель</v>
      </c>
      <c r="H4946" s="11" t="str">
        <f>IFERROR(INDEX(lvl_6[],MATCH(N4946,lvl_6[ID],0),MATCH(_xlfn.CONCAT(K4946,"_",L4946,"_",M4946),lvl_6[#Headers],0)),"Нет")</f>
        <v>Нет</v>
      </c>
      <c r="I4946" s="12">
        <v>1</v>
      </c>
      <c r="J4946" s="12">
        <v>4</v>
      </c>
      <c r="K4946" s="12">
        <v>1</v>
      </c>
      <c r="L4946" s="12">
        <v>5</v>
      </c>
      <c r="M4946" s="12">
        <v>33</v>
      </c>
      <c r="N4946" s="12">
        <v>622</v>
      </c>
      <c r="O4946" s="12">
        <f>COUNTIF($P$2:P4946,P4946)</f>
        <v>1</v>
      </c>
      <c r="P4946" s="12" t="str">
        <f t="shared" si="291"/>
        <v>1410533622</v>
      </c>
      <c r="Q4946" s="12" t="str">
        <f t="shared" si="292"/>
        <v>14105336220001</v>
      </c>
      <c r="R4946" s="20" t="s">
        <v>4310</v>
      </c>
      <c r="AB4946" s="12" t="s">
        <v>903</v>
      </c>
      <c r="AD4946" s="12" t="s">
        <v>867</v>
      </c>
      <c r="AP4946" s="12" t="s">
        <v>100</v>
      </c>
      <c r="AR4946" s="12" t="s">
        <v>100</v>
      </c>
      <c r="BN4946" s="12">
        <v>1</v>
      </c>
    </row>
    <row r="4947" spans="1:66" ht="45" x14ac:dyDescent="0.25">
      <c r="A4947" s="12">
        <v>1</v>
      </c>
      <c r="B4947" s="11" t="str">
        <f t="shared" si="290"/>
        <v>Общий расчет. Анализ даты. Анализ даты. Символические звезды. Месячная добродетель. Нет</v>
      </c>
      <c r="C4947" s="11" t="str">
        <f>IFERROR(VLOOKUP(I4947,lvl_1[],2,FALSE),"Нет")</f>
        <v>Общий расчет</v>
      </c>
      <c r="D4947" s="11" t="str">
        <f>IFERROR(VLOOKUP(Rule!J4947,lvl_2[],2,FALSE),"Нет")</f>
        <v>Анализ даты</v>
      </c>
      <c r="E4947" s="11" t="str">
        <f>IFERROR(VLOOKUP(Rule!K4947,lvl_3[],2,FALSE),"Нет")</f>
        <v>Анализ даты</v>
      </c>
      <c r="F4947" s="11" t="str">
        <f>IFERROR(INDEX(lvl_4[],MATCH(L4947,lvl_4[ID],0),MATCH(TEXT(K4947,"##0"),lvl_4[#Headers],0)),"Нет")</f>
        <v>Символические звезды</v>
      </c>
      <c r="G4947" s="11" t="str">
        <f>IFERROR(INDEX(lvl_5[],MATCH(M4947,lvl_5[ID],0),MATCH(_xlfn.CONCAT(TEXT(K4947,"##0"),"_",TEXT(L4947,"##0")),lvl_5[#Headers],0)),"Нет")</f>
        <v>Месячная добродетель</v>
      </c>
      <c r="H4947" s="11" t="str">
        <f>IFERROR(INDEX(lvl_6[],MATCH(N4947,lvl_6[ID],0),MATCH(_xlfn.CONCAT(K4947,"_",L4947,"_",M4947),lvl_6[#Headers],0)),"Нет")</f>
        <v>Нет</v>
      </c>
      <c r="I4947" s="12">
        <v>1</v>
      </c>
      <c r="J4947" s="12">
        <v>4</v>
      </c>
      <c r="K4947" s="12">
        <v>1</v>
      </c>
      <c r="L4947" s="12">
        <v>5</v>
      </c>
      <c r="M4947" s="12">
        <v>33</v>
      </c>
      <c r="N4947" s="12">
        <v>623</v>
      </c>
      <c r="O4947" s="12">
        <f>COUNTIF($P$2:P4947,P4947)</f>
        <v>1</v>
      </c>
      <c r="P4947" s="12" t="str">
        <f t="shared" si="291"/>
        <v>1410533623</v>
      </c>
      <c r="Q4947" s="12" t="str">
        <f t="shared" si="292"/>
        <v>14105336230001</v>
      </c>
      <c r="R4947" s="20" t="s">
        <v>4311</v>
      </c>
      <c r="AB4947" s="12" t="s">
        <v>899</v>
      </c>
      <c r="AD4947" s="12" t="s">
        <v>868</v>
      </c>
      <c r="AP4947" s="12" t="s">
        <v>100</v>
      </c>
      <c r="AR4947" s="12" t="s">
        <v>100</v>
      </c>
      <c r="BN4947" s="12">
        <v>1</v>
      </c>
    </row>
    <row r="4948" spans="1:66" ht="45" x14ac:dyDescent="0.25">
      <c r="A4948" s="12">
        <v>1</v>
      </c>
      <c r="B4948" s="11" t="str">
        <f t="shared" si="290"/>
        <v>Общий расчет. Анализ даты. Анализ даты. Символические звезды. Месячная добродетель. Нет</v>
      </c>
      <c r="C4948" s="11" t="str">
        <f>IFERROR(VLOOKUP(I4948,lvl_1[],2,FALSE),"Нет")</f>
        <v>Общий расчет</v>
      </c>
      <c r="D4948" s="11" t="str">
        <f>IFERROR(VLOOKUP(Rule!J4948,lvl_2[],2,FALSE),"Нет")</f>
        <v>Анализ даты</v>
      </c>
      <c r="E4948" s="11" t="str">
        <f>IFERROR(VLOOKUP(Rule!K4948,lvl_3[],2,FALSE),"Нет")</f>
        <v>Анализ даты</v>
      </c>
      <c r="F4948" s="11" t="str">
        <f>IFERROR(INDEX(lvl_4[],MATCH(L4948,lvl_4[ID],0),MATCH(TEXT(K4948,"##0"),lvl_4[#Headers],0)),"Нет")</f>
        <v>Символические звезды</v>
      </c>
      <c r="G4948" s="11" t="str">
        <f>IFERROR(INDEX(lvl_5[],MATCH(M4948,lvl_5[ID],0),MATCH(_xlfn.CONCAT(TEXT(K4948,"##0"),"_",TEXT(L4948,"##0")),lvl_5[#Headers],0)),"Нет")</f>
        <v>Месячная добродетель</v>
      </c>
      <c r="H4948" s="11" t="str">
        <f>IFERROR(INDEX(lvl_6[],MATCH(N4948,lvl_6[ID],0),MATCH(_xlfn.CONCAT(K4948,"_",L4948,"_",M4948),lvl_6[#Headers],0)),"Нет")</f>
        <v>Нет</v>
      </c>
      <c r="I4948" s="12">
        <v>1</v>
      </c>
      <c r="J4948" s="12">
        <v>4</v>
      </c>
      <c r="K4948" s="12">
        <v>1</v>
      </c>
      <c r="L4948" s="12">
        <v>5</v>
      </c>
      <c r="M4948" s="12">
        <v>33</v>
      </c>
      <c r="N4948" s="12">
        <v>624</v>
      </c>
      <c r="O4948" s="12">
        <f>COUNTIF($P$2:P4948,P4948)</f>
        <v>1</v>
      </c>
      <c r="P4948" s="12" t="str">
        <f t="shared" si="291"/>
        <v>1410533624</v>
      </c>
      <c r="Q4948" s="12" t="str">
        <f t="shared" si="292"/>
        <v>14105336240001</v>
      </c>
      <c r="R4948" s="20" t="s">
        <v>4312</v>
      </c>
      <c r="AB4948" s="12" t="s">
        <v>914</v>
      </c>
      <c r="AD4948" s="12" t="s">
        <v>869</v>
      </c>
      <c r="AP4948" s="12" t="s">
        <v>100</v>
      </c>
      <c r="AR4948" s="12" t="s">
        <v>100</v>
      </c>
      <c r="BN4948" s="12">
        <v>1</v>
      </c>
    </row>
    <row r="4949" spans="1:66" ht="45" x14ac:dyDescent="0.25">
      <c r="A4949" s="12">
        <v>1</v>
      </c>
      <c r="B4949" s="11" t="str">
        <f t="shared" si="290"/>
        <v>Общий расчет. Анализ даты. Анализ даты. Символические звезды. Месячная добродетель. Нет</v>
      </c>
      <c r="C4949" s="11" t="str">
        <f>IFERROR(VLOOKUP(I4949,lvl_1[],2,FALSE),"Нет")</f>
        <v>Общий расчет</v>
      </c>
      <c r="D4949" s="11" t="str">
        <f>IFERROR(VLOOKUP(Rule!J4949,lvl_2[],2,FALSE),"Нет")</f>
        <v>Анализ даты</v>
      </c>
      <c r="E4949" s="11" t="str">
        <f>IFERROR(VLOOKUP(Rule!K4949,lvl_3[],2,FALSE),"Нет")</f>
        <v>Анализ даты</v>
      </c>
      <c r="F4949" s="11" t="str">
        <f>IFERROR(INDEX(lvl_4[],MATCH(L4949,lvl_4[ID],0),MATCH(TEXT(K4949,"##0"),lvl_4[#Headers],0)),"Нет")</f>
        <v>Символические звезды</v>
      </c>
      <c r="G4949" s="11" t="str">
        <f>IFERROR(INDEX(lvl_5[],MATCH(M4949,lvl_5[ID],0),MATCH(_xlfn.CONCAT(TEXT(K4949,"##0"),"_",TEXT(L4949,"##0")),lvl_5[#Headers],0)),"Нет")</f>
        <v>Месячная добродетель</v>
      </c>
      <c r="H4949" s="11" t="str">
        <f>IFERROR(INDEX(lvl_6[],MATCH(N4949,lvl_6[ID],0),MATCH(_xlfn.CONCAT(K4949,"_",L4949,"_",M4949),lvl_6[#Headers],0)),"Нет")</f>
        <v>Нет</v>
      </c>
      <c r="I4949" s="12">
        <v>1</v>
      </c>
      <c r="J4949" s="12">
        <v>4</v>
      </c>
      <c r="K4949" s="12">
        <v>1</v>
      </c>
      <c r="L4949" s="12">
        <v>5</v>
      </c>
      <c r="M4949" s="12">
        <v>33</v>
      </c>
      <c r="N4949" s="12">
        <v>625</v>
      </c>
      <c r="O4949" s="12">
        <f>COUNTIF($P$2:P4949,P4949)</f>
        <v>1</v>
      </c>
      <c r="P4949" s="12" t="str">
        <f t="shared" si="291"/>
        <v>1410533625</v>
      </c>
      <c r="Q4949" s="12" t="str">
        <f t="shared" si="292"/>
        <v>14105336250001</v>
      </c>
      <c r="R4949" s="20" t="s">
        <v>4313</v>
      </c>
      <c r="AB4949" s="12" t="s">
        <v>910</v>
      </c>
      <c r="AD4949" s="12" t="s">
        <v>870</v>
      </c>
      <c r="AP4949" s="12" t="s">
        <v>100</v>
      </c>
      <c r="AR4949" s="12" t="s">
        <v>100</v>
      </c>
      <c r="BN4949" s="12">
        <v>1</v>
      </c>
    </row>
    <row r="4950" spans="1:66" ht="45" x14ac:dyDescent="0.25">
      <c r="A4950" s="12">
        <v>1</v>
      </c>
      <c r="B4950" s="11" t="str">
        <f t="shared" si="290"/>
        <v>Общий расчет. Анализ даты. Анализ даты. Символические звезды. Небесная благодать. Нет</v>
      </c>
      <c r="C4950" s="11" t="str">
        <f>IFERROR(VLOOKUP(I4950,lvl_1[],2,FALSE),"Нет")</f>
        <v>Общий расчет</v>
      </c>
      <c r="D4950" s="11" t="str">
        <f>IFERROR(VLOOKUP(Rule!J4950,lvl_2[],2,FALSE),"Нет")</f>
        <v>Анализ даты</v>
      </c>
      <c r="E4950" s="11" t="str">
        <f>IFERROR(VLOOKUP(Rule!K4950,lvl_3[],2,FALSE),"Нет")</f>
        <v>Анализ даты</v>
      </c>
      <c r="F4950" s="11" t="str">
        <f>IFERROR(INDEX(lvl_4[],MATCH(L4950,lvl_4[ID],0),MATCH(TEXT(K4950,"##0"),lvl_4[#Headers],0)),"Нет")</f>
        <v>Символические звезды</v>
      </c>
      <c r="G4950" s="11" t="str">
        <f>IFERROR(INDEX(lvl_5[],MATCH(M4950,lvl_5[ID],0),MATCH(_xlfn.CONCAT(TEXT(K4950,"##0"),"_",TEXT(L4950,"##0")),lvl_5[#Headers],0)),"Нет")</f>
        <v>Небесная благодать</v>
      </c>
      <c r="H4950" s="11" t="str">
        <f>IFERROR(INDEX(lvl_6[],MATCH(N4950,lvl_6[ID],0),MATCH(_xlfn.CONCAT(K4950,"_",L4950,"_",M4950),lvl_6[#Headers],0)),"Нет")</f>
        <v>Нет</v>
      </c>
      <c r="I4950" s="12">
        <v>1</v>
      </c>
      <c r="J4950" s="12">
        <v>4</v>
      </c>
      <c r="K4950" s="12">
        <v>1</v>
      </c>
      <c r="L4950" s="12">
        <v>5</v>
      </c>
      <c r="M4950" s="12">
        <v>13</v>
      </c>
      <c r="N4950" s="12">
        <v>626</v>
      </c>
      <c r="O4950" s="12">
        <f>COUNTIF($P$2:P4950,P4950)</f>
        <v>1</v>
      </c>
      <c r="P4950" s="12" t="str">
        <f t="shared" si="291"/>
        <v>1410513626</v>
      </c>
      <c r="Q4950" s="12" t="str">
        <f t="shared" si="292"/>
        <v>14105136260001</v>
      </c>
      <c r="R4950" s="20" t="s">
        <v>4314</v>
      </c>
      <c r="AI4950" s="12" t="s">
        <v>910</v>
      </c>
      <c r="AK4950" s="12" t="s">
        <v>870</v>
      </c>
    </row>
    <row r="4951" spans="1:66" ht="45" x14ac:dyDescent="0.25">
      <c r="A4951" s="12">
        <v>1</v>
      </c>
      <c r="B4951" s="11" t="str">
        <f t="shared" si="290"/>
        <v>Общий расчет. Анализ даты. Анализ даты. Символические звезды. Небесная благодать. Нет</v>
      </c>
      <c r="C4951" s="11" t="str">
        <f>IFERROR(VLOOKUP(I4951,lvl_1[],2,FALSE),"Нет")</f>
        <v>Общий расчет</v>
      </c>
      <c r="D4951" s="11" t="str">
        <f>IFERROR(VLOOKUP(Rule!J4951,lvl_2[],2,FALSE),"Нет")</f>
        <v>Анализ даты</v>
      </c>
      <c r="E4951" s="11" t="str">
        <f>IFERROR(VLOOKUP(Rule!K4951,lvl_3[],2,FALSE),"Нет")</f>
        <v>Анализ даты</v>
      </c>
      <c r="F4951" s="11" t="str">
        <f>IFERROR(INDEX(lvl_4[],MATCH(L4951,lvl_4[ID],0),MATCH(TEXT(K4951,"##0"),lvl_4[#Headers],0)),"Нет")</f>
        <v>Символические звезды</v>
      </c>
      <c r="G4951" s="11" t="str">
        <f>IFERROR(INDEX(lvl_5[],MATCH(M4951,lvl_5[ID],0),MATCH(_xlfn.CONCAT(TEXT(K4951,"##0"),"_",TEXT(L4951,"##0")),lvl_5[#Headers],0)),"Нет")</f>
        <v>Небесная благодать</v>
      </c>
      <c r="H4951" s="11" t="str">
        <f>IFERROR(INDEX(lvl_6[],MATCH(N4951,lvl_6[ID],0),MATCH(_xlfn.CONCAT(K4951,"_",L4951,"_",M4951),lvl_6[#Headers],0)),"Нет")</f>
        <v>Нет</v>
      </c>
      <c r="I4951" s="12">
        <v>1</v>
      </c>
      <c r="J4951" s="12">
        <v>4</v>
      </c>
      <c r="K4951" s="12">
        <v>1</v>
      </c>
      <c r="L4951" s="12">
        <v>5</v>
      </c>
      <c r="M4951" s="12">
        <v>13</v>
      </c>
      <c r="N4951" s="12">
        <v>627</v>
      </c>
      <c r="O4951" s="12">
        <f>COUNTIF($P$2:P4951,P4951)</f>
        <v>1</v>
      </c>
      <c r="P4951" s="12" t="str">
        <f t="shared" si="291"/>
        <v>1410513627</v>
      </c>
      <c r="Q4951" s="12" t="str">
        <f t="shared" si="292"/>
        <v>14105136270001</v>
      </c>
      <c r="R4951" s="20" t="s">
        <v>4315</v>
      </c>
      <c r="AI4951" s="12" t="s">
        <v>914</v>
      </c>
      <c r="AK4951" s="12" t="s">
        <v>861</v>
      </c>
    </row>
    <row r="4952" spans="1:66" ht="45" x14ac:dyDescent="0.25">
      <c r="A4952" s="12">
        <v>1</v>
      </c>
      <c r="B4952" s="11" t="str">
        <f t="shared" si="290"/>
        <v>Общий расчет. Анализ даты. Анализ даты. Символические звезды. Небесная благодать. Нет</v>
      </c>
      <c r="C4952" s="11" t="str">
        <f>IFERROR(VLOOKUP(I4952,lvl_1[],2,FALSE),"Нет")</f>
        <v>Общий расчет</v>
      </c>
      <c r="D4952" s="11" t="str">
        <f>IFERROR(VLOOKUP(Rule!J4952,lvl_2[],2,FALSE),"Нет")</f>
        <v>Анализ даты</v>
      </c>
      <c r="E4952" s="11" t="str">
        <f>IFERROR(VLOOKUP(Rule!K4952,lvl_3[],2,FALSE),"Нет")</f>
        <v>Анализ даты</v>
      </c>
      <c r="F4952" s="11" t="str">
        <f>IFERROR(INDEX(lvl_4[],MATCH(L4952,lvl_4[ID],0),MATCH(TEXT(K4952,"##0"),lvl_4[#Headers],0)),"Нет")</f>
        <v>Символические звезды</v>
      </c>
      <c r="G4952" s="11" t="str">
        <f>IFERROR(INDEX(lvl_5[],MATCH(M4952,lvl_5[ID],0),MATCH(_xlfn.CONCAT(TEXT(K4952,"##0"),"_",TEXT(L4952,"##0")),lvl_5[#Headers],0)),"Нет")</f>
        <v>Небесная благодать</v>
      </c>
      <c r="H4952" s="11" t="str">
        <f>IFERROR(INDEX(lvl_6[],MATCH(N4952,lvl_6[ID],0),MATCH(_xlfn.CONCAT(K4952,"_",L4952,"_",M4952),lvl_6[#Headers],0)),"Нет")</f>
        <v>Нет</v>
      </c>
      <c r="I4952" s="12">
        <v>1</v>
      </c>
      <c r="J4952" s="12">
        <v>4</v>
      </c>
      <c r="K4952" s="12">
        <v>1</v>
      </c>
      <c r="L4952" s="12">
        <v>5</v>
      </c>
      <c r="M4952" s="12">
        <v>13</v>
      </c>
      <c r="N4952" s="12">
        <v>628</v>
      </c>
      <c r="O4952" s="12">
        <f>COUNTIF($P$2:P4952,P4952)</f>
        <v>1</v>
      </c>
      <c r="P4952" s="12" t="str">
        <f t="shared" si="291"/>
        <v>1410513628</v>
      </c>
      <c r="Q4952" s="12" t="str">
        <f t="shared" si="292"/>
        <v>14105136280001</v>
      </c>
      <c r="R4952" s="20" t="s">
        <v>4316</v>
      </c>
      <c r="AI4952" s="12" t="s">
        <v>912</v>
      </c>
      <c r="AK4952" s="12" t="s">
        <v>862</v>
      </c>
    </row>
    <row r="4953" spans="1:66" ht="45" x14ac:dyDescent="0.25">
      <c r="A4953" s="12">
        <v>1</v>
      </c>
      <c r="B4953" s="11" t="str">
        <f t="shared" si="290"/>
        <v>Общий расчет. Анализ даты. Анализ даты. Символические звезды. Небесная благодать. Нет</v>
      </c>
      <c r="C4953" s="11" t="str">
        <f>IFERROR(VLOOKUP(I4953,lvl_1[],2,FALSE),"Нет")</f>
        <v>Общий расчет</v>
      </c>
      <c r="D4953" s="11" t="str">
        <f>IFERROR(VLOOKUP(Rule!J4953,lvl_2[],2,FALSE),"Нет")</f>
        <v>Анализ даты</v>
      </c>
      <c r="E4953" s="11" t="str">
        <f>IFERROR(VLOOKUP(Rule!K4953,lvl_3[],2,FALSE),"Нет")</f>
        <v>Анализ даты</v>
      </c>
      <c r="F4953" s="11" t="str">
        <f>IFERROR(INDEX(lvl_4[],MATCH(L4953,lvl_4[ID],0),MATCH(TEXT(K4953,"##0"),lvl_4[#Headers],0)),"Нет")</f>
        <v>Символические звезды</v>
      </c>
      <c r="G4953" s="11" t="str">
        <f>IFERROR(INDEX(lvl_5[],MATCH(M4953,lvl_5[ID],0),MATCH(_xlfn.CONCAT(TEXT(K4953,"##0"),"_",TEXT(L4953,"##0")),lvl_5[#Headers],0)),"Нет")</f>
        <v>Небесная благодать</v>
      </c>
      <c r="H4953" s="11" t="str">
        <f>IFERROR(INDEX(lvl_6[],MATCH(N4953,lvl_6[ID],0),MATCH(_xlfn.CONCAT(K4953,"_",L4953,"_",M4953),lvl_6[#Headers],0)),"Нет")</f>
        <v>Нет</v>
      </c>
      <c r="I4953" s="12">
        <v>1</v>
      </c>
      <c r="J4953" s="12">
        <v>4</v>
      </c>
      <c r="K4953" s="12">
        <v>1</v>
      </c>
      <c r="L4953" s="12">
        <v>5</v>
      </c>
      <c r="M4953" s="12">
        <v>13</v>
      </c>
      <c r="N4953" s="12">
        <v>629</v>
      </c>
      <c r="O4953" s="12">
        <f>COUNTIF($P$2:P4953,P4953)</f>
        <v>1</v>
      </c>
      <c r="P4953" s="12" t="str">
        <f t="shared" si="291"/>
        <v>1410513629</v>
      </c>
      <c r="Q4953" s="12" t="str">
        <f t="shared" si="292"/>
        <v>14105136290001</v>
      </c>
      <c r="R4953" s="20" t="s">
        <v>4317</v>
      </c>
      <c r="AI4953" s="12" t="s">
        <v>899</v>
      </c>
      <c r="AK4953" s="12" t="s">
        <v>864</v>
      </c>
    </row>
    <row r="4954" spans="1:66" ht="45" x14ac:dyDescent="0.25">
      <c r="A4954" s="12">
        <v>1</v>
      </c>
      <c r="B4954" s="11" t="str">
        <f t="shared" si="290"/>
        <v>Общий расчет. Анализ даты. Анализ даты. Символические звезды. Небесная благодать. Нет</v>
      </c>
      <c r="C4954" s="11" t="str">
        <f>IFERROR(VLOOKUP(I4954,lvl_1[],2,FALSE),"Нет")</f>
        <v>Общий расчет</v>
      </c>
      <c r="D4954" s="11" t="str">
        <f>IFERROR(VLOOKUP(Rule!J4954,lvl_2[],2,FALSE),"Нет")</f>
        <v>Анализ даты</v>
      </c>
      <c r="E4954" s="11" t="str">
        <f>IFERROR(VLOOKUP(Rule!K4954,lvl_3[],2,FALSE),"Нет")</f>
        <v>Анализ даты</v>
      </c>
      <c r="F4954" s="11" t="str">
        <f>IFERROR(INDEX(lvl_4[],MATCH(L4954,lvl_4[ID],0),MATCH(TEXT(K4954,"##0"),lvl_4[#Headers],0)),"Нет")</f>
        <v>Символические звезды</v>
      </c>
      <c r="G4954" s="11" t="str">
        <f>IFERROR(INDEX(lvl_5[],MATCH(M4954,lvl_5[ID],0),MATCH(_xlfn.CONCAT(TEXT(K4954,"##0"),"_",TEXT(L4954,"##0")),lvl_5[#Headers],0)),"Нет")</f>
        <v>Небесная благодать</v>
      </c>
      <c r="H4954" s="11" t="str">
        <f>IFERROR(INDEX(lvl_6[],MATCH(N4954,lvl_6[ID],0),MATCH(_xlfn.CONCAT(K4954,"_",L4954,"_",M4954),lvl_6[#Headers],0)),"Нет")</f>
        <v>Нет</v>
      </c>
      <c r="I4954" s="12">
        <v>1</v>
      </c>
      <c r="J4954" s="12">
        <v>4</v>
      </c>
      <c r="K4954" s="12">
        <v>1</v>
      </c>
      <c r="L4954" s="12">
        <v>5</v>
      </c>
      <c r="M4954" s="12">
        <v>13</v>
      </c>
      <c r="N4954" s="12">
        <v>630</v>
      </c>
      <c r="O4954" s="12">
        <f>COUNTIF($P$2:P4954,P4954)</f>
        <v>1</v>
      </c>
      <c r="P4954" s="12" t="str">
        <f t="shared" si="291"/>
        <v>1410513630</v>
      </c>
      <c r="Q4954" s="12" t="str">
        <f t="shared" si="292"/>
        <v>14105136300001</v>
      </c>
      <c r="R4954" s="20" t="s">
        <v>4318</v>
      </c>
      <c r="AI4954" s="12" t="s">
        <v>903</v>
      </c>
      <c r="AK4954" s="12" t="s">
        <v>867</v>
      </c>
    </row>
    <row r="4955" spans="1:66" ht="45" x14ac:dyDescent="0.25">
      <c r="A4955" s="12">
        <v>1</v>
      </c>
      <c r="B4955" s="11" t="str">
        <f t="shared" si="290"/>
        <v>Общий расчет. Анализ даты. Анализ даты. Символические звезды. Небесная благодать. Нет</v>
      </c>
      <c r="C4955" s="11" t="str">
        <f>IFERROR(VLOOKUP(I4955,lvl_1[],2,FALSE),"Нет")</f>
        <v>Общий расчет</v>
      </c>
      <c r="D4955" s="11" t="str">
        <f>IFERROR(VLOOKUP(Rule!J4955,lvl_2[],2,FALSE),"Нет")</f>
        <v>Анализ даты</v>
      </c>
      <c r="E4955" s="11" t="str">
        <f>IFERROR(VLOOKUP(Rule!K4955,lvl_3[],2,FALSE),"Нет")</f>
        <v>Анализ даты</v>
      </c>
      <c r="F4955" s="11" t="str">
        <f>IFERROR(INDEX(lvl_4[],MATCH(L4955,lvl_4[ID],0),MATCH(TEXT(K4955,"##0"),lvl_4[#Headers],0)),"Нет")</f>
        <v>Символические звезды</v>
      </c>
      <c r="G4955" s="11" t="str">
        <f>IFERROR(INDEX(lvl_5[],MATCH(M4955,lvl_5[ID],0),MATCH(_xlfn.CONCAT(TEXT(K4955,"##0"),"_",TEXT(L4955,"##0")),lvl_5[#Headers],0)),"Нет")</f>
        <v>Небесная благодать</v>
      </c>
      <c r="H4955" s="11" t="str">
        <f>IFERROR(INDEX(lvl_6[],MATCH(N4955,lvl_6[ID],0),MATCH(_xlfn.CONCAT(K4955,"_",L4955,"_",M4955),lvl_6[#Headers],0)),"Нет")</f>
        <v>Нет</v>
      </c>
      <c r="I4955" s="12">
        <v>1</v>
      </c>
      <c r="J4955" s="12">
        <v>4</v>
      </c>
      <c r="K4955" s="12">
        <v>1</v>
      </c>
      <c r="L4955" s="12">
        <v>5</v>
      </c>
      <c r="M4955" s="12">
        <v>13</v>
      </c>
      <c r="N4955" s="12">
        <v>631</v>
      </c>
      <c r="O4955" s="12">
        <f>COUNTIF($P$2:P4955,P4955)</f>
        <v>1</v>
      </c>
      <c r="P4955" s="12" t="str">
        <f t="shared" si="291"/>
        <v>1410513631</v>
      </c>
      <c r="Q4955" s="12" t="str">
        <f t="shared" si="292"/>
        <v>14105136310001</v>
      </c>
      <c r="R4955" s="20" t="s">
        <v>4319</v>
      </c>
      <c r="AI4955" s="12" t="s">
        <v>901</v>
      </c>
      <c r="AK4955" s="12" t="s">
        <v>868</v>
      </c>
    </row>
    <row r="4956" spans="1:66" ht="45" x14ac:dyDescent="0.25">
      <c r="A4956" s="12">
        <v>1</v>
      </c>
      <c r="B4956" s="11" t="str">
        <f t="shared" si="290"/>
        <v>Общий расчет. Анализ даты. Анализ даты. Символические звезды. Лунная добродетель. Нет</v>
      </c>
      <c r="C4956" s="11" t="str">
        <f>IFERROR(VLOOKUP(I4956,lvl_1[],2,FALSE),"Нет")</f>
        <v>Общий расчет</v>
      </c>
      <c r="D4956" s="11" t="str">
        <f>IFERROR(VLOOKUP(Rule!J4956,lvl_2[],2,FALSE),"Нет")</f>
        <v>Анализ даты</v>
      </c>
      <c r="E4956" s="11" t="str">
        <f>IFERROR(VLOOKUP(Rule!K4956,lvl_3[],2,FALSE),"Нет")</f>
        <v>Анализ даты</v>
      </c>
      <c r="F4956" s="11" t="str">
        <f>IFERROR(INDEX(lvl_4[],MATCH(L4956,lvl_4[ID],0),MATCH(TEXT(K4956,"##0"),lvl_4[#Headers],0)),"Нет")</f>
        <v>Символические звезды</v>
      </c>
      <c r="G4956" s="11" t="str">
        <f>IFERROR(INDEX(lvl_5[],MATCH(M4956,lvl_5[ID],0),MATCH(_xlfn.CONCAT(TEXT(K4956,"##0"),"_",TEXT(L4956,"##0")),lvl_5[#Headers],0)),"Нет")</f>
        <v>Лунная добродетель</v>
      </c>
      <c r="H4956" s="11" t="str">
        <f>IFERROR(INDEX(lvl_6[],MATCH(N4956,lvl_6[ID],0),MATCH(_xlfn.CONCAT(K4956,"_",L4956,"_",M4956),lvl_6[#Headers],0)),"Нет")</f>
        <v>Нет</v>
      </c>
      <c r="I4956" s="12">
        <v>1</v>
      </c>
      <c r="J4956" s="12">
        <v>4</v>
      </c>
      <c r="K4956" s="12">
        <v>1</v>
      </c>
      <c r="L4956" s="12">
        <v>5</v>
      </c>
      <c r="M4956" s="12">
        <v>14</v>
      </c>
      <c r="N4956" s="12">
        <v>632</v>
      </c>
      <c r="O4956" s="12">
        <f>COUNTIF($P$2:P4956,P4956)</f>
        <v>1</v>
      </c>
      <c r="P4956" s="12" t="str">
        <f t="shared" si="291"/>
        <v>1410514632</v>
      </c>
      <c r="Q4956" s="12" t="str">
        <f t="shared" si="292"/>
        <v>14105146320001</v>
      </c>
      <c r="R4956" s="20" t="s">
        <v>4320</v>
      </c>
      <c r="AI4956" s="12" t="s">
        <v>914</v>
      </c>
      <c r="AK4956" s="12" t="s">
        <v>869</v>
      </c>
    </row>
    <row r="4957" spans="1:66" ht="45" x14ac:dyDescent="0.25">
      <c r="A4957" s="12">
        <v>1</v>
      </c>
      <c r="B4957" s="11" t="str">
        <f t="shared" si="290"/>
        <v>Общий расчет. Анализ даты. Анализ даты. Символические звезды. Лунная добродетель. Нет</v>
      </c>
      <c r="C4957" s="11" t="str">
        <f>IFERROR(VLOOKUP(I4957,lvl_1[],2,FALSE),"Нет")</f>
        <v>Общий расчет</v>
      </c>
      <c r="D4957" s="11" t="str">
        <f>IFERROR(VLOOKUP(Rule!J4957,lvl_2[],2,FALSE),"Нет")</f>
        <v>Анализ даты</v>
      </c>
      <c r="E4957" s="11" t="str">
        <f>IFERROR(VLOOKUP(Rule!K4957,lvl_3[],2,FALSE),"Нет")</f>
        <v>Анализ даты</v>
      </c>
      <c r="F4957" s="11" t="str">
        <f>IFERROR(INDEX(lvl_4[],MATCH(L4957,lvl_4[ID],0),MATCH(TEXT(K4957,"##0"),lvl_4[#Headers],0)),"Нет")</f>
        <v>Символические звезды</v>
      </c>
      <c r="G4957" s="11" t="str">
        <f>IFERROR(INDEX(lvl_5[],MATCH(M4957,lvl_5[ID],0),MATCH(_xlfn.CONCAT(TEXT(K4957,"##0"),"_",TEXT(L4957,"##0")),lvl_5[#Headers],0)),"Нет")</f>
        <v>Лунная добродетель</v>
      </c>
      <c r="H4957" s="11" t="str">
        <f>IFERROR(INDEX(lvl_6[],MATCH(N4957,lvl_6[ID],0),MATCH(_xlfn.CONCAT(K4957,"_",L4957,"_",M4957),lvl_6[#Headers],0)),"Нет")</f>
        <v>Нет</v>
      </c>
      <c r="I4957" s="12">
        <v>1</v>
      </c>
      <c r="J4957" s="12">
        <v>4</v>
      </c>
      <c r="K4957" s="12">
        <v>1</v>
      </c>
      <c r="L4957" s="12">
        <v>5</v>
      </c>
      <c r="M4957" s="12">
        <v>14</v>
      </c>
      <c r="N4957" s="12">
        <v>633</v>
      </c>
      <c r="O4957" s="12">
        <f>COUNTIF($P$2:P4957,P4957)</f>
        <v>1</v>
      </c>
      <c r="P4957" s="12" t="str">
        <f t="shared" si="291"/>
        <v>1410514633</v>
      </c>
      <c r="Q4957" s="12" t="str">
        <f t="shared" si="292"/>
        <v>14105146330001</v>
      </c>
      <c r="R4957" s="20" t="s">
        <v>4321</v>
      </c>
      <c r="AI4957" s="12" t="s">
        <v>910</v>
      </c>
      <c r="AK4957" s="12" t="s">
        <v>870</v>
      </c>
    </row>
    <row r="4958" spans="1:66" ht="45" x14ac:dyDescent="0.25">
      <c r="A4958" s="12">
        <v>1</v>
      </c>
      <c r="B4958" s="11" t="str">
        <f t="shared" si="290"/>
        <v>Общий расчет. Анализ даты. Анализ даты. Символические звезды. Лунная добродетель. Нет</v>
      </c>
      <c r="C4958" s="11" t="str">
        <f>IFERROR(VLOOKUP(I4958,lvl_1[],2,FALSE),"Нет")</f>
        <v>Общий расчет</v>
      </c>
      <c r="D4958" s="11" t="str">
        <f>IFERROR(VLOOKUP(Rule!J4958,lvl_2[],2,FALSE),"Нет")</f>
        <v>Анализ даты</v>
      </c>
      <c r="E4958" s="11" t="str">
        <f>IFERROR(VLOOKUP(Rule!K4958,lvl_3[],2,FALSE),"Нет")</f>
        <v>Анализ даты</v>
      </c>
      <c r="F4958" s="11" t="str">
        <f>IFERROR(INDEX(lvl_4[],MATCH(L4958,lvl_4[ID],0),MATCH(TEXT(K4958,"##0"),lvl_4[#Headers],0)),"Нет")</f>
        <v>Символические звезды</v>
      </c>
      <c r="G4958" s="11" t="str">
        <f>IFERROR(INDEX(lvl_5[],MATCH(M4958,lvl_5[ID],0),MATCH(_xlfn.CONCAT(TEXT(K4958,"##0"),"_",TEXT(L4958,"##0")),lvl_5[#Headers],0)),"Нет")</f>
        <v>Лунная добродетель</v>
      </c>
      <c r="H4958" s="11" t="str">
        <f>IFERROR(INDEX(lvl_6[],MATCH(N4958,lvl_6[ID],0),MATCH(_xlfn.CONCAT(K4958,"_",L4958,"_",M4958),lvl_6[#Headers],0)),"Нет")</f>
        <v>Нет</v>
      </c>
      <c r="I4958" s="12">
        <v>1</v>
      </c>
      <c r="J4958" s="12">
        <v>4</v>
      </c>
      <c r="K4958" s="12">
        <v>1</v>
      </c>
      <c r="L4958" s="12">
        <v>5</v>
      </c>
      <c r="M4958" s="12">
        <v>14</v>
      </c>
      <c r="N4958" s="12">
        <v>634</v>
      </c>
      <c r="O4958" s="12">
        <f>COUNTIF($P$2:P4958,P4958)</f>
        <v>1</v>
      </c>
      <c r="P4958" s="12" t="str">
        <f t="shared" si="291"/>
        <v>1410514634</v>
      </c>
      <c r="Q4958" s="12" t="str">
        <f t="shared" si="292"/>
        <v>14105146340001</v>
      </c>
      <c r="R4958" s="20" t="s">
        <v>4322</v>
      </c>
      <c r="AI4958" s="12" t="s">
        <v>903</v>
      </c>
      <c r="AK4958" s="12" t="s">
        <v>859</v>
      </c>
    </row>
    <row r="4959" spans="1:66" ht="45" x14ac:dyDescent="0.25">
      <c r="A4959" s="12">
        <v>1</v>
      </c>
      <c r="B4959" s="11" t="str">
        <f t="shared" si="290"/>
        <v>Общий расчет. Анализ даты. Анализ даты. Символические звезды. Лунная добродетель. Нет</v>
      </c>
      <c r="C4959" s="11" t="str">
        <f>IFERROR(VLOOKUP(I4959,lvl_1[],2,FALSE),"Нет")</f>
        <v>Общий расчет</v>
      </c>
      <c r="D4959" s="11" t="str">
        <f>IFERROR(VLOOKUP(Rule!J4959,lvl_2[],2,FALSE),"Нет")</f>
        <v>Анализ даты</v>
      </c>
      <c r="E4959" s="11" t="str">
        <f>IFERROR(VLOOKUP(Rule!K4959,lvl_3[],2,FALSE),"Нет")</f>
        <v>Анализ даты</v>
      </c>
      <c r="F4959" s="11" t="str">
        <f>IFERROR(INDEX(lvl_4[],MATCH(L4959,lvl_4[ID],0),MATCH(TEXT(K4959,"##0"),lvl_4[#Headers],0)),"Нет")</f>
        <v>Символические звезды</v>
      </c>
      <c r="G4959" s="11" t="str">
        <f>IFERROR(INDEX(lvl_5[],MATCH(M4959,lvl_5[ID],0),MATCH(_xlfn.CONCAT(TEXT(K4959,"##0"),"_",TEXT(L4959,"##0")),lvl_5[#Headers],0)),"Нет")</f>
        <v>Лунная добродетель</v>
      </c>
      <c r="H4959" s="11" t="str">
        <f>IFERROR(INDEX(lvl_6[],MATCH(N4959,lvl_6[ID],0),MATCH(_xlfn.CONCAT(K4959,"_",L4959,"_",M4959),lvl_6[#Headers],0)),"Нет")</f>
        <v>Нет</v>
      </c>
      <c r="I4959" s="12">
        <v>1</v>
      </c>
      <c r="J4959" s="12">
        <v>4</v>
      </c>
      <c r="K4959" s="12">
        <v>1</v>
      </c>
      <c r="L4959" s="12">
        <v>5</v>
      </c>
      <c r="M4959" s="12">
        <v>14</v>
      </c>
      <c r="N4959" s="12">
        <v>635</v>
      </c>
      <c r="O4959" s="12">
        <f>COUNTIF($P$2:P4959,P4959)</f>
        <v>1</v>
      </c>
      <c r="P4959" s="12" t="str">
        <f t="shared" si="291"/>
        <v>1410514635</v>
      </c>
      <c r="Q4959" s="12" t="str">
        <f t="shared" si="292"/>
        <v>14105146350001</v>
      </c>
      <c r="R4959" s="20" t="s">
        <v>4323</v>
      </c>
      <c r="AI4959" s="12" t="s">
        <v>899</v>
      </c>
      <c r="AK4959" s="12" t="s">
        <v>860</v>
      </c>
    </row>
    <row r="4960" spans="1:66" ht="45" x14ac:dyDescent="0.25">
      <c r="A4960" s="12">
        <v>1</v>
      </c>
      <c r="B4960" s="11" t="str">
        <f t="shared" si="290"/>
        <v>Общий расчет. Анализ даты. Анализ даты. Символические звезды. Лунная добродетель. Нет</v>
      </c>
      <c r="C4960" s="11" t="str">
        <f>IFERROR(VLOOKUP(I4960,lvl_1[],2,FALSE),"Нет")</f>
        <v>Общий расчет</v>
      </c>
      <c r="D4960" s="11" t="str">
        <f>IFERROR(VLOOKUP(Rule!J4960,lvl_2[],2,FALSE),"Нет")</f>
        <v>Анализ даты</v>
      </c>
      <c r="E4960" s="11" t="str">
        <f>IFERROR(VLOOKUP(Rule!K4960,lvl_3[],2,FALSE),"Нет")</f>
        <v>Анализ даты</v>
      </c>
      <c r="F4960" s="11" t="str">
        <f>IFERROR(INDEX(lvl_4[],MATCH(L4960,lvl_4[ID],0),MATCH(TEXT(K4960,"##0"),lvl_4[#Headers],0)),"Нет")</f>
        <v>Символические звезды</v>
      </c>
      <c r="G4960" s="11" t="str">
        <f>IFERROR(INDEX(lvl_5[],MATCH(M4960,lvl_5[ID],0),MATCH(_xlfn.CONCAT(TEXT(K4960,"##0"),"_",TEXT(L4960,"##0")),lvl_5[#Headers],0)),"Нет")</f>
        <v>Лунная добродетель</v>
      </c>
      <c r="H4960" s="11" t="str">
        <f>IFERROR(INDEX(lvl_6[],MATCH(N4960,lvl_6[ID],0),MATCH(_xlfn.CONCAT(K4960,"_",L4960,"_",M4960),lvl_6[#Headers],0)),"Нет")</f>
        <v>Нет</v>
      </c>
      <c r="I4960" s="12">
        <v>1</v>
      </c>
      <c r="J4960" s="12">
        <v>4</v>
      </c>
      <c r="K4960" s="12">
        <v>1</v>
      </c>
      <c r="L4960" s="12">
        <v>5</v>
      </c>
      <c r="M4960" s="12">
        <v>14</v>
      </c>
      <c r="N4960" s="12">
        <v>636</v>
      </c>
      <c r="O4960" s="12">
        <f>COUNTIF($P$2:P4960,P4960)</f>
        <v>1</v>
      </c>
      <c r="P4960" s="12" t="str">
        <f t="shared" si="291"/>
        <v>1410514636</v>
      </c>
      <c r="Q4960" s="12" t="str">
        <f t="shared" si="292"/>
        <v>14105146360001</v>
      </c>
      <c r="R4960" s="20" t="s">
        <v>4324</v>
      </c>
      <c r="AI4960" s="12" t="s">
        <v>914</v>
      </c>
      <c r="AK4960" s="12" t="s">
        <v>861</v>
      </c>
    </row>
    <row r="4961" spans="1:37" ht="45" x14ac:dyDescent="0.25">
      <c r="A4961" s="12">
        <v>1</v>
      </c>
      <c r="B4961" s="11" t="str">
        <f t="shared" si="290"/>
        <v>Общий расчет. Анализ даты. Анализ даты. Символические звезды. Лунная добродетель. Нет</v>
      </c>
      <c r="C4961" s="11" t="str">
        <f>IFERROR(VLOOKUP(I4961,lvl_1[],2,FALSE),"Нет")</f>
        <v>Общий расчет</v>
      </c>
      <c r="D4961" s="11" t="str">
        <f>IFERROR(VLOOKUP(Rule!J4961,lvl_2[],2,FALSE),"Нет")</f>
        <v>Анализ даты</v>
      </c>
      <c r="E4961" s="11" t="str">
        <f>IFERROR(VLOOKUP(Rule!K4961,lvl_3[],2,FALSE),"Нет")</f>
        <v>Анализ даты</v>
      </c>
      <c r="F4961" s="11" t="str">
        <f>IFERROR(INDEX(lvl_4[],MATCH(L4961,lvl_4[ID],0),MATCH(TEXT(K4961,"##0"),lvl_4[#Headers],0)),"Нет")</f>
        <v>Символические звезды</v>
      </c>
      <c r="G4961" s="11" t="str">
        <f>IFERROR(INDEX(lvl_5[],MATCH(M4961,lvl_5[ID],0),MATCH(_xlfn.CONCAT(TEXT(K4961,"##0"),"_",TEXT(L4961,"##0")),lvl_5[#Headers],0)),"Нет")</f>
        <v>Лунная добродетель</v>
      </c>
      <c r="H4961" s="11" t="str">
        <f>IFERROR(INDEX(lvl_6[],MATCH(N4961,lvl_6[ID],0),MATCH(_xlfn.CONCAT(K4961,"_",L4961,"_",M4961),lvl_6[#Headers],0)),"Нет")</f>
        <v>Нет</v>
      </c>
      <c r="I4961" s="12">
        <v>1</v>
      </c>
      <c r="J4961" s="12">
        <v>4</v>
      </c>
      <c r="K4961" s="12">
        <v>1</v>
      </c>
      <c r="L4961" s="12">
        <v>5</v>
      </c>
      <c r="M4961" s="12">
        <v>14</v>
      </c>
      <c r="N4961" s="12">
        <v>637</v>
      </c>
      <c r="O4961" s="12">
        <f>COUNTIF($P$2:P4961,P4961)</f>
        <v>1</v>
      </c>
      <c r="P4961" s="12" t="str">
        <f t="shared" si="291"/>
        <v>1410514637</v>
      </c>
      <c r="Q4961" s="12" t="str">
        <f t="shared" si="292"/>
        <v>14105146370001</v>
      </c>
      <c r="R4961" s="20" t="s">
        <v>4325</v>
      </c>
      <c r="AI4961" s="12" t="s">
        <v>910</v>
      </c>
      <c r="AK4961" s="12" t="s">
        <v>862</v>
      </c>
    </row>
    <row r="4962" spans="1:37" ht="45" x14ac:dyDescent="0.25">
      <c r="A4962" s="12">
        <v>1</v>
      </c>
      <c r="B4962" s="11" t="str">
        <f t="shared" si="290"/>
        <v>Общий расчет. Анализ даты. Анализ даты. Символические звезды. Лунная добродетель. Нет</v>
      </c>
      <c r="C4962" s="11" t="str">
        <f>IFERROR(VLOOKUP(I4962,lvl_1[],2,FALSE),"Нет")</f>
        <v>Общий расчет</v>
      </c>
      <c r="D4962" s="11" t="str">
        <f>IFERROR(VLOOKUP(Rule!J4962,lvl_2[],2,FALSE),"Нет")</f>
        <v>Анализ даты</v>
      </c>
      <c r="E4962" s="11" t="str">
        <f>IFERROR(VLOOKUP(Rule!K4962,lvl_3[],2,FALSE),"Нет")</f>
        <v>Анализ даты</v>
      </c>
      <c r="F4962" s="11" t="str">
        <f>IFERROR(INDEX(lvl_4[],MATCH(L4962,lvl_4[ID],0),MATCH(TEXT(K4962,"##0"),lvl_4[#Headers],0)),"Нет")</f>
        <v>Символические звезды</v>
      </c>
      <c r="G4962" s="11" t="str">
        <f>IFERROR(INDEX(lvl_5[],MATCH(M4962,lvl_5[ID],0),MATCH(_xlfn.CONCAT(TEXT(K4962,"##0"),"_",TEXT(L4962,"##0")),lvl_5[#Headers],0)),"Нет")</f>
        <v>Лунная добродетель</v>
      </c>
      <c r="H4962" s="11" t="str">
        <f>IFERROR(INDEX(lvl_6[],MATCH(N4962,lvl_6[ID],0),MATCH(_xlfn.CONCAT(K4962,"_",L4962,"_",M4962),lvl_6[#Headers],0)),"Нет")</f>
        <v>Нет</v>
      </c>
      <c r="I4962" s="12">
        <v>1</v>
      </c>
      <c r="J4962" s="12">
        <v>4</v>
      </c>
      <c r="K4962" s="12">
        <v>1</v>
      </c>
      <c r="L4962" s="12">
        <v>5</v>
      </c>
      <c r="M4962" s="12">
        <v>14</v>
      </c>
      <c r="N4962" s="12">
        <v>638</v>
      </c>
      <c r="O4962" s="12">
        <f>COUNTIF($P$2:P4962,P4962)</f>
        <v>1</v>
      </c>
      <c r="P4962" s="12" t="str">
        <f t="shared" si="291"/>
        <v>1410514638</v>
      </c>
      <c r="Q4962" s="12" t="str">
        <f t="shared" si="292"/>
        <v>14105146380001</v>
      </c>
      <c r="R4962" s="20" t="s">
        <v>4326</v>
      </c>
      <c r="AI4962" s="12" t="s">
        <v>903</v>
      </c>
      <c r="AK4962" s="12" t="s">
        <v>863</v>
      </c>
    </row>
    <row r="4963" spans="1:37" ht="45" x14ac:dyDescent="0.25">
      <c r="A4963" s="12">
        <v>1</v>
      </c>
      <c r="B4963" s="11" t="str">
        <f t="shared" si="290"/>
        <v>Общий расчет. Анализ даты. Анализ даты. Символические звезды. Лунная добродетель. Нет</v>
      </c>
      <c r="C4963" s="11" t="str">
        <f>IFERROR(VLOOKUP(I4963,lvl_1[],2,FALSE),"Нет")</f>
        <v>Общий расчет</v>
      </c>
      <c r="D4963" s="11" t="str">
        <f>IFERROR(VLOOKUP(Rule!J4963,lvl_2[],2,FALSE),"Нет")</f>
        <v>Анализ даты</v>
      </c>
      <c r="E4963" s="11" t="str">
        <f>IFERROR(VLOOKUP(Rule!K4963,lvl_3[],2,FALSE),"Нет")</f>
        <v>Анализ даты</v>
      </c>
      <c r="F4963" s="11" t="str">
        <f>IFERROR(INDEX(lvl_4[],MATCH(L4963,lvl_4[ID],0),MATCH(TEXT(K4963,"##0"),lvl_4[#Headers],0)),"Нет")</f>
        <v>Символические звезды</v>
      </c>
      <c r="G4963" s="11" t="str">
        <f>IFERROR(INDEX(lvl_5[],MATCH(M4963,lvl_5[ID],0),MATCH(_xlfn.CONCAT(TEXT(K4963,"##0"),"_",TEXT(L4963,"##0")),lvl_5[#Headers],0)),"Нет")</f>
        <v>Лунная добродетель</v>
      </c>
      <c r="H4963" s="11" t="str">
        <f>IFERROR(INDEX(lvl_6[],MATCH(N4963,lvl_6[ID],0),MATCH(_xlfn.CONCAT(K4963,"_",L4963,"_",M4963),lvl_6[#Headers],0)),"Нет")</f>
        <v>Нет</v>
      </c>
      <c r="I4963" s="12">
        <v>1</v>
      </c>
      <c r="J4963" s="12">
        <v>4</v>
      </c>
      <c r="K4963" s="12">
        <v>1</v>
      </c>
      <c r="L4963" s="12">
        <v>5</v>
      </c>
      <c r="M4963" s="12">
        <v>14</v>
      </c>
      <c r="N4963" s="12">
        <v>639</v>
      </c>
      <c r="O4963" s="12">
        <f>COUNTIF($P$2:P4963,P4963)</f>
        <v>1</v>
      </c>
      <c r="P4963" s="12" t="str">
        <f t="shared" si="291"/>
        <v>1410514639</v>
      </c>
      <c r="Q4963" s="12" t="str">
        <f t="shared" si="292"/>
        <v>14105146390001</v>
      </c>
      <c r="R4963" s="20" t="s">
        <v>4327</v>
      </c>
      <c r="AI4963" s="12" t="s">
        <v>899</v>
      </c>
      <c r="AK4963" s="12" t="s">
        <v>864</v>
      </c>
    </row>
    <row r="4964" spans="1:37" ht="45" x14ac:dyDescent="0.25">
      <c r="A4964" s="12">
        <v>1</v>
      </c>
      <c r="B4964" s="11" t="str">
        <f t="shared" si="290"/>
        <v>Общий расчет. Анализ даты. Анализ даты. Символические звезды. Лунная добродетель. Нет</v>
      </c>
      <c r="C4964" s="11" t="str">
        <f>IFERROR(VLOOKUP(I4964,lvl_1[],2,FALSE),"Нет")</f>
        <v>Общий расчет</v>
      </c>
      <c r="D4964" s="11" t="str">
        <f>IFERROR(VLOOKUP(Rule!J4964,lvl_2[],2,FALSE),"Нет")</f>
        <v>Анализ даты</v>
      </c>
      <c r="E4964" s="11" t="str">
        <f>IFERROR(VLOOKUP(Rule!K4964,lvl_3[],2,FALSE),"Нет")</f>
        <v>Анализ даты</v>
      </c>
      <c r="F4964" s="11" t="str">
        <f>IFERROR(INDEX(lvl_4[],MATCH(L4964,lvl_4[ID],0),MATCH(TEXT(K4964,"##0"),lvl_4[#Headers],0)),"Нет")</f>
        <v>Символические звезды</v>
      </c>
      <c r="G4964" s="11" t="str">
        <f>IFERROR(INDEX(lvl_5[],MATCH(M4964,lvl_5[ID],0),MATCH(_xlfn.CONCAT(TEXT(K4964,"##0"),"_",TEXT(L4964,"##0")),lvl_5[#Headers],0)),"Нет")</f>
        <v>Лунная добродетель</v>
      </c>
      <c r="H4964" s="11" t="str">
        <f>IFERROR(INDEX(lvl_6[],MATCH(N4964,lvl_6[ID],0),MATCH(_xlfn.CONCAT(K4964,"_",L4964,"_",M4964),lvl_6[#Headers],0)),"Нет")</f>
        <v>Нет</v>
      </c>
      <c r="I4964" s="12">
        <v>1</v>
      </c>
      <c r="J4964" s="12">
        <v>4</v>
      </c>
      <c r="K4964" s="12">
        <v>1</v>
      </c>
      <c r="L4964" s="12">
        <v>5</v>
      </c>
      <c r="M4964" s="12">
        <v>14</v>
      </c>
      <c r="N4964" s="12">
        <v>640</v>
      </c>
      <c r="O4964" s="12">
        <f>COUNTIF($P$2:P4964,P4964)</f>
        <v>1</v>
      </c>
      <c r="P4964" s="12" t="str">
        <f t="shared" si="291"/>
        <v>1410514640</v>
      </c>
      <c r="Q4964" s="12" t="str">
        <f t="shared" si="292"/>
        <v>14105146400001</v>
      </c>
      <c r="R4964" s="20" t="s">
        <v>4328</v>
      </c>
      <c r="AI4964" s="12" t="s">
        <v>914</v>
      </c>
      <c r="AK4964" s="12" t="s">
        <v>865</v>
      </c>
    </row>
    <row r="4965" spans="1:37" ht="45" x14ac:dyDescent="0.25">
      <c r="A4965" s="12">
        <v>1</v>
      </c>
      <c r="B4965" s="11" t="str">
        <f t="shared" ref="B4965:B5028" si="293">_xlfn.CONCAT(C4965,". ", D4965,". ", E4965,". ", F4965,". ", G4965,". ", H4965)</f>
        <v>Общий расчет. Анализ даты. Анализ даты. Символические звезды. Лунная добродетель. Нет</v>
      </c>
      <c r="C4965" s="11" t="str">
        <f>IFERROR(VLOOKUP(I4965,lvl_1[],2,FALSE),"Нет")</f>
        <v>Общий расчет</v>
      </c>
      <c r="D4965" s="11" t="str">
        <f>IFERROR(VLOOKUP(Rule!J4965,lvl_2[],2,FALSE),"Нет")</f>
        <v>Анализ даты</v>
      </c>
      <c r="E4965" s="11" t="str">
        <f>IFERROR(VLOOKUP(Rule!K4965,lvl_3[],2,FALSE),"Нет")</f>
        <v>Анализ даты</v>
      </c>
      <c r="F4965" s="11" t="str">
        <f>IFERROR(INDEX(lvl_4[],MATCH(L4965,lvl_4[ID],0),MATCH(TEXT(K4965,"##0"),lvl_4[#Headers],0)),"Нет")</f>
        <v>Символические звезды</v>
      </c>
      <c r="G4965" s="11" t="str">
        <f>IFERROR(INDEX(lvl_5[],MATCH(M4965,lvl_5[ID],0),MATCH(_xlfn.CONCAT(TEXT(K4965,"##0"),"_",TEXT(L4965,"##0")),lvl_5[#Headers],0)),"Нет")</f>
        <v>Лунная добродетель</v>
      </c>
      <c r="H4965" s="11" t="str">
        <f>IFERROR(INDEX(lvl_6[],MATCH(N4965,lvl_6[ID],0),MATCH(_xlfn.CONCAT(K4965,"_",L4965,"_",M4965),lvl_6[#Headers],0)),"Нет")</f>
        <v>Нет</v>
      </c>
      <c r="I4965" s="12">
        <v>1</v>
      </c>
      <c r="J4965" s="12">
        <v>4</v>
      </c>
      <c r="K4965" s="12">
        <v>1</v>
      </c>
      <c r="L4965" s="12">
        <v>5</v>
      </c>
      <c r="M4965" s="12">
        <v>14</v>
      </c>
      <c r="N4965" s="12">
        <v>641</v>
      </c>
      <c r="O4965" s="12">
        <f>COUNTIF($P$2:P4965,P4965)</f>
        <v>1</v>
      </c>
      <c r="P4965" s="12" t="str">
        <f t="shared" ref="P4965:P5028" si="294">_xlfn.CONCAT(I4965,
J4965,
K4965,
IF(LEN(L4965)=1,_xlfn.CONCAT(0,L4965),L4965),
IF(LEN(M4965)=1,_xlfn.CONCAT(0,M4965),M4965),
IF(LEN(N4965)=1,_xlfn.CONCAT(0,N4965),N4965))</f>
        <v>1410514641</v>
      </c>
      <c r="Q4965" s="12" t="str">
        <f t="shared" ref="Q4965:Q5028" si="295">_xlfn.CONCAT(I4965,
J4965,
K4965,
IF(LEN(L4965)=1,_xlfn.CONCAT(0,L4965),L4965),
IF(LEN(M4965)=1,_xlfn.CONCAT(0,M4965),M4965),
IF(LEN(N4965)=1,_xlfn.CONCAT(0,N4965),N4965),
IF(LEN(O4965)=1,_xlfn.CONCAT("000",O4965),IF(LEN(O4965)=2,_xlfn.CONCAT("00",O4965),IF(LEN(O4965)=3,_xlfn.CONCAT(0,O4965),O4965))))</f>
        <v>14105146410001</v>
      </c>
      <c r="R4965" s="20" t="s">
        <v>4329</v>
      </c>
      <c r="AI4965" s="12" t="s">
        <v>910</v>
      </c>
      <c r="AK4965" s="12" t="s">
        <v>866</v>
      </c>
    </row>
    <row r="4966" spans="1:37" ht="45" x14ac:dyDescent="0.25">
      <c r="A4966" s="12">
        <v>1</v>
      </c>
      <c r="B4966" s="11" t="str">
        <f t="shared" si="293"/>
        <v>Общий расчет. Анализ даты. Анализ даты. Символические звезды. Лунная добродетель. Нет</v>
      </c>
      <c r="C4966" s="11" t="str">
        <f>IFERROR(VLOOKUP(I4966,lvl_1[],2,FALSE),"Нет")</f>
        <v>Общий расчет</v>
      </c>
      <c r="D4966" s="11" t="str">
        <f>IFERROR(VLOOKUP(Rule!J4966,lvl_2[],2,FALSE),"Нет")</f>
        <v>Анализ даты</v>
      </c>
      <c r="E4966" s="11" t="str">
        <f>IFERROR(VLOOKUP(Rule!K4966,lvl_3[],2,FALSE),"Нет")</f>
        <v>Анализ даты</v>
      </c>
      <c r="F4966" s="11" t="str">
        <f>IFERROR(INDEX(lvl_4[],MATCH(L4966,lvl_4[ID],0),MATCH(TEXT(K4966,"##0"),lvl_4[#Headers],0)),"Нет")</f>
        <v>Символические звезды</v>
      </c>
      <c r="G4966" s="11" t="str">
        <f>IFERROR(INDEX(lvl_5[],MATCH(M4966,lvl_5[ID],0),MATCH(_xlfn.CONCAT(TEXT(K4966,"##0"),"_",TEXT(L4966,"##0")),lvl_5[#Headers],0)),"Нет")</f>
        <v>Лунная добродетель</v>
      </c>
      <c r="H4966" s="11" t="str">
        <f>IFERROR(INDEX(lvl_6[],MATCH(N4966,lvl_6[ID],0),MATCH(_xlfn.CONCAT(K4966,"_",L4966,"_",M4966),lvl_6[#Headers],0)),"Нет")</f>
        <v>Нет</v>
      </c>
      <c r="I4966" s="12">
        <v>1</v>
      </c>
      <c r="J4966" s="12">
        <v>4</v>
      </c>
      <c r="K4966" s="12">
        <v>1</v>
      </c>
      <c r="L4966" s="12">
        <v>5</v>
      </c>
      <c r="M4966" s="12">
        <v>14</v>
      </c>
      <c r="N4966" s="12">
        <v>642</v>
      </c>
      <c r="O4966" s="12">
        <f>COUNTIF($P$2:P4966,P4966)</f>
        <v>1</v>
      </c>
      <c r="P4966" s="12" t="str">
        <f t="shared" si="294"/>
        <v>1410514642</v>
      </c>
      <c r="Q4966" s="12" t="str">
        <f t="shared" si="295"/>
        <v>14105146420001</v>
      </c>
      <c r="R4966" s="20" t="s">
        <v>4330</v>
      </c>
      <c r="AI4966" s="12" t="s">
        <v>903</v>
      </c>
      <c r="AK4966" s="12" t="s">
        <v>867</v>
      </c>
    </row>
    <row r="4967" spans="1:37" ht="45" x14ac:dyDescent="0.25">
      <c r="A4967" s="12">
        <v>1</v>
      </c>
      <c r="B4967" s="11" t="str">
        <f t="shared" si="293"/>
        <v>Общий расчет. Анализ даты. Анализ даты. Символические звезды. Лунная добродетель. Нет</v>
      </c>
      <c r="C4967" s="11" t="str">
        <f>IFERROR(VLOOKUP(I4967,lvl_1[],2,FALSE),"Нет")</f>
        <v>Общий расчет</v>
      </c>
      <c r="D4967" s="11" t="str">
        <f>IFERROR(VLOOKUP(Rule!J4967,lvl_2[],2,FALSE),"Нет")</f>
        <v>Анализ даты</v>
      </c>
      <c r="E4967" s="11" t="str">
        <f>IFERROR(VLOOKUP(Rule!K4967,lvl_3[],2,FALSE),"Нет")</f>
        <v>Анализ даты</v>
      </c>
      <c r="F4967" s="11" t="str">
        <f>IFERROR(INDEX(lvl_4[],MATCH(L4967,lvl_4[ID],0),MATCH(TEXT(K4967,"##0"),lvl_4[#Headers],0)),"Нет")</f>
        <v>Символические звезды</v>
      </c>
      <c r="G4967" s="11" t="str">
        <f>IFERROR(INDEX(lvl_5[],MATCH(M4967,lvl_5[ID],0),MATCH(_xlfn.CONCAT(TEXT(K4967,"##0"),"_",TEXT(L4967,"##0")),lvl_5[#Headers],0)),"Нет")</f>
        <v>Лунная добродетель</v>
      </c>
      <c r="H4967" s="11" t="str">
        <f>IFERROR(INDEX(lvl_6[],MATCH(N4967,lvl_6[ID],0),MATCH(_xlfn.CONCAT(K4967,"_",L4967,"_",M4967),lvl_6[#Headers],0)),"Нет")</f>
        <v>Нет</v>
      </c>
      <c r="I4967" s="12">
        <v>1</v>
      </c>
      <c r="J4967" s="12">
        <v>4</v>
      </c>
      <c r="K4967" s="12">
        <v>1</v>
      </c>
      <c r="L4967" s="12">
        <v>5</v>
      </c>
      <c r="M4967" s="12">
        <v>14</v>
      </c>
      <c r="N4967" s="12">
        <v>643</v>
      </c>
      <c r="O4967" s="12">
        <f>COUNTIF($P$2:P4967,P4967)</f>
        <v>1</v>
      </c>
      <c r="P4967" s="12" t="str">
        <f t="shared" si="294"/>
        <v>1410514643</v>
      </c>
      <c r="Q4967" s="12" t="str">
        <f t="shared" si="295"/>
        <v>14105146430001</v>
      </c>
      <c r="R4967" s="20" t="s">
        <v>4331</v>
      </c>
      <c r="AI4967" s="12" t="s">
        <v>899</v>
      </c>
      <c r="AK4967" s="12" t="s">
        <v>868</v>
      </c>
    </row>
    <row r="4968" spans="1:37" ht="45" x14ac:dyDescent="0.25">
      <c r="A4968" s="12">
        <v>1</v>
      </c>
      <c r="B4968" s="11" t="str">
        <f t="shared" si="293"/>
        <v>Общий расчет. Анализ даты. Анализ даты. Символические звезды. Небесная добродетель. Нет</v>
      </c>
      <c r="C4968" s="11" t="str">
        <f>IFERROR(VLOOKUP(I4968,lvl_1[],2,FALSE),"Нет")</f>
        <v>Общий расчет</v>
      </c>
      <c r="D4968" s="11" t="str">
        <f>IFERROR(VLOOKUP(Rule!J4968,lvl_2[],2,FALSE),"Нет")</f>
        <v>Анализ даты</v>
      </c>
      <c r="E4968" s="11" t="str">
        <f>IFERROR(VLOOKUP(Rule!K4968,lvl_3[],2,FALSE),"Нет")</f>
        <v>Анализ даты</v>
      </c>
      <c r="F4968" s="11" t="str">
        <f>IFERROR(INDEX(lvl_4[],MATCH(L4968,lvl_4[ID],0),MATCH(TEXT(K4968,"##0"),lvl_4[#Headers],0)),"Нет")</f>
        <v>Символические звезды</v>
      </c>
      <c r="G4968" s="11" t="str">
        <f>IFERROR(INDEX(lvl_5[],MATCH(M4968,lvl_5[ID],0),MATCH(_xlfn.CONCAT(TEXT(K4968,"##0"),"_",TEXT(L4968,"##0")),lvl_5[#Headers],0)),"Нет")</f>
        <v>Небесная добродетель</v>
      </c>
      <c r="H4968" s="11" t="str">
        <f>IFERROR(INDEX(lvl_6[],MATCH(N4968,lvl_6[ID],0),MATCH(_xlfn.CONCAT(K4968,"_",L4968,"_",M4968),lvl_6[#Headers],0)),"Нет")</f>
        <v>Нет</v>
      </c>
      <c r="I4968" s="12">
        <v>1</v>
      </c>
      <c r="J4968" s="12">
        <v>4</v>
      </c>
      <c r="K4968" s="12">
        <v>1</v>
      </c>
      <c r="L4968" s="12">
        <v>5</v>
      </c>
      <c r="M4968" s="12">
        <v>32</v>
      </c>
      <c r="N4968" s="12">
        <v>644</v>
      </c>
      <c r="O4968" s="12">
        <f>COUNTIF($P$2:P4968,P4968)</f>
        <v>1</v>
      </c>
      <c r="P4968" s="12" t="str">
        <f t="shared" si="294"/>
        <v>1410532644</v>
      </c>
      <c r="Q4968" s="12" t="str">
        <f t="shared" si="295"/>
        <v>14105326440001</v>
      </c>
      <c r="R4968" s="20" t="s">
        <v>4332</v>
      </c>
      <c r="AI4968" s="12" t="s">
        <v>914</v>
      </c>
      <c r="AK4968" s="12" t="s">
        <v>861</v>
      </c>
    </row>
    <row r="4969" spans="1:37" ht="45" x14ac:dyDescent="0.25">
      <c r="A4969" s="12">
        <v>1</v>
      </c>
      <c r="B4969" s="11" t="str">
        <f t="shared" si="293"/>
        <v>Общий расчет. Анализ даты. Анализ даты. Символические звезды. Небесная добродетель. Нет</v>
      </c>
      <c r="C4969" s="11" t="str">
        <f>IFERROR(VLOOKUP(I4969,lvl_1[],2,FALSE),"Нет")</f>
        <v>Общий расчет</v>
      </c>
      <c r="D4969" s="11" t="str">
        <f>IFERROR(VLOOKUP(Rule!J4969,lvl_2[],2,FALSE),"Нет")</f>
        <v>Анализ даты</v>
      </c>
      <c r="E4969" s="11" t="str">
        <f>IFERROR(VLOOKUP(Rule!K4969,lvl_3[],2,FALSE),"Нет")</f>
        <v>Анализ даты</v>
      </c>
      <c r="F4969" s="11" t="str">
        <f>IFERROR(INDEX(lvl_4[],MATCH(L4969,lvl_4[ID],0),MATCH(TEXT(K4969,"##0"),lvl_4[#Headers],0)),"Нет")</f>
        <v>Символические звезды</v>
      </c>
      <c r="G4969" s="11" t="str">
        <f>IFERROR(INDEX(lvl_5[],MATCH(M4969,lvl_5[ID],0),MATCH(_xlfn.CONCAT(TEXT(K4969,"##0"),"_",TEXT(L4969,"##0")),lvl_5[#Headers],0)),"Нет")</f>
        <v>Небесная добродетель</v>
      </c>
      <c r="H4969" s="11" t="str">
        <f>IFERROR(INDEX(lvl_6[],MATCH(N4969,lvl_6[ID],0),MATCH(_xlfn.CONCAT(K4969,"_",L4969,"_",M4969),lvl_6[#Headers],0)),"Нет")</f>
        <v>Нет</v>
      </c>
      <c r="I4969" s="12">
        <v>1</v>
      </c>
      <c r="J4969" s="12">
        <v>4</v>
      </c>
      <c r="K4969" s="12">
        <v>1</v>
      </c>
      <c r="L4969" s="12">
        <v>5</v>
      </c>
      <c r="M4969" s="12">
        <v>32</v>
      </c>
      <c r="N4969" s="12">
        <v>645</v>
      </c>
      <c r="O4969" s="12">
        <f>COUNTIF($P$2:P4969,P4969)</f>
        <v>1</v>
      </c>
      <c r="P4969" s="12" t="str">
        <f t="shared" si="294"/>
        <v>1410532645</v>
      </c>
      <c r="Q4969" s="12" t="str">
        <f t="shared" si="295"/>
        <v>14105326450001</v>
      </c>
      <c r="R4969" s="20" t="s">
        <v>4333</v>
      </c>
      <c r="AI4969" s="12" t="s">
        <v>912</v>
      </c>
      <c r="AK4969" s="12" t="s">
        <v>862</v>
      </c>
    </row>
    <row r="4970" spans="1:37" ht="45" x14ac:dyDescent="0.25">
      <c r="A4970" s="12">
        <v>1</v>
      </c>
      <c r="B4970" s="11" t="str">
        <f t="shared" si="293"/>
        <v>Общий расчет. Анализ даты. Анализ даты. Символические звезды. Небесная добродетель. Нет</v>
      </c>
      <c r="C4970" s="11" t="str">
        <f>IFERROR(VLOOKUP(I4970,lvl_1[],2,FALSE),"Нет")</f>
        <v>Общий расчет</v>
      </c>
      <c r="D4970" s="11" t="str">
        <f>IFERROR(VLOOKUP(Rule!J4970,lvl_2[],2,FALSE),"Нет")</f>
        <v>Анализ даты</v>
      </c>
      <c r="E4970" s="11" t="str">
        <f>IFERROR(VLOOKUP(Rule!K4970,lvl_3[],2,FALSE),"Нет")</f>
        <v>Анализ даты</v>
      </c>
      <c r="F4970" s="11" t="str">
        <f>IFERROR(INDEX(lvl_4[],MATCH(L4970,lvl_4[ID],0),MATCH(TEXT(K4970,"##0"),lvl_4[#Headers],0)),"Нет")</f>
        <v>Символические звезды</v>
      </c>
      <c r="G4970" s="11" t="str">
        <f>IFERROR(INDEX(lvl_5[],MATCH(M4970,lvl_5[ID],0),MATCH(_xlfn.CONCAT(TEXT(K4970,"##0"),"_",TEXT(L4970,"##0")),lvl_5[#Headers],0)),"Нет")</f>
        <v>Небесная добродетель</v>
      </c>
      <c r="H4970" s="11" t="str">
        <f>IFERROR(INDEX(lvl_6[],MATCH(N4970,lvl_6[ID],0),MATCH(_xlfn.CONCAT(K4970,"_",L4970,"_",M4970),lvl_6[#Headers],0)),"Нет")</f>
        <v>Нет</v>
      </c>
      <c r="I4970" s="12">
        <v>1</v>
      </c>
      <c r="J4970" s="12">
        <v>4</v>
      </c>
      <c r="K4970" s="12">
        <v>1</v>
      </c>
      <c r="L4970" s="12">
        <v>5</v>
      </c>
      <c r="M4970" s="12">
        <v>32</v>
      </c>
      <c r="N4970" s="12">
        <v>646</v>
      </c>
      <c r="O4970" s="12">
        <f>COUNTIF($P$2:P4970,P4970)</f>
        <v>1</v>
      </c>
      <c r="P4970" s="12" t="str">
        <f t="shared" si="294"/>
        <v>1410532646</v>
      </c>
      <c r="Q4970" s="12" t="str">
        <f t="shared" si="295"/>
        <v>14105326460001</v>
      </c>
      <c r="R4970" s="20" t="s">
        <v>4334</v>
      </c>
      <c r="AI4970" s="12" t="s">
        <v>899</v>
      </c>
      <c r="AK4970" s="12" t="s">
        <v>864</v>
      </c>
    </row>
    <row r="4971" spans="1:37" ht="45" x14ac:dyDescent="0.25">
      <c r="A4971" s="12">
        <v>1</v>
      </c>
      <c r="B4971" s="11" t="str">
        <f t="shared" si="293"/>
        <v>Общий расчет. Анализ даты. Анализ даты. Символические звезды. Небесная добродетель. Нет</v>
      </c>
      <c r="C4971" s="11" t="str">
        <f>IFERROR(VLOOKUP(I4971,lvl_1[],2,FALSE),"Нет")</f>
        <v>Общий расчет</v>
      </c>
      <c r="D4971" s="11" t="str">
        <f>IFERROR(VLOOKUP(Rule!J4971,lvl_2[],2,FALSE),"Нет")</f>
        <v>Анализ даты</v>
      </c>
      <c r="E4971" s="11" t="str">
        <f>IFERROR(VLOOKUP(Rule!K4971,lvl_3[],2,FALSE),"Нет")</f>
        <v>Анализ даты</v>
      </c>
      <c r="F4971" s="11" t="str">
        <f>IFERROR(INDEX(lvl_4[],MATCH(L4971,lvl_4[ID],0),MATCH(TEXT(K4971,"##0"),lvl_4[#Headers],0)),"Нет")</f>
        <v>Символические звезды</v>
      </c>
      <c r="G4971" s="11" t="str">
        <f>IFERROR(INDEX(lvl_5[],MATCH(M4971,lvl_5[ID],0),MATCH(_xlfn.CONCAT(TEXT(K4971,"##0"),"_",TEXT(L4971,"##0")),lvl_5[#Headers],0)),"Нет")</f>
        <v>Небесная добродетель</v>
      </c>
      <c r="H4971" s="11" t="str">
        <f>IFERROR(INDEX(lvl_6[],MATCH(N4971,lvl_6[ID],0),MATCH(_xlfn.CONCAT(K4971,"_",L4971,"_",M4971),lvl_6[#Headers],0)),"Нет")</f>
        <v>Нет</v>
      </c>
      <c r="I4971" s="12">
        <v>1</v>
      </c>
      <c r="J4971" s="12">
        <v>4</v>
      </c>
      <c r="K4971" s="12">
        <v>1</v>
      </c>
      <c r="L4971" s="12">
        <v>5</v>
      </c>
      <c r="M4971" s="12">
        <v>32</v>
      </c>
      <c r="N4971" s="12">
        <v>647</v>
      </c>
      <c r="O4971" s="12">
        <f>COUNTIF($P$2:P4971,P4971)</f>
        <v>1</v>
      </c>
      <c r="P4971" s="12" t="str">
        <f t="shared" si="294"/>
        <v>1410532647</v>
      </c>
      <c r="Q4971" s="12" t="str">
        <f t="shared" si="295"/>
        <v>14105326470001</v>
      </c>
      <c r="R4971" s="20" t="s">
        <v>4335</v>
      </c>
      <c r="AI4971" s="12" t="s">
        <v>916</v>
      </c>
      <c r="AK4971" s="12" t="s">
        <v>865</v>
      </c>
    </row>
    <row r="4972" spans="1:37" ht="45" x14ac:dyDescent="0.25">
      <c r="A4972" s="12">
        <v>1</v>
      </c>
      <c r="B4972" s="11" t="str">
        <f t="shared" si="293"/>
        <v>Общий расчет. Анализ даты. Анализ даты. Символические звезды. Небесная добродетель. Нет</v>
      </c>
      <c r="C4972" s="11" t="str">
        <f>IFERROR(VLOOKUP(I4972,lvl_1[],2,FALSE),"Нет")</f>
        <v>Общий расчет</v>
      </c>
      <c r="D4972" s="11" t="str">
        <f>IFERROR(VLOOKUP(Rule!J4972,lvl_2[],2,FALSE),"Нет")</f>
        <v>Анализ даты</v>
      </c>
      <c r="E4972" s="11" t="str">
        <f>IFERROR(VLOOKUP(Rule!K4972,lvl_3[],2,FALSE),"Нет")</f>
        <v>Анализ даты</v>
      </c>
      <c r="F4972" s="11" t="str">
        <f>IFERROR(INDEX(lvl_4[],MATCH(L4972,lvl_4[ID],0),MATCH(TEXT(K4972,"##0"),lvl_4[#Headers],0)),"Нет")</f>
        <v>Символические звезды</v>
      </c>
      <c r="G4972" s="11" t="str">
        <f>IFERROR(INDEX(lvl_5[],MATCH(M4972,lvl_5[ID],0),MATCH(_xlfn.CONCAT(TEXT(K4972,"##0"),"_",TEXT(L4972,"##0")),lvl_5[#Headers],0)),"Нет")</f>
        <v>Небесная добродетель</v>
      </c>
      <c r="H4972" s="11" t="str">
        <f>IFERROR(INDEX(lvl_6[],MATCH(N4972,lvl_6[ID],0),MATCH(_xlfn.CONCAT(K4972,"_",L4972,"_",M4972),lvl_6[#Headers],0)),"Нет")</f>
        <v>Нет</v>
      </c>
      <c r="I4972" s="12">
        <v>1</v>
      </c>
      <c r="J4972" s="12">
        <v>4</v>
      </c>
      <c r="K4972" s="12">
        <v>1</v>
      </c>
      <c r="L4972" s="12">
        <v>5</v>
      </c>
      <c r="M4972" s="12">
        <v>32</v>
      </c>
      <c r="N4972" s="12">
        <v>648</v>
      </c>
      <c r="O4972" s="12">
        <f>COUNTIF($P$2:P4972,P4972)</f>
        <v>1</v>
      </c>
      <c r="P4972" s="12" t="str">
        <f t="shared" si="294"/>
        <v>1410532648</v>
      </c>
      <c r="Q4972" s="12" t="str">
        <f t="shared" si="295"/>
        <v>14105326480001</v>
      </c>
      <c r="R4972" s="20" t="s">
        <v>4336</v>
      </c>
      <c r="AI4972" s="12" t="s">
        <v>903</v>
      </c>
      <c r="AK4972" s="12" t="s">
        <v>867</v>
      </c>
    </row>
    <row r="4973" spans="1:37" ht="45" x14ac:dyDescent="0.25">
      <c r="A4973" s="12">
        <v>1</v>
      </c>
      <c r="B4973" s="11" t="str">
        <f t="shared" si="293"/>
        <v>Общий расчет. Анализ даты. Анализ даты. Символические звезды. Небесная добродетель. Нет</v>
      </c>
      <c r="C4973" s="11" t="str">
        <f>IFERROR(VLOOKUP(I4973,lvl_1[],2,FALSE),"Нет")</f>
        <v>Общий расчет</v>
      </c>
      <c r="D4973" s="11" t="str">
        <f>IFERROR(VLOOKUP(Rule!J4973,lvl_2[],2,FALSE),"Нет")</f>
        <v>Анализ даты</v>
      </c>
      <c r="E4973" s="11" t="str">
        <f>IFERROR(VLOOKUP(Rule!K4973,lvl_3[],2,FALSE),"Нет")</f>
        <v>Анализ даты</v>
      </c>
      <c r="F4973" s="11" t="str">
        <f>IFERROR(INDEX(lvl_4[],MATCH(L4973,lvl_4[ID],0),MATCH(TEXT(K4973,"##0"),lvl_4[#Headers],0)),"Нет")</f>
        <v>Символические звезды</v>
      </c>
      <c r="G4973" s="11" t="str">
        <f>IFERROR(INDEX(lvl_5[],MATCH(M4973,lvl_5[ID],0),MATCH(_xlfn.CONCAT(TEXT(K4973,"##0"),"_",TEXT(L4973,"##0")),lvl_5[#Headers],0)),"Нет")</f>
        <v>Небесная добродетель</v>
      </c>
      <c r="H4973" s="11" t="str">
        <f>IFERROR(INDEX(lvl_6[],MATCH(N4973,lvl_6[ID],0),MATCH(_xlfn.CONCAT(K4973,"_",L4973,"_",M4973),lvl_6[#Headers],0)),"Нет")</f>
        <v>Нет</v>
      </c>
      <c r="I4973" s="12">
        <v>1</v>
      </c>
      <c r="J4973" s="12">
        <v>4</v>
      </c>
      <c r="K4973" s="12">
        <v>1</v>
      </c>
      <c r="L4973" s="12">
        <v>5</v>
      </c>
      <c r="M4973" s="12">
        <v>32</v>
      </c>
      <c r="N4973" s="12">
        <v>649</v>
      </c>
      <c r="O4973" s="12">
        <f>COUNTIF($P$2:P4973,P4973)</f>
        <v>1</v>
      </c>
      <c r="P4973" s="12" t="str">
        <f t="shared" si="294"/>
        <v>1410532649</v>
      </c>
      <c r="Q4973" s="12" t="str">
        <f t="shared" si="295"/>
        <v>14105326490001</v>
      </c>
      <c r="R4973" s="20" t="s">
        <v>4337</v>
      </c>
      <c r="AI4973" s="12" t="s">
        <v>901</v>
      </c>
      <c r="AK4973" s="12" t="s">
        <v>868</v>
      </c>
    </row>
    <row r="4974" spans="1:37" ht="45" x14ac:dyDescent="0.25">
      <c r="A4974" s="12">
        <v>1</v>
      </c>
      <c r="B4974" s="11" t="str">
        <f t="shared" si="293"/>
        <v>Общий расчет. Анализ даты. Анализ даты. Символические звезды. Небесная добродетель. Нет</v>
      </c>
      <c r="C4974" s="11" t="str">
        <f>IFERROR(VLOOKUP(I4974,lvl_1[],2,FALSE),"Нет")</f>
        <v>Общий расчет</v>
      </c>
      <c r="D4974" s="11" t="str">
        <f>IFERROR(VLOOKUP(Rule!J4974,lvl_2[],2,FALSE),"Нет")</f>
        <v>Анализ даты</v>
      </c>
      <c r="E4974" s="11" t="str">
        <f>IFERROR(VLOOKUP(Rule!K4974,lvl_3[],2,FALSE),"Нет")</f>
        <v>Анализ даты</v>
      </c>
      <c r="F4974" s="11" t="str">
        <f>IFERROR(INDEX(lvl_4[],MATCH(L4974,lvl_4[ID],0),MATCH(TEXT(K4974,"##0"),lvl_4[#Headers],0)),"Нет")</f>
        <v>Символические звезды</v>
      </c>
      <c r="G4974" s="11" t="str">
        <f>IFERROR(INDEX(lvl_5[],MATCH(M4974,lvl_5[ID],0),MATCH(_xlfn.CONCAT(TEXT(K4974,"##0"),"_",TEXT(L4974,"##0")),lvl_5[#Headers],0)),"Нет")</f>
        <v>Небесная добродетель</v>
      </c>
      <c r="H4974" s="11" t="str">
        <f>IFERROR(INDEX(lvl_6[],MATCH(N4974,lvl_6[ID],0),MATCH(_xlfn.CONCAT(K4974,"_",L4974,"_",M4974),lvl_6[#Headers],0)),"Нет")</f>
        <v>Нет</v>
      </c>
      <c r="I4974" s="12">
        <v>1</v>
      </c>
      <c r="J4974" s="12">
        <v>4</v>
      </c>
      <c r="K4974" s="12">
        <v>1</v>
      </c>
      <c r="L4974" s="12">
        <v>5</v>
      </c>
      <c r="M4974" s="12">
        <v>32</v>
      </c>
      <c r="N4974" s="12">
        <v>650</v>
      </c>
      <c r="O4974" s="12">
        <f>COUNTIF($P$2:P4974,P4974)</f>
        <v>1</v>
      </c>
      <c r="P4974" s="12" t="str">
        <f t="shared" si="294"/>
        <v>1410532650</v>
      </c>
      <c r="Q4974" s="12" t="str">
        <f t="shared" si="295"/>
        <v>14105326500001</v>
      </c>
      <c r="R4974" s="20" t="s">
        <v>4338</v>
      </c>
      <c r="AI4974" s="12" t="s">
        <v>910</v>
      </c>
      <c r="AK4974" s="12" t="s">
        <v>870</v>
      </c>
    </row>
    <row r="4975" spans="1:37" ht="45" x14ac:dyDescent="0.25">
      <c r="A4975" s="12">
        <v>1</v>
      </c>
      <c r="B4975" s="11" t="str">
        <f t="shared" si="293"/>
        <v>Общий расчет. Анализ даты. Анализ даты. Символические звезды. Месячная добродетель. Нет</v>
      </c>
      <c r="C4975" s="11" t="str">
        <f>IFERROR(VLOOKUP(I4975,lvl_1[],2,FALSE),"Нет")</f>
        <v>Общий расчет</v>
      </c>
      <c r="D4975" s="11" t="str">
        <f>IFERROR(VLOOKUP(Rule!J4975,lvl_2[],2,FALSE),"Нет")</f>
        <v>Анализ даты</v>
      </c>
      <c r="E4975" s="11" t="str">
        <f>IFERROR(VLOOKUP(Rule!K4975,lvl_3[],2,FALSE),"Нет")</f>
        <v>Анализ даты</v>
      </c>
      <c r="F4975" s="11" t="str">
        <f>IFERROR(INDEX(lvl_4[],MATCH(L4975,lvl_4[ID],0),MATCH(TEXT(K4975,"##0"),lvl_4[#Headers],0)),"Нет")</f>
        <v>Символические звезды</v>
      </c>
      <c r="G4975" s="11" t="str">
        <f>IFERROR(INDEX(lvl_5[],MATCH(M4975,lvl_5[ID],0),MATCH(_xlfn.CONCAT(TEXT(K4975,"##0"),"_",TEXT(L4975,"##0")),lvl_5[#Headers],0)),"Нет")</f>
        <v>Месячная добродетель</v>
      </c>
      <c r="H4975" s="11" t="str">
        <f>IFERROR(INDEX(lvl_6[],MATCH(N4975,lvl_6[ID],0),MATCH(_xlfn.CONCAT(K4975,"_",L4975,"_",M4975),lvl_6[#Headers],0)),"Нет")</f>
        <v>Нет</v>
      </c>
      <c r="I4975" s="12">
        <v>1</v>
      </c>
      <c r="J4975" s="12">
        <v>4</v>
      </c>
      <c r="K4975" s="12">
        <v>1</v>
      </c>
      <c r="L4975" s="12">
        <v>5</v>
      </c>
      <c r="M4975" s="12">
        <v>33</v>
      </c>
      <c r="N4975" s="12">
        <v>651</v>
      </c>
      <c r="O4975" s="12">
        <f>COUNTIF($P$2:P4975,P4975)</f>
        <v>1</v>
      </c>
      <c r="P4975" s="12" t="str">
        <f t="shared" si="294"/>
        <v>1410533651</v>
      </c>
      <c r="Q4975" s="12" t="str">
        <f t="shared" si="295"/>
        <v>14105336510001</v>
      </c>
      <c r="R4975" s="20" t="s">
        <v>4339</v>
      </c>
      <c r="AI4975" s="12" t="s">
        <v>903</v>
      </c>
      <c r="AK4975" s="12" t="s">
        <v>859</v>
      </c>
    </row>
    <row r="4976" spans="1:37" ht="45" x14ac:dyDescent="0.25">
      <c r="A4976" s="12">
        <v>1</v>
      </c>
      <c r="B4976" s="11" t="str">
        <f t="shared" si="293"/>
        <v>Общий расчет. Анализ даты. Анализ даты. Символические звезды. Месячная добродетель. Нет</v>
      </c>
      <c r="C4976" s="11" t="str">
        <f>IFERROR(VLOOKUP(I4976,lvl_1[],2,FALSE),"Нет")</f>
        <v>Общий расчет</v>
      </c>
      <c r="D4976" s="11" t="str">
        <f>IFERROR(VLOOKUP(Rule!J4976,lvl_2[],2,FALSE),"Нет")</f>
        <v>Анализ даты</v>
      </c>
      <c r="E4976" s="11" t="str">
        <f>IFERROR(VLOOKUP(Rule!K4976,lvl_3[],2,FALSE),"Нет")</f>
        <v>Анализ даты</v>
      </c>
      <c r="F4976" s="11" t="str">
        <f>IFERROR(INDEX(lvl_4[],MATCH(L4976,lvl_4[ID],0),MATCH(TEXT(K4976,"##0"),lvl_4[#Headers],0)),"Нет")</f>
        <v>Символические звезды</v>
      </c>
      <c r="G4976" s="11" t="str">
        <f>IFERROR(INDEX(lvl_5[],MATCH(M4976,lvl_5[ID],0),MATCH(_xlfn.CONCAT(TEXT(K4976,"##0"),"_",TEXT(L4976,"##0")),lvl_5[#Headers],0)),"Нет")</f>
        <v>Месячная добродетель</v>
      </c>
      <c r="H4976" s="11" t="str">
        <f>IFERROR(INDEX(lvl_6[],MATCH(N4976,lvl_6[ID],0),MATCH(_xlfn.CONCAT(K4976,"_",L4976,"_",M4976),lvl_6[#Headers],0)),"Нет")</f>
        <v>Нет</v>
      </c>
      <c r="I4976" s="12">
        <v>1</v>
      </c>
      <c r="J4976" s="12">
        <v>4</v>
      </c>
      <c r="K4976" s="12">
        <v>1</v>
      </c>
      <c r="L4976" s="12">
        <v>5</v>
      </c>
      <c r="M4976" s="12">
        <v>33</v>
      </c>
      <c r="N4976" s="12">
        <v>652</v>
      </c>
      <c r="O4976" s="12">
        <f>COUNTIF($P$2:P4976,P4976)</f>
        <v>1</v>
      </c>
      <c r="P4976" s="12" t="str">
        <f t="shared" si="294"/>
        <v>1410533652</v>
      </c>
      <c r="Q4976" s="12" t="str">
        <f t="shared" si="295"/>
        <v>14105336520001</v>
      </c>
      <c r="R4976" s="20" t="s">
        <v>4340</v>
      </c>
      <c r="AI4976" s="12" t="s">
        <v>899</v>
      </c>
      <c r="AK4976" s="12" t="s">
        <v>860</v>
      </c>
    </row>
    <row r="4977" spans="1:66" ht="45" x14ac:dyDescent="0.25">
      <c r="A4977" s="12">
        <v>1</v>
      </c>
      <c r="B4977" s="11" t="str">
        <f t="shared" si="293"/>
        <v>Общий расчет. Анализ даты. Анализ даты. Символические звезды. Месячная добродетель. Нет</v>
      </c>
      <c r="C4977" s="11" t="str">
        <f>IFERROR(VLOOKUP(I4977,lvl_1[],2,FALSE),"Нет")</f>
        <v>Общий расчет</v>
      </c>
      <c r="D4977" s="11" t="str">
        <f>IFERROR(VLOOKUP(Rule!J4977,lvl_2[],2,FALSE),"Нет")</f>
        <v>Анализ даты</v>
      </c>
      <c r="E4977" s="11" t="str">
        <f>IFERROR(VLOOKUP(Rule!K4977,lvl_3[],2,FALSE),"Нет")</f>
        <v>Анализ даты</v>
      </c>
      <c r="F4977" s="11" t="str">
        <f>IFERROR(INDEX(lvl_4[],MATCH(L4977,lvl_4[ID],0),MATCH(TEXT(K4977,"##0"),lvl_4[#Headers],0)),"Нет")</f>
        <v>Символические звезды</v>
      </c>
      <c r="G4977" s="11" t="str">
        <f>IFERROR(INDEX(lvl_5[],MATCH(M4977,lvl_5[ID],0),MATCH(_xlfn.CONCAT(TEXT(K4977,"##0"),"_",TEXT(L4977,"##0")),lvl_5[#Headers],0)),"Нет")</f>
        <v>Месячная добродетель</v>
      </c>
      <c r="H4977" s="11" t="str">
        <f>IFERROR(INDEX(lvl_6[],MATCH(N4977,lvl_6[ID],0),MATCH(_xlfn.CONCAT(K4977,"_",L4977,"_",M4977),lvl_6[#Headers],0)),"Нет")</f>
        <v>Нет</v>
      </c>
      <c r="I4977" s="12">
        <v>1</v>
      </c>
      <c r="J4977" s="12">
        <v>4</v>
      </c>
      <c r="K4977" s="12">
        <v>1</v>
      </c>
      <c r="L4977" s="12">
        <v>5</v>
      </c>
      <c r="M4977" s="12">
        <v>33</v>
      </c>
      <c r="N4977" s="12">
        <v>653</v>
      </c>
      <c r="O4977" s="12">
        <f>COUNTIF($P$2:P4977,P4977)</f>
        <v>1</v>
      </c>
      <c r="P4977" s="12" t="str">
        <f t="shared" si="294"/>
        <v>1410533653</v>
      </c>
      <c r="Q4977" s="12" t="str">
        <f t="shared" si="295"/>
        <v>14105336530001</v>
      </c>
      <c r="R4977" s="20" t="s">
        <v>4341</v>
      </c>
      <c r="AI4977" s="12" t="s">
        <v>914</v>
      </c>
      <c r="AK4977" s="12" t="s">
        <v>861</v>
      </c>
    </row>
    <row r="4978" spans="1:66" ht="45" x14ac:dyDescent="0.25">
      <c r="A4978" s="12">
        <v>1</v>
      </c>
      <c r="B4978" s="11" t="str">
        <f t="shared" si="293"/>
        <v>Общий расчет. Анализ даты. Анализ даты. Символические звезды. Месячная добродетель. Нет</v>
      </c>
      <c r="C4978" s="11" t="str">
        <f>IFERROR(VLOOKUP(I4978,lvl_1[],2,FALSE),"Нет")</f>
        <v>Общий расчет</v>
      </c>
      <c r="D4978" s="11" t="str">
        <f>IFERROR(VLOOKUP(Rule!J4978,lvl_2[],2,FALSE),"Нет")</f>
        <v>Анализ даты</v>
      </c>
      <c r="E4978" s="11" t="str">
        <f>IFERROR(VLOOKUP(Rule!K4978,lvl_3[],2,FALSE),"Нет")</f>
        <v>Анализ даты</v>
      </c>
      <c r="F4978" s="11" t="str">
        <f>IFERROR(INDEX(lvl_4[],MATCH(L4978,lvl_4[ID],0),MATCH(TEXT(K4978,"##0"),lvl_4[#Headers],0)),"Нет")</f>
        <v>Символические звезды</v>
      </c>
      <c r="G4978" s="11" t="str">
        <f>IFERROR(INDEX(lvl_5[],MATCH(M4978,lvl_5[ID],0),MATCH(_xlfn.CONCAT(TEXT(K4978,"##0"),"_",TEXT(L4978,"##0")),lvl_5[#Headers],0)),"Нет")</f>
        <v>Месячная добродетель</v>
      </c>
      <c r="H4978" s="11" t="str">
        <f>IFERROR(INDEX(lvl_6[],MATCH(N4978,lvl_6[ID],0),MATCH(_xlfn.CONCAT(K4978,"_",L4978,"_",M4978),lvl_6[#Headers],0)),"Нет")</f>
        <v>Нет</v>
      </c>
      <c r="I4978" s="12">
        <v>1</v>
      </c>
      <c r="J4978" s="12">
        <v>4</v>
      </c>
      <c r="K4978" s="12">
        <v>1</v>
      </c>
      <c r="L4978" s="12">
        <v>5</v>
      </c>
      <c r="M4978" s="12">
        <v>33</v>
      </c>
      <c r="N4978" s="12">
        <v>654</v>
      </c>
      <c r="O4978" s="12">
        <f>COUNTIF($P$2:P4978,P4978)</f>
        <v>1</v>
      </c>
      <c r="P4978" s="12" t="str">
        <f t="shared" si="294"/>
        <v>1410533654</v>
      </c>
      <c r="Q4978" s="12" t="str">
        <f t="shared" si="295"/>
        <v>14105336540001</v>
      </c>
      <c r="R4978" s="20" t="s">
        <v>4342</v>
      </c>
      <c r="AI4978" s="12" t="s">
        <v>910</v>
      </c>
      <c r="AK4978" s="12" t="s">
        <v>862</v>
      </c>
    </row>
    <row r="4979" spans="1:66" ht="45" x14ac:dyDescent="0.25">
      <c r="A4979" s="12">
        <v>1</v>
      </c>
      <c r="B4979" s="11" t="str">
        <f t="shared" si="293"/>
        <v>Общий расчет. Анализ даты. Анализ даты. Символические звезды. Месячная добродетель. Нет</v>
      </c>
      <c r="C4979" s="11" t="str">
        <f>IFERROR(VLOOKUP(I4979,lvl_1[],2,FALSE),"Нет")</f>
        <v>Общий расчет</v>
      </c>
      <c r="D4979" s="11" t="str">
        <f>IFERROR(VLOOKUP(Rule!J4979,lvl_2[],2,FALSE),"Нет")</f>
        <v>Анализ даты</v>
      </c>
      <c r="E4979" s="11" t="str">
        <f>IFERROR(VLOOKUP(Rule!K4979,lvl_3[],2,FALSE),"Нет")</f>
        <v>Анализ даты</v>
      </c>
      <c r="F4979" s="11" t="str">
        <f>IFERROR(INDEX(lvl_4[],MATCH(L4979,lvl_4[ID],0),MATCH(TEXT(K4979,"##0"),lvl_4[#Headers],0)),"Нет")</f>
        <v>Символические звезды</v>
      </c>
      <c r="G4979" s="11" t="str">
        <f>IFERROR(INDEX(lvl_5[],MATCH(M4979,lvl_5[ID],0),MATCH(_xlfn.CONCAT(TEXT(K4979,"##0"),"_",TEXT(L4979,"##0")),lvl_5[#Headers],0)),"Нет")</f>
        <v>Месячная добродетель</v>
      </c>
      <c r="H4979" s="11" t="str">
        <f>IFERROR(INDEX(lvl_6[],MATCH(N4979,lvl_6[ID],0),MATCH(_xlfn.CONCAT(K4979,"_",L4979,"_",M4979),lvl_6[#Headers],0)),"Нет")</f>
        <v>Нет</v>
      </c>
      <c r="I4979" s="12">
        <v>1</v>
      </c>
      <c r="J4979" s="12">
        <v>4</v>
      </c>
      <c r="K4979" s="12">
        <v>1</v>
      </c>
      <c r="L4979" s="12">
        <v>5</v>
      </c>
      <c r="M4979" s="12">
        <v>33</v>
      </c>
      <c r="N4979" s="12">
        <v>655</v>
      </c>
      <c r="O4979" s="12">
        <f>COUNTIF($P$2:P4979,P4979)</f>
        <v>1</v>
      </c>
      <c r="P4979" s="12" t="str">
        <f t="shared" si="294"/>
        <v>1410533655</v>
      </c>
      <c r="Q4979" s="12" t="str">
        <f t="shared" si="295"/>
        <v>14105336550001</v>
      </c>
      <c r="R4979" s="20" t="s">
        <v>4343</v>
      </c>
      <c r="AI4979" s="12" t="s">
        <v>903</v>
      </c>
      <c r="AK4979" s="12" t="s">
        <v>863</v>
      </c>
    </row>
    <row r="4980" spans="1:66" ht="45" x14ac:dyDescent="0.25">
      <c r="A4980" s="12">
        <v>1</v>
      </c>
      <c r="B4980" s="11" t="str">
        <f t="shared" si="293"/>
        <v>Общий расчет. Анализ даты. Анализ даты. Символические звезды. Месячная добродетель. Нет</v>
      </c>
      <c r="C4980" s="11" t="str">
        <f>IFERROR(VLOOKUP(I4980,lvl_1[],2,FALSE),"Нет")</f>
        <v>Общий расчет</v>
      </c>
      <c r="D4980" s="11" t="str">
        <f>IFERROR(VLOOKUP(Rule!J4980,lvl_2[],2,FALSE),"Нет")</f>
        <v>Анализ даты</v>
      </c>
      <c r="E4980" s="11" t="str">
        <f>IFERROR(VLOOKUP(Rule!K4980,lvl_3[],2,FALSE),"Нет")</f>
        <v>Анализ даты</v>
      </c>
      <c r="F4980" s="11" t="str">
        <f>IFERROR(INDEX(lvl_4[],MATCH(L4980,lvl_4[ID],0),MATCH(TEXT(K4980,"##0"),lvl_4[#Headers],0)),"Нет")</f>
        <v>Символические звезды</v>
      </c>
      <c r="G4980" s="11" t="str">
        <f>IFERROR(INDEX(lvl_5[],MATCH(M4980,lvl_5[ID],0),MATCH(_xlfn.CONCAT(TEXT(K4980,"##0"),"_",TEXT(L4980,"##0")),lvl_5[#Headers],0)),"Нет")</f>
        <v>Месячная добродетель</v>
      </c>
      <c r="H4980" s="11" t="str">
        <f>IFERROR(INDEX(lvl_6[],MATCH(N4980,lvl_6[ID],0),MATCH(_xlfn.CONCAT(K4980,"_",L4980,"_",M4980),lvl_6[#Headers],0)),"Нет")</f>
        <v>Нет</v>
      </c>
      <c r="I4980" s="12">
        <v>1</v>
      </c>
      <c r="J4980" s="12">
        <v>4</v>
      </c>
      <c r="K4980" s="12">
        <v>1</v>
      </c>
      <c r="L4980" s="12">
        <v>5</v>
      </c>
      <c r="M4980" s="12">
        <v>33</v>
      </c>
      <c r="N4980" s="12">
        <v>656</v>
      </c>
      <c r="O4980" s="12">
        <f>COUNTIF($P$2:P4980,P4980)</f>
        <v>1</v>
      </c>
      <c r="P4980" s="12" t="str">
        <f t="shared" si="294"/>
        <v>1410533656</v>
      </c>
      <c r="Q4980" s="12" t="str">
        <f t="shared" si="295"/>
        <v>14105336560001</v>
      </c>
      <c r="R4980" s="20" t="s">
        <v>4344</v>
      </c>
      <c r="AI4980" s="12" t="s">
        <v>899</v>
      </c>
      <c r="AK4980" s="12" t="s">
        <v>864</v>
      </c>
    </row>
    <row r="4981" spans="1:66" ht="45" x14ac:dyDescent="0.25">
      <c r="A4981" s="12">
        <v>1</v>
      </c>
      <c r="B4981" s="11" t="str">
        <f t="shared" si="293"/>
        <v>Общий расчет. Анализ даты. Анализ даты. Символические звезды. Месячная добродетель. Нет</v>
      </c>
      <c r="C4981" s="11" t="str">
        <f>IFERROR(VLOOKUP(I4981,lvl_1[],2,FALSE),"Нет")</f>
        <v>Общий расчет</v>
      </c>
      <c r="D4981" s="11" t="str">
        <f>IFERROR(VLOOKUP(Rule!J4981,lvl_2[],2,FALSE),"Нет")</f>
        <v>Анализ даты</v>
      </c>
      <c r="E4981" s="11" t="str">
        <f>IFERROR(VLOOKUP(Rule!K4981,lvl_3[],2,FALSE),"Нет")</f>
        <v>Анализ даты</v>
      </c>
      <c r="F4981" s="11" t="str">
        <f>IFERROR(INDEX(lvl_4[],MATCH(L4981,lvl_4[ID],0),MATCH(TEXT(K4981,"##0"),lvl_4[#Headers],0)),"Нет")</f>
        <v>Символические звезды</v>
      </c>
      <c r="G4981" s="11" t="str">
        <f>IFERROR(INDEX(lvl_5[],MATCH(M4981,lvl_5[ID],0),MATCH(_xlfn.CONCAT(TEXT(K4981,"##0"),"_",TEXT(L4981,"##0")),lvl_5[#Headers],0)),"Нет")</f>
        <v>Месячная добродетель</v>
      </c>
      <c r="H4981" s="11" t="str">
        <f>IFERROR(INDEX(lvl_6[],MATCH(N4981,lvl_6[ID],0),MATCH(_xlfn.CONCAT(K4981,"_",L4981,"_",M4981),lvl_6[#Headers],0)),"Нет")</f>
        <v>Нет</v>
      </c>
      <c r="I4981" s="12">
        <v>1</v>
      </c>
      <c r="J4981" s="12">
        <v>4</v>
      </c>
      <c r="K4981" s="12">
        <v>1</v>
      </c>
      <c r="L4981" s="12">
        <v>5</v>
      </c>
      <c r="M4981" s="12">
        <v>33</v>
      </c>
      <c r="N4981" s="12">
        <v>657</v>
      </c>
      <c r="O4981" s="12">
        <f>COUNTIF($P$2:P4981,P4981)</f>
        <v>1</v>
      </c>
      <c r="P4981" s="12" t="str">
        <f t="shared" si="294"/>
        <v>1410533657</v>
      </c>
      <c r="Q4981" s="12" t="str">
        <f t="shared" si="295"/>
        <v>14105336570001</v>
      </c>
      <c r="R4981" s="20" t="s">
        <v>4345</v>
      </c>
      <c r="AI4981" s="12" t="s">
        <v>914</v>
      </c>
      <c r="AK4981" s="12" t="s">
        <v>865</v>
      </c>
    </row>
    <row r="4982" spans="1:66" ht="45" x14ac:dyDescent="0.25">
      <c r="A4982" s="12">
        <v>1</v>
      </c>
      <c r="B4982" s="11" t="str">
        <f t="shared" si="293"/>
        <v>Общий расчет. Анализ даты. Анализ даты. Символические звезды. Месячная добродетель. Нет</v>
      </c>
      <c r="C4982" s="11" t="str">
        <f>IFERROR(VLOOKUP(I4982,lvl_1[],2,FALSE),"Нет")</f>
        <v>Общий расчет</v>
      </c>
      <c r="D4982" s="11" t="str">
        <f>IFERROR(VLOOKUP(Rule!J4982,lvl_2[],2,FALSE),"Нет")</f>
        <v>Анализ даты</v>
      </c>
      <c r="E4982" s="11" t="str">
        <f>IFERROR(VLOOKUP(Rule!K4982,lvl_3[],2,FALSE),"Нет")</f>
        <v>Анализ даты</v>
      </c>
      <c r="F4982" s="11" t="str">
        <f>IFERROR(INDEX(lvl_4[],MATCH(L4982,lvl_4[ID],0),MATCH(TEXT(K4982,"##0"),lvl_4[#Headers],0)),"Нет")</f>
        <v>Символические звезды</v>
      </c>
      <c r="G4982" s="11" t="str">
        <f>IFERROR(INDEX(lvl_5[],MATCH(M4982,lvl_5[ID],0),MATCH(_xlfn.CONCAT(TEXT(K4982,"##0"),"_",TEXT(L4982,"##0")),lvl_5[#Headers],0)),"Нет")</f>
        <v>Месячная добродетель</v>
      </c>
      <c r="H4982" s="11" t="str">
        <f>IFERROR(INDEX(lvl_6[],MATCH(N4982,lvl_6[ID],0),MATCH(_xlfn.CONCAT(K4982,"_",L4982,"_",M4982),lvl_6[#Headers],0)),"Нет")</f>
        <v>Нет</v>
      </c>
      <c r="I4982" s="12">
        <v>1</v>
      </c>
      <c r="J4982" s="12">
        <v>4</v>
      </c>
      <c r="K4982" s="12">
        <v>1</v>
      </c>
      <c r="L4982" s="12">
        <v>5</v>
      </c>
      <c r="M4982" s="12">
        <v>33</v>
      </c>
      <c r="N4982" s="12">
        <v>658</v>
      </c>
      <c r="O4982" s="12">
        <f>COUNTIF($P$2:P4982,P4982)</f>
        <v>1</v>
      </c>
      <c r="P4982" s="12" t="str">
        <f t="shared" si="294"/>
        <v>1410533658</v>
      </c>
      <c r="Q4982" s="12" t="str">
        <f t="shared" si="295"/>
        <v>14105336580001</v>
      </c>
      <c r="R4982" s="20" t="s">
        <v>4346</v>
      </c>
      <c r="AI4982" s="12" t="s">
        <v>910</v>
      </c>
      <c r="AK4982" s="12" t="s">
        <v>866</v>
      </c>
    </row>
    <row r="4983" spans="1:66" ht="45" x14ac:dyDescent="0.25">
      <c r="A4983" s="12">
        <v>1</v>
      </c>
      <c r="B4983" s="11" t="str">
        <f t="shared" si="293"/>
        <v>Общий расчет. Анализ даты. Анализ даты. Символические звезды. Месячная добродетель. Нет</v>
      </c>
      <c r="C4983" s="11" t="str">
        <f>IFERROR(VLOOKUP(I4983,lvl_1[],2,FALSE),"Нет")</f>
        <v>Общий расчет</v>
      </c>
      <c r="D4983" s="11" t="str">
        <f>IFERROR(VLOOKUP(Rule!J4983,lvl_2[],2,FALSE),"Нет")</f>
        <v>Анализ даты</v>
      </c>
      <c r="E4983" s="11" t="str">
        <f>IFERROR(VLOOKUP(Rule!K4983,lvl_3[],2,FALSE),"Нет")</f>
        <v>Анализ даты</v>
      </c>
      <c r="F4983" s="11" t="str">
        <f>IFERROR(INDEX(lvl_4[],MATCH(L4983,lvl_4[ID],0),MATCH(TEXT(K4983,"##0"),lvl_4[#Headers],0)),"Нет")</f>
        <v>Символические звезды</v>
      </c>
      <c r="G4983" s="11" t="str">
        <f>IFERROR(INDEX(lvl_5[],MATCH(M4983,lvl_5[ID],0),MATCH(_xlfn.CONCAT(TEXT(K4983,"##0"),"_",TEXT(L4983,"##0")),lvl_5[#Headers],0)),"Нет")</f>
        <v>Месячная добродетель</v>
      </c>
      <c r="H4983" s="11" t="str">
        <f>IFERROR(INDEX(lvl_6[],MATCH(N4983,lvl_6[ID],0),MATCH(_xlfn.CONCAT(K4983,"_",L4983,"_",M4983),lvl_6[#Headers],0)),"Нет")</f>
        <v>Нет</v>
      </c>
      <c r="I4983" s="12">
        <v>1</v>
      </c>
      <c r="J4983" s="12">
        <v>4</v>
      </c>
      <c r="K4983" s="12">
        <v>1</v>
      </c>
      <c r="L4983" s="12">
        <v>5</v>
      </c>
      <c r="M4983" s="12">
        <v>33</v>
      </c>
      <c r="N4983" s="12">
        <v>659</v>
      </c>
      <c r="O4983" s="12">
        <f>COUNTIF($P$2:P4983,P4983)</f>
        <v>1</v>
      </c>
      <c r="P4983" s="12" t="str">
        <f t="shared" si="294"/>
        <v>1410533659</v>
      </c>
      <c r="Q4983" s="12" t="str">
        <f t="shared" si="295"/>
        <v>14105336590001</v>
      </c>
      <c r="R4983" s="20" t="s">
        <v>4347</v>
      </c>
      <c r="AI4983" s="12" t="s">
        <v>903</v>
      </c>
      <c r="AK4983" s="12" t="s">
        <v>867</v>
      </c>
    </row>
    <row r="4984" spans="1:66" ht="45" x14ac:dyDescent="0.25">
      <c r="A4984" s="12">
        <v>1</v>
      </c>
      <c r="B4984" s="11" t="str">
        <f t="shared" si="293"/>
        <v>Общий расчет. Анализ даты. Анализ даты. Символические звезды. Месячная добродетель. Нет</v>
      </c>
      <c r="C4984" s="11" t="str">
        <f>IFERROR(VLOOKUP(I4984,lvl_1[],2,FALSE),"Нет")</f>
        <v>Общий расчет</v>
      </c>
      <c r="D4984" s="11" t="str">
        <f>IFERROR(VLOOKUP(Rule!J4984,lvl_2[],2,FALSE),"Нет")</f>
        <v>Анализ даты</v>
      </c>
      <c r="E4984" s="11" t="str">
        <f>IFERROR(VLOOKUP(Rule!K4984,lvl_3[],2,FALSE),"Нет")</f>
        <v>Анализ даты</v>
      </c>
      <c r="F4984" s="11" t="str">
        <f>IFERROR(INDEX(lvl_4[],MATCH(L4984,lvl_4[ID],0),MATCH(TEXT(K4984,"##0"),lvl_4[#Headers],0)),"Нет")</f>
        <v>Символические звезды</v>
      </c>
      <c r="G4984" s="11" t="str">
        <f>IFERROR(INDEX(lvl_5[],MATCH(M4984,lvl_5[ID],0),MATCH(_xlfn.CONCAT(TEXT(K4984,"##0"),"_",TEXT(L4984,"##0")),lvl_5[#Headers],0)),"Нет")</f>
        <v>Месячная добродетель</v>
      </c>
      <c r="H4984" s="11" t="str">
        <f>IFERROR(INDEX(lvl_6[],MATCH(N4984,lvl_6[ID],0),MATCH(_xlfn.CONCAT(K4984,"_",L4984,"_",M4984),lvl_6[#Headers],0)),"Нет")</f>
        <v>Нет</v>
      </c>
      <c r="I4984" s="12">
        <v>1</v>
      </c>
      <c r="J4984" s="12">
        <v>4</v>
      </c>
      <c r="K4984" s="12">
        <v>1</v>
      </c>
      <c r="L4984" s="12">
        <v>5</v>
      </c>
      <c r="M4984" s="12">
        <v>33</v>
      </c>
      <c r="N4984" s="12">
        <v>660</v>
      </c>
      <c r="O4984" s="12">
        <f>COUNTIF($P$2:P4984,P4984)</f>
        <v>1</v>
      </c>
      <c r="P4984" s="12" t="str">
        <f t="shared" si="294"/>
        <v>1410533660</v>
      </c>
      <c r="Q4984" s="12" t="str">
        <f t="shared" si="295"/>
        <v>14105336600001</v>
      </c>
      <c r="R4984" s="20" t="s">
        <v>4348</v>
      </c>
      <c r="AI4984" s="12" t="s">
        <v>899</v>
      </c>
      <c r="AK4984" s="12" t="s">
        <v>868</v>
      </c>
    </row>
    <row r="4985" spans="1:66" ht="45" x14ac:dyDescent="0.25">
      <c r="A4985" s="12">
        <v>1</v>
      </c>
      <c r="B4985" s="11" t="str">
        <f t="shared" si="293"/>
        <v>Общий расчет. Анализ даты. Анализ даты. Символические звезды. Месячная добродетель. Нет</v>
      </c>
      <c r="C4985" s="11" t="str">
        <f>IFERROR(VLOOKUP(I4985,lvl_1[],2,FALSE),"Нет")</f>
        <v>Общий расчет</v>
      </c>
      <c r="D4985" s="11" t="str">
        <f>IFERROR(VLOOKUP(Rule!J4985,lvl_2[],2,FALSE),"Нет")</f>
        <v>Анализ даты</v>
      </c>
      <c r="E4985" s="11" t="str">
        <f>IFERROR(VLOOKUP(Rule!K4985,lvl_3[],2,FALSE),"Нет")</f>
        <v>Анализ даты</v>
      </c>
      <c r="F4985" s="11" t="str">
        <f>IFERROR(INDEX(lvl_4[],MATCH(L4985,lvl_4[ID],0),MATCH(TEXT(K4985,"##0"),lvl_4[#Headers],0)),"Нет")</f>
        <v>Символические звезды</v>
      </c>
      <c r="G4985" s="11" t="str">
        <f>IFERROR(INDEX(lvl_5[],MATCH(M4985,lvl_5[ID],0),MATCH(_xlfn.CONCAT(TEXT(K4985,"##0"),"_",TEXT(L4985,"##0")),lvl_5[#Headers],0)),"Нет")</f>
        <v>Месячная добродетель</v>
      </c>
      <c r="H4985" s="11" t="str">
        <f>IFERROR(INDEX(lvl_6[],MATCH(N4985,lvl_6[ID],0),MATCH(_xlfn.CONCAT(K4985,"_",L4985,"_",M4985),lvl_6[#Headers],0)),"Нет")</f>
        <v>Нет</v>
      </c>
      <c r="I4985" s="12">
        <v>1</v>
      </c>
      <c r="J4985" s="12">
        <v>4</v>
      </c>
      <c r="K4985" s="12">
        <v>1</v>
      </c>
      <c r="L4985" s="12">
        <v>5</v>
      </c>
      <c r="M4985" s="12">
        <v>33</v>
      </c>
      <c r="N4985" s="12">
        <v>661</v>
      </c>
      <c r="O4985" s="12">
        <f>COUNTIF($P$2:P4985,P4985)</f>
        <v>1</v>
      </c>
      <c r="P4985" s="12" t="str">
        <f t="shared" si="294"/>
        <v>1410533661</v>
      </c>
      <c r="Q4985" s="12" t="str">
        <f t="shared" si="295"/>
        <v>14105336610001</v>
      </c>
      <c r="R4985" s="20" t="s">
        <v>4349</v>
      </c>
      <c r="AI4985" s="12" t="s">
        <v>914</v>
      </c>
      <c r="AK4985" s="12" t="s">
        <v>869</v>
      </c>
    </row>
    <row r="4986" spans="1:66" ht="45" x14ac:dyDescent="0.25">
      <c r="A4986" s="12">
        <v>1</v>
      </c>
      <c r="B4986" s="11" t="str">
        <f t="shared" si="293"/>
        <v>Общий расчет. Анализ даты. Анализ даты. Символические звезды. Месячная добродетель. Нет</v>
      </c>
      <c r="C4986" s="11" t="str">
        <f>IFERROR(VLOOKUP(I4986,lvl_1[],2,FALSE),"Нет")</f>
        <v>Общий расчет</v>
      </c>
      <c r="D4986" s="11" t="str">
        <f>IFERROR(VLOOKUP(Rule!J4986,lvl_2[],2,FALSE),"Нет")</f>
        <v>Анализ даты</v>
      </c>
      <c r="E4986" s="11" t="str">
        <f>IFERROR(VLOOKUP(Rule!K4986,lvl_3[],2,FALSE),"Нет")</f>
        <v>Анализ даты</v>
      </c>
      <c r="F4986" s="11" t="str">
        <f>IFERROR(INDEX(lvl_4[],MATCH(L4986,lvl_4[ID],0),MATCH(TEXT(K4986,"##0"),lvl_4[#Headers],0)),"Нет")</f>
        <v>Символические звезды</v>
      </c>
      <c r="G4986" s="11" t="str">
        <f>IFERROR(INDEX(lvl_5[],MATCH(M4986,lvl_5[ID],0),MATCH(_xlfn.CONCAT(TEXT(K4986,"##0"),"_",TEXT(L4986,"##0")),lvl_5[#Headers],0)),"Нет")</f>
        <v>Месячная добродетель</v>
      </c>
      <c r="H4986" s="11" t="str">
        <f>IFERROR(INDEX(lvl_6[],MATCH(N4986,lvl_6[ID],0),MATCH(_xlfn.CONCAT(K4986,"_",L4986,"_",M4986),lvl_6[#Headers],0)),"Нет")</f>
        <v>Нет</v>
      </c>
      <c r="I4986" s="12">
        <v>1</v>
      </c>
      <c r="J4986" s="12">
        <v>4</v>
      </c>
      <c r="K4986" s="12">
        <v>1</v>
      </c>
      <c r="L4986" s="12">
        <v>5</v>
      </c>
      <c r="M4986" s="12">
        <v>33</v>
      </c>
      <c r="N4986" s="12">
        <v>662</v>
      </c>
      <c r="O4986" s="12">
        <f>COUNTIF($P$2:P4986,P4986)</f>
        <v>1</v>
      </c>
      <c r="P4986" s="12" t="str">
        <f t="shared" si="294"/>
        <v>1410533662</v>
      </c>
      <c r="Q4986" s="12" t="str">
        <f t="shared" si="295"/>
        <v>14105336620001</v>
      </c>
      <c r="R4986" s="20" t="s">
        <v>4350</v>
      </c>
      <c r="AI4986" s="12" t="s">
        <v>910</v>
      </c>
      <c r="AK4986" s="12" t="s">
        <v>870</v>
      </c>
    </row>
    <row r="4987" spans="1:66" ht="45" x14ac:dyDescent="0.25">
      <c r="A4987" s="12">
        <v>1</v>
      </c>
      <c r="B4987" s="11" t="str">
        <f t="shared" si="293"/>
        <v>Общий расчет. Анализ даты. Анализ даты. Символические звезды. Небесная благодать. Нет</v>
      </c>
      <c r="C4987" s="11" t="str">
        <f>IFERROR(VLOOKUP(I4987,lvl_1[],2,FALSE),"Нет")</f>
        <v>Общий расчет</v>
      </c>
      <c r="D4987" s="11" t="str">
        <f>IFERROR(VLOOKUP(Rule!J4987,lvl_2[],2,FALSE),"Нет")</f>
        <v>Анализ даты</v>
      </c>
      <c r="E4987" s="11" t="str">
        <f>IFERROR(VLOOKUP(Rule!K4987,lvl_3[],2,FALSE),"Нет")</f>
        <v>Анализ даты</v>
      </c>
      <c r="F4987" s="11" t="str">
        <f>IFERROR(INDEX(lvl_4[],MATCH(L4987,lvl_4[ID],0),MATCH(TEXT(K4987,"##0"),lvl_4[#Headers],0)),"Нет")</f>
        <v>Символические звезды</v>
      </c>
      <c r="G4987" s="11" t="str">
        <f>IFERROR(INDEX(lvl_5[],MATCH(M4987,lvl_5[ID],0),MATCH(_xlfn.CONCAT(TEXT(K4987,"##0"),"_",TEXT(L4987,"##0")),lvl_5[#Headers],0)),"Нет")</f>
        <v>Небесная благодать</v>
      </c>
      <c r="H4987" s="11" t="str">
        <f>IFERROR(INDEX(lvl_6[],MATCH(N4987,lvl_6[ID],0),MATCH(_xlfn.CONCAT(K4987,"_",L4987,"_",M4987),lvl_6[#Headers],0)),"Нет")</f>
        <v>Нет</v>
      </c>
      <c r="I4987" s="12">
        <v>1</v>
      </c>
      <c r="J4987" s="12">
        <v>4</v>
      </c>
      <c r="K4987" s="12">
        <v>1</v>
      </c>
      <c r="L4987" s="12">
        <v>5</v>
      </c>
      <c r="M4987" s="12">
        <v>13</v>
      </c>
      <c r="N4987" s="12">
        <v>663</v>
      </c>
      <c r="O4987" s="12">
        <f>COUNTIF($P$2:P4987,P4987)</f>
        <v>1</v>
      </c>
      <c r="P4987" s="12" t="str">
        <f t="shared" si="294"/>
        <v>1410513663</v>
      </c>
      <c r="Q4987" s="12" t="str">
        <f t="shared" si="295"/>
        <v>14105136630001</v>
      </c>
      <c r="R4987" s="20" t="s">
        <v>4314</v>
      </c>
      <c r="AI4987" s="12" t="s">
        <v>910</v>
      </c>
      <c r="AK4987" s="12" t="s">
        <v>870</v>
      </c>
      <c r="AP4987" s="12" t="s">
        <v>100</v>
      </c>
      <c r="AR4987" s="12" t="s">
        <v>100</v>
      </c>
      <c r="BN4987" s="12">
        <v>1</v>
      </c>
    </row>
    <row r="4988" spans="1:66" ht="45" x14ac:dyDescent="0.25">
      <c r="A4988" s="12">
        <v>1</v>
      </c>
      <c r="B4988" s="11" t="str">
        <f t="shared" si="293"/>
        <v>Общий расчет. Анализ даты. Анализ даты. Символические звезды. Небесная благодать. Нет</v>
      </c>
      <c r="C4988" s="11" t="str">
        <f>IFERROR(VLOOKUP(I4988,lvl_1[],2,FALSE),"Нет")</f>
        <v>Общий расчет</v>
      </c>
      <c r="D4988" s="11" t="str">
        <f>IFERROR(VLOOKUP(Rule!J4988,lvl_2[],2,FALSE),"Нет")</f>
        <v>Анализ даты</v>
      </c>
      <c r="E4988" s="11" t="str">
        <f>IFERROR(VLOOKUP(Rule!K4988,lvl_3[],2,FALSE),"Нет")</f>
        <v>Анализ даты</v>
      </c>
      <c r="F4988" s="11" t="str">
        <f>IFERROR(INDEX(lvl_4[],MATCH(L4988,lvl_4[ID],0),MATCH(TEXT(K4988,"##0"),lvl_4[#Headers],0)),"Нет")</f>
        <v>Символические звезды</v>
      </c>
      <c r="G4988" s="11" t="str">
        <f>IFERROR(INDEX(lvl_5[],MATCH(M4988,lvl_5[ID],0),MATCH(_xlfn.CONCAT(TEXT(K4988,"##0"),"_",TEXT(L4988,"##0")),lvl_5[#Headers],0)),"Нет")</f>
        <v>Небесная благодать</v>
      </c>
      <c r="H4988" s="11" t="str">
        <f>IFERROR(INDEX(lvl_6[],MATCH(N4988,lvl_6[ID],0),MATCH(_xlfn.CONCAT(K4988,"_",L4988,"_",M4988),lvl_6[#Headers],0)),"Нет")</f>
        <v>Нет</v>
      </c>
      <c r="I4988" s="12">
        <v>1</v>
      </c>
      <c r="J4988" s="12">
        <v>4</v>
      </c>
      <c r="K4988" s="12">
        <v>1</v>
      </c>
      <c r="L4988" s="12">
        <v>5</v>
      </c>
      <c r="M4988" s="12">
        <v>13</v>
      </c>
      <c r="N4988" s="12">
        <v>664</v>
      </c>
      <c r="O4988" s="12">
        <f>COUNTIF($P$2:P4988,P4988)</f>
        <v>1</v>
      </c>
      <c r="P4988" s="12" t="str">
        <f t="shared" si="294"/>
        <v>1410513664</v>
      </c>
      <c r="Q4988" s="12" t="str">
        <f t="shared" si="295"/>
        <v>14105136640001</v>
      </c>
      <c r="R4988" s="20" t="s">
        <v>4315</v>
      </c>
      <c r="AI4988" s="12" t="s">
        <v>914</v>
      </c>
      <c r="AK4988" s="12" t="s">
        <v>861</v>
      </c>
      <c r="AP4988" s="12" t="s">
        <v>100</v>
      </c>
      <c r="AR4988" s="12" t="s">
        <v>100</v>
      </c>
      <c r="BN4988" s="12">
        <v>1</v>
      </c>
    </row>
    <row r="4989" spans="1:66" ht="45" x14ac:dyDescent="0.25">
      <c r="A4989" s="12">
        <v>1</v>
      </c>
      <c r="B4989" s="11" t="str">
        <f t="shared" si="293"/>
        <v>Общий расчет. Анализ даты. Анализ даты. Символические звезды. Небесная благодать. Нет</v>
      </c>
      <c r="C4989" s="11" t="str">
        <f>IFERROR(VLOOKUP(I4989,lvl_1[],2,FALSE),"Нет")</f>
        <v>Общий расчет</v>
      </c>
      <c r="D4989" s="11" t="str">
        <f>IFERROR(VLOOKUP(Rule!J4989,lvl_2[],2,FALSE),"Нет")</f>
        <v>Анализ даты</v>
      </c>
      <c r="E4989" s="11" t="str">
        <f>IFERROR(VLOOKUP(Rule!K4989,lvl_3[],2,FALSE),"Нет")</f>
        <v>Анализ даты</v>
      </c>
      <c r="F4989" s="11" t="str">
        <f>IFERROR(INDEX(lvl_4[],MATCH(L4989,lvl_4[ID],0),MATCH(TEXT(K4989,"##0"),lvl_4[#Headers],0)),"Нет")</f>
        <v>Символические звезды</v>
      </c>
      <c r="G4989" s="11" t="str">
        <f>IFERROR(INDEX(lvl_5[],MATCH(M4989,lvl_5[ID],0),MATCH(_xlfn.CONCAT(TEXT(K4989,"##0"),"_",TEXT(L4989,"##0")),lvl_5[#Headers],0)),"Нет")</f>
        <v>Небесная благодать</v>
      </c>
      <c r="H4989" s="11" t="str">
        <f>IFERROR(INDEX(lvl_6[],MATCH(N4989,lvl_6[ID],0),MATCH(_xlfn.CONCAT(K4989,"_",L4989,"_",M4989),lvl_6[#Headers],0)),"Нет")</f>
        <v>Нет</v>
      </c>
      <c r="I4989" s="12">
        <v>1</v>
      </c>
      <c r="J4989" s="12">
        <v>4</v>
      </c>
      <c r="K4989" s="12">
        <v>1</v>
      </c>
      <c r="L4989" s="12">
        <v>5</v>
      </c>
      <c r="M4989" s="12">
        <v>13</v>
      </c>
      <c r="N4989" s="12">
        <v>665</v>
      </c>
      <c r="O4989" s="12">
        <f>COUNTIF($P$2:P4989,P4989)</f>
        <v>1</v>
      </c>
      <c r="P4989" s="12" t="str">
        <f t="shared" si="294"/>
        <v>1410513665</v>
      </c>
      <c r="Q4989" s="12" t="str">
        <f t="shared" si="295"/>
        <v>14105136650001</v>
      </c>
      <c r="R4989" s="20" t="s">
        <v>4316</v>
      </c>
      <c r="AI4989" s="12" t="s">
        <v>912</v>
      </c>
      <c r="AK4989" s="12" t="s">
        <v>862</v>
      </c>
      <c r="AP4989" s="12" t="s">
        <v>100</v>
      </c>
      <c r="AR4989" s="12" t="s">
        <v>100</v>
      </c>
      <c r="BN4989" s="12">
        <v>1</v>
      </c>
    </row>
    <row r="4990" spans="1:66" ht="45" x14ac:dyDescent="0.25">
      <c r="A4990" s="12">
        <v>1</v>
      </c>
      <c r="B4990" s="11" t="str">
        <f t="shared" si="293"/>
        <v>Общий расчет. Анализ даты. Анализ даты. Символические звезды. Небесная благодать. Нет</v>
      </c>
      <c r="C4990" s="11" t="str">
        <f>IFERROR(VLOOKUP(I4990,lvl_1[],2,FALSE),"Нет")</f>
        <v>Общий расчет</v>
      </c>
      <c r="D4990" s="11" t="str">
        <f>IFERROR(VLOOKUP(Rule!J4990,lvl_2[],2,FALSE),"Нет")</f>
        <v>Анализ даты</v>
      </c>
      <c r="E4990" s="11" t="str">
        <f>IFERROR(VLOOKUP(Rule!K4990,lvl_3[],2,FALSE),"Нет")</f>
        <v>Анализ даты</v>
      </c>
      <c r="F4990" s="11" t="str">
        <f>IFERROR(INDEX(lvl_4[],MATCH(L4990,lvl_4[ID],0),MATCH(TEXT(K4990,"##0"),lvl_4[#Headers],0)),"Нет")</f>
        <v>Символические звезды</v>
      </c>
      <c r="G4990" s="11" t="str">
        <f>IFERROR(INDEX(lvl_5[],MATCH(M4990,lvl_5[ID],0),MATCH(_xlfn.CONCAT(TEXT(K4990,"##0"),"_",TEXT(L4990,"##0")),lvl_5[#Headers],0)),"Нет")</f>
        <v>Небесная благодать</v>
      </c>
      <c r="H4990" s="11" t="str">
        <f>IFERROR(INDEX(lvl_6[],MATCH(N4990,lvl_6[ID],0),MATCH(_xlfn.CONCAT(K4990,"_",L4990,"_",M4990),lvl_6[#Headers],0)),"Нет")</f>
        <v>Нет</v>
      </c>
      <c r="I4990" s="12">
        <v>1</v>
      </c>
      <c r="J4990" s="12">
        <v>4</v>
      </c>
      <c r="K4990" s="12">
        <v>1</v>
      </c>
      <c r="L4990" s="12">
        <v>5</v>
      </c>
      <c r="M4990" s="12">
        <v>13</v>
      </c>
      <c r="N4990" s="12">
        <v>666</v>
      </c>
      <c r="O4990" s="12">
        <f>COUNTIF($P$2:P4990,P4990)</f>
        <v>1</v>
      </c>
      <c r="P4990" s="12" t="str">
        <f t="shared" si="294"/>
        <v>1410513666</v>
      </c>
      <c r="Q4990" s="12" t="str">
        <f t="shared" si="295"/>
        <v>14105136660001</v>
      </c>
      <c r="R4990" s="20" t="s">
        <v>4317</v>
      </c>
      <c r="AI4990" s="12" t="s">
        <v>899</v>
      </c>
      <c r="AK4990" s="12" t="s">
        <v>864</v>
      </c>
      <c r="AP4990" s="12" t="s">
        <v>100</v>
      </c>
      <c r="AR4990" s="12" t="s">
        <v>100</v>
      </c>
      <c r="BN4990" s="12">
        <v>1</v>
      </c>
    </row>
    <row r="4991" spans="1:66" ht="45" x14ac:dyDescent="0.25">
      <c r="A4991" s="12">
        <v>1</v>
      </c>
      <c r="B4991" s="11" t="str">
        <f t="shared" si="293"/>
        <v>Общий расчет. Анализ даты. Анализ даты. Символические звезды. Небесная благодать. Нет</v>
      </c>
      <c r="C4991" s="11" t="str">
        <f>IFERROR(VLOOKUP(I4991,lvl_1[],2,FALSE),"Нет")</f>
        <v>Общий расчет</v>
      </c>
      <c r="D4991" s="11" t="str">
        <f>IFERROR(VLOOKUP(Rule!J4991,lvl_2[],2,FALSE),"Нет")</f>
        <v>Анализ даты</v>
      </c>
      <c r="E4991" s="11" t="str">
        <f>IFERROR(VLOOKUP(Rule!K4991,lvl_3[],2,FALSE),"Нет")</f>
        <v>Анализ даты</v>
      </c>
      <c r="F4991" s="11" t="str">
        <f>IFERROR(INDEX(lvl_4[],MATCH(L4991,lvl_4[ID],0),MATCH(TEXT(K4991,"##0"),lvl_4[#Headers],0)),"Нет")</f>
        <v>Символические звезды</v>
      </c>
      <c r="G4991" s="11" t="str">
        <f>IFERROR(INDEX(lvl_5[],MATCH(M4991,lvl_5[ID],0),MATCH(_xlfn.CONCAT(TEXT(K4991,"##0"),"_",TEXT(L4991,"##0")),lvl_5[#Headers],0)),"Нет")</f>
        <v>Небесная благодать</v>
      </c>
      <c r="H4991" s="11" t="str">
        <f>IFERROR(INDEX(lvl_6[],MATCH(N4991,lvl_6[ID],0),MATCH(_xlfn.CONCAT(K4991,"_",L4991,"_",M4991),lvl_6[#Headers],0)),"Нет")</f>
        <v>Нет</v>
      </c>
      <c r="I4991" s="12">
        <v>1</v>
      </c>
      <c r="J4991" s="12">
        <v>4</v>
      </c>
      <c r="K4991" s="12">
        <v>1</v>
      </c>
      <c r="L4991" s="12">
        <v>5</v>
      </c>
      <c r="M4991" s="12">
        <v>13</v>
      </c>
      <c r="N4991" s="12">
        <v>667</v>
      </c>
      <c r="O4991" s="12">
        <f>COUNTIF($P$2:P4991,P4991)</f>
        <v>1</v>
      </c>
      <c r="P4991" s="12" t="str">
        <f t="shared" si="294"/>
        <v>1410513667</v>
      </c>
      <c r="Q4991" s="12" t="str">
        <f t="shared" si="295"/>
        <v>14105136670001</v>
      </c>
      <c r="R4991" s="20" t="s">
        <v>4318</v>
      </c>
      <c r="AI4991" s="12" t="s">
        <v>903</v>
      </c>
      <c r="AK4991" s="12" t="s">
        <v>867</v>
      </c>
      <c r="AP4991" s="12" t="s">
        <v>100</v>
      </c>
      <c r="AR4991" s="12" t="s">
        <v>100</v>
      </c>
      <c r="BN4991" s="12">
        <v>1</v>
      </c>
    </row>
    <row r="4992" spans="1:66" ht="45" x14ac:dyDescent="0.25">
      <c r="A4992" s="12">
        <v>1</v>
      </c>
      <c r="B4992" s="11" t="str">
        <f t="shared" si="293"/>
        <v>Общий расчет. Анализ даты. Анализ даты. Символические звезды. Небесная благодать. Нет</v>
      </c>
      <c r="C4992" s="11" t="str">
        <f>IFERROR(VLOOKUP(I4992,lvl_1[],2,FALSE),"Нет")</f>
        <v>Общий расчет</v>
      </c>
      <c r="D4992" s="11" t="str">
        <f>IFERROR(VLOOKUP(Rule!J4992,lvl_2[],2,FALSE),"Нет")</f>
        <v>Анализ даты</v>
      </c>
      <c r="E4992" s="11" t="str">
        <f>IFERROR(VLOOKUP(Rule!K4992,lvl_3[],2,FALSE),"Нет")</f>
        <v>Анализ даты</v>
      </c>
      <c r="F4992" s="11" t="str">
        <f>IFERROR(INDEX(lvl_4[],MATCH(L4992,lvl_4[ID],0),MATCH(TEXT(K4992,"##0"),lvl_4[#Headers],0)),"Нет")</f>
        <v>Символические звезды</v>
      </c>
      <c r="G4992" s="11" t="str">
        <f>IFERROR(INDEX(lvl_5[],MATCH(M4992,lvl_5[ID],0),MATCH(_xlfn.CONCAT(TEXT(K4992,"##0"),"_",TEXT(L4992,"##0")),lvl_5[#Headers],0)),"Нет")</f>
        <v>Небесная благодать</v>
      </c>
      <c r="H4992" s="11" t="str">
        <f>IFERROR(INDEX(lvl_6[],MATCH(N4992,lvl_6[ID],0),MATCH(_xlfn.CONCAT(K4992,"_",L4992,"_",M4992),lvl_6[#Headers],0)),"Нет")</f>
        <v>Нет</v>
      </c>
      <c r="I4992" s="12">
        <v>1</v>
      </c>
      <c r="J4992" s="12">
        <v>4</v>
      </c>
      <c r="K4992" s="12">
        <v>1</v>
      </c>
      <c r="L4992" s="12">
        <v>5</v>
      </c>
      <c r="M4992" s="12">
        <v>13</v>
      </c>
      <c r="N4992" s="12">
        <v>668</v>
      </c>
      <c r="O4992" s="12">
        <f>COUNTIF($P$2:P4992,P4992)</f>
        <v>1</v>
      </c>
      <c r="P4992" s="12" t="str">
        <f t="shared" si="294"/>
        <v>1410513668</v>
      </c>
      <c r="Q4992" s="12" t="str">
        <f t="shared" si="295"/>
        <v>14105136680001</v>
      </c>
      <c r="R4992" s="20" t="s">
        <v>4319</v>
      </c>
      <c r="AI4992" s="12" t="s">
        <v>901</v>
      </c>
      <c r="AK4992" s="12" t="s">
        <v>868</v>
      </c>
      <c r="AP4992" s="12" t="s">
        <v>100</v>
      </c>
      <c r="AR4992" s="12" t="s">
        <v>100</v>
      </c>
      <c r="BN4992" s="12">
        <v>1</v>
      </c>
    </row>
    <row r="4993" spans="1:66" ht="45" x14ac:dyDescent="0.25">
      <c r="A4993" s="12">
        <v>1</v>
      </c>
      <c r="B4993" s="11" t="str">
        <f t="shared" si="293"/>
        <v>Общий расчет. Анализ даты. Анализ даты. Символические звезды. Лунная добродетель. Нет</v>
      </c>
      <c r="C4993" s="11" t="str">
        <f>IFERROR(VLOOKUP(I4993,lvl_1[],2,FALSE),"Нет")</f>
        <v>Общий расчет</v>
      </c>
      <c r="D4993" s="11" t="str">
        <f>IFERROR(VLOOKUP(Rule!J4993,lvl_2[],2,FALSE),"Нет")</f>
        <v>Анализ даты</v>
      </c>
      <c r="E4993" s="11" t="str">
        <f>IFERROR(VLOOKUP(Rule!K4993,lvl_3[],2,FALSE),"Нет")</f>
        <v>Анализ даты</v>
      </c>
      <c r="F4993" s="11" t="str">
        <f>IFERROR(INDEX(lvl_4[],MATCH(L4993,lvl_4[ID],0),MATCH(TEXT(K4993,"##0"),lvl_4[#Headers],0)),"Нет")</f>
        <v>Символические звезды</v>
      </c>
      <c r="G4993" s="11" t="str">
        <f>IFERROR(INDEX(lvl_5[],MATCH(M4993,lvl_5[ID],0),MATCH(_xlfn.CONCAT(TEXT(K4993,"##0"),"_",TEXT(L4993,"##0")),lvl_5[#Headers],0)),"Нет")</f>
        <v>Лунная добродетель</v>
      </c>
      <c r="H4993" s="11" t="str">
        <f>IFERROR(INDEX(lvl_6[],MATCH(N4993,lvl_6[ID],0),MATCH(_xlfn.CONCAT(K4993,"_",L4993,"_",M4993),lvl_6[#Headers],0)),"Нет")</f>
        <v>Нет</v>
      </c>
      <c r="I4993" s="12">
        <v>1</v>
      </c>
      <c r="J4993" s="12">
        <v>4</v>
      </c>
      <c r="K4993" s="12">
        <v>1</v>
      </c>
      <c r="L4993" s="12">
        <v>5</v>
      </c>
      <c r="M4993" s="12">
        <v>14</v>
      </c>
      <c r="N4993" s="12">
        <v>669</v>
      </c>
      <c r="O4993" s="12">
        <f>COUNTIF($P$2:P4993,P4993)</f>
        <v>1</v>
      </c>
      <c r="P4993" s="12" t="str">
        <f t="shared" si="294"/>
        <v>1410514669</v>
      </c>
      <c r="Q4993" s="12" t="str">
        <f t="shared" si="295"/>
        <v>14105146690001</v>
      </c>
      <c r="R4993" s="20" t="s">
        <v>4320</v>
      </c>
      <c r="AI4993" s="12" t="s">
        <v>914</v>
      </c>
      <c r="AK4993" s="12" t="s">
        <v>869</v>
      </c>
      <c r="AP4993" s="12" t="s">
        <v>100</v>
      </c>
      <c r="AR4993" s="12" t="s">
        <v>100</v>
      </c>
      <c r="BN4993" s="12">
        <v>1</v>
      </c>
    </row>
    <row r="4994" spans="1:66" ht="45" x14ac:dyDescent="0.25">
      <c r="A4994" s="12">
        <v>1</v>
      </c>
      <c r="B4994" s="11" t="str">
        <f t="shared" si="293"/>
        <v>Общий расчет. Анализ даты. Анализ даты. Символические звезды. Лунная добродетель. Нет</v>
      </c>
      <c r="C4994" s="11" t="str">
        <f>IFERROR(VLOOKUP(I4994,lvl_1[],2,FALSE),"Нет")</f>
        <v>Общий расчет</v>
      </c>
      <c r="D4994" s="11" t="str">
        <f>IFERROR(VLOOKUP(Rule!J4994,lvl_2[],2,FALSE),"Нет")</f>
        <v>Анализ даты</v>
      </c>
      <c r="E4994" s="11" t="str">
        <f>IFERROR(VLOOKUP(Rule!K4994,lvl_3[],2,FALSE),"Нет")</f>
        <v>Анализ даты</v>
      </c>
      <c r="F4994" s="11" t="str">
        <f>IFERROR(INDEX(lvl_4[],MATCH(L4994,lvl_4[ID],0),MATCH(TEXT(K4994,"##0"),lvl_4[#Headers],0)),"Нет")</f>
        <v>Символические звезды</v>
      </c>
      <c r="G4994" s="11" t="str">
        <f>IFERROR(INDEX(lvl_5[],MATCH(M4994,lvl_5[ID],0),MATCH(_xlfn.CONCAT(TEXT(K4994,"##0"),"_",TEXT(L4994,"##0")),lvl_5[#Headers],0)),"Нет")</f>
        <v>Лунная добродетель</v>
      </c>
      <c r="H4994" s="11" t="str">
        <f>IFERROR(INDEX(lvl_6[],MATCH(N4994,lvl_6[ID],0),MATCH(_xlfn.CONCAT(K4994,"_",L4994,"_",M4994),lvl_6[#Headers],0)),"Нет")</f>
        <v>Нет</v>
      </c>
      <c r="I4994" s="12">
        <v>1</v>
      </c>
      <c r="J4994" s="12">
        <v>4</v>
      </c>
      <c r="K4994" s="12">
        <v>1</v>
      </c>
      <c r="L4994" s="12">
        <v>5</v>
      </c>
      <c r="M4994" s="12">
        <v>14</v>
      </c>
      <c r="N4994" s="12">
        <v>670</v>
      </c>
      <c r="O4994" s="12">
        <f>COUNTIF($P$2:P4994,P4994)</f>
        <v>1</v>
      </c>
      <c r="P4994" s="12" t="str">
        <f t="shared" si="294"/>
        <v>1410514670</v>
      </c>
      <c r="Q4994" s="12" t="str">
        <f t="shared" si="295"/>
        <v>14105146700001</v>
      </c>
      <c r="R4994" s="20" t="s">
        <v>4321</v>
      </c>
      <c r="AI4994" s="12" t="s">
        <v>910</v>
      </c>
      <c r="AK4994" s="12" t="s">
        <v>870</v>
      </c>
      <c r="AP4994" s="12" t="s">
        <v>100</v>
      </c>
      <c r="AR4994" s="12" t="s">
        <v>100</v>
      </c>
      <c r="BN4994" s="12">
        <v>1</v>
      </c>
    </row>
    <row r="4995" spans="1:66" ht="45" x14ac:dyDescent="0.25">
      <c r="A4995" s="12">
        <v>1</v>
      </c>
      <c r="B4995" s="11" t="str">
        <f t="shared" si="293"/>
        <v>Общий расчет. Анализ даты. Анализ даты. Символические звезды. Лунная добродетель. Нет</v>
      </c>
      <c r="C4995" s="11" t="str">
        <f>IFERROR(VLOOKUP(I4995,lvl_1[],2,FALSE),"Нет")</f>
        <v>Общий расчет</v>
      </c>
      <c r="D4995" s="11" t="str">
        <f>IFERROR(VLOOKUP(Rule!J4995,lvl_2[],2,FALSE),"Нет")</f>
        <v>Анализ даты</v>
      </c>
      <c r="E4995" s="11" t="str">
        <f>IFERROR(VLOOKUP(Rule!K4995,lvl_3[],2,FALSE),"Нет")</f>
        <v>Анализ даты</v>
      </c>
      <c r="F4995" s="11" t="str">
        <f>IFERROR(INDEX(lvl_4[],MATCH(L4995,lvl_4[ID],0),MATCH(TEXT(K4995,"##0"),lvl_4[#Headers],0)),"Нет")</f>
        <v>Символические звезды</v>
      </c>
      <c r="G4995" s="11" t="str">
        <f>IFERROR(INDEX(lvl_5[],MATCH(M4995,lvl_5[ID],0),MATCH(_xlfn.CONCAT(TEXT(K4995,"##0"),"_",TEXT(L4995,"##0")),lvl_5[#Headers],0)),"Нет")</f>
        <v>Лунная добродетель</v>
      </c>
      <c r="H4995" s="11" t="str">
        <f>IFERROR(INDEX(lvl_6[],MATCH(N4995,lvl_6[ID],0),MATCH(_xlfn.CONCAT(K4995,"_",L4995,"_",M4995),lvl_6[#Headers],0)),"Нет")</f>
        <v>Нет</v>
      </c>
      <c r="I4995" s="12">
        <v>1</v>
      </c>
      <c r="J4995" s="12">
        <v>4</v>
      </c>
      <c r="K4995" s="12">
        <v>1</v>
      </c>
      <c r="L4995" s="12">
        <v>5</v>
      </c>
      <c r="M4995" s="12">
        <v>14</v>
      </c>
      <c r="N4995" s="12">
        <v>671</v>
      </c>
      <c r="O4995" s="12">
        <f>COUNTIF($P$2:P4995,P4995)</f>
        <v>1</v>
      </c>
      <c r="P4995" s="12" t="str">
        <f t="shared" si="294"/>
        <v>1410514671</v>
      </c>
      <c r="Q4995" s="12" t="str">
        <f t="shared" si="295"/>
        <v>14105146710001</v>
      </c>
      <c r="R4995" s="20" t="s">
        <v>4322</v>
      </c>
      <c r="AI4995" s="12" t="s">
        <v>903</v>
      </c>
      <c r="AK4995" s="12" t="s">
        <v>859</v>
      </c>
      <c r="AP4995" s="12" t="s">
        <v>100</v>
      </c>
      <c r="AR4995" s="12" t="s">
        <v>100</v>
      </c>
      <c r="BN4995" s="12">
        <v>1</v>
      </c>
    </row>
    <row r="4996" spans="1:66" ht="45" x14ac:dyDescent="0.25">
      <c r="A4996" s="12">
        <v>1</v>
      </c>
      <c r="B4996" s="11" t="str">
        <f t="shared" si="293"/>
        <v>Общий расчет. Анализ даты. Анализ даты. Символические звезды. Лунная добродетель. Нет</v>
      </c>
      <c r="C4996" s="11" t="str">
        <f>IFERROR(VLOOKUP(I4996,lvl_1[],2,FALSE),"Нет")</f>
        <v>Общий расчет</v>
      </c>
      <c r="D4996" s="11" t="str">
        <f>IFERROR(VLOOKUP(Rule!J4996,lvl_2[],2,FALSE),"Нет")</f>
        <v>Анализ даты</v>
      </c>
      <c r="E4996" s="11" t="str">
        <f>IFERROR(VLOOKUP(Rule!K4996,lvl_3[],2,FALSE),"Нет")</f>
        <v>Анализ даты</v>
      </c>
      <c r="F4996" s="11" t="str">
        <f>IFERROR(INDEX(lvl_4[],MATCH(L4996,lvl_4[ID],0),MATCH(TEXT(K4996,"##0"),lvl_4[#Headers],0)),"Нет")</f>
        <v>Символические звезды</v>
      </c>
      <c r="G4996" s="11" t="str">
        <f>IFERROR(INDEX(lvl_5[],MATCH(M4996,lvl_5[ID],0),MATCH(_xlfn.CONCAT(TEXT(K4996,"##0"),"_",TEXT(L4996,"##0")),lvl_5[#Headers],0)),"Нет")</f>
        <v>Лунная добродетель</v>
      </c>
      <c r="H4996" s="11" t="str">
        <f>IFERROR(INDEX(lvl_6[],MATCH(N4996,lvl_6[ID],0),MATCH(_xlfn.CONCAT(K4996,"_",L4996,"_",M4996),lvl_6[#Headers],0)),"Нет")</f>
        <v>Нет</v>
      </c>
      <c r="I4996" s="12">
        <v>1</v>
      </c>
      <c r="J4996" s="12">
        <v>4</v>
      </c>
      <c r="K4996" s="12">
        <v>1</v>
      </c>
      <c r="L4996" s="12">
        <v>5</v>
      </c>
      <c r="M4996" s="12">
        <v>14</v>
      </c>
      <c r="N4996" s="12">
        <v>672</v>
      </c>
      <c r="O4996" s="12">
        <f>COUNTIF($P$2:P4996,P4996)</f>
        <v>1</v>
      </c>
      <c r="P4996" s="12" t="str">
        <f t="shared" si="294"/>
        <v>1410514672</v>
      </c>
      <c r="Q4996" s="12" t="str">
        <f t="shared" si="295"/>
        <v>14105146720001</v>
      </c>
      <c r="R4996" s="20" t="s">
        <v>4323</v>
      </c>
      <c r="AI4996" s="12" t="s">
        <v>899</v>
      </c>
      <c r="AK4996" s="12" t="s">
        <v>860</v>
      </c>
      <c r="AP4996" s="12" t="s">
        <v>100</v>
      </c>
      <c r="AR4996" s="12" t="s">
        <v>100</v>
      </c>
      <c r="BN4996" s="12">
        <v>1</v>
      </c>
    </row>
    <row r="4997" spans="1:66" ht="45" x14ac:dyDescent="0.25">
      <c r="A4997" s="12">
        <v>1</v>
      </c>
      <c r="B4997" s="11" t="str">
        <f t="shared" si="293"/>
        <v>Общий расчет. Анализ даты. Анализ даты. Символические звезды. Лунная добродетель. Нет</v>
      </c>
      <c r="C4997" s="11" t="str">
        <f>IFERROR(VLOOKUP(I4997,lvl_1[],2,FALSE),"Нет")</f>
        <v>Общий расчет</v>
      </c>
      <c r="D4997" s="11" t="str">
        <f>IFERROR(VLOOKUP(Rule!J4997,lvl_2[],2,FALSE),"Нет")</f>
        <v>Анализ даты</v>
      </c>
      <c r="E4997" s="11" t="str">
        <f>IFERROR(VLOOKUP(Rule!K4997,lvl_3[],2,FALSE),"Нет")</f>
        <v>Анализ даты</v>
      </c>
      <c r="F4997" s="11" t="str">
        <f>IFERROR(INDEX(lvl_4[],MATCH(L4997,lvl_4[ID],0),MATCH(TEXT(K4997,"##0"),lvl_4[#Headers],0)),"Нет")</f>
        <v>Символические звезды</v>
      </c>
      <c r="G4997" s="11" t="str">
        <f>IFERROR(INDEX(lvl_5[],MATCH(M4997,lvl_5[ID],0),MATCH(_xlfn.CONCAT(TEXT(K4997,"##0"),"_",TEXT(L4997,"##0")),lvl_5[#Headers],0)),"Нет")</f>
        <v>Лунная добродетель</v>
      </c>
      <c r="H4997" s="11" t="str">
        <f>IFERROR(INDEX(lvl_6[],MATCH(N4997,lvl_6[ID],0),MATCH(_xlfn.CONCAT(K4997,"_",L4997,"_",M4997),lvl_6[#Headers],0)),"Нет")</f>
        <v>Нет</v>
      </c>
      <c r="I4997" s="12">
        <v>1</v>
      </c>
      <c r="J4997" s="12">
        <v>4</v>
      </c>
      <c r="K4997" s="12">
        <v>1</v>
      </c>
      <c r="L4997" s="12">
        <v>5</v>
      </c>
      <c r="M4997" s="12">
        <v>14</v>
      </c>
      <c r="N4997" s="12">
        <v>673</v>
      </c>
      <c r="O4997" s="12">
        <f>COUNTIF($P$2:P4997,P4997)</f>
        <v>1</v>
      </c>
      <c r="P4997" s="12" t="str">
        <f t="shared" si="294"/>
        <v>1410514673</v>
      </c>
      <c r="Q4997" s="12" t="str">
        <f t="shared" si="295"/>
        <v>14105146730001</v>
      </c>
      <c r="R4997" s="20" t="s">
        <v>4324</v>
      </c>
      <c r="AI4997" s="12" t="s">
        <v>914</v>
      </c>
      <c r="AK4997" s="12" t="s">
        <v>861</v>
      </c>
      <c r="AP4997" s="12" t="s">
        <v>100</v>
      </c>
      <c r="AR4997" s="12" t="s">
        <v>100</v>
      </c>
      <c r="BN4997" s="12">
        <v>1</v>
      </c>
    </row>
    <row r="4998" spans="1:66" ht="45" x14ac:dyDescent="0.25">
      <c r="A4998" s="12">
        <v>1</v>
      </c>
      <c r="B4998" s="11" t="str">
        <f t="shared" si="293"/>
        <v>Общий расчет. Анализ даты. Анализ даты. Символические звезды. Лунная добродетель. Нет</v>
      </c>
      <c r="C4998" s="11" t="str">
        <f>IFERROR(VLOOKUP(I4998,lvl_1[],2,FALSE),"Нет")</f>
        <v>Общий расчет</v>
      </c>
      <c r="D4998" s="11" t="str">
        <f>IFERROR(VLOOKUP(Rule!J4998,lvl_2[],2,FALSE),"Нет")</f>
        <v>Анализ даты</v>
      </c>
      <c r="E4998" s="11" t="str">
        <f>IFERROR(VLOOKUP(Rule!K4998,lvl_3[],2,FALSE),"Нет")</f>
        <v>Анализ даты</v>
      </c>
      <c r="F4998" s="11" t="str">
        <f>IFERROR(INDEX(lvl_4[],MATCH(L4998,lvl_4[ID],0),MATCH(TEXT(K4998,"##0"),lvl_4[#Headers],0)),"Нет")</f>
        <v>Символические звезды</v>
      </c>
      <c r="G4998" s="11" t="str">
        <f>IFERROR(INDEX(lvl_5[],MATCH(M4998,lvl_5[ID],0),MATCH(_xlfn.CONCAT(TEXT(K4998,"##0"),"_",TEXT(L4998,"##0")),lvl_5[#Headers],0)),"Нет")</f>
        <v>Лунная добродетель</v>
      </c>
      <c r="H4998" s="11" t="str">
        <f>IFERROR(INDEX(lvl_6[],MATCH(N4998,lvl_6[ID],0),MATCH(_xlfn.CONCAT(K4998,"_",L4998,"_",M4998),lvl_6[#Headers],0)),"Нет")</f>
        <v>Нет</v>
      </c>
      <c r="I4998" s="12">
        <v>1</v>
      </c>
      <c r="J4998" s="12">
        <v>4</v>
      </c>
      <c r="K4998" s="12">
        <v>1</v>
      </c>
      <c r="L4998" s="12">
        <v>5</v>
      </c>
      <c r="M4998" s="12">
        <v>14</v>
      </c>
      <c r="N4998" s="12">
        <v>674</v>
      </c>
      <c r="O4998" s="12">
        <f>COUNTIF($P$2:P4998,P4998)</f>
        <v>1</v>
      </c>
      <c r="P4998" s="12" t="str">
        <f t="shared" si="294"/>
        <v>1410514674</v>
      </c>
      <c r="Q4998" s="12" t="str">
        <f t="shared" si="295"/>
        <v>14105146740001</v>
      </c>
      <c r="R4998" s="20" t="s">
        <v>4325</v>
      </c>
      <c r="AI4998" s="12" t="s">
        <v>910</v>
      </c>
      <c r="AK4998" s="12" t="s">
        <v>862</v>
      </c>
      <c r="AP4998" s="12" t="s">
        <v>100</v>
      </c>
      <c r="AR4998" s="12" t="s">
        <v>100</v>
      </c>
      <c r="BN4998" s="12">
        <v>1</v>
      </c>
    </row>
    <row r="4999" spans="1:66" ht="45" x14ac:dyDescent="0.25">
      <c r="A4999" s="12">
        <v>1</v>
      </c>
      <c r="B4999" s="11" t="str">
        <f t="shared" si="293"/>
        <v>Общий расчет. Анализ даты. Анализ даты. Символические звезды. Лунная добродетель. Нет</v>
      </c>
      <c r="C4999" s="11" t="str">
        <f>IFERROR(VLOOKUP(I4999,lvl_1[],2,FALSE),"Нет")</f>
        <v>Общий расчет</v>
      </c>
      <c r="D4999" s="11" t="str">
        <f>IFERROR(VLOOKUP(Rule!J4999,lvl_2[],2,FALSE),"Нет")</f>
        <v>Анализ даты</v>
      </c>
      <c r="E4999" s="11" t="str">
        <f>IFERROR(VLOOKUP(Rule!K4999,lvl_3[],2,FALSE),"Нет")</f>
        <v>Анализ даты</v>
      </c>
      <c r="F4999" s="11" t="str">
        <f>IFERROR(INDEX(lvl_4[],MATCH(L4999,lvl_4[ID],0),MATCH(TEXT(K4999,"##0"),lvl_4[#Headers],0)),"Нет")</f>
        <v>Символические звезды</v>
      </c>
      <c r="G4999" s="11" t="str">
        <f>IFERROR(INDEX(lvl_5[],MATCH(M4999,lvl_5[ID],0),MATCH(_xlfn.CONCAT(TEXT(K4999,"##0"),"_",TEXT(L4999,"##0")),lvl_5[#Headers],0)),"Нет")</f>
        <v>Лунная добродетель</v>
      </c>
      <c r="H4999" s="11" t="str">
        <f>IFERROR(INDEX(lvl_6[],MATCH(N4999,lvl_6[ID],0),MATCH(_xlfn.CONCAT(K4999,"_",L4999,"_",M4999),lvl_6[#Headers],0)),"Нет")</f>
        <v>Нет</v>
      </c>
      <c r="I4999" s="12">
        <v>1</v>
      </c>
      <c r="J4999" s="12">
        <v>4</v>
      </c>
      <c r="K4999" s="12">
        <v>1</v>
      </c>
      <c r="L4999" s="12">
        <v>5</v>
      </c>
      <c r="M4999" s="12">
        <v>14</v>
      </c>
      <c r="N4999" s="12">
        <v>675</v>
      </c>
      <c r="O4999" s="12">
        <f>COUNTIF($P$2:P4999,P4999)</f>
        <v>1</v>
      </c>
      <c r="P4999" s="12" t="str">
        <f t="shared" si="294"/>
        <v>1410514675</v>
      </c>
      <c r="Q4999" s="12" t="str">
        <f t="shared" si="295"/>
        <v>14105146750001</v>
      </c>
      <c r="R4999" s="20" t="s">
        <v>4326</v>
      </c>
      <c r="AI4999" s="12" t="s">
        <v>903</v>
      </c>
      <c r="AK4999" s="12" t="s">
        <v>863</v>
      </c>
      <c r="AP4999" s="12" t="s">
        <v>100</v>
      </c>
      <c r="AR4999" s="12" t="s">
        <v>100</v>
      </c>
      <c r="BN4999" s="12">
        <v>1</v>
      </c>
    </row>
    <row r="5000" spans="1:66" ht="45" x14ac:dyDescent="0.25">
      <c r="A5000" s="12">
        <v>1</v>
      </c>
      <c r="B5000" s="11" t="str">
        <f t="shared" si="293"/>
        <v>Общий расчет. Анализ даты. Анализ даты. Символические звезды. Лунная добродетель. Нет</v>
      </c>
      <c r="C5000" s="11" t="str">
        <f>IFERROR(VLOOKUP(I5000,lvl_1[],2,FALSE),"Нет")</f>
        <v>Общий расчет</v>
      </c>
      <c r="D5000" s="11" t="str">
        <f>IFERROR(VLOOKUP(Rule!J5000,lvl_2[],2,FALSE),"Нет")</f>
        <v>Анализ даты</v>
      </c>
      <c r="E5000" s="11" t="str">
        <f>IFERROR(VLOOKUP(Rule!K5000,lvl_3[],2,FALSE),"Нет")</f>
        <v>Анализ даты</v>
      </c>
      <c r="F5000" s="11" t="str">
        <f>IFERROR(INDEX(lvl_4[],MATCH(L5000,lvl_4[ID],0),MATCH(TEXT(K5000,"##0"),lvl_4[#Headers],0)),"Нет")</f>
        <v>Символические звезды</v>
      </c>
      <c r="G5000" s="11" t="str">
        <f>IFERROR(INDEX(lvl_5[],MATCH(M5000,lvl_5[ID],0),MATCH(_xlfn.CONCAT(TEXT(K5000,"##0"),"_",TEXT(L5000,"##0")),lvl_5[#Headers],0)),"Нет")</f>
        <v>Лунная добродетель</v>
      </c>
      <c r="H5000" s="11" t="str">
        <f>IFERROR(INDEX(lvl_6[],MATCH(N5000,lvl_6[ID],0),MATCH(_xlfn.CONCAT(K5000,"_",L5000,"_",M5000),lvl_6[#Headers],0)),"Нет")</f>
        <v>Нет</v>
      </c>
      <c r="I5000" s="12">
        <v>1</v>
      </c>
      <c r="J5000" s="12">
        <v>4</v>
      </c>
      <c r="K5000" s="12">
        <v>1</v>
      </c>
      <c r="L5000" s="12">
        <v>5</v>
      </c>
      <c r="M5000" s="12">
        <v>14</v>
      </c>
      <c r="N5000" s="12">
        <v>676</v>
      </c>
      <c r="O5000" s="12">
        <f>COUNTIF($P$2:P5000,P5000)</f>
        <v>1</v>
      </c>
      <c r="P5000" s="12" t="str">
        <f t="shared" si="294"/>
        <v>1410514676</v>
      </c>
      <c r="Q5000" s="12" t="str">
        <f t="shared" si="295"/>
        <v>14105146760001</v>
      </c>
      <c r="R5000" s="20" t="s">
        <v>4327</v>
      </c>
      <c r="AI5000" s="12" t="s">
        <v>899</v>
      </c>
      <c r="AK5000" s="12" t="s">
        <v>864</v>
      </c>
      <c r="AP5000" s="12" t="s">
        <v>100</v>
      </c>
      <c r="AR5000" s="12" t="s">
        <v>100</v>
      </c>
      <c r="BN5000" s="12">
        <v>1</v>
      </c>
    </row>
    <row r="5001" spans="1:66" ht="45" x14ac:dyDescent="0.25">
      <c r="A5001" s="12">
        <v>1</v>
      </c>
      <c r="B5001" s="11" t="str">
        <f t="shared" si="293"/>
        <v>Общий расчет. Анализ даты. Анализ даты. Символические звезды. Лунная добродетель. Нет</v>
      </c>
      <c r="C5001" s="11" t="str">
        <f>IFERROR(VLOOKUP(I5001,lvl_1[],2,FALSE),"Нет")</f>
        <v>Общий расчет</v>
      </c>
      <c r="D5001" s="11" t="str">
        <f>IFERROR(VLOOKUP(Rule!J5001,lvl_2[],2,FALSE),"Нет")</f>
        <v>Анализ даты</v>
      </c>
      <c r="E5001" s="11" t="str">
        <f>IFERROR(VLOOKUP(Rule!K5001,lvl_3[],2,FALSE),"Нет")</f>
        <v>Анализ даты</v>
      </c>
      <c r="F5001" s="11" t="str">
        <f>IFERROR(INDEX(lvl_4[],MATCH(L5001,lvl_4[ID],0),MATCH(TEXT(K5001,"##0"),lvl_4[#Headers],0)),"Нет")</f>
        <v>Символические звезды</v>
      </c>
      <c r="G5001" s="11" t="str">
        <f>IFERROR(INDEX(lvl_5[],MATCH(M5001,lvl_5[ID],0),MATCH(_xlfn.CONCAT(TEXT(K5001,"##0"),"_",TEXT(L5001,"##0")),lvl_5[#Headers],0)),"Нет")</f>
        <v>Лунная добродетель</v>
      </c>
      <c r="H5001" s="11" t="str">
        <f>IFERROR(INDEX(lvl_6[],MATCH(N5001,lvl_6[ID],0),MATCH(_xlfn.CONCAT(K5001,"_",L5001,"_",M5001),lvl_6[#Headers],0)),"Нет")</f>
        <v>Нет</v>
      </c>
      <c r="I5001" s="12">
        <v>1</v>
      </c>
      <c r="J5001" s="12">
        <v>4</v>
      </c>
      <c r="K5001" s="12">
        <v>1</v>
      </c>
      <c r="L5001" s="12">
        <v>5</v>
      </c>
      <c r="M5001" s="12">
        <v>14</v>
      </c>
      <c r="N5001" s="12">
        <v>677</v>
      </c>
      <c r="O5001" s="12">
        <f>COUNTIF($P$2:P5001,P5001)</f>
        <v>1</v>
      </c>
      <c r="P5001" s="12" t="str">
        <f t="shared" si="294"/>
        <v>1410514677</v>
      </c>
      <c r="Q5001" s="12" t="str">
        <f t="shared" si="295"/>
        <v>14105146770001</v>
      </c>
      <c r="R5001" s="20" t="s">
        <v>4328</v>
      </c>
      <c r="AI5001" s="12" t="s">
        <v>914</v>
      </c>
      <c r="AK5001" s="12" t="s">
        <v>865</v>
      </c>
      <c r="AP5001" s="12" t="s">
        <v>100</v>
      </c>
      <c r="AR5001" s="12" t="s">
        <v>100</v>
      </c>
      <c r="BN5001" s="12">
        <v>1</v>
      </c>
    </row>
    <row r="5002" spans="1:66" ht="45" x14ac:dyDescent="0.25">
      <c r="A5002" s="12">
        <v>1</v>
      </c>
      <c r="B5002" s="11" t="str">
        <f t="shared" si="293"/>
        <v>Общий расчет. Анализ даты. Анализ даты. Символические звезды. Лунная добродетель. Нет</v>
      </c>
      <c r="C5002" s="11" t="str">
        <f>IFERROR(VLOOKUP(I5002,lvl_1[],2,FALSE),"Нет")</f>
        <v>Общий расчет</v>
      </c>
      <c r="D5002" s="11" t="str">
        <f>IFERROR(VLOOKUP(Rule!J5002,lvl_2[],2,FALSE),"Нет")</f>
        <v>Анализ даты</v>
      </c>
      <c r="E5002" s="11" t="str">
        <f>IFERROR(VLOOKUP(Rule!K5002,lvl_3[],2,FALSE),"Нет")</f>
        <v>Анализ даты</v>
      </c>
      <c r="F5002" s="11" t="str">
        <f>IFERROR(INDEX(lvl_4[],MATCH(L5002,lvl_4[ID],0),MATCH(TEXT(K5002,"##0"),lvl_4[#Headers],0)),"Нет")</f>
        <v>Символические звезды</v>
      </c>
      <c r="G5002" s="11" t="str">
        <f>IFERROR(INDEX(lvl_5[],MATCH(M5002,lvl_5[ID],0),MATCH(_xlfn.CONCAT(TEXT(K5002,"##0"),"_",TEXT(L5002,"##0")),lvl_5[#Headers],0)),"Нет")</f>
        <v>Лунная добродетель</v>
      </c>
      <c r="H5002" s="11" t="str">
        <f>IFERROR(INDEX(lvl_6[],MATCH(N5002,lvl_6[ID],0),MATCH(_xlfn.CONCAT(K5002,"_",L5002,"_",M5002),lvl_6[#Headers],0)),"Нет")</f>
        <v>Нет</v>
      </c>
      <c r="I5002" s="12">
        <v>1</v>
      </c>
      <c r="J5002" s="12">
        <v>4</v>
      </c>
      <c r="K5002" s="12">
        <v>1</v>
      </c>
      <c r="L5002" s="12">
        <v>5</v>
      </c>
      <c r="M5002" s="12">
        <v>14</v>
      </c>
      <c r="N5002" s="12">
        <v>678</v>
      </c>
      <c r="O5002" s="12">
        <f>COUNTIF($P$2:P5002,P5002)</f>
        <v>1</v>
      </c>
      <c r="P5002" s="12" t="str">
        <f t="shared" si="294"/>
        <v>1410514678</v>
      </c>
      <c r="Q5002" s="12" t="str">
        <f t="shared" si="295"/>
        <v>14105146780001</v>
      </c>
      <c r="R5002" s="20" t="s">
        <v>4329</v>
      </c>
      <c r="AI5002" s="12" t="s">
        <v>910</v>
      </c>
      <c r="AK5002" s="12" t="s">
        <v>866</v>
      </c>
      <c r="AP5002" s="12" t="s">
        <v>100</v>
      </c>
      <c r="AR5002" s="12" t="s">
        <v>100</v>
      </c>
      <c r="BN5002" s="12">
        <v>1</v>
      </c>
    </row>
    <row r="5003" spans="1:66" ht="45" x14ac:dyDescent="0.25">
      <c r="A5003" s="12">
        <v>1</v>
      </c>
      <c r="B5003" s="11" t="str">
        <f t="shared" si="293"/>
        <v>Общий расчет. Анализ даты. Анализ даты. Символические звезды. Лунная добродетель. Нет</v>
      </c>
      <c r="C5003" s="11" t="str">
        <f>IFERROR(VLOOKUP(I5003,lvl_1[],2,FALSE),"Нет")</f>
        <v>Общий расчет</v>
      </c>
      <c r="D5003" s="11" t="str">
        <f>IFERROR(VLOOKUP(Rule!J5003,lvl_2[],2,FALSE),"Нет")</f>
        <v>Анализ даты</v>
      </c>
      <c r="E5003" s="11" t="str">
        <f>IFERROR(VLOOKUP(Rule!K5003,lvl_3[],2,FALSE),"Нет")</f>
        <v>Анализ даты</v>
      </c>
      <c r="F5003" s="11" t="str">
        <f>IFERROR(INDEX(lvl_4[],MATCH(L5003,lvl_4[ID],0),MATCH(TEXT(K5003,"##0"),lvl_4[#Headers],0)),"Нет")</f>
        <v>Символические звезды</v>
      </c>
      <c r="G5003" s="11" t="str">
        <f>IFERROR(INDEX(lvl_5[],MATCH(M5003,lvl_5[ID],0),MATCH(_xlfn.CONCAT(TEXT(K5003,"##0"),"_",TEXT(L5003,"##0")),lvl_5[#Headers],0)),"Нет")</f>
        <v>Лунная добродетель</v>
      </c>
      <c r="H5003" s="11" t="str">
        <f>IFERROR(INDEX(lvl_6[],MATCH(N5003,lvl_6[ID],0),MATCH(_xlfn.CONCAT(K5003,"_",L5003,"_",M5003),lvl_6[#Headers],0)),"Нет")</f>
        <v>Нет</v>
      </c>
      <c r="I5003" s="12">
        <v>1</v>
      </c>
      <c r="J5003" s="12">
        <v>4</v>
      </c>
      <c r="K5003" s="12">
        <v>1</v>
      </c>
      <c r="L5003" s="12">
        <v>5</v>
      </c>
      <c r="M5003" s="12">
        <v>14</v>
      </c>
      <c r="N5003" s="12">
        <v>679</v>
      </c>
      <c r="O5003" s="12">
        <f>COUNTIF($P$2:P5003,P5003)</f>
        <v>1</v>
      </c>
      <c r="P5003" s="12" t="str">
        <f t="shared" si="294"/>
        <v>1410514679</v>
      </c>
      <c r="Q5003" s="12" t="str">
        <f t="shared" si="295"/>
        <v>14105146790001</v>
      </c>
      <c r="R5003" s="20" t="s">
        <v>4330</v>
      </c>
      <c r="AI5003" s="12" t="s">
        <v>903</v>
      </c>
      <c r="AK5003" s="12" t="s">
        <v>867</v>
      </c>
      <c r="AP5003" s="12" t="s">
        <v>100</v>
      </c>
      <c r="AR5003" s="12" t="s">
        <v>100</v>
      </c>
      <c r="BN5003" s="12">
        <v>1</v>
      </c>
    </row>
    <row r="5004" spans="1:66" ht="45" x14ac:dyDescent="0.25">
      <c r="A5004" s="12">
        <v>1</v>
      </c>
      <c r="B5004" s="11" t="str">
        <f t="shared" si="293"/>
        <v>Общий расчет. Анализ даты. Анализ даты. Символические звезды. Лунная добродетель. Нет</v>
      </c>
      <c r="C5004" s="11" t="str">
        <f>IFERROR(VLOOKUP(I5004,lvl_1[],2,FALSE),"Нет")</f>
        <v>Общий расчет</v>
      </c>
      <c r="D5004" s="11" t="str">
        <f>IFERROR(VLOOKUP(Rule!J5004,lvl_2[],2,FALSE),"Нет")</f>
        <v>Анализ даты</v>
      </c>
      <c r="E5004" s="11" t="str">
        <f>IFERROR(VLOOKUP(Rule!K5004,lvl_3[],2,FALSE),"Нет")</f>
        <v>Анализ даты</v>
      </c>
      <c r="F5004" s="11" t="str">
        <f>IFERROR(INDEX(lvl_4[],MATCH(L5004,lvl_4[ID],0),MATCH(TEXT(K5004,"##0"),lvl_4[#Headers],0)),"Нет")</f>
        <v>Символические звезды</v>
      </c>
      <c r="G5004" s="11" t="str">
        <f>IFERROR(INDEX(lvl_5[],MATCH(M5004,lvl_5[ID],0),MATCH(_xlfn.CONCAT(TEXT(K5004,"##0"),"_",TEXT(L5004,"##0")),lvl_5[#Headers],0)),"Нет")</f>
        <v>Лунная добродетель</v>
      </c>
      <c r="H5004" s="11" t="str">
        <f>IFERROR(INDEX(lvl_6[],MATCH(N5004,lvl_6[ID],0),MATCH(_xlfn.CONCAT(K5004,"_",L5004,"_",M5004),lvl_6[#Headers],0)),"Нет")</f>
        <v>Нет</v>
      </c>
      <c r="I5004" s="12">
        <v>1</v>
      </c>
      <c r="J5004" s="12">
        <v>4</v>
      </c>
      <c r="K5004" s="12">
        <v>1</v>
      </c>
      <c r="L5004" s="12">
        <v>5</v>
      </c>
      <c r="M5004" s="12">
        <v>14</v>
      </c>
      <c r="N5004" s="12">
        <v>680</v>
      </c>
      <c r="O5004" s="12">
        <f>COUNTIF($P$2:P5004,P5004)</f>
        <v>1</v>
      </c>
      <c r="P5004" s="12" t="str">
        <f t="shared" si="294"/>
        <v>1410514680</v>
      </c>
      <c r="Q5004" s="12" t="str">
        <f t="shared" si="295"/>
        <v>14105146800001</v>
      </c>
      <c r="R5004" s="20" t="s">
        <v>4331</v>
      </c>
      <c r="AI5004" s="12" t="s">
        <v>899</v>
      </c>
      <c r="AK5004" s="12" t="s">
        <v>868</v>
      </c>
      <c r="AP5004" s="12" t="s">
        <v>100</v>
      </c>
      <c r="AR5004" s="12" t="s">
        <v>100</v>
      </c>
      <c r="BN5004" s="12">
        <v>1</v>
      </c>
    </row>
    <row r="5005" spans="1:66" ht="45" x14ac:dyDescent="0.25">
      <c r="A5005" s="12">
        <v>1</v>
      </c>
      <c r="B5005" s="11" t="str">
        <f t="shared" si="293"/>
        <v>Общий расчет. Анализ даты. Анализ даты. Символические звезды. Небесная добродетель. Нет</v>
      </c>
      <c r="C5005" s="11" t="str">
        <f>IFERROR(VLOOKUP(I5005,lvl_1[],2,FALSE),"Нет")</f>
        <v>Общий расчет</v>
      </c>
      <c r="D5005" s="11" t="str">
        <f>IFERROR(VLOOKUP(Rule!J5005,lvl_2[],2,FALSE),"Нет")</f>
        <v>Анализ даты</v>
      </c>
      <c r="E5005" s="11" t="str">
        <f>IFERROR(VLOOKUP(Rule!K5005,lvl_3[],2,FALSE),"Нет")</f>
        <v>Анализ даты</v>
      </c>
      <c r="F5005" s="11" t="str">
        <f>IFERROR(INDEX(lvl_4[],MATCH(L5005,lvl_4[ID],0),MATCH(TEXT(K5005,"##0"),lvl_4[#Headers],0)),"Нет")</f>
        <v>Символические звезды</v>
      </c>
      <c r="G5005" s="11" t="str">
        <f>IFERROR(INDEX(lvl_5[],MATCH(M5005,lvl_5[ID],0),MATCH(_xlfn.CONCAT(TEXT(K5005,"##0"),"_",TEXT(L5005,"##0")),lvl_5[#Headers],0)),"Нет")</f>
        <v>Небесная добродетель</v>
      </c>
      <c r="H5005" s="11" t="str">
        <f>IFERROR(INDEX(lvl_6[],MATCH(N5005,lvl_6[ID],0),MATCH(_xlfn.CONCAT(K5005,"_",L5005,"_",M5005),lvl_6[#Headers],0)),"Нет")</f>
        <v>Нет</v>
      </c>
      <c r="I5005" s="12">
        <v>1</v>
      </c>
      <c r="J5005" s="12">
        <v>4</v>
      </c>
      <c r="K5005" s="12">
        <v>1</v>
      </c>
      <c r="L5005" s="12">
        <v>5</v>
      </c>
      <c r="M5005" s="12">
        <v>32</v>
      </c>
      <c r="N5005" s="12">
        <v>681</v>
      </c>
      <c r="O5005" s="12">
        <f>COUNTIF($P$2:P5005,P5005)</f>
        <v>1</v>
      </c>
      <c r="P5005" s="12" t="str">
        <f t="shared" si="294"/>
        <v>1410532681</v>
      </c>
      <c r="Q5005" s="12" t="str">
        <f t="shared" si="295"/>
        <v>14105326810001</v>
      </c>
      <c r="R5005" s="20" t="s">
        <v>4332</v>
      </c>
      <c r="AI5005" s="12" t="s">
        <v>914</v>
      </c>
      <c r="AK5005" s="12" t="s">
        <v>861</v>
      </c>
      <c r="AP5005" s="12" t="s">
        <v>100</v>
      </c>
      <c r="AR5005" s="12" t="s">
        <v>100</v>
      </c>
      <c r="BN5005" s="12">
        <v>1</v>
      </c>
    </row>
    <row r="5006" spans="1:66" ht="45" x14ac:dyDescent="0.25">
      <c r="A5006" s="12">
        <v>1</v>
      </c>
      <c r="B5006" s="11" t="str">
        <f t="shared" si="293"/>
        <v>Общий расчет. Анализ даты. Анализ даты. Символические звезды. Небесная добродетель. Нет</v>
      </c>
      <c r="C5006" s="11" t="str">
        <f>IFERROR(VLOOKUP(I5006,lvl_1[],2,FALSE),"Нет")</f>
        <v>Общий расчет</v>
      </c>
      <c r="D5006" s="11" t="str">
        <f>IFERROR(VLOOKUP(Rule!J5006,lvl_2[],2,FALSE),"Нет")</f>
        <v>Анализ даты</v>
      </c>
      <c r="E5006" s="11" t="str">
        <f>IFERROR(VLOOKUP(Rule!K5006,lvl_3[],2,FALSE),"Нет")</f>
        <v>Анализ даты</v>
      </c>
      <c r="F5006" s="11" t="str">
        <f>IFERROR(INDEX(lvl_4[],MATCH(L5006,lvl_4[ID],0),MATCH(TEXT(K5006,"##0"),lvl_4[#Headers],0)),"Нет")</f>
        <v>Символические звезды</v>
      </c>
      <c r="G5006" s="11" t="str">
        <f>IFERROR(INDEX(lvl_5[],MATCH(M5006,lvl_5[ID],0),MATCH(_xlfn.CONCAT(TEXT(K5006,"##0"),"_",TEXT(L5006,"##0")),lvl_5[#Headers],0)),"Нет")</f>
        <v>Небесная добродетель</v>
      </c>
      <c r="H5006" s="11" t="str">
        <f>IFERROR(INDEX(lvl_6[],MATCH(N5006,lvl_6[ID],0),MATCH(_xlfn.CONCAT(K5006,"_",L5006,"_",M5006),lvl_6[#Headers],0)),"Нет")</f>
        <v>Нет</v>
      </c>
      <c r="I5006" s="12">
        <v>1</v>
      </c>
      <c r="J5006" s="12">
        <v>4</v>
      </c>
      <c r="K5006" s="12">
        <v>1</v>
      </c>
      <c r="L5006" s="12">
        <v>5</v>
      </c>
      <c r="M5006" s="12">
        <v>32</v>
      </c>
      <c r="N5006" s="12">
        <v>682</v>
      </c>
      <c r="O5006" s="12">
        <f>COUNTIF($P$2:P5006,P5006)</f>
        <v>1</v>
      </c>
      <c r="P5006" s="12" t="str">
        <f t="shared" si="294"/>
        <v>1410532682</v>
      </c>
      <c r="Q5006" s="12" t="str">
        <f t="shared" si="295"/>
        <v>14105326820001</v>
      </c>
      <c r="R5006" s="20" t="s">
        <v>4333</v>
      </c>
      <c r="AI5006" s="12" t="s">
        <v>912</v>
      </c>
      <c r="AK5006" s="12" t="s">
        <v>862</v>
      </c>
      <c r="AP5006" s="12" t="s">
        <v>100</v>
      </c>
      <c r="AR5006" s="12" t="s">
        <v>100</v>
      </c>
      <c r="BN5006" s="12">
        <v>1</v>
      </c>
    </row>
    <row r="5007" spans="1:66" ht="45" x14ac:dyDescent="0.25">
      <c r="A5007" s="12">
        <v>1</v>
      </c>
      <c r="B5007" s="11" t="str">
        <f t="shared" si="293"/>
        <v>Общий расчет. Анализ даты. Анализ даты. Символические звезды. Небесная добродетель. Нет</v>
      </c>
      <c r="C5007" s="11" t="str">
        <f>IFERROR(VLOOKUP(I5007,lvl_1[],2,FALSE),"Нет")</f>
        <v>Общий расчет</v>
      </c>
      <c r="D5007" s="11" t="str">
        <f>IFERROR(VLOOKUP(Rule!J5007,lvl_2[],2,FALSE),"Нет")</f>
        <v>Анализ даты</v>
      </c>
      <c r="E5007" s="11" t="str">
        <f>IFERROR(VLOOKUP(Rule!K5007,lvl_3[],2,FALSE),"Нет")</f>
        <v>Анализ даты</v>
      </c>
      <c r="F5007" s="11" t="str">
        <f>IFERROR(INDEX(lvl_4[],MATCH(L5007,lvl_4[ID],0),MATCH(TEXT(K5007,"##0"),lvl_4[#Headers],0)),"Нет")</f>
        <v>Символические звезды</v>
      </c>
      <c r="G5007" s="11" t="str">
        <f>IFERROR(INDEX(lvl_5[],MATCH(M5007,lvl_5[ID],0),MATCH(_xlfn.CONCAT(TEXT(K5007,"##0"),"_",TEXT(L5007,"##0")),lvl_5[#Headers],0)),"Нет")</f>
        <v>Небесная добродетель</v>
      </c>
      <c r="H5007" s="11" t="str">
        <f>IFERROR(INDEX(lvl_6[],MATCH(N5007,lvl_6[ID],0),MATCH(_xlfn.CONCAT(K5007,"_",L5007,"_",M5007),lvl_6[#Headers],0)),"Нет")</f>
        <v>Нет</v>
      </c>
      <c r="I5007" s="12">
        <v>1</v>
      </c>
      <c r="J5007" s="12">
        <v>4</v>
      </c>
      <c r="K5007" s="12">
        <v>1</v>
      </c>
      <c r="L5007" s="12">
        <v>5</v>
      </c>
      <c r="M5007" s="12">
        <v>32</v>
      </c>
      <c r="N5007" s="12">
        <v>683</v>
      </c>
      <c r="O5007" s="12">
        <f>COUNTIF($P$2:P5007,P5007)</f>
        <v>1</v>
      </c>
      <c r="P5007" s="12" t="str">
        <f t="shared" si="294"/>
        <v>1410532683</v>
      </c>
      <c r="Q5007" s="12" t="str">
        <f t="shared" si="295"/>
        <v>14105326830001</v>
      </c>
      <c r="R5007" s="20" t="s">
        <v>4334</v>
      </c>
      <c r="AI5007" s="12" t="s">
        <v>899</v>
      </c>
      <c r="AK5007" s="12" t="s">
        <v>864</v>
      </c>
      <c r="AP5007" s="12" t="s">
        <v>100</v>
      </c>
      <c r="AR5007" s="12" t="s">
        <v>100</v>
      </c>
      <c r="BN5007" s="12">
        <v>1</v>
      </c>
    </row>
    <row r="5008" spans="1:66" ht="45" x14ac:dyDescent="0.25">
      <c r="A5008" s="12">
        <v>1</v>
      </c>
      <c r="B5008" s="11" t="str">
        <f t="shared" si="293"/>
        <v>Общий расчет. Анализ даты. Анализ даты. Символические звезды. Небесная добродетель. Нет</v>
      </c>
      <c r="C5008" s="11" t="str">
        <f>IFERROR(VLOOKUP(I5008,lvl_1[],2,FALSE),"Нет")</f>
        <v>Общий расчет</v>
      </c>
      <c r="D5008" s="11" t="str">
        <f>IFERROR(VLOOKUP(Rule!J5008,lvl_2[],2,FALSE),"Нет")</f>
        <v>Анализ даты</v>
      </c>
      <c r="E5008" s="11" t="str">
        <f>IFERROR(VLOOKUP(Rule!K5008,lvl_3[],2,FALSE),"Нет")</f>
        <v>Анализ даты</v>
      </c>
      <c r="F5008" s="11" t="str">
        <f>IFERROR(INDEX(lvl_4[],MATCH(L5008,lvl_4[ID],0),MATCH(TEXT(K5008,"##0"),lvl_4[#Headers],0)),"Нет")</f>
        <v>Символические звезды</v>
      </c>
      <c r="G5008" s="11" t="str">
        <f>IFERROR(INDEX(lvl_5[],MATCH(M5008,lvl_5[ID],0),MATCH(_xlfn.CONCAT(TEXT(K5008,"##0"),"_",TEXT(L5008,"##0")),lvl_5[#Headers],0)),"Нет")</f>
        <v>Небесная добродетель</v>
      </c>
      <c r="H5008" s="11" t="str">
        <f>IFERROR(INDEX(lvl_6[],MATCH(N5008,lvl_6[ID],0),MATCH(_xlfn.CONCAT(K5008,"_",L5008,"_",M5008),lvl_6[#Headers],0)),"Нет")</f>
        <v>Нет</v>
      </c>
      <c r="I5008" s="12">
        <v>1</v>
      </c>
      <c r="J5008" s="12">
        <v>4</v>
      </c>
      <c r="K5008" s="12">
        <v>1</v>
      </c>
      <c r="L5008" s="12">
        <v>5</v>
      </c>
      <c r="M5008" s="12">
        <v>32</v>
      </c>
      <c r="N5008" s="12">
        <v>684</v>
      </c>
      <c r="O5008" s="12">
        <f>COUNTIF($P$2:P5008,P5008)</f>
        <v>1</v>
      </c>
      <c r="P5008" s="12" t="str">
        <f t="shared" si="294"/>
        <v>1410532684</v>
      </c>
      <c r="Q5008" s="12" t="str">
        <f t="shared" si="295"/>
        <v>14105326840001</v>
      </c>
      <c r="R5008" s="20" t="s">
        <v>4335</v>
      </c>
      <c r="AI5008" s="12" t="s">
        <v>916</v>
      </c>
      <c r="AK5008" s="12" t="s">
        <v>865</v>
      </c>
      <c r="AP5008" s="12" t="s">
        <v>100</v>
      </c>
      <c r="AR5008" s="12" t="s">
        <v>100</v>
      </c>
      <c r="BN5008" s="12">
        <v>1</v>
      </c>
    </row>
    <row r="5009" spans="1:66" ht="45" x14ac:dyDescent="0.25">
      <c r="A5009" s="12">
        <v>1</v>
      </c>
      <c r="B5009" s="11" t="str">
        <f t="shared" si="293"/>
        <v>Общий расчет. Анализ даты. Анализ даты. Символические звезды. Небесная добродетель. Нет</v>
      </c>
      <c r="C5009" s="11" t="str">
        <f>IFERROR(VLOOKUP(I5009,lvl_1[],2,FALSE),"Нет")</f>
        <v>Общий расчет</v>
      </c>
      <c r="D5009" s="11" t="str">
        <f>IFERROR(VLOOKUP(Rule!J5009,lvl_2[],2,FALSE),"Нет")</f>
        <v>Анализ даты</v>
      </c>
      <c r="E5009" s="11" t="str">
        <f>IFERROR(VLOOKUP(Rule!K5009,lvl_3[],2,FALSE),"Нет")</f>
        <v>Анализ даты</v>
      </c>
      <c r="F5009" s="11" t="str">
        <f>IFERROR(INDEX(lvl_4[],MATCH(L5009,lvl_4[ID],0),MATCH(TEXT(K5009,"##0"),lvl_4[#Headers],0)),"Нет")</f>
        <v>Символические звезды</v>
      </c>
      <c r="G5009" s="11" t="str">
        <f>IFERROR(INDEX(lvl_5[],MATCH(M5009,lvl_5[ID],0),MATCH(_xlfn.CONCAT(TEXT(K5009,"##0"),"_",TEXT(L5009,"##0")),lvl_5[#Headers],0)),"Нет")</f>
        <v>Небесная добродетель</v>
      </c>
      <c r="H5009" s="11" t="str">
        <f>IFERROR(INDEX(lvl_6[],MATCH(N5009,lvl_6[ID],0),MATCH(_xlfn.CONCAT(K5009,"_",L5009,"_",M5009),lvl_6[#Headers],0)),"Нет")</f>
        <v>Нет</v>
      </c>
      <c r="I5009" s="12">
        <v>1</v>
      </c>
      <c r="J5009" s="12">
        <v>4</v>
      </c>
      <c r="K5009" s="12">
        <v>1</v>
      </c>
      <c r="L5009" s="12">
        <v>5</v>
      </c>
      <c r="M5009" s="12">
        <v>32</v>
      </c>
      <c r="N5009" s="12">
        <v>685</v>
      </c>
      <c r="O5009" s="12">
        <f>COUNTIF($P$2:P5009,P5009)</f>
        <v>1</v>
      </c>
      <c r="P5009" s="12" t="str">
        <f t="shared" si="294"/>
        <v>1410532685</v>
      </c>
      <c r="Q5009" s="12" t="str">
        <f t="shared" si="295"/>
        <v>14105326850001</v>
      </c>
      <c r="R5009" s="20" t="s">
        <v>4336</v>
      </c>
      <c r="AI5009" s="12" t="s">
        <v>903</v>
      </c>
      <c r="AK5009" s="12" t="s">
        <v>867</v>
      </c>
      <c r="AP5009" s="12" t="s">
        <v>100</v>
      </c>
      <c r="AR5009" s="12" t="s">
        <v>100</v>
      </c>
      <c r="BN5009" s="12">
        <v>1</v>
      </c>
    </row>
    <row r="5010" spans="1:66" ht="45" x14ac:dyDescent="0.25">
      <c r="A5010" s="12">
        <v>1</v>
      </c>
      <c r="B5010" s="11" t="str">
        <f t="shared" si="293"/>
        <v>Общий расчет. Анализ даты. Анализ даты. Символические звезды. Небесная добродетель. Нет</v>
      </c>
      <c r="C5010" s="11" t="str">
        <f>IFERROR(VLOOKUP(I5010,lvl_1[],2,FALSE),"Нет")</f>
        <v>Общий расчет</v>
      </c>
      <c r="D5010" s="11" t="str">
        <f>IFERROR(VLOOKUP(Rule!J5010,lvl_2[],2,FALSE),"Нет")</f>
        <v>Анализ даты</v>
      </c>
      <c r="E5010" s="11" t="str">
        <f>IFERROR(VLOOKUP(Rule!K5010,lvl_3[],2,FALSE),"Нет")</f>
        <v>Анализ даты</v>
      </c>
      <c r="F5010" s="11" t="str">
        <f>IFERROR(INDEX(lvl_4[],MATCH(L5010,lvl_4[ID],0),MATCH(TEXT(K5010,"##0"),lvl_4[#Headers],0)),"Нет")</f>
        <v>Символические звезды</v>
      </c>
      <c r="G5010" s="11" t="str">
        <f>IFERROR(INDEX(lvl_5[],MATCH(M5010,lvl_5[ID],0),MATCH(_xlfn.CONCAT(TEXT(K5010,"##0"),"_",TEXT(L5010,"##0")),lvl_5[#Headers],0)),"Нет")</f>
        <v>Небесная добродетель</v>
      </c>
      <c r="H5010" s="11" t="str">
        <f>IFERROR(INDEX(lvl_6[],MATCH(N5010,lvl_6[ID],0),MATCH(_xlfn.CONCAT(K5010,"_",L5010,"_",M5010),lvl_6[#Headers],0)),"Нет")</f>
        <v>Нет</v>
      </c>
      <c r="I5010" s="12">
        <v>1</v>
      </c>
      <c r="J5010" s="12">
        <v>4</v>
      </c>
      <c r="K5010" s="12">
        <v>1</v>
      </c>
      <c r="L5010" s="12">
        <v>5</v>
      </c>
      <c r="M5010" s="12">
        <v>32</v>
      </c>
      <c r="N5010" s="12">
        <v>686</v>
      </c>
      <c r="O5010" s="12">
        <f>COUNTIF($P$2:P5010,P5010)</f>
        <v>1</v>
      </c>
      <c r="P5010" s="12" t="str">
        <f t="shared" si="294"/>
        <v>1410532686</v>
      </c>
      <c r="Q5010" s="12" t="str">
        <f t="shared" si="295"/>
        <v>14105326860001</v>
      </c>
      <c r="R5010" s="20" t="s">
        <v>4337</v>
      </c>
      <c r="AI5010" s="12" t="s">
        <v>901</v>
      </c>
      <c r="AK5010" s="12" t="s">
        <v>868</v>
      </c>
      <c r="AP5010" s="12" t="s">
        <v>100</v>
      </c>
      <c r="AR5010" s="12" t="s">
        <v>100</v>
      </c>
      <c r="BN5010" s="12">
        <v>1</v>
      </c>
    </row>
    <row r="5011" spans="1:66" ht="45" x14ac:dyDescent="0.25">
      <c r="A5011" s="12">
        <v>1</v>
      </c>
      <c r="B5011" s="11" t="str">
        <f t="shared" si="293"/>
        <v>Общий расчет. Анализ даты. Анализ даты. Символические звезды. Небесная добродетель. Нет</v>
      </c>
      <c r="C5011" s="11" t="str">
        <f>IFERROR(VLOOKUP(I5011,lvl_1[],2,FALSE),"Нет")</f>
        <v>Общий расчет</v>
      </c>
      <c r="D5011" s="11" t="str">
        <f>IFERROR(VLOOKUP(Rule!J5011,lvl_2[],2,FALSE),"Нет")</f>
        <v>Анализ даты</v>
      </c>
      <c r="E5011" s="11" t="str">
        <f>IFERROR(VLOOKUP(Rule!K5011,lvl_3[],2,FALSE),"Нет")</f>
        <v>Анализ даты</v>
      </c>
      <c r="F5011" s="11" t="str">
        <f>IFERROR(INDEX(lvl_4[],MATCH(L5011,lvl_4[ID],0),MATCH(TEXT(K5011,"##0"),lvl_4[#Headers],0)),"Нет")</f>
        <v>Символические звезды</v>
      </c>
      <c r="G5011" s="11" t="str">
        <f>IFERROR(INDEX(lvl_5[],MATCH(M5011,lvl_5[ID],0),MATCH(_xlfn.CONCAT(TEXT(K5011,"##0"),"_",TEXT(L5011,"##0")),lvl_5[#Headers],0)),"Нет")</f>
        <v>Небесная добродетель</v>
      </c>
      <c r="H5011" s="11" t="str">
        <f>IFERROR(INDEX(lvl_6[],MATCH(N5011,lvl_6[ID],0),MATCH(_xlfn.CONCAT(K5011,"_",L5011,"_",M5011),lvl_6[#Headers],0)),"Нет")</f>
        <v>Нет</v>
      </c>
      <c r="I5011" s="12">
        <v>1</v>
      </c>
      <c r="J5011" s="12">
        <v>4</v>
      </c>
      <c r="K5011" s="12">
        <v>1</v>
      </c>
      <c r="L5011" s="12">
        <v>5</v>
      </c>
      <c r="M5011" s="12">
        <v>32</v>
      </c>
      <c r="N5011" s="12">
        <v>687</v>
      </c>
      <c r="O5011" s="12">
        <f>COUNTIF($P$2:P5011,P5011)</f>
        <v>1</v>
      </c>
      <c r="P5011" s="12" t="str">
        <f t="shared" si="294"/>
        <v>1410532687</v>
      </c>
      <c r="Q5011" s="12" t="str">
        <f t="shared" si="295"/>
        <v>14105326870001</v>
      </c>
      <c r="R5011" s="20" t="s">
        <v>4338</v>
      </c>
      <c r="AI5011" s="12" t="s">
        <v>910</v>
      </c>
      <c r="AK5011" s="12" t="s">
        <v>870</v>
      </c>
      <c r="AP5011" s="12" t="s">
        <v>100</v>
      </c>
      <c r="AR5011" s="12" t="s">
        <v>100</v>
      </c>
      <c r="BN5011" s="12">
        <v>1</v>
      </c>
    </row>
    <row r="5012" spans="1:66" ht="45" x14ac:dyDescent="0.25">
      <c r="A5012" s="12">
        <v>1</v>
      </c>
      <c r="B5012" s="11" t="str">
        <f t="shared" si="293"/>
        <v>Общий расчет. Анализ даты. Анализ даты. Символические звезды. Месячная добродетель. Нет</v>
      </c>
      <c r="C5012" s="11" t="str">
        <f>IFERROR(VLOOKUP(I5012,lvl_1[],2,FALSE),"Нет")</f>
        <v>Общий расчет</v>
      </c>
      <c r="D5012" s="11" t="str">
        <f>IFERROR(VLOOKUP(Rule!J5012,lvl_2[],2,FALSE),"Нет")</f>
        <v>Анализ даты</v>
      </c>
      <c r="E5012" s="11" t="str">
        <f>IFERROR(VLOOKUP(Rule!K5012,lvl_3[],2,FALSE),"Нет")</f>
        <v>Анализ даты</v>
      </c>
      <c r="F5012" s="11" t="str">
        <f>IFERROR(INDEX(lvl_4[],MATCH(L5012,lvl_4[ID],0),MATCH(TEXT(K5012,"##0"),lvl_4[#Headers],0)),"Нет")</f>
        <v>Символические звезды</v>
      </c>
      <c r="G5012" s="11" t="str">
        <f>IFERROR(INDEX(lvl_5[],MATCH(M5012,lvl_5[ID],0),MATCH(_xlfn.CONCAT(TEXT(K5012,"##0"),"_",TEXT(L5012,"##0")),lvl_5[#Headers],0)),"Нет")</f>
        <v>Месячная добродетель</v>
      </c>
      <c r="H5012" s="11" t="str">
        <f>IFERROR(INDEX(lvl_6[],MATCH(N5012,lvl_6[ID],0),MATCH(_xlfn.CONCAT(K5012,"_",L5012,"_",M5012),lvl_6[#Headers],0)),"Нет")</f>
        <v>Нет</v>
      </c>
      <c r="I5012" s="12">
        <v>1</v>
      </c>
      <c r="J5012" s="12">
        <v>4</v>
      </c>
      <c r="K5012" s="12">
        <v>1</v>
      </c>
      <c r="L5012" s="12">
        <v>5</v>
      </c>
      <c r="M5012" s="12">
        <v>33</v>
      </c>
      <c r="N5012" s="12">
        <v>688</v>
      </c>
      <c r="O5012" s="12">
        <f>COUNTIF($P$2:P5012,P5012)</f>
        <v>1</v>
      </c>
      <c r="P5012" s="12" t="str">
        <f t="shared" si="294"/>
        <v>1410533688</v>
      </c>
      <c r="Q5012" s="12" t="str">
        <f t="shared" si="295"/>
        <v>14105336880001</v>
      </c>
      <c r="R5012" s="20" t="s">
        <v>4339</v>
      </c>
      <c r="AI5012" s="12" t="s">
        <v>903</v>
      </c>
      <c r="AK5012" s="12" t="s">
        <v>859</v>
      </c>
      <c r="AP5012" s="12" t="s">
        <v>100</v>
      </c>
      <c r="AR5012" s="12" t="s">
        <v>100</v>
      </c>
      <c r="BN5012" s="12">
        <v>1</v>
      </c>
    </row>
    <row r="5013" spans="1:66" ht="45" x14ac:dyDescent="0.25">
      <c r="A5013" s="12">
        <v>1</v>
      </c>
      <c r="B5013" s="11" t="str">
        <f t="shared" si="293"/>
        <v>Общий расчет. Анализ даты. Анализ даты. Символические звезды. Месячная добродетель. Нет</v>
      </c>
      <c r="C5013" s="11" t="str">
        <f>IFERROR(VLOOKUP(I5013,lvl_1[],2,FALSE),"Нет")</f>
        <v>Общий расчет</v>
      </c>
      <c r="D5013" s="11" t="str">
        <f>IFERROR(VLOOKUP(Rule!J5013,lvl_2[],2,FALSE),"Нет")</f>
        <v>Анализ даты</v>
      </c>
      <c r="E5013" s="11" t="str">
        <f>IFERROR(VLOOKUP(Rule!K5013,lvl_3[],2,FALSE),"Нет")</f>
        <v>Анализ даты</v>
      </c>
      <c r="F5013" s="11" t="str">
        <f>IFERROR(INDEX(lvl_4[],MATCH(L5013,lvl_4[ID],0),MATCH(TEXT(K5013,"##0"),lvl_4[#Headers],0)),"Нет")</f>
        <v>Символические звезды</v>
      </c>
      <c r="G5013" s="11" t="str">
        <f>IFERROR(INDEX(lvl_5[],MATCH(M5013,lvl_5[ID],0),MATCH(_xlfn.CONCAT(TEXT(K5013,"##0"),"_",TEXT(L5013,"##0")),lvl_5[#Headers],0)),"Нет")</f>
        <v>Месячная добродетель</v>
      </c>
      <c r="H5013" s="11" t="str">
        <f>IFERROR(INDEX(lvl_6[],MATCH(N5013,lvl_6[ID],0),MATCH(_xlfn.CONCAT(K5013,"_",L5013,"_",M5013),lvl_6[#Headers],0)),"Нет")</f>
        <v>Нет</v>
      </c>
      <c r="I5013" s="12">
        <v>1</v>
      </c>
      <c r="J5013" s="12">
        <v>4</v>
      </c>
      <c r="K5013" s="12">
        <v>1</v>
      </c>
      <c r="L5013" s="12">
        <v>5</v>
      </c>
      <c r="M5013" s="12">
        <v>33</v>
      </c>
      <c r="N5013" s="12">
        <v>689</v>
      </c>
      <c r="O5013" s="12">
        <f>COUNTIF($P$2:P5013,P5013)</f>
        <v>1</v>
      </c>
      <c r="P5013" s="12" t="str">
        <f t="shared" si="294"/>
        <v>1410533689</v>
      </c>
      <c r="Q5013" s="12" t="str">
        <f t="shared" si="295"/>
        <v>14105336890001</v>
      </c>
      <c r="R5013" s="20" t="s">
        <v>4340</v>
      </c>
      <c r="AI5013" s="12" t="s">
        <v>899</v>
      </c>
      <c r="AK5013" s="12" t="s">
        <v>860</v>
      </c>
      <c r="AP5013" s="12" t="s">
        <v>100</v>
      </c>
      <c r="AR5013" s="12" t="s">
        <v>100</v>
      </c>
      <c r="BN5013" s="12">
        <v>1</v>
      </c>
    </row>
    <row r="5014" spans="1:66" ht="45" x14ac:dyDescent="0.25">
      <c r="A5014" s="12">
        <v>1</v>
      </c>
      <c r="B5014" s="11" t="str">
        <f t="shared" si="293"/>
        <v>Общий расчет. Анализ даты. Анализ даты. Символические звезды. Месячная добродетель. Нет</v>
      </c>
      <c r="C5014" s="11" t="str">
        <f>IFERROR(VLOOKUP(I5014,lvl_1[],2,FALSE),"Нет")</f>
        <v>Общий расчет</v>
      </c>
      <c r="D5014" s="11" t="str">
        <f>IFERROR(VLOOKUP(Rule!J5014,lvl_2[],2,FALSE),"Нет")</f>
        <v>Анализ даты</v>
      </c>
      <c r="E5014" s="11" t="str">
        <f>IFERROR(VLOOKUP(Rule!K5014,lvl_3[],2,FALSE),"Нет")</f>
        <v>Анализ даты</v>
      </c>
      <c r="F5014" s="11" t="str">
        <f>IFERROR(INDEX(lvl_4[],MATCH(L5014,lvl_4[ID],0),MATCH(TEXT(K5014,"##0"),lvl_4[#Headers],0)),"Нет")</f>
        <v>Символические звезды</v>
      </c>
      <c r="G5014" s="11" t="str">
        <f>IFERROR(INDEX(lvl_5[],MATCH(M5014,lvl_5[ID],0),MATCH(_xlfn.CONCAT(TEXT(K5014,"##0"),"_",TEXT(L5014,"##0")),lvl_5[#Headers],0)),"Нет")</f>
        <v>Месячная добродетель</v>
      </c>
      <c r="H5014" s="11" t="str">
        <f>IFERROR(INDEX(lvl_6[],MATCH(N5014,lvl_6[ID],0),MATCH(_xlfn.CONCAT(K5014,"_",L5014,"_",M5014),lvl_6[#Headers],0)),"Нет")</f>
        <v>Нет</v>
      </c>
      <c r="I5014" s="12">
        <v>1</v>
      </c>
      <c r="J5014" s="12">
        <v>4</v>
      </c>
      <c r="K5014" s="12">
        <v>1</v>
      </c>
      <c r="L5014" s="12">
        <v>5</v>
      </c>
      <c r="M5014" s="12">
        <v>33</v>
      </c>
      <c r="N5014" s="12">
        <v>690</v>
      </c>
      <c r="O5014" s="12">
        <f>COUNTIF($P$2:P5014,P5014)</f>
        <v>1</v>
      </c>
      <c r="P5014" s="12" t="str">
        <f t="shared" si="294"/>
        <v>1410533690</v>
      </c>
      <c r="Q5014" s="12" t="str">
        <f t="shared" si="295"/>
        <v>14105336900001</v>
      </c>
      <c r="R5014" s="20" t="s">
        <v>4341</v>
      </c>
      <c r="AI5014" s="12" t="s">
        <v>914</v>
      </c>
      <c r="AK5014" s="12" t="s">
        <v>861</v>
      </c>
      <c r="AP5014" s="12" t="s">
        <v>100</v>
      </c>
      <c r="AR5014" s="12" t="s">
        <v>100</v>
      </c>
      <c r="BN5014" s="12">
        <v>1</v>
      </c>
    </row>
    <row r="5015" spans="1:66" ht="45" x14ac:dyDescent="0.25">
      <c r="A5015" s="12">
        <v>1</v>
      </c>
      <c r="B5015" s="11" t="str">
        <f t="shared" si="293"/>
        <v>Общий расчет. Анализ даты. Анализ даты. Символические звезды. Месячная добродетель. Нет</v>
      </c>
      <c r="C5015" s="11" t="str">
        <f>IFERROR(VLOOKUP(I5015,lvl_1[],2,FALSE),"Нет")</f>
        <v>Общий расчет</v>
      </c>
      <c r="D5015" s="11" t="str">
        <f>IFERROR(VLOOKUP(Rule!J5015,lvl_2[],2,FALSE),"Нет")</f>
        <v>Анализ даты</v>
      </c>
      <c r="E5015" s="11" t="str">
        <f>IFERROR(VLOOKUP(Rule!K5015,lvl_3[],2,FALSE),"Нет")</f>
        <v>Анализ даты</v>
      </c>
      <c r="F5015" s="11" t="str">
        <f>IFERROR(INDEX(lvl_4[],MATCH(L5015,lvl_4[ID],0),MATCH(TEXT(K5015,"##0"),lvl_4[#Headers],0)),"Нет")</f>
        <v>Символические звезды</v>
      </c>
      <c r="G5015" s="11" t="str">
        <f>IFERROR(INDEX(lvl_5[],MATCH(M5015,lvl_5[ID],0),MATCH(_xlfn.CONCAT(TEXT(K5015,"##0"),"_",TEXT(L5015,"##0")),lvl_5[#Headers],0)),"Нет")</f>
        <v>Месячная добродетель</v>
      </c>
      <c r="H5015" s="11" t="str">
        <f>IFERROR(INDEX(lvl_6[],MATCH(N5015,lvl_6[ID],0),MATCH(_xlfn.CONCAT(K5015,"_",L5015,"_",M5015),lvl_6[#Headers],0)),"Нет")</f>
        <v>Нет</v>
      </c>
      <c r="I5015" s="12">
        <v>1</v>
      </c>
      <c r="J5015" s="12">
        <v>4</v>
      </c>
      <c r="K5015" s="12">
        <v>1</v>
      </c>
      <c r="L5015" s="12">
        <v>5</v>
      </c>
      <c r="M5015" s="12">
        <v>33</v>
      </c>
      <c r="N5015" s="12">
        <v>691</v>
      </c>
      <c r="O5015" s="12">
        <f>COUNTIF($P$2:P5015,P5015)</f>
        <v>1</v>
      </c>
      <c r="P5015" s="12" t="str">
        <f t="shared" si="294"/>
        <v>1410533691</v>
      </c>
      <c r="Q5015" s="12" t="str">
        <f t="shared" si="295"/>
        <v>14105336910001</v>
      </c>
      <c r="R5015" s="20" t="s">
        <v>4342</v>
      </c>
      <c r="AI5015" s="12" t="s">
        <v>910</v>
      </c>
      <c r="AK5015" s="12" t="s">
        <v>862</v>
      </c>
      <c r="AP5015" s="12" t="s">
        <v>100</v>
      </c>
      <c r="AR5015" s="12" t="s">
        <v>100</v>
      </c>
      <c r="BN5015" s="12">
        <v>1</v>
      </c>
    </row>
    <row r="5016" spans="1:66" ht="45" x14ac:dyDescent="0.25">
      <c r="A5016" s="12">
        <v>1</v>
      </c>
      <c r="B5016" s="11" t="str">
        <f t="shared" si="293"/>
        <v>Общий расчет. Анализ даты. Анализ даты. Символические звезды. Месячная добродетель. Нет</v>
      </c>
      <c r="C5016" s="11" t="str">
        <f>IFERROR(VLOOKUP(I5016,lvl_1[],2,FALSE),"Нет")</f>
        <v>Общий расчет</v>
      </c>
      <c r="D5016" s="11" t="str">
        <f>IFERROR(VLOOKUP(Rule!J5016,lvl_2[],2,FALSE),"Нет")</f>
        <v>Анализ даты</v>
      </c>
      <c r="E5016" s="11" t="str">
        <f>IFERROR(VLOOKUP(Rule!K5016,lvl_3[],2,FALSE),"Нет")</f>
        <v>Анализ даты</v>
      </c>
      <c r="F5016" s="11" t="str">
        <f>IFERROR(INDEX(lvl_4[],MATCH(L5016,lvl_4[ID],0),MATCH(TEXT(K5016,"##0"),lvl_4[#Headers],0)),"Нет")</f>
        <v>Символические звезды</v>
      </c>
      <c r="G5016" s="11" t="str">
        <f>IFERROR(INDEX(lvl_5[],MATCH(M5016,lvl_5[ID],0),MATCH(_xlfn.CONCAT(TEXT(K5016,"##0"),"_",TEXT(L5016,"##0")),lvl_5[#Headers],0)),"Нет")</f>
        <v>Месячная добродетель</v>
      </c>
      <c r="H5016" s="11" t="str">
        <f>IFERROR(INDEX(lvl_6[],MATCH(N5016,lvl_6[ID],0),MATCH(_xlfn.CONCAT(K5016,"_",L5016,"_",M5016),lvl_6[#Headers],0)),"Нет")</f>
        <v>Нет</v>
      </c>
      <c r="I5016" s="12">
        <v>1</v>
      </c>
      <c r="J5016" s="12">
        <v>4</v>
      </c>
      <c r="K5016" s="12">
        <v>1</v>
      </c>
      <c r="L5016" s="12">
        <v>5</v>
      </c>
      <c r="M5016" s="12">
        <v>33</v>
      </c>
      <c r="N5016" s="12">
        <v>692</v>
      </c>
      <c r="O5016" s="12">
        <f>COUNTIF($P$2:P5016,P5016)</f>
        <v>1</v>
      </c>
      <c r="P5016" s="12" t="str">
        <f t="shared" si="294"/>
        <v>1410533692</v>
      </c>
      <c r="Q5016" s="12" t="str">
        <f t="shared" si="295"/>
        <v>14105336920001</v>
      </c>
      <c r="R5016" s="20" t="s">
        <v>4343</v>
      </c>
      <c r="AI5016" s="12" t="s">
        <v>903</v>
      </c>
      <c r="AK5016" s="12" t="s">
        <v>863</v>
      </c>
      <c r="AP5016" s="12" t="s">
        <v>100</v>
      </c>
      <c r="AR5016" s="12" t="s">
        <v>100</v>
      </c>
      <c r="BN5016" s="12">
        <v>1</v>
      </c>
    </row>
    <row r="5017" spans="1:66" ht="45" x14ac:dyDescent="0.25">
      <c r="A5017" s="12">
        <v>1</v>
      </c>
      <c r="B5017" s="11" t="str">
        <f t="shared" si="293"/>
        <v>Общий расчет. Анализ даты. Анализ даты. Символические звезды. Месячная добродетель. Нет</v>
      </c>
      <c r="C5017" s="11" t="str">
        <f>IFERROR(VLOOKUP(I5017,lvl_1[],2,FALSE),"Нет")</f>
        <v>Общий расчет</v>
      </c>
      <c r="D5017" s="11" t="str">
        <f>IFERROR(VLOOKUP(Rule!J5017,lvl_2[],2,FALSE),"Нет")</f>
        <v>Анализ даты</v>
      </c>
      <c r="E5017" s="11" t="str">
        <f>IFERROR(VLOOKUP(Rule!K5017,lvl_3[],2,FALSE),"Нет")</f>
        <v>Анализ даты</v>
      </c>
      <c r="F5017" s="11" t="str">
        <f>IFERROR(INDEX(lvl_4[],MATCH(L5017,lvl_4[ID],0),MATCH(TEXT(K5017,"##0"),lvl_4[#Headers],0)),"Нет")</f>
        <v>Символические звезды</v>
      </c>
      <c r="G5017" s="11" t="str">
        <f>IFERROR(INDEX(lvl_5[],MATCH(M5017,lvl_5[ID],0),MATCH(_xlfn.CONCAT(TEXT(K5017,"##0"),"_",TEXT(L5017,"##0")),lvl_5[#Headers],0)),"Нет")</f>
        <v>Месячная добродетель</v>
      </c>
      <c r="H5017" s="11" t="str">
        <f>IFERROR(INDEX(lvl_6[],MATCH(N5017,lvl_6[ID],0),MATCH(_xlfn.CONCAT(K5017,"_",L5017,"_",M5017),lvl_6[#Headers],0)),"Нет")</f>
        <v>Нет</v>
      </c>
      <c r="I5017" s="12">
        <v>1</v>
      </c>
      <c r="J5017" s="12">
        <v>4</v>
      </c>
      <c r="K5017" s="12">
        <v>1</v>
      </c>
      <c r="L5017" s="12">
        <v>5</v>
      </c>
      <c r="M5017" s="12">
        <v>33</v>
      </c>
      <c r="N5017" s="12">
        <v>693</v>
      </c>
      <c r="O5017" s="12">
        <f>COUNTIF($P$2:P5017,P5017)</f>
        <v>1</v>
      </c>
      <c r="P5017" s="12" t="str">
        <f t="shared" si="294"/>
        <v>1410533693</v>
      </c>
      <c r="Q5017" s="12" t="str">
        <f t="shared" si="295"/>
        <v>14105336930001</v>
      </c>
      <c r="R5017" s="20" t="s">
        <v>4344</v>
      </c>
      <c r="AI5017" s="12" t="s">
        <v>899</v>
      </c>
      <c r="AK5017" s="12" t="s">
        <v>864</v>
      </c>
      <c r="AP5017" s="12" t="s">
        <v>100</v>
      </c>
      <c r="AR5017" s="12" t="s">
        <v>100</v>
      </c>
      <c r="BN5017" s="12">
        <v>1</v>
      </c>
    </row>
    <row r="5018" spans="1:66" ht="45" x14ac:dyDescent="0.25">
      <c r="A5018" s="12">
        <v>1</v>
      </c>
      <c r="B5018" s="11" t="str">
        <f t="shared" si="293"/>
        <v>Общий расчет. Анализ даты. Анализ даты. Символические звезды. Месячная добродетель. Нет</v>
      </c>
      <c r="C5018" s="11" t="str">
        <f>IFERROR(VLOOKUP(I5018,lvl_1[],2,FALSE),"Нет")</f>
        <v>Общий расчет</v>
      </c>
      <c r="D5018" s="11" t="str">
        <f>IFERROR(VLOOKUP(Rule!J5018,lvl_2[],2,FALSE),"Нет")</f>
        <v>Анализ даты</v>
      </c>
      <c r="E5018" s="11" t="str">
        <f>IFERROR(VLOOKUP(Rule!K5018,lvl_3[],2,FALSE),"Нет")</f>
        <v>Анализ даты</v>
      </c>
      <c r="F5018" s="11" t="str">
        <f>IFERROR(INDEX(lvl_4[],MATCH(L5018,lvl_4[ID],0),MATCH(TEXT(K5018,"##0"),lvl_4[#Headers],0)),"Нет")</f>
        <v>Символические звезды</v>
      </c>
      <c r="G5018" s="11" t="str">
        <f>IFERROR(INDEX(lvl_5[],MATCH(M5018,lvl_5[ID],0),MATCH(_xlfn.CONCAT(TEXT(K5018,"##0"),"_",TEXT(L5018,"##0")),lvl_5[#Headers],0)),"Нет")</f>
        <v>Месячная добродетель</v>
      </c>
      <c r="H5018" s="11" t="str">
        <f>IFERROR(INDEX(lvl_6[],MATCH(N5018,lvl_6[ID],0),MATCH(_xlfn.CONCAT(K5018,"_",L5018,"_",M5018),lvl_6[#Headers],0)),"Нет")</f>
        <v>Нет</v>
      </c>
      <c r="I5018" s="12">
        <v>1</v>
      </c>
      <c r="J5018" s="12">
        <v>4</v>
      </c>
      <c r="K5018" s="12">
        <v>1</v>
      </c>
      <c r="L5018" s="12">
        <v>5</v>
      </c>
      <c r="M5018" s="12">
        <v>33</v>
      </c>
      <c r="N5018" s="12">
        <v>694</v>
      </c>
      <c r="O5018" s="12">
        <f>COUNTIF($P$2:P5018,P5018)</f>
        <v>1</v>
      </c>
      <c r="P5018" s="12" t="str">
        <f t="shared" si="294"/>
        <v>1410533694</v>
      </c>
      <c r="Q5018" s="12" t="str">
        <f t="shared" si="295"/>
        <v>14105336940001</v>
      </c>
      <c r="R5018" s="20" t="s">
        <v>4345</v>
      </c>
      <c r="AI5018" s="12" t="s">
        <v>914</v>
      </c>
      <c r="AK5018" s="12" t="s">
        <v>865</v>
      </c>
      <c r="AP5018" s="12" t="s">
        <v>100</v>
      </c>
      <c r="AR5018" s="12" t="s">
        <v>100</v>
      </c>
      <c r="BN5018" s="12">
        <v>1</v>
      </c>
    </row>
    <row r="5019" spans="1:66" ht="45" x14ac:dyDescent="0.25">
      <c r="A5019" s="12">
        <v>1</v>
      </c>
      <c r="B5019" s="11" t="str">
        <f t="shared" si="293"/>
        <v>Общий расчет. Анализ даты. Анализ даты. Символические звезды. Месячная добродетель. Нет</v>
      </c>
      <c r="C5019" s="11" t="str">
        <f>IFERROR(VLOOKUP(I5019,lvl_1[],2,FALSE),"Нет")</f>
        <v>Общий расчет</v>
      </c>
      <c r="D5019" s="11" t="str">
        <f>IFERROR(VLOOKUP(Rule!J5019,lvl_2[],2,FALSE),"Нет")</f>
        <v>Анализ даты</v>
      </c>
      <c r="E5019" s="11" t="str">
        <f>IFERROR(VLOOKUP(Rule!K5019,lvl_3[],2,FALSE),"Нет")</f>
        <v>Анализ даты</v>
      </c>
      <c r="F5019" s="11" t="str">
        <f>IFERROR(INDEX(lvl_4[],MATCH(L5019,lvl_4[ID],0),MATCH(TEXT(K5019,"##0"),lvl_4[#Headers],0)),"Нет")</f>
        <v>Символические звезды</v>
      </c>
      <c r="G5019" s="11" t="str">
        <f>IFERROR(INDEX(lvl_5[],MATCH(M5019,lvl_5[ID],0),MATCH(_xlfn.CONCAT(TEXT(K5019,"##0"),"_",TEXT(L5019,"##0")),lvl_5[#Headers],0)),"Нет")</f>
        <v>Месячная добродетель</v>
      </c>
      <c r="H5019" s="11" t="str">
        <f>IFERROR(INDEX(lvl_6[],MATCH(N5019,lvl_6[ID],0),MATCH(_xlfn.CONCAT(K5019,"_",L5019,"_",M5019),lvl_6[#Headers],0)),"Нет")</f>
        <v>Нет</v>
      </c>
      <c r="I5019" s="12">
        <v>1</v>
      </c>
      <c r="J5019" s="12">
        <v>4</v>
      </c>
      <c r="K5019" s="12">
        <v>1</v>
      </c>
      <c r="L5019" s="12">
        <v>5</v>
      </c>
      <c r="M5019" s="12">
        <v>33</v>
      </c>
      <c r="N5019" s="12">
        <v>695</v>
      </c>
      <c r="O5019" s="12">
        <f>COUNTIF($P$2:P5019,P5019)</f>
        <v>1</v>
      </c>
      <c r="P5019" s="12" t="str">
        <f t="shared" si="294"/>
        <v>1410533695</v>
      </c>
      <c r="Q5019" s="12" t="str">
        <f t="shared" si="295"/>
        <v>14105336950001</v>
      </c>
      <c r="R5019" s="20" t="s">
        <v>4346</v>
      </c>
      <c r="AI5019" s="12" t="s">
        <v>910</v>
      </c>
      <c r="AK5019" s="12" t="s">
        <v>866</v>
      </c>
      <c r="AP5019" s="12" t="s">
        <v>100</v>
      </c>
      <c r="AR5019" s="12" t="s">
        <v>100</v>
      </c>
      <c r="BN5019" s="12">
        <v>1</v>
      </c>
    </row>
    <row r="5020" spans="1:66" ht="45" x14ac:dyDescent="0.25">
      <c r="A5020" s="12">
        <v>1</v>
      </c>
      <c r="B5020" s="11" t="str">
        <f t="shared" si="293"/>
        <v>Общий расчет. Анализ даты. Анализ даты. Символические звезды. Месячная добродетель. Нет</v>
      </c>
      <c r="C5020" s="11" t="str">
        <f>IFERROR(VLOOKUP(I5020,lvl_1[],2,FALSE),"Нет")</f>
        <v>Общий расчет</v>
      </c>
      <c r="D5020" s="11" t="str">
        <f>IFERROR(VLOOKUP(Rule!J5020,lvl_2[],2,FALSE),"Нет")</f>
        <v>Анализ даты</v>
      </c>
      <c r="E5020" s="11" t="str">
        <f>IFERROR(VLOOKUP(Rule!K5020,lvl_3[],2,FALSE),"Нет")</f>
        <v>Анализ даты</v>
      </c>
      <c r="F5020" s="11" t="str">
        <f>IFERROR(INDEX(lvl_4[],MATCH(L5020,lvl_4[ID],0),MATCH(TEXT(K5020,"##0"),lvl_4[#Headers],0)),"Нет")</f>
        <v>Символические звезды</v>
      </c>
      <c r="G5020" s="11" t="str">
        <f>IFERROR(INDEX(lvl_5[],MATCH(M5020,lvl_5[ID],0),MATCH(_xlfn.CONCAT(TEXT(K5020,"##0"),"_",TEXT(L5020,"##0")),lvl_5[#Headers],0)),"Нет")</f>
        <v>Месячная добродетель</v>
      </c>
      <c r="H5020" s="11" t="str">
        <f>IFERROR(INDEX(lvl_6[],MATCH(N5020,lvl_6[ID],0),MATCH(_xlfn.CONCAT(K5020,"_",L5020,"_",M5020),lvl_6[#Headers],0)),"Нет")</f>
        <v>Нет</v>
      </c>
      <c r="I5020" s="12">
        <v>1</v>
      </c>
      <c r="J5020" s="12">
        <v>4</v>
      </c>
      <c r="K5020" s="12">
        <v>1</v>
      </c>
      <c r="L5020" s="12">
        <v>5</v>
      </c>
      <c r="M5020" s="12">
        <v>33</v>
      </c>
      <c r="N5020" s="12">
        <v>696</v>
      </c>
      <c r="O5020" s="12">
        <f>COUNTIF($P$2:P5020,P5020)</f>
        <v>1</v>
      </c>
      <c r="P5020" s="12" t="str">
        <f t="shared" si="294"/>
        <v>1410533696</v>
      </c>
      <c r="Q5020" s="12" t="str">
        <f t="shared" si="295"/>
        <v>14105336960001</v>
      </c>
      <c r="R5020" s="20" t="s">
        <v>4347</v>
      </c>
      <c r="AI5020" s="12" t="s">
        <v>903</v>
      </c>
      <c r="AK5020" s="12" t="s">
        <v>867</v>
      </c>
      <c r="AP5020" s="12" t="s">
        <v>100</v>
      </c>
      <c r="AR5020" s="12" t="s">
        <v>100</v>
      </c>
      <c r="BN5020" s="12">
        <v>1</v>
      </c>
    </row>
    <row r="5021" spans="1:66" ht="45" x14ac:dyDescent="0.25">
      <c r="A5021" s="12">
        <v>1</v>
      </c>
      <c r="B5021" s="11" t="str">
        <f t="shared" si="293"/>
        <v>Общий расчет. Анализ даты. Анализ даты. Символические звезды. Месячная добродетель. Нет</v>
      </c>
      <c r="C5021" s="11" t="str">
        <f>IFERROR(VLOOKUP(I5021,lvl_1[],2,FALSE),"Нет")</f>
        <v>Общий расчет</v>
      </c>
      <c r="D5021" s="11" t="str">
        <f>IFERROR(VLOOKUP(Rule!J5021,lvl_2[],2,FALSE),"Нет")</f>
        <v>Анализ даты</v>
      </c>
      <c r="E5021" s="11" t="str">
        <f>IFERROR(VLOOKUP(Rule!K5021,lvl_3[],2,FALSE),"Нет")</f>
        <v>Анализ даты</v>
      </c>
      <c r="F5021" s="11" t="str">
        <f>IFERROR(INDEX(lvl_4[],MATCH(L5021,lvl_4[ID],0),MATCH(TEXT(K5021,"##0"),lvl_4[#Headers],0)),"Нет")</f>
        <v>Символические звезды</v>
      </c>
      <c r="G5021" s="11" t="str">
        <f>IFERROR(INDEX(lvl_5[],MATCH(M5021,lvl_5[ID],0),MATCH(_xlfn.CONCAT(TEXT(K5021,"##0"),"_",TEXT(L5021,"##0")),lvl_5[#Headers],0)),"Нет")</f>
        <v>Месячная добродетель</v>
      </c>
      <c r="H5021" s="11" t="str">
        <f>IFERROR(INDEX(lvl_6[],MATCH(N5021,lvl_6[ID],0),MATCH(_xlfn.CONCAT(K5021,"_",L5021,"_",M5021),lvl_6[#Headers],0)),"Нет")</f>
        <v>Нет</v>
      </c>
      <c r="I5021" s="12">
        <v>1</v>
      </c>
      <c r="J5021" s="12">
        <v>4</v>
      </c>
      <c r="K5021" s="12">
        <v>1</v>
      </c>
      <c r="L5021" s="12">
        <v>5</v>
      </c>
      <c r="M5021" s="12">
        <v>33</v>
      </c>
      <c r="N5021" s="12">
        <v>697</v>
      </c>
      <c r="O5021" s="12">
        <f>COUNTIF($P$2:P5021,P5021)</f>
        <v>1</v>
      </c>
      <c r="P5021" s="12" t="str">
        <f t="shared" si="294"/>
        <v>1410533697</v>
      </c>
      <c r="Q5021" s="12" t="str">
        <f t="shared" si="295"/>
        <v>14105336970001</v>
      </c>
      <c r="R5021" s="20" t="s">
        <v>4348</v>
      </c>
      <c r="AI5021" s="12" t="s">
        <v>899</v>
      </c>
      <c r="AK5021" s="12" t="s">
        <v>868</v>
      </c>
      <c r="AP5021" s="12" t="s">
        <v>100</v>
      </c>
      <c r="AR5021" s="12" t="s">
        <v>100</v>
      </c>
      <c r="BN5021" s="12">
        <v>1</v>
      </c>
    </row>
    <row r="5022" spans="1:66" ht="45" x14ac:dyDescent="0.25">
      <c r="A5022" s="12">
        <v>1</v>
      </c>
      <c r="B5022" s="11" t="str">
        <f t="shared" si="293"/>
        <v>Общий расчет. Анализ даты. Анализ даты. Символические звезды. Месячная добродетель. Нет</v>
      </c>
      <c r="C5022" s="11" t="str">
        <f>IFERROR(VLOOKUP(I5022,lvl_1[],2,FALSE),"Нет")</f>
        <v>Общий расчет</v>
      </c>
      <c r="D5022" s="11" t="str">
        <f>IFERROR(VLOOKUP(Rule!J5022,lvl_2[],2,FALSE),"Нет")</f>
        <v>Анализ даты</v>
      </c>
      <c r="E5022" s="11" t="str">
        <f>IFERROR(VLOOKUP(Rule!K5022,lvl_3[],2,FALSE),"Нет")</f>
        <v>Анализ даты</v>
      </c>
      <c r="F5022" s="11" t="str">
        <f>IFERROR(INDEX(lvl_4[],MATCH(L5022,lvl_4[ID],0),MATCH(TEXT(K5022,"##0"),lvl_4[#Headers],0)),"Нет")</f>
        <v>Символические звезды</v>
      </c>
      <c r="G5022" s="11" t="str">
        <f>IFERROR(INDEX(lvl_5[],MATCH(M5022,lvl_5[ID],0),MATCH(_xlfn.CONCAT(TEXT(K5022,"##0"),"_",TEXT(L5022,"##0")),lvl_5[#Headers],0)),"Нет")</f>
        <v>Месячная добродетель</v>
      </c>
      <c r="H5022" s="11" t="str">
        <f>IFERROR(INDEX(lvl_6[],MATCH(N5022,lvl_6[ID],0),MATCH(_xlfn.CONCAT(K5022,"_",L5022,"_",M5022),lvl_6[#Headers],0)),"Нет")</f>
        <v>Нет</v>
      </c>
      <c r="I5022" s="12">
        <v>1</v>
      </c>
      <c r="J5022" s="12">
        <v>4</v>
      </c>
      <c r="K5022" s="12">
        <v>1</v>
      </c>
      <c r="L5022" s="12">
        <v>5</v>
      </c>
      <c r="M5022" s="12">
        <v>33</v>
      </c>
      <c r="N5022" s="12">
        <v>698</v>
      </c>
      <c r="O5022" s="12">
        <f>COUNTIF($P$2:P5022,P5022)</f>
        <v>1</v>
      </c>
      <c r="P5022" s="12" t="str">
        <f t="shared" si="294"/>
        <v>1410533698</v>
      </c>
      <c r="Q5022" s="12" t="str">
        <f t="shared" si="295"/>
        <v>14105336980001</v>
      </c>
      <c r="R5022" s="20" t="s">
        <v>4349</v>
      </c>
      <c r="AI5022" s="12" t="s">
        <v>914</v>
      </c>
      <c r="AK5022" s="12" t="s">
        <v>869</v>
      </c>
      <c r="AP5022" s="12" t="s">
        <v>100</v>
      </c>
      <c r="AR5022" s="12" t="s">
        <v>100</v>
      </c>
      <c r="BN5022" s="12">
        <v>1</v>
      </c>
    </row>
    <row r="5023" spans="1:66" ht="45" x14ac:dyDescent="0.25">
      <c r="A5023" s="12">
        <v>1</v>
      </c>
      <c r="B5023" s="11" t="str">
        <f t="shared" si="293"/>
        <v>Общий расчет. Анализ даты. Анализ даты. Символические звезды. Месячная добродетель. Нет</v>
      </c>
      <c r="C5023" s="11" t="str">
        <f>IFERROR(VLOOKUP(I5023,lvl_1[],2,FALSE),"Нет")</f>
        <v>Общий расчет</v>
      </c>
      <c r="D5023" s="11" t="str">
        <f>IFERROR(VLOOKUP(Rule!J5023,lvl_2[],2,FALSE),"Нет")</f>
        <v>Анализ даты</v>
      </c>
      <c r="E5023" s="11" t="str">
        <f>IFERROR(VLOOKUP(Rule!K5023,lvl_3[],2,FALSE),"Нет")</f>
        <v>Анализ даты</v>
      </c>
      <c r="F5023" s="11" t="str">
        <f>IFERROR(INDEX(lvl_4[],MATCH(L5023,lvl_4[ID],0),MATCH(TEXT(K5023,"##0"),lvl_4[#Headers],0)),"Нет")</f>
        <v>Символические звезды</v>
      </c>
      <c r="G5023" s="11" t="str">
        <f>IFERROR(INDEX(lvl_5[],MATCH(M5023,lvl_5[ID],0),MATCH(_xlfn.CONCAT(TEXT(K5023,"##0"),"_",TEXT(L5023,"##0")),lvl_5[#Headers],0)),"Нет")</f>
        <v>Месячная добродетель</v>
      </c>
      <c r="H5023" s="11" t="str">
        <f>IFERROR(INDEX(lvl_6[],MATCH(N5023,lvl_6[ID],0),MATCH(_xlfn.CONCAT(K5023,"_",L5023,"_",M5023),lvl_6[#Headers],0)),"Нет")</f>
        <v>Нет</v>
      </c>
      <c r="I5023" s="12">
        <v>1</v>
      </c>
      <c r="J5023" s="12">
        <v>4</v>
      </c>
      <c r="K5023" s="12">
        <v>1</v>
      </c>
      <c r="L5023" s="12">
        <v>5</v>
      </c>
      <c r="M5023" s="12">
        <v>33</v>
      </c>
      <c r="N5023" s="12">
        <v>699</v>
      </c>
      <c r="O5023" s="12">
        <f>COUNTIF($P$2:P5023,P5023)</f>
        <v>1</v>
      </c>
      <c r="P5023" s="12" t="str">
        <f t="shared" si="294"/>
        <v>1410533699</v>
      </c>
      <c r="Q5023" s="12" t="str">
        <f t="shared" si="295"/>
        <v>14105336990001</v>
      </c>
      <c r="R5023" s="20" t="s">
        <v>4350</v>
      </c>
      <c r="AI5023" s="12" t="s">
        <v>910</v>
      </c>
      <c r="AK5023" s="12" t="s">
        <v>870</v>
      </c>
      <c r="AP5023" s="12" t="s">
        <v>100</v>
      </c>
      <c r="AR5023" s="12" t="s">
        <v>100</v>
      </c>
      <c r="BN5023" s="12">
        <v>1</v>
      </c>
    </row>
    <row r="5024" spans="1:66" ht="45" x14ac:dyDescent="0.25">
      <c r="A5024" s="12">
        <v>1</v>
      </c>
      <c r="B5024" s="11" t="str">
        <f t="shared" si="293"/>
        <v>Общий расчет. Анализ даты. Анализ даты. Символические звезды. Небесная благодать. Нет</v>
      </c>
      <c r="C5024" s="11" t="str">
        <f>IFERROR(VLOOKUP(I5024,lvl_1[],2,FALSE),"Нет")</f>
        <v>Общий расчет</v>
      </c>
      <c r="D5024" s="11" t="str">
        <f>IFERROR(VLOOKUP(Rule!J5024,lvl_2[],2,FALSE),"Нет")</f>
        <v>Анализ даты</v>
      </c>
      <c r="E5024" s="11" t="str">
        <f>IFERROR(VLOOKUP(Rule!K5024,lvl_3[],2,FALSE),"Нет")</f>
        <v>Анализ даты</v>
      </c>
      <c r="F5024" s="11" t="str">
        <f>IFERROR(INDEX(lvl_4[],MATCH(L5024,lvl_4[ID],0),MATCH(TEXT(K5024,"##0"),lvl_4[#Headers],0)),"Нет")</f>
        <v>Символические звезды</v>
      </c>
      <c r="G5024" s="11" t="str">
        <f>IFERROR(INDEX(lvl_5[],MATCH(M5024,lvl_5[ID],0),MATCH(_xlfn.CONCAT(TEXT(K5024,"##0"),"_",TEXT(L5024,"##0")),lvl_5[#Headers],0)),"Нет")</f>
        <v>Небесная благодать</v>
      </c>
      <c r="H5024" s="11" t="str">
        <f>IFERROR(INDEX(lvl_6[],MATCH(N5024,lvl_6[ID],0),MATCH(_xlfn.CONCAT(K5024,"_",L5024,"_",M5024),lvl_6[#Headers],0)),"Нет")</f>
        <v>Нет</v>
      </c>
      <c r="I5024" s="12">
        <v>1</v>
      </c>
      <c r="J5024" s="12">
        <v>4</v>
      </c>
      <c r="K5024" s="12">
        <v>1</v>
      </c>
      <c r="L5024" s="12">
        <v>5</v>
      </c>
      <c r="M5024" s="12">
        <v>13</v>
      </c>
      <c r="N5024" s="12">
        <v>700</v>
      </c>
      <c r="O5024" s="12">
        <f>COUNTIF($P$2:P5024,P5024)</f>
        <v>1</v>
      </c>
      <c r="P5024" s="12" t="str">
        <f t="shared" si="294"/>
        <v>1410513700</v>
      </c>
      <c r="Q5024" s="12" t="str">
        <f t="shared" si="295"/>
        <v>14105137000001</v>
      </c>
      <c r="R5024" s="20" t="s">
        <v>4351</v>
      </c>
      <c r="AP5024" s="12" t="s">
        <v>910</v>
      </c>
      <c r="AR5024" s="12" t="s">
        <v>870</v>
      </c>
      <c r="BN5024" s="12">
        <v>1</v>
      </c>
    </row>
    <row r="5025" spans="1:66" ht="45" x14ac:dyDescent="0.25">
      <c r="A5025" s="12">
        <v>1</v>
      </c>
      <c r="B5025" s="11" t="str">
        <f t="shared" si="293"/>
        <v>Общий расчет. Анализ даты. Анализ даты. Символические звезды. Небесная благодать. Нет</v>
      </c>
      <c r="C5025" s="11" t="str">
        <f>IFERROR(VLOOKUP(I5025,lvl_1[],2,FALSE),"Нет")</f>
        <v>Общий расчет</v>
      </c>
      <c r="D5025" s="11" t="str">
        <f>IFERROR(VLOOKUP(Rule!J5025,lvl_2[],2,FALSE),"Нет")</f>
        <v>Анализ даты</v>
      </c>
      <c r="E5025" s="11" t="str">
        <f>IFERROR(VLOOKUP(Rule!K5025,lvl_3[],2,FALSE),"Нет")</f>
        <v>Анализ даты</v>
      </c>
      <c r="F5025" s="11" t="str">
        <f>IFERROR(INDEX(lvl_4[],MATCH(L5025,lvl_4[ID],0),MATCH(TEXT(K5025,"##0"),lvl_4[#Headers],0)),"Нет")</f>
        <v>Символические звезды</v>
      </c>
      <c r="G5025" s="11" t="str">
        <f>IFERROR(INDEX(lvl_5[],MATCH(M5025,lvl_5[ID],0),MATCH(_xlfn.CONCAT(TEXT(K5025,"##0"),"_",TEXT(L5025,"##0")),lvl_5[#Headers],0)),"Нет")</f>
        <v>Небесная благодать</v>
      </c>
      <c r="H5025" s="11" t="str">
        <f>IFERROR(INDEX(lvl_6[],MATCH(N5025,lvl_6[ID],0),MATCH(_xlfn.CONCAT(K5025,"_",L5025,"_",M5025),lvl_6[#Headers],0)),"Нет")</f>
        <v>Нет</v>
      </c>
      <c r="I5025" s="12">
        <v>1</v>
      </c>
      <c r="J5025" s="12">
        <v>4</v>
      </c>
      <c r="K5025" s="12">
        <v>1</v>
      </c>
      <c r="L5025" s="12">
        <v>5</v>
      </c>
      <c r="M5025" s="12">
        <v>13</v>
      </c>
      <c r="N5025" s="12">
        <v>701</v>
      </c>
      <c r="O5025" s="12">
        <f>COUNTIF($P$2:P5025,P5025)</f>
        <v>1</v>
      </c>
      <c r="P5025" s="12" t="str">
        <f t="shared" si="294"/>
        <v>1410513701</v>
      </c>
      <c r="Q5025" s="12" t="str">
        <f t="shared" si="295"/>
        <v>14105137010001</v>
      </c>
      <c r="R5025" s="20" t="s">
        <v>4352</v>
      </c>
      <c r="AP5025" s="12" t="s">
        <v>914</v>
      </c>
      <c r="AR5025" s="12" t="s">
        <v>861</v>
      </c>
      <c r="BN5025" s="12">
        <v>1</v>
      </c>
    </row>
    <row r="5026" spans="1:66" ht="45" x14ac:dyDescent="0.25">
      <c r="A5026" s="12">
        <v>1</v>
      </c>
      <c r="B5026" s="11" t="str">
        <f t="shared" si="293"/>
        <v>Общий расчет. Анализ даты. Анализ даты. Символические звезды. Небесная благодать. Нет</v>
      </c>
      <c r="C5026" s="11" t="str">
        <f>IFERROR(VLOOKUP(I5026,lvl_1[],2,FALSE),"Нет")</f>
        <v>Общий расчет</v>
      </c>
      <c r="D5026" s="11" t="str">
        <f>IFERROR(VLOOKUP(Rule!J5026,lvl_2[],2,FALSE),"Нет")</f>
        <v>Анализ даты</v>
      </c>
      <c r="E5026" s="11" t="str">
        <f>IFERROR(VLOOKUP(Rule!K5026,lvl_3[],2,FALSE),"Нет")</f>
        <v>Анализ даты</v>
      </c>
      <c r="F5026" s="11" t="str">
        <f>IFERROR(INDEX(lvl_4[],MATCH(L5026,lvl_4[ID],0),MATCH(TEXT(K5026,"##0"),lvl_4[#Headers],0)),"Нет")</f>
        <v>Символические звезды</v>
      </c>
      <c r="G5026" s="11" t="str">
        <f>IFERROR(INDEX(lvl_5[],MATCH(M5026,lvl_5[ID],0),MATCH(_xlfn.CONCAT(TEXT(K5026,"##0"),"_",TEXT(L5026,"##0")),lvl_5[#Headers],0)),"Нет")</f>
        <v>Небесная благодать</v>
      </c>
      <c r="H5026" s="11" t="str">
        <f>IFERROR(INDEX(lvl_6[],MATCH(N5026,lvl_6[ID],0),MATCH(_xlfn.CONCAT(K5026,"_",L5026,"_",M5026),lvl_6[#Headers],0)),"Нет")</f>
        <v>Нет</v>
      </c>
      <c r="I5026" s="12">
        <v>1</v>
      </c>
      <c r="J5026" s="12">
        <v>4</v>
      </c>
      <c r="K5026" s="12">
        <v>1</v>
      </c>
      <c r="L5026" s="12">
        <v>5</v>
      </c>
      <c r="M5026" s="12">
        <v>13</v>
      </c>
      <c r="N5026" s="12">
        <v>702</v>
      </c>
      <c r="O5026" s="12">
        <f>COUNTIF($P$2:P5026,P5026)</f>
        <v>1</v>
      </c>
      <c r="P5026" s="12" t="str">
        <f t="shared" si="294"/>
        <v>1410513702</v>
      </c>
      <c r="Q5026" s="12" t="str">
        <f t="shared" si="295"/>
        <v>14105137020001</v>
      </c>
      <c r="R5026" s="20" t="s">
        <v>4353</v>
      </c>
      <c r="AP5026" s="12" t="s">
        <v>912</v>
      </c>
      <c r="AR5026" s="12" t="s">
        <v>862</v>
      </c>
      <c r="BN5026" s="12">
        <v>1</v>
      </c>
    </row>
    <row r="5027" spans="1:66" ht="45" x14ac:dyDescent="0.25">
      <c r="A5027" s="12">
        <v>1</v>
      </c>
      <c r="B5027" s="11" t="str">
        <f t="shared" si="293"/>
        <v>Общий расчет. Анализ даты. Анализ даты. Символические звезды. Небесная благодать. Нет</v>
      </c>
      <c r="C5027" s="11" t="str">
        <f>IFERROR(VLOOKUP(I5027,lvl_1[],2,FALSE),"Нет")</f>
        <v>Общий расчет</v>
      </c>
      <c r="D5027" s="11" t="str">
        <f>IFERROR(VLOOKUP(Rule!J5027,lvl_2[],2,FALSE),"Нет")</f>
        <v>Анализ даты</v>
      </c>
      <c r="E5027" s="11" t="str">
        <f>IFERROR(VLOOKUP(Rule!K5027,lvl_3[],2,FALSE),"Нет")</f>
        <v>Анализ даты</v>
      </c>
      <c r="F5027" s="11" t="str">
        <f>IFERROR(INDEX(lvl_4[],MATCH(L5027,lvl_4[ID],0),MATCH(TEXT(K5027,"##0"),lvl_4[#Headers],0)),"Нет")</f>
        <v>Символические звезды</v>
      </c>
      <c r="G5027" s="11" t="str">
        <f>IFERROR(INDEX(lvl_5[],MATCH(M5027,lvl_5[ID],0),MATCH(_xlfn.CONCAT(TEXT(K5027,"##0"),"_",TEXT(L5027,"##0")),lvl_5[#Headers],0)),"Нет")</f>
        <v>Небесная благодать</v>
      </c>
      <c r="H5027" s="11" t="str">
        <f>IFERROR(INDEX(lvl_6[],MATCH(N5027,lvl_6[ID],0),MATCH(_xlfn.CONCAT(K5027,"_",L5027,"_",M5027),lvl_6[#Headers],0)),"Нет")</f>
        <v>Нет</v>
      </c>
      <c r="I5027" s="12">
        <v>1</v>
      </c>
      <c r="J5027" s="12">
        <v>4</v>
      </c>
      <c r="K5027" s="12">
        <v>1</v>
      </c>
      <c r="L5027" s="12">
        <v>5</v>
      </c>
      <c r="M5027" s="12">
        <v>13</v>
      </c>
      <c r="N5027" s="12">
        <v>703</v>
      </c>
      <c r="O5027" s="12">
        <f>COUNTIF($P$2:P5027,P5027)</f>
        <v>1</v>
      </c>
      <c r="P5027" s="12" t="str">
        <f t="shared" si="294"/>
        <v>1410513703</v>
      </c>
      <c r="Q5027" s="12" t="str">
        <f t="shared" si="295"/>
        <v>14105137030001</v>
      </c>
      <c r="R5027" s="20" t="s">
        <v>4354</v>
      </c>
      <c r="AP5027" s="12" t="s">
        <v>899</v>
      </c>
      <c r="AR5027" s="12" t="s">
        <v>864</v>
      </c>
      <c r="BN5027" s="12">
        <v>1</v>
      </c>
    </row>
    <row r="5028" spans="1:66" ht="45" x14ac:dyDescent="0.25">
      <c r="A5028" s="12">
        <v>1</v>
      </c>
      <c r="B5028" s="11" t="str">
        <f t="shared" si="293"/>
        <v>Общий расчет. Анализ даты. Анализ даты. Символические звезды. Небесная благодать. Нет</v>
      </c>
      <c r="C5028" s="11" t="str">
        <f>IFERROR(VLOOKUP(I5028,lvl_1[],2,FALSE),"Нет")</f>
        <v>Общий расчет</v>
      </c>
      <c r="D5028" s="11" t="str">
        <f>IFERROR(VLOOKUP(Rule!J5028,lvl_2[],2,FALSE),"Нет")</f>
        <v>Анализ даты</v>
      </c>
      <c r="E5028" s="11" t="str">
        <f>IFERROR(VLOOKUP(Rule!K5028,lvl_3[],2,FALSE),"Нет")</f>
        <v>Анализ даты</v>
      </c>
      <c r="F5028" s="11" t="str">
        <f>IFERROR(INDEX(lvl_4[],MATCH(L5028,lvl_4[ID],0),MATCH(TEXT(K5028,"##0"),lvl_4[#Headers],0)),"Нет")</f>
        <v>Символические звезды</v>
      </c>
      <c r="G5028" s="11" t="str">
        <f>IFERROR(INDEX(lvl_5[],MATCH(M5028,lvl_5[ID],0),MATCH(_xlfn.CONCAT(TEXT(K5028,"##0"),"_",TEXT(L5028,"##0")),lvl_5[#Headers],0)),"Нет")</f>
        <v>Небесная благодать</v>
      </c>
      <c r="H5028" s="11" t="str">
        <f>IFERROR(INDEX(lvl_6[],MATCH(N5028,lvl_6[ID],0),MATCH(_xlfn.CONCAT(K5028,"_",L5028,"_",M5028),lvl_6[#Headers],0)),"Нет")</f>
        <v>Нет</v>
      </c>
      <c r="I5028" s="12">
        <v>1</v>
      </c>
      <c r="J5028" s="12">
        <v>4</v>
      </c>
      <c r="K5028" s="12">
        <v>1</v>
      </c>
      <c r="L5028" s="12">
        <v>5</v>
      </c>
      <c r="M5028" s="12">
        <v>13</v>
      </c>
      <c r="N5028" s="12">
        <v>704</v>
      </c>
      <c r="O5028" s="12">
        <f>COUNTIF($P$2:P5028,P5028)</f>
        <v>1</v>
      </c>
      <c r="P5028" s="12" t="str">
        <f t="shared" si="294"/>
        <v>1410513704</v>
      </c>
      <c r="Q5028" s="12" t="str">
        <f t="shared" si="295"/>
        <v>14105137040001</v>
      </c>
      <c r="R5028" s="20" t="s">
        <v>4355</v>
      </c>
      <c r="AP5028" s="12" t="s">
        <v>903</v>
      </c>
      <c r="AR5028" s="12" t="s">
        <v>867</v>
      </c>
      <c r="BN5028" s="12">
        <v>1</v>
      </c>
    </row>
    <row r="5029" spans="1:66" ht="45" x14ac:dyDescent="0.25">
      <c r="A5029" s="12">
        <v>1</v>
      </c>
      <c r="B5029" s="11" t="str">
        <f t="shared" ref="B5029:B5092" si="296">_xlfn.CONCAT(C5029,". ", D5029,". ", E5029,". ", F5029,". ", G5029,". ", H5029)</f>
        <v>Общий расчет. Анализ даты. Анализ даты. Символические звезды. Небесная благодать. Нет</v>
      </c>
      <c r="C5029" s="11" t="str">
        <f>IFERROR(VLOOKUP(I5029,lvl_1[],2,FALSE),"Нет")</f>
        <v>Общий расчет</v>
      </c>
      <c r="D5029" s="11" t="str">
        <f>IFERROR(VLOOKUP(Rule!J5029,lvl_2[],2,FALSE),"Нет")</f>
        <v>Анализ даты</v>
      </c>
      <c r="E5029" s="11" t="str">
        <f>IFERROR(VLOOKUP(Rule!K5029,lvl_3[],2,FALSE),"Нет")</f>
        <v>Анализ даты</v>
      </c>
      <c r="F5029" s="11" t="str">
        <f>IFERROR(INDEX(lvl_4[],MATCH(L5029,lvl_4[ID],0),MATCH(TEXT(K5029,"##0"),lvl_4[#Headers],0)),"Нет")</f>
        <v>Символические звезды</v>
      </c>
      <c r="G5029" s="11" t="str">
        <f>IFERROR(INDEX(lvl_5[],MATCH(M5029,lvl_5[ID],0),MATCH(_xlfn.CONCAT(TEXT(K5029,"##0"),"_",TEXT(L5029,"##0")),lvl_5[#Headers],0)),"Нет")</f>
        <v>Небесная благодать</v>
      </c>
      <c r="H5029" s="11" t="str">
        <f>IFERROR(INDEX(lvl_6[],MATCH(N5029,lvl_6[ID],0),MATCH(_xlfn.CONCAT(K5029,"_",L5029,"_",M5029),lvl_6[#Headers],0)),"Нет")</f>
        <v>Нет</v>
      </c>
      <c r="I5029" s="12">
        <v>1</v>
      </c>
      <c r="J5029" s="12">
        <v>4</v>
      </c>
      <c r="K5029" s="12">
        <v>1</v>
      </c>
      <c r="L5029" s="12">
        <v>5</v>
      </c>
      <c r="M5029" s="12">
        <v>13</v>
      </c>
      <c r="N5029" s="12">
        <v>705</v>
      </c>
      <c r="O5029" s="12">
        <f>COUNTIF($P$2:P5029,P5029)</f>
        <v>1</v>
      </c>
      <c r="P5029" s="12" t="str">
        <f t="shared" ref="P5029:P5092" si="297">_xlfn.CONCAT(I5029,
J5029,
K5029,
IF(LEN(L5029)=1,_xlfn.CONCAT(0,L5029),L5029),
IF(LEN(M5029)=1,_xlfn.CONCAT(0,M5029),M5029),
IF(LEN(N5029)=1,_xlfn.CONCAT(0,N5029),N5029))</f>
        <v>1410513705</v>
      </c>
      <c r="Q5029" s="12" t="str">
        <f t="shared" ref="Q5029:Q5092" si="298">_xlfn.CONCAT(I5029,
J5029,
K5029,
IF(LEN(L5029)=1,_xlfn.CONCAT(0,L5029),L5029),
IF(LEN(M5029)=1,_xlfn.CONCAT(0,M5029),M5029),
IF(LEN(N5029)=1,_xlfn.CONCAT(0,N5029),N5029),
IF(LEN(O5029)=1,_xlfn.CONCAT("000",O5029),IF(LEN(O5029)=2,_xlfn.CONCAT("00",O5029),IF(LEN(O5029)=3,_xlfn.CONCAT(0,O5029),O5029))))</f>
        <v>14105137050001</v>
      </c>
      <c r="R5029" s="20" t="s">
        <v>4356</v>
      </c>
      <c r="AP5029" s="12" t="s">
        <v>901</v>
      </c>
      <c r="AR5029" s="12" t="s">
        <v>868</v>
      </c>
      <c r="BN5029" s="12">
        <v>1</v>
      </c>
    </row>
    <row r="5030" spans="1:66" ht="45" x14ac:dyDescent="0.25">
      <c r="A5030" s="12">
        <v>1</v>
      </c>
      <c r="B5030" s="11" t="str">
        <f t="shared" si="296"/>
        <v>Общий расчет. Анализ даты. Анализ даты. Символические звезды. Лунная добродетель. Нет</v>
      </c>
      <c r="C5030" s="11" t="str">
        <f>IFERROR(VLOOKUP(I5030,lvl_1[],2,FALSE),"Нет")</f>
        <v>Общий расчет</v>
      </c>
      <c r="D5030" s="11" t="str">
        <f>IFERROR(VLOOKUP(Rule!J5030,lvl_2[],2,FALSE),"Нет")</f>
        <v>Анализ даты</v>
      </c>
      <c r="E5030" s="11" t="str">
        <f>IFERROR(VLOOKUP(Rule!K5030,lvl_3[],2,FALSE),"Нет")</f>
        <v>Анализ даты</v>
      </c>
      <c r="F5030" s="11" t="str">
        <f>IFERROR(INDEX(lvl_4[],MATCH(L5030,lvl_4[ID],0),MATCH(TEXT(K5030,"##0"),lvl_4[#Headers],0)),"Нет")</f>
        <v>Символические звезды</v>
      </c>
      <c r="G5030" s="11" t="str">
        <f>IFERROR(INDEX(lvl_5[],MATCH(M5030,lvl_5[ID],0),MATCH(_xlfn.CONCAT(TEXT(K5030,"##0"),"_",TEXT(L5030,"##0")),lvl_5[#Headers],0)),"Нет")</f>
        <v>Лунная добродетель</v>
      </c>
      <c r="H5030" s="11" t="str">
        <f>IFERROR(INDEX(lvl_6[],MATCH(N5030,lvl_6[ID],0),MATCH(_xlfn.CONCAT(K5030,"_",L5030,"_",M5030),lvl_6[#Headers],0)),"Нет")</f>
        <v>Нет</v>
      </c>
      <c r="I5030" s="12">
        <v>1</v>
      </c>
      <c r="J5030" s="12">
        <v>4</v>
      </c>
      <c r="K5030" s="12">
        <v>1</v>
      </c>
      <c r="L5030" s="12">
        <v>5</v>
      </c>
      <c r="M5030" s="12">
        <v>14</v>
      </c>
      <c r="N5030" s="12">
        <v>706</v>
      </c>
      <c r="O5030" s="12">
        <f>COUNTIF($P$2:P5030,P5030)</f>
        <v>1</v>
      </c>
      <c r="P5030" s="12" t="str">
        <f t="shared" si="297"/>
        <v>1410514706</v>
      </c>
      <c r="Q5030" s="12" t="str">
        <f t="shared" si="298"/>
        <v>14105147060001</v>
      </c>
      <c r="R5030" s="20" t="s">
        <v>4357</v>
      </c>
      <c r="AP5030" s="12" t="s">
        <v>914</v>
      </c>
      <c r="AR5030" s="12" t="s">
        <v>869</v>
      </c>
      <c r="BN5030" s="12">
        <v>1</v>
      </c>
    </row>
    <row r="5031" spans="1:66" ht="45" x14ac:dyDescent="0.25">
      <c r="A5031" s="12">
        <v>1</v>
      </c>
      <c r="B5031" s="11" t="str">
        <f t="shared" si="296"/>
        <v>Общий расчет. Анализ даты. Анализ даты. Символические звезды. Лунная добродетель. Нет</v>
      </c>
      <c r="C5031" s="11" t="str">
        <f>IFERROR(VLOOKUP(I5031,lvl_1[],2,FALSE),"Нет")</f>
        <v>Общий расчет</v>
      </c>
      <c r="D5031" s="11" t="str">
        <f>IFERROR(VLOOKUP(Rule!J5031,lvl_2[],2,FALSE),"Нет")</f>
        <v>Анализ даты</v>
      </c>
      <c r="E5031" s="11" t="str">
        <f>IFERROR(VLOOKUP(Rule!K5031,lvl_3[],2,FALSE),"Нет")</f>
        <v>Анализ даты</v>
      </c>
      <c r="F5031" s="11" t="str">
        <f>IFERROR(INDEX(lvl_4[],MATCH(L5031,lvl_4[ID],0),MATCH(TEXT(K5031,"##0"),lvl_4[#Headers],0)),"Нет")</f>
        <v>Символические звезды</v>
      </c>
      <c r="G5031" s="11" t="str">
        <f>IFERROR(INDEX(lvl_5[],MATCH(M5031,lvl_5[ID],0),MATCH(_xlfn.CONCAT(TEXT(K5031,"##0"),"_",TEXT(L5031,"##0")),lvl_5[#Headers],0)),"Нет")</f>
        <v>Лунная добродетель</v>
      </c>
      <c r="H5031" s="11" t="str">
        <f>IFERROR(INDEX(lvl_6[],MATCH(N5031,lvl_6[ID],0),MATCH(_xlfn.CONCAT(K5031,"_",L5031,"_",M5031),lvl_6[#Headers],0)),"Нет")</f>
        <v>Нет</v>
      </c>
      <c r="I5031" s="12">
        <v>1</v>
      </c>
      <c r="J5031" s="12">
        <v>4</v>
      </c>
      <c r="K5031" s="12">
        <v>1</v>
      </c>
      <c r="L5031" s="12">
        <v>5</v>
      </c>
      <c r="M5031" s="12">
        <v>14</v>
      </c>
      <c r="N5031" s="12">
        <v>707</v>
      </c>
      <c r="O5031" s="12">
        <f>COUNTIF($P$2:P5031,P5031)</f>
        <v>1</v>
      </c>
      <c r="P5031" s="12" t="str">
        <f t="shared" si="297"/>
        <v>1410514707</v>
      </c>
      <c r="Q5031" s="12" t="str">
        <f t="shared" si="298"/>
        <v>14105147070001</v>
      </c>
      <c r="R5031" s="20" t="s">
        <v>4358</v>
      </c>
      <c r="AP5031" s="12" t="s">
        <v>910</v>
      </c>
      <c r="AR5031" s="12" t="s">
        <v>870</v>
      </c>
      <c r="BN5031" s="12">
        <v>1</v>
      </c>
    </row>
    <row r="5032" spans="1:66" ht="45" x14ac:dyDescent="0.25">
      <c r="A5032" s="12">
        <v>1</v>
      </c>
      <c r="B5032" s="11" t="str">
        <f t="shared" si="296"/>
        <v>Общий расчет. Анализ даты. Анализ даты. Символические звезды. Лунная добродетель. Нет</v>
      </c>
      <c r="C5032" s="11" t="str">
        <f>IFERROR(VLOOKUP(I5032,lvl_1[],2,FALSE),"Нет")</f>
        <v>Общий расчет</v>
      </c>
      <c r="D5032" s="11" t="str">
        <f>IFERROR(VLOOKUP(Rule!J5032,lvl_2[],2,FALSE),"Нет")</f>
        <v>Анализ даты</v>
      </c>
      <c r="E5032" s="11" t="str">
        <f>IFERROR(VLOOKUP(Rule!K5032,lvl_3[],2,FALSE),"Нет")</f>
        <v>Анализ даты</v>
      </c>
      <c r="F5032" s="11" t="str">
        <f>IFERROR(INDEX(lvl_4[],MATCH(L5032,lvl_4[ID],0),MATCH(TEXT(K5032,"##0"),lvl_4[#Headers],0)),"Нет")</f>
        <v>Символические звезды</v>
      </c>
      <c r="G5032" s="11" t="str">
        <f>IFERROR(INDEX(lvl_5[],MATCH(M5032,lvl_5[ID],0),MATCH(_xlfn.CONCAT(TEXT(K5032,"##0"),"_",TEXT(L5032,"##0")),lvl_5[#Headers],0)),"Нет")</f>
        <v>Лунная добродетель</v>
      </c>
      <c r="H5032" s="11" t="str">
        <f>IFERROR(INDEX(lvl_6[],MATCH(N5032,lvl_6[ID],0),MATCH(_xlfn.CONCAT(K5032,"_",L5032,"_",M5032),lvl_6[#Headers],0)),"Нет")</f>
        <v>Нет</v>
      </c>
      <c r="I5032" s="12">
        <v>1</v>
      </c>
      <c r="J5032" s="12">
        <v>4</v>
      </c>
      <c r="K5032" s="12">
        <v>1</v>
      </c>
      <c r="L5032" s="12">
        <v>5</v>
      </c>
      <c r="M5032" s="12">
        <v>14</v>
      </c>
      <c r="N5032" s="12">
        <v>708</v>
      </c>
      <c r="O5032" s="12">
        <f>COUNTIF($P$2:P5032,P5032)</f>
        <v>1</v>
      </c>
      <c r="P5032" s="12" t="str">
        <f t="shared" si="297"/>
        <v>1410514708</v>
      </c>
      <c r="Q5032" s="12" t="str">
        <f t="shared" si="298"/>
        <v>14105147080001</v>
      </c>
      <c r="R5032" s="20" t="s">
        <v>4359</v>
      </c>
      <c r="AP5032" s="12" t="s">
        <v>903</v>
      </c>
      <c r="AR5032" s="12" t="s">
        <v>859</v>
      </c>
      <c r="BN5032" s="12">
        <v>1</v>
      </c>
    </row>
    <row r="5033" spans="1:66" ht="45" x14ac:dyDescent="0.25">
      <c r="A5033" s="12">
        <v>1</v>
      </c>
      <c r="B5033" s="11" t="str">
        <f t="shared" si="296"/>
        <v>Общий расчет. Анализ даты. Анализ даты. Символические звезды. Лунная добродетель. Нет</v>
      </c>
      <c r="C5033" s="11" t="str">
        <f>IFERROR(VLOOKUP(I5033,lvl_1[],2,FALSE),"Нет")</f>
        <v>Общий расчет</v>
      </c>
      <c r="D5033" s="11" t="str">
        <f>IFERROR(VLOOKUP(Rule!J5033,lvl_2[],2,FALSE),"Нет")</f>
        <v>Анализ даты</v>
      </c>
      <c r="E5033" s="11" t="str">
        <f>IFERROR(VLOOKUP(Rule!K5033,lvl_3[],2,FALSE),"Нет")</f>
        <v>Анализ даты</v>
      </c>
      <c r="F5033" s="11" t="str">
        <f>IFERROR(INDEX(lvl_4[],MATCH(L5033,lvl_4[ID],0),MATCH(TEXT(K5033,"##0"),lvl_4[#Headers],0)),"Нет")</f>
        <v>Символические звезды</v>
      </c>
      <c r="G5033" s="11" t="str">
        <f>IFERROR(INDEX(lvl_5[],MATCH(M5033,lvl_5[ID],0),MATCH(_xlfn.CONCAT(TEXT(K5033,"##0"),"_",TEXT(L5033,"##0")),lvl_5[#Headers],0)),"Нет")</f>
        <v>Лунная добродетель</v>
      </c>
      <c r="H5033" s="11" t="str">
        <f>IFERROR(INDEX(lvl_6[],MATCH(N5033,lvl_6[ID],0),MATCH(_xlfn.CONCAT(K5033,"_",L5033,"_",M5033),lvl_6[#Headers],0)),"Нет")</f>
        <v>Нет</v>
      </c>
      <c r="I5033" s="12">
        <v>1</v>
      </c>
      <c r="J5033" s="12">
        <v>4</v>
      </c>
      <c r="K5033" s="12">
        <v>1</v>
      </c>
      <c r="L5033" s="12">
        <v>5</v>
      </c>
      <c r="M5033" s="12">
        <v>14</v>
      </c>
      <c r="N5033" s="12">
        <v>709</v>
      </c>
      <c r="O5033" s="12">
        <f>COUNTIF($P$2:P5033,P5033)</f>
        <v>1</v>
      </c>
      <c r="P5033" s="12" t="str">
        <f t="shared" si="297"/>
        <v>1410514709</v>
      </c>
      <c r="Q5033" s="12" t="str">
        <f t="shared" si="298"/>
        <v>14105147090001</v>
      </c>
      <c r="R5033" s="20" t="s">
        <v>4360</v>
      </c>
      <c r="AP5033" s="12" t="s">
        <v>899</v>
      </c>
      <c r="AR5033" s="12" t="s">
        <v>860</v>
      </c>
      <c r="BN5033" s="12">
        <v>1</v>
      </c>
    </row>
    <row r="5034" spans="1:66" ht="45" x14ac:dyDescent="0.25">
      <c r="A5034" s="12">
        <v>1</v>
      </c>
      <c r="B5034" s="11" t="str">
        <f t="shared" si="296"/>
        <v>Общий расчет. Анализ даты. Анализ даты. Символические звезды. Лунная добродетель. Нет</v>
      </c>
      <c r="C5034" s="11" t="str">
        <f>IFERROR(VLOOKUP(I5034,lvl_1[],2,FALSE),"Нет")</f>
        <v>Общий расчет</v>
      </c>
      <c r="D5034" s="11" t="str">
        <f>IFERROR(VLOOKUP(Rule!J5034,lvl_2[],2,FALSE),"Нет")</f>
        <v>Анализ даты</v>
      </c>
      <c r="E5034" s="11" t="str">
        <f>IFERROR(VLOOKUP(Rule!K5034,lvl_3[],2,FALSE),"Нет")</f>
        <v>Анализ даты</v>
      </c>
      <c r="F5034" s="11" t="str">
        <f>IFERROR(INDEX(lvl_4[],MATCH(L5034,lvl_4[ID],0),MATCH(TEXT(K5034,"##0"),lvl_4[#Headers],0)),"Нет")</f>
        <v>Символические звезды</v>
      </c>
      <c r="G5034" s="11" t="str">
        <f>IFERROR(INDEX(lvl_5[],MATCH(M5034,lvl_5[ID],0),MATCH(_xlfn.CONCAT(TEXT(K5034,"##0"),"_",TEXT(L5034,"##0")),lvl_5[#Headers],0)),"Нет")</f>
        <v>Лунная добродетель</v>
      </c>
      <c r="H5034" s="11" t="str">
        <f>IFERROR(INDEX(lvl_6[],MATCH(N5034,lvl_6[ID],0),MATCH(_xlfn.CONCAT(K5034,"_",L5034,"_",M5034),lvl_6[#Headers],0)),"Нет")</f>
        <v>Нет</v>
      </c>
      <c r="I5034" s="12">
        <v>1</v>
      </c>
      <c r="J5034" s="12">
        <v>4</v>
      </c>
      <c r="K5034" s="12">
        <v>1</v>
      </c>
      <c r="L5034" s="12">
        <v>5</v>
      </c>
      <c r="M5034" s="12">
        <v>14</v>
      </c>
      <c r="N5034" s="12">
        <v>710</v>
      </c>
      <c r="O5034" s="12">
        <f>COUNTIF($P$2:P5034,P5034)</f>
        <v>1</v>
      </c>
      <c r="P5034" s="12" t="str">
        <f t="shared" si="297"/>
        <v>1410514710</v>
      </c>
      <c r="Q5034" s="12" t="str">
        <f t="shared" si="298"/>
        <v>14105147100001</v>
      </c>
      <c r="R5034" s="20" t="s">
        <v>4361</v>
      </c>
      <c r="AP5034" s="12" t="s">
        <v>914</v>
      </c>
      <c r="AR5034" s="12" t="s">
        <v>861</v>
      </c>
      <c r="BN5034" s="12">
        <v>1</v>
      </c>
    </row>
    <row r="5035" spans="1:66" ht="45" x14ac:dyDescent="0.25">
      <c r="A5035" s="12">
        <v>1</v>
      </c>
      <c r="B5035" s="11" t="str">
        <f t="shared" si="296"/>
        <v>Общий расчет. Анализ даты. Анализ даты. Символические звезды. Лунная добродетель. Нет</v>
      </c>
      <c r="C5035" s="11" t="str">
        <f>IFERROR(VLOOKUP(I5035,lvl_1[],2,FALSE),"Нет")</f>
        <v>Общий расчет</v>
      </c>
      <c r="D5035" s="11" t="str">
        <f>IFERROR(VLOOKUP(Rule!J5035,lvl_2[],2,FALSE),"Нет")</f>
        <v>Анализ даты</v>
      </c>
      <c r="E5035" s="11" t="str">
        <f>IFERROR(VLOOKUP(Rule!K5035,lvl_3[],2,FALSE),"Нет")</f>
        <v>Анализ даты</v>
      </c>
      <c r="F5035" s="11" t="str">
        <f>IFERROR(INDEX(lvl_4[],MATCH(L5035,lvl_4[ID],0),MATCH(TEXT(K5035,"##0"),lvl_4[#Headers],0)),"Нет")</f>
        <v>Символические звезды</v>
      </c>
      <c r="G5035" s="11" t="str">
        <f>IFERROR(INDEX(lvl_5[],MATCH(M5035,lvl_5[ID],0),MATCH(_xlfn.CONCAT(TEXT(K5035,"##0"),"_",TEXT(L5035,"##0")),lvl_5[#Headers],0)),"Нет")</f>
        <v>Лунная добродетель</v>
      </c>
      <c r="H5035" s="11" t="str">
        <f>IFERROR(INDEX(lvl_6[],MATCH(N5035,lvl_6[ID],0),MATCH(_xlfn.CONCAT(K5035,"_",L5035,"_",M5035),lvl_6[#Headers],0)),"Нет")</f>
        <v>Нет</v>
      </c>
      <c r="I5035" s="12">
        <v>1</v>
      </c>
      <c r="J5035" s="12">
        <v>4</v>
      </c>
      <c r="K5035" s="12">
        <v>1</v>
      </c>
      <c r="L5035" s="12">
        <v>5</v>
      </c>
      <c r="M5035" s="12">
        <v>14</v>
      </c>
      <c r="N5035" s="12">
        <v>711</v>
      </c>
      <c r="O5035" s="12">
        <f>COUNTIF($P$2:P5035,P5035)</f>
        <v>1</v>
      </c>
      <c r="P5035" s="12" t="str">
        <f t="shared" si="297"/>
        <v>1410514711</v>
      </c>
      <c r="Q5035" s="12" t="str">
        <f t="shared" si="298"/>
        <v>14105147110001</v>
      </c>
      <c r="R5035" s="20" t="s">
        <v>4362</v>
      </c>
      <c r="AP5035" s="12" t="s">
        <v>910</v>
      </c>
      <c r="AR5035" s="12" t="s">
        <v>862</v>
      </c>
      <c r="BN5035" s="12">
        <v>1</v>
      </c>
    </row>
    <row r="5036" spans="1:66" ht="45" x14ac:dyDescent="0.25">
      <c r="A5036" s="12">
        <v>1</v>
      </c>
      <c r="B5036" s="11" t="str">
        <f t="shared" si="296"/>
        <v>Общий расчет. Анализ даты. Анализ даты. Символические звезды. Лунная добродетель. Нет</v>
      </c>
      <c r="C5036" s="11" t="str">
        <f>IFERROR(VLOOKUP(I5036,lvl_1[],2,FALSE),"Нет")</f>
        <v>Общий расчет</v>
      </c>
      <c r="D5036" s="11" t="str">
        <f>IFERROR(VLOOKUP(Rule!J5036,lvl_2[],2,FALSE),"Нет")</f>
        <v>Анализ даты</v>
      </c>
      <c r="E5036" s="11" t="str">
        <f>IFERROR(VLOOKUP(Rule!K5036,lvl_3[],2,FALSE),"Нет")</f>
        <v>Анализ даты</v>
      </c>
      <c r="F5036" s="11" t="str">
        <f>IFERROR(INDEX(lvl_4[],MATCH(L5036,lvl_4[ID],0),MATCH(TEXT(K5036,"##0"),lvl_4[#Headers],0)),"Нет")</f>
        <v>Символические звезды</v>
      </c>
      <c r="G5036" s="11" t="str">
        <f>IFERROR(INDEX(lvl_5[],MATCH(M5036,lvl_5[ID],0),MATCH(_xlfn.CONCAT(TEXT(K5036,"##0"),"_",TEXT(L5036,"##0")),lvl_5[#Headers],0)),"Нет")</f>
        <v>Лунная добродетель</v>
      </c>
      <c r="H5036" s="11" t="str">
        <f>IFERROR(INDEX(lvl_6[],MATCH(N5036,lvl_6[ID],0),MATCH(_xlfn.CONCAT(K5036,"_",L5036,"_",M5036),lvl_6[#Headers],0)),"Нет")</f>
        <v>Нет</v>
      </c>
      <c r="I5036" s="12">
        <v>1</v>
      </c>
      <c r="J5036" s="12">
        <v>4</v>
      </c>
      <c r="K5036" s="12">
        <v>1</v>
      </c>
      <c r="L5036" s="12">
        <v>5</v>
      </c>
      <c r="M5036" s="12">
        <v>14</v>
      </c>
      <c r="N5036" s="12">
        <v>712</v>
      </c>
      <c r="O5036" s="12">
        <f>COUNTIF($P$2:P5036,P5036)</f>
        <v>1</v>
      </c>
      <c r="P5036" s="12" t="str">
        <f t="shared" si="297"/>
        <v>1410514712</v>
      </c>
      <c r="Q5036" s="12" t="str">
        <f t="shared" si="298"/>
        <v>14105147120001</v>
      </c>
      <c r="R5036" s="20" t="s">
        <v>4363</v>
      </c>
      <c r="AP5036" s="12" t="s">
        <v>903</v>
      </c>
      <c r="AR5036" s="12" t="s">
        <v>863</v>
      </c>
      <c r="BN5036" s="12">
        <v>1</v>
      </c>
    </row>
    <row r="5037" spans="1:66" ht="45" x14ac:dyDescent="0.25">
      <c r="A5037" s="12">
        <v>1</v>
      </c>
      <c r="B5037" s="11" t="str">
        <f t="shared" si="296"/>
        <v>Общий расчет. Анализ даты. Анализ даты. Символические звезды. Лунная добродетель. Нет</v>
      </c>
      <c r="C5037" s="11" t="str">
        <f>IFERROR(VLOOKUP(I5037,lvl_1[],2,FALSE),"Нет")</f>
        <v>Общий расчет</v>
      </c>
      <c r="D5037" s="11" t="str">
        <f>IFERROR(VLOOKUP(Rule!J5037,lvl_2[],2,FALSE),"Нет")</f>
        <v>Анализ даты</v>
      </c>
      <c r="E5037" s="11" t="str">
        <f>IFERROR(VLOOKUP(Rule!K5037,lvl_3[],2,FALSE),"Нет")</f>
        <v>Анализ даты</v>
      </c>
      <c r="F5037" s="11" t="str">
        <f>IFERROR(INDEX(lvl_4[],MATCH(L5037,lvl_4[ID],0),MATCH(TEXT(K5037,"##0"),lvl_4[#Headers],0)),"Нет")</f>
        <v>Символические звезды</v>
      </c>
      <c r="G5037" s="11" t="str">
        <f>IFERROR(INDEX(lvl_5[],MATCH(M5037,lvl_5[ID],0),MATCH(_xlfn.CONCAT(TEXT(K5037,"##0"),"_",TEXT(L5037,"##0")),lvl_5[#Headers],0)),"Нет")</f>
        <v>Лунная добродетель</v>
      </c>
      <c r="H5037" s="11" t="str">
        <f>IFERROR(INDEX(lvl_6[],MATCH(N5037,lvl_6[ID],0),MATCH(_xlfn.CONCAT(K5037,"_",L5037,"_",M5037),lvl_6[#Headers],0)),"Нет")</f>
        <v>Нет</v>
      </c>
      <c r="I5037" s="12">
        <v>1</v>
      </c>
      <c r="J5037" s="12">
        <v>4</v>
      </c>
      <c r="K5037" s="12">
        <v>1</v>
      </c>
      <c r="L5037" s="12">
        <v>5</v>
      </c>
      <c r="M5037" s="12">
        <v>14</v>
      </c>
      <c r="N5037" s="12">
        <v>713</v>
      </c>
      <c r="O5037" s="12">
        <f>COUNTIF($P$2:P5037,P5037)</f>
        <v>1</v>
      </c>
      <c r="P5037" s="12" t="str">
        <f t="shared" si="297"/>
        <v>1410514713</v>
      </c>
      <c r="Q5037" s="12" t="str">
        <f t="shared" si="298"/>
        <v>14105147130001</v>
      </c>
      <c r="R5037" s="20" t="s">
        <v>4364</v>
      </c>
      <c r="AP5037" s="12" t="s">
        <v>899</v>
      </c>
      <c r="AR5037" s="12" t="s">
        <v>864</v>
      </c>
      <c r="BN5037" s="12">
        <v>1</v>
      </c>
    </row>
    <row r="5038" spans="1:66" ht="45" x14ac:dyDescent="0.25">
      <c r="A5038" s="12">
        <v>1</v>
      </c>
      <c r="B5038" s="11" t="str">
        <f t="shared" si="296"/>
        <v>Общий расчет. Анализ даты. Анализ даты. Символические звезды. Лунная добродетель. Нет</v>
      </c>
      <c r="C5038" s="11" t="str">
        <f>IFERROR(VLOOKUP(I5038,lvl_1[],2,FALSE),"Нет")</f>
        <v>Общий расчет</v>
      </c>
      <c r="D5038" s="11" t="str">
        <f>IFERROR(VLOOKUP(Rule!J5038,lvl_2[],2,FALSE),"Нет")</f>
        <v>Анализ даты</v>
      </c>
      <c r="E5038" s="11" t="str">
        <f>IFERROR(VLOOKUP(Rule!K5038,lvl_3[],2,FALSE),"Нет")</f>
        <v>Анализ даты</v>
      </c>
      <c r="F5038" s="11" t="str">
        <f>IFERROR(INDEX(lvl_4[],MATCH(L5038,lvl_4[ID],0),MATCH(TEXT(K5038,"##0"),lvl_4[#Headers],0)),"Нет")</f>
        <v>Символические звезды</v>
      </c>
      <c r="G5038" s="11" t="str">
        <f>IFERROR(INDEX(lvl_5[],MATCH(M5038,lvl_5[ID],0),MATCH(_xlfn.CONCAT(TEXT(K5038,"##0"),"_",TEXT(L5038,"##0")),lvl_5[#Headers],0)),"Нет")</f>
        <v>Лунная добродетель</v>
      </c>
      <c r="H5038" s="11" t="str">
        <f>IFERROR(INDEX(lvl_6[],MATCH(N5038,lvl_6[ID],0),MATCH(_xlfn.CONCAT(K5038,"_",L5038,"_",M5038),lvl_6[#Headers],0)),"Нет")</f>
        <v>Нет</v>
      </c>
      <c r="I5038" s="12">
        <v>1</v>
      </c>
      <c r="J5038" s="12">
        <v>4</v>
      </c>
      <c r="K5038" s="12">
        <v>1</v>
      </c>
      <c r="L5038" s="12">
        <v>5</v>
      </c>
      <c r="M5038" s="12">
        <v>14</v>
      </c>
      <c r="N5038" s="12">
        <v>714</v>
      </c>
      <c r="O5038" s="12">
        <f>COUNTIF($P$2:P5038,P5038)</f>
        <v>1</v>
      </c>
      <c r="P5038" s="12" t="str">
        <f t="shared" si="297"/>
        <v>1410514714</v>
      </c>
      <c r="Q5038" s="12" t="str">
        <f t="shared" si="298"/>
        <v>14105147140001</v>
      </c>
      <c r="R5038" s="20" t="s">
        <v>4365</v>
      </c>
      <c r="AP5038" s="12" t="s">
        <v>914</v>
      </c>
      <c r="AR5038" s="12" t="s">
        <v>865</v>
      </c>
      <c r="BN5038" s="12">
        <v>1</v>
      </c>
    </row>
    <row r="5039" spans="1:66" ht="45" x14ac:dyDescent="0.25">
      <c r="A5039" s="12">
        <v>1</v>
      </c>
      <c r="B5039" s="11" t="str">
        <f t="shared" si="296"/>
        <v>Общий расчет. Анализ даты. Анализ даты. Символические звезды. Лунная добродетель. Нет</v>
      </c>
      <c r="C5039" s="11" t="str">
        <f>IFERROR(VLOOKUP(I5039,lvl_1[],2,FALSE),"Нет")</f>
        <v>Общий расчет</v>
      </c>
      <c r="D5039" s="11" t="str">
        <f>IFERROR(VLOOKUP(Rule!J5039,lvl_2[],2,FALSE),"Нет")</f>
        <v>Анализ даты</v>
      </c>
      <c r="E5039" s="11" t="str">
        <f>IFERROR(VLOOKUP(Rule!K5039,lvl_3[],2,FALSE),"Нет")</f>
        <v>Анализ даты</v>
      </c>
      <c r="F5039" s="11" t="str">
        <f>IFERROR(INDEX(lvl_4[],MATCH(L5039,lvl_4[ID],0),MATCH(TEXT(K5039,"##0"),lvl_4[#Headers],0)),"Нет")</f>
        <v>Символические звезды</v>
      </c>
      <c r="G5039" s="11" t="str">
        <f>IFERROR(INDEX(lvl_5[],MATCH(M5039,lvl_5[ID],0),MATCH(_xlfn.CONCAT(TEXT(K5039,"##0"),"_",TEXT(L5039,"##0")),lvl_5[#Headers],0)),"Нет")</f>
        <v>Лунная добродетель</v>
      </c>
      <c r="H5039" s="11" t="str">
        <f>IFERROR(INDEX(lvl_6[],MATCH(N5039,lvl_6[ID],0),MATCH(_xlfn.CONCAT(K5039,"_",L5039,"_",M5039),lvl_6[#Headers],0)),"Нет")</f>
        <v>Нет</v>
      </c>
      <c r="I5039" s="12">
        <v>1</v>
      </c>
      <c r="J5039" s="12">
        <v>4</v>
      </c>
      <c r="K5039" s="12">
        <v>1</v>
      </c>
      <c r="L5039" s="12">
        <v>5</v>
      </c>
      <c r="M5039" s="12">
        <v>14</v>
      </c>
      <c r="N5039" s="12">
        <v>715</v>
      </c>
      <c r="O5039" s="12">
        <f>COUNTIF($P$2:P5039,P5039)</f>
        <v>1</v>
      </c>
      <c r="P5039" s="12" t="str">
        <f t="shared" si="297"/>
        <v>1410514715</v>
      </c>
      <c r="Q5039" s="12" t="str">
        <f t="shared" si="298"/>
        <v>14105147150001</v>
      </c>
      <c r="R5039" s="20" t="s">
        <v>4366</v>
      </c>
      <c r="AP5039" s="12" t="s">
        <v>910</v>
      </c>
      <c r="AR5039" s="12" t="s">
        <v>866</v>
      </c>
      <c r="BN5039" s="12">
        <v>1</v>
      </c>
    </row>
    <row r="5040" spans="1:66" ht="45" x14ac:dyDescent="0.25">
      <c r="A5040" s="12">
        <v>1</v>
      </c>
      <c r="B5040" s="11" t="str">
        <f t="shared" si="296"/>
        <v>Общий расчет. Анализ даты. Анализ даты. Символические звезды. Лунная добродетель. Нет</v>
      </c>
      <c r="C5040" s="11" t="str">
        <f>IFERROR(VLOOKUP(I5040,lvl_1[],2,FALSE),"Нет")</f>
        <v>Общий расчет</v>
      </c>
      <c r="D5040" s="11" t="str">
        <f>IFERROR(VLOOKUP(Rule!J5040,lvl_2[],2,FALSE),"Нет")</f>
        <v>Анализ даты</v>
      </c>
      <c r="E5040" s="11" t="str">
        <f>IFERROR(VLOOKUP(Rule!K5040,lvl_3[],2,FALSE),"Нет")</f>
        <v>Анализ даты</v>
      </c>
      <c r="F5040" s="11" t="str">
        <f>IFERROR(INDEX(lvl_4[],MATCH(L5040,lvl_4[ID],0),MATCH(TEXT(K5040,"##0"),lvl_4[#Headers],0)),"Нет")</f>
        <v>Символические звезды</v>
      </c>
      <c r="G5040" s="11" t="str">
        <f>IFERROR(INDEX(lvl_5[],MATCH(M5040,lvl_5[ID],0),MATCH(_xlfn.CONCAT(TEXT(K5040,"##0"),"_",TEXT(L5040,"##0")),lvl_5[#Headers],0)),"Нет")</f>
        <v>Лунная добродетель</v>
      </c>
      <c r="H5040" s="11" t="str">
        <f>IFERROR(INDEX(lvl_6[],MATCH(N5040,lvl_6[ID],0),MATCH(_xlfn.CONCAT(K5040,"_",L5040,"_",M5040),lvl_6[#Headers],0)),"Нет")</f>
        <v>Нет</v>
      </c>
      <c r="I5040" s="12">
        <v>1</v>
      </c>
      <c r="J5040" s="12">
        <v>4</v>
      </c>
      <c r="K5040" s="12">
        <v>1</v>
      </c>
      <c r="L5040" s="12">
        <v>5</v>
      </c>
      <c r="M5040" s="12">
        <v>14</v>
      </c>
      <c r="N5040" s="12">
        <v>716</v>
      </c>
      <c r="O5040" s="12">
        <f>COUNTIF($P$2:P5040,P5040)</f>
        <v>1</v>
      </c>
      <c r="P5040" s="12" t="str">
        <f t="shared" si="297"/>
        <v>1410514716</v>
      </c>
      <c r="Q5040" s="12" t="str">
        <f t="shared" si="298"/>
        <v>14105147160001</v>
      </c>
      <c r="R5040" s="20" t="s">
        <v>4367</v>
      </c>
      <c r="AP5040" s="12" t="s">
        <v>903</v>
      </c>
      <c r="AR5040" s="12" t="s">
        <v>867</v>
      </c>
      <c r="BN5040" s="12">
        <v>1</v>
      </c>
    </row>
    <row r="5041" spans="1:66" ht="45" x14ac:dyDescent="0.25">
      <c r="A5041" s="12">
        <v>1</v>
      </c>
      <c r="B5041" s="11" t="str">
        <f t="shared" si="296"/>
        <v>Общий расчет. Анализ даты. Анализ даты. Символические звезды. Лунная добродетель. Нет</v>
      </c>
      <c r="C5041" s="11" t="str">
        <f>IFERROR(VLOOKUP(I5041,lvl_1[],2,FALSE),"Нет")</f>
        <v>Общий расчет</v>
      </c>
      <c r="D5041" s="11" t="str">
        <f>IFERROR(VLOOKUP(Rule!J5041,lvl_2[],2,FALSE),"Нет")</f>
        <v>Анализ даты</v>
      </c>
      <c r="E5041" s="11" t="str">
        <f>IFERROR(VLOOKUP(Rule!K5041,lvl_3[],2,FALSE),"Нет")</f>
        <v>Анализ даты</v>
      </c>
      <c r="F5041" s="11" t="str">
        <f>IFERROR(INDEX(lvl_4[],MATCH(L5041,lvl_4[ID],0),MATCH(TEXT(K5041,"##0"),lvl_4[#Headers],0)),"Нет")</f>
        <v>Символические звезды</v>
      </c>
      <c r="G5041" s="11" t="str">
        <f>IFERROR(INDEX(lvl_5[],MATCH(M5041,lvl_5[ID],0),MATCH(_xlfn.CONCAT(TEXT(K5041,"##0"),"_",TEXT(L5041,"##0")),lvl_5[#Headers],0)),"Нет")</f>
        <v>Лунная добродетель</v>
      </c>
      <c r="H5041" s="11" t="str">
        <f>IFERROR(INDEX(lvl_6[],MATCH(N5041,lvl_6[ID],0),MATCH(_xlfn.CONCAT(K5041,"_",L5041,"_",M5041),lvl_6[#Headers],0)),"Нет")</f>
        <v>Нет</v>
      </c>
      <c r="I5041" s="12">
        <v>1</v>
      </c>
      <c r="J5041" s="12">
        <v>4</v>
      </c>
      <c r="K5041" s="12">
        <v>1</v>
      </c>
      <c r="L5041" s="12">
        <v>5</v>
      </c>
      <c r="M5041" s="12">
        <v>14</v>
      </c>
      <c r="N5041" s="12">
        <v>717</v>
      </c>
      <c r="O5041" s="12">
        <f>COUNTIF($P$2:P5041,P5041)</f>
        <v>1</v>
      </c>
      <c r="P5041" s="12" t="str">
        <f t="shared" si="297"/>
        <v>1410514717</v>
      </c>
      <c r="Q5041" s="12" t="str">
        <f t="shared" si="298"/>
        <v>14105147170001</v>
      </c>
      <c r="R5041" s="20" t="s">
        <v>4368</v>
      </c>
      <c r="AP5041" s="12" t="s">
        <v>899</v>
      </c>
      <c r="AR5041" s="12" t="s">
        <v>868</v>
      </c>
      <c r="BN5041" s="12">
        <v>1</v>
      </c>
    </row>
    <row r="5042" spans="1:66" ht="45" x14ac:dyDescent="0.25">
      <c r="A5042" s="12">
        <v>1</v>
      </c>
      <c r="B5042" s="11" t="str">
        <f t="shared" si="296"/>
        <v>Общий расчет. Анализ даты. Анализ даты. Символические звезды. Небесная добродетель. Нет</v>
      </c>
      <c r="C5042" s="11" t="str">
        <f>IFERROR(VLOOKUP(I5042,lvl_1[],2,FALSE),"Нет")</f>
        <v>Общий расчет</v>
      </c>
      <c r="D5042" s="11" t="str">
        <f>IFERROR(VLOOKUP(Rule!J5042,lvl_2[],2,FALSE),"Нет")</f>
        <v>Анализ даты</v>
      </c>
      <c r="E5042" s="11" t="str">
        <f>IFERROR(VLOOKUP(Rule!K5042,lvl_3[],2,FALSE),"Нет")</f>
        <v>Анализ даты</v>
      </c>
      <c r="F5042" s="11" t="str">
        <f>IFERROR(INDEX(lvl_4[],MATCH(L5042,lvl_4[ID],0),MATCH(TEXT(K5042,"##0"),lvl_4[#Headers],0)),"Нет")</f>
        <v>Символические звезды</v>
      </c>
      <c r="G5042" s="11" t="str">
        <f>IFERROR(INDEX(lvl_5[],MATCH(M5042,lvl_5[ID],0),MATCH(_xlfn.CONCAT(TEXT(K5042,"##0"),"_",TEXT(L5042,"##0")),lvl_5[#Headers],0)),"Нет")</f>
        <v>Небесная добродетель</v>
      </c>
      <c r="H5042" s="11" t="str">
        <f>IFERROR(INDEX(lvl_6[],MATCH(N5042,lvl_6[ID],0),MATCH(_xlfn.CONCAT(K5042,"_",L5042,"_",M5042),lvl_6[#Headers],0)),"Нет")</f>
        <v>Нет</v>
      </c>
      <c r="I5042" s="12">
        <v>1</v>
      </c>
      <c r="J5042" s="12">
        <v>4</v>
      </c>
      <c r="K5042" s="12">
        <v>1</v>
      </c>
      <c r="L5042" s="12">
        <v>5</v>
      </c>
      <c r="M5042" s="12">
        <v>32</v>
      </c>
      <c r="N5042" s="12">
        <v>718</v>
      </c>
      <c r="O5042" s="12">
        <f>COUNTIF($P$2:P5042,P5042)</f>
        <v>1</v>
      </c>
      <c r="P5042" s="12" t="str">
        <f t="shared" si="297"/>
        <v>1410532718</v>
      </c>
      <c r="Q5042" s="12" t="str">
        <f t="shared" si="298"/>
        <v>14105327180001</v>
      </c>
      <c r="R5042" s="20" t="s">
        <v>4369</v>
      </c>
      <c r="AP5042" s="12" t="s">
        <v>914</v>
      </c>
      <c r="AR5042" s="12" t="s">
        <v>861</v>
      </c>
      <c r="BN5042" s="12">
        <v>1</v>
      </c>
    </row>
    <row r="5043" spans="1:66" ht="45" x14ac:dyDescent="0.25">
      <c r="A5043" s="12">
        <v>1</v>
      </c>
      <c r="B5043" s="11" t="str">
        <f t="shared" si="296"/>
        <v>Общий расчет. Анализ даты. Анализ даты. Символические звезды. Небесная добродетель. Нет</v>
      </c>
      <c r="C5043" s="11" t="str">
        <f>IFERROR(VLOOKUP(I5043,lvl_1[],2,FALSE),"Нет")</f>
        <v>Общий расчет</v>
      </c>
      <c r="D5043" s="11" t="str">
        <f>IFERROR(VLOOKUP(Rule!J5043,lvl_2[],2,FALSE),"Нет")</f>
        <v>Анализ даты</v>
      </c>
      <c r="E5043" s="11" t="str">
        <f>IFERROR(VLOOKUP(Rule!K5043,lvl_3[],2,FALSE),"Нет")</f>
        <v>Анализ даты</v>
      </c>
      <c r="F5043" s="11" t="str">
        <f>IFERROR(INDEX(lvl_4[],MATCH(L5043,lvl_4[ID],0),MATCH(TEXT(K5043,"##0"),lvl_4[#Headers],0)),"Нет")</f>
        <v>Символические звезды</v>
      </c>
      <c r="G5043" s="11" t="str">
        <f>IFERROR(INDEX(lvl_5[],MATCH(M5043,lvl_5[ID],0),MATCH(_xlfn.CONCAT(TEXT(K5043,"##0"),"_",TEXT(L5043,"##0")),lvl_5[#Headers],0)),"Нет")</f>
        <v>Небесная добродетель</v>
      </c>
      <c r="H5043" s="11" t="str">
        <f>IFERROR(INDEX(lvl_6[],MATCH(N5043,lvl_6[ID],0),MATCH(_xlfn.CONCAT(K5043,"_",L5043,"_",M5043),lvl_6[#Headers],0)),"Нет")</f>
        <v>Нет</v>
      </c>
      <c r="I5043" s="12">
        <v>1</v>
      </c>
      <c r="J5043" s="12">
        <v>4</v>
      </c>
      <c r="K5043" s="12">
        <v>1</v>
      </c>
      <c r="L5043" s="12">
        <v>5</v>
      </c>
      <c r="M5043" s="12">
        <v>32</v>
      </c>
      <c r="N5043" s="12">
        <v>719</v>
      </c>
      <c r="O5043" s="12">
        <f>COUNTIF($P$2:P5043,P5043)</f>
        <v>1</v>
      </c>
      <c r="P5043" s="12" t="str">
        <f t="shared" si="297"/>
        <v>1410532719</v>
      </c>
      <c r="Q5043" s="12" t="str">
        <f t="shared" si="298"/>
        <v>14105327190001</v>
      </c>
      <c r="R5043" s="20" t="s">
        <v>4370</v>
      </c>
      <c r="AP5043" s="12" t="s">
        <v>912</v>
      </c>
      <c r="AR5043" s="12" t="s">
        <v>862</v>
      </c>
      <c r="BN5043" s="12">
        <v>1</v>
      </c>
    </row>
    <row r="5044" spans="1:66" ht="45" x14ac:dyDescent="0.25">
      <c r="A5044" s="12">
        <v>1</v>
      </c>
      <c r="B5044" s="11" t="str">
        <f t="shared" si="296"/>
        <v>Общий расчет. Анализ даты. Анализ даты. Символические звезды. Небесная добродетель. Нет</v>
      </c>
      <c r="C5044" s="11" t="str">
        <f>IFERROR(VLOOKUP(I5044,lvl_1[],2,FALSE),"Нет")</f>
        <v>Общий расчет</v>
      </c>
      <c r="D5044" s="11" t="str">
        <f>IFERROR(VLOOKUP(Rule!J5044,lvl_2[],2,FALSE),"Нет")</f>
        <v>Анализ даты</v>
      </c>
      <c r="E5044" s="11" t="str">
        <f>IFERROR(VLOOKUP(Rule!K5044,lvl_3[],2,FALSE),"Нет")</f>
        <v>Анализ даты</v>
      </c>
      <c r="F5044" s="11" t="str">
        <f>IFERROR(INDEX(lvl_4[],MATCH(L5044,lvl_4[ID],0),MATCH(TEXT(K5044,"##0"),lvl_4[#Headers],0)),"Нет")</f>
        <v>Символические звезды</v>
      </c>
      <c r="G5044" s="11" t="str">
        <f>IFERROR(INDEX(lvl_5[],MATCH(M5044,lvl_5[ID],0),MATCH(_xlfn.CONCAT(TEXT(K5044,"##0"),"_",TEXT(L5044,"##0")),lvl_5[#Headers],0)),"Нет")</f>
        <v>Небесная добродетель</v>
      </c>
      <c r="H5044" s="11" t="str">
        <f>IFERROR(INDEX(lvl_6[],MATCH(N5044,lvl_6[ID],0),MATCH(_xlfn.CONCAT(K5044,"_",L5044,"_",M5044),lvl_6[#Headers],0)),"Нет")</f>
        <v>Нет</v>
      </c>
      <c r="I5044" s="12">
        <v>1</v>
      </c>
      <c r="J5044" s="12">
        <v>4</v>
      </c>
      <c r="K5044" s="12">
        <v>1</v>
      </c>
      <c r="L5044" s="12">
        <v>5</v>
      </c>
      <c r="M5044" s="12">
        <v>32</v>
      </c>
      <c r="N5044" s="12">
        <v>720</v>
      </c>
      <c r="O5044" s="12">
        <f>COUNTIF($P$2:P5044,P5044)</f>
        <v>1</v>
      </c>
      <c r="P5044" s="12" t="str">
        <f t="shared" si="297"/>
        <v>1410532720</v>
      </c>
      <c r="Q5044" s="12" t="str">
        <f t="shared" si="298"/>
        <v>14105327200001</v>
      </c>
      <c r="R5044" s="20" t="s">
        <v>4371</v>
      </c>
      <c r="AP5044" s="12" t="s">
        <v>899</v>
      </c>
      <c r="AR5044" s="12" t="s">
        <v>864</v>
      </c>
      <c r="BN5044" s="12">
        <v>1</v>
      </c>
    </row>
    <row r="5045" spans="1:66" ht="45" x14ac:dyDescent="0.25">
      <c r="A5045" s="12">
        <v>1</v>
      </c>
      <c r="B5045" s="11" t="str">
        <f t="shared" si="296"/>
        <v>Общий расчет. Анализ даты. Анализ даты. Символические звезды. Небесная добродетель. Нет</v>
      </c>
      <c r="C5045" s="11" t="str">
        <f>IFERROR(VLOOKUP(I5045,lvl_1[],2,FALSE),"Нет")</f>
        <v>Общий расчет</v>
      </c>
      <c r="D5045" s="11" t="str">
        <f>IFERROR(VLOOKUP(Rule!J5045,lvl_2[],2,FALSE),"Нет")</f>
        <v>Анализ даты</v>
      </c>
      <c r="E5045" s="11" t="str">
        <f>IFERROR(VLOOKUP(Rule!K5045,lvl_3[],2,FALSE),"Нет")</f>
        <v>Анализ даты</v>
      </c>
      <c r="F5045" s="11" t="str">
        <f>IFERROR(INDEX(lvl_4[],MATCH(L5045,lvl_4[ID],0),MATCH(TEXT(K5045,"##0"),lvl_4[#Headers],0)),"Нет")</f>
        <v>Символические звезды</v>
      </c>
      <c r="G5045" s="11" t="str">
        <f>IFERROR(INDEX(lvl_5[],MATCH(M5045,lvl_5[ID],0),MATCH(_xlfn.CONCAT(TEXT(K5045,"##0"),"_",TEXT(L5045,"##0")),lvl_5[#Headers],0)),"Нет")</f>
        <v>Небесная добродетель</v>
      </c>
      <c r="H5045" s="11" t="str">
        <f>IFERROR(INDEX(lvl_6[],MATCH(N5045,lvl_6[ID],0),MATCH(_xlfn.CONCAT(K5045,"_",L5045,"_",M5045),lvl_6[#Headers],0)),"Нет")</f>
        <v>Нет</v>
      </c>
      <c r="I5045" s="12">
        <v>1</v>
      </c>
      <c r="J5045" s="12">
        <v>4</v>
      </c>
      <c r="K5045" s="12">
        <v>1</v>
      </c>
      <c r="L5045" s="12">
        <v>5</v>
      </c>
      <c r="M5045" s="12">
        <v>32</v>
      </c>
      <c r="N5045" s="12">
        <v>721</v>
      </c>
      <c r="O5045" s="12">
        <f>COUNTIF($P$2:P5045,P5045)</f>
        <v>1</v>
      </c>
      <c r="P5045" s="12" t="str">
        <f t="shared" si="297"/>
        <v>1410532721</v>
      </c>
      <c r="Q5045" s="12" t="str">
        <f t="shared" si="298"/>
        <v>14105327210001</v>
      </c>
      <c r="R5045" s="20" t="s">
        <v>4372</v>
      </c>
      <c r="AP5045" s="12" t="s">
        <v>916</v>
      </c>
      <c r="AR5045" s="12" t="s">
        <v>865</v>
      </c>
      <c r="BN5045" s="12">
        <v>1</v>
      </c>
    </row>
    <row r="5046" spans="1:66" ht="45" x14ac:dyDescent="0.25">
      <c r="A5046" s="12">
        <v>1</v>
      </c>
      <c r="B5046" s="11" t="str">
        <f t="shared" si="296"/>
        <v>Общий расчет. Анализ даты. Анализ даты. Символические звезды. Небесная добродетель. Нет</v>
      </c>
      <c r="C5046" s="11" t="str">
        <f>IFERROR(VLOOKUP(I5046,lvl_1[],2,FALSE),"Нет")</f>
        <v>Общий расчет</v>
      </c>
      <c r="D5046" s="11" t="str">
        <f>IFERROR(VLOOKUP(Rule!J5046,lvl_2[],2,FALSE),"Нет")</f>
        <v>Анализ даты</v>
      </c>
      <c r="E5046" s="11" t="str">
        <f>IFERROR(VLOOKUP(Rule!K5046,lvl_3[],2,FALSE),"Нет")</f>
        <v>Анализ даты</v>
      </c>
      <c r="F5046" s="11" t="str">
        <f>IFERROR(INDEX(lvl_4[],MATCH(L5046,lvl_4[ID],0),MATCH(TEXT(K5046,"##0"),lvl_4[#Headers],0)),"Нет")</f>
        <v>Символические звезды</v>
      </c>
      <c r="G5046" s="11" t="str">
        <f>IFERROR(INDEX(lvl_5[],MATCH(M5046,lvl_5[ID],0),MATCH(_xlfn.CONCAT(TEXT(K5046,"##0"),"_",TEXT(L5046,"##0")),lvl_5[#Headers],0)),"Нет")</f>
        <v>Небесная добродетель</v>
      </c>
      <c r="H5046" s="11" t="str">
        <f>IFERROR(INDEX(lvl_6[],MATCH(N5046,lvl_6[ID],0),MATCH(_xlfn.CONCAT(K5046,"_",L5046,"_",M5046),lvl_6[#Headers],0)),"Нет")</f>
        <v>Нет</v>
      </c>
      <c r="I5046" s="12">
        <v>1</v>
      </c>
      <c r="J5046" s="12">
        <v>4</v>
      </c>
      <c r="K5046" s="12">
        <v>1</v>
      </c>
      <c r="L5046" s="12">
        <v>5</v>
      </c>
      <c r="M5046" s="12">
        <v>32</v>
      </c>
      <c r="N5046" s="12">
        <v>722</v>
      </c>
      <c r="O5046" s="12">
        <f>COUNTIF($P$2:P5046,P5046)</f>
        <v>1</v>
      </c>
      <c r="P5046" s="12" t="str">
        <f t="shared" si="297"/>
        <v>1410532722</v>
      </c>
      <c r="Q5046" s="12" t="str">
        <f t="shared" si="298"/>
        <v>14105327220001</v>
      </c>
      <c r="R5046" s="20" t="s">
        <v>4373</v>
      </c>
      <c r="AP5046" s="12" t="s">
        <v>903</v>
      </c>
      <c r="AR5046" s="12" t="s">
        <v>867</v>
      </c>
      <c r="BN5046" s="12">
        <v>1</v>
      </c>
    </row>
    <row r="5047" spans="1:66" ht="45" x14ac:dyDescent="0.25">
      <c r="A5047" s="12">
        <v>1</v>
      </c>
      <c r="B5047" s="11" t="str">
        <f t="shared" si="296"/>
        <v>Общий расчет. Анализ даты. Анализ даты. Символические звезды. Небесная добродетель. Нет</v>
      </c>
      <c r="C5047" s="11" t="str">
        <f>IFERROR(VLOOKUP(I5047,lvl_1[],2,FALSE),"Нет")</f>
        <v>Общий расчет</v>
      </c>
      <c r="D5047" s="11" t="str">
        <f>IFERROR(VLOOKUP(Rule!J5047,lvl_2[],2,FALSE),"Нет")</f>
        <v>Анализ даты</v>
      </c>
      <c r="E5047" s="11" t="str">
        <f>IFERROR(VLOOKUP(Rule!K5047,lvl_3[],2,FALSE),"Нет")</f>
        <v>Анализ даты</v>
      </c>
      <c r="F5047" s="11" t="str">
        <f>IFERROR(INDEX(lvl_4[],MATCH(L5047,lvl_4[ID],0),MATCH(TEXT(K5047,"##0"),lvl_4[#Headers],0)),"Нет")</f>
        <v>Символические звезды</v>
      </c>
      <c r="G5047" s="11" t="str">
        <f>IFERROR(INDEX(lvl_5[],MATCH(M5047,lvl_5[ID],0),MATCH(_xlfn.CONCAT(TEXT(K5047,"##0"),"_",TEXT(L5047,"##0")),lvl_5[#Headers],0)),"Нет")</f>
        <v>Небесная добродетель</v>
      </c>
      <c r="H5047" s="11" t="str">
        <f>IFERROR(INDEX(lvl_6[],MATCH(N5047,lvl_6[ID],0),MATCH(_xlfn.CONCAT(K5047,"_",L5047,"_",M5047),lvl_6[#Headers],0)),"Нет")</f>
        <v>Нет</v>
      </c>
      <c r="I5047" s="12">
        <v>1</v>
      </c>
      <c r="J5047" s="12">
        <v>4</v>
      </c>
      <c r="K5047" s="12">
        <v>1</v>
      </c>
      <c r="L5047" s="12">
        <v>5</v>
      </c>
      <c r="M5047" s="12">
        <v>32</v>
      </c>
      <c r="N5047" s="12">
        <v>723</v>
      </c>
      <c r="O5047" s="12">
        <f>COUNTIF($P$2:P5047,P5047)</f>
        <v>1</v>
      </c>
      <c r="P5047" s="12" t="str">
        <f t="shared" si="297"/>
        <v>1410532723</v>
      </c>
      <c r="Q5047" s="12" t="str">
        <f t="shared" si="298"/>
        <v>14105327230001</v>
      </c>
      <c r="R5047" s="20" t="s">
        <v>4374</v>
      </c>
      <c r="AP5047" s="12" t="s">
        <v>901</v>
      </c>
      <c r="AR5047" s="12" t="s">
        <v>868</v>
      </c>
      <c r="BN5047" s="12">
        <v>1</v>
      </c>
    </row>
    <row r="5048" spans="1:66" ht="45" x14ac:dyDescent="0.25">
      <c r="A5048" s="12">
        <v>1</v>
      </c>
      <c r="B5048" s="11" t="str">
        <f t="shared" si="296"/>
        <v>Общий расчет. Анализ даты. Анализ даты. Символические звезды. Небесная добродетель. Нет</v>
      </c>
      <c r="C5048" s="11" t="str">
        <f>IFERROR(VLOOKUP(I5048,lvl_1[],2,FALSE),"Нет")</f>
        <v>Общий расчет</v>
      </c>
      <c r="D5048" s="11" t="str">
        <f>IFERROR(VLOOKUP(Rule!J5048,lvl_2[],2,FALSE),"Нет")</f>
        <v>Анализ даты</v>
      </c>
      <c r="E5048" s="11" t="str">
        <f>IFERROR(VLOOKUP(Rule!K5048,lvl_3[],2,FALSE),"Нет")</f>
        <v>Анализ даты</v>
      </c>
      <c r="F5048" s="11" t="str">
        <f>IFERROR(INDEX(lvl_4[],MATCH(L5048,lvl_4[ID],0),MATCH(TEXT(K5048,"##0"),lvl_4[#Headers],0)),"Нет")</f>
        <v>Символические звезды</v>
      </c>
      <c r="G5048" s="11" t="str">
        <f>IFERROR(INDEX(lvl_5[],MATCH(M5048,lvl_5[ID],0),MATCH(_xlfn.CONCAT(TEXT(K5048,"##0"),"_",TEXT(L5048,"##0")),lvl_5[#Headers],0)),"Нет")</f>
        <v>Небесная добродетель</v>
      </c>
      <c r="H5048" s="11" t="str">
        <f>IFERROR(INDEX(lvl_6[],MATCH(N5048,lvl_6[ID],0),MATCH(_xlfn.CONCAT(K5048,"_",L5048,"_",M5048),lvl_6[#Headers],0)),"Нет")</f>
        <v>Нет</v>
      </c>
      <c r="I5048" s="12">
        <v>1</v>
      </c>
      <c r="J5048" s="12">
        <v>4</v>
      </c>
      <c r="K5048" s="12">
        <v>1</v>
      </c>
      <c r="L5048" s="12">
        <v>5</v>
      </c>
      <c r="M5048" s="12">
        <v>32</v>
      </c>
      <c r="N5048" s="12">
        <v>724</v>
      </c>
      <c r="O5048" s="12">
        <f>COUNTIF($P$2:P5048,P5048)</f>
        <v>1</v>
      </c>
      <c r="P5048" s="12" t="str">
        <f t="shared" si="297"/>
        <v>1410532724</v>
      </c>
      <c r="Q5048" s="12" t="str">
        <f t="shared" si="298"/>
        <v>14105327240001</v>
      </c>
      <c r="R5048" s="20" t="s">
        <v>4375</v>
      </c>
      <c r="AP5048" s="12" t="s">
        <v>910</v>
      </c>
      <c r="AR5048" s="12" t="s">
        <v>870</v>
      </c>
      <c r="BN5048" s="12">
        <v>1</v>
      </c>
    </row>
    <row r="5049" spans="1:66" ht="45" x14ac:dyDescent="0.25">
      <c r="A5049" s="12">
        <v>1</v>
      </c>
      <c r="B5049" s="11" t="str">
        <f t="shared" si="296"/>
        <v>Общий расчет. Анализ даты. Анализ даты. Символические звезды. Месячная добродетель. Нет</v>
      </c>
      <c r="C5049" s="11" t="str">
        <f>IFERROR(VLOOKUP(I5049,lvl_1[],2,FALSE),"Нет")</f>
        <v>Общий расчет</v>
      </c>
      <c r="D5049" s="11" t="str">
        <f>IFERROR(VLOOKUP(Rule!J5049,lvl_2[],2,FALSE),"Нет")</f>
        <v>Анализ даты</v>
      </c>
      <c r="E5049" s="11" t="str">
        <f>IFERROR(VLOOKUP(Rule!K5049,lvl_3[],2,FALSE),"Нет")</f>
        <v>Анализ даты</v>
      </c>
      <c r="F5049" s="11" t="str">
        <f>IFERROR(INDEX(lvl_4[],MATCH(L5049,lvl_4[ID],0),MATCH(TEXT(K5049,"##0"),lvl_4[#Headers],0)),"Нет")</f>
        <v>Символические звезды</v>
      </c>
      <c r="G5049" s="11" t="str">
        <f>IFERROR(INDEX(lvl_5[],MATCH(M5049,lvl_5[ID],0),MATCH(_xlfn.CONCAT(TEXT(K5049,"##0"),"_",TEXT(L5049,"##0")),lvl_5[#Headers],0)),"Нет")</f>
        <v>Месячная добродетель</v>
      </c>
      <c r="H5049" s="11" t="str">
        <f>IFERROR(INDEX(lvl_6[],MATCH(N5049,lvl_6[ID],0),MATCH(_xlfn.CONCAT(K5049,"_",L5049,"_",M5049),lvl_6[#Headers],0)),"Нет")</f>
        <v>Нет</v>
      </c>
      <c r="I5049" s="12">
        <v>1</v>
      </c>
      <c r="J5049" s="12">
        <v>4</v>
      </c>
      <c r="K5049" s="12">
        <v>1</v>
      </c>
      <c r="L5049" s="12">
        <v>5</v>
      </c>
      <c r="M5049" s="12">
        <v>33</v>
      </c>
      <c r="N5049" s="12">
        <v>725</v>
      </c>
      <c r="O5049" s="12">
        <f>COUNTIF($P$2:P5049,P5049)</f>
        <v>1</v>
      </c>
      <c r="P5049" s="12" t="str">
        <f t="shared" si="297"/>
        <v>1410533725</v>
      </c>
      <c r="Q5049" s="12" t="str">
        <f t="shared" si="298"/>
        <v>14105337250001</v>
      </c>
      <c r="R5049" s="20" t="s">
        <v>4376</v>
      </c>
      <c r="AP5049" s="12" t="s">
        <v>903</v>
      </c>
      <c r="AR5049" s="12" t="s">
        <v>859</v>
      </c>
      <c r="BN5049" s="12">
        <v>1</v>
      </c>
    </row>
    <row r="5050" spans="1:66" ht="45" x14ac:dyDescent="0.25">
      <c r="A5050" s="12">
        <v>1</v>
      </c>
      <c r="B5050" s="11" t="str">
        <f t="shared" si="296"/>
        <v>Общий расчет. Анализ даты. Анализ даты. Символические звезды. Месячная добродетель. Нет</v>
      </c>
      <c r="C5050" s="11" t="str">
        <f>IFERROR(VLOOKUP(I5050,lvl_1[],2,FALSE),"Нет")</f>
        <v>Общий расчет</v>
      </c>
      <c r="D5050" s="11" t="str">
        <f>IFERROR(VLOOKUP(Rule!J5050,lvl_2[],2,FALSE),"Нет")</f>
        <v>Анализ даты</v>
      </c>
      <c r="E5050" s="11" t="str">
        <f>IFERROR(VLOOKUP(Rule!K5050,lvl_3[],2,FALSE),"Нет")</f>
        <v>Анализ даты</v>
      </c>
      <c r="F5050" s="11" t="str">
        <f>IFERROR(INDEX(lvl_4[],MATCH(L5050,lvl_4[ID],0),MATCH(TEXT(K5050,"##0"),lvl_4[#Headers],0)),"Нет")</f>
        <v>Символические звезды</v>
      </c>
      <c r="G5050" s="11" t="str">
        <f>IFERROR(INDEX(lvl_5[],MATCH(M5050,lvl_5[ID],0),MATCH(_xlfn.CONCAT(TEXT(K5050,"##0"),"_",TEXT(L5050,"##0")),lvl_5[#Headers],0)),"Нет")</f>
        <v>Месячная добродетель</v>
      </c>
      <c r="H5050" s="11" t="str">
        <f>IFERROR(INDEX(lvl_6[],MATCH(N5050,lvl_6[ID],0),MATCH(_xlfn.CONCAT(K5050,"_",L5050,"_",M5050),lvl_6[#Headers],0)),"Нет")</f>
        <v>Нет</v>
      </c>
      <c r="I5050" s="12">
        <v>1</v>
      </c>
      <c r="J5050" s="12">
        <v>4</v>
      </c>
      <c r="K5050" s="12">
        <v>1</v>
      </c>
      <c r="L5050" s="12">
        <v>5</v>
      </c>
      <c r="M5050" s="12">
        <v>33</v>
      </c>
      <c r="N5050" s="12">
        <v>726</v>
      </c>
      <c r="O5050" s="12">
        <f>COUNTIF($P$2:P5050,P5050)</f>
        <v>1</v>
      </c>
      <c r="P5050" s="12" t="str">
        <f t="shared" si="297"/>
        <v>1410533726</v>
      </c>
      <c r="Q5050" s="12" t="str">
        <f t="shared" si="298"/>
        <v>14105337260001</v>
      </c>
      <c r="R5050" s="20" t="s">
        <v>4377</v>
      </c>
      <c r="AP5050" s="12" t="s">
        <v>899</v>
      </c>
      <c r="AR5050" s="12" t="s">
        <v>860</v>
      </c>
      <c r="BN5050" s="12">
        <v>1</v>
      </c>
    </row>
    <row r="5051" spans="1:66" ht="45" x14ac:dyDescent="0.25">
      <c r="A5051" s="12">
        <v>1</v>
      </c>
      <c r="B5051" s="11" t="str">
        <f t="shared" si="296"/>
        <v>Общий расчет. Анализ даты. Анализ даты. Символические звезды. Месячная добродетель. Нет</v>
      </c>
      <c r="C5051" s="11" t="str">
        <f>IFERROR(VLOOKUP(I5051,lvl_1[],2,FALSE),"Нет")</f>
        <v>Общий расчет</v>
      </c>
      <c r="D5051" s="11" t="str">
        <f>IFERROR(VLOOKUP(Rule!J5051,lvl_2[],2,FALSE),"Нет")</f>
        <v>Анализ даты</v>
      </c>
      <c r="E5051" s="11" t="str">
        <f>IFERROR(VLOOKUP(Rule!K5051,lvl_3[],2,FALSE),"Нет")</f>
        <v>Анализ даты</v>
      </c>
      <c r="F5051" s="11" t="str">
        <f>IFERROR(INDEX(lvl_4[],MATCH(L5051,lvl_4[ID],0),MATCH(TEXT(K5051,"##0"),lvl_4[#Headers],0)),"Нет")</f>
        <v>Символические звезды</v>
      </c>
      <c r="G5051" s="11" t="str">
        <f>IFERROR(INDEX(lvl_5[],MATCH(M5051,lvl_5[ID],0),MATCH(_xlfn.CONCAT(TEXT(K5051,"##0"),"_",TEXT(L5051,"##0")),lvl_5[#Headers],0)),"Нет")</f>
        <v>Месячная добродетель</v>
      </c>
      <c r="H5051" s="11" t="str">
        <f>IFERROR(INDEX(lvl_6[],MATCH(N5051,lvl_6[ID],0),MATCH(_xlfn.CONCAT(K5051,"_",L5051,"_",M5051),lvl_6[#Headers],0)),"Нет")</f>
        <v>Нет</v>
      </c>
      <c r="I5051" s="12">
        <v>1</v>
      </c>
      <c r="J5051" s="12">
        <v>4</v>
      </c>
      <c r="K5051" s="12">
        <v>1</v>
      </c>
      <c r="L5051" s="12">
        <v>5</v>
      </c>
      <c r="M5051" s="12">
        <v>33</v>
      </c>
      <c r="N5051" s="12">
        <v>727</v>
      </c>
      <c r="O5051" s="12">
        <f>COUNTIF($P$2:P5051,P5051)</f>
        <v>1</v>
      </c>
      <c r="P5051" s="12" t="str">
        <f t="shared" si="297"/>
        <v>1410533727</v>
      </c>
      <c r="Q5051" s="12" t="str">
        <f t="shared" si="298"/>
        <v>14105337270001</v>
      </c>
      <c r="R5051" s="20" t="s">
        <v>4378</v>
      </c>
      <c r="AP5051" s="12" t="s">
        <v>914</v>
      </c>
      <c r="AR5051" s="12" t="s">
        <v>861</v>
      </c>
      <c r="BN5051" s="12">
        <v>1</v>
      </c>
    </row>
    <row r="5052" spans="1:66" ht="45" x14ac:dyDescent="0.25">
      <c r="A5052" s="12">
        <v>1</v>
      </c>
      <c r="B5052" s="11" t="str">
        <f t="shared" si="296"/>
        <v>Общий расчет. Анализ даты. Анализ даты. Символические звезды. Месячная добродетель. Нет</v>
      </c>
      <c r="C5052" s="11" t="str">
        <f>IFERROR(VLOOKUP(I5052,lvl_1[],2,FALSE),"Нет")</f>
        <v>Общий расчет</v>
      </c>
      <c r="D5052" s="11" t="str">
        <f>IFERROR(VLOOKUP(Rule!J5052,lvl_2[],2,FALSE),"Нет")</f>
        <v>Анализ даты</v>
      </c>
      <c r="E5052" s="11" t="str">
        <f>IFERROR(VLOOKUP(Rule!K5052,lvl_3[],2,FALSE),"Нет")</f>
        <v>Анализ даты</v>
      </c>
      <c r="F5052" s="11" t="str">
        <f>IFERROR(INDEX(lvl_4[],MATCH(L5052,lvl_4[ID],0),MATCH(TEXT(K5052,"##0"),lvl_4[#Headers],0)),"Нет")</f>
        <v>Символические звезды</v>
      </c>
      <c r="G5052" s="11" t="str">
        <f>IFERROR(INDEX(lvl_5[],MATCH(M5052,lvl_5[ID],0),MATCH(_xlfn.CONCAT(TEXT(K5052,"##0"),"_",TEXT(L5052,"##0")),lvl_5[#Headers],0)),"Нет")</f>
        <v>Месячная добродетель</v>
      </c>
      <c r="H5052" s="11" t="str">
        <f>IFERROR(INDEX(lvl_6[],MATCH(N5052,lvl_6[ID],0),MATCH(_xlfn.CONCAT(K5052,"_",L5052,"_",M5052),lvl_6[#Headers],0)),"Нет")</f>
        <v>Нет</v>
      </c>
      <c r="I5052" s="12">
        <v>1</v>
      </c>
      <c r="J5052" s="12">
        <v>4</v>
      </c>
      <c r="K5052" s="12">
        <v>1</v>
      </c>
      <c r="L5052" s="12">
        <v>5</v>
      </c>
      <c r="M5052" s="12">
        <v>33</v>
      </c>
      <c r="N5052" s="12">
        <v>728</v>
      </c>
      <c r="O5052" s="12">
        <f>COUNTIF($P$2:P5052,P5052)</f>
        <v>1</v>
      </c>
      <c r="P5052" s="12" t="str">
        <f t="shared" si="297"/>
        <v>1410533728</v>
      </c>
      <c r="Q5052" s="12" t="str">
        <f t="shared" si="298"/>
        <v>14105337280001</v>
      </c>
      <c r="R5052" s="20" t="s">
        <v>4379</v>
      </c>
      <c r="AP5052" s="12" t="s">
        <v>910</v>
      </c>
      <c r="AR5052" s="12" t="s">
        <v>862</v>
      </c>
      <c r="BN5052" s="12">
        <v>1</v>
      </c>
    </row>
    <row r="5053" spans="1:66" ht="45" x14ac:dyDescent="0.25">
      <c r="A5053" s="12">
        <v>1</v>
      </c>
      <c r="B5053" s="11" t="str">
        <f t="shared" si="296"/>
        <v>Общий расчет. Анализ даты. Анализ даты. Символические звезды. Месячная добродетель. Нет</v>
      </c>
      <c r="C5053" s="11" t="str">
        <f>IFERROR(VLOOKUP(I5053,lvl_1[],2,FALSE),"Нет")</f>
        <v>Общий расчет</v>
      </c>
      <c r="D5053" s="11" t="str">
        <f>IFERROR(VLOOKUP(Rule!J5053,lvl_2[],2,FALSE),"Нет")</f>
        <v>Анализ даты</v>
      </c>
      <c r="E5053" s="11" t="str">
        <f>IFERROR(VLOOKUP(Rule!K5053,lvl_3[],2,FALSE),"Нет")</f>
        <v>Анализ даты</v>
      </c>
      <c r="F5053" s="11" t="str">
        <f>IFERROR(INDEX(lvl_4[],MATCH(L5053,lvl_4[ID],0),MATCH(TEXT(K5053,"##0"),lvl_4[#Headers],0)),"Нет")</f>
        <v>Символические звезды</v>
      </c>
      <c r="G5053" s="11" t="str">
        <f>IFERROR(INDEX(lvl_5[],MATCH(M5053,lvl_5[ID],0),MATCH(_xlfn.CONCAT(TEXT(K5053,"##0"),"_",TEXT(L5053,"##0")),lvl_5[#Headers],0)),"Нет")</f>
        <v>Месячная добродетель</v>
      </c>
      <c r="H5053" s="11" t="str">
        <f>IFERROR(INDEX(lvl_6[],MATCH(N5053,lvl_6[ID],0),MATCH(_xlfn.CONCAT(K5053,"_",L5053,"_",M5053),lvl_6[#Headers],0)),"Нет")</f>
        <v>Нет</v>
      </c>
      <c r="I5053" s="12">
        <v>1</v>
      </c>
      <c r="J5053" s="12">
        <v>4</v>
      </c>
      <c r="K5053" s="12">
        <v>1</v>
      </c>
      <c r="L5053" s="12">
        <v>5</v>
      </c>
      <c r="M5053" s="12">
        <v>33</v>
      </c>
      <c r="N5053" s="12">
        <v>729</v>
      </c>
      <c r="O5053" s="12">
        <f>COUNTIF($P$2:P5053,P5053)</f>
        <v>1</v>
      </c>
      <c r="P5053" s="12" t="str">
        <f t="shared" si="297"/>
        <v>1410533729</v>
      </c>
      <c r="Q5053" s="12" t="str">
        <f t="shared" si="298"/>
        <v>14105337290001</v>
      </c>
      <c r="R5053" s="20" t="s">
        <v>4380</v>
      </c>
      <c r="AP5053" s="12" t="s">
        <v>903</v>
      </c>
      <c r="AR5053" s="12" t="s">
        <v>863</v>
      </c>
      <c r="BN5053" s="12">
        <v>1</v>
      </c>
    </row>
    <row r="5054" spans="1:66" ht="45" x14ac:dyDescent="0.25">
      <c r="A5054" s="12">
        <v>1</v>
      </c>
      <c r="B5054" s="11" t="str">
        <f t="shared" si="296"/>
        <v>Общий расчет. Анализ даты. Анализ даты. Символические звезды. Месячная добродетель. Нет</v>
      </c>
      <c r="C5054" s="11" t="str">
        <f>IFERROR(VLOOKUP(I5054,lvl_1[],2,FALSE),"Нет")</f>
        <v>Общий расчет</v>
      </c>
      <c r="D5054" s="11" t="str">
        <f>IFERROR(VLOOKUP(Rule!J5054,lvl_2[],2,FALSE),"Нет")</f>
        <v>Анализ даты</v>
      </c>
      <c r="E5054" s="11" t="str">
        <f>IFERROR(VLOOKUP(Rule!K5054,lvl_3[],2,FALSE),"Нет")</f>
        <v>Анализ даты</v>
      </c>
      <c r="F5054" s="11" t="str">
        <f>IFERROR(INDEX(lvl_4[],MATCH(L5054,lvl_4[ID],0),MATCH(TEXT(K5054,"##0"),lvl_4[#Headers],0)),"Нет")</f>
        <v>Символические звезды</v>
      </c>
      <c r="G5054" s="11" t="str">
        <f>IFERROR(INDEX(lvl_5[],MATCH(M5054,lvl_5[ID],0),MATCH(_xlfn.CONCAT(TEXT(K5054,"##0"),"_",TEXT(L5054,"##0")),lvl_5[#Headers],0)),"Нет")</f>
        <v>Месячная добродетель</v>
      </c>
      <c r="H5054" s="11" t="str">
        <f>IFERROR(INDEX(lvl_6[],MATCH(N5054,lvl_6[ID],0),MATCH(_xlfn.CONCAT(K5054,"_",L5054,"_",M5054),lvl_6[#Headers],0)),"Нет")</f>
        <v>Нет</v>
      </c>
      <c r="I5054" s="12">
        <v>1</v>
      </c>
      <c r="J5054" s="12">
        <v>4</v>
      </c>
      <c r="K5054" s="12">
        <v>1</v>
      </c>
      <c r="L5054" s="12">
        <v>5</v>
      </c>
      <c r="M5054" s="12">
        <v>33</v>
      </c>
      <c r="N5054" s="12">
        <v>730</v>
      </c>
      <c r="O5054" s="12">
        <f>COUNTIF($P$2:P5054,P5054)</f>
        <v>1</v>
      </c>
      <c r="P5054" s="12" t="str">
        <f t="shared" si="297"/>
        <v>1410533730</v>
      </c>
      <c r="Q5054" s="12" t="str">
        <f t="shared" si="298"/>
        <v>14105337300001</v>
      </c>
      <c r="R5054" s="20" t="s">
        <v>4381</v>
      </c>
      <c r="AP5054" s="12" t="s">
        <v>899</v>
      </c>
      <c r="AR5054" s="12" t="s">
        <v>864</v>
      </c>
      <c r="BN5054" s="12">
        <v>1</v>
      </c>
    </row>
    <row r="5055" spans="1:66" ht="45" x14ac:dyDescent="0.25">
      <c r="A5055" s="12">
        <v>1</v>
      </c>
      <c r="B5055" s="11" t="str">
        <f t="shared" si="296"/>
        <v>Общий расчет. Анализ даты. Анализ даты. Символические звезды. Месячная добродетель. Нет</v>
      </c>
      <c r="C5055" s="11" t="str">
        <f>IFERROR(VLOOKUP(I5055,lvl_1[],2,FALSE),"Нет")</f>
        <v>Общий расчет</v>
      </c>
      <c r="D5055" s="11" t="str">
        <f>IFERROR(VLOOKUP(Rule!J5055,lvl_2[],2,FALSE),"Нет")</f>
        <v>Анализ даты</v>
      </c>
      <c r="E5055" s="11" t="str">
        <f>IFERROR(VLOOKUP(Rule!K5055,lvl_3[],2,FALSE),"Нет")</f>
        <v>Анализ даты</v>
      </c>
      <c r="F5055" s="11" t="str">
        <f>IFERROR(INDEX(lvl_4[],MATCH(L5055,lvl_4[ID],0),MATCH(TEXT(K5055,"##0"),lvl_4[#Headers],0)),"Нет")</f>
        <v>Символические звезды</v>
      </c>
      <c r="G5055" s="11" t="str">
        <f>IFERROR(INDEX(lvl_5[],MATCH(M5055,lvl_5[ID],0),MATCH(_xlfn.CONCAT(TEXT(K5055,"##0"),"_",TEXT(L5055,"##0")),lvl_5[#Headers],0)),"Нет")</f>
        <v>Месячная добродетель</v>
      </c>
      <c r="H5055" s="11" t="str">
        <f>IFERROR(INDEX(lvl_6[],MATCH(N5055,lvl_6[ID],0),MATCH(_xlfn.CONCAT(K5055,"_",L5055,"_",M5055),lvl_6[#Headers],0)),"Нет")</f>
        <v>Нет</v>
      </c>
      <c r="I5055" s="12">
        <v>1</v>
      </c>
      <c r="J5055" s="12">
        <v>4</v>
      </c>
      <c r="K5055" s="12">
        <v>1</v>
      </c>
      <c r="L5055" s="12">
        <v>5</v>
      </c>
      <c r="M5055" s="12">
        <v>33</v>
      </c>
      <c r="N5055" s="12">
        <v>731</v>
      </c>
      <c r="O5055" s="12">
        <f>COUNTIF($P$2:P5055,P5055)</f>
        <v>1</v>
      </c>
      <c r="P5055" s="12" t="str">
        <f t="shared" si="297"/>
        <v>1410533731</v>
      </c>
      <c r="Q5055" s="12" t="str">
        <f t="shared" si="298"/>
        <v>14105337310001</v>
      </c>
      <c r="R5055" s="20" t="s">
        <v>4382</v>
      </c>
      <c r="AP5055" s="12" t="s">
        <v>914</v>
      </c>
      <c r="AR5055" s="12" t="s">
        <v>865</v>
      </c>
      <c r="BN5055" s="12">
        <v>1</v>
      </c>
    </row>
    <row r="5056" spans="1:66" ht="45" x14ac:dyDescent="0.25">
      <c r="A5056" s="12">
        <v>1</v>
      </c>
      <c r="B5056" s="11" t="str">
        <f t="shared" si="296"/>
        <v>Общий расчет. Анализ даты. Анализ даты. Символические звезды. Месячная добродетель. Нет</v>
      </c>
      <c r="C5056" s="11" t="str">
        <f>IFERROR(VLOOKUP(I5056,lvl_1[],2,FALSE),"Нет")</f>
        <v>Общий расчет</v>
      </c>
      <c r="D5056" s="11" t="str">
        <f>IFERROR(VLOOKUP(Rule!J5056,lvl_2[],2,FALSE),"Нет")</f>
        <v>Анализ даты</v>
      </c>
      <c r="E5056" s="11" t="str">
        <f>IFERROR(VLOOKUP(Rule!K5056,lvl_3[],2,FALSE),"Нет")</f>
        <v>Анализ даты</v>
      </c>
      <c r="F5056" s="11" t="str">
        <f>IFERROR(INDEX(lvl_4[],MATCH(L5056,lvl_4[ID],0),MATCH(TEXT(K5056,"##0"),lvl_4[#Headers],0)),"Нет")</f>
        <v>Символические звезды</v>
      </c>
      <c r="G5056" s="11" t="str">
        <f>IFERROR(INDEX(lvl_5[],MATCH(M5056,lvl_5[ID],0),MATCH(_xlfn.CONCAT(TEXT(K5056,"##0"),"_",TEXT(L5056,"##0")),lvl_5[#Headers],0)),"Нет")</f>
        <v>Месячная добродетель</v>
      </c>
      <c r="H5056" s="11" t="str">
        <f>IFERROR(INDEX(lvl_6[],MATCH(N5056,lvl_6[ID],0),MATCH(_xlfn.CONCAT(K5056,"_",L5056,"_",M5056),lvl_6[#Headers],0)),"Нет")</f>
        <v>Нет</v>
      </c>
      <c r="I5056" s="12">
        <v>1</v>
      </c>
      <c r="J5056" s="12">
        <v>4</v>
      </c>
      <c r="K5056" s="12">
        <v>1</v>
      </c>
      <c r="L5056" s="12">
        <v>5</v>
      </c>
      <c r="M5056" s="12">
        <v>33</v>
      </c>
      <c r="N5056" s="12">
        <v>732</v>
      </c>
      <c r="O5056" s="12">
        <f>COUNTIF($P$2:P5056,P5056)</f>
        <v>1</v>
      </c>
      <c r="P5056" s="12" t="str">
        <f t="shared" si="297"/>
        <v>1410533732</v>
      </c>
      <c r="Q5056" s="12" t="str">
        <f t="shared" si="298"/>
        <v>14105337320001</v>
      </c>
      <c r="R5056" s="20" t="s">
        <v>4383</v>
      </c>
      <c r="AP5056" s="12" t="s">
        <v>910</v>
      </c>
      <c r="AR5056" s="12" t="s">
        <v>866</v>
      </c>
      <c r="BN5056" s="12">
        <v>1</v>
      </c>
    </row>
    <row r="5057" spans="1:68" ht="45" x14ac:dyDescent="0.25">
      <c r="A5057" s="12">
        <v>1</v>
      </c>
      <c r="B5057" s="11" t="str">
        <f t="shared" si="296"/>
        <v>Общий расчет. Анализ даты. Анализ даты. Символические звезды. Месячная добродетель. Нет</v>
      </c>
      <c r="C5057" s="11" t="str">
        <f>IFERROR(VLOOKUP(I5057,lvl_1[],2,FALSE),"Нет")</f>
        <v>Общий расчет</v>
      </c>
      <c r="D5057" s="11" t="str">
        <f>IFERROR(VLOOKUP(Rule!J5057,lvl_2[],2,FALSE),"Нет")</f>
        <v>Анализ даты</v>
      </c>
      <c r="E5057" s="11" t="str">
        <f>IFERROR(VLOOKUP(Rule!K5057,lvl_3[],2,FALSE),"Нет")</f>
        <v>Анализ даты</v>
      </c>
      <c r="F5057" s="11" t="str">
        <f>IFERROR(INDEX(lvl_4[],MATCH(L5057,lvl_4[ID],0),MATCH(TEXT(K5057,"##0"),lvl_4[#Headers],0)),"Нет")</f>
        <v>Символические звезды</v>
      </c>
      <c r="G5057" s="11" t="str">
        <f>IFERROR(INDEX(lvl_5[],MATCH(M5057,lvl_5[ID],0),MATCH(_xlfn.CONCAT(TEXT(K5057,"##0"),"_",TEXT(L5057,"##0")),lvl_5[#Headers],0)),"Нет")</f>
        <v>Месячная добродетель</v>
      </c>
      <c r="H5057" s="11" t="str">
        <f>IFERROR(INDEX(lvl_6[],MATCH(N5057,lvl_6[ID],0),MATCH(_xlfn.CONCAT(K5057,"_",L5057,"_",M5057),lvl_6[#Headers],0)),"Нет")</f>
        <v>Нет</v>
      </c>
      <c r="I5057" s="12">
        <v>1</v>
      </c>
      <c r="J5057" s="12">
        <v>4</v>
      </c>
      <c r="K5057" s="12">
        <v>1</v>
      </c>
      <c r="L5057" s="12">
        <v>5</v>
      </c>
      <c r="M5057" s="12">
        <v>33</v>
      </c>
      <c r="N5057" s="12">
        <v>733</v>
      </c>
      <c r="O5057" s="12">
        <f>COUNTIF($P$2:P5057,P5057)</f>
        <v>1</v>
      </c>
      <c r="P5057" s="12" t="str">
        <f t="shared" si="297"/>
        <v>1410533733</v>
      </c>
      <c r="Q5057" s="12" t="str">
        <f t="shared" si="298"/>
        <v>14105337330001</v>
      </c>
      <c r="R5057" s="20" t="s">
        <v>4384</v>
      </c>
      <c r="AP5057" s="12" t="s">
        <v>903</v>
      </c>
      <c r="AR5057" s="12" t="s">
        <v>867</v>
      </c>
      <c r="BN5057" s="12">
        <v>1</v>
      </c>
    </row>
    <row r="5058" spans="1:68" ht="45" x14ac:dyDescent="0.25">
      <c r="A5058" s="12">
        <v>1</v>
      </c>
      <c r="B5058" s="11" t="str">
        <f t="shared" si="296"/>
        <v>Общий расчет. Анализ даты. Анализ даты. Символические звезды. Месячная добродетель. Нет</v>
      </c>
      <c r="C5058" s="11" t="str">
        <f>IFERROR(VLOOKUP(I5058,lvl_1[],2,FALSE),"Нет")</f>
        <v>Общий расчет</v>
      </c>
      <c r="D5058" s="11" t="str">
        <f>IFERROR(VLOOKUP(Rule!J5058,lvl_2[],2,FALSE),"Нет")</f>
        <v>Анализ даты</v>
      </c>
      <c r="E5058" s="11" t="str">
        <f>IFERROR(VLOOKUP(Rule!K5058,lvl_3[],2,FALSE),"Нет")</f>
        <v>Анализ даты</v>
      </c>
      <c r="F5058" s="11" t="str">
        <f>IFERROR(INDEX(lvl_4[],MATCH(L5058,lvl_4[ID],0),MATCH(TEXT(K5058,"##0"),lvl_4[#Headers],0)),"Нет")</f>
        <v>Символические звезды</v>
      </c>
      <c r="G5058" s="11" t="str">
        <f>IFERROR(INDEX(lvl_5[],MATCH(M5058,lvl_5[ID],0),MATCH(_xlfn.CONCAT(TEXT(K5058,"##0"),"_",TEXT(L5058,"##0")),lvl_5[#Headers],0)),"Нет")</f>
        <v>Месячная добродетель</v>
      </c>
      <c r="H5058" s="11" t="str">
        <f>IFERROR(INDEX(lvl_6[],MATCH(N5058,lvl_6[ID],0),MATCH(_xlfn.CONCAT(K5058,"_",L5058,"_",M5058),lvl_6[#Headers],0)),"Нет")</f>
        <v>Нет</v>
      </c>
      <c r="I5058" s="12">
        <v>1</v>
      </c>
      <c r="J5058" s="12">
        <v>4</v>
      </c>
      <c r="K5058" s="12">
        <v>1</v>
      </c>
      <c r="L5058" s="12">
        <v>5</v>
      </c>
      <c r="M5058" s="12">
        <v>33</v>
      </c>
      <c r="N5058" s="12">
        <v>734</v>
      </c>
      <c r="O5058" s="12">
        <f>COUNTIF($P$2:P5058,P5058)</f>
        <v>1</v>
      </c>
      <c r="P5058" s="12" t="str">
        <f t="shared" si="297"/>
        <v>1410533734</v>
      </c>
      <c r="Q5058" s="12" t="str">
        <f t="shared" si="298"/>
        <v>14105337340001</v>
      </c>
      <c r="R5058" s="20" t="s">
        <v>4385</v>
      </c>
      <c r="AP5058" s="12" t="s">
        <v>899</v>
      </c>
      <c r="AR5058" s="12" t="s">
        <v>868</v>
      </c>
      <c r="BN5058" s="12">
        <v>1</v>
      </c>
    </row>
    <row r="5059" spans="1:68" ht="45" x14ac:dyDescent="0.25">
      <c r="A5059" s="12">
        <v>1</v>
      </c>
      <c r="B5059" s="11" t="str">
        <f t="shared" si="296"/>
        <v>Общий расчет. Анализ даты. Анализ даты. Символические звезды. Месячная добродетель. Нет</v>
      </c>
      <c r="C5059" s="11" t="str">
        <f>IFERROR(VLOOKUP(I5059,lvl_1[],2,FALSE),"Нет")</f>
        <v>Общий расчет</v>
      </c>
      <c r="D5059" s="11" t="str">
        <f>IFERROR(VLOOKUP(Rule!J5059,lvl_2[],2,FALSE),"Нет")</f>
        <v>Анализ даты</v>
      </c>
      <c r="E5059" s="11" t="str">
        <f>IFERROR(VLOOKUP(Rule!K5059,lvl_3[],2,FALSE),"Нет")</f>
        <v>Анализ даты</v>
      </c>
      <c r="F5059" s="11" t="str">
        <f>IFERROR(INDEX(lvl_4[],MATCH(L5059,lvl_4[ID],0),MATCH(TEXT(K5059,"##0"),lvl_4[#Headers],0)),"Нет")</f>
        <v>Символические звезды</v>
      </c>
      <c r="G5059" s="11" t="str">
        <f>IFERROR(INDEX(lvl_5[],MATCH(M5059,lvl_5[ID],0),MATCH(_xlfn.CONCAT(TEXT(K5059,"##0"),"_",TEXT(L5059,"##0")),lvl_5[#Headers],0)),"Нет")</f>
        <v>Месячная добродетель</v>
      </c>
      <c r="H5059" s="11" t="str">
        <f>IFERROR(INDEX(lvl_6[],MATCH(N5059,lvl_6[ID],0),MATCH(_xlfn.CONCAT(K5059,"_",L5059,"_",M5059),lvl_6[#Headers],0)),"Нет")</f>
        <v>Нет</v>
      </c>
      <c r="I5059" s="12">
        <v>1</v>
      </c>
      <c r="J5059" s="12">
        <v>4</v>
      </c>
      <c r="K5059" s="12">
        <v>1</v>
      </c>
      <c r="L5059" s="12">
        <v>5</v>
      </c>
      <c r="M5059" s="12">
        <v>33</v>
      </c>
      <c r="N5059" s="12">
        <v>735</v>
      </c>
      <c r="O5059" s="12">
        <f>COUNTIF($P$2:P5059,P5059)</f>
        <v>1</v>
      </c>
      <c r="P5059" s="12" t="str">
        <f t="shared" si="297"/>
        <v>1410533735</v>
      </c>
      <c r="Q5059" s="12" t="str">
        <f t="shared" si="298"/>
        <v>14105337350001</v>
      </c>
      <c r="R5059" s="20" t="s">
        <v>4386</v>
      </c>
      <c r="AP5059" s="12" t="s">
        <v>914</v>
      </c>
      <c r="AR5059" s="12" t="s">
        <v>869</v>
      </c>
      <c r="BN5059" s="12">
        <v>1</v>
      </c>
    </row>
    <row r="5060" spans="1:68" ht="45" x14ac:dyDescent="0.25">
      <c r="A5060" s="12">
        <v>1</v>
      </c>
      <c r="B5060" s="11" t="str">
        <f t="shared" si="296"/>
        <v>Общий расчет. Анализ даты. Анализ даты. Символические звезды. Месячная добродетель. Нет</v>
      </c>
      <c r="C5060" s="11" t="str">
        <f>IFERROR(VLOOKUP(I5060,lvl_1[],2,FALSE),"Нет")</f>
        <v>Общий расчет</v>
      </c>
      <c r="D5060" s="11" t="str">
        <f>IFERROR(VLOOKUP(Rule!J5060,lvl_2[],2,FALSE),"Нет")</f>
        <v>Анализ даты</v>
      </c>
      <c r="E5060" s="11" t="str">
        <f>IFERROR(VLOOKUP(Rule!K5060,lvl_3[],2,FALSE),"Нет")</f>
        <v>Анализ даты</v>
      </c>
      <c r="F5060" s="11" t="str">
        <f>IFERROR(INDEX(lvl_4[],MATCH(L5060,lvl_4[ID],0),MATCH(TEXT(K5060,"##0"),lvl_4[#Headers],0)),"Нет")</f>
        <v>Символические звезды</v>
      </c>
      <c r="G5060" s="11" t="str">
        <f>IFERROR(INDEX(lvl_5[],MATCH(M5060,lvl_5[ID],0),MATCH(_xlfn.CONCAT(TEXT(K5060,"##0"),"_",TEXT(L5060,"##0")),lvl_5[#Headers],0)),"Нет")</f>
        <v>Месячная добродетель</v>
      </c>
      <c r="H5060" s="11" t="str">
        <f>IFERROR(INDEX(lvl_6[],MATCH(N5060,lvl_6[ID],0),MATCH(_xlfn.CONCAT(K5060,"_",L5060,"_",M5060),lvl_6[#Headers],0)),"Нет")</f>
        <v>Нет</v>
      </c>
      <c r="I5060" s="12">
        <v>1</v>
      </c>
      <c r="J5060" s="12">
        <v>4</v>
      </c>
      <c r="K5060" s="12">
        <v>1</v>
      </c>
      <c r="L5060" s="12">
        <v>5</v>
      </c>
      <c r="M5060" s="12">
        <v>33</v>
      </c>
      <c r="N5060" s="12">
        <v>736</v>
      </c>
      <c r="O5060" s="12">
        <f>COUNTIF($P$2:P5060,P5060)</f>
        <v>1</v>
      </c>
      <c r="P5060" s="12" t="str">
        <f t="shared" si="297"/>
        <v>1410533736</v>
      </c>
      <c r="Q5060" s="12" t="str">
        <f t="shared" si="298"/>
        <v>14105337360001</v>
      </c>
      <c r="R5060" s="20" t="s">
        <v>4387</v>
      </c>
      <c r="AP5060" s="12" t="s">
        <v>910</v>
      </c>
      <c r="AR5060" s="12" t="s">
        <v>870</v>
      </c>
      <c r="BN5060" s="12">
        <v>1</v>
      </c>
    </row>
    <row r="5061" spans="1:68" ht="60" x14ac:dyDescent="0.25">
      <c r="A5061" s="12">
        <v>1</v>
      </c>
      <c r="B5061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61" s="11" t="str">
        <f>IFERROR(VLOOKUP(I5061,lvl_1[],2,FALSE),"Нет")</f>
        <v>Общий расчет</v>
      </c>
      <c r="D5061" s="11" t="str">
        <f>IFERROR(VLOOKUP(Rule!J5061,lvl_2[],2,FALSE),"Нет")</f>
        <v>Анализ даты</v>
      </c>
      <c r="E5061" s="11" t="str">
        <f>IFERROR(VLOOKUP(Rule!K5061,lvl_3[],2,FALSE),"Нет")</f>
        <v>Анализ даты</v>
      </c>
      <c r="F5061" s="11" t="str">
        <f>IFERROR(INDEX(lvl_4[],MATCH(L5061,lvl_4[ID],0),MATCH(TEXT(K5061,"##0"),lvl_4[#Headers],0)),"Нет")</f>
        <v>Символические звезды</v>
      </c>
      <c r="G5061" s="11" t="str">
        <f>IFERROR(INDEX(lvl_5[],MATCH(M5061,lvl_5[ID],0),MATCH(_xlfn.CONCAT(TEXT(K5061,"##0"),"_",TEXT(L5061,"##0")),lvl_5[#Headers],0)),"Нет")</f>
        <v>Благородный небесной единицы (Благородный человек)</v>
      </c>
      <c r="H5061" s="11" t="str">
        <f>IFERROR(INDEX(lvl_6[],MATCH(N5061,lvl_6[ID],0),MATCH(_xlfn.CONCAT(K5061,"_",L5061,"_",M5061),lvl_6[#Headers],0)),"Нет")</f>
        <v>Нет</v>
      </c>
      <c r="I5061" s="12">
        <v>1</v>
      </c>
      <c r="J5061" s="12">
        <v>4</v>
      </c>
      <c r="K5061" s="12">
        <v>1</v>
      </c>
      <c r="L5061" s="12">
        <v>5</v>
      </c>
      <c r="M5061" s="12">
        <v>15</v>
      </c>
      <c r="N5061" s="12">
        <v>737</v>
      </c>
      <c r="O5061" s="12">
        <f>COUNTIF($P$2:P5061,P5061)</f>
        <v>1</v>
      </c>
      <c r="P5061" s="12" t="str">
        <f t="shared" si="297"/>
        <v>1410515737</v>
      </c>
      <c r="Q5061" s="12" t="str">
        <f t="shared" si="298"/>
        <v>14105157370001</v>
      </c>
      <c r="R5061" s="20" t="s">
        <v>4388</v>
      </c>
      <c r="U5061" s="12" t="s">
        <v>899</v>
      </c>
      <c r="W5061" s="12" t="s">
        <v>870</v>
      </c>
      <c r="BN5061" s="12">
        <v>1</v>
      </c>
      <c r="BP5061" s="12" t="s">
        <v>3801</v>
      </c>
    </row>
    <row r="5062" spans="1:68" ht="60" x14ac:dyDescent="0.25">
      <c r="A5062" s="12">
        <v>1</v>
      </c>
      <c r="B5062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62" s="11" t="str">
        <f>IFERROR(VLOOKUP(I5062,lvl_1[],2,FALSE),"Нет")</f>
        <v>Общий расчет</v>
      </c>
      <c r="D5062" s="11" t="str">
        <f>IFERROR(VLOOKUP(Rule!J5062,lvl_2[],2,FALSE),"Нет")</f>
        <v>Анализ даты</v>
      </c>
      <c r="E5062" s="11" t="str">
        <f>IFERROR(VLOOKUP(Rule!K5062,lvl_3[],2,FALSE),"Нет")</f>
        <v>Анализ даты</v>
      </c>
      <c r="F5062" s="11" t="str">
        <f>IFERROR(INDEX(lvl_4[],MATCH(L5062,lvl_4[ID],0),MATCH(TEXT(K5062,"##0"),lvl_4[#Headers],0)),"Нет")</f>
        <v>Символические звезды</v>
      </c>
      <c r="G5062" s="11" t="str">
        <f>IFERROR(INDEX(lvl_5[],MATCH(M5062,lvl_5[ID],0),MATCH(_xlfn.CONCAT(TEXT(K5062,"##0"),"_",TEXT(L5062,"##0")),lvl_5[#Headers],0)),"Нет")</f>
        <v>Благородный небесной единицы (Благородный человек)</v>
      </c>
      <c r="H5062" s="11" t="str">
        <f>IFERROR(INDEX(lvl_6[],MATCH(N5062,lvl_6[ID],0),MATCH(_xlfn.CONCAT(K5062,"_",L5062,"_",M5062),lvl_6[#Headers],0)),"Нет")</f>
        <v>Нет</v>
      </c>
      <c r="I5062" s="12">
        <v>1</v>
      </c>
      <c r="J5062" s="12">
        <v>4</v>
      </c>
      <c r="K5062" s="12">
        <v>1</v>
      </c>
      <c r="L5062" s="12">
        <v>5</v>
      </c>
      <c r="M5062" s="12">
        <v>15</v>
      </c>
      <c r="N5062" s="12">
        <v>738</v>
      </c>
      <c r="O5062" s="12">
        <f>COUNTIF($P$2:P5062,P5062)</f>
        <v>1</v>
      </c>
      <c r="P5062" s="12" t="str">
        <f t="shared" si="297"/>
        <v>1410515738</v>
      </c>
      <c r="Q5062" s="12" t="str">
        <f t="shared" si="298"/>
        <v>14105157380001</v>
      </c>
      <c r="R5062" s="20" t="s">
        <v>4389</v>
      </c>
      <c r="U5062" s="12" t="s">
        <v>899</v>
      </c>
      <c r="W5062" s="12" t="s">
        <v>864</v>
      </c>
      <c r="BN5062" s="12">
        <v>1</v>
      </c>
      <c r="BP5062" s="12" t="s">
        <v>3801</v>
      </c>
    </row>
    <row r="5063" spans="1:68" ht="60" x14ac:dyDescent="0.25">
      <c r="A5063" s="12">
        <v>1</v>
      </c>
      <c r="B5063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63" s="11" t="str">
        <f>IFERROR(VLOOKUP(I5063,lvl_1[],2,FALSE),"Нет")</f>
        <v>Общий расчет</v>
      </c>
      <c r="D5063" s="11" t="str">
        <f>IFERROR(VLOOKUP(Rule!J5063,lvl_2[],2,FALSE),"Нет")</f>
        <v>Анализ даты</v>
      </c>
      <c r="E5063" s="11" t="str">
        <f>IFERROR(VLOOKUP(Rule!K5063,lvl_3[],2,FALSE),"Нет")</f>
        <v>Анализ даты</v>
      </c>
      <c r="F5063" s="11" t="str">
        <f>IFERROR(INDEX(lvl_4[],MATCH(L5063,lvl_4[ID],0),MATCH(TEXT(K5063,"##0"),lvl_4[#Headers],0)),"Нет")</f>
        <v>Символические звезды</v>
      </c>
      <c r="G5063" s="11" t="str">
        <f>IFERROR(INDEX(lvl_5[],MATCH(M5063,lvl_5[ID],0),MATCH(_xlfn.CONCAT(TEXT(K5063,"##0"),"_",TEXT(L5063,"##0")),lvl_5[#Headers],0)),"Нет")</f>
        <v>Благородный небесной единицы (Благородный человек)</v>
      </c>
      <c r="H5063" s="11" t="str">
        <f>IFERROR(INDEX(lvl_6[],MATCH(N5063,lvl_6[ID],0),MATCH(_xlfn.CONCAT(K5063,"_",L5063,"_",M5063),lvl_6[#Headers],0)),"Нет")</f>
        <v>Нет</v>
      </c>
      <c r="I5063" s="12">
        <v>1</v>
      </c>
      <c r="J5063" s="12">
        <v>4</v>
      </c>
      <c r="K5063" s="12">
        <v>1</v>
      </c>
      <c r="L5063" s="12">
        <v>5</v>
      </c>
      <c r="M5063" s="12">
        <v>15</v>
      </c>
      <c r="N5063" s="12">
        <v>739</v>
      </c>
      <c r="O5063" s="12">
        <f>COUNTIF($P$2:P5063,P5063)</f>
        <v>1</v>
      </c>
      <c r="P5063" s="12" t="str">
        <f t="shared" si="297"/>
        <v>1410515739</v>
      </c>
      <c r="Q5063" s="12" t="str">
        <f t="shared" si="298"/>
        <v>14105157390001</v>
      </c>
      <c r="R5063" s="20" t="s">
        <v>4390</v>
      </c>
      <c r="U5063" s="12" t="s">
        <v>901</v>
      </c>
      <c r="W5063" s="12" t="s">
        <v>869</v>
      </c>
      <c r="BN5063" s="12">
        <v>1</v>
      </c>
      <c r="BP5063" s="12" t="s">
        <v>3801</v>
      </c>
    </row>
    <row r="5064" spans="1:68" ht="60" x14ac:dyDescent="0.25">
      <c r="A5064" s="12">
        <v>1</v>
      </c>
      <c r="B5064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64" s="11" t="str">
        <f>IFERROR(VLOOKUP(I5064,lvl_1[],2,FALSE),"Нет")</f>
        <v>Общий расчет</v>
      </c>
      <c r="D5064" s="11" t="str">
        <f>IFERROR(VLOOKUP(Rule!J5064,lvl_2[],2,FALSE),"Нет")</f>
        <v>Анализ даты</v>
      </c>
      <c r="E5064" s="11" t="str">
        <f>IFERROR(VLOOKUP(Rule!K5064,lvl_3[],2,FALSE),"Нет")</f>
        <v>Анализ даты</v>
      </c>
      <c r="F5064" s="11" t="str">
        <f>IFERROR(INDEX(lvl_4[],MATCH(L5064,lvl_4[ID],0),MATCH(TEXT(K5064,"##0"),lvl_4[#Headers],0)),"Нет")</f>
        <v>Символические звезды</v>
      </c>
      <c r="G5064" s="11" t="str">
        <f>IFERROR(INDEX(lvl_5[],MATCH(M5064,lvl_5[ID],0),MATCH(_xlfn.CONCAT(TEXT(K5064,"##0"),"_",TEXT(L5064,"##0")),lvl_5[#Headers],0)),"Нет")</f>
        <v>Благородный небесной единицы (Благородный человек)</v>
      </c>
      <c r="H5064" s="11" t="str">
        <f>IFERROR(INDEX(lvl_6[],MATCH(N5064,lvl_6[ID],0),MATCH(_xlfn.CONCAT(K5064,"_",L5064,"_",M5064),lvl_6[#Headers],0)),"Нет")</f>
        <v>Нет</v>
      </c>
      <c r="I5064" s="12">
        <v>1</v>
      </c>
      <c r="J5064" s="12">
        <v>4</v>
      </c>
      <c r="K5064" s="12">
        <v>1</v>
      </c>
      <c r="L5064" s="12">
        <v>5</v>
      </c>
      <c r="M5064" s="12">
        <v>15</v>
      </c>
      <c r="N5064" s="12">
        <v>740</v>
      </c>
      <c r="O5064" s="12">
        <f>COUNTIF($P$2:P5064,P5064)</f>
        <v>1</v>
      </c>
      <c r="P5064" s="12" t="str">
        <f t="shared" si="297"/>
        <v>1410515740</v>
      </c>
      <c r="Q5064" s="12" t="str">
        <f t="shared" si="298"/>
        <v>14105157400001</v>
      </c>
      <c r="R5064" s="20" t="s">
        <v>4391</v>
      </c>
      <c r="U5064" s="12" t="s">
        <v>901</v>
      </c>
      <c r="W5064" s="12" t="s">
        <v>865</v>
      </c>
      <c r="BN5064" s="12">
        <v>1</v>
      </c>
      <c r="BP5064" s="12" t="s">
        <v>3801</v>
      </c>
    </row>
    <row r="5065" spans="1:68" ht="60" x14ac:dyDescent="0.25">
      <c r="A5065" s="12">
        <v>1</v>
      </c>
      <c r="B5065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65" s="11" t="str">
        <f>IFERROR(VLOOKUP(I5065,lvl_1[],2,FALSE),"Нет")</f>
        <v>Общий расчет</v>
      </c>
      <c r="D5065" s="11" t="str">
        <f>IFERROR(VLOOKUP(Rule!J5065,lvl_2[],2,FALSE),"Нет")</f>
        <v>Анализ даты</v>
      </c>
      <c r="E5065" s="11" t="str">
        <f>IFERROR(VLOOKUP(Rule!K5065,lvl_3[],2,FALSE),"Нет")</f>
        <v>Анализ даты</v>
      </c>
      <c r="F5065" s="11" t="str">
        <f>IFERROR(INDEX(lvl_4[],MATCH(L5065,lvl_4[ID],0),MATCH(TEXT(K5065,"##0"),lvl_4[#Headers],0)),"Нет")</f>
        <v>Символические звезды</v>
      </c>
      <c r="G5065" s="11" t="str">
        <f>IFERROR(INDEX(lvl_5[],MATCH(M5065,lvl_5[ID],0),MATCH(_xlfn.CONCAT(TEXT(K5065,"##0"),"_",TEXT(L5065,"##0")),lvl_5[#Headers],0)),"Нет")</f>
        <v>Благородный небесной единицы (Благородный человек)</v>
      </c>
      <c r="H5065" s="11" t="str">
        <f>IFERROR(INDEX(lvl_6[],MATCH(N5065,lvl_6[ID],0),MATCH(_xlfn.CONCAT(K5065,"_",L5065,"_",M5065),lvl_6[#Headers],0)),"Нет")</f>
        <v>Нет</v>
      </c>
      <c r="I5065" s="12">
        <v>1</v>
      </c>
      <c r="J5065" s="12">
        <v>4</v>
      </c>
      <c r="K5065" s="12">
        <v>1</v>
      </c>
      <c r="L5065" s="12">
        <v>5</v>
      </c>
      <c r="M5065" s="12">
        <v>15</v>
      </c>
      <c r="N5065" s="12">
        <v>741</v>
      </c>
      <c r="O5065" s="12">
        <f>COUNTIF($P$2:P5065,P5065)</f>
        <v>1</v>
      </c>
      <c r="P5065" s="12" t="str">
        <f t="shared" si="297"/>
        <v>1410515741</v>
      </c>
      <c r="Q5065" s="12" t="str">
        <f t="shared" si="298"/>
        <v>14105157410001</v>
      </c>
      <c r="R5065" s="20" t="s">
        <v>4392</v>
      </c>
      <c r="U5065" s="12" t="s">
        <v>903</v>
      </c>
      <c r="W5065" s="12" t="s">
        <v>868</v>
      </c>
      <c r="BN5065" s="12">
        <v>1</v>
      </c>
      <c r="BP5065" s="12" t="s">
        <v>3801</v>
      </c>
    </row>
    <row r="5066" spans="1:68" ht="60" x14ac:dyDescent="0.25">
      <c r="A5066" s="12">
        <v>1</v>
      </c>
      <c r="B5066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66" s="11" t="str">
        <f>IFERROR(VLOOKUP(I5066,lvl_1[],2,FALSE),"Нет")</f>
        <v>Общий расчет</v>
      </c>
      <c r="D5066" s="11" t="str">
        <f>IFERROR(VLOOKUP(Rule!J5066,lvl_2[],2,FALSE),"Нет")</f>
        <v>Анализ даты</v>
      </c>
      <c r="E5066" s="11" t="str">
        <f>IFERROR(VLOOKUP(Rule!K5066,lvl_3[],2,FALSE),"Нет")</f>
        <v>Анализ даты</v>
      </c>
      <c r="F5066" s="11" t="str">
        <f>IFERROR(INDEX(lvl_4[],MATCH(L5066,lvl_4[ID],0),MATCH(TEXT(K5066,"##0"),lvl_4[#Headers],0)),"Нет")</f>
        <v>Символические звезды</v>
      </c>
      <c r="G5066" s="11" t="str">
        <f>IFERROR(INDEX(lvl_5[],MATCH(M5066,lvl_5[ID],0),MATCH(_xlfn.CONCAT(TEXT(K5066,"##0"),"_",TEXT(L5066,"##0")),lvl_5[#Headers],0)),"Нет")</f>
        <v>Благородный небесной единицы (Благородный человек)</v>
      </c>
      <c r="H5066" s="11" t="str">
        <f>IFERROR(INDEX(lvl_6[],MATCH(N5066,lvl_6[ID],0),MATCH(_xlfn.CONCAT(K5066,"_",L5066,"_",M5066),lvl_6[#Headers],0)),"Нет")</f>
        <v>Нет</v>
      </c>
      <c r="I5066" s="12">
        <v>1</v>
      </c>
      <c r="J5066" s="12">
        <v>4</v>
      </c>
      <c r="K5066" s="12">
        <v>1</v>
      </c>
      <c r="L5066" s="12">
        <v>5</v>
      </c>
      <c r="M5066" s="12">
        <v>15</v>
      </c>
      <c r="N5066" s="12">
        <v>742</v>
      </c>
      <c r="O5066" s="12">
        <f>COUNTIF($P$2:P5066,P5066)</f>
        <v>1</v>
      </c>
      <c r="P5066" s="12" t="str">
        <f t="shared" si="297"/>
        <v>1410515742</v>
      </c>
      <c r="Q5066" s="12" t="str">
        <f t="shared" si="298"/>
        <v>14105157420001</v>
      </c>
      <c r="R5066" s="20" t="s">
        <v>4393</v>
      </c>
      <c r="U5066" s="12" t="s">
        <v>903</v>
      </c>
      <c r="W5066" s="12" t="s">
        <v>866</v>
      </c>
      <c r="BN5066" s="12">
        <v>1</v>
      </c>
      <c r="BP5066" s="12" t="s">
        <v>3801</v>
      </c>
    </row>
    <row r="5067" spans="1:68" ht="60" x14ac:dyDescent="0.25">
      <c r="A5067" s="12">
        <v>1</v>
      </c>
      <c r="B5067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67" s="11" t="str">
        <f>IFERROR(VLOOKUP(I5067,lvl_1[],2,FALSE),"Нет")</f>
        <v>Общий расчет</v>
      </c>
      <c r="D5067" s="11" t="str">
        <f>IFERROR(VLOOKUP(Rule!J5067,lvl_2[],2,FALSE),"Нет")</f>
        <v>Анализ даты</v>
      </c>
      <c r="E5067" s="11" t="str">
        <f>IFERROR(VLOOKUP(Rule!K5067,lvl_3[],2,FALSE),"Нет")</f>
        <v>Анализ даты</v>
      </c>
      <c r="F5067" s="11" t="str">
        <f>IFERROR(INDEX(lvl_4[],MATCH(L5067,lvl_4[ID],0),MATCH(TEXT(K5067,"##0"),lvl_4[#Headers],0)),"Нет")</f>
        <v>Символические звезды</v>
      </c>
      <c r="G5067" s="11" t="str">
        <f>IFERROR(INDEX(lvl_5[],MATCH(M5067,lvl_5[ID],0),MATCH(_xlfn.CONCAT(TEXT(K5067,"##0"),"_",TEXT(L5067,"##0")),lvl_5[#Headers],0)),"Нет")</f>
        <v>Благородный небесной единицы (Благородный человек)</v>
      </c>
      <c r="H5067" s="11" t="str">
        <f>IFERROR(INDEX(lvl_6[],MATCH(N5067,lvl_6[ID],0),MATCH(_xlfn.CONCAT(K5067,"_",L5067,"_",M5067),lvl_6[#Headers],0)),"Нет")</f>
        <v>Нет</v>
      </c>
      <c r="I5067" s="12">
        <v>1</v>
      </c>
      <c r="J5067" s="12">
        <v>4</v>
      </c>
      <c r="K5067" s="12">
        <v>1</v>
      </c>
      <c r="L5067" s="12">
        <v>5</v>
      </c>
      <c r="M5067" s="12">
        <v>15</v>
      </c>
      <c r="N5067" s="12">
        <v>743</v>
      </c>
      <c r="O5067" s="12">
        <f>COUNTIF($P$2:P5067,P5067)</f>
        <v>1</v>
      </c>
      <c r="P5067" s="12" t="str">
        <f t="shared" si="297"/>
        <v>1410515743</v>
      </c>
      <c r="Q5067" s="12" t="str">
        <f t="shared" si="298"/>
        <v>14105157430001</v>
      </c>
      <c r="R5067" s="20" t="s">
        <v>4394</v>
      </c>
      <c r="U5067" s="12" t="s">
        <v>905</v>
      </c>
      <c r="W5067" s="12" t="s">
        <v>868</v>
      </c>
      <c r="BN5067" s="12">
        <v>1</v>
      </c>
      <c r="BP5067" s="12" t="s">
        <v>3801</v>
      </c>
    </row>
    <row r="5068" spans="1:68" ht="60" x14ac:dyDescent="0.25">
      <c r="A5068" s="12">
        <v>1</v>
      </c>
      <c r="B5068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68" s="11" t="str">
        <f>IFERROR(VLOOKUP(I5068,lvl_1[],2,FALSE),"Нет")</f>
        <v>Общий расчет</v>
      </c>
      <c r="D5068" s="11" t="str">
        <f>IFERROR(VLOOKUP(Rule!J5068,lvl_2[],2,FALSE),"Нет")</f>
        <v>Анализ даты</v>
      </c>
      <c r="E5068" s="11" t="str">
        <f>IFERROR(VLOOKUP(Rule!K5068,lvl_3[],2,FALSE),"Нет")</f>
        <v>Анализ даты</v>
      </c>
      <c r="F5068" s="11" t="str">
        <f>IFERROR(INDEX(lvl_4[],MATCH(L5068,lvl_4[ID],0),MATCH(TEXT(K5068,"##0"),lvl_4[#Headers],0)),"Нет")</f>
        <v>Символические звезды</v>
      </c>
      <c r="G5068" s="11" t="str">
        <f>IFERROR(INDEX(lvl_5[],MATCH(M5068,lvl_5[ID],0),MATCH(_xlfn.CONCAT(TEXT(K5068,"##0"),"_",TEXT(L5068,"##0")),lvl_5[#Headers],0)),"Нет")</f>
        <v>Благородный небесной единицы (Благородный человек)</v>
      </c>
      <c r="H5068" s="11" t="str">
        <f>IFERROR(INDEX(lvl_6[],MATCH(N5068,lvl_6[ID],0),MATCH(_xlfn.CONCAT(K5068,"_",L5068,"_",M5068),lvl_6[#Headers],0)),"Нет")</f>
        <v>Нет</v>
      </c>
      <c r="I5068" s="12">
        <v>1</v>
      </c>
      <c r="J5068" s="12">
        <v>4</v>
      </c>
      <c r="K5068" s="12">
        <v>1</v>
      </c>
      <c r="L5068" s="12">
        <v>5</v>
      </c>
      <c r="M5068" s="12">
        <v>15</v>
      </c>
      <c r="N5068" s="12">
        <v>744</v>
      </c>
      <c r="O5068" s="12">
        <f>COUNTIF($P$2:P5068,P5068)</f>
        <v>1</v>
      </c>
      <c r="P5068" s="12" t="str">
        <f t="shared" si="297"/>
        <v>1410515744</v>
      </c>
      <c r="Q5068" s="12" t="str">
        <f t="shared" si="298"/>
        <v>14105157440001</v>
      </c>
      <c r="R5068" s="20" t="s">
        <v>4395</v>
      </c>
      <c r="U5068" s="12" t="s">
        <v>905</v>
      </c>
      <c r="W5068" s="12" t="s">
        <v>866</v>
      </c>
      <c r="BN5068" s="12">
        <v>1</v>
      </c>
      <c r="BP5068" s="12" t="s">
        <v>3801</v>
      </c>
    </row>
    <row r="5069" spans="1:68" ht="60" x14ac:dyDescent="0.25">
      <c r="A5069" s="12">
        <v>1</v>
      </c>
      <c r="B5069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69" s="11" t="str">
        <f>IFERROR(VLOOKUP(I5069,lvl_1[],2,FALSE),"Нет")</f>
        <v>Общий расчет</v>
      </c>
      <c r="D5069" s="11" t="str">
        <f>IFERROR(VLOOKUP(Rule!J5069,lvl_2[],2,FALSE),"Нет")</f>
        <v>Анализ даты</v>
      </c>
      <c r="E5069" s="11" t="str">
        <f>IFERROR(VLOOKUP(Rule!K5069,lvl_3[],2,FALSE),"Нет")</f>
        <v>Анализ даты</v>
      </c>
      <c r="F5069" s="11" t="str">
        <f>IFERROR(INDEX(lvl_4[],MATCH(L5069,lvl_4[ID],0),MATCH(TEXT(K5069,"##0"),lvl_4[#Headers],0)),"Нет")</f>
        <v>Символические звезды</v>
      </c>
      <c r="G5069" s="11" t="str">
        <f>IFERROR(INDEX(lvl_5[],MATCH(M5069,lvl_5[ID],0),MATCH(_xlfn.CONCAT(TEXT(K5069,"##0"),"_",TEXT(L5069,"##0")),lvl_5[#Headers],0)),"Нет")</f>
        <v>Благородный небесной единицы (Благородный человек)</v>
      </c>
      <c r="H5069" s="11" t="str">
        <f>IFERROR(INDEX(lvl_6[],MATCH(N5069,lvl_6[ID],0),MATCH(_xlfn.CONCAT(K5069,"_",L5069,"_",M5069),lvl_6[#Headers],0)),"Нет")</f>
        <v>Нет</v>
      </c>
      <c r="I5069" s="12">
        <v>1</v>
      </c>
      <c r="J5069" s="12">
        <v>4</v>
      </c>
      <c r="K5069" s="12">
        <v>1</v>
      </c>
      <c r="L5069" s="12">
        <v>5</v>
      </c>
      <c r="M5069" s="12">
        <v>15</v>
      </c>
      <c r="N5069" s="12">
        <v>745</v>
      </c>
      <c r="O5069" s="12">
        <f>COUNTIF($P$2:P5069,P5069)</f>
        <v>1</v>
      </c>
      <c r="P5069" s="12" t="str">
        <f t="shared" si="297"/>
        <v>1410515745</v>
      </c>
      <c r="Q5069" s="12" t="str">
        <f t="shared" si="298"/>
        <v>14105157450001</v>
      </c>
      <c r="R5069" s="20" t="s">
        <v>4396</v>
      </c>
      <c r="U5069" s="12" t="s">
        <v>907</v>
      </c>
      <c r="W5069" s="12" t="s">
        <v>870</v>
      </c>
      <c r="BN5069" s="12">
        <v>1</v>
      </c>
      <c r="BP5069" s="12" t="s">
        <v>3801</v>
      </c>
    </row>
    <row r="5070" spans="1:68" ht="60" x14ac:dyDescent="0.25">
      <c r="A5070" s="12">
        <v>1</v>
      </c>
      <c r="B5070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70" s="11" t="str">
        <f>IFERROR(VLOOKUP(I5070,lvl_1[],2,FALSE),"Нет")</f>
        <v>Общий расчет</v>
      </c>
      <c r="D5070" s="11" t="str">
        <f>IFERROR(VLOOKUP(Rule!J5070,lvl_2[],2,FALSE),"Нет")</f>
        <v>Анализ даты</v>
      </c>
      <c r="E5070" s="11" t="str">
        <f>IFERROR(VLOOKUP(Rule!K5070,lvl_3[],2,FALSE),"Нет")</f>
        <v>Анализ даты</v>
      </c>
      <c r="F5070" s="11" t="str">
        <f>IFERROR(INDEX(lvl_4[],MATCH(L5070,lvl_4[ID],0),MATCH(TEXT(K5070,"##0"),lvl_4[#Headers],0)),"Нет")</f>
        <v>Символические звезды</v>
      </c>
      <c r="G5070" s="11" t="str">
        <f>IFERROR(INDEX(lvl_5[],MATCH(M5070,lvl_5[ID],0),MATCH(_xlfn.CONCAT(TEXT(K5070,"##0"),"_",TEXT(L5070,"##0")),lvl_5[#Headers],0)),"Нет")</f>
        <v>Благородный небесной единицы (Благородный человек)</v>
      </c>
      <c r="H5070" s="11" t="str">
        <f>IFERROR(INDEX(lvl_6[],MATCH(N5070,lvl_6[ID],0),MATCH(_xlfn.CONCAT(K5070,"_",L5070,"_",M5070),lvl_6[#Headers],0)),"Нет")</f>
        <v>Нет</v>
      </c>
      <c r="I5070" s="12">
        <v>1</v>
      </c>
      <c r="J5070" s="12">
        <v>4</v>
      </c>
      <c r="K5070" s="12">
        <v>1</v>
      </c>
      <c r="L5070" s="12">
        <v>5</v>
      </c>
      <c r="M5070" s="12">
        <v>15</v>
      </c>
      <c r="N5070" s="12">
        <v>746</v>
      </c>
      <c r="O5070" s="12">
        <f>COUNTIF($P$2:P5070,P5070)</f>
        <v>1</v>
      </c>
      <c r="P5070" s="12" t="str">
        <f t="shared" si="297"/>
        <v>1410515746</v>
      </c>
      <c r="Q5070" s="12" t="str">
        <f t="shared" si="298"/>
        <v>14105157460001</v>
      </c>
      <c r="R5070" s="20" t="s">
        <v>4397</v>
      </c>
      <c r="U5070" s="12" t="s">
        <v>907</v>
      </c>
      <c r="W5070" s="12" t="s">
        <v>864</v>
      </c>
      <c r="BN5070" s="12">
        <v>1</v>
      </c>
      <c r="BP5070" s="12" t="s">
        <v>3801</v>
      </c>
    </row>
    <row r="5071" spans="1:68" ht="60" x14ac:dyDescent="0.25">
      <c r="A5071" s="12">
        <v>1</v>
      </c>
      <c r="B5071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71" s="11" t="str">
        <f>IFERROR(VLOOKUP(I5071,lvl_1[],2,FALSE),"Нет")</f>
        <v>Общий расчет</v>
      </c>
      <c r="D5071" s="11" t="str">
        <f>IFERROR(VLOOKUP(Rule!J5071,lvl_2[],2,FALSE),"Нет")</f>
        <v>Анализ даты</v>
      </c>
      <c r="E5071" s="11" t="str">
        <f>IFERROR(VLOOKUP(Rule!K5071,lvl_3[],2,FALSE),"Нет")</f>
        <v>Анализ даты</v>
      </c>
      <c r="F5071" s="11" t="str">
        <f>IFERROR(INDEX(lvl_4[],MATCH(L5071,lvl_4[ID],0),MATCH(TEXT(K5071,"##0"),lvl_4[#Headers],0)),"Нет")</f>
        <v>Символические звезды</v>
      </c>
      <c r="G5071" s="11" t="str">
        <f>IFERROR(INDEX(lvl_5[],MATCH(M5071,lvl_5[ID],0),MATCH(_xlfn.CONCAT(TEXT(K5071,"##0"),"_",TEXT(L5071,"##0")),lvl_5[#Headers],0)),"Нет")</f>
        <v>Благородный небесной единицы (Благородный человек)</v>
      </c>
      <c r="H5071" s="11" t="str">
        <f>IFERROR(INDEX(lvl_6[],MATCH(N5071,lvl_6[ID],0),MATCH(_xlfn.CONCAT(K5071,"_",L5071,"_",M5071),lvl_6[#Headers],0)),"Нет")</f>
        <v>Нет</v>
      </c>
      <c r="I5071" s="12">
        <v>1</v>
      </c>
      <c r="J5071" s="12">
        <v>4</v>
      </c>
      <c r="K5071" s="12">
        <v>1</v>
      </c>
      <c r="L5071" s="12">
        <v>5</v>
      </c>
      <c r="M5071" s="12">
        <v>15</v>
      </c>
      <c r="N5071" s="12">
        <v>747</v>
      </c>
      <c r="O5071" s="12">
        <f>COUNTIF($P$2:P5071,P5071)</f>
        <v>1</v>
      </c>
      <c r="P5071" s="12" t="str">
        <f t="shared" si="297"/>
        <v>1410515747</v>
      </c>
      <c r="Q5071" s="12" t="str">
        <f t="shared" si="298"/>
        <v>14105157470001</v>
      </c>
      <c r="R5071" s="20" t="s">
        <v>4398</v>
      </c>
      <c r="U5071" s="12" t="s">
        <v>908</v>
      </c>
      <c r="W5071" s="12" t="s">
        <v>869</v>
      </c>
      <c r="BN5071" s="12">
        <v>1</v>
      </c>
      <c r="BP5071" s="12" t="s">
        <v>3801</v>
      </c>
    </row>
    <row r="5072" spans="1:68" ht="60" x14ac:dyDescent="0.25">
      <c r="A5072" s="12">
        <v>1</v>
      </c>
      <c r="B5072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72" s="11" t="str">
        <f>IFERROR(VLOOKUP(I5072,lvl_1[],2,FALSE),"Нет")</f>
        <v>Общий расчет</v>
      </c>
      <c r="D5072" s="11" t="str">
        <f>IFERROR(VLOOKUP(Rule!J5072,lvl_2[],2,FALSE),"Нет")</f>
        <v>Анализ даты</v>
      </c>
      <c r="E5072" s="11" t="str">
        <f>IFERROR(VLOOKUP(Rule!K5072,lvl_3[],2,FALSE),"Нет")</f>
        <v>Анализ даты</v>
      </c>
      <c r="F5072" s="11" t="str">
        <f>IFERROR(INDEX(lvl_4[],MATCH(L5072,lvl_4[ID],0),MATCH(TEXT(K5072,"##0"),lvl_4[#Headers],0)),"Нет")</f>
        <v>Символические звезды</v>
      </c>
      <c r="G5072" s="11" t="str">
        <f>IFERROR(INDEX(lvl_5[],MATCH(M5072,lvl_5[ID],0),MATCH(_xlfn.CONCAT(TEXT(K5072,"##0"),"_",TEXT(L5072,"##0")),lvl_5[#Headers],0)),"Нет")</f>
        <v>Благородный небесной единицы (Благородный человек)</v>
      </c>
      <c r="H5072" s="11" t="str">
        <f>IFERROR(INDEX(lvl_6[],MATCH(N5072,lvl_6[ID],0),MATCH(_xlfn.CONCAT(K5072,"_",L5072,"_",M5072),lvl_6[#Headers],0)),"Нет")</f>
        <v>Нет</v>
      </c>
      <c r="I5072" s="12">
        <v>1</v>
      </c>
      <c r="J5072" s="12">
        <v>4</v>
      </c>
      <c r="K5072" s="12">
        <v>1</v>
      </c>
      <c r="L5072" s="12">
        <v>5</v>
      </c>
      <c r="M5072" s="12">
        <v>15</v>
      </c>
      <c r="N5072" s="12">
        <v>748</v>
      </c>
      <c r="O5072" s="12">
        <f>COUNTIF($P$2:P5072,P5072)</f>
        <v>1</v>
      </c>
      <c r="P5072" s="12" t="str">
        <f t="shared" si="297"/>
        <v>1410515748</v>
      </c>
      <c r="Q5072" s="12" t="str">
        <f t="shared" si="298"/>
        <v>14105157480001</v>
      </c>
      <c r="R5072" s="20" t="s">
        <v>4399</v>
      </c>
      <c r="U5072" s="12" t="s">
        <v>908</v>
      </c>
      <c r="W5072" s="12" t="s">
        <v>865</v>
      </c>
      <c r="BN5072" s="12">
        <v>1</v>
      </c>
      <c r="BP5072" s="12" t="s">
        <v>3801</v>
      </c>
    </row>
    <row r="5073" spans="1:68" ht="60" x14ac:dyDescent="0.25">
      <c r="A5073" s="12">
        <v>1</v>
      </c>
      <c r="B5073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73" s="11" t="str">
        <f>IFERROR(VLOOKUP(I5073,lvl_1[],2,FALSE),"Нет")</f>
        <v>Общий расчет</v>
      </c>
      <c r="D5073" s="11" t="str">
        <f>IFERROR(VLOOKUP(Rule!J5073,lvl_2[],2,FALSE),"Нет")</f>
        <v>Анализ даты</v>
      </c>
      <c r="E5073" s="11" t="str">
        <f>IFERROR(VLOOKUP(Rule!K5073,lvl_3[],2,FALSE),"Нет")</f>
        <v>Анализ даты</v>
      </c>
      <c r="F5073" s="11" t="str">
        <f>IFERROR(INDEX(lvl_4[],MATCH(L5073,lvl_4[ID],0),MATCH(TEXT(K5073,"##0"),lvl_4[#Headers],0)),"Нет")</f>
        <v>Символические звезды</v>
      </c>
      <c r="G5073" s="11" t="str">
        <f>IFERROR(INDEX(lvl_5[],MATCH(M5073,lvl_5[ID],0),MATCH(_xlfn.CONCAT(TEXT(K5073,"##0"),"_",TEXT(L5073,"##0")),lvl_5[#Headers],0)),"Нет")</f>
        <v>Благородный небесной единицы (Благородный человек)</v>
      </c>
      <c r="H5073" s="11" t="str">
        <f>IFERROR(INDEX(lvl_6[],MATCH(N5073,lvl_6[ID],0),MATCH(_xlfn.CONCAT(K5073,"_",L5073,"_",M5073),lvl_6[#Headers],0)),"Нет")</f>
        <v>Нет</v>
      </c>
      <c r="I5073" s="12">
        <v>1</v>
      </c>
      <c r="J5073" s="12">
        <v>4</v>
      </c>
      <c r="K5073" s="12">
        <v>1</v>
      </c>
      <c r="L5073" s="12">
        <v>5</v>
      </c>
      <c r="M5073" s="12">
        <v>15</v>
      </c>
      <c r="N5073" s="12">
        <v>749</v>
      </c>
      <c r="O5073" s="12">
        <f>COUNTIF($P$2:P5073,P5073)</f>
        <v>1</v>
      </c>
      <c r="P5073" s="12" t="str">
        <f t="shared" si="297"/>
        <v>1410515749</v>
      </c>
      <c r="Q5073" s="12" t="str">
        <f t="shared" si="298"/>
        <v>14105157490001</v>
      </c>
      <c r="R5073" s="20" t="s">
        <v>4400</v>
      </c>
      <c r="U5073" s="12" t="s">
        <v>910</v>
      </c>
      <c r="W5073" s="12" t="s">
        <v>870</v>
      </c>
      <c r="BN5073" s="12">
        <v>1</v>
      </c>
      <c r="BP5073" s="12" t="s">
        <v>3801</v>
      </c>
    </row>
    <row r="5074" spans="1:68" ht="60" x14ac:dyDescent="0.25">
      <c r="A5074" s="12">
        <v>1</v>
      </c>
      <c r="B5074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74" s="11" t="str">
        <f>IFERROR(VLOOKUP(I5074,lvl_1[],2,FALSE),"Нет")</f>
        <v>Общий расчет</v>
      </c>
      <c r="D5074" s="11" t="str">
        <f>IFERROR(VLOOKUP(Rule!J5074,lvl_2[],2,FALSE),"Нет")</f>
        <v>Анализ даты</v>
      </c>
      <c r="E5074" s="11" t="str">
        <f>IFERROR(VLOOKUP(Rule!K5074,lvl_3[],2,FALSE),"Нет")</f>
        <v>Анализ даты</v>
      </c>
      <c r="F5074" s="11" t="str">
        <f>IFERROR(INDEX(lvl_4[],MATCH(L5074,lvl_4[ID],0),MATCH(TEXT(K5074,"##0"),lvl_4[#Headers],0)),"Нет")</f>
        <v>Символические звезды</v>
      </c>
      <c r="G5074" s="11" t="str">
        <f>IFERROR(INDEX(lvl_5[],MATCH(M5074,lvl_5[ID],0),MATCH(_xlfn.CONCAT(TEXT(K5074,"##0"),"_",TEXT(L5074,"##0")),lvl_5[#Headers],0)),"Нет")</f>
        <v>Благородный небесной единицы (Благородный человек)</v>
      </c>
      <c r="H5074" s="11" t="str">
        <f>IFERROR(INDEX(lvl_6[],MATCH(N5074,lvl_6[ID],0),MATCH(_xlfn.CONCAT(K5074,"_",L5074,"_",M5074),lvl_6[#Headers],0)),"Нет")</f>
        <v>Нет</v>
      </c>
      <c r="I5074" s="12">
        <v>1</v>
      </c>
      <c r="J5074" s="12">
        <v>4</v>
      </c>
      <c r="K5074" s="12">
        <v>1</v>
      </c>
      <c r="L5074" s="12">
        <v>5</v>
      </c>
      <c r="M5074" s="12">
        <v>15</v>
      </c>
      <c r="N5074" s="12">
        <v>750</v>
      </c>
      <c r="O5074" s="12">
        <f>COUNTIF($P$2:P5074,P5074)</f>
        <v>1</v>
      </c>
      <c r="P5074" s="12" t="str">
        <f t="shared" si="297"/>
        <v>1410515750</v>
      </c>
      <c r="Q5074" s="12" t="str">
        <f t="shared" si="298"/>
        <v>14105157500001</v>
      </c>
      <c r="R5074" s="20" t="s">
        <v>4401</v>
      </c>
      <c r="U5074" s="12" t="s">
        <v>910</v>
      </c>
      <c r="W5074" s="12" t="s">
        <v>864</v>
      </c>
      <c r="BN5074" s="12">
        <v>1</v>
      </c>
      <c r="BP5074" s="12" t="s">
        <v>3801</v>
      </c>
    </row>
    <row r="5075" spans="1:68" ht="60" x14ac:dyDescent="0.25">
      <c r="A5075" s="12">
        <v>1</v>
      </c>
      <c r="B5075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75" s="11" t="str">
        <f>IFERROR(VLOOKUP(I5075,lvl_1[],2,FALSE),"Нет")</f>
        <v>Общий расчет</v>
      </c>
      <c r="D5075" s="11" t="str">
        <f>IFERROR(VLOOKUP(Rule!J5075,lvl_2[],2,FALSE),"Нет")</f>
        <v>Анализ даты</v>
      </c>
      <c r="E5075" s="11" t="str">
        <f>IFERROR(VLOOKUP(Rule!K5075,lvl_3[],2,FALSE),"Нет")</f>
        <v>Анализ даты</v>
      </c>
      <c r="F5075" s="11" t="str">
        <f>IFERROR(INDEX(lvl_4[],MATCH(L5075,lvl_4[ID],0),MATCH(TEXT(K5075,"##0"),lvl_4[#Headers],0)),"Нет")</f>
        <v>Символические звезды</v>
      </c>
      <c r="G5075" s="11" t="str">
        <f>IFERROR(INDEX(lvl_5[],MATCH(M5075,lvl_5[ID],0),MATCH(_xlfn.CONCAT(TEXT(K5075,"##0"),"_",TEXT(L5075,"##0")),lvl_5[#Headers],0)),"Нет")</f>
        <v>Благородный небесной единицы (Благородный человек)</v>
      </c>
      <c r="H5075" s="11" t="str">
        <f>IFERROR(INDEX(lvl_6[],MATCH(N5075,lvl_6[ID],0),MATCH(_xlfn.CONCAT(K5075,"_",L5075,"_",M5075),lvl_6[#Headers],0)),"Нет")</f>
        <v>Нет</v>
      </c>
      <c r="I5075" s="12">
        <v>1</v>
      </c>
      <c r="J5075" s="12">
        <v>4</v>
      </c>
      <c r="K5075" s="12">
        <v>1</v>
      </c>
      <c r="L5075" s="12">
        <v>5</v>
      </c>
      <c r="M5075" s="12">
        <v>15</v>
      </c>
      <c r="N5075" s="12">
        <v>751</v>
      </c>
      <c r="O5075" s="12">
        <f>COUNTIF($P$2:P5075,P5075)</f>
        <v>1</v>
      </c>
      <c r="P5075" s="12" t="str">
        <f t="shared" si="297"/>
        <v>1410515751</v>
      </c>
      <c r="Q5075" s="12" t="str">
        <f t="shared" si="298"/>
        <v>14105157510001</v>
      </c>
      <c r="R5075" s="20" t="s">
        <v>4402</v>
      </c>
      <c r="U5075" s="12" t="s">
        <v>912</v>
      </c>
      <c r="W5075" s="12" t="s">
        <v>859</v>
      </c>
      <c r="BN5075" s="12">
        <v>1</v>
      </c>
      <c r="BP5075" s="12" t="s">
        <v>3801</v>
      </c>
    </row>
    <row r="5076" spans="1:68" ht="60" x14ac:dyDescent="0.25">
      <c r="A5076" s="12">
        <v>1</v>
      </c>
      <c r="B5076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76" s="11" t="str">
        <f>IFERROR(VLOOKUP(I5076,lvl_1[],2,FALSE),"Нет")</f>
        <v>Общий расчет</v>
      </c>
      <c r="D5076" s="11" t="str">
        <f>IFERROR(VLOOKUP(Rule!J5076,lvl_2[],2,FALSE),"Нет")</f>
        <v>Анализ даты</v>
      </c>
      <c r="E5076" s="11" t="str">
        <f>IFERROR(VLOOKUP(Rule!K5076,lvl_3[],2,FALSE),"Нет")</f>
        <v>Анализ даты</v>
      </c>
      <c r="F5076" s="11" t="str">
        <f>IFERROR(INDEX(lvl_4[],MATCH(L5076,lvl_4[ID],0),MATCH(TEXT(K5076,"##0"),lvl_4[#Headers],0)),"Нет")</f>
        <v>Символические звезды</v>
      </c>
      <c r="G5076" s="11" t="str">
        <f>IFERROR(INDEX(lvl_5[],MATCH(M5076,lvl_5[ID],0),MATCH(_xlfn.CONCAT(TEXT(K5076,"##0"),"_",TEXT(L5076,"##0")),lvl_5[#Headers],0)),"Нет")</f>
        <v>Благородный небесной единицы (Благородный человек)</v>
      </c>
      <c r="H5076" s="11" t="str">
        <f>IFERROR(INDEX(lvl_6[],MATCH(N5076,lvl_6[ID],0),MATCH(_xlfn.CONCAT(K5076,"_",L5076,"_",M5076),lvl_6[#Headers],0)),"Нет")</f>
        <v>Нет</v>
      </c>
      <c r="I5076" s="12">
        <v>1</v>
      </c>
      <c r="J5076" s="12">
        <v>4</v>
      </c>
      <c r="K5076" s="12">
        <v>1</v>
      </c>
      <c r="L5076" s="12">
        <v>5</v>
      </c>
      <c r="M5076" s="12">
        <v>15</v>
      </c>
      <c r="N5076" s="12">
        <v>752</v>
      </c>
      <c r="O5076" s="12">
        <f>COUNTIF($P$2:P5076,P5076)</f>
        <v>1</v>
      </c>
      <c r="P5076" s="12" t="str">
        <f t="shared" si="297"/>
        <v>1410515752</v>
      </c>
      <c r="Q5076" s="12" t="str">
        <f t="shared" si="298"/>
        <v>14105157520001</v>
      </c>
      <c r="R5076" s="20" t="s">
        <v>4403</v>
      </c>
      <c r="U5076" s="12" t="s">
        <v>912</v>
      </c>
      <c r="W5076" s="12" t="s">
        <v>863</v>
      </c>
      <c r="BN5076" s="12">
        <v>1</v>
      </c>
      <c r="BP5076" s="12" t="s">
        <v>3801</v>
      </c>
    </row>
    <row r="5077" spans="1:68" ht="60" x14ac:dyDescent="0.25">
      <c r="A5077" s="12">
        <v>1</v>
      </c>
      <c r="B5077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77" s="11" t="str">
        <f>IFERROR(VLOOKUP(I5077,lvl_1[],2,FALSE),"Нет")</f>
        <v>Общий расчет</v>
      </c>
      <c r="D5077" s="11" t="str">
        <f>IFERROR(VLOOKUP(Rule!J5077,lvl_2[],2,FALSE),"Нет")</f>
        <v>Анализ даты</v>
      </c>
      <c r="E5077" s="11" t="str">
        <f>IFERROR(VLOOKUP(Rule!K5077,lvl_3[],2,FALSE),"Нет")</f>
        <v>Анализ даты</v>
      </c>
      <c r="F5077" s="11" t="str">
        <f>IFERROR(INDEX(lvl_4[],MATCH(L5077,lvl_4[ID],0),MATCH(TEXT(K5077,"##0"),lvl_4[#Headers],0)),"Нет")</f>
        <v>Символические звезды</v>
      </c>
      <c r="G5077" s="11" t="str">
        <f>IFERROR(INDEX(lvl_5[],MATCH(M5077,lvl_5[ID],0),MATCH(_xlfn.CONCAT(TEXT(K5077,"##0"),"_",TEXT(L5077,"##0")),lvl_5[#Headers],0)),"Нет")</f>
        <v>Благородный небесной единицы (Благородный человек)</v>
      </c>
      <c r="H5077" s="11" t="str">
        <f>IFERROR(INDEX(lvl_6[],MATCH(N5077,lvl_6[ID],0),MATCH(_xlfn.CONCAT(K5077,"_",L5077,"_",M5077),lvl_6[#Headers],0)),"Нет")</f>
        <v>Нет</v>
      </c>
      <c r="I5077" s="12">
        <v>1</v>
      </c>
      <c r="J5077" s="12">
        <v>4</v>
      </c>
      <c r="K5077" s="12">
        <v>1</v>
      </c>
      <c r="L5077" s="12">
        <v>5</v>
      </c>
      <c r="M5077" s="12">
        <v>15</v>
      </c>
      <c r="N5077" s="12">
        <v>753</v>
      </c>
      <c r="O5077" s="12">
        <f>COUNTIF($P$2:P5077,P5077)</f>
        <v>1</v>
      </c>
      <c r="P5077" s="12" t="str">
        <f t="shared" si="297"/>
        <v>1410515753</v>
      </c>
      <c r="Q5077" s="12" t="str">
        <f t="shared" si="298"/>
        <v>14105157530001</v>
      </c>
      <c r="R5077" s="20" t="s">
        <v>4404</v>
      </c>
      <c r="U5077" s="12" t="s">
        <v>914</v>
      </c>
      <c r="W5077" s="12" t="s">
        <v>860</v>
      </c>
      <c r="BN5077" s="12">
        <v>1</v>
      </c>
      <c r="BP5077" s="12" t="s">
        <v>3801</v>
      </c>
    </row>
    <row r="5078" spans="1:68" ht="60" x14ac:dyDescent="0.25">
      <c r="A5078" s="12">
        <v>1</v>
      </c>
      <c r="B5078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78" s="11" t="str">
        <f>IFERROR(VLOOKUP(I5078,lvl_1[],2,FALSE),"Нет")</f>
        <v>Общий расчет</v>
      </c>
      <c r="D5078" s="11" t="str">
        <f>IFERROR(VLOOKUP(Rule!J5078,lvl_2[],2,FALSE),"Нет")</f>
        <v>Анализ даты</v>
      </c>
      <c r="E5078" s="11" t="str">
        <f>IFERROR(VLOOKUP(Rule!K5078,lvl_3[],2,FALSE),"Нет")</f>
        <v>Анализ даты</v>
      </c>
      <c r="F5078" s="11" t="str">
        <f>IFERROR(INDEX(lvl_4[],MATCH(L5078,lvl_4[ID],0),MATCH(TEXT(K5078,"##0"),lvl_4[#Headers],0)),"Нет")</f>
        <v>Символические звезды</v>
      </c>
      <c r="G5078" s="11" t="str">
        <f>IFERROR(INDEX(lvl_5[],MATCH(M5078,lvl_5[ID],0),MATCH(_xlfn.CONCAT(TEXT(K5078,"##0"),"_",TEXT(L5078,"##0")),lvl_5[#Headers],0)),"Нет")</f>
        <v>Благородный небесной единицы (Благородный человек)</v>
      </c>
      <c r="H5078" s="11" t="str">
        <f>IFERROR(INDEX(lvl_6[],MATCH(N5078,lvl_6[ID],0),MATCH(_xlfn.CONCAT(K5078,"_",L5078,"_",M5078),lvl_6[#Headers],0)),"Нет")</f>
        <v>Нет</v>
      </c>
      <c r="I5078" s="12">
        <v>1</v>
      </c>
      <c r="J5078" s="12">
        <v>4</v>
      </c>
      <c r="K5078" s="12">
        <v>1</v>
      </c>
      <c r="L5078" s="12">
        <v>5</v>
      </c>
      <c r="M5078" s="12">
        <v>15</v>
      </c>
      <c r="N5078" s="12">
        <v>754</v>
      </c>
      <c r="O5078" s="12">
        <f>COUNTIF($P$2:P5078,P5078)</f>
        <v>1</v>
      </c>
      <c r="P5078" s="12" t="str">
        <f t="shared" si="297"/>
        <v>1410515754</v>
      </c>
      <c r="Q5078" s="12" t="str">
        <f t="shared" si="298"/>
        <v>14105157540001</v>
      </c>
      <c r="R5078" s="20" t="s">
        <v>4405</v>
      </c>
      <c r="U5078" s="12" t="s">
        <v>914</v>
      </c>
      <c r="W5078" s="12" t="s">
        <v>862</v>
      </c>
      <c r="BN5078" s="12">
        <v>1</v>
      </c>
      <c r="BP5078" s="12" t="s">
        <v>3801</v>
      </c>
    </row>
    <row r="5079" spans="1:68" ht="60" x14ac:dyDescent="0.25">
      <c r="A5079" s="12">
        <v>1</v>
      </c>
      <c r="B5079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79" s="11" t="str">
        <f>IFERROR(VLOOKUP(I5079,lvl_1[],2,FALSE),"Нет")</f>
        <v>Общий расчет</v>
      </c>
      <c r="D5079" s="11" t="str">
        <f>IFERROR(VLOOKUP(Rule!J5079,lvl_2[],2,FALSE),"Нет")</f>
        <v>Анализ даты</v>
      </c>
      <c r="E5079" s="11" t="str">
        <f>IFERROR(VLOOKUP(Rule!K5079,lvl_3[],2,FALSE),"Нет")</f>
        <v>Анализ даты</v>
      </c>
      <c r="F5079" s="11" t="str">
        <f>IFERROR(INDEX(lvl_4[],MATCH(L5079,lvl_4[ID],0),MATCH(TEXT(K5079,"##0"),lvl_4[#Headers],0)),"Нет")</f>
        <v>Символические звезды</v>
      </c>
      <c r="G5079" s="11" t="str">
        <f>IFERROR(INDEX(lvl_5[],MATCH(M5079,lvl_5[ID],0),MATCH(_xlfn.CONCAT(TEXT(K5079,"##0"),"_",TEXT(L5079,"##0")),lvl_5[#Headers],0)),"Нет")</f>
        <v>Благородный небесной единицы (Благородный человек)</v>
      </c>
      <c r="H5079" s="11" t="str">
        <f>IFERROR(INDEX(lvl_6[],MATCH(N5079,lvl_6[ID],0),MATCH(_xlfn.CONCAT(K5079,"_",L5079,"_",M5079),lvl_6[#Headers],0)),"Нет")</f>
        <v>Нет</v>
      </c>
      <c r="I5079" s="12">
        <v>1</v>
      </c>
      <c r="J5079" s="12">
        <v>4</v>
      </c>
      <c r="K5079" s="12">
        <v>1</v>
      </c>
      <c r="L5079" s="12">
        <v>5</v>
      </c>
      <c r="M5079" s="12">
        <v>15</v>
      </c>
      <c r="N5079" s="12">
        <v>755</v>
      </c>
      <c r="O5079" s="12">
        <f>COUNTIF($P$2:P5079,P5079)</f>
        <v>1</v>
      </c>
      <c r="P5079" s="12" t="str">
        <f t="shared" si="297"/>
        <v>1410515755</v>
      </c>
      <c r="Q5079" s="12" t="str">
        <f t="shared" si="298"/>
        <v>14105157550001</v>
      </c>
      <c r="R5079" s="20" t="s">
        <v>4406</v>
      </c>
      <c r="U5079" s="12" t="s">
        <v>916</v>
      </c>
      <c r="W5079" s="12" t="s">
        <v>860</v>
      </c>
      <c r="BN5079" s="12">
        <v>1</v>
      </c>
      <c r="BP5079" s="12" t="s">
        <v>3801</v>
      </c>
    </row>
    <row r="5080" spans="1:68" ht="60" x14ac:dyDescent="0.25">
      <c r="A5080" s="12">
        <v>1</v>
      </c>
      <c r="B5080" s="11" t="str">
        <f t="shared" si="296"/>
        <v>Общий расчет. Анализ даты. Анализ даты. Символические звезды. Благородный небесной единицы (Благородный человек). Нет</v>
      </c>
      <c r="C5080" s="11" t="str">
        <f>IFERROR(VLOOKUP(I5080,lvl_1[],2,FALSE),"Нет")</f>
        <v>Общий расчет</v>
      </c>
      <c r="D5080" s="11" t="str">
        <f>IFERROR(VLOOKUP(Rule!J5080,lvl_2[],2,FALSE),"Нет")</f>
        <v>Анализ даты</v>
      </c>
      <c r="E5080" s="11" t="str">
        <f>IFERROR(VLOOKUP(Rule!K5080,lvl_3[],2,FALSE),"Нет")</f>
        <v>Анализ даты</v>
      </c>
      <c r="F5080" s="11" t="str">
        <f>IFERROR(INDEX(lvl_4[],MATCH(L5080,lvl_4[ID],0),MATCH(TEXT(K5080,"##0"),lvl_4[#Headers],0)),"Нет")</f>
        <v>Символические звезды</v>
      </c>
      <c r="G5080" s="11" t="str">
        <f>IFERROR(INDEX(lvl_5[],MATCH(M5080,lvl_5[ID],0),MATCH(_xlfn.CONCAT(TEXT(K5080,"##0"),"_",TEXT(L5080,"##0")),lvl_5[#Headers],0)),"Нет")</f>
        <v>Благородный небесной единицы (Благородный человек)</v>
      </c>
      <c r="H5080" s="11" t="str">
        <f>IFERROR(INDEX(lvl_6[],MATCH(N5080,lvl_6[ID],0),MATCH(_xlfn.CONCAT(K5080,"_",L5080,"_",M5080),lvl_6[#Headers],0)),"Нет")</f>
        <v>Нет</v>
      </c>
      <c r="I5080" s="12">
        <v>1</v>
      </c>
      <c r="J5080" s="12">
        <v>4</v>
      </c>
      <c r="K5080" s="12">
        <v>1</v>
      </c>
      <c r="L5080" s="12">
        <v>5</v>
      </c>
      <c r="M5080" s="12">
        <v>15</v>
      </c>
      <c r="N5080" s="12">
        <v>756</v>
      </c>
      <c r="O5080" s="12">
        <f>COUNTIF($P$2:P5080,P5080)</f>
        <v>1</v>
      </c>
      <c r="P5080" s="12" t="str">
        <f t="shared" si="297"/>
        <v>1410515756</v>
      </c>
      <c r="Q5080" s="12" t="str">
        <f t="shared" si="298"/>
        <v>14105157560001</v>
      </c>
      <c r="R5080" s="20" t="s">
        <v>4407</v>
      </c>
      <c r="U5080" s="12" t="s">
        <v>916</v>
      </c>
      <c r="W5080" s="12" t="s">
        <v>862</v>
      </c>
      <c r="BN5080" s="12">
        <v>1</v>
      </c>
      <c r="BP5080" s="12" t="s">
        <v>3801</v>
      </c>
    </row>
    <row r="5081" spans="1:68" ht="45" x14ac:dyDescent="0.25">
      <c r="A5081" s="12">
        <v>1</v>
      </c>
      <c r="B5081" s="11" t="str">
        <f t="shared" si="296"/>
        <v>Общий расчет. Анализ даты. Анализ даты. Символические звезды. Благородный Тайцзи. Нет</v>
      </c>
      <c r="C5081" s="11" t="str">
        <f>IFERROR(VLOOKUP(I5081,lvl_1[],2,FALSE),"Нет")</f>
        <v>Общий расчет</v>
      </c>
      <c r="D5081" s="11" t="str">
        <f>IFERROR(VLOOKUP(Rule!J5081,lvl_2[],2,FALSE),"Нет")</f>
        <v>Анализ даты</v>
      </c>
      <c r="E5081" s="11" t="str">
        <f>IFERROR(VLOOKUP(Rule!K5081,lvl_3[],2,FALSE),"Нет")</f>
        <v>Анализ даты</v>
      </c>
      <c r="F5081" s="11" t="str">
        <f>IFERROR(INDEX(lvl_4[],MATCH(L5081,lvl_4[ID],0),MATCH(TEXT(K5081,"##0"),lvl_4[#Headers],0)),"Нет")</f>
        <v>Символические звезды</v>
      </c>
      <c r="G5081" s="11" t="str">
        <f>IFERROR(INDEX(lvl_5[],MATCH(M5081,lvl_5[ID],0),MATCH(_xlfn.CONCAT(TEXT(K5081,"##0"),"_",TEXT(L5081,"##0")),lvl_5[#Headers],0)),"Нет")</f>
        <v>Благородный Тайцзи</v>
      </c>
      <c r="H5081" s="11" t="str">
        <f>IFERROR(INDEX(lvl_6[],MATCH(N5081,lvl_6[ID],0),MATCH(_xlfn.CONCAT(K5081,"_",L5081,"_",M5081),lvl_6[#Headers],0)),"Нет")</f>
        <v>Нет</v>
      </c>
      <c r="I5081" s="12">
        <v>1</v>
      </c>
      <c r="J5081" s="12">
        <v>4</v>
      </c>
      <c r="K5081" s="12">
        <v>1</v>
      </c>
      <c r="L5081" s="12">
        <v>5</v>
      </c>
      <c r="M5081" s="12">
        <v>16</v>
      </c>
      <c r="N5081" s="12">
        <v>757</v>
      </c>
      <c r="O5081" s="12">
        <f>COUNTIF($P$2:P5081,P5081)</f>
        <v>1</v>
      </c>
      <c r="P5081" s="12" t="str">
        <f t="shared" si="297"/>
        <v>1410516757</v>
      </c>
      <c r="Q5081" s="12" t="str">
        <f t="shared" si="298"/>
        <v>14105167570001</v>
      </c>
      <c r="R5081" s="20" t="s">
        <v>4408</v>
      </c>
      <c r="U5081" s="12" t="s">
        <v>899</v>
      </c>
      <c r="W5081" s="12" t="s">
        <v>869</v>
      </c>
      <c r="BN5081" s="12">
        <v>1</v>
      </c>
      <c r="BP5081" s="12" t="s">
        <v>3801</v>
      </c>
    </row>
    <row r="5082" spans="1:68" ht="45" x14ac:dyDescent="0.25">
      <c r="A5082" s="12">
        <v>1</v>
      </c>
      <c r="B5082" s="11" t="str">
        <f t="shared" si="296"/>
        <v>Общий расчет. Анализ даты. Анализ даты. Символические звезды. Благородный Тайцзи. Нет</v>
      </c>
      <c r="C5082" s="11" t="str">
        <f>IFERROR(VLOOKUP(I5082,lvl_1[],2,FALSE),"Нет")</f>
        <v>Общий расчет</v>
      </c>
      <c r="D5082" s="11" t="str">
        <f>IFERROR(VLOOKUP(Rule!J5082,lvl_2[],2,FALSE),"Нет")</f>
        <v>Анализ даты</v>
      </c>
      <c r="E5082" s="11" t="str">
        <f>IFERROR(VLOOKUP(Rule!K5082,lvl_3[],2,FALSE),"Нет")</f>
        <v>Анализ даты</v>
      </c>
      <c r="F5082" s="11" t="str">
        <f>IFERROR(INDEX(lvl_4[],MATCH(L5082,lvl_4[ID],0),MATCH(TEXT(K5082,"##0"),lvl_4[#Headers],0)),"Нет")</f>
        <v>Символические звезды</v>
      </c>
      <c r="G5082" s="11" t="str">
        <f>IFERROR(INDEX(lvl_5[],MATCH(M5082,lvl_5[ID],0),MATCH(_xlfn.CONCAT(TEXT(K5082,"##0"),"_",TEXT(L5082,"##0")),lvl_5[#Headers],0)),"Нет")</f>
        <v>Благородный Тайцзи</v>
      </c>
      <c r="H5082" s="11" t="str">
        <f>IFERROR(INDEX(lvl_6[],MATCH(N5082,lvl_6[ID],0),MATCH(_xlfn.CONCAT(K5082,"_",L5082,"_",M5082),lvl_6[#Headers],0)),"Нет")</f>
        <v>Нет</v>
      </c>
      <c r="I5082" s="12">
        <v>1</v>
      </c>
      <c r="J5082" s="12">
        <v>4</v>
      </c>
      <c r="K5082" s="12">
        <v>1</v>
      </c>
      <c r="L5082" s="12">
        <v>5</v>
      </c>
      <c r="M5082" s="12">
        <v>16</v>
      </c>
      <c r="N5082" s="12">
        <v>758</v>
      </c>
      <c r="O5082" s="12">
        <f>COUNTIF($P$2:P5082,P5082)</f>
        <v>1</v>
      </c>
      <c r="P5082" s="12" t="str">
        <f t="shared" si="297"/>
        <v>1410516758</v>
      </c>
      <c r="Q5082" s="12" t="str">
        <f t="shared" si="298"/>
        <v>14105167580001</v>
      </c>
      <c r="R5082" s="20" t="s">
        <v>4409</v>
      </c>
      <c r="U5082" s="12" t="s">
        <v>899</v>
      </c>
      <c r="W5082" s="12" t="s">
        <v>863</v>
      </c>
      <c r="BN5082" s="12">
        <v>1</v>
      </c>
      <c r="BP5082" s="12" t="s">
        <v>3801</v>
      </c>
    </row>
    <row r="5083" spans="1:68" ht="45" x14ac:dyDescent="0.25">
      <c r="A5083" s="12">
        <v>1</v>
      </c>
      <c r="B5083" s="11" t="str">
        <f t="shared" si="296"/>
        <v>Общий расчет. Анализ даты. Анализ даты. Символические звезды. Благородный Тайцзи. Нет</v>
      </c>
      <c r="C5083" s="11" t="str">
        <f>IFERROR(VLOOKUP(I5083,lvl_1[],2,FALSE),"Нет")</f>
        <v>Общий расчет</v>
      </c>
      <c r="D5083" s="11" t="str">
        <f>IFERROR(VLOOKUP(Rule!J5083,lvl_2[],2,FALSE),"Нет")</f>
        <v>Анализ даты</v>
      </c>
      <c r="E5083" s="11" t="str">
        <f>IFERROR(VLOOKUP(Rule!K5083,lvl_3[],2,FALSE),"Нет")</f>
        <v>Анализ даты</v>
      </c>
      <c r="F5083" s="11" t="str">
        <f>IFERROR(INDEX(lvl_4[],MATCH(L5083,lvl_4[ID],0),MATCH(TEXT(K5083,"##0"),lvl_4[#Headers],0)),"Нет")</f>
        <v>Символические звезды</v>
      </c>
      <c r="G5083" s="11" t="str">
        <f>IFERROR(INDEX(lvl_5[],MATCH(M5083,lvl_5[ID],0),MATCH(_xlfn.CONCAT(TEXT(K5083,"##0"),"_",TEXT(L5083,"##0")),lvl_5[#Headers],0)),"Нет")</f>
        <v>Благородный Тайцзи</v>
      </c>
      <c r="H5083" s="11" t="str">
        <f>IFERROR(INDEX(lvl_6[],MATCH(N5083,lvl_6[ID],0),MATCH(_xlfn.CONCAT(K5083,"_",L5083,"_",M5083),lvl_6[#Headers],0)),"Нет")</f>
        <v>Нет</v>
      </c>
      <c r="I5083" s="12">
        <v>1</v>
      </c>
      <c r="J5083" s="12">
        <v>4</v>
      </c>
      <c r="K5083" s="12">
        <v>1</v>
      </c>
      <c r="L5083" s="12">
        <v>5</v>
      </c>
      <c r="M5083" s="12">
        <v>16</v>
      </c>
      <c r="N5083" s="12">
        <v>759</v>
      </c>
      <c r="O5083" s="12">
        <f>COUNTIF($P$2:P5083,P5083)</f>
        <v>1</v>
      </c>
      <c r="P5083" s="12" t="str">
        <f t="shared" si="297"/>
        <v>1410516759</v>
      </c>
      <c r="Q5083" s="12" t="str">
        <f t="shared" si="298"/>
        <v>14105167590001</v>
      </c>
      <c r="R5083" s="20" t="s">
        <v>4410</v>
      </c>
      <c r="U5083" s="12" t="s">
        <v>901</v>
      </c>
      <c r="W5083" s="12" t="s">
        <v>869</v>
      </c>
      <c r="BN5083" s="12">
        <v>1</v>
      </c>
      <c r="BP5083" s="12" t="s">
        <v>3801</v>
      </c>
    </row>
    <row r="5084" spans="1:68" ht="45" x14ac:dyDescent="0.25">
      <c r="A5084" s="12">
        <v>1</v>
      </c>
      <c r="B5084" s="11" t="str">
        <f t="shared" si="296"/>
        <v>Общий расчет. Анализ даты. Анализ даты. Символические звезды. Благородный Тайцзи. Нет</v>
      </c>
      <c r="C5084" s="11" t="str">
        <f>IFERROR(VLOOKUP(I5084,lvl_1[],2,FALSE),"Нет")</f>
        <v>Общий расчет</v>
      </c>
      <c r="D5084" s="11" t="str">
        <f>IFERROR(VLOOKUP(Rule!J5084,lvl_2[],2,FALSE),"Нет")</f>
        <v>Анализ даты</v>
      </c>
      <c r="E5084" s="11" t="str">
        <f>IFERROR(VLOOKUP(Rule!K5084,lvl_3[],2,FALSE),"Нет")</f>
        <v>Анализ даты</v>
      </c>
      <c r="F5084" s="11" t="str">
        <f>IFERROR(INDEX(lvl_4[],MATCH(L5084,lvl_4[ID],0),MATCH(TEXT(K5084,"##0"),lvl_4[#Headers],0)),"Нет")</f>
        <v>Символические звезды</v>
      </c>
      <c r="G5084" s="11" t="str">
        <f>IFERROR(INDEX(lvl_5[],MATCH(M5084,lvl_5[ID],0),MATCH(_xlfn.CONCAT(TEXT(K5084,"##0"),"_",TEXT(L5084,"##0")),lvl_5[#Headers],0)),"Нет")</f>
        <v>Благородный Тайцзи</v>
      </c>
      <c r="H5084" s="11" t="str">
        <f>IFERROR(INDEX(lvl_6[],MATCH(N5084,lvl_6[ID],0),MATCH(_xlfn.CONCAT(K5084,"_",L5084,"_",M5084),lvl_6[#Headers],0)),"Нет")</f>
        <v>Нет</v>
      </c>
      <c r="I5084" s="12">
        <v>1</v>
      </c>
      <c r="J5084" s="12">
        <v>4</v>
      </c>
      <c r="K5084" s="12">
        <v>1</v>
      </c>
      <c r="L5084" s="12">
        <v>5</v>
      </c>
      <c r="M5084" s="12">
        <v>16</v>
      </c>
      <c r="N5084" s="12">
        <v>760</v>
      </c>
      <c r="O5084" s="12">
        <f>COUNTIF($P$2:P5084,P5084)</f>
        <v>1</v>
      </c>
      <c r="P5084" s="12" t="str">
        <f t="shared" si="297"/>
        <v>1410516760</v>
      </c>
      <c r="Q5084" s="12" t="str">
        <f t="shared" si="298"/>
        <v>14105167600001</v>
      </c>
      <c r="R5084" s="20" t="s">
        <v>4411</v>
      </c>
      <c r="U5084" s="12" t="s">
        <v>901</v>
      </c>
      <c r="W5084" s="12" t="s">
        <v>863</v>
      </c>
      <c r="BN5084" s="12">
        <v>1</v>
      </c>
      <c r="BP5084" s="12" t="s">
        <v>3801</v>
      </c>
    </row>
    <row r="5085" spans="1:68" ht="45" x14ac:dyDescent="0.25">
      <c r="A5085" s="12">
        <v>1</v>
      </c>
      <c r="B5085" s="11" t="str">
        <f t="shared" si="296"/>
        <v>Общий расчет. Анализ даты. Анализ даты. Символические звезды. Благородный Тайцзи. Нет</v>
      </c>
      <c r="C5085" s="11" t="str">
        <f>IFERROR(VLOOKUP(I5085,lvl_1[],2,FALSE),"Нет")</f>
        <v>Общий расчет</v>
      </c>
      <c r="D5085" s="11" t="str">
        <f>IFERROR(VLOOKUP(Rule!J5085,lvl_2[],2,FALSE),"Нет")</f>
        <v>Анализ даты</v>
      </c>
      <c r="E5085" s="11" t="str">
        <f>IFERROR(VLOOKUP(Rule!K5085,lvl_3[],2,FALSE),"Нет")</f>
        <v>Анализ даты</v>
      </c>
      <c r="F5085" s="11" t="str">
        <f>IFERROR(INDEX(lvl_4[],MATCH(L5085,lvl_4[ID],0),MATCH(TEXT(K5085,"##0"),lvl_4[#Headers],0)),"Нет")</f>
        <v>Символические звезды</v>
      </c>
      <c r="G5085" s="11" t="str">
        <f>IFERROR(INDEX(lvl_5[],MATCH(M5085,lvl_5[ID],0),MATCH(_xlfn.CONCAT(TEXT(K5085,"##0"),"_",TEXT(L5085,"##0")),lvl_5[#Headers],0)),"Нет")</f>
        <v>Благородный Тайцзи</v>
      </c>
      <c r="H5085" s="11" t="str">
        <f>IFERROR(INDEX(lvl_6[],MATCH(N5085,lvl_6[ID],0),MATCH(_xlfn.CONCAT(K5085,"_",L5085,"_",M5085),lvl_6[#Headers],0)),"Нет")</f>
        <v>Нет</v>
      </c>
      <c r="I5085" s="12">
        <v>1</v>
      </c>
      <c r="J5085" s="12">
        <v>4</v>
      </c>
      <c r="K5085" s="12">
        <v>1</v>
      </c>
      <c r="L5085" s="12">
        <v>5</v>
      </c>
      <c r="M5085" s="12">
        <v>16</v>
      </c>
      <c r="N5085" s="12">
        <v>761</v>
      </c>
      <c r="O5085" s="12">
        <f>COUNTIF($P$2:P5085,P5085)</f>
        <v>1</v>
      </c>
      <c r="P5085" s="12" t="str">
        <f t="shared" si="297"/>
        <v>1410516761</v>
      </c>
      <c r="Q5085" s="12" t="str">
        <f t="shared" si="298"/>
        <v>14105167610001</v>
      </c>
      <c r="R5085" s="20" t="s">
        <v>4412</v>
      </c>
      <c r="U5085" s="12" t="s">
        <v>903</v>
      </c>
      <c r="W5085" s="12" t="s">
        <v>860</v>
      </c>
      <c r="BN5085" s="12">
        <v>1</v>
      </c>
      <c r="BP5085" s="12" t="s">
        <v>3801</v>
      </c>
    </row>
    <row r="5086" spans="1:68" ht="45" x14ac:dyDescent="0.25">
      <c r="A5086" s="12">
        <v>1</v>
      </c>
      <c r="B5086" s="11" t="str">
        <f t="shared" si="296"/>
        <v>Общий расчет. Анализ даты. Анализ даты. Символические звезды. Благородный Тайцзи. Нет</v>
      </c>
      <c r="C5086" s="11" t="str">
        <f>IFERROR(VLOOKUP(I5086,lvl_1[],2,FALSE),"Нет")</f>
        <v>Общий расчет</v>
      </c>
      <c r="D5086" s="11" t="str">
        <f>IFERROR(VLOOKUP(Rule!J5086,lvl_2[],2,FALSE),"Нет")</f>
        <v>Анализ даты</v>
      </c>
      <c r="E5086" s="11" t="str">
        <f>IFERROR(VLOOKUP(Rule!K5086,lvl_3[],2,FALSE),"Нет")</f>
        <v>Анализ даты</v>
      </c>
      <c r="F5086" s="11" t="str">
        <f>IFERROR(INDEX(lvl_4[],MATCH(L5086,lvl_4[ID],0),MATCH(TEXT(K5086,"##0"),lvl_4[#Headers],0)),"Нет")</f>
        <v>Символические звезды</v>
      </c>
      <c r="G5086" s="11" t="str">
        <f>IFERROR(INDEX(lvl_5[],MATCH(M5086,lvl_5[ID],0),MATCH(_xlfn.CONCAT(TEXT(K5086,"##0"),"_",TEXT(L5086,"##0")),lvl_5[#Headers],0)),"Нет")</f>
        <v>Благородный Тайцзи</v>
      </c>
      <c r="H5086" s="11" t="str">
        <f>IFERROR(INDEX(lvl_6[],MATCH(N5086,lvl_6[ID],0),MATCH(_xlfn.CONCAT(K5086,"_",L5086,"_",M5086),lvl_6[#Headers],0)),"Нет")</f>
        <v>Нет</v>
      </c>
      <c r="I5086" s="12">
        <v>1</v>
      </c>
      <c r="J5086" s="12">
        <v>4</v>
      </c>
      <c r="K5086" s="12">
        <v>1</v>
      </c>
      <c r="L5086" s="12">
        <v>5</v>
      </c>
      <c r="M5086" s="12">
        <v>16</v>
      </c>
      <c r="N5086" s="12">
        <v>762</v>
      </c>
      <c r="O5086" s="12">
        <f>COUNTIF($P$2:P5086,P5086)</f>
        <v>1</v>
      </c>
      <c r="P5086" s="12" t="str">
        <f t="shared" si="297"/>
        <v>1410516762</v>
      </c>
      <c r="Q5086" s="12" t="str">
        <f t="shared" si="298"/>
        <v>14105167620001</v>
      </c>
      <c r="R5086" s="20" t="s">
        <v>4413</v>
      </c>
      <c r="U5086" s="12" t="s">
        <v>903</v>
      </c>
      <c r="W5086" s="12" t="s">
        <v>866</v>
      </c>
      <c r="BN5086" s="12">
        <v>1</v>
      </c>
      <c r="BP5086" s="12" t="s">
        <v>3801</v>
      </c>
    </row>
    <row r="5087" spans="1:68" ht="45" x14ac:dyDescent="0.25">
      <c r="A5087" s="12">
        <v>1</v>
      </c>
      <c r="B5087" s="11" t="str">
        <f t="shared" si="296"/>
        <v>Общий расчет. Анализ даты. Анализ даты. Символические звезды. Благородный Тайцзи. Нет</v>
      </c>
      <c r="C5087" s="11" t="str">
        <f>IFERROR(VLOOKUP(I5087,lvl_1[],2,FALSE),"Нет")</f>
        <v>Общий расчет</v>
      </c>
      <c r="D5087" s="11" t="str">
        <f>IFERROR(VLOOKUP(Rule!J5087,lvl_2[],2,FALSE),"Нет")</f>
        <v>Анализ даты</v>
      </c>
      <c r="E5087" s="11" t="str">
        <f>IFERROR(VLOOKUP(Rule!K5087,lvl_3[],2,FALSE),"Нет")</f>
        <v>Анализ даты</v>
      </c>
      <c r="F5087" s="11" t="str">
        <f>IFERROR(INDEX(lvl_4[],MATCH(L5087,lvl_4[ID],0),MATCH(TEXT(K5087,"##0"),lvl_4[#Headers],0)),"Нет")</f>
        <v>Символические звезды</v>
      </c>
      <c r="G5087" s="11" t="str">
        <f>IFERROR(INDEX(lvl_5[],MATCH(M5087,lvl_5[ID],0),MATCH(_xlfn.CONCAT(TEXT(K5087,"##0"),"_",TEXT(L5087,"##0")),lvl_5[#Headers],0)),"Нет")</f>
        <v>Благородный Тайцзи</v>
      </c>
      <c r="H5087" s="11" t="str">
        <f>IFERROR(INDEX(lvl_6[],MATCH(N5087,lvl_6[ID],0),MATCH(_xlfn.CONCAT(K5087,"_",L5087,"_",M5087),lvl_6[#Headers],0)),"Нет")</f>
        <v>Нет</v>
      </c>
      <c r="I5087" s="12">
        <v>1</v>
      </c>
      <c r="J5087" s="12">
        <v>4</v>
      </c>
      <c r="K5087" s="12">
        <v>1</v>
      </c>
      <c r="L5087" s="12">
        <v>5</v>
      </c>
      <c r="M5087" s="12">
        <v>16</v>
      </c>
      <c r="N5087" s="12">
        <v>763</v>
      </c>
      <c r="O5087" s="12">
        <f>COUNTIF($P$2:P5087,P5087)</f>
        <v>1</v>
      </c>
      <c r="P5087" s="12" t="str">
        <f t="shared" si="297"/>
        <v>1410516763</v>
      </c>
      <c r="Q5087" s="12" t="str">
        <f t="shared" si="298"/>
        <v>14105167630001</v>
      </c>
      <c r="R5087" s="20" t="s">
        <v>4414</v>
      </c>
      <c r="U5087" s="12" t="s">
        <v>905</v>
      </c>
      <c r="W5087" s="12" t="s">
        <v>860</v>
      </c>
      <c r="BN5087" s="12">
        <v>1</v>
      </c>
      <c r="BP5087" s="12" t="s">
        <v>3801</v>
      </c>
    </row>
    <row r="5088" spans="1:68" ht="45" x14ac:dyDescent="0.25">
      <c r="A5088" s="12">
        <v>1</v>
      </c>
      <c r="B5088" s="11" t="str">
        <f t="shared" si="296"/>
        <v>Общий расчет. Анализ даты. Анализ даты. Символические звезды. Благородный Тайцзи. Нет</v>
      </c>
      <c r="C5088" s="11" t="str">
        <f>IFERROR(VLOOKUP(I5088,lvl_1[],2,FALSE),"Нет")</f>
        <v>Общий расчет</v>
      </c>
      <c r="D5088" s="11" t="str">
        <f>IFERROR(VLOOKUP(Rule!J5088,lvl_2[],2,FALSE),"Нет")</f>
        <v>Анализ даты</v>
      </c>
      <c r="E5088" s="11" t="str">
        <f>IFERROR(VLOOKUP(Rule!K5088,lvl_3[],2,FALSE),"Нет")</f>
        <v>Анализ даты</v>
      </c>
      <c r="F5088" s="11" t="str">
        <f>IFERROR(INDEX(lvl_4[],MATCH(L5088,lvl_4[ID],0),MATCH(TEXT(K5088,"##0"),lvl_4[#Headers],0)),"Нет")</f>
        <v>Символические звезды</v>
      </c>
      <c r="G5088" s="11" t="str">
        <f>IFERROR(INDEX(lvl_5[],MATCH(M5088,lvl_5[ID],0),MATCH(_xlfn.CONCAT(TEXT(K5088,"##0"),"_",TEXT(L5088,"##0")),lvl_5[#Headers],0)),"Нет")</f>
        <v>Благородный Тайцзи</v>
      </c>
      <c r="H5088" s="11" t="str">
        <f>IFERROR(INDEX(lvl_6[],MATCH(N5088,lvl_6[ID],0),MATCH(_xlfn.CONCAT(K5088,"_",L5088,"_",M5088),lvl_6[#Headers],0)),"Нет")</f>
        <v>Нет</v>
      </c>
      <c r="I5088" s="12">
        <v>1</v>
      </c>
      <c r="J5088" s="12">
        <v>4</v>
      </c>
      <c r="K5088" s="12">
        <v>1</v>
      </c>
      <c r="L5088" s="12">
        <v>5</v>
      </c>
      <c r="M5088" s="12">
        <v>16</v>
      </c>
      <c r="N5088" s="12">
        <v>764</v>
      </c>
      <c r="O5088" s="12">
        <f>COUNTIF($P$2:P5088,P5088)</f>
        <v>1</v>
      </c>
      <c r="P5088" s="12" t="str">
        <f t="shared" si="297"/>
        <v>1410516764</v>
      </c>
      <c r="Q5088" s="12" t="str">
        <f t="shared" si="298"/>
        <v>14105167640001</v>
      </c>
      <c r="R5088" s="20" t="s">
        <v>4415</v>
      </c>
      <c r="U5088" s="12" t="s">
        <v>905</v>
      </c>
      <c r="W5088" s="12" t="s">
        <v>866</v>
      </c>
      <c r="BN5088" s="12">
        <v>1</v>
      </c>
      <c r="BP5088" s="12" t="s">
        <v>3801</v>
      </c>
    </row>
    <row r="5089" spans="1:68" ht="45" x14ac:dyDescent="0.25">
      <c r="A5089" s="12">
        <v>1</v>
      </c>
      <c r="B5089" s="11" t="str">
        <f t="shared" si="296"/>
        <v>Общий расчет. Анализ даты. Анализ даты. Символические звезды. Благородный Тайцзи. Нет</v>
      </c>
      <c r="C5089" s="11" t="str">
        <f>IFERROR(VLOOKUP(I5089,lvl_1[],2,FALSE),"Нет")</f>
        <v>Общий расчет</v>
      </c>
      <c r="D5089" s="11" t="str">
        <f>IFERROR(VLOOKUP(Rule!J5089,lvl_2[],2,FALSE),"Нет")</f>
        <v>Анализ даты</v>
      </c>
      <c r="E5089" s="11" t="str">
        <f>IFERROR(VLOOKUP(Rule!K5089,lvl_3[],2,FALSE),"Нет")</f>
        <v>Анализ даты</v>
      </c>
      <c r="F5089" s="11" t="str">
        <f>IFERROR(INDEX(lvl_4[],MATCH(L5089,lvl_4[ID],0),MATCH(TEXT(K5089,"##0"),lvl_4[#Headers],0)),"Нет")</f>
        <v>Символические звезды</v>
      </c>
      <c r="G5089" s="11" t="str">
        <f>IFERROR(INDEX(lvl_5[],MATCH(M5089,lvl_5[ID],0),MATCH(_xlfn.CONCAT(TEXT(K5089,"##0"),"_",TEXT(L5089,"##0")),lvl_5[#Headers],0)),"Нет")</f>
        <v>Благородный Тайцзи</v>
      </c>
      <c r="H5089" s="11" t="str">
        <f>IFERROR(INDEX(lvl_6[],MATCH(N5089,lvl_6[ID],0),MATCH(_xlfn.CONCAT(K5089,"_",L5089,"_",M5089),lvl_6[#Headers],0)),"Нет")</f>
        <v>Нет</v>
      </c>
      <c r="I5089" s="12">
        <v>1</v>
      </c>
      <c r="J5089" s="12">
        <v>4</v>
      </c>
      <c r="K5089" s="12">
        <v>1</v>
      </c>
      <c r="L5089" s="12">
        <v>5</v>
      </c>
      <c r="M5089" s="12">
        <v>16</v>
      </c>
      <c r="N5089" s="12">
        <v>765</v>
      </c>
      <c r="O5089" s="12">
        <f>COUNTIF($P$2:P5089,P5089)</f>
        <v>1</v>
      </c>
      <c r="P5089" s="12" t="str">
        <f t="shared" si="297"/>
        <v>1410516765</v>
      </c>
      <c r="Q5089" s="12" t="str">
        <f t="shared" si="298"/>
        <v>14105167650001</v>
      </c>
      <c r="R5089" s="20" t="s">
        <v>4416</v>
      </c>
      <c r="U5089" s="12" t="s">
        <v>907</v>
      </c>
      <c r="W5089" s="12" t="s">
        <v>861</v>
      </c>
      <c r="BN5089" s="12">
        <v>1</v>
      </c>
      <c r="BP5089" s="12" t="s">
        <v>3801</v>
      </c>
    </row>
    <row r="5090" spans="1:68" ht="45" x14ac:dyDescent="0.25">
      <c r="A5090" s="12">
        <v>1</v>
      </c>
      <c r="B5090" s="11" t="str">
        <f t="shared" si="296"/>
        <v>Общий расчет. Анализ даты. Анализ даты. Символические звезды. Благородный Тайцзи. Нет</v>
      </c>
      <c r="C5090" s="11" t="str">
        <f>IFERROR(VLOOKUP(I5090,lvl_1[],2,FALSE),"Нет")</f>
        <v>Общий расчет</v>
      </c>
      <c r="D5090" s="11" t="str">
        <f>IFERROR(VLOOKUP(Rule!J5090,lvl_2[],2,FALSE),"Нет")</f>
        <v>Анализ даты</v>
      </c>
      <c r="E5090" s="11" t="str">
        <f>IFERROR(VLOOKUP(Rule!K5090,lvl_3[],2,FALSE),"Нет")</f>
        <v>Анализ даты</v>
      </c>
      <c r="F5090" s="11" t="str">
        <f>IFERROR(INDEX(lvl_4[],MATCH(L5090,lvl_4[ID],0),MATCH(TEXT(K5090,"##0"),lvl_4[#Headers],0)),"Нет")</f>
        <v>Символические звезды</v>
      </c>
      <c r="G5090" s="11" t="str">
        <f>IFERROR(INDEX(lvl_5[],MATCH(M5090,lvl_5[ID],0),MATCH(_xlfn.CONCAT(TEXT(K5090,"##0"),"_",TEXT(L5090,"##0")),lvl_5[#Headers],0)),"Нет")</f>
        <v>Благородный Тайцзи</v>
      </c>
      <c r="H5090" s="11" t="str">
        <f>IFERROR(INDEX(lvl_6[],MATCH(N5090,lvl_6[ID],0),MATCH(_xlfn.CONCAT(K5090,"_",L5090,"_",M5090),lvl_6[#Headers],0)),"Нет")</f>
        <v>Нет</v>
      </c>
      <c r="I5090" s="12">
        <v>1</v>
      </c>
      <c r="J5090" s="12">
        <v>4</v>
      </c>
      <c r="K5090" s="12">
        <v>1</v>
      </c>
      <c r="L5090" s="12">
        <v>5</v>
      </c>
      <c r="M5090" s="12">
        <v>16</v>
      </c>
      <c r="N5090" s="12">
        <v>766</v>
      </c>
      <c r="O5090" s="12">
        <f>COUNTIF($P$2:P5090,P5090)</f>
        <v>1</v>
      </c>
      <c r="P5090" s="12" t="str">
        <f t="shared" si="297"/>
        <v>1410516766</v>
      </c>
      <c r="Q5090" s="12" t="str">
        <f t="shared" si="298"/>
        <v>14105167660001</v>
      </c>
      <c r="R5090" s="20" t="s">
        <v>4417</v>
      </c>
      <c r="U5090" s="12" t="s">
        <v>907</v>
      </c>
      <c r="W5090" s="12" t="s">
        <v>907</v>
      </c>
      <c r="BN5090" s="12">
        <v>1</v>
      </c>
      <c r="BP5090" s="12" t="s">
        <v>3801</v>
      </c>
    </row>
    <row r="5091" spans="1:68" ht="45" x14ac:dyDescent="0.25">
      <c r="A5091" s="12">
        <v>1</v>
      </c>
      <c r="B5091" s="11" t="str">
        <f t="shared" si="296"/>
        <v>Общий расчет. Анализ даты. Анализ даты. Символические звезды. Благородный Тайцзи. Нет</v>
      </c>
      <c r="C5091" s="11" t="str">
        <f>IFERROR(VLOOKUP(I5091,lvl_1[],2,FALSE),"Нет")</f>
        <v>Общий расчет</v>
      </c>
      <c r="D5091" s="11" t="str">
        <f>IFERROR(VLOOKUP(Rule!J5091,lvl_2[],2,FALSE),"Нет")</f>
        <v>Анализ даты</v>
      </c>
      <c r="E5091" s="11" t="str">
        <f>IFERROR(VLOOKUP(Rule!K5091,lvl_3[],2,FALSE),"Нет")</f>
        <v>Анализ даты</v>
      </c>
      <c r="F5091" s="11" t="str">
        <f>IFERROR(INDEX(lvl_4[],MATCH(L5091,lvl_4[ID],0),MATCH(TEXT(K5091,"##0"),lvl_4[#Headers],0)),"Нет")</f>
        <v>Символические звезды</v>
      </c>
      <c r="G5091" s="11" t="str">
        <f>IFERROR(INDEX(lvl_5[],MATCH(M5091,lvl_5[ID],0),MATCH(_xlfn.CONCAT(TEXT(K5091,"##0"),"_",TEXT(L5091,"##0")),lvl_5[#Headers],0)),"Нет")</f>
        <v>Благородный Тайцзи</v>
      </c>
      <c r="H5091" s="11" t="str">
        <f>IFERROR(INDEX(lvl_6[],MATCH(N5091,lvl_6[ID],0),MATCH(_xlfn.CONCAT(K5091,"_",L5091,"_",M5091),lvl_6[#Headers],0)),"Нет")</f>
        <v>Нет</v>
      </c>
      <c r="I5091" s="12">
        <v>1</v>
      </c>
      <c r="J5091" s="12">
        <v>4</v>
      </c>
      <c r="K5091" s="12">
        <v>1</v>
      </c>
      <c r="L5091" s="12">
        <v>5</v>
      </c>
      <c r="M5091" s="12">
        <v>16</v>
      </c>
      <c r="N5091" s="12">
        <v>767</v>
      </c>
      <c r="O5091" s="12">
        <f>COUNTIF($P$2:P5091,P5091)</f>
        <v>1</v>
      </c>
      <c r="P5091" s="12" t="str">
        <f t="shared" si="297"/>
        <v>1410516767</v>
      </c>
      <c r="Q5091" s="12" t="str">
        <f t="shared" si="298"/>
        <v>14105167670001</v>
      </c>
      <c r="R5091" s="20" t="s">
        <v>4418</v>
      </c>
      <c r="U5091" s="12" t="s">
        <v>907</v>
      </c>
      <c r="W5091" s="12" t="s">
        <v>870</v>
      </c>
      <c r="BN5091" s="12">
        <v>1</v>
      </c>
      <c r="BP5091" s="12" t="s">
        <v>3801</v>
      </c>
    </row>
    <row r="5092" spans="1:68" ht="45" x14ac:dyDescent="0.25">
      <c r="A5092" s="12">
        <v>1</v>
      </c>
      <c r="B5092" s="11" t="str">
        <f t="shared" si="296"/>
        <v>Общий расчет. Анализ даты. Анализ даты. Символические звезды. Благородный Тайцзи. Нет</v>
      </c>
      <c r="C5092" s="11" t="str">
        <f>IFERROR(VLOOKUP(I5092,lvl_1[],2,FALSE),"Нет")</f>
        <v>Общий расчет</v>
      </c>
      <c r="D5092" s="11" t="str">
        <f>IFERROR(VLOOKUP(Rule!J5092,lvl_2[],2,FALSE),"Нет")</f>
        <v>Анализ даты</v>
      </c>
      <c r="E5092" s="11" t="str">
        <f>IFERROR(VLOOKUP(Rule!K5092,lvl_3[],2,FALSE),"Нет")</f>
        <v>Анализ даты</v>
      </c>
      <c r="F5092" s="11" t="str">
        <f>IFERROR(INDEX(lvl_4[],MATCH(L5092,lvl_4[ID],0),MATCH(TEXT(K5092,"##0"),lvl_4[#Headers],0)),"Нет")</f>
        <v>Символические звезды</v>
      </c>
      <c r="G5092" s="11" t="str">
        <f>IFERROR(INDEX(lvl_5[],MATCH(M5092,lvl_5[ID],0),MATCH(_xlfn.CONCAT(TEXT(K5092,"##0"),"_",TEXT(L5092,"##0")),lvl_5[#Headers],0)),"Нет")</f>
        <v>Благородный Тайцзи</v>
      </c>
      <c r="H5092" s="11" t="str">
        <f>IFERROR(INDEX(lvl_6[],MATCH(N5092,lvl_6[ID],0),MATCH(_xlfn.CONCAT(K5092,"_",L5092,"_",M5092),lvl_6[#Headers],0)),"Нет")</f>
        <v>Нет</v>
      </c>
      <c r="I5092" s="12">
        <v>1</v>
      </c>
      <c r="J5092" s="12">
        <v>4</v>
      </c>
      <c r="K5092" s="12">
        <v>1</v>
      </c>
      <c r="L5092" s="12">
        <v>5</v>
      </c>
      <c r="M5092" s="12">
        <v>16</v>
      </c>
      <c r="N5092" s="12">
        <v>768</v>
      </c>
      <c r="O5092" s="12">
        <f>COUNTIF($P$2:P5092,P5092)</f>
        <v>1</v>
      </c>
      <c r="P5092" s="12" t="str">
        <f t="shared" si="297"/>
        <v>1410516768</v>
      </c>
      <c r="Q5092" s="12" t="str">
        <f t="shared" si="298"/>
        <v>14105167680001</v>
      </c>
      <c r="R5092" s="20" t="s">
        <v>4419</v>
      </c>
      <c r="U5092" s="12" t="s">
        <v>907</v>
      </c>
      <c r="W5092" s="12" t="s">
        <v>864</v>
      </c>
      <c r="BN5092" s="12">
        <v>1</v>
      </c>
      <c r="BP5092" s="12" t="s">
        <v>3801</v>
      </c>
    </row>
    <row r="5093" spans="1:68" ht="45" x14ac:dyDescent="0.25">
      <c r="A5093" s="12">
        <v>1</v>
      </c>
      <c r="B5093" s="11" t="str">
        <f t="shared" ref="B5093:B5156" si="299">_xlfn.CONCAT(C5093,". ", D5093,". ", E5093,". ", F5093,". ", G5093,". ", H5093)</f>
        <v>Общий расчет. Анализ даты. Анализ даты. Символические звезды. Благородный Тайцзи. Нет</v>
      </c>
      <c r="C5093" s="11" t="str">
        <f>IFERROR(VLOOKUP(I5093,lvl_1[],2,FALSE),"Нет")</f>
        <v>Общий расчет</v>
      </c>
      <c r="D5093" s="11" t="str">
        <f>IFERROR(VLOOKUP(Rule!J5093,lvl_2[],2,FALSE),"Нет")</f>
        <v>Анализ даты</v>
      </c>
      <c r="E5093" s="11" t="str">
        <f>IFERROR(VLOOKUP(Rule!K5093,lvl_3[],2,FALSE),"Нет")</f>
        <v>Анализ даты</v>
      </c>
      <c r="F5093" s="11" t="str">
        <f>IFERROR(INDEX(lvl_4[],MATCH(L5093,lvl_4[ID],0),MATCH(TEXT(K5093,"##0"),lvl_4[#Headers],0)),"Нет")</f>
        <v>Символические звезды</v>
      </c>
      <c r="G5093" s="11" t="str">
        <f>IFERROR(INDEX(lvl_5[],MATCH(M5093,lvl_5[ID],0),MATCH(_xlfn.CONCAT(TEXT(K5093,"##0"),"_",TEXT(L5093,"##0")),lvl_5[#Headers],0)),"Нет")</f>
        <v>Благородный Тайцзи</v>
      </c>
      <c r="H5093" s="11" t="str">
        <f>IFERROR(INDEX(lvl_6[],MATCH(N5093,lvl_6[ID],0),MATCH(_xlfn.CONCAT(K5093,"_",L5093,"_",M5093),lvl_6[#Headers],0)),"Нет")</f>
        <v>Нет</v>
      </c>
      <c r="I5093" s="12">
        <v>1</v>
      </c>
      <c r="J5093" s="12">
        <v>4</v>
      </c>
      <c r="K5093" s="12">
        <v>1</v>
      </c>
      <c r="L5093" s="12">
        <v>5</v>
      </c>
      <c r="M5093" s="12">
        <v>16</v>
      </c>
      <c r="N5093" s="12">
        <v>769</v>
      </c>
      <c r="O5093" s="12">
        <f>COUNTIF($P$2:P5093,P5093)</f>
        <v>1</v>
      </c>
      <c r="P5093" s="12" t="str">
        <f t="shared" ref="P5093:P5156" si="300">_xlfn.CONCAT(I5093,
J5093,
K5093,
IF(LEN(L5093)=1,_xlfn.CONCAT(0,L5093),L5093),
IF(LEN(M5093)=1,_xlfn.CONCAT(0,M5093),M5093),
IF(LEN(N5093)=1,_xlfn.CONCAT(0,N5093),N5093))</f>
        <v>1410516769</v>
      </c>
      <c r="Q5093" s="12" t="str">
        <f t="shared" ref="Q5093:Q5156" si="301">_xlfn.CONCAT(I5093,
J5093,
K5093,
IF(LEN(L5093)=1,_xlfn.CONCAT(0,L5093),L5093),
IF(LEN(M5093)=1,_xlfn.CONCAT(0,M5093),M5093),
IF(LEN(N5093)=1,_xlfn.CONCAT(0,N5093),N5093),
IF(LEN(O5093)=1,_xlfn.CONCAT("000",O5093),IF(LEN(O5093)=2,_xlfn.CONCAT("00",O5093),IF(LEN(O5093)=3,_xlfn.CONCAT(0,O5093),O5093))))</f>
        <v>14105167690001</v>
      </c>
      <c r="R5093" s="20" t="s">
        <v>4420</v>
      </c>
      <c r="U5093" s="12" t="s">
        <v>908</v>
      </c>
      <c r="W5093" s="12" t="s">
        <v>861</v>
      </c>
      <c r="BN5093" s="12">
        <v>1</v>
      </c>
      <c r="BP5093" s="12" t="s">
        <v>3801</v>
      </c>
    </row>
    <row r="5094" spans="1:68" ht="45" x14ac:dyDescent="0.25">
      <c r="A5094" s="12">
        <v>1</v>
      </c>
      <c r="B5094" s="11" t="str">
        <f t="shared" si="299"/>
        <v>Общий расчет. Анализ даты. Анализ даты. Символические звезды. Благородный Тайцзи. Нет</v>
      </c>
      <c r="C5094" s="11" t="str">
        <f>IFERROR(VLOOKUP(I5094,lvl_1[],2,FALSE),"Нет")</f>
        <v>Общий расчет</v>
      </c>
      <c r="D5094" s="11" t="str">
        <f>IFERROR(VLOOKUP(Rule!J5094,lvl_2[],2,FALSE),"Нет")</f>
        <v>Анализ даты</v>
      </c>
      <c r="E5094" s="11" t="str">
        <f>IFERROR(VLOOKUP(Rule!K5094,lvl_3[],2,FALSE),"Нет")</f>
        <v>Анализ даты</v>
      </c>
      <c r="F5094" s="11" t="str">
        <f>IFERROR(INDEX(lvl_4[],MATCH(L5094,lvl_4[ID],0),MATCH(TEXT(K5094,"##0"),lvl_4[#Headers],0)),"Нет")</f>
        <v>Символические звезды</v>
      </c>
      <c r="G5094" s="11" t="str">
        <f>IFERROR(INDEX(lvl_5[],MATCH(M5094,lvl_5[ID],0),MATCH(_xlfn.CONCAT(TEXT(K5094,"##0"),"_",TEXT(L5094,"##0")),lvl_5[#Headers],0)),"Нет")</f>
        <v>Благородный Тайцзи</v>
      </c>
      <c r="H5094" s="11" t="str">
        <f>IFERROR(INDEX(lvl_6[],MATCH(N5094,lvl_6[ID],0),MATCH(_xlfn.CONCAT(K5094,"_",L5094,"_",M5094),lvl_6[#Headers],0)),"Нет")</f>
        <v>Нет</v>
      </c>
      <c r="I5094" s="12">
        <v>1</v>
      </c>
      <c r="J5094" s="12">
        <v>4</v>
      </c>
      <c r="K5094" s="12">
        <v>1</v>
      </c>
      <c r="L5094" s="12">
        <v>5</v>
      </c>
      <c r="M5094" s="12">
        <v>16</v>
      </c>
      <c r="N5094" s="12">
        <v>770</v>
      </c>
      <c r="O5094" s="12">
        <f>COUNTIF($P$2:P5094,P5094)</f>
        <v>1</v>
      </c>
      <c r="P5094" s="12" t="str">
        <f t="shared" si="300"/>
        <v>1410516770</v>
      </c>
      <c r="Q5094" s="12" t="str">
        <f t="shared" si="301"/>
        <v>14105167700001</v>
      </c>
      <c r="R5094" s="20" t="s">
        <v>4421</v>
      </c>
      <c r="U5094" s="12" t="s">
        <v>908</v>
      </c>
      <c r="W5094" s="12" t="s">
        <v>907</v>
      </c>
      <c r="BN5094" s="12">
        <v>1</v>
      </c>
      <c r="BP5094" s="12" t="s">
        <v>3801</v>
      </c>
    </row>
    <row r="5095" spans="1:68" ht="45" x14ac:dyDescent="0.25">
      <c r="A5095" s="12">
        <v>1</v>
      </c>
      <c r="B5095" s="11" t="str">
        <f t="shared" si="299"/>
        <v>Общий расчет. Анализ даты. Анализ даты. Символические звезды. Благородный Тайцзи. Нет</v>
      </c>
      <c r="C5095" s="11" t="str">
        <f>IFERROR(VLOOKUP(I5095,lvl_1[],2,FALSE),"Нет")</f>
        <v>Общий расчет</v>
      </c>
      <c r="D5095" s="11" t="str">
        <f>IFERROR(VLOOKUP(Rule!J5095,lvl_2[],2,FALSE),"Нет")</f>
        <v>Анализ даты</v>
      </c>
      <c r="E5095" s="11" t="str">
        <f>IFERROR(VLOOKUP(Rule!K5095,lvl_3[],2,FALSE),"Нет")</f>
        <v>Анализ даты</v>
      </c>
      <c r="F5095" s="11" t="str">
        <f>IFERROR(INDEX(lvl_4[],MATCH(L5095,lvl_4[ID],0),MATCH(TEXT(K5095,"##0"),lvl_4[#Headers],0)),"Нет")</f>
        <v>Символические звезды</v>
      </c>
      <c r="G5095" s="11" t="str">
        <f>IFERROR(INDEX(lvl_5[],MATCH(M5095,lvl_5[ID],0),MATCH(_xlfn.CONCAT(TEXT(K5095,"##0"),"_",TEXT(L5095,"##0")),lvl_5[#Headers],0)),"Нет")</f>
        <v>Благородный Тайцзи</v>
      </c>
      <c r="H5095" s="11" t="str">
        <f>IFERROR(INDEX(lvl_6[],MATCH(N5095,lvl_6[ID],0),MATCH(_xlfn.CONCAT(K5095,"_",L5095,"_",M5095),lvl_6[#Headers],0)),"Нет")</f>
        <v>Нет</v>
      </c>
      <c r="I5095" s="12">
        <v>1</v>
      </c>
      <c r="J5095" s="12">
        <v>4</v>
      </c>
      <c r="K5095" s="12">
        <v>1</v>
      </c>
      <c r="L5095" s="12">
        <v>5</v>
      </c>
      <c r="M5095" s="12">
        <v>16</v>
      </c>
      <c r="N5095" s="12">
        <v>771</v>
      </c>
      <c r="O5095" s="12">
        <f>COUNTIF($P$2:P5095,P5095)</f>
        <v>1</v>
      </c>
      <c r="P5095" s="12" t="str">
        <f t="shared" si="300"/>
        <v>1410516771</v>
      </c>
      <c r="Q5095" s="12" t="str">
        <f t="shared" si="301"/>
        <v>14105167710001</v>
      </c>
      <c r="R5095" s="20" t="s">
        <v>4422</v>
      </c>
      <c r="U5095" s="12" t="s">
        <v>908</v>
      </c>
      <c r="W5095" s="12" t="s">
        <v>870</v>
      </c>
      <c r="BN5095" s="12">
        <v>1</v>
      </c>
      <c r="BP5095" s="12" t="s">
        <v>3801</v>
      </c>
    </row>
    <row r="5096" spans="1:68" ht="45" x14ac:dyDescent="0.25">
      <c r="A5096" s="12">
        <v>1</v>
      </c>
      <c r="B5096" s="11" t="str">
        <f t="shared" si="299"/>
        <v>Общий расчет. Анализ даты. Анализ даты. Символические звезды. Благородный Тайцзи. Нет</v>
      </c>
      <c r="C5096" s="11" t="str">
        <f>IFERROR(VLOOKUP(I5096,lvl_1[],2,FALSE),"Нет")</f>
        <v>Общий расчет</v>
      </c>
      <c r="D5096" s="11" t="str">
        <f>IFERROR(VLOOKUP(Rule!J5096,lvl_2[],2,FALSE),"Нет")</f>
        <v>Анализ даты</v>
      </c>
      <c r="E5096" s="11" t="str">
        <f>IFERROR(VLOOKUP(Rule!K5096,lvl_3[],2,FALSE),"Нет")</f>
        <v>Анализ даты</v>
      </c>
      <c r="F5096" s="11" t="str">
        <f>IFERROR(INDEX(lvl_4[],MATCH(L5096,lvl_4[ID],0),MATCH(TEXT(K5096,"##0"),lvl_4[#Headers],0)),"Нет")</f>
        <v>Символические звезды</v>
      </c>
      <c r="G5096" s="11" t="str">
        <f>IFERROR(INDEX(lvl_5[],MATCH(M5096,lvl_5[ID],0),MATCH(_xlfn.CONCAT(TEXT(K5096,"##0"),"_",TEXT(L5096,"##0")),lvl_5[#Headers],0)),"Нет")</f>
        <v>Благородный Тайцзи</v>
      </c>
      <c r="H5096" s="11" t="str">
        <f>IFERROR(INDEX(lvl_6[],MATCH(N5096,lvl_6[ID],0),MATCH(_xlfn.CONCAT(K5096,"_",L5096,"_",M5096),lvl_6[#Headers],0)),"Нет")</f>
        <v>Нет</v>
      </c>
      <c r="I5096" s="12">
        <v>1</v>
      </c>
      <c r="J5096" s="12">
        <v>4</v>
      </c>
      <c r="K5096" s="12">
        <v>1</v>
      </c>
      <c r="L5096" s="12">
        <v>5</v>
      </c>
      <c r="M5096" s="12">
        <v>16</v>
      </c>
      <c r="N5096" s="12">
        <v>772</v>
      </c>
      <c r="O5096" s="12">
        <f>COUNTIF($P$2:P5096,P5096)</f>
        <v>1</v>
      </c>
      <c r="P5096" s="12" t="str">
        <f t="shared" si="300"/>
        <v>1410516772</v>
      </c>
      <c r="Q5096" s="12" t="str">
        <f t="shared" si="301"/>
        <v>14105167720001</v>
      </c>
      <c r="R5096" s="20" t="s">
        <v>4423</v>
      </c>
      <c r="U5096" s="12" t="s">
        <v>908</v>
      </c>
      <c r="W5096" s="12" t="s">
        <v>864</v>
      </c>
      <c r="BN5096" s="12">
        <v>1</v>
      </c>
      <c r="BP5096" s="12" t="s">
        <v>3801</v>
      </c>
    </row>
    <row r="5097" spans="1:68" ht="45" x14ac:dyDescent="0.25">
      <c r="A5097" s="12">
        <v>1</v>
      </c>
      <c r="B5097" s="11" t="str">
        <f t="shared" si="299"/>
        <v>Общий расчет. Анализ даты. Анализ даты. Символические звезды. Благородный Тайцзи. Нет</v>
      </c>
      <c r="C5097" s="11" t="str">
        <f>IFERROR(VLOOKUP(I5097,lvl_1[],2,FALSE),"Нет")</f>
        <v>Общий расчет</v>
      </c>
      <c r="D5097" s="11" t="str">
        <f>IFERROR(VLOOKUP(Rule!J5097,lvl_2[],2,FALSE),"Нет")</f>
        <v>Анализ даты</v>
      </c>
      <c r="E5097" s="11" t="str">
        <f>IFERROR(VLOOKUP(Rule!K5097,lvl_3[],2,FALSE),"Нет")</f>
        <v>Анализ даты</v>
      </c>
      <c r="F5097" s="11" t="str">
        <f>IFERROR(INDEX(lvl_4[],MATCH(L5097,lvl_4[ID],0),MATCH(TEXT(K5097,"##0"),lvl_4[#Headers],0)),"Нет")</f>
        <v>Символические звезды</v>
      </c>
      <c r="G5097" s="11" t="str">
        <f>IFERROR(INDEX(lvl_5[],MATCH(M5097,lvl_5[ID],0),MATCH(_xlfn.CONCAT(TEXT(K5097,"##0"),"_",TEXT(L5097,"##0")),lvl_5[#Headers],0)),"Нет")</f>
        <v>Благородный Тайцзи</v>
      </c>
      <c r="H5097" s="11" t="str">
        <f>IFERROR(INDEX(lvl_6[],MATCH(N5097,lvl_6[ID],0),MATCH(_xlfn.CONCAT(K5097,"_",L5097,"_",M5097),lvl_6[#Headers],0)),"Нет")</f>
        <v>Нет</v>
      </c>
      <c r="I5097" s="12">
        <v>1</v>
      </c>
      <c r="J5097" s="12">
        <v>4</v>
      </c>
      <c r="K5097" s="12">
        <v>1</v>
      </c>
      <c r="L5097" s="12">
        <v>5</v>
      </c>
      <c r="M5097" s="12">
        <v>16</v>
      </c>
      <c r="N5097" s="12">
        <v>773</v>
      </c>
      <c r="O5097" s="12">
        <f>COUNTIF($P$2:P5097,P5097)</f>
        <v>1</v>
      </c>
      <c r="P5097" s="12" t="str">
        <f t="shared" si="300"/>
        <v>1410516773</v>
      </c>
      <c r="Q5097" s="12" t="str">
        <f t="shared" si="301"/>
        <v>14105167730001</v>
      </c>
      <c r="R5097" s="20" t="s">
        <v>4424</v>
      </c>
      <c r="U5097" s="12" t="s">
        <v>910</v>
      </c>
      <c r="W5097" s="12" t="s">
        <v>859</v>
      </c>
      <c r="BN5097" s="12">
        <v>1</v>
      </c>
      <c r="BP5097" s="12" t="s">
        <v>3801</v>
      </c>
    </row>
    <row r="5098" spans="1:68" ht="45" x14ac:dyDescent="0.25">
      <c r="A5098" s="12">
        <v>1</v>
      </c>
      <c r="B5098" s="11" t="str">
        <f t="shared" si="299"/>
        <v>Общий расчет. Анализ даты. Анализ даты. Символические звезды. Благородный Тайцзи. Нет</v>
      </c>
      <c r="C5098" s="11" t="str">
        <f>IFERROR(VLOOKUP(I5098,lvl_1[],2,FALSE),"Нет")</f>
        <v>Общий расчет</v>
      </c>
      <c r="D5098" s="11" t="str">
        <f>IFERROR(VLOOKUP(Rule!J5098,lvl_2[],2,FALSE),"Нет")</f>
        <v>Анализ даты</v>
      </c>
      <c r="E5098" s="11" t="str">
        <f>IFERROR(VLOOKUP(Rule!K5098,lvl_3[],2,FALSE),"Нет")</f>
        <v>Анализ даты</v>
      </c>
      <c r="F5098" s="11" t="str">
        <f>IFERROR(INDEX(lvl_4[],MATCH(L5098,lvl_4[ID],0),MATCH(TEXT(K5098,"##0"),lvl_4[#Headers],0)),"Нет")</f>
        <v>Символические звезды</v>
      </c>
      <c r="G5098" s="11" t="str">
        <f>IFERROR(INDEX(lvl_5[],MATCH(M5098,lvl_5[ID],0),MATCH(_xlfn.CONCAT(TEXT(K5098,"##0"),"_",TEXT(L5098,"##0")),lvl_5[#Headers],0)),"Нет")</f>
        <v>Благородный Тайцзи</v>
      </c>
      <c r="H5098" s="11" t="str">
        <f>IFERROR(INDEX(lvl_6[],MATCH(N5098,lvl_6[ID],0),MATCH(_xlfn.CONCAT(K5098,"_",L5098,"_",M5098),lvl_6[#Headers],0)),"Нет")</f>
        <v>Нет</v>
      </c>
      <c r="I5098" s="12">
        <v>1</v>
      </c>
      <c r="J5098" s="12">
        <v>4</v>
      </c>
      <c r="K5098" s="12">
        <v>1</v>
      </c>
      <c r="L5098" s="12">
        <v>5</v>
      </c>
      <c r="M5098" s="12">
        <v>16</v>
      </c>
      <c r="N5098" s="12">
        <v>774</v>
      </c>
      <c r="O5098" s="12">
        <f>COUNTIF($P$2:P5098,P5098)</f>
        <v>1</v>
      </c>
      <c r="P5098" s="12" t="str">
        <f t="shared" si="300"/>
        <v>1410516774</v>
      </c>
      <c r="Q5098" s="12" t="str">
        <f t="shared" si="301"/>
        <v>14105167740001</v>
      </c>
      <c r="R5098" s="20" t="s">
        <v>4425</v>
      </c>
      <c r="U5098" s="12" t="s">
        <v>910</v>
      </c>
      <c r="W5098" s="12" t="s">
        <v>868</v>
      </c>
      <c r="BN5098" s="12">
        <v>1</v>
      </c>
      <c r="BP5098" s="12" t="s">
        <v>3801</v>
      </c>
    </row>
    <row r="5099" spans="1:68" ht="45" x14ac:dyDescent="0.25">
      <c r="A5099" s="12">
        <v>1</v>
      </c>
      <c r="B5099" s="11" t="str">
        <f t="shared" si="299"/>
        <v>Общий расчет. Анализ даты. Анализ даты. Символические звезды. Благородный Тайцзи. Нет</v>
      </c>
      <c r="C5099" s="11" t="str">
        <f>IFERROR(VLOOKUP(I5099,lvl_1[],2,FALSE),"Нет")</f>
        <v>Общий расчет</v>
      </c>
      <c r="D5099" s="11" t="str">
        <f>IFERROR(VLOOKUP(Rule!J5099,lvl_2[],2,FALSE),"Нет")</f>
        <v>Анализ даты</v>
      </c>
      <c r="E5099" s="11" t="str">
        <f>IFERROR(VLOOKUP(Rule!K5099,lvl_3[],2,FALSE),"Нет")</f>
        <v>Анализ даты</v>
      </c>
      <c r="F5099" s="11" t="str">
        <f>IFERROR(INDEX(lvl_4[],MATCH(L5099,lvl_4[ID],0),MATCH(TEXT(K5099,"##0"),lvl_4[#Headers],0)),"Нет")</f>
        <v>Символические звезды</v>
      </c>
      <c r="G5099" s="11" t="str">
        <f>IFERROR(INDEX(lvl_5[],MATCH(M5099,lvl_5[ID],0),MATCH(_xlfn.CONCAT(TEXT(K5099,"##0"),"_",TEXT(L5099,"##0")),lvl_5[#Headers],0)),"Нет")</f>
        <v>Благородный Тайцзи</v>
      </c>
      <c r="H5099" s="11" t="str">
        <f>IFERROR(INDEX(lvl_6[],MATCH(N5099,lvl_6[ID],0),MATCH(_xlfn.CONCAT(K5099,"_",L5099,"_",M5099),lvl_6[#Headers],0)),"Нет")</f>
        <v>Нет</v>
      </c>
      <c r="I5099" s="12">
        <v>1</v>
      </c>
      <c r="J5099" s="12">
        <v>4</v>
      </c>
      <c r="K5099" s="12">
        <v>1</v>
      </c>
      <c r="L5099" s="12">
        <v>5</v>
      </c>
      <c r="M5099" s="12">
        <v>16</v>
      </c>
      <c r="N5099" s="12">
        <v>775</v>
      </c>
      <c r="O5099" s="12">
        <f>COUNTIF($P$2:P5099,P5099)</f>
        <v>1</v>
      </c>
      <c r="P5099" s="12" t="str">
        <f t="shared" si="300"/>
        <v>1410516775</v>
      </c>
      <c r="Q5099" s="12" t="str">
        <f t="shared" si="301"/>
        <v>14105167750001</v>
      </c>
      <c r="R5099" s="20" t="s">
        <v>4426</v>
      </c>
      <c r="U5099" s="12" t="s">
        <v>912</v>
      </c>
      <c r="W5099" s="12" t="s">
        <v>859</v>
      </c>
      <c r="BN5099" s="12">
        <v>1</v>
      </c>
      <c r="BP5099" s="12" t="s">
        <v>3801</v>
      </c>
    </row>
    <row r="5100" spans="1:68" ht="45" x14ac:dyDescent="0.25">
      <c r="A5100" s="12">
        <v>1</v>
      </c>
      <c r="B5100" s="11" t="str">
        <f t="shared" si="299"/>
        <v>Общий расчет. Анализ даты. Анализ даты. Символические звезды. Благородный Тайцзи. Нет</v>
      </c>
      <c r="C5100" s="11" t="str">
        <f>IFERROR(VLOOKUP(I5100,lvl_1[],2,FALSE),"Нет")</f>
        <v>Общий расчет</v>
      </c>
      <c r="D5100" s="11" t="str">
        <f>IFERROR(VLOOKUP(Rule!J5100,lvl_2[],2,FALSE),"Нет")</f>
        <v>Анализ даты</v>
      </c>
      <c r="E5100" s="11" t="str">
        <f>IFERROR(VLOOKUP(Rule!K5100,lvl_3[],2,FALSE),"Нет")</f>
        <v>Анализ даты</v>
      </c>
      <c r="F5100" s="11" t="str">
        <f>IFERROR(INDEX(lvl_4[],MATCH(L5100,lvl_4[ID],0),MATCH(TEXT(K5100,"##0"),lvl_4[#Headers],0)),"Нет")</f>
        <v>Символические звезды</v>
      </c>
      <c r="G5100" s="11" t="str">
        <f>IFERROR(INDEX(lvl_5[],MATCH(M5100,lvl_5[ID],0),MATCH(_xlfn.CONCAT(TEXT(K5100,"##0"),"_",TEXT(L5100,"##0")),lvl_5[#Headers],0)),"Нет")</f>
        <v>Благородный Тайцзи</v>
      </c>
      <c r="H5100" s="11" t="str">
        <f>IFERROR(INDEX(lvl_6[],MATCH(N5100,lvl_6[ID],0),MATCH(_xlfn.CONCAT(K5100,"_",L5100,"_",M5100),lvl_6[#Headers],0)),"Нет")</f>
        <v>Нет</v>
      </c>
      <c r="I5100" s="12">
        <v>1</v>
      </c>
      <c r="J5100" s="12">
        <v>4</v>
      </c>
      <c r="K5100" s="12">
        <v>1</v>
      </c>
      <c r="L5100" s="12">
        <v>5</v>
      </c>
      <c r="M5100" s="12">
        <v>16</v>
      </c>
      <c r="N5100" s="12">
        <v>776</v>
      </c>
      <c r="O5100" s="12">
        <f>COUNTIF($P$2:P5100,P5100)</f>
        <v>1</v>
      </c>
      <c r="P5100" s="12" t="str">
        <f t="shared" si="300"/>
        <v>1410516776</v>
      </c>
      <c r="Q5100" s="12" t="str">
        <f t="shared" si="301"/>
        <v>14105167760001</v>
      </c>
      <c r="R5100" s="20" t="s">
        <v>4427</v>
      </c>
      <c r="U5100" s="12" t="s">
        <v>912</v>
      </c>
      <c r="W5100" s="12" t="s">
        <v>868</v>
      </c>
      <c r="BN5100" s="12">
        <v>1</v>
      </c>
      <c r="BP5100" s="12" t="s">
        <v>3801</v>
      </c>
    </row>
    <row r="5101" spans="1:68" ht="45" x14ac:dyDescent="0.25">
      <c r="A5101" s="12">
        <v>1</v>
      </c>
      <c r="B5101" s="11" t="str">
        <f t="shared" si="299"/>
        <v>Общий расчет. Анализ даты. Анализ даты. Символические звезды. Благородный Тайцзи. Нет</v>
      </c>
      <c r="C5101" s="11" t="str">
        <f>IFERROR(VLOOKUP(I5101,lvl_1[],2,FALSE),"Нет")</f>
        <v>Общий расчет</v>
      </c>
      <c r="D5101" s="11" t="str">
        <f>IFERROR(VLOOKUP(Rule!J5101,lvl_2[],2,FALSE),"Нет")</f>
        <v>Анализ даты</v>
      </c>
      <c r="E5101" s="11" t="str">
        <f>IFERROR(VLOOKUP(Rule!K5101,lvl_3[],2,FALSE),"Нет")</f>
        <v>Анализ даты</v>
      </c>
      <c r="F5101" s="11" t="str">
        <f>IFERROR(INDEX(lvl_4[],MATCH(L5101,lvl_4[ID],0),MATCH(TEXT(K5101,"##0"),lvl_4[#Headers],0)),"Нет")</f>
        <v>Символические звезды</v>
      </c>
      <c r="G5101" s="11" t="str">
        <f>IFERROR(INDEX(lvl_5[],MATCH(M5101,lvl_5[ID],0),MATCH(_xlfn.CONCAT(TEXT(K5101,"##0"),"_",TEXT(L5101,"##0")),lvl_5[#Headers],0)),"Нет")</f>
        <v>Благородный Тайцзи</v>
      </c>
      <c r="H5101" s="11" t="str">
        <f>IFERROR(INDEX(lvl_6[],MATCH(N5101,lvl_6[ID],0),MATCH(_xlfn.CONCAT(K5101,"_",L5101,"_",M5101),lvl_6[#Headers],0)),"Нет")</f>
        <v>Нет</v>
      </c>
      <c r="I5101" s="12">
        <v>1</v>
      </c>
      <c r="J5101" s="12">
        <v>4</v>
      </c>
      <c r="K5101" s="12">
        <v>1</v>
      </c>
      <c r="L5101" s="12">
        <v>5</v>
      </c>
      <c r="M5101" s="12">
        <v>16</v>
      </c>
      <c r="N5101" s="12">
        <v>777</v>
      </c>
      <c r="O5101" s="12">
        <f>COUNTIF($P$2:P5101,P5101)</f>
        <v>1</v>
      </c>
      <c r="P5101" s="12" t="str">
        <f t="shared" si="300"/>
        <v>1410516777</v>
      </c>
      <c r="Q5101" s="12" t="str">
        <f t="shared" si="301"/>
        <v>14105167770001</v>
      </c>
      <c r="R5101" s="20" t="s">
        <v>4428</v>
      </c>
      <c r="U5101" s="12" t="s">
        <v>914</v>
      </c>
      <c r="W5101" s="12" t="s">
        <v>862</v>
      </c>
      <c r="BN5101" s="12">
        <v>1</v>
      </c>
      <c r="BP5101" s="12" t="s">
        <v>3801</v>
      </c>
    </row>
    <row r="5102" spans="1:68" ht="45" x14ac:dyDescent="0.25">
      <c r="A5102" s="12">
        <v>1</v>
      </c>
      <c r="B5102" s="11" t="str">
        <f t="shared" si="299"/>
        <v>Общий расчет. Анализ даты. Анализ даты. Символические звезды. Благородный Тайцзи. Нет</v>
      </c>
      <c r="C5102" s="11" t="str">
        <f>IFERROR(VLOOKUP(I5102,lvl_1[],2,FALSE),"Нет")</f>
        <v>Общий расчет</v>
      </c>
      <c r="D5102" s="11" t="str">
        <f>IFERROR(VLOOKUP(Rule!J5102,lvl_2[],2,FALSE),"Нет")</f>
        <v>Анализ даты</v>
      </c>
      <c r="E5102" s="11" t="str">
        <f>IFERROR(VLOOKUP(Rule!K5102,lvl_3[],2,FALSE),"Нет")</f>
        <v>Анализ даты</v>
      </c>
      <c r="F5102" s="11" t="str">
        <f>IFERROR(INDEX(lvl_4[],MATCH(L5102,lvl_4[ID],0),MATCH(TEXT(K5102,"##0"),lvl_4[#Headers],0)),"Нет")</f>
        <v>Символические звезды</v>
      </c>
      <c r="G5102" s="11" t="str">
        <f>IFERROR(INDEX(lvl_5[],MATCH(M5102,lvl_5[ID],0),MATCH(_xlfn.CONCAT(TEXT(K5102,"##0"),"_",TEXT(L5102,"##0")),lvl_5[#Headers],0)),"Нет")</f>
        <v>Благородный Тайцзи</v>
      </c>
      <c r="H5102" s="11" t="str">
        <f>IFERROR(INDEX(lvl_6[],MATCH(N5102,lvl_6[ID],0),MATCH(_xlfn.CONCAT(K5102,"_",L5102,"_",M5102),lvl_6[#Headers],0)),"Нет")</f>
        <v>Нет</v>
      </c>
      <c r="I5102" s="12">
        <v>1</v>
      </c>
      <c r="J5102" s="12">
        <v>4</v>
      </c>
      <c r="K5102" s="12">
        <v>1</v>
      </c>
      <c r="L5102" s="12">
        <v>5</v>
      </c>
      <c r="M5102" s="12">
        <v>16</v>
      </c>
      <c r="N5102" s="12">
        <v>778</v>
      </c>
      <c r="O5102" s="12">
        <f>COUNTIF($P$2:P5102,P5102)</f>
        <v>1</v>
      </c>
      <c r="P5102" s="12" t="str">
        <f t="shared" si="300"/>
        <v>1410516778</v>
      </c>
      <c r="Q5102" s="12" t="str">
        <f t="shared" si="301"/>
        <v>14105167780001</v>
      </c>
      <c r="R5102" s="20" t="s">
        <v>4429</v>
      </c>
      <c r="U5102" s="12" t="s">
        <v>914</v>
      </c>
      <c r="W5102" s="12" t="s">
        <v>865</v>
      </c>
      <c r="BN5102" s="12">
        <v>1</v>
      </c>
      <c r="BP5102" s="12" t="s">
        <v>3801</v>
      </c>
    </row>
    <row r="5103" spans="1:68" ht="45" x14ac:dyDescent="0.25">
      <c r="A5103" s="12">
        <v>1</v>
      </c>
      <c r="B5103" s="11" t="str">
        <f t="shared" si="299"/>
        <v>Общий расчет. Анализ даты. Анализ даты. Символические звезды. Благородный Тайцзи. Нет</v>
      </c>
      <c r="C5103" s="11" t="str">
        <f>IFERROR(VLOOKUP(I5103,lvl_1[],2,FALSE),"Нет")</f>
        <v>Общий расчет</v>
      </c>
      <c r="D5103" s="11" t="str">
        <f>IFERROR(VLOOKUP(Rule!J5103,lvl_2[],2,FALSE),"Нет")</f>
        <v>Анализ даты</v>
      </c>
      <c r="E5103" s="11" t="str">
        <f>IFERROR(VLOOKUP(Rule!K5103,lvl_3[],2,FALSE),"Нет")</f>
        <v>Анализ даты</v>
      </c>
      <c r="F5103" s="11" t="str">
        <f>IFERROR(INDEX(lvl_4[],MATCH(L5103,lvl_4[ID],0),MATCH(TEXT(K5103,"##0"),lvl_4[#Headers],0)),"Нет")</f>
        <v>Символические звезды</v>
      </c>
      <c r="G5103" s="11" t="str">
        <f>IFERROR(INDEX(lvl_5[],MATCH(M5103,lvl_5[ID],0),MATCH(_xlfn.CONCAT(TEXT(K5103,"##0"),"_",TEXT(L5103,"##0")),lvl_5[#Headers],0)),"Нет")</f>
        <v>Благородный Тайцзи</v>
      </c>
      <c r="H5103" s="11" t="str">
        <f>IFERROR(INDEX(lvl_6[],MATCH(N5103,lvl_6[ID],0),MATCH(_xlfn.CONCAT(K5103,"_",L5103,"_",M5103),lvl_6[#Headers],0)),"Нет")</f>
        <v>Нет</v>
      </c>
      <c r="I5103" s="12">
        <v>1</v>
      </c>
      <c r="J5103" s="12">
        <v>4</v>
      </c>
      <c r="K5103" s="12">
        <v>1</v>
      </c>
      <c r="L5103" s="12">
        <v>5</v>
      </c>
      <c r="M5103" s="12">
        <v>16</v>
      </c>
      <c r="N5103" s="12">
        <v>779</v>
      </c>
      <c r="O5103" s="12">
        <f>COUNTIF($P$2:P5103,P5103)</f>
        <v>1</v>
      </c>
      <c r="P5103" s="12" t="str">
        <f t="shared" si="300"/>
        <v>1410516779</v>
      </c>
      <c r="Q5103" s="12" t="str">
        <f t="shared" si="301"/>
        <v>14105167790001</v>
      </c>
      <c r="R5103" s="20" t="s">
        <v>4430</v>
      </c>
      <c r="U5103" s="12" t="s">
        <v>916</v>
      </c>
      <c r="W5103" s="12" t="s">
        <v>862</v>
      </c>
      <c r="BN5103" s="12">
        <v>1</v>
      </c>
      <c r="BP5103" s="12" t="s">
        <v>3801</v>
      </c>
    </row>
    <row r="5104" spans="1:68" ht="45" x14ac:dyDescent="0.25">
      <c r="A5104" s="12">
        <v>1</v>
      </c>
      <c r="B5104" s="11" t="str">
        <f t="shared" si="299"/>
        <v>Общий расчет. Анализ даты. Анализ даты. Символические звезды. Благородный Тайцзи. Нет</v>
      </c>
      <c r="C5104" s="11" t="str">
        <f>IFERROR(VLOOKUP(I5104,lvl_1[],2,FALSE),"Нет")</f>
        <v>Общий расчет</v>
      </c>
      <c r="D5104" s="11" t="str">
        <f>IFERROR(VLOOKUP(Rule!J5104,lvl_2[],2,FALSE),"Нет")</f>
        <v>Анализ даты</v>
      </c>
      <c r="E5104" s="11" t="str">
        <f>IFERROR(VLOOKUP(Rule!K5104,lvl_3[],2,FALSE),"Нет")</f>
        <v>Анализ даты</v>
      </c>
      <c r="F5104" s="11" t="str">
        <f>IFERROR(INDEX(lvl_4[],MATCH(L5104,lvl_4[ID],0),MATCH(TEXT(K5104,"##0"),lvl_4[#Headers],0)),"Нет")</f>
        <v>Символические звезды</v>
      </c>
      <c r="G5104" s="11" t="str">
        <f>IFERROR(INDEX(lvl_5[],MATCH(M5104,lvl_5[ID],0),MATCH(_xlfn.CONCAT(TEXT(K5104,"##0"),"_",TEXT(L5104,"##0")),lvl_5[#Headers],0)),"Нет")</f>
        <v>Благородный Тайцзи</v>
      </c>
      <c r="H5104" s="11" t="str">
        <f>IFERROR(INDEX(lvl_6[],MATCH(N5104,lvl_6[ID],0),MATCH(_xlfn.CONCAT(K5104,"_",L5104,"_",M5104),lvl_6[#Headers],0)),"Нет")</f>
        <v>Нет</v>
      </c>
      <c r="I5104" s="12">
        <v>1</v>
      </c>
      <c r="J5104" s="12">
        <v>4</v>
      </c>
      <c r="K5104" s="12">
        <v>1</v>
      </c>
      <c r="L5104" s="12">
        <v>5</v>
      </c>
      <c r="M5104" s="12">
        <v>16</v>
      </c>
      <c r="N5104" s="12">
        <v>780</v>
      </c>
      <c r="O5104" s="12">
        <f>COUNTIF($P$2:P5104,P5104)</f>
        <v>1</v>
      </c>
      <c r="P5104" s="12" t="str">
        <f t="shared" si="300"/>
        <v>1410516780</v>
      </c>
      <c r="Q5104" s="12" t="str">
        <f t="shared" si="301"/>
        <v>14105167800001</v>
      </c>
      <c r="R5104" s="20" t="s">
        <v>4431</v>
      </c>
      <c r="U5104" s="12" t="s">
        <v>916</v>
      </c>
      <c r="W5104" s="12" t="s">
        <v>865</v>
      </c>
      <c r="BN5104" s="12">
        <v>1</v>
      </c>
      <c r="BP5104" s="12" t="s">
        <v>3801</v>
      </c>
    </row>
    <row r="5105" spans="1:68" ht="45" x14ac:dyDescent="0.25">
      <c r="A5105" s="12">
        <v>1</v>
      </c>
      <c r="B5105" s="11" t="str">
        <f t="shared" si="299"/>
        <v>Общий расчет. Анализ даты. Анализ даты. Символические звезды. Звезда академика. Нет</v>
      </c>
      <c r="C5105" s="11" t="str">
        <f>IFERROR(VLOOKUP(I5105,lvl_1[],2,FALSE),"Нет")</f>
        <v>Общий расчет</v>
      </c>
      <c r="D5105" s="11" t="str">
        <f>IFERROR(VLOOKUP(Rule!J5105,lvl_2[],2,FALSE),"Нет")</f>
        <v>Анализ даты</v>
      </c>
      <c r="E5105" s="11" t="str">
        <f>IFERROR(VLOOKUP(Rule!K5105,lvl_3[],2,FALSE),"Нет")</f>
        <v>Анализ даты</v>
      </c>
      <c r="F5105" s="11" t="str">
        <f>IFERROR(INDEX(lvl_4[],MATCH(L5105,lvl_4[ID],0),MATCH(TEXT(K5105,"##0"),lvl_4[#Headers],0)),"Нет")</f>
        <v>Символические звезды</v>
      </c>
      <c r="G5105" s="11" t="str">
        <f>IFERROR(INDEX(lvl_5[],MATCH(M5105,lvl_5[ID],0),MATCH(_xlfn.CONCAT(TEXT(K5105,"##0"),"_",TEXT(L5105,"##0")),lvl_5[#Headers],0)),"Нет")</f>
        <v>Звезда академика</v>
      </c>
      <c r="H5105" s="11" t="str">
        <f>IFERROR(INDEX(lvl_6[],MATCH(N5105,lvl_6[ID],0),MATCH(_xlfn.CONCAT(K5105,"_",L5105,"_",M5105),lvl_6[#Headers],0)),"Нет")</f>
        <v>Нет</v>
      </c>
      <c r="I5105" s="12">
        <v>1</v>
      </c>
      <c r="J5105" s="12">
        <v>4</v>
      </c>
      <c r="K5105" s="12">
        <v>1</v>
      </c>
      <c r="L5105" s="12">
        <v>5</v>
      </c>
      <c r="M5105" s="12">
        <v>17</v>
      </c>
      <c r="N5105" s="12">
        <v>781</v>
      </c>
      <c r="O5105" s="12">
        <f>COUNTIF($P$2:P5105,P5105)</f>
        <v>1</v>
      </c>
      <c r="P5105" s="12" t="str">
        <f t="shared" si="300"/>
        <v>1410517781</v>
      </c>
      <c r="Q5105" s="12" t="str">
        <f t="shared" si="301"/>
        <v>14105177810001</v>
      </c>
      <c r="R5105" s="20" t="s">
        <v>4432</v>
      </c>
      <c r="U5105" s="12" t="s">
        <v>899</v>
      </c>
      <c r="W5105" s="12" t="s">
        <v>862</v>
      </c>
      <c r="BN5105" s="12">
        <v>1</v>
      </c>
      <c r="BP5105" s="12" t="s">
        <v>3801</v>
      </c>
    </row>
    <row r="5106" spans="1:68" ht="45" x14ac:dyDescent="0.25">
      <c r="A5106" s="12">
        <v>1</v>
      </c>
      <c r="B5106" s="11" t="str">
        <f t="shared" si="299"/>
        <v>Общий расчет. Анализ даты. Анализ даты. Символические звезды. Звезда академика. Нет</v>
      </c>
      <c r="C5106" s="11" t="str">
        <f>IFERROR(VLOOKUP(I5106,lvl_1[],2,FALSE),"Нет")</f>
        <v>Общий расчет</v>
      </c>
      <c r="D5106" s="11" t="str">
        <f>IFERROR(VLOOKUP(Rule!J5106,lvl_2[],2,FALSE),"Нет")</f>
        <v>Анализ даты</v>
      </c>
      <c r="E5106" s="11" t="str">
        <f>IFERROR(VLOOKUP(Rule!K5106,lvl_3[],2,FALSE),"Нет")</f>
        <v>Анализ даты</v>
      </c>
      <c r="F5106" s="11" t="str">
        <f>IFERROR(INDEX(lvl_4[],MATCH(L5106,lvl_4[ID],0),MATCH(TEXT(K5106,"##0"),lvl_4[#Headers],0)),"Нет")</f>
        <v>Символические звезды</v>
      </c>
      <c r="G5106" s="11" t="str">
        <f>IFERROR(INDEX(lvl_5[],MATCH(M5106,lvl_5[ID],0),MATCH(_xlfn.CONCAT(TEXT(K5106,"##0"),"_",TEXT(L5106,"##0")),lvl_5[#Headers],0)),"Нет")</f>
        <v>Звезда академика</v>
      </c>
      <c r="H5106" s="11" t="str">
        <f>IFERROR(INDEX(lvl_6[],MATCH(N5106,lvl_6[ID],0),MATCH(_xlfn.CONCAT(K5106,"_",L5106,"_",M5106),lvl_6[#Headers],0)),"Нет")</f>
        <v>Нет</v>
      </c>
      <c r="I5106" s="12">
        <v>1</v>
      </c>
      <c r="J5106" s="12">
        <v>4</v>
      </c>
      <c r="K5106" s="12">
        <v>1</v>
      </c>
      <c r="L5106" s="12">
        <v>5</v>
      </c>
      <c r="M5106" s="12">
        <v>17</v>
      </c>
      <c r="N5106" s="12">
        <v>782</v>
      </c>
      <c r="O5106" s="12">
        <f>COUNTIF($P$2:P5106,P5106)</f>
        <v>1</v>
      </c>
      <c r="P5106" s="12" t="str">
        <f t="shared" si="300"/>
        <v>1410517782</v>
      </c>
      <c r="Q5106" s="12" t="str">
        <f t="shared" si="301"/>
        <v>14105177820001</v>
      </c>
      <c r="R5106" s="20" t="s">
        <v>4433</v>
      </c>
      <c r="U5106" s="12" t="s">
        <v>901</v>
      </c>
      <c r="W5106" s="12" t="s">
        <v>863</v>
      </c>
      <c r="BN5106" s="12">
        <v>1</v>
      </c>
      <c r="BP5106" s="12" t="s">
        <v>3801</v>
      </c>
    </row>
    <row r="5107" spans="1:68" ht="45" x14ac:dyDescent="0.25">
      <c r="A5107" s="12">
        <v>1</v>
      </c>
      <c r="B5107" s="11" t="str">
        <f t="shared" si="299"/>
        <v>Общий расчет. Анализ даты. Анализ даты. Символические звезды. Звезда академика. Нет</v>
      </c>
      <c r="C5107" s="11" t="str">
        <f>IFERROR(VLOOKUP(I5107,lvl_1[],2,FALSE),"Нет")</f>
        <v>Общий расчет</v>
      </c>
      <c r="D5107" s="11" t="str">
        <f>IFERROR(VLOOKUP(Rule!J5107,lvl_2[],2,FALSE),"Нет")</f>
        <v>Анализ даты</v>
      </c>
      <c r="E5107" s="11" t="str">
        <f>IFERROR(VLOOKUP(Rule!K5107,lvl_3[],2,FALSE),"Нет")</f>
        <v>Анализ даты</v>
      </c>
      <c r="F5107" s="11" t="str">
        <f>IFERROR(INDEX(lvl_4[],MATCH(L5107,lvl_4[ID],0),MATCH(TEXT(K5107,"##0"),lvl_4[#Headers],0)),"Нет")</f>
        <v>Символические звезды</v>
      </c>
      <c r="G5107" s="11" t="str">
        <f>IFERROR(INDEX(lvl_5[],MATCH(M5107,lvl_5[ID],0),MATCH(_xlfn.CONCAT(TEXT(K5107,"##0"),"_",TEXT(L5107,"##0")),lvl_5[#Headers],0)),"Нет")</f>
        <v>Звезда академика</v>
      </c>
      <c r="H5107" s="11" t="str">
        <f>IFERROR(INDEX(lvl_6[],MATCH(N5107,lvl_6[ID],0),MATCH(_xlfn.CONCAT(K5107,"_",L5107,"_",M5107),lvl_6[#Headers],0)),"Нет")</f>
        <v>Нет</v>
      </c>
      <c r="I5107" s="12">
        <v>1</v>
      </c>
      <c r="J5107" s="12">
        <v>4</v>
      </c>
      <c r="K5107" s="12">
        <v>1</v>
      </c>
      <c r="L5107" s="12">
        <v>5</v>
      </c>
      <c r="M5107" s="12">
        <v>17</v>
      </c>
      <c r="N5107" s="12">
        <v>783</v>
      </c>
      <c r="O5107" s="12">
        <f>COUNTIF($P$2:P5107,P5107)</f>
        <v>1</v>
      </c>
      <c r="P5107" s="12" t="str">
        <f t="shared" si="300"/>
        <v>1410517783</v>
      </c>
      <c r="Q5107" s="12" t="str">
        <f t="shared" si="301"/>
        <v>14105177830001</v>
      </c>
      <c r="R5107" s="20" t="s">
        <v>4434</v>
      </c>
      <c r="U5107" s="12" t="s">
        <v>903</v>
      </c>
      <c r="W5107" s="12" t="s">
        <v>865</v>
      </c>
      <c r="BN5107" s="12">
        <v>1</v>
      </c>
      <c r="BP5107" s="12" t="s">
        <v>3801</v>
      </c>
    </row>
    <row r="5108" spans="1:68" ht="45" x14ac:dyDescent="0.25">
      <c r="A5108" s="12">
        <v>1</v>
      </c>
      <c r="B5108" s="11" t="str">
        <f t="shared" si="299"/>
        <v>Общий расчет. Анализ даты. Анализ даты. Символические звезды. Звезда академика. Нет</v>
      </c>
      <c r="C5108" s="11" t="str">
        <f>IFERROR(VLOOKUP(I5108,lvl_1[],2,FALSE),"Нет")</f>
        <v>Общий расчет</v>
      </c>
      <c r="D5108" s="11" t="str">
        <f>IFERROR(VLOOKUP(Rule!J5108,lvl_2[],2,FALSE),"Нет")</f>
        <v>Анализ даты</v>
      </c>
      <c r="E5108" s="11" t="str">
        <f>IFERROR(VLOOKUP(Rule!K5108,lvl_3[],2,FALSE),"Нет")</f>
        <v>Анализ даты</v>
      </c>
      <c r="F5108" s="11" t="str">
        <f>IFERROR(INDEX(lvl_4[],MATCH(L5108,lvl_4[ID],0),MATCH(TEXT(K5108,"##0"),lvl_4[#Headers],0)),"Нет")</f>
        <v>Символические звезды</v>
      </c>
      <c r="G5108" s="11" t="str">
        <f>IFERROR(INDEX(lvl_5[],MATCH(M5108,lvl_5[ID],0),MATCH(_xlfn.CONCAT(TEXT(K5108,"##0"),"_",TEXT(L5108,"##0")),lvl_5[#Headers],0)),"Нет")</f>
        <v>Звезда академика</v>
      </c>
      <c r="H5108" s="11" t="str">
        <f>IFERROR(INDEX(lvl_6[],MATCH(N5108,lvl_6[ID],0),MATCH(_xlfn.CONCAT(K5108,"_",L5108,"_",M5108),lvl_6[#Headers],0)),"Нет")</f>
        <v>Нет</v>
      </c>
      <c r="I5108" s="12">
        <v>1</v>
      </c>
      <c r="J5108" s="12">
        <v>4</v>
      </c>
      <c r="K5108" s="12">
        <v>1</v>
      </c>
      <c r="L5108" s="12">
        <v>5</v>
      </c>
      <c r="M5108" s="12">
        <v>17</v>
      </c>
      <c r="N5108" s="12">
        <v>784</v>
      </c>
      <c r="O5108" s="12">
        <f>COUNTIF($P$2:P5108,P5108)</f>
        <v>1</v>
      </c>
      <c r="P5108" s="12" t="str">
        <f t="shared" si="300"/>
        <v>1410517784</v>
      </c>
      <c r="Q5108" s="12" t="str">
        <f t="shared" si="301"/>
        <v>14105177840001</v>
      </c>
      <c r="R5108" s="20" t="s">
        <v>4435</v>
      </c>
      <c r="U5108" s="12" t="s">
        <v>905</v>
      </c>
      <c r="W5108" s="12" t="s">
        <v>866</v>
      </c>
      <c r="BN5108" s="12">
        <v>1</v>
      </c>
      <c r="BP5108" s="12" t="s">
        <v>3801</v>
      </c>
    </row>
    <row r="5109" spans="1:68" ht="45" x14ac:dyDescent="0.25">
      <c r="A5109" s="12">
        <v>1</v>
      </c>
      <c r="B5109" s="11" t="str">
        <f t="shared" si="299"/>
        <v>Общий расчет. Анализ даты. Анализ даты. Символические звезды. Звезда академика. Нет</v>
      </c>
      <c r="C5109" s="11" t="str">
        <f>IFERROR(VLOOKUP(I5109,lvl_1[],2,FALSE),"Нет")</f>
        <v>Общий расчет</v>
      </c>
      <c r="D5109" s="11" t="str">
        <f>IFERROR(VLOOKUP(Rule!J5109,lvl_2[],2,FALSE),"Нет")</f>
        <v>Анализ даты</v>
      </c>
      <c r="E5109" s="11" t="str">
        <f>IFERROR(VLOOKUP(Rule!K5109,lvl_3[],2,FALSE),"Нет")</f>
        <v>Анализ даты</v>
      </c>
      <c r="F5109" s="11" t="str">
        <f>IFERROR(INDEX(lvl_4[],MATCH(L5109,lvl_4[ID],0),MATCH(TEXT(K5109,"##0"),lvl_4[#Headers],0)),"Нет")</f>
        <v>Символические звезды</v>
      </c>
      <c r="G5109" s="11" t="str">
        <f>IFERROR(INDEX(lvl_5[],MATCH(M5109,lvl_5[ID],0),MATCH(_xlfn.CONCAT(TEXT(K5109,"##0"),"_",TEXT(L5109,"##0")),lvl_5[#Headers],0)),"Нет")</f>
        <v>Звезда академика</v>
      </c>
      <c r="H5109" s="11" t="str">
        <f>IFERROR(INDEX(lvl_6[],MATCH(N5109,lvl_6[ID],0),MATCH(_xlfn.CONCAT(K5109,"_",L5109,"_",M5109),lvl_6[#Headers],0)),"Нет")</f>
        <v>Нет</v>
      </c>
      <c r="I5109" s="12">
        <v>1</v>
      </c>
      <c r="J5109" s="12">
        <v>4</v>
      </c>
      <c r="K5109" s="12">
        <v>1</v>
      </c>
      <c r="L5109" s="12">
        <v>5</v>
      </c>
      <c r="M5109" s="12">
        <v>17</v>
      </c>
      <c r="N5109" s="12">
        <v>785</v>
      </c>
      <c r="O5109" s="12">
        <f>COUNTIF($P$2:P5109,P5109)</f>
        <v>1</v>
      </c>
      <c r="P5109" s="12" t="str">
        <f t="shared" si="300"/>
        <v>1410517785</v>
      </c>
      <c r="Q5109" s="12" t="str">
        <f t="shared" si="301"/>
        <v>14105177850001</v>
      </c>
      <c r="R5109" s="20" t="s">
        <v>4436</v>
      </c>
      <c r="U5109" s="12" t="s">
        <v>907</v>
      </c>
      <c r="W5109" s="12" t="s">
        <v>865</v>
      </c>
      <c r="BN5109" s="12">
        <v>1</v>
      </c>
      <c r="BP5109" s="12" t="s">
        <v>3801</v>
      </c>
    </row>
    <row r="5110" spans="1:68" ht="45" x14ac:dyDescent="0.25">
      <c r="A5110" s="12">
        <v>1</v>
      </c>
      <c r="B5110" s="11" t="str">
        <f t="shared" si="299"/>
        <v>Общий расчет. Анализ даты. Анализ даты. Символические звезды. Звезда академика. Нет</v>
      </c>
      <c r="C5110" s="11" t="str">
        <f>IFERROR(VLOOKUP(I5110,lvl_1[],2,FALSE),"Нет")</f>
        <v>Общий расчет</v>
      </c>
      <c r="D5110" s="11" t="str">
        <f>IFERROR(VLOOKUP(Rule!J5110,lvl_2[],2,FALSE),"Нет")</f>
        <v>Анализ даты</v>
      </c>
      <c r="E5110" s="11" t="str">
        <f>IFERROR(VLOOKUP(Rule!K5110,lvl_3[],2,FALSE),"Нет")</f>
        <v>Анализ даты</v>
      </c>
      <c r="F5110" s="11" t="str">
        <f>IFERROR(INDEX(lvl_4[],MATCH(L5110,lvl_4[ID],0),MATCH(TEXT(K5110,"##0"),lvl_4[#Headers],0)),"Нет")</f>
        <v>Символические звезды</v>
      </c>
      <c r="G5110" s="11" t="str">
        <f>IFERROR(INDEX(lvl_5[],MATCH(M5110,lvl_5[ID],0),MATCH(_xlfn.CONCAT(TEXT(K5110,"##0"),"_",TEXT(L5110,"##0")),lvl_5[#Headers],0)),"Нет")</f>
        <v>Звезда академика</v>
      </c>
      <c r="H5110" s="11" t="str">
        <f>IFERROR(INDEX(lvl_6[],MATCH(N5110,lvl_6[ID],0),MATCH(_xlfn.CONCAT(K5110,"_",L5110,"_",M5110),lvl_6[#Headers],0)),"Нет")</f>
        <v>Нет</v>
      </c>
      <c r="I5110" s="12">
        <v>1</v>
      </c>
      <c r="J5110" s="12">
        <v>4</v>
      </c>
      <c r="K5110" s="12">
        <v>1</v>
      </c>
      <c r="L5110" s="12">
        <v>5</v>
      </c>
      <c r="M5110" s="12">
        <v>17</v>
      </c>
      <c r="N5110" s="12">
        <v>786</v>
      </c>
      <c r="O5110" s="12">
        <f>COUNTIF($P$2:P5110,P5110)</f>
        <v>1</v>
      </c>
      <c r="P5110" s="12" t="str">
        <f t="shared" si="300"/>
        <v>1410517786</v>
      </c>
      <c r="Q5110" s="12" t="str">
        <f t="shared" si="301"/>
        <v>14105177860001</v>
      </c>
      <c r="R5110" s="20" t="s">
        <v>4437</v>
      </c>
      <c r="U5110" s="12" t="s">
        <v>908</v>
      </c>
      <c r="W5110" s="12" t="s">
        <v>866</v>
      </c>
      <c r="BN5110" s="12">
        <v>1</v>
      </c>
      <c r="BP5110" s="12" t="s">
        <v>3801</v>
      </c>
    </row>
    <row r="5111" spans="1:68" ht="45" x14ac:dyDescent="0.25">
      <c r="A5111" s="12">
        <v>1</v>
      </c>
      <c r="B5111" s="11" t="str">
        <f t="shared" si="299"/>
        <v>Общий расчет. Анализ даты. Анализ даты. Символические звезды. Звезда академика. Нет</v>
      </c>
      <c r="C5111" s="11" t="str">
        <f>IFERROR(VLOOKUP(I5111,lvl_1[],2,FALSE),"Нет")</f>
        <v>Общий расчет</v>
      </c>
      <c r="D5111" s="11" t="str">
        <f>IFERROR(VLOOKUP(Rule!J5111,lvl_2[],2,FALSE),"Нет")</f>
        <v>Анализ даты</v>
      </c>
      <c r="E5111" s="11" t="str">
        <f>IFERROR(VLOOKUP(Rule!K5111,lvl_3[],2,FALSE),"Нет")</f>
        <v>Анализ даты</v>
      </c>
      <c r="F5111" s="11" t="str">
        <f>IFERROR(INDEX(lvl_4[],MATCH(L5111,lvl_4[ID],0),MATCH(TEXT(K5111,"##0"),lvl_4[#Headers],0)),"Нет")</f>
        <v>Символические звезды</v>
      </c>
      <c r="G5111" s="11" t="str">
        <f>IFERROR(INDEX(lvl_5[],MATCH(M5111,lvl_5[ID],0),MATCH(_xlfn.CONCAT(TEXT(K5111,"##0"),"_",TEXT(L5111,"##0")),lvl_5[#Headers],0)),"Нет")</f>
        <v>Звезда академика</v>
      </c>
      <c r="H5111" s="11" t="str">
        <f>IFERROR(INDEX(lvl_6[],MATCH(N5111,lvl_6[ID],0),MATCH(_xlfn.CONCAT(K5111,"_",L5111,"_",M5111),lvl_6[#Headers],0)),"Нет")</f>
        <v>Нет</v>
      </c>
      <c r="I5111" s="12">
        <v>1</v>
      </c>
      <c r="J5111" s="12">
        <v>4</v>
      </c>
      <c r="K5111" s="12">
        <v>1</v>
      </c>
      <c r="L5111" s="12">
        <v>5</v>
      </c>
      <c r="M5111" s="12">
        <v>17</v>
      </c>
      <c r="N5111" s="12">
        <v>787</v>
      </c>
      <c r="O5111" s="12">
        <f>COUNTIF($P$2:P5111,P5111)</f>
        <v>1</v>
      </c>
      <c r="P5111" s="12" t="str">
        <f t="shared" si="300"/>
        <v>1410517787</v>
      </c>
      <c r="Q5111" s="12" t="str">
        <f t="shared" si="301"/>
        <v>14105177870001</v>
      </c>
      <c r="R5111" s="20" t="s">
        <v>4438</v>
      </c>
      <c r="U5111" s="12" t="s">
        <v>910</v>
      </c>
      <c r="W5111" s="12" t="s">
        <v>868</v>
      </c>
      <c r="BN5111" s="12">
        <v>1</v>
      </c>
      <c r="BP5111" s="12" t="s">
        <v>3801</v>
      </c>
    </row>
    <row r="5112" spans="1:68" ht="45" x14ac:dyDescent="0.25">
      <c r="A5112" s="12">
        <v>1</v>
      </c>
      <c r="B5112" s="11" t="str">
        <f t="shared" si="299"/>
        <v>Общий расчет. Анализ даты. Анализ даты. Символические звезды. Звезда академика. Нет</v>
      </c>
      <c r="C5112" s="11" t="str">
        <f>IFERROR(VLOOKUP(I5112,lvl_1[],2,FALSE),"Нет")</f>
        <v>Общий расчет</v>
      </c>
      <c r="D5112" s="11" t="str">
        <f>IFERROR(VLOOKUP(Rule!J5112,lvl_2[],2,FALSE),"Нет")</f>
        <v>Анализ даты</v>
      </c>
      <c r="E5112" s="11" t="str">
        <f>IFERROR(VLOOKUP(Rule!K5112,lvl_3[],2,FALSE),"Нет")</f>
        <v>Анализ даты</v>
      </c>
      <c r="F5112" s="11" t="str">
        <f>IFERROR(INDEX(lvl_4[],MATCH(L5112,lvl_4[ID],0),MATCH(TEXT(K5112,"##0"),lvl_4[#Headers],0)),"Нет")</f>
        <v>Символические звезды</v>
      </c>
      <c r="G5112" s="11" t="str">
        <f>IFERROR(INDEX(lvl_5[],MATCH(M5112,lvl_5[ID],0),MATCH(_xlfn.CONCAT(TEXT(K5112,"##0"),"_",TEXT(L5112,"##0")),lvl_5[#Headers],0)),"Нет")</f>
        <v>Звезда академика</v>
      </c>
      <c r="H5112" s="11" t="str">
        <f>IFERROR(INDEX(lvl_6[],MATCH(N5112,lvl_6[ID],0),MATCH(_xlfn.CONCAT(K5112,"_",L5112,"_",M5112),lvl_6[#Headers],0)),"Нет")</f>
        <v>Нет</v>
      </c>
      <c r="I5112" s="12">
        <v>1</v>
      </c>
      <c r="J5112" s="12">
        <v>4</v>
      </c>
      <c r="K5112" s="12">
        <v>1</v>
      </c>
      <c r="L5112" s="12">
        <v>5</v>
      </c>
      <c r="M5112" s="12">
        <v>17</v>
      </c>
      <c r="N5112" s="12">
        <v>788</v>
      </c>
      <c r="O5112" s="12">
        <f>COUNTIF($P$2:P5112,P5112)</f>
        <v>1</v>
      </c>
      <c r="P5112" s="12" t="str">
        <f t="shared" si="300"/>
        <v>1410517788</v>
      </c>
      <c r="Q5112" s="12" t="str">
        <f t="shared" si="301"/>
        <v>14105177880001</v>
      </c>
      <c r="R5112" s="20" t="s">
        <v>4439</v>
      </c>
      <c r="U5112" s="12" t="s">
        <v>912</v>
      </c>
      <c r="W5112" s="12" t="s">
        <v>869</v>
      </c>
      <c r="BN5112" s="12">
        <v>1</v>
      </c>
      <c r="BP5112" s="12" t="s">
        <v>3801</v>
      </c>
    </row>
    <row r="5113" spans="1:68" ht="45" x14ac:dyDescent="0.25">
      <c r="A5113" s="12">
        <v>1</v>
      </c>
      <c r="B5113" s="11" t="str">
        <f t="shared" si="299"/>
        <v>Общий расчет. Анализ даты. Анализ даты. Символические звезды. Звезда академика. Нет</v>
      </c>
      <c r="C5113" s="11" t="str">
        <f>IFERROR(VLOOKUP(I5113,lvl_1[],2,FALSE),"Нет")</f>
        <v>Общий расчет</v>
      </c>
      <c r="D5113" s="11" t="str">
        <f>IFERROR(VLOOKUP(Rule!J5113,lvl_2[],2,FALSE),"Нет")</f>
        <v>Анализ даты</v>
      </c>
      <c r="E5113" s="11" t="str">
        <f>IFERROR(VLOOKUP(Rule!K5113,lvl_3[],2,FALSE),"Нет")</f>
        <v>Анализ даты</v>
      </c>
      <c r="F5113" s="11" t="str">
        <f>IFERROR(INDEX(lvl_4[],MATCH(L5113,lvl_4[ID],0),MATCH(TEXT(K5113,"##0"),lvl_4[#Headers],0)),"Нет")</f>
        <v>Символические звезды</v>
      </c>
      <c r="G5113" s="11" t="str">
        <f>IFERROR(INDEX(lvl_5[],MATCH(M5113,lvl_5[ID],0),MATCH(_xlfn.CONCAT(TEXT(K5113,"##0"),"_",TEXT(L5113,"##0")),lvl_5[#Headers],0)),"Нет")</f>
        <v>Звезда академика</v>
      </c>
      <c r="H5113" s="11" t="str">
        <f>IFERROR(INDEX(lvl_6[],MATCH(N5113,lvl_6[ID],0),MATCH(_xlfn.CONCAT(K5113,"_",L5113,"_",M5113),lvl_6[#Headers],0)),"Нет")</f>
        <v>Нет</v>
      </c>
      <c r="I5113" s="12">
        <v>1</v>
      </c>
      <c r="J5113" s="12">
        <v>4</v>
      </c>
      <c r="K5113" s="12">
        <v>1</v>
      </c>
      <c r="L5113" s="12">
        <v>5</v>
      </c>
      <c r="M5113" s="12">
        <v>17</v>
      </c>
      <c r="N5113" s="12">
        <v>789</v>
      </c>
      <c r="O5113" s="12">
        <f>COUNTIF($P$2:P5113,P5113)</f>
        <v>1</v>
      </c>
      <c r="P5113" s="12" t="str">
        <f t="shared" si="300"/>
        <v>1410517789</v>
      </c>
      <c r="Q5113" s="12" t="str">
        <f t="shared" si="301"/>
        <v>14105177890001</v>
      </c>
      <c r="R5113" s="20" t="s">
        <v>4440</v>
      </c>
      <c r="U5113" s="12" t="s">
        <v>914</v>
      </c>
      <c r="W5113" s="12" t="s">
        <v>859</v>
      </c>
      <c r="BN5113" s="12">
        <v>1</v>
      </c>
      <c r="BP5113" s="12" t="s">
        <v>3801</v>
      </c>
    </row>
    <row r="5114" spans="1:68" ht="45" x14ac:dyDescent="0.25">
      <c r="A5114" s="12">
        <v>1</v>
      </c>
      <c r="B5114" s="11" t="str">
        <f t="shared" si="299"/>
        <v>Общий расчет. Анализ даты. Анализ даты. Символические звезды. Звезда академика. Нет</v>
      </c>
      <c r="C5114" s="11" t="str">
        <f>IFERROR(VLOOKUP(I5114,lvl_1[],2,FALSE),"Нет")</f>
        <v>Общий расчет</v>
      </c>
      <c r="D5114" s="11" t="str">
        <f>IFERROR(VLOOKUP(Rule!J5114,lvl_2[],2,FALSE),"Нет")</f>
        <v>Анализ даты</v>
      </c>
      <c r="E5114" s="11" t="str">
        <f>IFERROR(VLOOKUP(Rule!K5114,lvl_3[],2,FALSE),"Нет")</f>
        <v>Анализ даты</v>
      </c>
      <c r="F5114" s="11" t="str">
        <f>IFERROR(INDEX(lvl_4[],MATCH(L5114,lvl_4[ID],0),MATCH(TEXT(K5114,"##0"),lvl_4[#Headers],0)),"Нет")</f>
        <v>Символические звезды</v>
      </c>
      <c r="G5114" s="11" t="str">
        <f>IFERROR(INDEX(lvl_5[],MATCH(M5114,lvl_5[ID],0),MATCH(_xlfn.CONCAT(TEXT(K5114,"##0"),"_",TEXT(L5114,"##0")),lvl_5[#Headers],0)),"Нет")</f>
        <v>Звезда академика</v>
      </c>
      <c r="H5114" s="11" t="str">
        <f>IFERROR(INDEX(lvl_6[],MATCH(N5114,lvl_6[ID],0),MATCH(_xlfn.CONCAT(K5114,"_",L5114,"_",M5114),lvl_6[#Headers],0)),"Нет")</f>
        <v>Нет</v>
      </c>
      <c r="I5114" s="12">
        <v>1</v>
      </c>
      <c r="J5114" s="12">
        <v>4</v>
      </c>
      <c r="K5114" s="12">
        <v>1</v>
      </c>
      <c r="L5114" s="12">
        <v>5</v>
      </c>
      <c r="M5114" s="12">
        <v>17</v>
      </c>
      <c r="N5114" s="12">
        <v>790</v>
      </c>
      <c r="O5114" s="12">
        <f>COUNTIF($P$2:P5114,P5114)</f>
        <v>1</v>
      </c>
      <c r="P5114" s="12" t="str">
        <f t="shared" si="300"/>
        <v>1410517790</v>
      </c>
      <c r="Q5114" s="12" t="str">
        <f t="shared" si="301"/>
        <v>14105177900001</v>
      </c>
      <c r="R5114" s="20" t="s">
        <v>4441</v>
      </c>
      <c r="U5114" s="12" t="s">
        <v>916</v>
      </c>
      <c r="W5114" s="12" t="s">
        <v>860</v>
      </c>
      <c r="BN5114" s="12">
        <v>1</v>
      </c>
      <c r="BP5114" s="12" t="s">
        <v>3801</v>
      </c>
    </row>
    <row r="5115" spans="1:68" ht="45" x14ac:dyDescent="0.25">
      <c r="A5115" s="12">
        <v>1</v>
      </c>
      <c r="B5115" s="11" t="str">
        <f t="shared" si="299"/>
        <v>Общий расчет. Анализ даты. Анализ даты. Символические звезды. Овечий нож (Демон убиения овец). Нет</v>
      </c>
      <c r="C5115" s="11" t="str">
        <f>IFERROR(VLOOKUP(I5115,lvl_1[],2,FALSE),"Нет")</f>
        <v>Общий расчет</v>
      </c>
      <c r="D5115" s="11" t="str">
        <f>IFERROR(VLOOKUP(Rule!J5115,lvl_2[],2,FALSE),"Нет")</f>
        <v>Анализ даты</v>
      </c>
      <c r="E5115" s="11" t="str">
        <f>IFERROR(VLOOKUP(Rule!K5115,lvl_3[],2,FALSE),"Нет")</f>
        <v>Анализ даты</v>
      </c>
      <c r="F5115" s="11" t="str">
        <f>IFERROR(INDEX(lvl_4[],MATCH(L5115,lvl_4[ID],0),MATCH(TEXT(K5115,"##0"),lvl_4[#Headers],0)),"Нет")</f>
        <v>Символические звезды</v>
      </c>
      <c r="G5115" s="11" t="str">
        <f>IFERROR(INDEX(lvl_5[],MATCH(M5115,lvl_5[ID],0),MATCH(_xlfn.CONCAT(TEXT(K5115,"##0"),"_",TEXT(L5115,"##0")),lvl_5[#Headers],0)),"Нет")</f>
        <v>Овечий нож (Демон убиения овец)</v>
      </c>
      <c r="H5115" s="11" t="str">
        <f>IFERROR(INDEX(lvl_6[],MATCH(N5115,lvl_6[ID],0),MATCH(_xlfn.CONCAT(K5115,"_",L5115,"_",M5115),lvl_6[#Headers],0)),"Нет")</f>
        <v>Нет</v>
      </c>
      <c r="I5115" s="12">
        <v>1</v>
      </c>
      <c r="J5115" s="12">
        <v>4</v>
      </c>
      <c r="K5115" s="12">
        <v>1</v>
      </c>
      <c r="L5115" s="12">
        <v>5</v>
      </c>
      <c r="M5115" s="12">
        <v>18</v>
      </c>
      <c r="N5115" s="12">
        <v>791</v>
      </c>
      <c r="O5115" s="12">
        <f>COUNTIF($P$2:P5115,P5115)</f>
        <v>1</v>
      </c>
      <c r="P5115" s="12" t="str">
        <f t="shared" si="300"/>
        <v>1410518791</v>
      </c>
      <c r="Q5115" s="12" t="str">
        <f t="shared" si="301"/>
        <v>14105187910001</v>
      </c>
      <c r="R5115" s="20" t="s">
        <v>4442</v>
      </c>
      <c r="U5115" s="12" t="s">
        <v>899</v>
      </c>
      <c r="W5115" s="12" t="s">
        <v>860</v>
      </c>
      <c r="BN5115" s="12">
        <v>1</v>
      </c>
      <c r="BP5115" s="12" t="s">
        <v>3801</v>
      </c>
    </row>
    <row r="5116" spans="1:68" ht="45" x14ac:dyDescent="0.25">
      <c r="A5116" s="12">
        <v>1</v>
      </c>
      <c r="B5116" s="11" t="str">
        <f t="shared" si="299"/>
        <v>Общий расчет. Анализ даты. Анализ даты. Символические звезды. Овечий нож (Демон убиения овец). Нет</v>
      </c>
      <c r="C5116" s="11" t="str">
        <f>IFERROR(VLOOKUP(I5116,lvl_1[],2,FALSE),"Нет")</f>
        <v>Общий расчет</v>
      </c>
      <c r="D5116" s="11" t="str">
        <f>IFERROR(VLOOKUP(Rule!J5116,lvl_2[],2,FALSE),"Нет")</f>
        <v>Анализ даты</v>
      </c>
      <c r="E5116" s="11" t="str">
        <f>IFERROR(VLOOKUP(Rule!K5116,lvl_3[],2,FALSE),"Нет")</f>
        <v>Анализ даты</v>
      </c>
      <c r="F5116" s="11" t="str">
        <f>IFERROR(INDEX(lvl_4[],MATCH(L5116,lvl_4[ID],0),MATCH(TEXT(K5116,"##0"),lvl_4[#Headers],0)),"Нет")</f>
        <v>Символические звезды</v>
      </c>
      <c r="G5116" s="11" t="str">
        <f>IFERROR(INDEX(lvl_5[],MATCH(M5116,lvl_5[ID],0),MATCH(_xlfn.CONCAT(TEXT(K5116,"##0"),"_",TEXT(L5116,"##0")),lvl_5[#Headers],0)),"Нет")</f>
        <v>Овечий нож (Демон убиения овец)</v>
      </c>
      <c r="H5116" s="11" t="str">
        <f>IFERROR(INDEX(lvl_6[],MATCH(N5116,lvl_6[ID],0),MATCH(_xlfn.CONCAT(K5116,"_",L5116,"_",M5116),lvl_6[#Headers],0)),"Нет")</f>
        <v>Нет</v>
      </c>
      <c r="I5116" s="12">
        <v>1</v>
      </c>
      <c r="J5116" s="12">
        <v>4</v>
      </c>
      <c r="K5116" s="12">
        <v>1</v>
      </c>
      <c r="L5116" s="12">
        <v>5</v>
      </c>
      <c r="M5116" s="12">
        <v>18</v>
      </c>
      <c r="N5116" s="12">
        <v>792</v>
      </c>
      <c r="O5116" s="12">
        <f>COUNTIF($P$2:P5116,P5116)</f>
        <v>1</v>
      </c>
      <c r="P5116" s="12" t="str">
        <f t="shared" si="300"/>
        <v>1410518792</v>
      </c>
      <c r="Q5116" s="12" t="str">
        <f t="shared" si="301"/>
        <v>14105187920001</v>
      </c>
      <c r="R5116" s="20" t="s">
        <v>4443</v>
      </c>
      <c r="U5116" s="12" t="s">
        <v>901</v>
      </c>
      <c r="W5116" s="12" t="s">
        <v>861</v>
      </c>
      <c r="BN5116" s="12">
        <v>1</v>
      </c>
      <c r="BP5116" s="12" t="s">
        <v>3801</v>
      </c>
    </row>
    <row r="5117" spans="1:68" ht="45" x14ac:dyDescent="0.25">
      <c r="A5117" s="12">
        <v>1</v>
      </c>
      <c r="B5117" s="11" t="str">
        <f t="shared" si="299"/>
        <v>Общий расчет. Анализ даты. Анализ даты. Символические звезды. Овечий нож (Демон убиения овец). Нет</v>
      </c>
      <c r="C5117" s="11" t="str">
        <f>IFERROR(VLOOKUP(I5117,lvl_1[],2,FALSE),"Нет")</f>
        <v>Общий расчет</v>
      </c>
      <c r="D5117" s="11" t="str">
        <f>IFERROR(VLOOKUP(Rule!J5117,lvl_2[],2,FALSE),"Нет")</f>
        <v>Анализ даты</v>
      </c>
      <c r="E5117" s="11" t="str">
        <f>IFERROR(VLOOKUP(Rule!K5117,lvl_3[],2,FALSE),"Нет")</f>
        <v>Анализ даты</v>
      </c>
      <c r="F5117" s="11" t="str">
        <f>IFERROR(INDEX(lvl_4[],MATCH(L5117,lvl_4[ID],0),MATCH(TEXT(K5117,"##0"),lvl_4[#Headers],0)),"Нет")</f>
        <v>Символические звезды</v>
      </c>
      <c r="G5117" s="11" t="str">
        <f>IFERROR(INDEX(lvl_5[],MATCH(M5117,lvl_5[ID],0),MATCH(_xlfn.CONCAT(TEXT(K5117,"##0"),"_",TEXT(L5117,"##0")),lvl_5[#Headers],0)),"Нет")</f>
        <v>Овечий нож (Демон убиения овец)</v>
      </c>
      <c r="H5117" s="11" t="str">
        <f>IFERROR(INDEX(lvl_6[],MATCH(N5117,lvl_6[ID],0),MATCH(_xlfn.CONCAT(K5117,"_",L5117,"_",M5117),lvl_6[#Headers],0)),"Нет")</f>
        <v>Нет</v>
      </c>
      <c r="I5117" s="12">
        <v>1</v>
      </c>
      <c r="J5117" s="12">
        <v>4</v>
      </c>
      <c r="K5117" s="12">
        <v>1</v>
      </c>
      <c r="L5117" s="12">
        <v>5</v>
      </c>
      <c r="M5117" s="12">
        <v>18</v>
      </c>
      <c r="N5117" s="12">
        <v>793</v>
      </c>
      <c r="O5117" s="12">
        <f>COUNTIF($P$2:P5117,P5117)</f>
        <v>1</v>
      </c>
      <c r="P5117" s="12" t="str">
        <f t="shared" si="300"/>
        <v>1410518793</v>
      </c>
      <c r="Q5117" s="12" t="str">
        <f t="shared" si="301"/>
        <v>14105187930001</v>
      </c>
      <c r="R5117" s="20" t="s">
        <v>4444</v>
      </c>
      <c r="U5117" s="12" t="s">
        <v>901</v>
      </c>
      <c r="W5117" s="12" t="s">
        <v>859</v>
      </c>
      <c r="BN5117" s="12">
        <v>1</v>
      </c>
      <c r="BP5117" s="12" t="s">
        <v>3801</v>
      </c>
    </row>
    <row r="5118" spans="1:68" ht="45" x14ac:dyDescent="0.25">
      <c r="A5118" s="12">
        <v>1</v>
      </c>
      <c r="B5118" s="11" t="str">
        <f t="shared" si="299"/>
        <v>Общий расчет. Анализ даты. Анализ даты. Символические звезды. Овечий нож (Демон убиения овец). Нет</v>
      </c>
      <c r="C5118" s="11" t="str">
        <f>IFERROR(VLOOKUP(I5118,lvl_1[],2,FALSE),"Нет")</f>
        <v>Общий расчет</v>
      </c>
      <c r="D5118" s="11" t="str">
        <f>IFERROR(VLOOKUP(Rule!J5118,lvl_2[],2,FALSE),"Нет")</f>
        <v>Анализ даты</v>
      </c>
      <c r="E5118" s="11" t="str">
        <f>IFERROR(VLOOKUP(Rule!K5118,lvl_3[],2,FALSE),"Нет")</f>
        <v>Анализ даты</v>
      </c>
      <c r="F5118" s="11" t="str">
        <f>IFERROR(INDEX(lvl_4[],MATCH(L5118,lvl_4[ID],0),MATCH(TEXT(K5118,"##0"),lvl_4[#Headers],0)),"Нет")</f>
        <v>Символические звезды</v>
      </c>
      <c r="G5118" s="11" t="str">
        <f>IFERROR(INDEX(lvl_5[],MATCH(M5118,lvl_5[ID],0),MATCH(_xlfn.CONCAT(TEXT(K5118,"##0"),"_",TEXT(L5118,"##0")),lvl_5[#Headers],0)),"Нет")</f>
        <v>Овечий нож (Демон убиения овец)</v>
      </c>
      <c r="H5118" s="11" t="str">
        <f>IFERROR(INDEX(lvl_6[],MATCH(N5118,lvl_6[ID],0),MATCH(_xlfn.CONCAT(K5118,"_",L5118,"_",M5118),lvl_6[#Headers],0)),"Нет")</f>
        <v>Нет</v>
      </c>
      <c r="I5118" s="12">
        <v>1</v>
      </c>
      <c r="J5118" s="12">
        <v>4</v>
      </c>
      <c r="K5118" s="12">
        <v>1</v>
      </c>
      <c r="L5118" s="12">
        <v>5</v>
      </c>
      <c r="M5118" s="12">
        <v>18</v>
      </c>
      <c r="N5118" s="12">
        <v>794</v>
      </c>
      <c r="O5118" s="12">
        <f>COUNTIF($P$2:P5118,P5118)</f>
        <v>1</v>
      </c>
      <c r="P5118" s="12" t="str">
        <f t="shared" si="300"/>
        <v>1410518794</v>
      </c>
      <c r="Q5118" s="12" t="str">
        <f t="shared" si="301"/>
        <v>14105187940001</v>
      </c>
      <c r="R5118" s="20" t="s">
        <v>4445</v>
      </c>
      <c r="U5118" s="12" t="s">
        <v>903</v>
      </c>
      <c r="W5118" s="12" t="s">
        <v>863</v>
      </c>
      <c r="BN5118" s="12">
        <v>1</v>
      </c>
      <c r="BP5118" s="12" t="s">
        <v>3801</v>
      </c>
    </row>
    <row r="5119" spans="1:68" ht="45" x14ac:dyDescent="0.25">
      <c r="A5119" s="12">
        <v>1</v>
      </c>
      <c r="B5119" s="11" t="str">
        <f t="shared" si="299"/>
        <v>Общий расчет. Анализ даты. Анализ даты. Символические звезды. Овечий нож (Демон убиения овец). Нет</v>
      </c>
      <c r="C5119" s="11" t="str">
        <f>IFERROR(VLOOKUP(I5119,lvl_1[],2,FALSE),"Нет")</f>
        <v>Общий расчет</v>
      </c>
      <c r="D5119" s="11" t="str">
        <f>IFERROR(VLOOKUP(Rule!J5119,lvl_2[],2,FALSE),"Нет")</f>
        <v>Анализ даты</v>
      </c>
      <c r="E5119" s="11" t="str">
        <f>IFERROR(VLOOKUP(Rule!K5119,lvl_3[],2,FALSE),"Нет")</f>
        <v>Анализ даты</v>
      </c>
      <c r="F5119" s="11" t="str">
        <f>IFERROR(INDEX(lvl_4[],MATCH(L5119,lvl_4[ID],0),MATCH(TEXT(K5119,"##0"),lvl_4[#Headers],0)),"Нет")</f>
        <v>Символические звезды</v>
      </c>
      <c r="G5119" s="11" t="str">
        <f>IFERROR(INDEX(lvl_5[],MATCH(M5119,lvl_5[ID],0),MATCH(_xlfn.CONCAT(TEXT(K5119,"##0"),"_",TEXT(L5119,"##0")),lvl_5[#Headers],0)),"Нет")</f>
        <v>Овечий нож (Демон убиения овец)</v>
      </c>
      <c r="H5119" s="11" t="str">
        <f>IFERROR(INDEX(lvl_6[],MATCH(N5119,lvl_6[ID],0),MATCH(_xlfn.CONCAT(K5119,"_",L5119,"_",M5119),lvl_6[#Headers],0)),"Нет")</f>
        <v>Нет</v>
      </c>
      <c r="I5119" s="12">
        <v>1</v>
      </c>
      <c r="J5119" s="12">
        <v>4</v>
      </c>
      <c r="K5119" s="12">
        <v>1</v>
      </c>
      <c r="L5119" s="12">
        <v>5</v>
      </c>
      <c r="M5119" s="12">
        <v>18</v>
      </c>
      <c r="N5119" s="12">
        <v>795</v>
      </c>
      <c r="O5119" s="12">
        <f>COUNTIF($P$2:P5119,P5119)</f>
        <v>1</v>
      </c>
      <c r="P5119" s="12" t="str">
        <f t="shared" si="300"/>
        <v>1410518795</v>
      </c>
      <c r="Q5119" s="12" t="str">
        <f t="shared" si="301"/>
        <v>14105187950001</v>
      </c>
      <c r="R5119" s="20" t="s">
        <v>4446</v>
      </c>
      <c r="U5119" s="12" t="s">
        <v>905</v>
      </c>
      <c r="W5119" s="12" t="s">
        <v>864</v>
      </c>
      <c r="BN5119" s="12">
        <v>1</v>
      </c>
      <c r="BP5119" s="12" t="s">
        <v>3801</v>
      </c>
    </row>
    <row r="5120" spans="1:68" ht="45" x14ac:dyDescent="0.25">
      <c r="A5120" s="12">
        <v>1</v>
      </c>
      <c r="B5120" s="11" t="str">
        <f t="shared" si="299"/>
        <v>Общий расчет. Анализ даты. Анализ даты. Символические звезды. Овечий нож (Демон убиения овец). Нет</v>
      </c>
      <c r="C5120" s="11" t="str">
        <f>IFERROR(VLOOKUP(I5120,lvl_1[],2,FALSE),"Нет")</f>
        <v>Общий расчет</v>
      </c>
      <c r="D5120" s="11" t="str">
        <f>IFERROR(VLOOKUP(Rule!J5120,lvl_2[],2,FALSE),"Нет")</f>
        <v>Анализ даты</v>
      </c>
      <c r="E5120" s="11" t="str">
        <f>IFERROR(VLOOKUP(Rule!K5120,lvl_3[],2,FALSE),"Нет")</f>
        <v>Анализ даты</v>
      </c>
      <c r="F5120" s="11" t="str">
        <f>IFERROR(INDEX(lvl_4[],MATCH(L5120,lvl_4[ID],0),MATCH(TEXT(K5120,"##0"),lvl_4[#Headers],0)),"Нет")</f>
        <v>Символические звезды</v>
      </c>
      <c r="G5120" s="11" t="str">
        <f>IFERROR(INDEX(lvl_5[],MATCH(M5120,lvl_5[ID],0),MATCH(_xlfn.CONCAT(TEXT(K5120,"##0"),"_",TEXT(L5120,"##0")),lvl_5[#Headers],0)),"Нет")</f>
        <v>Овечий нож (Демон убиения овец)</v>
      </c>
      <c r="H5120" s="11" t="str">
        <f>IFERROR(INDEX(lvl_6[],MATCH(N5120,lvl_6[ID],0),MATCH(_xlfn.CONCAT(K5120,"_",L5120,"_",M5120),lvl_6[#Headers],0)),"Нет")</f>
        <v>Нет</v>
      </c>
      <c r="I5120" s="12">
        <v>1</v>
      </c>
      <c r="J5120" s="12">
        <v>4</v>
      </c>
      <c r="K5120" s="12">
        <v>1</v>
      </c>
      <c r="L5120" s="12">
        <v>5</v>
      </c>
      <c r="M5120" s="12">
        <v>18</v>
      </c>
      <c r="N5120" s="12">
        <v>796</v>
      </c>
      <c r="O5120" s="12">
        <f>COUNTIF($P$2:P5120,P5120)</f>
        <v>1</v>
      </c>
      <c r="P5120" s="12" t="str">
        <f t="shared" si="300"/>
        <v>1410518796</v>
      </c>
      <c r="Q5120" s="12" t="str">
        <f t="shared" si="301"/>
        <v>14105187960001</v>
      </c>
      <c r="R5120" s="20" t="s">
        <v>4447</v>
      </c>
      <c r="U5120" s="12" t="s">
        <v>905</v>
      </c>
      <c r="W5120" s="12" t="s">
        <v>862</v>
      </c>
      <c r="BN5120" s="12">
        <v>1</v>
      </c>
      <c r="BP5120" s="12" t="s">
        <v>3801</v>
      </c>
    </row>
    <row r="5121" spans="1:68" ht="45" x14ac:dyDescent="0.25">
      <c r="A5121" s="12">
        <v>1</v>
      </c>
      <c r="B5121" s="11" t="str">
        <f t="shared" si="299"/>
        <v>Общий расчет. Анализ даты. Анализ даты. Символические звезды. Овечий нож (Демон убиения овец). Нет</v>
      </c>
      <c r="C5121" s="11" t="str">
        <f>IFERROR(VLOOKUP(I5121,lvl_1[],2,FALSE),"Нет")</f>
        <v>Общий расчет</v>
      </c>
      <c r="D5121" s="11" t="str">
        <f>IFERROR(VLOOKUP(Rule!J5121,lvl_2[],2,FALSE),"Нет")</f>
        <v>Анализ даты</v>
      </c>
      <c r="E5121" s="11" t="str">
        <f>IFERROR(VLOOKUP(Rule!K5121,lvl_3[],2,FALSE),"Нет")</f>
        <v>Анализ даты</v>
      </c>
      <c r="F5121" s="11" t="str">
        <f>IFERROR(INDEX(lvl_4[],MATCH(L5121,lvl_4[ID],0),MATCH(TEXT(K5121,"##0"),lvl_4[#Headers],0)),"Нет")</f>
        <v>Символические звезды</v>
      </c>
      <c r="G5121" s="11" t="str">
        <f>IFERROR(INDEX(lvl_5[],MATCH(M5121,lvl_5[ID],0),MATCH(_xlfn.CONCAT(TEXT(K5121,"##0"),"_",TEXT(L5121,"##0")),lvl_5[#Headers],0)),"Нет")</f>
        <v>Овечий нож (Демон убиения овец)</v>
      </c>
      <c r="H5121" s="11" t="str">
        <f>IFERROR(INDEX(lvl_6[],MATCH(N5121,lvl_6[ID],0),MATCH(_xlfn.CONCAT(K5121,"_",L5121,"_",M5121),lvl_6[#Headers],0)),"Нет")</f>
        <v>Нет</v>
      </c>
      <c r="I5121" s="12">
        <v>1</v>
      </c>
      <c r="J5121" s="12">
        <v>4</v>
      </c>
      <c r="K5121" s="12">
        <v>1</v>
      </c>
      <c r="L5121" s="12">
        <v>5</v>
      </c>
      <c r="M5121" s="12">
        <v>18</v>
      </c>
      <c r="N5121" s="12">
        <v>797</v>
      </c>
      <c r="O5121" s="12">
        <f>COUNTIF($P$2:P5121,P5121)</f>
        <v>1</v>
      </c>
      <c r="P5121" s="12" t="str">
        <f t="shared" si="300"/>
        <v>1410518797</v>
      </c>
      <c r="Q5121" s="12" t="str">
        <f t="shared" si="301"/>
        <v>14105187970001</v>
      </c>
      <c r="R5121" s="20" t="s">
        <v>4448</v>
      </c>
      <c r="U5121" s="12" t="s">
        <v>907</v>
      </c>
      <c r="W5121" s="12" t="s">
        <v>863</v>
      </c>
      <c r="BN5121" s="12">
        <v>1</v>
      </c>
      <c r="BP5121" s="12" t="s">
        <v>3801</v>
      </c>
    </row>
    <row r="5122" spans="1:68" ht="45" x14ac:dyDescent="0.25">
      <c r="A5122" s="12">
        <v>1</v>
      </c>
      <c r="B5122" s="11" t="str">
        <f t="shared" si="299"/>
        <v>Общий расчет. Анализ даты. Анализ даты. Символические звезды. Овечий нож (Демон убиения овец). Нет</v>
      </c>
      <c r="C5122" s="11" t="str">
        <f>IFERROR(VLOOKUP(I5122,lvl_1[],2,FALSE),"Нет")</f>
        <v>Общий расчет</v>
      </c>
      <c r="D5122" s="11" t="str">
        <f>IFERROR(VLOOKUP(Rule!J5122,lvl_2[],2,FALSE),"Нет")</f>
        <v>Анализ даты</v>
      </c>
      <c r="E5122" s="11" t="str">
        <f>IFERROR(VLOOKUP(Rule!K5122,lvl_3[],2,FALSE),"Нет")</f>
        <v>Анализ даты</v>
      </c>
      <c r="F5122" s="11" t="str">
        <f>IFERROR(INDEX(lvl_4[],MATCH(L5122,lvl_4[ID],0),MATCH(TEXT(K5122,"##0"),lvl_4[#Headers],0)),"Нет")</f>
        <v>Символические звезды</v>
      </c>
      <c r="G5122" s="11" t="str">
        <f>IFERROR(INDEX(lvl_5[],MATCH(M5122,lvl_5[ID],0),MATCH(_xlfn.CONCAT(TEXT(K5122,"##0"),"_",TEXT(L5122,"##0")),lvl_5[#Headers],0)),"Нет")</f>
        <v>Овечий нож (Демон убиения овец)</v>
      </c>
      <c r="H5122" s="11" t="str">
        <f>IFERROR(INDEX(lvl_6[],MATCH(N5122,lvl_6[ID],0),MATCH(_xlfn.CONCAT(K5122,"_",L5122,"_",M5122),lvl_6[#Headers],0)),"Нет")</f>
        <v>Нет</v>
      </c>
      <c r="I5122" s="12">
        <v>1</v>
      </c>
      <c r="J5122" s="12">
        <v>4</v>
      </c>
      <c r="K5122" s="12">
        <v>1</v>
      </c>
      <c r="L5122" s="12">
        <v>5</v>
      </c>
      <c r="M5122" s="12">
        <v>18</v>
      </c>
      <c r="N5122" s="12">
        <v>798</v>
      </c>
      <c r="O5122" s="12">
        <f>COUNTIF($P$2:P5122,P5122)</f>
        <v>1</v>
      </c>
      <c r="P5122" s="12" t="str">
        <f t="shared" si="300"/>
        <v>1410518798</v>
      </c>
      <c r="Q5122" s="12" t="str">
        <f t="shared" si="301"/>
        <v>14105187980001</v>
      </c>
      <c r="R5122" s="20" t="s">
        <v>4449</v>
      </c>
      <c r="U5122" s="12" t="s">
        <v>908</v>
      </c>
      <c r="W5122" s="12" t="s">
        <v>864</v>
      </c>
      <c r="BN5122" s="12">
        <v>1</v>
      </c>
      <c r="BP5122" s="12" t="s">
        <v>3801</v>
      </c>
    </row>
    <row r="5123" spans="1:68" ht="45" x14ac:dyDescent="0.25">
      <c r="A5123" s="12">
        <v>1</v>
      </c>
      <c r="B5123" s="11" t="str">
        <f t="shared" si="299"/>
        <v>Общий расчет. Анализ даты. Анализ даты. Символические звезды. Овечий нож (Демон убиения овец). Нет</v>
      </c>
      <c r="C5123" s="11" t="str">
        <f>IFERROR(VLOOKUP(I5123,lvl_1[],2,FALSE),"Нет")</f>
        <v>Общий расчет</v>
      </c>
      <c r="D5123" s="11" t="str">
        <f>IFERROR(VLOOKUP(Rule!J5123,lvl_2[],2,FALSE),"Нет")</f>
        <v>Анализ даты</v>
      </c>
      <c r="E5123" s="11" t="str">
        <f>IFERROR(VLOOKUP(Rule!K5123,lvl_3[],2,FALSE),"Нет")</f>
        <v>Анализ даты</v>
      </c>
      <c r="F5123" s="11" t="str">
        <f>IFERROR(INDEX(lvl_4[],MATCH(L5123,lvl_4[ID],0),MATCH(TEXT(K5123,"##0"),lvl_4[#Headers],0)),"Нет")</f>
        <v>Символические звезды</v>
      </c>
      <c r="G5123" s="11" t="str">
        <f>IFERROR(INDEX(lvl_5[],MATCH(M5123,lvl_5[ID],0),MATCH(_xlfn.CONCAT(TEXT(K5123,"##0"),"_",TEXT(L5123,"##0")),lvl_5[#Headers],0)),"Нет")</f>
        <v>Овечий нож (Демон убиения овец)</v>
      </c>
      <c r="H5123" s="11" t="str">
        <f>IFERROR(INDEX(lvl_6[],MATCH(N5123,lvl_6[ID],0),MATCH(_xlfn.CONCAT(K5123,"_",L5123,"_",M5123),lvl_6[#Headers],0)),"Нет")</f>
        <v>Нет</v>
      </c>
      <c r="I5123" s="12">
        <v>1</v>
      </c>
      <c r="J5123" s="12">
        <v>4</v>
      </c>
      <c r="K5123" s="12">
        <v>1</v>
      </c>
      <c r="L5123" s="12">
        <v>5</v>
      </c>
      <c r="M5123" s="12">
        <v>18</v>
      </c>
      <c r="N5123" s="12">
        <v>799</v>
      </c>
      <c r="O5123" s="12">
        <f>COUNTIF($P$2:P5123,P5123)</f>
        <v>1</v>
      </c>
      <c r="P5123" s="12" t="str">
        <f t="shared" si="300"/>
        <v>1410518799</v>
      </c>
      <c r="Q5123" s="12" t="str">
        <f t="shared" si="301"/>
        <v>14105187990001</v>
      </c>
      <c r="R5123" s="20" t="s">
        <v>4450</v>
      </c>
      <c r="U5123" s="12" t="s">
        <v>908</v>
      </c>
      <c r="W5123" s="12" t="s">
        <v>862</v>
      </c>
      <c r="BN5123" s="12">
        <v>1</v>
      </c>
      <c r="BP5123" s="12" t="s">
        <v>3801</v>
      </c>
    </row>
    <row r="5124" spans="1:68" ht="45" x14ac:dyDescent="0.25">
      <c r="A5124" s="12">
        <v>1</v>
      </c>
      <c r="B5124" s="11" t="str">
        <f t="shared" si="299"/>
        <v>Общий расчет. Анализ даты. Анализ даты. Символические звезды. Овечий нож (Демон убиения овец). Нет</v>
      </c>
      <c r="C5124" s="11" t="str">
        <f>IFERROR(VLOOKUP(I5124,lvl_1[],2,FALSE),"Нет")</f>
        <v>Общий расчет</v>
      </c>
      <c r="D5124" s="11" t="str">
        <f>IFERROR(VLOOKUP(Rule!J5124,lvl_2[],2,FALSE),"Нет")</f>
        <v>Анализ даты</v>
      </c>
      <c r="E5124" s="11" t="str">
        <f>IFERROR(VLOOKUP(Rule!K5124,lvl_3[],2,FALSE),"Нет")</f>
        <v>Анализ даты</v>
      </c>
      <c r="F5124" s="11" t="str">
        <f>IFERROR(INDEX(lvl_4[],MATCH(L5124,lvl_4[ID],0),MATCH(TEXT(K5124,"##0"),lvl_4[#Headers],0)),"Нет")</f>
        <v>Символические звезды</v>
      </c>
      <c r="G5124" s="11" t="str">
        <f>IFERROR(INDEX(lvl_5[],MATCH(M5124,lvl_5[ID],0),MATCH(_xlfn.CONCAT(TEXT(K5124,"##0"),"_",TEXT(L5124,"##0")),lvl_5[#Headers],0)),"Нет")</f>
        <v>Овечий нож (Демон убиения овец)</v>
      </c>
      <c r="H5124" s="11" t="str">
        <f>IFERROR(INDEX(lvl_6[],MATCH(N5124,lvl_6[ID],0),MATCH(_xlfn.CONCAT(K5124,"_",L5124,"_",M5124),lvl_6[#Headers],0)),"Нет")</f>
        <v>Нет</v>
      </c>
      <c r="I5124" s="12">
        <v>1</v>
      </c>
      <c r="J5124" s="12">
        <v>4</v>
      </c>
      <c r="K5124" s="12">
        <v>1</v>
      </c>
      <c r="L5124" s="12">
        <v>5</v>
      </c>
      <c r="M5124" s="12">
        <v>18</v>
      </c>
      <c r="N5124" s="12">
        <v>800</v>
      </c>
      <c r="O5124" s="12">
        <f>COUNTIF($P$2:P5124,P5124)</f>
        <v>1</v>
      </c>
      <c r="P5124" s="12" t="str">
        <f t="shared" si="300"/>
        <v>1410518800</v>
      </c>
      <c r="Q5124" s="12" t="str">
        <f t="shared" si="301"/>
        <v>14105188000001</v>
      </c>
      <c r="R5124" s="20" t="s">
        <v>4451</v>
      </c>
      <c r="U5124" s="12" t="s">
        <v>910</v>
      </c>
      <c r="W5124" s="12" t="s">
        <v>866</v>
      </c>
      <c r="BN5124" s="12">
        <v>1</v>
      </c>
      <c r="BP5124" s="12" t="s">
        <v>3801</v>
      </c>
    </row>
    <row r="5125" spans="1:68" ht="45" x14ac:dyDescent="0.25">
      <c r="A5125" s="12">
        <v>1</v>
      </c>
      <c r="B5125" s="11" t="str">
        <f t="shared" si="299"/>
        <v>Общий расчет. Анализ даты. Анализ даты. Символические звезды. Овечий нож (Демон убиения овец). Нет</v>
      </c>
      <c r="C5125" s="11" t="str">
        <f>IFERROR(VLOOKUP(I5125,lvl_1[],2,FALSE),"Нет")</f>
        <v>Общий расчет</v>
      </c>
      <c r="D5125" s="11" t="str">
        <f>IFERROR(VLOOKUP(Rule!J5125,lvl_2[],2,FALSE),"Нет")</f>
        <v>Анализ даты</v>
      </c>
      <c r="E5125" s="11" t="str">
        <f>IFERROR(VLOOKUP(Rule!K5125,lvl_3[],2,FALSE),"Нет")</f>
        <v>Анализ даты</v>
      </c>
      <c r="F5125" s="11" t="str">
        <f>IFERROR(INDEX(lvl_4[],MATCH(L5125,lvl_4[ID],0),MATCH(TEXT(K5125,"##0"),lvl_4[#Headers],0)),"Нет")</f>
        <v>Символические звезды</v>
      </c>
      <c r="G5125" s="11" t="str">
        <f>IFERROR(INDEX(lvl_5[],MATCH(M5125,lvl_5[ID],0),MATCH(_xlfn.CONCAT(TEXT(K5125,"##0"),"_",TEXT(L5125,"##0")),lvl_5[#Headers],0)),"Нет")</f>
        <v>Овечий нож (Демон убиения овец)</v>
      </c>
      <c r="H5125" s="11" t="str">
        <f>IFERROR(INDEX(lvl_6[],MATCH(N5125,lvl_6[ID],0),MATCH(_xlfn.CONCAT(K5125,"_",L5125,"_",M5125),lvl_6[#Headers],0)),"Нет")</f>
        <v>Нет</v>
      </c>
      <c r="I5125" s="12">
        <v>1</v>
      </c>
      <c r="J5125" s="12">
        <v>4</v>
      </c>
      <c r="K5125" s="12">
        <v>1</v>
      </c>
      <c r="L5125" s="12">
        <v>5</v>
      </c>
      <c r="M5125" s="12">
        <v>18</v>
      </c>
      <c r="N5125" s="12">
        <v>801</v>
      </c>
      <c r="O5125" s="12">
        <f>COUNTIF($P$2:P5125,P5125)</f>
        <v>1</v>
      </c>
      <c r="P5125" s="12" t="str">
        <f t="shared" si="300"/>
        <v>1410518801</v>
      </c>
      <c r="Q5125" s="12" t="str">
        <f t="shared" si="301"/>
        <v>14105188010001</v>
      </c>
      <c r="R5125" s="20" t="s">
        <v>4452</v>
      </c>
      <c r="U5125" s="12" t="s">
        <v>912</v>
      </c>
      <c r="W5125" s="12" t="s">
        <v>867</v>
      </c>
      <c r="BN5125" s="12">
        <v>1</v>
      </c>
      <c r="BP5125" s="12" t="s">
        <v>3801</v>
      </c>
    </row>
    <row r="5126" spans="1:68" ht="45" x14ac:dyDescent="0.25">
      <c r="A5126" s="12">
        <v>1</v>
      </c>
      <c r="B5126" s="11" t="str">
        <f t="shared" si="299"/>
        <v>Общий расчет. Анализ даты. Анализ даты. Символические звезды. Овечий нож (Демон убиения овец). Нет</v>
      </c>
      <c r="C5126" s="11" t="str">
        <f>IFERROR(VLOOKUP(I5126,lvl_1[],2,FALSE),"Нет")</f>
        <v>Общий расчет</v>
      </c>
      <c r="D5126" s="11" t="str">
        <f>IFERROR(VLOOKUP(Rule!J5126,lvl_2[],2,FALSE),"Нет")</f>
        <v>Анализ даты</v>
      </c>
      <c r="E5126" s="11" t="str">
        <f>IFERROR(VLOOKUP(Rule!K5126,lvl_3[],2,FALSE),"Нет")</f>
        <v>Анализ даты</v>
      </c>
      <c r="F5126" s="11" t="str">
        <f>IFERROR(INDEX(lvl_4[],MATCH(L5126,lvl_4[ID],0),MATCH(TEXT(K5126,"##0"),lvl_4[#Headers],0)),"Нет")</f>
        <v>Символические звезды</v>
      </c>
      <c r="G5126" s="11" t="str">
        <f>IFERROR(INDEX(lvl_5[],MATCH(M5126,lvl_5[ID],0),MATCH(_xlfn.CONCAT(TEXT(K5126,"##0"),"_",TEXT(L5126,"##0")),lvl_5[#Headers],0)),"Нет")</f>
        <v>Овечий нож (Демон убиения овец)</v>
      </c>
      <c r="H5126" s="11" t="str">
        <f>IFERROR(INDEX(lvl_6[],MATCH(N5126,lvl_6[ID],0),MATCH(_xlfn.CONCAT(K5126,"_",L5126,"_",M5126),lvl_6[#Headers],0)),"Нет")</f>
        <v>Нет</v>
      </c>
      <c r="I5126" s="12">
        <v>1</v>
      </c>
      <c r="J5126" s="12">
        <v>4</v>
      </c>
      <c r="K5126" s="12">
        <v>1</v>
      </c>
      <c r="L5126" s="12">
        <v>5</v>
      </c>
      <c r="M5126" s="12">
        <v>18</v>
      </c>
      <c r="N5126" s="12">
        <v>802</v>
      </c>
      <c r="O5126" s="12">
        <f>COUNTIF($P$2:P5126,P5126)</f>
        <v>1</v>
      </c>
      <c r="P5126" s="12" t="str">
        <f t="shared" si="300"/>
        <v>1410518802</v>
      </c>
      <c r="Q5126" s="12" t="str">
        <f t="shared" si="301"/>
        <v>14105188020001</v>
      </c>
      <c r="R5126" s="20" t="s">
        <v>4453</v>
      </c>
      <c r="U5126" s="12" t="s">
        <v>912</v>
      </c>
      <c r="W5126" s="12" t="s">
        <v>865</v>
      </c>
      <c r="BN5126" s="12">
        <v>1</v>
      </c>
      <c r="BP5126" s="12" t="s">
        <v>3801</v>
      </c>
    </row>
    <row r="5127" spans="1:68" ht="45" x14ac:dyDescent="0.25">
      <c r="A5127" s="12">
        <v>1</v>
      </c>
      <c r="B5127" s="11" t="str">
        <f t="shared" si="299"/>
        <v>Общий расчет. Анализ даты. Анализ даты. Символические звезды. Овечий нож (Демон убиения овец). Нет</v>
      </c>
      <c r="C5127" s="11" t="str">
        <f>IFERROR(VLOOKUP(I5127,lvl_1[],2,FALSE),"Нет")</f>
        <v>Общий расчет</v>
      </c>
      <c r="D5127" s="11" t="str">
        <f>IFERROR(VLOOKUP(Rule!J5127,lvl_2[],2,FALSE),"Нет")</f>
        <v>Анализ даты</v>
      </c>
      <c r="E5127" s="11" t="str">
        <f>IFERROR(VLOOKUP(Rule!K5127,lvl_3[],2,FALSE),"Нет")</f>
        <v>Анализ даты</v>
      </c>
      <c r="F5127" s="11" t="str">
        <f>IFERROR(INDEX(lvl_4[],MATCH(L5127,lvl_4[ID],0),MATCH(TEXT(K5127,"##0"),lvl_4[#Headers],0)),"Нет")</f>
        <v>Символические звезды</v>
      </c>
      <c r="G5127" s="11" t="str">
        <f>IFERROR(INDEX(lvl_5[],MATCH(M5127,lvl_5[ID],0),MATCH(_xlfn.CONCAT(TEXT(K5127,"##0"),"_",TEXT(L5127,"##0")),lvl_5[#Headers],0)),"Нет")</f>
        <v>Овечий нож (Демон убиения овец)</v>
      </c>
      <c r="H5127" s="11" t="str">
        <f>IFERROR(INDEX(lvl_6[],MATCH(N5127,lvl_6[ID],0),MATCH(_xlfn.CONCAT(K5127,"_",L5127,"_",M5127),lvl_6[#Headers],0)),"Нет")</f>
        <v>Нет</v>
      </c>
      <c r="I5127" s="12">
        <v>1</v>
      </c>
      <c r="J5127" s="12">
        <v>4</v>
      </c>
      <c r="K5127" s="12">
        <v>1</v>
      </c>
      <c r="L5127" s="12">
        <v>5</v>
      </c>
      <c r="M5127" s="12">
        <v>18</v>
      </c>
      <c r="N5127" s="12">
        <v>803</v>
      </c>
      <c r="O5127" s="12">
        <f>COUNTIF($P$2:P5127,P5127)</f>
        <v>1</v>
      </c>
      <c r="P5127" s="12" t="str">
        <f t="shared" si="300"/>
        <v>1410518803</v>
      </c>
      <c r="Q5127" s="12" t="str">
        <f t="shared" si="301"/>
        <v>14105188030001</v>
      </c>
      <c r="R5127" s="20" t="s">
        <v>4454</v>
      </c>
      <c r="U5127" s="12" t="s">
        <v>914</v>
      </c>
      <c r="W5127" s="12" t="s">
        <v>869</v>
      </c>
      <c r="BN5127" s="12">
        <v>1</v>
      </c>
      <c r="BP5127" s="12" t="s">
        <v>3801</v>
      </c>
    </row>
    <row r="5128" spans="1:68" ht="45" x14ac:dyDescent="0.25">
      <c r="A5128" s="12">
        <v>1</v>
      </c>
      <c r="B5128" s="11" t="str">
        <f t="shared" si="299"/>
        <v>Общий расчет. Анализ даты. Анализ даты. Символические звезды. Овечий нож (Демон убиения овец). Нет</v>
      </c>
      <c r="C5128" s="11" t="str">
        <f>IFERROR(VLOOKUP(I5128,lvl_1[],2,FALSE),"Нет")</f>
        <v>Общий расчет</v>
      </c>
      <c r="D5128" s="11" t="str">
        <f>IFERROR(VLOOKUP(Rule!J5128,lvl_2[],2,FALSE),"Нет")</f>
        <v>Анализ даты</v>
      </c>
      <c r="E5128" s="11" t="str">
        <f>IFERROR(VLOOKUP(Rule!K5128,lvl_3[],2,FALSE),"Нет")</f>
        <v>Анализ даты</v>
      </c>
      <c r="F5128" s="11" t="str">
        <f>IFERROR(INDEX(lvl_4[],MATCH(L5128,lvl_4[ID],0),MATCH(TEXT(K5128,"##0"),lvl_4[#Headers],0)),"Нет")</f>
        <v>Символические звезды</v>
      </c>
      <c r="G5128" s="11" t="str">
        <f>IFERROR(INDEX(lvl_5[],MATCH(M5128,lvl_5[ID],0),MATCH(_xlfn.CONCAT(TEXT(K5128,"##0"),"_",TEXT(L5128,"##0")),lvl_5[#Headers],0)),"Нет")</f>
        <v>Овечий нож (Демон убиения овец)</v>
      </c>
      <c r="H5128" s="11" t="str">
        <f>IFERROR(INDEX(lvl_6[],MATCH(N5128,lvl_6[ID],0),MATCH(_xlfn.CONCAT(K5128,"_",L5128,"_",M5128),lvl_6[#Headers],0)),"Нет")</f>
        <v>Нет</v>
      </c>
      <c r="I5128" s="12">
        <v>1</v>
      </c>
      <c r="J5128" s="12">
        <v>4</v>
      </c>
      <c r="K5128" s="12">
        <v>1</v>
      </c>
      <c r="L5128" s="12">
        <v>5</v>
      </c>
      <c r="M5128" s="12">
        <v>18</v>
      </c>
      <c r="N5128" s="12">
        <v>804</v>
      </c>
      <c r="O5128" s="12">
        <f>COUNTIF($P$2:P5128,P5128)</f>
        <v>1</v>
      </c>
      <c r="P5128" s="12" t="str">
        <f t="shared" si="300"/>
        <v>1410518804</v>
      </c>
      <c r="Q5128" s="12" t="str">
        <f t="shared" si="301"/>
        <v>14105188040001</v>
      </c>
      <c r="R5128" s="20" t="s">
        <v>4455</v>
      </c>
      <c r="U5128" s="12" t="s">
        <v>916</v>
      </c>
      <c r="W5128" s="12" t="s">
        <v>870</v>
      </c>
      <c r="BN5128" s="12">
        <v>1</v>
      </c>
      <c r="BP5128" s="12" t="s">
        <v>3801</v>
      </c>
    </row>
    <row r="5129" spans="1:68" ht="60" x14ac:dyDescent="0.25">
      <c r="A5129" s="12">
        <v>1</v>
      </c>
      <c r="B5129" s="11" t="str">
        <f t="shared" si="299"/>
        <v>Общий расчет. Анализ даты. Анализ даты. Символические звезды. Вознаграждение 10 Небесных стволов (Процветание). Нет</v>
      </c>
      <c r="C5129" s="11" t="str">
        <f>IFERROR(VLOOKUP(I5129,lvl_1[],2,FALSE),"Нет")</f>
        <v>Общий расчет</v>
      </c>
      <c r="D5129" s="11" t="str">
        <f>IFERROR(VLOOKUP(Rule!J5129,lvl_2[],2,FALSE),"Нет")</f>
        <v>Анализ даты</v>
      </c>
      <c r="E5129" s="11" t="str">
        <f>IFERROR(VLOOKUP(Rule!K5129,lvl_3[],2,FALSE),"Нет")</f>
        <v>Анализ даты</v>
      </c>
      <c r="F5129" s="11" t="str">
        <f>IFERROR(INDEX(lvl_4[],MATCH(L5129,lvl_4[ID],0),MATCH(TEXT(K5129,"##0"),lvl_4[#Headers],0)),"Нет")</f>
        <v>Символические звезды</v>
      </c>
      <c r="G5129" s="11" t="str">
        <f>IFERROR(INDEX(lvl_5[],MATCH(M5129,lvl_5[ID],0),MATCH(_xlfn.CONCAT(TEXT(K5129,"##0"),"_",TEXT(L5129,"##0")),lvl_5[#Headers],0)),"Нет")</f>
        <v>Вознаграждение 10 Небесных стволов (Процветание)</v>
      </c>
      <c r="H5129" s="11" t="str">
        <f>IFERROR(INDEX(lvl_6[],MATCH(N5129,lvl_6[ID],0),MATCH(_xlfn.CONCAT(K5129,"_",L5129,"_",M5129),lvl_6[#Headers],0)),"Нет")</f>
        <v>Нет</v>
      </c>
      <c r="I5129" s="12">
        <v>1</v>
      </c>
      <c r="J5129" s="12">
        <v>4</v>
      </c>
      <c r="K5129" s="12">
        <v>1</v>
      </c>
      <c r="L5129" s="12">
        <v>5</v>
      </c>
      <c r="M5129" s="12">
        <v>19</v>
      </c>
      <c r="N5129" s="12">
        <v>805</v>
      </c>
      <c r="O5129" s="12">
        <f>COUNTIF($P$2:P5129,P5129)</f>
        <v>1</v>
      </c>
      <c r="P5129" s="12" t="str">
        <f t="shared" si="300"/>
        <v>1410519805</v>
      </c>
      <c r="Q5129" s="12" t="str">
        <f t="shared" si="301"/>
        <v>14105198050001</v>
      </c>
      <c r="R5129" s="20" t="s">
        <v>4456</v>
      </c>
      <c r="U5129" s="12" t="s">
        <v>899</v>
      </c>
      <c r="W5129" s="12" t="s">
        <v>859</v>
      </c>
      <c r="BN5129" s="12">
        <v>1</v>
      </c>
      <c r="BP5129" s="12" t="s">
        <v>3801</v>
      </c>
    </row>
    <row r="5130" spans="1:68" ht="60" x14ac:dyDescent="0.25">
      <c r="A5130" s="12">
        <v>1</v>
      </c>
      <c r="B5130" s="11" t="str">
        <f t="shared" si="299"/>
        <v>Общий расчет. Анализ даты. Анализ даты. Символические звезды. Вознаграждение 10 Небесных стволов (Процветание). Нет</v>
      </c>
      <c r="C5130" s="11" t="str">
        <f>IFERROR(VLOOKUP(I5130,lvl_1[],2,FALSE),"Нет")</f>
        <v>Общий расчет</v>
      </c>
      <c r="D5130" s="11" t="str">
        <f>IFERROR(VLOOKUP(Rule!J5130,lvl_2[],2,FALSE),"Нет")</f>
        <v>Анализ даты</v>
      </c>
      <c r="E5130" s="11" t="str">
        <f>IFERROR(VLOOKUP(Rule!K5130,lvl_3[],2,FALSE),"Нет")</f>
        <v>Анализ даты</v>
      </c>
      <c r="F5130" s="11" t="str">
        <f>IFERROR(INDEX(lvl_4[],MATCH(L5130,lvl_4[ID],0),MATCH(TEXT(K5130,"##0"),lvl_4[#Headers],0)),"Нет")</f>
        <v>Символические звезды</v>
      </c>
      <c r="G5130" s="11" t="str">
        <f>IFERROR(INDEX(lvl_5[],MATCH(M5130,lvl_5[ID],0),MATCH(_xlfn.CONCAT(TEXT(K5130,"##0"),"_",TEXT(L5130,"##0")),lvl_5[#Headers],0)),"Нет")</f>
        <v>Вознаграждение 10 Небесных стволов (Процветание)</v>
      </c>
      <c r="H5130" s="11" t="str">
        <f>IFERROR(INDEX(lvl_6[],MATCH(N5130,lvl_6[ID],0),MATCH(_xlfn.CONCAT(K5130,"_",L5130,"_",M5130),lvl_6[#Headers],0)),"Нет")</f>
        <v>Нет</v>
      </c>
      <c r="I5130" s="12">
        <v>1</v>
      </c>
      <c r="J5130" s="12">
        <v>4</v>
      </c>
      <c r="K5130" s="12">
        <v>1</v>
      </c>
      <c r="L5130" s="12">
        <v>5</v>
      </c>
      <c r="M5130" s="12">
        <v>19</v>
      </c>
      <c r="N5130" s="12">
        <v>806</v>
      </c>
      <c r="O5130" s="12">
        <f>COUNTIF($P$2:P5130,P5130)</f>
        <v>1</v>
      </c>
      <c r="P5130" s="12" t="str">
        <f t="shared" si="300"/>
        <v>1410519806</v>
      </c>
      <c r="Q5130" s="12" t="str">
        <f t="shared" si="301"/>
        <v>14105198060001</v>
      </c>
      <c r="R5130" s="20" t="s">
        <v>4457</v>
      </c>
      <c r="U5130" s="12" t="s">
        <v>901</v>
      </c>
      <c r="W5130" s="12" t="s">
        <v>860</v>
      </c>
      <c r="BN5130" s="12">
        <v>1</v>
      </c>
      <c r="BP5130" s="12" t="s">
        <v>3801</v>
      </c>
    </row>
    <row r="5131" spans="1:68" ht="60" x14ac:dyDescent="0.25">
      <c r="A5131" s="12">
        <v>1</v>
      </c>
      <c r="B5131" s="11" t="str">
        <f t="shared" si="299"/>
        <v>Общий расчет. Анализ даты. Анализ даты. Символические звезды. Вознаграждение 10 Небесных стволов (Процветание). Нет</v>
      </c>
      <c r="C5131" s="11" t="str">
        <f>IFERROR(VLOOKUP(I5131,lvl_1[],2,FALSE),"Нет")</f>
        <v>Общий расчет</v>
      </c>
      <c r="D5131" s="11" t="str">
        <f>IFERROR(VLOOKUP(Rule!J5131,lvl_2[],2,FALSE),"Нет")</f>
        <v>Анализ даты</v>
      </c>
      <c r="E5131" s="11" t="str">
        <f>IFERROR(VLOOKUP(Rule!K5131,lvl_3[],2,FALSE),"Нет")</f>
        <v>Анализ даты</v>
      </c>
      <c r="F5131" s="11" t="str">
        <f>IFERROR(INDEX(lvl_4[],MATCH(L5131,lvl_4[ID],0),MATCH(TEXT(K5131,"##0"),lvl_4[#Headers],0)),"Нет")</f>
        <v>Символические звезды</v>
      </c>
      <c r="G5131" s="11" t="str">
        <f>IFERROR(INDEX(lvl_5[],MATCH(M5131,lvl_5[ID],0),MATCH(_xlfn.CONCAT(TEXT(K5131,"##0"),"_",TEXT(L5131,"##0")),lvl_5[#Headers],0)),"Нет")</f>
        <v>Вознаграждение 10 Небесных стволов (Процветание)</v>
      </c>
      <c r="H5131" s="11" t="str">
        <f>IFERROR(INDEX(lvl_6[],MATCH(N5131,lvl_6[ID],0),MATCH(_xlfn.CONCAT(K5131,"_",L5131,"_",M5131),lvl_6[#Headers],0)),"Нет")</f>
        <v>Нет</v>
      </c>
      <c r="I5131" s="12">
        <v>1</v>
      </c>
      <c r="J5131" s="12">
        <v>4</v>
      </c>
      <c r="K5131" s="12">
        <v>1</v>
      </c>
      <c r="L5131" s="12">
        <v>5</v>
      </c>
      <c r="M5131" s="12">
        <v>19</v>
      </c>
      <c r="N5131" s="12">
        <v>807</v>
      </c>
      <c r="O5131" s="12">
        <f>COUNTIF($P$2:P5131,P5131)</f>
        <v>1</v>
      </c>
      <c r="P5131" s="12" t="str">
        <f t="shared" si="300"/>
        <v>1410519807</v>
      </c>
      <c r="Q5131" s="12" t="str">
        <f t="shared" si="301"/>
        <v>14105198070001</v>
      </c>
      <c r="R5131" s="20" t="s">
        <v>4458</v>
      </c>
      <c r="U5131" s="12" t="s">
        <v>903</v>
      </c>
      <c r="W5131" s="12" t="s">
        <v>862</v>
      </c>
      <c r="BN5131" s="12">
        <v>1</v>
      </c>
      <c r="BP5131" s="12" t="s">
        <v>3801</v>
      </c>
    </row>
    <row r="5132" spans="1:68" ht="60" x14ac:dyDescent="0.25">
      <c r="A5132" s="12">
        <v>1</v>
      </c>
      <c r="B5132" s="11" t="str">
        <f t="shared" si="299"/>
        <v>Общий расчет. Анализ даты. Анализ даты. Символические звезды. Вознаграждение 10 Небесных стволов (Процветание). Нет</v>
      </c>
      <c r="C5132" s="11" t="str">
        <f>IFERROR(VLOOKUP(I5132,lvl_1[],2,FALSE),"Нет")</f>
        <v>Общий расчет</v>
      </c>
      <c r="D5132" s="11" t="str">
        <f>IFERROR(VLOOKUP(Rule!J5132,lvl_2[],2,FALSE),"Нет")</f>
        <v>Анализ даты</v>
      </c>
      <c r="E5132" s="11" t="str">
        <f>IFERROR(VLOOKUP(Rule!K5132,lvl_3[],2,FALSE),"Нет")</f>
        <v>Анализ даты</v>
      </c>
      <c r="F5132" s="11" t="str">
        <f>IFERROR(INDEX(lvl_4[],MATCH(L5132,lvl_4[ID],0),MATCH(TEXT(K5132,"##0"),lvl_4[#Headers],0)),"Нет")</f>
        <v>Символические звезды</v>
      </c>
      <c r="G5132" s="11" t="str">
        <f>IFERROR(INDEX(lvl_5[],MATCH(M5132,lvl_5[ID],0),MATCH(_xlfn.CONCAT(TEXT(K5132,"##0"),"_",TEXT(L5132,"##0")),lvl_5[#Headers],0)),"Нет")</f>
        <v>Вознаграждение 10 Небесных стволов (Процветание)</v>
      </c>
      <c r="H5132" s="11" t="str">
        <f>IFERROR(INDEX(lvl_6[],MATCH(N5132,lvl_6[ID],0),MATCH(_xlfn.CONCAT(K5132,"_",L5132,"_",M5132),lvl_6[#Headers],0)),"Нет")</f>
        <v>Нет</v>
      </c>
      <c r="I5132" s="12">
        <v>1</v>
      </c>
      <c r="J5132" s="12">
        <v>4</v>
      </c>
      <c r="K5132" s="12">
        <v>1</v>
      </c>
      <c r="L5132" s="12">
        <v>5</v>
      </c>
      <c r="M5132" s="12">
        <v>19</v>
      </c>
      <c r="N5132" s="12">
        <v>808</v>
      </c>
      <c r="O5132" s="12">
        <f>COUNTIF($P$2:P5132,P5132)</f>
        <v>1</v>
      </c>
      <c r="P5132" s="12" t="str">
        <f t="shared" si="300"/>
        <v>1410519808</v>
      </c>
      <c r="Q5132" s="12" t="str">
        <f t="shared" si="301"/>
        <v>14105198080001</v>
      </c>
      <c r="R5132" s="20" t="s">
        <v>4459</v>
      </c>
      <c r="U5132" s="12" t="s">
        <v>905</v>
      </c>
      <c r="W5132" s="12" t="s">
        <v>863</v>
      </c>
      <c r="BN5132" s="12">
        <v>1</v>
      </c>
      <c r="BP5132" s="12" t="s">
        <v>3801</v>
      </c>
    </row>
    <row r="5133" spans="1:68" ht="60" x14ac:dyDescent="0.25">
      <c r="A5133" s="12">
        <v>1</v>
      </c>
      <c r="B5133" s="11" t="str">
        <f t="shared" si="299"/>
        <v>Общий расчет. Анализ даты. Анализ даты. Символические звезды. Вознаграждение 10 Небесных стволов (Процветание). Нет</v>
      </c>
      <c r="C5133" s="11" t="str">
        <f>IFERROR(VLOOKUP(I5133,lvl_1[],2,FALSE),"Нет")</f>
        <v>Общий расчет</v>
      </c>
      <c r="D5133" s="11" t="str">
        <f>IFERROR(VLOOKUP(Rule!J5133,lvl_2[],2,FALSE),"Нет")</f>
        <v>Анализ даты</v>
      </c>
      <c r="E5133" s="11" t="str">
        <f>IFERROR(VLOOKUP(Rule!K5133,lvl_3[],2,FALSE),"Нет")</f>
        <v>Анализ даты</v>
      </c>
      <c r="F5133" s="11" t="str">
        <f>IFERROR(INDEX(lvl_4[],MATCH(L5133,lvl_4[ID],0),MATCH(TEXT(K5133,"##0"),lvl_4[#Headers],0)),"Нет")</f>
        <v>Символические звезды</v>
      </c>
      <c r="G5133" s="11" t="str">
        <f>IFERROR(INDEX(lvl_5[],MATCH(M5133,lvl_5[ID],0),MATCH(_xlfn.CONCAT(TEXT(K5133,"##0"),"_",TEXT(L5133,"##0")),lvl_5[#Headers],0)),"Нет")</f>
        <v>Вознаграждение 10 Небесных стволов (Процветание)</v>
      </c>
      <c r="H5133" s="11" t="str">
        <f>IFERROR(INDEX(lvl_6[],MATCH(N5133,lvl_6[ID],0),MATCH(_xlfn.CONCAT(K5133,"_",L5133,"_",M5133),lvl_6[#Headers],0)),"Нет")</f>
        <v>Нет</v>
      </c>
      <c r="I5133" s="12">
        <v>1</v>
      </c>
      <c r="J5133" s="12">
        <v>4</v>
      </c>
      <c r="K5133" s="12">
        <v>1</v>
      </c>
      <c r="L5133" s="12">
        <v>5</v>
      </c>
      <c r="M5133" s="12">
        <v>19</v>
      </c>
      <c r="N5133" s="12">
        <v>809</v>
      </c>
      <c r="O5133" s="12">
        <f>COUNTIF($P$2:P5133,P5133)</f>
        <v>1</v>
      </c>
      <c r="P5133" s="12" t="str">
        <f t="shared" si="300"/>
        <v>1410519809</v>
      </c>
      <c r="Q5133" s="12" t="str">
        <f t="shared" si="301"/>
        <v>14105198090001</v>
      </c>
      <c r="R5133" s="20" t="s">
        <v>4460</v>
      </c>
      <c r="U5133" s="12" t="s">
        <v>907</v>
      </c>
      <c r="W5133" s="12" t="s">
        <v>862</v>
      </c>
      <c r="BN5133" s="12">
        <v>1</v>
      </c>
      <c r="BP5133" s="12" t="s">
        <v>3801</v>
      </c>
    </row>
    <row r="5134" spans="1:68" ht="60" x14ac:dyDescent="0.25">
      <c r="A5134" s="12">
        <v>1</v>
      </c>
      <c r="B5134" s="11" t="str">
        <f t="shared" si="299"/>
        <v>Общий расчет. Анализ даты. Анализ даты. Символические звезды. Вознаграждение 10 Небесных стволов (Процветание). Нет</v>
      </c>
      <c r="C5134" s="11" t="str">
        <f>IFERROR(VLOOKUP(I5134,lvl_1[],2,FALSE),"Нет")</f>
        <v>Общий расчет</v>
      </c>
      <c r="D5134" s="11" t="str">
        <f>IFERROR(VLOOKUP(Rule!J5134,lvl_2[],2,FALSE),"Нет")</f>
        <v>Анализ даты</v>
      </c>
      <c r="E5134" s="11" t="str">
        <f>IFERROR(VLOOKUP(Rule!K5134,lvl_3[],2,FALSE),"Нет")</f>
        <v>Анализ даты</v>
      </c>
      <c r="F5134" s="11" t="str">
        <f>IFERROR(INDEX(lvl_4[],MATCH(L5134,lvl_4[ID],0),MATCH(TEXT(K5134,"##0"),lvl_4[#Headers],0)),"Нет")</f>
        <v>Символические звезды</v>
      </c>
      <c r="G5134" s="11" t="str">
        <f>IFERROR(INDEX(lvl_5[],MATCH(M5134,lvl_5[ID],0),MATCH(_xlfn.CONCAT(TEXT(K5134,"##0"),"_",TEXT(L5134,"##0")),lvl_5[#Headers],0)),"Нет")</f>
        <v>Вознаграждение 10 Небесных стволов (Процветание)</v>
      </c>
      <c r="H5134" s="11" t="str">
        <f>IFERROR(INDEX(lvl_6[],MATCH(N5134,lvl_6[ID],0),MATCH(_xlfn.CONCAT(K5134,"_",L5134,"_",M5134),lvl_6[#Headers],0)),"Нет")</f>
        <v>Нет</v>
      </c>
      <c r="I5134" s="12">
        <v>1</v>
      </c>
      <c r="J5134" s="12">
        <v>4</v>
      </c>
      <c r="K5134" s="12">
        <v>1</v>
      </c>
      <c r="L5134" s="12">
        <v>5</v>
      </c>
      <c r="M5134" s="12">
        <v>19</v>
      </c>
      <c r="N5134" s="12">
        <v>810</v>
      </c>
      <c r="O5134" s="12">
        <f>COUNTIF($P$2:P5134,P5134)</f>
        <v>1</v>
      </c>
      <c r="P5134" s="12" t="str">
        <f t="shared" si="300"/>
        <v>1410519810</v>
      </c>
      <c r="Q5134" s="12" t="str">
        <f t="shared" si="301"/>
        <v>14105198100001</v>
      </c>
      <c r="R5134" s="20" t="s">
        <v>4461</v>
      </c>
      <c r="U5134" s="12" t="s">
        <v>908</v>
      </c>
      <c r="W5134" s="12" t="s">
        <v>863</v>
      </c>
      <c r="BN5134" s="12">
        <v>1</v>
      </c>
      <c r="BP5134" s="12" t="s">
        <v>3801</v>
      </c>
    </row>
    <row r="5135" spans="1:68" ht="60" x14ac:dyDescent="0.25">
      <c r="A5135" s="12">
        <v>1</v>
      </c>
      <c r="B5135" s="11" t="str">
        <f t="shared" si="299"/>
        <v>Общий расчет. Анализ даты. Анализ даты. Символические звезды. Вознаграждение 10 Небесных стволов (Процветание). Нет</v>
      </c>
      <c r="C5135" s="11" t="str">
        <f>IFERROR(VLOOKUP(I5135,lvl_1[],2,FALSE),"Нет")</f>
        <v>Общий расчет</v>
      </c>
      <c r="D5135" s="11" t="str">
        <f>IFERROR(VLOOKUP(Rule!J5135,lvl_2[],2,FALSE),"Нет")</f>
        <v>Анализ даты</v>
      </c>
      <c r="E5135" s="11" t="str">
        <f>IFERROR(VLOOKUP(Rule!K5135,lvl_3[],2,FALSE),"Нет")</f>
        <v>Анализ даты</v>
      </c>
      <c r="F5135" s="11" t="str">
        <f>IFERROR(INDEX(lvl_4[],MATCH(L5135,lvl_4[ID],0),MATCH(TEXT(K5135,"##0"),lvl_4[#Headers],0)),"Нет")</f>
        <v>Символические звезды</v>
      </c>
      <c r="G5135" s="11" t="str">
        <f>IFERROR(INDEX(lvl_5[],MATCH(M5135,lvl_5[ID],0),MATCH(_xlfn.CONCAT(TEXT(K5135,"##0"),"_",TEXT(L5135,"##0")),lvl_5[#Headers],0)),"Нет")</f>
        <v>Вознаграждение 10 Небесных стволов (Процветание)</v>
      </c>
      <c r="H5135" s="11" t="str">
        <f>IFERROR(INDEX(lvl_6[],MATCH(N5135,lvl_6[ID],0),MATCH(_xlfn.CONCAT(K5135,"_",L5135,"_",M5135),lvl_6[#Headers],0)),"Нет")</f>
        <v>Нет</v>
      </c>
      <c r="I5135" s="12">
        <v>1</v>
      </c>
      <c r="J5135" s="12">
        <v>4</v>
      </c>
      <c r="K5135" s="12">
        <v>1</v>
      </c>
      <c r="L5135" s="12">
        <v>5</v>
      </c>
      <c r="M5135" s="12">
        <v>19</v>
      </c>
      <c r="N5135" s="12">
        <v>811</v>
      </c>
      <c r="O5135" s="12">
        <f>COUNTIF($P$2:P5135,P5135)</f>
        <v>1</v>
      </c>
      <c r="P5135" s="12" t="str">
        <f t="shared" si="300"/>
        <v>1410519811</v>
      </c>
      <c r="Q5135" s="12" t="str">
        <f t="shared" si="301"/>
        <v>14105198110001</v>
      </c>
      <c r="R5135" s="20" t="s">
        <v>4462</v>
      </c>
      <c r="U5135" s="12" t="s">
        <v>910</v>
      </c>
      <c r="W5135" s="12" t="s">
        <v>865</v>
      </c>
      <c r="BN5135" s="12">
        <v>1</v>
      </c>
      <c r="BP5135" s="12" t="s">
        <v>3801</v>
      </c>
    </row>
    <row r="5136" spans="1:68" ht="60" x14ac:dyDescent="0.25">
      <c r="A5136" s="12">
        <v>1</v>
      </c>
      <c r="B5136" s="11" t="str">
        <f t="shared" si="299"/>
        <v>Общий расчет. Анализ даты. Анализ даты. Символические звезды. Вознаграждение 10 Небесных стволов (Процветание). Нет</v>
      </c>
      <c r="C5136" s="11" t="str">
        <f>IFERROR(VLOOKUP(I5136,lvl_1[],2,FALSE),"Нет")</f>
        <v>Общий расчет</v>
      </c>
      <c r="D5136" s="11" t="str">
        <f>IFERROR(VLOOKUP(Rule!J5136,lvl_2[],2,FALSE),"Нет")</f>
        <v>Анализ даты</v>
      </c>
      <c r="E5136" s="11" t="str">
        <f>IFERROR(VLOOKUP(Rule!K5136,lvl_3[],2,FALSE),"Нет")</f>
        <v>Анализ даты</v>
      </c>
      <c r="F5136" s="11" t="str">
        <f>IFERROR(INDEX(lvl_4[],MATCH(L5136,lvl_4[ID],0),MATCH(TEXT(K5136,"##0"),lvl_4[#Headers],0)),"Нет")</f>
        <v>Символические звезды</v>
      </c>
      <c r="G5136" s="11" t="str">
        <f>IFERROR(INDEX(lvl_5[],MATCH(M5136,lvl_5[ID],0),MATCH(_xlfn.CONCAT(TEXT(K5136,"##0"),"_",TEXT(L5136,"##0")),lvl_5[#Headers],0)),"Нет")</f>
        <v>Вознаграждение 10 Небесных стволов (Процветание)</v>
      </c>
      <c r="H5136" s="11" t="str">
        <f>IFERROR(INDEX(lvl_6[],MATCH(N5136,lvl_6[ID],0),MATCH(_xlfn.CONCAT(K5136,"_",L5136,"_",M5136),lvl_6[#Headers],0)),"Нет")</f>
        <v>Нет</v>
      </c>
      <c r="I5136" s="12">
        <v>1</v>
      </c>
      <c r="J5136" s="12">
        <v>4</v>
      </c>
      <c r="K5136" s="12">
        <v>1</v>
      </c>
      <c r="L5136" s="12">
        <v>5</v>
      </c>
      <c r="M5136" s="12">
        <v>19</v>
      </c>
      <c r="N5136" s="12">
        <v>812</v>
      </c>
      <c r="O5136" s="12">
        <f>COUNTIF($P$2:P5136,P5136)</f>
        <v>1</v>
      </c>
      <c r="P5136" s="12" t="str">
        <f t="shared" si="300"/>
        <v>1410519812</v>
      </c>
      <c r="Q5136" s="12" t="str">
        <f t="shared" si="301"/>
        <v>14105198120001</v>
      </c>
      <c r="R5136" s="20" t="s">
        <v>4463</v>
      </c>
      <c r="U5136" s="12" t="s">
        <v>912</v>
      </c>
      <c r="W5136" s="12" t="s">
        <v>866</v>
      </c>
      <c r="BN5136" s="12">
        <v>1</v>
      </c>
      <c r="BP5136" s="12" t="s">
        <v>3801</v>
      </c>
    </row>
    <row r="5137" spans="1:68" ht="60" x14ac:dyDescent="0.25">
      <c r="A5137" s="12">
        <v>1</v>
      </c>
      <c r="B5137" s="11" t="str">
        <f t="shared" si="299"/>
        <v>Общий расчет. Анализ даты. Анализ даты. Символические звезды. Вознаграждение 10 Небесных стволов (Процветание). Нет</v>
      </c>
      <c r="C5137" s="11" t="str">
        <f>IFERROR(VLOOKUP(I5137,lvl_1[],2,FALSE),"Нет")</f>
        <v>Общий расчет</v>
      </c>
      <c r="D5137" s="11" t="str">
        <f>IFERROR(VLOOKUP(Rule!J5137,lvl_2[],2,FALSE),"Нет")</f>
        <v>Анализ даты</v>
      </c>
      <c r="E5137" s="11" t="str">
        <f>IFERROR(VLOOKUP(Rule!K5137,lvl_3[],2,FALSE),"Нет")</f>
        <v>Анализ даты</v>
      </c>
      <c r="F5137" s="11" t="str">
        <f>IFERROR(INDEX(lvl_4[],MATCH(L5137,lvl_4[ID],0),MATCH(TEXT(K5137,"##0"),lvl_4[#Headers],0)),"Нет")</f>
        <v>Символические звезды</v>
      </c>
      <c r="G5137" s="11" t="str">
        <f>IFERROR(INDEX(lvl_5[],MATCH(M5137,lvl_5[ID],0),MATCH(_xlfn.CONCAT(TEXT(K5137,"##0"),"_",TEXT(L5137,"##0")),lvl_5[#Headers],0)),"Нет")</f>
        <v>Вознаграждение 10 Небесных стволов (Процветание)</v>
      </c>
      <c r="H5137" s="11" t="str">
        <f>IFERROR(INDEX(lvl_6[],MATCH(N5137,lvl_6[ID],0),MATCH(_xlfn.CONCAT(K5137,"_",L5137,"_",M5137),lvl_6[#Headers],0)),"Нет")</f>
        <v>Нет</v>
      </c>
      <c r="I5137" s="12">
        <v>1</v>
      </c>
      <c r="J5137" s="12">
        <v>4</v>
      </c>
      <c r="K5137" s="12">
        <v>1</v>
      </c>
      <c r="L5137" s="12">
        <v>5</v>
      </c>
      <c r="M5137" s="12">
        <v>19</v>
      </c>
      <c r="N5137" s="12">
        <v>813</v>
      </c>
      <c r="O5137" s="12">
        <f>COUNTIF($P$2:P5137,P5137)</f>
        <v>1</v>
      </c>
      <c r="P5137" s="12" t="str">
        <f t="shared" si="300"/>
        <v>1410519813</v>
      </c>
      <c r="Q5137" s="12" t="str">
        <f t="shared" si="301"/>
        <v>14105198130001</v>
      </c>
      <c r="R5137" s="20" t="s">
        <v>4464</v>
      </c>
      <c r="U5137" s="12" t="s">
        <v>914</v>
      </c>
      <c r="W5137" s="12" t="s">
        <v>868</v>
      </c>
      <c r="BN5137" s="12">
        <v>1</v>
      </c>
      <c r="BP5137" s="12" t="s">
        <v>3801</v>
      </c>
    </row>
    <row r="5138" spans="1:68" ht="60" x14ac:dyDescent="0.25">
      <c r="A5138" s="12">
        <v>1</v>
      </c>
      <c r="B5138" s="11" t="str">
        <f t="shared" si="299"/>
        <v>Общий расчет. Анализ даты. Анализ даты. Символические звезды. Вознаграждение 10 Небесных стволов (Процветание). Нет</v>
      </c>
      <c r="C5138" s="11" t="str">
        <f>IFERROR(VLOOKUP(I5138,lvl_1[],2,FALSE),"Нет")</f>
        <v>Общий расчет</v>
      </c>
      <c r="D5138" s="11" t="str">
        <f>IFERROR(VLOOKUP(Rule!J5138,lvl_2[],2,FALSE),"Нет")</f>
        <v>Анализ даты</v>
      </c>
      <c r="E5138" s="11" t="str">
        <f>IFERROR(VLOOKUP(Rule!K5138,lvl_3[],2,FALSE),"Нет")</f>
        <v>Анализ даты</v>
      </c>
      <c r="F5138" s="11" t="str">
        <f>IFERROR(INDEX(lvl_4[],MATCH(L5138,lvl_4[ID],0),MATCH(TEXT(K5138,"##0"),lvl_4[#Headers],0)),"Нет")</f>
        <v>Символические звезды</v>
      </c>
      <c r="G5138" s="11" t="str">
        <f>IFERROR(INDEX(lvl_5[],MATCH(M5138,lvl_5[ID],0),MATCH(_xlfn.CONCAT(TEXT(K5138,"##0"),"_",TEXT(L5138,"##0")),lvl_5[#Headers],0)),"Нет")</f>
        <v>Вознаграждение 10 Небесных стволов (Процветание)</v>
      </c>
      <c r="H5138" s="11" t="str">
        <f>IFERROR(INDEX(lvl_6[],MATCH(N5138,lvl_6[ID],0),MATCH(_xlfn.CONCAT(K5138,"_",L5138,"_",M5138),lvl_6[#Headers],0)),"Нет")</f>
        <v>Нет</v>
      </c>
      <c r="I5138" s="12">
        <v>1</v>
      </c>
      <c r="J5138" s="12">
        <v>4</v>
      </c>
      <c r="K5138" s="12">
        <v>1</v>
      </c>
      <c r="L5138" s="12">
        <v>5</v>
      </c>
      <c r="M5138" s="12">
        <v>19</v>
      </c>
      <c r="N5138" s="12">
        <v>814</v>
      </c>
      <c r="O5138" s="12">
        <f>COUNTIF($P$2:P5138,P5138)</f>
        <v>1</v>
      </c>
      <c r="P5138" s="12" t="str">
        <f t="shared" si="300"/>
        <v>1410519814</v>
      </c>
      <c r="Q5138" s="12" t="str">
        <f t="shared" si="301"/>
        <v>14105198140001</v>
      </c>
      <c r="R5138" s="20" t="s">
        <v>4465</v>
      </c>
      <c r="U5138" s="12" t="s">
        <v>916</v>
      </c>
      <c r="W5138" s="12" t="s">
        <v>869</v>
      </c>
      <c r="BN5138" s="12">
        <v>1</v>
      </c>
      <c r="BP5138" s="12" t="s">
        <v>3801</v>
      </c>
    </row>
    <row r="5139" spans="1:68" ht="45" x14ac:dyDescent="0.25">
      <c r="A5139" s="12">
        <v>1</v>
      </c>
      <c r="B5139" s="11" t="str">
        <f t="shared" si="299"/>
        <v>Общий расчет. Анализ даты. Анализ даты. Символические звезды. Демон красоты. Нет</v>
      </c>
      <c r="C5139" s="11" t="str">
        <f>IFERROR(VLOOKUP(I5139,lvl_1[],2,FALSE),"Нет")</f>
        <v>Общий расчет</v>
      </c>
      <c r="D5139" s="11" t="str">
        <f>IFERROR(VLOOKUP(Rule!J5139,lvl_2[],2,FALSE),"Нет")</f>
        <v>Анализ даты</v>
      </c>
      <c r="E5139" s="11" t="str">
        <f>IFERROR(VLOOKUP(Rule!K5139,lvl_3[],2,FALSE),"Нет")</f>
        <v>Анализ даты</v>
      </c>
      <c r="F5139" s="11" t="str">
        <f>IFERROR(INDEX(lvl_4[],MATCH(L5139,lvl_4[ID],0),MATCH(TEXT(K5139,"##0"),lvl_4[#Headers],0)),"Нет")</f>
        <v>Символические звезды</v>
      </c>
      <c r="G5139" s="11" t="str">
        <f>IFERROR(INDEX(lvl_5[],MATCH(M5139,lvl_5[ID],0),MATCH(_xlfn.CONCAT(TEXT(K5139,"##0"),"_",TEXT(L5139,"##0")),lvl_5[#Headers],0)),"Нет")</f>
        <v>Демон красоты</v>
      </c>
      <c r="H5139" s="11" t="str">
        <f>IFERROR(INDEX(lvl_6[],MATCH(N5139,lvl_6[ID],0),MATCH(_xlfn.CONCAT(K5139,"_",L5139,"_",M5139),lvl_6[#Headers],0)),"Нет")</f>
        <v>Нет</v>
      </c>
      <c r="I5139" s="12">
        <v>1</v>
      </c>
      <c r="J5139" s="12">
        <v>4</v>
      </c>
      <c r="K5139" s="12">
        <v>1</v>
      </c>
      <c r="L5139" s="12">
        <v>5</v>
      </c>
      <c r="M5139" s="12">
        <v>20</v>
      </c>
      <c r="N5139" s="12">
        <v>815</v>
      </c>
      <c r="O5139" s="12">
        <f>COUNTIF($P$2:P5139,P5139)</f>
        <v>1</v>
      </c>
      <c r="P5139" s="12" t="str">
        <f t="shared" si="300"/>
        <v>1410520815</v>
      </c>
      <c r="Q5139" s="12" t="str">
        <f t="shared" si="301"/>
        <v>14105208150001</v>
      </c>
      <c r="R5139" s="20" t="s">
        <v>4466</v>
      </c>
      <c r="U5139" s="12" t="s">
        <v>899</v>
      </c>
      <c r="W5139" s="12" t="s">
        <v>863</v>
      </c>
      <c r="BN5139" s="12">
        <v>1</v>
      </c>
      <c r="BP5139" s="12" t="s">
        <v>3801</v>
      </c>
    </row>
    <row r="5140" spans="1:68" ht="45" x14ac:dyDescent="0.25">
      <c r="A5140" s="12">
        <v>1</v>
      </c>
      <c r="B5140" s="11" t="str">
        <f t="shared" si="299"/>
        <v>Общий расчет. Анализ даты. Анализ даты. Символические звезды. Демон красоты. Нет</v>
      </c>
      <c r="C5140" s="11" t="str">
        <f>IFERROR(VLOOKUP(I5140,lvl_1[],2,FALSE),"Нет")</f>
        <v>Общий расчет</v>
      </c>
      <c r="D5140" s="11" t="str">
        <f>IFERROR(VLOOKUP(Rule!J5140,lvl_2[],2,FALSE),"Нет")</f>
        <v>Анализ даты</v>
      </c>
      <c r="E5140" s="11" t="str">
        <f>IFERROR(VLOOKUP(Rule!K5140,lvl_3[],2,FALSE),"Нет")</f>
        <v>Анализ даты</v>
      </c>
      <c r="F5140" s="11" t="str">
        <f>IFERROR(INDEX(lvl_4[],MATCH(L5140,lvl_4[ID],0),MATCH(TEXT(K5140,"##0"),lvl_4[#Headers],0)),"Нет")</f>
        <v>Символические звезды</v>
      </c>
      <c r="G5140" s="11" t="str">
        <f>IFERROR(INDEX(lvl_5[],MATCH(M5140,lvl_5[ID],0),MATCH(_xlfn.CONCAT(TEXT(K5140,"##0"),"_",TEXT(L5140,"##0")),lvl_5[#Headers],0)),"Нет")</f>
        <v>Демон красоты</v>
      </c>
      <c r="H5140" s="11" t="str">
        <f>IFERROR(INDEX(lvl_6[],MATCH(N5140,lvl_6[ID],0),MATCH(_xlfn.CONCAT(K5140,"_",L5140,"_",M5140),lvl_6[#Headers],0)),"Нет")</f>
        <v>Нет</v>
      </c>
      <c r="I5140" s="12">
        <v>1</v>
      </c>
      <c r="J5140" s="12">
        <v>4</v>
      </c>
      <c r="K5140" s="12">
        <v>1</v>
      </c>
      <c r="L5140" s="12">
        <v>5</v>
      </c>
      <c r="M5140" s="12">
        <v>20</v>
      </c>
      <c r="N5140" s="12">
        <v>816</v>
      </c>
      <c r="O5140" s="12">
        <f>COUNTIF($P$2:P5140,P5140)</f>
        <v>1</v>
      </c>
      <c r="P5140" s="12" t="str">
        <f t="shared" si="300"/>
        <v>1410520816</v>
      </c>
      <c r="Q5140" s="12" t="str">
        <f t="shared" si="301"/>
        <v>14105208160001</v>
      </c>
      <c r="R5140" s="20" t="s">
        <v>4467</v>
      </c>
      <c r="U5140" s="12" t="s">
        <v>901</v>
      </c>
      <c r="W5140" s="12" t="s">
        <v>863</v>
      </c>
      <c r="BN5140" s="12">
        <v>1</v>
      </c>
      <c r="BP5140" s="12" t="s">
        <v>3801</v>
      </c>
    </row>
    <row r="5141" spans="1:68" ht="45" x14ac:dyDescent="0.25">
      <c r="A5141" s="12">
        <v>1</v>
      </c>
      <c r="B5141" s="11" t="str">
        <f t="shared" si="299"/>
        <v>Общий расчет. Анализ даты. Анализ даты. Символические звезды. Демон красоты. Нет</v>
      </c>
      <c r="C5141" s="11" t="str">
        <f>IFERROR(VLOOKUP(I5141,lvl_1[],2,FALSE),"Нет")</f>
        <v>Общий расчет</v>
      </c>
      <c r="D5141" s="11" t="str">
        <f>IFERROR(VLOOKUP(Rule!J5141,lvl_2[],2,FALSE),"Нет")</f>
        <v>Анализ даты</v>
      </c>
      <c r="E5141" s="11" t="str">
        <f>IFERROR(VLOOKUP(Rule!K5141,lvl_3[],2,FALSE),"Нет")</f>
        <v>Анализ даты</v>
      </c>
      <c r="F5141" s="11" t="str">
        <f>IFERROR(INDEX(lvl_4[],MATCH(L5141,lvl_4[ID],0),MATCH(TEXT(K5141,"##0"),lvl_4[#Headers],0)),"Нет")</f>
        <v>Символические звезды</v>
      </c>
      <c r="G5141" s="11" t="str">
        <f>IFERROR(INDEX(lvl_5[],MATCH(M5141,lvl_5[ID],0),MATCH(_xlfn.CONCAT(TEXT(K5141,"##0"),"_",TEXT(L5141,"##0")),lvl_5[#Headers],0)),"Нет")</f>
        <v>Демон красоты</v>
      </c>
      <c r="H5141" s="11" t="str">
        <f>IFERROR(INDEX(lvl_6[],MATCH(N5141,lvl_6[ID],0),MATCH(_xlfn.CONCAT(K5141,"_",L5141,"_",M5141),lvl_6[#Headers],0)),"Нет")</f>
        <v>Нет</v>
      </c>
      <c r="I5141" s="12">
        <v>1</v>
      </c>
      <c r="J5141" s="12">
        <v>4</v>
      </c>
      <c r="K5141" s="12">
        <v>1</v>
      </c>
      <c r="L5141" s="12">
        <v>5</v>
      </c>
      <c r="M5141" s="12">
        <v>20</v>
      </c>
      <c r="N5141" s="12">
        <v>817</v>
      </c>
      <c r="O5141" s="12">
        <f>COUNTIF($P$2:P5141,P5141)</f>
        <v>1</v>
      </c>
      <c r="P5141" s="12" t="str">
        <f t="shared" si="300"/>
        <v>1410520817</v>
      </c>
      <c r="Q5141" s="12" t="str">
        <f t="shared" si="301"/>
        <v>14105208170001</v>
      </c>
      <c r="R5141" s="20" t="s">
        <v>4468</v>
      </c>
      <c r="U5141" s="12" t="s">
        <v>903</v>
      </c>
      <c r="W5141" s="12" t="s">
        <v>859</v>
      </c>
      <c r="BN5141" s="12">
        <v>1</v>
      </c>
      <c r="BP5141" s="12" t="s">
        <v>3801</v>
      </c>
    </row>
    <row r="5142" spans="1:68" ht="45" x14ac:dyDescent="0.25">
      <c r="A5142" s="12">
        <v>1</v>
      </c>
      <c r="B5142" s="11" t="str">
        <f t="shared" si="299"/>
        <v>Общий расчет. Анализ даты. Анализ даты. Символические звезды. Демон красоты. Нет</v>
      </c>
      <c r="C5142" s="11" t="str">
        <f>IFERROR(VLOOKUP(I5142,lvl_1[],2,FALSE),"Нет")</f>
        <v>Общий расчет</v>
      </c>
      <c r="D5142" s="11" t="str">
        <f>IFERROR(VLOOKUP(Rule!J5142,lvl_2[],2,FALSE),"Нет")</f>
        <v>Анализ даты</v>
      </c>
      <c r="E5142" s="11" t="str">
        <f>IFERROR(VLOOKUP(Rule!K5142,lvl_3[],2,FALSE),"Нет")</f>
        <v>Анализ даты</v>
      </c>
      <c r="F5142" s="11" t="str">
        <f>IFERROR(INDEX(lvl_4[],MATCH(L5142,lvl_4[ID],0),MATCH(TEXT(K5142,"##0"),lvl_4[#Headers],0)),"Нет")</f>
        <v>Символические звезды</v>
      </c>
      <c r="G5142" s="11" t="str">
        <f>IFERROR(INDEX(lvl_5[],MATCH(M5142,lvl_5[ID],0),MATCH(_xlfn.CONCAT(TEXT(K5142,"##0"),"_",TEXT(L5142,"##0")),lvl_5[#Headers],0)),"Нет")</f>
        <v>Демон красоты</v>
      </c>
      <c r="H5142" s="11" t="str">
        <f>IFERROR(INDEX(lvl_6[],MATCH(N5142,lvl_6[ID],0),MATCH(_xlfn.CONCAT(K5142,"_",L5142,"_",M5142),lvl_6[#Headers],0)),"Нет")</f>
        <v>Нет</v>
      </c>
      <c r="I5142" s="12">
        <v>1</v>
      </c>
      <c r="J5142" s="12">
        <v>4</v>
      </c>
      <c r="K5142" s="12">
        <v>1</v>
      </c>
      <c r="L5142" s="12">
        <v>5</v>
      </c>
      <c r="M5142" s="12">
        <v>20</v>
      </c>
      <c r="N5142" s="12">
        <v>818</v>
      </c>
      <c r="O5142" s="12">
        <f>COUNTIF($P$2:P5142,P5142)</f>
        <v>1</v>
      </c>
      <c r="P5142" s="12" t="str">
        <f t="shared" si="300"/>
        <v>1410520818</v>
      </c>
      <c r="Q5142" s="12" t="str">
        <f t="shared" si="301"/>
        <v>14105208180001</v>
      </c>
      <c r="R5142" s="20" t="s">
        <v>4469</v>
      </c>
      <c r="U5142" s="12" t="s">
        <v>903</v>
      </c>
      <c r="W5142" s="12" t="s">
        <v>860</v>
      </c>
      <c r="BN5142" s="12">
        <v>1</v>
      </c>
      <c r="BP5142" s="12" t="s">
        <v>3801</v>
      </c>
    </row>
    <row r="5143" spans="1:68" ht="45" x14ac:dyDescent="0.25">
      <c r="A5143" s="12">
        <v>1</v>
      </c>
      <c r="B5143" s="11" t="str">
        <f t="shared" si="299"/>
        <v>Общий расчет. Анализ даты. Анализ даты. Символические звезды. Демон красоты. Нет</v>
      </c>
      <c r="C5143" s="11" t="str">
        <f>IFERROR(VLOOKUP(I5143,lvl_1[],2,FALSE),"Нет")</f>
        <v>Общий расчет</v>
      </c>
      <c r="D5143" s="11" t="str">
        <f>IFERROR(VLOOKUP(Rule!J5143,lvl_2[],2,FALSE),"Нет")</f>
        <v>Анализ даты</v>
      </c>
      <c r="E5143" s="11" t="str">
        <f>IFERROR(VLOOKUP(Rule!K5143,lvl_3[],2,FALSE),"Нет")</f>
        <v>Анализ даты</v>
      </c>
      <c r="F5143" s="11" t="str">
        <f>IFERROR(INDEX(lvl_4[],MATCH(L5143,lvl_4[ID],0),MATCH(TEXT(K5143,"##0"),lvl_4[#Headers],0)),"Нет")</f>
        <v>Символические звезды</v>
      </c>
      <c r="G5143" s="11" t="str">
        <f>IFERROR(INDEX(lvl_5[],MATCH(M5143,lvl_5[ID],0),MATCH(_xlfn.CONCAT(TEXT(K5143,"##0"),"_",TEXT(L5143,"##0")),lvl_5[#Headers],0)),"Нет")</f>
        <v>Демон красоты</v>
      </c>
      <c r="H5143" s="11" t="str">
        <f>IFERROR(INDEX(lvl_6[],MATCH(N5143,lvl_6[ID],0),MATCH(_xlfn.CONCAT(K5143,"_",L5143,"_",M5143),lvl_6[#Headers],0)),"Нет")</f>
        <v>Нет</v>
      </c>
      <c r="I5143" s="12">
        <v>1</v>
      </c>
      <c r="J5143" s="12">
        <v>4</v>
      </c>
      <c r="K5143" s="12">
        <v>1</v>
      </c>
      <c r="L5143" s="12">
        <v>5</v>
      </c>
      <c r="M5143" s="12">
        <v>20</v>
      </c>
      <c r="N5143" s="12">
        <v>819</v>
      </c>
      <c r="O5143" s="12">
        <f>COUNTIF($P$2:P5143,P5143)</f>
        <v>1</v>
      </c>
      <c r="P5143" s="12" t="str">
        <f t="shared" si="300"/>
        <v>1410520819</v>
      </c>
      <c r="Q5143" s="12" t="str">
        <f t="shared" si="301"/>
        <v>14105208190001</v>
      </c>
      <c r="R5143" s="20" t="s">
        <v>4470</v>
      </c>
      <c r="U5143" s="12" t="s">
        <v>905</v>
      </c>
      <c r="W5143" s="12" t="s">
        <v>864</v>
      </c>
      <c r="BN5143" s="12">
        <v>1</v>
      </c>
      <c r="BP5143" s="12" t="s">
        <v>3801</v>
      </c>
    </row>
    <row r="5144" spans="1:68" ht="45" x14ac:dyDescent="0.25">
      <c r="A5144" s="12">
        <v>1</v>
      </c>
      <c r="B5144" s="11" t="str">
        <f t="shared" si="299"/>
        <v>Общий расчет. Анализ даты. Анализ даты. Символические звезды. Демон красоты. Нет</v>
      </c>
      <c r="C5144" s="11" t="str">
        <f>IFERROR(VLOOKUP(I5144,lvl_1[],2,FALSE),"Нет")</f>
        <v>Общий расчет</v>
      </c>
      <c r="D5144" s="11" t="str">
        <f>IFERROR(VLOOKUP(Rule!J5144,lvl_2[],2,FALSE),"Нет")</f>
        <v>Анализ даты</v>
      </c>
      <c r="E5144" s="11" t="str">
        <f>IFERROR(VLOOKUP(Rule!K5144,lvl_3[],2,FALSE),"Нет")</f>
        <v>Анализ даты</v>
      </c>
      <c r="F5144" s="11" t="str">
        <f>IFERROR(INDEX(lvl_4[],MATCH(L5144,lvl_4[ID],0),MATCH(TEXT(K5144,"##0"),lvl_4[#Headers],0)),"Нет")</f>
        <v>Символические звезды</v>
      </c>
      <c r="G5144" s="11" t="str">
        <f>IFERROR(INDEX(lvl_5[],MATCH(M5144,lvl_5[ID],0),MATCH(_xlfn.CONCAT(TEXT(K5144,"##0"),"_",TEXT(L5144,"##0")),lvl_5[#Headers],0)),"Нет")</f>
        <v>Демон красоты</v>
      </c>
      <c r="H5144" s="11" t="str">
        <f>IFERROR(INDEX(lvl_6[],MATCH(N5144,lvl_6[ID],0),MATCH(_xlfn.CONCAT(K5144,"_",L5144,"_",M5144),lvl_6[#Headers],0)),"Нет")</f>
        <v>Нет</v>
      </c>
      <c r="I5144" s="12">
        <v>1</v>
      </c>
      <c r="J5144" s="12">
        <v>4</v>
      </c>
      <c r="K5144" s="12">
        <v>1</v>
      </c>
      <c r="L5144" s="12">
        <v>5</v>
      </c>
      <c r="M5144" s="12">
        <v>20</v>
      </c>
      <c r="N5144" s="12">
        <v>820</v>
      </c>
      <c r="O5144" s="12">
        <f>COUNTIF($P$2:P5144,P5144)</f>
        <v>1</v>
      </c>
      <c r="P5144" s="12" t="str">
        <f t="shared" si="300"/>
        <v>1410520820</v>
      </c>
      <c r="Q5144" s="12" t="str">
        <f t="shared" si="301"/>
        <v>14105208200001</v>
      </c>
      <c r="R5144" s="20" t="s">
        <v>4471</v>
      </c>
      <c r="U5144" s="12" t="s">
        <v>907</v>
      </c>
      <c r="W5144" s="12" t="s">
        <v>861</v>
      </c>
      <c r="BN5144" s="12">
        <v>1</v>
      </c>
      <c r="BP5144" s="12" t="s">
        <v>3801</v>
      </c>
    </row>
    <row r="5145" spans="1:68" ht="45" x14ac:dyDescent="0.25">
      <c r="A5145" s="12">
        <v>1</v>
      </c>
      <c r="B5145" s="11" t="str">
        <f t="shared" si="299"/>
        <v>Общий расчет. Анализ даты. Анализ даты. Символические звезды. Демон красоты. Нет</v>
      </c>
      <c r="C5145" s="11" t="str">
        <f>IFERROR(VLOOKUP(I5145,lvl_1[],2,FALSE),"Нет")</f>
        <v>Общий расчет</v>
      </c>
      <c r="D5145" s="11" t="str">
        <f>IFERROR(VLOOKUP(Rule!J5145,lvl_2[],2,FALSE),"Нет")</f>
        <v>Анализ даты</v>
      </c>
      <c r="E5145" s="11" t="str">
        <f>IFERROR(VLOOKUP(Rule!K5145,lvl_3[],2,FALSE),"Нет")</f>
        <v>Анализ даты</v>
      </c>
      <c r="F5145" s="11" t="str">
        <f>IFERROR(INDEX(lvl_4[],MATCH(L5145,lvl_4[ID],0),MATCH(TEXT(K5145,"##0"),lvl_4[#Headers],0)),"Нет")</f>
        <v>Символические звезды</v>
      </c>
      <c r="G5145" s="11" t="str">
        <f>IFERROR(INDEX(lvl_5[],MATCH(M5145,lvl_5[ID],0),MATCH(_xlfn.CONCAT(TEXT(K5145,"##0"),"_",TEXT(L5145,"##0")),lvl_5[#Headers],0)),"Нет")</f>
        <v>Демон красоты</v>
      </c>
      <c r="H5145" s="11" t="str">
        <f>IFERROR(INDEX(lvl_6[],MATCH(N5145,lvl_6[ID],0),MATCH(_xlfn.CONCAT(K5145,"_",L5145,"_",M5145),lvl_6[#Headers],0)),"Нет")</f>
        <v>Нет</v>
      </c>
      <c r="I5145" s="12">
        <v>1</v>
      </c>
      <c r="J5145" s="12">
        <v>4</v>
      </c>
      <c r="K5145" s="12">
        <v>1</v>
      </c>
      <c r="L5145" s="12">
        <v>5</v>
      </c>
      <c r="M5145" s="12">
        <v>20</v>
      </c>
      <c r="N5145" s="12">
        <v>821</v>
      </c>
      <c r="O5145" s="12">
        <f>COUNTIF($P$2:P5145,P5145)</f>
        <v>1</v>
      </c>
      <c r="P5145" s="12" t="str">
        <f t="shared" si="300"/>
        <v>1410520821</v>
      </c>
      <c r="Q5145" s="12" t="str">
        <f t="shared" si="301"/>
        <v>14105208210001</v>
      </c>
      <c r="R5145" s="20" t="s">
        <v>4472</v>
      </c>
      <c r="U5145" s="12" t="s">
        <v>908</v>
      </c>
      <c r="W5145" s="12" t="s">
        <v>861</v>
      </c>
      <c r="BN5145" s="12">
        <v>1</v>
      </c>
      <c r="BP5145" s="12" t="s">
        <v>3801</v>
      </c>
    </row>
    <row r="5146" spans="1:68" ht="45" x14ac:dyDescent="0.25">
      <c r="A5146" s="12">
        <v>1</v>
      </c>
      <c r="B5146" s="11" t="str">
        <f t="shared" si="299"/>
        <v>Общий расчет. Анализ даты. Анализ даты. Символические звезды. Демон красоты. Нет</v>
      </c>
      <c r="C5146" s="11" t="str">
        <f>IFERROR(VLOOKUP(I5146,lvl_1[],2,FALSE),"Нет")</f>
        <v>Общий расчет</v>
      </c>
      <c r="D5146" s="11" t="str">
        <f>IFERROR(VLOOKUP(Rule!J5146,lvl_2[],2,FALSE),"Нет")</f>
        <v>Анализ даты</v>
      </c>
      <c r="E5146" s="11" t="str">
        <f>IFERROR(VLOOKUP(Rule!K5146,lvl_3[],2,FALSE),"Нет")</f>
        <v>Анализ даты</v>
      </c>
      <c r="F5146" s="11" t="str">
        <f>IFERROR(INDEX(lvl_4[],MATCH(L5146,lvl_4[ID],0),MATCH(TEXT(K5146,"##0"),lvl_4[#Headers],0)),"Нет")</f>
        <v>Символические звезды</v>
      </c>
      <c r="G5146" s="11" t="str">
        <f>IFERROR(INDEX(lvl_5[],MATCH(M5146,lvl_5[ID],0),MATCH(_xlfn.CONCAT(TEXT(K5146,"##0"),"_",TEXT(L5146,"##0")),lvl_5[#Headers],0)),"Нет")</f>
        <v>Демон красоты</v>
      </c>
      <c r="H5146" s="11" t="str">
        <f>IFERROR(INDEX(lvl_6[],MATCH(N5146,lvl_6[ID],0),MATCH(_xlfn.CONCAT(K5146,"_",L5146,"_",M5146),lvl_6[#Headers],0)),"Нет")</f>
        <v>Нет</v>
      </c>
      <c r="I5146" s="12">
        <v>1</v>
      </c>
      <c r="J5146" s="12">
        <v>4</v>
      </c>
      <c r="K5146" s="12">
        <v>1</v>
      </c>
      <c r="L5146" s="12">
        <v>5</v>
      </c>
      <c r="M5146" s="12">
        <v>20</v>
      </c>
      <c r="N5146" s="12">
        <v>822</v>
      </c>
      <c r="O5146" s="12">
        <f>COUNTIF($P$2:P5146,P5146)</f>
        <v>1</v>
      </c>
      <c r="P5146" s="12" t="str">
        <f t="shared" si="300"/>
        <v>1410520822</v>
      </c>
      <c r="Q5146" s="12" t="str">
        <f t="shared" si="301"/>
        <v>14105208220001</v>
      </c>
      <c r="R5146" s="20" t="s">
        <v>4473</v>
      </c>
      <c r="U5146" s="12" t="s">
        <v>910</v>
      </c>
      <c r="W5146" s="12" t="s">
        <v>867</v>
      </c>
      <c r="BN5146" s="12">
        <v>1</v>
      </c>
      <c r="BP5146" s="12" t="s">
        <v>3801</v>
      </c>
    </row>
    <row r="5147" spans="1:68" ht="45" x14ac:dyDescent="0.25">
      <c r="A5147" s="12">
        <v>1</v>
      </c>
      <c r="B5147" s="11" t="str">
        <f t="shared" si="299"/>
        <v>Общий расчет. Анализ даты. Анализ даты. Символические звезды. Демон красоты. Нет</v>
      </c>
      <c r="C5147" s="11" t="str">
        <f>IFERROR(VLOOKUP(I5147,lvl_1[],2,FALSE),"Нет")</f>
        <v>Общий расчет</v>
      </c>
      <c r="D5147" s="11" t="str">
        <f>IFERROR(VLOOKUP(Rule!J5147,lvl_2[],2,FALSE),"Нет")</f>
        <v>Анализ даты</v>
      </c>
      <c r="E5147" s="11" t="str">
        <f>IFERROR(VLOOKUP(Rule!K5147,lvl_3[],2,FALSE),"Нет")</f>
        <v>Анализ даты</v>
      </c>
      <c r="F5147" s="11" t="str">
        <f>IFERROR(INDEX(lvl_4[],MATCH(L5147,lvl_4[ID],0),MATCH(TEXT(K5147,"##0"),lvl_4[#Headers],0)),"Нет")</f>
        <v>Символические звезды</v>
      </c>
      <c r="G5147" s="11" t="str">
        <f>IFERROR(INDEX(lvl_5[],MATCH(M5147,lvl_5[ID],0),MATCH(_xlfn.CONCAT(TEXT(K5147,"##0"),"_",TEXT(L5147,"##0")),lvl_5[#Headers],0)),"Нет")</f>
        <v>Демон красоты</v>
      </c>
      <c r="H5147" s="11" t="str">
        <f>IFERROR(INDEX(lvl_6[],MATCH(N5147,lvl_6[ID],0),MATCH(_xlfn.CONCAT(K5147,"_",L5147,"_",M5147),lvl_6[#Headers],0)),"Нет")</f>
        <v>Нет</v>
      </c>
      <c r="I5147" s="12">
        <v>1</v>
      </c>
      <c r="J5147" s="12">
        <v>4</v>
      </c>
      <c r="K5147" s="12">
        <v>1</v>
      </c>
      <c r="L5147" s="12">
        <v>5</v>
      </c>
      <c r="M5147" s="12">
        <v>20</v>
      </c>
      <c r="N5147" s="12">
        <v>823</v>
      </c>
      <c r="O5147" s="12">
        <f>COUNTIF($P$2:P5147,P5147)</f>
        <v>1</v>
      </c>
      <c r="P5147" s="12" t="str">
        <f t="shared" si="300"/>
        <v>1410520823</v>
      </c>
      <c r="Q5147" s="12" t="str">
        <f t="shared" si="301"/>
        <v>14105208230001</v>
      </c>
      <c r="R5147" s="20" t="s">
        <v>4474</v>
      </c>
      <c r="U5147" s="12" t="s">
        <v>912</v>
      </c>
      <c r="W5147" s="12" t="s">
        <v>866</v>
      </c>
      <c r="BN5147" s="12">
        <v>1</v>
      </c>
      <c r="BP5147" s="12" t="s">
        <v>3801</v>
      </c>
    </row>
    <row r="5148" spans="1:68" ht="45" x14ac:dyDescent="0.25">
      <c r="A5148" s="12">
        <v>1</v>
      </c>
      <c r="B5148" s="11" t="str">
        <f t="shared" si="299"/>
        <v>Общий расчет. Анализ даты. Анализ даты. Символические звезды. Демон красоты. Нет</v>
      </c>
      <c r="C5148" s="11" t="str">
        <f>IFERROR(VLOOKUP(I5148,lvl_1[],2,FALSE),"Нет")</f>
        <v>Общий расчет</v>
      </c>
      <c r="D5148" s="11" t="str">
        <f>IFERROR(VLOOKUP(Rule!J5148,lvl_2[],2,FALSE),"Нет")</f>
        <v>Анализ даты</v>
      </c>
      <c r="E5148" s="11" t="str">
        <f>IFERROR(VLOOKUP(Rule!K5148,lvl_3[],2,FALSE),"Нет")</f>
        <v>Анализ даты</v>
      </c>
      <c r="F5148" s="11" t="str">
        <f>IFERROR(INDEX(lvl_4[],MATCH(L5148,lvl_4[ID],0),MATCH(TEXT(K5148,"##0"),lvl_4[#Headers],0)),"Нет")</f>
        <v>Символические звезды</v>
      </c>
      <c r="G5148" s="11" t="str">
        <f>IFERROR(INDEX(lvl_5[],MATCH(M5148,lvl_5[ID],0),MATCH(_xlfn.CONCAT(TEXT(K5148,"##0"),"_",TEXT(L5148,"##0")),lvl_5[#Headers],0)),"Нет")</f>
        <v>Демон красоты</v>
      </c>
      <c r="H5148" s="11" t="str">
        <f>IFERROR(INDEX(lvl_6[],MATCH(N5148,lvl_6[ID],0),MATCH(_xlfn.CONCAT(K5148,"_",L5148,"_",M5148),lvl_6[#Headers],0)),"Нет")</f>
        <v>Нет</v>
      </c>
      <c r="I5148" s="12">
        <v>1</v>
      </c>
      <c r="J5148" s="12">
        <v>4</v>
      </c>
      <c r="K5148" s="12">
        <v>1</v>
      </c>
      <c r="L5148" s="12">
        <v>5</v>
      </c>
      <c r="M5148" s="12">
        <v>20</v>
      </c>
      <c r="N5148" s="12">
        <v>824</v>
      </c>
      <c r="O5148" s="12">
        <f>COUNTIF($P$2:P5148,P5148)</f>
        <v>1</v>
      </c>
      <c r="P5148" s="12" t="str">
        <f t="shared" si="300"/>
        <v>1410520824</v>
      </c>
      <c r="Q5148" s="12" t="str">
        <f t="shared" si="301"/>
        <v>14105208240001</v>
      </c>
      <c r="R5148" s="20" t="s">
        <v>4475</v>
      </c>
      <c r="U5148" s="12" t="s">
        <v>914</v>
      </c>
      <c r="W5148" s="12" t="s">
        <v>869</v>
      </c>
      <c r="BN5148" s="12">
        <v>1</v>
      </c>
      <c r="BP5148" s="12" t="s">
        <v>3801</v>
      </c>
    </row>
    <row r="5149" spans="1:68" ht="45" x14ac:dyDescent="0.25">
      <c r="A5149" s="12">
        <v>1</v>
      </c>
      <c r="B5149" s="11" t="str">
        <f t="shared" si="299"/>
        <v>Общий расчет. Анализ даты. Анализ даты. Символические звезды. Демон красоты. Нет</v>
      </c>
      <c r="C5149" s="11" t="str">
        <f>IFERROR(VLOOKUP(I5149,lvl_1[],2,FALSE),"Нет")</f>
        <v>Общий расчет</v>
      </c>
      <c r="D5149" s="11" t="str">
        <f>IFERROR(VLOOKUP(Rule!J5149,lvl_2[],2,FALSE),"Нет")</f>
        <v>Анализ даты</v>
      </c>
      <c r="E5149" s="11" t="str">
        <f>IFERROR(VLOOKUP(Rule!K5149,lvl_3[],2,FALSE),"Нет")</f>
        <v>Анализ даты</v>
      </c>
      <c r="F5149" s="11" t="str">
        <f>IFERROR(INDEX(lvl_4[],MATCH(L5149,lvl_4[ID],0),MATCH(TEXT(K5149,"##0"),lvl_4[#Headers],0)),"Нет")</f>
        <v>Символические звезды</v>
      </c>
      <c r="G5149" s="11" t="str">
        <f>IFERROR(INDEX(lvl_5[],MATCH(M5149,lvl_5[ID],0),MATCH(_xlfn.CONCAT(TEXT(K5149,"##0"),"_",TEXT(L5149,"##0")),lvl_5[#Headers],0)),"Нет")</f>
        <v>Демон красоты</v>
      </c>
      <c r="H5149" s="11" t="str">
        <f>IFERROR(INDEX(lvl_6[],MATCH(N5149,lvl_6[ID],0),MATCH(_xlfn.CONCAT(K5149,"_",L5149,"_",M5149),lvl_6[#Headers],0)),"Нет")</f>
        <v>Нет</v>
      </c>
      <c r="I5149" s="12">
        <v>1</v>
      </c>
      <c r="J5149" s="12">
        <v>4</v>
      </c>
      <c r="K5149" s="12">
        <v>1</v>
      </c>
      <c r="L5149" s="12">
        <v>5</v>
      </c>
      <c r="M5149" s="12">
        <v>20</v>
      </c>
      <c r="N5149" s="12">
        <v>825</v>
      </c>
      <c r="O5149" s="12">
        <f>COUNTIF($P$2:P5149,P5149)</f>
        <v>1</v>
      </c>
      <c r="P5149" s="12" t="str">
        <f t="shared" si="300"/>
        <v>1410520825</v>
      </c>
      <c r="Q5149" s="12" t="str">
        <f t="shared" si="301"/>
        <v>14105208250001</v>
      </c>
      <c r="R5149" s="20" t="s">
        <v>4476</v>
      </c>
      <c r="U5149" s="12" t="s">
        <v>916</v>
      </c>
      <c r="W5149" s="12" t="s">
        <v>865</v>
      </c>
      <c r="BN5149" s="12">
        <v>1</v>
      </c>
      <c r="BP5149" s="12" t="s">
        <v>3801</v>
      </c>
    </row>
    <row r="5150" spans="1:68" ht="45" x14ac:dyDescent="0.25">
      <c r="A5150" s="12">
        <v>1</v>
      </c>
      <c r="B5150" s="11" t="str">
        <f t="shared" si="299"/>
        <v>Общий расчет. Анализ даты. Анализ даты. Символические звезды. Золотая карета. Нет</v>
      </c>
      <c r="C5150" s="11" t="str">
        <f>IFERROR(VLOOKUP(I5150,lvl_1[],2,FALSE),"Нет")</f>
        <v>Общий расчет</v>
      </c>
      <c r="D5150" s="11" t="str">
        <f>IFERROR(VLOOKUP(Rule!J5150,lvl_2[],2,FALSE),"Нет")</f>
        <v>Анализ даты</v>
      </c>
      <c r="E5150" s="11" t="str">
        <f>IFERROR(VLOOKUP(Rule!K5150,lvl_3[],2,FALSE),"Нет")</f>
        <v>Анализ даты</v>
      </c>
      <c r="F5150" s="11" t="str">
        <f>IFERROR(INDEX(lvl_4[],MATCH(L5150,lvl_4[ID],0),MATCH(TEXT(K5150,"##0"),lvl_4[#Headers],0)),"Нет")</f>
        <v>Символические звезды</v>
      </c>
      <c r="G5150" s="11" t="str">
        <f>IFERROR(INDEX(lvl_5[],MATCH(M5150,lvl_5[ID],0),MATCH(_xlfn.CONCAT(TEXT(K5150,"##0"),"_",TEXT(L5150,"##0")),lvl_5[#Headers],0)),"Нет")</f>
        <v>Золотая карета</v>
      </c>
      <c r="H5150" s="11" t="str">
        <f>IFERROR(INDEX(lvl_6[],MATCH(N5150,lvl_6[ID],0),MATCH(_xlfn.CONCAT(K5150,"_",L5150,"_",M5150),lvl_6[#Headers],0)),"Нет")</f>
        <v>Нет</v>
      </c>
      <c r="I5150" s="12">
        <v>1</v>
      </c>
      <c r="J5150" s="12">
        <v>4</v>
      </c>
      <c r="K5150" s="12">
        <v>1</v>
      </c>
      <c r="L5150" s="12">
        <v>5</v>
      </c>
      <c r="M5150" s="12">
        <v>21</v>
      </c>
      <c r="N5150" s="12">
        <v>826</v>
      </c>
      <c r="O5150" s="12">
        <f>COUNTIF($P$2:P5150,P5150)</f>
        <v>1</v>
      </c>
      <c r="P5150" s="12" t="str">
        <f t="shared" si="300"/>
        <v>1410521826</v>
      </c>
      <c r="Q5150" s="12" t="str">
        <f t="shared" si="301"/>
        <v>14105218260001</v>
      </c>
      <c r="R5150" s="20" t="s">
        <v>4477</v>
      </c>
      <c r="U5150" s="12" t="s">
        <v>899</v>
      </c>
      <c r="W5150" s="12" t="s">
        <v>861</v>
      </c>
      <c r="BN5150" s="12">
        <v>1</v>
      </c>
      <c r="BP5150" s="12" t="s">
        <v>3801</v>
      </c>
    </row>
    <row r="5151" spans="1:68" ht="45" x14ac:dyDescent="0.25">
      <c r="A5151" s="12">
        <v>1</v>
      </c>
      <c r="B5151" s="11" t="str">
        <f t="shared" si="299"/>
        <v>Общий расчет. Анализ даты. Анализ даты. Символические звезды. Золотая карета. Нет</v>
      </c>
      <c r="C5151" s="11" t="str">
        <f>IFERROR(VLOOKUP(I5151,lvl_1[],2,FALSE),"Нет")</f>
        <v>Общий расчет</v>
      </c>
      <c r="D5151" s="11" t="str">
        <f>IFERROR(VLOOKUP(Rule!J5151,lvl_2[],2,FALSE),"Нет")</f>
        <v>Анализ даты</v>
      </c>
      <c r="E5151" s="11" t="str">
        <f>IFERROR(VLOOKUP(Rule!K5151,lvl_3[],2,FALSE),"Нет")</f>
        <v>Анализ даты</v>
      </c>
      <c r="F5151" s="11" t="str">
        <f>IFERROR(INDEX(lvl_4[],MATCH(L5151,lvl_4[ID],0),MATCH(TEXT(K5151,"##0"),lvl_4[#Headers],0)),"Нет")</f>
        <v>Символические звезды</v>
      </c>
      <c r="G5151" s="11" t="str">
        <f>IFERROR(INDEX(lvl_5[],MATCH(M5151,lvl_5[ID],0),MATCH(_xlfn.CONCAT(TEXT(K5151,"##0"),"_",TEXT(L5151,"##0")),lvl_5[#Headers],0)),"Нет")</f>
        <v>Золотая карета</v>
      </c>
      <c r="H5151" s="11" t="str">
        <f>IFERROR(INDEX(lvl_6[],MATCH(N5151,lvl_6[ID],0),MATCH(_xlfn.CONCAT(K5151,"_",L5151,"_",M5151),lvl_6[#Headers],0)),"Нет")</f>
        <v>Нет</v>
      </c>
      <c r="I5151" s="12">
        <v>1</v>
      </c>
      <c r="J5151" s="12">
        <v>4</v>
      </c>
      <c r="K5151" s="12">
        <v>1</v>
      </c>
      <c r="L5151" s="12">
        <v>5</v>
      </c>
      <c r="M5151" s="12">
        <v>21</v>
      </c>
      <c r="N5151" s="12">
        <v>827</v>
      </c>
      <c r="O5151" s="12">
        <f>COUNTIF($P$2:P5151,P5151)</f>
        <v>1</v>
      </c>
      <c r="P5151" s="12" t="str">
        <f t="shared" si="300"/>
        <v>1410521827</v>
      </c>
      <c r="Q5151" s="12" t="str">
        <f t="shared" si="301"/>
        <v>14105218270001</v>
      </c>
      <c r="R5151" s="20" t="s">
        <v>4478</v>
      </c>
      <c r="U5151" s="12" t="s">
        <v>901</v>
      </c>
      <c r="W5151" s="12" t="s">
        <v>862</v>
      </c>
      <c r="BN5151" s="12">
        <v>1</v>
      </c>
      <c r="BP5151" s="12" t="s">
        <v>3801</v>
      </c>
    </row>
    <row r="5152" spans="1:68" ht="45" x14ac:dyDescent="0.25">
      <c r="A5152" s="12">
        <v>1</v>
      </c>
      <c r="B5152" s="11" t="str">
        <f t="shared" si="299"/>
        <v>Общий расчет. Анализ даты. Анализ даты. Символические звезды. Золотая карета. Нет</v>
      </c>
      <c r="C5152" s="11" t="str">
        <f>IFERROR(VLOOKUP(I5152,lvl_1[],2,FALSE),"Нет")</f>
        <v>Общий расчет</v>
      </c>
      <c r="D5152" s="11" t="str">
        <f>IFERROR(VLOOKUP(Rule!J5152,lvl_2[],2,FALSE),"Нет")</f>
        <v>Анализ даты</v>
      </c>
      <c r="E5152" s="11" t="str">
        <f>IFERROR(VLOOKUP(Rule!K5152,lvl_3[],2,FALSE),"Нет")</f>
        <v>Анализ даты</v>
      </c>
      <c r="F5152" s="11" t="str">
        <f>IFERROR(INDEX(lvl_4[],MATCH(L5152,lvl_4[ID],0),MATCH(TEXT(K5152,"##0"),lvl_4[#Headers],0)),"Нет")</f>
        <v>Символические звезды</v>
      </c>
      <c r="G5152" s="11" t="str">
        <f>IFERROR(INDEX(lvl_5[],MATCH(M5152,lvl_5[ID],0),MATCH(_xlfn.CONCAT(TEXT(K5152,"##0"),"_",TEXT(L5152,"##0")),lvl_5[#Headers],0)),"Нет")</f>
        <v>Золотая карета</v>
      </c>
      <c r="H5152" s="11" t="str">
        <f>IFERROR(INDEX(lvl_6[],MATCH(N5152,lvl_6[ID],0),MATCH(_xlfn.CONCAT(K5152,"_",L5152,"_",M5152),lvl_6[#Headers],0)),"Нет")</f>
        <v>Нет</v>
      </c>
      <c r="I5152" s="12">
        <v>1</v>
      </c>
      <c r="J5152" s="12">
        <v>4</v>
      </c>
      <c r="K5152" s="12">
        <v>1</v>
      </c>
      <c r="L5152" s="12">
        <v>5</v>
      </c>
      <c r="M5152" s="12">
        <v>21</v>
      </c>
      <c r="N5152" s="12">
        <v>828</v>
      </c>
      <c r="O5152" s="12">
        <f>COUNTIF($P$2:P5152,P5152)</f>
        <v>1</v>
      </c>
      <c r="P5152" s="12" t="str">
        <f t="shared" si="300"/>
        <v>1410521828</v>
      </c>
      <c r="Q5152" s="12" t="str">
        <f t="shared" si="301"/>
        <v>14105218280001</v>
      </c>
      <c r="R5152" s="20" t="s">
        <v>4479</v>
      </c>
      <c r="U5152" s="12" t="s">
        <v>903</v>
      </c>
      <c r="W5152" s="12" t="s">
        <v>864</v>
      </c>
      <c r="BN5152" s="12">
        <v>1</v>
      </c>
      <c r="BP5152" s="12" t="s">
        <v>3801</v>
      </c>
    </row>
    <row r="5153" spans="1:68" ht="45" x14ac:dyDescent="0.25">
      <c r="A5153" s="12">
        <v>1</v>
      </c>
      <c r="B5153" s="11" t="str">
        <f t="shared" si="299"/>
        <v>Общий расчет. Анализ даты. Анализ даты. Символические звезды. Золотая карета. Нет</v>
      </c>
      <c r="C5153" s="11" t="str">
        <f>IFERROR(VLOOKUP(I5153,lvl_1[],2,FALSE),"Нет")</f>
        <v>Общий расчет</v>
      </c>
      <c r="D5153" s="11" t="str">
        <f>IFERROR(VLOOKUP(Rule!J5153,lvl_2[],2,FALSE),"Нет")</f>
        <v>Анализ даты</v>
      </c>
      <c r="E5153" s="11" t="str">
        <f>IFERROR(VLOOKUP(Rule!K5153,lvl_3[],2,FALSE),"Нет")</f>
        <v>Анализ даты</v>
      </c>
      <c r="F5153" s="11" t="str">
        <f>IFERROR(INDEX(lvl_4[],MATCH(L5153,lvl_4[ID],0),MATCH(TEXT(K5153,"##0"),lvl_4[#Headers],0)),"Нет")</f>
        <v>Символические звезды</v>
      </c>
      <c r="G5153" s="11" t="str">
        <f>IFERROR(INDEX(lvl_5[],MATCH(M5153,lvl_5[ID],0),MATCH(_xlfn.CONCAT(TEXT(K5153,"##0"),"_",TEXT(L5153,"##0")),lvl_5[#Headers],0)),"Нет")</f>
        <v>Золотая карета</v>
      </c>
      <c r="H5153" s="11" t="str">
        <f>IFERROR(INDEX(lvl_6[],MATCH(N5153,lvl_6[ID],0),MATCH(_xlfn.CONCAT(K5153,"_",L5153,"_",M5153),lvl_6[#Headers],0)),"Нет")</f>
        <v>Нет</v>
      </c>
      <c r="I5153" s="12">
        <v>1</v>
      </c>
      <c r="J5153" s="12">
        <v>4</v>
      </c>
      <c r="K5153" s="12">
        <v>1</v>
      </c>
      <c r="L5153" s="12">
        <v>5</v>
      </c>
      <c r="M5153" s="12">
        <v>21</v>
      </c>
      <c r="N5153" s="12">
        <v>829</v>
      </c>
      <c r="O5153" s="12">
        <f>COUNTIF($P$2:P5153,P5153)</f>
        <v>1</v>
      </c>
      <c r="P5153" s="12" t="str">
        <f t="shared" si="300"/>
        <v>1410521829</v>
      </c>
      <c r="Q5153" s="12" t="str">
        <f t="shared" si="301"/>
        <v>14105218290001</v>
      </c>
      <c r="R5153" s="20" t="s">
        <v>4480</v>
      </c>
      <c r="U5153" s="12" t="s">
        <v>905</v>
      </c>
      <c r="W5153" s="12" t="s">
        <v>865</v>
      </c>
      <c r="BN5153" s="12">
        <v>1</v>
      </c>
      <c r="BP5153" s="12" t="s">
        <v>3801</v>
      </c>
    </row>
    <row r="5154" spans="1:68" ht="45" x14ac:dyDescent="0.25">
      <c r="A5154" s="12">
        <v>1</v>
      </c>
      <c r="B5154" s="11" t="str">
        <f t="shared" si="299"/>
        <v>Общий расчет. Анализ даты. Анализ даты. Символические звезды. Золотая карета. Нет</v>
      </c>
      <c r="C5154" s="11" t="str">
        <f>IFERROR(VLOOKUP(I5154,lvl_1[],2,FALSE),"Нет")</f>
        <v>Общий расчет</v>
      </c>
      <c r="D5154" s="11" t="str">
        <f>IFERROR(VLOOKUP(Rule!J5154,lvl_2[],2,FALSE),"Нет")</f>
        <v>Анализ даты</v>
      </c>
      <c r="E5154" s="11" t="str">
        <f>IFERROR(VLOOKUP(Rule!K5154,lvl_3[],2,FALSE),"Нет")</f>
        <v>Анализ даты</v>
      </c>
      <c r="F5154" s="11" t="str">
        <f>IFERROR(INDEX(lvl_4[],MATCH(L5154,lvl_4[ID],0),MATCH(TEXT(K5154,"##0"),lvl_4[#Headers],0)),"Нет")</f>
        <v>Символические звезды</v>
      </c>
      <c r="G5154" s="11" t="str">
        <f>IFERROR(INDEX(lvl_5[],MATCH(M5154,lvl_5[ID],0),MATCH(_xlfn.CONCAT(TEXT(K5154,"##0"),"_",TEXT(L5154,"##0")),lvl_5[#Headers],0)),"Нет")</f>
        <v>Золотая карета</v>
      </c>
      <c r="H5154" s="11" t="str">
        <f>IFERROR(INDEX(lvl_6[],MATCH(N5154,lvl_6[ID],0),MATCH(_xlfn.CONCAT(K5154,"_",L5154,"_",M5154),lvl_6[#Headers],0)),"Нет")</f>
        <v>Нет</v>
      </c>
      <c r="I5154" s="12">
        <v>1</v>
      </c>
      <c r="J5154" s="12">
        <v>4</v>
      </c>
      <c r="K5154" s="12">
        <v>1</v>
      </c>
      <c r="L5154" s="12">
        <v>5</v>
      </c>
      <c r="M5154" s="12">
        <v>21</v>
      </c>
      <c r="N5154" s="12">
        <v>830</v>
      </c>
      <c r="O5154" s="12">
        <f>COUNTIF($P$2:P5154,P5154)</f>
        <v>1</v>
      </c>
      <c r="P5154" s="12" t="str">
        <f t="shared" si="300"/>
        <v>1410521830</v>
      </c>
      <c r="Q5154" s="12" t="str">
        <f t="shared" si="301"/>
        <v>14105218300001</v>
      </c>
      <c r="R5154" s="20" t="s">
        <v>4481</v>
      </c>
      <c r="U5154" s="12" t="s">
        <v>907</v>
      </c>
      <c r="W5154" s="12" t="s">
        <v>864</v>
      </c>
      <c r="BN5154" s="12">
        <v>1</v>
      </c>
      <c r="BP5154" s="12" t="s">
        <v>3801</v>
      </c>
    </row>
    <row r="5155" spans="1:68" ht="45" x14ac:dyDescent="0.25">
      <c r="A5155" s="12">
        <v>1</v>
      </c>
      <c r="B5155" s="11" t="str">
        <f t="shared" si="299"/>
        <v>Общий расчет. Анализ даты. Анализ даты. Символические звезды. Золотая карета. Нет</v>
      </c>
      <c r="C5155" s="11" t="str">
        <f>IFERROR(VLOOKUP(I5155,lvl_1[],2,FALSE),"Нет")</f>
        <v>Общий расчет</v>
      </c>
      <c r="D5155" s="11" t="str">
        <f>IFERROR(VLOOKUP(Rule!J5155,lvl_2[],2,FALSE),"Нет")</f>
        <v>Анализ даты</v>
      </c>
      <c r="E5155" s="11" t="str">
        <f>IFERROR(VLOOKUP(Rule!K5155,lvl_3[],2,FALSE),"Нет")</f>
        <v>Анализ даты</v>
      </c>
      <c r="F5155" s="11" t="str">
        <f>IFERROR(INDEX(lvl_4[],MATCH(L5155,lvl_4[ID],0),MATCH(TEXT(K5155,"##0"),lvl_4[#Headers],0)),"Нет")</f>
        <v>Символические звезды</v>
      </c>
      <c r="G5155" s="11" t="str">
        <f>IFERROR(INDEX(lvl_5[],MATCH(M5155,lvl_5[ID],0),MATCH(_xlfn.CONCAT(TEXT(K5155,"##0"),"_",TEXT(L5155,"##0")),lvl_5[#Headers],0)),"Нет")</f>
        <v>Золотая карета</v>
      </c>
      <c r="H5155" s="11" t="str">
        <f>IFERROR(INDEX(lvl_6[],MATCH(N5155,lvl_6[ID],0),MATCH(_xlfn.CONCAT(K5155,"_",L5155,"_",M5155),lvl_6[#Headers],0)),"Нет")</f>
        <v>Нет</v>
      </c>
      <c r="I5155" s="12">
        <v>1</v>
      </c>
      <c r="J5155" s="12">
        <v>4</v>
      </c>
      <c r="K5155" s="12">
        <v>1</v>
      </c>
      <c r="L5155" s="12">
        <v>5</v>
      </c>
      <c r="M5155" s="12">
        <v>21</v>
      </c>
      <c r="N5155" s="12">
        <v>831</v>
      </c>
      <c r="O5155" s="12">
        <f>COUNTIF($P$2:P5155,P5155)</f>
        <v>1</v>
      </c>
      <c r="P5155" s="12" t="str">
        <f t="shared" si="300"/>
        <v>1410521831</v>
      </c>
      <c r="Q5155" s="12" t="str">
        <f t="shared" si="301"/>
        <v>14105218310001</v>
      </c>
      <c r="R5155" s="20" t="s">
        <v>4482</v>
      </c>
      <c r="U5155" s="12" t="s">
        <v>908</v>
      </c>
      <c r="W5155" s="12" t="s">
        <v>865</v>
      </c>
      <c r="BN5155" s="12">
        <v>1</v>
      </c>
      <c r="BP5155" s="12" t="s">
        <v>3801</v>
      </c>
    </row>
    <row r="5156" spans="1:68" ht="45" x14ac:dyDescent="0.25">
      <c r="A5156" s="12">
        <v>1</v>
      </c>
      <c r="B5156" s="11" t="str">
        <f t="shared" si="299"/>
        <v>Общий расчет. Анализ даты. Анализ даты. Символические звезды. Золотая карета. Нет</v>
      </c>
      <c r="C5156" s="11" t="str">
        <f>IFERROR(VLOOKUP(I5156,lvl_1[],2,FALSE),"Нет")</f>
        <v>Общий расчет</v>
      </c>
      <c r="D5156" s="11" t="str">
        <f>IFERROR(VLOOKUP(Rule!J5156,lvl_2[],2,FALSE),"Нет")</f>
        <v>Анализ даты</v>
      </c>
      <c r="E5156" s="11" t="str">
        <f>IFERROR(VLOOKUP(Rule!K5156,lvl_3[],2,FALSE),"Нет")</f>
        <v>Анализ даты</v>
      </c>
      <c r="F5156" s="11" t="str">
        <f>IFERROR(INDEX(lvl_4[],MATCH(L5156,lvl_4[ID],0),MATCH(TEXT(K5156,"##0"),lvl_4[#Headers],0)),"Нет")</f>
        <v>Символические звезды</v>
      </c>
      <c r="G5156" s="11" t="str">
        <f>IFERROR(INDEX(lvl_5[],MATCH(M5156,lvl_5[ID],0),MATCH(_xlfn.CONCAT(TEXT(K5156,"##0"),"_",TEXT(L5156,"##0")),lvl_5[#Headers],0)),"Нет")</f>
        <v>Золотая карета</v>
      </c>
      <c r="H5156" s="11" t="str">
        <f>IFERROR(INDEX(lvl_6[],MATCH(N5156,lvl_6[ID],0),MATCH(_xlfn.CONCAT(K5156,"_",L5156,"_",M5156),lvl_6[#Headers],0)),"Нет")</f>
        <v>Нет</v>
      </c>
      <c r="I5156" s="12">
        <v>1</v>
      </c>
      <c r="J5156" s="12">
        <v>4</v>
      </c>
      <c r="K5156" s="12">
        <v>1</v>
      </c>
      <c r="L5156" s="12">
        <v>5</v>
      </c>
      <c r="M5156" s="12">
        <v>21</v>
      </c>
      <c r="N5156" s="12">
        <v>832</v>
      </c>
      <c r="O5156" s="12">
        <f>COUNTIF($P$2:P5156,P5156)</f>
        <v>1</v>
      </c>
      <c r="P5156" s="12" t="str">
        <f t="shared" si="300"/>
        <v>1410521832</v>
      </c>
      <c r="Q5156" s="12" t="str">
        <f t="shared" si="301"/>
        <v>14105218320001</v>
      </c>
      <c r="R5156" s="20" t="s">
        <v>4483</v>
      </c>
      <c r="U5156" s="12" t="s">
        <v>910</v>
      </c>
      <c r="W5156" s="12" t="s">
        <v>867</v>
      </c>
      <c r="BN5156" s="12">
        <v>1</v>
      </c>
      <c r="BP5156" s="12" t="s">
        <v>3801</v>
      </c>
    </row>
    <row r="5157" spans="1:68" ht="45" x14ac:dyDescent="0.25">
      <c r="A5157" s="12">
        <v>1</v>
      </c>
      <c r="B5157" s="11" t="str">
        <f t="shared" ref="B5157:B5220" si="302">_xlfn.CONCAT(C5157,". ", D5157,". ", E5157,". ", F5157,". ", G5157,". ", H5157)</f>
        <v>Общий расчет. Анализ даты. Анализ даты. Символические звезды. Золотая карета. Нет</v>
      </c>
      <c r="C5157" s="11" t="str">
        <f>IFERROR(VLOOKUP(I5157,lvl_1[],2,FALSE),"Нет")</f>
        <v>Общий расчет</v>
      </c>
      <c r="D5157" s="11" t="str">
        <f>IFERROR(VLOOKUP(Rule!J5157,lvl_2[],2,FALSE),"Нет")</f>
        <v>Анализ даты</v>
      </c>
      <c r="E5157" s="11" t="str">
        <f>IFERROR(VLOOKUP(Rule!K5157,lvl_3[],2,FALSE),"Нет")</f>
        <v>Анализ даты</v>
      </c>
      <c r="F5157" s="11" t="str">
        <f>IFERROR(INDEX(lvl_4[],MATCH(L5157,lvl_4[ID],0),MATCH(TEXT(K5157,"##0"),lvl_4[#Headers],0)),"Нет")</f>
        <v>Символические звезды</v>
      </c>
      <c r="G5157" s="11" t="str">
        <f>IFERROR(INDEX(lvl_5[],MATCH(M5157,lvl_5[ID],0),MATCH(_xlfn.CONCAT(TEXT(K5157,"##0"),"_",TEXT(L5157,"##0")),lvl_5[#Headers],0)),"Нет")</f>
        <v>Золотая карета</v>
      </c>
      <c r="H5157" s="11" t="str">
        <f>IFERROR(INDEX(lvl_6[],MATCH(N5157,lvl_6[ID],0),MATCH(_xlfn.CONCAT(K5157,"_",L5157,"_",M5157),lvl_6[#Headers],0)),"Нет")</f>
        <v>Нет</v>
      </c>
      <c r="I5157" s="12">
        <v>1</v>
      </c>
      <c r="J5157" s="12">
        <v>4</v>
      </c>
      <c r="K5157" s="12">
        <v>1</v>
      </c>
      <c r="L5157" s="12">
        <v>5</v>
      </c>
      <c r="M5157" s="12">
        <v>21</v>
      </c>
      <c r="N5157" s="12">
        <v>833</v>
      </c>
      <c r="O5157" s="12">
        <f>COUNTIF($P$2:P5157,P5157)</f>
        <v>1</v>
      </c>
      <c r="P5157" s="12" t="str">
        <f t="shared" ref="P5157:P5220" si="303">_xlfn.CONCAT(I5157,
J5157,
K5157,
IF(LEN(L5157)=1,_xlfn.CONCAT(0,L5157),L5157),
IF(LEN(M5157)=1,_xlfn.CONCAT(0,M5157),M5157),
IF(LEN(N5157)=1,_xlfn.CONCAT(0,N5157),N5157))</f>
        <v>1410521833</v>
      </c>
      <c r="Q5157" s="12" t="str">
        <f t="shared" ref="Q5157:Q5220" si="304">_xlfn.CONCAT(I5157,
J5157,
K5157,
IF(LEN(L5157)=1,_xlfn.CONCAT(0,L5157),L5157),
IF(LEN(M5157)=1,_xlfn.CONCAT(0,M5157),M5157),
IF(LEN(N5157)=1,_xlfn.CONCAT(0,N5157),N5157),
IF(LEN(O5157)=1,_xlfn.CONCAT("000",O5157),IF(LEN(O5157)=2,_xlfn.CONCAT("00",O5157),IF(LEN(O5157)=3,_xlfn.CONCAT(0,O5157),O5157))))</f>
        <v>14105218330001</v>
      </c>
      <c r="R5157" s="20" t="s">
        <v>4484</v>
      </c>
      <c r="U5157" s="12" t="s">
        <v>912</v>
      </c>
      <c r="W5157" s="12" t="s">
        <v>868</v>
      </c>
      <c r="BN5157" s="12">
        <v>1</v>
      </c>
      <c r="BP5157" s="12" t="s">
        <v>3801</v>
      </c>
    </row>
    <row r="5158" spans="1:68" ht="45" x14ac:dyDescent="0.25">
      <c r="A5158" s="12">
        <v>1</v>
      </c>
      <c r="B5158" s="11" t="str">
        <f t="shared" si="302"/>
        <v>Общий расчет. Анализ даты. Анализ даты. Символические звезды. Золотая карета. Нет</v>
      </c>
      <c r="C5158" s="11" t="str">
        <f>IFERROR(VLOOKUP(I5158,lvl_1[],2,FALSE),"Нет")</f>
        <v>Общий расчет</v>
      </c>
      <c r="D5158" s="11" t="str">
        <f>IFERROR(VLOOKUP(Rule!J5158,lvl_2[],2,FALSE),"Нет")</f>
        <v>Анализ даты</v>
      </c>
      <c r="E5158" s="11" t="str">
        <f>IFERROR(VLOOKUP(Rule!K5158,lvl_3[],2,FALSE),"Нет")</f>
        <v>Анализ даты</v>
      </c>
      <c r="F5158" s="11" t="str">
        <f>IFERROR(INDEX(lvl_4[],MATCH(L5158,lvl_4[ID],0),MATCH(TEXT(K5158,"##0"),lvl_4[#Headers],0)),"Нет")</f>
        <v>Символические звезды</v>
      </c>
      <c r="G5158" s="11" t="str">
        <f>IFERROR(INDEX(lvl_5[],MATCH(M5158,lvl_5[ID],0),MATCH(_xlfn.CONCAT(TEXT(K5158,"##0"),"_",TEXT(L5158,"##0")),lvl_5[#Headers],0)),"Нет")</f>
        <v>Золотая карета</v>
      </c>
      <c r="H5158" s="11" t="str">
        <f>IFERROR(INDEX(lvl_6[],MATCH(N5158,lvl_6[ID],0),MATCH(_xlfn.CONCAT(K5158,"_",L5158,"_",M5158),lvl_6[#Headers],0)),"Нет")</f>
        <v>Нет</v>
      </c>
      <c r="I5158" s="12">
        <v>1</v>
      </c>
      <c r="J5158" s="12">
        <v>4</v>
      </c>
      <c r="K5158" s="12">
        <v>1</v>
      </c>
      <c r="L5158" s="12">
        <v>5</v>
      </c>
      <c r="M5158" s="12">
        <v>21</v>
      </c>
      <c r="N5158" s="12">
        <v>834</v>
      </c>
      <c r="O5158" s="12">
        <f>COUNTIF($P$2:P5158,P5158)</f>
        <v>1</v>
      </c>
      <c r="P5158" s="12" t="str">
        <f t="shared" si="303"/>
        <v>1410521834</v>
      </c>
      <c r="Q5158" s="12" t="str">
        <f t="shared" si="304"/>
        <v>14105218340001</v>
      </c>
      <c r="R5158" s="20" t="s">
        <v>4485</v>
      </c>
      <c r="U5158" s="12" t="s">
        <v>914</v>
      </c>
      <c r="W5158" s="12" t="s">
        <v>870</v>
      </c>
      <c r="BN5158" s="12">
        <v>1</v>
      </c>
      <c r="BP5158" s="12" t="s">
        <v>3801</v>
      </c>
    </row>
    <row r="5159" spans="1:68" ht="45" x14ac:dyDescent="0.25">
      <c r="A5159" s="12">
        <v>1</v>
      </c>
      <c r="B5159" s="11" t="str">
        <f t="shared" si="302"/>
        <v>Общий расчет. Анализ даты. Анализ даты. Символические звезды. Золотая карета. Нет</v>
      </c>
      <c r="C5159" s="11" t="str">
        <f>IFERROR(VLOOKUP(I5159,lvl_1[],2,FALSE),"Нет")</f>
        <v>Общий расчет</v>
      </c>
      <c r="D5159" s="11" t="str">
        <f>IFERROR(VLOOKUP(Rule!J5159,lvl_2[],2,FALSE),"Нет")</f>
        <v>Анализ даты</v>
      </c>
      <c r="E5159" s="11" t="str">
        <f>IFERROR(VLOOKUP(Rule!K5159,lvl_3[],2,FALSE),"Нет")</f>
        <v>Анализ даты</v>
      </c>
      <c r="F5159" s="11" t="str">
        <f>IFERROR(INDEX(lvl_4[],MATCH(L5159,lvl_4[ID],0),MATCH(TEXT(K5159,"##0"),lvl_4[#Headers],0)),"Нет")</f>
        <v>Символические звезды</v>
      </c>
      <c r="G5159" s="11" t="str">
        <f>IFERROR(INDEX(lvl_5[],MATCH(M5159,lvl_5[ID],0),MATCH(_xlfn.CONCAT(TEXT(K5159,"##0"),"_",TEXT(L5159,"##0")),lvl_5[#Headers],0)),"Нет")</f>
        <v>Золотая карета</v>
      </c>
      <c r="H5159" s="11" t="str">
        <f>IFERROR(INDEX(lvl_6[],MATCH(N5159,lvl_6[ID],0),MATCH(_xlfn.CONCAT(K5159,"_",L5159,"_",M5159),lvl_6[#Headers],0)),"Нет")</f>
        <v>Нет</v>
      </c>
      <c r="I5159" s="12">
        <v>1</v>
      </c>
      <c r="J5159" s="12">
        <v>4</v>
      </c>
      <c r="K5159" s="12">
        <v>1</v>
      </c>
      <c r="L5159" s="12">
        <v>5</v>
      </c>
      <c r="M5159" s="12">
        <v>21</v>
      </c>
      <c r="N5159" s="12">
        <v>835</v>
      </c>
      <c r="O5159" s="12">
        <f>COUNTIF($P$2:P5159,P5159)</f>
        <v>1</v>
      </c>
      <c r="P5159" s="12" t="str">
        <f t="shared" si="303"/>
        <v>1410521835</v>
      </c>
      <c r="Q5159" s="12" t="str">
        <f t="shared" si="304"/>
        <v>14105218350001</v>
      </c>
      <c r="R5159" s="20" t="s">
        <v>4486</v>
      </c>
      <c r="U5159" s="12" t="s">
        <v>916</v>
      </c>
      <c r="W5159" s="12" t="s">
        <v>859</v>
      </c>
      <c r="BN5159" s="12">
        <v>1</v>
      </c>
      <c r="BP5159" s="12" t="s">
        <v>3801</v>
      </c>
    </row>
    <row r="5160" spans="1:68" ht="60" x14ac:dyDescent="0.25">
      <c r="A5160" s="12">
        <v>1</v>
      </c>
      <c r="B5160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60" s="11" t="str">
        <f>IFERROR(VLOOKUP(I5160,lvl_1[],2,FALSE),"Нет")</f>
        <v>Общий расчет</v>
      </c>
      <c r="D5160" s="11" t="str">
        <f>IFERROR(VLOOKUP(Rule!J5160,lvl_2[],2,FALSE),"Нет")</f>
        <v>Анализ даты</v>
      </c>
      <c r="E5160" s="11" t="str">
        <f>IFERROR(VLOOKUP(Rule!K5160,lvl_3[],2,FALSE),"Нет")</f>
        <v>Анализ даты</v>
      </c>
      <c r="F5160" s="11" t="str">
        <f>IFERROR(INDEX(lvl_4[],MATCH(L5160,lvl_4[ID],0),MATCH(TEXT(K5160,"##0"),lvl_4[#Headers],0)),"Нет")</f>
        <v>Символические звезды</v>
      </c>
      <c r="G5160" s="11" t="str">
        <f>IFERROR(INDEX(lvl_5[],MATCH(M5160,lvl_5[ID],0),MATCH(_xlfn.CONCAT(TEXT(K5160,"##0"),"_",TEXT(L5160,"##0")),lvl_5[#Headers],0)),"Нет")</f>
        <v>Благородный небесной единицы (Благородный человек)</v>
      </c>
      <c r="H5160" s="11" t="str">
        <f>IFERROR(INDEX(lvl_6[],MATCH(N5160,lvl_6[ID],0),MATCH(_xlfn.CONCAT(K5160,"_",L5160,"_",M5160),lvl_6[#Headers],0)),"Нет")</f>
        <v>Нет</v>
      </c>
      <c r="I5160" s="12">
        <v>1</v>
      </c>
      <c r="J5160" s="12">
        <v>4</v>
      </c>
      <c r="K5160" s="12">
        <v>1</v>
      </c>
      <c r="L5160" s="12">
        <v>5</v>
      </c>
      <c r="M5160" s="12">
        <v>15</v>
      </c>
      <c r="N5160" s="12">
        <v>836</v>
      </c>
      <c r="O5160" s="12">
        <f>COUNTIF($P$2:P5160,P5160)</f>
        <v>1</v>
      </c>
      <c r="P5160" s="12" t="str">
        <f t="shared" si="303"/>
        <v>1410515836</v>
      </c>
      <c r="Q5160" s="12" t="str">
        <f t="shared" si="304"/>
        <v>14105158360001</v>
      </c>
      <c r="R5160" s="20" t="s">
        <v>4388</v>
      </c>
      <c r="U5160" s="12" t="s">
        <v>899</v>
      </c>
      <c r="W5160" s="12" t="s">
        <v>870</v>
      </c>
      <c r="AB5160" s="12" t="s">
        <v>100</v>
      </c>
      <c r="AD5160" s="12" t="s">
        <v>100</v>
      </c>
      <c r="BN5160" s="12">
        <v>1</v>
      </c>
      <c r="BP5160" s="12" t="s">
        <v>3802</v>
      </c>
    </row>
    <row r="5161" spans="1:68" ht="60" x14ac:dyDescent="0.25">
      <c r="A5161" s="12">
        <v>1</v>
      </c>
      <c r="B5161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61" s="11" t="str">
        <f>IFERROR(VLOOKUP(I5161,lvl_1[],2,FALSE),"Нет")</f>
        <v>Общий расчет</v>
      </c>
      <c r="D5161" s="11" t="str">
        <f>IFERROR(VLOOKUP(Rule!J5161,lvl_2[],2,FALSE),"Нет")</f>
        <v>Анализ даты</v>
      </c>
      <c r="E5161" s="11" t="str">
        <f>IFERROR(VLOOKUP(Rule!K5161,lvl_3[],2,FALSE),"Нет")</f>
        <v>Анализ даты</v>
      </c>
      <c r="F5161" s="11" t="str">
        <f>IFERROR(INDEX(lvl_4[],MATCH(L5161,lvl_4[ID],0),MATCH(TEXT(K5161,"##0"),lvl_4[#Headers],0)),"Нет")</f>
        <v>Символические звезды</v>
      </c>
      <c r="G5161" s="11" t="str">
        <f>IFERROR(INDEX(lvl_5[],MATCH(M5161,lvl_5[ID],0),MATCH(_xlfn.CONCAT(TEXT(K5161,"##0"),"_",TEXT(L5161,"##0")),lvl_5[#Headers],0)),"Нет")</f>
        <v>Благородный небесной единицы (Благородный человек)</v>
      </c>
      <c r="H5161" s="11" t="str">
        <f>IFERROR(INDEX(lvl_6[],MATCH(N5161,lvl_6[ID],0),MATCH(_xlfn.CONCAT(K5161,"_",L5161,"_",M5161),lvl_6[#Headers],0)),"Нет")</f>
        <v>Нет</v>
      </c>
      <c r="I5161" s="12">
        <v>1</v>
      </c>
      <c r="J5161" s="12">
        <v>4</v>
      </c>
      <c r="K5161" s="12">
        <v>1</v>
      </c>
      <c r="L5161" s="12">
        <v>5</v>
      </c>
      <c r="M5161" s="12">
        <v>15</v>
      </c>
      <c r="N5161" s="12">
        <v>837</v>
      </c>
      <c r="O5161" s="12">
        <f>COUNTIF($P$2:P5161,P5161)</f>
        <v>1</v>
      </c>
      <c r="P5161" s="12" t="str">
        <f t="shared" si="303"/>
        <v>1410515837</v>
      </c>
      <c r="Q5161" s="12" t="str">
        <f t="shared" si="304"/>
        <v>14105158370001</v>
      </c>
      <c r="R5161" s="20" t="s">
        <v>4389</v>
      </c>
      <c r="U5161" s="12" t="s">
        <v>899</v>
      </c>
      <c r="W5161" s="12" t="s">
        <v>864</v>
      </c>
      <c r="AB5161" s="12" t="s">
        <v>100</v>
      </c>
      <c r="AD5161" s="12" t="s">
        <v>100</v>
      </c>
      <c r="BN5161" s="12">
        <v>1</v>
      </c>
      <c r="BP5161" s="12" t="s">
        <v>3802</v>
      </c>
    </row>
    <row r="5162" spans="1:68" ht="60" x14ac:dyDescent="0.25">
      <c r="A5162" s="12">
        <v>1</v>
      </c>
      <c r="B5162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62" s="11" t="str">
        <f>IFERROR(VLOOKUP(I5162,lvl_1[],2,FALSE),"Нет")</f>
        <v>Общий расчет</v>
      </c>
      <c r="D5162" s="11" t="str">
        <f>IFERROR(VLOOKUP(Rule!J5162,lvl_2[],2,FALSE),"Нет")</f>
        <v>Анализ даты</v>
      </c>
      <c r="E5162" s="11" t="str">
        <f>IFERROR(VLOOKUP(Rule!K5162,lvl_3[],2,FALSE),"Нет")</f>
        <v>Анализ даты</v>
      </c>
      <c r="F5162" s="11" t="str">
        <f>IFERROR(INDEX(lvl_4[],MATCH(L5162,lvl_4[ID],0),MATCH(TEXT(K5162,"##0"),lvl_4[#Headers],0)),"Нет")</f>
        <v>Символические звезды</v>
      </c>
      <c r="G5162" s="11" t="str">
        <f>IFERROR(INDEX(lvl_5[],MATCH(M5162,lvl_5[ID],0),MATCH(_xlfn.CONCAT(TEXT(K5162,"##0"),"_",TEXT(L5162,"##0")),lvl_5[#Headers],0)),"Нет")</f>
        <v>Благородный небесной единицы (Благородный человек)</v>
      </c>
      <c r="H5162" s="11" t="str">
        <f>IFERROR(INDEX(lvl_6[],MATCH(N5162,lvl_6[ID],0),MATCH(_xlfn.CONCAT(K5162,"_",L5162,"_",M5162),lvl_6[#Headers],0)),"Нет")</f>
        <v>Нет</v>
      </c>
      <c r="I5162" s="12">
        <v>1</v>
      </c>
      <c r="J5162" s="12">
        <v>4</v>
      </c>
      <c r="K5162" s="12">
        <v>1</v>
      </c>
      <c r="L5162" s="12">
        <v>5</v>
      </c>
      <c r="M5162" s="12">
        <v>15</v>
      </c>
      <c r="N5162" s="12">
        <v>838</v>
      </c>
      <c r="O5162" s="12">
        <f>COUNTIF($P$2:P5162,P5162)</f>
        <v>1</v>
      </c>
      <c r="P5162" s="12" t="str">
        <f t="shared" si="303"/>
        <v>1410515838</v>
      </c>
      <c r="Q5162" s="12" t="str">
        <f t="shared" si="304"/>
        <v>14105158380001</v>
      </c>
      <c r="R5162" s="20" t="s">
        <v>4390</v>
      </c>
      <c r="U5162" s="12" t="s">
        <v>901</v>
      </c>
      <c r="W5162" s="12" t="s">
        <v>869</v>
      </c>
      <c r="AB5162" s="12" t="s">
        <v>100</v>
      </c>
      <c r="AD5162" s="12" t="s">
        <v>100</v>
      </c>
      <c r="BN5162" s="12">
        <v>1</v>
      </c>
      <c r="BP5162" s="12" t="s">
        <v>3802</v>
      </c>
    </row>
    <row r="5163" spans="1:68" ht="60" x14ac:dyDescent="0.25">
      <c r="A5163" s="12">
        <v>1</v>
      </c>
      <c r="B5163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63" s="11" t="str">
        <f>IFERROR(VLOOKUP(I5163,lvl_1[],2,FALSE),"Нет")</f>
        <v>Общий расчет</v>
      </c>
      <c r="D5163" s="11" t="str">
        <f>IFERROR(VLOOKUP(Rule!J5163,lvl_2[],2,FALSE),"Нет")</f>
        <v>Анализ даты</v>
      </c>
      <c r="E5163" s="11" t="str">
        <f>IFERROR(VLOOKUP(Rule!K5163,lvl_3[],2,FALSE),"Нет")</f>
        <v>Анализ даты</v>
      </c>
      <c r="F5163" s="11" t="str">
        <f>IFERROR(INDEX(lvl_4[],MATCH(L5163,lvl_4[ID],0),MATCH(TEXT(K5163,"##0"),lvl_4[#Headers],0)),"Нет")</f>
        <v>Символические звезды</v>
      </c>
      <c r="G5163" s="11" t="str">
        <f>IFERROR(INDEX(lvl_5[],MATCH(M5163,lvl_5[ID],0),MATCH(_xlfn.CONCAT(TEXT(K5163,"##0"),"_",TEXT(L5163,"##0")),lvl_5[#Headers],0)),"Нет")</f>
        <v>Благородный небесной единицы (Благородный человек)</v>
      </c>
      <c r="H5163" s="11" t="str">
        <f>IFERROR(INDEX(lvl_6[],MATCH(N5163,lvl_6[ID],0),MATCH(_xlfn.CONCAT(K5163,"_",L5163,"_",M5163),lvl_6[#Headers],0)),"Нет")</f>
        <v>Нет</v>
      </c>
      <c r="I5163" s="12">
        <v>1</v>
      </c>
      <c r="J5163" s="12">
        <v>4</v>
      </c>
      <c r="K5163" s="12">
        <v>1</v>
      </c>
      <c r="L5163" s="12">
        <v>5</v>
      </c>
      <c r="M5163" s="12">
        <v>15</v>
      </c>
      <c r="N5163" s="12">
        <v>839</v>
      </c>
      <c r="O5163" s="12">
        <f>COUNTIF($P$2:P5163,P5163)</f>
        <v>1</v>
      </c>
      <c r="P5163" s="12" t="str">
        <f t="shared" si="303"/>
        <v>1410515839</v>
      </c>
      <c r="Q5163" s="12" t="str">
        <f t="shared" si="304"/>
        <v>14105158390001</v>
      </c>
      <c r="R5163" s="20" t="s">
        <v>4391</v>
      </c>
      <c r="U5163" s="12" t="s">
        <v>901</v>
      </c>
      <c r="W5163" s="12" t="s">
        <v>865</v>
      </c>
      <c r="AB5163" s="12" t="s">
        <v>100</v>
      </c>
      <c r="AD5163" s="12" t="s">
        <v>100</v>
      </c>
      <c r="BN5163" s="12">
        <v>1</v>
      </c>
      <c r="BP5163" s="12" t="s">
        <v>3802</v>
      </c>
    </row>
    <row r="5164" spans="1:68" ht="60" x14ac:dyDescent="0.25">
      <c r="A5164" s="12">
        <v>1</v>
      </c>
      <c r="B5164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64" s="11" t="str">
        <f>IFERROR(VLOOKUP(I5164,lvl_1[],2,FALSE),"Нет")</f>
        <v>Общий расчет</v>
      </c>
      <c r="D5164" s="11" t="str">
        <f>IFERROR(VLOOKUP(Rule!J5164,lvl_2[],2,FALSE),"Нет")</f>
        <v>Анализ даты</v>
      </c>
      <c r="E5164" s="11" t="str">
        <f>IFERROR(VLOOKUP(Rule!K5164,lvl_3[],2,FALSE),"Нет")</f>
        <v>Анализ даты</v>
      </c>
      <c r="F5164" s="11" t="str">
        <f>IFERROR(INDEX(lvl_4[],MATCH(L5164,lvl_4[ID],0),MATCH(TEXT(K5164,"##0"),lvl_4[#Headers],0)),"Нет")</f>
        <v>Символические звезды</v>
      </c>
      <c r="G5164" s="11" t="str">
        <f>IFERROR(INDEX(lvl_5[],MATCH(M5164,lvl_5[ID],0),MATCH(_xlfn.CONCAT(TEXT(K5164,"##0"),"_",TEXT(L5164,"##0")),lvl_5[#Headers],0)),"Нет")</f>
        <v>Благородный небесной единицы (Благородный человек)</v>
      </c>
      <c r="H5164" s="11" t="str">
        <f>IFERROR(INDEX(lvl_6[],MATCH(N5164,lvl_6[ID],0),MATCH(_xlfn.CONCAT(K5164,"_",L5164,"_",M5164),lvl_6[#Headers],0)),"Нет")</f>
        <v>Нет</v>
      </c>
      <c r="I5164" s="12">
        <v>1</v>
      </c>
      <c r="J5164" s="12">
        <v>4</v>
      </c>
      <c r="K5164" s="12">
        <v>1</v>
      </c>
      <c r="L5164" s="12">
        <v>5</v>
      </c>
      <c r="M5164" s="12">
        <v>15</v>
      </c>
      <c r="N5164" s="12">
        <v>840</v>
      </c>
      <c r="O5164" s="12">
        <f>COUNTIF($P$2:P5164,P5164)</f>
        <v>1</v>
      </c>
      <c r="P5164" s="12" t="str">
        <f t="shared" si="303"/>
        <v>1410515840</v>
      </c>
      <c r="Q5164" s="12" t="str">
        <f t="shared" si="304"/>
        <v>14105158400001</v>
      </c>
      <c r="R5164" s="20" t="s">
        <v>4392</v>
      </c>
      <c r="U5164" s="12" t="s">
        <v>903</v>
      </c>
      <c r="W5164" s="12" t="s">
        <v>868</v>
      </c>
      <c r="AB5164" s="12" t="s">
        <v>100</v>
      </c>
      <c r="AD5164" s="12" t="s">
        <v>100</v>
      </c>
      <c r="BN5164" s="12">
        <v>1</v>
      </c>
      <c r="BP5164" s="12" t="s">
        <v>3802</v>
      </c>
    </row>
    <row r="5165" spans="1:68" ht="60" x14ac:dyDescent="0.25">
      <c r="A5165" s="12">
        <v>1</v>
      </c>
      <c r="B5165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65" s="11" t="str">
        <f>IFERROR(VLOOKUP(I5165,lvl_1[],2,FALSE),"Нет")</f>
        <v>Общий расчет</v>
      </c>
      <c r="D5165" s="11" t="str">
        <f>IFERROR(VLOOKUP(Rule!J5165,lvl_2[],2,FALSE),"Нет")</f>
        <v>Анализ даты</v>
      </c>
      <c r="E5165" s="11" t="str">
        <f>IFERROR(VLOOKUP(Rule!K5165,lvl_3[],2,FALSE),"Нет")</f>
        <v>Анализ даты</v>
      </c>
      <c r="F5165" s="11" t="str">
        <f>IFERROR(INDEX(lvl_4[],MATCH(L5165,lvl_4[ID],0),MATCH(TEXT(K5165,"##0"),lvl_4[#Headers],0)),"Нет")</f>
        <v>Символические звезды</v>
      </c>
      <c r="G5165" s="11" t="str">
        <f>IFERROR(INDEX(lvl_5[],MATCH(M5165,lvl_5[ID],0),MATCH(_xlfn.CONCAT(TEXT(K5165,"##0"),"_",TEXT(L5165,"##0")),lvl_5[#Headers],0)),"Нет")</f>
        <v>Благородный небесной единицы (Благородный человек)</v>
      </c>
      <c r="H5165" s="11" t="str">
        <f>IFERROR(INDEX(lvl_6[],MATCH(N5165,lvl_6[ID],0),MATCH(_xlfn.CONCAT(K5165,"_",L5165,"_",M5165),lvl_6[#Headers],0)),"Нет")</f>
        <v>Нет</v>
      </c>
      <c r="I5165" s="12">
        <v>1</v>
      </c>
      <c r="J5165" s="12">
        <v>4</v>
      </c>
      <c r="K5165" s="12">
        <v>1</v>
      </c>
      <c r="L5165" s="12">
        <v>5</v>
      </c>
      <c r="M5165" s="12">
        <v>15</v>
      </c>
      <c r="N5165" s="12">
        <v>841</v>
      </c>
      <c r="O5165" s="12">
        <f>COUNTIF($P$2:P5165,P5165)</f>
        <v>1</v>
      </c>
      <c r="P5165" s="12" t="str">
        <f t="shared" si="303"/>
        <v>1410515841</v>
      </c>
      <c r="Q5165" s="12" t="str">
        <f t="shared" si="304"/>
        <v>14105158410001</v>
      </c>
      <c r="R5165" s="20" t="s">
        <v>4393</v>
      </c>
      <c r="U5165" s="12" t="s">
        <v>903</v>
      </c>
      <c r="W5165" s="12" t="s">
        <v>866</v>
      </c>
      <c r="AB5165" s="12" t="s">
        <v>100</v>
      </c>
      <c r="AD5165" s="12" t="s">
        <v>100</v>
      </c>
      <c r="BN5165" s="12">
        <v>1</v>
      </c>
      <c r="BP5165" s="12" t="s">
        <v>3802</v>
      </c>
    </row>
    <row r="5166" spans="1:68" ht="60" x14ac:dyDescent="0.25">
      <c r="A5166" s="12">
        <v>1</v>
      </c>
      <c r="B5166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66" s="11" t="str">
        <f>IFERROR(VLOOKUP(I5166,lvl_1[],2,FALSE),"Нет")</f>
        <v>Общий расчет</v>
      </c>
      <c r="D5166" s="11" t="str">
        <f>IFERROR(VLOOKUP(Rule!J5166,lvl_2[],2,FALSE),"Нет")</f>
        <v>Анализ даты</v>
      </c>
      <c r="E5166" s="11" t="str">
        <f>IFERROR(VLOOKUP(Rule!K5166,lvl_3[],2,FALSE),"Нет")</f>
        <v>Анализ даты</v>
      </c>
      <c r="F5166" s="11" t="str">
        <f>IFERROR(INDEX(lvl_4[],MATCH(L5166,lvl_4[ID],0),MATCH(TEXT(K5166,"##0"),lvl_4[#Headers],0)),"Нет")</f>
        <v>Символические звезды</v>
      </c>
      <c r="G5166" s="11" t="str">
        <f>IFERROR(INDEX(lvl_5[],MATCH(M5166,lvl_5[ID],0),MATCH(_xlfn.CONCAT(TEXT(K5166,"##0"),"_",TEXT(L5166,"##0")),lvl_5[#Headers],0)),"Нет")</f>
        <v>Благородный небесной единицы (Благородный человек)</v>
      </c>
      <c r="H5166" s="11" t="str">
        <f>IFERROR(INDEX(lvl_6[],MATCH(N5166,lvl_6[ID],0),MATCH(_xlfn.CONCAT(K5166,"_",L5166,"_",M5166),lvl_6[#Headers],0)),"Нет")</f>
        <v>Нет</v>
      </c>
      <c r="I5166" s="12">
        <v>1</v>
      </c>
      <c r="J5166" s="12">
        <v>4</v>
      </c>
      <c r="K5166" s="12">
        <v>1</v>
      </c>
      <c r="L5166" s="12">
        <v>5</v>
      </c>
      <c r="M5166" s="12">
        <v>15</v>
      </c>
      <c r="N5166" s="12">
        <v>842</v>
      </c>
      <c r="O5166" s="12">
        <f>COUNTIF($P$2:P5166,P5166)</f>
        <v>1</v>
      </c>
      <c r="P5166" s="12" t="str">
        <f t="shared" si="303"/>
        <v>1410515842</v>
      </c>
      <c r="Q5166" s="12" t="str">
        <f t="shared" si="304"/>
        <v>14105158420001</v>
      </c>
      <c r="R5166" s="20" t="s">
        <v>4394</v>
      </c>
      <c r="U5166" s="12" t="s">
        <v>905</v>
      </c>
      <c r="W5166" s="12" t="s">
        <v>868</v>
      </c>
      <c r="AB5166" s="12" t="s">
        <v>100</v>
      </c>
      <c r="AD5166" s="12" t="s">
        <v>100</v>
      </c>
      <c r="BN5166" s="12">
        <v>1</v>
      </c>
      <c r="BP5166" s="12" t="s">
        <v>3802</v>
      </c>
    </row>
    <row r="5167" spans="1:68" ht="60" x14ac:dyDescent="0.25">
      <c r="A5167" s="12">
        <v>1</v>
      </c>
      <c r="B5167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67" s="11" t="str">
        <f>IFERROR(VLOOKUP(I5167,lvl_1[],2,FALSE),"Нет")</f>
        <v>Общий расчет</v>
      </c>
      <c r="D5167" s="11" t="str">
        <f>IFERROR(VLOOKUP(Rule!J5167,lvl_2[],2,FALSE),"Нет")</f>
        <v>Анализ даты</v>
      </c>
      <c r="E5167" s="11" t="str">
        <f>IFERROR(VLOOKUP(Rule!K5167,lvl_3[],2,FALSE),"Нет")</f>
        <v>Анализ даты</v>
      </c>
      <c r="F5167" s="11" t="str">
        <f>IFERROR(INDEX(lvl_4[],MATCH(L5167,lvl_4[ID],0),MATCH(TEXT(K5167,"##0"),lvl_4[#Headers],0)),"Нет")</f>
        <v>Символические звезды</v>
      </c>
      <c r="G5167" s="11" t="str">
        <f>IFERROR(INDEX(lvl_5[],MATCH(M5167,lvl_5[ID],0),MATCH(_xlfn.CONCAT(TEXT(K5167,"##0"),"_",TEXT(L5167,"##0")),lvl_5[#Headers],0)),"Нет")</f>
        <v>Благородный небесной единицы (Благородный человек)</v>
      </c>
      <c r="H5167" s="11" t="str">
        <f>IFERROR(INDEX(lvl_6[],MATCH(N5167,lvl_6[ID],0),MATCH(_xlfn.CONCAT(K5167,"_",L5167,"_",M5167),lvl_6[#Headers],0)),"Нет")</f>
        <v>Нет</v>
      </c>
      <c r="I5167" s="12">
        <v>1</v>
      </c>
      <c r="J5167" s="12">
        <v>4</v>
      </c>
      <c r="K5167" s="12">
        <v>1</v>
      </c>
      <c r="L5167" s="12">
        <v>5</v>
      </c>
      <c r="M5167" s="12">
        <v>15</v>
      </c>
      <c r="N5167" s="12">
        <v>843</v>
      </c>
      <c r="O5167" s="12">
        <f>COUNTIF($P$2:P5167,P5167)</f>
        <v>1</v>
      </c>
      <c r="P5167" s="12" t="str">
        <f t="shared" si="303"/>
        <v>1410515843</v>
      </c>
      <c r="Q5167" s="12" t="str">
        <f t="shared" si="304"/>
        <v>14105158430001</v>
      </c>
      <c r="R5167" s="20" t="s">
        <v>4395</v>
      </c>
      <c r="U5167" s="12" t="s">
        <v>905</v>
      </c>
      <c r="W5167" s="12" t="s">
        <v>866</v>
      </c>
      <c r="AB5167" s="12" t="s">
        <v>100</v>
      </c>
      <c r="AD5167" s="12" t="s">
        <v>100</v>
      </c>
      <c r="BN5167" s="12">
        <v>1</v>
      </c>
      <c r="BP5167" s="12" t="s">
        <v>3802</v>
      </c>
    </row>
    <row r="5168" spans="1:68" ht="60" x14ac:dyDescent="0.25">
      <c r="A5168" s="12">
        <v>1</v>
      </c>
      <c r="B5168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68" s="11" t="str">
        <f>IFERROR(VLOOKUP(I5168,lvl_1[],2,FALSE),"Нет")</f>
        <v>Общий расчет</v>
      </c>
      <c r="D5168" s="11" t="str">
        <f>IFERROR(VLOOKUP(Rule!J5168,lvl_2[],2,FALSE),"Нет")</f>
        <v>Анализ даты</v>
      </c>
      <c r="E5168" s="11" t="str">
        <f>IFERROR(VLOOKUP(Rule!K5168,lvl_3[],2,FALSE),"Нет")</f>
        <v>Анализ даты</v>
      </c>
      <c r="F5168" s="11" t="str">
        <f>IFERROR(INDEX(lvl_4[],MATCH(L5168,lvl_4[ID],0),MATCH(TEXT(K5168,"##0"),lvl_4[#Headers],0)),"Нет")</f>
        <v>Символические звезды</v>
      </c>
      <c r="G5168" s="11" t="str">
        <f>IFERROR(INDEX(lvl_5[],MATCH(M5168,lvl_5[ID],0),MATCH(_xlfn.CONCAT(TEXT(K5168,"##0"),"_",TEXT(L5168,"##0")),lvl_5[#Headers],0)),"Нет")</f>
        <v>Благородный небесной единицы (Благородный человек)</v>
      </c>
      <c r="H5168" s="11" t="str">
        <f>IFERROR(INDEX(lvl_6[],MATCH(N5168,lvl_6[ID],0),MATCH(_xlfn.CONCAT(K5168,"_",L5168,"_",M5168),lvl_6[#Headers],0)),"Нет")</f>
        <v>Нет</v>
      </c>
      <c r="I5168" s="12">
        <v>1</v>
      </c>
      <c r="J5168" s="12">
        <v>4</v>
      </c>
      <c r="K5168" s="12">
        <v>1</v>
      </c>
      <c r="L5168" s="12">
        <v>5</v>
      </c>
      <c r="M5168" s="12">
        <v>15</v>
      </c>
      <c r="N5168" s="12">
        <v>844</v>
      </c>
      <c r="O5168" s="12">
        <f>COUNTIF($P$2:P5168,P5168)</f>
        <v>1</v>
      </c>
      <c r="P5168" s="12" t="str">
        <f t="shared" si="303"/>
        <v>1410515844</v>
      </c>
      <c r="Q5168" s="12" t="str">
        <f t="shared" si="304"/>
        <v>14105158440001</v>
      </c>
      <c r="R5168" s="20" t="s">
        <v>4396</v>
      </c>
      <c r="U5168" s="12" t="s">
        <v>907</v>
      </c>
      <c r="W5168" s="12" t="s">
        <v>870</v>
      </c>
      <c r="AB5168" s="12" t="s">
        <v>100</v>
      </c>
      <c r="AD5168" s="12" t="s">
        <v>100</v>
      </c>
      <c r="BN5168" s="12">
        <v>1</v>
      </c>
      <c r="BP5168" s="12" t="s">
        <v>3802</v>
      </c>
    </row>
    <row r="5169" spans="1:68" ht="60" x14ac:dyDescent="0.25">
      <c r="A5169" s="12">
        <v>1</v>
      </c>
      <c r="B5169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69" s="11" t="str">
        <f>IFERROR(VLOOKUP(I5169,lvl_1[],2,FALSE),"Нет")</f>
        <v>Общий расчет</v>
      </c>
      <c r="D5169" s="11" t="str">
        <f>IFERROR(VLOOKUP(Rule!J5169,lvl_2[],2,FALSE),"Нет")</f>
        <v>Анализ даты</v>
      </c>
      <c r="E5169" s="11" t="str">
        <f>IFERROR(VLOOKUP(Rule!K5169,lvl_3[],2,FALSE),"Нет")</f>
        <v>Анализ даты</v>
      </c>
      <c r="F5169" s="11" t="str">
        <f>IFERROR(INDEX(lvl_4[],MATCH(L5169,lvl_4[ID],0),MATCH(TEXT(K5169,"##0"),lvl_4[#Headers],0)),"Нет")</f>
        <v>Символические звезды</v>
      </c>
      <c r="G5169" s="11" t="str">
        <f>IFERROR(INDEX(lvl_5[],MATCH(M5169,lvl_5[ID],0),MATCH(_xlfn.CONCAT(TEXT(K5169,"##0"),"_",TEXT(L5169,"##0")),lvl_5[#Headers],0)),"Нет")</f>
        <v>Благородный небесной единицы (Благородный человек)</v>
      </c>
      <c r="H5169" s="11" t="str">
        <f>IFERROR(INDEX(lvl_6[],MATCH(N5169,lvl_6[ID],0),MATCH(_xlfn.CONCAT(K5169,"_",L5169,"_",M5169),lvl_6[#Headers],0)),"Нет")</f>
        <v>Нет</v>
      </c>
      <c r="I5169" s="12">
        <v>1</v>
      </c>
      <c r="J5169" s="12">
        <v>4</v>
      </c>
      <c r="K5169" s="12">
        <v>1</v>
      </c>
      <c r="L5169" s="12">
        <v>5</v>
      </c>
      <c r="M5169" s="12">
        <v>15</v>
      </c>
      <c r="N5169" s="12">
        <v>845</v>
      </c>
      <c r="O5169" s="12">
        <f>COUNTIF($P$2:P5169,P5169)</f>
        <v>1</v>
      </c>
      <c r="P5169" s="12" t="str">
        <f t="shared" si="303"/>
        <v>1410515845</v>
      </c>
      <c r="Q5169" s="12" t="str">
        <f t="shared" si="304"/>
        <v>14105158450001</v>
      </c>
      <c r="R5169" s="20" t="s">
        <v>4397</v>
      </c>
      <c r="U5169" s="12" t="s">
        <v>907</v>
      </c>
      <c r="W5169" s="12" t="s">
        <v>864</v>
      </c>
      <c r="AB5169" s="12" t="s">
        <v>100</v>
      </c>
      <c r="AD5169" s="12" t="s">
        <v>100</v>
      </c>
      <c r="BN5169" s="12">
        <v>1</v>
      </c>
      <c r="BP5169" s="12" t="s">
        <v>3802</v>
      </c>
    </row>
    <row r="5170" spans="1:68" ht="60" x14ac:dyDescent="0.25">
      <c r="A5170" s="12">
        <v>1</v>
      </c>
      <c r="B5170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70" s="11" t="str">
        <f>IFERROR(VLOOKUP(I5170,lvl_1[],2,FALSE),"Нет")</f>
        <v>Общий расчет</v>
      </c>
      <c r="D5170" s="11" t="str">
        <f>IFERROR(VLOOKUP(Rule!J5170,lvl_2[],2,FALSE),"Нет")</f>
        <v>Анализ даты</v>
      </c>
      <c r="E5170" s="11" t="str">
        <f>IFERROR(VLOOKUP(Rule!K5170,lvl_3[],2,FALSE),"Нет")</f>
        <v>Анализ даты</v>
      </c>
      <c r="F5170" s="11" t="str">
        <f>IFERROR(INDEX(lvl_4[],MATCH(L5170,lvl_4[ID],0),MATCH(TEXT(K5170,"##0"),lvl_4[#Headers],0)),"Нет")</f>
        <v>Символические звезды</v>
      </c>
      <c r="G5170" s="11" t="str">
        <f>IFERROR(INDEX(lvl_5[],MATCH(M5170,lvl_5[ID],0),MATCH(_xlfn.CONCAT(TEXT(K5170,"##0"),"_",TEXT(L5170,"##0")),lvl_5[#Headers],0)),"Нет")</f>
        <v>Благородный небесной единицы (Благородный человек)</v>
      </c>
      <c r="H5170" s="11" t="str">
        <f>IFERROR(INDEX(lvl_6[],MATCH(N5170,lvl_6[ID],0),MATCH(_xlfn.CONCAT(K5170,"_",L5170,"_",M5170),lvl_6[#Headers],0)),"Нет")</f>
        <v>Нет</v>
      </c>
      <c r="I5170" s="12">
        <v>1</v>
      </c>
      <c r="J5170" s="12">
        <v>4</v>
      </c>
      <c r="K5170" s="12">
        <v>1</v>
      </c>
      <c r="L5170" s="12">
        <v>5</v>
      </c>
      <c r="M5170" s="12">
        <v>15</v>
      </c>
      <c r="N5170" s="12">
        <v>846</v>
      </c>
      <c r="O5170" s="12">
        <f>COUNTIF($P$2:P5170,P5170)</f>
        <v>1</v>
      </c>
      <c r="P5170" s="12" t="str">
        <f t="shared" si="303"/>
        <v>1410515846</v>
      </c>
      <c r="Q5170" s="12" t="str">
        <f t="shared" si="304"/>
        <v>14105158460001</v>
      </c>
      <c r="R5170" s="20" t="s">
        <v>4398</v>
      </c>
      <c r="U5170" s="12" t="s">
        <v>908</v>
      </c>
      <c r="W5170" s="12" t="s">
        <v>869</v>
      </c>
      <c r="AB5170" s="12" t="s">
        <v>100</v>
      </c>
      <c r="AD5170" s="12" t="s">
        <v>100</v>
      </c>
      <c r="BN5170" s="12">
        <v>1</v>
      </c>
      <c r="BP5170" s="12" t="s">
        <v>3802</v>
      </c>
    </row>
    <row r="5171" spans="1:68" ht="60" x14ac:dyDescent="0.25">
      <c r="A5171" s="12">
        <v>1</v>
      </c>
      <c r="B5171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71" s="11" t="str">
        <f>IFERROR(VLOOKUP(I5171,lvl_1[],2,FALSE),"Нет")</f>
        <v>Общий расчет</v>
      </c>
      <c r="D5171" s="11" t="str">
        <f>IFERROR(VLOOKUP(Rule!J5171,lvl_2[],2,FALSE),"Нет")</f>
        <v>Анализ даты</v>
      </c>
      <c r="E5171" s="11" t="str">
        <f>IFERROR(VLOOKUP(Rule!K5171,lvl_3[],2,FALSE),"Нет")</f>
        <v>Анализ даты</v>
      </c>
      <c r="F5171" s="11" t="str">
        <f>IFERROR(INDEX(lvl_4[],MATCH(L5171,lvl_4[ID],0),MATCH(TEXT(K5171,"##0"),lvl_4[#Headers],0)),"Нет")</f>
        <v>Символические звезды</v>
      </c>
      <c r="G5171" s="11" t="str">
        <f>IFERROR(INDEX(lvl_5[],MATCH(M5171,lvl_5[ID],0),MATCH(_xlfn.CONCAT(TEXT(K5171,"##0"),"_",TEXT(L5171,"##0")),lvl_5[#Headers],0)),"Нет")</f>
        <v>Благородный небесной единицы (Благородный человек)</v>
      </c>
      <c r="H5171" s="11" t="str">
        <f>IFERROR(INDEX(lvl_6[],MATCH(N5171,lvl_6[ID],0),MATCH(_xlfn.CONCAT(K5171,"_",L5171,"_",M5171),lvl_6[#Headers],0)),"Нет")</f>
        <v>Нет</v>
      </c>
      <c r="I5171" s="12">
        <v>1</v>
      </c>
      <c r="J5171" s="12">
        <v>4</v>
      </c>
      <c r="K5171" s="12">
        <v>1</v>
      </c>
      <c r="L5171" s="12">
        <v>5</v>
      </c>
      <c r="M5171" s="12">
        <v>15</v>
      </c>
      <c r="N5171" s="12">
        <v>847</v>
      </c>
      <c r="O5171" s="12">
        <f>COUNTIF($P$2:P5171,P5171)</f>
        <v>1</v>
      </c>
      <c r="P5171" s="12" t="str">
        <f t="shared" si="303"/>
        <v>1410515847</v>
      </c>
      <c r="Q5171" s="12" t="str">
        <f t="shared" si="304"/>
        <v>14105158470001</v>
      </c>
      <c r="R5171" s="20" t="s">
        <v>4399</v>
      </c>
      <c r="U5171" s="12" t="s">
        <v>908</v>
      </c>
      <c r="W5171" s="12" t="s">
        <v>865</v>
      </c>
      <c r="AB5171" s="12" t="s">
        <v>100</v>
      </c>
      <c r="AD5171" s="12" t="s">
        <v>100</v>
      </c>
      <c r="BN5171" s="12">
        <v>1</v>
      </c>
      <c r="BP5171" s="12" t="s">
        <v>3802</v>
      </c>
    </row>
    <row r="5172" spans="1:68" ht="60" x14ac:dyDescent="0.25">
      <c r="A5172" s="12">
        <v>1</v>
      </c>
      <c r="B5172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72" s="11" t="str">
        <f>IFERROR(VLOOKUP(I5172,lvl_1[],2,FALSE),"Нет")</f>
        <v>Общий расчет</v>
      </c>
      <c r="D5172" s="11" t="str">
        <f>IFERROR(VLOOKUP(Rule!J5172,lvl_2[],2,FALSE),"Нет")</f>
        <v>Анализ даты</v>
      </c>
      <c r="E5172" s="11" t="str">
        <f>IFERROR(VLOOKUP(Rule!K5172,lvl_3[],2,FALSE),"Нет")</f>
        <v>Анализ даты</v>
      </c>
      <c r="F5172" s="11" t="str">
        <f>IFERROR(INDEX(lvl_4[],MATCH(L5172,lvl_4[ID],0),MATCH(TEXT(K5172,"##0"),lvl_4[#Headers],0)),"Нет")</f>
        <v>Символические звезды</v>
      </c>
      <c r="G5172" s="11" t="str">
        <f>IFERROR(INDEX(lvl_5[],MATCH(M5172,lvl_5[ID],0),MATCH(_xlfn.CONCAT(TEXT(K5172,"##0"),"_",TEXT(L5172,"##0")),lvl_5[#Headers],0)),"Нет")</f>
        <v>Благородный небесной единицы (Благородный человек)</v>
      </c>
      <c r="H5172" s="11" t="str">
        <f>IFERROR(INDEX(lvl_6[],MATCH(N5172,lvl_6[ID],0),MATCH(_xlfn.CONCAT(K5172,"_",L5172,"_",M5172),lvl_6[#Headers],0)),"Нет")</f>
        <v>Нет</v>
      </c>
      <c r="I5172" s="12">
        <v>1</v>
      </c>
      <c r="J5172" s="12">
        <v>4</v>
      </c>
      <c r="K5172" s="12">
        <v>1</v>
      </c>
      <c r="L5172" s="12">
        <v>5</v>
      </c>
      <c r="M5172" s="12">
        <v>15</v>
      </c>
      <c r="N5172" s="12">
        <v>848</v>
      </c>
      <c r="O5172" s="12">
        <f>COUNTIF($P$2:P5172,P5172)</f>
        <v>1</v>
      </c>
      <c r="P5172" s="12" t="str">
        <f t="shared" si="303"/>
        <v>1410515848</v>
      </c>
      <c r="Q5172" s="12" t="str">
        <f t="shared" si="304"/>
        <v>14105158480001</v>
      </c>
      <c r="R5172" s="20" t="s">
        <v>4400</v>
      </c>
      <c r="U5172" s="12" t="s">
        <v>910</v>
      </c>
      <c r="W5172" s="12" t="s">
        <v>870</v>
      </c>
      <c r="AB5172" s="12" t="s">
        <v>100</v>
      </c>
      <c r="AD5172" s="12" t="s">
        <v>100</v>
      </c>
      <c r="BN5172" s="12">
        <v>1</v>
      </c>
      <c r="BP5172" s="12" t="s">
        <v>3802</v>
      </c>
    </row>
    <row r="5173" spans="1:68" ht="60" x14ac:dyDescent="0.25">
      <c r="A5173" s="12">
        <v>1</v>
      </c>
      <c r="B5173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73" s="11" t="str">
        <f>IFERROR(VLOOKUP(I5173,lvl_1[],2,FALSE),"Нет")</f>
        <v>Общий расчет</v>
      </c>
      <c r="D5173" s="11" t="str">
        <f>IFERROR(VLOOKUP(Rule!J5173,lvl_2[],2,FALSE),"Нет")</f>
        <v>Анализ даты</v>
      </c>
      <c r="E5173" s="11" t="str">
        <f>IFERROR(VLOOKUP(Rule!K5173,lvl_3[],2,FALSE),"Нет")</f>
        <v>Анализ даты</v>
      </c>
      <c r="F5173" s="11" t="str">
        <f>IFERROR(INDEX(lvl_4[],MATCH(L5173,lvl_4[ID],0),MATCH(TEXT(K5173,"##0"),lvl_4[#Headers],0)),"Нет")</f>
        <v>Символические звезды</v>
      </c>
      <c r="G5173" s="11" t="str">
        <f>IFERROR(INDEX(lvl_5[],MATCH(M5173,lvl_5[ID],0),MATCH(_xlfn.CONCAT(TEXT(K5173,"##0"),"_",TEXT(L5173,"##0")),lvl_5[#Headers],0)),"Нет")</f>
        <v>Благородный небесной единицы (Благородный человек)</v>
      </c>
      <c r="H5173" s="11" t="str">
        <f>IFERROR(INDEX(lvl_6[],MATCH(N5173,lvl_6[ID],0),MATCH(_xlfn.CONCAT(K5173,"_",L5173,"_",M5173),lvl_6[#Headers],0)),"Нет")</f>
        <v>Нет</v>
      </c>
      <c r="I5173" s="12">
        <v>1</v>
      </c>
      <c r="J5173" s="12">
        <v>4</v>
      </c>
      <c r="K5173" s="12">
        <v>1</v>
      </c>
      <c r="L5173" s="12">
        <v>5</v>
      </c>
      <c r="M5173" s="12">
        <v>15</v>
      </c>
      <c r="N5173" s="12">
        <v>849</v>
      </c>
      <c r="O5173" s="12">
        <f>COUNTIF($P$2:P5173,P5173)</f>
        <v>1</v>
      </c>
      <c r="P5173" s="12" t="str">
        <f t="shared" si="303"/>
        <v>1410515849</v>
      </c>
      <c r="Q5173" s="12" t="str">
        <f t="shared" si="304"/>
        <v>14105158490001</v>
      </c>
      <c r="R5173" s="20" t="s">
        <v>4401</v>
      </c>
      <c r="U5173" s="12" t="s">
        <v>910</v>
      </c>
      <c r="W5173" s="12" t="s">
        <v>864</v>
      </c>
      <c r="AB5173" s="12" t="s">
        <v>100</v>
      </c>
      <c r="AD5173" s="12" t="s">
        <v>100</v>
      </c>
      <c r="BN5173" s="12">
        <v>1</v>
      </c>
      <c r="BP5173" s="12" t="s">
        <v>3802</v>
      </c>
    </row>
    <row r="5174" spans="1:68" ht="60" x14ac:dyDescent="0.25">
      <c r="A5174" s="12">
        <v>1</v>
      </c>
      <c r="B5174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74" s="11" t="str">
        <f>IFERROR(VLOOKUP(I5174,lvl_1[],2,FALSE),"Нет")</f>
        <v>Общий расчет</v>
      </c>
      <c r="D5174" s="11" t="str">
        <f>IFERROR(VLOOKUP(Rule!J5174,lvl_2[],2,FALSE),"Нет")</f>
        <v>Анализ даты</v>
      </c>
      <c r="E5174" s="11" t="str">
        <f>IFERROR(VLOOKUP(Rule!K5174,lvl_3[],2,FALSE),"Нет")</f>
        <v>Анализ даты</v>
      </c>
      <c r="F5174" s="11" t="str">
        <f>IFERROR(INDEX(lvl_4[],MATCH(L5174,lvl_4[ID],0),MATCH(TEXT(K5174,"##0"),lvl_4[#Headers],0)),"Нет")</f>
        <v>Символические звезды</v>
      </c>
      <c r="G5174" s="11" t="str">
        <f>IFERROR(INDEX(lvl_5[],MATCH(M5174,lvl_5[ID],0),MATCH(_xlfn.CONCAT(TEXT(K5174,"##0"),"_",TEXT(L5174,"##0")),lvl_5[#Headers],0)),"Нет")</f>
        <v>Благородный небесной единицы (Благородный человек)</v>
      </c>
      <c r="H5174" s="11" t="str">
        <f>IFERROR(INDEX(lvl_6[],MATCH(N5174,lvl_6[ID],0),MATCH(_xlfn.CONCAT(K5174,"_",L5174,"_",M5174),lvl_6[#Headers],0)),"Нет")</f>
        <v>Нет</v>
      </c>
      <c r="I5174" s="12">
        <v>1</v>
      </c>
      <c r="J5174" s="12">
        <v>4</v>
      </c>
      <c r="K5174" s="12">
        <v>1</v>
      </c>
      <c r="L5174" s="12">
        <v>5</v>
      </c>
      <c r="M5174" s="12">
        <v>15</v>
      </c>
      <c r="N5174" s="12">
        <v>850</v>
      </c>
      <c r="O5174" s="12">
        <f>COUNTIF($P$2:P5174,P5174)</f>
        <v>1</v>
      </c>
      <c r="P5174" s="12" t="str">
        <f t="shared" si="303"/>
        <v>1410515850</v>
      </c>
      <c r="Q5174" s="12" t="str">
        <f t="shared" si="304"/>
        <v>14105158500001</v>
      </c>
      <c r="R5174" s="20" t="s">
        <v>4402</v>
      </c>
      <c r="U5174" s="12" t="s">
        <v>912</v>
      </c>
      <c r="W5174" s="12" t="s">
        <v>859</v>
      </c>
      <c r="AB5174" s="12" t="s">
        <v>100</v>
      </c>
      <c r="AD5174" s="12" t="s">
        <v>100</v>
      </c>
      <c r="BN5174" s="12">
        <v>1</v>
      </c>
      <c r="BP5174" s="12" t="s">
        <v>3802</v>
      </c>
    </row>
    <row r="5175" spans="1:68" ht="60" x14ac:dyDescent="0.25">
      <c r="A5175" s="12">
        <v>1</v>
      </c>
      <c r="B5175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75" s="11" t="str">
        <f>IFERROR(VLOOKUP(I5175,lvl_1[],2,FALSE),"Нет")</f>
        <v>Общий расчет</v>
      </c>
      <c r="D5175" s="11" t="str">
        <f>IFERROR(VLOOKUP(Rule!J5175,lvl_2[],2,FALSE),"Нет")</f>
        <v>Анализ даты</v>
      </c>
      <c r="E5175" s="11" t="str">
        <f>IFERROR(VLOOKUP(Rule!K5175,lvl_3[],2,FALSE),"Нет")</f>
        <v>Анализ даты</v>
      </c>
      <c r="F5175" s="11" t="str">
        <f>IFERROR(INDEX(lvl_4[],MATCH(L5175,lvl_4[ID],0),MATCH(TEXT(K5175,"##0"),lvl_4[#Headers],0)),"Нет")</f>
        <v>Символические звезды</v>
      </c>
      <c r="G5175" s="11" t="str">
        <f>IFERROR(INDEX(lvl_5[],MATCH(M5175,lvl_5[ID],0),MATCH(_xlfn.CONCAT(TEXT(K5175,"##0"),"_",TEXT(L5175,"##0")),lvl_5[#Headers],0)),"Нет")</f>
        <v>Благородный небесной единицы (Благородный человек)</v>
      </c>
      <c r="H5175" s="11" t="str">
        <f>IFERROR(INDEX(lvl_6[],MATCH(N5175,lvl_6[ID],0),MATCH(_xlfn.CONCAT(K5175,"_",L5175,"_",M5175),lvl_6[#Headers],0)),"Нет")</f>
        <v>Нет</v>
      </c>
      <c r="I5175" s="12">
        <v>1</v>
      </c>
      <c r="J5175" s="12">
        <v>4</v>
      </c>
      <c r="K5175" s="12">
        <v>1</v>
      </c>
      <c r="L5175" s="12">
        <v>5</v>
      </c>
      <c r="M5175" s="12">
        <v>15</v>
      </c>
      <c r="N5175" s="12">
        <v>851</v>
      </c>
      <c r="O5175" s="12">
        <f>COUNTIF($P$2:P5175,P5175)</f>
        <v>1</v>
      </c>
      <c r="P5175" s="12" t="str">
        <f t="shared" si="303"/>
        <v>1410515851</v>
      </c>
      <c r="Q5175" s="12" t="str">
        <f t="shared" si="304"/>
        <v>14105158510001</v>
      </c>
      <c r="R5175" s="20" t="s">
        <v>4403</v>
      </c>
      <c r="U5175" s="12" t="s">
        <v>912</v>
      </c>
      <c r="W5175" s="12" t="s">
        <v>863</v>
      </c>
      <c r="AB5175" s="12" t="s">
        <v>100</v>
      </c>
      <c r="AD5175" s="12" t="s">
        <v>100</v>
      </c>
      <c r="BN5175" s="12">
        <v>1</v>
      </c>
      <c r="BP5175" s="12" t="s">
        <v>3802</v>
      </c>
    </row>
    <row r="5176" spans="1:68" ht="60" x14ac:dyDescent="0.25">
      <c r="A5176" s="12">
        <v>1</v>
      </c>
      <c r="B5176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76" s="11" t="str">
        <f>IFERROR(VLOOKUP(I5176,lvl_1[],2,FALSE),"Нет")</f>
        <v>Общий расчет</v>
      </c>
      <c r="D5176" s="11" t="str">
        <f>IFERROR(VLOOKUP(Rule!J5176,lvl_2[],2,FALSE),"Нет")</f>
        <v>Анализ даты</v>
      </c>
      <c r="E5176" s="11" t="str">
        <f>IFERROR(VLOOKUP(Rule!K5176,lvl_3[],2,FALSE),"Нет")</f>
        <v>Анализ даты</v>
      </c>
      <c r="F5176" s="11" t="str">
        <f>IFERROR(INDEX(lvl_4[],MATCH(L5176,lvl_4[ID],0),MATCH(TEXT(K5176,"##0"),lvl_4[#Headers],0)),"Нет")</f>
        <v>Символические звезды</v>
      </c>
      <c r="G5176" s="11" t="str">
        <f>IFERROR(INDEX(lvl_5[],MATCH(M5176,lvl_5[ID],0),MATCH(_xlfn.CONCAT(TEXT(K5176,"##0"),"_",TEXT(L5176,"##0")),lvl_5[#Headers],0)),"Нет")</f>
        <v>Благородный небесной единицы (Благородный человек)</v>
      </c>
      <c r="H5176" s="11" t="str">
        <f>IFERROR(INDEX(lvl_6[],MATCH(N5176,lvl_6[ID],0),MATCH(_xlfn.CONCAT(K5176,"_",L5176,"_",M5176),lvl_6[#Headers],0)),"Нет")</f>
        <v>Нет</v>
      </c>
      <c r="I5176" s="12">
        <v>1</v>
      </c>
      <c r="J5176" s="12">
        <v>4</v>
      </c>
      <c r="K5176" s="12">
        <v>1</v>
      </c>
      <c r="L5176" s="12">
        <v>5</v>
      </c>
      <c r="M5176" s="12">
        <v>15</v>
      </c>
      <c r="N5176" s="12">
        <v>852</v>
      </c>
      <c r="O5176" s="12">
        <f>COUNTIF($P$2:P5176,P5176)</f>
        <v>1</v>
      </c>
      <c r="P5176" s="12" t="str">
        <f t="shared" si="303"/>
        <v>1410515852</v>
      </c>
      <c r="Q5176" s="12" t="str">
        <f t="shared" si="304"/>
        <v>14105158520001</v>
      </c>
      <c r="R5176" s="20" t="s">
        <v>4404</v>
      </c>
      <c r="U5176" s="12" t="s">
        <v>914</v>
      </c>
      <c r="W5176" s="12" t="s">
        <v>860</v>
      </c>
      <c r="AB5176" s="12" t="s">
        <v>100</v>
      </c>
      <c r="AD5176" s="12" t="s">
        <v>100</v>
      </c>
      <c r="BN5176" s="12">
        <v>1</v>
      </c>
      <c r="BP5176" s="12" t="s">
        <v>3802</v>
      </c>
    </row>
    <row r="5177" spans="1:68" ht="60" x14ac:dyDescent="0.25">
      <c r="A5177" s="12">
        <v>1</v>
      </c>
      <c r="B5177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77" s="11" t="str">
        <f>IFERROR(VLOOKUP(I5177,lvl_1[],2,FALSE),"Нет")</f>
        <v>Общий расчет</v>
      </c>
      <c r="D5177" s="11" t="str">
        <f>IFERROR(VLOOKUP(Rule!J5177,lvl_2[],2,FALSE),"Нет")</f>
        <v>Анализ даты</v>
      </c>
      <c r="E5177" s="11" t="str">
        <f>IFERROR(VLOOKUP(Rule!K5177,lvl_3[],2,FALSE),"Нет")</f>
        <v>Анализ даты</v>
      </c>
      <c r="F5177" s="11" t="str">
        <f>IFERROR(INDEX(lvl_4[],MATCH(L5177,lvl_4[ID],0),MATCH(TEXT(K5177,"##0"),lvl_4[#Headers],0)),"Нет")</f>
        <v>Символические звезды</v>
      </c>
      <c r="G5177" s="11" t="str">
        <f>IFERROR(INDEX(lvl_5[],MATCH(M5177,lvl_5[ID],0),MATCH(_xlfn.CONCAT(TEXT(K5177,"##0"),"_",TEXT(L5177,"##0")),lvl_5[#Headers],0)),"Нет")</f>
        <v>Благородный небесной единицы (Благородный человек)</v>
      </c>
      <c r="H5177" s="11" t="str">
        <f>IFERROR(INDEX(lvl_6[],MATCH(N5177,lvl_6[ID],0),MATCH(_xlfn.CONCAT(K5177,"_",L5177,"_",M5177),lvl_6[#Headers],0)),"Нет")</f>
        <v>Нет</v>
      </c>
      <c r="I5177" s="12">
        <v>1</v>
      </c>
      <c r="J5177" s="12">
        <v>4</v>
      </c>
      <c r="K5177" s="12">
        <v>1</v>
      </c>
      <c r="L5177" s="12">
        <v>5</v>
      </c>
      <c r="M5177" s="12">
        <v>15</v>
      </c>
      <c r="N5177" s="12">
        <v>853</v>
      </c>
      <c r="O5177" s="12">
        <f>COUNTIF($P$2:P5177,P5177)</f>
        <v>1</v>
      </c>
      <c r="P5177" s="12" t="str">
        <f t="shared" si="303"/>
        <v>1410515853</v>
      </c>
      <c r="Q5177" s="12" t="str">
        <f t="shared" si="304"/>
        <v>14105158530001</v>
      </c>
      <c r="R5177" s="20" t="s">
        <v>4405</v>
      </c>
      <c r="U5177" s="12" t="s">
        <v>914</v>
      </c>
      <c r="W5177" s="12" t="s">
        <v>862</v>
      </c>
      <c r="AB5177" s="12" t="s">
        <v>100</v>
      </c>
      <c r="AD5177" s="12" t="s">
        <v>100</v>
      </c>
      <c r="BN5177" s="12">
        <v>1</v>
      </c>
      <c r="BP5177" s="12" t="s">
        <v>3802</v>
      </c>
    </row>
    <row r="5178" spans="1:68" ht="60" x14ac:dyDescent="0.25">
      <c r="A5178" s="12">
        <v>1</v>
      </c>
      <c r="B5178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78" s="11" t="str">
        <f>IFERROR(VLOOKUP(I5178,lvl_1[],2,FALSE),"Нет")</f>
        <v>Общий расчет</v>
      </c>
      <c r="D5178" s="11" t="str">
        <f>IFERROR(VLOOKUP(Rule!J5178,lvl_2[],2,FALSE),"Нет")</f>
        <v>Анализ даты</v>
      </c>
      <c r="E5178" s="11" t="str">
        <f>IFERROR(VLOOKUP(Rule!K5178,lvl_3[],2,FALSE),"Нет")</f>
        <v>Анализ даты</v>
      </c>
      <c r="F5178" s="11" t="str">
        <f>IFERROR(INDEX(lvl_4[],MATCH(L5178,lvl_4[ID],0),MATCH(TEXT(K5178,"##0"),lvl_4[#Headers],0)),"Нет")</f>
        <v>Символические звезды</v>
      </c>
      <c r="G5178" s="11" t="str">
        <f>IFERROR(INDEX(lvl_5[],MATCH(M5178,lvl_5[ID],0),MATCH(_xlfn.CONCAT(TEXT(K5178,"##0"),"_",TEXT(L5178,"##0")),lvl_5[#Headers],0)),"Нет")</f>
        <v>Благородный небесной единицы (Благородный человек)</v>
      </c>
      <c r="H5178" s="11" t="str">
        <f>IFERROR(INDEX(lvl_6[],MATCH(N5178,lvl_6[ID],0),MATCH(_xlfn.CONCAT(K5178,"_",L5178,"_",M5178),lvl_6[#Headers],0)),"Нет")</f>
        <v>Нет</v>
      </c>
      <c r="I5178" s="12">
        <v>1</v>
      </c>
      <c r="J5178" s="12">
        <v>4</v>
      </c>
      <c r="K5178" s="12">
        <v>1</v>
      </c>
      <c r="L5178" s="12">
        <v>5</v>
      </c>
      <c r="M5178" s="12">
        <v>15</v>
      </c>
      <c r="N5178" s="12">
        <v>854</v>
      </c>
      <c r="O5178" s="12">
        <f>COUNTIF($P$2:P5178,P5178)</f>
        <v>1</v>
      </c>
      <c r="P5178" s="12" t="str">
        <f t="shared" si="303"/>
        <v>1410515854</v>
      </c>
      <c r="Q5178" s="12" t="str">
        <f t="shared" si="304"/>
        <v>14105158540001</v>
      </c>
      <c r="R5178" s="20" t="s">
        <v>4406</v>
      </c>
      <c r="U5178" s="12" t="s">
        <v>916</v>
      </c>
      <c r="W5178" s="12" t="s">
        <v>860</v>
      </c>
      <c r="AB5178" s="12" t="s">
        <v>100</v>
      </c>
      <c r="AD5178" s="12" t="s">
        <v>100</v>
      </c>
      <c r="BN5178" s="12">
        <v>1</v>
      </c>
      <c r="BP5178" s="12" t="s">
        <v>3802</v>
      </c>
    </row>
    <row r="5179" spans="1:68" ht="60" x14ac:dyDescent="0.25">
      <c r="A5179" s="12">
        <v>1</v>
      </c>
      <c r="B5179" s="11" t="str">
        <f t="shared" si="302"/>
        <v>Общий расчет. Анализ даты. Анализ даты. Символические звезды. Благородный небесной единицы (Благородный человек). Нет</v>
      </c>
      <c r="C5179" s="11" t="str">
        <f>IFERROR(VLOOKUP(I5179,lvl_1[],2,FALSE),"Нет")</f>
        <v>Общий расчет</v>
      </c>
      <c r="D5179" s="11" t="str">
        <f>IFERROR(VLOOKUP(Rule!J5179,lvl_2[],2,FALSE),"Нет")</f>
        <v>Анализ даты</v>
      </c>
      <c r="E5179" s="11" t="str">
        <f>IFERROR(VLOOKUP(Rule!K5179,lvl_3[],2,FALSE),"Нет")</f>
        <v>Анализ даты</v>
      </c>
      <c r="F5179" s="11" t="str">
        <f>IFERROR(INDEX(lvl_4[],MATCH(L5179,lvl_4[ID],0),MATCH(TEXT(K5179,"##0"),lvl_4[#Headers],0)),"Нет")</f>
        <v>Символические звезды</v>
      </c>
      <c r="G5179" s="11" t="str">
        <f>IFERROR(INDEX(lvl_5[],MATCH(M5179,lvl_5[ID],0),MATCH(_xlfn.CONCAT(TEXT(K5179,"##0"),"_",TEXT(L5179,"##0")),lvl_5[#Headers],0)),"Нет")</f>
        <v>Благородный небесной единицы (Благородный человек)</v>
      </c>
      <c r="H5179" s="11" t="str">
        <f>IFERROR(INDEX(lvl_6[],MATCH(N5179,lvl_6[ID],0),MATCH(_xlfn.CONCAT(K5179,"_",L5179,"_",M5179),lvl_6[#Headers],0)),"Нет")</f>
        <v>Нет</v>
      </c>
      <c r="I5179" s="12">
        <v>1</v>
      </c>
      <c r="J5179" s="12">
        <v>4</v>
      </c>
      <c r="K5179" s="12">
        <v>1</v>
      </c>
      <c r="L5179" s="12">
        <v>5</v>
      </c>
      <c r="M5179" s="12">
        <v>15</v>
      </c>
      <c r="N5179" s="12">
        <v>855</v>
      </c>
      <c r="O5179" s="12">
        <f>COUNTIF($P$2:P5179,P5179)</f>
        <v>1</v>
      </c>
      <c r="P5179" s="12" t="str">
        <f t="shared" si="303"/>
        <v>1410515855</v>
      </c>
      <c r="Q5179" s="12" t="str">
        <f t="shared" si="304"/>
        <v>14105158550001</v>
      </c>
      <c r="R5179" s="20" t="s">
        <v>4407</v>
      </c>
      <c r="U5179" s="12" t="s">
        <v>916</v>
      </c>
      <c r="W5179" s="12" t="s">
        <v>862</v>
      </c>
      <c r="AB5179" s="12" t="s">
        <v>100</v>
      </c>
      <c r="AD5179" s="12" t="s">
        <v>100</v>
      </c>
      <c r="BN5179" s="12">
        <v>1</v>
      </c>
      <c r="BP5179" s="12" t="s">
        <v>3802</v>
      </c>
    </row>
    <row r="5180" spans="1:68" ht="45" x14ac:dyDescent="0.25">
      <c r="A5180" s="12">
        <v>1</v>
      </c>
      <c r="B5180" s="11" t="str">
        <f t="shared" si="302"/>
        <v>Общий расчет. Анализ даты. Анализ даты. Символические звезды. Благородный Тайцзи. Нет</v>
      </c>
      <c r="C5180" s="11" t="str">
        <f>IFERROR(VLOOKUP(I5180,lvl_1[],2,FALSE),"Нет")</f>
        <v>Общий расчет</v>
      </c>
      <c r="D5180" s="11" t="str">
        <f>IFERROR(VLOOKUP(Rule!J5180,lvl_2[],2,FALSE),"Нет")</f>
        <v>Анализ даты</v>
      </c>
      <c r="E5180" s="11" t="str">
        <f>IFERROR(VLOOKUP(Rule!K5180,lvl_3[],2,FALSE),"Нет")</f>
        <v>Анализ даты</v>
      </c>
      <c r="F5180" s="11" t="str">
        <f>IFERROR(INDEX(lvl_4[],MATCH(L5180,lvl_4[ID],0),MATCH(TEXT(K5180,"##0"),lvl_4[#Headers],0)),"Нет")</f>
        <v>Символические звезды</v>
      </c>
      <c r="G5180" s="11" t="str">
        <f>IFERROR(INDEX(lvl_5[],MATCH(M5180,lvl_5[ID],0),MATCH(_xlfn.CONCAT(TEXT(K5180,"##0"),"_",TEXT(L5180,"##0")),lvl_5[#Headers],0)),"Нет")</f>
        <v>Благородный Тайцзи</v>
      </c>
      <c r="H5180" s="11" t="str">
        <f>IFERROR(INDEX(lvl_6[],MATCH(N5180,lvl_6[ID],0),MATCH(_xlfn.CONCAT(K5180,"_",L5180,"_",M5180),lvl_6[#Headers],0)),"Нет")</f>
        <v>Нет</v>
      </c>
      <c r="I5180" s="12">
        <v>1</v>
      </c>
      <c r="J5180" s="12">
        <v>4</v>
      </c>
      <c r="K5180" s="12">
        <v>1</v>
      </c>
      <c r="L5180" s="12">
        <v>5</v>
      </c>
      <c r="M5180" s="12">
        <v>16</v>
      </c>
      <c r="N5180" s="12">
        <v>856</v>
      </c>
      <c r="O5180" s="12">
        <f>COUNTIF($P$2:P5180,P5180)</f>
        <v>1</v>
      </c>
      <c r="P5180" s="12" t="str">
        <f t="shared" si="303"/>
        <v>1410516856</v>
      </c>
      <c r="Q5180" s="12" t="str">
        <f t="shared" si="304"/>
        <v>14105168560001</v>
      </c>
      <c r="R5180" s="20" t="s">
        <v>4408</v>
      </c>
      <c r="U5180" s="12" t="s">
        <v>899</v>
      </c>
      <c r="W5180" s="12" t="s">
        <v>869</v>
      </c>
      <c r="AB5180" s="12" t="s">
        <v>100</v>
      </c>
      <c r="AD5180" s="12" t="s">
        <v>100</v>
      </c>
      <c r="BN5180" s="12">
        <v>1</v>
      </c>
      <c r="BP5180" s="12" t="s">
        <v>3802</v>
      </c>
    </row>
    <row r="5181" spans="1:68" ht="45" x14ac:dyDescent="0.25">
      <c r="A5181" s="12">
        <v>1</v>
      </c>
      <c r="B5181" s="11" t="str">
        <f t="shared" si="302"/>
        <v>Общий расчет. Анализ даты. Анализ даты. Символические звезды. Благородный Тайцзи. Нет</v>
      </c>
      <c r="C5181" s="11" t="str">
        <f>IFERROR(VLOOKUP(I5181,lvl_1[],2,FALSE),"Нет")</f>
        <v>Общий расчет</v>
      </c>
      <c r="D5181" s="11" t="str">
        <f>IFERROR(VLOOKUP(Rule!J5181,lvl_2[],2,FALSE),"Нет")</f>
        <v>Анализ даты</v>
      </c>
      <c r="E5181" s="11" t="str">
        <f>IFERROR(VLOOKUP(Rule!K5181,lvl_3[],2,FALSE),"Нет")</f>
        <v>Анализ даты</v>
      </c>
      <c r="F5181" s="11" t="str">
        <f>IFERROR(INDEX(lvl_4[],MATCH(L5181,lvl_4[ID],0),MATCH(TEXT(K5181,"##0"),lvl_4[#Headers],0)),"Нет")</f>
        <v>Символические звезды</v>
      </c>
      <c r="G5181" s="11" t="str">
        <f>IFERROR(INDEX(lvl_5[],MATCH(M5181,lvl_5[ID],0),MATCH(_xlfn.CONCAT(TEXT(K5181,"##0"),"_",TEXT(L5181,"##0")),lvl_5[#Headers],0)),"Нет")</f>
        <v>Благородный Тайцзи</v>
      </c>
      <c r="H5181" s="11" t="str">
        <f>IFERROR(INDEX(lvl_6[],MATCH(N5181,lvl_6[ID],0),MATCH(_xlfn.CONCAT(K5181,"_",L5181,"_",M5181),lvl_6[#Headers],0)),"Нет")</f>
        <v>Нет</v>
      </c>
      <c r="I5181" s="12">
        <v>1</v>
      </c>
      <c r="J5181" s="12">
        <v>4</v>
      </c>
      <c r="K5181" s="12">
        <v>1</v>
      </c>
      <c r="L5181" s="12">
        <v>5</v>
      </c>
      <c r="M5181" s="12">
        <v>16</v>
      </c>
      <c r="N5181" s="12">
        <v>857</v>
      </c>
      <c r="O5181" s="12">
        <f>COUNTIF($P$2:P5181,P5181)</f>
        <v>1</v>
      </c>
      <c r="P5181" s="12" t="str">
        <f t="shared" si="303"/>
        <v>1410516857</v>
      </c>
      <c r="Q5181" s="12" t="str">
        <f t="shared" si="304"/>
        <v>14105168570001</v>
      </c>
      <c r="R5181" s="20" t="s">
        <v>4409</v>
      </c>
      <c r="U5181" s="12" t="s">
        <v>899</v>
      </c>
      <c r="W5181" s="12" t="s">
        <v>863</v>
      </c>
      <c r="AB5181" s="12" t="s">
        <v>100</v>
      </c>
      <c r="AD5181" s="12" t="s">
        <v>100</v>
      </c>
      <c r="BN5181" s="12">
        <v>1</v>
      </c>
      <c r="BP5181" s="12" t="s">
        <v>3802</v>
      </c>
    </row>
    <row r="5182" spans="1:68" ht="45" x14ac:dyDescent="0.25">
      <c r="A5182" s="12">
        <v>1</v>
      </c>
      <c r="B5182" s="11" t="str">
        <f t="shared" si="302"/>
        <v>Общий расчет. Анализ даты. Анализ даты. Символические звезды. Благородный Тайцзи. Нет</v>
      </c>
      <c r="C5182" s="11" t="str">
        <f>IFERROR(VLOOKUP(I5182,lvl_1[],2,FALSE),"Нет")</f>
        <v>Общий расчет</v>
      </c>
      <c r="D5182" s="11" t="str">
        <f>IFERROR(VLOOKUP(Rule!J5182,lvl_2[],2,FALSE),"Нет")</f>
        <v>Анализ даты</v>
      </c>
      <c r="E5182" s="11" t="str">
        <f>IFERROR(VLOOKUP(Rule!K5182,lvl_3[],2,FALSE),"Нет")</f>
        <v>Анализ даты</v>
      </c>
      <c r="F5182" s="11" t="str">
        <f>IFERROR(INDEX(lvl_4[],MATCH(L5182,lvl_4[ID],0),MATCH(TEXT(K5182,"##0"),lvl_4[#Headers],0)),"Нет")</f>
        <v>Символические звезды</v>
      </c>
      <c r="G5182" s="11" t="str">
        <f>IFERROR(INDEX(lvl_5[],MATCH(M5182,lvl_5[ID],0),MATCH(_xlfn.CONCAT(TEXT(K5182,"##0"),"_",TEXT(L5182,"##0")),lvl_5[#Headers],0)),"Нет")</f>
        <v>Благородный Тайцзи</v>
      </c>
      <c r="H5182" s="11" t="str">
        <f>IFERROR(INDEX(lvl_6[],MATCH(N5182,lvl_6[ID],0),MATCH(_xlfn.CONCAT(K5182,"_",L5182,"_",M5182),lvl_6[#Headers],0)),"Нет")</f>
        <v>Нет</v>
      </c>
      <c r="I5182" s="12">
        <v>1</v>
      </c>
      <c r="J5182" s="12">
        <v>4</v>
      </c>
      <c r="K5182" s="12">
        <v>1</v>
      </c>
      <c r="L5182" s="12">
        <v>5</v>
      </c>
      <c r="M5182" s="12">
        <v>16</v>
      </c>
      <c r="N5182" s="12">
        <v>858</v>
      </c>
      <c r="O5182" s="12">
        <f>COUNTIF($P$2:P5182,P5182)</f>
        <v>1</v>
      </c>
      <c r="P5182" s="12" t="str">
        <f t="shared" si="303"/>
        <v>1410516858</v>
      </c>
      <c r="Q5182" s="12" t="str">
        <f t="shared" si="304"/>
        <v>14105168580001</v>
      </c>
      <c r="R5182" s="20" t="s">
        <v>4410</v>
      </c>
      <c r="U5182" s="12" t="s">
        <v>901</v>
      </c>
      <c r="W5182" s="12" t="s">
        <v>869</v>
      </c>
      <c r="AB5182" s="12" t="s">
        <v>100</v>
      </c>
      <c r="AD5182" s="12" t="s">
        <v>100</v>
      </c>
      <c r="BN5182" s="12">
        <v>1</v>
      </c>
      <c r="BP5182" s="12" t="s">
        <v>3802</v>
      </c>
    </row>
    <row r="5183" spans="1:68" ht="45" x14ac:dyDescent="0.25">
      <c r="A5183" s="12">
        <v>1</v>
      </c>
      <c r="B5183" s="11" t="str">
        <f t="shared" si="302"/>
        <v>Общий расчет. Анализ даты. Анализ даты. Символические звезды. Благородный Тайцзи. Нет</v>
      </c>
      <c r="C5183" s="11" t="str">
        <f>IFERROR(VLOOKUP(I5183,lvl_1[],2,FALSE),"Нет")</f>
        <v>Общий расчет</v>
      </c>
      <c r="D5183" s="11" t="str">
        <f>IFERROR(VLOOKUP(Rule!J5183,lvl_2[],2,FALSE),"Нет")</f>
        <v>Анализ даты</v>
      </c>
      <c r="E5183" s="11" t="str">
        <f>IFERROR(VLOOKUP(Rule!K5183,lvl_3[],2,FALSE),"Нет")</f>
        <v>Анализ даты</v>
      </c>
      <c r="F5183" s="11" t="str">
        <f>IFERROR(INDEX(lvl_4[],MATCH(L5183,lvl_4[ID],0),MATCH(TEXT(K5183,"##0"),lvl_4[#Headers],0)),"Нет")</f>
        <v>Символические звезды</v>
      </c>
      <c r="G5183" s="11" t="str">
        <f>IFERROR(INDEX(lvl_5[],MATCH(M5183,lvl_5[ID],0),MATCH(_xlfn.CONCAT(TEXT(K5183,"##0"),"_",TEXT(L5183,"##0")),lvl_5[#Headers],0)),"Нет")</f>
        <v>Благородный Тайцзи</v>
      </c>
      <c r="H5183" s="11" t="str">
        <f>IFERROR(INDEX(lvl_6[],MATCH(N5183,lvl_6[ID],0),MATCH(_xlfn.CONCAT(K5183,"_",L5183,"_",M5183),lvl_6[#Headers],0)),"Нет")</f>
        <v>Нет</v>
      </c>
      <c r="I5183" s="12">
        <v>1</v>
      </c>
      <c r="J5183" s="12">
        <v>4</v>
      </c>
      <c r="K5183" s="12">
        <v>1</v>
      </c>
      <c r="L5183" s="12">
        <v>5</v>
      </c>
      <c r="M5183" s="12">
        <v>16</v>
      </c>
      <c r="N5183" s="12">
        <v>859</v>
      </c>
      <c r="O5183" s="12">
        <f>COUNTIF($P$2:P5183,P5183)</f>
        <v>1</v>
      </c>
      <c r="P5183" s="12" t="str">
        <f t="shared" si="303"/>
        <v>1410516859</v>
      </c>
      <c r="Q5183" s="12" t="str">
        <f t="shared" si="304"/>
        <v>14105168590001</v>
      </c>
      <c r="R5183" s="20" t="s">
        <v>4411</v>
      </c>
      <c r="U5183" s="12" t="s">
        <v>901</v>
      </c>
      <c r="W5183" s="12" t="s">
        <v>863</v>
      </c>
      <c r="AB5183" s="12" t="s">
        <v>100</v>
      </c>
      <c r="AD5183" s="12" t="s">
        <v>100</v>
      </c>
      <c r="BN5183" s="12">
        <v>1</v>
      </c>
      <c r="BP5183" s="12" t="s">
        <v>3802</v>
      </c>
    </row>
    <row r="5184" spans="1:68" ht="45" x14ac:dyDescent="0.25">
      <c r="A5184" s="12">
        <v>1</v>
      </c>
      <c r="B5184" s="11" t="str">
        <f t="shared" si="302"/>
        <v>Общий расчет. Анализ даты. Анализ даты. Символические звезды. Благородный Тайцзи. Нет</v>
      </c>
      <c r="C5184" s="11" t="str">
        <f>IFERROR(VLOOKUP(I5184,lvl_1[],2,FALSE),"Нет")</f>
        <v>Общий расчет</v>
      </c>
      <c r="D5184" s="11" t="str">
        <f>IFERROR(VLOOKUP(Rule!J5184,lvl_2[],2,FALSE),"Нет")</f>
        <v>Анализ даты</v>
      </c>
      <c r="E5184" s="11" t="str">
        <f>IFERROR(VLOOKUP(Rule!K5184,lvl_3[],2,FALSE),"Нет")</f>
        <v>Анализ даты</v>
      </c>
      <c r="F5184" s="11" t="str">
        <f>IFERROR(INDEX(lvl_4[],MATCH(L5184,lvl_4[ID],0),MATCH(TEXT(K5184,"##0"),lvl_4[#Headers],0)),"Нет")</f>
        <v>Символические звезды</v>
      </c>
      <c r="G5184" s="11" t="str">
        <f>IFERROR(INDEX(lvl_5[],MATCH(M5184,lvl_5[ID],0),MATCH(_xlfn.CONCAT(TEXT(K5184,"##0"),"_",TEXT(L5184,"##0")),lvl_5[#Headers],0)),"Нет")</f>
        <v>Благородный Тайцзи</v>
      </c>
      <c r="H5184" s="11" t="str">
        <f>IFERROR(INDEX(lvl_6[],MATCH(N5184,lvl_6[ID],0),MATCH(_xlfn.CONCAT(K5184,"_",L5184,"_",M5184),lvl_6[#Headers],0)),"Нет")</f>
        <v>Нет</v>
      </c>
      <c r="I5184" s="12">
        <v>1</v>
      </c>
      <c r="J5184" s="12">
        <v>4</v>
      </c>
      <c r="K5184" s="12">
        <v>1</v>
      </c>
      <c r="L5184" s="12">
        <v>5</v>
      </c>
      <c r="M5184" s="12">
        <v>16</v>
      </c>
      <c r="N5184" s="12">
        <v>860</v>
      </c>
      <c r="O5184" s="12">
        <f>COUNTIF($P$2:P5184,P5184)</f>
        <v>1</v>
      </c>
      <c r="P5184" s="12" t="str">
        <f t="shared" si="303"/>
        <v>1410516860</v>
      </c>
      <c r="Q5184" s="12" t="str">
        <f t="shared" si="304"/>
        <v>14105168600001</v>
      </c>
      <c r="R5184" s="20" t="s">
        <v>4412</v>
      </c>
      <c r="U5184" s="12" t="s">
        <v>903</v>
      </c>
      <c r="W5184" s="12" t="s">
        <v>860</v>
      </c>
      <c r="AB5184" s="12" t="s">
        <v>100</v>
      </c>
      <c r="AD5184" s="12" t="s">
        <v>100</v>
      </c>
      <c r="BN5184" s="12">
        <v>1</v>
      </c>
      <c r="BP5184" s="12" t="s">
        <v>3802</v>
      </c>
    </row>
    <row r="5185" spans="1:68" ht="45" x14ac:dyDescent="0.25">
      <c r="A5185" s="12">
        <v>1</v>
      </c>
      <c r="B5185" s="11" t="str">
        <f t="shared" si="302"/>
        <v>Общий расчет. Анализ даты. Анализ даты. Символические звезды. Благородный Тайцзи. Нет</v>
      </c>
      <c r="C5185" s="11" t="str">
        <f>IFERROR(VLOOKUP(I5185,lvl_1[],2,FALSE),"Нет")</f>
        <v>Общий расчет</v>
      </c>
      <c r="D5185" s="11" t="str">
        <f>IFERROR(VLOOKUP(Rule!J5185,lvl_2[],2,FALSE),"Нет")</f>
        <v>Анализ даты</v>
      </c>
      <c r="E5185" s="11" t="str">
        <f>IFERROR(VLOOKUP(Rule!K5185,lvl_3[],2,FALSE),"Нет")</f>
        <v>Анализ даты</v>
      </c>
      <c r="F5185" s="11" t="str">
        <f>IFERROR(INDEX(lvl_4[],MATCH(L5185,lvl_4[ID],0),MATCH(TEXT(K5185,"##0"),lvl_4[#Headers],0)),"Нет")</f>
        <v>Символические звезды</v>
      </c>
      <c r="G5185" s="11" t="str">
        <f>IFERROR(INDEX(lvl_5[],MATCH(M5185,lvl_5[ID],0),MATCH(_xlfn.CONCAT(TEXT(K5185,"##0"),"_",TEXT(L5185,"##0")),lvl_5[#Headers],0)),"Нет")</f>
        <v>Благородный Тайцзи</v>
      </c>
      <c r="H5185" s="11" t="str">
        <f>IFERROR(INDEX(lvl_6[],MATCH(N5185,lvl_6[ID],0),MATCH(_xlfn.CONCAT(K5185,"_",L5185,"_",M5185),lvl_6[#Headers],0)),"Нет")</f>
        <v>Нет</v>
      </c>
      <c r="I5185" s="12">
        <v>1</v>
      </c>
      <c r="J5185" s="12">
        <v>4</v>
      </c>
      <c r="K5185" s="12">
        <v>1</v>
      </c>
      <c r="L5185" s="12">
        <v>5</v>
      </c>
      <c r="M5185" s="12">
        <v>16</v>
      </c>
      <c r="N5185" s="12">
        <v>861</v>
      </c>
      <c r="O5185" s="12">
        <f>COUNTIF($P$2:P5185,P5185)</f>
        <v>1</v>
      </c>
      <c r="P5185" s="12" t="str">
        <f t="shared" si="303"/>
        <v>1410516861</v>
      </c>
      <c r="Q5185" s="12" t="str">
        <f t="shared" si="304"/>
        <v>14105168610001</v>
      </c>
      <c r="R5185" s="20" t="s">
        <v>4413</v>
      </c>
      <c r="U5185" s="12" t="s">
        <v>903</v>
      </c>
      <c r="W5185" s="12" t="s">
        <v>866</v>
      </c>
      <c r="AB5185" s="12" t="s">
        <v>100</v>
      </c>
      <c r="AD5185" s="12" t="s">
        <v>100</v>
      </c>
      <c r="BN5185" s="12">
        <v>1</v>
      </c>
      <c r="BP5185" s="12" t="s">
        <v>3802</v>
      </c>
    </row>
    <row r="5186" spans="1:68" ht="45" x14ac:dyDescent="0.25">
      <c r="A5186" s="12">
        <v>1</v>
      </c>
      <c r="B5186" s="11" t="str">
        <f t="shared" si="302"/>
        <v>Общий расчет. Анализ даты. Анализ даты. Символические звезды. Благородный Тайцзи. Нет</v>
      </c>
      <c r="C5186" s="11" t="str">
        <f>IFERROR(VLOOKUP(I5186,lvl_1[],2,FALSE),"Нет")</f>
        <v>Общий расчет</v>
      </c>
      <c r="D5186" s="11" t="str">
        <f>IFERROR(VLOOKUP(Rule!J5186,lvl_2[],2,FALSE),"Нет")</f>
        <v>Анализ даты</v>
      </c>
      <c r="E5186" s="11" t="str">
        <f>IFERROR(VLOOKUP(Rule!K5186,lvl_3[],2,FALSE),"Нет")</f>
        <v>Анализ даты</v>
      </c>
      <c r="F5186" s="11" t="str">
        <f>IFERROR(INDEX(lvl_4[],MATCH(L5186,lvl_4[ID],0),MATCH(TEXT(K5186,"##0"),lvl_4[#Headers],0)),"Нет")</f>
        <v>Символические звезды</v>
      </c>
      <c r="G5186" s="11" t="str">
        <f>IFERROR(INDEX(lvl_5[],MATCH(M5186,lvl_5[ID],0),MATCH(_xlfn.CONCAT(TEXT(K5186,"##0"),"_",TEXT(L5186,"##0")),lvl_5[#Headers],0)),"Нет")</f>
        <v>Благородный Тайцзи</v>
      </c>
      <c r="H5186" s="11" t="str">
        <f>IFERROR(INDEX(lvl_6[],MATCH(N5186,lvl_6[ID],0),MATCH(_xlfn.CONCAT(K5186,"_",L5186,"_",M5186),lvl_6[#Headers],0)),"Нет")</f>
        <v>Нет</v>
      </c>
      <c r="I5186" s="12">
        <v>1</v>
      </c>
      <c r="J5186" s="12">
        <v>4</v>
      </c>
      <c r="K5186" s="12">
        <v>1</v>
      </c>
      <c r="L5186" s="12">
        <v>5</v>
      </c>
      <c r="M5186" s="12">
        <v>16</v>
      </c>
      <c r="N5186" s="12">
        <v>862</v>
      </c>
      <c r="O5186" s="12">
        <f>COUNTIF($P$2:P5186,P5186)</f>
        <v>1</v>
      </c>
      <c r="P5186" s="12" t="str">
        <f t="shared" si="303"/>
        <v>1410516862</v>
      </c>
      <c r="Q5186" s="12" t="str">
        <f t="shared" si="304"/>
        <v>14105168620001</v>
      </c>
      <c r="R5186" s="20" t="s">
        <v>4414</v>
      </c>
      <c r="U5186" s="12" t="s">
        <v>905</v>
      </c>
      <c r="W5186" s="12" t="s">
        <v>860</v>
      </c>
      <c r="AB5186" s="12" t="s">
        <v>100</v>
      </c>
      <c r="AD5186" s="12" t="s">
        <v>100</v>
      </c>
      <c r="BN5186" s="12">
        <v>1</v>
      </c>
      <c r="BP5186" s="12" t="s">
        <v>3802</v>
      </c>
    </row>
    <row r="5187" spans="1:68" ht="45" x14ac:dyDescent="0.25">
      <c r="A5187" s="12">
        <v>1</v>
      </c>
      <c r="B5187" s="11" t="str">
        <f t="shared" si="302"/>
        <v>Общий расчет. Анализ даты. Анализ даты. Символические звезды. Благородный Тайцзи. Нет</v>
      </c>
      <c r="C5187" s="11" t="str">
        <f>IFERROR(VLOOKUP(I5187,lvl_1[],2,FALSE),"Нет")</f>
        <v>Общий расчет</v>
      </c>
      <c r="D5187" s="11" t="str">
        <f>IFERROR(VLOOKUP(Rule!J5187,lvl_2[],2,FALSE),"Нет")</f>
        <v>Анализ даты</v>
      </c>
      <c r="E5187" s="11" t="str">
        <f>IFERROR(VLOOKUP(Rule!K5187,lvl_3[],2,FALSE),"Нет")</f>
        <v>Анализ даты</v>
      </c>
      <c r="F5187" s="11" t="str">
        <f>IFERROR(INDEX(lvl_4[],MATCH(L5187,lvl_4[ID],0),MATCH(TEXT(K5187,"##0"),lvl_4[#Headers],0)),"Нет")</f>
        <v>Символические звезды</v>
      </c>
      <c r="G5187" s="11" t="str">
        <f>IFERROR(INDEX(lvl_5[],MATCH(M5187,lvl_5[ID],0),MATCH(_xlfn.CONCAT(TEXT(K5187,"##0"),"_",TEXT(L5187,"##0")),lvl_5[#Headers],0)),"Нет")</f>
        <v>Благородный Тайцзи</v>
      </c>
      <c r="H5187" s="11" t="str">
        <f>IFERROR(INDEX(lvl_6[],MATCH(N5187,lvl_6[ID],0),MATCH(_xlfn.CONCAT(K5187,"_",L5187,"_",M5187),lvl_6[#Headers],0)),"Нет")</f>
        <v>Нет</v>
      </c>
      <c r="I5187" s="12">
        <v>1</v>
      </c>
      <c r="J5187" s="12">
        <v>4</v>
      </c>
      <c r="K5187" s="12">
        <v>1</v>
      </c>
      <c r="L5187" s="12">
        <v>5</v>
      </c>
      <c r="M5187" s="12">
        <v>16</v>
      </c>
      <c r="N5187" s="12">
        <v>863</v>
      </c>
      <c r="O5187" s="12">
        <f>COUNTIF($P$2:P5187,P5187)</f>
        <v>1</v>
      </c>
      <c r="P5187" s="12" t="str">
        <f t="shared" si="303"/>
        <v>1410516863</v>
      </c>
      <c r="Q5187" s="12" t="str">
        <f t="shared" si="304"/>
        <v>14105168630001</v>
      </c>
      <c r="R5187" s="20" t="s">
        <v>4415</v>
      </c>
      <c r="U5187" s="12" t="s">
        <v>905</v>
      </c>
      <c r="W5187" s="12" t="s">
        <v>866</v>
      </c>
      <c r="AB5187" s="12" t="s">
        <v>100</v>
      </c>
      <c r="AD5187" s="12" t="s">
        <v>100</v>
      </c>
      <c r="BN5187" s="12">
        <v>1</v>
      </c>
      <c r="BP5187" s="12" t="s">
        <v>3802</v>
      </c>
    </row>
    <row r="5188" spans="1:68" ht="45" x14ac:dyDescent="0.25">
      <c r="A5188" s="12">
        <v>1</v>
      </c>
      <c r="B5188" s="11" t="str">
        <f t="shared" si="302"/>
        <v>Общий расчет. Анализ даты. Анализ даты. Символические звезды. Благородный Тайцзи. Нет</v>
      </c>
      <c r="C5188" s="11" t="str">
        <f>IFERROR(VLOOKUP(I5188,lvl_1[],2,FALSE),"Нет")</f>
        <v>Общий расчет</v>
      </c>
      <c r="D5188" s="11" t="str">
        <f>IFERROR(VLOOKUP(Rule!J5188,lvl_2[],2,FALSE),"Нет")</f>
        <v>Анализ даты</v>
      </c>
      <c r="E5188" s="11" t="str">
        <f>IFERROR(VLOOKUP(Rule!K5188,lvl_3[],2,FALSE),"Нет")</f>
        <v>Анализ даты</v>
      </c>
      <c r="F5188" s="11" t="str">
        <f>IFERROR(INDEX(lvl_4[],MATCH(L5188,lvl_4[ID],0),MATCH(TEXT(K5188,"##0"),lvl_4[#Headers],0)),"Нет")</f>
        <v>Символические звезды</v>
      </c>
      <c r="G5188" s="11" t="str">
        <f>IFERROR(INDEX(lvl_5[],MATCH(M5188,lvl_5[ID],0),MATCH(_xlfn.CONCAT(TEXT(K5188,"##0"),"_",TEXT(L5188,"##0")),lvl_5[#Headers],0)),"Нет")</f>
        <v>Благородный Тайцзи</v>
      </c>
      <c r="H5188" s="11" t="str">
        <f>IFERROR(INDEX(lvl_6[],MATCH(N5188,lvl_6[ID],0),MATCH(_xlfn.CONCAT(K5188,"_",L5188,"_",M5188),lvl_6[#Headers],0)),"Нет")</f>
        <v>Нет</v>
      </c>
      <c r="I5188" s="12">
        <v>1</v>
      </c>
      <c r="J5188" s="12">
        <v>4</v>
      </c>
      <c r="K5188" s="12">
        <v>1</v>
      </c>
      <c r="L5188" s="12">
        <v>5</v>
      </c>
      <c r="M5188" s="12">
        <v>16</v>
      </c>
      <c r="N5188" s="12">
        <v>864</v>
      </c>
      <c r="O5188" s="12">
        <f>COUNTIF($P$2:P5188,P5188)</f>
        <v>1</v>
      </c>
      <c r="P5188" s="12" t="str">
        <f t="shared" si="303"/>
        <v>1410516864</v>
      </c>
      <c r="Q5188" s="12" t="str">
        <f t="shared" si="304"/>
        <v>14105168640001</v>
      </c>
      <c r="R5188" s="20" t="s">
        <v>4416</v>
      </c>
      <c r="U5188" s="12" t="s">
        <v>907</v>
      </c>
      <c r="W5188" s="12" t="s">
        <v>861</v>
      </c>
      <c r="AB5188" s="12" t="s">
        <v>100</v>
      </c>
      <c r="AD5188" s="12" t="s">
        <v>100</v>
      </c>
      <c r="BN5188" s="12">
        <v>1</v>
      </c>
      <c r="BP5188" s="12" t="s">
        <v>3802</v>
      </c>
    </row>
    <row r="5189" spans="1:68" ht="45" x14ac:dyDescent="0.25">
      <c r="A5189" s="12">
        <v>1</v>
      </c>
      <c r="B5189" s="11" t="str">
        <f t="shared" si="302"/>
        <v>Общий расчет. Анализ даты. Анализ даты. Символические звезды. Благородный Тайцзи. Нет</v>
      </c>
      <c r="C5189" s="11" t="str">
        <f>IFERROR(VLOOKUP(I5189,lvl_1[],2,FALSE),"Нет")</f>
        <v>Общий расчет</v>
      </c>
      <c r="D5189" s="11" t="str">
        <f>IFERROR(VLOOKUP(Rule!J5189,lvl_2[],2,FALSE),"Нет")</f>
        <v>Анализ даты</v>
      </c>
      <c r="E5189" s="11" t="str">
        <f>IFERROR(VLOOKUP(Rule!K5189,lvl_3[],2,FALSE),"Нет")</f>
        <v>Анализ даты</v>
      </c>
      <c r="F5189" s="11" t="str">
        <f>IFERROR(INDEX(lvl_4[],MATCH(L5189,lvl_4[ID],0),MATCH(TEXT(K5189,"##0"),lvl_4[#Headers],0)),"Нет")</f>
        <v>Символические звезды</v>
      </c>
      <c r="G5189" s="11" t="str">
        <f>IFERROR(INDEX(lvl_5[],MATCH(M5189,lvl_5[ID],0),MATCH(_xlfn.CONCAT(TEXT(K5189,"##0"),"_",TEXT(L5189,"##0")),lvl_5[#Headers],0)),"Нет")</f>
        <v>Благородный Тайцзи</v>
      </c>
      <c r="H5189" s="11" t="str">
        <f>IFERROR(INDEX(lvl_6[],MATCH(N5189,lvl_6[ID],0),MATCH(_xlfn.CONCAT(K5189,"_",L5189,"_",M5189),lvl_6[#Headers],0)),"Нет")</f>
        <v>Нет</v>
      </c>
      <c r="I5189" s="12">
        <v>1</v>
      </c>
      <c r="J5189" s="12">
        <v>4</v>
      </c>
      <c r="K5189" s="12">
        <v>1</v>
      </c>
      <c r="L5189" s="12">
        <v>5</v>
      </c>
      <c r="M5189" s="12">
        <v>16</v>
      </c>
      <c r="N5189" s="12">
        <v>865</v>
      </c>
      <c r="O5189" s="12">
        <f>COUNTIF($P$2:P5189,P5189)</f>
        <v>1</v>
      </c>
      <c r="P5189" s="12" t="str">
        <f t="shared" si="303"/>
        <v>1410516865</v>
      </c>
      <c r="Q5189" s="12" t="str">
        <f t="shared" si="304"/>
        <v>14105168650001</v>
      </c>
      <c r="R5189" s="20" t="s">
        <v>4417</v>
      </c>
      <c r="U5189" s="12" t="s">
        <v>907</v>
      </c>
      <c r="W5189" s="12" t="s">
        <v>907</v>
      </c>
      <c r="AB5189" s="12" t="s">
        <v>100</v>
      </c>
      <c r="AD5189" s="12" t="s">
        <v>100</v>
      </c>
      <c r="BN5189" s="12">
        <v>1</v>
      </c>
      <c r="BP5189" s="12" t="s">
        <v>3802</v>
      </c>
    </row>
    <row r="5190" spans="1:68" ht="45" x14ac:dyDescent="0.25">
      <c r="A5190" s="12">
        <v>1</v>
      </c>
      <c r="B5190" s="11" t="str">
        <f t="shared" si="302"/>
        <v>Общий расчет. Анализ даты. Анализ даты. Символические звезды. Благородный Тайцзи. Нет</v>
      </c>
      <c r="C5190" s="11" t="str">
        <f>IFERROR(VLOOKUP(I5190,lvl_1[],2,FALSE),"Нет")</f>
        <v>Общий расчет</v>
      </c>
      <c r="D5190" s="11" t="str">
        <f>IFERROR(VLOOKUP(Rule!J5190,lvl_2[],2,FALSE),"Нет")</f>
        <v>Анализ даты</v>
      </c>
      <c r="E5190" s="11" t="str">
        <f>IFERROR(VLOOKUP(Rule!K5190,lvl_3[],2,FALSE),"Нет")</f>
        <v>Анализ даты</v>
      </c>
      <c r="F5190" s="11" t="str">
        <f>IFERROR(INDEX(lvl_4[],MATCH(L5190,lvl_4[ID],0),MATCH(TEXT(K5190,"##0"),lvl_4[#Headers],0)),"Нет")</f>
        <v>Символические звезды</v>
      </c>
      <c r="G5190" s="11" t="str">
        <f>IFERROR(INDEX(lvl_5[],MATCH(M5190,lvl_5[ID],0),MATCH(_xlfn.CONCAT(TEXT(K5190,"##0"),"_",TEXT(L5190,"##0")),lvl_5[#Headers],0)),"Нет")</f>
        <v>Благородный Тайцзи</v>
      </c>
      <c r="H5190" s="11" t="str">
        <f>IFERROR(INDEX(lvl_6[],MATCH(N5190,lvl_6[ID],0),MATCH(_xlfn.CONCAT(K5190,"_",L5190,"_",M5190),lvl_6[#Headers],0)),"Нет")</f>
        <v>Нет</v>
      </c>
      <c r="I5190" s="12">
        <v>1</v>
      </c>
      <c r="J5190" s="12">
        <v>4</v>
      </c>
      <c r="K5190" s="12">
        <v>1</v>
      </c>
      <c r="L5190" s="12">
        <v>5</v>
      </c>
      <c r="M5190" s="12">
        <v>16</v>
      </c>
      <c r="N5190" s="12">
        <v>866</v>
      </c>
      <c r="O5190" s="12">
        <f>COUNTIF($P$2:P5190,P5190)</f>
        <v>1</v>
      </c>
      <c r="P5190" s="12" t="str">
        <f t="shared" si="303"/>
        <v>1410516866</v>
      </c>
      <c r="Q5190" s="12" t="str">
        <f t="shared" si="304"/>
        <v>14105168660001</v>
      </c>
      <c r="R5190" s="20" t="s">
        <v>4418</v>
      </c>
      <c r="U5190" s="12" t="s">
        <v>907</v>
      </c>
      <c r="W5190" s="12" t="s">
        <v>870</v>
      </c>
      <c r="AB5190" s="12" t="s">
        <v>100</v>
      </c>
      <c r="AD5190" s="12" t="s">
        <v>100</v>
      </c>
      <c r="BN5190" s="12">
        <v>1</v>
      </c>
      <c r="BP5190" s="12" t="s">
        <v>3802</v>
      </c>
    </row>
    <row r="5191" spans="1:68" ht="45" x14ac:dyDescent="0.25">
      <c r="A5191" s="12">
        <v>1</v>
      </c>
      <c r="B5191" s="11" t="str">
        <f t="shared" si="302"/>
        <v>Общий расчет. Анализ даты. Анализ даты. Символические звезды. Благородный Тайцзи. Нет</v>
      </c>
      <c r="C5191" s="11" t="str">
        <f>IFERROR(VLOOKUP(I5191,lvl_1[],2,FALSE),"Нет")</f>
        <v>Общий расчет</v>
      </c>
      <c r="D5191" s="11" t="str">
        <f>IFERROR(VLOOKUP(Rule!J5191,lvl_2[],2,FALSE),"Нет")</f>
        <v>Анализ даты</v>
      </c>
      <c r="E5191" s="11" t="str">
        <f>IFERROR(VLOOKUP(Rule!K5191,lvl_3[],2,FALSE),"Нет")</f>
        <v>Анализ даты</v>
      </c>
      <c r="F5191" s="11" t="str">
        <f>IFERROR(INDEX(lvl_4[],MATCH(L5191,lvl_4[ID],0),MATCH(TEXT(K5191,"##0"),lvl_4[#Headers],0)),"Нет")</f>
        <v>Символические звезды</v>
      </c>
      <c r="G5191" s="11" t="str">
        <f>IFERROR(INDEX(lvl_5[],MATCH(M5191,lvl_5[ID],0),MATCH(_xlfn.CONCAT(TEXT(K5191,"##0"),"_",TEXT(L5191,"##0")),lvl_5[#Headers],0)),"Нет")</f>
        <v>Благородный Тайцзи</v>
      </c>
      <c r="H5191" s="11" t="str">
        <f>IFERROR(INDEX(lvl_6[],MATCH(N5191,lvl_6[ID],0),MATCH(_xlfn.CONCAT(K5191,"_",L5191,"_",M5191),lvl_6[#Headers],0)),"Нет")</f>
        <v>Нет</v>
      </c>
      <c r="I5191" s="12">
        <v>1</v>
      </c>
      <c r="J5191" s="12">
        <v>4</v>
      </c>
      <c r="K5191" s="12">
        <v>1</v>
      </c>
      <c r="L5191" s="12">
        <v>5</v>
      </c>
      <c r="M5191" s="12">
        <v>16</v>
      </c>
      <c r="N5191" s="12">
        <v>867</v>
      </c>
      <c r="O5191" s="12">
        <f>COUNTIF($P$2:P5191,P5191)</f>
        <v>1</v>
      </c>
      <c r="P5191" s="12" t="str">
        <f t="shared" si="303"/>
        <v>1410516867</v>
      </c>
      <c r="Q5191" s="12" t="str">
        <f t="shared" si="304"/>
        <v>14105168670001</v>
      </c>
      <c r="R5191" s="20" t="s">
        <v>4419</v>
      </c>
      <c r="U5191" s="12" t="s">
        <v>907</v>
      </c>
      <c r="W5191" s="12" t="s">
        <v>864</v>
      </c>
      <c r="AB5191" s="12" t="s">
        <v>100</v>
      </c>
      <c r="AD5191" s="12" t="s">
        <v>100</v>
      </c>
      <c r="BN5191" s="12">
        <v>1</v>
      </c>
      <c r="BP5191" s="12" t="s">
        <v>3802</v>
      </c>
    </row>
    <row r="5192" spans="1:68" ht="45" x14ac:dyDescent="0.25">
      <c r="A5192" s="12">
        <v>1</v>
      </c>
      <c r="B5192" s="11" t="str">
        <f t="shared" si="302"/>
        <v>Общий расчет. Анализ даты. Анализ даты. Символические звезды. Благородный Тайцзи. Нет</v>
      </c>
      <c r="C5192" s="11" t="str">
        <f>IFERROR(VLOOKUP(I5192,lvl_1[],2,FALSE),"Нет")</f>
        <v>Общий расчет</v>
      </c>
      <c r="D5192" s="11" t="str">
        <f>IFERROR(VLOOKUP(Rule!J5192,lvl_2[],2,FALSE),"Нет")</f>
        <v>Анализ даты</v>
      </c>
      <c r="E5192" s="11" t="str">
        <f>IFERROR(VLOOKUP(Rule!K5192,lvl_3[],2,FALSE),"Нет")</f>
        <v>Анализ даты</v>
      </c>
      <c r="F5192" s="11" t="str">
        <f>IFERROR(INDEX(lvl_4[],MATCH(L5192,lvl_4[ID],0),MATCH(TEXT(K5192,"##0"),lvl_4[#Headers],0)),"Нет")</f>
        <v>Символические звезды</v>
      </c>
      <c r="G5192" s="11" t="str">
        <f>IFERROR(INDEX(lvl_5[],MATCH(M5192,lvl_5[ID],0),MATCH(_xlfn.CONCAT(TEXT(K5192,"##0"),"_",TEXT(L5192,"##0")),lvl_5[#Headers],0)),"Нет")</f>
        <v>Благородный Тайцзи</v>
      </c>
      <c r="H5192" s="11" t="str">
        <f>IFERROR(INDEX(lvl_6[],MATCH(N5192,lvl_6[ID],0),MATCH(_xlfn.CONCAT(K5192,"_",L5192,"_",M5192),lvl_6[#Headers],0)),"Нет")</f>
        <v>Нет</v>
      </c>
      <c r="I5192" s="12">
        <v>1</v>
      </c>
      <c r="J5192" s="12">
        <v>4</v>
      </c>
      <c r="K5192" s="12">
        <v>1</v>
      </c>
      <c r="L5192" s="12">
        <v>5</v>
      </c>
      <c r="M5192" s="12">
        <v>16</v>
      </c>
      <c r="N5192" s="12">
        <v>868</v>
      </c>
      <c r="O5192" s="12">
        <f>COUNTIF($P$2:P5192,P5192)</f>
        <v>1</v>
      </c>
      <c r="P5192" s="12" t="str">
        <f t="shared" si="303"/>
        <v>1410516868</v>
      </c>
      <c r="Q5192" s="12" t="str">
        <f t="shared" si="304"/>
        <v>14105168680001</v>
      </c>
      <c r="R5192" s="20" t="s">
        <v>4420</v>
      </c>
      <c r="U5192" s="12" t="s">
        <v>908</v>
      </c>
      <c r="W5192" s="12" t="s">
        <v>861</v>
      </c>
      <c r="AB5192" s="12" t="s">
        <v>100</v>
      </c>
      <c r="AD5192" s="12" t="s">
        <v>100</v>
      </c>
      <c r="BN5192" s="12">
        <v>1</v>
      </c>
      <c r="BP5192" s="12" t="s">
        <v>3802</v>
      </c>
    </row>
    <row r="5193" spans="1:68" ht="45" x14ac:dyDescent="0.25">
      <c r="A5193" s="12">
        <v>1</v>
      </c>
      <c r="B5193" s="11" t="str">
        <f t="shared" si="302"/>
        <v>Общий расчет. Анализ даты. Анализ даты. Символические звезды. Благородный Тайцзи. Нет</v>
      </c>
      <c r="C5193" s="11" t="str">
        <f>IFERROR(VLOOKUP(I5193,lvl_1[],2,FALSE),"Нет")</f>
        <v>Общий расчет</v>
      </c>
      <c r="D5193" s="11" t="str">
        <f>IFERROR(VLOOKUP(Rule!J5193,lvl_2[],2,FALSE),"Нет")</f>
        <v>Анализ даты</v>
      </c>
      <c r="E5193" s="11" t="str">
        <f>IFERROR(VLOOKUP(Rule!K5193,lvl_3[],2,FALSE),"Нет")</f>
        <v>Анализ даты</v>
      </c>
      <c r="F5193" s="11" t="str">
        <f>IFERROR(INDEX(lvl_4[],MATCH(L5193,lvl_4[ID],0),MATCH(TEXT(K5193,"##0"),lvl_4[#Headers],0)),"Нет")</f>
        <v>Символические звезды</v>
      </c>
      <c r="G5193" s="11" t="str">
        <f>IFERROR(INDEX(lvl_5[],MATCH(M5193,lvl_5[ID],0),MATCH(_xlfn.CONCAT(TEXT(K5193,"##0"),"_",TEXT(L5193,"##0")),lvl_5[#Headers],0)),"Нет")</f>
        <v>Благородный Тайцзи</v>
      </c>
      <c r="H5193" s="11" t="str">
        <f>IFERROR(INDEX(lvl_6[],MATCH(N5193,lvl_6[ID],0),MATCH(_xlfn.CONCAT(K5193,"_",L5193,"_",M5193),lvl_6[#Headers],0)),"Нет")</f>
        <v>Нет</v>
      </c>
      <c r="I5193" s="12">
        <v>1</v>
      </c>
      <c r="J5193" s="12">
        <v>4</v>
      </c>
      <c r="K5193" s="12">
        <v>1</v>
      </c>
      <c r="L5193" s="12">
        <v>5</v>
      </c>
      <c r="M5193" s="12">
        <v>16</v>
      </c>
      <c r="N5193" s="12">
        <v>869</v>
      </c>
      <c r="O5193" s="12">
        <f>COUNTIF($P$2:P5193,P5193)</f>
        <v>1</v>
      </c>
      <c r="P5193" s="12" t="str">
        <f t="shared" si="303"/>
        <v>1410516869</v>
      </c>
      <c r="Q5193" s="12" t="str">
        <f t="shared" si="304"/>
        <v>14105168690001</v>
      </c>
      <c r="R5193" s="20" t="s">
        <v>4421</v>
      </c>
      <c r="U5193" s="12" t="s">
        <v>908</v>
      </c>
      <c r="W5193" s="12" t="s">
        <v>907</v>
      </c>
      <c r="AB5193" s="12" t="s">
        <v>100</v>
      </c>
      <c r="AD5193" s="12" t="s">
        <v>100</v>
      </c>
      <c r="BN5193" s="12">
        <v>1</v>
      </c>
      <c r="BP5193" s="12" t="s">
        <v>3802</v>
      </c>
    </row>
    <row r="5194" spans="1:68" ht="45" x14ac:dyDescent="0.25">
      <c r="A5194" s="12">
        <v>1</v>
      </c>
      <c r="B5194" s="11" t="str">
        <f t="shared" si="302"/>
        <v>Общий расчет. Анализ даты. Анализ даты. Символические звезды. Благородный Тайцзи. Нет</v>
      </c>
      <c r="C5194" s="11" t="str">
        <f>IFERROR(VLOOKUP(I5194,lvl_1[],2,FALSE),"Нет")</f>
        <v>Общий расчет</v>
      </c>
      <c r="D5194" s="11" t="str">
        <f>IFERROR(VLOOKUP(Rule!J5194,lvl_2[],2,FALSE),"Нет")</f>
        <v>Анализ даты</v>
      </c>
      <c r="E5194" s="11" t="str">
        <f>IFERROR(VLOOKUP(Rule!K5194,lvl_3[],2,FALSE),"Нет")</f>
        <v>Анализ даты</v>
      </c>
      <c r="F5194" s="11" t="str">
        <f>IFERROR(INDEX(lvl_4[],MATCH(L5194,lvl_4[ID],0),MATCH(TEXT(K5194,"##0"),lvl_4[#Headers],0)),"Нет")</f>
        <v>Символические звезды</v>
      </c>
      <c r="G5194" s="11" t="str">
        <f>IFERROR(INDEX(lvl_5[],MATCH(M5194,lvl_5[ID],0),MATCH(_xlfn.CONCAT(TEXT(K5194,"##0"),"_",TEXT(L5194,"##0")),lvl_5[#Headers],0)),"Нет")</f>
        <v>Благородный Тайцзи</v>
      </c>
      <c r="H5194" s="11" t="str">
        <f>IFERROR(INDEX(lvl_6[],MATCH(N5194,lvl_6[ID],0),MATCH(_xlfn.CONCAT(K5194,"_",L5194,"_",M5194),lvl_6[#Headers],0)),"Нет")</f>
        <v>Нет</v>
      </c>
      <c r="I5194" s="12">
        <v>1</v>
      </c>
      <c r="J5194" s="12">
        <v>4</v>
      </c>
      <c r="K5194" s="12">
        <v>1</v>
      </c>
      <c r="L5194" s="12">
        <v>5</v>
      </c>
      <c r="M5194" s="12">
        <v>16</v>
      </c>
      <c r="N5194" s="12">
        <v>870</v>
      </c>
      <c r="O5194" s="12">
        <f>COUNTIF($P$2:P5194,P5194)</f>
        <v>1</v>
      </c>
      <c r="P5194" s="12" t="str">
        <f t="shared" si="303"/>
        <v>1410516870</v>
      </c>
      <c r="Q5194" s="12" t="str">
        <f t="shared" si="304"/>
        <v>14105168700001</v>
      </c>
      <c r="R5194" s="20" t="s">
        <v>4422</v>
      </c>
      <c r="U5194" s="12" t="s">
        <v>908</v>
      </c>
      <c r="W5194" s="12" t="s">
        <v>870</v>
      </c>
      <c r="AB5194" s="12" t="s">
        <v>100</v>
      </c>
      <c r="AD5194" s="12" t="s">
        <v>100</v>
      </c>
      <c r="BN5194" s="12">
        <v>1</v>
      </c>
      <c r="BP5194" s="12" t="s">
        <v>3802</v>
      </c>
    </row>
    <row r="5195" spans="1:68" ht="45" x14ac:dyDescent="0.25">
      <c r="A5195" s="12">
        <v>1</v>
      </c>
      <c r="B5195" s="11" t="str">
        <f t="shared" si="302"/>
        <v>Общий расчет. Анализ даты. Анализ даты. Символические звезды. Благородный Тайцзи. Нет</v>
      </c>
      <c r="C5195" s="11" t="str">
        <f>IFERROR(VLOOKUP(I5195,lvl_1[],2,FALSE),"Нет")</f>
        <v>Общий расчет</v>
      </c>
      <c r="D5195" s="11" t="str">
        <f>IFERROR(VLOOKUP(Rule!J5195,lvl_2[],2,FALSE),"Нет")</f>
        <v>Анализ даты</v>
      </c>
      <c r="E5195" s="11" t="str">
        <f>IFERROR(VLOOKUP(Rule!K5195,lvl_3[],2,FALSE),"Нет")</f>
        <v>Анализ даты</v>
      </c>
      <c r="F5195" s="11" t="str">
        <f>IFERROR(INDEX(lvl_4[],MATCH(L5195,lvl_4[ID],0),MATCH(TEXT(K5195,"##0"),lvl_4[#Headers],0)),"Нет")</f>
        <v>Символические звезды</v>
      </c>
      <c r="G5195" s="11" t="str">
        <f>IFERROR(INDEX(lvl_5[],MATCH(M5195,lvl_5[ID],0),MATCH(_xlfn.CONCAT(TEXT(K5195,"##0"),"_",TEXT(L5195,"##0")),lvl_5[#Headers],0)),"Нет")</f>
        <v>Благородный Тайцзи</v>
      </c>
      <c r="H5195" s="11" t="str">
        <f>IFERROR(INDEX(lvl_6[],MATCH(N5195,lvl_6[ID],0),MATCH(_xlfn.CONCAT(K5195,"_",L5195,"_",M5195),lvl_6[#Headers],0)),"Нет")</f>
        <v>Нет</v>
      </c>
      <c r="I5195" s="12">
        <v>1</v>
      </c>
      <c r="J5195" s="12">
        <v>4</v>
      </c>
      <c r="K5195" s="12">
        <v>1</v>
      </c>
      <c r="L5195" s="12">
        <v>5</v>
      </c>
      <c r="M5195" s="12">
        <v>16</v>
      </c>
      <c r="N5195" s="12">
        <v>871</v>
      </c>
      <c r="O5195" s="12">
        <f>COUNTIF($P$2:P5195,P5195)</f>
        <v>1</v>
      </c>
      <c r="P5195" s="12" t="str">
        <f t="shared" si="303"/>
        <v>1410516871</v>
      </c>
      <c r="Q5195" s="12" t="str">
        <f t="shared" si="304"/>
        <v>14105168710001</v>
      </c>
      <c r="R5195" s="20" t="s">
        <v>4423</v>
      </c>
      <c r="U5195" s="12" t="s">
        <v>908</v>
      </c>
      <c r="W5195" s="12" t="s">
        <v>864</v>
      </c>
      <c r="AB5195" s="12" t="s">
        <v>100</v>
      </c>
      <c r="AD5195" s="12" t="s">
        <v>100</v>
      </c>
      <c r="BN5195" s="12">
        <v>1</v>
      </c>
      <c r="BP5195" s="12" t="s">
        <v>3802</v>
      </c>
    </row>
    <row r="5196" spans="1:68" ht="45" x14ac:dyDescent="0.25">
      <c r="A5196" s="12">
        <v>1</v>
      </c>
      <c r="B5196" s="11" t="str">
        <f t="shared" si="302"/>
        <v>Общий расчет. Анализ даты. Анализ даты. Символические звезды. Благородный Тайцзи. Нет</v>
      </c>
      <c r="C5196" s="11" t="str">
        <f>IFERROR(VLOOKUP(I5196,lvl_1[],2,FALSE),"Нет")</f>
        <v>Общий расчет</v>
      </c>
      <c r="D5196" s="11" t="str">
        <f>IFERROR(VLOOKUP(Rule!J5196,lvl_2[],2,FALSE),"Нет")</f>
        <v>Анализ даты</v>
      </c>
      <c r="E5196" s="11" t="str">
        <f>IFERROR(VLOOKUP(Rule!K5196,lvl_3[],2,FALSE),"Нет")</f>
        <v>Анализ даты</v>
      </c>
      <c r="F5196" s="11" t="str">
        <f>IFERROR(INDEX(lvl_4[],MATCH(L5196,lvl_4[ID],0),MATCH(TEXT(K5196,"##0"),lvl_4[#Headers],0)),"Нет")</f>
        <v>Символические звезды</v>
      </c>
      <c r="G5196" s="11" t="str">
        <f>IFERROR(INDEX(lvl_5[],MATCH(M5196,lvl_5[ID],0),MATCH(_xlfn.CONCAT(TEXT(K5196,"##0"),"_",TEXT(L5196,"##0")),lvl_5[#Headers],0)),"Нет")</f>
        <v>Благородный Тайцзи</v>
      </c>
      <c r="H5196" s="11" t="str">
        <f>IFERROR(INDEX(lvl_6[],MATCH(N5196,lvl_6[ID],0),MATCH(_xlfn.CONCAT(K5196,"_",L5196,"_",M5196),lvl_6[#Headers],0)),"Нет")</f>
        <v>Нет</v>
      </c>
      <c r="I5196" s="12">
        <v>1</v>
      </c>
      <c r="J5196" s="12">
        <v>4</v>
      </c>
      <c r="K5196" s="12">
        <v>1</v>
      </c>
      <c r="L5196" s="12">
        <v>5</v>
      </c>
      <c r="M5196" s="12">
        <v>16</v>
      </c>
      <c r="N5196" s="12">
        <v>872</v>
      </c>
      <c r="O5196" s="12">
        <f>COUNTIF($P$2:P5196,P5196)</f>
        <v>1</v>
      </c>
      <c r="P5196" s="12" t="str">
        <f t="shared" si="303"/>
        <v>1410516872</v>
      </c>
      <c r="Q5196" s="12" t="str">
        <f t="shared" si="304"/>
        <v>14105168720001</v>
      </c>
      <c r="R5196" s="20" t="s">
        <v>4424</v>
      </c>
      <c r="U5196" s="12" t="s">
        <v>910</v>
      </c>
      <c r="W5196" s="12" t="s">
        <v>859</v>
      </c>
      <c r="AB5196" s="12" t="s">
        <v>100</v>
      </c>
      <c r="AD5196" s="12" t="s">
        <v>100</v>
      </c>
      <c r="BN5196" s="12">
        <v>1</v>
      </c>
      <c r="BP5196" s="12" t="s">
        <v>3802</v>
      </c>
    </row>
    <row r="5197" spans="1:68" ht="45" x14ac:dyDescent="0.25">
      <c r="A5197" s="12">
        <v>1</v>
      </c>
      <c r="B5197" s="11" t="str">
        <f t="shared" si="302"/>
        <v>Общий расчет. Анализ даты. Анализ даты. Символические звезды. Благородный Тайцзи. Нет</v>
      </c>
      <c r="C5197" s="11" t="str">
        <f>IFERROR(VLOOKUP(I5197,lvl_1[],2,FALSE),"Нет")</f>
        <v>Общий расчет</v>
      </c>
      <c r="D5197" s="11" t="str">
        <f>IFERROR(VLOOKUP(Rule!J5197,lvl_2[],2,FALSE),"Нет")</f>
        <v>Анализ даты</v>
      </c>
      <c r="E5197" s="11" t="str">
        <f>IFERROR(VLOOKUP(Rule!K5197,lvl_3[],2,FALSE),"Нет")</f>
        <v>Анализ даты</v>
      </c>
      <c r="F5197" s="11" t="str">
        <f>IFERROR(INDEX(lvl_4[],MATCH(L5197,lvl_4[ID],0),MATCH(TEXT(K5197,"##0"),lvl_4[#Headers],0)),"Нет")</f>
        <v>Символические звезды</v>
      </c>
      <c r="G5197" s="11" t="str">
        <f>IFERROR(INDEX(lvl_5[],MATCH(M5197,lvl_5[ID],0),MATCH(_xlfn.CONCAT(TEXT(K5197,"##0"),"_",TEXT(L5197,"##0")),lvl_5[#Headers],0)),"Нет")</f>
        <v>Благородный Тайцзи</v>
      </c>
      <c r="H5197" s="11" t="str">
        <f>IFERROR(INDEX(lvl_6[],MATCH(N5197,lvl_6[ID],0),MATCH(_xlfn.CONCAT(K5197,"_",L5197,"_",M5197),lvl_6[#Headers],0)),"Нет")</f>
        <v>Нет</v>
      </c>
      <c r="I5197" s="12">
        <v>1</v>
      </c>
      <c r="J5197" s="12">
        <v>4</v>
      </c>
      <c r="K5197" s="12">
        <v>1</v>
      </c>
      <c r="L5197" s="12">
        <v>5</v>
      </c>
      <c r="M5197" s="12">
        <v>16</v>
      </c>
      <c r="N5197" s="12">
        <v>873</v>
      </c>
      <c r="O5197" s="12">
        <f>COUNTIF($P$2:P5197,P5197)</f>
        <v>1</v>
      </c>
      <c r="P5197" s="12" t="str">
        <f t="shared" si="303"/>
        <v>1410516873</v>
      </c>
      <c r="Q5197" s="12" t="str">
        <f t="shared" si="304"/>
        <v>14105168730001</v>
      </c>
      <c r="R5197" s="20" t="s">
        <v>4425</v>
      </c>
      <c r="U5197" s="12" t="s">
        <v>910</v>
      </c>
      <c r="W5197" s="12" t="s">
        <v>868</v>
      </c>
      <c r="AB5197" s="12" t="s">
        <v>100</v>
      </c>
      <c r="AD5197" s="12" t="s">
        <v>100</v>
      </c>
      <c r="BN5197" s="12">
        <v>1</v>
      </c>
      <c r="BP5197" s="12" t="s">
        <v>3802</v>
      </c>
    </row>
    <row r="5198" spans="1:68" ht="45" x14ac:dyDescent="0.25">
      <c r="A5198" s="12">
        <v>1</v>
      </c>
      <c r="B5198" s="11" t="str">
        <f t="shared" si="302"/>
        <v>Общий расчет. Анализ даты. Анализ даты. Символические звезды. Благородный Тайцзи. Нет</v>
      </c>
      <c r="C5198" s="11" t="str">
        <f>IFERROR(VLOOKUP(I5198,lvl_1[],2,FALSE),"Нет")</f>
        <v>Общий расчет</v>
      </c>
      <c r="D5198" s="11" t="str">
        <f>IFERROR(VLOOKUP(Rule!J5198,lvl_2[],2,FALSE),"Нет")</f>
        <v>Анализ даты</v>
      </c>
      <c r="E5198" s="11" t="str">
        <f>IFERROR(VLOOKUP(Rule!K5198,lvl_3[],2,FALSE),"Нет")</f>
        <v>Анализ даты</v>
      </c>
      <c r="F5198" s="11" t="str">
        <f>IFERROR(INDEX(lvl_4[],MATCH(L5198,lvl_4[ID],0),MATCH(TEXT(K5198,"##0"),lvl_4[#Headers],0)),"Нет")</f>
        <v>Символические звезды</v>
      </c>
      <c r="G5198" s="11" t="str">
        <f>IFERROR(INDEX(lvl_5[],MATCH(M5198,lvl_5[ID],0),MATCH(_xlfn.CONCAT(TEXT(K5198,"##0"),"_",TEXT(L5198,"##0")),lvl_5[#Headers],0)),"Нет")</f>
        <v>Благородный Тайцзи</v>
      </c>
      <c r="H5198" s="11" t="str">
        <f>IFERROR(INDEX(lvl_6[],MATCH(N5198,lvl_6[ID],0),MATCH(_xlfn.CONCAT(K5198,"_",L5198,"_",M5198),lvl_6[#Headers],0)),"Нет")</f>
        <v>Нет</v>
      </c>
      <c r="I5198" s="12">
        <v>1</v>
      </c>
      <c r="J5198" s="12">
        <v>4</v>
      </c>
      <c r="K5198" s="12">
        <v>1</v>
      </c>
      <c r="L5198" s="12">
        <v>5</v>
      </c>
      <c r="M5198" s="12">
        <v>16</v>
      </c>
      <c r="N5198" s="12">
        <v>874</v>
      </c>
      <c r="O5198" s="12">
        <f>COUNTIF($P$2:P5198,P5198)</f>
        <v>1</v>
      </c>
      <c r="P5198" s="12" t="str">
        <f t="shared" si="303"/>
        <v>1410516874</v>
      </c>
      <c r="Q5198" s="12" t="str">
        <f t="shared" si="304"/>
        <v>14105168740001</v>
      </c>
      <c r="R5198" s="20" t="s">
        <v>4426</v>
      </c>
      <c r="U5198" s="12" t="s">
        <v>912</v>
      </c>
      <c r="W5198" s="12" t="s">
        <v>859</v>
      </c>
      <c r="AB5198" s="12" t="s">
        <v>100</v>
      </c>
      <c r="AD5198" s="12" t="s">
        <v>100</v>
      </c>
      <c r="BN5198" s="12">
        <v>1</v>
      </c>
      <c r="BP5198" s="12" t="s">
        <v>3802</v>
      </c>
    </row>
    <row r="5199" spans="1:68" ht="45" x14ac:dyDescent="0.25">
      <c r="A5199" s="12">
        <v>1</v>
      </c>
      <c r="B5199" s="11" t="str">
        <f t="shared" si="302"/>
        <v>Общий расчет. Анализ даты. Анализ даты. Символические звезды. Благородный Тайцзи. Нет</v>
      </c>
      <c r="C5199" s="11" t="str">
        <f>IFERROR(VLOOKUP(I5199,lvl_1[],2,FALSE),"Нет")</f>
        <v>Общий расчет</v>
      </c>
      <c r="D5199" s="11" t="str">
        <f>IFERROR(VLOOKUP(Rule!J5199,lvl_2[],2,FALSE),"Нет")</f>
        <v>Анализ даты</v>
      </c>
      <c r="E5199" s="11" t="str">
        <f>IFERROR(VLOOKUP(Rule!K5199,lvl_3[],2,FALSE),"Нет")</f>
        <v>Анализ даты</v>
      </c>
      <c r="F5199" s="11" t="str">
        <f>IFERROR(INDEX(lvl_4[],MATCH(L5199,lvl_4[ID],0),MATCH(TEXT(K5199,"##0"),lvl_4[#Headers],0)),"Нет")</f>
        <v>Символические звезды</v>
      </c>
      <c r="G5199" s="11" t="str">
        <f>IFERROR(INDEX(lvl_5[],MATCH(M5199,lvl_5[ID],0),MATCH(_xlfn.CONCAT(TEXT(K5199,"##0"),"_",TEXT(L5199,"##0")),lvl_5[#Headers],0)),"Нет")</f>
        <v>Благородный Тайцзи</v>
      </c>
      <c r="H5199" s="11" t="str">
        <f>IFERROR(INDEX(lvl_6[],MATCH(N5199,lvl_6[ID],0),MATCH(_xlfn.CONCAT(K5199,"_",L5199,"_",M5199),lvl_6[#Headers],0)),"Нет")</f>
        <v>Нет</v>
      </c>
      <c r="I5199" s="12">
        <v>1</v>
      </c>
      <c r="J5199" s="12">
        <v>4</v>
      </c>
      <c r="K5199" s="12">
        <v>1</v>
      </c>
      <c r="L5199" s="12">
        <v>5</v>
      </c>
      <c r="M5199" s="12">
        <v>16</v>
      </c>
      <c r="N5199" s="12">
        <v>875</v>
      </c>
      <c r="O5199" s="12">
        <f>COUNTIF($P$2:P5199,P5199)</f>
        <v>1</v>
      </c>
      <c r="P5199" s="12" t="str">
        <f t="shared" si="303"/>
        <v>1410516875</v>
      </c>
      <c r="Q5199" s="12" t="str">
        <f t="shared" si="304"/>
        <v>14105168750001</v>
      </c>
      <c r="R5199" s="20" t="s">
        <v>4427</v>
      </c>
      <c r="U5199" s="12" t="s">
        <v>912</v>
      </c>
      <c r="W5199" s="12" t="s">
        <v>868</v>
      </c>
      <c r="AB5199" s="12" t="s">
        <v>100</v>
      </c>
      <c r="AD5199" s="12" t="s">
        <v>100</v>
      </c>
      <c r="BN5199" s="12">
        <v>1</v>
      </c>
      <c r="BP5199" s="12" t="s">
        <v>3802</v>
      </c>
    </row>
    <row r="5200" spans="1:68" ht="45" x14ac:dyDescent="0.25">
      <c r="A5200" s="12">
        <v>1</v>
      </c>
      <c r="B5200" s="11" t="str">
        <f t="shared" si="302"/>
        <v>Общий расчет. Анализ даты. Анализ даты. Символические звезды. Благородный Тайцзи. Нет</v>
      </c>
      <c r="C5200" s="11" t="str">
        <f>IFERROR(VLOOKUP(I5200,lvl_1[],2,FALSE),"Нет")</f>
        <v>Общий расчет</v>
      </c>
      <c r="D5200" s="11" t="str">
        <f>IFERROR(VLOOKUP(Rule!J5200,lvl_2[],2,FALSE),"Нет")</f>
        <v>Анализ даты</v>
      </c>
      <c r="E5200" s="11" t="str">
        <f>IFERROR(VLOOKUP(Rule!K5200,lvl_3[],2,FALSE),"Нет")</f>
        <v>Анализ даты</v>
      </c>
      <c r="F5200" s="11" t="str">
        <f>IFERROR(INDEX(lvl_4[],MATCH(L5200,lvl_4[ID],0),MATCH(TEXT(K5200,"##0"),lvl_4[#Headers],0)),"Нет")</f>
        <v>Символические звезды</v>
      </c>
      <c r="G5200" s="11" t="str">
        <f>IFERROR(INDEX(lvl_5[],MATCH(M5200,lvl_5[ID],0),MATCH(_xlfn.CONCAT(TEXT(K5200,"##0"),"_",TEXT(L5200,"##0")),lvl_5[#Headers],0)),"Нет")</f>
        <v>Благородный Тайцзи</v>
      </c>
      <c r="H5200" s="11" t="str">
        <f>IFERROR(INDEX(lvl_6[],MATCH(N5200,lvl_6[ID],0),MATCH(_xlfn.CONCAT(K5200,"_",L5200,"_",M5200),lvl_6[#Headers],0)),"Нет")</f>
        <v>Нет</v>
      </c>
      <c r="I5200" s="12">
        <v>1</v>
      </c>
      <c r="J5200" s="12">
        <v>4</v>
      </c>
      <c r="K5200" s="12">
        <v>1</v>
      </c>
      <c r="L5200" s="12">
        <v>5</v>
      </c>
      <c r="M5200" s="12">
        <v>16</v>
      </c>
      <c r="N5200" s="12">
        <v>876</v>
      </c>
      <c r="O5200" s="12">
        <f>COUNTIF($P$2:P5200,P5200)</f>
        <v>1</v>
      </c>
      <c r="P5200" s="12" t="str">
        <f t="shared" si="303"/>
        <v>1410516876</v>
      </c>
      <c r="Q5200" s="12" t="str">
        <f t="shared" si="304"/>
        <v>14105168760001</v>
      </c>
      <c r="R5200" s="20" t="s">
        <v>4428</v>
      </c>
      <c r="U5200" s="12" t="s">
        <v>914</v>
      </c>
      <c r="W5200" s="12" t="s">
        <v>862</v>
      </c>
      <c r="AB5200" s="12" t="s">
        <v>100</v>
      </c>
      <c r="AD5200" s="12" t="s">
        <v>100</v>
      </c>
      <c r="BN5200" s="12">
        <v>1</v>
      </c>
      <c r="BP5200" s="12" t="s">
        <v>3802</v>
      </c>
    </row>
    <row r="5201" spans="1:68" ht="45" x14ac:dyDescent="0.25">
      <c r="A5201" s="12">
        <v>1</v>
      </c>
      <c r="B5201" s="11" t="str">
        <f t="shared" si="302"/>
        <v>Общий расчет. Анализ даты. Анализ даты. Символические звезды. Благородный Тайцзи. Нет</v>
      </c>
      <c r="C5201" s="11" t="str">
        <f>IFERROR(VLOOKUP(I5201,lvl_1[],2,FALSE),"Нет")</f>
        <v>Общий расчет</v>
      </c>
      <c r="D5201" s="11" t="str">
        <f>IFERROR(VLOOKUP(Rule!J5201,lvl_2[],2,FALSE),"Нет")</f>
        <v>Анализ даты</v>
      </c>
      <c r="E5201" s="11" t="str">
        <f>IFERROR(VLOOKUP(Rule!K5201,lvl_3[],2,FALSE),"Нет")</f>
        <v>Анализ даты</v>
      </c>
      <c r="F5201" s="11" t="str">
        <f>IFERROR(INDEX(lvl_4[],MATCH(L5201,lvl_4[ID],0),MATCH(TEXT(K5201,"##0"),lvl_4[#Headers],0)),"Нет")</f>
        <v>Символические звезды</v>
      </c>
      <c r="G5201" s="11" t="str">
        <f>IFERROR(INDEX(lvl_5[],MATCH(M5201,lvl_5[ID],0),MATCH(_xlfn.CONCAT(TEXT(K5201,"##0"),"_",TEXT(L5201,"##0")),lvl_5[#Headers],0)),"Нет")</f>
        <v>Благородный Тайцзи</v>
      </c>
      <c r="H5201" s="11" t="str">
        <f>IFERROR(INDEX(lvl_6[],MATCH(N5201,lvl_6[ID],0),MATCH(_xlfn.CONCAT(K5201,"_",L5201,"_",M5201),lvl_6[#Headers],0)),"Нет")</f>
        <v>Нет</v>
      </c>
      <c r="I5201" s="12">
        <v>1</v>
      </c>
      <c r="J5201" s="12">
        <v>4</v>
      </c>
      <c r="K5201" s="12">
        <v>1</v>
      </c>
      <c r="L5201" s="12">
        <v>5</v>
      </c>
      <c r="M5201" s="12">
        <v>16</v>
      </c>
      <c r="N5201" s="12">
        <v>877</v>
      </c>
      <c r="O5201" s="12">
        <f>COUNTIF($P$2:P5201,P5201)</f>
        <v>1</v>
      </c>
      <c r="P5201" s="12" t="str">
        <f t="shared" si="303"/>
        <v>1410516877</v>
      </c>
      <c r="Q5201" s="12" t="str">
        <f t="shared" si="304"/>
        <v>14105168770001</v>
      </c>
      <c r="R5201" s="20" t="s">
        <v>4429</v>
      </c>
      <c r="U5201" s="12" t="s">
        <v>914</v>
      </c>
      <c r="W5201" s="12" t="s">
        <v>865</v>
      </c>
      <c r="AB5201" s="12" t="s">
        <v>100</v>
      </c>
      <c r="AD5201" s="12" t="s">
        <v>100</v>
      </c>
      <c r="BN5201" s="12">
        <v>1</v>
      </c>
      <c r="BP5201" s="12" t="s">
        <v>3802</v>
      </c>
    </row>
    <row r="5202" spans="1:68" ht="45" x14ac:dyDescent="0.25">
      <c r="A5202" s="12">
        <v>1</v>
      </c>
      <c r="B5202" s="11" t="str">
        <f t="shared" si="302"/>
        <v>Общий расчет. Анализ даты. Анализ даты. Символические звезды. Благородный Тайцзи. Нет</v>
      </c>
      <c r="C5202" s="11" t="str">
        <f>IFERROR(VLOOKUP(I5202,lvl_1[],2,FALSE),"Нет")</f>
        <v>Общий расчет</v>
      </c>
      <c r="D5202" s="11" t="str">
        <f>IFERROR(VLOOKUP(Rule!J5202,lvl_2[],2,FALSE),"Нет")</f>
        <v>Анализ даты</v>
      </c>
      <c r="E5202" s="11" t="str">
        <f>IFERROR(VLOOKUP(Rule!K5202,lvl_3[],2,FALSE),"Нет")</f>
        <v>Анализ даты</v>
      </c>
      <c r="F5202" s="11" t="str">
        <f>IFERROR(INDEX(lvl_4[],MATCH(L5202,lvl_4[ID],0),MATCH(TEXT(K5202,"##0"),lvl_4[#Headers],0)),"Нет")</f>
        <v>Символические звезды</v>
      </c>
      <c r="G5202" s="11" t="str">
        <f>IFERROR(INDEX(lvl_5[],MATCH(M5202,lvl_5[ID],0),MATCH(_xlfn.CONCAT(TEXT(K5202,"##0"),"_",TEXT(L5202,"##0")),lvl_5[#Headers],0)),"Нет")</f>
        <v>Благородный Тайцзи</v>
      </c>
      <c r="H5202" s="11" t="str">
        <f>IFERROR(INDEX(lvl_6[],MATCH(N5202,lvl_6[ID],0),MATCH(_xlfn.CONCAT(K5202,"_",L5202,"_",M5202),lvl_6[#Headers],0)),"Нет")</f>
        <v>Нет</v>
      </c>
      <c r="I5202" s="12">
        <v>1</v>
      </c>
      <c r="J5202" s="12">
        <v>4</v>
      </c>
      <c r="K5202" s="12">
        <v>1</v>
      </c>
      <c r="L5202" s="12">
        <v>5</v>
      </c>
      <c r="M5202" s="12">
        <v>16</v>
      </c>
      <c r="N5202" s="12">
        <v>878</v>
      </c>
      <c r="O5202" s="12">
        <f>COUNTIF($P$2:P5202,P5202)</f>
        <v>1</v>
      </c>
      <c r="P5202" s="12" t="str">
        <f t="shared" si="303"/>
        <v>1410516878</v>
      </c>
      <c r="Q5202" s="12" t="str">
        <f t="shared" si="304"/>
        <v>14105168780001</v>
      </c>
      <c r="R5202" s="20" t="s">
        <v>4430</v>
      </c>
      <c r="U5202" s="12" t="s">
        <v>916</v>
      </c>
      <c r="W5202" s="12" t="s">
        <v>862</v>
      </c>
      <c r="AB5202" s="12" t="s">
        <v>100</v>
      </c>
      <c r="AD5202" s="12" t="s">
        <v>100</v>
      </c>
      <c r="BN5202" s="12">
        <v>1</v>
      </c>
      <c r="BP5202" s="12" t="s">
        <v>3802</v>
      </c>
    </row>
    <row r="5203" spans="1:68" ht="45" x14ac:dyDescent="0.25">
      <c r="A5203" s="12">
        <v>1</v>
      </c>
      <c r="B5203" s="11" t="str">
        <f t="shared" si="302"/>
        <v>Общий расчет. Анализ даты. Анализ даты. Символические звезды. Благородный Тайцзи. Нет</v>
      </c>
      <c r="C5203" s="11" t="str">
        <f>IFERROR(VLOOKUP(I5203,lvl_1[],2,FALSE),"Нет")</f>
        <v>Общий расчет</v>
      </c>
      <c r="D5203" s="11" t="str">
        <f>IFERROR(VLOOKUP(Rule!J5203,lvl_2[],2,FALSE),"Нет")</f>
        <v>Анализ даты</v>
      </c>
      <c r="E5203" s="11" t="str">
        <f>IFERROR(VLOOKUP(Rule!K5203,lvl_3[],2,FALSE),"Нет")</f>
        <v>Анализ даты</v>
      </c>
      <c r="F5203" s="11" t="str">
        <f>IFERROR(INDEX(lvl_4[],MATCH(L5203,lvl_4[ID],0),MATCH(TEXT(K5203,"##0"),lvl_4[#Headers],0)),"Нет")</f>
        <v>Символические звезды</v>
      </c>
      <c r="G5203" s="11" t="str">
        <f>IFERROR(INDEX(lvl_5[],MATCH(M5203,lvl_5[ID],0),MATCH(_xlfn.CONCAT(TEXT(K5203,"##0"),"_",TEXT(L5203,"##0")),lvl_5[#Headers],0)),"Нет")</f>
        <v>Благородный Тайцзи</v>
      </c>
      <c r="H5203" s="11" t="str">
        <f>IFERROR(INDEX(lvl_6[],MATCH(N5203,lvl_6[ID],0),MATCH(_xlfn.CONCAT(K5203,"_",L5203,"_",M5203),lvl_6[#Headers],0)),"Нет")</f>
        <v>Нет</v>
      </c>
      <c r="I5203" s="12">
        <v>1</v>
      </c>
      <c r="J5203" s="12">
        <v>4</v>
      </c>
      <c r="K5203" s="12">
        <v>1</v>
      </c>
      <c r="L5203" s="12">
        <v>5</v>
      </c>
      <c r="M5203" s="12">
        <v>16</v>
      </c>
      <c r="N5203" s="12">
        <v>879</v>
      </c>
      <c r="O5203" s="12">
        <f>COUNTIF($P$2:P5203,P5203)</f>
        <v>1</v>
      </c>
      <c r="P5203" s="12" t="str">
        <f t="shared" si="303"/>
        <v>1410516879</v>
      </c>
      <c r="Q5203" s="12" t="str">
        <f t="shared" si="304"/>
        <v>14105168790001</v>
      </c>
      <c r="R5203" s="20" t="s">
        <v>4431</v>
      </c>
      <c r="U5203" s="12" t="s">
        <v>916</v>
      </c>
      <c r="W5203" s="12" t="s">
        <v>865</v>
      </c>
      <c r="AB5203" s="12" t="s">
        <v>100</v>
      </c>
      <c r="AD5203" s="12" t="s">
        <v>100</v>
      </c>
      <c r="BN5203" s="12">
        <v>1</v>
      </c>
      <c r="BP5203" s="12" t="s">
        <v>3802</v>
      </c>
    </row>
    <row r="5204" spans="1:68" ht="45" x14ac:dyDescent="0.25">
      <c r="A5204" s="12">
        <v>1</v>
      </c>
      <c r="B5204" s="11" t="str">
        <f t="shared" si="302"/>
        <v>Общий расчет. Анализ даты. Анализ даты. Символические звезды. Звезда академика. Нет</v>
      </c>
      <c r="C5204" s="11" t="str">
        <f>IFERROR(VLOOKUP(I5204,lvl_1[],2,FALSE),"Нет")</f>
        <v>Общий расчет</v>
      </c>
      <c r="D5204" s="11" t="str">
        <f>IFERROR(VLOOKUP(Rule!J5204,lvl_2[],2,FALSE),"Нет")</f>
        <v>Анализ даты</v>
      </c>
      <c r="E5204" s="11" t="str">
        <f>IFERROR(VLOOKUP(Rule!K5204,lvl_3[],2,FALSE),"Нет")</f>
        <v>Анализ даты</v>
      </c>
      <c r="F5204" s="11" t="str">
        <f>IFERROR(INDEX(lvl_4[],MATCH(L5204,lvl_4[ID],0),MATCH(TEXT(K5204,"##0"),lvl_4[#Headers],0)),"Нет")</f>
        <v>Символические звезды</v>
      </c>
      <c r="G5204" s="11" t="str">
        <f>IFERROR(INDEX(lvl_5[],MATCH(M5204,lvl_5[ID],0),MATCH(_xlfn.CONCAT(TEXT(K5204,"##0"),"_",TEXT(L5204,"##0")),lvl_5[#Headers],0)),"Нет")</f>
        <v>Звезда академика</v>
      </c>
      <c r="H5204" s="11" t="str">
        <f>IFERROR(INDEX(lvl_6[],MATCH(N5204,lvl_6[ID],0),MATCH(_xlfn.CONCAT(K5204,"_",L5204,"_",M5204),lvl_6[#Headers],0)),"Нет")</f>
        <v>Нет</v>
      </c>
      <c r="I5204" s="12">
        <v>1</v>
      </c>
      <c r="J5204" s="12">
        <v>4</v>
      </c>
      <c r="K5204" s="12">
        <v>1</v>
      </c>
      <c r="L5204" s="12">
        <v>5</v>
      </c>
      <c r="M5204" s="12">
        <v>17</v>
      </c>
      <c r="N5204" s="12">
        <v>880</v>
      </c>
      <c r="O5204" s="12">
        <f>COUNTIF($P$2:P5204,P5204)</f>
        <v>1</v>
      </c>
      <c r="P5204" s="12" t="str">
        <f t="shared" si="303"/>
        <v>1410517880</v>
      </c>
      <c r="Q5204" s="12" t="str">
        <f t="shared" si="304"/>
        <v>14105178800001</v>
      </c>
      <c r="R5204" s="20" t="s">
        <v>4432</v>
      </c>
      <c r="U5204" s="12" t="s">
        <v>899</v>
      </c>
      <c r="W5204" s="12" t="s">
        <v>862</v>
      </c>
      <c r="AB5204" s="12" t="s">
        <v>100</v>
      </c>
      <c r="AD5204" s="12" t="s">
        <v>100</v>
      </c>
      <c r="BN5204" s="12">
        <v>1</v>
      </c>
      <c r="BP5204" s="12" t="s">
        <v>3802</v>
      </c>
    </row>
    <row r="5205" spans="1:68" ht="45" x14ac:dyDescent="0.25">
      <c r="A5205" s="12">
        <v>1</v>
      </c>
      <c r="B5205" s="11" t="str">
        <f t="shared" si="302"/>
        <v>Общий расчет. Анализ даты. Анализ даты. Символические звезды. Звезда академика. Нет</v>
      </c>
      <c r="C5205" s="11" t="str">
        <f>IFERROR(VLOOKUP(I5205,lvl_1[],2,FALSE),"Нет")</f>
        <v>Общий расчет</v>
      </c>
      <c r="D5205" s="11" t="str">
        <f>IFERROR(VLOOKUP(Rule!J5205,lvl_2[],2,FALSE),"Нет")</f>
        <v>Анализ даты</v>
      </c>
      <c r="E5205" s="11" t="str">
        <f>IFERROR(VLOOKUP(Rule!K5205,lvl_3[],2,FALSE),"Нет")</f>
        <v>Анализ даты</v>
      </c>
      <c r="F5205" s="11" t="str">
        <f>IFERROR(INDEX(lvl_4[],MATCH(L5205,lvl_4[ID],0),MATCH(TEXT(K5205,"##0"),lvl_4[#Headers],0)),"Нет")</f>
        <v>Символические звезды</v>
      </c>
      <c r="G5205" s="11" t="str">
        <f>IFERROR(INDEX(lvl_5[],MATCH(M5205,lvl_5[ID],0),MATCH(_xlfn.CONCAT(TEXT(K5205,"##0"),"_",TEXT(L5205,"##0")),lvl_5[#Headers],0)),"Нет")</f>
        <v>Звезда академика</v>
      </c>
      <c r="H5205" s="11" t="str">
        <f>IFERROR(INDEX(lvl_6[],MATCH(N5205,lvl_6[ID],0),MATCH(_xlfn.CONCAT(K5205,"_",L5205,"_",M5205),lvl_6[#Headers],0)),"Нет")</f>
        <v>Нет</v>
      </c>
      <c r="I5205" s="12">
        <v>1</v>
      </c>
      <c r="J5205" s="12">
        <v>4</v>
      </c>
      <c r="K5205" s="12">
        <v>1</v>
      </c>
      <c r="L5205" s="12">
        <v>5</v>
      </c>
      <c r="M5205" s="12">
        <v>17</v>
      </c>
      <c r="N5205" s="12">
        <v>881</v>
      </c>
      <c r="O5205" s="12">
        <f>COUNTIF($P$2:P5205,P5205)</f>
        <v>1</v>
      </c>
      <c r="P5205" s="12" t="str">
        <f t="shared" si="303"/>
        <v>1410517881</v>
      </c>
      <c r="Q5205" s="12" t="str">
        <f t="shared" si="304"/>
        <v>14105178810001</v>
      </c>
      <c r="R5205" s="20" t="s">
        <v>4433</v>
      </c>
      <c r="U5205" s="12" t="s">
        <v>901</v>
      </c>
      <c r="W5205" s="12" t="s">
        <v>863</v>
      </c>
      <c r="AB5205" s="12" t="s">
        <v>100</v>
      </c>
      <c r="AD5205" s="12" t="s">
        <v>100</v>
      </c>
      <c r="BN5205" s="12">
        <v>1</v>
      </c>
      <c r="BP5205" s="12" t="s">
        <v>3802</v>
      </c>
    </row>
    <row r="5206" spans="1:68" ht="45" x14ac:dyDescent="0.25">
      <c r="A5206" s="12">
        <v>1</v>
      </c>
      <c r="B5206" s="11" t="str">
        <f t="shared" si="302"/>
        <v>Общий расчет. Анализ даты. Анализ даты. Символические звезды. Звезда академика. Нет</v>
      </c>
      <c r="C5206" s="11" t="str">
        <f>IFERROR(VLOOKUP(I5206,lvl_1[],2,FALSE),"Нет")</f>
        <v>Общий расчет</v>
      </c>
      <c r="D5206" s="11" t="str">
        <f>IFERROR(VLOOKUP(Rule!J5206,lvl_2[],2,FALSE),"Нет")</f>
        <v>Анализ даты</v>
      </c>
      <c r="E5206" s="11" t="str">
        <f>IFERROR(VLOOKUP(Rule!K5206,lvl_3[],2,FALSE),"Нет")</f>
        <v>Анализ даты</v>
      </c>
      <c r="F5206" s="11" t="str">
        <f>IFERROR(INDEX(lvl_4[],MATCH(L5206,lvl_4[ID],0),MATCH(TEXT(K5206,"##0"),lvl_4[#Headers],0)),"Нет")</f>
        <v>Символические звезды</v>
      </c>
      <c r="G5206" s="11" t="str">
        <f>IFERROR(INDEX(lvl_5[],MATCH(M5206,lvl_5[ID],0),MATCH(_xlfn.CONCAT(TEXT(K5206,"##0"),"_",TEXT(L5206,"##0")),lvl_5[#Headers],0)),"Нет")</f>
        <v>Звезда академика</v>
      </c>
      <c r="H5206" s="11" t="str">
        <f>IFERROR(INDEX(lvl_6[],MATCH(N5206,lvl_6[ID],0),MATCH(_xlfn.CONCAT(K5206,"_",L5206,"_",M5206),lvl_6[#Headers],0)),"Нет")</f>
        <v>Нет</v>
      </c>
      <c r="I5206" s="12">
        <v>1</v>
      </c>
      <c r="J5206" s="12">
        <v>4</v>
      </c>
      <c r="K5206" s="12">
        <v>1</v>
      </c>
      <c r="L5206" s="12">
        <v>5</v>
      </c>
      <c r="M5206" s="12">
        <v>17</v>
      </c>
      <c r="N5206" s="12">
        <v>882</v>
      </c>
      <c r="O5206" s="12">
        <f>COUNTIF($P$2:P5206,P5206)</f>
        <v>1</v>
      </c>
      <c r="P5206" s="12" t="str">
        <f t="shared" si="303"/>
        <v>1410517882</v>
      </c>
      <c r="Q5206" s="12" t="str">
        <f t="shared" si="304"/>
        <v>14105178820001</v>
      </c>
      <c r="R5206" s="20" t="s">
        <v>4434</v>
      </c>
      <c r="U5206" s="12" t="s">
        <v>903</v>
      </c>
      <c r="W5206" s="12" t="s">
        <v>865</v>
      </c>
      <c r="AB5206" s="12" t="s">
        <v>100</v>
      </c>
      <c r="AD5206" s="12" t="s">
        <v>100</v>
      </c>
      <c r="BN5206" s="12">
        <v>1</v>
      </c>
      <c r="BP5206" s="12" t="s">
        <v>3802</v>
      </c>
    </row>
    <row r="5207" spans="1:68" ht="45" x14ac:dyDescent="0.25">
      <c r="A5207" s="12">
        <v>1</v>
      </c>
      <c r="B5207" s="11" t="str">
        <f t="shared" si="302"/>
        <v>Общий расчет. Анализ даты. Анализ даты. Символические звезды. Звезда академика. Нет</v>
      </c>
      <c r="C5207" s="11" t="str">
        <f>IFERROR(VLOOKUP(I5207,lvl_1[],2,FALSE),"Нет")</f>
        <v>Общий расчет</v>
      </c>
      <c r="D5207" s="11" t="str">
        <f>IFERROR(VLOOKUP(Rule!J5207,lvl_2[],2,FALSE),"Нет")</f>
        <v>Анализ даты</v>
      </c>
      <c r="E5207" s="11" t="str">
        <f>IFERROR(VLOOKUP(Rule!K5207,lvl_3[],2,FALSE),"Нет")</f>
        <v>Анализ даты</v>
      </c>
      <c r="F5207" s="11" t="str">
        <f>IFERROR(INDEX(lvl_4[],MATCH(L5207,lvl_4[ID],0),MATCH(TEXT(K5207,"##0"),lvl_4[#Headers],0)),"Нет")</f>
        <v>Символические звезды</v>
      </c>
      <c r="G5207" s="11" t="str">
        <f>IFERROR(INDEX(lvl_5[],MATCH(M5207,lvl_5[ID],0),MATCH(_xlfn.CONCAT(TEXT(K5207,"##0"),"_",TEXT(L5207,"##0")),lvl_5[#Headers],0)),"Нет")</f>
        <v>Звезда академика</v>
      </c>
      <c r="H5207" s="11" t="str">
        <f>IFERROR(INDEX(lvl_6[],MATCH(N5207,lvl_6[ID],0),MATCH(_xlfn.CONCAT(K5207,"_",L5207,"_",M5207),lvl_6[#Headers],0)),"Нет")</f>
        <v>Нет</v>
      </c>
      <c r="I5207" s="12">
        <v>1</v>
      </c>
      <c r="J5207" s="12">
        <v>4</v>
      </c>
      <c r="K5207" s="12">
        <v>1</v>
      </c>
      <c r="L5207" s="12">
        <v>5</v>
      </c>
      <c r="M5207" s="12">
        <v>17</v>
      </c>
      <c r="N5207" s="12">
        <v>883</v>
      </c>
      <c r="O5207" s="12">
        <f>COUNTIF($P$2:P5207,P5207)</f>
        <v>1</v>
      </c>
      <c r="P5207" s="12" t="str">
        <f t="shared" si="303"/>
        <v>1410517883</v>
      </c>
      <c r="Q5207" s="12" t="str">
        <f t="shared" si="304"/>
        <v>14105178830001</v>
      </c>
      <c r="R5207" s="20" t="s">
        <v>4435</v>
      </c>
      <c r="U5207" s="12" t="s">
        <v>905</v>
      </c>
      <c r="W5207" s="12" t="s">
        <v>866</v>
      </c>
      <c r="AB5207" s="12" t="s">
        <v>100</v>
      </c>
      <c r="AD5207" s="12" t="s">
        <v>100</v>
      </c>
      <c r="BN5207" s="12">
        <v>1</v>
      </c>
      <c r="BP5207" s="12" t="s">
        <v>3802</v>
      </c>
    </row>
    <row r="5208" spans="1:68" ht="45" x14ac:dyDescent="0.25">
      <c r="A5208" s="12">
        <v>1</v>
      </c>
      <c r="B5208" s="11" t="str">
        <f t="shared" si="302"/>
        <v>Общий расчет. Анализ даты. Анализ даты. Символические звезды. Звезда академика. Нет</v>
      </c>
      <c r="C5208" s="11" t="str">
        <f>IFERROR(VLOOKUP(I5208,lvl_1[],2,FALSE),"Нет")</f>
        <v>Общий расчет</v>
      </c>
      <c r="D5208" s="11" t="str">
        <f>IFERROR(VLOOKUP(Rule!J5208,lvl_2[],2,FALSE),"Нет")</f>
        <v>Анализ даты</v>
      </c>
      <c r="E5208" s="11" t="str">
        <f>IFERROR(VLOOKUP(Rule!K5208,lvl_3[],2,FALSE),"Нет")</f>
        <v>Анализ даты</v>
      </c>
      <c r="F5208" s="11" t="str">
        <f>IFERROR(INDEX(lvl_4[],MATCH(L5208,lvl_4[ID],0),MATCH(TEXT(K5208,"##0"),lvl_4[#Headers],0)),"Нет")</f>
        <v>Символические звезды</v>
      </c>
      <c r="G5208" s="11" t="str">
        <f>IFERROR(INDEX(lvl_5[],MATCH(M5208,lvl_5[ID],0),MATCH(_xlfn.CONCAT(TEXT(K5208,"##0"),"_",TEXT(L5208,"##0")),lvl_5[#Headers],0)),"Нет")</f>
        <v>Звезда академика</v>
      </c>
      <c r="H5208" s="11" t="str">
        <f>IFERROR(INDEX(lvl_6[],MATCH(N5208,lvl_6[ID],0),MATCH(_xlfn.CONCAT(K5208,"_",L5208,"_",M5208),lvl_6[#Headers],0)),"Нет")</f>
        <v>Нет</v>
      </c>
      <c r="I5208" s="12">
        <v>1</v>
      </c>
      <c r="J5208" s="12">
        <v>4</v>
      </c>
      <c r="K5208" s="12">
        <v>1</v>
      </c>
      <c r="L5208" s="12">
        <v>5</v>
      </c>
      <c r="M5208" s="12">
        <v>17</v>
      </c>
      <c r="N5208" s="12">
        <v>884</v>
      </c>
      <c r="O5208" s="12">
        <f>COUNTIF($P$2:P5208,P5208)</f>
        <v>1</v>
      </c>
      <c r="P5208" s="12" t="str">
        <f t="shared" si="303"/>
        <v>1410517884</v>
      </c>
      <c r="Q5208" s="12" t="str">
        <f t="shared" si="304"/>
        <v>14105178840001</v>
      </c>
      <c r="R5208" s="20" t="s">
        <v>4436</v>
      </c>
      <c r="U5208" s="12" t="s">
        <v>907</v>
      </c>
      <c r="W5208" s="12" t="s">
        <v>865</v>
      </c>
      <c r="AB5208" s="12" t="s">
        <v>100</v>
      </c>
      <c r="AD5208" s="12" t="s">
        <v>100</v>
      </c>
      <c r="BN5208" s="12">
        <v>1</v>
      </c>
      <c r="BP5208" s="12" t="s">
        <v>3802</v>
      </c>
    </row>
    <row r="5209" spans="1:68" ht="45" x14ac:dyDescent="0.25">
      <c r="A5209" s="12">
        <v>1</v>
      </c>
      <c r="B5209" s="11" t="str">
        <f t="shared" si="302"/>
        <v>Общий расчет. Анализ даты. Анализ даты. Символические звезды. Звезда академика. Нет</v>
      </c>
      <c r="C5209" s="11" t="str">
        <f>IFERROR(VLOOKUP(I5209,lvl_1[],2,FALSE),"Нет")</f>
        <v>Общий расчет</v>
      </c>
      <c r="D5209" s="11" t="str">
        <f>IFERROR(VLOOKUP(Rule!J5209,lvl_2[],2,FALSE),"Нет")</f>
        <v>Анализ даты</v>
      </c>
      <c r="E5209" s="11" t="str">
        <f>IFERROR(VLOOKUP(Rule!K5209,lvl_3[],2,FALSE),"Нет")</f>
        <v>Анализ даты</v>
      </c>
      <c r="F5209" s="11" t="str">
        <f>IFERROR(INDEX(lvl_4[],MATCH(L5209,lvl_4[ID],0),MATCH(TEXT(K5209,"##0"),lvl_4[#Headers],0)),"Нет")</f>
        <v>Символические звезды</v>
      </c>
      <c r="G5209" s="11" t="str">
        <f>IFERROR(INDEX(lvl_5[],MATCH(M5209,lvl_5[ID],0),MATCH(_xlfn.CONCAT(TEXT(K5209,"##0"),"_",TEXT(L5209,"##0")),lvl_5[#Headers],0)),"Нет")</f>
        <v>Звезда академика</v>
      </c>
      <c r="H5209" s="11" t="str">
        <f>IFERROR(INDEX(lvl_6[],MATCH(N5209,lvl_6[ID],0),MATCH(_xlfn.CONCAT(K5209,"_",L5209,"_",M5209),lvl_6[#Headers],0)),"Нет")</f>
        <v>Нет</v>
      </c>
      <c r="I5209" s="12">
        <v>1</v>
      </c>
      <c r="J5209" s="12">
        <v>4</v>
      </c>
      <c r="K5209" s="12">
        <v>1</v>
      </c>
      <c r="L5209" s="12">
        <v>5</v>
      </c>
      <c r="M5209" s="12">
        <v>17</v>
      </c>
      <c r="N5209" s="12">
        <v>885</v>
      </c>
      <c r="O5209" s="12">
        <f>COUNTIF($P$2:P5209,P5209)</f>
        <v>1</v>
      </c>
      <c r="P5209" s="12" t="str">
        <f t="shared" si="303"/>
        <v>1410517885</v>
      </c>
      <c r="Q5209" s="12" t="str">
        <f t="shared" si="304"/>
        <v>14105178850001</v>
      </c>
      <c r="R5209" s="20" t="s">
        <v>4437</v>
      </c>
      <c r="U5209" s="12" t="s">
        <v>908</v>
      </c>
      <c r="W5209" s="12" t="s">
        <v>866</v>
      </c>
      <c r="AB5209" s="12" t="s">
        <v>100</v>
      </c>
      <c r="AD5209" s="12" t="s">
        <v>100</v>
      </c>
      <c r="BN5209" s="12">
        <v>1</v>
      </c>
      <c r="BP5209" s="12" t="s">
        <v>3802</v>
      </c>
    </row>
    <row r="5210" spans="1:68" ht="45" x14ac:dyDescent="0.25">
      <c r="A5210" s="12">
        <v>1</v>
      </c>
      <c r="B5210" s="11" t="str">
        <f t="shared" si="302"/>
        <v>Общий расчет. Анализ даты. Анализ даты. Символические звезды. Звезда академика. Нет</v>
      </c>
      <c r="C5210" s="11" t="str">
        <f>IFERROR(VLOOKUP(I5210,lvl_1[],2,FALSE),"Нет")</f>
        <v>Общий расчет</v>
      </c>
      <c r="D5210" s="11" t="str">
        <f>IFERROR(VLOOKUP(Rule!J5210,lvl_2[],2,FALSE),"Нет")</f>
        <v>Анализ даты</v>
      </c>
      <c r="E5210" s="11" t="str">
        <f>IFERROR(VLOOKUP(Rule!K5210,lvl_3[],2,FALSE),"Нет")</f>
        <v>Анализ даты</v>
      </c>
      <c r="F5210" s="11" t="str">
        <f>IFERROR(INDEX(lvl_4[],MATCH(L5210,lvl_4[ID],0),MATCH(TEXT(K5210,"##0"),lvl_4[#Headers],0)),"Нет")</f>
        <v>Символические звезды</v>
      </c>
      <c r="G5210" s="11" t="str">
        <f>IFERROR(INDEX(lvl_5[],MATCH(M5210,lvl_5[ID],0),MATCH(_xlfn.CONCAT(TEXT(K5210,"##0"),"_",TEXT(L5210,"##0")),lvl_5[#Headers],0)),"Нет")</f>
        <v>Звезда академика</v>
      </c>
      <c r="H5210" s="11" t="str">
        <f>IFERROR(INDEX(lvl_6[],MATCH(N5210,lvl_6[ID],0),MATCH(_xlfn.CONCAT(K5210,"_",L5210,"_",M5210),lvl_6[#Headers],0)),"Нет")</f>
        <v>Нет</v>
      </c>
      <c r="I5210" s="12">
        <v>1</v>
      </c>
      <c r="J5210" s="12">
        <v>4</v>
      </c>
      <c r="K5210" s="12">
        <v>1</v>
      </c>
      <c r="L5210" s="12">
        <v>5</v>
      </c>
      <c r="M5210" s="12">
        <v>17</v>
      </c>
      <c r="N5210" s="12">
        <v>886</v>
      </c>
      <c r="O5210" s="12">
        <f>COUNTIF($P$2:P5210,P5210)</f>
        <v>1</v>
      </c>
      <c r="P5210" s="12" t="str">
        <f t="shared" si="303"/>
        <v>1410517886</v>
      </c>
      <c r="Q5210" s="12" t="str">
        <f t="shared" si="304"/>
        <v>14105178860001</v>
      </c>
      <c r="R5210" s="20" t="s">
        <v>4438</v>
      </c>
      <c r="U5210" s="12" t="s">
        <v>910</v>
      </c>
      <c r="W5210" s="12" t="s">
        <v>868</v>
      </c>
      <c r="AB5210" s="12" t="s">
        <v>100</v>
      </c>
      <c r="AD5210" s="12" t="s">
        <v>100</v>
      </c>
      <c r="BN5210" s="12">
        <v>1</v>
      </c>
      <c r="BP5210" s="12" t="s">
        <v>3802</v>
      </c>
    </row>
    <row r="5211" spans="1:68" ht="45" x14ac:dyDescent="0.25">
      <c r="A5211" s="12">
        <v>1</v>
      </c>
      <c r="B5211" s="11" t="str">
        <f t="shared" si="302"/>
        <v>Общий расчет. Анализ даты. Анализ даты. Символические звезды. Звезда академика. Нет</v>
      </c>
      <c r="C5211" s="11" t="str">
        <f>IFERROR(VLOOKUP(I5211,lvl_1[],2,FALSE),"Нет")</f>
        <v>Общий расчет</v>
      </c>
      <c r="D5211" s="11" t="str">
        <f>IFERROR(VLOOKUP(Rule!J5211,lvl_2[],2,FALSE),"Нет")</f>
        <v>Анализ даты</v>
      </c>
      <c r="E5211" s="11" t="str">
        <f>IFERROR(VLOOKUP(Rule!K5211,lvl_3[],2,FALSE),"Нет")</f>
        <v>Анализ даты</v>
      </c>
      <c r="F5211" s="11" t="str">
        <f>IFERROR(INDEX(lvl_4[],MATCH(L5211,lvl_4[ID],0),MATCH(TEXT(K5211,"##0"),lvl_4[#Headers],0)),"Нет")</f>
        <v>Символические звезды</v>
      </c>
      <c r="G5211" s="11" t="str">
        <f>IFERROR(INDEX(lvl_5[],MATCH(M5211,lvl_5[ID],0),MATCH(_xlfn.CONCAT(TEXT(K5211,"##0"),"_",TEXT(L5211,"##0")),lvl_5[#Headers],0)),"Нет")</f>
        <v>Звезда академика</v>
      </c>
      <c r="H5211" s="11" t="str">
        <f>IFERROR(INDEX(lvl_6[],MATCH(N5211,lvl_6[ID],0),MATCH(_xlfn.CONCAT(K5211,"_",L5211,"_",M5211),lvl_6[#Headers],0)),"Нет")</f>
        <v>Нет</v>
      </c>
      <c r="I5211" s="12">
        <v>1</v>
      </c>
      <c r="J5211" s="12">
        <v>4</v>
      </c>
      <c r="K5211" s="12">
        <v>1</v>
      </c>
      <c r="L5211" s="12">
        <v>5</v>
      </c>
      <c r="M5211" s="12">
        <v>17</v>
      </c>
      <c r="N5211" s="12">
        <v>887</v>
      </c>
      <c r="O5211" s="12">
        <f>COUNTIF($P$2:P5211,P5211)</f>
        <v>1</v>
      </c>
      <c r="P5211" s="12" t="str">
        <f t="shared" si="303"/>
        <v>1410517887</v>
      </c>
      <c r="Q5211" s="12" t="str">
        <f t="shared" si="304"/>
        <v>14105178870001</v>
      </c>
      <c r="R5211" s="20" t="s">
        <v>4439</v>
      </c>
      <c r="U5211" s="12" t="s">
        <v>912</v>
      </c>
      <c r="W5211" s="12" t="s">
        <v>869</v>
      </c>
      <c r="AB5211" s="12" t="s">
        <v>100</v>
      </c>
      <c r="AD5211" s="12" t="s">
        <v>100</v>
      </c>
      <c r="BN5211" s="12">
        <v>1</v>
      </c>
      <c r="BP5211" s="12" t="s">
        <v>3802</v>
      </c>
    </row>
    <row r="5212" spans="1:68" ht="45" x14ac:dyDescent="0.25">
      <c r="A5212" s="12">
        <v>1</v>
      </c>
      <c r="B5212" s="11" t="str">
        <f t="shared" si="302"/>
        <v>Общий расчет. Анализ даты. Анализ даты. Символические звезды. Звезда академика. Нет</v>
      </c>
      <c r="C5212" s="11" t="str">
        <f>IFERROR(VLOOKUP(I5212,lvl_1[],2,FALSE),"Нет")</f>
        <v>Общий расчет</v>
      </c>
      <c r="D5212" s="11" t="str">
        <f>IFERROR(VLOOKUP(Rule!J5212,lvl_2[],2,FALSE),"Нет")</f>
        <v>Анализ даты</v>
      </c>
      <c r="E5212" s="11" t="str">
        <f>IFERROR(VLOOKUP(Rule!K5212,lvl_3[],2,FALSE),"Нет")</f>
        <v>Анализ даты</v>
      </c>
      <c r="F5212" s="11" t="str">
        <f>IFERROR(INDEX(lvl_4[],MATCH(L5212,lvl_4[ID],0),MATCH(TEXT(K5212,"##0"),lvl_4[#Headers],0)),"Нет")</f>
        <v>Символические звезды</v>
      </c>
      <c r="G5212" s="11" t="str">
        <f>IFERROR(INDEX(lvl_5[],MATCH(M5212,lvl_5[ID],0),MATCH(_xlfn.CONCAT(TEXT(K5212,"##0"),"_",TEXT(L5212,"##0")),lvl_5[#Headers],0)),"Нет")</f>
        <v>Звезда академика</v>
      </c>
      <c r="H5212" s="11" t="str">
        <f>IFERROR(INDEX(lvl_6[],MATCH(N5212,lvl_6[ID],0),MATCH(_xlfn.CONCAT(K5212,"_",L5212,"_",M5212),lvl_6[#Headers],0)),"Нет")</f>
        <v>Нет</v>
      </c>
      <c r="I5212" s="12">
        <v>1</v>
      </c>
      <c r="J5212" s="12">
        <v>4</v>
      </c>
      <c r="K5212" s="12">
        <v>1</v>
      </c>
      <c r="L5212" s="12">
        <v>5</v>
      </c>
      <c r="M5212" s="12">
        <v>17</v>
      </c>
      <c r="N5212" s="12">
        <v>888</v>
      </c>
      <c r="O5212" s="12">
        <f>COUNTIF($P$2:P5212,P5212)</f>
        <v>1</v>
      </c>
      <c r="P5212" s="12" t="str">
        <f t="shared" si="303"/>
        <v>1410517888</v>
      </c>
      <c r="Q5212" s="12" t="str">
        <f t="shared" si="304"/>
        <v>14105178880001</v>
      </c>
      <c r="R5212" s="20" t="s">
        <v>4440</v>
      </c>
      <c r="U5212" s="12" t="s">
        <v>914</v>
      </c>
      <c r="W5212" s="12" t="s">
        <v>859</v>
      </c>
      <c r="AB5212" s="12" t="s">
        <v>100</v>
      </c>
      <c r="AD5212" s="12" t="s">
        <v>100</v>
      </c>
      <c r="BN5212" s="12">
        <v>1</v>
      </c>
      <c r="BP5212" s="12" t="s">
        <v>3802</v>
      </c>
    </row>
    <row r="5213" spans="1:68" ht="45" x14ac:dyDescent="0.25">
      <c r="A5213" s="12">
        <v>1</v>
      </c>
      <c r="B5213" s="11" t="str">
        <f t="shared" si="302"/>
        <v>Общий расчет. Анализ даты. Анализ даты. Символические звезды. Звезда академика. Нет</v>
      </c>
      <c r="C5213" s="11" t="str">
        <f>IFERROR(VLOOKUP(I5213,lvl_1[],2,FALSE),"Нет")</f>
        <v>Общий расчет</v>
      </c>
      <c r="D5213" s="11" t="str">
        <f>IFERROR(VLOOKUP(Rule!J5213,lvl_2[],2,FALSE),"Нет")</f>
        <v>Анализ даты</v>
      </c>
      <c r="E5213" s="11" t="str">
        <f>IFERROR(VLOOKUP(Rule!K5213,lvl_3[],2,FALSE),"Нет")</f>
        <v>Анализ даты</v>
      </c>
      <c r="F5213" s="11" t="str">
        <f>IFERROR(INDEX(lvl_4[],MATCH(L5213,lvl_4[ID],0),MATCH(TEXT(K5213,"##0"),lvl_4[#Headers],0)),"Нет")</f>
        <v>Символические звезды</v>
      </c>
      <c r="G5213" s="11" t="str">
        <f>IFERROR(INDEX(lvl_5[],MATCH(M5213,lvl_5[ID],0),MATCH(_xlfn.CONCAT(TEXT(K5213,"##0"),"_",TEXT(L5213,"##0")),lvl_5[#Headers],0)),"Нет")</f>
        <v>Звезда академика</v>
      </c>
      <c r="H5213" s="11" t="str">
        <f>IFERROR(INDEX(lvl_6[],MATCH(N5213,lvl_6[ID],0),MATCH(_xlfn.CONCAT(K5213,"_",L5213,"_",M5213),lvl_6[#Headers],0)),"Нет")</f>
        <v>Нет</v>
      </c>
      <c r="I5213" s="12">
        <v>1</v>
      </c>
      <c r="J5213" s="12">
        <v>4</v>
      </c>
      <c r="K5213" s="12">
        <v>1</v>
      </c>
      <c r="L5213" s="12">
        <v>5</v>
      </c>
      <c r="M5213" s="12">
        <v>17</v>
      </c>
      <c r="N5213" s="12">
        <v>889</v>
      </c>
      <c r="O5213" s="12">
        <f>COUNTIF($P$2:P5213,P5213)</f>
        <v>1</v>
      </c>
      <c r="P5213" s="12" t="str">
        <f t="shared" si="303"/>
        <v>1410517889</v>
      </c>
      <c r="Q5213" s="12" t="str">
        <f t="shared" si="304"/>
        <v>14105178890001</v>
      </c>
      <c r="R5213" s="20" t="s">
        <v>4441</v>
      </c>
      <c r="U5213" s="12" t="s">
        <v>916</v>
      </c>
      <c r="W5213" s="12" t="s">
        <v>860</v>
      </c>
      <c r="AB5213" s="12" t="s">
        <v>100</v>
      </c>
      <c r="AD5213" s="12" t="s">
        <v>100</v>
      </c>
      <c r="BN5213" s="12">
        <v>1</v>
      </c>
      <c r="BP5213" s="12" t="s">
        <v>3802</v>
      </c>
    </row>
    <row r="5214" spans="1:68" ht="45" x14ac:dyDescent="0.25">
      <c r="A5214" s="12">
        <v>1</v>
      </c>
      <c r="B5214" s="11" t="str">
        <f t="shared" si="302"/>
        <v>Общий расчет. Анализ даты. Анализ даты. Символические звезды. Овечий нож (Демон убиения овец). Нет</v>
      </c>
      <c r="C5214" s="11" t="str">
        <f>IFERROR(VLOOKUP(I5214,lvl_1[],2,FALSE),"Нет")</f>
        <v>Общий расчет</v>
      </c>
      <c r="D5214" s="11" t="str">
        <f>IFERROR(VLOOKUP(Rule!J5214,lvl_2[],2,FALSE),"Нет")</f>
        <v>Анализ даты</v>
      </c>
      <c r="E5214" s="11" t="str">
        <f>IFERROR(VLOOKUP(Rule!K5214,lvl_3[],2,FALSE),"Нет")</f>
        <v>Анализ даты</v>
      </c>
      <c r="F5214" s="11" t="str">
        <f>IFERROR(INDEX(lvl_4[],MATCH(L5214,lvl_4[ID],0),MATCH(TEXT(K5214,"##0"),lvl_4[#Headers],0)),"Нет")</f>
        <v>Символические звезды</v>
      </c>
      <c r="G5214" s="11" t="str">
        <f>IFERROR(INDEX(lvl_5[],MATCH(M5214,lvl_5[ID],0),MATCH(_xlfn.CONCAT(TEXT(K5214,"##0"),"_",TEXT(L5214,"##0")),lvl_5[#Headers],0)),"Нет")</f>
        <v>Овечий нож (Демон убиения овец)</v>
      </c>
      <c r="H5214" s="11" t="str">
        <f>IFERROR(INDEX(lvl_6[],MATCH(N5214,lvl_6[ID],0),MATCH(_xlfn.CONCAT(K5214,"_",L5214,"_",M5214),lvl_6[#Headers],0)),"Нет")</f>
        <v>Нет</v>
      </c>
      <c r="I5214" s="12">
        <v>1</v>
      </c>
      <c r="J5214" s="12">
        <v>4</v>
      </c>
      <c r="K5214" s="12">
        <v>1</v>
      </c>
      <c r="L5214" s="12">
        <v>5</v>
      </c>
      <c r="M5214" s="12">
        <v>18</v>
      </c>
      <c r="N5214" s="12">
        <v>890</v>
      </c>
      <c r="O5214" s="12">
        <f>COUNTIF($P$2:P5214,P5214)</f>
        <v>1</v>
      </c>
      <c r="P5214" s="12" t="str">
        <f t="shared" si="303"/>
        <v>1410518890</v>
      </c>
      <c r="Q5214" s="12" t="str">
        <f t="shared" si="304"/>
        <v>14105188900001</v>
      </c>
      <c r="R5214" s="20" t="s">
        <v>4442</v>
      </c>
      <c r="U5214" s="12" t="s">
        <v>899</v>
      </c>
      <c r="W5214" s="12" t="s">
        <v>860</v>
      </c>
      <c r="AB5214" s="12" t="s">
        <v>100</v>
      </c>
      <c r="AD5214" s="12" t="s">
        <v>100</v>
      </c>
      <c r="BN5214" s="12">
        <v>1</v>
      </c>
      <c r="BP5214" s="12" t="s">
        <v>3802</v>
      </c>
    </row>
    <row r="5215" spans="1:68" ht="45" x14ac:dyDescent="0.25">
      <c r="A5215" s="12">
        <v>1</v>
      </c>
      <c r="B5215" s="11" t="str">
        <f t="shared" si="302"/>
        <v>Общий расчет. Анализ даты. Анализ даты. Символические звезды. Овечий нож (Демон убиения овец). Нет</v>
      </c>
      <c r="C5215" s="11" t="str">
        <f>IFERROR(VLOOKUP(I5215,lvl_1[],2,FALSE),"Нет")</f>
        <v>Общий расчет</v>
      </c>
      <c r="D5215" s="11" t="str">
        <f>IFERROR(VLOOKUP(Rule!J5215,lvl_2[],2,FALSE),"Нет")</f>
        <v>Анализ даты</v>
      </c>
      <c r="E5215" s="11" t="str">
        <f>IFERROR(VLOOKUP(Rule!K5215,lvl_3[],2,FALSE),"Нет")</f>
        <v>Анализ даты</v>
      </c>
      <c r="F5215" s="11" t="str">
        <f>IFERROR(INDEX(lvl_4[],MATCH(L5215,lvl_4[ID],0),MATCH(TEXT(K5215,"##0"),lvl_4[#Headers],0)),"Нет")</f>
        <v>Символические звезды</v>
      </c>
      <c r="G5215" s="11" t="str">
        <f>IFERROR(INDEX(lvl_5[],MATCH(M5215,lvl_5[ID],0),MATCH(_xlfn.CONCAT(TEXT(K5215,"##0"),"_",TEXT(L5215,"##0")),lvl_5[#Headers],0)),"Нет")</f>
        <v>Овечий нож (Демон убиения овец)</v>
      </c>
      <c r="H5215" s="11" t="str">
        <f>IFERROR(INDEX(lvl_6[],MATCH(N5215,lvl_6[ID],0),MATCH(_xlfn.CONCAT(K5215,"_",L5215,"_",M5215),lvl_6[#Headers],0)),"Нет")</f>
        <v>Нет</v>
      </c>
      <c r="I5215" s="12">
        <v>1</v>
      </c>
      <c r="J5215" s="12">
        <v>4</v>
      </c>
      <c r="K5215" s="12">
        <v>1</v>
      </c>
      <c r="L5215" s="12">
        <v>5</v>
      </c>
      <c r="M5215" s="12">
        <v>18</v>
      </c>
      <c r="N5215" s="12">
        <v>891</v>
      </c>
      <c r="O5215" s="12">
        <f>COUNTIF($P$2:P5215,P5215)</f>
        <v>1</v>
      </c>
      <c r="P5215" s="12" t="str">
        <f t="shared" si="303"/>
        <v>1410518891</v>
      </c>
      <c r="Q5215" s="12" t="str">
        <f t="shared" si="304"/>
        <v>14105188910001</v>
      </c>
      <c r="R5215" s="20" t="s">
        <v>4443</v>
      </c>
      <c r="U5215" s="12" t="s">
        <v>901</v>
      </c>
      <c r="W5215" s="12" t="s">
        <v>861</v>
      </c>
      <c r="AB5215" s="12" t="s">
        <v>100</v>
      </c>
      <c r="AD5215" s="12" t="s">
        <v>100</v>
      </c>
      <c r="BN5215" s="12">
        <v>1</v>
      </c>
      <c r="BP5215" s="12" t="s">
        <v>3802</v>
      </c>
    </row>
    <row r="5216" spans="1:68" ht="45" x14ac:dyDescent="0.25">
      <c r="A5216" s="12">
        <v>1</v>
      </c>
      <c r="B5216" s="11" t="str">
        <f t="shared" si="302"/>
        <v>Общий расчет. Анализ даты. Анализ даты. Символические звезды. Овечий нож (Демон убиения овец). Нет</v>
      </c>
      <c r="C5216" s="11" t="str">
        <f>IFERROR(VLOOKUP(I5216,lvl_1[],2,FALSE),"Нет")</f>
        <v>Общий расчет</v>
      </c>
      <c r="D5216" s="11" t="str">
        <f>IFERROR(VLOOKUP(Rule!J5216,lvl_2[],2,FALSE),"Нет")</f>
        <v>Анализ даты</v>
      </c>
      <c r="E5216" s="11" t="str">
        <f>IFERROR(VLOOKUP(Rule!K5216,lvl_3[],2,FALSE),"Нет")</f>
        <v>Анализ даты</v>
      </c>
      <c r="F5216" s="11" t="str">
        <f>IFERROR(INDEX(lvl_4[],MATCH(L5216,lvl_4[ID],0),MATCH(TEXT(K5216,"##0"),lvl_4[#Headers],0)),"Нет")</f>
        <v>Символические звезды</v>
      </c>
      <c r="G5216" s="11" t="str">
        <f>IFERROR(INDEX(lvl_5[],MATCH(M5216,lvl_5[ID],0),MATCH(_xlfn.CONCAT(TEXT(K5216,"##0"),"_",TEXT(L5216,"##0")),lvl_5[#Headers],0)),"Нет")</f>
        <v>Овечий нож (Демон убиения овец)</v>
      </c>
      <c r="H5216" s="11" t="str">
        <f>IFERROR(INDEX(lvl_6[],MATCH(N5216,lvl_6[ID],0),MATCH(_xlfn.CONCAT(K5216,"_",L5216,"_",M5216),lvl_6[#Headers],0)),"Нет")</f>
        <v>Нет</v>
      </c>
      <c r="I5216" s="12">
        <v>1</v>
      </c>
      <c r="J5216" s="12">
        <v>4</v>
      </c>
      <c r="K5216" s="12">
        <v>1</v>
      </c>
      <c r="L5216" s="12">
        <v>5</v>
      </c>
      <c r="M5216" s="12">
        <v>18</v>
      </c>
      <c r="N5216" s="12">
        <v>892</v>
      </c>
      <c r="O5216" s="12">
        <f>COUNTIF($P$2:P5216,P5216)</f>
        <v>1</v>
      </c>
      <c r="P5216" s="12" t="str">
        <f t="shared" si="303"/>
        <v>1410518892</v>
      </c>
      <c r="Q5216" s="12" t="str">
        <f t="shared" si="304"/>
        <v>14105188920001</v>
      </c>
      <c r="R5216" s="20" t="s">
        <v>4444</v>
      </c>
      <c r="U5216" s="12" t="s">
        <v>901</v>
      </c>
      <c r="W5216" s="12" t="s">
        <v>859</v>
      </c>
      <c r="AB5216" s="12" t="s">
        <v>100</v>
      </c>
      <c r="AD5216" s="12" t="s">
        <v>100</v>
      </c>
      <c r="BN5216" s="12">
        <v>1</v>
      </c>
      <c r="BP5216" s="12" t="s">
        <v>3802</v>
      </c>
    </row>
    <row r="5217" spans="1:68" ht="45" x14ac:dyDescent="0.25">
      <c r="A5217" s="12">
        <v>1</v>
      </c>
      <c r="B5217" s="11" t="str">
        <f t="shared" si="302"/>
        <v>Общий расчет. Анализ даты. Анализ даты. Символические звезды. Овечий нож (Демон убиения овец). Нет</v>
      </c>
      <c r="C5217" s="11" t="str">
        <f>IFERROR(VLOOKUP(I5217,lvl_1[],2,FALSE),"Нет")</f>
        <v>Общий расчет</v>
      </c>
      <c r="D5217" s="11" t="str">
        <f>IFERROR(VLOOKUP(Rule!J5217,lvl_2[],2,FALSE),"Нет")</f>
        <v>Анализ даты</v>
      </c>
      <c r="E5217" s="11" t="str">
        <f>IFERROR(VLOOKUP(Rule!K5217,lvl_3[],2,FALSE),"Нет")</f>
        <v>Анализ даты</v>
      </c>
      <c r="F5217" s="11" t="str">
        <f>IFERROR(INDEX(lvl_4[],MATCH(L5217,lvl_4[ID],0),MATCH(TEXT(K5217,"##0"),lvl_4[#Headers],0)),"Нет")</f>
        <v>Символические звезды</v>
      </c>
      <c r="G5217" s="11" t="str">
        <f>IFERROR(INDEX(lvl_5[],MATCH(M5217,lvl_5[ID],0),MATCH(_xlfn.CONCAT(TEXT(K5217,"##0"),"_",TEXT(L5217,"##0")),lvl_5[#Headers],0)),"Нет")</f>
        <v>Овечий нож (Демон убиения овец)</v>
      </c>
      <c r="H5217" s="11" t="str">
        <f>IFERROR(INDEX(lvl_6[],MATCH(N5217,lvl_6[ID],0),MATCH(_xlfn.CONCAT(K5217,"_",L5217,"_",M5217),lvl_6[#Headers],0)),"Нет")</f>
        <v>Нет</v>
      </c>
      <c r="I5217" s="12">
        <v>1</v>
      </c>
      <c r="J5217" s="12">
        <v>4</v>
      </c>
      <c r="K5217" s="12">
        <v>1</v>
      </c>
      <c r="L5217" s="12">
        <v>5</v>
      </c>
      <c r="M5217" s="12">
        <v>18</v>
      </c>
      <c r="N5217" s="12">
        <v>893</v>
      </c>
      <c r="O5217" s="12">
        <f>COUNTIF($P$2:P5217,P5217)</f>
        <v>1</v>
      </c>
      <c r="P5217" s="12" t="str">
        <f t="shared" si="303"/>
        <v>1410518893</v>
      </c>
      <c r="Q5217" s="12" t="str">
        <f t="shared" si="304"/>
        <v>14105188930001</v>
      </c>
      <c r="R5217" s="20" t="s">
        <v>4445</v>
      </c>
      <c r="U5217" s="12" t="s">
        <v>903</v>
      </c>
      <c r="W5217" s="12" t="s">
        <v>863</v>
      </c>
      <c r="AB5217" s="12" t="s">
        <v>100</v>
      </c>
      <c r="AD5217" s="12" t="s">
        <v>100</v>
      </c>
      <c r="BN5217" s="12">
        <v>1</v>
      </c>
      <c r="BP5217" s="12" t="s">
        <v>3802</v>
      </c>
    </row>
    <row r="5218" spans="1:68" ht="45" x14ac:dyDescent="0.25">
      <c r="A5218" s="12">
        <v>1</v>
      </c>
      <c r="B5218" s="11" t="str">
        <f t="shared" si="302"/>
        <v>Общий расчет. Анализ даты. Анализ даты. Символические звезды. Овечий нож (Демон убиения овец). Нет</v>
      </c>
      <c r="C5218" s="11" t="str">
        <f>IFERROR(VLOOKUP(I5218,lvl_1[],2,FALSE),"Нет")</f>
        <v>Общий расчет</v>
      </c>
      <c r="D5218" s="11" t="str">
        <f>IFERROR(VLOOKUP(Rule!J5218,lvl_2[],2,FALSE),"Нет")</f>
        <v>Анализ даты</v>
      </c>
      <c r="E5218" s="11" t="str">
        <f>IFERROR(VLOOKUP(Rule!K5218,lvl_3[],2,FALSE),"Нет")</f>
        <v>Анализ даты</v>
      </c>
      <c r="F5218" s="11" t="str">
        <f>IFERROR(INDEX(lvl_4[],MATCH(L5218,lvl_4[ID],0),MATCH(TEXT(K5218,"##0"),lvl_4[#Headers],0)),"Нет")</f>
        <v>Символические звезды</v>
      </c>
      <c r="G5218" s="11" t="str">
        <f>IFERROR(INDEX(lvl_5[],MATCH(M5218,lvl_5[ID],0),MATCH(_xlfn.CONCAT(TEXT(K5218,"##0"),"_",TEXT(L5218,"##0")),lvl_5[#Headers],0)),"Нет")</f>
        <v>Овечий нож (Демон убиения овец)</v>
      </c>
      <c r="H5218" s="11" t="str">
        <f>IFERROR(INDEX(lvl_6[],MATCH(N5218,lvl_6[ID],0),MATCH(_xlfn.CONCAT(K5218,"_",L5218,"_",M5218),lvl_6[#Headers],0)),"Нет")</f>
        <v>Нет</v>
      </c>
      <c r="I5218" s="12">
        <v>1</v>
      </c>
      <c r="J5218" s="12">
        <v>4</v>
      </c>
      <c r="K5218" s="12">
        <v>1</v>
      </c>
      <c r="L5218" s="12">
        <v>5</v>
      </c>
      <c r="M5218" s="12">
        <v>18</v>
      </c>
      <c r="N5218" s="12">
        <v>894</v>
      </c>
      <c r="O5218" s="12">
        <f>COUNTIF($P$2:P5218,P5218)</f>
        <v>1</v>
      </c>
      <c r="P5218" s="12" t="str">
        <f t="shared" si="303"/>
        <v>1410518894</v>
      </c>
      <c r="Q5218" s="12" t="str">
        <f t="shared" si="304"/>
        <v>14105188940001</v>
      </c>
      <c r="R5218" s="20" t="s">
        <v>4446</v>
      </c>
      <c r="U5218" s="12" t="s">
        <v>905</v>
      </c>
      <c r="W5218" s="12" t="s">
        <v>864</v>
      </c>
      <c r="AB5218" s="12" t="s">
        <v>100</v>
      </c>
      <c r="AD5218" s="12" t="s">
        <v>100</v>
      </c>
      <c r="BN5218" s="12">
        <v>1</v>
      </c>
      <c r="BP5218" s="12" t="s">
        <v>3802</v>
      </c>
    </row>
    <row r="5219" spans="1:68" ht="45" x14ac:dyDescent="0.25">
      <c r="A5219" s="12">
        <v>1</v>
      </c>
      <c r="B5219" s="11" t="str">
        <f t="shared" si="302"/>
        <v>Общий расчет. Анализ даты. Анализ даты. Символические звезды. Овечий нож (Демон убиения овец). Нет</v>
      </c>
      <c r="C5219" s="11" t="str">
        <f>IFERROR(VLOOKUP(I5219,lvl_1[],2,FALSE),"Нет")</f>
        <v>Общий расчет</v>
      </c>
      <c r="D5219" s="11" t="str">
        <f>IFERROR(VLOOKUP(Rule!J5219,lvl_2[],2,FALSE),"Нет")</f>
        <v>Анализ даты</v>
      </c>
      <c r="E5219" s="11" t="str">
        <f>IFERROR(VLOOKUP(Rule!K5219,lvl_3[],2,FALSE),"Нет")</f>
        <v>Анализ даты</v>
      </c>
      <c r="F5219" s="11" t="str">
        <f>IFERROR(INDEX(lvl_4[],MATCH(L5219,lvl_4[ID],0),MATCH(TEXT(K5219,"##0"),lvl_4[#Headers],0)),"Нет")</f>
        <v>Символические звезды</v>
      </c>
      <c r="G5219" s="11" t="str">
        <f>IFERROR(INDEX(lvl_5[],MATCH(M5219,lvl_5[ID],0),MATCH(_xlfn.CONCAT(TEXT(K5219,"##0"),"_",TEXT(L5219,"##0")),lvl_5[#Headers],0)),"Нет")</f>
        <v>Овечий нож (Демон убиения овец)</v>
      </c>
      <c r="H5219" s="11" t="str">
        <f>IFERROR(INDEX(lvl_6[],MATCH(N5219,lvl_6[ID],0),MATCH(_xlfn.CONCAT(K5219,"_",L5219,"_",M5219),lvl_6[#Headers],0)),"Нет")</f>
        <v>Нет</v>
      </c>
      <c r="I5219" s="12">
        <v>1</v>
      </c>
      <c r="J5219" s="12">
        <v>4</v>
      </c>
      <c r="K5219" s="12">
        <v>1</v>
      </c>
      <c r="L5219" s="12">
        <v>5</v>
      </c>
      <c r="M5219" s="12">
        <v>18</v>
      </c>
      <c r="N5219" s="12">
        <v>895</v>
      </c>
      <c r="O5219" s="12">
        <f>COUNTIF($P$2:P5219,P5219)</f>
        <v>1</v>
      </c>
      <c r="P5219" s="12" t="str">
        <f t="shared" si="303"/>
        <v>1410518895</v>
      </c>
      <c r="Q5219" s="12" t="str">
        <f t="shared" si="304"/>
        <v>14105188950001</v>
      </c>
      <c r="R5219" s="20" t="s">
        <v>4447</v>
      </c>
      <c r="U5219" s="12" t="s">
        <v>905</v>
      </c>
      <c r="W5219" s="12" t="s">
        <v>862</v>
      </c>
      <c r="AB5219" s="12" t="s">
        <v>100</v>
      </c>
      <c r="AD5219" s="12" t="s">
        <v>100</v>
      </c>
      <c r="BN5219" s="12">
        <v>1</v>
      </c>
      <c r="BP5219" s="12" t="s">
        <v>3802</v>
      </c>
    </row>
    <row r="5220" spans="1:68" ht="45" x14ac:dyDescent="0.25">
      <c r="A5220" s="12">
        <v>1</v>
      </c>
      <c r="B5220" s="11" t="str">
        <f t="shared" si="302"/>
        <v>Общий расчет. Анализ даты. Анализ даты. Символические звезды. Овечий нож (Демон убиения овец). Нет</v>
      </c>
      <c r="C5220" s="11" t="str">
        <f>IFERROR(VLOOKUP(I5220,lvl_1[],2,FALSE),"Нет")</f>
        <v>Общий расчет</v>
      </c>
      <c r="D5220" s="11" t="str">
        <f>IFERROR(VLOOKUP(Rule!J5220,lvl_2[],2,FALSE),"Нет")</f>
        <v>Анализ даты</v>
      </c>
      <c r="E5220" s="11" t="str">
        <f>IFERROR(VLOOKUP(Rule!K5220,lvl_3[],2,FALSE),"Нет")</f>
        <v>Анализ даты</v>
      </c>
      <c r="F5220" s="11" t="str">
        <f>IFERROR(INDEX(lvl_4[],MATCH(L5220,lvl_4[ID],0),MATCH(TEXT(K5220,"##0"),lvl_4[#Headers],0)),"Нет")</f>
        <v>Символические звезды</v>
      </c>
      <c r="G5220" s="11" t="str">
        <f>IFERROR(INDEX(lvl_5[],MATCH(M5220,lvl_5[ID],0),MATCH(_xlfn.CONCAT(TEXT(K5220,"##0"),"_",TEXT(L5220,"##0")),lvl_5[#Headers],0)),"Нет")</f>
        <v>Овечий нож (Демон убиения овец)</v>
      </c>
      <c r="H5220" s="11" t="str">
        <f>IFERROR(INDEX(lvl_6[],MATCH(N5220,lvl_6[ID],0),MATCH(_xlfn.CONCAT(K5220,"_",L5220,"_",M5220),lvl_6[#Headers],0)),"Нет")</f>
        <v>Нет</v>
      </c>
      <c r="I5220" s="12">
        <v>1</v>
      </c>
      <c r="J5220" s="12">
        <v>4</v>
      </c>
      <c r="K5220" s="12">
        <v>1</v>
      </c>
      <c r="L5220" s="12">
        <v>5</v>
      </c>
      <c r="M5220" s="12">
        <v>18</v>
      </c>
      <c r="N5220" s="12">
        <v>896</v>
      </c>
      <c r="O5220" s="12">
        <f>COUNTIF($P$2:P5220,P5220)</f>
        <v>1</v>
      </c>
      <c r="P5220" s="12" t="str">
        <f t="shared" si="303"/>
        <v>1410518896</v>
      </c>
      <c r="Q5220" s="12" t="str">
        <f t="shared" si="304"/>
        <v>14105188960001</v>
      </c>
      <c r="R5220" s="20" t="s">
        <v>4448</v>
      </c>
      <c r="U5220" s="12" t="s">
        <v>907</v>
      </c>
      <c r="W5220" s="12" t="s">
        <v>863</v>
      </c>
      <c r="AB5220" s="12" t="s">
        <v>100</v>
      </c>
      <c r="AD5220" s="12" t="s">
        <v>100</v>
      </c>
      <c r="BN5220" s="12">
        <v>1</v>
      </c>
      <c r="BP5220" s="12" t="s">
        <v>3802</v>
      </c>
    </row>
    <row r="5221" spans="1:68" ht="45" x14ac:dyDescent="0.25">
      <c r="A5221" s="12">
        <v>1</v>
      </c>
      <c r="B5221" s="11" t="str">
        <f t="shared" ref="B5221:B5284" si="305">_xlfn.CONCAT(C5221,". ", D5221,". ", E5221,". ", F5221,". ", G5221,". ", H5221)</f>
        <v>Общий расчет. Анализ даты. Анализ даты. Символические звезды. Овечий нож (Демон убиения овец). Нет</v>
      </c>
      <c r="C5221" s="11" t="str">
        <f>IFERROR(VLOOKUP(I5221,lvl_1[],2,FALSE),"Нет")</f>
        <v>Общий расчет</v>
      </c>
      <c r="D5221" s="11" t="str">
        <f>IFERROR(VLOOKUP(Rule!J5221,lvl_2[],2,FALSE),"Нет")</f>
        <v>Анализ даты</v>
      </c>
      <c r="E5221" s="11" t="str">
        <f>IFERROR(VLOOKUP(Rule!K5221,lvl_3[],2,FALSE),"Нет")</f>
        <v>Анализ даты</v>
      </c>
      <c r="F5221" s="11" t="str">
        <f>IFERROR(INDEX(lvl_4[],MATCH(L5221,lvl_4[ID],0),MATCH(TEXT(K5221,"##0"),lvl_4[#Headers],0)),"Нет")</f>
        <v>Символические звезды</v>
      </c>
      <c r="G5221" s="11" t="str">
        <f>IFERROR(INDEX(lvl_5[],MATCH(M5221,lvl_5[ID],0),MATCH(_xlfn.CONCAT(TEXT(K5221,"##0"),"_",TEXT(L5221,"##0")),lvl_5[#Headers],0)),"Нет")</f>
        <v>Овечий нож (Демон убиения овец)</v>
      </c>
      <c r="H5221" s="11" t="str">
        <f>IFERROR(INDEX(lvl_6[],MATCH(N5221,lvl_6[ID],0),MATCH(_xlfn.CONCAT(K5221,"_",L5221,"_",M5221),lvl_6[#Headers],0)),"Нет")</f>
        <v>Нет</v>
      </c>
      <c r="I5221" s="12">
        <v>1</v>
      </c>
      <c r="J5221" s="12">
        <v>4</v>
      </c>
      <c r="K5221" s="12">
        <v>1</v>
      </c>
      <c r="L5221" s="12">
        <v>5</v>
      </c>
      <c r="M5221" s="12">
        <v>18</v>
      </c>
      <c r="N5221" s="12">
        <v>897</v>
      </c>
      <c r="O5221" s="12">
        <f>COUNTIF($P$2:P5221,P5221)</f>
        <v>1</v>
      </c>
      <c r="P5221" s="12" t="str">
        <f t="shared" ref="P5221:P5284" si="306">_xlfn.CONCAT(I5221,
J5221,
K5221,
IF(LEN(L5221)=1,_xlfn.CONCAT(0,L5221),L5221),
IF(LEN(M5221)=1,_xlfn.CONCAT(0,M5221),M5221),
IF(LEN(N5221)=1,_xlfn.CONCAT(0,N5221),N5221))</f>
        <v>1410518897</v>
      </c>
      <c r="Q5221" s="12" t="str">
        <f t="shared" ref="Q5221:Q5284" si="307">_xlfn.CONCAT(I5221,
J5221,
K5221,
IF(LEN(L5221)=1,_xlfn.CONCAT(0,L5221),L5221),
IF(LEN(M5221)=1,_xlfn.CONCAT(0,M5221),M5221),
IF(LEN(N5221)=1,_xlfn.CONCAT(0,N5221),N5221),
IF(LEN(O5221)=1,_xlfn.CONCAT("000",O5221),IF(LEN(O5221)=2,_xlfn.CONCAT("00",O5221),IF(LEN(O5221)=3,_xlfn.CONCAT(0,O5221),O5221))))</f>
        <v>14105188970001</v>
      </c>
      <c r="R5221" s="20" t="s">
        <v>4449</v>
      </c>
      <c r="U5221" s="12" t="s">
        <v>908</v>
      </c>
      <c r="W5221" s="12" t="s">
        <v>864</v>
      </c>
      <c r="AB5221" s="12" t="s">
        <v>100</v>
      </c>
      <c r="AD5221" s="12" t="s">
        <v>100</v>
      </c>
      <c r="BN5221" s="12">
        <v>1</v>
      </c>
      <c r="BP5221" s="12" t="s">
        <v>3802</v>
      </c>
    </row>
    <row r="5222" spans="1:68" ht="45" x14ac:dyDescent="0.25">
      <c r="A5222" s="12">
        <v>1</v>
      </c>
      <c r="B5222" s="11" t="str">
        <f t="shared" si="305"/>
        <v>Общий расчет. Анализ даты. Анализ даты. Символические звезды. Овечий нож (Демон убиения овец). Нет</v>
      </c>
      <c r="C5222" s="11" t="str">
        <f>IFERROR(VLOOKUP(I5222,lvl_1[],2,FALSE),"Нет")</f>
        <v>Общий расчет</v>
      </c>
      <c r="D5222" s="11" t="str">
        <f>IFERROR(VLOOKUP(Rule!J5222,lvl_2[],2,FALSE),"Нет")</f>
        <v>Анализ даты</v>
      </c>
      <c r="E5222" s="11" t="str">
        <f>IFERROR(VLOOKUP(Rule!K5222,lvl_3[],2,FALSE),"Нет")</f>
        <v>Анализ даты</v>
      </c>
      <c r="F5222" s="11" t="str">
        <f>IFERROR(INDEX(lvl_4[],MATCH(L5222,lvl_4[ID],0),MATCH(TEXT(K5222,"##0"),lvl_4[#Headers],0)),"Нет")</f>
        <v>Символические звезды</v>
      </c>
      <c r="G5222" s="11" t="str">
        <f>IFERROR(INDEX(lvl_5[],MATCH(M5222,lvl_5[ID],0),MATCH(_xlfn.CONCAT(TEXT(K5222,"##0"),"_",TEXT(L5222,"##0")),lvl_5[#Headers],0)),"Нет")</f>
        <v>Овечий нож (Демон убиения овец)</v>
      </c>
      <c r="H5222" s="11" t="str">
        <f>IFERROR(INDEX(lvl_6[],MATCH(N5222,lvl_6[ID],0),MATCH(_xlfn.CONCAT(K5222,"_",L5222,"_",M5222),lvl_6[#Headers],0)),"Нет")</f>
        <v>Нет</v>
      </c>
      <c r="I5222" s="12">
        <v>1</v>
      </c>
      <c r="J5222" s="12">
        <v>4</v>
      </c>
      <c r="K5222" s="12">
        <v>1</v>
      </c>
      <c r="L5222" s="12">
        <v>5</v>
      </c>
      <c r="M5222" s="12">
        <v>18</v>
      </c>
      <c r="N5222" s="12">
        <v>898</v>
      </c>
      <c r="O5222" s="12">
        <f>COUNTIF($P$2:P5222,P5222)</f>
        <v>1</v>
      </c>
      <c r="P5222" s="12" t="str">
        <f t="shared" si="306"/>
        <v>1410518898</v>
      </c>
      <c r="Q5222" s="12" t="str">
        <f t="shared" si="307"/>
        <v>14105188980001</v>
      </c>
      <c r="R5222" s="20" t="s">
        <v>4450</v>
      </c>
      <c r="U5222" s="12" t="s">
        <v>908</v>
      </c>
      <c r="W5222" s="12" t="s">
        <v>862</v>
      </c>
      <c r="AB5222" s="12" t="s">
        <v>100</v>
      </c>
      <c r="AD5222" s="12" t="s">
        <v>100</v>
      </c>
      <c r="BN5222" s="12">
        <v>1</v>
      </c>
      <c r="BP5222" s="12" t="s">
        <v>3802</v>
      </c>
    </row>
    <row r="5223" spans="1:68" ht="45" x14ac:dyDescent="0.25">
      <c r="A5223" s="12">
        <v>1</v>
      </c>
      <c r="B5223" s="11" t="str">
        <f t="shared" si="305"/>
        <v>Общий расчет. Анализ даты. Анализ даты. Символические звезды. Овечий нож (Демон убиения овец). Нет</v>
      </c>
      <c r="C5223" s="11" t="str">
        <f>IFERROR(VLOOKUP(I5223,lvl_1[],2,FALSE),"Нет")</f>
        <v>Общий расчет</v>
      </c>
      <c r="D5223" s="11" t="str">
        <f>IFERROR(VLOOKUP(Rule!J5223,lvl_2[],2,FALSE),"Нет")</f>
        <v>Анализ даты</v>
      </c>
      <c r="E5223" s="11" t="str">
        <f>IFERROR(VLOOKUP(Rule!K5223,lvl_3[],2,FALSE),"Нет")</f>
        <v>Анализ даты</v>
      </c>
      <c r="F5223" s="11" t="str">
        <f>IFERROR(INDEX(lvl_4[],MATCH(L5223,lvl_4[ID],0),MATCH(TEXT(K5223,"##0"),lvl_4[#Headers],0)),"Нет")</f>
        <v>Символические звезды</v>
      </c>
      <c r="G5223" s="11" t="str">
        <f>IFERROR(INDEX(lvl_5[],MATCH(M5223,lvl_5[ID],0),MATCH(_xlfn.CONCAT(TEXT(K5223,"##0"),"_",TEXT(L5223,"##0")),lvl_5[#Headers],0)),"Нет")</f>
        <v>Овечий нож (Демон убиения овец)</v>
      </c>
      <c r="H5223" s="11" t="str">
        <f>IFERROR(INDEX(lvl_6[],MATCH(N5223,lvl_6[ID],0),MATCH(_xlfn.CONCAT(K5223,"_",L5223,"_",M5223),lvl_6[#Headers],0)),"Нет")</f>
        <v>Нет</v>
      </c>
      <c r="I5223" s="12">
        <v>1</v>
      </c>
      <c r="J5223" s="12">
        <v>4</v>
      </c>
      <c r="K5223" s="12">
        <v>1</v>
      </c>
      <c r="L5223" s="12">
        <v>5</v>
      </c>
      <c r="M5223" s="12">
        <v>18</v>
      </c>
      <c r="N5223" s="12">
        <v>899</v>
      </c>
      <c r="O5223" s="12">
        <f>COUNTIF($P$2:P5223,P5223)</f>
        <v>1</v>
      </c>
      <c r="P5223" s="12" t="str">
        <f t="shared" si="306"/>
        <v>1410518899</v>
      </c>
      <c r="Q5223" s="12" t="str">
        <f t="shared" si="307"/>
        <v>14105188990001</v>
      </c>
      <c r="R5223" s="20" t="s">
        <v>4451</v>
      </c>
      <c r="U5223" s="12" t="s">
        <v>910</v>
      </c>
      <c r="W5223" s="12" t="s">
        <v>866</v>
      </c>
      <c r="AB5223" s="12" t="s">
        <v>100</v>
      </c>
      <c r="AD5223" s="12" t="s">
        <v>100</v>
      </c>
      <c r="BN5223" s="12">
        <v>1</v>
      </c>
      <c r="BP5223" s="12" t="s">
        <v>3802</v>
      </c>
    </row>
    <row r="5224" spans="1:68" ht="45" x14ac:dyDescent="0.25">
      <c r="A5224" s="12">
        <v>1</v>
      </c>
      <c r="B5224" s="11" t="str">
        <f t="shared" si="305"/>
        <v>Общий расчет. Анализ даты. Анализ даты. Символические звезды. Овечий нож (Демон убиения овец). Нет</v>
      </c>
      <c r="C5224" s="11" t="str">
        <f>IFERROR(VLOOKUP(I5224,lvl_1[],2,FALSE),"Нет")</f>
        <v>Общий расчет</v>
      </c>
      <c r="D5224" s="11" t="str">
        <f>IFERROR(VLOOKUP(Rule!J5224,lvl_2[],2,FALSE),"Нет")</f>
        <v>Анализ даты</v>
      </c>
      <c r="E5224" s="11" t="str">
        <f>IFERROR(VLOOKUP(Rule!K5224,lvl_3[],2,FALSE),"Нет")</f>
        <v>Анализ даты</v>
      </c>
      <c r="F5224" s="11" t="str">
        <f>IFERROR(INDEX(lvl_4[],MATCH(L5224,lvl_4[ID],0),MATCH(TEXT(K5224,"##0"),lvl_4[#Headers],0)),"Нет")</f>
        <v>Символические звезды</v>
      </c>
      <c r="G5224" s="11" t="str">
        <f>IFERROR(INDEX(lvl_5[],MATCH(M5224,lvl_5[ID],0),MATCH(_xlfn.CONCAT(TEXT(K5224,"##0"),"_",TEXT(L5224,"##0")),lvl_5[#Headers],0)),"Нет")</f>
        <v>Овечий нож (Демон убиения овец)</v>
      </c>
      <c r="H5224" s="11" t="str">
        <f>IFERROR(INDEX(lvl_6[],MATCH(N5224,lvl_6[ID],0),MATCH(_xlfn.CONCAT(K5224,"_",L5224,"_",M5224),lvl_6[#Headers],0)),"Нет")</f>
        <v>Нет</v>
      </c>
      <c r="I5224" s="12">
        <v>1</v>
      </c>
      <c r="J5224" s="12">
        <v>4</v>
      </c>
      <c r="K5224" s="12">
        <v>1</v>
      </c>
      <c r="L5224" s="12">
        <v>5</v>
      </c>
      <c r="M5224" s="12">
        <v>18</v>
      </c>
      <c r="N5224" s="12">
        <v>900</v>
      </c>
      <c r="O5224" s="12">
        <f>COUNTIF($P$2:P5224,P5224)</f>
        <v>1</v>
      </c>
      <c r="P5224" s="12" t="str">
        <f t="shared" si="306"/>
        <v>1410518900</v>
      </c>
      <c r="Q5224" s="12" t="str">
        <f t="shared" si="307"/>
        <v>14105189000001</v>
      </c>
      <c r="R5224" s="20" t="s">
        <v>4452</v>
      </c>
      <c r="U5224" s="12" t="s">
        <v>912</v>
      </c>
      <c r="W5224" s="12" t="s">
        <v>867</v>
      </c>
      <c r="AB5224" s="12" t="s">
        <v>100</v>
      </c>
      <c r="AD5224" s="12" t="s">
        <v>100</v>
      </c>
      <c r="BN5224" s="12">
        <v>1</v>
      </c>
      <c r="BP5224" s="12" t="s">
        <v>3802</v>
      </c>
    </row>
    <row r="5225" spans="1:68" ht="45" x14ac:dyDescent="0.25">
      <c r="A5225" s="12">
        <v>1</v>
      </c>
      <c r="B5225" s="11" t="str">
        <f t="shared" si="305"/>
        <v>Общий расчет. Анализ даты. Анализ даты. Символические звезды. Овечий нож (Демон убиения овец). Нет</v>
      </c>
      <c r="C5225" s="11" t="str">
        <f>IFERROR(VLOOKUP(I5225,lvl_1[],2,FALSE),"Нет")</f>
        <v>Общий расчет</v>
      </c>
      <c r="D5225" s="11" t="str">
        <f>IFERROR(VLOOKUP(Rule!J5225,lvl_2[],2,FALSE),"Нет")</f>
        <v>Анализ даты</v>
      </c>
      <c r="E5225" s="11" t="str">
        <f>IFERROR(VLOOKUP(Rule!K5225,lvl_3[],2,FALSE),"Нет")</f>
        <v>Анализ даты</v>
      </c>
      <c r="F5225" s="11" t="str">
        <f>IFERROR(INDEX(lvl_4[],MATCH(L5225,lvl_4[ID],0),MATCH(TEXT(K5225,"##0"),lvl_4[#Headers],0)),"Нет")</f>
        <v>Символические звезды</v>
      </c>
      <c r="G5225" s="11" t="str">
        <f>IFERROR(INDEX(lvl_5[],MATCH(M5225,lvl_5[ID],0),MATCH(_xlfn.CONCAT(TEXT(K5225,"##0"),"_",TEXT(L5225,"##0")),lvl_5[#Headers],0)),"Нет")</f>
        <v>Овечий нож (Демон убиения овец)</v>
      </c>
      <c r="H5225" s="11" t="str">
        <f>IFERROR(INDEX(lvl_6[],MATCH(N5225,lvl_6[ID],0),MATCH(_xlfn.CONCAT(K5225,"_",L5225,"_",M5225),lvl_6[#Headers],0)),"Нет")</f>
        <v>Нет</v>
      </c>
      <c r="I5225" s="12">
        <v>1</v>
      </c>
      <c r="J5225" s="12">
        <v>4</v>
      </c>
      <c r="K5225" s="12">
        <v>1</v>
      </c>
      <c r="L5225" s="12">
        <v>5</v>
      </c>
      <c r="M5225" s="12">
        <v>18</v>
      </c>
      <c r="N5225" s="12">
        <v>901</v>
      </c>
      <c r="O5225" s="12">
        <f>COUNTIF($P$2:P5225,P5225)</f>
        <v>1</v>
      </c>
      <c r="P5225" s="12" t="str">
        <f t="shared" si="306"/>
        <v>1410518901</v>
      </c>
      <c r="Q5225" s="12" t="str">
        <f t="shared" si="307"/>
        <v>14105189010001</v>
      </c>
      <c r="R5225" s="20" t="s">
        <v>4453</v>
      </c>
      <c r="U5225" s="12" t="s">
        <v>912</v>
      </c>
      <c r="W5225" s="12" t="s">
        <v>865</v>
      </c>
      <c r="AB5225" s="12" t="s">
        <v>100</v>
      </c>
      <c r="AD5225" s="12" t="s">
        <v>100</v>
      </c>
      <c r="BN5225" s="12">
        <v>1</v>
      </c>
      <c r="BP5225" s="12" t="s">
        <v>3802</v>
      </c>
    </row>
    <row r="5226" spans="1:68" ht="45" x14ac:dyDescent="0.25">
      <c r="A5226" s="12">
        <v>1</v>
      </c>
      <c r="B5226" s="11" t="str">
        <f t="shared" si="305"/>
        <v>Общий расчет. Анализ даты. Анализ даты. Символические звезды. Овечий нож (Демон убиения овец). Нет</v>
      </c>
      <c r="C5226" s="11" t="str">
        <f>IFERROR(VLOOKUP(I5226,lvl_1[],2,FALSE),"Нет")</f>
        <v>Общий расчет</v>
      </c>
      <c r="D5226" s="11" t="str">
        <f>IFERROR(VLOOKUP(Rule!J5226,lvl_2[],2,FALSE),"Нет")</f>
        <v>Анализ даты</v>
      </c>
      <c r="E5226" s="11" t="str">
        <f>IFERROR(VLOOKUP(Rule!K5226,lvl_3[],2,FALSE),"Нет")</f>
        <v>Анализ даты</v>
      </c>
      <c r="F5226" s="11" t="str">
        <f>IFERROR(INDEX(lvl_4[],MATCH(L5226,lvl_4[ID],0),MATCH(TEXT(K5226,"##0"),lvl_4[#Headers],0)),"Нет")</f>
        <v>Символические звезды</v>
      </c>
      <c r="G5226" s="11" t="str">
        <f>IFERROR(INDEX(lvl_5[],MATCH(M5226,lvl_5[ID],0),MATCH(_xlfn.CONCAT(TEXT(K5226,"##0"),"_",TEXT(L5226,"##0")),lvl_5[#Headers],0)),"Нет")</f>
        <v>Овечий нож (Демон убиения овец)</v>
      </c>
      <c r="H5226" s="11" t="str">
        <f>IFERROR(INDEX(lvl_6[],MATCH(N5226,lvl_6[ID],0),MATCH(_xlfn.CONCAT(K5226,"_",L5226,"_",M5226),lvl_6[#Headers],0)),"Нет")</f>
        <v>Нет</v>
      </c>
      <c r="I5226" s="12">
        <v>1</v>
      </c>
      <c r="J5226" s="12">
        <v>4</v>
      </c>
      <c r="K5226" s="12">
        <v>1</v>
      </c>
      <c r="L5226" s="12">
        <v>5</v>
      </c>
      <c r="M5226" s="12">
        <v>18</v>
      </c>
      <c r="N5226" s="12">
        <v>902</v>
      </c>
      <c r="O5226" s="12">
        <f>COUNTIF($P$2:P5226,P5226)</f>
        <v>1</v>
      </c>
      <c r="P5226" s="12" t="str">
        <f t="shared" si="306"/>
        <v>1410518902</v>
      </c>
      <c r="Q5226" s="12" t="str">
        <f t="shared" si="307"/>
        <v>14105189020001</v>
      </c>
      <c r="R5226" s="20" t="s">
        <v>4454</v>
      </c>
      <c r="U5226" s="12" t="s">
        <v>914</v>
      </c>
      <c r="W5226" s="12" t="s">
        <v>869</v>
      </c>
      <c r="AB5226" s="12" t="s">
        <v>100</v>
      </c>
      <c r="AD5226" s="12" t="s">
        <v>100</v>
      </c>
      <c r="BN5226" s="12">
        <v>1</v>
      </c>
      <c r="BP5226" s="12" t="s">
        <v>3802</v>
      </c>
    </row>
    <row r="5227" spans="1:68" ht="45" x14ac:dyDescent="0.25">
      <c r="A5227" s="12">
        <v>1</v>
      </c>
      <c r="B5227" s="11" t="str">
        <f t="shared" si="305"/>
        <v>Общий расчет. Анализ даты. Анализ даты. Символические звезды. Овечий нож (Демон убиения овец). Нет</v>
      </c>
      <c r="C5227" s="11" t="str">
        <f>IFERROR(VLOOKUP(I5227,lvl_1[],2,FALSE),"Нет")</f>
        <v>Общий расчет</v>
      </c>
      <c r="D5227" s="11" t="str">
        <f>IFERROR(VLOOKUP(Rule!J5227,lvl_2[],2,FALSE),"Нет")</f>
        <v>Анализ даты</v>
      </c>
      <c r="E5227" s="11" t="str">
        <f>IFERROR(VLOOKUP(Rule!K5227,lvl_3[],2,FALSE),"Нет")</f>
        <v>Анализ даты</v>
      </c>
      <c r="F5227" s="11" t="str">
        <f>IFERROR(INDEX(lvl_4[],MATCH(L5227,lvl_4[ID],0),MATCH(TEXT(K5227,"##0"),lvl_4[#Headers],0)),"Нет")</f>
        <v>Символические звезды</v>
      </c>
      <c r="G5227" s="11" t="str">
        <f>IFERROR(INDEX(lvl_5[],MATCH(M5227,lvl_5[ID],0),MATCH(_xlfn.CONCAT(TEXT(K5227,"##0"),"_",TEXT(L5227,"##0")),lvl_5[#Headers],0)),"Нет")</f>
        <v>Овечий нож (Демон убиения овец)</v>
      </c>
      <c r="H5227" s="11" t="str">
        <f>IFERROR(INDEX(lvl_6[],MATCH(N5227,lvl_6[ID],0),MATCH(_xlfn.CONCAT(K5227,"_",L5227,"_",M5227),lvl_6[#Headers],0)),"Нет")</f>
        <v>Нет</v>
      </c>
      <c r="I5227" s="12">
        <v>1</v>
      </c>
      <c r="J5227" s="12">
        <v>4</v>
      </c>
      <c r="K5227" s="12">
        <v>1</v>
      </c>
      <c r="L5227" s="12">
        <v>5</v>
      </c>
      <c r="M5227" s="12">
        <v>18</v>
      </c>
      <c r="N5227" s="12">
        <v>903</v>
      </c>
      <c r="O5227" s="12">
        <f>COUNTIF($P$2:P5227,P5227)</f>
        <v>1</v>
      </c>
      <c r="P5227" s="12" t="str">
        <f t="shared" si="306"/>
        <v>1410518903</v>
      </c>
      <c r="Q5227" s="12" t="str">
        <f t="shared" si="307"/>
        <v>14105189030001</v>
      </c>
      <c r="R5227" s="20" t="s">
        <v>4455</v>
      </c>
      <c r="U5227" s="12" t="s">
        <v>916</v>
      </c>
      <c r="W5227" s="12" t="s">
        <v>870</v>
      </c>
      <c r="AB5227" s="12" t="s">
        <v>100</v>
      </c>
      <c r="AD5227" s="12" t="s">
        <v>100</v>
      </c>
      <c r="BN5227" s="12">
        <v>1</v>
      </c>
      <c r="BP5227" s="12" t="s">
        <v>3802</v>
      </c>
    </row>
    <row r="5228" spans="1:68" ht="60" x14ac:dyDescent="0.25">
      <c r="A5228" s="12">
        <v>1</v>
      </c>
      <c r="B5228" s="11" t="str">
        <f t="shared" si="305"/>
        <v>Общий расчет. Анализ даты. Анализ даты. Символические звезды. Вознаграждение 10 Небесных стволов (Процветание). Нет</v>
      </c>
      <c r="C5228" s="11" t="str">
        <f>IFERROR(VLOOKUP(I5228,lvl_1[],2,FALSE),"Нет")</f>
        <v>Общий расчет</v>
      </c>
      <c r="D5228" s="11" t="str">
        <f>IFERROR(VLOOKUP(Rule!J5228,lvl_2[],2,FALSE),"Нет")</f>
        <v>Анализ даты</v>
      </c>
      <c r="E5228" s="11" t="str">
        <f>IFERROR(VLOOKUP(Rule!K5228,lvl_3[],2,FALSE),"Нет")</f>
        <v>Анализ даты</v>
      </c>
      <c r="F5228" s="11" t="str">
        <f>IFERROR(INDEX(lvl_4[],MATCH(L5228,lvl_4[ID],0),MATCH(TEXT(K5228,"##0"),lvl_4[#Headers],0)),"Нет")</f>
        <v>Символические звезды</v>
      </c>
      <c r="G5228" s="11" t="str">
        <f>IFERROR(INDEX(lvl_5[],MATCH(M5228,lvl_5[ID],0),MATCH(_xlfn.CONCAT(TEXT(K5228,"##0"),"_",TEXT(L5228,"##0")),lvl_5[#Headers],0)),"Нет")</f>
        <v>Вознаграждение 10 Небесных стволов (Процветание)</v>
      </c>
      <c r="H5228" s="11" t="str">
        <f>IFERROR(INDEX(lvl_6[],MATCH(N5228,lvl_6[ID],0),MATCH(_xlfn.CONCAT(K5228,"_",L5228,"_",M5228),lvl_6[#Headers],0)),"Нет")</f>
        <v>Нет</v>
      </c>
      <c r="I5228" s="12">
        <v>1</v>
      </c>
      <c r="J5228" s="12">
        <v>4</v>
      </c>
      <c r="K5228" s="12">
        <v>1</v>
      </c>
      <c r="L5228" s="12">
        <v>5</v>
      </c>
      <c r="M5228" s="12">
        <v>19</v>
      </c>
      <c r="N5228" s="12">
        <v>904</v>
      </c>
      <c r="O5228" s="12">
        <f>COUNTIF($P$2:P5228,P5228)</f>
        <v>1</v>
      </c>
      <c r="P5228" s="12" t="str">
        <f t="shared" si="306"/>
        <v>1410519904</v>
      </c>
      <c r="Q5228" s="12" t="str">
        <f t="shared" si="307"/>
        <v>14105199040001</v>
      </c>
      <c r="R5228" s="20" t="s">
        <v>4456</v>
      </c>
      <c r="U5228" s="12" t="s">
        <v>899</v>
      </c>
      <c r="W5228" s="12" t="s">
        <v>859</v>
      </c>
      <c r="AB5228" s="12" t="s">
        <v>100</v>
      </c>
      <c r="AD5228" s="12" t="s">
        <v>100</v>
      </c>
      <c r="BN5228" s="12">
        <v>1</v>
      </c>
      <c r="BP5228" s="12" t="s">
        <v>3802</v>
      </c>
    </row>
    <row r="5229" spans="1:68" ht="60" x14ac:dyDescent="0.25">
      <c r="A5229" s="12">
        <v>1</v>
      </c>
      <c r="B5229" s="11" t="str">
        <f t="shared" si="305"/>
        <v>Общий расчет. Анализ даты. Анализ даты. Символические звезды. Вознаграждение 10 Небесных стволов (Процветание). Нет</v>
      </c>
      <c r="C5229" s="11" t="str">
        <f>IFERROR(VLOOKUP(I5229,lvl_1[],2,FALSE),"Нет")</f>
        <v>Общий расчет</v>
      </c>
      <c r="D5229" s="11" t="str">
        <f>IFERROR(VLOOKUP(Rule!J5229,lvl_2[],2,FALSE),"Нет")</f>
        <v>Анализ даты</v>
      </c>
      <c r="E5229" s="11" t="str">
        <f>IFERROR(VLOOKUP(Rule!K5229,lvl_3[],2,FALSE),"Нет")</f>
        <v>Анализ даты</v>
      </c>
      <c r="F5229" s="11" t="str">
        <f>IFERROR(INDEX(lvl_4[],MATCH(L5229,lvl_4[ID],0),MATCH(TEXT(K5229,"##0"),lvl_4[#Headers],0)),"Нет")</f>
        <v>Символические звезды</v>
      </c>
      <c r="G5229" s="11" t="str">
        <f>IFERROR(INDEX(lvl_5[],MATCH(M5229,lvl_5[ID],0),MATCH(_xlfn.CONCAT(TEXT(K5229,"##0"),"_",TEXT(L5229,"##0")),lvl_5[#Headers],0)),"Нет")</f>
        <v>Вознаграждение 10 Небесных стволов (Процветание)</v>
      </c>
      <c r="H5229" s="11" t="str">
        <f>IFERROR(INDEX(lvl_6[],MATCH(N5229,lvl_6[ID],0),MATCH(_xlfn.CONCAT(K5229,"_",L5229,"_",M5229),lvl_6[#Headers],0)),"Нет")</f>
        <v>Нет</v>
      </c>
      <c r="I5229" s="12">
        <v>1</v>
      </c>
      <c r="J5229" s="12">
        <v>4</v>
      </c>
      <c r="K5229" s="12">
        <v>1</v>
      </c>
      <c r="L5229" s="12">
        <v>5</v>
      </c>
      <c r="M5229" s="12">
        <v>19</v>
      </c>
      <c r="N5229" s="12">
        <v>905</v>
      </c>
      <c r="O5229" s="12">
        <f>COUNTIF($P$2:P5229,P5229)</f>
        <v>1</v>
      </c>
      <c r="P5229" s="12" t="str">
        <f t="shared" si="306"/>
        <v>1410519905</v>
      </c>
      <c r="Q5229" s="12" t="str">
        <f t="shared" si="307"/>
        <v>14105199050001</v>
      </c>
      <c r="R5229" s="20" t="s">
        <v>4457</v>
      </c>
      <c r="U5229" s="12" t="s">
        <v>901</v>
      </c>
      <c r="W5229" s="12" t="s">
        <v>860</v>
      </c>
      <c r="AB5229" s="12" t="s">
        <v>100</v>
      </c>
      <c r="AD5229" s="12" t="s">
        <v>100</v>
      </c>
      <c r="BN5229" s="12">
        <v>1</v>
      </c>
      <c r="BP5229" s="12" t="s">
        <v>3802</v>
      </c>
    </row>
    <row r="5230" spans="1:68" ht="60" x14ac:dyDescent="0.25">
      <c r="A5230" s="12">
        <v>1</v>
      </c>
      <c r="B5230" s="11" t="str">
        <f t="shared" si="305"/>
        <v>Общий расчет. Анализ даты. Анализ даты. Символические звезды. Вознаграждение 10 Небесных стволов (Процветание). Нет</v>
      </c>
      <c r="C5230" s="11" t="str">
        <f>IFERROR(VLOOKUP(I5230,lvl_1[],2,FALSE),"Нет")</f>
        <v>Общий расчет</v>
      </c>
      <c r="D5230" s="11" t="str">
        <f>IFERROR(VLOOKUP(Rule!J5230,lvl_2[],2,FALSE),"Нет")</f>
        <v>Анализ даты</v>
      </c>
      <c r="E5230" s="11" t="str">
        <f>IFERROR(VLOOKUP(Rule!K5230,lvl_3[],2,FALSE),"Нет")</f>
        <v>Анализ даты</v>
      </c>
      <c r="F5230" s="11" t="str">
        <f>IFERROR(INDEX(lvl_4[],MATCH(L5230,lvl_4[ID],0),MATCH(TEXT(K5230,"##0"),lvl_4[#Headers],0)),"Нет")</f>
        <v>Символические звезды</v>
      </c>
      <c r="G5230" s="11" t="str">
        <f>IFERROR(INDEX(lvl_5[],MATCH(M5230,lvl_5[ID],0),MATCH(_xlfn.CONCAT(TEXT(K5230,"##0"),"_",TEXT(L5230,"##0")),lvl_5[#Headers],0)),"Нет")</f>
        <v>Вознаграждение 10 Небесных стволов (Процветание)</v>
      </c>
      <c r="H5230" s="11" t="str">
        <f>IFERROR(INDEX(lvl_6[],MATCH(N5230,lvl_6[ID],0),MATCH(_xlfn.CONCAT(K5230,"_",L5230,"_",M5230),lvl_6[#Headers],0)),"Нет")</f>
        <v>Нет</v>
      </c>
      <c r="I5230" s="12">
        <v>1</v>
      </c>
      <c r="J5230" s="12">
        <v>4</v>
      </c>
      <c r="K5230" s="12">
        <v>1</v>
      </c>
      <c r="L5230" s="12">
        <v>5</v>
      </c>
      <c r="M5230" s="12">
        <v>19</v>
      </c>
      <c r="N5230" s="12">
        <v>906</v>
      </c>
      <c r="O5230" s="12">
        <f>COUNTIF($P$2:P5230,P5230)</f>
        <v>1</v>
      </c>
      <c r="P5230" s="12" t="str">
        <f t="shared" si="306"/>
        <v>1410519906</v>
      </c>
      <c r="Q5230" s="12" t="str">
        <f t="shared" si="307"/>
        <v>14105199060001</v>
      </c>
      <c r="R5230" s="20" t="s">
        <v>4458</v>
      </c>
      <c r="U5230" s="12" t="s">
        <v>903</v>
      </c>
      <c r="W5230" s="12" t="s">
        <v>862</v>
      </c>
      <c r="AB5230" s="12" t="s">
        <v>100</v>
      </c>
      <c r="AD5230" s="12" t="s">
        <v>100</v>
      </c>
      <c r="BN5230" s="12">
        <v>1</v>
      </c>
      <c r="BP5230" s="12" t="s">
        <v>3802</v>
      </c>
    </row>
    <row r="5231" spans="1:68" ht="60" x14ac:dyDescent="0.25">
      <c r="A5231" s="12">
        <v>1</v>
      </c>
      <c r="B5231" s="11" t="str">
        <f t="shared" si="305"/>
        <v>Общий расчет. Анализ даты. Анализ даты. Символические звезды. Вознаграждение 10 Небесных стволов (Процветание). Нет</v>
      </c>
      <c r="C5231" s="11" t="str">
        <f>IFERROR(VLOOKUP(I5231,lvl_1[],2,FALSE),"Нет")</f>
        <v>Общий расчет</v>
      </c>
      <c r="D5231" s="11" t="str">
        <f>IFERROR(VLOOKUP(Rule!J5231,lvl_2[],2,FALSE),"Нет")</f>
        <v>Анализ даты</v>
      </c>
      <c r="E5231" s="11" t="str">
        <f>IFERROR(VLOOKUP(Rule!K5231,lvl_3[],2,FALSE),"Нет")</f>
        <v>Анализ даты</v>
      </c>
      <c r="F5231" s="11" t="str">
        <f>IFERROR(INDEX(lvl_4[],MATCH(L5231,lvl_4[ID],0),MATCH(TEXT(K5231,"##0"),lvl_4[#Headers],0)),"Нет")</f>
        <v>Символические звезды</v>
      </c>
      <c r="G5231" s="11" t="str">
        <f>IFERROR(INDEX(lvl_5[],MATCH(M5231,lvl_5[ID],0),MATCH(_xlfn.CONCAT(TEXT(K5231,"##0"),"_",TEXT(L5231,"##0")),lvl_5[#Headers],0)),"Нет")</f>
        <v>Вознаграждение 10 Небесных стволов (Процветание)</v>
      </c>
      <c r="H5231" s="11" t="str">
        <f>IFERROR(INDEX(lvl_6[],MATCH(N5231,lvl_6[ID],0),MATCH(_xlfn.CONCAT(K5231,"_",L5231,"_",M5231),lvl_6[#Headers],0)),"Нет")</f>
        <v>Нет</v>
      </c>
      <c r="I5231" s="12">
        <v>1</v>
      </c>
      <c r="J5231" s="12">
        <v>4</v>
      </c>
      <c r="K5231" s="12">
        <v>1</v>
      </c>
      <c r="L5231" s="12">
        <v>5</v>
      </c>
      <c r="M5231" s="12">
        <v>19</v>
      </c>
      <c r="N5231" s="12">
        <v>907</v>
      </c>
      <c r="O5231" s="12">
        <f>COUNTIF($P$2:P5231,P5231)</f>
        <v>1</v>
      </c>
      <c r="P5231" s="12" t="str">
        <f t="shared" si="306"/>
        <v>1410519907</v>
      </c>
      <c r="Q5231" s="12" t="str">
        <f t="shared" si="307"/>
        <v>14105199070001</v>
      </c>
      <c r="R5231" s="20" t="s">
        <v>4459</v>
      </c>
      <c r="U5231" s="12" t="s">
        <v>905</v>
      </c>
      <c r="W5231" s="12" t="s">
        <v>863</v>
      </c>
      <c r="AB5231" s="12" t="s">
        <v>100</v>
      </c>
      <c r="AD5231" s="12" t="s">
        <v>100</v>
      </c>
      <c r="BN5231" s="12">
        <v>1</v>
      </c>
      <c r="BP5231" s="12" t="s">
        <v>3802</v>
      </c>
    </row>
    <row r="5232" spans="1:68" ht="60" x14ac:dyDescent="0.25">
      <c r="A5232" s="12">
        <v>1</v>
      </c>
      <c r="B5232" s="11" t="str">
        <f t="shared" si="305"/>
        <v>Общий расчет. Анализ даты. Анализ даты. Символические звезды. Вознаграждение 10 Небесных стволов (Процветание). Нет</v>
      </c>
      <c r="C5232" s="11" t="str">
        <f>IFERROR(VLOOKUP(I5232,lvl_1[],2,FALSE),"Нет")</f>
        <v>Общий расчет</v>
      </c>
      <c r="D5232" s="11" t="str">
        <f>IFERROR(VLOOKUP(Rule!J5232,lvl_2[],2,FALSE),"Нет")</f>
        <v>Анализ даты</v>
      </c>
      <c r="E5232" s="11" t="str">
        <f>IFERROR(VLOOKUP(Rule!K5232,lvl_3[],2,FALSE),"Нет")</f>
        <v>Анализ даты</v>
      </c>
      <c r="F5232" s="11" t="str">
        <f>IFERROR(INDEX(lvl_4[],MATCH(L5232,lvl_4[ID],0),MATCH(TEXT(K5232,"##0"),lvl_4[#Headers],0)),"Нет")</f>
        <v>Символические звезды</v>
      </c>
      <c r="G5232" s="11" t="str">
        <f>IFERROR(INDEX(lvl_5[],MATCH(M5232,lvl_5[ID],0),MATCH(_xlfn.CONCAT(TEXT(K5232,"##0"),"_",TEXT(L5232,"##0")),lvl_5[#Headers],0)),"Нет")</f>
        <v>Вознаграждение 10 Небесных стволов (Процветание)</v>
      </c>
      <c r="H5232" s="11" t="str">
        <f>IFERROR(INDEX(lvl_6[],MATCH(N5232,lvl_6[ID],0),MATCH(_xlfn.CONCAT(K5232,"_",L5232,"_",M5232),lvl_6[#Headers],0)),"Нет")</f>
        <v>Нет</v>
      </c>
      <c r="I5232" s="12">
        <v>1</v>
      </c>
      <c r="J5232" s="12">
        <v>4</v>
      </c>
      <c r="K5232" s="12">
        <v>1</v>
      </c>
      <c r="L5232" s="12">
        <v>5</v>
      </c>
      <c r="M5232" s="12">
        <v>19</v>
      </c>
      <c r="N5232" s="12">
        <v>908</v>
      </c>
      <c r="O5232" s="12">
        <f>COUNTIF($P$2:P5232,P5232)</f>
        <v>1</v>
      </c>
      <c r="P5232" s="12" t="str">
        <f t="shared" si="306"/>
        <v>1410519908</v>
      </c>
      <c r="Q5232" s="12" t="str">
        <f t="shared" si="307"/>
        <v>14105199080001</v>
      </c>
      <c r="R5232" s="20" t="s">
        <v>4460</v>
      </c>
      <c r="U5232" s="12" t="s">
        <v>907</v>
      </c>
      <c r="W5232" s="12" t="s">
        <v>862</v>
      </c>
      <c r="AB5232" s="12" t="s">
        <v>100</v>
      </c>
      <c r="AD5232" s="12" t="s">
        <v>100</v>
      </c>
      <c r="BN5232" s="12">
        <v>1</v>
      </c>
      <c r="BP5232" s="12" t="s">
        <v>3802</v>
      </c>
    </row>
    <row r="5233" spans="1:68" ht="60" x14ac:dyDescent="0.25">
      <c r="A5233" s="12">
        <v>1</v>
      </c>
      <c r="B5233" s="11" t="str">
        <f t="shared" si="305"/>
        <v>Общий расчет. Анализ даты. Анализ даты. Символические звезды. Вознаграждение 10 Небесных стволов (Процветание). Нет</v>
      </c>
      <c r="C5233" s="11" t="str">
        <f>IFERROR(VLOOKUP(I5233,lvl_1[],2,FALSE),"Нет")</f>
        <v>Общий расчет</v>
      </c>
      <c r="D5233" s="11" t="str">
        <f>IFERROR(VLOOKUP(Rule!J5233,lvl_2[],2,FALSE),"Нет")</f>
        <v>Анализ даты</v>
      </c>
      <c r="E5233" s="11" t="str">
        <f>IFERROR(VLOOKUP(Rule!K5233,lvl_3[],2,FALSE),"Нет")</f>
        <v>Анализ даты</v>
      </c>
      <c r="F5233" s="11" t="str">
        <f>IFERROR(INDEX(lvl_4[],MATCH(L5233,lvl_4[ID],0),MATCH(TEXT(K5233,"##0"),lvl_4[#Headers],0)),"Нет")</f>
        <v>Символические звезды</v>
      </c>
      <c r="G5233" s="11" t="str">
        <f>IFERROR(INDEX(lvl_5[],MATCH(M5233,lvl_5[ID],0),MATCH(_xlfn.CONCAT(TEXT(K5233,"##0"),"_",TEXT(L5233,"##0")),lvl_5[#Headers],0)),"Нет")</f>
        <v>Вознаграждение 10 Небесных стволов (Процветание)</v>
      </c>
      <c r="H5233" s="11" t="str">
        <f>IFERROR(INDEX(lvl_6[],MATCH(N5233,lvl_6[ID],0),MATCH(_xlfn.CONCAT(K5233,"_",L5233,"_",M5233),lvl_6[#Headers],0)),"Нет")</f>
        <v>Нет</v>
      </c>
      <c r="I5233" s="12">
        <v>1</v>
      </c>
      <c r="J5233" s="12">
        <v>4</v>
      </c>
      <c r="K5233" s="12">
        <v>1</v>
      </c>
      <c r="L5233" s="12">
        <v>5</v>
      </c>
      <c r="M5233" s="12">
        <v>19</v>
      </c>
      <c r="N5233" s="12">
        <v>909</v>
      </c>
      <c r="O5233" s="12">
        <f>COUNTIF($P$2:P5233,P5233)</f>
        <v>1</v>
      </c>
      <c r="P5233" s="12" t="str">
        <f t="shared" si="306"/>
        <v>1410519909</v>
      </c>
      <c r="Q5233" s="12" t="str">
        <f t="shared" si="307"/>
        <v>14105199090001</v>
      </c>
      <c r="R5233" s="20" t="s">
        <v>4461</v>
      </c>
      <c r="U5233" s="12" t="s">
        <v>908</v>
      </c>
      <c r="W5233" s="12" t="s">
        <v>863</v>
      </c>
      <c r="AB5233" s="12" t="s">
        <v>100</v>
      </c>
      <c r="AD5233" s="12" t="s">
        <v>100</v>
      </c>
      <c r="BN5233" s="12">
        <v>1</v>
      </c>
      <c r="BP5233" s="12" t="s">
        <v>3802</v>
      </c>
    </row>
    <row r="5234" spans="1:68" ht="60" x14ac:dyDescent="0.25">
      <c r="A5234" s="12">
        <v>1</v>
      </c>
      <c r="B5234" s="11" t="str">
        <f t="shared" si="305"/>
        <v>Общий расчет. Анализ даты. Анализ даты. Символические звезды. Вознаграждение 10 Небесных стволов (Процветание). Нет</v>
      </c>
      <c r="C5234" s="11" t="str">
        <f>IFERROR(VLOOKUP(I5234,lvl_1[],2,FALSE),"Нет")</f>
        <v>Общий расчет</v>
      </c>
      <c r="D5234" s="11" t="str">
        <f>IFERROR(VLOOKUP(Rule!J5234,lvl_2[],2,FALSE),"Нет")</f>
        <v>Анализ даты</v>
      </c>
      <c r="E5234" s="11" t="str">
        <f>IFERROR(VLOOKUP(Rule!K5234,lvl_3[],2,FALSE),"Нет")</f>
        <v>Анализ даты</v>
      </c>
      <c r="F5234" s="11" t="str">
        <f>IFERROR(INDEX(lvl_4[],MATCH(L5234,lvl_4[ID],0),MATCH(TEXT(K5234,"##0"),lvl_4[#Headers],0)),"Нет")</f>
        <v>Символические звезды</v>
      </c>
      <c r="G5234" s="11" t="str">
        <f>IFERROR(INDEX(lvl_5[],MATCH(M5234,lvl_5[ID],0),MATCH(_xlfn.CONCAT(TEXT(K5234,"##0"),"_",TEXT(L5234,"##0")),lvl_5[#Headers],0)),"Нет")</f>
        <v>Вознаграждение 10 Небесных стволов (Процветание)</v>
      </c>
      <c r="H5234" s="11" t="str">
        <f>IFERROR(INDEX(lvl_6[],MATCH(N5234,lvl_6[ID],0),MATCH(_xlfn.CONCAT(K5234,"_",L5234,"_",M5234),lvl_6[#Headers],0)),"Нет")</f>
        <v>Нет</v>
      </c>
      <c r="I5234" s="12">
        <v>1</v>
      </c>
      <c r="J5234" s="12">
        <v>4</v>
      </c>
      <c r="K5234" s="12">
        <v>1</v>
      </c>
      <c r="L5234" s="12">
        <v>5</v>
      </c>
      <c r="M5234" s="12">
        <v>19</v>
      </c>
      <c r="N5234" s="12">
        <v>910</v>
      </c>
      <c r="O5234" s="12">
        <f>COUNTIF($P$2:P5234,P5234)</f>
        <v>1</v>
      </c>
      <c r="P5234" s="12" t="str">
        <f t="shared" si="306"/>
        <v>1410519910</v>
      </c>
      <c r="Q5234" s="12" t="str">
        <f t="shared" si="307"/>
        <v>14105199100001</v>
      </c>
      <c r="R5234" s="20" t="s">
        <v>4462</v>
      </c>
      <c r="U5234" s="12" t="s">
        <v>910</v>
      </c>
      <c r="W5234" s="12" t="s">
        <v>865</v>
      </c>
      <c r="AB5234" s="12" t="s">
        <v>100</v>
      </c>
      <c r="AD5234" s="12" t="s">
        <v>100</v>
      </c>
      <c r="BN5234" s="12">
        <v>1</v>
      </c>
      <c r="BP5234" s="12" t="s">
        <v>3802</v>
      </c>
    </row>
    <row r="5235" spans="1:68" ht="60" x14ac:dyDescent="0.25">
      <c r="A5235" s="12">
        <v>1</v>
      </c>
      <c r="B5235" s="11" t="str">
        <f t="shared" si="305"/>
        <v>Общий расчет. Анализ даты. Анализ даты. Символические звезды. Вознаграждение 10 Небесных стволов (Процветание). Нет</v>
      </c>
      <c r="C5235" s="11" t="str">
        <f>IFERROR(VLOOKUP(I5235,lvl_1[],2,FALSE),"Нет")</f>
        <v>Общий расчет</v>
      </c>
      <c r="D5235" s="11" t="str">
        <f>IFERROR(VLOOKUP(Rule!J5235,lvl_2[],2,FALSE),"Нет")</f>
        <v>Анализ даты</v>
      </c>
      <c r="E5235" s="11" t="str">
        <f>IFERROR(VLOOKUP(Rule!K5235,lvl_3[],2,FALSE),"Нет")</f>
        <v>Анализ даты</v>
      </c>
      <c r="F5235" s="11" t="str">
        <f>IFERROR(INDEX(lvl_4[],MATCH(L5235,lvl_4[ID],0),MATCH(TEXT(K5235,"##0"),lvl_4[#Headers],0)),"Нет")</f>
        <v>Символические звезды</v>
      </c>
      <c r="G5235" s="11" t="str">
        <f>IFERROR(INDEX(lvl_5[],MATCH(M5235,lvl_5[ID],0),MATCH(_xlfn.CONCAT(TEXT(K5235,"##0"),"_",TEXT(L5235,"##0")),lvl_5[#Headers],0)),"Нет")</f>
        <v>Вознаграждение 10 Небесных стволов (Процветание)</v>
      </c>
      <c r="H5235" s="11" t="str">
        <f>IFERROR(INDEX(lvl_6[],MATCH(N5235,lvl_6[ID],0),MATCH(_xlfn.CONCAT(K5235,"_",L5235,"_",M5235),lvl_6[#Headers],0)),"Нет")</f>
        <v>Нет</v>
      </c>
      <c r="I5235" s="12">
        <v>1</v>
      </c>
      <c r="J5235" s="12">
        <v>4</v>
      </c>
      <c r="K5235" s="12">
        <v>1</v>
      </c>
      <c r="L5235" s="12">
        <v>5</v>
      </c>
      <c r="M5235" s="12">
        <v>19</v>
      </c>
      <c r="N5235" s="12">
        <v>911</v>
      </c>
      <c r="O5235" s="12">
        <f>COUNTIF($P$2:P5235,P5235)</f>
        <v>1</v>
      </c>
      <c r="P5235" s="12" t="str">
        <f t="shared" si="306"/>
        <v>1410519911</v>
      </c>
      <c r="Q5235" s="12" t="str">
        <f t="shared" si="307"/>
        <v>14105199110001</v>
      </c>
      <c r="R5235" s="20" t="s">
        <v>4463</v>
      </c>
      <c r="U5235" s="12" t="s">
        <v>912</v>
      </c>
      <c r="W5235" s="12" t="s">
        <v>866</v>
      </c>
      <c r="AB5235" s="12" t="s">
        <v>100</v>
      </c>
      <c r="AD5235" s="12" t="s">
        <v>100</v>
      </c>
      <c r="BN5235" s="12">
        <v>1</v>
      </c>
      <c r="BP5235" s="12" t="s">
        <v>3802</v>
      </c>
    </row>
    <row r="5236" spans="1:68" ht="60" x14ac:dyDescent="0.25">
      <c r="A5236" s="12">
        <v>1</v>
      </c>
      <c r="B5236" s="11" t="str">
        <f t="shared" si="305"/>
        <v>Общий расчет. Анализ даты. Анализ даты. Символические звезды. Вознаграждение 10 Небесных стволов (Процветание). Нет</v>
      </c>
      <c r="C5236" s="11" t="str">
        <f>IFERROR(VLOOKUP(I5236,lvl_1[],2,FALSE),"Нет")</f>
        <v>Общий расчет</v>
      </c>
      <c r="D5236" s="11" t="str">
        <f>IFERROR(VLOOKUP(Rule!J5236,lvl_2[],2,FALSE),"Нет")</f>
        <v>Анализ даты</v>
      </c>
      <c r="E5236" s="11" t="str">
        <f>IFERROR(VLOOKUP(Rule!K5236,lvl_3[],2,FALSE),"Нет")</f>
        <v>Анализ даты</v>
      </c>
      <c r="F5236" s="11" t="str">
        <f>IFERROR(INDEX(lvl_4[],MATCH(L5236,lvl_4[ID],0),MATCH(TEXT(K5236,"##0"),lvl_4[#Headers],0)),"Нет")</f>
        <v>Символические звезды</v>
      </c>
      <c r="G5236" s="11" t="str">
        <f>IFERROR(INDEX(lvl_5[],MATCH(M5236,lvl_5[ID],0),MATCH(_xlfn.CONCAT(TEXT(K5236,"##0"),"_",TEXT(L5236,"##0")),lvl_5[#Headers],0)),"Нет")</f>
        <v>Вознаграждение 10 Небесных стволов (Процветание)</v>
      </c>
      <c r="H5236" s="11" t="str">
        <f>IFERROR(INDEX(lvl_6[],MATCH(N5236,lvl_6[ID],0),MATCH(_xlfn.CONCAT(K5236,"_",L5236,"_",M5236),lvl_6[#Headers],0)),"Нет")</f>
        <v>Нет</v>
      </c>
      <c r="I5236" s="12">
        <v>1</v>
      </c>
      <c r="J5236" s="12">
        <v>4</v>
      </c>
      <c r="K5236" s="12">
        <v>1</v>
      </c>
      <c r="L5236" s="12">
        <v>5</v>
      </c>
      <c r="M5236" s="12">
        <v>19</v>
      </c>
      <c r="N5236" s="12">
        <v>912</v>
      </c>
      <c r="O5236" s="12">
        <f>COUNTIF($P$2:P5236,P5236)</f>
        <v>1</v>
      </c>
      <c r="P5236" s="12" t="str">
        <f t="shared" si="306"/>
        <v>1410519912</v>
      </c>
      <c r="Q5236" s="12" t="str">
        <f t="shared" si="307"/>
        <v>14105199120001</v>
      </c>
      <c r="R5236" s="20" t="s">
        <v>4464</v>
      </c>
      <c r="U5236" s="12" t="s">
        <v>914</v>
      </c>
      <c r="W5236" s="12" t="s">
        <v>868</v>
      </c>
      <c r="AB5236" s="12" t="s">
        <v>100</v>
      </c>
      <c r="AD5236" s="12" t="s">
        <v>100</v>
      </c>
      <c r="BN5236" s="12">
        <v>1</v>
      </c>
      <c r="BP5236" s="12" t="s">
        <v>3802</v>
      </c>
    </row>
    <row r="5237" spans="1:68" ht="60" x14ac:dyDescent="0.25">
      <c r="A5237" s="12">
        <v>1</v>
      </c>
      <c r="B5237" s="11" t="str">
        <f t="shared" si="305"/>
        <v>Общий расчет. Анализ даты. Анализ даты. Символические звезды. Вознаграждение 10 Небесных стволов (Процветание). Нет</v>
      </c>
      <c r="C5237" s="11" t="str">
        <f>IFERROR(VLOOKUP(I5237,lvl_1[],2,FALSE),"Нет")</f>
        <v>Общий расчет</v>
      </c>
      <c r="D5237" s="11" t="str">
        <f>IFERROR(VLOOKUP(Rule!J5237,lvl_2[],2,FALSE),"Нет")</f>
        <v>Анализ даты</v>
      </c>
      <c r="E5237" s="11" t="str">
        <f>IFERROR(VLOOKUP(Rule!K5237,lvl_3[],2,FALSE),"Нет")</f>
        <v>Анализ даты</v>
      </c>
      <c r="F5237" s="11" t="str">
        <f>IFERROR(INDEX(lvl_4[],MATCH(L5237,lvl_4[ID],0),MATCH(TEXT(K5237,"##0"),lvl_4[#Headers],0)),"Нет")</f>
        <v>Символические звезды</v>
      </c>
      <c r="G5237" s="11" t="str">
        <f>IFERROR(INDEX(lvl_5[],MATCH(M5237,lvl_5[ID],0),MATCH(_xlfn.CONCAT(TEXT(K5237,"##0"),"_",TEXT(L5237,"##0")),lvl_5[#Headers],0)),"Нет")</f>
        <v>Вознаграждение 10 Небесных стволов (Процветание)</v>
      </c>
      <c r="H5237" s="11" t="str">
        <f>IFERROR(INDEX(lvl_6[],MATCH(N5237,lvl_6[ID],0),MATCH(_xlfn.CONCAT(K5237,"_",L5237,"_",M5237),lvl_6[#Headers],0)),"Нет")</f>
        <v>Нет</v>
      </c>
      <c r="I5237" s="12">
        <v>1</v>
      </c>
      <c r="J5237" s="12">
        <v>4</v>
      </c>
      <c r="K5237" s="12">
        <v>1</v>
      </c>
      <c r="L5237" s="12">
        <v>5</v>
      </c>
      <c r="M5237" s="12">
        <v>19</v>
      </c>
      <c r="N5237" s="12">
        <v>913</v>
      </c>
      <c r="O5237" s="12">
        <f>COUNTIF($P$2:P5237,P5237)</f>
        <v>1</v>
      </c>
      <c r="P5237" s="12" t="str">
        <f t="shared" si="306"/>
        <v>1410519913</v>
      </c>
      <c r="Q5237" s="12" t="str">
        <f t="shared" si="307"/>
        <v>14105199130001</v>
      </c>
      <c r="R5237" s="20" t="s">
        <v>4465</v>
      </c>
      <c r="U5237" s="12" t="s">
        <v>916</v>
      </c>
      <c r="W5237" s="12" t="s">
        <v>869</v>
      </c>
      <c r="AB5237" s="12" t="s">
        <v>100</v>
      </c>
      <c r="AD5237" s="12" t="s">
        <v>100</v>
      </c>
      <c r="BN5237" s="12">
        <v>1</v>
      </c>
      <c r="BP5237" s="12" t="s">
        <v>3802</v>
      </c>
    </row>
    <row r="5238" spans="1:68" ht="45" x14ac:dyDescent="0.25">
      <c r="A5238" s="12">
        <v>1</v>
      </c>
      <c r="B5238" s="11" t="str">
        <f t="shared" si="305"/>
        <v>Общий расчет. Анализ даты. Анализ даты. Символические звезды. Демон красоты. Нет</v>
      </c>
      <c r="C5238" s="11" t="str">
        <f>IFERROR(VLOOKUP(I5238,lvl_1[],2,FALSE),"Нет")</f>
        <v>Общий расчет</v>
      </c>
      <c r="D5238" s="11" t="str">
        <f>IFERROR(VLOOKUP(Rule!J5238,lvl_2[],2,FALSE),"Нет")</f>
        <v>Анализ даты</v>
      </c>
      <c r="E5238" s="11" t="str">
        <f>IFERROR(VLOOKUP(Rule!K5238,lvl_3[],2,FALSE),"Нет")</f>
        <v>Анализ даты</v>
      </c>
      <c r="F5238" s="11" t="str">
        <f>IFERROR(INDEX(lvl_4[],MATCH(L5238,lvl_4[ID],0),MATCH(TEXT(K5238,"##0"),lvl_4[#Headers],0)),"Нет")</f>
        <v>Символические звезды</v>
      </c>
      <c r="G5238" s="11" t="str">
        <f>IFERROR(INDEX(lvl_5[],MATCH(M5238,lvl_5[ID],0),MATCH(_xlfn.CONCAT(TEXT(K5238,"##0"),"_",TEXT(L5238,"##0")),lvl_5[#Headers],0)),"Нет")</f>
        <v>Демон красоты</v>
      </c>
      <c r="H5238" s="11" t="str">
        <f>IFERROR(INDEX(lvl_6[],MATCH(N5238,lvl_6[ID],0),MATCH(_xlfn.CONCAT(K5238,"_",L5238,"_",M5238),lvl_6[#Headers],0)),"Нет")</f>
        <v>Нет</v>
      </c>
      <c r="I5238" s="12">
        <v>1</v>
      </c>
      <c r="J5238" s="12">
        <v>4</v>
      </c>
      <c r="K5238" s="12">
        <v>1</v>
      </c>
      <c r="L5238" s="12">
        <v>5</v>
      </c>
      <c r="M5238" s="12">
        <v>20</v>
      </c>
      <c r="N5238" s="12">
        <v>914</v>
      </c>
      <c r="O5238" s="12">
        <f>COUNTIF($P$2:P5238,P5238)</f>
        <v>1</v>
      </c>
      <c r="P5238" s="12" t="str">
        <f t="shared" si="306"/>
        <v>1410520914</v>
      </c>
      <c r="Q5238" s="12" t="str">
        <f t="shared" si="307"/>
        <v>14105209140001</v>
      </c>
      <c r="R5238" s="20" t="s">
        <v>4466</v>
      </c>
      <c r="U5238" s="12" t="s">
        <v>899</v>
      </c>
      <c r="W5238" s="12" t="s">
        <v>863</v>
      </c>
      <c r="AB5238" s="12" t="s">
        <v>100</v>
      </c>
      <c r="AD5238" s="12" t="s">
        <v>100</v>
      </c>
      <c r="BN5238" s="12">
        <v>1</v>
      </c>
      <c r="BP5238" s="12" t="s">
        <v>3802</v>
      </c>
    </row>
    <row r="5239" spans="1:68" ht="45" x14ac:dyDescent="0.25">
      <c r="A5239" s="12">
        <v>1</v>
      </c>
      <c r="B5239" s="11" t="str">
        <f t="shared" si="305"/>
        <v>Общий расчет. Анализ даты. Анализ даты. Символические звезды. Демон красоты. Нет</v>
      </c>
      <c r="C5239" s="11" t="str">
        <f>IFERROR(VLOOKUP(I5239,lvl_1[],2,FALSE),"Нет")</f>
        <v>Общий расчет</v>
      </c>
      <c r="D5239" s="11" t="str">
        <f>IFERROR(VLOOKUP(Rule!J5239,lvl_2[],2,FALSE),"Нет")</f>
        <v>Анализ даты</v>
      </c>
      <c r="E5239" s="11" t="str">
        <f>IFERROR(VLOOKUP(Rule!K5239,lvl_3[],2,FALSE),"Нет")</f>
        <v>Анализ даты</v>
      </c>
      <c r="F5239" s="11" t="str">
        <f>IFERROR(INDEX(lvl_4[],MATCH(L5239,lvl_4[ID],0),MATCH(TEXT(K5239,"##0"),lvl_4[#Headers],0)),"Нет")</f>
        <v>Символические звезды</v>
      </c>
      <c r="G5239" s="11" t="str">
        <f>IFERROR(INDEX(lvl_5[],MATCH(M5239,lvl_5[ID],0),MATCH(_xlfn.CONCAT(TEXT(K5239,"##0"),"_",TEXT(L5239,"##0")),lvl_5[#Headers],0)),"Нет")</f>
        <v>Демон красоты</v>
      </c>
      <c r="H5239" s="11" t="str">
        <f>IFERROR(INDEX(lvl_6[],MATCH(N5239,lvl_6[ID],0),MATCH(_xlfn.CONCAT(K5239,"_",L5239,"_",M5239),lvl_6[#Headers],0)),"Нет")</f>
        <v>Нет</v>
      </c>
      <c r="I5239" s="12">
        <v>1</v>
      </c>
      <c r="J5239" s="12">
        <v>4</v>
      </c>
      <c r="K5239" s="12">
        <v>1</v>
      </c>
      <c r="L5239" s="12">
        <v>5</v>
      </c>
      <c r="M5239" s="12">
        <v>20</v>
      </c>
      <c r="N5239" s="12">
        <v>915</v>
      </c>
      <c r="O5239" s="12">
        <f>COUNTIF($P$2:P5239,P5239)</f>
        <v>1</v>
      </c>
      <c r="P5239" s="12" t="str">
        <f t="shared" si="306"/>
        <v>1410520915</v>
      </c>
      <c r="Q5239" s="12" t="str">
        <f t="shared" si="307"/>
        <v>14105209150001</v>
      </c>
      <c r="R5239" s="20" t="s">
        <v>4467</v>
      </c>
      <c r="U5239" s="12" t="s">
        <v>901</v>
      </c>
      <c r="W5239" s="12" t="s">
        <v>863</v>
      </c>
      <c r="AB5239" s="12" t="s">
        <v>100</v>
      </c>
      <c r="AD5239" s="12" t="s">
        <v>100</v>
      </c>
      <c r="BN5239" s="12">
        <v>1</v>
      </c>
      <c r="BP5239" s="12" t="s">
        <v>3802</v>
      </c>
    </row>
    <row r="5240" spans="1:68" ht="45" x14ac:dyDescent="0.25">
      <c r="A5240" s="12">
        <v>1</v>
      </c>
      <c r="B5240" s="11" t="str">
        <f t="shared" si="305"/>
        <v>Общий расчет. Анализ даты. Анализ даты. Символические звезды. Демон красоты. Нет</v>
      </c>
      <c r="C5240" s="11" t="str">
        <f>IFERROR(VLOOKUP(I5240,lvl_1[],2,FALSE),"Нет")</f>
        <v>Общий расчет</v>
      </c>
      <c r="D5240" s="11" t="str">
        <f>IFERROR(VLOOKUP(Rule!J5240,lvl_2[],2,FALSE),"Нет")</f>
        <v>Анализ даты</v>
      </c>
      <c r="E5240" s="11" t="str">
        <f>IFERROR(VLOOKUP(Rule!K5240,lvl_3[],2,FALSE),"Нет")</f>
        <v>Анализ даты</v>
      </c>
      <c r="F5240" s="11" t="str">
        <f>IFERROR(INDEX(lvl_4[],MATCH(L5240,lvl_4[ID],0),MATCH(TEXT(K5240,"##0"),lvl_4[#Headers],0)),"Нет")</f>
        <v>Символические звезды</v>
      </c>
      <c r="G5240" s="11" t="str">
        <f>IFERROR(INDEX(lvl_5[],MATCH(M5240,lvl_5[ID],0),MATCH(_xlfn.CONCAT(TEXT(K5240,"##0"),"_",TEXT(L5240,"##0")),lvl_5[#Headers],0)),"Нет")</f>
        <v>Демон красоты</v>
      </c>
      <c r="H5240" s="11" t="str">
        <f>IFERROR(INDEX(lvl_6[],MATCH(N5240,lvl_6[ID],0),MATCH(_xlfn.CONCAT(K5240,"_",L5240,"_",M5240),lvl_6[#Headers],0)),"Нет")</f>
        <v>Нет</v>
      </c>
      <c r="I5240" s="12">
        <v>1</v>
      </c>
      <c r="J5240" s="12">
        <v>4</v>
      </c>
      <c r="K5240" s="12">
        <v>1</v>
      </c>
      <c r="L5240" s="12">
        <v>5</v>
      </c>
      <c r="M5240" s="12">
        <v>20</v>
      </c>
      <c r="N5240" s="12">
        <v>916</v>
      </c>
      <c r="O5240" s="12">
        <f>COUNTIF($P$2:P5240,P5240)</f>
        <v>1</v>
      </c>
      <c r="P5240" s="12" t="str">
        <f t="shared" si="306"/>
        <v>1410520916</v>
      </c>
      <c r="Q5240" s="12" t="str">
        <f t="shared" si="307"/>
        <v>14105209160001</v>
      </c>
      <c r="R5240" s="20" t="s">
        <v>4468</v>
      </c>
      <c r="U5240" s="12" t="s">
        <v>903</v>
      </c>
      <c r="W5240" s="12" t="s">
        <v>859</v>
      </c>
      <c r="AB5240" s="12" t="s">
        <v>100</v>
      </c>
      <c r="AD5240" s="12" t="s">
        <v>100</v>
      </c>
      <c r="BN5240" s="12">
        <v>1</v>
      </c>
      <c r="BP5240" s="12" t="s">
        <v>3802</v>
      </c>
    </row>
    <row r="5241" spans="1:68" ht="45" x14ac:dyDescent="0.25">
      <c r="A5241" s="12">
        <v>1</v>
      </c>
      <c r="B5241" s="11" t="str">
        <f t="shared" si="305"/>
        <v>Общий расчет. Анализ даты. Анализ даты. Символические звезды. Демон красоты. Нет</v>
      </c>
      <c r="C5241" s="11" t="str">
        <f>IFERROR(VLOOKUP(I5241,lvl_1[],2,FALSE),"Нет")</f>
        <v>Общий расчет</v>
      </c>
      <c r="D5241" s="11" t="str">
        <f>IFERROR(VLOOKUP(Rule!J5241,lvl_2[],2,FALSE),"Нет")</f>
        <v>Анализ даты</v>
      </c>
      <c r="E5241" s="11" t="str">
        <f>IFERROR(VLOOKUP(Rule!K5241,lvl_3[],2,FALSE),"Нет")</f>
        <v>Анализ даты</v>
      </c>
      <c r="F5241" s="11" t="str">
        <f>IFERROR(INDEX(lvl_4[],MATCH(L5241,lvl_4[ID],0),MATCH(TEXT(K5241,"##0"),lvl_4[#Headers],0)),"Нет")</f>
        <v>Символические звезды</v>
      </c>
      <c r="G5241" s="11" t="str">
        <f>IFERROR(INDEX(lvl_5[],MATCH(M5241,lvl_5[ID],0),MATCH(_xlfn.CONCAT(TEXT(K5241,"##0"),"_",TEXT(L5241,"##0")),lvl_5[#Headers],0)),"Нет")</f>
        <v>Демон красоты</v>
      </c>
      <c r="H5241" s="11" t="str">
        <f>IFERROR(INDEX(lvl_6[],MATCH(N5241,lvl_6[ID],0),MATCH(_xlfn.CONCAT(K5241,"_",L5241,"_",M5241),lvl_6[#Headers],0)),"Нет")</f>
        <v>Нет</v>
      </c>
      <c r="I5241" s="12">
        <v>1</v>
      </c>
      <c r="J5241" s="12">
        <v>4</v>
      </c>
      <c r="K5241" s="12">
        <v>1</v>
      </c>
      <c r="L5241" s="12">
        <v>5</v>
      </c>
      <c r="M5241" s="12">
        <v>20</v>
      </c>
      <c r="N5241" s="12">
        <v>917</v>
      </c>
      <c r="O5241" s="12">
        <f>COUNTIF($P$2:P5241,P5241)</f>
        <v>1</v>
      </c>
      <c r="P5241" s="12" t="str">
        <f t="shared" si="306"/>
        <v>1410520917</v>
      </c>
      <c r="Q5241" s="12" t="str">
        <f t="shared" si="307"/>
        <v>14105209170001</v>
      </c>
      <c r="R5241" s="20" t="s">
        <v>4469</v>
      </c>
      <c r="U5241" s="12" t="s">
        <v>903</v>
      </c>
      <c r="W5241" s="12" t="s">
        <v>860</v>
      </c>
      <c r="AB5241" s="12" t="s">
        <v>100</v>
      </c>
      <c r="AD5241" s="12" t="s">
        <v>100</v>
      </c>
      <c r="BN5241" s="12">
        <v>1</v>
      </c>
      <c r="BP5241" s="12" t="s">
        <v>3802</v>
      </c>
    </row>
    <row r="5242" spans="1:68" ht="45" x14ac:dyDescent="0.25">
      <c r="A5242" s="12">
        <v>1</v>
      </c>
      <c r="B5242" s="11" t="str">
        <f t="shared" si="305"/>
        <v>Общий расчет. Анализ даты. Анализ даты. Символические звезды. Демон красоты. Нет</v>
      </c>
      <c r="C5242" s="11" t="str">
        <f>IFERROR(VLOOKUP(I5242,lvl_1[],2,FALSE),"Нет")</f>
        <v>Общий расчет</v>
      </c>
      <c r="D5242" s="11" t="str">
        <f>IFERROR(VLOOKUP(Rule!J5242,lvl_2[],2,FALSE),"Нет")</f>
        <v>Анализ даты</v>
      </c>
      <c r="E5242" s="11" t="str">
        <f>IFERROR(VLOOKUP(Rule!K5242,lvl_3[],2,FALSE),"Нет")</f>
        <v>Анализ даты</v>
      </c>
      <c r="F5242" s="11" t="str">
        <f>IFERROR(INDEX(lvl_4[],MATCH(L5242,lvl_4[ID],0),MATCH(TEXT(K5242,"##0"),lvl_4[#Headers],0)),"Нет")</f>
        <v>Символические звезды</v>
      </c>
      <c r="G5242" s="11" t="str">
        <f>IFERROR(INDEX(lvl_5[],MATCH(M5242,lvl_5[ID],0),MATCH(_xlfn.CONCAT(TEXT(K5242,"##0"),"_",TEXT(L5242,"##0")),lvl_5[#Headers],0)),"Нет")</f>
        <v>Демон красоты</v>
      </c>
      <c r="H5242" s="11" t="str">
        <f>IFERROR(INDEX(lvl_6[],MATCH(N5242,lvl_6[ID],0),MATCH(_xlfn.CONCAT(K5242,"_",L5242,"_",M5242),lvl_6[#Headers],0)),"Нет")</f>
        <v>Нет</v>
      </c>
      <c r="I5242" s="12">
        <v>1</v>
      </c>
      <c r="J5242" s="12">
        <v>4</v>
      </c>
      <c r="K5242" s="12">
        <v>1</v>
      </c>
      <c r="L5242" s="12">
        <v>5</v>
      </c>
      <c r="M5242" s="12">
        <v>20</v>
      </c>
      <c r="N5242" s="12">
        <v>918</v>
      </c>
      <c r="O5242" s="12">
        <f>COUNTIF($P$2:P5242,P5242)</f>
        <v>1</v>
      </c>
      <c r="P5242" s="12" t="str">
        <f t="shared" si="306"/>
        <v>1410520918</v>
      </c>
      <c r="Q5242" s="12" t="str">
        <f t="shared" si="307"/>
        <v>14105209180001</v>
      </c>
      <c r="R5242" s="20" t="s">
        <v>4470</v>
      </c>
      <c r="U5242" s="12" t="s">
        <v>905</v>
      </c>
      <c r="W5242" s="12" t="s">
        <v>864</v>
      </c>
      <c r="AB5242" s="12" t="s">
        <v>100</v>
      </c>
      <c r="AD5242" s="12" t="s">
        <v>100</v>
      </c>
      <c r="BN5242" s="12">
        <v>1</v>
      </c>
      <c r="BP5242" s="12" t="s">
        <v>3802</v>
      </c>
    </row>
    <row r="5243" spans="1:68" ht="45" x14ac:dyDescent="0.25">
      <c r="A5243" s="12">
        <v>1</v>
      </c>
      <c r="B5243" s="11" t="str">
        <f t="shared" si="305"/>
        <v>Общий расчет. Анализ даты. Анализ даты. Символические звезды. Демон красоты. Нет</v>
      </c>
      <c r="C5243" s="11" t="str">
        <f>IFERROR(VLOOKUP(I5243,lvl_1[],2,FALSE),"Нет")</f>
        <v>Общий расчет</v>
      </c>
      <c r="D5243" s="11" t="str">
        <f>IFERROR(VLOOKUP(Rule!J5243,lvl_2[],2,FALSE),"Нет")</f>
        <v>Анализ даты</v>
      </c>
      <c r="E5243" s="11" t="str">
        <f>IFERROR(VLOOKUP(Rule!K5243,lvl_3[],2,FALSE),"Нет")</f>
        <v>Анализ даты</v>
      </c>
      <c r="F5243" s="11" t="str">
        <f>IFERROR(INDEX(lvl_4[],MATCH(L5243,lvl_4[ID],0),MATCH(TEXT(K5243,"##0"),lvl_4[#Headers],0)),"Нет")</f>
        <v>Символические звезды</v>
      </c>
      <c r="G5243" s="11" t="str">
        <f>IFERROR(INDEX(lvl_5[],MATCH(M5243,lvl_5[ID],0),MATCH(_xlfn.CONCAT(TEXT(K5243,"##0"),"_",TEXT(L5243,"##0")),lvl_5[#Headers],0)),"Нет")</f>
        <v>Демон красоты</v>
      </c>
      <c r="H5243" s="11" t="str">
        <f>IFERROR(INDEX(lvl_6[],MATCH(N5243,lvl_6[ID],0),MATCH(_xlfn.CONCAT(K5243,"_",L5243,"_",M5243),lvl_6[#Headers],0)),"Нет")</f>
        <v>Нет</v>
      </c>
      <c r="I5243" s="12">
        <v>1</v>
      </c>
      <c r="J5243" s="12">
        <v>4</v>
      </c>
      <c r="K5243" s="12">
        <v>1</v>
      </c>
      <c r="L5243" s="12">
        <v>5</v>
      </c>
      <c r="M5243" s="12">
        <v>20</v>
      </c>
      <c r="N5243" s="12">
        <v>919</v>
      </c>
      <c r="O5243" s="12">
        <f>COUNTIF($P$2:P5243,P5243)</f>
        <v>1</v>
      </c>
      <c r="P5243" s="12" t="str">
        <f t="shared" si="306"/>
        <v>1410520919</v>
      </c>
      <c r="Q5243" s="12" t="str">
        <f t="shared" si="307"/>
        <v>14105209190001</v>
      </c>
      <c r="R5243" s="20" t="s">
        <v>4471</v>
      </c>
      <c r="U5243" s="12" t="s">
        <v>907</v>
      </c>
      <c r="W5243" s="12" t="s">
        <v>861</v>
      </c>
      <c r="AB5243" s="12" t="s">
        <v>100</v>
      </c>
      <c r="AD5243" s="12" t="s">
        <v>100</v>
      </c>
      <c r="BN5243" s="12">
        <v>1</v>
      </c>
      <c r="BP5243" s="12" t="s">
        <v>3802</v>
      </c>
    </row>
    <row r="5244" spans="1:68" ht="45" x14ac:dyDescent="0.25">
      <c r="A5244" s="12">
        <v>1</v>
      </c>
      <c r="B5244" s="11" t="str">
        <f t="shared" si="305"/>
        <v>Общий расчет. Анализ даты. Анализ даты. Символические звезды. Демон красоты. Нет</v>
      </c>
      <c r="C5244" s="11" t="str">
        <f>IFERROR(VLOOKUP(I5244,lvl_1[],2,FALSE),"Нет")</f>
        <v>Общий расчет</v>
      </c>
      <c r="D5244" s="11" t="str">
        <f>IFERROR(VLOOKUP(Rule!J5244,lvl_2[],2,FALSE),"Нет")</f>
        <v>Анализ даты</v>
      </c>
      <c r="E5244" s="11" t="str">
        <f>IFERROR(VLOOKUP(Rule!K5244,lvl_3[],2,FALSE),"Нет")</f>
        <v>Анализ даты</v>
      </c>
      <c r="F5244" s="11" t="str">
        <f>IFERROR(INDEX(lvl_4[],MATCH(L5244,lvl_4[ID],0),MATCH(TEXT(K5244,"##0"),lvl_4[#Headers],0)),"Нет")</f>
        <v>Символические звезды</v>
      </c>
      <c r="G5244" s="11" t="str">
        <f>IFERROR(INDEX(lvl_5[],MATCH(M5244,lvl_5[ID],0),MATCH(_xlfn.CONCAT(TEXT(K5244,"##0"),"_",TEXT(L5244,"##0")),lvl_5[#Headers],0)),"Нет")</f>
        <v>Демон красоты</v>
      </c>
      <c r="H5244" s="11" t="str">
        <f>IFERROR(INDEX(lvl_6[],MATCH(N5244,lvl_6[ID],0),MATCH(_xlfn.CONCAT(K5244,"_",L5244,"_",M5244),lvl_6[#Headers],0)),"Нет")</f>
        <v>Нет</v>
      </c>
      <c r="I5244" s="12">
        <v>1</v>
      </c>
      <c r="J5244" s="12">
        <v>4</v>
      </c>
      <c r="K5244" s="12">
        <v>1</v>
      </c>
      <c r="L5244" s="12">
        <v>5</v>
      </c>
      <c r="M5244" s="12">
        <v>20</v>
      </c>
      <c r="N5244" s="12">
        <v>920</v>
      </c>
      <c r="O5244" s="12">
        <f>COUNTIF($P$2:P5244,P5244)</f>
        <v>1</v>
      </c>
      <c r="P5244" s="12" t="str">
        <f t="shared" si="306"/>
        <v>1410520920</v>
      </c>
      <c r="Q5244" s="12" t="str">
        <f t="shared" si="307"/>
        <v>14105209200001</v>
      </c>
      <c r="R5244" s="20" t="s">
        <v>4472</v>
      </c>
      <c r="U5244" s="12" t="s">
        <v>908</v>
      </c>
      <c r="W5244" s="12" t="s">
        <v>861</v>
      </c>
      <c r="AB5244" s="12" t="s">
        <v>100</v>
      </c>
      <c r="AD5244" s="12" t="s">
        <v>100</v>
      </c>
      <c r="BN5244" s="12">
        <v>1</v>
      </c>
      <c r="BP5244" s="12" t="s">
        <v>3802</v>
      </c>
    </row>
    <row r="5245" spans="1:68" ht="45" x14ac:dyDescent="0.25">
      <c r="A5245" s="12">
        <v>1</v>
      </c>
      <c r="B5245" s="11" t="str">
        <f t="shared" si="305"/>
        <v>Общий расчет. Анализ даты. Анализ даты. Символические звезды. Демон красоты. Нет</v>
      </c>
      <c r="C5245" s="11" t="str">
        <f>IFERROR(VLOOKUP(I5245,lvl_1[],2,FALSE),"Нет")</f>
        <v>Общий расчет</v>
      </c>
      <c r="D5245" s="11" t="str">
        <f>IFERROR(VLOOKUP(Rule!J5245,lvl_2[],2,FALSE),"Нет")</f>
        <v>Анализ даты</v>
      </c>
      <c r="E5245" s="11" t="str">
        <f>IFERROR(VLOOKUP(Rule!K5245,lvl_3[],2,FALSE),"Нет")</f>
        <v>Анализ даты</v>
      </c>
      <c r="F5245" s="11" t="str">
        <f>IFERROR(INDEX(lvl_4[],MATCH(L5245,lvl_4[ID],0),MATCH(TEXT(K5245,"##0"),lvl_4[#Headers],0)),"Нет")</f>
        <v>Символические звезды</v>
      </c>
      <c r="G5245" s="11" t="str">
        <f>IFERROR(INDEX(lvl_5[],MATCH(M5245,lvl_5[ID],0),MATCH(_xlfn.CONCAT(TEXT(K5245,"##0"),"_",TEXT(L5245,"##0")),lvl_5[#Headers],0)),"Нет")</f>
        <v>Демон красоты</v>
      </c>
      <c r="H5245" s="11" t="str">
        <f>IFERROR(INDEX(lvl_6[],MATCH(N5245,lvl_6[ID],0),MATCH(_xlfn.CONCAT(K5245,"_",L5245,"_",M5245),lvl_6[#Headers],0)),"Нет")</f>
        <v>Нет</v>
      </c>
      <c r="I5245" s="12">
        <v>1</v>
      </c>
      <c r="J5245" s="12">
        <v>4</v>
      </c>
      <c r="K5245" s="12">
        <v>1</v>
      </c>
      <c r="L5245" s="12">
        <v>5</v>
      </c>
      <c r="M5245" s="12">
        <v>20</v>
      </c>
      <c r="N5245" s="12">
        <v>921</v>
      </c>
      <c r="O5245" s="12">
        <f>COUNTIF($P$2:P5245,P5245)</f>
        <v>1</v>
      </c>
      <c r="P5245" s="12" t="str">
        <f t="shared" si="306"/>
        <v>1410520921</v>
      </c>
      <c r="Q5245" s="12" t="str">
        <f t="shared" si="307"/>
        <v>14105209210001</v>
      </c>
      <c r="R5245" s="20" t="s">
        <v>4473</v>
      </c>
      <c r="U5245" s="12" t="s">
        <v>910</v>
      </c>
      <c r="W5245" s="12" t="s">
        <v>867</v>
      </c>
      <c r="AB5245" s="12" t="s">
        <v>100</v>
      </c>
      <c r="AD5245" s="12" t="s">
        <v>100</v>
      </c>
      <c r="BN5245" s="12">
        <v>1</v>
      </c>
      <c r="BP5245" s="12" t="s">
        <v>3802</v>
      </c>
    </row>
    <row r="5246" spans="1:68" ht="45" x14ac:dyDescent="0.25">
      <c r="A5246" s="12">
        <v>1</v>
      </c>
      <c r="B5246" s="11" t="str">
        <f t="shared" si="305"/>
        <v>Общий расчет. Анализ даты. Анализ даты. Символические звезды. Демон красоты. Нет</v>
      </c>
      <c r="C5246" s="11" t="str">
        <f>IFERROR(VLOOKUP(I5246,lvl_1[],2,FALSE),"Нет")</f>
        <v>Общий расчет</v>
      </c>
      <c r="D5246" s="11" t="str">
        <f>IFERROR(VLOOKUP(Rule!J5246,lvl_2[],2,FALSE),"Нет")</f>
        <v>Анализ даты</v>
      </c>
      <c r="E5246" s="11" t="str">
        <f>IFERROR(VLOOKUP(Rule!K5246,lvl_3[],2,FALSE),"Нет")</f>
        <v>Анализ даты</v>
      </c>
      <c r="F5246" s="11" t="str">
        <f>IFERROR(INDEX(lvl_4[],MATCH(L5246,lvl_4[ID],0),MATCH(TEXT(K5246,"##0"),lvl_4[#Headers],0)),"Нет")</f>
        <v>Символические звезды</v>
      </c>
      <c r="G5246" s="11" t="str">
        <f>IFERROR(INDEX(lvl_5[],MATCH(M5246,lvl_5[ID],0),MATCH(_xlfn.CONCAT(TEXT(K5246,"##0"),"_",TEXT(L5246,"##0")),lvl_5[#Headers],0)),"Нет")</f>
        <v>Демон красоты</v>
      </c>
      <c r="H5246" s="11" t="str">
        <f>IFERROR(INDEX(lvl_6[],MATCH(N5246,lvl_6[ID],0),MATCH(_xlfn.CONCAT(K5246,"_",L5246,"_",M5246),lvl_6[#Headers],0)),"Нет")</f>
        <v>Нет</v>
      </c>
      <c r="I5246" s="12">
        <v>1</v>
      </c>
      <c r="J5246" s="12">
        <v>4</v>
      </c>
      <c r="K5246" s="12">
        <v>1</v>
      </c>
      <c r="L5246" s="12">
        <v>5</v>
      </c>
      <c r="M5246" s="12">
        <v>20</v>
      </c>
      <c r="N5246" s="12">
        <v>922</v>
      </c>
      <c r="O5246" s="12">
        <f>COUNTIF($P$2:P5246,P5246)</f>
        <v>1</v>
      </c>
      <c r="P5246" s="12" t="str">
        <f t="shared" si="306"/>
        <v>1410520922</v>
      </c>
      <c r="Q5246" s="12" t="str">
        <f t="shared" si="307"/>
        <v>14105209220001</v>
      </c>
      <c r="R5246" s="20" t="s">
        <v>4474</v>
      </c>
      <c r="U5246" s="12" t="s">
        <v>912</v>
      </c>
      <c r="W5246" s="12" t="s">
        <v>866</v>
      </c>
      <c r="AB5246" s="12" t="s">
        <v>100</v>
      </c>
      <c r="AD5246" s="12" t="s">
        <v>100</v>
      </c>
      <c r="BN5246" s="12">
        <v>1</v>
      </c>
      <c r="BP5246" s="12" t="s">
        <v>3802</v>
      </c>
    </row>
    <row r="5247" spans="1:68" ht="45" x14ac:dyDescent="0.25">
      <c r="A5247" s="12">
        <v>1</v>
      </c>
      <c r="B5247" s="11" t="str">
        <f t="shared" si="305"/>
        <v>Общий расчет. Анализ даты. Анализ даты. Символические звезды. Демон красоты. Нет</v>
      </c>
      <c r="C5247" s="11" t="str">
        <f>IFERROR(VLOOKUP(I5247,lvl_1[],2,FALSE),"Нет")</f>
        <v>Общий расчет</v>
      </c>
      <c r="D5247" s="11" t="str">
        <f>IFERROR(VLOOKUP(Rule!J5247,lvl_2[],2,FALSE),"Нет")</f>
        <v>Анализ даты</v>
      </c>
      <c r="E5247" s="11" t="str">
        <f>IFERROR(VLOOKUP(Rule!K5247,lvl_3[],2,FALSE),"Нет")</f>
        <v>Анализ даты</v>
      </c>
      <c r="F5247" s="11" t="str">
        <f>IFERROR(INDEX(lvl_4[],MATCH(L5247,lvl_4[ID],0),MATCH(TEXT(K5247,"##0"),lvl_4[#Headers],0)),"Нет")</f>
        <v>Символические звезды</v>
      </c>
      <c r="G5247" s="11" t="str">
        <f>IFERROR(INDEX(lvl_5[],MATCH(M5247,lvl_5[ID],0),MATCH(_xlfn.CONCAT(TEXT(K5247,"##0"),"_",TEXT(L5247,"##0")),lvl_5[#Headers],0)),"Нет")</f>
        <v>Демон красоты</v>
      </c>
      <c r="H5247" s="11" t="str">
        <f>IFERROR(INDEX(lvl_6[],MATCH(N5247,lvl_6[ID],0),MATCH(_xlfn.CONCAT(K5247,"_",L5247,"_",M5247),lvl_6[#Headers],0)),"Нет")</f>
        <v>Нет</v>
      </c>
      <c r="I5247" s="12">
        <v>1</v>
      </c>
      <c r="J5247" s="12">
        <v>4</v>
      </c>
      <c r="K5247" s="12">
        <v>1</v>
      </c>
      <c r="L5247" s="12">
        <v>5</v>
      </c>
      <c r="M5247" s="12">
        <v>20</v>
      </c>
      <c r="N5247" s="12">
        <v>923</v>
      </c>
      <c r="O5247" s="12">
        <f>COUNTIF($P$2:P5247,P5247)</f>
        <v>1</v>
      </c>
      <c r="P5247" s="12" t="str">
        <f t="shared" si="306"/>
        <v>1410520923</v>
      </c>
      <c r="Q5247" s="12" t="str">
        <f t="shared" si="307"/>
        <v>14105209230001</v>
      </c>
      <c r="R5247" s="20" t="s">
        <v>4475</v>
      </c>
      <c r="U5247" s="12" t="s">
        <v>914</v>
      </c>
      <c r="W5247" s="12" t="s">
        <v>869</v>
      </c>
      <c r="AB5247" s="12" t="s">
        <v>100</v>
      </c>
      <c r="AD5247" s="12" t="s">
        <v>100</v>
      </c>
      <c r="BN5247" s="12">
        <v>1</v>
      </c>
      <c r="BP5247" s="12" t="s">
        <v>3802</v>
      </c>
    </row>
    <row r="5248" spans="1:68" ht="45" x14ac:dyDescent="0.25">
      <c r="A5248" s="12">
        <v>1</v>
      </c>
      <c r="B5248" s="11" t="str">
        <f t="shared" si="305"/>
        <v>Общий расчет. Анализ даты. Анализ даты. Символические звезды. Демон красоты. Нет</v>
      </c>
      <c r="C5248" s="11" t="str">
        <f>IFERROR(VLOOKUP(I5248,lvl_1[],2,FALSE),"Нет")</f>
        <v>Общий расчет</v>
      </c>
      <c r="D5248" s="11" t="str">
        <f>IFERROR(VLOOKUP(Rule!J5248,lvl_2[],2,FALSE),"Нет")</f>
        <v>Анализ даты</v>
      </c>
      <c r="E5248" s="11" t="str">
        <f>IFERROR(VLOOKUP(Rule!K5248,lvl_3[],2,FALSE),"Нет")</f>
        <v>Анализ даты</v>
      </c>
      <c r="F5248" s="11" t="str">
        <f>IFERROR(INDEX(lvl_4[],MATCH(L5248,lvl_4[ID],0),MATCH(TEXT(K5248,"##0"),lvl_4[#Headers],0)),"Нет")</f>
        <v>Символические звезды</v>
      </c>
      <c r="G5248" s="11" t="str">
        <f>IFERROR(INDEX(lvl_5[],MATCH(M5248,lvl_5[ID],0),MATCH(_xlfn.CONCAT(TEXT(K5248,"##0"),"_",TEXT(L5248,"##0")),lvl_5[#Headers],0)),"Нет")</f>
        <v>Демон красоты</v>
      </c>
      <c r="H5248" s="11" t="str">
        <f>IFERROR(INDEX(lvl_6[],MATCH(N5248,lvl_6[ID],0),MATCH(_xlfn.CONCAT(K5248,"_",L5248,"_",M5248),lvl_6[#Headers],0)),"Нет")</f>
        <v>Нет</v>
      </c>
      <c r="I5248" s="12">
        <v>1</v>
      </c>
      <c r="J5248" s="12">
        <v>4</v>
      </c>
      <c r="K5248" s="12">
        <v>1</v>
      </c>
      <c r="L5248" s="12">
        <v>5</v>
      </c>
      <c r="M5248" s="12">
        <v>20</v>
      </c>
      <c r="N5248" s="12">
        <v>924</v>
      </c>
      <c r="O5248" s="12">
        <f>COUNTIF($P$2:P5248,P5248)</f>
        <v>1</v>
      </c>
      <c r="P5248" s="12" t="str">
        <f t="shared" si="306"/>
        <v>1410520924</v>
      </c>
      <c r="Q5248" s="12" t="str">
        <f t="shared" si="307"/>
        <v>14105209240001</v>
      </c>
      <c r="R5248" s="20" t="s">
        <v>4476</v>
      </c>
      <c r="U5248" s="12" t="s">
        <v>916</v>
      </c>
      <c r="W5248" s="12" t="s">
        <v>865</v>
      </c>
      <c r="AB5248" s="12" t="s">
        <v>100</v>
      </c>
      <c r="AD5248" s="12" t="s">
        <v>100</v>
      </c>
      <c r="BN5248" s="12">
        <v>1</v>
      </c>
      <c r="BP5248" s="12" t="s">
        <v>3802</v>
      </c>
    </row>
    <row r="5249" spans="1:68" ht="45" x14ac:dyDescent="0.25">
      <c r="A5249" s="12">
        <v>1</v>
      </c>
      <c r="B5249" s="11" t="str">
        <f t="shared" si="305"/>
        <v>Общий расчет. Анализ даты. Анализ даты. Символические звезды. Золотая карета. Нет</v>
      </c>
      <c r="C5249" s="11" t="str">
        <f>IFERROR(VLOOKUP(I5249,lvl_1[],2,FALSE),"Нет")</f>
        <v>Общий расчет</v>
      </c>
      <c r="D5249" s="11" t="str">
        <f>IFERROR(VLOOKUP(Rule!J5249,lvl_2[],2,FALSE),"Нет")</f>
        <v>Анализ даты</v>
      </c>
      <c r="E5249" s="11" t="str">
        <f>IFERROR(VLOOKUP(Rule!K5249,lvl_3[],2,FALSE),"Нет")</f>
        <v>Анализ даты</v>
      </c>
      <c r="F5249" s="11" t="str">
        <f>IFERROR(INDEX(lvl_4[],MATCH(L5249,lvl_4[ID],0),MATCH(TEXT(K5249,"##0"),lvl_4[#Headers],0)),"Нет")</f>
        <v>Символические звезды</v>
      </c>
      <c r="G5249" s="11" t="str">
        <f>IFERROR(INDEX(lvl_5[],MATCH(M5249,lvl_5[ID],0),MATCH(_xlfn.CONCAT(TEXT(K5249,"##0"),"_",TEXT(L5249,"##0")),lvl_5[#Headers],0)),"Нет")</f>
        <v>Золотая карета</v>
      </c>
      <c r="H5249" s="11" t="str">
        <f>IFERROR(INDEX(lvl_6[],MATCH(N5249,lvl_6[ID],0),MATCH(_xlfn.CONCAT(K5249,"_",L5249,"_",M5249),lvl_6[#Headers],0)),"Нет")</f>
        <v>Нет</v>
      </c>
      <c r="I5249" s="12">
        <v>1</v>
      </c>
      <c r="J5249" s="12">
        <v>4</v>
      </c>
      <c r="K5249" s="12">
        <v>1</v>
      </c>
      <c r="L5249" s="12">
        <v>5</v>
      </c>
      <c r="M5249" s="12">
        <v>21</v>
      </c>
      <c r="N5249" s="12">
        <v>925</v>
      </c>
      <c r="O5249" s="12">
        <f>COUNTIF($P$2:P5249,P5249)</f>
        <v>1</v>
      </c>
      <c r="P5249" s="12" t="str">
        <f t="shared" si="306"/>
        <v>1410521925</v>
      </c>
      <c r="Q5249" s="12" t="str">
        <f t="shared" si="307"/>
        <v>14105219250001</v>
      </c>
      <c r="R5249" s="20" t="s">
        <v>4477</v>
      </c>
      <c r="U5249" s="12" t="s">
        <v>899</v>
      </c>
      <c r="W5249" s="12" t="s">
        <v>861</v>
      </c>
      <c r="AB5249" s="12" t="s">
        <v>100</v>
      </c>
      <c r="AD5249" s="12" t="s">
        <v>100</v>
      </c>
      <c r="BN5249" s="12">
        <v>1</v>
      </c>
      <c r="BP5249" s="12" t="s">
        <v>3802</v>
      </c>
    </row>
    <row r="5250" spans="1:68" ht="45" x14ac:dyDescent="0.25">
      <c r="A5250" s="12">
        <v>1</v>
      </c>
      <c r="B5250" s="11" t="str">
        <f t="shared" si="305"/>
        <v>Общий расчет. Анализ даты. Анализ даты. Символические звезды. Золотая карета. Нет</v>
      </c>
      <c r="C5250" s="11" t="str">
        <f>IFERROR(VLOOKUP(I5250,lvl_1[],2,FALSE),"Нет")</f>
        <v>Общий расчет</v>
      </c>
      <c r="D5250" s="11" t="str">
        <f>IFERROR(VLOOKUP(Rule!J5250,lvl_2[],2,FALSE),"Нет")</f>
        <v>Анализ даты</v>
      </c>
      <c r="E5250" s="11" t="str">
        <f>IFERROR(VLOOKUP(Rule!K5250,lvl_3[],2,FALSE),"Нет")</f>
        <v>Анализ даты</v>
      </c>
      <c r="F5250" s="11" t="str">
        <f>IFERROR(INDEX(lvl_4[],MATCH(L5250,lvl_4[ID],0),MATCH(TEXT(K5250,"##0"),lvl_4[#Headers],0)),"Нет")</f>
        <v>Символические звезды</v>
      </c>
      <c r="G5250" s="11" t="str">
        <f>IFERROR(INDEX(lvl_5[],MATCH(M5250,lvl_5[ID],0),MATCH(_xlfn.CONCAT(TEXT(K5250,"##0"),"_",TEXT(L5250,"##0")),lvl_5[#Headers],0)),"Нет")</f>
        <v>Золотая карета</v>
      </c>
      <c r="H5250" s="11" t="str">
        <f>IFERROR(INDEX(lvl_6[],MATCH(N5250,lvl_6[ID],0),MATCH(_xlfn.CONCAT(K5250,"_",L5250,"_",M5250),lvl_6[#Headers],0)),"Нет")</f>
        <v>Нет</v>
      </c>
      <c r="I5250" s="12">
        <v>1</v>
      </c>
      <c r="J5250" s="12">
        <v>4</v>
      </c>
      <c r="K5250" s="12">
        <v>1</v>
      </c>
      <c r="L5250" s="12">
        <v>5</v>
      </c>
      <c r="M5250" s="12">
        <v>21</v>
      </c>
      <c r="N5250" s="12">
        <v>926</v>
      </c>
      <c r="O5250" s="12">
        <f>COUNTIF($P$2:P5250,P5250)</f>
        <v>1</v>
      </c>
      <c r="P5250" s="12" t="str">
        <f t="shared" si="306"/>
        <v>1410521926</v>
      </c>
      <c r="Q5250" s="12" t="str">
        <f t="shared" si="307"/>
        <v>14105219260001</v>
      </c>
      <c r="R5250" s="20" t="s">
        <v>4478</v>
      </c>
      <c r="U5250" s="12" t="s">
        <v>901</v>
      </c>
      <c r="W5250" s="12" t="s">
        <v>862</v>
      </c>
      <c r="AB5250" s="12" t="s">
        <v>100</v>
      </c>
      <c r="AD5250" s="12" t="s">
        <v>100</v>
      </c>
      <c r="BN5250" s="12">
        <v>1</v>
      </c>
      <c r="BP5250" s="12" t="s">
        <v>3802</v>
      </c>
    </row>
    <row r="5251" spans="1:68" ht="45" x14ac:dyDescent="0.25">
      <c r="A5251" s="12">
        <v>1</v>
      </c>
      <c r="B5251" s="11" t="str">
        <f t="shared" si="305"/>
        <v>Общий расчет. Анализ даты. Анализ даты. Символические звезды. Золотая карета. Нет</v>
      </c>
      <c r="C5251" s="11" t="str">
        <f>IFERROR(VLOOKUP(I5251,lvl_1[],2,FALSE),"Нет")</f>
        <v>Общий расчет</v>
      </c>
      <c r="D5251" s="11" t="str">
        <f>IFERROR(VLOOKUP(Rule!J5251,lvl_2[],2,FALSE),"Нет")</f>
        <v>Анализ даты</v>
      </c>
      <c r="E5251" s="11" t="str">
        <f>IFERROR(VLOOKUP(Rule!K5251,lvl_3[],2,FALSE),"Нет")</f>
        <v>Анализ даты</v>
      </c>
      <c r="F5251" s="11" t="str">
        <f>IFERROR(INDEX(lvl_4[],MATCH(L5251,lvl_4[ID],0),MATCH(TEXT(K5251,"##0"),lvl_4[#Headers],0)),"Нет")</f>
        <v>Символические звезды</v>
      </c>
      <c r="G5251" s="11" t="str">
        <f>IFERROR(INDEX(lvl_5[],MATCH(M5251,lvl_5[ID],0),MATCH(_xlfn.CONCAT(TEXT(K5251,"##0"),"_",TEXT(L5251,"##0")),lvl_5[#Headers],0)),"Нет")</f>
        <v>Золотая карета</v>
      </c>
      <c r="H5251" s="11" t="str">
        <f>IFERROR(INDEX(lvl_6[],MATCH(N5251,lvl_6[ID],0),MATCH(_xlfn.CONCAT(K5251,"_",L5251,"_",M5251),lvl_6[#Headers],0)),"Нет")</f>
        <v>Нет</v>
      </c>
      <c r="I5251" s="12">
        <v>1</v>
      </c>
      <c r="J5251" s="12">
        <v>4</v>
      </c>
      <c r="K5251" s="12">
        <v>1</v>
      </c>
      <c r="L5251" s="12">
        <v>5</v>
      </c>
      <c r="M5251" s="12">
        <v>21</v>
      </c>
      <c r="N5251" s="12">
        <v>927</v>
      </c>
      <c r="O5251" s="12">
        <f>COUNTIF($P$2:P5251,P5251)</f>
        <v>1</v>
      </c>
      <c r="P5251" s="12" t="str">
        <f t="shared" si="306"/>
        <v>1410521927</v>
      </c>
      <c r="Q5251" s="12" t="str">
        <f t="shared" si="307"/>
        <v>14105219270001</v>
      </c>
      <c r="R5251" s="20" t="s">
        <v>4479</v>
      </c>
      <c r="U5251" s="12" t="s">
        <v>903</v>
      </c>
      <c r="W5251" s="12" t="s">
        <v>864</v>
      </c>
      <c r="AB5251" s="12" t="s">
        <v>100</v>
      </c>
      <c r="AD5251" s="12" t="s">
        <v>100</v>
      </c>
      <c r="BN5251" s="12">
        <v>1</v>
      </c>
      <c r="BP5251" s="12" t="s">
        <v>3802</v>
      </c>
    </row>
    <row r="5252" spans="1:68" ht="45" x14ac:dyDescent="0.25">
      <c r="A5252" s="12">
        <v>1</v>
      </c>
      <c r="B5252" s="11" t="str">
        <f t="shared" si="305"/>
        <v>Общий расчет. Анализ даты. Анализ даты. Символические звезды. Золотая карета. Нет</v>
      </c>
      <c r="C5252" s="11" t="str">
        <f>IFERROR(VLOOKUP(I5252,lvl_1[],2,FALSE),"Нет")</f>
        <v>Общий расчет</v>
      </c>
      <c r="D5252" s="11" t="str">
        <f>IFERROR(VLOOKUP(Rule!J5252,lvl_2[],2,FALSE),"Нет")</f>
        <v>Анализ даты</v>
      </c>
      <c r="E5252" s="11" t="str">
        <f>IFERROR(VLOOKUP(Rule!K5252,lvl_3[],2,FALSE),"Нет")</f>
        <v>Анализ даты</v>
      </c>
      <c r="F5252" s="11" t="str">
        <f>IFERROR(INDEX(lvl_4[],MATCH(L5252,lvl_4[ID],0),MATCH(TEXT(K5252,"##0"),lvl_4[#Headers],0)),"Нет")</f>
        <v>Символические звезды</v>
      </c>
      <c r="G5252" s="11" t="str">
        <f>IFERROR(INDEX(lvl_5[],MATCH(M5252,lvl_5[ID],0),MATCH(_xlfn.CONCAT(TEXT(K5252,"##0"),"_",TEXT(L5252,"##0")),lvl_5[#Headers],0)),"Нет")</f>
        <v>Золотая карета</v>
      </c>
      <c r="H5252" s="11" t="str">
        <f>IFERROR(INDEX(lvl_6[],MATCH(N5252,lvl_6[ID],0),MATCH(_xlfn.CONCAT(K5252,"_",L5252,"_",M5252),lvl_6[#Headers],0)),"Нет")</f>
        <v>Нет</v>
      </c>
      <c r="I5252" s="12">
        <v>1</v>
      </c>
      <c r="J5252" s="12">
        <v>4</v>
      </c>
      <c r="K5252" s="12">
        <v>1</v>
      </c>
      <c r="L5252" s="12">
        <v>5</v>
      </c>
      <c r="M5252" s="12">
        <v>21</v>
      </c>
      <c r="N5252" s="12">
        <v>928</v>
      </c>
      <c r="O5252" s="12">
        <f>COUNTIF($P$2:P5252,P5252)</f>
        <v>1</v>
      </c>
      <c r="P5252" s="12" t="str">
        <f t="shared" si="306"/>
        <v>1410521928</v>
      </c>
      <c r="Q5252" s="12" t="str">
        <f t="shared" si="307"/>
        <v>14105219280001</v>
      </c>
      <c r="R5252" s="20" t="s">
        <v>4480</v>
      </c>
      <c r="U5252" s="12" t="s">
        <v>905</v>
      </c>
      <c r="W5252" s="12" t="s">
        <v>865</v>
      </c>
      <c r="AB5252" s="12" t="s">
        <v>100</v>
      </c>
      <c r="AD5252" s="12" t="s">
        <v>100</v>
      </c>
      <c r="BN5252" s="12">
        <v>1</v>
      </c>
      <c r="BP5252" s="12" t="s">
        <v>3802</v>
      </c>
    </row>
    <row r="5253" spans="1:68" ht="45" x14ac:dyDescent="0.25">
      <c r="A5253" s="12">
        <v>1</v>
      </c>
      <c r="B5253" s="11" t="str">
        <f t="shared" si="305"/>
        <v>Общий расчет. Анализ даты. Анализ даты. Символические звезды. Золотая карета. Нет</v>
      </c>
      <c r="C5253" s="11" t="str">
        <f>IFERROR(VLOOKUP(I5253,lvl_1[],2,FALSE),"Нет")</f>
        <v>Общий расчет</v>
      </c>
      <c r="D5253" s="11" t="str">
        <f>IFERROR(VLOOKUP(Rule!J5253,lvl_2[],2,FALSE),"Нет")</f>
        <v>Анализ даты</v>
      </c>
      <c r="E5253" s="11" t="str">
        <f>IFERROR(VLOOKUP(Rule!K5253,lvl_3[],2,FALSE),"Нет")</f>
        <v>Анализ даты</v>
      </c>
      <c r="F5253" s="11" t="str">
        <f>IFERROR(INDEX(lvl_4[],MATCH(L5253,lvl_4[ID],0),MATCH(TEXT(K5253,"##0"),lvl_4[#Headers],0)),"Нет")</f>
        <v>Символические звезды</v>
      </c>
      <c r="G5253" s="11" t="str">
        <f>IFERROR(INDEX(lvl_5[],MATCH(M5253,lvl_5[ID],0),MATCH(_xlfn.CONCAT(TEXT(K5253,"##0"),"_",TEXT(L5253,"##0")),lvl_5[#Headers],0)),"Нет")</f>
        <v>Золотая карета</v>
      </c>
      <c r="H5253" s="11" t="str">
        <f>IFERROR(INDEX(lvl_6[],MATCH(N5253,lvl_6[ID],0),MATCH(_xlfn.CONCAT(K5253,"_",L5253,"_",M5253),lvl_6[#Headers],0)),"Нет")</f>
        <v>Нет</v>
      </c>
      <c r="I5253" s="12">
        <v>1</v>
      </c>
      <c r="J5253" s="12">
        <v>4</v>
      </c>
      <c r="K5253" s="12">
        <v>1</v>
      </c>
      <c r="L5253" s="12">
        <v>5</v>
      </c>
      <c r="M5253" s="12">
        <v>21</v>
      </c>
      <c r="N5253" s="12">
        <v>929</v>
      </c>
      <c r="O5253" s="12">
        <f>COUNTIF($P$2:P5253,P5253)</f>
        <v>1</v>
      </c>
      <c r="P5253" s="12" t="str">
        <f t="shared" si="306"/>
        <v>1410521929</v>
      </c>
      <c r="Q5253" s="12" t="str">
        <f t="shared" si="307"/>
        <v>14105219290001</v>
      </c>
      <c r="R5253" s="20" t="s">
        <v>4481</v>
      </c>
      <c r="U5253" s="12" t="s">
        <v>907</v>
      </c>
      <c r="W5253" s="12" t="s">
        <v>864</v>
      </c>
      <c r="AB5253" s="12" t="s">
        <v>100</v>
      </c>
      <c r="AD5253" s="12" t="s">
        <v>100</v>
      </c>
      <c r="BN5253" s="12">
        <v>1</v>
      </c>
      <c r="BP5253" s="12" t="s">
        <v>3802</v>
      </c>
    </row>
    <row r="5254" spans="1:68" ht="45" x14ac:dyDescent="0.25">
      <c r="A5254" s="12">
        <v>1</v>
      </c>
      <c r="B5254" s="11" t="str">
        <f t="shared" si="305"/>
        <v>Общий расчет. Анализ даты. Анализ даты. Символические звезды. Золотая карета. Нет</v>
      </c>
      <c r="C5254" s="11" t="str">
        <f>IFERROR(VLOOKUP(I5254,lvl_1[],2,FALSE),"Нет")</f>
        <v>Общий расчет</v>
      </c>
      <c r="D5254" s="11" t="str">
        <f>IFERROR(VLOOKUP(Rule!J5254,lvl_2[],2,FALSE),"Нет")</f>
        <v>Анализ даты</v>
      </c>
      <c r="E5254" s="11" t="str">
        <f>IFERROR(VLOOKUP(Rule!K5254,lvl_3[],2,FALSE),"Нет")</f>
        <v>Анализ даты</v>
      </c>
      <c r="F5254" s="11" t="str">
        <f>IFERROR(INDEX(lvl_4[],MATCH(L5254,lvl_4[ID],0),MATCH(TEXT(K5254,"##0"),lvl_4[#Headers],0)),"Нет")</f>
        <v>Символические звезды</v>
      </c>
      <c r="G5254" s="11" t="str">
        <f>IFERROR(INDEX(lvl_5[],MATCH(M5254,lvl_5[ID],0),MATCH(_xlfn.CONCAT(TEXT(K5254,"##0"),"_",TEXT(L5254,"##0")),lvl_5[#Headers],0)),"Нет")</f>
        <v>Золотая карета</v>
      </c>
      <c r="H5254" s="11" t="str">
        <f>IFERROR(INDEX(lvl_6[],MATCH(N5254,lvl_6[ID],0),MATCH(_xlfn.CONCAT(K5254,"_",L5254,"_",M5254),lvl_6[#Headers],0)),"Нет")</f>
        <v>Нет</v>
      </c>
      <c r="I5254" s="12">
        <v>1</v>
      </c>
      <c r="J5254" s="12">
        <v>4</v>
      </c>
      <c r="K5254" s="12">
        <v>1</v>
      </c>
      <c r="L5254" s="12">
        <v>5</v>
      </c>
      <c r="M5254" s="12">
        <v>21</v>
      </c>
      <c r="N5254" s="12">
        <v>930</v>
      </c>
      <c r="O5254" s="12">
        <f>COUNTIF($P$2:P5254,P5254)</f>
        <v>1</v>
      </c>
      <c r="P5254" s="12" t="str">
        <f t="shared" si="306"/>
        <v>1410521930</v>
      </c>
      <c r="Q5254" s="12" t="str">
        <f t="shared" si="307"/>
        <v>14105219300001</v>
      </c>
      <c r="R5254" s="20" t="s">
        <v>4482</v>
      </c>
      <c r="U5254" s="12" t="s">
        <v>908</v>
      </c>
      <c r="W5254" s="12" t="s">
        <v>865</v>
      </c>
      <c r="AB5254" s="12" t="s">
        <v>100</v>
      </c>
      <c r="AD5254" s="12" t="s">
        <v>100</v>
      </c>
      <c r="BN5254" s="12">
        <v>1</v>
      </c>
      <c r="BP5254" s="12" t="s">
        <v>3802</v>
      </c>
    </row>
    <row r="5255" spans="1:68" ht="45" x14ac:dyDescent="0.25">
      <c r="A5255" s="12">
        <v>1</v>
      </c>
      <c r="B5255" s="11" t="str">
        <f t="shared" si="305"/>
        <v>Общий расчет. Анализ даты. Анализ даты. Символические звезды. Золотая карета. Нет</v>
      </c>
      <c r="C5255" s="11" t="str">
        <f>IFERROR(VLOOKUP(I5255,lvl_1[],2,FALSE),"Нет")</f>
        <v>Общий расчет</v>
      </c>
      <c r="D5255" s="11" t="str">
        <f>IFERROR(VLOOKUP(Rule!J5255,lvl_2[],2,FALSE),"Нет")</f>
        <v>Анализ даты</v>
      </c>
      <c r="E5255" s="11" t="str">
        <f>IFERROR(VLOOKUP(Rule!K5255,lvl_3[],2,FALSE),"Нет")</f>
        <v>Анализ даты</v>
      </c>
      <c r="F5255" s="11" t="str">
        <f>IFERROR(INDEX(lvl_4[],MATCH(L5255,lvl_4[ID],0),MATCH(TEXT(K5255,"##0"),lvl_4[#Headers],0)),"Нет")</f>
        <v>Символические звезды</v>
      </c>
      <c r="G5255" s="11" t="str">
        <f>IFERROR(INDEX(lvl_5[],MATCH(M5255,lvl_5[ID],0),MATCH(_xlfn.CONCAT(TEXT(K5255,"##0"),"_",TEXT(L5255,"##0")),lvl_5[#Headers],0)),"Нет")</f>
        <v>Золотая карета</v>
      </c>
      <c r="H5255" s="11" t="str">
        <f>IFERROR(INDEX(lvl_6[],MATCH(N5255,lvl_6[ID],0),MATCH(_xlfn.CONCAT(K5255,"_",L5255,"_",M5255),lvl_6[#Headers],0)),"Нет")</f>
        <v>Нет</v>
      </c>
      <c r="I5255" s="12">
        <v>1</v>
      </c>
      <c r="J5255" s="12">
        <v>4</v>
      </c>
      <c r="K5255" s="12">
        <v>1</v>
      </c>
      <c r="L5255" s="12">
        <v>5</v>
      </c>
      <c r="M5255" s="12">
        <v>21</v>
      </c>
      <c r="N5255" s="12">
        <v>931</v>
      </c>
      <c r="O5255" s="12">
        <f>COUNTIF($P$2:P5255,P5255)</f>
        <v>1</v>
      </c>
      <c r="P5255" s="12" t="str">
        <f t="shared" si="306"/>
        <v>1410521931</v>
      </c>
      <c r="Q5255" s="12" t="str">
        <f t="shared" si="307"/>
        <v>14105219310001</v>
      </c>
      <c r="R5255" s="20" t="s">
        <v>4483</v>
      </c>
      <c r="U5255" s="12" t="s">
        <v>910</v>
      </c>
      <c r="W5255" s="12" t="s">
        <v>867</v>
      </c>
      <c r="AB5255" s="12" t="s">
        <v>100</v>
      </c>
      <c r="AD5255" s="12" t="s">
        <v>100</v>
      </c>
      <c r="BN5255" s="12">
        <v>1</v>
      </c>
      <c r="BP5255" s="12" t="s">
        <v>3802</v>
      </c>
    </row>
    <row r="5256" spans="1:68" ht="45" x14ac:dyDescent="0.25">
      <c r="A5256" s="12">
        <v>1</v>
      </c>
      <c r="B5256" s="11" t="str">
        <f t="shared" si="305"/>
        <v>Общий расчет. Анализ даты. Анализ даты. Символические звезды. Золотая карета. Нет</v>
      </c>
      <c r="C5256" s="11" t="str">
        <f>IFERROR(VLOOKUP(I5256,lvl_1[],2,FALSE),"Нет")</f>
        <v>Общий расчет</v>
      </c>
      <c r="D5256" s="11" t="str">
        <f>IFERROR(VLOOKUP(Rule!J5256,lvl_2[],2,FALSE),"Нет")</f>
        <v>Анализ даты</v>
      </c>
      <c r="E5256" s="11" t="str">
        <f>IFERROR(VLOOKUP(Rule!K5256,lvl_3[],2,FALSE),"Нет")</f>
        <v>Анализ даты</v>
      </c>
      <c r="F5256" s="11" t="str">
        <f>IFERROR(INDEX(lvl_4[],MATCH(L5256,lvl_4[ID],0),MATCH(TEXT(K5256,"##0"),lvl_4[#Headers],0)),"Нет")</f>
        <v>Символические звезды</v>
      </c>
      <c r="G5256" s="11" t="str">
        <f>IFERROR(INDEX(lvl_5[],MATCH(M5256,lvl_5[ID],0),MATCH(_xlfn.CONCAT(TEXT(K5256,"##0"),"_",TEXT(L5256,"##0")),lvl_5[#Headers],0)),"Нет")</f>
        <v>Золотая карета</v>
      </c>
      <c r="H5256" s="11" t="str">
        <f>IFERROR(INDEX(lvl_6[],MATCH(N5256,lvl_6[ID],0),MATCH(_xlfn.CONCAT(K5256,"_",L5256,"_",M5256),lvl_6[#Headers],0)),"Нет")</f>
        <v>Нет</v>
      </c>
      <c r="I5256" s="12">
        <v>1</v>
      </c>
      <c r="J5256" s="12">
        <v>4</v>
      </c>
      <c r="K5256" s="12">
        <v>1</v>
      </c>
      <c r="L5256" s="12">
        <v>5</v>
      </c>
      <c r="M5256" s="12">
        <v>21</v>
      </c>
      <c r="N5256" s="12">
        <v>932</v>
      </c>
      <c r="O5256" s="12">
        <f>COUNTIF($P$2:P5256,P5256)</f>
        <v>1</v>
      </c>
      <c r="P5256" s="12" t="str">
        <f t="shared" si="306"/>
        <v>1410521932</v>
      </c>
      <c r="Q5256" s="12" t="str">
        <f t="shared" si="307"/>
        <v>14105219320001</v>
      </c>
      <c r="R5256" s="20" t="s">
        <v>4484</v>
      </c>
      <c r="U5256" s="12" t="s">
        <v>912</v>
      </c>
      <c r="W5256" s="12" t="s">
        <v>868</v>
      </c>
      <c r="AB5256" s="12" t="s">
        <v>100</v>
      </c>
      <c r="AD5256" s="12" t="s">
        <v>100</v>
      </c>
      <c r="BN5256" s="12">
        <v>1</v>
      </c>
      <c r="BP5256" s="12" t="s">
        <v>3802</v>
      </c>
    </row>
    <row r="5257" spans="1:68" ht="45" x14ac:dyDescent="0.25">
      <c r="A5257" s="12">
        <v>1</v>
      </c>
      <c r="B5257" s="11" t="str">
        <f t="shared" si="305"/>
        <v>Общий расчет. Анализ даты. Анализ даты. Символические звезды. Золотая карета. Нет</v>
      </c>
      <c r="C5257" s="11" t="str">
        <f>IFERROR(VLOOKUP(I5257,lvl_1[],2,FALSE),"Нет")</f>
        <v>Общий расчет</v>
      </c>
      <c r="D5257" s="11" t="str">
        <f>IFERROR(VLOOKUP(Rule!J5257,lvl_2[],2,FALSE),"Нет")</f>
        <v>Анализ даты</v>
      </c>
      <c r="E5257" s="11" t="str">
        <f>IFERROR(VLOOKUP(Rule!K5257,lvl_3[],2,FALSE),"Нет")</f>
        <v>Анализ даты</v>
      </c>
      <c r="F5257" s="11" t="str">
        <f>IFERROR(INDEX(lvl_4[],MATCH(L5257,lvl_4[ID],0),MATCH(TEXT(K5257,"##0"),lvl_4[#Headers],0)),"Нет")</f>
        <v>Символические звезды</v>
      </c>
      <c r="G5257" s="11" t="str">
        <f>IFERROR(INDEX(lvl_5[],MATCH(M5257,lvl_5[ID],0),MATCH(_xlfn.CONCAT(TEXT(K5257,"##0"),"_",TEXT(L5257,"##0")),lvl_5[#Headers],0)),"Нет")</f>
        <v>Золотая карета</v>
      </c>
      <c r="H5257" s="11" t="str">
        <f>IFERROR(INDEX(lvl_6[],MATCH(N5257,lvl_6[ID],0),MATCH(_xlfn.CONCAT(K5257,"_",L5257,"_",M5257),lvl_6[#Headers],0)),"Нет")</f>
        <v>Нет</v>
      </c>
      <c r="I5257" s="12">
        <v>1</v>
      </c>
      <c r="J5257" s="12">
        <v>4</v>
      </c>
      <c r="K5257" s="12">
        <v>1</v>
      </c>
      <c r="L5257" s="12">
        <v>5</v>
      </c>
      <c r="M5257" s="12">
        <v>21</v>
      </c>
      <c r="N5257" s="12">
        <v>933</v>
      </c>
      <c r="O5257" s="12">
        <f>COUNTIF($P$2:P5257,P5257)</f>
        <v>1</v>
      </c>
      <c r="P5257" s="12" t="str">
        <f t="shared" si="306"/>
        <v>1410521933</v>
      </c>
      <c r="Q5257" s="12" t="str">
        <f t="shared" si="307"/>
        <v>14105219330001</v>
      </c>
      <c r="R5257" s="20" t="s">
        <v>4485</v>
      </c>
      <c r="U5257" s="12" t="s">
        <v>914</v>
      </c>
      <c r="W5257" s="12" t="s">
        <v>870</v>
      </c>
      <c r="AB5257" s="12" t="s">
        <v>100</v>
      </c>
      <c r="AD5257" s="12" t="s">
        <v>100</v>
      </c>
      <c r="BN5257" s="12">
        <v>1</v>
      </c>
      <c r="BP5257" s="12" t="s">
        <v>3802</v>
      </c>
    </row>
    <row r="5258" spans="1:68" ht="45" x14ac:dyDescent="0.25">
      <c r="A5258" s="12">
        <v>1</v>
      </c>
      <c r="B5258" s="11" t="str">
        <f t="shared" si="305"/>
        <v>Общий расчет. Анализ даты. Анализ даты. Символические звезды. Золотая карета. Нет</v>
      </c>
      <c r="C5258" s="11" t="str">
        <f>IFERROR(VLOOKUP(I5258,lvl_1[],2,FALSE),"Нет")</f>
        <v>Общий расчет</v>
      </c>
      <c r="D5258" s="11" t="str">
        <f>IFERROR(VLOOKUP(Rule!J5258,lvl_2[],2,FALSE),"Нет")</f>
        <v>Анализ даты</v>
      </c>
      <c r="E5258" s="11" t="str">
        <f>IFERROR(VLOOKUP(Rule!K5258,lvl_3[],2,FALSE),"Нет")</f>
        <v>Анализ даты</v>
      </c>
      <c r="F5258" s="11" t="str">
        <f>IFERROR(INDEX(lvl_4[],MATCH(L5258,lvl_4[ID],0),MATCH(TEXT(K5258,"##0"),lvl_4[#Headers],0)),"Нет")</f>
        <v>Символические звезды</v>
      </c>
      <c r="G5258" s="11" t="str">
        <f>IFERROR(INDEX(lvl_5[],MATCH(M5258,lvl_5[ID],0),MATCH(_xlfn.CONCAT(TEXT(K5258,"##0"),"_",TEXT(L5258,"##0")),lvl_5[#Headers],0)),"Нет")</f>
        <v>Золотая карета</v>
      </c>
      <c r="H5258" s="11" t="str">
        <f>IFERROR(INDEX(lvl_6[],MATCH(N5258,lvl_6[ID],0),MATCH(_xlfn.CONCAT(K5258,"_",L5258,"_",M5258),lvl_6[#Headers],0)),"Нет")</f>
        <v>Нет</v>
      </c>
      <c r="I5258" s="12">
        <v>1</v>
      </c>
      <c r="J5258" s="12">
        <v>4</v>
      </c>
      <c r="K5258" s="12">
        <v>1</v>
      </c>
      <c r="L5258" s="12">
        <v>5</v>
      </c>
      <c r="M5258" s="12">
        <v>21</v>
      </c>
      <c r="N5258" s="12">
        <v>934</v>
      </c>
      <c r="O5258" s="12">
        <f>COUNTIF($P$2:P5258,P5258)</f>
        <v>1</v>
      </c>
      <c r="P5258" s="12" t="str">
        <f t="shared" si="306"/>
        <v>1410521934</v>
      </c>
      <c r="Q5258" s="12" t="str">
        <f t="shared" si="307"/>
        <v>14105219340001</v>
      </c>
      <c r="R5258" s="20" t="s">
        <v>4486</v>
      </c>
      <c r="U5258" s="12" t="s">
        <v>916</v>
      </c>
      <c r="W5258" s="12" t="s">
        <v>859</v>
      </c>
      <c r="AB5258" s="12" t="s">
        <v>100</v>
      </c>
      <c r="AD5258" s="12" t="s">
        <v>100</v>
      </c>
      <c r="BN5258" s="12">
        <v>1</v>
      </c>
      <c r="BP5258" s="12" t="s">
        <v>3802</v>
      </c>
    </row>
    <row r="5259" spans="1:68" ht="60" x14ac:dyDescent="0.25">
      <c r="A5259" s="12">
        <v>1</v>
      </c>
      <c r="B5259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59" s="11" t="str">
        <f>IFERROR(VLOOKUP(I5259,lvl_1[],2,FALSE),"Нет")</f>
        <v>Общий расчет</v>
      </c>
      <c r="D5259" s="11" t="str">
        <f>IFERROR(VLOOKUP(Rule!J5259,lvl_2[],2,FALSE),"Нет")</f>
        <v>Анализ даты</v>
      </c>
      <c r="E5259" s="11" t="str">
        <f>IFERROR(VLOOKUP(Rule!K5259,lvl_3[],2,FALSE),"Нет")</f>
        <v>Анализ даты</v>
      </c>
      <c r="F5259" s="11" t="str">
        <f>IFERROR(INDEX(lvl_4[],MATCH(L5259,lvl_4[ID],0),MATCH(TEXT(K5259,"##0"),lvl_4[#Headers],0)),"Нет")</f>
        <v>Символические звезды</v>
      </c>
      <c r="G5259" s="11" t="str">
        <f>IFERROR(INDEX(lvl_5[],MATCH(M5259,lvl_5[ID],0),MATCH(_xlfn.CONCAT(TEXT(K5259,"##0"),"_",TEXT(L5259,"##0")),lvl_5[#Headers],0)),"Нет")</f>
        <v>Благородный небесной единицы (Благородный человек)</v>
      </c>
      <c r="H5259" s="11" t="str">
        <f>IFERROR(INDEX(lvl_6[],MATCH(N5259,lvl_6[ID],0),MATCH(_xlfn.CONCAT(K5259,"_",L5259,"_",M5259),lvl_6[#Headers],0)),"Нет")</f>
        <v>Нет</v>
      </c>
      <c r="I5259" s="12">
        <v>1</v>
      </c>
      <c r="J5259" s="12">
        <v>4</v>
      </c>
      <c r="K5259" s="12">
        <v>1</v>
      </c>
      <c r="L5259" s="12">
        <v>5</v>
      </c>
      <c r="M5259" s="12">
        <v>15</v>
      </c>
      <c r="N5259" s="12">
        <v>935</v>
      </c>
      <c r="O5259" s="12">
        <f>COUNTIF($P$2:P5259,P5259)</f>
        <v>1</v>
      </c>
      <c r="P5259" s="12" t="str">
        <f t="shared" si="306"/>
        <v>1410515935</v>
      </c>
      <c r="Q5259" s="12" t="str">
        <f t="shared" si="307"/>
        <v>14105159350001</v>
      </c>
      <c r="R5259" s="20" t="s">
        <v>4388</v>
      </c>
      <c r="U5259" s="12" t="s">
        <v>899</v>
      </c>
      <c r="W5259" s="12" t="s">
        <v>870</v>
      </c>
      <c r="AI5259" s="12" t="s">
        <v>100</v>
      </c>
      <c r="AK5259" s="12" t="s">
        <v>100</v>
      </c>
      <c r="BN5259" s="12">
        <v>1</v>
      </c>
      <c r="BP5259" s="12" t="s">
        <v>3803</v>
      </c>
    </row>
    <row r="5260" spans="1:68" ht="60" x14ac:dyDescent="0.25">
      <c r="A5260" s="12">
        <v>1</v>
      </c>
      <c r="B5260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60" s="11" t="str">
        <f>IFERROR(VLOOKUP(I5260,lvl_1[],2,FALSE),"Нет")</f>
        <v>Общий расчет</v>
      </c>
      <c r="D5260" s="11" t="str">
        <f>IFERROR(VLOOKUP(Rule!J5260,lvl_2[],2,FALSE),"Нет")</f>
        <v>Анализ даты</v>
      </c>
      <c r="E5260" s="11" t="str">
        <f>IFERROR(VLOOKUP(Rule!K5260,lvl_3[],2,FALSE),"Нет")</f>
        <v>Анализ даты</v>
      </c>
      <c r="F5260" s="11" t="str">
        <f>IFERROR(INDEX(lvl_4[],MATCH(L5260,lvl_4[ID],0),MATCH(TEXT(K5260,"##0"),lvl_4[#Headers],0)),"Нет")</f>
        <v>Символические звезды</v>
      </c>
      <c r="G5260" s="11" t="str">
        <f>IFERROR(INDEX(lvl_5[],MATCH(M5260,lvl_5[ID],0),MATCH(_xlfn.CONCAT(TEXT(K5260,"##0"),"_",TEXT(L5260,"##0")),lvl_5[#Headers],0)),"Нет")</f>
        <v>Благородный небесной единицы (Благородный человек)</v>
      </c>
      <c r="H5260" s="11" t="str">
        <f>IFERROR(INDEX(lvl_6[],MATCH(N5260,lvl_6[ID],0),MATCH(_xlfn.CONCAT(K5260,"_",L5260,"_",M5260),lvl_6[#Headers],0)),"Нет")</f>
        <v>Нет</v>
      </c>
      <c r="I5260" s="12">
        <v>1</v>
      </c>
      <c r="J5260" s="12">
        <v>4</v>
      </c>
      <c r="K5260" s="12">
        <v>1</v>
      </c>
      <c r="L5260" s="12">
        <v>5</v>
      </c>
      <c r="M5260" s="12">
        <v>15</v>
      </c>
      <c r="N5260" s="12">
        <v>936</v>
      </c>
      <c r="O5260" s="12">
        <f>COUNTIF($P$2:P5260,P5260)</f>
        <v>1</v>
      </c>
      <c r="P5260" s="12" t="str">
        <f t="shared" si="306"/>
        <v>1410515936</v>
      </c>
      <c r="Q5260" s="12" t="str">
        <f t="shared" si="307"/>
        <v>14105159360001</v>
      </c>
      <c r="R5260" s="20" t="s">
        <v>4389</v>
      </c>
      <c r="U5260" s="12" t="s">
        <v>899</v>
      </c>
      <c r="W5260" s="12" t="s">
        <v>864</v>
      </c>
      <c r="AI5260" s="12" t="s">
        <v>100</v>
      </c>
      <c r="AK5260" s="12" t="s">
        <v>100</v>
      </c>
      <c r="BN5260" s="12">
        <v>1</v>
      </c>
      <c r="BP5260" s="12" t="s">
        <v>3803</v>
      </c>
    </row>
    <row r="5261" spans="1:68" ht="60" x14ac:dyDescent="0.25">
      <c r="A5261" s="12">
        <v>1</v>
      </c>
      <c r="B5261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61" s="11" t="str">
        <f>IFERROR(VLOOKUP(I5261,lvl_1[],2,FALSE),"Нет")</f>
        <v>Общий расчет</v>
      </c>
      <c r="D5261" s="11" t="str">
        <f>IFERROR(VLOOKUP(Rule!J5261,lvl_2[],2,FALSE),"Нет")</f>
        <v>Анализ даты</v>
      </c>
      <c r="E5261" s="11" t="str">
        <f>IFERROR(VLOOKUP(Rule!K5261,lvl_3[],2,FALSE),"Нет")</f>
        <v>Анализ даты</v>
      </c>
      <c r="F5261" s="11" t="str">
        <f>IFERROR(INDEX(lvl_4[],MATCH(L5261,lvl_4[ID],0),MATCH(TEXT(K5261,"##0"),lvl_4[#Headers],0)),"Нет")</f>
        <v>Символические звезды</v>
      </c>
      <c r="G5261" s="11" t="str">
        <f>IFERROR(INDEX(lvl_5[],MATCH(M5261,lvl_5[ID],0),MATCH(_xlfn.CONCAT(TEXT(K5261,"##0"),"_",TEXT(L5261,"##0")),lvl_5[#Headers],0)),"Нет")</f>
        <v>Благородный небесной единицы (Благородный человек)</v>
      </c>
      <c r="H5261" s="11" t="str">
        <f>IFERROR(INDEX(lvl_6[],MATCH(N5261,lvl_6[ID],0),MATCH(_xlfn.CONCAT(K5261,"_",L5261,"_",M5261),lvl_6[#Headers],0)),"Нет")</f>
        <v>Нет</v>
      </c>
      <c r="I5261" s="12">
        <v>1</v>
      </c>
      <c r="J5261" s="12">
        <v>4</v>
      </c>
      <c r="K5261" s="12">
        <v>1</v>
      </c>
      <c r="L5261" s="12">
        <v>5</v>
      </c>
      <c r="M5261" s="12">
        <v>15</v>
      </c>
      <c r="N5261" s="12">
        <v>937</v>
      </c>
      <c r="O5261" s="12">
        <f>COUNTIF($P$2:P5261,P5261)</f>
        <v>1</v>
      </c>
      <c r="P5261" s="12" t="str">
        <f t="shared" si="306"/>
        <v>1410515937</v>
      </c>
      <c r="Q5261" s="12" t="str">
        <f t="shared" si="307"/>
        <v>14105159370001</v>
      </c>
      <c r="R5261" s="20" t="s">
        <v>4390</v>
      </c>
      <c r="U5261" s="12" t="s">
        <v>901</v>
      </c>
      <c r="W5261" s="12" t="s">
        <v>869</v>
      </c>
      <c r="AI5261" s="12" t="s">
        <v>100</v>
      </c>
      <c r="AK5261" s="12" t="s">
        <v>100</v>
      </c>
      <c r="BN5261" s="12">
        <v>1</v>
      </c>
      <c r="BP5261" s="12" t="s">
        <v>3803</v>
      </c>
    </row>
    <row r="5262" spans="1:68" ht="60" x14ac:dyDescent="0.25">
      <c r="A5262" s="12">
        <v>1</v>
      </c>
      <c r="B5262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62" s="11" t="str">
        <f>IFERROR(VLOOKUP(I5262,lvl_1[],2,FALSE),"Нет")</f>
        <v>Общий расчет</v>
      </c>
      <c r="D5262" s="11" t="str">
        <f>IFERROR(VLOOKUP(Rule!J5262,lvl_2[],2,FALSE),"Нет")</f>
        <v>Анализ даты</v>
      </c>
      <c r="E5262" s="11" t="str">
        <f>IFERROR(VLOOKUP(Rule!K5262,lvl_3[],2,FALSE),"Нет")</f>
        <v>Анализ даты</v>
      </c>
      <c r="F5262" s="11" t="str">
        <f>IFERROR(INDEX(lvl_4[],MATCH(L5262,lvl_4[ID],0),MATCH(TEXT(K5262,"##0"),lvl_4[#Headers],0)),"Нет")</f>
        <v>Символические звезды</v>
      </c>
      <c r="G5262" s="11" t="str">
        <f>IFERROR(INDEX(lvl_5[],MATCH(M5262,lvl_5[ID],0),MATCH(_xlfn.CONCAT(TEXT(K5262,"##0"),"_",TEXT(L5262,"##0")),lvl_5[#Headers],0)),"Нет")</f>
        <v>Благородный небесной единицы (Благородный человек)</v>
      </c>
      <c r="H5262" s="11" t="str">
        <f>IFERROR(INDEX(lvl_6[],MATCH(N5262,lvl_6[ID],0),MATCH(_xlfn.CONCAT(K5262,"_",L5262,"_",M5262),lvl_6[#Headers],0)),"Нет")</f>
        <v>Нет</v>
      </c>
      <c r="I5262" s="12">
        <v>1</v>
      </c>
      <c r="J5262" s="12">
        <v>4</v>
      </c>
      <c r="K5262" s="12">
        <v>1</v>
      </c>
      <c r="L5262" s="12">
        <v>5</v>
      </c>
      <c r="M5262" s="12">
        <v>15</v>
      </c>
      <c r="N5262" s="12">
        <v>938</v>
      </c>
      <c r="O5262" s="12">
        <f>COUNTIF($P$2:P5262,P5262)</f>
        <v>1</v>
      </c>
      <c r="P5262" s="12" t="str">
        <f t="shared" si="306"/>
        <v>1410515938</v>
      </c>
      <c r="Q5262" s="12" t="str">
        <f t="shared" si="307"/>
        <v>14105159380001</v>
      </c>
      <c r="R5262" s="20" t="s">
        <v>4391</v>
      </c>
      <c r="U5262" s="12" t="s">
        <v>901</v>
      </c>
      <c r="W5262" s="12" t="s">
        <v>865</v>
      </c>
      <c r="AI5262" s="12" t="s">
        <v>100</v>
      </c>
      <c r="AK5262" s="12" t="s">
        <v>100</v>
      </c>
      <c r="BN5262" s="12">
        <v>1</v>
      </c>
      <c r="BP5262" s="12" t="s">
        <v>3803</v>
      </c>
    </row>
    <row r="5263" spans="1:68" ht="60" x14ac:dyDescent="0.25">
      <c r="A5263" s="12">
        <v>1</v>
      </c>
      <c r="B5263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63" s="11" t="str">
        <f>IFERROR(VLOOKUP(I5263,lvl_1[],2,FALSE),"Нет")</f>
        <v>Общий расчет</v>
      </c>
      <c r="D5263" s="11" t="str">
        <f>IFERROR(VLOOKUP(Rule!J5263,lvl_2[],2,FALSE),"Нет")</f>
        <v>Анализ даты</v>
      </c>
      <c r="E5263" s="11" t="str">
        <f>IFERROR(VLOOKUP(Rule!K5263,lvl_3[],2,FALSE),"Нет")</f>
        <v>Анализ даты</v>
      </c>
      <c r="F5263" s="11" t="str">
        <f>IFERROR(INDEX(lvl_4[],MATCH(L5263,lvl_4[ID],0),MATCH(TEXT(K5263,"##0"),lvl_4[#Headers],0)),"Нет")</f>
        <v>Символические звезды</v>
      </c>
      <c r="G5263" s="11" t="str">
        <f>IFERROR(INDEX(lvl_5[],MATCH(M5263,lvl_5[ID],0),MATCH(_xlfn.CONCAT(TEXT(K5263,"##0"),"_",TEXT(L5263,"##0")),lvl_5[#Headers],0)),"Нет")</f>
        <v>Благородный небесной единицы (Благородный человек)</v>
      </c>
      <c r="H5263" s="11" t="str">
        <f>IFERROR(INDEX(lvl_6[],MATCH(N5263,lvl_6[ID],0),MATCH(_xlfn.CONCAT(K5263,"_",L5263,"_",M5263),lvl_6[#Headers],0)),"Нет")</f>
        <v>Нет</v>
      </c>
      <c r="I5263" s="12">
        <v>1</v>
      </c>
      <c r="J5263" s="12">
        <v>4</v>
      </c>
      <c r="K5263" s="12">
        <v>1</v>
      </c>
      <c r="L5263" s="12">
        <v>5</v>
      </c>
      <c r="M5263" s="12">
        <v>15</v>
      </c>
      <c r="N5263" s="12">
        <v>939</v>
      </c>
      <c r="O5263" s="12">
        <f>COUNTIF($P$2:P5263,P5263)</f>
        <v>1</v>
      </c>
      <c r="P5263" s="12" t="str">
        <f t="shared" si="306"/>
        <v>1410515939</v>
      </c>
      <c r="Q5263" s="12" t="str">
        <f t="shared" si="307"/>
        <v>14105159390001</v>
      </c>
      <c r="R5263" s="20" t="s">
        <v>4392</v>
      </c>
      <c r="U5263" s="12" t="s">
        <v>903</v>
      </c>
      <c r="W5263" s="12" t="s">
        <v>868</v>
      </c>
      <c r="AI5263" s="12" t="s">
        <v>100</v>
      </c>
      <c r="AK5263" s="12" t="s">
        <v>100</v>
      </c>
      <c r="BN5263" s="12">
        <v>1</v>
      </c>
      <c r="BP5263" s="12" t="s">
        <v>3803</v>
      </c>
    </row>
    <row r="5264" spans="1:68" ht="60" x14ac:dyDescent="0.25">
      <c r="A5264" s="12">
        <v>1</v>
      </c>
      <c r="B5264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64" s="11" t="str">
        <f>IFERROR(VLOOKUP(I5264,lvl_1[],2,FALSE),"Нет")</f>
        <v>Общий расчет</v>
      </c>
      <c r="D5264" s="11" t="str">
        <f>IFERROR(VLOOKUP(Rule!J5264,lvl_2[],2,FALSE),"Нет")</f>
        <v>Анализ даты</v>
      </c>
      <c r="E5264" s="11" t="str">
        <f>IFERROR(VLOOKUP(Rule!K5264,lvl_3[],2,FALSE),"Нет")</f>
        <v>Анализ даты</v>
      </c>
      <c r="F5264" s="11" t="str">
        <f>IFERROR(INDEX(lvl_4[],MATCH(L5264,lvl_4[ID],0),MATCH(TEXT(K5264,"##0"),lvl_4[#Headers],0)),"Нет")</f>
        <v>Символические звезды</v>
      </c>
      <c r="G5264" s="11" t="str">
        <f>IFERROR(INDEX(lvl_5[],MATCH(M5264,lvl_5[ID],0),MATCH(_xlfn.CONCAT(TEXT(K5264,"##0"),"_",TEXT(L5264,"##0")),lvl_5[#Headers],0)),"Нет")</f>
        <v>Благородный небесной единицы (Благородный человек)</v>
      </c>
      <c r="H5264" s="11" t="str">
        <f>IFERROR(INDEX(lvl_6[],MATCH(N5264,lvl_6[ID],0),MATCH(_xlfn.CONCAT(K5264,"_",L5264,"_",M5264),lvl_6[#Headers],0)),"Нет")</f>
        <v>Нет</v>
      </c>
      <c r="I5264" s="12">
        <v>1</v>
      </c>
      <c r="J5264" s="12">
        <v>4</v>
      </c>
      <c r="K5264" s="12">
        <v>1</v>
      </c>
      <c r="L5264" s="12">
        <v>5</v>
      </c>
      <c r="M5264" s="12">
        <v>15</v>
      </c>
      <c r="N5264" s="12">
        <v>940</v>
      </c>
      <c r="O5264" s="12">
        <f>COUNTIF($P$2:P5264,P5264)</f>
        <v>1</v>
      </c>
      <c r="P5264" s="12" t="str">
        <f t="shared" si="306"/>
        <v>1410515940</v>
      </c>
      <c r="Q5264" s="12" t="str">
        <f t="shared" si="307"/>
        <v>14105159400001</v>
      </c>
      <c r="R5264" s="20" t="s">
        <v>4393</v>
      </c>
      <c r="U5264" s="12" t="s">
        <v>903</v>
      </c>
      <c r="W5264" s="12" t="s">
        <v>866</v>
      </c>
      <c r="AI5264" s="12" t="s">
        <v>100</v>
      </c>
      <c r="AK5264" s="12" t="s">
        <v>100</v>
      </c>
      <c r="BN5264" s="12">
        <v>1</v>
      </c>
      <c r="BP5264" s="12" t="s">
        <v>3803</v>
      </c>
    </row>
    <row r="5265" spans="1:68" ht="60" x14ac:dyDescent="0.25">
      <c r="A5265" s="12">
        <v>1</v>
      </c>
      <c r="B5265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65" s="11" t="str">
        <f>IFERROR(VLOOKUP(I5265,lvl_1[],2,FALSE),"Нет")</f>
        <v>Общий расчет</v>
      </c>
      <c r="D5265" s="11" t="str">
        <f>IFERROR(VLOOKUP(Rule!J5265,lvl_2[],2,FALSE),"Нет")</f>
        <v>Анализ даты</v>
      </c>
      <c r="E5265" s="11" t="str">
        <f>IFERROR(VLOOKUP(Rule!K5265,lvl_3[],2,FALSE),"Нет")</f>
        <v>Анализ даты</v>
      </c>
      <c r="F5265" s="11" t="str">
        <f>IFERROR(INDEX(lvl_4[],MATCH(L5265,lvl_4[ID],0),MATCH(TEXT(K5265,"##0"),lvl_4[#Headers],0)),"Нет")</f>
        <v>Символические звезды</v>
      </c>
      <c r="G5265" s="11" t="str">
        <f>IFERROR(INDEX(lvl_5[],MATCH(M5265,lvl_5[ID],0),MATCH(_xlfn.CONCAT(TEXT(K5265,"##0"),"_",TEXT(L5265,"##0")),lvl_5[#Headers],0)),"Нет")</f>
        <v>Благородный небесной единицы (Благородный человек)</v>
      </c>
      <c r="H5265" s="11" t="str">
        <f>IFERROR(INDEX(lvl_6[],MATCH(N5265,lvl_6[ID],0),MATCH(_xlfn.CONCAT(K5265,"_",L5265,"_",M5265),lvl_6[#Headers],0)),"Нет")</f>
        <v>Нет</v>
      </c>
      <c r="I5265" s="12">
        <v>1</v>
      </c>
      <c r="J5265" s="12">
        <v>4</v>
      </c>
      <c r="K5265" s="12">
        <v>1</v>
      </c>
      <c r="L5265" s="12">
        <v>5</v>
      </c>
      <c r="M5265" s="12">
        <v>15</v>
      </c>
      <c r="N5265" s="12">
        <v>941</v>
      </c>
      <c r="O5265" s="12">
        <f>COUNTIF($P$2:P5265,P5265)</f>
        <v>1</v>
      </c>
      <c r="P5265" s="12" t="str">
        <f t="shared" si="306"/>
        <v>1410515941</v>
      </c>
      <c r="Q5265" s="12" t="str">
        <f t="shared" si="307"/>
        <v>14105159410001</v>
      </c>
      <c r="R5265" s="20" t="s">
        <v>4394</v>
      </c>
      <c r="U5265" s="12" t="s">
        <v>905</v>
      </c>
      <c r="W5265" s="12" t="s">
        <v>868</v>
      </c>
      <c r="AI5265" s="12" t="s">
        <v>100</v>
      </c>
      <c r="AK5265" s="12" t="s">
        <v>100</v>
      </c>
      <c r="BN5265" s="12">
        <v>1</v>
      </c>
      <c r="BP5265" s="12" t="s">
        <v>3803</v>
      </c>
    </row>
    <row r="5266" spans="1:68" ht="60" x14ac:dyDescent="0.25">
      <c r="A5266" s="12">
        <v>1</v>
      </c>
      <c r="B5266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66" s="11" t="str">
        <f>IFERROR(VLOOKUP(I5266,lvl_1[],2,FALSE),"Нет")</f>
        <v>Общий расчет</v>
      </c>
      <c r="D5266" s="11" t="str">
        <f>IFERROR(VLOOKUP(Rule!J5266,lvl_2[],2,FALSE),"Нет")</f>
        <v>Анализ даты</v>
      </c>
      <c r="E5266" s="11" t="str">
        <f>IFERROR(VLOOKUP(Rule!K5266,lvl_3[],2,FALSE),"Нет")</f>
        <v>Анализ даты</v>
      </c>
      <c r="F5266" s="11" t="str">
        <f>IFERROR(INDEX(lvl_4[],MATCH(L5266,lvl_4[ID],0),MATCH(TEXT(K5266,"##0"),lvl_4[#Headers],0)),"Нет")</f>
        <v>Символические звезды</v>
      </c>
      <c r="G5266" s="11" t="str">
        <f>IFERROR(INDEX(lvl_5[],MATCH(M5266,lvl_5[ID],0),MATCH(_xlfn.CONCAT(TEXT(K5266,"##0"),"_",TEXT(L5266,"##0")),lvl_5[#Headers],0)),"Нет")</f>
        <v>Благородный небесной единицы (Благородный человек)</v>
      </c>
      <c r="H5266" s="11" t="str">
        <f>IFERROR(INDEX(lvl_6[],MATCH(N5266,lvl_6[ID],0),MATCH(_xlfn.CONCAT(K5266,"_",L5266,"_",M5266),lvl_6[#Headers],0)),"Нет")</f>
        <v>Нет</v>
      </c>
      <c r="I5266" s="12">
        <v>1</v>
      </c>
      <c r="J5266" s="12">
        <v>4</v>
      </c>
      <c r="K5266" s="12">
        <v>1</v>
      </c>
      <c r="L5266" s="12">
        <v>5</v>
      </c>
      <c r="M5266" s="12">
        <v>15</v>
      </c>
      <c r="N5266" s="12">
        <v>942</v>
      </c>
      <c r="O5266" s="12">
        <f>COUNTIF($P$2:P5266,P5266)</f>
        <v>1</v>
      </c>
      <c r="P5266" s="12" t="str">
        <f t="shared" si="306"/>
        <v>1410515942</v>
      </c>
      <c r="Q5266" s="12" t="str">
        <f t="shared" si="307"/>
        <v>14105159420001</v>
      </c>
      <c r="R5266" s="20" t="s">
        <v>4395</v>
      </c>
      <c r="U5266" s="12" t="s">
        <v>905</v>
      </c>
      <c r="W5266" s="12" t="s">
        <v>866</v>
      </c>
      <c r="AI5266" s="12" t="s">
        <v>100</v>
      </c>
      <c r="AK5266" s="12" t="s">
        <v>100</v>
      </c>
      <c r="BN5266" s="12">
        <v>1</v>
      </c>
      <c r="BP5266" s="12" t="s">
        <v>3803</v>
      </c>
    </row>
    <row r="5267" spans="1:68" ht="60" x14ac:dyDescent="0.25">
      <c r="A5267" s="12">
        <v>1</v>
      </c>
      <c r="B5267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67" s="11" t="str">
        <f>IFERROR(VLOOKUP(I5267,lvl_1[],2,FALSE),"Нет")</f>
        <v>Общий расчет</v>
      </c>
      <c r="D5267" s="11" t="str">
        <f>IFERROR(VLOOKUP(Rule!J5267,lvl_2[],2,FALSE),"Нет")</f>
        <v>Анализ даты</v>
      </c>
      <c r="E5267" s="11" t="str">
        <f>IFERROR(VLOOKUP(Rule!K5267,lvl_3[],2,FALSE),"Нет")</f>
        <v>Анализ даты</v>
      </c>
      <c r="F5267" s="11" t="str">
        <f>IFERROR(INDEX(lvl_4[],MATCH(L5267,lvl_4[ID],0),MATCH(TEXT(K5267,"##0"),lvl_4[#Headers],0)),"Нет")</f>
        <v>Символические звезды</v>
      </c>
      <c r="G5267" s="11" t="str">
        <f>IFERROR(INDEX(lvl_5[],MATCH(M5267,lvl_5[ID],0),MATCH(_xlfn.CONCAT(TEXT(K5267,"##0"),"_",TEXT(L5267,"##0")),lvl_5[#Headers],0)),"Нет")</f>
        <v>Благородный небесной единицы (Благородный человек)</v>
      </c>
      <c r="H5267" s="11" t="str">
        <f>IFERROR(INDEX(lvl_6[],MATCH(N5267,lvl_6[ID],0),MATCH(_xlfn.CONCAT(K5267,"_",L5267,"_",M5267),lvl_6[#Headers],0)),"Нет")</f>
        <v>Нет</v>
      </c>
      <c r="I5267" s="12">
        <v>1</v>
      </c>
      <c r="J5267" s="12">
        <v>4</v>
      </c>
      <c r="K5267" s="12">
        <v>1</v>
      </c>
      <c r="L5267" s="12">
        <v>5</v>
      </c>
      <c r="M5267" s="12">
        <v>15</v>
      </c>
      <c r="N5267" s="12">
        <v>943</v>
      </c>
      <c r="O5267" s="12">
        <f>COUNTIF($P$2:P5267,P5267)</f>
        <v>1</v>
      </c>
      <c r="P5267" s="12" t="str">
        <f t="shared" si="306"/>
        <v>1410515943</v>
      </c>
      <c r="Q5267" s="12" t="str">
        <f t="shared" si="307"/>
        <v>14105159430001</v>
      </c>
      <c r="R5267" s="20" t="s">
        <v>4396</v>
      </c>
      <c r="U5267" s="12" t="s">
        <v>907</v>
      </c>
      <c r="W5267" s="12" t="s">
        <v>870</v>
      </c>
      <c r="AI5267" s="12" t="s">
        <v>100</v>
      </c>
      <c r="AK5267" s="12" t="s">
        <v>100</v>
      </c>
      <c r="BN5267" s="12">
        <v>1</v>
      </c>
      <c r="BP5267" s="12" t="s">
        <v>3803</v>
      </c>
    </row>
    <row r="5268" spans="1:68" ht="60" x14ac:dyDescent="0.25">
      <c r="A5268" s="12">
        <v>1</v>
      </c>
      <c r="B5268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68" s="11" t="str">
        <f>IFERROR(VLOOKUP(I5268,lvl_1[],2,FALSE),"Нет")</f>
        <v>Общий расчет</v>
      </c>
      <c r="D5268" s="11" t="str">
        <f>IFERROR(VLOOKUP(Rule!J5268,lvl_2[],2,FALSE),"Нет")</f>
        <v>Анализ даты</v>
      </c>
      <c r="E5268" s="11" t="str">
        <f>IFERROR(VLOOKUP(Rule!K5268,lvl_3[],2,FALSE),"Нет")</f>
        <v>Анализ даты</v>
      </c>
      <c r="F5268" s="11" t="str">
        <f>IFERROR(INDEX(lvl_4[],MATCH(L5268,lvl_4[ID],0),MATCH(TEXT(K5268,"##0"),lvl_4[#Headers],0)),"Нет")</f>
        <v>Символические звезды</v>
      </c>
      <c r="G5268" s="11" t="str">
        <f>IFERROR(INDEX(lvl_5[],MATCH(M5268,lvl_5[ID],0),MATCH(_xlfn.CONCAT(TEXT(K5268,"##0"),"_",TEXT(L5268,"##0")),lvl_5[#Headers],0)),"Нет")</f>
        <v>Благородный небесной единицы (Благородный человек)</v>
      </c>
      <c r="H5268" s="11" t="str">
        <f>IFERROR(INDEX(lvl_6[],MATCH(N5268,lvl_6[ID],0),MATCH(_xlfn.CONCAT(K5268,"_",L5268,"_",M5268),lvl_6[#Headers],0)),"Нет")</f>
        <v>Нет</v>
      </c>
      <c r="I5268" s="12">
        <v>1</v>
      </c>
      <c r="J5268" s="12">
        <v>4</v>
      </c>
      <c r="K5268" s="12">
        <v>1</v>
      </c>
      <c r="L5268" s="12">
        <v>5</v>
      </c>
      <c r="M5268" s="12">
        <v>15</v>
      </c>
      <c r="N5268" s="12">
        <v>944</v>
      </c>
      <c r="O5268" s="12">
        <f>COUNTIF($P$2:P5268,P5268)</f>
        <v>1</v>
      </c>
      <c r="P5268" s="12" t="str">
        <f t="shared" si="306"/>
        <v>1410515944</v>
      </c>
      <c r="Q5268" s="12" t="str">
        <f t="shared" si="307"/>
        <v>14105159440001</v>
      </c>
      <c r="R5268" s="20" t="s">
        <v>4397</v>
      </c>
      <c r="U5268" s="12" t="s">
        <v>907</v>
      </c>
      <c r="W5268" s="12" t="s">
        <v>864</v>
      </c>
      <c r="AI5268" s="12" t="s">
        <v>100</v>
      </c>
      <c r="AK5268" s="12" t="s">
        <v>100</v>
      </c>
      <c r="BN5268" s="12">
        <v>1</v>
      </c>
      <c r="BP5268" s="12" t="s">
        <v>3803</v>
      </c>
    </row>
    <row r="5269" spans="1:68" ht="60" x14ac:dyDescent="0.25">
      <c r="A5269" s="12">
        <v>1</v>
      </c>
      <c r="B5269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69" s="11" t="str">
        <f>IFERROR(VLOOKUP(I5269,lvl_1[],2,FALSE),"Нет")</f>
        <v>Общий расчет</v>
      </c>
      <c r="D5269" s="11" t="str">
        <f>IFERROR(VLOOKUP(Rule!J5269,lvl_2[],2,FALSE),"Нет")</f>
        <v>Анализ даты</v>
      </c>
      <c r="E5269" s="11" t="str">
        <f>IFERROR(VLOOKUP(Rule!K5269,lvl_3[],2,FALSE),"Нет")</f>
        <v>Анализ даты</v>
      </c>
      <c r="F5269" s="11" t="str">
        <f>IFERROR(INDEX(lvl_4[],MATCH(L5269,lvl_4[ID],0),MATCH(TEXT(K5269,"##0"),lvl_4[#Headers],0)),"Нет")</f>
        <v>Символические звезды</v>
      </c>
      <c r="G5269" s="11" t="str">
        <f>IFERROR(INDEX(lvl_5[],MATCH(M5269,lvl_5[ID],0),MATCH(_xlfn.CONCAT(TEXT(K5269,"##0"),"_",TEXT(L5269,"##0")),lvl_5[#Headers],0)),"Нет")</f>
        <v>Благородный небесной единицы (Благородный человек)</v>
      </c>
      <c r="H5269" s="11" t="str">
        <f>IFERROR(INDEX(lvl_6[],MATCH(N5269,lvl_6[ID],0),MATCH(_xlfn.CONCAT(K5269,"_",L5269,"_",M5269),lvl_6[#Headers],0)),"Нет")</f>
        <v>Нет</v>
      </c>
      <c r="I5269" s="12">
        <v>1</v>
      </c>
      <c r="J5269" s="12">
        <v>4</v>
      </c>
      <c r="K5269" s="12">
        <v>1</v>
      </c>
      <c r="L5269" s="12">
        <v>5</v>
      </c>
      <c r="M5269" s="12">
        <v>15</v>
      </c>
      <c r="N5269" s="12">
        <v>945</v>
      </c>
      <c r="O5269" s="12">
        <f>COUNTIF($P$2:P5269,P5269)</f>
        <v>1</v>
      </c>
      <c r="P5269" s="12" t="str">
        <f t="shared" si="306"/>
        <v>1410515945</v>
      </c>
      <c r="Q5269" s="12" t="str">
        <f t="shared" si="307"/>
        <v>14105159450001</v>
      </c>
      <c r="R5269" s="20" t="s">
        <v>4398</v>
      </c>
      <c r="U5269" s="12" t="s">
        <v>908</v>
      </c>
      <c r="W5269" s="12" t="s">
        <v>869</v>
      </c>
      <c r="AI5269" s="12" t="s">
        <v>100</v>
      </c>
      <c r="AK5269" s="12" t="s">
        <v>100</v>
      </c>
      <c r="BN5269" s="12">
        <v>1</v>
      </c>
      <c r="BP5269" s="12" t="s">
        <v>3803</v>
      </c>
    </row>
    <row r="5270" spans="1:68" ht="60" x14ac:dyDescent="0.25">
      <c r="A5270" s="12">
        <v>1</v>
      </c>
      <c r="B5270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70" s="11" t="str">
        <f>IFERROR(VLOOKUP(I5270,lvl_1[],2,FALSE),"Нет")</f>
        <v>Общий расчет</v>
      </c>
      <c r="D5270" s="11" t="str">
        <f>IFERROR(VLOOKUP(Rule!J5270,lvl_2[],2,FALSE),"Нет")</f>
        <v>Анализ даты</v>
      </c>
      <c r="E5270" s="11" t="str">
        <f>IFERROR(VLOOKUP(Rule!K5270,lvl_3[],2,FALSE),"Нет")</f>
        <v>Анализ даты</v>
      </c>
      <c r="F5270" s="11" t="str">
        <f>IFERROR(INDEX(lvl_4[],MATCH(L5270,lvl_4[ID],0),MATCH(TEXT(K5270,"##0"),lvl_4[#Headers],0)),"Нет")</f>
        <v>Символические звезды</v>
      </c>
      <c r="G5270" s="11" t="str">
        <f>IFERROR(INDEX(lvl_5[],MATCH(M5270,lvl_5[ID],0),MATCH(_xlfn.CONCAT(TEXT(K5270,"##0"),"_",TEXT(L5270,"##0")),lvl_5[#Headers],0)),"Нет")</f>
        <v>Благородный небесной единицы (Благородный человек)</v>
      </c>
      <c r="H5270" s="11" t="str">
        <f>IFERROR(INDEX(lvl_6[],MATCH(N5270,lvl_6[ID],0),MATCH(_xlfn.CONCAT(K5270,"_",L5270,"_",M5270),lvl_6[#Headers],0)),"Нет")</f>
        <v>Нет</v>
      </c>
      <c r="I5270" s="12">
        <v>1</v>
      </c>
      <c r="J5270" s="12">
        <v>4</v>
      </c>
      <c r="K5270" s="12">
        <v>1</v>
      </c>
      <c r="L5270" s="12">
        <v>5</v>
      </c>
      <c r="M5270" s="12">
        <v>15</v>
      </c>
      <c r="N5270" s="12">
        <v>946</v>
      </c>
      <c r="O5270" s="12">
        <f>COUNTIF($P$2:P5270,P5270)</f>
        <v>1</v>
      </c>
      <c r="P5270" s="12" t="str">
        <f t="shared" si="306"/>
        <v>1410515946</v>
      </c>
      <c r="Q5270" s="12" t="str">
        <f t="shared" si="307"/>
        <v>14105159460001</v>
      </c>
      <c r="R5270" s="20" t="s">
        <v>4399</v>
      </c>
      <c r="U5270" s="12" t="s">
        <v>908</v>
      </c>
      <c r="W5270" s="12" t="s">
        <v>865</v>
      </c>
      <c r="AI5270" s="12" t="s">
        <v>100</v>
      </c>
      <c r="AK5270" s="12" t="s">
        <v>100</v>
      </c>
      <c r="BN5270" s="12">
        <v>1</v>
      </c>
      <c r="BP5270" s="12" t="s">
        <v>3803</v>
      </c>
    </row>
    <row r="5271" spans="1:68" ht="60" x14ac:dyDescent="0.25">
      <c r="A5271" s="12">
        <v>1</v>
      </c>
      <c r="B5271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71" s="11" t="str">
        <f>IFERROR(VLOOKUP(I5271,lvl_1[],2,FALSE),"Нет")</f>
        <v>Общий расчет</v>
      </c>
      <c r="D5271" s="11" t="str">
        <f>IFERROR(VLOOKUP(Rule!J5271,lvl_2[],2,FALSE),"Нет")</f>
        <v>Анализ даты</v>
      </c>
      <c r="E5271" s="11" t="str">
        <f>IFERROR(VLOOKUP(Rule!K5271,lvl_3[],2,FALSE),"Нет")</f>
        <v>Анализ даты</v>
      </c>
      <c r="F5271" s="11" t="str">
        <f>IFERROR(INDEX(lvl_4[],MATCH(L5271,lvl_4[ID],0),MATCH(TEXT(K5271,"##0"),lvl_4[#Headers],0)),"Нет")</f>
        <v>Символические звезды</v>
      </c>
      <c r="G5271" s="11" t="str">
        <f>IFERROR(INDEX(lvl_5[],MATCH(M5271,lvl_5[ID],0),MATCH(_xlfn.CONCAT(TEXT(K5271,"##0"),"_",TEXT(L5271,"##0")),lvl_5[#Headers],0)),"Нет")</f>
        <v>Благородный небесной единицы (Благородный человек)</v>
      </c>
      <c r="H5271" s="11" t="str">
        <f>IFERROR(INDEX(lvl_6[],MATCH(N5271,lvl_6[ID],0),MATCH(_xlfn.CONCAT(K5271,"_",L5271,"_",M5271),lvl_6[#Headers],0)),"Нет")</f>
        <v>Нет</v>
      </c>
      <c r="I5271" s="12">
        <v>1</v>
      </c>
      <c r="J5271" s="12">
        <v>4</v>
      </c>
      <c r="K5271" s="12">
        <v>1</v>
      </c>
      <c r="L5271" s="12">
        <v>5</v>
      </c>
      <c r="M5271" s="12">
        <v>15</v>
      </c>
      <c r="N5271" s="12">
        <v>947</v>
      </c>
      <c r="O5271" s="12">
        <f>COUNTIF($P$2:P5271,P5271)</f>
        <v>1</v>
      </c>
      <c r="P5271" s="12" t="str">
        <f t="shared" si="306"/>
        <v>1410515947</v>
      </c>
      <c r="Q5271" s="12" t="str">
        <f t="shared" si="307"/>
        <v>14105159470001</v>
      </c>
      <c r="R5271" s="20" t="s">
        <v>4400</v>
      </c>
      <c r="U5271" s="12" t="s">
        <v>910</v>
      </c>
      <c r="W5271" s="12" t="s">
        <v>870</v>
      </c>
      <c r="AI5271" s="12" t="s">
        <v>100</v>
      </c>
      <c r="AK5271" s="12" t="s">
        <v>100</v>
      </c>
      <c r="BN5271" s="12">
        <v>1</v>
      </c>
      <c r="BP5271" s="12" t="s">
        <v>3803</v>
      </c>
    </row>
    <row r="5272" spans="1:68" ht="60" x14ac:dyDescent="0.25">
      <c r="A5272" s="12">
        <v>1</v>
      </c>
      <c r="B5272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72" s="11" t="str">
        <f>IFERROR(VLOOKUP(I5272,lvl_1[],2,FALSE),"Нет")</f>
        <v>Общий расчет</v>
      </c>
      <c r="D5272" s="11" t="str">
        <f>IFERROR(VLOOKUP(Rule!J5272,lvl_2[],2,FALSE),"Нет")</f>
        <v>Анализ даты</v>
      </c>
      <c r="E5272" s="11" t="str">
        <f>IFERROR(VLOOKUP(Rule!K5272,lvl_3[],2,FALSE),"Нет")</f>
        <v>Анализ даты</v>
      </c>
      <c r="F5272" s="11" t="str">
        <f>IFERROR(INDEX(lvl_4[],MATCH(L5272,lvl_4[ID],0),MATCH(TEXT(K5272,"##0"),lvl_4[#Headers],0)),"Нет")</f>
        <v>Символические звезды</v>
      </c>
      <c r="G5272" s="11" t="str">
        <f>IFERROR(INDEX(lvl_5[],MATCH(M5272,lvl_5[ID],0),MATCH(_xlfn.CONCAT(TEXT(K5272,"##0"),"_",TEXT(L5272,"##0")),lvl_5[#Headers],0)),"Нет")</f>
        <v>Благородный небесной единицы (Благородный человек)</v>
      </c>
      <c r="H5272" s="11" t="str">
        <f>IFERROR(INDEX(lvl_6[],MATCH(N5272,lvl_6[ID],0),MATCH(_xlfn.CONCAT(K5272,"_",L5272,"_",M5272),lvl_6[#Headers],0)),"Нет")</f>
        <v>Нет</v>
      </c>
      <c r="I5272" s="12">
        <v>1</v>
      </c>
      <c r="J5272" s="12">
        <v>4</v>
      </c>
      <c r="K5272" s="12">
        <v>1</v>
      </c>
      <c r="L5272" s="12">
        <v>5</v>
      </c>
      <c r="M5272" s="12">
        <v>15</v>
      </c>
      <c r="N5272" s="12">
        <v>948</v>
      </c>
      <c r="O5272" s="12">
        <f>COUNTIF($P$2:P5272,P5272)</f>
        <v>1</v>
      </c>
      <c r="P5272" s="12" t="str">
        <f t="shared" si="306"/>
        <v>1410515948</v>
      </c>
      <c r="Q5272" s="12" t="str">
        <f t="shared" si="307"/>
        <v>14105159480001</v>
      </c>
      <c r="R5272" s="20" t="s">
        <v>4401</v>
      </c>
      <c r="U5272" s="12" t="s">
        <v>910</v>
      </c>
      <c r="W5272" s="12" t="s">
        <v>864</v>
      </c>
      <c r="AI5272" s="12" t="s">
        <v>100</v>
      </c>
      <c r="AK5272" s="12" t="s">
        <v>100</v>
      </c>
      <c r="BN5272" s="12">
        <v>1</v>
      </c>
      <c r="BP5272" s="12" t="s">
        <v>3803</v>
      </c>
    </row>
    <row r="5273" spans="1:68" ht="60" x14ac:dyDescent="0.25">
      <c r="A5273" s="12">
        <v>1</v>
      </c>
      <c r="B5273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73" s="11" t="str">
        <f>IFERROR(VLOOKUP(I5273,lvl_1[],2,FALSE),"Нет")</f>
        <v>Общий расчет</v>
      </c>
      <c r="D5273" s="11" t="str">
        <f>IFERROR(VLOOKUP(Rule!J5273,lvl_2[],2,FALSE),"Нет")</f>
        <v>Анализ даты</v>
      </c>
      <c r="E5273" s="11" t="str">
        <f>IFERROR(VLOOKUP(Rule!K5273,lvl_3[],2,FALSE),"Нет")</f>
        <v>Анализ даты</v>
      </c>
      <c r="F5273" s="11" t="str">
        <f>IFERROR(INDEX(lvl_4[],MATCH(L5273,lvl_4[ID],0),MATCH(TEXT(K5273,"##0"),lvl_4[#Headers],0)),"Нет")</f>
        <v>Символические звезды</v>
      </c>
      <c r="G5273" s="11" t="str">
        <f>IFERROR(INDEX(lvl_5[],MATCH(M5273,lvl_5[ID],0),MATCH(_xlfn.CONCAT(TEXT(K5273,"##0"),"_",TEXT(L5273,"##0")),lvl_5[#Headers],0)),"Нет")</f>
        <v>Благородный небесной единицы (Благородный человек)</v>
      </c>
      <c r="H5273" s="11" t="str">
        <f>IFERROR(INDEX(lvl_6[],MATCH(N5273,lvl_6[ID],0),MATCH(_xlfn.CONCAT(K5273,"_",L5273,"_",M5273),lvl_6[#Headers],0)),"Нет")</f>
        <v>Нет</v>
      </c>
      <c r="I5273" s="12">
        <v>1</v>
      </c>
      <c r="J5273" s="12">
        <v>4</v>
      </c>
      <c r="K5273" s="12">
        <v>1</v>
      </c>
      <c r="L5273" s="12">
        <v>5</v>
      </c>
      <c r="M5273" s="12">
        <v>15</v>
      </c>
      <c r="N5273" s="12">
        <v>949</v>
      </c>
      <c r="O5273" s="12">
        <f>COUNTIF($P$2:P5273,P5273)</f>
        <v>1</v>
      </c>
      <c r="P5273" s="12" t="str">
        <f t="shared" si="306"/>
        <v>1410515949</v>
      </c>
      <c r="Q5273" s="12" t="str">
        <f t="shared" si="307"/>
        <v>14105159490001</v>
      </c>
      <c r="R5273" s="20" t="s">
        <v>4402</v>
      </c>
      <c r="U5273" s="12" t="s">
        <v>912</v>
      </c>
      <c r="W5273" s="12" t="s">
        <v>859</v>
      </c>
      <c r="AI5273" s="12" t="s">
        <v>100</v>
      </c>
      <c r="AK5273" s="12" t="s">
        <v>100</v>
      </c>
      <c r="BN5273" s="12">
        <v>1</v>
      </c>
      <c r="BP5273" s="12" t="s">
        <v>3803</v>
      </c>
    </row>
    <row r="5274" spans="1:68" ht="60" x14ac:dyDescent="0.25">
      <c r="A5274" s="12">
        <v>1</v>
      </c>
      <c r="B5274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74" s="11" t="str">
        <f>IFERROR(VLOOKUP(I5274,lvl_1[],2,FALSE),"Нет")</f>
        <v>Общий расчет</v>
      </c>
      <c r="D5274" s="11" t="str">
        <f>IFERROR(VLOOKUP(Rule!J5274,lvl_2[],2,FALSE),"Нет")</f>
        <v>Анализ даты</v>
      </c>
      <c r="E5274" s="11" t="str">
        <f>IFERROR(VLOOKUP(Rule!K5274,lvl_3[],2,FALSE),"Нет")</f>
        <v>Анализ даты</v>
      </c>
      <c r="F5274" s="11" t="str">
        <f>IFERROR(INDEX(lvl_4[],MATCH(L5274,lvl_4[ID],0),MATCH(TEXT(K5274,"##0"),lvl_4[#Headers],0)),"Нет")</f>
        <v>Символические звезды</v>
      </c>
      <c r="G5274" s="11" t="str">
        <f>IFERROR(INDEX(lvl_5[],MATCH(M5274,lvl_5[ID],0),MATCH(_xlfn.CONCAT(TEXT(K5274,"##0"),"_",TEXT(L5274,"##0")),lvl_5[#Headers],0)),"Нет")</f>
        <v>Благородный небесной единицы (Благородный человек)</v>
      </c>
      <c r="H5274" s="11" t="str">
        <f>IFERROR(INDEX(lvl_6[],MATCH(N5274,lvl_6[ID],0),MATCH(_xlfn.CONCAT(K5274,"_",L5274,"_",M5274),lvl_6[#Headers],0)),"Нет")</f>
        <v>Нет</v>
      </c>
      <c r="I5274" s="12">
        <v>1</v>
      </c>
      <c r="J5274" s="12">
        <v>4</v>
      </c>
      <c r="K5274" s="12">
        <v>1</v>
      </c>
      <c r="L5274" s="12">
        <v>5</v>
      </c>
      <c r="M5274" s="12">
        <v>15</v>
      </c>
      <c r="N5274" s="12">
        <v>950</v>
      </c>
      <c r="O5274" s="12">
        <f>COUNTIF($P$2:P5274,P5274)</f>
        <v>1</v>
      </c>
      <c r="P5274" s="12" t="str">
        <f t="shared" si="306"/>
        <v>1410515950</v>
      </c>
      <c r="Q5274" s="12" t="str">
        <f t="shared" si="307"/>
        <v>14105159500001</v>
      </c>
      <c r="R5274" s="20" t="s">
        <v>4403</v>
      </c>
      <c r="U5274" s="12" t="s">
        <v>912</v>
      </c>
      <c r="W5274" s="12" t="s">
        <v>863</v>
      </c>
      <c r="AI5274" s="12" t="s">
        <v>100</v>
      </c>
      <c r="AK5274" s="12" t="s">
        <v>100</v>
      </c>
      <c r="BN5274" s="12">
        <v>1</v>
      </c>
      <c r="BP5274" s="12" t="s">
        <v>3803</v>
      </c>
    </row>
    <row r="5275" spans="1:68" ht="60" x14ac:dyDescent="0.25">
      <c r="A5275" s="12">
        <v>1</v>
      </c>
      <c r="B5275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75" s="11" t="str">
        <f>IFERROR(VLOOKUP(I5275,lvl_1[],2,FALSE),"Нет")</f>
        <v>Общий расчет</v>
      </c>
      <c r="D5275" s="11" t="str">
        <f>IFERROR(VLOOKUP(Rule!J5275,lvl_2[],2,FALSE),"Нет")</f>
        <v>Анализ даты</v>
      </c>
      <c r="E5275" s="11" t="str">
        <f>IFERROR(VLOOKUP(Rule!K5275,lvl_3[],2,FALSE),"Нет")</f>
        <v>Анализ даты</v>
      </c>
      <c r="F5275" s="11" t="str">
        <f>IFERROR(INDEX(lvl_4[],MATCH(L5275,lvl_4[ID],0),MATCH(TEXT(K5275,"##0"),lvl_4[#Headers],0)),"Нет")</f>
        <v>Символические звезды</v>
      </c>
      <c r="G5275" s="11" t="str">
        <f>IFERROR(INDEX(lvl_5[],MATCH(M5275,lvl_5[ID],0),MATCH(_xlfn.CONCAT(TEXT(K5275,"##0"),"_",TEXT(L5275,"##0")),lvl_5[#Headers],0)),"Нет")</f>
        <v>Благородный небесной единицы (Благородный человек)</v>
      </c>
      <c r="H5275" s="11" t="str">
        <f>IFERROR(INDEX(lvl_6[],MATCH(N5275,lvl_6[ID],0),MATCH(_xlfn.CONCAT(K5275,"_",L5275,"_",M5275),lvl_6[#Headers],0)),"Нет")</f>
        <v>Нет</v>
      </c>
      <c r="I5275" s="12">
        <v>1</v>
      </c>
      <c r="J5275" s="12">
        <v>4</v>
      </c>
      <c r="K5275" s="12">
        <v>1</v>
      </c>
      <c r="L5275" s="12">
        <v>5</v>
      </c>
      <c r="M5275" s="12">
        <v>15</v>
      </c>
      <c r="N5275" s="12">
        <v>951</v>
      </c>
      <c r="O5275" s="12">
        <f>COUNTIF($P$2:P5275,P5275)</f>
        <v>1</v>
      </c>
      <c r="P5275" s="12" t="str">
        <f t="shared" si="306"/>
        <v>1410515951</v>
      </c>
      <c r="Q5275" s="12" t="str">
        <f t="shared" si="307"/>
        <v>14105159510001</v>
      </c>
      <c r="R5275" s="20" t="s">
        <v>4404</v>
      </c>
      <c r="U5275" s="12" t="s">
        <v>914</v>
      </c>
      <c r="W5275" s="12" t="s">
        <v>860</v>
      </c>
      <c r="AI5275" s="12" t="s">
        <v>100</v>
      </c>
      <c r="AK5275" s="12" t="s">
        <v>100</v>
      </c>
      <c r="BN5275" s="12">
        <v>1</v>
      </c>
      <c r="BP5275" s="12" t="s">
        <v>3803</v>
      </c>
    </row>
    <row r="5276" spans="1:68" ht="60" x14ac:dyDescent="0.25">
      <c r="A5276" s="12">
        <v>1</v>
      </c>
      <c r="B5276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76" s="11" t="str">
        <f>IFERROR(VLOOKUP(I5276,lvl_1[],2,FALSE),"Нет")</f>
        <v>Общий расчет</v>
      </c>
      <c r="D5276" s="11" t="str">
        <f>IFERROR(VLOOKUP(Rule!J5276,lvl_2[],2,FALSE),"Нет")</f>
        <v>Анализ даты</v>
      </c>
      <c r="E5276" s="11" t="str">
        <f>IFERROR(VLOOKUP(Rule!K5276,lvl_3[],2,FALSE),"Нет")</f>
        <v>Анализ даты</v>
      </c>
      <c r="F5276" s="11" t="str">
        <f>IFERROR(INDEX(lvl_4[],MATCH(L5276,lvl_4[ID],0),MATCH(TEXT(K5276,"##0"),lvl_4[#Headers],0)),"Нет")</f>
        <v>Символические звезды</v>
      </c>
      <c r="G5276" s="11" t="str">
        <f>IFERROR(INDEX(lvl_5[],MATCH(M5276,lvl_5[ID],0),MATCH(_xlfn.CONCAT(TEXT(K5276,"##0"),"_",TEXT(L5276,"##0")),lvl_5[#Headers],0)),"Нет")</f>
        <v>Благородный небесной единицы (Благородный человек)</v>
      </c>
      <c r="H5276" s="11" t="str">
        <f>IFERROR(INDEX(lvl_6[],MATCH(N5276,lvl_6[ID],0),MATCH(_xlfn.CONCAT(K5276,"_",L5276,"_",M5276),lvl_6[#Headers],0)),"Нет")</f>
        <v>Нет</v>
      </c>
      <c r="I5276" s="12">
        <v>1</v>
      </c>
      <c r="J5276" s="12">
        <v>4</v>
      </c>
      <c r="K5276" s="12">
        <v>1</v>
      </c>
      <c r="L5276" s="12">
        <v>5</v>
      </c>
      <c r="M5276" s="12">
        <v>15</v>
      </c>
      <c r="N5276" s="12">
        <v>952</v>
      </c>
      <c r="O5276" s="12">
        <f>COUNTIF($P$2:P5276,P5276)</f>
        <v>1</v>
      </c>
      <c r="P5276" s="12" t="str">
        <f t="shared" si="306"/>
        <v>1410515952</v>
      </c>
      <c r="Q5276" s="12" t="str">
        <f t="shared" si="307"/>
        <v>14105159520001</v>
      </c>
      <c r="R5276" s="20" t="s">
        <v>4405</v>
      </c>
      <c r="U5276" s="12" t="s">
        <v>914</v>
      </c>
      <c r="W5276" s="12" t="s">
        <v>862</v>
      </c>
      <c r="AI5276" s="12" t="s">
        <v>100</v>
      </c>
      <c r="AK5276" s="12" t="s">
        <v>100</v>
      </c>
      <c r="BN5276" s="12">
        <v>1</v>
      </c>
      <c r="BP5276" s="12" t="s">
        <v>3803</v>
      </c>
    </row>
    <row r="5277" spans="1:68" ht="60" x14ac:dyDescent="0.25">
      <c r="A5277" s="12">
        <v>1</v>
      </c>
      <c r="B5277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77" s="11" t="str">
        <f>IFERROR(VLOOKUP(I5277,lvl_1[],2,FALSE),"Нет")</f>
        <v>Общий расчет</v>
      </c>
      <c r="D5277" s="11" t="str">
        <f>IFERROR(VLOOKUP(Rule!J5277,lvl_2[],2,FALSE),"Нет")</f>
        <v>Анализ даты</v>
      </c>
      <c r="E5277" s="11" t="str">
        <f>IFERROR(VLOOKUP(Rule!K5277,lvl_3[],2,FALSE),"Нет")</f>
        <v>Анализ даты</v>
      </c>
      <c r="F5277" s="11" t="str">
        <f>IFERROR(INDEX(lvl_4[],MATCH(L5277,lvl_4[ID],0),MATCH(TEXT(K5277,"##0"),lvl_4[#Headers],0)),"Нет")</f>
        <v>Символические звезды</v>
      </c>
      <c r="G5277" s="11" t="str">
        <f>IFERROR(INDEX(lvl_5[],MATCH(M5277,lvl_5[ID],0),MATCH(_xlfn.CONCAT(TEXT(K5277,"##0"),"_",TEXT(L5277,"##0")),lvl_5[#Headers],0)),"Нет")</f>
        <v>Благородный небесной единицы (Благородный человек)</v>
      </c>
      <c r="H5277" s="11" t="str">
        <f>IFERROR(INDEX(lvl_6[],MATCH(N5277,lvl_6[ID],0),MATCH(_xlfn.CONCAT(K5277,"_",L5277,"_",M5277),lvl_6[#Headers],0)),"Нет")</f>
        <v>Нет</v>
      </c>
      <c r="I5277" s="12">
        <v>1</v>
      </c>
      <c r="J5277" s="12">
        <v>4</v>
      </c>
      <c r="K5277" s="12">
        <v>1</v>
      </c>
      <c r="L5277" s="12">
        <v>5</v>
      </c>
      <c r="M5277" s="12">
        <v>15</v>
      </c>
      <c r="N5277" s="12">
        <v>953</v>
      </c>
      <c r="O5277" s="12">
        <f>COUNTIF($P$2:P5277,P5277)</f>
        <v>1</v>
      </c>
      <c r="P5277" s="12" t="str">
        <f t="shared" si="306"/>
        <v>1410515953</v>
      </c>
      <c r="Q5277" s="12" t="str">
        <f t="shared" si="307"/>
        <v>14105159530001</v>
      </c>
      <c r="R5277" s="20" t="s">
        <v>4406</v>
      </c>
      <c r="U5277" s="12" t="s">
        <v>916</v>
      </c>
      <c r="W5277" s="12" t="s">
        <v>860</v>
      </c>
      <c r="AI5277" s="12" t="s">
        <v>100</v>
      </c>
      <c r="AK5277" s="12" t="s">
        <v>100</v>
      </c>
      <c r="BN5277" s="12">
        <v>1</v>
      </c>
      <c r="BP5277" s="12" t="s">
        <v>3803</v>
      </c>
    </row>
    <row r="5278" spans="1:68" ht="60" x14ac:dyDescent="0.25">
      <c r="A5278" s="12">
        <v>1</v>
      </c>
      <c r="B5278" s="11" t="str">
        <f t="shared" si="305"/>
        <v>Общий расчет. Анализ даты. Анализ даты. Символические звезды. Благородный небесной единицы (Благородный человек). Нет</v>
      </c>
      <c r="C5278" s="11" t="str">
        <f>IFERROR(VLOOKUP(I5278,lvl_1[],2,FALSE),"Нет")</f>
        <v>Общий расчет</v>
      </c>
      <c r="D5278" s="11" t="str">
        <f>IFERROR(VLOOKUP(Rule!J5278,lvl_2[],2,FALSE),"Нет")</f>
        <v>Анализ даты</v>
      </c>
      <c r="E5278" s="11" t="str">
        <f>IFERROR(VLOOKUP(Rule!K5278,lvl_3[],2,FALSE),"Нет")</f>
        <v>Анализ даты</v>
      </c>
      <c r="F5278" s="11" t="str">
        <f>IFERROR(INDEX(lvl_4[],MATCH(L5278,lvl_4[ID],0),MATCH(TEXT(K5278,"##0"),lvl_4[#Headers],0)),"Нет")</f>
        <v>Символические звезды</v>
      </c>
      <c r="G5278" s="11" t="str">
        <f>IFERROR(INDEX(lvl_5[],MATCH(M5278,lvl_5[ID],0),MATCH(_xlfn.CONCAT(TEXT(K5278,"##0"),"_",TEXT(L5278,"##0")),lvl_5[#Headers],0)),"Нет")</f>
        <v>Благородный небесной единицы (Благородный человек)</v>
      </c>
      <c r="H5278" s="11" t="str">
        <f>IFERROR(INDEX(lvl_6[],MATCH(N5278,lvl_6[ID],0),MATCH(_xlfn.CONCAT(K5278,"_",L5278,"_",M5278),lvl_6[#Headers],0)),"Нет")</f>
        <v>Нет</v>
      </c>
      <c r="I5278" s="12">
        <v>1</v>
      </c>
      <c r="J5278" s="12">
        <v>4</v>
      </c>
      <c r="K5278" s="12">
        <v>1</v>
      </c>
      <c r="L5278" s="12">
        <v>5</v>
      </c>
      <c r="M5278" s="12">
        <v>15</v>
      </c>
      <c r="N5278" s="12">
        <v>954</v>
      </c>
      <c r="O5278" s="12">
        <f>COUNTIF($P$2:P5278,P5278)</f>
        <v>1</v>
      </c>
      <c r="P5278" s="12" t="str">
        <f t="shared" si="306"/>
        <v>1410515954</v>
      </c>
      <c r="Q5278" s="12" t="str">
        <f t="shared" si="307"/>
        <v>14105159540001</v>
      </c>
      <c r="R5278" s="20" t="s">
        <v>4407</v>
      </c>
      <c r="U5278" s="12" t="s">
        <v>916</v>
      </c>
      <c r="W5278" s="12" t="s">
        <v>862</v>
      </c>
      <c r="AI5278" s="12" t="s">
        <v>100</v>
      </c>
      <c r="AK5278" s="12" t="s">
        <v>100</v>
      </c>
      <c r="BN5278" s="12">
        <v>1</v>
      </c>
      <c r="BP5278" s="12" t="s">
        <v>3803</v>
      </c>
    </row>
    <row r="5279" spans="1:68" ht="45" x14ac:dyDescent="0.25">
      <c r="A5279" s="12">
        <v>1</v>
      </c>
      <c r="B5279" s="11" t="str">
        <f t="shared" si="305"/>
        <v>Общий расчет. Анализ даты. Анализ даты. Символические звезды. Благородный Тайцзи. Нет</v>
      </c>
      <c r="C5279" s="11" t="str">
        <f>IFERROR(VLOOKUP(I5279,lvl_1[],2,FALSE),"Нет")</f>
        <v>Общий расчет</v>
      </c>
      <c r="D5279" s="11" t="str">
        <f>IFERROR(VLOOKUP(Rule!J5279,lvl_2[],2,FALSE),"Нет")</f>
        <v>Анализ даты</v>
      </c>
      <c r="E5279" s="11" t="str">
        <f>IFERROR(VLOOKUP(Rule!K5279,lvl_3[],2,FALSE),"Нет")</f>
        <v>Анализ даты</v>
      </c>
      <c r="F5279" s="11" t="str">
        <f>IFERROR(INDEX(lvl_4[],MATCH(L5279,lvl_4[ID],0),MATCH(TEXT(K5279,"##0"),lvl_4[#Headers],0)),"Нет")</f>
        <v>Символические звезды</v>
      </c>
      <c r="G5279" s="11" t="str">
        <f>IFERROR(INDEX(lvl_5[],MATCH(M5279,lvl_5[ID],0),MATCH(_xlfn.CONCAT(TEXT(K5279,"##0"),"_",TEXT(L5279,"##0")),lvl_5[#Headers],0)),"Нет")</f>
        <v>Благородный Тайцзи</v>
      </c>
      <c r="H5279" s="11" t="str">
        <f>IFERROR(INDEX(lvl_6[],MATCH(N5279,lvl_6[ID],0),MATCH(_xlfn.CONCAT(K5279,"_",L5279,"_",M5279),lvl_6[#Headers],0)),"Нет")</f>
        <v>Нет</v>
      </c>
      <c r="I5279" s="12">
        <v>1</v>
      </c>
      <c r="J5279" s="12">
        <v>4</v>
      </c>
      <c r="K5279" s="12">
        <v>1</v>
      </c>
      <c r="L5279" s="12">
        <v>5</v>
      </c>
      <c r="M5279" s="12">
        <v>16</v>
      </c>
      <c r="N5279" s="12">
        <v>955</v>
      </c>
      <c r="O5279" s="12">
        <f>COUNTIF($P$2:P5279,P5279)</f>
        <v>1</v>
      </c>
      <c r="P5279" s="12" t="str">
        <f t="shared" si="306"/>
        <v>1410516955</v>
      </c>
      <c r="Q5279" s="12" t="str">
        <f t="shared" si="307"/>
        <v>14105169550001</v>
      </c>
      <c r="R5279" s="20" t="s">
        <v>4408</v>
      </c>
      <c r="U5279" s="12" t="s">
        <v>899</v>
      </c>
      <c r="W5279" s="12" t="s">
        <v>869</v>
      </c>
      <c r="AI5279" s="12" t="s">
        <v>100</v>
      </c>
      <c r="AK5279" s="12" t="s">
        <v>100</v>
      </c>
      <c r="BN5279" s="12">
        <v>1</v>
      </c>
      <c r="BP5279" s="12" t="s">
        <v>3803</v>
      </c>
    </row>
    <row r="5280" spans="1:68" ht="45" x14ac:dyDescent="0.25">
      <c r="A5280" s="12">
        <v>1</v>
      </c>
      <c r="B5280" s="11" t="str">
        <f t="shared" si="305"/>
        <v>Общий расчет. Анализ даты. Анализ даты. Символические звезды. Благородный Тайцзи. Нет</v>
      </c>
      <c r="C5280" s="11" t="str">
        <f>IFERROR(VLOOKUP(I5280,lvl_1[],2,FALSE),"Нет")</f>
        <v>Общий расчет</v>
      </c>
      <c r="D5280" s="11" t="str">
        <f>IFERROR(VLOOKUP(Rule!J5280,lvl_2[],2,FALSE),"Нет")</f>
        <v>Анализ даты</v>
      </c>
      <c r="E5280" s="11" t="str">
        <f>IFERROR(VLOOKUP(Rule!K5280,lvl_3[],2,FALSE),"Нет")</f>
        <v>Анализ даты</v>
      </c>
      <c r="F5280" s="11" t="str">
        <f>IFERROR(INDEX(lvl_4[],MATCH(L5280,lvl_4[ID],0),MATCH(TEXT(K5280,"##0"),lvl_4[#Headers],0)),"Нет")</f>
        <v>Символические звезды</v>
      </c>
      <c r="G5280" s="11" t="str">
        <f>IFERROR(INDEX(lvl_5[],MATCH(M5280,lvl_5[ID],0),MATCH(_xlfn.CONCAT(TEXT(K5280,"##0"),"_",TEXT(L5280,"##0")),lvl_5[#Headers],0)),"Нет")</f>
        <v>Благородный Тайцзи</v>
      </c>
      <c r="H5280" s="11" t="str">
        <f>IFERROR(INDEX(lvl_6[],MATCH(N5280,lvl_6[ID],0),MATCH(_xlfn.CONCAT(K5280,"_",L5280,"_",M5280),lvl_6[#Headers],0)),"Нет")</f>
        <v>Нет</v>
      </c>
      <c r="I5280" s="12">
        <v>1</v>
      </c>
      <c r="J5280" s="12">
        <v>4</v>
      </c>
      <c r="K5280" s="12">
        <v>1</v>
      </c>
      <c r="L5280" s="12">
        <v>5</v>
      </c>
      <c r="M5280" s="12">
        <v>16</v>
      </c>
      <c r="N5280" s="12">
        <v>956</v>
      </c>
      <c r="O5280" s="12">
        <f>COUNTIF($P$2:P5280,P5280)</f>
        <v>1</v>
      </c>
      <c r="P5280" s="12" t="str">
        <f t="shared" si="306"/>
        <v>1410516956</v>
      </c>
      <c r="Q5280" s="12" t="str">
        <f t="shared" si="307"/>
        <v>14105169560001</v>
      </c>
      <c r="R5280" s="20" t="s">
        <v>4409</v>
      </c>
      <c r="U5280" s="12" t="s">
        <v>899</v>
      </c>
      <c r="W5280" s="12" t="s">
        <v>863</v>
      </c>
      <c r="AI5280" s="12" t="s">
        <v>100</v>
      </c>
      <c r="AK5280" s="12" t="s">
        <v>100</v>
      </c>
      <c r="BN5280" s="12">
        <v>1</v>
      </c>
      <c r="BP5280" s="12" t="s">
        <v>3803</v>
      </c>
    </row>
    <row r="5281" spans="1:68" ht="45" x14ac:dyDescent="0.25">
      <c r="A5281" s="12">
        <v>1</v>
      </c>
      <c r="B5281" s="11" t="str">
        <f t="shared" si="305"/>
        <v>Общий расчет. Анализ даты. Анализ даты. Символические звезды. Благородный Тайцзи. Нет</v>
      </c>
      <c r="C5281" s="11" t="str">
        <f>IFERROR(VLOOKUP(I5281,lvl_1[],2,FALSE),"Нет")</f>
        <v>Общий расчет</v>
      </c>
      <c r="D5281" s="11" t="str">
        <f>IFERROR(VLOOKUP(Rule!J5281,lvl_2[],2,FALSE),"Нет")</f>
        <v>Анализ даты</v>
      </c>
      <c r="E5281" s="11" t="str">
        <f>IFERROR(VLOOKUP(Rule!K5281,lvl_3[],2,FALSE),"Нет")</f>
        <v>Анализ даты</v>
      </c>
      <c r="F5281" s="11" t="str">
        <f>IFERROR(INDEX(lvl_4[],MATCH(L5281,lvl_4[ID],0),MATCH(TEXT(K5281,"##0"),lvl_4[#Headers],0)),"Нет")</f>
        <v>Символические звезды</v>
      </c>
      <c r="G5281" s="11" t="str">
        <f>IFERROR(INDEX(lvl_5[],MATCH(M5281,lvl_5[ID],0),MATCH(_xlfn.CONCAT(TEXT(K5281,"##0"),"_",TEXT(L5281,"##0")),lvl_5[#Headers],0)),"Нет")</f>
        <v>Благородный Тайцзи</v>
      </c>
      <c r="H5281" s="11" t="str">
        <f>IFERROR(INDEX(lvl_6[],MATCH(N5281,lvl_6[ID],0),MATCH(_xlfn.CONCAT(K5281,"_",L5281,"_",M5281),lvl_6[#Headers],0)),"Нет")</f>
        <v>Нет</v>
      </c>
      <c r="I5281" s="12">
        <v>1</v>
      </c>
      <c r="J5281" s="12">
        <v>4</v>
      </c>
      <c r="K5281" s="12">
        <v>1</v>
      </c>
      <c r="L5281" s="12">
        <v>5</v>
      </c>
      <c r="M5281" s="12">
        <v>16</v>
      </c>
      <c r="N5281" s="12">
        <v>957</v>
      </c>
      <c r="O5281" s="12">
        <f>COUNTIF($P$2:P5281,P5281)</f>
        <v>1</v>
      </c>
      <c r="P5281" s="12" t="str">
        <f t="shared" si="306"/>
        <v>1410516957</v>
      </c>
      <c r="Q5281" s="12" t="str">
        <f t="shared" si="307"/>
        <v>14105169570001</v>
      </c>
      <c r="R5281" s="20" t="s">
        <v>4410</v>
      </c>
      <c r="U5281" s="12" t="s">
        <v>901</v>
      </c>
      <c r="W5281" s="12" t="s">
        <v>869</v>
      </c>
      <c r="AI5281" s="12" t="s">
        <v>100</v>
      </c>
      <c r="AK5281" s="12" t="s">
        <v>100</v>
      </c>
      <c r="BN5281" s="12">
        <v>1</v>
      </c>
      <c r="BP5281" s="12" t="s">
        <v>3803</v>
      </c>
    </row>
    <row r="5282" spans="1:68" ht="45" x14ac:dyDescent="0.25">
      <c r="A5282" s="12">
        <v>1</v>
      </c>
      <c r="B5282" s="11" t="str">
        <f t="shared" si="305"/>
        <v>Общий расчет. Анализ даты. Анализ даты. Символические звезды. Благородный Тайцзи. Нет</v>
      </c>
      <c r="C5282" s="11" t="str">
        <f>IFERROR(VLOOKUP(I5282,lvl_1[],2,FALSE),"Нет")</f>
        <v>Общий расчет</v>
      </c>
      <c r="D5282" s="11" t="str">
        <f>IFERROR(VLOOKUP(Rule!J5282,lvl_2[],2,FALSE),"Нет")</f>
        <v>Анализ даты</v>
      </c>
      <c r="E5282" s="11" t="str">
        <f>IFERROR(VLOOKUP(Rule!K5282,lvl_3[],2,FALSE),"Нет")</f>
        <v>Анализ даты</v>
      </c>
      <c r="F5282" s="11" t="str">
        <f>IFERROR(INDEX(lvl_4[],MATCH(L5282,lvl_4[ID],0),MATCH(TEXT(K5282,"##0"),lvl_4[#Headers],0)),"Нет")</f>
        <v>Символические звезды</v>
      </c>
      <c r="G5282" s="11" t="str">
        <f>IFERROR(INDEX(lvl_5[],MATCH(M5282,lvl_5[ID],0),MATCH(_xlfn.CONCAT(TEXT(K5282,"##0"),"_",TEXT(L5282,"##0")),lvl_5[#Headers],0)),"Нет")</f>
        <v>Благородный Тайцзи</v>
      </c>
      <c r="H5282" s="11" t="str">
        <f>IFERROR(INDEX(lvl_6[],MATCH(N5282,lvl_6[ID],0),MATCH(_xlfn.CONCAT(K5282,"_",L5282,"_",M5282),lvl_6[#Headers],0)),"Нет")</f>
        <v>Нет</v>
      </c>
      <c r="I5282" s="12">
        <v>1</v>
      </c>
      <c r="J5282" s="12">
        <v>4</v>
      </c>
      <c r="K5282" s="12">
        <v>1</v>
      </c>
      <c r="L5282" s="12">
        <v>5</v>
      </c>
      <c r="M5282" s="12">
        <v>16</v>
      </c>
      <c r="N5282" s="12">
        <v>958</v>
      </c>
      <c r="O5282" s="12">
        <f>COUNTIF($P$2:P5282,P5282)</f>
        <v>1</v>
      </c>
      <c r="P5282" s="12" t="str">
        <f t="shared" si="306"/>
        <v>1410516958</v>
      </c>
      <c r="Q5282" s="12" t="str">
        <f t="shared" si="307"/>
        <v>14105169580001</v>
      </c>
      <c r="R5282" s="20" t="s">
        <v>4411</v>
      </c>
      <c r="U5282" s="12" t="s">
        <v>901</v>
      </c>
      <c r="W5282" s="12" t="s">
        <v>863</v>
      </c>
      <c r="AI5282" s="12" t="s">
        <v>100</v>
      </c>
      <c r="AK5282" s="12" t="s">
        <v>100</v>
      </c>
      <c r="BN5282" s="12">
        <v>1</v>
      </c>
      <c r="BP5282" s="12" t="s">
        <v>3803</v>
      </c>
    </row>
    <row r="5283" spans="1:68" ht="45" x14ac:dyDescent="0.25">
      <c r="A5283" s="12">
        <v>1</v>
      </c>
      <c r="B5283" s="11" t="str">
        <f t="shared" si="305"/>
        <v>Общий расчет. Анализ даты. Анализ даты. Символические звезды. Благородный Тайцзи. Нет</v>
      </c>
      <c r="C5283" s="11" t="str">
        <f>IFERROR(VLOOKUP(I5283,lvl_1[],2,FALSE),"Нет")</f>
        <v>Общий расчет</v>
      </c>
      <c r="D5283" s="11" t="str">
        <f>IFERROR(VLOOKUP(Rule!J5283,lvl_2[],2,FALSE),"Нет")</f>
        <v>Анализ даты</v>
      </c>
      <c r="E5283" s="11" t="str">
        <f>IFERROR(VLOOKUP(Rule!K5283,lvl_3[],2,FALSE),"Нет")</f>
        <v>Анализ даты</v>
      </c>
      <c r="F5283" s="11" t="str">
        <f>IFERROR(INDEX(lvl_4[],MATCH(L5283,lvl_4[ID],0),MATCH(TEXT(K5283,"##0"),lvl_4[#Headers],0)),"Нет")</f>
        <v>Символические звезды</v>
      </c>
      <c r="G5283" s="11" t="str">
        <f>IFERROR(INDEX(lvl_5[],MATCH(M5283,lvl_5[ID],0),MATCH(_xlfn.CONCAT(TEXT(K5283,"##0"),"_",TEXT(L5283,"##0")),lvl_5[#Headers],0)),"Нет")</f>
        <v>Благородный Тайцзи</v>
      </c>
      <c r="H5283" s="11" t="str">
        <f>IFERROR(INDEX(lvl_6[],MATCH(N5283,lvl_6[ID],0),MATCH(_xlfn.CONCAT(K5283,"_",L5283,"_",M5283),lvl_6[#Headers],0)),"Нет")</f>
        <v>Нет</v>
      </c>
      <c r="I5283" s="12">
        <v>1</v>
      </c>
      <c r="J5283" s="12">
        <v>4</v>
      </c>
      <c r="K5283" s="12">
        <v>1</v>
      </c>
      <c r="L5283" s="12">
        <v>5</v>
      </c>
      <c r="M5283" s="12">
        <v>16</v>
      </c>
      <c r="N5283" s="12">
        <v>959</v>
      </c>
      <c r="O5283" s="12">
        <f>COUNTIF($P$2:P5283,P5283)</f>
        <v>1</v>
      </c>
      <c r="P5283" s="12" t="str">
        <f t="shared" si="306"/>
        <v>1410516959</v>
      </c>
      <c r="Q5283" s="12" t="str">
        <f t="shared" si="307"/>
        <v>14105169590001</v>
      </c>
      <c r="R5283" s="20" t="s">
        <v>4412</v>
      </c>
      <c r="U5283" s="12" t="s">
        <v>903</v>
      </c>
      <c r="W5283" s="12" t="s">
        <v>860</v>
      </c>
      <c r="AI5283" s="12" t="s">
        <v>100</v>
      </c>
      <c r="AK5283" s="12" t="s">
        <v>100</v>
      </c>
      <c r="BN5283" s="12">
        <v>1</v>
      </c>
      <c r="BP5283" s="12" t="s">
        <v>3803</v>
      </c>
    </row>
    <row r="5284" spans="1:68" ht="45" x14ac:dyDescent="0.25">
      <c r="A5284" s="12">
        <v>1</v>
      </c>
      <c r="B5284" s="11" t="str">
        <f t="shared" si="305"/>
        <v>Общий расчет. Анализ даты. Анализ даты. Символические звезды. Благородный Тайцзи. Нет</v>
      </c>
      <c r="C5284" s="11" t="str">
        <f>IFERROR(VLOOKUP(I5284,lvl_1[],2,FALSE),"Нет")</f>
        <v>Общий расчет</v>
      </c>
      <c r="D5284" s="11" t="str">
        <f>IFERROR(VLOOKUP(Rule!J5284,lvl_2[],2,FALSE),"Нет")</f>
        <v>Анализ даты</v>
      </c>
      <c r="E5284" s="11" t="str">
        <f>IFERROR(VLOOKUP(Rule!K5284,lvl_3[],2,FALSE),"Нет")</f>
        <v>Анализ даты</v>
      </c>
      <c r="F5284" s="11" t="str">
        <f>IFERROR(INDEX(lvl_4[],MATCH(L5284,lvl_4[ID],0),MATCH(TEXT(K5284,"##0"),lvl_4[#Headers],0)),"Нет")</f>
        <v>Символические звезды</v>
      </c>
      <c r="G5284" s="11" t="str">
        <f>IFERROR(INDEX(lvl_5[],MATCH(M5284,lvl_5[ID],0),MATCH(_xlfn.CONCAT(TEXT(K5284,"##0"),"_",TEXT(L5284,"##0")),lvl_5[#Headers],0)),"Нет")</f>
        <v>Благородный Тайцзи</v>
      </c>
      <c r="H5284" s="11" t="str">
        <f>IFERROR(INDEX(lvl_6[],MATCH(N5284,lvl_6[ID],0),MATCH(_xlfn.CONCAT(K5284,"_",L5284,"_",M5284),lvl_6[#Headers],0)),"Нет")</f>
        <v>Нет</v>
      </c>
      <c r="I5284" s="12">
        <v>1</v>
      </c>
      <c r="J5284" s="12">
        <v>4</v>
      </c>
      <c r="K5284" s="12">
        <v>1</v>
      </c>
      <c r="L5284" s="12">
        <v>5</v>
      </c>
      <c r="M5284" s="12">
        <v>16</v>
      </c>
      <c r="N5284" s="12">
        <v>960</v>
      </c>
      <c r="O5284" s="12">
        <f>COUNTIF($P$2:P5284,P5284)</f>
        <v>1</v>
      </c>
      <c r="P5284" s="12" t="str">
        <f t="shared" si="306"/>
        <v>1410516960</v>
      </c>
      <c r="Q5284" s="12" t="str">
        <f t="shared" si="307"/>
        <v>14105169600001</v>
      </c>
      <c r="R5284" s="20" t="s">
        <v>4413</v>
      </c>
      <c r="U5284" s="12" t="s">
        <v>903</v>
      </c>
      <c r="W5284" s="12" t="s">
        <v>866</v>
      </c>
      <c r="AI5284" s="12" t="s">
        <v>100</v>
      </c>
      <c r="AK5284" s="12" t="s">
        <v>100</v>
      </c>
      <c r="BN5284" s="12">
        <v>1</v>
      </c>
      <c r="BP5284" s="12" t="s">
        <v>3803</v>
      </c>
    </row>
    <row r="5285" spans="1:68" ht="45" x14ac:dyDescent="0.25">
      <c r="A5285" s="12">
        <v>1</v>
      </c>
      <c r="B5285" s="11" t="str">
        <f t="shared" ref="B5285:B5348" si="308">_xlfn.CONCAT(C5285,". ", D5285,". ", E5285,". ", F5285,". ", G5285,". ", H5285)</f>
        <v>Общий расчет. Анализ даты. Анализ даты. Символические звезды. Благородный Тайцзи. Нет</v>
      </c>
      <c r="C5285" s="11" t="str">
        <f>IFERROR(VLOOKUP(I5285,lvl_1[],2,FALSE),"Нет")</f>
        <v>Общий расчет</v>
      </c>
      <c r="D5285" s="11" t="str">
        <f>IFERROR(VLOOKUP(Rule!J5285,lvl_2[],2,FALSE),"Нет")</f>
        <v>Анализ даты</v>
      </c>
      <c r="E5285" s="11" t="str">
        <f>IFERROR(VLOOKUP(Rule!K5285,lvl_3[],2,FALSE),"Нет")</f>
        <v>Анализ даты</v>
      </c>
      <c r="F5285" s="11" t="str">
        <f>IFERROR(INDEX(lvl_4[],MATCH(L5285,lvl_4[ID],0),MATCH(TEXT(K5285,"##0"),lvl_4[#Headers],0)),"Нет")</f>
        <v>Символические звезды</v>
      </c>
      <c r="G5285" s="11" t="str">
        <f>IFERROR(INDEX(lvl_5[],MATCH(M5285,lvl_5[ID],0),MATCH(_xlfn.CONCAT(TEXT(K5285,"##0"),"_",TEXT(L5285,"##0")),lvl_5[#Headers],0)),"Нет")</f>
        <v>Благородный Тайцзи</v>
      </c>
      <c r="H5285" s="11" t="str">
        <f>IFERROR(INDEX(lvl_6[],MATCH(N5285,lvl_6[ID],0),MATCH(_xlfn.CONCAT(K5285,"_",L5285,"_",M5285),lvl_6[#Headers],0)),"Нет")</f>
        <v>Нет</v>
      </c>
      <c r="I5285" s="12">
        <v>1</v>
      </c>
      <c r="J5285" s="12">
        <v>4</v>
      </c>
      <c r="K5285" s="12">
        <v>1</v>
      </c>
      <c r="L5285" s="12">
        <v>5</v>
      </c>
      <c r="M5285" s="12">
        <v>16</v>
      </c>
      <c r="N5285" s="12">
        <v>961</v>
      </c>
      <c r="O5285" s="12">
        <f>COUNTIF($P$2:P5285,P5285)</f>
        <v>1</v>
      </c>
      <c r="P5285" s="12" t="str">
        <f t="shared" ref="P5285:P5348" si="309">_xlfn.CONCAT(I5285,
J5285,
K5285,
IF(LEN(L5285)=1,_xlfn.CONCAT(0,L5285),L5285),
IF(LEN(M5285)=1,_xlfn.CONCAT(0,M5285),M5285),
IF(LEN(N5285)=1,_xlfn.CONCAT(0,N5285),N5285))</f>
        <v>1410516961</v>
      </c>
      <c r="Q5285" s="12" t="str">
        <f t="shared" ref="Q5285:Q5348" si="310">_xlfn.CONCAT(I5285,
J5285,
K5285,
IF(LEN(L5285)=1,_xlfn.CONCAT(0,L5285),L5285),
IF(LEN(M5285)=1,_xlfn.CONCAT(0,M5285),M5285),
IF(LEN(N5285)=1,_xlfn.CONCAT(0,N5285),N5285),
IF(LEN(O5285)=1,_xlfn.CONCAT("000",O5285),IF(LEN(O5285)=2,_xlfn.CONCAT("00",O5285),IF(LEN(O5285)=3,_xlfn.CONCAT(0,O5285),O5285))))</f>
        <v>14105169610001</v>
      </c>
      <c r="R5285" s="20" t="s">
        <v>4414</v>
      </c>
      <c r="U5285" s="12" t="s">
        <v>905</v>
      </c>
      <c r="W5285" s="12" t="s">
        <v>860</v>
      </c>
      <c r="AI5285" s="12" t="s">
        <v>100</v>
      </c>
      <c r="AK5285" s="12" t="s">
        <v>100</v>
      </c>
      <c r="BN5285" s="12">
        <v>1</v>
      </c>
      <c r="BP5285" s="12" t="s">
        <v>3803</v>
      </c>
    </row>
    <row r="5286" spans="1:68" ht="45" x14ac:dyDescent="0.25">
      <c r="A5286" s="12">
        <v>1</v>
      </c>
      <c r="B5286" s="11" t="str">
        <f t="shared" si="308"/>
        <v>Общий расчет. Анализ даты. Анализ даты. Символические звезды. Благородный Тайцзи. Нет</v>
      </c>
      <c r="C5286" s="11" t="str">
        <f>IFERROR(VLOOKUP(I5286,lvl_1[],2,FALSE),"Нет")</f>
        <v>Общий расчет</v>
      </c>
      <c r="D5286" s="11" t="str">
        <f>IFERROR(VLOOKUP(Rule!J5286,lvl_2[],2,FALSE),"Нет")</f>
        <v>Анализ даты</v>
      </c>
      <c r="E5286" s="11" t="str">
        <f>IFERROR(VLOOKUP(Rule!K5286,lvl_3[],2,FALSE),"Нет")</f>
        <v>Анализ даты</v>
      </c>
      <c r="F5286" s="11" t="str">
        <f>IFERROR(INDEX(lvl_4[],MATCH(L5286,lvl_4[ID],0),MATCH(TEXT(K5286,"##0"),lvl_4[#Headers],0)),"Нет")</f>
        <v>Символические звезды</v>
      </c>
      <c r="G5286" s="11" t="str">
        <f>IFERROR(INDEX(lvl_5[],MATCH(M5286,lvl_5[ID],0),MATCH(_xlfn.CONCAT(TEXT(K5286,"##0"),"_",TEXT(L5286,"##0")),lvl_5[#Headers],0)),"Нет")</f>
        <v>Благородный Тайцзи</v>
      </c>
      <c r="H5286" s="11" t="str">
        <f>IFERROR(INDEX(lvl_6[],MATCH(N5286,lvl_6[ID],0),MATCH(_xlfn.CONCAT(K5286,"_",L5286,"_",M5286),lvl_6[#Headers],0)),"Нет")</f>
        <v>Нет</v>
      </c>
      <c r="I5286" s="12">
        <v>1</v>
      </c>
      <c r="J5286" s="12">
        <v>4</v>
      </c>
      <c r="K5286" s="12">
        <v>1</v>
      </c>
      <c r="L5286" s="12">
        <v>5</v>
      </c>
      <c r="M5286" s="12">
        <v>16</v>
      </c>
      <c r="N5286" s="12">
        <v>962</v>
      </c>
      <c r="O5286" s="12">
        <f>COUNTIF($P$2:P5286,P5286)</f>
        <v>1</v>
      </c>
      <c r="P5286" s="12" t="str">
        <f t="shared" si="309"/>
        <v>1410516962</v>
      </c>
      <c r="Q5286" s="12" t="str">
        <f t="shared" si="310"/>
        <v>14105169620001</v>
      </c>
      <c r="R5286" s="20" t="s">
        <v>4415</v>
      </c>
      <c r="U5286" s="12" t="s">
        <v>905</v>
      </c>
      <c r="W5286" s="12" t="s">
        <v>866</v>
      </c>
      <c r="AI5286" s="12" t="s">
        <v>100</v>
      </c>
      <c r="AK5286" s="12" t="s">
        <v>100</v>
      </c>
      <c r="BN5286" s="12">
        <v>1</v>
      </c>
      <c r="BP5286" s="12" t="s">
        <v>3803</v>
      </c>
    </row>
    <row r="5287" spans="1:68" ht="45" x14ac:dyDescent="0.25">
      <c r="A5287" s="12">
        <v>1</v>
      </c>
      <c r="B5287" s="11" t="str">
        <f t="shared" si="308"/>
        <v>Общий расчет. Анализ даты. Анализ даты. Символические звезды. Благородный Тайцзи. Нет</v>
      </c>
      <c r="C5287" s="11" t="str">
        <f>IFERROR(VLOOKUP(I5287,lvl_1[],2,FALSE),"Нет")</f>
        <v>Общий расчет</v>
      </c>
      <c r="D5287" s="11" t="str">
        <f>IFERROR(VLOOKUP(Rule!J5287,lvl_2[],2,FALSE),"Нет")</f>
        <v>Анализ даты</v>
      </c>
      <c r="E5287" s="11" t="str">
        <f>IFERROR(VLOOKUP(Rule!K5287,lvl_3[],2,FALSE),"Нет")</f>
        <v>Анализ даты</v>
      </c>
      <c r="F5287" s="11" t="str">
        <f>IFERROR(INDEX(lvl_4[],MATCH(L5287,lvl_4[ID],0),MATCH(TEXT(K5287,"##0"),lvl_4[#Headers],0)),"Нет")</f>
        <v>Символические звезды</v>
      </c>
      <c r="G5287" s="11" t="str">
        <f>IFERROR(INDEX(lvl_5[],MATCH(M5287,lvl_5[ID],0),MATCH(_xlfn.CONCAT(TEXT(K5287,"##0"),"_",TEXT(L5287,"##0")),lvl_5[#Headers],0)),"Нет")</f>
        <v>Благородный Тайцзи</v>
      </c>
      <c r="H5287" s="11" t="str">
        <f>IFERROR(INDEX(lvl_6[],MATCH(N5287,lvl_6[ID],0),MATCH(_xlfn.CONCAT(K5287,"_",L5287,"_",M5287),lvl_6[#Headers],0)),"Нет")</f>
        <v>Нет</v>
      </c>
      <c r="I5287" s="12">
        <v>1</v>
      </c>
      <c r="J5287" s="12">
        <v>4</v>
      </c>
      <c r="K5287" s="12">
        <v>1</v>
      </c>
      <c r="L5287" s="12">
        <v>5</v>
      </c>
      <c r="M5287" s="12">
        <v>16</v>
      </c>
      <c r="N5287" s="12">
        <v>963</v>
      </c>
      <c r="O5287" s="12">
        <f>COUNTIF($P$2:P5287,P5287)</f>
        <v>1</v>
      </c>
      <c r="P5287" s="12" t="str">
        <f t="shared" si="309"/>
        <v>1410516963</v>
      </c>
      <c r="Q5287" s="12" t="str">
        <f t="shared" si="310"/>
        <v>14105169630001</v>
      </c>
      <c r="R5287" s="20" t="s">
        <v>4416</v>
      </c>
      <c r="U5287" s="12" t="s">
        <v>907</v>
      </c>
      <c r="W5287" s="12" t="s">
        <v>861</v>
      </c>
      <c r="AI5287" s="12" t="s">
        <v>100</v>
      </c>
      <c r="AK5287" s="12" t="s">
        <v>100</v>
      </c>
      <c r="BN5287" s="12">
        <v>1</v>
      </c>
      <c r="BP5287" s="12" t="s">
        <v>3803</v>
      </c>
    </row>
    <row r="5288" spans="1:68" ht="45" x14ac:dyDescent="0.25">
      <c r="A5288" s="12">
        <v>1</v>
      </c>
      <c r="B5288" s="11" t="str">
        <f t="shared" si="308"/>
        <v>Общий расчет. Анализ даты. Анализ даты. Символические звезды. Благородный Тайцзи. Нет</v>
      </c>
      <c r="C5288" s="11" t="str">
        <f>IFERROR(VLOOKUP(I5288,lvl_1[],2,FALSE),"Нет")</f>
        <v>Общий расчет</v>
      </c>
      <c r="D5288" s="11" t="str">
        <f>IFERROR(VLOOKUP(Rule!J5288,lvl_2[],2,FALSE),"Нет")</f>
        <v>Анализ даты</v>
      </c>
      <c r="E5288" s="11" t="str">
        <f>IFERROR(VLOOKUP(Rule!K5288,lvl_3[],2,FALSE),"Нет")</f>
        <v>Анализ даты</v>
      </c>
      <c r="F5288" s="11" t="str">
        <f>IFERROR(INDEX(lvl_4[],MATCH(L5288,lvl_4[ID],0),MATCH(TEXT(K5288,"##0"),lvl_4[#Headers],0)),"Нет")</f>
        <v>Символические звезды</v>
      </c>
      <c r="G5288" s="11" t="str">
        <f>IFERROR(INDEX(lvl_5[],MATCH(M5288,lvl_5[ID],0),MATCH(_xlfn.CONCAT(TEXT(K5288,"##0"),"_",TEXT(L5288,"##0")),lvl_5[#Headers],0)),"Нет")</f>
        <v>Благородный Тайцзи</v>
      </c>
      <c r="H5288" s="11" t="str">
        <f>IFERROR(INDEX(lvl_6[],MATCH(N5288,lvl_6[ID],0),MATCH(_xlfn.CONCAT(K5288,"_",L5288,"_",M5288),lvl_6[#Headers],0)),"Нет")</f>
        <v>Нет</v>
      </c>
      <c r="I5288" s="12">
        <v>1</v>
      </c>
      <c r="J5288" s="12">
        <v>4</v>
      </c>
      <c r="K5288" s="12">
        <v>1</v>
      </c>
      <c r="L5288" s="12">
        <v>5</v>
      </c>
      <c r="M5288" s="12">
        <v>16</v>
      </c>
      <c r="N5288" s="12">
        <v>964</v>
      </c>
      <c r="O5288" s="12">
        <f>COUNTIF($P$2:P5288,P5288)</f>
        <v>1</v>
      </c>
      <c r="P5288" s="12" t="str">
        <f t="shared" si="309"/>
        <v>1410516964</v>
      </c>
      <c r="Q5288" s="12" t="str">
        <f t="shared" si="310"/>
        <v>14105169640001</v>
      </c>
      <c r="R5288" s="20" t="s">
        <v>4417</v>
      </c>
      <c r="U5288" s="12" t="s">
        <v>907</v>
      </c>
      <c r="W5288" s="12" t="s">
        <v>907</v>
      </c>
      <c r="AI5288" s="12" t="s">
        <v>100</v>
      </c>
      <c r="AK5288" s="12" t="s">
        <v>100</v>
      </c>
      <c r="BN5288" s="12">
        <v>1</v>
      </c>
      <c r="BP5288" s="12" t="s">
        <v>3803</v>
      </c>
    </row>
    <row r="5289" spans="1:68" ht="45" x14ac:dyDescent="0.25">
      <c r="A5289" s="12">
        <v>1</v>
      </c>
      <c r="B5289" s="11" t="str">
        <f t="shared" si="308"/>
        <v>Общий расчет. Анализ даты. Анализ даты. Символические звезды. Благородный Тайцзи. Нет</v>
      </c>
      <c r="C5289" s="11" t="str">
        <f>IFERROR(VLOOKUP(I5289,lvl_1[],2,FALSE),"Нет")</f>
        <v>Общий расчет</v>
      </c>
      <c r="D5289" s="11" t="str">
        <f>IFERROR(VLOOKUP(Rule!J5289,lvl_2[],2,FALSE),"Нет")</f>
        <v>Анализ даты</v>
      </c>
      <c r="E5289" s="11" t="str">
        <f>IFERROR(VLOOKUP(Rule!K5289,lvl_3[],2,FALSE),"Нет")</f>
        <v>Анализ даты</v>
      </c>
      <c r="F5289" s="11" t="str">
        <f>IFERROR(INDEX(lvl_4[],MATCH(L5289,lvl_4[ID],0),MATCH(TEXT(K5289,"##0"),lvl_4[#Headers],0)),"Нет")</f>
        <v>Символические звезды</v>
      </c>
      <c r="G5289" s="11" t="str">
        <f>IFERROR(INDEX(lvl_5[],MATCH(M5289,lvl_5[ID],0),MATCH(_xlfn.CONCAT(TEXT(K5289,"##0"),"_",TEXT(L5289,"##0")),lvl_5[#Headers],0)),"Нет")</f>
        <v>Благородный Тайцзи</v>
      </c>
      <c r="H5289" s="11" t="str">
        <f>IFERROR(INDEX(lvl_6[],MATCH(N5289,lvl_6[ID],0),MATCH(_xlfn.CONCAT(K5289,"_",L5289,"_",M5289),lvl_6[#Headers],0)),"Нет")</f>
        <v>Нет</v>
      </c>
      <c r="I5289" s="12">
        <v>1</v>
      </c>
      <c r="J5289" s="12">
        <v>4</v>
      </c>
      <c r="K5289" s="12">
        <v>1</v>
      </c>
      <c r="L5289" s="12">
        <v>5</v>
      </c>
      <c r="M5289" s="12">
        <v>16</v>
      </c>
      <c r="N5289" s="12">
        <v>965</v>
      </c>
      <c r="O5289" s="12">
        <f>COUNTIF($P$2:P5289,P5289)</f>
        <v>1</v>
      </c>
      <c r="P5289" s="12" t="str">
        <f t="shared" si="309"/>
        <v>1410516965</v>
      </c>
      <c r="Q5289" s="12" t="str">
        <f t="shared" si="310"/>
        <v>14105169650001</v>
      </c>
      <c r="R5289" s="20" t="s">
        <v>4418</v>
      </c>
      <c r="U5289" s="12" t="s">
        <v>907</v>
      </c>
      <c r="W5289" s="12" t="s">
        <v>870</v>
      </c>
      <c r="AI5289" s="12" t="s">
        <v>100</v>
      </c>
      <c r="AK5289" s="12" t="s">
        <v>100</v>
      </c>
      <c r="BN5289" s="12">
        <v>1</v>
      </c>
      <c r="BP5289" s="12" t="s">
        <v>3803</v>
      </c>
    </row>
    <row r="5290" spans="1:68" ht="45" x14ac:dyDescent="0.25">
      <c r="A5290" s="12">
        <v>1</v>
      </c>
      <c r="B5290" s="11" t="str">
        <f t="shared" si="308"/>
        <v>Общий расчет. Анализ даты. Анализ даты. Символические звезды. Благородный Тайцзи. Нет</v>
      </c>
      <c r="C5290" s="11" t="str">
        <f>IFERROR(VLOOKUP(I5290,lvl_1[],2,FALSE),"Нет")</f>
        <v>Общий расчет</v>
      </c>
      <c r="D5290" s="11" t="str">
        <f>IFERROR(VLOOKUP(Rule!J5290,lvl_2[],2,FALSE),"Нет")</f>
        <v>Анализ даты</v>
      </c>
      <c r="E5290" s="11" t="str">
        <f>IFERROR(VLOOKUP(Rule!K5290,lvl_3[],2,FALSE),"Нет")</f>
        <v>Анализ даты</v>
      </c>
      <c r="F5290" s="11" t="str">
        <f>IFERROR(INDEX(lvl_4[],MATCH(L5290,lvl_4[ID],0),MATCH(TEXT(K5290,"##0"),lvl_4[#Headers],0)),"Нет")</f>
        <v>Символические звезды</v>
      </c>
      <c r="G5290" s="11" t="str">
        <f>IFERROR(INDEX(lvl_5[],MATCH(M5290,lvl_5[ID],0),MATCH(_xlfn.CONCAT(TEXT(K5290,"##0"),"_",TEXT(L5290,"##0")),lvl_5[#Headers],0)),"Нет")</f>
        <v>Благородный Тайцзи</v>
      </c>
      <c r="H5290" s="11" t="str">
        <f>IFERROR(INDEX(lvl_6[],MATCH(N5290,lvl_6[ID],0),MATCH(_xlfn.CONCAT(K5290,"_",L5290,"_",M5290),lvl_6[#Headers],0)),"Нет")</f>
        <v>Нет</v>
      </c>
      <c r="I5290" s="12">
        <v>1</v>
      </c>
      <c r="J5290" s="12">
        <v>4</v>
      </c>
      <c r="K5290" s="12">
        <v>1</v>
      </c>
      <c r="L5290" s="12">
        <v>5</v>
      </c>
      <c r="M5290" s="12">
        <v>16</v>
      </c>
      <c r="N5290" s="12">
        <v>966</v>
      </c>
      <c r="O5290" s="12">
        <f>COUNTIF($P$2:P5290,P5290)</f>
        <v>1</v>
      </c>
      <c r="P5290" s="12" t="str">
        <f t="shared" si="309"/>
        <v>1410516966</v>
      </c>
      <c r="Q5290" s="12" t="str">
        <f t="shared" si="310"/>
        <v>14105169660001</v>
      </c>
      <c r="R5290" s="20" t="s">
        <v>4419</v>
      </c>
      <c r="U5290" s="12" t="s">
        <v>907</v>
      </c>
      <c r="W5290" s="12" t="s">
        <v>864</v>
      </c>
      <c r="AI5290" s="12" t="s">
        <v>100</v>
      </c>
      <c r="AK5290" s="12" t="s">
        <v>100</v>
      </c>
      <c r="BN5290" s="12">
        <v>1</v>
      </c>
      <c r="BP5290" s="12" t="s">
        <v>3803</v>
      </c>
    </row>
    <row r="5291" spans="1:68" ht="45" x14ac:dyDescent="0.25">
      <c r="A5291" s="12">
        <v>1</v>
      </c>
      <c r="B5291" s="11" t="str">
        <f t="shared" si="308"/>
        <v>Общий расчет. Анализ даты. Анализ даты. Символические звезды. Благородный Тайцзи. Нет</v>
      </c>
      <c r="C5291" s="11" t="str">
        <f>IFERROR(VLOOKUP(I5291,lvl_1[],2,FALSE),"Нет")</f>
        <v>Общий расчет</v>
      </c>
      <c r="D5291" s="11" t="str">
        <f>IFERROR(VLOOKUP(Rule!J5291,lvl_2[],2,FALSE),"Нет")</f>
        <v>Анализ даты</v>
      </c>
      <c r="E5291" s="11" t="str">
        <f>IFERROR(VLOOKUP(Rule!K5291,lvl_3[],2,FALSE),"Нет")</f>
        <v>Анализ даты</v>
      </c>
      <c r="F5291" s="11" t="str">
        <f>IFERROR(INDEX(lvl_4[],MATCH(L5291,lvl_4[ID],0),MATCH(TEXT(K5291,"##0"),lvl_4[#Headers],0)),"Нет")</f>
        <v>Символические звезды</v>
      </c>
      <c r="G5291" s="11" t="str">
        <f>IFERROR(INDEX(lvl_5[],MATCH(M5291,lvl_5[ID],0),MATCH(_xlfn.CONCAT(TEXT(K5291,"##0"),"_",TEXT(L5291,"##0")),lvl_5[#Headers],0)),"Нет")</f>
        <v>Благородный Тайцзи</v>
      </c>
      <c r="H5291" s="11" t="str">
        <f>IFERROR(INDEX(lvl_6[],MATCH(N5291,lvl_6[ID],0),MATCH(_xlfn.CONCAT(K5291,"_",L5291,"_",M5291),lvl_6[#Headers],0)),"Нет")</f>
        <v>Нет</v>
      </c>
      <c r="I5291" s="12">
        <v>1</v>
      </c>
      <c r="J5291" s="12">
        <v>4</v>
      </c>
      <c r="K5291" s="12">
        <v>1</v>
      </c>
      <c r="L5291" s="12">
        <v>5</v>
      </c>
      <c r="M5291" s="12">
        <v>16</v>
      </c>
      <c r="N5291" s="12">
        <v>967</v>
      </c>
      <c r="O5291" s="12">
        <f>COUNTIF($P$2:P5291,P5291)</f>
        <v>1</v>
      </c>
      <c r="P5291" s="12" t="str">
        <f t="shared" si="309"/>
        <v>1410516967</v>
      </c>
      <c r="Q5291" s="12" t="str">
        <f t="shared" si="310"/>
        <v>14105169670001</v>
      </c>
      <c r="R5291" s="20" t="s">
        <v>4420</v>
      </c>
      <c r="U5291" s="12" t="s">
        <v>908</v>
      </c>
      <c r="W5291" s="12" t="s">
        <v>861</v>
      </c>
      <c r="AI5291" s="12" t="s">
        <v>100</v>
      </c>
      <c r="AK5291" s="12" t="s">
        <v>100</v>
      </c>
      <c r="BN5291" s="12">
        <v>1</v>
      </c>
      <c r="BP5291" s="12" t="s">
        <v>3803</v>
      </c>
    </row>
    <row r="5292" spans="1:68" ht="45" x14ac:dyDescent="0.25">
      <c r="A5292" s="12">
        <v>1</v>
      </c>
      <c r="B5292" s="11" t="str">
        <f t="shared" si="308"/>
        <v>Общий расчет. Анализ даты. Анализ даты. Символические звезды. Благородный Тайцзи. Нет</v>
      </c>
      <c r="C5292" s="11" t="str">
        <f>IFERROR(VLOOKUP(I5292,lvl_1[],2,FALSE),"Нет")</f>
        <v>Общий расчет</v>
      </c>
      <c r="D5292" s="11" t="str">
        <f>IFERROR(VLOOKUP(Rule!J5292,lvl_2[],2,FALSE),"Нет")</f>
        <v>Анализ даты</v>
      </c>
      <c r="E5292" s="11" t="str">
        <f>IFERROR(VLOOKUP(Rule!K5292,lvl_3[],2,FALSE),"Нет")</f>
        <v>Анализ даты</v>
      </c>
      <c r="F5292" s="11" t="str">
        <f>IFERROR(INDEX(lvl_4[],MATCH(L5292,lvl_4[ID],0),MATCH(TEXT(K5292,"##0"),lvl_4[#Headers],0)),"Нет")</f>
        <v>Символические звезды</v>
      </c>
      <c r="G5292" s="11" t="str">
        <f>IFERROR(INDEX(lvl_5[],MATCH(M5292,lvl_5[ID],0),MATCH(_xlfn.CONCAT(TEXT(K5292,"##0"),"_",TEXT(L5292,"##0")),lvl_5[#Headers],0)),"Нет")</f>
        <v>Благородный Тайцзи</v>
      </c>
      <c r="H5292" s="11" t="str">
        <f>IFERROR(INDEX(lvl_6[],MATCH(N5292,lvl_6[ID],0),MATCH(_xlfn.CONCAT(K5292,"_",L5292,"_",M5292),lvl_6[#Headers],0)),"Нет")</f>
        <v>Нет</v>
      </c>
      <c r="I5292" s="12">
        <v>1</v>
      </c>
      <c r="J5292" s="12">
        <v>4</v>
      </c>
      <c r="K5292" s="12">
        <v>1</v>
      </c>
      <c r="L5292" s="12">
        <v>5</v>
      </c>
      <c r="M5292" s="12">
        <v>16</v>
      </c>
      <c r="N5292" s="12">
        <v>968</v>
      </c>
      <c r="O5292" s="12">
        <f>COUNTIF($P$2:P5292,P5292)</f>
        <v>1</v>
      </c>
      <c r="P5292" s="12" t="str">
        <f t="shared" si="309"/>
        <v>1410516968</v>
      </c>
      <c r="Q5292" s="12" t="str">
        <f t="shared" si="310"/>
        <v>14105169680001</v>
      </c>
      <c r="R5292" s="20" t="s">
        <v>4421</v>
      </c>
      <c r="U5292" s="12" t="s">
        <v>908</v>
      </c>
      <c r="W5292" s="12" t="s">
        <v>907</v>
      </c>
      <c r="AI5292" s="12" t="s">
        <v>100</v>
      </c>
      <c r="AK5292" s="12" t="s">
        <v>100</v>
      </c>
      <c r="BN5292" s="12">
        <v>1</v>
      </c>
      <c r="BP5292" s="12" t="s">
        <v>3803</v>
      </c>
    </row>
    <row r="5293" spans="1:68" ht="45" x14ac:dyDescent="0.25">
      <c r="A5293" s="12">
        <v>1</v>
      </c>
      <c r="B5293" s="11" t="str">
        <f t="shared" si="308"/>
        <v>Общий расчет. Анализ даты. Анализ даты. Символические звезды. Благородный Тайцзи. Нет</v>
      </c>
      <c r="C5293" s="11" t="str">
        <f>IFERROR(VLOOKUP(I5293,lvl_1[],2,FALSE),"Нет")</f>
        <v>Общий расчет</v>
      </c>
      <c r="D5293" s="11" t="str">
        <f>IFERROR(VLOOKUP(Rule!J5293,lvl_2[],2,FALSE),"Нет")</f>
        <v>Анализ даты</v>
      </c>
      <c r="E5293" s="11" t="str">
        <f>IFERROR(VLOOKUP(Rule!K5293,lvl_3[],2,FALSE),"Нет")</f>
        <v>Анализ даты</v>
      </c>
      <c r="F5293" s="11" t="str">
        <f>IFERROR(INDEX(lvl_4[],MATCH(L5293,lvl_4[ID],0),MATCH(TEXT(K5293,"##0"),lvl_4[#Headers],0)),"Нет")</f>
        <v>Символические звезды</v>
      </c>
      <c r="G5293" s="11" t="str">
        <f>IFERROR(INDEX(lvl_5[],MATCH(M5293,lvl_5[ID],0),MATCH(_xlfn.CONCAT(TEXT(K5293,"##0"),"_",TEXT(L5293,"##0")),lvl_5[#Headers],0)),"Нет")</f>
        <v>Благородный Тайцзи</v>
      </c>
      <c r="H5293" s="11" t="str">
        <f>IFERROR(INDEX(lvl_6[],MATCH(N5293,lvl_6[ID],0),MATCH(_xlfn.CONCAT(K5293,"_",L5293,"_",M5293),lvl_6[#Headers],0)),"Нет")</f>
        <v>Нет</v>
      </c>
      <c r="I5293" s="12">
        <v>1</v>
      </c>
      <c r="J5293" s="12">
        <v>4</v>
      </c>
      <c r="K5293" s="12">
        <v>1</v>
      </c>
      <c r="L5293" s="12">
        <v>5</v>
      </c>
      <c r="M5293" s="12">
        <v>16</v>
      </c>
      <c r="N5293" s="12">
        <v>969</v>
      </c>
      <c r="O5293" s="12">
        <f>COUNTIF($P$2:P5293,P5293)</f>
        <v>1</v>
      </c>
      <c r="P5293" s="12" t="str">
        <f t="shared" si="309"/>
        <v>1410516969</v>
      </c>
      <c r="Q5293" s="12" t="str">
        <f t="shared" si="310"/>
        <v>14105169690001</v>
      </c>
      <c r="R5293" s="20" t="s">
        <v>4422</v>
      </c>
      <c r="U5293" s="12" t="s">
        <v>908</v>
      </c>
      <c r="W5293" s="12" t="s">
        <v>870</v>
      </c>
      <c r="AI5293" s="12" t="s">
        <v>100</v>
      </c>
      <c r="AK5293" s="12" t="s">
        <v>100</v>
      </c>
      <c r="BN5293" s="12">
        <v>1</v>
      </c>
      <c r="BP5293" s="12" t="s">
        <v>3803</v>
      </c>
    </row>
    <row r="5294" spans="1:68" ht="45" x14ac:dyDescent="0.25">
      <c r="A5294" s="12">
        <v>1</v>
      </c>
      <c r="B5294" s="11" t="str">
        <f t="shared" si="308"/>
        <v>Общий расчет. Анализ даты. Анализ даты. Символические звезды. Благородный Тайцзи. Нет</v>
      </c>
      <c r="C5294" s="11" t="str">
        <f>IFERROR(VLOOKUP(I5294,lvl_1[],2,FALSE),"Нет")</f>
        <v>Общий расчет</v>
      </c>
      <c r="D5294" s="11" t="str">
        <f>IFERROR(VLOOKUP(Rule!J5294,lvl_2[],2,FALSE),"Нет")</f>
        <v>Анализ даты</v>
      </c>
      <c r="E5294" s="11" t="str">
        <f>IFERROR(VLOOKUP(Rule!K5294,lvl_3[],2,FALSE),"Нет")</f>
        <v>Анализ даты</v>
      </c>
      <c r="F5294" s="11" t="str">
        <f>IFERROR(INDEX(lvl_4[],MATCH(L5294,lvl_4[ID],0),MATCH(TEXT(K5294,"##0"),lvl_4[#Headers],0)),"Нет")</f>
        <v>Символические звезды</v>
      </c>
      <c r="G5294" s="11" t="str">
        <f>IFERROR(INDEX(lvl_5[],MATCH(M5294,lvl_5[ID],0),MATCH(_xlfn.CONCAT(TEXT(K5294,"##0"),"_",TEXT(L5294,"##0")),lvl_5[#Headers],0)),"Нет")</f>
        <v>Благородный Тайцзи</v>
      </c>
      <c r="H5294" s="11" t="str">
        <f>IFERROR(INDEX(lvl_6[],MATCH(N5294,lvl_6[ID],0),MATCH(_xlfn.CONCAT(K5294,"_",L5294,"_",M5294),lvl_6[#Headers],0)),"Нет")</f>
        <v>Нет</v>
      </c>
      <c r="I5294" s="12">
        <v>1</v>
      </c>
      <c r="J5294" s="12">
        <v>4</v>
      </c>
      <c r="K5294" s="12">
        <v>1</v>
      </c>
      <c r="L5294" s="12">
        <v>5</v>
      </c>
      <c r="M5294" s="12">
        <v>16</v>
      </c>
      <c r="N5294" s="12">
        <v>970</v>
      </c>
      <c r="O5294" s="12">
        <f>COUNTIF($P$2:P5294,P5294)</f>
        <v>1</v>
      </c>
      <c r="P5294" s="12" t="str">
        <f t="shared" si="309"/>
        <v>1410516970</v>
      </c>
      <c r="Q5294" s="12" t="str">
        <f t="shared" si="310"/>
        <v>14105169700001</v>
      </c>
      <c r="R5294" s="20" t="s">
        <v>4423</v>
      </c>
      <c r="U5294" s="12" t="s">
        <v>908</v>
      </c>
      <c r="W5294" s="12" t="s">
        <v>864</v>
      </c>
      <c r="AI5294" s="12" t="s">
        <v>100</v>
      </c>
      <c r="AK5294" s="12" t="s">
        <v>100</v>
      </c>
      <c r="BN5294" s="12">
        <v>1</v>
      </c>
      <c r="BP5294" s="12" t="s">
        <v>3803</v>
      </c>
    </row>
    <row r="5295" spans="1:68" ht="45" x14ac:dyDescent="0.25">
      <c r="A5295" s="12">
        <v>1</v>
      </c>
      <c r="B5295" s="11" t="str">
        <f t="shared" si="308"/>
        <v>Общий расчет. Анализ даты. Анализ даты. Символические звезды. Благородный Тайцзи. Нет</v>
      </c>
      <c r="C5295" s="11" t="str">
        <f>IFERROR(VLOOKUP(I5295,lvl_1[],2,FALSE),"Нет")</f>
        <v>Общий расчет</v>
      </c>
      <c r="D5295" s="11" t="str">
        <f>IFERROR(VLOOKUP(Rule!J5295,lvl_2[],2,FALSE),"Нет")</f>
        <v>Анализ даты</v>
      </c>
      <c r="E5295" s="11" t="str">
        <f>IFERROR(VLOOKUP(Rule!K5295,lvl_3[],2,FALSE),"Нет")</f>
        <v>Анализ даты</v>
      </c>
      <c r="F5295" s="11" t="str">
        <f>IFERROR(INDEX(lvl_4[],MATCH(L5295,lvl_4[ID],0),MATCH(TEXT(K5295,"##0"),lvl_4[#Headers],0)),"Нет")</f>
        <v>Символические звезды</v>
      </c>
      <c r="G5295" s="11" t="str">
        <f>IFERROR(INDEX(lvl_5[],MATCH(M5295,lvl_5[ID],0),MATCH(_xlfn.CONCAT(TEXT(K5295,"##0"),"_",TEXT(L5295,"##0")),lvl_5[#Headers],0)),"Нет")</f>
        <v>Благородный Тайцзи</v>
      </c>
      <c r="H5295" s="11" t="str">
        <f>IFERROR(INDEX(lvl_6[],MATCH(N5295,lvl_6[ID],0),MATCH(_xlfn.CONCAT(K5295,"_",L5295,"_",M5295),lvl_6[#Headers],0)),"Нет")</f>
        <v>Нет</v>
      </c>
      <c r="I5295" s="12">
        <v>1</v>
      </c>
      <c r="J5295" s="12">
        <v>4</v>
      </c>
      <c r="K5295" s="12">
        <v>1</v>
      </c>
      <c r="L5295" s="12">
        <v>5</v>
      </c>
      <c r="M5295" s="12">
        <v>16</v>
      </c>
      <c r="N5295" s="12">
        <v>971</v>
      </c>
      <c r="O5295" s="12">
        <f>COUNTIF($P$2:P5295,P5295)</f>
        <v>1</v>
      </c>
      <c r="P5295" s="12" t="str">
        <f t="shared" si="309"/>
        <v>1410516971</v>
      </c>
      <c r="Q5295" s="12" t="str">
        <f t="shared" si="310"/>
        <v>14105169710001</v>
      </c>
      <c r="R5295" s="20" t="s">
        <v>4424</v>
      </c>
      <c r="U5295" s="12" t="s">
        <v>910</v>
      </c>
      <c r="W5295" s="12" t="s">
        <v>859</v>
      </c>
      <c r="AI5295" s="12" t="s">
        <v>100</v>
      </c>
      <c r="AK5295" s="12" t="s">
        <v>100</v>
      </c>
      <c r="BN5295" s="12">
        <v>1</v>
      </c>
      <c r="BP5295" s="12" t="s">
        <v>3803</v>
      </c>
    </row>
    <row r="5296" spans="1:68" ht="45" x14ac:dyDescent="0.25">
      <c r="A5296" s="12">
        <v>1</v>
      </c>
      <c r="B5296" s="11" t="str">
        <f t="shared" si="308"/>
        <v>Общий расчет. Анализ даты. Анализ даты. Символические звезды. Благородный Тайцзи. Нет</v>
      </c>
      <c r="C5296" s="11" t="str">
        <f>IFERROR(VLOOKUP(I5296,lvl_1[],2,FALSE),"Нет")</f>
        <v>Общий расчет</v>
      </c>
      <c r="D5296" s="11" t="str">
        <f>IFERROR(VLOOKUP(Rule!J5296,lvl_2[],2,FALSE),"Нет")</f>
        <v>Анализ даты</v>
      </c>
      <c r="E5296" s="11" t="str">
        <f>IFERROR(VLOOKUP(Rule!K5296,lvl_3[],2,FALSE),"Нет")</f>
        <v>Анализ даты</v>
      </c>
      <c r="F5296" s="11" t="str">
        <f>IFERROR(INDEX(lvl_4[],MATCH(L5296,lvl_4[ID],0),MATCH(TEXT(K5296,"##0"),lvl_4[#Headers],0)),"Нет")</f>
        <v>Символические звезды</v>
      </c>
      <c r="G5296" s="11" t="str">
        <f>IFERROR(INDEX(lvl_5[],MATCH(M5296,lvl_5[ID],0),MATCH(_xlfn.CONCAT(TEXT(K5296,"##0"),"_",TEXT(L5296,"##0")),lvl_5[#Headers],0)),"Нет")</f>
        <v>Благородный Тайцзи</v>
      </c>
      <c r="H5296" s="11" t="str">
        <f>IFERROR(INDEX(lvl_6[],MATCH(N5296,lvl_6[ID],0),MATCH(_xlfn.CONCAT(K5296,"_",L5296,"_",M5296),lvl_6[#Headers],0)),"Нет")</f>
        <v>Нет</v>
      </c>
      <c r="I5296" s="12">
        <v>1</v>
      </c>
      <c r="J5296" s="12">
        <v>4</v>
      </c>
      <c r="K5296" s="12">
        <v>1</v>
      </c>
      <c r="L5296" s="12">
        <v>5</v>
      </c>
      <c r="M5296" s="12">
        <v>16</v>
      </c>
      <c r="N5296" s="12">
        <v>972</v>
      </c>
      <c r="O5296" s="12">
        <f>COUNTIF($P$2:P5296,P5296)</f>
        <v>1</v>
      </c>
      <c r="P5296" s="12" t="str">
        <f t="shared" si="309"/>
        <v>1410516972</v>
      </c>
      <c r="Q5296" s="12" t="str">
        <f t="shared" si="310"/>
        <v>14105169720001</v>
      </c>
      <c r="R5296" s="20" t="s">
        <v>4425</v>
      </c>
      <c r="U5296" s="12" t="s">
        <v>910</v>
      </c>
      <c r="W5296" s="12" t="s">
        <v>868</v>
      </c>
      <c r="AI5296" s="12" t="s">
        <v>100</v>
      </c>
      <c r="AK5296" s="12" t="s">
        <v>100</v>
      </c>
      <c r="BN5296" s="12">
        <v>1</v>
      </c>
      <c r="BP5296" s="12" t="s">
        <v>3803</v>
      </c>
    </row>
    <row r="5297" spans="1:68" ht="45" x14ac:dyDescent="0.25">
      <c r="A5297" s="12">
        <v>1</v>
      </c>
      <c r="B5297" s="11" t="str">
        <f t="shared" si="308"/>
        <v>Общий расчет. Анализ даты. Анализ даты. Символические звезды. Благородный Тайцзи. Нет</v>
      </c>
      <c r="C5297" s="11" t="str">
        <f>IFERROR(VLOOKUP(I5297,lvl_1[],2,FALSE),"Нет")</f>
        <v>Общий расчет</v>
      </c>
      <c r="D5297" s="11" t="str">
        <f>IFERROR(VLOOKUP(Rule!J5297,lvl_2[],2,FALSE),"Нет")</f>
        <v>Анализ даты</v>
      </c>
      <c r="E5297" s="11" t="str">
        <f>IFERROR(VLOOKUP(Rule!K5297,lvl_3[],2,FALSE),"Нет")</f>
        <v>Анализ даты</v>
      </c>
      <c r="F5297" s="11" t="str">
        <f>IFERROR(INDEX(lvl_4[],MATCH(L5297,lvl_4[ID],0),MATCH(TEXT(K5297,"##0"),lvl_4[#Headers],0)),"Нет")</f>
        <v>Символические звезды</v>
      </c>
      <c r="G5297" s="11" t="str">
        <f>IFERROR(INDEX(lvl_5[],MATCH(M5297,lvl_5[ID],0),MATCH(_xlfn.CONCAT(TEXT(K5297,"##0"),"_",TEXT(L5297,"##0")),lvl_5[#Headers],0)),"Нет")</f>
        <v>Благородный Тайцзи</v>
      </c>
      <c r="H5297" s="11" t="str">
        <f>IFERROR(INDEX(lvl_6[],MATCH(N5297,lvl_6[ID],0),MATCH(_xlfn.CONCAT(K5297,"_",L5297,"_",M5297),lvl_6[#Headers],0)),"Нет")</f>
        <v>Нет</v>
      </c>
      <c r="I5297" s="12">
        <v>1</v>
      </c>
      <c r="J5297" s="12">
        <v>4</v>
      </c>
      <c r="K5297" s="12">
        <v>1</v>
      </c>
      <c r="L5297" s="12">
        <v>5</v>
      </c>
      <c r="M5297" s="12">
        <v>16</v>
      </c>
      <c r="N5297" s="12">
        <v>973</v>
      </c>
      <c r="O5297" s="12">
        <f>COUNTIF($P$2:P5297,P5297)</f>
        <v>1</v>
      </c>
      <c r="P5297" s="12" t="str">
        <f t="shared" si="309"/>
        <v>1410516973</v>
      </c>
      <c r="Q5297" s="12" t="str">
        <f t="shared" si="310"/>
        <v>14105169730001</v>
      </c>
      <c r="R5297" s="20" t="s">
        <v>4426</v>
      </c>
      <c r="U5297" s="12" t="s">
        <v>912</v>
      </c>
      <c r="W5297" s="12" t="s">
        <v>859</v>
      </c>
      <c r="AI5297" s="12" t="s">
        <v>100</v>
      </c>
      <c r="AK5297" s="12" t="s">
        <v>100</v>
      </c>
      <c r="BN5297" s="12">
        <v>1</v>
      </c>
      <c r="BP5297" s="12" t="s">
        <v>3803</v>
      </c>
    </row>
    <row r="5298" spans="1:68" ht="45" x14ac:dyDescent="0.25">
      <c r="A5298" s="12">
        <v>1</v>
      </c>
      <c r="B5298" s="11" t="str">
        <f t="shared" si="308"/>
        <v>Общий расчет. Анализ даты. Анализ даты. Символические звезды. Благородный Тайцзи. Нет</v>
      </c>
      <c r="C5298" s="11" t="str">
        <f>IFERROR(VLOOKUP(I5298,lvl_1[],2,FALSE),"Нет")</f>
        <v>Общий расчет</v>
      </c>
      <c r="D5298" s="11" t="str">
        <f>IFERROR(VLOOKUP(Rule!J5298,lvl_2[],2,FALSE),"Нет")</f>
        <v>Анализ даты</v>
      </c>
      <c r="E5298" s="11" t="str">
        <f>IFERROR(VLOOKUP(Rule!K5298,lvl_3[],2,FALSE),"Нет")</f>
        <v>Анализ даты</v>
      </c>
      <c r="F5298" s="11" t="str">
        <f>IFERROR(INDEX(lvl_4[],MATCH(L5298,lvl_4[ID],0),MATCH(TEXT(K5298,"##0"),lvl_4[#Headers],0)),"Нет")</f>
        <v>Символические звезды</v>
      </c>
      <c r="G5298" s="11" t="str">
        <f>IFERROR(INDEX(lvl_5[],MATCH(M5298,lvl_5[ID],0),MATCH(_xlfn.CONCAT(TEXT(K5298,"##0"),"_",TEXT(L5298,"##0")),lvl_5[#Headers],0)),"Нет")</f>
        <v>Благородный Тайцзи</v>
      </c>
      <c r="H5298" s="11" t="str">
        <f>IFERROR(INDEX(lvl_6[],MATCH(N5298,lvl_6[ID],0),MATCH(_xlfn.CONCAT(K5298,"_",L5298,"_",M5298),lvl_6[#Headers],0)),"Нет")</f>
        <v>Нет</v>
      </c>
      <c r="I5298" s="12">
        <v>1</v>
      </c>
      <c r="J5298" s="12">
        <v>4</v>
      </c>
      <c r="K5298" s="12">
        <v>1</v>
      </c>
      <c r="L5298" s="12">
        <v>5</v>
      </c>
      <c r="M5298" s="12">
        <v>16</v>
      </c>
      <c r="N5298" s="12">
        <v>974</v>
      </c>
      <c r="O5298" s="12">
        <f>COUNTIF($P$2:P5298,P5298)</f>
        <v>1</v>
      </c>
      <c r="P5298" s="12" t="str">
        <f t="shared" si="309"/>
        <v>1410516974</v>
      </c>
      <c r="Q5298" s="12" t="str">
        <f t="shared" si="310"/>
        <v>14105169740001</v>
      </c>
      <c r="R5298" s="20" t="s">
        <v>4427</v>
      </c>
      <c r="U5298" s="12" t="s">
        <v>912</v>
      </c>
      <c r="W5298" s="12" t="s">
        <v>868</v>
      </c>
      <c r="AI5298" s="12" t="s">
        <v>100</v>
      </c>
      <c r="AK5298" s="12" t="s">
        <v>100</v>
      </c>
      <c r="BN5298" s="12">
        <v>1</v>
      </c>
      <c r="BP5298" s="12" t="s">
        <v>3803</v>
      </c>
    </row>
    <row r="5299" spans="1:68" ht="45" x14ac:dyDescent="0.25">
      <c r="A5299" s="12">
        <v>1</v>
      </c>
      <c r="B5299" s="11" t="str">
        <f t="shared" si="308"/>
        <v>Общий расчет. Анализ даты. Анализ даты. Символические звезды. Благородный Тайцзи. Нет</v>
      </c>
      <c r="C5299" s="11" t="str">
        <f>IFERROR(VLOOKUP(I5299,lvl_1[],2,FALSE),"Нет")</f>
        <v>Общий расчет</v>
      </c>
      <c r="D5299" s="11" t="str">
        <f>IFERROR(VLOOKUP(Rule!J5299,lvl_2[],2,FALSE),"Нет")</f>
        <v>Анализ даты</v>
      </c>
      <c r="E5299" s="11" t="str">
        <f>IFERROR(VLOOKUP(Rule!K5299,lvl_3[],2,FALSE),"Нет")</f>
        <v>Анализ даты</v>
      </c>
      <c r="F5299" s="11" t="str">
        <f>IFERROR(INDEX(lvl_4[],MATCH(L5299,lvl_4[ID],0),MATCH(TEXT(K5299,"##0"),lvl_4[#Headers],0)),"Нет")</f>
        <v>Символические звезды</v>
      </c>
      <c r="G5299" s="11" t="str">
        <f>IFERROR(INDEX(lvl_5[],MATCH(M5299,lvl_5[ID],0),MATCH(_xlfn.CONCAT(TEXT(K5299,"##0"),"_",TEXT(L5299,"##0")),lvl_5[#Headers],0)),"Нет")</f>
        <v>Благородный Тайцзи</v>
      </c>
      <c r="H5299" s="11" t="str">
        <f>IFERROR(INDEX(lvl_6[],MATCH(N5299,lvl_6[ID],0),MATCH(_xlfn.CONCAT(K5299,"_",L5299,"_",M5299),lvl_6[#Headers],0)),"Нет")</f>
        <v>Нет</v>
      </c>
      <c r="I5299" s="12">
        <v>1</v>
      </c>
      <c r="J5299" s="12">
        <v>4</v>
      </c>
      <c r="K5299" s="12">
        <v>1</v>
      </c>
      <c r="L5299" s="12">
        <v>5</v>
      </c>
      <c r="M5299" s="12">
        <v>16</v>
      </c>
      <c r="N5299" s="12">
        <v>975</v>
      </c>
      <c r="O5299" s="12">
        <f>COUNTIF($P$2:P5299,P5299)</f>
        <v>1</v>
      </c>
      <c r="P5299" s="12" t="str">
        <f t="shared" si="309"/>
        <v>1410516975</v>
      </c>
      <c r="Q5299" s="12" t="str">
        <f t="shared" si="310"/>
        <v>14105169750001</v>
      </c>
      <c r="R5299" s="20" t="s">
        <v>4428</v>
      </c>
      <c r="U5299" s="12" t="s">
        <v>914</v>
      </c>
      <c r="W5299" s="12" t="s">
        <v>862</v>
      </c>
      <c r="AI5299" s="12" t="s">
        <v>100</v>
      </c>
      <c r="AK5299" s="12" t="s">
        <v>100</v>
      </c>
      <c r="BN5299" s="12">
        <v>1</v>
      </c>
      <c r="BP5299" s="12" t="s">
        <v>3803</v>
      </c>
    </row>
    <row r="5300" spans="1:68" ht="45" x14ac:dyDescent="0.25">
      <c r="A5300" s="12">
        <v>1</v>
      </c>
      <c r="B5300" s="11" t="str">
        <f t="shared" si="308"/>
        <v>Общий расчет. Анализ даты. Анализ даты. Символические звезды. Благородный Тайцзи. Нет</v>
      </c>
      <c r="C5300" s="11" t="str">
        <f>IFERROR(VLOOKUP(I5300,lvl_1[],2,FALSE),"Нет")</f>
        <v>Общий расчет</v>
      </c>
      <c r="D5300" s="11" t="str">
        <f>IFERROR(VLOOKUP(Rule!J5300,lvl_2[],2,FALSE),"Нет")</f>
        <v>Анализ даты</v>
      </c>
      <c r="E5300" s="11" t="str">
        <f>IFERROR(VLOOKUP(Rule!K5300,lvl_3[],2,FALSE),"Нет")</f>
        <v>Анализ даты</v>
      </c>
      <c r="F5300" s="11" t="str">
        <f>IFERROR(INDEX(lvl_4[],MATCH(L5300,lvl_4[ID],0),MATCH(TEXT(K5300,"##0"),lvl_4[#Headers],0)),"Нет")</f>
        <v>Символические звезды</v>
      </c>
      <c r="G5300" s="11" t="str">
        <f>IFERROR(INDEX(lvl_5[],MATCH(M5300,lvl_5[ID],0),MATCH(_xlfn.CONCAT(TEXT(K5300,"##0"),"_",TEXT(L5300,"##0")),lvl_5[#Headers],0)),"Нет")</f>
        <v>Благородный Тайцзи</v>
      </c>
      <c r="H5300" s="11" t="str">
        <f>IFERROR(INDEX(lvl_6[],MATCH(N5300,lvl_6[ID],0),MATCH(_xlfn.CONCAT(K5300,"_",L5300,"_",M5300),lvl_6[#Headers],0)),"Нет")</f>
        <v>Нет</v>
      </c>
      <c r="I5300" s="12">
        <v>1</v>
      </c>
      <c r="J5300" s="12">
        <v>4</v>
      </c>
      <c r="K5300" s="12">
        <v>1</v>
      </c>
      <c r="L5300" s="12">
        <v>5</v>
      </c>
      <c r="M5300" s="12">
        <v>16</v>
      </c>
      <c r="N5300" s="12">
        <v>976</v>
      </c>
      <c r="O5300" s="12">
        <f>COUNTIF($P$2:P5300,P5300)</f>
        <v>1</v>
      </c>
      <c r="P5300" s="12" t="str">
        <f t="shared" si="309"/>
        <v>1410516976</v>
      </c>
      <c r="Q5300" s="12" t="str">
        <f t="shared" si="310"/>
        <v>14105169760001</v>
      </c>
      <c r="R5300" s="20" t="s">
        <v>4429</v>
      </c>
      <c r="U5300" s="12" t="s">
        <v>914</v>
      </c>
      <c r="W5300" s="12" t="s">
        <v>865</v>
      </c>
      <c r="AI5300" s="12" t="s">
        <v>100</v>
      </c>
      <c r="AK5300" s="12" t="s">
        <v>100</v>
      </c>
      <c r="BN5300" s="12">
        <v>1</v>
      </c>
      <c r="BP5300" s="12" t="s">
        <v>3803</v>
      </c>
    </row>
    <row r="5301" spans="1:68" ht="45" x14ac:dyDescent="0.25">
      <c r="A5301" s="12">
        <v>1</v>
      </c>
      <c r="B5301" s="11" t="str">
        <f t="shared" si="308"/>
        <v>Общий расчет. Анализ даты. Анализ даты. Символические звезды. Благородный Тайцзи. Нет</v>
      </c>
      <c r="C5301" s="11" t="str">
        <f>IFERROR(VLOOKUP(I5301,lvl_1[],2,FALSE),"Нет")</f>
        <v>Общий расчет</v>
      </c>
      <c r="D5301" s="11" t="str">
        <f>IFERROR(VLOOKUP(Rule!J5301,lvl_2[],2,FALSE),"Нет")</f>
        <v>Анализ даты</v>
      </c>
      <c r="E5301" s="11" t="str">
        <f>IFERROR(VLOOKUP(Rule!K5301,lvl_3[],2,FALSE),"Нет")</f>
        <v>Анализ даты</v>
      </c>
      <c r="F5301" s="11" t="str">
        <f>IFERROR(INDEX(lvl_4[],MATCH(L5301,lvl_4[ID],0),MATCH(TEXT(K5301,"##0"),lvl_4[#Headers],0)),"Нет")</f>
        <v>Символические звезды</v>
      </c>
      <c r="G5301" s="11" t="str">
        <f>IFERROR(INDEX(lvl_5[],MATCH(M5301,lvl_5[ID],0),MATCH(_xlfn.CONCAT(TEXT(K5301,"##0"),"_",TEXT(L5301,"##0")),lvl_5[#Headers],0)),"Нет")</f>
        <v>Благородный Тайцзи</v>
      </c>
      <c r="H5301" s="11" t="str">
        <f>IFERROR(INDEX(lvl_6[],MATCH(N5301,lvl_6[ID],0),MATCH(_xlfn.CONCAT(K5301,"_",L5301,"_",M5301),lvl_6[#Headers],0)),"Нет")</f>
        <v>Нет</v>
      </c>
      <c r="I5301" s="12">
        <v>1</v>
      </c>
      <c r="J5301" s="12">
        <v>4</v>
      </c>
      <c r="K5301" s="12">
        <v>1</v>
      </c>
      <c r="L5301" s="12">
        <v>5</v>
      </c>
      <c r="M5301" s="12">
        <v>16</v>
      </c>
      <c r="N5301" s="12">
        <v>977</v>
      </c>
      <c r="O5301" s="12">
        <f>COUNTIF($P$2:P5301,P5301)</f>
        <v>1</v>
      </c>
      <c r="P5301" s="12" t="str">
        <f t="shared" si="309"/>
        <v>1410516977</v>
      </c>
      <c r="Q5301" s="12" t="str">
        <f t="shared" si="310"/>
        <v>14105169770001</v>
      </c>
      <c r="R5301" s="20" t="s">
        <v>4430</v>
      </c>
      <c r="U5301" s="12" t="s">
        <v>916</v>
      </c>
      <c r="W5301" s="12" t="s">
        <v>862</v>
      </c>
      <c r="AI5301" s="12" t="s">
        <v>100</v>
      </c>
      <c r="AK5301" s="12" t="s">
        <v>100</v>
      </c>
      <c r="BN5301" s="12">
        <v>1</v>
      </c>
      <c r="BP5301" s="12" t="s">
        <v>3803</v>
      </c>
    </row>
    <row r="5302" spans="1:68" ht="45" x14ac:dyDescent="0.25">
      <c r="A5302" s="12">
        <v>1</v>
      </c>
      <c r="B5302" s="11" t="str">
        <f t="shared" si="308"/>
        <v>Общий расчет. Анализ даты. Анализ даты. Символические звезды. Благородный Тайцзи. Нет</v>
      </c>
      <c r="C5302" s="11" t="str">
        <f>IFERROR(VLOOKUP(I5302,lvl_1[],2,FALSE),"Нет")</f>
        <v>Общий расчет</v>
      </c>
      <c r="D5302" s="11" t="str">
        <f>IFERROR(VLOOKUP(Rule!J5302,lvl_2[],2,FALSE),"Нет")</f>
        <v>Анализ даты</v>
      </c>
      <c r="E5302" s="11" t="str">
        <f>IFERROR(VLOOKUP(Rule!K5302,lvl_3[],2,FALSE),"Нет")</f>
        <v>Анализ даты</v>
      </c>
      <c r="F5302" s="11" t="str">
        <f>IFERROR(INDEX(lvl_4[],MATCH(L5302,lvl_4[ID],0),MATCH(TEXT(K5302,"##0"),lvl_4[#Headers],0)),"Нет")</f>
        <v>Символические звезды</v>
      </c>
      <c r="G5302" s="11" t="str">
        <f>IFERROR(INDEX(lvl_5[],MATCH(M5302,lvl_5[ID],0),MATCH(_xlfn.CONCAT(TEXT(K5302,"##0"),"_",TEXT(L5302,"##0")),lvl_5[#Headers],0)),"Нет")</f>
        <v>Благородный Тайцзи</v>
      </c>
      <c r="H5302" s="11" t="str">
        <f>IFERROR(INDEX(lvl_6[],MATCH(N5302,lvl_6[ID],0),MATCH(_xlfn.CONCAT(K5302,"_",L5302,"_",M5302),lvl_6[#Headers],0)),"Нет")</f>
        <v>Нет</v>
      </c>
      <c r="I5302" s="12">
        <v>1</v>
      </c>
      <c r="J5302" s="12">
        <v>4</v>
      </c>
      <c r="K5302" s="12">
        <v>1</v>
      </c>
      <c r="L5302" s="12">
        <v>5</v>
      </c>
      <c r="M5302" s="12">
        <v>16</v>
      </c>
      <c r="N5302" s="12">
        <v>978</v>
      </c>
      <c r="O5302" s="12">
        <f>COUNTIF($P$2:P5302,P5302)</f>
        <v>1</v>
      </c>
      <c r="P5302" s="12" t="str">
        <f t="shared" si="309"/>
        <v>1410516978</v>
      </c>
      <c r="Q5302" s="12" t="str">
        <f t="shared" si="310"/>
        <v>14105169780001</v>
      </c>
      <c r="R5302" s="20" t="s">
        <v>4431</v>
      </c>
      <c r="U5302" s="12" t="s">
        <v>916</v>
      </c>
      <c r="W5302" s="12" t="s">
        <v>865</v>
      </c>
      <c r="AI5302" s="12" t="s">
        <v>100</v>
      </c>
      <c r="AK5302" s="12" t="s">
        <v>100</v>
      </c>
      <c r="BN5302" s="12">
        <v>1</v>
      </c>
      <c r="BP5302" s="12" t="s">
        <v>3803</v>
      </c>
    </row>
    <row r="5303" spans="1:68" ht="45" x14ac:dyDescent="0.25">
      <c r="A5303" s="12">
        <v>1</v>
      </c>
      <c r="B5303" s="11" t="str">
        <f t="shared" si="308"/>
        <v>Общий расчет. Анализ даты. Анализ даты. Символические звезды. Звезда академика. Нет</v>
      </c>
      <c r="C5303" s="11" t="str">
        <f>IFERROR(VLOOKUP(I5303,lvl_1[],2,FALSE),"Нет")</f>
        <v>Общий расчет</v>
      </c>
      <c r="D5303" s="11" t="str">
        <f>IFERROR(VLOOKUP(Rule!J5303,lvl_2[],2,FALSE),"Нет")</f>
        <v>Анализ даты</v>
      </c>
      <c r="E5303" s="11" t="str">
        <f>IFERROR(VLOOKUP(Rule!K5303,lvl_3[],2,FALSE),"Нет")</f>
        <v>Анализ даты</v>
      </c>
      <c r="F5303" s="11" t="str">
        <f>IFERROR(INDEX(lvl_4[],MATCH(L5303,lvl_4[ID],0),MATCH(TEXT(K5303,"##0"),lvl_4[#Headers],0)),"Нет")</f>
        <v>Символические звезды</v>
      </c>
      <c r="G5303" s="11" t="str">
        <f>IFERROR(INDEX(lvl_5[],MATCH(M5303,lvl_5[ID],0),MATCH(_xlfn.CONCAT(TEXT(K5303,"##0"),"_",TEXT(L5303,"##0")),lvl_5[#Headers],0)),"Нет")</f>
        <v>Звезда академика</v>
      </c>
      <c r="H5303" s="11" t="str">
        <f>IFERROR(INDEX(lvl_6[],MATCH(N5303,lvl_6[ID],0),MATCH(_xlfn.CONCAT(K5303,"_",L5303,"_",M5303),lvl_6[#Headers],0)),"Нет")</f>
        <v>Нет</v>
      </c>
      <c r="I5303" s="12">
        <v>1</v>
      </c>
      <c r="J5303" s="12">
        <v>4</v>
      </c>
      <c r="K5303" s="12">
        <v>1</v>
      </c>
      <c r="L5303" s="12">
        <v>5</v>
      </c>
      <c r="M5303" s="12">
        <v>17</v>
      </c>
      <c r="N5303" s="12">
        <v>979</v>
      </c>
      <c r="O5303" s="12">
        <f>COUNTIF($P$2:P5303,P5303)</f>
        <v>1</v>
      </c>
      <c r="P5303" s="12" t="str">
        <f t="shared" si="309"/>
        <v>1410517979</v>
      </c>
      <c r="Q5303" s="12" t="str">
        <f t="shared" si="310"/>
        <v>14105179790001</v>
      </c>
      <c r="R5303" s="20" t="s">
        <v>4432</v>
      </c>
      <c r="U5303" s="12" t="s">
        <v>899</v>
      </c>
      <c r="W5303" s="12" t="s">
        <v>862</v>
      </c>
      <c r="AI5303" s="12" t="s">
        <v>100</v>
      </c>
      <c r="AK5303" s="12" t="s">
        <v>100</v>
      </c>
      <c r="BN5303" s="12">
        <v>1</v>
      </c>
      <c r="BP5303" s="12" t="s">
        <v>3803</v>
      </c>
    </row>
    <row r="5304" spans="1:68" ht="45" x14ac:dyDescent="0.25">
      <c r="A5304" s="12">
        <v>1</v>
      </c>
      <c r="B5304" s="11" t="str">
        <f t="shared" si="308"/>
        <v>Общий расчет. Анализ даты. Анализ даты. Символические звезды. Звезда академика. Нет</v>
      </c>
      <c r="C5304" s="11" t="str">
        <f>IFERROR(VLOOKUP(I5304,lvl_1[],2,FALSE),"Нет")</f>
        <v>Общий расчет</v>
      </c>
      <c r="D5304" s="11" t="str">
        <f>IFERROR(VLOOKUP(Rule!J5304,lvl_2[],2,FALSE),"Нет")</f>
        <v>Анализ даты</v>
      </c>
      <c r="E5304" s="11" t="str">
        <f>IFERROR(VLOOKUP(Rule!K5304,lvl_3[],2,FALSE),"Нет")</f>
        <v>Анализ даты</v>
      </c>
      <c r="F5304" s="11" t="str">
        <f>IFERROR(INDEX(lvl_4[],MATCH(L5304,lvl_4[ID],0),MATCH(TEXT(K5304,"##0"),lvl_4[#Headers],0)),"Нет")</f>
        <v>Символические звезды</v>
      </c>
      <c r="G5304" s="11" t="str">
        <f>IFERROR(INDEX(lvl_5[],MATCH(M5304,lvl_5[ID],0),MATCH(_xlfn.CONCAT(TEXT(K5304,"##0"),"_",TEXT(L5304,"##0")),lvl_5[#Headers],0)),"Нет")</f>
        <v>Звезда академика</v>
      </c>
      <c r="H5304" s="11" t="str">
        <f>IFERROR(INDEX(lvl_6[],MATCH(N5304,lvl_6[ID],0),MATCH(_xlfn.CONCAT(K5304,"_",L5304,"_",M5304),lvl_6[#Headers],0)),"Нет")</f>
        <v>Нет</v>
      </c>
      <c r="I5304" s="12">
        <v>1</v>
      </c>
      <c r="J5304" s="12">
        <v>4</v>
      </c>
      <c r="K5304" s="12">
        <v>1</v>
      </c>
      <c r="L5304" s="12">
        <v>5</v>
      </c>
      <c r="M5304" s="12">
        <v>17</v>
      </c>
      <c r="N5304" s="12">
        <v>980</v>
      </c>
      <c r="O5304" s="12">
        <f>COUNTIF($P$2:P5304,P5304)</f>
        <v>1</v>
      </c>
      <c r="P5304" s="12" t="str">
        <f t="shared" si="309"/>
        <v>1410517980</v>
      </c>
      <c r="Q5304" s="12" t="str">
        <f t="shared" si="310"/>
        <v>14105179800001</v>
      </c>
      <c r="R5304" s="20" t="s">
        <v>4433</v>
      </c>
      <c r="U5304" s="12" t="s">
        <v>901</v>
      </c>
      <c r="W5304" s="12" t="s">
        <v>863</v>
      </c>
      <c r="AI5304" s="12" t="s">
        <v>100</v>
      </c>
      <c r="AK5304" s="12" t="s">
        <v>100</v>
      </c>
      <c r="BN5304" s="12">
        <v>1</v>
      </c>
      <c r="BP5304" s="12" t="s">
        <v>3803</v>
      </c>
    </row>
    <row r="5305" spans="1:68" ht="45" x14ac:dyDescent="0.25">
      <c r="A5305" s="12">
        <v>1</v>
      </c>
      <c r="B5305" s="11" t="str">
        <f t="shared" si="308"/>
        <v>Общий расчет. Анализ даты. Анализ даты. Символические звезды. Звезда академика. Нет</v>
      </c>
      <c r="C5305" s="11" t="str">
        <f>IFERROR(VLOOKUP(I5305,lvl_1[],2,FALSE),"Нет")</f>
        <v>Общий расчет</v>
      </c>
      <c r="D5305" s="11" t="str">
        <f>IFERROR(VLOOKUP(Rule!J5305,lvl_2[],2,FALSE),"Нет")</f>
        <v>Анализ даты</v>
      </c>
      <c r="E5305" s="11" t="str">
        <f>IFERROR(VLOOKUP(Rule!K5305,lvl_3[],2,FALSE),"Нет")</f>
        <v>Анализ даты</v>
      </c>
      <c r="F5305" s="11" t="str">
        <f>IFERROR(INDEX(lvl_4[],MATCH(L5305,lvl_4[ID],0),MATCH(TEXT(K5305,"##0"),lvl_4[#Headers],0)),"Нет")</f>
        <v>Символические звезды</v>
      </c>
      <c r="G5305" s="11" t="str">
        <f>IFERROR(INDEX(lvl_5[],MATCH(M5305,lvl_5[ID],0),MATCH(_xlfn.CONCAT(TEXT(K5305,"##0"),"_",TEXT(L5305,"##0")),lvl_5[#Headers],0)),"Нет")</f>
        <v>Звезда академика</v>
      </c>
      <c r="H5305" s="11" t="str">
        <f>IFERROR(INDEX(lvl_6[],MATCH(N5305,lvl_6[ID],0),MATCH(_xlfn.CONCAT(K5305,"_",L5305,"_",M5305),lvl_6[#Headers],0)),"Нет")</f>
        <v>Нет</v>
      </c>
      <c r="I5305" s="12">
        <v>1</v>
      </c>
      <c r="J5305" s="12">
        <v>4</v>
      </c>
      <c r="K5305" s="12">
        <v>1</v>
      </c>
      <c r="L5305" s="12">
        <v>5</v>
      </c>
      <c r="M5305" s="12">
        <v>17</v>
      </c>
      <c r="N5305" s="12">
        <v>981</v>
      </c>
      <c r="O5305" s="12">
        <f>COUNTIF($P$2:P5305,P5305)</f>
        <v>1</v>
      </c>
      <c r="P5305" s="12" t="str">
        <f t="shared" si="309"/>
        <v>1410517981</v>
      </c>
      <c r="Q5305" s="12" t="str">
        <f t="shared" si="310"/>
        <v>14105179810001</v>
      </c>
      <c r="R5305" s="20" t="s">
        <v>4434</v>
      </c>
      <c r="U5305" s="12" t="s">
        <v>903</v>
      </c>
      <c r="W5305" s="12" t="s">
        <v>865</v>
      </c>
      <c r="AI5305" s="12" t="s">
        <v>100</v>
      </c>
      <c r="AK5305" s="12" t="s">
        <v>100</v>
      </c>
      <c r="BN5305" s="12">
        <v>1</v>
      </c>
      <c r="BP5305" s="12" t="s">
        <v>3803</v>
      </c>
    </row>
    <row r="5306" spans="1:68" ht="45" x14ac:dyDescent="0.25">
      <c r="A5306" s="12">
        <v>1</v>
      </c>
      <c r="B5306" s="11" t="str">
        <f t="shared" si="308"/>
        <v>Общий расчет. Анализ даты. Анализ даты. Символические звезды. Звезда академика. Нет</v>
      </c>
      <c r="C5306" s="11" t="str">
        <f>IFERROR(VLOOKUP(I5306,lvl_1[],2,FALSE),"Нет")</f>
        <v>Общий расчет</v>
      </c>
      <c r="D5306" s="11" t="str">
        <f>IFERROR(VLOOKUP(Rule!J5306,lvl_2[],2,FALSE),"Нет")</f>
        <v>Анализ даты</v>
      </c>
      <c r="E5306" s="11" t="str">
        <f>IFERROR(VLOOKUP(Rule!K5306,lvl_3[],2,FALSE),"Нет")</f>
        <v>Анализ даты</v>
      </c>
      <c r="F5306" s="11" t="str">
        <f>IFERROR(INDEX(lvl_4[],MATCH(L5306,lvl_4[ID],0),MATCH(TEXT(K5306,"##0"),lvl_4[#Headers],0)),"Нет")</f>
        <v>Символические звезды</v>
      </c>
      <c r="G5306" s="11" t="str">
        <f>IFERROR(INDEX(lvl_5[],MATCH(M5306,lvl_5[ID],0),MATCH(_xlfn.CONCAT(TEXT(K5306,"##0"),"_",TEXT(L5306,"##0")),lvl_5[#Headers],0)),"Нет")</f>
        <v>Звезда академика</v>
      </c>
      <c r="H5306" s="11" t="str">
        <f>IFERROR(INDEX(lvl_6[],MATCH(N5306,lvl_6[ID],0),MATCH(_xlfn.CONCAT(K5306,"_",L5306,"_",M5306),lvl_6[#Headers],0)),"Нет")</f>
        <v>Нет</v>
      </c>
      <c r="I5306" s="12">
        <v>1</v>
      </c>
      <c r="J5306" s="12">
        <v>4</v>
      </c>
      <c r="K5306" s="12">
        <v>1</v>
      </c>
      <c r="L5306" s="12">
        <v>5</v>
      </c>
      <c r="M5306" s="12">
        <v>17</v>
      </c>
      <c r="N5306" s="12">
        <v>982</v>
      </c>
      <c r="O5306" s="12">
        <f>COUNTIF($P$2:P5306,P5306)</f>
        <v>1</v>
      </c>
      <c r="P5306" s="12" t="str">
        <f t="shared" si="309"/>
        <v>1410517982</v>
      </c>
      <c r="Q5306" s="12" t="str">
        <f t="shared" si="310"/>
        <v>14105179820001</v>
      </c>
      <c r="R5306" s="20" t="s">
        <v>4435</v>
      </c>
      <c r="U5306" s="12" t="s">
        <v>905</v>
      </c>
      <c r="W5306" s="12" t="s">
        <v>866</v>
      </c>
      <c r="AI5306" s="12" t="s">
        <v>100</v>
      </c>
      <c r="AK5306" s="12" t="s">
        <v>100</v>
      </c>
      <c r="BN5306" s="12">
        <v>1</v>
      </c>
      <c r="BP5306" s="12" t="s">
        <v>3803</v>
      </c>
    </row>
    <row r="5307" spans="1:68" ht="45" x14ac:dyDescent="0.25">
      <c r="A5307" s="12">
        <v>1</v>
      </c>
      <c r="B5307" s="11" t="str">
        <f t="shared" si="308"/>
        <v>Общий расчет. Анализ даты. Анализ даты. Символические звезды. Звезда академика. Нет</v>
      </c>
      <c r="C5307" s="11" t="str">
        <f>IFERROR(VLOOKUP(I5307,lvl_1[],2,FALSE),"Нет")</f>
        <v>Общий расчет</v>
      </c>
      <c r="D5307" s="11" t="str">
        <f>IFERROR(VLOOKUP(Rule!J5307,lvl_2[],2,FALSE),"Нет")</f>
        <v>Анализ даты</v>
      </c>
      <c r="E5307" s="11" t="str">
        <f>IFERROR(VLOOKUP(Rule!K5307,lvl_3[],2,FALSE),"Нет")</f>
        <v>Анализ даты</v>
      </c>
      <c r="F5307" s="11" t="str">
        <f>IFERROR(INDEX(lvl_4[],MATCH(L5307,lvl_4[ID],0),MATCH(TEXT(K5307,"##0"),lvl_4[#Headers],0)),"Нет")</f>
        <v>Символические звезды</v>
      </c>
      <c r="G5307" s="11" t="str">
        <f>IFERROR(INDEX(lvl_5[],MATCH(M5307,lvl_5[ID],0),MATCH(_xlfn.CONCAT(TEXT(K5307,"##0"),"_",TEXT(L5307,"##0")),lvl_5[#Headers],0)),"Нет")</f>
        <v>Звезда академика</v>
      </c>
      <c r="H5307" s="11" t="str">
        <f>IFERROR(INDEX(lvl_6[],MATCH(N5307,lvl_6[ID],0),MATCH(_xlfn.CONCAT(K5307,"_",L5307,"_",M5307),lvl_6[#Headers],0)),"Нет")</f>
        <v>Нет</v>
      </c>
      <c r="I5307" s="12">
        <v>1</v>
      </c>
      <c r="J5307" s="12">
        <v>4</v>
      </c>
      <c r="K5307" s="12">
        <v>1</v>
      </c>
      <c r="L5307" s="12">
        <v>5</v>
      </c>
      <c r="M5307" s="12">
        <v>17</v>
      </c>
      <c r="N5307" s="12">
        <v>983</v>
      </c>
      <c r="O5307" s="12">
        <f>COUNTIF($P$2:P5307,P5307)</f>
        <v>1</v>
      </c>
      <c r="P5307" s="12" t="str">
        <f t="shared" si="309"/>
        <v>1410517983</v>
      </c>
      <c r="Q5307" s="12" t="str">
        <f t="shared" si="310"/>
        <v>14105179830001</v>
      </c>
      <c r="R5307" s="20" t="s">
        <v>4436</v>
      </c>
      <c r="U5307" s="12" t="s">
        <v>907</v>
      </c>
      <c r="W5307" s="12" t="s">
        <v>865</v>
      </c>
      <c r="AI5307" s="12" t="s">
        <v>100</v>
      </c>
      <c r="AK5307" s="12" t="s">
        <v>100</v>
      </c>
      <c r="BN5307" s="12">
        <v>1</v>
      </c>
      <c r="BP5307" s="12" t="s">
        <v>3803</v>
      </c>
    </row>
    <row r="5308" spans="1:68" ht="45" x14ac:dyDescent="0.25">
      <c r="A5308" s="12">
        <v>1</v>
      </c>
      <c r="B5308" s="11" t="str">
        <f t="shared" si="308"/>
        <v>Общий расчет. Анализ даты. Анализ даты. Символические звезды. Звезда академика. Нет</v>
      </c>
      <c r="C5308" s="11" t="str">
        <f>IFERROR(VLOOKUP(I5308,lvl_1[],2,FALSE),"Нет")</f>
        <v>Общий расчет</v>
      </c>
      <c r="D5308" s="11" t="str">
        <f>IFERROR(VLOOKUP(Rule!J5308,lvl_2[],2,FALSE),"Нет")</f>
        <v>Анализ даты</v>
      </c>
      <c r="E5308" s="11" t="str">
        <f>IFERROR(VLOOKUP(Rule!K5308,lvl_3[],2,FALSE),"Нет")</f>
        <v>Анализ даты</v>
      </c>
      <c r="F5308" s="11" t="str">
        <f>IFERROR(INDEX(lvl_4[],MATCH(L5308,lvl_4[ID],0),MATCH(TEXT(K5308,"##0"),lvl_4[#Headers],0)),"Нет")</f>
        <v>Символические звезды</v>
      </c>
      <c r="G5308" s="11" t="str">
        <f>IFERROR(INDEX(lvl_5[],MATCH(M5308,lvl_5[ID],0),MATCH(_xlfn.CONCAT(TEXT(K5308,"##0"),"_",TEXT(L5308,"##0")),lvl_5[#Headers],0)),"Нет")</f>
        <v>Звезда академика</v>
      </c>
      <c r="H5308" s="11" t="str">
        <f>IFERROR(INDEX(lvl_6[],MATCH(N5308,lvl_6[ID],0),MATCH(_xlfn.CONCAT(K5308,"_",L5308,"_",M5308),lvl_6[#Headers],0)),"Нет")</f>
        <v>Нет</v>
      </c>
      <c r="I5308" s="12">
        <v>1</v>
      </c>
      <c r="J5308" s="12">
        <v>4</v>
      </c>
      <c r="K5308" s="12">
        <v>1</v>
      </c>
      <c r="L5308" s="12">
        <v>5</v>
      </c>
      <c r="M5308" s="12">
        <v>17</v>
      </c>
      <c r="N5308" s="12">
        <v>984</v>
      </c>
      <c r="O5308" s="12">
        <f>COUNTIF($P$2:P5308,P5308)</f>
        <v>1</v>
      </c>
      <c r="P5308" s="12" t="str">
        <f t="shared" si="309"/>
        <v>1410517984</v>
      </c>
      <c r="Q5308" s="12" t="str">
        <f t="shared" si="310"/>
        <v>14105179840001</v>
      </c>
      <c r="R5308" s="20" t="s">
        <v>4437</v>
      </c>
      <c r="U5308" s="12" t="s">
        <v>908</v>
      </c>
      <c r="W5308" s="12" t="s">
        <v>866</v>
      </c>
      <c r="AI5308" s="12" t="s">
        <v>100</v>
      </c>
      <c r="AK5308" s="12" t="s">
        <v>100</v>
      </c>
      <c r="BN5308" s="12">
        <v>1</v>
      </c>
      <c r="BP5308" s="12" t="s">
        <v>3803</v>
      </c>
    </row>
    <row r="5309" spans="1:68" ht="45" x14ac:dyDescent="0.25">
      <c r="A5309" s="12">
        <v>1</v>
      </c>
      <c r="B5309" s="11" t="str">
        <f t="shared" si="308"/>
        <v>Общий расчет. Анализ даты. Анализ даты. Символические звезды. Звезда академика. Нет</v>
      </c>
      <c r="C5309" s="11" t="str">
        <f>IFERROR(VLOOKUP(I5309,lvl_1[],2,FALSE),"Нет")</f>
        <v>Общий расчет</v>
      </c>
      <c r="D5309" s="11" t="str">
        <f>IFERROR(VLOOKUP(Rule!J5309,lvl_2[],2,FALSE),"Нет")</f>
        <v>Анализ даты</v>
      </c>
      <c r="E5309" s="11" t="str">
        <f>IFERROR(VLOOKUP(Rule!K5309,lvl_3[],2,FALSE),"Нет")</f>
        <v>Анализ даты</v>
      </c>
      <c r="F5309" s="11" t="str">
        <f>IFERROR(INDEX(lvl_4[],MATCH(L5309,lvl_4[ID],0),MATCH(TEXT(K5309,"##0"),lvl_4[#Headers],0)),"Нет")</f>
        <v>Символические звезды</v>
      </c>
      <c r="G5309" s="11" t="str">
        <f>IFERROR(INDEX(lvl_5[],MATCH(M5309,lvl_5[ID],0),MATCH(_xlfn.CONCAT(TEXT(K5309,"##0"),"_",TEXT(L5309,"##0")),lvl_5[#Headers],0)),"Нет")</f>
        <v>Звезда академика</v>
      </c>
      <c r="H5309" s="11" t="str">
        <f>IFERROR(INDEX(lvl_6[],MATCH(N5309,lvl_6[ID],0),MATCH(_xlfn.CONCAT(K5309,"_",L5309,"_",M5309),lvl_6[#Headers],0)),"Нет")</f>
        <v>Нет</v>
      </c>
      <c r="I5309" s="12">
        <v>1</v>
      </c>
      <c r="J5309" s="12">
        <v>4</v>
      </c>
      <c r="K5309" s="12">
        <v>1</v>
      </c>
      <c r="L5309" s="12">
        <v>5</v>
      </c>
      <c r="M5309" s="12">
        <v>17</v>
      </c>
      <c r="N5309" s="12">
        <v>985</v>
      </c>
      <c r="O5309" s="12">
        <f>COUNTIF($P$2:P5309,P5309)</f>
        <v>1</v>
      </c>
      <c r="P5309" s="12" t="str">
        <f t="shared" si="309"/>
        <v>1410517985</v>
      </c>
      <c r="Q5309" s="12" t="str">
        <f t="shared" si="310"/>
        <v>14105179850001</v>
      </c>
      <c r="R5309" s="20" t="s">
        <v>4438</v>
      </c>
      <c r="U5309" s="12" t="s">
        <v>910</v>
      </c>
      <c r="W5309" s="12" t="s">
        <v>868</v>
      </c>
      <c r="AI5309" s="12" t="s">
        <v>100</v>
      </c>
      <c r="AK5309" s="12" t="s">
        <v>100</v>
      </c>
      <c r="BN5309" s="12">
        <v>1</v>
      </c>
      <c r="BP5309" s="12" t="s">
        <v>3803</v>
      </c>
    </row>
    <row r="5310" spans="1:68" ht="45" x14ac:dyDescent="0.25">
      <c r="A5310" s="12">
        <v>1</v>
      </c>
      <c r="B5310" s="11" t="str">
        <f t="shared" si="308"/>
        <v>Общий расчет. Анализ даты. Анализ даты. Символические звезды. Звезда академика. Нет</v>
      </c>
      <c r="C5310" s="11" t="str">
        <f>IFERROR(VLOOKUP(I5310,lvl_1[],2,FALSE),"Нет")</f>
        <v>Общий расчет</v>
      </c>
      <c r="D5310" s="11" t="str">
        <f>IFERROR(VLOOKUP(Rule!J5310,lvl_2[],2,FALSE),"Нет")</f>
        <v>Анализ даты</v>
      </c>
      <c r="E5310" s="11" t="str">
        <f>IFERROR(VLOOKUP(Rule!K5310,lvl_3[],2,FALSE),"Нет")</f>
        <v>Анализ даты</v>
      </c>
      <c r="F5310" s="11" t="str">
        <f>IFERROR(INDEX(lvl_4[],MATCH(L5310,lvl_4[ID],0),MATCH(TEXT(K5310,"##0"),lvl_4[#Headers],0)),"Нет")</f>
        <v>Символические звезды</v>
      </c>
      <c r="G5310" s="11" t="str">
        <f>IFERROR(INDEX(lvl_5[],MATCH(M5310,lvl_5[ID],0),MATCH(_xlfn.CONCAT(TEXT(K5310,"##0"),"_",TEXT(L5310,"##0")),lvl_5[#Headers],0)),"Нет")</f>
        <v>Звезда академика</v>
      </c>
      <c r="H5310" s="11" t="str">
        <f>IFERROR(INDEX(lvl_6[],MATCH(N5310,lvl_6[ID],0),MATCH(_xlfn.CONCAT(K5310,"_",L5310,"_",M5310),lvl_6[#Headers],0)),"Нет")</f>
        <v>Нет</v>
      </c>
      <c r="I5310" s="12">
        <v>1</v>
      </c>
      <c r="J5310" s="12">
        <v>4</v>
      </c>
      <c r="K5310" s="12">
        <v>1</v>
      </c>
      <c r="L5310" s="12">
        <v>5</v>
      </c>
      <c r="M5310" s="12">
        <v>17</v>
      </c>
      <c r="N5310" s="12">
        <v>986</v>
      </c>
      <c r="O5310" s="12">
        <f>COUNTIF($P$2:P5310,P5310)</f>
        <v>1</v>
      </c>
      <c r="P5310" s="12" t="str">
        <f t="shared" si="309"/>
        <v>1410517986</v>
      </c>
      <c r="Q5310" s="12" t="str">
        <f t="shared" si="310"/>
        <v>14105179860001</v>
      </c>
      <c r="R5310" s="20" t="s">
        <v>4439</v>
      </c>
      <c r="U5310" s="12" t="s">
        <v>912</v>
      </c>
      <c r="W5310" s="12" t="s">
        <v>869</v>
      </c>
      <c r="AI5310" s="12" t="s">
        <v>100</v>
      </c>
      <c r="AK5310" s="12" t="s">
        <v>100</v>
      </c>
      <c r="BN5310" s="12">
        <v>1</v>
      </c>
      <c r="BP5310" s="12" t="s">
        <v>3803</v>
      </c>
    </row>
    <row r="5311" spans="1:68" ht="45" x14ac:dyDescent="0.25">
      <c r="A5311" s="12">
        <v>1</v>
      </c>
      <c r="B5311" s="11" t="str">
        <f t="shared" si="308"/>
        <v>Общий расчет. Анализ даты. Анализ даты. Символические звезды. Звезда академика. Нет</v>
      </c>
      <c r="C5311" s="11" t="str">
        <f>IFERROR(VLOOKUP(I5311,lvl_1[],2,FALSE),"Нет")</f>
        <v>Общий расчет</v>
      </c>
      <c r="D5311" s="11" t="str">
        <f>IFERROR(VLOOKUP(Rule!J5311,lvl_2[],2,FALSE),"Нет")</f>
        <v>Анализ даты</v>
      </c>
      <c r="E5311" s="11" t="str">
        <f>IFERROR(VLOOKUP(Rule!K5311,lvl_3[],2,FALSE),"Нет")</f>
        <v>Анализ даты</v>
      </c>
      <c r="F5311" s="11" t="str">
        <f>IFERROR(INDEX(lvl_4[],MATCH(L5311,lvl_4[ID],0),MATCH(TEXT(K5311,"##0"),lvl_4[#Headers],0)),"Нет")</f>
        <v>Символические звезды</v>
      </c>
      <c r="G5311" s="11" t="str">
        <f>IFERROR(INDEX(lvl_5[],MATCH(M5311,lvl_5[ID],0),MATCH(_xlfn.CONCAT(TEXT(K5311,"##0"),"_",TEXT(L5311,"##0")),lvl_5[#Headers],0)),"Нет")</f>
        <v>Звезда академика</v>
      </c>
      <c r="H5311" s="11" t="str">
        <f>IFERROR(INDEX(lvl_6[],MATCH(N5311,lvl_6[ID],0),MATCH(_xlfn.CONCAT(K5311,"_",L5311,"_",M5311),lvl_6[#Headers],0)),"Нет")</f>
        <v>Нет</v>
      </c>
      <c r="I5311" s="12">
        <v>1</v>
      </c>
      <c r="J5311" s="12">
        <v>4</v>
      </c>
      <c r="K5311" s="12">
        <v>1</v>
      </c>
      <c r="L5311" s="12">
        <v>5</v>
      </c>
      <c r="M5311" s="12">
        <v>17</v>
      </c>
      <c r="N5311" s="12">
        <v>987</v>
      </c>
      <c r="O5311" s="12">
        <f>COUNTIF($P$2:P5311,P5311)</f>
        <v>1</v>
      </c>
      <c r="P5311" s="12" t="str">
        <f t="shared" si="309"/>
        <v>1410517987</v>
      </c>
      <c r="Q5311" s="12" t="str">
        <f t="shared" si="310"/>
        <v>14105179870001</v>
      </c>
      <c r="R5311" s="20" t="s">
        <v>4440</v>
      </c>
      <c r="U5311" s="12" t="s">
        <v>914</v>
      </c>
      <c r="W5311" s="12" t="s">
        <v>859</v>
      </c>
      <c r="AI5311" s="12" t="s">
        <v>100</v>
      </c>
      <c r="AK5311" s="12" t="s">
        <v>100</v>
      </c>
      <c r="BN5311" s="12">
        <v>1</v>
      </c>
      <c r="BP5311" s="12" t="s">
        <v>3803</v>
      </c>
    </row>
    <row r="5312" spans="1:68" ht="45" x14ac:dyDescent="0.25">
      <c r="A5312" s="12">
        <v>1</v>
      </c>
      <c r="B5312" s="11" t="str">
        <f t="shared" si="308"/>
        <v>Общий расчет. Анализ даты. Анализ даты. Символические звезды. Звезда академика. Нет</v>
      </c>
      <c r="C5312" s="11" t="str">
        <f>IFERROR(VLOOKUP(I5312,lvl_1[],2,FALSE),"Нет")</f>
        <v>Общий расчет</v>
      </c>
      <c r="D5312" s="11" t="str">
        <f>IFERROR(VLOOKUP(Rule!J5312,lvl_2[],2,FALSE),"Нет")</f>
        <v>Анализ даты</v>
      </c>
      <c r="E5312" s="11" t="str">
        <f>IFERROR(VLOOKUP(Rule!K5312,lvl_3[],2,FALSE),"Нет")</f>
        <v>Анализ даты</v>
      </c>
      <c r="F5312" s="11" t="str">
        <f>IFERROR(INDEX(lvl_4[],MATCH(L5312,lvl_4[ID],0),MATCH(TEXT(K5312,"##0"),lvl_4[#Headers],0)),"Нет")</f>
        <v>Символические звезды</v>
      </c>
      <c r="G5312" s="11" t="str">
        <f>IFERROR(INDEX(lvl_5[],MATCH(M5312,lvl_5[ID],0),MATCH(_xlfn.CONCAT(TEXT(K5312,"##0"),"_",TEXT(L5312,"##0")),lvl_5[#Headers],0)),"Нет")</f>
        <v>Звезда академика</v>
      </c>
      <c r="H5312" s="11" t="str">
        <f>IFERROR(INDEX(lvl_6[],MATCH(N5312,lvl_6[ID],0),MATCH(_xlfn.CONCAT(K5312,"_",L5312,"_",M5312),lvl_6[#Headers],0)),"Нет")</f>
        <v>Нет</v>
      </c>
      <c r="I5312" s="12">
        <v>1</v>
      </c>
      <c r="J5312" s="12">
        <v>4</v>
      </c>
      <c r="K5312" s="12">
        <v>1</v>
      </c>
      <c r="L5312" s="12">
        <v>5</v>
      </c>
      <c r="M5312" s="12">
        <v>17</v>
      </c>
      <c r="N5312" s="12">
        <v>988</v>
      </c>
      <c r="O5312" s="12">
        <f>COUNTIF($P$2:P5312,P5312)</f>
        <v>1</v>
      </c>
      <c r="P5312" s="12" t="str">
        <f t="shared" si="309"/>
        <v>1410517988</v>
      </c>
      <c r="Q5312" s="12" t="str">
        <f t="shared" si="310"/>
        <v>14105179880001</v>
      </c>
      <c r="R5312" s="20" t="s">
        <v>4441</v>
      </c>
      <c r="U5312" s="12" t="s">
        <v>916</v>
      </c>
      <c r="W5312" s="12" t="s">
        <v>860</v>
      </c>
      <c r="AI5312" s="12" t="s">
        <v>100</v>
      </c>
      <c r="AK5312" s="12" t="s">
        <v>100</v>
      </c>
      <c r="BN5312" s="12">
        <v>1</v>
      </c>
      <c r="BP5312" s="12" t="s">
        <v>3803</v>
      </c>
    </row>
    <row r="5313" spans="1:68" ht="45" x14ac:dyDescent="0.25">
      <c r="A5313" s="12">
        <v>1</v>
      </c>
      <c r="B5313" s="11" t="str">
        <f t="shared" si="308"/>
        <v>Общий расчет. Анализ даты. Анализ даты. Символические звезды. Овечий нож (Демон убиения овец). Нет</v>
      </c>
      <c r="C5313" s="11" t="str">
        <f>IFERROR(VLOOKUP(I5313,lvl_1[],2,FALSE),"Нет")</f>
        <v>Общий расчет</v>
      </c>
      <c r="D5313" s="11" t="str">
        <f>IFERROR(VLOOKUP(Rule!J5313,lvl_2[],2,FALSE),"Нет")</f>
        <v>Анализ даты</v>
      </c>
      <c r="E5313" s="11" t="str">
        <f>IFERROR(VLOOKUP(Rule!K5313,lvl_3[],2,FALSE),"Нет")</f>
        <v>Анализ даты</v>
      </c>
      <c r="F5313" s="11" t="str">
        <f>IFERROR(INDEX(lvl_4[],MATCH(L5313,lvl_4[ID],0),MATCH(TEXT(K5313,"##0"),lvl_4[#Headers],0)),"Нет")</f>
        <v>Символические звезды</v>
      </c>
      <c r="G5313" s="11" t="str">
        <f>IFERROR(INDEX(lvl_5[],MATCH(M5313,lvl_5[ID],0),MATCH(_xlfn.CONCAT(TEXT(K5313,"##0"),"_",TEXT(L5313,"##0")),lvl_5[#Headers],0)),"Нет")</f>
        <v>Овечий нож (Демон убиения овец)</v>
      </c>
      <c r="H5313" s="11" t="str">
        <f>IFERROR(INDEX(lvl_6[],MATCH(N5313,lvl_6[ID],0),MATCH(_xlfn.CONCAT(K5313,"_",L5313,"_",M5313),lvl_6[#Headers],0)),"Нет")</f>
        <v>Нет</v>
      </c>
      <c r="I5313" s="12">
        <v>1</v>
      </c>
      <c r="J5313" s="12">
        <v>4</v>
      </c>
      <c r="K5313" s="12">
        <v>1</v>
      </c>
      <c r="L5313" s="12">
        <v>5</v>
      </c>
      <c r="M5313" s="12">
        <v>18</v>
      </c>
      <c r="N5313" s="12">
        <v>989</v>
      </c>
      <c r="O5313" s="12">
        <f>COUNTIF($P$2:P5313,P5313)</f>
        <v>1</v>
      </c>
      <c r="P5313" s="12" t="str">
        <f t="shared" si="309"/>
        <v>1410518989</v>
      </c>
      <c r="Q5313" s="12" t="str">
        <f t="shared" si="310"/>
        <v>14105189890001</v>
      </c>
      <c r="R5313" s="20" t="s">
        <v>4442</v>
      </c>
      <c r="U5313" s="12" t="s">
        <v>899</v>
      </c>
      <c r="W5313" s="12" t="s">
        <v>860</v>
      </c>
      <c r="AI5313" s="12" t="s">
        <v>100</v>
      </c>
      <c r="AK5313" s="12" t="s">
        <v>100</v>
      </c>
      <c r="BN5313" s="12">
        <v>1</v>
      </c>
      <c r="BP5313" s="12" t="s">
        <v>3803</v>
      </c>
    </row>
    <row r="5314" spans="1:68" ht="45" x14ac:dyDescent="0.25">
      <c r="A5314" s="12">
        <v>1</v>
      </c>
      <c r="B5314" s="11" t="str">
        <f t="shared" si="308"/>
        <v>Общий расчет. Анализ даты. Анализ даты. Символические звезды. Овечий нож (Демон убиения овец). Нет</v>
      </c>
      <c r="C5314" s="11" t="str">
        <f>IFERROR(VLOOKUP(I5314,lvl_1[],2,FALSE),"Нет")</f>
        <v>Общий расчет</v>
      </c>
      <c r="D5314" s="11" t="str">
        <f>IFERROR(VLOOKUP(Rule!J5314,lvl_2[],2,FALSE),"Нет")</f>
        <v>Анализ даты</v>
      </c>
      <c r="E5314" s="11" t="str">
        <f>IFERROR(VLOOKUP(Rule!K5314,lvl_3[],2,FALSE),"Нет")</f>
        <v>Анализ даты</v>
      </c>
      <c r="F5314" s="11" t="str">
        <f>IFERROR(INDEX(lvl_4[],MATCH(L5314,lvl_4[ID],0),MATCH(TEXT(K5314,"##0"),lvl_4[#Headers],0)),"Нет")</f>
        <v>Символические звезды</v>
      </c>
      <c r="G5314" s="11" t="str">
        <f>IFERROR(INDEX(lvl_5[],MATCH(M5314,lvl_5[ID],0),MATCH(_xlfn.CONCAT(TEXT(K5314,"##0"),"_",TEXT(L5314,"##0")),lvl_5[#Headers],0)),"Нет")</f>
        <v>Овечий нож (Демон убиения овец)</v>
      </c>
      <c r="H5314" s="11" t="str">
        <f>IFERROR(INDEX(lvl_6[],MATCH(N5314,lvl_6[ID],0),MATCH(_xlfn.CONCAT(K5314,"_",L5314,"_",M5314),lvl_6[#Headers],0)),"Нет")</f>
        <v>Нет</v>
      </c>
      <c r="I5314" s="12">
        <v>1</v>
      </c>
      <c r="J5314" s="12">
        <v>4</v>
      </c>
      <c r="K5314" s="12">
        <v>1</v>
      </c>
      <c r="L5314" s="12">
        <v>5</v>
      </c>
      <c r="M5314" s="12">
        <v>18</v>
      </c>
      <c r="N5314" s="12">
        <v>990</v>
      </c>
      <c r="O5314" s="12">
        <f>COUNTIF($P$2:P5314,P5314)</f>
        <v>1</v>
      </c>
      <c r="P5314" s="12" t="str">
        <f t="shared" si="309"/>
        <v>1410518990</v>
      </c>
      <c r="Q5314" s="12" t="str">
        <f t="shared" si="310"/>
        <v>14105189900001</v>
      </c>
      <c r="R5314" s="20" t="s">
        <v>4443</v>
      </c>
      <c r="U5314" s="12" t="s">
        <v>901</v>
      </c>
      <c r="W5314" s="12" t="s">
        <v>861</v>
      </c>
      <c r="AI5314" s="12" t="s">
        <v>100</v>
      </c>
      <c r="AK5314" s="12" t="s">
        <v>100</v>
      </c>
      <c r="BN5314" s="12">
        <v>1</v>
      </c>
      <c r="BP5314" s="12" t="s">
        <v>3803</v>
      </c>
    </row>
    <row r="5315" spans="1:68" ht="45" x14ac:dyDescent="0.25">
      <c r="A5315" s="12">
        <v>1</v>
      </c>
      <c r="B5315" s="11" t="str">
        <f t="shared" si="308"/>
        <v>Общий расчет. Анализ даты. Анализ даты. Символические звезды. Овечий нож (Демон убиения овец). Нет</v>
      </c>
      <c r="C5315" s="11" t="str">
        <f>IFERROR(VLOOKUP(I5315,lvl_1[],2,FALSE),"Нет")</f>
        <v>Общий расчет</v>
      </c>
      <c r="D5315" s="11" t="str">
        <f>IFERROR(VLOOKUP(Rule!J5315,lvl_2[],2,FALSE),"Нет")</f>
        <v>Анализ даты</v>
      </c>
      <c r="E5315" s="11" t="str">
        <f>IFERROR(VLOOKUP(Rule!K5315,lvl_3[],2,FALSE),"Нет")</f>
        <v>Анализ даты</v>
      </c>
      <c r="F5315" s="11" t="str">
        <f>IFERROR(INDEX(lvl_4[],MATCH(L5315,lvl_4[ID],0),MATCH(TEXT(K5315,"##0"),lvl_4[#Headers],0)),"Нет")</f>
        <v>Символические звезды</v>
      </c>
      <c r="G5315" s="11" t="str">
        <f>IFERROR(INDEX(lvl_5[],MATCH(M5315,lvl_5[ID],0),MATCH(_xlfn.CONCAT(TEXT(K5315,"##0"),"_",TEXT(L5315,"##0")),lvl_5[#Headers],0)),"Нет")</f>
        <v>Овечий нож (Демон убиения овец)</v>
      </c>
      <c r="H5315" s="11" t="str">
        <f>IFERROR(INDEX(lvl_6[],MATCH(N5315,lvl_6[ID],0),MATCH(_xlfn.CONCAT(K5315,"_",L5315,"_",M5315),lvl_6[#Headers],0)),"Нет")</f>
        <v>Нет</v>
      </c>
      <c r="I5315" s="12">
        <v>1</v>
      </c>
      <c r="J5315" s="12">
        <v>4</v>
      </c>
      <c r="K5315" s="12">
        <v>1</v>
      </c>
      <c r="L5315" s="12">
        <v>5</v>
      </c>
      <c r="M5315" s="12">
        <v>18</v>
      </c>
      <c r="N5315" s="12">
        <v>991</v>
      </c>
      <c r="O5315" s="12">
        <f>COUNTIF($P$2:P5315,P5315)</f>
        <v>1</v>
      </c>
      <c r="P5315" s="12" t="str">
        <f t="shared" si="309"/>
        <v>1410518991</v>
      </c>
      <c r="Q5315" s="12" t="str">
        <f t="shared" si="310"/>
        <v>14105189910001</v>
      </c>
      <c r="R5315" s="20" t="s">
        <v>4444</v>
      </c>
      <c r="U5315" s="12" t="s">
        <v>901</v>
      </c>
      <c r="W5315" s="12" t="s">
        <v>859</v>
      </c>
      <c r="AI5315" s="12" t="s">
        <v>100</v>
      </c>
      <c r="AK5315" s="12" t="s">
        <v>100</v>
      </c>
      <c r="BN5315" s="12">
        <v>1</v>
      </c>
      <c r="BP5315" s="12" t="s">
        <v>3803</v>
      </c>
    </row>
    <row r="5316" spans="1:68" ht="45" x14ac:dyDescent="0.25">
      <c r="A5316" s="12">
        <v>1</v>
      </c>
      <c r="B5316" s="11" t="str">
        <f t="shared" si="308"/>
        <v>Общий расчет. Анализ даты. Анализ даты. Символические звезды. Овечий нож (Демон убиения овец). Нет</v>
      </c>
      <c r="C5316" s="11" t="str">
        <f>IFERROR(VLOOKUP(I5316,lvl_1[],2,FALSE),"Нет")</f>
        <v>Общий расчет</v>
      </c>
      <c r="D5316" s="11" t="str">
        <f>IFERROR(VLOOKUP(Rule!J5316,lvl_2[],2,FALSE),"Нет")</f>
        <v>Анализ даты</v>
      </c>
      <c r="E5316" s="11" t="str">
        <f>IFERROR(VLOOKUP(Rule!K5316,lvl_3[],2,FALSE),"Нет")</f>
        <v>Анализ даты</v>
      </c>
      <c r="F5316" s="11" t="str">
        <f>IFERROR(INDEX(lvl_4[],MATCH(L5316,lvl_4[ID],0),MATCH(TEXT(K5316,"##0"),lvl_4[#Headers],0)),"Нет")</f>
        <v>Символические звезды</v>
      </c>
      <c r="G5316" s="11" t="str">
        <f>IFERROR(INDEX(lvl_5[],MATCH(M5316,lvl_5[ID],0),MATCH(_xlfn.CONCAT(TEXT(K5316,"##0"),"_",TEXT(L5316,"##0")),lvl_5[#Headers],0)),"Нет")</f>
        <v>Овечий нож (Демон убиения овец)</v>
      </c>
      <c r="H5316" s="11" t="str">
        <f>IFERROR(INDEX(lvl_6[],MATCH(N5316,lvl_6[ID],0),MATCH(_xlfn.CONCAT(K5316,"_",L5316,"_",M5316),lvl_6[#Headers],0)),"Нет")</f>
        <v>Нет</v>
      </c>
      <c r="I5316" s="12">
        <v>1</v>
      </c>
      <c r="J5316" s="12">
        <v>4</v>
      </c>
      <c r="K5316" s="12">
        <v>1</v>
      </c>
      <c r="L5316" s="12">
        <v>5</v>
      </c>
      <c r="M5316" s="12">
        <v>18</v>
      </c>
      <c r="N5316" s="12">
        <v>992</v>
      </c>
      <c r="O5316" s="12">
        <f>COUNTIF($P$2:P5316,P5316)</f>
        <v>1</v>
      </c>
      <c r="P5316" s="12" t="str">
        <f t="shared" si="309"/>
        <v>1410518992</v>
      </c>
      <c r="Q5316" s="12" t="str">
        <f t="shared" si="310"/>
        <v>14105189920001</v>
      </c>
      <c r="R5316" s="20" t="s">
        <v>4445</v>
      </c>
      <c r="U5316" s="12" t="s">
        <v>903</v>
      </c>
      <c r="W5316" s="12" t="s">
        <v>863</v>
      </c>
      <c r="AI5316" s="12" t="s">
        <v>100</v>
      </c>
      <c r="AK5316" s="12" t="s">
        <v>100</v>
      </c>
      <c r="BN5316" s="12">
        <v>1</v>
      </c>
      <c r="BP5316" s="12" t="s">
        <v>3803</v>
      </c>
    </row>
    <row r="5317" spans="1:68" ht="45" x14ac:dyDescent="0.25">
      <c r="A5317" s="12">
        <v>1</v>
      </c>
      <c r="B5317" s="11" t="str">
        <f t="shared" si="308"/>
        <v>Общий расчет. Анализ даты. Анализ даты. Символические звезды. Овечий нож (Демон убиения овец). Нет</v>
      </c>
      <c r="C5317" s="11" t="str">
        <f>IFERROR(VLOOKUP(I5317,lvl_1[],2,FALSE),"Нет")</f>
        <v>Общий расчет</v>
      </c>
      <c r="D5317" s="11" t="str">
        <f>IFERROR(VLOOKUP(Rule!J5317,lvl_2[],2,FALSE),"Нет")</f>
        <v>Анализ даты</v>
      </c>
      <c r="E5317" s="11" t="str">
        <f>IFERROR(VLOOKUP(Rule!K5317,lvl_3[],2,FALSE),"Нет")</f>
        <v>Анализ даты</v>
      </c>
      <c r="F5317" s="11" t="str">
        <f>IFERROR(INDEX(lvl_4[],MATCH(L5317,lvl_4[ID],0),MATCH(TEXT(K5317,"##0"),lvl_4[#Headers],0)),"Нет")</f>
        <v>Символические звезды</v>
      </c>
      <c r="G5317" s="11" t="str">
        <f>IFERROR(INDEX(lvl_5[],MATCH(M5317,lvl_5[ID],0),MATCH(_xlfn.CONCAT(TEXT(K5317,"##0"),"_",TEXT(L5317,"##0")),lvl_5[#Headers],0)),"Нет")</f>
        <v>Овечий нож (Демон убиения овец)</v>
      </c>
      <c r="H5317" s="11" t="str">
        <f>IFERROR(INDEX(lvl_6[],MATCH(N5317,lvl_6[ID],0),MATCH(_xlfn.CONCAT(K5317,"_",L5317,"_",M5317),lvl_6[#Headers],0)),"Нет")</f>
        <v>Нет</v>
      </c>
      <c r="I5317" s="12">
        <v>1</v>
      </c>
      <c r="J5317" s="12">
        <v>4</v>
      </c>
      <c r="K5317" s="12">
        <v>1</v>
      </c>
      <c r="L5317" s="12">
        <v>5</v>
      </c>
      <c r="M5317" s="12">
        <v>18</v>
      </c>
      <c r="N5317" s="12">
        <v>993</v>
      </c>
      <c r="O5317" s="12">
        <f>COUNTIF($P$2:P5317,P5317)</f>
        <v>1</v>
      </c>
      <c r="P5317" s="12" t="str">
        <f t="shared" si="309"/>
        <v>1410518993</v>
      </c>
      <c r="Q5317" s="12" t="str">
        <f t="shared" si="310"/>
        <v>14105189930001</v>
      </c>
      <c r="R5317" s="20" t="s">
        <v>4446</v>
      </c>
      <c r="U5317" s="12" t="s">
        <v>905</v>
      </c>
      <c r="W5317" s="12" t="s">
        <v>864</v>
      </c>
      <c r="AI5317" s="12" t="s">
        <v>100</v>
      </c>
      <c r="AK5317" s="12" t="s">
        <v>100</v>
      </c>
      <c r="BN5317" s="12">
        <v>1</v>
      </c>
      <c r="BP5317" s="12" t="s">
        <v>3803</v>
      </c>
    </row>
    <row r="5318" spans="1:68" ht="45" x14ac:dyDescent="0.25">
      <c r="A5318" s="12">
        <v>1</v>
      </c>
      <c r="B5318" s="11" t="str">
        <f t="shared" si="308"/>
        <v>Общий расчет. Анализ даты. Анализ даты. Символические звезды. Овечий нож (Демон убиения овец). Нет</v>
      </c>
      <c r="C5318" s="11" t="str">
        <f>IFERROR(VLOOKUP(I5318,lvl_1[],2,FALSE),"Нет")</f>
        <v>Общий расчет</v>
      </c>
      <c r="D5318" s="11" t="str">
        <f>IFERROR(VLOOKUP(Rule!J5318,lvl_2[],2,FALSE),"Нет")</f>
        <v>Анализ даты</v>
      </c>
      <c r="E5318" s="11" t="str">
        <f>IFERROR(VLOOKUP(Rule!K5318,lvl_3[],2,FALSE),"Нет")</f>
        <v>Анализ даты</v>
      </c>
      <c r="F5318" s="11" t="str">
        <f>IFERROR(INDEX(lvl_4[],MATCH(L5318,lvl_4[ID],0),MATCH(TEXT(K5318,"##0"),lvl_4[#Headers],0)),"Нет")</f>
        <v>Символические звезды</v>
      </c>
      <c r="G5318" s="11" t="str">
        <f>IFERROR(INDEX(lvl_5[],MATCH(M5318,lvl_5[ID],0),MATCH(_xlfn.CONCAT(TEXT(K5318,"##0"),"_",TEXT(L5318,"##0")),lvl_5[#Headers],0)),"Нет")</f>
        <v>Овечий нож (Демон убиения овец)</v>
      </c>
      <c r="H5318" s="11" t="str">
        <f>IFERROR(INDEX(lvl_6[],MATCH(N5318,lvl_6[ID],0),MATCH(_xlfn.CONCAT(K5318,"_",L5318,"_",M5318),lvl_6[#Headers],0)),"Нет")</f>
        <v>Нет</v>
      </c>
      <c r="I5318" s="12">
        <v>1</v>
      </c>
      <c r="J5318" s="12">
        <v>4</v>
      </c>
      <c r="K5318" s="12">
        <v>1</v>
      </c>
      <c r="L5318" s="12">
        <v>5</v>
      </c>
      <c r="M5318" s="12">
        <v>18</v>
      </c>
      <c r="N5318" s="12">
        <v>994</v>
      </c>
      <c r="O5318" s="12">
        <f>COUNTIF($P$2:P5318,P5318)</f>
        <v>1</v>
      </c>
      <c r="P5318" s="12" t="str">
        <f t="shared" si="309"/>
        <v>1410518994</v>
      </c>
      <c r="Q5318" s="12" t="str">
        <f t="shared" si="310"/>
        <v>14105189940001</v>
      </c>
      <c r="R5318" s="20" t="s">
        <v>4447</v>
      </c>
      <c r="U5318" s="12" t="s">
        <v>905</v>
      </c>
      <c r="W5318" s="12" t="s">
        <v>862</v>
      </c>
      <c r="AI5318" s="12" t="s">
        <v>100</v>
      </c>
      <c r="AK5318" s="12" t="s">
        <v>100</v>
      </c>
      <c r="BN5318" s="12">
        <v>1</v>
      </c>
      <c r="BP5318" s="12" t="s">
        <v>3803</v>
      </c>
    </row>
    <row r="5319" spans="1:68" ht="45" x14ac:dyDescent="0.25">
      <c r="A5319" s="12">
        <v>1</v>
      </c>
      <c r="B5319" s="11" t="str">
        <f t="shared" si="308"/>
        <v>Общий расчет. Анализ даты. Анализ даты. Символические звезды. Овечий нож (Демон убиения овец). Нет</v>
      </c>
      <c r="C5319" s="11" t="str">
        <f>IFERROR(VLOOKUP(I5319,lvl_1[],2,FALSE),"Нет")</f>
        <v>Общий расчет</v>
      </c>
      <c r="D5319" s="11" t="str">
        <f>IFERROR(VLOOKUP(Rule!J5319,lvl_2[],2,FALSE),"Нет")</f>
        <v>Анализ даты</v>
      </c>
      <c r="E5319" s="11" t="str">
        <f>IFERROR(VLOOKUP(Rule!K5319,lvl_3[],2,FALSE),"Нет")</f>
        <v>Анализ даты</v>
      </c>
      <c r="F5319" s="11" t="str">
        <f>IFERROR(INDEX(lvl_4[],MATCH(L5319,lvl_4[ID],0),MATCH(TEXT(K5319,"##0"),lvl_4[#Headers],0)),"Нет")</f>
        <v>Символические звезды</v>
      </c>
      <c r="G5319" s="11" t="str">
        <f>IFERROR(INDEX(lvl_5[],MATCH(M5319,lvl_5[ID],0),MATCH(_xlfn.CONCAT(TEXT(K5319,"##0"),"_",TEXT(L5319,"##0")),lvl_5[#Headers],0)),"Нет")</f>
        <v>Овечий нож (Демон убиения овец)</v>
      </c>
      <c r="H5319" s="11" t="str">
        <f>IFERROR(INDEX(lvl_6[],MATCH(N5319,lvl_6[ID],0),MATCH(_xlfn.CONCAT(K5319,"_",L5319,"_",M5319),lvl_6[#Headers],0)),"Нет")</f>
        <v>Нет</v>
      </c>
      <c r="I5319" s="12">
        <v>1</v>
      </c>
      <c r="J5319" s="12">
        <v>4</v>
      </c>
      <c r="K5319" s="12">
        <v>1</v>
      </c>
      <c r="L5319" s="12">
        <v>5</v>
      </c>
      <c r="M5319" s="12">
        <v>18</v>
      </c>
      <c r="N5319" s="12">
        <v>995</v>
      </c>
      <c r="O5319" s="12">
        <f>COUNTIF($P$2:P5319,P5319)</f>
        <v>1</v>
      </c>
      <c r="P5319" s="12" t="str">
        <f t="shared" si="309"/>
        <v>1410518995</v>
      </c>
      <c r="Q5319" s="12" t="str">
        <f t="shared" si="310"/>
        <v>14105189950001</v>
      </c>
      <c r="R5319" s="20" t="s">
        <v>4448</v>
      </c>
      <c r="U5319" s="12" t="s">
        <v>907</v>
      </c>
      <c r="W5319" s="12" t="s">
        <v>863</v>
      </c>
      <c r="AI5319" s="12" t="s">
        <v>100</v>
      </c>
      <c r="AK5319" s="12" t="s">
        <v>100</v>
      </c>
      <c r="BN5319" s="12">
        <v>1</v>
      </c>
      <c r="BP5319" s="12" t="s">
        <v>3803</v>
      </c>
    </row>
    <row r="5320" spans="1:68" ht="45" x14ac:dyDescent="0.25">
      <c r="A5320" s="12">
        <v>1</v>
      </c>
      <c r="B5320" s="11" t="str">
        <f t="shared" si="308"/>
        <v>Общий расчет. Анализ даты. Анализ даты. Символические звезды. Овечий нож (Демон убиения овец). Нет</v>
      </c>
      <c r="C5320" s="11" t="str">
        <f>IFERROR(VLOOKUP(I5320,lvl_1[],2,FALSE),"Нет")</f>
        <v>Общий расчет</v>
      </c>
      <c r="D5320" s="11" t="str">
        <f>IFERROR(VLOOKUP(Rule!J5320,lvl_2[],2,FALSE),"Нет")</f>
        <v>Анализ даты</v>
      </c>
      <c r="E5320" s="11" t="str">
        <f>IFERROR(VLOOKUP(Rule!K5320,lvl_3[],2,FALSE),"Нет")</f>
        <v>Анализ даты</v>
      </c>
      <c r="F5320" s="11" t="str">
        <f>IFERROR(INDEX(lvl_4[],MATCH(L5320,lvl_4[ID],0),MATCH(TEXT(K5320,"##0"),lvl_4[#Headers],0)),"Нет")</f>
        <v>Символические звезды</v>
      </c>
      <c r="G5320" s="11" t="str">
        <f>IFERROR(INDEX(lvl_5[],MATCH(M5320,lvl_5[ID],0),MATCH(_xlfn.CONCAT(TEXT(K5320,"##0"),"_",TEXT(L5320,"##0")),lvl_5[#Headers],0)),"Нет")</f>
        <v>Овечий нож (Демон убиения овец)</v>
      </c>
      <c r="H5320" s="11" t="str">
        <f>IFERROR(INDEX(lvl_6[],MATCH(N5320,lvl_6[ID],0),MATCH(_xlfn.CONCAT(K5320,"_",L5320,"_",M5320),lvl_6[#Headers],0)),"Нет")</f>
        <v>Нет</v>
      </c>
      <c r="I5320" s="12">
        <v>1</v>
      </c>
      <c r="J5320" s="12">
        <v>4</v>
      </c>
      <c r="K5320" s="12">
        <v>1</v>
      </c>
      <c r="L5320" s="12">
        <v>5</v>
      </c>
      <c r="M5320" s="12">
        <v>18</v>
      </c>
      <c r="N5320" s="12">
        <v>996</v>
      </c>
      <c r="O5320" s="12">
        <f>COUNTIF($P$2:P5320,P5320)</f>
        <v>1</v>
      </c>
      <c r="P5320" s="12" t="str">
        <f t="shared" si="309"/>
        <v>1410518996</v>
      </c>
      <c r="Q5320" s="12" t="str">
        <f t="shared" si="310"/>
        <v>14105189960001</v>
      </c>
      <c r="R5320" s="20" t="s">
        <v>4449</v>
      </c>
      <c r="U5320" s="12" t="s">
        <v>908</v>
      </c>
      <c r="W5320" s="12" t="s">
        <v>864</v>
      </c>
      <c r="AI5320" s="12" t="s">
        <v>100</v>
      </c>
      <c r="AK5320" s="12" t="s">
        <v>100</v>
      </c>
      <c r="BN5320" s="12">
        <v>1</v>
      </c>
      <c r="BP5320" s="12" t="s">
        <v>3803</v>
      </c>
    </row>
    <row r="5321" spans="1:68" ht="45" x14ac:dyDescent="0.25">
      <c r="A5321" s="12">
        <v>1</v>
      </c>
      <c r="B5321" s="11" t="str">
        <f t="shared" si="308"/>
        <v>Общий расчет. Анализ даты. Анализ даты. Символические звезды. Овечий нож (Демон убиения овец). Нет</v>
      </c>
      <c r="C5321" s="11" t="str">
        <f>IFERROR(VLOOKUP(I5321,lvl_1[],2,FALSE),"Нет")</f>
        <v>Общий расчет</v>
      </c>
      <c r="D5321" s="11" t="str">
        <f>IFERROR(VLOOKUP(Rule!J5321,lvl_2[],2,FALSE),"Нет")</f>
        <v>Анализ даты</v>
      </c>
      <c r="E5321" s="11" t="str">
        <f>IFERROR(VLOOKUP(Rule!K5321,lvl_3[],2,FALSE),"Нет")</f>
        <v>Анализ даты</v>
      </c>
      <c r="F5321" s="11" t="str">
        <f>IFERROR(INDEX(lvl_4[],MATCH(L5321,lvl_4[ID],0),MATCH(TEXT(K5321,"##0"),lvl_4[#Headers],0)),"Нет")</f>
        <v>Символические звезды</v>
      </c>
      <c r="G5321" s="11" t="str">
        <f>IFERROR(INDEX(lvl_5[],MATCH(M5321,lvl_5[ID],0),MATCH(_xlfn.CONCAT(TEXT(K5321,"##0"),"_",TEXT(L5321,"##0")),lvl_5[#Headers],0)),"Нет")</f>
        <v>Овечий нож (Демон убиения овец)</v>
      </c>
      <c r="H5321" s="11" t="str">
        <f>IFERROR(INDEX(lvl_6[],MATCH(N5321,lvl_6[ID],0),MATCH(_xlfn.CONCAT(K5321,"_",L5321,"_",M5321),lvl_6[#Headers],0)),"Нет")</f>
        <v>Нет</v>
      </c>
      <c r="I5321" s="12">
        <v>1</v>
      </c>
      <c r="J5321" s="12">
        <v>4</v>
      </c>
      <c r="K5321" s="12">
        <v>1</v>
      </c>
      <c r="L5321" s="12">
        <v>5</v>
      </c>
      <c r="M5321" s="12">
        <v>18</v>
      </c>
      <c r="N5321" s="12">
        <v>997</v>
      </c>
      <c r="O5321" s="12">
        <f>COUNTIF($P$2:P5321,P5321)</f>
        <v>1</v>
      </c>
      <c r="P5321" s="12" t="str">
        <f t="shared" si="309"/>
        <v>1410518997</v>
      </c>
      <c r="Q5321" s="12" t="str">
        <f t="shared" si="310"/>
        <v>14105189970001</v>
      </c>
      <c r="R5321" s="20" t="s">
        <v>4450</v>
      </c>
      <c r="U5321" s="12" t="s">
        <v>908</v>
      </c>
      <c r="W5321" s="12" t="s">
        <v>862</v>
      </c>
      <c r="AI5321" s="12" t="s">
        <v>100</v>
      </c>
      <c r="AK5321" s="12" t="s">
        <v>100</v>
      </c>
      <c r="BN5321" s="12">
        <v>1</v>
      </c>
      <c r="BP5321" s="12" t="s">
        <v>3803</v>
      </c>
    </row>
    <row r="5322" spans="1:68" ht="45" x14ac:dyDescent="0.25">
      <c r="A5322" s="12">
        <v>1</v>
      </c>
      <c r="B5322" s="11" t="str">
        <f t="shared" si="308"/>
        <v>Общий расчет. Анализ даты. Анализ даты. Символические звезды. Овечий нож (Демон убиения овец). Нет</v>
      </c>
      <c r="C5322" s="11" t="str">
        <f>IFERROR(VLOOKUP(I5322,lvl_1[],2,FALSE),"Нет")</f>
        <v>Общий расчет</v>
      </c>
      <c r="D5322" s="11" t="str">
        <f>IFERROR(VLOOKUP(Rule!J5322,lvl_2[],2,FALSE),"Нет")</f>
        <v>Анализ даты</v>
      </c>
      <c r="E5322" s="11" t="str">
        <f>IFERROR(VLOOKUP(Rule!K5322,lvl_3[],2,FALSE),"Нет")</f>
        <v>Анализ даты</v>
      </c>
      <c r="F5322" s="11" t="str">
        <f>IFERROR(INDEX(lvl_4[],MATCH(L5322,lvl_4[ID],0),MATCH(TEXT(K5322,"##0"),lvl_4[#Headers],0)),"Нет")</f>
        <v>Символические звезды</v>
      </c>
      <c r="G5322" s="11" t="str">
        <f>IFERROR(INDEX(lvl_5[],MATCH(M5322,lvl_5[ID],0),MATCH(_xlfn.CONCAT(TEXT(K5322,"##0"),"_",TEXT(L5322,"##0")),lvl_5[#Headers],0)),"Нет")</f>
        <v>Овечий нож (Демон убиения овец)</v>
      </c>
      <c r="H5322" s="11" t="str">
        <f>IFERROR(INDEX(lvl_6[],MATCH(N5322,lvl_6[ID],0),MATCH(_xlfn.CONCAT(K5322,"_",L5322,"_",M5322),lvl_6[#Headers],0)),"Нет")</f>
        <v>Нет</v>
      </c>
      <c r="I5322" s="12">
        <v>1</v>
      </c>
      <c r="J5322" s="12">
        <v>4</v>
      </c>
      <c r="K5322" s="12">
        <v>1</v>
      </c>
      <c r="L5322" s="12">
        <v>5</v>
      </c>
      <c r="M5322" s="12">
        <v>18</v>
      </c>
      <c r="N5322" s="12">
        <v>998</v>
      </c>
      <c r="O5322" s="12">
        <f>COUNTIF($P$2:P5322,P5322)</f>
        <v>1</v>
      </c>
      <c r="P5322" s="12" t="str">
        <f t="shared" si="309"/>
        <v>1410518998</v>
      </c>
      <c r="Q5322" s="12" t="str">
        <f t="shared" si="310"/>
        <v>14105189980001</v>
      </c>
      <c r="R5322" s="20" t="s">
        <v>4451</v>
      </c>
      <c r="U5322" s="12" t="s">
        <v>910</v>
      </c>
      <c r="W5322" s="12" t="s">
        <v>866</v>
      </c>
      <c r="AI5322" s="12" t="s">
        <v>100</v>
      </c>
      <c r="AK5322" s="12" t="s">
        <v>100</v>
      </c>
      <c r="BN5322" s="12">
        <v>1</v>
      </c>
      <c r="BP5322" s="12" t="s">
        <v>3803</v>
      </c>
    </row>
    <row r="5323" spans="1:68" ht="45" x14ac:dyDescent="0.25">
      <c r="A5323" s="12">
        <v>1</v>
      </c>
      <c r="B5323" s="11" t="str">
        <f t="shared" si="308"/>
        <v>Общий расчет. Анализ даты. Анализ даты. Символические звезды. Овечий нож (Демон убиения овец). Нет</v>
      </c>
      <c r="C5323" s="11" t="str">
        <f>IFERROR(VLOOKUP(I5323,lvl_1[],2,FALSE),"Нет")</f>
        <v>Общий расчет</v>
      </c>
      <c r="D5323" s="11" t="str">
        <f>IFERROR(VLOOKUP(Rule!J5323,lvl_2[],2,FALSE),"Нет")</f>
        <v>Анализ даты</v>
      </c>
      <c r="E5323" s="11" t="str">
        <f>IFERROR(VLOOKUP(Rule!K5323,lvl_3[],2,FALSE),"Нет")</f>
        <v>Анализ даты</v>
      </c>
      <c r="F5323" s="11" t="str">
        <f>IFERROR(INDEX(lvl_4[],MATCH(L5323,lvl_4[ID],0),MATCH(TEXT(K5323,"##0"),lvl_4[#Headers],0)),"Нет")</f>
        <v>Символические звезды</v>
      </c>
      <c r="G5323" s="11" t="str">
        <f>IFERROR(INDEX(lvl_5[],MATCH(M5323,lvl_5[ID],0),MATCH(_xlfn.CONCAT(TEXT(K5323,"##0"),"_",TEXT(L5323,"##0")),lvl_5[#Headers],0)),"Нет")</f>
        <v>Овечий нож (Демон убиения овец)</v>
      </c>
      <c r="H5323" s="11" t="str">
        <f>IFERROR(INDEX(lvl_6[],MATCH(N5323,lvl_6[ID],0),MATCH(_xlfn.CONCAT(K5323,"_",L5323,"_",M5323),lvl_6[#Headers],0)),"Нет")</f>
        <v>Нет</v>
      </c>
      <c r="I5323" s="12">
        <v>1</v>
      </c>
      <c r="J5323" s="12">
        <v>4</v>
      </c>
      <c r="K5323" s="12">
        <v>1</v>
      </c>
      <c r="L5323" s="12">
        <v>5</v>
      </c>
      <c r="M5323" s="12">
        <v>18</v>
      </c>
      <c r="N5323" s="12">
        <v>999</v>
      </c>
      <c r="O5323" s="12">
        <f>COUNTIF($P$2:P5323,P5323)</f>
        <v>1</v>
      </c>
      <c r="P5323" s="12" t="str">
        <f t="shared" si="309"/>
        <v>1410518999</v>
      </c>
      <c r="Q5323" s="12" t="str">
        <f t="shared" si="310"/>
        <v>14105189990001</v>
      </c>
      <c r="R5323" s="20" t="s">
        <v>4452</v>
      </c>
      <c r="U5323" s="12" t="s">
        <v>912</v>
      </c>
      <c r="W5323" s="12" t="s">
        <v>867</v>
      </c>
      <c r="AI5323" s="12" t="s">
        <v>100</v>
      </c>
      <c r="AK5323" s="12" t="s">
        <v>100</v>
      </c>
      <c r="BN5323" s="12">
        <v>1</v>
      </c>
      <c r="BP5323" s="12" t="s">
        <v>3803</v>
      </c>
    </row>
    <row r="5324" spans="1:68" ht="45" x14ac:dyDescent="0.25">
      <c r="A5324" s="12">
        <v>1</v>
      </c>
      <c r="B5324" s="11" t="str">
        <f t="shared" si="308"/>
        <v>Общий расчет. Анализ даты. Анализ даты. Символические звезды. Овечий нож (Демон убиения овец). Нет</v>
      </c>
      <c r="C5324" s="11" t="str">
        <f>IFERROR(VLOOKUP(I5324,lvl_1[],2,FALSE),"Нет")</f>
        <v>Общий расчет</v>
      </c>
      <c r="D5324" s="11" t="str">
        <f>IFERROR(VLOOKUP(Rule!J5324,lvl_2[],2,FALSE),"Нет")</f>
        <v>Анализ даты</v>
      </c>
      <c r="E5324" s="11" t="str">
        <f>IFERROR(VLOOKUP(Rule!K5324,lvl_3[],2,FALSE),"Нет")</f>
        <v>Анализ даты</v>
      </c>
      <c r="F5324" s="11" t="str">
        <f>IFERROR(INDEX(lvl_4[],MATCH(L5324,lvl_4[ID],0),MATCH(TEXT(K5324,"##0"),lvl_4[#Headers],0)),"Нет")</f>
        <v>Символические звезды</v>
      </c>
      <c r="G5324" s="11" t="str">
        <f>IFERROR(INDEX(lvl_5[],MATCH(M5324,lvl_5[ID],0),MATCH(_xlfn.CONCAT(TEXT(K5324,"##0"),"_",TEXT(L5324,"##0")),lvl_5[#Headers],0)),"Нет")</f>
        <v>Овечий нож (Демон убиения овец)</v>
      </c>
      <c r="H5324" s="11" t="str">
        <f>IFERROR(INDEX(lvl_6[],MATCH(N5324,lvl_6[ID],0),MATCH(_xlfn.CONCAT(K5324,"_",L5324,"_",M5324),lvl_6[#Headers],0)),"Нет")</f>
        <v>Нет</v>
      </c>
      <c r="I5324" s="12">
        <v>1</v>
      </c>
      <c r="J5324" s="12">
        <v>4</v>
      </c>
      <c r="K5324" s="12">
        <v>1</v>
      </c>
      <c r="L5324" s="12">
        <v>5</v>
      </c>
      <c r="M5324" s="12">
        <v>18</v>
      </c>
      <c r="N5324" s="12">
        <v>1000</v>
      </c>
      <c r="O5324" s="12">
        <f>COUNTIF($P$2:P5324,P5324)</f>
        <v>1</v>
      </c>
      <c r="P5324" s="12" t="str">
        <f t="shared" si="309"/>
        <v>14105181000</v>
      </c>
      <c r="Q5324" s="12" t="str">
        <f t="shared" si="310"/>
        <v>141051810000001</v>
      </c>
      <c r="R5324" s="20" t="s">
        <v>4453</v>
      </c>
      <c r="U5324" s="12" t="s">
        <v>912</v>
      </c>
      <c r="W5324" s="12" t="s">
        <v>865</v>
      </c>
      <c r="AI5324" s="12" t="s">
        <v>100</v>
      </c>
      <c r="AK5324" s="12" t="s">
        <v>100</v>
      </c>
      <c r="BN5324" s="12">
        <v>1</v>
      </c>
      <c r="BP5324" s="12" t="s">
        <v>3803</v>
      </c>
    </row>
    <row r="5325" spans="1:68" ht="45" x14ac:dyDescent="0.25">
      <c r="A5325" s="12">
        <v>1</v>
      </c>
      <c r="B5325" s="11" t="str">
        <f t="shared" si="308"/>
        <v>Общий расчет. Анализ даты. Анализ даты. Символические звезды. Овечий нож (Демон убиения овец). Нет</v>
      </c>
      <c r="C5325" s="11" t="str">
        <f>IFERROR(VLOOKUP(I5325,lvl_1[],2,FALSE),"Нет")</f>
        <v>Общий расчет</v>
      </c>
      <c r="D5325" s="11" t="str">
        <f>IFERROR(VLOOKUP(Rule!J5325,lvl_2[],2,FALSE),"Нет")</f>
        <v>Анализ даты</v>
      </c>
      <c r="E5325" s="11" t="str">
        <f>IFERROR(VLOOKUP(Rule!K5325,lvl_3[],2,FALSE),"Нет")</f>
        <v>Анализ даты</v>
      </c>
      <c r="F5325" s="11" t="str">
        <f>IFERROR(INDEX(lvl_4[],MATCH(L5325,lvl_4[ID],0),MATCH(TEXT(K5325,"##0"),lvl_4[#Headers],0)),"Нет")</f>
        <v>Символические звезды</v>
      </c>
      <c r="G5325" s="11" t="str">
        <f>IFERROR(INDEX(lvl_5[],MATCH(M5325,lvl_5[ID],0),MATCH(_xlfn.CONCAT(TEXT(K5325,"##0"),"_",TEXT(L5325,"##0")),lvl_5[#Headers],0)),"Нет")</f>
        <v>Овечий нож (Демон убиения овец)</v>
      </c>
      <c r="H5325" s="11" t="str">
        <f>IFERROR(INDEX(lvl_6[],MATCH(N5325,lvl_6[ID],0),MATCH(_xlfn.CONCAT(K5325,"_",L5325,"_",M5325),lvl_6[#Headers],0)),"Нет")</f>
        <v>Нет</v>
      </c>
      <c r="I5325" s="12">
        <v>1</v>
      </c>
      <c r="J5325" s="12">
        <v>4</v>
      </c>
      <c r="K5325" s="12">
        <v>1</v>
      </c>
      <c r="L5325" s="12">
        <v>5</v>
      </c>
      <c r="M5325" s="12">
        <v>18</v>
      </c>
      <c r="N5325" s="12">
        <v>1001</v>
      </c>
      <c r="O5325" s="12">
        <f>COUNTIF($P$2:P5325,P5325)</f>
        <v>1</v>
      </c>
      <c r="P5325" s="12" t="str">
        <f t="shared" si="309"/>
        <v>14105181001</v>
      </c>
      <c r="Q5325" s="12" t="str">
        <f t="shared" si="310"/>
        <v>141051810010001</v>
      </c>
      <c r="R5325" s="20" t="s">
        <v>4454</v>
      </c>
      <c r="U5325" s="12" t="s">
        <v>914</v>
      </c>
      <c r="W5325" s="12" t="s">
        <v>869</v>
      </c>
      <c r="AI5325" s="12" t="s">
        <v>100</v>
      </c>
      <c r="AK5325" s="12" t="s">
        <v>100</v>
      </c>
      <c r="BN5325" s="12">
        <v>1</v>
      </c>
      <c r="BP5325" s="12" t="s">
        <v>3803</v>
      </c>
    </row>
    <row r="5326" spans="1:68" ht="45" x14ac:dyDescent="0.25">
      <c r="A5326" s="12">
        <v>1</v>
      </c>
      <c r="B5326" s="11" t="str">
        <f t="shared" si="308"/>
        <v>Общий расчет. Анализ даты. Анализ даты. Символические звезды. Овечий нож (Демон убиения овец). Нет</v>
      </c>
      <c r="C5326" s="11" t="str">
        <f>IFERROR(VLOOKUP(I5326,lvl_1[],2,FALSE),"Нет")</f>
        <v>Общий расчет</v>
      </c>
      <c r="D5326" s="11" t="str">
        <f>IFERROR(VLOOKUP(Rule!J5326,lvl_2[],2,FALSE),"Нет")</f>
        <v>Анализ даты</v>
      </c>
      <c r="E5326" s="11" t="str">
        <f>IFERROR(VLOOKUP(Rule!K5326,lvl_3[],2,FALSE),"Нет")</f>
        <v>Анализ даты</v>
      </c>
      <c r="F5326" s="11" t="str">
        <f>IFERROR(INDEX(lvl_4[],MATCH(L5326,lvl_4[ID],0),MATCH(TEXT(K5326,"##0"),lvl_4[#Headers],0)),"Нет")</f>
        <v>Символические звезды</v>
      </c>
      <c r="G5326" s="11" t="str">
        <f>IFERROR(INDEX(lvl_5[],MATCH(M5326,lvl_5[ID],0),MATCH(_xlfn.CONCAT(TEXT(K5326,"##0"),"_",TEXT(L5326,"##0")),lvl_5[#Headers],0)),"Нет")</f>
        <v>Овечий нож (Демон убиения овец)</v>
      </c>
      <c r="H5326" s="11" t="str">
        <f>IFERROR(INDEX(lvl_6[],MATCH(N5326,lvl_6[ID],0),MATCH(_xlfn.CONCAT(K5326,"_",L5326,"_",M5326),lvl_6[#Headers],0)),"Нет")</f>
        <v>Нет</v>
      </c>
      <c r="I5326" s="12">
        <v>1</v>
      </c>
      <c r="J5326" s="12">
        <v>4</v>
      </c>
      <c r="K5326" s="12">
        <v>1</v>
      </c>
      <c r="L5326" s="12">
        <v>5</v>
      </c>
      <c r="M5326" s="12">
        <v>18</v>
      </c>
      <c r="N5326" s="12">
        <v>1002</v>
      </c>
      <c r="O5326" s="12">
        <f>COUNTIF($P$2:P5326,P5326)</f>
        <v>1</v>
      </c>
      <c r="P5326" s="12" t="str">
        <f t="shared" si="309"/>
        <v>14105181002</v>
      </c>
      <c r="Q5326" s="12" t="str">
        <f t="shared" si="310"/>
        <v>141051810020001</v>
      </c>
      <c r="R5326" s="20" t="s">
        <v>4455</v>
      </c>
      <c r="U5326" s="12" t="s">
        <v>916</v>
      </c>
      <c r="W5326" s="12" t="s">
        <v>870</v>
      </c>
      <c r="AI5326" s="12" t="s">
        <v>100</v>
      </c>
      <c r="AK5326" s="12" t="s">
        <v>100</v>
      </c>
      <c r="BN5326" s="12">
        <v>1</v>
      </c>
      <c r="BP5326" s="12" t="s">
        <v>3803</v>
      </c>
    </row>
    <row r="5327" spans="1:68" ht="60" x14ac:dyDescent="0.25">
      <c r="A5327" s="12">
        <v>1</v>
      </c>
      <c r="B5327" s="11" t="str">
        <f t="shared" si="308"/>
        <v>Общий расчет. Анализ даты. Анализ даты. Символические звезды. Вознаграждение 10 Небесных стволов (Процветание). Нет</v>
      </c>
      <c r="C5327" s="11" t="str">
        <f>IFERROR(VLOOKUP(I5327,lvl_1[],2,FALSE),"Нет")</f>
        <v>Общий расчет</v>
      </c>
      <c r="D5327" s="11" t="str">
        <f>IFERROR(VLOOKUP(Rule!J5327,lvl_2[],2,FALSE),"Нет")</f>
        <v>Анализ даты</v>
      </c>
      <c r="E5327" s="11" t="str">
        <f>IFERROR(VLOOKUP(Rule!K5327,lvl_3[],2,FALSE),"Нет")</f>
        <v>Анализ даты</v>
      </c>
      <c r="F5327" s="11" t="str">
        <f>IFERROR(INDEX(lvl_4[],MATCH(L5327,lvl_4[ID],0),MATCH(TEXT(K5327,"##0"),lvl_4[#Headers],0)),"Нет")</f>
        <v>Символические звезды</v>
      </c>
      <c r="G5327" s="11" t="str">
        <f>IFERROR(INDEX(lvl_5[],MATCH(M5327,lvl_5[ID],0),MATCH(_xlfn.CONCAT(TEXT(K5327,"##0"),"_",TEXT(L5327,"##0")),lvl_5[#Headers],0)),"Нет")</f>
        <v>Вознаграждение 10 Небесных стволов (Процветание)</v>
      </c>
      <c r="H5327" s="11" t="str">
        <f>IFERROR(INDEX(lvl_6[],MATCH(N5327,lvl_6[ID],0),MATCH(_xlfn.CONCAT(K5327,"_",L5327,"_",M5327),lvl_6[#Headers],0)),"Нет")</f>
        <v>Нет</v>
      </c>
      <c r="I5327" s="12">
        <v>1</v>
      </c>
      <c r="J5327" s="12">
        <v>4</v>
      </c>
      <c r="K5327" s="12">
        <v>1</v>
      </c>
      <c r="L5327" s="12">
        <v>5</v>
      </c>
      <c r="M5327" s="12">
        <v>19</v>
      </c>
      <c r="N5327" s="12">
        <v>1003</v>
      </c>
      <c r="O5327" s="12">
        <f>COUNTIF($P$2:P5327,P5327)</f>
        <v>1</v>
      </c>
      <c r="P5327" s="12" t="str">
        <f t="shared" si="309"/>
        <v>14105191003</v>
      </c>
      <c r="Q5327" s="12" t="str">
        <f t="shared" si="310"/>
        <v>141051910030001</v>
      </c>
      <c r="R5327" s="20" t="s">
        <v>4456</v>
      </c>
      <c r="U5327" s="12" t="s">
        <v>899</v>
      </c>
      <c r="W5327" s="12" t="s">
        <v>859</v>
      </c>
      <c r="AI5327" s="12" t="s">
        <v>100</v>
      </c>
      <c r="AK5327" s="12" t="s">
        <v>100</v>
      </c>
      <c r="BN5327" s="12">
        <v>1</v>
      </c>
      <c r="BP5327" s="12" t="s">
        <v>3803</v>
      </c>
    </row>
    <row r="5328" spans="1:68" ht="60" x14ac:dyDescent="0.25">
      <c r="A5328" s="12">
        <v>1</v>
      </c>
      <c r="B5328" s="11" t="str">
        <f t="shared" si="308"/>
        <v>Общий расчет. Анализ даты. Анализ даты. Символические звезды. Вознаграждение 10 Небесных стволов (Процветание). Нет</v>
      </c>
      <c r="C5328" s="11" t="str">
        <f>IFERROR(VLOOKUP(I5328,lvl_1[],2,FALSE),"Нет")</f>
        <v>Общий расчет</v>
      </c>
      <c r="D5328" s="11" t="str">
        <f>IFERROR(VLOOKUP(Rule!J5328,lvl_2[],2,FALSE),"Нет")</f>
        <v>Анализ даты</v>
      </c>
      <c r="E5328" s="11" t="str">
        <f>IFERROR(VLOOKUP(Rule!K5328,lvl_3[],2,FALSE),"Нет")</f>
        <v>Анализ даты</v>
      </c>
      <c r="F5328" s="11" t="str">
        <f>IFERROR(INDEX(lvl_4[],MATCH(L5328,lvl_4[ID],0),MATCH(TEXT(K5328,"##0"),lvl_4[#Headers],0)),"Нет")</f>
        <v>Символические звезды</v>
      </c>
      <c r="G5328" s="11" t="str">
        <f>IFERROR(INDEX(lvl_5[],MATCH(M5328,lvl_5[ID],0),MATCH(_xlfn.CONCAT(TEXT(K5328,"##0"),"_",TEXT(L5328,"##0")),lvl_5[#Headers],0)),"Нет")</f>
        <v>Вознаграждение 10 Небесных стволов (Процветание)</v>
      </c>
      <c r="H5328" s="11" t="str">
        <f>IFERROR(INDEX(lvl_6[],MATCH(N5328,lvl_6[ID],0),MATCH(_xlfn.CONCAT(K5328,"_",L5328,"_",M5328),lvl_6[#Headers],0)),"Нет")</f>
        <v>Нет</v>
      </c>
      <c r="I5328" s="12">
        <v>1</v>
      </c>
      <c r="J5328" s="12">
        <v>4</v>
      </c>
      <c r="K5328" s="12">
        <v>1</v>
      </c>
      <c r="L5328" s="12">
        <v>5</v>
      </c>
      <c r="M5328" s="12">
        <v>19</v>
      </c>
      <c r="N5328" s="12">
        <v>1004</v>
      </c>
      <c r="O5328" s="12">
        <f>COUNTIF($P$2:P5328,P5328)</f>
        <v>1</v>
      </c>
      <c r="P5328" s="12" t="str">
        <f t="shared" si="309"/>
        <v>14105191004</v>
      </c>
      <c r="Q5328" s="12" t="str">
        <f t="shared" si="310"/>
        <v>141051910040001</v>
      </c>
      <c r="R5328" s="20" t="s">
        <v>4457</v>
      </c>
      <c r="U5328" s="12" t="s">
        <v>901</v>
      </c>
      <c r="W5328" s="12" t="s">
        <v>860</v>
      </c>
      <c r="AI5328" s="12" t="s">
        <v>100</v>
      </c>
      <c r="AK5328" s="12" t="s">
        <v>100</v>
      </c>
      <c r="BN5328" s="12">
        <v>1</v>
      </c>
      <c r="BP5328" s="12" t="s">
        <v>3803</v>
      </c>
    </row>
    <row r="5329" spans="1:68" ht="60" x14ac:dyDescent="0.25">
      <c r="A5329" s="12">
        <v>1</v>
      </c>
      <c r="B5329" s="11" t="str">
        <f t="shared" si="308"/>
        <v>Общий расчет. Анализ даты. Анализ даты. Символические звезды. Вознаграждение 10 Небесных стволов (Процветание). Нет</v>
      </c>
      <c r="C5329" s="11" t="str">
        <f>IFERROR(VLOOKUP(I5329,lvl_1[],2,FALSE),"Нет")</f>
        <v>Общий расчет</v>
      </c>
      <c r="D5329" s="11" t="str">
        <f>IFERROR(VLOOKUP(Rule!J5329,lvl_2[],2,FALSE),"Нет")</f>
        <v>Анализ даты</v>
      </c>
      <c r="E5329" s="11" t="str">
        <f>IFERROR(VLOOKUP(Rule!K5329,lvl_3[],2,FALSE),"Нет")</f>
        <v>Анализ даты</v>
      </c>
      <c r="F5329" s="11" t="str">
        <f>IFERROR(INDEX(lvl_4[],MATCH(L5329,lvl_4[ID],0),MATCH(TEXT(K5329,"##0"),lvl_4[#Headers],0)),"Нет")</f>
        <v>Символические звезды</v>
      </c>
      <c r="G5329" s="11" t="str">
        <f>IFERROR(INDEX(lvl_5[],MATCH(M5329,lvl_5[ID],0),MATCH(_xlfn.CONCAT(TEXT(K5329,"##0"),"_",TEXT(L5329,"##0")),lvl_5[#Headers],0)),"Нет")</f>
        <v>Вознаграждение 10 Небесных стволов (Процветание)</v>
      </c>
      <c r="H5329" s="11" t="str">
        <f>IFERROR(INDEX(lvl_6[],MATCH(N5329,lvl_6[ID],0),MATCH(_xlfn.CONCAT(K5329,"_",L5329,"_",M5329),lvl_6[#Headers],0)),"Нет")</f>
        <v>Нет</v>
      </c>
      <c r="I5329" s="12">
        <v>1</v>
      </c>
      <c r="J5329" s="12">
        <v>4</v>
      </c>
      <c r="K5329" s="12">
        <v>1</v>
      </c>
      <c r="L5329" s="12">
        <v>5</v>
      </c>
      <c r="M5329" s="12">
        <v>19</v>
      </c>
      <c r="N5329" s="12">
        <v>1005</v>
      </c>
      <c r="O5329" s="12">
        <f>COUNTIF($P$2:P5329,P5329)</f>
        <v>1</v>
      </c>
      <c r="P5329" s="12" t="str">
        <f t="shared" si="309"/>
        <v>14105191005</v>
      </c>
      <c r="Q5329" s="12" t="str">
        <f t="shared" si="310"/>
        <v>141051910050001</v>
      </c>
      <c r="R5329" s="20" t="s">
        <v>4458</v>
      </c>
      <c r="U5329" s="12" t="s">
        <v>903</v>
      </c>
      <c r="W5329" s="12" t="s">
        <v>862</v>
      </c>
      <c r="AI5329" s="12" t="s">
        <v>100</v>
      </c>
      <c r="AK5329" s="12" t="s">
        <v>100</v>
      </c>
      <c r="BN5329" s="12">
        <v>1</v>
      </c>
      <c r="BP5329" s="12" t="s">
        <v>3803</v>
      </c>
    </row>
    <row r="5330" spans="1:68" ht="60" x14ac:dyDescent="0.25">
      <c r="A5330" s="12">
        <v>1</v>
      </c>
      <c r="B5330" s="11" t="str">
        <f t="shared" si="308"/>
        <v>Общий расчет. Анализ даты. Анализ даты. Символические звезды. Вознаграждение 10 Небесных стволов (Процветание). Нет</v>
      </c>
      <c r="C5330" s="11" t="str">
        <f>IFERROR(VLOOKUP(I5330,lvl_1[],2,FALSE),"Нет")</f>
        <v>Общий расчет</v>
      </c>
      <c r="D5330" s="11" t="str">
        <f>IFERROR(VLOOKUP(Rule!J5330,lvl_2[],2,FALSE),"Нет")</f>
        <v>Анализ даты</v>
      </c>
      <c r="E5330" s="11" t="str">
        <f>IFERROR(VLOOKUP(Rule!K5330,lvl_3[],2,FALSE),"Нет")</f>
        <v>Анализ даты</v>
      </c>
      <c r="F5330" s="11" t="str">
        <f>IFERROR(INDEX(lvl_4[],MATCH(L5330,lvl_4[ID],0),MATCH(TEXT(K5330,"##0"),lvl_4[#Headers],0)),"Нет")</f>
        <v>Символические звезды</v>
      </c>
      <c r="G5330" s="11" t="str">
        <f>IFERROR(INDEX(lvl_5[],MATCH(M5330,lvl_5[ID],0),MATCH(_xlfn.CONCAT(TEXT(K5330,"##0"),"_",TEXT(L5330,"##0")),lvl_5[#Headers],0)),"Нет")</f>
        <v>Вознаграждение 10 Небесных стволов (Процветание)</v>
      </c>
      <c r="H5330" s="11" t="str">
        <f>IFERROR(INDEX(lvl_6[],MATCH(N5330,lvl_6[ID],0),MATCH(_xlfn.CONCAT(K5330,"_",L5330,"_",M5330),lvl_6[#Headers],0)),"Нет")</f>
        <v>Нет</v>
      </c>
      <c r="I5330" s="12">
        <v>1</v>
      </c>
      <c r="J5330" s="12">
        <v>4</v>
      </c>
      <c r="K5330" s="12">
        <v>1</v>
      </c>
      <c r="L5330" s="12">
        <v>5</v>
      </c>
      <c r="M5330" s="12">
        <v>19</v>
      </c>
      <c r="N5330" s="12">
        <v>1006</v>
      </c>
      <c r="O5330" s="12">
        <f>COUNTIF($P$2:P5330,P5330)</f>
        <v>1</v>
      </c>
      <c r="P5330" s="12" t="str">
        <f t="shared" si="309"/>
        <v>14105191006</v>
      </c>
      <c r="Q5330" s="12" t="str">
        <f t="shared" si="310"/>
        <v>141051910060001</v>
      </c>
      <c r="R5330" s="20" t="s">
        <v>4459</v>
      </c>
      <c r="U5330" s="12" t="s">
        <v>905</v>
      </c>
      <c r="W5330" s="12" t="s">
        <v>863</v>
      </c>
      <c r="AI5330" s="12" t="s">
        <v>100</v>
      </c>
      <c r="AK5330" s="12" t="s">
        <v>100</v>
      </c>
      <c r="BN5330" s="12">
        <v>1</v>
      </c>
      <c r="BP5330" s="12" t="s">
        <v>3803</v>
      </c>
    </row>
    <row r="5331" spans="1:68" ht="60" x14ac:dyDescent="0.25">
      <c r="A5331" s="12">
        <v>1</v>
      </c>
      <c r="B5331" s="11" t="str">
        <f t="shared" si="308"/>
        <v>Общий расчет. Анализ даты. Анализ даты. Символические звезды. Вознаграждение 10 Небесных стволов (Процветание). Нет</v>
      </c>
      <c r="C5331" s="11" t="str">
        <f>IFERROR(VLOOKUP(I5331,lvl_1[],2,FALSE),"Нет")</f>
        <v>Общий расчет</v>
      </c>
      <c r="D5331" s="11" t="str">
        <f>IFERROR(VLOOKUP(Rule!J5331,lvl_2[],2,FALSE),"Нет")</f>
        <v>Анализ даты</v>
      </c>
      <c r="E5331" s="11" t="str">
        <f>IFERROR(VLOOKUP(Rule!K5331,lvl_3[],2,FALSE),"Нет")</f>
        <v>Анализ даты</v>
      </c>
      <c r="F5331" s="11" t="str">
        <f>IFERROR(INDEX(lvl_4[],MATCH(L5331,lvl_4[ID],0),MATCH(TEXT(K5331,"##0"),lvl_4[#Headers],0)),"Нет")</f>
        <v>Символические звезды</v>
      </c>
      <c r="G5331" s="11" t="str">
        <f>IFERROR(INDEX(lvl_5[],MATCH(M5331,lvl_5[ID],0),MATCH(_xlfn.CONCAT(TEXT(K5331,"##0"),"_",TEXT(L5331,"##0")),lvl_5[#Headers],0)),"Нет")</f>
        <v>Вознаграждение 10 Небесных стволов (Процветание)</v>
      </c>
      <c r="H5331" s="11" t="str">
        <f>IFERROR(INDEX(lvl_6[],MATCH(N5331,lvl_6[ID],0),MATCH(_xlfn.CONCAT(K5331,"_",L5331,"_",M5331),lvl_6[#Headers],0)),"Нет")</f>
        <v>Нет</v>
      </c>
      <c r="I5331" s="12">
        <v>1</v>
      </c>
      <c r="J5331" s="12">
        <v>4</v>
      </c>
      <c r="K5331" s="12">
        <v>1</v>
      </c>
      <c r="L5331" s="12">
        <v>5</v>
      </c>
      <c r="M5331" s="12">
        <v>19</v>
      </c>
      <c r="N5331" s="12">
        <v>1007</v>
      </c>
      <c r="O5331" s="12">
        <f>COUNTIF($P$2:P5331,P5331)</f>
        <v>1</v>
      </c>
      <c r="P5331" s="12" t="str">
        <f t="shared" si="309"/>
        <v>14105191007</v>
      </c>
      <c r="Q5331" s="12" t="str">
        <f t="shared" si="310"/>
        <v>141051910070001</v>
      </c>
      <c r="R5331" s="20" t="s">
        <v>4460</v>
      </c>
      <c r="U5331" s="12" t="s">
        <v>907</v>
      </c>
      <c r="W5331" s="12" t="s">
        <v>862</v>
      </c>
      <c r="AI5331" s="12" t="s">
        <v>100</v>
      </c>
      <c r="AK5331" s="12" t="s">
        <v>100</v>
      </c>
      <c r="BN5331" s="12">
        <v>1</v>
      </c>
      <c r="BP5331" s="12" t="s">
        <v>3803</v>
      </c>
    </row>
    <row r="5332" spans="1:68" ht="60" x14ac:dyDescent="0.25">
      <c r="A5332" s="12">
        <v>1</v>
      </c>
      <c r="B5332" s="11" t="str">
        <f t="shared" si="308"/>
        <v>Общий расчет. Анализ даты. Анализ даты. Символические звезды. Вознаграждение 10 Небесных стволов (Процветание). Нет</v>
      </c>
      <c r="C5332" s="11" t="str">
        <f>IFERROR(VLOOKUP(I5332,lvl_1[],2,FALSE),"Нет")</f>
        <v>Общий расчет</v>
      </c>
      <c r="D5332" s="11" t="str">
        <f>IFERROR(VLOOKUP(Rule!J5332,lvl_2[],2,FALSE),"Нет")</f>
        <v>Анализ даты</v>
      </c>
      <c r="E5332" s="11" t="str">
        <f>IFERROR(VLOOKUP(Rule!K5332,lvl_3[],2,FALSE),"Нет")</f>
        <v>Анализ даты</v>
      </c>
      <c r="F5332" s="11" t="str">
        <f>IFERROR(INDEX(lvl_4[],MATCH(L5332,lvl_4[ID],0),MATCH(TEXT(K5332,"##0"),lvl_4[#Headers],0)),"Нет")</f>
        <v>Символические звезды</v>
      </c>
      <c r="G5332" s="11" t="str">
        <f>IFERROR(INDEX(lvl_5[],MATCH(M5332,lvl_5[ID],0),MATCH(_xlfn.CONCAT(TEXT(K5332,"##0"),"_",TEXT(L5332,"##0")),lvl_5[#Headers],0)),"Нет")</f>
        <v>Вознаграждение 10 Небесных стволов (Процветание)</v>
      </c>
      <c r="H5332" s="11" t="str">
        <f>IFERROR(INDEX(lvl_6[],MATCH(N5332,lvl_6[ID],0),MATCH(_xlfn.CONCAT(K5332,"_",L5332,"_",M5332),lvl_6[#Headers],0)),"Нет")</f>
        <v>Нет</v>
      </c>
      <c r="I5332" s="12">
        <v>1</v>
      </c>
      <c r="J5332" s="12">
        <v>4</v>
      </c>
      <c r="K5332" s="12">
        <v>1</v>
      </c>
      <c r="L5332" s="12">
        <v>5</v>
      </c>
      <c r="M5332" s="12">
        <v>19</v>
      </c>
      <c r="N5332" s="12">
        <v>1008</v>
      </c>
      <c r="O5332" s="12">
        <f>COUNTIF($P$2:P5332,P5332)</f>
        <v>1</v>
      </c>
      <c r="P5332" s="12" t="str">
        <f t="shared" si="309"/>
        <v>14105191008</v>
      </c>
      <c r="Q5332" s="12" t="str">
        <f t="shared" si="310"/>
        <v>141051910080001</v>
      </c>
      <c r="R5332" s="20" t="s">
        <v>4461</v>
      </c>
      <c r="U5332" s="12" t="s">
        <v>908</v>
      </c>
      <c r="W5332" s="12" t="s">
        <v>863</v>
      </c>
      <c r="AI5332" s="12" t="s">
        <v>100</v>
      </c>
      <c r="AK5332" s="12" t="s">
        <v>100</v>
      </c>
      <c r="BN5332" s="12">
        <v>1</v>
      </c>
      <c r="BP5332" s="12" t="s">
        <v>3803</v>
      </c>
    </row>
    <row r="5333" spans="1:68" ht="60" x14ac:dyDescent="0.25">
      <c r="A5333" s="12">
        <v>1</v>
      </c>
      <c r="B5333" s="11" t="str">
        <f t="shared" si="308"/>
        <v>Общий расчет. Анализ даты. Анализ даты. Символические звезды. Вознаграждение 10 Небесных стволов (Процветание). Нет</v>
      </c>
      <c r="C5333" s="11" t="str">
        <f>IFERROR(VLOOKUP(I5333,lvl_1[],2,FALSE),"Нет")</f>
        <v>Общий расчет</v>
      </c>
      <c r="D5333" s="11" t="str">
        <f>IFERROR(VLOOKUP(Rule!J5333,lvl_2[],2,FALSE),"Нет")</f>
        <v>Анализ даты</v>
      </c>
      <c r="E5333" s="11" t="str">
        <f>IFERROR(VLOOKUP(Rule!K5333,lvl_3[],2,FALSE),"Нет")</f>
        <v>Анализ даты</v>
      </c>
      <c r="F5333" s="11" t="str">
        <f>IFERROR(INDEX(lvl_4[],MATCH(L5333,lvl_4[ID],0),MATCH(TEXT(K5333,"##0"),lvl_4[#Headers],0)),"Нет")</f>
        <v>Символические звезды</v>
      </c>
      <c r="G5333" s="11" t="str">
        <f>IFERROR(INDEX(lvl_5[],MATCH(M5333,lvl_5[ID],0),MATCH(_xlfn.CONCAT(TEXT(K5333,"##0"),"_",TEXT(L5333,"##0")),lvl_5[#Headers],0)),"Нет")</f>
        <v>Вознаграждение 10 Небесных стволов (Процветание)</v>
      </c>
      <c r="H5333" s="11" t="str">
        <f>IFERROR(INDEX(lvl_6[],MATCH(N5333,lvl_6[ID],0),MATCH(_xlfn.CONCAT(K5333,"_",L5333,"_",M5333),lvl_6[#Headers],0)),"Нет")</f>
        <v>Нет</v>
      </c>
      <c r="I5333" s="12">
        <v>1</v>
      </c>
      <c r="J5333" s="12">
        <v>4</v>
      </c>
      <c r="K5333" s="12">
        <v>1</v>
      </c>
      <c r="L5333" s="12">
        <v>5</v>
      </c>
      <c r="M5333" s="12">
        <v>19</v>
      </c>
      <c r="N5333" s="12">
        <v>1009</v>
      </c>
      <c r="O5333" s="12">
        <f>COUNTIF($P$2:P5333,P5333)</f>
        <v>1</v>
      </c>
      <c r="P5333" s="12" t="str">
        <f t="shared" si="309"/>
        <v>14105191009</v>
      </c>
      <c r="Q5333" s="12" t="str">
        <f t="shared" si="310"/>
        <v>141051910090001</v>
      </c>
      <c r="R5333" s="20" t="s">
        <v>4462</v>
      </c>
      <c r="U5333" s="12" t="s">
        <v>910</v>
      </c>
      <c r="W5333" s="12" t="s">
        <v>865</v>
      </c>
      <c r="AI5333" s="12" t="s">
        <v>100</v>
      </c>
      <c r="AK5333" s="12" t="s">
        <v>100</v>
      </c>
      <c r="BN5333" s="12">
        <v>1</v>
      </c>
      <c r="BP5333" s="12" t="s">
        <v>3803</v>
      </c>
    </row>
    <row r="5334" spans="1:68" ht="60" x14ac:dyDescent="0.25">
      <c r="A5334" s="12">
        <v>1</v>
      </c>
      <c r="B5334" s="11" t="str">
        <f t="shared" si="308"/>
        <v>Общий расчет. Анализ даты. Анализ даты. Символические звезды. Вознаграждение 10 Небесных стволов (Процветание). Нет</v>
      </c>
      <c r="C5334" s="11" t="str">
        <f>IFERROR(VLOOKUP(I5334,lvl_1[],2,FALSE),"Нет")</f>
        <v>Общий расчет</v>
      </c>
      <c r="D5334" s="11" t="str">
        <f>IFERROR(VLOOKUP(Rule!J5334,lvl_2[],2,FALSE),"Нет")</f>
        <v>Анализ даты</v>
      </c>
      <c r="E5334" s="11" t="str">
        <f>IFERROR(VLOOKUP(Rule!K5334,lvl_3[],2,FALSE),"Нет")</f>
        <v>Анализ даты</v>
      </c>
      <c r="F5334" s="11" t="str">
        <f>IFERROR(INDEX(lvl_4[],MATCH(L5334,lvl_4[ID],0),MATCH(TEXT(K5334,"##0"),lvl_4[#Headers],0)),"Нет")</f>
        <v>Символические звезды</v>
      </c>
      <c r="G5334" s="11" t="str">
        <f>IFERROR(INDEX(lvl_5[],MATCH(M5334,lvl_5[ID],0),MATCH(_xlfn.CONCAT(TEXT(K5334,"##0"),"_",TEXT(L5334,"##0")),lvl_5[#Headers],0)),"Нет")</f>
        <v>Вознаграждение 10 Небесных стволов (Процветание)</v>
      </c>
      <c r="H5334" s="11" t="str">
        <f>IFERROR(INDEX(lvl_6[],MATCH(N5334,lvl_6[ID],0),MATCH(_xlfn.CONCAT(K5334,"_",L5334,"_",M5334),lvl_6[#Headers],0)),"Нет")</f>
        <v>Нет</v>
      </c>
      <c r="I5334" s="12">
        <v>1</v>
      </c>
      <c r="J5334" s="12">
        <v>4</v>
      </c>
      <c r="K5334" s="12">
        <v>1</v>
      </c>
      <c r="L5334" s="12">
        <v>5</v>
      </c>
      <c r="M5334" s="12">
        <v>19</v>
      </c>
      <c r="N5334" s="12">
        <v>1010</v>
      </c>
      <c r="O5334" s="12">
        <f>COUNTIF($P$2:P5334,P5334)</f>
        <v>1</v>
      </c>
      <c r="P5334" s="12" t="str">
        <f t="shared" si="309"/>
        <v>14105191010</v>
      </c>
      <c r="Q5334" s="12" t="str">
        <f t="shared" si="310"/>
        <v>141051910100001</v>
      </c>
      <c r="R5334" s="20" t="s">
        <v>4463</v>
      </c>
      <c r="U5334" s="12" t="s">
        <v>912</v>
      </c>
      <c r="W5334" s="12" t="s">
        <v>866</v>
      </c>
      <c r="AI5334" s="12" t="s">
        <v>100</v>
      </c>
      <c r="AK5334" s="12" t="s">
        <v>100</v>
      </c>
      <c r="BN5334" s="12">
        <v>1</v>
      </c>
      <c r="BP5334" s="12" t="s">
        <v>3803</v>
      </c>
    </row>
    <row r="5335" spans="1:68" ht="60" x14ac:dyDescent="0.25">
      <c r="A5335" s="12">
        <v>1</v>
      </c>
      <c r="B5335" s="11" t="str">
        <f t="shared" si="308"/>
        <v>Общий расчет. Анализ даты. Анализ даты. Символические звезды. Вознаграждение 10 Небесных стволов (Процветание). Нет</v>
      </c>
      <c r="C5335" s="11" t="str">
        <f>IFERROR(VLOOKUP(I5335,lvl_1[],2,FALSE),"Нет")</f>
        <v>Общий расчет</v>
      </c>
      <c r="D5335" s="11" t="str">
        <f>IFERROR(VLOOKUP(Rule!J5335,lvl_2[],2,FALSE),"Нет")</f>
        <v>Анализ даты</v>
      </c>
      <c r="E5335" s="11" t="str">
        <f>IFERROR(VLOOKUP(Rule!K5335,lvl_3[],2,FALSE),"Нет")</f>
        <v>Анализ даты</v>
      </c>
      <c r="F5335" s="11" t="str">
        <f>IFERROR(INDEX(lvl_4[],MATCH(L5335,lvl_4[ID],0),MATCH(TEXT(K5335,"##0"),lvl_4[#Headers],0)),"Нет")</f>
        <v>Символические звезды</v>
      </c>
      <c r="G5335" s="11" t="str">
        <f>IFERROR(INDEX(lvl_5[],MATCH(M5335,lvl_5[ID],0),MATCH(_xlfn.CONCAT(TEXT(K5335,"##0"),"_",TEXT(L5335,"##0")),lvl_5[#Headers],0)),"Нет")</f>
        <v>Вознаграждение 10 Небесных стволов (Процветание)</v>
      </c>
      <c r="H5335" s="11" t="str">
        <f>IFERROR(INDEX(lvl_6[],MATCH(N5335,lvl_6[ID],0),MATCH(_xlfn.CONCAT(K5335,"_",L5335,"_",M5335),lvl_6[#Headers],0)),"Нет")</f>
        <v>Нет</v>
      </c>
      <c r="I5335" s="12">
        <v>1</v>
      </c>
      <c r="J5335" s="12">
        <v>4</v>
      </c>
      <c r="K5335" s="12">
        <v>1</v>
      </c>
      <c r="L5335" s="12">
        <v>5</v>
      </c>
      <c r="M5335" s="12">
        <v>19</v>
      </c>
      <c r="N5335" s="12">
        <v>1011</v>
      </c>
      <c r="O5335" s="12">
        <f>COUNTIF($P$2:P5335,P5335)</f>
        <v>1</v>
      </c>
      <c r="P5335" s="12" t="str">
        <f t="shared" si="309"/>
        <v>14105191011</v>
      </c>
      <c r="Q5335" s="12" t="str">
        <f t="shared" si="310"/>
        <v>141051910110001</v>
      </c>
      <c r="R5335" s="20" t="s">
        <v>4464</v>
      </c>
      <c r="U5335" s="12" t="s">
        <v>914</v>
      </c>
      <c r="W5335" s="12" t="s">
        <v>868</v>
      </c>
      <c r="AI5335" s="12" t="s">
        <v>100</v>
      </c>
      <c r="AK5335" s="12" t="s">
        <v>100</v>
      </c>
      <c r="BN5335" s="12">
        <v>1</v>
      </c>
      <c r="BP5335" s="12" t="s">
        <v>3803</v>
      </c>
    </row>
    <row r="5336" spans="1:68" ht="60" x14ac:dyDescent="0.25">
      <c r="A5336" s="12">
        <v>1</v>
      </c>
      <c r="B5336" s="11" t="str">
        <f t="shared" si="308"/>
        <v>Общий расчет. Анализ даты. Анализ даты. Символические звезды. Вознаграждение 10 Небесных стволов (Процветание). Нет</v>
      </c>
      <c r="C5336" s="11" t="str">
        <f>IFERROR(VLOOKUP(I5336,lvl_1[],2,FALSE),"Нет")</f>
        <v>Общий расчет</v>
      </c>
      <c r="D5336" s="11" t="str">
        <f>IFERROR(VLOOKUP(Rule!J5336,lvl_2[],2,FALSE),"Нет")</f>
        <v>Анализ даты</v>
      </c>
      <c r="E5336" s="11" t="str">
        <f>IFERROR(VLOOKUP(Rule!K5336,lvl_3[],2,FALSE),"Нет")</f>
        <v>Анализ даты</v>
      </c>
      <c r="F5336" s="11" t="str">
        <f>IFERROR(INDEX(lvl_4[],MATCH(L5336,lvl_4[ID],0),MATCH(TEXT(K5336,"##0"),lvl_4[#Headers],0)),"Нет")</f>
        <v>Символические звезды</v>
      </c>
      <c r="G5336" s="11" t="str">
        <f>IFERROR(INDEX(lvl_5[],MATCH(M5336,lvl_5[ID],0),MATCH(_xlfn.CONCAT(TEXT(K5336,"##0"),"_",TEXT(L5336,"##0")),lvl_5[#Headers],0)),"Нет")</f>
        <v>Вознаграждение 10 Небесных стволов (Процветание)</v>
      </c>
      <c r="H5336" s="11" t="str">
        <f>IFERROR(INDEX(lvl_6[],MATCH(N5336,lvl_6[ID],0),MATCH(_xlfn.CONCAT(K5336,"_",L5336,"_",M5336),lvl_6[#Headers],0)),"Нет")</f>
        <v>Нет</v>
      </c>
      <c r="I5336" s="12">
        <v>1</v>
      </c>
      <c r="J5336" s="12">
        <v>4</v>
      </c>
      <c r="K5336" s="12">
        <v>1</v>
      </c>
      <c r="L5336" s="12">
        <v>5</v>
      </c>
      <c r="M5336" s="12">
        <v>19</v>
      </c>
      <c r="N5336" s="12">
        <v>1012</v>
      </c>
      <c r="O5336" s="12">
        <f>COUNTIF($P$2:P5336,P5336)</f>
        <v>1</v>
      </c>
      <c r="P5336" s="12" t="str">
        <f t="shared" si="309"/>
        <v>14105191012</v>
      </c>
      <c r="Q5336" s="12" t="str">
        <f t="shared" si="310"/>
        <v>141051910120001</v>
      </c>
      <c r="R5336" s="20" t="s">
        <v>4465</v>
      </c>
      <c r="U5336" s="12" t="s">
        <v>916</v>
      </c>
      <c r="W5336" s="12" t="s">
        <v>869</v>
      </c>
      <c r="AI5336" s="12" t="s">
        <v>100</v>
      </c>
      <c r="AK5336" s="12" t="s">
        <v>100</v>
      </c>
      <c r="BN5336" s="12">
        <v>1</v>
      </c>
      <c r="BP5336" s="12" t="s">
        <v>3803</v>
      </c>
    </row>
    <row r="5337" spans="1:68" ht="45" x14ac:dyDescent="0.25">
      <c r="A5337" s="12">
        <v>1</v>
      </c>
      <c r="B5337" s="11" t="str">
        <f t="shared" si="308"/>
        <v>Общий расчет. Анализ даты. Анализ даты. Символические звезды. Демон красоты. Нет</v>
      </c>
      <c r="C5337" s="11" t="str">
        <f>IFERROR(VLOOKUP(I5337,lvl_1[],2,FALSE),"Нет")</f>
        <v>Общий расчет</v>
      </c>
      <c r="D5337" s="11" t="str">
        <f>IFERROR(VLOOKUP(Rule!J5337,lvl_2[],2,FALSE),"Нет")</f>
        <v>Анализ даты</v>
      </c>
      <c r="E5337" s="11" t="str">
        <f>IFERROR(VLOOKUP(Rule!K5337,lvl_3[],2,FALSE),"Нет")</f>
        <v>Анализ даты</v>
      </c>
      <c r="F5337" s="11" t="str">
        <f>IFERROR(INDEX(lvl_4[],MATCH(L5337,lvl_4[ID],0),MATCH(TEXT(K5337,"##0"),lvl_4[#Headers],0)),"Нет")</f>
        <v>Символические звезды</v>
      </c>
      <c r="G5337" s="11" t="str">
        <f>IFERROR(INDEX(lvl_5[],MATCH(M5337,lvl_5[ID],0),MATCH(_xlfn.CONCAT(TEXT(K5337,"##0"),"_",TEXT(L5337,"##0")),lvl_5[#Headers],0)),"Нет")</f>
        <v>Демон красоты</v>
      </c>
      <c r="H5337" s="11" t="str">
        <f>IFERROR(INDEX(lvl_6[],MATCH(N5337,lvl_6[ID],0),MATCH(_xlfn.CONCAT(K5337,"_",L5337,"_",M5337),lvl_6[#Headers],0)),"Нет")</f>
        <v>Нет</v>
      </c>
      <c r="I5337" s="12">
        <v>1</v>
      </c>
      <c r="J5337" s="12">
        <v>4</v>
      </c>
      <c r="K5337" s="12">
        <v>1</v>
      </c>
      <c r="L5337" s="12">
        <v>5</v>
      </c>
      <c r="M5337" s="12">
        <v>20</v>
      </c>
      <c r="N5337" s="12">
        <v>1013</v>
      </c>
      <c r="O5337" s="12">
        <f>COUNTIF($P$2:P5337,P5337)</f>
        <v>1</v>
      </c>
      <c r="P5337" s="12" t="str">
        <f t="shared" si="309"/>
        <v>14105201013</v>
      </c>
      <c r="Q5337" s="12" t="str">
        <f t="shared" si="310"/>
        <v>141052010130001</v>
      </c>
      <c r="R5337" s="20" t="s">
        <v>4466</v>
      </c>
      <c r="U5337" s="12" t="s">
        <v>899</v>
      </c>
      <c r="W5337" s="12" t="s">
        <v>863</v>
      </c>
      <c r="AI5337" s="12" t="s">
        <v>100</v>
      </c>
      <c r="AK5337" s="12" t="s">
        <v>100</v>
      </c>
      <c r="BN5337" s="12">
        <v>1</v>
      </c>
      <c r="BP5337" s="12" t="s">
        <v>3803</v>
      </c>
    </row>
    <row r="5338" spans="1:68" ht="45" x14ac:dyDescent="0.25">
      <c r="A5338" s="12">
        <v>1</v>
      </c>
      <c r="B5338" s="11" t="str">
        <f t="shared" si="308"/>
        <v>Общий расчет. Анализ даты. Анализ даты. Символические звезды. Демон красоты. Нет</v>
      </c>
      <c r="C5338" s="11" t="str">
        <f>IFERROR(VLOOKUP(I5338,lvl_1[],2,FALSE),"Нет")</f>
        <v>Общий расчет</v>
      </c>
      <c r="D5338" s="11" t="str">
        <f>IFERROR(VLOOKUP(Rule!J5338,lvl_2[],2,FALSE),"Нет")</f>
        <v>Анализ даты</v>
      </c>
      <c r="E5338" s="11" t="str">
        <f>IFERROR(VLOOKUP(Rule!K5338,lvl_3[],2,FALSE),"Нет")</f>
        <v>Анализ даты</v>
      </c>
      <c r="F5338" s="11" t="str">
        <f>IFERROR(INDEX(lvl_4[],MATCH(L5338,lvl_4[ID],0),MATCH(TEXT(K5338,"##0"),lvl_4[#Headers],0)),"Нет")</f>
        <v>Символические звезды</v>
      </c>
      <c r="G5338" s="11" t="str">
        <f>IFERROR(INDEX(lvl_5[],MATCH(M5338,lvl_5[ID],0),MATCH(_xlfn.CONCAT(TEXT(K5338,"##0"),"_",TEXT(L5338,"##0")),lvl_5[#Headers],0)),"Нет")</f>
        <v>Демон красоты</v>
      </c>
      <c r="H5338" s="11" t="str">
        <f>IFERROR(INDEX(lvl_6[],MATCH(N5338,lvl_6[ID],0),MATCH(_xlfn.CONCAT(K5338,"_",L5338,"_",M5338),lvl_6[#Headers],0)),"Нет")</f>
        <v>Нет</v>
      </c>
      <c r="I5338" s="12">
        <v>1</v>
      </c>
      <c r="J5338" s="12">
        <v>4</v>
      </c>
      <c r="K5338" s="12">
        <v>1</v>
      </c>
      <c r="L5338" s="12">
        <v>5</v>
      </c>
      <c r="M5338" s="12">
        <v>20</v>
      </c>
      <c r="N5338" s="12">
        <v>1014</v>
      </c>
      <c r="O5338" s="12">
        <f>COUNTIF($P$2:P5338,P5338)</f>
        <v>1</v>
      </c>
      <c r="P5338" s="12" t="str">
        <f t="shared" si="309"/>
        <v>14105201014</v>
      </c>
      <c r="Q5338" s="12" t="str">
        <f t="shared" si="310"/>
        <v>141052010140001</v>
      </c>
      <c r="R5338" s="20" t="s">
        <v>4467</v>
      </c>
      <c r="U5338" s="12" t="s">
        <v>901</v>
      </c>
      <c r="W5338" s="12" t="s">
        <v>863</v>
      </c>
      <c r="AI5338" s="12" t="s">
        <v>100</v>
      </c>
      <c r="AK5338" s="12" t="s">
        <v>100</v>
      </c>
      <c r="BN5338" s="12">
        <v>1</v>
      </c>
      <c r="BP5338" s="12" t="s">
        <v>3803</v>
      </c>
    </row>
    <row r="5339" spans="1:68" ht="45" x14ac:dyDescent="0.25">
      <c r="A5339" s="12">
        <v>1</v>
      </c>
      <c r="B5339" s="11" t="str">
        <f t="shared" si="308"/>
        <v>Общий расчет. Анализ даты. Анализ даты. Символические звезды. Демон красоты. Нет</v>
      </c>
      <c r="C5339" s="11" t="str">
        <f>IFERROR(VLOOKUP(I5339,lvl_1[],2,FALSE),"Нет")</f>
        <v>Общий расчет</v>
      </c>
      <c r="D5339" s="11" t="str">
        <f>IFERROR(VLOOKUP(Rule!J5339,lvl_2[],2,FALSE),"Нет")</f>
        <v>Анализ даты</v>
      </c>
      <c r="E5339" s="11" t="str">
        <f>IFERROR(VLOOKUP(Rule!K5339,lvl_3[],2,FALSE),"Нет")</f>
        <v>Анализ даты</v>
      </c>
      <c r="F5339" s="11" t="str">
        <f>IFERROR(INDEX(lvl_4[],MATCH(L5339,lvl_4[ID],0),MATCH(TEXT(K5339,"##0"),lvl_4[#Headers],0)),"Нет")</f>
        <v>Символические звезды</v>
      </c>
      <c r="G5339" s="11" t="str">
        <f>IFERROR(INDEX(lvl_5[],MATCH(M5339,lvl_5[ID],0),MATCH(_xlfn.CONCAT(TEXT(K5339,"##0"),"_",TEXT(L5339,"##0")),lvl_5[#Headers],0)),"Нет")</f>
        <v>Демон красоты</v>
      </c>
      <c r="H5339" s="11" t="str">
        <f>IFERROR(INDEX(lvl_6[],MATCH(N5339,lvl_6[ID],0),MATCH(_xlfn.CONCAT(K5339,"_",L5339,"_",M5339),lvl_6[#Headers],0)),"Нет")</f>
        <v>Нет</v>
      </c>
      <c r="I5339" s="12">
        <v>1</v>
      </c>
      <c r="J5339" s="12">
        <v>4</v>
      </c>
      <c r="K5339" s="12">
        <v>1</v>
      </c>
      <c r="L5339" s="12">
        <v>5</v>
      </c>
      <c r="M5339" s="12">
        <v>20</v>
      </c>
      <c r="N5339" s="12">
        <v>1015</v>
      </c>
      <c r="O5339" s="12">
        <f>COUNTIF($P$2:P5339,P5339)</f>
        <v>1</v>
      </c>
      <c r="P5339" s="12" t="str">
        <f t="shared" si="309"/>
        <v>14105201015</v>
      </c>
      <c r="Q5339" s="12" t="str">
        <f t="shared" si="310"/>
        <v>141052010150001</v>
      </c>
      <c r="R5339" s="20" t="s">
        <v>4468</v>
      </c>
      <c r="U5339" s="12" t="s">
        <v>903</v>
      </c>
      <c r="W5339" s="12" t="s">
        <v>859</v>
      </c>
      <c r="AI5339" s="12" t="s">
        <v>100</v>
      </c>
      <c r="AK5339" s="12" t="s">
        <v>100</v>
      </c>
      <c r="BN5339" s="12">
        <v>1</v>
      </c>
      <c r="BP5339" s="12" t="s">
        <v>3803</v>
      </c>
    </row>
    <row r="5340" spans="1:68" ht="45" x14ac:dyDescent="0.25">
      <c r="A5340" s="12">
        <v>1</v>
      </c>
      <c r="B5340" s="11" t="str">
        <f t="shared" si="308"/>
        <v>Общий расчет. Анализ даты. Анализ даты. Символические звезды. Демон красоты. Нет</v>
      </c>
      <c r="C5340" s="11" t="str">
        <f>IFERROR(VLOOKUP(I5340,lvl_1[],2,FALSE),"Нет")</f>
        <v>Общий расчет</v>
      </c>
      <c r="D5340" s="11" t="str">
        <f>IFERROR(VLOOKUP(Rule!J5340,lvl_2[],2,FALSE),"Нет")</f>
        <v>Анализ даты</v>
      </c>
      <c r="E5340" s="11" t="str">
        <f>IFERROR(VLOOKUP(Rule!K5340,lvl_3[],2,FALSE),"Нет")</f>
        <v>Анализ даты</v>
      </c>
      <c r="F5340" s="11" t="str">
        <f>IFERROR(INDEX(lvl_4[],MATCH(L5340,lvl_4[ID],0),MATCH(TEXT(K5340,"##0"),lvl_4[#Headers],0)),"Нет")</f>
        <v>Символические звезды</v>
      </c>
      <c r="G5340" s="11" t="str">
        <f>IFERROR(INDEX(lvl_5[],MATCH(M5340,lvl_5[ID],0),MATCH(_xlfn.CONCAT(TEXT(K5340,"##0"),"_",TEXT(L5340,"##0")),lvl_5[#Headers],0)),"Нет")</f>
        <v>Демон красоты</v>
      </c>
      <c r="H5340" s="11" t="str">
        <f>IFERROR(INDEX(lvl_6[],MATCH(N5340,lvl_6[ID],0),MATCH(_xlfn.CONCAT(K5340,"_",L5340,"_",M5340),lvl_6[#Headers],0)),"Нет")</f>
        <v>Нет</v>
      </c>
      <c r="I5340" s="12">
        <v>1</v>
      </c>
      <c r="J5340" s="12">
        <v>4</v>
      </c>
      <c r="K5340" s="12">
        <v>1</v>
      </c>
      <c r="L5340" s="12">
        <v>5</v>
      </c>
      <c r="M5340" s="12">
        <v>20</v>
      </c>
      <c r="N5340" s="12">
        <v>1016</v>
      </c>
      <c r="O5340" s="12">
        <f>COUNTIF($P$2:P5340,P5340)</f>
        <v>1</v>
      </c>
      <c r="P5340" s="12" t="str">
        <f t="shared" si="309"/>
        <v>14105201016</v>
      </c>
      <c r="Q5340" s="12" t="str">
        <f t="shared" si="310"/>
        <v>141052010160001</v>
      </c>
      <c r="R5340" s="20" t="s">
        <v>4469</v>
      </c>
      <c r="U5340" s="12" t="s">
        <v>903</v>
      </c>
      <c r="W5340" s="12" t="s">
        <v>860</v>
      </c>
      <c r="AI5340" s="12" t="s">
        <v>100</v>
      </c>
      <c r="AK5340" s="12" t="s">
        <v>100</v>
      </c>
      <c r="BN5340" s="12">
        <v>1</v>
      </c>
      <c r="BP5340" s="12" t="s">
        <v>3803</v>
      </c>
    </row>
    <row r="5341" spans="1:68" ht="45" x14ac:dyDescent="0.25">
      <c r="A5341" s="12">
        <v>1</v>
      </c>
      <c r="B5341" s="11" t="str">
        <f t="shared" si="308"/>
        <v>Общий расчет. Анализ даты. Анализ даты. Символические звезды. Демон красоты. Нет</v>
      </c>
      <c r="C5341" s="11" t="str">
        <f>IFERROR(VLOOKUP(I5341,lvl_1[],2,FALSE),"Нет")</f>
        <v>Общий расчет</v>
      </c>
      <c r="D5341" s="11" t="str">
        <f>IFERROR(VLOOKUP(Rule!J5341,lvl_2[],2,FALSE),"Нет")</f>
        <v>Анализ даты</v>
      </c>
      <c r="E5341" s="11" t="str">
        <f>IFERROR(VLOOKUP(Rule!K5341,lvl_3[],2,FALSE),"Нет")</f>
        <v>Анализ даты</v>
      </c>
      <c r="F5341" s="11" t="str">
        <f>IFERROR(INDEX(lvl_4[],MATCH(L5341,lvl_4[ID],0),MATCH(TEXT(K5341,"##0"),lvl_4[#Headers],0)),"Нет")</f>
        <v>Символические звезды</v>
      </c>
      <c r="G5341" s="11" t="str">
        <f>IFERROR(INDEX(lvl_5[],MATCH(M5341,lvl_5[ID],0),MATCH(_xlfn.CONCAT(TEXT(K5341,"##0"),"_",TEXT(L5341,"##0")),lvl_5[#Headers],0)),"Нет")</f>
        <v>Демон красоты</v>
      </c>
      <c r="H5341" s="11" t="str">
        <f>IFERROR(INDEX(lvl_6[],MATCH(N5341,lvl_6[ID],0),MATCH(_xlfn.CONCAT(K5341,"_",L5341,"_",M5341),lvl_6[#Headers],0)),"Нет")</f>
        <v>Нет</v>
      </c>
      <c r="I5341" s="12">
        <v>1</v>
      </c>
      <c r="J5341" s="12">
        <v>4</v>
      </c>
      <c r="K5341" s="12">
        <v>1</v>
      </c>
      <c r="L5341" s="12">
        <v>5</v>
      </c>
      <c r="M5341" s="12">
        <v>20</v>
      </c>
      <c r="N5341" s="12">
        <v>1017</v>
      </c>
      <c r="O5341" s="12">
        <f>COUNTIF($P$2:P5341,P5341)</f>
        <v>1</v>
      </c>
      <c r="P5341" s="12" t="str">
        <f t="shared" si="309"/>
        <v>14105201017</v>
      </c>
      <c r="Q5341" s="12" t="str">
        <f t="shared" si="310"/>
        <v>141052010170001</v>
      </c>
      <c r="R5341" s="20" t="s">
        <v>4470</v>
      </c>
      <c r="U5341" s="12" t="s">
        <v>905</v>
      </c>
      <c r="W5341" s="12" t="s">
        <v>864</v>
      </c>
      <c r="AI5341" s="12" t="s">
        <v>100</v>
      </c>
      <c r="AK5341" s="12" t="s">
        <v>100</v>
      </c>
      <c r="BN5341" s="12">
        <v>1</v>
      </c>
      <c r="BP5341" s="12" t="s">
        <v>3803</v>
      </c>
    </row>
    <row r="5342" spans="1:68" ht="45" x14ac:dyDescent="0.25">
      <c r="A5342" s="12">
        <v>1</v>
      </c>
      <c r="B5342" s="11" t="str">
        <f t="shared" si="308"/>
        <v>Общий расчет. Анализ даты. Анализ даты. Символические звезды. Демон красоты. Нет</v>
      </c>
      <c r="C5342" s="11" t="str">
        <f>IFERROR(VLOOKUP(I5342,lvl_1[],2,FALSE),"Нет")</f>
        <v>Общий расчет</v>
      </c>
      <c r="D5342" s="11" t="str">
        <f>IFERROR(VLOOKUP(Rule!J5342,lvl_2[],2,FALSE),"Нет")</f>
        <v>Анализ даты</v>
      </c>
      <c r="E5342" s="11" t="str">
        <f>IFERROR(VLOOKUP(Rule!K5342,lvl_3[],2,FALSE),"Нет")</f>
        <v>Анализ даты</v>
      </c>
      <c r="F5342" s="11" t="str">
        <f>IFERROR(INDEX(lvl_4[],MATCH(L5342,lvl_4[ID],0),MATCH(TEXT(K5342,"##0"),lvl_4[#Headers],0)),"Нет")</f>
        <v>Символические звезды</v>
      </c>
      <c r="G5342" s="11" t="str">
        <f>IFERROR(INDEX(lvl_5[],MATCH(M5342,lvl_5[ID],0),MATCH(_xlfn.CONCAT(TEXT(K5342,"##0"),"_",TEXT(L5342,"##0")),lvl_5[#Headers],0)),"Нет")</f>
        <v>Демон красоты</v>
      </c>
      <c r="H5342" s="11" t="str">
        <f>IFERROR(INDEX(lvl_6[],MATCH(N5342,lvl_6[ID],0),MATCH(_xlfn.CONCAT(K5342,"_",L5342,"_",M5342),lvl_6[#Headers],0)),"Нет")</f>
        <v>Нет</v>
      </c>
      <c r="I5342" s="12">
        <v>1</v>
      </c>
      <c r="J5342" s="12">
        <v>4</v>
      </c>
      <c r="K5342" s="12">
        <v>1</v>
      </c>
      <c r="L5342" s="12">
        <v>5</v>
      </c>
      <c r="M5342" s="12">
        <v>20</v>
      </c>
      <c r="N5342" s="12">
        <v>1018</v>
      </c>
      <c r="O5342" s="12">
        <f>COUNTIF($P$2:P5342,P5342)</f>
        <v>1</v>
      </c>
      <c r="P5342" s="12" t="str">
        <f t="shared" si="309"/>
        <v>14105201018</v>
      </c>
      <c r="Q5342" s="12" t="str">
        <f t="shared" si="310"/>
        <v>141052010180001</v>
      </c>
      <c r="R5342" s="20" t="s">
        <v>4471</v>
      </c>
      <c r="U5342" s="12" t="s">
        <v>907</v>
      </c>
      <c r="W5342" s="12" t="s">
        <v>861</v>
      </c>
      <c r="AI5342" s="12" t="s">
        <v>100</v>
      </c>
      <c r="AK5342" s="12" t="s">
        <v>100</v>
      </c>
      <c r="BN5342" s="12">
        <v>1</v>
      </c>
      <c r="BP5342" s="12" t="s">
        <v>3803</v>
      </c>
    </row>
    <row r="5343" spans="1:68" ht="45" x14ac:dyDescent="0.25">
      <c r="A5343" s="12">
        <v>1</v>
      </c>
      <c r="B5343" s="11" t="str">
        <f t="shared" si="308"/>
        <v>Общий расчет. Анализ даты. Анализ даты. Символические звезды. Демон красоты. Нет</v>
      </c>
      <c r="C5343" s="11" t="str">
        <f>IFERROR(VLOOKUP(I5343,lvl_1[],2,FALSE),"Нет")</f>
        <v>Общий расчет</v>
      </c>
      <c r="D5343" s="11" t="str">
        <f>IFERROR(VLOOKUP(Rule!J5343,lvl_2[],2,FALSE),"Нет")</f>
        <v>Анализ даты</v>
      </c>
      <c r="E5343" s="11" t="str">
        <f>IFERROR(VLOOKUP(Rule!K5343,lvl_3[],2,FALSE),"Нет")</f>
        <v>Анализ даты</v>
      </c>
      <c r="F5343" s="11" t="str">
        <f>IFERROR(INDEX(lvl_4[],MATCH(L5343,lvl_4[ID],0),MATCH(TEXT(K5343,"##0"),lvl_4[#Headers],0)),"Нет")</f>
        <v>Символические звезды</v>
      </c>
      <c r="G5343" s="11" t="str">
        <f>IFERROR(INDEX(lvl_5[],MATCH(M5343,lvl_5[ID],0),MATCH(_xlfn.CONCAT(TEXT(K5343,"##0"),"_",TEXT(L5343,"##0")),lvl_5[#Headers],0)),"Нет")</f>
        <v>Демон красоты</v>
      </c>
      <c r="H5343" s="11" t="str">
        <f>IFERROR(INDEX(lvl_6[],MATCH(N5343,lvl_6[ID],0),MATCH(_xlfn.CONCAT(K5343,"_",L5343,"_",M5343),lvl_6[#Headers],0)),"Нет")</f>
        <v>Нет</v>
      </c>
      <c r="I5343" s="12">
        <v>1</v>
      </c>
      <c r="J5343" s="12">
        <v>4</v>
      </c>
      <c r="K5343" s="12">
        <v>1</v>
      </c>
      <c r="L5343" s="12">
        <v>5</v>
      </c>
      <c r="M5343" s="12">
        <v>20</v>
      </c>
      <c r="N5343" s="12">
        <v>1019</v>
      </c>
      <c r="O5343" s="12">
        <f>COUNTIF($P$2:P5343,P5343)</f>
        <v>1</v>
      </c>
      <c r="P5343" s="12" t="str">
        <f t="shared" si="309"/>
        <v>14105201019</v>
      </c>
      <c r="Q5343" s="12" t="str">
        <f t="shared" si="310"/>
        <v>141052010190001</v>
      </c>
      <c r="R5343" s="20" t="s">
        <v>4472</v>
      </c>
      <c r="U5343" s="12" t="s">
        <v>908</v>
      </c>
      <c r="W5343" s="12" t="s">
        <v>861</v>
      </c>
      <c r="AI5343" s="12" t="s">
        <v>100</v>
      </c>
      <c r="AK5343" s="12" t="s">
        <v>100</v>
      </c>
      <c r="BN5343" s="12">
        <v>1</v>
      </c>
      <c r="BP5343" s="12" t="s">
        <v>3803</v>
      </c>
    </row>
    <row r="5344" spans="1:68" ht="45" x14ac:dyDescent="0.25">
      <c r="A5344" s="12">
        <v>1</v>
      </c>
      <c r="B5344" s="11" t="str">
        <f t="shared" si="308"/>
        <v>Общий расчет. Анализ даты. Анализ даты. Символические звезды. Демон красоты. Нет</v>
      </c>
      <c r="C5344" s="11" t="str">
        <f>IFERROR(VLOOKUP(I5344,lvl_1[],2,FALSE),"Нет")</f>
        <v>Общий расчет</v>
      </c>
      <c r="D5344" s="11" t="str">
        <f>IFERROR(VLOOKUP(Rule!J5344,lvl_2[],2,FALSE),"Нет")</f>
        <v>Анализ даты</v>
      </c>
      <c r="E5344" s="11" t="str">
        <f>IFERROR(VLOOKUP(Rule!K5344,lvl_3[],2,FALSE),"Нет")</f>
        <v>Анализ даты</v>
      </c>
      <c r="F5344" s="11" t="str">
        <f>IFERROR(INDEX(lvl_4[],MATCH(L5344,lvl_4[ID],0),MATCH(TEXT(K5344,"##0"),lvl_4[#Headers],0)),"Нет")</f>
        <v>Символические звезды</v>
      </c>
      <c r="G5344" s="11" t="str">
        <f>IFERROR(INDEX(lvl_5[],MATCH(M5344,lvl_5[ID],0),MATCH(_xlfn.CONCAT(TEXT(K5344,"##0"),"_",TEXT(L5344,"##0")),lvl_5[#Headers],0)),"Нет")</f>
        <v>Демон красоты</v>
      </c>
      <c r="H5344" s="11" t="str">
        <f>IFERROR(INDEX(lvl_6[],MATCH(N5344,lvl_6[ID],0),MATCH(_xlfn.CONCAT(K5344,"_",L5344,"_",M5344),lvl_6[#Headers],0)),"Нет")</f>
        <v>Нет</v>
      </c>
      <c r="I5344" s="12">
        <v>1</v>
      </c>
      <c r="J5344" s="12">
        <v>4</v>
      </c>
      <c r="K5344" s="12">
        <v>1</v>
      </c>
      <c r="L5344" s="12">
        <v>5</v>
      </c>
      <c r="M5344" s="12">
        <v>20</v>
      </c>
      <c r="N5344" s="12">
        <v>1020</v>
      </c>
      <c r="O5344" s="12">
        <f>COUNTIF($P$2:P5344,P5344)</f>
        <v>1</v>
      </c>
      <c r="P5344" s="12" t="str">
        <f t="shared" si="309"/>
        <v>14105201020</v>
      </c>
      <c r="Q5344" s="12" t="str">
        <f t="shared" si="310"/>
        <v>141052010200001</v>
      </c>
      <c r="R5344" s="20" t="s">
        <v>4473</v>
      </c>
      <c r="U5344" s="12" t="s">
        <v>910</v>
      </c>
      <c r="W5344" s="12" t="s">
        <v>867</v>
      </c>
      <c r="AI5344" s="12" t="s">
        <v>100</v>
      </c>
      <c r="AK5344" s="12" t="s">
        <v>100</v>
      </c>
      <c r="BN5344" s="12">
        <v>1</v>
      </c>
      <c r="BP5344" s="12" t="s">
        <v>3803</v>
      </c>
    </row>
    <row r="5345" spans="1:68" ht="45" x14ac:dyDescent="0.25">
      <c r="A5345" s="12">
        <v>1</v>
      </c>
      <c r="B5345" s="11" t="str">
        <f t="shared" si="308"/>
        <v>Общий расчет. Анализ даты. Анализ даты. Символические звезды. Демон красоты. Нет</v>
      </c>
      <c r="C5345" s="11" t="str">
        <f>IFERROR(VLOOKUP(I5345,lvl_1[],2,FALSE),"Нет")</f>
        <v>Общий расчет</v>
      </c>
      <c r="D5345" s="11" t="str">
        <f>IFERROR(VLOOKUP(Rule!J5345,lvl_2[],2,FALSE),"Нет")</f>
        <v>Анализ даты</v>
      </c>
      <c r="E5345" s="11" t="str">
        <f>IFERROR(VLOOKUP(Rule!K5345,lvl_3[],2,FALSE),"Нет")</f>
        <v>Анализ даты</v>
      </c>
      <c r="F5345" s="11" t="str">
        <f>IFERROR(INDEX(lvl_4[],MATCH(L5345,lvl_4[ID],0),MATCH(TEXT(K5345,"##0"),lvl_4[#Headers],0)),"Нет")</f>
        <v>Символические звезды</v>
      </c>
      <c r="G5345" s="11" t="str">
        <f>IFERROR(INDEX(lvl_5[],MATCH(M5345,lvl_5[ID],0),MATCH(_xlfn.CONCAT(TEXT(K5345,"##0"),"_",TEXT(L5345,"##0")),lvl_5[#Headers],0)),"Нет")</f>
        <v>Демон красоты</v>
      </c>
      <c r="H5345" s="11" t="str">
        <f>IFERROR(INDEX(lvl_6[],MATCH(N5345,lvl_6[ID],0),MATCH(_xlfn.CONCAT(K5345,"_",L5345,"_",M5345),lvl_6[#Headers],0)),"Нет")</f>
        <v>Нет</v>
      </c>
      <c r="I5345" s="12">
        <v>1</v>
      </c>
      <c r="J5345" s="12">
        <v>4</v>
      </c>
      <c r="K5345" s="12">
        <v>1</v>
      </c>
      <c r="L5345" s="12">
        <v>5</v>
      </c>
      <c r="M5345" s="12">
        <v>20</v>
      </c>
      <c r="N5345" s="12">
        <v>1021</v>
      </c>
      <c r="O5345" s="12">
        <f>COUNTIF($P$2:P5345,P5345)</f>
        <v>1</v>
      </c>
      <c r="P5345" s="12" t="str">
        <f t="shared" si="309"/>
        <v>14105201021</v>
      </c>
      <c r="Q5345" s="12" t="str">
        <f t="shared" si="310"/>
        <v>141052010210001</v>
      </c>
      <c r="R5345" s="20" t="s">
        <v>4474</v>
      </c>
      <c r="U5345" s="12" t="s">
        <v>912</v>
      </c>
      <c r="W5345" s="12" t="s">
        <v>866</v>
      </c>
      <c r="AI5345" s="12" t="s">
        <v>100</v>
      </c>
      <c r="AK5345" s="12" t="s">
        <v>100</v>
      </c>
      <c r="BN5345" s="12">
        <v>1</v>
      </c>
      <c r="BP5345" s="12" t="s">
        <v>3803</v>
      </c>
    </row>
    <row r="5346" spans="1:68" ht="45" x14ac:dyDescent="0.25">
      <c r="A5346" s="12">
        <v>1</v>
      </c>
      <c r="B5346" s="11" t="str">
        <f t="shared" si="308"/>
        <v>Общий расчет. Анализ даты. Анализ даты. Символические звезды. Демон красоты. Нет</v>
      </c>
      <c r="C5346" s="11" t="str">
        <f>IFERROR(VLOOKUP(I5346,lvl_1[],2,FALSE),"Нет")</f>
        <v>Общий расчет</v>
      </c>
      <c r="D5346" s="11" t="str">
        <f>IFERROR(VLOOKUP(Rule!J5346,lvl_2[],2,FALSE),"Нет")</f>
        <v>Анализ даты</v>
      </c>
      <c r="E5346" s="11" t="str">
        <f>IFERROR(VLOOKUP(Rule!K5346,lvl_3[],2,FALSE),"Нет")</f>
        <v>Анализ даты</v>
      </c>
      <c r="F5346" s="11" t="str">
        <f>IFERROR(INDEX(lvl_4[],MATCH(L5346,lvl_4[ID],0),MATCH(TEXT(K5346,"##0"),lvl_4[#Headers],0)),"Нет")</f>
        <v>Символические звезды</v>
      </c>
      <c r="G5346" s="11" t="str">
        <f>IFERROR(INDEX(lvl_5[],MATCH(M5346,lvl_5[ID],0),MATCH(_xlfn.CONCAT(TEXT(K5346,"##0"),"_",TEXT(L5346,"##0")),lvl_5[#Headers],0)),"Нет")</f>
        <v>Демон красоты</v>
      </c>
      <c r="H5346" s="11" t="str">
        <f>IFERROR(INDEX(lvl_6[],MATCH(N5346,lvl_6[ID],0),MATCH(_xlfn.CONCAT(K5346,"_",L5346,"_",M5346),lvl_6[#Headers],0)),"Нет")</f>
        <v>Нет</v>
      </c>
      <c r="I5346" s="12">
        <v>1</v>
      </c>
      <c r="J5346" s="12">
        <v>4</v>
      </c>
      <c r="K5346" s="12">
        <v>1</v>
      </c>
      <c r="L5346" s="12">
        <v>5</v>
      </c>
      <c r="M5346" s="12">
        <v>20</v>
      </c>
      <c r="N5346" s="12">
        <v>1022</v>
      </c>
      <c r="O5346" s="12">
        <f>COUNTIF($P$2:P5346,P5346)</f>
        <v>1</v>
      </c>
      <c r="P5346" s="12" t="str">
        <f t="shared" si="309"/>
        <v>14105201022</v>
      </c>
      <c r="Q5346" s="12" t="str">
        <f t="shared" si="310"/>
        <v>141052010220001</v>
      </c>
      <c r="R5346" s="20" t="s">
        <v>4475</v>
      </c>
      <c r="U5346" s="12" t="s">
        <v>914</v>
      </c>
      <c r="W5346" s="12" t="s">
        <v>869</v>
      </c>
      <c r="AI5346" s="12" t="s">
        <v>100</v>
      </c>
      <c r="AK5346" s="12" t="s">
        <v>100</v>
      </c>
      <c r="BN5346" s="12">
        <v>1</v>
      </c>
      <c r="BP5346" s="12" t="s">
        <v>3803</v>
      </c>
    </row>
    <row r="5347" spans="1:68" ht="45" x14ac:dyDescent="0.25">
      <c r="A5347" s="12">
        <v>1</v>
      </c>
      <c r="B5347" s="11" t="str">
        <f t="shared" si="308"/>
        <v>Общий расчет. Анализ даты. Анализ даты. Символические звезды. Демон красоты. Нет</v>
      </c>
      <c r="C5347" s="11" t="str">
        <f>IFERROR(VLOOKUP(I5347,lvl_1[],2,FALSE),"Нет")</f>
        <v>Общий расчет</v>
      </c>
      <c r="D5347" s="11" t="str">
        <f>IFERROR(VLOOKUP(Rule!J5347,lvl_2[],2,FALSE),"Нет")</f>
        <v>Анализ даты</v>
      </c>
      <c r="E5347" s="11" t="str">
        <f>IFERROR(VLOOKUP(Rule!K5347,lvl_3[],2,FALSE),"Нет")</f>
        <v>Анализ даты</v>
      </c>
      <c r="F5347" s="11" t="str">
        <f>IFERROR(INDEX(lvl_4[],MATCH(L5347,lvl_4[ID],0),MATCH(TEXT(K5347,"##0"),lvl_4[#Headers],0)),"Нет")</f>
        <v>Символические звезды</v>
      </c>
      <c r="G5347" s="11" t="str">
        <f>IFERROR(INDEX(lvl_5[],MATCH(M5347,lvl_5[ID],0),MATCH(_xlfn.CONCAT(TEXT(K5347,"##0"),"_",TEXT(L5347,"##0")),lvl_5[#Headers],0)),"Нет")</f>
        <v>Демон красоты</v>
      </c>
      <c r="H5347" s="11" t="str">
        <f>IFERROR(INDEX(lvl_6[],MATCH(N5347,lvl_6[ID],0),MATCH(_xlfn.CONCAT(K5347,"_",L5347,"_",M5347),lvl_6[#Headers],0)),"Нет")</f>
        <v>Нет</v>
      </c>
      <c r="I5347" s="12">
        <v>1</v>
      </c>
      <c r="J5347" s="12">
        <v>4</v>
      </c>
      <c r="K5347" s="12">
        <v>1</v>
      </c>
      <c r="L5347" s="12">
        <v>5</v>
      </c>
      <c r="M5347" s="12">
        <v>20</v>
      </c>
      <c r="N5347" s="12">
        <v>1023</v>
      </c>
      <c r="O5347" s="12">
        <f>COUNTIF($P$2:P5347,P5347)</f>
        <v>1</v>
      </c>
      <c r="P5347" s="12" t="str">
        <f t="shared" si="309"/>
        <v>14105201023</v>
      </c>
      <c r="Q5347" s="12" t="str">
        <f t="shared" si="310"/>
        <v>141052010230001</v>
      </c>
      <c r="R5347" s="20" t="s">
        <v>4476</v>
      </c>
      <c r="U5347" s="12" t="s">
        <v>916</v>
      </c>
      <c r="W5347" s="12" t="s">
        <v>865</v>
      </c>
      <c r="AI5347" s="12" t="s">
        <v>100</v>
      </c>
      <c r="AK5347" s="12" t="s">
        <v>100</v>
      </c>
      <c r="BN5347" s="12">
        <v>1</v>
      </c>
      <c r="BP5347" s="12" t="s">
        <v>3803</v>
      </c>
    </row>
    <row r="5348" spans="1:68" ht="45" x14ac:dyDescent="0.25">
      <c r="A5348" s="12">
        <v>1</v>
      </c>
      <c r="B5348" s="11" t="str">
        <f t="shared" si="308"/>
        <v>Общий расчет. Анализ даты. Анализ даты. Символические звезды. Золотая карета. Нет</v>
      </c>
      <c r="C5348" s="11" t="str">
        <f>IFERROR(VLOOKUP(I5348,lvl_1[],2,FALSE),"Нет")</f>
        <v>Общий расчет</v>
      </c>
      <c r="D5348" s="11" t="str">
        <f>IFERROR(VLOOKUP(Rule!J5348,lvl_2[],2,FALSE),"Нет")</f>
        <v>Анализ даты</v>
      </c>
      <c r="E5348" s="11" t="str">
        <f>IFERROR(VLOOKUP(Rule!K5348,lvl_3[],2,FALSE),"Нет")</f>
        <v>Анализ даты</v>
      </c>
      <c r="F5348" s="11" t="str">
        <f>IFERROR(INDEX(lvl_4[],MATCH(L5348,lvl_4[ID],0),MATCH(TEXT(K5348,"##0"),lvl_4[#Headers],0)),"Нет")</f>
        <v>Символические звезды</v>
      </c>
      <c r="G5348" s="11" t="str">
        <f>IFERROR(INDEX(lvl_5[],MATCH(M5348,lvl_5[ID],0),MATCH(_xlfn.CONCAT(TEXT(K5348,"##0"),"_",TEXT(L5348,"##0")),lvl_5[#Headers],0)),"Нет")</f>
        <v>Золотая карета</v>
      </c>
      <c r="H5348" s="11" t="str">
        <f>IFERROR(INDEX(lvl_6[],MATCH(N5348,lvl_6[ID],0),MATCH(_xlfn.CONCAT(K5348,"_",L5348,"_",M5348),lvl_6[#Headers],0)),"Нет")</f>
        <v>Нет</v>
      </c>
      <c r="I5348" s="12">
        <v>1</v>
      </c>
      <c r="J5348" s="12">
        <v>4</v>
      </c>
      <c r="K5348" s="12">
        <v>1</v>
      </c>
      <c r="L5348" s="12">
        <v>5</v>
      </c>
      <c r="M5348" s="12">
        <v>21</v>
      </c>
      <c r="N5348" s="12">
        <v>1024</v>
      </c>
      <c r="O5348" s="12">
        <f>COUNTIF($P$2:P5348,P5348)</f>
        <v>1</v>
      </c>
      <c r="P5348" s="12" t="str">
        <f t="shared" si="309"/>
        <v>14105211024</v>
      </c>
      <c r="Q5348" s="12" t="str">
        <f t="shared" si="310"/>
        <v>141052110240001</v>
      </c>
      <c r="R5348" s="20" t="s">
        <v>4477</v>
      </c>
      <c r="U5348" s="12" t="s">
        <v>899</v>
      </c>
      <c r="W5348" s="12" t="s">
        <v>861</v>
      </c>
      <c r="AI5348" s="12" t="s">
        <v>100</v>
      </c>
      <c r="AK5348" s="12" t="s">
        <v>100</v>
      </c>
      <c r="BN5348" s="12">
        <v>1</v>
      </c>
      <c r="BP5348" s="12" t="s">
        <v>3803</v>
      </c>
    </row>
    <row r="5349" spans="1:68" ht="45" x14ac:dyDescent="0.25">
      <c r="A5349" s="12">
        <v>1</v>
      </c>
      <c r="B5349" s="11" t="str">
        <f t="shared" ref="B5349:B5412" si="311">_xlfn.CONCAT(C5349,". ", D5349,". ", E5349,". ", F5349,". ", G5349,". ", H5349)</f>
        <v>Общий расчет. Анализ даты. Анализ даты. Символические звезды. Золотая карета. Нет</v>
      </c>
      <c r="C5349" s="11" t="str">
        <f>IFERROR(VLOOKUP(I5349,lvl_1[],2,FALSE),"Нет")</f>
        <v>Общий расчет</v>
      </c>
      <c r="D5349" s="11" t="str">
        <f>IFERROR(VLOOKUP(Rule!J5349,lvl_2[],2,FALSE),"Нет")</f>
        <v>Анализ даты</v>
      </c>
      <c r="E5349" s="11" t="str">
        <f>IFERROR(VLOOKUP(Rule!K5349,lvl_3[],2,FALSE),"Нет")</f>
        <v>Анализ даты</v>
      </c>
      <c r="F5349" s="11" t="str">
        <f>IFERROR(INDEX(lvl_4[],MATCH(L5349,lvl_4[ID],0),MATCH(TEXT(K5349,"##0"),lvl_4[#Headers],0)),"Нет")</f>
        <v>Символические звезды</v>
      </c>
      <c r="G5349" s="11" t="str">
        <f>IFERROR(INDEX(lvl_5[],MATCH(M5349,lvl_5[ID],0),MATCH(_xlfn.CONCAT(TEXT(K5349,"##0"),"_",TEXT(L5349,"##0")),lvl_5[#Headers],0)),"Нет")</f>
        <v>Золотая карета</v>
      </c>
      <c r="H5349" s="11" t="str">
        <f>IFERROR(INDEX(lvl_6[],MATCH(N5349,lvl_6[ID],0),MATCH(_xlfn.CONCAT(K5349,"_",L5349,"_",M5349),lvl_6[#Headers],0)),"Нет")</f>
        <v>Нет</v>
      </c>
      <c r="I5349" s="12">
        <v>1</v>
      </c>
      <c r="J5349" s="12">
        <v>4</v>
      </c>
      <c r="K5349" s="12">
        <v>1</v>
      </c>
      <c r="L5349" s="12">
        <v>5</v>
      </c>
      <c r="M5349" s="12">
        <v>21</v>
      </c>
      <c r="N5349" s="12">
        <v>1025</v>
      </c>
      <c r="O5349" s="12">
        <f>COUNTIF($P$2:P5349,P5349)</f>
        <v>1</v>
      </c>
      <c r="P5349" s="12" t="str">
        <f t="shared" ref="P5349:P5412" si="312">_xlfn.CONCAT(I5349,
J5349,
K5349,
IF(LEN(L5349)=1,_xlfn.CONCAT(0,L5349),L5349),
IF(LEN(M5349)=1,_xlfn.CONCAT(0,M5349),M5349),
IF(LEN(N5349)=1,_xlfn.CONCAT(0,N5349),N5349))</f>
        <v>14105211025</v>
      </c>
      <c r="Q5349" s="12" t="str">
        <f t="shared" ref="Q5349:Q5412" si="313">_xlfn.CONCAT(I5349,
J5349,
K5349,
IF(LEN(L5349)=1,_xlfn.CONCAT(0,L5349),L5349),
IF(LEN(M5349)=1,_xlfn.CONCAT(0,M5349),M5349),
IF(LEN(N5349)=1,_xlfn.CONCAT(0,N5349),N5349),
IF(LEN(O5349)=1,_xlfn.CONCAT("000",O5349),IF(LEN(O5349)=2,_xlfn.CONCAT("00",O5349),IF(LEN(O5349)=3,_xlfn.CONCAT(0,O5349),O5349))))</f>
        <v>141052110250001</v>
      </c>
      <c r="R5349" s="20" t="s">
        <v>4478</v>
      </c>
      <c r="U5349" s="12" t="s">
        <v>901</v>
      </c>
      <c r="W5349" s="12" t="s">
        <v>862</v>
      </c>
      <c r="AI5349" s="12" t="s">
        <v>100</v>
      </c>
      <c r="AK5349" s="12" t="s">
        <v>100</v>
      </c>
      <c r="BN5349" s="12">
        <v>1</v>
      </c>
      <c r="BP5349" s="12" t="s">
        <v>3803</v>
      </c>
    </row>
    <row r="5350" spans="1:68" ht="45" x14ac:dyDescent="0.25">
      <c r="A5350" s="12">
        <v>1</v>
      </c>
      <c r="B5350" s="11" t="str">
        <f t="shared" si="311"/>
        <v>Общий расчет. Анализ даты. Анализ даты. Символические звезды. Золотая карета. Нет</v>
      </c>
      <c r="C5350" s="11" t="str">
        <f>IFERROR(VLOOKUP(I5350,lvl_1[],2,FALSE),"Нет")</f>
        <v>Общий расчет</v>
      </c>
      <c r="D5350" s="11" t="str">
        <f>IFERROR(VLOOKUP(Rule!J5350,lvl_2[],2,FALSE),"Нет")</f>
        <v>Анализ даты</v>
      </c>
      <c r="E5350" s="11" t="str">
        <f>IFERROR(VLOOKUP(Rule!K5350,lvl_3[],2,FALSE),"Нет")</f>
        <v>Анализ даты</v>
      </c>
      <c r="F5350" s="11" t="str">
        <f>IFERROR(INDEX(lvl_4[],MATCH(L5350,lvl_4[ID],0),MATCH(TEXT(K5350,"##0"),lvl_4[#Headers],0)),"Нет")</f>
        <v>Символические звезды</v>
      </c>
      <c r="G5350" s="11" t="str">
        <f>IFERROR(INDEX(lvl_5[],MATCH(M5350,lvl_5[ID],0),MATCH(_xlfn.CONCAT(TEXT(K5350,"##0"),"_",TEXT(L5350,"##0")),lvl_5[#Headers],0)),"Нет")</f>
        <v>Золотая карета</v>
      </c>
      <c r="H5350" s="11" t="str">
        <f>IFERROR(INDEX(lvl_6[],MATCH(N5350,lvl_6[ID],0),MATCH(_xlfn.CONCAT(K5350,"_",L5350,"_",M5350),lvl_6[#Headers],0)),"Нет")</f>
        <v>Нет</v>
      </c>
      <c r="I5350" s="12">
        <v>1</v>
      </c>
      <c r="J5350" s="12">
        <v>4</v>
      </c>
      <c r="K5350" s="12">
        <v>1</v>
      </c>
      <c r="L5350" s="12">
        <v>5</v>
      </c>
      <c r="M5350" s="12">
        <v>21</v>
      </c>
      <c r="N5350" s="12">
        <v>1026</v>
      </c>
      <c r="O5350" s="12">
        <f>COUNTIF($P$2:P5350,P5350)</f>
        <v>1</v>
      </c>
      <c r="P5350" s="12" t="str">
        <f t="shared" si="312"/>
        <v>14105211026</v>
      </c>
      <c r="Q5350" s="12" t="str">
        <f t="shared" si="313"/>
        <v>141052110260001</v>
      </c>
      <c r="R5350" s="20" t="s">
        <v>4479</v>
      </c>
      <c r="U5350" s="12" t="s">
        <v>903</v>
      </c>
      <c r="W5350" s="12" t="s">
        <v>864</v>
      </c>
      <c r="AI5350" s="12" t="s">
        <v>100</v>
      </c>
      <c r="AK5350" s="12" t="s">
        <v>100</v>
      </c>
      <c r="BN5350" s="12">
        <v>1</v>
      </c>
      <c r="BP5350" s="12" t="s">
        <v>3803</v>
      </c>
    </row>
    <row r="5351" spans="1:68" ht="45" x14ac:dyDescent="0.25">
      <c r="A5351" s="12">
        <v>1</v>
      </c>
      <c r="B5351" s="11" t="str">
        <f t="shared" si="311"/>
        <v>Общий расчет. Анализ даты. Анализ даты. Символические звезды. Золотая карета. Нет</v>
      </c>
      <c r="C5351" s="11" t="str">
        <f>IFERROR(VLOOKUP(I5351,lvl_1[],2,FALSE),"Нет")</f>
        <v>Общий расчет</v>
      </c>
      <c r="D5351" s="11" t="str">
        <f>IFERROR(VLOOKUP(Rule!J5351,lvl_2[],2,FALSE),"Нет")</f>
        <v>Анализ даты</v>
      </c>
      <c r="E5351" s="11" t="str">
        <f>IFERROR(VLOOKUP(Rule!K5351,lvl_3[],2,FALSE),"Нет")</f>
        <v>Анализ даты</v>
      </c>
      <c r="F5351" s="11" t="str">
        <f>IFERROR(INDEX(lvl_4[],MATCH(L5351,lvl_4[ID],0),MATCH(TEXT(K5351,"##0"),lvl_4[#Headers],0)),"Нет")</f>
        <v>Символические звезды</v>
      </c>
      <c r="G5351" s="11" t="str">
        <f>IFERROR(INDEX(lvl_5[],MATCH(M5351,lvl_5[ID],0),MATCH(_xlfn.CONCAT(TEXT(K5351,"##0"),"_",TEXT(L5351,"##0")),lvl_5[#Headers],0)),"Нет")</f>
        <v>Золотая карета</v>
      </c>
      <c r="H5351" s="11" t="str">
        <f>IFERROR(INDEX(lvl_6[],MATCH(N5351,lvl_6[ID],0),MATCH(_xlfn.CONCAT(K5351,"_",L5351,"_",M5351),lvl_6[#Headers],0)),"Нет")</f>
        <v>Нет</v>
      </c>
      <c r="I5351" s="12">
        <v>1</v>
      </c>
      <c r="J5351" s="12">
        <v>4</v>
      </c>
      <c r="K5351" s="12">
        <v>1</v>
      </c>
      <c r="L5351" s="12">
        <v>5</v>
      </c>
      <c r="M5351" s="12">
        <v>21</v>
      </c>
      <c r="N5351" s="12">
        <v>1027</v>
      </c>
      <c r="O5351" s="12">
        <f>COUNTIF($P$2:P5351,P5351)</f>
        <v>1</v>
      </c>
      <c r="P5351" s="12" t="str">
        <f t="shared" si="312"/>
        <v>14105211027</v>
      </c>
      <c r="Q5351" s="12" t="str">
        <f t="shared" si="313"/>
        <v>141052110270001</v>
      </c>
      <c r="R5351" s="20" t="s">
        <v>4480</v>
      </c>
      <c r="U5351" s="12" t="s">
        <v>905</v>
      </c>
      <c r="W5351" s="12" t="s">
        <v>865</v>
      </c>
      <c r="AI5351" s="12" t="s">
        <v>100</v>
      </c>
      <c r="AK5351" s="12" t="s">
        <v>100</v>
      </c>
      <c r="BN5351" s="12">
        <v>1</v>
      </c>
      <c r="BP5351" s="12" t="s">
        <v>3803</v>
      </c>
    </row>
    <row r="5352" spans="1:68" ht="45" x14ac:dyDescent="0.25">
      <c r="A5352" s="12">
        <v>1</v>
      </c>
      <c r="B5352" s="11" t="str">
        <f t="shared" si="311"/>
        <v>Общий расчет. Анализ даты. Анализ даты. Символические звезды. Золотая карета. Нет</v>
      </c>
      <c r="C5352" s="11" t="str">
        <f>IFERROR(VLOOKUP(I5352,lvl_1[],2,FALSE),"Нет")</f>
        <v>Общий расчет</v>
      </c>
      <c r="D5352" s="11" t="str">
        <f>IFERROR(VLOOKUP(Rule!J5352,lvl_2[],2,FALSE),"Нет")</f>
        <v>Анализ даты</v>
      </c>
      <c r="E5352" s="11" t="str">
        <f>IFERROR(VLOOKUP(Rule!K5352,lvl_3[],2,FALSE),"Нет")</f>
        <v>Анализ даты</v>
      </c>
      <c r="F5352" s="11" t="str">
        <f>IFERROR(INDEX(lvl_4[],MATCH(L5352,lvl_4[ID],0),MATCH(TEXT(K5352,"##0"),lvl_4[#Headers],0)),"Нет")</f>
        <v>Символические звезды</v>
      </c>
      <c r="G5352" s="11" t="str">
        <f>IFERROR(INDEX(lvl_5[],MATCH(M5352,lvl_5[ID],0),MATCH(_xlfn.CONCAT(TEXT(K5352,"##0"),"_",TEXT(L5352,"##0")),lvl_5[#Headers],0)),"Нет")</f>
        <v>Золотая карета</v>
      </c>
      <c r="H5352" s="11" t="str">
        <f>IFERROR(INDEX(lvl_6[],MATCH(N5352,lvl_6[ID],0),MATCH(_xlfn.CONCAT(K5352,"_",L5352,"_",M5352),lvl_6[#Headers],0)),"Нет")</f>
        <v>Нет</v>
      </c>
      <c r="I5352" s="12">
        <v>1</v>
      </c>
      <c r="J5352" s="12">
        <v>4</v>
      </c>
      <c r="K5352" s="12">
        <v>1</v>
      </c>
      <c r="L5352" s="12">
        <v>5</v>
      </c>
      <c r="M5352" s="12">
        <v>21</v>
      </c>
      <c r="N5352" s="12">
        <v>1028</v>
      </c>
      <c r="O5352" s="12">
        <f>COUNTIF($P$2:P5352,P5352)</f>
        <v>1</v>
      </c>
      <c r="P5352" s="12" t="str">
        <f t="shared" si="312"/>
        <v>14105211028</v>
      </c>
      <c r="Q5352" s="12" t="str">
        <f t="shared" si="313"/>
        <v>141052110280001</v>
      </c>
      <c r="R5352" s="20" t="s">
        <v>4481</v>
      </c>
      <c r="U5352" s="12" t="s">
        <v>907</v>
      </c>
      <c r="W5352" s="12" t="s">
        <v>864</v>
      </c>
      <c r="AI5352" s="12" t="s">
        <v>100</v>
      </c>
      <c r="AK5352" s="12" t="s">
        <v>100</v>
      </c>
      <c r="BN5352" s="12">
        <v>1</v>
      </c>
      <c r="BP5352" s="12" t="s">
        <v>3803</v>
      </c>
    </row>
    <row r="5353" spans="1:68" ht="45" x14ac:dyDescent="0.25">
      <c r="A5353" s="12">
        <v>1</v>
      </c>
      <c r="B5353" s="11" t="str">
        <f t="shared" si="311"/>
        <v>Общий расчет. Анализ даты. Анализ даты. Символические звезды. Золотая карета. Нет</v>
      </c>
      <c r="C5353" s="11" t="str">
        <f>IFERROR(VLOOKUP(I5353,lvl_1[],2,FALSE),"Нет")</f>
        <v>Общий расчет</v>
      </c>
      <c r="D5353" s="11" t="str">
        <f>IFERROR(VLOOKUP(Rule!J5353,lvl_2[],2,FALSE),"Нет")</f>
        <v>Анализ даты</v>
      </c>
      <c r="E5353" s="11" t="str">
        <f>IFERROR(VLOOKUP(Rule!K5353,lvl_3[],2,FALSE),"Нет")</f>
        <v>Анализ даты</v>
      </c>
      <c r="F5353" s="11" t="str">
        <f>IFERROR(INDEX(lvl_4[],MATCH(L5353,lvl_4[ID],0),MATCH(TEXT(K5353,"##0"),lvl_4[#Headers],0)),"Нет")</f>
        <v>Символические звезды</v>
      </c>
      <c r="G5353" s="11" t="str">
        <f>IFERROR(INDEX(lvl_5[],MATCH(M5353,lvl_5[ID],0),MATCH(_xlfn.CONCAT(TEXT(K5353,"##0"),"_",TEXT(L5353,"##0")),lvl_5[#Headers],0)),"Нет")</f>
        <v>Золотая карета</v>
      </c>
      <c r="H5353" s="11" t="str">
        <f>IFERROR(INDEX(lvl_6[],MATCH(N5353,lvl_6[ID],0),MATCH(_xlfn.CONCAT(K5353,"_",L5353,"_",M5353),lvl_6[#Headers],0)),"Нет")</f>
        <v>Нет</v>
      </c>
      <c r="I5353" s="12">
        <v>1</v>
      </c>
      <c r="J5353" s="12">
        <v>4</v>
      </c>
      <c r="K5353" s="12">
        <v>1</v>
      </c>
      <c r="L5353" s="12">
        <v>5</v>
      </c>
      <c r="M5353" s="12">
        <v>21</v>
      </c>
      <c r="N5353" s="12">
        <v>1029</v>
      </c>
      <c r="O5353" s="12">
        <f>COUNTIF($P$2:P5353,P5353)</f>
        <v>1</v>
      </c>
      <c r="P5353" s="12" t="str">
        <f t="shared" si="312"/>
        <v>14105211029</v>
      </c>
      <c r="Q5353" s="12" t="str">
        <f t="shared" si="313"/>
        <v>141052110290001</v>
      </c>
      <c r="R5353" s="20" t="s">
        <v>4482</v>
      </c>
      <c r="U5353" s="12" t="s">
        <v>908</v>
      </c>
      <c r="W5353" s="12" t="s">
        <v>865</v>
      </c>
      <c r="AI5353" s="12" t="s">
        <v>100</v>
      </c>
      <c r="AK5353" s="12" t="s">
        <v>100</v>
      </c>
      <c r="BN5353" s="12">
        <v>1</v>
      </c>
      <c r="BP5353" s="12" t="s">
        <v>3803</v>
      </c>
    </row>
    <row r="5354" spans="1:68" ht="45" x14ac:dyDescent="0.25">
      <c r="A5354" s="12">
        <v>1</v>
      </c>
      <c r="B5354" s="11" t="str">
        <f t="shared" si="311"/>
        <v>Общий расчет. Анализ даты. Анализ даты. Символические звезды. Золотая карета. Нет</v>
      </c>
      <c r="C5354" s="11" t="str">
        <f>IFERROR(VLOOKUP(I5354,lvl_1[],2,FALSE),"Нет")</f>
        <v>Общий расчет</v>
      </c>
      <c r="D5354" s="11" t="str">
        <f>IFERROR(VLOOKUP(Rule!J5354,lvl_2[],2,FALSE),"Нет")</f>
        <v>Анализ даты</v>
      </c>
      <c r="E5354" s="11" t="str">
        <f>IFERROR(VLOOKUP(Rule!K5354,lvl_3[],2,FALSE),"Нет")</f>
        <v>Анализ даты</v>
      </c>
      <c r="F5354" s="11" t="str">
        <f>IFERROR(INDEX(lvl_4[],MATCH(L5354,lvl_4[ID],0),MATCH(TEXT(K5354,"##0"),lvl_4[#Headers],0)),"Нет")</f>
        <v>Символические звезды</v>
      </c>
      <c r="G5354" s="11" t="str">
        <f>IFERROR(INDEX(lvl_5[],MATCH(M5354,lvl_5[ID],0),MATCH(_xlfn.CONCAT(TEXT(K5354,"##0"),"_",TEXT(L5354,"##0")),lvl_5[#Headers],0)),"Нет")</f>
        <v>Золотая карета</v>
      </c>
      <c r="H5354" s="11" t="str">
        <f>IFERROR(INDEX(lvl_6[],MATCH(N5354,lvl_6[ID],0),MATCH(_xlfn.CONCAT(K5354,"_",L5354,"_",M5354),lvl_6[#Headers],0)),"Нет")</f>
        <v>Нет</v>
      </c>
      <c r="I5354" s="12">
        <v>1</v>
      </c>
      <c r="J5354" s="12">
        <v>4</v>
      </c>
      <c r="K5354" s="12">
        <v>1</v>
      </c>
      <c r="L5354" s="12">
        <v>5</v>
      </c>
      <c r="M5354" s="12">
        <v>21</v>
      </c>
      <c r="N5354" s="12">
        <v>1030</v>
      </c>
      <c r="O5354" s="12">
        <f>COUNTIF($P$2:P5354,P5354)</f>
        <v>1</v>
      </c>
      <c r="P5354" s="12" t="str">
        <f t="shared" si="312"/>
        <v>14105211030</v>
      </c>
      <c r="Q5354" s="12" t="str">
        <f t="shared" si="313"/>
        <v>141052110300001</v>
      </c>
      <c r="R5354" s="20" t="s">
        <v>4483</v>
      </c>
      <c r="U5354" s="12" t="s">
        <v>910</v>
      </c>
      <c r="W5354" s="12" t="s">
        <v>867</v>
      </c>
      <c r="AI5354" s="12" t="s">
        <v>100</v>
      </c>
      <c r="AK5354" s="12" t="s">
        <v>100</v>
      </c>
      <c r="BN5354" s="12">
        <v>1</v>
      </c>
      <c r="BP5354" s="12" t="s">
        <v>3803</v>
      </c>
    </row>
    <row r="5355" spans="1:68" ht="45" x14ac:dyDescent="0.25">
      <c r="A5355" s="12">
        <v>1</v>
      </c>
      <c r="B5355" s="11" t="str">
        <f t="shared" si="311"/>
        <v>Общий расчет. Анализ даты. Анализ даты. Символические звезды. Золотая карета. Нет</v>
      </c>
      <c r="C5355" s="11" t="str">
        <f>IFERROR(VLOOKUP(I5355,lvl_1[],2,FALSE),"Нет")</f>
        <v>Общий расчет</v>
      </c>
      <c r="D5355" s="11" t="str">
        <f>IFERROR(VLOOKUP(Rule!J5355,lvl_2[],2,FALSE),"Нет")</f>
        <v>Анализ даты</v>
      </c>
      <c r="E5355" s="11" t="str">
        <f>IFERROR(VLOOKUP(Rule!K5355,lvl_3[],2,FALSE),"Нет")</f>
        <v>Анализ даты</v>
      </c>
      <c r="F5355" s="11" t="str">
        <f>IFERROR(INDEX(lvl_4[],MATCH(L5355,lvl_4[ID],0),MATCH(TEXT(K5355,"##0"),lvl_4[#Headers],0)),"Нет")</f>
        <v>Символические звезды</v>
      </c>
      <c r="G5355" s="11" t="str">
        <f>IFERROR(INDEX(lvl_5[],MATCH(M5355,lvl_5[ID],0),MATCH(_xlfn.CONCAT(TEXT(K5355,"##0"),"_",TEXT(L5355,"##0")),lvl_5[#Headers],0)),"Нет")</f>
        <v>Золотая карета</v>
      </c>
      <c r="H5355" s="11" t="str">
        <f>IFERROR(INDEX(lvl_6[],MATCH(N5355,lvl_6[ID],0),MATCH(_xlfn.CONCAT(K5355,"_",L5355,"_",M5355),lvl_6[#Headers],0)),"Нет")</f>
        <v>Нет</v>
      </c>
      <c r="I5355" s="12">
        <v>1</v>
      </c>
      <c r="J5355" s="12">
        <v>4</v>
      </c>
      <c r="K5355" s="12">
        <v>1</v>
      </c>
      <c r="L5355" s="12">
        <v>5</v>
      </c>
      <c r="M5355" s="12">
        <v>21</v>
      </c>
      <c r="N5355" s="12">
        <v>1031</v>
      </c>
      <c r="O5355" s="12">
        <f>COUNTIF($P$2:P5355,P5355)</f>
        <v>1</v>
      </c>
      <c r="P5355" s="12" t="str">
        <f t="shared" si="312"/>
        <v>14105211031</v>
      </c>
      <c r="Q5355" s="12" t="str">
        <f t="shared" si="313"/>
        <v>141052110310001</v>
      </c>
      <c r="R5355" s="20" t="s">
        <v>4484</v>
      </c>
      <c r="U5355" s="12" t="s">
        <v>912</v>
      </c>
      <c r="W5355" s="12" t="s">
        <v>868</v>
      </c>
      <c r="AI5355" s="12" t="s">
        <v>100</v>
      </c>
      <c r="AK5355" s="12" t="s">
        <v>100</v>
      </c>
      <c r="BN5355" s="12">
        <v>1</v>
      </c>
      <c r="BP5355" s="12" t="s">
        <v>3803</v>
      </c>
    </row>
    <row r="5356" spans="1:68" ht="45" x14ac:dyDescent="0.25">
      <c r="A5356" s="12">
        <v>1</v>
      </c>
      <c r="B5356" s="11" t="str">
        <f t="shared" si="311"/>
        <v>Общий расчет. Анализ даты. Анализ даты. Символические звезды. Золотая карета. Нет</v>
      </c>
      <c r="C5356" s="11" t="str">
        <f>IFERROR(VLOOKUP(I5356,lvl_1[],2,FALSE),"Нет")</f>
        <v>Общий расчет</v>
      </c>
      <c r="D5356" s="11" t="str">
        <f>IFERROR(VLOOKUP(Rule!J5356,lvl_2[],2,FALSE),"Нет")</f>
        <v>Анализ даты</v>
      </c>
      <c r="E5356" s="11" t="str">
        <f>IFERROR(VLOOKUP(Rule!K5356,lvl_3[],2,FALSE),"Нет")</f>
        <v>Анализ даты</v>
      </c>
      <c r="F5356" s="11" t="str">
        <f>IFERROR(INDEX(lvl_4[],MATCH(L5356,lvl_4[ID],0),MATCH(TEXT(K5356,"##0"),lvl_4[#Headers],0)),"Нет")</f>
        <v>Символические звезды</v>
      </c>
      <c r="G5356" s="11" t="str">
        <f>IFERROR(INDEX(lvl_5[],MATCH(M5356,lvl_5[ID],0),MATCH(_xlfn.CONCAT(TEXT(K5356,"##0"),"_",TEXT(L5356,"##0")),lvl_5[#Headers],0)),"Нет")</f>
        <v>Золотая карета</v>
      </c>
      <c r="H5356" s="11" t="str">
        <f>IFERROR(INDEX(lvl_6[],MATCH(N5356,lvl_6[ID],0),MATCH(_xlfn.CONCAT(K5356,"_",L5356,"_",M5356),lvl_6[#Headers],0)),"Нет")</f>
        <v>Нет</v>
      </c>
      <c r="I5356" s="12">
        <v>1</v>
      </c>
      <c r="J5356" s="12">
        <v>4</v>
      </c>
      <c r="K5356" s="12">
        <v>1</v>
      </c>
      <c r="L5356" s="12">
        <v>5</v>
      </c>
      <c r="M5356" s="12">
        <v>21</v>
      </c>
      <c r="N5356" s="12">
        <v>1032</v>
      </c>
      <c r="O5356" s="12">
        <f>COUNTIF($P$2:P5356,P5356)</f>
        <v>1</v>
      </c>
      <c r="P5356" s="12" t="str">
        <f t="shared" si="312"/>
        <v>14105211032</v>
      </c>
      <c r="Q5356" s="12" t="str">
        <f t="shared" si="313"/>
        <v>141052110320001</v>
      </c>
      <c r="R5356" s="20" t="s">
        <v>4485</v>
      </c>
      <c r="U5356" s="12" t="s">
        <v>914</v>
      </c>
      <c r="W5356" s="12" t="s">
        <v>870</v>
      </c>
      <c r="AI5356" s="12" t="s">
        <v>100</v>
      </c>
      <c r="AK5356" s="12" t="s">
        <v>100</v>
      </c>
      <c r="BN5356" s="12">
        <v>1</v>
      </c>
      <c r="BP5356" s="12" t="s">
        <v>3803</v>
      </c>
    </row>
    <row r="5357" spans="1:68" ht="45" x14ac:dyDescent="0.25">
      <c r="A5357" s="12">
        <v>1</v>
      </c>
      <c r="B5357" s="11" t="str">
        <f t="shared" si="311"/>
        <v>Общий расчет. Анализ даты. Анализ даты. Символические звезды. Золотая карета. Нет</v>
      </c>
      <c r="C5357" s="11" t="str">
        <f>IFERROR(VLOOKUP(I5357,lvl_1[],2,FALSE),"Нет")</f>
        <v>Общий расчет</v>
      </c>
      <c r="D5357" s="11" t="str">
        <f>IFERROR(VLOOKUP(Rule!J5357,lvl_2[],2,FALSE),"Нет")</f>
        <v>Анализ даты</v>
      </c>
      <c r="E5357" s="11" t="str">
        <f>IFERROR(VLOOKUP(Rule!K5357,lvl_3[],2,FALSE),"Нет")</f>
        <v>Анализ даты</v>
      </c>
      <c r="F5357" s="11" t="str">
        <f>IFERROR(INDEX(lvl_4[],MATCH(L5357,lvl_4[ID],0),MATCH(TEXT(K5357,"##0"),lvl_4[#Headers],0)),"Нет")</f>
        <v>Символические звезды</v>
      </c>
      <c r="G5357" s="11" t="str">
        <f>IFERROR(INDEX(lvl_5[],MATCH(M5357,lvl_5[ID],0),MATCH(_xlfn.CONCAT(TEXT(K5357,"##0"),"_",TEXT(L5357,"##0")),lvl_5[#Headers],0)),"Нет")</f>
        <v>Золотая карета</v>
      </c>
      <c r="H5357" s="11" t="str">
        <f>IFERROR(INDEX(lvl_6[],MATCH(N5357,lvl_6[ID],0),MATCH(_xlfn.CONCAT(K5357,"_",L5357,"_",M5357),lvl_6[#Headers],0)),"Нет")</f>
        <v>Нет</v>
      </c>
      <c r="I5357" s="12">
        <v>1</v>
      </c>
      <c r="J5357" s="12">
        <v>4</v>
      </c>
      <c r="K5357" s="12">
        <v>1</v>
      </c>
      <c r="L5357" s="12">
        <v>5</v>
      </c>
      <c r="M5357" s="12">
        <v>21</v>
      </c>
      <c r="N5357" s="12">
        <v>1033</v>
      </c>
      <c r="O5357" s="12">
        <f>COUNTIF($P$2:P5357,P5357)</f>
        <v>1</v>
      </c>
      <c r="P5357" s="12" t="str">
        <f t="shared" si="312"/>
        <v>14105211033</v>
      </c>
      <c r="Q5357" s="12" t="str">
        <f t="shared" si="313"/>
        <v>141052110330001</v>
      </c>
      <c r="R5357" s="20" t="s">
        <v>4486</v>
      </c>
      <c r="U5357" s="12" t="s">
        <v>916</v>
      </c>
      <c r="W5357" s="12" t="s">
        <v>859</v>
      </c>
      <c r="AI5357" s="12" t="s">
        <v>100</v>
      </c>
      <c r="AK5357" s="12" t="s">
        <v>100</v>
      </c>
      <c r="BN5357" s="12">
        <v>1</v>
      </c>
      <c r="BP5357" s="12" t="s">
        <v>3803</v>
      </c>
    </row>
    <row r="5358" spans="1:68" ht="60" x14ac:dyDescent="0.25">
      <c r="A5358" s="12">
        <v>1</v>
      </c>
      <c r="B5358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58" s="11" t="str">
        <f>IFERROR(VLOOKUP(I5358,lvl_1[],2,FALSE),"Нет")</f>
        <v>Общий расчет</v>
      </c>
      <c r="D5358" s="11" t="str">
        <f>IFERROR(VLOOKUP(Rule!J5358,lvl_2[],2,FALSE),"Нет")</f>
        <v>Анализ даты</v>
      </c>
      <c r="E5358" s="11" t="str">
        <f>IFERROR(VLOOKUP(Rule!K5358,lvl_3[],2,FALSE),"Нет")</f>
        <v>Анализ даты</v>
      </c>
      <c r="F5358" s="11" t="str">
        <f>IFERROR(INDEX(lvl_4[],MATCH(L5358,lvl_4[ID],0),MATCH(TEXT(K5358,"##0"),lvl_4[#Headers],0)),"Нет")</f>
        <v>Символические звезды</v>
      </c>
      <c r="G5358" s="11" t="str">
        <f>IFERROR(INDEX(lvl_5[],MATCH(M5358,lvl_5[ID],0),MATCH(_xlfn.CONCAT(TEXT(K5358,"##0"),"_",TEXT(L5358,"##0")),lvl_5[#Headers],0)),"Нет")</f>
        <v>Благородный небесной единицы (Благородный человек)</v>
      </c>
      <c r="H5358" s="11" t="str">
        <f>IFERROR(INDEX(lvl_6[],MATCH(N5358,lvl_6[ID],0),MATCH(_xlfn.CONCAT(K5358,"_",L5358,"_",M5358),lvl_6[#Headers],0)),"Нет")</f>
        <v>Нет</v>
      </c>
      <c r="I5358" s="12">
        <v>1</v>
      </c>
      <c r="J5358" s="12">
        <v>4</v>
      </c>
      <c r="K5358" s="12">
        <v>1</v>
      </c>
      <c r="L5358" s="12">
        <v>5</v>
      </c>
      <c r="M5358" s="12">
        <v>15</v>
      </c>
      <c r="N5358" s="12">
        <v>1034</v>
      </c>
      <c r="O5358" s="12">
        <f>COUNTIF($P$2:P5358,P5358)</f>
        <v>1</v>
      </c>
      <c r="P5358" s="12" t="str">
        <f t="shared" si="312"/>
        <v>14105151034</v>
      </c>
      <c r="Q5358" s="12" t="str">
        <f t="shared" si="313"/>
        <v>141051510340001</v>
      </c>
      <c r="R5358" s="20" t="s">
        <v>4388</v>
      </c>
      <c r="U5358" s="12" t="s">
        <v>899</v>
      </c>
      <c r="W5358" s="12" t="s">
        <v>870</v>
      </c>
      <c r="AP5358" s="12" t="s">
        <v>100</v>
      </c>
      <c r="AR5358" s="12" t="s">
        <v>100</v>
      </c>
      <c r="BN5358" s="12">
        <v>1</v>
      </c>
      <c r="BP5358" s="12" t="s">
        <v>3804</v>
      </c>
    </row>
    <row r="5359" spans="1:68" ht="60" x14ac:dyDescent="0.25">
      <c r="A5359" s="12">
        <v>1</v>
      </c>
      <c r="B5359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59" s="11" t="str">
        <f>IFERROR(VLOOKUP(I5359,lvl_1[],2,FALSE),"Нет")</f>
        <v>Общий расчет</v>
      </c>
      <c r="D5359" s="11" t="str">
        <f>IFERROR(VLOOKUP(Rule!J5359,lvl_2[],2,FALSE),"Нет")</f>
        <v>Анализ даты</v>
      </c>
      <c r="E5359" s="11" t="str">
        <f>IFERROR(VLOOKUP(Rule!K5359,lvl_3[],2,FALSE),"Нет")</f>
        <v>Анализ даты</v>
      </c>
      <c r="F5359" s="11" t="str">
        <f>IFERROR(INDEX(lvl_4[],MATCH(L5359,lvl_4[ID],0),MATCH(TEXT(K5359,"##0"),lvl_4[#Headers],0)),"Нет")</f>
        <v>Символические звезды</v>
      </c>
      <c r="G5359" s="11" t="str">
        <f>IFERROR(INDEX(lvl_5[],MATCH(M5359,lvl_5[ID],0),MATCH(_xlfn.CONCAT(TEXT(K5359,"##0"),"_",TEXT(L5359,"##0")),lvl_5[#Headers],0)),"Нет")</f>
        <v>Благородный небесной единицы (Благородный человек)</v>
      </c>
      <c r="H5359" s="11" t="str">
        <f>IFERROR(INDEX(lvl_6[],MATCH(N5359,lvl_6[ID],0),MATCH(_xlfn.CONCAT(K5359,"_",L5359,"_",M5359),lvl_6[#Headers],0)),"Нет")</f>
        <v>Нет</v>
      </c>
      <c r="I5359" s="12">
        <v>1</v>
      </c>
      <c r="J5359" s="12">
        <v>4</v>
      </c>
      <c r="K5359" s="12">
        <v>1</v>
      </c>
      <c r="L5359" s="12">
        <v>5</v>
      </c>
      <c r="M5359" s="12">
        <v>15</v>
      </c>
      <c r="N5359" s="12">
        <v>1035</v>
      </c>
      <c r="O5359" s="12">
        <f>COUNTIF($P$2:P5359,P5359)</f>
        <v>1</v>
      </c>
      <c r="P5359" s="12" t="str">
        <f t="shared" si="312"/>
        <v>14105151035</v>
      </c>
      <c r="Q5359" s="12" t="str">
        <f t="shared" si="313"/>
        <v>141051510350001</v>
      </c>
      <c r="R5359" s="20" t="s">
        <v>4389</v>
      </c>
      <c r="U5359" s="12" t="s">
        <v>899</v>
      </c>
      <c r="W5359" s="12" t="s">
        <v>864</v>
      </c>
      <c r="AP5359" s="12" t="s">
        <v>100</v>
      </c>
      <c r="AR5359" s="12" t="s">
        <v>100</v>
      </c>
      <c r="BN5359" s="12">
        <v>1</v>
      </c>
      <c r="BP5359" s="12" t="s">
        <v>3804</v>
      </c>
    </row>
    <row r="5360" spans="1:68" ht="60" x14ac:dyDescent="0.25">
      <c r="A5360" s="12">
        <v>1</v>
      </c>
      <c r="B5360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60" s="11" t="str">
        <f>IFERROR(VLOOKUP(I5360,lvl_1[],2,FALSE),"Нет")</f>
        <v>Общий расчет</v>
      </c>
      <c r="D5360" s="11" t="str">
        <f>IFERROR(VLOOKUP(Rule!J5360,lvl_2[],2,FALSE),"Нет")</f>
        <v>Анализ даты</v>
      </c>
      <c r="E5360" s="11" t="str">
        <f>IFERROR(VLOOKUP(Rule!K5360,lvl_3[],2,FALSE),"Нет")</f>
        <v>Анализ даты</v>
      </c>
      <c r="F5360" s="11" t="str">
        <f>IFERROR(INDEX(lvl_4[],MATCH(L5360,lvl_4[ID],0),MATCH(TEXT(K5360,"##0"),lvl_4[#Headers],0)),"Нет")</f>
        <v>Символические звезды</v>
      </c>
      <c r="G5360" s="11" t="str">
        <f>IFERROR(INDEX(lvl_5[],MATCH(M5360,lvl_5[ID],0),MATCH(_xlfn.CONCAT(TEXT(K5360,"##0"),"_",TEXT(L5360,"##0")),lvl_5[#Headers],0)),"Нет")</f>
        <v>Благородный небесной единицы (Благородный человек)</v>
      </c>
      <c r="H5360" s="11" t="str">
        <f>IFERROR(INDEX(lvl_6[],MATCH(N5360,lvl_6[ID],0),MATCH(_xlfn.CONCAT(K5360,"_",L5360,"_",M5360),lvl_6[#Headers],0)),"Нет")</f>
        <v>Нет</v>
      </c>
      <c r="I5360" s="12">
        <v>1</v>
      </c>
      <c r="J5360" s="12">
        <v>4</v>
      </c>
      <c r="K5360" s="12">
        <v>1</v>
      </c>
      <c r="L5360" s="12">
        <v>5</v>
      </c>
      <c r="M5360" s="12">
        <v>15</v>
      </c>
      <c r="N5360" s="12">
        <v>1036</v>
      </c>
      <c r="O5360" s="12">
        <f>COUNTIF($P$2:P5360,P5360)</f>
        <v>1</v>
      </c>
      <c r="P5360" s="12" t="str">
        <f t="shared" si="312"/>
        <v>14105151036</v>
      </c>
      <c r="Q5360" s="12" t="str">
        <f t="shared" si="313"/>
        <v>141051510360001</v>
      </c>
      <c r="R5360" s="20" t="s">
        <v>4390</v>
      </c>
      <c r="U5360" s="12" t="s">
        <v>901</v>
      </c>
      <c r="W5360" s="12" t="s">
        <v>869</v>
      </c>
      <c r="AP5360" s="12" t="s">
        <v>100</v>
      </c>
      <c r="AR5360" s="12" t="s">
        <v>100</v>
      </c>
      <c r="BN5360" s="12">
        <v>1</v>
      </c>
      <c r="BP5360" s="12" t="s">
        <v>3804</v>
      </c>
    </row>
    <row r="5361" spans="1:68" ht="60" x14ac:dyDescent="0.25">
      <c r="A5361" s="12">
        <v>1</v>
      </c>
      <c r="B5361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61" s="11" t="str">
        <f>IFERROR(VLOOKUP(I5361,lvl_1[],2,FALSE),"Нет")</f>
        <v>Общий расчет</v>
      </c>
      <c r="D5361" s="11" t="str">
        <f>IFERROR(VLOOKUP(Rule!J5361,lvl_2[],2,FALSE),"Нет")</f>
        <v>Анализ даты</v>
      </c>
      <c r="E5361" s="11" t="str">
        <f>IFERROR(VLOOKUP(Rule!K5361,lvl_3[],2,FALSE),"Нет")</f>
        <v>Анализ даты</v>
      </c>
      <c r="F5361" s="11" t="str">
        <f>IFERROR(INDEX(lvl_4[],MATCH(L5361,lvl_4[ID],0),MATCH(TEXT(K5361,"##0"),lvl_4[#Headers],0)),"Нет")</f>
        <v>Символические звезды</v>
      </c>
      <c r="G5361" s="11" t="str">
        <f>IFERROR(INDEX(lvl_5[],MATCH(M5361,lvl_5[ID],0),MATCH(_xlfn.CONCAT(TEXT(K5361,"##0"),"_",TEXT(L5361,"##0")),lvl_5[#Headers],0)),"Нет")</f>
        <v>Благородный небесной единицы (Благородный человек)</v>
      </c>
      <c r="H5361" s="11" t="str">
        <f>IFERROR(INDEX(lvl_6[],MATCH(N5361,lvl_6[ID],0),MATCH(_xlfn.CONCAT(K5361,"_",L5361,"_",M5361),lvl_6[#Headers],0)),"Нет")</f>
        <v>Нет</v>
      </c>
      <c r="I5361" s="12">
        <v>1</v>
      </c>
      <c r="J5361" s="12">
        <v>4</v>
      </c>
      <c r="K5361" s="12">
        <v>1</v>
      </c>
      <c r="L5361" s="12">
        <v>5</v>
      </c>
      <c r="M5361" s="12">
        <v>15</v>
      </c>
      <c r="N5361" s="12">
        <v>1037</v>
      </c>
      <c r="O5361" s="12">
        <f>COUNTIF($P$2:P5361,P5361)</f>
        <v>1</v>
      </c>
      <c r="P5361" s="12" t="str">
        <f t="shared" si="312"/>
        <v>14105151037</v>
      </c>
      <c r="Q5361" s="12" t="str">
        <f t="shared" si="313"/>
        <v>141051510370001</v>
      </c>
      <c r="R5361" s="20" t="s">
        <v>4391</v>
      </c>
      <c r="U5361" s="12" t="s">
        <v>901</v>
      </c>
      <c r="W5361" s="12" t="s">
        <v>865</v>
      </c>
      <c r="AP5361" s="12" t="s">
        <v>100</v>
      </c>
      <c r="AR5361" s="12" t="s">
        <v>100</v>
      </c>
      <c r="BN5361" s="12">
        <v>1</v>
      </c>
      <c r="BP5361" s="12" t="s">
        <v>3804</v>
      </c>
    </row>
    <row r="5362" spans="1:68" ht="60" x14ac:dyDescent="0.25">
      <c r="A5362" s="12">
        <v>1</v>
      </c>
      <c r="B5362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62" s="11" t="str">
        <f>IFERROR(VLOOKUP(I5362,lvl_1[],2,FALSE),"Нет")</f>
        <v>Общий расчет</v>
      </c>
      <c r="D5362" s="11" t="str">
        <f>IFERROR(VLOOKUP(Rule!J5362,lvl_2[],2,FALSE),"Нет")</f>
        <v>Анализ даты</v>
      </c>
      <c r="E5362" s="11" t="str">
        <f>IFERROR(VLOOKUP(Rule!K5362,lvl_3[],2,FALSE),"Нет")</f>
        <v>Анализ даты</v>
      </c>
      <c r="F5362" s="11" t="str">
        <f>IFERROR(INDEX(lvl_4[],MATCH(L5362,lvl_4[ID],0),MATCH(TEXT(K5362,"##0"),lvl_4[#Headers],0)),"Нет")</f>
        <v>Символические звезды</v>
      </c>
      <c r="G5362" s="11" t="str">
        <f>IFERROR(INDEX(lvl_5[],MATCH(M5362,lvl_5[ID],0),MATCH(_xlfn.CONCAT(TEXT(K5362,"##0"),"_",TEXT(L5362,"##0")),lvl_5[#Headers],0)),"Нет")</f>
        <v>Благородный небесной единицы (Благородный человек)</v>
      </c>
      <c r="H5362" s="11" t="str">
        <f>IFERROR(INDEX(lvl_6[],MATCH(N5362,lvl_6[ID],0),MATCH(_xlfn.CONCAT(K5362,"_",L5362,"_",M5362),lvl_6[#Headers],0)),"Нет")</f>
        <v>Нет</v>
      </c>
      <c r="I5362" s="12">
        <v>1</v>
      </c>
      <c r="J5362" s="12">
        <v>4</v>
      </c>
      <c r="K5362" s="12">
        <v>1</v>
      </c>
      <c r="L5362" s="12">
        <v>5</v>
      </c>
      <c r="M5362" s="12">
        <v>15</v>
      </c>
      <c r="N5362" s="12">
        <v>1038</v>
      </c>
      <c r="O5362" s="12">
        <f>COUNTIF($P$2:P5362,P5362)</f>
        <v>1</v>
      </c>
      <c r="P5362" s="12" t="str">
        <f t="shared" si="312"/>
        <v>14105151038</v>
      </c>
      <c r="Q5362" s="12" t="str">
        <f t="shared" si="313"/>
        <v>141051510380001</v>
      </c>
      <c r="R5362" s="20" t="s">
        <v>4392</v>
      </c>
      <c r="U5362" s="12" t="s">
        <v>903</v>
      </c>
      <c r="W5362" s="12" t="s">
        <v>868</v>
      </c>
      <c r="AP5362" s="12" t="s">
        <v>100</v>
      </c>
      <c r="AR5362" s="12" t="s">
        <v>100</v>
      </c>
      <c r="BN5362" s="12">
        <v>1</v>
      </c>
      <c r="BP5362" s="12" t="s">
        <v>3804</v>
      </c>
    </row>
    <row r="5363" spans="1:68" ht="60" x14ac:dyDescent="0.25">
      <c r="A5363" s="12">
        <v>1</v>
      </c>
      <c r="B5363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63" s="11" t="str">
        <f>IFERROR(VLOOKUP(I5363,lvl_1[],2,FALSE),"Нет")</f>
        <v>Общий расчет</v>
      </c>
      <c r="D5363" s="11" t="str">
        <f>IFERROR(VLOOKUP(Rule!J5363,lvl_2[],2,FALSE),"Нет")</f>
        <v>Анализ даты</v>
      </c>
      <c r="E5363" s="11" t="str">
        <f>IFERROR(VLOOKUP(Rule!K5363,lvl_3[],2,FALSE),"Нет")</f>
        <v>Анализ даты</v>
      </c>
      <c r="F5363" s="11" t="str">
        <f>IFERROR(INDEX(lvl_4[],MATCH(L5363,lvl_4[ID],0),MATCH(TEXT(K5363,"##0"),lvl_4[#Headers],0)),"Нет")</f>
        <v>Символические звезды</v>
      </c>
      <c r="G5363" s="11" t="str">
        <f>IFERROR(INDEX(lvl_5[],MATCH(M5363,lvl_5[ID],0),MATCH(_xlfn.CONCAT(TEXT(K5363,"##0"),"_",TEXT(L5363,"##0")),lvl_5[#Headers],0)),"Нет")</f>
        <v>Благородный небесной единицы (Благородный человек)</v>
      </c>
      <c r="H5363" s="11" t="str">
        <f>IFERROR(INDEX(lvl_6[],MATCH(N5363,lvl_6[ID],0),MATCH(_xlfn.CONCAT(K5363,"_",L5363,"_",M5363),lvl_6[#Headers],0)),"Нет")</f>
        <v>Нет</v>
      </c>
      <c r="I5363" s="12">
        <v>1</v>
      </c>
      <c r="J5363" s="12">
        <v>4</v>
      </c>
      <c r="K5363" s="12">
        <v>1</v>
      </c>
      <c r="L5363" s="12">
        <v>5</v>
      </c>
      <c r="M5363" s="12">
        <v>15</v>
      </c>
      <c r="N5363" s="12">
        <v>1039</v>
      </c>
      <c r="O5363" s="12">
        <f>COUNTIF($P$2:P5363,P5363)</f>
        <v>1</v>
      </c>
      <c r="P5363" s="12" t="str">
        <f t="shared" si="312"/>
        <v>14105151039</v>
      </c>
      <c r="Q5363" s="12" t="str">
        <f t="shared" si="313"/>
        <v>141051510390001</v>
      </c>
      <c r="R5363" s="20" t="s">
        <v>4393</v>
      </c>
      <c r="U5363" s="12" t="s">
        <v>903</v>
      </c>
      <c r="W5363" s="12" t="s">
        <v>866</v>
      </c>
      <c r="AP5363" s="12" t="s">
        <v>100</v>
      </c>
      <c r="AR5363" s="12" t="s">
        <v>100</v>
      </c>
      <c r="BN5363" s="12">
        <v>1</v>
      </c>
      <c r="BP5363" s="12" t="s">
        <v>3804</v>
      </c>
    </row>
    <row r="5364" spans="1:68" ht="60" x14ac:dyDescent="0.25">
      <c r="A5364" s="12">
        <v>1</v>
      </c>
      <c r="B5364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64" s="11" t="str">
        <f>IFERROR(VLOOKUP(I5364,lvl_1[],2,FALSE),"Нет")</f>
        <v>Общий расчет</v>
      </c>
      <c r="D5364" s="11" t="str">
        <f>IFERROR(VLOOKUP(Rule!J5364,lvl_2[],2,FALSE),"Нет")</f>
        <v>Анализ даты</v>
      </c>
      <c r="E5364" s="11" t="str">
        <f>IFERROR(VLOOKUP(Rule!K5364,lvl_3[],2,FALSE),"Нет")</f>
        <v>Анализ даты</v>
      </c>
      <c r="F5364" s="11" t="str">
        <f>IFERROR(INDEX(lvl_4[],MATCH(L5364,lvl_4[ID],0),MATCH(TEXT(K5364,"##0"),lvl_4[#Headers],0)),"Нет")</f>
        <v>Символические звезды</v>
      </c>
      <c r="G5364" s="11" t="str">
        <f>IFERROR(INDEX(lvl_5[],MATCH(M5364,lvl_5[ID],0),MATCH(_xlfn.CONCAT(TEXT(K5364,"##0"),"_",TEXT(L5364,"##0")),lvl_5[#Headers],0)),"Нет")</f>
        <v>Благородный небесной единицы (Благородный человек)</v>
      </c>
      <c r="H5364" s="11" t="str">
        <f>IFERROR(INDEX(lvl_6[],MATCH(N5364,lvl_6[ID],0),MATCH(_xlfn.CONCAT(K5364,"_",L5364,"_",M5364),lvl_6[#Headers],0)),"Нет")</f>
        <v>Нет</v>
      </c>
      <c r="I5364" s="12">
        <v>1</v>
      </c>
      <c r="J5364" s="12">
        <v>4</v>
      </c>
      <c r="K5364" s="12">
        <v>1</v>
      </c>
      <c r="L5364" s="12">
        <v>5</v>
      </c>
      <c r="M5364" s="12">
        <v>15</v>
      </c>
      <c r="N5364" s="12">
        <v>1040</v>
      </c>
      <c r="O5364" s="12">
        <f>COUNTIF($P$2:P5364,P5364)</f>
        <v>1</v>
      </c>
      <c r="P5364" s="12" t="str">
        <f t="shared" si="312"/>
        <v>14105151040</v>
      </c>
      <c r="Q5364" s="12" t="str">
        <f t="shared" si="313"/>
        <v>141051510400001</v>
      </c>
      <c r="R5364" s="20" t="s">
        <v>4394</v>
      </c>
      <c r="U5364" s="12" t="s">
        <v>905</v>
      </c>
      <c r="W5364" s="12" t="s">
        <v>868</v>
      </c>
      <c r="AP5364" s="12" t="s">
        <v>100</v>
      </c>
      <c r="AR5364" s="12" t="s">
        <v>100</v>
      </c>
      <c r="BN5364" s="12">
        <v>1</v>
      </c>
      <c r="BP5364" s="12" t="s">
        <v>3804</v>
      </c>
    </row>
    <row r="5365" spans="1:68" ht="60" x14ac:dyDescent="0.25">
      <c r="A5365" s="12">
        <v>1</v>
      </c>
      <c r="B5365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65" s="11" t="str">
        <f>IFERROR(VLOOKUP(I5365,lvl_1[],2,FALSE),"Нет")</f>
        <v>Общий расчет</v>
      </c>
      <c r="D5365" s="11" t="str">
        <f>IFERROR(VLOOKUP(Rule!J5365,lvl_2[],2,FALSE),"Нет")</f>
        <v>Анализ даты</v>
      </c>
      <c r="E5365" s="11" t="str">
        <f>IFERROR(VLOOKUP(Rule!K5365,lvl_3[],2,FALSE),"Нет")</f>
        <v>Анализ даты</v>
      </c>
      <c r="F5365" s="11" t="str">
        <f>IFERROR(INDEX(lvl_4[],MATCH(L5365,lvl_4[ID],0),MATCH(TEXT(K5365,"##0"),lvl_4[#Headers],0)),"Нет")</f>
        <v>Символические звезды</v>
      </c>
      <c r="G5365" s="11" t="str">
        <f>IFERROR(INDEX(lvl_5[],MATCH(M5365,lvl_5[ID],0),MATCH(_xlfn.CONCAT(TEXT(K5365,"##0"),"_",TEXT(L5365,"##0")),lvl_5[#Headers],0)),"Нет")</f>
        <v>Благородный небесной единицы (Благородный человек)</v>
      </c>
      <c r="H5365" s="11" t="str">
        <f>IFERROR(INDEX(lvl_6[],MATCH(N5365,lvl_6[ID],0),MATCH(_xlfn.CONCAT(K5365,"_",L5365,"_",M5365),lvl_6[#Headers],0)),"Нет")</f>
        <v>Нет</v>
      </c>
      <c r="I5365" s="12">
        <v>1</v>
      </c>
      <c r="J5365" s="12">
        <v>4</v>
      </c>
      <c r="K5365" s="12">
        <v>1</v>
      </c>
      <c r="L5365" s="12">
        <v>5</v>
      </c>
      <c r="M5365" s="12">
        <v>15</v>
      </c>
      <c r="N5365" s="12">
        <v>1041</v>
      </c>
      <c r="O5365" s="12">
        <f>COUNTIF($P$2:P5365,P5365)</f>
        <v>1</v>
      </c>
      <c r="P5365" s="12" t="str">
        <f t="shared" si="312"/>
        <v>14105151041</v>
      </c>
      <c r="Q5365" s="12" t="str">
        <f t="shared" si="313"/>
        <v>141051510410001</v>
      </c>
      <c r="R5365" s="20" t="s">
        <v>4395</v>
      </c>
      <c r="U5365" s="12" t="s">
        <v>905</v>
      </c>
      <c r="W5365" s="12" t="s">
        <v>866</v>
      </c>
      <c r="AP5365" s="12" t="s">
        <v>100</v>
      </c>
      <c r="AR5365" s="12" t="s">
        <v>100</v>
      </c>
      <c r="BN5365" s="12">
        <v>1</v>
      </c>
      <c r="BP5365" s="12" t="s">
        <v>3804</v>
      </c>
    </row>
    <row r="5366" spans="1:68" ht="60" x14ac:dyDescent="0.25">
      <c r="A5366" s="12">
        <v>1</v>
      </c>
      <c r="B5366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66" s="11" t="str">
        <f>IFERROR(VLOOKUP(I5366,lvl_1[],2,FALSE),"Нет")</f>
        <v>Общий расчет</v>
      </c>
      <c r="D5366" s="11" t="str">
        <f>IFERROR(VLOOKUP(Rule!J5366,lvl_2[],2,FALSE),"Нет")</f>
        <v>Анализ даты</v>
      </c>
      <c r="E5366" s="11" t="str">
        <f>IFERROR(VLOOKUP(Rule!K5366,lvl_3[],2,FALSE),"Нет")</f>
        <v>Анализ даты</v>
      </c>
      <c r="F5366" s="11" t="str">
        <f>IFERROR(INDEX(lvl_4[],MATCH(L5366,lvl_4[ID],0),MATCH(TEXT(K5366,"##0"),lvl_4[#Headers],0)),"Нет")</f>
        <v>Символические звезды</v>
      </c>
      <c r="G5366" s="11" t="str">
        <f>IFERROR(INDEX(lvl_5[],MATCH(M5366,lvl_5[ID],0),MATCH(_xlfn.CONCAT(TEXT(K5366,"##0"),"_",TEXT(L5366,"##0")),lvl_5[#Headers],0)),"Нет")</f>
        <v>Благородный небесной единицы (Благородный человек)</v>
      </c>
      <c r="H5366" s="11" t="str">
        <f>IFERROR(INDEX(lvl_6[],MATCH(N5366,lvl_6[ID],0),MATCH(_xlfn.CONCAT(K5366,"_",L5366,"_",M5366),lvl_6[#Headers],0)),"Нет")</f>
        <v>Нет</v>
      </c>
      <c r="I5366" s="12">
        <v>1</v>
      </c>
      <c r="J5366" s="12">
        <v>4</v>
      </c>
      <c r="K5366" s="12">
        <v>1</v>
      </c>
      <c r="L5366" s="12">
        <v>5</v>
      </c>
      <c r="M5366" s="12">
        <v>15</v>
      </c>
      <c r="N5366" s="12">
        <v>1042</v>
      </c>
      <c r="O5366" s="12">
        <f>COUNTIF($P$2:P5366,P5366)</f>
        <v>1</v>
      </c>
      <c r="P5366" s="12" t="str">
        <f t="shared" si="312"/>
        <v>14105151042</v>
      </c>
      <c r="Q5366" s="12" t="str">
        <f t="shared" si="313"/>
        <v>141051510420001</v>
      </c>
      <c r="R5366" s="20" t="s">
        <v>4396</v>
      </c>
      <c r="U5366" s="12" t="s">
        <v>907</v>
      </c>
      <c r="W5366" s="12" t="s">
        <v>870</v>
      </c>
      <c r="AP5366" s="12" t="s">
        <v>100</v>
      </c>
      <c r="AR5366" s="12" t="s">
        <v>100</v>
      </c>
      <c r="BN5366" s="12">
        <v>1</v>
      </c>
      <c r="BP5366" s="12" t="s">
        <v>3804</v>
      </c>
    </row>
    <row r="5367" spans="1:68" ht="60" x14ac:dyDescent="0.25">
      <c r="A5367" s="12">
        <v>1</v>
      </c>
      <c r="B5367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67" s="11" t="str">
        <f>IFERROR(VLOOKUP(I5367,lvl_1[],2,FALSE),"Нет")</f>
        <v>Общий расчет</v>
      </c>
      <c r="D5367" s="11" t="str">
        <f>IFERROR(VLOOKUP(Rule!J5367,lvl_2[],2,FALSE),"Нет")</f>
        <v>Анализ даты</v>
      </c>
      <c r="E5367" s="11" t="str">
        <f>IFERROR(VLOOKUP(Rule!K5367,lvl_3[],2,FALSE),"Нет")</f>
        <v>Анализ даты</v>
      </c>
      <c r="F5367" s="11" t="str">
        <f>IFERROR(INDEX(lvl_4[],MATCH(L5367,lvl_4[ID],0),MATCH(TEXT(K5367,"##0"),lvl_4[#Headers],0)),"Нет")</f>
        <v>Символические звезды</v>
      </c>
      <c r="G5367" s="11" t="str">
        <f>IFERROR(INDEX(lvl_5[],MATCH(M5367,lvl_5[ID],0),MATCH(_xlfn.CONCAT(TEXT(K5367,"##0"),"_",TEXT(L5367,"##0")),lvl_5[#Headers],0)),"Нет")</f>
        <v>Благородный небесной единицы (Благородный человек)</v>
      </c>
      <c r="H5367" s="11" t="str">
        <f>IFERROR(INDEX(lvl_6[],MATCH(N5367,lvl_6[ID],0),MATCH(_xlfn.CONCAT(K5367,"_",L5367,"_",M5367),lvl_6[#Headers],0)),"Нет")</f>
        <v>Нет</v>
      </c>
      <c r="I5367" s="12">
        <v>1</v>
      </c>
      <c r="J5367" s="12">
        <v>4</v>
      </c>
      <c r="K5367" s="12">
        <v>1</v>
      </c>
      <c r="L5367" s="12">
        <v>5</v>
      </c>
      <c r="M5367" s="12">
        <v>15</v>
      </c>
      <c r="N5367" s="12">
        <v>1043</v>
      </c>
      <c r="O5367" s="12">
        <f>COUNTIF($P$2:P5367,P5367)</f>
        <v>1</v>
      </c>
      <c r="P5367" s="12" t="str">
        <f t="shared" si="312"/>
        <v>14105151043</v>
      </c>
      <c r="Q5367" s="12" t="str">
        <f t="shared" si="313"/>
        <v>141051510430001</v>
      </c>
      <c r="R5367" s="20" t="s">
        <v>4397</v>
      </c>
      <c r="U5367" s="12" t="s">
        <v>907</v>
      </c>
      <c r="W5367" s="12" t="s">
        <v>864</v>
      </c>
      <c r="AP5367" s="12" t="s">
        <v>100</v>
      </c>
      <c r="AR5367" s="12" t="s">
        <v>100</v>
      </c>
      <c r="BN5367" s="12">
        <v>1</v>
      </c>
      <c r="BP5367" s="12" t="s">
        <v>3804</v>
      </c>
    </row>
    <row r="5368" spans="1:68" ht="60" x14ac:dyDescent="0.25">
      <c r="A5368" s="12">
        <v>1</v>
      </c>
      <c r="B5368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68" s="11" t="str">
        <f>IFERROR(VLOOKUP(I5368,lvl_1[],2,FALSE),"Нет")</f>
        <v>Общий расчет</v>
      </c>
      <c r="D5368" s="11" t="str">
        <f>IFERROR(VLOOKUP(Rule!J5368,lvl_2[],2,FALSE),"Нет")</f>
        <v>Анализ даты</v>
      </c>
      <c r="E5368" s="11" t="str">
        <f>IFERROR(VLOOKUP(Rule!K5368,lvl_3[],2,FALSE),"Нет")</f>
        <v>Анализ даты</v>
      </c>
      <c r="F5368" s="11" t="str">
        <f>IFERROR(INDEX(lvl_4[],MATCH(L5368,lvl_4[ID],0),MATCH(TEXT(K5368,"##0"),lvl_4[#Headers],0)),"Нет")</f>
        <v>Символические звезды</v>
      </c>
      <c r="G5368" s="11" t="str">
        <f>IFERROR(INDEX(lvl_5[],MATCH(M5368,lvl_5[ID],0),MATCH(_xlfn.CONCAT(TEXT(K5368,"##0"),"_",TEXT(L5368,"##0")),lvl_5[#Headers],0)),"Нет")</f>
        <v>Благородный небесной единицы (Благородный человек)</v>
      </c>
      <c r="H5368" s="11" t="str">
        <f>IFERROR(INDEX(lvl_6[],MATCH(N5368,lvl_6[ID],0),MATCH(_xlfn.CONCAT(K5368,"_",L5368,"_",M5368),lvl_6[#Headers],0)),"Нет")</f>
        <v>Нет</v>
      </c>
      <c r="I5368" s="12">
        <v>1</v>
      </c>
      <c r="J5368" s="12">
        <v>4</v>
      </c>
      <c r="K5368" s="12">
        <v>1</v>
      </c>
      <c r="L5368" s="12">
        <v>5</v>
      </c>
      <c r="M5368" s="12">
        <v>15</v>
      </c>
      <c r="N5368" s="12">
        <v>1044</v>
      </c>
      <c r="O5368" s="12">
        <f>COUNTIF($P$2:P5368,P5368)</f>
        <v>1</v>
      </c>
      <c r="P5368" s="12" t="str">
        <f t="shared" si="312"/>
        <v>14105151044</v>
      </c>
      <c r="Q5368" s="12" t="str">
        <f t="shared" si="313"/>
        <v>141051510440001</v>
      </c>
      <c r="R5368" s="20" t="s">
        <v>4398</v>
      </c>
      <c r="U5368" s="12" t="s">
        <v>908</v>
      </c>
      <c r="W5368" s="12" t="s">
        <v>869</v>
      </c>
      <c r="AP5368" s="12" t="s">
        <v>100</v>
      </c>
      <c r="AR5368" s="12" t="s">
        <v>100</v>
      </c>
      <c r="BN5368" s="12">
        <v>1</v>
      </c>
      <c r="BP5368" s="12" t="s">
        <v>3804</v>
      </c>
    </row>
    <row r="5369" spans="1:68" ht="60" x14ac:dyDescent="0.25">
      <c r="A5369" s="12">
        <v>1</v>
      </c>
      <c r="B5369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69" s="11" t="str">
        <f>IFERROR(VLOOKUP(I5369,lvl_1[],2,FALSE),"Нет")</f>
        <v>Общий расчет</v>
      </c>
      <c r="D5369" s="11" t="str">
        <f>IFERROR(VLOOKUP(Rule!J5369,lvl_2[],2,FALSE),"Нет")</f>
        <v>Анализ даты</v>
      </c>
      <c r="E5369" s="11" t="str">
        <f>IFERROR(VLOOKUP(Rule!K5369,lvl_3[],2,FALSE),"Нет")</f>
        <v>Анализ даты</v>
      </c>
      <c r="F5369" s="11" t="str">
        <f>IFERROR(INDEX(lvl_4[],MATCH(L5369,lvl_4[ID],0),MATCH(TEXT(K5369,"##0"),lvl_4[#Headers],0)),"Нет")</f>
        <v>Символические звезды</v>
      </c>
      <c r="G5369" s="11" t="str">
        <f>IFERROR(INDEX(lvl_5[],MATCH(M5369,lvl_5[ID],0),MATCH(_xlfn.CONCAT(TEXT(K5369,"##0"),"_",TEXT(L5369,"##0")),lvl_5[#Headers],0)),"Нет")</f>
        <v>Благородный небесной единицы (Благородный человек)</v>
      </c>
      <c r="H5369" s="11" t="str">
        <f>IFERROR(INDEX(lvl_6[],MATCH(N5369,lvl_6[ID],0),MATCH(_xlfn.CONCAT(K5369,"_",L5369,"_",M5369),lvl_6[#Headers],0)),"Нет")</f>
        <v>Нет</v>
      </c>
      <c r="I5369" s="12">
        <v>1</v>
      </c>
      <c r="J5369" s="12">
        <v>4</v>
      </c>
      <c r="K5369" s="12">
        <v>1</v>
      </c>
      <c r="L5369" s="12">
        <v>5</v>
      </c>
      <c r="M5369" s="12">
        <v>15</v>
      </c>
      <c r="N5369" s="12">
        <v>1045</v>
      </c>
      <c r="O5369" s="12">
        <f>COUNTIF($P$2:P5369,P5369)</f>
        <v>1</v>
      </c>
      <c r="P5369" s="12" t="str">
        <f t="shared" si="312"/>
        <v>14105151045</v>
      </c>
      <c r="Q5369" s="12" t="str">
        <f t="shared" si="313"/>
        <v>141051510450001</v>
      </c>
      <c r="R5369" s="20" t="s">
        <v>4399</v>
      </c>
      <c r="U5369" s="12" t="s">
        <v>908</v>
      </c>
      <c r="W5369" s="12" t="s">
        <v>865</v>
      </c>
      <c r="AP5369" s="12" t="s">
        <v>100</v>
      </c>
      <c r="AR5369" s="12" t="s">
        <v>100</v>
      </c>
      <c r="BN5369" s="12">
        <v>1</v>
      </c>
      <c r="BP5369" s="12" t="s">
        <v>3804</v>
      </c>
    </row>
    <row r="5370" spans="1:68" ht="60" x14ac:dyDescent="0.25">
      <c r="A5370" s="12">
        <v>1</v>
      </c>
      <c r="B5370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70" s="11" t="str">
        <f>IFERROR(VLOOKUP(I5370,lvl_1[],2,FALSE),"Нет")</f>
        <v>Общий расчет</v>
      </c>
      <c r="D5370" s="11" t="str">
        <f>IFERROR(VLOOKUP(Rule!J5370,lvl_2[],2,FALSE),"Нет")</f>
        <v>Анализ даты</v>
      </c>
      <c r="E5370" s="11" t="str">
        <f>IFERROR(VLOOKUP(Rule!K5370,lvl_3[],2,FALSE),"Нет")</f>
        <v>Анализ даты</v>
      </c>
      <c r="F5370" s="11" t="str">
        <f>IFERROR(INDEX(lvl_4[],MATCH(L5370,lvl_4[ID],0),MATCH(TEXT(K5370,"##0"),lvl_4[#Headers],0)),"Нет")</f>
        <v>Символические звезды</v>
      </c>
      <c r="G5370" s="11" t="str">
        <f>IFERROR(INDEX(lvl_5[],MATCH(M5370,lvl_5[ID],0),MATCH(_xlfn.CONCAT(TEXT(K5370,"##0"),"_",TEXT(L5370,"##0")),lvl_5[#Headers],0)),"Нет")</f>
        <v>Благородный небесной единицы (Благородный человек)</v>
      </c>
      <c r="H5370" s="11" t="str">
        <f>IFERROR(INDEX(lvl_6[],MATCH(N5370,lvl_6[ID],0),MATCH(_xlfn.CONCAT(K5370,"_",L5370,"_",M5370),lvl_6[#Headers],0)),"Нет")</f>
        <v>Нет</v>
      </c>
      <c r="I5370" s="12">
        <v>1</v>
      </c>
      <c r="J5370" s="12">
        <v>4</v>
      </c>
      <c r="K5370" s="12">
        <v>1</v>
      </c>
      <c r="L5370" s="12">
        <v>5</v>
      </c>
      <c r="M5370" s="12">
        <v>15</v>
      </c>
      <c r="N5370" s="12">
        <v>1046</v>
      </c>
      <c r="O5370" s="12">
        <f>COUNTIF($P$2:P5370,P5370)</f>
        <v>1</v>
      </c>
      <c r="P5370" s="12" t="str">
        <f t="shared" si="312"/>
        <v>14105151046</v>
      </c>
      <c r="Q5370" s="12" t="str">
        <f t="shared" si="313"/>
        <v>141051510460001</v>
      </c>
      <c r="R5370" s="20" t="s">
        <v>4400</v>
      </c>
      <c r="U5370" s="12" t="s">
        <v>910</v>
      </c>
      <c r="W5370" s="12" t="s">
        <v>870</v>
      </c>
      <c r="AP5370" s="12" t="s">
        <v>100</v>
      </c>
      <c r="AR5370" s="12" t="s">
        <v>100</v>
      </c>
      <c r="BN5370" s="12">
        <v>1</v>
      </c>
      <c r="BP5370" s="12" t="s">
        <v>3804</v>
      </c>
    </row>
    <row r="5371" spans="1:68" ht="60" x14ac:dyDescent="0.25">
      <c r="A5371" s="12">
        <v>1</v>
      </c>
      <c r="B5371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71" s="11" t="str">
        <f>IFERROR(VLOOKUP(I5371,lvl_1[],2,FALSE),"Нет")</f>
        <v>Общий расчет</v>
      </c>
      <c r="D5371" s="11" t="str">
        <f>IFERROR(VLOOKUP(Rule!J5371,lvl_2[],2,FALSE),"Нет")</f>
        <v>Анализ даты</v>
      </c>
      <c r="E5371" s="11" t="str">
        <f>IFERROR(VLOOKUP(Rule!K5371,lvl_3[],2,FALSE),"Нет")</f>
        <v>Анализ даты</v>
      </c>
      <c r="F5371" s="11" t="str">
        <f>IFERROR(INDEX(lvl_4[],MATCH(L5371,lvl_4[ID],0),MATCH(TEXT(K5371,"##0"),lvl_4[#Headers],0)),"Нет")</f>
        <v>Символические звезды</v>
      </c>
      <c r="G5371" s="11" t="str">
        <f>IFERROR(INDEX(lvl_5[],MATCH(M5371,lvl_5[ID],0),MATCH(_xlfn.CONCAT(TEXT(K5371,"##0"),"_",TEXT(L5371,"##0")),lvl_5[#Headers],0)),"Нет")</f>
        <v>Благородный небесной единицы (Благородный человек)</v>
      </c>
      <c r="H5371" s="11" t="str">
        <f>IFERROR(INDEX(lvl_6[],MATCH(N5371,lvl_6[ID],0),MATCH(_xlfn.CONCAT(K5371,"_",L5371,"_",M5371),lvl_6[#Headers],0)),"Нет")</f>
        <v>Нет</v>
      </c>
      <c r="I5371" s="12">
        <v>1</v>
      </c>
      <c r="J5371" s="12">
        <v>4</v>
      </c>
      <c r="K5371" s="12">
        <v>1</v>
      </c>
      <c r="L5371" s="12">
        <v>5</v>
      </c>
      <c r="M5371" s="12">
        <v>15</v>
      </c>
      <c r="N5371" s="12">
        <v>1047</v>
      </c>
      <c r="O5371" s="12">
        <f>COUNTIF($P$2:P5371,P5371)</f>
        <v>1</v>
      </c>
      <c r="P5371" s="12" t="str">
        <f t="shared" si="312"/>
        <v>14105151047</v>
      </c>
      <c r="Q5371" s="12" t="str">
        <f t="shared" si="313"/>
        <v>141051510470001</v>
      </c>
      <c r="R5371" s="20" t="s">
        <v>4401</v>
      </c>
      <c r="U5371" s="12" t="s">
        <v>910</v>
      </c>
      <c r="W5371" s="12" t="s">
        <v>864</v>
      </c>
      <c r="AP5371" s="12" t="s">
        <v>100</v>
      </c>
      <c r="AR5371" s="12" t="s">
        <v>100</v>
      </c>
      <c r="BN5371" s="12">
        <v>1</v>
      </c>
      <c r="BP5371" s="12" t="s">
        <v>3804</v>
      </c>
    </row>
    <row r="5372" spans="1:68" ht="60" x14ac:dyDescent="0.25">
      <c r="A5372" s="12">
        <v>1</v>
      </c>
      <c r="B5372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72" s="11" t="str">
        <f>IFERROR(VLOOKUP(I5372,lvl_1[],2,FALSE),"Нет")</f>
        <v>Общий расчет</v>
      </c>
      <c r="D5372" s="11" t="str">
        <f>IFERROR(VLOOKUP(Rule!J5372,lvl_2[],2,FALSE),"Нет")</f>
        <v>Анализ даты</v>
      </c>
      <c r="E5372" s="11" t="str">
        <f>IFERROR(VLOOKUP(Rule!K5372,lvl_3[],2,FALSE),"Нет")</f>
        <v>Анализ даты</v>
      </c>
      <c r="F5372" s="11" t="str">
        <f>IFERROR(INDEX(lvl_4[],MATCH(L5372,lvl_4[ID],0),MATCH(TEXT(K5372,"##0"),lvl_4[#Headers],0)),"Нет")</f>
        <v>Символические звезды</v>
      </c>
      <c r="G5372" s="11" t="str">
        <f>IFERROR(INDEX(lvl_5[],MATCH(M5372,lvl_5[ID],0),MATCH(_xlfn.CONCAT(TEXT(K5372,"##0"),"_",TEXT(L5372,"##0")),lvl_5[#Headers],0)),"Нет")</f>
        <v>Благородный небесной единицы (Благородный человек)</v>
      </c>
      <c r="H5372" s="11" t="str">
        <f>IFERROR(INDEX(lvl_6[],MATCH(N5372,lvl_6[ID],0),MATCH(_xlfn.CONCAT(K5372,"_",L5372,"_",M5372),lvl_6[#Headers],0)),"Нет")</f>
        <v>Нет</v>
      </c>
      <c r="I5372" s="12">
        <v>1</v>
      </c>
      <c r="J5372" s="12">
        <v>4</v>
      </c>
      <c r="K5372" s="12">
        <v>1</v>
      </c>
      <c r="L5372" s="12">
        <v>5</v>
      </c>
      <c r="M5372" s="12">
        <v>15</v>
      </c>
      <c r="N5372" s="12">
        <v>1048</v>
      </c>
      <c r="O5372" s="12">
        <f>COUNTIF($P$2:P5372,P5372)</f>
        <v>1</v>
      </c>
      <c r="P5372" s="12" t="str">
        <f t="shared" si="312"/>
        <v>14105151048</v>
      </c>
      <c r="Q5372" s="12" t="str">
        <f t="shared" si="313"/>
        <v>141051510480001</v>
      </c>
      <c r="R5372" s="20" t="s">
        <v>4402</v>
      </c>
      <c r="U5372" s="12" t="s">
        <v>912</v>
      </c>
      <c r="W5372" s="12" t="s">
        <v>859</v>
      </c>
      <c r="AP5372" s="12" t="s">
        <v>100</v>
      </c>
      <c r="AR5372" s="12" t="s">
        <v>100</v>
      </c>
      <c r="BN5372" s="12">
        <v>1</v>
      </c>
      <c r="BP5372" s="12" t="s">
        <v>3804</v>
      </c>
    </row>
    <row r="5373" spans="1:68" ht="60" x14ac:dyDescent="0.25">
      <c r="A5373" s="12">
        <v>1</v>
      </c>
      <c r="B5373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73" s="11" t="str">
        <f>IFERROR(VLOOKUP(I5373,lvl_1[],2,FALSE),"Нет")</f>
        <v>Общий расчет</v>
      </c>
      <c r="D5373" s="11" t="str">
        <f>IFERROR(VLOOKUP(Rule!J5373,lvl_2[],2,FALSE),"Нет")</f>
        <v>Анализ даты</v>
      </c>
      <c r="E5373" s="11" t="str">
        <f>IFERROR(VLOOKUP(Rule!K5373,lvl_3[],2,FALSE),"Нет")</f>
        <v>Анализ даты</v>
      </c>
      <c r="F5373" s="11" t="str">
        <f>IFERROR(INDEX(lvl_4[],MATCH(L5373,lvl_4[ID],0),MATCH(TEXT(K5373,"##0"),lvl_4[#Headers],0)),"Нет")</f>
        <v>Символические звезды</v>
      </c>
      <c r="G5373" s="11" t="str">
        <f>IFERROR(INDEX(lvl_5[],MATCH(M5373,lvl_5[ID],0),MATCH(_xlfn.CONCAT(TEXT(K5373,"##0"),"_",TEXT(L5373,"##0")),lvl_5[#Headers],0)),"Нет")</f>
        <v>Благородный небесной единицы (Благородный человек)</v>
      </c>
      <c r="H5373" s="11" t="str">
        <f>IFERROR(INDEX(lvl_6[],MATCH(N5373,lvl_6[ID],0),MATCH(_xlfn.CONCAT(K5373,"_",L5373,"_",M5373),lvl_6[#Headers],0)),"Нет")</f>
        <v>Нет</v>
      </c>
      <c r="I5373" s="12">
        <v>1</v>
      </c>
      <c r="J5373" s="12">
        <v>4</v>
      </c>
      <c r="K5373" s="12">
        <v>1</v>
      </c>
      <c r="L5373" s="12">
        <v>5</v>
      </c>
      <c r="M5373" s="12">
        <v>15</v>
      </c>
      <c r="N5373" s="12">
        <v>1049</v>
      </c>
      <c r="O5373" s="12">
        <f>COUNTIF($P$2:P5373,P5373)</f>
        <v>1</v>
      </c>
      <c r="P5373" s="12" t="str">
        <f t="shared" si="312"/>
        <v>14105151049</v>
      </c>
      <c r="Q5373" s="12" t="str">
        <f t="shared" si="313"/>
        <v>141051510490001</v>
      </c>
      <c r="R5373" s="20" t="s">
        <v>4403</v>
      </c>
      <c r="U5373" s="12" t="s">
        <v>912</v>
      </c>
      <c r="W5373" s="12" t="s">
        <v>863</v>
      </c>
      <c r="AP5373" s="12" t="s">
        <v>100</v>
      </c>
      <c r="AR5373" s="12" t="s">
        <v>100</v>
      </c>
      <c r="BN5373" s="12">
        <v>1</v>
      </c>
      <c r="BP5373" s="12" t="s">
        <v>3804</v>
      </c>
    </row>
    <row r="5374" spans="1:68" ht="60" x14ac:dyDescent="0.25">
      <c r="A5374" s="12">
        <v>1</v>
      </c>
      <c r="B5374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74" s="11" t="str">
        <f>IFERROR(VLOOKUP(I5374,lvl_1[],2,FALSE),"Нет")</f>
        <v>Общий расчет</v>
      </c>
      <c r="D5374" s="11" t="str">
        <f>IFERROR(VLOOKUP(Rule!J5374,lvl_2[],2,FALSE),"Нет")</f>
        <v>Анализ даты</v>
      </c>
      <c r="E5374" s="11" t="str">
        <f>IFERROR(VLOOKUP(Rule!K5374,lvl_3[],2,FALSE),"Нет")</f>
        <v>Анализ даты</v>
      </c>
      <c r="F5374" s="11" t="str">
        <f>IFERROR(INDEX(lvl_4[],MATCH(L5374,lvl_4[ID],0),MATCH(TEXT(K5374,"##0"),lvl_4[#Headers],0)),"Нет")</f>
        <v>Символические звезды</v>
      </c>
      <c r="G5374" s="11" t="str">
        <f>IFERROR(INDEX(lvl_5[],MATCH(M5374,lvl_5[ID],0),MATCH(_xlfn.CONCAT(TEXT(K5374,"##0"),"_",TEXT(L5374,"##0")),lvl_5[#Headers],0)),"Нет")</f>
        <v>Благородный небесной единицы (Благородный человек)</v>
      </c>
      <c r="H5374" s="11" t="str">
        <f>IFERROR(INDEX(lvl_6[],MATCH(N5374,lvl_6[ID],0),MATCH(_xlfn.CONCAT(K5374,"_",L5374,"_",M5374),lvl_6[#Headers],0)),"Нет")</f>
        <v>Нет</v>
      </c>
      <c r="I5374" s="12">
        <v>1</v>
      </c>
      <c r="J5374" s="12">
        <v>4</v>
      </c>
      <c r="K5374" s="12">
        <v>1</v>
      </c>
      <c r="L5374" s="12">
        <v>5</v>
      </c>
      <c r="M5374" s="12">
        <v>15</v>
      </c>
      <c r="N5374" s="12">
        <v>1050</v>
      </c>
      <c r="O5374" s="12">
        <f>COUNTIF($P$2:P5374,P5374)</f>
        <v>1</v>
      </c>
      <c r="P5374" s="12" t="str">
        <f t="shared" si="312"/>
        <v>14105151050</v>
      </c>
      <c r="Q5374" s="12" t="str">
        <f t="shared" si="313"/>
        <v>141051510500001</v>
      </c>
      <c r="R5374" s="20" t="s">
        <v>4404</v>
      </c>
      <c r="U5374" s="12" t="s">
        <v>914</v>
      </c>
      <c r="W5374" s="12" t="s">
        <v>860</v>
      </c>
      <c r="AP5374" s="12" t="s">
        <v>100</v>
      </c>
      <c r="AR5374" s="12" t="s">
        <v>100</v>
      </c>
      <c r="BN5374" s="12">
        <v>1</v>
      </c>
      <c r="BP5374" s="12" t="s">
        <v>3804</v>
      </c>
    </row>
    <row r="5375" spans="1:68" ht="60" x14ac:dyDescent="0.25">
      <c r="A5375" s="12">
        <v>1</v>
      </c>
      <c r="B5375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75" s="11" t="str">
        <f>IFERROR(VLOOKUP(I5375,lvl_1[],2,FALSE),"Нет")</f>
        <v>Общий расчет</v>
      </c>
      <c r="D5375" s="11" t="str">
        <f>IFERROR(VLOOKUP(Rule!J5375,lvl_2[],2,FALSE),"Нет")</f>
        <v>Анализ даты</v>
      </c>
      <c r="E5375" s="11" t="str">
        <f>IFERROR(VLOOKUP(Rule!K5375,lvl_3[],2,FALSE),"Нет")</f>
        <v>Анализ даты</v>
      </c>
      <c r="F5375" s="11" t="str">
        <f>IFERROR(INDEX(lvl_4[],MATCH(L5375,lvl_4[ID],0),MATCH(TEXT(K5375,"##0"),lvl_4[#Headers],0)),"Нет")</f>
        <v>Символические звезды</v>
      </c>
      <c r="G5375" s="11" t="str">
        <f>IFERROR(INDEX(lvl_5[],MATCH(M5375,lvl_5[ID],0),MATCH(_xlfn.CONCAT(TEXT(K5375,"##0"),"_",TEXT(L5375,"##0")),lvl_5[#Headers],0)),"Нет")</f>
        <v>Благородный небесной единицы (Благородный человек)</v>
      </c>
      <c r="H5375" s="11" t="str">
        <f>IFERROR(INDEX(lvl_6[],MATCH(N5375,lvl_6[ID],0),MATCH(_xlfn.CONCAT(K5375,"_",L5375,"_",M5375),lvl_6[#Headers],0)),"Нет")</f>
        <v>Нет</v>
      </c>
      <c r="I5375" s="12">
        <v>1</v>
      </c>
      <c r="J5375" s="12">
        <v>4</v>
      </c>
      <c r="K5375" s="12">
        <v>1</v>
      </c>
      <c r="L5375" s="12">
        <v>5</v>
      </c>
      <c r="M5375" s="12">
        <v>15</v>
      </c>
      <c r="N5375" s="12">
        <v>1051</v>
      </c>
      <c r="O5375" s="12">
        <f>COUNTIF($P$2:P5375,P5375)</f>
        <v>1</v>
      </c>
      <c r="P5375" s="12" t="str">
        <f t="shared" si="312"/>
        <v>14105151051</v>
      </c>
      <c r="Q5375" s="12" t="str">
        <f t="shared" si="313"/>
        <v>141051510510001</v>
      </c>
      <c r="R5375" s="20" t="s">
        <v>4405</v>
      </c>
      <c r="U5375" s="12" t="s">
        <v>914</v>
      </c>
      <c r="W5375" s="12" t="s">
        <v>862</v>
      </c>
      <c r="AP5375" s="12" t="s">
        <v>100</v>
      </c>
      <c r="AR5375" s="12" t="s">
        <v>100</v>
      </c>
      <c r="BN5375" s="12">
        <v>1</v>
      </c>
      <c r="BP5375" s="12" t="s">
        <v>3804</v>
      </c>
    </row>
    <row r="5376" spans="1:68" ht="60" x14ac:dyDescent="0.25">
      <c r="A5376" s="12">
        <v>1</v>
      </c>
      <c r="B5376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76" s="11" t="str">
        <f>IFERROR(VLOOKUP(I5376,lvl_1[],2,FALSE),"Нет")</f>
        <v>Общий расчет</v>
      </c>
      <c r="D5376" s="11" t="str">
        <f>IFERROR(VLOOKUP(Rule!J5376,lvl_2[],2,FALSE),"Нет")</f>
        <v>Анализ даты</v>
      </c>
      <c r="E5376" s="11" t="str">
        <f>IFERROR(VLOOKUP(Rule!K5376,lvl_3[],2,FALSE),"Нет")</f>
        <v>Анализ даты</v>
      </c>
      <c r="F5376" s="11" t="str">
        <f>IFERROR(INDEX(lvl_4[],MATCH(L5376,lvl_4[ID],0),MATCH(TEXT(K5376,"##0"),lvl_4[#Headers],0)),"Нет")</f>
        <v>Символические звезды</v>
      </c>
      <c r="G5376" s="11" t="str">
        <f>IFERROR(INDEX(lvl_5[],MATCH(M5376,lvl_5[ID],0),MATCH(_xlfn.CONCAT(TEXT(K5376,"##0"),"_",TEXT(L5376,"##0")),lvl_5[#Headers],0)),"Нет")</f>
        <v>Благородный небесной единицы (Благородный человек)</v>
      </c>
      <c r="H5376" s="11" t="str">
        <f>IFERROR(INDEX(lvl_6[],MATCH(N5376,lvl_6[ID],0),MATCH(_xlfn.CONCAT(K5376,"_",L5376,"_",M5376),lvl_6[#Headers],0)),"Нет")</f>
        <v>Нет</v>
      </c>
      <c r="I5376" s="12">
        <v>1</v>
      </c>
      <c r="J5376" s="12">
        <v>4</v>
      </c>
      <c r="K5376" s="12">
        <v>1</v>
      </c>
      <c r="L5376" s="12">
        <v>5</v>
      </c>
      <c r="M5376" s="12">
        <v>15</v>
      </c>
      <c r="N5376" s="12">
        <v>1052</v>
      </c>
      <c r="O5376" s="12">
        <f>COUNTIF($P$2:P5376,P5376)</f>
        <v>1</v>
      </c>
      <c r="P5376" s="12" t="str">
        <f t="shared" si="312"/>
        <v>14105151052</v>
      </c>
      <c r="Q5376" s="12" t="str">
        <f t="shared" si="313"/>
        <v>141051510520001</v>
      </c>
      <c r="R5376" s="20" t="s">
        <v>4406</v>
      </c>
      <c r="U5376" s="12" t="s">
        <v>916</v>
      </c>
      <c r="W5376" s="12" t="s">
        <v>860</v>
      </c>
      <c r="AP5376" s="12" t="s">
        <v>100</v>
      </c>
      <c r="AR5376" s="12" t="s">
        <v>100</v>
      </c>
      <c r="BN5376" s="12">
        <v>1</v>
      </c>
      <c r="BP5376" s="12" t="s">
        <v>3804</v>
      </c>
    </row>
    <row r="5377" spans="1:68" ht="60" x14ac:dyDescent="0.25">
      <c r="A5377" s="12">
        <v>1</v>
      </c>
      <c r="B5377" s="11" t="str">
        <f t="shared" si="311"/>
        <v>Общий расчет. Анализ даты. Анализ даты. Символические звезды. Благородный небесной единицы (Благородный человек). Нет</v>
      </c>
      <c r="C5377" s="11" t="str">
        <f>IFERROR(VLOOKUP(I5377,lvl_1[],2,FALSE),"Нет")</f>
        <v>Общий расчет</v>
      </c>
      <c r="D5377" s="11" t="str">
        <f>IFERROR(VLOOKUP(Rule!J5377,lvl_2[],2,FALSE),"Нет")</f>
        <v>Анализ даты</v>
      </c>
      <c r="E5377" s="11" t="str">
        <f>IFERROR(VLOOKUP(Rule!K5377,lvl_3[],2,FALSE),"Нет")</f>
        <v>Анализ даты</v>
      </c>
      <c r="F5377" s="11" t="str">
        <f>IFERROR(INDEX(lvl_4[],MATCH(L5377,lvl_4[ID],0),MATCH(TEXT(K5377,"##0"),lvl_4[#Headers],0)),"Нет")</f>
        <v>Символические звезды</v>
      </c>
      <c r="G5377" s="11" t="str">
        <f>IFERROR(INDEX(lvl_5[],MATCH(M5377,lvl_5[ID],0),MATCH(_xlfn.CONCAT(TEXT(K5377,"##0"),"_",TEXT(L5377,"##0")),lvl_5[#Headers],0)),"Нет")</f>
        <v>Благородный небесной единицы (Благородный человек)</v>
      </c>
      <c r="H5377" s="11" t="str">
        <f>IFERROR(INDEX(lvl_6[],MATCH(N5377,lvl_6[ID],0),MATCH(_xlfn.CONCAT(K5377,"_",L5377,"_",M5377),lvl_6[#Headers],0)),"Нет")</f>
        <v>Нет</v>
      </c>
      <c r="I5377" s="12">
        <v>1</v>
      </c>
      <c r="J5377" s="12">
        <v>4</v>
      </c>
      <c r="K5377" s="12">
        <v>1</v>
      </c>
      <c r="L5377" s="12">
        <v>5</v>
      </c>
      <c r="M5377" s="12">
        <v>15</v>
      </c>
      <c r="N5377" s="12">
        <v>1053</v>
      </c>
      <c r="O5377" s="12">
        <f>COUNTIF($P$2:P5377,P5377)</f>
        <v>1</v>
      </c>
      <c r="P5377" s="12" t="str">
        <f t="shared" si="312"/>
        <v>14105151053</v>
      </c>
      <c r="Q5377" s="12" t="str">
        <f t="shared" si="313"/>
        <v>141051510530001</v>
      </c>
      <c r="R5377" s="20" t="s">
        <v>4407</v>
      </c>
      <c r="U5377" s="12" t="s">
        <v>916</v>
      </c>
      <c r="W5377" s="12" t="s">
        <v>862</v>
      </c>
      <c r="AP5377" s="12" t="s">
        <v>100</v>
      </c>
      <c r="AR5377" s="12" t="s">
        <v>100</v>
      </c>
      <c r="BN5377" s="12">
        <v>1</v>
      </c>
      <c r="BP5377" s="12" t="s">
        <v>3804</v>
      </c>
    </row>
    <row r="5378" spans="1:68" ht="45" x14ac:dyDescent="0.25">
      <c r="A5378" s="12">
        <v>1</v>
      </c>
      <c r="B5378" s="11" t="str">
        <f t="shared" si="311"/>
        <v>Общий расчет. Анализ даты. Анализ даты. Символические звезды. Благородный Тайцзи. Нет</v>
      </c>
      <c r="C5378" s="11" t="str">
        <f>IFERROR(VLOOKUP(I5378,lvl_1[],2,FALSE),"Нет")</f>
        <v>Общий расчет</v>
      </c>
      <c r="D5378" s="11" t="str">
        <f>IFERROR(VLOOKUP(Rule!J5378,lvl_2[],2,FALSE),"Нет")</f>
        <v>Анализ даты</v>
      </c>
      <c r="E5378" s="11" t="str">
        <f>IFERROR(VLOOKUP(Rule!K5378,lvl_3[],2,FALSE),"Нет")</f>
        <v>Анализ даты</v>
      </c>
      <c r="F5378" s="11" t="str">
        <f>IFERROR(INDEX(lvl_4[],MATCH(L5378,lvl_4[ID],0),MATCH(TEXT(K5378,"##0"),lvl_4[#Headers],0)),"Нет")</f>
        <v>Символические звезды</v>
      </c>
      <c r="G5378" s="11" t="str">
        <f>IFERROR(INDEX(lvl_5[],MATCH(M5378,lvl_5[ID],0),MATCH(_xlfn.CONCAT(TEXT(K5378,"##0"),"_",TEXT(L5378,"##0")),lvl_5[#Headers],0)),"Нет")</f>
        <v>Благородный Тайцзи</v>
      </c>
      <c r="H5378" s="11" t="str">
        <f>IFERROR(INDEX(lvl_6[],MATCH(N5378,lvl_6[ID],0),MATCH(_xlfn.CONCAT(K5378,"_",L5378,"_",M5378),lvl_6[#Headers],0)),"Нет")</f>
        <v>Нет</v>
      </c>
      <c r="I5378" s="12">
        <v>1</v>
      </c>
      <c r="J5378" s="12">
        <v>4</v>
      </c>
      <c r="K5378" s="12">
        <v>1</v>
      </c>
      <c r="L5378" s="12">
        <v>5</v>
      </c>
      <c r="M5378" s="12">
        <v>16</v>
      </c>
      <c r="N5378" s="12">
        <v>1054</v>
      </c>
      <c r="O5378" s="12">
        <f>COUNTIF($P$2:P5378,P5378)</f>
        <v>1</v>
      </c>
      <c r="P5378" s="12" t="str">
        <f t="shared" si="312"/>
        <v>14105161054</v>
      </c>
      <c r="Q5378" s="12" t="str">
        <f t="shared" si="313"/>
        <v>141051610540001</v>
      </c>
      <c r="R5378" s="20" t="s">
        <v>4408</v>
      </c>
      <c r="U5378" s="12" t="s">
        <v>899</v>
      </c>
      <c r="W5378" s="12" t="s">
        <v>869</v>
      </c>
      <c r="AP5378" s="12" t="s">
        <v>100</v>
      </c>
      <c r="AR5378" s="12" t="s">
        <v>100</v>
      </c>
      <c r="BN5378" s="12">
        <v>1</v>
      </c>
      <c r="BP5378" s="12" t="s">
        <v>3804</v>
      </c>
    </row>
    <row r="5379" spans="1:68" ht="45" x14ac:dyDescent="0.25">
      <c r="A5379" s="12">
        <v>1</v>
      </c>
      <c r="B5379" s="11" t="str">
        <f t="shared" si="311"/>
        <v>Общий расчет. Анализ даты. Анализ даты. Символические звезды. Благородный Тайцзи. Нет</v>
      </c>
      <c r="C5379" s="11" t="str">
        <f>IFERROR(VLOOKUP(I5379,lvl_1[],2,FALSE),"Нет")</f>
        <v>Общий расчет</v>
      </c>
      <c r="D5379" s="11" t="str">
        <f>IFERROR(VLOOKUP(Rule!J5379,lvl_2[],2,FALSE),"Нет")</f>
        <v>Анализ даты</v>
      </c>
      <c r="E5379" s="11" t="str">
        <f>IFERROR(VLOOKUP(Rule!K5379,lvl_3[],2,FALSE),"Нет")</f>
        <v>Анализ даты</v>
      </c>
      <c r="F5379" s="11" t="str">
        <f>IFERROR(INDEX(lvl_4[],MATCH(L5379,lvl_4[ID],0),MATCH(TEXT(K5379,"##0"),lvl_4[#Headers],0)),"Нет")</f>
        <v>Символические звезды</v>
      </c>
      <c r="G5379" s="11" t="str">
        <f>IFERROR(INDEX(lvl_5[],MATCH(M5379,lvl_5[ID],0),MATCH(_xlfn.CONCAT(TEXT(K5379,"##0"),"_",TEXT(L5379,"##0")),lvl_5[#Headers],0)),"Нет")</f>
        <v>Благородный Тайцзи</v>
      </c>
      <c r="H5379" s="11" t="str">
        <f>IFERROR(INDEX(lvl_6[],MATCH(N5379,lvl_6[ID],0),MATCH(_xlfn.CONCAT(K5379,"_",L5379,"_",M5379),lvl_6[#Headers],0)),"Нет")</f>
        <v>Нет</v>
      </c>
      <c r="I5379" s="12">
        <v>1</v>
      </c>
      <c r="J5379" s="12">
        <v>4</v>
      </c>
      <c r="K5379" s="12">
        <v>1</v>
      </c>
      <c r="L5379" s="12">
        <v>5</v>
      </c>
      <c r="M5379" s="12">
        <v>16</v>
      </c>
      <c r="N5379" s="12">
        <v>1055</v>
      </c>
      <c r="O5379" s="12">
        <f>COUNTIF($P$2:P5379,P5379)</f>
        <v>1</v>
      </c>
      <c r="P5379" s="12" t="str">
        <f t="shared" si="312"/>
        <v>14105161055</v>
      </c>
      <c r="Q5379" s="12" t="str">
        <f t="shared" si="313"/>
        <v>141051610550001</v>
      </c>
      <c r="R5379" s="20" t="s">
        <v>4409</v>
      </c>
      <c r="U5379" s="12" t="s">
        <v>899</v>
      </c>
      <c r="W5379" s="12" t="s">
        <v>863</v>
      </c>
      <c r="AP5379" s="12" t="s">
        <v>100</v>
      </c>
      <c r="AR5379" s="12" t="s">
        <v>100</v>
      </c>
      <c r="BN5379" s="12">
        <v>1</v>
      </c>
      <c r="BP5379" s="12" t="s">
        <v>3804</v>
      </c>
    </row>
    <row r="5380" spans="1:68" ht="45" x14ac:dyDescent="0.25">
      <c r="A5380" s="12">
        <v>1</v>
      </c>
      <c r="B5380" s="11" t="str">
        <f t="shared" si="311"/>
        <v>Общий расчет. Анализ даты. Анализ даты. Символические звезды. Благородный Тайцзи. Нет</v>
      </c>
      <c r="C5380" s="11" t="str">
        <f>IFERROR(VLOOKUP(I5380,lvl_1[],2,FALSE),"Нет")</f>
        <v>Общий расчет</v>
      </c>
      <c r="D5380" s="11" t="str">
        <f>IFERROR(VLOOKUP(Rule!J5380,lvl_2[],2,FALSE),"Нет")</f>
        <v>Анализ даты</v>
      </c>
      <c r="E5380" s="11" t="str">
        <f>IFERROR(VLOOKUP(Rule!K5380,lvl_3[],2,FALSE),"Нет")</f>
        <v>Анализ даты</v>
      </c>
      <c r="F5380" s="11" t="str">
        <f>IFERROR(INDEX(lvl_4[],MATCH(L5380,lvl_4[ID],0),MATCH(TEXT(K5380,"##0"),lvl_4[#Headers],0)),"Нет")</f>
        <v>Символические звезды</v>
      </c>
      <c r="G5380" s="11" t="str">
        <f>IFERROR(INDEX(lvl_5[],MATCH(M5380,lvl_5[ID],0),MATCH(_xlfn.CONCAT(TEXT(K5380,"##0"),"_",TEXT(L5380,"##0")),lvl_5[#Headers],0)),"Нет")</f>
        <v>Благородный Тайцзи</v>
      </c>
      <c r="H5380" s="11" t="str">
        <f>IFERROR(INDEX(lvl_6[],MATCH(N5380,lvl_6[ID],0),MATCH(_xlfn.CONCAT(K5380,"_",L5380,"_",M5380),lvl_6[#Headers],0)),"Нет")</f>
        <v>Нет</v>
      </c>
      <c r="I5380" s="12">
        <v>1</v>
      </c>
      <c r="J5380" s="12">
        <v>4</v>
      </c>
      <c r="K5380" s="12">
        <v>1</v>
      </c>
      <c r="L5380" s="12">
        <v>5</v>
      </c>
      <c r="M5380" s="12">
        <v>16</v>
      </c>
      <c r="N5380" s="12">
        <v>1056</v>
      </c>
      <c r="O5380" s="12">
        <f>COUNTIF($P$2:P5380,P5380)</f>
        <v>1</v>
      </c>
      <c r="P5380" s="12" t="str">
        <f t="shared" si="312"/>
        <v>14105161056</v>
      </c>
      <c r="Q5380" s="12" t="str">
        <f t="shared" si="313"/>
        <v>141051610560001</v>
      </c>
      <c r="R5380" s="20" t="s">
        <v>4410</v>
      </c>
      <c r="U5380" s="12" t="s">
        <v>901</v>
      </c>
      <c r="W5380" s="12" t="s">
        <v>869</v>
      </c>
      <c r="AP5380" s="12" t="s">
        <v>100</v>
      </c>
      <c r="AR5380" s="12" t="s">
        <v>100</v>
      </c>
      <c r="BN5380" s="12">
        <v>1</v>
      </c>
      <c r="BP5380" s="12" t="s">
        <v>3804</v>
      </c>
    </row>
    <row r="5381" spans="1:68" ht="45" x14ac:dyDescent="0.25">
      <c r="A5381" s="12">
        <v>1</v>
      </c>
      <c r="B5381" s="11" t="str">
        <f t="shared" si="311"/>
        <v>Общий расчет. Анализ даты. Анализ даты. Символические звезды. Благородный Тайцзи. Нет</v>
      </c>
      <c r="C5381" s="11" t="str">
        <f>IFERROR(VLOOKUP(I5381,lvl_1[],2,FALSE),"Нет")</f>
        <v>Общий расчет</v>
      </c>
      <c r="D5381" s="11" t="str">
        <f>IFERROR(VLOOKUP(Rule!J5381,lvl_2[],2,FALSE),"Нет")</f>
        <v>Анализ даты</v>
      </c>
      <c r="E5381" s="11" t="str">
        <f>IFERROR(VLOOKUP(Rule!K5381,lvl_3[],2,FALSE),"Нет")</f>
        <v>Анализ даты</v>
      </c>
      <c r="F5381" s="11" t="str">
        <f>IFERROR(INDEX(lvl_4[],MATCH(L5381,lvl_4[ID],0),MATCH(TEXT(K5381,"##0"),lvl_4[#Headers],0)),"Нет")</f>
        <v>Символические звезды</v>
      </c>
      <c r="G5381" s="11" t="str">
        <f>IFERROR(INDEX(lvl_5[],MATCH(M5381,lvl_5[ID],0),MATCH(_xlfn.CONCAT(TEXT(K5381,"##0"),"_",TEXT(L5381,"##0")),lvl_5[#Headers],0)),"Нет")</f>
        <v>Благородный Тайцзи</v>
      </c>
      <c r="H5381" s="11" t="str">
        <f>IFERROR(INDEX(lvl_6[],MATCH(N5381,lvl_6[ID],0),MATCH(_xlfn.CONCAT(K5381,"_",L5381,"_",M5381),lvl_6[#Headers],0)),"Нет")</f>
        <v>Нет</v>
      </c>
      <c r="I5381" s="12">
        <v>1</v>
      </c>
      <c r="J5381" s="12">
        <v>4</v>
      </c>
      <c r="K5381" s="12">
        <v>1</v>
      </c>
      <c r="L5381" s="12">
        <v>5</v>
      </c>
      <c r="M5381" s="12">
        <v>16</v>
      </c>
      <c r="N5381" s="12">
        <v>1057</v>
      </c>
      <c r="O5381" s="12">
        <f>COUNTIF($P$2:P5381,P5381)</f>
        <v>1</v>
      </c>
      <c r="P5381" s="12" t="str">
        <f t="shared" si="312"/>
        <v>14105161057</v>
      </c>
      <c r="Q5381" s="12" t="str">
        <f t="shared" si="313"/>
        <v>141051610570001</v>
      </c>
      <c r="R5381" s="20" t="s">
        <v>4411</v>
      </c>
      <c r="U5381" s="12" t="s">
        <v>901</v>
      </c>
      <c r="W5381" s="12" t="s">
        <v>863</v>
      </c>
      <c r="AP5381" s="12" t="s">
        <v>100</v>
      </c>
      <c r="AR5381" s="12" t="s">
        <v>100</v>
      </c>
      <c r="BN5381" s="12">
        <v>1</v>
      </c>
      <c r="BP5381" s="12" t="s">
        <v>3804</v>
      </c>
    </row>
    <row r="5382" spans="1:68" ht="45" x14ac:dyDescent="0.25">
      <c r="A5382" s="12">
        <v>1</v>
      </c>
      <c r="B5382" s="11" t="str">
        <f t="shared" si="311"/>
        <v>Общий расчет. Анализ даты. Анализ даты. Символические звезды. Благородный Тайцзи. Нет</v>
      </c>
      <c r="C5382" s="11" t="str">
        <f>IFERROR(VLOOKUP(I5382,lvl_1[],2,FALSE),"Нет")</f>
        <v>Общий расчет</v>
      </c>
      <c r="D5382" s="11" t="str">
        <f>IFERROR(VLOOKUP(Rule!J5382,lvl_2[],2,FALSE),"Нет")</f>
        <v>Анализ даты</v>
      </c>
      <c r="E5382" s="11" t="str">
        <f>IFERROR(VLOOKUP(Rule!K5382,lvl_3[],2,FALSE),"Нет")</f>
        <v>Анализ даты</v>
      </c>
      <c r="F5382" s="11" t="str">
        <f>IFERROR(INDEX(lvl_4[],MATCH(L5382,lvl_4[ID],0),MATCH(TEXT(K5382,"##0"),lvl_4[#Headers],0)),"Нет")</f>
        <v>Символические звезды</v>
      </c>
      <c r="G5382" s="11" t="str">
        <f>IFERROR(INDEX(lvl_5[],MATCH(M5382,lvl_5[ID],0),MATCH(_xlfn.CONCAT(TEXT(K5382,"##0"),"_",TEXT(L5382,"##0")),lvl_5[#Headers],0)),"Нет")</f>
        <v>Благородный Тайцзи</v>
      </c>
      <c r="H5382" s="11" t="str">
        <f>IFERROR(INDEX(lvl_6[],MATCH(N5382,lvl_6[ID],0),MATCH(_xlfn.CONCAT(K5382,"_",L5382,"_",M5382),lvl_6[#Headers],0)),"Нет")</f>
        <v>Нет</v>
      </c>
      <c r="I5382" s="12">
        <v>1</v>
      </c>
      <c r="J5382" s="12">
        <v>4</v>
      </c>
      <c r="K5382" s="12">
        <v>1</v>
      </c>
      <c r="L5382" s="12">
        <v>5</v>
      </c>
      <c r="M5382" s="12">
        <v>16</v>
      </c>
      <c r="N5382" s="12">
        <v>1058</v>
      </c>
      <c r="O5382" s="12">
        <f>COUNTIF($P$2:P5382,P5382)</f>
        <v>1</v>
      </c>
      <c r="P5382" s="12" t="str">
        <f t="shared" si="312"/>
        <v>14105161058</v>
      </c>
      <c r="Q5382" s="12" t="str">
        <f t="shared" si="313"/>
        <v>141051610580001</v>
      </c>
      <c r="R5382" s="20" t="s">
        <v>4412</v>
      </c>
      <c r="U5382" s="12" t="s">
        <v>903</v>
      </c>
      <c r="W5382" s="12" t="s">
        <v>860</v>
      </c>
      <c r="AP5382" s="12" t="s">
        <v>100</v>
      </c>
      <c r="AR5382" s="12" t="s">
        <v>100</v>
      </c>
      <c r="BN5382" s="12">
        <v>1</v>
      </c>
      <c r="BP5382" s="12" t="s">
        <v>3804</v>
      </c>
    </row>
    <row r="5383" spans="1:68" ht="45" x14ac:dyDescent="0.25">
      <c r="A5383" s="12">
        <v>1</v>
      </c>
      <c r="B5383" s="11" t="str">
        <f t="shared" si="311"/>
        <v>Общий расчет. Анализ даты. Анализ даты. Символические звезды. Благородный Тайцзи. Нет</v>
      </c>
      <c r="C5383" s="11" t="str">
        <f>IFERROR(VLOOKUP(I5383,lvl_1[],2,FALSE),"Нет")</f>
        <v>Общий расчет</v>
      </c>
      <c r="D5383" s="11" t="str">
        <f>IFERROR(VLOOKUP(Rule!J5383,lvl_2[],2,FALSE),"Нет")</f>
        <v>Анализ даты</v>
      </c>
      <c r="E5383" s="11" t="str">
        <f>IFERROR(VLOOKUP(Rule!K5383,lvl_3[],2,FALSE),"Нет")</f>
        <v>Анализ даты</v>
      </c>
      <c r="F5383" s="11" t="str">
        <f>IFERROR(INDEX(lvl_4[],MATCH(L5383,lvl_4[ID],0),MATCH(TEXT(K5383,"##0"),lvl_4[#Headers],0)),"Нет")</f>
        <v>Символические звезды</v>
      </c>
      <c r="G5383" s="11" t="str">
        <f>IFERROR(INDEX(lvl_5[],MATCH(M5383,lvl_5[ID],0),MATCH(_xlfn.CONCAT(TEXT(K5383,"##0"),"_",TEXT(L5383,"##0")),lvl_5[#Headers],0)),"Нет")</f>
        <v>Благородный Тайцзи</v>
      </c>
      <c r="H5383" s="11" t="str">
        <f>IFERROR(INDEX(lvl_6[],MATCH(N5383,lvl_6[ID],0),MATCH(_xlfn.CONCAT(K5383,"_",L5383,"_",M5383),lvl_6[#Headers],0)),"Нет")</f>
        <v>Нет</v>
      </c>
      <c r="I5383" s="12">
        <v>1</v>
      </c>
      <c r="J5383" s="12">
        <v>4</v>
      </c>
      <c r="K5383" s="12">
        <v>1</v>
      </c>
      <c r="L5383" s="12">
        <v>5</v>
      </c>
      <c r="M5383" s="12">
        <v>16</v>
      </c>
      <c r="N5383" s="12">
        <v>1059</v>
      </c>
      <c r="O5383" s="12">
        <f>COUNTIF($P$2:P5383,P5383)</f>
        <v>1</v>
      </c>
      <c r="P5383" s="12" t="str">
        <f t="shared" si="312"/>
        <v>14105161059</v>
      </c>
      <c r="Q5383" s="12" t="str">
        <f t="shared" si="313"/>
        <v>141051610590001</v>
      </c>
      <c r="R5383" s="20" t="s">
        <v>4413</v>
      </c>
      <c r="U5383" s="12" t="s">
        <v>903</v>
      </c>
      <c r="W5383" s="12" t="s">
        <v>866</v>
      </c>
      <c r="AP5383" s="12" t="s">
        <v>100</v>
      </c>
      <c r="AR5383" s="12" t="s">
        <v>100</v>
      </c>
      <c r="BN5383" s="12">
        <v>1</v>
      </c>
      <c r="BP5383" s="12" t="s">
        <v>3804</v>
      </c>
    </row>
    <row r="5384" spans="1:68" ht="45" x14ac:dyDescent="0.25">
      <c r="A5384" s="12">
        <v>1</v>
      </c>
      <c r="B5384" s="11" t="str">
        <f t="shared" si="311"/>
        <v>Общий расчет. Анализ даты. Анализ даты. Символические звезды. Благородный Тайцзи. Нет</v>
      </c>
      <c r="C5384" s="11" t="str">
        <f>IFERROR(VLOOKUP(I5384,lvl_1[],2,FALSE),"Нет")</f>
        <v>Общий расчет</v>
      </c>
      <c r="D5384" s="11" t="str">
        <f>IFERROR(VLOOKUP(Rule!J5384,lvl_2[],2,FALSE),"Нет")</f>
        <v>Анализ даты</v>
      </c>
      <c r="E5384" s="11" t="str">
        <f>IFERROR(VLOOKUP(Rule!K5384,lvl_3[],2,FALSE),"Нет")</f>
        <v>Анализ даты</v>
      </c>
      <c r="F5384" s="11" t="str">
        <f>IFERROR(INDEX(lvl_4[],MATCH(L5384,lvl_4[ID],0),MATCH(TEXT(K5384,"##0"),lvl_4[#Headers],0)),"Нет")</f>
        <v>Символические звезды</v>
      </c>
      <c r="G5384" s="11" t="str">
        <f>IFERROR(INDEX(lvl_5[],MATCH(M5384,lvl_5[ID],0),MATCH(_xlfn.CONCAT(TEXT(K5384,"##0"),"_",TEXT(L5384,"##0")),lvl_5[#Headers],0)),"Нет")</f>
        <v>Благородный Тайцзи</v>
      </c>
      <c r="H5384" s="11" t="str">
        <f>IFERROR(INDEX(lvl_6[],MATCH(N5384,lvl_6[ID],0),MATCH(_xlfn.CONCAT(K5384,"_",L5384,"_",M5384),lvl_6[#Headers],0)),"Нет")</f>
        <v>Нет</v>
      </c>
      <c r="I5384" s="12">
        <v>1</v>
      </c>
      <c r="J5384" s="12">
        <v>4</v>
      </c>
      <c r="K5384" s="12">
        <v>1</v>
      </c>
      <c r="L5384" s="12">
        <v>5</v>
      </c>
      <c r="M5384" s="12">
        <v>16</v>
      </c>
      <c r="N5384" s="12">
        <v>1060</v>
      </c>
      <c r="O5384" s="12">
        <f>COUNTIF($P$2:P5384,P5384)</f>
        <v>1</v>
      </c>
      <c r="P5384" s="12" t="str">
        <f t="shared" si="312"/>
        <v>14105161060</v>
      </c>
      <c r="Q5384" s="12" t="str">
        <f t="shared" si="313"/>
        <v>141051610600001</v>
      </c>
      <c r="R5384" s="20" t="s">
        <v>4414</v>
      </c>
      <c r="U5384" s="12" t="s">
        <v>905</v>
      </c>
      <c r="W5384" s="12" t="s">
        <v>860</v>
      </c>
      <c r="AP5384" s="12" t="s">
        <v>100</v>
      </c>
      <c r="AR5384" s="12" t="s">
        <v>100</v>
      </c>
      <c r="BN5384" s="12">
        <v>1</v>
      </c>
      <c r="BP5384" s="12" t="s">
        <v>3804</v>
      </c>
    </row>
    <row r="5385" spans="1:68" ht="45" x14ac:dyDescent="0.25">
      <c r="A5385" s="12">
        <v>1</v>
      </c>
      <c r="B5385" s="11" t="str">
        <f t="shared" si="311"/>
        <v>Общий расчет. Анализ даты. Анализ даты. Символические звезды. Благородный Тайцзи. Нет</v>
      </c>
      <c r="C5385" s="11" t="str">
        <f>IFERROR(VLOOKUP(I5385,lvl_1[],2,FALSE),"Нет")</f>
        <v>Общий расчет</v>
      </c>
      <c r="D5385" s="11" t="str">
        <f>IFERROR(VLOOKUP(Rule!J5385,lvl_2[],2,FALSE),"Нет")</f>
        <v>Анализ даты</v>
      </c>
      <c r="E5385" s="11" t="str">
        <f>IFERROR(VLOOKUP(Rule!K5385,lvl_3[],2,FALSE),"Нет")</f>
        <v>Анализ даты</v>
      </c>
      <c r="F5385" s="11" t="str">
        <f>IFERROR(INDEX(lvl_4[],MATCH(L5385,lvl_4[ID],0),MATCH(TEXT(K5385,"##0"),lvl_4[#Headers],0)),"Нет")</f>
        <v>Символические звезды</v>
      </c>
      <c r="G5385" s="11" t="str">
        <f>IFERROR(INDEX(lvl_5[],MATCH(M5385,lvl_5[ID],0),MATCH(_xlfn.CONCAT(TEXT(K5385,"##0"),"_",TEXT(L5385,"##0")),lvl_5[#Headers],0)),"Нет")</f>
        <v>Благородный Тайцзи</v>
      </c>
      <c r="H5385" s="11" t="str">
        <f>IFERROR(INDEX(lvl_6[],MATCH(N5385,lvl_6[ID],0),MATCH(_xlfn.CONCAT(K5385,"_",L5385,"_",M5385),lvl_6[#Headers],0)),"Нет")</f>
        <v>Нет</v>
      </c>
      <c r="I5385" s="12">
        <v>1</v>
      </c>
      <c r="J5385" s="12">
        <v>4</v>
      </c>
      <c r="K5385" s="12">
        <v>1</v>
      </c>
      <c r="L5385" s="12">
        <v>5</v>
      </c>
      <c r="M5385" s="12">
        <v>16</v>
      </c>
      <c r="N5385" s="12">
        <v>1061</v>
      </c>
      <c r="O5385" s="12">
        <f>COUNTIF($P$2:P5385,P5385)</f>
        <v>1</v>
      </c>
      <c r="P5385" s="12" t="str">
        <f t="shared" si="312"/>
        <v>14105161061</v>
      </c>
      <c r="Q5385" s="12" t="str">
        <f t="shared" si="313"/>
        <v>141051610610001</v>
      </c>
      <c r="R5385" s="20" t="s">
        <v>4415</v>
      </c>
      <c r="U5385" s="12" t="s">
        <v>905</v>
      </c>
      <c r="W5385" s="12" t="s">
        <v>866</v>
      </c>
      <c r="AP5385" s="12" t="s">
        <v>100</v>
      </c>
      <c r="AR5385" s="12" t="s">
        <v>100</v>
      </c>
      <c r="BN5385" s="12">
        <v>1</v>
      </c>
      <c r="BP5385" s="12" t="s">
        <v>3804</v>
      </c>
    </row>
    <row r="5386" spans="1:68" ht="45" x14ac:dyDescent="0.25">
      <c r="A5386" s="12">
        <v>1</v>
      </c>
      <c r="B5386" s="11" t="str">
        <f t="shared" si="311"/>
        <v>Общий расчет. Анализ даты. Анализ даты. Символические звезды. Благородный Тайцзи. Нет</v>
      </c>
      <c r="C5386" s="11" t="str">
        <f>IFERROR(VLOOKUP(I5386,lvl_1[],2,FALSE),"Нет")</f>
        <v>Общий расчет</v>
      </c>
      <c r="D5386" s="11" t="str">
        <f>IFERROR(VLOOKUP(Rule!J5386,lvl_2[],2,FALSE),"Нет")</f>
        <v>Анализ даты</v>
      </c>
      <c r="E5386" s="11" t="str">
        <f>IFERROR(VLOOKUP(Rule!K5386,lvl_3[],2,FALSE),"Нет")</f>
        <v>Анализ даты</v>
      </c>
      <c r="F5386" s="11" t="str">
        <f>IFERROR(INDEX(lvl_4[],MATCH(L5386,lvl_4[ID],0),MATCH(TEXT(K5386,"##0"),lvl_4[#Headers],0)),"Нет")</f>
        <v>Символические звезды</v>
      </c>
      <c r="G5386" s="11" t="str">
        <f>IFERROR(INDEX(lvl_5[],MATCH(M5386,lvl_5[ID],0),MATCH(_xlfn.CONCAT(TEXT(K5386,"##0"),"_",TEXT(L5386,"##0")),lvl_5[#Headers],0)),"Нет")</f>
        <v>Благородный Тайцзи</v>
      </c>
      <c r="H5386" s="11" t="str">
        <f>IFERROR(INDEX(lvl_6[],MATCH(N5386,lvl_6[ID],0),MATCH(_xlfn.CONCAT(K5386,"_",L5386,"_",M5386),lvl_6[#Headers],0)),"Нет")</f>
        <v>Нет</v>
      </c>
      <c r="I5386" s="12">
        <v>1</v>
      </c>
      <c r="J5386" s="12">
        <v>4</v>
      </c>
      <c r="K5386" s="12">
        <v>1</v>
      </c>
      <c r="L5386" s="12">
        <v>5</v>
      </c>
      <c r="M5386" s="12">
        <v>16</v>
      </c>
      <c r="N5386" s="12">
        <v>1062</v>
      </c>
      <c r="O5386" s="12">
        <f>COUNTIF($P$2:P5386,P5386)</f>
        <v>1</v>
      </c>
      <c r="P5386" s="12" t="str">
        <f t="shared" si="312"/>
        <v>14105161062</v>
      </c>
      <c r="Q5386" s="12" t="str">
        <f t="shared" si="313"/>
        <v>141051610620001</v>
      </c>
      <c r="R5386" s="20" t="s">
        <v>4416</v>
      </c>
      <c r="U5386" s="12" t="s">
        <v>907</v>
      </c>
      <c r="W5386" s="12" t="s">
        <v>861</v>
      </c>
      <c r="AP5386" s="12" t="s">
        <v>100</v>
      </c>
      <c r="AR5386" s="12" t="s">
        <v>100</v>
      </c>
      <c r="BN5386" s="12">
        <v>1</v>
      </c>
      <c r="BP5386" s="12" t="s">
        <v>3804</v>
      </c>
    </row>
    <row r="5387" spans="1:68" ht="45" x14ac:dyDescent="0.25">
      <c r="A5387" s="12">
        <v>1</v>
      </c>
      <c r="B5387" s="11" t="str">
        <f t="shared" si="311"/>
        <v>Общий расчет. Анализ даты. Анализ даты. Символические звезды. Благородный Тайцзи. Нет</v>
      </c>
      <c r="C5387" s="11" t="str">
        <f>IFERROR(VLOOKUP(I5387,lvl_1[],2,FALSE),"Нет")</f>
        <v>Общий расчет</v>
      </c>
      <c r="D5387" s="11" t="str">
        <f>IFERROR(VLOOKUP(Rule!J5387,lvl_2[],2,FALSE),"Нет")</f>
        <v>Анализ даты</v>
      </c>
      <c r="E5387" s="11" t="str">
        <f>IFERROR(VLOOKUP(Rule!K5387,lvl_3[],2,FALSE),"Нет")</f>
        <v>Анализ даты</v>
      </c>
      <c r="F5387" s="11" t="str">
        <f>IFERROR(INDEX(lvl_4[],MATCH(L5387,lvl_4[ID],0),MATCH(TEXT(K5387,"##0"),lvl_4[#Headers],0)),"Нет")</f>
        <v>Символические звезды</v>
      </c>
      <c r="G5387" s="11" t="str">
        <f>IFERROR(INDEX(lvl_5[],MATCH(M5387,lvl_5[ID],0),MATCH(_xlfn.CONCAT(TEXT(K5387,"##0"),"_",TEXT(L5387,"##0")),lvl_5[#Headers],0)),"Нет")</f>
        <v>Благородный Тайцзи</v>
      </c>
      <c r="H5387" s="11" t="str">
        <f>IFERROR(INDEX(lvl_6[],MATCH(N5387,lvl_6[ID],0),MATCH(_xlfn.CONCAT(K5387,"_",L5387,"_",M5387),lvl_6[#Headers],0)),"Нет")</f>
        <v>Нет</v>
      </c>
      <c r="I5387" s="12">
        <v>1</v>
      </c>
      <c r="J5387" s="12">
        <v>4</v>
      </c>
      <c r="K5387" s="12">
        <v>1</v>
      </c>
      <c r="L5387" s="12">
        <v>5</v>
      </c>
      <c r="M5387" s="12">
        <v>16</v>
      </c>
      <c r="N5387" s="12">
        <v>1063</v>
      </c>
      <c r="O5387" s="12">
        <f>COUNTIF($P$2:P5387,P5387)</f>
        <v>1</v>
      </c>
      <c r="P5387" s="12" t="str">
        <f t="shared" si="312"/>
        <v>14105161063</v>
      </c>
      <c r="Q5387" s="12" t="str">
        <f t="shared" si="313"/>
        <v>141051610630001</v>
      </c>
      <c r="R5387" s="20" t="s">
        <v>4417</v>
      </c>
      <c r="U5387" s="12" t="s">
        <v>907</v>
      </c>
      <c r="W5387" s="12" t="s">
        <v>907</v>
      </c>
      <c r="AP5387" s="12" t="s">
        <v>100</v>
      </c>
      <c r="AR5387" s="12" t="s">
        <v>100</v>
      </c>
      <c r="BN5387" s="12">
        <v>1</v>
      </c>
      <c r="BP5387" s="12" t="s">
        <v>3804</v>
      </c>
    </row>
    <row r="5388" spans="1:68" ht="45" x14ac:dyDescent="0.25">
      <c r="A5388" s="12">
        <v>1</v>
      </c>
      <c r="B5388" s="11" t="str">
        <f t="shared" si="311"/>
        <v>Общий расчет. Анализ даты. Анализ даты. Символические звезды. Благородный Тайцзи. Нет</v>
      </c>
      <c r="C5388" s="11" t="str">
        <f>IFERROR(VLOOKUP(I5388,lvl_1[],2,FALSE),"Нет")</f>
        <v>Общий расчет</v>
      </c>
      <c r="D5388" s="11" t="str">
        <f>IFERROR(VLOOKUP(Rule!J5388,lvl_2[],2,FALSE),"Нет")</f>
        <v>Анализ даты</v>
      </c>
      <c r="E5388" s="11" t="str">
        <f>IFERROR(VLOOKUP(Rule!K5388,lvl_3[],2,FALSE),"Нет")</f>
        <v>Анализ даты</v>
      </c>
      <c r="F5388" s="11" t="str">
        <f>IFERROR(INDEX(lvl_4[],MATCH(L5388,lvl_4[ID],0),MATCH(TEXT(K5388,"##0"),lvl_4[#Headers],0)),"Нет")</f>
        <v>Символические звезды</v>
      </c>
      <c r="G5388" s="11" t="str">
        <f>IFERROR(INDEX(lvl_5[],MATCH(M5388,lvl_5[ID],0),MATCH(_xlfn.CONCAT(TEXT(K5388,"##0"),"_",TEXT(L5388,"##0")),lvl_5[#Headers],0)),"Нет")</f>
        <v>Благородный Тайцзи</v>
      </c>
      <c r="H5388" s="11" t="str">
        <f>IFERROR(INDEX(lvl_6[],MATCH(N5388,lvl_6[ID],0),MATCH(_xlfn.CONCAT(K5388,"_",L5388,"_",M5388),lvl_6[#Headers],0)),"Нет")</f>
        <v>Нет</v>
      </c>
      <c r="I5388" s="12">
        <v>1</v>
      </c>
      <c r="J5388" s="12">
        <v>4</v>
      </c>
      <c r="K5388" s="12">
        <v>1</v>
      </c>
      <c r="L5388" s="12">
        <v>5</v>
      </c>
      <c r="M5388" s="12">
        <v>16</v>
      </c>
      <c r="N5388" s="12">
        <v>1064</v>
      </c>
      <c r="O5388" s="12">
        <f>COUNTIF($P$2:P5388,P5388)</f>
        <v>1</v>
      </c>
      <c r="P5388" s="12" t="str">
        <f t="shared" si="312"/>
        <v>14105161064</v>
      </c>
      <c r="Q5388" s="12" t="str">
        <f t="shared" si="313"/>
        <v>141051610640001</v>
      </c>
      <c r="R5388" s="20" t="s">
        <v>4418</v>
      </c>
      <c r="U5388" s="12" t="s">
        <v>907</v>
      </c>
      <c r="W5388" s="12" t="s">
        <v>870</v>
      </c>
      <c r="AP5388" s="12" t="s">
        <v>100</v>
      </c>
      <c r="AR5388" s="12" t="s">
        <v>100</v>
      </c>
      <c r="BN5388" s="12">
        <v>1</v>
      </c>
      <c r="BP5388" s="12" t="s">
        <v>3804</v>
      </c>
    </row>
    <row r="5389" spans="1:68" ht="45" x14ac:dyDescent="0.25">
      <c r="A5389" s="12">
        <v>1</v>
      </c>
      <c r="B5389" s="11" t="str">
        <f t="shared" si="311"/>
        <v>Общий расчет. Анализ даты. Анализ даты. Символические звезды. Благородный Тайцзи. Нет</v>
      </c>
      <c r="C5389" s="11" t="str">
        <f>IFERROR(VLOOKUP(I5389,lvl_1[],2,FALSE),"Нет")</f>
        <v>Общий расчет</v>
      </c>
      <c r="D5389" s="11" t="str">
        <f>IFERROR(VLOOKUP(Rule!J5389,lvl_2[],2,FALSE),"Нет")</f>
        <v>Анализ даты</v>
      </c>
      <c r="E5389" s="11" t="str">
        <f>IFERROR(VLOOKUP(Rule!K5389,lvl_3[],2,FALSE),"Нет")</f>
        <v>Анализ даты</v>
      </c>
      <c r="F5389" s="11" t="str">
        <f>IFERROR(INDEX(lvl_4[],MATCH(L5389,lvl_4[ID],0),MATCH(TEXT(K5389,"##0"),lvl_4[#Headers],0)),"Нет")</f>
        <v>Символические звезды</v>
      </c>
      <c r="G5389" s="11" t="str">
        <f>IFERROR(INDEX(lvl_5[],MATCH(M5389,lvl_5[ID],0),MATCH(_xlfn.CONCAT(TEXT(K5389,"##0"),"_",TEXT(L5389,"##0")),lvl_5[#Headers],0)),"Нет")</f>
        <v>Благородный Тайцзи</v>
      </c>
      <c r="H5389" s="11" t="str">
        <f>IFERROR(INDEX(lvl_6[],MATCH(N5389,lvl_6[ID],0),MATCH(_xlfn.CONCAT(K5389,"_",L5389,"_",M5389),lvl_6[#Headers],0)),"Нет")</f>
        <v>Нет</v>
      </c>
      <c r="I5389" s="12">
        <v>1</v>
      </c>
      <c r="J5389" s="12">
        <v>4</v>
      </c>
      <c r="K5389" s="12">
        <v>1</v>
      </c>
      <c r="L5389" s="12">
        <v>5</v>
      </c>
      <c r="M5389" s="12">
        <v>16</v>
      </c>
      <c r="N5389" s="12">
        <v>1065</v>
      </c>
      <c r="O5389" s="12">
        <f>COUNTIF($P$2:P5389,P5389)</f>
        <v>1</v>
      </c>
      <c r="P5389" s="12" t="str">
        <f t="shared" si="312"/>
        <v>14105161065</v>
      </c>
      <c r="Q5389" s="12" t="str">
        <f t="shared" si="313"/>
        <v>141051610650001</v>
      </c>
      <c r="R5389" s="20" t="s">
        <v>4419</v>
      </c>
      <c r="U5389" s="12" t="s">
        <v>907</v>
      </c>
      <c r="W5389" s="12" t="s">
        <v>864</v>
      </c>
      <c r="AP5389" s="12" t="s">
        <v>100</v>
      </c>
      <c r="AR5389" s="12" t="s">
        <v>100</v>
      </c>
      <c r="BN5389" s="12">
        <v>1</v>
      </c>
      <c r="BP5389" s="12" t="s">
        <v>3804</v>
      </c>
    </row>
    <row r="5390" spans="1:68" ht="45" x14ac:dyDescent="0.25">
      <c r="A5390" s="12">
        <v>1</v>
      </c>
      <c r="B5390" s="11" t="str">
        <f t="shared" si="311"/>
        <v>Общий расчет. Анализ даты. Анализ даты. Символические звезды. Благородный Тайцзи. Нет</v>
      </c>
      <c r="C5390" s="11" t="str">
        <f>IFERROR(VLOOKUP(I5390,lvl_1[],2,FALSE),"Нет")</f>
        <v>Общий расчет</v>
      </c>
      <c r="D5390" s="11" t="str">
        <f>IFERROR(VLOOKUP(Rule!J5390,lvl_2[],2,FALSE),"Нет")</f>
        <v>Анализ даты</v>
      </c>
      <c r="E5390" s="11" t="str">
        <f>IFERROR(VLOOKUP(Rule!K5390,lvl_3[],2,FALSE),"Нет")</f>
        <v>Анализ даты</v>
      </c>
      <c r="F5390" s="11" t="str">
        <f>IFERROR(INDEX(lvl_4[],MATCH(L5390,lvl_4[ID],0),MATCH(TEXT(K5390,"##0"),lvl_4[#Headers],0)),"Нет")</f>
        <v>Символические звезды</v>
      </c>
      <c r="G5390" s="11" t="str">
        <f>IFERROR(INDEX(lvl_5[],MATCH(M5390,lvl_5[ID],0),MATCH(_xlfn.CONCAT(TEXT(K5390,"##0"),"_",TEXT(L5390,"##0")),lvl_5[#Headers],0)),"Нет")</f>
        <v>Благородный Тайцзи</v>
      </c>
      <c r="H5390" s="11" t="str">
        <f>IFERROR(INDEX(lvl_6[],MATCH(N5390,lvl_6[ID],0),MATCH(_xlfn.CONCAT(K5390,"_",L5390,"_",M5390),lvl_6[#Headers],0)),"Нет")</f>
        <v>Нет</v>
      </c>
      <c r="I5390" s="12">
        <v>1</v>
      </c>
      <c r="J5390" s="12">
        <v>4</v>
      </c>
      <c r="K5390" s="12">
        <v>1</v>
      </c>
      <c r="L5390" s="12">
        <v>5</v>
      </c>
      <c r="M5390" s="12">
        <v>16</v>
      </c>
      <c r="N5390" s="12">
        <v>1066</v>
      </c>
      <c r="O5390" s="12">
        <f>COUNTIF($P$2:P5390,P5390)</f>
        <v>1</v>
      </c>
      <c r="P5390" s="12" t="str">
        <f t="shared" si="312"/>
        <v>14105161066</v>
      </c>
      <c r="Q5390" s="12" t="str">
        <f t="shared" si="313"/>
        <v>141051610660001</v>
      </c>
      <c r="R5390" s="20" t="s">
        <v>4420</v>
      </c>
      <c r="U5390" s="12" t="s">
        <v>908</v>
      </c>
      <c r="W5390" s="12" t="s">
        <v>861</v>
      </c>
      <c r="AP5390" s="12" t="s">
        <v>100</v>
      </c>
      <c r="AR5390" s="12" t="s">
        <v>100</v>
      </c>
      <c r="BN5390" s="12">
        <v>1</v>
      </c>
      <c r="BP5390" s="12" t="s">
        <v>3804</v>
      </c>
    </row>
    <row r="5391" spans="1:68" ht="45" x14ac:dyDescent="0.25">
      <c r="A5391" s="12">
        <v>1</v>
      </c>
      <c r="B5391" s="11" t="str">
        <f t="shared" si="311"/>
        <v>Общий расчет. Анализ даты. Анализ даты. Символические звезды. Благородный Тайцзи. Нет</v>
      </c>
      <c r="C5391" s="11" t="str">
        <f>IFERROR(VLOOKUP(I5391,lvl_1[],2,FALSE),"Нет")</f>
        <v>Общий расчет</v>
      </c>
      <c r="D5391" s="11" t="str">
        <f>IFERROR(VLOOKUP(Rule!J5391,lvl_2[],2,FALSE),"Нет")</f>
        <v>Анализ даты</v>
      </c>
      <c r="E5391" s="11" t="str">
        <f>IFERROR(VLOOKUP(Rule!K5391,lvl_3[],2,FALSE),"Нет")</f>
        <v>Анализ даты</v>
      </c>
      <c r="F5391" s="11" t="str">
        <f>IFERROR(INDEX(lvl_4[],MATCH(L5391,lvl_4[ID],0),MATCH(TEXT(K5391,"##0"),lvl_4[#Headers],0)),"Нет")</f>
        <v>Символические звезды</v>
      </c>
      <c r="G5391" s="11" t="str">
        <f>IFERROR(INDEX(lvl_5[],MATCH(M5391,lvl_5[ID],0),MATCH(_xlfn.CONCAT(TEXT(K5391,"##0"),"_",TEXT(L5391,"##0")),lvl_5[#Headers],0)),"Нет")</f>
        <v>Благородный Тайцзи</v>
      </c>
      <c r="H5391" s="11" t="str">
        <f>IFERROR(INDEX(lvl_6[],MATCH(N5391,lvl_6[ID],0),MATCH(_xlfn.CONCAT(K5391,"_",L5391,"_",M5391),lvl_6[#Headers],0)),"Нет")</f>
        <v>Нет</v>
      </c>
      <c r="I5391" s="12">
        <v>1</v>
      </c>
      <c r="J5391" s="12">
        <v>4</v>
      </c>
      <c r="K5391" s="12">
        <v>1</v>
      </c>
      <c r="L5391" s="12">
        <v>5</v>
      </c>
      <c r="M5391" s="12">
        <v>16</v>
      </c>
      <c r="N5391" s="12">
        <v>1067</v>
      </c>
      <c r="O5391" s="12">
        <f>COUNTIF($P$2:P5391,P5391)</f>
        <v>1</v>
      </c>
      <c r="P5391" s="12" t="str">
        <f t="shared" si="312"/>
        <v>14105161067</v>
      </c>
      <c r="Q5391" s="12" t="str">
        <f t="shared" si="313"/>
        <v>141051610670001</v>
      </c>
      <c r="R5391" s="20" t="s">
        <v>4421</v>
      </c>
      <c r="U5391" s="12" t="s">
        <v>908</v>
      </c>
      <c r="W5391" s="12" t="s">
        <v>907</v>
      </c>
      <c r="AP5391" s="12" t="s">
        <v>100</v>
      </c>
      <c r="AR5391" s="12" t="s">
        <v>100</v>
      </c>
      <c r="BN5391" s="12">
        <v>1</v>
      </c>
      <c r="BP5391" s="12" t="s">
        <v>3804</v>
      </c>
    </row>
    <row r="5392" spans="1:68" ht="45" x14ac:dyDescent="0.25">
      <c r="A5392" s="12">
        <v>1</v>
      </c>
      <c r="B5392" s="11" t="str">
        <f t="shared" si="311"/>
        <v>Общий расчет. Анализ даты. Анализ даты. Символические звезды. Благородный Тайцзи. Нет</v>
      </c>
      <c r="C5392" s="11" t="str">
        <f>IFERROR(VLOOKUP(I5392,lvl_1[],2,FALSE),"Нет")</f>
        <v>Общий расчет</v>
      </c>
      <c r="D5392" s="11" t="str">
        <f>IFERROR(VLOOKUP(Rule!J5392,lvl_2[],2,FALSE),"Нет")</f>
        <v>Анализ даты</v>
      </c>
      <c r="E5392" s="11" t="str">
        <f>IFERROR(VLOOKUP(Rule!K5392,lvl_3[],2,FALSE),"Нет")</f>
        <v>Анализ даты</v>
      </c>
      <c r="F5392" s="11" t="str">
        <f>IFERROR(INDEX(lvl_4[],MATCH(L5392,lvl_4[ID],0),MATCH(TEXT(K5392,"##0"),lvl_4[#Headers],0)),"Нет")</f>
        <v>Символические звезды</v>
      </c>
      <c r="G5392" s="11" t="str">
        <f>IFERROR(INDEX(lvl_5[],MATCH(M5392,lvl_5[ID],0),MATCH(_xlfn.CONCAT(TEXT(K5392,"##0"),"_",TEXT(L5392,"##0")),lvl_5[#Headers],0)),"Нет")</f>
        <v>Благородный Тайцзи</v>
      </c>
      <c r="H5392" s="11" t="str">
        <f>IFERROR(INDEX(lvl_6[],MATCH(N5392,lvl_6[ID],0),MATCH(_xlfn.CONCAT(K5392,"_",L5392,"_",M5392),lvl_6[#Headers],0)),"Нет")</f>
        <v>Нет</v>
      </c>
      <c r="I5392" s="12">
        <v>1</v>
      </c>
      <c r="J5392" s="12">
        <v>4</v>
      </c>
      <c r="K5392" s="12">
        <v>1</v>
      </c>
      <c r="L5392" s="12">
        <v>5</v>
      </c>
      <c r="M5392" s="12">
        <v>16</v>
      </c>
      <c r="N5392" s="12">
        <v>1068</v>
      </c>
      <c r="O5392" s="12">
        <f>COUNTIF($P$2:P5392,P5392)</f>
        <v>1</v>
      </c>
      <c r="P5392" s="12" t="str">
        <f t="shared" si="312"/>
        <v>14105161068</v>
      </c>
      <c r="Q5392" s="12" t="str">
        <f t="shared" si="313"/>
        <v>141051610680001</v>
      </c>
      <c r="R5392" s="20" t="s">
        <v>4422</v>
      </c>
      <c r="U5392" s="12" t="s">
        <v>908</v>
      </c>
      <c r="W5392" s="12" t="s">
        <v>870</v>
      </c>
      <c r="AP5392" s="12" t="s">
        <v>100</v>
      </c>
      <c r="AR5392" s="12" t="s">
        <v>100</v>
      </c>
      <c r="BN5392" s="12">
        <v>1</v>
      </c>
      <c r="BP5392" s="12" t="s">
        <v>3804</v>
      </c>
    </row>
    <row r="5393" spans="1:68" ht="45" x14ac:dyDescent="0.25">
      <c r="A5393" s="12">
        <v>1</v>
      </c>
      <c r="B5393" s="11" t="str">
        <f t="shared" si="311"/>
        <v>Общий расчет. Анализ даты. Анализ даты. Символические звезды. Благородный Тайцзи. Нет</v>
      </c>
      <c r="C5393" s="11" t="str">
        <f>IFERROR(VLOOKUP(I5393,lvl_1[],2,FALSE),"Нет")</f>
        <v>Общий расчет</v>
      </c>
      <c r="D5393" s="11" t="str">
        <f>IFERROR(VLOOKUP(Rule!J5393,lvl_2[],2,FALSE),"Нет")</f>
        <v>Анализ даты</v>
      </c>
      <c r="E5393" s="11" t="str">
        <f>IFERROR(VLOOKUP(Rule!K5393,lvl_3[],2,FALSE),"Нет")</f>
        <v>Анализ даты</v>
      </c>
      <c r="F5393" s="11" t="str">
        <f>IFERROR(INDEX(lvl_4[],MATCH(L5393,lvl_4[ID],0),MATCH(TEXT(K5393,"##0"),lvl_4[#Headers],0)),"Нет")</f>
        <v>Символические звезды</v>
      </c>
      <c r="G5393" s="11" t="str">
        <f>IFERROR(INDEX(lvl_5[],MATCH(M5393,lvl_5[ID],0),MATCH(_xlfn.CONCAT(TEXT(K5393,"##0"),"_",TEXT(L5393,"##0")),lvl_5[#Headers],0)),"Нет")</f>
        <v>Благородный Тайцзи</v>
      </c>
      <c r="H5393" s="11" t="str">
        <f>IFERROR(INDEX(lvl_6[],MATCH(N5393,lvl_6[ID],0),MATCH(_xlfn.CONCAT(K5393,"_",L5393,"_",M5393),lvl_6[#Headers],0)),"Нет")</f>
        <v>Нет</v>
      </c>
      <c r="I5393" s="12">
        <v>1</v>
      </c>
      <c r="J5393" s="12">
        <v>4</v>
      </c>
      <c r="K5393" s="12">
        <v>1</v>
      </c>
      <c r="L5393" s="12">
        <v>5</v>
      </c>
      <c r="M5393" s="12">
        <v>16</v>
      </c>
      <c r="N5393" s="12">
        <v>1069</v>
      </c>
      <c r="O5393" s="12">
        <f>COUNTIF($P$2:P5393,P5393)</f>
        <v>1</v>
      </c>
      <c r="P5393" s="12" t="str">
        <f t="shared" si="312"/>
        <v>14105161069</v>
      </c>
      <c r="Q5393" s="12" t="str">
        <f t="shared" si="313"/>
        <v>141051610690001</v>
      </c>
      <c r="R5393" s="20" t="s">
        <v>4423</v>
      </c>
      <c r="U5393" s="12" t="s">
        <v>908</v>
      </c>
      <c r="W5393" s="12" t="s">
        <v>864</v>
      </c>
      <c r="AP5393" s="12" t="s">
        <v>100</v>
      </c>
      <c r="AR5393" s="12" t="s">
        <v>100</v>
      </c>
      <c r="BN5393" s="12">
        <v>1</v>
      </c>
      <c r="BP5393" s="12" t="s">
        <v>3804</v>
      </c>
    </row>
    <row r="5394" spans="1:68" ht="45" x14ac:dyDescent="0.25">
      <c r="A5394" s="12">
        <v>1</v>
      </c>
      <c r="B5394" s="11" t="str">
        <f t="shared" si="311"/>
        <v>Общий расчет. Анализ даты. Анализ даты. Символические звезды. Благородный Тайцзи. Нет</v>
      </c>
      <c r="C5394" s="11" t="str">
        <f>IFERROR(VLOOKUP(I5394,lvl_1[],2,FALSE),"Нет")</f>
        <v>Общий расчет</v>
      </c>
      <c r="D5394" s="11" t="str">
        <f>IFERROR(VLOOKUP(Rule!J5394,lvl_2[],2,FALSE),"Нет")</f>
        <v>Анализ даты</v>
      </c>
      <c r="E5394" s="11" t="str">
        <f>IFERROR(VLOOKUP(Rule!K5394,lvl_3[],2,FALSE),"Нет")</f>
        <v>Анализ даты</v>
      </c>
      <c r="F5394" s="11" t="str">
        <f>IFERROR(INDEX(lvl_4[],MATCH(L5394,lvl_4[ID],0),MATCH(TEXT(K5394,"##0"),lvl_4[#Headers],0)),"Нет")</f>
        <v>Символические звезды</v>
      </c>
      <c r="G5394" s="11" t="str">
        <f>IFERROR(INDEX(lvl_5[],MATCH(M5394,lvl_5[ID],0),MATCH(_xlfn.CONCAT(TEXT(K5394,"##0"),"_",TEXT(L5394,"##0")),lvl_5[#Headers],0)),"Нет")</f>
        <v>Благородный Тайцзи</v>
      </c>
      <c r="H5394" s="11" t="str">
        <f>IFERROR(INDEX(lvl_6[],MATCH(N5394,lvl_6[ID],0),MATCH(_xlfn.CONCAT(K5394,"_",L5394,"_",M5394),lvl_6[#Headers],0)),"Нет")</f>
        <v>Нет</v>
      </c>
      <c r="I5394" s="12">
        <v>1</v>
      </c>
      <c r="J5394" s="12">
        <v>4</v>
      </c>
      <c r="K5394" s="12">
        <v>1</v>
      </c>
      <c r="L5394" s="12">
        <v>5</v>
      </c>
      <c r="M5394" s="12">
        <v>16</v>
      </c>
      <c r="N5394" s="12">
        <v>1070</v>
      </c>
      <c r="O5394" s="12">
        <f>COUNTIF($P$2:P5394,P5394)</f>
        <v>1</v>
      </c>
      <c r="P5394" s="12" t="str">
        <f t="shared" si="312"/>
        <v>14105161070</v>
      </c>
      <c r="Q5394" s="12" t="str">
        <f t="shared" si="313"/>
        <v>141051610700001</v>
      </c>
      <c r="R5394" s="20" t="s">
        <v>4424</v>
      </c>
      <c r="U5394" s="12" t="s">
        <v>910</v>
      </c>
      <c r="W5394" s="12" t="s">
        <v>859</v>
      </c>
      <c r="AP5394" s="12" t="s">
        <v>100</v>
      </c>
      <c r="AR5394" s="12" t="s">
        <v>100</v>
      </c>
      <c r="BN5394" s="12">
        <v>1</v>
      </c>
      <c r="BP5394" s="12" t="s">
        <v>3804</v>
      </c>
    </row>
    <row r="5395" spans="1:68" ht="45" x14ac:dyDescent="0.25">
      <c r="A5395" s="12">
        <v>1</v>
      </c>
      <c r="B5395" s="11" t="str">
        <f t="shared" si="311"/>
        <v>Общий расчет. Анализ даты. Анализ даты. Символические звезды. Благородный Тайцзи. Нет</v>
      </c>
      <c r="C5395" s="11" t="str">
        <f>IFERROR(VLOOKUP(I5395,lvl_1[],2,FALSE),"Нет")</f>
        <v>Общий расчет</v>
      </c>
      <c r="D5395" s="11" t="str">
        <f>IFERROR(VLOOKUP(Rule!J5395,lvl_2[],2,FALSE),"Нет")</f>
        <v>Анализ даты</v>
      </c>
      <c r="E5395" s="11" t="str">
        <f>IFERROR(VLOOKUP(Rule!K5395,lvl_3[],2,FALSE),"Нет")</f>
        <v>Анализ даты</v>
      </c>
      <c r="F5395" s="11" t="str">
        <f>IFERROR(INDEX(lvl_4[],MATCH(L5395,lvl_4[ID],0),MATCH(TEXT(K5395,"##0"),lvl_4[#Headers],0)),"Нет")</f>
        <v>Символические звезды</v>
      </c>
      <c r="G5395" s="11" t="str">
        <f>IFERROR(INDEX(lvl_5[],MATCH(M5395,lvl_5[ID],0),MATCH(_xlfn.CONCAT(TEXT(K5395,"##0"),"_",TEXT(L5395,"##0")),lvl_5[#Headers],0)),"Нет")</f>
        <v>Благородный Тайцзи</v>
      </c>
      <c r="H5395" s="11" t="str">
        <f>IFERROR(INDEX(lvl_6[],MATCH(N5395,lvl_6[ID],0),MATCH(_xlfn.CONCAT(K5395,"_",L5395,"_",M5395),lvl_6[#Headers],0)),"Нет")</f>
        <v>Нет</v>
      </c>
      <c r="I5395" s="12">
        <v>1</v>
      </c>
      <c r="J5395" s="12">
        <v>4</v>
      </c>
      <c r="K5395" s="12">
        <v>1</v>
      </c>
      <c r="L5395" s="12">
        <v>5</v>
      </c>
      <c r="M5395" s="12">
        <v>16</v>
      </c>
      <c r="N5395" s="12">
        <v>1071</v>
      </c>
      <c r="O5395" s="12">
        <f>COUNTIF($P$2:P5395,P5395)</f>
        <v>1</v>
      </c>
      <c r="P5395" s="12" t="str">
        <f t="shared" si="312"/>
        <v>14105161071</v>
      </c>
      <c r="Q5395" s="12" t="str">
        <f t="shared" si="313"/>
        <v>141051610710001</v>
      </c>
      <c r="R5395" s="20" t="s">
        <v>4425</v>
      </c>
      <c r="U5395" s="12" t="s">
        <v>910</v>
      </c>
      <c r="W5395" s="12" t="s">
        <v>868</v>
      </c>
      <c r="AP5395" s="12" t="s">
        <v>100</v>
      </c>
      <c r="AR5395" s="12" t="s">
        <v>100</v>
      </c>
      <c r="BN5395" s="12">
        <v>1</v>
      </c>
      <c r="BP5395" s="12" t="s">
        <v>3804</v>
      </c>
    </row>
    <row r="5396" spans="1:68" ht="45" x14ac:dyDescent="0.25">
      <c r="A5396" s="12">
        <v>1</v>
      </c>
      <c r="B5396" s="11" t="str">
        <f t="shared" si="311"/>
        <v>Общий расчет. Анализ даты. Анализ даты. Символические звезды. Благородный Тайцзи. Нет</v>
      </c>
      <c r="C5396" s="11" t="str">
        <f>IFERROR(VLOOKUP(I5396,lvl_1[],2,FALSE),"Нет")</f>
        <v>Общий расчет</v>
      </c>
      <c r="D5396" s="11" t="str">
        <f>IFERROR(VLOOKUP(Rule!J5396,lvl_2[],2,FALSE),"Нет")</f>
        <v>Анализ даты</v>
      </c>
      <c r="E5396" s="11" t="str">
        <f>IFERROR(VLOOKUP(Rule!K5396,lvl_3[],2,FALSE),"Нет")</f>
        <v>Анализ даты</v>
      </c>
      <c r="F5396" s="11" t="str">
        <f>IFERROR(INDEX(lvl_4[],MATCH(L5396,lvl_4[ID],0),MATCH(TEXT(K5396,"##0"),lvl_4[#Headers],0)),"Нет")</f>
        <v>Символические звезды</v>
      </c>
      <c r="G5396" s="11" t="str">
        <f>IFERROR(INDEX(lvl_5[],MATCH(M5396,lvl_5[ID],0),MATCH(_xlfn.CONCAT(TEXT(K5396,"##0"),"_",TEXT(L5396,"##0")),lvl_5[#Headers],0)),"Нет")</f>
        <v>Благородный Тайцзи</v>
      </c>
      <c r="H5396" s="11" t="str">
        <f>IFERROR(INDEX(lvl_6[],MATCH(N5396,lvl_6[ID],0),MATCH(_xlfn.CONCAT(K5396,"_",L5396,"_",M5396),lvl_6[#Headers],0)),"Нет")</f>
        <v>Нет</v>
      </c>
      <c r="I5396" s="12">
        <v>1</v>
      </c>
      <c r="J5396" s="12">
        <v>4</v>
      </c>
      <c r="K5396" s="12">
        <v>1</v>
      </c>
      <c r="L5396" s="12">
        <v>5</v>
      </c>
      <c r="M5396" s="12">
        <v>16</v>
      </c>
      <c r="N5396" s="12">
        <v>1072</v>
      </c>
      <c r="O5396" s="12">
        <f>COUNTIF($P$2:P5396,P5396)</f>
        <v>1</v>
      </c>
      <c r="P5396" s="12" t="str">
        <f t="shared" si="312"/>
        <v>14105161072</v>
      </c>
      <c r="Q5396" s="12" t="str">
        <f t="shared" si="313"/>
        <v>141051610720001</v>
      </c>
      <c r="R5396" s="20" t="s">
        <v>4426</v>
      </c>
      <c r="U5396" s="12" t="s">
        <v>912</v>
      </c>
      <c r="W5396" s="12" t="s">
        <v>859</v>
      </c>
      <c r="AP5396" s="12" t="s">
        <v>100</v>
      </c>
      <c r="AR5396" s="12" t="s">
        <v>100</v>
      </c>
      <c r="BN5396" s="12">
        <v>1</v>
      </c>
      <c r="BP5396" s="12" t="s">
        <v>3804</v>
      </c>
    </row>
    <row r="5397" spans="1:68" ht="45" x14ac:dyDescent="0.25">
      <c r="A5397" s="12">
        <v>1</v>
      </c>
      <c r="B5397" s="11" t="str">
        <f t="shared" si="311"/>
        <v>Общий расчет. Анализ даты. Анализ даты. Символические звезды. Благородный Тайцзи. Нет</v>
      </c>
      <c r="C5397" s="11" t="str">
        <f>IFERROR(VLOOKUP(I5397,lvl_1[],2,FALSE),"Нет")</f>
        <v>Общий расчет</v>
      </c>
      <c r="D5397" s="11" t="str">
        <f>IFERROR(VLOOKUP(Rule!J5397,lvl_2[],2,FALSE),"Нет")</f>
        <v>Анализ даты</v>
      </c>
      <c r="E5397" s="11" t="str">
        <f>IFERROR(VLOOKUP(Rule!K5397,lvl_3[],2,FALSE),"Нет")</f>
        <v>Анализ даты</v>
      </c>
      <c r="F5397" s="11" t="str">
        <f>IFERROR(INDEX(lvl_4[],MATCH(L5397,lvl_4[ID],0),MATCH(TEXT(K5397,"##0"),lvl_4[#Headers],0)),"Нет")</f>
        <v>Символические звезды</v>
      </c>
      <c r="G5397" s="11" t="str">
        <f>IFERROR(INDEX(lvl_5[],MATCH(M5397,lvl_5[ID],0),MATCH(_xlfn.CONCAT(TEXT(K5397,"##0"),"_",TEXT(L5397,"##0")),lvl_5[#Headers],0)),"Нет")</f>
        <v>Благородный Тайцзи</v>
      </c>
      <c r="H5397" s="11" t="str">
        <f>IFERROR(INDEX(lvl_6[],MATCH(N5397,lvl_6[ID],0),MATCH(_xlfn.CONCAT(K5397,"_",L5397,"_",M5397),lvl_6[#Headers],0)),"Нет")</f>
        <v>Нет</v>
      </c>
      <c r="I5397" s="12">
        <v>1</v>
      </c>
      <c r="J5397" s="12">
        <v>4</v>
      </c>
      <c r="K5397" s="12">
        <v>1</v>
      </c>
      <c r="L5397" s="12">
        <v>5</v>
      </c>
      <c r="M5397" s="12">
        <v>16</v>
      </c>
      <c r="N5397" s="12">
        <v>1073</v>
      </c>
      <c r="O5397" s="12">
        <f>COUNTIF($P$2:P5397,P5397)</f>
        <v>1</v>
      </c>
      <c r="P5397" s="12" t="str">
        <f t="shared" si="312"/>
        <v>14105161073</v>
      </c>
      <c r="Q5397" s="12" t="str">
        <f t="shared" si="313"/>
        <v>141051610730001</v>
      </c>
      <c r="R5397" s="20" t="s">
        <v>4427</v>
      </c>
      <c r="U5397" s="12" t="s">
        <v>912</v>
      </c>
      <c r="W5397" s="12" t="s">
        <v>868</v>
      </c>
      <c r="AP5397" s="12" t="s">
        <v>100</v>
      </c>
      <c r="AR5397" s="12" t="s">
        <v>100</v>
      </c>
      <c r="BN5397" s="12">
        <v>1</v>
      </c>
      <c r="BP5397" s="12" t="s">
        <v>3804</v>
      </c>
    </row>
    <row r="5398" spans="1:68" ht="45" x14ac:dyDescent="0.25">
      <c r="A5398" s="12">
        <v>1</v>
      </c>
      <c r="B5398" s="11" t="str">
        <f t="shared" si="311"/>
        <v>Общий расчет. Анализ даты. Анализ даты. Символические звезды. Благородный Тайцзи. Нет</v>
      </c>
      <c r="C5398" s="11" t="str">
        <f>IFERROR(VLOOKUP(I5398,lvl_1[],2,FALSE),"Нет")</f>
        <v>Общий расчет</v>
      </c>
      <c r="D5398" s="11" t="str">
        <f>IFERROR(VLOOKUP(Rule!J5398,lvl_2[],2,FALSE),"Нет")</f>
        <v>Анализ даты</v>
      </c>
      <c r="E5398" s="11" t="str">
        <f>IFERROR(VLOOKUP(Rule!K5398,lvl_3[],2,FALSE),"Нет")</f>
        <v>Анализ даты</v>
      </c>
      <c r="F5398" s="11" t="str">
        <f>IFERROR(INDEX(lvl_4[],MATCH(L5398,lvl_4[ID],0),MATCH(TEXT(K5398,"##0"),lvl_4[#Headers],0)),"Нет")</f>
        <v>Символические звезды</v>
      </c>
      <c r="G5398" s="11" t="str">
        <f>IFERROR(INDEX(lvl_5[],MATCH(M5398,lvl_5[ID],0),MATCH(_xlfn.CONCAT(TEXT(K5398,"##0"),"_",TEXT(L5398,"##0")),lvl_5[#Headers],0)),"Нет")</f>
        <v>Благородный Тайцзи</v>
      </c>
      <c r="H5398" s="11" t="str">
        <f>IFERROR(INDEX(lvl_6[],MATCH(N5398,lvl_6[ID],0),MATCH(_xlfn.CONCAT(K5398,"_",L5398,"_",M5398),lvl_6[#Headers],0)),"Нет")</f>
        <v>Нет</v>
      </c>
      <c r="I5398" s="12">
        <v>1</v>
      </c>
      <c r="J5398" s="12">
        <v>4</v>
      </c>
      <c r="K5398" s="12">
        <v>1</v>
      </c>
      <c r="L5398" s="12">
        <v>5</v>
      </c>
      <c r="M5398" s="12">
        <v>16</v>
      </c>
      <c r="N5398" s="12">
        <v>1074</v>
      </c>
      <c r="O5398" s="12">
        <f>COUNTIF($P$2:P5398,P5398)</f>
        <v>1</v>
      </c>
      <c r="P5398" s="12" t="str">
        <f t="shared" si="312"/>
        <v>14105161074</v>
      </c>
      <c r="Q5398" s="12" t="str">
        <f t="shared" si="313"/>
        <v>141051610740001</v>
      </c>
      <c r="R5398" s="20" t="s">
        <v>4428</v>
      </c>
      <c r="U5398" s="12" t="s">
        <v>914</v>
      </c>
      <c r="W5398" s="12" t="s">
        <v>862</v>
      </c>
      <c r="AP5398" s="12" t="s">
        <v>100</v>
      </c>
      <c r="AR5398" s="12" t="s">
        <v>100</v>
      </c>
      <c r="BN5398" s="12">
        <v>1</v>
      </c>
      <c r="BP5398" s="12" t="s">
        <v>3804</v>
      </c>
    </row>
    <row r="5399" spans="1:68" ht="45" x14ac:dyDescent="0.25">
      <c r="A5399" s="12">
        <v>1</v>
      </c>
      <c r="B5399" s="11" t="str">
        <f t="shared" si="311"/>
        <v>Общий расчет. Анализ даты. Анализ даты. Символические звезды. Благородный Тайцзи. Нет</v>
      </c>
      <c r="C5399" s="11" t="str">
        <f>IFERROR(VLOOKUP(I5399,lvl_1[],2,FALSE),"Нет")</f>
        <v>Общий расчет</v>
      </c>
      <c r="D5399" s="11" t="str">
        <f>IFERROR(VLOOKUP(Rule!J5399,lvl_2[],2,FALSE),"Нет")</f>
        <v>Анализ даты</v>
      </c>
      <c r="E5399" s="11" t="str">
        <f>IFERROR(VLOOKUP(Rule!K5399,lvl_3[],2,FALSE),"Нет")</f>
        <v>Анализ даты</v>
      </c>
      <c r="F5399" s="11" t="str">
        <f>IFERROR(INDEX(lvl_4[],MATCH(L5399,lvl_4[ID],0),MATCH(TEXT(K5399,"##0"),lvl_4[#Headers],0)),"Нет")</f>
        <v>Символические звезды</v>
      </c>
      <c r="G5399" s="11" t="str">
        <f>IFERROR(INDEX(lvl_5[],MATCH(M5399,lvl_5[ID],0),MATCH(_xlfn.CONCAT(TEXT(K5399,"##0"),"_",TEXT(L5399,"##0")),lvl_5[#Headers],0)),"Нет")</f>
        <v>Благородный Тайцзи</v>
      </c>
      <c r="H5399" s="11" t="str">
        <f>IFERROR(INDEX(lvl_6[],MATCH(N5399,lvl_6[ID],0),MATCH(_xlfn.CONCAT(K5399,"_",L5399,"_",M5399),lvl_6[#Headers],0)),"Нет")</f>
        <v>Нет</v>
      </c>
      <c r="I5399" s="12">
        <v>1</v>
      </c>
      <c r="J5399" s="12">
        <v>4</v>
      </c>
      <c r="K5399" s="12">
        <v>1</v>
      </c>
      <c r="L5399" s="12">
        <v>5</v>
      </c>
      <c r="M5399" s="12">
        <v>16</v>
      </c>
      <c r="N5399" s="12">
        <v>1075</v>
      </c>
      <c r="O5399" s="12">
        <f>COUNTIF($P$2:P5399,P5399)</f>
        <v>1</v>
      </c>
      <c r="P5399" s="12" t="str">
        <f t="shared" si="312"/>
        <v>14105161075</v>
      </c>
      <c r="Q5399" s="12" t="str">
        <f t="shared" si="313"/>
        <v>141051610750001</v>
      </c>
      <c r="R5399" s="20" t="s">
        <v>4429</v>
      </c>
      <c r="U5399" s="12" t="s">
        <v>914</v>
      </c>
      <c r="W5399" s="12" t="s">
        <v>865</v>
      </c>
      <c r="AP5399" s="12" t="s">
        <v>100</v>
      </c>
      <c r="AR5399" s="12" t="s">
        <v>100</v>
      </c>
      <c r="BN5399" s="12">
        <v>1</v>
      </c>
      <c r="BP5399" s="12" t="s">
        <v>3804</v>
      </c>
    </row>
    <row r="5400" spans="1:68" ht="45" x14ac:dyDescent="0.25">
      <c r="A5400" s="12">
        <v>1</v>
      </c>
      <c r="B5400" s="11" t="str">
        <f t="shared" si="311"/>
        <v>Общий расчет. Анализ даты. Анализ даты. Символические звезды. Благородный Тайцзи. Нет</v>
      </c>
      <c r="C5400" s="11" t="str">
        <f>IFERROR(VLOOKUP(I5400,lvl_1[],2,FALSE),"Нет")</f>
        <v>Общий расчет</v>
      </c>
      <c r="D5400" s="11" t="str">
        <f>IFERROR(VLOOKUP(Rule!J5400,lvl_2[],2,FALSE),"Нет")</f>
        <v>Анализ даты</v>
      </c>
      <c r="E5400" s="11" t="str">
        <f>IFERROR(VLOOKUP(Rule!K5400,lvl_3[],2,FALSE),"Нет")</f>
        <v>Анализ даты</v>
      </c>
      <c r="F5400" s="11" t="str">
        <f>IFERROR(INDEX(lvl_4[],MATCH(L5400,lvl_4[ID],0),MATCH(TEXT(K5400,"##0"),lvl_4[#Headers],0)),"Нет")</f>
        <v>Символические звезды</v>
      </c>
      <c r="G5400" s="11" t="str">
        <f>IFERROR(INDEX(lvl_5[],MATCH(M5400,lvl_5[ID],0),MATCH(_xlfn.CONCAT(TEXT(K5400,"##0"),"_",TEXT(L5400,"##0")),lvl_5[#Headers],0)),"Нет")</f>
        <v>Благородный Тайцзи</v>
      </c>
      <c r="H5400" s="11" t="str">
        <f>IFERROR(INDEX(lvl_6[],MATCH(N5400,lvl_6[ID],0),MATCH(_xlfn.CONCAT(K5400,"_",L5400,"_",M5400),lvl_6[#Headers],0)),"Нет")</f>
        <v>Нет</v>
      </c>
      <c r="I5400" s="12">
        <v>1</v>
      </c>
      <c r="J5400" s="12">
        <v>4</v>
      </c>
      <c r="K5400" s="12">
        <v>1</v>
      </c>
      <c r="L5400" s="12">
        <v>5</v>
      </c>
      <c r="M5400" s="12">
        <v>16</v>
      </c>
      <c r="N5400" s="12">
        <v>1076</v>
      </c>
      <c r="O5400" s="12">
        <f>COUNTIF($P$2:P5400,P5400)</f>
        <v>1</v>
      </c>
      <c r="P5400" s="12" t="str">
        <f t="shared" si="312"/>
        <v>14105161076</v>
      </c>
      <c r="Q5400" s="12" t="str">
        <f t="shared" si="313"/>
        <v>141051610760001</v>
      </c>
      <c r="R5400" s="20" t="s">
        <v>4430</v>
      </c>
      <c r="U5400" s="12" t="s">
        <v>916</v>
      </c>
      <c r="W5400" s="12" t="s">
        <v>862</v>
      </c>
      <c r="AP5400" s="12" t="s">
        <v>100</v>
      </c>
      <c r="AR5400" s="12" t="s">
        <v>100</v>
      </c>
      <c r="BN5400" s="12">
        <v>1</v>
      </c>
      <c r="BP5400" s="12" t="s">
        <v>3804</v>
      </c>
    </row>
    <row r="5401" spans="1:68" ht="45" x14ac:dyDescent="0.25">
      <c r="A5401" s="12">
        <v>1</v>
      </c>
      <c r="B5401" s="11" t="str">
        <f t="shared" si="311"/>
        <v>Общий расчет. Анализ даты. Анализ даты. Символические звезды. Благородный Тайцзи. Нет</v>
      </c>
      <c r="C5401" s="11" t="str">
        <f>IFERROR(VLOOKUP(I5401,lvl_1[],2,FALSE),"Нет")</f>
        <v>Общий расчет</v>
      </c>
      <c r="D5401" s="11" t="str">
        <f>IFERROR(VLOOKUP(Rule!J5401,lvl_2[],2,FALSE),"Нет")</f>
        <v>Анализ даты</v>
      </c>
      <c r="E5401" s="11" t="str">
        <f>IFERROR(VLOOKUP(Rule!K5401,lvl_3[],2,FALSE),"Нет")</f>
        <v>Анализ даты</v>
      </c>
      <c r="F5401" s="11" t="str">
        <f>IFERROR(INDEX(lvl_4[],MATCH(L5401,lvl_4[ID],0),MATCH(TEXT(K5401,"##0"),lvl_4[#Headers],0)),"Нет")</f>
        <v>Символические звезды</v>
      </c>
      <c r="G5401" s="11" t="str">
        <f>IFERROR(INDEX(lvl_5[],MATCH(M5401,lvl_5[ID],0),MATCH(_xlfn.CONCAT(TEXT(K5401,"##0"),"_",TEXT(L5401,"##0")),lvl_5[#Headers],0)),"Нет")</f>
        <v>Благородный Тайцзи</v>
      </c>
      <c r="H5401" s="11" t="str">
        <f>IFERROR(INDEX(lvl_6[],MATCH(N5401,lvl_6[ID],0),MATCH(_xlfn.CONCAT(K5401,"_",L5401,"_",M5401),lvl_6[#Headers],0)),"Нет")</f>
        <v>Нет</v>
      </c>
      <c r="I5401" s="12">
        <v>1</v>
      </c>
      <c r="J5401" s="12">
        <v>4</v>
      </c>
      <c r="K5401" s="12">
        <v>1</v>
      </c>
      <c r="L5401" s="12">
        <v>5</v>
      </c>
      <c r="M5401" s="12">
        <v>16</v>
      </c>
      <c r="N5401" s="12">
        <v>1077</v>
      </c>
      <c r="O5401" s="12">
        <f>COUNTIF($P$2:P5401,P5401)</f>
        <v>1</v>
      </c>
      <c r="P5401" s="12" t="str">
        <f t="shared" si="312"/>
        <v>14105161077</v>
      </c>
      <c r="Q5401" s="12" t="str">
        <f t="shared" si="313"/>
        <v>141051610770001</v>
      </c>
      <c r="R5401" s="20" t="s">
        <v>4431</v>
      </c>
      <c r="U5401" s="12" t="s">
        <v>916</v>
      </c>
      <c r="W5401" s="12" t="s">
        <v>865</v>
      </c>
      <c r="AP5401" s="12" t="s">
        <v>100</v>
      </c>
      <c r="AR5401" s="12" t="s">
        <v>100</v>
      </c>
      <c r="BN5401" s="12">
        <v>1</v>
      </c>
      <c r="BP5401" s="12" t="s">
        <v>3804</v>
      </c>
    </row>
    <row r="5402" spans="1:68" ht="45" x14ac:dyDescent="0.25">
      <c r="A5402" s="12">
        <v>1</v>
      </c>
      <c r="B5402" s="11" t="str">
        <f t="shared" si="311"/>
        <v>Общий расчет. Анализ даты. Анализ даты. Символические звезды. Звезда академика. Нет</v>
      </c>
      <c r="C5402" s="11" t="str">
        <f>IFERROR(VLOOKUP(I5402,lvl_1[],2,FALSE),"Нет")</f>
        <v>Общий расчет</v>
      </c>
      <c r="D5402" s="11" t="str">
        <f>IFERROR(VLOOKUP(Rule!J5402,lvl_2[],2,FALSE),"Нет")</f>
        <v>Анализ даты</v>
      </c>
      <c r="E5402" s="11" t="str">
        <f>IFERROR(VLOOKUP(Rule!K5402,lvl_3[],2,FALSE),"Нет")</f>
        <v>Анализ даты</v>
      </c>
      <c r="F5402" s="11" t="str">
        <f>IFERROR(INDEX(lvl_4[],MATCH(L5402,lvl_4[ID],0),MATCH(TEXT(K5402,"##0"),lvl_4[#Headers],0)),"Нет")</f>
        <v>Символические звезды</v>
      </c>
      <c r="G5402" s="11" t="str">
        <f>IFERROR(INDEX(lvl_5[],MATCH(M5402,lvl_5[ID],0),MATCH(_xlfn.CONCAT(TEXT(K5402,"##0"),"_",TEXT(L5402,"##0")),lvl_5[#Headers],0)),"Нет")</f>
        <v>Звезда академика</v>
      </c>
      <c r="H5402" s="11" t="str">
        <f>IFERROR(INDEX(lvl_6[],MATCH(N5402,lvl_6[ID],0),MATCH(_xlfn.CONCAT(K5402,"_",L5402,"_",M5402),lvl_6[#Headers],0)),"Нет")</f>
        <v>Нет</v>
      </c>
      <c r="I5402" s="12">
        <v>1</v>
      </c>
      <c r="J5402" s="12">
        <v>4</v>
      </c>
      <c r="K5402" s="12">
        <v>1</v>
      </c>
      <c r="L5402" s="12">
        <v>5</v>
      </c>
      <c r="M5402" s="12">
        <v>17</v>
      </c>
      <c r="N5402" s="12">
        <v>1078</v>
      </c>
      <c r="O5402" s="12">
        <f>COUNTIF($P$2:P5402,P5402)</f>
        <v>1</v>
      </c>
      <c r="P5402" s="12" t="str">
        <f t="shared" si="312"/>
        <v>14105171078</v>
      </c>
      <c r="Q5402" s="12" t="str">
        <f t="shared" si="313"/>
        <v>141051710780001</v>
      </c>
      <c r="R5402" s="20" t="s">
        <v>4432</v>
      </c>
      <c r="U5402" s="12" t="s">
        <v>899</v>
      </c>
      <c r="W5402" s="12" t="s">
        <v>862</v>
      </c>
      <c r="AP5402" s="12" t="s">
        <v>100</v>
      </c>
      <c r="AR5402" s="12" t="s">
        <v>100</v>
      </c>
      <c r="BN5402" s="12">
        <v>1</v>
      </c>
      <c r="BP5402" s="12" t="s">
        <v>3804</v>
      </c>
    </row>
    <row r="5403" spans="1:68" ht="45" x14ac:dyDescent="0.25">
      <c r="A5403" s="12">
        <v>1</v>
      </c>
      <c r="B5403" s="11" t="str">
        <f t="shared" si="311"/>
        <v>Общий расчет. Анализ даты. Анализ даты. Символические звезды. Звезда академика. Нет</v>
      </c>
      <c r="C5403" s="11" t="str">
        <f>IFERROR(VLOOKUP(I5403,lvl_1[],2,FALSE),"Нет")</f>
        <v>Общий расчет</v>
      </c>
      <c r="D5403" s="11" t="str">
        <f>IFERROR(VLOOKUP(Rule!J5403,lvl_2[],2,FALSE),"Нет")</f>
        <v>Анализ даты</v>
      </c>
      <c r="E5403" s="11" t="str">
        <f>IFERROR(VLOOKUP(Rule!K5403,lvl_3[],2,FALSE),"Нет")</f>
        <v>Анализ даты</v>
      </c>
      <c r="F5403" s="11" t="str">
        <f>IFERROR(INDEX(lvl_4[],MATCH(L5403,lvl_4[ID],0),MATCH(TEXT(K5403,"##0"),lvl_4[#Headers],0)),"Нет")</f>
        <v>Символические звезды</v>
      </c>
      <c r="G5403" s="11" t="str">
        <f>IFERROR(INDEX(lvl_5[],MATCH(M5403,lvl_5[ID],0),MATCH(_xlfn.CONCAT(TEXT(K5403,"##0"),"_",TEXT(L5403,"##0")),lvl_5[#Headers],0)),"Нет")</f>
        <v>Звезда академика</v>
      </c>
      <c r="H5403" s="11" t="str">
        <f>IFERROR(INDEX(lvl_6[],MATCH(N5403,lvl_6[ID],0),MATCH(_xlfn.CONCAT(K5403,"_",L5403,"_",M5403),lvl_6[#Headers],0)),"Нет")</f>
        <v>Нет</v>
      </c>
      <c r="I5403" s="12">
        <v>1</v>
      </c>
      <c r="J5403" s="12">
        <v>4</v>
      </c>
      <c r="K5403" s="12">
        <v>1</v>
      </c>
      <c r="L5403" s="12">
        <v>5</v>
      </c>
      <c r="M5403" s="12">
        <v>17</v>
      </c>
      <c r="N5403" s="12">
        <v>1079</v>
      </c>
      <c r="O5403" s="12">
        <f>COUNTIF($P$2:P5403,P5403)</f>
        <v>1</v>
      </c>
      <c r="P5403" s="12" t="str">
        <f t="shared" si="312"/>
        <v>14105171079</v>
      </c>
      <c r="Q5403" s="12" t="str">
        <f t="shared" si="313"/>
        <v>141051710790001</v>
      </c>
      <c r="R5403" s="20" t="s">
        <v>4433</v>
      </c>
      <c r="U5403" s="12" t="s">
        <v>901</v>
      </c>
      <c r="W5403" s="12" t="s">
        <v>863</v>
      </c>
      <c r="AP5403" s="12" t="s">
        <v>100</v>
      </c>
      <c r="AR5403" s="12" t="s">
        <v>100</v>
      </c>
      <c r="BN5403" s="12">
        <v>1</v>
      </c>
      <c r="BP5403" s="12" t="s">
        <v>3804</v>
      </c>
    </row>
    <row r="5404" spans="1:68" ht="45" x14ac:dyDescent="0.25">
      <c r="A5404" s="12">
        <v>1</v>
      </c>
      <c r="B5404" s="11" t="str">
        <f t="shared" si="311"/>
        <v>Общий расчет. Анализ даты. Анализ даты. Символические звезды. Звезда академика. Нет</v>
      </c>
      <c r="C5404" s="11" t="str">
        <f>IFERROR(VLOOKUP(I5404,lvl_1[],2,FALSE),"Нет")</f>
        <v>Общий расчет</v>
      </c>
      <c r="D5404" s="11" t="str">
        <f>IFERROR(VLOOKUP(Rule!J5404,lvl_2[],2,FALSE),"Нет")</f>
        <v>Анализ даты</v>
      </c>
      <c r="E5404" s="11" t="str">
        <f>IFERROR(VLOOKUP(Rule!K5404,lvl_3[],2,FALSE),"Нет")</f>
        <v>Анализ даты</v>
      </c>
      <c r="F5404" s="11" t="str">
        <f>IFERROR(INDEX(lvl_4[],MATCH(L5404,lvl_4[ID],0),MATCH(TEXT(K5404,"##0"),lvl_4[#Headers],0)),"Нет")</f>
        <v>Символические звезды</v>
      </c>
      <c r="G5404" s="11" t="str">
        <f>IFERROR(INDEX(lvl_5[],MATCH(M5404,lvl_5[ID],0),MATCH(_xlfn.CONCAT(TEXT(K5404,"##0"),"_",TEXT(L5404,"##0")),lvl_5[#Headers],0)),"Нет")</f>
        <v>Звезда академика</v>
      </c>
      <c r="H5404" s="11" t="str">
        <f>IFERROR(INDEX(lvl_6[],MATCH(N5404,lvl_6[ID],0),MATCH(_xlfn.CONCAT(K5404,"_",L5404,"_",M5404),lvl_6[#Headers],0)),"Нет")</f>
        <v>Нет</v>
      </c>
      <c r="I5404" s="12">
        <v>1</v>
      </c>
      <c r="J5404" s="12">
        <v>4</v>
      </c>
      <c r="K5404" s="12">
        <v>1</v>
      </c>
      <c r="L5404" s="12">
        <v>5</v>
      </c>
      <c r="M5404" s="12">
        <v>17</v>
      </c>
      <c r="N5404" s="12">
        <v>1080</v>
      </c>
      <c r="O5404" s="12">
        <f>COUNTIF($P$2:P5404,P5404)</f>
        <v>1</v>
      </c>
      <c r="P5404" s="12" t="str">
        <f t="shared" si="312"/>
        <v>14105171080</v>
      </c>
      <c r="Q5404" s="12" t="str">
        <f t="shared" si="313"/>
        <v>141051710800001</v>
      </c>
      <c r="R5404" s="20" t="s">
        <v>4434</v>
      </c>
      <c r="U5404" s="12" t="s">
        <v>903</v>
      </c>
      <c r="W5404" s="12" t="s">
        <v>865</v>
      </c>
      <c r="AP5404" s="12" t="s">
        <v>100</v>
      </c>
      <c r="AR5404" s="12" t="s">
        <v>100</v>
      </c>
      <c r="BN5404" s="12">
        <v>1</v>
      </c>
      <c r="BP5404" s="12" t="s">
        <v>3804</v>
      </c>
    </row>
    <row r="5405" spans="1:68" ht="45" x14ac:dyDescent="0.25">
      <c r="A5405" s="12">
        <v>1</v>
      </c>
      <c r="B5405" s="11" t="str">
        <f t="shared" si="311"/>
        <v>Общий расчет. Анализ даты. Анализ даты. Символические звезды. Звезда академика. Нет</v>
      </c>
      <c r="C5405" s="11" t="str">
        <f>IFERROR(VLOOKUP(I5405,lvl_1[],2,FALSE),"Нет")</f>
        <v>Общий расчет</v>
      </c>
      <c r="D5405" s="11" t="str">
        <f>IFERROR(VLOOKUP(Rule!J5405,lvl_2[],2,FALSE),"Нет")</f>
        <v>Анализ даты</v>
      </c>
      <c r="E5405" s="11" t="str">
        <f>IFERROR(VLOOKUP(Rule!K5405,lvl_3[],2,FALSE),"Нет")</f>
        <v>Анализ даты</v>
      </c>
      <c r="F5405" s="11" t="str">
        <f>IFERROR(INDEX(lvl_4[],MATCH(L5405,lvl_4[ID],0),MATCH(TEXT(K5405,"##0"),lvl_4[#Headers],0)),"Нет")</f>
        <v>Символические звезды</v>
      </c>
      <c r="G5405" s="11" t="str">
        <f>IFERROR(INDEX(lvl_5[],MATCH(M5405,lvl_5[ID],0),MATCH(_xlfn.CONCAT(TEXT(K5405,"##0"),"_",TEXT(L5405,"##0")),lvl_5[#Headers],0)),"Нет")</f>
        <v>Звезда академика</v>
      </c>
      <c r="H5405" s="11" t="str">
        <f>IFERROR(INDEX(lvl_6[],MATCH(N5405,lvl_6[ID],0),MATCH(_xlfn.CONCAT(K5405,"_",L5405,"_",M5405),lvl_6[#Headers],0)),"Нет")</f>
        <v>Нет</v>
      </c>
      <c r="I5405" s="12">
        <v>1</v>
      </c>
      <c r="J5405" s="12">
        <v>4</v>
      </c>
      <c r="K5405" s="12">
        <v>1</v>
      </c>
      <c r="L5405" s="12">
        <v>5</v>
      </c>
      <c r="M5405" s="12">
        <v>17</v>
      </c>
      <c r="N5405" s="12">
        <v>1081</v>
      </c>
      <c r="O5405" s="12">
        <f>COUNTIF($P$2:P5405,P5405)</f>
        <v>1</v>
      </c>
      <c r="P5405" s="12" t="str">
        <f t="shared" si="312"/>
        <v>14105171081</v>
      </c>
      <c r="Q5405" s="12" t="str">
        <f t="shared" si="313"/>
        <v>141051710810001</v>
      </c>
      <c r="R5405" s="20" t="s">
        <v>4435</v>
      </c>
      <c r="U5405" s="12" t="s">
        <v>905</v>
      </c>
      <c r="W5405" s="12" t="s">
        <v>866</v>
      </c>
      <c r="AP5405" s="12" t="s">
        <v>100</v>
      </c>
      <c r="AR5405" s="12" t="s">
        <v>100</v>
      </c>
      <c r="BN5405" s="12">
        <v>1</v>
      </c>
      <c r="BP5405" s="12" t="s">
        <v>3804</v>
      </c>
    </row>
    <row r="5406" spans="1:68" ht="45" x14ac:dyDescent="0.25">
      <c r="A5406" s="12">
        <v>1</v>
      </c>
      <c r="B5406" s="11" t="str">
        <f t="shared" si="311"/>
        <v>Общий расчет. Анализ даты. Анализ даты. Символические звезды. Звезда академика. Нет</v>
      </c>
      <c r="C5406" s="11" t="str">
        <f>IFERROR(VLOOKUP(I5406,lvl_1[],2,FALSE),"Нет")</f>
        <v>Общий расчет</v>
      </c>
      <c r="D5406" s="11" t="str">
        <f>IFERROR(VLOOKUP(Rule!J5406,lvl_2[],2,FALSE),"Нет")</f>
        <v>Анализ даты</v>
      </c>
      <c r="E5406" s="11" t="str">
        <f>IFERROR(VLOOKUP(Rule!K5406,lvl_3[],2,FALSE),"Нет")</f>
        <v>Анализ даты</v>
      </c>
      <c r="F5406" s="11" t="str">
        <f>IFERROR(INDEX(lvl_4[],MATCH(L5406,lvl_4[ID],0),MATCH(TEXT(K5406,"##0"),lvl_4[#Headers],0)),"Нет")</f>
        <v>Символические звезды</v>
      </c>
      <c r="G5406" s="11" t="str">
        <f>IFERROR(INDEX(lvl_5[],MATCH(M5406,lvl_5[ID],0),MATCH(_xlfn.CONCAT(TEXT(K5406,"##0"),"_",TEXT(L5406,"##0")),lvl_5[#Headers],0)),"Нет")</f>
        <v>Звезда академика</v>
      </c>
      <c r="H5406" s="11" t="str">
        <f>IFERROR(INDEX(lvl_6[],MATCH(N5406,lvl_6[ID],0),MATCH(_xlfn.CONCAT(K5406,"_",L5406,"_",M5406),lvl_6[#Headers],0)),"Нет")</f>
        <v>Нет</v>
      </c>
      <c r="I5406" s="12">
        <v>1</v>
      </c>
      <c r="J5406" s="12">
        <v>4</v>
      </c>
      <c r="K5406" s="12">
        <v>1</v>
      </c>
      <c r="L5406" s="12">
        <v>5</v>
      </c>
      <c r="M5406" s="12">
        <v>17</v>
      </c>
      <c r="N5406" s="12">
        <v>1082</v>
      </c>
      <c r="O5406" s="12">
        <f>COUNTIF($P$2:P5406,P5406)</f>
        <v>1</v>
      </c>
      <c r="P5406" s="12" t="str">
        <f t="shared" si="312"/>
        <v>14105171082</v>
      </c>
      <c r="Q5406" s="12" t="str">
        <f t="shared" si="313"/>
        <v>141051710820001</v>
      </c>
      <c r="R5406" s="20" t="s">
        <v>4436</v>
      </c>
      <c r="U5406" s="12" t="s">
        <v>907</v>
      </c>
      <c r="W5406" s="12" t="s">
        <v>865</v>
      </c>
      <c r="AP5406" s="12" t="s">
        <v>100</v>
      </c>
      <c r="AR5406" s="12" t="s">
        <v>100</v>
      </c>
      <c r="BN5406" s="12">
        <v>1</v>
      </c>
      <c r="BP5406" s="12" t="s">
        <v>3804</v>
      </c>
    </row>
    <row r="5407" spans="1:68" ht="45" x14ac:dyDescent="0.25">
      <c r="A5407" s="12">
        <v>1</v>
      </c>
      <c r="B5407" s="11" t="str">
        <f t="shared" si="311"/>
        <v>Общий расчет. Анализ даты. Анализ даты. Символические звезды. Звезда академика. Нет</v>
      </c>
      <c r="C5407" s="11" t="str">
        <f>IFERROR(VLOOKUP(I5407,lvl_1[],2,FALSE),"Нет")</f>
        <v>Общий расчет</v>
      </c>
      <c r="D5407" s="11" t="str">
        <f>IFERROR(VLOOKUP(Rule!J5407,lvl_2[],2,FALSE),"Нет")</f>
        <v>Анализ даты</v>
      </c>
      <c r="E5407" s="11" t="str">
        <f>IFERROR(VLOOKUP(Rule!K5407,lvl_3[],2,FALSE),"Нет")</f>
        <v>Анализ даты</v>
      </c>
      <c r="F5407" s="11" t="str">
        <f>IFERROR(INDEX(lvl_4[],MATCH(L5407,lvl_4[ID],0),MATCH(TEXT(K5407,"##0"),lvl_4[#Headers],0)),"Нет")</f>
        <v>Символические звезды</v>
      </c>
      <c r="G5407" s="11" t="str">
        <f>IFERROR(INDEX(lvl_5[],MATCH(M5407,lvl_5[ID],0),MATCH(_xlfn.CONCAT(TEXT(K5407,"##0"),"_",TEXT(L5407,"##0")),lvl_5[#Headers],0)),"Нет")</f>
        <v>Звезда академика</v>
      </c>
      <c r="H5407" s="11" t="str">
        <f>IFERROR(INDEX(lvl_6[],MATCH(N5407,lvl_6[ID],0),MATCH(_xlfn.CONCAT(K5407,"_",L5407,"_",M5407),lvl_6[#Headers],0)),"Нет")</f>
        <v>Нет</v>
      </c>
      <c r="I5407" s="12">
        <v>1</v>
      </c>
      <c r="J5407" s="12">
        <v>4</v>
      </c>
      <c r="K5407" s="12">
        <v>1</v>
      </c>
      <c r="L5407" s="12">
        <v>5</v>
      </c>
      <c r="M5407" s="12">
        <v>17</v>
      </c>
      <c r="N5407" s="12">
        <v>1083</v>
      </c>
      <c r="O5407" s="12">
        <f>COUNTIF($P$2:P5407,P5407)</f>
        <v>1</v>
      </c>
      <c r="P5407" s="12" t="str">
        <f t="shared" si="312"/>
        <v>14105171083</v>
      </c>
      <c r="Q5407" s="12" t="str">
        <f t="shared" si="313"/>
        <v>141051710830001</v>
      </c>
      <c r="R5407" s="20" t="s">
        <v>4437</v>
      </c>
      <c r="U5407" s="12" t="s">
        <v>908</v>
      </c>
      <c r="W5407" s="12" t="s">
        <v>866</v>
      </c>
      <c r="AP5407" s="12" t="s">
        <v>100</v>
      </c>
      <c r="AR5407" s="12" t="s">
        <v>100</v>
      </c>
      <c r="BN5407" s="12">
        <v>1</v>
      </c>
      <c r="BP5407" s="12" t="s">
        <v>3804</v>
      </c>
    </row>
    <row r="5408" spans="1:68" ht="45" x14ac:dyDescent="0.25">
      <c r="A5408" s="12">
        <v>1</v>
      </c>
      <c r="B5408" s="11" t="str">
        <f t="shared" si="311"/>
        <v>Общий расчет. Анализ даты. Анализ даты. Символические звезды. Звезда академика. Нет</v>
      </c>
      <c r="C5408" s="11" t="str">
        <f>IFERROR(VLOOKUP(I5408,lvl_1[],2,FALSE),"Нет")</f>
        <v>Общий расчет</v>
      </c>
      <c r="D5408" s="11" t="str">
        <f>IFERROR(VLOOKUP(Rule!J5408,lvl_2[],2,FALSE),"Нет")</f>
        <v>Анализ даты</v>
      </c>
      <c r="E5408" s="11" t="str">
        <f>IFERROR(VLOOKUP(Rule!K5408,lvl_3[],2,FALSE),"Нет")</f>
        <v>Анализ даты</v>
      </c>
      <c r="F5408" s="11" t="str">
        <f>IFERROR(INDEX(lvl_4[],MATCH(L5408,lvl_4[ID],0),MATCH(TEXT(K5408,"##0"),lvl_4[#Headers],0)),"Нет")</f>
        <v>Символические звезды</v>
      </c>
      <c r="G5408" s="11" t="str">
        <f>IFERROR(INDEX(lvl_5[],MATCH(M5408,lvl_5[ID],0),MATCH(_xlfn.CONCAT(TEXT(K5408,"##0"),"_",TEXT(L5408,"##0")),lvl_5[#Headers],0)),"Нет")</f>
        <v>Звезда академика</v>
      </c>
      <c r="H5408" s="11" t="str">
        <f>IFERROR(INDEX(lvl_6[],MATCH(N5408,lvl_6[ID],0),MATCH(_xlfn.CONCAT(K5408,"_",L5408,"_",M5408),lvl_6[#Headers],0)),"Нет")</f>
        <v>Нет</v>
      </c>
      <c r="I5408" s="12">
        <v>1</v>
      </c>
      <c r="J5408" s="12">
        <v>4</v>
      </c>
      <c r="K5408" s="12">
        <v>1</v>
      </c>
      <c r="L5408" s="12">
        <v>5</v>
      </c>
      <c r="M5408" s="12">
        <v>17</v>
      </c>
      <c r="N5408" s="12">
        <v>1084</v>
      </c>
      <c r="O5408" s="12">
        <f>COUNTIF($P$2:P5408,P5408)</f>
        <v>1</v>
      </c>
      <c r="P5408" s="12" t="str">
        <f t="shared" si="312"/>
        <v>14105171084</v>
      </c>
      <c r="Q5408" s="12" t="str">
        <f t="shared" si="313"/>
        <v>141051710840001</v>
      </c>
      <c r="R5408" s="20" t="s">
        <v>4438</v>
      </c>
      <c r="U5408" s="12" t="s">
        <v>910</v>
      </c>
      <c r="W5408" s="12" t="s">
        <v>868</v>
      </c>
      <c r="AP5408" s="12" t="s">
        <v>100</v>
      </c>
      <c r="AR5408" s="12" t="s">
        <v>100</v>
      </c>
      <c r="BN5408" s="12">
        <v>1</v>
      </c>
      <c r="BP5408" s="12" t="s">
        <v>3804</v>
      </c>
    </row>
    <row r="5409" spans="1:68" ht="45" x14ac:dyDescent="0.25">
      <c r="A5409" s="12">
        <v>1</v>
      </c>
      <c r="B5409" s="11" t="str">
        <f t="shared" si="311"/>
        <v>Общий расчет. Анализ даты. Анализ даты. Символические звезды. Звезда академика. Нет</v>
      </c>
      <c r="C5409" s="11" t="str">
        <f>IFERROR(VLOOKUP(I5409,lvl_1[],2,FALSE),"Нет")</f>
        <v>Общий расчет</v>
      </c>
      <c r="D5409" s="11" t="str">
        <f>IFERROR(VLOOKUP(Rule!J5409,lvl_2[],2,FALSE),"Нет")</f>
        <v>Анализ даты</v>
      </c>
      <c r="E5409" s="11" t="str">
        <f>IFERROR(VLOOKUP(Rule!K5409,lvl_3[],2,FALSE),"Нет")</f>
        <v>Анализ даты</v>
      </c>
      <c r="F5409" s="11" t="str">
        <f>IFERROR(INDEX(lvl_4[],MATCH(L5409,lvl_4[ID],0),MATCH(TEXT(K5409,"##0"),lvl_4[#Headers],0)),"Нет")</f>
        <v>Символические звезды</v>
      </c>
      <c r="G5409" s="11" t="str">
        <f>IFERROR(INDEX(lvl_5[],MATCH(M5409,lvl_5[ID],0),MATCH(_xlfn.CONCAT(TEXT(K5409,"##0"),"_",TEXT(L5409,"##0")),lvl_5[#Headers],0)),"Нет")</f>
        <v>Звезда академика</v>
      </c>
      <c r="H5409" s="11" t="str">
        <f>IFERROR(INDEX(lvl_6[],MATCH(N5409,lvl_6[ID],0),MATCH(_xlfn.CONCAT(K5409,"_",L5409,"_",M5409),lvl_6[#Headers],0)),"Нет")</f>
        <v>Нет</v>
      </c>
      <c r="I5409" s="12">
        <v>1</v>
      </c>
      <c r="J5409" s="12">
        <v>4</v>
      </c>
      <c r="K5409" s="12">
        <v>1</v>
      </c>
      <c r="L5409" s="12">
        <v>5</v>
      </c>
      <c r="M5409" s="12">
        <v>17</v>
      </c>
      <c r="N5409" s="12">
        <v>1085</v>
      </c>
      <c r="O5409" s="12">
        <f>COUNTIF($P$2:P5409,P5409)</f>
        <v>1</v>
      </c>
      <c r="P5409" s="12" t="str">
        <f t="shared" si="312"/>
        <v>14105171085</v>
      </c>
      <c r="Q5409" s="12" t="str">
        <f t="shared" si="313"/>
        <v>141051710850001</v>
      </c>
      <c r="R5409" s="20" t="s">
        <v>4439</v>
      </c>
      <c r="U5409" s="12" t="s">
        <v>912</v>
      </c>
      <c r="W5409" s="12" t="s">
        <v>869</v>
      </c>
      <c r="AP5409" s="12" t="s">
        <v>100</v>
      </c>
      <c r="AR5409" s="12" t="s">
        <v>100</v>
      </c>
      <c r="BN5409" s="12">
        <v>1</v>
      </c>
      <c r="BP5409" s="12" t="s">
        <v>3804</v>
      </c>
    </row>
    <row r="5410" spans="1:68" ht="45" x14ac:dyDescent="0.25">
      <c r="A5410" s="12">
        <v>1</v>
      </c>
      <c r="B5410" s="11" t="str">
        <f t="shared" si="311"/>
        <v>Общий расчет. Анализ даты. Анализ даты. Символические звезды. Звезда академика. Нет</v>
      </c>
      <c r="C5410" s="11" t="str">
        <f>IFERROR(VLOOKUP(I5410,lvl_1[],2,FALSE),"Нет")</f>
        <v>Общий расчет</v>
      </c>
      <c r="D5410" s="11" t="str">
        <f>IFERROR(VLOOKUP(Rule!J5410,lvl_2[],2,FALSE),"Нет")</f>
        <v>Анализ даты</v>
      </c>
      <c r="E5410" s="11" t="str">
        <f>IFERROR(VLOOKUP(Rule!K5410,lvl_3[],2,FALSE),"Нет")</f>
        <v>Анализ даты</v>
      </c>
      <c r="F5410" s="11" t="str">
        <f>IFERROR(INDEX(lvl_4[],MATCH(L5410,lvl_4[ID],0),MATCH(TEXT(K5410,"##0"),lvl_4[#Headers],0)),"Нет")</f>
        <v>Символические звезды</v>
      </c>
      <c r="G5410" s="11" t="str">
        <f>IFERROR(INDEX(lvl_5[],MATCH(M5410,lvl_5[ID],0),MATCH(_xlfn.CONCAT(TEXT(K5410,"##0"),"_",TEXT(L5410,"##0")),lvl_5[#Headers],0)),"Нет")</f>
        <v>Звезда академика</v>
      </c>
      <c r="H5410" s="11" t="str">
        <f>IFERROR(INDEX(lvl_6[],MATCH(N5410,lvl_6[ID],0),MATCH(_xlfn.CONCAT(K5410,"_",L5410,"_",M5410),lvl_6[#Headers],0)),"Нет")</f>
        <v>Нет</v>
      </c>
      <c r="I5410" s="12">
        <v>1</v>
      </c>
      <c r="J5410" s="12">
        <v>4</v>
      </c>
      <c r="K5410" s="12">
        <v>1</v>
      </c>
      <c r="L5410" s="12">
        <v>5</v>
      </c>
      <c r="M5410" s="12">
        <v>17</v>
      </c>
      <c r="N5410" s="12">
        <v>1086</v>
      </c>
      <c r="O5410" s="12">
        <f>COUNTIF($P$2:P5410,P5410)</f>
        <v>1</v>
      </c>
      <c r="P5410" s="12" t="str">
        <f t="shared" si="312"/>
        <v>14105171086</v>
      </c>
      <c r="Q5410" s="12" t="str">
        <f t="shared" si="313"/>
        <v>141051710860001</v>
      </c>
      <c r="R5410" s="20" t="s">
        <v>4440</v>
      </c>
      <c r="U5410" s="12" t="s">
        <v>914</v>
      </c>
      <c r="W5410" s="12" t="s">
        <v>859</v>
      </c>
      <c r="AP5410" s="12" t="s">
        <v>100</v>
      </c>
      <c r="AR5410" s="12" t="s">
        <v>100</v>
      </c>
      <c r="BN5410" s="12">
        <v>1</v>
      </c>
      <c r="BP5410" s="12" t="s">
        <v>3804</v>
      </c>
    </row>
    <row r="5411" spans="1:68" ht="45" x14ac:dyDescent="0.25">
      <c r="A5411" s="12">
        <v>1</v>
      </c>
      <c r="B5411" s="11" t="str">
        <f t="shared" si="311"/>
        <v>Общий расчет. Анализ даты. Анализ даты. Символические звезды. Звезда академика. Нет</v>
      </c>
      <c r="C5411" s="11" t="str">
        <f>IFERROR(VLOOKUP(I5411,lvl_1[],2,FALSE),"Нет")</f>
        <v>Общий расчет</v>
      </c>
      <c r="D5411" s="11" t="str">
        <f>IFERROR(VLOOKUP(Rule!J5411,lvl_2[],2,FALSE),"Нет")</f>
        <v>Анализ даты</v>
      </c>
      <c r="E5411" s="11" t="str">
        <f>IFERROR(VLOOKUP(Rule!K5411,lvl_3[],2,FALSE),"Нет")</f>
        <v>Анализ даты</v>
      </c>
      <c r="F5411" s="11" t="str">
        <f>IFERROR(INDEX(lvl_4[],MATCH(L5411,lvl_4[ID],0),MATCH(TEXT(K5411,"##0"),lvl_4[#Headers],0)),"Нет")</f>
        <v>Символические звезды</v>
      </c>
      <c r="G5411" s="11" t="str">
        <f>IFERROR(INDEX(lvl_5[],MATCH(M5411,lvl_5[ID],0),MATCH(_xlfn.CONCAT(TEXT(K5411,"##0"),"_",TEXT(L5411,"##0")),lvl_5[#Headers],0)),"Нет")</f>
        <v>Звезда академика</v>
      </c>
      <c r="H5411" s="11" t="str">
        <f>IFERROR(INDEX(lvl_6[],MATCH(N5411,lvl_6[ID],0),MATCH(_xlfn.CONCAT(K5411,"_",L5411,"_",M5411),lvl_6[#Headers],0)),"Нет")</f>
        <v>Нет</v>
      </c>
      <c r="I5411" s="12">
        <v>1</v>
      </c>
      <c r="J5411" s="12">
        <v>4</v>
      </c>
      <c r="K5411" s="12">
        <v>1</v>
      </c>
      <c r="L5411" s="12">
        <v>5</v>
      </c>
      <c r="M5411" s="12">
        <v>17</v>
      </c>
      <c r="N5411" s="12">
        <v>1087</v>
      </c>
      <c r="O5411" s="12">
        <f>COUNTIF($P$2:P5411,P5411)</f>
        <v>1</v>
      </c>
      <c r="P5411" s="12" t="str">
        <f t="shared" si="312"/>
        <v>14105171087</v>
      </c>
      <c r="Q5411" s="12" t="str">
        <f t="shared" si="313"/>
        <v>141051710870001</v>
      </c>
      <c r="R5411" s="20" t="s">
        <v>4441</v>
      </c>
      <c r="U5411" s="12" t="s">
        <v>916</v>
      </c>
      <c r="W5411" s="12" t="s">
        <v>860</v>
      </c>
      <c r="AP5411" s="12" t="s">
        <v>100</v>
      </c>
      <c r="AR5411" s="12" t="s">
        <v>100</v>
      </c>
      <c r="BN5411" s="12">
        <v>1</v>
      </c>
      <c r="BP5411" s="12" t="s">
        <v>3804</v>
      </c>
    </row>
    <row r="5412" spans="1:68" ht="45" x14ac:dyDescent="0.25">
      <c r="A5412" s="12">
        <v>1</v>
      </c>
      <c r="B5412" s="11" t="str">
        <f t="shared" si="311"/>
        <v>Общий расчет. Анализ даты. Анализ даты. Символические звезды. Овечий нож (Демон убиения овец). Нет</v>
      </c>
      <c r="C5412" s="11" t="str">
        <f>IFERROR(VLOOKUP(I5412,lvl_1[],2,FALSE),"Нет")</f>
        <v>Общий расчет</v>
      </c>
      <c r="D5412" s="11" t="str">
        <f>IFERROR(VLOOKUP(Rule!J5412,lvl_2[],2,FALSE),"Нет")</f>
        <v>Анализ даты</v>
      </c>
      <c r="E5412" s="11" t="str">
        <f>IFERROR(VLOOKUP(Rule!K5412,lvl_3[],2,FALSE),"Нет")</f>
        <v>Анализ даты</v>
      </c>
      <c r="F5412" s="11" t="str">
        <f>IFERROR(INDEX(lvl_4[],MATCH(L5412,lvl_4[ID],0),MATCH(TEXT(K5412,"##0"),lvl_4[#Headers],0)),"Нет")</f>
        <v>Символические звезды</v>
      </c>
      <c r="G5412" s="11" t="str">
        <f>IFERROR(INDEX(lvl_5[],MATCH(M5412,lvl_5[ID],0),MATCH(_xlfn.CONCAT(TEXT(K5412,"##0"),"_",TEXT(L5412,"##0")),lvl_5[#Headers],0)),"Нет")</f>
        <v>Овечий нож (Демон убиения овец)</v>
      </c>
      <c r="H5412" s="11" t="str">
        <f>IFERROR(INDEX(lvl_6[],MATCH(N5412,lvl_6[ID],0),MATCH(_xlfn.CONCAT(K5412,"_",L5412,"_",M5412),lvl_6[#Headers],0)),"Нет")</f>
        <v>Нет</v>
      </c>
      <c r="I5412" s="12">
        <v>1</v>
      </c>
      <c r="J5412" s="12">
        <v>4</v>
      </c>
      <c r="K5412" s="12">
        <v>1</v>
      </c>
      <c r="L5412" s="12">
        <v>5</v>
      </c>
      <c r="M5412" s="12">
        <v>18</v>
      </c>
      <c r="N5412" s="12">
        <v>1088</v>
      </c>
      <c r="O5412" s="12">
        <f>COUNTIF($P$2:P5412,P5412)</f>
        <v>1</v>
      </c>
      <c r="P5412" s="12" t="str">
        <f t="shared" si="312"/>
        <v>14105181088</v>
      </c>
      <c r="Q5412" s="12" t="str">
        <f t="shared" si="313"/>
        <v>141051810880001</v>
      </c>
      <c r="R5412" s="20" t="s">
        <v>4442</v>
      </c>
      <c r="U5412" s="12" t="s">
        <v>899</v>
      </c>
      <c r="W5412" s="12" t="s">
        <v>860</v>
      </c>
      <c r="AP5412" s="12" t="s">
        <v>100</v>
      </c>
      <c r="AR5412" s="12" t="s">
        <v>100</v>
      </c>
      <c r="BN5412" s="12">
        <v>1</v>
      </c>
      <c r="BP5412" s="12" t="s">
        <v>3804</v>
      </c>
    </row>
    <row r="5413" spans="1:68" ht="45" x14ac:dyDescent="0.25">
      <c r="A5413" s="12">
        <v>1</v>
      </c>
      <c r="B5413" s="11" t="str">
        <f t="shared" ref="B5413:B5476" si="314">_xlfn.CONCAT(C5413,". ", D5413,". ", E5413,". ", F5413,". ", G5413,". ", H5413)</f>
        <v>Общий расчет. Анализ даты. Анализ даты. Символические звезды. Овечий нож (Демон убиения овец). Нет</v>
      </c>
      <c r="C5413" s="11" t="str">
        <f>IFERROR(VLOOKUP(I5413,lvl_1[],2,FALSE),"Нет")</f>
        <v>Общий расчет</v>
      </c>
      <c r="D5413" s="11" t="str">
        <f>IFERROR(VLOOKUP(Rule!J5413,lvl_2[],2,FALSE),"Нет")</f>
        <v>Анализ даты</v>
      </c>
      <c r="E5413" s="11" t="str">
        <f>IFERROR(VLOOKUP(Rule!K5413,lvl_3[],2,FALSE),"Нет")</f>
        <v>Анализ даты</v>
      </c>
      <c r="F5413" s="11" t="str">
        <f>IFERROR(INDEX(lvl_4[],MATCH(L5413,lvl_4[ID],0),MATCH(TEXT(K5413,"##0"),lvl_4[#Headers],0)),"Нет")</f>
        <v>Символические звезды</v>
      </c>
      <c r="G5413" s="11" t="str">
        <f>IFERROR(INDEX(lvl_5[],MATCH(M5413,lvl_5[ID],0),MATCH(_xlfn.CONCAT(TEXT(K5413,"##0"),"_",TEXT(L5413,"##0")),lvl_5[#Headers],0)),"Нет")</f>
        <v>Овечий нож (Демон убиения овец)</v>
      </c>
      <c r="H5413" s="11" t="str">
        <f>IFERROR(INDEX(lvl_6[],MATCH(N5413,lvl_6[ID],0),MATCH(_xlfn.CONCAT(K5413,"_",L5413,"_",M5413),lvl_6[#Headers],0)),"Нет")</f>
        <v>Нет</v>
      </c>
      <c r="I5413" s="12">
        <v>1</v>
      </c>
      <c r="J5413" s="12">
        <v>4</v>
      </c>
      <c r="K5413" s="12">
        <v>1</v>
      </c>
      <c r="L5413" s="12">
        <v>5</v>
      </c>
      <c r="M5413" s="12">
        <v>18</v>
      </c>
      <c r="N5413" s="12">
        <v>1089</v>
      </c>
      <c r="O5413" s="12">
        <f>COUNTIF($P$2:P5413,P5413)</f>
        <v>1</v>
      </c>
      <c r="P5413" s="12" t="str">
        <f t="shared" ref="P5413:P5476" si="315">_xlfn.CONCAT(I5413,
J5413,
K5413,
IF(LEN(L5413)=1,_xlfn.CONCAT(0,L5413),L5413),
IF(LEN(M5413)=1,_xlfn.CONCAT(0,M5413),M5413),
IF(LEN(N5413)=1,_xlfn.CONCAT(0,N5413),N5413))</f>
        <v>14105181089</v>
      </c>
      <c r="Q5413" s="12" t="str">
        <f t="shared" ref="Q5413:Q5476" si="316">_xlfn.CONCAT(I5413,
J5413,
K5413,
IF(LEN(L5413)=1,_xlfn.CONCAT(0,L5413),L5413),
IF(LEN(M5413)=1,_xlfn.CONCAT(0,M5413),M5413),
IF(LEN(N5413)=1,_xlfn.CONCAT(0,N5413),N5413),
IF(LEN(O5413)=1,_xlfn.CONCAT("000",O5413),IF(LEN(O5413)=2,_xlfn.CONCAT("00",O5413),IF(LEN(O5413)=3,_xlfn.CONCAT(0,O5413),O5413))))</f>
        <v>141051810890001</v>
      </c>
      <c r="R5413" s="20" t="s">
        <v>4443</v>
      </c>
      <c r="U5413" s="12" t="s">
        <v>901</v>
      </c>
      <c r="W5413" s="12" t="s">
        <v>861</v>
      </c>
      <c r="AP5413" s="12" t="s">
        <v>100</v>
      </c>
      <c r="AR5413" s="12" t="s">
        <v>100</v>
      </c>
      <c r="BN5413" s="12">
        <v>1</v>
      </c>
      <c r="BP5413" s="12" t="s">
        <v>3804</v>
      </c>
    </row>
    <row r="5414" spans="1:68" ht="45" x14ac:dyDescent="0.25">
      <c r="A5414" s="12">
        <v>1</v>
      </c>
      <c r="B5414" s="11" t="str">
        <f t="shared" si="314"/>
        <v>Общий расчет. Анализ даты. Анализ даты. Символические звезды. Овечий нож (Демон убиения овец). Нет</v>
      </c>
      <c r="C5414" s="11" t="str">
        <f>IFERROR(VLOOKUP(I5414,lvl_1[],2,FALSE),"Нет")</f>
        <v>Общий расчет</v>
      </c>
      <c r="D5414" s="11" t="str">
        <f>IFERROR(VLOOKUP(Rule!J5414,lvl_2[],2,FALSE),"Нет")</f>
        <v>Анализ даты</v>
      </c>
      <c r="E5414" s="11" t="str">
        <f>IFERROR(VLOOKUP(Rule!K5414,lvl_3[],2,FALSE),"Нет")</f>
        <v>Анализ даты</v>
      </c>
      <c r="F5414" s="11" t="str">
        <f>IFERROR(INDEX(lvl_4[],MATCH(L5414,lvl_4[ID],0),MATCH(TEXT(K5414,"##0"),lvl_4[#Headers],0)),"Нет")</f>
        <v>Символические звезды</v>
      </c>
      <c r="G5414" s="11" t="str">
        <f>IFERROR(INDEX(lvl_5[],MATCH(M5414,lvl_5[ID],0),MATCH(_xlfn.CONCAT(TEXT(K5414,"##0"),"_",TEXT(L5414,"##0")),lvl_5[#Headers],0)),"Нет")</f>
        <v>Овечий нож (Демон убиения овец)</v>
      </c>
      <c r="H5414" s="11" t="str">
        <f>IFERROR(INDEX(lvl_6[],MATCH(N5414,lvl_6[ID],0),MATCH(_xlfn.CONCAT(K5414,"_",L5414,"_",M5414),lvl_6[#Headers],0)),"Нет")</f>
        <v>Нет</v>
      </c>
      <c r="I5414" s="12">
        <v>1</v>
      </c>
      <c r="J5414" s="12">
        <v>4</v>
      </c>
      <c r="K5414" s="12">
        <v>1</v>
      </c>
      <c r="L5414" s="12">
        <v>5</v>
      </c>
      <c r="M5414" s="12">
        <v>18</v>
      </c>
      <c r="N5414" s="12">
        <v>1090</v>
      </c>
      <c r="O5414" s="12">
        <f>COUNTIF($P$2:P5414,P5414)</f>
        <v>1</v>
      </c>
      <c r="P5414" s="12" t="str">
        <f t="shared" si="315"/>
        <v>14105181090</v>
      </c>
      <c r="Q5414" s="12" t="str">
        <f t="shared" si="316"/>
        <v>141051810900001</v>
      </c>
      <c r="R5414" s="20" t="s">
        <v>4444</v>
      </c>
      <c r="U5414" s="12" t="s">
        <v>901</v>
      </c>
      <c r="W5414" s="12" t="s">
        <v>859</v>
      </c>
      <c r="AP5414" s="12" t="s">
        <v>100</v>
      </c>
      <c r="AR5414" s="12" t="s">
        <v>100</v>
      </c>
      <c r="BN5414" s="12">
        <v>1</v>
      </c>
      <c r="BP5414" s="12" t="s">
        <v>3804</v>
      </c>
    </row>
    <row r="5415" spans="1:68" ht="45" x14ac:dyDescent="0.25">
      <c r="A5415" s="12">
        <v>1</v>
      </c>
      <c r="B5415" s="11" t="str">
        <f t="shared" si="314"/>
        <v>Общий расчет. Анализ даты. Анализ даты. Символические звезды. Овечий нож (Демон убиения овец). Нет</v>
      </c>
      <c r="C5415" s="11" t="str">
        <f>IFERROR(VLOOKUP(I5415,lvl_1[],2,FALSE),"Нет")</f>
        <v>Общий расчет</v>
      </c>
      <c r="D5415" s="11" t="str">
        <f>IFERROR(VLOOKUP(Rule!J5415,lvl_2[],2,FALSE),"Нет")</f>
        <v>Анализ даты</v>
      </c>
      <c r="E5415" s="11" t="str">
        <f>IFERROR(VLOOKUP(Rule!K5415,lvl_3[],2,FALSE),"Нет")</f>
        <v>Анализ даты</v>
      </c>
      <c r="F5415" s="11" t="str">
        <f>IFERROR(INDEX(lvl_4[],MATCH(L5415,lvl_4[ID],0),MATCH(TEXT(K5415,"##0"),lvl_4[#Headers],0)),"Нет")</f>
        <v>Символические звезды</v>
      </c>
      <c r="G5415" s="11" t="str">
        <f>IFERROR(INDEX(lvl_5[],MATCH(M5415,lvl_5[ID],0),MATCH(_xlfn.CONCAT(TEXT(K5415,"##0"),"_",TEXT(L5415,"##0")),lvl_5[#Headers],0)),"Нет")</f>
        <v>Овечий нож (Демон убиения овец)</v>
      </c>
      <c r="H5415" s="11" t="str">
        <f>IFERROR(INDEX(lvl_6[],MATCH(N5415,lvl_6[ID],0),MATCH(_xlfn.CONCAT(K5415,"_",L5415,"_",M5415),lvl_6[#Headers],0)),"Нет")</f>
        <v>Нет</v>
      </c>
      <c r="I5415" s="12">
        <v>1</v>
      </c>
      <c r="J5415" s="12">
        <v>4</v>
      </c>
      <c r="K5415" s="12">
        <v>1</v>
      </c>
      <c r="L5415" s="12">
        <v>5</v>
      </c>
      <c r="M5415" s="12">
        <v>18</v>
      </c>
      <c r="N5415" s="12">
        <v>1091</v>
      </c>
      <c r="O5415" s="12">
        <f>COUNTIF($P$2:P5415,P5415)</f>
        <v>1</v>
      </c>
      <c r="P5415" s="12" t="str">
        <f t="shared" si="315"/>
        <v>14105181091</v>
      </c>
      <c r="Q5415" s="12" t="str">
        <f t="shared" si="316"/>
        <v>141051810910001</v>
      </c>
      <c r="R5415" s="20" t="s">
        <v>4445</v>
      </c>
      <c r="U5415" s="12" t="s">
        <v>903</v>
      </c>
      <c r="W5415" s="12" t="s">
        <v>863</v>
      </c>
      <c r="AP5415" s="12" t="s">
        <v>100</v>
      </c>
      <c r="AR5415" s="12" t="s">
        <v>100</v>
      </c>
      <c r="BN5415" s="12">
        <v>1</v>
      </c>
      <c r="BP5415" s="12" t="s">
        <v>3804</v>
      </c>
    </row>
    <row r="5416" spans="1:68" ht="45" x14ac:dyDescent="0.25">
      <c r="A5416" s="12">
        <v>1</v>
      </c>
      <c r="B5416" s="11" t="str">
        <f t="shared" si="314"/>
        <v>Общий расчет. Анализ даты. Анализ даты. Символические звезды. Овечий нож (Демон убиения овец). Нет</v>
      </c>
      <c r="C5416" s="11" t="str">
        <f>IFERROR(VLOOKUP(I5416,lvl_1[],2,FALSE),"Нет")</f>
        <v>Общий расчет</v>
      </c>
      <c r="D5416" s="11" t="str">
        <f>IFERROR(VLOOKUP(Rule!J5416,lvl_2[],2,FALSE),"Нет")</f>
        <v>Анализ даты</v>
      </c>
      <c r="E5416" s="11" t="str">
        <f>IFERROR(VLOOKUP(Rule!K5416,lvl_3[],2,FALSE),"Нет")</f>
        <v>Анализ даты</v>
      </c>
      <c r="F5416" s="11" t="str">
        <f>IFERROR(INDEX(lvl_4[],MATCH(L5416,lvl_4[ID],0),MATCH(TEXT(K5416,"##0"),lvl_4[#Headers],0)),"Нет")</f>
        <v>Символические звезды</v>
      </c>
      <c r="G5416" s="11" t="str">
        <f>IFERROR(INDEX(lvl_5[],MATCH(M5416,lvl_5[ID],0),MATCH(_xlfn.CONCAT(TEXT(K5416,"##0"),"_",TEXT(L5416,"##0")),lvl_5[#Headers],0)),"Нет")</f>
        <v>Овечий нож (Демон убиения овец)</v>
      </c>
      <c r="H5416" s="11" t="str">
        <f>IFERROR(INDEX(lvl_6[],MATCH(N5416,lvl_6[ID],0),MATCH(_xlfn.CONCAT(K5416,"_",L5416,"_",M5416),lvl_6[#Headers],0)),"Нет")</f>
        <v>Нет</v>
      </c>
      <c r="I5416" s="12">
        <v>1</v>
      </c>
      <c r="J5416" s="12">
        <v>4</v>
      </c>
      <c r="K5416" s="12">
        <v>1</v>
      </c>
      <c r="L5416" s="12">
        <v>5</v>
      </c>
      <c r="M5416" s="12">
        <v>18</v>
      </c>
      <c r="N5416" s="12">
        <v>1092</v>
      </c>
      <c r="O5416" s="12">
        <f>COUNTIF($P$2:P5416,P5416)</f>
        <v>1</v>
      </c>
      <c r="P5416" s="12" t="str">
        <f t="shared" si="315"/>
        <v>14105181092</v>
      </c>
      <c r="Q5416" s="12" t="str">
        <f t="shared" si="316"/>
        <v>141051810920001</v>
      </c>
      <c r="R5416" s="20" t="s">
        <v>4446</v>
      </c>
      <c r="U5416" s="12" t="s">
        <v>905</v>
      </c>
      <c r="W5416" s="12" t="s">
        <v>864</v>
      </c>
      <c r="AP5416" s="12" t="s">
        <v>100</v>
      </c>
      <c r="AR5416" s="12" t="s">
        <v>100</v>
      </c>
      <c r="BN5416" s="12">
        <v>1</v>
      </c>
      <c r="BP5416" s="12" t="s">
        <v>3804</v>
      </c>
    </row>
    <row r="5417" spans="1:68" ht="45" x14ac:dyDescent="0.25">
      <c r="A5417" s="12">
        <v>1</v>
      </c>
      <c r="B5417" s="11" t="str">
        <f t="shared" si="314"/>
        <v>Общий расчет. Анализ даты. Анализ даты. Символические звезды. Овечий нож (Демон убиения овец). Нет</v>
      </c>
      <c r="C5417" s="11" t="str">
        <f>IFERROR(VLOOKUP(I5417,lvl_1[],2,FALSE),"Нет")</f>
        <v>Общий расчет</v>
      </c>
      <c r="D5417" s="11" t="str">
        <f>IFERROR(VLOOKUP(Rule!J5417,lvl_2[],2,FALSE),"Нет")</f>
        <v>Анализ даты</v>
      </c>
      <c r="E5417" s="11" t="str">
        <f>IFERROR(VLOOKUP(Rule!K5417,lvl_3[],2,FALSE),"Нет")</f>
        <v>Анализ даты</v>
      </c>
      <c r="F5417" s="11" t="str">
        <f>IFERROR(INDEX(lvl_4[],MATCH(L5417,lvl_4[ID],0),MATCH(TEXT(K5417,"##0"),lvl_4[#Headers],0)),"Нет")</f>
        <v>Символические звезды</v>
      </c>
      <c r="G5417" s="11" t="str">
        <f>IFERROR(INDEX(lvl_5[],MATCH(M5417,lvl_5[ID],0),MATCH(_xlfn.CONCAT(TEXT(K5417,"##0"),"_",TEXT(L5417,"##0")),lvl_5[#Headers],0)),"Нет")</f>
        <v>Овечий нож (Демон убиения овец)</v>
      </c>
      <c r="H5417" s="11" t="str">
        <f>IFERROR(INDEX(lvl_6[],MATCH(N5417,lvl_6[ID],0),MATCH(_xlfn.CONCAT(K5417,"_",L5417,"_",M5417),lvl_6[#Headers],0)),"Нет")</f>
        <v>Нет</v>
      </c>
      <c r="I5417" s="12">
        <v>1</v>
      </c>
      <c r="J5417" s="12">
        <v>4</v>
      </c>
      <c r="K5417" s="12">
        <v>1</v>
      </c>
      <c r="L5417" s="12">
        <v>5</v>
      </c>
      <c r="M5417" s="12">
        <v>18</v>
      </c>
      <c r="N5417" s="12">
        <v>1093</v>
      </c>
      <c r="O5417" s="12">
        <f>COUNTIF($P$2:P5417,P5417)</f>
        <v>1</v>
      </c>
      <c r="P5417" s="12" t="str">
        <f t="shared" si="315"/>
        <v>14105181093</v>
      </c>
      <c r="Q5417" s="12" t="str">
        <f t="shared" si="316"/>
        <v>141051810930001</v>
      </c>
      <c r="R5417" s="20" t="s">
        <v>4447</v>
      </c>
      <c r="U5417" s="12" t="s">
        <v>905</v>
      </c>
      <c r="W5417" s="12" t="s">
        <v>862</v>
      </c>
      <c r="AP5417" s="12" t="s">
        <v>100</v>
      </c>
      <c r="AR5417" s="12" t="s">
        <v>100</v>
      </c>
      <c r="BN5417" s="12">
        <v>1</v>
      </c>
      <c r="BP5417" s="12" t="s">
        <v>3804</v>
      </c>
    </row>
    <row r="5418" spans="1:68" ht="45" x14ac:dyDescent="0.25">
      <c r="A5418" s="12">
        <v>1</v>
      </c>
      <c r="B5418" s="11" t="str">
        <f t="shared" si="314"/>
        <v>Общий расчет. Анализ даты. Анализ даты. Символические звезды. Овечий нож (Демон убиения овец). Нет</v>
      </c>
      <c r="C5418" s="11" t="str">
        <f>IFERROR(VLOOKUP(I5418,lvl_1[],2,FALSE),"Нет")</f>
        <v>Общий расчет</v>
      </c>
      <c r="D5418" s="11" t="str">
        <f>IFERROR(VLOOKUP(Rule!J5418,lvl_2[],2,FALSE),"Нет")</f>
        <v>Анализ даты</v>
      </c>
      <c r="E5418" s="11" t="str">
        <f>IFERROR(VLOOKUP(Rule!K5418,lvl_3[],2,FALSE),"Нет")</f>
        <v>Анализ даты</v>
      </c>
      <c r="F5418" s="11" t="str">
        <f>IFERROR(INDEX(lvl_4[],MATCH(L5418,lvl_4[ID],0),MATCH(TEXT(K5418,"##0"),lvl_4[#Headers],0)),"Нет")</f>
        <v>Символические звезды</v>
      </c>
      <c r="G5418" s="11" t="str">
        <f>IFERROR(INDEX(lvl_5[],MATCH(M5418,lvl_5[ID],0),MATCH(_xlfn.CONCAT(TEXT(K5418,"##0"),"_",TEXT(L5418,"##0")),lvl_5[#Headers],0)),"Нет")</f>
        <v>Овечий нож (Демон убиения овец)</v>
      </c>
      <c r="H5418" s="11" t="str">
        <f>IFERROR(INDEX(lvl_6[],MATCH(N5418,lvl_6[ID],0),MATCH(_xlfn.CONCAT(K5418,"_",L5418,"_",M5418),lvl_6[#Headers],0)),"Нет")</f>
        <v>Нет</v>
      </c>
      <c r="I5418" s="12">
        <v>1</v>
      </c>
      <c r="J5418" s="12">
        <v>4</v>
      </c>
      <c r="K5418" s="12">
        <v>1</v>
      </c>
      <c r="L5418" s="12">
        <v>5</v>
      </c>
      <c r="M5418" s="12">
        <v>18</v>
      </c>
      <c r="N5418" s="12">
        <v>1094</v>
      </c>
      <c r="O5418" s="12">
        <f>COUNTIF($P$2:P5418,P5418)</f>
        <v>1</v>
      </c>
      <c r="P5418" s="12" t="str">
        <f t="shared" si="315"/>
        <v>14105181094</v>
      </c>
      <c r="Q5418" s="12" t="str">
        <f t="shared" si="316"/>
        <v>141051810940001</v>
      </c>
      <c r="R5418" s="20" t="s">
        <v>4448</v>
      </c>
      <c r="U5418" s="12" t="s">
        <v>907</v>
      </c>
      <c r="W5418" s="12" t="s">
        <v>863</v>
      </c>
      <c r="AP5418" s="12" t="s">
        <v>100</v>
      </c>
      <c r="AR5418" s="12" t="s">
        <v>100</v>
      </c>
      <c r="BN5418" s="12">
        <v>1</v>
      </c>
      <c r="BP5418" s="12" t="s">
        <v>3804</v>
      </c>
    </row>
    <row r="5419" spans="1:68" ht="45" x14ac:dyDescent="0.25">
      <c r="A5419" s="12">
        <v>1</v>
      </c>
      <c r="B5419" s="11" t="str">
        <f t="shared" si="314"/>
        <v>Общий расчет. Анализ даты. Анализ даты. Символические звезды. Овечий нож (Демон убиения овец). Нет</v>
      </c>
      <c r="C5419" s="11" t="str">
        <f>IFERROR(VLOOKUP(I5419,lvl_1[],2,FALSE),"Нет")</f>
        <v>Общий расчет</v>
      </c>
      <c r="D5419" s="11" t="str">
        <f>IFERROR(VLOOKUP(Rule!J5419,lvl_2[],2,FALSE),"Нет")</f>
        <v>Анализ даты</v>
      </c>
      <c r="E5419" s="11" t="str">
        <f>IFERROR(VLOOKUP(Rule!K5419,lvl_3[],2,FALSE),"Нет")</f>
        <v>Анализ даты</v>
      </c>
      <c r="F5419" s="11" t="str">
        <f>IFERROR(INDEX(lvl_4[],MATCH(L5419,lvl_4[ID],0),MATCH(TEXT(K5419,"##0"),lvl_4[#Headers],0)),"Нет")</f>
        <v>Символические звезды</v>
      </c>
      <c r="G5419" s="11" t="str">
        <f>IFERROR(INDEX(lvl_5[],MATCH(M5419,lvl_5[ID],0),MATCH(_xlfn.CONCAT(TEXT(K5419,"##0"),"_",TEXT(L5419,"##0")),lvl_5[#Headers],0)),"Нет")</f>
        <v>Овечий нож (Демон убиения овец)</v>
      </c>
      <c r="H5419" s="11" t="str">
        <f>IFERROR(INDEX(lvl_6[],MATCH(N5419,lvl_6[ID],0),MATCH(_xlfn.CONCAT(K5419,"_",L5419,"_",M5419),lvl_6[#Headers],0)),"Нет")</f>
        <v>Нет</v>
      </c>
      <c r="I5419" s="12">
        <v>1</v>
      </c>
      <c r="J5419" s="12">
        <v>4</v>
      </c>
      <c r="K5419" s="12">
        <v>1</v>
      </c>
      <c r="L5419" s="12">
        <v>5</v>
      </c>
      <c r="M5419" s="12">
        <v>18</v>
      </c>
      <c r="N5419" s="12">
        <v>1095</v>
      </c>
      <c r="O5419" s="12">
        <f>COUNTIF($P$2:P5419,P5419)</f>
        <v>1</v>
      </c>
      <c r="P5419" s="12" t="str">
        <f t="shared" si="315"/>
        <v>14105181095</v>
      </c>
      <c r="Q5419" s="12" t="str">
        <f t="shared" si="316"/>
        <v>141051810950001</v>
      </c>
      <c r="R5419" s="20" t="s">
        <v>4449</v>
      </c>
      <c r="U5419" s="12" t="s">
        <v>908</v>
      </c>
      <c r="W5419" s="12" t="s">
        <v>864</v>
      </c>
      <c r="AP5419" s="12" t="s">
        <v>100</v>
      </c>
      <c r="AR5419" s="12" t="s">
        <v>100</v>
      </c>
      <c r="BN5419" s="12">
        <v>1</v>
      </c>
      <c r="BP5419" s="12" t="s">
        <v>3804</v>
      </c>
    </row>
    <row r="5420" spans="1:68" ht="45" x14ac:dyDescent="0.25">
      <c r="A5420" s="12">
        <v>1</v>
      </c>
      <c r="B5420" s="11" t="str">
        <f t="shared" si="314"/>
        <v>Общий расчет. Анализ даты. Анализ даты. Символические звезды. Овечий нож (Демон убиения овец). Нет</v>
      </c>
      <c r="C5420" s="11" t="str">
        <f>IFERROR(VLOOKUP(I5420,lvl_1[],2,FALSE),"Нет")</f>
        <v>Общий расчет</v>
      </c>
      <c r="D5420" s="11" t="str">
        <f>IFERROR(VLOOKUP(Rule!J5420,lvl_2[],2,FALSE),"Нет")</f>
        <v>Анализ даты</v>
      </c>
      <c r="E5420" s="11" t="str">
        <f>IFERROR(VLOOKUP(Rule!K5420,lvl_3[],2,FALSE),"Нет")</f>
        <v>Анализ даты</v>
      </c>
      <c r="F5420" s="11" t="str">
        <f>IFERROR(INDEX(lvl_4[],MATCH(L5420,lvl_4[ID],0),MATCH(TEXT(K5420,"##0"),lvl_4[#Headers],0)),"Нет")</f>
        <v>Символические звезды</v>
      </c>
      <c r="G5420" s="11" t="str">
        <f>IFERROR(INDEX(lvl_5[],MATCH(M5420,lvl_5[ID],0),MATCH(_xlfn.CONCAT(TEXT(K5420,"##0"),"_",TEXT(L5420,"##0")),lvl_5[#Headers],0)),"Нет")</f>
        <v>Овечий нож (Демон убиения овец)</v>
      </c>
      <c r="H5420" s="11" t="str">
        <f>IFERROR(INDEX(lvl_6[],MATCH(N5420,lvl_6[ID],0),MATCH(_xlfn.CONCAT(K5420,"_",L5420,"_",M5420),lvl_6[#Headers],0)),"Нет")</f>
        <v>Нет</v>
      </c>
      <c r="I5420" s="12">
        <v>1</v>
      </c>
      <c r="J5420" s="12">
        <v>4</v>
      </c>
      <c r="K5420" s="12">
        <v>1</v>
      </c>
      <c r="L5420" s="12">
        <v>5</v>
      </c>
      <c r="M5420" s="12">
        <v>18</v>
      </c>
      <c r="N5420" s="12">
        <v>1096</v>
      </c>
      <c r="O5420" s="12">
        <f>COUNTIF($P$2:P5420,P5420)</f>
        <v>1</v>
      </c>
      <c r="P5420" s="12" t="str">
        <f t="shared" si="315"/>
        <v>14105181096</v>
      </c>
      <c r="Q5420" s="12" t="str">
        <f t="shared" si="316"/>
        <v>141051810960001</v>
      </c>
      <c r="R5420" s="20" t="s">
        <v>4450</v>
      </c>
      <c r="U5420" s="12" t="s">
        <v>908</v>
      </c>
      <c r="W5420" s="12" t="s">
        <v>862</v>
      </c>
      <c r="AP5420" s="12" t="s">
        <v>100</v>
      </c>
      <c r="AR5420" s="12" t="s">
        <v>100</v>
      </c>
      <c r="BN5420" s="12">
        <v>1</v>
      </c>
      <c r="BP5420" s="12" t="s">
        <v>3804</v>
      </c>
    </row>
    <row r="5421" spans="1:68" ht="45" x14ac:dyDescent="0.25">
      <c r="A5421" s="12">
        <v>1</v>
      </c>
      <c r="B5421" s="11" t="str">
        <f t="shared" si="314"/>
        <v>Общий расчет. Анализ даты. Анализ даты. Символические звезды. Овечий нож (Демон убиения овец). Нет</v>
      </c>
      <c r="C5421" s="11" t="str">
        <f>IFERROR(VLOOKUP(I5421,lvl_1[],2,FALSE),"Нет")</f>
        <v>Общий расчет</v>
      </c>
      <c r="D5421" s="11" t="str">
        <f>IFERROR(VLOOKUP(Rule!J5421,lvl_2[],2,FALSE),"Нет")</f>
        <v>Анализ даты</v>
      </c>
      <c r="E5421" s="11" t="str">
        <f>IFERROR(VLOOKUP(Rule!K5421,lvl_3[],2,FALSE),"Нет")</f>
        <v>Анализ даты</v>
      </c>
      <c r="F5421" s="11" t="str">
        <f>IFERROR(INDEX(lvl_4[],MATCH(L5421,lvl_4[ID],0),MATCH(TEXT(K5421,"##0"),lvl_4[#Headers],0)),"Нет")</f>
        <v>Символические звезды</v>
      </c>
      <c r="G5421" s="11" t="str">
        <f>IFERROR(INDEX(lvl_5[],MATCH(M5421,lvl_5[ID],0),MATCH(_xlfn.CONCAT(TEXT(K5421,"##0"),"_",TEXT(L5421,"##0")),lvl_5[#Headers],0)),"Нет")</f>
        <v>Овечий нож (Демон убиения овец)</v>
      </c>
      <c r="H5421" s="11" t="str">
        <f>IFERROR(INDEX(lvl_6[],MATCH(N5421,lvl_6[ID],0),MATCH(_xlfn.CONCAT(K5421,"_",L5421,"_",M5421),lvl_6[#Headers],0)),"Нет")</f>
        <v>Нет</v>
      </c>
      <c r="I5421" s="12">
        <v>1</v>
      </c>
      <c r="J5421" s="12">
        <v>4</v>
      </c>
      <c r="K5421" s="12">
        <v>1</v>
      </c>
      <c r="L5421" s="12">
        <v>5</v>
      </c>
      <c r="M5421" s="12">
        <v>18</v>
      </c>
      <c r="N5421" s="12">
        <v>1097</v>
      </c>
      <c r="O5421" s="12">
        <f>COUNTIF($P$2:P5421,P5421)</f>
        <v>1</v>
      </c>
      <c r="P5421" s="12" t="str">
        <f t="shared" si="315"/>
        <v>14105181097</v>
      </c>
      <c r="Q5421" s="12" t="str">
        <f t="shared" si="316"/>
        <v>141051810970001</v>
      </c>
      <c r="R5421" s="20" t="s">
        <v>4451</v>
      </c>
      <c r="U5421" s="12" t="s">
        <v>910</v>
      </c>
      <c r="W5421" s="12" t="s">
        <v>866</v>
      </c>
      <c r="AP5421" s="12" t="s">
        <v>100</v>
      </c>
      <c r="AR5421" s="12" t="s">
        <v>100</v>
      </c>
      <c r="BN5421" s="12">
        <v>1</v>
      </c>
      <c r="BP5421" s="12" t="s">
        <v>3804</v>
      </c>
    </row>
    <row r="5422" spans="1:68" ht="45" x14ac:dyDescent="0.25">
      <c r="A5422" s="12">
        <v>1</v>
      </c>
      <c r="B5422" s="11" t="str">
        <f t="shared" si="314"/>
        <v>Общий расчет. Анализ даты. Анализ даты. Символические звезды. Овечий нож (Демон убиения овец). Нет</v>
      </c>
      <c r="C5422" s="11" t="str">
        <f>IFERROR(VLOOKUP(I5422,lvl_1[],2,FALSE),"Нет")</f>
        <v>Общий расчет</v>
      </c>
      <c r="D5422" s="11" t="str">
        <f>IFERROR(VLOOKUP(Rule!J5422,lvl_2[],2,FALSE),"Нет")</f>
        <v>Анализ даты</v>
      </c>
      <c r="E5422" s="11" t="str">
        <f>IFERROR(VLOOKUP(Rule!K5422,lvl_3[],2,FALSE),"Нет")</f>
        <v>Анализ даты</v>
      </c>
      <c r="F5422" s="11" t="str">
        <f>IFERROR(INDEX(lvl_4[],MATCH(L5422,lvl_4[ID],0),MATCH(TEXT(K5422,"##0"),lvl_4[#Headers],0)),"Нет")</f>
        <v>Символические звезды</v>
      </c>
      <c r="G5422" s="11" t="str">
        <f>IFERROR(INDEX(lvl_5[],MATCH(M5422,lvl_5[ID],0),MATCH(_xlfn.CONCAT(TEXT(K5422,"##0"),"_",TEXT(L5422,"##0")),lvl_5[#Headers],0)),"Нет")</f>
        <v>Овечий нож (Демон убиения овец)</v>
      </c>
      <c r="H5422" s="11" t="str">
        <f>IFERROR(INDEX(lvl_6[],MATCH(N5422,lvl_6[ID],0),MATCH(_xlfn.CONCAT(K5422,"_",L5422,"_",M5422),lvl_6[#Headers],0)),"Нет")</f>
        <v>Нет</v>
      </c>
      <c r="I5422" s="12">
        <v>1</v>
      </c>
      <c r="J5422" s="12">
        <v>4</v>
      </c>
      <c r="K5422" s="12">
        <v>1</v>
      </c>
      <c r="L5422" s="12">
        <v>5</v>
      </c>
      <c r="M5422" s="12">
        <v>18</v>
      </c>
      <c r="N5422" s="12">
        <v>1098</v>
      </c>
      <c r="O5422" s="12">
        <f>COUNTIF($P$2:P5422,P5422)</f>
        <v>1</v>
      </c>
      <c r="P5422" s="12" t="str">
        <f t="shared" si="315"/>
        <v>14105181098</v>
      </c>
      <c r="Q5422" s="12" t="str">
        <f t="shared" si="316"/>
        <v>141051810980001</v>
      </c>
      <c r="R5422" s="20" t="s">
        <v>4452</v>
      </c>
      <c r="U5422" s="12" t="s">
        <v>912</v>
      </c>
      <c r="W5422" s="12" t="s">
        <v>867</v>
      </c>
      <c r="AP5422" s="12" t="s">
        <v>100</v>
      </c>
      <c r="AR5422" s="12" t="s">
        <v>100</v>
      </c>
      <c r="BN5422" s="12">
        <v>1</v>
      </c>
      <c r="BP5422" s="12" t="s">
        <v>3804</v>
      </c>
    </row>
    <row r="5423" spans="1:68" ht="45" x14ac:dyDescent="0.25">
      <c r="A5423" s="12">
        <v>1</v>
      </c>
      <c r="B5423" s="11" t="str">
        <f t="shared" si="314"/>
        <v>Общий расчет. Анализ даты. Анализ даты. Символические звезды. Овечий нож (Демон убиения овец). Нет</v>
      </c>
      <c r="C5423" s="11" t="str">
        <f>IFERROR(VLOOKUP(I5423,lvl_1[],2,FALSE),"Нет")</f>
        <v>Общий расчет</v>
      </c>
      <c r="D5423" s="11" t="str">
        <f>IFERROR(VLOOKUP(Rule!J5423,lvl_2[],2,FALSE),"Нет")</f>
        <v>Анализ даты</v>
      </c>
      <c r="E5423" s="11" t="str">
        <f>IFERROR(VLOOKUP(Rule!K5423,lvl_3[],2,FALSE),"Нет")</f>
        <v>Анализ даты</v>
      </c>
      <c r="F5423" s="11" t="str">
        <f>IFERROR(INDEX(lvl_4[],MATCH(L5423,lvl_4[ID],0),MATCH(TEXT(K5423,"##0"),lvl_4[#Headers],0)),"Нет")</f>
        <v>Символические звезды</v>
      </c>
      <c r="G5423" s="11" t="str">
        <f>IFERROR(INDEX(lvl_5[],MATCH(M5423,lvl_5[ID],0),MATCH(_xlfn.CONCAT(TEXT(K5423,"##0"),"_",TEXT(L5423,"##0")),lvl_5[#Headers],0)),"Нет")</f>
        <v>Овечий нож (Демон убиения овец)</v>
      </c>
      <c r="H5423" s="11" t="str">
        <f>IFERROR(INDEX(lvl_6[],MATCH(N5423,lvl_6[ID],0),MATCH(_xlfn.CONCAT(K5423,"_",L5423,"_",M5423),lvl_6[#Headers],0)),"Нет")</f>
        <v>Нет</v>
      </c>
      <c r="I5423" s="12">
        <v>1</v>
      </c>
      <c r="J5423" s="12">
        <v>4</v>
      </c>
      <c r="K5423" s="12">
        <v>1</v>
      </c>
      <c r="L5423" s="12">
        <v>5</v>
      </c>
      <c r="M5423" s="12">
        <v>18</v>
      </c>
      <c r="N5423" s="12">
        <v>1099</v>
      </c>
      <c r="O5423" s="12">
        <f>COUNTIF($P$2:P5423,P5423)</f>
        <v>1</v>
      </c>
      <c r="P5423" s="12" t="str">
        <f t="shared" si="315"/>
        <v>14105181099</v>
      </c>
      <c r="Q5423" s="12" t="str">
        <f t="shared" si="316"/>
        <v>141051810990001</v>
      </c>
      <c r="R5423" s="20" t="s">
        <v>4453</v>
      </c>
      <c r="U5423" s="12" t="s">
        <v>912</v>
      </c>
      <c r="W5423" s="12" t="s">
        <v>865</v>
      </c>
      <c r="AP5423" s="12" t="s">
        <v>100</v>
      </c>
      <c r="AR5423" s="12" t="s">
        <v>100</v>
      </c>
      <c r="BN5423" s="12">
        <v>1</v>
      </c>
      <c r="BP5423" s="12" t="s">
        <v>3804</v>
      </c>
    </row>
    <row r="5424" spans="1:68" ht="45" x14ac:dyDescent="0.25">
      <c r="A5424" s="12">
        <v>1</v>
      </c>
      <c r="B5424" s="11" t="str">
        <f t="shared" si="314"/>
        <v>Общий расчет. Анализ даты. Анализ даты. Символические звезды. Овечий нож (Демон убиения овец). Нет</v>
      </c>
      <c r="C5424" s="11" t="str">
        <f>IFERROR(VLOOKUP(I5424,lvl_1[],2,FALSE),"Нет")</f>
        <v>Общий расчет</v>
      </c>
      <c r="D5424" s="11" t="str">
        <f>IFERROR(VLOOKUP(Rule!J5424,lvl_2[],2,FALSE),"Нет")</f>
        <v>Анализ даты</v>
      </c>
      <c r="E5424" s="11" t="str">
        <f>IFERROR(VLOOKUP(Rule!K5424,lvl_3[],2,FALSE),"Нет")</f>
        <v>Анализ даты</v>
      </c>
      <c r="F5424" s="11" t="str">
        <f>IFERROR(INDEX(lvl_4[],MATCH(L5424,lvl_4[ID],0),MATCH(TEXT(K5424,"##0"),lvl_4[#Headers],0)),"Нет")</f>
        <v>Символические звезды</v>
      </c>
      <c r="G5424" s="11" t="str">
        <f>IFERROR(INDEX(lvl_5[],MATCH(M5424,lvl_5[ID],0),MATCH(_xlfn.CONCAT(TEXT(K5424,"##0"),"_",TEXT(L5424,"##0")),lvl_5[#Headers],0)),"Нет")</f>
        <v>Овечий нож (Демон убиения овец)</v>
      </c>
      <c r="H5424" s="11" t="str">
        <f>IFERROR(INDEX(lvl_6[],MATCH(N5424,lvl_6[ID],0),MATCH(_xlfn.CONCAT(K5424,"_",L5424,"_",M5424),lvl_6[#Headers],0)),"Нет")</f>
        <v>Нет</v>
      </c>
      <c r="I5424" s="12">
        <v>1</v>
      </c>
      <c r="J5424" s="12">
        <v>4</v>
      </c>
      <c r="K5424" s="12">
        <v>1</v>
      </c>
      <c r="L5424" s="12">
        <v>5</v>
      </c>
      <c r="M5424" s="12">
        <v>18</v>
      </c>
      <c r="N5424" s="12">
        <v>1100</v>
      </c>
      <c r="O5424" s="12">
        <f>COUNTIF($P$2:P5424,P5424)</f>
        <v>1</v>
      </c>
      <c r="P5424" s="12" t="str">
        <f t="shared" si="315"/>
        <v>14105181100</v>
      </c>
      <c r="Q5424" s="12" t="str">
        <f t="shared" si="316"/>
        <v>141051811000001</v>
      </c>
      <c r="R5424" s="20" t="s">
        <v>4454</v>
      </c>
      <c r="U5424" s="12" t="s">
        <v>914</v>
      </c>
      <c r="W5424" s="12" t="s">
        <v>869</v>
      </c>
      <c r="AP5424" s="12" t="s">
        <v>100</v>
      </c>
      <c r="AR5424" s="12" t="s">
        <v>100</v>
      </c>
      <c r="BN5424" s="12">
        <v>1</v>
      </c>
      <c r="BP5424" s="12" t="s">
        <v>3804</v>
      </c>
    </row>
    <row r="5425" spans="1:68" ht="45" x14ac:dyDescent="0.25">
      <c r="A5425" s="12">
        <v>1</v>
      </c>
      <c r="B5425" s="11" t="str">
        <f t="shared" si="314"/>
        <v>Общий расчет. Анализ даты. Анализ даты. Символические звезды. Овечий нож (Демон убиения овец). Нет</v>
      </c>
      <c r="C5425" s="11" t="str">
        <f>IFERROR(VLOOKUP(I5425,lvl_1[],2,FALSE),"Нет")</f>
        <v>Общий расчет</v>
      </c>
      <c r="D5425" s="11" t="str">
        <f>IFERROR(VLOOKUP(Rule!J5425,lvl_2[],2,FALSE),"Нет")</f>
        <v>Анализ даты</v>
      </c>
      <c r="E5425" s="11" t="str">
        <f>IFERROR(VLOOKUP(Rule!K5425,lvl_3[],2,FALSE),"Нет")</f>
        <v>Анализ даты</v>
      </c>
      <c r="F5425" s="11" t="str">
        <f>IFERROR(INDEX(lvl_4[],MATCH(L5425,lvl_4[ID],0),MATCH(TEXT(K5425,"##0"),lvl_4[#Headers],0)),"Нет")</f>
        <v>Символические звезды</v>
      </c>
      <c r="G5425" s="11" t="str">
        <f>IFERROR(INDEX(lvl_5[],MATCH(M5425,lvl_5[ID],0),MATCH(_xlfn.CONCAT(TEXT(K5425,"##0"),"_",TEXT(L5425,"##0")),lvl_5[#Headers],0)),"Нет")</f>
        <v>Овечий нож (Демон убиения овец)</v>
      </c>
      <c r="H5425" s="11" t="str">
        <f>IFERROR(INDEX(lvl_6[],MATCH(N5425,lvl_6[ID],0),MATCH(_xlfn.CONCAT(K5425,"_",L5425,"_",M5425),lvl_6[#Headers],0)),"Нет")</f>
        <v>Нет</v>
      </c>
      <c r="I5425" s="12">
        <v>1</v>
      </c>
      <c r="J5425" s="12">
        <v>4</v>
      </c>
      <c r="K5425" s="12">
        <v>1</v>
      </c>
      <c r="L5425" s="12">
        <v>5</v>
      </c>
      <c r="M5425" s="12">
        <v>18</v>
      </c>
      <c r="N5425" s="12">
        <v>1101</v>
      </c>
      <c r="O5425" s="12">
        <f>COUNTIF($P$2:P5425,P5425)</f>
        <v>1</v>
      </c>
      <c r="P5425" s="12" t="str">
        <f t="shared" si="315"/>
        <v>14105181101</v>
      </c>
      <c r="Q5425" s="12" t="str">
        <f t="shared" si="316"/>
        <v>141051811010001</v>
      </c>
      <c r="R5425" s="20" t="s">
        <v>4455</v>
      </c>
      <c r="U5425" s="12" t="s">
        <v>916</v>
      </c>
      <c r="W5425" s="12" t="s">
        <v>870</v>
      </c>
      <c r="AP5425" s="12" t="s">
        <v>100</v>
      </c>
      <c r="AR5425" s="12" t="s">
        <v>100</v>
      </c>
      <c r="BN5425" s="12">
        <v>1</v>
      </c>
      <c r="BP5425" s="12" t="s">
        <v>3804</v>
      </c>
    </row>
    <row r="5426" spans="1:68" ht="60" x14ac:dyDescent="0.25">
      <c r="A5426" s="12">
        <v>1</v>
      </c>
      <c r="B5426" s="11" t="str">
        <f t="shared" si="314"/>
        <v>Общий расчет. Анализ даты. Анализ даты. Символические звезды. Вознаграждение 10 Небесных стволов (Процветание). Нет</v>
      </c>
      <c r="C5426" s="11" t="str">
        <f>IFERROR(VLOOKUP(I5426,lvl_1[],2,FALSE),"Нет")</f>
        <v>Общий расчет</v>
      </c>
      <c r="D5426" s="11" t="str">
        <f>IFERROR(VLOOKUP(Rule!J5426,lvl_2[],2,FALSE),"Нет")</f>
        <v>Анализ даты</v>
      </c>
      <c r="E5426" s="11" t="str">
        <f>IFERROR(VLOOKUP(Rule!K5426,lvl_3[],2,FALSE),"Нет")</f>
        <v>Анализ даты</v>
      </c>
      <c r="F5426" s="11" t="str">
        <f>IFERROR(INDEX(lvl_4[],MATCH(L5426,lvl_4[ID],0),MATCH(TEXT(K5426,"##0"),lvl_4[#Headers],0)),"Нет")</f>
        <v>Символические звезды</v>
      </c>
      <c r="G5426" s="11" t="str">
        <f>IFERROR(INDEX(lvl_5[],MATCH(M5426,lvl_5[ID],0),MATCH(_xlfn.CONCAT(TEXT(K5426,"##0"),"_",TEXT(L5426,"##0")),lvl_5[#Headers],0)),"Нет")</f>
        <v>Вознаграждение 10 Небесных стволов (Процветание)</v>
      </c>
      <c r="H5426" s="11" t="str">
        <f>IFERROR(INDEX(lvl_6[],MATCH(N5426,lvl_6[ID],0),MATCH(_xlfn.CONCAT(K5426,"_",L5426,"_",M5426),lvl_6[#Headers],0)),"Нет")</f>
        <v>Нет</v>
      </c>
      <c r="I5426" s="12">
        <v>1</v>
      </c>
      <c r="J5426" s="12">
        <v>4</v>
      </c>
      <c r="K5426" s="12">
        <v>1</v>
      </c>
      <c r="L5426" s="12">
        <v>5</v>
      </c>
      <c r="M5426" s="12">
        <v>19</v>
      </c>
      <c r="N5426" s="12">
        <v>1102</v>
      </c>
      <c r="O5426" s="12">
        <f>COUNTIF($P$2:P5426,P5426)</f>
        <v>1</v>
      </c>
      <c r="P5426" s="12" t="str">
        <f t="shared" si="315"/>
        <v>14105191102</v>
      </c>
      <c r="Q5426" s="12" t="str">
        <f t="shared" si="316"/>
        <v>141051911020001</v>
      </c>
      <c r="R5426" s="20" t="s">
        <v>4456</v>
      </c>
      <c r="U5426" s="12" t="s">
        <v>899</v>
      </c>
      <c r="W5426" s="12" t="s">
        <v>859</v>
      </c>
      <c r="AP5426" s="12" t="s">
        <v>100</v>
      </c>
      <c r="AR5426" s="12" t="s">
        <v>100</v>
      </c>
      <c r="BN5426" s="12">
        <v>1</v>
      </c>
      <c r="BP5426" s="12" t="s">
        <v>3804</v>
      </c>
    </row>
    <row r="5427" spans="1:68" ht="60" x14ac:dyDescent="0.25">
      <c r="A5427" s="12">
        <v>1</v>
      </c>
      <c r="B5427" s="11" t="str">
        <f t="shared" si="314"/>
        <v>Общий расчет. Анализ даты. Анализ даты. Символические звезды. Вознаграждение 10 Небесных стволов (Процветание). Нет</v>
      </c>
      <c r="C5427" s="11" t="str">
        <f>IFERROR(VLOOKUP(I5427,lvl_1[],2,FALSE),"Нет")</f>
        <v>Общий расчет</v>
      </c>
      <c r="D5427" s="11" t="str">
        <f>IFERROR(VLOOKUP(Rule!J5427,lvl_2[],2,FALSE),"Нет")</f>
        <v>Анализ даты</v>
      </c>
      <c r="E5427" s="11" t="str">
        <f>IFERROR(VLOOKUP(Rule!K5427,lvl_3[],2,FALSE),"Нет")</f>
        <v>Анализ даты</v>
      </c>
      <c r="F5427" s="11" t="str">
        <f>IFERROR(INDEX(lvl_4[],MATCH(L5427,lvl_4[ID],0),MATCH(TEXT(K5427,"##0"),lvl_4[#Headers],0)),"Нет")</f>
        <v>Символические звезды</v>
      </c>
      <c r="G5427" s="11" t="str">
        <f>IFERROR(INDEX(lvl_5[],MATCH(M5427,lvl_5[ID],0),MATCH(_xlfn.CONCAT(TEXT(K5427,"##0"),"_",TEXT(L5427,"##0")),lvl_5[#Headers],0)),"Нет")</f>
        <v>Вознаграждение 10 Небесных стволов (Процветание)</v>
      </c>
      <c r="H5427" s="11" t="str">
        <f>IFERROR(INDEX(lvl_6[],MATCH(N5427,lvl_6[ID],0),MATCH(_xlfn.CONCAT(K5427,"_",L5427,"_",M5427),lvl_6[#Headers],0)),"Нет")</f>
        <v>Нет</v>
      </c>
      <c r="I5427" s="12">
        <v>1</v>
      </c>
      <c r="J5427" s="12">
        <v>4</v>
      </c>
      <c r="K5427" s="12">
        <v>1</v>
      </c>
      <c r="L5427" s="12">
        <v>5</v>
      </c>
      <c r="M5427" s="12">
        <v>19</v>
      </c>
      <c r="N5427" s="12">
        <v>1103</v>
      </c>
      <c r="O5427" s="12">
        <f>COUNTIF($P$2:P5427,P5427)</f>
        <v>1</v>
      </c>
      <c r="P5427" s="12" t="str">
        <f t="shared" si="315"/>
        <v>14105191103</v>
      </c>
      <c r="Q5427" s="12" t="str">
        <f t="shared" si="316"/>
        <v>141051911030001</v>
      </c>
      <c r="R5427" s="20" t="s">
        <v>4457</v>
      </c>
      <c r="U5427" s="12" t="s">
        <v>901</v>
      </c>
      <c r="W5427" s="12" t="s">
        <v>860</v>
      </c>
      <c r="AP5427" s="12" t="s">
        <v>100</v>
      </c>
      <c r="AR5427" s="12" t="s">
        <v>100</v>
      </c>
      <c r="BN5427" s="12">
        <v>1</v>
      </c>
      <c r="BP5427" s="12" t="s">
        <v>3804</v>
      </c>
    </row>
    <row r="5428" spans="1:68" ht="60" x14ac:dyDescent="0.25">
      <c r="A5428" s="12">
        <v>1</v>
      </c>
      <c r="B5428" s="11" t="str">
        <f t="shared" si="314"/>
        <v>Общий расчет. Анализ даты. Анализ даты. Символические звезды. Вознаграждение 10 Небесных стволов (Процветание). Нет</v>
      </c>
      <c r="C5428" s="11" t="str">
        <f>IFERROR(VLOOKUP(I5428,lvl_1[],2,FALSE),"Нет")</f>
        <v>Общий расчет</v>
      </c>
      <c r="D5428" s="11" t="str">
        <f>IFERROR(VLOOKUP(Rule!J5428,lvl_2[],2,FALSE),"Нет")</f>
        <v>Анализ даты</v>
      </c>
      <c r="E5428" s="11" t="str">
        <f>IFERROR(VLOOKUP(Rule!K5428,lvl_3[],2,FALSE),"Нет")</f>
        <v>Анализ даты</v>
      </c>
      <c r="F5428" s="11" t="str">
        <f>IFERROR(INDEX(lvl_4[],MATCH(L5428,lvl_4[ID],0),MATCH(TEXT(K5428,"##0"),lvl_4[#Headers],0)),"Нет")</f>
        <v>Символические звезды</v>
      </c>
      <c r="G5428" s="11" t="str">
        <f>IFERROR(INDEX(lvl_5[],MATCH(M5428,lvl_5[ID],0),MATCH(_xlfn.CONCAT(TEXT(K5428,"##0"),"_",TEXT(L5428,"##0")),lvl_5[#Headers],0)),"Нет")</f>
        <v>Вознаграждение 10 Небесных стволов (Процветание)</v>
      </c>
      <c r="H5428" s="11" t="str">
        <f>IFERROR(INDEX(lvl_6[],MATCH(N5428,lvl_6[ID],0),MATCH(_xlfn.CONCAT(K5428,"_",L5428,"_",M5428),lvl_6[#Headers],0)),"Нет")</f>
        <v>Нет</v>
      </c>
      <c r="I5428" s="12">
        <v>1</v>
      </c>
      <c r="J5428" s="12">
        <v>4</v>
      </c>
      <c r="K5428" s="12">
        <v>1</v>
      </c>
      <c r="L5428" s="12">
        <v>5</v>
      </c>
      <c r="M5428" s="12">
        <v>19</v>
      </c>
      <c r="N5428" s="12">
        <v>1104</v>
      </c>
      <c r="O5428" s="12">
        <f>COUNTIF($P$2:P5428,P5428)</f>
        <v>1</v>
      </c>
      <c r="P5428" s="12" t="str">
        <f t="shared" si="315"/>
        <v>14105191104</v>
      </c>
      <c r="Q5428" s="12" t="str">
        <f t="shared" si="316"/>
        <v>141051911040001</v>
      </c>
      <c r="R5428" s="20" t="s">
        <v>4458</v>
      </c>
      <c r="U5428" s="12" t="s">
        <v>903</v>
      </c>
      <c r="W5428" s="12" t="s">
        <v>862</v>
      </c>
      <c r="AP5428" s="12" t="s">
        <v>100</v>
      </c>
      <c r="AR5428" s="12" t="s">
        <v>100</v>
      </c>
      <c r="BN5428" s="12">
        <v>1</v>
      </c>
      <c r="BP5428" s="12" t="s">
        <v>3804</v>
      </c>
    </row>
    <row r="5429" spans="1:68" ht="60" x14ac:dyDescent="0.25">
      <c r="A5429" s="12">
        <v>1</v>
      </c>
      <c r="B5429" s="11" t="str">
        <f t="shared" si="314"/>
        <v>Общий расчет. Анализ даты. Анализ даты. Символические звезды. Вознаграждение 10 Небесных стволов (Процветание). Нет</v>
      </c>
      <c r="C5429" s="11" t="str">
        <f>IFERROR(VLOOKUP(I5429,lvl_1[],2,FALSE),"Нет")</f>
        <v>Общий расчет</v>
      </c>
      <c r="D5429" s="11" t="str">
        <f>IFERROR(VLOOKUP(Rule!J5429,lvl_2[],2,FALSE),"Нет")</f>
        <v>Анализ даты</v>
      </c>
      <c r="E5429" s="11" t="str">
        <f>IFERROR(VLOOKUP(Rule!K5429,lvl_3[],2,FALSE),"Нет")</f>
        <v>Анализ даты</v>
      </c>
      <c r="F5429" s="11" t="str">
        <f>IFERROR(INDEX(lvl_4[],MATCH(L5429,lvl_4[ID],0),MATCH(TEXT(K5429,"##0"),lvl_4[#Headers],0)),"Нет")</f>
        <v>Символические звезды</v>
      </c>
      <c r="G5429" s="11" t="str">
        <f>IFERROR(INDEX(lvl_5[],MATCH(M5429,lvl_5[ID],0),MATCH(_xlfn.CONCAT(TEXT(K5429,"##0"),"_",TEXT(L5429,"##0")),lvl_5[#Headers],0)),"Нет")</f>
        <v>Вознаграждение 10 Небесных стволов (Процветание)</v>
      </c>
      <c r="H5429" s="11" t="str">
        <f>IFERROR(INDEX(lvl_6[],MATCH(N5429,lvl_6[ID],0),MATCH(_xlfn.CONCAT(K5429,"_",L5429,"_",M5429),lvl_6[#Headers],0)),"Нет")</f>
        <v>Нет</v>
      </c>
      <c r="I5429" s="12">
        <v>1</v>
      </c>
      <c r="J5429" s="12">
        <v>4</v>
      </c>
      <c r="K5429" s="12">
        <v>1</v>
      </c>
      <c r="L5429" s="12">
        <v>5</v>
      </c>
      <c r="M5429" s="12">
        <v>19</v>
      </c>
      <c r="N5429" s="12">
        <v>1105</v>
      </c>
      <c r="O5429" s="12">
        <f>COUNTIF($P$2:P5429,P5429)</f>
        <v>1</v>
      </c>
      <c r="P5429" s="12" t="str">
        <f t="shared" si="315"/>
        <v>14105191105</v>
      </c>
      <c r="Q5429" s="12" t="str">
        <f t="shared" si="316"/>
        <v>141051911050001</v>
      </c>
      <c r="R5429" s="20" t="s">
        <v>4459</v>
      </c>
      <c r="U5429" s="12" t="s">
        <v>905</v>
      </c>
      <c r="W5429" s="12" t="s">
        <v>863</v>
      </c>
      <c r="AP5429" s="12" t="s">
        <v>100</v>
      </c>
      <c r="AR5429" s="12" t="s">
        <v>100</v>
      </c>
      <c r="BN5429" s="12">
        <v>1</v>
      </c>
      <c r="BP5429" s="12" t="s">
        <v>3804</v>
      </c>
    </row>
    <row r="5430" spans="1:68" ht="60" x14ac:dyDescent="0.25">
      <c r="A5430" s="12">
        <v>1</v>
      </c>
      <c r="B5430" s="11" t="str">
        <f t="shared" si="314"/>
        <v>Общий расчет. Анализ даты. Анализ даты. Символические звезды. Вознаграждение 10 Небесных стволов (Процветание). Нет</v>
      </c>
      <c r="C5430" s="11" t="str">
        <f>IFERROR(VLOOKUP(I5430,lvl_1[],2,FALSE),"Нет")</f>
        <v>Общий расчет</v>
      </c>
      <c r="D5430" s="11" t="str">
        <f>IFERROR(VLOOKUP(Rule!J5430,lvl_2[],2,FALSE),"Нет")</f>
        <v>Анализ даты</v>
      </c>
      <c r="E5430" s="11" t="str">
        <f>IFERROR(VLOOKUP(Rule!K5430,lvl_3[],2,FALSE),"Нет")</f>
        <v>Анализ даты</v>
      </c>
      <c r="F5430" s="11" t="str">
        <f>IFERROR(INDEX(lvl_4[],MATCH(L5430,lvl_4[ID],0),MATCH(TEXT(K5430,"##0"),lvl_4[#Headers],0)),"Нет")</f>
        <v>Символические звезды</v>
      </c>
      <c r="G5430" s="11" t="str">
        <f>IFERROR(INDEX(lvl_5[],MATCH(M5430,lvl_5[ID],0),MATCH(_xlfn.CONCAT(TEXT(K5430,"##0"),"_",TEXT(L5430,"##0")),lvl_5[#Headers],0)),"Нет")</f>
        <v>Вознаграждение 10 Небесных стволов (Процветание)</v>
      </c>
      <c r="H5430" s="11" t="str">
        <f>IFERROR(INDEX(lvl_6[],MATCH(N5430,lvl_6[ID],0),MATCH(_xlfn.CONCAT(K5430,"_",L5430,"_",M5430),lvl_6[#Headers],0)),"Нет")</f>
        <v>Нет</v>
      </c>
      <c r="I5430" s="12">
        <v>1</v>
      </c>
      <c r="J5430" s="12">
        <v>4</v>
      </c>
      <c r="K5430" s="12">
        <v>1</v>
      </c>
      <c r="L5430" s="12">
        <v>5</v>
      </c>
      <c r="M5430" s="12">
        <v>19</v>
      </c>
      <c r="N5430" s="12">
        <v>1106</v>
      </c>
      <c r="O5430" s="12">
        <f>COUNTIF($P$2:P5430,P5430)</f>
        <v>1</v>
      </c>
      <c r="P5430" s="12" t="str">
        <f t="shared" si="315"/>
        <v>14105191106</v>
      </c>
      <c r="Q5430" s="12" t="str">
        <f t="shared" si="316"/>
        <v>141051911060001</v>
      </c>
      <c r="R5430" s="20" t="s">
        <v>4460</v>
      </c>
      <c r="U5430" s="12" t="s">
        <v>907</v>
      </c>
      <c r="W5430" s="12" t="s">
        <v>862</v>
      </c>
      <c r="AP5430" s="12" t="s">
        <v>100</v>
      </c>
      <c r="AR5430" s="12" t="s">
        <v>100</v>
      </c>
      <c r="BN5430" s="12">
        <v>1</v>
      </c>
      <c r="BP5430" s="12" t="s">
        <v>3804</v>
      </c>
    </row>
    <row r="5431" spans="1:68" ht="60" x14ac:dyDescent="0.25">
      <c r="A5431" s="12">
        <v>1</v>
      </c>
      <c r="B5431" s="11" t="str">
        <f t="shared" si="314"/>
        <v>Общий расчет. Анализ даты. Анализ даты. Символические звезды. Вознаграждение 10 Небесных стволов (Процветание). Нет</v>
      </c>
      <c r="C5431" s="11" t="str">
        <f>IFERROR(VLOOKUP(I5431,lvl_1[],2,FALSE),"Нет")</f>
        <v>Общий расчет</v>
      </c>
      <c r="D5431" s="11" t="str">
        <f>IFERROR(VLOOKUP(Rule!J5431,lvl_2[],2,FALSE),"Нет")</f>
        <v>Анализ даты</v>
      </c>
      <c r="E5431" s="11" t="str">
        <f>IFERROR(VLOOKUP(Rule!K5431,lvl_3[],2,FALSE),"Нет")</f>
        <v>Анализ даты</v>
      </c>
      <c r="F5431" s="11" t="str">
        <f>IFERROR(INDEX(lvl_4[],MATCH(L5431,lvl_4[ID],0),MATCH(TEXT(K5431,"##0"),lvl_4[#Headers],0)),"Нет")</f>
        <v>Символические звезды</v>
      </c>
      <c r="G5431" s="11" t="str">
        <f>IFERROR(INDEX(lvl_5[],MATCH(M5431,lvl_5[ID],0),MATCH(_xlfn.CONCAT(TEXT(K5431,"##0"),"_",TEXT(L5431,"##0")),lvl_5[#Headers],0)),"Нет")</f>
        <v>Вознаграждение 10 Небесных стволов (Процветание)</v>
      </c>
      <c r="H5431" s="11" t="str">
        <f>IFERROR(INDEX(lvl_6[],MATCH(N5431,lvl_6[ID],0),MATCH(_xlfn.CONCAT(K5431,"_",L5431,"_",M5431),lvl_6[#Headers],0)),"Нет")</f>
        <v>Нет</v>
      </c>
      <c r="I5431" s="12">
        <v>1</v>
      </c>
      <c r="J5431" s="12">
        <v>4</v>
      </c>
      <c r="K5431" s="12">
        <v>1</v>
      </c>
      <c r="L5431" s="12">
        <v>5</v>
      </c>
      <c r="M5431" s="12">
        <v>19</v>
      </c>
      <c r="N5431" s="12">
        <v>1107</v>
      </c>
      <c r="O5431" s="12">
        <f>COUNTIF($P$2:P5431,P5431)</f>
        <v>1</v>
      </c>
      <c r="P5431" s="12" t="str">
        <f t="shared" si="315"/>
        <v>14105191107</v>
      </c>
      <c r="Q5431" s="12" t="str">
        <f t="shared" si="316"/>
        <v>141051911070001</v>
      </c>
      <c r="R5431" s="20" t="s">
        <v>4461</v>
      </c>
      <c r="U5431" s="12" t="s">
        <v>908</v>
      </c>
      <c r="W5431" s="12" t="s">
        <v>863</v>
      </c>
      <c r="AP5431" s="12" t="s">
        <v>100</v>
      </c>
      <c r="AR5431" s="12" t="s">
        <v>100</v>
      </c>
      <c r="BN5431" s="12">
        <v>1</v>
      </c>
      <c r="BP5431" s="12" t="s">
        <v>3804</v>
      </c>
    </row>
    <row r="5432" spans="1:68" ht="60" x14ac:dyDescent="0.25">
      <c r="A5432" s="12">
        <v>1</v>
      </c>
      <c r="B5432" s="11" t="str">
        <f t="shared" si="314"/>
        <v>Общий расчет. Анализ даты. Анализ даты. Символические звезды. Вознаграждение 10 Небесных стволов (Процветание). Нет</v>
      </c>
      <c r="C5432" s="11" t="str">
        <f>IFERROR(VLOOKUP(I5432,lvl_1[],2,FALSE),"Нет")</f>
        <v>Общий расчет</v>
      </c>
      <c r="D5432" s="11" t="str">
        <f>IFERROR(VLOOKUP(Rule!J5432,lvl_2[],2,FALSE),"Нет")</f>
        <v>Анализ даты</v>
      </c>
      <c r="E5432" s="11" t="str">
        <f>IFERROR(VLOOKUP(Rule!K5432,lvl_3[],2,FALSE),"Нет")</f>
        <v>Анализ даты</v>
      </c>
      <c r="F5432" s="11" t="str">
        <f>IFERROR(INDEX(lvl_4[],MATCH(L5432,lvl_4[ID],0),MATCH(TEXT(K5432,"##0"),lvl_4[#Headers],0)),"Нет")</f>
        <v>Символические звезды</v>
      </c>
      <c r="G5432" s="11" t="str">
        <f>IFERROR(INDEX(lvl_5[],MATCH(M5432,lvl_5[ID],0),MATCH(_xlfn.CONCAT(TEXT(K5432,"##0"),"_",TEXT(L5432,"##0")),lvl_5[#Headers],0)),"Нет")</f>
        <v>Вознаграждение 10 Небесных стволов (Процветание)</v>
      </c>
      <c r="H5432" s="11" t="str">
        <f>IFERROR(INDEX(lvl_6[],MATCH(N5432,lvl_6[ID],0),MATCH(_xlfn.CONCAT(K5432,"_",L5432,"_",M5432),lvl_6[#Headers],0)),"Нет")</f>
        <v>Нет</v>
      </c>
      <c r="I5432" s="12">
        <v>1</v>
      </c>
      <c r="J5432" s="12">
        <v>4</v>
      </c>
      <c r="K5432" s="12">
        <v>1</v>
      </c>
      <c r="L5432" s="12">
        <v>5</v>
      </c>
      <c r="M5432" s="12">
        <v>19</v>
      </c>
      <c r="N5432" s="12">
        <v>1108</v>
      </c>
      <c r="O5432" s="12">
        <f>COUNTIF($P$2:P5432,P5432)</f>
        <v>1</v>
      </c>
      <c r="P5432" s="12" t="str">
        <f t="shared" si="315"/>
        <v>14105191108</v>
      </c>
      <c r="Q5432" s="12" t="str">
        <f t="shared" si="316"/>
        <v>141051911080001</v>
      </c>
      <c r="R5432" s="20" t="s">
        <v>4462</v>
      </c>
      <c r="U5432" s="12" t="s">
        <v>910</v>
      </c>
      <c r="W5432" s="12" t="s">
        <v>865</v>
      </c>
      <c r="AP5432" s="12" t="s">
        <v>100</v>
      </c>
      <c r="AR5432" s="12" t="s">
        <v>100</v>
      </c>
      <c r="BN5432" s="12">
        <v>1</v>
      </c>
      <c r="BP5432" s="12" t="s">
        <v>3804</v>
      </c>
    </row>
    <row r="5433" spans="1:68" ht="60" x14ac:dyDescent="0.25">
      <c r="A5433" s="12">
        <v>1</v>
      </c>
      <c r="B5433" s="11" t="str">
        <f t="shared" si="314"/>
        <v>Общий расчет. Анализ даты. Анализ даты. Символические звезды. Вознаграждение 10 Небесных стволов (Процветание). Нет</v>
      </c>
      <c r="C5433" s="11" t="str">
        <f>IFERROR(VLOOKUP(I5433,lvl_1[],2,FALSE),"Нет")</f>
        <v>Общий расчет</v>
      </c>
      <c r="D5433" s="11" t="str">
        <f>IFERROR(VLOOKUP(Rule!J5433,lvl_2[],2,FALSE),"Нет")</f>
        <v>Анализ даты</v>
      </c>
      <c r="E5433" s="11" t="str">
        <f>IFERROR(VLOOKUP(Rule!K5433,lvl_3[],2,FALSE),"Нет")</f>
        <v>Анализ даты</v>
      </c>
      <c r="F5433" s="11" t="str">
        <f>IFERROR(INDEX(lvl_4[],MATCH(L5433,lvl_4[ID],0),MATCH(TEXT(K5433,"##0"),lvl_4[#Headers],0)),"Нет")</f>
        <v>Символические звезды</v>
      </c>
      <c r="G5433" s="11" t="str">
        <f>IFERROR(INDEX(lvl_5[],MATCH(M5433,lvl_5[ID],0),MATCH(_xlfn.CONCAT(TEXT(K5433,"##0"),"_",TEXT(L5433,"##0")),lvl_5[#Headers],0)),"Нет")</f>
        <v>Вознаграждение 10 Небесных стволов (Процветание)</v>
      </c>
      <c r="H5433" s="11" t="str">
        <f>IFERROR(INDEX(lvl_6[],MATCH(N5433,lvl_6[ID],0),MATCH(_xlfn.CONCAT(K5433,"_",L5433,"_",M5433),lvl_6[#Headers],0)),"Нет")</f>
        <v>Нет</v>
      </c>
      <c r="I5433" s="12">
        <v>1</v>
      </c>
      <c r="J5433" s="12">
        <v>4</v>
      </c>
      <c r="K5433" s="12">
        <v>1</v>
      </c>
      <c r="L5433" s="12">
        <v>5</v>
      </c>
      <c r="M5433" s="12">
        <v>19</v>
      </c>
      <c r="N5433" s="12">
        <v>1109</v>
      </c>
      <c r="O5433" s="12">
        <f>COUNTIF($P$2:P5433,P5433)</f>
        <v>1</v>
      </c>
      <c r="P5433" s="12" t="str">
        <f t="shared" si="315"/>
        <v>14105191109</v>
      </c>
      <c r="Q5433" s="12" t="str">
        <f t="shared" si="316"/>
        <v>141051911090001</v>
      </c>
      <c r="R5433" s="20" t="s">
        <v>4463</v>
      </c>
      <c r="U5433" s="12" t="s">
        <v>912</v>
      </c>
      <c r="W5433" s="12" t="s">
        <v>866</v>
      </c>
      <c r="AP5433" s="12" t="s">
        <v>100</v>
      </c>
      <c r="AR5433" s="12" t="s">
        <v>100</v>
      </c>
      <c r="BN5433" s="12">
        <v>1</v>
      </c>
      <c r="BP5433" s="12" t="s">
        <v>3804</v>
      </c>
    </row>
    <row r="5434" spans="1:68" ht="60" x14ac:dyDescent="0.25">
      <c r="A5434" s="12">
        <v>1</v>
      </c>
      <c r="B5434" s="11" t="str">
        <f t="shared" si="314"/>
        <v>Общий расчет. Анализ даты. Анализ даты. Символические звезды. Вознаграждение 10 Небесных стволов (Процветание). Нет</v>
      </c>
      <c r="C5434" s="11" t="str">
        <f>IFERROR(VLOOKUP(I5434,lvl_1[],2,FALSE),"Нет")</f>
        <v>Общий расчет</v>
      </c>
      <c r="D5434" s="11" t="str">
        <f>IFERROR(VLOOKUP(Rule!J5434,lvl_2[],2,FALSE),"Нет")</f>
        <v>Анализ даты</v>
      </c>
      <c r="E5434" s="11" t="str">
        <f>IFERROR(VLOOKUP(Rule!K5434,lvl_3[],2,FALSE),"Нет")</f>
        <v>Анализ даты</v>
      </c>
      <c r="F5434" s="11" t="str">
        <f>IFERROR(INDEX(lvl_4[],MATCH(L5434,lvl_4[ID],0),MATCH(TEXT(K5434,"##0"),lvl_4[#Headers],0)),"Нет")</f>
        <v>Символические звезды</v>
      </c>
      <c r="G5434" s="11" t="str">
        <f>IFERROR(INDEX(lvl_5[],MATCH(M5434,lvl_5[ID],0),MATCH(_xlfn.CONCAT(TEXT(K5434,"##0"),"_",TEXT(L5434,"##0")),lvl_5[#Headers],0)),"Нет")</f>
        <v>Вознаграждение 10 Небесных стволов (Процветание)</v>
      </c>
      <c r="H5434" s="11" t="str">
        <f>IFERROR(INDEX(lvl_6[],MATCH(N5434,lvl_6[ID],0),MATCH(_xlfn.CONCAT(K5434,"_",L5434,"_",M5434),lvl_6[#Headers],0)),"Нет")</f>
        <v>Нет</v>
      </c>
      <c r="I5434" s="12">
        <v>1</v>
      </c>
      <c r="J5434" s="12">
        <v>4</v>
      </c>
      <c r="K5434" s="12">
        <v>1</v>
      </c>
      <c r="L5434" s="12">
        <v>5</v>
      </c>
      <c r="M5434" s="12">
        <v>19</v>
      </c>
      <c r="N5434" s="12">
        <v>1110</v>
      </c>
      <c r="O5434" s="12">
        <f>COUNTIF($P$2:P5434,P5434)</f>
        <v>1</v>
      </c>
      <c r="P5434" s="12" t="str">
        <f t="shared" si="315"/>
        <v>14105191110</v>
      </c>
      <c r="Q5434" s="12" t="str">
        <f t="shared" si="316"/>
        <v>141051911100001</v>
      </c>
      <c r="R5434" s="20" t="s">
        <v>4464</v>
      </c>
      <c r="U5434" s="12" t="s">
        <v>914</v>
      </c>
      <c r="W5434" s="12" t="s">
        <v>868</v>
      </c>
      <c r="AP5434" s="12" t="s">
        <v>100</v>
      </c>
      <c r="AR5434" s="12" t="s">
        <v>100</v>
      </c>
      <c r="BN5434" s="12">
        <v>1</v>
      </c>
      <c r="BP5434" s="12" t="s">
        <v>3804</v>
      </c>
    </row>
    <row r="5435" spans="1:68" ht="60" x14ac:dyDescent="0.25">
      <c r="A5435" s="12">
        <v>1</v>
      </c>
      <c r="B5435" s="11" t="str">
        <f t="shared" si="314"/>
        <v>Общий расчет. Анализ даты. Анализ даты. Символические звезды. Вознаграждение 10 Небесных стволов (Процветание). Нет</v>
      </c>
      <c r="C5435" s="11" t="str">
        <f>IFERROR(VLOOKUP(I5435,lvl_1[],2,FALSE),"Нет")</f>
        <v>Общий расчет</v>
      </c>
      <c r="D5435" s="11" t="str">
        <f>IFERROR(VLOOKUP(Rule!J5435,lvl_2[],2,FALSE),"Нет")</f>
        <v>Анализ даты</v>
      </c>
      <c r="E5435" s="11" t="str">
        <f>IFERROR(VLOOKUP(Rule!K5435,lvl_3[],2,FALSE),"Нет")</f>
        <v>Анализ даты</v>
      </c>
      <c r="F5435" s="11" t="str">
        <f>IFERROR(INDEX(lvl_4[],MATCH(L5435,lvl_4[ID],0),MATCH(TEXT(K5435,"##0"),lvl_4[#Headers],0)),"Нет")</f>
        <v>Символические звезды</v>
      </c>
      <c r="G5435" s="11" t="str">
        <f>IFERROR(INDEX(lvl_5[],MATCH(M5435,lvl_5[ID],0),MATCH(_xlfn.CONCAT(TEXT(K5435,"##0"),"_",TEXT(L5435,"##0")),lvl_5[#Headers],0)),"Нет")</f>
        <v>Вознаграждение 10 Небесных стволов (Процветание)</v>
      </c>
      <c r="H5435" s="11" t="str">
        <f>IFERROR(INDEX(lvl_6[],MATCH(N5435,lvl_6[ID],0),MATCH(_xlfn.CONCAT(K5435,"_",L5435,"_",M5435),lvl_6[#Headers],0)),"Нет")</f>
        <v>Нет</v>
      </c>
      <c r="I5435" s="12">
        <v>1</v>
      </c>
      <c r="J5435" s="12">
        <v>4</v>
      </c>
      <c r="K5435" s="12">
        <v>1</v>
      </c>
      <c r="L5435" s="12">
        <v>5</v>
      </c>
      <c r="M5435" s="12">
        <v>19</v>
      </c>
      <c r="N5435" s="12">
        <v>1111</v>
      </c>
      <c r="O5435" s="12">
        <f>COUNTIF($P$2:P5435,P5435)</f>
        <v>1</v>
      </c>
      <c r="P5435" s="12" t="str">
        <f t="shared" si="315"/>
        <v>14105191111</v>
      </c>
      <c r="Q5435" s="12" t="str">
        <f t="shared" si="316"/>
        <v>141051911110001</v>
      </c>
      <c r="R5435" s="20" t="s">
        <v>4465</v>
      </c>
      <c r="U5435" s="12" t="s">
        <v>916</v>
      </c>
      <c r="W5435" s="12" t="s">
        <v>869</v>
      </c>
      <c r="AP5435" s="12" t="s">
        <v>100</v>
      </c>
      <c r="AR5435" s="12" t="s">
        <v>100</v>
      </c>
      <c r="BN5435" s="12">
        <v>1</v>
      </c>
      <c r="BP5435" s="12" t="s">
        <v>3804</v>
      </c>
    </row>
    <row r="5436" spans="1:68" ht="45" x14ac:dyDescent="0.25">
      <c r="A5436" s="12">
        <v>1</v>
      </c>
      <c r="B5436" s="11" t="str">
        <f t="shared" si="314"/>
        <v>Общий расчет. Анализ даты. Анализ даты. Символические звезды. Демон красоты. Нет</v>
      </c>
      <c r="C5436" s="11" t="str">
        <f>IFERROR(VLOOKUP(I5436,lvl_1[],2,FALSE),"Нет")</f>
        <v>Общий расчет</v>
      </c>
      <c r="D5436" s="11" t="str">
        <f>IFERROR(VLOOKUP(Rule!J5436,lvl_2[],2,FALSE),"Нет")</f>
        <v>Анализ даты</v>
      </c>
      <c r="E5436" s="11" t="str">
        <f>IFERROR(VLOOKUP(Rule!K5436,lvl_3[],2,FALSE),"Нет")</f>
        <v>Анализ даты</v>
      </c>
      <c r="F5436" s="11" t="str">
        <f>IFERROR(INDEX(lvl_4[],MATCH(L5436,lvl_4[ID],0),MATCH(TEXT(K5436,"##0"),lvl_4[#Headers],0)),"Нет")</f>
        <v>Символические звезды</v>
      </c>
      <c r="G5436" s="11" t="str">
        <f>IFERROR(INDEX(lvl_5[],MATCH(M5436,lvl_5[ID],0),MATCH(_xlfn.CONCAT(TEXT(K5436,"##0"),"_",TEXT(L5436,"##0")),lvl_5[#Headers],0)),"Нет")</f>
        <v>Демон красоты</v>
      </c>
      <c r="H5436" s="11" t="str">
        <f>IFERROR(INDEX(lvl_6[],MATCH(N5436,lvl_6[ID],0),MATCH(_xlfn.CONCAT(K5436,"_",L5436,"_",M5436),lvl_6[#Headers],0)),"Нет")</f>
        <v>Нет</v>
      </c>
      <c r="I5436" s="12">
        <v>1</v>
      </c>
      <c r="J5436" s="12">
        <v>4</v>
      </c>
      <c r="K5436" s="12">
        <v>1</v>
      </c>
      <c r="L5436" s="12">
        <v>5</v>
      </c>
      <c r="M5436" s="12">
        <v>20</v>
      </c>
      <c r="N5436" s="12">
        <v>1112</v>
      </c>
      <c r="O5436" s="12">
        <f>COUNTIF($P$2:P5436,P5436)</f>
        <v>1</v>
      </c>
      <c r="P5436" s="12" t="str">
        <f t="shared" si="315"/>
        <v>14105201112</v>
      </c>
      <c r="Q5436" s="12" t="str">
        <f t="shared" si="316"/>
        <v>141052011120001</v>
      </c>
      <c r="R5436" s="20" t="s">
        <v>4466</v>
      </c>
      <c r="U5436" s="12" t="s">
        <v>899</v>
      </c>
      <c r="W5436" s="12" t="s">
        <v>863</v>
      </c>
      <c r="AP5436" s="12" t="s">
        <v>100</v>
      </c>
      <c r="AR5436" s="12" t="s">
        <v>100</v>
      </c>
      <c r="BN5436" s="12">
        <v>1</v>
      </c>
      <c r="BP5436" s="12" t="s">
        <v>3804</v>
      </c>
    </row>
    <row r="5437" spans="1:68" ht="45" x14ac:dyDescent="0.25">
      <c r="A5437" s="12">
        <v>1</v>
      </c>
      <c r="B5437" s="11" t="str">
        <f t="shared" si="314"/>
        <v>Общий расчет. Анализ даты. Анализ даты. Символические звезды. Демон красоты. Нет</v>
      </c>
      <c r="C5437" s="11" t="str">
        <f>IFERROR(VLOOKUP(I5437,lvl_1[],2,FALSE),"Нет")</f>
        <v>Общий расчет</v>
      </c>
      <c r="D5437" s="11" t="str">
        <f>IFERROR(VLOOKUP(Rule!J5437,lvl_2[],2,FALSE),"Нет")</f>
        <v>Анализ даты</v>
      </c>
      <c r="E5437" s="11" t="str">
        <f>IFERROR(VLOOKUP(Rule!K5437,lvl_3[],2,FALSE),"Нет")</f>
        <v>Анализ даты</v>
      </c>
      <c r="F5437" s="11" t="str">
        <f>IFERROR(INDEX(lvl_4[],MATCH(L5437,lvl_4[ID],0),MATCH(TEXT(K5437,"##0"),lvl_4[#Headers],0)),"Нет")</f>
        <v>Символические звезды</v>
      </c>
      <c r="G5437" s="11" t="str">
        <f>IFERROR(INDEX(lvl_5[],MATCH(M5437,lvl_5[ID],0),MATCH(_xlfn.CONCAT(TEXT(K5437,"##0"),"_",TEXT(L5437,"##0")),lvl_5[#Headers],0)),"Нет")</f>
        <v>Демон красоты</v>
      </c>
      <c r="H5437" s="11" t="str">
        <f>IFERROR(INDEX(lvl_6[],MATCH(N5437,lvl_6[ID],0),MATCH(_xlfn.CONCAT(K5437,"_",L5437,"_",M5437),lvl_6[#Headers],0)),"Нет")</f>
        <v>Нет</v>
      </c>
      <c r="I5437" s="12">
        <v>1</v>
      </c>
      <c r="J5437" s="12">
        <v>4</v>
      </c>
      <c r="K5437" s="12">
        <v>1</v>
      </c>
      <c r="L5437" s="12">
        <v>5</v>
      </c>
      <c r="M5437" s="12">
        <v>20</v>
      </c>
      <c r="N5437" s="12">
        <v>1113</v>
      </c>
      <c r="O5437" s="12">
        <f>COUNTIF($P$2:P5437,P5437)</f>
        <v>1</v>
      </c>
      <c r="P5437" s="12" t="str">
        <f t="shared" si="315"/>
        <v>14105201113</v>
      </c>
      <c r="Q5437" s="12" t="str">
        <f t="shared" si="316"/>
        <v>141052011130001</v>
      </c>
      <c r="R5437" s="20" t="s">
        <v>4467</v>
      </c>
      <c r="U5437" s="12" t="s">
        <v>901</v>
      </c>
      <c r="W5437" s="12" t="s">
        <v>863</v>
      </c>
      <c r="AP5437" s="12" t="s">
        <v>100</v>
      </c>
      <c r="AR5437" s="12" t="s">
        <v>100</v>
      </c>
      <c r="BN5437" s="12">
        <v>1</v>
      </c>
      <c r="BP5437" s="12" t="s">
        <v>3804</v>
      </c>
    </row>
    <row r="5438" spans="1:68" ht="45" x14ac:dyDescent="0.25">
      <c r="A5438" s="12">
        <v>1</v>
      </c>
      <c r="B5438" s="11" t="str">
        <f t="shared" si="314"/>
        <v>Общий расчет. Анализ даты. Анализ даты. Символические звезды. Демон красоты. Нет</v>
      </c>
      <c r="C5438" s="11" t="str">
        <f>IFERROR(VLOOKUP(I5438,lvl_1[],2,FALSE),"Нет")</f>
        <v>Общий расчет</v>
      </c>
      <c r="D5438" s="11" t="str">
        <f>IFERROR(VLOOKUP(Rule!J5438,lvl_2[],2,FALSE),"Нет")</f>
        <v>Анализ даты</v>
      </c>
      <c r="E5438" s="11" t="str">
        <f>IFERROR(VLOOKUP(Rule!K5438,lvl_3[],2,FALSE),"Нет")</f>
        <v>Анализ даты</v>
      </c>
      <c r="F5438" s="11" t="str">
        <f>IFERROR(INDEX(lvl_4[],MATCH(L5438,lvl_4[ID],0),MATCH(TEXT(K5438,"##0"),lvl_4[#Headers],0)),"Нет")</f>
        <v>Символические звезды</v>
      </c>
      <c r="G5438" s="11" t="str">
        <f>IFERROR(INDEX(lvl_5[],MATCH(M5438,lvl_5[ID],0),MATCH(_xlfn.CONCAT(TEXT(K5438,"##0"),"_",TEXT(L5438,"##0")),lvl_5[#Headers],0)),"Нет")</f>
        <v>Демон красоты</v>
      </c>
      <c r="H5438" s="11" t="str">
        <f>IFERROR(INDEX(lvl_6[],MATCH(N5438,lvl_6[ID],0),MATCH(_xlfn.CONCAT(K5438,"_",L5438,"_",M5438),lvl_6[#Headers],0)),"Нет")</f>
        <v>Нет</v>
      </c>
      <c r="I5438" s="12">
        <v>1</v>
      </c>
      <c r="J5438" s="12">
        <v>4</v>
      </c>
      <c r="K5438" s="12">
        <v>1</v>
      </c>
      <c r="L5438" s="12">
        <v>5</v>
      </c>
      <c r="M5438" s="12">
        <v>20</v>
      </c>
      <c r="N5438" s="12">
        <v>1114</v>
      </c>
      <c r="O5438" s="12">
        <f>COUNTIF($P$2:P5438,P5438)</f>
        <v>1</v>
      </c>
      <c r="P5438" s="12" t="str">
        <f t="shared" si="315"/>
        <v>14105201114</v>
      </c>
      <c r="Q5438" s="12" t="str">
        <f t="shared" si="316"/>
        <v>141052011140001</v>
      </c>
      <c r="R5438" s="20" t="s">
        <v>4468</v>
      </c>
      <c r="U5438" s="12" t="s">
        <v>903</v>
      </c>
      <c r="W5438" s="12" t="s">
        <v>859</v>
      </c>
      <c r="AP5438" s="12" t="s">
        <v>100</v>
      </c>
      <c r="AR5438" s="12" t="s">
        <v>100</v>
      </c>
      <c r="BN5438" s="12">
        <v>1</v>
      </c>
      <c r="BP5438" s="12" t="s">
        <v>3804</v>
      </c>
    </row>
    <row r="5439" spans="1:68" ht="45" x14ac:dyDescent="0.25">
      <c r="A5439" s="12">
        <v>1</v>
      </c>
      <c r="B5439" s="11" t="str">
        <f t="shared" si="314"/>
        <v>Общий расчет. Анализ даты. Анализ даты. Символические звезды. Демон красоты. Нет</v>
      </c>
      <c r="C5439" s="11" t="str">
        <f>IFERROR(VLOOKUP(I5439,lvl_1[],2,FALSE),"Нет")</f>
        <v>Общий расчет</v>
      </c>
      <c r="D5439" s="11" t="str">
        <f>IFERROR(VLOOKUP(Rule!J5439,lvl_2[],2,FALSE),"Нет")</f>
        <v>Анализ даты</v>
      </c>
      <c r="E5439" s="11" t="str">
        <f>IFERROR(VLOOKUP(Rule!K5439,lvl_3[],2,FALSE),"Нет")</f>
        <v>Анализ даты</v>
      </c>
      <c r="F5439" s="11" t="str">
        <f>IFERROR(INDEX(lvl_4[],MATCH(L5439,lvl_4[ID],0),MATCH(TEXT(K5439,"##0"),lvl_4[#Headers],0)),"Нет")</f>
        <v>Символические звезды</v>
      </c>
      <c r="G5439" s="11" t="str">
        <f>IFERROR(INDEX(lvl_5[],MATCH(M5439,lvl_5[ID],0),MATCH(_xlfn.CONCAT(TEXT(K5439,"##0"),"_",TEXT(L5439,"##0")),lvl_5[#Headers],0)),"Нет")</f>
        <v>Демон красоты</v>
      </c>
      <c r="H5439" s="11" t="str">
        <f>IFERROR(INDEX(lvl_6[],MATCH(N5439,lvl_6[ID],0),MATCH(_xlfn.CONCAT(K5439,"_",L5439,"_",M5439),lvl_6[#Headers],0)),"Нет")</f>
        <v>Нет</v>
      </c>
      <c r="I5439" s="12">
        <v>1</v>
      </c>
      <c r="J5439" s="12">
        <v>4</v>
      </c>
      <c r="K5439" s="12">
        <v>1</v>
      </c>
      <c r="L5439" s="12">
        <v>5</v>
      </c>
      <c r="M5439" s="12">
        <v>20</v>
      </c>
      <c r="N5439" s="12">
        <v>1115</v>
      </c>
      <c r="O5439" s="12">
        <f>COUNTIF($P$2:P5439,P5439)</f>
        <v>1</v>
      </c>
      <c r="P5439" s="12" t="str">
        <f t="shared" si="315"/>
        <v>14105201115</v>
      </c>
      <c r="Q5439" s="12" t="str">
        <f t="shared" si="316"/>
        <v>141052011150001</v>
      </c>
      <c r="R5439" s="20" t="s">
        <v>4469</v>
      </c>
      <c r="U5439" s="12" t="s">
        <v>903</v>
      </c>
      <c r="W5439" s="12" t="s">
        <v>860</v>
      </c>
      <c r="AP5439" s="12" t="s">
        <v>100</v>
      </c>
      <c r="AR5439" s="12" t="s">
        <v>100</v>
      </c>
      <c r="BN5439" s="12">
        <v>1</v>
      </c>
      <c r="BP5439" s="12" t="s">
        <v>3804</v>
      </c>
    </row>
    <row r="5440" spans="1:68" ht="45" x14ac:dyDescent="0.25">
      <c r="A5440" s="12">
        <v>1</v>
      </c>
      <c r="B5440" s="11" t="str">
        <f t="shared" si="314"/>
        <v>Общий расчет. Анализ даты. Анализ даты. Символические звезды. Демон красоты. Нет</v>
      </c>
      <c r="C5440" s="11" t="str">
        <f>IFERROR(VLOOKUP(I5440,lvl_1[],2,FALSE),"Нет")</f>
        <v>Общий расчет</v>
      </c>
      <c r="D5440" s="11" t="str">
        <f>IFERROR(VLOOKUP(Rule!J5440,lvl_2[],2,FALSE),"Нет")</f>
        <v>Анализ даты</v>
      </c>
      <c r="E5440" s="11" t="str">
        <f>IFERROR(VLOOKUP(Rule!K5440,lvl_3[],2,FALSE),"Нет")</f>
        <v>Анализ даты</v>
      </c>
      <c r="F5440" s="11" t="str">
        <f>IFERROR(INDEX(lvl_4[],MATCH(L5440,lvl_4[ID],0),MATCH(TEXT(K5440,"##0"),lvl_4[#Headers],0)),"Нет")</f>
        <v>Символические звезды</v>
      </c>
      <c r="G5440" s="11" t="str">
        <f>IFERROR(INDEX(lvl_5[],MATCH(M5440,lvl_5[ID],0),MATCH(_xlfn.CONCAT(TEXT(K5440,"##0"),"_",TEXT(L5440,"##0")),lvl_5[#Headers],0)),"Нет")</f>
        <v>Демон красоты</v>
      </c>
      <c r="H5440" s="11" t="str">
        <f>IFERROR(INDEX(lvl_6[],MATCH(N5440,lvl_6[ID],0),MATCH(_xlfn.CONCAT(K5440,"_",L5440,"_",M5440),lvl_6[#Headers],0)),"Нет")</f>
        <v>Нет</v>
      </c>
      <c r="I5440" s="12">
        <v>1</v>
      </c>
      <c r="J5440" s="12">
        <v>4</v>
      </c>
      <c r="K5440" s="12">
        <v>1</v>
      </c>
      <c r="L5440" s="12">
        <v>5</v>
      </c>
      <c r="M5440" s="12">
        <v>20</v>
      </c>
      <c r="N5440" s="12">
        <v>1116</v>
      </c>
      <c r="O5440" s="12">
        <f>COUNTIF($P$2:P5440,P5440)</f>
        <v>1</v>
      </c>
      <c r="P5440" s="12" t="str">
        <f t="shared" si="315"/>
        <v>14105201116</v>
      </c>
      <c r="Q5440" s="12" t="str">
        <f t="shared" si="316"/>
        <v>141052011160001</v>
      </c>
      <c r="R5440" s="20" t="s">
        <v>4470</v>
      </c>
      <c r="U5440" s="12" t="s">
        <v>905</v>
      </c>
      <c r="W5440" s="12" t="s">
        <v>864</v>
      </c>
      <c r="AP5440" s="12" t="s">
        <v>100</v>
      </c>
      <c r="AR5440" s="12" t="s">
        <v>100</v>
      </c>
      <c r="BN5440" s="12">
        <v>1</v>
      </c>
      <c r="BP5440" s="12" t="s">
        <v>3804</v>
      </c>
    </row>
    <row r="5441" spans="1:68" ht="45" x14ac:dyDescent="0.25">
      <c r="A5441" s="12">
        <v>1</v>
      </c>
      <c r="B5441" s="11" t="str">
        <f t="shared" si="314"/>
        <v>Общий расчет. Анализ даты. Анализ даты. Символические звезды. Демон красоты. Нет</v>
      </c>
      <c r="C5441" s="11" t="str">
        <f>IFERROR(VLOOKUP(I5441,lvl_1[],2,FALSE),"Нет")</f>
        <v>Общий расчет</v>
      </c>
      <c r="D5441" s="11" t="str">
        <f>IFERROR(VLOOKUP(Rule!J5441,lvl_2[],2,FALSE),"Нет")</f>
        <v>Анализ даты</v>
      </c>
      <c r="E5441" s="11" t="str">
        <f>IFERROR(VLOOKUP(Rule!K5441,lvl_3[],2,FALSE),"Нет")</f>
        <v>Анализ даты</v>
      </c>
      <c r="F5441" s="11" t="str">
        <f>IFERROR(INDEX(lvl_4[],MATCH(L5441,lvl_4[ID],0),MATCH(TEXT(K5441,"##0"),lvl_4[#Headers],0)),"Нет")</f>
        <v>Символические звезды</v>
      </c>
      <c r="G5441" s="11" t="str">
        <f>IFERROR(INDEX(lvl_5[],MATCH(M5441,lvl_5[ID],0),MATCH(_xlfn.CONCAT(TEXT(K5441,"##0"),"_",TEXT(L5441,"##0")),lvl_5[#Headers],0)),"Нет")</f>
        <v>Демон красоты</v>
      </c>
      <c r="H5441" s="11" t="str">
        <f>IFERROR(INDEX(lvl_6[],MATCH(N5441,lvl_6[ID],0),MATCH(_xlfn.CONCAT(K5441,"_",L5441,"_",M5441),lvl_6[#Headers],0)),"Нет")</f>
        <v>Нет</v>
      </c>
      <c r="I5441" s="12">
        <v>1</v>
      </c>
      <c r="J5441" s="12">
        <v>4</v>
      </c>
      <c r="K5441" s="12">
        <v>1</v>
      </c>
      <c r="L5441" s="12">
        <v>5</v>
      </c>
      <c r="M5441" s="12">
        <v>20</v>
      </c>
      <c r="N5441" s="12">
        <v>1117</v>
      </c>
      <c r="O5441" s="12">
        <f>COUNTIF($P$2:P5441,P5441)</f>
        <v>1</v>
      </c>
      <c r="P5441" s="12" t="str">
        <f t="shared" si="315"/>
        <v>14105201117</v>
      </c>
      <c r="Q5441" s="12" t="str">
        <f t="shared" si="316"/>
        <v>141052011170001</v>
      </c>
      <c r="R5441" s="20" t="s">
        <v>4471</v>
      </c>
      <c r="U5441" s="12" t="s">
        <v>907</v>
      </c>
      <c r="W5441" s="12" t="s">
        <v>861</v>
      </c>
      <c r="AP5441" s="12" t="s">
        <v>100</v>
      </c>
      <c r="AR5441" s="12" t="s">
        <v>100</v>
      </c>
      <c r="BN5441" s="12">
        <v>1</v>
      </c>
      <c r="BP5441" s="12" t="s">
        <v>3804</v>
      </c>
    </row>
    <row r="5442" spans="1:68" ht="45" x14ac:dyDescent="0.25">
      <c r="A5442" s="12">
        <v>1</v>
      </c>
      <c r="B5442" s="11" t="str">
        <f t="shared" si="314"/>
        <v>Общий расчет. Анализ даты. Анализ даты. Символические звезды. Демон красоты. Нет</v>
      </c>
      <c r="C5442" s="11" t="str">
        <f>IFERROR(VLOOKUP(I5442,lvl_1[],2,FALSE),"Нет")</f>
        <v>Общий расчет</v>
      </c>
      <c r="D5442" s="11" t="str">
        <f>IFERROR(VLOOKUP(Rule!J5442,lvl_2[],2,FALSE),"Нет")</f>
        <v>Анализ даты</v>
      </c>
      <c r="E5442" s="11" t="str">
        <f>IFERROR(VLOOKUP(Rule!K5442,lvl_3[],2,FALSE),"Нет")</f>
        <v>Анализ даты</v>
      </c>
      <c r="F5442" s="11" t="str">
        <f>IFERROR(INDEX(lvl_4[],MATCH(L5442,lvl_4[ID],0),MATCH(TEXT(K5442,"##0"),lvl_4[#Headers],0)),"Нет")</f>
        <v>Символические звезды</v>
      </c>
      <c r="G5442" s="11" t="str">
        <f>IFERROR(INDEX(lvl_5[],MATCH(M5442,lvl_5[ID],0),MATCH(_xlfn.CONCAT(TEXT(K5442,"##0"),"_",TEXT(L5442,"##0")),lvl_5[#Headers],0)),"Нет")</f>
        <v>Демон красоты</v>
      </c>
      <c r="H5442" s="11" t="str">
        <f>IFERROR(INDEX(lvl_6[],MATCH(N5442,lvl_6[ID],0),MATCH(_xlfn.CONCAT(K5442,"_",L5442,"_",M5442),lvl_6[#Headers],0)),"Нет")</f>
        <v>Нет</v>
      </c>
      <c r="I5442" s="12">
        <v>1</v>
      </c>
      <c r="J5442" s="12">
        <v>4</v>
      </c>
      <c r="K5442" s="12">
        <v>1</v>
      </c>
      <c r="L5442" s="12">
        <v>5</v>
      </c>
      <c r="M5442" s="12">
        <v>20</v>
      </c>
      <c r="N5442" s="12">
        <v>1118</v>
      </c>
      <c r="O5442" s="12">
        <f>COUNTIF($P$2:P5442,P5442)</f>
        <v>1</v>
      </c>
      <c r="P5442" s="12" t="str">
        <f t="shared" si="315"/>
        <v>14105201118</v>
      </c>
      <c r="Q5442" s="12" t="str">
        <f t="shared" si="316"/>
        <v>141052011180001</v>
      </c>
      <c r="R5442" s="20" t="s">
        <v>4472</v>
      </c>
      <c r="U5442" s="12" t="s">
        <v>908</v>
      </c>
      <c r="W5442" s="12" t="s">
        <v>861</v>
      </c>
      <c r="AP5442" s="12" t="s">
        <v>100</v>
      </c>
      <c r="AR5442" s="12" t="s">
        <v>100</v>
      </c>
      <c r="BN5442" s="12">
        <v>1</v>
      </c>
      <c r="BP5442" s="12" t="s">
        <v>3804</v>
      </c>
    </row>
    <row r="5443" spans="1:68" ht="45" x14ac:dyDescent="0.25">
      <c r="A5443" s="12">
        <v>1</v>
      </c>
      <c r="B5443" s="11" t="str">
        <f t="shared" si="314"/>
        <v>Общий расчет. Анализ даты. Анализ даты. Символические звезды. Демон красоты. Нет</v>
      </c>
      <c r="C5443" s="11" t="str">
        <f>IFERROR(VLOOKUP(I5443,lvl_1[],2,FALSE),"Нет")</f>
        <v>Общий расчет</v>
      </c>
      <c r="D5443" s="11" t="str">
        <f>IFERROR(VLOOKUP(Rule!J5443,lvl_2[],2,FALSE),"Нет")</f>
        <v>Анализ даты</v>
      </c>
      <c r="E5443" s="11" t="str">
        <f>IFERROR(VLOOKUP(Rule!K5443,lvl_3[],2,FALSE),"Нет")</f>
        <v>Анализ даты</v>
      </c>
      <c r="F5443" s="11" t="str">
        <f>IFERROR(INDEX(lvl_4[],MATCH(L5443,lvl_4[ID],0),MATCH(TEXT(K5443,"##0"),lvl_4[#Headers],0)),"Нет")</f>
        <v>Символические звезды</v>
      </c>
      <c r="G5443" s="11" t="str">
        <f>IFERROR(INDEX(lvl_5[],MATCH(M5443,lvl_5[ID],0),MATCH(_xlfn.CONCAT(TEXT(K5443,"##0"),"_",TEXT(L5443,"##0")),lvl_5[#Headers],0)),"Нет")</f>
        <v>Демон красоты</v>
      </c>
      <c r="H5443" s="11" t="str">
        <f>IFERROR(INDEX(lvl_6[],MATCH(N5443,lvl_6[ID],0),MATCH(_xlfn.CONCAT(K5443,"_",L5443,"_",M5443),lvl_6[#Headers],0)),"Нет")</f>
        <v>Нет</v>
      </c>
      <c r="I5443" s="12">
        <v>1</v>
      </c>
      <c r="J5443" s="12">
        <v>4</v>
      </c>
      <c r="K5443" s="12">
        <v>1</v>
      </c>
      <c r="L5443" s="12">
        <v>5</v>
      </c>
      <c r="M5443" s="12">
        <v>20</v>
      </c>
      <c r="N5443" s="12">
        <v>1119</v>
      </c>
      <c r="O5443" s="12">
        <f>COUNTIF($P$2:P5443,P5443)</f>
        <v>1</v>
      </c>
      <c r="P5443" s="12" t="str">
        <f t="shared" si="315"/>
        <v>14105201119</v>
      </c>
      <c r="Q5443" s="12" t="str">
        <f t="shared" si="316"/>
        <v>141052011190001</v>
      </c>
      <c r="R5443" s="20" t="s">
        <v>4473</v>
      </c>
      <c r="U5443" s="12" t="s">
        <v>910</v>
      </c>
      <c r="W5443" s="12" t="s">
        <v>867</v>
      </c>
      <c r="AP5443" s="12" t="s">
        <v>100</v>
      </c>
      <c r="AR5443" s="12" t="s">
        <v>100</v>
      </c>
      <c r="BN5443" s="12">
        <v>1</v>
      </c>
      <c r="BP5443" s="12" t="s">
        <v>3804</v>
      </c>
    </row>
    <row r="5444" spans="1:68" ht="45" x14ac:dyDescent="0.25">
      <c r="A5444" s="12">
        <v>1</v>
      </c>
      <c r="B5444" s="11" t="str">
        <f t="shared" si="314"/>
        <v>Общий расчет. Анализ даты. Анализ даты. Символические звезды. Демон красоты. Нет</v>
      </c>
      <c r="C5444" s="11" t="str">
        <f>IFERROR(VLOOKUP(I5444,lvl_1[],2,FALSE),"Нет")</f>
        <v>Общий расчет</v>
      </c>
      <c r="D5444" s="11" t="str">
        <f>IFERROR(VLOOKUP(Rule!J5444,lvl_2[],2,FALSE),"Нет")</f>
        <v>Анализ даты</v>
      </c>
      <c r="E5444" s="11" t="str">
        <f>IFERROR(VLOOKUP(Rule!K5444,lvl_3[],2,FALSE),"Нет")</f>
        <v>Анализ даты</v>
      </c>
      <c r="F5444" s="11" t="str">
        <f>IFERROR(INDEX(lvl_4[],MATCH(L5444,lvl_4[ID],0),MATCH(TEXT(K5444,"##0"),lvl_4[#Headers],0)),"Нет")</f>
        <v>Символические звезды</v>
      </c>
      <c r="G5444" s="11" t="str">
        <f>IFERROR(INDEX(lvl_5[],MATCH(M5444,lvl_5[ID],0),MATCH(_xlfn.CONCAT(TEXT(K5444,"##0"),"_",TEXT(L5444,"##0")),lvl_5[#Headers],0)),"Нет")</f>
        <v>Демон красоты</v>
      </c>
      <c r="H5444" s="11" t="str">
        <f>IFERROR(INDEX(lvl_6[],MATCH(N5444,lvl_6[ID],0),MATCH(_xlfn.CONCAT(K5444,"_",L5444,"_",M5444),lvl_6[#Headers],0)),"Нет")</f>
        <v>Нет</v>
      </c>
      <c r="I5444" s="12">
        <v>1</v>
      </c>
      <c r="J5444" s="12">
        <v>4</v>
      </c>
      <c r="K5444" s="12">
        <v>1</v>
      </c>
      <c r="L5444" s="12">
        <v>5</v>
      </c>
      <c r="M5444" s="12">
        <v>20</v>
      </c>
      <c r="N5444" s="12">
        <v>1120</v>
      </c>
      <c r="O5444" s="12">
        <f>COUNTIF($P$2:P5444,P5444)</f>
        <v>1</v>
      </c>
      <c r="P5444" s="12" t="str">
        <f t="shared" si="315"/>
        <v>14105201120</v>
      </c>
      <c r="Q5444" s="12" t="str">
        <f t="shared" si="316"/>
        <v>141052011200001</v>
      </c>
      <c r="R5444" s="20" t="s">
        <v>4474</v>
      </c>
      <c r="U5444" s="12" t="s">
        <v>912</v>
      </c>
      <c r="W5444" s="12" t="s">
        <v>866</v>
      </c>
      <c r="AP5444" s="12" t="s">
        <v>100</v>
      </c>
      <c r="AR5444" s="12" t="s">
        <v>100</v>
      </c>
      <c r="BN5444" s="12">
        <v>1</v>
      </c>
      <c r="BP5444" s="12" t="s">
        <v>3804</v>
      </c>
    </row>
    <row r="5445" spans="1:68" ht="45" x14ac:dyDescent="0.25">
      <c r="A5445" s="12">
        <v>1</v>
      </c>
      <c r="B5445" s="11" t="str">
        <f t="shared" si="314"/>
        <v>Общий расчет. Анализ даты. Анализ даты. Символические звезды. Демон красоты. Нет</v>
      </c>
      <c r="C5445" s="11" t="str">
        <f>IFERROR(VLOOKUP(I5445,lvl_1[],2,FALSE),"Нет")</f>
        <v>Общий расчет</v>
      </c>
      <c r="D5445" s="11" t="str">
        <f>IFERROR(VLOOKUP(Rule!J5445,lvl_2[],2,FALSE),"Нет")</f>
        <v>Анализ даты</v>
      </c>
      <c r="E5445" s="11" t="str">
        <f>IFERROR(VLOOKUP(Rule!K5445,lvl_3[],2,FALSE),"Нет")</f>
        <v>Анализ даты</v>
      </c>
      <c r="F5445" s="11" t="str">
        <f>IFERROR(INDEX(lvl_4[],MATCH(L5445,lvl_4[ID],0),MATCH(TEXT(K5445,"##0"),lvl_4[#Headers],0)),"Нет")</f>
        <v>Символические звезды</v>
      </c>
      <c r="G5445" s="11" t="str">
        <f>IFERROR(INDEX(lvl_5[],MATCH(M5445,lvl_5[ID],0),MATCH(_xlfn.CONCAT(TEXT(K5445,"##0"),"_",TEXT(L5445,"##0")),lvl_5[#Headers],0)),"Нет")</f>
        <v>Демон красоты</v>
      </c>
      <c r="H5445" s="11" t="str">
        <f>IFERROR(INDEX(lvl_6[],MATCH(N5445,lvl_6[ID],0),MATCH(_xlfn.CONCAT(K5445,"_",L5445,"_",M5445),lvl_6[#Headers],0)),"Нет")</f>
        <v>Нет</v>
      </c>
      <c r="I5445" s="12">
        <v>1</v>
      </c>
      <c r="J5445" s="12">
        <v>4</v>
      </c>
      <c r="K5445" s="12">
        <v>1</v>
      </c>
      <c r="L5445" s="12">
        <v>5</v>
      </c>
      <c r="M5445" s="12">
        <v>20</v>
      </c>
      <c r="N5445" s="12">
        <v>1121</v>
      </c>
      <c r="O5445" s="12">
        <f>COUNTIF($P$2:P5445,P5445)</f>
        <v>1</v>
      </c>
      <c r="P5445" s="12" t="str">
        <f t="shared" si="315"/>
        <v>14105201121</v>
      </c>
      <c r="Q5445" s="12" t="str">
        <f t="shared" si="316"/>
        <v>141052011210001</v>
      </c>
      <c r="R5445" s="20" t="s">
        <v>4475</v>
      </c>
      <c r="U5445" s="12" t="s">
        <v>914</v>
      </c>
      <c r="W5445" s="12" t="s">
        <v>869</v>
      </c>
      <c r="AP5445" s="12" t="s">
        <v>100</v>
      </c>
      <c r="AR5445" s="12" t="s">
        <v>100</v>
      </c>
      <c r="BN5445" s="12">
        <v>1</v>
      </c>
      <c r="BP5445" s="12" t="s">
        <v>3804</v>
      </c>
    </row>
    <row r="5446" spans="1:68" ht="45" x14ac:dyDescent="0.25">
      <c r="A5446" s="12">
        <v>1</v>
      </c>
      <c r="B5446" s="11" t="str">
        <f t="shared" si="314"/>
        <v>Общий расчет. Анализ даты. Анализ даты. Символические звезды. Демон красоты. Нет</v>
      </c>
      <c r="C5446" s="11" t="str">
        <f>IFERROR(VLOOKUP(I5446,lvl_1[],2,FALSE),"Нет")</f>
        <v>Общий расчет</v>
      </c>
      <c r="D5446" s="11" t="str">
        <f>IFERROR(VLOOKUP(Rule!J5446,lvl_2[],2,FALSE),"Нет")</f>
        <v>Анализ даты</v>
      </c>
      <c r="E5446" s="11" t="str">
        <f>IFERROR(VLOOKUP(Rule!K5446,lvl_3[],2,FALSE),"Нет")</f>
        <v>Анализ даты</v>
      </c>
      <c r="F5446" s="11" t="str">
        <f>IFERROR(INDEX(lvl_4[],MATCH(L5446,lvl_4[ID],0),MATCH(TEXT(K5446,"##0"),lvl_4[#Headers],0)),"Нет")</f>
        <v>Символические звезды</v>
      </c>
      <c r="G5446" s="11" t="str">
        <f>IFERROR(INDEX(lvl_5[],MATCH(M5446,lvl_5[ID],0),MATCH(_xlfn.CONCAT(TEXT(K5446,"##0"),"_",TEXT(L5446,"##0")),lvl_5[#Headers],0)),"Нет")</f>
        <v>Демон красоты</v>
      </c>
      <c r="H5446" s="11" t="str">
        <f>IFERROR(INDEX(lvl_6[],MATCH(N5446,lvl_6[ID],0),MATCH(_xlfn.CONCAT(K5446,"_",L5446,"_",M5446),lvl_6[#Headers],0)),"Нет")</f>
        <v>Нет</v>
      </c>
      <c r="I5446" s="12">
        <v>1</v>
      </c>
      <c r="J5446" s="12">
        <v>4</v>
      </c>
      <c r="K5446" s="12">
        <v>1</v>
      </c>
      <c r="L5446" s="12">
        <v>5</v>
      </c>
      <c r="M5446" s="12">
        <v>20</v>
      </c>
      <c r="N5446" s="12">
        <v>1122</v>
      </c>
      <c r="O5446" s="12">
        <f>COUNTIF($P$2:P5446,P5446)</f>
        <v>1</v>
      </c>
      <c r="P5446" s="12" t="str">
        <f t="shared" si="315"/>
        <v>14105201122</v>
      </c>
      <c r="Q5446" s="12" t="str">
        <f t="shared" si="316"/>
        <v>141052011220001</v>
      </c>
      <c r="R5446" s="20" t="s">
        <v>4476</v>
      </c>
      <c r="U5446" s="12" t="s">
        <v>916</v>
      </c>
      <c r="W5446" s="12" t="s">
        <v>865</v>
      </c>
      <c r="AP5446" s="12" t="s">
        <v>100</v>
      </c>
      <c r="AR5446" s="12" t="s">
        <v>100</v>
      </c>
      <c r="BN5446" s="12">
        <v>1</v>
      </c>
      <c r="BP5446" s="12" t="s">
        <v>3804</v>
      </c>
    </row>
    <row r="5447" spans="1:68" ht="45" x14ac:dyDescent="0.25">
      <c r="A5447" s="12">
        <v>1</v>
      </c>
      <c r="B5447" s="11" t="str">
        <f t="shared" si="314"/>
        <v>Общий расчет. Анализ даты. Анализ даты. Символические звезды. Золотая карета. Нет</v>
      </c>
      <c r="C5447" s="11" t="str">
        <f>IFERROR(VLOOKUP(I5447,lvl_1[],2,FALSE),"Нет")</f>
        <v>Общий расчет</v>
      </c>
      <c r="D5447" s="11" t="str">
        <f>IFERROR(VLOOKUP(Rule!J5447,lvl_2[],2,FALSE),"Нет")</f>
        <v>Анализ даты</v>
      </c>
      <c r="E5447" s="11" t="str">
        <f>IFERROR(VLOOKUP(Rule!K5447,lvl_3[],2,FALSE),"Нет")</f>
        <v>Анализ даты</v>
      </c>
      <c r="F5447" s="11" t="str">
        <f>IFERROR(INDEX(lvl_4[],MATCH(L5447,lvl_4[ID],0),MATCH(TEXT(K5447,"##0"),lvl_4[#Headers],0)),"Нет")</f>
        <v>Символические звезды</v>
      </c>
      <c r="G5447" s="11" t="str">
        <f>IFERROR(INDEX(lvl_5[],MATCH(M5447,lvl_5[ID],0),MATCH(_xlfn.CONCAT(TEXT(K5447,"##0"),"_",TEXT(L5447,"##0")),lvl_5[#Headers],0)),"Нет")</f>
        <v>Золотая карета</v>
      </c>
      <c r="H5447" s="11" t="str">
        <f>IFERROR(INDEX(lvl_6[],MATCH(N5447,lvl_6[ID],0),MATCH(_xlfn.CONCAT(K5447,"_",L5447,"_",M5447),lvl_6[#Headers],0)),"Нет")</f>
        <v>Нет</v>
      </c>
      <c r="I5447" s="12">
        <v>1</v>
      </c>
      <c r="J5447" s="12">
        <v>4</v>
      </c>
      <c r="K5447" s="12">
        <v>1</v>
      </c>
      <c r="L5447" s="12">
        <v>5</v>
      </c>
      <c r="M5447" s="12">
        <v>21</v>
      </c>
      <c r="N5447" s="12">
        <v>1123</v>
      </c>
      <c r="O5447" s="12">
        <f>COUNTIF($P$2:P5447,P5447)</f>
        <v>1</v>
      </c>
      <c r="P5447" s="12" t="str">
        <f t="shared" si="315"/>
        <v>14105211123</v>
      </c>
      <c r="Q5447" s="12" t="str">
        <f t="shared" si="316"/>
        <v>141052111230001</v>
      </c>
      <c r="R5447" s="20" t="s">
        <v>4477</v>
      </c>
      <c r="U5447" s="12" t="s">
        <v>899</v>
      </c>
      <c r="W5447" s="12" t="s">
        <v>861</v>
      </c>
      <c r="AP5447" s="12" t="s">
        <v>100</v>
      </c>
      <c r="AR5447" s="12" t="s">
        <v>100</v>
      </c>
      <c r="BN5447" s="12">
        <v>1</v>
      </c>
      <c r="BP5447" s="12" t="s">
        <v>3804</v>
      </c>
    </row>
    <row r="5448" spans="1:68" ht="45" x14ac:dyDescent="0.25">
      <c r="A5448" s="12">
        <v>1</v>
      </c>
      <c r="B5448" s="11" t="str">
        <f t="shared" si="314"/>
        <v>Общий расчет. Анализ даты. Анализ даты. Символические звезды. Золотая карета. Нет</v>
      </c>
      <c r="C5448" s="11" t="str">
        <f>IFERROR(VLOOKUP(I5448,lvl_1[],2,FALSE),"Нет")</f>
        <v>Общий расчет</v>
      </c>
      <c r="D5448" s="11" t="str">
        <f>IFERROR(VLOOKUP(Rule!J5448,lvl_2[],2,FALSE),"Нет")</f>
        <v>Анализ даты</v>
      </c>
      <c r="E5448" s="11" t="str">
        <f>IFERROR(VLOOKUP(Rule!K5448,lvl_3[],2,FALSE),"Нет")</f>
        <v>Анализ даты</v>
      </c>
      <c r="F5448" s="11" t="str">
        <f>IFERROR(INDEX(lvl_4[],MATCH(L5448,lvl_4[ID],0),MATCH(TEXT(K5448,"##0"),lvl_4[#Headers],0)),"Нет")</f>
        <v>Символические звезды</v>
      </c>
      <c r="G5448" s="11" t="str">
        <f>IFERROR(INDEX(lvl_5[],MATCH(M5448,lvl_5[ID],0),MATCH(_xlfn.CONCAT(TEXT(K5448,"##0"),"_",TEXT(L5448,"##0")),lvl_5[#Headers],0)),"Нет")</f>
        <v>Золотая карета</v>
      </c>
      <c r="H5448" s="11" t="str">
        <f>IFERROR(INDEX(lvl_6[],MATCH(N5448,lvl_6[ID],0),MATCH(_xlfn.CONCAT(K5448,"_",L5448,"_",M5448),lvl_6[#Headers],0)),"Нет")</f>
        <v>Нет</v>
      </c>
      <c r="I5448" s="12">
        <v>1</v>
      </c>
      <c r="J5448" s="12">
        <v>4</v>
      </c>
      <c r="K5448" s="12">
        <v>1</v>
      </c>
      <c r="L5448" s="12">
        <v>5</v>
      </c>
      <c r="M5448" s="12">
        <v>21</v>
      </c>
      <c r="N5448" s="12">
        <v>1124</v>
      </c>
      <c r="O5448" s="12">
        <f>COUNTIF($P$2:P5448,P5448)</f>
        <v>1</v>
      </c>
      <c r="P5448" s="12" t="str">
        <f t="shared" si="315"/>
        <v>14105211124</v>
      </c>
      <c r="Q5448" s="12" t="str">
        <f t="shared" si="316"/>
        <v>141052111240001</v>
      </c>
      <c r="R5448" s="20" t="s">
        <v>4478</v>
      </c>
      <c r="U5448" s="12" t="s">
        <v>901</v>
      </c>
      <c r="W5448" s="12" t="s">
        <v>862</v>
      </c>
      <c r="AP5448" s="12" t="s">
        <v>100</v>
      </c>
      <c r="AR5448" s="12" t="s">
        <v>100</v>
      </c>
      <c r="BN5448" s="12">
        <v>1</v>
      </c>
      <c r="BP5448" s="12" t="s">
        <v>3804</v>
      </c>
    </row>
    <row r="5449" spans="1:68" ht="45" x14ac:dyDescent="0.25">
      <c r="A5449" s="12">
        <v>1</v>
      </c>
      <c r="B5449" s="11" t="str">
        <f t="shared" si="314"/>
        <v>Общий расчет. Анализ даты. Анализ даты. Символические звезды. Золотая карета. Нет</v>
      </c>
      <c r="C5449" s="11" t="str">
        <f>IFERROR(VLOOKUP(I5449,lvl_1[],2,FALSE),"Нет")</f>
        <v>Общий расчет</v>
      </c>
      <c r="D5449" s="11" t="str">
        <f>IFERROR(VLOOKUP(Rule!J5449,lvl_2[],2,FALSE),"Нет")</f>
        <v>Анализ даты</v>
      </c>
      <c r="E5449" s="11" t="str">
        <f>IFERROR(VLOOKUP(Rule!K5449,lvl_3[],2,FALSE),"Нет")</f>
        <v>Анализ даты</v>
      </c>
      <c r="F5449" s="11" t="str">
        <f>IFERROR(INDEX(lvl_4[],MATCH(L5449,lvl_4[ID],0),MATCH(TEXT(K5449,"##0"),lvl_4[#Headers],0)),"Нет")</f>
        <v>Символические звезды</v>
      </c>
      <c r="G5449" s="11" t="str">
        <f>IFERROR(INDEX(lvl_5[],MATCH(M5449,lvl_5[ID],0),MATCH(_xlfn.CONCAT(TEXT(K5449,"##0"),"_",TEXT(L5449,"##0")),lvl_5[#Headers],0)),"Нет")</f>
        <v>Золотая карета</v>
      </c>
      <c r="H5449" s="11" t="str">
        <f>IFERROR(INDEX(lvl_6[],MATCH(N5449,lvl_6[ID],0),MATCH(_xlfn.CONCAT(K5449,"_",L5449,"_",M5449),lvl_6[#Headers],0)),"Нет")</f>
        <v>Нет</v>
      </c>
      <c r="I5449" s="12">
        <v>1</v>
      </c>
      <c r="J5449" s="12">
        <v>4</v>
      </c>
      <c r="K5449" s="12">
        <v>1</v>
      </c>
      <c r="L5449" s="12">
        <v>5</v>
      </c>
      <c r="M5449" s="12">
        <v>21</v>
      </c>
      <c r="N5449" s="12">
        <v>1125</v>
      </c>
      <c r="O5449" s="12">
        <f>COUNTIF($P$2:P5449,P5449)</f>
        <v>1</v>
      </c>
      <c r="P5449" s="12" t="str">
        <f t="shared" si="315"/>
        <v>14105211125</v>
      </c>
      <c r="Q5449" s="12" t="str">
        <f t="shared" si="316"/>
        <v>141052111250001</v>
      </c>
      <c r="R5449" s="20" t="s">
        <v>4479</v>
      </c>
      <c r="U5449" s="12" t="s">
        <v>903</v>
      </c>
      <c r="W5449" s="12" t="s">
        <v>864</v>
      </c>
      <c r="AP5449" s="12" t="s">
        <v>100</v>
      </c>
      <c r="AR5449" s="12" t="s">
        <v>100</v>
      </c>
      <c r="BN5449" s="12">
        <v>1</v>
      </c>
      <c r="BP5449" s="12" t="s">
        <v>3804</v>
      </c>
    </row>
    <row r="5450" spans="1:68" ht="45" x14ac:dyDescent="0.25">
      <c r="A5450" s="12">
        <v>1</v>
      </c>
      <c r="B5450" s="11" t="str">
        <f t="shared" si="314"/>
        <v>Общий расчет. Анализ даты. Анализ даты. Символические звезды. Золотая карета. Нет</v>
      </c>
      <c r="C5450" s="11" t="str">
        <f>IFERROR(VLOOKUP(I5450,lvl_1[],2,FALSE),"Нет")</f>
        <v>Общий расчет</v>
      </c>
      <c r="D5450" s="11" t="str">
        <f>IFERROR(VLOOKUP(Rule!J5450,lvl_2[],2,FALSE),"Нет")</f>
        <v>Анализ даты</v>
      </c>
      <c r="E5450" s="11" t="str">
        <f>IFERROR(VLOOKUP(Rule!K5450,lvl_3[],2,FALSE),"Нет")</f>
        <v>Анализ даты</v>
      </c>
      <c r="F5450" s="11" t="str">
        <f>IFERROR(INDEX(lvl_4[],MATCH(L5450,lvl_4[ID],0),MATCH(TEXT(K5450,"##0"),lvl_4[#Headers],0)),"Нет")</f>
        <v>Символические звезды</v>
      </c>
      <c r="G5450" s="11" t="str">
        <f>IFERROR(INDEX(lvl_5[],MATCH(M5450,lvl_5[ID],0),MATCH(_xlfn.CONCAT(TEXT(K5450,"##0"),"_",TEXT(L5450,"##0")),lvl_5[#Headers],0)),"Нет")</f>
        <v>Золотая карета</v>
      </c>
      <c r="H5450" s="11" t="str">
        <f>IFERROR(INDEX(lvl_6[],MATCH(N5450,lvl_6[ID],0),MATCH(_xlfn.CONCAT(K5450,"_",L5450,"_",M5450),lvl_6[#Headers],0)),"Нет")</f>
        <v>Нет</v>
      </c>
      <c r="I5450" s="12">
        <v>1</v>
      </c>
      <c r="J5450" s="12">
        <v>4</v>
      </c>
      <c r="K5450" s="12">
        <v>1</v>
      </c>
      <c r="L5450" s="12">
        <v>5</v>
      </c>
      <c r="M5450" s="12">
        <v>21</v>
      </c>
      <c r="N5450" s="12">
        <v>1126</v>
      </c>
      <c r="O5450" s="12">
        <f>COUNTIF($P$2:P5450,P5450)</f>
        <v>1</v>
      </c>
      <c r="P5450" s="12" t="str">
        <f t="shared" si="315"/>
        <v>14105211126</v>
      </c>
      <c r="Q5450" s="12" t="str">
        <f t="shared" si="316"/>
        <v>141052111260001</v>
      </c>
      <c r="R5450" s="20" t="s">
        <v>4480</v>
      </c>
      <c r="U5450" s="12" t="s">
        <v>905</v>
      </c>
      <c r="W5450" s="12" t="s">
        <v>865</v>
      </c>
      <c r="AP5450" s="12" t="s">
        <v>100</v>
      </c>
      <c r="AR5450" s="12" t="s">
        <v>100</v>
      </c>
      <c r="BN5450" s="12">
        <v>1</v>
      </c>
      <c r="BP5450" s="12" t="s">
        <v>3804</v>
      </c>
    </row>
    <row r="5451" spans="1:68" ht="45" x14ac:dyDescent="0.25">
      <c r="A5451" s="12">
        <v>1</v>
      </c>
      <c r="B5451" s="11" t="str">
        <f t="shared" si="314"/>
        <v>Общий расчет. Анализ даты. Анализ даты. Символические звезды. Золотая карета. Нет</v>
      </c>
      <c r="C5451" s="11" t="str">
        <f>IFERROR(VLOOKUP(I5451,lvl_1[],2,FALSE),"Нет")</f>
        <v>Общий расчет</v>
      </c>
      <c r="D5451" s="11" t="str">
        <f>IFERROR(VLOOKUP(Rule!J5451,lvl_2[],2,FALSE),"Нет")</f>
        <v>Анализ даты</v>
      </c>
      <c r="E5451" s="11" t="str">
        <f>IFERROR(VLOOKUP(Rule!K5451,lvl_3[],2,FALSE),"Нет")</f>
        <v>Анализ даты</v>
      </c>
      <c r="F5451" s="11" t="str">
        <f>IFERROR(INDEX(lvl_4[],MATCH(L5451,lvl_4[ID],0),MATCH(TEXT(K5451,"##0"),lvl_4[#Headers],0)),"Нет")</f>
        <v>Символические звезды</v>
      </c>
      <c r="G5451" s="11" t="str">
        <f>IFERROR(INDEX(lvl_5[],MATCH(M5451,lvl_5[ID],0),MATCH(_xlfn.CONCAT(TEXT(K5451,"##0"),"_",TEXT(L5451,"##0")),lvl_5[#Headers],0)),"Нет")</f>
        <v>Золотая карета</v>
      </c>
      <c r="H5451" s="11" t="str">
        <f>IFERROR(INDEX(lvl_6[],MATCH(N5451,lvl_6[ID],0),MATCH(_xlfn.CONCAT(K5451,"_",L5451,"_",M5451),lvl_6[#Headers],0)),"Нет")</f>
        <v>Нет</v>
      </c>
      <c r="I5451" s="12">
        <v>1</v>
      </c>
      <c r="J5451" s="12">
        <v>4</v>
      </c>
      <c r="K5451" s="12">
        <v>1</v>
      </c>
      <c r="L5451" s="12">
        <v>5</v>
      </c>
      <c r="M5451" s="12">
        <v>21</v>
      </c>
      <c r="N5451" s="12">
        <v>1127</v>
      </c>
      <c r="O5451" s="12">
        <f>COUNTIF($P$2:P5451,P5451)</f>
        <v>1</v>
      </c>
      <c r="P5451" s="12" t="str">
        <f t="shared" si="315"/>
        <v>14105211127</v>
      </c>
      <c r="Q5451" s="12" t="str">
        <f t="shared" si="316"/>
        <v>141052111270001</v>
      </c>
      <c r="R5451" s="20" t="s">
        <v>4481</v>
      </c>
      <c r="U5451" s="12" t="s">
        <v>907</v>
      </c>
      <c r="W5451" s="12" t="s">
        <v>864</v>
      </c>
      <c r="AP5451" s="12" t="s">
        <v>100</v>
      </c>
      <c r="AR5451" s="12" t="s">
        <v>100</v>
      </c>
      <c r="BN5451" s="12">
        <v>1</v>
      </c>
      <c r="BP5451" s="12" t="s">
        <v>3804</v>
      </c>
    </row>
    <row r="5452" spans="1:68" ht="45" x14ac:dyDescent="0.25">
      <c r="A5452" s="12">
        <v>1</v>
      </c>
      <c r="B5452" s="11" t="str">
        <f t="shared" si="314"/>
        <v>Общий расчет. Анализ даты. Анализ даты. Символические звезды. Золотая карета. Нет</v>
      </c>
      <c r="C5452" s="11" t="str">
        <f>IFERROR(VLOOKUP(I5452,lvl_1[],2,FALSE),"Нет")</f>
        <v>Общий расчет</v>
      </c>
      <c r="D5452" s="11" t="str">
        <f>IFERROR(VLOOKUP(Rule!J5452,lvl_2[],2,FALSE),"Нет")</f>
        <v>Анализ даты</v>
      </c>
      <c r="E5452" s="11" t="str">
        <f>IFERROR(VLOOKUP(Rule!K5452,lvl_3[],2,FALSE),"Нет")</f>
        <v>Анализ даты</v>
      </c>
      <c r="F5452" s="11" t="str">
        <f>IFERROR(INDEX(lvl_4[],MATCH(L5452,lvl_4[ID],0),MATCH(TEXT(K5452,"##0"),lvl_4[#Headers],0)),"Нет")</f>
        <v>Символические звезды</v>
      </c>
      <c r="G5452" s="11" t="str">
        <f>IFERROR(INDEX(lvl_5[],MATCH(M5452,lvl_5[ID],0),MATCH(_xlfn.CONCAT(TEXT(K5452,"##0"),"_",TEXT(L5452,"##0")),lvl_5[#Headers],0)),"Нет")</f>
        <v>Золотая карета</v>
      </c>
      <c r="H5452" s="11" t="str">
        <f>IFERROR(INDEX(lvl_6[],MATCH(N5452,lvl_6[ID],0),MATCH(_xlfn.CONCAT(K5452,"_",L5452,"_",M5452),lvl_6[#Headers],0)),"Нет")</f>
        <v>Нет</v>
      </c>
      <c r="I5452" s="12">
        <v>1</v>
      </c>
      <c r="J5452" s="12">
        <v>4</v>
      </c>
      <c r="K5452" s="12">
        <v>1</v>
      </c>
      <c r="L5452" s="12">
        <v>5</v>
      </c>
      <c r="M5452" s="12">
        <v>21</v>
      </c>
      <c r="N5452" s="12">
        <v>1128</v>
      </c>
      <c r="O5452" s="12">
        <f>COUNTIF($P$2:P5452,P5452)</f>
        <v>1</v>
      </c>
      <c r="P5452" s="12" t="str">
        <f t="shared" si="315"/>
        <v>14105211128</v>
      </c>
      <c r="Q5452" s="12" t="str">
        <f t="shared" si="316"/>
        <v>141052111280001</v>
      </c>
      <c r="R5452" s="20" t="s">
        <v>4482</v>
      </c>
      <c r="U5452" s="12" t="s">
        <v>908</v>
      </c>
      <c r="W5452" s="12" t="s">
        <v>865</v>
      </c>
      <c r="AP5452" s="12" t="s">
        <v>100</v>
      </c>
      <c r="AR5452" s="12" t="s">
        <v>100</v>
      </c>
      <c r="BN5452" s="12">
        <v>1</v>
      </c>
      <c r="BP5452" s="12" t="s">
        <v>3804</v>
      </c>
    </row>
    <row r="5453" spans="1:68" ht="45" x14ac:dyDescent="0.25">
      <c r="A5453" s="12">
        <v>1</v>
      </c>
      <c r="B5453" s="11" t="str">
        <f t="shared" si="314"/>
        <v>Общий расчет. Анализ даты. Анализ даты. Символические звезды. Золотая карета. Нет</v>
      </c>
      <c r="C5453" s="11" t="str">
        <f>IFERROR(VLOOKUP(I5453,lvl_1[],2,FALSE),"Нет")</f>
        <v>Общий расчет</v>
      </c>
      <c r="D5453" s="11" t="str">
        <f>IFERROR(VLOOKUP(Rule!J5453,lvl_2[],2,FALSE),"Нет")</f>
        <v>Анализ даты</v>
      </c>
      <c r="E5453" s="11" t="str">
        <f>IFERROR(VLOOKUP(Rule!K5453,lvl_3[],2,FALSE),"Нет")</f>
        <v>Анализ даты</v>
      </c>
      <c r="F5453" s="11" t="str">
        <f>IFERROR(INDEX(lvl_4[],MATCH(L5453,lvl_4[ID],0),MATCH(TEXT(K5453,"##0"),lvl_4[#Headers],0)),"Нет")</f>
        <v>Символические звезды</v>
      </c>
      <c r="G5453" s="11" t="str">
        <f>IFERROR(INDEX(lvl_5[],MATCH(M5453,lvl_5[ID],0),MATCH(_xlfn.CONCAT(TEXT(K5453,"##0"),"_",TEXT(L5453,"##0")),lvl_5[#Headers],0)),"Нет")</f>
        <v>Золотая карета</v>
      </c>
      <c r="H5453" s="11" t="str">
        <f>IFERROR(INDEX(lvl_6[],MATCH(N5453,lvl_6[ID],0),MATCH(_xlfn.CONCAT(K5453,"_",L5453,"_",M5453),lvl_6[#Headers],0)),"Нет")</f>
        <v>Нет</v>
      </c>
      <c r="I5453" s="12">
        <v>1</v>
      </c>
      <c r="J5453" s="12">
        <v>4</v>
      </c>
      <c r="K5453" s="12">
        <v>1</v>
      </c>
      <c r="L5453" s="12">
        <v>5</v>
      </c>
      <c r="M5453" s="12">
        <v>21</v>
      </c>
      <c r="N5453" s="12">
        <v>1129</v>
      </c>
      <c r="O5453" s="12">
        <f>COUNTIF($P$2:P5453,P5453)</f>
        <v>1</v>
      </c>
      <c r="P5453" s="12" t="str">
        <f t="shared" si="315"/>
        <v>14105211129</v>
      </c>
      <c r="Q5453" s="12" t="str">
        <f t="shared" si="316"/>
        <v>141052111290001</v>
      </c>
      <c r="R5453" s="20" t="s">
        <v>4483</v>
      </c>
      <c r="U5453" s="12" t="s">
        <v>910</v>
      </c>
      <c r="W5453" s="12" t="s">
        <v>867</v>
      </c>
      <c r="AP5453" s="12" t="s">
        <v>100</v>
      </c>
      <c r="AR5453" s="12" t="s">
        <v>100</v>
      </c>
      <c r="BN5453" s="12">
        <v>1</v>
      </c>
      <c r="BP5453" s="12" t="s">
        <v>3804</v>
      </c>
    </row>
    <row r="5454" spans="1:68" ht="45" x14ac:dyDescent="0.25">
      <c r="A5454" s="12">
        <v>1</v>
      </c>
      <c r="B5454" s="11" t="str">
        <f t="shared" si="314"/>
        <v>Общий расчет. Анализ даты. Анализ даты. Символические звезды. Золотая карета. Нет</v>
      </c>
      <c r="C5454" s="11" t="str">
        <f>IFERROR(VLOOKUP(I5454,lvl_1[],2,FALSE),"Нет")</f>
        <v>Общий расчет</v>
      </c>
      <c r="D5454" s="11" t="str">
        <f>IFERROR(VLOOKUP(Rule!J5454,lvl_2[],2,FALSE),"Нет")</f>
        <v>Анализ даты</v>
      </c>
      <c r="E5454" s="11" t="str">
        <f>IFERROR(VLOOKUP(Rule!K5454,lvl_3[],2,FALSE),"Нет")</f>
        <v>Анализ даты</v>
      </c>
      <c r="F5454" s="11" t="str">
        <f>IFERROR(INDEX(lvl_4[],MATCH(L5454,lvl_4[ID],0),MATCH(TEXT(K5454,"##0"),lvl_4[#Headers],0)),"Нет")</f>
        <v>Символические звезды</v>
      </c>
      <c r="G5454" s="11" t="str">
        <f>IFERROR(INDEX(lvl_5[],MATCH(M5454,lvl_5[ID],0),MATCH(_xlfn.CONCAT(TEXT(K5454,"##0"),"_",TEXT(L5454,"##0")),lvl_5[#Headers],0)),"Нет")</f>
        <v>Золотая карета</v>
      </c>
      <c r="H5454" s="11" t="str">
        <f>IFERROR(INDEX(lvl_6[],MATCH(N5454,lvl_6[ID],0),MATCH(_xlfn.CONCAT(K5454,"_",L5454,"_",M5454),lvl_6[#Headers],0)),"Нет")</f>
        <v>Нет</v>
      </c>
      <c r="I5454" s="12">
        <v>1</v>
      </c>
      <c r="J5454" s="12">
        <v>4</v>
      </c>
      <c r="K5454" s="12">
        <v>1</v>
      </c>
      <c r="L5454" s="12">
        <v>5</v>
      </c>
      <c r="M5454" s="12">
        <v>21</v>
      </c>
      <c r="N5454" s="12">
        <v>1130</v>
      </c>
      <c r="O5454" s="12">
        <f>COUNTIF($P$2:P5454,P5454)</f>
        <v>1</v>
      </c>
      <c r="P5454" s="12" t="str">
        <f t="shared" si="315"/>
        <v>14105211130</v>
      </c>
      <c r="Q5454" s="12" t="str">
        <f t="shared" si="316"/>
        <v>141052111300001</v>
      </c>
      <c r="R5454" s="20" t="s">
        <v>4484</v>
      </c>
      <c r="U5454" s="12" t="s">
        <v>912</v>
      </c>
      <c r="W5454" s="12" t="s">
        <v>868</v>
      </c>
      <c r="AP5454" s="12" t="s">
        <v>100</v>
      </c>
      <c r="AR5454" s="12" t="s">
        <v>100</v>
      </c>
      <c r="BN5454" s="12">
        <v>1</v>
      </c>
      <c r="BP5454" s="12" t="s">
        <v>3804</v>
      </c>
    </row>
    <row r="5455" spans="1:68" ht="45" x14ac:dyDescent="0.25">
      <c r="A5455" s="12">
        <v>1</v>
      </c>
      <c r="B5455" s="11" t="str">
        <f t="shared" si="314"/>
        <v>Общий расчет. Анализ даты. Анализ даты. Символические звезды. Золотая карета. Нет</v>
      </c>
      <c r="C5455" s="11" t="str">
        <f>IFERROR(VLOOKUP(I5455,lvl_1[],2,FALSE),"Нет")</f>
        <v>Общий расчет</v>
      </c>
      <c r="D5455" s="11" t="str">
        <f>IFERROR(VLOOKUP(Rule!J5455,lvl_2[],2,FALSE),"Нет")</f>
        <v>Анализ даты</v>
      </c>
      <c r="E5455" s="11" t="str">
        <f>IFERROR(VLOOKUP(Rule!K5455,lvl_3[],2,FALSE),"Нет")</f>
        <v>Анализ даты</v>
      </c>
      <c r="F5455" s="11" t="str">
        <f>IFERROR(INDEX(lvl_4[],MATCH(L5455,lvl_4[ID],0),MATCH(TEXT(K5455,"##0"),lvl_4[#Headers],0)),"Нет")</f>
        <v>Символические звезды</v>
      </c>
      <c r="G5455" s="11" t="str">
        <f>IFERROR(INDEX(lvl_5[],MATCH(M5455,lvl_5[ID],0),MATCH(_xlfn.CONCAT(TEXT(K5455,"##0"),"_",TEXT(L5455,"##0")),lvl_5[#Headers],0)),"Нет")</f>
        <v>Золотая карета</v>
      </c>
      <c r="H5455" s="11" t="str">
        <f>IFERROR(INDEX(lvl_6[],MATCH(N5455,lvl_6[ID],0),MATCH(_xlfn.CONCAT(K5455,"_",L5455,"_",M5455),lvl_6[#Headers],0)),"Нет")</f>
        <v>Нет</v>
      </c>
      <c r="I5455" s="12">
        <v>1</v>
      </c>
      <c r="J5455" s="12">
        <v>4</v>
      </c>
      <c r="K5455" s="12">
        <v>1</v>
      </c>
      <c r="L5455" s="12">
        <v>5</v>
      </c>
      <c r="M5455" s="12">
        <v>21</v>
      </c>
      <c r="N5455" s="12">
        <v>1131</v>
      </c>
      <c r="O5455" s="12">
        <f>COUNTIF($P$2:P5455,P5455)</f>
        <v>1</v>
      </c>
      <c r="P5455" s="12" t="str">
        <f t="shared" si="315"/>
        <v>14105211131</v>
      </c>
      <c r="Q5455" s="12" t="str">
        <f t="shared" si="316"/>
        <v>141052111310001</v>
      </c>
      <c r="R5455" s="20" t="s">
        <v>4485</v>
      </c>
      <c r="U5455" s="12" t="s">
        <v>914</v>
      </c>
      <c r="W5455" s="12" t="s">
        <v>870</v>
      </c>
      <c r="AP5455" s="12" t="s">
        <v>100</v>
      </c>
      <c r="AR5455" s="12" t="s">
        <v>100</v>
      </c>
      <c r="BN5455" s="12">
        <v>1</v>
      </c>
      <c r="BP5455" s="12" t="s">
        <v>3804</v>
      </c>
    </row>
    <row r="5456" spans="1:68" ht="45" x14ac:dyDescent="0.25">
      <c r="A5456" s="12">
        <v>1</v>
      </c>
      <c r="B5456" s="11" t="str">
        <f t="shared" si="314"/>
        <v>Общий расчет. Анализ даты. Анализ даты. Символические звезды. Золотая карета. Нет</v>
      </c>
      <c r="C5456" s="11" t="str">
        <f>IFERROR(VLOOKUP(I5456,lvl_1[],2,FALSE),"Нет")</f>
        <v>Общий расчет</v>
      </c>
      <c r="D5456" s="11" t="str">
        <f>IFERROR(VLOOKUP(Rule!J5456,lvl_2[],2,FALSE),"Нет")</f>
        <v>Анализ даты</v>
      </c>
      <c r="E5456" s="11" t="str">
        <f>IFERROR(VLOOKUP(Rule!K5456,lvl_3[],2,FALSE),"Нет")</f>
        <v>Анализ даты</v>
      </c>
      <c r="F5456" s="11" t="str">
        <f>IFERROR(INDEX(lvl_4[],MATCH(L5456,lvl_4[ID],0),MATCH(TEXT(K5456,"##0"),lvl_4[#Headers],0)),"Нет")</f>
        <v>Символические звезды</v>
      </c>
      <c r="G5456" s="11" t="str">
        <f>IFERROR(INDEX(lvl_5[],MATCH(M5456,lvl_5[ID],0),MATCH(_xlfn.CONCAT(TEXT(K5456,"##0"),"_",TEXT(L5456,"##0")),lvl_5[#Headers],0)),"Нет")</f>
        <v>Золотая карета</v>
      </c>
      <c r="H5456" s="11" t="str">
        <f>IFERROR(INDEX(lvl_6[],MATCH(N5456,lvl_6[ID],0),MATCH(_xlfn.CONCAT(K5456,"_",L5456,"_",M5456),lvl_6[#Headers],0)),"Нет")</f>
        <v>Нет</v>
      </c>
      <c r="I5456" s="12">
        <v>1</v>
      </c>
      <c r="J5456" s="12">
        <v>4</v>
      </c>
      <c r="K5456" s="12">
        <v>1</v>
      </c>
      <c r="L5456" s="12">
        <v>5</v>
      </c>
      <c r="M5456" s="12">
        <v>21</v>
      </c>
      <c r="N5456" s="12">
        <v>1132</v>
      </c>
      <c r="O5456" s="12">
        <f>COUNTIF($P$2:P5456,P5456)</f>
        <v>1</v>
      </c>
      <c r="P5456" s="12" t="str">
        <f t="shared" si="315"/>
        <v>14105211132</v>
      </c>
      <c r="Q5456" s="12" t="str">
        <f t="shared" si="316"/>
        <v>141052111320001</v>
      </c>
      <c r="R5456" s="20" t="s">
        <v>4486</v>
      </c>
      <c r="U5456" s="12" t="s">
        <v>916</v>
      </c>
      <c r="W5456" s="12" t="s">
        <v>859</v>
      </c>
      <c r="AP5456" s="12" t="s">
        <v>100</v>
      </c>
      <c r="AR5456" s="12" t="s">
        <v>100</v>
      </c>
      <c r="BN5456" s="12">
        <v>1</v>
      </c>
      <c r="BP5456" s="12" t="s">
        <v>3804</v>
      </c>
    </row>
    <row r="5457" spans="1:68" ht="60" x14ac:dyDescent="0.25">
      <c r="A5457" s="12">
        <v>1</v>
      </c>
      <c r="B5457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57" s="11" t="str">
        <f>IFERROR(VLOOKUP(I5457,lvl_1[],2,FALSE),"Нет")</f>
        <v>Общий расчет</v>
      </c>
      <c r="D5457" s="11" t="str">
        <f>IFERROR(VLOOKUP(Rule!J5457,lvl_2[],2,FALSE),"Нет")</f>
        <v>Анализ даты</v>
      </c>
      <c r="E5457" s="11" t="str">
        <f>IFERROR(VLOOKUP(Rule!K5457,lvl_3[],2,FALSE),"Нет")</f>
        <v>Анализ даты</v>
      </c>
      <c r="F5457" s="11" t="str">
        <f>IFERROR(INDEX(lvl_4[],MATCH(L5457,lvl_4[ID],0),MATCH(TEXT(K5457,"##0"),lvl_4[#Headers],0)),"Нет")</f>
        <v>Символические звезды</v>
      </c>
      <c r="G5457" s="11" t="str">
        <f>IFERROR(INDEX(lvl_5[],MATCH(M5457,lvl_5[ID],0),MATCH(_xlfn.CONCAT(TEXT(K5457,"##0"),"_",TEXT(L5457,"##0")),lvl_5[#Headers],0)),"Нет")</f>
        <v>Благородный небесной единицы (Благородный человек)</v>
      </c>
      <c r="H5457" s="11" t="str">
        <f>IFERROR(INDEX(lvl_6[],MATCH(N5457,lvl_6[ID],0),MATCH(_xlfn.CONCAT(K5457,"_",L5457,"_",M5457),lvl_6[#Headers],0)),"Нет")</f>
        <v>Нет</v>
      </c>
      <c r="I5457" s="12">
        <v>1</v>
      </c>
      <c r="J5457" s="12">
        <v>4</v>
      </c>
      <c r="K5457" s="12">
        <v>1</v>
      </c>
      <c r="L5457" s="12">
        <v>5</v>
      </c>
      <c r="M5457" s="12">
        <v>15</v>
      </c>
      <c r="N5457" s="12">
        <v>1133</v>
      </c>
      <c r="O5457" s="12">
        <f>COUNTIF($P$2:P5457,P5457)</f>
        <v>1</v>
      </c>
      <c r="P5457" s="12" t="str">
        <f t="shared" si="315"/>
        <v>14105151133</v>
      </c>
      <c r="Q5457" s="12" t="str">
        <f t="shared" si="316"/>
        <v>141051511330001</v>
      </c>
      <c r="R5457" s="20" t="s">
        <v>4487</v>
      </c>
      <c r="AB5457" s="12" t="s">
        <v>899</v>
      </c>
      <c r="AD5457" s="12" t="s">
        <v>870</v>
      </c>
      <c r="BN5457" s="12">
        <v>1</v>
      </c>
      <c r="BP5457" s="12" t="s">
        <v>3805</v>
      </c>
    </row>
    <row r="5458" spans="1:68" ht="60" x14ac:dyDescent="0.25">
      <c r="A5458" s="12">
        <v>1</v>
      </c>
      <c r="B5458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58" s="11" t="str">
        <f>IFERROR(VLOOKUP(I5458,lvl_1[],2,FALSE),"Нет")</f>
        <v>Общий расчет</v>
      </c>
      <c r="D5458" s="11" t="str">
        <f>IFERROR(VLOOKUP(Rule!J5458,lvl_2[],2,FALSE),"Нет")</f>
        <v>Анализ даты</v>
      </c>
      <c r="E5458" s="11" t="str">
        <f>IFERROR(VLOOKUP(Rule!K5458,lvl_3[],2,FALSE),"Нет")</f>
        <v>Анализ даты</v>
      </c>
      <c r="F5458" s="11" t="str">
        <f>IFERROR(INDEX(lvl_4[],MATCH(L5458,lvl_4[ID],0),MATCH(TEXT(K5458,"##0"),lvl_4[#Headers],0)),"Нет")</f>
        <v>Символические звезды</v>
      </c>
      <c r="G5458" s="11" t="str">
        <f>IFERROR(INDEX(lvl_5[],MATCH(M5458,lvl_5[ID],0),MATCH(_xlfn.CONCAT(TEXT(K5458,"##0"),"_",TEXT(L5458,"##0")),lvl_5[#Headers],0)),"Нет")</f>
        <v>Благородный небесной единицы (Благородный человек)</v>
      </c>
      <c r="H5458" s="11" t="str">
        <f>IFERROR(INDEX(lvl_6[],MATCH(N5458,lvl_6[ID],0),MATCH(_xlfn.CONCAT(K5458,"_",L5458,"_",M5458),lvl_6[#Headers],0)),"Нет")</f>
        <v>Нет</v>
      </c>
      <c r="I5458" s="12">
        <v>1</v>
      </c>
      <c r="J5458" s="12">
        <v>4</v>
      </c>
      <c r="K5458" s="12">
        <v>1</v>
      </c>
      <c r="L5458" s="12">
        <v>5</v>
      </c>
      <c r="M5458" s="12">
        <v>15</v>
      </c>
      <c r="N5458" s="12">
        <v>1134</v>
      </c>
      <c r="O5458" s="12">
        <f>COUNTIF($P$2:P5458,P5458)</f>
        <v>1</v>
      </c>
      <c r="P5458" s="12" t="str">
        <f t="shared" si="315"/>
        <v>14105151134</v>
      </c>
      <c r="Q5458" s="12" t="str">
        <f t="shared" si="316"/>
        <v>141051511340001</v>
      </c>
      <c r="R5458" s="20" t="s">
        <v>4488</v>
      </c>
      <c r="AB5458" s="12" t="s">
        <v>899</v>
      </c>
      <c r="AC5458" s="12" t="s">
        <v>100</v>
      </c>
      <c r="AD5458" s="12" t="s">
        <v>864</v>
      </c>
      <c r="BN5458" s="12">
        <v>1</v>
      </c>
      <c r="BP5458" s="12" t="s">
        <v>3805</v>
      </c>
    </row>
    <row r="5459" spans="1:68" ht="60" x14ac:dyDescent="0.25">
      <c r="A5459" s="12">
        <v>1</v>
      </c>
      <c r="B5459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59" s="11" t="str">
        <f>IFERROR(VLOOKUP(I5459,lvl_1[],2,FALSE),"Нет")</f>
        <v>Общий расчет</v>
      </c>
      <c r="D5459" s="11" t="str">
        <f>IFERROR(VLOOKUP(Rule!J5459,lvl_2[],2,FALSE),"Нет")</f>
        <v>Анализ даты</v>
      </c>
      <c r="E5459" s="11" t="str">
        <f>IFERROR(VLOOKUP(Rule!K5459,lvl_3[],2,FALSE),"Нет")</f>
        <v>Анализ даты</v>
      </c>
      <c r="F5459" s="11" t="str">
        <f>IFERROR(INDEX(lvl_4[],MATCH(L5459,lvl_4[ID],0),MATCH(TEXT(K5459,"##0"),lvl_4[#Headers],0)),"Нет")</f>
        <v>Символические звезды</v>
      </c>
      <c r="G5459" s="11" t="str">
        <f>IFERROR(INDEX(lvl_5[],MATCH(M5459,lvl_5[ID],0),MATCH(_xlfn.CONCAT(TEXT(K5459,"##0"),"_",TEXT(L5459,"##0")),lvl_5[#Headers],0)),"Нет")</f>
        <v>Благородный небесной единицы (Благородный человек)</v>
      </c>
      <c r="H5459" s="11" t="str">
        <f>IFERROR(INDEX(lvl_6[],MATCH(N5459,lvl_6[ID],0),MATCH(_xlfn.CONCAT(K5459,"_",L5459,"_",M5459),lvl_6[#Headers],0)),"Нет")</f>
        <v>Нет</v>
      </c>
      <c r="I5459" s="12">
        <v>1</v>
      </c>
      <c r="J5459" s="12">
        <v>4</v>
      </c>
      <c r="K5459" s="12">
        <v>1</v>
      </c>
      <c r="L5459" s="12">
        <v>5</v>
      </c>
      <c r="M5459" s="12">
        <v>15</v>
      </c>
      <c r="N5459" s="12">
        <v>1135</v>
      </c>
      <c r="O5459" s="12">
        <f>COUNTIF($P$2:P5459,P5459)</f>
        <v>1</v>
      </c>
      <c r="P5459" s="12" t="str">
        <f t="shared" si="315"/>
        <v>14105151135</v>
      </c>
      <c r="Q5459" s="12" t="str">
        <f t="shared" si="316"/>
        <v>141051511350001</v>
      </c>
      <c r="R5459" s="20" t="s">
        <v>4489</v>
      </c>
      <c r="AB5459" s="12" t="s">
        <v>901</v>
      </c>
      <c r="AC5459" s="12" t="s">
        <v>100</v>
      </c>
      <c r="AD5459" s="12" t="s">
        <v>869</v>
      </c>
      <c r="BN5459" s="12">
        <v>1</v>
      </c>
      <c r="BP5459" s="12" t="s">
        <v>3805</v>
      </c>
    </row>
    <row r="5460" spans="1:68" ht="60" x14ac:dyDescent="0.25">
      <c r="A5460" s="12">
        <v>1</v>
      </c>
      <c r="B5460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60" s="11" t="str">
        <f>IFERROR(VLOOKUP(I5460,lvl_1[],2,FALSE),"Нет")</f>
        <v>Общий расчет</v>
      </c>
      <c r="D5460" s="11" t="str">
        <f>IFERROR(VLOOKUP(Rule!J5460,lvl_2[],2,FALSE),"Нет")</f>
        <v>Анализ даты</v>
      </c>
      <c r="E5460" s="11" t="str">
        <f>IFERROR(VLOOKUP(Rule!K5460,lvl_3[],2,FALSE),"Нет")</f>
        <v>Анализ даты</v>
      </c>
      <c r="F5460" s="11" t="str">
        <f>IFERROR(INDEX(lvl_4[],MATCH(L5460,lvl_4[ID],0),MATCH(TEXT(K5460,"##0"),lvl_4[#Headers],0)),"Нет")</f>
        <v>Символические звезды</v>
      </c>
      <c r="G5460" s="11" t="str">
        <f>IFERROR(INDEX(lvl_5[],MATCH(M5460,lvl_5[ID],0),MATCH(_xlfn.CONCAT(TEXT(K5460,"##0"),"_",TEXT(L5460,"##0")),lvl_5[#Headers],0)),"Нет")</f>
        <v>Благородный небесной единицы (Благородный человек)</v>
      </c>
      <c r="H5460" s="11" t="str">
        <f>IFERROR(INDEX(lvl_6[],MATCH(N5460,lvl_6[ID],0),MATCH(_xlfn.CONCAT(K5460,"_",L5460,"_",M5460),lvl_6[#Headers],0)),"Нет")</f>
        <v>Нет</v>
      </c>
      <c r="I5460" s="12">
        <v>1</v>
      </c>
      <c r="J5460" s="12">
        <v>4</v>
      </c>
      <c r="K5460" s="12">
        <v>1</v>
      </c>
      <c r="L5460" s="12">
        <v>5</v>
      </c>
      <c r="M5460" s="12">
        <v>15</v>
      </c>
      <c r="N5460" s="12">
        <v>1136</v>
      </c>
      <c r="O5460" s="12">
        <f>COUNTIF($P$2:P5460,P5460)</f>
        <v>1</v>
      </c>
      <c r="P5460" s="12" t="str">
        <f t="shared" si="315"/>
        <v>14105151136</v>
      </c>
      <c r="Q5460" s="12" t="str">
        <f t="shared" si="316"/>
        <v>141051511360001</v>
      </c>
      <c r="R5460" s="20" t="s">
        <v>4490</v>
      </c>
      <c r="AB5460" s="12" t="s">
        <v>901</v>
      </c>
      <c r="AC5460" s="12" t="s">
        <v>100</v>
      </c>
      <c r="AD5460" s="12" t="s">
        <v>865</v>
      </c>
      <c r="BN5460" s="12">
        <v>1</v>
      </c>
      <c r="BP5460" s="12" t="s">
        <v>3805</v>
      </c>
    </row>
    <row r="5461" spans="1:68" ht="60" x14ac:dyDescent="0.25">
      <c r="A5461" s="12">
        <v>1</v>
      </c>
      <c r="B5461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61" s="11" t="str">
        <f>IFERROR(VLOOKUP(I5461,lvl_1[],2,FALSE),"Нет")</f>
        <v>Общий расчет</v>
      </c>
      <c r="D5461" s="11" t="str">
        <f>IFERROR(VLOOKUP(Rule!J5461,lvl_2[],2,FALSE),"Нет")</f>
        <v>Анализ даты</v>
      </c>
      <c r="E5461" s="11" t="str">
        <f>IFERROR(VLOOKUP(Rule!K5461,lvl_3[],2,FALSE),"Нет")</f>
        <v>Анализ даты</v>
      </c>
      <c r="F5461" s="11" t="str">
        <f>IFERROR(INDEX(lvl_4[],MATCH(L5461,lvl_4[ID],0),MATCH(TEXT(K5461,"##0"),lvl_4[#Headers],0)),"Нет")</f>
        <v>Символические звезды</v>
      </c>
      <c r="G5461" s="11" t="str">
        <f>IFERROR(INDEX(lvl_5[],MATCH(M5461,lvl_5[ID],0),MATCH(_xlfn.CONCAT(TEXT(K5461,"##0"),"_",TEXT(L5461,"##0")),lvl_5[#Headers],0)),"Нет")</f>
        <v>Благородный небесной единицы (Благородный человек)</v>
      </c>
      <c r="H5461" s="11" t="str">
        <f>IFERROR(INDEX(lvl_6[],MATCH(N5461,lvl_6[ID],0),MATCH(_xlfn.CONCAT(K5461,"_",L5461,"_",M5461),lvl_6[#Headers],0)),"Нет")</f>
        <v>Нет</v>
      </c>
      <c r="I5461" s="12">
        <v>1</v>
      </c>
      <c r="J5461" s="12">
        <v>4</v>
      </c>
      <c r="K5461" s="12">
        <v>1</v>
      </c>
      <c r="L5461" s="12">
        <v>5</v>
      </c>
      <c r="M5461" s="12">
        <v>15</v>
      </c>
      <c r="N5461" s="12">
        <v>1137</v>
      </c>
      <c r="O5461" s="12">
        <f>COUNTIF($P$2:P5461,P5461)</f>
        <v>1</v>
      </c>
      <c r="P5461" s="12" t="str">
        <f t="shared" si="315"/>
        <v>14105151137</v>
      </c>
      <c r="Q5461" s="12" t="str">
        <f t="shared" si="316"/>
        <v>141051511370001</v>
      </c>
      <c r="R5461" s="20" t="s">
        <v>4491</v>
      </c>
      <c r="AB5461" s="12" t="s">
        <v>903</v>
      </c>
      <c r="AC5461" s="12" t="s">
        <v>100</v>
      </c>
      <c r="AD5461" s="12" t="s">
        <v>868</v>
      </c>
      <c r="BN5461" s="12">
        <v>1</v>
      </c>
      <c r="BP5461" s="12" t="s">
        <v>3805</v>
      </c>
    </row>
    <row r="5462" spans="1:68" ht="60" x14ac:dyDescent="0.25">
      <c r="A5462" s="12">
        <v>1</v>
      </c>
      <c r="B5462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62" s="11" t="str">
        <f>IFERROR(VLOOKUP(I5462,lvl_1[],2,FALSE),"Нет")</f>
        <v>Общий расчет</v>
      </c>
      <c r="D5462" s="11" t="str">
        <f>IFERROR(VLOOKUP(Rule!J5462,lvl_2[],2,FALSE),"Нет")</f>
        <v>Анализ даты</v>
      </c>
      <c r="E5462" s="11" t="str">
        <f>IFERROR(VLOOKUP(Rule!K5462,lvl_3[],2,FALSE),"Нет")</f>
        <v>Анализ даты</v>
      </c>
      <c r="F5462" s="11" t="str">
        <f>IFERROR(INDEX(lvl_4[],MATCH(L5462,lvl_4[ID],0),MATCH(TEXT(K5462,"##0"),lvl_4[#Headers],0)),"Нет")</f>
        <v>Символические звезды</v>
      </c>
      <c r="G5462" s="11" t="str">
        <f>IFERROR(INDEX(lvl_5[],MATCH(M5462,lvl_5[ID],0),MATCH(_xlfn.CONCAT(TEXT(K5462,"##0"),"_",TEXT(L5462,"##0")),lvl_5[#Headers],0)),"Нет")</f>
        <v>Благородный небесной единицы (Благородный человек)</v>
      </c>
      <c r="H5462" s="11" t="str">
        <f>IFERROR(INDEX(lvl_6[],MATCH(N5462,lvl_6[ID],0),MATCH(_xlfn.CONCAT(K5462,"_",L5462,"_",M5462),lvl_6[#Headers],0)),"Нет")</f>
        <v>Нет</v>
      </c>
      <c r="I5462" s="12">
        <v>1</v>
      </c>
      <c r="J5462" s="12">
        <v>4</v>
      </c>
      <c r="K5462" s="12">
        <v>1</v>
      </c>
      <c r="L5462" s="12">
        <v>5</v>
      </c>
      <c r="M5462" s="12">
        <v>15</v>
      </c>
      <c r="N5462" s="12">
        <v>1138</v>
      </c>
      <c r="O5462" s="12">
        <f>COUNTIF($P$2:P5462,P5462)</f>
        <v>1</v>
      </c>
      <c r="P5462" s="12" t="str">
        <f t="shared" si="315"/>
        <v>14105151138</v>
      </c>
      <c r="Q5462" s="12" t="str">
        <f t="shared" si="316"/>
        <v>141051511380001</v>
      </c>
      <c r="R5462" s="20" t="s">
        <v>4492</v>
      </c>
      <c r="AB5462" s="12" t="s">
        <v>903</v>
      </c>
      <c r="AC5462" s="12" t="s">
        <v>100</v>
      </c>
      <c r="AD5462" s="12" t="s">
        <v>866</v>
      </c>
      <c r="BN5462" s="12">
        <v>1</v>
      </c>
      <c r="BP5462" s="12" t="s">
        <v>3805</v>
      </c>
    </row>
    <row r="5463" spans="1:68" ht="60" x14ac:dyDescent="0.25">
      <c r="A5463" s="12">
        <v>1</v>
      </c>
      <c r="B5463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63" s="11" t="str">
        <f>IFERROR(VLOOKUP(I5463,lvl_1[],2,FALSE),"Нет")</f>
        <v>Общий расчет</v>
      </c>
      <c r="D5463" s="11" t="str">
        <f>IFERROR(VLOOKUP(Rule!J5463,lvl_2[],2,FALSE),"Нет")</f>
        <v>Анализ даты</v>
      </c>
      <c r="E5463" s="11" t="str">
        <f>IFERROR(VLOOKUP(Rule!K5463,lvl_3[],2,FALSE),"Нет")</f>
        <v>Анализ даты</v>
      </c>
      <c r="F5463" s="11" t="str">
        <f>IFERROR(INDEX(lvl_4[],MATCH(L5463,lvl_4[ID],0),MATCH(TEXT(K5463,"##0"),lvl_4[#Headers],0)),"Нет")</f>
        <v>Символические звезды</v>
      </c>
      <c r="G5463" s="11" t="str">
        <f>IFERROR(INDEX(lvl_5[],MATCH(M5463,lvl_5[ID],0),MATCH(_xlfn.CONCAT(TEXT(K5463,"##0"),"_",TEXT(L5463,"##0")),lvl_5[#Headers],0)),"Нет")</f>
        <v>Благородный небесной единицы (Благородный человек)</v>
      </c>
      <c r="H5463" s="11" t="str">
        <f>IFERROR(INDEX(lvl_6[],MATCH(N5463,lvl_6[ID],0),MATCH(_xlfn.CONCAT(K5463,"_",L5463,"_",M5463),lvl_6[#Headers],0)),"Нет")</f>
        <v>Нет</v>
      </c>
      <c r="I5463" s="12">
        <v>1</v>
      </c>
      <c r="J5463" s="12">
        <v>4</v>
      </c>
      <c r="K5463" s="12">
        <v>1</v>
      </c>
      <c r="L5463" s="12">
        <v>5</v>
      </c>
      <c r="M5463" s="12">
        <v>15</v>
      </c>
      <c r="N5463" s="12">
        <v>1139</v>
      </c>
      <c r="O5463" s="12">
        <f>COUNTIF($P$2:P5463,P5463)</f>
        <v>1</v>
      </c>
      <c r="P5463" s="12" t="str">
        <f t="shared" si="315"/>
        <v>14105151139</v>
      </c>
      <c r="Q5463" s="12" t="str">
        <f t="shared" si="316"/>
        <v>141051511390001</v>
      </c>
      <c r="R5463" s="20" t="s">
        <v>4493</v>
      </c>
      <c r="AB5463" s="12" t="s">
        <v>905</v>
      </c>
      <c r="AC5463" s="12" t="s">
        <v>100</v>
      </c>
      <c r="AD5463" s="12" t="s">
        <v>868</v>
      </c>
      <c r="BN5463" s="12">
        <v>1</v>
      </c>
      <c r="BP5463" s="12" t="s">
        <v>3805</v>
      </c>
    </row>
    <row r="5464" spans="1:68" ht="60" x14ac:dyDescent="0.25">
      <c r="A5464" s="12">
        <v>1</v>
      </c>
      <c r="B5464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64" s="11" t="str">
        <f>IFERROR(VLOOKUP(I5464,lvl_1[],2,FALSE),"Нет")</f>
        <v>Общий расчет</v>
      </c>
      <c r="D5464" s="11" t="str">
        <f>IFERROR(VLOOKUP(Rule!J5464,lvl_2[],2,FALSE),"Нет")</f>
        <v>Анализ даты</v>
      </c>
      <c r="E5464" s="11" t="str">
        <f>IFERROR(VLOOKUP(Rule!K5464,lvl_3[],2,FALSE),"Нет")</f>
        <v>Анализ даты</v>
      </c>
      <c r="F5464" s="11" t="str">
        <f>IFERROR(INDEX(lvl_4[],MATCH(L5464,lvl_4[ID],0),MATCH(TEXT(K5464,"##0"),lvl_4[#Headers],0)),"Нет")</f>
        <v>Символические звезды</v>
      </c>
      <c r="G5464" s="11" t="str">
        <f>IFERROR(INDEX(lvl_5[],MATCH(M5464,lvl_5[ID],0),MATCH(_xlfn.CONCAT(TEXT(K5464,"##0"),"_",TEXT(L5464,"##0")),lvl_5[#Headers],0)),"Нет")</f>
        <v>Благородный небесной единицы (Благородный человек)</v>
      </c>
      <c r="H5464" s="11" t="str">
        <f>IFERROR(INDEX(lvl_6[],MATCH(N5464,lvl_6[ID],0),MATCH(_xlfn.CONCAT(K5464,"_",L5464,"_",M5464),lvl_6[#Headers],0)),"Нет")</f>
        <v>Нет</v>
      </c>
      <c r="I5464" s="12">
        <v>1</v>
      </c>
      <c r="J5464" s="12">
        <v>4</v>
      </c>
      <c r="K5464" s="12">
        <v>1</v>
      </c>
      <c r="L5464" s="12">
        <v>5</v>
      </c>
      <c r="M5464" s="12">
        <v>15</v>
      </c>
      <c r="N5464" s="12">
        <v>1140</v>
      </c>
      <c r="O5464" s="12">
        <f>COUNTIF($P$2:P5464,P5464)</f>
        <v>1</v>
      </c>
      <c r="P5464" s="12" t="str">
        <f t="shared" si="315"/>
        <v>14105151140</v>
      </c>
      <c r="Q5464" s="12" t="str">
        <f t="shared" si="316"/>
        <v>141051511400001</v>
      </c>
      <c r="R5464" s="20" t="s">
        <v>4494</v>
      </c>
      <c r="AB5464" s="12" t="s">
        <v>905</v>
      </c>
      <c r="AC5464" s="12" t="s">
        <v>100</v>
      </c>
      <c r="AD5464" s="12" t="s">
        <v>866</v>
      </c>
      <c r="BN5464" s="12">
        <v>1</v>
      </c>
      <c r="BP5464" s="12" t="s">
        <v>3805</v>
      </c>
    </row>
    <row r="5465" spans="1:68" ht="60" x14ac:dyDescent="0.25">
      <c r="A5465" s="12">
        <v>1</v>
      </c>
      <c r="B5465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65" s="11" t="str">
        <f>IFERROR(VLOOKUP(I5465,lvl_1[],2,FALSE),"Нет")</f>
        <v>Общий расчет</v>
      </c>
      <c r="D5465" s="11" t="str">
        <f>IFERROR(VLOOKUP(Rule!J5465,lvl_2[],2,FALSE),"Нет")</f>
        <v>Анализ даты</v>
      </c>
      <c r="E5465" s="11" t="str">
        <f>IFERROR(VLOOKUP(Rule!K5465,lvl_3[],2,FALSE),"Нет")</f>
        <v>Анализ даты</v>
      </c>
      <c r="F5465" s="11" t="str">
        <f>IFERROR(INDEX(lvl_4[],MATCH(L5465,lvl_4[ID],0),MATCH(TEXT(K5465,"##0"),lvl_4[#Headers],0)),"Нет")</f>
        <v>Символические звезды</v>
      </c>
      <c r="G5465" s="11" t="str">
        <f>IFERROR(INDEX(lvl_5[],MATCH(M5465,lvl_5[ID],0),MATCH(_xlfn.CONCAT(TEXT(K5465,"##0"),"_",TEXT(L5465,"##0")),lvl_5[#Headers],0)),"Нет")</f>
        <v>Благородный небесной единицы (Благородный человек)</v>
      </c>
      <c r="H5465" s="11" t="str">
        <f>IFERROR(INDEX(lvl_6[],MATCH(N5465,lvl_6[ID],0),MATCH(_xlfn.CONCAT(K5465,"_",L5465,"_",M5465),lvl_6[#Headers],0)),"Нет")</f>
        <v>Нет</v>
      </c>
      <c r="I5465" s="12">
        <v>1</v>
      </c>
      <c r="J5465" s="12">
        <v>4</v>
      </c>
      <c r="K5465" s="12">
        <v>1</v>
      </c>
      <c r="L5465" s="12">
        <v>5</v>
      </c>
      <c r="M5465" s="12">
        <v>15</v>
      </c>
      <c r="N5465" s="12">
        <v>1141</v>
      </c>
      <c r="O5465" s="12">
        <f>COUNTIF($P$2:P5465,P5465)</f>
        <v>1</v>
      </c>
      <c r="P5465" s="12" t="str">
        <f t="shared" si="315"/>
        <v>14105151141</v>
      </c>
      <c r="Q5465" s="12" t="str">
        <f t="shared" si="316"/>
        <v>141051511410001</v>
      </c>
      <c r="R5465" s="20" t="s">
        <v>4495</v>
      </c>
      <c r="AB5465" s="12" t="s">
        <v>907</v>
      </c>
      <c r="AC5465" s="12" t="s">
        <v>100</v>
      </c>
      <c r="AD5465" s="12" t="s">
        <v>870</v>
      </c>
      <c r="BN5465" s="12">
        <v>1</v>
      </c>
      <c r="BP5465" s="12" t="s">
        <v>3805</v>
      </c>
    </row>
    <row r="5466" spans="1:68" ht="60" x14ac:dyDescent="0.25">
      <c r="A5466" s="12">
        <v>1</v>
      </c>
      <c r="B5466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66" s="11" t="str">
        <f>IFERROR(VLOOKUP(I5466,lvl_1[],2,FALSE),"Нет")</f>
        <v>Общий расчет</v>
      </c>
      <c r="D5466" s="11" t="str">
        <f>IFERROR(VLOOKUP(Rule!J5466,lvl_2[],2,FALSE),"Нет")</f>
        <v>Анализ даты</v>
      </c>
      <c r="E5466" s="11" t="str">
        <f>IFERROR(VLOOKUP(Rule!K5466,lvl_3[],2,FALSE),"Нет")</f>
        <v>Анализ даты</v>
      </c>
      <c r="F5466" s="11" t="str">
        <f>IFERROR(INDEX(lvl_4[],MATCH(L5466,lvl_4[ID],0),MATCH(TEXT(K5466,"##0"),lvl_4[#Headers],0)),"Нет")</f>
        <v>Символические звезды</v>
      </c>
      <c r="G5466" s="11" t="str">
        <f>IFERROR(INDEX(lvl_5[],MATCH(M5466,lvl_5[ID],0),MATCH(_xlfn.CONCAT(TEXT(K5466,"##0"),"_",TEXT(L5466,"##0")),lvl_5[#Headers],0)),"Нет")</f>
        <v>Благородный небесной единицы (Благородный человек)</v>
      </c>
      <c r="H5466" s="11" t="str">
        <f>IFERROR(INDEX(lvl_6[],MATCH(N5466,lvl_6[ID],0),MATCH(_xlfn.CONCAT(K5466,"_",L5466,"_",M5466),lvl_6[#Headers],0)),"Нет")</f>
        <v>Нет</v>
      </c>
      <c r="I5466" s="12">
        <v>1</v>
      </c>
      <c r="J5466" s="12">
        <v>4</v>
      </c>
      <c r="K5466" s="12">
        <v>1</v>
      </c>
      <c r="L5466" s="12">
        <v>5</v>
      </c>
      <c r="M5466" s="12">
        <v>15</v>
      </c>
      <c r="N5466" s="12">
        <v>1142</v>
      </c>
      <c r="O5466" s="12">
        <f>COUNTIF($P$2:P5466,P5466)</f>
        <v>1</v>
      </c>
      <c r="P5466" s="12" t="str">
        <f t="shared" si="315"/>
        <v>14105151142</v>
      </c>
      <c r="Q5466" s="12" t="str">
        <f t="shared" si="316"/>
        <v>141051511420001</v>
      </c>
      <c r="R5466" s="20" t="s">
        <v>4496</v>
      </c>
      <c r="AB5466" s="12" t="s">
        <v>907</v>
      </c>
      <c r="AC5466" s="12" t="s">
        <v>100</v>
      </c>
      <c r="AD5466" s="12" t="s">
        <v>864</v>
      </c>
      <c r="BN5466" s="12">
        <v>1</v>
      </c>
      <c r="BP5466" s="12" t="s">
        <v>3805</v>
      </c>
    </row>
    <row r="5467" spans="1:68" ht="60" x14ac:dyDescent="0.25">
      <c r="A5467" s="12">
        <v>1</v>
      </c>
      <c r="B5467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67" s="11" t="str">
        <f>IFERROR(VLOOKUP(I5467,lvl_1[],2,FALSE),"Нет")</f>
        <v>Общий расчет</v>
      </c>
      <c r="D5467" s="11" t="str">
        <f>IFERROR(VLOOKUP(Rule!J5467,lvl_2[],2,FALSE),"Нет")</f>
        <v>Анализ даты</v>
      </c>
      <c r="E5467" s="11" t="str">
        <f>IFERROR(VLOOKUP(Rule!K5467,lvl_3[],2,FALSE),"Нет")</f>
        <v>Анализ даты</v>
      </c>
      <c r="F5467" s="11" t="str">
        <f>IFERROR(INDEX(lvl_4[],MATCH(L5467,lvl_4[ID],0),MATCH(TEXT(K5467,"##0"),lvl_4[#Headers],0)),"Нет")</f>
        <v>Символические звезды</v>
      </c>
      <c r="G5467" s="11" t="str">
        <f>IFERROR(INDEX(lvl_5[],MATCH(M5467,lvl_5[ID],0),MATCH(_xlfn.CONCAT(TEXT(K5467,"##0"),"_",TEXT(L5467,"##0")),lvl_5[#Headers],0)),"Нет")</f>
        <v>Благородный небесной единицы (Благородный человек)</v>
      </c>
      <c r="H5467" s="11" t="str">
        <f>IFERROR(INDEX(lvl_6[],MATCH(N5467,lvl_6[ID],0),MATCH(_xlfn.CONCAT(K5467,"_",L5467,"_",M5467),lvl_6[#Headers],0)),"Нет")</f>
        <v>Нет</v>
      </c>
      <c r="I5467" s="12">
        <v>1</v>
      </c>
      <c r="J5467" s="12">
        <v>4</v>
      </c>
      <c r="K5467" s="12">
        <v>1</v>
      </c>
      <c r="L5467" s="12">
        <v>5</v>
      </c>
      <c r="M5467" s="12">
        <v>15</v>
      </c>
      <c r="N5467" s="12">
        <v>1143</v>
      </c>
      <c r="O5467" s="12">
        <f>COUNTIF($P$2:P5467,P5467)</f>
        <v>1</v>
      </c>
      <c r="P5467" s="12" t="str">
        <f t="shared" si="315"/>
        <v>14105151143</v>
      </c>
      <c r="Q5467" s="12" t="str">
        <f t="shared" si="316"/>
        <v>141051511430001</v>
      </c>
      <c r="R5467" s="20" t="s">
        <v>4497</v>
      </c>
      <c r="AB5467" s="12" t="s">
        <v>908</v>
      </c>
      <c r="AC5467" s="12" t="s">
        <v>100</v>
      </c>
      <c r="AD5467" s="12" t="s">
        <v>869</v>
      </c>
      <c r="BN5467" s="12">
        <v>1</v>
      </c>
      <c r="BP5467" s="12" t="s">
        <v>3805</v>
      </c>
    </row>
    <row r="5468" spans="1:68" ht="60" x14ac:dyDescent="0.25">
      <c r="A5468" s="12">
        <v>1</v>
      </c>
      <c r="B5468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68" s="11" t="str">
        <f>IFERROR(VLOOKUP(I5468,lvl_1[],2,FALSE),"Нет")</f>
        <v>Общий расчет</v>
      </c>
      <c r="D5468" s="11" t="str">
        <f>IFERROR(VLOOKUP(Rule!J5468,lvl_2[],2,FALSE),"Нет")</f>
        <v>Анализ даты</v>
      </c>
      <c r="E5468" s="11" t="str">
        <f>IFERROR(VLOOKUP(Rule!K5468,lvl_3[],2,FALSE),"Нет")</f>
        <v>Анализ даты</v>
      </c>
      <c r="F5468" s="11" t="str">
        <f>IFERROR(INDEX(lvl_4[],MATCH(L5468,lvl_4[ID],0),MATCH(TEXT(K5468,"##0"),lvl_4[#Headers],0)),"Нет")</f>
        <v>Символические звезды</v>
      </c>
      <c r="G5468" s="11" t="str">
        <f>IFERROR(INDEX(lvl_5[],MATCH(M5468,lvl_5[ID],0),MATCH(_xlfn.CONCAT(TEXT(K5468,"##0"),"_",TEXT(L5468,"##0")),lvl_5[#Headers],0)),"Нет")</f>
        <v>Благородный небесной единицы (Благородный человек)</v>
      </c>
      <c r="H5468" s="11" t="str">
        <f>IFERROR(INDEX(lvl_6[],MATCH(N5468,lvl_6[ID],0),MATCH(_xlfn.CONCAT(K5468,"_",L5468,"_",M5468),lvl_6[#Headers],0)),"Нет")</f>
        <v>Нет</v>
      </c>
      <c r="I5468" s="12">
        <v>1</v>
      </c>
      <c r="J5468" s="12">
        <v>4</v>
      </c>
      <c r="K5468" s="12">
        <v>1</v>
      </c>
      <c r="L5468" s="12">
        <v>5</v>
      </c>
      <c r="M5468" s="12">
        <v>15</v>
      </c>
      <c r="N5468" s="12">
        <v>1144</v>
      </c>
      <c r="O5468" s="12">
        <f>COUNTIF($P$2:P5468,P5468)</f>
        <v>1</v>
      </c>
      <c r="P5468" s="12" t="str">
        <f t="shared" si="315"/>
        <v>14105151144</v>
      </c>
      <c r="Q5468" s="12" t="str">
        <f t="shared" si="316"/>
        <v>141051511440001</v>
      </c>
      <c r="R5468" s="20" t="s">
        <v>4498</v>
      </c>
      <c r="AB5468" s="12" t="s">
        <v>908</v>
      </c>
      <c r="AC5468" s="12" t="s">
        <v>100</v>
      </c>
      <c r="AD5468" s="12" t="s">
        <v>865</v>
      </c>
      <c r="BN5468" s="12">
        <v>1</v>
      </c>
      <c r="BP5468" s="12" t="s">
        <v>3805</v>
      </c>
    </row>
    <row r="5469" spans="1:68" ht="60" x14ac:dyDescent="0.25">
      <c r="A5469" s="12">
        <v>1</v>
      </c>
      <c r="B5469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69" s="11" t="str">
        <f>IFERROR(VLOOKUP(I5469,lvl_1[],2,FALSE),"Нет")</f>
        <v>Общий расчет</v>
      </c>
      <c r="D5469" s="11" t="str">
        <f>IFERROR(VLOOKUP(Rule!J5469,lvl_2[],2,FALSE),"Нет")</f>
        <v>Анализ даты</v>
      </c>
      <c r="E5469" s="11" t="str">
        <f>IFERROR(VLOOKUP(Rule!K5469,lvl_3[],2,FALSE),"Нет")</f>
        <v>Анализ даты</v>
      </c>
      <c r="F5469" s="11" t="str">
        <f>IFERROR(INDEX(lvl_4[],MATCH(L5469,lvl_4[ID],0),MATCH(TEXT(K5469,"##0"),lvl_4[#Headers],0)),"Нет")</f>
        <v>Символические звезды</v>
      </c>
      <c r="G5469" s="11" t="str">
        <f>IFERROR(INDEX(lvl_5[],MATCH(M5469,lvl_5[ID],0),MATCH(_xlfn.CONCAT(TEXT(K5469,"##0"),"_",TEXT(L5469,"##0")),lvl_5[#Headers],0)),"Нет")</f>
        <v>Благородный небесной единицы (Благородный человек)</v>
      </c>
      <c r="H5469" s="11" t="str">
        <f>IFERROR(INDEX(lvl_6[],MATCH(N5469,lvl_6[ID],0),MATCH(_xlfn.CONCAT(K5469,"_",L5469,"_",M5469),lvl_6[#Headers],0)),"Нет")</f>
        <v>Нет</v>
      </c>
      <c r="I5469" s="12">
        <v>1</v>
      </c>
      <c r="J5469" s="12">
        <v>4</v>
      </c>
      <c r="K5469" s="12">
        <v>1</v>
      </c>
      <c r="L5469" s="12">
        <v>5</v>
      </c>
      <c r="M5469" s="12">
        <v>15</v>
      </c>
      <c r="N5469" s="12">
        <v>1145</v>
      </c>
      <c r="O5469" s="12">
        <f>COUNTIF($P$2:P5469,P5469)</f>
        <v>1</v>
      </c>
      <c r="P5469" s="12" t="str">
        <f t="shared" si="315"/>
        <v>14105151145</v>
      </c>
      <c r="Q5469" s="12" t="str">
        <f t="shared" si="316"/>
        <v>141051511450001</v>
      </c>
      <c r="R5469" s="20" t="s">
        <v>4499</v>
      </c>
      <c r="AB5469" s="12" t="s">
        <v>910</v>
      </c>
      <c r="AC5469" s="12" t="s">
        <v>100</v>
      </c>
      <c r="AD5469" s="12" t="s">
        <v>870</v>
      </c>
      <c r="BN5469" s="12">
        <v>1</v>
      </c>
      <c r="BP5469" s="12" t="s">
        <v>3805</v>
      </c>
    </row>
    <row r="5470" spans="1:68" ht="60" x14ac:dyDescent="0.25">
      <c r="A5470" s="12">
        <v>1</v>
      </c>
      <c r="B5470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70" s="11" t="str">
        <f>IFERROR(VLOOKUP(I5470,lvl_1[],2,FALSE),"Нет")</f>
        <v>Общий расчет</v>
      </c>
      <c r="D5470" s="11" t="str">
        <f>IFERROR(VLOOKUP(Rule!J5470,lvl_2[],2,FALSE),"Нет")</f>
        <v>Анализ даты</v>
      </c>
      <c r="E5470" s="11" t="str">
        <f>IFERROR(VLOOKUP(Rule!K5470,lvl_3[],2,FALSE),"Нет")</f>
        <v>Анализ даты</v>
      </c>
      <c r="F5470" s="11" t="str">
        <f>IFERROR(INDEX(lvl_4[],MATCH(L5470,lvl_4[ID],0),MATCH(TEXT(K5470,"##0"),lvl_4[#Headers],0)),"Нет")</f>
        <v>Символические звезды</v>
      </c>
      <c r="G5470" s="11" t="str">
        <f>IFERROR(INDEX(lvl_5[],MATCH(M5470,lvl_5[ID],0),MATCH(_xlfn.CONCAT(TEXT(K5470,"##0"),"_",TEXT(L5470,"##0")),lvl_5[#Headers],0)),"Нет")</f>
        <v>Благородный небесной единицы (Благородный человек)</v>
      </c>
      <c r="H5470" s="11" t="str">
        <f>IFERROR(INDEX(lvl_6[],MATCH(N5470,lvl_6[ID],0),MATCH(_xlfn.CONCAT(K5470,"_",L5470,"_",M5470),lvl_6[#Headers],0)),"Нет")</f>
        <v>Нет</v>
      </c>
      <c r="I5470" s="12">
        <v>1</v>
      </c>
      <c r="J5470" s="12">
        <v>4</v>
      </c>
      <c r="K5470" s="12">
        <v>1</v>
      </c>
      <c r="L5470" s="12">
        <v>5</v>
      </c>
      <c r="M5470" s="12">
        <v>15</v>
      </c>
      <c r="N5470" s="12">
        <v>1146</v>
      </c>
      <c r="O5470" s="12">
        <f>COUNTIF($P$2:P5470,P5470)</f>
        <v>1</v>
      </c>
      <c r="P5470" s="12" t="str">
        <f t="shared" si="315"/>
        <v>14105151146</v>
      </c>
      <c r="Q5470" s="12" t="str">
        <f t="shared" si="316"/>
        <v>141051511460001</v>
      </c>
      <c r="R5470" s="20" t="s">
        <v>4500</v>
      </c>
      <c r="AB5470" s="12" t="s">
        <v>910</v>
      </c>
      <c r="AC5470" s="12" t="s">
        <v>100</v>
      </c>
      <c r="AD5470" s="12" t="s">
        <v>864</v>
      </c>
      <c r="BN5470" s="12">
        <v>1</v>
      </c>
      <c r="BP5470" s="12" t="s">
        <v>3805</v>
      </c>
    </row>
    <row r="5471" spans="1:68" ht="60" x14ac:dyDescent="0.25">
      <c r="A5471" s="12">
        <v>1</v>
      </c>
      <c r="B5471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71" s="11" t="str">
        <f>IFERROR(VLOOKUP(I5471,lvl_1[],2,FALSE),"Нет")</f>
        <v>Общий расчет</v>
      </c>
      <c r="D5471" s="11" t="str">
        <f>IFERROR(VLOOKUP(Rule!J5471,lvl_2[],2,FALSE),"Нет")</f>
        <v>Анализ даты</v>
      </c>
      <c r="E5471" s="11" t="str">
        <f>IFERROR(VLOOKUP(Rule!K5471,lvl_3[],2,FALSE),"Нет")</f>
        <v>Анализ даты</v>
      </c>
      <c r="F5471" s="11" t="str">
        <f>IFERROR(INDEX(lvl_4[],MATCH(L5471,lvl_4[ID],0),MATCH(TEXT(K5471,"##0"),lvl_4[#Headers],0)),"Нет")</f>
        <v>Символические звезды</v>
      </c>
      <c r="G5471" s="11" t="str">
        <f>IFERROR(INDEX(lvl_5[],MATCH(M5471,lvl_5[ID],0),MATCH(_xlfn.CONCAT(TEXT(K5471,"##0"),"_",TEXT(L5471,"##0")),lvl_5[#Headers],0)),"Нет")</f>
        <v>Благородный небесной единицы (Благородный человек)</v>
      </c>
      <c r="H5471" s="11" t="str">
        <f>IFERROR(INDEX(lvl_6[],MATCH(N5471,lvl_6[ID],0),MATCH(_xlfn.CONCAT(K5471,"_",L5471,"_",M5471),lvl_6[#Headers],0)),"Нет")</f>
        <v>Нет</v>
      </c>
      <c r="I5471" s="12">
        <v>1</v>
      </c>
      <c r="J5471" s="12">
        <v>4</v>
      </c>
      <c r="K5471" s="12">
        <v>1</v>
      </c>
      <c r="L5471" s="12">
        <v>5</v>
      </c>
      <c r="M5471" s="12">
        <v>15</v>
      </c>
      <c r="N5471" s="12">
        <v>1147</v>
      </c>
      <c r="O5471" s="12">
        <f>COUNTIF($P$2:P5471,P5471)</f>
        <v>1</v>
      </c>
      <c r="P5471" s="12" t="str">
        <f t="shared" si="315"/>
        <v>14105151147</v>
      </c>
      <c r="Q5471" s="12" t="str">
        <f t="shared" si="316"/>
        <v>141051511470001</v>
      </c>
      <c r="R5471" s="20" t="s">
        <v>4501</v>
      </c>
      <c r="AB5471" s="12" t="s">
        <v>912</v>
      </c>
      <c r="AC5471" s="12" t="s">
        <v>100</v>
      </c>
      <c r="AD5471" s="12" t="s">
        <v>859</v>
      </c>
      <c r="BN5471" s="12">
        <v>1</v>
      </c>
      <c r="BP5471" s="12" t="s">
        <v>3805</v>
      </c>
    </row>
    <row r="5472" spans="1:68" ht="60" x14ac:dyDescent="0.25">
      <c r="A5472" s="12">
        <v>1</v>
      </c>
      <c r="B5472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72" s="11" t="str">
        <f>IFERROR(VLOOKUP(I5472,lvl_1[],2,FALSE),"Нет")</f>
        <v>Общий расчет</v>
      </c>
      <c r="D5472" s="11" t="str">
        <f>IFERROR(VLOOKUP(Rule!J5472,lvl_2[],2,FALSE),"Нет")</f>
        <v>Анализ даты</v>
      </c>
      <c r="E5472" s="11" t="str">
        <f>IFERROR(VLOOKUP(Rule!K5472,lvl_3[],2,FALSE),"Нет")</f>
        <v>Анализ даты</v>
      </c>
      <c r="F5472" s="11" t="str">
        <f>IFERROR(INDEX(lvl_4[],MATCH(L5472,lvl_4[ID],0),MATCH(TEXT(K5472,"##0"),lvl_4[#Headers],0)),"Нет")</f>
        <v>Символические звезды</v>
      </c>
      <c r="G5472" s="11" t="str">
        <f>IFERROR(INDEX(lvl_5[],MATCH(M5472,lvl_5[ID],0),MATCH(_xlfn.CONCAT(TEXT(K5472,"##0"),"_",TEXT(L5472,"##0")),lvl_5[#Headers],0)),"Нет")</f>
        <v>Благородный небесной единицы (Благородный человек)</v>
      </c>
      <c r="H5472" s="11" t="str">
        <f>IFERROR(INDEX(lvl_6[],MATCH(N5472,lvl_6[ID],0),MATCH(_xlfn.CONCAT(K5472,"_",L5472,"_",M5472),lvl_6[#Headers],0)),"Нет")</f>
        <v>Нет</v>
      </c>
      <c r="I5472" s="12">
        <v>1</v>
      </c>
      <c r="J5472" s="12">
        <v>4</v>
      </c>
      <c r="K5472" s="12">
        <v>1</v>
      </c>
      <c r="L5472" s="12">
        <v>5</v>
      </c>
      <c r="M5472" s="12">
        <v>15</v>
      </c>
      <c r="N5472" s="12">
        <v>1148</v>
      </c>
      <c r="O5472" s="12">
        <f>COUNTIF($P$2:P5472,P5472)</f>
        <v>1</v>
      </c>
      <c r="P5472" s="12" t="str">
        <f t="shared" si="315"/>
        <v>14105151148</v>
      </c>
      <c r="Q5472" s="12" t="str">
        <f t="shared" si="316"/>
        <v>141051511480001</v>
      </c>
      <c r="R5472" s="20" t="s">
        <v>4502</v>
      </c>
      <c r="AB5472" s="12" t="s">
        <v>912</v>
      </c>
      <c r="AC5472" s="12" t="s">
        <v>100</v>
      </c>
      <c r="AD5472" s="12" t="s">
        <v>863</v>
      </c>
      <c r="BN5472" s="12">
        <v>1</v>
      </c>
      <c r="BP5472" s="12" t="s">
        <v>3805</v>
      </c>
    </row>
    <row r="5473" spans="1:68" ht="60" x14ac:dyDescent="0.25">
      <c r="A5473" s="12">
        <v>1</v>
      </c>
      <c r="B5473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73" s="11" t="str">
        <f>IFERROR(VLOOKUP(I5473,lvl_1[],2,FALSE),"Нет")</f>
        <v>Общий расчет</v>
      </c>
      <c r="D5473" s="11" t="str">
        <f>IFERROR(VLOOKUP(Rule!J5473,lvl_2[],2,FALSE),"Нет")</f>
        <v>Анализ даты</v>
      </c>
      <c r="E5473" s="11" t="str">
        <f>IFERROR(VLOOKUP(Rule!K5473,lvl_3[],2,FALSE),"Нет")</f>
        <v>Анализ даты</v>
      </c>
      <c r="F5473" s="11" t="str">
        <f>IFERROR(INDEX(lvl_4[],MATCH(L5473,lvl_4[ID],0),MATCH(TEXT(K5473,"##0"),lvl_4[#Headers],0)),"Нет")</f>
        <v>Символические звезды</v>
      </c>
      <c r="G5473" s="11" t="str">
        <f>IFERROR(INDEX(lvl_5[],MATCH(M5473,lvl_5[ID],0),MATCH(_xlfn.CONCAT(TEXT(K5473,"##0"),"_",TEXT(L5473,"##0")),lvl_5[#Headers],0)),"Нет")</f>
        <v>Благородный небесной единицы (Благородный человек)</v>
      </c>
      <c r="H5473" s="11" t="str">
        <f>IFERROR(INDEX(lvl_6[],MATCH(N5473,lvl_6[ID],0),MATCH(_xlfn.CONCAT(K5473,"_",L5473,"_",M5473),lvl_6[#Headers],0)),"Нет")</f>
        <v>Нет</v>
      </c>
      <c r="I5473" s="12">
        <v>1</v>
      </c>
      <c r="J5473" s="12">
        <v>4</v>
      </c>
      <c r="K5473" s="12">
        <v>1</v>
      </c>
      <c r="L5473" s="12">
        <v>5</v>
      </c>
      <c r="M5473" s="12">
        <v>15</v>
      </c>
      <c r="N5473" s="12">
        <v>1149</v>
      </c>
      <c r="O5473" s="12">
        <f>COUNTIF($P$2:P5473,P5473)</f>
        <v>1</v>
      </c>
      <c r="P5473" s="12" t="str">
        <f t="shared" si="315"/>
        <v>14105151149</v>
      </c>
      <c r="Q5473" s="12" t="str">
        <f t="shared" si="316"/>
        <v>141051511490001</v>
      </c>
      <c r="R5473" s="20" t="s">
        <v>4503</v>
      </c>
      <c r="AB5473" s="12" t="s">
        <v>914</v>
      </c>
      <c r="AC5473" s="12" t="s">
        <v>100</v>
      </c>
      <c r="AD5473" s="12" t="s">
        <v>860</v>
      </c>
      <c r="BN5473" s="12">
        <v>1</v>
      </c>
      <c r="BP5473" s="12" t="s">
        <v>3805</v>
      </c>
    </row>
    <row r="5474" spans="1:68" ht="60" x14ac:dyDescent="0.25">
      <c r="A5474" s="12">
        <v>1</v>
      </c>
      <c r="B5474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74" s="11" t="str">
        <f>IFERROR(VLOOKUP(I5474,lvl_1[],2,FALSE),"Нет")</f>
        <v>Общий расчет</v>
      </c>
      <c r="D5474" s="11" t="str">
        <f>IFERROR(VLOOKUP(Rule!J5474,lvl_2[],2,FALSE),"Нет")</f>
        <v>Анализ даты</v>
      </c>
      <c r="E5474" s="11" t="str">
        <f>IFERROR(VLOOKUP(Rule!K5474,lvl_3[],2,FALSE),"Нет")</f>
        <v>Анализ даты</v>
      </c>
      <c r="F5474" s="11" t="str">
        <f>IFERROR(INDEX(lvl_4[],MATCH(L5474,lvl_4[ID],0),MATCH(TEXT(K5474,"##0"),lvl_4[#Headers],0)),"Нет")</f>
        <v>Символические звезды</v>
      </c>
      <c r="G5474" s="11" t="str">
        <f>IFERROR(INDEX(lvl_5[],MATCH(M5474,lvl_5[ID],0),MATCH(_xlfn.CONCAT(TEXT(K5474,"##0"),"_",TEXT(L5474,"##0")),lvl_5[#Headers],0)),"Нет")</f>
        <v>Благородный небесной единицы (Благородный человек)</v>
      </c>
      <c r="H5474" s="11" t="str">
        <f>IFERROR(INDEX(lvl_6[],MATCH(N5474,lvl_6[ID],0),MATCH(_xlfn.CONCAT(K5474,"_",L5474,"_",M5474),lvl_6[#Headers],0)),"Нет")</f>
        <v>Нет</v>
      </c>
      <c r="I5474" s="12">
        <v>1</v>
      </c>
      <c r="J5474" s="12">
        <v>4</v>
      </c>
      <c r="K5474" s="12">
        <v>1</v>
      </c>
      <c r="L5474" s="12">
        <v>5</v>
      </c>
      <c r="M5474" s="12">
        <v>15</v>
      </c>
      <c r="N5474" s="12">
        <v>1150</v>
      </c>
      <c r="O5474" s="12">
        <f>COUNTIF($P$2:P5474,P5474)</f>
        <v>1</v>
      </c>
      <c r="P5474" s="12" t="str">
        <f t="shared" si="315"/>
        <v>14105151150</v>
      </c>
      <c r="Q5474" s="12" t="str">
        <f t="shared" si="316"/>
        <v>141051511500001</v>
      </c>
      <c r="R5474" s="20" t="s">
        <v>4504</v>
      </c>
      <c r="AB5474" s="12" t="s">
        <v>914</v>
      </c>
      <c r="AC5474" s="12" t="s">
        <v>100</v>
      </c>
      <c r="AD5474" s="12" t="s">
        <v>862</v>
      </c>
      <c r="BN5474" s="12">
        <v>1</v>
      </c>
      <c r="BP5474" s="12" t="s">
        <v>3805</v>
      </c>
    </row>
    <row r="5475" spans="1:68" ht="60" x14ac:dyDescent="0.25">
      <c r="A5475" s="12">
        <v>1</v>
      </c>
      <c r="B5475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75" s="11" t="str">
        <f>IFERROR(VLOOKUP(I5475,lvl_1[],2,FALSE),"Нет")</f>
        <v>Общий расчет</v>
      </c>
      <c r="D5475" s="11" t="str">
        <f>IFERROR(VLOOKUP(Rule!J5475,lvl_2[],2,FALSE),"Нет")</f>
        <v>Анализ даты</v>
      </c>
      <c r="E5475" s="11" t="str">
        <f>IFERROR(VLOOKUP(Rule!K5475,lvl_3[],2,FALSE),"Нет")</f>
        <v>Анализ даты</v>
      </c>
      <c r="F5475" s="11" t="str">
        <f>IFERROR(INDEX(lvl_4[],MATCH(L5475,lvl_4[ID],0),MATCH(TEXT(K5475,"##0"),lvl_4[#Headers],0)),"Нет")</f>
        <v>Символические звезды</v>
      </c>
      <c r="G5475" s="11" t="str">
        <f>IFERROR(INDEX(lvl_5[],MATCH(M5475,lvl_5[ID],0),MATCH(_xlfn.CONCAT(TEXT(K5475,"##0"),"_",TEXT(L5475,"##0")),lvl_5[#Headers],0)),"Нет")</f>
        <v>Благородный небесной единицы (Благородный человек)</v>
      </c>
      <c r="H5475" s="11" t="str">
        <f>IFERROR(INDEX(lvl_6[],MATCH(N5475,lvl_6[ID],0),MATCH(_xlfn.CONCAT(K5475,"_",L5475,"_",M5475),lvl_6[#Headers],0)),"Нет")</f>
        <v>Нет</v>
      </c>
      <c r="I5475" s="12">
        <v>1</v>
      </c>
      <c r="J5475" s="12">
        <v>4</v>
      </c>
      <c r="K5475" s="12">
        <v>1</v>
      </c>
      <c r="L5475" s="12">
        <v>5</v>
      </c>
      <c r="M5475" s="12">
        <v>15</v>
      </c>
      <c r="N5475" s="12">
        <v>1151</v>
      </c>
      <c r="O5475" s="12">
        <f>COUNTIF($P$2:P5475,P5475)</f>
        <v>1</v>
      </c>
      <c r="P5475" s="12" t="str">
        <f t="shared" si="315"/>
        <v>14105151151</v>
      </c>
      <c r="Q5475" s="12" t="str">
        <f t="shared" si="316"/>
        <v>141051511510001</v>
      </c>
      <c r="R5475" s="20" t="s">
        <v>4505</v>
      </c>
      <c r="AB5475" s="12" t="s">
        <v>916</v>
      </c>
      <c r="AC5475" s="12" t="s">
        <v>100</v>
      </c>
      <c r="AD5475" s="12" t="s">
        <v>860</v>
      </c>
      <c r="BN5475" s="12">
        <v>1</v>
      </c>
      <c r="BP5475" s="12" t="s">
        <v>3805</v>
      </c>
    </row>
    <row r="5476" spans="1:68" ht="60" x14ac:dyDescent="0.25">
      <c r="A5476" s="12">
        <v>1</v>
      </c>
      <c r="B5476" s="11" t="str">
        <f t="shared" si="314"/>
        <v>Общий расчет. Анализ даты. Анализ даты. Символические звезды. Благородный небесной единицы (Благородный человек). Нет</v>
      </c>
      <c r="C5476" s="11" t="str">
        <f>IFERROR(VLOOKUP(I5476,lvl_1[],2,FALSE),"Нет")</f>
        <v>Общий расчет</v>
      </c>
      <c r="D5476" s="11" t="str">
        <f>IFERROR(VLOOKUP(Rule!J5476,lvl_2[],2,FALSE),"Нет")</f>
        <v>Анализ даты</v>
      </c>
      <c r="E5476" s="11" t="str">
        <f>IFERROR(VLOOKUP(Rule!K5476,lvl_3[],2,FALSE),"Нет")</f>
        <v>Анализ даты</v>
      </c>
      <c r="F5476" s="11" t="str">
        <f>IFERROR(INDEX(lvl_4[],MATCH(L5476,lvl_4[ID],0),MATCH(TEXT(K5476,"##0"),lvl_4[#Headers],0)),"Нет")</f>
        <v>Символические звезды</v>
      </c>
      <c r="G5476" s="11" t="str">
        <f>IFERROR(INDEX(lvl_5[],MATCH(M5476,lvl_5[ID],0),MATCH(_xlfn.CONCAT(TEXT(K5476,"##0"),"_",TEXT(L5476,"##0")),lvl_5[#Headers],0)),"Нет")</f>
        <v>Благородный небесной единицы (Благородный человек)</v>
      </c>
      <c r="H5476" s="11" t="str">
        <f>IFERROR(INDEX(lvl_6[],MATCH(N5476,lvl_6[ID],0),MATCH(_xlfn.CONCAT(K5476,"_",L5476,"_",M5476),lvl_6[#Headers],0)),"Нет")</f>
        <v>Нет</v>
      </c>
      <c r="I5476" s="12">
        <v>1</v>
      </c>
      <c r="J5476" s="12">
        <v>4</v>
      </c>
      <c r="K5476" s="12">
        <v>1</v>
      </c>
      <c r="L5476" s="12">
        <v>5</v>
      </c>
      <c r="M5476" s="12">
        <v>15</v>
      </c>
      <c r="N5476" s="12">
        <v>1152</v>
      </c>
      <c r="O5476" s="12">
        <f>COUNTIF($P$2:P5476,P5476)</f>
        <v>1</v>
      </c>
      <c r="P5476" s="12" t="str">
        <f t="shared" si="315"/>
        <v>14105151152</v>
      </c>
      <c r="Q5476" s="12" t="str">
        <f t="shared" si="316"/>
        <v>141051511520001</v>
      </c>
      <c r="R5476" s="20" t="s">
        <v>4506</v>
      </c>
      <c r="AB5476" s="12" t="s">
        <v>916</v>
      </c>
      <c r="AC5476" s="12" t="s">
        <v>100</v>
      </c>
      <c r="AD5476" s="12" t="s">
        <v>862</v>
      </c>
      <c r="BN5476" s="12">
        <v>1</v>
      </c>
      <c r="BP5476" s="12" t="s">
        <v>3805</v>
      </c>
    </row>
    <row r="5477" spans="1:68" ht="45" x14ac:dyDescent="0.25">
      <c r="A5477" s="12">
        <v>1</v>
      </c>
      <c r="B5477" s="11" t="str">
        <f t="shared" ref="B5477:B5540" si="317">_xlfn.CONCAT(C5477,". ", D5477,". ", E5477,". ", F5477,". ", G5477,". ", H5477)</f>
        <v>Общий расчет. Анализ даты. Анализ даты. Символические звезды. Благородный Тайцзи. Нет</v>
      </c>
      <c r="C5477" s="11" t="str">
        <f>IFERROR(VLOOKUP(I5477,lvl_1[],2,FALSE),"Нет")</f>
        <v>Общий расчет</v>
      </c>
      <c r="D5477" s="11" t="str">
        <f>IFERROR(VLOOKUP(Rule!J5477,lvl_2[],2,FALSE),"Нет")</f>
        <v>Анализ даты</v>
      </c>
      <c r="E5477" s="11" t="str">
        <f>IFERROR(VLOOKUP(Rule!K5477,lvl_3[],2,FALSE),"Нет")</f>
        <v>Анализ даты</v>
      </c>
      <c r="F5477" s="11" t="str">
        <f>IFERROR(INDEX(lvl_4[],MATCH(L5477,lvl_4[ID],0),MATCH(TEXT(K5477,"##0"),lvl_4[#Headers],0)),"Нет")</f>
        <v>Символические звезды</v>
      </c>
      <c r="G5477" s="11" t="str">
        <f>IFERROR(INDEX(lvl_5[],MATCH(M5477,lvl_5[ID],0),MATCH(_xlfn.CONCAT(TEXT(K5477,"##0"),"_",TEXT(L5477,"##0")),lvl_5[#Headers],0)),"Нет")</f>
        <v>Благородный Тайцзи</v>
      </c>
      <c r="H5477" s="11" t="str">
        <f>IFERROR(INDEX(lvl_6[],MATCH(N5477,lvl_6[ID],0),MATCH(_xlfn.CONCAT(K5477,"_",L5477,"_",M5477),lvl_6[#Headers],0)),"Нет")</f>
        <v>Нет</v>
      </c>
      <c r="I5477" s="12">
        <v>1</v>
      </c>
      <c r="J5477" s="12">
        <v>4</v>
      </c>
      <c r="K5477" s="12">
        <v>1</v>
      </c>
      <c r="L5477" s="12">
        <v>5</v>
      </c>
      <c r="M5477" s="12">
        <v>16</v>
      </c>
      <c r="N5477" s="12">
        <v>1153</v>
      </c>
      <c r="O5477" s="12">
        <f>COUNTIF($P$2:P5477,P5477)</f>
        <v>1</v>
      </c>
      <c r="P5477" s="12" t="str">
        <f t="shared" ref="P5477:P5540" si="318">_xlfn.CONCAT(I5477,
J5477,
K5477,
IF(LEN(L5477)=1,_xlfn.CONCAT(0,L5477),L5477),
IF(LEN(M5477)=1,_xlfn.CONCAT(0,M5477),M5477),
IF(LEN(N5477)=1,_xlfn.CONCAT(0,N5477),N5477))</f>
        <v>14105161153</v>
      </c>
      <c r="Q5477" s="12" t="str">
        <f t="shared" ref="Q5477:Q5540" si="319">_xlfn.CONCAT(I5477,
J5477,
K5477,
IF(LEN(L5477)=1,_xlfn.CONCAT(0,L5477),L5477),
IF(LEN(M5477)=1,_xlfn.CONCAT(0,M5477),M5477),
IF(LEN(N5477)=1,_xlfn.CONCAT(0,N5477),N5477),
IF(LEN(O5477)=1,_xlfn.CONCAT("000",O5477),IF(LEN(O5477)=2,_xlfn.CONCAT("00",O5477),IF(LEN(O5477)=3,_xlfn.CONCAT(0,O5477),O5477))))</f>
        <v>141051611530001</v>
      </c>
      <c r="R5477" s="20" t="s">
        <v>4507</v>
      </c>
      <c r="AB5477" s="12" t="s">
        <v>899</v>
      </c>
      <c r="AC5477" s="12" t="s">
        <v>100</v>
      </c>
      <c r="AD5477" s="12" t="s">
        <v>869</v>
      </c>
      <c r="BN5477" s="12">
        <v>1</v>
      </c>
      <c r="BP5477" s="12" t="s">
        <v>3805</v>
      </c>
    </row>
    <row r="5478" spans="1:68" ht="45" x14ac:dyDescent="0.25">
      <c r="A5478" s="12">
        <v>1</v>
      </c>
      <c r="B5478" s="11" t="str">
        <f t="shared" si="317"/>
        <v>Общий расчет. Анализ даты. Анализ даты. Символические звезды. Благородный Тайцзи. Нет</v>
      </c>
      <c r="C5478" s="11" t="str">
        <f>IFERROR(VLOOKUP(I5478,lvl_1[],2,FALSE),"Нет")</f>
        <v>Общий расчет</v>
      </c>
      <c r="D5478" s="11" t="str">
        <f>IFERROR(VLOOKUP(Rule!J5478,lvl_2[],2,FALSE),"Нет")</f>
        <v>Анализ даты</v>
      </c>
      <c r="E5478" s="11" t="str">
        <f>IFERROR(VLOOKUP(Rule!K5478,lvl_3[],2,FALSE),"Нет")</f>
        <v>Анализ даты</v>
      </c>
      <c r="F5478" s="11" t="str">
        <f>IFERROR(INDEX(lvl_4[],MATCH(L5478,lvl_4[ID],0),MATCH(TEXT(K5478,"##0"),lvl_4[#Headers],0)),"Нет")</f>
        <v>Символические звезды</v>
      </c>
      <c r="G5478" s="11" t="str">
        <f>IFERROR(INDEX(lvl_5[],MATCH(M5478,lvl_5[ID],0),MATCH(_xlfn.CONCAT(TEXT(K5478,"##0"),"_",TEXT(L5478,"##0")),lvl_5[#Headers],0)),"Нет")</f>
        <v>Благородный Тайцзи</v>
      </c>
      <c r="H5478" s="11" t="str">
        <f>IFERROR(INDEX(lvl_6[],MATCH(N5478,lvl_6[ID],0),MATCH(_xlfn.CONCAT(K5478,"_",L5478,"_",M5478),lvl_6[#Headers],0)),"Нет")</f>
        <v>Нет</v>
      </c>
      <c r="I5478" s="12">
        <v>1</v>
      </c>
      <c r="J5478" s="12">
        <v>4</v>
      </c>
      <c r="K5478" s="12">
        <v>1</v>
      </c>
      <c r="L5478" s="12">
        <v>5</v>
      </c>
      <c r="M5478" s="12">
        <v>16</v>
      </c>
      <c r="N5478" s="12">
        <v>1154</v>
      </c>
      <c r="O5478" s="12">
        <f>COUNTIF($P$2:P5478,P5478)</f>
        <v>1</v>
      </c>
      <c r="P5478" s="12" t="str">
        <f t="shared" si="318"/>
        <v>14105161154</v>
      </c>
      <c r="Q5478" s="12" t="str">
        <f t="shared" si="319"/>
        <v>141051611540001</v>
      </c>
      <c r="R5478" s="20" t="s">
        <v>4508</v>
      </c>
      <c r="AB5478" s="12" t="s">
        <v>899</v>
      </c>
      <c r="AC5478" s="12" t="s">
        <v>100</v>
      </c>
      <c r="AD5478" s="12" t="s">
        <v>863</v>
      </c>
      <c r="BN5478" s="12">
        <v>1</v>
      </c>
      <c r="BP5478" s="12" t="s">
        <v>3805</v>
      </c>
    </row>
    <row r="5479" spans="1:68" ht="45" x14ac:dyDescent="0.25">
      <c r="A5479" s="12">
        <v>1</v>
      </c>
      <c r="B5479" s="11" t="str">
        <f t="shared" si="317"/>
        <v>Общий расчет. Анализ даты. Анализ даты. Символические звезды. Благородный Тайцзи. Нет</v>
      </c>
      <c r="C5479" s="11" t="str">
        <f>IFERROR(VLOOKUP(I5479,lvl_1[],2,FALSE),"Нет")</f>
        <v>Общий расчет</v>
      </c>
      <c r="D5479" s="11" t="str">
        <f>IFERROR(VLOOKUP(Rule!J5479,lvl_2[],2,FALSE),"Нет")</f>
        <v>Анализ даты</v>
      </c>
      <c r="E5479" s="11" t="str">
        <f>IFERROR(VLOOKUP(Rule!K5479,lvl_3[],2,FALSE),"Нет")</f>
        <v>Анализ даты</v>
      </c>
      <c r="F5479" s="11" t="str">
        <f>IFERROR(INDEX(lvl_4[],MATCH(L5479,lvl_4[ID],0),MATCH(TEXT(K5479,"##0"),lvl_4[#Headers],0)),"Нет")</f>
        <v>Символические звезды</v>
      </c>
      <c r="G5479" s="11" t="str">
        <f>IFERROR(INDEX(lvl_5[],MATCH(M5479,lvl_5[ID],0),MATCH(_xlfn.CONCAT(TEXT(K5479,"##0"),"_",TEXT(L5479,"##0")),lvl_5[#Headers],0)),"Нет")</f>
        <v>Благородный Тайцзи</v>
      </c>
      <c r="H5479" s="11" t="str">
        <f>IFERROR(INDEX(lvl_6[],MATCH(N5479,lvl_6[ID],0),MATCH(_xlfn.CONCAT(K5479,"_",L5479,"_",M5479),lvl_6[#Headers],0)),"Нет")</f>
        <v>Нет</v>
      </c>
      <c r="I5479" s="12">
        <v>1</v>
      </c>
      <c r="J5479" s="12">
        <v>4</v>
      </c>
      <c r="K5479" s="12">
        <v>1</v>
      </c>
      <c r="L5479" s="12">
        <v>5</v>
      </c>
      <c r="M5479" s="12">
        <v>16</v>
      </c>
      <c r="N5479" s="12">
        <v>1155</v>
      </c>
      <c r="O5479" s="12">
        <f>COUNTIF($P$2:P5479,P5479)</f>
        <v>1</v>
      </c>
      <c r="P5479" s="12" t="str">
        <f t="shared" si="318"/>
        <v>14105161155</v>
      </c>
      <c r="Q5479" s="12" t="str">
        <f t="shared" si="319"/>
        <v>141051611550001</v>
      </c>
      <c r="R5479" s="20" t="s">
        <v>4509</v>
      </c>
      <c r="AB5479" s="12" t="s">
        <v>901</v>
      </c>
      <c r="AC5479" s="12" t="s">
        <v>100</v>
      </c>
      <c r="AD5479" s="12" t="s">
        <v>869</v>
      </c>
      <c r="BN5479" s="12">
        <v>1</v>
      </c>
      <c r="BP5479" s="12" t="s">
        <v>3805</v>
      </c>
    </row>
    <row r="5480" spans="1:68" ht="45" x14ac:dyDescent="0.25">
      <c r="A5480" s="12">
        <v>1</v>
      </c>
      <c r="B5480" s="11" t="str">
        <f t="shared" si="317"/>
        <v>Общий расчет. Анализ даты. Анализ даты. Символические звезды. Благородный Тайцзи. Нет</v>
      </c>
      <c r="C5480" s="11" t="str">
        <f>IFERROR(VLOOKUP(I5480,lvl_1[],2,FALSE),"Нет")</f>
        <v>Общий расчет</v>
      </c>
      <c r="D5480" s="11" t="str">
        <f>IFERROR(VLOOKUP(Rule!J5480,lvl_2[],2,FALSE),"Нет")</f>
        <v>Анализ даты</v>
      </c>
      <c r="E5480" s="11" t="str">
        <f>IFERROR(VLOOKUP(Rule!K5480,lvl_3[],2,FALSE),"Нет")</f>
        <v>Анализ даты</v>
      </c>
      <c r="F5480" s="11" t="str">
        <f>IFERROR(INDEX(lvl_4[],MATCH(L5480,lvl_4[ID],0),MATCH(TEXT(K5480,"##0"),lvl_4[#Headers],0)),"Нет")</f>
        <v>Символические звезды</v>
      </c>
      <c r="G5480" s="11" t="str">
        <f>IFERROR(INDEX(lvl_5[],MATCH(M5480,lvl_5[ID],0),MATCH(_xlfn.CONCAT(TEXT(K5480,"##0"),"_",TEXT(L5480,"##0")),lvl_5[#Headers],0)),"Нет")</f>
        <v>Благородный Тайцзи</v>
      </c>
      <c r="H5480" s="11" t="str">
        <f>IFERROR(INDEX(lvl_6[],MATCH(N5480,lvl_6[ID],0),MATCH(_xlfn.CONCAT(K5480,"_",L5480,"_",M5480),lvl_6[#Headers],0)),"Нет")</f>
        <v>Нет</v>
      </c>
      <c r="I5480" s="12">
        <v>1</v>
      </c>
      <c r="J5480" s="12">
        <v>4</v>
      </c>
      <c r="K5480" s="12">
        <v>1</v>
      </c>
      <c r="L5480" s="12">
        <v>5</v>
      </c>
      <c r="M5480" s="12">
        <v>16</v>
      </c>
      <c r="N5480" s="12">
        <v>1156</v>
      </c>
      <c r="O5480" s="12">
        <f>COUNTIF($P$2:P5480,P5480)</f>
        <v>1</v>
      </c>
      <c r="P5480" s="12" t="str">
        <f t="shared" si="318"/>
        <v>14105161156</v>
      </c>
      <c r="Q5480" s="12" t="str">
        <f t="shared" si="319"/>
        <v>141051611560001</v>
      </c>
      <c r="R5480" s="20" t="s">
        <v>4510</v>
      </c>
      <c r="AB5480" s="12" t="s">
        <v>901</v>
      </c>
      <c r="AC5480" s="12" t="s">
        <v>100</v>
      </c>
      <c r="AD5480" s="12" t="s">
        <v>863</v>
      </c>
      <c r="BN5480" s="12">
        <v>1</v>
      </c>
      <c r="BP5480" s="12" t="s">
        <v>3805</v>
      </c>
    </row>
    <row r="5481" spans="1:68" ht="45" x14ac:dyDescent="0.25">
      <c r="A5481" s="12">
        <v>1</v>
      </c>
      <c r="B5481" s="11" t="str">
        <f t="shared" si="317"/>
        <v>Общий расчет. Анализ даты. Анализ даты. Символические звезды. Благородный Тайцзи. Нет</v>
      </c>
      <c r="C5481" s="11" t="str">
        <f>IFERROR(VLOOKUP(I5481,lvl_1[],2,FALSE),"Нет")</f>
        <v>Общий расчет</v>
      </c>
      <c r="D5481" s="11" t="str">
        <f>IFERROR(VLOOKUP(Rule!J5481,lvl_2[],2,FALSE),"Нет")</f>
        <v>Анализ даты</v>
      </c>
      <c r="E5481" s="11" t="str">
        <f>IFERROR(VLOOKUP(Rule!K5481,lvl_3[],2,FALSE),"Нет")</f>
        <v>Анализ даты</v>
      </c>
      <c r="F5481" s="11" t="str">
        <f>IFERROR(INDEX(lvl_4[],MATCH(L5481,lvl_4[ID],0),MATCH(TEXT(K5481,"##0"),lvl_4[#Headers],0)),"Нет")</f>
        <v>Символические звезды</v>
      </c>
      <c r="G5481" s="11" t="str">
        <f>IFERROR(INDEX(lvl_5[],MATCH(M5481,lvl_5[ID],0),MATCH(_xlfn.CONCAT(TEXT(K5481,"##0"),"_",TEXT(L5481,"##0")),lvl_5[#Headers],0)),"Нет")</f>
        <v>Благородный Тайцзи</v>
      </c>
      <c r="H5481" s="11" t="str">
        <f>IFERROR(INDEX(lvl_6[],MATCH(N5481,lvl_6[ID],0),MATCH(_xlfn.CONCAT(K5481,"_",L5481,"_",M5481),lvl_6[#Headers],0)),"Нет")</f>
        <v>Нет</v>
      </c>
      <c r="I5481" s="12">
        <v>1</v>
      </c>
      <c r="J5481" s="12">
        <v>4</v>
      </c>
      <c r="K5481" s="12">
        <v>1</v>
      </c>
      <c r="L5481" s="12">
        <v>5</v>
      </c>
      <c r="M5481" s="12">
        <v>16</v>
      </c>
      <c r="N5481" s="12">
        <v>1157</v>
      </c>
      <c r="O5481" s="12">
        <f>COUNTIF($P$2:P5481,P5481)</f>
        <v>1</v>
      </c>
      <c r="P5481" s="12" t="str">
        <f t="shared" si="318"/>
        <v>14105161157</v>
      </c>
      <c r="Q5481" s="12" t="str">
        <f t="shared" si="319"/>
        <v>141051611570001</v>
      </c>
      <c r="R5481" s="20" t="s">
        <v>4511</v>
      </c>
      <c r="AB5481" s="12" t="s">
        <v>903</v>
      </c>
      <c r="AC5481" s="12" t="s">
        <v>100</v>
      </c>
      <c r="AD5481" s="12" t="s">
        <v>860</v>
      </c>
      <c r="BN5481" s="12">
        <v>1</v>
      </c>
      <c r="BP5481" s="12" t="s">
        <v>3805</v>
      </c>
    </row>
    <row r="5482" spans="1:68" ht="45" x14ac:dyDescent="0.25">
      <c r="A5482" s="12">
        <v>1</v>
      </c>
      <c r="B5482" s="11" t="str">
        <f t="shared" si="317"/>
        <v>Общий расчет. Анализ даты. Анализ даты. Символические звезды. Благородный Тайцзи. Нет</v>
      </c>
      <c r="C5482" s="11" t="str">
        <f>IFERROR(VLOOKUP(I5482,lvl_1[],2,FALSE),"Нет")</f>
        <v>Общий расчет</v>
      </c>
      <c r="D5482" s="11" t="str">
        <f>IFERROR(VLOOKUP(Rule!J5482,lvl_2[],2,FALSE),"Нет")</f>
        <v>Анализ даты</v>
      </c>
      <c r="E5482" s="11" t="str">
        <f>IFERROR(VLOOKUP(Rule!K5482,lvl_3[],2,FALSE),"Нет")</f>
        <v>Анализ даты</v>
      </c>
      <c r="F5482" s="11" t="str">
        <f>IFERROR(INDEX(lvl_4[],MATCH(L5482,lvl_4[ID],0),MATCH(TEXT(K5482,"##0"),lvl_4[#Headers],0)),"Нет")</f>
        <v>Символические звезды</v>
      </c>
      <c r="G5482" s="11" t="str">
        <f>IFERROR(INDEX(lvl_5[],MATCH(M5482,lvl_5[ID],0),MATCH(_xlfn.CONCAT(TEXT(K5482,"##0"),"_",TEXT(L5482,"##0")),lvl_5[#Headers],0)),"Нет")</f>
        <v>Благородный Тайцзи</v>
      </c>
      <c r="H5482" s="11" t="str">
        <f>IFERROR(INDEX(lvl_6[],MATCH(N5482,lvl_6[ID],0),MATCH(_xlfn.CONCAT(K5482,"_",L5482,"_",M5482),lvl_6[#Headers],0)),"Нет")</f>
        <v>Нет</v>
      </c>
      <c r="I5482" s="12">
        <v>1</v>
      </c>
      <c r="J5482" s="12">
        <v>4</v>
      </c>
      <c r="K5482" s="12">
        <v>1</v>
      </c>
      <c r="L5482" s="12">
        <v>5</v>
      </c>
      <c r="M5482" s="12">
        <v>16</v>
      </c>
      <c r="N5482" s="12">
        <v>1158</v>
      </c>
      <c r="O5482" s="12">
        <f>COUNTIF($P$2:P5482,P5482)</f>
        <v>1</v>
      </c>
      <c r="P5482" s="12" t="str">
        <f t="shared" si="318"/>
        <v>14105161158</v>
      </c>
      <c r="Q5482" s="12" t="str">
        <f t="shared" si="319"/>
        <v>141051611580001</v>
      </c>
      <c r="R5482" s="20" t="s">
        <v>4512</v>
      </c>
      <c r="AB5482" s="12" t="s">
        <v>903</v>
      </c>
      <c r="AC5482" s="12" t="s">
        <v>100</v>
      </c>
      <c r="AD5482" s="12" t="s">
        <v>866</v>
      </c>
      <c r="BN5482" s="12">
        <v>1</v>
      </c>
      <c r="BP5482" s="12" t="s">
        <v>3805</v>
      </c>
    </row>
    <row r="5483" spans="1:68" ht="45" x14ac:dyDescent="0.25">
      <c r="A5483" s="12">
        <v>1</v>
      </c>
      <c r="B5483" s="11" t="str">
        <f t="shared" si="317"/>
        <v>Общий расчет. Анализ даты. Анализ даты. Символические звезды. Благородный Тайцзи. Нет</v>
      </c>
      <c r="C5483" s="11" t="str">
        <f>IFERROR(VLOOKUP(I5483,lvl_1[],2,FALSE),"Нет")</f>
        <v>Общий расчет</v>
      </c>
      <c r="D5483" s="11" t="str">
        <f>IFERROR(VLOOKUP(Rule!J5483,lvl_2[],2,FALSE),"Нет")</f>
        <v>Анализ даты</v>
      </c>
      <c r="E5483" s="11" t="str">
        <f>IFERROR(VLOOKUP(Rule!K5483,lvl_3[],2,FALSE),"Нет")</f>
        <v>Анализ даты</v>
      </c>
      <c r="F5483" s="11" t="str">
        <f>IFERROR(INDEX(lvl_4[],MATCH(L5483,lvl_4[ID],0),MATCH(TEXT(K5483,"##0"),lvl_4[#Headers],0)),"Нет")</f>
        <v>Символические звезды</v>
      </c>
      <c r="G5483" s="11" t="str">
        <f>IFERROR(INDEX(lvl_5[],MATCH(M5483,lvl_5[ID],0),MATCH(_xlfn.CONCAT(TEXT(K5483,"##0"),"_",TEXT(L5483,"##0")),lvl_5[#Headers],0)),"Нет")</f>
        <v>Благородный Тайцзи</v>
      </c>
      <c r="H5483" s="11" t="str">
        <f>IFERROR(INDEX(lvl_6[],MATCH(N5483,lvl_6[ID],0),MATCH(_xlfn.CONCAT(K5483,"_",L5483,"_",M5483),lvl_6[#Headers],0)),"Нет")</f>
        <v>Нет</v>
      </c>
      <c r="I5483" s="12">
        <v>1</v>
      </c>
      <c r="J5483" s="12">
        <v>4</v>
      </c>
      <c r="K5483" s="12">
        <v>1</v>
      </c>
      <c r="L5483" s="12">
        <v>5</v>
      </c>
      <c r="M5483" s="12">
        <v>16</v>
      </c>
      <c r="N5483" s="12">
        <v>1159</v>
      </c>
      <c r="O5483" s="12">
        <f>COUNTIF($P$2:P5483,P5483)</f>
        <v>1</v>
      </c>
      <c r="P5483" s="12" t="str">
        <f t="shared" si="318"/>
        <v>14105161159</v>
      </c>
      <c r="Q5483" s="12" t="str">
        <f t="shared" si="319"/>
        <v>141051611590001</v>
      </c>
      <c r="R5483" s="20" t="s">
        <v>4513</v>
      </c>
      <c r="AB5483" s="12" t="s">
        <v>905</v>
      </c>
      <c r="AC5483" s="12" t="s">
        <v>100</v>
      </c>
      <c r="AD5483" s="12" t="s">
        <v>860</v>
      </c>
      <c r="BN5483" s="12">
        <v>1</v>
      </c>
      <c r="BP5483" s="12" t="s">
        <v>3805</v>
      </c>
    </row>
    <row r="5484" spans="1:68" ht="45" x14ac:dyDescent="0.25">
      <c r="A5484" s="12">
        <v>1</v>
      </c>
      <c r="B5484" s="11" t="str">
        <f t="shared" si="317"/>
        <v>Общий расчет. Анализ даты. Анализ даты. Символические звезды. Благородный Тайцзи. Нет</v>
      </c>
      <c r="C5484" s="11" t="str">
        <f>IFERROR(VLOOKUP(I5484,lvl_1[],2,FALSE),"Нет")</f>
        <v>Общий расчет</v>
      </c>
      <c r="D5484" s="11" t="str">
        <f>IFERROR(VLOOKUP(Rule!J5484,lvl_2[],2,FALSE),"Нет")</f>
        <v>Анализ даты</v>
      </c>
      <c r="E5484" s="11" t="str">
        <f>IFERROR(VLOOKUP(Rule!K5484,lvl_3[],2,FALSE),"Нет")</f>
        <v>Анализ даты</v>
      </c>
      <c r="F5484" s="11" t="str">
        <f>IFERROR(INDEX(lvl_4[],MATCH(L5484,lvl_4[ID],0),MATCH(TEXT(K5484,"##0"),lvl_4[#Headers],0)),"Нет")</f>
        <v>Символические звезды</v>
      </c>
      <c r="G5484" s="11" t="str">
        <f>IFERROR(INDEX(lvl_5[],MATCH(M5484,lvl_5[ID],0),MATCH(_xlfn.CONCAT(TEXT(K5484,"##0"),"_",TEXT(L5484,"##0")),lvl_5[#Headers],0)),"Нет")</f>
        <v>Благородный Тайцзи</v>
      </c>
      <c r="H5484" s="11" t="str">
        <f>IFERROR(INDEX(lvl_6[],MATCH(N5484,lvl_6[ID],0),MATCH(_xlfn.CONCAT(K5484,"_",L5484,"_",M5484),lvl_6[#Headers],0)),"Нет")</f>
        <v>Нет</v>
      </c>
      <c r="I5484" s="12">
        <v>1</v>
      </c>
      <c r="J5484" s="12">
        <v>4</v>
      </c>
      <c r="K5484" s="12">
        <v>1</v>
      </c>
      <c r="L5484" s="12">
        <v>5</v>
      </c>
      <c r="M5484" s="12">
        <v>16</v>
      </c>
      <c r="N5484" s="12">
        <v>1160</v>
      </c>
      <c r="O5484" s="12">
        <f>COUNTIF($P$2:P5484,P5484)</f>
        <v>1</v>
      </c>
      <c r="P5484" s="12" t="str">
        <f t="shared" si="318"/>
        <v>14105161160</v>
      </c>
      <c r="Q5484" s="12" t="str">
        <f t="shared" si="319"/>
        <v>141051611600001</v>
      </c>
      <c r="R5484" s="20" t="s">
        <v>4514</v>
      </c>
      <c r="AB5484" s="12" t="s">
        <v>905</v>
      </c>
      <c r="AC5484" s="12" t="s">
        <v>100</v>
      </c>
      <c r="AD5484" s="12" t="s">
        <v>866</v>
      </c>
      <c r="BN5484" s="12">
        <v>1</v>
      </c>
      <c r="BP5484" s="12" t="s">
        <v>3805</v>
      </c>
    </row>
    <row r="5485" spans="1:68" ht="45" x14ac:dyDescent="0.25">
      <c r="A5485" s="12">
        <v>1</v>
      </c>
      <c r="B5485" s="11" t="str">
        <f t="shared" si="317"/>
        <v>Общий расчет. Анализ даты. Анализ даты. Символические звезды. Благородный Тайцзи. Нет</v>
      </c>
      <c r="C5485" s="11" t="str">
        <f>IFERROR(VLOOKUP(I5485,lvl_1[],2,FALSE),"Нет")</f>
        <v>Общий расчет</v>
      </c>
      <c r="D5485" s="11" t="str">
        <f>IFERROR(VLOOKUP(Rule!J5485,lvl_2[],2,FALSE),"Нет")</f>
        <v>Анализ даты</v>
      </c>
      <c r="E5485" s="11" t="str">
        <f>IFERROR(VLOOKUP(Rule!K5485,lvl_3[],2,FALSE),"Нет")</f>
        <v>Анализ даты</v>
      </c>
      <c r="F5485" s="11" t="str">
        <f>IFERROR(INDEX(lvl_4[],MATCH(L5485,lvl_4[ID],0),MATCH(TEXT(K5485,"##0"),lvl_4[#Headers],0)),"Нет")</f>
        <v>Символические звезды</v>
      </c>
      <c r="G5485" s="11" t="str">
        <f>IFERROR(INDEX(lvl_5[],MATCH(M5485,lvl_5[ID],0),MATCH(_xlfn.CONCAT(TEXT(K5485,"##0"),"_",TEXT(L5485,"##0")),lvl_5[#Headers],0)),"Нет")</f>
        <v>Благородный Тайцзи</v>
      </c>
      <c r="H5485" s="11" t="str">
        <f>IFERROR(INDEX(lvl_6[],MATCH(N5485,lvl_6[ID],0),MATCH(_xlfn.CONCAT(K5485,"_",L5485,"_",M5485),lvl_6[#Headers],0)),"Нет")</f>
        <v>Нет</v>
      </c>
      <c r="I5485" s="12">
        <v>1</v>
      </c>
      <c r="J5485" s="12">
        <v>4</v>
      </c>
      <c r="K5485" s="12">
        <v>1</v>
      </c>
      <c r="L5485" s="12">
        <v>5</v>
      </c>
      <c r="M5485" s="12">
        <v>16</v>
      </c>
      <c r="N5485" s="12">
        <v>1161</v>
      </c>
      <c r="O5485" s="12">
        <f>COUNTIF($P$2:P5485,P5485)</f>
        <v>1</v>
      </c>
      <c r="P5485" s="12" t="str">
        <f t="shared" si="318"/>
        <v>14105161161</v>
      </c>
      <c r="Q5485" s="12" t="str">
        <f t="shared" si="319"/>
        <v>141051611610001</v>
      </c>
      <c r="R5485" s="20" t="s">
        <v>4515</v>
      </c>
      <c r="AB5485" s="12" t="s">
        <v>907</v>
      </c>
      <c r="AC5485" s="12" t="s">
        <v>100</v>
      </c>
      <c r="AD5485" s="12" t="s">
        <v>861</v>
      </c>
      <c r="BN5485" s="12">
        <v>1</v>
      </c>
      <c r="BP5485" s="12" t="s">
        <v>3805</v>
      </c>
    </row>
    <row r="5486" spans="1:68" ht="45" x14ac:dyDescent="0.25">
      <c r="A5486" s="12">
        <v>1</v>
      </c>
      <c r="B5486" s="11" t="str">
        <f t="shared" si="317"/>
        <v>Общий расчет. Анализ даты. Анализ даты. Символические звезды. Благородный Тайцзи. Нет</v>
      </c>
      <c r="C5486" s="11" t="str">
        <f>IFERROR(VLOOKUP(I5486,lvl_1[],2,FALSE),"Нет")</f>
        <v>Общий расчет</v>
      </c>
      <c r="D5486" s="11" t="str">
        <f>IFERROR(VLOOKUP(Rule!J5486,lvl_2[],2,FALSE),"Нет")</f>
        <v>Анализ даты</v>
      </c>
      <c r="E5486" s="11" t="str">
        <f>IFERROR(VLOOKUP(Rule!K5486,lvl_3[],2,FALSE),"Нет")</f>
        <v>Анализ даты</v>
      </c>
      <c r="F5486" s="11" t="str">
        <f>IFERROR(INDEX(lvl_4[],MATCH(L5486,lvl_4[ID],0),MATCH(TEXT(K5486,"##0"),lvl_4[#Headers],0)),"Нет")</f>
        <v>Символические звезды</v>
      </c>
      <c r="G5486" s="11" t="str">
        <f>IFERROR(INDEX(lvl_5[],MATCH(M5486,lvl_5[ID],0),MATCH(_xlfn.CONCAT(TEXT(K5486,"##0"),"_",TEXT(L5486,"##0")),lvl_5[#Headers],0)),"Нет")</f>
        <v>Благородный Тайцзи</v>
      </c>
      <c r="H5486" s="11" t="str">
        <f>IFERROR(INDEX(lvl_6[],MATCH(N5486,lvl_6[ID],0),MATCH(_xlfn.CONCAT(K5486,"_",L5486,"_",M5486),lvl_6[#Headers],0)),"Нет")</f>
        <v>Нет</v>
      </c>
      <c r="I5486" s="12">
        <v>1</v>
      </c>
      <c r="J5486" s="12">
        <v>4</v>
      </c>
      <c r="K5486" s="12">
        <v>1</v>
      </c>
      <c r="L5486" s="12">
        <v>5</v>
      </c>
      <c r="M5486" s="12">
        <v>16</v>
      </c>
      <c r="N5486" s="12">
        <v>1162</v>
      </c>
      <c r="O5486" s="12">
        <f>COUNTIF($P$2:P5486,P5486)</f>
        <v>1</v>
      </c>
      <c r="P5486" s="12" t="str">
        <f t="shared" si="318"/>
        <v>14105161162</v>
      </c>
      <c r="Q5486" s="12" t="str">
        <f t="shared" si="319"/>
        <v>141051611620001</v>
      </c>
      <c r="R5486" s="20" t="s">
        <v>4516</v>
      </c>
      <c r="AB5486" s="12" t="s">
        <v>907</v>
      </c>
      <c r="AC5486" s="12" t="s">
        <v>100</v>
      </c>
      <c r="AD5486" s="12" t="s">
        <v>907</v>
      </c>
      <c r="BN5486" s="12">
        <v>1</v>
      </c>
      <c r="BP5486" s="12" t="s">
        <v>3805</v>
      </c>
    </row>
    <row r="5487" spans="1:68" ht="45" x14ac:dyDescent="0.25">
      <c r="A5487" s="12">
        <v>1</v>
      </c>
      <c r="B5487" s="11" t="str">
        <f t="shared" si="317"/>
        <v>Общий расчет. Анализ даты. Анализ даты. Символические звезды. Благородный Тайцзи. Нет</v>
      </c>
      <c r="C5487" s="11" t="str">
        <f>IFERROR(VLOOKUP(I5487,lvl_1[],2,FALSE),"Нет")</f>
        <v>Общий расчет</v>
      </c>
      <c r="D5487" s="11" t="str">
        <f>IFERROR(VLOOKUP(Rule!J5487,lvl_2[],2,FALSE),"Нет")</f>
        <v>Анализ даты</v>
      </c>
      <c r="E5487" s="11" t="str">
        <f>IFERROR(VLOOKUP(Rule!K5487,lvl_3[],2,FALSE),"Нет")</f>
        <v>Анализ даты</v>
      </c>
      <c r="F5487" s="11" t="str">
        <f>IFERROR(INDEX(lvl_4[],MATCH(L5487,lvl_4[ID],0),MATCH(TEXT(K5487,"##0"),lvl_4[#Headers],0)),"Нет")</f>
        <v>Символические звезды</v>
      </c>
      <c r="G5487" s="11" t="str">
        <f>IFERROR(INDEX(lvl_5[],MATCH(M5487,lvl_5[ID],0),MATCH(_xlfn.CONCAT(TEXT(K5487,"##0"),"_",TEXT(L5487,"##0")),lvl_5[#Headers],0)),"Нет")</f>
        <v>Благородный Тайцзи</v>
      </c>
      <c r="H5487" s="11" t="str">
        <f>IFERROR(INDEX(lvl_6[],MATCH(N5487,lvl_6[ID],0),MATCH(_xlfn.CONCAT(K5487,"_",L5487,"_",M5487),lvl_6[#Headers],0)),"Нет")</f>
        <v>Нет</v>
      </c>
      <c r="I5487" s="12">
        <v>1</v>
      </c>
      <c r="J5487" s="12">
        <v>4</v>
      </c>
      <c r="K5487" s="12">
        <v>1</v>
      </c>
      <c r="L5487" s="12">
        <v>5</v>
      </c>
      <c r="M5487" s="12">
        <v>16</v>
      </c>
      <c r="N5487" s="12">
        <v>1163</v>
      </c>
      <c r="O5487" s="12">
        <f>COUNTIF($P$2:P5487,P5487)</f>
        <v>1</v>
      </c>
      <c r="P5487" s="12" t="str">
        <f t="shared" si="318"/>
        <v>14105161163</v>
      </c>
      <c r="Q5487" s="12" t="str">
        <f t="shared" si="319"/>
        <v>141051611630001</v>
      </c>
      <c r="R5487" s="20" t="s">
        <v>4517</v>
      </c>
      <c r="AB5487" s="12" t="s">
        <v>907</v>
      </c>
      <c r="AC5487" s="12" t="s">
        <v>100</v>
      </c>
      <c r="AD5487" s="12" t="s">
        <v>870</v>
      </c>
      <c r="BN5487" s="12">
        <v>1</v>
      </c>
      <c r="BP5487" s="12" t="s">
        <v>3805</v>
      </c>
    </row>
    <row r="5488" spans="1:68" ht="45" x14ac:dyDescent="0.25">
      <c r="A5488" s="12">
        <v>1</v>
      </c>
      <c r="B5488" s="11" t="str">
        <f t="shared" si="317"/>
        <v>Общий расчет. Анализ даты. Анализ даты. Символические звезды. Благородный Тайцзи. Нет</v>
      </c>
      <c r="C5488" s="11" t="str">
        <f>IFERROR(VLOOKUP(I5488,lvl_1[],2,FALSE),"Нет")</f>
        <v>Общий расчет</v>
      </c>
      <c r="D5488" s="11" t="str">
        <f>IFERROR(VLOOKUP(Rule!J5488,lvl_2[],2,FALSE),"Нет")</f>
        <v>Анализ даты</v>
      </c>
      <c r="E5488" s="11" t="str">
        <f>IFERROR(VLOOKUP(Rule!K5488,lvl_3[],2,FALSE),"Нет")</f>
        <v>Анализ даты</v>
      </c>
      <c r="F5488" s="11" t="str">
        <f>IFERROR(INDEX(lvl_4[],MATCH(L5488,lvl_4[ID],0),MATCH(TEXT(K5488,"##0"),lvl_4[#Headers],0)),"Нет")</f>
        <v>Символические звезды</v>
      </c>
      <c r="G5488" s="11" t="str">
        <f>IFERROR(INDEX(lvl_5[],MATCH(M5488,lvl_5[ID],0),MATCH(_xlfn.CONCAT(TEXT(K5488,"##0"),"_",TEXT(L5488,"##0")),lvl_5[#Headers],0)),"Нет")</f>
        <v>Благородный Тайцзи</v>
      </c>
      <c r="H5488" s="11" t="str">
        <f>IFERROR(INDEX(lvl_6[],MATCH(N5488,lvl_6[ID],0),MATCH(_xlfn.CONCAT(K5488,"_",L5488,"_",M5488),lvl_6[#Headers],0)),"Нет")</f>
        <v>Нет</v>
      </c>
      <c r="I5488" s="12">
        <v>1</v>
      </c>
      <c r="J5488" s="12">
        <v>4</v>
      </c>
      <c r="K5488" s="12">
        <v>1</v>
      </c>
      <c r="L5488" s="12">
        <v>5</v>
      </c>
      <c r="M5488" s="12">
        <v>16</v>
      </c>
      <c r="N5488" s="12">
        <v>1164</v>
      </c>
      <c r="O5488" s="12">
        <f>COUNTIF($P$2:P5488,P5488)</f>
        <v>1</v>
      </c>
      <c r="P5488" s="12" t="str">
        <f t="shared" si="318"/>
        <v>14105161164</v>
      </c>
      <c r="Q5488" s="12" t="str">
        <f t="shared" si="319"/>
        <v>141051611640001</v>
      </c>
      <c r="R5488" s="20" t="s">
        <v>4518</v>
      </c>
      <c r="AB5488" s="12" t="s">
        <v>907</v>
      </c>
      <c r="AC5488" s="12" t="s">
        <v>100</v>
      </c>
      <c r="AD5488" s="12" t="s">
        <v>864</v>
      </c>
      <c r="BN5488" s="12">
        <v>1</v>
      </c>
      <c r="BP5488" s="12" t="s">
        <v>3805</v>
      </c>
    </row>
    <row r="5489" spans="1:68" ht="45" x14ac:dyDescent="0.25">
      <c r="A5489" s="12">
        <v>1</v>
      </c>
      <c r="B5489" s="11" t="str">
        <f t="shared" si="317"/>
        <v>Общий расчет. Анализ даты. Анализ даты. Символические звезды. Благородный Тайцзи. Нет</v>
      </c>
      <c r="C5489" s="11" t="str">
        <f>IFERROR(VLOOKUP(I5489,lvl_1[],2,FALSE),"Нет")</f>
        <v>Общий расчет</v>
      </c>
      <c r="D5489" s="11" t="str">
        <f>IFERROR(VLOOKUP(Rule!J5489,lvl_2[],2,FALSE),"Нет")</f>
        <v>Анализ даты</v>
      </c>
      <c r="E5489" s="11" t="str">
        <f>IFERROR(VLOOKUP(Rule!K5489,lvl_3[],2,FALSE),"Нет")</f>
        <v>Анализ даты</v>
      </c>
      <c r="F5489" s="11" t="str">
        <f>IFERROR(INDEX(lvl_4[],MATCH(L5489,lvl_4[ID],0),MATCH(TEXT(K5489,"##0"),lvl_4[#Headers],0)),"Нет")</f>
        <v>Символические звезды</v>
      </c>
      <c r="G5489" s="11" t="str">
        <f>IFERROR(INDEX(lvl_5[],MATCH(M5489,lvl_5[ID],0),MATCH(_xlfn.CONCAT(TEXT(K5489,"##0"),"_",TEXT(L5489,"##0")),lvl_5[#Headers],0)),"Нет")</f>
        <v>Благородный Тайцзи</v>
      </c>
      <c r="H5489" s="11" t="str">
        <f>IFERROR(INDEX(lvl_6[],MATCH(N5489,lvl_6[ID],0),MATCH(_xlfn.CONCAT(K5489,"_",L5489,"_",M5489),lvl_6[#Headers],0)),"Нет")</f>
        <v>Нет</v>
      </c>
      <c r="I5489" s="12">
        <v>1</v>
      </c>
      <c r="J5489" s="12">
        <v>4</v>
      </c>
      <c r="K5489" s="12">
        <v>1</v>
      </c>
      <c r="L5489" s="12">
        <v>5</v>
      </c>
      <c r="M5489" s="12">
        <v>16</v>
      </c>
      <c r="N5489" s="12">
        <v>1165</v>
      </c>
      <c r="O5489" s="12">
        <f>COUNTIF($P$2:P5489,P5489)</f>
        <v>1</v>
      </c>
      <c r="P5489" s="12" t="str">
        <f t="shared" si="318"/>
        <v>14105161165</v>
      </c>
      <c r="Q5489" s="12" t="str">
        <f t="shared" si="319"/>
        <v>141051611650001</v>
      </c>
      <c r="R5489" s="20" t="s">
        <v>4519</v>
      </c>
      <c r="AB5489" s="12" t="s">
        <v>908</v>
      </c>
      <c r="AC5489" s="12" t="s">
        <v>100</v>
      </c>
      <c r="AD5489" s="12" t="s">
        <v>861</v>
      </c>
      <c r="BN5489" s="12">
        <v>1</v>
      </c>
      <c r="BP5489" s="12" t="s">
        <v>3805</v>
      </c>
    </row>
    <row r="5490" spans="1:68" ht="45" x14ac:dyDescent="0.25">
      <c r="A5490" s="12">
        <v>1</v>
      </c>
      <c r="B5490" s="11" t="str">
        <f t="shared" si="317"/>
        <v>Общий расчет. Анализ даты. Анализ даты. Символические звезды. Благородный Тайцзи. Нет</v>
      </c>
      <c r="C5490" s="11" t="str">
        <f>IFERROR(VLOOKUP(I5490,lvl_1[],2,FALSE),"Нет")</f>
        <v>Общий расчет</v>
      </c>
      <c r="D5490" s="11" t="str">
        <f>IFERROR(VLOOKUP(Rule!J5490,lvl_2[],2,FALSE),"Нет")</f>
        <v>Анализ даты</v>
      </c>
      <c r="E5490" s="11" t="str">
        <f>IFERROR(VLOOKUP(Rule!K5490,lvl_3[],2,FALSE),"Нет")</f>
        <v>Анализ даты</v>
      </c>
      <c r="F5490" s="11" t="str">
        <f>IFERROR(INDEX(lvl_4[],MATCH(L5490,lvl_4[ID],0),MATCH(TEXT(K5490,"##0"),lvl_4[#Headers],0)),"Нет")</f>
        <v>Символические звезды</v>
      </c>
      <c r="G5490" s="11" t="str">
        <f>IFERROR(INDEX(lvl_5[],MATCH(M5490,lvl_5[ID],0),MATCH(_xlfn.CONCAT(TEXT(K5490,"##0"),"_",TEXT(L5490,"##0")),lvl_5[#Headers],0)),"Нет")</f>
        <v>Благородный Тайцзи</v>
      </c>
      <c r="H5490" s="11" t="str">
        <f>IFERROR(INDEX(lvl_6[],MATCH(N5490,lvl_6[ID],0),MATCH(_xlfn.CONCAT(K5490,"_",L5490,"_",M5490),lvl_6[#Headers],0)),"Нет")</f>
        <v>Нет</v>
      </c>
      <c r="I5490" s="12">
        <v>1</v>
      </c>
      <c r="J5490" s="12">
        <v>4</v>
      </c>
      <c r="K5490" s="12">
        <v>1</v>
      </c>
      <c r="L5490" s="12">
        <v>5</v>
      </c>
      <c r="M5490" s="12">
        <v>16</v>
      </c>
      <c r="N5490" s="12">
        <v>1166</v>
      </c>
      <c r="O5490" s="12">
        <f>COUNTIF($P$2:P5490,P5490)</f>
        <v>1</v>
      </c>
      <c r="P5490" s="12" t="str">
        <f t="shared" si="318"/>
        <v>14105161166</v>
      </c>
      <c r="Q5490" s="12" t="str">
        <f t="shared" si="319"/>
        <v>141051611660001</v>
      </c>
      <c r="R5490" s="20" t="s">
        <v>4520</v>
      </c>
      <c r="AB5490" s="12" t="s">
        <v>908</v>
      </c>
      <c r="AC5490" s="12" t="s">
        <v>100</v>
      </c>
      <c r="AD5490" s="12" t="s">
        <v>907</v>
      </c>
      <c r="BN5490" s="12">
        <v>1</v>
      </c>
      <c r="BP5490" s="12" t="s">
        <v>3805</v>
      </c>
    </row>
    <row r="5491" spans="1:68" ht="45" x14ac:dyDescent="0.25">
      <c r="A5491" s="12">
        <v>1</v>
      </c>
      <c r="B5491" s="11" t="str">
        <f t="shared" si="317"/>
        <v>Общий расчет. Анализ даты. Анализ даты. Символические звезды. Благородный Тайцзи. Нет</v>
      </c>
      <c r="C5491" s="11" t="str">
        <f>IFERROR(VLOOKUP(I5491,lvl_1[],2,FALSE),"Нет")</f>
        <v>Общий расчет</v>
      </c>
      <c r="D5491" s="11" t="str">
        <f>IFERROR(VLOOKUP(Rule!J5491,lvl_2[],2,FALSE),"Нет")</f>
        <v>Анализ даты</v>
      </c>
      <c r="E5491" s="11" t="str">
        <f>IFERROR(VLOOKUP(Rule!K5491,lvl_3[],2,FALSE),"Нет")</f>
        <v>Анализ даты</v>
      </c>
      <c r="F5491" s="11" t="str">
        <f>IFERROR(INDEX(lvl_4[],MATCH(L5491,lvl_4[ID],0),MATCH(TEXT(K5491,"##0"),lvl_4[#Headers],0)),"Нет")</f>
        <v>Символические звезды</v>
      </c>
      <c r="G5491" s="11" t="str">
        <f>IFERROR(INDEX(lvl_5[],MATCH(M5491,lvl_5[ID],0),MATCH(_xlfn.CONCAT(TEXT(K5491,"##0"),"_",TEXT(L5491,"##0")),lvl_5[#Headers],0)),"Нет")</f>
        <v>Благородный Тайцзи</v>
      </c>
      <c r="H5491" s="11" t="str">
        <f>IFERROR(INDEX(lvl_6[],MATCH(N5491,lvl_6[ID],0),MATCH(_xlfn.CONCAT(K5491,"_",L5491,"_",M5491),lvl_6[#Headers],0)),"Нет")</f>
        <v>Нет</v>
      </c>
      <c r="I5491" s="12">
        <v>1</v>
      </c>
      <c r="J5491" s="12">
        <v>4</v>
      </c>
      <c r="K5491" s="12">
        <v>1</v>
      </c>
      <c r="L5491" s="12">
        <v>5</v>
      </c>
      <c r="M5491" s="12">
        <v>16</v>
      </c>
      <c r="N5491" s="12">
        <v>1167</v>
      </c>
      <c r="O5491" s="12">
        <f>COUNTIF($P$2:P5491,P5491)</f>
        <v>1</v>
      </c>
      <c r="P5491" s="12" t="str">
        <f t="shared" si="318"/>
        <v>14105161167</v>
      </c>
      <c r="Q5491" s="12" t="str">
        <f t="shared" si="319"/>
        <v>141051611670001</v>
      </c>
      <c r="R5491" s="20" t="s">
        <v>4521</v>
      </c>
      <c r="AB5491" s="12" t="s">
        <v>908</v>
      </c>
      <c r="AC5491" s="12" t="s">
        <v>100</v>
      </c>
      <c r="AD5491" s="12" t="s">
        <v>870</v>
      </c>
      <c r="BN5491" s="12">
        <v>1</v>
      </c>
      <c r="BP5491" s="12" t="s">
        <v>3805</v>
      </c>
    </row>
    <row r="5492" spans="1:68" ht="45" x14ac:dyDescent="0.25">
      <c r="A5492" s="12">
        <v>1</v>
      </c>
      <c r="B5492" s="11" t="str">
        <f t="shared" si="317"/>
        <v>Общий расчет. Анализ даты. Анализ даты. Символические звезды. Благородный Тайцзи. Нет</v>
      </c>
      <c r="C5492" s="11" t="str">
        <f>IFERROR(VLOOKUP(I5492,lvl_1[],2,FALSE),"Нет")</f>
        <v>Общий расчет</v>
      </c>
      <c r="D5492" s="11" t="str">
        <f>IFERROR(VLOOKUP(Rule!J5492,lvl_2[],2,FALSE),"Нет")</f>
        <v>Анализ даты</v>
      </c>
      <c r="E5492" s="11" t="str">
        <f>IFERROR(VLOOKUP(Rule!K5492,lvl_3[],2,FALSE),"Нет")</f>
        <v>Анализ даты</v>
      </c>
      <c r="F5492" s="11" t="str">
        <f>IFERROR(INDEX(lvl_4[],MATCH(L5492,lvl_4[ID],0),MATCH(TEXT(K5492,"##0"),lvl_4[#Headers],0)),"Нет")</f>
        <v>Символические звезды</v>
      </c>
      <c r="G5492" s="11" t="str">
        <f>IFERROR(INDEX(lvl_5[],MATCH(M5492,lvl_5[ID],0),MATCH(_xlfn.CONCAT(TEXT(K5492,"##0"),"_",TEXT(L5492,"##0")),lvl_5[#Headers],0)),"Нет")</f>
        <v>Благородный Тайцзи</v>
      </c>
      <c r="H5492" s="11" t="str">
        <f>IFERROR(INDEX(lvl_6[],MATCH(N5492,lvl_6[ID],0),MATCH(_xlfn.CONCAT(K5492,"_",L5492,"_",M5492),lvl_6[#Headers],0)),"Нет")</f>
        <v>Нет</v>
      </c>
      <c r="I5492" s="12">
        <v>1</v>
      </c>
      <c r="J5492" s="12">
        <v>4</v>
      </c>
      <c r="K5492" s="12">
        <v>1</v>
      </c>
      <c r="L5492" s="12">
        <v>5</v>
      </c>
      <c r="M5492" s="12">
        <v>16</v>
      </c>
      <c r="N5492" s="12">
        <v>1168</v>
      </c>
      <c r="O5492" s="12">
        <f>COUNTIF($P$2:P5492,P5492)</f>
        <v>1</v>
      </c>
      <c r="P5492" s="12" t="str">
        <f t="shared" si="318"/>
        <v>14105161168</v>
      </c>
      <c r="Q5492" s="12" t="str">
        <f t="shared" si="319"/>
        <v>141051611680001</v>
      </c>
      <c r="R5492" s="20" t="s">
        <v>4522</v>
      </c>
      <c r="AB5492" s="12" t="s">
        <v>908</v>
      </c>
      <c r="AC5492" s="12" t="s">
        <v>100</v>
      </c>
      <c r="AD5492" s="12" t="s">
        <v>864</v>
      </c>
      <c r="BN5492" s="12">
        <v>1</v>
      </c>
      <c r="BP5492" s="12" t="s">
        <v>3805</v>
      </c>
    </row>
    <row r="5493" spans="1:68" ht="45" x14ac:dyDescent="0.25">
      <c r="A5493" s="12">
        <v>1</v>
      </c>
      <c r="B5493" s="11" t="str">
        <f t="shared" si="317"/>
        <v>Общий расчет. Анализ даты. Анализ даты. Символические звезды. Благородный Тайцзи. Нет</v>
      </c>
      <c r="C5493" s="11" t="str">
        <f>IFERROR(VLOOKUP(I5493,lvl_1[],2,FALSE),"Нет")</f>
        <v>Общий расчет</v>
      </c>
      <c r="D5493" s="11" t="str">
        <f>IFERROR(VLOOKUP(Rule!J5493,lvl_2[],2,FALSE),"Нет")</f>
        <v>Анализ даты</v>
      </c>
      <c r="E5493" s="11" t="str">
        <f>IFERROR(VLOOKUP(Rule!K5493,lvl_3[],2,FALSE),"Нет")</f>
        <v>Анализ даты</v>
      </c>
      <c r="F5493" s="11" t="str">
        <f>IFERROR(INDEX(lvl_4[],MATCH(L5493,lvl_4[ID],0),MATCH(TEXT(K5493,"##0"),lvl_4[#Headers],0)),"Нет")</f>
        <v>Символические звезды</v>
      </c>
      <c r="G5493" s="11" t="str">
        <f>IFERROR(INDEX(lvl_5[],MATCH(M5493,lvl_5[ID],0),MATCH(_xlfn.CONCAT(TEXT(K5493,"##0"),"_",TEXT(L5493,"##0")),lvl_5[#Headers],0)),"Нет")</f>
        <v>Благородный Тайцзи</v>
      </c>
      <c r="H5493" s="11" t="str">
        <f>IFERROR(INDEX(lvl_6[],MATCH(N5493,lvl_6[ID],0),MATCH(_xlfn.CONCAT(K5493,"_",L5493,"_",M5493),lvl_6[#Headers],0)),"Нет")</f>
        <v>Нет</v>
      </c>
      <c r="I5493" s="12">
        <v>1</v>
      </c>
      <c r="J5493" s="12">
        <v>4</v>
      </c>
      <c r="K5493" s="12">
        <v>1</v>
      </c>
      <c r="L5493" s="12">
        <v>5</v>
      </c>
      <c r="M5493" s="12">
        <v>16</v>
      </c>
      <c r="N5493" s="12">
        <v>1169</v>
      </c>
      <c r="O5493" s="12">
        <f>COUNTIF($P$2:P5493,P5493)</f>
        <v>1</v>
      </c>
      <c r="P5493" s="12" t="str">
        <f t="shared" si="318"/>
        <v>14105161169</v>
      </c>
      <c r="Q5493" s="12" t="str">
        <f t="shared" si="319"/>
        <v>141051611690001</v>
      </c>
      <c r="R5493" s="20" t="s">
        <v>4523</v>
      </c>
      <c r="AB5493" s="12" t="s">
        <v>910</v>
      </c>
      <c r="AC5493" s="12" t="s">
        <v>100</v>
      </c>
      <c r="AD5493" s="12" t="s">
        <v>859</v>
      </c>
      <c r="BN5493" s="12">
        <v>1</v>
      </c>
      <c r="BP5493" s="12" t="s">
        <v>3805</v>
      </c>
    </row>
    <row r="5494" spans="1:68" ht="45" x14ac:dyDescent="0.25">
      <c r="A5494" s="12">
        <v>1</v>
      </c>
      <c r="B5494" s="11" t="str">
        <f t="shared" si="317"/>
        <v>Общий расчет. Анализ даты. Анализ даты. Символические звезды. Благородный Тайцзи. Нет</v>
      </c>
      <c r="C5494" s="11" t="str">
        <f>IFERROR(VLOOKUP(I5494,lvl_1[],2,FALSE),"Нет")</f>
        <v>Общий расчет</v>
      </c>
      <c r="D5494" s="11" t="str">
        <f>IFERROR(VLOOKUP(Rule!J5494,lvl_2[],2,FALSE),"Нет")</f>
        <v>Анализ даты</v>
      </c>
      <c r="E5494" s="11" t="str">
        <f>IFERROR(VLOOKUP(Rule!K5494,lvl_3[],2,FALSE),"Нет")</f>
        <v>Анализ даты</v>
      </c>
      <c r="F5494" s="11" t="str">
        <f>IFERROR(INDEX(lvl_4[],MATCH(L5494,lvl_4[ID],0),MATCH(TEXT(K5494,"##0"),lvl_4[#Headers],0)),"Нет")</f>
        <v>Символические звезды</v>
      </c>
      <c r="G5494" s="11" t="str">
        <f>IFERROR(INDEX(lvl_5[],MATCH(M5494,lvl_5[ID],0),MATCH(_xlfn.CONCAT(TEXT(K5494,"##0"),"_",TEXT(L5494,"##0")),lvl_5[#Headers],0)),"Нет")</f>
        <v>Благородный Тайцзи</v>
      </c>
      <c r="H5494" s="11" t="str">
        <f>IFERROR(INDEX(lvl_6[],MATCH(N5494,lvl_6[ID],0),MATCH(_xlfn.CONCAT(K5494,"_",L5494,"_",M5494),lvl_6[#Headers],0)),"Нет")</f>
        <v>Нет</v>
      </c>
      <c r="I5494" s="12">
        <v>1</v>
      </c>
      <c r="J5494" s="12">
        <v>4</v>
      </c>
      <c r="K5494" s="12">
        <v>1</v>
      </c>
      <c r="L5494" s="12">
        <v>5</v>
      </c>
      <c r="M5494" s="12">
        <v>16</v>
      </c>
      <c r="N5494" s="12">
        <v>1170</v>
      </c>
      <c r="O5494" s="12">
        <f>COUNTIF($P$2:P5494,P5494)</f>
        <v>1</v>
      </c>
      <c r="P5494" s="12" t="str">
        <f t="shared" si="318"/>
        <v>14105161170</v>
      </c>
      <c r="Q5494" s="12" t="str">
        <f t="shared" si="319"/>
        <v>141051611700001</v>
      </c>
      <c r="R5494" s="20" t="s">
        <v>4524</v>
      </c>
      <c r="AB5494" s="12" t="s">
        <v>910</v>
      </c>
      <c r="AC5494" s="12" t="s">
        <v>100</v>
      </c>
      <c r="AD5494" s="12" t="s">
        <v>868</v>
      </c>
      <c r="BN5494" s="12">
        <v>1</v>
      </c>
      <c r="BP5494" s="12" t="s">
        <v>3805</v>
      </c>
    </row>
    <row r="5495" spans="1:68" ht="45" x14ac:dyDescent="0.25">
      <c r="A5495" s="12">
        <v>1</v>
      </c>
      <c r="B5495" s="11" t="str">
        <f t="shared" si="317"/>
        <v>Общий расчет. Анализ даты. Анализ даты. Символические звезды. Благородный Тайцзи. Нет</v>
      </c>
      <c r="C5495" s="11" t="str">
        <f>IFERROR(VLOOKUP(I5495,lvl_1[],2,FALSE),"Нет")</f>
        <v>Общий расчет</v>
      </c>
      <c r="D5495" s="11" t="str">
        <f>IFERROR(VLOOKUP(Rule!J5495,lvl_2[],2,FALSE),"Нет")</f>
        <v>Анализ даты</v>
      </c>
      <c r="E5495" s="11" t="str">
        <f>IFERROR(VLOOKUP(Rule!K5495,lvl_3[],2,FALSE),"Нет")</f>
        <v>Анализ даты</v>
      </c>
      <c r="F5495" s="11" t="str">
        <f>IFERROR(INDEX(lvl_4[],MATCH(L5495,lvl_4[ID],0),MATCH(TEXT(K5495,"##0"),lvl_4[#Headers],0)),"Нет")</f>
        <v>Символические звезды</v>
      </c>
      <c r="G5495" s="11" t="str">
        <f>IFERROR(INDEX(lvl_5[],MATCH(M5495,lvl_5[ID],0),MATCH(_xlfn.CONCAT(TEXT(K5495,"##0"),"_",TEXT(L5495,"##0")),lvl_5[#Headers],0)),"Нет")</f>
        <v>Благородный Тайцзи</v>
      </c>
      <c r="H5495" s="11" t="str">
        <f>IFERROR(INDEX(lvl_6[],MATCH(N5495,lvl_6[ID],0),MATCH(_xlfn.CONCAT(K5495,"_",L5495,"_",M5495),lvl_6[#Headers],0)),"Нет")</f>
        <v>Нет</v>
      </c>
      <c r="I5495" s="12">
        <v>1</v>
      </c>
      <c r="J5495" s="12">
        <v>4</v>
      </c>
      <c r="K5495" s="12">
        <v>1</v>
      </c>
      <c r="L5495" s="12">
        <v>5</v>
      </c>
      <c r="M5495" s="12">
        <v>16</v>
      </c>
      <c r="N5495" s="12">
        <v>1171</v>
      </c>
      <c r="O5495" s="12">
        <f>COUNTIF($P$2:P5495,P5495)</f>
        <v>1</v>
      </c>
      <c r="P5495" s="12" t="str">
        <f t="shared" si="318"/>
        <v>14105161171</v>
      </c>
      <c r="Q5495" s="12" t="str">
        <f t="shared" si="319"/>
        <v>141051611710001</v>
      </c>
      <c r="R5495" s="20" t="s">
        <v>4525</v>
      </c>
      <c r="AB5495" s="12" t="s">
        <v>912</v>
      </c>
      <c r="AC5495" s="12" t="s">
        <v>100</v>
      </c>
      <c r="AD5495" s="12" t="s">
        <v>859</v>
      </c>
      <c r="BN5495" s="12">
        <v>1</v>
      </c>
      <c r="BP5495" s="12" t="s">
        <v>3805</v>
      </c>
    </row>
    <row r="5496" spans="1:68" ht="45" x14ac:dyDescent="0.25">
      <c r="A5496" s="12">
        <v>1</v>
      </c>
      <c r="B5496" s="11" t="str">
        <f t="shared" si="317"/>
        <v>Общий расчет. Анализ даты. Анализ даты. Символические звезды. Благородный Тайцзи. Нет</v>
      </c>
      <c r="C5496" s="11" t="str">
        <f>IFERROR(VLOOKUP(I5496,lvl_1[],2,FALSE),"Нет")</f>
        <v>Общий расчет</v>
      </c>
      <c r="D5496" s="11" t="str">
        <f>IFERROR(VLOOKUP(Rule!J5496,lvl_2[],2,FALSE),"Нет")</f>
        <v>Анализ даты</v>
      </c>
      <c r="E5496" s="11" t="str">
        <f>IFERROR(VLOOKUP(Rule!K5496,lvl_3[],2,FALSE),"Нет")</f>
        <v>Анализ даты</v>
      </c>
      <c r="F5496" s="11" t="str">
        <f>IFERROR(INDEX(lvl_4[],MATCH(L5496,lvl_4[ID],0),MATCH(TEXT(K5496,"##0"),lvl_4[#Headers],0)),"Нет")</f>
        <v>Символические звезды</v>
      </c>
      <c r="G5496" s="11" t="str">
        <f>IFERROR(INDEX(lvl_5[],MATCH(M5496,lvl_5[ID],0),MATCH(_xlfn.CONCAT(TEXT(K5496,"##0"),"_",TEXT(L5496,"##0")),lvl_5[#Headers],0)),"Нет")</f>
        <v>Благородный Тайцзи</v>
      </c>
      <c r="H5496" s="11" t="str">
        <f>IFERROR(INDEX(lvl_6[],MATCH(N5496,lvl_6[ID],0),MATCH(_xlfn.CONCAT(K5496,"_",L5496,"_",M5496),lvl_6[#Headers],0)),"Нет")</f>
        <v>Нет</v>
      </c>
      <c r="I5496" s="12">
        <v>1</v>
      </c>
      <c r="J5496" s="12">
        <v>4</v>
      </c>
      <c r="K5496" s="12">
        <v>1</v>
      </c>
      <c r="L5496" s="12">
        <v>5</v>
      </c>
      <c r="M5496" s="12">
        <v>16</v>
      </c>
      <c r="N5496" s="12">
        <v>1172</v>
      </c>
      <c r="O5496" s="12">
        <f>COUNTIF($P$2:P5496,P5496)</f>
        <v>1</v>
      </c>
      <c r="P5496" s="12" t="str">
        <f t="shared" si="318"/>
        <v>14105161172</v>
      </c>
      <c r="Q5496" s="12" t="str">
        <f t="shared" si="319"/>
        <v>141051611720001</v>
      </c>
      <c r="R5496" s="20" t="s">
        <v>4526</v>
      </c>
      <c r="AB5496" s="12" t="s">
        <v>912</v>
      </c>
      <c r="AC5496" s="12" t="s">
        <v>100</v>
      </c>
      <c r="AD5496" s="12" t="s">
        <v>868</v>
      </c>
      <c r="BN5496" s="12">
        <v>1</v>
      </c>
      <c r="BP5496" s="12" t="s">
        <v>3805</v>
      </c>
    </row>
    <row r="5497" spans="1:68" ht="45" x14ac:dyDescent="0.25">
      <c r="A5497" s="12">
        <v>1</v>
      </c>
      <c r="B5497" s="11" t="str">
        <f t="shared" si="317"/>
        <v>Общий расчет. Анализ даты. Анализ даты. Символические звезды. Благородный Тайцзи. Нет</v>
      </c>
      <c r="C5497" s="11" t="str">
        <f>IFERROR(VLOOKUP(I5497,lvl_1[],2,FALSE),"Нет")</f>
        <v>Общий расчет</v>
      </c>
      <c r="D5497" s="11" t="str">
        <f>IFERROR(VLOOKUP(Rule!J5497,lvl_2[],2,FALSE),"Нет")</f>
        <v>Анализ даты</v>
      </c>
      <c r="E5497" s="11" t="str">
        <f>IFERROR(VLOOKUP(Rule!K5497,lvl_3[],2,FALSE),"Нет")</f>
        <v>Анализ даты</v>
      </c>
      <c r="F5497" s="11" t="str">
        <f>IFERROR(INDEX(lvl_4[],MATCH(L5497,lvl_4[ID],0),MATCH(TEXT(K5497,"##0"),lvl_4[#Headers],0)),"Нет")</f>
        <v>Символические звезды</v>
      </c>
      <c r="G5497" s="11" t="str">
        <f>IFERROR(INDEX(lvl_5[],MATCH(M5497,lvl_5[ID],0),MATCH(_xlfn.CONCAT(TEXT(K5497,"##0"),"_",TEXT(L5497,"##0")),lvl_5[#Headers],0)),"Нет")</f>
        <v>Благородный Тайцзи</v>
      </c>
      <c r="H5497" s="11" t="str">
        <f>IFERROR(INDEX(lvl_6[],MATCH(N5497,lvl_6[ID],0),MATCH(_xlfn.CONCAT(K5497,"_",L5497,"_",M5497),lvl_6[#Headers],0)),"Нет")</f>
        <v>Нет</v>
      </c>
      <c r="I5497" s="12">
        <v>1</v>
      </c>
      <c r="J5497" s="12">
        <v>4</v>
      </c>
      <c r="K5497" s="12">
        <v>1</v>
      </c>
      <c r="L5497" s="12">
        <v>5</v>
      </c>
      <c r="M5497" s="12">
        <v>16</v>
      </c>
      <c r="N5497" s="12">
        <v>1173</v>
      </c>
      <c r="O5497" s="12">
        <f>COUNTIF($P$2:P5497,P5497)</f>
        <v>1</v>
      </c>
      <c r="P5497" s="12" t="str">
        <f t="shared" si="318"/>
        <v>14105161173</v>
      </c>
      <c r="Q5497" s="12" t="str">
        <f t="shared" si="319"/>
        <v>141051611730001</v>
      </c>
      <c r="R5497" s="20" t="s">
        <v>4527</v>
      </c>
      <c r="AB5497" s="12" t="s">
        <v>914</v>
      </c>
      <c r="AC5497" s="12" t="s">
        <v>100</v>
      </c>
      <c r="AD5497" s="12" t="s">
        <v>862</v>
      </c>
      <c r="BN5497" s="12">
        <v>1</v>
      </c>
      <c r="BP5497" s="12" t="s">
        <v>3805</v>
      </c>
    </row>
    <row r="5498" spans="1:68" ht="45" x14ac:dyDescent="0.25">
      <c r="A5498" s="12">
        <v>1</v>
      </c>
      <c r="B5498" s="11" t="str">
        <f t="shared" si="317"/>
        <v>Общий расчет. Анализ даты. Анализ даты. Символические звезды. Благородный Тайцзи. Нет</v>
      </c>
      <c r="C5498" s="11" t="str">
        <f>IFERROR(VLOOKUP(I5498,lvl_1[],2,FALSE),"Нет")</f>
        <v>Общий расчет</v>
      </c>
      <c r="D5498" s="11" t="str">
        <f>IFERROR(VLOOKUP(Rule!J5498,lvl_2[],2,FALSE),"Нет")</f>
        <v>Анализ даты</v>
      </c>
      <c r="E5498" s="11" t="str">
        <f>IFERROR(VLOOKUP(Rule!K5498,lvl_3[],2,FALSE),"Нет")</f>
        <v>Анализ даты</v>
      </c>
      <c r="F5498" s="11" t="str">
        <f>IFERROR(INDEX(lvl_4[],MATCH(L5498,lvl_4[ID],0),MATCH(TEXT(K5498,"##0"),lvl_4[#Headers],0)),"Нет")</f>
        <v>Символические звезды</v>
      </c>
      <c r="G5498" s="11" t="str">
        <f>IFERROR(INDEX(lvl_5[],MATCH(M5498,lvl_5[ID],0),MATCH(_xlfn.CONCAT(TEXT(K5498,"##0"),"_",TEXT(L5498,"##0")),lvl_5[#Headers],0)),"Нет")</f>
        <v>Благородный Тайцзи</v>
      </c>
      <c r="H5498" s="11" t="str">
        <f>IFERROR(INDEX(lvl_6[],MATCH(N5498,lvl_6[ID],0),MATCH(_xlfn.CONCAT(K5498,"_",L5498,"_",M5498),lvl_6[#Headers],0)),"Нет")</f>
        <v>Нет</v>
      </c>
      <c r="I5498" s="12">
        <v>1</v>
      </c>
      <c r="J5498" s="12">
        <v>4</v>
      </c>
      <c r="K5498" s="12">
        <v>1</v>
      </c>
      <c r="L5498" s="12">
        <v>5</v>
      </c>
      <c r="M5498" s="12">
        <v>16</v>
      </c>
      <c r="N5498" s="12">
        <v>1174</v>
      </c>
      <c r="O5498" s="12">
        <f>COUNTIF($P$2:P5498,P5498)</f>
        <v>1</v>
      </c>
      <c r="P5498" s="12" t="str">
        <f t="shared" si="318"/>
        <v>14105161174</v>
      </c>
      <c r="Q5498" s="12" t="str">
        <f t="shared" si="319"/>
        <v>141051611740001</v>
      </c>
      <c r="R5498" s="20" t="s">
        <v>4528</v>
      </c>
      <c r="AB5498" s="12" t="s">
        <v>914</v>
      </c>
      <c r="AC5498" s="12" t="s">
        <v>100</v>
      </c>
      <c r="AD5498" s="12" t="s">
        <v>865</v>
      </c>
      <c r="BN5498" s="12">
        <v>1</v>
      </c>
      <c r="BP5498" s="12" t="s">
        <v>3805</v>
      </c>
    </row>
    <row r="5499" spans="1:68" ht="45" x14ac:dyDescent="0.25">
      <c r="A5499" s="12">
        <v>1</v>
      </c>
      <c r="B5499" s="11" t="str">
        <f t="shared" si="317"/>
        <v>Общий расчет. Анализ даты. Анализ даты. Символические звезды. Благородный Тайцзи. Нет</v>
      </c>
      <c r="C5499" s="11" t="str">
        <f>IFERROR(VLOOKUP(I5499,lvl_1[],2,FALSE),"Нет")</f>
        <v>Общий расчет</v>
      </c>
      <c r="D5499" s="11" t="str">
        <f>IFERROR(VLOOKUP(Rule!J5499,lvl_2[],2,FALSE),"Нет")</f>
        <v>Анализ даты</v>
      </c>
      <c r="E5499" s="11" t="str">
        <f>IFERROR(VLOOKUP(Rule!K5499,lvl_3[],2,FALSE),"Нет")</f>
        <v>Анализ даты</v>
      </c>
      <c r="F5499" s="11" t="str">
        <f>IFERROR(INDEX(lvl_4[],MATCH(L5499,lvl_4[ID],0),MATCH(TEXT(K5499,"##0"),lvl_4[#Headers],0)),"Нет")</f>
        <v>Символические звезды</v>
      </c>
      <c r="G5499" s="11" t="str">
        <f>IFERROR(INDEX(lvl_5[],MATCH(M5499,lvl_5[ID],0),MATCH(_xlfn.CONCAT(TEXT(K5499,"##0"),"_",TEXT(L5499,"##0")),lvl_5[#Headers],0)),"Нет")</f>
        <v>Благородный Тайцзи</v>
      </c>
      <c r="H5499" s="11" t="str">
        <f>IFERROR(INDEX(lvl_6[],MATCH(N5499,lvl_6[ID],0),MATCH(_xlfn.CONCAT(K5499,"_",L5499,"_",M5499),lvl_6[#Headers],0)),"Нет")</f>
        <v>Нет</v>
      </c>
      <c r="I5499" s="12">
        <v>1</v>
      </c>
      <c r="J5499" s="12">
        <v>4</v>
      </c>
      <c r="K5499" s="12">
        <v>1</v>
      </c>
      <c r="L5499" s="12">
        <v>5</v>
      </c>
      <c r="M5499" s="12">
        <v>16</v>
      </c>
      <c r="N5499" s="12">
        <v>1175</v>
      </c>
      <c r="O5499" s="12">
        <f>COUNTIF($P$2:P5499,P5499)</f>
        <v>1</v>
      </c>
      <c r="P5499" s="12" t="str">
        <f t="shared" si="318"/>
        <v>14105161175</v>
      </c>
      <c r="Q5499" s="12" t="str">
        <f t="shared" si="319"/>
        <v>141051611750001</v>
      </c>
      <c r="R5499" s="20" t="s">
        <v>4529</v>
      </c>
      <c r="AB5499" s="12" t="s">
        <v>916</v>
      </c>
      <c r="AC5499" s="12" t="s">
        <v>100</v>
      </c>
      <c r="AD5499" s="12" t="s">
        <v>862</v>
      </c>
      <c r="BN5499" s="12">
        <v>1</v>
      </c>
      <c r="BP5499" s="12" t="s">
        <v>3805</v>
      </c>
    </row>
    <row r="5500" spans="1:68" ht="45" x14ac:dyDescent="0.25">
      <c r="A5500" s="12">
        <v>1</v>
      </c>
      <c r="B5500" s="11" t="str">
        <f t="shared" si="317"/>
        <v>Общий расчет. Анализ даты. Анализ даты. Символические звезды. Благородный Тайцзи. Нет</v>
      </c>
      <c r="C5500" s="11" t="str">
        <f>IFERROR(VLOOKUP(I5500,lvl_1[],2,FALSE),"Нет")</f>
        <v>Общий расчет</v>
      </c>
      <c r="D5500" s="11" t="str">
        <f>IFERROR(VLOOKUP(Rule!J5500,lvl_2[],2,FALSE),"Нет")</f>
        <v>Анализ даты</v>
      </c>
      <c r="E5500" s="11" t="str">
        <f>IFERROR(VLOOKUP(Rule!K5500,lvl_3[],2,FALSE),"Нет")</f>
        <v>Анализ даты</v>
      </c>
      <c r="F5500" s="11" t="str">
        <f>IFERROR(INDEX(lvl_4[],MATCH(L5500,lvl_4[ID],0),MATCH(TEXT(K5500,"##0"),lvl_4[#Headers],0)),"Нет")</f>
        <v>Символические звезды</v>
      </c>
      <c r="G5500" s="11" t="str">
        <f>IFERROR(INDEX(lvl_5[],MATCH(M5500,lvl_5[ID],0),MATCH(_xlfn.CONCAT(TEXT(K5500,"##0"),"_",TEXT(L5500,"##0")),lvl_5[#Headers],0)),"Нет")</f>
        <v>Благородный Тайцзи</v>
      </c>
      <c r="H5500" s="11" t="str">
        <f>IFERROR(INDEX(lvl_6[],MATCH(N5500,lvl_6[ID],0),MATCH(_xlfn.CONCAT(K5500,"_",L5500,"_",M5500),lvl_6[#Headers],0)),"Нет")</f>
        <v>Нет</v>
      </c>
      <c r="I5500" s="12">
        <v>1</v>
      </c>
      <c r="J5500" s="12">
        <v>4</v>
      </c>
      <c r="K5500" s="12">
        <v>1</v>
      </c>
      <c r="L5500" s="12">
        <v>5</v>
      </c>
      <c r="M5500" s="12">
        <v>16</v>
      </c>
      <c r="N5500" s="12">
        <v>1176</v>
      </c>
      <c r="O5500" s="12">
        <f>COUNTIF($P$2:P5500,P5500)</f>
        <v>1</v>
      </c>
      <c r="P5500" s="12" t="str">
        <f t="shared" si="318"/>
        <v>14105161176</v>
      </c>
      <c r="Q5500" s="12" t="str">
        <f t="shared" si="319"/>
        <v>141051611760001</v>
      </c>
      <c r="R5500" s="20" t="s">
        <v>4530</v>
      </c>
      <c r="AB5500" s="12" t="s">
        <v>916</v>
      </c>
      <c r="AC5500" s="12" t="s">
        <v>100</v>
      </c>
      <c r="AD5500" s="12" t="s">
        <v>865</v>
      </c>
      <c r="BN5500" s="12">
        <v>1</v>
      </c>
      <c r="BP5500" s="12" t="s">
        <v>3805</v>
      </c>
    </row>
    <row r="5501" spans="1:68" ht="45" x14ac:dyDescent="0.25">
      <c r="A5501" s="12">
        <v>1</v>
      </c>
      <c r="B5501" s="11" t="str">
        <f t="shared" si="317"/>
        <v>Общий расчет. Анализ даты. Анализ даты. Символические звезды. Звезда академика. Нет</v>
      </c>
      <c r="C5501" s="11" t="str">
        <f>IFERROR(VLOOKUP(I5501,lvl_1[],2,FALSE),"Нет")</f>
        <v>Общий расчет</v>
      </c>
      <c r="D5501" s="11" t="str">
        <f>IFERROR(VLOOKUP(Rule!J5501,lvl_2[],2,FALSE),"Нет")</f>
        <v>Анализ даты</v>
      </c>
      <c r="E5501" s="11" t="str">
        <f>IFERROR(VLOOKUP(Rule!K5501,lvl_3[],2,FALSE),"Нет")</f>
        <v>Анализ даты</v>
      </c>
      <c r="F5501" s="11" t="str">
        <f>IFERROR(INDEX(lvl_4[],MATCH(L5501,lvl_4[ID],0),MATCH(TEXT(K5501,"##0"),lvl_4[#Headers],0)),"Нет")</f>
        <v>Символические звезды</v>
      </c>
      <c r="G5501" s="11" t="str">
        <f>IFERROR(INDEX(lvl_5[],MATCH(M5501,lvl_5[ID],0),MATCH(_xlfn.CONCAT(TEXT(K5501,"##0"),"_",TEXT(L5501,"##0")),lvl_5[#Headers],0)),"Нет")</f>
        <v>Звезда академика</v>
      </c>
      <c r="H5501" s="11" t="str">
        <f>IFERROR(INDEX(lvl_6[],MATCH(N5501,lvl_6[ID],0),MATCH(_xlfn.CONCAT(K5501,"_",L5501,"_",M5501),lvl_6[#Headers],0)),"Нет")</f>
        <v>Нет</v>
      </c>
      <c r="I5501" s="12">
        <v>1</v>
      </c>
      <c r="J5501" s="12">
        <v>4</v>
      </c>
      <c r="K5501" s="12">
        <v>1</v>
      </c>
      <c r="L5501" s="12">
        <v>5</v>
      </c>
      <c r="M5501" s="12">
        <v>17</v>
      </c>
      <c r="N5501" s="12">
        <v>1177</v>
      </c>
      <c r="O5501" s="12">
        <f>COUNTIF($P$2:P5501,P5501)</f>
        <v>1</v>
      </c>
      <c r="P5501" s="12" t="str">
        <f t="shared" si="318"/>
        <v>14105171177</v>
      </c>
      <c r="Q5501" s="12" t="str">
        <f t="shared" si="319"/>
        <v>141051711770001</v>
      </c>
      <c r="R5501" s="20" t="s">
        <v>4531</v>
      </c>
      <c r="AB5501" s="12" t="s">
        <v>899</v>
      </c>
      <c r="AC5501" s="12" t="s">
        <v>100</v>
      </c>
      <c r="AD5501" s="12" t="s">
        <v>862</v>
      </c>
      <c r="BN5501" s="12">
        <v>1</v>
      </c>
      <c r="BP5501" s="12" t="s">
        <v>3805</v>
      </c>
    </row>
    <row r="5502" spans="1:68" ht="45" x14ac:dyDescent="0.25">
      <c r="A5502" s="12">
        <v>1</v>
      </c>
      <c r="B5502" s="11" t="str">
        <f t="shared" si="317"/>
        <v>Общий расчет. Анализ даты. Анализ даты. Символические звезды. Звезда академика. Нет</v>
      </c>
      <c r="C5502" s="11" t="str">
        <f>IFERROR(VLOOKUP(I5502,lvl_1[],2,FALSE),"Нет")</f>
        <v>Общий расчет</v>
      </c>
      <c r="D5502" s="11" t="str">
        <f>IFERROR(VLOOKUP(Rule!J5502,lvl_2[],2,FALSE),"Нет")</f>
        <v>Анализ даты</v>
      </c>
      <c r="E5502" s="11" t="str">
        <f>IFERROR(VLOOKUP(Rule!K5502,lvl_3[],2,FALSE),"Нет")</f>
        <v>Анализ даты</v>
      </c>
      <c r="F5502" s="11" t="str">
        <f>IFERROR(INDEX(lvl_4[],MATCH(L5502,lvl_4[ID],0),MATCH(TEXT(K5502,"##0"),lvl_4[#Headers],0)),"Нет")</f>
        <v>Символические звезды</v>
      </c>
      <c r="G5502" s="11" t="str">
        <f>IFERROR(INDEX(lvl_5[],MATCH(M5502,lvl_5[ID],0),MATCH(_xlfn.CONCAT(TEXT(K5502,"##0"),"_",TEXT(L5502,"##0")),lvl_5[#Headers],0)),"Нет")</f>
        <v>Звезда академика</v>
      </c>
      <c r="H5502" s="11" t="str">
        <f>IFERROR(INDEX(lvl_6[],MATCH(N5502,lvl_6[ID],0),MATCH(_xlfn.CONCAT(K5502,"_",L5502,"_",M5502),lvl_6[#Headers],0)),"Нет")</f>
        <v>Нет</v>
      </c>
      <c r="I5502" s="12">
        <v>1</v>
      </c>
      <c r="J5502" s="12">
        <v>4</v>
      </c>
      <c r="K5502" s="12">
        <v>1</v>
      </c>
      <c r="L5502" s="12">
        <v>5</v>
      </c>
      <c r="M5502" s="12">
        <v>17</v>
      </c>
      <c r="N5502" s="12">
        <v>1178</v>
      </c>
      <c r="O5502" s="12">
        <f>COUNTIF($P$2:P5502,P5502)</f>
        <v>1</v>
      </c>
      <c r="P5502" s="12" t="str">
        <f t="shared" si="318"/>
        <v>14105171178</v>
      </c>
      <c r="Q5502" s="12" t="str">
        <f t="shared" si="319"/>
        <v>141051711780001</v>
      </c>
      <c r="R5502" s="20" t="s">
        <v>4532</v>
      </c>
      <c r="AB5502" s="12" t="s">
        <v>901</v>
      </c>
      <c r="AC5502" s="12" t="s">
        <v>100</v>
      </c>
      <c r="AD5502" s="12" t="s">
        <v>863</v>
      </c>
      <c r="BN5502" s="12">
        <v>1</v>
      </c>
      <c r="BP5502" s="12" t="s">
        <v>3805</v>
      </c>
    </row>
    <row r="5503" spans="1:68" ht="45" x14ac:dyDescent="0.25">
      <c r="A5503" s="12">
        <v>1</v>
      </c>
      <c r="B5503" s="11" t="str">
        <f t="shared" si="317"/>
        <v>Общий расчет. Анализ даты. Анализ даты. Символические звезды. Звезда академика. Нет</v>
      </c>
      <c r="C5503" s="11" t="str">
        <f>IFERROR(VLOOKUP(I5503,lvl_1[],2,FALSE),"Нет")</f>
        <v>Общий расчет</v>
      </c>
      <c r="D5503" s="11" t="str">
        <f>IFERROR(VLOOKUP(Rule!J5503,lvl_2[],2,FALSE),"Нет")</f>
        <v>Анализ даты</v>
      </c>
      <c r="E5503" s="11" t="str">
        <f>IFERROR(VLOOKUP(Rule!K5503,lvl_3[],2,FALSE),"Нет")</f>
        <v>Анализ даты</v>
      </c>
      <c r="F5503" s="11" t="str">
        <f>IFERROR(INDEX(lvl_4[],MATCH(L5503,lvl_4[ID],0),MATCH(TEXT(K5503,"##0"),lvl_4[#Headers],0)),"Нет")</f>
        <v>Символические звезды</v>
      </c>
      <c r="G5503" s="11" t="str">
        <f>IFERROR(INDEX(lvl_5[],MATCH(M5503,lvl_5[ID],0),MATCH(_xlfn.CONCAT(TEXT(K5503,"##0"),"_",TEXT(L5503,"##0")),lvl_5[#Headers],0)),"Нет")</f>
        <v>Звезда академика</v>
      </c>
      <c r="H5503" s="11" t="str">
        <f>IFERROR(INDEX(lvl_6[],MATCH(N5503,lvl_6[ID],0),MATCH(_xlfn.CONCAT(K5503,"_",L5503,"_",M5503),lvl_6[#Headers],0)),"Нет")</f>
        <v>Нет</v>
      </c>
      <c r="I5503" s="12">
        <v>1</v>
      </c>
      <c r="J5503" s="12">
        <v>4</v>
      </c>
      <c r="K5503" s="12">
        <v>1</v>
      </c>
      <c r="L5503" s="12">
        <v>5</v>
      </c>
      <c r="M5503" s="12">
        <v>17</v>
      </c>
      <c r="N5503" s="12">
        <v>1179</v>
      </c>
      <c r="O5503" s="12">
        <f>COUNTIF($P$2:P5503,P5503)</f>
        <v>1</v>
      </c>
      <c r="P5503" s="12" t="str">
        <f t="shared" si="318"/>
        <v>14105171179</v>
      </c>
      <c r="Q5503" s="12" t="str">
        <f t="shared" si="319"/>
        <v>141051711790001</v>
      </c>
      <c r="R5503" s="20" t="s">
        <v>4533</v>
      </c>
      <c r="AB5503" s="12" t="s">
        <v>903</v>
      </c>
      <c r="AC5503" s="12" t="s">
        <v>100</v>
      </c>
      <c r="AD5503" s="12" t="s">
        <v>865</v>
      </c>
      <c r="BN5503" s="12">
        <v>1</v>
      </c>
      <c r="BP5503" s="12" t="s">
        <v>3805</v>
      </c>
    </row>
    <row r="5504" spans="1:68" ht="45" x14ac:dyDescent="0.25">
      <c r="A5504" s="12">
        <v>1</v>
      </c>
      <c r="B5504" s="11" t="str">
        <f t="shared" si="317"/>
        <v>Общий расчет. Анализ даты. Анализ даты. Символические звезды. Звезда академика. Нет</v>
      </c>
      <c r="C5504" s="11" t="str">
        <f>IFERROR(VLOOKUP(I5504,lvl_1[],2,FALSE),"Нет")</f>
        <v>Общий расчет</v>
      </c>
      <c r="D5504" s="11" t="str">
        <f>IFERROR(VLOOKUP(Rule!J5504,lvl_2[],2,FALSE),"Нет")</f>
        <v>Анализ даты</v>
      </c>
      <c r="E5504" s="11" t="str">
        <f>IFERROR(VLOOKUP(Rule!K5504,lvl_3[],2,FALSE),"Нет")</f>
        <v>Анализ даты</v>
      </c>
      <c r="F5504" s="11" t="str">
        <f>IFERROR(INDEX(lvl_4[],MATCH(L5504,lvl_4[ID],0),MATCH(TEXT(K5504,"##0"),lvl_4[#Headers],0)),"Нет")</f>
        <v>Символические звезды</v>
      </c>
      <c r="G5504" s="11" t="str">
        <f>IFERROR(INDEX(lvl_5[],MATCH(M5504,lvl_5[ID],0),MATCH(_xlfn.CONCAT(TEXT(K5504,"##0"),"_",TEXT(L5504,"##0")),lvl_5[#Headers],0)),"Нет")</f>
        <v>Звезда академика</v>
      </c>
      <c r="H5504" s="11" t="str">
        <f>IFERROR(INDEX(lvl_6[],MATCH(N5504,lvl_6[ID],0),MATCH(_xlfn.CONCAT(K5504,"_",L5504,"_",M5504),lvl_6[#Headers],0)),"Нет")</f>
        <v>Нет</v>
      </c>
      <c r="I5504" s="12">
        <v>1</v>
      </c>
      <c r="J5504" s="12">
        <v>4</v>
      </c>
      <c r="K5504" s="12">
        <v>1</v>
      </c>
      <c r="L5504" s="12">
        <v>5</v>
      </c>
      <c r="M5504" s="12">
        <v>17</v>
      </c>
      <c r="N5504" s="12">
        <v>1180</v>
      </c>
      <c r="O5504" s="12">
        <f>COUNTIF($P$2:P5504,P5504)</f>
        <v>1</v>
      </c>
      <c r="P5504" s="12" t="str">
        <f t="shared" si="318"/>
        <v>14105171180</v>
      </c>
      <c r="Q5504" s="12" t="str">
        <f t="shared" si="319"/>
        <v>141051711800001</v>
      </c>
      <c r="R5504" s="20" t="s">
        <v>4534</v>
      </c>
      <c r="AB5504" s="12" t="s">
        <v>905</v>
      </c>
      <c r="AC5504" s="12" t="s">
        <v>100</v>
      </c>
      <c r="AD5504" s="12" t="s">
        <v>866</v>
      </c>
      <c r="BN5504" s="12">
        <v>1</v>
      </c>
      <c r="BP5504" s="12" t="s">
        <v>3805</v>
      </c>
    </row>
    <row r="5505" spans="1:68" ht="45" x14ac:dyDescent="0.25">
      <c r="A5505" s="12">
        <v>1</v>
      </c>
      <c r="B5505" s="11" t="str">
        <f t="shared" si="317"/>
        <v>Общий расчет. Анализ даты. Анализ даты. Символические звезды. Звезда академика. Нет</v>
      </c>
      <c r="C5505" s="11" t="str">
        <f>IFERROR(VLOOKUP(I5505,lvl_1[],2,FALSE),"Нет")</f>
        <v>Общий расчет</v>
      </c>
      <c r="D5505" s="11" t="str">
        <f>IFERROR(VLOOKUP(Rule!J5505,lvl_2[],2,FALSE),"Нет")</f>
        <v>Анализ даты</v>
      </c>
      <c r="E5505" s="11" t="str">
        <f>IFERROR(VLOOKUP(Rule!K5505,lvl_3[],2,FALSE),"Нет")</f>
        <v>Анализ даты</v>
      </c>
      <c r="F5505" s="11" t="str">
        <f>IFERROR(INDEX(lvl_4[],MATCH(L5505,lvl_4[ID],0),MATCH(TEXT(K5505,"##0"),lvl_4[#Headers],0)),"Нет")</f>
        <v>Символические звезды</v>
      </c>
      <c r="G5505" s="11" t="str">
        <f>IFERROR(INDEX(lvl_5[],MATCH(M5505,lvl_5[ID],0),MATCH(_xlfn.CONCAT(TEXT(K5505,"##0"),"_",TEXT(L5505,"##0")),lvl_5[#Headers],0)),"Нет")</f>
        <v>Звезда академика</v>
      </c>
      <c r="H5505" s="11" t="str">
        <f>IFERROR(INDEX(lvl_6[],MATCH(N5505,lvl_6[ID],0),MATCH(_xlfn.CONCAT(K5505,"_",L5505,"_",M5505),lvl_6[#Headers],0)),"Нет")</f>
        <v>Нет</v>
      </c>
      <c r="I5505" s="12">
        <v>1</v>
      </c>
      <c r="J5505" s="12">
        <v>4</v>
      </c>
      <c r="K5505" s="12">
        <v>1</v>
      </c>
      <c r="L5505" s="12">
        <v>5</v>
      </c>
      <c r="M5505" s="12">
        <v>17</v>
      </c>
      <c r="N5505" s="12">
        <v>1181</v>
      </c>
      <c r="O5505" s="12">
        <f>COUNTIF($P$2:P5505,P5505)</f>
        <v>1</v>
      </c>
      <c r="P5505" s="12" t="str">
        <f t="shared" si="318"/>
        <v>14105171181</v>
      </c>
      <c r="Q5505" s="12" t="str">
        <f t="shared" si="319"/>
        <v>141051711810001</v>
      </c>
      <c r="R5505" s="20" t="s">
        <v>4535</v>
      </c>
      <c r="AB5505" s="12" t="s">
        <v>907</v>
      </c>
      <c r="AC5505" s="12" t="s">
        <v>100</v>
      </c>
      <c r="AD5505" s="12" t="s">
        <v>865</v>
      </c>
      <c r="BN5505" s="12">
        <v>1</v>
      </c>
      <c r="BP5505" s="12" t="s">
        <v>3805</v>
      </c>
    </row>
    <row r="5506" spans="1:68" ht="45" x14ac:dyDescent="0.25">
      <c r="A5506" s="12">
        <v>1</v>
      </c>
      <c r="B5506" s="11" t="str">
        <f t="shared" si="317"/>
        <v>Общий расчет. Анализ даты. Анализ даты. Символические звезды. Звезда академика. Нет</v>
      </c>
      <c r="C5506" s="11" t="str">
        <f>IFERROR(VLOOKUP(I5506,lvl_1[],2,FALSE),"Нет")</f>
        <v>Общий расчет</v>
      </c>
      <c r="D5506" s="11" t="str">
        <f>IFERROR(VLOOKUP(Rule!J5506,lvl_2[],2,FALSE),"Нет")</f>
        <v>Анализ даты</v>
      </c>
      <c r="E5506" s="11" t="str">
        <f>IFERROR(VLOOKUP(Rule!K5506,lvl_3[],2,FALSE),"Нет")</f>
        <v>Анализ даты</v>
      </c>
      <c r="F5506" s="11" t="str">
        <f>IFERROR(INDEX(lvl_4[],MATCH(L5506,lvl_4[ID],0),MATCH(TEXT(K5506,"##0"),lvl_4[#Headers],0)),"Нет")</f>
        <v>Символические звезды</v>
      </c>
      <c r="G5506" s="11" t="str">
        <f>IFERROR(INDEX(lvl_5[],MATCH(M5506,lvl_5[ID],0),MATCH(_xlfn.CONCAT(TEXT(K5506,"##0"),"_",TEXT(L5506,"##0")),lvl_5[#Headers],0)),"Нет")</f>
        <v>Звезда академика</v>
      </c>
      <c r="H5506" s="11" t="str">
        <f>IFERROR(INDEX(lvl_6[],MATCH(N5506,lvl_6[ID],0),MATCH(_xlfn.CONCAT(K5506,"_",L5506,"_",M5506),lvl_6[#Headers],0)),"Нет")</f>
        <v>Нет</v>
      </c>
      <c r="I5506" s="12">
        <v>1</v>
      </c>
      <c r="J5506" s="12">
        <v>4</v>
      </c>
      <c r="K5506" s="12">
        <v>1</v>
      </c>
      <c r="L5506" s="12">
        <v>5</v>
      </c>
      <c r="M5506" s="12">
        <v>17</v>
      </c>
      <c r="N5506" s="12">
        <v>1182</v>
      </c>
      <c r="O5506" s="12">
        <f>COUNTIF($P$2:P5506,P5506)</f>
        <v>1</v>
      </c>
      <c r="P5506" s="12" t="str">
        <f t="shared" si="318"/>
        <v>14105171182</v>
      </c>
      <c r="Q5506" s="12" t="str">
        <f t="shared" si="319"/>
        <v>141051711820001</v>
      </c>
      <c r="R5506" s="20" t="s">
        <v>4536</v>
      </c>
      <c r="AB5506" s="12" t="s">
        <v>908</v>
      </c>
      <c r="AC5506" s="12" t="s">
        <v>100</v>
      </c>
      <c r="AD5506" s="12" t="s">
        <v>866</v>
      </c>
      <c r="BN5506" s="12">
        <v>1</v>
      </c>
      <c r="BP5506" s="12" t="s">
        <v>3805</v>
      </c>
    </row>
    <row r="5507" spans="1:68" ht="45" x14ac:dyDescent="0.25">
      <c r="A5507" s="12">
        <v>1</v>
      </c>
      <c r="B5507" s="11" t="str">
        <f t="shared" si="317"/>
        <v>Общий расчет. Анализ даты. Анализ даты. Символические звезды. Звезда академика. Нет</v>
      </c>
      <c r="C5507" s="11" t="str">
        <f>IFERROR(VLOOKUP(I5507,lvl_1[],2,FALSE),"Нет")</f>
        <v>Общий расчет</v>
      </c>
      <c r="D5507" s="11" t="str">
        <f>IFERROR(VLOOKUP(Rule!J5507,lvl_2[],2,FALSE),"Нет")</f>
        <v>Анализ даты</v>
      </c>
      <c r="E5507" s="11" t="str">
        <f>IFERROR(VLOOKUP(Rule!K5507,lvl_3[],2,FALSE),"Нет")</f>
        <v>Анализ даты</v>
      </c>
      <c r="F5507" s="11" t="str">
        <f>IFERROR(INDEX(lvl_4[],MATCH(L5507,lvl_4[ID],0),MATCH(TEXT(K5507,"##0"),lvl_4[#Headers],0)),"Нет")</f>
        <v>Символические звезды</v>
      </c>
      <c r="G5507" s="11" t="str">
        <f>IFERROR(INDEX(lvl_5[],MATCH(M5507,lvl_5[ID],0),MATCH(_xlfn.CONCAT(TEXT(K5507,"##0"),"_",TEXT(L5507,"##0")),lvl_5[#Headers],0)),"Нет")</f>
        <v>Звезда академика</v>
      </c>
      <c r="H5507" s="11" t="str">
        <f>IFERROR(INDEX(lvl_6[],MATCH(N5507,lvl_6[ID],0),MATCH(_xlfn.CONCAT(K5507,"_",L5507,"_",M5507),lvl_6[#Headers],0)),"Нет")</f>
        <v>Нет</v>
      </c>
      <c r="I5507" s="12">
        <v>1</v>
      </c>
      <c r="J5507" s="12">
        <v>4</v>
      </c>
      <c r="K5507" s="12">
        <v>1</v>
      </c>
      <c r="L5507" s="12">
        <v>5</v>
      </c>
      <c r="M5507" s="12">
        <v>17</v>
      </c>
      <c r="N5507" s="12">
        <v>1183</v>
      </c>
      <c r="O5507" s="12">
        <f>COUNTIF($P$2:P5507,P5507)</f>
        <v>1</v>
      </c>
      <c r="P5507" s="12" t="str">
        <f t="shared" si="318"/>
        <v>14105171183</v>
      </c>
      <c r="Q5507" s="12" t="str">
        <f t="shared" si="319"/>
        <v>141051711830001</v>
      </c>
      <c r="R5507" s="20" t="s">
        <v>4537</v>
      </c>
      <c r="AB5507" s="12" t="s">
        <v>910</v>
      </c>
      <c r="AC5507" s="12" t="s">
        <v>100</v>
      </c>
      <c r="AD5507" s="12" t="s">
        <v>868</v>
      </c>
      <c r="BN5507" s="12">
        <v>1</v>
      </c>
      <c r="BP5507" s="12" t="s">
        <v>3805</v>
      </c>
    </row>
    <row r="5508" spans="1:68" ht="45" x14ac:dyDescent="0.25">
      <c r="A5508" s="12">
        <v>1</v>
      </c>
      <c r="B5508" s="11" t="str">
        <f t="shared" si="317"/>
        <v>Общий расчет. Анализ даты. Анализ даты. Символические звезды. Звезда академика. Нет</v>
      </c>
      <c r="C5508" s="11" t="str">
        <f>IFERROR(VLOOKUP(I5508,lvl_1[],2,FALSE),"Нет")</f>
        <v>Общий расчет</v>
      </c>
      <c r="D5508" s="11" t="str">
        <f>IFERROR(VLOOKUP(Rule!J5508,lvl_2[],2,FALSE),"Нет")</f>
        <v>Анализ даты</v>
      </c>
      <c r="E5508" s="11" t="str">
        <f>IFERROR(VLOOKUP(Rule!K5508,lvl_3[],2,FALSE),"Нет")</f>
        <v>Анализ даты</v>
      </c>
      <c r="F5508" s="11" t="str">
        <f>IFERROR(INDEX(lvl_4[],MATCH(L5508,lvl_4[ID],0),MATCH(TEXT(K5508,"##0"),lvl_4[#Headers],0)),"Нет")</f>
        <v>Символические звезды</v>
      </c>
      <c r="G5508" s="11" t="str">
        <f>IFERROR(INDEX(lvl_5[],MATCH(M5508,lvl_5[ID],0),MATCH(_xlfn.CONCAT(TEXT(K5508,"##0"),"_",TEXT(L5508,"##0")),lvl_5[#Headers],0)),"Нет")</f>
        <v>Звезда академика</v>
      </c>
      <c r="H5508" s="11" t="str">
        <f>IFERROR(INDEX(lvl_6[],MATCH(N5508,lvl_6[ID],0),MATCH(_xlfn.CONCAT(K5508,"_",L5508,"_",M5508),lvl_6[#Headers],0)),"Нет")</f>
        <v>Нет</v>
      </c>
      <c r="I5508" s="12">
        <v>1</v>
      </c>
      <c r="J5508" s="12">
        <v>4</v>
      </c>
      <c r="K5508" s="12">
        <v>1</v>
      </c>
      <c r="L5508" s="12">
        <v>5</v>
      </c>
      <c r="M5508" s="12">
        <v>17</v>
      </c>
      <c r="N5508" s="12">
        <v>1184</v>
      </c>
      <c r="O5508" s="12">
        <f>COUNTIF($P$2:P5508,P5508)</f>
        <v>1</v>
      </c>
      <c r="P5508" s="12" t="str">
        <f t="shared" si="318"/>
        <v>14105171184</v>
      </c>
      <c r="Q5508" s="12" t="str">
        <f t="shared" si="319"/>
        <v>141051711840001</v>
      </c>
      <c r="R5508" s="20" t="s">
        <v>4538</v>
      </c>
      <c r="AB5508" s="12" t="s">
        <v>912</v>
      </c>
      <c r="AC5508" s="12" t="s">
        <v>100</v>
      </c>
      <c r="AD5508" s="12" t="s">
        <v>869</v>
      </c>
      <c r="BN5508" s="12">
        <v>1</v>
      </c>
      <c r="BP5508" s="12" t="s">
        <v>3805</v>
      </c>
    </row>
    <row r="5509" spans="1:68" ht="45" x14ac:dyDescent="0.25">
      <c r="A5509" s="12">
        <v>1</v>
      </c>
      <c r="B5509" s="11" t="str">
        <f t="shared" si="317"/>
        <v>Общий расчет. Анализ даты. Анализ даты. Символические звезды. Звезда академика. Нет</v>
      </c>
      <c r="C5509" s="11" t="str">
        <f>IFERROR(VLOOKUP(I5509,lvl_1[],2,FALSE),"Нет")</f>
        <v>Общий расчет</v>
      </c>
      <c r="D5509" s="11" t="str">
        <f>IFERROR(VLOOKUP(Rule!J5509,lvl_2[],2,FALSE),"Нет")</f>
        <v>Анализ даты</v>
      </c>
      <c r="E5509" s="11" t="str">
        <f>IFERROR(VLOOKUP(Rule!K5509,lvl_3[],2,FALSE),"Нет")</f>
        <v>Анализ даты</v>
      </c>
      <c r="F5509" s="11" t="str">
        <f>IFERROR(INDEX(lvl_4[],MATCH(L5509,lvl_4[ID],0),MATCH(TEXT(K5509,"##0"),lvl_4[#Headers],0)),"Нет")</f>
        <v>Символические звезды</v>
      </c>
      <c r="G5509" s="11" t="str">
        <f>IFERROR(INDEX(lvl_5[],MATCH(M5509,lvl_5[ID],0),MATCH(_xlfn.CONCAT(TEXT(K5509,"##0"),"_",TEXT(L5509,"##0")),lvl_5[#Headers],0)),"Нет")</f>
        <v>Звезда академика</v>
      </c>
      <c r="H5509" s="11" t="str">
        <f>IFERROR(INDEX(lvl_6[],MATCH(N5509,lvl_6[ID],0),MATCH(_xlfn.CONCAT(K5509,"_",L5509,"_",M5509),lvl_6[#Headers],0)),"Нет")</f>
        <v>Нет</v>
      </c>
      <c r="I5509" s="12">
        <v>1</v>
      </c>
      <c r="J5509" s="12">
        <v>4</v>
      </c>
      <c r="K5509" s="12">
        <v>1</v>
      </c>
      <c r="L5509" s="12">
        <v>5</v>
      </c>
      <c r="M5509" s="12">
        <v>17</v>
      </c>
      <c r="N5509" s="12">
        <v>1185</v>
      </c>
      <c r="O5509" s="12">
        <f>COUNTIF($P$2:P5509,P5509)</f>
        <v>1</v>
      </c>
      <c r="P5509" s="12" t="str">
        <f t="shared" si="318"/>
        <v>14105171185</v>
      </c>
      <c r="Q5509" s="12" t="str">
        <f t="shared" si="319"/>
        <v>141051711850001</v>
      </c>
      <c r="R5509" s="20" t="s">
        <v>4539</v>
      </c>
      <c r="AB5509" s="12" t="s">
        <v>914</v>
      </c>
      <c r="AC5509" s="12" t="s">
        <v>100</v>
      </c>
      <c r="AD5509" s="12" t="s">
        <v>859</v>
      </c>
      <c r="BN5509" s="12">
        <v>1</v>
      </c>
      <c r="BP5509" s="12" t="s">
        <v>3805</v>
      </c>
    </row>
    <row r="5510" spans="1:68" ht="45" x14ac:dyDescent="0.25">
      <c r="A5510" s="12">
        <v>1</v>
      </c>
      <c r="B5510" s="11" t="str">
        <f t="shared" si="317"/>
        <v>Общий расчет. Анализ даты. Анализ даты. Символические звезды. Звезда академика. Нет</v>
      </c>
      <c r="C5510" s="11" t="str">
        <f>IFERROR(VLOOKUP(I5510,lvl_1[],2,FALSE),"Нет")</f>
        <v>Общий расчет</v>
      </c>
      <c r="D5510" s="11" t="str">
        <f>IFERROR(VLOOKUP(Rule!J5510,lvl_2[],2,FALSE),"Нет")</f>
        <v>Анализ даты</v>
      </c>
      <c r="E5510" s="11" t="str">
        <f>IFERROR(VLOOKUP(Rule!K5510,lvl_3[],2,FALSE),"Нет")</f>
        <v>Анализ даты</v>
      </c>
      <c r="F5510" s="11" t="str">
        <f>IFERROR(INDEX(lvl_4[],MATCH(L5510,lvl_4[ID],0),MATCH(TEXT(K5510,"##0"),lvl_4[#Headers],0)),"Нет")</f>
        <v>Символические звезды</v>
      </c>
      <c r="G5510" s="11" t="str">
        <f>IFERROR(INDEX(lvl_5[],MATCH(M5510,lvl_5[ID],0),MATCH(_xlfn.CONCAT(TEXT(K5510,"##0"),"_",TEXT(L5510,"##0")),lvl_5[#Headers],0)),"Нет")</f>
        <v>Звезда академика</v>
      </c>
      <c r="H5510" s="11" t="str">
        <f>IFERROR(INDEX(lvl_6[],MATCH(N5510,lvl_6[ID],0),MATCH(_xlfn.CONCAT(K5510,"_",L5510,"_",M5510),lvl_6[#Headers],0)),"Нет")</f>
        <v>Нет</v>
      </c>
      <c r="I5510" s="12">
        <v>1</v>
      </c>
      <c r="J5510" s="12">
        <v>4</v>
      </c>
      <c r="K5510" s="12">
        <v>1</v>
      </c>
      <c r="L5510" s="12">
        <v>5</v>
      </c>
      <c r="M5510" s="12">
        <v>17</v>
      </c>
      <c r="N5510" s="12">
        <v>1186</v>
      </c>
      <c r="O5510" s="12">
        <f>COUNTIF($P$2:P5510,P5510)</f>
        <v>1</v>
      </c>
      <c r="P5510" s="12" t="str">
        <f t="shared" si="318"/>
        <v>14105171186</v>
      </c>
      <c r="Q5510" s="12" t="str">
        <f t="shared" si="319"/>
        <v>141051711860001</v>
      </c>
      <c r="R5510" s="20" t="s">
        <v>4540</v>
      </c>
      <c r="AB5510" s="12" t="s">
        <v>916</v>
      </c>
      <c r="AC5510" s="12" t="s">
        <v>100</v>
      </c>
      <c r="AD5510" s="12" t="s">
        <v>860</v>
      </c>
      <c r="BN5510" s="12">
        <v>1</v>
      </c>
      <c r="BP5510" s="12" t="s">
        <v>3805</v>
      </c>
    </row>
    <row r="5511" spans="1:68" ht="45" x14ac:dyDescent="0.25">
      <c r="A5511" s="12">
        <v>1</v>
      </c>
      <c r="B5511" s="11" t="str">
        <f t="shared" si="317"/>
        <v>Общий расчет. Анализ даты. Анализ даты. Символические звезды. Овечий нож (Демон убиения овец). Нет</v>
      </c>
      <c r="C5511" s="11" t="str">
        <f>IFERROR(VLOOKUP(I5511,lvl_1[],2,FALSE),"Нет")</f>
        <v>Общий расчет</v>
      </c>
      <c r="D5511" s="11" t="str">
        <f>IFERROR(VLOOKUP(Rule!J5511,lvl_2[],2,FALSE),"Нет")</f>
        <v>Анализ даты</v>
      </c>
      <c r="E5511" s="11" t="str">
        <f>IFERROR(VLOOKUP(Rule!K5511,lvl_3[],2,FALSE),"Нет")</f>
        <v>Анализ даты</v>
      </c>
      <c r="F5511" s="11" t="str">
        <f>IFERROR(INDEX(lvl_4[],MATCH(L5511,lvl_4[ID],0),MATCH(TEXT(K5511,"##0"),lvl_4[#Headers],0)),"Нет")</f>
        <v>Символические звезды</v>
      </c>
      <c r="G5511" s="11" t="str">
        <f>IFERROR(INDEX(lvl_5[],MATCH(M5511,lvl_5[ID],0),MATCH(_xlfn.CONCAT(TEXT(K5511,"##0"),"_",TEXT(L5511,"##0")),lvl_5[#Headers],0)),"Нет")</f>
        <v>Овечий нож (Демон убиения овец)</v>
      </c>
      <c r="H5511" s="11" t="str">
        <f>IFERROR(INDEX(lvl_6[],MATCH(N5511,lvl_6[ID],0),MATCH(_xlfn.CONCAT(K5511,"_",L5511,"_",M5511),lvl_6[#Headers],0)),"Нет")</f>
        <v>Нет</v>
      </c>
      <c r="I5511" s="12">
        <v>1</v>
      </c>
      <c r="J5511" s="12">
        <v>4</v>
      </c>
      <c r="K5511" s="12">
        <v>1</v>
      </c>
      <c r="L5511" s="12">
        <v>5</v>
      </c>
      <c r="M5511" s="12">
        <v>18</v>
      </c>
      <c r="N5511" s="12">
        <v>1187</v>
      </c>
      <c r="O5511" s="12">
        <f>COUNTIF($P$2:P5511,P5511)</f>
        <v>1</v>
      </c>
      <c r="P5511" s="12" t="str">
        <f t="shared" si="318"/>
        <v>14105181187</v>
      </c>
      <c r="Q5511" s="12" t="str">
        <f t="shared" si="319"/>
        <v>141051811870001</v>
      </c>
      <c r="R5511" s="20" t="s">
        <v>4541</v>
      </c>
      <c r="AB5511" s="12" t="s">
        <v>899</v>
      </c>
      <c r="AC5511" s="12" t="s">
        <v>100</v>
      </c>
      <c r="AD5511" s="12" t="s">
        <v>860</v>
      </c>
      <c r="BN5511" s="12">
        <v>1</v>
      </c>
      <c r="BP5511" s="12" t="s">
        <v>3805</v>
      </c>
    </row>
    <row r="5512" spans="1:68" ht="45" x14ac:dyDescent="0.25">
      <c r="A5512" s="12">
        <v>1</v>
      </c>
      <c r="B5512" s="11" t="str">
        <f t="shared" si="317"/>
        <v>Общий расчет. Анализ даты. Анализ даты. Символические звезды. Овечий нож (Демон убиения овец). Нет</v>
      </c>
      <c r="C5512" s="11" t="str">
        <f>IFERROR(VLOOKUP(I5512,lvl_1[],2,FALSE),"Нет")</f>
        <v>Общий расчет</v>
      </c>
      <c r="D5512" s="11" t="str">
        <f>IFERROR(VLOOKUP(Rule!J5512,lvl_2[],2,FALSE),"Нет")</f>
        <v>Анализ даты</v>
      </c>
      <c r="E5512" s="11" t="str">
        <f>IFERROR(VLOOKUP(Rule!K5512,lvl_3[],2,FALSE),"Нет")</f>
        <v>Анализ даты</v>
      </c>
      <c r="F5512" s="11" t="str">
        <f>IFERROR(INDEX(lvl_4[],MATCH(L5512,lvl_4[ID],0),MATCH(TEXT(K5512,"##0"),lvl_4[#Headers],0)),"Нет")</f>
        <v>Символические звезды</v>
      </c>
      <c r="G5512" s="11" t="str">
        <f>IFERROR(INDEX(lvl_5[],MATCH(M5512,lvl_5[ID],0),MATCH(_xlfn.CONCAT(TEXT(K5512,"##0"),"_",TEXT(L5512,"##0")),lvl_5[#Headers],0)),"Нет")</f>
        <v>Овечий нож (Демон убиения овец)</v>
      </c>
      <c r="H5512" s="11" t="str">
        <f>IFERROR(INDEX(lvl_6[],MATCH(N5512,lvl_6[ID],0),MATCH(_xlfn.CONCAT(K5512,"_",L5512,"_",M5512),lvl_6[#Headers],0)),"Нет")</f>
        <v>Нет</v>
      </c>
      <c r="I5512" s="12">
        <v>1</v>
      </c>
      <c r="J5512" s="12">
        <v>4</v>
      </c>
      <c r="K5512" s="12">
        <v>1</v>
      </c>
      <c r="L5512" s="12">
        <v>5</v>
      </c>
      <c r="M5512" s="12">
        <v>18</v>
      </c>
      <c r="N5512" s="12">
        <v>1188</v>
      </c>
      <c r="O5512" s="12">
        <f>COUNTIF($P$2:P5512,P5512)</f>
        <v>1</v>
      </c>
      <c r="P5512" s="12" t="str">
        <f t="shared" si="318"/>
        <v>14105181188</v>
      </c>
      <c r="Q5512" s="12" t="str">
        <f t="shared" si="319"/>
        <v>141051811880001</v>
      </c>
      <c r="R5512" s="20" t="s">
        <v>4542</v>
      </c>
      <c r="AB5512" s="12" t="s">
        <v>901</v>
      </c>
      <c r="AC5512" s="12" t="s">
        <v>100</v>
      </c>
      <c r="AD5512" s="12" t="s">
        <v>861</v>
      </c>
      <c r="BN5512" s="12">
        <v>1</v>
      </c>
      <c r="BP5512" s="12" t="s">
        <v>3805</v>
      </c>
    </row>
    <row r="5513" spans="1:68" ht="45" x14ac:dyDescent="0.25">
      <c r="A5513" s="12">
        <v>1</v>
      </c>
      <c r="B5513" s="11" t="str">
        <f t="shared" si="317"/>
        <v>Общий расчет. Анализ даты. Анализ даты. Символические звезды. Овечий нож (Демон убиения овец). Нет</v>
      </c>
      <c r="C5513" s="11" t="str">
        <f>IFERROR(VLOOKUP(I5513,lvl_1[],2,FALSE),"Нет")</f>
        <v>Общий расчет</v>
      </c>
      <c r="D5513" s="11" t="str">
        <f>IFERROR(VLOOKUP(Rule!J5513,lvl_2[],2,FALSE),"Нет")</f>
        <v>Анализ даты</v>
      </c>
      <c r="E5513" s="11" t="str">
        <f>IFERROR(VLOOKUP(Rule!K5513,lvl_3[],2,FALSE),"Нет")</f>
        <v>Анализ даты</v>
      </c>
      <c r="F5513" s="11" t="str">
        <f>IFERROR(INDEX(lvl_4[],MATCH(L5513,lvl_4[ID],0),MATCH(TEXT(K5513,"##0"),lvl_4[#Headers],0)),"Нет")</f>
        <v>Символические звезды</v>
      </c>
      <c r="G5513" s="11" t="str">
        <f>IFERROR(INDEX(lvl_5[],MATCH(M5513,lvl_5[ID],0),MATCH(_xlfn.CONCAT(TEXT(K5513,"##0"),"_",TEXT(L5513,"##0")),lvl_5[#Headers],0)),"Нет")</f>
        <v>Овечий нож (Демон убиения овец)</v>
      </c>
      <c r="H5513" s="11" t="str">
        <f>IFERROR(INDEX(lvl_6[],MATCH(N5513,lvl_6[ID],0),MATCH(_xlfn.CONCAT(K5513,"_",L5513,"_",M5513),lvl_6[#Headers],0)),"Нет")</f>
        <v>Нет</v>
      </c>
      <c r="I5513" s="12">
        <v>1</v>
      </c>
      <c r="J5513" s="12">
        <v>4</v>
      </c>
      <c r="K5513" s="12">
        <v>1</v>
      </c>
      <c r="L5513" s="12">
        <v>5</v>
      </c>
      <c r="M5513" s="12">
        <v>18</v>
      </c>
      <c r="N5513" s="12">
        <v>1189</v>
      </c>
      <c r="O5513" s="12">
        <f>COUNTIF($P$2:P5513,P5513)</f>
        <v>1</v>
      </c>
      <c r="P5513" s="12" t="str">
        <f t="shared" si="318"/>
        <v>14105181189</v>
      </c>
      <c r="Q5513" s="12" t="str">
        <f t="shared" si="319"/>
        <v>141051811890001</v>
      </c>
      <c r="R5513" s="20" t="s">
        <v>4543</v>
      </c>
      <c r="AB5513" s="12" t="s">
        <v>901</v>
      </c>
      <c r="AC5513" s="12" t="s">
        <v>100</v>
      </c>
      <c r="AD5513" s="12" t="s">
        <v>859</v>
      </c>
      <c r="BN5513" s="12">
        <v>1</v>
      </c>
      <c r="BP5513" s="12" t="s">
        <v>3805</v>
      </c>
    </row>
    <row r="5514" spans="1:68" ht="45" x14ac:dyDescent="0.25">
      <c r="A5514" s="12">
        <v>1</v>
      </c>
      <c r="B5514" s="11" t="str">
        <f t="shared" si="317"/>
        <v>Общий расчет. Анализ даты. Анализ даты. Символические звезды. Овечий нож (Демон убиения овец). Нет</v>
      </c>
      <c r="C5514" s="11" t="str">
        <f>IFERROR(VLOOKUP(I5514,lvl_1[],2,FALSE),"Нет")</f>
        <v>Общий расчет</v>
      </c>
      <c r="D5514" s="11" t="str">
        <f>IFERROR(VLOOKUP(Rule!J5514,lvl_2[],2,FALSE),"Нет")</f>
        <v>Анализ даты</v>
      </c>
      <c r="E5514" s="11" t="str">
        <f>IFERROR(VLOOKUP(Rule!K5514,lvl_3[],2,FALSE),"Нет")</f>
        <v>Анализ даты</v>
      </c>
      <c r="F5514" s="11" t="str">
        <f>IFERROR(INDEX(lvl_4[],MATCH(L5514,lvl_4[ID],0),MATCH(TEXT(K5514,"##0"),lvl_4[#Headers],0)),"Нет")</f>
        <v>Символические звезды</v>
      </c>
      <c r="G5514" s="11" t="str">
        <f>IFERROR(INDEX(lvl_5[],MATCH(M5514,lvl_5[ID],0),MATCH(_xlfn.CONCAT(TEXT(K5514,"##0"),"_",TEXT(L5514,"##0")),lvl_5[#Headers],0)),"Нет")</f>
        <v>Овечий нож (Демон убиения овец)</v>
      </c>
      <c r="H5514" s="11" t="str">
        <f>IFERROR(INDEX(lvl_6[],MATCH(N5514,lvl_6[ID],0),MATCH(_xlfn.CONCAT(K5514,"_",L5514,"_",M5514),lvl_6[#Headers],0)),"Нет")</f>
        <v>Нет</v>
      </c>
      <c r="I5514" s="12">
        <v>1</v>
      </c>
      <c r="J5514" s="12">
        <v>4</v>
      </c>
      <c r="K5514" s="12">
        <v>1</v>
      </c>
      <c r="L5514" s="12">
        <v>5</v>
      </c>
      <c r="M5514" s="12">
        <v>18</v>
      </c>
      <c r="N5514" s="12">
        <v>1190</v>
      </c>
      <c r="O5514" s="12">
        <f>COUNTIF($P$2:P5514,P5514)</f>
        <v>1</v>
      </c>
      <c r="P5514" s="12" t="str">
        <f t="shared" si="318"/>
        <v>14105181190</v>
      </c>
      <c r="Q5514" s="12" t="str">
        <f t="shared" si="319"/>
        <v>141051811900001</v>
      </c>
      <c r="R5514" s="20" t="s">
        <v>4544</v>
      </c>
      <c r="AB5514" s="12" t="s">
        <v>903</v>
      </c>
      <c r="AC5514" s="12" t="s">
        <v>100</v>
      </c>
      <c r="AD5514" s="12" t="s">
        <v>863</v>
      </c>
      <c r="BN5514" s="12">
        <v>1</v>
      </c>
      <c r="BP5514" s="12" t="s">
        <v>3805</v>
      </c>
    </row>
    <row r="5515" spans="1:68" ht="45" x14ac:dyDescent="0.25">
      <c r="A5515" s="12">
        <v>1</v>
      </c>
      <c r="B5515" s="11" t="str">
        <f t="shared" si="317"/>
        <v>Общий расчет. Анализ даты. Анализ даты. Символические звезды. Овечий нож (Демон убиения овец). Нет</v>
      </c>
      <c r="C5515" s="11" t="str">
        <f>IFERROR(VLOOKUP(I5515,lvl_1[],2,FALSE),"Нет")</f>
        <v>Общий расчет</v>
      </c>
      <c r="D5515" s="11" t="str">
        <f>IFERROR(VLOOKUP(Rule!J5515,lvl_2[],2,FALSE),"Нет")</f>
        <v>Анализ даты</v>
      </c>
      <c r="E5515" s="11" t="str">
        <f>IFERROR(VLOOKUP(Rule!K5515,lvl_3[],2,FALSE),"Нет")</f>
        <v>Анализ даты</v>
      </c>
      <c r="F5515" s="11" t="str">
        <f>IFERROR(INDEX(lvl_4[],MATCH(L5515,lvl_4[ID],0),MATCH(TEXT(K5515,"##0"),lvl_4[#Headers],0)),"Нет")</f>
        <v>Символические звезды</v>
      </c>
      <c r="G5515" s="11" t="str">
        <f>IFERROR(INDEX(lvl_5[],MATCH(M5515,lvl_5[ID],0),MATCH(_xlfn.CONCAT(TEXT(K5515,"##0"),"_",TEXT(L5515,"##0")),lvl_5[#Headers],0)),"Нет")</f>
        <v>Овечий нож (Демон убиения овец)</v>
      </c>
      <c r="H5515" s="11" t="str">
        <f>IFERROR(INDEX(lvl_6[],MATCH(N5515,lvl_6[ID],0),MATCH(_xlfn.CONCAT(K5515,"_",L5515,"_",M5515),lvl_6[#Headers],0)),"Нет")</f>
        <v>Нет</v>
      </c>
      <c r="I5515" s="12">
        <v>1</v>
      </c>
      <c r="J5515" s="12">
        <v>4</v>
      </c>
      <c r="K5515" s="12">
        <v>1</v>
      </c>
      <c r="L5515" s="12">
        <v>5</v>
      </c>
      <c r="M5515" s="12">
        <v>18</v>
      </c>
      <c r="N5515" s="12">
        <v>1191</v>
      </c>
      <c r="O5515" s="12">
        <f>COUNTIF($P$2:P5515,P5515)</f>
        <v>1</v>
      </c>
      <c r="P5515" s="12" t="str">
        <f t="shared" si="318"/>
        <v>14105181191</v>
      </c>
      <c r="Q5515" s="12" t="str">
        <f t="shared" si="319"/>
        <v>141051811910001</v>
      </c>
      <c r="R5515" s="20" t="s">
        <v>4545</v>
      </c>
      <c r="AB5515" s="12" t="s">
        <v>905</v>
      </c>
      <c r="AC5515" s="12" t="s">
        <v>100</v>
      </c>
      <c r="AD5515" s="12" t="s">
        <v>864</v>
      </c>
      <c r="BN5515" s="12">
        <v>1</v>
      </c>
      <c r="BP5515" s="12" t="s">
        <v>3805</v>
      </c>
    </row>
    <row r="5516" spans="1:68" ht="45" x14ac:dyDescent="0.25">
      <c r="A5516" s="12">
        <v>1</v>
      </c>
      <c r="B5516" s="11" t="str">
        <f t="shared" si="317"/>
        <v>Общий расчет. Анализ даты. Анализ даты. Символические звезды. Овечий нож (Демон убиения овец). Нет</v>
      </c>
      <c r="C5516" s="11" t="str">
        <f>IFERROR(VLOOKUP(I5516,lvl_1[],2,FALSE),"Нет")</f>
        <v>Общий расчет</v>
      </c>
      <c r="D5516" s="11" t="str">
        <f>IFERROR(VLOOKUP(Rule!J5516,lvl_2[],2,FALSE),"Нет")</f>
        <v>Анализ даты</v>
      </c>
      <c r="E5516" s="11" t="str">
        <f>IFERROR(VLOOKUP(Rule!K5516,lvl_3[],2,FALSE),"Нет")</f>
        <v>Анализ даты</v>
      </c>
      <c r="F5516" s="11" t="str">
        <f>IFERROR(INDEX(lvl_4[],MATCH(L5516,lvl_4[ID],0),MATCH(TEXT(K5516,"##0"),lvl_4[#Headers],0)),"Нет")</f>
        <v>Символические звезды</v>
      </c>
      <c r="G5516" s="11" t="str">
        <f>IFERROR(INDEX(lvl_5[],MATCH(M5516,lvl_5[ID],0),MATCH(_xlfn.CONCAT(TEXT(K5516,"##0"),"_",TEXT(L5516,"##0")),lvl_5[#Headers],0)),"Нет")</f>
        <v>Овечий нож (Демон убиения овец)</v>
      </c>
      <c r="H5516" s="11" t="str">
        <f>IFERROR(INDEX(lvl_6[],MATCH(N5516,lvl_6[ID],0),MATCH(_xlfn.CONCAT(K5516,"_",L5516,"_",M5516),lvl_6[#Headers],0)),"Нет")</f>
        <v>Нет</v>
      </c>
      <c r="I5516" s="12">
        <v>1</v>
      </c>
      <c r="J5516" s="12">
        <v>4</v>
      </c>
      <c r="K5516" s="12">
        <v>1</v>
      </c>
      <c r="L5516" s="12">
        <v>5</v>
      </c>
      <c r="M5516" s="12">
        <v>18</v>
      </c>
      <c r="N5516" s="12">
        <v>1192</v>
      </c>
      <c r="O5516" s="12">
        <f>COUNTIF($P$2:P5516,P5516)</f>
        <v>1</v>
      </c>
      <c r="P5516" s="12" t="str">
        <f t="shared" si="318"/>
        <v>14105181192</v>
      </c>
      <c r="Q5516" s="12" t="str">
        <f t="shared" si="319"/>
        <v>141051811920001</v>
      </c>
      <c r="R5516" s="20" t="s">
        <v>4546</v>
      </c>
      <c r="AB5516" s="12" t="s">
        <v>905</v>
      </c>
      <c r="AC5516" s="12" t="s">
        <v>100</v>
      </c>
      <c r="AD5516" s="12" t="s">
        <v>862</v>
      </c>
      <c r="BN5516" s="12">
        <v>1</v>
      </c>
      <c r="BP5516" s="12" t="s">
        <v>3805</v>
      </c>
    </row>
    <row r="5517" spans="1:68" ht="45" x14ac:dyDescent="0.25">
      <c r="A5517" s="12">
        <v>1</v>
      </c>
      <c r="B5517" s="11" t="str">
        <f t="shared" si="317"/>
        <v>Общий расчет. Анализ даты. Анализ даты. Символические звезды. Овечий нож (Демон убиения овец). Нет</v>
      </c>
      <c r="C5517" s="11" t="str">
        <f>IFERROR(VLOOKUP(I5517,lvl_1[],2,FALSE),"Нет")</f>
        <v>Общий расчет</v>
      </c>
      <c r="D5517" s="11" t="str">
        <f>IFERROR(VLOOKUP(Rule!J5517,lvl_2[],2,FALSE),"Нет")</f>
        <v>Анализ даты</v>
      </c>
      <c r="E5517" s="11" t="str">
        <f>IFERROR(VLOOKUP(Rule!K5517,lvl_3[],2,FALSE),"Нет")</f>
        <v>Анализ даты</v>
      </c>
      <c r="F5517" s="11" t="str">
        <f>IFERROR(INDEX(lvl_4[],MATCH(L5517,lvl_4[ID],0),MATCH(TEXT(K5517,"##0"),lvl_4[#Headers],0)),"Нет")</f>
        <v>Символические звезды</v>
      </c>
      <c r="G5517" s="11" t="str">
        <f>IFERROR(INDEX(lvl_5[],MATCH(M5517,lvl_5[ID],0),MATCH(_xlfn.CONCAT(TEXT(K5517,"##0"),"_",TEXT(L5517,"##0")),lvl_5[#Headers],0)),"Нет")</f>
        <v>Овечий нож (Демон убиения овец)</v>
      </c>
      <c r="H5517" s="11" t="str">
        <f>IFERROR(INDEX(lvl_6[],MATCH(N5517,lvl_6[ID],0),MATCH(_xlfn.CONCAT(K5517,"_",L5517,"_",M5517),lvl_6[#Headers],0)),"Нет")</f>
        <v>Нет</v>
      </c>
      <c r="I5517" s="12">
        <v>1</v>
      </c>
      <c r="J5517" s="12">
        <v>4</v>
      </c>
      <c r="K5517" s="12">
        <v>1</v>
      </c>
      <c r="L5517" s="12">
        <v>5</v>
      </c>
      <c r="M5517" s="12">
        <v>18</v>
      </c>
      <c r="N5517" s="12">
        <v>1193</v>
      </c>
      <c r="O5517" s="12">
        <f>COUNTIF($P$2:P5517,P5517)</f>
        <v>1</v>
      </c>
      <c r="P5517" s="12" t="str">
        <f t="shared" si="318"/>
        <v>14105181193</v>
      </c>
      <c r="Q5517" s="12" t="str">
        <f t="shared" si="319"/>
        <v>141051811930001</v>
      </c>
      <c r="R5517" s="20" t="s">
        <v>4547</v>
      </c>
      <c r="AB5517" s="12" t="s">
        <v>907</v>
      </c>
      <c r="AC5517" s="12" t="s">
        <v>100</v>
      </c>
      <c r="AD5517" s="12" t="s">
        <v>863</v>
      </c>
      <c r="BN5517" s="12">
        <v>1</v>
      </c>
      <c r="BP5517" s="12" t="s">
        <v>3805</v>
      </c>
    </row>
    <row r="5518" spans="1:68" ht="45" x14ac:dyDescent="0.25">
      <c r="A5518" s="12">
        <v>1</v>
      </c>
      <c r="B5518" s="11" t="str">
        <f t="shared" si="317"/>
        <v>Общий расчет. Анализ даты. Анализ даты. Символические звезды. Овечий нож (Демон убиения овец). Нет</v>
      </c>
      <c r="C5518" s="11" t="str">
        <f>IFERROR(VLOOKUP(I5518,lvl_1[],2,FALSE),"Нет")</f>
        <v>Общий расчет</v>
      </c>
      <c r="D5518" s="11" t="str">
        <f>IFERROR(VLOOKUP(Rule!J5518,lvl_2[],2,FALSE),"Нет")</f>
        <v>Анализ даты</v>
      </c>
      <c r="E5518" s="11" t="str">
        <f>IFERROR(VLOOKUP(Rule!K5518,lvl_3[],2,FALSE),"Нет")</f>
        <v>Анализ даты</v>
      </c>
      <c r="F5518" s="11" t="str">
        <f>IFERROR(INDEX(lvl_4[],MATCH(L5518,lvl_4[ID],0),MATCH(TEXT(K5518,"##0"),lvl_4[#Headers],0)),"Нет")</f>
        <v>Символические звезды</v>
      </c>
      <c r="G5518" s="11" t="str">
        <f>IFERROR(INDEX(lvl_5[],MATCH(M5518,lvl_5[ID],0),MATCH(_xlfn.CONCAT(TEXT(K5518,"##0"),"_",TEXT(L5518,"##0")),lvl_5[#Headers],0)),"Нет")</f>
        <v>Овечий нож (Демон убиения овец)</v>
      </c>
      <c r="H5518" s="11" t="str">
        <f>IFERROR(INDEX(lvl_6[],MATCH(N5518,lvl_6[ID],0),MATCH(_xlfn.CONCAT(K5518,"_",L5518,"_",M5518),lvl_6[#Headers],0)),"Нет")</f>
        <v>Нет</v>
      </c>
      <c r="I5518" s="12">
        <v>1</v>
      </c>
      <c r="J5518" s="12">
        <v>4</v>
      </c>
      <c r="K5518" s="12">
        <v>1</v>
      </c>
      <c r="L5518" s="12">
        <v>5</v>
      </c>
      <c r="M5518" s="12">
        <v>18</v>
      </c>
      <c r="N5518" s="12">
        <v>1194</v>
      </c>
      <c r="O5518" s="12">
        <f>COUNTIF($P$2:P5518,P5518)</f>
        <v>1</v>
      </c>
      <c r="P5518" s="12" t="str">
        <f t="shared" si="318"/>
        <v>14105181194</v>
      </c>
      <c r="Q5518" s="12" t="str">
        <f t="shared" si="319"/>
        <v>141051811940001</v>
      </c>
      <c r="R5518" s="20" t="s">
        <v>4548</v>
      </c>
      <c r="AB5518" s="12" t="s">
        <v>908</v>
      </c>
      <c r="AC5518" s="12" t="s">
        <v>100</v>
      </c>
      <c r="AD5518" s="12" t="s">
        <v>864</v>
      </c>
      <c r="BN5518" s="12">
        <v>1</v>
      </c>
      <c r="BP5518" s="12" t="s">
        <v>3805</v>
      </c>
    </row>
    <row r="5519" spans="1:68" ht="45" x14ac:dyDescent="0.25">
      <c r="A5519" s="12">
        <v>1</v>
      </c>
      <c r="B5519" s="11" t="str">
        <f t="shared" si="317"/>
        <v>Общий расчет. Анализ даты. Анализ даты. Символические звезды. Овечий нож (Демон убиения овец). Нет</v>
      </c>
      <c r="C5519" s="11" t="str">
        <f>IFERROR(VLOOKUP(I5519,lvl_1[],2,FALSE),"Нет")</f>
        <v>Общий расчет</v>
      </c>
      <c r="D5519" s="11" t="str">
        <f>IFERROR(VLOOKUP(Rule!J5519,lvl_2[],2,FALSE),"Нет")</f>
        <v>Анализ даты</v>
      </c>
      <c r="E5519" s="11" t="str">
        <f>IFERROR(VLOOKUP(Rule!K5519,lvl_3[],2,FALSE),"Нет")</f>
        <v>Анализ даты</v>
      </c>
      <c r="F5519" s="11" t="str">
        <f>IFERROR(INDEX(lvl_4[],MATCH(L5519,lvl_4[ID],0),MATCH(TEXT(K5519,"##0"),lvl_4[#Headers],0)),"Нет")</f>
        <v>Символические звезды</v>
      </c>
      <c r="G5519" s="11" t="str">
        <f>IFERROR(INDEX(lvl_5[],MATCH(M5519,lvl_5[ID],0),MATCH(_xlfn.CONCAT(TEXT(K5519,"##0"),"_",TEXT(L5519,"##0")),lvl_5[#Headers],0)),"Нет")</f>
        <v>Овечий нож (Демон убиения овец)</v>
      </c>
      <c r="H5519" s="11" t="str">
        <f>IFERROR(INDEX(lvl_6[],MATCH(N5519,lvl_6[ID],0),MATCH(_xlfn.CONCAT(K5519,"_",L5519,"_",M5519),lvl_6[#Headers],0)),"Нет")</f>
        <v>Нет</v>
      </c>
      <c r="I5519" s="12">
        <v>1</v>
      </c>
      <c r="J5519" s="12">
        <v>4</v>
      </c>
      <c r="K5519" s="12">
        <v>1</v>
      </c>
      <c r="L5519" s="12">
        <v>5</v>
      </c>
      <c r="M5519" s="12">
        <v>18</v>
      </c>
      <c r="N5519" s="12">
        <v>1195</v>
      </c>
      <c r="O5519" s="12">
        <f>COUNTIF($P$2:P5519,P5519)</f>
        <v>1</v>
      </c>
      <c r="P5519" s="12" t="str">
        <f t="shared" si="318"/>
        <v>14105181195</v>
      </c>
      <c r="Q5519" s="12" t="str">
        <f t="shared" si="319"/>
        <v>141051811950001</v>
      </c>
      <c r="R5519" s="20" t="s">
        <v>4549</v>
      </c>
      <c r="AB5519" s="12" t="s">
        <v>908</v>
      </c>
      <c r="AC5519" s="12" t="s">
        <v>100</v>
      </c>
      <c r="AD5519" s="12" t="s">
        <v>862</v>
      </c>
      <c r="BN5519" s="12">
        <v>1</v>
      </c>
      <c r="BP5519" s="12" t="s">
        <v>3805</v>
      </c>
    </row>
    <row r="5520" spans="1:68" ht="45" x14ac:dyDescent="0.25">
      <c r="A5520" s="12">
        <v>1</v>
      </c>
      <c r="B5520" s="11" t="str">
        <f t="shared" si="317"/>
        <v>Общий расчет. Анализ даты. Анализ даты. Символические звезды. Овечий нож (Демон убиения овец). Нет</v>
      </c>
      <c r="C5520" s="11" t="str">
        <f>IFERROR(VLOOKUP(I5520,lvl_1[],2,FALSE),"Нет")</f>
        <v>Общий расчет</v>
      </c>
      <c r="D5520" s="11" t="str">
        <f>IFERROR(VLOOKUP(Rule!J5520,lvl_2[],2,FALSE),"Нет")</f>
        <v>Анализ даты</v>
      </c>
      <c r="E5520" s="11" t="str">
        <f>IFERROR(VLOOKUP(Rule!K5520,lvl_3[],2,FALSE),"Нет")</f>
        <v>Анализ даты</v>
      </c>
      <c r="F5520" s="11" t="str">
        <f>IFERROR(INDEX(lvl_4[],MATCH(L5520,lvl_4[ID],0),MATCH(TEXT(K5520,"##0"),lvl_4[#Headers],0)),"Нет")</f>
        <v>Символические звезды</v>
      </c>
      <c r="G5520" s="11" t="str">
        <f>IFERROR(INDEX(lvl_5[],MATCH(M5520,lvl_5[ID],0),MATCH(_xlfn.CONCAT(TEXT(K5520,"##0"),"_",TEXT(L5520,"##0")),lvl_5[#Headers],0)),"Нет")</f>
        <v>Овечий нож (Демон убиения овец)</v>
      </c>
      <c r="H5520" s="11" t="str">
        <f>IFERROR(INDEX(lvl_6[],MATCH(N5520,lvl_6[ID],0),MATCH(_xlfn.CONCAT(K5520,"_",L5520,"_",M5520),lvl_6[#Headers],0)),"Нет")</f>
        <v>Нет</v>
      </c>
      <c r="I5520" s="12">
        <v>1</v>
      </c>
      <c r="J5520" s="12">
        <v>4</v>
      </c>
      <c r="K5520" s="12">
        <v>1</v>
      </c>
      <c r="L5520" s="12">
        <v>5</v>
      </c>
      <c r="M5520" s="12">
        <v>18</v>
      </c>
      <c r="N5520" s="12">
        <v>1196</v>
      </c>
      <c r="O5520" s="12">
        <f>COUNTIF($P$2:P5520,P5520)</f>
        <v>1</v>
      </c>
      <c r="P5520" s="12" t="str">
        <f t="shared" si="318"/>
        <v>14105181196</v>
      </c>
      <c r="Q5520" s="12" t="str">
        <f t="shared" si="319"/>
        <v>141051811960001</v>
      </c>
      <c r="R5520" s="20" t="s">
        <v>4550</v>
      </c>
      <c r="AB5520" s="12" t="s">
        <v>910</v>
      </c>
      <c r="AC5520" s="12" t="s">
        <v>100</v>
      </c>
      <c r="AD5520" s="12" t="s">
        <v>866</v>
      </c>
      <c r="BN5520" s="12">
        <v>1</v>
      </c>
      <c r="BP5520" s="12" t="s">
        <v>3805</v>
      </c>
    </row>
    <row r="5521" spans="1:68" ht="45" x14ac:dyDescent="0.25">
      <c r="A5521" s="12">
        <v>1</v>
      </c>
      <c r="B5521" s="11" t="str">
        <f t="shared" si="317"/>
        <v>Общий расчет. Анализ даты. Анализ даты. Символические звезды. Овечий нож (Демон убиения овец). Нет</v>
      </c>
      <c r="C5521" s="11" t="str">
        <f>IFERROR(VLOOKUP(I5521,lvl_1[],2,FALSE),"Нет")</f>
        <v>Общий расчет</v>
      </c>
      <c r="D5521" s="11" t="str">
        <f>IFERROR(VLOOKUP(Rule!J5521,lvl_2[],2,FALSE),"Нет")</f>
        <v>Анализ даты</v>
      </c>
      <c r="E5521" s="11" t="str">
        <f>IFERROR(VLOOKUP(Rule!K5521,lvl_3[],2,FALSE),"Нет")</f>
        <v>Анализ даты</v>
      </c>
      <c r="F5521" s="11" t="str">
        <f>IFERROR(INDEX(lvl_4[],MATCH(L5521,lvl_4[ID],0),MATCH(TEXT(K5521,"##0"),lvl_4[#Headers],0)),"Нет")</f>
        <v>Символические звезды</v>
      </c>
      <c r="G5521" s="11" t="str">
        <f>IFERROR(INDEX(lvl_5[],MATCH(M5521,lvl_5[ID],0),MATCH(_xlfn.CONCAT(TEXT(K5521,"##0"),"_",TEXT(L5521,"##0")),lvl_5[#Headers],0)),"Нет")</f>
        <v>Овечий нож (Демон убиения овец)</v>
      </c>
      <c r="H5521" s="11" t="str">
        <f>IFERROR(INDEX(lvl_6[],MATCH(N5521,lvl_6[ID],0),MATCH(_xlfn.CONCAT(K5521,"_",L5521,"_",M5521),lvl_6[#Headers],0)),"Нет")</f>
        <v>Нет</v>
      </c>
      <c r="I5521" s="12">
        <v>1</v>
      </c>
      <c r="J5521" s="12">
        <v>4</v>
      </c>
      <c r="K5521" s="12">
        <v>1</v>
      </c>
      <c r="L5521" s="12">
        <v>5</v>
      </c>
      <c r="M5521" s="12">
        <v>18</v>
      </c>
      <c r="N5521" s="12">
        <v>1197</v>
      </c>
      <c r="O5521" s="12">
        <f>COUNTIF($P$2:P5521,P5521)</f>
        <v>1</v>
      </c>
      <c r="P5521" s="12" t="str">
        <f t="shared" si="318"/>
        <v>14105181197</v>
      </c>
      <c r="Q5521" s="12" t="str">
        <f t="shared" si="319"/>
        <v>141051811970001</v>
      </c>
      <c r="R5521" s="20" t="s">
        <v>4551</v>
      </c>
      <c r="AB5521" s="12" t="s">
        <v>912</v>
      </c>
      <c r="AC5521" s="12" t="s">
        <v>100</v>
      </c>
      <c r="AD5521" s="12" t="s">
        <v>867</v>
      </c>
      <c r="BN5521" s="12">
        <v>1</v>
      </c>
      <c r="BP5521" s="12" t="s">
        <v>3805</v>
      </c>
    </row>
    <row r="5522" spans="1:68" ht="45" x14ac:dyDescent="0.25">
      <c r="A5522" s="12">
        <v>1</v>
      </c>
      <c r="B5522" s="11" t="str">
        <f t="shared" si="317"/>
        <v>Общий расчет. Анализ даты. Анализ даты. Символические звезды. Овечий нож (Демон убиения овец). Нет</v>
      </c>
      <c r="C5522" s="11" t="str">
        <f>IFERROR(VLOOKUP(I5522,lvl_1[],2,FALSE),"Нет")</f>
        <v>Общий расчет</v>
      </c>
      <c r="D5522" s="11" t="str">
        <f>IFERROR(VLOOKUP(Rule!J5522,lvl_2[],2,FALSE),"Нет")</f>
        <v>Анализ даты</v>
      </c>
      <c r="E5522" s="11" t="str">
        <f>IFERROR(VLOOKUP(Rule!K5522,lvl_3[],2,FALSE),"Нет")</f>
        <v>Анализ даты</v>
      </c>
      <c r="F5522" s="11" t="str">
        <f>IFERROR(INDEX(lvl_4[],MATCH(L5522,lvl_4[ID],0),MATCH(TEXT(K5522,"##0"),lvl_4[#Headers],0)),"Нет")</f>
        <v>Символические звезды</v>
      </c>
      <c r="G5522" s="11" t="str">
        <f>IFERROR(INDEX(lvl_5[],MATCH(M5522,lvl_5[ID],0),MATCH(_xlfn.CONCAT(TEXT(K5522,"##0"),"_",TEXT(L5522,"##0")),lvl_5[#Headers],0)),"Нет")</f>
        <v>Овечий нож (Демон убиения овец)</v>
      </c>
      <c r="H5522" s="11" t="str">
        <f>IFERROR(INDEX(lvl_6[],MATCH(N5522,lvl_6[ID],0),MATCH(_xlfn.CONCAT(K5522,"_",L5522,"_",M5522),lvl_6[#Headers],0)),"Нет")</f>
        <v>Нет</v>
      </c>
      <c r="I5522" s="12">
        <v>1</v>
      </c>
      <c r="J5522" s="12">
        <v>4</v>
      </c>
      <c r="K5522" s="12">
        <v>1</v>
      </c>
      <c r="L5522" s="12">
        <v>5</v>
      </c>
      <c r="M5522" s="12">
        <v>18</v>
      </c>
      <c r="N5522" s="12">
        <v>1198</v>
      </c>
      <c r="O5522" s="12">
        <f>COUNTIF($P$2:P5522,P5522)</f>
        <v>1</v>
      </c>
      <c r="P5522" s="12" t="str">
        <f t="shared" si="318"/>
        <v>14105181198</v>
      </c>
      <c r="Q5522" s="12" t="str">
        <f t="shared" si="319"/>
        <v>141051811980001</v>
      </c>
      <c r="R5522" s="20" t="s">
        <v>4552</v>
      </c>
      <c r="AB5522" s="12" t="s">
        <v>912</v>
      </c>
      <c r="AC5522" s="12" t="s">
        <v>100</v>
      </c>
      <c r="AD5522" s="12" t="s">
        <v>865</v>
      </c>
      <c r="BN5522" s="12">
        <v>1</v>
      </c>
      <c r="BP5522" s="12" t="s">
        <v>3805</v>
      </c>
    </row>
    <row r="5523" spans="1:68" ht="45" x14ac:dyDescent="0.25">
      <c r="A5523" s="12">
        <v>1</v>
      </c>
      <c r="B5523" s="11" t="str">
        <f t="shared" si="317"/>
        <v>Общий расчет. Анализ даты. Анализ даты. Символические звезды. Овечий нож (Демон убиения овец). Нет</v>
      </c>
      <c r="C5523" s="11" t="str">
        <f>IFERROR(VLOOKUP(I5523,lvl_1[],2,FALSE),"Нет")</f>
        <v>Общий расчет</v>
      </c>
      <c r="D5523" s="11" t="str">
        <f>IFERROR(VLOOKUP(Rule!J5523,lvl_2[],2,FALSE),"Нет")</f>
        <v>Анализ даты</v>
      </c>
      <c r="E5523" s="11" t="str">
        <f>IFERROR(VLOOKUP(Rule!K5523,lvl_3[],2,FALSE),"Нет")</f>
        <v>Анализ даты</v>
      </c>
      <c r="F5523" s="11" t="str">
        <f>IFERROR(INDEX(lvl_4[],MATCH(L5523,lvl_4[ID],0),MATCH(TEXT(K5523,"##0"),lvl_4[#Headers],0)),"Нет")</f>
        <v>Символические звезды</v>
      </c>
      <c r="G5523" s="11" t="str">
        <f>IFERROR(INDEX(lvl_5[],MATCH(M5523,lvl_5[ID],0),MATCH(_xlfn.CONCAT(TEXT(K5523,"##0"),"_",TEXT(L5523,"##0")),lvl_5[#Headers],0)),"Нет")</f>
        <v>Овечий нож (Демон убиения овец)</v>
      </c>
      <c r="H5523" s="11" t="str">
        <f>IFERROR(INDEX(lvl_6[],MATCH(N5523,lvl_6[ID],0),MATCH(_xlfn.CONCAT(K5523,"_",L5523,"_",M5523),lvl_6[#Headers],0)),"Нет")</f>
        <v>Нет</v>
      </c>
      <c r="I5523" s="12">
        <v>1</v>
      </c>
      <c r="J5523" s="12">
        <v>4</v>
      </c>
      <c r="K5523" s="12">
        <v>1</v>
      </c>
      <c r="L5523" s="12">
        <v>5</v>
      </c>
      <c r="M5523" s="12">
        <v>18</v>
      </c>
      <c r="N5523" s="12">
        <v>1199</v>
      </c>
      <c r="O5523" s="12">
        <f>COUNTIF($P$2:P5523,P5523)</f>
        <v>1</v>
      </c>
      <c r="P5523" s="12" t="str">
        <f t="shared" si="318"/>
        <v>14105181199</v>
      </c>
      <c r="Q5523" s="12" t="str">
        <f t="shared" si="319"/>
        <v>141051811990001</v>
      </c>
      <c r="R5523" s="20" t="s">
        <v>4553</v>
      </c>
      <c r="AB5523" s="12" t="s">
        <v>914</v>
      </c>
      <c r="AC5523" s="12" t="s">
        <v>100</v>
      </c>
      <c r="AD5523" s="12" t="s">
        <v>869</v>
      </c>
      <c r="BN5523" s="12">
        <v>1</v>
      </c>
      <c r="BP5523" s="12" t="s">
        <v>3805</v>
      </c>
    </row>
    <row r="5524" spans="1:68" ht="45" x14ac:dyDescent="0.25">
      <c r="A5524" s="12">
        <v>1</v>
      </c>
      <c r="B5524" s="11" t="str">
        <f t="shared" si="317"/>
        <v>Общий расчет. Анализ даты. Анализ даты. Символические звезды. Овечий нож (Демон убиения овец). Нет</v>
      </c>
      <c r="C5524" s="11" t="str">
        <f>IFERROR(VLOOKUP(I5524,lvl_1[],2,FALSE),"Нет")</f>
        <v>Общий расчет</v>
      </c>
      <c r="D5524" s="11" t="str">
        <f>IFERROR(VLOOKUP(Rule!J5524,lvl_2[],2,FALSE),"Нет")</f>
        <v>Анализ даты</v>
      </c>
      <c r="E5524" s="11" t="str">
        <f>IFERROR(VLOOKUP(Rule!K5524,lvl_3[],2,FALSE),"Нет")</f>
        <v>Анализ даты</v>
      </c>
      <c r="F5524" s="11" t="str">
        <f>IFERROR(INDEX(lvl_4[],MATCH(L5524,lvl_4[ID],0),MATCH(TEXT(K5524,"##0"),lvl_4[#Headers],0)),"Нет")</f>
        <v>Символические звезды</v>
      </c>
      <c r="G5524" s="11" t="str">
        <f>IFERROR(INDEX(lvl_5[],MATCH(M5524,lvl_5[ID],0),MATCH(_xlfn.CONCAT(TEXT(K5524,"##0"),"_",TEXT(L5524,"##0")),lvl_5[#Headers],0)),"Нет")</f>
        <v>Овечий нож (Демон убиения овец)</v>
      </c>
      <c r="H5524" s="11" t="str">
        <f>IFERROR(INDEX(lvl_6[],MATCH(N5524,lvl_6[ID],0),MATCH(_xlfn.CONCAT(K5524,"_",L5524,"_",M5524),lvl_6[#Headers],0)),"Нет")</f>
        <v>Нет</v>
      </c>
      <c r="I5524" s="12">
        <v>1</v>
      </c>
      <c r="J5524" s="12">
        <v>4</v>
      </c>
      <c r="K5524" s="12">
        <v>1</v>
      </c>
      <c r="L5524" s="12">
        <v>5</v>
      </c>
      <c r="M5524" s="12">
        <v>18</v>
      </c>
      <c r="N5524" s="12">
        <v>1200</v>
      </c>
      <c r="O5524" s="12">
        <f>COUNTIF($P$2:P5524,P5524)</f>
        <v>1</v>
      </c>
      <c r="P5524" s="12" t="str">
        <f t="shared" si="318"/>
        <v>14105181200</v>
      </c>
      <c r="Q5524" s="12" t="str">
        <f t="shared" si="319"/>
        <v>141051812000001</v>
      </c>
      <c r="R5524" s="20" t="s">
        <v>4554</v>
      </c>
      <c r="AB5524" s="12" t="s">
        <v>916</v>
      </c>
      <c r="AC5524" s="12" t="s">
        <v>100</v>
      </c>
      <c r="AD5524" s="12" t="s">
        <v>870</v>
      </c>
      <c r="BN5524" s="12">
        <v>1</v>
      </c>
      <c r="BP5524" s="12" t="s">
        <v>3805</v>
      </c>
    </row>
    <row r="5525" spans="1:68" ht="60" x14ac:dyDescent="0.25">
      <c r="A5525" s="12">
        <v>1</v>
      </c>
      <c r="B5525" s="11" t="str">
        <f t="shared" si="317"/>
        <v>Общий расчет. Анализ даты. Анализ даты. Символические звезды. Вознаграждение 10 Небесных стволов (Процветание). Нет</v>
      </c>
      <c r="C5525" s="11" t="str">
        <f>IFERROR(VLOOKUP(I5525,lvl_1[],2,FALSE),"Нет")</f>
        <v>Общий расчет</v>
      </c>
      <c r="D5525" s="11" t="str">
        <f>IFERROR(VLOOKUP(Rule!J5525,lvl_2[],2,FALSE),"Нет")</f>
        <v>Анализ даты</v>
      </c>
      <c r="E5525" s="11" t="str">
        <f>IFERROR(VLOOKUP(Rule!K5525,lvl_3[],2,FALSE),"Нет")</f>
        <v>Анализ даты</v>
      </c>
      <c r="F5525" s="11" t="str">
        <f>IFERROR(INDEX(lvl_4[],MATCH(L5525,lvl_4[ID],0),MATCH(TEXT(K5525,"##0"),lvl_4[#Headers],0)),"Нет")</f>
        <v>Символические звезды</v>
      </c>
      <c r="G5525" s="11" t="str">
        <f>IFERROR(INDEX(lvl_5[],MATCH(M5525,lvl_5[ID],0),MATCH(_xlfn.CONCAT(TEXT(K5525,"##0"),"_",TEXT(L5525,"##0")),lvl_5[#Headers],0)),"Нет")</f>
        <v>Вознаграждение 10 Небесных стволов (Процветание)</v>
      </c>
      <c r="H5525" s="11" t="str">
        <f>IFERROR(INDEX(lvl_6[],MATCH(N5525,lvl_6[ID],0),MATCH(_xlfn.CONCAT(K5525,"_",L5525,"_",M5525),lvl_6[#Headers],0)),"Нет")</f>
        <v>Нет</v>
      </c>
      <c r="I5525" s="12">
        <v>1</v>
      </c>
      <c r="J5525" s="12">
        <v>4</v>
      </c>
      <c r="K5525" s="12">
        <v>1</v>
      </c>
      <c r="L5525" s="12">
        <v>5</v>
      </c>
      <c r="M5525" s="12">
        <v>19</v>
      </c>
      <c r="N5525" s="12">
        <v>1201</v>
      </c>
      <c r="O5525" s="12">
        <f>COUNTIF($P$2:P5525,P5525)</f>
        <v>1</v>
      </c>
      <c r="P5525" s="12" t="str">
        <f t="shared" si="318"/>
        <v>14105191201</v>
      </c>
      <c r="Q5525" s="12" t="str">
        <f t="shared" si="319"/>
        <v>141051912010001</v>
      </c>
      <c r="R5525" s="20" t="s">
        <v>4555</v>
      </c>
      <c r="AB5525" s="12" t="s">
        <v>899</v>
      </c>
      <c r="AC5525" s="12" t="s">
        <v>100</v>
      </c>
      <c r="AD5525" s="12" t="s">
        <v>859</v>
      </c>
      <c r="BN5525" s="12">
        <v>1</v>
      </c>
      <c r="BP5525" s="12" t="s">
        <v>3805</v>
      </c>
    </row>
    <row r="5526" spans="1:68" ht="60" x14ac:dyDescent="0.25">
      <c r="A5526" s="12">
        <v>1</v>
      </c>
      <c r="B5526" s="11" t="str">
        <f t="shared" si="317"/>
        <v>Общий расчет. Анализ даты. Анализ даты. Символические звезды. Вознаграждение 10 Небесных стволов (Процветание). Нет</v>
      </c>
      <c r="C5526" s="11" t="str">
        <f>IFERROR(VLOOKUP(I5526,lvl_1[],2,FALSE),"Нет")</f>
        <v>Общий расчет</v>
      </c>
      <c r="D5526" s="11" t="str">
        <f>IFERROR(VLOOKUP(Rule!J5526,lvl_2[],2,FALSE),"Нет")</f>
        <v>Анализ даты</v>
      </c>
      <c r="E5526" s="11" t="str">
        <f>IFERROR(VLOOKUP(Rule!K5526,lvl_3[],2,FALSE),"Нет")</f>
        <v>Анализ даты</v>
      </c>
      <c r="F5526" s="11" t="str">
        <f>IFERROR(INDEX(lvl_4[],MATCH(L5526,lvl_4[ID],0),MATCH(TEXT(K5526,"##0"),lvl_4[#Headers],0)),"Нет")</f>
        <v>Символические звезды</v>
      </c>
      <c r="G5526" s="11" t="str">
        <f>IFERROR(INDEX(lvl_5[],MATCH(M5526,lvl_5[ID],0),MATCH(_xlfn.CONCAT(TEXT(K5526,"##0"),"_",TEXT(L5526,"##0")),lvl_5[#Headers],0)),"Нет")</f>
        <v>Вознаграждение 10 Небесных стволов (Процветание)</v>
      </c>
      <c r="H5526" s="11" t="str">
        <f>IFERROR(INDEX(lvl_6[],MATCH(N5526,lvl_6[ID],0),MATCH(_xlfn.CONCAT(K5526,"_",L5526,"_",M5526),lvl_6[#Headers],0)),"Нет")</f>
        <v>Нет</v>
      </c>
      <c r="I5526" s="12">
        <v>1</v>
      </c>
      <c r="J5526" s="12">
        <v>4</v>
      </c>
      <c r="K5526" s="12">
        <v>1</v>
      </c>
      <c r="L5526" s="12">
        <v>5</v>
      </c>
      <c r="M5526" s="12">
        <v>19</v>
      </c>
      <c r="N5526" s="12">
        <v>1202</v>
      </c>
      <c r="O5526" s="12">
        <f>COUNTIF($P$2:P5526,P5526)</f>
        <v>1</v>
      </c>
      <c r="P5526" s="12" t="str">
        <f t="shared" si="318"/>
        <v>14105191202</v>
      </c>
      <c r="Q5526" s="12" t="str">
        <f t="shared" si="319"/>
        <v>141051912020001</v>
      </c>
      <c r="R5526" s="20" t="s">
        <v>4556</v>
      </c>
      <c r="AB5526" s="12" t="s">
        <v>901</v>
      </c>
      <c r="AC5526" s="12" t="s">
        <v>100</v>
      </c>
      <c r="AD5526" s="12" t="s">
        <v>860</v>
      </c>
      <c r="BN5526" s="12">
        <v>1</v>
      </c>
      <c r="BP5526" s="12" t="s">
        <v>3805</v>
      </c>
    </row>
    <row r="5527" spans="1:68" ht="60" x14ac:dyDescent="0.25">
      <c r="A5527" s="12">
        <v>1</v>
      </c>
      <c r="B5527" s="11" t="str">
        <f t="shared" si="317"/>
        <v>Общий расчет. Анализ даты. Анализ даты. Символические звезды. Вознаграждение 10 Небесных стволов (Процветание). Нет</v>
      </c>
      <c r="C5527" s="11" t="str">
        <f>IFERROR(VLOOKUP(I5527,lvl_1[],2,FALSE),"Нет")</f>
        <v>Общий расчет</v>
      </c>
      <c r="D5527" s="11" t="str">
        <f>IFERROR(VLOOKUP(Rule!J5527,lvl_2[],2,FALSE),"Нет")</f>
        <v>Анализ даты</v>
      </c>
      <c r="E5527" s="11" t="str">
        <f>IFERROR(VLOOKUP(Rule!K5527,lvl_3[],2,FALSE),"Нет")</f>
        <v>Анализ даты</v>
      </c>
      <c r="F5527" s="11" t="str">
        <f>IFERROR(INDEX(lvl_4[],MATCH(L5527,lvl_4[ID],0),MATCH(TEXT(K5527,"##0"),lvl_4[#Headers],0)),"Нет")</f>
        <v>Символические звезды</v>
      </c>
      <c r="G5527" s="11" t="str">
        <f>IFERROR(INDEX(lvl_5[],MATCH(M5527,lvl_5[ID],0),MATCH(_xlfn.CONCAT(TEXT(K5527,"##0"),"_",TEXT(L5527,"##0")),lvl_5[#Headers],0)),"Нет")</f>
        <v>Вознаграждение 10 Небесных стволов (Процветание)</v>
      </c>
      <c r="H5527" s="11" t="str">
        <f>IFERROR(INDEX(lvl_6[],MATCH(N5527,lvl_6[ID],0),MATCH(_xlfn.CONCAT(K5527,"_",L5527,"_",M5527),lvl_6[#Headers],0)),"Нет")</f>
        <v>Нет</v>
      </c>
      <c r="I5527" s="12">
        <v>1</v>
      </c>
      <c r="J5527" s="12">
        <v>4</v>
      </c>
      <c r="K5527" s="12">
        <v>1</v>
      </c>
      <c r="L5527" s="12">
        <v>5</v>
      </c>
      <c r="M5527" s="12">
        <v>19</v>
      </c>
      <c r="N5527" s="12">
        <v>1203</v>
      </c>
      <c r="O5527" s="12">
        <f>COUNTIF($P$2:P5527,P5527)</f>
        <v>1</v>
      </c>
      <c r="P5527" s="12" t="str">
        <f t="shared" si="318"/>
        <v>14105191203</v>
      </c>
      <c r="Q5527" s="12" t="str">
        <f t="shared" si="319"/>
        <v>141051912030001</v>
      </c>
      <c r="R5527" s="20" t="s">
        <v>4557</v>
      </c>
      <c r="AB5527" s="12" t="s">
        <v>903</v>
      </c>
      <c r="AC5527" s="12" t="s">
        <v>100</v>
      </c>
      <c r="AD5527" s="12" t="s">
        <v>862</v>
      </c>
      <c r="BN5527" s="12">
        <v>1</v>
      </c>
      <c r="BP5527" s="12" t="s">
        <v>3805</v>
      </c>
    </row>
    <row r="5528" spans="1:68" ht="60" x14ac:dyDescent="0.25">
      <c r="A5528" s="12">
        <v>1</v>
      </c>
      <c r="B5528" s="11" t="str">
        <f t="shared" si="317"/>
        <v>Общий расчет. Анализ даты. Анализ даты. Символические звезды. Вознаграждение 10 Небесных стволов (Процветание). Нет</v>
      </c>
      <c r="C5528" s="11" t="str">
        <f>IFERROR(VLOOKUP(I5528,lvl_1[],2,FALSE),"Нет")</f>
        <v>Общий расчет</v>
      </c>
      <c r="D5528" s="11" t="str">
        <f>IFERROR(VLOOKUP(Rule!J5528,lvl_2[],2,FALSE),"Нет")</f>
        <v>Анализ даты</v>
      </c>
      <c r="E5528" s="11" t="str">
        <f>IFERROR(VLOOKUP(Rule!K5528,lvl_3[],2,FALSE),"Нет")</f>
        <v>Анализ даты</v>
      </c>
      <c r="F5528" s="11" t="str">
        <f>IFERROR(INDEX(lvl_4[],MATCH(L5528,lvl_4[ID],0),MATCH(TEXT(K5528,"##0"),lvl_4[#Headers],0)),"Нет")</f>
        <v>Символические звезды</v>
      </c>
      <c r="G5528" s="11" t="str">
        <f>IFERROR(INDEX(lvl_5[],MATCH(M5528,lvl_5[ID],0),MATCH(_xlfn.CONCAT(TEXT(K5528,"##0"),"_",TEXT(L5528,"##0")),lvl_5[#Headers],0)),"Нет")</f>
        <v>Вознаграждение 10 Небесных стволов (Процветание)</v>
      </c>
      <c r="H5528" s="11" t="str">
        <f>IFERROR(INDEX(lvl_6[],MATCH(N5528,lvl_6[ID],0),MATCH(_xlfn.CONCAT(K5528,"_",L5528,"_",M5528),lvl_6[#Headers],0)),"Нет")</f>
        <v>Нет</v>
      </c>
      <c r="I5528" s="12">
        <v>1</v>
      </c>
      <c r="J5528" s="12">
        <v>4</v>
      </c>
      <c r="K5528" s="12">
        <v>1</v>
      </c>
      <c r="L5528" s="12">
        <v>5</v>
      </c>
      <c r="M5528" s="12">
        <v>19</v>
      </c>
      <c r="N5528" s="12">
        <v>1204</v>
      </c>
      <c r="O5528" s="12">
        <f>COUNTIF($P$2:P5528,P5528)</f>
        <v>1</v>
      </c>
      <c r="P5528" s="12" t="str">
        <f t="shared" si="318"/>
        <v>14105191204</v>
      </c>
      <c r="Q5528" s="12" t="str">
        <f t="shared" si="319"/>
        <v>141051912040001</v>
      </c>
      <c r="R5528" s="20" t="s">
        <v>4558</v>
      </c>
      <c r="AB5528" s="12" t="s">
        <v>905</v>
      </c>
      <c r="AC5528" s="12" t="s">
        <v>100</v>
      </c>
      <c r="AD5528" s="12" t="s">
        <v>863</v>
      </c>
      <c r="BN5528" s="12">
        <v>1</v>
      </c>
      <c r="BP5528" s="12" t="s">
        <v>3805</v>
      </c>
    </row>
    <row r="5529" spans="1:68" ht="60" x14ac:dyDescent="0.25">
      <c r="A5529" s="12">
        <v>1</v>
      </c>
      <c r="B5529" s="11" t="str">
        <f t="shared" si="317"/>
        <v>Общий расчет. Анализ даты. Анализ даты. Символические звезды. Вознаграждение 10 Небесных стволов (Процветание). Нет</v>
      </c>
      <c r="C5529" s="11" t="str">
        <f>IFERROR(VLOOKUP(I5529,lvl_1[],2,FALSE),"Нет")</f>
        <v>Общий расчет</v>
      </c>
      <c r="D5529" s="11" t="str">
        <f>IFERROR(VLOOKUP(Rule!J5529,lvl_2[],2,FALSE),"Нет")</f>
        <v>Анализ даты</v>
      </c>
      <c r="E5529" s="11" t="str">
        <f>IFERROR(VLOOKUP(Rule!K5529,lvl_3[],2,FALSE),"Нет")</f>
        <v>Анализ даты</v>
      </c>
      <c r="F5529" s="11" t="str">
        <f>IFERROR(INDEX(lvl_4[],MATCH(L5529,lvl_4[ID],0),MATCH(TEXT(K5529,"##0"),lvl_4[#Headers],0)),"Нет")</f>
        <v>Символические звезды</v>
      </c>
      <c r="G5529" s="11" t="str">
        <f>IFERROR(INDEX(lvl_5[],MATCH(M5529,lvl_5[ID],0),MATCH(_xlfn.CONCAT(TEXT(K5529,"##0"),"_",TEXT(L5529,"##0")),lvl_5[#Headers],0)),"Нет")</f>
        <v>Вознаграждение 10 Небесных стволов (Процветание)</v>
      </c>
      <c r="H5529" s="11" t="str">
        <f>IFERROR(INDEX(lvl_6[],MATCH(N5529,lvl_6[ID],0),MATCH(_xlfn.CONCAT(K5529,"_",L5529,"_",M5529),lvl_6[#Headers],0)),"Нет")</f>
        <v>Нет</v>
      </c>
      <c r="I5529" s="12">
        <v>1</v>
      </c>
      <c r="J5529" s="12">
        <v>4</v>
      </c>
      <c r="K5529" s="12">
        <v>1</v>
      </c>
      <c r="L5529" s="12">
        <v>5</v>
      </c>
      <c r="M5529" s="12">
        <v>19</v>
      </c>
      <c r="N5529" s="12">
        <v>1205</v>
      </c>
      <c r="O5529" s="12">
        <f>COUNTIF($P$2:P5529,P5529)</f>
        <v>1</v>
      </c>
      <c r="P5529" s="12" t="str">
        <f t="shared" si="318"/>
        <v>14105191205</v>
      </c>
      <c r="Q5529" s="12" t="str">
        <f t="shared" si="319"/>
        <v>141051912050001</v>
      </c>
      <c r="R5529" s="20" t="s">
        <v>4559</v>
      </c>
      <c r="AB5529" s="12" t="s">
        <v>907</v>
      </c>
      <c r="AC5529" s="12" t="s">
        <v>100</v>
      </c>
      <c r="AD5529" s="12" t="s">
        <v>862</v>
      </c>
      <c r="BN5529" s="12">
        <v>1</v>
      </c>
      <c r="BP5529" s="12" t="s">
        <v>3805</v>
      </c>
    </row>
    <row r="5530" spans="1:68" ht="60" x14ac:dyDescent="0.25">
      <c r="A5530" s="12">
        <v>1</v>
      </c>
      <c r="B5530" s="11" t="str">
        <f t="shared" si="317"/>
        <v>Общий расчет. Анализ даты. Анализ даты. Символические звезды. Вознаграждение 10 Небесных стволов (Процветание). Нет</v>
      </c>
      <c r="C5530" s="11" t="str">
        <f>IFERROR(VLOOKUP(I5530,lvl_1[],2,FALSE),"Нет")</f>
        <v>Общий расчет</v>
      </c>
      <c r="D5530" s="11" t="str">
        <f>IFERROR(VLOOKUP(Rule!J5530,lvl_2[],2,FALSE),"Нет")</f>
        <v>Анализ даты</v>
      </c>
      <c r="E5530" s="11" t="str">
        <f>IFERROR(VLOOKUP(Rule!K5530,lvl_3[],2,FALSE),"Нет")</f>
        <v>Анализ даты</v>
      </c>
      <c r="F5530" s="11" t="str">
        <f>IFERROR(INDEX(lvl_4[],MATCH(L5530,lvl_4[ID],0),MATCH(TEXT(K5530,"##0"),lvl_4[#Headers],0)),"Нет")</f>
        <v>Символические звезды</v>
      </c>
      <c r="G5530" s="11" t="str">
        <f>IFERROR(INDEX(lvl_5[],MATCH(M5530,lvl_5[ID],0),MATCH(_xlfn.CONCAT(TEXT(K5530,"##0"),"_",TEXT(L5530,"##0")),lvl_5[#Headers],0)),"Нет")</f>
        <v>Вознаграждение 10 Небесных стволов (Процветание)</v>
      </c>
      <c r="H5530" s="11" t="str">
        <f>IFERROR(INDEX(lvl_6[],MATCH(N5530,lvl_6[ID],0),MATCH(_xlfn.CONCAT(K5530,"_",L5530,"_",M5530),lvl_6[#Headers],0)),"Нет")</f>
        <v>Нет</v>
      </c>
      <c r="I5530" s="12">
        <v>1</v>
      </c>
      <c r="J5530" s="12">
        <v>4</v>
      </c>
      <c r="K5530" s="12">
        <v>1</v>
      </c>
      <c r="L5530" s="12">
        <v>5</v>
      </c>
      <c r="M5530" s="12">
        <v>19</v>
      </c>
      <c r="N5530" s="12">
        <v>1206</v>
      </c>
      <c r="O5530" s="12">
        <f>COUNTIF($P$2:P5530,P5530)</f>
        <v>1</v>
      </c>
      <c r="P5530" s="12" t="str">
        <f t="shared" si="318"/>
        <v>14105191206</v>
      </c>
      <c r="Q5530" s="12" t="str">
        <f t="shared" si="319"/>
        <v>141051912060001</v>
      </c>
      <c r="R5530" s="20" t="s">
        <v>4560</v>
      </c>
      <c r="AB5530" s="12" t="s">
        <v>908</v>
      </c>
      <c r="AC5530" s="12" t="s">
        <v>100</v>
      </c>
      <c r="AD5530" s="12" t="s">
        <v>863</v>
      </c>
      <c r="BN5530" s="12">
        <v>1</v>
      </c>
      <c r="BP5530" s="12" t="s">
        <v>3805</v>
      </c>
    </row>
    <row r="5531" spans="1:68" ht="60" x14ac:dyDescent="0.25">
      <c r="A5531" s="12">
        <v>1</v>
      </c>
      <c r="B5531" s="11" t="str">
        <f t="shared" si="317"/>
        <v>Общий расчет. Анализ даты. Анализ даты. Символические звезды. Вознаграждение 10 Небесных стволов (Процветание). Нет</v>
      </c>
      <c r="C5531" s="11" t="str">
        <f>IFERROR(VLOOKUP(I5531,lvl_1[],2,FALSE),"Нет")</f>
        <v>Общий расчет</v>
      </c>
      <c r="D5531" s="11" t="str">
        <f>IFERROR(VLOOKUP(Rule!J5531,lvl_2[],2,FALSE),"Нет")</f>
        <v>Анализ даты</v>
      </c>
      <c r="E5531" s="11" t="str">
        <f>IFERROR(VLOOKUP(Rule!K5531,lvl_3[],2,FALSE),"Нет")</f>
        <v>Анализ даты</v>
      </c>
      <c r="F5531" s="11" t="str">
        <f>IFERROR(INDEX(lvl_4[],MATCH(L5531,lvl_4[ID],0),MATCH(TEXT(K5531,"##0"),lvl_4[#Headers],0)),"Нет")</f>
        <v>Символические звезды</v>
      </c>
      <c r="G5531" s="11" t="str">
        <f>IFERROR(INDEX(lvl_5[],MATCH(M5531,lvl_5[ID],0),MATCH(_xlfn.CONCAT(TEXT(K5531,"##0"),"_",TEXT(L5531,"##0")),lvl_5[#Headers],0)),"Нет")</f>
        <v>Вознаграждение 10 Небесных стволов (Процветание)</v>
      </c>
      <c r="H5531" s="11" t="str">
        <f>IFERROR(INDEX(lvl_6[],MATCH(N5531,lvl_6[ID],0),MATCH(_xlfn.CONCAT(K5531,"_",L5531,"_",M5531),lvl_6[#Headers],0)),"Нет")</f>
        <v>Нет</v>
      </c>
      <c r="I5531" s="12">
        <v>1</v>
      </c>
      <c r="J5531" s="12">
        <v>4</v>
      </c>
      <c r="K5531" s="12">
        <v>1</v>
      </c>
      <c r="L5531" s="12">
        <v>5</v>
      </c>
      <c r="M5531" s="12">
        <v>19</v>
      </c>
      <c r="N5531" s="12">
        <v>1207</v>
      </c>
      <c r="O5531" s="12">
        <f>COUNTIF($P$2:P5531,P5531)</f>
        <v>1</v>
      </c>
      <c r="P5531" s="12" t="str">
        <f t="shared" si="318"/>
        <v>14105191207</v>
      </c>
      <c r="Q5531" s="12" t="str">
        <f t="shared" si="319"/>
        <v>141051912070001</v>
      </c>
      <c r="R5531" s="20" t="s">
        <v>4561</v>
      </c>
      <c r="AB5531" s="12" t="s">
        <v>910</v>
      </c>
      <c r="AC5531" s="12" t="s">
        <v>100</v>
      </c>
      <c r="AD5531" s="12" t="s">
        <v>865</v>
      </c>
      <c r="BN5531" s="12">
        <v>1</v>
      </c>
      <c r="BP5531" s="12" t="s">
        <v>3805</v>
      </c>
    </row>
    <row r="5532" spans="1:68" ht="60" x14ac:dyDescent="0.25">
      <c r="A5532" s="12">
        <v>1</v>
      </c>
      <c r="B5532" s="11" t="str">
        <f t="shared" si="317"/>
        <v>Общий расчет. Анализ даты. Анализ даты. Символические звезды. Вознаграждение 10 Небесных стволов (Процветание). Нет</v>
      </c>
      <c r="C5532" s="11" t="str">
        <f>IFERROR(VLOOKUP(I5532,lvl_1[],2,FALSE),"Нет")</f>
        <v>Общий расчет</v>
      </c>
      <c r="D5532" s="11" t="str">
        <f>IFERROR(VLOOKUP(Rule!J5532,lvl_2[],2,FALSE),"Нет")</f>
        <v>Анализ даты</v>
      </c>
      <c r="E5532" s="11" t="str">
        <f>IFERROR(VLOOKUP(Rule!K5532,lvl_3[],2,FALSE),"Нет")</f>
        <v>Анализ даты</v>
      </c>
      <c r="F5532" s="11" t="str">
        <f>IFERROR(INDEX(lvl_4[],MATCH(L5532,lvl_4[ID],0),MATCH(TEXT(K5532,"##0"),lvl_4[#Headers],0)),"Нет")</f>
        <v>Символические звезды</v>
      </c>
      <c r="G5532" s="11" t="str">
        <f>IFERROR(INDEX(lvl_5[],MATCH(M5532,lvl_5[ID],0),MATCH(_xlfn.CONCAT(TEXT(K5532,"##0"),"_",TEXT(L5532,"##0")),lvl_5[#Headers],0)),"Нет")</f>
        <v>Вознаграждение 10 Небесных стволов (Процветание)</v>
      </c>
      <c r="H5532" s="11" t="str">
        <f>IFERROR(INDEX(lvl_6[],MATCH(N5532,lvl_6[ID],0),MATCH(_xlfn.CONCAT(K5532,"_",L5532,"_",M5532),lvl_6[#Headers],0)),"Нет")</f>
        <v>Нет</v>
      </c>
      <c r="I5532" s="12">
        <v>1</v>
      </c>
      <c r="J5532" s="12">
        <v>4</v>
      </c>
      <c r="K5532" s="12">
        <v>1</v>
      </c>
      <c r="L5532" s="12">
        <v>5</v>
      </c>
      <c r="M5532" s="12">
        <v>19</v>
      </c>
      <c r="N5532" s="12">
        <v>1208</v>
      </c>
      <c r="O5532" s="12">
        <f>COUNTIF($P$2:P5532,P5532)</f>
        <v>1</v>
      </c>
      <c r="P5532" s="12" t="str">
        <f t="shared" si="318"/>
        <v>14105191208</v>
      </c>
      <c r="Q5532" s="12" t="str">
        <f t="shared" si="319"/>
        <v>141051912080001</v>
      </c>
      <c r="R5532" s="20" t="s">
        <v>4562</v>
      </c>
      <c r="AB5532" s="12" t="s">
        <v>912</v>
      </c>
      <c r="AC5532" s="12" t="s">
        <v>100</v>
      </c>
      <c r="AD5532" s="12" t="s">
        <v>866</v>
      </c>
      <c r="BN5532" s="12">
        <v>1</v>
      </c>
      <c r="BP5532" s="12" t="s">
        <v>3805</v>
      </c>
    </row>
    <row r="5533" spans="1:68" ht="60" x14ac:dyDescent="0.25">
      <c r="A5533" s="12">
        <v>1</v>
      </c>
      <c r="B5533" s="11" t="str">
        <f t="shared" si="317"/>
        <v>Общий расчет. Анализ даты. Анализ даты. Символические звезды. Вознаграждение 10 Небесных стволов (Процветание). Нет</v>
      </c>
      <c r="C5533" s="11" t="str">
        <f>IFERROR(VLOOKUP(I5533,lvl_1[],2,FALSE),"Нет")</f>
        <v>Общий расчет</v>
      </c>
      <c r="D5533" s="11" t="str">
        <f>IFERROR(VLOOKUP(Rule!J5533,lvl_2[],2,FALSE),"Нет")</f>
        <v>Анализ даты</v>
      </c>
      <c r="E5533" s="11" t="str">
        <f>IFERROR(VLOOKUP(Rule!K5533,lvl_3[],2,FALSE),"Нет")</f>
        <v>Анализ даты</v>
      </c>
      <c r="F5533" s="11" t="str">
        <f>IFERROR(INDEX(lvl_4[],MATCH(L5533,lvl_4[ID],0),MATCH(TEXT(K5533,"##0"),lvl_4[#Headers],0)),"Нет")</f>
        <v>Символические звезды</v>
      </c>
      <c r="G5533" s="11" t="str">
        <f>IFERROR(INDEX(lvl_5[],MATCH(M5533,lvl_5[ID],0),MATCH(_xlfn.CONCAT(TEXT(K5533,"##0"),"_",TEXT(L5533,"##0")),lvl_5[#Headers],0)),"Нет")</f>
        <v>Вознаграждение 10 Небесных стволов (Процветание)</v>
      </c>
      <c r="H5533" s="11" t="str">
        <f>IFERROR(INDEX(lvl_6[],MATCH(N5533,lvl_6[ID],0),MATCH(_xlfn.CONCAT(K5533,"_",L5533,"_",M5533),lvl_6[#Headers],0)),"Нет")</f>
        <v>Нет</v>
      </c>
      <c r="I5533" s="12">
        <v>1</v>
      </c>
      <c r="J5533" s="12">
        <v>4</v>
      </c>
      <c r="K5533" s="12">
        <v>1</v>
      </c>
      <c r="L5533" s="12">
        <v>5</v>
      </c>
      <c r="M5533" s="12">
        <v>19</v>
      </c>
      <c r="N5533" s="12">
        <v>1209</v>
      </c>
      <c r="O5533" s="12">
        <f>COUNTIF($P$2:P5533,P5533)</f>
        <v>1</v>
      </c>
      <c r="P5533" s="12" t="str">
        <f t="shared" si="318"/>
        <v>14105191209</v>
      </c>
      <c r="Q5533" s="12" t="str">
        <f t="shared" si="319"/>
        <v>141051912090001</v>
      </c>
      <c r="R5533" s="20" t="s">
        <v>4563</v>
      </c>
      <c r="AB5533" s="12" t="s">
        <v>914</v>
      </c>
      <c r="AC5533" s="12" t="s">
        <v>100</v>
      </c>
      <c r="AD5533" s="12" t="s">
        <v>868</v>
      </c>
      <c r="BN5533" s="12">
        <v>1</v>
      </c>
      <c r="BP5533" s="12" t="s">
        <v>3805</v>
      </c>
    </row>
    <row r="5534" spans="1:68" ht="60" x14ac:dyDescent="0.25">
      <c r="A5534" s="12">
        <v>1</v>
      </c>
      <c r="B5534" s="11" t="str">
        <f t="shared" si="317"/>
        <v>Общий расчет. Анализ даты. Анализ даты. Символические звезды. Вознаграждение 10 Небесных стволов (Процветание). Нет</v>
      </c>
      <c r="C5534" s="11" t="str">
        <f>IFERROR(VLOOKUP(I5534,lvl_1[],2,FALSE),"Нет")</f>
        <v>Общий расчет</v>
      </c>
      <c r="D5534" s="11" t="str">
        <f>IFERROR(VLOOKUP(Rule!J5534,lvl_2[],2,FALSE),"Нет")</f>
        <v>Анализ даты</v>
      </c>
      <c r="E5534" s="11" t="str">
        <f>IFERROR(VLOOKUP(Rule!K5534,lvl_3[],2,FALSE),"Нет")</f>
        <v>Анализ даты</v>
      </c>
      <c r="F5534" s="11" t="str">
        <f>IFERROR(INDEX(lvl_4[],MATCH(L5534,lvl_4[ID],0),MATCH(TEXT(K5534,"##0"),lvl_4[#Headers],0)),"Нет")</f>
        <v>Символические звезды</v>
      </c>
      <c r="G5534" s="11" t="str">
        <f>IFERROR(INDEX(lvl_5[],MATCH(M5534,lvl_5[ID],0),MATCH(_xlfn.CONCAT(TEXT(K5534,"##0"),"_",TEXT(L5534,"##0")),lvl_5[#Headers],0)),"Нет")</f>
        <v>Вознаграждение 10 Небесных стволов (Процветание)</v>
      </c>
      <c r="H5534" s="11" t="str">
        <f>IFERROR(INDEX(lvl_6[],MATCH(N5534,lvl_6[ID],0),MATCH(_xlfn.CONCAT(K5534,"_",L5534,"_",M5534),lvl_6[#Headers],0)),"Нет")</f>
        <v>Нет</v>
      </c>
      <c r="I5534" s="12">
        <v>1</v>
      </c>
      <c r="J5534" s="12">
        <v>4</v>
      </c>
      <c r="K5534" s="12">
        <v>1</v>
      </c>
      <c r="L5534" s="12">
        <v>5</v>
      </c>
      <c r="M5534" s="12">
        <v>19</v>
      </c>
      <c r="N5534" s="12">
        <v>1210</v>
      </c>
      <c r="O5534" s="12">
        <f>COUNTIF($P$2:P5534,P5534)</f>
        <v>1</v>
      </c>
      <c r="P5534" s="12" t="str">
        <f t="shared" si="318"/>
        <v>14105191210</v>
      </c>
      <c r="Q5534" s="12" t="str">
        <f t="shared" si="319"/>
        <v>141051912100001</v>
      </c>
      <c r="R5534" s="20" t="s">
        <v>4564</v>
      </c>
      <c r="AB5534" s="12" t="s">
        <v>916</v>
      </c>
      <c r="AC5534" s="12" t="s">
        <v>100</v>
      </c>
      <c r="AD5534" s="12" t="s">
        <v>869</v>
      </c>
      <c r="BN5534" s="12">
        <v>1</v>
      </c>
      <c r="BP5534" s="12" t="s">
        <v>3805</v>
      </c>
    </row>
    <row r="5535" spans="1:68" ht="45" x14ac:dyDescent="0.25">
      <c r="A5535" s="12">
        <v>1</v>
      </c>
      <c r="B5535" s="11" t="str">
        <f t="shared" si="317"/>
        <v>Общий расчет. Анализ даты. Анализ даты. Символические звезды. Демон красоты. Нет</v>
      </c>
      <c r="C5535" s="11" t="str">
        <f>IFERROR(VLOOKUP(I5535,lvl_1[],2,FALSE),"Нет")</f>
        <v>Общий расчет</v>
      </c>
      <c r="D5535" s="11" t="str">
        <f>IFERROR(VLOOKUP(Rule!J5535,lvl_2[],2,FALSE),"Нет")</f>
        <v>Анализ даты</v>
      </c>
      <c r="E5535" s="11" t="str">
        <f>IFERROR(VLOOKUP(Rule!K5535,lvl_3[],2,FALSE),"Нет")</f>
        <v>Анализ даты</v>
      </c>
      <c r="F5535" s="11" t="str">
        <f>IFERROR(INDEX(lvl_4[],MATCH(L5535,lvl_4[ID],0),MATCH(TEXT(K5535,"##0"),lvl_4[#Headers],0)),"Нет")</f>
        <v>Символические звезды</v>
      </c>
      <c r="G5535" s="11" t="str">
        <f>IFERROR(INDEX(lvl_5[],MATCH(M5535,lvl_5[ID],0),MATCH(_xlfn.CONCAT(TEXT(K5535,"##0"),"_",TEXT(L5535,"##0")),lvl_5[#Headers],0)),"Нет")</f>
        <v>Демон красоты</v>
      </c>
      <c r="H5535" s="11" t="str">
        <f>IFERROR(INDEX(lvl_6[],MATCH(N5535,lvl_6[ID],0),MATCH(_xlfn.CONCAT(K5535,"_",L5535,"_",M5535),lvl_6[#Headers],0)),"Нет")</f>
        <v>Нет</v>
      </c>
      <c r="I5535" s="12">
        <v>1</v>
      </c>
      <c r="J5535" s="12">
        <v>4</v>
      </c>
      <c r="K5535" s="12">
        <v>1</v>
      </c>
      <c r="L5535" s="12">
        <v>5</v>
      </c>
      <c r="M5535" s="12">
        <v>20</v>
      </c>
      <c r="N5535" s="12">
        <v>1211</v>
      </c>
      <c r="O5535" s="12">
        <f>COUNTIF($P$2:P5535,P5535)</f>
        <v>1</v>
      </c>
      <c r="P5535" s="12" t="str">
        <f t="shared" si="318"/>
        <v>14105201211</v>
      </c>
      <c r="Q5535" s="12" t="str">
        <f t="shared" si="319"/>
        <v>141052012110001</v>
      </c>
      <c r="R5535" s="20" t="s">
        <v>4565</v>
      </c>
      <c r="AB5535" s="12" t="s">
        <v>899</v>
      </c>
      <c r="AC5535" s="12" t="s">
        <v>100</v>
      </c>
      <c r="AD5535" s="12" t="s">
        <v>863</v>
      </c>
      <c r="BN5535" s="12">
        <v>1</v>
      </c>
      <c r="BP5535" s="12" t="s">
        <v>3805</v>
      </c>
    </row>
    <row r="5536" spans="1:68" ht="45" x14ac:dyDescent="0.25">
      <c r="A5536" s="12">
        <v>1</v>
      </c>
      <c r="B5536" s="11" t="str">
        <f t="shared" si="317"/>
        <v>Общий расчет. Анализ даты. Анализ даты. Символические звезды. Демон красоты. Нет</v>
      </c>
      <c r="C5536" s="11" t="str">
        <f>IFERROR(VLOOKUP(I5536,lvl_1[],2,FALSE),"Нет")</f>
        <v>Общий расчет</v>
      </c>
      <c r="D5536" s="11" t="str">
        <f>IFERROR(VLOOKUP(Rule!J5536,lvl_2[],2,FALSE),"Нет")</f>
        <v>Анализ даты</v>
      </c>
      <c r="E5536" s="11" t="str">
        <f>IFERROR(VLOOKUP(Rule!K5536,lvl_3[],2,FALSE),"Нет")</f>
        <v>Анализ даты</v>
      </c>
      <c r="F5536" s="11" t="str">
        <f>IFERROR(INDEX(lvl_4[],MATCH(L5536,lvl_4[ID],0),MATCH(TEXT(K5536,"##0"),lvl_4[#Headers],0)),"Нет")</f>
        <v>Символические звезды</v>
      </c>
      <c r="G5536" s="11" t="str">
        <f>IFERROR(INDEX(lvl_5[],MATCH(M5536,lvl_5[ID],0),MATCH(_xlfn.CONCAT(TEXT(K5536,"##0"),"_",TEXT(L5536,"##0")),lvl_5[#Headers],0)),"Нет")</f>
        <v>Демон красоты</v>
      </c>
      <c r="H5536" s="11" t="str">
        <f>IFERROR(INDEX(lvl_6[],MATCH(N5536,lvl_6[ID],0),MATCH(_xlfn.CONCAT(K5536,"_",L5536,"_",M5536),lvl_6[#Headers],0)),"Нет")</f>
        <v>Нет</v>
      </c>
      <c r="I5536" s="12">
        <v>1</v>
      </c>
      <c r="J5536" s="12">
        <v>4</v>
      </c>
      <c r="K5536" s="12">
        <v>1</v>
      </c>
      <c r="L5536" s="12">
        <v>5</v>
      </c>
      <c r="M5536" s="12">
        <v>20</v>
      </c>
      <c r="N5536" s="12">
        <v>1212</v>
      </c>
      <c r="O5536" s="12">
        <f>COUNTIF($P$2:P5536,P5536)</f>
        <v>1</v>
      </c>
      <c r="P5536" s="12" t="str">
        <f t="shared" si="318"/>
        <v>14105201212</v>
      </c>
      <c r="Q5536" s="12" t="str">
        <f t="shared" si="319"/>
        <v>141052012120001</v>
      </c>
      <c r="R5536" s="20" t="s">
        <v>4566</v>
      </c>
      <c r="AB5536" s="12" t="s">
        <v>901</v>
      </c>
      <c r="AC5536" s="12" t="s">
        <v>100</v>
      </c>
      <c r="AD5536" s="12" t="s">
        <v>863</v>
      </c>
      <c r="BN5536" s="12">
        <v>1</v>
      </c>
      <c r="BP5536" s="12" t="s">
        <v>3805</v>
      </c>
    </row>
    <row r="5537" spans="1:68" ht="45" x14ac:dyDescent="0.25">
      <c r="A5537" s="12">
        <v>1</v>
      </c>
      <c r="B5537" s="11" t="str">
        <f t="shared" si="317"/>
        <v>Общий расчет. Анализ даты. Анализ даты. Символические звезды. Демон красоты. Нет</v>
      </c>
      <c r="C5537" s="11" t="str">
        <f>IFERROR(VLOOKUP(I5537,lvl_1[],2,FALSE),"Нет")</f>
        <v>Общий расчет</v>
      </c>
      <c r="D5537" s="11" t="str">
        <f>IFERROR(VLOOKUP(Rule!J5537,lvl_2[],2,FALSE),"Нет")</f>
        <v>Анализ даты</v>
      </c>
      <c r="E5537" s="11" t="str">
        <f>IFERROR(VLOOKUP(Rule!K5537,lvl_3[],2,FALSE),"Нет")</f>
        <v>Анализ даты</v>
      </c>
      <c r="F5537" s="11" t="str">
        <f>IFERROR(INDEX(lvl_4[],MATCH(L5537,lvl_4[ID],0),MATCH(TEXT(K5537,"##0"),lvl_4[#Headers],0)),"Нет")</f>
        <v>Символические звезды</v>
      </c>
      <c r="G5537" s="11" t="str">
        <f>IFERROR(INDEX(lvl_5[],MATCH(M5537,lvl_5[ID],0),MATCH(_xlfn.CONCAT(TEXT(K5537,"##0"),"_",TEXT(L5537,"##0")),lvl_5[#Headers],0)),"Нет")</f>
        <v>Демон красоты</v>
      </c>
      <c r="H5537" s="11" t="str">
        <f>IFERROR(INDEX(lvl_6[],MATCH(N5537,lvl_6[ID],0),MATCH(_xlfn.CONCAT(K5537,"_",L5537,"_",M5537),lvl_6[#Headers],0)),"Нет")</f>
        <v>Нет</v>
      </c>
      <c r="I5537" s="12">
        <v>1</v>
      </c>
      <c r="J5537" s="12">
        <v>4</v>
      </c>
      <c r="K5537" s="12">
        <v>1</v>
      </c>
      <c r="L5537" s="12">
        <v>5</v>
      </c>
      <c r="M5537" s="12">
        <v>20</v>
      </c>
      <c r="N5537" s="12">
        <v>1213</v>
      </c>
      <c r="O5537" s="12">
        <f>COUNTIF($P$2:P5537,P5537)</f>
        <v>1</v>
      </c>
      <c r="P5537" s="12" t="str">
        <f t="shared" si="318"/>
        <v>14105201213</v>
      </c>
      <c r="Q5537" s="12" t="str">
        <f t="shared" si="319"/>
        <v>141052012130001</v>
      </c>
      <c r="R5537" s="20" t="s">
        <v>4567</v>
      </c>
      <c r="AB5537" s="12" t="s">
        <v>903</v>
      </c>
      <c r="AC5537" s="12" t="s">
        <v>100</v>
      </c>
      <c r="AD5537" s="12" t="s">
        <v>859</v>
      </c>
      <c r="BN5537" s="12">
        <v>1</v>
      </c>
      <c r="BP5537" s="12" t="s">
        <v>3805</v>
      </c>
    </row>
    <row r="5538" spans="1:68" ht="45" x14ac:dyDescent="0.25">
      <c r="A5538" s="12">
        <v>1</v>
      </c>
      <c r="B5538" s="11" t="str">
        <f t="shared" si="317"/>
        <v>Общий расчет. Анализ даты. Анализ даты. Символические звезды. Демон красоты. Нет</v>
      </c>
      <c r="C5538" s="11" t="str">
        <f>IFERROR(VLOOKUP(I5538,lvl_1[],2,FALSE),"Нет")</f>
        <v>Общий расчет</v>
      </c>
      <c r="D5538" s="11" t="str">
        <f>IFERROR(VLOOKUP(Rule!J5538,lvl_2[],2,FALSE),"Нет")</f>
        <v>Анализ даты</v>
      </c>
      <c r="E5538" s="11" t="str">
        <f>IFERROR(VLOOKUP(Rule!K5538,lvl_3[],2,FALSE),"Нет")</f>
        <v>Анализ даты</v>
      </c>
      <c r="F5538" s="11" t="str">
        <f>IFERROR(INDEX(lvl_4[],MATCH(L5538,lvl_4[ID],0),MATCH(TEXT(K5538,"##0"),lvl_4[#Headers],0)),"Нет")</f>
        <v>Символические звезды</v>
      </c>
      <c r="G5538" s="11" t="str">
        <f>IFERROR(INDEX(lvl_5[],MATCH(M5538,lvl_5[ID],0),MATCH(_xlfn.CONCAT(TEXT(K5538,"##0"),"_",TEXT(L5538,"##0")),lvl_5[#Headers],0)),"Нет")</f>
        <v>Демон красоты</v>
      </c>
      <c r="H5538" s="11" t="str">
        <f>IFERROR(INDEX(lvl_6[],MATCH(N5538,lvl_6[ID],0),MATCH(_xlfn.CONCAT(K5538,"_",L5538,"_",M5538),lvl_6[#Headers],0)),"Нет")</f>
        <v>Нет</v>
      </c>
      <c r="I5538" s="12">
        <v>1</v>
      </c>
      <c r="J5538" s="12">
        <v>4</v>
      </c>
      <c r="K5538" s="12">
        <v>1</v>
      </c>
      <c r="L5538" s="12">
        <v>5</v>
      </c>
      <c r="M5538" s="12">
        <v>20</v>
      </c>
      <c r="N5538" s="12">
        <v>1214</v>
      </c>
      <c r="O5538" s="12">
        <f>COUNTIF($P$2:P5538,P5538)</f>
        <v>1</v>
      </c>
      <c r="P5538" s="12" t="str">
        <f t="shared" si="318"/>
        <v>14105201214</v>
      </c>
      <c r="Q5538" s="12" t="str">
        <f t="shared" si="319"/>
        <v>141052012140001</v>
      </c>
      <c r="R5538" s="20" t="s">
        <v>4568</v>
      </c>
      <c r="AB5538" s="12" t="s">
        <v>903</v>
      </c>
      <c r="AC5538" s="12" t="s">
        <v>100</v>
      </c>
      <c r="AD5538" s="12" t="s">
        <v>860</v>
      </c>
      <c r="BN5538" s="12">
        <v>1</v>
      </c>
      <c r="BP5538" s="12" t="s">
        <v>3805</v>
      </c>
    </row>
    <row r="5539" spans="1:68" ht="45" x14ac:dyDescent="0.25">
      <c r="A5539" s="12">
        <v>1</v>
      </c>
      <c r="B5539" s="11" t="str">
        <f t="shared" si="317"/>
        <v>Общий расчет. Анализ даты. Анализ даты. Символические звезды. Демон красоты. Нет</v>
      </c>
      <c r="C5539" s="11" t="str">
        <f>IFERROR(VLOOKUP(I5539,lvl_1[],2,FALSE),"Нет")</f>
        <v>Общий расчет</v>
      </c>
      <c r="D5539" s="11" t="str">
        <f>IFERROR(VLOOKUP(Rule!J5539,lvl_2[],2,FALSE),"Нет")</f>
        <v>Анализ даты</v>
      </c>
      <c r="E5539" s="11" t="str">
        <f>IFERROR(VLOOKUP(Rule!K5539,lvl_3[],2,FALSE),"Нет")</f>
        <v>Анализ даты</v>
      </c>
      <c r="F5539" s="11" t="str">
        <f>IFERROR(INDEX(lvl_4[],MATCH(L5539,lvl_4[ID],0),MATCH(TEXT(K5539,"##0"),lvl_4[#Headers],0)),"Нет")</f>
        <v>Символические звезды</v>
      </c>
      <c r="G5539" s="11" t="str">
        <f>IFERROR(INDEX(lvl_5[],MATCH(M5539,lvl_5[ID],0),MATCH(_xlfn.CONCAT(TEXT(K5539,"##0"),"_",TEXT(L5539,"##0")),lvl_5[#Headers],0)),"Нет")</f>
        <v>Демон красоты</v>
      </c>
      <c r="H5539" s="11" t="str">
        <f>IFERROR(INDEX(lvl_6[],MATCH(N5539,lvl_6[ID],0),MATCH(_xlfn.CONCAT(K5539,"_",L5539,"_",M5539),lvl_6[#Headers],0)),"Нет")</f>
        <v>Нет</v>
      </c>
      <c r="I5539" s="12">
        <v>1</v>
      </c>
      <c r="J5539" s="12">
        <v>4</v>
      </c>
      <c r="K5539" s="12">
        <v>1</v>
      </c>
      <c r="L5539" s="12">
        <v>5</v>
      </c>
      <c r="M5539" s="12">
        <v>20</v>
      </c>
      <c r="N5539" s="12">
        <v>1215</v>
      </c>
      <c r="O5539" s="12">
        <f>COUNTIF($P$2:P5539,P5539)</f>
        <v>1</v>
      </c>
      <c r="P5539" s="12" t="str">
        <f t="shared" si="318"/>
        <v>14105201215</v>
      </c>
      <c r="Q5539" s="12" t="str">
        <f t="shared" si="319"/>
        <v>141052012150001</v>
      </c>
      <c r="R5539" s="20" t="s">
        <v>4569</v>
      </c>
      <c r="AB5539" s="12" t="s">
        <v>905</v>
      </c>
      <c r="AC5539" s="12" t="s">
        <v>100</v>
      </c>
      <c r="AD5539" s="12" t="s">
        <v>864</v>
      </c>
      <c r="BN5539" s="12">
        <v>1</v>
      </c>
      <c r="BP5539" s="12" t="s">
        <v>3805</v>
      </c>
    </row>
    <row r="5540" spans="1:68" ht="45" x14ac:dyDescent="0.25">
      <c r="A5540" s="12">
        <v>1</v>
      </c>
      <c r="B5540" s="11" t="str">
        <f t="shared" si="317"/>
        <v>Общий расчет. Анализ даты. Анализ даты. Символические звезды. Демон красоты. Нет</v>
      </c>
      <c r="C5540" s="11" t="str">
        <f>IFERROR(VLOOKUP(I5540,lvl_1[],2,FALSE),"Нет")</f>
        <v>Общий расчет</v>
      </c>
      <c r="D5540" s="11" t="str">
        <f>IFERROR(VLOOKUP(Rule!J5540,lvl_2[],2,FALSE),"Нет")</f>
        <v>Анализ даты</v>
      </c>
      <c r="E5540" s="11" t="str">
        <f>IFERROR(VLOOKUP(Rule!K5540,lvl_3[],2,FALSE),"Нет")</f>
        <v>Анализ даты</v>
      </c>
      <c r="F5540" s="11" t="str">
        <f>IFERROR(INDEX(lvl_4[],MATCH(L5540,lvl_4[ID],0),MATCH(TEXT(K5540,"##0"),lvl_4[#Headers],0)),"Нет")</f>
        <v>Символические звезды</v>
      </c>
      <c r="G5540" s="11" t="str">
        <f>IFERROR(INDEX(lvl_5[],MATCH(M5540,lvl_5[ID],0),MATCH(_xlfn.CONCAT(TEXT(K5540,"##0"),"_",TEXT(L5540,"##0")),lvl_5[#Headers],0)),"Нет")</f>
        <v>Демон красоты</v>
      </c>
      <c r="H5540" s="11" t="str">
        <f>IFERROR(INDEX(lvl_6[],MATCH(N5540,lvl_6[ID],0),MATCH(_xlfn.CONCAT(K5540,"_",L5540,"_",M5540),lvl_6[#Headers],0)),"Нет")</f>
        <v>Нет</v>
      </c>
      <c r="I5540" s="12">
        <v>1</v>
      </c>
      <c r="J5540" s="12">
        <v>4</v>
      </c>
      <c r="K5540" s="12">
        <v>1</v>
      </c>
      <c r="L5540" s="12">
        <v>5</v>
      </c>
      <c r="M5540" s="12">
        <v>20</v>
      </c>
      <c r="N5540" s="12">
        <v>1216</v>
      </c>
      <c r="O5540" s="12">
        <f>COUNTIF($P$2:P5540,P5540)</f>
        <v>1</v>
      </c>
      <c r="P5540" s="12" t="str">
        <f t="shared" si="318"/>
        <v>14105201216</v>
      </c>
      <c r="Q5540" s="12" t="str">
        <f t="shared" si="319"/>
        <v>141052012160001</v>
      </c>
      <c r="R5540" s="20" t="s">
        <v>4570</v>
      </c>
      <c r="AB5540" s="12" t="s">
        <v>907</v>
      </c>
      <c r="AC5540" s="12" t="s">
        <v>100</v>
      </c>
      <c r="AD5540" s="12" t="s">
        <v>861</v>
      </c>
      <c r="BN5540" s="12">
        <v>1</v>
      </c>
      <c r="BP5540" s="12" t="s">
        <v>3805</v>
      </c>
    </row>
    <row r="5541" spans="1:68" ht="45" x14ac:dyDescent="0.25">
      <c r="A5541" s="12">
        <v>1</v>
      </c>
      <c r="B5541" s="11" t="str">
        <f t="shared" ref="B5541:B5604" si="320">_xlfn.CONCAT(C5541,". ", D5541,". ", E5541,". ", F5541,". ", G5541,". ", H5541)</f>
        <v>Общий расчет. Анализ даты. Анализ даты. Символические звезды. Демон красоты. Нет</v>
      </c>
      <c r="C5541" s="11" t="str">
        <f>IFERROR(VLOOKUP(I5541,lvl_1[],2,FALSE),"Нет")</f>
        <v>Общий расчет</v>
      </c>
      <c r="D5541" s="11" t="str">
        <f>IFERROR(VLOOKUP(Rule!J5541,lvl_2[],2,FALSE),"Нет")</f>
        <v>Анализ даты</v>
      </c>
      <c r="E5541" s="11" t="str">
        <f>IFERROR(VLOOKUP(Rule!K5541,lvl_3[],2,FALSE),"Нет")</f>
        <v>Анализ даты</v>
      </c>
      <c r="F5541" s="11" t="str">
        <f>IFERROR(INDEX(lvl_4[],MATCH(L5541,lvl_4[ID],0),MATCH(TEXT(K5541,"##0"),lvl_4[#Headers],0)),"Нет")</f>
        <v>Символические звезды</v>
      </c>
      <c r="G5541" s="11" t="str">
        <f>IFERROR(INDEX(lvl_5[],MATCH(M5541,lvl_5[ID],0),MATCH(_xlfn.CONCAT(TEXT(K5541,"##0"),"_",TEXT(L5541,"##0")),lvl_5[#Headers],0)),"Нет")</f>
        <v>Демон красоты</v>
      </c>
      <c r="H5541" s="11" t="str">
        <f>IFERROR(INDEX(lvl_6[],MATCH(N5541,lvl_6[ID],0),MATCH(_xlfn.CONCAT(K5541,"_",L5541,"_",M5541),lvl_6[#Headers],0)),"Нет")</f>
        <v>Нет</v>
      </c>
      <c r="I5541" s="12">
        <v>1</v>
      </c>
      <c r="J5541" s="12">
        <v>4</v>
      </c>
      <c r="K5541" s="12">
        <v>1</v>
      </c>
      <c r="L5541" s="12">
        <v>5</v>
      </c>
      <c r="M5541" s="12">
        <v>20</v>
      </c>
      <c r="N5541" s="12">
        <v>1217</v>
      </c>
      <c r="O5541" s="12">
        <f>COUNTIF($P$2:P5541,P5541)</f>
        <v>1</v>
      </c>
      <c r="P5541" s="12" t="str">
        <f t="shared" ref="P5541:P5604" si="321">_xlfn.CONCAT(I5541,
J5541,
K5541,
IF(LEN(L5541)=1,_xlfn.CONCAT(0,L5541),L5541),
IF(LEN(M5541)=1,_xlfn.CONCAT(0,M5541),M5541),
IF(LEN(N5541)=1,_xlfn.CONCAT(0,N5541),N5541))</f>
        <v>14105201217</v>
      </c>
      <c r="Q5541" s="12" t="str">
        <f t="shared" ref="Q5541:Q5604" si="322">_xlfn.CONCAT(I5541,
J5541,
K5541,
IF(LEN(L5541)=1,_xlfn.CONCAT(0,L5541),L5541),
IF(LEN(M5541)=1,_xlfn.CONCAT(0,M5541),M5541),
IF(LEN(N5541)=1,_xlfn.CONCAT(0,N5541),N5541),
IF(LEN(O5541)=1,_xlfn.CONCAT("000",O5541),IF(LEN(O5541)=2,_xlfn.CONCAT("00",O5541),IF(LEN(O5541)=3,_xlfn.CONCAT(0,O5541),O5541))))</f>
        <v>141052012170001</v>
      </c>
      <c r="R5541" s="20" t="s">
        <v>4571</v>
      </c>
      <c r="AB5541" s="12" t="s">
        <v>908</v>
      </c>
      <c r="AC5541" s="12" t="s">
        <v>100</v>
      </c>
      <c r="AD5541" s="12" t="s">
        <v>861</v>
      </c>
      <c r="BN5541" s="12">
        <v>1</v>
      </c>
      <c r="BP5541" s="12" t="s">
        <v>3805</v>
      </c>
    </row>
    <row r="5542" spans="1:68" ht="45" x14ac:dyDescent="0.25">
      <c r="A5542" s="12">
        <v>1</v>
      </c>
      <c r="B5542" s="11" t="str">
        <f t="shared" si="320"/>
        <v>Общий расчет. Анализ даты. Анализ даты. Символические звезды. Демон красоты. Нет</v>
      </c>
      <c r="C5542" s="11" t="str">
        <f>IFERROR(VLOOKUP(I5542,lvl_1[],2,FALSE),"Нет")</f>
        <v>Общий расчет</v>
      </c>
      <c r="D5542" s="11" t="str">
        <f>IFERROR(VLOOKUP(Rule!J5542,lvl_2[],2,FALSE),"Нет")</f>
        <v>Анализ даты</v>
      </c>
      <c r="E5542" s="11" t="str">
        <f>IFERROR(VLOOKUP(Rule!K5542,lvl_3[],2,FALSE),"Нет")</f>
        <v>Анализ даты</v>
      </c>
      <c r="F5542" s="11" t="str">
        <f>IFERROR(INDEX(lvl_4[],MATCH(L5542,lvl_4[ID],0),MATCH(TEXT(K5542,"##0"),lvl_4[#Headers],0)),"Нет")</f>
        <v>Символические звезды</v>
      </c>
      <c r="G5542" s="11" t="str">
        <f>IFERROR(INDEX(lvl_5[],MATCH(M5542,lvl_5[ID],0),MATCH(_xlfn.CONCAT(TEXT(K5542,"##0"),"_",TEXT(L5542,"##0")),lvl_5[#Headers],0)),"Нет")</f>
        <v>Демон красоты</v>
      </c>
      <c r="H5542" s="11" t="str">
        <f>IFERROR(INDEX(lvl_6[],MATCH(N5542,lvl_6[ID],0),MATCH(_xlfn.CONCAT(K5542,"_",L5542,"_",M5542),lvl_6[#Headers],0)),"Нет")</f>
        <v>Нет</v>
      </c>
      <c r="I5542" s="12">
        <v>1</v>
      </c>
      <c r="J5542" s="12">
        <v>4</v>
      </c>
      <c r="K5542" s="12">
        <v>1</v>
      </c>
      <c r="L5542" s="12">
        <v>5</v>
      </c>
      <c r="M5542" s="12">
        <v>20</v>
      </c>
      <c r="N5542" s="12">
        <v>1218</v>
      </c>
      <c r="O5542" s="12">
        <f>COUNTIF($P$2:P5542,P5542)</f>
        <v>1</v>
      </c>
      <c r="P5542" s="12" t="str">
        <f t="shared" si="321"/>
        <v>14105201218</v>
      </c>
      <c r="Q5542" s="12" t="str">
        <f t="shared" si="322"/>
        <v>141052012180001</v>
      </c>
      <c r="R5542" s="20" t="s">
        <v>4572</v>
      </c>
      <c r="AB5542" s="12" t="s">
        <v>910</v>
      </c>
      <c r="AC5542" s="12" t="s">
        <v>100</v>
      </c>
      <c r="AD5542" s="12" t="s">
        <v>867</v>
      </c>
      <c r="BN5542" s="12">
        <v>1</v>
      </c>
      <c r="BP5542" s="12" t="s">
        <v>3805</v>
      </c>
    </row>
    <row r="5543" spans="1:68" ht="45" x14ac:dyDescent="0.25">
      <c r="A5543" s="12">
        <v>1</v>
      </c>
      <c r="B5543" s="11" t="str">
        <f t="shared" si="320"/>
        <v>Общий расчет. Анализ даты. Анализ даты. Символические звезды. Демон красоты. Нет</v>
      </c>
      <c r="C5543" s="11" t="str">
        <f>IFERROR(VLOOKUP(I5543,lvl_1[],2,FALSE),"Нет")</f>
        <v>Общий расчет</v>
      </c>
      <c r="D5543" s="11" t="str">
        <f>IFERROR(VLOOKUP(Rule!J5543,lvl_2[],2,FALSE),"Нет")</f>
        <v>Анализ даты</v>
      </c>
      <c r="E5543" s="11" t="str">
        <f>IFERROR(VLOOKUP(Rule!K5543,lvl_3[],2,FALSE),"Нет")</f>
        <v>Анализ даты</v>
      </c>
      <c r="F5543" s="11" t="str">
        <f>IFERROR(INDEX(lvl_4[],MATCH(L5543,lvl_4[ID],0),MATCH(TEXT(K5543,"##0"),lvl_4[#Headers],0)),"Нет")</f>
        <v>Символические звезды</v>
      </c>
      <c r="G5543" s="11" t="str">
        <f>IFERROR(INDEX(lvl_5[],MATCH(M5543,lvl_5[ID],0),MATCH(_xlfn.CONCAT(TEXT(K5543,"##0"),"_",TEXT(L5543,"##0")),lvl_5[#Headers],0)),"Нет")</f>
        <v>Демон красоты</v>
      </c>
      <c r="H5543" s="11" t="str">
        <f>IFERROR(INDEX(lvl_6[],MATCH(N5543,lvl_6[ID],0),MATCH(_xlfn.CONCAT(K5543,"_",L5543,"_",M5543),lvl_6[#Headers],0)),"Нет")</f>
        <v>Нет</v>
      </c>
      <c r="I5543" s="12">
        <v>1</v>
      </c>
      <c r="J5543" s="12">
        <v>4</v>
      </c>
      <c r="K5543" s="12">
        <v>1</v>
      </c>
      <c r="L5543" s="12">
        <v>5</v>
      </c>
      <c r="M5543" s="12">
        <v>20</v>
      </c>
      <c r="N5543" s="12">
        <v>1219</v>
      </c>
      <c r="O5543" s="12">
        <f>COUNTIF($P$2:P5543,P5543)</f>
        <v>1</v>
      </c>
      <c r="P5543" s="12" t="str">
        <f t="shared" si="321"/>
        <v>14105201219</v>
      </c>
      <c r="Q5543" s="12" t="str">
        <f t="shared" si="322"/>
        <v>141052012190001</v>
      </c>
      <c r="R5543" s="20" t="s">
        <v>4573</v>
      </c>
      <c r="AB5543" s="12" t="s">
        <v>912</v>
      </c>
      <c r="AC5543" s="12" t="s">
        <v>100</v>
      </c>
      <c r="AD5543" s="12" t="s">
        <v>866</v>
      </c>
      <c r="BN5543" s="12">
        <v>1</v>
      </c>
      <c r="BP5543" s="12" t="s">
        <v>3805</v>
      </c>
    </row>
    <row r="5544" spans="1:68" ht="45" x14ac:dyDescent="0.25">
      <c r="A5544" s="12">
        <v>1</v>
      </c>
      <c r="B5544" s="11" t="str">
        <f t="shared" si="320"/>
        <v>Общий расчет. Анализ даты. Анализ даты. Символические звезды. Демон красоты. Нет</v>
      </c>
      <c r="C5544" s="11" t="str">
        <f>IFERROR(VLOOKUP(I5544,lvl_1[],2,FALSE),"Нет")</f>
        <v>Общий расчет</v>
      </c>
      <c r="D5544" s="11" t="str">
        <f>IFERROR(VLOOKUP(Rule!J5544,lvl_2[],2,FALSE),"Нет")</f>
        <v>Анализ даты</v>
      </c>
      <c r="E5544" s="11" t="str">
        <f>IFERROR(VLOOKUP(Rule!K5544,lvl_3[],2,FALSE),"Нет")</f>
        <v>Анализ даты</v>
      </c>
      <c r="F5544" s="11" t="str">
        <f>IFERROR(INDEX(lvl_4[],MATCH(L5544,lvl_4[ID],0),MATCH(TEXT(K5544,"##0"),lvl_4[#Headers],0)),"Нет")</f>
        <v>Символические звезды</v>
      </c>
      <c r="G5544" s="11" t="str">
        <f>IFERROR(INDEX(lvl_5[],MATCH(M5544,lvl_5[ID],0),MATCH(_xlfn.CONCAT(TEXT(K5544,"##0"),"_",TEXT(L5544,"##0")),lvl_5[#Headers],0)),"Нет")</f>
        <v>Демон красоты</v>
      </c>
      <c r="H5544" s="11" t="str">
        <f>IFERROR(INDEX(lvl_6[],MATCH(N5544,lvl_6[ID],0),MATCH(_xlfn.CONCAT(K5544,"_",L5544,"_",M5544),lvl_6[#Headers],0)),"Нет")</f>
        <v>Нет</v>
      </c>
      <c r="I5544" s="12">
        <v>1</v>
      </c>
      <c r="J5544" s="12">
        <v>4</v>
      </c>
      <c r="K5544" s="12">
        <v>1</v>
      </c>
      <c r="L5544" s="12">
        <v>5</v>
      </c>
      <c r="M5544" s="12">
        <v>20</v>
      </c>
      <c r="N5544" s="12">
        <v>1220</v>
      </c>
      <c r="O5544" s="12">
        <f>COUNTIF($P$2:P5544,P5544)</f>
        <v>1</v>
      </c>
      <c r="P5544" s="12" t="str">
        <f t="shared" si="321"/>
        <v>14105201220</v>
      </c>
      <c r="Q5544" s="12" t="str">
        <f t="shared" si="322"/>
        <v>141052012200001</v>
      </c>
      <c r="R5544" s="20" t="s">
        <v>4574</v>
      </c>
      <c r="AB5544" s="12" t="s">
        <v>914</v>
      </c>
      <c r="AC5544" s="12" t="s">
        <v>100</v>
      </c>
      <c r="AD5544" s="12" t="s">
        <v>869</v>
      </c>
      <c r="BN5544" s="12">
        <v>1</v>
      </c>
      <c r="BP5544" s="12" t="s">
        <v>3805</v>
      </c>
    </row>
    <row r="5545" spans="1:68" ht="45" x14ac:dyDescent="0.25">
      <c r="A5545" s="12">
        <v>1</v>
      </c>
      <c r="B5545" s="11" t="str">
        <f t="shared" si="320"/>
        <v>Общий расчет. Анализ даты. Анализ даты. Символические звезды. Демон красоты. Нет</v>
      </c>
      <c r="C5545" s="11" t="str">
        <f>IFERROR(VLOOKUP(I5545,lvl_1[],2,FALSE),"Нет")</f>
        <v>Общий расчет</v>
      </c>
      <c r="D5545" s="11" t="str">
        <f>IFERROR(VLOOKUP(Rule!J5545,lvl_2[],2,FALSE),"Нет")</f>
        <v>Анализ даты</v>
      </c>
      <c r="E5545" s="11" t="str">
        <f>IFERROR(VLOOKUP(Rule!K5545,lvl_3[],2,FALSE),"Нет")</f>
        <v>Анализ даты</v>
      </c>
      <c r="F5545" s="11" t="str">
        <f>IFERROR(INDEX(lvl_4[],MATCH(L5545,lvl_4[ID],0),MATCH(TEXT(K5545,"##0"),lvl_4[#Headers],0)),"Нет")</f>
        <v>Символические звезды</v>
      </c>
      <c r="G5545" s="11" t="str">
        <f>IFERROR(INDEX(lvl_5[],MATCH(M5545,lvl_5[ID],0),MATCH(_xlfn.CONCAT(TEXT(K5545,"##0"),"_",TEXT(L5545,"##0")),lvl_5[#Headers],0)),"Нет")</f>
        <v>Демон красоты</v>
      </c>
      <c r="H5545" s="11" t="str">
        <f>IFERROR(INDEX(lvl_6[],MATCH(N5545,lvl_6[ID],0),MATCH(_xlfn.CONCAT(K5545,"_",L5545,"_",M5545),lvl_6[#Headers],0)),"Нет")</f>
        <v>Нет</v>
      </c>
      <c r="I5545" s="12">
        <v>1</v>
      </c>
      <c r="J5545" s="12">
        <v>4</v>
      </c>
      <c r="K5545" s="12">
        <v>1</v>
      </c>
      <c r="L5545" s="12">
        <v>5</v>
      </c>
      <c r="M5545" s="12">
        <v>20</v>
      </c>
      <c r="N5545" s="12">
        <v>1221</v>
      </c>
      <c r="O5545" s="12">
        <f>COUNTIF($P$2:P5545,P5545)</f>
        <v>1</v>
      </c>
      <c r="P5545" s="12" t="str">
        <f t="shared" si="321"/>
        <v>14105201221</v>
      </c>
      <c r="Q5545" s="12" t="str">
        <f t="shared" si="322"/>
        <v>141052012210001</v>
      </c>
      <c r="R5545" s="20" t="s">
        <v>4575</v>
      </c>
      <c r="AB5545" s="12" t="s">
        <v>916</v>
      </c>
      <c r="AC5545" s="12" t="s">
        <v>100</v>
      </c>
      <c r="AD5545" s="12" t="s">
        <v>865</v>
      </c>
      <c r="BN5545" s="12">
        <v>1</v>
      </c>
      <c r="BP5545" s="12" t="s">
        <v>3805</v>
      </c>
    </row>
    <row r="5546" spans="1:68" ht="45" x14ac:dyDescent="0.25">
      <c r="A5546" s="12">
        <v>1</v>
      </c>
      <c r="B5546" s="11" t="str">
        <f t="shared" si="320"/>
        <v>Общий расчет. Анализ даты. Анализ даты. Символические звезды. Золотая карета. Нет</v>
      </c>
      <c r="C5546" s="11" t="str">
        <f>IFERROR(VLOOKUP(I5546,lvl_1[],2,FALSE),"Нет")</f>
        <v>Общий расчет</v>
      </c>
      <c r="D5546" s="11" t="str">
        <f>IFERROR(VLOOKUP(Rule!J5546,lvl_2[],2,FALSE),"Нет")</f>
        <v>Анализ даты</v>
      </c>
      <c r="E5546" s="11" t="str">
        <f>IFERROR(VLOOKUP(Rule!K5546,lvl_3[],2,FALSE),"Нет")</f>
        <v>Анализ даты</v>
      </c>
      <c r="F5546" s="11" t="str">
        <f>IFERROR(INDEX(lvl_4[],MATCH(L5546,lvl_4[ID],0),MATCH(TEXT(K5546,"##0"),lvl_4[#Headers],0)),"Нет")</f>
        <v>Символические звезды</v>
      </c>
      <c r="G5546" s="11" t="str">
        <f>IFERROR(INDEX(lvl_5[],MATCH(M5546,lvl_5[ID],0),MATCH(_xlfn.CONCAT(TEXT(K5546,"##0"),"_",TEXT(L5546,"##0")),lvl_5[#Headers],0)),"Нет")</f>
        <v>Золотая карета</v>
      </c>
      <c r="H5546" s="11" t="str">
        <f>IFERROR(INDEX(lvl_6[],MATCH(N5546,lvl_6[ID],0),MATCH(_xlfn.CONCAT(K5546,"_",L5546,"_",M5546),lvl_6[#Headers],0)),"Нет")</f>
        <v>Нет</v>
      </c>
      <c r="I5546" s="12">
        <v>1</v>
      </c>
      <c r="J5546" s="12">
        <v>4</v>
      </c>
      <c r="K5546" s="12">
        <v>1</v>
      </c>
      <c r="L5546" s="12">
        <v>5</v>
      </c>
      <c r="M5546" s="12">
        <v>21</v>
      </c>
      <c r="N5546" s="12">
        <v>1222</v>
      </c>
      <c r="O5546" s="12">
        <f>COUNTIF($P$2:P5546,P5546)</f>
        <v>1</v>
      </c>
      <c r="P5546" s="12" t="str">
        <f t="shared" si="321"/>
        <v>14105211222</v>
      </c>
      <c r="Q5546" s="12" t="str">
        <f t="shared" si="322"/>
        <v>141052112220001</v>
      </c>
      <c r="R5546" s="20" t="s">
        <v>4576</v>
      </c>
      <c r="AB5546" s="12" t="s">
        <v>899</v>
      </c>
      <c r="AC5546" s="12" t="s">
        <v>100</v>
      </c>
      <c r="AD5546" s="12" t="s">
        <v>861</v>
      </c>
      <c r="BN5546" s="12">
        <v>1</v>
      </c>
      <c r="BP5546" s="12" t="s">
        <v>3805</v>
      </c>
    </row>
    <row r="5547" spans="1:68" ht="45" x14ac:dyDescent="0.25">
      <c r="A5547" s="12">
        <v>1</v>
      </c>
      <c r="B5547" s="11" t="str">
        <f t="shared" si="320"/>
        <v>Общий расчет. Анализ даты. Анализ даты. Символические звезды. Золотая карета. Нет</v>
      </c>
      <c r="C5547" s="11" t="str">
        <f>IFERROR(VLOOKUP(I5547,lvl_1[],2,FALSE),"Нет")</f>
        <v>Общий расчет</v>
      </c>
      <c r="D5547" s="11" t="str">
        <f>IFERROR(VLOOKUP(Rule!J5547,lvl_2[],2,FALSE),"Нет")</f>
        <v>Анализ даты</v>
      </c>
      <c r="E5547" s="11" t="str">
        <f>IFERROR(VLOOKUP(Rule!K5547,lvl_3[],2,FALSE),"Нет")</f>
        <v>Анализ даты</v>
      </c>
      <c r="F5547" s="11" t="str">
        <f>IFERROR(INDEX(lvl_4[],MATCH(L5547,lvl_4[ID],0),MATCH(TEXT(K5547,"##0"),lvl_4[#Headers],0)),"Нет")</f>
        <v>Символические звезды</v>
      </c>
      <c r="G5547" s="11" t="str">
        <f>IFERROR(INDEX(lvl_5[],MATCH(M5547,lvl_5[ID],0),MATCH(_xlfn.CONCAT(TEXT(K5547,"##0"),"_",TEXT(L5547,"##0")),lvl_5[#Headers],0)),"Нет")</f>
        <v>Золотая карета</v>
      </c>
      <c r="H5547" s="11" t="str">
        <f>IFERROR(INDEX(lvl_6[],MATCH(N5547,lvl_6[ID],0),MATCH(_xlfn.CONCAT(K5547,"_",L5547,"_",M5547),lvl_6[#Headers],0)),"Нет")</f>
        <v>Нет</v>
      </c>
      <c r="I5547" s="12">
        <v>1</v>
      </c>
      <c r="J5547" s="12">
        <v>4</v>
      </c>
      <c r="K5547" s="12">
        <v>1</v>
      </c>
      <c r="L5547" s="12">
        <v>5</v>
      </c>
      <c r="M5547" s="12">
        <v>21</v>
      </c>
      <c r="N5547" s="12">
        <v>1223</v>
      </c>
      <c r="O5547" s="12">
        <f>COUNTIF($P$2:P5547,P5547)</f>
        <v>1</v>
      </c>
      <c r="P5547" s="12" t="str">
        <f t="shared" si="321"/>
        <v>14105211223</v>
      </c>
      <c r="Q5547" s="12" t="str">
        <f t="shared" si="322"/>
        <v>141052112230001</v>
      </c>
      <c r="R5547" s="20" t="s">
        <v>4577</v>
      </c>
      <c r="AB5547" s="12" t="s">
        <v>901</v>
      </c>
      <c r="AC5547" s="12" t="s">
        <v>100</v>
      </c>
      <c r="AD5547" s="12" t="s">
        <v>862</v>
      </c>
      <c r="BN5547" s="12">
        <v>1</v>
      </c>
      <c r="BP5547" s="12" t="s">
        <v>3805</v>
      </c>
    </row>
    <row r="5548" spans="1:68" ht="45" x14ac:dyDescent="0.25">
      <c r="A5548" s="12">
        <v>1</v>
      </c>
      <c r="B5548" s="11" t="str">
        <f t="shared" si="320"/>
        <v>Общий расчет. Анализ даты. Анализ даты. Символические звезды. Золотая карета. Нет</v>
      </c>
      <c r="C5548" s="11" t="str">
        <f>IFERROR(VLOOKUP(I5548,lvl_1[],2,FALSE),"Нет")</f>
        <v>Общий расчет</v>
      </c>
      <c r="D5548" s="11" t="str">
        <f>IFERROR(VLOOKUP(Rule!J5548,lvl_2[],2,FALSE),"Нет")</f>
        <v>Анализ даты</v>
      </c>
      <c r="E5548" s="11" t="str">
        <f>IFERROR(VLOOKUP(Rule!K5548,lvl_3[],2,FALSE),"Нет")</f>
        <v>Анализ даты</v>
      </c>
      <c r="F5548" s="11" t="str">
        <f>IFERROR(INDEX(lvl_4[],MATCH(L5548,lvl_4[ID],0),MATCH(TEXT(K5548,"##0"),lvl_4[#Headers],0)),"Нет")</f>
        <v>Символические звезды</v>
      </c>
      <c r="G5548" s="11" t="str">
        <f>IFERROR(INDEX(lvl_5[],MATCH(M5548,lvl_5[ID],0),MATCH(_xlfn.CONCAT(TEXT(K5548,"##0"),"_",TEXT(L5548,"##0")),lvl_5[#Headers],0)),"Нет")</f>
        <v>Золотая карета</v>
      </c>
      <c r="H5548" s="11" t="str">
        <f>IFERROR(INDEX(lvl_6[],MATCH(N5548,lvl_6[ID],0),MATCH(_xlfn.CONCAT(K5548,"_",L5548,"_",M5548),lvl_6[#Headers],0)),"Нет")</f>
        <v>Нет</v>
      </c>
      <c r="I5548" s="12">
        <v>1</v>
      </c>
      <c r="J5548" s="12">
        <v>4</v>
      </c>
      <c r="K5548" s="12">
        <v>1</v>
      </c>
      <c r="L5548" s="12">
        <v>5</v>
      </c>
      <c r="M5548" s="12">
        <v>21</v>
      </c>
      <c r="N5548" s="12">
        <v>1224</v>
      </c>
      <c r="O5548" s="12">
        <f>COUNTIF($P$2:P5548,P5548)</f>
        <v>1</v>
      </c>
      <c r="P5548" s="12" t="str">
        <f t="shared" si="321"/>
        <v>14105211224</v>
      </c>
      <c r="Q5548" s="12" t="str">
        <f t="shared" si="322"/>
        <v>141052112240001</v>
      </c>
      <c r="R5548" s="20" t="s">
        <v>4578</v>
      </c>
      <c r="AB5548" s="12" t="s">
        <v>903</v>
      </c>
      <c r="AC5548" s="12" t="s">
        <v>100</v>
      </c>
      <c r="AD5548" s="12" t="s">
        <v>864</v>
      </c>
      <c r="BN5548" s="12">
        <v>1</v>
      </c>
      <c r="BP5548" s="12" t="s">
        <v>3805</v>
      </c>
    </row>
    <row r="5549" spans="1:68" ht="45" x14ac:dyDescent="0.25">
      <c r="A5549" s="12">
        <v>1</v>
      </c>
      <c r="B5549" s="11" t="str">
        <f t="shared" si="320"/>
        <v>Общий расчет. Анализ даты. Анализ даты. Символические звезды. Золотая карета. Нет</v>
      </c>
      <c r="C5549" s="11" t="str">
        <f>IFERROR(VLOOKUP(I5549,lvl_1[],2,FALSE),"Нет")</f>
        <v>Общий расчет</v>
      </c>
      <c r="D5549" s="11" t="str">
        <f>IFERROR(VLOOKUP(Rule!J5549,lvl_2[],2,FALSE),"Нет")</f>
        <v>Анализ даты</v>
      </c>
      <c r="E5549" s="11" t="str">
        <f>IFERROR(VLOOKUP(Rule!K5549,lvl_3[],2,FALSE),"Нет")</f>
        <v>Анализ даты</v>
      </c>
      <c r="F5549" s="11" t="str">
        <f>IFERROR(INDEX(lvl_4[],MATCH(L5549,lvl_4[ID],0),MATCH(TEXT(K5549,"##0"),lvl_4[#Headers],0)),"Нет")</f>
        <v>Символические звезды</v>
      </c>
      <c r="G5549" s="11" t="str">
        <f>IFERROR(INDEX(lvl_5[],MATCH(M5549,lvl_5[ID],0),MATCH(_xlfn.CONCAT(TEXT(K5549,"##0"),"_",TEXT(L5549,"##0")),lvl_5[#Headers],0)),"Нет")</f>
        <v>Золотая карета</v>
      </c>
      <c r="H5549" s="11" t="str">
        <f>IFERROR(INDEX(lvl_6[],MATCH(N5549,lvl_6[ID],0),MATCH(_xlfn.CONCAT(K5549,"_",L5549,"_",M5549),lvl_6[#Headers],0)),"Нет")</f>
        <v>Нет</v>
      </c>
      <c r="I5549" s="12">
        <v>1</v>
      </c>
      <c r="J5549" s="12">
        <v>4</v>
      </c>
      <c r="K5549" s="12">
        <v>1</v>
      </c>
      <c r="L5549" s="12">
        <v>5</v>
      </c>
      <c r="M5549" s="12">
        <v>21</v>
      </c>
      <c r="N5549" s="12">
        <v>1225</v>
      </c>
      <c r="O5549" s="12">
        <f>COUNTIF($P$2:P5549,P5549)</f>
        <v>1</v>
      </c>
      <c r="P5549" s="12" t="str">
        <f t="shared" si="321"/>
        <v>14105211225</v>
      </c>
      <c r="Q5549" s="12" t="str">
        <f t="shared" si="322"/>
        <v>141052112250001</v>
      </c>
      <c r="R5549" s="20" t="s">
        <v>4579</v>
      </c>
      <c r="AB5549" s="12" t="s">
        <v>905</v>
      </c>
      <c r="AC5549" s="12" t="s">
        <v>100</v>
      </c>
      <c r="AD5549" s="12" t="s">
        <v>865</v>
      </c>
      <c r="BN5549" s="12">
        <v>1</v>
      </c>
      <c r="BP5549" s="12" t="s">
        <v>3805</v>
      </c>
    </row>
    <row r="5550" spans="1:68" ht="45" x14ac:dyDescent="0.25">
      <c r="A5550" s="12">
        <v>1</v>
      </c>
      <c r="B5550" s="11" t="str">
        <f t="shared" si="320"/>
        <v>Общий расчет. Анализ даты. Анализ даты. Символические звезды. Золотая карета. Нет</v>
      </c>
      <c r="C5550" s="11" t="str">
        <f>IFERROR(VLOOKUP(I5550,lvl_1[],2,FALSE),"Нет")</f>
        <v>Общий расчет</v>
      </c>
      <c r="D5550" s="11" t="str">
        <f>IFERROR(VLOOKUP(Rule!J5550,lvl_2[],2,FALSE),"Нет")</f>
        <v>Анализ даты</v>
      </c>
      <c r="E5550" s="11" t="str">
        <f>IFERROR(VLOOKUP(Rule!K5550,lvl_3[],2,FALSE),"Нет")</f>
        <v>Анализ даты</v>
      </c>
      <c r="F5550" s="11" t="str">
        <f>IFERROR(INDEX(lvl_4[],MATCH(L5550,lvl_4[ID],0),MATCH(TEXT(K5550,"##0"),lvl_4[#Headers],0)),"Нет")</f>
        <v>Символические звезды</v>
      </c>
      <c r="G5550" s="11" t="str">
        <f>IFERROR(INDEX(lvl_5[],MATCH(M5550,lvl_5[ID],0),MATCH(_xlfn.CONCAT(TEXT(K5550,"##0"),"_",TEXT(L5550,"##0")),lvl_5[#Headers],0)),"Нет")</f>
        <v>Золотая карета</v>
      </c>
      <c r="H5550" s="11" t="str">
        <f>IFERROR(INDEX(lvl_6[],MATCH(N5550,lvl_6[ID],0),MATCH(_xlfn.CONCAT(K5550,"_",L5550,"_",M5550),lvl_6[#Headers],0)),"Нет")</f>
        <v>Нет</v>
      </c>
      <c r="I5550" s="12">
        <v>1</v>
      </c>
      <c r="J5550" s="12">
        <v>4</v>
      </c>
      <c r="K5550" s="12">
        <v>1</v>
      </c>
      <c r="L5550" s="12">
        <v>5</v>
      </c>
      <c r="M5550" s="12">
        <v>21</v>
      </c>
      <c r="N5550" s="12">
        <v>1226</v>
      </c>
      <c r="O5550" s="12">
        <f>COUNTIF($P$2:P5550,P5550)</f>
        <v>1</v>
      </c>
      <c r="P5550" s="12" t="str">
        <f t="shared" si="321"/>
        <v>14105211226</v>
      </c>
      <c r="Q5550" s="12" t="str">
        <f t="shared" si="322"/>
        <v>141052112260001</v>
      </c>
      <c r="R5550" s="20" t="s">
        <v>4580</v>
      </c>
      <c r="AB5550" s="12" t="s">
        <v>907</v>
      </c>
      <c r="AC5550" s="12" t="s">
        <v>100</v>
      </c>
      <c r="AD5550" s="12" t="s">
        <v>864</v>
      </c>
      <c r="BN5550" s="12">
        <v>1</v>
      </c>
      <c r="BP5550" s="12" t="s">
        <v>3805</v>
      </c>
    </row>
    <row r="5551" spans="1:68" ht="45" x14ac:dyDescent="0.25">
      <c r="A5551" s="12">
        <v>1</v>
      </c>
      <c r="B5551" s="11" t="str">
        <f t="shared" si="320"/>
        <v>Общий расчет. Анализ даты. Анализ даты. Символические звезды. Золотая карета. Нет</v>
      </c>
      <c r="C5551" s="11" t="str">
        <f>IFERROR(VLOOKUP(I5551,lvl_1[],2,FALSE),"Нет")</f>
        <v>Общий расчет</v>
      </c>
      <c r="D5551" s="11" t="str">
        <f>IFERROR(VLOOKUP(Rule!J5551,lvl_2[],2,FALSE),"Нет")</f>
        <v>Анализ даты</v>
      </c>
      <c r="E5551" s="11" t="str">
        <f>IFERROR(VLOOKUP(Rule!K5551,lvl_3[],2,FALSE),"Нет")</f>
        <v>Анализ даты</v>
      </c>
      <c r="F5551" s="11" t="str">
        <f>IFERROR(INDEX(lvl_4[],MATCH(L5551,lvl_4[ID],0),MATCH(TEXT(K5551,"##0"),lvl_4[#Headers],0)),"Нет")</f>
        <v>Символические звезды</v>
      </c>
      <c r="G5551" s="11" t="str">
        <f>IFERROR(INDEX(lvl_5[],MATCH(M5551,lvl_5[ID],0),MATCH(_xlfn.CONCAT(TEXT(K5551,"##0"),"_",TEXT(L5551,"##0")),lvl_5[#Headers],0)),"Нет")</f>
        <v>Золотая карета</v>
      </c>
      <c r="H5551" s="11" t="str">
        <f>IFERROR(INDEX(lvl_6[],MATCH(N5551,lvl_6[ID],0),MATCH(_xlfn.CONCAT(K5551,"_",L5551,"_",M5551),lvl_6[#Headers],0)),"Нет")</f>
        <v>Нет</v>
      </c>
      <c r="I5551" s="12">
        <v>1</v>
      </c>
      <c r="J5551" s="12">
        <v>4</v>
      </c>
      <c r="K5551" s="12">
        <v>1</v>
      </c>
      <c r="L5551" s="12">
        <v>5</v>
      </c>
      <c r="M5551" s="12">
        <v>21</v>
      </c>
      <c r="N5551" s="12">
        <v>1227</v>
      </c>
      <c r="O5551" s="12">
        <f>COUNTIF($P$2:P5551,P5551)</f>
        <v>1</v>
      </c>
      <c r="P5551" s="12" t="str">
        <f t="shared" si="321"/>
        <v>14105211227</v>
      </c>
      <c r="Q5551" s="12" t="str">
        <f t="shared" si="322"/>
        <v>141052112270001</v>
      </c>
      <c r="R5551" s="20" t="s">
        <v>4581</v>
      </c>
      <c r="AB5551" s="12" t="s">
        <v>908</v>
      </c>
      <c r="AC5551" s="12" t="s">
        <v>100</v>
      </c>
      <c r="AD5551" s="12" t="s">
        <v>865</v>
      </c>
      <c r="BN5551" s="12">
        <v>1</v>
      </c>
      <c r="BP5551" s="12" t="s">
        <v>3805</v>
      </c>
    </row>
    <row r="5552" spans="1:68" ht="45" x14ac:dyDescent="0.25">
      <c r="A5552" s="12">
        <v>1</v>
      </c>
      <c r="B5552" s="11" t="str">
        <f t="shared" si="320"/>
        <v>Общий расчет. Анализ даты. Анализ даты. Символические звезды. Золотая карета. Нет</v>
      </c>
      <c r="C5552" s="11" t="str">
        <f>IFERROR(VLOOKUP(I5552,lvl_1[],2,FALSE),"Нет")</f>
        <v>Общий расчет</v>
      </c>
      <c r="D5552" s="11" t="str">
        <f>IFERROR(VLOOKUP(Rule!J5552,lvl_2[],2,FALSE),"Нет")</f>
        <v>Анализ даты</v>
      </c>
      <c r="E5552" s="11" t="str">
        <f>IFERROR(VLOOKUP(Rule!K5552,lvl_3[],2,FALSE),"Нет")</f>
        <v>Анализ даты</v>
      </c>
      <c r="F5552" s="11" t="str">
        <f>IFERROR(INDEX(lvl_4[],MATCH(L5552,lvl_4[ID],0),MATCH(TEXT(K5552,"##0"),lvl_4[#Headers],0)),"Нет")</f>
        <v>Символические звезды</v>
      </c>
      <c r="G5552" s="11" t="str">
        <f>IFERROR(INDEX(lvl_5[],MATCH(M5552,lvl_5[ID],0),MATCH(_xlfn.CONCAT(TEXT(K5552,"##0"),"_",TEXT(L5552,"##0")),lvl_5[#Headers],0)),"Нет")</f>
        <v>Золотая карета</v>
      </c>
      <c r="H5552" s="11" t="str">
        <f>IFERROR(INDEX(lvl_6[],MATCH(N5552,lvl_6[ID],0),MATCH(_xlfn.CONCAT(K5552,"_",L5552,"_",M5552),lvl_6[#Headers],0)),"Нет")</f>
        <v>Нет</v>
      </c>
      <c r="I5552" s="12">
        <v>1</v>
      </c>
      <c r="J5552" s="12">
        <v>4</v>
      </c>
      <c r="K5552" s="12">
        <v>1</v>
      </c>
      <c r="L5552" s="12">
        <v>5</v>
      </c>
      <c r="M5552" s="12">
        <v>21</v>
      </c>
      <c r="N5552" s="12">
        <v>1228</v>
      </c>
      <c r="O5552" s="12">
        <f>COUNTIF($P$2:P5552,P5552)</f>
        <v>1</v>
      </c>
      <c r="P5552" s="12" t="str">
        <f t="shared" si="321"/>
        <v>14105211228</v>
      </c>
      <c r="Q5552" s="12" t="str">
        <f t="shared" si="322"/>
        <v>141052112280001</v>
      </c>
      <c r="R5552" s="20" t="s">
        <v>4582</v>
      </c>
      <c r="AB5552" s="12" t="s">
        <v>910</v>
      </c>
      <c r="AC5552" s="12" t="s">
        <v>100</v>
      </c>
      <c r="AD5552" s="12" t="s">
        <v>867</v>
      </c>
      <c r="BN5552" s="12">
        <v>1</v>
      </c>
      <c r="BP5552" s="12" t="s">
        <v>3805</v>
      </c>
    </row>
    <row r="5553" spans="1:68" ht="45" x14ac:dyDescent="0.25">
      <c r="A5553" s="12">
        <v>1</v>
      </c>
      <c r="B5553" s="11" t="str">
        <f t="shared" si="320"/>
        <v>Общий расчет. Анализ даты. Анализ даты. Символические звезды. Золотая карета. Нет</v>
      </c>
      <c r="C5553" s="11" t="str">
        <f>IFERROR(VLOOKUP(I5553,lvl_1[],2,FALSE),"Нет")</f>
        <v>Общий расчет</v>
      </c>
      <c r="D5553" s="11" t="str">
        <f>IFERROR(VLOOKUP(Rule!J5553,lvl_2[],2,FALSE),"Нет")</f>
        <v>Анализ даты</v>
      </c>
      <c r="E5553" s="11" t="str">
        <f>IFERROR(VLOOKUP(Rule!K5553,lvl_3[],2,FALSE),"Нет")</f>
        <v>Анализ даты</v>
      </c>
      <c r="F5553" s="11" t="str">
        <f>IFERROR(INDEX(lvl_4[],MATCH(L5553,lvl_4[ID],0),MATCH(TEXT(K5553,"##0"),lvl_4[#Headers],0)),"Нет")</f>
        <v>Символические звезды</v>
      </c>
      <c r="G5553" s="11" t="str">
        <f>IFERROR(INDEX(lvl_5[],MATCH(M5553,lvl_5[ID],0),MATCH(_xlfn.CONCAT(TEXT(K5553,"##0"),"_",TEXT(L5553,"##0")),lvl_5[#Headers],0)),"Нет")</f>
        <v>Золотая карета</v>
      </c>
      <c r="H5553" s="11" t="str">
        <f>IFERROR(INDEX(lvl_6[],MATCH(N5553,lvl_6[ID],0),MATCH(_xlfn.CONCAT(K5553,"_",L5553,"_",M5553),lvl_6[#Headers],0)),"Нет")</f>
        <v>Нет</v>
      </c>
      <c r="I5553" s="12">
        <v>1</v>
      </c>
      <c r="J5553" s="12">
        <v>4</v>
      </c>
      <c r="K5553" s="12">
        <v>1</v>
      </c>
      <c r="L5553" s="12">
        <v>5</v>
      </c>
      <c r="M5553" s="12">
        <v>21</v>
      </c>
      <c r="N5553" s="12">
        <v>1229</v>
      </c>
      <c r="O5553" s="12">
        <f>COUNTIF($P$2:P5553,P5553)</f>
        <v>1</v>
      </c>
      <c r="P5553" s="12" t="str">
        <f t="shared" si="321"/>
        <v>14105211229</v>
      </c>
      <c r="Q5553" s="12" t="str">
        <f t="shared" si="322"/>
        <v>141052112290001</v>
      </c>
      <c r="R5553" s="20" t="s">
        <v>4583</v>
      </c>
      <c r="AB5553" s="12" t="s">
        <v>912</v>
      </c>
      <c r="AC5553" s="12" t="s">
        <v>100</v>
      </c>
      <c r="AD5553" s="12" t="s">
        <v>868</v>
      </c>
      <c r="BN5553" s="12">
        <v>1</v>
      </c>
      <c r="BP5553" s="12" t="s">
        <v>3805</v>
      </c>
    </row>
    <row r="5554" spans="1:68" ht="45" x14ac:dyDescent="0.25">
      <c r="A5554" s="12">
        <v>1</v>
      </c>
      <c r="B5554" s="11" t="str">
        <f t="shared" si="320"/>
        <v>Общий расчет. Анализ даты. Анализ даты. Символические звезды. Золотая карета. Нет</v>
      </c>
      <c r="C5554" s="11" t="str">
        <f>IFERROR(VLOOKUP(I5554,lvl_1[],2,FALSE),"Нет")</f>
        <v>Общий расчет</v>
      </c>
      <c r="D5554" s="11" t="str">
        <f>IFERROR(VLOOKUP(Rule!J5554,lvl_2[],2,FALSE),"Нет")</f>
        <v>Анализ даты</v>
      </c>
      <c r="E5554" s="11" t="str">
        <f>IFERROR(VLOOKUP(Rule!K5554,lvl_3[],2,FALSE),"Нет")</f>
        <v>Анализ даты</v>
      </c>
      <c r="F5554" s="11" t="str">
        <f>IFERROR(INDEX(lvl_4[],MATCH(L5554,lvl_4[ID],0),MATCH(TEXT(K5554,"##0"),lvl_4[#Headers],0)),"Нет")</f>
        <v>Символические звезды</v>
      </c>
      <c r="G5554" s="11" t="str">
        <f>IFERROR(INDEX(lvl_5[],MATCH(M5554,lvl_5[ID],0),MATCH(_xlfn.CONCAT(TEXT(K5554,"##0"),"_",TEXT(L5554,"##0")),lvl_5[#Headers],0)),"Нет")</f>
        <v>Золотая карета</v>
      </c>
      <c r="H5554" s="11" t="str">
        <f>IFERROR(INDEX(lvl_6[],MATCH(N5554,lvl_6[ID],0),MATCH(_xlfn.CONCAT(K5554,"_",L5554,"_",M5554),lvl_6[#Headers],0)),"Нет")</f>
        <v>Нет</v>
      </c>
      <c r="I5554" s="12">
        <v>1</v>
      </c>
      <c r="J5554" s="12">
        <v>4</v>
      </c>
      <c r="K5554" s="12">
        <v>1</v>
      </c>
      <c r="L5554" s="12">
        <v>5</v>
      </c>
      <c r="M5554" s="12">
        <v>21</v>
      </c>
      <c r="N5554" s="12">
        <v>1230</v>
      </c>
      <c r="O5554" s="12">
        <f>COUNTIF($P$2:P5554,P5554)</f>
        <v>1</v>
      </c>
      <c r="P5554" s="12" t="str">
        <f t="shared" si="321"/>
        <v>14105211230</v>
      </c>
      <c r="Q5554" s="12" t="str">
        <f t="shared" si="322"/>
        <v>141052112300001</v>
      </c>
      <c r="R5554" s="20" t="s">
        <v>4584</v>
      </c>
      <c r="AB5554" s="12" t="s">
        <v>914</v>
      </c>
      <c r="AC5554" s="12" t="s">
        <v>100</v>
      </c>
      <c r="AD5554" s="12" t="s">
        <v>870</v>
      </c>
      <c r="BN5554" s="12">
        <v>1</v>
      </c>
      <c r="BP5554" s="12" t="s">
        <v>3805</v>
      </c>
    </row>
    <row r="5555" spans="1:68" ht="45" x14ac:dyDescent="0.25">
      <c r="A5555" s="12">
        <v>1</v>
      </c>
      <c r="B5555" s="11" t="str">
        <f t="shared" si="320"/>
        <v>Общий расчет. Анализ даты. Анализ даты. Символические звезды. Золотая карета. Нет</v>
      </c>
      <c r="C5555" s="11" t="str">
        <f>IFERROR(VLOOKUP(I5555,lvl_1[],2,FALSE),"Нет")</f>
        <v>Общий расчет</v>
      </c>
      <c r="D5555" s="11" t="str">
        <f>IFERROR(VLOOKUP(Rule!J5555,lvl_2[],2,FALSE),"Нет")</f>
        <v>Анализ даты</v>
      </c>
      <c r="E5555" s="11" t="str">
        <f>IFERROR(VLOOKUP(Rule!K5555,lvl_3[],2,FALSE),"Нет")</f>
        <v>Анализ даты</v>
      </c>
      <c r="F5555" s="11" t="str">
        <f>IFERROR(INDEX(lvl_4[],MATCH(L5555,lvl_4[ID],0),MATCH(TEXT(K5555,"##0"),lvl_4[#Headers],0)),"Нет")</f>
        <v>Символические звезды</v>
      </c>
      <c r="G5555" s="11" t="str">
        <f>IFERROR(INDEX(lvl_5[],MATCH(M5555,lvl_5[ID],0),MATCH(_xlfn.CONCAT(TEXT(K5555,"##0"),"_",TEXT(L5555,"##0")),lvl_5[#Headers],0)),"Нет")</f>
        <v>Золотая карета</v>
      </c>
      <c r="H5555" s="11" t="str">
        <f>IFERROR(INDEX(lvl_6[],MATCH(N5555,lvl_6[ID],0),MATCH(_xlfn.CONCAT(K5555,"_",L5555,"_",M5555),lvl_6[#Headers],0)),"Нет")</f>
        <v>Нет</v>
      </c>
      <c r="I5555" s="12">
        <v>1</v>
      </c>
      <c r="J5555" s="12">
        <v>4</v>
      </c>
      <c r="K5555" s="12">
        <v>1</v>
      </c>
      <c r="L5555" s="12">
        <v>5</v>
      </c>
      <c r="M5555" s="12">
        <v>21</v>
      </c>
      <c r="N5555" s="12">
        <v>1231</v>
      </c>
      <c r="O5555" s="12">
        <f>COUNTIF($P$2:P5555,P5555)</f>
        <v>1</v>
      </c>
      <c r="P5555" s="12" t="str">
        <f t="shared" si="321"/>
        <v>14105211231</v>
      </c>
      <c r="Q5555" s="12" t="str">
        <f t="shared" si="322"/>
        <v>141052112310001</v>
      </c>
      <c r="R5555" s="20" t="s">
        <v>4585</v>
      </c>
      <c r="AB5555" s="12" t="s">
        <v>916</v>
      </c>
      <c r="AC5555" s="12" t="s">
        <v>100</v>
      </c>
      <c r="AD5555" s="12" t="s">
        <v>859</v>
      </c>
      <c r="BN5555" s="12">
        <v>1</v>
      </c>
      <c r="BP5555" s="12" t="s">
        <v>3805</v>
      </c>
    </row>
    <row r="5556" spans="1:68" ht="60" x14ac:dyDescent="0.25">
      <c r="A5556" s="12">
        <v>1</v>
      </c>
      <c r="B5556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56" s="11" t="str">
        <f>IFERROR(VLOOKUP(I5556,lvl_1[],2,FALSE),"Нет")</f>
        <v>Общий расчет</v>
      </c>
      <c r="D5556" s="11" t="str">
        <f>IFERROR(VLOOKUP(Rule!J5556,lvl_2[],2,FALSE),"Нет")</f>
        <v>Анализ даты</v>
      </c>
      <c r="E5556" s="11" t="str">
        <f>IFERROR(VLOOKUP(Rule!K5556,lvl_3[],2,FALSE),"Нет")</f>
        <v>Анализ даты</v>
      </c>
      <c r="F5556" s="11" t="str">
        <f>IFERROR(INDEX(lvl_4[],MATCH(L5556,lvl_4[ID],0),MATCH(TEXT(K5556,"##0"),lvl_4[#Headers],0)),"Нет")</f>
        <v>Символические звезды</v>
      </c>
      <c r="G5556" s="11" t="str">
        <f>IFERROR(INDEX(lvl_5[],MATCH(M5556,lvl_5[ID],0),MATCH(_xlfn.CONCAT(TEXT(K5556,"##0"),"_",TEXT(L5556,"##0")),lvl_5[#Headers],0)),"Нет")</f>
        <v>Благородный небесной единицы (Благородный человек)</v>
      </c>
      <c r="H5556" s="11" t="str">
        <f>IFERROR(INDEX(lvl_6[],MATCH(N5556,lvl_6[ID],0),MATCH(_xlfn.CONCAT(K5556,"_",L5556,"_",M5556),lvl_6[#Headers],0)),"Нет")</f>
        <v>Нет</v>
      </c>
      <c r="I5556" s="12">
        <v>1</v>
      </c>
      <c r="J5556" s="12">
        <v>4</v>
      </c>
      <c r="K5556" s="12">
        <v>1</v>
      </c>
      <c r="L5556" s="12">
        <v>5</v>
      </c>
      <c r="M5556" s="12">
        <v>15</v>
      </c>
      <c r="N5556" s="12">
        <v>1232</v>
      </c>
      <c r="O5556" s="12">
        <f>COUNTIF($P$2:P5556,P5556)</f>
        <v>1</v>
      </c>
      <c r="P5556" s="12" t="str">
        <f t="shared" si="321"/>
        <v>14105151232</v>
      </c>
      <c r="Q5556" s="12" t="str">
        <f t="shared" si="322"/>
        <v>141051512320001</v>
      </c>
      <c r="R5556" s="20" t="s">
        <v>4487</v>
      </c>
      <c r="AB5556" s="12" t="s">
        <v>899</v>
      </c>
      <c r="AD5556" s="12" t="s">
        <v>870</v>
      </c>
      <c r="AI5556" s="12" t="s">
        <v>100</v>
      </c>
      <c r="AK5556" s="12" t="s">
        <v>100</v>
      </c>
      <c r="BN5556" s="12">
        <v>1</v>
      </c>
      <c r="BP5556" s="12" t="s">
        <v>3806</v>
      </c>
    </row>
    <row r="5557" spans="1:68" ht="60" x14ac:dyDescent="0.25">
      <c r="A5557" s="12">
        <v>1</v>
      </c>
      <c r="B5557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57" s="11" t="str">
        <f>IFERROR(VLOOKUP(I5557,lvl_1[],2,FALSE),"Нет")</f>
        <v>Общий расчет</v>
      </c>
      <c r="D5557" s="11" t="str">
        <f>IFERROR(VLOOKUP(Rule!J5557,lvl_2[],2,FALSE),"Нет")</f>
        <v>Анализ даты</v>
      </c>
      <c r="E5557" s="11" t="str">
        <f>IFERROR(VLOOKUP(Rule!K5557,lvl_3[],2,FALSE),"Нет")</f>
        <v>Анализ даты</v>
      </c>
      <c r="F5557" s="11" t="str">
        <f>IFERROR(INDEX(lvl_4[],MATCH(L5557,lvl_4[ID],0),MATCH(TEXT(K5557,"##0"),lvl_4[#Headers],0)),"Нет")</f>
        <v>Символические звезды</v>
      </c>
      <c r="G5557" s="11" t="str">
        <f>IFERROR(INDEX(lvl_5[],MATCH(M5557,lvl_5[ID],0),MATCH(_xlfn.CONCAT(TEXT(K5557,"##0"),"_",TEXT(L5557,"##0")),lvl_5[#Headers],0)),"Нет")</f>
        <v>Благородный небесной единицы (Благородный человек)</v>
      </c>
      <c r="H5557" s="11" t="str">
        <f>IFERROR(INDEX(lvl_6[],MATCH(N5557,lvl_6[ID],0),MATCH(_xlfn.CONCAT(K5557,"_",L5557,"_",M5557),lvl_6[#Headers],0)),"Нет")</f>
        <v>Нет</v>
      </c>
      <c r="I5557" s="12">
        <v>1</v>
      </c>
      <c r="J5557" s="12">
        <v>4</v>
      </c>
      <c r="K5557" s="12">
        <v>1</v>
      </c>
      <c r="L5557" s="12">
        <v>5</v>
      </c>
      <c r="M5557" s="12">
        <v>15</v>
      </c>
      <c r="N5557" s="12">
        <v>1233</v>
      </c>
      <c r="O5557" s="12">
        <f>COUNTIF($P$2:P5557,P5557)</f>
        <v>1</v>
      </c>
      <c r="P5557" s="12" t="str">
        <f t="shared" si="321"/>
        <v>14105151233</v>
      </c>
      <c r="Q5557" s="12" t="str">
        <f t="shared" si="322"/>
        <v>141051512330001</v>
      </c>
      <c r="R5557" s="20" t="s">
        <v>4488</v>
      </c>
      <c r="AB5557" s="12" t="s">
        <v>899</v>
      </c>
      <c r="AD5557" s="12" t="s">
        <v>864</v>
      </c>
      <c r="AI5557" s="12" t="s">
        <v>100</v>
      </c>
      <c r="AK5557" s="12" t="s">
        <v>100</v>
      </c>
      <c r="BN5557" s="12">
        <v>1</v>
      </c>
      <c r="BP5557" s="12" t="s">
        <v>3806</v>
      </c>
    </row>
    <row r="5558" spans="1:68" ht="60" x14ac:dyDescent="0.25">
      <c r="A5558" s="12">
        <v>1</v>
      </c>
      <c r="B5558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58" s="11" t="str">
        <f>IFERROR(VLOOKUP(I5558,lvl_1[],2,FALSE),"Нет")</f>
        <v>Общий расчет</v>
      </c>
      <c r="D5558" s="11" t="str">
        <f>IFERROR(VLOOKUP(Rule!J5558,lvl_2[],2,FALSE),"Нет")</f>
        <v>Анализ даты</v>
      </c>
      <c r="E5558" s="11" t="str">
        <f>IFERROR(VLOOKUP(Rule!K5558,lvl_3[],2,FALSE),"Нет")</f>
        <v>Анализ даты</v>
      </c>
      <c r="F5558" s="11" t="str">
        <f>IFERROR(INDEX(lvl_4[],MATCH(L5558,lvl_4[ID],0),MATCH(TEXT(K5558,"##0"),lvl_4[#Headers],0)),"Нет")</f>
        <v>Символические звезды</v>
      </c>
      <c r="G5558" s="11" t="str">
        <f>IFERROR(INDEX(lvl_5[],MATCH(M5558,lvl_5[ID],0),MATCH(_xlfn.CONCAT(TEXT(K5558,"##0"),"_",TEXT(L5558,"##0")),lvl_5[#Headers],0)),"Нет")</f>
        <v>Благородный небесной единицы (Благородный человек)</v>
      </c>
      <c r="H5558" s="11" t="str">
        <f>IFERROR(INDEX(lvl_6[],MATCH(N5558,lvl_6[ID],0),MATCH(_xlfn.CONCAT(K5558,"_",L5558,"_",M5558),lvl_6[#Headers],0)),"Нет")</f>
        <v>Нет</v>
      </c>
      <c r="I5558" s="12">
        <v>1</v>
      </c>
      <c r="J5558" s="12">
        <v>4</v>
      </c>
      <c r="K5558" s="12">
        <v>1</v>
      </c>
      <c r="L5558" s="12">
        <v>5</v>
      </c>
      <c r="M5558" s="12">
        <v>15</v>
      </c>
      <c r="N5558" s="12">
        <v>1234</v>
      </c>
      <c r="O5558" s="12">
        <f>COUNTIF($P$2:P5558,P5558)</f>
        <v>1</v>
      </c>
      <c r="P5558" s="12" t="str">
        <f t="shared" si="321"/>
        <v>14105151234</v>
      </c>
      <c r="Q5558" s="12" t="str">
        <f t="shared" si="322"/>
        <v>141051512340001</v>
      </c>
      <c r="R5558" s="20" t="s">
        <v>4489</v>
      </c>
      <c r="AB5558" s="12" t="s">
        <v>901</v>
      </c>
      <c r="AD5558" s="12" t="s">
        <v>869</v>
      </c>
      <c r="AI5558" s="12" t="s">
        <v>100</v>
      </c>
      <c r="AK5558" s="12" t="s">
        <v>100</v>
      </c>
      <c r="BN5558" s="12">
        <v>1</v>
      </c>
      <c r="BP5558" s="12" t="s">
        <v>3806</v>
      </c>
    </row>
    <row r="5559" spans="1:68" ht="60" x14ac:dyDescent="0.25">
      <c r="A5559" s="12">
        <v>1</v>
      </c>
      <c r="B5559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59" s="11" t="str">
        <f>IFERROR(VLOOKUP(I5559,lvl_1[],2,FALSE),"Нет")</f>
        <v>Общий расчет</v>
      </c>
      <c r="D5559" s="11" t="str">
        <f>IFERROR(VLOOKUP(Rule!J5559,lvl_2[],2,FALSE),"Нет")</f>
        <v>Анализ даты</v>
      </c>
      <c r="E5559" s="11" t="str">
        <f>IFERROR(VLOOKUP(Rule!K5559,lvl_3[],2,FALSE),"Нет")</f>
        <v>Анализ даты</v>
      </c>
      <c r="F5559" s="11" t="str">
        <f>IFERROR(INDEX(lvl_4[],MATCH(L5559,lvl_4[ID],0),MATCH(TEXT(K5559,"##0"),lvl_4[#Headers],0)),"Нет")</f>
        <v>Символические звезды</v>
      </c>
      <c r="G5559" s="11" t="str">
        <f>IFERROR(INDEX(lvl_5[],MATCH(M5559,lvl_5[ID],0),MATCH(_xlfn.CONCAT(TEXT(K5559,"##0"),"_",TEXT(L5559,"##0")),lvl_5[#Headers],0)),"Нет")</f>
        <v>Благородный небесной единицы (Благородный человек)</v>
      </c>
      <c r="H5559" s="11" t="str">
        <f>IFERROR(INDEX(lvl_6[],MATCH(N5559,lvl_6[ID],0),MATCH(_xlfn.CONCAT(K5559,"_",L5559,"_",M5559),lvl_6[#Headers],0)),"Нет")</f>
        <v>Нет</v>
      </c>
      <c r="I5559" s="12">
        <v>1</v>
      </c>
      <c r="J5559" s="12">
        <v>4</v>
      </c>
      <c r="K5559" s="12">
        <v>1</v>
      </c>
      <c r="L5559" s="12">
        <v>5</v>
      </c>
      <c r="M5559" s="12">
        <v>15</v>
      </c>
      <c r="N5559" s="12">
        <v>1235</v>
      </c>
      <c r="O5559" s="12">
        <f>COUNTIF($P$2:P5559,P5559)</f>
        <v>1</v>
      </c>
      <c r="P5559" s="12" t="str">
        <f t="shared" si="321"/>
        <v>14105151235</v>
      </c>
      <c r="Q5559" s="12" t="str">
        <f t="shared" si="322"/>
        <v>141051512350001</v>
      </c>
      <c r="R5559" s="20" t="s">
        <v>4490</v>
      </c>
      <c r="AB5559" s="12" t="s">
        <v>901</v>
      </c>
      <c r="AD5559" s="12" t="s">
        <v>865</v>
      </c>
      <c r="AI5559" s="12" t="s">
        <v>100</v>
      </c>
      <c r="AK5559" s="12" t="s">
        <v>100</v>
      </c>
      <c r="BN5559" s="12">
        <v>1</v>
      </c>
      <c r="BP5559" s="12" t="s">
        <v>3806</v>
      </c>
    </row>
    <row r="5560" spans="1:68" ht="60" x14ac:dyDescent="0.25">
      <c r="A5560" s="12">
        <v>1</v>
      </c>
      <c r="B5560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60" s="11" t="str">
        <f>IFERROR(VLOOKUP(I5560,lvl_1[],2,FALSE),"Нет")</f>
        <v>Общий расчет</v>
      </c>
      <c r="D5560" s="11" t="str">
        <f>IFERROR(VLOOKUP(Rule!J5560,lvl_2[],2,FALSE),"Нет")</f>
        <v>Анализ даты</v>
      </c>
      <c r="E5560" s="11" t="str">
        <f>IFERROR(VLOOKUP(Rule!K5560,lvl_3[],2,FALSE),"Нет")</f>
        <v>Анализ даты</v>
      </c>
      <c r="F5560" s="11" t="str">
        <f>IFERROR(INDEX(lvl_4[],MATCH(L5560,lvl_4[ID],0),MATCH(TEXT(K5560,"##0"),lvl_4[#Headers],0)),"Нет")</f>
        <v>Символические звезды</v>
      </c>
      <c r="G5560" s="11" t="str">
        <f>IFERROR(INDEX(lvl_5[],MATCH(M5560,lvl_5[ID],0),MATCH(_xlfn.CONCAT(TEXT(K5560,"##0"),"_",TEXT(L5560,"##0")),lvl_5[#Headers],0)),"Нет")</f>
        <v>Благородный небесной единицы (Благородный человек)</v>
      </c>
      <c r="H5560" s="11" t="str">
        <f>IFERROR(INDEX(lvl_6[],MATCH(N5560,lvl_6[ID],0),MATCH(_xlfn.CONCAT(K5560,"_",L5560,"_",M5560),lvl_6[#Headers],0)),"Нет")</f>
        <v>Нет</v>
      </c>
      <c r="I5560" s="12">
        <v>1</v>
      </c>
      <c r="J5560" s="12">
        <v>4</v>
      </c>
      <c r="K5560" s="12">
        <v>1</v>
      </c>
      <c r="L5560" s="12">
        <v>5</v>
      </c>
      <c r="M5560" s="12">
        <v>15</v>
      </c>
      <c r="N5560" s="12">
        <v>1236</v>
      </c>
      <c r="O5560" s="12">
        <f>COUNTIF($P$2:P5560,P5560)</f>
        <v>1</v>
      </c>
      <c r="P5560" s="12" t="str">
        <f t="shared" si="321"/>
        <v>14105151236</v>
      </c>
      <c r="Q5560" s="12" t="str">
        <f t="shared" si="322"/>
        <v>141051512360001</v>
      </c>
      <c r="R5560" s="20" t="s">
        <v>4491</v>
      </c>
      <c r="AB5560" s="12" t="s">
        <v>903</v>
      </c>
      <c r="AD5560" s="12" t="s">
        <v>868</v>
      </c>
      <c r="AI5560" s="12" t="s">
        <v>100</v>
      </c>
      <c r="AK5560" s="12" t="s">
        <v>100</v>
      </c>
      <c r="BN5560" s="12">
        <v>1</v>
      </c>
      <c r="BP5560" s="12" t="s">
        <v>3806</v>
      </c>
    </row>
    <row r="5561" spans="1:68" ht="60" x14ac:dyDescent="0.25">
      <c r="A5561" s="12">
        <v>1</v>
      </c>
      <c r="B5561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61" s="11" t="str">
        <f>IFERROR(VLOOKUP(I5561,lvl_1[],2,FALSE),"Нет")</f>
        <v>Общий расчет</v>
      </c>
      <c r="D5561" s="11" t="str">
        <f>IFERROR(VLOOKUP(Rule!J5561,lvl_2[],2,FALSE),"Нет")</f>
        <v>Анализ даты</v>
      </c>
      <c r="E5561" s="11" t="str">
        <f>IFERROR(VLOOKUP(Rule!K5561,lvl_3[],2,FALSE),"Нет")</f>
        <v>Анализ даты</v>
      </c>
      <c r="F5561" s="11" t="str">
        <f>IFERROR(INDEX(lvl_4[],MATCH(L5561,lvl_4[ID],0),MATCH(TEXT(K5561,"##0"),lvl_4[#Headers],0)),"Нет")</f>
        <v>Символические звезды</v>
      </c>
      <c r="G5561" s="11" t="str">
        <f>IFERROR(INDEX(lvl_5[],MATCH(M5561,lvl_5[ID],0),MATCH(_xlfn.CONCAT(TEXT(K5561,"##0"),"_",TEXT(L5561,"##0")),lvl_5[#Headers],0)),"Нет")</f>
        <v>Благородный небесной единицы (Благородный человек)</v>
      </c>
      <c r="H5561" s="11" t="str">
        <f>IFERROR(INDEX(lvl_6[],MATCH(N5561,lvl_6[ID],0),MATCH(_xlfn.CONCAT(K5561,"_",L5561,"_",M5561),lvl_6[#Headers],0)),"Нет")</f>
        <v>Нет</v>
      </c>
      <c r="I5561" s="12">
        <v>1</v>
      </c>
      <c r="J5561" s="12">
        <v>4</v>
      </c>
      <c r="K5561" s="12">
        <v>1</v>
      </c>
      <c r="L5561" s="12">
        <v>5</v>
      </c>
      <c r="M5561" s="12">
        <v>15</v>
      </c>
      <c r="N5561" s="12">
        <v>1237</v>
      </c>
      <c r="O5561" s="12">
        <f>COUNTIF($P$2:P5561,P5561)</f>
        <v>1</v>
      </c>
      <c r="P5561" s="12" t="str">
        <f t="shared" si="321"/>
        <v>14105151237</v>
      </c>
      <c r="Q5561" s="12" t="str">
        <f t="shared" si="322"/>
        <v>141051512370001</v>
      </c>
      <c r="R5561" s="20" t="s">
        <v>4492</v>
      </c>
      <c r="AB5561" s="12" t="s">
        <v>903</v>
      </c>
      <c r="AD5561" s="12" t="s">
        <v>866</v>
      </c>
      <c r="AI5561" s="12" t="s">
        <v>100</v>
      </c>
      <c r="AK5561" s="12" t="s">
        <v>100</v>
      </c>
      <c r="BN5561" s="12">
        <v>1</v>
      </c>
      <c r="BP5561" s="12" t="s">
        <v>3806</v>
      </c>
    </row>
    <row r="5562" spans="1:68" ht="60" x14ac:dyDescent="0.25">
      <c r="A5562" s="12">
        <v>1</v>
      </c>
      <c r="B5562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62" s="11" t="str">
        <f>IFERROR(VLOOKUP(I5562,lvl_1[],2,FALSE),"Нет")</f>
        <v>Общий расчет</v>
      </c>
      <c r="D5562" s="11" t="str">
        <f>IFERROR(VLOOKUP(Rule!J5562,lvl_2[],2,FALSE),"Нет")</f>
        <v>Анализ даты</v>
      </c>
      <c r="E5562" s="11" t="str">
        <f>IFERROR(VLOOKUP(Rule!K5562,lvl_3[],2,FALSE),"Нет")</f>
        <v>Анализ даты</v>
      </c>
      <c r="F5562" s="11" t="str">
        <f>IFERROR(INDEX(lvl_4[],MATCH(L5562,lvl_4[ID],0),MATCH(TEXT(K5562,"##0"),lvl_4[#Headers],0)),"Нет")</f>
        <v>Символические звезды</v>
      </c>
      <c r="G5562" s="11" t="str">
        <f>IFERROR(INDEX(lvl_5[],MATCH(M5562,lvl_5[ID],0),MATCH(_xlfn.CONCAT(TEXT(K5562,"##0"),"_",TEXT(L5562,"##0")),lvl_5[#Headers],0)),"Нет")</f>
        <v>Благородный небесной единицы (Благородный человек)</v>
      </c>
      <c r="H5562" s="11" t="str">
        <f>IFERROR(INDEX(lvl_6[],MATCH(N5562,lvl_6[ID],0),MATCH(_xlfn.CONCAT(K5562,"_",L5562,"_",M5562),lvl_6[#Headers],0)),"Нет")</f>
        <v>Нет</v>
      </c>
      <c r="I5562" s="12">
        <v>1</v>
      </c>
      <c r="J5562" s="12">
        <v>4</v>
      </c>
      <c r="K5562" s="12">
        <v>1</v>
      </c>
      <c r="L5562" s="12">
        <v>5</v>
      </c>
      <c r="M5562" s="12">
        <v>15</v>
      </c>
      <c r="N5562" s="12">
        <v>1238</v>
      </c>
      <c r="O5562" s="12">
        <f>COUNTIF($P$2:P5562,P5562)</f>
        <v>1</v>
      </c>
      <c r="P5562" s="12" t="str">
        <f t="shared" si="321"/>
        <v>14105151238</v>
      </c>
      <c r="Q5562" s="12" t="str">
        <f t="shared" si="322"/>
        <v>141051512380001</v>
      </c>
      <c r="R5562" s="20" t="s">
        <v>4493</v>
      </c>
      <c r="AB5562" s="12" t="s">
        <v>905</v>
      </c>
      <c r="AD5562" s="12" t="s">
        <v>868</v>
      </c>
      <c r="AI5562" s="12" t="s">
        <v>100</v>
      </c>
      <c r="AK5562" s="12" t="s">
        <v>100</v>
      </c>
      <c r="BN5562" s="12">
        <v>1</v>
      </c>
      <c r="BP5562" s="12" t="s">
        <v>3806</v>
      </c>
    </row>
    <row r="5563" spans="1:68" ht="60" x14ac:dyDescent="0.25">
      <c r="A5563" s="12">
        <v>1</v>
      </c>
      <c r="B5563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63" s="11" t="str">
        <f>IFERROR(VLOOKUP(I5563,lvl_1[],2,FALSE),"Нет")</f>
        <v>Общий расчет</v>
      </c>
      <c r="D5563" s="11" t="str">
        <f>IFERROR(VLOOKUP(Rule!J5563,lvl_2[],2,FALSE),"Нет")</f>
        <v>Анализ даты</v>
      </c>
      <c r="E5563" s="11" t="str">
        <f>IFERROR(VLOOKUP(Rule!K5563,lvl_3[],2,FALSE),"Нет")</f>
        <v>Анализ даты</v>
      </c>
      <c r="F5563" s="11" t="str">
        <f>IFERROR(INDEX(lvl_4[],MATCH(L5563,lvl_4[ID],0),MATCH(TEXT(K5563,"##0"),lvl_4[#Headers],0)),"Нет")</f>
        <v>Символические звезды</v>
      </c>
      <c r="G5563" s="11" t="str">
        <f>IFERROR(INDEX(lvl_5[],MATCH(M5563,lvl_5[ID],0),MATCH(_xlfn.CONCAT(TEXT(K5563,"##0"),"_",TEXT(L5563,"##0")),lvl_5[#Headers],0)),"Нет")</f>
        <v>Благородный небесной единицы (Благородный человек)</v>
      </c>
      <c r="H5563" s="11" t="str">
        <f>IFERROR(INDEX(lvl_6[],MATCH(N5563,lvl_6[ID],0),MATCH(_xlfn.CONCAT(K5563,"_",L5563,"_",M5563),lvl_6[#Headers],0)),"Нет")</f>
        <v>Нет</v>
      </c>
      <c r="I5563" s="12">
        <v>1</v>
      </c>
      <c r="J5563" s="12">
        <v>4</v>
      </c>
      <c r="K5563" s="12">
        <v>1</v>
      </c>
      <c r="L5563" s="12">
        <v>5</v>
      </c>
      <c r="M5563" s="12">
        <v>15</v>
      </c>
      <c r="N5563" s="12">
        <v>1239</v>
      </c>
      <c r="O5563" s="12">
        <f>COUNTIF($P$2:P5563,P5563)</f>
        <v>1</v>
      </c>
      <c r="P5563" s="12" t="str">
        <f t="shared" si="321"/>
        <v>14105151239</v>
      </c>
      <c r="Q5563" s="12" t="str">
        <f t="shared" si="322"/>
        <v>141051512390001</v>
      </c>
      <c r="R5563" s="20" t="s">
        <v>4494</v>
      </c>
      <c r="AB5563" s="12" t="s">
        <v>905</v>
      </c>
      <c r="AD5563" s="12" t="s">
        <v>866</v>
      </c>
      <c r="AI5563" s="12" t="s">
        <v>100</v>
      </c>
      <c r="AK5563" s="12" t="s">
        <v>100</v>
      </c>
      <c r="BN5563" s="12">
        <v>1</v>
      </c>
      <c r="BP5563" s="12" t="s">
        <v>3806</v>
      </c>
    </row>
    <row r="5564" spans="1:68" ht="60" x14ac:dyDescent="0.25">
      <c r="A5564" s="12">
        <v>1</v>
      </c>
      <c r="B5564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64" s="11" t="str">
        <f>IFERROR(VLOOKUP(I5564,lvl_1[],2,FALSE),"Нет")</f>
        <v>Общий расчет</v>
      </c>
      <c r="D5564" s="11" t="str">
        <f>IFERROR(VLOOKUP(Rule!J5564,lvl_2[],2,FALSE),"Нет")</f>
        <v>Анализ даты</v>
      </c>
      <c r="E5564" s="11" t="str">
        <f>IFERROR(VLOOKUP(Rule!K5564,lvl_3[],2,FALSE),"Нет")</f>
        <v>Анализ даты</v>
      </c>
      <c r="F5564" s="11" t="str">
        <f>IFERROR(INDEX(lvl_4[],MATCH(L5564,lvl_4[ID],0),MATCH(TEXT(K5564,"##0"),lvl_4[#Headers],0)),"Нет")</f>
        <v>Символические звезды</v>
      </c>
      <c r="G5564" s="11" t="str">
        <f>IFERROR(INDEX(lvl_5[],MATCH(M5564,lvl_5[ID],0),MATCH(_xlfn.CONCAT(TEXT(K5564,"##0"),"_",TEXT(L5564,"##0")),lvl_5[#Headers],0)),"Нет")</f>
        <v>Благородный небесной единицы (Благородный человек)</v>
      </c>
      <c r="H5564" s="11" t="str">
        <f>IFERROR(INDEX(lvl_6[],MATCH(N5564,lvl_6[ID],0),MATCH(_xlfn.CONCAT(K5564,"_",L5564,"_",M5564),lvl_6[#Headers],0)),"Нет")</f>
        <v>Нет</v>
      </c>
      <c r="I5564" s="12">
        <v>1</v>
      </c>
      <c r="J5564" s="12">
        <v>4</v>
      </c>
      <c r="K5564" s="12">
        <v>1</v>
      </c>
      <c r="L5564" s="12">
        <v>5</v>
      </c>
      <c r="M5564" s="12">
        <v>15</v>
      </c>
      <c r="N5564" s="12">
        <v>1240</v>
      </c>
      <c r="O5564" s="12">
        <f>COUNTIF($P$2:P5564,P5564)</f>
        <v>1</v>
      </c>
      <c r="P5564" s="12" t="str">
        <f t="shared" si="321"/>
        <v>14105151240</v>
      </c>
      <c r="Q5564" s="12" t="str">
        <f t="shared" si="322"/>
        <v>141051512400001</v>
      </c>
      <c r="R5564" s="20" t="s">
        <v>4495</v>
      </c>
      <c r="AB5564" s="12" t="s">
        <v>907</v>
      </c>
      <c r="AD5564" s="12" t="s">
        <v>870</v>
      </c>
      <c r="AI5564" s="12" t="s">
        <v>100</v>
      </c>
      <c r="AK5564" s="12" t="s">
        <v>100</v>
      </c>
      <c r="BN5564" s="12">
        <v>1</v>
      </c>
      <c r="BP5564" s="12" t="s">
        <v>3806</v>
      </c>
    </row>
    <row r="5565" spans="1:68" ht="60" x14ac:dyDescent="0.25">
      <c r="A5565" s="12">
        <v>1</v>
      </c>
      <c r="B5565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65" s="11" t="str">
        <f>IFERROR(VLOOKUP(I5565,lvl_1[],2,FALSE),"Нет")</f>
        <v>Общий расчет</v>
      </c>
      <c r="D5565" s="11" t="str">
        <f>IFERROR(VLOOKUP(Rule!J5565,lvl_2[],2,FALSE),"Нет")</f>
        <v>Анализ даты</v>
      </c>
      <c r="E5565" s="11" t="str">
        <f>IFERROR(VLOOKUP(Rule!K5565,lvl_3[],2,FALSE),"Нет")</f>
        <v>Анализ даты</v>
      </c>
      <c r="F5565" s="11" t="str">
        <f>IFERROR(INDEX(lvl_4[],MATCH(L5565,lvl_4[ID],0),MATCH(TEXT(K5565,"##0"),lvl_4[#Headers],0)),"Нет")</f>
        <v>Символические звезды</v>
      </c>
      <c r="G5565" s="11" t="str">
        <f>IFERROR(INDEX(lvl_5[],MATCH(M5565,lvl_5[ID],0),MATCH(_xlfn.CONCAT(TEXT(K5565,"##0"),"_",TEXT(L5565,"##0")),lvl_5[#Headers],0)),"Нет")</f>
        <v>Благородный небесной единицы (Благородный человек)</v>
      </c>
      <c r="H5565" s="11" t="str">
        <f>IFERROR(INDEX(lvl_6[],MATCH(N5565,lvl_6[ID],0),MATCH(_xlfn.CONCAT(K5565,"_",L5565,"_",M5565),lvl_6[#Headers],0)),"Нет")</f>
        <v>Нет</v>
      </c>
      <c r="I5565" s="12">
        <v>1</v>
      </c>
      <c r="J5565" s="12">
        <v>4</v>
      </c>
      <c r="K5565" s="12">
        <v>1</v>
      </c>
      <c r="L5565" s="12">
        <v>5</v>
      </c>
      <c r="M5565" s="12">
        <v>15</v>
      </c>
      <c r="N5565" s="12">
        <v>1241</v>
      </c>
      <c r="O5565" s="12">
        <f>COUNTIF($P$2:P5565,P5565)</f>
        <v>1</v>
      </c>
      <c r="P5565" s="12" t="str">
        <f t="shared" si="321"/>
        <v>14105151241</v>
      </c>
      <c r="Q5565" s="12" t="str">
        <f t="shared" si="322"/>
        <v>141051512410001</v>
      </c>
      <c r="R5565" s="20" t="s">
        <v>4496</v>
      </c>
      <c r="AB5565" s="12" t="s">
        <v>907</v>
      </c>
      <c r="AD5565" s="12" t="s">
        <v>864</v>
      </c>
      <c r="AI5565" s="12" t="s">
        <v>100</v>
      </c>
      <c r="AK5565" s="12" t="s">
        <v>100</v>
      </c>
      <c r="BN5565" s="12">
        <v>1</v>
      </c>
      <c r="BP5565" s="12" t="s">
        <v>3806</v>
      </c>
    </row>
    <row r="5566" spans="1:68" ht="60" x14ac:dyDescent="0.25">
      <c r="A5566" s="12">
        <v>1</v>
      </c>
      <c r="B5566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66" s="11" t="str">
        <f>IFERROR(VLOOKUP(I5566,lvl_1[],2,FALSE),"Нет")</f>
        <v>Общий расчет</v>
      </c>
      <c r="D5566" s="11" t="str">
        <f>IFERROR(VLOOKUP(Rule!J5566,lvl_2[],2,FALSE),"Нет")</f>
        <v>Анализ даты</v>
      </c>
      <c r="E5566" s="11" t="str">
        <f>IFERROR(VLOOKUP(Rule!K5566,lvl_3[],2,FALSE),"Нет")</f>
        <v>Анализ даты</v>
      </c>
      <c r="F5566" s="11" t="str">
        <f>IFERROR(INDEX(lvl_4[],MATCH(L5566,lvl_4[ID],0),MATCH(TEXT(K5566,"##0"),lvl_4[#Headers],0)),"Нет")</f>
        <v>Символические звезды</v>
      </c>
      <c r="G5566" s="11" t="str">
        <f>IFERROR(INDEX(lvl_5[],MATCH(M5566,lvl_5[ID],0),MATCH(_xlfn.CONCAT(TEXT(K5566,"##0"),"_",TEXT(L5566,"##0")),lvl_5[#Headers],0)),"Нет")</f>
        <v>Благородный небесной единицы (Благородный человек)</v>
      </c>
      <c r="H5566" s="11" t="str">
        <f>IFERROR(INDEX(lvl_6[],MATCH(N5566,lvl_6[ID],0),MATCH(_xlfn.CONCAT(K5566,"_",L5566,"_",M5566),lvl_6[#Headers],0)),"Нет")</f>
        <v>Нет</v>
      </c>
      <c r="I5566" s="12">
        <v>1</v>
      </c>
      <c r="J5566" s="12">
        <v>4</v>
      </c>
      <c r="K5566" s="12">
        <v>1</v>
      </c>
      <c r="L5566" s="12">
        <v>5</v>
      </c>
      <c r="M5566" s="12">
        <v>15</v>
      </c>
      <c r="N5566" s="12">
        <v>1242</v>
      </c>
      <c r="O5566" s="12">
        <f>COUNTIF($P$2:P5566,P5566)</f>
        <v>1</v>
      </c>
      <c r="P5566" s="12" t="str">
        <f t="shared" si="321"/>
        <v>14105151242</v>
      </c>
      <c r="Q5566" s="12" t="str">
        <f t="shared" si="322"/>
        <v>141051512420001</v>
      </c>
      <c r="R5566" s="20" t="s">
        <v>4497</v>
      </c>
      <c r="AB5566" s="12" t="s">
        <v>908</v>
      </c>
      <c r="AD5566" s="12" t="s">
        <v>869</v>
      </c>
      <c r="AI5566" s="12" t="s">
        <v>100</v>
      </c>
      <c r="AK5566" s="12" t="s">
        <v>100</v>
      </c>
      <c r="BN5566" s="12">
        <v>1</v>
      </c>
      <c r="BP5566" s="12" t="s">
        <v>3806</v>
      </c>
    </row>
    <row r="5567" spans="1:68" ht="60" x14ac:dyDescent="0.25">
      <c r="A5567" s="12">
        <v>1</v>
      </c>
      <c r="B5567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67" s="11" t="str">
        <f>IFERROR(VLOOKUP(I5567,lvl_1[],2,FALSE),"Нет")</f>
        <v>Общий расчет</v>
      </c>
      <c r="D5567" s="11" t="str">
        <f>IFERROR(VLOOKUP(Rule!J5567,lvl_2[],2,FALSE),"Нет")</f>
        <v>Анализ даты</v>
      </c>
      <c r="E5567" s="11" t="str">
        <f>IFERROR(VLOOKUP(Rule!K5567,lvl_3[],2,FALSE),"Нет")</f>
        <v>Анализ даты</v>
      </c>
      <c r="F5567" s="11" t="str">
        <f>IFERROR(INDEX(lvl_4[],MATCH(L5567,lvl_4[ID],0),MATCH(TEXT(K5567,"##0"),lvl_4[#Headers],0)),"Нет")</f>
        <v>Символические звезды</v>
      </c>
      <c r="G5567" s="11" t="str">
        <f>IFERROR(INDEX(lvl_5[],MATCH(M5567,lvl_5[ID],0),MATCH(_xlfn.CONCAT(TEXT(K5567,"##0"),"_",TEXT(L5567,"##0")),lvl_5[#Headers],0)),"Нет")</f>
        <v>Благородный небесной единицы (Благородный человек)</v>
      </c>
      <c r="H5567" s="11" t="str">
        <f>IFERROR(INDEX(lvl_6[],MATCH(N5567,lvl_6[ID],0),MATCH(_xlfn.CONCAT(K5567,"_",L5567,"_",M5567),lvl_6[#Headers],0)),"Нет")</f>
        <v>Нет</v>
      </c>
      <c r="I5567" s="12">
        <v>1</v>
      </c>
      <c r="J5567" s="12">
        <v>4</v>
      </c>
      <c r="K5567" s="12">
        <v>1</v>
      </c>
      <c r="L5567" s="12">
        <v>5</v>
      </c>
      <c r="M5567" s="12">
        <v>15</v>
      </c>
      <c r="N5567" s="12">
        <v>1243</v>
      </c>
      <c r="O5567" s="12">
        <f>COUNTIF($P$2:P5567,P5567)</f>
        <v>1</v>
      </c>
      <c r="P5567" s="12" t="str">
        <f t="shared" si="321"/>
        <v>14105151243</v>
      </c>
      <c r="Q5567" s="12" t="str">
        <f t="shared" si="322"/>
        <v>141051512430001</v>
      </c>
      <c r="R5567" s="20" t="s">
        <v>4498</v>
      </c>
      <c r="AB5567" s="12" t="s">
        <v>908</v>
      </c>
      <c r="AD5567" s="12" t="s">
        <v>865</v>
      </c>
      <c r="AI5567" s="12" t="s">
        <v>100</v>
      </c>
      <c r="AK5567" s="12" t="s">
        <v>100</v>
      </c>
      <c r="BN5567" s="12">
        <v>1</v>
      </c>
      <c r="BP5567" s="12" t="s">
        <v>3806</v>
      </c>
    </row>
    <row r="5568" spans="1:68" ht="60" x14ac:dyDescent="0.25">
      <c r="A5568" s="12">
        <v>1</v>
      </c>
      <c r="B5568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68" s="11" t="str">
        <f>IFERROR(VLOOKUP(I5568,lvl_1[],2,FALSE),"Нет")</f>
        <v>Общий расчет</v>
      </c>
      <c r="D5568" s="11" t="str">
        <f>IFERROR(VLOOKUP(Rule!J5568,lvl_2[],2,FALSE),"Нет")</f>
        <v>Анализ даты</v>
      </c>
      <c r="E5568" s="11" t="str">
        <f>IFERROR(VLOOKUP(Rule!K5568,lvl_3[],2,FALSE),"Нет")</f>
        <v>Анализ даты</v>
      </c>
      <c r="F5568" s="11" t="str">
        <f>IFERROR(INDEX(lvl_4[],MATCH(L5568,lvl_4[ID],0),MATCH(TEXT(K5568,"##0"),lvl_4[#Headers],0)),"Нет")</f>
        <v>Символические звезды</v>
      </c>
      <c r="G5568" s="11" t="str">
        <f>IFERROR(INDEX(lvl_5[],MATCH(M5568,lvl_5[ID],0),MATCH(_xlfn.CONCAT(TEXT(K5568,"##0"),"_",TEXT(L5568,"##0")),lvl_5[#Headers],0)),"Нет")</f>
        <v>Благородный небесной единицы (Благородный человек)</v>
      </c>
      <c r="H5568" s="11" t="str">
        <f>IFERROR(INDEX(lvl_6[],MATCH(N5568,lvl_6[ID],0),MATCH(_xlfn.CONCAT(K5568,"_",L5568,"_",M5568),lvl_6[#Headers],0)),"Нет")</f>
        <v>Нет</v>
      </c>
      <c r="I5568" s="12">
        <v>1</v>
      </c>
      <c r="J5568" s="12">
        <v>4</v>
      </c>
      <c r="K5568" s="12">
        <v>1</v>
      </c>
      <c r="L5568" s="12">
        <v>5</v>
      </c>
      <c r="M5568" s="12">
        <v>15</v>
      </c>
      <c r="N5568" s="12">
        <v>1244</v>
      </c>
      <c r="O5568" s="12">
        <f>COUNTIF($P$2:P5568,P5568)</f>
        <v>1</v>
      </c>
      <c r="P5568" s="12" t="str">
        <f t="shared" si="321"/>
        <v>14105151244</v>
      </c>
      <c r="Q5568" s="12" t="str">
        <f t="shared" si="322"/>
        <v>141051512440001</v>
      </c>
      <c r="R5568" s="20" t="s">
        <v>4499</v>
      </c>
      <c r="AB5568" s="12" t="s">
        <v>910</v>
      </c>
      <c r="AD5568" s="12" t="s">
        <v>870</v>
      </c>
      <c r="AI5568" s="12" t="s">
        <v>100</v>
      </c>
      <c r="AK5568" s="12" t="s">
        <v>100</v>
      </c>
      <c r="BN5568" s="12">
        <v>1</v>
      </c>
      <c r="BP5568" s="12" t="s">
        <v>3806</v>
      </c>
    </row>
    <row r="5569" spans="1:68" ht="60" x14ac:dyDescent="0.25">
      <c r="A5569" s="12">
        <v>1</v>
      </c>
      <c r="B5569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69" s="11" t="str">
        <f>IFERROR(VLOOKUP(I5569,lvl_1[],2,FALSE),"Нет")</f>
        <v>Общий расчет</v>
      </c>
      <c r="D5569" s="11" t="str">
        <f>IFERROR(VLOOKUP(Rule!J5569,lvl_2[],2,FALSE),"Нет")</f>
        <v>Анализ даты</v>
      </c>
      <c r="E5569" s="11" t="str">
        <f>IFERROR(VLOOKUP(Rule!K5569,lvl_3[],2,FALSE),"Нет")</f>
        <v>Анализ даты</v>
      </c>
      <c r="F5569" s="11" t="str">
        <f>IFERROR(INDEX(lvl_4[],MATCH(L5569,lvl_4[ID],0),MATCH(TEXT(K5569,"##0"),lvl_4[#Headers],0)),"Нет")</f>
        <v>Символические звезды</v>
      </c>
      <c r="G5569" s="11" t="str">
        <f>IFERROR(INDEX(lvl_5[],MATCH(M5569,lvl_5[ID],0),MATCH(_xlfn.CONCAT(TEXT(K5569,"##0"),"_",TEXT(L5569,"##0")),lvl_5[#Headers],0)),"Нет")</f>
        <v>Благородный небесной единицы (Благородный человек)</v>
      </c>
      <c r="H5569" s="11" t="str">
        <f>IFERROR(INDEX(lvl_6[],MATCH(N5569,lvl_6[ID],0),MATCH(_xlfn.CONCAT(K5569,"_",L5569,"_",M5569),lvl_6[#Headers],0)),"Нет")</f>
        <v>Нет</v>
      </c>
      <c r="I5569" s="12">
        <v>1</v>
      </c>
      <c r="J5569" s="12">
        <v>4</v>
      </c>
      <c r="K5569" s="12">
        <v>1</v>
      </c>
      <c r="L5569" s="12">
        <v>5</v>
      </c>
      <c r="M5569" s="12">
        <v>15</v>
      </c>
      <c r="N5569" s="12">
        <v>1245</v>
      </c>
      <c r="O5569" s="12">
        <f>COUNTIF($P$2:P5569,P5569)</f>
        <v>1</v>
      </c>
      <c r="P5569" s="12" t="str">
        <f t="shared" si="321"/>
        <v>14105151245</v>
      </c>
      <c r="Q5569" s="12" t="str">
        <f t="shared" si="322"/>
        <v>141051512450001</v>
      </c>
      <c r="R5569" s="20" t="s">
        <v>4500</v>
      </c>
      <c r="AB5569" s="12" t="s">
        <v>910</v>
      </c>
      <c r="AD5569" s="12" t="s">
        <v>864</v>
      </c>
      <c r="AI5569" s="12" t="s">
        <v>100</v>
      </c>
      <c r="AK5569" s="12" t="s">
        <v>100</v>
      </c>
      <c r="BN5569" s="12">
        <v>1</v>
      </c>
      <c r="BP5569" s="12" t="s">
        <v>3806</v>
      </c>
    </row>
    <row r="5570" spans="1:68" ht="60" x14ac:dyDescent="0.25">
      <c r="A5570" s="12">
        <v>1</v>
      </c>
      <c r="B5570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70" s="11" t="str">
        <f>IFERROR(VLOOKUP(I5570,lvl_1[],2,FALSE),"Нет")</f>
        <v>Общий расчет</v>
      </c>
      <c r="D5570" s="11" t="str">
        <f>IFERROR(VLOOKUP(Rule!J5570,lvl_2[],2,FALSE),"Нет")</f>
        <v>Анализ даты</v>
      </c>
      <c r="E5570" s="11" t="str">
        <f>IFERROR(VLOOKUP(Rule!K5570,lvl_3[],2,FALSE),"Нет")</f>
        <v>Анализ даты</v>
      </c>
      <c r="F5570" s="11" t="str">
        <f>IFERROR(INDEX(lvl_4[],MATCH(L5570,lvl_4[ID],0),MATCH(TEXT(K5570,"##0"),lvl_4[#Headers],0)),"Нет")</f>
        <v>Символические звезды</v>
      </c>
      <c r="G5570" s="11" t="str">
        <f>IFERROR(INDEX(lvl_5[],MATCH(M5570,lvl_5[ID],0),MATCH(_xlfn.CONCAT(TEXT(K5570,"##0"),"_",TEXT(L5570,"##0")),lvl_5[#Headers],0)),"Нет")</f>
        <v>Благородный небесной единицы (Благородный человек)</v>
      </c>
      <c r="H5570" s="11" t="str">
        <f>IFERROR(INDEX(lvl_6[],MATCH(N5570,lvl_6[ID],0),MATCH(_xlfn.CONCAT(K5570,"_",L5570,"_",M5570),lvl_6[#Headers],0)),"Нет")</f>
        <v>Нет</v>
      </c>
      <c r="I5570" s="12">
        <v>1</v>
      </c>
      <c r="J5570" s="12">
        <v>4</v>
      </c>
      <c r="K5570" s="12">
        <v>1</v>
      </c>
      <c r="L5570" s="12">
        <v>5</v>
      </c>
      <c r="M5570" s="12">
        <v>15</v>
      </c>
      <c r="N5570" s="12">
        <v>1246</v>
      </c>
      <c r="O5570" s="12">
        <f>COUNTIF($P$2:P5570,P5570)</f>
        <v>1</v>
      </c>
      <c r="P5570" s="12" t="str">
        <f t="shared" si="321"/>
        <v>14105151246</v>
      </c>
      <c r="Q5570" s="12" t="str">
        <f t="shared" si="322"/>
        <v>141051512460001</v>
      </c>
      <c r="R5570" s="20" t="s">
        <v>4501</v>
      </c>
      <c r="AB5570" s="12" t="s">
        <v>912</v>
      </c>
      <c r="AD5570" s="12" t="s">
        <v>859</v>
      </c>
      <c r="AI5570" s="12" t="s">
        <v>100</v>
      </c>
      <c r="AK5570" s="12" t="s">
        <v>100</v>
      </c>
      <c r="BN5570" s="12">
        <v>1</v>
      </c>
      <c r="BP5570" s="12" t="s">
        <v>3806</v>
      </c>
    </row>
    <row r="5571" spans="1:68" ht="60" x14ac:dyDescent="0.25">
      <c r="A5571" s="12">
        <v>1</v>
      </c>
      <c r="B5571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71" s="11" t="str">
        <f>IFERROR(VLOOKUP(I5571,lvl_1[],2,FALSE),"Нет")</f>
        <v>Общий расчет</v>
      </c>
      <c r="D5571" s="11" t="str">
        <f>IFERROR(VLOOKUP(Rule!J5571,lvl_2[],2,FALSE),"Нет")</f>
        <v>Анализ даты</v>
      </c>
      <c r="E5571" s="11" t="str">
        <f>IFERROR(VLOOKUP(Rule!K5571,lvl_3[],2,FALSE),"Нет")</f>
        <v>Анализ даты</v>
      </c>
      <c r="F5571" s="11" t="str">
        <f>IFERROR(INDEX(lvl_4[],MATCH(L5571,lvl_4[ID],0),MATCH(TEXT(K5571,"##0"),lvl_4[#Headers],0)),"Нет")</f>
        <v>Символические звезды</v>
      </c>
      <c r="G5571" s="11" t="str">
        <f>IFERROR(INDEX(lvl_5[],MATCH(M5571,lvl_5[ID],0),MATCH(_xlfn.CONCAT(TEXT(K5571,"##0"),"_",TEXT(L5571,"##0")),lvl_5[#Headers],0)),"Нет")</f>
        <v>Благородный небесной единицы (Благородный человек)</v>
      </c>
      <c r="H5571" s="11" t="str">
        <f>IFERROR(INDEX(lvl_6[],MATCH(N5571,lvl_6[ID],0),MATCH(_xlfn.CONCAT(K5571,"_",L5571,"_",M5571),lvl_6[#Headers],0)),"Нет")</f>
        <v>Нет</v>
      </c>
      <c r="I5571" s="12">
        <v>1</v>
      </c>
      <c r="J5571" s="12">
        <v>4</v>
      </c>
      <c r="K5571" s="12">
        <v>1</v>
      </c>
      <c r="L5571" s="12">
        <v>5</v>
      </c>
      <c r="M5571" s="12">
        <v>15</v>
      </c>
      <c r="N5571" s="12">
        <v>1247</v>
      </c>
      <c r="O5571" s="12">
        <f>COUNTIF($P$2:P5571,P5571)</f>
        <v>1</v>
      </c>
      <c r="P5571" s="12" t="str">
        <f t="shared" si="321"/>
        <v>14105151247</v>
      </c>
      <c r="Q5571" s="12" t="str">
        <f t="shared" si="322"/>
        <v>141051512470001</v>
      </c>
      <c r="R5571" s="20" t="s">
        <v>4502</v>
      </c>
      <c r="AB5571" s="12" t="s">
        <v>912</v>
      </c>
      <c r="AD5571" s="12" t="s">
        <v>863</v>
      </c>
      <c r="AI5571" s="12" t="s">
        <v>100</v>
      </c>
      <c r="AK5571" s="12" t="s">
        <v>100</v>
      </c>
      <c r="BN5571" s="12">
        <v>1</v>
      </c>
      <c r="BP5571" s="12" t="s">
        <v>3806</v>
      </c>
    </row>
    <row r="5572" spans="1:68" ht="60" x14ac:dyDescent="0.25">
      <c r="A5572" s="12">
        <v>1</v>
      </c>
      <c r="B5572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72" s="11" t="str">
        <f>IFERROR(VLOOKUP(I5572,lvl_1[],2,FALSE),"Нет")</f>
        <v>Общий расчет</v>
      </c>
      <c r="D5572" s="11" t="str">
        <f>IFERROR(VLOOKUP(Rule!J5572,lvl_2[],2,FALSE),"Нет")</f>
        <v>Анализ даты</v>
      </c>
      <c r="E5572" s="11" t="str">
        <f>IFERROR(VLOOKUP(Rule!K5572,lvl_3[],2,FALSE),"Нет")</f>
        <v>Анализ даты</v>
      </c>
      <c r="F5572" s="11" t="str">
        <f>IFERROR(INDEX(lvl_4[],MATCH(L5572,lvl_4[ID],0),MATCH(TEXT(K5572,"##0"),lvl_4[#Headers],0)),"Нет")</f>
        <v>Символические звезды</v>
      </c>
      <c r="G5572" s="11" t="str">
        <f>IFERROR(INDEX(lvl_5[],MATCH(M5572,lvl_5[ID],0),MATCH(_xlfn.CONCAT(TEXT(K5572,"##0"),"_",TEXT(L5572,"##0")),lvl_5[#Headers],0)),"Нет")</f>
        <v>Благородный небесной единицы (Благородный человек)</v>
      </c>
      <c r="H5572" s="11" t="str">
        <f>IFERROR(INDEX(lvl_6[],MATCH(N5572,lvl_6[ID],0),MATCH(_xlfn.CONCAT(K5572,"_",L5572,"_",M5572),lvl_6[#Headers],0)),"Нет")</f>
        <v>Нет</v>
      </c>
      <c r="I5572" s="12">
        <v>1</v>
      </c>
      <c r="J5572" s="12">
        <v>4</v>
      </c>
      <c r="K5572" s="12">
        <v>1</v>
      </c>
      <c r="L5572" s="12">
        <v>5</v>
      </c>
      <c r="M5572" s="12">
        <v>15</v>
      </c>
      <c r="N5572" s="12">
        <v>1248</v>
      </c>
      <c r="O5572" s="12">
        <f>COUNTIF($P$2:P5572,P5572)</f>
        <v>1</v>
      </c>
      <c r="P5572" s="12" t="str">
        <f t="shared" si="321"/>
        <v>14105151248</v>
      </c>
      <c r="Q5572" s="12" t="str">
        <f t="shared" si="322"/>
        <v>141051512480001</v>
      </c>
      <c r="R5572" s="20" t="s">
        <v>4503</v>
      </c>
      <c r="AB5572" s="12" t="s">
        <v>914</v>
      </c>
      <c r="AD5572" s="12" t="s">
        <v>860</v>
      </c>
      <c r="AI5572" s="12" t="s">
        <v>100</v>
      </c>
      <c r="AK5572" s="12" t="s">
        <v>100</v>
      </c>
      <c r="BN5572" s="12">
        <v>1</v>
      </c>
      <c r="BP5572" s="12" t="s">
        <v>3806</v>
      </c>
    </row>
    <row r="5573" spans="1:68" ht="60" x14ac:dyDescent="0.25">
      <c r="A5573" s="12">
        <v>1</v>
      </c>
      <c r="B5573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73" s="11" t="str">
        <f>IFERROR(VLOOKUP(I5573,lvl_1[],2,FALSE),"Нет")</f>
        <v>Общий расчет</v>
      </c>
      <c r="D5573" s="11" t="str">
        <f>IFERROR(VLOOKUP(Rule!J5573,lvl_2[],2,FALSE),"Нет")</f>
        <v>Анализ даты</v>
      </c>
      <c r="E5573" s="11" t="str">
        <f>IFERROR(VLOOKUP(Rule!K5573,lvl_3[],2,FALSE),"Нет")</f>
        <v>Анализ даты</v>
      </c>
      <c r="F5573" s="11" t="str">
        <f>IFERROR(INDEX(lvl_4[],MATCH(L5573,lvl_4[ID],0),MATCH(TEXT(K5573,"##0"),lvl_4[#Headers],0)),"Нет")</f>
        <v>Символические звезды</v>
      </c>
      <c r="G5573" s="11" t="str">
        <f>IFERROR(INDEX(lvl_5[],MATCH(M5573,lvl_5[ID],0),MATCH(_xlfn.CONCAT(TEXT(K5573,"##0"),"_",TEXT(L5573,"##0")),lvl_5[#Headers],0)),"Нет")</f>
        <v>Благородный небесной единицы (Благородный человек)</v>
      </c>
      <c r="H5573" s="11" t="str">
        <f>IFERROR(INDEX(lvl_6[],MATCH(N5573,lvl_6[ID],0),MATCH(_xlfn.CONCAT(K5573,"_",L5573,"_",M5573),lvl_6[#Headers],0)),"Нет")</f>
        <v>Нет</v>
      </c>
      <c r="I5573" s="12">
        <v>1</v>
      </c>
      <c r="J5573" s="12">
        <v>4</v>
      </c>
      <c r="K5573" s="12">
        <v>1</v>
      </c>
      <c r="L5573" s="12">
        <v>5</v>
      </c>
      <c r="M5573" s="12">
        <v>15</v>
      </c>
      <c r="N5573" s="12">
        <v>1249</v>
      </c>
      <c r="O5573" s="12">
        <f>COUNTIF($P$2:P5573,P5573)</f>
        <v>1</v>
      </c>
      <c r="P5573" s="12" t="str">
        <f t="shared" si="321"/>
        <v>14105151249</v>
      </c>
      <c r="Q5573" s="12" t="str">
        <f t="shared" si="322"/>
        <v>141051512490001</v>
      </c>
      <c r="R5573" s="20" t="s">
        <v>4504</v>
      </c>
      <c r="AB5573" s="12" t="s">
        <v>914</v>
      </c>
      <c r="AD5573" s="12" t="s">
        <v>862</v>
      </c>
      <c r="AI5573" s="12" t="s">
        <v>100</v>
      </c>
      <c r="AK5573" s="12" t="s">
        <v>100</v>
      </c>
      <c r="BN5573" s="12">
        <v>1</v>
      </c>
      <c r="BP5573" s="12" t="s">
        <v>3806</v>
      </c>
    </row>
    <row r="5574" spans="1:68" ht="60" x14ac:dyDescent="0.25">
      <c r="A5574" s="12">
        <v>1</v>
      </c>
      <c r="B5574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74" s="11" t="str">
        <f>IFERROR(VLOOKUP(I5574,lvl_1[],2,FALSE),"Нет")</f>
        <v>Общий расчет</v>
      </c>
      <c r="D5574" s="11" t="str">
        <f>IFERROR(VLOOKUP(Rule!J5574,lvl_2[],2,FALSE),"Нет")</f>
        <v>Анализ даты</v>
      </c>
      <c r="E5574" s="11" t="str">
        <f>IFERROR(VLOOKUP(Rule!K5574,lvl_3[],2,FALSE),"Нет")</f>
        <v>Анализ даты</v>
      </c>
      <c r="F5574" s="11" t="str">
        <f>IFERROR(INDEX(lvl_4[],MATCH(L5574,lvl_4[ID],0),MATCH(TEXT(K5574,"##0"),lvl_4[#Headers],0)),"Нет")</f>
        <v>Символические звезды</v>
      </c>
      <c r="G5574" s="11" t="str">
        <f>IFERROR(INDEX(lvl_5[],MATCH(M5574,lvl_5[ID],0),MATCH(_xlfn.CONCAT(TEXT(K5574,"##0"),"_",TEXT(L5574,"##0")),lvl_5[#Headers],0)),"Нет")</f>
        <v>Благородный небесной единицы (Благородный человек)</v>
      </c>
      <c r="H5574" s="11" t="str">
        <f>IFERROR(INDEX(lvl_6[],MATCH(N5574,lvl_6[ID],0),MATCH(_xlfn.CONCAT(K5574,"_",L5574,"_",M5574),lvl_6[#Headers],0)),"Нет")</f>
        <v>Нет</v>
      </c>
      <c r="I5574" s="12">
        <v>1</v>
      </c>
      <c r="J5574" s="12">
        <v>4</v>
      </c>
      <c r="K5574" s="12">
        <v>1</v>
      </c>
      <c r="L5574" s="12">
        <v>5</v>
      </c>
      <c r="M5574" s="12">
        <v>15</v>
      </c>
      <c r="N5574" s="12">
        <v>1250</v>
      </c>
      <c r="O5574" s="12">
        <f>COUNTIF($P$2:P5574,P5574)</f>
        <v>1</v>
      </c>
      <c r="P5574" s="12" t="str">
        <f t="shared" si="321"/>
        <v>14105151250</v>
      </c>
      <c r="Q5574" s="12" t="str">
        <f t="shared" si="322"/>
        <v>141051512500001</v>
      </c>
      <c r="R5574" s="20" t="s">
        <v>4505</v>
      </c>
      <c r="AB5574" s="12" t="s">
        <v>916</v>
      </c>
      <c r="AD5574" s="12" t="s">
        <v>860</v>
      </c>
      <c r="AI5574" s="12" t="s">
        <v>100</v>
      </c>
      <c r="AK5574" s="12" t="s">
        <v>100</v>
      </c>
      <c r="BN5574" s="12">
        <v>1</v>
      </c>
      <c r="BP5574" s="12" t="s">
        <v>3806</v>
      </c>
    </row>
    <row r="5575" spans="1:68" ht="60" x14ac:dyDescent="0.25">
      <c r="A5575" s="12">
        <v>1</v>
      </c>
      <c r="B5575" s="11" t="str">
        <f t="shared" si="320"/>
        <v>Общий расчет. Анализ даты. Анализ даты. Символические звезды. Благородный небесной единицы (Благородный человек). Нет</v>
      </c>
      <c r="C5575" s="11" t="str">
        <f>IFERROR(VLOOKUP(I5575,lvl_1[],2,FALSE),"Нет")</f>
        <v>Общий расчет</v>
      </c>
      <c r="D5575" s="11" t="str">
        <f>IFERROR(VLOOKUP(Rule!J5575,lvl_2[],2,FALSE),"Нет")</f>
        <v>Анализ даты</v>
      </c>
      <c r="E5575" s="11" t="str">
        <f>IFERROR(VLOOKUP(Rule!K5575,lvl_3[],2,FALSE),"Нет")</f>
        <v>Анализ даты</v>
      </c>
      <c r="F5575" s="11" t="str">
        <f>IFERROR(INDEX(lvl_4[],MATCH(L5575,lvl_4[ID],0),MATCH(TEXT(K5575,"##0"),lvl_4[#Headers],0)),"Нет")</f>
        <v>Символические звезды</v>
      </c>
      <c r="G5575" s="11" t="str">
        <f>IFERROR(INDEX(lvl_5[],MATCH(M5575,lvl_5[ID],0),MATCH(_xlfn.CONCAT(TEXT(K5575,"##0"),"_",TEXT(L5575,"##0")),lvl_5[#Headers],0)),"Нет")</f>
        <v>Благородный небесной единицы (Благородный человек)</v>
      </c>
      <c r="H5575" s="11" t="str">
        <f>IFERROR(INDEX(lvl_6[],MATCH(N5575,lvl_6[ID],0),MATCH(_xlfn.CONCAT(K5575,"_",L5575,"_",M5575),lvl_6[#Headers],0)),"Нет")</f>
        <v>Нет</v>
      </c>
      <c r="I5575" s="12">
        <v>1</v>
      </c>
      <c r="J5575" s="12">
        <v>4</v>
      </c>
      <c r="K5575" s="12">
        <v>1</v>
      </c>
      <c r="L5575" s="12">
        <v>5</v>
      </c>
      <c r="M5575" s="12">
        <v>15</v>
      </c>
      <c r="N5575" s="12">
        <v>1251</v>
      </c>
      <c r="O5575" s="12">
        <f>COUNTIF($P$2:P5575,P5575)</f>
        <v>1</v>
      </c>
      <c r="P5575" s="12" t="str">
        <f t="shared" si="321"/>
        <v>14105151251</v>
      </c>
      <c r="Q5575" s="12" t="str">
        <f t="shared" si="322"/>
        <v>141051512510001</v>
      </c>
      <c r="R5575" s="20" t="s">
        <v>4506</v>
      </c>
      <c r="AB5575" s="12" t="s">
        <v>916</v>
      </c>
      <c r="AD5575" s="12" t="s">
        <v>862</v>
      </c>
      <c r="AI5575" s="12" t="s">
        <v>100</v>
      </c>
      <c r="AK5575" s="12" t="s">
        <v>100</v>
      </c>
      <c r="BN5575" s="12">
        <v>1</v>
      </c>
      <c r="BP5575" s="12" t="s">
        <v>3806</v>
      </c>
    </row>
    <row r="5576" spans="1:68" ht="45" x14ac:dyDescent="0.25">
      <c r="A5576" s="12">
        <v>1</v>
      </c>
      <c r="B5576" s="11" t="str">
        <f t="shared" si="320"/>
        <v>Общий расчет. Анализ даты. Анализ даты. Символические звезды. Благородный Тайцзи. Нет</v>
      </c>
      <c r="C5576" s="11" t="str">
        <f>IFERROR(VLOOKUP(I5576,lvl_1[],2,FALSE),"Нет")</f>
        <v>Общий расчет</v>
      </c>
      <c r="D5576" s="11" t="str">
        <f>IFERROR(VLOOKUP(Rule!J5576,lvl_2[],2,FALSE),"Нет")</f>
        <v>Анализ даты</v>
      </c>
      <c r="E5576" s="11" t="str">
        <f>IFERROR(VLOOKUP(Rule!K5576,lvl_3[],2,FALSE),"Нет")</f>
        <v>Анализ даты</v>
      </c>
      <c r="F5576" s="11" t="str">
        <f>IFERROR(INDEX(lvl_4[],MATCH(L5576,lvl_4[ID],0),MATCH(TEXT(K5576,"##0"),lvl_4[#Headers],0)),"Нет")</f>
        <v>Символические звезды</v>
      </c>
      <c r="G5576" s="11" t="str">
        <f>IFERROR(INDEX(lvl_5[],MATCH(M5576,lvl_5[ID],0),MATCH(_xlfn.CONCAT(TEXT(K5576,"##0"),"_",TEXT(L5576,"##0")),lvl_5[#Headers],0)),"Нет")</f>
        <v>Благородный Тайцзи</v>
      </c>
      <c r="H5576" s="11" t="str">
        <f>IFERROR(INDEX(lvl_6[],MATCH(N5576,lvl_6[ID],0),MATCH(_xlfn.CONCAT(K5576,"_",L5576,"_",M5576),lvl_6[#Headers],0)),"Нет")</f>
        <v>Нет</v>
      </c>
      <c r="I5576" s="12">
        <v>1</v>
      </c>
      <c r="J5576" s="12">
        <v>4</v>
      </c>
      <c r="K5576" s="12">
        <v>1</v>
      </c>
      <c r="L5576" s="12">
        <v>5</v>
      </c>
      <c r="M5576" s="12">
        <v>16</v>
      </c>
      <c r="N5576" s="12">
        <v>1252</v>
      </c>
      <c r="O5576" s="12">
        <f>COUNTIF($P$2:P5576,P5576)</f>
        <v>1</v>
      </c>
      <c r="P5576" s="12" t="str">
        <f t="shared" si="321"/>
        <v>14105161252</v>
      </c>
      <c r="Q5576" s="12" t="str">
        <f t="shared" si="322"/>
        <v>141051612520001</v>
      </c>
      <c r="R5576" s="20" t="s">
        <v>4507</v>
      </c>
      <c r="AB5576" s="12" t="s">
        <v>899</v>
      </c>
      <c r="AD5576" s="12" t="s">
        <v>869</v>
      </c>
      <c r="AI5576" s="12" t="s">
        <v>100</v>
      </c>
      <c r="AK5576" s="12" t="s">
        <v>100</v>
      </c>
      <c r="BN5576" s="12">
        <v>1</v>
      </c>
      <c r="BP5576" s="12" t="s">
        <v>3806</v>
      </c>
    </row>
    <row r="5577" spans="1:68" ht="45" x14ac:dyDescent="0.25">
      <c r="A5577" s="12">
        <v>1</v>
      </c>
      <c r="B5577" s="11" t="str">
        <f t="shared" si="320"/>
        <v>Общий расчет. Анализ даты. Анализ даты. Символические звезды. Благородный Тайцзи. Нет</v>
      </c>
      <c r="C5577" s="11" t="str">
        <f>IFERROR(VLOOKUP(I5577,lvl_1[],2,FALSE),"Нет")</f>
        <v>Общий расчет</v>
      </c>
      <c r="D5577" s="11" t="str">
        <f>IFERROR(VLOOKUP(Rule!J5577,lvl_2[],2,FALSE),"Нет")</f>
        <v>Анализ даты</v>
      </c>
      <c r="E5577" s="11" t="str">
        <f>IFERROR(VLOOKUP(Rule!K5577,lvl_3[],2,FALSE),"Нет")</f>
        <v>Анализ даты</v>
      </c>
      <c r="F5577" s="11" t="str">
        <f>IFERROR(INDEX(lvl_4[],MATCH(L5577,lvl_4[ID],0),MATCH(TEXT(K5577,"##0"),lvl_4[#Headers],0)),"Нет")</f>
        <v>Символические звезды</v>
      </c>
      <c r="G5577" s="11" t="str">
        <f>IFERROR(INDEX(lvl_5[],MATCH(M5577,lvl_5[ID],0),MATCH(_xlfn.CONCAT(TEXT(K5577,"##0"),"_",TEXT(L5577,"##0")),lvl_5[#Headers],0)),"Нет")</f>
        <v>Благородный Тайцзи</v>
      </c>
      <c r="H5577" s="11" t="str">
        <f>IFERROR(INDEX(lvl_6[],MATCH(N5577,lvl_6[ID],0),MATCH(_xlfn.CONCAT(K5577,"_",L5577,"_",M5577),lvl_6[#Headers],0)),"Нет")</f>
        <v>Нет</v>
      </c>
      <c r="I5577" s="12">
        <v>1</v>
      </c>
      <c r="J5577" s="12">
        <v>4</v>
      </c>
      <c r="K5577" s="12">
        <v>1</v>
      </c>
      <c r="L5577" s="12">
        <v>5</v>
      </c>
      <c r="M5577" s="12">
        <v>16</v>
      </c>
      <c r="N5577" s="12">
        <v>1253</v>
      </c>
      <c r="O5577" s="12">
        <f>COUNTIF($P$2:P5577,P5577)</f>
        <v>1</v>
      </c>
      <c r="P5577" s="12" t="str">
        <f t="shared" si="321"/>
        <v>14105161253</v>
      </c>
      <c r="Q5577" s="12" t="str">
        <f t="shared" si="322"/>
        <v>141051612530001</v>
      </c>
      <c r="R5577" s="20" t="s">
        <v>4508</v>
      </c>
      <c r="AB5577" s="12" t="s">
        <v>899</v>
      </c>
      <c r="AD5577" s="12" t="s">
        <v>863</v>
      </c>
      <c r="AI5577" s="12" t="s">
        <v>100</v>
      </c>
      <c r="AK5577" s="12" t="s">
        <v>100</v>
      </c>
      <c r="BN5577" s="12">
        <v>1</v>
      </c>
      <c r="BP5577" s="12" t="s">
        <v>3806</v>
      </c>
    </row>
    <row r="5578" spans="1:68" ht="45" x14ac:dyDescent="0.25">
      <c r="A5578" s="12">
        <v>1</v>
      </c>
      <c r="B5578" s="11" t="str">
        <f t="shared" si="320"/>
        <v>Общий расчет. Анализ даты. Анализ даты. Символические звезды. Благородный Тайцзи. Нет</v>
      </c>
      <c r="C5578" s="11" t="str">
        <f>IFERROR(VLOOKUP(I5578,lvl_1[],2,FALSE),"Нет")</f>
        <v>Общий расчет</v>
      </c>
      <c r="D5578" s="11" t="str">
        <f>IFERROR(VLOOKUP(Rule!J5578,lvl_2[],2,FALSE),"Нет")</f>
        <v>Анализ даты</v>
      </c>
      <c r="E5578" s="11" t="str">
        <f>IFERROR(VLOOKUP(Rule!K5578,lvl_3[],2,FALSE),"Нет")</f>
        <v>Анализ даты</v>
      </c>
      <c r="F5578" s="11" t="str">
        <f>IFERROR(INDEX(lvl_4[],MATCH(L5578,lvl_4[ID],0),MATCH(TEXT(K5578,"##0"),lvl_4[#Headers],0)),"Нет")</f>
        <v>Символические звезды</v>
      </c>
      <c r="G5578" s="11" t="str">
        <f>IFERROR(INDEX(lvl_5[],MATCH(M5578,lvl_5[ID],0),MATCH(_xlfn.CONCAT(TEXT(K5578,"##0"),"_",TEXT(L5578,"##0")),lvl_5[#Headers],0)),"Нет")</f>
        <v>Благородный Тайцзи</v>
      </c>
      <c r="H5578" s="11" t="str">
        <f>IFERROR(INDEX(lvl_6[],MATCH(N5578,lvl_6[ID],0),MATCH(_xlfn.CONCAT(K5578,"_",L5578,"_",M5578),lvl_6[#Headers],0)),"Нет")</f>
        <v>Нет</v>
      </c>
      <c r="I5578" s="12">
        <v>1</v>
      </c>
      <c r="J5578" s="12">
        <v>4</v>
      </c>
      <c r="K5578" s="12">
        <v>1</v>
      </c>
      <c r="L5578" s="12">
        <v>5</v>
      </c>
      <c r="M5578" s="12">
        <v>16</v>
      </c>
      <c r="N5578" s="12">
        <v>1254</v>
      </c>
      <c r="O5578" s="12">
        <f>COUNTIF($P$2:P5578,P5578)</f>
        <v>1</v>
      </c>
      <c r="P5578" s="12" t="str">
        <f t="shared" si="321"/>
        <v>14105161254</v>
      </c>
      <c r="Q5578" s="12" t="str">
        <f t="shared" si="322"/>
        <v>141051612540001</v>
      </c>
      <c r="R5578" s="20" t="s">
        <v>4509</v>
      </c>
      <c r="AB5578" s="12" t="s">
        <v>901</v>
      </c>
      <c r="AD5578" s="12" t="s">
        <v>869</v>
      </c>
      <c r="AI5578" s="12" t="s">
        <v>100</v>
      </c>
      <c r="AK5578" s="12" t="s">
        <v>100</v>
      </c>
      <c r="BN5578" s="12">
        <v>1</v>
      </c>
      <c r="BP5578" s="12" t="s">
        <v>3806</v>
      </c>
    </row>
    <row r="5579" spans="1:68" ht="45" x14ac:dyDescent="0.25">
      <c r="A5579" s="12">
        <v>1</v>
      </c>
      <c r="B5579" s="11" t="str">
        <f t="shared" si="320"/>
        <v>Общий расчет. Анализ даты. Анализ даты. Символические звезды. Благородный Тайцзи. Нет</v>
      </c>
      <c r="C5579" s="11" t="str">
        <f>IFERROR(VLOOKUP(I5579,lvl_1[],2,FALSE),"Нет")</f>
        <v>Общий расчет</v>
      </c>
      <c r="D5579" s="11" t="str">
        <f>IFERROR(VLOOKUP(Rule!J5579,lvl_2[],2,FALSE),"Нет")</f>
        <v>Анализ даты</v>
      </c>
      <c r="E5579" s="11" t="str">
        <f>IFERROR(VLOOKUP(Rule!K5579,lvl_3[],2,FALSE),"Нет")</f>
        <v>Анализ даты</v>
      </c>
      <c r="F5579" s="11" t="str">
        <f>IFERROR(INDEX(lvl_4[],MATCH(L5579,lvl_4[ID],0),MATCH(TEXT(K5579,"##0"),lvl_4[#Headers],0)),"Нет")</f>
        <v>Символические звезды</v>
      </c>
      <c r="G5579" s="11" t="str">
        <f>IFERROR(INDEX(lvl_5[],MATCH(M5579,lvl_5[ID],0),MATCH(_xlfn.CONCAT(TEXT(K5579,"##0"),"_",TEXT(L5579,"##0")),lvl_5[#Headers],0)),"Нет")</f>
        <v>Благородный Тайцзи</v>
      </c>
      <c r="H5579" s="11" t="str">
        <f>IFERROR(INDEX(lvl_6[],MATCH(N5579,lvl_6[ID],0),MATCH(_xlfn.CONCAT(K5579,"_",L5579,"_",M5579),lvl_6[#Headers],0)),"Нет")</f>
        <v>Нет</v>
      </c>
      <c r="I5579" s="12">
        <v>1</v>
      </c>
      <c r="J5579" s="12">
        <v>4</v>
      </c>
      <c r="K5579" s="12">
        <v>1</v>
      </c>
      <c r="L5579" s="12">
        <v>5</v>
      </c>
      <c r="M5579" s="12">
        <v>16</v>
      </c>
      <c r="N5579" s="12">
        <v>1255</v>
      </c>
      <c r="O5579" s="12">
        <f>COUNTIF($P$2:P5579,P5579)</f>
        <v>1</v>
      </c>
      <c r="P5579" s="12" t="str">
        <f t="shared" si="321"/>
        <v>14105161255</v>
      </c>
      <c r="Q5579" s="12" t="str">
        <f t="shared" si="322"/>
        <v>141051612550001</v>
      </c>
      <c r="R5579" s="20" t="s">
        <v>4510</v>
      </c>
      <c r="AB5579" s="12" t="s">
        <v>901</v>
      </c>
      <c r="AD5579" s="12" t="s">
        <v>863</v>
      </c>
      <c r="AI5579" s="12" t="s">
        <v>100</v>
      </c>
      <c r="AK5579" s="12" t="s">
        <v>100</v>
      </c>
      <c r="BN5579" s="12">
        <v>1</v>
      </c>
      <c r="BP5579" s="12" t="s">
        <v>3806</v>
      </c>
    </row>
    <row r="5580" spans="1:68" ht="45" x14ac:dyDescent="0.25">
      <c r="A5580" s="12">
        <v>1</v>
      </c>
      <c r="B5580" s="11" t="str">
        <f t="shared" si="320"/>
        <v>Общий расчет. Анализ даты. Анализ даты. Символические звезды. Благородный Тайцзи. Нет</v>
      </c>
      <c r="C5580" s="11" t="str">
        <f>IFERROR(VLOOKUP(I5580,lvl_1[],2,FALSE),"Нет")</f>
        <v>Общий расчет</v>
      </c>
      <c r="D5580" s="11" t="str">
        <f>IFERROR(VLOOKUP(Rule!J5580,lvl_2[],2,FALSE),"Нет")</f>
        <v>Анализ даты</v>
      </c>
      <c r="E5580" s="11" t="str">
        <f>IFERROR(VLOOKUP(Rule!K5580,lvl_3[],2,FALSE),"Нет")</f>
        <v>Анализ даты</v>
      </c>
      <c r="F5580" s="11" t="str">
        <f>IFERROR(INDEX(lvl_4[],MATCH(L5580,lvl_4[ID],0),MATCH(TEXT(K5580,"##0"),lvl_4[#Headers],0)),"Нет")</f>
        <v>Символические звезды</v>
      </c>
      <c r="G5580" s="11" t="str">
        <f>IFERROR(INDEX(lvl_5[],MATCH(M5580,lvl_5[ID],0),MATCH(_xlfn.CONCAT(TEXT(K5580,"##0"),"_",TEXT(L5580,"##0")),lvl_5[#Headers],0)),"Нет")</f>
        <v>Благородный Тайцзи</v>
      </c>
      <c r="H5580" s="11" t="str">
        <f>IFERROR(INDEX(lvl_6[],MATCH(N5580,lvl_6[ID],0),MATCH(_xlfn.CONCAT(K5580,"_",L5580,"_",M5580),lvl_6[#Headers],0)),"Нет")</f>
        <v>Нет</v>
      </c>
      <c r="I5580" s="12">
        <v>1</v>
      </c>
      <c r="J5580" s="12">
        <v>4</v>
      </c>
      <c r="K5580" s="12">
        <v>1</v>
      </c>
      <c r="L5580" s="12">
        <v>5</v>
      </c>
      <c r="M5580" s="12">
        <v>16</v>
      </c>
      <c r="N5580" s="12">
        <v>1256</v>
      </c>
      <c r="O5580" s="12">
        <f>COUNTIF($P$2:P5580,P5580)</f>
        <v>1</v>
      </c>
      <c r="P5580" s="12" t="str">
        <f t="shared" si="321"/>
        <v>14105161256</v>
      </c>
      <c r="Q5580" s="12" t="str">
        <f t="shared" si="322"/>
        <v>141051612560001</v>
      </c>
      <c r="R5580" s="20" t="s">
        <v>4511</v>
      </c>
      <c r="AB5580" s="12" t="s">
        <v>903</v>
      </c>
      <c r="AD5580" s="12" t="s">
        <v>860</v>
      </c>
      <c r="AI5580" s="12" t="s">
        <v>100</v>
      </c>
      <c r="AK5580" s="12" t="s">
        <v>100</v>
      </c>
      <c r="BN5580" s="12">
        <v>1</v>
      </c>
      <c r="BP5580" s="12" t="s">
        <v>3806</v>
      </c>
    </row>
    <row r="5581" spans="1:68" ht="45" x14ac:dyDescent="0.25">
      <c r="A5581" s="12">
        <v>1</v>
      </c>
      <c r="B5581" s="11" t="str">
        <f t="shared" si="320"/>
        <v>Общий расчет. Анализ даты. Анализ даты. Символические звезды. Благородный Тайцзи. Нет</v>
      </c>
      <c r="C5581" s="11" t="str">
        <f>IFERROR(VLOOKUP(I5581,lvl_1[],2,FALSE),"Нет")</f>
        <v>Общий расчет</v>
      </c>
      <c r="D5581" s="11" t="str">
        <f>IFERROR(VLOOKUP(Rule!J5581,lvl_2[],2,FALSE),"Нет")</f>
        <v>Анализ даты</v>
      </c>
      <c r="E5581" s="11" t="str">
        <f>IFERROR(VLOOKUP(Rule!K5581,lvl_3[],2,FALSE),"Нет")</f>
        <v>Анализ даты</v>
      </c>
      <c r="F5581" s="11" t="str">
        <f>IFERROR(INDEX(lvl_4[],MATCH(L5581,lvl_4[ID],0),MATCH(TEXT(K5581,"##0"),lvl_4[#Headers],0)),"Нет")</f>
        <v>Символические звезды</v>
      </c>
      <c r="G5581" s="11" t="str">
        <f>IFERROR(INDEX(lvl_5[],MATCH(M5581,lvl_5[ID],0),MATCH(_xlfn.CONCAT(TEXT(K5581,"##0"),"_",TEXT(L5581,"##0")),lvl_5[#Headers],0)),"Нет")</f>
        <v>Благородный Тайцзи</v>
      </c>
      <c r="H5581" s="11" t="str">
        <f>IFERROR(INDEX(lvl_6[],MATCH(N5581,lvl_6[ID],0),MATCH(_xlfn.CONCAT(K5581,"_",L5581,"_",M5581),lvl_6[#Headers],0)),"Нет")</f>
        <v>Нет</v>
      </c>
      <c r="I5581" s="12">
        <v>1</v>
      </c>
      <c r="J5581" s="12">
        <v>4</v>
      </c>
      <c r="K5581" s="12">
        <v>1</v>
      </c>
      <c r="L5581" s="12">
        <v>5</v>
      </c>
      <c r="M5581" s="12">
        <v>16</v>
      </c>
      <c r="N5581" s="12">
        <v>1257</v>
      </c>
      <c r="O5581" s="12">
        <f>COUNTIF($P$2:P5581,P5581)</f>
        <v>1</v>
      </c>
      <c r="P5581" s="12" t="str">
        <f t="shared" si="321"/>
        <v>14105161257</v>
      </c>
      <c r="Q5581" s="12" t="str">
        <f t="shared" si="322"/>
        <v>141051612570001</v>
      </c>
      <c r="R5581" s="20" t="s">
        <v>4512</v>
      </c>
      <c r="AB5581" s="12" t="s">
        <v>903</v>
      </c>
      <c r="AD5581" s="12" t="s">
        <v>866</v>
      </c>
      <c r="AI5581" s="12" t="s">
        <v>100</v>
      </c>
      <c r="AK5581" s="12" t="s">
        <v>100</v>
      </c>
      <c r="BN5581" s="12">
        <v>1</v>
      </c>
      <c r="BP5581" s="12" t="s">
        <v>3806</v>
      </c>
    </row>
    <row r="5582" spans="1:68" ht="45" x14ac:dyDescent="0.25">
      <c r="A5582" s="12">
        <v>1</v>
      </c>
      <c r="B5582" s="11" t="str">
        <f t="shared" si="320"/>
        <v>Общий расчет. Анализ даты. Анализ даты. Символические звезды. Благородный Тайцзи. Нет</v>
      </c>
      <c r="C5582" s="11" t="str">
        <f>IFERROR(VLOOKUP(I5582,lvl_1[],2,FALSE),"Нет")</f>
        <v>Общий расчет</v>
      </c>
      <c r="D5582" s="11" t="str">
        <f>IFERROR(VLOOKUP(Rule!J5582,lvl_2[],2,FALSE),"Нет")</f>
        <v>Анализ даты</v>
      </c>
      <c r="E5582" s="11" t="str">
        <f>IFERROR(VLOOKUP(Rule!K5582,lvl_3[],2,FALSE),"Нет")</f>
        <v>Анализ даты</v>
      </c>
      <c r="F5582" s="11" t="str">
        <f>IFERROR(INDEX(lvl_4[],MATCH(L5582,lvl_4[ID],0),MATCH(TEXT(K5582,"##0"),lvl_4[#Headers],0)),"Нет")</f>
        <v>Символические звезды</v>
      </c>
      <c r="G5582" s="11" t="str">
        <f>IFERROR(INDEX(lvl_5[],MATCH(M5582,lvl_5[ID],0),MATCH(_xlfn.CONCAT(TEXT(K5582,"##0"),"_",TEXT(L5582,"##0")),lvl_5[#Headers],0)),"Нет")</f>
        <v>Благородный Тайцзи</v>
      </c>
      <c r="H5582" s="11" t="str">
        <f>IFERROR(INDEX(lvl_6[],MATCH(N5582,lvl_6[ID],0),MATCH(_xlfn.CONCAT(K5582,"_",L5582,"_",M5582),lvl_6[#Headers],0)),"Нет")</f>
        <v>Нет</v>
      </c>
      <c r="I5582" s="12">
        <v>1</v>
      </c>
      <c r="J5582" s="12">
        <v>4</v>
      </c>
      <c r="K5582" s="12">
        <v>1</v>
      </c>
      <c r="L5582" s="12">
        <v>5</v>
      </c>
      <c r="M5582" s="12">
        <v>16</v>
      </c>
      <c r="N5582" s="12">
        <v>1258</v>
      </c>
      <c r="O5582" s="12">
        <f>COUNTIF($P$2:P5582,P5582)</f>
        <v>1</v>
      </c>
      <c r="P5582" s="12" t="str">
        <f t="shared" si="321"/>
        <v>14105161258</v>
      </c>
      <c r="Q5582" s="12" t="str">
        <f t="shared" si="322"/>
        <v>141051612580001</v>
      </c>
      <c r="R5582" s="20" t="s">
        <v>4513</v>
      </c>
      <c r="AB5582" s="12" t="s">
        <v>905</v>
      </c>
      <c r="AD5582" s="12" t="s">
        <v>860</v>
      </c>
      <c r="AI5582" s="12" t="s">
        <v>100</v>
      </c>
      <c r="AK5582" s="12" t="s">
        <v>100</v>
      </c>
      <c r="BN5582" s="12">
        <v>1</v>
      </c>
      <c r="BP5582" s="12" t="s">
        <v>3806</v>
      </c>
    </row>
    <row r="5583" spans="1:68" ht="45" x14ac:dyDescent="0.25">
      <c r="A5583" s="12">
        <v>1</v>
      </c>
      <c r="B5583" s="11" t="str">
        <f t="shared" si="320"/>
        <v>Общий расчет. Анализ даты. Анализ даты. Символические звезды. Благородный Тайцзи. Нет</v>
      </c>
      <c r="C5583" s="11" t="str">
        <f>IFERROR(VLOOKUP(I5583,lvl_1[],2,FALSE),"Нет")</f>
        <v>Общий расчет</v>
      </c>
      <c r="D5583" s="11" t="str">
        <f>IFERROR(VLOOKUP(Rule!J5583,lvl_2[],2,FALSE),"Нет")</f>
        <v>Анализ даты</v>
      </c>
      <c r="E5583" s="11" t="str">
        <f>IFERROR(VLOOKUP(Rule!K5583,lvl_3[],2,FALSE),"Нет")</f>
        <v>Анализ даты</v>
      </c>
      <c r="F5583" s="11" t="str">
        <f>IFERROR(INDEX(lvl_4[],MATCH(L5583,lvl_4[ID],0),MATCH(TEXT(K5583,"##0"),lvl_4[#Headers],0)),"Нет")</f>
        <v>Символические звезды</v>
      </c>
      <c r="G5583" s="11" t="str">
        <f>IFERROR(INDEX(lvl_5[],MATCH(M5583,lvl_5[ID],0),MATCH(_xlfn.CONCAT(TEXT(K5583,"##0"),"_",TEXT(L5583,"##0")),lvl_5[#Headers],0)),"Нет")</f>
        <v>Благородный Тайцзи</v>
      </c>
      <c r="H5583" s="11" t="str">
        <f>IFERROR(INDEX(lvl_6[],MATCH(N5583,lvl_6[ID],0),MATCH(_xlfn.CONCAT(K5583,"_",L5583,"_",M5583),lvl_6[#Headers],0)),"Нет")</f>
        <v>Нет</v>
      </c>
      <c r="I5583" s="12">
        <v>1</v>
      </c>
      <c r="J5583" s="12">
        <v>4</v>
      </c>
      <c r="K5583" s="12">
        <v>1</v>
      </c>
      <c r="L5583" s="12">
        <v>5</v>
      </c>
      <c r="M5583" s="12">
        <v>16</v>
      </c>
      <c r="N5583" s="12">
        <v>1259</v>
      </c>
      <c r="O5583" s="12">
        <f>COUNTIF($P$2:P5583,P5583)</f>
        <v>1</v>
      </c>
      <c r="P5583" s="12" t="str">
        <f t="shared" si="321"/>
        <v>14105161259</v>
      </c>
      <c r="Q5583" s="12" t="str">
        <f t="shared" si="322"/>
        <v>141051612590001</v>
      </c>
      <c r="R5583" s="20" t="s">
        <v>4514</v>
      </c>
      <c r="AB5583" s="12" t="s">
        <v>905</v>
      </c>
      <c r="AD5583" s="12" t="s">
        <v>866</v>
      </c>
      <c r="AI5583" s="12" t="s">
        <v>100</v>
      </c>
      <c r="AK5583" s="12" t="s">
        <v>100</v>
      </c>
      <c r="BN5583" s="12">
        <v>1</v>
      </c>
      <c r="BP5583" s="12" t="s">
        <v>3806</v>
      </c>
    </row>
    <row r="5584" spans="1:68" ht="45" x14ac:dyDescent="0.25">
      <c r="A5584" s="12">
        <v>1</v>
      </c>
      <c r="B5584" s="11" t="str">
        <f t="shared" si="320"/>
        <v>Общий расчет. Анализ даты. Анализ даты. Символические звезды. Благородный Тайцзи. Нет</v>
      </c>
      <c r="C5584" s="11" t="str">
        <f>IFERROR(VLOOKUP(I5584,lvl_1[],2,FALSE),"Нет")</f>
        <v>Общий расчет</v>
      </c>
      <c r="D5584" s="11" t="str">
        <f>IFERROR(VLOOKUP(Rule!J5584,lvl_2[],2,FALSE),"Нет")</f>
        <v>Анализ даты</v>
      </c>
      <c r="E5584" s="11" t="str">
        <f>IFERROR(VLOOKUP(Rule!K5584,lvl_3[],2,FALSE),"Нет")</f>
        <v>Анализ даты</v>
      </c>
      <c r="F5584" s="11" t="str">
        <f>IFERROR(INDEX(lvl_4[],MATCH(L5584,lvl_4[ID],0),MATCH(TEXT(K5584,"##0"),lvl_4[#Headers],0)),"Нет")</f>
        <v>Символические звезды</v>
      </c>
      <c r="G5584" s="11" t="str">
        <f>IFERROR(INDEX(lvl_5[],MATCH(M5584,lvl_5[ID],0),MATCH(_xlfn.CONCAT(TEXT(K5584,"##0"),"_",TEXT(L5584,"##0")),lvl_5[#Headers],0)),"Нет")</f>
        <v>Благородный Тайцзи</v>
      </c>
      <c r="H5584" s="11" t="str">
        <f>IFERROR(INDEX(lvl_6[],MATCH(N5584,lvl_6[ID],0),MATCH(_xlfn.CONCAT(K5584,"_",L5584,"_",M5584),lvl_6[#Headers],0)),"Нет")</f>
        <v>Нет</v>
      </c>
      <c r="I5584" s="12">
        <v>1</v>
      </c>
      <c r="J5584" s="12">
        <v>4</v>
      </c>
      <c r="K5584" s="12">
        <v>1</v>
      </c>
      <c r="L5584" s="12">
        <v>5</v>
      </c>
      <c r="M5584" s="12">
        <v>16</v>
      </c>
      <c r="N5584" s="12">
        <v>1260</v>
      </c>
      <c r="O5584" s="12">
        <f>COUNTIF($P$2:P5584,P5584)</f>
        <v>1</v>
      </c>
      <c r="P5584" s="12" t="str">
        <f t="shared" si="321"/>
        <v>14105161260</v>
      </c>
      <c r="Q5584" s="12" t="str">
        <f t="shared" si="322"/>
        <v>141051612600001</v>
      </c>
      <c r="R5584" s="20" t="s">
        <v>4515</v>
      </c>
      <c r="AB5584" s="12" t="s">
        <v>907</v>
      </c>
      <c r="AD5584" s="12" t="s">
        <v>861</v>
      </c>
      <c r="AI5584" s="12" t="s">
        <v>100</v>
      </c>
      <c r="AK5584" s="12" t="s">
        <v>100</v>
      </c>
      <c r="BN5584" s="12">
        <v>1</v>
      </c>
      <c r="BP5584" s="12" t="s">
        <v>3806</v>
      </c>
    </row>
    <row r="5585" spans="1:68" ht="45" x14ac:dyDescent="0.25">
      <c r="A5585" s="12">
        <v>1</v>
      </c>
      <c r="B5585" s="11" t="str">
        <f t="shared" si="320"/>
        <v>Общий расчет. Анализ даты. Анализ даты. Символические звезды. Благородный Тайцзи. Нет</v>
      </c>
      <c r="C5585" s="11" t="str">
        <f>IFERROR(VLOOKUP(I5585,lvl_1[],2,FALSE),"Нет")</f>
        <v>Общий расчет</v>
      </c>
      <c r="D5585" s="11" t="str">
        <f>IFERROR(VLOOKUP(Rule!J5585,lvl_2[],2,FALSE),"Нет")</f>
        <v>Анализ даты</v>
      </c>
      <c r="E5585" s="11" t="str">
        <f>IFERROR(VLOOKUP(Rule!K5585,lvl_3[],2,FALSE),"Нет")</f>
        <v>Анализ даты</v>
      </c>
      <c r="F5585" s="11" t="str">
        <f>IFERROR(INDEX(lvl_4[],MATCH(L5585,lvl_4[ID],0),MATCH(TEXT(K5585,"##0"),lvl_4[#Headers],0)),"Нет")</f>
        <v>Символические звезды</v>
      </c>
      <c r="G5585" s="11" t="str">
        <f>IFERROR(INDEX(lvl_5[],MATCH(M5585,lvl_5[ID],0),MATCH(_xlfn.CONCAT(TEXT(K5585,"##0"),"_",TEXT(L5585,"##0")),lvl_5[#Headers],0)),"Нет")</f>
        <v>Благородный Тайцзи</v>
      </c>
      <c r="H5585" s="11" t="str">
        <f>IFERROR(INDEX(lvl_6[],MATCH(N5585,lvl_6[ID],0),MATCH(_xlfn.CONCAT(K5585,"_",L5585,"_",M5585),lvl_6[#Headers],0)),"Нет")</f>
        <v>Нет</v>
      </c>
      <c r="I5585" s="12">
        <v>1</v>
      </c>
      <c r="J5585" s="12">
        <v>4</v>
      </c>
      <c r="K5585" s="12">
        <v>1</v>
      </c>
      <c r="L5585" s="12">
        <v>5</v>
      </c>
      <c r="M5585" s="12">
        <v>16</v>
      </c>
      <c r="N5585" s="12">
        <v>1261</v>
      </c>
      <c r="O5585" s="12">
        <f>COUNTIF($P$2:P5585,P5585)</f>
        <v>1</v>
      </c>
      <c r="P5585" s="12" t="str">
        <f t="shared" si="321"/>
        <v>14105161261</v>
      </c>
      <c r="Q5585" s="12" t="str">
        <f t="shared" si="322"/>
        <v>141051612610001</v>
      </c>
      <c r="R5585" s="20" t="s">
        <v>4516</v>
      </c>
      <c r="AB5585" s="12" t="s">
        <v>907</v>
      </c>
      <c r="AD5585" s="12" t="s">
        <v>907</v>
      </c>
      <c r="AI5585" s="12" t="s">
        <v>100</v>
      </c>
      <c r="AK5585" s="12" t="s">
        <v>100</v>
      </c>
      <c r="BN5585" s="12">
        <v>1</v>
      </c>
      <c r="BP5585" s="12" t="s">
        <v>3806</v>
      </c>
    </row>
    <row r="5586" spans="1:68" ht="45" x14ac:dyDescent="0.25">
      <c r="A5586" s="12">
        <v>1</v>
      </c>
      <c r="B5586" s="11" t="str">
        <f t="shared" si="320"/>
        <v>Общий расчет. Анализ даты. Анализ даты. Символические звезды. Благородный Тайцзи. Нет</v>
      </c>
      <c r="C5586" s="11" t="str">
        <f>IFERROR(VLOOKUP(I5586,lvl_1[],2,FALSE),"Нет")</f>
        <v>Общий расчет</v>
      </c>
      <c r="D5586" s="11" t="str">
        <f>IFERROR(VLOOKUP(Rule!J5586,lvl_2[],2,FALSE),"Нет")</f>
        <v>Анализ даты</v>
      </c>
      <c r="E5586" s="11" t="str">
        <f>IFERROR(VLOOKUP(Rule!K5586,lvl_3[],2,FALSE),"Нет")</f>
        <v>Анализ даты</v>
      </c>
      <c r="F5586" s="11" t="str">
        <f>IFERROR(INDEX(lvl_4[],MATCH(L5586,lvl_4[ID],0),MATCH(TEXT(K5586,"##0"),lvl_4[#Headers],0)),"Нет")</f>
        <v>Символические звезды</v>
      </c>
      <c r="G5586" s="11" t="str">
        <f>IFERROR(INDEX(lvl_5[],MATCH(M5586,lvl_5[ID],0),MATCH(_xlfn.CONCAT(TEXT(K5586,"##0"),"_",TEXT(L5586,"##0")),lvl_5[#Headers],0)),"Нет")</f>
        <v>Благородный Тайцзи</v>
      </c>
      <c r="H5586" s="11" t="str">
        <f>IFERROR(INDEX(lvl_6[],MATCH(N5586,lvl_6[ID],0),MATCH(_xlfn.CONCAT(K5586,"_",L5586,"_",M5586),lvl_6[#Headers],0)),"Нет")</f>
        <v>Нет</v>
      </c>
      <c r="I5586" s="12">
        <v>1</v>
      </c>
      <c r="J5586" s="12">
        <v>4</v>
      </c>
      <c r="K5586" s="12">
        <v>1</v>
      </c>
      <c r="L5586" s="12">
        <v>5</v>
      </c>
      <c r="M5586" s="12">
        <v>16</v>
      </c>
      <c r="N5586" s="12">
        <v>1262</v>
      </c>
      <c r="O5586" s="12">
        <f>COUNTIF($P$2:P5586,P5586)</f>
        <v>1</v>
      </c>
      <c r="P5586" s="12" t="str">
        <f t="shared" si="321"/>
        <v>14105161262</v>
      </c>
      <c r="Q5586" s="12" t="str">
        <f t="shared" si="322"/>
        <v>141051612620001</v>
      </c>
      <c r="R5586" s="20" t="s">
        <v>4517</v>
      </c>
      <c r="AB5586" s="12" t="s">
        <v>907</v>
      </c>
      <c r="AD5586" s="12" t="s">
        <v>870</v>
      </c>
      <c r="AI5586" s="12" t="s">
        <v>100</v>
      </c>
      <c r="AK5586" s="12" t="s">
        <v>100</v>
      </c>
      <c r="BN5586" s="12">
        <v>1</v>
      </c>
      <c r="BP5586" s="12" t="s">
        <v>3806</v>
      </c>
    </row>
    <row r="5587" spans="1:68" ht="45" x14ac:dyDescent="0.25">
      <c r="A5587" s="12">
        <v>1</v>
      </c>
      <c r="B5587" s="11" t="str">
        <f t="shared" si="320"/>
        <v>Общий расчет. Анализ даты. Анализ даты. Символические звезды. Благородный Тайцзи. Нет</v>
      </c>
      <c r="C5587" s="11" t="str">
        <f>IFERROR(VLOOKUP(I5587,lvl_1[],2,FALSE),"Нет")</f>
        <v>Общий расчет</v>
      </c>
      <c r="D5587" s="11" t="str">
        <f>IFERROR(VLOOKUP(Rule!J5587,lvl_2[],2,FALSE),"Нет")</f>
        <v>Анализ даты</v>
      </c>
      <c r="E5587" s="11" t="str">
        <f>IFERROR(VLOOKUP(Rule!K5587,lvl_3[],2,FALSE),"Нет")</f>
        <v>Анализ даты</v>
      </c>
      <c r="F5587" s="11" t="str">
        <f>IFERROR(INDEX(lvl_4[],MATCH(L5587,lvl_4[ID],0),MATCH(TEXT(K5587,"##0"),lvl_4[#Headers],0)),"Нет")</f>
        <v>Символические звезды</v>
      </c>
      <c r="G5587" s="11" t="str">
        <f>IFERROR(INDEX(lvl_5[],MATCH(M5587,lvl_5[ID],0),MATCH(_xlfn.CONCAT(TEXT(K5587,"##0"),"_",TEXT(L5587,"##0")),lvl_5[#Headers],0)),"Нет")</f>
        <v>Благородный Тайцзи</v>
      </c>
      <c r="H5587" s="11" t="str">
        <f>IFERROR(INDEX(lvl_6[],MATCH(N5587,lvl_6[ID],0),MATCH(_xlfn.CONCAT(K5587,"_",L5587,"_",M5587),lvl_6[#Headers],0)),"Нет")</f>
        <v>Нет</v>
      </c>
      <c r="I5587" s="12">
        <v>1</v>
      </c>
      <c r="J5587" s="12">
        <v>4</v>
      </c>
      <c r="K5587" s="12">
        <v>1</v>
      </c>
      <c r="L5587" s="12">
        <v>5</v>
      </c>
      <c r="M5587" s="12">
        <v>16</v>
      </c>
      <c r="N5587" s="12">
        <v>1263</v>
      </c>
      <c r="O5587" s="12">
        <f>COUNTIF($P$2:P5587,P5587)</f>
        <v>1</v>
      </c>
      <c r="P5587" s="12" t="str">
        <f t="shared" si="321"/>
        <v>14105161263</v>
      </c>
      <c r="Q5587" s="12" t="str">
        <f t="shared" si="322"/>
        <v>141051612630001</v>
      </c>
      <c r="R5587" s="20" t="s">
        <v>4518</v>
      </c>
      <c r="AB5587" s="12" t="s">
        <v>907</v>
      </c>
      <c r="AD5587" s="12" t="s">
        <v>864</v>
      </c>
      <c r="AI5587" s="12" t="s">
        <v>100</v>
      </c>
      <c r="AK5587" s="12" t="s">
        <v>100</v>
      </c>
      <c r="BN5587" s="12">
        <v>1</v>
      </c>
      <c r="BP5587" s="12" t="s">
        <v>3806</v>
      </c>
    </row>
    <row r="5588" spans="1:68" ht="45" x14ac:dyDescent="0.25">
      <c r="A5588" s="12">
        <v>1</v>
      </c>
      <c r="B5588" s="11" t="str">
        <f t="shared" si="320"/>
        <v>Общий расчет. Анализ даты. Анализ даты. Символические звезды. Благородный Тайцзи. Нет</v>
      </c>
      <c r="C5588" s="11" t="str">
        <f>IFERROR(VLOOKUP(I5588,lvl_1[],2,FALSE),"Нет")</f>
        <v>Общий расчет</v>
      </c>
      <c r="D5588" s="11" t="str">
        <f>IFERROR(VLOOKUP(Rule!J5588,lvl_2[],2,FALSE),"Нет")</f>
        <v>Анализ даты</v>
      </c>
      <c r="E5588" s="11" t="str">
        <f>IFERROR(VLOOKUP(Rule!K5588,lvl_3[],2,FALSE),"Нет")</f>
        <v>Анализ даты</v>
      </c>
      <c r="F5588" s="11" t="str">
        <f>IFERROR(INDEX(lvl_4[],MATCH(L5588,lvl_4[ID],0),MATCH(TEXT(K5588,"##0"),lvl_4[#Headers],0)),"Нет")</f>
        <v>Символические звезды</v>
      </c>
      <c r="G5588" s="11" t="str">
        <f>IFERROR(INDEX(lvl_5[],MATCH(M5588,lvl_5[ID],0),MATCH(_xlfn.CONCAT(TEXT(K5588,"##0"),"_",TEXT(L5588,"##0")),lvl_5[#Headers],0)),"Нет")</f>
        <v>Благородный Тайцзи</v>
      </c>
      <c r="H5588" s="11" t="str">
        <f>IFERROR(INDEX(lvl_6[],MATCH(N5588,lvl_6[ID],0),MATCH(_xlfn.CONCAT(K5588,"_",L5588,"_",M5588),lvl_6[#Headers],0)),"Нет")</f>
        <v>Нет</v>
      </c>
      <c r="I5588" s="12">
        <v>1</v>
      </c>
      <c r="J5588" s="12">
        <v>4</v>
      </c>
      <c r="K5588" s="12">
        <v>1</v>
      </c>
      <c r="L5588" s="12">
        <v>5</v>
      </c>
      <c r="M5588" s="12">
        <v>16</v>
      </c>
      <c r="N5588" s="12">
        <v>1264</v>
      </c>
      <c r="O5588" s="12">
        <f>COUNTIF($P$2:P5588,P5588)</f>
        <v>1</v>
      </c>
      <c r="P5588" s="12" t="str">
        <f t="shared" si="321"/>
        <v>14105161264</v>
      </c>
      <c r="Q5588" s="12" t="str">
        <f t="shared" si="322"/>
        <v>141051612640001</v>
      </c>
      <c r="R5588" s="20" t="s">
        <v>4519</v>
      </c>
      <c r="AB5588" s="12" t="s">
        <v>908</v>
      </c>
      <c r="AD5588" s="12" t="s">
        <v>861</v>
      </c>
      <c r="AI5588" s="12" t="s">
        <v>100</v>
      </c>
      <c r="AK5588" s="12" t="s">
        <v>100</v>
      </c>
      <c r="BN5588" s="12">
        <v>1</v>
      </c>
      <c r="BP5588" s="12" t="s">
        <v>3806</v>
      </c>
    </row>
    <row r="5589" spans="1:68" ht="45" x14ac:dyDescent="0.25">
      <c r="A5589" s="12">
        <v>1</v>
      </c>
      <c r="B5589" s="11" t="str">
        <f t="shared" si="320"/>
        <v>Общий расчет. Анализ даты. Анализ даты. Символические звезды. Благородный Тайцзи. Нет</v>
      </c>
      <c r="C5589" s="11" t="str">
        <f>IFERROR(VLOOKUP(I5589,lvl_1[],2,FALSE),"Нет")</f>
        <v>Общий расчет</v>
      </c>
      <c r="D5589" s="11" t="str">
        <f>IFERROR(VLOOKUP(Rule!J5589,lvl_2[],2,FALSE),"Нет")</f>
        <v>Анализ даты</v>
      </c>
      <c r="E5589" s="11" t="str">
        <f>IFERROR(VLOOKUP(Rule!K5589,lvl_3[],2,FALSE),"Нет")</f>
        <v>Анализ даты</v>
      </c>
      <c r="F5589" s="11" t="str">
        <f>IFERROR(INDEX(lvl_4[],MATCH(L5589,lvl_4[ID],0),MATCH(TEXT(K5589,"##0"),lvl_4[#Headers],0)),"Нет")</f>
        <v>Символические звезды</v>
      </c>
      <c r="G5589" s="11" t="str">
        <f>IFERROR(INDEX(lvl_5[],MATCH(M5589,lvl_5[ID],0),MATCH(_xlfn.CONCAT(TEXT(K5589,"##0"),"_",TEXT(L5589,"##0")),lvl_5[#Headers],0)),"Нет")</f>
        <v>Благородный Тайцзи</v>
      </c>
      <c r="H5589" s="11" t="str">
        <f>IFERROR(INDEX(lvl_6[],MATCH(N5589,lvl_6[ID],0),MATCH(_xlfn.CONCAT(K5589,"_",L5589,"_",M5589),lvl_6[#Headers],0)),"Нет")</f>
        <v>Нет</v>
      </c>
      <c r="I5589" s="12">
        <v>1</v>
      </c>
      <c r="J5589" s="12">
        <v>4</v>
      </c>
      <c r="K5589" s="12">
        <v>1</v>
      </c>
      <c r="L5589" s="12">
        <v>5</v>
      </c>
      <c r="M5589" s="12">
        <v>16</v>
      </c>
      <c r="N5589" s="12">
        <v>1265</v>
      </c>
      <c r="O5589" s="12">
        <f>COUNTIF($P$2:P5589,P5589)</f>
        <v>1</v>
      </c>
      <c r="P5589" s="12" t="str">
        <f t="shared" si="321"/>
        <v>14105161265</v>
      </c>
      <c r="Q5589" s="12" t="str">
        <f t="shared" si="322"/>
        <v>141051612650001</v>
      </c>
      <c r="R5589" s="20" t="s">
        <v>4520</v>
      </c>
      <c r="AB5589" s="12" t="s">
        <v>908</v>
      </c>
      <c r="AD5589" s="12" t="s">
        <v>907</v>
      </c>
      <c r="AI5589" s="12" t="s">
        <v>100</v>
      </c>
      <c r="AK5589" s="12" t="s">
        <v>100</v>
      </c>
      <c r="BN5589" s="12">
        <v>1</v>
      </c>
      <c r="BP5589" s="12" t="s">
        <v>3806</v>
      </c>
    </row>
    <row r="5590" spans="1:68" ht="45" x14ac:dyDescent="0.25">
      <c r="A5590" s="12">
        <v>1</v>
      </c>
      <c r="B5590" s="11" t="str">
        <f t="shared" si="320"/>
        <v>Общий расчет. Анализ даты. Анализ даты. Символические звезды. Благородный Тайцзи. Нет</v>
      </c>
      <c r="C5590" s="11" t="str">
        <f>IFERROR(VLOOKUP(I5590,lvl_1[],2,FALSE),"Нет")</f>
        <v>Общий расчет</v>
      </c>
      <c r="D5590" s="11" t="str">
        <f>IFERROR(VLOOKUP(Rule!J5590,lvl_2[],2,FALSE),"Нет")</f>
        <v>Анализ даты</v>
      </c>
      <c r="E5590" s="11" t="str">
        <f>IFERROR(VLOOKUP(Rule!K5590,lvl_3[],2,FALSE),"Нет")</f>
        <v>Анализ даты</v>
      </c>
      <c r="F5590" s="11" t="str">
        <f>IFERROR(INDEX(lvl_4[],MATCH(L5590,lvl_4[ID],0),MATCH(TEXT(K5590,"##0"),lvl_4[#Headers],0)),"Нет")</f>
        <v>Символические звезды</v>
      </c>
      <c r="G5590" s="11" t="str">
        <f>IFERROR(INDEX(lvl_5[],MATCH(M5590,lvl_5[ID],0),MATCH(_xlfn.CONCAT(TEXT(K5590,"##0"),"_",TEXT(L5590,"##0")),lvl_5[#Headers],0)),"Нет")</f>
        <v>Благородный Тайцзи</v>
      </c>
      <c r="H5590" s="11" t="str">
        <f>IFERROR(INDEX(lvl_6[],MATCH(N5590,lvl_6[ID],0),MATCH(_xlfn.CONCAT(K5590,"_",L5590,"_",M5590),lvl_6[#Headers],0)),"Нет")</f>
        <v>Нет</v>
      </c>
      <c r="I5590" s="12">
        <v>1</v>
      </c>
      <c r="J5590" s="12">
        <v>4</v>
      </c>
      <c r="K5590" s="12">
        <v>1</v>
      </c>
      <c r="L5590" s="12">
        <v>5</v>
      </c>
      <c r="M5590" s="12">
        <v>16</v>
      </c>
      <c r="N5590" s="12">
        <v>1266</v>
      </c>
      <c r="O5590" s="12">
        <f>COUNTIF($P$2:P5590,P5590)</f>
        <v>1</v>
      </c>
      <c r="P5590" s="12" t="str">
        <f t="shared" si="321"/>
        <v>14105161266</v>
      </c>
      <c r="Q5590" s="12" t="str">
        <f t="shared" si="322"/>
        <v>141051612660001</v>
      </c>
      <c r="R5590" s="20" t="s">
        <v>4521</v>
      </c>
      <c r="AB5590" s="12" t="s">
        <v>908</v>
      </c>
      <c r="AD5590" s="12" t="s">
        <v>870</v>
      </c>
      <c r="AI5590" s="12" t="s">
        <v>100</v>
      </c>
      <c r="AK5590" s="12" t="s">
        <v>100</v>
      </c>
      <c r="BN5590" s="12">
        <v>1</v>
      </c>
      <c r="BP5590" s="12" t="s">
        <v>3806</v>
      </c>
    </row>
    <row r="5591" spans="1:68" ht="45" x14ac:dyDescent="0.25">
      <c r="A5591" s="12">
        <v>1</v>
      </c>
      <c r="B5591" s="11" t="str">
        <f t="shared" si="320"/>
        <v>Общий расчет. Анализ даты. Анализ даты. Символические звезды. Благородный Тайцзи. Нет</v>
      </c>
      <c r="C5591" s="11" t="str">
        <f>IFERROR(VLOOKUP(I5591,lvl_1[],2,FALSE),"Нет")</f>
        <v>Общий расчет</v>
      </c>
      <c r="D5591" s="11" t="str">
        <f>IFERROR(VLOOKUP(Rule!J5591,lvl_2[],2,FALSE),"Нет")</f>
        <v>Анализ даты</v>
      </c>
      <c r="E5591" s="11" t="str">
        <f>IFERROR(VLOOKUP(Rule!K5591,lvl_3[],2,FALSE),"Нет")</f>
        <v>Анализ даты</v>
      </c>
      <c r="F5591" s="11" t="str">
        <f>IFERROR(INDEX(lvl_4[],MATCH(L5591,lvl_4[ID],0),MATCH(TEXT(K5591,"##0"),lvl_4[#Headers],0)),"Нет")</f>
        <v>Символические звезды</v>
      </c>
      <c r="G5591" s="11" t="str">
        <f>IFERROR(INDEX(lvl_5[],MATCH(M5591,lvl_5[ID],0),MATCH(_xlfn.CONCAT(TEXT(K5591,"##0"),"_",TEXT(L5591,"##0")),lvl_5[#Headers],0)),"Нет")</f>
        <v>Благородный Тайцзи</v>
      </c>
      <c r="H5591" s="11" t="str">
        <f>IFERROR(INDEX(lvl_6[],MATCH(N5591,lvl_6[ID],0),MATCH(_xlfn.CONCAT(K5591,"_",L5591,"_",M5591),lvl_6[#Headers],0)),"Нет")</f>
        <v>Нет</v>
      </c>
      <c r="I5591" s="12">
        <v>1</v>
      </c>
      <c r="J5591" s="12">
        <v>4</v>
      </c>
      <c r="K5591" s="12">
        <v>1</v>
      </c>
      <c r="L5591" s="12">
        <v>5</v>
      </c>
      <c r="M5591" s="12">
        <v>16</v>
      </c>
      <c r="N5591" s="12">
        <v>1267</v>
      </c>
      <c r="O5591" s="12">
        <f>COUNTIF($P$2:P5591,P5591)</f>
        <v>1</v>
      </c>
      <c r="P5591" s="12" t="str">
        <f t="shared" si="321"/>
        <v>14105161267</v>
      </c>
      <c r="Q5591" s="12" t="str">
        <f t="shared" si="322"/>
        <v>141051612670001</v>
      </c>
      <c r="R5591" s="20" t="s">
        <v>4522</v>
      </c>
      <c r="AB5591" s="12" t="s">
        <v>908</v>
      </c>
      <c r="AD5591" s="12" t="s">
        <v>864</v>
      </c>
      <c r="AI5591" s="12" t="s">
        <v>100</v>
      </c>
      <c r="AK5591" s="12" t="s">
        <v>100</v>
      </c>
      <c r="BN5591" s="12">
        <v>1</v>
      </c>
      <c r="BP5591" s="12" t="s">
        <v>3806</v>
      </c>
    </row>
    <row r="5592" spans="1:68" ht="45" x14ac:dyDescent="0.25">
      <c r="A5592" s="12">
        <v>1</v>
      </c>
      <c r="B5592" s="11" t="str">
        <f t="shared" si="320"/>
        <v>Общий расчет. Анализ даты. Анализ даты. Символические звезды. Благородный Тайцзи. Нет</v>
      </c>
      <c r="C5592" s="11" t="str">
        <f>IFERROR(VLOOKUP(I5592,lvl_1[],2,FALSE),"Нет")</f>
        <v>Общий расчет</v>
      </c>
      <c r="D5592" s="11" t="str">
        <f>IFERROR(VLOOKUP(Rule!J5592,lvl_2[],2,FALSE),"Нет")</f>
        <v>Анализ даты</v>
      </c>
      <c r="E5592" s="11" t="str">
        <f>IFERROR(VLOOKUP(Rule!K5592,lvl_3[],2,FALSE),"Нет")</f>
        <v>Анализ даты</v>
      </c>
      <c r="F5592" s="11" t="str">
        <f>IFERROR(INDEX(lvl_4[],MATCH(L5592,lvl_4[ID],0),MATCH(TEXT(K5592,"##0"),lvl_4[#Headers],0)),"Нет")</f>
        <v>Символические звезды</v>
      </c>
      <c r="G5592" s="11" t="str">
        <f>IFERROR(INDEX(lvl_5[],MATCH(M5592,lvl_5[ID],0),MATCH(_xlfn.CONCAT(TEXT(K5592,"##0"),"_",TEXT(L5592,"##0")),lvl_5[#Headers],0)),"Нет")</f>
        <v>Благородный Тайцзи</v>
      </c>
      <c r="H5592" s="11" t="str">
        <f>IFERROR(INDEX(lvl_6[],MATCH(N5592,lvl_6[ID],0),MATCH(_xlfn.CONCAT(K5592,"_",L5592,"_",M5592),lvl_6[#Headers],0)),"Нет")</f>
        <v>Нет</v>
      </c>
      <c r="I5592" s="12">
        <v>1</v>
      </c>
      <c r="J5592" s="12">
        <v>4</v>
      </c>
      <c r="K5592" s="12">
        <v>1</v>
      </c>
      <c r="L5592" s="12">
        <v>5</v>
      </c>
      <c r="M5592" s="12">
        <v>16</v>
      </c>
      <c r="N5592" s="12">
        <v>1268</v>
      </c>
      <c r="O5592" s="12">
        <f>COUNTIF($P$2:P5592,P5592)</f>
        <v>1</v>
      </c>
      <c r="P5592" s="12" t="str">
        <f t="shared" si="321"/>
        <v>14105161268</v>
      </c>
      <c r="Q5592" s="12" t="str">
        <f t="shared" si="322"/>
        <v>141051612680001</v>
      </c>
      <c r="R5592" s="20" t="s">
        <v>4523</v>
      </c>
      <c r="AB5592" s="12" t="s">
        <v>910</v>
      </c>
      <c r="AD5592" s="12" t="s">
        <v>859</v>
      </c>
      <c r="AI5592" s="12" t="s">
        <v>100</v>
      </c>
      <c r="AK5592" s="12" t="s">
        <v>100</v>
      </c>
      <c r="BN5592" s="12">
        <v>1</v>
      </c>
      <c r="BP5592" s="12" t="s">
        <v>3806</v>
      </c>
    </row>
    <row r="5593" spans="1:68" ht="45" x14ac:dyDescent="0.25">
      <c r="A5593" s="12">
        <v>1</v>
      </c>
      <c r="B5593" s="11" t="str">
        <f t="shared" si="320"/>
        <v>Общий расчет. Анализ даты. Анализ даты. Символические звезды. Благородный Тайцзи. Нет</v>
      </c>
      <c r="C5593" s="11" t="str">
        <f>IFERROR(VLOOKUP(I5593,lvl_1[],2,FALSE),"Нет")</f>
        <v>Общий расчет</v>
      </c>
      <c r="D5593" s="11" t="str">
        <f>IFERROR(VLOOKUP(Rule!J5593,lvl_2[],2,FALSE),"Нет")</f>
        <v>Анализ даты</v>
      </c>
      <c r="E5593" s="11" t="str">
        <f>IFERROR(VLOOKUP(Rule!K5593,lvl_3[],2,FALSE),"Нет")</f>
        <v>Анализ даты</v>
      </c>
      <c r="F5593" s="11" t="str">
        <f>IFERROR(INDEX(lvl_4[],MATCH(L5593,lvl_4[ID],0),MATCH(TEXT(K5593,"##0"),lvl_4[#Headers],0)),"Нет")</f>
        <v>Символические звезды</v>
      </c>
      <c r="G5593" s="11" t="str">
        <f>IFERROR(INDEX(lvl_5[],MATCH(M5593,lvl_5[ID],0),MATCH(_xlfn.CONCAT(TEXT(K5593,"##0"),"_",TEXT(L5593,"##0")),lvl_5[#Headers],0)),"Нет")</f>
        <v>Благородный Тайцзи</v>
      </c>
      <c r="H5593" s="11" t="str">
        <f>IFERROR(INDEX(lvl_6[],MATCH(N5593,lvl_6[ID],0),MATCH(_xlfn.CONCAT(K5593,"_",L5593,"_",M5593),lvl_6[#Headers],0)),"Нет")</f>
        <v>Нет</v>
      </c>
      <c r="I5593" s="12">
        <v>1</v>
      </c>
      <c r="J5593" s="12">
        <v>4</v>
      </c>
      <c r="K5593" s="12">
        <v>1</v>
      </c>
      <c r="L5593" s="12">
        <v>5</v>
      </c>
      <c r="M5593" s="12">
        <v>16</v>
      </c>
      <c r="N5593" s="12">
        <v>1269</v>
      </c>
      <c r="O5593" s="12">
        <f>COUNTIF($P$2:P5593,P5593)</f>
        <v>1</v>
      </c>
      <c r="P5593" s="12" t="str">
        <f t="shared" si="321"/>
        <v>14105161269</v>
      </c>
      <c r="Q5593" s="12" t="str">
        <f t="shared" si="322"/>
        <v>141051612690001</v>
      </c>
      <c r="R5593" s="20" t="s">
        <v>4524</v>
      </c>
      <c r="AB5593" s="12" t="s">
        <v>910</v>
      </c>
      <c r="AD5593" s="12" t="s">
        <v>868</v>
      </c>
      <c r="AI5593" s="12" t="s">
        <v>100</v>
      </c>
      <c r="AK5593" s="12" t="s">
        <v>100</v>
      </c>
      <c r="BN5593" s="12">
        <v>1</v>
      </c>
      <c r="BP5593" s="12" t="s">
        <v>3806</v>
      </c>
    </row>
    <row r="5594" spans="1:68" ht="45" x14ac:dyDescent="0.25">
      <c r="A5594" s="12">
        <v>1</v>
      </c>
      <c r="B5594" s="11" t="str">
        <f t="shared" si="320"/>
        <v>Общий расчет. Анализ даты. Анализ даты. Символические звезды. Благородный Тайцзи. Нет</v>
      </c>
      <c r="C5594" s="11" t="str">
        <f>IFERROR(VLOOKUP(I5594,lvl_1[],2,FALSE),"Нет")</f>
        <v>Общий расчет</v>
      </c>
      <c r="D5594" s="11" t="str">
        <f>IFERROR(VLOOKUP(Rule!J5594,lvl_2[],2,FALSE),"Нет")</f>
        <v>Анализ даты</v>
      </c>
      <c r="E5594" s="11" t="str">
        <f>IFERROR(VLOOKUP(Rule!K5594,lvl_3[],2,FALSE),"Нет")</f>
        <v>Анализ даты</v>
      </c>
      <c r="F5594" s="11" t="str">
        <f>IFERROR(INDEX(lvl_4[],MATCH(L5594,lvl_4[ID],0),MATCH(TEXT(K5594,"##0"),lvl_4[#Headers],0)),"Нет")</f>
        <v>Символические звезды</v>
      </c>
      <c r="G5594" s="11" t="str">
        <f>IFERROR(INDEX(lvl_5[],MATCH(M5594,lvl_5[ID],0),MATCH(_xlfn.CONCAT(TEXT(K5594,"##0"),"_",TEXT(L5594,"##0")),lvl_5[#Headers],0)),"Нет")</f>
        <v>Благородный Тайцзи</v>
      </c>
      <c r="H5594" s="11" t="str">
        <f>IFERROR(INDEX(lvl_6[],MATCH(N5594,lvl_6[ID],0),MATCH(_xlfn.CONCAT(K5594,"_",L5594,"_",M5594),lvl_6[#Headers],0)),"Нет")</f>
        <v>Нет</v>
      </c>
      <c r="I5594" s="12">
        <v>1</v>
      </c>
      <c r="J5594" s="12">
        <v>4</v>
      </c>
      <c r="K5594" s="12">
        <v>1</v>
      </c>
      <c r="L5594" s="12">
        <v>5</v>
      </c>
      <c r="M5594" s="12">
        <v>16</v>
      </c>
      <c r="N5594" s="12">
        <v>1270</v>
      </c>
      <c r="O5594" s="12">
        <f>COUNTIF($P$2:P5594,P5594)</f>
        <v>1</v>
      </c>
      <c r="P5594" s="12" t="str">
        <f t="shared" si="321"/>
        <v>14105161270</v>
      </c>
      <c r="Q5594" s="12" t="str">
        <f t="shared" si="322"/>
        <v>141051612700001</v>
      </c>
      <c r="R5594" s="20" t="s">
        <v>4525</v>
      </c>
      <c r="AB5594" s="12" t="s">
        <v>912</v>
      </c>
      <c r="AD5594" s="12" t="s">
        <v>859</v>
      </c>
      <c r="AI5594" s="12" t="s">
        <v>100</v>
      </c>
      <c r="AK5594" s="12" t="s">
        <v>100</v>
      </c>
      <c r="BN5594" s="12">
        <v>1</v>
      </c>
      <c r="BP5594" s="12" t="s">
        <v>3806</v>
      </c>
    </row>
    <row r="5595" spans="1:68" ht="45" x14ac:dyDescent="0.25">
      <c r="A5595" s="12">
        <v>1</v>
      </c>
      <c r="B5595" s="11" t="str">
        <f t="shared" si="320"/>
        <v>Общий расчет. Анализ даты. Анализ даты. Символические звезды. Благородный Тайцзи. Нет</v>
      </c>
      <c r="C5595" s="11" t="str">
        <f>IFERROR(VLOOKUP(I5595,lvl_1[],2,FALSE),"Нет")</f>
        <v>Общий расчет</v>
      </c>
      <c r="D5595" s="11" t="str">
        <f>IFERROR(VLOOKUP(Rule!J5595,lvl_2[],2,FALSE),"Нет")</f>
        <v>Анализ даты</v>
      </c>
      <c r="E5595" s="11" t="str">
        <f>IFERROR(VLOOKUP(Rule!K5595,lvl_3[],2,FALSE),"Нет")</f>
        <v>Анализ даты</v>
      </c>
      <c r="F5595" s="11" t="str">
        <f>IFERROR(INDEX(lvl_4[],MATCH(L5595,lvl_4[ID],0),MATCH(TEXT(K5595,"##0"),lvl_4[#Headers],0)),"Нет")</f>
        <v>Символические звезды</v>
      </c>
      <c r="G5595" s="11" t="str">
        <f>IFERROR(INDEX(lvl_5[],MATCH(M5595,lvl_5[ID],0),MATCH(_xlfn.CONCAT(TEXT(K5595,"##0"),"_",TEXT(L5595,"##0")),lvl_5[#Headers],0)),"Нет")</f>
        <v>Благородный Тайцзи</v>
      </c>
      <c r="H5595" s="11" t="str">
        <f>IFERROR(INDEX(lvl_6[],MATCH(N5595,lvl_6[ID],0),MATCH(_xlfn.CONCAT(K5595,"_",L5595,"_",M5595),lvl_6[#Headers],0)),"Нет")</f>
        <v>Нет</v>
      </c>
      <c r="I5595" s="12">
        <v>1</v>
      </c>
      <c r="J5595" s="12">
        <v>4</v>
      </c>
      <c r="K5595" s="12">
        <v>1</v>
      </c>
      <c r="L5595" s="12">
        <v>5</v>
      </c>
      <c r="M5595" s="12">
        <v>16</v>
      </c>
      <c r="N5595" s="12">
        <v>1271</v>
      </c>
      <c r="O5595" s="12">
        <f>COUNTIF($P$2:P5595,P5595)</f>
        <v>1</v>
      </c>
      <c r="P5595" s="12" t="str">
        <f t="shared" si="321"/>
        <v>14105161271</v>
      </c>
      <c r="Q5595" s="12" t="str">
        <f t="shared" si="322"/>
        <v>141051612710001</v>
      </c>
      <c r="R5595" s="20" t="s">
        <v>4526</v>
      </c>
      <c r="AB5595" s="12" t="s">
        <v>912</v>
      </c>
      <c r="AD5595" s="12" t="s">
        <v>868</v>
      </c>
      <c r="AI5595" s="12" t="s">
        <v>100</v>
      </c>
      <c r="AK5595" s="12" t="s">
        <v>100</v>
      </c>
      <c r="BN5595" s="12">
        <v>1</v>
      </c>
      <c r="BP5595" s="12" t="s">
        <v>3806</v>
      </c>
    </row>
    <row r="5596" spans="1:68" ht="45" x14ac:dyDescent="0.25">
      <c r="A5596" s="12">
        <v>1</v>
      </c>
      <c r="B5596" s="11" t="str">
        <f t="shared" si="320"/>
        <v>Общий расчет. Анализ даты. Анализ даты. Символические звезды. Благородный Тайцзи. Нет</v>
      </c>
      <c r="C5596" s="11" t="str">
        <f>IFERROR(VLOOKUP(I5596,lvl_1[],2,FALSE),"Нет")</f>
        <v>Общий расчет</v>
      </c>
      <c r="D5596" s="11" t="str">
        <f>IFERROR(VLOOKUP(Rule!J5596,lvl_2[],2,FALSE),"Нет")</f>
        <v>Анализ даты</v>
      </c>
      <c r="E5596" s="11" t="str">
        <f>IFERROR(VLOOKUP(Rule!K5596,lvl_3[],2,FALSE),"Нет")</f>
        <v>Анализ даты</v>
      </c>
      <c r="F5596" s="11" t="str">
        <f>IFERROR(INDEX(lvl_4[],MATCH(L5596,lvl_4[ID],0),MATCH(TEXT(K5596,"##0"),lvl_4[#Headers],0)),"Нет")</f>
        <v>Символические звезды</v>
      </c>
      <c r="G5596" s="11" t="str">
        <f>IFERROR(INDEX(lvl_5[],MATCH(M5596,lvl_5[ID],0),MATCH(_xlfn.CONCAT(TEXT(K5596,"##0"),"_",TEXT(L5596,"##0")),lvl_5[#Headers],0)),"Нет")</f>
        <v>Благородный Тайцзи</v>
      </c>
      <c r="H5596" s="11" t="str">
        <f>IFERROR(INDEX(lvl_6[],MATCH(N5596,lvl_6[ID],0),MATCH(_xlfn.CONCAT(K5596,"_",L5596,"_",M5596),lvl_6[#Headers],0)),"Нет")</f>
        <v>Нет</v>
      </c>
      <c r="I5596" s="12">
        <v>1</v>
      </c>
      <c r="J5596" s="12">
        <v>4</v>
      </c>
      <c r="K5596" s="12">
        <v>1</v>
      </c>
      <c r="L5596" s="12">
        <v>5</v>
      </c>
      <c r="M5596" s="12">
        <v>16</v>
      </c>
      <c r="N5596" s="12">
        <v>1272</v>
      </c>
      <c r="O5596" s="12">
        <f>COUNTIF($P$2:P5596,P5596)</f>
        <v>1</v>
      </c>
      <c r="P5596" s="12" t="str">
        <f t="shared" si="321"/>
        <v>14105161272</v>
      </c>
      <c r="Q5596" s="12" t="str">
        <f t="shared" si="322"/>
        <v>141051612720001</v>
      </c>
      <c r="R5596" s="20" t="s">
        <v>4527</v>
      </c>
      <c r="AB5596" s="12" t="s">
        <v>914</v>
      </c>
      <c r="AD5596" s="12" t="s">
        <v>862</v>
      </c>
      <c r="AI5596" s="12" t="s">
        <v>100</v>
      </c>
      <c r="AK5596" s="12" t="s">
        <v>100</v>
      </c>
      <c r="BN5596" s="12">
        <v>1</v>
      </c>
      <c r="BP5596" s="12" t="s">
        <v>3806</v>
      </c>
    </row>
    <row r="5597" spans="1:68" ht="45" x14ac:dyDescent="0.25">
      <c r="A5597" s="12">
        <v>1</v>
      </c>
      <c r="B5597" s="11" t="str">
        <f t="shared" si="320"/>
        <v>Общий расчет. Анализ даты. Анализ даты. Символические звезды. Благородный Тайцзи. Нет</v>
      </c>
      <c r="C5597" s="11" t="str">
        <f>IFERROR(VLOOKUP(I5597,lvl_1[],2,FALSE),"Нет")</f>
        <v>Общий расчет</v>
      </c>
      <c r="D5597" s="11" t="str">
        <f>IFERROR(VLOOKUP(Rule!J5597,lvl_2[],2,FALSE),"Нет")</f>
        <v>Анализ даты</v>
      </c>
      <c r="E5597" s="11" t="str">
        <f>IFERROR(VLOOKUP(Rule!K5597,lvl_3[],2,FALSE),"Нет")</f>
        <v>Анализ даты</v>
      </c>
      <c r="F5597" s="11" t="str">
        <f>IFERROR(INDEX(lvl_4[],MATCH(L5597,lvl_4[ID],0),MATCH(TEXT(K5597,"##0"),lvl_4[#Headers],0)),"Нет")</f>
        <v>Символические звезды</v>
      </c>
      <c r="G5597" s="11" t="str">
        <f>IFERROR(INDEX(lvl_5[],MATCH(M5597,lvl_5[ID],0),MATCH(_xlfn.CONCAT(TEXT(K5597,"##0"),"_",TEXT(L5597,"##0")),lvl_5[#Headers],0)),"Нет")</f>
        <v>Благородный Тайцзи</v>
      </c>
      <c r="H5597" s="11" t="str">
        <f>IFERROR(INDEX(lvl_6[],MATCH(N5597,lvl_6[ID],0),MATCH(_xlfn.CONCAT(K5597,"_",L5597,"_",M5597),lvl_6[#Headers],0)),"Нет")</f>
        <v>Нет</v>
      </c>
      <c r="I5597" s="12">
        <v>1</v>
      </c>
      <c r="J5597" s="12">
        <v>4</v>
      </c>
      <c r="K5597" s="12">
        <v>1</v>
      </c>
      <c r="L5597" s="12">
        <v>5</v>
      </c>
      <c r="M5597" s="12">
        <v>16</v>
      </c>
      <c r="N5597" s="12">
        <v>1273</v>
      </c>
      <c r="O5597" s="12">
        <f>COUNTIF($P$2:P5597,P5597)</f>
        <v>1</v>
      </c>
      <c r="P5597" s="12" t="str">
        <f t="shared" si="321"/>
        <v>14105161273</v>
      </c>
      <c r="Q5597" s="12" t="str">
        <f t="shared" si="322"/>
        <v>141051612730001</v>
      </c>
      <c r="R5597" s="20" t="s">
        <v>4528</v>
      </c>
      <c r="AB5597" s="12" t="s">
        <v>914</v>
      </c>
      <c r="AD5597" s="12" t="s">
        <v>865</v>
      </c>
      <c r="AI5597" s="12" t="s">
        <v>100</v>
      </c>
      <c r="AK5597" s="12" t="s">
        <v>100</v>
      </c>
      <c r="BN5597" s="12">
        <v>1</v>
      </c>
      <c r="BP5597" s="12" t="s">
        <v>3806</v>
      </c>
    </row>
    <row r="5598" spans="1:68" ht="45" x14ac:dyDescent="0.25">
      <c r="A5598" s="12">
        <v>1</v>
      </c>
      <c r="B5598" s="11" t="str">
        <f t="shared" si="320"/>
        <v>Общий расчет. Анализ даты. Анализ даты. Символические звезды. Благородный Тайцзи. Нет</v>
      </c>
      <c r="C5598" s="11" t="str">
        <f>IFERROR(VLOOKUP(I5598,lvl_1[],2,FALSE),"Нет")</f>
        <v>Общий расчет</v>
      </c>
      <c r="D5598" s="11" t="str">
        <f>IFERROR(VLOOKUP(Rule!J5598,lvl_2[],2,FALSE),"Нет")</f>
        <v>Анализ даты</v>
      </c>
      <c r="E5598" s="11" t="str">
        <f>IFERROR(VLOOKUP(Rule!K5598,lvl_3[],2,FALSE),"Нет")</f>
        <v>Анализ даты</v>
      </c>
      <c r="F5598" s="11" t="str">
        <f>IFERROR(INDEX(lvl_4[],MATCH(L5598,lvl_4[ID],0),MATCH(TEXT(K5598,"##0"),lvl_4[#Headers],0)),"Нет")</f>
        <v>Символические звезды</v>
      </c>
      <c r="G5598" s="11" t="str">
        <f>IFERROR(INDEX(lvl_5[],MATCH(M5598,lvl_5[ID],0),MATCH(_xlfn.CONCAT(TEXT(K5598,"##0"),"_",TEXT(L5598,"##0")),lvl_5[#Headers],0)),"Нет")</f>
        <v>Благородный Тайцзи</v>
      </c>
      <c r="H5598" s="11" t="str">
        <f>IFERROR(INDEX(lvl_6[],MATCH(N5598,lvl_6[ID],0),MATCH(_xlfn.CONCAT(K5598,"_",L5598,"_",M5598),lvl_6[#Headers],0)),"Нет")</f>
        <v>Нет</v>
      </c>
      <c r="I5598" s="12">
        <v>1</v>
      </c>
      <c r="J5598" s="12">
        <v>4</v>
      </c>
      <c r="K5598" s="12">
        <v>1</v>
      </c>
      <c r="L5598" s="12">
        <v>5</v>
      </c>
      <c r="M5598" s="12">
        <v>16</v>
      </c>
      <c r="N5598" s="12">
        <v>1274</v>
      </c>
      <c r="O5598" s="12">
        <f>COUNTIF($P$2:P5598,P5598)</f>
        <v>1</v>
      </c>
      <c r="P5598" s="12" t="str">
        <f t="shared" si="321"/>
        <v>14105161274</v>
      </c>
      <c r="Q5598" s="12" t="str">
        <f t="shared" si="322"/>
        <v>141051612740001</v>
      </c>
      <c r="R5598" s="20" t="s">
        <v>4529</v>
      </c>
      <c r="AB5598" s="12" t="s">
        <v>916</v>
      </c>
      <c r="AD5598" s="12" t="s">
        <v>862</v>
      </c>
      <c r="AI5598" s="12" t="s">
        <v>100</v>
      </c>
      <c r="AK5598" s="12" t="s">
        <v>100</v>
      </c>
      <c r="BN5598" s="12">
        <v>1</v>
      </c>
      <c r="BP5598" s="12" t="s">
        <v>3806</v>
      </c>
    </row>
    <row r="5599" spans="1:68" ht="45" x14ac:dyDescent="0.25">
      <c r="A5599" s="12">
        <v>1</v>
      </c>
      <c r="B5599" s="11" t="str">
        <f t="shared" si="320"/>
        <v>Общий расчет. Анализ даты. Анализ даты. Символические звезды. Благородный Тайцзи. Нет</v>
      </c>
      <c r="C5599" s="11" t="str">
        <f>IFERROR(VLOOKUP(I5599,lvl_1[],2,FALSE),"Нет")</f>
        <v>Общий расчет</v>
      </c>
      <c r="D5599" s="11" t="str">
        <f>IFERROR(VLOOKUP(Rule!J5599,lvl_2[],2,FALSE),"Нет")</f>
        <v>Анализ даты</v>
      </c>
      <c r="E5599" s="11" t="str">
        <f>IFERROR(VLOOKUP(Rule!K5599,lvl_3[],2,FALSE),"Нет")</f>
        <v>Анализ даты</v>
      </c>
      <c r="F5599" s="11" t="str">
        <f>IFERROR(INDEX(lvl_4[],MATCH(L5599,lvl_4[ID],0),MATCH(TEXT(K5599,"##0"),lvl_4[#Headers],0)),"Нет")</f>
        <v>Символические звезды</v>
      </c>
      <c r="G5599" s="11" t="str">
        <f>IFERROR(INDEX(lvl_5[],MATCH(M5599,lvl_5[ID],0),MATCH(_xlfn.CONCAT(TEXT(K5599,"##0"),"_",TEXT(L5599,"##0")),lvl_5[#Headers],0)),"Нет")</f>
        <v>Благородный Тайцзи</v>
      </c>
      <c r="H5599" s="11" t="str">
        <f>IFERROR(INDEX(lvl_6[],MATCH(N5599,lvl_6[ID],0),MATCH(_xlfn.CONCAT(K5599,"_",L5599,"_",M5599),lvl_6[#Headers],0)),"Нет")</f>
        <v>Нет</v>
      </c>
      <c r="I5599" s="12">
        <v>1</v>
      </c>
      <c r="J5599" s="12">
        <v>4</v>
      </c>
      <c r="K5599" s="12">
        <v>1</v>
      </c>
      <c r="L5599" s="12">
        <v>5</v>
      </c>
      <c r="M5599" s="12">
        <v>16</v>
      </c>
      <c r="N5599" s="12">
        <v>1275</v>
      </c>
      <c r="O5599" s="12">
        <f>COUNTIF($P$2:P5599,P5599)</f>
        <v>1</v>
      </c>
      <c r="P5599" s="12" t="str">
        <f t="shared" si="321"/>
        <v>14105161275</v>
      </c>
      <c r="Q5599" s="12" t="str">
        <f t="shared" si="322"/>
        <v>141051612750001</v>
      </c>
      <c r="R5599" s="20" t="s">
        <v>4530</v>
      </c>
      <c r="AB5599" s="12" t="s">
        <v>916</v>
      </c>
      <c r="AD5599" s="12" t="s">
        <v>865</v>
      </c>
      <c r="AI5599" s="12" t="s">
        <v>100</v>
      </c>
      <c r="AK5599" s="12" t="s">
        <v>100</v>
      </c>
      <c r="BN5599" s="12">
        <v>1</v>
      </c>
      <c r="BP5599" s="12" t="s">
        <v>3806</v>
      </c>
    </row>
    <row r="5600" spans="1:68" ht="45" x14ac:dyDescent="0.25">
      <c r="A5600" s="12">
        <v>1</v>
      </c>
      <c r="B5600" s="11" t="str">
        <f t="shared" si="320"/>
        <v>Общий расчет. Анализ даты. Анализ даты. Символические звезды. Звезда академика. Нет</v>
      </c>
      <c r="C5600" s="11" t="str">
        <f>IFERROR(VLOOKUP(I5600,lvl_1[],2,FALSE),"Нет")</f>
        <v>Общий расчет</v>
      </c>
      <c r="D5600" s="11" t="str">
        <f>IFERROR(VLOOKUP(Rule!J5600,lvl_2[],2,FALSE),"Нет")</f>
        <v>Анализ даты</v>
      </c>
      <c r="E5600" s="11" t="str">
        <f>IFERROR(VLOOKUP(Rule!K5600,lvl_3[],2,FALSE),"Нет")</f>
        <v>Анализ даты</v>
      </c>
      <c r="F5600" s="11" t="str">
        <f>IFERROR(INDEX(lvl_4[],MATCH(L5600,lvl_4[ID],0),MATCH(TEXT(K5600,"##0"),lvl_4[#Headers],0)),"Нет")</f>
        <v>Символические звезды</v>
      </c>
      <c r="G5600" s="11" t="str">
        <f>IFERROR(INDEX(lvl_5[],MATCH(M5600,lvl_5[ID],0),MATCH(_xlfn.CONCAT(TEXT(K5600,"##0"),"_",TEXT(L5600,"##0")),lvl_5[#Headers],0)),"Нет")</f>
        <v>Звезда академика</v>
      </c>
      <c r="H5600" s="11" t="str">
        <f>IFERROR(INDEX(lvl_6[],MATCH(N5600,lvl_6[ID],0),MATCH(_xlfn.CONCAT(K5600,"_",L5600,"_",M5600),lvl_6[#Headers],0)),"Нет")</f>
        <v>Нет</v>
      </c>
      <c r="I5600" s="12">
        <v>1</v>
      </c>
      <c r="J5600" s="12">
        <v>4</v>
      </c>
      <c r="K5600" s="12">
        <v>1</v>
      </c>
      <c r="L5600" s="12">
        <v>5</v>
      </c>
      <c r="M5600" s="12">
        <v>17</v>
      </c>
      <c r="N5600" s="12">
        <v>1276</v>
      </c>
      <c r="O5600" s="12">
        <f>COUNTIF($P$2:P5600,P5600)</f>
        <v>1</v>
      </c>
      <c r="P5600" s="12" t="str">
        <f t="shared" si="321"/>
        <v>14105171276</v>
      </c>
      <c r="Q5600" s="12" t="str">
        <f t="shared" si="322"/>
        <v>141051712760001</v>
      </c>
      <c r="R5600" s="20" t="s">
        <v>4531</v>
      </c>
      <c r="AB5600" s="12" t="s">
        <v>899</v>
      </c>
      <c r="AD5600" s="12" t="s">
        <v>862</v>
      </c>
      <c r="AI5600" s="12" t="s">
        <v>100</v>
      </c>
      <c r="AK5600" s="12" t="s">
        <v>100</v>
      </c>
      <c r="BN5600" s="12">
        <v>1</v>
      </c>
      <c r="BP5600" s="12" t="s">
        <v>3806</v>
      </c>
    </row>
    <row r="5601" spans="1:68" ht="45" x14ac:dyDescent="0.25">
      <c r="A5601" s="12">
        <v>1</v>
      </c>
      <c r="B5601" s="11" t="str">
        <f t="shared" si="320"/>
        <v>Общий расчет. Анализ даты. Анализ даты. Символические звезды. Звезда академика. Нет</v>
      </c>
      <c r="C5601" s="11" t="str">
        <f>IFERROR(VLOOKUP(I5601,lvl_1[],2,FALSE),"Нет")</f>
        <v>Общий расчет</v>
      </c>
      <c r="D5601" s="11" t="str">
        <f>IFERROR(VLOOKUP(Rule!J5601,lvl_2[],2,FALSE),"Нет")</f>
        <v>Анализ даты</v>
      </c>
      <c r="E5601" s="11" t="str">
        <f>IFERROR(VLOOKUP(Rule!K5601,lvl_3[],2,FALSE),"Нет")</f>
        <v>Анализ даты</v>
      </c>
      <c r="F5601" s="11" t="str">
        <f>IFERROR(INDEX(lvl_4[],MATCH(L5601,lvl_4[ID],0),MATCH(TEXT(K5601,"##0"),lvl_4[#Headers],0)),"Нет")</f>
        <v>Символические звезды</v>
      </c>
      <c r="G5601" s="11" t="str">
        <f>IFERROR(INDEX(lvl_5[],MATCH(M5601,lvl_5[ID],0),MATCH(_xlfn.CONCAT(TEXT(K5601,"##0"),"_",TEXT(L5601,"##0")),lvl_5[#Headers],0)),"Нет")</f>
        <v>Звезда академика</v>
      </c>
      <c r="H5601" s="11" t="str">
        <f>IFERROR(INDEX(lvl_6[],MATCH(N5601,lvl_6[ID],0),MATCH(_xlfn.CONCAT(K5601,"_",L5601,"_",M5601),lvl_6[#Headers],0)),"Нет")</f>
        <v>Нет</v>
      </c>
      <c r="I5601" s="12">
        <v>1</v>
      </c>
      <c r="J5601" s="12">
        <v>4</v>
      </c>
      <c r="K5601" s="12">
        <v>1</v>
      </c>
      <c r="L5601" s="12">
        <v>5</v>
      </c>
      <c r="M5601" s="12">
        <v>17</v>
      </c>
      <c r="N5601" s="12">
        <v>1277</v>
      </c>
      <c r="O5601" s="12">
        <f>COUNTIF($P$2:P5601,P5601)</f>
        <v>1</v>
      </c>
      <c r="P5601" s="12" t="str">
        <f t="shared" si="321"/>
        <v>14105171277</v>
      </c>
      <c r="Q5601" s="12" t="str">
        <f t="shared" si="322"/>
        <v>141051712770001</v>
      </c>
      <c r="R5601" s="20" t="s">
        <v>4532</v>
      </c>
      <c r="AB5601" s="12" t="s">
        <v>901</v>
      </c>
      <c r="AD5601" s="12" t="s">
        <v>863</v>
      </c>
      <c r="AI5601" s="12" t="s">
        <v>100</v>
      </c>
      <c r="AK5601" s="12" t="s">
        <v>100</v>
      </c>
      <c r="BN5601" s="12">
        <v>1</v>
      </c>
      <c r="BP5601" s="12" t="s">
        <v>3806</v>
      </c>
    </row>
    <row r="5602" spans="1:68" ht="45" x14ac:dyDescent="0.25">
      <c r="A5602" s="12">
        <v>1</v>
      </c>
      <c r="B5602" s="11" t="str">
        <f t="shared" si="320"/>
        <v>Общий расчет. Анализ даты. Анализ даты. Символические звезды. Звезда академика. Нет</v>
      </c>
      <c r="C5602" s="11" t="str">
        <f>IFERROR(VLOOKUP(I5602,lvl_1[],2,FALSE),"Нет")</f>
        <v>Общий расчет</v>
      </c>
      <c r="D5602" s="11" t="str">
        <f>IFERROR(VLOOKUP(Rule!J5602,lvl_2[],2,FALSE),"Нет")</f>
        <v>Анализ даты</v>
      </c>
      <c r="E5602" s="11" t="str">
        <f>IFERROR(VLOOKUP(Rule!K5602,lvl_3[],2,FALSE),"Нет")</f>
        <v>Анализ даты</v>
      </c>
      <c r="F5602" s="11" t="str">
        <f>IFERROR(INDEX(lvl_4[],MATCH(L5602,lvl_4[ID],0),MATCH(TEXT(K5602,"##0"),lvl_4[#Headers],0)),"Нет")</f>
        <v>Символические звезды</v>
      </c>
      <c r="G5602" s="11" t="str">
        <f>IFERROR(INDEX(lvl_5[],MATCH(M5602,lvl_5[ID],0),MATCH(_xlfn.CONCAT(TEXT(K5602,"##0"),"_",TEXT(L5602,"##0")),lvl_5[#Headers],0)),"Нет")</f>
        <v>Звезда академика</v>
      </c>
      <c r="H5602" s="11" t="str">
        <f>IFERROR(INDEX(lvl_6[],MATCH(N5602,lvl_6[ID],0),MATCH(_xlfn.CONCAT(K5602,"_",L5602,"_",M5602),lvl_6[#Headers],0)),"Нет")</f>
        <v>Нет</v>
      </c>
      <c r="I5602" s="12">
        <v>1</v>
      </c>
      <c r="J5602" s="12">
        <v>4</v>
      </c>
      <c r="K5602" s="12">
        <v>1</v>
      </c>
      <c r="L5602" s="12">
        <v>5</v>
      </c>
      <c r="M5602" s="12">
        <v>17</v>
      </c>
      <c r="N5602" s="12">
        <v>1278</v>
      </c>
      <c r="O5602" s="12">
        <f>COUNTIF($P$2:P5602,P5602)</f>
        <v>1</v>
      </c>
      <c r="P5602" s="12" t="str">
        <f t="shared" si="321"/>
        <v>14105171278</v>
      </c>
      <c r="Q5602" s="12" t="str">
        <f t="shared" si="322"/>
        <v>141051712780001</v>
      </c>
      <c r="R5602" s="20" t="s">
        <v>4533</v>
      </c>
      <c r="AB5602" s="12" t="s">
        <v>903</v>
      </c>
      <c r="AD5602" s="12" t="s">
        <v>865</v>
      </c>
      <c r="AI5602" s="12" t="s">
        <v>100</v>
      </c>
      <c r="AK5602" s="12" t="s">
        <v>100</v>
      </c>
      <c r="BN5602" s="12">
        <v>1</v>
      </c>
      <c r="BP5602" s="12" t="s">
        <v>3806</v>
      </c>
    </row>
    <row r="5603" spans="1:68" ht="45" x14ac:dyDescent="0.25">
      <c r="A5603" s="12">
        <v>1</v>
      </c>
      <c r="B5603" s="11" t="str">
        <f t="shared" si="320"/>
        <v>Общий расчет. Анализ даты. Анализ даты. Символические звезды. Звезда академика. Нет</v>
      </c>
      <c r="C5603" s="11" t="str">
        <f>IFERROR(VLOOKUP(I5603,lvl_1[],2,FALSE),"Нет")</f>
        <v>Общий расчет</v>
      </c>
      <c r="D5603" s="11" t="str">
        <f>IFERROR(VLOOKUP(Rule!J5603,lvl_2[],2,FALSE),"Нет")</f>
        <v>Анализ даты</v>
      </c>
      <c r="E5603" s="11" t="str">
        <f>IFERROR(VLOOKUP(Rule!K5603,lvl_3[],2,FALSE),"Нет")</f>
        <v>Анализ даты</v>
      </c>
      <c r="F5603" s="11" t="str">
        <f>IFERROR(INDEX(lvl_4[],MATCH(L5603,lvl_4[ID],0),MATCH(TEXT(K5603,"##0"),lvl_4[#Headers],0)),"Нет")</f>
        <v>Символические звезды</v>
      </c>
      <c r="G5603" s="11" t="str">
        <f>IFERROR(INDEX(lvl_5[],MATCH(M5603,lvl_5[ID],0),MATCH(_xlfn.CONCAT(TEXT(K5603,"##0"),"_",TEXT(L5603,"##0")),lvl_5[#Headers],0)),"Нет")</f>
        <v>Звезда академика</v>
      </c>
      <c r="H5603" s="11" t="str">
        <f>IFERROR(INDEX(lvl_6[],MATCH(N5603,lvl_6[ID],0),MATCH(_xlfn.CONCAT(K5603,"_",L5603,"_",M5603),lvl_6[#Headers],0)),"Нет")</f>
        <v>Нет</v>
      </c>
      <c r="I5603" s="12">
        <v>1</v>
      </c>
      <c r="J5603" s="12">
        <v>4</v>
      </c>
      <c r="K5603" s="12">
        <v>1</v>
      </c>
      <c r="L5603" s="12">
        <v>5</v>
      </c>
      <c r="M5603" s="12">
        <v>17</v>
      </c>
      <c r="N5603" s="12">
        <v>1279</v>
      </c>
      <c r="O5603" s="12">
        <f>COUNTIF($P$2:P5603,P5603)</f>
        <v>1</v>
      </c>
      <c r="P5603" s="12" t="str">
        <f t="shared" si="321"/>
        <v>14105171279</v>
      </c>
      <c r="Q5603" s="12" t="str">
        <f t="shared" si="322"/>
        <v>141051712790001</v>
      </c>
      <c r="R5603" s="20" t="s">
        <v>4534</v>
      </c>
      <c r="AB5603" s="12" t="s">
        <v>905</v>
      </c>
      <c r="AD5603" s="12" t="s">
        <v>866</v>
      </c>
      <c r="AI5603" s="12" t="s">
        <v>100</v>
      </c>
      <c r="AK5603" s="12" t="s">
        <v>100</v>
      </c>
      <c r="BN5603" s="12">
        <v>1</v>
      </c>
      <c r="BP5603" s="12" t="s">
        <v>3806</v>
      </c>
    </row>
    <row r="5604" spans="1:68" ht="45" x14ac:dyDescent="0.25">
      <c r="A5604" s="12">
        <v>1</v>
      </c>
      <c r="B5604" s="11" t="str">
        <f t="shared" si="320"/>
        <v>Общий расчет. Анализ даты. Анализ даты. Символические звезды. Звезда академика. Нет</v>
      </c>
      <c r="C5604" s="11" t="str">
        <f>IFERROR(VLOOKUP(I5604,lvl_1[],2,FALSE),"Нет")</f>
        <v>Общий расчет</v>
      </c>
      <c r="D5604" s="11" t="str">
        <f>IFERROR(VLOOKUP(Rule!J5604,lvl_2[],2,FALSE),"Нет")</f>
        <v>Анализ даты</v>
      </c>
      <c r="E5604" s="11" t="str">
        <f>IFERROR(VLOOKUP(Rule!K5604,lvl_3[],2,FALSE),"Нет")</f>
        <v>Анализ даты</v>
      </c>
      <c r="F5604" s="11" t="str">
        <f>IFERROR(INDEX(lvl_4[],MATCH(L5604,lvl_4[ID],0),MATCH(TEXT(K5604,"##0"),lvl_4[#Headers],0)),"Нет")</f>
        <v>Символические звезды</v>
      </c>
      <c r="G5604" s="11" t="str">
        <f>IFERROR(INDEX(lvl_5[],MATCH(M5604,lvl_5[ID],0),MATCH(_xlfn.CONCAT(TEXT(K5604,"##0"),"_",TEXT(L5604,"##0")),lvl_5[#Headers],0)),"Нет")</f>
        <v>Звезда академика</v>
      </c>
      <c r="H5604" s="11" t="str">
        <f>IFERROR(INDEX(lvl_6[],MATCH(N5604,lvl_6[ID],0),MATCH(_xlfn.CONCAT(K5604,"_",L5604,"_",M5604),lvl_6[#Headers],0)),"Нет")</f>
        <v>Нет</v>
      </c>
      <c r="I5604" s="12">
        <v>1</v>
      </c>
      <c r="J5604" s="12">
        <v>4</v>
      </c>
      <c r="K5604" s="12">
        <v>1</v>
      </c>
      <c r="L5604" s="12">
        <v>5</v>
      </c>
      <c r="M5604" s="12">
        <v>17</v>
      </c>
      <c r="N5604" s="12">
        <v>1280</v>
      </c>
      <c r="O5604" s="12">
        <f>COUNTIF($P$2:P5604,P5604)</f>
        <v>1</v>
      </c>
      <c r="P5604" s="12" t="str">
        <f t="shared" si="321"/>
        <v>14105171280</v>
      </c>
      <c r="Q5604" s="12" t="str">
        <f t="shared" si="322"/>
        <v>141051712800001</v>
      </c>
      <c r="R5604" s="20" t="s">
        <v>4535</v>
      </c>
      <c r="AB5604" s="12" t="s">
        <v>907</v>
      </c>
      <c r="AD5604" s="12" t="s">
        <v>865</v>
      </c>
      <c r="AI5604" s="12" t="s">
        <v>100</v>
      </c>
      <c r="AK5604" s="12" t="s">
        <v>100</v>
      </c>
      <c r="BN5604" s="12">
        <v>1</v>
      </c>
      <c r="BP5604" s="12" t="s">
        <v>3806</v>
      </c>
    </row>
    <row r="5605" spans="1:68" ht="45" x14ac:dyDescent="0.25">
      <c r="A5605" s="12">
        <v>1</v>
      </c>
      <c r="B5605" s="11" t="str">
        <f t="shared" ref="B5605:B5668" si="323">_xlfn.CONCAT(C5605,". ", D5605,". ", E5605,". ", F5605,". ", G5605,". ", H5605)</f>
        <v>Общий расчет. Анализ даты. Анализ даты. Символические звезды. Звезда академика. Нет</v>
      </c>
      <c r="C5605" s="11" t="str">
        <f>IFERROR(VLOOKUP(I5605,lvl_1[],2,FALSE),"Нет")</f>
        <v>Общий расчет</v>
      </c>
      <c r="D5605" s="11" t="str">
        <f>IFERROR(VLOOKUP(Rule!J5605,lvl_2[],2,FALSE),"Нет")</f>
        <v>Анализ даты</v>
      </c>
      <c r="E5605" s="11" t="str">
        <f>IFERROR(VLOOKUP(Rule!K5605,lvl_3[],2,FALSE),"Нет")</f>
        <v>Анализ даты</v>
      </c>
      <c r="F5605" s="11" t="str">
        <f>IFERROR(INDEX(lvl_4[],MATCH(L5605,lvl_4[ID],0),MATCH(TEXT(K5605,"##0"),lvl_4[#Headers],0)),"Нет")</f>
        <v>Символические звезды</v>
      </c>
      <c r="G5605" s="11" t="str">
        <f>IFERROR(INDEX(lvl_5[],MATCH(M5605,lvl_5[ID],0),MATCH(_xlfn.CONCAT(TEXT(K5605,"##0"),"_",TEXT(L5605,"##0")),lvl_5[#Headers],0)),"Нет")</f>
        <v>Звезда академика</v>
      </c>
      <c r="H5605" s="11" t="str">
        <f>IFERROR(INDEX(lvl_6[],MATCH(N5605,lvl_6[ID],0),MATCH(_xlfn.CONCAT(K5605,"_",L5605,"_",M5605),lvl_6[#Headers],0)),"Нет")</f>
        <v>Нет</v>
      </c>
      <c r="I5605" s="12">
        <v>1</v>
      </c>
      <c r="J5605" s="12">
        <v>4</v>
      </c>
      <c r="K5605" s="12">
        <v>1</v>
      </c>
      <c r="L5605" s="12">
        <v>5</v>
      </c>
      <c r="M5605" s="12">
        <v>17</v>
      </c>
      <c r="N5605" s="12">
        <v>1281</v>
      </c>
      <c r="O5605" s="12">
        <f>COUNTIF($P$2:P5605,P5605)</f>
        <v>1</v>
      </c>
      <c r="P5605" s="12" t="str">
        <f t="shared" ref="P5605:P5668" si="324">_xlfn.CONCAT(I5605,
J5605,
K5605,
IF(LEN(L5605)=1,_xlfn.CONCAT(0,L5605),L5605),
IF(LEN(M5605)=1,_xlfn.CONCAT(0,M5605),M5605),
IF(LEN(N5605)=1,_xlfn.CONCAT(0,N5605),N5605))</f>
        <v>14105171281</v>
      </c>
      <c r="Q5605" s="12" t="str">
        <f t="shared" ref="Q5605:Q5668" si="325">_xlfn.CONCAT(I5605,
J5605,
K5605,
IF(LEN(L5605)=1,_xlfn.CONCAT(0,L5605),L5605),
IF(LEN(M5605)=1,_xlfn.CONCAT(0,M5605),M5605),
IF(LEN(N5605)=1,_xlfn.CONCAT(0,N5605),N5605),
IF(LEN(O5605)=1,_xlfn.CONCAT("000",O5605),IF(LEN(O5605)=2,_xlfn.CONCAT("00",O5605),IF(LEN(O5605)=3,_xlfn.CONCAT(0,O5605),O5605))))</f>
        <v>141051712810001</v>
      </c>
      <c r="R5605" s="20" t="s">
        <v>4536</v>
      </c>
      <c r="AB5605" s="12" t="s">
        <v>908</v>
      </c>
      <c r="AD5605" s="12" t="s">
        <v>866</v>
      </c>
      <c r="AI5605" s="12" t="s">
        <v>100</v>
      </c>
      <c r="AK5605" s="12" t="s">
        <v>100</v>
      </c>
      <c r="BN5605" s="12">
        <v>1</v>
      </c>
      <c r="BP5605" s="12" t="s">
        <v>3806</v>
      </c>
    </row>
    <row r="5606" spans="1:68" ht="45" x14ac:dyDescent="0.25">
      <c r="A5606" s="12">
        <v>1</v>
      </c>
      <c r="B5606" s="11" t="str">
        <f t="shared" si="323"/>
        <v>Общий расчет. Анализ даты. Анализ даты. Символические звезды. Звезда академика. Нет</v>
      </c>
      <c r="C5606" s="11" t="str">
        <f>IFERROR(VLOOKUP(I5606,lvl_1[],2,FALSE),"Нет")</f>
        <v>Общий расчет</v>
      </c>
      <c r="D5606" s="11" t="str">
        <f>IFERROR(VLOOKUP(Rule!J5606,lvl_2[],2,FALSE),"Нет")</f>
        <v>Анализ даты</v>
      </c>
      <c r="E5606" s="11" t="str">
        <f>IFERROR(VLOOKUP(Rule!K5606,lvl_3[],2,FALSE),"Нет")</f>
        <v>Анализ даты</v>
      </c>
      <c r="F5606" s="11" t="str">
        <f>IFERROR(INDEX(lvl_4[],MATCH(L5606,lvl_4[ID],0),MATCH(TEXT(K5606,"##0"),lvl_4[#Headers],0)),"Нет")</f>
        <v>Символические звезды</v>
      </c>
      <c r="G5606" s="11" t="str">
        <f>IFERROR(INDEX(lvl_5[],MATCH(M5606,lvl_5[ID],0),MATCH(_xlfn.CONCAT(TEXT(K5606,"##0"),"_",TEXT(L5606,"##0")),lvl_5[#Headers],0)),"Нет")</f>
        <v>Звезда академика</v>
      </c>
      <c r="H5606" s="11" t="str">
        <f>IFERROR(INDEX(lvl_6[],MATCH(N5606,lvl_6[ID],0),MATCH(_xlfn.CONCAT(K5606,"_",L5606,"_",M5606),lvl_6[#Headers],0)),"Нет")</f>
        <v>Нет</v>
      </c>
      <c r="I5606" s="12">
        <v>1</v>
      </c>
      <c r="J5606" s="12">
        <v>4</v>
      </c>
      <c r="K5606" s="12">
        <v>1</v>
      </c>
      <c r="L5606" s="12">
        <v>5</v>
      </c>
      <c r="M5606" s="12">
        <v>17</v>
      </c>
      <c r="N5606" s="12">
        <v>1282</v>
      </c>
      <c r="O5606" s="12">
        <f>COUNTIF($P$2:P5606,P5606)</f>
        <v>1</v>
      </c>
      <c r="P5606" s="12" t="str">
        <f t="shared" si="324"/>
        <v>14105171282</v>
      </c>
      <c r="Q5606" s="12" t="str">
        <f t="shared" si="325"/>
        <v>141051712820001</v>
      </c>
      <c r="R5606" s="20" t="s">
        <v>4537</v>
      </c>
      <c r="AB5606" s="12" t="s">
        <v>910</v>
      </c>
      <c r="AD5606" s="12" t="s">
        <v>868</v>
      </c>
      <c r="AI5606" s="12" t="s">
        <v>100</v>
      </c>
      <c r="AK5606" s="12" t="s">
        <v>100</v>
      </c>
      <c r="BN5606" s="12">
        <v>1</v>
      </c>
      <c r="BP5606" s="12" t="s">
        <v>3806</v>
      </c>
    </row>
    <row r="5607" spans="1:68" ht="45" x14ac:dyDescent="0.25">
      <c r="A5607" s="12">
        <v>1</v>
      </c>
      <c r="B5607" s="11" t="str">
        <f t="shared" si="323"/>
        <v>Общий расчет. Анализ даты. Анализ даты. Символические звезды. Звезда академика. Нет</v>
      </c>
      <c r="C5607" s="11" t="str">
        <f>IFERROR(VLOOKUP(I5607,lvl_1[],2,FALSE),"Нет")</f>
        <v>Общий расчет</v>
      </c>
      <c r="D5607" s="11" t="str">
        <f>IFERROR(VLOOKUP(Rule!J5607,lvl_2[],2,FALSE),"Нет")</f>
        <v>Анализ даты</v>
      </c>
      <c r="E5607" s="11" t="str">
        <f>IFERROR(VLOOKUP(Rule!K5607,lvl_3[],2,FALSE),"Нет")</f>
        <v>Анализ даты</v>
      </c>
      <c r="F5607" s="11" t="str">
        <f>IFERROR(INDEX(lvl_4[],MATCH(L5607,lvl_4[ID],0),MATCH(TEXT(K5607,"##0"),lvl_4[#Headers],0)),"Нет")</f>
        <v>Символические звезды</v>
      </c>
      <c r="G5607" s="11" t="str">
        <f>IFERROR(INDEX(lvl_5[],MATCH(M5607,lvl_5[ID],0),MATCH(_xlfn.CONCAT(TEXT(K5607,"##0"),"_",TEXT(L5607,"##0")),lvl_5[#Headers],0)),"Нет")</f>
        <v>Звезда академика</v>
      </c>
      <c r="H5607" s="11" t="str">
        <f>IFERROR(INDEX(lvl_6[],MATCH(N5607,lvl_6[ID],0),MATCH(_xlfn.CONCAT(K5607,"_",L5607,"_",M5607),lvl_6[#Headers],0)),"Нет")</f>
        <v>Нет</v>
      </c>
      <c r="I5607" s="12">
        <v>1</v>
      </c>
      <c r="J5607" s="12">
        <v>4</v>
      </c>
      <c r="K5607" s="12">
        <v>1</v>
      </c>
      <c r="L5607" s="12">
        <v>5</v>
      </c>
      <c r="M5607" s="12">
        <v>17</v>
      </c>
      <c r="N5607" s="12">
        <v>1283</v>
      </c>
      <c r="O5607" s="12">
        <f>COUNTIF($P$2:P5607,P5607)</f>
        <v>1</v>
      </c>
      <c r="P5607" s="12" t="str">
        <f t="shared" si="324"/>
        <v>14105171283</v>
      </c>
      <c r="Q5607" s="12" t="str">
        <f t="shared" si="325"/>
        <v>141051712830001</v>
      </c>
      <c r="R5607" s="20" t="s">
        <v>4538</v>
      </c>
      <c r="AB5607" s="12" t="s">
        <v>912</v>
      </c>
      <c r="AD5607" s="12" t="s">
        <v>869</v>
      </c>
      <c r="AI5607" s="12" t="s">
        <v>100</v>
      </c>
      <c r="AK5607" s="12" t="s">
        <v>100</v>
      </c>
      <c r="BN5607" s="12">
        <v>1</v>
      </c>
      <c r="BP5607" s="12" t="s">
        <v>3806</v>
      </c>
    </row>
    <row r="5608" spans="1:68" ht="45" x14ac:dyDescent="0.25">
      <c r="A5608" s="12">
        <v>1</v>
      </c>
      <c r="B5608" s="11" t="str">
        <f t="shared" si="323"/>
        <v>Общий расчет. Анализ даты. Анализ даты. Символические звезды. Звезда академика. Нет</v>
      </c>
      <c r="C5608" s="11" t="str">
        <f>IFERROR(VLOOKUP(I5608,lvl_1[],2,FALSE),"Нет")</f>
        <v>Общий расчет</v>
      </c>
      <c r="D5608" s="11" t="str">
        <f>IFERROR(VLOOKUP(Rule!J5608,lvl_2[],2,FALSE),"Нет")</f>
        <v>Анализ даты</v>
      </c>
      <c r="E5608" s="11" t="str">
        <f>IFERROR(VLOOKUP(Rule!K5608,lvl_3[],2,FALSE),"Нет")</f>
        <v>Анализ даты</v>
      </c>
      <c r="F5608" s="11" t="str">
        <f>IFERROR(INDEX(lvl_4[],MATCH(L5608,lvl_4[ID],0),MATCH(TEXT(K5608,"##0"),lvl_4[#Headers],0)),"Нет")</f>
        <v>Символические звезды</v>
      </c>
      <c r="G5608" s="11" t="str">
        <f>IFERROR(INDEX(lvl_5[],MATCH(M5608,lvl_5[ID],0),MATCH(_xlfn.CONCAT(TEXT(K5608,"##0"),"_",TEXT(L5608,"##0")),lvl_5[#Headers],0)),"Нет")</f>
        <v>Звезда академика</v>
      </c>
      <c r="H5608" s="11" t="str">
        <f>IFERROR(INDEX(lvl_6[],MATCH(N5608,lvl_6[ID],0),MATCH(_xlfn.CONCAT(K5608,"_",L5608,"_",M5608),lvl_6[#Headers],0)),"Нет")</f>
        <v>Нет</v>
      </c>
      <c r="I5608" s="12">
        <v>1</v>
      </c>
      <c r="J5608" s="12">
        <v>4</v>
      </c>
      <c r="K5608" s="12">
        <v>1</v>
      </c>
      <c r="L5608" s="12">
        <v>5</v>
      </c>
      <c r="M5608" s="12">
        <v>17</v>
      </c>
      <c r="N5608" s="12">
        <v>1284</v>
      </c>
      <c r="O5608" s="12">
        <f>COUNTIF($P$2:P5608,P5608)</f>
        <v>1</v>
      </c>
      <c r="P5608" s="12" t="str">
        <f t="shared" si="324"/>
        <v>14105171284</v>
      </c>
      <c r="Q5608" s="12" t="str">
        <f t="shared" si="325"/>
        <v>141051712840001</v>
      </c>
      <c r="R5608" s="20" t="s">
        <v>4539</v>
      </c>
      <c r="AB5608" s="12" t="s">
        <v>914</v>
      </c>
      <c r="AD5608" s="12" t="s">
        <v>859</v>
      </c>
      <c r="AI5608" s="12" t="s">
        <v>100</v>
      </c>
      <c r="AK5608" s="12" t="s">
        <v>100</v>
      </c>
      <c r="BN5608" s="12">
        <v>1</v>
      </c>
      <c r="BP5608" s="12" t="s">
        <v>3806</v>
      </c>
    </row>
    <row r="5609" spans="1:68" ht="45" x14ac:dyDescent="0.25">
      <c r="A5609" s="12">
        <v>1</v>
      </c>
      <c r="B5609" s="11" t="str">
        <f t="shared" si="323"/>
        <v>Общий расчет. Анализ даты. Анализ даты. Символические звезды. Звезда академика. Нет</v>
      </c>
      <c r="C5609" s="11" t="str">
        <f>IFERROR(VLOOKUP(I5609,lvl_1[],2,FALSE),"Нет")</f>
        <v>Общий расчет</v>
      </c>
      <c r="D5609" s="11" t="str">
        <f>IFERROR(VLOOKUP(Rule!J5609,lvl_2[],2,FALSE),"Нет")</f>
        <v>Анализ даты</v>
      </c>
      <c r="E5609" s="11" t="str">
        <f>IFERROR(VLOOKUP(Rule!K5609,lvl_3[],2,FALSE),"Нет")</f>
        <v>Анализ даты</v>
      </c>
      <c r="F5609" s="11" t="str">
        <f>IFERROR(INDEX(lvl_4[],MATCH(L5609,lvl_4[ID],0),MATCH(TEXT(K5609,"##0"),lvl_4[#Headers],0)),"Нет")</f>
        <v>Символические звезды</v>
      </c>
      <c r="G5609" s="11" t="str">
        <f>IFERROR(INDEX(lvl_5[],MATCH(M5609,lvl_5[ID],0),MATCH(_xlfn.CONCAT(TEXT(K5609,"##0"),"_",TEXT(L5609,"##0")),lvl_5[#Headers],0)),"Нет")</f>
        <v>Звезда академика</v>
      </c>
      <c r="H5609" s="11" t="str">
        <f>IFERROR(INDEX(lvl_6[],MATCH(N5609,lvl_6[ID],0),MATCH(_xlfn.CONCAT(K5609,"_",L5609,"_",M5609),lvl_6[#Headers],0)),"Нет")</f>
        <v>Нет</v>
      </c>
      <c r="I5609" s="12">
        <v>1</v>
      </c>
      <c r="J5609" s="12">
        <v>4</v>
      </c>
      <c r="K5609" s="12">
        <v>1</v>
      </c>
      <c r="L5609" s="12">
        <v>5</v>
      </c>
      <c r="M5609" s="12">
        <v>17</v>
      </c>
      <c r="N5609" s="12">
        <v>1285</v>
      </c>
      <c r="O5609" s="12">
        <f>COUNTIF($P$2:P5609,P5609)</f>
        <v>1</v>
      </c>
      <c r="P5609" s="12" t="str">
        <f t="shared" si="324"/>
        <v>14105171285</v>
      </c>
      <c r="Q5609" s="12" t="str">
        <f t="shared" si="325"/>
        <v>141051712850001</v>
      </c>
      <c r="R5609" s="20" t="s">
        <v>4540</v>
      </c>
      <c r="AB5609" s="12" t="s">
        <v>916</v>
      </c>
      <c r="AD5609" s="12" t="s">
        <v>860</v>
      </c>
      <c r="AI5609" s="12" t="s">
        <v>100</v>
      </c>
      <c r="AK5609" s="12" t="s">
        <v>100</v>
      </c>
      <c r="BN5609" s="12">
        <v>1</v>
      </c>
      <c r="BP5609" s="12" t="s">
        <v>3806</v>
      </c>
    </row>
    <row r="5610" spans="1:68" ht="45" x14ac:dyDescent="0.25">
      <c r="A5610" s="12">
        <v>1</v>
      </c>
      <c r="B5610" s="11" t="str">
        <f t="shared" si="323"/>
        <v>Общий расчет. Анализ даты. Анализ даты. Символические звезды. Овечий нож (Демон убиения овец). Нет</v>
      </c>
      <c r="C5610" s="11" t="str">
        <f>IFERROR(VLOOKUP(I5610,lvl_1[],2,FALSE),"Нет")</f>
        <v>Общий расчет</v>
      </c>
      <c r="D5610" s="11" t="str">
        <f>IFERROR(VLOOKUP(Rule!J5610,lvl_2[],2,FALSE),"Нет")</f>
        <v>Анализ даты</v>
      </c>
      <c r="E5610" s="11" t="str">
        <f>IFERROR(VLOOKUP(Rule!K5610,lvl_3[],2,FALSE),"Нет")</f>
        <v>Анализ даты</v>
      </c>
      <c r="F5610" s="11" t="str">
        <f>IFERROR(INDEX(lvl_4[],MATCH(L5610,lvl_4[ID],0),MATCH(TEXT(K5610,"##0"),lvl_4[#Headers],0)),"Нет")</f>
        <v>Символические звезды</v>
      </c>
      <c r="G5610" s="11" t="str">
        <f>IFERROR(INDEX(lvl_5[],MATCH(M5610,lvl_5[ID],0),MATCH(_xlfn.CONCAT(TEXT(K5610,"##0"),"_",TEXT(L5610,"##0")),lvl_5[#Headers],0)),"Нет")</f>
        <v>Овечий нож (Демон убиения овец)</v>
      </c>
      <c r="H5610" s="11" t="str">
        <f>IFERROR(INDEX(lvl_6[],MATCH(N5610,lvl_6[ID],0),MATCH(_xlfn.CONCAT(K5610,"_",L5610,"_",M5610),lvl_6[#Headers],0)),"Нет")</f>
        <v>Нет</v>
      </c>
      <c r="I5610" s="12">
        <v>1</v>
      </c>
      <c r="J5610" s="12">
        <v>4</v>
      </c>
      <c r="K5610" s="12">
        <v>1</v>
      </c>
      <c r="L5610" s="12">
        <v>5</v>
      </c>
      <c r="M5610" s="12">
        <v>18</v>
      </c>
      <c r="N5610" s="12">
        <v>1286</v>
      </c>
      <c r="O5610" s="12">
        <f>COUNTIF($P$2:P5610,P5610)</f>
        <v>1</v>
      </c>
      <c r="P5610" s="12" t="str">
        <f t="shared" si="324"/>
        <v>14105181286</v>
      </c>
      <c r="Q5610" s="12" t="str">
        <f t="shared" si="325"/>
        <v>141051812860001</v>
      </c>
      <c r="R5610" s="20" t="s">
        <v>4541</v>
      </c>
      <c r="AB5610" s="12" t="s">
        <v>899</v>
      </c>
      <c r="AD5610" s="12" t="s">
        <v>860</v>
      </c>
      <c r="AI5610" s="12" t="s">
        <v>100</v>
      </c>
      <c r="AK5610" s="12" t="s">
        <v>100</v>
      </c>
      <c r="BN5610" s="12">
        <v>1</v>
      </c>
      <c r="BP5610" s="12" t="s">
        <v>3806</v>
      </c>
    </row>
    <row r="5611" spans="1:68" ht="45" x14ac:dyDescent="0.25">
      <c r="A5611" s="12">
        <v>1</v>
      </c>
      <c r="B5611" s="11" t="str">
        <f t="shared" si="323"/>
        <v>Общий расчет. Анализ даты. Анализ даты. Символические звезды. Овечий нож (Демон убиения овец). Нет</v>
      </c>
      <c r="C5611" s="11" t="str">
        <f>IFERROR(VLOOKUP(I5611,lvl_1[],2,FALSE),"Нет")</f>
        <v>Общий расчет</v>
      </c>
      <c r="D5611" s="11" t="str">
        <f>IFERROR(VLOOKUP(Rule!J5611,lvl_2[],2,FALSE),"Нет")</f>
        <v>Анализ даты</v>
      </c>
      <c r="E5611" s="11" t="str">
        <f>IFERROR(VLOOKUP(Rule!K5611,lvl_3[],2,FALSE),"Нет")</f>
        <v>Анализ даты</v>
      </c>
      <c r="F5611" s="11" t="str">
        <f>IFERROR(INDEX(lvl_4[],MATCH(L5611,lvl_4[ID],0),MATCH(TEXT(K5611,"##0"),lvl_4[#Headers],0)),"Нет")</f>
        <v>Символические звезды</v>
      </c>
      <c r="G5611" s="11" t="str">
        <f>IFERROR(INDEX(lvl_5[],MATCH(M5611,lvl_5[ID],0),MATCH(_xlfn.CONCAT(TEXT(K5611,"##0"),"_",TEXT(L5611,"##0")),lvl_5[#Headers],0)),"Нет")</f>
        <v>Овечий нож (Демон убиения овец)</v>
      </c>
      <c r="H5611" s="11" t="str">
        <f>IFERROR(INDEX(lvl_6[],MATCH(N5611,lvl_6[ID],0),MATCH(_xlfn.CONCAT(K5611,"_",L5611,"_",M5611),lvl_6[#Headers],0)),"Нет")</f>
        <v>Нет</v>
      </c>
      <c r="I5611" s="12">
        <v>1</v>
      </c>
      <c r="J5611" s="12">
        <v>4</v>
      </c>
      <c r="K5611" s="12">
        <v>1</v>
      </c>
      <c r="L5611" s="12">
        <v>5</v>
      </c>
      <c r="M5611" s="12">
        <v>18</v>
      </c>
      <c r="N5611" s="12">
        <v>1287</v>
      </c>
      <c r="O5611" s="12">
        <f>COUNTIF($P$2:P5611,P5611)</f>
        <v>1</v>
      </c>
      <c r="P5611" s="12" t="str">
        <f t="shared" si="324"/>
        <v>14105181287</v>
      </c>
      <c r="Q5611" s="12" t="str">
        <f t="shared" si="325"/>
        <v>141051812870001</v>
      </c>
      <c r="R5611" s="20" t="s">
        <v>4542</v>
      </c>
      <c r="AB5611" s="12" t="s">
        <v>901</v>
      </c>
      <c r="AD5611" s="12" t="s">
        <v>861</v>
      </c>
      <c r="AI5611" s="12" t="s">
        <v>100</v>
      </c>
      <c r="AK5611" s="12" t="s">
        <v>100</v>
      </c>
      <c r="BN5611" s="12">
        <v>1</v>
      </c>
      <c r="BP5611" s="12" t="s">
        <v>3806</v>
      </c>
    </row>
    <row r="5612" spans="1:68" ht="45" x14ac:dyDescent="0.25">
      <c r="A5612" s="12">
        <v>1</v>
      </c>
      <c r="B5612" s="11" t="str">
        <f t="shared" si="323"/>
        <v>Общий расчет. Анализ даты. Анализ даты. Символические звезды. Овечий нож (Демон убиения овец). Нет</v>
      </c>
      <c r="C5612" s="11" t="str">
        <f>IFERROR(VLOOKUP(I5612,lvl_1[],2,FALSE),"Нет")</f>
        <v>Общий расчет</v>
      </c>
      <c r="D5612" s="11" t="str">
        <f>IFERROR(VLOOKUP(Rule!J5612,lvl_2[],2,FALSE),"Нет")</f>
        <v>Анализ даты</v>
      </c>
      <c r="E5612" s="11" t="str">
        <f>IFERROR(VLOOKUP(Rule!K5612,lvl_3[],2,FALSE),"Нет")</f>
        <v>Анализ даты</v>
      </c>
      <c r="F5612" s="11" t="str">
        <f>IFERROR(INDEX(lvl_4[],MATCH(L5612,lvl_4[ID],0),MATCH(TEXT(K5612,"##0"),lvl_4[#Headers],0)),"Нет")</f>
        <v>Символические звезды</v>
      </c>
      <c r="G5612" s="11" t="str">
        <f>IFERROR(INDEX(lvl_5[],MATCH(M5612,lvl_5[ID],0),MATCH(_xlfn.CONCAT(TEXT(K5612,"##0"),"_",TEXT(L5612,"##0")),lvl_5[#Headers],0)),"Нет")</f>
        <v>Овечий нож (Демон убиения овец)</v>
      </c>
      <c r="H5612" s="11" t="str">
        <f>IFERROR(INDEX(lvl_6[],MATCH(N5612,lvl_6[ID],0),MATCH(_xlfn.CONCAT(K5612,"_",L5612,"_",M5612),lvl_6[#Headers],0)),"Нет")</f>
        <v>Нет</v>
      </c>
      <c r="I5612" s="12">
        <v>1</v>
      </c>
      <c r="J5612" s="12">
        <v>4</v>
      </c>
      <c r="K5612" s="12">
        <v>1</v>
      </c>
      <c r="L5612" s="12">
        <v>5</v>
      </c>
      <c r="M5612" s="12">
        <v>18</v>
      </c>
      <c r="N5612" s="12">
        <v>1288</v>
      </c>
      <c r="O5612" s="12">
        <f>COUNTIF($P$2:P5612,P5612)</f>
        <v>1</v>
      </c>
      <c r="P5612" s="12" t="str">
        <f t="shared" si="324"/>
        <v>14105181288</v>
      </c>
      <c r="Q5612" s="12" t="str">
        <f t="shared" si="325"/>
        <v>141051812880001</v>
      </c>
      <c r="R5612" s="20" t="s">
        <v>4543</v>
      </c>
      <c r="AB5612" s="12" t="s">
        <v>901</v>
      </c>
      <c r="AD5612" s="12" t="s">
        <v>859</v>
      </c>
      <c r="AI5612" s="12" t="s">
        <v>100</v>
      </c>
      <c r="AK5612" s="12" t="s">
        <v>100</v>
      </c>
      <c r="BN5612" s="12">
        <v>1</v>
      </c>
      <c r="BP5612" s="12" t="s">
        <v>3806</v>
      </c>
    </row>
    <row r="5613" spans="1:68" ht="45" x14ac:dyDescent="0.25">
      <c r="A5613" s="12">
        <v>1</v>
      </c>
      <c r="B5613" s="11" t="str">
        <f t="shared" si="323"/>
        <v>Общий расчет. Анализ даты. Анализ даты. Символические звезды. Овечий нож (Демон убиения овец). Нет</v>
      </c>
      <c r="C5613" s="11" t="str">
        <f>IFERROR(VLOOKUP(I5613,lvl_1[],2,FALSE),"Нет")</f>
        <v>Общий расчет</v>
      </c>
      <c r="D5613" s="11" t="str">
        <f>IFERROR(VLOOKUP(Rule!J5613,lvl_2[],2,FALSE),"Нет")</f>
        <v>Анализ даты</v>
      </c>
      <c r="E5613" s="11" t="str">
        <f>IFERROR(VLOOKUP(Rule!K5613,lvl_3[],2,FALSE),"Нет")</f>
        <v>Анализ даты</v>
      </c>
      <c r="F5613" s="11" t="str">
        <f>IFERROR(INDEX(lvl_4[],MATCH(L5613,lvl_4[ID],0),MATCH(TEXT(K5613,"##0"),lvl_4[#Headers],0)),"Нет")</f>
        <v>Символические звезды</v>
      </c>
      <c r="G5613" s="11" t="str">
        <f>IFERROR(INDEX(lvl_5[],MATCH(M5613,lvl_5[ID],0),MATCH(_xlfn.CONCAT(TEXT(K5613,"##0"),"_",TEXT(L5613,"##0")),lvl_5[#Headers],0)),"Нет")</f>
        <v>Овечий нож (Демон убиения овец)</v>
      </c>
      <c r="H5613" s="11" t="str">
        <f>IFERROR(INDEX(lvl_6[],MATCH(N5613,lvl_6[ID],0),MATCH(_xlfn.CONCAT(K5613,"_",L5613,"_",M5613),lvl_6[#Headers],0)),"Нет")</f>
        <v>Нет</v>
      </c>
      <c r="I5613" s="12">
        <v>1</v>
      </c>
      <c r="J5613" s="12">
        <v>4</v>
      </c>
      <c r="K5613" s="12">
        <v>1</v>
      </c>
      <c r="L5613" s="12">
        <v>5</v>
      </c>
      <c r="M5613" s="12">
        <v>18</v>
      </c>
      <c r="N5613" s="12">
        <v>1289</v>
      </c>
      <c r="O5613" s="12">
        <f>COUNTIF($P$2:P5613,P5613)</f>
        <v>1</v>
      </c>
      <c r="P5613" s="12" t="str">
        <f t="shared" si="324"/>
        <v>14105181289</v>
      </c>
      <c r="Q5613" s="12" t="str">
        <f t="shared" si="325"/>
        <v>141051812890001</v>
      </c>
      <c r="R5613" s="20" t="s">
        <v>4544</v>
      </c>
      <c r="AB5613" s="12" t="s">
        <v>903</v>
      </c>
      <c r="AD5613" s="12" t="s">
        <v>863</v>
      </c>
      <c r="AI5613" s="12" t="s">
        <v>100</v>
      </c>
      <c r="AK5613" s="12" t="s">
        <v>100</v>
      </c>
      <c r="BN5613" s="12">
        <v>1</v>
      </c>
      <c r="BP5613" s="12" t="s">
        <v>3806</v>
      </c>
    </row>
    <row r="5614" spans="1:68" ht="45" x14ac:dyDescent="0.25">
      <c r="A5614" s="12">
        <v>1</v>
      </c>
      <c r="B5614" s="11" t="str">
        <f t="shared" si="323"/>
        <v>Общий расчет. Анализ даты. Анализ даты. Символические звезды. Овечий нож (Демон убиения овец). Нет</v>
      </c>
      <c r="C5614" s="11" t="str">
        <f>IFERROR(VLOOKUP(I5614,lvl_1[],2,FALSE),"Нет")</f>
        <v>Общий расчет</v>
      </c>
      <c r="D5614" s="11" t="str">
        <f>IFERROR(VLOOKUP(Rule!J5614,lvl_2[],2,FALSE),"Нет")</f>
        <v>Анализ даты</v>
      </c>
      <c r="E5614" s="11" t="str">
        <f>IFERROR(VLOOKUP(Rule!K5614,lvl_3[],2,FALSE),"Нет")</f>
        <v>Анализ даты</v>
      </c>
      <c r="F5614" s="11" t="str">
        <f>IFERROR(INDEX(lvl_4[],MATCH(L5614,lvl_4[ID],0),MATCH(TEXT(K5614,"##0"),lvl_4[#Headers],0)),"Нет")</f>
        <v>Символические звезды</v>
      </c>
      <c r="G5614" s="11" t="str">
        <f>IFERROR(INDEX(lvl_5[],MATCH(M5614,lvl_5[ID],0),MATCH(_xlfn.CONCAT(TEXT(K5614,"##0"),"_",TEXT(L5614,"##0")),lvl_5[#Headers],0)),"Нет")</f>
        <v>Овечий нож (Демон убиения овец)</v>
      </c>
      <c r="H5614" s="11" t="str">
        <f>IFERROR(INDEX(lvl_6[],MATCH(N5614,lvl_6[ID],0),MATCH(_xlfn.CONCAT(K5614,"_",L5614,"_",M5614),lvl_6[#Headers],0)),"Нет")</f>
        <v>Нет</v>
      </c>
      <c r="I5614" s="12">
        <v>1</v>
      </c>
      <c r="J5614" s="12">
        <v>4</v>
      </c>
      <c r="K5614" s="12">
        <v>1</v>
      </c>
      <c r="L5614" s="12">
        <v>5</v>
      </c>
      <c r="M5614" s="12">
        <v>18</v>
      </c>
      <c r="N5614" s="12">
        <v>1290</v>
      </c>
      <c r="O5614" s="12">
        <f>COUNTIF($P$2:P5614,P5614)</f>
        <v>1</v>
      </c>
      <c r="P5614" s="12" t="str">
        <f t="shared" si="324"/>
        <v>14105181290</v>
      </c>
      <c r="Q5614" s="12" t="str">
        <f t="shared" si="325"/>
        <v>141051812900001</v>
      </c>
      <c r="R5614" s="20" t="s">
        <v>4545</v>
      </c>
      <c r="AB5614" s="12" t="s">
        <v>905</v>
      </c>
      <c r="AD5614" s="12" t="s">
        <v>864</v>
      </c>
      <c r="AI5614" s="12" t="s">
        <v>100</v>
      </c>
      <c r="AK5614" s="12" t="s">
        <v>100</v>
      </c>
      <c r="BN5614" s="12">
        <v>1</v>
      </c>
      <c r="BP5614" s="12" t="s">
        <v>3806</v>
      </c>
    </row>
    <row r="5615" spans="1:68" ht="45" x14ac:dyDescent="0.25">
      <c r="A5615" s="12">
        <v>1</v>
      </c>
      <c r="B5615" s="11" t="str">
        <f t="shared" si="323"/>
        <v>Общий расчет. Анализ даты. Анализ даты. Символические звезды. Овечий нож (Демон убиения овец). Нет</v>
      </c>
      <c r="C5615" s="11" t="str">
        <f>IFERROR(VLOOKUP(I5615,lvl_1[],2,FALSE),"Нет")</f>
        <v>Общий расчет</v>
      </c>
      <c r="D5615" s="11" t="str">
        <f>IFERROR(VLOOKUP(Rule!J5615,lvl_2[],2,FALSE),"Нет")</f>
        <v>Анализ даты</v>
      </c>
      <c r="E5615" s="11" t="str">
        <f>IFERROR(VLOOKUP(Rule!K5615,lvl_3[],2,FALSE),"Нет")</f>
        <v>Анализ даты</v>
      </c>
      <c r="F5615" s="11" t="str">
        <f>IFERROR(INDEX(lvl_4[],MATCH(L5615,lvl_4[ID],0),MATCH(TEXT(K5615,"##0"),lvl_4[#Headers],0)),"Нет")</f>
        <v>Символические звезды</v>
      </c>
      <c r="G5615" s="11" t="str">
        <f>IFERROR(INDEX(lvl_5[],MATCH(M5615,lvl_5[ID],0),MATCH(_xlfn.CONCAT(TEXT(K5615,"##0"),"_",TEXT(L5615,"##0")),lvl_5[#Headers],0)),"Нет")</f>
        <v>Овечий нож (Демон убиения овец)</v>
      </c>
      <c r="H5615" s="11" t="str">
        <f>IFERROR(INDEX(lvl_6[],MATCH(N5615,lvl_6[ID],0),MATCH(_xlfn.CONCAT(K5615,"_",L5615,"_",M5615),lvl_6[#Headers],0)),"Нет")</f>
        <v>Нет</v>
      </c>
      <c r="I5615" s="12">
        <v>1</v>
      </c>
      <c r="J5615" s="12">
        <v>4</v>
      </c>
      <c r="K5615" s="12">
        <v>1</v>
      </c>
      <c r="L5615" s="12">
        <v>5</v>
      </c>
      <c r="M5615" s="12">
        <v>18</v>
      </c>
      <c r="N5615" s="12">
        <v>1291</v>
      </c>
      <c r="O5615" s="12">
        <f>COUNTIF($P$2:P5615,P5615)</f>
        <v>1</v>
      </c>
      <c r="P5615" s="12" t="str">
        <f t="shared" si="324"/>
        <v>14105181291</v>
      </c>
      <c r="Q5615" s="12" t="str">
        <f t="shared" si="325"/>
        <v>141051812910001</v>
      </c>
      <c r="R5615" s="20" t="s">
        <v>4546</v>
      </c>
      <c r="AB5615" s="12" t="s">
        <v>905</v>
      </c>
      <c r="AD5615" s="12" t="s">
        <v>862</v>
      </c>
      <c r="AI5615" s="12" t="s">
        <v>100</v>
      </c>
      <c r="AK5615" s="12" t="s">
        <v>100</v>
      </c>
      <c r="BN5615" s="12">
        <v>1</v>
      </c>
      <c r="BP5615" s="12" t="s">
        <v>3806</v>
      </c>
    </row>
    <row r="5616" spans="1:68" ht="45" x14ac:dyDescent="0.25">
      <c r="A5616" s="12">
        <v>1</v>
      </c>
      <c r="B5616" s="11" t="str">
        <f t="shared" si="323"/>
        <v>Общий расчет. Анализ даты. Анализ даты. Символические звезды. Овечий нож (Демон убиения овец). Нет</v>
      </c>
      <c r="C5616" s="11" t="str">
        <f>IFERROR(VLOOKUP(I5616,lvl_1[],2,FALSE),"Нет")</f>
        <v>Общий расчет</v>
      </c>
      <c r="D5616" s="11" t="str">
        <f>IFERROR(VLOOKUP(Rule!J5616,lvl_2[],2,FALSE),"Нет")</f>
        <v>Анализ даты</v>
      </c>
      <c r="E5616" s="11" t="str">
        <f>IFERROR(VLOOKUP(Rule!K5616,lvl_3[],2,FALSE),"Нет")</f>
        <v>Анализ даты</v>
      </c>
      <c r="F5616" s="11" t="str">
        <f>IFERROR(INDEX(lvl_4[],MATCH(L5616,lvl_4[ID],0),MATCH(TEXT(K5616,"##0"),lvl_4[#Headers],0)),"Нет")</f>
        <v>Символические звезды</v>
      </c>
      <c r="G5616" s="11" t="str">
        <f>IFERROR(INDEX(lvl_5[],MATCH(M5616,lvl_5[ID],0),MATCH(_xlfn.CONCAT(TEXT(K5616,"##0"),"_",TEXT(L5616,"##0")),lvl_5[#Headers],0)),"Нет")</f>
        <v>Овечий нож (Демон убиения овец)</v>
      </c>
      <c r="H5616" s="11" t="str">
        <f>IFERROR(INDEX(lvl_6[],MATCH(N5616,lvl_6[ID],0),MATCH(_xlfn.CONCAT(K5616,"_",L5616,"_",M5616),lvl_6[#Headers],0)),"Нет")</f>
        <v>Нет</v>
      </c>
      <c r="I5616" s="12">
        <v>1</v>
      </c>
      <c r="J5616" s="12">
        <v>4</v>
      </c>
      <c r="K5616" s="12">
        <v>1</v>
      </c>
      <c r="L5616" s="12">
        <v>5</v>
      </c>
      <c r="M5616" s="12">
        <v>18</v>
      </c>
      <c r="N5616" s="12">
        <v>1292</v>
      </c>
      <c r="O5616" s="12">
        <f>COUNTIF($P$2:P5616,P5616)</f>
        <v>1</v>
      </c>
      <c r="P5616" s="12" t="str">
        <f t="shared" si="324"/>
        <v>14105181292</v>
      </c>
      <c r="Q5616" s="12" t="str">
        <f t="shared" si="325"/>
        <v>141051812920001</v>
      </c>
      <c r="R5616" s="20" t="s">
        <v>4547</v>
      </c>
      <c r="AB5616" s="12" t="s">
        <v>907</v>
      </c>
      <c r="AD5616" s="12" t="s">
        <v>863</v>
      </c>
      <c r="AI5616" s="12" t="s">
        <v>100</v>
      </c>
      <c r="AK5616" s="12" t="s">
        <v>100</v>
      </c>
      <c r="BN5616" s="12">
        <v>1</v>
      </c>
      <c r="BP5616" s="12" t="s">
        <v>3806</v>
      </c>
    </row>
    <row r="5617" spans="1:68" ht="45" x14ac:dyDescent="0.25">
      <c r="A5617" s="12">
        <v>1</v>
      </c>
      <c r="B5617" s="11" t="str">
        <f t="shared" si="323"/>
        <v>Общий расчет. Анализ даты. Анализ даты. Символические звезды. Овечий нож (Демон убиения овец). Нет</v>
      </c>
      <c r="C5617" s="11" t="str">
        <f>IFERROR(VLOOKUP(I5617,lvl_1[],2,FALSE),"Нет")</f>
        <v>Общий расчет</v>
      </c>
      <c r="D5617" s="11" t="str">
        <f>IFERROR(VLOOKUP(Rule!J5617,lvl_2[],2,FALSE),"Нет")</f>
        <v>Анализ даты</v>
      </c>
      <c r="E5617" s="11" t="str">
        <f>IFERROR(VLOOKUP(Rule!K5617,lvl_3[],2,FALSE),"Нет")</f>
        <v>Анализ даты</v>
      </c>
      <c r="F5617" s="11" t="str">
        <f>IFERROR(INDEX(lvl_4[],MATCH(L5617,lvl_4[ID],0),MATCH(TEXT(K5617,"##0"),lvl_4[#Headers],0)),"Нет")</f>
        <v>Символические звезды</v>
      </c>
      <c r="G5617" s="11" t="str">
        <f>IFERROR(INDEX(lvl_5[],MATCH(M5617,lvl_5[ID],0),MATCH(_xlfn.CONCAT(TEXT(K5617,"##0"),"_",TEXT(L5617,"##0")),lvl_5[#Headers],0)),"Нет")</f>
        <v>Овечий нож (Демон убиения овец)</v>
      </c>
      <c r="H5617" s="11" t="str">
        <f>IFERROR(INDEX(lvl_6[],MATCH(N5617,lvl_6[ID],0),MATCH(_xlfn.CONCAT(K5617,"_",L5617,"_",M5617),lvl_6[#Headers],0)),"Нет")</f>
        <v>Нет</v>
      </c>
      <c r="I5617" s="12">
        <v>1</v>
      </c>
      <c r="J5617" s="12">
        <v>4</v>
      </c>
      <c r="K5617" s="12">
        <v>1</v>
      </c>
      <c r="L5617" s="12">
        <v>5</v>
      </c>
      <c r="M5617" s="12">
        <v>18</v>
      </c>
      <c r="N5617" s="12">
        <v>1293</v>
      </c>
      <c r="O5617" s="12">
        <f>COUNTIF($P$2:P5617,P5617)</f>
        <v>1</v>
      </c>
      <c r="P5617" s="12" t="str">
        <f t="shared" si="324"/>
        <v>14105181293</v>
      </c>
      <c r="Q5617" s="12" t="str">
        <f t="shared" si="325"/>
        <v>141051812930001</v>
      </c>
      <c r="R5617" s="20" t="s">
        <v>4548</v>
      </c>
      <c r="AB5617" s="12" t="s">
        <v>908</v>
      </c>
      <c r="AD5617" s="12" t="s">
        <v>864</v>
      </c>
      <c r="AI5617" s="12" t="s">
        <v>100</v>
      </c>
      <c r="AK5617" s="12" t="s">
        <v>100</v>
      </c>
      <c r="BN5617" s="12">
        <v>1</v>
      </c>
      <c r="BP5617" s="12" t="s">
        <v>3806</v>
      </c>
    </row>
    <row r="5618" spans="1:68" ht="45" x14ac:dyDescent="0.25">
      <c r="A5618" s="12">
        <v>1</v>
      </c>
      <c r="B5618" s="11" t="str">
        <f t="shared" si="323"/>
        <v>Общий расчет. Анализ даты. Анализ даты. Символические звезды. Овечий нож (Демон убиения овец). Нет</v>
      </c>
      <c r="C5618" s="11" t="str">
        <f>IFERROR(VLOOKUP(I5618,lvl_1[],2,FALSE),"Нет")</f>
        <v>Общий расчет</v>
      </c>
      <c r="D5618" s="11" t="str">
        <f>IFERROR(VLOOKUP(Rule!J5618,lvl_2[],2,FALSE),"Нет")</f>
        <v>Анализ даты</v>
      </c>
      <c r="E5618" s="11" t="str">
        <f>IFERROR(VLOOKUP(Rule!K5618,lvl_3[],2,FALSE),"Нет")</f>
        <v>Анализ даты</v>
      </c>
      <c r="F5618" s="11" t="str">
        <f>IFERROR(INDEX(lvl_4[],MATCH(L5618,lvl_4[ID],0),MATCH(TEXT(K5618,"##0"),lvl_4[#Headers],0)),"Нет")</f>
        <v>Символические звезды</v>
      </c>
      <c r="G5618" s="11" t="str">
        <f>IFERROR(INDEX(lvl_5[],MATCH(M5618,lvl_5[ID],0),MATCH(_xlfn.CONCAT(TEXT(K5618,"##0"),"_",TEXT(L5618,"##0")),lvl_5[#Headers],0)),"Нет")</f>
        <v>Овечий нож (Демон убиения овец)</v>
      </c>
      <c r="H5618" s="11" t="str">
        <f>IFERROR(INDEX(lvl_6[],MATCH(N5618,lvl_6[ID],0),MATCH(_xlfn.CONCAT(K5618,"_",L5618,"_",M5618),lvl_6[#Headers],0)),"Нет")</f>
        <v>Нет</v>
      </c>
      <c r="I5618" s="12">
        <v>1</v>
      </c>
      <c r="J5618" s="12">
        <v>4</v>
      </c>
      <c r="K5618" s="12">
        <v>1</v>
      </c>
      <c r="L5618" s="12">
        <v>5</v>
      </c>
      <c r="M5618" s="12">
        <v>18</v>
      </c>
      <c r="N5618" s="12">
        <v>1294</v>
      </c>
      <c r="O5618" s="12">
        <f>COUNTIF($P$2:P5618,P5618)</f>
        <v>1</v>
      </c>
      <c r="P5618" s="12" t="str">
        <f t="shared" si="324"/>
        <v>14105181294</v>
      </c>
      <c r="Q5618" s="12" t="str">
        <f t="shared" si="325"/>
        <v>141051812940001</v>
      </c>
      <c r="R5618" s="20" t="s">
        <v>4549</v>
      </c>
      <c r="AB5618" s="12" t="s">
        <v>908</v>
      </c>
      <c r="AD5618" s="12" t="s">
        <v>862</v>
      </c>
      <c r="AI5618" s="12" t="s">
        <v>100</v>
      </c>
      <c r="AK5618" s="12" t="s">
        <v>100</v>
      </c>
      <c r="BN5618" s="12">
        <v>1</v>
      </c>
      <c r="BP5618" s="12" t="s">
        <v>3806</v>
      </c>
    </row>
    <row r="5619" spans="1:68" ht="45" x14ac:dyDescent="0.25">
      <c r="A5619" s="12">
        <v>1</v>
      </c>
      <c r="B5619" s="11" t="str">
        <f t="shared" si="323"/>
        <v>Общий расчет. Анализ даты. Анализ даты. Символические звезды. Овечий нож (Демон убиения овец). Нет</v>
      </c>
      <c r="C5619" s="11" t="str">
        <f>IFERROR(VLOOKUP(I5619,lvl_1[],2,FALSE),"Нет")</f>
        <v>Общий расчет</v>
      </c>
      <c r="D5619" s="11" t="str">
        <f>IFERROR(VLOOKUP(Rule!J5619,lvl_2[],2,FALSE),"Нет")</f>
        <v>Анализ даты</v>
      </c>
      <c r="E5619" s="11" t="str">
        <f>IFERROR(VLOOKUP(Rule!K5619,lvl_3[],2,FALSE),"Нет")</f>
        <v>Анализ даты</v>
      </c>
      <c r="F5619" s="11" t="str">
        <f>IFERROR(INDEX(lvl_4[],MATCH(L5619,lvl_4[ID],0),MATCH(TEXT(K5619,"##0"),lvl_4[#Headers],0)),"Нет")</f>
        <v>Символические звезды</v>
      </c>
      <c r="G5619" s="11" t="str">
        <f>IFERROR(INDEX(lvl_5[],MATCH(M5619,lvl_5[ID],0),MATCH(_xlfn.CONCAT(TEXT(K5619,"##0"),"_",TEXT(L5619,"##0")),lvl_5[#Headers],0)),"Нет")</f>
        <v>Овечий нож (Демон убиения овец)</v>
      </c>
      <c r="H5619" s="11" t="str">
        <f>IFERROR(INDEX(lvl_6[],MATCH(N5619,lvl_6[ID],0),MATCH(_xlfn.CONCAT(K5619,"_",L5619,"_",M5619),lvl_6[#Headers],0)),"Нет")</f>
        <v>Нет</v>
      </c>
      <c r="I5619" s="12">
        <v>1</v>
      </c>
      <c r="J5619" s="12">
        <v>4</v>
      </c>
      <c r="K5619" s="12">
        <v>1</v>
      </c>
      <c r="L5619" s="12">
        <v>5</v>
      </c>
      <c r="M5619" s="12">
        <v>18</v>
      </c>
      <c r="N5619" s="12">
        <v>1295</v>
      </c>
      <c r="O5619" s="12">
        <f>COUNTIF($P$2:P5619,P5619)</f>
        <v>1</v>
      </c>
      <c r="P5619" s="12" t="str">
        <f t="shared" si="324"/>
        <v>14105181295</v>
      </c>
      <c r="Q5619" s="12" t="str">
        <f t="shared" si="325"/>
        <v>141051812950001</v>
      </c>
      <c r="R5619" s="20" t="s">
        <v>4550</v>
      </c>
      <c r="AB5619" s="12" t="s">
        <v>910</v>
      </c>
      <c r="AD5619" s="12" t="s">
        <v>866</v>
      </c>
      <c r="AI5619" s="12" t="s">
        <v>100</v>
      </c>
      <c r="AK5619" s="12" t="s">
        <v>100</v>
      </c>
      <c r="BN5619" s="12">
        <v>1</v>
      </c>
      <c r="BP5619" s="12" t="s">
        <v>3806</v>
      </c>
    </row>
    <row r="5620" spans="1:68" ht="45" x14ac:dyDescent="0.25">
      <c r="A5620" s="12">
        <v>1</v>
      </c>
      <c r="B5620" s="11" t="str">
        <f t="shared" si="323"/>
        <v>Общий расчет. Анализ даты. Анализ даты. Символические звезды. Овечий нож (Демон убиения овец). Нет</v>
      </c>
      <c r="C5620" s="11" t="str">
        <f>IFERROR(VLOOKUP(I5620,lvl_1[],2,FALSE),"Нет")</f>
        <v>Общий расчет</v>
      </c>
      <c r="D5620" s="11" t="str">
        <f>IFERROR(VLOOKUP(Rule!J5620,lvl_2[],2,FALSE),"Нет")</f>
        <v>Анализ даты</v>
      </c>
      <c r="E5620" s="11" t="str">
        <f>IFERROR(VLOOKUP(Rule!K5620,lvl_3[],2,FALSE),"Нет")</f>
        <v>Анализ даты</v>
      </c>
      <c r="F5620" s="11" t="str">
        <f>IFERROR(INDEX(lvl_4[],MATCH(L5620,lvl_4[ID],0),MATCH(TEXT(K5620,"##0"),lvl_4[#Headers],0)),"Нет")</f>
        <v>Символические звезды</v>
      </c>
      <c r="G5620" s="11" t="str">
        <f>IFERROR(INDEX(lvl_5[],MATCH(M5620,lvl_5[ID],0),MATCH(_xlfn.CONCAT(TEXT(K5620,"##0"),"_",TEXT(L5620,"##0")),lvl_5[#Headers],0)),"Нет")</f>
        <v>Овечий нож (Демон убиения овец)</v>
      </c>
      <c r="H5620" s="11" t="str">
        <f>IFERROR(INDEX(lvl_6[],MATCH(N5620,lvl_6[ID],0),MATCH(_xlfn.CONCAT(K5620,"_",L5620,"_",M5620),lvl_6[#Headers],0)),"Нет")</f>
        <v>Нет</v>
      </c>
      <c r="I5620" s="12">
        <v>1</v>
      </c>
      <c r="J5620" s="12">
        <v>4</v>
      </c>
      <c r="K5620" s="12">
        <v>1</v>
      </c>
      <c r="L5620" s="12">
        <v>5</v>
      </c>
      <c r="M5620" s="12">
        <v>18</v>
      </c>
      <c r="N5620" s="12">
        <v>1296</v>
      </c>
      <c r="O5620" s="12">
        <f>COUNTIF($P$2:P5620,P5620)</f>
        <v>1</v>
      </c>
      <c r="P5620" s="12" t="str">
        <f t="shared" si="324"/>
        <v>14105181296</v>
      </c>
      <c r="Q5620" s="12" t="str">
        <f t="shared" si="325"/>
        <v>141051812960001</v>
      </c>
      <c r="R5620" s="20" t="s">
        <v>4551</v>
      </c>
      <c r="AB5620" s="12" t="s">
        <v>912</v>
      </c>
      <c r="AD5620" s="12" t="s">
        <v>867</v>
      </c>
      <c r="AI5620" s="12" t="s">
        <v>100</v>
      </c>
      <c r="AK5620" s="12" t="s">
        <v>100</v>
      </c>
      <c r="BN5620" s="12">
        <v>1</v>
      </c>
      <c r="BP5620" s="12" t="s">
        <v>3806</v>
      </c>
    </row>
    <row r="5621" spans="1:68" ht="45" x14ac:dyDescent="0.25">
      <c r="A5621" s="12">
        <v>1</v>
      </c>
      <c r="B5621" s="11" t="str">
        <f t="shared" si="323"/>
        <v>Общий расчет. Анализ даты. Анализ даты. Символические звезды. Овечий нож (Демон убиения овец). Нет</v>
      </c>
      <c r="C5621" s="11" t="str">
        <f>IFERROR(VLOOKUP(I5621,lvl_1[],2,FALSE),"Нет")</f>
        <v>Общий расчет</v>
      </c>
      <c r="D5621" s="11" t="str">
        <f>IFERROR(VLOOKUP(Rule!J5621,lvl_2[],2,FALSE),"Нет")</f>
        <v>Анализ даты</v>
      </c>
      <c r="E5621" s="11" t="str">
        <f>IFERROR(VLOOKUP(Rule!K5621,lvl_3[],2,FALSE),"Нет")</f>
        <v>Анализ даты</v>
      </c>
      <c r="F5621" s="11" t="str">
        <f>IFERROR(INDEX(lvl_4[],MATCH(L5621,lvl_4[ID],0),MATCH(TEXT(K5621,"##0"),lvl_4[#Headers],0)),"Нет")</f>
        <v>Символические звезды</v>
      </c>
      <c r="G5621" s="11" t="str">
        <f>IFERROR(INDEX(lvl_5[],MATCH(M5621,lvl_5[ID],0),MATCH(_xlfn.CONCAT(TEXT(K5621,"##0"),"_",TEXT(L5621,"##0")),lvl_5[#Headers],0)),"Нет")</f>
        <v>Овечий нож (Демон убиения овец)</v>
      </c>
      <c r="H5621" s="11" t="str">
        <f>IFERROR(INDEX(lvl_6[],MATCH(N5621,lvl_6[ID],0),MATCH(_xlfn.CONCAT(K5621,"_",L5621,"_",M5621),lvl_6[#Headers],0)),"Нет")</f>
        <v>Нет</v>
      </c>
      <c r="I5621" s="12">
        <v>1</v>
      </c>
      <c r="J5621" s="12">
        <v>4</v>
      </c>
      <c r="K5621" s="12">
        <v>1</v>
      </c>
      <c r="L5621" s="12">
        <v>5</v>
      </c>
      <c r="M5621" s="12">
        <v>18</v>
      </c>
      <c r="N5621" s="12">
        <v>1297</v>
      </c>
      <c r="O5621" s="12">
        <f>COUNTIF($P$2:P5621,P5621)</f>
        <v>1</v>
      </c>
      <c r="P5621" s="12" t="str">
        <f t="shared" si="324"/>
        <v>14105181297</v>
      </c>
      <c r="Q5621" s="12" t="str">
        <f t="shared" si="325"/>
        <v>141051812970001</v>
      </c>
      <c r="R5621" s="20" t="s">
        <v>4552</v>
      </c>
      <c r="AB5621" s="12" t="s">
        <v>912</v>
      </c>
      <c r="AD5621" s="12" t="s">
        <v>865</v>
      </c>
      <c r="AI5621" s="12" t="s">
        <v>100</v>
      </c>
      <c r="AK5621" s="12" t="s">
        <v>100</v>
      </c>
      <c r="BN5621" s="12">
        <v>1</v>
      </c>
      <c r="BP5621" s="12" t="s">
        <v>3806</v>
      </c>
    </row>
    <row r="5622" spans="1:68" ht="45" x14ac:dyDescent="0.25">
      <c r="A5622" s="12">
        <v>1</v>
      </c>
      <c r="B5622" s="11" t="str">
        <f t="shared" si="323"/>
        <v>Общий расчет. Анализ даты. Анализ даты. Символические звезды. Овечий нож (Демон убиения овец). Нет</v>
      </c>
      <c r="C5622" s="11" t="str">
        <f>IFERROR(VLOOKUP(I5622,lvl_1[],2,FALSE),"Нет")</f>
        <v>Общий расчет</v>
      </c>
      <c r="D5622" s="11" t="str">
        <f>IFERROR(VLOOKUP(Rule!J5622,lvl_2[],2,FALSE),"Нет")</f>
        <v>Анализ даты</v>
      </c>
      <c r="E5622" s="11" t="str">
        <f>IFERROR(VLOOKUP(Rule!K5622,lvl_3[],2,FALSE),"Нет")</f>
        <v>Анализ даты</v>
      </c>
      <c r="F5622" s="11" t="str">
        <f>IFERROR(INDEX(lvl_4[],MATCH(L5622,lvl_4[ID],0),MATCH(TEXT(K5622,"##0"),lvl_4[#Headers],0)),"Нет")</f>
        <v>Символические звезды</v>
      </c>
      <c r="G5622" s="11" t="str">
        <f>IFERROR(INDEX(lvl_5[],MATCH(M5622,lvl_5[ID],0),MATCH(_xlfn.CONCAT(TEXT(K5622,"##0"),"_",TEXT(L5622,"##0")),lvl_5[#Headers],0)),"Нет")</f>
        <v>Овечий нож (Демон убиения овец)</v>
      </c>
      <c r="H5622" s="11" t="str">
        <f>IFERROR(INDEX(lvl_6[],MATCH(N5622,lvl_6[ID],0),MATCH(_xlfn.CONCAT(K5622,"_",L5622,"_",M5622),lvl_6[#Headers],0)),"Нет")</f>
        <v>Нет</v>
      </c>
      <c r="I5622" s="12">
        <v>1</v>
      </c>
      <c r="J5622" s="12">
        <v>4</v>
      </c>
      <c r="K5622" s="12">
        <v>1</v>
      </c>
      <c r="L5622" s="12">
        <v>5</v>
      </c>
      <c r="M5622" s="12">
        <v>18</v>
      </c>
      <c r="N5622" s="12">
        <v>1298</v>
      </c>
      <c r="O5622" s="12">
        <f>COUNTIF($P$2:P5622,P5622)</f>
        <v>1</v>
      </c>
      <c r="P5622" s="12" t="str">
        <f t="shared" si="324"/>
        <v>14105181298</v>
      </c>
      <c r="Q5622" s="12" t="str">
        <f t="shared" si="325"/>
        <v>141051812980001</v>
      </c>
      <c r="R5622" s="20" t="s">
        <v>4553</v>
      </c>
      <c r="AB5622" s="12" t="s">
        <v>914</v>
      </c>
      <c r="AD5622" s="12" t="s">
        <v>869</v>
      </c>
      <c r="AI5622" s="12" t="s">
        <v>100</v>
      </c>
      <c r="AK5622" s="12" t="s">
        <v>100</v>
      </c>
      <c r="BN5622" s="12">
        <v>1</v>
      </c>
      <c r="BP5622" s="12" t="s">
        <v>3806</v>
      </c>
    </row>
    <row r="5623" spans="1:68" ht="45" x14ac:dyDescent="0.25">
      <c r="A5623" s="12">
        <v>1</v>
      </c>
      <c r="B5623" s="11" t="str">
        <f t="shared" si="323"/>
        <v>Общий расчет. Анализ даты. Анализ даты. Символические звезды. Овечий нож (Демон убиения овец). Нет</v>
      </c>
      <c r="C5623" s="11" t="str">
        <f>IFERROR(VLOOKUP(I5623,lvl_1[],2,FALSE),"Нет")</f>
        <v>Общий расчет</v>
      </c>
      <c r="D5623" s="11" t="str">
        <f>IFERROR(VLOOKUP(Rule!J5623,lvl_2[],2,FALSE),"Нет")</f>
        <v>Анализ даты</v>
      </c>
      <c r="E5623" s="11" t="str">
        <f>IFERROR(VLOOKUP(Rule!K5623,lvl_3[],2,FALSE),"Нет")</f>
        <v>Анализ даты</v>
      </c>
      <c r="F5623" s="11" t="str">
        <f>IFERROR(INDEX(lvl_4[],MATCH(L5623,lvl_4[ID],0),MATCH(TEXT(K5623,"##0"),lvl_4[#Headers],0)),"Нет")</f>
        <v>Символические звезды</v>
      </c>
      <c r="G5623" s="11" t="str">
        <f>IFERROR(INDEX(lvl_5[],MATCH(M5623,lvl_5[ID],0),MATCH(_xlfn.CONCAT(TEXT(K5623,"##0"),"_",TEXT(L5623,"##0")),lvl_5[#Headers],0)),"Нет")</f>
        <v>Овечий нож (Демон убиения овец)</v>
      </c>
      <c r="H5623" s="11" t="str">
        <f>IFERROR(INDEX(lvl_6[],MATCH(N5623,lvl_6[ID],0),MATCH(_xlfn.CONCAT(K5623,"_",L5623,"_",M5623),lvl_6[#Headers],0)),"Нет")</f>
        <v>Нет</v>
      </c>
      <c r="I5623" s="12">
        <v>1</v>
      </c>
      <c r="J5623" s="12">
        <v>4</v>
      </c>
      <c r="K5623" s="12">
        <v>1</v>
      </c>
      <c r="L5623" s="12">
        <v>5</v>
      </c>
      <c r="M5623" s="12">
        <v>18</v>
      </c>
      <c r="N5623" s="12">
        <v>1299</v>
      </c>
      <c r="O5623" s="12">
        <f>COUNTIF($P$2:P5623,P5623)</f>
        <v>1</v>
      </c>
      <c r="P5623" s="12" t="str">
        <f t="shared" si="324"/>
        <v>14105181299</v>
      </c>
      <c r="Q5623" s="12" t="str">
        <f t="shared" si="325"/>
        <v>141051812990001</v>
      </c>
      <c r="R5623" s="20" t="s">
        <v>4554</v>
      </c>
      <c r="AB5623" s="12" t="s">
        <v>916</v>
      </c>
      <c r="AD5623" s="12" t="s">
        <v>870</v>
      </c>
      <c r="AI5623" s="12" t="s">
        <v>100</v>
      </c>
      <c r="AK5623" s="12" t="s">
        <v>100</v>
      </c>
      <c r="BN5623" s="12">
        <v>1</v>
      </c>
      <c r="BP5623" s="12" t="s">
        <v>3806</v>
      </c>
    </row>
    <row r="5624" spans="1:68" ht="60" x14ac:dyDescent="0.25">
      <c r="A5624" s="12">
        <v>1</v>
      </c>
      <c r="B5624" s="11" t="str">
        <f t="shared" si="323"/>
        <v>Общий расчет. Анализ даты. Анализ даты. Символические звезды. Вознаграждение 10 Небесных стволов (Процветание). Нет</v>
      </c>
      <c r="C5624" s="11" t="str">
        <f>IFERROR(VLOOKUP(I5624,lvl_1[],2,FALSE),"Нет")</f>
        <v>Общий расчет</v>
      </c>
      <c r="D5624" s="11" t="str">
        <f>IFERROR(VLOOKUP(Rule!J5624,lvl_2[],2,FALSE),"Нет")</f>
        <v>Анализ даты</v>
      </c>
      <c r="E5624" s="11" t="str">
        <f>IFERROR(VLOOKUP(Rule!K5624,lvl_3[],2,FALSE),"Нет")</f>
        <v>Анализ даты</v>
      </c>
      <c r="F5624" s="11" t="str">
        <f>IFERROR(INDEX(lvl_4[],MATCH(L5624,lvl_4[ID],0),MATCH(TEXT(K5624,"##0"),lvl_4[#Headers],0)),"Нет")</f>
        <v>Символические звезды</v>
      </c>
      <c r="G5624" s="11" t="str">
        <f>IFERROR(INDEX(lvl_5[],MATCH(M5624,lvl_5[ID],0),MATCH(_xlfn.CONCAT(TEXT(K5624,"##0"),"_",TEXT(L5624,"##0")),lvl_5[#Headers],0)),"Нет")</f>
        <v>Вознаграждение 10 Небесных стволов (Процветание)</v>
      </c>
      <c r="H5624" s="11" t="str">
        <f>IFERROR(INDEX(lvl_6[],MATCH(N5624,lvl_6[ID],0),MATCH(_xlfn.CONCAT(K5624,"_",L5624,"_",M5624),lvl_6[#Headers],0)),"Нет")</f>
        <v>Нет</v>
      </c>
      <c r="I5624" s="12">
        <v>1</v>
      </c>
      <c r="J5624" s="12">
        <v>4</v>
      </c>
      <c r="K5624" s="12">
        <v>1</v>
      </c>
      <c r="L5624" s="12">
        <v>5</v>
      </c>
      <c r="M5624" s="12">
        <v>19</v>
      </c>
      <c r="N5624" s="12">
        <v>1300</v>
      </c>
      <c r="O5624" s="12">
        <f>COUNTIF($P$2:P5624,P5624)</f>
        <v>1</v>
      </c>
      <c r="P5624" s="12" t="str">
        <f t="shared" si="324"/>
        <v>14105191300</v>
      </c>
      <c r="Q5624" s="12" t="str">
        <f t="shared" si="325"/>
        <v>141051913000001</v>
      </c>
      <c r="R5624" s="20" t="s">
        <v>4555</v>
      </c>
      <c r="AB5624" s="12" t="s">
        <v>899</v>
      </c>
      <c r="AD5624" s="12" t="s">
        <v>859</v>
      </c>
      <c r="AI5624" s="12" t="s">
        <v>100</v>
      </c>
      <c r="AK5624" s="12" t="s">
        <v>100</v>
      </c>
      <c r="BN5624" s="12">
        <v>1</v>
      </c>
      <c r="BP5624" s="12" t="s">
        <v>3806</v>
      </c>
    </row>
    <row r="5625" spans="1:68" ht="60" x14ac:dyDescent="0.25">
      <c r="A5625" s="12">
        <v>1</v>
      </c>
      <c r="B5625" s="11" t="str">
        <f t="shared" si="323"/>
        <v>Общий расчет. Анализ даты. Анализ даты. Символические звезды. Вознаграждение 10 Небесных стволов (Процветание). Нет</v>
      </c>
      <c r="C5625" s="11" t="str">
        <f>IFERROR(VLOOKUP(I5625,lvl_1[],2,FALSE),"Нет")</f>
        <v>Общий расчет</v>
      </c>
      <c r="D5625" s="11" t="str">
        <f>IFERROR(VLOOKUP(Rule!J5625,lvl_2[],2,FALSE),"Нет")</f>
        <v>Анализ даты</v>
      </c>
      <c r="E5625" s="11" t="str">
        <f>IFERROR(VLOOKUP(Rule!K5625,lvl_3[],2,FALSE),"Нет")</f>
        <v>Анализ даты</v>
      </c>
      <c r="F5625" s="11" t="str">
        <f>IFERROR(INDEX(lvl_4[],MATCH(L5625,lvl_4[ID],0),MATCH(TEXT(K5625,"##0"),lvl_4[#Headers],0)),"Нет")</f>
        <v>Символические звезды</v>
      </c>
      <c r="G5625" s="11" t="str">
        <f>IFERROR(INDEX(lvl_5[],MATCH(M5625,lvl_5[ID],0),MATCH(_xlfn.CONCAT(TEXT(K5625,"##0"),"_",TEXT(L5625,"##0")),lvl_5[#Headers],0)),"Нет")</f>
        <v>Вознаграждение 10 Небесных стволов (Процветание)</v>
      </c>
      <c r="H5625" s="11" t="str">
        <f>IFERROR(INDEX(lvl_6[],MATCH(N5625,lvl_6[ID],0),MATCH(_xlfn.CONCAT(K5625,"_",L5625,"_",M5625),lvl_6[#Headers],0)),"Нет")</f>
        <v>Нет</v>
      </c>
      <c r="I5625" s="12">
        <v>1</v>
      </c>
      <c r="J5625" s="12">
        <v>4</v>
      </c>
      <c r="K5625" s="12">
        <v>1</v>
      </c>
      <c r="L5625" s="12">
        <v>5</v>
      </c>
      <c r="M5625" s="12">
        <v>19</v>
      </c>
      <c r="N5625" s="12">
        <v>1301</v>
      </c>
      <c r="O5625" s="12">
        <f>COUNTIF($P$2:P5625,P5625)</f>
        <v>1</v>
      </c>
      <c r="P5625" s="12" t="str">
        <f t="shared" si="324"/>
        <v>14105191301</v>
      </c>
      <c r="Q5625" s="12" t="str">
        <f t="shared" si="325"/>
        <v>141051913010001</v>
      </c>
      <c r="R5625" s="20" t="s">
        <v>4556</v>
      </c>
      <c r="AB5625" s="12" t="s">
        <v>901</v>
      </c>
      <c r="AD5625" s="12" t="s">
        <v>860</v>
      </c>
      <c r="AI5625" s="12" t="s">
        <v>100</v>
      </c>
      <c r="AK5625" s="12" t="s">
        <v>100</v>
      </c>
      <c r="BN5625" s="12">
        <v>1</v>
      </c>
      <c r="BP5625" s="12" t="s">
        <v>3806</v>
      </c>
    </row>
    <row r="5626" spans="1:68" ht="60" x14ac:dyDescent="0.25">
      <c r="A5626" s="12">
        <v>1</v>
      </c>
      <c r="B5626" s="11" t="str">
        <f t="shared" si="323"/>
        <v>Общий расчет. Анализ даты. Анализ даты. Символические звезды. Вознаграждение 10 Небесных стволов (Процветание). Нет</v>
      </c>
      <c r="C5626" s="11" t="str">
        <f>IFERROR(VLOOKUP(I5626,lvl_1[],2,FALSE),"Нет")</f>
        <v>Общий расчет</v>
      </c>
      <c r="D5626" s="11" t="str">
        <f>IFERROR(VLOOKUP(Rule!J5626,lvl_2[],2,FALSE),"Нет")</f>
        <v>Анализ даты</v>
      </c>
      <c r="E5626" s="11" t="str">
        <f>IFERROR(VLOOKUP(Rule!K5626,lvl_3[],2,FALSE),"Нет")</f>
        <v>Анализ даты</v>
      </c>
      <c r="F5626" s="11" t="str">
        <f>IFERROR(INDEX(lvl_4[],MATCH(L5626,lvl_4[ID],0),MATCH(TEXT(K5626,"##0"),lvl_4[#Headers],0)),"Нет")</f>
        <v>Символические звезды</v>
      </c>
      <c r="G5626" s="11" t="str">
        <f>IFERROR(INDEX(lvl_5[],MATCH(M5626,lvl_5[ID],0),MATCH(_xlfn.CONCAT(TEXT(K5626,"##0"),"_",TEXT(L5626,"##0")),lvl_5[#Headers],0)),"Нет")</f>
        <v>Вознаграждение 10 Небесных стволов (Процветание)</v>
      </c>
      <c r="H5626" s="11" t="str">
        <f>IFERROR(INDEX(lvl_6[],MATCH(N5626,lvl_6[ID],0),MATCH(_xlfn.CONCAT(K5626,"_",L5626,"_",M5626),lvl_6[#Headers],0)),"Нет")</f>
        <v>Нет</v>
      </c>
      <c r="I5626" s="12">
        <v>1</v>
      </c>
      <c r="J5626" s="12">
        <v>4</v>
      </c>
      <c r="K5626" s="12">
        <v>1</v>
      </c>
      <c r="L5626" s="12">
        <v>5</v>
      </c>
      <c r="M5626" s="12">
        <v>19</v>
      </c>
      <c r="N5626" s="12">
        <v>1302</v>
      </c>
      <c r="O5626" s="12">
        <f>COUNTIF($P$2:P5626,P5626)</f>
        <v>1</v>
      </c>
      <c r="P5626" s="12" t="str">
        <f t="shared" si="324"/>
        <v>14105191302</v>
      </c>
      <c r="Q5626" s="12" t="str">
        <f t="shared" si="325"/>
        <v>141051913020001</v>
      </c>
      <c r="R5626" s="20" t="s">
        <v>4557</v>
      </c>
      <c r="AB5626" s="12" t="s">
        <v>903</v>
      </c>
      <c r="AD5626" s="12" t="s">
        <v>862</v>
      </c>
      <c r="AI5626" s="12" t="s">
        <v>100</v>
      </c>
      <c r="AK5626" s="12" t="s">
        <v>100</v>
      </c>
      <c r="BN5626" s="12">
        <v>1</v>
      </c>
      <c r="BP5626" s="12" t="s">
        <v>3806</v>
      </c>
    </row>
    <row r="5627" spans="1:68" ht="60" x14ac:dyDescent="0.25">
      <c r="A5627" s="12">
        <v>1</v>
      </c>
      <c r="B5627" s="11" t="str">
        <f t="shared" si="323"/>
        <v>Общий расчет. Анализ даты. Анализ даты. Символические звезды. Вознаграждение 10 Небесных стволов (Процветание). Нет</v>
      </c>
      <c r="C5627" s="11" t="str">
        <f>IFERROR(VLOOKUP(I5627,lvl_1[],2,FALSE),"Нет")</f>
        <v>Общий расчет</v>
      </c>
      <c r="D5627" s="11" t="str">
        <f>IFERROR(VLOOKUP(Rule!J5627,lvl_2[],2,FALSE),"Нет")</f>
        <v>Анализ даты</v>
      </c>
      <c r="E5627" s="11" t="str">
        <f>IFERROR(VLOOKUP(Rule!K5627,lvl_3[],2,FALSE),"Нет")</f>
        <v>Анализ даты</v>
      </c>
      <c r="F5627" s="11" t="str">
        <f>IFERROR(INDEX(lvl_4[],MATCH(L5627,lvl_4[ID],0),MATCH(TEXT(K5627,"##0"),lvl_4[#Headers],0)),"Нет")</f>
        <v>Символические звезды</v>
      </c>
      <c r="G5627" s="11" t="str">
        <f>IFERROR(INDEX(lvl_5[],MATCH(M5627,lvl_5[ID],0),MATCH(_xlfn.CONCAT(TEXT(K5627,"##0"),"_",TEXT(L5627,"##0")),lvl_5[#Headers],0)),"Нет")</f>
        <v>Вознаграждение 10 Небесных стволов (Процветание)</v>
      </c>
      <c r="H5627" s="11" t="str">
        <f>IFERROR(INDEX(lvl_6[],MATCH(N5627,lvl_6[ID],0),MATCH(_xlfn.CONCAT(K5627,"_",L5627,"_",M5627),lvl_6[#Headers],0)),"Нет")</f>
        <v>Нет</v>
      </c>
      <c r="I5627" s="12">
        <v>1</v>
      </c>
      <c r="J5627" s="12">
        <v>4</v>
      </c>
      <c r="K5627" s="12">
        <v>1</v>
      </c>
      <c r="L5627" s="12">
        <v>5</v>
      </c>
      <c r="M5627" s="12">
        <v>19</v>
      </c>
      <c r="N5627" s="12">
        <v>1303</v>
      </c>
      <c r="O5627" s="12">
        <f>COUNTIF($P$2:P5627,P5627)</f>
        <v>1</v>
      </c>
      <c r="P5627" s="12" t="str">
        <f t="shared" si="324"/>
        <v>14105191303</v>
      </c>
      <c r="Q5627" s="12" t="str">
        <f t="shared" si="325"/>
        <v>141051913030001</v>
      </c>
      <c r="R5627" s="20" t="s">
        <v>4558</v>
      </c>
      <c r="AB5627" s="12" t="s">
        <v>905</v>
      </c>
      <c r="AD5627" s="12" t="s">
        <v>863</v>
      </c>
      <c r="AI5627" s="12" t="s">
        <v>100</v>
      </c>
      <c r="AK5627" s="12" t="s">
        <v>100</v>
      </c>
      <c r="BN5627" s="12">
        <v>1</v>
      </c>
      <c r="BP5627" s="12" t="s">
        <v>3806</v>
      </c>
    </row>
    <row r="5628" spans="1:68" ht="60" x14ac:dyDescent="0.25">
      <c r="A5628" s="12">
        <v>1</v>
      </c>
      <c r="B5628" s="11" t="str">
        <f t="shared" si="323"/>
        <v>Общий расчет. Анализ даты. Анализ даты. Символические звезды. Вознаграждение 10 Небесных стволов (Процветание). Нет</v>
      </c>
      <c r="C5628" s="11" t="str">
        <f>IFERROR(VLOOKUP(I5628,lvl_1[],2,FALSE),"Нет")</f>
        <v>Общий расчет</v>
      </c>
      <c r="D5628" s="11" t="str">
        <f>IFERROR(VLOOKUP(Rule!J5628,lvl_2[],2,FALSE),"Нет")</f>
        <v>Анализ даты</v>
      </c>
      <c r="E5628" s="11" t="str">
        <f>IFERROR(VLOOKUP(Rule!K5628,lvl_3[],2,FALSE),"Нет")</f>
        <v>Анализ даты</v>
      </c>
      <c r="F5628" s="11" t="str">
        <f>IFERROR(INDEX(lvl_4[],MATCH(L5628,lvl_4[ID],0),MATCH(TEXT(K5628,"##0"),lvl_4[#Headers],0)),"Нет")</f>
        <v>Символические звезды</v>
      </c>
      <c r="G5628" s="11" t="str">
        <f>IFERROR(INDEX(lvl_5[],MATCH(M5628,lvl_5[ID],0),MATCH(_xlfn.CONCAT(TEXT(K5628,"##0"),"_",TEXT(L5628,"##0")),lvl_5[#Headers],0)),"Нет")</f>
        <v>Вознаграждение 10 Небесных стволов (Процветание)</v>
      </c>
      <c r="H5628" s="11" t="str">
        <f>IFERROR(INDEX(lvl_6[],MATCH(N5628,lvl_6[ID],0),MATCH(_xlfn.CONCAT(K5628,"_",L5628,"_",M5628),lvl_6[#Headers],0)),"Нет")</f>
        <v>Нет</v>
      </c>
      <c r="I5628" s="12">
        <v>1</v>
      </c>
      <c r="J5628" s="12">
        <v>4</v>
      </c>
      <c r="K5628" s="12">
        <v>1</v>
      </c>
      <c r="L5628" s="12">
        <v>5</v>
      </c>
      <c r="M5628" s="12">
        <v>19</v>
      </c>
      <c r="N5628" s="12">
        <v>1304</v>
      </c>
      <c r="O5628" s="12">
        <f>COUNTIF($P$2:P5628,P5628)</f>
        <v>1</v>
      </c>
      <c r="P5628" s="12" t="str">
        <f t="shared" si="324"/>
        <v>14105191304</v>
      </c>
      <c r="Q5628" s="12" t="str">
        <f t="shared" si="325"/>
        <v>141051913040001</v>
      </c>
      <c r="R5628" s="20" t="s">
        <v>4559</v>
      </c>
      <c r="AB5628" s="12" t="s">
        <v>907</v>
      </c>
      <c r="AD5628" s="12" t="s">
        <v>862</v>
      </c>
      <c r="AI5628" s="12" t="s">
        <v>100</v>
      </c>
      <c r="AK5628" s="12" t="s">
        <v>100</v>
      </c>
      <c r="BN5628" s="12">
        <v>1</v>
      </c>
      <c r="BP5628" s="12" t="s">
        <v>3806</v>
      </c>
    </row>
    <row r="5629" spans="1:68" ht="60" x14ac:dyDescent="0.25">
      <c r="A5629" s="12">
        <v>1</v>
      </c>
      <c r="B5629" s="11" t="str">
        <f t="shared" si="323"/>
        <v>Общий расчет. Анализ даты. Анализ даты. Символические звезды. Вознаграждение 10 Небесных стволов (Процветание). Нет</v>
      </c>
      <c r="C5629" s="11" t="str">
        <f>IFERROR(VLOOKUP(I5629,lvl_1[],2,FALSE),"Нет")</f>
        <v>Общий расчет</v>
      </c>
      <c r="D5629" s="11" t="str">
        <f>IFERROR(VLOOKUP(Rule!J5629,lvl_2[],2,FALSE),"Нет")</f>
        <v>Анализ даты</v>
      </c>
      <c r="E5629" s="11" t="str">
        <f>IFERROR(VLOOKUP(Rule!K5629,lvl_3[],2,FALSE),"Нет")</f>
        <v>Анализ даты</v>
      </c>
      <c r="F5629" s="11" t="str">
        <f>IFERROR(INDEX(lvl_4[],MATCH(L5629,lvl_4[ID],0),MATCH(TEXT(K5629,"##0"),lvl_4[#Headers],0)),"Нет")</f>
        <v>Символические звезды</v>
      </c>
      <c r="G5629" s="11" t="str">
        <f>IFERROR(INDEX(lvl_5[],MATCH(M5629,lvl_5[ID],0),MATCH(_xlfn.CONCAT(TEXT(K5629,"##0"),"_",TEXT(L5629,"##0")),lvl_5[#Headers],0)),"Нет")</f>
        <v>Вознаграждение 10 Небесных стволов (Процветание)</v>
      </c>
      <c r="H5629" s="11" t="str">
        <f>IFERROR(INDEX(lvl_6[],MATCH(N5629,lvl_6[ID],0),MATCH(_xlfn.CONCAT(K5629,"_",L5629,"_",M5629),lvl_6[#Headers],0)),"Нет")</f>
        <v>Нет</v>
      </c>
      <c r="I5629" s="12">
        <v>1</v>
      </c>
      <c r="J5629" s="12">
        <v>4</v>
      </c>
      <c r="K5629" s="12">
        <v>1</v>
      </c>
      <c r="L5629" s="12">
        <v>5</v>
      </c>
      <c r="M5629" s="12">
        <v>19</v>
      </c>
      <c r="N5629" s="12">
        <v>1305</v>
      </c>
      <c r="O5629" s="12">
        <f>COUNTIF($P$2:P5629,P5629)</f>
        <v>1</v>
      </c>
      <c r="P5629" s="12" t="str">
        <f t="shared" si="324"/>
        <v>14105191305</v>
      </c>
      <c r="Q5629" s="12" t="str">
        <f t="shared" si="325"/>
        <v>141051913050001</v>
      </c>
      <c r="R5629" s="20" t="s">
        <v>4560</v>
      </c>
      <c r="AB5629" s="12" t="s">
        <v>908</v>
      </c>
      <c r="AD5629" s="12" t="s">
        <v>863</v>
      </c>
      <c r="AI5629" s="12" t="s">
        <v>100</v>
      </c>
      <c r="AK5629" s="12" t="s">
        <v>100</v>
      </c>
      <c r="BN5629" s="12">
        <v>1</v>
      </c>
      <c r="BP5629" s="12" t="s">
        <v>3806</v>
      </c>
    </row>
    <row r="5630" spans="1:68" ht="60" x14ac:dyDescent="0.25">
      <c r="A5630" s="12">
        <v>1</v>
      </c>
      <c r="B5630" s="11" t="str">
        <f t="shared" si="323"/>
        <v>Общий расчет. Анализ даты. Анализ даты. Символические звезды. Вознаграждение 10 Небесных стволов (Процветание). Нет</v>
      </c>
      <c r="C5630" s="11" t="str">
        <f>IFERROR(VLOOKUP(I5630,lvl_1[],2,FALSE),"Нет")</f>
        <v>Общий расчет</v>
      </c>
      <c r="D5630" s="11" t="str">
        <f>IFERROR(VLOOKUP(Rule!J5630,lvl_2[],2,FALSE),"Нет")</f>
        <v>Анализ даты</v>
      </c>
      <c r="E5630" s="11" t="str">
        <f>IFERROR(VLOOKUP(Rule!K5630,lvl_3[],2,FALSE),"Нет")</f>
        <v>Анализ даты</v>
      </c>
      <c r="F5630" s="11" t="str">
        <f>IFERROR(INDEX(lvl_4[],MATCH(L5630,lvl_4[ID],0),MATCH(TEXT(K5630,"##0"),lvl_4[#Headers],0)),"Нет")</f>
        <v>Символические звезды</v>
      </c>
      <c r="G5630" s="11" t="str">
        <f>IFERROR(INDEX(lvl_5[],MATCH(M5630,lvl_5[ID],0),MATCH(_xlfn.CONCAT(TEXT(K5630,"##0"),"_",TEXT(L5630,"##0")),lvl_5[#Headers],0)),"Нет")</f>
        <v>Вознаграждение 10 Небесных стволов (Процветание)</v>
      </c>
      <c r="H5630" s="11" t="str">
        <f>IFERROR(INDEX(lvl_6[],MATCH(N5630,lvl_6[ID],0),MATCH(_xlfn.CONCAT(K5630,"_",L5630,"_",M5630),lvl_6[#Headers],0)),"Нет")</f>
        <v>Нет</v>
      </c>
      <c r="I5630" s="12">
        <v>1</v>
      </c>
      <c r="J5630" s="12">
        <v>4</v>
      </c>
      <c r="K5630" s="12">
        <v>1</v>
      </c>
      <c r="L5630" s="12">
        <v>5</v>
      </c>
      <c r="M5630" s="12">
        <v>19</v>
      </c>
      <c r="N5630" s="12">
        <v>1306</v>
      </c>
      <c r="O5630" s="12">
        <f>COUNTIF($P$2:P5630,P5630)</f>
        <v>1</v>
      </c>
      <c r="P5630" s="12" t="str">
        <f t="shared" si="324"/>
        <v>14105191306</v>
      </c>
      <c r="Q5630" s="12" t="str">
        <f t="shared" si="325"/>
        <v>141051913060001</v>
      </c>
      <c r="R5630" s="20" t="s">
        <v>4561</v>
      </c>
      <c r="AB5630" s="12" t="s">
        <v>910</v>
      </c>
      <c r="AD5630" s="12" t="s">
        <v>865</v>
      </c>
      <c r="AI5630" s="12" t="s">
        <v>100</v>
      </c>
      <c r="AK5630" s="12" t="s">
        <v>100</v>
      </c>
      <c r="BN5630" s="12">
        <v>1</v>
      </c>
      <c r="BP5630" s="12" t="s">
        <v>3806</v>
      </c>
    </row>
    <row r="5631" spans="1:68" ht="60" x14ac:dyDescent="0.25">
      <c r="A5631" s="12">
        <v>1</v>
      </c>
      <c r="B5631" s="11" t="str">
        <f t="shared" si="323"/>
        <v>Общий расчет. Анализ даты. Анализ даты. Символические звезды. Вознаграждение 10 Небесных стволов (Процветание). Нет</v>
      </c>
      <c r="C5631" s="11" t="str">
        <f>IFERROR(VLOOKUP(I5631,lvl_1[],2,FALSE),"Нет")</f>
        <v>Общий расчет</v>
      </c>
      <c r="D5631" s="11" t="str">
        <f>IFERROR(VLOOKUP(Rule!J5631,lvl_2[],2,FALSE),"Нет")</f>
        <v>Анализ даты</v>
      </c>
      <c r="E5631" s="11" t="str">
        <f>IFERROR(VLOOKUP(Rule!K5631,lvl_3[],2,FALSE),"Нет")</f>
        <v>Анализ даты</v>
      </c>
      <c r="F5631" s="11" t="str">
        <f>IFERROR(INDEX(lvl_4[],MATCH(L5631,lvl_4[ID],0),MATCH(TEXT(K5631,"##0"),lvl_4[#Headers],0)),"Нет")</f>
        <v>Символические звезды</v>
      </c>
      <c r="G5631" s="11" t="str">
        <f>IFERROR(INDEX(lvl_5[],MATCH(M5631,lvl_5[ID],0),MATCH(_xlfn.CONCAT(TEXT(K5631,"##0"),"_",TEXT(L5631,"##0")),lvl_5[#Headers],0)),"Нет")</f>
        <v>Вознаграждение 10 Небесных стволов (Процветание)</v>
      </c>
      <c r="H5631" s="11" t="str">
        <f>IFERROR(INDEX(lvl_6[],MATCH(N5631,lvl_6[ID],0),MATCH(_xlfn.CONCAT(K5631,"_",L5631,"_",M5631),lvl_6[#Headers],0)),"Нет")</f>
        <v>Нет</v>
      </c>
      <c r="I5631" s="12">
        <v>1</v>
      </c>
      <c r="J5631" s="12">
        <v>4</v>
      </c>
      <c r="K5631" s="12">
        <v>1</v>
      </c>
      <c r="L5631" s="12">
        <v>5</v>
      </c>
      <c r="M5631" s="12">
        <v>19</v>
      </c>
      <c r="N5631" s="12">
        <v>1307</v>
      </c>
      <c r="O5631" s="12">
        <f>COUNTIF($P$2:P5631,P5631)</f>
        <v>1</v>
      </c>
      <c r="P5631" s="12" t="str">
        <f t="shared" si="324"/>
        <v>14105191307</v>
      </c>
      <c r="Q5631" s="12" t="str">
        <f t="shared" si="325"/>
        <v>141051913070001</v>
      </c>
      <c r="R5631" s="20" t="s">
        <v>4562</v>
      </c>
      <c r="AB5631" s="12" t="s">
        <v>912</v>
      </c>
      <c r="AD5631" s="12" t="s">
        <v>866</v>
      </c>
      <c r="AI5631" s="12" t="s">
        <v>100</v>
      </c>
      <c r="AK5631" s="12" t="s">
        <v>100</v>
      </c>
      <c r="BN5631" s="12">
        <v>1</v>
      </c>
      <c r="BP5631" s="12" t="s">
        <v>3806</v>
      </c>
    </row>
    <row r="5632" spans="1:68" ht="60" x14ac:dyDescent="0.25">
      <c r="A5632" s="12">
        <v>1</v>
      </c>
      <c r="B5632" s="11" t="str">
        <f t="shared" si="323"/>
        <v>Общий расчет. Анализ даты. Анализ даты. Символические звезды. Вознаграждение 10 Небесных стволов (Процветание). Нет</v>
      </c>
      <c r="C5632" s="11" t="str">
        <f>IFERROR(VLOOKUP(I5632,lvl_1[],2,FALSE),"Нет")</f>
        <v>Общий расчет</v>
      </c>
      <c r="D5632" s="11" t="str">
        <f>IFERROR(VLOOKUP(Rule!J5632,lvl_2[],2,FALSE),"Нет")</f>
        <v>Анализ даты</v>
      </c>
      <c r="E5632" s="11" t="str">
        <f>IFERROR(VLOOKUP(Rule!K5632,lvl_3[],2,FALSE),"Нет")</f>
        <v>Анализ даты</v>
      </c>
      <c r="F5632" s="11" t="str">
        <f>IFERROR(INDEX(lvl_4[],MATCH(L5632,lvl_4[ID],0),MATCH(TEXT(K5632,"##0"),lvl_4[#Headers],0)),"Нет")</f>
        <v>Символические звезды</v>
      </c>
      <c r="G5632" s="11" t="str">
        <f>IFERROR(INDEX(lvl_5[],MATCH(M5632,lvl_5[ID],0),MATCH(_xlfn.CONCAT(TEXT(K5632,"##0"),"_",TEXT(L5632,"##0")),lvl_5[#Headers],0)),"Нет")</f>
        <v>Вознаграждение 10 Небесных стволов (Процветание)</v>
      </c>
      <c r="H5632" s="11" t="str">
        <f>IFERROR(INDEX(lvl_6[],MATCH(N5632,lvl_6[ID],0),MATCH(_xlfn.CONCAT(K5632,"_",L5632,"_",M5632),lvl_6[#Headers],0)),"Нет")</f>
        <v>Нет</v>
      </c>
      <c r="I5632" s="12">
        <v>1</v>
      </c>
      <c r="J5632" s="12">
        <v>4</v>
      </c>
      <c r="K5632" s="12">
        <v>1</v>
      </c>
      <c r="L5632" s="12">
        <v>5</v>
      </c>
      <c r="M5632" s="12">
        <v>19</v>
      </c>
      <c r="N5632" s="12">
        <v>1308</v>
      </c>
      <c r="O5632" s="12">
        <f>COUNTIF($P$2:P5632,P5632)</f>
        <v>1</v>
      </c>
      <c r="P5632" s="12" t="str">
        <f t="shared" si="324"/>
        <v>14105191308</v>
      </c>
      <c r="Q5632" s="12" t="str">
        <f t="shared" si="325"/>
        <v>141051913080001</v>
      </c>
      <c r="R5632" s="20" t="s">
        <v>4563</v>
      </c>
      <c r="AB5632" s="12" t="s">
        <v>914</v>
      </c>
      <c r="AD5632" s="12" t="s">
        <v>868</v>
      </c>
      <c r="AI5632" s="12" t="s">
        <v>100</v>
      </c>
      <c r="AK5632" s="12" t="s">
        <v>100</v>
      </c>
      <c r="BN5632" s="12">
        <v>1</v>
      </c>
      <c r="BP5632" s="12" t="s">
        <v>3806</v>
      </c>
    </row>
    <row r="5633" spans="1:68" ht="60" x14ac:dyDescent="0.25">
      <c r="A5633" s="12">
        <v>1</v>
      </c>
      <c r="B5633" s="11" t="str">
        <f t="shared" si="323"/>
        <v>Общий расчет. Анализ даты. Анализ даты. Символические звезды. Вознаграждение 10 Небесных стволов (Процветание). Нет</v>
      </c>
      <c r="C5633" s="11" t="str">
        <f>IFERROR(VLOOKUP(I5633,lvl_1[],2,FALSE),"Нет")</f>
        <v>Общий расчет</v>
      </c>
      <c r="D5633" s="11" t="str">
        <f>IFERROR(VLOOKUP(Rule!J5633,lvl_2[],2,FALSE),"Нет")</f>
        <v>Анализ даты</v>
      </c>
      <c r="E5633" s="11" t="str">
        <f>IFERROR(VLOOKUP(Rule!K5633,lvl_3[],2,FALSE),"Нет")</f>
        <v>Анализ даты</v>
      </c>
      <c r="F5633" s="11" t="str">
        <f>IFERROR(INDEX(lvl_4[],MATCH(L5633,lvl_4[ID],0),MATCH(TEXT(K5633,"##0"),lvl_4[#Headers],0)),"Нет")</f>
        <v>Символические звезды</v>
      </c>
      <c r="G5633" s="11" t="str">
        <f>IFERROR(INDEX(lvl_5[],MATCH(M5633,lvl_5[ID],0),MATCH(_xlfn.CONCAT(TEXT(K5633,"##0"),"_",TEXT(L5633,"##0")),lvl_5[#Headers],0)),"Нет")</f>
        <v>Вознаграждение 10 Небесных стволов (Процветание)</v>
      </c>
      <c r="H5633" s="11" t="str">
        <f>IFERROR(INDEX(lvl_6[],MATCH(N5633,lvl_6[ID],0),MATCH(_xlfn.CONCAT(K5633,"_",L5633,"_",M5633),lvl_6[#Headers],0)),"Нет")</f>
        <v>Нет</v>
      </c>
      <c r="I5633" s="12">
        <v>1</v>
      </c>
      <c r="J5633" s="12">
        <v>4</v>
      </c>
      <c r="K5633" s="12">
        <v>1</v>
      </c>
      <c r="L5633" s="12">
        <v>5</v>
      </c>
      <c r="M5633" s="12">
        <v>19</v>
      </c>
      <c r="N5633" s="12">
        <v>1309</v>
      </c>
      <c r="O5633" s="12">
        <f>COUNTIF($P$2:P5633,P5633)</f>
        <v>1</v>
      </c>
      <c r="P5633" s="12" t="str">
        <f t="shared" si="324"/>
        <v>14105191309</v>
      </c>
      <c r="Q5633" s="12" t="str">
        <f t="shared" si="325"/>
        <v>141051913090001</v>
      </c>
      <c r="R5633" s="20" t="s">
        <v>4564</v>
      </c>
      <c r="AB5633" s="12" t="s">
        <v>916</v>
      </c>
      <c r="AD5633" s="12" t="s">
        <v>869</v>
      </c>
      <c r="AI5633" s="12" t="s">
        <v>100</v>
      </c>
      <c r="AK5633" s="12" t="s">
        <v>100</v>
      </c>
      <c r="BN5633" s="12">
        <v>1</v>
      </c>
      <c r="BP5633" s="12" t="s">
        <v>3806</v>
      </c>
    </row>
    <row r="5634" spans="1:68" ht="45" x14ac:dyDescent="0.25">
      <c r="A5634" s="12">
        <v>1</v>
      </c>
      <c r="B5634" s="11" t="str">
        <f t="shared" si="323"/>
        <v>Общий расчет. Анализ даты. Анализ даты. Символические звезды. Демон красоты. Нет</v>
      </c>
      <c r="C5634" s="11" t="str">
        <f>IFERROR(VLOOKUP(I5634,lvl_1[],2,FALSE),"Нет")</f>
        <v>Общий расчет</v>
      </c>
      <c r="D5634" s="11" t="str">
        <f>IFERROR(VLOOKUP(Rule!J5634,lvl_2[],2,FALSE),"Нет")</f>
        <v>Анализ даты</v>
      </c>
      <c r="E5634" s="11" t="str">
        <f>IFERROR(VLOOKUP(Rule!K5634,lvl_3[],2,FALSE),"Нет")</f>
        <v>Анализ даты</v>
      </c>
      <c r="F5634" s="11" t="str">
        <f>IFERROR(INDEX(lvl_4[],MATCH(L5634,lvl_4[ID],0),MATCH(TEXT(K5634,"##0"),lvl_4[#Headers],0)),"Нет")</f>
        <v>Символические звезды</v>
      </c>
      <c r="G5634" s="11" t="str">
        <f>IFERROR(INDEX(lvl_5[],MATCH(M5634,lvl_5[ID],0),MATCH(_xlfn.CONCAT(TEXT(K5634,"##0"),"_",TEXT(L5634,"##0")),lvl_5[#Headers],0)),"Нет")</f>
        <v>Демон красоты</v>
      </c>
      <c r="H5634" s="11" t="str">
        <f>IFERROR(INDEX(lvl_6[],MATCH(N5634,lvl_6[ID],0),MATCH(_xlfn.CONCAT(K5634,"_",L5634,"_",M5634),lvl_6[#Headers],0)),"Нет")</f>
        <v>Нет</v>
      </c>
      <c r="I5634" s="12">
        <v>1</v>
      </c>
      <c r="J5634" s="12">
        <v>4</v>
      </c>
      <c r="K5634" s="12">
        <v>1</v>
      </c>
      <c r="L5634" s="12">
        <v>5</v>
      </c>
      <c r="M5634" s="12">
        <v>20</v>
      </c>
      <c r="N5634" s="12">
        <v>1310</v>
      </c>
      <c r="O5634" s="12">
        <f>COUNTIF($P$2:P5634,P5634)</f>
        <v>1</v>
      </c>
      <c r="P5634" s="12" t="str">
        <f t="shared" si="324"/>
        <v>14105201310</v>
      </c>
      <c r="Q5634" s="12" t="str">
        <f t="shared" si="325"/>
        <v>141052013100001</v>
      </c>
      <c r="R5634" s="20" t="s">
        <v>4565</v>
      </c>
      <c r="AB5634" s="12" t="s">
        <v>899</v>
      </c>
      <c r="AD5634" s="12" t="s">
        <v>863</v>
      </c>
      <c r="AI5634" s="12" t="s">
        <v>100</v>
      </c>
      <c r="AK5634" s="12" t="s">
        <v>100</v>
      </c>
      <c r="BN5634" s="12">
        <v>1</v>
      </c>
      <c r="BP5634" s="12" t="s">
        <v>3806</v>
      </c>
    </row>
    <row r="5635" spans="1:68" ht="45" x14ac:dyDescent="0.25">
      <c r="A5635" s="12">
        <v>1</v>
      </c>
      <c r="B5635" s="11" t="str">
        <f t="shared" si="323"/>
        <v>Общий расчет. Анализ даты. Анализ даты. Символические звезды. Демон красоты. Нет</v>
      </c>
      <c r="C5635" s="11" t="str">
        <f>IFERROR(VLOOKUP(I5635,lvl_1[],2,FALSE),"Нет")</f>
        <v>Общий расчет</v>
      </c>
      <c r="D5635" s="11" t="str">
        <f>IFERROR(VLOOKUP(Rule!J5635,lvl_2[],2,FALSE),"Нет")</f>
        <v>Анализ даты</v>
      </c>
      <c r="E5635" s="11" t="str">
        <f>IFERROR(VLOOKUP(Rule!K5635,lvl_3[],2,FALSE),"Нет")</f>
        <v>Анализ даты</v>
      </c>
      <c r="F5635" s="11" t="str">
        <f>IFERROR(INDEX(lvl_4[],MATCH(L5635,lvl_4[ID],0),MATCH(TEXT(K5635,"##0"),lvl_4[#Headers],0)),"Нет")</f>
        <v>Символические звезды</v>
      </c>
      <c r="G5635" s="11" t="str">
        <f>IFERROR(INDEX(lvl_5[],MATCH(M5635,lvl_5[ID],0),MATCH(_xlfn.CONCAT(TEXT(K5635,"##0"),"_",TEXT(L5635,"##0")),lvl_5[#Headers],0)),"Нет")</f>
        <v>Демон красоты</v>
      </c>
      <c r="H5635" s="11" t="str">
        <f>IFERROR(INDEX(lvl_6[],MATCH(N5635,lvl_6[ID],0),MATCH(_xlfn.CONCAT(K5635,"_",L5635,"_",M5635),lvl_6[#Headers],0)),"Нет")</f>
        <v>Нет</v>
      </c>
      <c r="I5635" s="12">
        <v>1</v>
      </c>
      <c r="J5635" s="12">
        <v>4</v>
      </c>
      <c r="K5635" s="12">
        <v>1</v>
      </c>
      <c r="L5635" s="12">
        <v>5</v>
      </c>
      <c r="M5635" s="12">
        <v>20</v>
      </c>
      <c r="N5635" s="12">
        <v>1311</v>
      </c>
      <c r="O5635" s="12">
        <f>COUNTIF($P$2:P5635,P5635)</f>
        <v>1</v>
      </c>
      <c r="P5635" s="12" t="str">
        <f t="shared" si="324"/>
        <v>14105201311</v>
      </c>
      <c r="Q5635" s="12" t="str">
        <f t="shared" si="325"/>
        <v>141052013110001</v>
      </c>
      <c r="R5635" s="20" t="s">
        <v>4566</v>
      </c>
      <c r="AB5635" s="12" t="s">
        <v>901</v>
      </c>
      <c r="AD5635" s="12" t="s">
        <v>863</v>
      </c>
      <c r="AI5635" s="12" t="s">
        <v>100</v>
      </c>
      <c r="AK5635" s="12" t="s">
        <v>100</v>
      </c>
      <c r="BN5635" s="12">
        <v>1</v>
      </c>
      <c r="BP5635" s="12" t="s">
        <v>3806</v>
      </c>
    </row>
    <row r="5636" spans="1:68" ht="45" x14ac:dyDescent="0.25">
      <c r="A5636" s="12">
        <v>1</v>
      </c>
      <c r="B5636" s="11" t="str">
        <f t="shared" si="323"/>
        <v>Общий расчет. Анализ даты. Анализ даты. Символические звезды. Демон красоты. Нет</v>
      </c>
      <c r="C5636" s="11" t="str">
        <f>IFERROR(VLOOKUP(I5636,lvl_1[],2,FALSE),"Нет")</f>
        <v>Общий расчет</v>
      </c>
      <c r="D5636" s="11" t="str">
        <f>IFERROR(VLOOKUP(Rule!J5636,lvl_2[],2,FALSE),"Нет")</f>
        <v>Анализ даты</v>
      </c>
      <c r="E5636" s="11" t="str">
        <f>IFERROR(VLOOKUP(Rule!K5636,lvl_3[],2,FALSE),"Нет")</f>
        <v>Анализ даты</v>
      </c>
      <c r="F5636" s="11" t="str">
        <f>IFERROR(INDEX(lvl_4[],MATCH(L5636,lvl_4[ID],0),MATCH(TEXT(K5636,"##0"),lvl_4[#Headers],0)),"Нет")</f>
        <v>Символические звезды</v>
      </c>
      <c r="G5636" s="11" t="str">
        <f>IFERROR(INDEX(lvl_5[],MATCH(M5636,lvl_5[ID],0),MATCH(_xlfn.CONCAT(TEXT(K5636,"##0"),"_",TEXT(L5636,"##0")),lvl_5[#Headers],0)),"Нет")</f>
        <v>Демон красоты</v>
      </c>
      <c r="H5636" s="11" t="str">
        <f>IFERROR(INDEX(lvl_6[],MATCH(N5636,lvl_6[ID],0),MATCH(_xlfn.CONCAT(K5636,"_",L5636,"_",M5636),lvl_6[#Headers],0)),"Нет")</f>
        <v>Нет</v>
      </c>
      <c r="I5636" s="12">
        <v>1</v>
      </c>
      <c r="J5636" s="12">
        <v>4</v>
      </c>
      <c r="K5636" s="12">
        <v>1</v>
      </c>
      <c r="L5636" s="12">
        <v>5</v>
      </c>
      <c r="M5636" s="12">
        <v>20</v>
      </c>
      <c r="N5636" s="12">
        <v>1312</v>
      </c>
      <c r="O5636" s="12">
        <f>COUNTIF($P$2:P5636,P5636)</f>
        <v>1</v>
      </c>
      <c r="P5636" s="12" t="str">
        <f t="shared" si="324"/>
        <v>14105201312</v>
      </c>
      <c r="Q5636" s="12" t="str">
        <f t="shared" si="325"/>
        <v>141052013120001</v>
      </c>
      <c r="R5636" s="20" t="s">
        <v>4567</v>
      </c>
      <c r="AB5636" s="12" t="s">
        <v>903</v>
      </c>
      <c r="AD5636" s="12" t="s">
        <v>859</v>
      </c>
      <c r="AI5636" s="12" t="s">
        <v>100</v>
      </c>
      <c r="AK5636" s="12" t="s">
        <v>100</v>
      </c>
      <c r="BN5636" s="12">
        <v>1</v>
      </c>
      <c r="BP5636" s="12" t="s">
        <v>3806</v>
      </c>
    </row>
    <row r="5637" spans="1:68" ht="45" x14ac:dyDescent="0.25">
      <c r="A5637" s="12">
        <v>1</v>
      </c>
      <c r="B5637" s="11" t="str">
        <f t="shared" si="323"/>
        <v>Общий расчет. Анализ даты. Анализ даты. Символические звезды. Демон красоты. Нет</v>
      </c>
      <c r="C5637" s="11" t="str">
        <f>IFERROR(VLOOKUP(I5637,lvl_1[],2,FALSE),"Нет")</f>
        <v>Общий расчет</v>
      </c>
      <c r="D5637" s="11" t="str">
        <f>IFERROR(VLOOKUP(Rule!J5637,lvl_2[],2,FALSE),"Нет")</f>
        <v>Анализ даты</v>
      </c>
      <c r="E5637" s="11" t="str">
        <f>IFERROR(VLOOKUP(Rule!K5637,lvl_3[],2,FALSE),"Нет")</f>
        <v>Анализ даты</v>
      </c>
      <c r="F5637" s="11" t="str">
        <f>IFERROR(INDEX(lvl_4[],MATCH(L5637,lvl_4[ID],0),MATCH(TEXT(K5637,"##0"),lvl_4[#Headers],0)),"Нет")</f>
        <v>Символические звезды</v>
      </c>
      <c r="G5637" s="11" t="str">
        <f>IFERROR(INDEX(lvl_5[],MATCH(M5637,lvl_5[ID],0),MATCH(_xlfn.CONCAT(TEXT(K5637,"##0"),"_",TEXT(L5637,"##0")),lvl_5[#Headers],0)),"Нет")</f>
        <v>Демон красоты</v>
      </c>
      <c r="H5637" s="11" t="str">
        <f>IFERROR(INDEX(lvl_6[],MATCH(N5637,lvl_6[ID],0),MATCH(_xlfn.CONCAT(K5637,"_",L5637,"_",M5637),lvl_6[#Headers],0)),"Нет")</f>
        <v>Нет</v>
      </c>
      <c r="I5637" s="12">
        <v>1</v>
      </c>
      <c r="J5637" s="12">
        <v>4</v>
      </c>
      <c r="K5637" s="12">
        <v>1</v>
      </c>
      <c r="L5637" s="12">
        <v>5</v>
      </c>
      <c r="M5637" s="12">
        <v>20</v>
      </c>
      <c r="N5637" s="12">
        <v>1313</v>
      </c>
      <c r="O5637" s="12">
        <f>COUNTIF($P$2:P5637,P5637)</f>
        <v>1</v>
      </c>
      <c r="P5637" s="12" t="str">
        <f t="shared" si="324"/>
        <v>14105201313</v>
      </c>
      <c r="Q5637" s="12" t="str">
        <f t="shared" si="325"/>
        <v>141052013130001</v>
      </c>
      <c r="R5637" s="20" t="s">
        <v>4568</v>
      </c>
      <c r="AB5637" s="12" t="s">
        <v>903</v>
      </c>
      <c r="AD5637" s="12" t="s">
        <v>860</v>
      </c>
      <c r="AI5637" s="12" t="s">
        <v>100</v>
      </c>
      <c r="AK5637" s="12" t="s">
        <v>100</v>
      </c>
      <c r="BN5637" s="12">
        <v>1</v>
      </c>
      <c r="BP5637" s="12" t="s">
        <v>3806</v>
      </c>
    </row>
    <row r="5638" spans="1:68" ht="45" x14ac:dyDescent="0.25">
      <c r="A5638" s="12">
        <v>1</v>
      </c>
      <c r="B5638" s="11" t="str">
        <f t="shared" si="323"/>
        <v>Общий расчет. Анализ даты. Анализ даты. Символические звезды. Демон красоты. Нет</v>
      </c>
      <c r="C5638" s="11" t="str">
        <f>IFERROR(VLOOKUP(I5638,lvl_1[],2,FALSE),"Нет")</f>
        <v>Общий расчет</v>
      </c>
      <c r="D5638" s="11" t="str">
        <f>IFERROR(VLOOKUP(Rule!J5638,lvl_2[],2,FALSE),"Нет")</f>
        <v>Анализ даты</v>
      </c>
      <c r="E5638" s="11" t="str">
        <f>IFERROR(VLOOKUP(Rule!K5638,lvl_3[],2,FALSE),"Нет")</f>
        <v>Анализ даты</v>
      </c>
      <c r="F5638" s="11" t="str">
        <f>IFERROR(INDEX(lvl_4[],MATCH(L5638,lvl_4[ID],0),MATCH(TEXT(K5638,"##0"),lvl_4[#Headers],0)),"Нет")</f>
        <v>Символические звезды</v>
      </c>
      <c r="G5638" s="11" t="str">
        <f>IFERROR(INDEX(lvl_5[],MATCH(M5638,lvl_5[ID],0),MATCH(_xlfn.CONCAT(TEXT(K5638,"##0"),"_",TEXT(L5638,"##0")),lvl_5[#Headers],0)),"Нет")</f>
        <v>Демон красоты</v>
      </c>
      <c r="H5638" s="11" t="str">
        <f>IFERROR(INDEX(lvl_6[],MATCH(N5638,lvl_6[ID],0),MATCH(_xlfn.CONCAT(K5638,"_",L5638,"_",M5638),lvl_6[#Headers],0)),"Нет")</f>
        <v>Нет</v>
      </c>
      <c r="I5638" s="12">
        <v>1</v>
      </c>
      <c r="J5638" s="12">
        <v>4</v>
      </c>
      <c r="K5638" s="12">
        <v>1</v>
      </c>
      <c r="L5638" s="12">
        <v>5</v>
      </c>
      <c r="M5638" s="12">
        <v>20</v>
      </c>
      <c r="N5638" s="12">
        <v>1314</v>
      </c>
      <c r="O5638" s="12">
        <f>COUNTIF($P$2:P5638,P5638)</f>
        <v>1</v>
      </c>
      <c r="P5638" s="12" t="str">
        <f t="shared" si="324"/>
        <v>14105201314</v>
      </c>
      <c r="Q5638" s="12" t="str">
        <f t="shared" si="325"/>
        <v>141052013140001</v>
      </c>
      <c r="R5638" s="20" t="s">
        <v>4569</v>
      </c>
      <c r="AB5638" s="12" t="s">
        <v>905</v>
      </c>
      <c r="AD5638" s="12" t="s">
        <v>864</v>
      </c>
      <c r="AI5638" s="12" t="s">
        <v>100</v>
      </c>
      <c r="AK5638" s="12" t="s">
        <v>100</v>
      </c>
      <c r="BN5638" s="12">
        <v>1</v>
      </c>
      <c r="BP5638" s="12" t="s">
        <v>3806</v>
      </c>
    </row>
    <row r="5639" spans="1:68" ht="45" x14ac:dyDescent="0.25">
      <c r="A5639" s="12">
        <v>1</v>
      </c>
      <c r="B5639" s="11" t="str">
        <f t="shared" si="323"/>
        <v>Общий расчет. Анализ даты. Анализ даты. Символические звезды. Демон красоты. Нет</v>
      </c>
      <c r="C5639" s="11" t="str">
        <f>IFERROR(VLOOKUP(I5639,lvl_1[],2,FALSE),"Нет")</f>
        <v>Общий расчет</v>
      </c>
      <c r="D5639" s="11" t="str">
        <f>IFERROR(VLOOKUP(Rule!J5639,lvl_2[],2,FALSE),"Нет")</f>
        <v>Анализ даты</v>
      </c>
      <c r="E5639" s="11" t="str">
        <f>IFERROR(VLOOKUP(Rule!K5639,lvl_3[],2,FALSE),"Нет")</f>
        <v>Анализ даты</v>
      </c>
      <c r="F5639" s="11" t="str">
        <f>IFERROR(INDEX(lvl_4[],MATCH(L5639,lvl_4[ID],0),MATCH(TEXT(K5639,"##0"),lvl_4[#Headers],0)),"Нет")</f>
        <v>Символические звезды</v>
      </c>
      <c r="G5639" s="11" t="str">
        <f>IFERROR(INDEX(lvl_5[],MATCH(M5639,lvl_5[ID],0),MATCH(_xlfn.CONCAT(TEXT(K5639,"##0"),"_",TEXT(L5639,"##0")),lvl_5[#Headers],0)),"Нет")</f>
        <v>Демон красоты</v>
      </c>
      <c r="H5639" s="11" t="str">
        <f>IFERROR(INDEX(lvl_6[],MATCH(N5639,lvl_6[ID],0),MATCH(_xlfn.CONCAT(K5639,"_",L5639,"_",M5639),lvl_6[#Headers],0)),"Нет")</f>
        <v>Нет</v>
      </c>
      <c r="I5639" s="12">
        <v>1</v>
      </c>
      <c r="J5639" s="12">
        <v>4</v>
      </c>
      <c r="K5639" s="12">
        <v>1</v>
      </c>
      <c r="L5639" s="12">
        <v>5</v>
      </c>
      <c r="M5639" s="12">
        <v>20</v>
      </c>
      <c r="N5639" s="12">
        <v>1315</v>
      </c>
      <c r="O5639" s="12">
        <f>COUNTIF($P$2:P5639,P5639)</f>
        <v>1</v>
      </c>
      <c r="P5639" s="12" t="str">
        <f t="shared" si="324"/>
        <v>14105201315</v>
      </c>
      <c r="Q5639" s="12" t="str">
        <f t="shared" si="325"/>
        <v>141052013150001</v>
      </c>
      <c r="R5639" s="20" t="s">
        <v>4570</v>
      </c>
      <c r="AB5639" s="12" t="s">
        <v>907</v>
      </c>
      <c r="AD5639" s="12" t="s">
        <v>861</v>
      </c>
      <c r="AI5639" s="12" t="s">
        <v>100</v>
      </c>
      <c r="AK5639" s="12" t="s">
        <v>100</v>
      </c>
      <c r="BN5639" s="12">
        <v>1</v>
      </c>
      <c r="BP5639" s="12" t="s">
        <v>3806</v>
      </c>
    </row>
    <row r="5640" spans="1:68" ht="45" x14ac:dyDescent="0.25">
      <c r="A5640" s="12">
        <v>1</v>
      </c>
      <c r="B5640" s="11" t="str">
        <f t="shared" si="323"/>
        <v>Общий расчет. Анализ даты. Анализ даты. Символические звезды. Демон красоты. Нет</v>
      </c>
      <c r="C5640" s="11" t="str">
        <f>IFERROR(VLOOKUP(I5640,lvl_1[],2,FALSE),"Нет")</f>
        <v>Общий расчет</v>
      </c>
      <c r="D5640" s="11" t="str">
        <f>IFERROR(VLOOKUP(Rule!J5640,lvl_2[],2,FALSE),"Нет")</f>
        <v>Анализ даты</v>
      </c>
      <c r="E5640" s="11" t="str">
        <f>IFERROR(VLOOKUP(Rule!K5640,lvl_3[],2,FALSE),"Нет")</f>
        <v>Анализ даты</v>
      </c>
      <c r="F5640" s="11" t="str">
        <f>IFERROR(INDEX(lvl_4[],MATCH(L5640,lvl_4[ID],0),MATCH(TEXT(K5640,"##0"),lvl_4[#Headers],0)),"Нет")</f>
        <v>Символические звезды</v>
      </c>
      <c r="G5640" s="11" t="str">
        <f>IFERROR(INDEX(lvl_5[],MATCH(M5640,lvl_5[ID],0),MATCH(_xlfn.CONCAT(TEXT(K5640,"##0"),"_",TEXT(L5640,"##0")),lvl_5[#Headers],0)),"Нет")</f>
        <v>Демон красоты</v>
      </c>
      <c r="H5640" s="11" t="str">
        <f>IFERROR(INDEX(lvl_6[],MATCH(N5640,lvl_6[ID],0),MATCH(_xlfn.CONCAT(K5640,"_",L5640,"_",M5640),lvl_6[#Headers],0)),"Нет")</f>
        <v>Нет</v>
      </c>
      <c r="I5640" s="12">
        <v>1</v>
      </c>
      <c r="J5640" s="12">
        <v>4</v>
      </c>
      <c r="K5640" s="12">
        <v>1</v>
      </c>
      <c r="L5640" s="12">
        <v>5</v>
      </c>
      <c r="M5640" s="12">
        <v>20</v>
      </c>
      <c r="N5640" s="12">
        <v>1316</v>
      </c>
      <c r="O5640" s="12">
        <f>COUNTIF($P$2:P5640,P5640)</f>
        <v>1</v>
      </c>
      <c r="P5640" s="12" t="str">
        <f t="shared" si="324"/>
        <v>14105201316</v>
      </c>
      <c r="Q5640" s="12" t="str">
        <f t="shared" si="325"/>
        <v>141052013160001</v>
      </c>
      <c r="R5640" s="20" t="s">
        <v>4571</v>
      </c>
      <c r="AB5640" s="12" t="s">
        <v>908</v>
      </c>
      <c r="AD5640" s="12" t="s">
        <v>861</v>
      </c>
      <c r="AI5640" s="12" t="s">
        <v>100</v>
      </c>
      <c r="AK5640" s="12" t="s">
        <v>100</v>
      </c>
      <c r="BN5640" s="12">
        <v>1</v>
      </c>
      <c r="BP5640" s="12" t="s">
        <v>3806</v>
      </c>
    </row>
    <row r="5641" spans="1:68" ht="45" x14ac:dyDescent="0.25">
      <c r="A5641" s="12">
        <v>1</v>
      </c>
      <c r="B5641" s="11" t="str">
        <f t="shared" si="323"/>
        <v>Общий расчет. Анализ даты. Анализ даты. Символические звезды. Демон красоты. Нет</v>
      </c>
      <c r="C5641" s="11" t="str">
        <f>IFERROR(VLOOKUP(I5641,lvl_1[],2,FALSE),"Нет")</f>
        <v>Общий расчет</v>
      </c>
      <c r="D5641" s="11" t="str">
        <f>IFERROR(VLOOKUP(Rule!J5641,lvl_2[],2,FALSE),"Нет")</f>
        <v>Анализ даты</v>
      </c>
      <c r="E5641" s="11" t="str">
        <f>IFERROR(VLOOKUP(Rule!K5641,lvl_3[],2,FALSE),"Нет")</f>
        <v>Анализ даты</v>
      </c>
      <c r="F5641" s="11" t="str">
        <f>IFERROR(INDEX(lvl_4[],MATCH(L5641,lvl_4[ID],0),MATCH(TEXT(K5641,"##0"),lvl_4[#Headers],0)),"Нет")</f>
        <v>Символические звезды</v>
      </c>
      <c r="G5641" s="11" t="str">
        <f>IFERROR(INDEX(lvl_5[],MATCH(M5641,lvl_5[ID],0),MATCH(_xlfn.CONCAT(TEXT(K5641,"##0"),"_",TEXT(L5641,"##0")),lvl_5[#Headers],0)),"Нет")</f>
        <v>Демон красоты</v>
      </c>
      <c r="H5641" s="11" t="str">
        <f>IFERROR(INDEX(lvl_6[],MATCH(N5641,lvl_6[ID],0),MATCH(_xlfn.CONCAT(K5641,"_",L5641,"_",M5641),lvl_6[#Headers],0)),"Нет")</f>
        <v>Нет</v>
      </c>
      <c r="I5641" s="12">
        <v>1</v>
      </c>
      <c r="J5641" s="12">
        <v>4</v>
      </c>
      <c r="K5641" s="12">
        <v>1</v>
      </c>
      <c r="L5641" s="12">
        <v>5</v>
      </c>
      <c r="M5641" s="12">
        <v>20</v>
      </c>
      <c r="N5641" s="12">
        <v>1317</v>
      </c>
      <c r="O5641" s="12">
        <f>COUNTIF($P$2:P5641,P5641)</f>
        <v>1</v>
      </c>
      <c r="P5641" s="12" t="str">
        <f t="shared" si="324"/>
        <v>14105201317</v>
      </c>
      <c r="Q5641" s="12" t="str">
        <f t="shared" si="325"/>
        <v>141052013170001</v>
      </c>
      <c r="R5641" s="20" t="s">
        <v>4572</v>
      </c>
      <c r="AB5641" s="12" t="s">
        <v>910</v>
      </c>
      <c r="AD5641" s="12" t="s">
        <v>867</v>
      </c>
      <c r="AI5641" s="12" t="s">
        <v>100</v>
      </c>
      <c r="AK5641" s="12" t="s">
        <v>100</v>
      </c>
      <c r="BN5641" s="12">
        <v>1</v>
      </c>
      <c r="BP5641" s="12" t="s">
        <v>3806</v>
      </c>
    </row>
    <row r="5642" spans="1:68" ht="45" x14ac:dyDescent="0.25">
      <c r="A5642" s="12">
        <v>1</v>
      </c>
      <c r="B5642" s="11" t="str">
        <f t="shared" si="323"/>
        <v>Общий расчет. Анализ даты. Анализ даты. Символические звезды. Демон красоты. Нет</v>
      </c>
      <c r="C5642" s="11" t="str">
        <f>IFERROR(VLOOKUP(I5642,lvl_1[],2,FALSE),"Нет")</f>
        <v>Общий расчет</v>
      </c>
      <c r="D5642" s="11" t="str">
        <f>IFERROR(VLOOKUP(Rule!J5642,lvl_2[],2,FALSE),"Нет")</f>
        <v>Анализ даты</v>
      </c>
      <c r="E5642" s="11" t="str">
        <f>IFERROR(VLOOKUP(Rule!K5642,lvl_3[],2,FALSE),"Нет")</f>
        <v>Анализ даты</v>
      </c>
      <c r="F5642" s="11" t="str">
        <f>IFERROR(INDEX(lvl_4[],MATCH(L5642,lvl_4[ID],0),MATCH(TEXT(K5642,"##0"),lvl_4[#Headers],0)),"Нет")</f>
        <v>Символические звезды</v>
      </c>
      <c r="G5642" s="11" t="str">
        <f>IFERROR(INDEX(lvl_5[],MATCH(M5642,lvl_5[ID],0),MATCH(_xlfn.CONCAT(TEXT(K5642,"##0"),"_",TEXT(L5642,"##0")),lvl_5[#Headers],0)),"Нет")</f>
        <v>Демон красоты</v>
      </c>
      <c r="H5642" s="11" t="str">
        <f>IFERROR(INDEX(lvl_6[],MATCH(N5642,lvl_6[ID],0),MATCH(_xlfn.CONCAT(K5642,"_",L5642,"_",M5642),lvl_6[#Headers],0)),"Нет")</f>
        <v>Нет</v>
      </c>
      <c r="I5642" s="12">
        <v>1</v>
      </c>
      <c r="J5642" s="12">
        <v>4</v>
      </c>
      <c r="K5642" s="12">
        <v>1</v>
      </c>
      <c r="L5642" s="12">
        <v>5</v>
      </c>
      <c r="M5642" s="12">
        <v>20</v>
      </c>
      <c r="N5642" s="12">
        <v>1318</v>
      </c>
      <c r="O5642" s="12">
        <f>COUNTIF($P$2:P5642,P5642)</f>
        <v>1</v>
      </c>
      <c r="P5642" s="12" t="str">
        <f t="shared" si="324"/>
        <v>14105201318</v>
      </c>
      <c r="Q5642" s="12" t="str">
        <f t="shared" si="325"/>
        <v>141052013180001</v>
      </c>
      <c r="R5642" s="20" t="s">
        <v>4573</v>
      </c>
      <c r="AB5642" s="12" t="s">
        <v>912</v>
      </c>
      <c r="AD5642" s="12" t="s">
        <v>866</v>
      </c>
      <c r="AI5642" s="12" t="s">
        <v>100</v>
      </c>
      <c r="AK5642" s="12" t="s">
        <v>100</v>
      </c>
      <c r="BN5642" s="12">
        <v>1</v>
      </c>
      <c r="BP5642" s="12" t="s">
        <v>3806</v>
      </c>
    </row>
    <row r="5643" spans="1:68" ht="45" x14ac:dyDescent="0.25">
      <c r="A5643" s="12">
        <v>1</v>
      </c>
      <c r="B5643" s="11" t="str">
        <f t="shared" si="323"/>
        <v>Общий расчет. Анализ даты. Анализ даты. Символические звезды. Демон красоты. Нет</v>
      </c>
      <c r="C5643" s="11" t="str">
        <f>IFERROR(VLOOKUP(I5643,lvl_1[],2,FALSE),"Нет")</f>
        <v>Общий расчет</v>
      </c>
      <c r="D5643" s="11" t="str">
        <f>IFERROR(VLOOKUP(Rule!J5643,lvl_2[],2,FALSE),"Нет")</f>
        <v>Анализ даты</v>
      </c>
      <c r="E5643" s="11" t="str">
        <f>IFERROR(VLOOKUP(Rule!K5643,lvl_3[],2,FALSE),"Нет")</f>
        <v>Анализ даты</v>
      </c>
      <c r="F5643" s="11" t="str">
        <f>IFERROR(INDEX(lvl_4[],MATCH(L5643,lvl_4[ID],0),MATCH(TEXT(K5643,"##0"),lvl_4[#Headers],0)),"Нет")</f>
        <v>Символические звезды</v>
      </c>
      <c r="G5643" s="11" t="str">
        <f>IFERROR(INDEX(lvl_5[],MATCH(M5643,lvl_5[ID],0),MATCH(_xlfn.CONCAT(TEXT(K5643,"##0"),"_",TEXT(L5643,"##0")),lvl_5[#Headers],0)),"Нет")</f>
        <v>Демон красоты</v>
      </c>
      <c r="H5643" s="11" t="str">
        <f>IFERROR(INDEX(lvl_6[],MATCH(N5643,lvl_6[ID],0),MATCH(_xlfn.CONCAT(K5643,"_",L5643,"_",M5643),lvl_6[#Headers],0)),"Нет")</f>
        <v>Нет</v>
      </c>
      <c r="I5643" s="12">
        <v>1</v>
      </c>
      <c r="J5643" s="12">
        <v>4</v>
      </c>
      <c r="K5643" s="12">
        <v>1</v>
      </c>
      <c r="L5643" s="12">
        <v>5</v>
      </c>
      <c r="M5643" s="12">
        <v>20</v>
      </c>
      <c r="N5643" s="12">
        <v>1319</v>
      </c>
      <c r="O5643" s="12">
        <f>COUNTIF($P$2:P5643,P5643)</f>
        <v>1</v>
      </c>
      <c r="P5643" s="12" t="str">
        <f t="shared" si="324"/>
        <v>14105201319</v>
      </c>
      <c r="Q5643" s="12" t="str">
        <f t="shared" si="325"/>
        <v>141052013190001</v>
      </c>
      <c r="R5643" s="20" t="s">
        <v>4574</v>
      </c>
      <c r="AB5643" s="12" t="s">
        <v>914</v>
      </c>
      <c r="AD5643" s="12" t="s">
        <v>869</v>
      </c>
      <c r="AI5643" s="12" t="s">
        <v>100</v>
      </c>
      <c r="AK5643" s="12" t="s">
        <v>100</v>
      </c>
      <c r="BN5643" s="12">
        <v>1</v>
      </c>
      <c r="BP5643" s="12" t="s">
        <v>3806</v>
      </c>
    </row>
    <row r="5644" spans="1:68" ht="45" x14ac:dyDescent="0.25">
      <c r="A5644" s="12">
        <v>1</v>
      </c>
      <c r="B5644" s="11" t="str">
        <f t="shared" si="323"/>
        <v>Общий расчет. Анализ даты. Анализ даты. Символические звезды. Демон красоты. Нет</v>
      </c>
      <c r="C5644" s="11" t="str">
        <f>IFERROR(VLOOKUP(I5644,lvl_1[],2,FALSE),"Нет")</f>
        <v>Общий расчет</v>
      </c>
      <c r="D5644" s="11" t="str">
        <f>IFERROR(VLOOKUP(Rule!J5644,lvl_2[],2,FALSE),"Нет")</f>
        <v>Анализ даты</v>
      </c>
      <c r="E5644" s="11" t="str">
        <f>IFERROR(VLOOKUP(Rule!K5644,lvl_3[],2,FALSE),"Нет")</f>
        <v>Анализ даты</v>
      </c>
      <c r="F5644" s="11" t="str">
        <f>IFERROR(INDEX(lvl_4[],MATCH(L5644,lvl_4[ID],0),MATCH(TEXT(K5644,"##0"),lvl_4[#Headers],0)),"Нет")</f>
        <v>Символические звезды</v>
      </c>
      <c r="G5644" s="11" t="str">
        <f>IFERROR(INDEX(lvl_5[],MATCH(M5644,lvl_5[ID],0),MATCH(_xlfn.CONCAT(TEXT(K5644,"##0"),"_",TEXT(L5644,"##0")),lvl_5[#Headers],0)),"Нет")</f>
        <v>Демон красоты</v>
      </c>
      <c r="H5644" s="11" t="str">
        <f>IFERROR(INDEX(lvl_6[],MATCH(N5644,lvl_6[ID],0),MATCH(_xlfn.CONCAT(K5644,"_",L5644,"_",M5644),lvl_6[#Headers],0)),"Нет")</f>
        <v>Нет</v>
      </c>
      <c r="I5644" s="12">
        <v>1</v>
      </c>
      <c r="J5644" s="12">
        <v>4</v>
      </c>
      <c r="K5644" s="12">
        <v>1</v>
      </c>
      <c r="L5644" s="12">
        <v>5</v>
      </c>
      <c r="M5644" s="12">
        <v>20</v>
      </c>
      <c r="N5644" s="12">
        <v>1320</v>
      </c>
      <c r="O5644" s="12">
        <f>COUNTIF($P$2:P5644,P5644)</f>
        <v>1</v>
      </c>
      <c r="P5644" s="12" t="str">
        <f t="shared" si="324"/>
        <v>14105201320</v>
      </c>
      <c r="Q5644" s="12" t="str">
        <f t="shared" si="325"/>
        <v>141052013200001</v>
      </c>
      <c r="R5644" s="20" t="s">
        <v>4575</v>
      </c>
      <c r="AB5644" s="12" t="s">
        <v>916</v>
      </c>
      <c r="AD5644" s="12" t="s">
        <v>865</v>
      </c>
      <c r="AI5644" s="12" t="s">
        <v>100</v>
      </c>
      <c r="AK5644" s="12" t="s">
        <v>100</v>
      </c>
      <c r="BN5644" s="12">
        <v>1</v>
      </c>
      <c r="BP5644" s="12" t="s">
        <v>3806</v>
      </c>
    </row>
    <row r="5645" spans="1:68" ht="45" x14ac:dyDescent="0.25">
      <c r="A5645" s="12">
        <v>1</v>
      </c>
      <c r="B5645" s="11" t="str">
        <f t="shared" si="323"/>
        <v>Общий расчет. Анализ даты. Анализ даты. Символические звезды. Золотая карета. Нет</v>
      </c>
      <c r="C5645" s="11" t="str">
        <f>IFERROR(VLOOKUP(I5645,lvl_1[],2,FALSE),"Нет")</f>
        <v>Общий расчет</v>
      </c>
      <c r="D5645" s="11" t="str">
        <f>IFERROR(VLOOKUP(Rule!J5645,lvl_2[],2,FALSE),"Нет")</f>
        <v>Анализ даты</v>
      </c>
      <c r="E5645" s="11" t="str">
        <f>IFERROR(VLOOKUP(Rule!K5645,lvl_3[],2,FALSE),"Нет")</f>
        <v>Анализ даты</v>
      </c>
      <c r="F5645" s="11" t="str">
        <f>IFERROR(INDEX(lvl_4[],MATCH(L5645,lvl_4[ID],0),MATCH(TEXT(K5645,"##0"),lvl_4[#Headers],0)),"Нет")</f>
        <v>Символические звезды</v>
      </c>
      <c r="G5645" s="11" t="str">
        <f>IFERROR(INDEX(lvl_5[],MATCH(M5645,lvl_5[ID],0),MATCH(_xlfn.CONCAT(TEXT(K5645,"##0"),"_",TEXT(L5645,"##0")),lvl_5[#Headers],0)),"Нет")</f>
        <v>Золотая карета</v>
      </c>
      <c r="H5645" s="11" t="str">
        <f>IFERROR(INDEX(lvl_6[],MATCH(N5645,lvl_6[ID],0),MATCH(_xlfn.CONCAT(K5645,"_",L5645,"_",M5645),lvl_6[#Headers],0)),"Нет")</f>
        <v>Нет</v>
      </c>
      <c r="I5645" s="12">
        <v>1</v>
      </c>
      <c r="J5645" s="12">
        <v>4</v>
      </c>
      <c r="K5645" s="12">
        <v>1</v>
      </c>
      <c r="L5645" s="12">
        <v>5</v>
      </c>
      <c r="M5645" s="12">
        <v>21</v>
      </c>
      <c r="N5645" s="12">
        <v>1321</v>
      </c>
      <c r="O5645" s="12">
        <f>COUNTIF($P$2:P5645,P5645)</f>
        <v>1</v>
      </c>
      <c r="P5645" s="12" t="str">
        <f t="shared" si="324"/>
        <v>14105211321</v>
      </c>
      <c r="Q5645" s="12" t="str">
        <f t="shared" si="325"/>
        <v>141052113210001</v>
      </c>
      <c r="R5645" s="20" t="s">
        <v>4576</v>
      </c>
      <c r="AB5645" s="12" t="s">
        <v>899</v>
      </c>
      <c r="AD5645" s="12" t="s">
        <v>861</v>
      </c>
      <c r="AI5645" s="12" t="s">
        <v>100</v>
      </c>
      <c r="AK5645" s="12" t="s">
        <v>100</v>
      </c>
      <c r="BN5645" s="12">
        <v>1</v>
      </c>
      <c r="BP5645" s="12" t="s">
        <v>3806</v>
      </c>
    </row>
    <row r="5646" spans="1:68" ht="45" x14ac:dyDescent="0.25">
      <c r="A5646" s="12">
        <v>1</v>
      </c>
      <c r="B5646" s="11" t="str">
        <f t="shared" si="323"/>
        <v>Общий расчет. Анализ даты. Анализ даты. Символические звезды. Золотая карета. Нет</v>
      </c>
      <c r="C5646" s="11" t="str">
        <f>IFERROR(VLOOKUP(I5646,lvl_1[],2,FALSE),"Нет")</f>
        <v>Общий расчет</v>
      </c>
      <c r="D5646" s="11" t="str">
        <f>IFERROR(VLOOKUP(Rule!J5646,lvl_2[],2,FALSE),"Нет")</f>
        <v>Анализ даты</v>
      </c>
      <c r="E5646" s="11" t="str">
        <f>IFERROR(VLOOKUP(Rule!K5646,lvl_3[],2,FALSE),"Нет")</f>
        <v>Анализ даты</v>
      </c>
      <c r="F5646" s="11" t="str">
        <f>IFERROR(INDEX(lvl_4[],MATCH(L5646,lvl_4[ID],0),MATCH(TEXT(K5646,"##0"),lvl_4[#Headers],0)),"Нет")</f>
        <v>Символические звезды</v>
      </c>
      <c r="G5646" s="11" t="str">
        <f>IFERROR(INDEX(lvl_5[],MATCH(M5646,lvl_5[ID],0),MATCH(_xlfn.CONCAT(TEXT(K5646,"##0"),"_",TEXT(L5646,"##0")),lvl_5[#Headers],0)),"Нет")</f>
        <v>Золотая карета</v>
      </c>
      <c r="H5646" s="11" t="str">
        <f>IFERROR(INDEX(lvl_6[],MATCH(N5646,lvl_6[ID],0),MATCH(_xlfn.CONCAT(K5646,"_",L5646,"_",M5646),lvl_6[#Headers],0)),"Нет")</f>
        <v>Нет</v>
      </c>
      <c r="I5646" s="12">
        <v>1</v>
      </c>
      <c r="J5646" s="12">
        <v>4</v>
      </c>
      <c r="K5646" s="12">
        <v>1</v>
      </c>
      <c r="L5646" s="12">
        <v>5</v>
      </c>
      <c r="M5646" s="12">
        <v>21</v>
      </c>
      <c r="N5646" s="12">
        <v>1322</v>
      </c>
      <c r="O5646" s="12">
        <f>COUNTIF($P$2:P5646,P5646)</f>
        <v>1</v>
      </c>
      <c r="P5646" s="12" t="str">
        <f t="shared" si="324"/>
        <v>14105211322</v>
      </c>
      <c r="Q5646" s="12" t="str">
        <f t="shared" si="325"/>
        <v>141052113220001</v>
      </c>
      <c r="R5646" s="20" t="s">
        <v>4577</v>
      </c>
      <c r="AB5646" s="12" t="s">
        <v>901</v>
      </c>
      <c r="AD5646" s="12" t="s">
        <v>862</v>
      </c>
      <c r="AI5646" s="12" t="s">
        <v>100</v>
      </c>
      <c r="AK5646" s="12" t="s">
        <v>100</v>
      </c>
      <c r="BN5646" s="12">
        <v>1</v>
      </c>
      <c r="BP5646" s="12" t="s">
        <v>3806</v>
      </c>
    </row>
    <row r="5647" spans="1:68" ht="45" x14ac:dyDescent="0.25">
      <c r="A5647" s="12">
        <v>1</v>
      </c>
      <c r="B5647" s="11" t="str">
        <f t="shared" si="323"/>
        <v>Общий расчет. Анализ даты. Анализ даты. Символические звезды. Золотая карета. Нет</v>
      </c>
      <c r="C5647" s="11" t="str">
        <f>IFERROR(VLOOKUP(I5647,lvl_1[],2,FALSE),"Нет")</f>
        <v>Общий расчет</v>
      </c>
      <c r="D5647" s="11" t="str">
        <f>IFERROR(VLOOKUP(Rule!J5647,lvl_2[],2,FALSE),"Нет")</f>
        <v>Анализ даты</v>
      </c>
      <c r="E5647" s="11" t="str">
        <f>IFERROR(VLOOKUP(Rule!K5647,lvl_3[],2,FALSE),"Нет")</f>
        <v>Анализ даты</v>
      </c>
      <c r="F5647" s="11" t="str">
        <f>IFERROR(INDEX(lvl_4[],MATCH(L5647,lvl_4[ID],0),MATCH(TEXT(K5647,"##0"),lvl_4[#Headers],0)),"Нет")</f>
        <v>Символические звезды</v>
      </c>
      <c r="G5647" s="11" t="str">
        <f>IFERROR(INDEX(lvl_5[],MATCH(M5647,lvl_5[ID],0),MATCH(_xlfn.CONCAT(TEXT(K5647,"##0"),"_",TEXT(L5647,"##0")),lvl_5[#Headers],0)),"Нет")</f>
        <v>Золотая карета</v>
      </c>
      <c r="H5647" s="11" t="str">
        <f>IFERROR(INDEX(lvl_6[],MATCH(N5647,lvl_6[ID],0),MATCH(_xlfn.CONCAT(K5647,"_",L5647,"_",M5647),lvl_6[#Headers],0)),"Нет")</f>
        <v>Нет</v>
      </c>
      <c r="I5647" s="12">
        <v>1</v>
      </c>
      <c r="J5647" s="12">
        <v>4</v>
      </c>
      <c r="K5647" s="12">
        <v>1</v>
      </c>
      <c r="L5647" s="12">
        <v>5</v>
      </c>
      <c r="M5647" s="12">
        <v>21</v>
      </c>
      <c r="N5647" s="12">
        <v>1323</v>
      </c>
      <c r="O5647" s="12">
        <f>COUNTIF($P$2:P5647,P5647)</f>
        <v>1</v>
      </c>
      <c r="P5647" s="12" t="str">
        <f t="shared" si="324"/>
        <v>14105211323</v>
      </c>
      <c r="Q5647" s="12" t="str">
        <f t="shared" si="325"/>
        <v>141052113230001</v>
      </c>
      <c r="R5647" s="20" t="s">
        <v>4578</v>
      </c>
      <c r="AB5647" s="12" t="s">
        <v>903</v>
      </c>
      <c r="AD5647" s="12" t="s">
        <v>864</v>
      </c>
      <c r="AI5647" s="12" t="s">
        <v>100</v>
      </c>
      <c r="AK5647" s="12" t="s">
        <v>100</v>
      </c>
      <c r="BN5647" s="12">
        <v>1</v>
      </c>
      <c r="BP5647" s="12" t="s">
        <v>3806</v>
      </c>
    </row>
    <row r="5648" spans="1:68" ht="45" x14ac:dyDescent="0.25">
      <c r="A5648" s="12">
        <v>1</v>
      </c>
      <c r="B5648" s="11" t="str">
        <f t="shared" si="323"/>
        <v>Общий расчет. Анализ даты. Анализ даты. Символические звезды. Золотая карета. Нет</v>
      </c>
      <c r="C5648" s="11" t="str">
        <f>IFERROR(VLOOKUP(I5648,lvl_1[],2,FALSE),"Нет")</f>
        <v>Общий расчет</v>
      </c>
      <c r="D5648" s="11" t="str">
        <f>IFERROR(VLOOKUP(Rule!J5648,lvl_2[],2,FALSE),"Нет")</f>
        <v>Анализ даты</v>
      </c>
      <c r="E5648" s="11" t="str">
        <f>IFERROR(VLOOKUP(Rule!K5648,lvl_3[],2,FALSE),"Нет")</f>
        <v>Анализ даты</v>
      </c>
      <c r="F5648" s="11" t="str">
        <f>IFERROR(INDEX(lvl_4[],MATCH(L5648,lvl_4[ID],0),MATCH(TEXT(K5648,"##0"),lvl_4[#Headers],0)),"Нет")</f>
        <v>Символические звезды</v>
      </c>
      <c r="G5648" s="11" t="str">
        <f>IFERROR(INDEX(lvl_5[],MATCH(M5648,lvl_5[ID],0),MATCH(_xlfn.CONCAT(TEXT(K5648,"##0"),"_",TEXT(L5648,"##0")),lvl_5[#Headers],0)),"Нет")</f>
        <v>Золотая карета</v>
      </c>
      <c r="H5648" s="11" t="str">
        <f>IFERROR(INDEX(lvl_6[],MATCH(N5648,lvl_6[ID],0),MATCH(_xlfn.CONCAT(K5648,"_",L5648,"_",M5648),lvl_6[#Headers],0)),"Нет")</f>
        <v>Нет</v>
      </c>
      <c r="I5648" s="12">
        <v>1</v>
      </c>
      <c r="J5648" s="12">
        <v>4</v>
      </c>
      <c r="K5648" s="12">
        <v>1</v>
      </c>
      <c r="L5648" s="12">
        <v>5</v>
      </c>
      <c r="M5648" s="12">
        <v>21</v>
      </c>
      <c r="N5648" s="12">
        <v>1324</v>
      </c>
      <c r="O5648" s="12">
        <f>COUNTIF($P$2:P5648,P5648)</f>
        <v>1</v>
      </c>
      <c r="P5648" s="12" t="str">
        <f t="shared" si="324"/>
        <v>14105211324</v>
      </c>
      <c r="Q5648" s="12" t="str">
        <f t="shared" si="325"/>
        <v>141052113240001</v>
      </c>
      <c r="R5648" s="20" t="s">
        <v>4579</v>
      </c>
      <c r="AB5648" s="12" t="s">
        <v>905</v>
      </c>
      <c r="AD5648" s="12" t="s">
        <v>865</v>
      </c>
      <c r="AI5648" s="12" t="s">
        <v>100</v>
      </c>
      <c r="AK5648" s="12" t="s">
        <v>100</v>
      </c>
      <c r="BN5648" s="12">
        <v>1</v>
      </c>
      <c r="BP5648" s="12" t="s">
        <v>3806</v>
      </c>
    </row>
    <row r="5649" spans="1:68" ht="45" x14ac:dyDescent="0.25">
      <c r="A5649" s="12">
        <v>1</v>
      </c>
      <c r="B5649" s="11" t="str">
        <f t="shared" si="323"/>
        <v>Общий расчет. Анализ даты. Анализ даты. Символические звезды. Золотая карета. Нет</v>
      </c>
      <c r="C5649" s="11" t="str">
        <f>IFERROR(VLOOKUP(I5649,lvl_1[],2,FALSE),"Нет")</f>
        <v>Общий расчет</v>
      </c>
      <c r="D5649" s="11" t="str">
        <f>IFERROR(VLOOKUP(Rule!J5649,lvl_2[],2,FALSE),"Нет")</f>
        <v>Анализ даты</v>
      </c>
      <c r="E5649" s="11" t="str">
        <f>IFERROR(VLOOKUP(Rule!K5649,lvl_3[],2,FALSE),"Нет")</f>
        <v>Анализ даты</v>
      </c>
      <c r="F5649" s="11" t="str">
        <f>IFERROR(INDEX(lvl_4[],MATCH(L5649,lvl_4[ID],0),MATCH(TEXT(K5649,"##0"),lvl_4[#Headers],0)),"Нет")</f>
        <v>Символические звезды</v>
      </c>
      <c r="G5649" s="11" t="str">
        <f>IFERROR(INDEX(lvl_5[],MATCH(M5649,lvl_5[ID],0),MATCH(_xlfn.CONCAT(TEXT(K5649,"##0"),"_",TEXT(L5649,"##0")),lvl_5[#Headers],0)),"Нет")</f>
        <v>Золотая карета</v>
      </c>
      <c r="H5649" s="11" t="str">
        <f>IFERROR(INDEX(lvl_6[],MATCH(N5649,lvl_6[ID],0),MATCH(_xlfn.CONCAT(K5649,"_",L5649,"_",M5649),lvl_6[#Headers],0)),"Нет")</f>
        <v>Нет</v>
      </c>
      <c r="I5649" s="12">
        <v>1</v>
      </c>
      <c r="J5649" s="12">
        <v>4</v>
      </c>
      <c r="K5649" s="12">
        <v>1</v>
      </c>
      <c r="L5649" s="12">
        <v>5</v>
      </c>
      <c r="M5649" s="12">
        <v>21</v>
      </c>
      <c r="N5649" s="12">
        <v>1325</v>
      </c>
      <c r="O5649" s="12">
        <f>COUNTIF($P$2:P5649,P5649)</f>
        <v>1</v>
      </c>
      <c r="P5649" s="12" t="str">
        <f t="shared" si="324"/>
        <v>14105211325</v>
      </c>
      <c r="Q5649" s="12" t="str">
        <f t="shared" si="325"/>
        <v>141052113250001</v>
      </c>
      <c r="R5649" s="20" t="s">
        <v>4580</v>
      </c>
      <c r="AB5649" s="12" t="s">
        <v>907</v>
      </c>
      <c r="AD5649" s="12" t="s">
        <v>864</v>
      </c>
      <c r="AI5649" s="12" t="s">
        <v>100</v>
      </c>
      <c r="AK5649" s="12" t="s">
        <v>100</v>
      </c>
      <c r="BN5649" s="12">
        <v>1</v>
      </c>
      <c r="BP5649" s="12" t="s">
        <v>3806</v>
      </c>
    </row>
    <row r="5650" spans="1:68" ht="45" x14ac:dyDescent="0.25">
      <c r="A5650" s="12">
        <v>1</v>
      </c>
      <c r="B5650" s="11" t="str">
        <f t="shared" si="323"/>
        <v>Общий расчет. Анализ даты. Анализ даты. Символические звезды. Золотая карета. Нет</v>
      </c>
      <c r="C5650" s="11" t="str">
        <f>IFERROR(VLOOKUP(I5650,lvl_1[],2,FALSE),"Нет")</f>
        <v>Общий расчет</v>
      </c>
      <c r="D5650" s="11" t="str">
        <f>IFERROR(VLOOKUP(Rule!J5650,lvl_2[],2,FALSE),"Нет")</f>
        <v>Анализ даты</v>
      </c>
      <c r="E5650" s="11" t="str">
        <f>IFERROR(VLOOKUP(Rule!K5650,lvl_3[],2,FALSE),"Нет")</f>
        <v>Анализ даты</v>
      </c>
      <c r="F5650" s="11" t="str">
        <f>IFERROR(INDEX(lvl_4[],MATCH(L5650,lvl_4[ID],0),MATCH(TEXT(K5650,"##0"),lvl_4[#Headers],0)),"Нет")</f>
        <v>Символические звезды</v>
      </c>
      <c r="G5650" s="11" t="str">
        <f>IFERROR(INDEX(lvl_5[],MATCH(M5650,lvl_5[ID],0),MATCH(_xlfn.CONCAT(TEXT(K5650,"##0"),"_",TEXT(L5650,"##0")),lvl_5[#Headers],0)),"Нет")</f>
        <v>Золотая карета</v>
      </c>
      <c r="H5650" s="11" t="str">
        <f>IFERROR(INDEX(lvl_6[],MATCH(N5650,lvl_6[ID],0),MATCH(_xlfn.CONCAT(K5650,"_",L5650,"_",M5650),lvl_6[#Headers],0)),"Нет")</f>
        <v>Нет</v>
      </c>
      <c r="I5650" s="12">
        <v>1</v>
      </c>
      <c r="J5650" s="12">
        <v>4</v>
      </c>
      <c r="K5650" s="12">
        <v>1</v>
      </c>
      <c r="L5650" s="12">
        <v>5</v>
      </c>
      <c r="M5650" s="12">
        <v>21</v>
      </c>
      <c r="N5650" s="12">
        <v>1326</v>
      </c>
      <c r="O5650" s="12">
        <f>COUNTIF($P$2:P5650,P5650)</f>
        <v>1</v>
      </c>
      <c r="P5650" s="12" t="str">
        <f t="shared" si="324"/>
        <v>14105211326</v>
      </c>
      <c r="Q5650" s="12" t="str">
        <f t="shared" si="325"/>
        <v>141052113260001</v>
      </c>
      <c r="R5650" s="20" t="s">
        <v>4581</v>
      </c>
      <c r="AB5650" s="12" t="s">
        <v>908</v>
      </c>
      <c r="AD5650" s="12" t="s">
        <v>865</v>
      </c>
      <c r="AI5650" s="12" t="s">
        <v>100</v>
      </c>
      <c r="AK5650" s="12" t="s">
        <v>100</v>
      </c>
      <c r="BN5650" s="12">
        <v>1</v>
      </c>
      <c r="BP5650" s="12" t="s">
        <v>3806</v>
      </c>
    </row>
    <row r="5651" spans="1:68" ht="45" x14ac:dyDescent="0.25">
      <c r="A5651" s="12">
        <v>1</v>
      </c>
      <c r="B5651" s="11" t="str">
        <f t="shared" si="323"/>
        <v>Общий расчет. Анализ даты. Анализ даты. Символические звезды. Золотая карета. Нет</v>
      </c>
      <c r="C5651" s="11" t="str">
        <f>IFERROR(VLOOKUP(I5651,lvl_1[],2,FALSE),"Нет")</f>
        <v>Общий расчет</v>
      </c>
      <c r="D5651" s="11" t="str">
        <f>IFERROR(VLOOKUP(Rule!J5651,lvl_2[],2,FALSE),"Нет")</f>
        <v>Анализ даты</v>
      </c>
      <c r="E5651" s="11" t="str">
        <f>IFERROR(VLOOKUP(Rule!K5651,lvl_3[],2,FALSE),"Нет")</f>
        <v>Анализ даты</v>
      </c>
      <c r="F5651" s="11" t="str">
        <f>IFERROR(INDEX(lvl_4[],MATCH(L5651,lvl_4[ID],0),MATCH(TEXT(K5651,"##0"),lvl_4[#Headers],0)),"Нет")</f>
        <v>Символические звезды</v>
      </c>
      <c r="G5651" s="11" t="str">
        <f>IFERROR(INDEX(lvl_5[],MATCH(M5651,lvl_5[ID],0),MATCH(_xlfn.CONCAT(TEXT(K5651,"##0"),"_",TEXT(L5651,"##0")),lvl_5[#Headers],0)),"Нет")</f>
        <v>Золотая карета</v>
      </c>
      <c r="H5651" s="11" t="str">
        <f>IFERROR(INDEX(lvl_6[],MATCH(N5651,lvl_6[ID],0),MATCH(_xlfn.CONCAT(K5651,"_",L5651,"_",M5651),lvl_6[#Headers],0)),"Нет")</f>
        <v>Нет</v>
      </c>
      <c r="I5651" s="12">
        <v>1</v>
      </c>
      <c r="J5651" s="12">
        <v>4</v>
      </c>
      <c r="K5651" s="12">
        <v>1</v>
      </c>
      <c r="L5651" s="12">
        <v>5</v>
      </c>
      <c r="M5651" s="12">
        <v>21</v>
      </c>
      <c r="N5651" s="12">
        <v>1327</v>
      </c>
      <c r="O5651" s="12">
        <f>COUNTIF($P$2:P5651,P5651)</f>
        <v>1</v>
      </c>
      <c r="P5651" s="12" t="str">
        <f t="shared" si="324"/>
        <v>14105211327</v>
      </c>
      <c r="Q5651" s="12" t="str">
        <f t="shared" si="325"/>
        <v>141052113270001</v>
      </c>
      <c r="R5651" s="20" t="s">
        <v>4582</v>
      </c>
      <c r="AB5651" s="12" t="s">
        <v>910</v>
      </c>
      <c r="AD5651" s="12" t="s">
        <v>867</v>
      </c>
      <c r="AI5651" s="12" t="s">
        <v>100</v>
      </c>
      <c r="AK5651" s="12" t="s">
        <v>100</v>
      </c>
      <c r="BN5651" s="12">
        <v>1</v>
      </c>
      <c r="BP5651" s="12" t="s">
        <v>3806</v>
      </c>
    </row>
    <row r="5652" spans="1:68" ht="45" x14ac:dyDescent="0.25">
      <c r="A5652" s="12">
        <v>1</v>
      </c>
      <c r="B5652" s="11" t="str">
        <f t="shared" si="323"/>
        <v>Общий расчет. Анализ даты. Анализ даты. Символические звезды. Золотая карета. Нет</v>
      </c>
      <c r="C5652" s="11" t="str">
        <f>IFERROR(VLOOKUP(I5652,lvl_1[],2,FALSE),"Нет")</f>
        <v>Общий расчет</v>
      </c>
      <c r="D5652" s="11" t="str">
        <f>IFERROR(VLOOKUP(Rule!J5652,lvl_2[],2,FALSE),"Нет")</f>
        <v>Анализ даты</v>
      </c>
      <c r="E5652" s="11" t="str">
        <f>IFERROR(VLOOKUP(Rule!K5652,lvl_3[],2,FALSE),"Нет")</f>
        <v>Анализ даты</v>
      </c>
      <c r="F5652" s="11" t="str">
        <f>IFERROR(INDEX(lvl_4[],MATCH(L5652,lvl_4[ID],0),MATCH(TEXT(K5652,"##0"),lvl_4[#Headers],0)),"Нет")</f>
        <v>Символические звезды</v>
      </c>
      <c r="G5652" s="11" t="str">
        <f>IFERROR(INDEX(lvl_5[],MATCH(M5652,lvl_5[ID],0),MATCH(_xlfn.CONCAT(TEXT(K5652,"##0"),"_",TEXT(L5652,"##0")),lvl_5[#Headers],0)),"Нет")</f>
        <v>Золотая карета</v>
      </c>
      <c r="H5652" s="11" t="str">
        <f>IFERROR(INDEX(lvl_6[],MATCH(N5652,lvl_6[ID],0),MATCH(_xlfn.CONCAT(K5652,"_",L5652,"_",M5652),lvl_6[#Headers],0)),"Нет")</f>
        <v>Нет</v>
      </c>
      <c r="I5652" s="12">
        <v>1</v>
      </c>
      <c r="J5652" s="12">
        <v>4</v>
      </c>
      <c r="K5652" s="12">
        <v>1</v>
      </c>
      <c r="L5652" s="12">
        <v>5</v>
      </c>
      <c r="M5652" s="12">
        <v>21</v>
      </c>
      <c r="N5652" s="12">
        <v>1328</v>
      </c>
      <c r="O5652" s="12">
        <f>COUNTIF($P$2:P5652,P5652)</f>
        <v>1</v>
      </c>
      <c r="P5652" s="12" t="str">
        <f t="shared" si="324"/>
        <v>14105211328</v>
      </c>
      <c r="Q5652" s="12" t="str">
        <f t="shared" si="325"/>
        <v>141052113280001</v>
      </c>
      <c r="R5652" s="20" t="s">
        <v>4583</v>
      </c>
      <c r="AB5652" s="12" t="s">
        <v>912</v>
      </c>
      <c r="AD5652" s="12" t="s">
        <v>868</v>
      </c>
      <c r="AI5652" s="12" t="s">
        <v>100</v>
      </c>
      <c r="AK5652" s="12" t="s">
        <v>100</v>
      </c>
      <c r="BN5652" s="12">
        <v>1</v>
      </c>
      <c r="BP5652" s="12" t="s">
        <v>3806</v>
      </c>
    </row>
    <row r="5653" spans="1:68" ht="45" x14ac:dyDescent="0.25">
      <c r="A5653" s="12">
        <v>1</v>
      </c>
      <c r="B5653" s="11" t="str">
        <f t="shared" si="323"/>
        <v>Общий расчет. Анализ даты. Анализ даты. Символические звезды. Золотая карета. Нет</v>
      </c>
      <c r="C5653" s="11" t="str">
        <f>IFERROR(VLOOKUP(I5653,lvl_1[],2,FALSE),"Нет")</f>
        <v>Общий расчет</v>
      </c>
      <c r="D5653" s="11" t="str">
        <f>IFERROR(VLOOKUP(Rule!J5653,lvl_2[],2,FALSE),"Нет")</f>
        <v>Анализ даты</v>
      </c>
      <c r="E5653" s="11" t="str">
        <f>IFERROR(VLOOKUP(Rule!K5653,lvl_3[],2,FALSE),"Нет")</f>
        <v>Анализ даты</v>
      </c>
      <c r="F5653" s="11" t="str">
        <f>IFERROR(INDEX(lvl_4[],MATCH(L5653,lvl_4[ID],0),MATCH(TEXT(K5653,"##0"),lvl_4[#Headers],0)),"Нет")</f>
        <v>Символические звезды</v>
      </c>
      <c r="G5653" s="11" t="str">
        <f>IFERROR(INDEX(lvl_5[],MATCH(M5653,lvl_5[ID],0),MATCH(_xlfn.CONCAT(TEXT(K5653,"##0"),"_",TEXT(L5653,"##0")),lvl_5[#Headers],0)),"Нет")</f>
        <v>Золотая карета</v>
      </c>
      <c r="H5653" s="11" t="str">
        <f>IFERROR(INDEX(lvl_6[],MATCH(N5653,lvl_6[ID],0),MATCH(_xlfn.CONCAT(K5653,"_",L5653,"_",M5653),lvl_6[#Headers],0)),"Нет")</f>
        <v>Нет</v>
      </c>
      <c r="I5653" s="12">
        <v>1</v>
      </c>
      <c r="J5653" s="12">
        <v>4</v>
      </c>
      <c r="K5653" s="12">
        <v>1</v>
      </c>
      <c r="L5653" s="12">
        <v>5</v>
      </c>
      <c r="M5653" s="12">
        <v>21</v>
      </c>
      <c r="N5653" s="12">
        <v>1329</v>
      </c>
      <c r="O5653" s="12">
        <f>COUNTIF($P$2:P5653,P5653)</f>
        <v>1</v>
      </c>
      <c r="P5653" s="12" t="str">
        <f t="shared" si="324"/>
        <v>14105211329</v>
      </c>
      <c r="Q5653" s="12" t="str">
        <f t="shared" si="325"/>
        <v>141052113290001</v>
      </c>
      <c r="R5653" s="20" t="s">
        <v>4584</v>
      </c>
      <c r="AB5653" s="12" t="s">
        <v>914</v>
      </c>
      <c r="AD5653" s="12" t="s">
        <v>870</v>
      </c>
      <c r="AI5653" s="12" t="s">
        <v>100</v>
      </c>
      <c r="AK5653" s="12" t="s">
        <v>100</v>
      </c>
      <c r="BN5653" s="12">
        <v>1</v>
      </c>
      <c r="BP5653" s="12" t="s">
        <v>3806</v>
      </c>
    </row>
    <row r="5654" spans="1:68" ht="45" x14ac:dyDescent="0.25">
      <c r="A5654" s="12">
        <v>1</v>
      </c>
      <c r="B5654" s="11" t="str">
        <f t="shared" si="323"/>
        <v>Общий расчет. Анализ даты. Анализ даты. Символические звезды. Золотая карета. Нет</v>
      </c>
      <c r="C5654" s="11" t="str">
        <f>IFERROR(VLOOKUP(I5654,lvl_1[],2,FALSE),"Нет")</f>
        <v>Общий расчет</v>
      </c>
      <c r="D5654" s="11" t="str">
        <f>IFERROR(VLOOKUP(Rule!J5654,lvl_2[],2,FALSE),"Нет")</f>
        <v>Анализ даты</v>
      </c>
      <c r="E5654" s="11" t="str">
        <f>IFERROR(VLOOKUP(Rule!K5654,lvl_3[],2,FALSE),"Нет")</f>
        <v>Анализ даты</v>
      </c>
      <c r="F5654" s="11" t="str">
        <f>IFERROR(INDEX(lvl_4[],MATCH(L5654,lvl_4[ID],0),MATCH(TEXT(K5654,"##0"),lvl_4[#Headers],0)),"Нет")</f>
        <v>Символические звезды</v>
      </c>
      <c r="G5654" s="11" t="str">
        <f>IFERROR(INDEX(lvl_5[],MATCH(M5654,lvl_5[ID],0),MATCH(_xlfn.CONCAT(TEXT(K5654,"##0"),"_",TEXT(L5654,"##0")),lvl_5[#Headers],0)),"Нет")</f>
        <v>Золотая карета</v>
      </c>
      <c r="H5654" s="11" t="str">
        <f>IFERROR(INDEX(lvl_6[],MATCH(N5654,lvl_6[ID],0),MATCH(_xlfn.CONCAT(K5654,"_",L5654,"_",M5654),lvl_6[#Headers],0)),"Нет")</f>
        <v>Нет</v>
      </c>
      <c r="I5654" s="12">
        <v>1</v>
      </c>
      <c r="J5654" s="12">
        <v>4</v>
      </c>
      <c r="K5654" s="12">
        <v>1</v>
      </c>
      <c r="L5654" s="12">
        <v>5</v>
      </c>
      <c r="M5654" s="12">
        <v>21</v>
      </c>
      <c r="N5654" s="12">
        <v>1330</v>
      </c>
      <c r="O5654" s="12">
        <f>COUNTIF($P$2:P5654,P5654)</f>
        <v>1</v>
      </c>
      <c r="P5654" s="12" t="str">
        <f t="shared" si="324"/>
        <v>14105211330</v>
      </c>
      <c r="Q5654" s="12" t="str">
        <f t="shared" si="325"/>
        <v>141052113300001</v>
      </c>
      <c r="R5654" s="20" t="s">
        <v>4585</v>
      </c>
      <c r="AB5654" s="12" t="s">
        <v>916</v>
      </c>
      <c r="AD5654" s="12" t="s">
        <v>859</v>
      </c>
      <c r="AI5654" s="12" t="s">
        <v>100</v>
      </c>
      <c r="AK5654" s="12" t="s">
        <v>100</v>
      </c>
      <c r="BN5654" s="12">
        <v>1</v>
      </c>
      <c r="BP5654" s="12" t="s">
        <v>3806</v>
      </c>
    </row>
    <row r="5655" spans="1:68" ht="60" x14ac:dyDescent="0.25">
      <c r="A5655" s="12">
        <v>1</v>
      </c>
      <c r="B5655" s="11" t="str">
        <f t="shared" si="323"/>
        <v>Общий расчет. Анализ даты. Анализ даты. Символические звезды. Благородный небесной единицы (Благородный человек). Нет</v>
      </c>
      <c r="C5655" s="11" t="str">
        <f>IFERROR(VLOOKUP(I5655,lvl_1[],2,FALSE),"Нет")</f>
        <v>Общий расчет</v>
      </c>
      <c r="D5655" s="11" t="str">
        <f>IFERROR(VLOOKUP(Rule!J5655,lvl_2[],2,FALSE),"Нет")</f>
        <v>Анализ даты</v>
      </c>
      <c r="E5655" s="11" t="str">
        <f>IFERROR(VLOOKUP(Rule!K5655,lvl_3[],2,FALSE),"Нет")</f>
        <v>Анализ даты</v>
      </c>
      <c r="F5655" s="11" t="str">
        <f>IFERROR(INDEX(lvl_4[],MATCH(L5655,lvl_4[ID],0),MATCH(TEXT(K5655,"##0"),lvl_4[#Headers],0)),"Нет")</f>
        <v>Символические звезды</v>
      </c>
      <c r="G5655" s="11" t="str">
        <f>IFERROR(INDEX(lvl_5[],MATCH(M5655,lvl_5[ID],0),MATCH(_xlfn.CONCAT(TEXT(K5655,"##0"),"_",TEXT(L5655,"##0")),lvl_5[#Headers],0)),"Нет")</f>
        <v>Благородный небесной единицы (Благородный человек)</v>
      </c>
      <c r="H5655" s="11" t="str">
        <f>IFERROR(INDEX(lvl_6[],MATCH(N5655,lvl_6[ID],0),MATCH(_xlfn.CONCAT(K5655,"_",L5655,"_",M5655),lvl_6[#Headers],0)),"Нет")</f>
        <v>Нет</v>
      </c>
      <c r="I5655" s="12">
        <v>1</v>
      </c>
      <c r="J5655" s="12">
        <v>4</v>
      </c>
      <c r="K5655" s="12">
        <v>1</v>
      </c>
      <c r="L5655" s="12">
        <v>5</v>
      </c>
      <c r="M5655" s="12">
        <v>15</v>
      </c>
      <c r="N5655" s="12">
        <v>1331</v>
      </c>
      <c r="O5655" s="12">
        <f>COUNTIF($P$2:P5655,P5655)</f>
        <v>1</v>
      </c>
      <c r="P5655" s="12" t="str">
        <f t="shared" si="324"/>
        <v>14105151331</v>
      </c>
      <c r="Q5655" s="12" t="str">
        <f t="shared" si="325"/>
        <v>141051513310001</v>
      </c>
      <c r="R5655" s="20" t="s">
        <v>4487</v>
      </c>
      <c r="AB5655" s="12" t="s">
        <v>899</v>
      </c>
      <c r="AD5655" s="12" t="s">
        <v>870</v>
      </c>
      <c r="AP5655" s="12" t="s">
        <v>100</v>
      </c>
      <c r="AR5655" s="12" t="s">
        <v>100</v>
      </c>
      <c r="BN5655" s="12">
        <v>1</v>
      </c>
      <c r="BP5655" s="12" t="s">
        <v>3807</v>
      </c>
    </row>
    <row r="5656" spans="1:68" ht="60" x14ac:dyDescent="0.25">
      <c r="A5656" s="12">
        <v>1</v>
      </c>
      <c r="B5656" s="11" t="str">
        <f t="shared" si="323"/>
        <v>Общий расчет. Анализ даты. Анализ даты. Символические звезды. Благородный небесной единицы (Благородный человек). Нет</v>
      </c>
      <c r="C5656" s="11" t="str">
        <f>IFERROR(VLOOKUP(I5656,lvl_1[],2,FALSE),"Нет")</f>
        <v>Общий расчет</v>
      </c>
      <c r="D5656" s="11" t="str">
        <f>IFERROR(VLOOKUP(Rule!J5656,lvl_2[],2,FALSE),"Нет")</f>
        <v>Анализ даты</v>
      </c>
      <c r="E5656" s="11" t="str">
        <f>IFERROR(VLOOKUP(Rule!K5656,lvl_3[],2,FALSE),"Нет")</f>
        <v>Анализ даты</v>
      </c>
      <c r="F5656" s="11" t="str">
        <f>IFERROR(INDEX(lvl_4[],MATCH(L5656,lvl_4[ID],0),MATCH(TEXT(K5656,"##0"),lvl_4[#Headers],0)),"Нет")</f>
        <v>Символические звезды</v>
      </c>
      <c r="G5656" s="11" t="str">
        <f>IFERROR(INDEX(lvl_5[],MATCH(M5656,lvl_5[ID],0),MATCH(_xlfn.CONCAT(TEXT(K5656,"##0"),"_",TEXT(L5656,"##0")),lvl_5[#Headers],0)),"Нет")</f>
        <v>Благородный небесной единицы (Благородный человек)</v>
      </c>
      <c r="H5656" s="11" t="str">
        <f>IFERROR(INDEX(lvl_6[],MATCH(N5656,lvl_6[ID],0),MATCH(_xlfn.CONCAT(K5656,"_",L5656,"_",M5656),lvl_6[#Headers],0)),"Нет")</f>
        <v>Нет</v>
      </c>
      <c r="I5656" s="12">
        <v>1</v>
      </c>
      <c r="J5656" s="12">
        <v>4</v>
      </c>
      <c r="K5656" s="12">
        <v>1</v>
      </c>
      <c r="L5656" s="12">
        <v>5</v>
      </c>
      <c r="M5656" s="12">
        <v>15</v>
      </c>
      <c r="N5656" s="12">
        <v>1332</v>
      </c>
      <c r="O5656" s="12">
        <f>COUNTIF($P$2:P5656,P5656)</f>
        <v>1</v>
      </c>
      <c r="P5656" s="12" t="str">
        <f t="shared" si="324"/>
        <v>14105151332</v>
      </c>
      <c r="Q5656" s="12" t="str">
        <f t="shared" si="325"/>
        <v>141051513320001</v>
      </c>
      <c r="R5656" s="20" t="s">
        <v>4488</v>
      </c>
      <c r="AB5656" s="12" t="s">
        <v>899</v>
      </c>
      <c r="AD5656" s="12" t="s">
        <v>864</v>
      </c>
      <c r="AP5656" s="12" t="s">
        <v>100</v>
      </c>
      <c r="AR5656" s="12" t="s">
        <v>100</v>
      </c>
      <c r="BN5656" s="12">
        <v>1</v>
      </c>
      <c r="BP5656" s="12" t="s">
        <v>3807</v>
      </c>
    </row>
    <row r="5657" spans="1:68" ht="60" x14ac:dyDescent="0.25">
      <c r="A5657" s="12">
        <v>1</v>
      </c>
      <c r="B5657" s="11" t="str">
        <f t="shared" si="323"/>
        <v>Общий расчет. Анализ даты. Анализ даты. Символические звезды. Благородный небесной единицы (Благородный человек). Нет</v>
      </c>
      <c r="C5657" s="11" t="str">
        <f>IFERROR(VLOOKUP(I5657,lvl_1[],2,FALSE),"Нет")</f>
        <v>Общий расчет</v>
      </c>
      <c r="D5657" s="11" t="str">
        <f>IFERROR(VLOOKUP(Rule!J5657,lvl_2[],2,FALSE),"Нет")</f>
        <v>Анализ даты</v>
      </c>
      <c r="E5657" s="11" t="str">
        <f>IFERROR(VLOOKUP(Rule!K5657,lvl_3[],2,FALSE),"Нет")</f>
        <v>Анализ даты</v>
      </c>
      <c r="F5657" s="11" t="str">
        <f>IFERROR(INDEX(lvl_4[],MATCH(L5657,lvl_4[ID],0),MATCH(TEXT(K5657,"##0"),lvl_4[#Headers],0)),"Нет")</f>
        <v>Символические звезды</v>
      </c>
      <c r="G5657" s="11" t="str">
        <f>IFERROR(INDEX(lvl_5[],MATCH(M5657,lvl_5[ID],0),MATCH(_xlfn.CONCAT(TEXT(K5657,"##0"),"_",TEXT(L5657,"##0")),lvl_5[#Headers],0)),"Нет")</f>
        <v>Благородный небесной единицы (Благородный человек)</v>
      </c>
      <c r="H5657" s="11" t="str">
        <f>IFERROR(INDEX(lvl_6[],MATCH(N5657,lvl_6[ID],0),MATCH(_xlfn.CONCAT(K5657,"_",L5657,"_",M5657),lvl_6[#Headers],0)),"Нет")</f>
        <v>Нет</v>
      </c>
      <c r="I5657" s="12">
        <v>1</v>
      </c>
      <c r="J5657" s="12">
        <v>4</v>
      </c>
      <c r="K5657" s="12">
        <v>1</v>
      </c>
      <c r="L5657" s="12">
        <v>5</v>
      </c>
      <c r="M5657" s="12">
        <v>15</v>
      </c>
      <c r="N5657" s="12">
        <v>1333</v>
      </c>
      <c r="O5657" s="12">
        <f>COUNTIF($P$2:P5657,P5657)</f>
        <v>1</v>
      </c>
      <c r="P5657" s="12" t="str">
        <f t="shared" si="324"/>
        <v>14105151333</v>
      </c>
      <c r="Q5657" s="12" t="str">
        <f t="shared" si="325"/>
        <v>141051513330001</v>
      </c>
      <c r="R5657" s="20" t="s">
        <v>4489</v>
      </c>
      <c r="AB5657" s="12" t="s">
        <v>901</v>
      </c>
      <c r="AD5657" s="12" t="s">
        <v>869</v>
      </c>
      <c r="AP5657" s="12" t="s">
        <v>100</v>
      </c>
      <c r="AR5657" s="12" t="s">
        <v>100</v>
      </c>
      <c r="BN5657" s="12">
        <v>1</v>
      </c>
      <c r="BP5657" s="12" t="s">
        <v>3807</v>
      </c>
    </row>
    <row r="5658" spans="1:68" ht="60" x14ac:dyDescent="0.25">
      <c r="A5658" s="12">
        <v>1</v>
      </c>
      <c r="B5658" s="11" t="str">
        <f t="shared" si="323"/>
        <v>Общий расчет. Анализ даты. Анализ даты. Символические звезды. Благородный небесной единицы (Благородный человек). Нет</v>
      </c>
      <c r="C5658" s="11" t="str">
        <f>IFERROR(VLOOKUP(I5658,lvl_1[],2,FALSE),"Нет")</f>
        <v>Общий расчет</v>
      </c>
      <c r="D5658" s="11" t="str">
        <f>IFERROR(VLOOKUP(Rule!J5658,lvl_2[],2,FALSE),"Нет")</f>
        <v>Анализ даты</v>
      </c>
      <c r="E5658" s="11" t="str">
        <f>IFERROR(VLOOKUP(Rule!K5658,lvl_3[],2,FALSE),"Нет")</f>
        <v>Анализ даты</v>
      </c>
      <c r="F5658" s="11" t="str">
        <f>IFERROR(INDEX(lvl_4[],MATCH(L5658,lvl_4[ID],0),MATCH(TEXT(K5658,"##0"),lvl_4[#Headers],0)),"Нет")</f>
        <v>Символические звезды</v>
      </c>
      <c r="G5658" s="11" t="str">
        <f>IFERROR(INDEX(lvl_5[],MATCH(M5658,lvl_5[ID],0),MATCH(_xlfn.CONCAT(TEXT(K5658,"##0"),"_",TEXT(L5658,"##0")),lvl_5[#Headers],0)),"Нет")</f>
        <v>Благородный небесной единицы (Благородный человек)</v>
      </c>
      <c r="H5658" s="11" t="str">
        <f>IFERROR(INDEX(lvl_6[],MATCH(N5658,lvl_6[ID],0),MATCH(_xlfn.CONCAT(K5658,"_",L5658,"_",M5658),lvl_6[#Headers],0)),"Нет")</f>
        <v>Нет</v>
      </c>
      <c r="I5658" s="12">
        <v>1</v>
      </c>
      <c r="J5658" s="12">
        <v>4</v>
      </c>
      <c r="K5658" s="12">
        <v>1</v>
      </c>
      <c r="L5658" s="12">
        <v>5</v>
      </c>
      <c r="M5658" s="12">
        <v>15</v>
      </c>
      <c r="N5658" s="12">
        <v>1334</v>
      </c>
      <c r="O5658" s="12">
        <f>COUNTIF($P$2:P5658,P5658)</f>
        <v>1</v>
      </c>
      <c r="P5658" s="12" t="str">
        <f t="shared" si="324"/>
        <v>14105151334</v>
      </c>
      <c r="Q5658" s="12" t="str">
        <f t="shared" si="325"/>
        <v>141051513340001</v>
      </c>
      <c r="R5658" s="20" t="s">
        <v>4490</v>
      </c>
      <c r="AB5658" s="12" t="s">
        <v>901</v>
      </c>
      <c r="AD5658" s="12" t="s">
        <v>865</v>
      </c>
      <c r="AP5658" s="12" t="s">
        <v>100</v>
      </c>
      <c r="AR5658" s="12" t="s">
        <v>100</v>
      </c>
      <c r="BN5658" s="12">
        <v>1</v>
      </c>
      <c r="BP5658" s="12" t="s">
        <v>3807</v>
      </c>
    </row>
    <row r="5659" spans="1:68" ht="60" x14ac:dyDescent="0.25">
      <c r="A5659" s="12">
        <v>1</v>
      </c>
      <c r="B5659" s="11" t="str">
        <f t="shared" si="323"/>
        <v>Общий расчет. Анализ даты. Анализ даты. Символические звезды. Благородный небесной единицы (Благородный человек). Нет</v>
      </c>
      <c r="C5659" s="11" t="str">
        <f>IFERROR(VLOOKUP(I5659,lvl_1[],2,FALSE),"Нет")</f>
        <v>Общий расчет</v>
      </c>
      <c r="D5659" s="11" t="str">
        <f>IFERROR(VLOOKUP(Rule!J5659,lvl_2[],2,FALSE),"Нет")</f>
        <v>Анализ даты</v>
      </c>
      <c r="E5659" s="11" t="str">
        <f>IFERROR(VLOOKUP(Rule!K5659,lvl_3[],2,FALSE),"Нет")</f>
        <v>Анализ даты</v>
      </c>
      <c r="F5659" s="11" t="str">
        <f>IFERROR(INDEX(lvl_4[],MATCH(L5659,lvl_4[ID],0),MATCH(TEXT(K5659,"##0"),lvl_4[#Headers],0)),"Нет")</f>
        <v>Символические звезды</v>
      </c>
      <c r="G5659" s="11" t="str">
        <f>IFERROR(INDEX(lvl_5[],MATCH(M5659,lvl_5[ID],0),MATCH(_xlfn.CONCAT(TEXT(K5659,"##0"),"_",TEXT(L5659,"##0")),lvl_5[#Headers],0)),"Нет")</f>
        <v>Благородный небесной единицы (Благородный человек)</v>
      </c>
      <c r="H5659" s="11" t="str">
        <f>IFERROR(INDEX(lvl_6[],MATCH(N5659,lvl_6[ID],0),MATCH(_xlfn.CONCAT(K5659,"_",L5659,"_",M5659),lvl_6[#Headers],0)),"Нет")</f>
        <v>Нет</v>
      </c>
      <c r="I5659" s="12">
        <v>1</v>
      </c>
      <c r="J5659" s="12">
        <v>4</v>
      </c>
      <c r="K5659" s="12">
        <v>1</v>
      </c>
      <c r="L5659" s="12">
        <v>5</v>
      </c>
      <c r="M5659" s="12">
        <v>15</v>
      </c>
      <c r="N5659" s="12">
        <v>1335</v>
      </c>
      <c r="O5659" s="12">
        <f>COUNTIF($P$2:P5659,P5659)</f>
        <v>1</v>
      </c>
      <c r="P5659" s="12" t="str">
        <f t="shared" si="324"/>
        <v>14105151335</v>
      </c>
      <c r="Q5659" s="12" t="str">
        <f t="shared" si="325"/>
        <v>141051513350001</v>
      </c>
      <c r="R5659" s="20" t="s">
        <v>4491</v>
      </c>
      <c r="AB5659" s="12" t="s">
        <v>903</v>
      </c>
      <c r="AD5659" s="12" t="s">
        <v>868</v>
      </c>
      <c r="AP5659" s="12" t="s">
        <v>100</v>
      </c>
      <c r="AR5659" s="12" t="s">
        <v>100</v>
      </c>
      <c r="BN5659" s="12">
        <v>1</v>
      </c>
      <c r="BP5659" s="12" t="s">
        <v>3807</v>
      </c>
    </row>
    <row r="5660" spans="1:68" ht="60" x14ac:dyDescent="0.25">
      <c r="A5660" s="12">
        <v>1</v>
      </c>
      <c r="B5660" s="11" t="str">
        <f t="shared" si="323"/>
        <v>Общий расчет. Анализ даты. Анализ даты. Символические звезды. Благородный небесной единицы (Благородный человек). Нет</v>
      </c>
      <c r="C5660" s="11" t="str">
        <f>IFERROR(VLOOKUP(I5660,lvl_1[],2,FALSE),"Нет")</f>
        <v>Общий расчет</v>
      </c>
      <c r="D5660" s="11" t="str">
        <f>IFERROR(VLOOKUP(Rule!J5660,lvl_2[],2,FALSE),"Нет")</f>
        <v>Анализ даты</v>
      </c>
      <c r="E5660" s="11" t="str">
        <f>IFERROR(VLOOKUP(Rule!K5660,lvl_3[],2,FALSE),"Нет")</f>
        <v>Анализ даты</v>
      </c>
      <c r="F5660" s="11" t="str">
        <f>IFERROR(INDEX(lvl_4[],MATCH(L5660,lvl_4[ID],0),MATCH(TEXT(K5660,"##0"),lvl_4[#Headers],0)),"Нет")</f>
        <v>Символические звезды</v>
      </c>
      <c r="G5660" s="11" t="str">
        <f>IFERROR(INDEX(lvl_5[],MATCH(M5660,lvl_5[ID],0),MATCH(_xlfn.CONCAT(TEXT(K5660,"##0"),"_",TEXT(L5660,"##0")),lvl_5[#Headers],0)),"Нет")</f>
        <v>Благородный небесной единицы (Благородный человек)</v>
      </c>
      <c r="H5660" s="11" t="str">
        <f>IFERROR(INDEX(lvl_6[],MATCH(N5660,lvl_6[ID],0),MATCH(_xlfn.CONCAT(K5660,"_",L5660,"_",M5660),lvl_6[#Headers],0)),"Нет")</f>
        <v>Нет</v>
      </c>
      <c r="I5660" s="12">
        <v>1</v>
      </c>
      <c r="J5660" s="12">
        <v>4</v>
      </c>
      <c r="K5660" s="12">
        <v>1</v>
      </c>
      <c r="L5660" s="12">
        <v>5</v>
      </c>
      <c r="M5660" s="12">
        <v>15</v>
      </c>
      <c r="N5660" s="12">
        <v>1336</v>
      </c>
      <c r="O5660" s="12">
        <f>COUNTIF($P$2:P5660,P5660)</f>
        <v>1</v>
      </c>
      <c r="P5660" s="12" t="str">
        <f t="shared" si="324"/>
        <v>14105151336</v>
      </c>
      <c r="Q5660" s="12" t="str">
        <f t="shared" si="325"/>
        <v>141051513360001</v>
      </c>
      <c r="R5660" s="20" t="s">
        <v>4492</v>
      </c>
      <c r="AB5660" s="12" t="s">
        <v>903</v>
      </c>
      <c r="AD5660" s="12" t="s">
        <v>866</v>
      </c>
      <c r="AP5660" s="12" t="s">
        <v>100</v>
      </c>
      <c r="AR5660" s="12" t="s">
        <v>100</v>
      </c>
      <c r="BN5660" s="12">
        <v>1</v>
      </c>
      <c r="BP5660" s="12" t="s">
        <v>3807</v>
      </c>
    </row>
    <row r="5661" spans="1:68" ht="60" x14ac:dyDescent="0.25">
      <c r="A5661" s="12">
        <v>1</v>
      </c>
      <c r="B5661" s="11" t="str">
        <f t="shared" si="323"/>
        <v>Общий расчет. Анализ даты. Анализ даты. Символические звезды. Благородный небесной единицы (Благородный человек). Нет</v>
      </c>
      <c r="C5661" s="11" t="str">
        <f>IFERROR(VLOOKUP(I5661,lvl_1[],2,FALSE),"Нет")</f>
        <v>Общий расчет</v>
      </c>
      <c r="D5661" s="11" t="str">
        <f>IFERROR(VLOOKUP(Rule!J5661,lvl_2[],2,FALSE),"Нет")</f>
        <v>Анализ даты</v>
      </c>
      <c r="E5661" s="11" t="str">
        <f>IFERROR(VLOOKUP(Rule!K5661,lvl_3[],2,FALSE),"Нет")</f>
        <v>Анализ даты</v>
      </c>
      <c r="F5661" s="11" t="str">
        <f>IFERROR(INDEX(lvl_4[],MATCH(L5661,lvl_4[ID],0),MATCH(TEXT(K5661,"##0"),lvl_4[#Headers],0)),"Нет")</f>
        <v>Символические звезды</v>
      </c>
      <c r="G5661" s="11" t="str">
        <f>IFERROR(INDEX(lvl_5[],MATCH(M5661,lvl_5[ID],0),MATCH(_xlfn.CONCAT(TEXT(K5661,"##0"),"_",TEXT(L5661,"##0")),lvl_5[#Headers],0)),"Нет")</f>
        <v>Благородный небесной единицы (Благородный человек)</v>
      </c>
      <c r="H5661" s="11" t="str">
        <f>IFERROR(INDEX(lvl_6[],MATCH(N5661,lvl_6[ID],0),MATCH(_xlfn.CONCAT(K5661,"_",L5661,"_",M5661),lvl_6[#Headers],0)),"Нет")</f>
        <v>Нет</v>
      </c>
      <c r="I5661" s="12">
        <v>1</v>
      </c>
      <c r="J5661" s="12">
        <v>4</v>
      </c>
      <c r="K5661" s="12">
        <v>1</v>
      </c>
      <c r="L5661" s="12">
        <v>5</v>
      </c>
      <c r="M5661" s="12">
        <v>15</v>
      </c>
      <c r="N5661" s="12">
        <v>1337</v>
      </c>
      <c r="O5661" s="12">
        <f>COUNTIF($P$2:P5661,P5661)</f>
        <v>1</v>
      </c>
      <c r="P5661" s="12" t="str">
        <f t="shared" si="324"/>
        <v>14105151337</v>
      </c>
      <c r="Q5661" s="12" t="str">
        <f t="shared" si="325"/>
        <v>141051513370001</v>
      </c>
      <c r="R5661" s="20" t="s">
        <v>4493</v>
      </c>
      <c r="AB5661" s="12" t="s">
        <v>905</v>
      </c>
      <c r="AD5661" s="12" t="s">
        <v>868</v>
      </c>
      <c r="AP5661" s="12" t="s">
        <v>100</v>
      </c>
      <c r="AR5661" s="12" t="s">
        <v>100</v>
      </c>
      <c r="BN5661" s="12">
        <v>1</v>
      </c>
      <c r="BP5661" s="12" t="s">
        <v>3807</v>
      </c>
    </row>
    <row r="5662" spans="1:68" ht="60" x14ac:dyDescent="0.25">
      <c r="A5662" s="12">
        <v>1</v>
      </c>
      <c r="B5662" s="11" t="str">
        <f t="shared" si="323"/>
        <v>Общий расчет. Анализ даты. Анализ даты. Символические звезды. Благородный небесной единицы (Благородный человек). Нет</v>
      </c>
      <c r="C5662" s="11" t="str">
        <f>IFERROR(VLOOKUP(I5662,lvl_1[],2,FALSE),"Нет")</f>
        <v>Общий расчет</v>
      </c>
      <c r="D5662" s="11" t="str">
        <f>IFERROR(VLOOKUP(Rule!J5662,lvl_2[],2,FALSE),"Нет")</f>
        <v>Анализ даты</v>
      </c>
      <c r="E5662" s="11" t="str">
        <f>IFERROR(VLOOKUP(Rule!K5662,lvl_3[],2,FALSE),"Нет")</f>
        <v>Анализ даты</v>
      </c>
      <c r="F5662" s="11" t="str">
        <f>IFERROR(INDEX(lvl_4[],MATCH(L5662,lvl_4[ID],0),MATCH(TEXT(K5662,"##0"),lvl_4[#Headers],0)),"Нет")</f>
        <v>Символические звезды</v>
      </c>
      <c r="G5662" s="11" t="str">
        <f>IFERROR(INDEX(lvl_5[],MATCH(M5662,lvl_5[ID],0),MATCH(_xlfn.CONCAT(TEXT(K5662,"##0"),"_",TEXT(L5662,"##0")),lvl_5[#Headers],0)),"Нет")</f>
        <v>Благородный небесной единицы (Благородный человек)</v>
      </c>
      <c r="H5662" s="11" t="str">
        <f>IFERROR(INDEX(lvl_6[],MATCH(N5662,lvl_6[ID],0),MATCH(_xlfn.CONCAT(K5662,"_",L5662,"_",M5662),lvl_6[#Headers],0)),"Нет")</f>
        <v>Нет</v>
      </c>
      <c r="I5662" s="12">
        <v>1</v>
      </c>
      <c r="J5662" s="12">
        <v>4</v>
      </c>
      <c r="K5662" s="12">
        <v>1</v>
      </c>
      <c r="L5662" s="12">
        <v>5</v>
      </c>
      <c r="M5662" s="12">
        <v>15</v>
      </c>
      <c r="N5662" s="12">
        <v>1338</v>
      </c>
      <c r="O5662" s="12">
        <f>COUNTIF($P$2:P5662,P5662)</f>
        <v>1</v>
      </c>
      <c r="P5662" s="12" t="str">
        <f t="shared" si="324"/>
        <v>14105151338</v>
      </c>
      <c r="Q5662" s="12" t="str">
        <f t="shared" si="325"/>
        <v>141051513380001</v>
      </c>
      <c r="R5662" s="20" t="s">
        <v>4494</v>
      </c>
      <c r="AB5662" s="12" t="s">
        <v>905</v>
      </c>
      <c r="AD5662" s="12" t="s">
        <v>866</v>
      </c>
      <c r="AP5662" s="12" t="s">
        <v>100</v>
      </c>
      <c r="AR5662" s="12" t="s">
        <v>100</v>
      </c>
      <c r="BN5662" s="12">
        <v>1</v>
      </c>
      <c r="BP5662" s="12" t="s">
        <v>3807</v>
      </c>
    </row>
    <row r="5663" spans="1:68" ht="60" x14ac:dyDescent="0.25">
      <c r="A5663" s="12">
        <v>1</v>
      </c>
      <c r="B5663" s="11" t="str">
        <f t="shared" si="323"/>
        <v>Общий расчет. Анализ даты. Анализ даты. Символические звезды. Благородный небесной единицы (Благородный человек). Нет</v>
      </c>
      <c r="C5663" s="11" t="str">
        <f>IFERROR(VLOOKUP(I5663,lvl_1[],2,FALSE),"Нет")</f>
        <v>Общий расчет</v>
      </c>
      <c r="D5663" s="11" t="str">
        <f>IFERROR(VLOOKUP(Rule!J5663,lvl_2[],2,FALSE),"Нет")</f>
        <v>Анализ даты</v>
      </c>
      <c r="E5663" s="11" t="str">
        <f>IFERROR(VLOOKUP(Rule!K5663,lvl_3[],2,FALSE),"Нет")</f>
        <v>Анализ даты</v>
      </c>
      <c r="F5663" s="11" t="str">
        <f>IFERROR(INDEX(lvl_4[],MATCH(L5663,lvl_4[ID],0),MATCH(TEXT(K5663,"##0"),lvl_4[#Headers],0)),"Нет")</f>
        <v>Символические звезды</v>
      </c>
      <c r="G5663" s="11" t="str">
        <f>IFERROR(INDEX(lvl_5[],MATCH(M5663,lvl_5[ID],0),MATCH(_xlfn.CONCAT(TEXT(K5663,"##0"),"_",TEXT(L5663,"##0")),lvl_5[#Headers],0)),"Нет")</f>
        <v>Благородный небесной единицы (Благородный человек)</v>
      </c>
      <c r="H5663" s="11" t="str">
        <f>IFERROR(INDEX(lvl_6[],MATCH(N5663,lvl_6[ID],0),MATCH(_xlfn.CONCAT(K5663,"_",L5663,"_",M5663),lvl_6[#Headers],0)),"Нет")</f>
        <v>Нет</v>
      </c>
      <c r="I5663" s="12">
        <v>1</v>
      </c>
      <c r="J5663" s="12">
        <v>4</v>
      </c>
      <c r="K5663" s="12">
        <v>1</v>
      </c>
      <c r="L5663" s="12">
        <v>5</v>
      </c>
      <c r="M5663" s="12">
        <v>15</v>
      </c>
      <c r="N5663" s="12">
        <v>1339</v>
      </c>
      <c r="O5663" s="12">
        <f>COUNTIF($P$2:P5663,P5663)</f>
        <v>1</v>
      </c>
      <c r="P5663" s="12" t="str">
        <f t="shared" si="324"/>
        <v>14105151339</v>
      </c>
      <c r="Q5663" s="12" t="str">
        <f t="shared" si="325"/>
        <v>141051513390001</v>
      </c>
      <c r="R5663" s="20" t="s">
        <v>4495</v>
      </c>
      <c r="AB5663" s="12" t="s">
        <v>907</v>
      </c>
      <c r="AD5663" s="12" t="s">
        <v>870</v>
      </c>
      <c r="AP5663" s="12" t="s">
        <v>100</v>
      </c>
      <c r="AR5663" s="12" t="s">
        <v>100</v>
      </c>
      <c r="BN5663" s="12">
        <v>1</v>
      </c>
      <c r="BP5663" s="12" t="s">
        <v>3807</v>
      </c>
    </row>
    <row r="5664" spans="1:68" ht="60" x14ac:dyDescent="0.25">
      <c r="A5664" s="12">
        <v>1</v>
      </c>
      <c r="B5664" s="11" t="str">
        <f t="shared" si="323"/>
        <v>Общий расчет. Анализ даты. Анализ даты. Символические звезды. Благородный небесной единицы (Благородный человек). Нет</v>
      </c>
      <c r="C5664" s="11" t="str">
        <f>IFERROR(VLOOKUP(I5664,lvl_1[],2,FALSE),"Нет")</f>
        <v>Общий расчет</v>
      </c>
      <c r="D5664" s="11" t="str">
        <f>IFERROR(VLOOKUP(Rule!J5664,lvl_2[],2,FALSE),"Нет")</f>
        <v>Анализ даты</v>
      </c>
      <c r="E5664" s="11" t="str">
        <f>IFERROR(VLOOKUP(Rule!K5664,lvl_3[],2,FALSE),"Нет")</f>
        <v>Анализ даты</v>
      </c>
      <c r="F5664" s="11" t="str">
        <f>IFERROR(INDEX(lvl_4[],MATCH(L5664,lvl_4[ID],0),MATCH(TEXT(K5664,"##0"),lvl_4[#Headers],0)),"Нет")</f>
        <v>Символические звезды</v>
      </c>
      <c r="G5664" s="11" t="str">
        <f>IFERROR(INDEX(lvl_5[],MATCH(M5664,lvl_5[ID],0),MATCH(_xlfn.CONCAT(TEXT(K5664,"##0"),"_",TEXT(L5664,"##0")),lvl_5[#Headers],0)),"Нет")</f>
        <v>Благородный небесной единицы (Благородный человек)</v>
      </c>
      <c r="H5664" s="11" t="str">
        <f>IFERROR(INDEX(lvl_6[],MATCH(N5664,lvl_6[ID],0),MATCH(_xlfn.CONCAT(K5664,"_",L5664,"_",M5664),lvl_6[#Headers],0)),"Нет")</f>
        <v>Нет</v>
      </c>
      <c r="I5664" s="12">
        <v>1</v>
      </c>
      <c r="J5664" s="12">
        <v>4</v>
      </c>
      <c r="K5664" s="12">
        <v>1</v>
      </c>
      <c r="L5664" s="12">
        <v>5</v>
      </c>
      <c r="M5664" s="12">
        <v>15</v>
      </c>
      <c r="N5664" s="12">
        <v>1340</v>
      </c>
      <c r="O5664" s="12">
        <f>COUNTIF($P$2:P5664,P5664)</f>
        <v>1</v>
      </c>
      <c r="P5664" s="12" t="str">
        <f t="shared" si="324"/>
        <v>14105151340</v>
      </c>
      <c r="Q5664" s="12" t="str">
        <f t="shared" si="325"/>
        <v>141051513400001</v>
      </c>
      <c r="R5664" s="20" t="s">
        <v>4496</v>
      </c>
      <c r="AB5664" s="12" t="s">
        <v>907</v>
      </c>
      <c r="AD5664" s="12" t="s">
        <v>864</v>
      </c>
      <c r="AP5664" s="12" t="s">
        <v>100</v>
      </c>
      <c r="AR5664" s="12" t="s">
        <v>100</v>
      </c>
      <c r="BN5664" s="12">
        <v>1</v>
      </c>
      <c r="BP5664" s="12" t="s">
        <v>3807</v>
      </c>
    </row>
    <row r="5665" spans="1:68" ht="60" x14ac:dyDescent="0.25">
      <c r="A5665" s="12">
        <v>1</v>
      </c>
      <c r="B5665" s="11" t="str">
        <f t="shared" si="323"/>
        <v>Общий расчет. Анализ даты. Анализ даты. Символические звезды. Благородный небесной единицы (Благородный человек). Нет</v>
      </c>
      <c r="C5665" s="11" t="str">
        <f>IFERROR(VLOOKUP(I5665,lvl_1[],2,FALSE),"Нет")</f>
        <v>Общий расчет</v>
      </c>
      <c r="D5665" s="11" t="str">
        <f>IFERROR(VLOOKUP(Rule!J5665,lvl_2[],2,FALSE),"Нет")</f>
        <v>Анализ даты</v>
      </c>
      <c r="E5665" s="11" t="str">
        <f>IFERROR(VLOOKUP(Rule!K5665,lvl_3[],2,FALSE),"Нет")</f>
        <v>Анализ даты</v>
      </c>
      <c r="F5665" s="11" t="str">
        <f>IFERROR(INDEX(lvl_4[],MATCH(L5665,lvl_4[ID],0),MATCH(TEXT(K5665,"##0"),lvl_4[#Headers],0)),"Нет")</f>
        <v>Символические звезды</v>
      </c>
      <c r="G5665" s="11" t="str">
        <f>IFERROR(INDEX(lvl_5[],MATCH(M5665,lvl_5[ID],0),MATCH(_xlfn.CONCAT(TEXT(K5665,"##0"),"_",TEXT(L5665,"##0")),lvl_5[#Headers],0)),"Нет")</f>
        <v>Благородный небесной единицы (Благородный человек)</v>
      </c>
      <c r="H5665" s="11" t="str">
        <f>IFERROR(INDEX(lvl_6[],MATCH(N5665,lvl_6[ID],0),MATCH(_xlfn.CONCAT(K5665,"_",L5665,"_",M5665),lvl_6[#Headers],0)),"Нет")</f>
        <v>Нет</v>
      </c>
      <c r="I5665" s="12">
        <v>1</v>
      </c>
      <c r="J5665" s="12">
        <v>4</v>
      </c>
      <c r="K5665" s="12">
        <v>1</v>
      </c>
      <c r="L5665" s="12">
        <v>5</v>
      </c>
      <c r="M5665" s="12">
        <v>15</v>
      </c>
      <c r="N5665" s="12">
        <v>1341</v>
      </c>
      <c r="O5665" s="12">
        <f>COUNTIF($P$2:P5665,P5665)</f>
        <v>1</v>
      </c>
      <c r="P5665" s="12" t="str">
        <f t="shared" si="324"/>
        <v>14105151341</v>
      </c>
      <c r="Q5665" s="12" t="str">
        <f t="shared" si="325"/>
        <v>141051513410001</v>
      </c>
      <c r="R5665" s="20" t="s">
        <v>4497</v>
      </c>
      <c r="AB5665" s="12" t="s">
        <v>908</v>
      </c>
      <c r="AD5665" s="12" t="s">
        <v>869</v>
      </c>
      <c r="AP5665" s="12" t="s">
        <v>100</v>
      </c>
      <c r="AR5665" s="12" t="s">
        <v>100</v>
      </c>
      <c r="BN5665" s="12">
        <v>1</v>
      </c>
      <c r="BP5665" s="12" t="s">
        <v>3807</v>
      </c>
    </row>
    <row r="5666" spans="1:68" ht="60" x14ac:dyDescent="0.25">
      <c r="A5666" s="12">
        <v>1</v>
      </c>
      <c r="B5666" s="11" t="str">
        <f t="shared" si="323"/>
        <v>Общий расчет. Анализ даты. Анализ даты. Символические звезды. Благородный небесной единицы (Благородный человек). Нет</v>
      </c>
      <c r="C5666" s="11" t="str">
        <f>IFERROR(VLOOKUP(I5666,lvl_1[],2,FALSE),"Нет")</f>
        <v>Общий расчет</v>
      </c>
      <c r="D5666" s="11" t="str">
        <f>IFERROR(VLOOKUP(Rule!J5666,lvl_2[],2,FALSE),"Нет")</f>
        <v>Анализ даты</v>
      </c>
      <c r="E5666" s="11" t="str">
        <f>IFERROR(VLOOKUP(Rule!K5666,lvl_3[],2,FALSE),"Нет")</f>
        <v>Анализ даты</v>
      </c>
      <c r="F5666" s="11" t="str">
        <f>IFERROR(INDEX(lvl_4[],MATCH(L5666,lvl_4[ID],0),MATCH(TEXT(K5666,"##0"),lvl_4[#Headers],0)),"Нет")</f>
        <v>Символические звезды</v>
      </c>
      <c r="G5666" s="11" t="str">
        <f>IFERROR(INDEX(lvl_5[],MATCH(M5666,lvl_5[ID],0),MATCH(_xlfn.CONCAT(TEXT(K5666,"##0"),"_",TEXT(L5666,"##0")),lvl_5[#Headers],0)),"Нет")</f>
        <v>Благородный небесной единицы (Благородный человек)</v>
      </c>
      <c r="H5666" s="11" t="str">
        <f>IFERROR(INDEX(lvl_6[],MATCH(N5666,lvl_6[ID],0),MATCH(_xlfn.CONCAT(K5666,"_",L5666,"_",M5666),lvl_6[#Headers],0)),"Нет")</f>
        <v>Нет</v>
      </c>
      <c r="I5666" s="12">
        <v>1</v>
      </c>
      <c r="J5666" s="12">
        <v>4</v>
      </c>
      <c r="K5666" s="12">
        <v>1</v>
      </c>
      <c r="L5666" s="12">
        <v>5</v>
      </c>
      <c r="M5666" s="12">
        <v>15</v>
      </c>
      <c r="N5666" s="12">
        <v>1342</v>
      </c>
      <c r="O5666" s="12">
        <f>COUNTIF($P$2:P5666,P5666)</f>
        <v>1</v>
      </c>
      <c r="P5666" s="12" t="str">
        <f t="shared" si="324"/>
        <v>14105151342</v>
      </c>
      <c r="Q5666" s="12" t="str">
        <f t="shared" si="325"/>
        <v>141051513420001</v>
      </c>
      <c r="R5666" s="20" t="s">
        <v>4498</v>
      </c>
      <c r="AB5666" s="12" t="s">
        <v>908</v>
      </c>
      <c r="AD5666" s="12" t="s">
        <v>865</v>
      </c>
      <c r="AP5666" s="12" t="s">
        <v>100</v>
      </c>
      <c r="AR5666" s="12" t="s">
        <v>100</v>
      </c>
      <c r="BN5666" s="12">
        <v>1</v>
      </c>
      <c r="BP5666" s="12" t="s">
        <v>3807</v>
      </c>
    </row>
    <row r="5667" spans="1:68" ht="60" x14ac:dyDescent="0.25">
      <c r="A5667" s="12">
        <v>1</v>
      </c>
      <c r="B5667" s="11" t="str">
        <f t="shared" si="323"/>
        <v>Общий расчет. Анализ даты. Анализ даты. Символические звезды. Благородный небесной единицы (Благородный человек). Нет</v>
      </c>
      <c r="C5667" s="11" t="str">
        <f>IFERROR(VLOOKUP(I5667,lvl_1[],2,FALSE),"Нет")</f>
        <v>Общий расчет</v>
      </c>
      <c r="D5667" s="11" t="str">
        <f>IFERROR(VLOOKUP(Rule!J5667,lvl_2[],2,FALSE),"Нет")</f>
        <v>Анализ даты</v>
      </c>
      <c r="E5667" s="11" t="str">
        <f>IFERROR(VLOOKUP(Rule!K5667,lvl_3[],2,FALSE),"Нет")</f>
        <v>Анализ даты</v>
      </c>
      <c r="F5667" s="11" t="str">
        <f>IFERROR(INDEX(lvl_4[],MATCH(L5667,lvl_4[ID],0),MATCH(TEXT(K5667,"##0"),lvl_4[#Headers],0)),"Нет")</f>
        <v>Символические звезды</v>
      </c>
      <c r="G5667" s="11" t="str">
        <f>IFERROR(INDEX(lvl_5[],MATCH(M5667,lvl_5[ID],0),MATCH(_xlfn.CONCAT(TEXT(K5667,"##0"),"_",TEXT(L5667,"##0")),lvl_5[#Headers],0)),"Нет")</f>
        <v>Благородный небесной единицы (Благородный человек)</v>
      </c>
      <c r="H5667" s="11" t="str">
        <f>IFERROR(INDEX(lvl_6[],MATCH(N5667,lvl_6[ID],0),MATCH(_xlfn.CONCAT(K5667,"_",L5667,"_",M5667),lvl_6[#Headers],0)),"Нет")</f>
        <v>Нет</v>
      </c>
      <c r="I5667" s="12">
        <v>1</v>
      </c>
      <c r="J5667" s="12">
        <v>4</v>
      </c>
      <c r="K5667" s="12">
        <v>1</v>
      </c>
      <c r="L5667" s="12">
        <v>5</v>
      </c>
      <c r="M5667" s="12">
        <v>15</v>
      </c>
      <c r="N5667" s="12">
        <v>1343</v>
      </c>
      <c r="O5667" s="12">
        <f>COUNTIF($P$2:P5667,P5667)</f>
        <v>1</v>
      </c>
      <c r="P5667" s="12" t="str">
        <f t="shared" si="324"/>
        <v>14105151343</v>
      </c>
      <c r="Q5667" s="12" t="str">
        <f t="shared" si="325"/>
        <v>141051513430001</v>
      </c>
      <c r="R5667" s="20" t="s">
        <v>4499</v>
      </c>
      <c r="AB5667" s="12" t="s">
        <v>910</v>
      </c>
      <c r="AD5667" s="12" t="s">
        <v>870</v>
      </c>
      <c r="AP5667" s="12" t="s">
        <v>100</v>
      </c>
      <c r="AR5667" s="12" t="s">
        <v>100</v>
      </c>
      <c r="BN5667" s="12">
        <v>1</v>
      </c>
      <c r="BP5667" s="12" t="s">
        <v>3807</v>
      </c>
    </row>
    <row r="5668" spans="1:68" ht="60" x14ac:dyDescent="0.25">
      <c r="A5668" s="12">
        <v>1</v>
      </c>
      <c r="B5668" s="11" t="str">
        <f t="shared" si="323"/>
        <v>Общий расчет. Анализ даты. Анализ даты. Символические звезды. Благородный небесной единицы (Благородный человек). Нет</v>
      </c>
      <c r="C5668" s="11" t="str">
        <f>IFERROR(VLOOKUP(I5668,lvl_1[],2,FALSE),"Нет")</f>
        <v>Общий расчет</v>
      </c>
      <c r="D5668" s="11" t="str">
        <f>IFERROR(VLOOKUP(Rule!J5668,lvl_2[],2,FALSE),"Нет")</f>
        <v>Анализ даты</v>
      </c>
      <c r="E5668" s="11" t="str">
        <f>IFERROR(VLOOKUP(Rule!K5668,lvl_3[],2,FALSE),"Нет")</f>
        <v>Анализ даты</v>
      </c>
      <c r="F5668" s="11" t="str">
        <f>IFERROR(INDEX(lvl_4[],MATCH(L5668,lvl_4[ID],0),MATCH(TEXT(K5668,"##0"),lvl_4[#Headers],0)),"Нет")</f>
        <v>Символические звезды</v>
      </c>
      <c r="G5668" s="11" t="str">
        <f>IFERROR(INDEX(lvl_5[],MATCH(M5668,lvl_5[ID],0),MATCH(_xlfn.CONCAT(TEXT(K5668,"##0"),"_",TEXT(L5668,"##0")),lvl_5[#Headers],0)),"Нет")</f>
        <v>Благородный небесной единицы (Благородный человек)</v>
      </c>
      <c r="H5668" s="11" t="str">
        <f>IFERROR(INDEX(lvl_6[],MATCH(N5668,lvl_6[ID],0),MATCH(_xlfn.CONCAT(K5668,"_",L5668,"_",M5668),lvl_6[#Headers],0)),"Нет")</f>
        <v>Нет</v>
      </c>
      <c r="I5668" s="12">
        <v>1</v>
      </c>
      <c r="J5668" s="12">
        <v>4</v>
      </c>
      <c r="K5668" s="12">
        <v>1</v>
      </c>
      <c r="L5668" s="12">
        <v>5</v>
      </c>
      <c r="M5668" s="12">
        <v>15</v>
      </c>
      <c r="N5668" s="12">
        <v>1344</v>
      </c>
      <c r="O5668" s="12">
        <f>COUNTIF($P$2:P5668,P5668)</f>
        <v>1</v>
      </c>
      <c r="P5668" s="12" t="str">
        <f t="shared" si="324"/>
        <v>14105151344</v>
      </c>
      <c r="Q5668" s="12" t="str">
        <f t="shared" si="325"/>
        <v>141051513440001</v>
      </c>
      <c r="R5668" s="20" t="s">
        <v>4500</v>
      </c>
      <c r="AB5668" s="12" t="s">
        <v>910</v>
      </c>
      <c r="AD5668" s="12" t="s">
        <v>864</v>
      </c>
      <c r="AP5668" s="12" t="s">
        <v>100</v>
      </c>
      <c r="AR5668" s="12" t="s">
        <v>100</v>
      </c>
      <c r="BN5668" s="12">
        <v>1</v>
      </c>
      <c r="BP5668" s="12" t="s">
        <v>3807</v>
      </c>
    </row>
    <row r="5669" spans="1:68" ht="60" x14ac:dyDescent="0.25">
      <c r="A5669" s="12">
        <v>1</v>
      </c>
      <c r="B5669" s="11" t="str">
        <f t="shared" ref="B5669:B5732" si="326">_xlfn.CONCAT(C5669,". ", D5669,". ", E5669,". ", F5669,". ", G5669,". ", H5669)</f>
        <v>Общий расчет. Анализ даты. Анализ даты. Символические звезды. Благородный небесной единицы (Благородный человек). Нет</v>
      </c>
      <c r="C5669" s="11" t="str">
        <f>IFERROR(VLOOKUP(I5669,lvl_1[],2,FALSE),"Нет")</f>
        <v>Общий расчет</v>
      </c>
      <c r="D5669" s="11" t="str">
        <f>IFERROR(VLOOKUP(Rule!J5669,lvl_2[],2,FALSE),"Нет")</f>
        <v>Анализ даты</v>
      </c>
      <c r="E5669" s="11" t="str">
        <f>IFERROR(VLOOKUP(Rule!K5669,lvl_3[],2,FALSE),"Нет")</f>
        <v>Анализ даты</v>
      </c>
      <c r="F5669" s="11" t="str">
        <f>IFERROR(INDEX(lvl_4[],MATCH(L5669,lvl_4[ID],0),MATCH(TEXT(K5669,"##0"),lvl_4[#Headers],0)),"Нет")</f>
        <v>Символические звезды</v>
      </c>
      <c r="G5669" s="11" t="str">
        <f>IFERROR(INDEX(lvl_5[],MATCH(M5669,lvl_5[ID],0),MATCH(_xlfn.CONCAT(TEXT(K5669,"##0"),"_",TEXT(L5669,"##0")),lvl_5[#Headers],0)),"Нет")</f>
        <v>Благородный небесной единицы (Благородный человек)</v>
      </c>
      <c r="H5669" s="11" t="str">
        <f>IFERROR(INDEX(lvl_6[],MATCH(N5669,lvl_6[ID],0),MATCH(_xlfn.CONCAT(K5669,"_",L5669,"_",M5669),lvl_6[#Headers],0)),"Нет")</f>
        <v>Нет</v>
      </c>
      <c r="I5669" s="12">
        <v>1</v>
      </c>
      <c r="J5669" s="12">
        <v>4</v>
      </c>
      <c r="K5669" s="12">
        <v>1</v>
      </c>
      <c r="L5669" s="12">
        <v>5</v>
      </c>
      <c r="M5669" s="12">
        <v>15</v>
      </c>
      <c r="N5669" s="12">
        <v>1345</v>
      </c>
      <c r="O5669" s="12">
        <f>COUNTIF($P$2:P5669,P5669)</f>
        <v>1</v>
      </c>
      <c r="P5669" s="12" t="str">
        <f t="shared" ref="P5669:P5732" si="327">_xlfn.CONCAT(I5669,
J5669,
K5669,
IF(LEN(L5669)=1,_xlfn.CONCAT(0,L5669),L5669),
IF(LEN(M5669)=1,_xlfn.CONCAT(0,M5669),M5669),
IF(LEN(N5669)=1,_xlfn.CONCAT(0,N5669),N5669))</f>
        <v>14105151345</v>
      </c>
      <c r="Q5669" s="12" t="str">
        <f t="shared" ref="Q5669:Q5732" si="328">_xlfn.CONCAT(I5669,
J5669,
K5669,
IF(LEN(L5669)=1,_xlfn.CONCAT(0,L5669),L5669),
IF(LEN(M5669)=1,_xlfn.CONCAT(0,M5669),M5669),
IF(LEN(N5669)=1,_xlfn.CONCAT(0,N5669),N5669),
IF(LEN(O5669)=1,_xlfn.CONCAT("000",O5669),IF(LEN(O5669)=2,_xlfn.CONCAT("00",O5669),IF(LEN(O5669)=3,_xlfn.CONCAT(0,O5669),O5669))))</f>
        <v>141051513450001</v>
      </c>
      <c r="R5669" s="20" t="s">
        <v>4501</v>
      </c>
      <c r="AB5669" s="12" t="s">
        <v>912</v>
      </c>
      <c r="AD5669" s="12" t="s">
        <v>859</v>
      </c>
      <c r="AP5669" s="12" t="s">
        <v>100</v>
      </c>
      <c r="AR5669" s="12" t="s">
        <v>100</v>
      </c>
      <c r="BN5669" s="12">
        <v>1</v>
      </c>
      <c r="BP5669" s="12" t="s">
        <v>3807</v>
      </c>
    </row>
    <row r="5670" spans="1:68" ht="60" x14ac:dyDescent="0.25">
      <c r="A5670" s="12">
        <v>1</v>
      </c>
      <c r="B5670" s="11" t="str">
        <f t="shared" si="326"/>
        <v>Общий расчет. Анализ даты. Анализ даты. Символические звезды. Благородный небесной единицы (Благородный человек). Нет</v>
      </c>
      <c r="C5670" s="11" t="str">
        <f>IFERROR(VLOOKUP(I5670,lvl_1[],2,FALSE),"Нет")</f>
        <v>Общий расчет</v>
      </c>
      <c r="D5670" s="11" t="str">
        <f>IFERROR(VLOOKUP(Rule!J5670,lvl_2[],2,FALSE),"Нет")</f>
        <v>Анализ даты</v>
      </c>
      <c r="E5670" s="11" t="str">
        <f>IFERROR(VLOOKUP(Rule!K5670,lvl_3[],2,FALSE),"Нет")</f>
        <v>Анализ даты</v>
      </c>
      <c r="F5670" s="11" t="str">
        <f>IFERROR(INDEX(lvl_4[],MATCH(L5670,lvl_4[ID],0),MATCH(TEXT(K5670,"##0"),lvl_4[#Headers],0)),"Нет")</f>
        <v>Символические звезды</v>
      </c>
      <c r="G5670" s="11" t="str">
        <f>IFERROR(INDEX(lvl_5[],MATCH(M5670,lvl_5[ID],0),MATCH(_xlfn.CONCAT(TEXT(K5670,"##0"),"_",TEXT(L5670,"##0")),lvl_5[#Headers],0)),"Нет")</f>
        <v>Благородный небесной единицы (Благородный человек)</v>
      </c>
      <c r="H5670" s="11" t="str">
        <f>IFERROR(INDEX(lvl_6[],MATCH(N5670,lvl_6[ID],0),MATCH(_xlfn.CONCAT(K5670,"_",L5670,"_",M5670),lvl_6[#Headers],0)),"Нет")</f>
        <v>Нет</v>
      </c>
      <c r="I5670" s="12">
        <v>1</v>
      </c>
      <c r="J5670" s="12">
        <v>4</v>
      </c>
      <c r="K5670" s="12">
        <v>1</v>
      </c>
      <c r="L5670" s="12">
        <v>5</v>
      </c>
      <c r="M5670" s="12">
        <v>15</v>
      </c>
      <c r="N5670" s="12">
        <v>1346</v>
      </c>
      <c r="O5670" s="12">
        <f>COUNTIF($P$2:P5670,P5670)</f>
        <v>1</v>
      </c>
      <c r="P5670" s="12" t="str">
        <f t="shared" si="327"/>
        <v>14105151346</v>
      </c>
      <c r="Q5670" s="12" t="str">
        <f t="shared" si="328"/>
        <v>141051513460001</v>
      </c>
      <c r="R5670" s="20" t="s">
        <v>4502</v>
      </c>
      <c r="AB5670" s="12" t="s">
        <v>912</v>
      </c>
      <c r="AD5670" s="12" t="s">
        <v>863</v>
      </c>
      <c r="AP5670" s="12" t="s">
        <v>100</v>
      </c>
      <c r="AR5670" s="12" t="s">
        <v>100</v>
      </c>
      <c r="BN5670" s="12">
        <v>1</v>
      </c>
      <c r="BP5670" s="12" t="s">
        <v>3807</v>
      </c>
    </row>
    <row r="5671" spans="1:68" ht="60" x14ac:dyDescent="0.25">
      <c r="A5671" s="12">
        <v>1</v>
      </c>
      <c r="B5671" s="11" t="str">
        <f t="shared" si="326"/>
        <v>Общий расчет. Анализ даты. Анализ даты. Символические звезды. Благородный небесной единицы (Благородный человек). Нет</v>
      </c>
      <c r="C5671" s="11" t="str">
        <f>IFERROR(VLOOKUP(I5671,lvl_1[],2,FALSE),"Нет")</f>
        <v>Общий расчет</v>
      </c>
      <c r="D5671" s="11" t="str">
        <f>IFERROR(VLOOKUP(Rule!J5671,lvl_2[],2,FALSE),"Нет")</f>
        <v>Анализ даты</v>
      </c>
      <c r="E5671" s="11" t="str">
        <f>IFERROR(VLOOKUP(Rule!K5671,lvl_3[],2,FALSE),"Нет")</f>
        <v>Анализ даты</v>
      </c>
      <c r="F5671" s="11" t="str">
        <f>IFERROR(INDEX(lvl_4[],MATCH(L5671,lvl_4[ID],0),MATCH(TEXT(K5671,"##0"),lvl_4[#Headers],0)),"Нет")</f>
        <v>Символические звезды</v>
      </c>
      <c r="G5671" s="11" t="str">
        <f>IFERROR(INDEX(lvl_5[],MATCH(M5671,lvl_5[ID],0),MATCH(_xlfn.CONCAT(TEXT(K5671,"##0"),"_",TEXT(L5671,"##0")),lvl_5[#Headers],0)),"Нет")</f>
        <v>Благородный небесной единицы (Благородный человек)</v>
      </c>
      <c r="H5671" s="11" t="str">
        <f>IFERROR(INDEX(lvl_6[],MATCH(N5671,lvl_6[ID],0),MATCH(_xlfn.CONCAT(K5671,"_",L5671,"_",M5671),lvl_6[#Headers],0)),"Нет")</f>
        <v>Нет</v>
      </c>
      <c r="I5671" s="12">
        <v>1</v>
      </c>
      <c r="J5671" s="12">
        <v>4</v>
      </c>
      <c r="K5671" s="12">
        <v>1</v>
      </c>
      <c r="L5671" s="12">
        <v>5</v>
      </c>
      <c r="M5671" s="12">
        <v>15</v>
      </c>
      <c r="N5671" s="12">
        <v>1347</v>
      </c>
      <c r="O5671" s="12">
        <f>COUNTIF($P$2:P5671,P5671)</f>
        <v>1</v>
      </c>
      <c r="P5671" s="12" t="str">
        <f t="shared" si="327"/>
        <v>14105151347</v>
      </c>
      <c r="Q5671" s="12" t="str">
        <f t="shared" si="328"/>
        <v>141051513470001</v>
      </c>
      <c r="R5671" s="20" t="s">
        <v>4503</v>
      </c>
      <c r="AB5671" s="12" t="s">
        <v>914</v>
      </c>
      <c r="AD5671" s="12" t="s">
        <v>860</v>
      </c>
      <c r="AP5671" s="12" t="s">
        <v>100</v>
      </c>
      <c r="AR5671" s="12" t="s">
        <v>100</v>
      </c>
      <c r="BN5671" s="12">
        <v>1</v>
      </c>
      <c r="BP5671" s="12" t="s">
        <v>3807</v>
      </c>
    </row>
    <row r="5672" spans="1:68" ht="60" x14ac:dyDescent="0.25">
      <c r="A5672" s="12">
        <v>1</v>
      </c>
      <c r="B5672" s="11" t="str">
        <f t="shared" si="326"/>
        <v>Общий расчет. Анализ даты. Анализ даты. Символические звезды. Благородный небесной единицы (Благородный человек). Нет</v>
      </c>
      <c r="C5672" s="11" t="str">
        <f>IFERROR(VLOOKUP(I5672,lvl_1[],2,FALSE),"Нет")</f>
        <v>Общий расчет</v>
      </c>
      <c r="D5672" s="11" t="str">
        <f>IFERROR(VLOOKUP(Rule!J5672,lvl_2[],2,FALSE),"Нет")</f>
        <v>Анализ даты</v>
      </c>
      <c r="E5672" s="11" t="str">
        <f>IFERROR(VLOOKUP(Rule!K5672,lvl_3[],2,FALSE),"Нет")</f>
        <v>Анализ даты</v>
      </c>
      <c r="F5672" s="11" t="str">
        <f>IFERROR(INDEX(lvl_4[],MATCH(L5672,lvl_4[ID],0),MATCH(TEXT(K5672,"##0"),lvl_4[#Headers],0)),"Нет")</f>
        <v>Символические звезды</v>
      </c>
      <c r="G5672" s="11" t="str">
        <f>IFERROR(INDEX(lvl_5[],MATCH(M5672,lvl_5[ID],0),MATCH(_xlfn.CONCAT(TEXT(K5672,"##0"),"_",TEXT(L5672,"##0")),lvl_5[#Headers],0)),"Нет")</f>
        <v>Благородный небесной единицы (Благородный человек)</v>
      </c>
      <c r="H5672" s="11" t="str">
        <f>IFERROR(INDEX(lvl_6[],MATCH(N5672,lvl_6[ID],0),MATCH(_xlfn.CONCAT(K5672,"_",L5672,"_",M5672),lvl_6[#Headers],0)),"Нет")</f>
        <v>Нет</v>
      </c>
      <c r="I5672" s="12">
        <v>1</v>
      </c>
      <c r="J5672" s="12">
        <v>4</v>
      </c>
      <c r="K5672" s="12">
        <v>1</v>
      </c>
      <c r="L5672" s="12">
        <v>5</v>
      </c>
      <c r="M5672" s="12">
        <v>15</v>
      </c>
      <c r="N5672" s="12">
        <v>1348</v>
      </c>
      <c r="O5672" s="12">
        <f>COUNTIF($P$2:P5672,P5672)</f>
        <v>1</v>
      </c>
      <c r="P5672" s="12" t="str">
        <f t="shared" si="327"/>
        <v>14105151348</v>
      </c>
      <c r="Q5672" s="12" t="str">
        <f t="shared" si="328"/>
        <v>141051513480001</v>
      </c>
      <c r="R5672" s="20" t="s">
        <v>4504</v>
      </c>
      <c r="AB5672" s="12" t="s">
        <v>914</v>
      </c>
      <c r="AD5672" s="12" t="s">
        <v>862</v>
      </c>
      <c r="AP5672" s="12" t="s">
        <v>100</v>
      </c>
      <c r="AR5672" s="12" t="s">
        <v>100</v>
      </c>
      <c r="BN5672" s="12">
        <v>1</v>
      </c>
      <c r="BP5672" s="12" t="s">
        <v>3807</v>
      </c>
    </row>
    <row r="5673" spans="1:68" ht="60" x14ac:dyDescent="0.25">
      <c r="A5673" s="12">
        <v>1</v>
      </c>
      <c r="B5673" s="11" t="str">
        <f t="shared" si="326"/>
        <v>Общий расчет. Анализ даты. Анализ даты. Символические звезды. Благородный небесной единицы (Благородный человек). Нет</v>
      </c>
      <c r="C5673" s="11" t="str">
        <f>IFERROR(VLOOKUP(I5673,lvl_1[],2,FALSE),"Нет")</f>
        <v>Общий расчет</v>
      </c>
      <c r="D5673" s="11" t="str">
        <f>IFERROR(VLOOKUP(Rule!J5673,lvl_2[],2,FALSE),"Нет")</f>
        <v>Анализ даты</v>
      </c>
      <c r="E5673" s="11" t="str">
        <f>IFERROR(VLOOKUP(Rule!K5673,lvl_3[],2,FALSE),"Нет")</f>
        <v>Анализ даты</v>
      </c>
      <c r="F5673" s="11" t="str">
        <f>IFERROR(INDEX(lvl_4[],MATCH(L5673,lvl_4[ID],0),MATCH(TEXT(K5673,"##0"),lvl_4[#Headers],0)),"Нет")</f>
        <v>Символические звезды</v>
      </c>
      <c r="G5673" s="11" t="str">
        <f>IFERROR(INDEX(lvl_5[],MATCH(M5673,lvl_5[ID],0),MATCH(_xlfn.CONCAT(TEXT(K5673,"##0"),"_",TEXT(L5673,"##0")),lvl_5[#Headers],0)),"Нет")</f>
        <v>Благородный небесной единицы (Благородный человек)</v>
      </c>
      <c r="H5673" s="11" t="str">
        <f>IFERROR(INDEX(lvl_6[],MATCH(N5673,lvl_6[ID],0),MATCH(_xlfn.CONCAT(K5673,"_",L5673,"_",M5673),lvl_6[#Headers],0)),"Нет")</f>
        <v>Нет</v>
      </c>
      <c r="I5673" s="12">
        <v>1</v>
      </c>
      <c r="J5673" s="12">
        <v>4</v>
      </c>
      <c r="K5673" s="12">
        <v>1</v>
      </c>
      <c r="L5673" s="12">
        <v>5</v>
      </c>
      <c r="M5673" s="12">
        <v>15</v>
      </c>
      <c r="N5673" s="12">
        <v>1349</v>
      </c>
      <c r="O5673" s="12">
        <f>COUNTIF($P$2:P5673,P5673)</f>
        <v>1</v>
      </c>
      <c r="P5673" s="12" t="str">
        <f t="shared" si="327"/>
        <v>14105151349</v>
      </c>
      <c r="Q5673" s="12" t="str">
        <f t="shared" si="328"/>
        <v>141051513490001</v>
      </c>
      <c r="R5673" s="20" t="s">
        <v>4505</v>
      </c>
      <c r="AB5673" s="12" t="s">
        <v>916</v>
      </c>
      <c r="AD5673" s="12" t="s">
        <v>860</v>
      </c>
      <c r="AP5673" s="12" t="s">
        <v>100</v>
      </c>
      <c r="AR5673" s="12" t="s">
        <v>100</v>
      </c>
      <c r="BN5673" s="12">
        <v>1</v>
      </c>
      <c r="BP5673" s="12" t="s">
        <v>3807</v>
      </c>
    </row>
    <row r="5674" spans="1:68" ht="60" x14ac:dyDescent="0.25">
      <c r="A5674" s="12">
        <v>1</v>
      </c>
      <c r="B5674" s="11" t="str">
        <f t="shared" si="326"/>
        <v>Общий расчет. Анализ даты. Анализ даты. Символические звезды. Благородный небесной единицы (Благородный человек). Нет</v>
      </c>
      <c r="C5674" s="11" t="str">
        <f>IFERROR(VLOOKUP(I5674,lvl_1[],2,FALSE),"Нет")</f>
        <v>Общий расчет</v>
      </c>
      <c r="D5674" s="11" t="str">
        <f>IFERROR(VLOOKUP(Rule!J5674,lvl_2[],2,FALSE),"Нет")</f>
        <v>Анализ даты</v>
      </c>
      <c r="E5674" s="11" t="str">
        <f>IFERROR(VLOOKUP(Rule!K5674,lvl_3[],2,FALSE),"Нет")</f>
        <v>Анализ даты</v>
      </c>
      <c r="F5674" s="11" t="str">
        <f>IFERROR(INDEX(lvl_4[],MATCH(L5674,lvl_4[ID],0),MATCH(TEXT(K5674,"##0"),lvl_4[#Headers],0)),"Нет")</f>
        <v>Символические звезды</v>
      </c>
      <c r="G5674" s="11" t="str">
        <f>IFERROR(INDEX(lvl_5[],MATCH(M5674,lvl_5[ID],0),MATCH(_xlfn.CONCAT(TEXT(K5674,"##0"),"_",TEXT(L5674,"##0")),lvl_5[#Headers],0)),"Нет")</f>
        <v>Благородный небесной единицы (Благородный человек)</v>
      </c>
      <c r="H5674" s="11" t="str">
        <f>IFERROR(INDEX(lvl_6[],MATCH(N5674,lvl_6[ID],0),MATCH(_xlfn.CONCAT(K5674,"_",L5674,"_",M5674),lvl_6[#Headers],0)),"Нет")</f>
        <v>Нет</v>
      </c>
      <c r="I5674" s="12">
        <v>1</v>
      </c>
      <c r="J5674" s="12">
        <v>4</v>
      </c>
      <c r="K5674" s="12">
        <v>1</v>
      </c>
      <c r="L5674" s="12">
        <v>5</v>
      </c>
      <c r="M5674" s="12">
        <v>15</v>
      </c>
      <c r="N5674" s="12">
        <v>1350</v>
      </c>
      <c r="O5674" s="12">
        <f>COUNTIF($P$2:P5674,P5674)</f>
        <v>1</v>
      </c>
      <c r="P5674" s="12" t="str">
        <f t="shared" si="327"/>
        <v>14105151350</v>
      </c>
      <c r="Q5674" s="12" t="str">
        <f t="shared" si="328"/>
        <v>141051513500001</v>
      </c>
      <c r="R5674" s="20" t="s">
        <v>4506</v>
      </c>
      <c r="AB5674" s="12" t="s">
        <v>916</v>
      </c>
      <c r="AD5674" s="12" t="s">
        <v>862</v>
      </c>
      <c r="AP5674" s="12" t="s">
        <v>100</v>
      </c>
      <c r="AR5674" s="12" t="s">
        <v>100</v>
      </c>
      <c r="BN5674" s="12">
        <v>1</v>
      </c>
      <c r="BP5674" s="12" t="s">
        <v>3807</v>
      </c>
    </row>
    <row r="5675" spans="1:68" ht="45" x14ac:dyDescent="0.25">
      <c r="A5675" s="12">
        <v>1</v>
      </c>
      <c r="B5675" s="11" t="str">
        <f t="shared" si="326"/>
        <v>Общий расчет. Анализ даты. Анализ даты. Символические звезды. Благородный Тайцзи. Нет</v>
      </c>
      <c r="C5675" s="11" t="str">
        <f>IFERROR(VLOOKUP(I5675,lvl_1[],2,FALSE),"Нет")</f>
        <v>Общий расчет</v>
      </c>
      <c r="D5675" s="11" t="str">
        <f>IFERROR(VLOOKUP(Rule!J5675,lvl_2[],2,FALSE),"Нет")</f>
        <v>Анализ даты</v>
      </c>
      <c r="E5675" s="11" t="str">
        <f>IFERROR(VLOOKUP(Rule!K5675,lvl_3[],2,FALSE),"Нет")</f>
        <v>Анализ даты</v>
      </c>
      <c r="F5675" s="11" t="str">
        <f>IFERROR(INDEX(lvl_4[],MATCH(L5675,lvl_4[ID],0),MATCH(TEXT(K5675,"##0"),lvl_4[#Headers],0)),"Нет")</f>
        <v>Символические звезды</v>
      </c>
      <c r="G5675" s="11" t="str">
        <f>IFERROR(INDEX(lvl_5[],MATCH(M5675,lvl_5[ID],0),MATCH(_xlfn.CONCAT(TEXT(K5675,"##0"),"_",TEXT(L5675,"##0")),lvl_5[#Headers],0)),"Нет")</f>
        <v>Благородный Тайцзи</v>
      </c>
      <c r="H5675" s="11" t="str">
        <f>IFERROR(INDEX(lvl_6[],MATCH(N5675,lvl_6[ID],0),MATCH(_xlfn.CONCAT(K5675,"_",L5675,"_",M5675),lvl_6[#Headers],0)),"Нет")</f>
        <v>Нет</v>
      </c>
      <c r="I5675" s="12">
        <v>1</v>
      </c>
      <c r="J5675" s="12">
        <v>4</v>
      </c>
      <c r="K5675" s="12">
        <v>1</v>
      </c>
      <c r="L5675" s="12">
        <v>5</v>
      </c>
      <c r="M5675" s="12">
        <v>16</v>
      </c>
      <c r="N5675" s="12">
        <v>1351</v>
      </c>
      <c r="O5675" s="12">
        <f>COUNTIF($P$2:P5675,P5675)</f>
        <v>1</v>
      </c>
      <c r="P5675" s="12" t="str">
        <f t="shared" si="327"/>
        <v>14105161351</v>
      </c>
      <c r="Q5675" s="12" t="str">
        <f t="shared" si="328"/>
        <v>141051613510001</v>
      </c>
      <c r="R5675" s="20" t="s">
        <v>4507</v>
      </c>
      <c r="AB5675" s="12" t="s">
        <v>899</v>
      </c>
      <c r="AD5675" s="12" t="s">
        <v>869</v>
      </c>
      <c r="AP5675" s="12" t="s">
        <v>100</v>
      </c>
      <c r="AR5675" s="12" t="s">
        <v>100</v>
      </c>
      <c r="BN5675" s="12">
        <v>1</v>
      </c>
      <c r="BP5675" s="12" t="s">
        <v>3807</v>
      </c>
    </row>
    <row r="5676" spans="1:68" ht="45" x14ac:dyDescent="0.25">
      <c r="A5676" s="12">
        <v>1</v>
      </c>
      <c r="B5676" s="11" t="str">
        <f t="shared" si="326"/>
        <v>Общий расчет. Анализ даты. Анализ даты. Символические звезды. Благородный Тайцзи. Нет</v>
      </c>
      <c r="C5676" s="11" t="str">
        <f>IFERROR(VLOOKUP(I5676,lvl_1[],2,FALSE),"Нет")</f>
        <v>Общий расчет</v>
      </c>
      <c r="D5676" s="11" t="str">
        <f>IFERROR(VLOOKUP(Rule!J5676,lvl_2[],2,FALSE),"Нет")</f>
        <v>Анализ даты</v>
      </c>
      <c r="E5676" s="11" t="str">
        <f>IFERROR(VLOOKUP(Rule!K5676,lvl_3[],2,FALSE),"Нет")</f>
        <v>Анализ даты</v>
      </c>
      <c r="F5676" s="11" t="str">
        <f>IFERROR(INDEX(lvl_4[],MATCH(L5676,lvl_4[ID],0),MATCH(TEXT(K5676,"##0"),lvl_4[#Headers],0)),"Нет")</f>
        <v>Символические звезды</v>
      </c>
      <c r="G5676" s="11" t="str">
        <f>IFERROR(INDEX(lvl_5[],MATCH(M5676,lvl_5[ID],0),MATCH(_xlfn.CONCAT(TEXT(K5676,"##0"),"_",TEXT(L5676,"##0")),lvl_5[#Headers],0)),"Нет")</f>
        <v>Благородный Тайцзи</v>
      </c>
      <c r="H5676" s="11" t="str">
        <f>IFERROR(INDEX(lvl_6[],MATCH(N5676,lvl_6[ID],0),MATCH(_xlfn.CONCAT(K5676,"_",L5676,"_",M5676),lvl_6[#Headers],0)),"Нет")</f>
        <v>Нет</v>
      </c>
      <c r="I5676" s="12">
        <v>1</v>
      </c>
      <c r="J5676" s="12">
        <v>4</v>
      </c>
      <c r="K5676" s="12">
        <v>1</v>
      </c>
      <c r="L5676" s="12">
        <v>5</v>
      </c>
      <c r="M5676" s="12">
        <v>16</v>
      </c>
      <c r="N5676" s="12">
        <v>1352</v>
      </c>
      <c r="O5676" s="12">
        <f>COUNTIF($P$2:P5676,P5676)</f>
        <v>1</v>
      </c>
      <c r="P5676" s="12" t="str">
        <f t="shared" si="327"/>
        <v>14105161352</v>
      </c>
      <c r="Q5676" s="12" t="str">
        <f t="shared" si="328"/>
        <v>141051613520001</v>
      </c>
      <c r="R5676" s="20" t="s">
        <v>4508</v>
      </c>
      <c r="AB5676" s="12" t="s">
        <v>899</v>
      </c>
      <c r="AD5676" s="12" t="s">
        <v>863</v>
      </c>
      <c r="AP5676" s="12" t="s">
        <v>100</v>
      </c>
      <c r="AR5676" s="12" t="s">
        <v>100</v>
      </c>
      <c r="BN5676" s="12">
        <v>1</v>
      </c>
      <c r="BP5676" s="12" t="s">
        <v>3807</v>
      </c>
    </row>
    <row r="5677" spans="1:68" ht="45" x14ac:dyDescent="0.25">
      <c r="A5677" s="12">
        <v>1</v>
      </c>
      <c r="B5677" s="11" t="str">
        <f t="shared" si="326"/>
        <v>Общий расчет. Анализ даты. Анализ даты. Символические звезды. Благородный Тайцзи. Нет</v>
      </c>
      <c r="C5677" s="11" t="str">
        <f>IFERROR(VLOOKUP(I5677,lvl_1[],2,FALSE),"Нет")</f>
        <v>Общий расчет</v>
      </c>
      <c r="D5677" s="11" t="str">
        <f>IFERROR(VLOOKUP(Rule!J5677,lvl_2[],2,FALSE),"Нет")</f>
        <v>Анализ даты</v>
      </c>
      <c r="E5677" s="11" t="str">
        <f>IFERROR(VLOOKUP(Rule!K5677,lvl_3[],2,FALSE),"Нет")</f>
        <v>Анализ даты</v>
      </c>
      <c r="F5677" s="11" t="str">
        <f>IFERROR(INDEX(lvl_4[],MATCH(L5677,lvl_4[ID],0),MATCH(TEXT(K5677,"##0"),lvl_4[#Headers],0)),"Нет")</f>
        <v>Символические звезды</v>
      </c>
      <c r="G5677" s="11" t="str">
        <f>IFERROR(INDEX(lvl_5[],MATCH(M5677,lvl_5[ID],0),MATCH(_xlfn.CONCAT(TEXT(K5677,"##0"),"_",TEXT(L5677,"##0")),lvl_5[#Headers],0)),"Нет")</f>
        <v>Благородный Тайцзи</v>
      </c>
      <c r="H5677" s="11" t="str">
        <f>IFERROR(INDEX(lvl_6[],MATCH(N5677,lvl_6[ID],0),MATCH(_xlfn.CONCAT(K5677,"_",L5677,"_",M5677),lvl_6[#Headers],0)),"Нет")</f>
        <v>Нет</v>
      </c>
      <c r="I5677" s="12">
        <v>1</v>
      </c>
      <c r="J5677" s="12">
        <v>4</v>
      </c>
      <c r="K5677" s="12">
        <v>1</v>
      </c>
      <c r="L5677" s="12">
        <v>5</v>
      </c>
      <c r="M5677" s="12">
        <v>16</v>
      </c>
      <c r="N5677" s="12">
        <v>1353</v>
      </c>
      <c r="O5677" s="12">
        <f>COUNTIF($P$2:P5677,P5677)</f>
        <v>1</v>
      </c>
      <c r="P5677" s="12" t="str">
        <f t="shared" si="327"/>
        <v>14105161353</v>
      </c>
      <c r="Q5677" s="12" t="str">
        <f t="shared" si="328"/>
        <v>141051613530001</v>
      </c>
      <c r="R5677" s="20" t="s">
        <v>4509</v>
      </c>
      <c r="AB5677" s="12" t="s">
        <v>901</v>
      </c>
      <c r="AD5677" s="12" t="s">
        <v>869</v>
      </c>
      <c r="AP5677" s="12" t="s">
        <v>100</v>
      </c>
      <c r="AR5677" s="12" t="s">
        <v>100</v>
      </c>
      <c r="BN5677" s="12">
        <v>1</v>
      </c>
      <c r="BP5677" s="12" t="s">
        <v>3807</v>
      </c>
    </row>
    <row r="5678" spans="1:68" ht="45" x14ac:dyDescent="0.25">
      <c r="A5678" s="12">
        <v>1</v>
      </c>
      <c r="B5678" s="11" t="str">
        <f t="shared" si="326"/>
        <v>Общий расчет. Анализ даты. Анализ даты. Символические звезды. Благородный Тайцзи. Нет</v>
      </c>
      <c r="C5678" s="11" t="str">
        <f>IFERROR(VLOOKUP(I5678,lvl_1[],2,FALSE),"Нет")</f>
        <v>Общий расчет</v>
      </c>
      <c r="D5678" s="11" t="str">
        <f>IFERROR(VLOOKUP(Rule!J5678,lvl_2[],2,FALSE),"Нет")</f>
        <v>Анализ даты</v>
      </c>
      <c r="E5678" s="11" t="str">
        <f>IFERROR(VLOOKUP(Rule!K5678,lvl_3[],2,FALSE),"Нет")</f>
        <v>Анализ даты</v>
      </c>
      <c r="F5678" s="11" t="str">
        <f>IFERROR(INDEX(lvl_4[],MATCH(L5678,lvl_4[ID],0),MATCH(TEXT(K5678,"##0"),lvl_4[#Headers],0)),"Нет")</f>
        <v>Символические звезды</v>
      </c>
      <c r="G5678" s="11" t="str">
        <f>IFERROR(INDEX(lvl_5[],MATCH(M5678,lvl_5[ID],0),MATCH(_xlfn.CONCAT(TEXT(K5678,"##0"),"_",TEXT(L5678,"##0")),lvl_5[#Headers],0)),"Нет")</f>
        <v>Благородный Тайцзи</v>
      </c>
      <c r="H5678" s="11" t="str">
        <f>IFERROR(INDEX(lvl_6[],MATCH(N5678,lvl_6[ID],0),MATCH(_xlfn.CONCAT(K5678,"_",L5678,"_",M5678),lvl_6[#Headers],0)),"Нет")</f>
        <v>Нет</v>
      </c>
      <c r="I5678" s="12">
        <v>1</v>
      </c>
      <c r="J5678" s="12">
        <v>4</v>
      </c>
      <c r="K5678" s="12">
        <v>1</v>
      </c>
      <c r="L5678" s="12">
        <v>5</v>
      </c>
      <c r="M5678" s="12">
        <v>16</v>
      </c>
      <c r="N5678" s="12">
        <v>1354</v>
      </c>
      <c r="O5678" s="12">
        <f>COUNTIF($P$2:P5678,P5678)</f>
        <v>1</v>
      </c>
      <c r="P5678" s="12" t="str">
        <f t="shared" si="327"/>
        <v>14105161354</v>
      </c>
      <c r="Q5678" s="12" t="str">
        <f t="shared" si="328"/>
        <v>141051613540001</v>
      </c>
      <c r="R5678" s="20" t="s">
        <v>4510</v>
      </c>
      <c r="AB5678" s="12" t="s">
        <v>901</v>
      </c>
      <c r="AD5678" s="12" t="s">
        <v>863</v>
      </c>
      <c r="AP5678" s="12" t="s">
        <v>100</v>
      </c>
      <c r="AR5678" s="12" t="s">
        <v>100</v>
      </c>
      <c r="BN5678" s="12">
        <v>1</v>
      </c>
      <c r="BP5678" s="12" t="s">
        <v>3807</v>
      </c>
    </row>
    <row r="5679" spans="1:68" ht="45" x14ac:dyDescent="0.25">
      <c r="A5679" s="12">
        <v>1</v>
      </c>
      <c r="B5679" s="11" t="str">
        <f t="shared" si="326"/>
        <v>Общий расчет. Анализ даты. Анализ даты. Символические звезды. Благородный Тайцзи. Нет</v>
      </c>
      <c r="C5679" s="11" t="str">
        <f>IFERROR(VLOOKUP(I5679,lvl_1[],2,FALSE),"Нет")</f>
        <v>Общий расчет</v>
      </c>
      <c r="D5679" s="11" t="str">
        <f>IFERROR(VLOOKUP(Rule!J5679,lvl_2[],2,FALSE),"Нет")</f>
        <v>Анализ даты</v>
      </c>
      <c r="E5679" s="11" t="str">
        <f>IFERROR(VLOOKUP(Rule!K5679,lvl_3[],2,FALSE),"Нет")</f>
        <v>Анализ даты</v>
      </c>
      <c r="F5679" s="11" t="str">
        <f>IFERROR(INDEX(lvl_4[],MATCH(L5679,lvl_4[ID],0),MATCH(TEXT(K5679,"##0"),lvl_4[#Headers],0)),"Нет")</f>
        <v>Символические звезды</v>
      </c>
      <c r="G5679" s="11" t="str">
        <f>IFERROR(INDEX(lvl_5[],MATCH(M5679,lvl_5[ID],0),MATCH(_xlfn.CONCAT(TEXT(K5679,"##0"),"_",TEXT(L5679,"##0")),lvl_5[#Headers],0)),"Нет")</f>
        <v>Благородный Тайцзи</v>
      </c>
      <c r="H5679" s="11" t="str">
        <f>IFERROR(INDEX(lvl_6[],MATCH(N5679,lvl_6[ID],0),MATCH(_xlfn.CONCAT(K5679,"_",L5679,"_",M5679),lvl_6[#Headers],0)),"Нет")</f>
        <v>Нет</v>
      </c>
      <c r="I5679" s="12">
        <v>1</v>
      </c>
      <c r="J5679" s="12">
        <v>4</v>
      </c>
      <c r="K5679" s="12">
        <v>1</v>
      </c>
      <c r="L5679" s="12">
        <v>5</v>
      </c>
      <c r="M5679" s="12">
        <v>16</v>
      </c>
      <c r="N5679" s="12">
        <v>1355</v>
      </c>
      <c r="O5679" s="12">
        <f>COUNTIF($P$2:P5679,P5679)</f>
        <v>1</v>
      </c>
      <c r="P5679" s="12" t="str">
        <f t="shared" si="327"/>
        <v>14105161355</v>
      </c>
      <c r="Q5679" s="12" t="str">
        <f t="shared" si="328"/>
        <v>141051613550001</v>
      </c>
      <c r="R5679" s="20" t="s">
        <v>4511</v>
      </c>
      <c r="AB5679" s="12" t="s">
        <v>903</v>
      </c>
      <c r="AD5679" s="12" t="s">
        <v>860</v>
      </c>
      <c r="AP5679" s="12" t="s">
        <v>100</v>
      </c>
      <c r="AR5679" s="12" t="s">
        <v>100</v>
      </c>
      <c r="BN5679" s="12">
        <v>1</v>
      </c>
      <c r="BP5679" s="12" t="s">
        <v>3807</v>
      </c>
    </row>
    <row r="5680" spans="1:68" ht="45" x14ac:dyDescent="0.25">
      <c r="A5680" s="12">
        <v>1</v>
      </c>
      <c r="B5680" s="11" t="str">
        <f t="shared" si="326"/>
        <v>Общий расчет. Анализ даты. Анализ даты. Символические звезды. Благородный Тайцзи. Нет</v>
      </c>
      <c r="C5680" s="11" t="str">
        <f>IFERROR(VLOOKUP(I5680,lvl_1[],2,FALSE),"Нет")</f>
        <v>Общий расчет</v>
      </c>
      <c r="D5680" s="11" t="str">
        <f>IFERROR(VLOOKUP(Rule!J5680,lvl_2[],2,FALSE),"Нет")</f>
        <v>Анализ даты</v>
      </c>
      <c r="E5680" s="11" t="str">
        <f>IFERROR(VLOOKUP(Rule!K5680,lvl_3[],2,FALSE),"Нет")</f>
        <v>Анализ даты</v>
      </c>
      <c r="F5680" s="11" t="str">
        <f>IFERROR(INDEX(lvl_4[],MATCH(L5680,lvl_4[ID],0),MATCH(TEXT(K5680,"##0"),lvl_4[#Headers],0)),"Нет")</f>
        <v>Символические звезды</v>
      </c>
      <c r="G5680" s="11" t="str">
        <f>IFERROR(INDEX(lvl_5[],MATCH(M5680,lvl_5[ID],0),MATCH(_xlfn.CONCAT(TEXT(K5680,"##0"),"_",TEXT(L5680,"##0")),lvl_5[#Headers],0)),"Нет")</f>
        <v>Благородный Тайцзи</v>
      </c>
      <c r="H5680" s="11" t="str">
        <f>IFERROR(INDEX(lvl_6[],MATCH(N5680,lvl_6[ID],0),MATCH(_xlfn.CONCAT(K5680,"_",L5680,"_",M5680),lvl_6[#Headers],0)),"Нет")</f>
        <v>Нет</v>
      </c>
      <c r="I5680" s="12">
        <v>1</v>
      </c>
      <c r="J5680" s="12">
        <v>4</v>
      </c>
      <c r="K5680" s="12">
        <v>1</v>
      </c>
      <c r="L5680" s="12">
        <v>5</v>
      </c>
      <c r="M5680" s="12">
        <v>16</v>
      </c>
      <c r="N5680" s="12">
        <v>1356</v>
      </c>
      <c r="O5680" s="12">
        <f>COUNTIF($P$2:P5680,P5680)</f>
        <v>1</v>
      </c>
      <c r="P5680" s="12" t="str">
        <f t="shared" si="327"/>
        <v>14105161356</v>
      </c>
      <c r="Q5680" s="12" t="str">
        <f t="shared" si="328"/>
        <v>141051613560001</v>
      </c>
      <c r="R5680" s="20" t="s">
        <v>4512</v>
      </c>
      <c r="AB5680" s="12" t="s">
        <v>903</v>
      </c>
      <c r="AD5680" s="12" t="s">
        <v>866</v>
      </c>
      <c r="AP5680" s="12" t="s">
        <v>100</v>
      </c>
      <c r="AR5680" s="12" t="s">
        <v>100</v>
      </c>
      <c r="BN5680" s="12">
        <v>1</v>
      </c>
      <c r="BP5680" s="12" t="s">
        <v>3807</v>
      </c>
    </row>
    <row r="5681" spans="1:68" ht="45" x14ac:dyDescent="0.25">
      <c r="A5681" s="12">
        <v>1</v>
      </c>
      <c r="B5681" s="11" t="str">
        <f t="shared" si="326"/>
        <v>Общий расчет. Анализ даты. Анализ даты. Символические звезды. Благородный Тайцзи. Нет</v>
      </c>
      <c r="C5681" s="11" t="str">
        <f>IFERROR(VLOOKUP(I5681,lvl_1[],2,FALSE),"Нет")</f>
        <v>Общий расчет</v>
      </c>
      <c r="D5681" s="11" t="str">
        <f>IFERROR(VLOOKUP(Rule!J5681,lvl_2[],2,FALSE),"Нет")</f>
        <v>Анализ даты</v>
      </c>
      <c r="E5681" s="11" t="str">
        <f>IFERROR(VLOOKUP(Rule!K5681,lvl_3[],2,FALSE),"Нет")</f>
        <v>Анализ даты</v>
      </c>
      <c r="F5681" s="11" t="str">
        <f>IFERROR(INDEX(lvl_4[],MATCH(L5681,lvl_4[ID],0),MATCH(TEXT(K5681,"##0"),lvl_4[#Headers],0)),"Нет")</f>
        <v>Символические звезды</v>
      </c>
      <c r="G5681" s="11" t="str">
        <f>IFERROR(INDEX(lvl_5[],MATCH(M5681,lvl_5[ID],0),MATCH(_xlfn.CONCAT(TEXT(K5681,"##0"),"_",TEXT(L5681,"##0")),lvl_5[#Headers],0)),"Нет")</f>
        <v>Благородный Тайцзи</v>
      </c>
      <c r="H5681" s="11" t="str">
        <f>IFERROR(INDEX(lvl_6[],MATCH(N5681,lvl_6[ID],0),MATCH(_xlfn.CONCAT(K5681,"_",L5681,"_",M5681),lvl_6[#Headers],0)),"Нет")</f>
        <v>Нет</v>
      </c>
      <c r="I5681" s="12">
        <v>1</v>
      </c>
      <c r="J5681" s="12">
        <v>4</v>
      </c>
      <c r="K5681" s="12">
        <v>1</v>
      </c>
      <c r="L5681" s="12">
        <v>5</v>
      </c>
      <c r="M5681" s="12">
        <v>16</v>
      </c>
      <c r="N5681" s="12">
        <v>1357</v>
      </c>
      <c r="O5681" s="12">
        <f>COUNTIF($P$2:P5681,P5681)</f>
        <v>1</v>
      </c>
      <c r="P5681" s="12" t="str">
        <f t="shared" si="327"/>
        <v>14105161357</v>
      </c>
      <c r="Q5681" s="12" t="str">
        <f t="shared" si="328"/>
        <v>141051613570001</v>
      </c>
      <c r="R5681" s="20" t="s">
        <v>4513</v>
      </c>
      <c r="AB5681" s="12" t="s">
        <v>905</v>
      </c>
      <c r="AD5681" s="12" t="s">
        <v>860</v>
      </c>
      <c r="AP5681" s="12" t="s">
        <v>100</v>
      </c>
      <c r="AR5681" s="12" t="s">
        <v>100</v>
      </c>
      <c r="BN5681" s="12">
        <v>1</v>
      </c>
      <c r="BP5681" s="12" t="s">
        <v>3807</v>
      </c>
    </row>
    <row r="5682" spans="1:68" ht="45" x14ac:dyDescent="0.25">
      <c r="A5682" s="12">
        <v>1</v>
      </c>
      <c r="B5682" s="11" t="str">
        <f t="shared" si="326"/>
        <v>Общий расчет. Анализ даты. Анализ даты. Символические звезды. Благородный Тайцзи. Нет</v>
      </c>
      <c r="C5682" s="11" t="str">
        <f>IFERROR(VLOOKUP(I5682,lvl_1[],2,FALSE),"Нет")</f>
        <v>Общий расчет</v>
      </c>
      <c r="D5682" s="11" t="str">
        <f>IFERROR(VLOOKUP(Rule!J5682,lvl_2[],2,FALSE),"Нет")</f>
        <v>Анализ даты</v>
      </c>
      <c r="E5682" s="11" t="str">
        <f>IFERROR(VLOOKUP(Rule!K5682,lvl_3[],2,FALSE),"Нет")</f>
        <v>Анализ даты</v>
      </c>
      <c r="F5682" s="11" t="str">
        <f>IFERROR(INDEX(lvl_4[],MATCH(L5682,lvl_4[ID],0),MATCH(TEXT(K5682,"##0"),lvl_4[#Headers],0)),"Нет")</f>
        <v>Символические звезды</v>
      </c>
      <c r="G5682" s="11" t="str">
        <f>IFERROR(INDEX(lvl_5[],MATCH(M5682,lvl_5[ID],0),MATCH(_xlfn.CONCAT(TEXT(K5682,"##0"),"_",TEXT(L5682,"##0")),lvl_5[#Headers],0)),"Нет")</f>
        <v>Благородный Тайцзи</v>
      </c>
      <c r="H5682" s="11" t="str">
        <f>IFERROR(INDEX(lvl_6[],MATCH(N5682,lvl_6[ID],0),MATCH(_xlfn.CONCAT(K5682,"_",L5682,"_",M5682),lvl_6[#Headers],0)),"Нет")</f>
        <v>Нет</v>
      </c>
      <c r="I5682" s="12">
        <v>1</v>
      </c>
      <c r="J5682" s="12">
        <v>4</v>
      </c>
      <c r="K5682" s="12">
        <v>1</v>
      </c>
      <c r="L5682" s="12">
        <v>5</v>
      </c>
      <c r="M5682" s="12">
        <v>16</v>
      </c>
      <c r="N5682" s="12">
        <v>1358</v>
      </c>
      <c r="O5682" s="12">
        <f>COUNTIF($P$2:P5682,P5682)</f>
        <v>1</v>
      </c>
      <c r="P5682" s="12" t="str">
        <f t="shared" si="327"/>
        <v>14105161358</v>
      </c>
      <c r="Q5682" s="12" t="str">
        <f t="shared" si="328"/>
        <v>141051613580001</v>
      </c>
      <c r="R5682" s="20" t="s">
        <v>4514</v>
      </c>
      <c r="AB5682" s="12" t="s">
        <v>905</v>
      </c>
      <c r="AD5682" s="12" t="s">
        <v>866</v>
      </c>
      <c r="AP5682" s="12" t="s">
        <v>100</v>
      </c>
      <c r="AR5682" s="12" t="s">
        <v>100</v>
      </c>
      <c r="BN5682" s="12">
        <v>1</v>
      </c>
      <c r="BP5682" s="12" t="s">
        <v>3807</v>
      </c>
    </row>
    <row r="5683" spans="1:68" ht="45" x14ac:dyDescent="0.25">
      <c r="A5683" s="12">
        <v>1</v>
      </c>
      <c r="B5683" s="11" t="str">
        <f t="shared" si="326"/>
        <v>Общий расчет. Анализ даты. Анализ даты. Символические звезды. Благородный Тайцзи. Нет</v>
      </c>
      <c r="C5683" s="11" t="str">
        <f>IFERROR(VLOOKUP(I5683,lvl_1[],2,FALSE),"Нет")</f>
        <v>Общий расчет</v>
      </c>
      <c r="D5683" s="11" t="str">
        <f>IFERROR(VLOOKUP(Rule!J5683,lvl_2[],2,FALSE),"Нет")</f>
        <v>Анализ даты</v>
      </c>
      <c r="E5683" s="11" t="str">
        <f>IFERROR(VLOOKUP(Rule!K5683,lvl_3[],2,FALSE),"Нет")</f>
        <v>Анализ даты</v>
      </c>
      <c r="F5683" s="11" t="str">
        <f>IFERROR(INDEX(lvl_4[],MATCH(L5683,lvl_4[ID],0),MATCH(TEXT(K5683,"##0"),lvl_4[#Headers],0)),"Нет")</f>
        <v>Символические звезды</v>
      </c>
      <c r="G5683" s="11" t="str">
        <f>IFERROR(INDEX(lvl_5[],MATCH(M5683,lvl_5[ID],0),MATCH(_xlfn.CONCAT(TEXT(K5683,"##0"),"_",TEXT(L5683,"##0")),lvl_5[#Headers],0)),"Нет")</f>
        <v>Благородный Тайцзи</v>
      </c>
      <c r="H5683" s="11" t="str">
        <f>IFERROR(INDEX(lvl_6[],MATCH(N5683,lvl_6[ID],0),MATCH(_xlfn.CONCAT(K5683,"_",L5683,"_",M5683),lvl_6[#Headers],0)),"Нет")</f>
        <v>Нет</v>
      </c>
      <c r="I5683" s="12">
        <v>1</v>
      </c>
      <c r="J5683" s="12">
        <v>4</v>
      </c>
      <c r="K5683" s="12">
        <v>1</v>
      </c>
      <c r="L5683" s="12">
        <v>5</v>
      </c>
      <c r="M5683" s="12">
        <v>16</v>
      </c>
      <c r="N5683" s="12">
        <v>1359</v>
      </c>
      <c r="O5683" s="12">
        <f>COUNTIF($P$2:P5683,P5683)</f>
        <v>1</v>
      </c>
      <c r="P5683" s="12" t="str">
        <f t="shared" si="327"/>
        <v>14105161359</v>
      </c>
      <c r="Q5683" s="12" t="str">
        <f t="shared" si="328"/>
        <v>141051613590001</v>
      </c>
      <c r="R5683" s="20" t="s">
        <v>4515</v>
      </c>
      <c r="AB5683" s="12" t="s">
        <v>907</v>
      </c>
      <c r="AD5683" s="12" t="s">
        <v>861</v>
      </c>
      <c r="AP5683" s="12" t="s">
        <v>100</v>
      </c>
      <c r="AR5683" s="12" t="s">
        <v>100</v>
      </c>
      <c r="BN5683" s="12">
        <v>1</v>
      </c>
      <c r="BP5683" s="12" t="s">
        <v>3807</v>
      </c>
    </row>
    <row r="5684" spans="1:68" ht="45" x14ac:dyDescent="0.25">
      <c r="A5684" s="12">
        <v>1</v>
      </c>
      <c r="B5684" s="11" t="str">
        <f t="shared" si="326"/>
        <v>Общий расчет. Анализ даты. Анализ даты. Символические звезды. Благородный Тайцзи. Нет</v>
      </c>
      <c r="C5684" s="11" t="str">
        <f>IFERROR(VLOOKUP(I5684,lvl_1[],2,FALSE),"Нет")</f>
        <v>Общий расчет</v>
      </c>
      <c r="D5684" s="11" t="str">
        <f>IFERROR(VLOOKUP(Rule!J5684,lvl_2[],2,FALSE),"Нет")</f>
        <v>Анализ даты</v>
      </c>
      <c r="E5684" s="11" t="str">
        <f>IFERROR(VLOOKUP(Rule!K5684,lvl_3[],2,FALSE),"Нет")</f>
        <v>Анализ даты</v>
      </c>
      <c r="F5684" s="11" t="str">
        <f>IFERROR(INDEX(lvl_4[],MATCH(L5684,lvl_4[ID],0),MATCH(TEXT(K5684,"##0"),lvl_4[#Headers],0)),"Нет")</f>
        <v>Символические звезды</v>
      </c>
      <c r="G5684" s="11" t="str">
        <f>IFERROR(INDEX(lvl_5[],MATCH(M5684,lvl_5[ID],0),MATCH(_xlfn.CONCAT(TEXT(K5684,"##0"),"_",TEXT(L5684,"##0")),lvl_5[#Headers],0)),"Нет")</f>
        <v>Благородный Тайцзи</v>
      </c>
      <c r="H5684" s="11" t="str">
        <f>IFERROR(INDEX(lvl_6[],MATCH(N5684,lvl_6[ID],0),MATCH(_xlfn.CONCAT(K5684,"_",L5684,"_",M5684),lvl_6[#Headers],0)),"Нет")</f>
        <v>Нет</v>
      </c>
      <c r="I5684" s="12">
        <v>1</v>
      </c>
      <c r="J5684" s="12">
        <v>4</v>
      </c>
      <c r="K5684" s="12">
        <v>1</v>
      </c>
      <c r="L5684" s="12">
        <v>5</v>
      </c>
      <c r="M5684" s="12">
        <v>16</v>
      </c>
      <c r="N5684" s="12">
        <v>1360</v>
      </c>
      <c r="O5684" s="12">
        <f>COUNTIF($P$2:P5684,P5684)</f>
        <v>1</v>
      </c>
      <c r="P5684" s="12" t="str">
        <f t="shared" si="327"/>
        <v>14105161360</v>
      </c>
      <c r="Q5684" s="12" t="str">
        <f t="shared" si="328"/>
        <v>141051613600001</v>
      </c>
      <c r="R5684" s="20" t="s">
        <v>4516</v>
      </c>
      <c r="AB5684" s="12" t="s">
        <v>907</v>
      </c>
      <c r="AD5684" s="12" t="s">
        <v>907</v>
      </c>
      <c r="AP5684" s="12" t="s">
        <v>100</v>
      </c>
      <c r="AR5684" s="12" t="s">
        <v>100</v>
      </c>
      <c r="BN5684" s="12">
        <v>1</v>
      </c>
      <c r="BP5684" s="12" t="s">
        <v>3807</v>
      </c>
    </row>
    <row r="5685" spans="1:68" ht="45" x14ac:dyDescent="0.25">
      <c r="A5685" s="12">
        <v>1</v>
      </c>
      <c r="B5685" s="11" t="str">
        <f t="shared" si="326"/>
        <v>Общий расчет. Анализ даты. Анализ даты. Символические звезды. Благородный Тайцзи. Нет</v>
      </c>
      <c r="C5685" s="11" t="str">
        <f>IFERROR(VLOOKUP(I5685,lvl_1[],2,FALSE),"Нет")</f>
        <v>Общий расчет</v>
      </c>
      <c r="D5685" s="11" t="str">
        <f>IFERROR(VLOOKUP(Rule!J5685,lvl_2[],2,FALSE),"Нет")</f>
        <v>Анализ даты</v>
      </c>
      <c r="E5685" s="11" t="str">
        <f>IFERROR(VLOOKUP(Rule!K5685,lvl_3[],2,FALSE),"Нет")</f>
        <v>Анализ даты</v>
      </c>
      <c r="F5685" s="11" t="str">
        <f>IFERROR(INDEX(lvl_4[],MATCH(L5685,lvl_4[ID],0),MATCH(TEXT(K5685,"##0"),lvl_4[#Headers],0)),"Нет")</f>
        <v>Символические звезды</v>
      </c>
      <c r="G5685" s="11" t="str">
        <f>IFERROR(INDEX(lvl_5[],MATCH(M5685,lvl_5[ID],0),MATCH(_xlfn.CONCAT(TEXT(K5685,"##0"),"_",TEXT(L5685,"##0")),lvl_5[#Headers],0)),"Нет")</f>
        <v>Благородный Тайцзи</v>
      </c>
      <c r="H5685" s="11" t="str">
        <f>IFERROR(INDEX(lvl_6[],MATCH(N5685,lvl_6[ID],0),MATCH(_xlfn.CONCAT(K5685,"_",L5685,"_",M5685),lvl_6[#Headers],0)),"Нет")</f>
        <v>Нет</v>
      </c>
      <c r="I5685" s="12">
        <v>1</v>
      </c>
      <c r="J5685" s="12">
        <v>4</v>
      </c>
      <c r="K5685" s="12">
        <v>1</v>
      </c>
      <c r="L5685" s="12">
        <v>5</v>
      </c>
      <c r="M5685" s="12">
        <v>16</v>
      </c>
      <c r="N5685" s="12">
        <v>1361</v>
      </c>
      <c r="O5685" s="12">
        <f>COUNTIF($P$2:P5685,P5685)</f>
        <v>1</v>
      </c>
      <c r="P5685" s="12" t="str">
        <f t="shared" si="327"/>
        <v>14105161361</v>
      </c>
      <c r="Q5685" s="12" t="str">
        <f t="shared" si="328"/>
        <v>141051613610001</v>
      </c>
      <c r="R5685" s="20" t="s">
        <v>4517</v>
      </c>
      <c r="AB5685" s="12" t="s">
        <v>907</v>
      </c>
      <c r="AD5685" s="12" t="s">
        <v>870</v>
      </c>
      <c r="AP5685" s="12" t="s">
        <v>100</v>
      </c>
      <c r="AR5685" s="12" t="s">
        <v>100</v>
      </c>
      <c r="BN5685" s="12">
        <v>1</v>
      </c>
      <c r="BP5685" s="12" t="s">
        <v>3807</v>
      </c>
    </row>
    <row r="5686" spans="1:68" ht="45" x14ac:dyDescent="0.25">
      <c r="A5686" s="12">
        <v>1</v>
      </c>
      <c r="B5686" s="11" t="str">
        <f t="shared" si="326"/>
        <v>Общий расчет. Анализ даты. Анализ даты. Символические звезды. Благородный Тайцзи. Нет</v>
      </c>
      <c r="C5686" s="11" t="str">
        <f>IFERROR(VLOOKUP(I5686,lvl_1[],2,FALSE),"Нет")</f>
        <v>Общий расчет</v>
      </c>
      <c r="D5686" s="11" t="str">
        <f>IFERROR(VLOOKUP(Rule!J5686,lvl_2[],2,FALSE),"Нет")</f>
        <v>Анализ даты</v>
      </c>
      <c r="E5686" s="11" t="str">
        <f>IFERROR(VLOOKUP(Rule!K5686,lvl_3[],2,FALSE),"Нет")</f>
        <v>Анализ даты</v>
      </c>
      <c r="F5686" s="11" t="str">
        <f>IFERROR(INDEX(lvl_4[],MATCH(L5686,lvl_4[ID],0),MATCH(TEXT(K5686,"##0"),lvl_4[#Headers],0)),"Нет")</f>
        <v>Символические звезды</v>
      </c>
      <c r="G5686" s="11" t="str">
        <f>IFERROR(INDEX(lvl_5[],MATCH(M5686,lvl_5[ID],0),MATCH(_xlfn.CONCAT(TEXT(K5686,"##0"),"_",TEXT(L5686,"##0")),lvl_5[#Headers],0)),"Нет")</f>
        <v>Благородный Тайцзи</v>
      </c>
      <c r="H5686" s="11" t="str">
        <f>IFERROR(INDEX(lvl_6[],MATCH(N5686,lvl_6[ID],0),MATCH(_xlfn.CONCAT(K5686,"_",L5686,"_",M5686),lvl_6[#Headers],0)),"Нет")</f>
        <v>Нет</v>
      </c>
      <c r="I5686" s="12">
        <v>1</v>
      </c>
      <c r="J5686" s="12">
        <v>4</v>
      </c>
      <c r="K5686" s="12">
        <v>1</v>
      </c>
      <c r="L5686" s="12">
        <v>5</v>
      </c>
      <c r="M5686" s="12">
        <v>16</v>
      </c>
      <c r="N5686" s="12">
        <v>1362</v>
      </c>
      <c r="O5686" s="12">
        <f>COUNTIF($P$2:P5686,P5686)</f>
        <v>1</v>
      </c>
      <c r="P5686" s="12" t="str">
        <f t="shared" si="327"/>
        <v>14105161362</v>
      </c>
      <c r="Q5686" s="12" t="str">
        <f t="shared" si="328"/>
        <v>141051613620001</v>
      </c>
      <c r="R5686" s="20" t="s">
        <v>4518</v>
      </c>
      <c r="AB5686" s="12" t="s">
        <v>907</v>
      </c>
      <c r="AD5686" s="12" t="s">
        <v>864</v>
      </c>
      <c r="AP5686" s="12" t="s">
        <v>100</v>
      </c>
      <c r="AR5686" s="12" t="s">
        <v>100</v>
      </c>
      <c r="BN5686" s="12">
        <v>1</v>
      </c>
      <c r="BP5686" s="12" t="s">
        <v>3807</v>
      </c>
    </row>
    <row r="5687" spans="1:68" ht="45" x14ac:dyDescent="0.25">
      <c r="A5687" s="12">
        <v>1</v>
      </c>
      <c r="B5687" s="11" t="str">
        <f t="shared" si="326"/>
        <v>Общий расчет. Анализ даты. Анализ даты. Символические звезды. Благородный Тайцзи. Нет</v>
      </c>
      <c r="C5687" s="11" t="str">
        <f>IFERROR(VLOOKUP(I5687,lvl_1[],2,FALSE),"Нет")</f>
        <v>Общий расчет</v>
      </c>
      <c r="D5687" s="11" t="str">
        <f>IFERROR(VLOOKUP(Rule!J5687,lvl_2[],2,FALSE),"Нет")</f>
        <v>Анализ даты</v>
      </c>
      <c r="E5687" s="11" t="str">
        <f>IFERROR(VLOOKUP(Rule!K5687,lvl_3[],2,FALSE),"Нет")</f>
        <v>Анализ даты</v>
      </c>
      <c r="F5687" s="11" t="str">
        <f>IFERROR(INDEX(lvl_4[],MATCH(L5687,lvl_4[ID],0),MATCH(TEXT(K5687,"##0"),lvl_4[#Headers],0)),"Нет")</f>
        <v>Символические звезды</v>
      </c>
      <c r="G5687" s="11" t="str">
        <f>IFERROR(INDEX(lvl_5[],MATCH(M5687,lvl_5[ID],0),MATCH(_xlfn.CONCAT(TEXT(K5687,"##0"),"_",TEXT(L5687,"##0")),lvl_5[#Headers],0)),"Нет")</f>
        <v>Благородный Тайцзи</v>
      </c>
      <c r="H5687" s="11" t="str">
        <f>IFERROR(INDEX(lvl_6[],MATCH(N5687,lvl_6[ID],0),MATCH(_xlfn.CONCAT(K5687,"_",L5687,"_",M5687),lvl_6[#Headers],0)),"Нет")</f>
        <v>Нет</v>
      </c>
      <c r="I5687" s="12">
        <v>1</v>
      </c>
      <c r="J5687" s="12">
        <v>4</v>
      </c>
      <c r="K5687" s="12">
        <v>1</v>
      </c>
      <c r="L5687" s="12">
        <v>5</v>
      </c>
      <c r="M5687" s="12">
        <v>16</v>
      </c>
      <c r="N5687" s="12">
        <v>1363</v>
      </c>
      <c r="O5687" s="12">
        <f>COUNTIF($P$2:P5687,P5687)</f>
        <v>1</v>
      </c>
      <c r="P5687" s="12" t="str">
        <f t="shared" si="327"/>
        <v>14105161363</v>
      </c>
      <c r="Q5687" s="12" t="str">
        <f t="shared" si="328"/>
        <v>141051613630001</v>
      </c>
      <c r="R5687" s="20" t="s">
        <v>4519</v>
      </c>
      <c r="AB5687" s="12" t="s">
        <v>908</v>
      </c>
      <c r="AD5687" s="12" t="s">
        <v>861</v>
      </c>
      <c r="AP5687" s="12" t="s">
        <v>100</v>
      </c>
      <c r="AR5687" s="12" t="s">
        <v>100</v>
      </c>
      <c r="BN5687" s="12">
        <v>1</v>
      </c>
      <c r="BP5687" s="12" t="s">
        <v>3807</v>
      </c>
    </row>
    <row r="5688" spans="1:68" ht="45" x14ac:dyDescent="0.25">
      <c r="A5688" s="12">
        <v>1</v>
      </c>
      <c r="B5688" s="11" t="str">
        <f t="shared" si="326"/>
        <v>Общий расчет. Анализ даты. Анализ даты. Символические звезды. Благородный Тайцзи. Нет</v>
      </c>
      <c r="C5688" s="11" t="str">
        <f>IFERROR(VLOOKUP(I5688,lvl_1[],2,FALSE),"Нет")</f>
        <v>Общий расчет</v>
      </c>
      <c r="D5688" s="11" t="str">
        <f>IFERROR(VLOOKUP(Rule!J5688,lvl_2[],2,FALSE),"Нет")</f>
        <v>Анализ даты</v>
      </c>
      <c r="E5688" s="11" t="str">
        <f>IFERROR(VLOOKUP(Rule!K5688,lvl_3[],2,FALSE),"Нет")</f>
        <v>Анализ даты</v>
      </c>
      <c r="F5688" s="11" t="str">
        <f>IFERROR(INDEX(lvl_4[],MATCH(L5688,lvl_4[ID],0),MATCH(TEXT(K5688,"##0"),lvl_4[#Headers],0)),"Нет")</f>
        <v>Символические звезды</v>
      </c>
      <c r="G5688" s="11" t="str">
        <f>IFERROR(INDEX(lvl_5[],MATCH(M5688,lvl_5[ID],0),MATCH(_xlfn.CONCAT(TEXT(K5688,"##0"),"_",TEXT(L5688,"##0")),lvl_5[#Headers],0)),"Нет")</f>
        <v>Благородный Тайцзи</v>
      </c>
      <c r="H5688" s="11" t="str">
        <f>IFERROR(INDEX(lvl_6[],MATCH(N5688,lvl_6[ID],0),MATCH(_xlfn.CONCAT(K5688,"_",L5688,"_",M5688),lvl_6[#Headers],0)),"Нет")</f>
        <v>Нет</v>
      </c>
      <c r="I5688" s="12">
        <v>1</v>
      </c>
      <c r="J5688" s="12">
        <v>4</v>
      </c>
      <c r="K5688" s="12">
        <v>1</v>
      </c>
      <c r="L5688" s="12">
        <v>5</v>
      </c>
      <c r="M5688" s="12">
        <v>16</v>
      </c>
      <c r="N5688" s="12">
        <v>1364</v>
      </c>
      <c r="O5688" s="12">
        <f>COUNTIF($P$2:P5688,P5688)</f>
        <v>1</v>
      </c>
      <c r="P5688" s="12" t="str">
        <f t="shared" si="327"/>
        <v>14105161364</v>
      </c>
      <c r="Q5688" s="12" t="str">
        <f t="shared" si="328"/>
        <v>141051613640001</v>
      </c>
      <c r="R5688" s="20" t="s">
        <v>4520</v>
      </c>
      <c r="AB5688" s="12" t="s">
        <v>908</v>
      </c>
      <c r="AD5688" s="12" t="s">
        <v>907</v>
      </c>
      <c r="AP5688" s="12" t="s">
        <v>100</v>
      </c>
      <c r="AR5688" s="12" t="s">
        <v>100</v>
      </c>
      <c r="BN5688" s="12">
        <v>1</v>
      </c>
      <c r="BP5688" s="12" t="s">
        <v>3807</v>
      </c>
    </row>
    <row r="5689" spans="1:68" ht="45" x14ac:dyDescent="0.25">
      <c r="A5689" s="12">
        <v>1</v>
      </c>
      <c r="B5689" s="11" t="str">
        <f t="shared" si="326"/>
        <v>Общий расчет. Анализ даты. Анализ даты. Символические звезды. Благородный Тайцзи. Нет</v>
      </c>
      <c r="C5689" s="11" t="str">
        <f>IFERROR(VLOOKUP(I5689,lvl_1[],2,FALSE),"Нет")</f>
        <v>Общий расчет</v>
      </c>
      <c r="D5689" s="11" t="str">
        <f>IFERROR(VLOOKUP(Rule!J5689,lvl_2[],2,FALSE),"Нет")</f>
        <v>Анализ даты</v>
      </c>
      <c r="E5689" s="11" t="str">
        <f>IFERROR(VLOOKUP(Rule!K5689,lvl_3[],2,FALSE),"Нет")</f>
        <v>Анализ даты</v>
      </c>
      <c r="F5689" s="11" t="str">
        <f>IFERROR(INDEX(lvl_4[],MATCH(L5689,lvl_4[ID],0),MATCH(TEXT(K5689,"##0"),lvl_4[#Headers],0)),"Нет")</f>
        <v>Символические звезды</v>
      </c>
      <c r="G5689" s="11" t="str">
        <f>IFERROR(INDEX(lvl_5[],MATCH(M5689,lvl_5[ID],0),MATCH(_xlfn.CONCAT(TEXT(K5689,"##0"),"_",TEXT(L5689,"##0")),lvl_5[#Headers],0)),"Нет")</f>
        <v>Благородный Тайцзи</v>
      </c>
      <c r="H5689" s="11" t="str">
        <f>IFERROR(INDEX(lvl_6[],MATCH(N5689,lvl_6[ID],0),MATCH(_xlfn.CONCAT(K5689,"_",L5689,"_",M5689),lvl_6[#Headers],0)),"Нет")</f>
        <v>Нет</v>
      </c>
      <c r="I5689" s="12">
        <v>1</v>
      </c>
      <c r="J5689" s="12">
        <v>4</v>
      </c>
      <c r="K5689" s="12">
        <v>1</v>
      </c>
      <c r="L5689" s="12">
        <v>5</v>
      </c>
      <c r="M5689" s="12">
        <v>16</v>
      </c>
      <c r="N5689" s="12">
        <v>1365</v>
      </c>
      <c r="O5689" s="12">
        <f>COUNTIF($P$2:P5689,P5689)</f>
        <v>1</v>
      </c>
      <c r="P5689" s="12" t="str">
        <f t="shared" si="327"/>
        <v>14105161365</v>
      </c>
      <c r="Q5689" s="12" t="str">
        <f t="shared" si="328"/>
        <v>141051613650001</v>
      </c>
      <c r="R5689" s="20" t="s">
        <v>4521</v>
      </c>
      <c r="AB5689" s="12" t="s">
        <v>908</v>
      </c>
      <c r="AD5689" s="12" t="s">
        <v>870</v>
      </c>
      <c r="AP5689" s="12" t="s">
        <v>100</v>
      </c>
      <c r="AR5689" s="12" t="s">
        <v>100</v>
      </c>
      <c r="BN5689" s="12">
        <v>1</v>
      </c>
      <c r="BP5689" s="12" t="s">
        <v>3807</v>
      </c>
    </row>
    <row r="5690" spans="1:68" ht="45" x14ac:dyDescent="0.25">
      <c r="A5690" s="12">
        <v>1</v>
      </c>
      <c r="B5690" s="11" t="str">
        <f t="shared" si="326"/>
        <v>Общий расчет. Анализ даты. Анализ даты. Символические звезды. Благородный Тайцзи. Нет</v>
      </c>
      <c r="C5690" s="11" t="str">
        <f>IFERROR(VLOOKUP(I5690,lvl_1[],2,FALSE),"Нет")</f>
        <v>Общий расчет</v>
      </c>
      <c r="D5690" s="11" t="str">
        <f>IFERROR(VLOOKUP(Rule!J5690,lvl_2[],2,FALSE),"Нет")</f>
        <v>Анализ даты</v>
      </c>
      <c r="E5690" s="11" t="str">
        <f>IFERROR(VLOOKUP(Rule!K5690,lvl_3[],2,FALSE),"Нет")</f>
        <v>Анализ даты</v>
      </c>
      <c r="F5690" s="11" t="str">
        <f>IFERROR(INDEX(lvl_4[],MATCH(L5690,lvl_4[ID],0),MATCH(TEXT(K5690,"##0"),lvl_4[#Headers],0)),"Нет")</f>
        <v>Символические звезды</v>
      </c>
      <c r="G5690" s="11" t="str">
        <f>IFERROR(INDEX(lvl_5[],MATCH(M5690,lvl_5[ID],0),MATCH(_xlfn.CONCAT(TEXT(K5690,"##0"),"_",TEXT(L5690,"##0")),lvl_5[#Headers],0)),"Нет")</f>
        <v>Благородный Тайцзи</v>
      </c>
      <c r="H5690" s="11" t="str">
        <f>IFERROR(INDEX(lvl_6[],MATCH(N5690,lvl_6[ID],0),MATCH(_xlfn.CONCAT(K5690,"_",L5690,"_",M5690),lvl_6[#Headers],0)),"Нет")</f>
        <v>Нет</v>
      </c>
      <c r="I5690" s="12">
        <v>1</v>
      </c>
      <c r="J5690" s="12">
        <v>4</v>
      </c>
      <c r="K5690" s="12">
        <v>1</v>
      </c>
      <c r="L5690" s="12">
        <v>5</v>
      </c>
      <c r="M5690" s="12">
        <v>16</v>
      </c>
      <c r="N5690" s="12">
        <v>1366</v>
      </c>
      <c r="O5690" s="12">
        <f>COUNTIF($P$2:P5690,P5690)</f>
        <v>1</v>
      </c>
      <c r="P5690" s="12" t="str">
        <f t="shared" si="327"/>
        <v>14105161366</v>
      </c>
      <c r="Q5690" s="12" t="str">
        <f t="shared" si="328"/>
        <v>141051613660001</v>
      </c>
      <c r="R5690" s="20" t="s">
        <v>4522</v>
      </c>
      <c r="AB5690" s="12" t="s">
        <v>908</v>
      </c>
      <c r="AD5690" s="12" t="s">
        <v>864</v>
      </c>
      <c r="AP5690" s="12" t="s">
        <v>100</v>
      </c>
      <c r="AR5690" s="12" t="s">
        <v>100</v>
      </c>
      <c r="BN5690" s="12">
        <v>1</v>
      </c>
      <c r="BP5690" s="12" t="s">
        <v>3807</v>
      </c>
    </row>
    <row r="5691" spans="1:68" ht="45" x14ac:dyDescent="0.25">
      <c r="A5691" s="12">
        <v>1</v>
      </c>
      <c r="B5691" s="11" t="str">
        <f t="shared" si="326"/>
        <v>Общий расчет. Анализ даты. Анализ даты. Символические звезды. Благородный Тайцзи. Нет</v>
      </c>
      <c r="C5691" s="11" t="str">
        <f>IFERROR(VLOOKUP(I5691,lvl_1[],2,FALSE),"Нет")</f>
        <v>Общий расчет</v>
      </c>
      <c r="D5691" s="11" t="str">
        <f>IFERROR(VLOOKUP(Rule!J5691,lvl_2[],2,FALSE),"Нет")</f>
        <v>Анализ даты</v>
      </c>
      <c r="E5691" s="11" t="str">
        <f>IFERROR(VLOOKUP(Rule!K5691,lvl_3[],2,FALSE),"Нет")</f>
        <v>Анализ даты</v>
      </c>
      <c r="F5691" s="11" t="str">
        <f>IFERROR(INDEX(lvl_4[],MATCH(L5691,lvl_4[ID],0),MATCH(TEXT(K5691,"##0"),lvl_4[#Headers],0)),"Нет")</f>
        <v>Символические звезды</v>
      </c>
      <c r="G5691" s="11" t="str">
        <f>IFERROR(INDEX(lvl_5[],MATCH(M5691,lvl_5[ID],0),MATCH(_xlfn.CONCAT(TEXT(K5691,"##0"),"_",TEXT(L5691,"##0")),lvl_5[#Headers],0)),"Нет")</f>
        <v>Благородный Тайцзи</v>
      </c>
      <c r="H5691" s="11" t="str">
        <f>IFERROR(INDEX(lvl_6[],MATCH(N5691,lvl_6[ID],0),MATCH(_xlfn.CONCAT(K5691,"_",L5691,"_",M5691),lvl_6[#Headers],0)),"Нет")</f>
        <v>Нет</v>
      </c>
      <c r="I5691" s="12">
        <v>1</v>
      </c>
      <c r="J5691" s="12">
        <v>4</v>
      </c>
      <c r="K5691" s="12">
        <v>1</v>
      </c>
      <c r="L5691" s="12">
        <v>5</v>
      </c>
      <c r="M5691" s="12">
        <v>16</v>
      </c>
      <c r="N5691" s="12">
        <v>1367</v>
      </c>
      <c r="O5691" s="12">
        <f>COUNTIF($P$2:P5691,P5691)</f>
        <v>1</v>
      </c>
      <c r="P5691" s="12" t="str">
        <f t="shared" si="327"/>
        <v>14105161367</v>
      </c>
      <c r="Q5691" s="12" t="str">
        <f t="shared" si="328"/>
        <v>141051613670001</v>
      </c>
      <c r="R5691" s="20" t="s">
        <v>4523</v>
      </c>
      <c r="AB5691" s="12" t="s">
        <v>910</v>
      </c>
      <c r="AD5691" s="12" t="s">
        <v>859</v>
      </c>
      <c r="AP5691" s="12" t="s">
        <v>100</v>
      </c>
      <c r="AR5691" s="12" t="s">
        <v>100</v>
      </c>
      <c r="BN5691" s="12">
        <v>1</v>
      </c>
      <c r="BP5691" s="12" t="s">
        <v>3807</v>
      </c>
    </row>
    <row r="5692" spans="1:68" ht="45" x14ac:dyDescent="0.25">
      <c r="A5692" s="12">
        <v>1</v>
      </c>
      <c r="B5692" s="11" t="str">
        <f t="shared" si="326"/>
        <v>Общий расчет. Анализ даты. Анализ даты. Символические звезды. Благородный Тайцзи. Нет</v>
      </c>
      <c r="C5692" s="11" t="str">
        <f>IFERROR(VLOOKUP(I5692,lvl_1[],2,FALSE),"Нет")</f>
        <v>Общий расчет</v>
      </c>
      <c r="D5692" s="11" t="str">
        <f>IFERROR(VLOOKUP(Rule!J5692,lvl_2[],2,FALSE),"Нет")</f>
        <v>Анализ даты</v>
      </c>
      <c r="E5692" s="11" t="str">
        <f>IFERROR(VLOOKUP(Rule!K5692,lvl_3[],2,FALSE),"Нет")</f>
        <v>Анализ даты</v>
      </c>
      <c r="F5692" s="11" t="str">
        <f>IFERROR(INDEX(lvl_4[],MATCH(L5692,lvl_4[ID],0),MATCH(TEXT(K5692,"##0"),lvl_4[#Headers],0)),"Нет")</f>
        <v>Символические звезды</v>
      </c>
      <c r="G5692" s="11" t="str">
        <f>IFERROR(INDEX(lvl_5[],MATCH(M5692,lvl_5[ID],0),MATCH(_xlfn.CONCAT(TEXT(K5692,"##0"),"_",TEXT(L5692,"##0")),lvl_5[#Headers],0)),"Нет")</f>
        <v>Благородный Тайцзи</v>
      </c>
      <c r="H5692" s="11" t="str">
        <f>IFERROR(INDEX(lvl_6[],MATCH(N5692,lvl_6[ID],0),MATCH(_xlfn.CONCAT(K5692,"_",L5692,"_",M5692),lvl_6[#Headers],0)),"Нет")</f>
        <v>Нет</v>
      </c>
      <c r="I5692" s="12">
        <v>1</v>
      </c>
      <c r="J5692" s="12">
        <v>4</v>
      </c>
      <c r="K5692" s="12">
        <v>1</v>
      </c>
      <c r="L5692" s="12">
        <v>5</v>
      </c>
      <c r="M5692" s="12">
        <v>16</v>
      </c>
      <c r="N5692" s="12">
        <v>1368</v>
      </c>
      <c r="O5692" s="12">
        <f>COUNTIF($P$2:P5692,P5692)</f>
        <v>1</v>
      </c>
      <c r="P5692" s="12" t="str">
        <f t="shared" si="327"/>
        <v>14105161368</v>
      </c>
      <c r="Q5692" s="12" t="str">
        <f t="shared" si="328"/>
        <v>141051613680001</v>
      </c>
      <c r="R5692" s="20" t="s">
        <v>4524</v>
      </c>
      <c r="AB5692" s="12" t="s">
        <v>910</v>
      </c>
      <c r="AD5692" s="12" t="s">
        <v>868</v>
      </c>
      <c r="AP5692" s="12" t="s">
        <v>100</v>
      </c>
      <c r="AR5692" s="12" t="s">
        <v>100</v>
      </c>
      <c r="BN5692" s="12">
        <v>1</v>
      </c>
      <c r="BP5692" s="12" t="s">
        <v>3807</v>
      </c>
    </row>
    <row r="5693" spans="1:68" ht="45" x14ac:dyDescent="0.25">
      <c r="A5693" s="12">
        <v>1</v>
      </c>
      <c r="B5693" s="11" t="str">
        <f t="shared" si="326"/>
        <v>Общий расчет. Анализ даты. Анализ даты. Символические звезды. Благородный Тайцзи. Нет</v>
      </c>
      <c r="C5693" s="11" t="str">
        <f>IFERROR(VLOOKUP(I5693,lvl_1[],2,FALSE),"Нет")</f>
        <v>Общий расчет</v>
      </c>
      <c r="D5693" s="11" t="str">
        <f>IFERROR(VLOOKUP(Rule!J5693,lvl_2[],2,FALSE),"Нет")</f>
        <v>Анализ даты</v>
      </c>
      <c r="E5693" s="11" t="str">
        <f>IFERROR(VLOOKUP(Rule!K5693,lvl_3[],2,FALSE),"Нет")</f>
        <v>Анализ даты</v>
      </c>
      <c r="F5693" s="11" t="str">
        <f>IFERROR(INDEX(lvl_4[],MATCH(L5693,lvl_4[ID],0),MATCH(TEXT(K5693,"##0"),lvl_4[#Headers],0)),"Нет")</f>
        <v>Символические звезды</v>
      </c>
      <c r="G5693" s="11" t="str">
        <f>IFERROR(INDEX(lvl_5[],MATCH(M5693,lvl_5[ID],0),MATCH(_xlfn.CONCAT(TEXT(K5693,"##0"),"_",TEXT(L5693,"##0")),lvl_5[#Headers],0)),"Нет")</f>
        <v>Благородный Тайцзи</v>
      </c>
      <c r="H5693" s="11" t="str">
        <f>IFERROR(INDEX(lvl_6[],MATCH(N5693,lvl_6[ID],0),MATCH(_xlfn.CONCAT(K5693,"_",L5693,"_",M5693),lvl_6[#Headers],0)),"Нет")</f>
        <v>Нет</v>
      </c>
      <c r="I5693" s="12">
        <v>1</v>
      </c>
      <c r="J5693" s="12">
        <v>4</v>
      </c>
      <c r="K5693" s="12">
        <v>1</v>
      </c>
      <c r="L5693" s="12">
        <v>5</v>
      </c>
      <c r="M5693" s="12">
        <v>16</v>
      </c>
      <c r="N5693" s="12">
        <v>1369</v>
      </c>
      <c r="O5693" s="12">
        <f>COUNTIF($P$2:P5693,P5693)</f>
        <v>1</v>
      </c>
      <c r="P5693" s="12" t="str">
        <f t="shared" si="327"/>
        <v>14105161369</v>
      </c>
      <c r="Q5693" s="12" t="str">
        <f t="shared" si="328"/>
        <v>141051613690001</v>
      </c>
      <c r="R5693" s="20" t="s">
        <v>4525</v>
      </c>
      <c r="AB5693" s="12" t="s">
        <v>912</v>
      </c>
      <c r="AD5693" s="12" t="s">
        <v>859</v>
      </c>
      <c r="AP5693" s="12" t="s">
        <v>100</v>
      </c>
      <c r="AR5693" s="12" t="s">
        <v>100</v>
      </c>
      <c r="BN5693" s="12">
        <v>1</v>
      </c>
      <c r="BP5693" s="12" t="s">
        <v>3807</v>
      </c>
    </row>
    <row r="5694" spans="1:68" ht="45" x14ac:dyDescent="0.25">
      <c r="A5694" s="12">
        <v>1</v>
      </c>
      <c r="B5694" s="11" t="str">
        <f t="shared" si="326"/>
        <v>Общий расчет. Анализ даты. Анализ даты. Символические звезды. Благородный Тайцзи. Нет</v>
      </c>
      <c r="C5694" s="11" t="str">
        <f>IFERROR(VLOOKUP(I5694,lvl_1[],2,FALSE),"Нет")</f>
        <v>Общий расчет</v>
      </c>
      <c r="D5694" s="11" t="str">
        <f>IFERROR(VLOOKUP(Rule!J5694,lvl_2[],2,FALSE),"Нет")</f>
        <v>Анализ даты</v>
      </c>
      <c r="E5694" s="11" t="str">
        <f>IFERROR(VLOOKUP(Rule!K5694,lvl_3[],2,FALSE),"Нет")</f>
        <v>Анализ даты</v>
      </c>
      <c r="F5694" s="11" t="str">
        <f>IFERROR(INDEX(lvl_4[],MATCH(L5694,lvl_4[ID],0),MATCH(TEXT(K5694,"##0"),lvl_4[#Headers],0)),"Нет")</f>
        <v>Символические звезды</v>
      </c>
      <c r="G5694" s="11" t="str">
        <f>IFERROR(INDEX(lvl_5[],MATCH(M5694,lvl_5[ID],0),MATCH(_xlfn.CONCAT(TEXT(K5694,"##0"),"_",TEXT(L5694,"##0")),lvl_5[#Headers],0)),"Нет")</f>
        <v>Благородный Тайцзи</v>
      </c>
      <c r="H5694" s="11" t="str">
        <f>IFERROR(INDEX(lvl_6[],MATCH(N5694,lvl_6[ID],0),MATCH(_xlfn.CONCAT(K5694,"_",L5694,"_",M5694),lvl_6[#Headers],0)),"Нет")</f>
        <v>Нет</v>
      </c>
      <c r="I5694" s="12">
        <v>1</v>
      </c>
      <c r="J5694" s="12">
        <v>4</v>
      </c>
      <c r="K5694" s="12">
        <v>1</v>
      </c>
      <c r="L5694" s="12">
        <v>5</v>
      </c>
      <c r="M5694" s="12">
        <v>16</v>
      </c>
      <c r="N5694" s="12">
        <v>1370</v>
      </c>
      <c r="O5694" s="12">
        <f>COUNTIF($P$2:P5694,P5694)</f>
        <v>1</v>
      </c>
      <c r="P5694" s="12" t="str">
        <f t="shared" si="327"/>
        <v>14105161370</v>
      </c>
      <c r="Q5694" s="12" t="str">
        <f t="shared" si="328"/>
        <v>141051613700001</v>
      </c>
      <c r="R5694" s="20" t="s">
        <v>4526</v>
      </c>
      <c r="AB5694" s="12" t="s">
        <v>912</v>
      </c>
      <c r="AD5694" s="12" t="s">
        <v>868</v>
      </c>
      <c r="AP5694" s="12" t="s">
        <v>100</v>
      </c>
      <c r="AR5694" s="12" t="s">
        <v>100</v>
      </c>
      <c r="BN5694" s="12">
        <v>1</v>
      </c>
      <c r="BP5694" s="12" t="s">
        <v>3807</v>
      </c>
    </row>
    <row r="5695" spans="1:68" ht="45" x14ac:dyDescent="0.25">
      <c r="A5695" s="12">
        <v>1</v>
      </c>
      <c r="B5695" s="11" t="str">
        <f t="shared" si="326"/>
        <v>Общий расчет. Анализ даты. Анализ даты. Символические звезды. Благородный Тайцзи. Нет</v>
      </c>
      <c r="C5695" s="11" t="str">
        <f>IFERROR(VLOOKUP(I5695,lvl_1[],2,FALSE),"Нет")</f>
        <v>Общий расчет</v>
      </c>
      <c r="D5695" s="11" t="str">
        <f>IFERROR(VLOOKUP(Rule!J5695,lvl_2[],2,FALSE),"Нет")</f>
        <v>Анализ даты</v>
      </c>
      <c r="E5695" s="11" t="str">
        <f>IFERROR(VLOOKUP(Rule!K5695,lvl_3[],2,FALSE),"Нет")</f>
        <v>Анализ даты</v>
      </c>
      <c r="F5695" s="11" t="str">
        <f>IFERROR(INDEX(lvl_4[],MATCH(L5695,lvl_4[ID],0),MATCH(TEXT(K5695,"##0"),lvl_4[#Headers],0)),"Нет")</f>
        <v>Символические звезды</v>
      </c>
      <c r="G5695" s="11" t="str">
        <f>IFERROR(INDEX(lvl_5[],MATCH(M5695,lvl_5[ID],0),MATCH(_xlfn.CONCAT(TEXT(K5695,"##0"),"_",TEXT(L5695,"##0")),lvl_5[#Headers],0)),"Нет")</f>
        <v>Благородный Тайцзи</v>
      </c>
      <c r="H5695" s="11" t="str">
        <f>IFERROR(INDEX(lvl_6[],MATCH(N5695,lvl_6[ID],0),MATCH(_xlfn.CONCAT(K5695,"_",L5695,"_",M5695),lvl_6[#Headers],0)),"Нет")</f>
        <v>Нет</v>
      </c>
      <c r="I5695" s="12">
        <v>1</v>
      </c>
      <c r="J5695" s="12">
        <v>4</v>
      </c>
      <c r="K5695" s="12">
        <v>1</v>
      </c>
      <c r="L5695" s="12">
        <v>5</v>
      </c>
      <c r="M5695" s="12">
        <v>16</v>
      </c>
      <c r="N5695" s="12">
        <v>1371</v>
      </c>
      <c r="O5695" s="12">
        <f>COUNTIF($P$2:P5695,P5695)</f>
        <v>1</v>
      </c>
      <c r="P5695" s="12" t="str">
        <f t="shared" si="327"/>
        <v>14105161371</v>
      </c>
      <c r="Q5695" s="12" t="str">
        <f t="shared" si="328"/>
        <v>141051613710001</v>
      </c>
      <c r="R5695" s="20" t="s">
        <v>4527</v>
      </c>
      <c r="AB5695" s="12" t="s">
        <v>914</v>
      </c>
      <c r="AD5695" s="12" t="s">
        <v>862</v>
      </c>
      <c r="AP5695" s="12" t="s">
        <v>100</v>
      </c>
      <c r="AR5695" s="12" t="s">
        <v>100</v>
      </c>
      <c r="BN5695" s="12">
        <v>1</v>
      </c>
      <c r="BP5695" s="12" t="s">
        <v>3807</v>
      </c>
    </row>
    <row r="5696" spans="1:68" ht="45" x14ac:dyDescent="0.25">
      <c r="A5696" s="12">
        <v>1</v>
      </c>
      <c r="B5696" s="11" t="str">
        <f t="shared" si="326"/>
        <v>Общий расчет. Анализ даты. Анализ даты. Символические звезды. Благородный Тайцзи. Нет</v>
      </c>
      <c r="C5696" s="11" t="str">
        <f>IFERROR(VLOOKUP(I5696,lvl_1[],2,FALSE),"Нет")</f>
        <v>Общий расчет</v>
      </c>
      <c r="D5696" s="11" t="str">
        <f>IFERROR(VLOOKUP(Rule!J5696,lvl_2[],2,FALSE),"Нет")</f>
        <v>Анализ даты</v>
      </c>
      <c r="E5696" s="11" t="str">
        <f>IFERROR(VLOOKUP(Rule!K5696,lvl_3[],2,FALSE),"Нет")</f>
        <v>Анализ даты</v>
      </c>
      <c r="F5696" s="11" t="str">
        <f>IFERROR(INDEX(lvl_4[],MATCH(L5696,lvl_4[ID],0),MATCH(TEXT(K5696,"##0"),lvl_4[#Headers],0)),"Нет")</f>
        <v>Символические звезды</v>
      </c>
      <c r="G5696" s="11" t="str">
        <f>IFERROR(INDEX(lvl_5[],MATCH(M5696,lvl_5[ID],0),MATCH(_xlfn.CONCAT(TEXT(K5696,"##0"),"_",TEXT(L5696,"##0")),lvl_5[#Headers],0)),"Нет")</f>
        <v>Благородный Тайцзи</v>
      </c>
      <c r="H5696" s="11" t="str">
        <f>IFERROR(INDEX(lvl_6[],MATCH(N5696,lvl_6[ID],0),MATCH(_xlfn.CONCAT(K5696,"_",L5696,"_",M5696),lvl_6[#Headers],0)),"Нет")</f>
        <v>Нет</v>
      </c>
      <c r="I5696" s="12">
        <v>1</v>
      </c>
      <c r="J5696" s="12">
        <v>4</v>
      </c>
      <c r="K5696" s="12">
        <v>1</v>
      </c>
      <c r="L5696" s="12">
        <v>5</v>
      </c>
      <c r="M5696" s="12">
        <v>16</v>
      </c>
      <c r="N5696" s="12">
        <v>1372</v>
      </c>
      <c r="O5696" s="12">
        <f>COUNTIF($P$2:P5696,P5696)</f>
        <v>1</v>
      </c>
      <c r="P5696" s="12" t="str">
        <f t="shared" si="327"/>
        <v>14105161372</v>
      </c>
      <c r="Q5696" s="12" t="str">
        <f t="shared" si="328"/>
        <v>141051613720001</v>
      </c>
      <c r="R5696" s="20" t="s">
        <v>4528</v>
      </c>
      <c r="AB5696" s="12" t="s">
        <v>914</v>
      </c>
      <c r="AD5696" s="12" t="s">
        <v>865</v>
      </c>
      <c r="AP5696" s="12" t="s">
        <v>100</v>
      </c>
      <c r="AR5696" s="12" t="s">
        <v>100</v>
      </c>
      <c r="BN5696" s="12">
        <v>1</v>
      </c>
      <c r="BP5696" s="12" t="s">
        <v>3807</v>
      </c>
    </row>
    <row r="5697" spans="1:68" ht="45" x14ac:dyDescent="0.25">
      <c r="A5697" s="12">
        <v>1</v>
      </c>
      <c r="B5697" s="11" t="str">
        <f t="shared" si="326"/>
        <v>Общий расчет. Анализ даты. Анализ даты. Символические звезды. Благородный Тайцзи. Нет</v>
      </c>
      <c r="C5697" s="11" t="str">
        <f>IFERROR(VLOOKUP(I5697,lvl_1[],2,FALSE),"Нет")</f>
        <v>Общий расчет</v>
      </c>
      <c r="D5697" s="11" t="str">
        <f>IFERROR(VLOOKUP(Rule!J5697,lvl_2[],2,FALSE),"Нет")</f>
        <v>Анализ даты</v>
      </c>
      <c r="E5697" s="11" t="str">
        <f>IFERROR(VLOOKUP(Rule!K5697,lvl_3[],2,FALSE),"Нет")</f>
        <v>Анализ даты</v>
      </c>
      <c r="F5697" s="11" t="str">
        <f>IFERROR(INDEX(lvl_4[],MATCH(L5697,lvl_4[ID],0),MATCH(TEXT(K5697,"##0"),lvl_4[#Headers],0)),"Нет")</f>
        <v>Символические звезды</v>
      </c>
      <c r="G5697" s="11" t="str">
        <f>IFERROR(INDEX(lvl_5[],MATCH(M5697,lvl_5[ID],0),MATCH(_xlfn.CONCAT(TEXT(K5697,"##0"),"_",TEXT(L5697,"##0")),lvl_5[#Headers],0)),"Нет")</f>
        <v>Благородный Тайцзи</v>
      </c>
      <c r="H5697" s="11" t="str">
        <f>IFERROR(INDEX(lvl_6[],MATCH(N5697,lvl_6[ID],0),MATCH(_xlfn.CONCAT(K5697,"_",L5697,"_",M5697),lvl_6[#Headers],0)),"Нет")</f>
        <v>Нет</v>
      </c>
      <c r="I5697" s="12">
        <v>1</v>
      </c>
      <c r="J5697" s="12">
        <v>4</v>
      </c>
      <c r="K5697" s="12">
        <v>1</v>
      </c>
      <c r="L5697" s="12">
        <v>5</v>
      </c>
      <c r="M5697" s="12">
        <v>16</v>
      </c>
      <c r="N5697" s="12">
        <v>1373</v>
      </c>
      <c r="O5697" s="12">
        <f>COUNTIF($P$2:P5697,P5697)</f>
        <v>1</v>
      </c>
      <c r="P5697" s="12" t="str">
        <f t="shared" si="327"/>
        <v>14105161373</v>
      </c>
      <c r="Q5697" s="12" t="str">
        <f t="shared" si="328"/>
        <v>141051613730001</v>
      </c>
      <c r="R5697" s="20" t="s">
        <v>4529</v>
      </c>
      <c r="AB5697" s="12" t="s">
        <v>916</v>
      </c>
      <c r="AD5697" s="12" t="s">
        <v>862</v>
      </c>
      <c r="AP5697" s="12" t="s">
        <v>100</v>
      </c>
      <c r="AR5697" s="12" t="s">
        <v>100</v>
      </c>
      <c r="BN5697" s="12">
        <v>1</v>
      </c>
      <c r="BP5697" s="12" t="s">
        <v>3807</v>
      </c>
    </row>
    <row r="5698" spans="1:68" ht="45" x14ac:dyDescent="0.25">
      <c r="A5698" s="12">
        <v>1</v>
      </c>
      <c r="B5698" s="11" t="str">
        <f t="shared" si="326"/>
        <v>Общий расчет. Анализ даты. Анализ даты. Символические звезды. Благородный Тайцзи. Нет</v>
      </c>
      <c r="C5698" s="11" t="str">
        <f>IFERROR(VLOOKUP(I5698,lvl_1[],2,FALSE),"Нет")</f>
        <v>Общий расчет</v>
      </c>
      <c r="D5698" s="11" t="str">
        <f>IFERROR(VLOOKUP(Rule!J5698,lvl_2[],2,FALSE),"Нет")</f>
        <v>Анализ даты</v>
      </c>
      <c r="E5698" s="11" t="str">
        <f>IFERROR(VLOOKUP(Rule!K5698,lvl_3[],2,FALSE),"Нет")</f>
        <v>Анализ даты</v>
      </c>
      <c r="F5698" s="11" t="str">
        <f>IFERROR(INDEX(lvl_4[],MATCH(L5698,lvl_4[ID],0),MATCH(TEXT(K5698,"##0"),lvl_4[#Headers],0)),"Нет")</f>
        <v>Символические звезды</v>
      </c>
      <c r="G5698" s="11" t="str">
        <f>IFERROR(INDEX(lvl_5[],MATCH(M5698,lvl_5[ID],0),MATCH(_xlfn.CONCAT(TEXT(K5698,"##0"),"_",TEXT(L5698,"##0")),lvl_5[#Headers],0)),"Нет")</f>
        <v>Благородный Тайцзи</v>
      </c>
      <c r="H5698" s="11" t="str">
        <f>IFERROR(INDEX(lvl_6[],MATCH(N5698,lvl_6[ID],0),MATCH(_xlfn.CONCAT(K5698,"_",L5698,"_",M5698),lvl_6[#Headers],0)),"Нет")</f>
        <v>Нет</v>
      </c>
      <c r="I5698" s="12">
        <v>1</v>
      </c>
      <c r="J5698" s="12">
        <v>4</v>
      </c>
      <c r="K5698" s="12">
        <v>1</v>
      </c>
      <c r="L5698" s="12">
        <v>5</v>
      </c>
      <c r="M5698" s="12">
        <v>16</v>
      </c>
      <c r="N5698" s="12">
        <v>1374</v>
      </c>
      <c r="O5698" s="12">
        <f>COUNTIF($P$2:P5698,P5698)</f>
        <v>1</v>
      </c>
      <c r="P5698" s="12" t="str">
        <f t="shared" si="327"/>
        <v>14105161374</v>
      </c>
      <c r="Q5698" s="12" t="str">
        <f t="shared" si="328"/>
        <v>141051613740001</v>
      </c>
      <c r="R5698" s="20" t="s">
        <v>4530</v>
      </c>
      <c r="AB5698" s="12" t="s">
        <v>916</v>
      </c>
      <c r="AD5698" s="12" t="s">
        <v>865</v>
      </c>
      <c r="AP5698" s="12" t="s">
        <v>100</v>
      </c>
      <c r="AR5698" s="12" t="s">
        <v>100</v>
      </c>
      <c r="BN5698" s="12">
        <v>1</v>
      </c>
      <c r="BP5698" s="12" t="s">
        <v>3807</v>
      </c>
    </row>
    <row r="5699" spans="1:68" ht="45" x14ac:dyDescent="0.25">
      <c r="A5699" s="12">
        <v>1</v>
      </c>
      <c r="B5699" s="11" t="str">
        <f t="shared" si="326"/>
        <v>Общий расчет. Анализ даты. Анализ даты. Символические звезды. Звезда академика. Нет</v>
      </c>
      <c r="C5699" s="11" t="str">
        <f>IFERROR(VLOOKUP(I5699,lvl_1[],2,FALSE),"Нет")</f>
        <v>Общий расчет</v>
      </c>
      <c r="D5699" s="11" t="str">
        <f>IFERROR(VLOOKUP(Rule!J5699,lvl_2[],2,FALSE),"Нет")</f>
        <v>Анализ даты</v>
      </c>
      <c r="E5699" s="11" t="str">
        <f>IFERROR(VLOOKUP(Rule!K5699,lvl_3[],2,FALSE),"Нет")</f>
        <v>Анализ даты</v>
      </c>
      <c r="F5699" s="11" t="str">
        <f>IFERROR(INDEX(lvl_4[],MATCH(L5699,lvl_4[ID],0),MATCH(TEXT(K5699,"##0"),lvl_4[#Headers],0)),"Нет")</f>
        <v>Символические звезды</v>
      </c>
      <c r="G5699" s="11" t="str">
        <f>IFERROR(INDEX(lvl_5[],MATCH(M5699,lvl_5[ID],0),MATCH(_xlfn.CONCAT(TEXT(K5699,"##0"),"_",TEXT(L5699,"##0")),lvl_5[#Headers],0)),"Нет")</f>
        <v>Звезда академика</v>
      </c>
      <c r="H5699" s="11" t="str">
        <f>IFERROR(INDEX(lvl_6[],MATCH(N5699,lvl_6[ID],0),MATCH(_xlfn.CONCAT(K5699,"_",L5699,"_",M5699),lvl_6[#Headers],0)),"Нет")</f>
        <v>Нет</v>
      </c>
      <c r="I5699" s="12">
        <v>1</v>
      </c>
      <c r="J5699" s="12">
        <v>4</v>
      </c>
      <c r="K5699" s="12">
        <v>1</v>
      </c>
      <c r="L5699" s="12">
        <v>5</v>
      </c>
      <c r="M5699" s="12">
        <v>17</v>
      </c>
      <c r="N5699" s="12">
        <v>1375</v>
      </c>
      <c r="O5699" s="12">
        <f>COUNTIF($P$2:P5699,P5699)</f>
        <v>1</v>
      </c>
      <c r="P5699" s="12" t="str">
        <f t="shared" si="327"/>
        <v>14105171375</v>
      </c>
      <c r="Q5699" s="12" t="str">
        <f t="shared" si="328"/>
        <v>141051713750001</v>
      </c>
      <c r="R5699" s="20" t="s">
        <v>4531</v>
      </c>
      <c r="AB5699" s="12" t="s">
        <v>899</v>
      </c>
      <c r="AD5699" s="12" t="s">
        <v>862</v>
      </c>
      <c r="AP5699" s="12" t="s">
        <v>100</v>
      </c>
      <c r="AR5699" s="12" t="s">
        <v>100</v>
      </c>
      <c r="BN5699" s="12">
        <v>1</v>
      </c>
      <c r="BP5699" s="12" t="s">
        <v>3807</v>
      </c>
    </row>
    <row r="5700" spans="1:68" ht="45" x14ac:dyDescent="0.25">
      <c r="A5700" s="12">
        <v>1</v>
      </c>
      <c r="B5700" s="11" t="str">
        <f t="shared" si="326"/>
        <v>Общий расчет. Анализ даты. Анализ даты. Символические звезды. Звезда академика. Нет</v>
      </c>
      <c r="C5700" s="11" t="str">
        <f>IFERROR(VLOOKUP(I5700,lvl_1[],2,FALSE),"Нет")</f>
        <v>Общий расчет</v>
      </c>
      <c r="D5700" s="11" t="str">
        <f>IFERROR(VLOOKUP(Rule!J5700,lvl_2[],2,FALSE),"Нет")</f>
        <v>Анализ даты</v>
      </c>
      <c r="E5700" s="11" t="str">
        <f>IFERROR(VLOOKUP(Rule!K5700,lvl_3[],2,FALSE),"Нет")</f>
        <v>Анализ даты</v>
      </c>
      <c r="F5700" s="11" t="str">
        <f>IFERROR(INDEX(lvl_4[],MATCH(L5700,lvl_4[ID],0),MATCH(TEXT(K5700,"##0"),lvl_4[#Headers],0)),"Нет")</f>
        <v>Символические звезды</v>
      </c>
      <c r="G5700" s="11" t="str">
        <f>IFERROR(INDEX(lvl_5[],MATCH(M5700,lvl_5[ID],0),MATCH(_xlfn.CONCAT(TEXT(K5700,"##0"),"_",TEXT(L5700,"##0")),lvl_5[#Headers],0)),"Нет")</f>
        <v>Звезда академика</v>
      </c>
      <c r="H5700" s="11" t="str">
        <f>IFERROR(INDEX(lvl_6[],MATCH(N5700,lvl_6[ID],0),MATCH(_xlfn.CONCAT(K5700,"_",L5700,"_",M5700),lvl_6[#Headers],0)),"Нет")</f>
        <v>Нет</v>
      </c>
      <c r="I5700" s="12">
        <v>1</v>
      </c>
      <c r="J5700" s="12">
        <v>4</v>
      </c>
      <c r="K5700" s="12">
        <v>1</v>
      </c>
      <c r="L5700" s="12">
        <v>5</v>
      </c>
      <c r="M5700" s="12">
        <v>17</v>
      </c>
      <c r="N5700" s="12">
        <v>1376</v>
      </c>
      <c r="O5700" s="12">
        <f>COUNTIF($P$2:P5700,P5700)</f>
        <v>1</v>
      </c>
      <c r="P5700" s="12" t="str">
        <f t="shared" si="327"/>
        <v>14105171376</v>
      </c>
      <c r="Q5700" s="12" t="str">
        <f t="shared" si="328"/>
        <v>141051713760001</v>
      </c>
      <c r="R5700" s="20" t="s">
        <v>4532</v>
      </c>
      <c r="AB5700" s="12" t="s">
        <v>901</v>
      </c>
      <c r="AD5700" s="12" t="s">
        <v>863</v>
      </c>
      <c r="AP5700" s="12" t="s">
        <v>100</v>
      </c>
      <c r="AR5700" s="12" t="s">
        <v>100</v>
      </c>
      <c r="BN5700" s="12">
        <v>1</v>
      </c>
      <c r="BP5700" s="12" t="s">
        <v>3807</v>
      </c>
    </row>
    <row r="5701" spans="1:68" ht="45" x14ac:dyDescent="0.25">
      <c r="A5701" s="12">
        <v>1</v>
      </c>
      <c r="B5701" s="11" t="str">
        <f t="shared" si="326"/>
        <v>Общий расчет. Анализ даты. Анализ даты. Символические звезды. Звезда академика. Нет</v>
      </c>
      <c r="C5701" s="11" t="str">
        <f>IFERROR(VLOOKUP(I5701,lvl_1[],2,FALSE),"Нет")</f>
        <v>Общий расчет</v>
      </c>
      <c r="D5701" s="11" t="str">
        <f>IFERROR(VLOOKUP(Rule!J5701,lvl_2[],2,FALSE),"Нет")</f>
        <v>Анализ даты</v>
      </c>
      <c r="E5701" s="11" t="str">
        <f>IFERROR(VLOOKUP(Rule!K5701,lvl_3[],2,FALSE),"Нет")</f>
        <v>Анализ даты</v>
      </c>
      <c r="F5701" s="11" t="str">
        <f>IFERROR(INDEX(lvl_4[],MATCH(L5701,lvl_4[ID],0),MATCH(TEXT(K5701,"##0"),lvl_4[#Headers],0)),"Нет")</f>
        <v>Символические звезды</v>
      </c>
      <c r="G5701" s="11" t="str">
        <f>IFERROR(INDEX(lvl_5[],MATCH(M5701,lvl_5[ID],0),MATCH(_xlfn.CONCAT(TEXT(K5701,"##0"),"_",TEXT(L5701,"##0")),lvl_5[#Headers],0)),"Нет")</f>
        <v>Звезда академика</v>
      </c>
      <c r="H5701" s="11" t="str">
        <f>IFERROR(INDEX(lvl_6[],MATCH(N5701,lvl_6[ID],0),MATCH(_xlfn.CONCAT(K5701,"_",L5701,"_",M5701),lvl_6[#Headers],0)),"Нет")</f>
        <v>Нет</v>
      </c>
      <c r="I5701" s="12">
        <v>1</v>
      </c>
      <c r="J5701" s="12">
        <v>4</v>
      </c>
      <c r="K5701" s="12">
        <v>1</v>
      </c>
      <c r="L5701" s="12">
        <v>5</v>
      </c>
      <c r="M5701" s="12">
        <v>17</v>
      </c>
      <c r="N5701" s="12">
        <v>1377</v>
      </c>
      <c r="O5701" s="12">
        <f>COUNTIF($P$2:P5701,P5701)</f>
        <v>1</v>
      </c>
      <c r="P5701" s="12" t="str">
        <f t="shared" si="327"/>
        <v>14105171377</v>
      </c>
      <c r="Q5701" s="12" t="str">
        <f t="shared" si="328"/>
        <v>141051713770001</v>
      </c>
      <c r="R5701" s="20" t="s">
        <v>4533</v>
      </c>
      <c r="AB5701" s="12" t="s">
        <v>903</v>
      </c>
      <c r="AD5701" s="12" t="s">
        <v>865</v>
      </c>
      <c r="AP5701" s="12" t="s">
        <v>100</v>
      </c>
      <c r="AR5701" s="12" t="s">
        <v>100</v>
      </c>
      <c r="BN5701" s="12">
        <v>1</v>
      </c>
      <c r="BP5701" s="12" t="s">
        <v>3807</v>
      </c>
    </row>
    <row r="5702" spans="1:68" ht="45" x14ac:dyDescent="0.25">
      <c r="A5702" s="12">
        <v>1</v>
      </c>
      <c r="B5702" s="11" t="str">
        <f t="shared" si="326"/>
        <v>Общий расчет. Анализ даты. Анализ даты. Символические звезды. Звезда академика. Нет</v>
      </c>
      <c r="C5702" s="11" t="str">
        <f>IFERROR(VLOOKUP(I5702,lvl_1[],2,FALSE),"Нет")</f>
        <v>Общий расчет</v>
      </c>
      <c r="D5702" s="11" t="str">
        <f>IFERROR(VLOOKUP(Rule!J5702,lvl_2[],2,FALSE),"Нет")</f>
        <v>Анализ даты</v>
      </c>
      <c r="E5702" s="11" t="str">
        <f>IFERROR(VLOOKUP(Rule!K5702,lvl_3[],2,FALSE),"Нет")</f>
        <v>Анализ даты</v>
      </c>
      <c r="F5702" s="11" t="str">
        <f>IFERROR(INDEX(lvl_4[],MATCH(L5702,lvl_4[ID],0),MATCH(TEXT(K5702,"##0"),lvl_4[#Headers],0)),"Нет")</f>
        <v>Символические звезды</v>
      </c>
      <c r="G5702" s="11" t="str">
        <f>IFERROR(INDEX(lvl_5[],MATCH(M5702,lvl_5[ID],0),MATCH(_xlfn.CONCAT(TEXT(K5702,"##0"),"_",TEXT(L5702,"##0")),lvl_5[#Headers],0)),"Нет")</f>
        <v>Звезда академика</v>
      </c>
      <c r="H5702" s="11" t="str">
        <f>IFERROR(INDEX(lvl_6[],MATCH(N5702,lvl_6[ID],0),MATCH(_xlfn.CONCAT(K5702,"_",L5702,"_",M5702),lvl_6[#Headers],0)),"Нет")</f>
        <v>Нет</v>
      </c>
      <c r="I5702" s="12">
        <v>1</v>
      </c>
      <c r="J5702" s="12">
        <v>4</v>
      </c>
      <c r="K5702" s="12">
        <v>1</v>
      </c>
      <c r="L5702" s="12">
        <v>5</v>
      </c>
      <c r="M5702" s="12">
        <v>17</v>
      </c>
      <c r="N5702" s="12">
        <v>1378</v>
      </c>
      <c r="O5702" s="12">
        <f>COUNTIF($P$2:P5702,P5702)</f>
        <v>1</v>
      </c>
      <c r="P5702" s="12" t="str">
        <f t="shared" si="327"/>
        <v>14105171378</v>
      </c>
      <c r="Q5702" s="12" t="str">
        <f t="shared" si="328"/>
        <v>141051713780001</v>
      </c>
      <c r="R5702" s="20" t="s">
        <v>4534</v>
      </c>
      <c r="AB5702" s="12" t="s">
        <v>905</v>
      </c>
      <c r="AD5702" s="12" t="s">
        <v>866</v>
      </c>
      <c r="AP5702" s="12" t="s">
        <v>100</v>
      </c>
      <c r="AR5702" s="12" t="s">
        <v>100</v>
      </c>
      <c r="BN5702" s="12">
        <v>1</v>
      </c>
      <c r="BP5702" s="12" t="s">
        <v>3807</v>
      </c>
    </row>
    <row r="5703" spans="1:68" ht="45" x14ac:dyDescent="0.25">
      <c r="A5703" s="12">
        <v>1</v>
      </c>
      <c r="B5703" s="11" t="str">
        <f t="shared" si="326"/>
        <v>Общий расчет. Анализ даты. Анализ даты. Символические звезды. Звезда академика. Нет</v>
      </c>
      <c r="C5703" s="11" t="str">
        <f>IFERROR(VLOOKUP(I5703,lvl_1[],2,FALSE),"Нет")</f>
        <v>Общий расчет</v>
      </c>
      <c r="D5703" s="11" t="str">
        <f>IFERROR(VLOOKUP(Rule!J5703,lvl_2[],2,FALSE),"Нет")</f>
        <v>Анализ даты</v>
      </c>
      <c r="E5703" s="11" t="str">
        <f>IFERROR(VLOOKUP(Rule!K5703,lvl_3[],2,FALSE),"Нет")</f>
        <v>Анализ даты</v>
      </c>
      <c r="F5703" s="11" t="str">
        <f>IFERROR(INDEX(lvl_4[],MATCH(L5703,lvl_4[ID],0),MATCH(TEXT(K5703,"##0"),lvl_4[#Headers],0)),"Нет")</f>
        <v>Символические звезды</v>
      </c>
      <c r="G5703" s="11" t="str">
        <f>IFERROR(INDEX(lvl_5[],MATCH(M5703,lvl_5[ID],0),MATCH(_xlfn.CONCAT(TEXT(K5703,"##0"),"_",TEXT(L5703,"##0")),lvl_5[#Headers],0)),"Нет")</f>
        <v>Звезда академика</v>
      </c>
      <c r="H5703" s="11" t="str">
        <f>IFERROR(INDEX(lvl_6[],MATCH(N5703,lvl_6[ID],0),MATCH(_xlfn.CONCAT(K5703,"_",L5703,"_",M5703),lvl_6[#Headers],0)),"Нет")</f>
        <v>Нет</v>
      </c>
      <c r="I5703" s="12">
        <v>1</v>
      </c>
      <c r="J5703" s="12">
        <v>4</v>
      </c>
      <c r="K5703" s="12">
        <v>1</v>
      </c>
      <c r="L5703" s="12">
        <v>5</v>
      </c>
      <c r="M5703" s="12">
        <v>17</v>
      </c>
      <c r="N5703" s="12">
        <v>1379</v>
      </c>
      <c r="O5703" s="12">
        <f>COUNTIF($P$2:P5703,P5703)</f>
        <v>1</v>
      </c>
      <c r="P5703" s="12" t="str">
        <f t="shared" si="327"/>
        <v>14105171379</v>
      </c>
      <c r="Q5703" s="12" t="str">
        <f t="shared" si="328"/>
        <v>141051713790001</v>
      </c>
      <c r="R5703" s="20" t="s">
        <v>4535</v>
      </c>
      <c r="AB5703" s="12" t="s">
        <v>907</v>
      </c>
      <c r="AD5703" s="12" t="s">
        <v>865</v>
      </c>
      <c r="AP5703" s="12" t="s">
        <v>100</v>
      </c>
      <c r="AR5703" s="12" t="s">
        <v>100</v>
      </c>
      <c r="BN5703" s="12">
        <v>1</v>
      </c>
      <c r="BP5703" s="12" t="s">
        <v>3807</v>
      </c>
    </row>
    <row r="5704" spans="1:68" ht="45" x14ac:dyDescent="0.25">
      <c r="A5704" s="12">
        <v>1</v>
      </c>
      <c r="B5704" s="11" t="str">
        <f t="shared" si="326"/>
        <v>Общий расчет. Анализ даты. Анализ даты. Символические звезды. Звезда академика. Нет</v>
      </c>
      <c r="C5704" s="11" t="str">
        <f>IFERROR(VLOOKUP(I5704,lvl_1[],2,FALSE),"Нет")</f>
        <v>Общий расчет</v>
      </c>
      <c r="D5704" s="11" t="str">
        <f>IFERROR(VLOOKUP(Rule!J5704,lvl_2[],2,FALSE),"Нет")</f>
        <v>Анализ даты</v>
      </c>
      <c r="E5704" s="11" t="str">
        <f>IFERROR(VLOOKUP(Rule!K5704,lvl_3[],2,FALSE),"Нет")</f>
        <v>Анализ даты</v>
      </c>
      <c r="F5704" s="11" t="str">
        <f>IFERROR(INDEX(lvl_4[],MATCH(L5704,lvl_4[ID],0),MATCH(TEXT(K5704,"##0"),lvl_4[#Headers],0)),"Нет")</f>
        <v>Символические звезды</v>
      </c>
      <c r="G5704" s="11" t="str">
        <f>IFERROR(INDEX(lvl_5[],MATCH(M5704,lvl_5[ID],0),MATCH(_xlfn.CONCAT(TEXT(K5704,"##0"),"_",TEXT(L5704,"##0")),lvl_5[#Headers],0)),"Нет")</f>
        <v>Звезда академика</v>
      </c>
      <c r="H5704" s="11" t="str">
        <f>IFERROR(INDEX(lvl_6[],MATCH(N5704,lvl_6[ID],0),MATCH(_xlfn.CONCAT(K5704,"_",L5704,"_",M5704),lvl_6[#Headers],0)),"Нет")</f>
        <v>Нет</v>
      </c>
      <c r="I5704" s="12">
        <v>1</v>
      </c>
      <c r="J5704" s="12">
        <v>4</v>
      </c>
      <c r="K5704" s="12">
        <v>1</v>
      </c>
      <c r="L5704" s="12">
        <v>5</v>
      </c>
      <c r="M5704" s="12">
        <v>17</v>
      </c>
      <c r="N5704" s="12">
        <v>1380</v>
      </c>
      <c r="O5704" s="12">
        <f>COUNTIF($P$2:P5704,P5704)</f>
        <v>1</v>
      </c>
      <c r="P5704" s="12" t="str">
        <f t="shared" si="327"/>
        <v>14105171380</v>
      </c>
      <c r="Q5704" s="12" t="str">
        <f t="shared" si="328"/>
        <v>141051713800001</v>
      </c>
      <c r="R5704" s="20" t="s">
        <v>4536</v>
      </c>
      <c r="AB5704" s="12" t="s">
        <v>908</v>
      </c>
      <c r="AD5704" s="12" t="s">
        <v>866</v>
      </c>
      <c r="AP5704" s="12" t="s">
        <v>100</v>
      </c>
      <c r="AR5704" s="12" t="s">
        <v>100</v>
      </c>
      <c r="BN5704" s="12">
        <v>1</v>
      </c>
      <c r="BP5704" s="12" t="s">
        <v>3807</v>
      </c>
    </row>
    <row r="5705" spans="1:68" ht="45" x14ac:dyDescent="0.25">
      <c r="A5705" s="12">
        <v>1</v>
      </c>
      <c r="B5705" s="11" t="str">
        <f t="shared" si="326"/>
        <v>Общий расчет. Анализ даты. Анализ даты. Символические звезды. Звезда академика. Нет</v>
      </c>
      <c r="C5705" s="11" t="str">
        <f>IFERROR(VLOOKUP(I5705,lvl_1[],2,FALSE),"Нет")</f>
        <v>Общий расчет</v>
      </c>
      <c r="D5705" s="11" t="str">
        <f>IFERROR(VLOOKUP(Rule!J5705,lvl_2[],2,FALSE),"Нет")</f>
        <v>Анализ даты</v>
      </c>
      <c r="E5705" s="11" t="str">
        <f>IFERROR(VLOOKUP(Rule!K5705,lvl_3[],2,FALSE),"Нет")</f>
        <v>Анализ даты</v>
      </c>
      <c r="F5705" s="11" t="str">
        <f>IFERROR(INDEX(lvl_4[],MATCH(L5705,lvl_4[ID],0),MATCH(TEXT(K5705,"##0"),lvl_4[#Headers],0)),"Нет")</f>
        <v>Символические звезды</v>
      </c>
      <c r="G5705" s="11" t="str">
        <f>IFERROR(INDEX(lvl_5[],MATCH(M5705,lvl_5[ID],0),MATCH(_xlfn.CONCAT(TEXT(K5705,"##0"),"_",TEXT(L5705,"##0")),lvl_5[#Headers],0)),"Нет")</f>
        <v>Звезда академика</v>
      </c>
      <c r="H5705" s="11" t="str">
        <f>IFERROR(INDEX(lvl_6[],MATCH(N5705,lvl_6[ID],0),MATCH(_xlfn.CONCAT(K5705,"_",L5705,"_",M5705),lvl_6[#Headers],0)),"Нет")</f>
        <v>Нет</v>
      </c>
      <c r="I5705" s="12">
        <v>1</v>
      </c>
      <c r="J5705" s="12">
        <v>4</v>
      </c>
      <c r="K5705" s="12">
        <v>1</v>
      </c>
      <c r="L5705" s="12">
        <v>5</v>
      </c>
      <c r="M5705" s="12">
        <v>17</v>
      </c>
      <c r="N5705" s="12">
        <v>1381</v>
      </c>
      <c r="O5705" s="12">
        <f>COUNTIF($P$2:P5705,P5705)</f>
        <v>1</v>
      </c>
      <c r="P5705" s="12" t="str">
        <f t="shared" si="327"/>
        <v>14105171381</v>
      </c>
      <c r="Q5705" s="12" t="str">
        <f t="shared" si="328"/>
        <v>141051713810001</v>
      </c>
      <c r="R5705" s="20" t="s">
        <v>4537</v>
      </c>
      <c r="AB5705" s="12" t="s">
        <v>910</v>
      </c>
      <c r="AD5705" s="12" t="s">
        <v>868</v>
      </c>
      <c r="AP5705" s="12" t="s">
        <v>100</v>
      </c>
      <c r="AR5705" s="12" t="s">
        <v>100</v>
      </c>
      <c r="BN5705" s="12">
        <v>1</v>
      </c>
      <c r="BP5705" s="12" t="s">
        <v>3807</v>
      </c>
    </row>
    <row r="5706" spans="1:68" ht="45" x14ac:dyDescent="0.25">
      <c r="A5706" s="12">
        <v>1</v>
      </c>
      <c r="B5706" s="11" t="str">
        <f t="shared" si="326"/>
        <v>Общий расчет. Анализ даты. Анализ даты. Символические звезды. Звезда академика. Нет</v>
      </c>
      <c r="C5706" s="11" t="str">
        <f>IFERROR(VLOOKUP(I5706,lvl_1[],2,FALSE),"Нет")</f>
        <v>Общий расчет</v>
      </c>
      <c r="D5706" s="11" t="str">
        <f>IFERROR(VLOOKUP(Rule!J5706,lvl_2[],2,FALSE),"Нет")</f>
        <v>Анализ даты</v>
      </c>
      <c r="E5706" s="11" t="str">
        <f>IFERROR(VLOOKUP(Rule!K5706,lvl_3[],2,FALSE),"Нет")</f>
        <v>Анализ даты</v>
      </c>
      <c r="F5706" s="11" t="str">
        <f>IFERROR(INDEX(lvl_4[],MATCH(L5706,lvl_4[ID],0),MATCH(TEXT(K5706,"##0"),lvl_4[#Headers],0)),"Нет")</f>
        <v>Символические звезды</v>
      </c>
      <c r="G5706" s="11" t="str">
        <f>IFERROR(INDEX(lvl_5[],MATCH(M5706,lvl_5[ID],0),MATCH(_xlfn.CONCAT(TEXT(K5706,"##0"),"_",TEXT(L5706,"##0")),lvl_5[#Headers],0)),"Нет")</f>
        <v>Звезда академика</v>
      </c>
      <c r="H5706" s="11" t="str">
        <f>IFERROR(INDEX(lvl_6[],MATCH(N5706,lvl_6[ID],0),MATCH(_xlfn.CONCAT(K5706,"_",L5706,"_",M5706),lvl_6[#Headers],0)),"Нет")</f>
        <v>Нет</v>
      </c>
      <c r="I5706" s="12">
        <v>1</v>
      </c>
      <c r="J5706" s="12">
        <v>4</v>
      </c>
      <c r="K5706" s="12">
        <v>1</v>
      </c>
      <c r="L5706" s="12">
        <v>5</v>
      </c>
      <c r="M5706" s="12">
        <v>17</v>
      </c>
      <c r="N5706" s="12">
        <v>1382</v>
      </c>
      <c r="O5706" s="12">
        <f>COUNTIF($P$2:P5706,P5706)</f>
        <v>1</v>
      </c>
      <c r="P5706" s="12" t="str">
        <f t="shared" si="327"/>
        <v>14105171382</v>
      </c>
      <c r="Q5706" s="12" t="str">
        <f t="shared" si="328"/>
        <v>141051713820001</v>
      </c>
      <c r="R5706" s="20" t="s">
        <v>4538</v>
      </c>
      <c r="AB5706" s="12" t="s">
        <v>912</v>
      </c>
      <c r="AD5706" s="12" t="s">
        <v>869</v>
      </c>
      <c r="AP5706" s="12" t="s">
        <v>100</v>
      </c>
      <c r="AR5706" s="12" t="s">
        <v>100</v>
      </c>
      <c r="BN5706" s="12">
        <v>1</v>
      </c>
      <c r="BP5706" s="12" t="s">
        <v>3807</v>
      </c>
    </row>
    <row r="5707" spans="1:68" ht="45" x14ac:dyDescent="0.25">
      <c r="A5707" s="12">
        <v>1</v>
      </c>
      <c r="B5707" s="11" t="str">
        <f t="shared" si="326"/>
        <v>Общий расчет. Анализ даты. Анализ даты. Символические звезды. Звезда академика. Нет</v>
      </c>
      <c r="C5707" s="11" t="str">
        <f>IFERROR(VLOOKUP(I5707,lvl_1[],2,FALSE),"Нет")</f>
        <v>Общий расчет</v>
      </c>
      <c r="D5707" s="11" t="str">
        <f>IFERROR(VLOOKUP(Rule!J5707,lvl_2[],2,FALSE),"Нет")</f>
        <v>Анализ даты</v>
      </c>
      <c r="E5707" s="11" t="str">
        <f>IFERROR(VLOOKUP(Rule!K5707,lvl_3[],2,FALSE),"Нет")</f>
        <v>Анализ даты</v>
      </c>
      <c r="F5707" s="11" t="str">
        <f>IFERROR(INDEX(lvl_4[],MATCH(L5707,lvl_4[ID],0),MATCH(TEXT(K5707,"##0"),lvl_4[#Headers],0)),"Нет")</f>
        <v>Символические звезды</v>
      </c>
      <c r="G5707" s="11" t="str">
        <f>IFERROR(INDEX(lvl_5[],MATCH(M5707,lvl_5[ID],0),MATCH(_xlfn.CONCAT(TEXT(K5707,"##0"),"_",TEXT(L5707,"##0")),lvl_5[#Headers],0)),"Нет")</f>
        <v>Звезда академика</v>
      </c>
      <c r="H5707" s="11" t="str">
        <f>IFERROR(INDEX(lvl_6[],MATCH(N5707,lvl_6[ID],0),MATCH(_xlfn.CONCAT(K5707,"_",L5707,"_",M5707),lvl_6[#Headers],0)),"Нет")</f>
        <v>Нет</v>
      </c>
      <c r="I5707" s="12">
        <v>1</v>
      </c>
      <c r="J5707" s="12">
        <v>4</v>
      </c>
      <c r="K5707" s="12">
        <v>1</v>
      </c>
      <c r="L5707" s="12">
        <v>5</v>
      </c>
      <c r="M5707" s="12">
        <v>17</v>
      </c>
      <c r="N5707" s="12">
        <v>1383</v>
      </c>
      <c r="O5707" s="12">
        <f>COUNTIF($P$2:P5707,P5707)</f>
        <v>1</v>
      </c>
      <c r="P5707" s="12" t="str">
        <f t="shared" si="327"/>
        <v>14105171383</v>
      </c>
      <c r="Q5707" s="12" t="str">
        <f t="shared" si="328"/>
        <v>141051713830001</v>
      </c>
      <c r="R5707" s="20" t="s">
        <v>4539</v>
      </c>
      <c r="AB5707" s="12" t="s">
        <v>914</v>
      </c>
      <c r="AD5707" s="12" t="s">
        <v>859</v>
      </c>
      <c r="AP5707" s="12" t="s">
        <v>100</v>
      </c>
      <c r="AR5707" s="12" t="s">
        <v>100</v>
      </c>
      <c r="BN5707" s="12">
        <v>1</v>
      </c>
      <c r="BP5707" s="12" t="s">
        <v>3807</v>
      </c>
    </row>
    <row r="5708" spans="1:68" ht="45" x14ac:dyDescent="0.25">
      <c r="A5708" s="12">
        <v>1</v>
      </c>
      <c r="B5708" s="11" t="str">
        <f t="shared" si="326"/>
        <v>Общий расчет. Анализ даты. Анализ даты. Символические звезды. Звезда академика. Нет</v>
      </c>
      <c r="C5708" s="11" t="str">
        <f>IFERROR(VLOOKUP(I5708,lvl_1[],2,FALSE),"Нет")</f>
        <v>Общий расчет</v>
      </c>
      <c r="D5708" s="11" t="str">
        <f>IFERROR(VLOOKUP(Rule!J5708,lvl_2[],2,FALSE),"Нет")</f>
        <v>Анализ даты</v>
      </c>
      <c r="E5708" s="11" t="str">
        <f>IFERROR(VLOOKUP(Rule!K5708,lvl_3[],2,FALSE),"Нет")</f>
        <v>Анализ даты</v>
      </c>
      <c r="F5708" s="11" t="str">
        <f>IFERROR(INDEX(lvl_4[],MATCH(L5708,lvl_4[ID],0),MATCH(TEXT(K5708,"##0"),lvl_4[#Headers],0)),"Нет")</f>
        <v>Символические звезды</v>
      </c>
      <c r="G5708" s="11" t="str">
        <f>IFERROR(INDEX(lvl_5[],MATCH(M5708,lvl_5[ID],0),MATCH(_xlfn.CONCAT(TEXT(K5708,"##0"),"_",TEXT(L5708,"##0")),lvl_5[#Headers],0)),"Нет")</f>
        <v>Звезда академика</v>
      </c>
      <c r="H5708" s="11" t="str">
        <f>IFERROR(INDEX(lvl_6[],MATCH(N5708,lvl_6[ID],0),MATCH(_xlfn.CONCAT(K5708,"_",L5708,"_",M5708),lvl_6[#Headers],0)),"Нет")</f>
        <v>Нет</v>
      </c>
      <c r="I5708" s="12">
        <v>1</v>
      </c>
      <c r="J5708" s="12">
        <v>4</v>
      </c>
      <c r="K5708" s="12">
        <v>1</v>
      </c>
      <c r="L5708" s="12">
        <v>5</v>
      </c>
      <c r="M5708" s="12">
        <v>17</v>
      </c>
      <c r="N5708" s="12">
        <v>1384</v>
      </c>
      <c r="O5708" s="12">
        <f>COUNTIF($P$2:P5708,P5708)</f>
        <v>1</v>
      </c>
      <c r="P5708" s="12" t="str">
        <f t="shared" si="327"/>
        <v>14105171384</v>
      </c>
      <c r="Q5708" s="12" t="str">
        <f t="shared" si="328"/>
        <v>141051713840001</v>
      </c>
      <c r="R5708" s="20" t="s">
        <v>4540</v>
      </c>
      <c r="AB5708" s="12" t="s">
        <v>916</v>
      </c>
      <c r="AD5708" s="12" t="s">
        <v>860</v>
      </c>
      <c r="AP5708" s="12" t="s">
        <v>100</v>
      </c>
      <c r="AR5708" s="12" t="s">
        <v>100</v>
      </c>
      <c r="BN5708" s="12">
        <v>1</v>
      </c>
      <c r="BP5708" s="12" t="s">
        <v>3807</v>
      </c>
    </row>
    <row r="5709" spans="1:68" ht="45" x14ac:dyDescent="0.25">
      <c r="A5709" s="12">
        <v>1</v>
      </c>
      <c r="B5709" s="11" t="str">
        <f t="shared" si="326"/>
        <v>Общий расчет. Анализ даты. Анализ даты. Символические звезды. Овечий нож (Демон убиения овец). Нет</v>
      </c>
      <c r="C5709" s="11" t="str">
        <f>IFERROR(VLOOKUP(I5709,lvl_1[],2,FALSE),"Нет")</f>
        <v>Общий расчет</v>
      </c>
      <c r="D5709" s="11" t="str">
        <f>IFERROR(VLOOKUP(Rule!J5709,lvl_2[],2,FALSE),"Нет")</f>
        <v>Анализ даты</v>
      </c>
      <c r="E5709" s="11" t="str">
        <f>IFERROR(VLOOKUP(Rule!K5709,lvl_3[],2,FALSE),"Нет")</f>
        <v>Анализ даты</v>
      </c>
      <c r="F5709" s="11" t="str">
        <f>IFERROR(INDEX(lvl_4[],MATCH(L5709,lvl_4[ID],0),MATCH(TEXT(K5709,"##0"),lvl_4[#Headers],0)),"Нет")</f>
        <v>Символические звезды</v>
      </c>
      <c r="G5709" s="11" t="str">
        <f>IFERROR(INDEX(lvl_5[],MATCH(M5709,lvl_5[ID],0),MATCH(_xlfn.CONCAT(TEXT(K5709,"##0"),"_",TEXT(L5709,"##0")),lvl_5[#Headers],0)),"Нет")</f>
        <v>Овечий нож (Демон убиения овец)</v>
      </c>
      <c r="H5709" s="11" t="str">
        <f>IFERROR(INDEX(lvl_6[],MATCH(N5709,lvl_6[ID],0),MATCH(_xlfn.CONCAT(K5709,"_",L5709,"_",M5709),lvl_6[#Headers],0)),"Нет")</f>
        <v>Нет</v>
      </c>
      <c r="I5709" s="12">
        <v>1</v>
      </c>
      <c r="J5709" s="12">
        <v>4</v>
      </c>
      <c r="K5709" s="12">
        <v>1</v>
      </c>
      <c r="L5709" s="12">
        <v>5</v>
      </c>
      <c r="M5709" s="12">
        <v>18</v>
      </c>
      <c r="N5709" s="12">
        <v>1385</v>
      </c>
      <c r="O5709" s="12">
        <f>COUNTIF($P$2:P5709,P5709)</f>
        <v>1</v>
      </c>
      <c r="P5709" s="12" t="str">
        <f t="shared" si="327"/>
        <v>14105181385</v>
      </c>
      <c r="Q5709" s="12" t="str">
        <f t="shared" si="328"/>
        <v>141051813850001</v>
      </c>
      <c r="R5709" s="20" t="s">
        <v>4541</v>
      </c>
      <c r="AB5709" s="12" t="s">
        <v>899</v>
      </c>
      <c r="AD5709" s="12" t="s">
        <v>860</v>
      </c>
      <c r="AP5709" s="12" t="s">
        <v>100</v>
      </c>
      <c r="AR5709" s="12" t="s">
        <v>100</v>
      </c>
      <c r="BN5709" s="12">
        <v>1</v>
      </c>
      <c r="BP5709" s="12" t="s">
        <v>3807</v>
      </c>
    </row>
    <row r="5710" spans="1:68" ht="45" x14ac:dyDescent="0.25">
      <c r="A5710" s="12">
        <v>1</v>
      </c>
      <c r="B5710" s="11" t="str">
        <f t="shared" si="326"/>
        <v>Общий расчет. Анализ даты. Анализ даты. Символические звезды. Овечий нож (Демон убиения овец). Нет</v>
      </c>
      <c r="C5710" s="11" t="str">
        <f>IFERROR(VLOOKUP(I5710,lvl_1[],2,FALSE),"Нет")</f>
        <v>Общий расчет</v>
      </c>
      <c r="D5710" s="11" t="str">
        <f>IFERROR(VLOOKUP(Rule!J5710,lvl_2[],2,FALSE),"Нет")</f>
        <v>Анализ даты</v>
      </c>
      <c r="E5710" s="11" t="str">
        <f>IFERROR(VLOOKUP(Rule!K5710,lvl_3[],2,FALSE),"Нет")</f>
        <v>Анализ даты</v>
      </c>
      <c r="F5710" s="11" t="str">
        <f>IFERROR(INDEX(lvl_4[],MATCH(L5710,lvl_4[ID],0),MATCH(TEXT(K5710,"##0"),lvl_4[#Headers],0)),"Нет")</f>
        <v>Символические звезды</v>
      </c>
      <c r="G5710" s="11" t="str">
        <f>IFERROR(INDEX(lvl_5[],MATCH(M5710,lvl_5[ID],0),MATCH(_xlfn.CONCAT(TEXT(K5710,"##0"),"_",TEXT(L5710,"##0")),lvl_5[#Headers],0)),"Нет")</f>
        <v>Овечий нож (Демон убиения овец)</v>
      </c>
      <c r="H5710" s="11" t="str">
        <f>IFERROR(INDEX(lvl_6[],MATCH(N5710,lvl_6[ID],0),MATCH(_xlfn.CONCAT(K5710,"_",L5710,"_",M5710),lvl_6[#Headers],0)),"Нет")</f>
        <v>Нет</v>
      </c>
      <c r="I5710" s="12">
        <v>1</v>
      </c>
      <c r="J5710" s="12">
        <v>4</v>
      </c>
      <c r="K5710" s="12">
        <v>1</v>
      </c>
      <c r="L5710" s="12">
        <v>5</v>
      </c>
      <c r="M5710" s="12">
        <v>18</v>
      </c>
      <c r="N5710" s="12">
        <v>1386</v>
      </c>
      <c r="O5710" s="12">
        <f>COUNTIF($P$2:P5710,P5710)</f>
        <v>1</v>
      </c>
      <c r="P5710" s="12" t="str">
        <f t="shared" si="327"/>
        <v>14105181386</v>
      </c>
      <c r="Q5710" s="12" t="str">
        <f t="shared" si="328"/>
        <v>141051813860001</v>
      </c>
      <c r="R5710" s="20" t="s">
        <v>4542</v>
      </c>
      <c r="AB5710" s="12" t="s">
        <v>901</v>
      </c>
      <c r="AD5710" s="12" t="s">
        <v>861</v>
      </c>
      <c r="AP5710" s="12" t="s">
        <v>100</v>
      </c>
      <c r="AR5710" s="12" t="s">
        <v>100</v>
      </c>
      <c r="BN5710" s="12">
        <v>1</v>
      </c>
      <c r="BP5710" s="12" t="s">
        <v>3807</v>
      </c>
    </row>
    <row r="5711" spans="1:68" ht="45" x14ac:dyDescent="0.25">
      <c r="A5711" s="12">
        <v>1</v>
      </c>
      <c r="B5711" s="11" t="str">
        <f t="shared" si="326"/>
        <v>Общий расчет. Анализ даты. Анализ даты. Символические звезды. Овечий нож (Демон убиения овец). Нет</v>
      </c>
      <c r="C5711" s="11" t="str">
        <f>IFERROR(VLOOKUP(I5711,lvl_1[],2,FALSE),"Нет")</f>
        <v>Общий расчет</v>
      </c>
      <c r="D5711" s="11" t="str">
        <f>IFERROR(VLOOKUP(Rule!J5711,lvl_2[],2,FALSE),"Нет")</f>
        <v>Анализ даты</v>
      </c>
      <c r="E5711" s="11" t="str">
        <f>IFERROR(VLOOKUP(Rule!K5711,lvl_3[],2,FALSE),"Нет")</f>
        <v>Анализ даты</v>
      </c>
      <c r="F5711" s="11" t="str">
        <f>IFERROR(INDEX(lvl_4[],MATCH(L5711,lvl_4[ID],0),MATCH(TEXT(K5711,"##0"),lvl_4[#Headers],0)),"Нет")</f>
        <v>Символические звезды</v>
      </c>
      <c r="G5711" s="11" t="str">
        <f>IFERROR(INDEX(lvl_5[],MATCH(M5711,lvl_5[ID],0),MATCH(_xlfn.CONCAT(TEXT(K5711,"##0"),"_",TEXT(L5711,"##0")),lvl_5[#Headers],0)),"Нет")</f>
        <v>Овечий нож (Демон убиения овец)</v>
      </c>
      <c r="H5711" s="11" t="str">
        <f>IFERROR(INDEX(lvl_6[],MATCH(N5711,lvl_6[ID],0),MATCH(_xlfn.CONCAT(K5711,"_",L5711,"_",M5711),lvl_6[#Headers],0)),"Нет")</f>
        <v>Нет</v>
      </c>
      <c r="I5711" s="12">
        <v>1</v>
      </c>
      <c r="J5711" s="12">
        <v>4</v>
      </c>
      <c r="K5711" s="12">
        <v>1</v>
      </c>
      <c r="L5711" s="12">
        <v>5</v>
      </c>
      <c r="M5711" s="12">
        <v>18</v>
      </c>
      <c r="N5711" s="12">
        <v>1387</v>
      </c>
      <c r="O5711" s="12">
        <f>COUNTIF($P$2:P5711,P5711)</f>
        <v>1</v>
      </c>
      <c r="P5711" s="12" t="str">
        <f t="shared" si="327"/>
        <v>14105181387</v>
      </c>
      <c r="Q5711" s="12" t="str">
        <f t="shared" si="328"/>
        <v>141051813870001</v>
      </c>
      <c r="R5711" s="20" t="s">
        <v>4543</v>
      </c>
      <c r="AB5711" s="12" t="s">
        <v>901</v>
      </c>
      <c r="AD5711" s="12" t="s">
        <v>859</v>
      </c>
      <c r="AP5711" s="12" t="s">
        <v>100</v>
      </c>
      <c r="AR5711" s="12" t="s">
        <v>100</v>
      </c>
      <c r="BN5711" s="12">
        <v>1</v>
      </c>
      <c r="BP5711" s="12" t="s">
        <v>3807</v>
      </c>
    </row>
    <row r="5712" spans="1:68" ht="45" x14ac:dyDescent="0.25">
      <c r="A5712" s="12">
        <v>1</v>
      </c>
      <c r="B5712" s="11" t="str">
        <f t="shared" si="326"/>
        <v>Общий расчет. Анализ даты. Анализ даты. Символические звезды. Овечий нож (Демон убиения овец). Нет</v>
      </c>
      <c r="C5712" s="11" t="str">
        <f>IFERROR(VLOOKUP(I5712,lvl_1[],2,FALSE),"Нет")</f>
        <v>Общий расчет</v>
      </c>
      <c r="D5712" s="11" t="str">
        <f>IFERROR(VLOOKUP(Rule!J5712,lvl_2[],2,FALSE),"Нет")</f>
        <v>Анализ даты</v>
      </c>
      <c r="E5712" s="11" t="str">
        <f>IFERROR(VLOOKUP(Rule!K5712,lvl_3[],2,FALSE),"Нет")</f>
        <v>Анализ даты</v>
      </c>
      <c r="F5712" s="11" t="str">
        <f>IFERROR(INDEX(lvl_4[],MATCH(L5712,lvl_4[ID],0),MATCH(TEXT(K5712,"##0"),lvl_4[#Headers],0)),"Нет")</f>
        <v>Символические звезды</v>
      </c>
      <c r="G5712" s="11" t="str">
        <f>IFERROR(INDEX(lvl_5[],MATCH(M5712,lvl_5[ID],0),MATCH(_xlfn.CONCAT(TEXT(K5712,"##0"),"_",TEXT(L5712,"##0")),lvl_5[#Headers],0)),"Нет")</f>
        <v>Овечий нож (Демон убиения овец)</v>
      </c>
      <c r="H5712" s="11" t="str">
        <f>IFERROR(INDEX(lvl_6[],MATCH(N5712,lvl_6[ID],0),MATCH(_xlfn.CONCAT(K5712,"_",L5712,"_",M5712),lvl_6[#Headers],0)),"Нет")</f>
        <v>Нет</v>
      </c>
      <c r="I5712" s="12">
        <v>1</v>
      </c>
      <c r="J5712" s="12">
        <v>4</v>
      </c>
      <c r="K5712" s="12">
        <v>1</v>
      </c>
      <c r="L5712" s="12">
        <v>5</v>
      </c>
      <c r="M5712" s="12">
        <v>18</v>
      </c>
      <c r="N5712" s="12">
        <v>1388</v>
      </c>
      <c r="O5712" s="12">
        <f>COUNTIF($P$2:P5712,P5712)</f>
        <v>1</v>
      </c>
      <c r="P5712" s="12" t="str">
        <f t="shared" si="327"/>
        <v>14105181388</v>
      </c>
      <c r="Q5712" s="12" t="str">
        <f t="shared" si="328"/>
        <v>141051813880001</v>
      </c>
      <c r="R5712" s="20" t="s">
        <v>4544</v>
      </c>
      <c r="AB5712" s="12" t="s">
        <v>903</v>
      </c>
      <c r="AD5712" s="12" t="s">
        <v>863</v>
      </c>
      <c r="AP5712" s="12" t="s">
        <v>100</v>
      </c>
      <c r="AR5712" s="12" t="s">
        <v>100</v>
      </c>
      <c r="BN5712" s="12">
        <v>1</v>
      </c>
      <c r="BP5712" s="12" t="s">
        <v>3807</v>
      </c>
    </row>
    <row r="5713" spans="1:68" ht="45" x14ac:dyDescent="0.25">
      <c r="A5713" s="12">
        <v>1</v>
      </c>
      <c r="B5713" s="11" t="str">
        <f t="shared" si="326"/>
        <v>Общий расчет. Анализ даты. Анализ даты. Символические звезды. Овечий нож (Демон убиения овец). Нет</v>
      </c>
      <c r="C5713" s="11" t="str">
        <f>IFERROR(VLOOKUP(I5713,lvl_1[],2,FALSE),"Нет")</f>
        <v>Общий расчет</v>
      </c>
      <c r="D5713" s="11" t="str">
        <f>IFERROR(VLOOKUP(Rule!J5713,lvl_2[],2,FALSE),"Нет")</f>
        <v>Анализ даты</v>
      </c>
      <c r="E5713" s="11" t="str">
        <f>IFERROR(VLOOKUP(Rule!K5713,lvl_3[],2,FALSE),"Нет")</f>
        <v>Анализ даты</v>
      </c>
      <c r="F5713" s="11" t="str">
        <f>IFERROR(INDEX(lvl_4[],MATCH(L5713,lvl_4[ID],0),MATCH(TEXT(K5713,"##0"),lvl_4[#Headers],0)),"Нет")</f>
        <v>Символические звезды</v>
      </c>
      <c r="G5713" s="11" t="str">
        <f>IFERROR(INDEX(lvl_5[],MATCH(M5713,lvl_5[ID],0),MATCH(_xlfn.CONCAT(TEXT(K5713,"##0"),"_",TEXT(L5713,"##0")),lvl_5[#Headers],0)),"Нет")</f>
        <v>Овечий нож (Демон убиения овец)</v>
      </c>
      <c r="H5713" s="11" t="str">
        <f>IFERROR(INDEX(lvl_6[],MATCH(N5713,lvl_6[ID],0),MATCH(_xlfn.CONCAT(K5713,"_",L5713,"_",M5713),lvl_6[#Headers],0)),"Нет")</f>
        <v>Нет</v>
      </c>
      <c r="I5713" s="12">
        <v>1</v>
      </c>
      <c r="J5713" s="12">
        <v>4</v>
      </c>
      <c r="K5713" s="12">
        <v>1</v>
      </c>
      <c r="L5713" s="12">
        <v>5</v>
      </c>
      <c r="M5713" s="12">
        <v>18</v>
      </c>
      <c r="N5713" s="12">
        <v>1389</v>
      </c>
      <c r="O5713" s="12">
        <f>COUNTIF($P$2:P5713,P5713)</f>
        <v>1</v>
      </c>
      <c r="P5713" s="12" t="str">
        <f t="shared" si="327"/>
        <v>14105181389</v>
      </c>
      <c r="Q5713" s="12" t="str">
        <f t="shared" si="328"/>
        <v>141051813890001</v>
      </c>
      <c r="R5713" s="20" t="s">
        <v>4545</v>
      </c>
      <c r="AB5713" s="12" t="s">
        <v>905</v>
      </c>
      <c r="AD5713" s="12" t="s">
        <v>864</v>
      </c>
      <c r="AP5713" s="12" t="s">
        <v>100</v>
      </c>
      <c r="AR5713" s="12" t="s">
        <v>100</v>
      </c>
      <c r="BN5713" s="12">
        <v>1</v>
      </c>
      <c r="BP5713" s="12" t="s">
        <v>3807</v>
      </c>
    </row>
    <row r="5714" spans="1:68" ht="45" x14ac:dyDescent="0.25">
      <c r="A5714" s="12">
        <v>1</v>
      </c>
      <c r="B5714" s="11" t="str">
        <f t="shared" si="326"/>
        <v>Общий расчет. Анализ даты. Анализ даты. Символические звезды. Овечий нож (Демон убиения овец). Нет</v>
      </c>
      <c r="C5714" s="11" t="str">
        <f>IFERROR(VLOOKUP(I5714,lvl_1[],2,FALSE),"Нет")</f>
        <v>Общий расчет</v>
      </c>
      <c r="D5714" s="11" t="str">
        <f>IFERROR(VLOOKUP(Rule!J5714,lvl_2[],2,FALSE),"Нет")</f>
        <v>Анализ даты</v>
      </c>
      <c r="E5714" s="11" t="str">
        <f>IFERROR(VLOOKUP(Rule!K5714,lvl_3[],2,FALSE),"Нет")</f>
        <v>Анализ даты</v>
      </c>
      <c r="F5714" s="11" t="str">
        <f>IFERROR(INDEX(lvl_4[],MATCH(L5714,lvl_4[ID],0),MATCH(TEXT(K5714,"##0"),lvl_4[#Headers],0)),"Нет")</f>
        <v>Символические звезды</v>
      </c>
      <c r="G5714" s="11" t="str">
        <f>IFERROR(INDEX(lvl_5[],MATCH(M5714,lvl_5[ID],0),MATCH(_xlfn.CONCAT(TEXT(K5714,"##0"),"_",TEXT(L5714,"##0")),lvl_5[#Headers],0)),"Нет")</f>
        <v>Овечий нож (Демон убиения овец)</v>
      </c>
      <c r="H5714" s="11" t="str">
        <f>IFERROR(INDEX(lvl_6[],MATCH(N5714,lvl_6[ID],0),MATCH(_xlfn.CONCAT(K5714,"_",L5714,"_",M5714),lvl_6[#Headers],0)),"Нет")</f>
        <v>Нет</v>
      </c>
      <c r="I5714" s="12">
        <v>1</v>
      </c>
      <c r="J5714" s="12">
        <v>4</v>
      </c>
      <c r="K5714" s="12">
        <v>1</v>
      </c>
      <c r="L5714" s="12">
        <v>5</v>
      </c>
      <c r="M5714" s="12">
        <v>18</v>
      </c>
      <c r="N5714" s="12">
        <v>1390</v>
      </c>
      <c r="O5714" s="12">
        <f>COUNTIF($P$2:P5714,P5714)</f>
        <v>1</v>
      </c>
      <c r="P5714" s="12" t="str">
        <f t="shared" si="327"/>
        <v>14105181390</v>
      </c>
      <c r="Q5714" s="12" t="str">
        <f t="shared" si="328"/>
        <v>141051813900001</v>
      </c>
      <c r="R5714" s="20" t="s">
        <v>4546</v>
      </c>
      <c r="AB5714" s="12" t="s">
        <v>905</v>
      </c>
      <c r="AD5714" s="12" t="s">
        <v>862</v>
      </c>
      <c r="AP5714" s="12" t="s">
        <v>100</v>
      </c>
      <c r="AR5714" s="12" t="s">
        <v>100</v>
      </c>
      <c r="BN5714" s="12">
        <v>1</v>
      </c>
      <c r="BP5714" s="12" t="s">
        <v>3807</v>
      </c>
    </row>
    <row r="5715" spans="1:68" ht="45" x14ac:dyDescent="0.25">
      <c r="A5715" s="12">
        <v>1</v>
      </c>
      <c r="B5715" s="11" t="str">
        <f t="shared" si="326"/>
        <v>Общий расчет. Анализ даты. Анализ даты. Символические звезды. Овечий нож (Демон убиения овец). Нет</v>
      </c>
      <c r="C5715" s="11" t="str">
        <f>IFERROR(VLOOKUP(I5715,lvl_1[],2,FALSE),"Нет")</f>
        <v>Общий расчет</v>
      </c>
      <c r="D5715" s="11" t="str">
        <f>IFERROR(VLOOKUP(Rule!J5715,lvl_2[],2,FALSE),"Нет")</f>
        <v>Анализ даты</v>
      </c>
      <c r="E5715" s="11" t="str">
        <f>IFERROR(VLOOKUP(Rule!K5715,lvl_3[],2,FALSE),"Нет")</f>
        <v>Анализ даты</v>
      </c>
      <c r="F5715" s="11" t="str">
        <f>IFERROR(INDEX(lvl_4[],MATCH(L5715,lvl_4[ID],0),MATCH(TEXT(K5715,"##0"),lvl_4[#Headers],0)),"Нет")</f>
        <v>Символические звезды</v>
      </c>
      <c r="G5715" s="11" t="str">
        <f>IFERROR(INDEX(lvl_5[],MATCH(M5715,lvl_5[ID],0),MATCH(_xlfn.CONCAT(TEXT(K5715,"##0"),"_",TEXT(L5715,"##0")),lvl_5[#Headers],0)),"Нет")</f>
        <v>Овечий нож (Демон убиения овец)</v>
      </c>
      <c r="H5715" s="11" t="str">
        <f>IFERROR(INDEX(lvl_6[],MATCH(N5715,lvl_6[ID],0),MATCH(_xlfn.CONCAT(K5715,"_",L5715,"_",M5715),lvl_6[#Headers],0)),"Нет")</f>
        <v>Нет</v>
      </c>
      <c r="I5715" s="12">
        <v>1</v>
      </c>
      <c r="J5715" s="12">
        <v>4</v>
      </c>
      <c r="K5715" s="12">
        <v>1</v>
      </c>
      <c r="L5715" s="12">
        <v>5</v>
      </c>
      <c r="M5715" s="12">
        <v>18</v>
      </c>
      <c r="N5715" s="12">
        <v>1391</v>
      </c>
      <c r="O5715" s="12">
        <f>COUNTIF($P$2:P5715,P5715)</f>
        <v>1</v>
      </c>
      <c r="P5715" s="12" t="str">
        <f t="shared" si="327"/>
        <v>14105181391</v>
      </c>
      <c r="Q5715" s="12" t="str">
        <f t="shared" si="328"/>
        <v>141051813910001</v>
      </c>
      <c r="R5715" s="20" t="s">
        <v>4547</v>
      </c>
      <c r="AB5715" s="12" t="s">
        <v>907</v>
      </c>
      <c r="AD5715" s="12" t="s">
        <v>863</v>
      </c>
      <c r="AP5715" s="12" t="s">
        <v>100</v>
      </c>
      <c r="AR5715" s="12" t="s">
        <v>100</v>
      </c>
      <c r="BN5715" s="12">
        <v>1</v>
      </c>
      <c r="BP5715" s="12" t="s">
        <v>3807</v>
      </c>
    </row>
    <row r="5716" spans="1:68" ht="45" x14ac:dyDescent="0.25">
      <c r="A5716" s="12">
        <v>1</v>
      </c>
      <c r="B5716" s="11" t="str">
        <f t="shared" si="326"/>
        <v>Общий расчет. Анализ даты. Анализ даты. Символические звезды. Овечий нож (Демон убиения овец). Нет</v>
      </c>
      <c r="C5716" s="11" t="str">
        <f>IFERROR(VLOOKUP(I5716,lvl_1[],2,FALSE),"Нет")</f>
        <v>Общий расчет</v>
      </c>
      <c r="D5716" s="11" t="str">
        <f>IFERROR(VLOOKUP(Rule!J5716,lvl_2[],2,FALSE),"Нет")</f>
        <v>Анализ даты</v>
      </c>
      <c r="E5716" s="11" t="str">
        <f>IFERROR(VLOOKUP(Rule!K5716,lvl_3[],2,FALSE),"Нет")</f>
        <v>Анализ даты</v>
      </c>
      <c r="F5716" s="11" t="str">
        <f>IFERROR(INDEX(lvl_4[],MATCH(L5716,lvl_4[ID],0),MATCH(TEXT(K5716,"##0"),lvl_4[#Headers],0)),"Нет")</f>
        <v>Символические звезды</v>
      </c>
      <c r="G5716" s="11" t="str">
        <f>IFERROR(INDEX(lvl_5[],MATCH(M5716,lvl_5[ID],0),MATCH(_xlfn.CONCAT(TEXT(K5716,"##0"),"_",TEXT(L5716,"##0")),lvl_5[#Headers],0)),"Нет")</f>
        <v>Овечий нож (Демон убиения овец)</v>
      </c>
      <c r="H5716" s="11" t="str">
        <f>IFERROR(INDEX(lvl_6[],MATCH(N5716,lvl_6[ID],0),MATCH(_xlfn.CONCAT(K5716,"_",L5716,"_",M5716),lvl_6[#Headers],0)),"Нет")</f>
        <v>Нет</v>
      </c>
      <c r="I5716" s="12">
        <v>1</v>
      </c>
      <c r="J5716" s="12">
        <v>4</v>
      </c>
      <c r="K5716" s="12">
        <v>1</v>
      </c>
      <c r="L5716" s="12">
        <v>5</v>
      </c>
      <c r="M5716" s="12">
        <v>18</v>
      </c>
      <c r="N5716" s="12">
        <v>1392</v>
      </c>
      <c r="O5716" s="12">
        <f>COUNTIF($P$2:P5716,P5716)</f>
        <v>1</v>
      </c>
      <c r="P5716" s="12" t="str">
        <f t="shared" si="327"/>
        <v>14105181392</v>
      </c>
      <c r="Q5716" s="12" t="str">
        <f t="shared" si="328"/>
        <v>141051813920001</v>
      </c>
      <c r="R5716" s="20" t="s">
        <v>4548</v>
      </c>
      <c r="AB5716" s="12" t="s">
        <v>908</v>
      </c>
      <c r="AD5716" s="12" t="s">
        <v>864</v>
      </c>
      <c r="AP5716" s="12" t="s">
        <v>100</v>
      </c>
      <c r="AR5716" s="12" t="s">
        <v>100</v>
      </c>
      <c r="BN5716" s="12">
        <v>1</v>
      </c>
      <c r="BP5716" s="12" t="s">
        <v>3807</v>
      </c>
    </row>
    <row r="5717" spans="1:68" ht="45" x14ac:dyDescent="0.25">
      <c r="A5717" s="12">
        <v>1</v>
      </c>
      <c r="B5717" s="11" t="str">
        <f t="shared" si="326"/>
        <v>Общий расчет. Анализ даты. Анализ даты. Символические звезды. Овечий нож (Демон убиения овец). Нет</v>
      </c>
      <c r="C5717" s="11" t="str">
        <f>IFERROR(VLOOKUP(I5717,lvl_1[],2,FALSE),"Нет")</f>
        <v>Общий расчет</v>
      </c>
      <c r="D5717" s="11" t="str">
        <f>IFERROR(VLOOKUP(Rule!J5717,lvl_2[],2,FALSE),"Нет")</f>
        <v>Анализ даты</v>
      </c>
      <c r="E5717" s="11" t="str">
        <f>IFERROR(VLOOKUP(Rule!K5717,lvl_3[],2,FALSE),"Нет")</f>
        <v>Анализ даты</v>
      </c>
      <c r="F5717" s="11" t="str">
        <f>IFERROR(INDEX(lvl_4[],MATCH(L5717,lvl_4[ID],0),MATCH(TEXT(K5717,"##0"),lvl_4[#Headers],0)),"Нет")</f>
        <v>Символические звезды</v>
      </c>
      <c r="G5717" s="11" t="str">
        <f>IFERROR(INDEX(lvl_5[],MATCH(M5717,lvl_5[ID],0),MATCH(_xlfn.CONCAT(TEXT(K5717,"##0"),"_",TEXT(L5717,"##0")),lvl_5[#Headers],0)),"Нет")</f>
        <v>Овечий нож (Демон убиения овец)</v>
      </c>
      <c r="H5717" s="11" t="str">
        <f>IFERROR(INDEX(lvl_6[],MATCH(N5717,lvl_6[ID],0),MATCH(_xlfn.CONCAT(K5717,"_",L5717,"_",M5717),lvl_6[#Headers],0)),"Нет")</f>
        <v>Нет</v>
      </c>
      <c r="I5717" s="12">
        <v>1</v>
      </c>
      <c r="J5717" s="12">
        <v>4</v>
      </c>
      <c r="K5717" s="12">
        <v>1</v>
      </c>
      <c r="L5717" s="12">
        <v>5</v>
      </c>
      <c r="M5717" s="12">
        <v>18</v>
      </c>
      <c r="N5717" s="12">
        <v>1393</v>
      </c>
      <c r="O5717" s="12">
        <f>COUNTIF($P$2:P5717,P5717)</f>
        <v>1</v>
      </c>
      <c r="P5717" s="12" t="str">
        <f t="shared" si="327"/>
        <v>14105181393</v>
      </c>
      <c r="Q5717" s="12" t="str">
        <f t="shared" si="328"/>
        <v>141051813930001</v>
      </c>
      <c r="R5717" s="20" t="s">
        <v>4549</v>
      </c>
      <c r="AB5717" s="12" t="s">
        <v>908</v>
      </c>
      <c r="AD5717" s="12" t="s">
        <v>862</v>
      </c>
      <c r="AP5717" s="12" t="s">
        <v>100</v>
      </c>
      <c r="AR5717" s="12" t="s">
        <v>100</v>
      </c>
      <c r="BN5717" s="12">
        <v>1</v>
      </c>
      <c r="BP5717" s="12" t="s">
        <v>3807</v>
      </c>
    </row>
    <row r="5718" spans="1:68" ht="45" x14ac:dyDescent="0.25">
      <c r="A5718" s="12">
        <v>1</v>
      </c>
      <c r="B5718" s="11" t="str">
        <f t="shared" si="326"/>
        <v>Общий расчет. Анализ даты. Анализ даты. Символические звезды. Овечий нож (Демон убиения овец). Нет</v>
      </c>
      <c r="C5718" s="11" t="str">
        <f>IFERROR(VLOOKUP(I5718,lvl_1[],2,FALSE),"Нет")</f>
        <v>Общий расчет</v>
      </c>
      <c r="D5718" s="11" t="str">
        <f>IFERROR(VLOOKUP(Rule!J5718,lvl_2[],2,FALSE),"Нет")</f>
        <v>Анализ даты</v>
      </c>
      <c r="E5718" s="11" t="str">
        <f>IFERROR(VLOOKUP(Rule!K5718,lvl_3[],2,FALSE),"Нет")</f>
        <v>Анализ даты</v>
      </c>
      <c r="F5718" s="11" t="str">
        <f>IFERROR(INDEX(lvl_4[],MATCH(L5718,lvl_4[ID],0),MATCH(TEXT(K5718,"##0"),lvl_4[#Headers],0)),"Нет")</f>
        <v>Символические звезды</v>
      </c>
      <c r="G5718" s="11" t="str">
        <f>IFERROR(INDEX(lvl_5[],MATCH(M5718,lvl_5[ID],0),MATCH(_xlfn.CONCAT(TEXT(K5718,"##0"),"_",TEXT(L5718,"##0")),lvl_5[#Headers],0)),"Нет")</f>
        <v>Овечий нож (Демон убиения овец)</v>
      </c>
      <c r="H5718" s="11" t="str">
        <f>IFERROR(INDEX(lvl_6[],MATCH(N5718,lvl_6[ID],0),MATCH(_xlfn.CONCAT(K5718,"_",L5718,"_",M5718),lvl_6[#Headers],0)),"Нет")</f>
        <v>Нет</v>
      </c>
      <c r="I5718" s="12">
        <v>1</v>
      </c>
      <c r="J5718" s="12">
        <v>4</v>
      </c>
      <c r="K5718" s="12">
        <v>1</v>
      </c>
      <c r="L5718" s="12">
        <v>5</v>
      </c>
      <c r="M5718" s="12">
        <v>18</v>
      </c>
      <c r="N5718" s="12">
        <v>1394</v>
      </c>
      <c r="O5718" s="12">
        <f>COUNTIF($P$2:P5718,P5718)</f>
        <v>1</v>
      </c>
      <c r="P5718" s="12" t="str">
        <f t="shared" si="327"/>
        <v>14105181394</v>
      </c>
      <c r="Q5718" s="12" t="str">
        <f t="shared" si="328"/>
        <v>141051813940001</v>
      </c>
      <c r="R5718" s="20" t="s">
        <v>4550</v>
      </c>
      <c r="AB5718" s="12" t="s">
        <v>910</v>
      </c>
      <c r="AD5718" s="12" t="s">
        <v>866</v>
      </c>
      <c r="AP5718" s="12" t="s">
        <v>100</v>
      </c>
      <c r="AR5718" s="12" t="s">
        <v>100</v>
      </c>
      <c r="BN5718" s="12">
        <v>1</v>
      </c>
      <c r="BP5718" s="12" t="s">
        <v>3807</v>
      </c>
    </row>
    <row r="5719" spans="1:68" ht="45" x14ac:dyDescent="0.25">
      <c r="A5719" s="12">
        <v>1</v>
      </c>
      <c r="B5719" s="11" t="str">
        <f t="shared" si="326"/>
        <v>Общий расчет. Анализ даты. Анализ даты. Символические звезды. Овечий нож (Демон убиения овец). Нет</v>
      </c>
      <c r="C5719" s="11" t="str">
        <f>IFERROR(VLOOKUP(I5719,lvl_1[],2,FALSE),"Нет")</f>
        <v>Общий расчет</v>
      </c>
      <c r="D5719" s="11" t="str">
        <f>IFERROR(VLOOKUP(Rule!J5719,lvl_2[],2,FALSE),"Нет")</f>
        <v>Анализ даты</v>
      </c>
      <c r="E5719" s="11" t="str">
        <f>IFERROR(VLOOKUP(Rule!K5719,lvl_3[],2,FALSE),"Нет")</f>
        <v>Анализ даты</v>
      </c>
      <c r="F5719" s="11" t="str">
        <f>IFERROR(INDEX(lvl_4[],MATCH(L5719,lvl_4[ID],0),MATCH(TEXT(K5719,"##0"),lvl_4[#Headers],0)),"Нет")</f>
        <v>Символические звезды</v>
      </c>
      <c r="G5719" s="11" t="str">
        <f>IFERROR(INDEX(lvl_5[],MATCH(M5719,lvl_5[ID],0),MATCH(_xlfn.CONCAT(TEXT(K5719,"##0"),"_",TEXT(L5719,"##0")),lvl_5[#Headers],0)),"Нет")</f>
        <v>Овечий нож (Демон убиения овец)</v>
      </c>
      <c r="H5719" s="11" t="str">
        <f>IFERROR(INDEX(lvl_6[],MATCH(N5719,lvl_6[ID],0),MATCH(_xlfn.CONCAT(K5719,"_",L5719,"_",M5719),lvl_6[#Headers],0)),"Нет")</f>
        <v>Нет</v>
      </c>
      <c r="I5719" s="12">
        <v>1</v>
      </c>
      <c r="J5719" s="12">
        <v>4</v>
      </c>
      <c r="K5719" s="12">
        <v>1</v>
      </c>
      <c r="L5719" s="12">
        <v>5</v>
      </c>
      <c r="M5719" s="12">
        <v>18</v>
      </c>
      <c r="N5719" s="12">
        <v>1395</v>
      </c>
      <c r="O5719" s="12">
        <f>COUNTIF($P$2:P5719,P5719)</f>
        <v>1</v>
      </c>
      <c r="P5719" s="12" t="str">
        <f t="shared" si="327"/>
        <v>14105181395</v>
      </c>
      <c r="Q5719" s="12" t="str">
        <f t="shared" si="328"/>
        <v>141051813950001</v>
      </c>
      <c r="R5719" s="20" t="s">
        <v>4551</v>
      </c>
      <c r="AB5719" s="12" t="s">
        <v>912</v>
      </c>
      <c r="AD5719" s="12" t="s">
        <v>867</v>
      </c>
      <c r="AP5719" s="12" t="s">
        <v>100</v>
      </c>
      <c r="AR5719" s="12" t="s">
        <v>100</v>
      </c>
      <c r="BN5719" s="12">
        <v>1</v>
      </c>
      <c r="BP5719" s="12" t="s">
        <v>3807</v>
      </c>
    </row>
    <row r="5720" spans="1:68" ht="45" x14ac:dyDescent="0.25">
      <c r="A5720" s="12">
        <v>1</v>
      </c>
      <c r="B5720" s="11" t="str">
        <f t="shared" si="326"/>
        <v>Общий расчет. Анализ даты. Анализ даты. Символические звезды. Овечий нож (Демон убиения овец). Нет</v>
      </c>
      <c r="C5720" s="11" t="str">
        <f>IFERROR(VLOOKUP(I5720,lvl_1[],2,FALSE),"Нет")</f>
        <v>Общий расчет</v>
      </c>
      <c r="D5720" s="11" t="str">
        <f>IFERROR(VLOOKUP(Rule!J5720,lvl_2[],2,FALSE),"Нет")</f>
        <v>Анализ даты</v>
      </c>
      <c r="E5720" s="11" t="str">
        <f>IFERROR(VLOOKUP(Rule!K5720,lvl_3[],2,FALSE),"Нет")</f>
        <v>Анализ даты</v>
      </c>
      <c r="F5720" s="11" t="str">
        <f>IFERROR(INDEX(lvl_4[],MATCH(L5720,lvl_4[ID],0),MATCH(TEXT(K5720,"##0"),lvl_4[#Headers],0)),"Нет")</f>
        <v>Символические звезды</v>
      </c>
      <c r="G5720" s="11" t="str">
        <f>IFERROR(INDEX(lvl_5[],MATCH(M5720,lvl_5[ID],0),MATCH(_xlfn.CONCAT(TEXT(K5720,"##0"),"_",TEXT(L5720,"##0")),lvl_5[#Headers],0)),"Нет")</f>
        <v>Овечий нож (Демон убиения овец)</v>
      </c>
      <c r="H5720" s="11" t="str">
        <f>IFERROR(INDEX(lvl_6[],MATCH(N5720,lvl_6[ID],0),MATCH(_xlfn.CONCAT(K5720,"_",L5720,"_",M5720),lvl_6[#Headers],0)),"Нет")</f>
        <v>Нет</v>
      </c>
      <c r="I5720" s="12">
        <v>1</v>
      </c>
      <c r="J5720" s="12">
        <v>4</v>
      </c>
      <c r="K5720" s="12">
        <v>1</v>
      </c>
      <c r="L5720" s="12">
        <v>5</v>
      </c>
      <c r="M5720" s="12">
        <v>18</v>
      </c>
      <c r="N5720" s="12">
        <v>1396</v>
      </c>
      <c r="O5720" s="12">
        <f>COUNTIF($P$2:P5720,P5720)</f>
        <v>1</v>
      </c>
      <c r="P5720" s="12" t="str">
        <f t="shared" si="327"/>
        <v>14105181396</v>
      </c>
      <c r="Q5720" s="12" t="str">
        <f t="shared" si="328"/>
        <v>141051813960001</v>
      </c>
      <c r="R5720" s="20" t="s">
        <v>4552</v>
      </c>
      <c r="AB5720" s="12" t="s">
        <v>912</v>
      </c>
      <c r="AD5720" s="12" t="s">
        <v>865</v>
      </c>
      <c r="AP5720" s="12" t="s">
        <v>100</v>
      </c>
      <c r="AR5720" s="12" t="s">
        <v>100</v>
      </c>
      <c r="BN5720" s="12">
        <v>1</v>
      </c>
      <c r="BP5720" s="12" t="s">
        <v>3807</v>
      </c>
    </row>
    <row r="5721" spans="1:68" ht="45" x14ac:dyDescent="0.25">
      <c r="A5721" s="12">
        <v>1</v>
      </c>
      <c r="B5721" s="11" t="str">
        <f t="shared" si="326"/>
        <v>Общий расчет. Анализ даты. Анализ даты. Символические звезды. Овечий нож (Демон убиения овец). Нет</v>
      </c>
      <c r="C5721" s="11" t="str">
        <f>IFERROR(VLOOKUP(I5721,lvl_1[],2,FALSE),"Нет")</f>
        <v>Общий расчет</v>
      </c>
      <c r="D5721" s="11" t="str">
        <f>IFERROR(VLOOKUP(Rule!J5721,lvl_2[],2,FALSE),"Нет")</f>
        <v>Анализ даты</v>
      </c>
      <c r="E5721" s="11" t="str">
        <f>IFERROR(VLOOKUP(Rule!K5721,lvl_3[],2,FALSE),"Нет")</f>
        <v>Анализ даты</v>
      </c>
      <c r="F5721" s="11" t="str">
        <f>IFERROR(INDEX(lvl_4[],MATCH(L5721,lvl_4[ID],0),MATCH(TEXT(K5721,"##0"),lvl_4[#Headers],0)),"Нет")</f>
        <v>Символические звезды</v>
      </c>
      <c r="G5721" s="11" t="str">
        <f>IFERROR(INDEX(lvl_5[],MATCH(M5721,lvl_5[ID],0),MATCH(_xlfn.CONCAT(TEXT(K5721,"##0"),"_",TEXT(L5721,"##0")),lvl_5[#Headers],0)),"Нет")</f>
        <v>Овечий нож (Демон убиения овец)</v>
      </c>
      <c r="H5721" s="11" t="str">
        <f>IFERROR(INDEX(lvl_6[],MATCH(N5721,lvl_6[ID],0),MATCH(_xlfn.CONCAT(K5721,"_",L5721,"_",M5721),lvl_6[#Headers],0)),"Нет")</f>
        <v>Нет</v>
      </c>
      <c r="I5721" s="12">
        <v>1</v>
      </c>
      <c r="J5721" s="12">
        <v>4</v>
      </c>
      <c r="K5721" s="12">
        <v>1</v>
      </c>
      <c r="L5721" s="12">
        <v>5</v>
      </c>
      <c r="M5721" s="12">
        <v>18</v>
      </c>
      <c r="N5721" s="12">
        <v>1397</v>
      </c>
      <c r="O5721" s="12">
        <f>COUNTIF($P$2:P5721,P5721)</f>
        <v>1</v>
      </c>
      <c r="P5721" s="12" t="str">
        <f t="shared" si="327"/>
        <v>14105181397</v>
      </c>
      <c r="Q5721" s="12" t="str">
        <f t="shared" si="328"/>
        <v>141051813970001</v>
      </c>
      <c r="R5721" s="20" t="s">
        <v>4553</v>
      </c>
      <c r="AB5721" s="12" t="s">
        <v>914</v>
      </c>
      <c r="AD5721" s="12" t="s">
        <v>869</v>
      </c>
      <c r="AP5721" s="12" t="s">
        <v>100</v>
      </c>
      <c r="AR5721" s="12" t="s">
        <v>100</v>
      </c>
      <c r="BN5721" s="12">
        <v>1</v>
      </c>
      <c r="BP5721" s="12" t="s">
        <v>3807</v>
      </c>
    </row>
    <row r="5722" spans="1:68" ht="45" x14ac:dyDescent="0.25">
      <c r="A5722" s="12">
        <v>1</v>
      </c>
      <c r="B5722" s="11" t="str">
        <f t="shared" si="326"/>
        <v>Общий расчет. Анализ даты. Анализ даты. Символические звезды. Овечий нож (Демон убиения овец). Нет</v>
      </c>
      <c r="C5722" s="11" t="str">
        <f>IFERROR(VLOOKUP(I5722,lvl_1[],2,FALSE),"Нет")</f>
        <v>Общий расчет</v>
      </c>
      <c r="D5722" s="11" t="str">
        <f>IFERROR(VLOOKUP(Rule!J5722,lvl_2[],2,FALSE),"Нет")</f>
        <v>Анализ даты</v>
      </c>
      <c r="E5722" s="11" t="str">
        <f>IFERROR(VLOOKUP(Rule!K5722,lvl_3[],2,FALSE),"Нет")</f>
        <v>Анализ даты</v>
      </c>
      <c r="F5722" s="11" t="str">
        <f>IFERROR(INDEX(lvl_4[],MATCH(L5722,lvl_4[ID],0),MATCH(TEXT(K5722,"##0"),lvl_4[#Headers],0)),"Нет")</f>
        <v>Символические звезды</v>
      </c>
      <c r="G5722" s="11" t="str">
        <f>IFERROR(INDEX(lvl_5[],MATCH(M5722,lvl_5[ID],0),MATCH(_xlfn.CONCAT(TEXT(K5722,"##0"),"_",TEXT(L5722,"##0")),lvl_5[#Headers],0)),"Нет")</f>
        <v>Овечий нож (Демон убиения овец)</v>
      </c>
      <c r="H5722" s="11" t="str">
        <f>IFERROR(INDEX(lvl_6[],MATCH(N5722,lvl_6[ID],0),MATCH(_xlfn.CONCAT(K5722,"_",L5722,"_",M5722),lvl_6[#Headers],0)),"Нет")</f>
        <v>Нет</v>
      </c>
      <c r="I5722" s="12">
        <v>1</v>
      </c>
      <c r="J5722" s="12">
        <v>4</v>
      </c>
      <c r="K5722" s="12">
        <v>1</v>
      </c>
      <c r="L5722" s="12">
        <v>5</v>
      </c>
      <c r="M5722" s="12">
        <v>18</v>
      </c>
      <c r="N5722" s="12">
        <v>1398</v>
      </c>
      <c r="O5722" s="12">
        <f>COUNTIF($P$2:P5722,P5722)</f>
        <v>1</v>
      </c>
      <c r="P5722" s="12" t="str">
        <f t="shared" si="327"/>
        <v>14105181398</v>
      </c>
      <c r="Q5722" s="12" t="str">
        <f t="shared" si="328"/>
        <v>141051813980001</v>
      </c>
      <c r="R5722" s="20" t="s">
        <v>4554</v>
      </c>
      <c r="AB5722" s="12" t="s">
        <v>916</v>
      </c>
      <c r="AD5722" s="12" t="s">
        <v>870</v>
      </c>
      <c r="AP5722" s="12" t="s">
        <v>100</v>
      </c>
      <c r="AR5722" s="12" t="s">
        <v>100</v>
      </c>
      <c r="BN5722" s="12">
        <v>1</v>
      </c>
      <c r="BP5722" s="12" t="s">
        <v>3807</v>
      </c>
    </row>
    <row r="5723" spans="1:68" ht="60" x14ac:dyDescent="0.25">
      <c r="A5723" s="12">
        <v>1</v>
      </c>
      <c r="B5723" s="11" t="str">
        <f t="shared" si="326"/>
        <v>Общий расчет. Анализ даты. Анализ даты. Символические звезды. Вознаграждение 10 Небесных стволов (Процветание). Нет</v>
      </c>
      <c r="C5723" s="11" t="str">
        <f>IFERROR(VLOOKUP(I5723,lvl_1[],2,FALSE),"Нет")</f>
        <v>Общий расчет</v>
      </c>
      <c r="D5723" s="11" t="str">
        <f>IFERROR(VLOOKUP(Rule!J5723,lvl_2[],2,FALSE),"Нет")</f>
        <v>Анализ даты</v>
      </c>
      <c r="E5723" s="11" t="str">
        <f>IFERROR(VLOOKUP(Rule!K5723,lvl_3[],2,FALSE),"Нет")</f>
        <v>Анализ даты</v>
      </c>
      <c r="F5723" s="11" t="str">
        <f>IFERROR(INDEX(lvl_4[],MATCH(L5723,lvl_4[ID],0),MATCH(TEXT(K5723,"##0"),lvl_4[#Headers],0)),"Нет")</f>
        <v>Символические звезды</v>
      </c>
      <c r="G5723" s="11" t="str">
        <f>IFERROR(INDEX(lvl_5[],MATCH(M5723,lvl_5[ID],0),MATCH(_xlfn.CONCAT(TEXT(K5723,"##0"),"_",TEXT(L5723,"##0")),lvl_5[#Headers],0)),"Нет")</f>
        <v>Вознаграждение 10 Небесных стволов (Процветание)</v>
      </c>
      <c r="H5723" s="11" t="str">
        <f>IFERROR(INDEX(lvl_6[],MATCH(N5723,lvl_6[ID],0),MATCH(_xlfn.CONCAT(K5723,"_",L5723,"_",M5723),lvl_6[#Headers],0)),"Нет")</f>
        <v>Нет</v>
      </c>
      <c r="I5723" s="12">
        <v>1</v>
      </c>
      <c r="J5723" s="12">
        <v>4</v>
      </c>
      <c r="K5723" s="12">
        <v>1</v>
      </c>
      <c r="L5723" s="12">
        <v>5</v>
      </c>
      <c r="M5723" s="12">
        <v>19</v>
      </c>
      <c r="N5723" s="12">
        <v>1399</v>
      </c>
      <c r="O5723" s="12">
        <f>COUNTIF($P$2:P5723,P5723)</f>
        <v>1</v>
      </c>
      <c r="P5723" s="12" t="str">
        <f t="shared" si="327"/>
        <v>14105191399</v>
      </c>
      <c r="Q5723" s="12" t="str">
        <f t="shared" si="328"/>
        <v>141051913990001</v>
      </c>
      <c r="R5723" s="20" t="s">
        <v>4555</v>
      </c>
      <c r="AB5723" s="12" t="s">
        <v>899</v>
      </c>
      <c r="AD5723" s="12" t="s">
        <v>859</v>
      </c>
      <c r="AP5723" s="12" t="s">
        <v>100</v>
      </c>
      <c r="AR5723" s="12" t="s">
        <v>100</v>
      </c>
      <c r="BN5723" s="12">
        <v>1</v>
      </c>
      <c r="BP5723" s="12" t="s">
        <v>3807</v>
      </c>
    </row>
    <row r="5724" spans="1:68" ht="60" x14ac:dyDescent="0.25">
      <c r="A5724" s="12">
        <v>1</v>
      </c>
      <c r="B5724" s="11" t="str">
        <f t="shared" si="326"/>
        <v>Общий расчет. Анализ даты. Анализ даты. Символические звезды. Вознаграждение 10 Небесных стволов (Процветание). Нет</v>
      </c>
      <c r="C5724" s="11" t="str">
        <f>IFERROR(VLOOKUP(I5724,lvl_1[],2,FALSE),"Нет")</f>
        <v>Общий расчет</v>
      </c>
      <c r="D5724" s="11" t="str">
        <f>IFERROR(VLOOKUP(Rule!J5724,lvl_2[],2,FALSE),"Нет")</f>
        <v>Анализ даты</v>
      </c>
      <c r="E5724" s="11" t="str">
        <f>IFERROR(VLOOKUP(Rule!K5724,lvl_3[],2,FALSE),"Нет")</f>
        <v>Анализ даты</v>
      </c>
      <c r="F5724" s="11" t="str">
        <f>IFERROR(INDEX(lvl_4[],MATCH(L5724,lvl_4[ID],0),MATCH(TEXT(K5724,"##0"),lvl_4[#Headers],0)),"Нет")</f>
        <v>Символические звезды</v>
      </c>
      <c r="G5724" s="11" t="str">
        <f>IFERROR(INDEX(lvl_5[],MATCH(M5724,lvl_5[ID],0),MATCH(_xlfn.CONCAT(TEXT(K5724,"##0"),"_",TEXT(L5724,"##0")),lvl_5[#Headers],0)),"Нет")</f>
        <v>Вознаграждение 10 Небесных стволов (Процветание)</v>
      </c>
      <c r="H5724" s="11" t="str">
        <f>IFERROR(INDEX(lvl_6[],MATCH(N5724,lvl_6[ID],0),MATCH(_xlfn.CONCAT(K5724,"_",L5724,"_",M5724),lvl_6[#Headers],0)),"Нет")</f>
        <v>Нет</v>
      </c>
      <c r="I5724" s="12">
        <v>1</v>
      </c>
      <c r="J5724" s="12">
        <v>4</v>
      </c>
      <c r="K5724" s="12">
        <v>1</v>
      </c>
      <c r="L5724" s="12">
        <v>5</v>
      </c>
      <c r="M5724" s="12">
        <v>19</v>
      </c>
      <c r="N5724" s="12">
        <v>1400</v>
      </c>
      <c r="O5724" s="12">
        <f>COUNTIF($P$2:P5724,P5724)</f>
        <v>1</v>
      </c>
      <c r="P5724" s="12" t="str">
        <f t="shared" si="327"/>
        <v>14105191400</v>
      </c>
      <c r="Q5724" s="12" t="str">
        <f t="shared" si="328"/>
        <v>141051914000001</v>
      </c>
      <c r="R5724" s="20" t="s">
        <v>4556</v>
      </c>
      <c r="AB5724" s="12" t="s">
        <v>901</v>
      </c>
      <c r="AD5724" s="12" t="s">
        <v>860</v>
      </c>
      <c r="AP5724" s="12" t="s">
        <v>100</v>
      </c>
      <c r="AR5724" s="12" t="s">
        <v>100</v>
      </c>
      <c r="BN5724" s="12">
        <v>1</v>
      </c>
      <c r="BP5724" s="12" t="s">
        <v>3807</v>
      </c>
    </row>
    <row r="5725" spans="1:68" ht="60" x14ac:dyDescent="0.25">
      <c r="A5725" s="12">
        <v>1</v>
      </c>
      <c r="B5725" s="11" t="str">
        <f t="shared" si="326"/>
        <v>Общий расчет. Анализ даты. Анализ даты. Символические звезды. Вознаграждение 10 Небесных стволов (Процветание). Нет</v>
      </c>
      <c r="C5725" s="11" t="str">
        <f>IFERROR(VLOOKUP(I5725,lvl_1[],2,FALSE),"Нет")</f>
        <v>Общий расчет</v>
      </c>
      <c r="D5725" s="11" t="str">
        <f>IFERROR(VLOOKUP(Rule!J5725,lvl_2[],2,FALSE),"Нет")</f>
        <v>Анализ даты</v>
      </c>
      <c r="E5725" s="11" t="str">
        <f>IFERROR(VLOOKUP(Rule!K5725,lvl_3[],2,FALSE),"Нет")</f>
        <v>Анализ даты</v>
      </c>
      <c r="F5725" s="11" t="str">
        <f>IFERROR(INDEX(lvl_4[],MATCH(L5725,lvl_4[ID],0),MATCH(TEXT(K5725,"##0"),lvl_4[#Headers],0)),"Нет")</f>
        <v>Символические звезды</v>
      </c>
      <c r="G5725" s="11" t="str">
        <f>IFERROR(INDEX(lvl_5[],MATCH(M5725,lvl_5[ID],0),MATCH(_xlfn.CONCAT(TEXT(K5725,"##0"),"_",TEXT(L5725,"##0")),lvl_5[#Headers],0)),"Нет")</f>
        <v>Вознаграждение 10 Небесных стволов (Процветание)</v>
      </c>
      <c r="H5725" s="11" t="str">
        <f>IFERROR(INDEX(lvl_6[],MATCH(N5725,lvl_6[ID],0),MATCH(_xlfn.CONCAT(K5725,"_",L5725,"_",M5725),lvl_6[#Headers],0)),"Нет")</f>
        <v>Нет</v>
      </c>
      <c r="I5725" s="12">
        <v>1</v>
      </c>
      <c r="J5725" s="12">
        <v>4</v>
      </c>
      <c r="K5725" s="12">
        <v>1</v>
      </c>
      <c r="L5725" s="12">
        <v>5</v>
      </c>
      <c r="M5725" s="12">
        <v>19</v>
      </c>
      <c r="N5725" s="12">
        <v>1401</v>
      </c>
      <c r="O5725" s="12">
        <f>COUNTIF($P$2:P5725,P5725)</f>
        <v>1</v>
      </c>
      <c r="P5725" s="12" t="str">
        <f t="shared" si="327"/>
        <v>14105191401</v>
      </c>
      <c r="Q5725" s="12" t="str">
        <f t="shared" si="328"/>
        <v>141051914010001</v>
      </c>
      <c r="R5725" s="20" t="s">
        <v>4557</v>
      </c>
      <c r="AB5725" s="12" t="s">
        <v>903</v>
      </c>
      <c r="AD5725" s="12" t="s">
        <v>862</v>
      </c>
      <c r="AP5725" s="12" t="s">
        <v>100</v>
      </c>
      <c r="AR5725" s="12" t="s">
        <v>100</v>
      </c>
      <c r="BN5725" s="12">
        <v>1</v>
      </c>
      <c r="BP5725" s="12" t="s">
        <v>3807</v>
      </c>
    </row>
    <row r="5726" spans="1:68" ht="60" x14ac:dyDescent="0.25">
      <c r="A5726" s="12">
        <v>1</v>
      </c>
      <c r="B5726" s="11" t="str">
        <f t="shared" si="326"/>
        <v>Общий расчет. Анализ даты. Анализ даты. Символические звезды. Вознаграждение 10 Небесных стволов (Процветание). Нет</v>
      </c>
      <c r="C5726" s="11" t="str">
        <f>IFERROR(VLOOKUP(I5726,lvl_1[],2,FALSE),"Нет")</f>
        <v>Общий расчет</v>
      </c>
      <c r="D5726" s="11" t="str">
        <f>IFERROR(VLOOKUP(Rule!J5726,lvl_2[],2,FALSE),"Нет")</f>
        <v>Анализ даты</v>
      </c>
      <c r="E5726" s="11" t="str">
        <f>IFERROR(VLOOKUP(Rule!K5726,lvl_3[],2,FALSE),"Нет")</f>
        <v>Анализ даты</v>
      </c>
      <c r="F5726" s="11" t="str">
        <f>IFERROR(INDEX(lvl_4[],MATCH(L5726,lvl_4[ID],0),MATCH(TEXT(K5726,"##0"),lvl_4[#Headers],0)),"Нет")</f>
        <v>Символические звезды</v>
      </c>
      <c r="G5726" s="11" t="str">
        <f>IFERROR(INDEX(lvl_5[],MATCH(M5726,lvl_5[ID],0),MATCH(_xlfn.CONCAT(TEXT(K5726,"##0"),"_",TEXT(L5726,"##0")),lvl_5[#Headers],0)),"Нет")</f>
        <v>Вознаграждение 10 Небесных стволов (Процветание)</v>
      </c>
      <c r="H5726" s="11" t="str">
        <f>IFERROR(INDEX(lvl_6[],MATCH(N5726,lvl_6[ID],0),MATCH(_xlfn.CONCAT(K5726,"_",L5726,"_",M5726),lvl_6[#Headers],0)),"Нет")</f>
        <v>Нет</v>
      </c>
      <c r="I5726" s="12">
        <v>1</v>
      </c>
      <c r="J5726" s="12">
        <v>4</v>
      </c>
      <c r="K5726" s="12">
        <v>1</v>
      </c>
      <c r="L5726" s="12">
        <v>5</v>
      </c>
      <c r="M5726" s="12">
        <v>19</v>
      </c>
      <c r="N5726" s="12">
        <v>1402</v>
      </c>
      <c r="O5726" s="12">
        <f>COUNTIF($P$2:P5726,P5726)</f>
        <v>1</v>
      </c>
      <c r="P5726" s="12" t="str">
        <f t="shared" si="327"/>
        <v>14105191402</v>
      </c>
      <c r="Q5726" s="12" t="str">
        <f t="shared" si="328"/>
        <v>141051914020001</v>
      </c>
      <c r="R5726" s="20" t="s">
        <v>4558</v>
      </c>
      <c r="AB5726" s="12" t="s">
        <v>905</v>
      </c>
      <c r="AD5726" s="12" t="s">
        <v>863</v>
      </c>
      <c r="AP5726" s="12" t="s">
        <v>100</v>
      </c>
      <c r="AR5726" s="12" t="s">
        <v>100</v>
      </c>
      <c r="BN5726" s="12">
        <v>1</v>
      </c>
      <c r="BP5726" s="12" t="s">
        <v>3807</v>
      </c>
    </row>
    <row r="5727" spans="1:68" ht="60" x14ac:dyDescent="0.25">
      <c r="A5727" s="12">
        <v>1</v>
      </c>
      <c r="B5727" s="11" t="str">
        <f t="shared" si="326"/>
        <v>Общий расчет. Анализ даты. Анализ даты. Символические звезды. Вознаграждение 10 Небесных стволов (Процветание). Нет</v>
      </c>
      <c r="C5727" s="11" t="str">
        <f>IFERROR(VLOOKUP(I5727,lvl_1[],2,FALSE),"Нет")</f>
        <v>Общий расчет</v>
      </c>
      <c r="D5727" s="11" t="str">
        <f>IFERROR(VLOOKUP(Rule!J5727,lvl_2[],2,FALSE),"Нет")</f>
        <v>Анализ даты</v>
      </c>
      <c r="E5727" s="11" t="str">
        <f>IFERROR(VLOOKUP(Rule!K5727,lvl_3[],2,FALSE),"Нет")</f>
        <v>Анализ даты</v>
      </c>
      <c r="F5727" s="11" t="str">
        <f>IFERROR(INDEX(lvl_4[],MATCH(L5727,lvl_4[ID],0),MATCH(TEXT(K5727,"##0"),lvl_4[#Headers],0)),"Нет")</f>
        <v>Символические звезды</v>
      </c>
      <c r="G5727" s="11" t="str">
        <f>IFERROR(INDEX(lvl_5[],MATCH(M5727,lvl_5[ID],0),MATCH(_xlfn.CONCAT(TEXT(K5727,"##0"),"_",TEXT(L5727,"##0")),lvl_5[#Headers],0)),"Нет")</f>
        <v>Вознаграждение 10 Небесных стволов (Процветание)</v>
      </c>
      <c r="H5727" s="11" t="str">
        <f>IFERROR(INDEX(lvl_6[],MATCH(N5727,lvl_6[ID],0),MATCH(_xlfn.CONCAT(K5727,"_",L5727,"_",M5727),lvl_6[#Headers],0)),"Нет")</f>
        <v>Нет</v>
      </c>
      <c r="I5727" s="12">
        <v>1</v>
      </c>
      <c r="J5727" s="12">
        <v>4</v>
      </c>
      <c r="K5727" s="12">
        <v>1</v>
      </c>
      <c r="L5727" s="12">
        <v>5</v>
      </c>
      <c r="M5727" s="12">
        <v>19</v>
      </c>
      <c r="N5727" s="12">
        <v>1403</v>
      </c>
      <c r="O5727" s="12">
        <f>COUNTIF($P$2:P5727,P5727)</f>
        <v>1</v>
      </c>
      <c r="P5727" s="12" t="str">
        <f t="shared" si="327"/>
        <v>14105191403</v>
      </c>
      <c r="Q5727" s="12" t="str">
        <f t="shared" si="328"/>
        <v>141051914030001</v>
      </c>
      <c r="R5727" s="20" t="s">
        <v>4559</v>
      </c>
      <c r="AB5727" s="12" t="s">
        <v>907</v>
      </c>
      <c r="AD5727" s="12" t="s">
        <v>862</v>
      </c>
      <c r="AP5727" s="12" t="s">
        <v>100</v>
      </c>
      <c r="AR5727" s="12" t="s">
        <v>100</v>
      </c>
      <c r="BN5727" s="12">
        <v>1</v>
      </c>
      <c r="BP5727" s="12" t="s">
        <v>3807</v>
      </c>
    </row>
    <row r="5728" spans="1:68" ht="60" x14ac:dyDescent="0.25">
      <c r="A5728" s="12">
        <v>1</v>
      </c>
      <c r="B5728" s="11" t="str">
        <f t="shared" si="326"/>
        <v>Общий расчет. Анализ даты. Анализ даты. Символические звезды. Вознаграждение 10 Небесных стволов (Процветание). Нет</v>
      </c>
      <c r="C5728" s="11" t="str">
        <f>IFERROR(VLOOKUP(I5728,lvl_1[],2,FALSE),"Нет")</f>
        <v>Общий расчет</v>
      </c>
      <c r="D5728" s="11" t="str">
        <f>IFERROR(VLOOKUP(Rule!J5728,lvl_2[],2,FALSE),"Нет")</f>
        <v>Анализ даты</v>
      </c>
      <c r="E5728" s="11" t="str">
        <f>IFERROR(VLOOKUP(Rule!K5728,lvl_3[],2,FALSE),"Нет")</f>
        <v>Анализ даты</v>
      </c>
      <c r="F5728" s="11" t="str">
        <f>IFERROR(INDEX(lvl_4[],MATCH(L5728,lvl_4[ID],0),MATCH(TEXT(K5728,"##0"),lvl_4[#Headers],0)),"Нет")</f>
        <v>Символические звезды</v>
      </c>
      <c r="G5728" s="11" t="str">
        <f>IFERROR(INDEX(lvl_5[],MATCH(M5728,lvl_5[ID],0),MATCH(_xlfn.CONCAT(TEXT(K5728,"##0"),"_",TEXT(L5728,"##0")),lvl_5[#Headers],0)),"Нет")</f>
        <v>Вознаграждение 10 Небесных стволов (Процветание)</v>
      </c>
      <c r="H5728" s="11" t="str">
        <f>IFERROR(INDEX(lvl_6[],MATCH(N5728,lvl_6[ID],0),MATCH(_xlfn.CONCAT(K5728,"_",L5728,"_",M5728),lvl_6[#Headers],0)),"Нет")</f>
        <v>Нет</v>
      </c>
      <c r="I5728" s="12">
        <v>1</v>
      </c>
      <c r="J5728" s="12">
        <v>4</v>
      </c>
      <c r="K5728" s="12">
        <v>1</v>
      </c>
      <c r="L5728" s="12">
        <v>5</v>
      </c>
      <c r="M5728" s="12">
        <v>19</v>
      </c>
      <c r="N5728" s="12">
        <v>1404</v>
      </c>
      <c r="O5728" s="12">
        <f>COUNTIF($P$2:P5728,P5728)</f>
        <v>1</v>
      </c>
      <c r="P5728" s="12" t="str">
        <f t="shared" si="327"/>
        <v>14105191404</v>
      </c>
      <c r="Q5728" s="12" t="str">
        <f t="shared" si="328"/>
        <v>141051914040001</v>
      </c>
      <c r="R5728" s="20" t="s">
        <v>4560</v>
      </c>
      <c r="AB5728" s="12" t="s">
        <v>908</v>
      </c>
      <c r="AD5728" s="12" t="s">
        <v>863</v>
      </c>
      <c r="AP5728" s="12" t="s">
        <v>100</v>
      </c>
      <c r="AR5728" s="12" t="s">
        <v>100</v>
      </c>
      <c r="BN5728" s="12">
        <v>1</v>
      </c>
      <c r="BP5728" s="12" t="s">
        <v>3807</v>
      </c>
    </row>
    <row r="5729" spans="1:68" ht="60" x14ac:dyDescent="0.25">
      <c r="A5729" s="12">
        <v>1</v>
      </c>
      <c r="B5729" s="11" t="str">
        <f t="shared" si="326"/>
        <v>Общий расчет. Анализ даты. Анализ даты. Символические звезды. Вознаграждение 10 Небесных стволов (Процветание). Нет</v>
      </c>
      <c r="C5729" s="11" t="str">
        <f>IFERROR(VLOOKUP(I5729,lvl_1[],2,FALSE),"Нет")</f>
        <v>Общий расчет</v>
      </c>
      <c r="D5729" s="11" t="str">
        <f>IFERROR(VLOOKUP(Rule!J5729,lvl_2[],2,FALSE),"Нет")</f>
        <v>Анализ даты</v>
      </c>
      <c r="E5729" s="11" t="str">
        <f>IFERROR(VLOOKUP(Rule!K5729,lvl_3[],2,FALSE),"Нет")</f>
        <v>Анализ даты</v>
      </c>
      <c r="F5729" s="11" t="str">
        <f>IFERROR(INDEX(lvl_4[],MATCH(L5729,lvl_4[ID],0),MATCH(TEXT(K5729,"##0"),lvl_4[#Headers],0)),"Нет")</f>
        <v>Символические звезды</v>
      </c>
      <c r="G5729" s="11" t="str">
        <f>IFERROR(INDEX(lvl_5[],MATCH(M5729,lvl_5[ID],0),MATCH(_xlfn.CONCAT(TEXT(K5729,"##0"),"_",TEXT(L5729,"##0")),lvl_5[#Headers],0)),"Нет")</f>
        <v>Вознаграждение 10 Небесных стволов (Процветание)</v>
      </c>
      <c r="H5729" s="11" t="str">
        <f>IFERROR(INDEX(lvl_6[],MATCH(N5729,lvl_6[ID],0),MATCH(_xlfn.CONCAT(K5729,"_",L5729,"_",M5729),lvl_6[#Headers],0)),"Нет")</f>
        <v>Нет</v>
      </c>
      <c r="I5729" s="12">
        <v>1</v>
      </c>
      <c r="J5729" s="12">
        <v>4</v>
      </c>
      <c r="K5729" s="12">
        <v>1</v>
      </c>
      <c r="L5729" s="12">
        <v>5</v>
      </c>
      <c r="M5729" s="12">
        <v>19</v>
      </c>
      <c r="N5729" s="12">
        <v>1405</v>
      </c>
      <c r="O5729" s="12">
        <f>COUNTIF($P$2:P5729,P5729)</f>
        <v>1</v>
      </c>
      <c r="P5729" s="12" t="str">
        <f t="shared" si="327"/>
        <v>14105191405</v>
      </c>
      <c r="Q5729" s="12" t="str">
        <f t="shared" si="328"/>
        <v>141051914050001</v>
      </c>
      <c r="R5729" s="20" t="s">
        <v>4561</v>
      </c>
      <c r="AB5729" s="12" t="s">
        <v>910</v>
      </c>
      <c r="AD5729" s="12" t="s">
        <v>865</v>
      </c>
      <c r="AP5729" s="12" t="s">
        <v>100</v>
      </c>
      <c r="AR5729" s="12" t="s">
        <v>100</v>
      </c>
      <c r="BN5729" s="12">
        <v>1</v>
      </c>
      <c r="BP5729" s="12" t="s">
        <v>3807</v>
      </c>
    </row>
    <row r="5730" spans="1:68" ht="60" x14ac:dyDescent="0.25">
      <c r="A5730" s="12">
        <v>1</v>
      </c>
      <c r="B5730" s="11" t="str">
        <f t="shared" si="326"/>
        <v>Общий расчет. Анализ даты. Анализ даты. Символические звезды. Вознаграждение 10 Небесных стволов (Процветание). Нет</v>
      </c>
      <c r="C5730" s="11" t="str">
        <f>IFERROR(VLOOKUP(I5730,lvl_1[],2,FALSE),"Нет")</f>
        <v>Общий расчет</v>
      </c>
      <c r="D5730" s="11" t="str">
        <f>IFERROR(VLOOKUP(Rule!J5730,lvl_2[],2,FALSE),"Нет")</f>
        <v>Анализ даты</v>
      </c>
      <c r="E5730" s="11" t="str">
        <f>IFERROR(VLOOKUP(Rule!K5730,lvl_3[],2,FALSE),"Нет")</f>
        <v>Анализ даты</v>
      </c>
      <c r="F5730" s="11" t="str">
        <f>IFERROR(INDEX(lvl_4[],MATCH(L5730,lvl_4[ID],0),MATCH(TEXT(K5730,"##0"),lvl_4[#Headers],0)),"Нет")</f>
        <v>Символические звезды</v>
      </c>
      <c r="G5730" s="11" t="str">
        <f>IFERROR(INDEX(lvl_5[],MATCH(M5730,lvl_5[ID],0),MATCH(_xlfn.CONCAT(TEXT(K5730,"##0"),"_",TEXT(L5730,"##0")),lvl_5[#Headers],0)),"Нет")</f>
        <v>Вознаграждение 10 Небесных стволов (Процветание)</v>
      </c>
      <c r="H5730" s="11" t="str">
        <f>IFERROR(INDEX(lvl_6[],MATCH(N5730,lvl_6[ID],0),MATCH(_xlfn.CONCAT(K5730,"_",L5730,"_",M5730),lvl_6[#Headers],0)),"Нет")</f>
        <v>Нет</v>
      </c>
      <c r="I5730" s="12">
        <v>1</v>
      </c>
      <c r="J5730" s="12">
        <v>4</v>
      </c>
      <c r="K5730" s="12">
        <v>1</v>
      </c>
      <c r="L5730" s="12">
        <v>5</v>
      </c>
      <c r="M5730" s="12">
        <v>19</v>
      </c>
      <c r="N5730" s="12">
        <v>1406</v>
      </c>
      <c r="O5730" s="12">
        <f>COUNTIF($P$2:P5730,P5730)</f>
        <v>1</v>
      </c>
      <c r="P5730" s="12" t="str">
        <f t="shared" si="327"/>
        <v>14105191406</v>
      </c>
      <c r="Q5730" s="12" t="str">
        <f t="shared" si="328"/>
        <v>141051914060001</v>
      </c>
      <c r="R5730" s="20" t="s">
        <v>4562</v>
      </c>
      <c r="AB5730" s="12" t="s">
        <v>912</v>
      </c>
      <c r="AD5730" s="12" t="s">
        <v>866</v>
      </c>
      <c r="AP5730" s="12" t="s">
        <v>100</v>
      </c>
      <c r="AR5730" s="12" t="s">
        <v>100</v>
      </c>
      <c r="BN5730" s="12">
        <v>1</v>
      </c>
      <c r="BP5730" s="12" t="s">
        <v>3807</v>
      </c>
    </row>
    <row r="5731" spans="1:68" ht="60" x14ac:dyDescent="0.25">
      <c r="A5731" s="12">
        <v>1</v>
      </c>
      <c r="B5731" s="11" t="str">
        <f t="shared" si="326"/>
        <v>Общий расчет. Анализ даты. Анализ даты. Символические звезды. Вознаграждение 10 Небесных стволов (Процветание). Нет</v>
      </c>
      <c r="C5731" s="11" t="str">
        <f>IFERROR(VLOOKUP(I5731,lvl_1[],2,FALSE),"Нет")</f>
        <v>Общий расчет</v>
      </c>
      <c r="D5731" s="11" t="str">
        <f>IFERROR(VLOOKUP(Rule!J5731,lvl_2[],2,FALSE),"Нет")</f>
        <v>Анализ даты</v>
      </c>
      <c r="E5731" s="11" t="str">
        <f>IFERROR(VLOOKUP(Rule!K5731,lvl_3[],2,FALSE),"Нет")</f>
        <v>Анализ даты</v>
      </c>
      <c r="F5731" s="11" t="str">
        <f>IFERROR(INDEX(lvl_4[],MATCH(L5731,lvl_4[ID],0),MATCH(TEXT(K5731,"##0"),lvl_4[#Headers],0)),"Нет")</f>
        <v>Символические звезды</v>
      </c>
      <c r="G5731" s="11" t="str">
        <f>IFERROR(INDEX(lvl_5[],MATCH(M5731,lvl_5[ID],0),MATCH(_xlfn.CONCAT(TEXT(K5731,"##0"),"_",TEXT(L5731,"##0")),lvl_5[#Headers],0)),"Нет")</f>
        <v>Вознаграждение 10 Небесных стволов (Процветание)</v>
      </c>
      <c r="H5731" s="11" t="str">
        <f>IFERROR(INDEX(lvl_6[],MATCH(N5731,lvl_6[ID],0),MATCH(_xlfn.CONCAT(K5731,"_",L5731,"_",M5731),lvl_6[#Headers],0)),"Нет")</f>
        <v>Нет</v>
      </c>
      <c r="I5731" s="12">
        <v>1</v>
      </c>
      <c r="J5731" s="12">
        <v>4</v>
      </c>
      <c r="K5731" s="12">
        <v>1</v>
      </c>
      <c r="L5731" s="12">
        <v>5</v>
      </c>
      <c r="M5731" s="12">
        <v>19</v>
      </c>
      <c r="N5731" s="12">
        <v>1407</v>
      </c>
      <c r="O5731" s="12">
        <f>COUNTIF($P$2:P5731,P5731)</f>
        <v>1</v>
      </c>
      <c r="P5731" s="12" t="str">
        <f t="shared" si="327"/>
        <v>14105191407</v>
      </c>
      <c r="Q5731" s="12" t="str">
        <f t="shared" si="328"/>
        <v>141051914070001</v>
      </c>
      <c r="R5731" s="20" t="s">
        <v>4563</v>
      </c>
      <c r="AB5731" s="12" t="s">
        <v>914</v>
      </c>
      <c r="AD5731" s="12" t="s">
        <v>868</v>
      </c>
      <c r="AP5731" s="12" t="s">
        <v>100</v>
      </c>
      <c r="AR5731" s="12" t="s">
        <v>100</v>
      </c>
      <c r="BN5731" s="12">
        <v>1</v>
      </c>
      <c r="BP5731" s="12" t="s">
        <v>3807</v>
      </c>
    </row>
    <row r="5732" spans="1:68" ht="60" x14ac:dyDescent="0.25">
      <c r="A5732" s="12">
        <v>1</v>
      </c>
      <c r="B5732" s="11" t="str">
        <f t="shared" si="326"/>
        <v>Общий расчет. Анализ даты. Анализ даты. Символические звезды. Вознаграждение 10 Небесных стволов (Процветание). Нет</v>
      </c>
      <c r="C5732" s="11" t="str">
        <f>IFERROR(VLOOKUP(I5732,lvl_1[],2,FALSE),"Нет")</f>
        <v>Общий расчет</v>
      </c>
      <c r="D5732" s="11" t="str">
        <f>IFERROR(VLOOKUP(Rule!J5732,lvl_2[],2,FALSE),"Нет")</f>
        <v>Анализ даты</v>
      </c>
      <c r="E5732" s="11" t="str">
        <f>IFERROR(VLOOKUP(Rule!K5732,lvl_3[],2,FALSE),"Нет")</f>
        <v>Анализ даты</v>
      </c>
      <c r="F5732" s="11" t="str">
        <f>IFERROR(INDEX(lvl_4[],MATCH(L5732,lvl_4[ID],0),MATCH(TEXT(K5732,"##0"),lvl_4[#Headers],0)),"Нет")</f>
        <v>Символические звезды</v>
      </c>
      <c r="G5732" s="11" t="str">
        <f>IFERROR(INDEX(lvl_5[],MATCH(M5732,lvl_5[ID],0),MATCH(_xlfn.CONCAT(TEXT(K5732,"##0"),"_",TEXT(L5732,"##0")),lvl_5[#Headers],0)),"Нет")</f>
        <v>Вознаграждение 10 Небесных стволов (Процветание)</v>
      </c>
      <c r="H5732" s="11" t="str">
        <f>IFERROR(INDEX(lvl_6[],MATCH(N5732,lvl_6[ID],0),MATCH(_xlfn.CONCAT(K5732,"_",L5732,"_",M5732),lvl_6[#Headers],0)),"Нет")</f>
        <v>Нет</v>
      </c>
      <c r="I5732" s="12">
        <v>1</v>
      </c>
      <c r="J5732" s="12">
        <v>4</v>
      </c>
      <c r="K5732" s="12">
        <v>1</v>
      </c>
      <c r="L5732" s="12">
        <v>5</v>
      </c>
      <c r="M5732" s="12">
        <v>19</v>
      </c>
      <c r="N5732" s="12">
        <v>1408</v>
      </c>
      <c r="O5732" s="12">
        <f>COUNTIF($P$2:P5732,P5732)</f>
        <v>1</v>
      </c>
      <c r="P5732" s="12" t="str">
        <f t="shared" si="327"/>
        <v>14105191408</v>
      </c>
      <c r="Q5732" s="12" t="str">
        <f t="shared" si="328"/>
        <v>141051914080001</v>
      </c>
      <c r="R5732" s="20" t="s">
        <v>4564</v>
      </c>
      <c r="AB5732" s="12" t="s">
        <v>916</v>
      </c>
      <c r="AD5732" s="12" t="s">
        <v>869</v>
      </c>
      <c r="AP5732" s="12" t="s">
        <v>100</v>
      </c>
      <c r="AR5732" s="12" t="s">
        <v>100</v>
      </c>
      <c r="BN5732" s="12">
        <v>1</v>
      </c>
      <c r="BP5732" s="12" t="s">
        <v>3807</v>
      </c>
    </row>
    <row r="5733" spans="1:68" ht="45" x14ac:dyDescent="0.25">
      <c r="A5733" s="12">
        <v>1</v>
      </c>
      <c r="B5733" s="11" t="str">
        <f t="shared" ref="B5733:B5796" si="329">_xlfn.CONCAT(C5733,". ", D5733,". ", E5733,". ", F5733,". ", G5733,". ", H5733)</f>
        <v>Общий расчет. Анализ даты. Анализ даты. Символические звезды. Демон красоты. Нет</v>
      </c>
      <c r="C5733" s="11" t="str">
        <f>IFERROR(VLOOKUP(I5733,lvl_1[],2,FALSE),"Нет")</f>
        <v>Общий расчет</v>
      </c>
      <c r="D5733" s="11" t="str">
        <f>IFERROR(VLOOKUP(Rule!J5733,lvl_2[],2,FALSE),"Нет")</f>
        <v>Анализ даты</v>
      </c>
      <c r="E5733" s="11" t="str">
        <f>IFERROR(VLOOKUP(Rule!K5733,lvl_3[],2,FALSE),"Нет")</f>
        <v>Анализ даты</v>
      </c>
      <c r="F5733" s="11" t="str">
        <f>IFERROR(INDEX(lvl_4[],MATCH(L5733,lvl_4[ID],0),MATCH(TEXT(K5733,"##0"),lvl_4[#Headers],0)),"Нет")</f>
        <v>Символические звезды</v>
      </c>
      <c r="G5733" s="11" t="str">
        <f>IFERROR(INDEX(lvl_5[],MATCH(M5733,lvl_5[ID],0),MATCH(_xlfn.CONCAT(TEXT(K5733,"##0"),"_",TEXT(L5733,"##0")),lvl_5[#Headers],0)),"Нет")</f>
        <v>Демон красоты</v>
      </c>
      <c r="H5733" s="11" t="str">
        <f>IFERROR(INDEX(lvl_6[],MATCH(N5733,lvl_6[ID],0),MATCH(_xlfn.CONCAT(K5733,"_",L5733,"_",M5733),lvl_6[#Headers],0)),"Нет")</f>
        <v>Нет</v>
      </c>
      <c r="I5733" s="12">
        <v>1</v>
      </c>
      <c r="J5733" s="12">
        <v>4</v>
      </c>
      <c r="K5733" s="12">
        <v>1</v>
      </c>
      <c r="L5733" s="12">
        <v>5</v>
      </c>
      <c r="M5733" s="12">
        <v>20</v>
      </c>
      <c r="N5733" s="12">
        <v>1409</v>
      </c>
      <c r="O5733" s="12">
        <f>COUNTIF($P$2:P5733,P5733)</f>
        <v>1</v>
      </c>
      <c r="P5733" s="12" t="str">
        <f t="shared" ref="P5733:P5796" si="330">_xlfn.CONCAT(I5733,
J5733,
K5733,
IF(LEN(L5733)=1,_xlfn.CONCAT(0,L5733),L5733),
IF(LEN(M5733)=1,_xlfn.CONCAT(0,M5733),M5733),
IF(LEN(N5733)=1,_xlfn.CONCAT(0,N5733),N5733))</f>
        <v>14105201409</v>
      </c>
      <c r="Q5733" s="12" t="str">
        <f t="shared" ref="Q5733:Q5796" si="331">_xlfn.CONCAT(I5733,
J5733,
K5733,
IF(LEN(L5733)=1,_xlfn.CONCAT(0,L5733),L5733),
IF(LEN(M5733)=1,_xlfn.CONCAT(0,M5733),M5733),
IF(LEN(N5733)=1,_xlfn.CONCAT(0,N5733),N5733),
IF(LEN(O5733)=1,_xlfn.CONCAT("000",O5733),IF(LEN(O5733)=2,_xlfn.CONCAT("00",O5733),IF(LEN(O5733)=3,_xlfn.CONCAT(0,O5733),O5733))))</f>
        <v>141052014090001</v>
      </c>
      <c r="R5733" s="20" t="s">
        <v>4565</v>
      </c>
      <c r="AB5733" s="12" t="s">
        <v>899</v>
      </c>
      <c r="AD5733" s="12" t="s">
        <v>863</v>
      </c>
      <c r="AP5733" s="12" t="s">
        <v>100</v>
      </c>
      <c r="AR5733" s="12" t="s">
        <v>100</v>
      </c>
      <c r="BN5733" s="12">
        <v>1</v>
      </c>
      <c r="BP5733" s="12" t="s">
        <v>3807</v>
      </c>
    </row>
    <row r="5734" spans="1:68" ht="45" x14ac:dyDescent="0.25">
      <c r="A5734" s="12">
        <v>1</v>
      </c>
      <c r="B5734" s="11" t="str">
        <f t="shared" si="329"/>
        <v>Общий расчет. Анализ даты. Анализ даты. Символические звезды. Демон красоты. Нет</v>
      </c>
      <c r="C5734" s="11" t="str">
        <f>IFERROR(VLOOKUP(I5734,lvl_1[],2,FALSE),"Нет")</f>
        <v>Общий расчет</v>
      </c>
      <c r="D5734" s="11" t="str">
        <f>IFERROR(VLOOKUP(Rule!J5734,lvl_2[],2,FALSE),"Нет")</f>
        <v>Анализ даты</v>
      </c>
      <c r="E5734" s="11" t="str">
        <f>IFERROR(VLOOKUP(Rule!K5734,lvl_3[],2,FALSE),"Нет")</f>
        <v>Анализ даты</v>
      </c>
      <c r="F5734" s="11" t="str">
        <f>IFERROR(INDEX(lvl_4[],MATCH(L5734,lvl_4[ID],0),MATCH(TEXT(K5734,"##0"),lvl_4[#Headers],0)),"Нет")</f>
        <v>Символические звезды</v>
      </c>
      <c r="G5734" s="11" t="str">
        <f>IFERROR(INDEX(lvl_5[],MATCH(M5734,lvl_5[ID],0),MATCH(_xlfn.CONCAT(TEXT(K5734,"##0"),"_",TEXT(L5734,"##0")),lvl_5[#Headers],0)),"Нет")</f>
        <v>Демон красоты</v>
      </c>
      <c r="H5734" s="11" t="str">
        <f>IFERROR(INDEX(lvl_6[],MATCH(N5734,lvl_6[ID],0),MATCH(_xlfn.CONCAT(K5734,"_",L5734,"_",M5734),lvl_6[#Headers],0)),"Нет")</f>
        <v>Нет</v>
      </c>
      <c r="I5734" s="12">
        <v>1</v>
      </c>
      <c r="J5734" s="12">
        <v>4</v>
      </c>
      <c r="K5734" s="12">
        <v>1</v>
      </c>
      <c r="L5734" s="12">
        <v>5</v>
      </c>
      <c r="M5734" s="12">
        <v>20</v>
      </c>
      <c r="N5734" s="12">
        <v>1410</v>
      </c>
      <c r="O5734" s="12">
        <f>COUNTIF($P$2:P5734,P5734)</f>
        <v>1</v>
      </c>
      <c r="P5734" s="12" t="str">
        <f t="shared" si="330"/>
        <v>14105201410</v>
      </c>
      <c r="Q5734" s="12" t="str">
        <f t="shared" si="331"/>
        <v>141052014100001</v>
      </c>
      <c r="R5734" s="20" t="s">
        <v>4566</v>
      </c>
      <c r="AB5734" s="12" t="s">
        <v>901</v>
      </c>
      <c r="AD5734" s="12" t="s">
        <v>863</v>
      </c>
      <c r="AP5734" s="12" t="s">
        <v>100</v>
      </c>
      <c r="AR5734" s="12" t="s">
        <v>100</v>
      </c>
      <c r="BN5734" s="12">
        <v>1</v>
      </c>
      <c r="BP5734" s="12" t="s">
        <v>3807</v>
      </c>
    </row>
    <row r="5735" spans="1:68" ht="45" x14ac:dyDescent="0.25">
      <c r="A5735" s="12">
        <v>1</v>
      </c>
      <c r="B5735" s="11" t="str">
        <f t="shared" si="329"/>
        <v>Общий расчет. Анализ даты. Анализ даты. Символические звезды. Демон красоты. Нет</v>
      </c>
      <c r="C5735" s="11" t="str">
        <f>IFERROR(VLOOKUP(I5735,lvl_1[],2,FALSE),"Нет")</f>
        <v>Общий расчет</v>
      </c>
      <c r="D5735" s="11" t="str">
        <f>IFERROR(VLOOKUP(Rule!J5735,lvl_2[],2,FALSE),"Нет")</f>
        <v>Анализ даты</v>
      </c>
      <c r="E5735" s="11" t="str">
        <f>IFERROR(VLOOKUP(Rule!K5735,lvl_3[],2,FALSE),"Нет")</f>
        <v>Анализ даты</v>
      </c>
      <c r="F5735" s="11" t="str">
        <f>IFERROR(INDEX(lvl_4[],MATCH(L5735,lvl_4[ID],0),MATCH(TEXT(K5735,"##0"),lvl_4[#Headers],0)),"Нет")</f>
        <v>Символические звезды</v>
      </c>
      <c r="G5735" s="11" t="str">
        <f>IFERROR(INDEX(lvl_5[],MATCH(M5735,lvl_5[ID],0),MATCH(_xlfn.CONCAT(TEXT(K5735,"##0"),"_",TEXT(L5735,"##0")),lvl_5[#Headers],0)),"Нет")</f>
        <v>Демон красоты</v>
      </c>
      <c r="H5735" s="11" t="str">
        <f>IFERROR(INDEX(lvl_6[],MATCH(N5735,lvl_6[ID],0),MATCH(_xlfn.CONCAT(K5735,"_",L5735,"_",M5735),lvl_6[#Headers],0)),"Нет")</f>
        <v>Нет</v>
      </c>
      <c r="I5735" s="12">
        <v>1</v>
      </c>
      <c r="J5735" s="12">
        <v>4</v>
      </c>
      <c r="K5735" s="12">
        <v>1</v>
      </c>
      <c r="L5735" s="12">
        <v>5</v>
      </c>
      <c r="M5735" s="12">
        <v>20</v>
      </c>
      <c r="N5735" s="12">
        <v>1411</v>
      </c>
      <c r="O5735" s="12">
        <f>COUNTIF($P$2:P5735,P5735)</f>
        <v>1</v>
      </c>
      <c r="P5735" s="12" t="str">
        <f t="shared" si="330"/>
        <v>14105201411</v>
      </c>
      <c r="Q5735" s="12" t="str">
        <f t="shared" si="331"/>
        <v>141052014110001</v>
      </c>
      <c r="R5735" s="20" t="s">
        <v>4567</v>
      </c>
      <c r="AB5735" s="12" t="s">
        <v>903</v>
      </c>
      <c r="AD5735" s="12" t="s">
        <v>859</v>
      </c>
      <c r="AP5735" s="12" t="s">
        <v>100</v>
      </c>
      <c r="AR5735" s="12" t="s">
        <v>100</v>
      </c>
      <c r="BN5735" s="12">
        <v>1</v>
      </c>
      <c r="BP5735" s="12" t="s">
        <v>3807</v>
      </c>
    </row>
    <row r="5736" spans="1:68" ht="45" x14ac:dyDescent="0.25">
      <c r="A5736" s="12">
        <v>1</v>
      </c>
      <c r="B5736" s="11" t="str">
        <f t="shared" si="329"/>
        <v>Общий расчет. Анализ даты. Анализ даты. Символические звезды. Демон красоты. Нет</v>
      </c>
      <c r="C5736" s="11" t="str">
        <f>IFERROR(VLOOKUP(I5736,lvl_1[],2,FALSE),"Нет")</f>
        <v>Общий расчет</v>
      </c>
      <c r="D5736" s="11" t="str">
        <f>IFERROR(VLOOKUP(Rule!J5736,lvl_2[],2,FALSE),"Нет")</f>
        <v>Анализ даты</v>
      </c>
      <c r="E5736" s="11" t="str">
        <f>IFERROR(VLOOKUP(Rule!K5736,lvl_3[],2,FALSE),"Нет")</f>
        <v>Анализ даты</v>
      </c>
      <c r="F5736" s="11" t="str">
        <f>IFERROR(INDEX(lvl_4[],MATCH(L5736,lvl_4[ID],0),MATCH(TEXT(K5736,"##0"),lvl_4[#Headers],0)),"Нет")</f>
        <v>Символические звезды</v>
      </c>
      <c r="G5736" s="11" t="str">
        <f>IFERROR(INDEX(lvl_5[],MATCH(M5736,lvl_5[ID],0),MATCH(_xlfn.CONCAT(TEXT(K5736,"##0"),"_",TEXT(L5736,"##0")),lvl_5[#Headers],0)),"Нет")</f>
        <v>Демон красоты</v>
      </c>
      <c r="H5736" s="11" t="str">
        <f>IFERROR(INDEX(lvl_6[],MATCH(N5736,lvl_6[ID],0),MATCH(_xlfn.CONCAT(K5736,"_",L5736,"_",M5736),lvl_6[#Headers],0)),"Нет")</f>
        <v>Нет</v>
      </c>
      <c r="I5736" s="12">
        <v>1</v>
      </c>
      <c r="J5736" s="12">
        <v>4</v>
      </c>
      <c r="K5736" s="12">
        <v>1</v>
      </c>
      <c r="L5736" s="12">
        <v>5</v>
      </c>
      <c r="M5736" s="12">
        <v>20</v>
      </c>
      <c r="N5736" s="12">
        <v>1412</v>
      </c>
      <c r="O5736" s="12">
        <f>COUNTIF($P$2:P5736,P5736)</f>
        <v>1</v>
      </c>
      <c r="P5736" s="12" t="str">
        <f t="shared" si="330"/>
        <v>14105201412</v>
      </c>
      <c r="Q5736" s="12" t="str">
        <f t="shared" si="331"/>
        <v>141052014120001</v>
      </c>
      <c r="R5736" s="20" t="s">
        <v>4568</v>
      </c>
      <c r="AB5736" s="12" t="s">
        <v>903</v>
      </c>
      <c r="AD5736" s="12" t="s">
        <v>860</v>
      </c>
      <c r="AP5736" s="12" t="s">
        <v>100</v>
      </c>
      <c r="AR5736" s="12" t="s">
        <v>100</v>
      </c>
      <c r="BN5736" s="12">
        <v>1</v>
      </c>
      <c r="BP5736" s="12" t="s">
        <v>3807</v>
      </c>
    </row>
    <row r="5737" spans="1:68" ht="45" x14ac:dyDescent="0.25">
      <c r="A5737" s="12">
        <v>1</v>
      </c>
      <c r="B5737" s="11" t="str">
        <f t="shared" si="329"/>
        <v>Общий расчет. Анализ даты. Анализ даты. Символические звезды. Демон красоты. Нет</v>
      </c>
      <c r="C5737" s="11" t="str">
        <f>IFERROR(VLOOKUP(I5737,lvl_1[],2,FALSE),"Нет")</f>
        <v>Общий расчет</v>
      </c>
      <c r="D5737" s="11" t="str">
        <f>IFERROR(VLOOKUP(Rule!J5737,lvl_2[],2,FALSE),"Нет")</f>
        <v>Анализ даты</v>
      </c>
      <c r="E5737" s="11" t="str">
        <f>IFERROR(VLOOKUP(Rule!K5737,lvl_3[],2,FALSE),"Нет")</f>
        <v>Анализ даты</v>
      </c>
      <c r="F5737" s="11" t="str">
        <f>IFERROR(INDEX(lvl_4[],MATCH(L5737,lvl_4[ID],0),MATCH(TEXT(K5737,"##0"),lvl_4[#Headers],0)),"Нет")</f>
        <v>Символические звезды</v>
      </c>
      <c r="G5737" s="11" t="str">
        <f>IFERROR(INDEX(lvl_5[],MATCH(M5737,lvl_5[ID],0),MATCH(_xlfn.CONCAT(TEXT(K5737,"##0"),"_",TEXT(L5737,"##0")),lvl_5[#Headers],0)),"Нет")</f>
        <v>Демон красоты</v>
      </c>
      <c r="H5737" s="11" t="str">
        <f>IFERROR(INDEX(lvl_6[],MATCH(N5737,lvl_6[ID],0),MATCH(_xlfn.CONCAT(K5737,"_",L5737,"_",M5737),lvl_6[#Headers],0)),"Нет")</f>
        <v>Нет</v>
      </c>
      <c r="I5737" s="12">
        <v>1</v>
      </c>
      <c r="J5737" s="12">
        <v>4</v>
      </c>
      <c r="K5737" s="12">
        <v>1</v>
      </c>
      <c r="L5737" s="12">
        <v>5</v>
      </c>
      <c r="M5737" s="12">
        <v>20</v>
      </c>
      <c r="N5737" s="12">
        <v>1413</v>
      </c>
      <c r="O5737" s="12">
        <f>COUNTIF($P$2:P5737,P5737)</f>
        <v>1</v>
      </c>
      <c r="P5737" s="12" t="str">
        <f t="shared" si="330"/>
        <v>14105201413</v>
      </c>
      <c r="Q5737" s="12" t="str">
        <f t="shared" si="331"/>
        <v>141052014130001</v>
      </c>
      <c r="R5737" s="20" t="s">
        <v>4569</v>
      </c>
      <c r="AB5737" s="12" t="s">
        <v>905</v>
      </c>
      <c r="AD5737" s="12" t="s">
        <v>864</v>
      </c>
      <c r="AP5737" s="12" t="s">
        <v>100</v>
      </c>
      <c r="AR5737" s="12" t="s">
        <v>100</v>
      </c>
      <c r="BN5737" s="12">
        <v>1</v>
      </c>
      <c r="BP5737" s="12" t="s">
        <v>3807</v>
      </c>
    </row>
    <row r="5738" spans="1:68" ht="45" x14ac:dyDescent="0.25">
      <c r="A5738" s="12">
        <v>1</v>
      </c>
      <c r="B5738" s="11" t="str">
        <f t="shared" si="329"/>
        <v>Общий расчет. Анализ даты. Анализ даты. Символические звезды. Демон красоты. Нет</v>
      </c>
      <c r="C5738" s="11" t="str">
        <f>IFERROR(VLOOKUP(I5738,lvl_1[],2,FALSE),"Нет")</f>
        <v>Общий расчет</v>
      </c>
      <c r="D5738" s="11" t="str">
        <f>IFERROR(VLOOKUP(Rule!J5738,lvl_2[],2,FALSE),"Нет")</f>
        <v>Анализ даты</v>
      </c>
      <c r="E5738" s="11" t="str">
        <f>IFERROR(VLOOKUP(Rule!K5738,lvl_3[],2,FALSE),"Нет")</f>
        <v>Анализ даты</v>
      </c>
      <c r="F5738" s="11" t="str">
        <f>IFERROR(INDEX(lvl_4[],MATCH(L5738,lvl_4[ID],0),MATCH(TEXT(K5738,"##0"),lvl_4[#Headers],0)),"Нет")</f>
        <v>Символические звезды</v>
      </c>
      <c r="G5738" s="11" t="str">
        <f>IFERROR(INDEX(lvl_5[],MATCH(M5738,lvl_5[ID],0),MATCH(_xlfn.CONCAT(TEXT(K5738,"##0"),"_",TEXT(L5738,"##0")),lvl_5[#Headers],0)),"Нет")</f>
        <v>Демон красоты</v>
      </c>
      <c r="H5738" s="11" t="str">
        <f>IFERROR(INDEX(lvl_6[],MATCH(N5738,lvl_6[ID],0),MATCH(_xlfn.CONCAT(K5738,"_",L5738,"_",M5738),lvl_6[#Headers],0)),"Нет")</f>
        <v>Нет</v>
      </c>
      <c r="I5738" s="12">
        <v>1</v>
      </c>
      <c r="J5738" s="12">
        <v>4</v>
      </c>
      <c r="K5738" s="12">
        <v>1</v>
      </c>
      <c r="L5738" s="12">
        <v>5</v>
      </c>
      <c r="M5738" s="12">
        <v>20</v>
      </c>
      <c r="N5738" s="12">
        <v>1414</v>
      </c>
      <c r="O5738" s="12">
        <f>COUNTIF($P$2:P5738,P5738)</f>
        <v>1</v>
      </c>
      <c r="P5738" s="12" t="str">
        <f t="shared" si="330"/>
        <v>14105201414</v>
      </c>
      <c r="Q5738" s="12" t="str">
        <f t="shared" si="331"/>
        <v>141052014140001</v>
      </c>
      <c r="R5738" s="20" t="s">
        <v>4570</v>
      </c>
      <c r="AB5738" s="12" t="s">
        <v>907</v>
      </c>
      <c r="AD5738" s="12" t="s">
        <v>861</v>
      </c>
      <c r="AP5738" s="12" t="s">
        <v>100</v>
      </c>
      <c r="AR5738" s="12" t="s">
        <v>100</v>
      </c>
      <c r="BN5738" s="12">
        <v>1</v>
      </c>
      <c r="BP5738" s="12" t="s">
        <v>3807</v>
      </c>
    </row>
    <row r="5739" spans="1:68" ht="45" x14ac:dyDescent="0.25">
      <c r="A5739" s="12">
        <v>1</v>
      </c>
      <c r="B5739" s="11" t="str">
        <f t="shared" si="329"/>
        <v>Общий расчет. Анализ даты. Анализ даты. Символические звезды. Демон красоты. Нет</v>
      </c>
      <c r="C5739" s="11" t="str">
        <f>IFERROR(VLOOKUP(I5739,lvl_1[],2,FALSE),"Нет")</f>
        <v>Общий расчет</v>
      </c>
      <c r="D5739" s="11" t="str">
        <f>IFERROR(VLOOKUP(Rule!J5739,lvl_2[],2,FALSE),"Нет")</f>
        <v>Анализ даты</v>
      </c>
      <c r="E5739" s="11" t="str">
        <f>IFERROR(VLOOKUP(Rule!K5739,lvl_3[],2,FALSE),"Нет")</f>
        <v>Анализ даты</v>
      </c>
      <c r="F5739" s="11" t="str">
        <f>IFERROR(INDEX(lvl_4[],MATCH(L5739,lvl_4[ID],0),MATCH(TEXT(K5739,"##0"),lvl_4[#Headers],0)),"Нет")</f>
        <v>Символические звезды</v>
      </c>
      <c r="G5739" s="11" t="str">
        <f>IFERROR(INDEX(lvl_5[],MATCH(M5739,lvl_5[ID],0),MATCH(_xlfn.CONCAT(TEXT(K5739,"##0"),"_",TEXT(L5739,"##0")),lvl_5[#Headers],0)),"Нет")</f>
        <v>Демон красоты</v>
      </c>
      <c r="H5739" s="11" t="str">
        <f>IFERROR(INDEX(lvl_6[],MATCH(N5739,lvl_6[ID],0),MATCH(_xlfn.CONCAT(K5739,"_",L5739,"_",M5739),lvl_6[#Headers],0)),"Нет")</f>
        <v>Нет</v>
      </c>
      <c r="I5739" s="12">
        <v>1</v>
      </c>
      <c r="J5739" s="12">
        <v>4</v>
      </c>
      <c r="K5739" s="12">
        <v>1</v>
      </c>
      <c r="L5739" s="12">
        <v>5</v>
      </c>
      <c r="M5739" s="12">
        <v>20</v>
      </c>
      <c r="N5739" s="12">
        <v>1415</v>
      </c>
      <c r="O5739" s="12">
        <f>COUNTIF($P$2:P5739,P5739)</f>
        <v>1</v>
      </c>
      <c r="P5739" s="12" t="str">
        <f t="shared" si="330"/>
        <v>14105201415</v>
      </c>
      <c r="Q5739" s="12" t="str">
        <f t="shared" si="331"/>
        <v>141052014150001</v>
      </c>
      <c r="R5739" s="20" t="s">
        <v>4571</v>
      </c>
      <c r="AB5739" s="12" t="s">
        <v>908</v>
      </c>
      <c r="AD5739" s="12" t="s">
        <v>861</v>
      </c>
      <c r="AP5739" s="12" t="s">
        <v>100</v>
      </c>
      <c r="AR5739" s="12" t="s">
        <v>100</v>
      </c>
      <c r="BN5739" s="12">
        <v>1</v>
      </c>
      <c r="BP5739" s="12" t="s">
        <v>3807</v>
      </c>
    </row>
    <row r="5740" spans="1:68" ht="45" x14ac:dyDescent="0.25">
      <c r="A5740" s="12">
        <v>1</v>
      </c>
      <c r="B5740" s="11" t="str">
        <f t="shared" si="329"/>
        <v>Общий расчет. Анализ даты. Анализ даты. Символические звезды. Демон красоты. Нет</v>
      </c>
      <c r="C5740" s="11" t="str">
        <f>IFERROR(VLOOKUP(I5740,lvl_1[],2,FALSE),"Нет")</f>
        <v>Общий расчет</v>
      </c>
      <c r="D5740" s="11" t="str">
        <f>IFERROR(VLOOKUP(Rule!J5740,lvl_2[],2,FALSE),"Нет")</f>
        <v>Анализ даты</v>
      </c>
      <c r="E5740" s="11" t="str">
        <f>IFERROR(VLOOKUP(Rule!K5740,lvl_3[],2,FALSE),"Нет")</f>
        <v>Анализ даты</v>
      </c>
      <c r="F5740" s="11" t="str">
        <f>IFERROR(INDEX(lvl_4[],MATCH(L5740,lvl_4[ID],0),MATCH(TEXT(K5740,"##0"),lvl_4[#Headers],0)),"Нет")</f>
        <v>Символические звезды</v>
      </c>
      <c r="G5740" s="11" t="str">
        <f>IFERROR(INDEX(lvl_5[],MATCH(M5740,lvl_5[ID],0),MATCH(_xlfn.CONCAT(TEXT(K5740,"##0"),"_",TEXT(L5740,"##0")),lvl_5[#Headers],0)),"Нет")</f>
        <v>Демон красоты</v>
      </c>
      <c r="H5740" s="11" t="str">
        <f>IFERROR(INDEX(lvl_6[],MATCH(N5740,lvl_6[ID],0),MATCH(_xlfn.CONCAT(K5740,"_",L5740,"_",M5740),lvl_6[#Headers],0)),"Нет")</f>
        <v>Нет</v>
      </c>
      <c r="I5740" s="12">
        <v>1</v>
      </c>
      <c r="J5740" s="12">
        <v>4</v>
      </c>
      <c r="K5740" s="12">
        <v>1</v>
      </c>
      <c r="L5740" s="12">
        <v>5</v>
      </c>
      <c r="M5740" s="12">
        <v>20</v>
      </c>
      <c r="N5740" s="12">
        <v>1416</v>
      </c>
      <c r="O5740" s="12">
        <f>COUNTIF($P$2:P5740,P5740)</f>
        <v>1</v>
      </c>
      <c r="P5740" s="12" t="str">
        <f t="shared" si="330"/>
        <v>14105201416</v>
      </c>
      <c r="Q5740" s="12" t="str">
        <f t="shared" si="331"/>
        <v>141052014160001</v>
      </c>
      <c r="R5740" s="20" t="s">
        <v>4572</v>
      </c>
      <c r="AB5740" s="12" t="s">
        <v>910</v>
      </c>
      <c r="AD5740" s="12" t="s">
        <v>867</v>
      </c>
      <c r="AP5740" s="12" t="s">
        <v>100</v>
      </c>
      <c r="AR5740" s="12" t="s">
        <v>100</v>
      </c>
      <c r="BN5740" s="12">
        <v>1</v>
      </c>
      <c r="BP5740" s="12" t="s">
        <v>3807</v>
      </c>
    </row>
    <row r="5741" spans="1:68" ht="45" x14ac:dyDescent="0.25">
      <c r="A5741" s="12">
        <v>1</v>
      </c>
      <c r="B5741" s="11" t="str">
        <f t="shared" si="329"/>
        <v>Общий расчет. Анализ даты. Анализ даты. Символические звезды. Демон красоты. Нет</v>
      </c>
      <c r="C5741" s="11" t="str">
        <f>IFERROR(VLOOKUP(I5741,lvl_1[],2,FALSE),"Нет")</f>
        <v>Общий расчет</v>
      </c>
      <c r="D5741" s="11" t="str">
        <f>IFERROR(VLOOKUP(Rule!J5741,lvl_2[],2,FALSE),"Нет")</f>
        <v>Анализ даты</v>
      </c>
      <c r="E5741" s="11" t="str">
        <f>IFERROR(VLOOKUP(Rule!K5741,lvl_3[],2,FALSE),"Нет")</f>
        <v>Анализ даты</v>
      </c>
      <c r="F5741" s="11" t="str">
        <f>IFERROR(INDEX(lvl_4[],MATCH(L5741,lvl_4[ID],0),MATCH(TEXT(K5741,"##0"),lvl_4[#Headers],0)),"Нет")</f>
        <v>Символические звезды</v>
      </c>
      <c r="G5741" s="11" t="str">
        <f>IFERROR(INDEX(lvl_5[],MATCH(M5741,lvl_5[ID],0),MATCH(_xlfn.CONCAT(TEXT(K5741,"##0"),"_",TEXT(L5741,"##0")),lvl_5[#Headers],0)),"Нет")</f>
        <v>Демон красоты</v>
      </c>
      <c r="H5741" s="11" t="str">
        <f>IFERROR(INDEX(lvl_6[],MATCH(N5741,lvl_6[ID],0),MATCH(_xlfn.CONCAT(K5741,"_",L5741,"_",M5741),lvl_6[#Headers],0)),"Нет")</f>
        <v>Нет</v>
      </c>
      <c r="I5741" s="12">
        <v>1</v>
      </c>
      <c r="J5741" s="12">
        <v>4</v>
      </c>
      <c r="K5741" s="12">
        <v>1</v>
      </c>
      <c r="L5741" s="12">
        <v>5</v>
      </c>
      <c r="M5741" s="12">
        <v>20</v>
      </c>
      <c r="N5741" s="12">
        <v>1417</v>
      </c>
      <c r="O5741" s="12">
        <f>COUNTIF($P$2:P5741,P5741)</f>
        <v>1</v>
      </c>
      <c r="P5741" s="12" t="str">
        <f t="shared" si="330"/>
        <v>14105201417</v>
      </c>
      <c r="Q5741" s="12" t="str">
        <f t="shared" si="331"/>
        <v>141052014170001</v>
      </c>
      <c r="R5741" s="20" t="s">
        <v>4573</v>
      </c>
      <c r="AB5741" s="12" t="s">
        <v>912</v>
      </c>
      <c r="AD5741" s="12" t="s">
        <v>866</v>
      </c>
      <c r="AP5741" s="12" t="s">
        <v>100</v>
      </c>
      <c r="AR5741" s="12" t="s">
        <v>100</v>
      </c>
      <c r="BN5741" s="12">
        <v>1</v>
      </c>
      <c r="BP5741" s="12" t="s">
        <v>3807</v>
      </c>
    </row>
    <row r="5742" spans="1:68" ht="45" x14ac:dyDescent="0.25">
      <c r="A5742" s="12">
        <v>1</v>
      </c>
      <c r="B5742" s="11" t="str">
        <f t="shared" si="329"/>
        <v>Общий расчет. Анализ даты. Анализ даты. Символические звезды. Демон красоты. Нет</v>
      </c>
      <c r="C5742" s="11" t="str">
        <f>IFERROR(VLOOKUP(I5742,lvl_1[],2,FALSE),"Нет")</f>
        <v>Общий расчет</v>
      </c>
      <c r="D5742" s="11" t="str">
        <f>IFERROR(VLOOKUP(Rule!J5742,lvl_2[],2,FALSE),"Нет")</f>
        <v>Анализ даты</v>
      </c>
      <c r="E5742" s="11" t="str">
        <f>IFERROR(VLOOKUP(Rule!K5742,lvl_3[],2,FALSE),"Нет")</f>
        <v>Анализ даты</v>
      </c>
      <c r="F5742" s="11" t="str">
        <f>IFERROR(INDEX(lvl_4[],MATCH(L5742,lvl_4[ID],0),MATCH(TEXT(K5742,"##0"),lvl_4[#Headers],0)),"Нет")</f>
        <v>Символические звезды</v>
      </c>
      <c r="G5742" s="11" t="str">
        <f>IFERROR(INDEX(lvl_5[],MATCH(M5742,lvl_5[ID],0),MATCH(_xlfn.CONCAT(TEXT(K5742,"##0"),"_",TEXT(L5742,"##0")),lvl_5[#Headers],0)),"Нет")</f>
        <v>Демон красоты</v>
      </c>
      <c r="H5742" s="11" t="str">
        <f>IFERROR(INDEX(lvl_6[],MATCH(N5742,lvl_6[ID],0),MATCH(_xlfn.CONCAT(K5742,"_",L5742,"_",M5742),lvl_6[#Headers],0)),"Нет")</f>
        <v>Нет</v>
      </c>
      <c r="I5742" s="12">
        <v>1</v>
      </c>
      <c r="J5742" s="12">
        <v>4</v>
      </c>
      <c r="K5742" s="12">
        <v>1</v>
      </c>
      <c r="L5742" s="12">
        <v>5</v>
      </c>
      <c r="M5742" s="12">
        <v>20</v>
      </c>
      <c r="N5742" s="12">
        <v>1418</v>
      </c>
      <c r="O5742" s="12">
        <f>COUNTIF($P$2:P5742,P5742)</f>
        <v>1</v>
      </c>
      <c r="P5742" s="12" t="str">
        <f t="shared" si="330"/>
        <v>14105201418</v>
      </c>
      <c r="Q5742" s="12" t="str">
        <f t="shared" si="331"/>
        <v>141052014180001</v>
      </c>
      <c r="R5742" s="20" t="s">
        <v>4574</v>
      </c>
      <c r="AB5742" s="12" t="s">
        <v>914</v>
      </c>
      <c r="AD5742" s="12" t="s">
        <v>869</v>
      </c>
      <c r="AP5742" s="12" t="s">
        <v>100</v>
      </c>
      <c r="AR5742" s="12" t="s">
        <v>100</v>
      </c>
      <c r="BN5742" s="12">
        <v>1</v>
      </c>
      <c r="BP5742" s="12" t="s">
        <v>3807</v>
      </c>
    </row>
    <row r="5743" spans="1:68" ht="45" x14ac:dyDescent="0.25">
      <c r="A5743" s="12">
        <v>1</v>
      </c>
      <c r="B5743" s="11" t="str">
        <f t="shared" si="329"/>
        <v>Общий расчет. Анализ даты. Анализ даты. Символические звезды. Демон красоты. Нет</v>
      </c>
      <c r="C5743" s="11" t="str">
        <f>IFERROR(VLOOKUP(I5743,lvl_1[],2,FALSE),"Нет")</f>
        <v>Общий расчет</v>
      </c>
      <c r="D5743" s="11" t="str">
        <f>IFERROR(VLOOKUP(Rule!J5743,lvl_2[],2,FALSE),"Нет")</f>
        <v>Анализ даты</v>
      </c>
      <c r="E5743" s="11" t="str">
        <f>IFERROR(VLOOKUP(Rule!K5743,lvl_3[],2,FALSE),"Нет")</f>
        <v>Анализ даты</v>
      </c>
      <c r="F5743" s="11" t="str">
        <f>IFERROR(INDEX(lvl_4[],MATCH(L5743,lvl_4[ID],0),MATCH(TEXT(K5743,"##0"),lvl_4[#Headers],0)),"Нет")</f>
        <v>Символические звезды</v>
      </c>
      <c r="G5743" s="11" t="str">
        <f>IFERROR(INDEX(lvl_5[],MATCH(M5743,lvl_5[ID],0),MATCH(_xlfn.CONCAT(TEXT(K5743,"##0"),"_",TEXT(L5743,"##0")),lvl_5[#Headers],0)),"Нет")</f>
        <v>Демон красоты</v>
      </c>
      <c r="H5743" s="11" t="str">
        <f>IFERROR(INDEX(lvl_6[],MATCH(N5743,lvl_6[ID],0),MATCH(_xlfn.CONCAT(K5743,"_",L5743,"_",M5743),lvl_6[#Headers],0)),"Нет")</f>
        <v>Нет</v>
      </c>
      <c r="I5743" s="12">
        <v>1</v>
      </c>
      <c r="J5743" s="12">
        <v>4</v>
      </c>
      <c r="K5743" s="12">
        <v>1</v>
      </c>
      <c r="L5743" s="12">
        <v>5</v>
      </c>
      <c r="M5743" s="12">
        <v>20</v>
      </c>
      <c r="N5743" s="12">
        <v>1419</v>
      </c>
      <c r="O5743" s="12">
        <f>COUNTIF($P$2:P5743,P5743)</f>
        <v>1</v>
      </c>
      <c r="P5743" s="12" t="str">
        <f t="shared" si="330"/>
        <v>14105201419</v>
      </c>
      <c r="Q5743" s="12" t="str">
        <f t="shared" si="331"/>
        <v>141052014190001</v>
      </c>
      <c r="R5743" s="20" t="s">
        <v>4575</v>
      </c>
      <c r="AB5743" s="12" t="s">
        <v>916</v>
      </c>
      <c r="AD5743" s="12" t="s">
        <v>865</v>
      </c>
      <c r="AP5743" s="12" t="s">
        <v>100</v>
      </c>
      <c r="AR5743" s="12" t="s">
        <v>100</v>
      </c>
      <c r="BN5743" s="12">
        <v>1</v>
      </c>
      <c r="BP5743" s="12" t="s">
        <v>3807</v>
      </c>
    </row>
    <row r="5744" spans="1:68" ht="45" x14ac:dyDescent="0.25">
      <c r="A5744" s="12">
        <v>1</v>
      </c>
      <c r="B5744" s="11" t="str">
        <f t="shared" si="329"/>
        <v>Общий расчет. Анализ даты. Анализ даты. Символические звезды. Золотая карета. Нет</v>
      </c>
      <c r="C5744" s="11" t="str">
        <f>IFERROR(VLOOKUP(I5744,lvl_1[],2,FALSE),"Нет")</f>
        <v>Общий расчет</v>
      </c>
      <c r="D5744" s="11" t="str">
        <f>IFERROR(VLOOKUP(Rule!J5744,lvl_2[],2,FALSE),"Нет")</f>
        <v>Анализ даты</v>
      </c>
      <c r="E5744" s="11" t="str">
        <f>IFERROR(VLOOKUP(Rule!K5744,lvl_3[],2,FALSE),"Нет")</f>
        <v>Анализ даты</v>
      </c>
      <c r="F5744" s="11" t="str">
        <f>IFERROR(INDEX(lvl_4[],MATCH(L5744,lvl_4[ID],0),MATCH(TEXT(K5744,"##0"),lvl_4[#Headers],0)),"Нет")</f>
        <v>Символические звезды</v>
      </c>
      <c r="G5744" s="11" t="str">
        <f>IFERROR(INDEX(lvl_5[],MATCH(M5744,lvl_5[ID],0),MATCH(_xlfn.CONCAT(TEXT(K5744,"##0"),"_",TEXT(L5744,"##0")),lvl_5[#Headers],0)),"Нет")</f>
        <v>Золотая карета</v>
      </c>
      <c r="H5744" s="11" t="str">
        <f>IFERROR(INDEX(lvl_6[],MATCH(N5744,lvl_6[ID],0),MATCH(_xlfn.CONCAT(K5744,"_",L5744,"_",M5744),lvl_6[#Headers],0)),"Нет")</f>
        <v>Нет</v>
      </c>
      <c r="I5744" s="12">
        <v>1</v>
      </c>
      <c r="J5744" s="12">
        <v>4</v>
      </c>
      <c r="K5744" s="12">
        <v>1</v>
      </c>
      <c r="L5744" s="12">
        <v>5</v>
      </c>
      <c r="M5744" s="12">
        <v>21</v>
      </c>
      <c r="N5744" s="12">
        <v>1420</v>
      </c>
      <c r="O5744" s="12">
        <f>COUNTIF($P$2:P5744,P5744)</f>
        <v>1</v>
      </c>
      <c r="P5744" s="12" t="str">
        <f t="shared" si="330"/>
        <v>14105211420</v>
      </c>
      <c r="Q5744" s="12" t="str">
        <f t="shared" si="331"/>
        <v>141052114200001</v>
      </c>
      <c r="R5744" s="20" t="s">
        <v>4576</v>
      </c>
      <c r="AB5744" s="12" t="s">
        <v>899</v>
      </c>
      <c r="AD5744" s="12" t="s">
        <v>861</v>
      </c>
      <c r="AP5744" s="12" t="s">
        <v>100</v>
      </c>
      <c r="AR5744" s="12" t="s">
        <v>100</v>
      </c>
      <c r="BN5744" s="12">
        <v>1</v>
      </c>
      <c r="BP5744" s="12" t="s">
        <v>3807</v>
      </c>
    </row>
    <row r="5745" spans="1:68" ht="45" x14ac:dyDescent="0.25">
      <c r="A5745" s="12">
        <v>1</v>
      </c>
      <c r="B5745" s="11" t="str">
        <f t="shared" si="329"/>
        <v>Общий расчет. Анализ даты. Анализ даты. Символические звезды. Золотая карета. Нет</v>
      </c>
      <c r="C5745" s="11" t="str">
        <f>IFERROR(VLOOKUP(I5745,lvl_1[],2,FALSE),"Нет")</f>
        <v>Общий расчет</v>
      </c>
      <c r="D5745" s="11" t="str">
        <f>IFERROR(VLOOKUP(Rule!J5745,lvl_2[],2,FALSE),"Нет")</f>
        <v>Анализ даты</v>
      </c>
      <c r="E5745" s="11" t="str">
        <f>IFERROR(VLOOKUP(Rule!K5745,lvl_3[],2,FALSE),"Нет")</f>
        <v>Анализ даты</v>
      </c>
      <c r="F5745" s="11" t="str">
        <f>IFERROR(INDEX(lvl_4[],MATCH(L5745,lvl_4[ID],0),MATCH(TEXT(K5745,"##0"),lvl_4[#Headers],0)),"Нет")</f>
        <v>Символические звезды</v>
      </c>
      <c r="G5745" s="11" t="str">
        <f>IFERROR(INDEX(lvl_5[],MATCH(M5745,lvl_5[ID],0),MATCH(_xlfn.CONCAT(TEXT(K5745,"##0"),"_",TEXT(L5745,"##0")),lvl_5[#Headers],0)),"Нет")</f>
        <v>Золотая карета</v>
      </c>
      <c r="H5745" s="11" t="str">
        <f>IFERROR(INDEX(lvl_6[],MATCH(N5745,lvl_6[ID],0),MATCH(_xlfn.CONCAT(K5745,"_",L5745,"_",M5745),lvl_6[#Headers],0)),"Нет")</f>
        <v>Нет</v>
      </c>
      <c r="I5745" s="12">
        <v>1</v>
      </c>
      <c r="J5745" s="12">
        <v>4</v>
      </c>
      <c r="K5745" s="12">
        <v>1</v>
      </c>
      <c r="L5745" s="12">
        <v>5</v>
      </c>
      <c r="M5745" s="12">
        <v>21</v>
      </c>
      <c r="N5745" s="12">
        <v>1421</v>
      </c>
      <c r="O5745" s="12">
        <f>COUNTIF($P$2:P5745,P5745)</f>
        <v>1</v>
      </c>
      <c r="P5745" s="12" t="str">
        <f t="shared" si="330"/>
        <v>14105211421</v>
      </c>
      <c r="Q5745" s="12" t="str">
        <f t="shared" si="331"/>
        <v>141052114210001</v>
      </c>
      <c r="R5745" s="20" t="s">
        <v>4577</v>
      </c>
      <c r="AB5745" s="12" t="s">
        <v>901</v>
      </c>
      <c r="AD5745" s="12" t="s">
        <v>862</v>
      </c>
      <c r="AP5745" s="12" t="s">
        <v>100</v>
      </c>
      <c r="AR5745" s="12" t="s">
        <v>100</v>
      </c>
      <c r="BN5745" s="12">
        <v>1</v>
      </c>
      <c r="BP5745" s="12" t="s">
        <v>3807</v>
      </c>
    </row>
    <row r="5746" spans="1:68" ht="45" x14ac:dyDescent="0.25">
      <c r="A5746" s="12">
        <v>1</v>
      </c>
      <c r="B5746" s="11" t="str">
        <f t="shared" si="329"/>
        <v>Общий расчет. Анализ даты. Анализ даты. Символические звезды. Золотая карета. Нет</v>
      </c>
      <c r="C5746" s="11" t="str">
        <f>IFERROR(VLOOKUP(I5746,lvl_1[],2,FALSE),"Нет")</f>
        <v>Общий расчет</v>
      </c>
      <c r="D5746" s="11" t="str">
        <f>IFERROR(VLOOKUP(Rule!J5746,lvl_2[],2,FALSE),"Нет")</f>
        <v>Анализ даты</v>
      </c>
      <c r="E5746" s="11" t="str">
        <f>IFERROR(VLOOKUP(Rule!K5746,lvl_3[],2,FALSE),"Нет")</f>
        <v>Анализ даты</v>
      </c>
      <c r="F5746" s="11" t="str">
        <f>IFERROR(INDEX(lvl_4[],MATCH(L5746,lvl_4[ID],0),MATCH(TEXT(K5746,"##0"),lvl_4[#Headers],0)),"Нет")</f>
        <v>Символические звезды</v>
      </c>
      <c r="G5746" s="11" t="str">
        <f>IFERROR(INDEX(lvl_5[],MATCH(M5746,lvl_5[ID],0),MATCH(_xlfn.CONCAT(TEXT(K5746,"##0"),"_",TEXT(L5746,"##0")),lvl_5[#Headers],0)),"Нет")</f>
        <v>Золотая карета</v>
      </c>
      <c r="H5746" s="11" t="str">
        <f>IFERROR(INDEX(lvl_6[],MATCH(N5746,lvl_6[ID],0),MATCH(_xlfn.CONCAT(K5746,"_",L5746,"_",M5746),lvl_6[#Headers],0)),"Нет")</f>
        <v>Нет</v>
      </c>
      <c r="I5746" s="12">
        <v>1</v>
      </c>
      <c r="J5746" s="12">
        <v>4</v>
      </c>
      <c r="K5746" s="12">
        <v>1</v>
      </c>
      <c r="L5746" s="12">
        <v>5</v>
      </c>
      <c r="M5746" s="12">
        <v>21</v>
      </c>
      <c r="N5746" s="12">
        <v>1422</v>
      </c>
      <c r="O5746" s="12">
        <f>COUNTIF($P$2:P5746,P5746)</f>
        <v>1</v>
      </c>
      <c r="P5746" s="12" t="str">
        <f t="shared" si="330"/>
        <v>14105211422</v>
      </c>
      <c r="Q5746" s="12" t="str">
        <f t="shared" si="331"/>
        <v>141052114220001</v>
      </c>
      <c r="R5746" s="20" t="s">
        <v>4578</v>
      </c>
      <c r="AB5746" s="12" t="s">
        <v>903</v>
      </c>
      <c r="AD5746" s="12" t="s">
        <v>864</v>
      </c>
      <c r="AP5746" s="12" t="s">
        <v>100</v>
      </c>
      <c r="AR5746" s="12" t="s">
        <v>100</v>
      </c>
      <c r="BN5746" s="12">
        <v>1</v>
      </c>
      <c r="BP5746" s="12" t="s">
        <v>3807</v>
      </c>
    </row>
    <row r="5747" spans="1:68" ht="45" x14ac:dyDescent="0.25">
      <c r="A5747" s="12">
        <v>1</v>
      </c>
      <c r="B5747" s="11" t="str">
        <f t="shared" si="329"/>
        <v>Общий расчет. Анализ даты. Анализ даты. Символические звезды. Золотая карета. Нет</v>
      </c>
      <c r="C5747" s="11" t="str">
        <f>IFERROR(VLOOKUP(I5747,lvl_1[],2,FALSE),"Нет")</f>
        <v>Общий расчет</v>
      </c>
      <c r="D5747" s="11" t="str">
        <f>IFERROR(VLOOKUP(Rule!J5747,lvl_2[],2,FALSE),"Нет")</f>
        <v>Анализ даты</v>
      </c>
      <c r="E5747" s="11" t="str">
        <f>IFERROR(VLOOKUP(Rule!K5747,lvl_3[],2,FALSE),"Нет")</f>
        <v>Анализ даты</v>
      </c>
      <c r="F5747" s="11" t="str">
        <f>IFERROR(INDEX(lvl_4[],MATCH(L5747,lvl_4[ID],0),MATCH(TEXT(K5747,"##0"),lvl_4[#Headers],0)),"Нет")</f>
        <v>Символические звезды</v>
      </c>
      <c r="G5747" s="11" t="str">
        <f>IFERROR(INDEX(lvl_5[],MATCH(M5747,lvl_5[ID],0),MATCH(_xlfn.CONCAT(TEXT(K5747,"##0"),"_",TEXT(L5747,"##0")),lvl_5[#Headers],0)),"Нет")</f>
        <v>Золотая карета</v>
      </c>
      <c r="H5747" s="11" t="str">
        <f>IFERROR(INDEX(lvl_6[],MATCH(N5747,lvl_6[ID],0),MATCH(_xlfn.CONCAT(K5747,"_",L5747,"_",M5747),lvl_6[#Headers],0)),"Нет")</f>
        <v>Нет</v>
      </c>
      <c r="I5747" s="12">
        <v>1</v>
      </c>
      <c r="J5747" s="12">
        <v>4</v>
      </c>
      <c r="K5747" s="12">
        <v>1</v>
      </c>
      <c r="L5747" s="12">
        <v>5</v>
      </c>
      <c r="M5747" s="12">
        <v>21</v>
      </c>
      <c r="N5747" s="12">
        <v>1423</v>
      </c>
      <c r="O5747" s="12">
        <f>COUNTIF($P$2:P5747,P5747)</f>
        <v>1</v>
      </c>
      <c r="P5747" s="12" t="str">
        <f t="shared" si="330"/>
        <v>14105211423</v>
      </c>
      <c r="Q5747" s="12" t="str">
        <f t="shared" si="331"/>
        <v>141052114230001</v>
      </c>
      <c r="R5747" s="20" t="s">
        <v>4579</v>
      </c>
      <c r="AB5747" s="12" t="s">
        <v>905</v>
      </c>
      <c r="AD5747" s="12" t="s">
        <v>865</v>
      </c>
      <c r="AP5747" s="12" t="s">
        <v>100</v>
      </c>
      <c r="AR5747" s="12" t="s">
        <v>100</v>
      </c>
      <c r="BN5747" s="12">
        <v>1</v>
      </c>
      <c r="BP5747" s="12" t="s">
        <v>3807</v>
      </c>
    </row>
    <row r="5748" spans="1:68" ht="45" x14ac:dyDescent="0.25">
      <c r="A5748" s="12">
        <v>1</v>
      </c>
      <c r="B5748" s="11" t="str">
        <f t="shared" si="329"/>
        <v>Общий расчет. Анализ даты. Анализ даты. Символические звезды. Золотая карета. Нет</v>
      </c>
      <c r="C5748" s="11" t="str">
        <f>IFERROR(VLOOKUP(I5748,lvl_1[],2,FALSE),"Нет")</f>
        <v>Общий расчет</v>
      </c>
      <c r="D5748" s="11" t="str">
        <f>IFERROR(VLOOKUP(Rule!J5748,lvl_2[],2,FALSE),"Нет")</f>
        <v>Анализ даты</v>
      </c>
      <c r="E5748" s="11" t="str">
        <f>IFERROR(VLOOKUP(Rule!K5748,lvl_3[],2,FALSE),"Нет")</f>
        <v>Анализ даты</v>
      </c>
      <c r="F5748" s="11" t="str">
        <f>IFERROR(INDEX(lvl_4[],MATCH(L5748,lvl_4[ID],0),MATCH(TEXT(K5748,"##0"),lvl_4[#Headers],0)),"Нет")</f>
        <v>Символические звезды</v>
      </c>
      <c r="G5748" s="11" t="str">
        <f>IFERROR(INDEX(lvl_5[],MATCH(M5748,lvl_5[ID],0),MATCH(_xlfn.CONCAT(TEXT(K5748,"##0"),"_",TEXT(L5748,"##0")),lvl_5[#Headers],0)),"Нет")</f>
        <v>Золотая карета</v>
      </c>
      <c r="H5748" s="11" t="str">
        <f>IFERROR(INDEX(lvl_6[],MATCH(N5748,lvl_6[ID],0),MATCH(_xlfn.CONCAT(K5748,"_",L5748,"_",M5748),lvl_6[#Headers],0)),"Нет")</f>
        <v>Нет</v>
      </c>
      <c r="I5748" s="12">
        <v>1</v>
      </c>
      <c r="J5748" s="12">
        <v>4</v>
      </c>
      <c r="K5748" s="12">
        <v>1</v>
      </c>
      <c r="L5748" s="12">
        <v>5</v>
      </c>
      <c r="M5748" s="12">
        <v>21</v>
      </c>
      <c r="N5748" s="12">
        <v>1424</v>
      </c>
      <c r="O5748" s="12">
        <f>COUNTIF($P$2:P5748,P5748)</f>
        <v>1</v>
      </c>
      <c r="P5748" s="12" t="str">
        <f t="shared" si="330"/>
        <v>14105211424</v>
      </c>
      <c r="Q5748" s="12" t="str">
        <f t="shared" si="331"/>
        <v>141052114240001</v>
      </c>
      <c r="R5748" s="20" t="s">
        <v>4580</v>
      </c>
      <c r="AB5748" s="12" t="s">
        <v>907</v>
      </c>
      <c r="AD5748" s="12" t="s">
        <v>864</v>
      </c>
      <c r="AP5748" s="12" t="s">
        <v>100</v>
      </c>
      <c r="AR5748" s="12" t="s">
        <v>100</v>
      </c>
      <c r="BN5748" s="12">
        <v>1</v>
      </c>
      <c r="BP5748" s="12" t="s">
        <v>3807</v>
      </c>
    </row>
    <row r="5749" spans="1:68" ht="45" x14ac:dyDescent="0.25">
      <c r="A5749" s="12">
        <v>1</v>
      </c>
      <c r="B5749" s="11" t="str">
        <f t="shared" si="329"/>
        <v>Общий расчет. Анализ даты. Анализ даты. Символические звезды. Золотая карета. Нет</v>
      </c>
      <c r="C5749" s="11" t="str">
        <f>IFERROR(VLOOKUP(I5749,lvl_1[],2,FALSE),"Нет")</f>
        <v>Общий расчет</v>
      </c>
      <c r="D5749" s="11" t="str">
        <f>IFERROR(VLOOKUP(Rule!J5749,lvl_2[],2,FALSE),"Нет")</f>
        <v>Анализ даты</v>
      </c>
      <c r="E5749" s="11" t="str">
        <f>IFERROR(VLOOKUP(Rule!K5749,lvl_3[],2,FALSE),"Нет")</f>
        <v>Анализ даты</v>
      </c>
      <c r="F5749" s="11" t="str">
        <f>IFERROR(INDEX(lvl_4[],MATCH(L5749,lvl_4[ID],0),MATCH(TEXT(K5749,"##0"),lvl_4[#Headers],0)),"Нет")</f>
        <v>Символические звезды</v>
      </c>
      <c r="G5749" s="11" t="str">
        <f>IFERROR(INDEX(lvl_5[],MATCH(M5749,lvl_5[ID],0),MATCH(_xlfn.CONCAT(TEXT(K5749,"##0"),"_",TEXT(L5749,"##0")),lvl_5[#Headers],0)),"Нет")</f>
        <v>Золотая карета</v>
      </c>
      <c r="H5749" s="11" t="str">
        <f>IFERROR(INDEX(lvl_6[],MATCH(N5749,lvl_6[ID],0),MATCH(_xlfn.CONCAT(K5749,"_",L5749,"_",M5749),lvl_6[#Headers],0)),"Нет")</f>
        <v>Нет</v>
      </c>
      <c r="I5749" s="12">
        <v>1</v>
      </c>
      <c r="J5749" s="12">
        <v>4</v>
      </c>
      <c r="K5749" s="12">
        <v>1</v>
      </c>
      <c r="L5749" s="12">
        <v>5</v>
      </c>
      <c r="M5749" s="12">
        <v>21</v>
      </c>
      <c r="N5749" s="12">
        <v>1425</v>
      </c>
      <c r="O5749" s="12">
        <f>COUNTIF($P$2:P5749,P5749)</f>
        <v>1</v>
      </c>
      <c r="P5749" s="12" t="str">
        <f t="shared" si="330"/>
        <v>14105211425</v>
      </c>
      <c r="Q5749" s="12" t="str">
        <f t="shared" si="331"/>
        <v>141052114250001</v>
      </c>
      <c r="R5749" s="20" t="s">
        <v>4581</v>
      </c>
      <c r="AB5749" s="12" t="s">
        <v>908</v>
      </c>
      <c r="AD5749" s="12" t="s">
        <v>865</v>
      </c>
      <c r="AP5749" s="12" t="s">
        <v>100</v>
      </c>
      <c r="AR5749" s="12" t="s">
        <v>100</v>
      </c>
      <c r="BN5749" s="12">
        <v>1</v>
      </c>
      <c r="BP5749" s="12" t="s">
        <v>3807</v>
      </c>
    </row>
    <row r="5750" spans="1:68" ht="45" x14ac:dyDescent="0.25">
      <c r="A5750" s="12">
        <v>1</v>
      </c>
      <c r="B5750" s="11" t="str">
        <f t="shared" si="329"/>
        <v>Общий расчет. Анализ даты. Анализ даты. Символические звезды. Золотая карета. Нет</v>
      </c>
      <c r="C5750" s="11" t="str">
        <f>IFERROR(VLOOKUP(I5750,lvl_1[],2,FALSE),"Нет")</f>
        <v>Общий расчет</v>
      </c>
      <c r="D5750" s="11" t="str">
        <f>IFERROR(VLOOKUP(Rule!J5750,lvl_2[],2,FALSE),"Нет")</f>
        <v>Анализ даты</v>
      </c>
      <c r="E5750" s="11" t="str">
        <f>IFERROR(VLOOKUP(Rule!K5750,lvl_3[],2,FALSE),"Нет")</f>
        <v>Анализ даты</v>
      </c>
      <c r="F5750" s="11" t="str">
        <f>IFERROR(INDEX(lvl_4[],MATCH(L5750,lvl_4[ID],0),MATCH(TEXT(K5750,"##0"),lvl_4[#Headers],0)),"Нет")</f>
        <v>Символические звезды</v>
      </c>
      <c r="G5750" s="11" t="str">
        <f>IFERROR(INDEX(lvl_5[],MATCH(M5750,lvl_5[ID],0),MATCH(_xlfn.CONCAT(TEXT(K5750,"##0"),"_",TEXT(L5750,"##0")),lvl_5[#Headers],0)),"Нет")</f>
        <v>Золотая карета</v>
      </c>
      <c r="H5750" s="11" t="str">
        <f>IFERROR(INDEX(lvl_6[],MATCH(N5750,lvl_6[ID],0),MATCH(_xlfn.CONCAT(K5750,"_",L5750,"_",M5750),lvl_6[#Headers],0)),"Нет")</f>
        <v>Нет</v>
      </c>
      <c r="I5750" s="12">
        <v>1</v>
      </c>
      <c r="J5750" s="12">
        <v>4</v>
      </c>
      <c r="K5750" s="12">
        <v>1</v>
      </c>
      <c r="L5750" s="12">
        <v>5</v>
      </c>
      <c r="M5750" s="12">
        <v>21</v>
      </c>
      <c r="N5750" s="12">
        <v>1426</v>
      </c>
      <c r="O5750" s="12">
        <f>COUNTIF($P$2:P5750,P5750)</f>
        <v>1</v>
      </c>
      <c r="P5750" s="12" t="str">
        <f t="shared" si="330"/>
        <v>14105211426</v>
      </c>
      <c r="Q5750" s="12" t="str">
        <f t="shared" si="331"/>
        <v>141052114260001</v>
      </c>
      <c r="R5750" s="20" t="s">
        <v>4582</v>
      </c>
      <c r="AB5750" s="12" t="s">
        <v>910</v>
      </c>
      <c r="AD5750" s="12" t="s">
        <v>867</v>
      </c>
      <c r="AP5750" s="12" t="s">
        <v>100</v>
      </c>
      <c r="AR5750" s="12" t="s">
        <v>100</v>
      </c>
      <c r="BN5750" s="12">
        <v>1</v>
      </c>
      <c r="BP5750" s="12" t="s">
        <v>3807</v>
      </c>
    </row>
    <row r="5751" spans="1:68" ht="45" x14ac:dyDescent="0.25">
      <c r="A5751" s="12">
        <v>1</v>
      </c>
      <c r="B5751" s="11" t="str">
        <f t="shared" si="329"/>
        <v>Общий расчет. Анализ даты. Анализ даты. Символические звезды. Золотая карета. Нет</v>
      </c>
      <c r="C5751" s="11" t="str">
        <f>IFERROR(VLOOKUP(I5751,lvl_1[],2,FALSE),"Нет")</f>
        <v>Общий расчет</v>
      </c>
      <c r="D5751" s="11" t="str">
        <f>IFERROR(VLOOKUP(Rule!J5751,lvl_2[],2,FALSE),"Нет")</f>
        <v>Анализ даты</v>
      </c>
      <c r="E5751" s="11" t="str">
        <f>IFERROR(VLOOKUP(Rule!K5751,lvl_3[],2,FALSE),"Нет")</f>
        <v>Анализ даты</v>
      </c>
      <c r="F5751" s="11" t="str">
        <f>IFERROR(INDEX(lvl_4[],MATCH(L5751,lvl_4[ID],0),MATCH(TEXT(K5751,"##0"),lvl_4[#Headers],0)),"Нет")</f>
        <v>Символические звезды</v>
      </c>
      <c r="G5751" s="11" t="str">
        <f>IFERROR(INDEX(lvl_5[],MATCH(M5751,lvl_5[ID],0),MATCH(_xlfn.CONCAT(TEXT(K5751,"##0"),"_",TEXT(L5751,"##0")),lvl_5[#Headers],0)),"Нет")</f>
        <v>Золотая карета</v>
      </c>
      <c r="H5751" s="11" t="str">
        <f>IFERROR(INDEX(lvl_6[],MATCH(N5751,lvl_6[ID],0),MATCH(_xlfn.CONCAT(K5751,"_",L5751,"_",M5751),lvl_6[#Headers],0)),"Нет")</f>
        <v>Нет</v>
      </c>
      <c r="I5751" s="12">
        <v>1</v>
      </c>
      <c r="J5751" s="12">
        <v>4</v>
      </c>
      <c r="K5751" s="12">
        <v>1</v>
      </c>
      <c r="L5751" s="12">
        <v>5</v>
      </c>
      <c r="M5751" s="12">
        <v>21</v>
      </c>
      <c r="N5751" s="12">
        <v>1427</v>
      </c>
      <c r="O5751" s="12">
        <f>COUNTIF($P$2:P5751,P5751)</f>
        <v>1</v>
      </c>
      <c r="P5751" s="12" t="str">
        <f t="shared" si="330"/>
        <v>14105211427</v>
      </c>
      <c r="Q5751" s="12" t="str">
        <f t="shared" si="331"/>
        <v>141052114270001</v>
      </c>
      <c r="R5751" s="20" t="s">
        <v>4583</v>
      </c>
      <c r="AB5751" s="12" t="s">
        <v>912</v>
      </c>
      <c r="AD5751" s="12" t="s">
        <v>868</v>
      </c>
      <c r="AP5751" s="12" t="s">
        <v>100</v>
      </c>
      <c r="AR5751" s="12" t="s">
        <v>100</v>
      </c>
      <c r="BN5751" s="12">
        <v>1</v>
      </c>
      <c r="BP5751" s="12" t="s">
        <v>3807</v>
      </c>
    </row>
    <row r="5752" spans="1:68" ht="45" x14ac:dyDescent="0.25">
      <c r="A5752" s="12">
        <v>1</v>
      </c>
      <c r="B5752" s="11" t="str">
        <f t="shared" si="329"/>
        <v>Общий расчет. Анализ даты. Анализ даты. Символические звезды. Золотая карета. Нет</v>
      </c>
      <c r="C5752" s="11" t="str">
        <f>IFERROR(VLOOKUP(I5752,lvl_1[],2,FALSE),"Нет")</f>
        <v>Общий расчет</v>
      </c>
      <c r="D5752" s="11" t="str">
        <f>IFERROR(VLOOKUP(Rule!J5752,lvl_2[],2,FALSE),"Нет")</f>
        <v>Анализ даты</v>
      </c>
      <c r="E5752" s="11" t="str">
        <f>IFERROR(VLOOKUP(Rule!K5752,lvl_3[],2,FALSE),"Нет")</f>
        <v>Анализ даты</v>
      </c>
      <c r="F5752" s="11" t="str">
        <f>IFERROR(INDEX(lvl_4[],MATCH(L5752,lvl_4[ID],0),MATCH(TEXT(K5752,"##0"),lvl_4[#Headers],0)),"Нет")</f>
        <v>Символические звезды</v>
      </c>
      <c r="G5752" s="11" t="str">
        <f>IFERROR(INDEX(lvl_5[],MATCH(M5752,lvl_5[ID],0),MATCH(_xlfn.CONCAT(TEXT(K5752,"##0"),"_",TEXT(L5752,"##0")),lvl_5[#Headers],0)),"Нет")</f>
        <v>Золотая карета</v>
      </c>
      <c r="H5752" s="11" t="str">
        <f>IFERROR(INDEX(lvl_6[],MATCH(N5752,lvl_6[ID],0),MATCH(_xlfn.CONCAT(K5752,"_",L5752,"_",M5752),lvl_6[#Headers],0)),"Нет")</f>
        <v>Нет</v>
      </c>
      <c r="I5752" s="12">
        <v>1</v>
      </c>
      <c r="J5752" s="12">
        <v>4</v>
      </c>
      <c r="K5752" s="12">
        <v>1</v>
      </c>
      <c r="L5752" s="12">
        <v>5</v>
      </c>
      <c r="M5752" s="12">
        <v>21</v>
      </c>
      <c r="N5752" s="12">
        <v>1428</v>
      </c>
      <c r="O5752" s="12">
        <f>COUNTIF($P$2:P5752,P5752)</f>
        <v>1</v>
      </c>
      <c r="P5752" s="12" t="str">
        <f t="shared" si="330"/>
        <v>14105211428</v>
      </c>
      <c r="Q5752" s="12" t="str">
        <f t="shared" si="331"/>
        <v>141052114280001</v>
      </c>
      <c r="R5752" s="20" t="s">
        <v>4584</v>
      </c>
      <c r="AB5752" s="12" t="s">
        <v>914</v>
      </c>
      <c r="AD5752" s="12" t="s">
        <v>870</v>
      </c>
      <c r="AP5752" s="12" t="s">
        <v>100</v>
      </c>
      <c r="AR5752" s="12" t="s">
        <v>100</v>
      </c>
      <c r="BN5752" s="12">
        <v>1</v>
      </c>
      <c r="BP5752" s="12" t="s">
        <v>3807</v>
      </c>
    </row>
    <row r="5753" spans="1:68" ht="45" x14ac:dyDescent="0.25">
      <c r="A5753" s="12">
        <v>1</v>
      </c>
      <c r="B5753" s="11" t="str">
        <f t="shared" si="329"/>
        <v>Общий расчет. Анализ даты. Анализ даты. Символические звезды. Золотая карета. Нет</v>
      </c>
      <c r="C5753" s="11" t="str">
        <f>IFERROR(VLOOKUP(I5753,lvl_1[],2,FALSE),"Нет")</f>
        <v>Общий расчет</v>
      </c>
      <c r="D5753" s="11" t="str">
        <f>IFERROR(VLOOKUP(Rule!J5753,lvl_2[],2,FALSE),"Нет")</f>
        <v>Анализ даты</v>
      </c>
      <c r="E5753" s="11" t="str">
        <f>IFERROR(VLOOKUP(Rule!K5753,lvl_3[],2,FALSE),"Нет")</f>
        <v>Анализ даты</v>
      </c>
      <c r="F5753" s="11" t="str">
        <f>IFERROR(INDEX(lvl_4[],MATCH(L5753,lvl_4[ID],0),MATCH(TEXT(K5753,"##0"),lvl_4[#Headers],0)),"Нет")</f>
        <v>Символические звезды</v>
      </c>
      <c r="G5753" s="11" t="str">
        <f>IFERROR(INDEX(lvl_5[],MATCH(M5753,lvl_5[ID],0),MATCH(_xlfn.CONCAT(TEXT(K5753,"##0"),"_",TEXT(L5753,"##0")),lvl_5[#Headers],0)),"Нет")</f>
        <v>Золотая карета</v>
      </c>
      <c r="H5753" s="11" t="str">
        <f>IFERROR(INDEX(lvl_6[],MATCH(N5753,lvl_6[ID],0),MATCH(_xlfn.CONCAT(K5753,"_",L5753,"_",M5753),lvl_6[#Headers],0)),"Нет")</f>
        <v>Нет</v>
      </c>
      <c r="I5753" s="12">
        <v>1</v>
      </c>
      <c r="J5753" s="12">
        <v>4</v>
      </c>
      <c r="K5753" s="12">
        <v>1</v>
      </c>
      <c r="L5753" s="12">
        <v>5</v>
      </c>
      <c r="M5753" s="12">
        <v>21</v>
      </c>
      <c r="N5753" s="12">
        <v>1429</v>
      </c>
      <c r="O5753" s="12">
        <f>COUNTIF($P$2:P5753,P5753)</f>
        <v>1</v>
      </c>
      <c r="P5753" s="12" t="str">
        <f t="shared" si="330"/>
        <v>14105211429</v>
      </c>
      <c r="Q5753" s="12" t="str">
        <f t="shared" si="331"/>
        <v>141052114290001</v>
      </c>
      <c r="R5753" s="20" t="s">
        <v>4585</v>
      </c>
      <c r="AB5753" s="12" t="s">
        <v>916</v>
      </c>
      <c r="AD5753" s="12" t="s">
        <v>859</v>
      </c>
      <c r="AP5753" s="12" t="s">
        <v>100</v>
      </c>
      <c r="AR5753" s="12" t="s">
        <v>100</v>
      </c>
      <c r="BN5753" s="12">
        <v>1</v>
      </c>
      <c r="BP5753" s="12" t="s">
        <v>3807</v>
      </c>
    </row>
    <row r="5754" spans="1:68" ht="60" x14ac:dyDescent="0.25">
      <c r="A5754" s="12">
        <v>1</v>
      </c>
      <c r="B5754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54" s="11" t="str">
        <f>IFERROR(VLOOKUP(I5754,lvl_1[],2,FALSE),"Нет")</f>
        <v>Общий расчет</v>
      </c>
      <c r="D5754" s="11" t="str">
        <f>IFERROR(VLOOKUP(Rule!J5754,lvl_2[],2,FALSE),"Нет")</f>
        <v>Анализ даты</v>
      </c>
      <c r="E5754" s="11" t="str">
        <f>IFERROR(VLOOKUP(Rule!K5754,lvl_3[],2,FALSE),"Нет")</f>
        <v>Анализ даты</v>
      </c>
      <c r="F5754" s="11" t="str">
        <f>IFERROR(INDEX(lvl_4[],MATCH(L5754,lvl_4[ID],0),MATCH(TEXT(K5754,"##0"),lvl_4[#Headers],0)),"Нет")</f>
        <v>Символические звезды</v>
      </c>
      <c r="G5754" s="11" t="str">
        <f>IFERROR(INDEX(lvl_5[],MATCH(M5754,lvl_5[ID],0),MATCH(_xlfn.CONCAT(TEXT(K5754,"##0"),"_",TEXT(L5754,"##0")),lvl_5[#Headers],0)),"Нет")</f>
        <v>Благородный небесной единицы (Благородный человек)</v>
      </c>
      <c r="H5754" s="11" t="str">
        <f>IFERROR(INDEX(lvl_6[],MATCH(N5754,lvl_6[ID],0),MATCH(_xlfn.CONCAT(K5754,"_",L5754,"_",M5754),lvl_6[#Headers],0)),"Нет")</f>
        <v>Нет</v>
      </c>
      <c r="I5754" s="12">
        <v>1</v>
      </c>
      <c r="J5754" s="12">
        <v>4</v>
      </c>
      <c r="K5754" s="12">
        <v>1</v>
      </c>
      <c r="L5754" s="12">
        <v>5</v>
      </c>
      <c r="M5754" s="12">
        <v>15</v>
      </c>
      <c r="N5754" s="12">
        <v>1430</v>
      </c>
      <c r="O5754" s="12">
        <f>COUNTIF($P$2:P5754,P5754)</f>
        <v>1</v>
      </c>
      <c r="P5754" s="12" t="str">
        <f t="shared" si="330"/>
        <v>14105151430</v>
      </c>
      <c r="Q5754" s="12" t="str">
        <f t="shared" si="331"/>
        <v>141051514300001</v>
      </c>
      <c r="R5754" s="20" t="s">
        <v>4586</v>
      </c>
      <c r="AI5754" s="12" t="s">
        <v>899</v>
      </c>
      <c r="AK5754" s="12" t="s">
        <v>870</v>
      </c>
      <c r="BN5754" s="12">
        <v>1</v>
      </c>
      <c r="BP5754" s="12" t="s">
        <v>3808</v>
      </c>
    </row>
    <row r="5755" spans="1:68" ht="60" x14ac:dyDescent="0.25">
      <c r="A5755" s="12">
        <v>1</v>
      </c>
      <c r="B5755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55" s="11" t="str">
        <f>IFERROR(VLOOKUP(I5755,lvl_1[],2,FALSE),"Нет")</f>
        <v>Общий расчет</v>
      </c>
      <c r="D5755" s="11" t="str">
        <f>IFERROR(VLOOKUP(Rule!J5755,lvl_2[],2,FALSE),"Нет")</f>
        <v>Анализ даты</v>
      </c>
      <c r="E5755" s="11" t="str">
        <f>IFERROR(VLOOKUP(Rule!K5755,lvl_3[],2,FALSE),"Нет")</f>
        <v>Анализ даты</v>
      </c>
      <c r="F5755" s="11" t="str">
        <f>IFERROR(INDEX(lvl_4[],MATCH(L5755,lvl_4[ID],0),MATCH(TEXT(K5755,"##0"),lvl_4[#Headers],0)),"Нет")</f>
        <v>Символические звезды</v>
      </c>
      <c r="G5755" s="11" t="str">
        <f>IFERROR(INDEX(lvl_5[],MATCH(M5755,lvl_5[ID],0),MATCH(_xlfn.CONCAT(TEXT(K5755,"##0"),"_",TEXT(L5755,"##0")),lvl_5[#Headers],0)),"Нет")</f>
        <v>Благородный небесной единицы (Благородный человек)</v>
      </c>
      <c r="H5755" s="11" t="str">
        <f>IFERROR(INDEX(lvl_6[],MATCH(N5755,lvl_6[ID],0),MATCH(_xlfn.CONCAT(K5755,"_",L5755,"_",M5755),lvl_6[#Headers],0)),"Нет")</f>
        <v>Нет</v>
      </c>
      <c r="I5755" s="12">
        <v>1</v>
      </c>
      <c r="J5755" s="12">
        <v>4</v>
      </c>
      <c r="K5755" s="12">
        <v>1</v>
      </c>
      <c r="L5755" s="12">
        <v>5</v>
      </c>
      <c r="M5755" s="12">
        <v>15</v>
      </c>
      <c r="N5755" s="12">
        <v>1431</v>
      </c>
      <c r="O5755" s="12">
        <f>COUNTIF($P$2:P5755,P5755)</f>
        <v>1</v>
      </c>
      <c r="P5755" s="12" t="str">
        <f t="shared" si="330"/>
        <v>14105151431</v>
      </c>
      <c r="Q5755" s="12" t="str">
        <f t="shared" si="331"/>
        <v>141051514310001</v>
      </c>
      <c r="R5755" s="20" t="s">
        <v>4587</v>
      </c>
      <c r="AI5755" s="12" t="s">
        <v>899</v>
      </c>
      <c r="AK5755" s="12" t="s">
        <v>864</v>
      </c>
      <c r="BN5755" s="12">
        <v>1</v>
      </c>
      <c r="BP5755" s="12" t="s">
        <v>3808</v>
      </c>
    </row>
    <row r="5756" spans="1:68" ht="60" x14ac:dyDescent="0.25">
      <c r="A5756" s="12">
        <v>1</v>
      </c>
      <c r="B5756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56" s="11" t="str">
        <f>IFERROR(VLOOKUP(I5756,lvl_1[],2,FALSE),"Нет")</f>
        <v>Общий расчет</v>
      </c>
      <c r="D5756" s="11" t="str">
        <f>IFERROR(VLOOKUP(Rule!J5756,lvl_2[],2,FALSE),"Нет")</f>
        <v>Анализ даты</v>
      </c>
      <c r="E5756" s="11" t="str">
        <f>IFERROR(VLOOKUP(Rule!K5756,lvl_3[],2,FALSE),"Нет")</f>
        <v>Анализ даты</v>
      </c>
      <c r="F5756" s="11" t="str">
        <f>IFERROR(INDEX(lvl_4[],MATCH(L5756,lvl_4[ID],0),MATCH(TEXT(K5756,"##0"),lvl_4[#Headers],0)),"Нет")</f>
        <v>Символические звезды</v>
      </c>
      <c r="G5756" s="11" t="str">
        <f>IFERROR(INDEX(lvl_5[],MATCH(M5756,lvl_5[ID],0),MATCH(_xlfn.CONCAT(TEXT(K5756,"##0"),"_",TEXT(L5756,"##0")),lvl_5[#Headers],0)),"Нет")</f>
        <v>Благородный небесной единицы (Благородный человек)</v>
      </c>
      <c r="H5756" s="11" t="str">
        <f>IFERROR(INDEX(lvl_6[],MATCH(N5756,lvl_6[ID],0),MATCH(_xlfn.CONCAT(K5756,"_",L5756,"_",M5756),lvl_6[#Headers],0)),"Нет")</f>
        <v>Нет</v>
      </c>
      <c r="I5756" s="12">
        <v>1</v>
      </c>
      <c r="J5756" s="12">
        <v>4</v>
      </c>
      <c r="K5756" s="12">
        <v>1</v>
      </c>
      <c r="L5756" s="12">
        <v>5</v>
      </c>
      <c r="M5756" s="12">
        <v>15</v>
      </c>
      <c r="N5756" s="12">
        <v>1432</v>
      </c>
      <c r="O5756" s="12">
        <f>COUNTIF($P$2:P5756,P5756)</f>
        <v>1</v>
      </c>
      <c r="P5756" s="12" t="str">
        <f t="shared" si="330"/>
        <v>14105151432</v>
      </c>
      <c r="Q5756" s="12" t="str">
        <f t="shared" si="331"/>
        <v>141051514320001</v>
      </c>
      <c r="R5756" s="20" t="s">
        <v>4588</v>
      </c>
      <c r="AI5756" s="12" t="s">
        <v>901</v>
      </c>
      <c r="AK5756" s="12" t="s">
        <v>869</v>
      </c>
      <c r="BN5756" s="12">
        <v>1</v>
      </c>
      <c r="BP5756" s="12" t="s">
        <v>3808</v>
      </c>
    </row>
    <row r="5757" spans="1:68" ht="60" x14ac:dyDescent="0.25">
      <c r="A5757" s="12">
        <v>1</v>
      </c>
      <c r="B5757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57" s="11" t="str">
        <f>IFERROR(VLOOKUP(I5757,lvl_1[],2,FALSE),"Нет")</f>
        <v>Общий расчет</v>
      </c>
      <c r="D5757" s="11" t="str">
        <f>IFERROR(VLOOKUP(Rule!J5757,lvl_2[],2,FALSE),"Нет")</f>
        <v>Анализ даты</v>
      </c>
      <c r="E5757" s="11" t="str">
        <f>IFERROR(VLOOKUP(Rule!K5757,lvl_3[],2,FALSE),"Нет")</f>
        <v>Анализ даты</v>
      </c>
      <c r="F5757" s="11" t="str">
        <f>IFERROR(INDEX(lvl_4[],MATCH(L5757,lvl_4[ID],0),MATCH(TEXT(K5757,"##0"),lvl_4[#Headers],0)),"Нет")</f>
        <v>Символические звезды</v>
      </c>
      <c r="G5757" s="11" t="str">
        <f>IFERROR(INDEX(lvl_5[],MATCH(M5757,lvl_5[ID],0),MATCH(_xlfn.CONCAT(TEXT(K5757,"##0"),"_",TEXT(L5757,"##0")),lvl_5[#Headers],0)),"Нет")</f>
        <v>Благородный небесной единицы (Благородный человек)</v>
      </c>
      <c r="H5757" s="11" t="str">
        <f>IFERROR(INDEX(lvl_6[],MATCH(N5757,lvl_6[ID],0),MATCH(_xlfn.CONCAT(K5757,"_",L5757,"_",M5757),lvl_6[#Headers],0)),"Нет")</f>
        <v>Нет</v>
      </c>
      <c r="I5757" s="12">
        <v>1</v>
      </c>
      <c r="J5757" s="12">
        <v>4</v>
      </c>
      <c r="K5757" s="12">
        <v>1</v>
      </c>
      <c r="L5757" s="12">
        <v>5</v>
      </c>
      <c r="M5757" s="12">
        <v>15</v>
      </c>
      <c r="N5757" s="12">
        <v>1433</v>
      </c>
      <c r="O5757" s="12">
        <f>COUNTIF($P$2:P5757,P5757)</f>
        <v>1</v>
      </c>
      <c r="P5757" s="12" t="str">
        <f t="shared" si="330"/>
        <v>14105151433</v>
      </c>
      <c r="Q5757" s="12" t="str">
        <f t="shared" si="331"/>
        <v>141051514330001</v>
      </c>
      <c r="R5757" s="20" t="s">
        <v>4589</v>
      </c>
      <c r="AI5757" s="12" t="s">
        <v>901</v>
      </c>
      <c r="AK5757" s="12" t="s">
        <v>865</v>
      </c>
      <c r="BN5757" s="12">
        <v>1</v>
      </c>
      <c r="BP5757" s="12" t="s">
        <v>3808</v>
      </c>
    </row>
    <row r="5758" spans="1:68" ht="60" x14ac:dyDescent="0.25">
      <c r="A5758" s="12">
        <v>1</v>
      </c>
      <c r="B5758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58" s="11" t="str">
        <f>IFERROR(VLOOKUP(I5758,lvl_1[],2,FALSE),"Нет")</f>
        <v>Общий расчет</v>
      </c>
      <c r="D5758" s="11" t="str">
        <f>IFERROR(VLOOKUP(Rule!J5758,lvl_2[],2,FALSE),"Нет")</f>
        <v>Анализ даты</v>
      </c>
      <c r="E5758" s="11" t="str">
        <f>IFERROR(VLOOKUP(Rule!K5758,lvl_3[],2,FALSE),"Нет")</f>
        <v>Анализ даты</v>
      </c>
      <c r="F5758" s="11" t="str">
        <f>IFERROR(INDEX(lvl_4[],MATCH(L5758,lvl_4[ID],0),MATCH(TEXT(K5758,"##0"),lvl_4[#Headers],0)),"Нет")</f>
        <v>Символические звезды</v>
      </c>
      <c r="G5758" s="11" t="str">
        <f>IFERROR(INDEX(lvl_5[],MATCH(M5758,lvl_5[ID],0),MATCH(_xlfn.CONCAT(TEXT(K5758,"##0"),"_",TEXT(L5758,"##0")),lvl_5[#Headers],0)),"Нет")</f>
        <v>Благородный небесной единицы (Благородный человек)</v>
      </c>
      <c r="H5758" s="11" t="str">
        <f>IFERROR(INDEX(lvl_6[],MATCH(N5758,lvl_6[ID],0),MATCH(_xlfn.CONCAT(K5758,"_",L5758,"_",M5758),lvl_6[#Headers],0)),"Нет")</f>
        <v>Нет</v>
      </c>
      <c r="I5758" s="12">
        <v>1</v>
      </c>
      <c r="J5758" s="12">
        <v>4</v>
      </c>
      <c r="K5758" s="12">
        <v>1</v>
      </c>
      <c r="L5758" s="12">
        <v>5</v>
      </c>
      <c r="M5758" s="12">
        <v>15</v>
      </c>
      <c r="N5758" s="12">
        <v>1434</v>
      </c>
      <c r="O5758" s="12">
        <f>COUNTIF($P$2:P5758,P5758)</f>
        <v>1</v>
      </c>
      <c r="P5758" s="12" t="str">
        <f t="shared" si="330"/>
        <v>14105151434</v>
      </c>
      <c r="Q5758" s="12" t="str">
        <f t="shared" si="331"/>
        <v>141051514340001</v>
      </c>
      <c r="R5758" s="20" t="s">
        <v>4590</v>
      </c>
      <c r="AI5758" s="12" t="s">
        <v>903</v>
      </c>
      <c r="AK5758" s="12" t="s">
        <v>868</v>
      </c>
      <c r="BN5758" s="12">
        <v>1</v>
      </c>
      <c r="BP5758" s="12" t="s">
        <v>3808</v>
      </c>
    </row>
    <row r="5759" spans="1:68" ht="60" x14ac:dyDescent="0.25">
      <c r="A5759" s="12">
        <v>1</v>
      </c>
      <c r="B5759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59" s="11" t="str">
        <f>IFERROR(VLOOKUP(I5759,lvl_1[],2,FALSE),"Нет")</f>
        <v>Общий расчет</v>
      </c>
      <c r="D5759" s="11" t="str">
        <f>IFERROR(VLOOKUP(Rule!J5759,lvl_2[],2,FALSE),"Нет")</f>
        <v>Анализ даты</v>
      </c>
      <c r="E5759" s="11" t="str">
        <f>IFERROR(VLOOKUP(Rule!K5759,lvl_3[],2,FALSE),"Нет")</f>
        <v>Анализ даты</v>
      </c>
      <c r="F5759" s="11" t="str">
        <f>IFERROR(INDEX(lvl_4[],MATCH(L5759,lvl_4[ID],0),MATCH(TEXT(K5759,"##0"),lvl_4[#Headers],0)),"Нет")</f>
        <v>Символические звезды</v>
      </c>
      <c r="G5759" s="11" t="str">
        <f>IFERROR(INDEX(lvl_5[],MATCH(M5759,lvl_5[ID],0),MATCH(_xlfn.CONCAT(TEXT(K5759,"##0"),"_",TEXT(L5759,"##0")),lvl_5[#Headers],0)),"Нет")</f>
        <v>Благородный небесной единицы (Благородный человек)</v>
      </c>
      <c r="H5759" s="11" t="str">
        <f>IFERROR(INDEX(lvl_6[],MATCH(N5759,lvl_6[ID],0),MATCH(_xlfn.CONCAT(K5759,"_",L5759,"_",M5759),lvl_6[#Headers],0)),"Нет")</f>
        <v>Нет</v>
      </c>
      <c r="I5759" s="12">
        <v>1</v>
      </c>
      <c r="J5759" s="12">
        <v>4</v>
      </c>
      <c r="K5759" s="12">
        <v>1</v>
      </c>
      <c r="L5759" s="12">
        <v>5</v>
      </c>
      <c r="M5759" s="12">
        <v>15</v>
      </c>
      <c r="N5759" s="12">
        <v>1435</v>
      </c>
      <c r="O5759" s="12">
        <f>COUNTIF($P$2:P5759,P5759)</f>
        <v>1</v>
      </c>
      <c r="P5759" s="12" t="str">
        <f t="shared" si="330"/>
        <v>14105151435</v>
      </c>
      <c r="Q5759" s="12" t="str">
        <f t="shared" si="331"/>
        <v>141051514350001</v>
      </c>
      <c r="R5759" s="20" t="s">
        <v>4591</v>
      </c>
      <c r="AI5759" s="12" t="s">
        <v>903</v>
      </c>
      <c r="AK5759" s="12" t="s">
        <v>866</v>
      </c>
      <c r="BN5759" s="12">
        <v>1</v>
      </c>
      <c r="BP5759" s="12" t="s">
        <v>3808</v>
      </c>
    </row>
    <row r="5760" spans="1:68" ht="60" x14ac:dyDescent="0.25">
      <c r="A5760" s="12">
        <v>1</v>
      </c>
      <c r="B5760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60" s="11" t="str">
        <f>IFERROR(VLOOKUP(I5760,lvl_1[],2,FALSE),"Нет")</f>
        <v>Общий расчет</v>
      </c>
      <c r="D5760" s="11" t="str">
        <f>IFERROR(VLOOKUP(Rule!J5760,lvl_2[],2,FALSE),"Нет")</f>
        <v>Анализ даты</v>
      </c>
      <c r="E5760" s="11" t="str">
        <f>IFERROR(VLOOKUP(Rule!K5760,lvl_3[],2,FALSE),"Нет")</f>
        <v>Анализ даты</v>
      </c>
      <c r="F5760" s="11" t="str">
        <f>IFERROR(INDEX(lvl_4[],MATCH(L5760,lvl_4[ID],0),MATCH(TEXT(K5760,"##0"),lvl_4[#Headers],0)),"Нет")</f>
        <v>Символические звезды</v>
      </c>
      <c r="G5760" s="11" t="str">
        <f>IFERROR(INDEX(lvl_5[],MATCH(M5760,lvl_5[ID],0),MATCH(_xlfn.CONCAT(TEXT(K5760,"##0"),"_",TEXT(L5760,"##0")),lvl_5[#Headers],0)),"Нет")</f>
        <v>Благородный небесной единицы (Благородный человек)</v>
      </c>
      <c r="H5760" s="11" t="str">
        <f>IFERROR(INDEX(lvl_6[],MATCH(N5760,lvl_6[ID],0),MATCH(_xlfn.CONCAT(K5760,"_",L5760,"_",M5760),lvl_6[#Headers],0)),"Нет")</f>
        <v>Нет</v>
      </c>
      <c r="I5760" s="12">
        <v>1</v>
      </c>
      <c r="J5760" s="12">
        <v>4</v>
      </c>
      <c r="K5760" s="12">
        <v>1</v>
      </c>
      <c r="L5760" s="12">
        <v>5</v>
      </c>
      <c r="M5760" s="12">
        <v>15</v>
      </c>
      <c r="N5760" s="12">
        <v>1436</v>
      </c>
      <c r="O5760" s="12">
        <f>COUNTIF($P$2:P5760,P5760)</f>
        <v>1</v>
      </c>
      <c r="P5760" s="12" t="str">
        <f t="shared" si="330"/>
        <v>14105151436</v>
      </c>
      <c r="Q5760" s="12" t="str">
        <f t="shared" si="331"/>
        <v>141051514360001</v>
      </c>
      <c r="R5760" s="20" t="s">
        <v>4592</v>
      </c>
      <c r="AI5760" s="12" t="s">
        <v>905</v>
      </c>
      <c r="AK5760" s="12" t="s">
        <v>868</v>
      </c>
      <c r="BN5760" s="12">
        <v>1</v>
      </c>
      <c r="BP5760" s="12" t="s">
        <v>3808</v>
      </c>
    </row>
    <row r="5761" spans="1:68" ht="60" x14ac:dyDescent="0.25">
      <c r="A5761" s="12">
        <v>1</v>
      </c>
      <c r="B5761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61" s="11" t="str">
        <f>IFERROR(VLOOKUP(I5761,lvl_1[],2,FALSE),"Нет")</f>
        <v>Общий расчет</v>
      </c>
      <c r="D5761" s="11" t="str">
        <f>IFERROR(VLOOKUP(Rule!J5761,lvl_2[],2,FALSE),"Нет")</f>
        <v>Анализ даты</v>
      </c>
      <c r="E5761" s="11" t="str">
        <f>IFERROR(VLOOKUP(Rule!K5761,lvl_3[],2,FALSE),"Нет")</f>
        <v>Анализ даты</v>
      </c>
      <c r="F5761" s="11" t="str">
        <f>IFERROR(INDEX(lvl_4[],MATCH(L5761,lvl_4[ID],0),MATCH(TEXT(K5761,"##0"),lvl_4[#Headers],0)),"Нет")</f>
        <v>Символические звезды</v>
      </c>
      <c r="G5761" s="11" t="str">
        <f>IFERROR(INDEX(lvl_5[],MATCH(M5761,lvl_5[ID],0),MATCH(_xlfn.CONCAT(TEXT(K5761,"##0"),"_",TEXT(L5761,"##0")),lvl_5[#Headers],0)),"Нет")</f>
        <v>Благородный небесной единицы (Благородный человек)</v>
      </c>
      <c r="H5761" s="11" t="str">
        <f>IFERROR(INDEX(lvl_6[],MATCH(N5761,lvl_6[ID],0),MATCH(_xlfn.CONCAT(K5761,"_",L5761,"_",M5761),lvl_6[#Headers],0)),"Нет")</f>
        <v>Нет</v>
      </c>
      <c r="I5761" s="12">
        <v>1</v>
      </c>
      <c r="J5761" s="12">
        <v>4</v>
      </c>
      <c r="K5761" s="12">
        <v>1</v>
      </c>
      <c r="L5761" s="12">
        <v>5</v>
      </c>
      <c r="M5761" s="12">
        <v>15</v>
      </c>
      <c r="N5761" s="12">
        <v>1437</v>
      </c>
      <c r="O5761" s="12">
        <f>COUNTIF($P$2:P5761,P5761)</f>
        <v>1</v>
      </c>
      <c r="P5761" s="12" t="str">
        <f t="shared" si="330"/>
        <v>14105151437</v>
      </c>
      <c r="Q5761" s="12" t="str">
        <f t="shared" si="331"/>
        <v>141051514370001</v>
      </c>
      <c r="R5761" s="20" t="s">
        <v>4593</v>
      </c>
      <c r="AI5761" s="12" t="s">
        <v>905</v>
      </c>
      <c r="AK5761" s="12" t="s">
        <v>866</v>
      </c>
      <c r="BN5761" s="12">
        <v>1</v>
      </c>
      <c r="BP5761" s="12" t="s">
        <v>3808</v>
      </c>
    </row>
    <row r="5762" spans="1:68" ht="60" x14ac:dyDescent="0.25">
      <c r="A5762" s="12">
        <v>1</v>
      </c>
      <c r="B5762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62" s="11" t="str">
        <f>IFERROR(VLOOKUP(I5762,lvl_1[],2,FALSE),"Нет")</f>
        <v>Общий расчет</v>
      </c>
      <c r="D5762" s="11" t="str">
        <f>IFERROR(VLOOKUP(Rule!J5762,lvl_2[],2,FALSE),"Нет")</f>
        <v>Анализ даты</v>
      </c>
      <c r="E5762" s="11" t="str">
        <f>IFERROR(VLOOKUP(Rule!K5762,lvl_3[],2,FALSE),"Нет")</f>
        <v>Анализ даты</v>
      </c>
      <c r="F5762" s="11" t="str">
        <f>IFERROR(INDEX(lvl_4[],MATCH(L5762,lvl_4[ID],0),MATCH(TEXT(K5762,"##0"),lvl_4[#Headers],0)),"Нет")</f>
        <v>Символические звезды</v>
      </c>
      <c r="G5762" s="11" t="str">
        <f>IFERROR(INDEX(lvl_5[],MATCH(M5762,lvl_5[ID],0),MATCH(_xlfn.CONCAT(TEXT(K5762,"##0"),"_",TEXT(L5762,"##0")),lvl_5[#Headers],0)),"Нет")</f>
        <v>Благородный небесной единицы (Благородный человек)</v>
      </c>
      <c r="H5762" s="11" t="str">
        <f>IFERROR(INDEX(lvl_6[],MATCH(N5762,lvl_6[ID],0),MATCH(_xlfn.CONCAT(K5762,"_",L5762,"_",M5762),lvl_6[#Headers],0)),"Нет")</f>
        <v>Нет</v>
      </c>
      <c r="I5762" s="12">
        <v>1</v>
      </c>
      <c r="J5762" s="12">
        <v>4</v>
      </c>
      <c r="K5762" s="12">
        <v>1</v>
      </c>
      <c r="L5762" s="12">
        <v>5</v>
      </c>
      <c r="M5762" s="12">
        <v>15</v>
      </c>
      <c r="N5762" s="12">
        <v>1438</v>
      </c>
      <c r="O5762" s="12">
        <f>COUNTIF($P$2:P5762,P5762)</f>
        <v>1</v>
      </c>
      <c r="P5762" s="12" t="str">
        <f t="shared" si="330"/>
        <v>14105151438</v>
      </c>
      <c r="Q5762" s="12" t="str">
        <f t="shared" si="331"/>
        <v>141051514380001</v>
      </c>
      <c r="R5762" s="20" t="s">
        <v>4594</v>
      </c>
      <c r="AI5762" s="12" t="s">
        <v>907</v>
      </c>
      <c r="AK5762" s="12" t="s">
        <v>870</v>
      </c>
      <c r="BN5762" s="12">
        <v>1</v>
      </c>
      <c r="BP5762" s="12" t="s">
        <v>3808</v>
      </c>
    </row>
    <row r="5763" spans="1:68" ht="60" x14ac:dyDescent="0.25">
      <c r="A5763" s="12">
        <v>1</v>
      </c>
      <c r="B5763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63" s="11" t="str">
        <f>IFERROR(VLOOKUP(I5763,lvl_1[],2,FALSE),"Нет")</f>
        <v>Общий расчет</v>
      </c>
      <c r="D5763" s="11" t="str">
        <f>IFERROR(VLOOKUP(Rule!J5763,lvl_2[],2,FALSE),"Нет")</f>
        <v>Анализ даты</v>
      </c>
      <c r="E5763" s="11" t="str">
        <f>IFERROR(VLOOKUP(Rule!K5763,lvl_3[],2,FALSE),"Нет")</f>
        <v>Анализ даты</v>
      </c>
      <c r="F5763" s="11" t="str">
        <f>IFERROR(INDEX(lvl_4[],MATCH(L5763,lvl_4[ID],0),MATCH(TEXT(K5763,"##0"),lvl_4[#Headers],0)),"Нет")</f>
        <v>Символические звезды</v>
      </c>
      <c r="G5763" s="11" t="str">
        <f>IFERROR(INDEX(lvl_5[],MATCH(M5763,lvl_5[ID],0),MATCH(_xlfn.CONCAT(TEXT(K5763,"##0"),"_",TEXT(L5763,"##0")),lvl_5[#Headers],0)),"Нет")</f>
        <v>Благородный небесной единицы (Благородный человек)</v>
      </c>
      <c r="H5763" s="11" t="str">
        <f>IFERROR(INDEX(lvl_6[],MATCH(N5763,lvl_6[ID],0),MATCH(_xlfn.CONCAT(K5763,"_",L5763,"_",M5763),lvl_6[#Headers],0)),"Нет")</f>
        <v>Нет</v>
      </c>
      <c r="I5763" s="12">
        <v>1</v>
      </c>
      <c r="J5763" s="12">
        <v>4</v>
      </c>
      <c r="K5763" s="12">
        <v>1</v>
      </c>
      <c r="L5763" s="12">
        <v>5</v>
      </c>
      <c r="M5763" s="12">
        <v>15</v>
      </c>
      <c r="N5763" s="12">
        <v>1439</v>
      </c>
      <c r="O5763" s="12">
        <f>COUNTIF($P$2:P5763,P5763)</f>
        <v>1</v>
      </c>
      <c r="P5763" s="12" t="str">
        <f t="shared" si="330"/>
        <v>14105151439</v>
      </c>
      <c r="Q5763" s="12" t="str">
        <f t="shared" si="331"/>
        <v>141051514390001</v>
      </c>
      <c r="R5763" s="20" t="s">
        <v>4595</v>
      </c>
      <c r="AI5763" s="12" t="s">
        <v>907</v>
      </c>
      <c r="AK5763" s="12" t="s">
        <v>864</v>
      </c>
      <c r="BN5763" s="12">
        <v>1</v>
      </c>
      <c r="BP5763" s="12" t="s">
        <v>3808</v>
      </c>
    </row>
    <row r="5764" spans="1:68" ht="60" x14ac:dyDescent="0.25">
      <c r="A5764" s="12">
        <v>1</v>
      </c>
      <c r="B5764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64" s="11" t="str">
        <f>IFERROR(VLOOKUP(I5764,lvl_1[],2,FALSE),"Нет")</f>
        <v>Общий расчет</v>
      </c>
      <c r="D5764" s="11" t="str">
        <f>IFERROR(VLOOKUP(Rule!J5764,lvl_2[],2,FALSE),"Нет")</f>
        <v>Анализ даты</v>
      </c>
      <c r="E5764" s="11" t="str">
        <f>IFERROR(VLOOKUP(Rule!K5764,lvl_3[],2,FALSE),"Нет")</f>
        <v>Анализ даты</v>
      </c>
      <c r="F5764" s="11" t="str">
        <f>IFERROR(INDEX(lvl_4[],MATCH(L5764,lvl_4[ID],0),MATCH(TEXT(K5764,"##0"),lvl_4[#Headers],0)),"Нет")</f>
        <v>Символические звезды</v>
      </c>
      <c r="G5764" s="11" t="str">
        <f>IFERROR(INDEX(lvl_5[],MATCH(M5764,lvl_5[ID],0),MATCH(_xlfn.CONCAT(TEXT(K5764,"##0"),"_",TEXT(L5764,"##0")),lvl_5[#Headers],0)),"Нет")</f>
        <v>Благородный небесной единицы (Благородный человек)</v>
      </c>
      <c r="H5764" s="11" t="str">
        <f>IFERROR(INDEX(lvl_6[],MATCH(N5764,lvl_6[ID],0),MATCH(_xlfn.CONCAT(K5764,"_",L5764,"_",M5764),lvl_6[#Headers],0)),"Нет")</f>
        <v>Нет</v>
      </c>
      <c r="I5764" s="12">
        <v>1</v>
      </c>
      <c r="J5764" s="12">
        <v>4</v>
      </c>
      <c r="K5764" s="12">
        <v>1</v>
      </c>
      <c r="L5764" s="12">
        <v>5</v>
      </c>
      <c r="M5764" s="12">
        <v>15</v>
      </c>
      <c r="N5764" s="12">
        <v>1440</v>
      </c>
      <c r="O5764" s="12">
        <f>COUNTIF($P$2:P5764,P5764)</f>
        <v>1</v>
      </c>
      <c r="P5764" s="12" t="str">
        <f t="shared" si="330"/>
        <v>14105151440</v>
      </c>
      <c r="Q5764" s="12" t="str">
        <f t="shared" si="331"/>
        <v>141051514400001</v>
      </c>
      <c r="R5764" s="20" t="s">
        <v>4596</v>
      </c>
      <c r="AI5764" s="12" t="s">
        <v>908</v>
      </c>
      <c r="AK5764" s="12" t="s">
        <v>869</v>
      </c>
      <c r="BN5764" s="12">
        <v>1</v>
      </c>
      <c r="BP5764" s="12" t="s">
        <v>3808</v>
      </c>
    </row>
    <row r="5765" spans="1:68" ht="60" x14ac:dyDescent="0.25">
      <c r="A5765" s="12">
        <v>1</v>
      </c>
      <c r="B5765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65" s="11" t="str">
        <f>IFERROR(VLOOKUP(I5765,lvl_1[],2,FALSE),"Нет")</f>
        <v>Общий расчет</v>
      </c>
      <c r="D5765" s="11" t="str">
        <f>IFERROR(VLOOKUP(Rule!J5765,lvl_2[],2,FALSE),"Нет")</f>
        <v>Анализ даты</v>
      </c>
      <c r="E5765" s="11" t="str">
        <f>IFERROR(VLOOKUP(Rule!K5765,lvl_3[],2,FALSE),"Нет")</f>
        <v>Анализ даты</v>
      </c>
      <c r="F5765" s="11" t="str">
        <f>IFERROR(INDEX(lvl_4[],MATCH(L5765,lvl_4[ID],0),MATCH(TEXT(K5765,"##0"),lvl_4[#Headers],0)),"Нет")</f>
        <v>Символические звезды</v>
      </c>
      <c r="G5765" s="11" t="str">
        <f>IFERROR(INDEX(lvl_5[],MATCH(M5765,lvl_5[ID],0),MATCH(_xlfn.CONCAT(TEXT(K5765,"##0"),"_",TEXT(L5765,"##0")),lvl_5[#Headers],0)),"Нет")</f>
        <v>Благородный небесной единицы (Благородный человек)</v>
      </c>
      <c r="H5765" s="11" t="str">
        <f>IFERROR(INDEX(lvl_6[],MATCH(N5765,lvl_6[ID],0),MATCH(_xlfn.CONCAT(K5765,"_",L5765,"_",M5765),lvl_6[#Headers],0)),"Нет")</f>
        <v>Нет</v>
      </c>
      <c r="I5765" s="12">
        <v>1</v>
      </c>
      <c r="J5765" s="12">
        <v>4</v>
      </c>
      <c r="K5765" s="12">
        <v>1</v>
      </c>
      <c r="L5765" s="12">
        <v>5</v>
      </c>
      <c r="M5765" s="12">
        <v>15</v>
      </c>
      <c r="N5765" s="12">
        <v>1441</v>
      </c>
      <c r="O5765" s="12">
        <f>COUNTIF($P$2:P5765,P5765)</f>
        <v>1</v>
      </c>
      <c r="P5765" s="12" t="str">
        <f t="shared" si="330"/>
        <v>14105151441</v>
      </c>
      <c r="Q5765" s="12" t="str">
        <f t="shared" si="331"/>
        <v>141051514410001</v>
      </c>
      <c r="R5765" s="20" t="s">
        <v>4597</v>
      </c>
      <c r="AI5765" s="12" t="s">
        <v>908</v>
      </c>
      <c r="AK5765" s="12" t="s">
        <v>865</v>
      </c>
      <c r="BN5765" s="12">
        <v>1</v>
      </c>
      <c r="BP5765" s="12" t="s">
        <v>3808</v>
      </c>
    </row>
    <row r="5766" spans="1:68" ht="60" x14ac:dyDescent="0.25">
      <c r="A5766" s="12">
        <v>1</v>
      </c>
      <c r="B5766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66" s="11" t="str">
        <f>IFERROR(VLOOKUP(I5766,lvl_1[],2,FALSE),"Нет")</f>
        <v>Общий расчет</v>
      </c>
      <c r="D5766" s="11" t="str">
        <f>IFERROR(VLOOKUP(Rule!J5766,lvl_2[],2,FALSE),"Нет")</f>
        <v>Анализ даты</v>
      </c>
      <c r="E5766" s="11" t="str">
        <f>IFERROR(VLOOKUP(Rule!K5766,lvl_3[],2,FALSE),"Нет")</f>
        <v>Анализ даты</v>
      </c>
      <c r="F5766" s="11" t="str">
        <f>IFERROR(INDEX(lvl_4[],MATCH(L5766,lvl_4[ID],0),MATCH(TEXT(K5766,"##0"),lvl_4[#Headers],0)),"Нет")</f>
        <v>Символические звезды</v>
      </c>
      <c r="G5766" s="11" t="str">
        <f>IFERROR(INDEX(lvl_5[],MATCH(M5766,lvl_5[ID],0),MATCH(_xlfn.CONCAT(TEXT(K5766,"##0"),"_",TEXT(L5766,"##0")),lvl_5[#Headers],0)),"Нет")</f>
        <v>Благородный небесной единицы (Благородный человек)</v>
      </c>
      <c r="H5766" s="11" t="str">
        <f>IFERROR(INDEX(lvl_6[],MATCH(N5766,lvl_6[ID],0),MATCH(_xlfn.CONCAT(K5766,"_",L5766,"_",M5766),lvl_6[#Headers],0)),"Нет")</f>
        <v>Нет</v>
      </c>
      <c r="I5766" s="12">
        <v>1</v>
      </c>
      <c r="J5766" s="12">
        <v>4</v>
      </c>
      <c r="K5766" s="12">
        <v>1</v>
      </c>
      <c r="L5766" s="12">
        <v>5</v>
      </c>
      <c r="M5766" s="12">
        <v>15</v>
      </c>
      <c r="N5766" s="12">
        <v>1442</v>
      </c>
      <c r="O5766" s="12">
        <f>COUNTIF($P$2:P5766,P5766)</f>
        <v>1</v>
      </c>
      <c r="P5766" s="12" t="str">
        <f t="shared" si="330"/>
        <v>14105151442</v>
      </c>
      <c r="Q5766" s="12" t="str">
        <f t="shared" si="331"/>
        <v>141051514420001</v>
      </c>
      <c r="R5766" s="20" t="s">
        <v>4598</v>
      </c>
      <c r="AI5766" s="12" t="s">
        <v>910</v>
      </c>
      <c r="AK5766" s="12" t="s">
        <v>870</v>
      </c>
      <c r="BN5766" s="12">
        <v>1</v>
      </c>
      <c r="BP5766" s="12" t="s">
        <v>3808</v>
      </c>
    </row>
    <row r="5767" spans="1:68" ht="60" x14ac:dyDescent="0.25">
      <c r="A5767" s="12">
        <v>1</v>
      </c>
      <c r="B5767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67" s="11" t="str">
        <f>IFERROR(VLOOKUP(I5767,lvl_1[],2,FALSE),"Нет")</f>
        <v>Общий расчет</v>
      </c>
      <c r="D5767" s="11" t="str">
        <f>IFERROR(VLOOKUP(Rule!J5767,lvl_2[],2,FALSE),"Нет")</f>
        <v>Анализ даты</v>
      </c>
      <c r="E5767" s="11" t="str">
        <f>IFERROR(VLOOKUP(Rule!K5767,lvl_3[],2,FALSE),"Нет")</f>
        <v>Анализ даты</v>
      </c>
      <c r="F5767" s="11" t="str">
        <f>IFERROR(INDEX(lvl_4[],MATCH(L5767,lvl_4[ID],0),MATCH(TEXT(K5767,"##0"),lvl_4[#Headers],0)),"Нет")</f>
        <v>Символические звезды</v>
      </c>
      <c r="G5767" s="11" t="str">
        <f>IFERROR(INDEX(lvl_5[],MATCH(M5767,lvl_5[ID],0),MATCH(_xlfn.CONCAT(TEXT(K5767,"##0"),"_",TEXT(L5767,"##0")),lvl_5[#Headers],0)),"Нет")</f>
        <v>Благородный небесной единицы (Благородный человек)</v>
      </c>
      <c r="H5767" s="11" t="str">
        <f>IFERROR(INDEX(lvl_6[],MATCH(N5767,lvl_6[ID],0),MATCH(_xlfn.CONCAT(K5767,"_",L5767,"_",M5767),lvl_6[#Headers],0)),"Нет")</f>
        <v>Нет</v>
      </c>
      <c r="I5767" s="12">
        <v>1</v>
      </c>
      <c r="J5767" s="12">
        <v>4</v>
      </c>
      <c r="K5767" s="12">
        <v>1</v>
      </c>
      <c r="L5767" s="12">
        <v>5</v>
      </c>
      <c r="M5767" s="12">
        <v>15</v>
      </c>
      <c r="N5767" s="12">
        <v>1443</v>
      </c>
      <c r="O5767" s="12">
        <f>COUNTIF($P$2:P5767,P5767)</f>
        <v>1</v>
      </c>
      <c r="P5767" s="12" t="str">
        <f t="shared" si="330"/>
        <v>14105151443</v>
      </c>
      <c r="Q5767" s="12" t="str">
        <f t="shared" si="331"/>
        <v>141051514430001</v>
      </c>
      <c r="R5767" s="20" t="s">
        <v>4599</v>
      </c>
      <c r="AI5767" s="12" t="s">
        <v>910</v>
      </c>
      <c r="AK5767" s="12" t="s">
        <v>864</v>
      </c>
      <c r="BN5767" s="12">
        <v>1</v>
      </c>
      <c r="BP5767" s="12" t="s">
        <v>3808</v>
      </c>
    </row>
    <row r="5768" spans="1:68" ht="60" x14ac:dyDescent="0.25">
      <c r="A5768" s="12">
        <v>1</v>
      </c>
      <c r="B5768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68" s="11" t="str">
        <f>IFERROR(VLOOKUP(I5768,lvl_1[],2,FALSE),"Нет")</f>
        <v>Общий расчет</v>
      </c>
      <c r="D5768" s="11" t="str">
        <f>IFERROR(VLOOKUP(Rule!J5768,lvl_2[],2,FALSE),"Нет")</f>
        <v>Анализ даты</v>
      </c>
      <c r="E5768" s="11" t="str">
        <f>IFERROR(VLOOKUP(Rule!K5768,lvl_3[],2,FALSE),"Нет")</f>
        <v>Анализ даты</v>
      </c>
      <c r="F5768" s="11" t="str">
        <f>IFERROR(INDEX(lvl_4[],MATCH(L5768,lvl_4[ID],0),MATCH(TEXT(K5768,"##0"),lvl_4[#Headers],0)),"Нет")</f>
        <v>Символические звезды</v>
      </c>
      <c r="G5768" s="11" t="str">
        <f>IFERROR(INDEX(lvl_5[],MATCH(M5768,lvl_5[ID],0),MATCH(_xlfn.CONCAT(TEXT(K5768,"##0"),"_",TEXT(L5768,"##0")),lvl_5[#Headers],0)),"Нет")</f>
        <v>Благородный небесной единицы (Благородный человек)</v>
      </c>
      <c r="H5768" s="11" t="str">
        <f>IFERROR(INDEX(lvl_6[],MATCH(N5768,lvl_6[ID],0),MATCH(_xlfn.CONCAT(K5768,"_",L5768,"_",M5768),lvl_6[#Headers],0)),"Нет")</f>
        <v>Нет</v>
      </c>
      <c r="I5768" s="12">
        <v>1</v>
      </c>
      <c r="J5768" s="12">
        <v>4</v>
      </c>
      <c r="K5768" s="12">
        <v>1</v>
      </c>
      <c r="L5768" s="12">
        <v>5</v>
      </c>
      <c r="M5768" s="12">
        <v>15</v>
      </c>
      <c r="N5768" s="12">
        <v>1444</v>
      </c>
      <c r="O5768" s="12">
        <f>COUNTIF($P$2:P5768,P5768)</f>
        <v>1</v>
      </c>
      <c r="P5768" s="12" t="str">
        <f t="shared" si="330"/>
        <v>14105151444</v>
      </c>
      <c r="Q5768" s="12" t="str">
        <f t="shared" si="331"/>
        <v>141051514440001</v>
      </c>
      <c r="R5768" s="20" t="s">
        <v>4600</v>
      </c>
      <c r="AI5768" s="12" t="s">
        <v>912</v>
      </c>
      <c r="AK5768" s="12" t="s">
        <v>859</v>
      </c>
      <c r="BN5768" s="12">
        <v>1</v>
      </c>
      <c r="BP5768" s="12" t="s">
        <v>3808</v>
      </c>
    </row>
    <row r="5769" spans="1:68" ht="60" x14ac:dyDescent="0.25">
      <c r="A5769" s="12">
        <v>1</v>
      </c>
      <c r="B5769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69" s="11" t="str">
        <f>IFERROR(VLOOKUP(I5769,lvl_1[],2,FALSE),"Нет")</f>
        <v>Общий расчет</v>
      </c>
      <c r="D5769" s="11" t="str">
        <f>IFERROR(VLOOKUP(Rule!J5769,lvl_2[],2,FALSE),"Нет")</f>
        <v>Анализ даты</v>
      </c>
      <c r="E5769" s="11" t="str">
        <f>IFERROR(VLOOKUP(Rule!K5769,lvl_3[],2,FALSE),"Нет")</f>
        <v>Анализ даты</v>
      </c>
      <c r="F5769" s="11" t="str">
        <f>IFERROR(INDEX(lvl_4[],MATCH(L5769,lvl_4[ID],0),MATCH(TEXT(K5769,"##0"),lvl_4[#Headers],0)),"Нет")</f>
        <v>Символические звезды</v>
      </c>
      <c r="G5769" s="11" t="str">
        <f>IFERROR(INDEX(lvl_5[],MATCH(M5769,lvl_5[ID],0),MATCH(_xlfn.CONCAT(TEXT(K5769,"##0"),"_",TEXT(L5769,"##0")),lvl_5[#Headers],0)),"Нет")</f>
        <v>Благородный небесной единицы (Благородный человек)</v>
      </c>
      <c r="H5769" s="11" t="str">
        <f>IFERROR(INDEX(lvl_6[],MATCH(N5769,lvl_6[ID],0),MATCH(_xlfn.CONCAT(K5769,"_",L5769,"_",M5769),lvl_6[#Headers],0)),"Нет")</f>
        <v>Нет</v>
      </c>
      <c r="I5769" s="12">
        <v>1</v>
      </c>
      <c r="J5769" s="12">
        <v>4</v>
      </c>
      <c r="K5769" s="12">
        <v>1</v>
      </c>
      <c r="L5769" s="12">
        <v>5</v>
      </c>
      <c r="M5769" s="12">
        <v>15</v>
      </c>
      <c r="N5769" s="12">
        <v>1445</v>
      </c>
      <c r="O5769" s="12">
        <f>COUNTIF($P$2:P5769,P5769)</f>
        <v>1</v>
      </c>
      <c r="P5769" s="12" t="str">
        <f t="shared" si="330"/>
        <v>14105151445</v>
      </c>
      <c r="Q5769" s="12" t="str">
        <f t="shared" si="331"/>
        <v>141051514450001</v>
      </c>
      <c r="R5769" s="20" t="s">
        <v>4601</v>
      </c>
      <c r="AI5769" s="12" t="s">
        <v>912</v>
      </c>
      <c r="AK5769" s="12" t="s">
        <v>863</v>
      </c>
      <c r="BN5769" s="12">
        <v>1</v>
      </c>
      <c r="BP5769" s="12" t="s">
        <v>3808</v>
      </c>
    </row>
    <row r="5770" spans="1:68" ht="60" x14ac:dyDescent="0.25">
      <c r="A5770" s="12">
        <v>1</v>
      </c>
      <c r="B5770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70" s="11" t="str">
        <f>IFERROR(VLOOKUP(I5770,lvl_1[],2,FALSE),"Нет")</f>
        <v>Общий расчет</v>
      </c>
      <c r="D5770" s="11" t="str">
        <f>IFERROR(VLOOKUP(Rule!J5770,lvl_2[],2,FALSE),"Нет")</f>
        <v>Анализ даты</v>
      </c>
      <c r="E5770" s="11" t="str">
        <f>IFERROR(VLOOKUP(Rule!K5770,lvl_3[],2,FALSE),"Нет")</f>
        <v>Анализ даты</v>
      </c>
      <c r="F5770" s="11" t="str">
        <f>IFERROR(INDEX(lvl_4[],MATCH(L5770,lvl_4[ID],0),MATCH(TEXT(K5770,"##0"),lvl_4[#Headers],0)),"Нет")</f>
        <v>Символические звезды</v>
      </c>
      <c r="G5770" s="11" t="str">
        <f>IFERROR(INDEX(lvl_5[],MATCH(M5770,lvl_5[ID],0),MATCH(_xlfn.CONCAT(TEXT(K5770,"##0"),"_",TEXT(L5770,"##0")),lvl_5[#Headers],0)),"Нет")</f>
        <v>Благородный небесной единицы (Благородный человек)</v>
      </c>
      <c r="H5770" s="11" t="str">
        <f>IFERROR(INDEX(lvl_6[],MATCH(N5770,lvl_6[ID],0),MATCH(_xlfn.CONCAT(K5770,"_",L5770,"_",M5770),lvl_6[#Headers],0)),"Нет")</f>
        <v>Нет</v>
      </c>
      <c r="I5770" s="12">
        <v>1</v>
      </c>
      <c r="J5770" s="12">
        <v>4</v>
      </c>
      <c r="K5770" s="12">
        <v>1</v>
      </c>
      <c r="L5770" s="12">
        <v>5</v>
      </c>
      <c r="M5770" s="12">
        <v>15</v>
      </c>
      <c r="N5770" s="12">
        <v>1446</v>
      </c>
      <c r="O5770" s="12">
        <f>COUNTIF($P$2:P5770,P5770)</f>
        <v>1</v>
      </c>
      <c r="P5770" s="12" t="str">
        <f t="shared" si="330"/>
        <v>14105151446</v>
      </c>
      <c r="Q5770" s="12" t="str">
        <f t="shared" si="331"/>
        <v>141051514460001</v>
      </c>
      <c r="R5770" s="20" t="s">
        <v>4602</v>
      </c>
      <c r="AI5770" s="12" t="s">
        <v>914</v>
      </c>
      <c r="AK5770" s="12" t="s">
        <v>860</v>
      </c>
      <c r="BN5770" s="12">
        <v>1</v>
      </c>
      <c r="BP5770" s="12" t="s">
        <v>3808</v>
      </c>
    </row>
    <row r="5771" spans="1:68" ht="60" x14ac:dyDescent="0.25">
      <c r="A5771" s="12">
        <v>1</v>
      </c>
      <c r="B5771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71" s="11" t="str">
        <f>IFERROR(VLOOKUP(I5771,lvl_1[],2,FALSE),"Нет")</f>
        <v>Общий расчет</v>
      </c>
      <c r="D5771" s="11" t="str">
        <f>IFERROR(VLOOKUP(Rule!J5771,lvl_2[],2,FALSE),"Нет")</f>
        <v>Анализ даты</v>
      </c>
      <c r="E5771" s="11" t="str">
        <f>IFERROR(VLOOKUP(Rule!K5771,lvl_3[],2,FALSE),"Нет")</f>
        <v>Анализ даты</v>
      </c>
      <c r="F5771" s="11" t="str">
        <f>IFERROR(INDEX(lvl_4[],MATCH(L5771,lvl_4[ID],0),MATCH(TEXT(K5771,"##0"),lvl_4[#Headers],0)),"Нет")</f>
        <v>Символические звезды</v>
      </c>
      <c r="G5771" s="11" t="str">
        <f>IFERROR(INDEX(lvl_5[],MATCH(M5771,lvl_5[ID],0),MATCH(_xlfn.CONCAT(TEXT(K5771,"##0"),"_",TEXT(L5771,"##0")),lvl_5[#Headers],0)),"Нет")</f>
        <v>Благородный небесной единицы (Благородный человек)</v>
      </c>
      <c r="H5771" s="11" t="str">
        <f>IFERROR(INDEX(lvl_6[],MATCH(N5771,lvl_6[ID],0),MATCH(_xlfn.CONCAT(K5771,"_",L5771,"_",M5771),lvl_6[#Headers],0)),"Нет")</f>
        <v>Нет</v>
      </c>
      <c r="I5771" s="12">
        <v>1</v>
      </c>
      <c r="J5771" s="12">
        <v>4</v>
      </c>
      <c r="K5771" s="12">
        <v>1</v>
      </c>
      <c r="L5771" s="12">
        <v>5</v>
      </c>
      <c r="M5771" s="12">
        <v>15</v>
      </c>
      <c r="N5771" s="12">
        <v>1447</v>
      </c>
      <c r="O5771" s="12">
        <f>COUNTIF($P$2:P5771,P5771)</f>
        <v>1</v>
      </c>
      <c r="P5771" s="12" t="str">
        <f t="shared" si="330"/>
        <v>14105151447</v>
      </c>
      <c r="Q5771" s="12" t="str">
        <f t="shared" si="331"/>
        <v>141051514470001</v>
      </c>
      <c r="R5771" s="20" t="s">
        <v>4603</v>
      </c>
      <c r="AI5771" s="12" t="s">
        <v>914</v>
      </c>
      <c r="AK5771" s="12" t="s">
        <v>862</v>
      </c>
      <c r="BN5771" s="12">
        <v>1</v>
      </c>
      <c r="BP5771" s="12" t="s">
        <v>3808</v>
      </c>
    </row>
    <row r="5772" spans="1:68" ht="60" x14ac:dyDescent="0.25">
      <c r="A5772" s="12">
        <v>1</v>
      </c>
      <c r="B5772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72" s="11" t="str">
        <f>IFERROR(VLOOKUP(I5772,lvl_1[],2,FALSE),"Нет")</f>
        <v>Общий расчет</v>
      </c>
      <c r="D5772" s="11" t="str">
        <f>IFERROR(VLOOKUP(Rule!J5772,lvl_2[],2,FALSE),"Нет")</f>
        <v>Анализ даты</v>
      </c>
      <c r="E5772" s="11" t="str">
        <f>IFERROR(VLOOKUP(Rule!K5772,lvl_3[],2,FALSE),"Нет")</f>
        <v>Анализ даты</v>
      </c>
      <c r="F5772" s="11" t="str">
        <f>IFERROR(INDEX(lvl_4[],MATCH(L5772,lvl_4[ID],0),MATCH(TEXT(K5772,"##0"),lvl_4[#Headers],0)),"Нет")</f>
        <v>Символические звезды</v>
      </c>
      <c r="G5772" s="11" t="str">
        <f>IFERROR(INDEX(lvl_5[],MATCH(M5772,lvl_5[ID],0),MATCH(_xlfn.CONCAT(TEXT(K5772,"##0"),"_",TEXT(L5772,"##0")),lvl_5[#Headers],0)),"Нет")</f>
        <v>Благородный небесной единицы (Благородный человек)</v>
      </c>
      <c r="H5772" s="11" t="str">
        <f>IFERROR(INDEX(lvl_6[],MATCH(N5772,lvl_6[ID],0),MATCH(_xlfn.CONCAT(K5772,"_",L5772,"_",M5772),lvl_6[#Headers],0)),"Нет")</f>
        <v>Нет</v>
      </c>
      <c r="I5772" s="12">
        <v>1</v>
      </c>
      <c r="J5772" s="12">
        <v>4</v>
      </c>
      <c r="K5772" s="12">
        <v>1</v>
      </c>
      <c r="L5772" s="12">
        <v>5</v>
      </c>
      <c r="M5772" s="12">
        <v>15</v>
      </c>
      <c r="N5772" s="12">
        <v>1448</v>
      </c>
      <c r="O5772" s="12">
        <f>COUNTIF($P$2:P5772,P5772)</f>
        <v>1</v>
      </c>
      <c r="P5772" s="12" t="str">
        <f t="shared" si="330"/>
        <v>14105151448</v>
      </c>
      <c r="Q5772" s="12" t="str">
        <f t="shared" si="331"/>
        <v>141051514480001</v>
      </c>
      <c r="R5772" s="20" t="s">
        <v>4604</v>
      </c>
      <c r="AI5772" s="12" t="s">
        <v>916</v>
      </c>
      <c r="AK5772" s="12" t="s">
        <v>860</v>
      </c>
      <c r="BN5772" s="12">
        <v>1</v>
      </c>
      <c r="BP5772" s="12" t="s">
        <v>3808</v>
      </c>
    </row>
    <row r="5773" spans="1:68" ht="60" x14ac:dyDescent="0.25">
      <c r="A5773" s="12">
        <v>1</v>
      </c>
      <c r="B5773" s="11" t="str">
        <f t="shared" si="329"/>
        <v>Общий расчет. Анализ даты. Анализ даты. Символические звезды. Благородный небесной единицы (Благородный человек). Нет</v>
      </c>
      <c r="C5773" s="11" t="str">
        <f>IFERROR(VLOOKUP(I5773,lvl_1[],2,FALSE),"Нет")</f>
        <v>Общий расчет</v>
      </c>
      <c r="D5773" s="11" t="str">
        <f>IFERROR(VLOOKUP(Rule!J5773,lvl_2[],2,FALSE),"Нет")</f>
        <v>Анализ даты</v>
      </c>
      <c r="E5773" s="11" t="str">
        <f>IFERROR(VLOOKUP(Rule!K5773,lvl_3[],2,FALSE),"Нет")</f>
        <v>Анализ даты</v>
      </c>
      <c r="F5773" s="11" t="str">
        <f>IFERROR(INDEX(lvl_4[],MATCH(L5773,lvl_4[ID],0),MATCH(TEXT(K5773,"##0"),lvl_4[#Headers],0)),"Нет")</f>
        <v>Символические звезды</v>
      </c>
      <c r="G5773" s="11" t="str">
        <f>IFERROR(INDEX(lvl_5[],MATCH(M5773,lvl_5[ID],0),MATCH(_xlfn.CONCAT(TEXT(K5773,"##0"),"_",TEXT(L5773,"##0")),lvl_5[#Headers],0)),"Нет")</f>
        <v>Благородный небесной единицы (Благородный человек)</v>
      </c>
      <c r="H5773" s="11" t="str">
        <f>IFERROR(INDEX(lvl_6[],MATCH(N5773,lvl_6[ID],0),MATCH(_xlfn.CONCAT(K5773,"_",L5773,"_",M5773),lvl_6[#Headers],0)),"Нет")</f>
        <v>Нет</v>
      </c>
      <c r="I5773" s="12">
        <v>1</v>
      </c>
      <c r="J5773" s="12">
        <v>4</v>
      </c>
      <c r="K5773" s="12">
        <v>1</v>
      </c>
      <c r="L5773" s="12">
        <v>5</v>
      </c>
      <c r="M5773" s="12">
        <v>15</v>
      </c>
      <c r="N5773" s="12">
        <v>1449</v>
      </c>
      <c r="O5773" s="12">
        <f>COUNTIF($P$2:P5773,P5773)</f>
        <v>1</v>
      </c>
      <c r="P5773" s="12" t="str">
        <f t="shared" si="330"/>
        <v>14105151449</v>
      </c>
      <c r="Q5773" s="12" t="str">
        <f t="shared" si="331"/>
        <v>141051514490001</v>
      </c>
      <c r="R5773" s="20" t="s">
        <v>4605</v>
      </c>
      <c r="AI5773" s="12" t="s">
        <v>916</v>
      </c>
      <c r="AK5773" s="12" t="s">
        <v>862</v>
      </c>
      <c r="BN5773" s="12">
        <v>1</v>
      </c>
      <c r="BP5773" s="12" t="s">
        <v>3808</v>
      </c>
    </row>
    <row r="5774" spans="1:68" ht="45" x14ac:dyDescent="0.25">
      <c r="A5774" s="12">
        <v>1</v>
      </c>
      <c r="B5774" s="11" t="str">
        <f t="shared" si="329"/>
        <v>Общий расчет. Анализ даты. Анализ даты. Символические звезды. Благородный Тайцзи. Нет</v>
      </c>
      <c r="C5774" s="11" t="str">
        <f>IFERROR(VLOOKUP(I5774,lvl_1[],2,FALSE),"Нет")</f>
        <v>Общий расчет</v>
      </c>
      <c r="D5774" s="11" t="str">
        <f>IFERROR(VLOOKUP(Rule!J5774,lvl_2[],2,FALSE),"Нет")</f>
        <v>Анализ даты</v>
      </c>
      <c r="E5774" s="11" t="str">
        <f>IFERROR(VLOOKUP(Rule!K5774,lvl_3[],2,FALSE),"Нет")</f>
        <v>Анализ даты</v>
      </c>
      <c r="F5774" s="11" t="str">
        <f>IFERROR(INDEX(lvl_4[],MATCH(L5774,lvl_4[ID],0),MATCH(TEXT(K5774,"##0"),lvl_4[#Headers],0)),"Нет")</f>
        <v>Символические звезды</v>
      </c>
      <c r="G5774" s="11" t="str">
        <f>IFERROR(INDEX(lvl_5[],MATCH(M5774,lvl_5[ID],0),MATCH(_xlfn.CONCAT(TEXT(K5774,"##0"),"_",TEXT(L5774,"##0")),lvl_5[#Headers],0)),"Нет")</f>
        <v>Благородный Тайцзи</v>
      </c>
      <c r="H5774" s="11" t="str">
        <f>IFERROR(INDEX(lvl_6[],MATCH(N5774,lvl_6[ID],0),MATCH(_xlfn.CONCAT(K5774,"_",L5774,"_",M5774),lvl_6[#Headers],0)),"Нет")</f>
        <v>Нет</v>
      </c>
      <c r="I5774" s="12">
        <v>1</v>
      </c>
      <c r="J5774" s="12">
        <v>4</v>
      </c>
      <c r="K5774" s="12">
        <v>1</v>
      </c>
      <c r="L5774" s="12">
        <v>5</v>
      </c>
      <c r="M5774" s="12">
        <v>16</v>
      </c>
      <c r="N5774" s="12">
        <v>1450</v>
      </c>
      <c r="O5774" s="12">
        <f>COUNTIF($P$2:P5774,P5774)</f>
        <v>1</v>
      </c>
      <c r="P5774" s="12" t="str">
        <f t="shared" si="330"/>
        <v>14105161450</v>
      </c>
      <c r="Q5774" s="12" t="str">
        <f t="shared" si="331"/>
        <v>141051614500001</v>
      </c>
      <c r="R5774" s="20" t="s">
        <v>4606</v>
      </c>
      <c r="AI5774" s="12" t="s">
        <v>899</v>
      </c>
      <c r="AK5774" s="12" t="s">
        <v>869</v>
      </c>
      <c r="BN5774" s="12">
        <v>1</v>
      </c>
      <c r="BP5774" s="12" t="s">
        <v>3808</v>
      </c>
    </row>
    <row r="5775" spans="1:68" ht="45" x14ac:dyDescent="0.25">
      <c r="A5775" s="12">
        <v>1</v>
      </c>
      <c r="B5775" s="11" t="str">
        <f t="shared" si="329"/>
        <v>Общий расчет. Анализ даты. Анализ даты. Символические звезды. Благородный Тайцзи. Нет</v>
      </c>
      <c r="C5775" s="11" t="str">
        <f>IFERROR(VLOOKUP(I5775,lvl_1[],2,FALSE),"Нет")</f>
        <v>Общий расчет</v>
      </c>
      <c r="D5775" s="11" t="str">
        <f>IFERROR(VLOOKUP(Rule!J5775,lvl_2[],2,FALSE),"Нет")</f>
        <v>Анализ даты</v>
      </c>
      <c r="E5775" s="11" t="str">
        <f>IFERROR(VLOOKUP(Rule!K5775,lvl_3[],2,FALSE),"Нет")</f>
        <v>Анализ даты</v>
      </c>
      <c r="F5775" s="11" t="str">
        <f>IFERROR(INDEX(lvl_4[],MATCH(L5775,lvl_4[ID],0),MATCH(TEXT(K5775,"##0"),lvl_4[#Headers],0)),"Нет")</f>
        <v>Символические звезды</v>
      </c>
      <c r="G5775" s="11" t="str">
        <f>IFERROR(INDEX(lvl_5[],MATCH(M5775,lvl_5[ID],0),MATCH(_xlfn.CONCAT(TEXT(K5775,"##0"),"_",TEXT(L5775,"##0")),lvl_5[#Headers],0)),"Нет")</f>
        <v>Благородный Тайцзи</v>
      </c>
      <c r="H5775" s="11" t="str">
        <f>IFERROR(INDEX(lvl_6[],MATCH(N5775,lvl_6[ID],0),MATCH(_xlfn.CONCAT(K5775,"_",L5775,"_",M5775),lvl_6[#Headers],0)),"Нет")</f>
        <v>Нет</v>
      </c>
      <c r="I5775" s="12">
        <v>1</v>
      </c>
      <c r="J5775" s="12">
        <v>4</v>
      </c>
      <c r="K5775" s="12">
        <v>1</v>
      </c>
      <c r="L5775" s="12">
        <v>5</v>
      </c>
      <c r="M5775" s="12">
        <v>16</v>
      </c>
      <c r="N5775" s="12">
        <v>1451</v>
      </c>
      <c r="O5775" s="12">
        <f>COUNTIF($P$2:P5775,P5775)</f>
        <v>1</v>
      </c>
      <c r="P5775" s="12" t="str">
        <f t="shared" si="330"/>
        <v>14105161451</v>
      </c>
      <c r="Q5775" s="12" t="str">
        <f t="shared" si="331"/>
        <v>141051614510001</v>
      </c>
      <c r="R5775" s="20" t="s">
        <v>4607</v>
      </c>
      <c r="AI5775" s="12" t="s">
        <v>899</v>
      </c>
      <c r="AK5775" s="12" t="s">
        <v>863</v>
      </c>
      <c r="BN5775" s="12">
        <v>1</v>
      </c>
      <c r="BP5775" s="12" t="s">
        <v>3808</v>
      </c>
    </row>
    <row r="5776" spans="1:68" ht="45" x14ac:dyDescent="0.25">
      <c r="A5776" s="12">
        <v>1</v>
      </c>
      <c r="B5776" s="11" t="str">
        <f t="shared" si="329"/>
        <v>Общий расчет. Анализ даты. Анализ даты. Символические звезды. Благородный Тайцзи. Нет</v>
      </c>
      <c r="C5776" s="11" t="str">
        <f>IFERROR(VLOOKUP(I5776,lvl_1[],2,FALSE),"Нет")</f>
        <v>Общий расчет</v>
      </c>
      <c r="D5776" s="11" t="str">
        <f>IFERROR(VLOOKUP(Rule!J5776,lvl_2[],2,FALSE),"Нет")</f>
        <v>Анализ даты</v>
      </c>
      <c r="E5776" s="11" t="str">
        <f>IFERROR(VLOOKUP(Rule!K5776,lvl_3[],2,FALSE),"Нет")</f>
        <v>Анализ даты</v>
      </c>
      <c r="F5776" s="11" t="str">
        <f>IFERROR(INDEX(lvl_4[],MATCH(L5776,lvl_4[ID],0),MATCH(TEXT(K5776,"##0"),lvl_4[#Headers],0)),"Нет")</f>
        <v>Символические звезды</v>
      </c>
      <c r="G5776" s="11" t="str">
        <f>IFERROR(INDEX(lvl_5[],MATCH(M5776,lvl_5[ID],0),MATCH(_xlfn.CONCAT(TEXT(K5776,"##0"),"_",TEXT(L5776,"##0")),lvl_5[#Headers],0)),"Нет")</f>
        <v>Благородный Тайцзи</v>
      </c>
      <c r="H5776" s="11" t="str">
        <f>IFERROR(INDEX(lvl_6[],MATCH(N5776,lvl_6[ID],0),MATCH(_xlfn.CONCAT(K5776,"_",L5776,"_",M5776),lvl_6[#Headers],0)),"Нет")</f>
        <v>Нет</v>
      </c>
      <c r="I5776" s="12">
        <v>1</v>
      </c>
      <c r="J5776" s="12">
        <v>4</v>
      </c>
      <c r="K5776" s="12">
        <v>1</v>
      </c>
      <c r="L5776" s="12">
        <v>5</v>
      </c>
      <c r="M5776" s="12">
        <v>16</v>
      </c>
      <c r="N5776" s="12">
        <v>1452</v>
      </c>
      <c r="O5776" s="12">
        <f>COUNTIF($P$2:P5776,P5776)</f>
        <v>1</v>
      </c>
      <c r="P5776" s="12" t="str">
        <f t="shared" si="330"/>
        <v>14105161452</v>
      </c>
      <c r="Q5776" s="12" t="str">
        <f t="shared" si="331"/>
        <v>141051614520001</v>
      </c>
      <c r="R5776" s="20" t="s">
        <v>4608</v>
      </c>
      <c r="AI5776" s="12" t="s">
        <v>901</v>
      </c>
      <c r="AK5776" s="12" t="s">
        <v>869</v>
      </c>
      <c r="BN5776" s="12">
        <v>1</v>
      </c>
      <c r="BP5776" s="12" t="s">
        <v>3808</v>
      </c>
    </row>
    <row r="5777" spans="1:68" ht="45" x14ac:dyDescent="0.25">
      <c r="A5777" s="12">
        <v>1</v>
      </c>
      <c r="B5777" s="11" t="str">
        <f t="shared" si="329"/>
        <v>Общий расчет. Анализ даты. Анализ даты. Символические звезды. Благородный Тайцзи. Нет</v>
      </c>
      <c r="C5777" s="11" t="str">
        <f>IFERROR(VLOOKUP(I5777,lvl_1[],2,FALSE),"Нет")</f>
        <v>Общий расчет</v>
      </c>
      <c r="D5777" s="11" t="str">
        <f>IFERROR(VLOOKUP(Rule!J5777,lvl_2[],2,FALSE),"Нет")</f>
        <v>Анализ даты</v>
      </c>
      <c r="E5777" s="11" t="str">
        <f>IFERROR(VLOOKUP(Rule!K5777,lvl_3[],2,FALSE),"Нет")</f>
        <v>Анализ даты</v>
      </c>
      <c r="F5777" s="11" t="str">
        <f>IFERROR(INDEX(lvl_4[],MATCH(L5777,lvl_4[ID],0),MATCH(TEXT(K5777,"##0"),lvl_4[#Headers],0)),"Нет")</f>
        <v>Символические звезды</v>
      </c>
      <c r="G5777" s="11" t="str">
        <f>IFERROR(INDEX(lvl_5[],MATCH(M5777,lvl_5[ID],0),MATCH(_xlfn.CONCAT(TEXT(K5777,"##0"),"_",TEXT(L5777,"##0")),lvl_5[#Headers],0)),"Нет")</f>
        <v>Благородный Тайцзи</v>
      </c>
      <c r="H5777" s="11" t="str">
        <f>IFERROR(INDEX(lvl_6[],MATCH(N5777,lvl_6[ID],0),MATCH(_xlfn.CONCAT(K5777,"_",L5777,"_",M5777),lvl_6[#Headers],0)),"Нет")</f>
        <v>Нет</v>
      </c>
      <c r="I5777" s="12">
        <v>1</v>
      </c>
      <c r="J5777" s="12">
        <v>4</v>
      </c>
      <c r="K5777" s="12">
        <v>1</v>
      </c>
      <c r="L5777" s="12">
        <v>5</v>
      </c>
      <c r="M5777" s="12">
        <v>16</v>
      </c>
      <c r="N5777" s="12">
        <v>1453</v>
      </c>
      <c r="O5777" s="12">
        <f>COUNTIF($P$2:P5777,P5777)</f>
        <v>1</v>
      </c>
      <c r="P5777" s="12" t="str">
        <f t="shared" si="330"/>
        <v>14105161453</v>
      </c>
      <c r="Q5777" s="12" t="str">
        <f t="shared" si="331"/>
        <v>141051614530001</v>
      </c>
      <c r="R5777" s="20" t="s">
        <v>4609</v>
      </c>
      <c r="AI5777" s="12" t="s">
        <v>901</v>
      </c>
      <c r="AK5777" s="12" t="s">
        <v>863</v>
      </c>
      <c r="BN5777" s="12">
        <v>1</v>
      </c>
      <c r="BP5777" s="12" t="s">
        <v>3808</v>
      </c>
    </row>
    <row r="5778" spans="1:68" ht="45" x14ac:dyDescent="0.25">
      <c r="A5778" s="12">
        <v>1</v>
      </c>
      <c r="B5778" s="11" t="str">
        <f t="shared" si="329"/>
        <v>Общий расчет. Анализ даты. Анализ даты. Символические звезды. Благородный Тайцзи. Нет</v>
      </c>
      <c r="C5778" s="11" t="str">
        <f>IFERROR(VLOOKUP(I5778,lvl_1[],2,FALSE),"Нет")</f>
        <v>Общий расчет</v>
      </c>
      <c r="D5778" s="11" t="str">
        <f>IFERROR(VLOOKUP(Rule!J5778,lvl_2[],2,FALSE),"Нет")</f>
        <v>Анализ даты</v>
      </c>
      <c r="E5778" s="11" t="str">
        <f>IFERROR(VLOOKUP(Rule!K5778,lvl_3[],2,FALSE),"Нет")</f>
        <v>Анализ даты</v>
      </c>
      <c r="F5778" s="11" t="str">
        <f>IFERROR(INDEX(lvl_4[],MATCH(L5778,lvl_4[ID],0),MATCH(TEXT(K5778,"##0"),lvl_4[#Headers],0)),"Нет")</f>
        <v>Символические звезды</v>
      </c>
      <c r="G5778" s="11" t="str">
        <f>IFERROR(INDEX(lvl_5[],MATCH(M5778,lvl_5[ID],0),MATCH(_xlfn.CONCAT(TEXT(K5778,"##0"),"_",TEXT(L5778,"##0")),lvl_5[#Headers],0)),"Нет")</f>
        <v>Благородный Тайцзи</v>
      </c>
      <c r="H5778" s="11" t="str">
        <f>IFERROR(INDEX(lvl_6[],MATCH(N5778,lvl_6[ID],0),MATCH(_xlfn.CONCAT(K5778,"_",L5778,"_",M5778),lvl_6[#Headers],0)),"Нет")</f>
        <v>Нет</v>
      </c>
      <c r="I5778" s="12">
        <v>1</v>
      </c>
      <c r="J5778" s="12">
        <v>4</v>
      </c>
      <c r="K5778" s="12">
        <v>1</v>
      </c>
      <c r="L5778" s="12">
        <v>5</v>
      </c>
      <c r="M5778" s="12">
        <v>16</v>
      </c>
      <c r="N5778" s="12">
        <v>1454</v>
      </c>
      <c r="O5778" s="12">
        <f>COUNTIF($P$2:P5778,P5778)</f>
        <v>1</v>
      </c>
      <c r="P5778" s="12" t="str">
        <f t="shared" si="330"/>
        <v>14105161454</v>
      </c>
      <c r="Q5778" s="12" t="str">
        <f t="shared" si="331"/>
        <v>141051614540001</v>
      </c>
      <c r="R5778" s="20" t="s">
        <v>4610</v>
      </c>
      <c r="AI5778" s="12" t="s">
        <v>903</v>
      </c>
      <c r="AK5778" s="12" t="s">
        <v>860</v>
      </c>
      <c r="BN5778" s="12">
        <v>1</v>
      </c>
      <c r="BP5778" s="12" t="s">
        <v>3808</v>
      </c>
    </row>
    <row r="5779" spans="1:68" ht="45" x14ac:dyDescent="0.25">
      <c r="A5779" s="12">
        <v>1</v>
      </c>
      <c r="B5779" s="11" t="str">
        <f t="shared" si="329"/>
        <v>Общий расчет. Анализ даты. Анализ даты. Символические звезды. Благородный Тайцзи. Нет</v>
      </c>
      <c r="C5779" s="11" t="str">
        <f>IFERROR(VLOOKUP(I5779,lvl_1[],2,FALSE),"Нет")</f>
        <v>Общий расчет</v>
      </c>
      <c r="D5779" s="11" t="str">
        <f>IFERROR(VLOOKUP(Rule!J5779,lvl_2[],2,FALSE),"Нет")</f>
        <v>Анализ даты</v>
      </c>
      <c r="E5779" s="11" t="str">
        <f>IFERROR(VLOOKUP(Rule!K5779,lvl_3[],2,FALSE),"Нет")</f>
        <v>Анализ даты</v>
      </c>
      <c r="F5779" s="11" t="str">
        <f>IFERROR(INDEX(lvl_4[],MATCH(L5779,lvl_4[ID],0),MATCH(TEXT(K5779,"##0"),lvl_4[#Headers],0)),"Нет")</f>
        <v>Символические звезды</v>
      </c>
      <c r="G5779" s="11" t="str">
        <f>IFERROR(INDEX(lvl_5[],MATCH(M5779,lvl_5[ID],0),MATCH(_xlfn.CONCAT(TEXT(K5779,"##0"),"_",TEXT(L5779,"##0")),lvl_5[#Headers],0)),"Нет")</f>
        <v>Благородный Тайцзи</v>
      </c>
      <c r="H5779" s="11" t="str">
        <f>IFERROR(INDEX(lvl_6[],MATCH(N5779,lvl_6[ID],0),MATCH(_xlfn.CONCAT(K5779,"_",L5779,"_",M5779),lvl_6[#Headers],0)),"Нет")</f>
        <v>Нет</v>
      </c>
      <c r="I5779" s="12">
        <v>1</v>
      </c>
      <c r="J5779" s="12">
        <v>4</v>
      </c>
      <c r="K5779" s="12">
        <v>1</v>
      </c>
      <c r="L5779" s="12">
        <v>5</v>
      </c>
      <c r="M5779" s="12">
        <v>16</v>
      </c>
      <c r="N5779" s="12">
        <v>1455</v>
      </c>
      <c r="O5779" s="12">
        <f>COUNTIF($P$2:P5779,P5779)</f>
        <v>1</v>
      </c>
      <c r="P5779" s="12" t="str">
        <f t="shared" si="330"/>
        <v>14105161455</v>
      </c>
      <c r="Q5779" s="12" t="str">
        <f t="shared" si="331"/>
        <v>141051614550001</v>
      </c>
      <c r="R5779" s="20" t="s">
        <v>4611</v>
      </c>
      <c r="AI5779" s="12" t="s">
        <v>903</v>
      </c>
      <c r="AK5779" s="12" t="s">
        <v>866</v>
      </c>
      <c r="BN5779" s="12">
        <v>1</v>
      </c>
      <c r="BP5779" s="12" t="s">
        <v>3808</v>
      </c>
    </row>
    <row r="5780" spans="1:68" ht="45" x14ac:dyDescent="0.25">
      <c r="A5780" s="12">
        <v>1</v>
      </c>
      <c r="B5780" s="11" t="str">
        <f t="shared" si="329"/>
        <v>Общий расчет. Анализ даты. Анализ даты. Символические звезды. Благородный Тайцзи. Нет</v>
      </c>
      <c r="C5780" s="11" t="str">
        <f>IFERROR(VLOOKUP(I5780,lvl_1[],2,FALSE),"Нет")</f>
        <v>Общий расчет</v>
      </c>
      <c r="D5780" s="11" t="str">
        <f>IFERROR(VLOOKUP(Rule!J5780,lvl_2[],2,FALSE),"Нет")</f>
        <v>Анализ даты</v>
      </c>
      <c r="E5780" s="11" t="str">
        <f>IFERROR(VLOOKUP(Rule!K5780,lvl_3[],2,FALSE),"Нет")</f>
        <v>Анализ даты</v>
      </c>
      <c r="F5780" s="11" t="str">
        <f>IFERROR(INDEX(lvl_4[],MATCH(L5780,lvl_4[ID],0),MATCH(TEXT(K5780,"##0"),lvl_4[#Headers],0)),"Нет")</f>
        <v>Символические звезды</v>
      </c>
      <c r="G5780" s="11" t="str">
        <f>IFERROR(INDEX(lvl_5[],MATCH(M5780,lvl_5[ID],0),MATCH(_xlfn.CONCAT(TEXT(K5780,"##0"),"_",TEXT(L5780,"##0")),lvl_5[#Headers],0)),"Нет")</f>
        <v>Благородный Тайцзи</v>
      </c>
      <c r="H5780" s="11" t="str">
        <f>IFERROR(INDEX(lvl_6[],MATCH(N5780,lvl_6[ID],0),MATCH(_xlfn.CONCAT(K5780,"_",L5780,"_",M5780),lvl_6[#Headers],0)),"Нет")</f>
        <v>Нет</v>
      </c>
      <c r="I5780" s="12">
        <v>1</v>
      </c>
      <c r="J5780" s="12">
        <v>4</v>
      </c>
      <c r="K5780" s="12">
        <v>1</v>
      </c>
      <c r="L5780" s="12">
        <v>5</v>
      </c>
      <c r="M5780" s="12">
        <v>16</v>
      </c>
      <c r="N5780" s="12">
        <v>1456</v>
      </c>
      <c r="O5780" s="12">
        <f>COUNTIF($P$2:P5780,P5780)</f>
        <v>1</v>
      </c>
      <c r="P5780" s="12" t="str">
        <f t="shared" si="330"/>
        <v>14105161456</v>
      </c>
      <c r="Q5780" s="12" t="str">
        <f t="shared" si="331"/>
        <v>141051614560001</v>
      </c>
      <c r="R5780" s="20" t="s">
        <v>4612</v>
      </c>
      <c r="AI5780" s="12" t="s">
        <v>905</v>
      </c>
      <c r="AK5780" s="12" t="s">
        <v>860</v>
      </c>
      <c r="BN5780" s="12">
        <v>1</v>
      </c>
      <c r="BP5780" s="12" t="s">
        <v>3808</v>
      </c>
    </row>
    <row r="5781" spans="1:68" ht="45" x14ac:dyDescent="0.25">
      <c r="A5781" s="12">
        <v>1</v>
      </c>
      <c r="B5781" s="11" t="str">
        <f t="shared" si="329"/>
        <v>Общий расчет. Анализ даты. Анализ даты. Символические звезды. Благородный Тайцзи. Нет</v>
      </c>
      <c r="C5781" s="11" t="str">
        <f>IFERROR(VLOOKUP(I5781,lvl_1[],2,FALSE),"Нет")</f>
        <v>Общий расчет</v>
      </c>
      <c r="D5781" s="11" t="str">
        <f>IFERROR(VLOOKUP(Rule!J5781,lvl_2[],2,FALSE),"Нет")</f>
        <v>Анализ даты</v>
      </c>
      <c r="E5781" s="11" t="str">
        <f>IFERROR(VLOOKUP(Rule!K5781,lvl_3[],2,FALSE),"Нет")</f>
        <v>Анализ даты</v>
      </c>
      <c r="F5781" s="11" t="str">
        <f>IFERROR(INDEX(lvl_4[],MATCH(L5781,lvl_4[ID],0),MATCH(TEXT(K5781,"##0"),lvl_4[#Headers],0)),"Нет")</f>
        <v>Символические звезды</v>
      </c>
      <c r="G5781" s="11" t="str">
        <f>IFERROR(INDEX(lvl_5[],MATCH(M5781,lvl_5[ID],0),MATCH(_xlfn.CONCAT(TEXT(K5781,"##0"),"_",TEXT(L5781,"##0")),lvl_5[#Headers],0)),"Нет")</f>
        <v>Благородный Тайцзи</v>
      </c>
      <c r="H5781" s="11" t="str">
        <f>IFERROR(INDEX(lvl_6[],MATCH(N5781,lvl_6[ID],0),MATCH(_xlfn.CONCAT(K5781,"_",L5781,"_",M5781),lvl_6[#Headers],0)),"Нет")</f>
        <v>Нет</v>
      </c>
      <c r="I5781" s="12">
        <v>1</v>
      </c>
      <c r="J5781" s="12">
        <v>4</v>
      </c>
      <c r="K5781" s="12">
        <v>1</v>
      </c>
      <c r="L5781" s="12">
        <v>5</v>
      </c>
      <c r="M5781" s="12">
        <v>16</v>
      </c>
      <c r="N5781" s="12">
        <v>1457</v>
      </c>
      <c r="O5781" s="12">
        <f>COUNTIF($P$2:P5781,P5781)</f>
        <v>1</v>
      </c>
      <c r="P5781" s="12" t="str">
        <f t="shared" si="330"/>
        <v>14105161457</v>
      </c>
      <c r="Q5781" s="12" t="str">
        <f t="shared" si="331"/>
        <v>141051614570001</v>
      </c>
      <c r="R5781" s="20" t="s">
        <v>4613</v>
      </c>
      <c r="AI5781" s="12" t="s">
        <v>905</v>
      </c>
      <c r="AK5781" s="12" t="s">
        <v>866</v>
      </c>
      <c r="BN5781" s="12">
        <v>1</v>
      </c>
      <c r="BP5781" s="12" t="s">
        <v>3808</v>
      </c>
    </row>
    <row r="5782" spans="1:68" ht="45" x14ac:dyDescent="0.25">
      <c r="A5782" s="12">
        <v>1</v>
      </c>
      <c r="B5782" s="11" t="str">
        <f t="shared" si="329"/>
        <v>Общий расчет. Анализ даты. Анализ даты. Символические звезды. Благородный Тайцзи. Нет</v>
      </c>
      <c r="C5782" s="11" t="str">
        <f>IFERROR(VLOOKUP(I5782,lvl_1[],2,FALSE),"Нет")</f>
        <v>Общий расчет</v>
      </c>
      <c r="D5782" s="11" t="str">
        <f>IFERROR(VLOOKUP(Rule!J5782,lvl_2[],2,FALSE),"Нет")</f>
        <v>Анализ даты</v>
      </c>
      <c r="E5782" s="11" t="str">
        <f>IFERROR(VLOOKUP(Rule!K5782,lvl_3[],2,FALSE),"Нет")</f>
        <v>Анализ даты</v>
      </c>
      <c r="F5782" s="11" t="str">
        <f>IFERROR(INDEX(lvl_4[],MATCH(L5782,lvl_4[ID],0),MATCH(TEXT(K5782,"##0"),lvl_4[#Headers],0)),"Нет")</f>
        <v>Символические звезды</v>
      </c>
      <c r="G5782" s="11" t="str">
        <f>IFERROR(INDEX(lvl_5[],MATCH(M5782,lvl_5[ID],0),MATCH(_xlfn.CONCAT(TEXT(K5782,"##0"),"_",TEXT(L5782,"##0")),lvl_5[#Headers],0)),"Нет")</f>
        <v>Благородный Тайцзи</v>
      </c>
      <c r="H5782" s="11" t="str">
        <f>IFERROR(INDEX(lvl_6[],MATCH(N5782,lvl_6[ID],0),MATCH(_xlfn.CONCAT(K5782,"_",L5782,"_",M5782),lvl_6[#Headers],0)),"Нет")</f>
        <v>Нет</v>
      </c>
      <c r="I5782" s="12">
        <v>1</v>
      </c>
      <c r="J5782" s="12">
        <v>4</v>
      </c>
      <c r="K5782" s="12">
        <v>1</v>
      </c>
      <c r="L5782" s="12">
        <v>5</v>
      </c>
      <c r="M5782" s="12">
        <v>16</v>
      </c>
      <c r="N5782" s="12">
        <v>1458</v>
      </c>
      <c r="O5782" s="12">
        <f>COUNTIF($P$2:P5782,P5782)</f>
        <v>1</v>
      </c>
      <c r="P5782" s="12" t="str">
        <f t="shared" si="330"/>
        <v>14105161458</v>
      </c>
      <c r="Q5782" s="12" t="str">
        <f t="shared" si="331"/>
        <v>141051614580001</v>
      </c>
      <c r="R5782" s="20" t="s">
        <v>4614</v>
      </c>
      <c r="AI5782" s="12" t="s">
        <v>907</v>
      </c>
      <c r="AK5782" s="12" t="s">
        <v>861</v>
      </c>
      <c r="BN5782" s="12">
        <v>1</v>
      </c>
      <c r="BP5782" s="12" t="s">
        <v>3808</v>
      </c>
    </row>
    <row r="5783" spans="1:68" ht="45" x14ac:dyDescent="0.25">
      <c r="A5783" s="12">
        <v>1</v>
      </c>
      <c r="B5783" s="11" t="str">
        <f t="shared" si="329"/>
        <v>Общий расчет. Анализ даты. Анализ даты. Символические звезды. Благородный Тайцзи. Нет</v>
      </c>
      <c r="C5783" s="11" t="str">
        <f>IFERROR(VLOOKUP(I5783,lvl_1[],2,FALSE),"Нет")</f>
        <v>Общий расчет</v>
      </c>
      <c r="D5783" s="11" t="str">
        <f>IFERROR(VLOOKUP(Rule!J5783,lvl_2[],2,FALSE),"Нет")</f>
        <v>Анализ даты</v>
      </c>
      <c r="E5783" s="11" t="str">
        <f>IFERROR(VLOOKUP(Rule!K5783,lvl_3[],2,FALSE),"Нет")</f>
        <v>Анализ даты</v>
      </c>
      <c r="F5783" s="11" t="str">
        <f>IFERROR(INDEX(lvl_4[],MATCH(L5783,lvl_4[ID],0),MATCH(TEXT(K5783,"##0"),lvl_4[#Headers],0)),"Нет")</f>
        <v>Символические звезды</v>
      </c>
      <c r="G5783" s="11" t="str">
        <f>IFERROR(INDEX(lvl_5[],MATCH(M5783,lvl_5[ID],0),MATCH(_xlfn.CONCAT(TEXT(K5783,"##0"),"_",TEXT(L5783,"##0")),lvl_5[#Headers],0)),"Нет")</f>
        <v>Благородный Тайцзи</v>
      </c>
      <c r="H5783" s="11" t="str">
        <f>IFERROR(INDEX(lvl_6[],MATCH(N5783,lvl_6[ID],0),MATCH(_xlfn.CONCAT(K5783,"_",L5783,"_",M5783),lvl_6[#Headers],0)),"Нет")</f>
        <v>Нет</v>
      </c>
      <c r="I5783" s="12">
        <v>1</v>
      </c>
      <c r="J5783" s="12">
        <v>4</v>
      </c>
      <c r="K5783" s="12">
        <v>1</v>
      </c>
      <c r="L5783" s="12">
        <v>5</v>
      </c>
      <c r="M5783" s="12">
        <v>16</v>
      </c>
      <c r="N5783" s="12">
        <v>1459</v>
      </c>
      <c r="O5783" s="12">
        <f>COUNTIF($P$2:P5783,P5783)</f>
        <v>1</v>
      </c>
      <c r="P5783" s="12" t="str">
        <f t="shared" si="330"/>
        <v>14105161459</v>
      </c>
      <c r="Q5783" s="12" t="str">
        <f t="shared" si="331"/>
        <v>141051614590001</v>
      </c>
      <c r="R5783" s="20" t="s">
        <v>4615</v>
      </c>
      <c r="AI5783" s="12" t="s">
        <v>907</v>
      </c>
      <c r="AK5783" s="12" t="s">
        <v>907</v>
      </c>
      <c r="BN5783" s="12">
        <v>1</v>
      </c>
      <c r="BP5783" s="12" t="s">
        <v>3808</v>
      </c>
    </row>
    <row r="5784" spans="1:68" ht="45" x14ac:dyDescent="0.25">
      <c r="A5784" s="12">
        <v>1</v>
      </c>
      <c r="B5784" s="11" t="str">
        <f t="shared" si="329"/>
        <v>Общий расчет. Анализ даты. Анализ даты. Символические звезды. Благородный Тайцзи. Нет</v>
      </c>
      <c r="C5784" s="11" t="str">
        <f>IFERROR(VLOOKUP(I5784,lvl_1[],2,FALSE),"Нет")</f>
        <v>Общий расчет</v>
      </c>
      <c r="D5784" s="11" t="str">
        <f>IFERROR(VLOOKUP(Rule!J5784,lvl_2[],2,FALSE),"Нет")</f>
        <v>Анализ даты</v>
      </c>
      <c r="E5784" s="11" t="str">
        <f>IFERROR(VLOOKUP(Rule!K5784,lvl_3[],2,FALSE),"Нет")</f>
        <v>Анализ даты</v>
      </c>
      <c r="F5784" s="11" t="str">
        <f>IFERROR(INDEX(lvl_4[],MATCH(L5784,lvl_4[ID],0),MATCH(TEXT(K5784,"##0"),lvl_4[#Headers],0)),"Нет")</f>
        <v>Символические звезды</v>
      </c>
      <c r="G5784" s="11" t="str">
        <f>IFERROR(INDEX(lvl_5[],MATCH(M5784,lvl_5[ID],0),MATCH(_xlfn.CONCAT(TEXT(K5784,"##0"),"_",TEXT(L5784,"##0")),lvl_5[#Headers],0)),"Нет")</f>
        <v>Благородный Тайцзи</v>
      </c>
      <c r="H5784" s="11" t="str">
        <f>IFERROR(INDEX(lvl_6[],MATCH(N5784,lvl_6[ID],0),MATCH(_xlfn.CONCAT(K5784,"_",L5784,"_",M5784),lvl_6[#Headers],0)),"Нет")</f>
        <v>Нет</v>
      </c>
      <c r="I5784" s="12">
        <v>1</v>
      </c>
      <c r="J5784" s="12">
        <v>4</v>
      </c>
      <c r="K5784" s="12">
        <v>1</v>
      </c>
      <c r="L5784" s="12">
        <v>5</v>
      </c>
      <c r="M5784" s="12">
        <v>16</v>
      </c>
      <c r="N5784" s="12">
        <v>1460</v>
      </c>
      <c r="O5784" s="12">
        <f>COUNTIF($P$2:P5784,P5784)</f>
        <v>1</v>
      </c>
      <c r="P5784" s="12" t="str">
        <f t="shared" si="330"/>
        <v>14105161460</v>
      </c>
      <c r="Q5784" s="12" t="str">
        <f t="shared" si="331"/>
        <v>141051614600001</v>
      </c>
      <c r="R5784" s="20" t="s">
        <v>4616</v>
      </c>
      <c r="AI5784" s="12" t="s">
        <v>907</v>
      </c>
      <c r="AK5784" s="12" t="s">
        <v>870</v>
      </c>
      <c r="BN5784" s="12">
        <v>1</v>
      </c>
      <c r="BP5784" s="12" t="s">
        <v>3808</v>
      </c>
    </row>
    <row r="5785" spans="1:68" ht="45" x14ac:dyDescent="0.25">
      <c r="A5785" s="12">
        <v>1</v>
      </c>
      <c r="B5785" s="11" t="str">
        <f t="shared" si="329"/>
        <v>Общий расчет. Анализ даты. Анализ даты. Символические звезды. Благородный Тайцзи. Нет</v>
      </c>
      <c r="C5785" s="11" t="str">
        <f>IFERROR(VLOOKUP(I5785,lvl_1[],2,FALSE),"Нет")</f>
        <v>Общий расчет</v>
      </c>
      <c r="D5785" s="11" t="str">
        <f>IFERROR(VLOOKUP(Rule!J5785,lvl_2[],2,FALSE),"Нет")</f>
        <v>Анализ даты</v>
      </c>
      <c r="E5785" s="11" t="str">
        <f>IFERROR(VLOOKUP(Rule!K5785,lvl_3[],2,FALSE),"Нет")</f>
        <v>Анализ даты</v>
      </c>
      <c r="F5785" s="11" t="str">
        <f>IFERROR(INDEX(lvl_4[],MATCH(L5785,lvl_4[ID],0),MATCH(TEXT(K5785,"##0"),lvl_4[#Headers],0)),"Нет")</f>
        <v>Символические звезды</v>
      </c>
      <c r="G5785" s="11" t="str">
        <f>IFERROR(INDEX(lvl_5[],MATCH(M5785,lvl_5[ID],0),MATCH(_xlfn.CONCAT(TEXT(K5785,"##0"),"_",TEXT(L5785,"##0")),lvl_5[#Headers],0)),"Нет")</f>
        <v>Благородный Тайцзи</v>
      </c>
      <c r="H5785" s="11" t="str">
        <f>IFERROR(INDEX(lvl_6[],MATCH(N5785,lvl_6[ID],0),MATCH(_xlfn.CONCAT(K5785,"_",L5785,"_",M5785),lvl_6[#Headers],0)),"Нет")</f>
        <v>Нет</v>
      </c>
      <c r="I5785" s="12">
        <v>1</v>
      </c>
      <c r="J5785" s="12">
        <v>4</v>
      </c>
      <c r="K5785" s="12">
        <v>1</v>
      </c>
      <c r="L5785" s="12">
        <v>5</v>
      </c>
      <c r="M5785" s="12">
        <v>16</v>
      </c>
      <c r="N5785" s="12">
        <v>1461</v>
      </c>
      <c r="O5785" s="12">
        <f>COUNTIF($P$2:P5785,P5785)</f>
        <v>1</v>
      </c>
      <c r="P5785" s="12" t="str">
        <f t="shared" si="330"/>
        <v>14105161461</v>
      </c>
      <c r="Q5785" s="12" t="str">
        <f t="shared" si="331"/>
        <v>141051614610001</v>
      </c>
      <c r="R5785" s="20" t="s">
        <v>4617</v>
      </c>
      <c r="AI5785" s="12" t="s">
        <v>907</v>
      </c>
      <c r="AK5785" s="12" t="s">
        <v>864</v>
      </c>
      <c r="BN5785" s="12">
        <v>1</v>
      </c>
      <c r="BP5785" s="12" t="s">
        <v>3808</v>
      </c>
    </row>
    <row r="5786" spans="1:68" ht="45" x14ac:dyDescent="0.25">
      <c r="A5786" s="12">
        <v>1</v>
      </c>
      <c r="B5786" s="11" t="str">
        <f t="shared" si="329"/>
        <v>Общий расчет. Анализ даты. Анализ даты. Символические звезды. Благородный Тайцзи. Нет</v>
      </c>
      <c r="C5786" s="11" t="str">
        <f>IFERROR(VLOOKUP(I5786,lvl_1[],2,FALSE),"Нет")</f>
        <v>Общий расчет</v>
      </c>
      <c r="D5786" s="11" t="str">
        <f>IFERROR(VLOOKUP(Rule!J5786,lvl_2[],2,FALSE),"Нет")</f>
        <v>Анализ даты</v>
      </c>
      <c r="E5786" s="11" t="str">
        <f>IFERROR(VLOOKUP(Rule!K5786,lvl_3[],2,FALSE),"Нет")</f>
        <v>Анализ даты</v>
      </c>
      <c r="F5786" s="11" t="str">
        <f>IFERROR(INDEX(lvl_4[],MATCH(L5786,lvl_4[ID],0),MATCH(TEXT(K5786,"##0"),lvl_4[#Headers],0)),"Нет")</f>
        <v>Символические звезды</v>
      </c>
      <c r="G5786" s="11" t="str">
        <f>IFERROR(INDEX(lvl_5[],MATCH(M5786,lvl_5[ID],0),MATCH(_xlfn.CONCAT(TEXT(K5786,"##0"),"_",TEXT(L5786,"##0")),lvl_5[#Headers],0)),"Нет")</f>
        <v>Благородный Тайцзи</v>
      </c>
      <c r="H5786" s="11" t="str">
        <f>IFERROR(INDEX(lvl_6[],MATCH(N5786,lvl_6[ID],0),MATCH(_xlfn.CONCAT(K5786,"_",L5786,"_",M5786),lvl_6[#Headers],0)),"Нет")</f>
        <v>Нет</v>
      </c>
      <c r="I5786" s="12">
        <v>1</v>
      </c>
      <c r="J5786" s="12">
        <v>4</v>
      </c>
      <c r="K5786" s="12">
        <v>1</v>
      </c>
      <c r="L5786" s="12">
        <v>5</v>
      </c>
      <c r="M5786" s="12">
        <v>16</v>
      </c>
      <c r="N5786" s="12">
        <v>1462</v>
      </c>
      <c r="O5786" s="12">
        <f>COUNTIF($P$2:P5786,P5786)</f>
        <v>1</v>
      </c>
      <c r="P5786" s="12" t="str">
        <f t="shared" si="330"/>
        <v>14105161462</v>
      </c>
      <c r="Q5786" s="12" t="str">
        <f t="shared" si="331"/>
        <v>141051614620001</v>
      </c>
      <c r="R5786" s="20" t="s">
        <v>4618</v>
      </c>
      <c r="AI5786" s="12" t="s">
        <v>908</v>
      </c>
      <c r="AK5786" s="12" t="s">
        <v>861</v>
      </c>
      <c r="BN5786" s="12">
        <v>1</v>
      </c>
      <c r="BP5786" s="12" t="s">
        <v>3808</v>
      </c>
    </row>
    <row r="5787" spans="1:68" ht="45" x14ac:dyDescent="0.25">
      <c r="A5787" s="12">
        <v>1</v>
      </c>
      <c r="B5787" s="11" t="str">
        <f t="shared" si="329"/>
        <v>Общий расчет. Анализ даты. Анализ даты. Символические звезды. Благородный Тайцзи. Нет</v>
      </c>
      <c r="C5787" s="11" t="str">
        <f>IFERROR(VLOOKUP(I5787,lvl_1[],2,FALSE),"Нет")</f>
        <v>Общий расчет</v>
      </c>
      <c r="D5787" s="11" t="str">
        <f>IFERROR(VLOOKUP(Rule!J5787,lvl_2[],2,FALSE),"Нет")</f>
        <v>Анализ даты</v>
      </c>
      <c r="E5787" s="11" t="str">
        <f>IFERROR(VLOOKUP(Rule!K5787,lvl_3[],2,FALSE),"Нет")</f>
        <v>Анализ даты</v>
      </c>
      <c r="F5787" s="11" t="str">
        <f>IFERROR(INDEX(lvl_4[],MATCH(L5787,lvl_4[ID],0),MATCH(TEXT(K5787,"##0"),lvl_4[#Headers],0)),"Нет")</f>
        <v>Символические звезды</v>
      </c>
      <c r="G5787" s="11" t="str">
        <f>IFERROR(INDEX(lvl_5[],MATCH(M5787,lvl_5[ID],0),MATCH(_xlfn.CONCAT(TEXT(K5787,"##0"),"_",TEXT(L5787,"##0")),lvl_5[#Headers],0)),"Нет")</f>
        <v>Благородный Тайцзи</v>
      </c>
      <c r="H5787" s="11" t="str">
        <f>IFERROR(INDEX(lvl_6[],MATCH(N5787,lvl_6[ID],0),MATCH(_xlfn.CONCAT(K5787,"_",L5787,"_",M5787),lvl_6[#Headers],0)),"Нет")</f>
        <v>Нет</v>
      </c>
      <c r="I5787" s="12">
        <v>1</v>
      </c>
      <c r="J5787" s="12">
        <v>4</v>
      </c>
      <c r="K5787" s="12">
        <v>1</v>
      </c>
      <c r="L5787" s="12">
        <v>5</v>
      </c>
      <c r="M5787" s="12">
        <v>16</v>
      </c>
      <c r="N5787" s="12">
        <v>1463</v>
      </c>
      <c r="O5787" s="12">
        <f>COUNTIF($P$2:P5787,P5787)</f>
        <v>1</v>
      </c>
      <c r="P5787" s="12" t="str">
        <f t="shared" si="330"/>
        <v>14105161463</v>
      </c>
      <c r="Q5787" s="12" t="str">
        <f t="shared" si="331"/>
        <v>141051614630001</v>
      </c>
      <c r="R5787" s="20" t="s">
        <v>4619</v>
      </c>
      <c r="AI5787" s="12" t="s">
        <v>908</v>
      </c>
      <c r="AK5787" s="12" t="s">
        <v>907</v>
      </c>
      <c r="BN5787" s="12">
        <v>1</v>
      </c>
      <c r="BP5787" s="12" t="s">
        <v>3808</v>
      </c>
    </row>
    <row r="5788" spans="1:68" ht="45" x14ac:dyDescent="0.25">
      <c r="A5788" s="12">
        <v>1</v>
      </c>
      <c r="B5788" s="11" t="str">
        <f t="shared" si="329"/>
        <v>Общий расчет. Анализ даты. Анализ даты. Символические звезды. Благородный Тайцзи. Нет</v>
      </c>
      <c r="C5788" s="11" t="str">
        <f>IFERROR(VLOOKUP(I5788,lvl_1[],2,FALSE),"Нет")</f>
        <v>Общий расчет</v>
      </c>
      <c r="D5788" s="11" t="str">
        <f>IFERROR(VLOOKUP(Rule!J5788,lvl_2[],2,FALSE),"Нет")</f>
        <v>Анализ даты</v>
      </c>
      <c r="E5788" s="11" t="str">
        <f>IFERROR(VLOOKUP(Rule!K5788,lvl_3[],2,FALSE),"Нет")</f>
        <v>Анализ даты</v>
      </c>
      <c r="F5788" s="11" t="str">
        <f>IFERROR(INDEX(lvl_4[],MATCH(L5788,lvl_4[ID],0),MATCH(TEXT(K5788,"##0"),lvl_4[#Headers],0)),"Нет")</f>
        <v>Символические звезды</v>
      </c>
      <c r="G5788" s="11" t="str">
        <f>IFERROR(INDEX(lvl_5[],MATCH(M5788,lvl_5[ID],0),MATCH(_xlfn.CONCAT(TEXT(K5788,"##0"),"_",TEXT(L5788,"##0")),lvl_5[#Headers],0)),"Нет")</f>
        <v>Благородный Тайцзи</v>
      </c>
      <c r="H5788" s="11" t="str">
        <f>IFERROR(INDEX(lvl_6[],MATCH(N5788,lvl_6[ID],0),MATCH(_xlfn.CONCAT(K5788,"_",L5788,"_",M5788),lvl_6[#Headers],0)),"Нет")</f>
        <v>Нет</v>
      </c>
      <c r="I5788" s="12">
        <v>1</v>
      </c>
      <c r="J5788" s="12">
        <v>4</v>
      </c>
      <c r="K5788" s="12">
        <v>1</v>
      </c>
      <c r="L5788" s="12">
        <v>5</v>
      </c>
      <c r="M5788" s="12">
        <v>16</v>
      </c>
      <c r="N5788" s="12">
        <v>1464</v>
      </c>
      <c r="O5788" s="12">
        <f>COUNTIF($P$2:P5788,P5788)</f>
        <v>1</v>
      </c>
      <c r="P5788" s="12" t="str">
        <f t="shared" si="330"/>
        <v>14105161464</v>
      </c>
      <c r="Q5788" s="12" t="str">
        <f t="shared" si="331"/>
        <v>141051614640001</v>
      </c>
      <c r="R5788" s="20" t="s">
        <v>4620</v>
      </c>
      <c r="AI5788" s="12" t="s">
        <v>908</v>
      </c>
      <c r="AK5788" s="12" t="s">
        <v>870</v>
      </c>
      <c r="BN5788" s="12">
        <v>1</v>
      </c>
      <c r="BP5788" s="12" t="s">
        <v>3808</v>
      </c>
    </row>
    <row r="5789" spans="1:68" ht="45" x14ac:dyDescent="0.25">
      <c r="A5789" s="12">
        <v>1</v>
      </c>
      <c r="B5789" s="11" t="str">
        <f t="shared" si="329"/>
        <v>Общий расчет. Анализ даты. Анализ даты. Символические звезды. Благородный Тайцзи. Нет</v>
      </c>
      <c r="C5789" s="11" t="str">
        <f>IFERROR(VLOOKUP(I5789,lvl_1[],2,FALSE),"Нет")</f>
        <v>Общий расчет</v>
      </c>
      <c r="D5789" s="11" t="str">
        <f>IFERROR(VLOOKUP(Rule!J5789,lvl_2[],2,FALSE),"Нет")</f>
        <v>Анализ даты</v>
      </c>
      <c r="E5789" s="11" t="str">
        <f>IFERROR(VLOOKUP(Rule!K5789,lvl_3[],2,FALSE),"Нет")</f>
        <v>Анализ даты</v>
      </c>
      <c r="F5789" s="11" t="str">
        <f>IFERROR(INDEX(lvl_4[],MATCH(L5789,lvl_4[ID],0),MATCH(TEXT(K5789,"##0"),lvl_4[#Headers],0)),"Нет")</f>
        <v>Символические звезды</v>
      </c>
      <c r="G5789" s="11" t="str">
        <f>IFERROR(INDEX(lvl_5[],MATCH(M5789,lvl_5[ID],0),MATCH(_xlfn.CONCAT(TEXT(K5789,"##0"),"_",TEXT(L5789,"##0")),lvl_5[#Headers],0)),"Нет")</f>
        <v>Благородный Тайцзи</v>
      </c>
      <c r="H5789" s="11" t="str">
        <f>IFERROR(INDEX(lvl_6[],MATCH(N5789,lvl_6[ID],0),MATCH(_xlfn.CONCAT(K5789,"_",L5789,"_",M5789),lvl_6[#Headers],0)),"Нет")</f>
        <v>Нет</v>
      </c>
      <c r="I5789" s="12">
        <v>1</v>
      </c>
      <c r="J5789" s="12">
        <v>4</v>
      </c>
      <c r="K5789" s="12">
        <v>1</v>
      </c>
      <c r="L5789" s="12">
        <v>5</v>
      </c>
      <c r="M5789" s="12">
        <v>16</v>
      </c>
      <c r="N5789" s="12">
        <v>1465</v>
      </c>
      <c r="O5789" s="12">
        <f>COUNTIF($P$2:P5789,P5789)</f>
        <v>1</v>
      </c>
      <c r="P5789" s="12" t="str">
        <f t="shared" si="330"/>
        <v>14105161465</v>
      </c>
      <c r="Q5789" s="12" t="str">
        <f t="shared" si="331"/>
        <v>141051614650001</v>
      </c>
      <c r="R5789" s="20" t="s">
        <v>4621</v>
      </c>
      <c r="AI5789" s="12" t="s">
        <v>908</v>
      </c>
      <c r="AK5789" s="12" t="s">
        <v>864</v>
      </c>
      <c r="BN5789" s="12">
        <v>1</v>
      </c>
      <c r="BP5789" s="12" t="s">
        <v>3808</v>
      </c>
    </row>
    <row r="5790" spans="1:68" ht="45" x14ac:dyDescent="0.25">
      <c r="A5790" s="12">
        <v>1</v>
      </c>
      <c r="B5790" s="11" t="str">
        <f t="shared" si="329"/>
        <v>Общий расчет. Анализ даты. Анализ даты. Символические звезды. Благородный Тайцзи. Нет</v>
      </c>
      <c r="C5790" s="11" t="str">
        <f>IFERROR(VLOOKUP(I5790,lvl_1[],2,FALSE),"Нет")</f>
        <v>Общий расчет</v>
      </c>
      <c r="D5790" s="11" t="str">
        <f>IFERROR(VLOOKUP(Rule!J5790,lvl_2[],2,FALSE),"Нет")</f>
        <v>Анализ даты</v>
      </c>
      <c r="E5790" s="11" t="str">
        <f>IFERROR(VLOOKUP(Rule!K5790,lvl_3[],2,FALSE),"Нет")</f>
        <v>Анализ даты</v>
      </c>
      <c r="F5790" s="11" t="str">
        <f>IFERROR(INDEX(lvl_4[],MATCH(L5790,lvl_4[ID],0),MATCH(TEXT(K5790,"##0"),lvl_4[#Headers],0)),"Нет")</f>
        <v>Символические звезды</v>
      </c>
      <c r="G5790" s="11" t="str">
        <f>IFERROR(INDEX(lvl_5[],MATCH(M5790,lvl_5[ID],0),MATCH(_xlfn.CONCAT(TEXT(K5790,"##0"),"_",TEXT(L5790,"##0")),lvl_5[#Headers],0)),"Нет")</f>
        <v>Благородный Тайцзи</v>
      </c>
      <c r="H5790" s="11" t="str">
        <f>IFERROR(INDEX(lvl_6[],MATCH(N5790,lvl_6[ID],0),MATCH(_xlfn.CONCAT(K5790,"_",L5790,"_",M5790),lvl_6[#Headers],0)),"Нет")</f>
        <v>Нет</v>
      </c>
      <c r="I5790" s="12">
        <v>1</v>
      </c>
      <c r="J5790" s="12">
        <v>4</v>
      </c>
      <c r="K5790" s="12">
        <v>1</v>
      </c>
      <c r="L5790" s="12">
        <v>5</v>
      </c>
      <c r="M5790" s="12">
        <v>16</v>
      </c>
      <c r="N5790" s="12">
        <v>1466</v>
      </c>
      <c r="O5790" s="12">
        <f>COUNTIF($P$2:P5790,P5790)</f>
        <v>1</v>
      </c>
      <c r="P5790" s="12" t="str">
        <f t="shared" si="330"/>
        <v>14105161466</v>
      </c>
      <c r="Q5790" s="12" t="str">
        <f t="shared" si="331"/>
        <v>141051614660001</v>
      </c>
      <c r="R5790" s="20" t="s">
        <v>4622</v>
      </c>
      <c r="AI5790" s="12" t="s">
        <v>910</v>
      </c>
      <c r="AK5790" s="12" t="s">
        <v>859</v>
      </c>
      <c r="BN5790" s="12">
        <v>1</v>
      </c>
      <c r="BP5790" s="12" t="s">
        <v>3808</v>
      </c>
    </row>
    <row r="5791" spans="1:68" ht="45" x14ac:dyDescent="0.25">
      <c r="A5791" s="12">
        <v>1</v>
      </c>
      <c r="B5791" s="11" t="str">
        <f t="shared" si="329"/>
        <v>Общий расчет. Анализ даты. Анализ даты. Символические звезды. Благородный Тайцзи. Нет</v>
      </c>
      <c r="C5791" s="11" t="str">
        <f>IFERROR(VLOOKUP(I5791,lvl_1[],2,FALSE),"Нет")</f>
        <v>Общий расчет</v>
      </c>
      <c r="D5791" s="11" t="str">
        <f>IFERROR(VLOOKUP(Rule!J5791,lvl_2[],2,FALSE),"Нет")</f>
        <v>Анализ даты</v>
      </c>
      <c r="E5791" s="11" t="str">
        <f>IFERROR(VLOOKUP(Rule!K5791,lvl_3[],2,FALSE),"Нет")</f>
        <v>Анализ даты</v>
      </c>
      <c r="F5791" s="11" t="str">
        <f>IFERROR(INDEX(lvl_4[],MATCH(L5791,lvl_4[ID],0),MATCH(TEXT(K5791,"##0"),lvl_4[#Headers],0)),"Нет")</f>
        <v>Символические звезды</v>
      </c>
      <c r="G5791" s="11" t="str">
        <f>IFERROR(INDEX(lvl_5[],MATCH(M5791,lvl_5[ID],0),MATCH(_xlfn.CONCAT(TEXT(K5791,"##0"),"_",TEXT(L5791,"##0")),lvl_5[#Headers],0)),"Нет")</f>
        <v>Благородный Тайцзи</v>
      </c>
      <c r="H5791" s="11" t="str">
        <f>IFERROR(INDEX(lvl_6[],MATCH(N5791,lvl_6[ID],0),MATCH(_xlfn.CONCAT(K5791,"_",L5791,"_",M5791),lvl_6[#Headers],0)),"Нет")</f>
        <v>Нет</v>
      </c>
      <c r="I5791" s="12">
        <v>1</v>
      </c>
      <c r="J5791" s="12">
        <v>4</v>
      </c>
      <c r="K5791" s="12">
        <v>1</v>
      </c>
      <c r="L5791" s="12">
        <v>5</v>
      </c>
      <c r="M5791" s="12">
        <v>16</v>
      </c>
      <c r="N5791" s="12">
        <v>1467</v>
      </c>
      <c r="O5791" s="12">
        <f>COUNTIF($P$2:P5791,P5791)</f>
        <v>1</v>
      </c>
      <c r="P5791" s="12" t="str">
        <f t="shared" si="330"/>
        <v>14105161467</v>
      </c>
      <c r="Q5791" s="12" t="str">
        <f t="shared" si="331"/>
        <v>141051614670001</v>
      </c>
      <c r="R5791" s="20" t="s">
        <v>4623</v>
      </c>
      <c r="AI5791" s="12" t="s">
        <v>910</v>
      </c>
      <c r="AK5791" s="12" t="s">
        <v>868</v>
      </c>
      <c r="BN5791" s="12">
        <v>1</v>
      </c>
      <c r="BP5791" s="12" t="s">
        <v>3808</v>
      </c>
    </row>
    <row r="5792" spans="1:68" ht="45" x14ac:dyDescent="0.25">
      <c r="A5792" s="12">
        <v>1</v>
      </c>
      <c r="B5792" s="11" t="str">
        <f t="shared" si="329"/>
        <v>Общий расчет. Анализ даты. Анализ даты. Символические звезды. Благородный Тайцзи. Нет</v>
      </c>
      <c r="C5792" s="11" t="str">
        <f>IFERROR(VLOOKUP(I5792,lvl_1[],2,FALSE),"Нет")</f>
        <v>Общий расчет</v>
      </c>
      <c r="D5792" s="11" t="str">
        <f>IFERROR(VLOOKUP(Rule!J5792,lvl_2[],2,FALSE),"Нет")</f>
        <v>Анализ даты</v>
      </c>
      <c r="E5792" s="11" t="str">
        <f>IFERROR(VLOOKUP(Rule!K5792,lvl_3[],2,FALSE),"Нет")</f>
        <v>Анализ даты</v>
      </c>
      <c r="F5792" s="11" t="str">
        <f>IFERROR(INDEX(lvl_4[],MATCH(L5792,lvl_4[ID],0),MATCH(TEXT(K5792,"##0"),lvl_4[#Headers],0)),"Нет")</f>
        <v>Символические звезды</v>
      </c>
      <c r="G5792" s="11" t="str">
        <f>IFERROR(INDEX(lvl_5[],MATCH(M5792,lvl_5[ID],0),MATCH(_xlfn.CONCAT(TEXT(K5792,"##0"),"_",TEXT(L5792,"##0")),lvl_5[#Headers],0)),"Нет")</f>
        <v>Благородный Тайцзи</v>
      </c>
      <c r="H5792" s="11" t="str">
        <f>IFERROR(INDEX(lvl_6[],MATCH(N5792,lvl_6[ID],0),MATCH(_xlfn.CONCAT(K5792,"_",L5792,"_",M5792),lvl_6[#Headers],0)),"Нет")</f>
        <v>Нет</v>
      </c>
      <c r="I5792" s="12">
        <v>1</v>
      </c>
      <c r="J5792" s="12">
        <v>4</v>
      </c>
      <c r="K5792" s="12">
        <v>1</v>
      </c>
      <c r="L5792" s="12">
        <v>5</v>
      </c>
      <c r="M5792" s="12">
        <v>16</v>
      </c>
      <c r="N5792" s="12">
        <v>1468</v>
      </c>
      <c r="O5792" s="12">
        <f>COUNTIF($P$2:P5792,P5792)</f>
        <v>1</v>
      </c>
      <c r="P5792" s="12" t="str">
        <f t="shared" si="330"/>
        <v>14105161468</v>
      </c>
      <c r="Q5792" s="12" t="str">
        <f t="shared" si="331"/>
        <v>141051614680001</v>
      </c>
      <c r="R5792" s="20" t="s">
        <v>4624</v>
      </c>
      <c r="AI5792" s="12" t="s">
        <v>912</v>
      </c>
      <c r="AK5792" s="12" t="s">
        <v>859</v>
      </c>
      <c r="BN5792" s="12">
        <v>1</v>
      </c>
      <c r="BP5792" s="12" t="s">
        <v>3808</v>
      </c>
    </row>
    <row r="5793" spans="1:68" ht="45" x14ac:dyDescent="0.25">
      <c r="A5793" s="12">
        <v>1</v>
      </c>
      <c r="B5793" s="11" t="str">
        <f t="shared" si="329"/>
        <v>Общий расчет. Анализ даты. Анализ даты. Символические звезды. Благородный Тайцзи. Нет</v>
      </c>
      <c r="C5793" s="11" t="str">
        <f>IFERROR(VLOOKUP(I5793,lvl_1[],2,FALSE),"Нет")</f>
        <v>Общий расчет</v>
      </c>
      <c r="D5793" s="11" t="str">
        <f>IFERROR(VLOOKUP(Rule!J5793,lvl_2[],2,FALSE),"Нет")</f>
        <v>Анализ даты</v>
      </c>
      <c r="E5793" s="11" t="str">
        <f>IFERROR(VLOOKUP(Rule!K5793,lvl_3[],2,FALSE),"Нет")</f>
        <v>Анализ даты</v>
      </c>
      <c r="F5793" s="11" t="str">
        <f>IFERROR(INDEX(lvl_4[],MATCH(L5793,lvl_4[ID],0),MATCH(TEXT(K5793,"##0"),lvl_4[#Headers],0)),"Нет")</f>
        <v>Символические звезды</v>
      </c>
      <c r="G5793" s="11" t="str">
        <f>IFERROR(INDEX(lvl_5[],MATCH(M5793,lvl_5[ID],0),MATCH(_xlfn.CONCAT(TEXT(K5793,"##0"),"_",TEXT(L5793,"##0")),lvl_5[#Headers],0)),"Нет")</f>
        <v>Благородный Тайцзи</v>
      </c>
      <c r="H5793" s="11" t="str">
        <f>IFERROR(INDEX(lvl_6[],MATCH(N5793,lvl_6[ID],0),MATCH(_xlfn.CONCAT(K5793,"_",L5793,"_",M5793),lvl_6[#Headers],0)),"Нет")</f>
        <v>Нет</v>
      </c>
      <c r="I5793" s="12">
        <v>1</v>
      </c>
      <c r="J5793" s="12">
        <v>4</v>
      </c>
      <c r="K5793" s="12">
        <v>1</v>
      </c>
      <c r="L5793" s="12">
        <v>5</v>
      </c>
      <c r="M5793" s="12">
        <v>16</v>
      </c>
      <c r="N5793" s="12">
        <v>1469</v>
      </c>
      <c r="O5793" s="12">
        <f>COUNTIF($P$2:P5793,P5793)</f>
        <v>1</v>
      </c>
      <c r="P5793" s="12" t="str">
        <f t="shared" si="330"/>
        <v>14105161469</v>
      </c>
      <c r="Q5793" s="12" t="str">
        <f t="shared" si="331"/>
        <v>141051614690001</v>
      </c>
      <c r="R5793" s="20" t="s">
        <v>4625</v>
      </c>
      <c r="AI5793" s="12" t="s">
        <v>912</v>
      </c>
      <c r="AK5793" s="12" t="s">
        <v>868</v>
      </c>
      <c r="BN5793" s="12">
        <v>1</v>
      </c>
      <c r="BP5793" s="12" t="s">
        <v>3808</v>
      </c>
    </row>
    <row r="5794" spans="1:68" ht="45" x14ac:dyDescent="0.25">
      <c r="A5794" s="12">
        <v>1</v>
      </c>
      <c r="B5794" s="11" t="str">
        <f t="shared" si="329"/>
        <v>Общий расчет. Анализ даты. Анализ даты. Символические звезды. Благородный Тайцзи. Нет</v>
      </c>
      <c r="C5794" s="11" t="str">
        <f>IFERROR(VLOOKUP(I5794,lvl_1[],2,FALSE),"Нет")</f>
        <v>Общий расчет</v>
      </c>
      <c r="D5794" s="11" t="str">
        <f>IFERROR(VLOOKUP(Rule!J5794,lvl_2[],2,FALSE),"Нет")</f>
        <v>Анализ даты</v>
      </c>
      <c r="E5794" s="11" t="str">
        <f>IFERROR(VLOOKUP(Rule!K5794,lvl_3[],2,FALSE),"Нет")</f>
        <v>Анализ даты</v>
      </c>
      <c r="F5794" s="11" t="str">
        <f>IFERROR(INDEX(lvl_4[],MATCH(L5794,lvl_4[ID],0),MATCH(TEXT(K5794,"##0"),lvl_4[#Headers],0)),"Нет")</f>
        <v>Символические звезды</v>
      </c>
      <c r="G5794" s="11" t="str">
        <f>IFERROR(INDEX(lvl_5[],MATCH(M5794,lvl_5[ID],0),MATCH(_xlfn.CONCAT(TEXT(K5794,"##0"),"_",TEXT(L5794,"##0")),lvl_5[#Headers],0)),"Нет")</f>
        <v>Благородный Тайцзи</v>
      </c>
      <c r="H5794" s="11" t="str">
        <f>IFERROR(INDEX(lvl_6[],MATCH(N5794,lvl_6[ID],0),MATCH(_xlfn.CONCAT(K5794,"_",L5794,"_",M5794),lvl_6[#Headers],0)),"Нет")</f>
        <v>Нет</v>
      </c>
      <c r="I5794" s="12">
        <v>1</v>
      </c>
      <c r="J5794" s="12">
        <v>4</v>
      </c>
      <c r="K5794" s="12">
        <v>1</v>
      </c>
      <c r="L5794" s="12">
        <v>5</v>
      </c>
      <c r="M5794" s="12">
        <v>16</v>
      </c>
      <c r="N5794" s="12">
        <v>1470</v>
      </c>
      <c r="O5794" s="12">
        <f>COUNTIF($P$2:P5794,P5794)</f>
        <v>1</v>
      </c>
      <c r="P5794" s="12" t="str">
        <f t="shared" si="330"/>
        <v>14105161470</v>
      </c>
      <c r="Q5794" s="12" t="str">
        <f t="shared" si="331"/>
        <v>141051614700001</v>
      </c>
      <c r="R5794" s="20" t="s">
        <v>4626</v>
      </c>
      <c r="AI5794" s="12" t="s">
        <v>914</v>
      </c>
      <c r="AK5794" s="12" t="s">
        <v>862</v>
      </c>
      <c r="BN5794" s="12">
        <v>1</v>
      </c>
      <c r="BP5794" s="12" t="s">
        <v>3808</v>
      </c>
    </row>
    <row r="5795" spans="1:68" ht="45" x14ac:dyDescent="0.25">
      <c r="A5795" s="12">
        <v>1</v>
      </c>
      <c r="B5795" s="11" t="str">
        <f t="shared" si="329"/>
        <v>Общий расчет. Анализ даты. Анализ даты. Символические звезды. Благородный Тайцзи. Нет</v>
      </c>
      <c r="C5795" s="11" t="str">
        <f>IFERROR(VLOOKUP(I5795,lvl_1[],2,FALSE),"Нет")</f>
        <v>Общий расчет</v>
      </c>
      <c r="D5795" s="11" t="str">
        <f>IFERROR(VLOOKUP(Rule!J5795,lvl_2[],2,FALSE),"Нет")</f>
        <v>Анализ даты</v>
      </c>
      <c r="E5795" s="11" t="str">
        <f>IFERROR(VLOOKUP(Rule!K5795,lvl_3[],2,FALSE),"Нет")</f>
        <v>Анализ даты</v>
      </c>
      <c r="F5795" s="11" t="str">
        <f>IFERROR(INDEX(lvl_4[],MATCH(L5795,lvl_4[ID],0),MATCH(TEXT(K5795,"##0"),lvl_4[#Headers],0)),"Нет")</f>
        <v>Символические звезды</v>
      </c>
      <c r="G5795" s="11" t="str">
        <f>IFERROR(INDEX(lvl_5[],MATCH(M5795,lvl_5[ID],0),MATCH(_xlfn.CONCAT(TEXT(K5795,"##0"),"_",TEXT(L5795,"##0")),lvl_5[#Headers],0)),"Нет")</f>
        <v>Благородный Тайцзи</v>
      </c>
      <c r="H5795" s="11" t="str">
        <f>IFERROR(INDEX(lvl_6[],MATCH(N5795,lvl_6[ID],0),MATCH(_xlfn.CONCAT(K5795,"_",L5795,"_",M5795),lvl_6[#Headers],0)),"Нет")</f>
        <v>Нет</v>
      </c>
      <c r="I5795" s="12">
        <v>1</v>
      </c>
      <c r="J5795" s="12">
        <v>4</v>
      </c>
      <c r="K5795" s="12">
        <v>1</v>
      </c>
      <c r="L5795" s="12">
        <v>5</v>
      </c>
      <c r="M5795" s="12">
        <v>16</v>
      </c>
      <c r="N5795" s="12">
        <v>1471</v>
      </c>
      <c r="O5795" s="12">
        <f>COUNTIF($P$2:P5795,P5795)</f>
        <v>1</v>
      </c>
      <c r="P5795" s="12" t="str">
        <f t="shared" si="330"/>
        <v>14105161471</v>
      </c>
      <c r="Q5795" s="12" t="str">
        <f t="shared" si="331"/>
        <v>141051614710001</v>
      </c>
      <c r="R5795" s="20" t="s">
        <v>4627</v>
      </c>
      <c r="AI5795" s="12" t="s">
        <v>914</v>
      </c>
      <c r="AK5795" s="12" t="s">
        <v>865</v>
      </c>
      <c r="BN5795" s="12">
        <v>1</v>
      </c>
      <c r="BP5795" s="12" t="s">
        <v>3808</v>
      </c>
    </row>
    <row r="5796" spans="1:68" ht="45" x14ac:dyDescent="0.25">
      <c r="A5796" s="12">
        <v>1</v>
      </c>
      <c r="B5796" s="11" t="str">
        <f t="shared" si="329"/>
        <v>Общий расчет. Анализ даты. Анализ даты. Символические звезды. Благородный Тайцзи. Нет</v>
      </c>
      <c r="C5796" s="11" t="str">
        <f>IFERROR(VLOOKUP(I5796,lvl_1[],2,FALSE),"Нет")</f>
        <v>Общий расчет</v>
      </c>
      <c r="D5796" s="11" t="str">
        <f>IFERROR(VLOOKUP(Rule!J5796,lvl_2[],2,FALSE),"Нет")</f>
        <v>Анализ даты</v>
      </c>
      <c r="E5796" s="11" t="str">
        <f>IFERROR(VLOOKUP(Rule!K5796,lvl_3[],2,FALSE),"Нет")</f>
        <v>Анализ даты</v>
      </c>
      <c r="F5796" s="11" t="str">
        <f>IFERROR(INDEX(lvl_4[],MATCH(L5796,lvl_4[ID],0),MATCH(TEXT(K5796,"##0"),lvl_4[#Headers],0)),"Нет")</f>
        <v>Символические звезды</v>
      </c>
      <c r="G5796" s="11" t="str">
        <f>IFERROR(INDEX(lvl_5[],MATCH(M5796,lvl_5[ID],0),MATCH(_xlfn.CONCAT(TEXT(K5796,"##0"),"_",TEXT(L5796,"##0")),lvl_5[#Headers],0)),"Нет")</f>
        <v>Благородный Тайцзи</v>
      </c>
      <c r="H5796" s="11" t="str">
        <f>IFERROR(INDEX(lvl_6[],MATCH(N5796,lvl_6[ID],0),MATCH(_xlfn.CONCAT(K5796,"_",L5796,"_",M5796),lvl_6[#Headers],0)),"Нет")</f>
        <v>Нет</v>
      </c>
      <c r="I5796" s="12">
        <v>1</v>
      </c>
      <c r="J5796" s="12">
        <v>4</v>
      </c>
      <c r="K5796" s="12">
        <v>1</v>
      </c>
      <c r="L5796" s="12">
        <v>5</v>
      </c>
      <c r="M5796" s="12">
        <v>16</v>
      </c>
      <c r="N5796" s="12">
        <v>1472</v>
      </c>
      <c r="O5796" s="12">
        <f>COUNTIF($P$2:P5796,P5796)</f>
        <v>1</v>
      </c>
      <c r="P5796" s="12" t="str">
        <f t="shared" si="330"/>
        <v>14105161472</v>
      </c>
      <c r="Q5796" s="12" t="str">
        <f t="shared" si="331"/>
        <v>141051614720001</v>
      </c>
      <c r="R5796" s="20" t="s">
        <v>4628</v>
      </c>
      <c r="AI5796" s="12" t="s">
        <v>916</v>
      </c>
      <c r="AK5796" s="12" t="s">
        <v>862</v>
      </c>
      <c r="BN5796" s="12">
        <v>1</v>
      </c>
      <c r="BP5796" s="12" t="s">
        <v>3808</v>
      </c>
    </row>
    <row r="5797" spans="1:68" ht="45" x14ac:dyDescent="0.25">
      <c r="A5797" s="12">
        <v>1</v>
      </c>
      <c r="B5797" s="11" t="str">
        <f t="shared" ref="B5797:B5860" si="332">_xlfn.CONCAT(C5797,". ", D5797,". ", E5797,". ", F5797,". ", G5797,". ", H5797)</f>
        <v>Общий расчет. Анализ даты. Анализ даты. Символические звезды. Благородный Тайцзи. Нет</v>
      </c>
      <c r="C5797" s="11" t="str">
        <f>IFERROR(VLOOKUP(I5797,lvl_1[],2,FALSE),"Нет")</f>
        <v>Общий расчет</v>
      </c>
      <c r="D5797" s="11" t="str">
        <f>IFERROR(VLOOKUP(Rule!J5797,lvl_2[],2,FALSE),"Нет")</f>
        <v>Анализ даты</v>
      </c>
      <c r="E5797" s="11" t="str">
        <f>IFERROR(VLOOKUP(Rule!K5797,lvl_3[],2,FALSE),"Нет")</f>
        <v>Анализ даты</v>
      </c>
      <c r="F5797" s="11" t="str">
        <f>IFERROR(INDEX(lvl_4[],MATCH(L5797,lvl_4[ID],0),MATCH(TEXT(K5797,"##0"),lvl_4[#Headers],0)),"Нет")</f>
        <v>Символические звезды</v>
      </c>
      <c r="G5797" s="11" t="str">
        <f>IFERROR(INDEX(lvl_5[],MATCH(M5797,lvl_5[ID],0),MATCH(_xlfn.CONCAT(TEXT(K5797,"##0"),"_",TEXT(L5797,"##0")),lvl_5[#Headers],0)),"Нет")</f>
        <v>Благородный Тайцзи</v>
      </c>
      <c r="H5797" s="11" t="str">
        <f>IFERROR(INDEX(lvl_6[],MATCH(N5797,lvl_6[ID],0),MATCH(_xlfn.CONCAT(K5797,"_",L5797,"_",M5797),lvl_6[#Headers],0)),"Нет")</f>
        <v>Нет</v>
      </c>
      <c r="I5797" s="12">
        <v>1</v>
      </c>
      <c r="J5797" s="12">
        <v>4</v>
      </c>
      <c r="K5797" s="12">
        <v>1</v>
      </c>
      <c r="L5797" s="12">
        <v>5</v>
      </c>
      <c r="M5797" s="12">
        <v>16</v>
      </c>
      <c r="N5797" s="12">
        <v>1473</v>
      </c>
      <c r="O5797" s="12">
        <f>COUNTIF($P$2:P5797,P5797)</f>
        <v>1</v>
      </c>
      <c r="P5797" s="12" t="str">
        <f t="shared" ref="P5797:P5860" si="333">_xlfn.CONCAT(I5797,
J5797,
K5797,
IF(LEN(L5797)=1,_xlfn.CONCAT(0,L5797),L5797),
IF(LEN(M5797)=1,_xlfn.CONCAT(0,M5797),M5797),
IF(LEN(N5797)=1,_xlfn.CONCAT(0,N5797),N5797))</f>
        <v>14105161473</v>
      </c>
      <c r="Q5797" s="12" t="str">
        <f t="shared" ref="Q5797:Q5860" si="334">_xlfn.CONCAT(I5797,
J5797,
K5797,
IF(LEN(L5797)=1,_xlfn.CONCAT(0,L5797),L5797),
IF(LEN(M5797)=1,_xlfn.CONCAT(0,M5797),M5797),
IF(LEN(N5797)=1,_xlfn.CONCAT(0,N5797),N5797),
IF(LEN(O5797)=1,_xlfn.CONCAT("000",O5797),IF(LEN(O5797)=2,_xlfn.CONCAT("00",O5797),IF(LEN(O5797)=3,_xlfn.CONCAT(0,O5797),O5797))))</f>
        <v>141051614730001</v>
      </c>
      <c r="R5797" s="20" t="s">
        <v>4629</v>
      </c>
      <c r="AI5797" s="12" t="s">
        <v>916</v>
      </c>
      <c r="AK5797" s="12" t="s">
        <v>865</v>
      </c>
      <c r="BN5797" s="12">
        <v>1</v>
      </c>
      <c r="BP5797" s="12" t="s">
        <v>3808</v>
      </c>
    </row>
    <row r="5798" spans="1:68" ht="45" x14ac:dyDescent="0.25">
      <c r="A5798" s="12">
        <v>1</v>
      </c>
      <c r="B5798" s="11" t="str">
        <f t="shared" si="332"/>
        <v>Общий расчет. Анализ даты. Анализ даты. Символические звезды. Звезда академика. Нет</v>
      </c>
      <c r="C5798" s="11" t="str">
        <f>IFERROR(VLOOKUP(I5798,lvl_1[],2,FALSE),"Нет")</f>
        <v>Общий расчет</v>
      </c>
      <c r="D5798" s="11" t="str">
        <f>IFERROR(VLOOKUP(Rule!J5798,lvl_2[],2,FALSE),"Нет")</f>
        <v>Анализ даты</v>
      </c>
      <c r="E5798" s="11" t="str">
        <f>IFERROR(VLOOKUP(Rule!K5798,lvl_3[],2,FALSE),"Нет")</f>
        <v>Анализ даты</v>
      </c>
      <c r="F5798" s="11" t="str">
        <f>IFERROR(INDEX(lvl_4[],MATCH(L5798,lvl_4[ID],0),MATCH(TEXT(K5798,"##0"),lvl_4[#Headers],0)),"Нет")</f>
        <v>Символические звезды</v>
      </c>
      <c r="G5798" s="11" t="str">
        <f>IFERROR(INDEX(lvl_5[],MATCH(M5798,lvl_5[ID],0),MATCH(_xlfn.CONCAT(TEXT(K5798,"##0"),"_",TEXT(L5798,"##0")),lvl_5[#Headers],0)),"Нет")</f>
        <v>Звезда академика</v>
      </c>
      <c r="H5798" s="11" t="str">
        <f>IFERROR(INDEX(lvl_6[],MATCH(N5798,lvl_6[ID],0),MATCH(_xlfn.CONCAT(K5798,"_",L5798,"_",M5798),lvl_6[#Headers],0)),"Нет")</f>
        <v>Нет</v>
      </c>
      <c r="I5798" s="12">
        <v>1</v>
      </c>
      <c r="J5798" s="12">
        <v>4</v>
      </c>
      <c r="K5798" s="12">
        <v>1</v>
      </c>
      <c r="L5798" s="12">
        <v>5</v>
      </c>
      <c r="M5798" s="12">
        <v>17</v>
      </c>
      <c r="N5798" s="12">
        <v>1474</v>
      </c>
      <c r="O5798" s="12">
        <f>COUNTIF($P$2:P5798,P5798)</f>
        <v>1</v>
      </c>
      <c r="P5798" s="12" t="str">
        <f t="shared" si="333"/>
        <v>14105171474</v>
      </c>
      <c r="Q5798" s="12" t="str">
        <f t="shared" si="334"/>
        <v>141051714740001</v>
      </c>
      <c r="R5798" s="20" t="s">
        <v>4630</v>
      </c>
      <c r="AI5798" s="12" t="s">
        <v>899</v>
      </c>
      <c r="AK5798" s="12" t="s">
        <v>862</v>
      </c>
      <c r="BN5798" s="12">
        <v>1</v>
      </c>
      <c r="BP5798" s="12" t="s">
        <v>3808</v>
      </c>
    </row>
    <row r="5799" spans="1:68" ht="45" x14ac:dyDescent="0.25">
      <c r="A5799" s="12">
        <v>1</v>
      </c>
      <c r="B5799" s="11" t="str">
        <f t="shared" si="332"/>
        <v>Общий расчет. Анализ даты. Анализ даты. Символические звезды. Звезда академика. Нет</v>
      </c>
      <c r="C5799" s="11" t="str">
        <f>IFERROR(VLOOKUP(I5799,lvl_1[],2,FALSE),"Нет")</f>
        <v>Общий расчет</v>
      </c>
      <c r="D5799" s="11" t="str">
        <f>IFERROR(VLOOKUP(Rule!J5799,lvl_2[],2,FALSE),"Нет")</f>
        <v>Анализ даты</v>
      </c>
      <c r="E5799" s="11" t="str">
        <f>IFERROR(VLOOKUP(Rule!K5799,lvl_3[],2,FALSE),"Нет")</f>
        <v>Анализ даты</v>
      </c>
      <c r="F5799" s="11" t="str">
        <f>IFERROR(INDEX(lvl_4[],MATCH(L5799,lvl_4[ID],0),MATCH(TEXT(K5799,"##0"),lvl_4[#Headers],0)),"Нет")</f>
        <v>Символические звезды</v>
      </c>
      <c r="G5799" s="11" t="str">
        <f>IFERROR(INDEX(lvl_5[],MATCH(M5799,lvl_5[ID],0),MATCH(_xlfn.CONCAT(TEXT(K5799,"##0"),"_",TEXT(L5799,"##0")),lvl_5[#Headers],0)),"Нет")</f>
        <v>Звезда академика</v>
      </c>
      <c r="H5799" s="11" t="str">
        <f>IFERROR(INDEX(lvl_6[],MATCH(N5799,lvl_6[ID],0),MATCH(_xlfn.CONCAT(K5799,"_",L5799,"_",M5799),lvl_6[#Headers],0)),"Нет")</f>
        <v>Нет</v>
      </c>
      <c r="I5799" s="12">
        <v>1</v>
      </c>
      <c r="J5799" s="12">
        <v>4</v>
      </c>
      <c r="K5799" s="12">
        <v>1</v>
      </c>
      <c r="L5799" s="12">
        <v>5</v>
      </c>
      <c r="M5799" s="12">
        <v>17</v>
      </c>
      <c r="N5799" s="12">
        <v>1475</v>
      </c>
      <c r="O5799" s="12">
        <f>COUNTIF($P$2:P5799,P5799)</f>
        <v>1</v>
      </c>
      <c r="P5799" s="12" t="str">
        <f t="shared" si="333"/>
        <v>14105171475</v>
      </c>
      <c r="Q5799" s="12" t="str">
        <f t="shared" si="334"/>
        <v>141051714750001</v>
      </c>
      <c r="R5799" s="20" t="s">
        <v>4631</v>
      </c>
      <c r="AI5799" s="12" t="s">
        <v>901</v>
      </c>
      <c r="AK5799" s="12" t="s">
        <v>863</v>
      </c>
      <c r="BN5799" s="12">
        <v>1</v>
      </c>
      <c r="BP5799" s="12" t="s">
        <v>3808</v>
      </c>
    </row>
    <row r="5800" spans="1:68" ht="45" x14ac:dyDescent="0.25">
      <c r="A5800" s="12">
        <v>1</v>
      </c>
      <c r="B5800" s="11" t="str">
        <f t="shared" si="332"/>
        <v>Общий расчет. Анализ даты. Анализ даты. Символические звезды. Звезда академика. Нет</v>
      </c>
      <c r="C5800" s="11" t="str">
        <f>IFERROR(VLOOKUP(I5800,lvl_1[],2,FALSE),"Нет")</f>
        <v>Общий расчет</v>
      </c>
      <c r="D5800" s="11" t="str">
        <f>IFERROR(VLOOKUP(Rule!J5800,lvl_2[],2,FALSE),"Нет")</f>
        <v>Анализ даты</v>
      </c>
      <c r="E5800" s="11" t="str">
        <f>IFERROR(VLOOKUP(Rule!K5800,lvl_3[],2,FALSE),"Нет")</f>
        <v>Анализ даты</v>
      </c>
      <c r="F5800" s="11" t="str">
        <f>IFERROR(INDEX(lvl_4[],MATCH(L5800,lvl_4[ID],0),MATCH(TEXT(K5800,"##0"),lvl_4[#Headers],0)),"Нет")</f>
        <v>Символические звезды</v>
      </c>
      <c r="G5800" s="11" t="str">
        <f>IFERROR(INDEX(lvl_5[],MATCH(M5800,lvl_5[ID],0),MATCH(_xlfn.CONCAT(TEXT(K5800,"##0"),"_",TEXT(L5800,"##0")),lvl_5[#Headers],0)),"Нет")</f>
        <v>Звезда академика</v>
      </c>
      <c r="H5800" s="11" t="str">
        <f>IFERROR(INDEX(lvl_6[],MATCH(N5800,lvl_6[ID],0),MATCH(_xlfn.CONCAT(K5800,"_",L5800,"_",M5800),lvl_6[#Headers],0)),"Нет")</f>
        <v>Нет</v>
      </c>
      <c r="I5800" s="12">
        <v>1</v>
      </c>
      <c r="J5800" s="12">
        <v>4</v>
      </c>
      <c r="K5800" s="12">
        <v>1</v>
      </c>
      <c r="L5800" s="12">
        <v>5</v>
      </c>
      <c r="M5800" s="12">
        <v>17</v>
      </c>
      <c r="N5800" s="12">
        <v>1476</v>
      </c>
      <c r="O5800" s="12">
        <f>COUNTIF($P$2:P5800,P5800)</f>
        <v>1</v>
      </c>
      <c r="P5800" s="12" t="str">
        <f t="shared" si="333"/>
        <v>14105171476</v>
      </c>
      <c r="Q5800" s="12" t="str">
        <f t="shared" si="334"/>
        <v>141051714760001</v>
      </c>
      <c r="R5800" s="20" t="s">
        <v>4632</v>
      </c>
      <c r="AI5800" s="12" t="s">
        <v>903</v>
      </c>
      <c r="AK5800" s="12" t="s">
        <v>865</v>
      </c>
      <c r="BN5800" s="12">
        <v>1</v>
      </c>
      <c r="BP5800" s="12" t="s">
        <v>3808</v>
      </c>
    </row>
    <row r="5801" spans="1:68" ht="45" x14ac:dyDescent="0.25">
      <c r="A5801" s="12">
        <v>1</v>
      </c>
      <c r="B5801" s="11" t="str">
        <f t="shared" si="332"/>
        <v>Общий расчет. Анализ даты. Анализ даты. Символические звезды. Звезда академика. Нет</v>
      </c>
      <c r="C5801" s="11" t="str">
        <f>IFERROR(VLOOKUP(I5801,lvl_1[],2,FALSE),"Нет")</f>
        <v>Общий расчет</v>
      </c>
      <c r="D5801" s="11" t="str">
        <f>IFERROR(VLOOKUP(Rule!J5801,lvl_2[],2,FALSE),"Нет")</f>
        <v>Анализ даты</v>
      </c>
      <c r="E5801" s="11" t="str">
        <f>IFERROR(VLOOKUP(Rule!K5801,lvl_3[],2,FALSE),"Нет")</f>
        <v>Анализ даты</v>
      </c>
      <c r="F5801" s="11" t="str">
        <f>IFERROR(INDEX(lvl_4[],MATCH(L5801,lvl_4[ID],0),MATCH(TEXT(K5801,"##0"),lvl_4[#Headers],0)),"Нет")</f>
        <v>Символические звезды</v>
      </c>
      <c r="G5801" s="11" t="str">
        <f>IFERROR(INDEX(lvl_5[],MATCH(M5801,lvl_5[ID],0),MATCH(_xlfn.CONCAT(TEXT(K5801,"##0"),"_",TEXT(L5801,"##0")),lvl_5[#Headers],0)),"Нет")</f>
        <v>Звезда академика</v>
      </c>
      <c r="H5801" s="11" t="str">
        <f>IFERROR(INDEX(lvl_6[],MATCH(N5801,lvl_6[ID],0),MATCH(_xlfn.CONCAT(K5801,"_",L5801,"_",M5801),lvl_6[#Headers],0)),"Нет")</f>
        <v>Нет</v>
      </c>
      <c r="I5801" s="12">
        <v>1</v>
      </c>
      <c r="J5801" s="12">
        <v>4</v>
      </c>
      <c r="K5801" s="12">
        <v>1</v>
      </c>
      <c r="L5801" s="12">
        <v>5</v>
      </c>
      <c r="M5801" s="12">
        <v>17</v>
      </c>
      <c r="N5801" s="12">
        <v>1477</v>
      </c>
      <c r="O5801" s="12">
        <f>COUNTIF($P$2:P5801,P5801)</f>
        <v>1</v>
      </c>
      <c r="P5801" s="12" t="str">
        <f t="shared" si="333"/>
        <v>14105171477</v>
      </c>
      <c r="Q5801" s="12" t="str">
        <f t="shared" si="334"/>
        <v>141051714770001</v>
      </c>
      <c r="R5801" s="20" t="s">
        <v>4633</v>
      </c>
      <c r="AI5801" s="12" t="s">
        <v>905</v>
      </c>
      <c r="AK5801" s="12" t="s">
        <v>866</v>
      </c>
      <c r="BN5801" s="12">
        <v>1</v>
      </c>
      <c r="BP5801" s="12" t="s">
        <v>3808</v>
      </c>
    </row>
    <row r="5802" spans="1:68" ht="45" x14ac:dyDescent="0.25">
      <c r="A5802" s="12">
        <v>1</v>
      </c>
      <c r="B5802" s="11" t="str">
        <f t="shared" si="332"/>
        <v>Общий расчет. Анализ даты. Анализ даты. Символические звезды. Звезда академика. Нет</v>
      </c>
      <c r="C5802" s="11" t="str">
        <f>IFERROR(VLOOKUP(I5802,lvl_1[],2,FALSE),"Нет")</f>
        <v>Общий расчет</v>
      </c>
      <c r="D5802" s="11" t="str">
        <f>IFERROR(VLOOKUP(Rule!J5802,lvl_2[],2,FALSE),"Нет")</f>
        <v>Анализ даты</v>
      </c>
      <c r="E5802" s="11" t="str">
        <f>IFERROR(VLOOKUP(Rule!K5802,lvl_3[],2,FALSE),"Нет")</f>
        <v>Анализ даты</v>
      </c>
      <c r="F5802" s="11" t="str">
        <f>IFERROR(INDEX(lvl_4[],MATCH(L5802,lvl_4[ID],0),MATCH(TEXT(K5802,"##0"),lvl_4[#Headers],0)),"Нет")</f>
        <v>Символические звезды</v>
      </c>
      <c r="G5802" s="11" t="str">
        <f>IFERROR(INDEX(lvl_5[],MATCH(M5802,lvl_5[ID],0),MATCH(_xlfn.CONCAT(TEXT(K5802,"##0"),"_",TEXT(L5802,"##0")),lvl_5[#Headers],0)),"Нет")</f>
        <v>Звезда академика</v>
      </c>
      <c r="H5802" s="11" t="str">
        <f>IFERROR(INDEX(lvl_6[],MATCH(N5802,lvl_6[ID],0),MATCH(_xlfn.CONCAT(K5802,"_",L5802,"_",M5802),lvl_6[#Headers],0)),"Нет")</f>
        <v>Нет</v>
      </c>
      <c r="I5802" s="12">
        <v>1</v>
      </c>
      <c r="J5802" s="12">
        <v>4</v>
      </c>
      <c r="K5802" s="12">
        <v>1</v>
      </c>
      <c r="L5802" s="12">
        <v>5</v>
      </c>
      <c r="M5802" s="12">
        <v>17</v>
      </c>
      <c r="N5802" s="12">
        <v>1478</v>
      </c>
      <c r="O5802" s="12">
        <f>COUNTIF($P$2:P5802,P5802)</f>
        <v>1</v>
      </c>
      <c r="P5802" s="12" t="str">
        <f t="shared" si="333"/>
        <v>14105171478</v>
      </c>
      <c r="Q5802" s="12" t="str">
        <f t="shared" si="334"/>
        <v>141051714780001</v>
      </c>
      <c r="R5802" s="20" t="s">
        <v>4634</v>
      </c>
      <c r="AI5802" s="12" t="s">
        <v>907</v>
      </c>
      <c r="AK5802" s="12" t="s">
        <v>865</v>
      </c>
      <c r="BN5802" s="12">
        <v>1</v>
      </c>
      <c r="BP5802" s="12" t="s">
        <v>3808</v>
      </c>
    </row>
    <row r="5803" spans="1:68" ht="45" x14ac:dyDescent="0.25">
      <c r="A5803" s="12">
        <v>1</v>
      </c>
      <c r="B5803" s="11" t="str">
        <f t="shared" si="332"/>
        <v>Общий расчет. Анализ даты. Анализ даты. Символические звезды. Звезда академика. Нет</v>
      </c>
      <c r="C5803" s="11" t="str">
        <f>IFERROR(VLOOKUP(I5803,lvl_1[],2,FALSE),"Нет")</f>
        <v>Общий расчет</v>
      </c>
      <c r="D5803" s="11" t="str">
        <f>IFERROR(VLOOKUP(Rule!J5803,lvl_2[],2,FALSE),"Нет")</f>
        <v>Анализ даты</v>
      </c>
      <c r="E5803" s="11" t="str">
        <f>IFERROR(VLOOKUP(Rule!K5803,lvl_3[],2,FALSE),"Нет")</f>
        <v>Анализ даты</v>
      </c>
      <c r="F5803" s="11" t="str">
        <f>IFERROR(INDEX(lvl_4[],MATCH(L5803,lvl_4[ID],0),MATCH(TEXT(K5803,"##0"),lvl_4[#Headers],0)),"Нет")</f>
        <v>Символические звезды</v>
      </c>
      <c r="G5803" s="11" t="str">
        <f>IFERROR(INDEX(lvl_5[],MATCH(M5803,lvl_5[ID],0),MATCH(_xlfn.CONCAT(TEXT(K5803,"##0"),"_",TEXT(L5803,"##0")),lvl_5[#Headers],0)),"Нет")</f>
        <v>Звезда академика</v>
      </c>
      <c r="H5803" s="11" t="str">
        <f>IFERROR(INDEX(lvl_6[],MATCH(N5803,lvl_6[ID],0),MATCH(_xlfn.CONCAT(K5803,"_",L5803,"_",M5803),lvl_6[#Headers],0)),"Нет")</f>
        <v>Нет</v>
      </c>
      <c r="I5803" s="12">
        <v>1</v>
      </c>
      <c r="J5803" s="12">
        <v>4</v>
      </c>
      <c r="K5803" s="12">
        <v>1</v>
      </c>
      <c r="L5803" s="12">
        <v>5</v>
      </c>
      <c r="M5803" s="12">
        <v>17</v>
      </c>
      <c r="N5803" s="12">
        <v>1479</v>
      </c>
      <c r="O5803" s="12">
        <f>COUNTIF($P$2:P5803,P5803)</f>
        <v>1</v>
      </c>
      <c r="P5803" s="12" t="str">
        <f t="shared" si="333"/>
        <v>14105171479</v>
      </c>
      <c r="Q5803" s="12" t="str">
        <f t="shared" si="334"/>
        <v>141051714790001</v>
      </c>
      <c r="R5803" s="20" t="s">
        <v>4635</v>
      </c>
      <c r="AI5803" s="12" t="s">
        <v>908</v>
      </c>
      <c r="AK5803" s="12" t="s">
        <v>866</v>
      </c>
      <c r="BN5803" s="12">
        <v>1</v>
      </c>
      <c r="BP5803" s="12" t="s">
        <v>3808</v>
      </c>
    </row>
    <row r="5804" spans="1:68" ht="45" x14ac:dyDescent="0.25">
      <c r="A5804" s="12">
        <v>1</v>
      </c>
      <c r="B5804" s="11" t="str">
        <f t="shared" si="332"/>
        <v>Общий расчет. Анализ даты. Анализ даты. Символические звезды. Звезда академика. Нет</v>
      </c>
      <c r="C5804" s="11" t="str">
        <f>IFERROR(VLOOKUP(I5804,lvl_1[],2,FALSE),"Нет")</f>
        <v>Общий расчет</v>
      </c>
      <c r="D5804" s="11" t="str">
        <f>IFERROR(VLOOKUP(Rule!J5804,lvl_2[],2,FALSE),"Нет")</f>
        <v>Анализ даты</v>
      </c>
      <c r="E5804" s="11" t="str">
        <f>IFERROR(VLOOKUP(Rule!K5804,lvl_3[],2,FALSE),"Нет")</f>
        <v>Анализ даты</v>
      </c>
      <c r="F5804" s="11" t="str">
        <f>IFERROR(INDEX(lvl_4[],MATCH(L5804,lvl_4[ID],0),MATCH(TEXT(K5804,"##0"),lvl_4[#Headers],0)),"Нет")</f>
        <v>Символические звезды</v>
      </c>
      <c r="G5804" s="11" t="str">
        <f>IFERROR(INDEX(lvl_5[],MATCH(M5804,lvl_5[ID],0),MATCH(_xlfn.CONCAT(TEXT(K5804,"##0"),"_",TEXT(L5804,"##0")),lvl_5[#Headers],0)),"Нет")</f>
        <v>Звезда академика</v>
      </c>
      <c r="H5804" s="11" t="str">
        <f>IFERROR(INDEX(lvl_6[],MATCH(N5804,lvl_6[ID],0),MATCH(_xlfn.CONCAT(K5804,"_",L5804,"_",M5804),lvl_6[#Headers],0)),"Нет")</f>
        <v>Нет</v>
      </c>
      <c r="I5804" s="12">
        <v>1</v>
      </c>
      <c r="J5804" s="12">
        <v>4</v>
      </c>
      <c r="K5804" s="12">
        <v>1</v>
      </c>
      <c r="L5804" s="12">
        <v>5</v>
      </c>
      <c r="M5804" s="12">
        <v>17</v>
      </c>
      <c r="N5804" s="12">
        <v>1480</v>
      </c>
      <c r="O5804" s="12">
        <f>COUNTIF($P$2:P5804,P5804)</f>
        <v>1</v>
      </c>
      <c r="P5804" s="12" t="str">
        <f t="shared" si="333"/>
        <v>14105171480</v>
      </c>
      <c r="Q5804" s="12" t="str">
        <f t="shared" si="334"/>
        <v>141051714800001</v>
      </c>
      <c r="R5804" s="20" t="s">
        <v>4636</v>
      </c>
      <c r="AI5804" s="12" t="s">
        <v>910</v>
      </c>
      <c r="AK5804" s="12" t="s">
        <v>868</v>
      </c>
      <c r="BN5804" s="12">
        <v>1</v>
      </c>
      <c r="BP5804" s="12" t="s">
        <v>3808</v>
      </c>
    </row>
    <row r="5805" spans="1:68" ht="45" x14ac:dyDescent="0.25">
      <c r="A5805" s="12">
        <v>1</v>
      </c>
      <c r="B5805" s="11" t="str">
        <f t="shared" si="332"/>
        <v>Общий расчет. Анализ даты. Анализ даты. Символические звезды. Звезда академика. Нет</v>
      </c>
      <c r="C5805" s="11" t="str">
        <f>IFERROR(VLOOKUP(I5805,lvl_1[],2,FALSE),"Нет")</f>
        <v>Общий расчет</v>
      </c>
      <c r="D5805" s="11" t="str">
        <f>IFERROR(VLOOKUP(Rule!J5805,lvl_2[],2,FALSE),"Нет")</f>
        <v>Анализ даты</v>
      </c>
      <c r="E5805" s="11" t="str">
        <f>IFERROR(VLOOKUP(Rule!K5805,lvl_3[],2,FALSE),"Нет")</f>
        <v>Анализ даты</v>
      </c>
      <c r="F5805" s="11" t="str">
        <f>IFERROR(INDEX(lvl_4[],MATCH(L5805,lvl_4[ID],0),MATCH(TEXT(K5805,"##0"),lvl_4[#Headers],0)),"Нет")</f>
        <v>Символические звезды</v>
      </c>
      <c r="G5805" s="11" t="str">
        <f>IFERROR(INDEX(lvl_5[],MATCH(M5805,lvl_5[ID],0),MATCH(_xlfn.CONCAT(TEXT(K5805,"##0"),"_",TEXT(L5805,"##0")),lvl_5[#Headers],0)),"Нет")</f>
        <v>Звезда академика</v>
      </c>
      <c r="H5805" s="11" t="str">
        <f>IFERROR(INDEX(lvl_6[],MATCH(N5805,lvl_6[ID],0),MATCH(_xlfn.CONCAT(K5805,"_",L5805,"_",M5805),lvl_6[#Headers],0)),"Нет")</f>
        <v>Нет</v>
      </c>
      <c r="I5805" s="12">
        <v>1</v>
      </c>
      <c r="J5805" s="12">
        <v>4</v>
      </c>
      <c r="K5805" s="12">
        <v>1</v>
      </c>
      <c r="L5805" s="12">
        <v>5</v>
      </c>
      <c r="M5805" s="12">
        <v>17</v>
      </c>
      <c r="N5805" s="12">
        <v>1481</v>
      </c>
      <c r="O5805" s="12">
        <f>COUNTIF($P$2:P5805,P5805)</f>
        <v>1</v>
      </c>
      <c r="P5805" s="12" t="str">
        <f t="shared" si="333"/>
        <v>14105171481</v>
      </c>
      <c r="Q5805" s="12" t="str">
        <f t="shared" si="334"/>
        <v>141051714810001</v>
      </c>
      <c r="R5805" s="20" t="s">
        <v>4637</v>
      </c>
      <c r="AI5805" s="12" t="s">
        <v>912</v>
      </c>
      <c r="AK5805" s="12" t="s">
        <v>869</v>
      </c>
      <c r="BN5805" s="12">
        <v>1</v>
      </c>
      <c r="BP5805" s="12" t="s">
        <v>3808</v>
      </c>
    </row>
    <row r="5806" spans="1:68" ht="45" x14ac:dyDescent="0.25">
      <c r="A5806" s="12">
        <v>1</v>
      </c>
      <c r="B5806" s="11" t="str">
        <f t="shared" si="332"/>
        <v>Общий расчет. Анализ даты. Анализ даты. Символические звезды. Звезда академика. Нет</v>
      </c>
      <c r="C5806" s="11" t="str">
        <f>IFERROR(VLOOKUP(I5806,lvl_1[],2,FALSE),"Нет")</f>
        <v>Общий расчет</v>
      </c>
      <c r="D5806" s="11" t="str">
        <f>IFERROR(VLOOKUP(Rule!J5806,lvl_2[],2,FALSE),"Нет")</f>
        <v>Анализ даты</v>
      </c>
      <c r="E5806" s="11" t="str">
        <f>IFERROR(VLOOKUP(Rule!K5806,lvl_3[],2,FALSE),"Нет")</f>
        <v>Анализ даты</v>
      </c>
      <c r="F5806" s="11" t="str">
        <f>IFERROR(INDEX(lvl_4[],MATCH(L5806,lvl_4[ID],0),MATCH(TEXT(K5806,"##0"),lvl_4[#Headers],0)),"Нет")</f>
        <v>Символические звезды</v>
      </c>
      <c r="G5806" s="11" t="str">
        <f>IFERROR(INDEX(lvl_5[],MATCH(M5806,lvl_5[ID],0),MATCH(_xlfn.CONCAT(TEXT(K5806,"##0"),"_",TEXT(L5806,"##0")),lvl_5[#Headers],0)),"Нет")</f>
        <v>Звезда академика</v>
      </c>
      <c r="H5806" s="11" t="str">
        <f>IFERROR(INDEX(lvl_6[],MATCH(N5806,lvl_6[ID],0),MATCH(_xlfn.CONCAT(K5806,"_",L5806,"_",M5806),lvl_6[#Headers],0)),"Нет")</f>
        <v>Нет</v>
      </c>
      <c r="I5806" s="12">
        <v>1</v>
      </c>
      <c r="J5806" s="12">
        <v>4</v>
      </c>
      <c r="K5806" s="12">
        <v>1</v>
      </c>
      <c r="L5806" s="12">
        <v>5</v>
      </c>
      <c r="M5806" s="12">
        <v>17</v>
      </c>
      <c r="N5806" s="12">
        <v>1482</v>
      </c>
      <c r="O5806" s="12">
        <f>COUNTIF($P$2:P5806,P5806)</f>
        <v>1</v>
      </c>
      <c r="P5806" s="12" t="str">
        <f t="shared" si="333"/>
        <v>14105171482</v>
      </c>
      <c r="Q5806" s="12" t="str">
        <f t="shared" si="334"/>
        <v>141051714820001</v>
      </c>
      <c r="R5806" s="20" t="s">
        <v>4638</v>
      </c>
      <c r="AI5806" s="12" t="s">
        <v>914</v>
      </c>
      <c r="AK5806" s="12" t="s">
        <v>859</v>
      </c>
      <c r="BN5806" s="12">
        <v>1</v>
      </c>
      <c r="BP5806" s="12" t="s">
        <v>3808</v>
      </c>
    </row>
    <row r="5807" spans="1:68" ht="45" x14ac:dyDescent="0.25">
      <c r="A5807" s="12">
        <v>1</v>
      </c>
      <c r="B5807" s="11" t="str">
        <f t="shared" si="332"/>
        <v>Общий расчет. Анализ даты. Анализ даты. Символические звезды. Звезда академика. Нет</v>
      </c>
      <c r="C5807" s="11" t="str">
        <f>IFERROR(VLOOKUP(I5807,lvl_1[],2,FALSE),"Нет")</f>
        <v>Общий расчет</v>
      </c>
      <c r="D5807" s="11" t="str">
        <f>IFERROR(VLOOKUP(Rule!J5807,lvl_2[],2,FALSE),"Нет")</f>
        <v>Анализ даты</v>
      </c>
      <c r="E5807" s="11" t="str">
        <f>IFERROR(VLOOKUP(Rule!K5807,lvl_3[],2,FALSE),"Нет")</f>
        <v>Анализ даты</v>
      </c>
      <c r="F5807" s="11" t="str">
        <f>IFERROR(INDEX(lvl_4[],MATCH(L5807,lvl_4[ID],0),MATCH(TEXT(K5807,"##0"),lvl_4[#Headers],0)),"Нет")</f>
        <v>Символические звезды</v>
      </c>
      <c r="G5807" s="11" t="str">
        <f>IFERROR(INDEX(lvl_5[],MATCH(M5807,lvl_5[ID],0),MATCH(_xlfn.CONCAT(TEXT(K5807,"##0"),"_",TEXT(L5807,"##0")),lvl_5[#Headers],0)),"Нет")</f>
        <v>Звезда академика</v>
      </c>
      <c r="H5807" s="11" t="str">
        <f>IFERROR(INDEX(lvl_6[],MATCH(N5807,lvl_6[ID],0),MATCH(_xlfn.CONCAT(K5807,"_",L5807,"_",M5807),lvl_6[#Headers],0)),"Нет")</f>
        <v>Нет</v>
      </c>
      <c r="I5807" s="12">
        <v>1</v>
      </c>
      <c r="J5807" s="12">
        <v>4</v>
      </c>
      <c r="K5807" s="12">
        <v>1</v>
      </c>
      <c r="L5807" s="12">
        <v>5</v>
      </c>
      <c r="M5807" s="12">
        <v>17</v>
      </c>
      <c r="N5807" s="12">
        <v>1483</v>
      </c>
      <c r="O5807" s="12">
        <f>COUNTIF($P$2:P5807,P5807)</f>
        <v>1</v>
      </c>
      <c r="P5807" s="12" t="str">
        <f t="shared" si="333"/>
        <v>14105171483</v>
      </c>
      <c r="Q5807" s="12" t="str">
        <f t="shared" si="334"/>
        <v>141051714830001</v>
      </c>
      <c r="R5807" s="20" t="s">
        <v>4639</v>
      </c>
      <c r="AI5807" s="12" t="s">
        <v>916</v>
      </c>
      <c r="AK5807" s="12" t="s">
        <v>860</v>
      </c>
      <c r="BN5807" s="12">
        <v>1</v>
      </c>
      <c r="BP5807" s="12" t="s">
        <v>3808</v>
      </c>
    </row>
    <row r="5808" spans="1:68" ht="45" x14ac:dyDescent="0.25">
      <c r="A5808" s="12">
        <v>1</v>
      </c>
      <c r="B5808" s="11" t="str">
        <f t="shared" si="332"/>
        <v>Общий расчет. Анализ даты. Анализ даты. Символические звезды. Овечий нож (Демон убиения овец). Нет</v>
      </c>
      <c r="C5808" s="11" t="str">
        <f>IFERROR(VLOOKUP(I5808,lvl_1[],2,FALSE),"Нет")</f>
        <v>Общий расчет</v>
      </c>
      <c r="D5808" s="11" t="str">
        <f>IFERROR(VLOOKUP(Rule!J5808,lvl_2[],2,FALSE),"Нет")</f>
        <v>Анализ даты</v>
      </c>
      <c r="E5808" s="11" t="str">
        <f>IFERROR(VLOOKUP(Rule!K5808,lvl_3[],2,FALSE),"Нет")</f>
        <v>Анализ даты</v>
      </c>
      <c r="F5808" s="11" t="str">
        <f>IFERROR(INDEX(lvl_4[],MATCH(L5808,lvl_4[ID],0),MATCH(TEXT(K5808,"##0"),lvl_4[#Headers],0)),"Нет")</f>
        <v>Символические звезды</v>
      </c>
      <c r="G5808" s="11" t="str">
        <f>IFERROR(INDEX(lvl_5[],MATCH(M5808,lvl_5[ID],0),MATCH(_xlfn.CONCAT(TEXT(K5808,"##0"),"_",TEXT(L5808,"##0")),lvl_5[#Headers],0)),"Нет")</f>
        <v>Овечий нож (Демон убиения овец)</v>
      </c>
      <c r="H5808" s="11" t="str">
        <f>IFERROR(INDEX(lvl_6[],MATCH(N5808,lvl_6[ID],0),MATCH(_xlfn.CONCAT(K5808,"_",L5808,"_",M5808),lvl_6[#Headers],0)),"Нет")</f>
        <v>Нет</v>
      </c>
      <c r="I5808" s="12">
        <v>1</v>
      </c>
      <c r="J5808" s="12">
        <v>4</v>
      </c>
      <c r="K5808" s="12">
        <v>1</v>
      </c>
      <c r="L5808" s="12">
        <v>5</v>
      </c>
      <c r="M5808" s="12">
        <v>18</v>
      </c>
      <c r="N5808" s="12">
        <v>1484</v>
      </c>
      <c r="O5808" s="12">
        <f>COUNTIF($P$2:P5808,P5808)</f>
        <v>1</v>
      </c>
      <c r="P5808" s="12" t="str">
        <f t="shared" si="333"/>
        <v>14105181484</v>
      </c>
      <c r="Q5808" s="12" t="str">
        <f t="shared" si="334"/>
        <v>141051814840001</v>
      </c>
      <c r="R5808" s="20" t="s">
        <v>4640</v>
      </c>
      <c r="AI5808" s="12" t="s">
        <v>899</v>
      </c>
      <c r="AK5808" s="12" t="s">
        <v>860</v>
      </c>
      <c r="BN5808" s="12">
        <v>1</v>
      </c>
      <c r="BP5808" s="12" t="s">
        <v>3808</v>
      </c>
    </row>
    <row r="5809" spans="1:68" ht="45" x14ac:dyDescent="0.25">
      <c r="A5809" s="12">
        <v>1</v>
      </c>
      <c r="B5809" s="11" t="str">
        <f t="shared" si="332"/>
        <v>Общий расчет. Анализ даты. Анализ даты. Символические звезды. Овечий нож (Демон убиения овец). Нет</v>
      </c>
      <c r="C5809" s="11" t="str">
        <f>IFERROR(VLOOKUP(I5809,lvl_1[],2,FALSE),"Нет")</f>
        <v>Общий расчет</v>
      </c>
      <c r="D5809" s="11" t="str">
        <f>IFERROR(VLOOKUP(Rule!J5809,lvl_2[],2,FALSE),"Нет")</f>
        <v>Анализ даты</v>
      </c>
      <c r="E5809" s="11" t="str">
        <f>IFERROR(VLOOKUP(Rule!K5809,lvl_3[],2,FALSE),"Нет")</f>
        <v>Анализ даты</v>
      </c>
      <c r="F5809" s="11" t="str">
        <f>IFERROR(INDEX(lvl_4[],MATCH(L5809,lvl_4[ID],0),MATCH(TEXT(K5809,"##0"),lvl_4[#Headers],0)),"Нет")</f>
        <v>Символические звезды</v>
      </c>
      <c r="G5809" s="11" t="str">
        <f>IFERROR(INDEX(lvl_5[],MATCH(M5809,lvl_5[ID],0),MATCH(_xlfn.CONCAT(TEXT(K5809,"##0"),"_",TEXT(L5809,"##0")),lvl_5[#Headers],0)),"Нет")</f>
        <v>Овечий нож (Демон убиения овец)</v>
      </c>
      <c r="H5809" s="11" t="str">
        <f>IFERROR(INDEX(lvl_6[],MATCH(N5809,lvl_6[ID],0),MATCH(_xlfn.CONCAT(K5809,"_",L5809,"_",M5809),lvl_6[#Headers],0)),"Нет")</f>
        <v>Нет</v>
      </c>
      <c r="I5809" s="12">
        <v>1</v>
      </c>
      <c r="J5809" s="12">
        <v>4</v>
      </c>
      <c r="K5809" s="12">
        <v>1</v>
      </c>
      <c r="L5809" s="12">
        <v>5</v>
      </c>
      <c r="M5809" s="12">
        <v>18</v>
      </c>
      <c r="N5809" s="12">
        <v>1485</v>
      </c>
      <c r="O5809" s="12">
        <f>COUNTIF($P$2:P5809,P5809)</f>
        <v>1</v>
      </c>
      <c r="P5809" s="12" t="str">
        <f t="shared" si="333"/>
        <v>14105181485</v>
      </c>
      <c r="Q5809" s="12" t="str">
        <f t="shared" si="334"/>
        <v>141051814850001</v>
      </c>
      <c r="R5809" s="20" t="s">
        <v>4641</v>
      </c>
      <c r="AI5809" s="12" t="s">
        <v>901</v>
      </c>
      <c r="AK5809" s="12" t="s">
        <v>861</v>
      </c>
      <c r="BN5809" s="12">
        <v>1</v>
      </c>
      <c r="BP5809" s="12" t="s">
        <v>3808</v>
      </c>
    </row>
    <row r="5810" spans="1:68" ht="45" x14ac:dyDescent="0.25">
      <c r="A5810" s="12">
        <v>1</v>
      </c>
      <c r="B5810" s="11" t="str">
        <f t="shared" si="332"/>
        <v>Общий расчет. Анализ даты. Анализ даты. Символические звезды. Овечий нож (Демон убиения овец). Нет</v>
      </c>
      <c r="C5810" s="11" t="str">
        <f>IFERROR(VLOOKUP(I5810,lvl_1[],2,FALSE),"Нет")</f>
        <v>Общий расчет</v>
      </c>
      <c r="D5810" s="11" t="str">
        <f>IFERROR(VLOOKUP(Rule!J5810,lvl_2[],2,FALSE),"Нет")</f>
        <v>Анализ даты</v>
      </c>
      <c r="E5810" s="11" t="str">
        <f>IFERROR(VLOOKUP(Rule!K5810,lvl_3[],2,FALSE),"Нет")</f>
        <v>Анализ даты</v>
      </c>
      <c r="F5810" s="11" t="str">
        <f>IFERROR(INDEX(lvl_4[],MATCH(L5810,lvl_4[ID],0),MATCH(TEXT(K5810,"##0"),lvl_4[#Headers],0)),"Нет")</f>
        <v>Символические звезды</v>
      </c>
      <c r="G5810" s="11" t="str">
        <f>IFERROR(INDEX(lvl_5[],MATCH(M5810,lvl_5[ID],0),MATCH(_xlfn.CONCAT(TEXT(K5810,"##0"),"_",TEXT(L5810,"##0")),lvl_5[#Headers],0)),"Нет")</f>
        <v>Овечий нож (Демон убиения овец)</v>
      </c>
      <c r="H5810" s="11" t="str">
        <f>IFERROR(INDEX(lvl_6[],MATCH(N5810,lvl_6[ID],0),MATCH(_xlfn.CONCAT(K5810,"_",L5810,"_",M5810),lvl_6[#Headers],0)),"Нет")</f>
        <v>Нет</v>
      </c>
      <c r="I5810" s="12">
        <v>1</v>
      </c>
      <c r="J5810" s="12">
        <v>4</v>
      </c>
      <c r="K5810" s="12">
        <v>1</v>
      </c>
      <c r="L5810" s="12">
        <v>5</v>
      </c>
      <c r="M5810" s="12">
        <v>18</v>
      </c>
      <c r="N5810" s="12">
        <v>1486</v>
      </c>
      <c r="O5810" s="12">
        <f>COUNTIF($P$2:P5810,P5810)</f>
        <v>1</v>
      </c>
      <c r="P5810" s="12" t="str">
        <f t="shared" si="333"/>
        <v>14105181486</v>
      </c>
      <c r="Q5810" s="12" t="str">
        <f t="shared" si="334"/>
        <v>141051814860001</v>
      </c>
      <c r="R5810" s="20" t="s">
        <v>4642</v>
      </c>
      <c r="AI5810" s="12" t="s">
        <v>901</v>
      </c>
      <c r="AK5810" s="12" t="s">
        <v>859</v>
      </c>
      <c r="BN5810" s="12">
        <v>1</v>
      </c>
      <c r="BP5810" s="12" t="s">
        <v>3808</v>
      </c>
    </row>
    <row r="5811" spans="1:68" ht="45" x14ac:dyDescent="0.25">
      <c r="A5811" s="12">
        <v>1</v>
      </c>
      <c r="B5811" s="11" t="str">
        <f t="shared" si="332"/>
        <v>Общий расчет. Анализ даты. Анализ даты. Символические звезды. Овечий нож (Демон убиения овец). Нет</v>
      </c>
      <c r="C5811" s="11" t="str">
        <f>IFERROR(VLOOKUP(I5811,lvl_1[],2,FALSE),"Нет")</f>
        <v>Общий расчет</v>
      </c>
      <c r="D5811" s="11" t="str">
        <f>IFERROR(VLOOKUP(Rule!J5811,lvl_2[],2,FALSE),"Нет")</f>
        <v>Анализ даты</v>
      </c>
      <c r="E5811" s="11" t="str">
        <f>IFERROR(VLOOKUP(Rule!K5811,lvl_3[],2,FALSE),"Нет")</f>
        <v>Анализ даты</v>
      </c>
      <c r="F5811" s="11" t="str">
        <f>IFERROR(INDEX(lvl_4[],MATCH(L5811,lvl_4[ID],0),MATCH(TEXT(K5811,"##0"),lvl_4[#Headers],0)),"Нет")</f>
        <v>Символические звезды</v>
      </c>
      <c r="G5811" s="11" t="str">
        <f>IFERROR(INDEX(lvl_5[],MATCH(M5811,lvl_5[ID],0),MATCH(_xlfn.CONCAT(TEXT(K5811,"##0"),"_",TEXT(L5811,"##0")),lvl_5[#Headers],0)),"Нет")</f>
        <v>Овечий нож (Демон убиения овец)</v>
      </c>
      <c r="H5811" s="11" t="str">
        <f>IFERROR(INDEX(lvl_6[],MATCH(N5811,lvl_6[ID],0),MATCH(_xlfn.CONCAT(K5811,"_",L5811,"_",M5811),lvl_6[#Headers],0)),"Нет")</f>
        <v>Нет</v>
      </c>
      <c r="I5811" s="12">
        <v>1</v>
      </c>
      <c r="J5811" s="12">
        <v>4</v>
      </c>
      <c r="K5811" s="12">
        <v>1</v>
      </c>
      <c r="L5811" s="12">
        <v>5</v>
      </c>
      <c r="M5811" s="12">
        <v>18</v>
      </c>
      <c r="N5811" s="12">
        <v>1487</v>
      </c>
      <c r="O5811" s="12">
        <f>COUNTIF($P$2:P5811,P5811)</f>
        <v>1</v>
      </c>
      <c r="P5811" s="12" t="str">
        <f t="shared" si="333"/>
        <v>14105181487</v>
      </c>
      <c r="Q5811" s="12" t="str">
        <f t="shared" si="334"/>
        <v>141051814870001</v>
      </c>
      <c r="R5811" s="20" t="s">
        <v>4643</v>
      </c>
      <c r="AI5811" s="12" t="s">
        <v>903</v>
      </c>
      <c r="AK5811" s="12" t="s">
        <v>863</v>
      </c>
      <c r="BN5811" s="12">
        <v>1</v>
      </c>
      <c r="BP5811" s="12" t="s">
        <v>3808</v>
      </c>
    </row>
    <row r="5812" spans="1:68" ht="45" x14ac:dyDescent="0.25">
      <c r="A5812" s="12">
        <v>1</v>
      </c>
      <c r="B5812" s="11" t="str">
        <f t="shared" si="332"/>
        <v>Общий расчет. Анализ даты. Анализ даты. Символические звезды. Овечий нож (Демон убиения овец). Нет</v>
      </c>
      <c r="C5812" s="11" t="str">
        <f>IFERROR(VLOOKUP(I5812,lvl_1[],2,FALSE),"Нет")</f>
        <v>Общий расчет</v>
      </c>
      <c r="D5812" s="11" t="str">
        <f>IFERROR(VLOOKUP(Rule!J5812,lvl_2[],2,FALSE),"Нет")</f>
        <v>Анализ даты</v>
      </c>
      <c r="E5812" s="11" t="str">
        <f>IFERROR(VLOOKUP(Rule!K5812,lvl_3[],2,FALSE),"Нет")</f>
        <v>Анализ даты</v>
      </c>
      <c r="F5812" s="11" t="str">
        <f>IFERROR(INDEX(lvl_4[],MATCH(L5812,lvl_4[ID],0),MATCH(TEXT(K5812,"##0"),lvl_4[#Headers],0)),"Нет")</f>
        <v>Символические звезды</v>
      </c>
      <c r="G5812" s="11" t="str">
        <f>IFERROR(INDEX(lvl_5[],MATCH(M5812,lvl_5[ID],0),MATCH(_xlfn.CONCAT(TEXT(K5812,"##0"),"_",TEXT(L5812,"##0")),lvl_5[#Headers],0)),"Нет")</f>
        <v>Овечий нож (Демон убиения овец)</v>
      </c>
      <c r="H5812" s="11" t="str">
        <f>IFERROR(INDEX(lvl_6[],MATCH(N5812,lvl_6[ID],0),MATCH(_xlfn.CONCAT(K5812,"_",L5812,"_",M5812),lvl_6[#Headers],0)),"Нет")</f>
        <v>Нет</v>
      </c>
      <c r="I5812" s="12">
        <v>1</v>
      </c>
      <c r="J5812" s="12">
        <v>4</v>
      </c>
      <c r="K5812" s="12">
        <v>1</v>
      </c>
      <c r="L5812" s="12">
        <v>5</v>
      </c>
      <c r="M5812" s="12">
        <v>18</v>
      </c>
      <c r="N5812" s="12">
        <v>1488</v>
      </c>
      <c r="O5812" s="12">
        <f>COUNTIF($P$2:P5812,P5812)</f>
        <v>1</v>
      </c>
      <c r="P5812" s="12" t="str">
        <f t="shared" si="333"/>
        <v>14105181488</v>
      </c>
      <c r="Q5812" s="12" t="str">
        <f t="shared" si="334"/>
        <v>141051814880001</v>
      </c>
      <c r="R5812" s="20" t="s">
        <v>4644</v>
      </c>
      <c r="AI5812" s="12" t="s">
        <v>905</v>
      </c>
      <c r="AK5812" s="12" t="s">
        <v>864</v>
      </c>
      <c r="BN5812" s="12">
        <v>1</v>
      </c>
      <c r="BP5812" s="12" t="s">
        <v>3808</v>
      </c>
    </row>
    <row r="5813" spans="1:68" ht="45" x14ac:dyDescent="0.25">
      <c r="A5813" s="12">
        <v>1</v>
      </c>
      <c r="B5813" s="11" t="str">
        <f t="shared" si="332"/>
        <v>Общий расчет. Анализ даты. Анализ даты. Символические звезды. Овечий нож (Демон убиения овец). Нет</v>
      </c>
      <c r="C5813" s="11" t="str">
        <f>IFERROR(VLOOKUP(I5813,lvl_1[],2,FALSE),"Нет")</f>
        <v>Общий расчет</v>
      </c>
      <c r="D5813" s="11" t="str">
        <f>IFERROR(VLOOKUP(Rule!J5813,lvl_2[],2,FALSE),"Нет")</f>
        <v>Анализ даты</v>
      </c>
      <c r="E5813" s="11" t="str">
        <f>IFERROR(VLOOKUP(Rule!K5813,lvl_3[],2,FALSE),"Нет")</f>
        <v>Анализ даты</v>
      </c>
      <c r="F5813" s="11" t="str">
        <f>IFERROR(INDEX(lvl_4[],MATCH(L5813,lvl_4[ID],0),MATCH(TEXT(K5813,"##0"),lvl_4[#Headers],0)),"Нет")</f>
        <v>Символические звезды</v>
      </c>
      <c r="G5813" s="11" t="str">
        <f>IFERROR(INDEX(lvl_5[],MATCH(M5813,lvl_5[ID],0),MATCH(_xlfn.CONCAT(TEXT(K5813,"##0"),"_",TEXT(L5813,"##0")),lvl_5[#Headers],0)),"Нет")</f>
        <v>Овечий нож (Демон убиения овец)</v>
      </c>
      <c r="H5813" s="11" t="str">
        <f>IFERROR(INDEX(lvl_6[],MATCH(N5813,lvl_6[ID],0),MATCH(_xlfn.CONCAT(K5813,"_",L5813,"_",M5813),lvl_6[#Headers],0)),"Нет")</f>
        <v>Нет</v>
      </c>
      <c r="I5813" s="12">
        <v>1</v>
      </c>
      <c r="J5813" s="12">
        <v>4</v>
      </c>
      <c r="K5813" s="12">
        <v>1</v>
      </c>
      <c r="L5813" s="12">
        <v>5</v>
      </c>
      <c r="M5813" s="12">
        <v>18</v>
      </c>
      <c r="N5813" s="12">
        <v>1489</v>
      </c>
      <c r="O5813" s="12">
        <f>COUNTIF($P$2:P5813,P5813)</f>
        <v>1</v>
      </c>
      <c r="P5813" s="12" t="str">
        <f t="shared" si="333"/>
        <v>14105181489</v>
      </c>
      <c r="Q5813" s="12" t="str">
        <f t="shared" si="334"/>
        <v>141051814890001</v>
      </c>
      <c r="R5813" s="20" t="s">
        <v>4645</v>
      </c>
      <c r="AI5813" s="12" t="s">
        <v>905</v>
      </c>
      <c r="AK5813" s="12" t="s">
        <v>862</v>
      </c>
      <c r="BN5813" s="12">
        <v>1</v>
      </c>
      <c r="BP5813" s="12" t="s">
        <v>3808</v>
      </c>
    </row>
    <row r="5814" spans="1:68" ht="45" x14ac:dyDescent="0.25">
      <c r="A5814" s="12">
        <v>1</v>
      </c>
      <c r="B5814" s="11" t="str">
        <f t="shared" si="332"/>
        <v>Общий расчет. Анализ даты. Анализ даты. Символические звезды. Овечий нож (Демон убиения овец). Нет</v>
      </c>
      <c r="C5814" s="11" t="str">
        <f>IFERROR(VLOOKUP(I5814,lvl_1[],2,FALSE),"Нет")</f>
        <v>Общий расчет</v>
      </c>
      <c r="D5814" s="11" t="str">
        <f>IFERROR(VLOOKUP(Rule!J5814,lvl_2[],2,FALSE),"Нет")</f>
        <v>Анализ даты</v>
      </c>
      <c r="E5814" s="11" t="str">
        <f>IFERROR(VLOOKUP(Rule!K5814,lvl_3[],2,FALSE),"Нет")</f>
        <v>Анализ даты</v>
      </c>
      <c r="F5814" s="11" t="str">
        <f>IFERROR(INDEX(lvl_4[],MATCH(L5814,lvl_4[ID],0),MATCH(TEXT(K5814,"##0"),lvl_4[#Headers],0)),"Нет")</f>
        <v>Символические звезды</v>
      </c>
      <c r="G5814" s="11" t="str">
        <f>IFERROR(INDEX(lvl_5[],MATCH(M5814,lvl_5[ID],0),MATCH(_xlfn.CONCAT(TEXT(K5814,"##0"),"_",TEXT(L5814,"##0")),lvl_5[#Headers],0)),"Нет")</f>
        <v>Овечий нож (Демон убиения овец)</v>
      </c>
      <c r="H5814" s="11" t="str">
        <f>IFERROR(INDEX(lvl_6[],MATCH(N5814,lvl_6[ID],0),MATCH(_xlfn.CONCAT(K5814,"_",L5814,"_",M5814),lvl_6[#Headers],0)),"Нет")</f>
        <v>Нет</v>
      </c>
      <c r="I5814" s="12">
        <v>1</v>
      </c>
      <c r="J5814" s="12">
        <v>4</v>
      </c>
      <c r="K5814" s="12">
        <v>1</v>
      </c>
      <c r="L5814" s="12">
        <v>5</v>
      </c>
      <c r="M5814" s="12">
        <v>18</v>
      </c>
      <c r="N5814" s="12">
        <v>1490</v>
      </c>
      <c r="O5814" s="12">
        <f>COUNTIF($P$2:P5814,P5814)</f>
        <v>1</v>
      </c>
      <c r="P5814" s="12" t="str">
        <f t="shared" si="333"/>
        <v>14105181490</v>
      </c>
      <c r="Q5814" s="12" t="str">
        <f t="shared" si="334"/>
        <v>141051814900001</v>
      </c>
      <c r="R5814" s="20" t="s">
        <v>4646</v>
      </c>
      <c r="AI5814" s="12" t="s">
        <v>907</v>
      </c>
      <c r="AK5814" s="12" t="s">
        <v>863</v>
      </c>
      <c r="BN5814" s="12">
        <v>1</v>
      </c>
      <c r="BP5814" s="12" t="s">
        <v>3808</v>
      </c>
    </row>
    <row r="5815" spans="1:68" ht="45" x14ac:dyDescent="0.25">
      <c r="A5815" s="12">
        <v>1</v>
      </c>
      <c r="B5815" s="11" t="str">
        <f t="shared" si="332"/>
        <v>Общий расчет. Анализ даты. Анализ даты. Символические звезды. Овечий нож (Демон убиения овец). Нет</v>
      </c>
      <c r="C5815" s="11" t="str">
        <f>IFERROR(VLOOKUP(I5815,lvl_1[],2,FALSE),"Нет")</f>
        <v>Общий расчет</v>
      </c>
      <c r="D5815" s="11" t="str">
        <f>IFERROR(VLOOKUP(Rule!J5815,lvl_2[],2,FALSE),"Нет")</f>
        <v>Анализ даты</v>
      </c>
      <c r="E5815" s="11" t="str">
        <f>IFERROR(VLOOKUP(Rule!K5815,lvl_3[],2,FALSE),"Нет")</f>
        <v>Анализ даты</v>
      </c>
      <c r="F5815" s="11" t="str">
        <f>IFERROR(INDEX(lvl_4[],MATCH(L5815,lvl_4[ID],0),MATCH(TEXT(K5815,"##0"),lvl_4[#Headers],0)),"Нет")</f>
        <v>Символические звезды</v>
      </c>
      <c r="G5815" s="11" t="str">
        <f>IFERROR(INDEX(lvl_5[],MATCH(M5815,lvl_5[ID],0),MATCH(_xlfn.CONCAT(TEXT(K5815,"##0"),"_",TEXT(L5815,"##0")),lvl_5[#Headers],0)),"Нет")</f>
        <v>Овечий нож (Демон убиения овец)</v>
      </c>
      <c r="H5815" s="11" t="str">
        <f>IFERROR(INDEX(lvl_6[],MATCH(N5815,lvl_6[ID],0),MATCH(_xlfn.CONCAT(K5815,"_",L5815,"_",M5815),lvl_6[#Headers],0)),"Нет")</f>
        <v>Нет</v>
      </c>
      <c r="I5815" s="12">
        <v>1</v>
      </c>
      <c r="J5815" s="12">
        <v>4</v>
      </c>
      <c r="K5815" s="12">
        <v>1</v>
      </c>
      <c r="L5815" s="12">
        <v>5</v>
      </c>
      <c r="M5815" s="12">
        <v>18</v>
      </c>
      <c r="N5815" s="12">
        <v>1491</v>
      </c>
      <c r="O5815" s="12">
        <f>COUNTIF($P$2:P5815,P5815)</f>
        <v>1</v>
      </c>
      <c r="P5815" s="12" t="str">
        <f t="shared" si="333"/>
        <v>14105181491</v>
      </c>
      <c r="Q5815" s="12" t="str">
        <f t="shared" si="334"/>
        <v>141051814910001</v>
      </c>
      <c r="R5815" s="20" t="s">
        <v>4647</v>
      </c>
      <c r="AI5815" s="12" t="s">
        <v>908</v>
      </c>
      <c r="AK5815" s="12" t="s">
        <v>864</v>
      </c>
      <c r="BN5815" s="12">
        <v>1</v>
      </c>
      <c r="BP5815" s="12" t="s">
        <v>3808</v>
      </c>
    </row>
    <row r="5816" spans="1:68" ht="45" x14ac:dyDescent="0.25">
      <c r="A5816" s="12">
        <v>1</v>
      </c>
      <c r="B5816" s="11" t="str">
        <f t="shared" si="332"/>
        <v>Общий расчет. Анализ даты. Анализ даты. Символические звезды. Овечий нож (Демон убиения овец). Нет</v>
      </c>
      <c r="C5816" s="11" t="str">
        <f>IFERROR(VLOOKUP(I5816,lvl_1[],2,FALSE),"Нет")</f>
        <v>Общий расчет</v>
      </c>
      <c r="D5816" s="11" t="str">
        <f>IFERROR(VLOOKUP(Rule!J5816,lvl_2[],2,FALSE),"Нет")</f>
        <v>Анализ даты</v>
      </c>
      <c r="E5816" s="11" t="str">
        <f>IFERROR(VLOOKUP(Rule!K5816,lvl_3[],2,FALSE),"Нет")</f>
        <v>Анализ даты</v>
      </c>
      <c r="F5816" s="11" t="str">
        <f>IFERROR(INDEX(lvl_4[],MATCH(L5816,lvl_4[ID],0),MATCH(TEXT(K5816,"##0"),lvl_4[#Headers],0)),"Нет")</f>
        <v>Символические звезды</v>
      </c>
      <c r="G5816" s="11" t="str">
        <f>IFERROR(INDEX(lvl_5[],MATCH(M5816,lvl_5[ID],0),MATCH(_xlfn.CONCAT(TEXT(K5816,"##0"),"_",TEXT(L5816,"##0")),lvl_5[#Headers],0)),"Нет")</f>
        <v>Овечий нож (Демон убиения овец)</v>
      </c>
      <c r="H5816" s="11" t="str">
        <f>IFERROR(INDEX(lvl_6[],MATCH(N5816,lvl_6[ID],0),MATCH(_xlfn.CONCAT(K5816,"_",L5816,"_",M5816),lvl_6[#Headers],0)),"Нет")</f>
        <v>Нет</v>
      </c>
      <c r="I5816" s="12">
        <v>1</v>
      </c>
      <c r="J5816" s="12">
        <v>4</v>
      </c>
      <c r="K5816" s="12">
        <v>1</v>
      </c>
      <c r="L5816" s="12">
        <v>5</v>
      </c>
      <c r="M5816" s="12">
        <v>18</v>
      </c>
      <c r="N5816" s="12">
        <v>1492</v>
      </c>
      <c r="O5816" s="12">
        <f>COUNTIF($P$2:P5816,P5816)</f>
        <v>1</v>
      </c>
      <c r="P5816" s="12" t="str">
        <f t="shared" si="333"/>
        <v>14105181492</v>
      </c>
      <c r="Q5816" s="12" t="str">
        <f t="shared" si="334"/>
        <v>141051814920001</v>
      </c>
      <c r="R5816" s="20" t="s">
        <v>4648</v>
      </c>
      <c r="AI5816" s="12" t="s">
        <v>908</v>
      </c>
      <c r="AK5816" s="12" t="s">
        <v>862</v>
      </c>
      <c r="BN5816" s="12">
        <v>1</v>
      </c>
      <c r="BP5816" s="12" t="s">
        <v>3808</v>
      </c>
    </row>
    <row r="5817" spans="1:68" ht="45" x14ac:dyDescent="0.25">
      <c r="A5817" s="12">
        <v>1</v>
      </c>
      <c r="B5817" s="11" t="str">
        <f t="shared" si="332"/>
        <v>Общий расчет. Анализ даты. Анализ даты. Символические звезды. Овечий нож (Демон убиения овец). Нет</v>
      </c>
      <c r="C5817" s="11" t="str">
        <f>IFERROR(VLOOKUP(I5817,lvl_1[],2,FALSE),"Нет")</f>
        <v>Общий расчет</v>
      </c>
      <c r="D5817" s="11" t="str">
        <f>IFERROR(VLOOKUP(Rule!J5817,lvl_2[],2,FALSE),"Нет")</f>
        <v>Анализ даты</v>
      </c>
      <c r="E5817" s="11" t="str">
        <f>IFERROR(VLOOKUP(Rule!K5817,lvl_3[],2,FALSE),"Нет")</f>
        <v>Анализ даты</v>
      </c>
      <c r="F5817" s="11" t="str">
        <f>IFERROR(INDEX(lvl_4[],MATCH(L5817,lvl_4[ID],0),MATCH(TEXT(K5817,"##0"),lvl_4[#Headers],0)),"Нет")</f>
        <v>Символические звезды</v>
      </c>
      <c r="G5817" s="11" t="str">
        <f>IFERROR(INDEX(lvl_5[],MATCH(M5817,lvl_5[ID],0),MATCH(_xlfn.CONCAT(TEXT(K5817,"##0"),"_",TEXT(L5817,"##0")),lvl_5[#Headers],0)),"Нет")</f>
        <v>Овечий нож (Демон убиения овец)</v>
      </c>
      <c r="H5817" s="11" t="str">
        <f>IFERROR(INDEX(lvl_6[],MATCH(N5817,lvl_6[ID],0),MATCH(_xlfn.CONCAT(K5817,"_",L5817,"_",M5817),lvl_6[#Headers],0)),"Нет")</f>
        <v>Нет</v>
      </c>
      <c r="I5817" s="12">
        <v>1</v>
      </c>
      <c r="J5817" s="12">
        <v>4</v>
      </c>
      <c r="K5817" s="12">
        <v>1</v>
      </c>
      <c r="L5817" s="12">
        <v>5</v>
      </c>
      <c r="M5817" s="12">
        <v>18</v>
      </c>
      <c r="N5817" s="12">
        <v>1493</v>
      </c>
      <c r="O5817" s="12">
        <f>COUNTIF($P$2:P5817,P5817)</f>
        <v>1</v>
      </c>
      <c r="P5817" s="12" t="str">
        <f t="shared" si="333"/>
        <v>14105181493</v>
      </c>
      <c r="Q5817" s="12" t="str">
        <f t="shared" si="334"/>
        <v>141051814930001</v>
      </c>
      <c r="R5817" s="20" t="s">
        <v>4649</v>
      </c>
      <c r="AI5817" s="12" t="s">
        <v>910</v>
      </c>
      <c r="AK5817" s="12" t="s">
        <v>866</v>
      </c>
      <c r="BN5817" s="12">
        <v>1</v>
      </c>
      <c r="BP5817" s="12" t="s">
        <v>3808</v>
      </c>
    </row>
    <row r="5818" spans="1:68" ht="45" x14ac:dyDescent="0.25">
      <c r="A5818" s="12">
        <v>1</v>
      </c>
      <c r="B5818" s="11" t="str">
        <f t="shared" si="332"/>
        <v>Общий расчет. Анализ даты. Анализ даты. Символические звезды. Овечий нож (Демон убиения овец). Нет</v>
      </c>
      <c r="C5818" s="11" t="str">
        <f>IFERROR(VLOOKUP(I5818,lvl_1[],2,FALSE),"Нет")</f>
        <v>Общий расчет</v>
      </c>
      <c r="D5818" s="11" t="str">
        <f>IFERROR(VLOOKUP(Rule!J5818,lvl_2[],2,FALSE),"Нет")</f>
        <v>Анализ даты</v>
      </c>
      <c r="E5818" s="11" t="str">
        <f>IFERROR(VLOOKUP(Rule!K5818,lvl_3[],2,FALSE),"Нет")</f>
        <v>Анализ даты</v>
      </c>
      <c r="F5818" s="11" t="str">
        <f>IFERROR(INDEX(lvl_4[],MATCH(L5818,lvl_4[ID],0),MATCH(TEXT(K5818,"##0"),lvl_4[#Headers],0)),"Нет")</f>
        <v>Символические звезды</v>
      </c>
      <c r="G5818" s="11" t="str">
        <f>IFERROR(INDEX(lvl_5[],MATCH(M5818,lvl_5[ID],0),MATCH(_xlfn.CONCAT(TEXT(K5818,"##0"),"_",TEXT(L5818,"##0")),lvl_5[#Headers],0)),"Нет")</f>
        <v>Овечий нож (Демон убиения овец)</v>
      </c>
      <c r="H5818" s="11" t="str">
        <f>IFERROR(INDEX(lvl_6[],MATCH(N5818,lvl_6[ID],0),MATCH(_xlfn.CONCAT(K5818,"_",L5818,"_",M5818),lvl_6[#Headers],0)),"Нет")</f>
        <v>Нет</v>
      </c>
      <c r="I5818" s="12">
        <v>1</v>
      </c>
      <c r="J5818" s="12">
        <v>4</v>
      </c>
      <c r="K5818" s="12">
        <v>1</v>
      </c>
      <c r="L5818" s="12">
        <v>5</v>
      </c>
      <c r="M5818" s="12">
        <v>18</v>
      </c>
      <c r="N5818" s="12">
        <v>1494</v>
      </c>
      <c r="O5818" s="12">
        <f>COUNTIF($P$2:P5818,P5818)</f>
        <v>1</v>
      </c>
      <c r="P5818" s="12" t="str">
        <f t="shared" si="333"/>
        <v>14105181494</v>
      </c>
      <c r="Q5818" s="12" t="str">
        <f t="shared" si="334"/>
        <v>141051814940001</v>
      </c>
      <c r="R5818" s="20" t="s">
        <v>4650</v>
      </c>
      <c r="AI5818" s="12" t="s">
        <v>912</v>
      </c>
      <c r="AK5818" s="12" t="s">
        <v>867</v>
      </c>
      <c r="BN5818" s="12">
        <v>1</v>
      </c>
      <c r="BP5818" s="12" t="s">
        <v>3808</v>
      </c>
    </row>
    <row r="5819" spans="1:68" ht="45" x14ac:dyDescent="0.25">
      <c r="A5819" s="12">
        <v>1</v>
      </c>
      <c r="B5819" s="11" t="str">
        <f t="shared" si="332"/>
        <v>Общий расчет. Анализ даты. Анализ даты. Символические звезды. Овечий нож (Демон убиения овец). Нет</v>
      </c>
      <c r="C5819" s="11" t="str">
        <f>IFERROR(VLOOKUP(I5819,lvl_1[],2,FALSE),"Нет")</f>
        <v>Общий расчет</v>
      </c>
      <c r="D5819" s="11" t="str">
        <f>IFERROR(VLOOKUP(Rule!J5819,lvl_2[],2,FALSE),"Нет")</f>
        <v>Анализ даты</v>
      </c>
      <c r="E5819" s="11" t="str">
        <f>IFERROR(VLOOKUP(Rule!K5819,lvl_3[],2,FALSE),"Нет")</f>
        <v>Анализ даты</v>
      </c>
      <c r="F5819" s="11" t="str">
        <f>IFERROR(INDEX(lvl_4[],MATCH(L5819,lvl_4[ID],0),MATCH(TEXT(K5819,"##0"),lvl_4[#Headers],0)),"Нет")</f>
        <v>Символические звезды</v>
      </c>
      <c r="G5819" s="11" t="str">
        <f>IFERROR(INDEX(lvl_5[],MATCH(M5819,lvl_5[ID],0),MATCH(_xlfn.CONCAT(TEXT(K5819,"##0"),"_",TEXT(L5819,"##0")),lvl_5[#Headers],0)),"Нет")</f>
        <v>Овечий нож (Демон убиения овец)</v>
      </c>
      <c r="H5819" s="11" t="str">
        <f>IFERROR(INDEX(lvl_6[],MATCH(N5819,lvl_6[ID],0),MATCH(_xlfn.CONCAT(K5819,"_",L5819,"_",M5819),lvl_6[#Headers],0)),"Нет")</f>
        <v>Нет</v>
      </c>
      <c r="I5819" s="12">
        <v>1</v>
      </c>
      <c r="J5819" s="12">
        <v>4</v>
      </c>
      <c r="K5819" s="12">
        <v>1</v>
      </c>
      <c r="L5819" s="12">
        <v>5</v>
      </c>
      <c r="M5819" s="12">
        <v>18</v>
      </c>
      <c r="N5819" s="12">
        <v>1495</v>
      </c>
      <c r="O5819" s="12">
        <f>COUNTIF($P$2:P5819,P5819)</f>
        <v>1</v>
      </c>
      <c r="P5819" s="12" t="str">
        <f t="shared" si="333"/>
        <v>14105181495</v>
      </c>
      <c r="Q5819" s="12" t="str">
        <f t="shared" si="334"/>
        <v>141051814950001</v>
      </c>
      <c r="R5819" s="20" t="s">
        <v>4651</v>
      </c>
      <c r="AI5819" s="12" t="s">
        <v>912</v>
      </c>
      <c r="AK5819" s="12" t="s">
        <v>865</v>
      </c>
      <c r="BN5819" s="12">
        <v>1</v>
      </c>
      <c r="BP5819" s="12" t="s">
        <v>3808</v>
      </c>
    </row>
    <row r="5820" spans="1:68" ht="45" x14ac:dyDescent="0.25">
      <c r="A5820" s="12">
        <v>1</v>
      </c>
      <c r="B5820" s="11" t="str">
        <f t="shared" si="332"/>
        <v>Общий расчет. Анализ даты. Анализ даты. Символические звезды. Овечий нож (Демон убиения овец). Нет</v>
      </c>
      <c r="C5820" s="11" t="str">
        <f>IFERROR(VLOOKUP(I5820,lvl_1[],2,FALSE),"Нет")</f>
        <v>Общий расчет</v>
      </c>
      <c r="D5820" s="11" t="str">
        <f>IFERROR(VLOOKUP(Rule!J5820,lvl_2[],2,FALSE),"Нет")</f>
        <v>Анализ даты</v>
      </c>
      <c r="E5820" s="11" t="str">
        <f>IFERROR(VLOOKUP(Rule!K5820,lvl_3[],2,FALSE),"Нет")</f>
        <v>Анализ даты</v>
      </c>
      <c r="F5820" s="11" t="str">
        <f>IFERROR(INDEX(lvl_4[],MATCH(L5820,lvl_4[ID],0),MATCH(TEXT(K5820,"##0"),lvl_4[#Headers],0)),"Нет")</f>
        <v>Символические звезды</v>
      </c>
      <c r="G5820" s="11" t="str">
        <f>IFERROR(INDEX(lvl_5[],MATCH(M5820,lvl_5[ID],0),MATCH(_xlfn.CONCAT(TEXT(K5820,"##0"),"_",TEXT(L5820,"##0")),lvl_5[#Headers],0)),"Нет")</f>
        <v>Овечий нож (Демон убиения овец)</v>
      </c>
      <c r="H5820" s="11" t="str">
        <f>IFERROR(INDEX(lvl_6[],MATCH(N5820,lvl_6[ID],0),MATCH(_xlfn.CONCAT(K5820,"_",L5820,"_",M5820),lvl_6[#Headers],0)),"Нет")</f>
        <v>Нет</v>
      </c>
      <c r="I5820" s="12">
        <v>1</v>
      </c>
      <c r="J5820" s="12">
        <v>4</v>
      </c>
      <c r="K5820" s="12">
        <v>1</v>
      </c>
      <c r="L5820" s="12">
        <v>5</v>
      </c>
      <c r="M5820" s="12">
        <v>18</v>
      </c>
      <c r="N5820" s="12">
        <v>1496</v>
      </c>
      <c r="O5820" s="12">
        <f>COUNTIF($P$2:P5820,P5820)</f>
        <v>1</v>
      </c>
      <c r="P5820" s="12" t="str">
        <f t="shared" si="333"/>
        <v>14105181496</v>
      </c>
      <c r="Q5820" s="12" t="str">
        <f t="shared" si="334"/>
        <v>141051814960001</v>
      </c>
      <c r="R5820" s="20" t="s">
        <v>4652</v>
      </c>
      <c r="AI5820" s="12" t="s">
        <v>914</v>
      </c>
      <c r="AK5820" s="12" t="s">
        <v>869</v>
      </c>
      <c r="BN5820" s="12">
        <v>1</v>
      </c>
      <c r="BP5820" s="12" t="s">
        <v>3808</v>
      </c>
    </row>
    <row r="5821" spans="1:68" ht="45" x14ac:dyDescent="0.25">
      <c r="A5821" s="12">
        <v>1</v>
      </c>
      <c r="B5821" s="11" t="str">
        <f t="shared" si="332"/>
        <v>Общий расчет. Анализ даты. Анализ даты. Символические звезды. Овечий нож (Демон убиения овец). Нет</v>
      </c>
      <c r="C5821" s="11" t="str">
        <f>IFERROR(VLOOKUP(I5821,lvl_1[],2,FALSE),"Нет")</f>
        <v>Общий расчет</v>
      </c>
      <c r="D5821" s="11" t="str">
        <f>IFERROR(VLOOKUP(Rule!J5821,lvl_2[],2,FALSE),"Нет")</f>
        <v>Анализ даты</v>
      </c>
      <c r="E5821" s="11" t="str">
        <f>IFERROR(VLOOKUP(Rule!K5821,lvl_3[],2,FALSE),"Нет")</f>
        <v>Анализ даты</v>
      </c>
      <c r="F5821" s="11" t="str">
        <f>IFERROR(INDEX(lvl_4[],MATCH(L5821,lvl_4[ID],0),MATCH(TEXT(K5821,"##0"),lvl_4[#Headers],0)),"Нет")</f>
        <v>Символические звезды</v>
      </c>
      <c r="G5821" s="11" t="str">
        <f>IFERROR(INDEX(lvl_5[],MATCH(M5821,lvl_5[ID],0),MATCH(_xlfn.CONCAT(TEXT(K5821,"##0"),"_",TEXT(L5821,"##0")),lvl_5[#Headers],0)),"Нет")</f>
        <v>Овечий нож (Демон убиения овец)</v>
      </c>
      <c r="H5821" s="11" t="str">
        <f>IFERROR(INDEX(lvl_6[],MATCH(N5821,lvl_6[ID],0),MATCH(_xlfn.CONCAT(K5821,"_",L5821,"_",M5821),lvl_6[#Headers],0)),"Нет")</f>
        <v>Нет</v>
      </c>
      <c r="I5821" s="12">
        <v>1</v>
      </c>
      <c r="J5821" s="12">
        <v>4</v>
      </c>
      <c r="K5821" s="12">
        <v>1</v>
      </c>
      <c r="L5821" s="12">
        <v>5</v>
      </c>
      <c r="M5821" s="12">
        <v>18</v>
      </c>
      <c r="N5821" s="12">
        <v>1497</v>
      </c>
      <c r="O5821" s="12">
        <f>COUNTIF($P$2:P5821,P5821)</f>
        <v>1</v>
      </c>
      <c r="P5821" s="12" t="str">
        <f t="shared" si="333"/>
        <v>14105181497</v>
      </c>
      <c r="Q5821" s="12" t="str">
        <f t="shared" si="334"/>
        <v>141051814970001</v>
      </c>
      <c r="R5821" s="20" t="s">
        <v>4653</v>
      </c>
      <c r="AI5821" s="12" t="s">
        <v>916</v>
      </c>
      <c r="AK5821" s="12" t="s">
        <v>870</v>
      </c>
      <c r="BN5821" s="12">
        <v>1</v>
      </c>
      <c r="BP5821" s="12" t="s">
        <v>3808</v>
      </c>
    </row>
    <row r="5822" spans="1:68" ht="60" x14ac:dyDescent="0.25">
      <c r="A5822" s="12">
        <v>1</v>
      </c>
      <c r="B5822" s="11" t="str">
        <f t="shared" si="332"/>
        <v>Общий расчет. Анализ даты. Анализ даты. Символические звезды. Вознаграждение 10 Небесных стволов (Процветание). Нет</v>
      </c>
      <c r="C5822" s="11" t="str">
        <f>IFERROR(VLOOKUP(I5822,lvl_1[],2,FALSE),"Нет")</f>
        <v>Общий расчет</v>
      </c>
      <c r="D5822" s="11" t="str">
        <f>IFERROR(VLOOKUP(Rule!J5822,lvl_2[],2,FALSE),"Нет")</f>
        <v>Анализ даты</v>
      </c>
      <c r="E5822" s="11" t="str">
        <f>IFERROR(VLOOKUP(Rule!K5822,lvl_3[],2,FALSE),"Нет")</f>
        <v>Анализ даты</v>
      </c>
      <c r="F5822" s="11" t="str">
        <f>IFERROR(INDEX(lvl_4[],MATCH(L5822,lvl_4[ID],0),MATCH(TEXT(K5822,"##0"),lvl_4[#Headers],0)),"Нет")</f>
        <v>Символические звезды</v>
      </c>
      <c r="G5822" s="11" t="str">
        <f>IFERROR(INDEX(lvl_5[],MATCH(M5822,lvl_5[ID],0),MATCH(_xlfn.CONCAT(TEXT(K5822,"##0"),"_",TEXT(L5822,"##0")),lvl_5[#Headers],0)),"Нет")</f>
        <v>Вознаграждение 10 Небесных стволов (Процветание)</v>
      </c>
      <c r="H5822" s="11" t="str">
        <f>IFERROR(INDEX(lvl_6[],MATCH(N5822,lvl_6[ID],0),MATCH(_xlfn.CONCAT(K5822,"_",L5822,"_",M5822),lvl_6[#Headers],0)),"Нет")</f>
        <v>Нет</v>
      </c>
      <c r="I5822" s="12">
        <v>1</v>
      </c>
      <c r="J5822" s="12">
        <v>4</v>
      </c>
      <c r="K5822" s="12">
        <v>1</v>
      </c>
      <c r="L5822" s="12">
        <v>5</v>
      </c>
      <c r="M5822" s="12">
        <v>19</v>
      </c>
      <c r="N5822" s="12">
        <v>1498</v>
      </c>
      <c r="O5822" s="12">
        <f>COUNTIF($P$2:P5822,P5822)</f>
        <v>1</v>
      </c>
      <c r="P5822" s="12" t="str">
        <f t="shared" si="333"/>
        <v>14105191498</v>
      </c>
      <c r="Q5822" s="12" t="str">
        <f t="shared" si="334"/>
        <v>141051914980001</v>
      </c>
      <c r="R5822" s="20" t="s">
        <v>4654</v>
      </c>
      <c r="AI5822" s="12" t="s">
        <v>899</v>
      </c>
      <c r="AK5822" s="12" t="s">
        <v>859</v>
      </c>
      <c r="BN5822" s="12">
        <v>1</v>
      </c>
      <c r="BP5822" s="12" t="s">
        <v>3808</v>
      </c>
    </row>
    <row r="5823" spans="1:68" ht="60" x14ac:dyDescent="0.25">
      <c r="A5823" s="12">
        <v>1</v>
      </c>
      <c r="B5823" s="11" t="str">
        <f t="shared" si="332"/>
        <v>Общий расчет. Анализ даты. Анализ даты. Символические звезды. Вознаграждение 10 Небесных стволов (Процветание). Нет</v>
      </c>
      <c r="C5823" s="11" t="str">
        <f>IFERROR(VLOOKUP(I5823,lvl_1[],2,FALSE),"Нет")</f>
        <v>Общий расчет</v>
      </c>
      <c r="D5823" s="11" t="str">
        <f>IFERROR(VLOOKUP(Rule!J5823,lvl_2[],2,FALSE),"Нет")</f>
        <v>Анализ даты</v>
      </c>
      <c r="E5823" s="11" t="str">
        <f>IFERROR(VLOOKUP(Rule!K5823,lvl_3[],2,FALSE),"Нет")</f>
        <v>Анализ даты</v>
      </c>
      <c r="F5823" s="11" t="str">
        <f>IFERROR(INDEX(lvl_4[],MATCH(L5823,lvl_4[ID],0),MATCH(TEXT(K5823,"##0"),lvl_4[#Headers],0)),"Нет")</f>
        <v>Символические звезды</v>
      </c>
      <c r="G5823" s="11" t="str">
        <f>IFERROR(INDEX(lvl_5[],MATCH(M5823,lvl_5[ID],0),MATCH(_xlfn.CONCAT(TEXT(K5823,"##0"),"_",TEXT(L5823,"##0")),lvl_5[#Headers],0)),"Нет")</f>
        <v>Вознаграждение 10 Небесных стволов (Процветание)</v>
      </c>
      <c r="H5823" s="11" t="str">
        <f>IFERROR(INDEX(lvl_6[],MATCH(N5823,lvl_6[ID],0),MATCH(_xlfn.CONCAT(K5823,"_",L5823,"_",M5823),lvl_6[#Headers],0)),"Нет")</f>
        <v>Нет</v>
      </c>
      <c r="I5823" s="12">
        <v>1</v>
      </c>
      <c r="J5823" s="12">
        <v>4</v>
      </c>
      <c r="K5823" s="12">
        <v>1</v>
      </c>
      <c r="L5823" s="12">
        <v>5</v>
      </c>
      <c r="M5823" s="12">
        <v>19</v>
      </c>
      <c r="N5823" s="12">
        <v>1499</v>
      </c>
      <c r="O5823" s="12">
        <f>COUNTIF($P$2:P5823,P5823)</f>
        <v>1</v>
      </c>
      <c r="P5823" s="12" t="str">
        <f t="shared" si="333"/>
        <v>14105191499</v>
      </c>
      <c r="Q5823" s="12" t="str">
        <f t="shared" si="334"/>
        <v>141051914990001</v>
      </c>
      <c r="R5823" s="20" t="s">
        <v>4655</v>
      </c>
      <c r="AI5823" s="12" t="s">
        <v>901</v>
      </c>
      <c r="AK5823" s="12" t="s">
        <v>860</v>
      </c>
      <c r="BN5823" s="12">
        <v>1</v>
      </c>
      <c r="BP5823" s="12" t="s">
        <v>3808</v>
      </c>
    </row>
    <row r="5824" spans="1:68" ht="60" x14ac:dyDescent="0.25">
      <c r="A5824" s="12">
        <v>1</v>
      </c>
      <c r="B5824" s="11" t="str">
        <f t="shared" si="332"/>
        <v>Общий расчет. Анализ даты. Анализ даты. Символические звезды. Вознаграждение 10 Небесных стволов (Процветание). Нет</v>
      </c>
      <c r="C5824" s="11" t="str">
        <f>IFERROR(VLOOKUP(I5824,lvl_1[],2,FALSE),"Нет")</f>
        <v>Общий расчет</v>
      </c>
      <c r="D5824" s="11" t="str">
        <f>IFERROR(VLOOKUP(Rule!J5824,lvl_2[],2,FALSE),"Нет")</f>
        <v>Анализ даты</v>
      </c>
      <c r="E5824" s="11" t="str">
        <f>IFERROR(VLOOKUP(Rule!K5824,lvl_3[],2,FALSE),"Нет")</f>
        <v>Анализ даты</v>
      </c>
      <c r="F5824" s="11" t="str">
        <f>IFERROR(INDEX(lvl_4[],MATCH(L5824,lvl_4[ID],0),MATCH(TEXT(K5824,"##0"),lvl_4[#Headers],0)),"Нет")</f>
        <v>Символические звезды</v>
      </c>
      <c r="G5824" s="11" t="str">
        <f>IFERROR(INDEX(lvl_5[],MATCH(M5824,lvl_5[ID],0),MATCH(_xlfn.CONCAT(TEXT(K5824,"##0"),"_",TEXT(L5824,"##0")),lvl_5[#Headers],0)),"Нет")</f>
        <v>Вознаграждение 10 Небесных стволов (Процветание)</v>
      </c>
      <c r="H5824" s="11" t="str">
        <f>IFERROR(INDEX(lvl_6[],MATCH(N5824,lvl_6[ID],0),MATCH(_xlfn.CONCAT(K5824,"_",L5824,"_",M5824),lvl_6[#Headers],0)),"Нет")</f>
        <v>Нет</v>
      </c>
      <c r="I5824" s="12">
        <v>1</v>
      </c>
      <c r="J5824" s="12">
        <v>4</v>
      </c>
      <c r="K5824" s="12">
        <v>1</v>
      </c>
      <c r="L5824" s="12">
        <v>5</v>
      </c>
      <c r="M5824" s="12">
        <v>19</v>
      </c>
      <c r="N5824" s="12">
        <v>1500</v>
      </c>
      <c r="O5824" s="12">
        <f>COUNTIF($P$2:P5824,P5824)</f>
        <v>1</v>
      </c>
      <c r="P5824" s="12" t="str">
        <f t="shared" si="333"/>
        <v>14105191500</v>
      </c>
      <c r="Q5824" s="12" t="str">
        <f t="shared" si="334"/>
        <v>141051915000001</v>
      </c>
      <c r="R5824" s="20" t="s">
        <v>4656</v>
      </c>
      <c r="AI5824" s="12" t="s">
        <v>903</v>
      </c>
      <c r="AK5824" s="12" t="s">
        <v>862</v>
      </c>
      <c r="BN5824" s="12">
        <v>1</v>
      </c>
      <c r="BP5824" s="12" t="s">
        <v>3808</v>
      </c>
    </row>
    <row r="5825" spans="1:68" ht="60" x14ac:dyDescent="0.25">
      <c r="A5825" s="12">
        <v>1</v>
      </c>
      <c r="B5825" s="11" t="str">
        <f t="shared" si="332"/>
        <v>Общий расчет. Анализ даты. Анализ даты. Символические звезды. Вознаграждение 10 Небесных стволов (Процветание). Нет</v>
      </c>
      <c r="C5825" s="11" t="str">
        <f>IFERROR(VLOOKUP(I5825,lvl_1[],2,FALSE),"Нет")</f>
        <v>Общий расчет</v>
      </c>
      <c r="D5825" s="11" t="str">
        <f>IFERROR(VLOOKUP(Rule!J5825,lvl_2[],2,FALSE),"Нет")</f>
        <v>Анализ даты</v>
      </c>
      <c r="E5825" s="11" t="str">
        <f>IFERROR(VLOOKUP(Rule!K5825,lvl_3[],2,FALSE),"Нет")</f>
        <v>Анализ даты</v>
      </c>
      <c r="F5825" s="11" t="str">
        <f>IFERROR(INDEX(lvl_4[],MATCH(L5825,lvl_4[ID],0),MATCH(TEXT(K5825,"##0"),lvl_4[#Headers],0)),"Нет")</f>
        <v>Символические звезды</v>
      </c>
      <c r="G5825" s="11" t="str">
        <f>IFERROR(INDEX(lvl_5[],MATCH(M5825,lvl_5[ID],0),MATCH(_xlfn.CONCAT(TEXT(K5825,"##0"),"_",TEXT(L5825,"##0")),lvl_5[#Headers],0)),"Нет")</f>
        <v>Вознаграждение 10 Небесных стволов (Процветание)</v>
      </c>
      <c r="H5825" s="11" t="str">
        <f>IFERROR(INDEX(lvl_6[],MATCH(N5825,lvl_6[ID],0),MATCH(_xlfn.CONCAT(K5825,"_",L5825,"_",M5825),lvl_6[#Headers],0)),"Нет")</f>
        <v>Нет</v>
      </c>
      <c r="I5825" s="12">
        <v>1</v>
      </c>
      <c r="J5825" s="12">
        <v>4</v>
      </c>
      <c r="K5825" s="12">
        <v>1</v>
      </c>
      <c r="L5825" s="12">
        <v>5</v>
      </c>
      <c r="M5825" s="12">
        <v>19</v>
      </c>
      <c r="N5825" s="12">
        <v>1501</v>
      </c>
      <c r="O5825" s="12">
        <f>COUNTIF($P$2:P5825,P5825)</f>
        <v>1</v>
      </c>
      <c r="P5825" s="12" t="str">
        <f t="shared" si="333"/>
        <v>14105191501</v>
      </c>
      <c r="Q5825" s="12" t="str">
        <f t="shared" si="334"/>
        <v>141051915010001</v>
      </c>
      <c r="R5825" s="20" t="s">
        <v>4657</v>
      </c>
      <c r="AI5825" s="12" t="s">
        <v>905</v>
      </c>
      <c r="AK5825" s="12" t="s">
        <v>863</v>
      </c>
      <c r="BN5825" s="12">
        <v>1</v>
      </c>
      <c r="BP5825" s="12" t="s">
        <v>3808</v>
      </c>
    </row>
    <row r="5826" spans="1:68" ht="60" x14ac:dyDescent="0.25">
      <c r="A5826" s="12">
        <v>1</v>
      </c>
      <c r="B5826" s="11" t="str">
        <f t="shared" si="332"/>
        <v>Общий расчет. Анализ даты. Анализ даты. Символические звезды. Вознаграждение 10 Небесных стволов (Процветание). Нет</v>
      </c>
      <c r="C5826" s="11" t="str">
        <f>IFERROR(VLOOKUP(I5826,lvl_1[],2,FALSE),"Нет")</f>
        <v>Общий расчет</v>
      </c>
      <c r="D5826" s="11" t="str">
        <f>IFERROR(VLOOKUP(Rule!J5826,lvl_2[],2,FALSE),"Нет")</f>
        <v>Анализ даты</v>
      </c>
      <c r="E5826" s="11" t="str">
        <f>IFERROR(VLOOKUP(Rule!K5826,lvl_3[],2,FALSE),"Нет")</f>
        <v>Анализ даты</v>
      </c>
      <c r="F5826" s="11" t="str">
        <f>IFERROR(INDEX(lvl_4[],MATCH(L5826,lvl_4[ID],0),MATCH(TEXT(K5826,"##0"),lvl_4[#Headers],0)),"Нет")</f>
        <v>Символические звезды</v>
      </c>
      <c r="G5826" s="11" t="str">
        <f>IFERROR(INDEX(lvl_5[],MATCH(M5826,lvl_5[ID],0),MATCH(_xlfn.CONCAT(TEXT(K5826,"##0"),"_",TEXT(L5826,"##0")),lvl_5[#Headers],0)),"Нет")</f>
        <v>Вознаграждение 10 Небесных стволов (Процветание)</v>
      </c>
      <c r="H5826" s="11" t="str">
        <f>IFERROR(INDEX(lvl_6[],MATCH(N5826,lvl_6[ID],0),MATCH(_xlfn.CONCAT(K5826,"_",L5826,"_",M5826),lvl_6[#Headers],0)),"Нет")</f>
        <v>Нет</v>
      </c>
      <c r="I5826" s="12">
        <v>1</v>
      </c>
      <c r="J5826" s="12">
        <v>4</v>
      </c>
      <c r="K5826" s="12">
        <v>1</v>
      </c>
      <c r="L5826" s="12">
        <v>5</v>
      </c>
      <c r="M5826" s="12">
        <v>19</v>
      </c>
      <c r="N5826" s="12">
        <v>1502</v>
      </c>
      <c r="O5826" s="12">
        <f>COUNTIF($P$2:P5826,P5826)</f>
        <v>1</v>
      </c>
      <c r="P5826" s="12" t="str">
        <f t="shared" si="333"/>
        <v>14105191502</v>
      </c>
      <c r="Q5826" s="12" t="str">
        <f t="shared" si="334"/>
        <v>141051915020001</v>
      </c>
      <c r="R5826" s="20" t="s">
        <v>4658</v>
      </c>
      <c r="AI5826" s="12" t="s">
        <v>907</v>
      </c>
      <c r="AK5826" s="12" t="s">
        <v>862</v>
      </c>
      <c r="BN5826" s="12">
        <v>1</v>
      </c>
      <c r="BP5826" s="12" t="s">
        <v>3808</v>
      </c>
    </row>
    <row r="5827" spans="1:68" ht="60" x14ac:dyDescent="0.25">
      <c r="A5827" s="12">
        <v>1</v>
      </c>
      <c r="B5827" s="11" t="str">
        <f t="shared" si="332"/>
        <v>Общий расчет. Анализ даты. Анализ даты. Символические звезды. Вознаграждение 10 Небесных стволов (Процветание). Нет</v>
      </c>
      <c r="C5827" s="11" t="str">
        <f>IFERROR(VLOOKUP(I5827,lvl_1[],2,FALSE),"Нет")</f>
        <v>Общий расчет</v>
      </c>
      <c r="D5827" s="11" t="str">
        <f>IFERROR(VLOOKUP(Rule!J5827,lvl_2[],2,FALSE),"Нет")</f>
        <v>Анализ даты</v>
      </c>
      <c r="E5827" s="11" t="str">
        <f>IFERROR(VLOOKUP(Rule!K5827,lvl_3[],2,FALSE),"Нет")</f>
        <v>Анализ даты</v>
      </c>
      <c r="F5827" s="11" t="str">
        <f>IFERROR(INDEX(lvl_4[],MATCH(L5827,lvl_4[ID],0),MATCH(TEXT(K5827,"##0"),lvl_4[#Headers],0)),"Нет")</f>
        <v>Символические звезды</v>
      </c>
      <c r="G5827" s="11" t="str">
        <f>IFERROR(INDEX(lvl_5[],MATCH(M5827,lvl_5[ID],0),MATCH(_xlfn.CONCAT(TEXT(K5827,"##0"),"_",TEXT(L5827,"##0")),lvl_5[#Headers],0)),"Нет")</f>
        <v>Вознаграждение 10 Небесных стволов (Процветание)</v>
      </c>
      <c r="H5827" s="11" t="str">
        <f>IFERROR(INDEX(lvl_6[],MATCH(N5827,lvl_6[ID],0),MATCH(_xlfn.CONCAT(K5827,"_",L5827,"_",M5827),lvl_6[#Headers],0)),"Нет")</f>
        <v>Нет</v>
      </c>
      <c r="I5827" s="12">
        <v>1</v>
      </c>
      <c r="J5827" s="12">
        <v>4</v>
      </c>
      <c r="K5827" s="12">
        <v>1</v>
      </c>
      <c r="L5827" s="12">
        <v>5</v>
      </c>
      <c r="M5827" s="12">
        <v>19</v>
      </c>
      <c r="N5827" s="12">
        <v>1503</v>
      </c>
      <c r="O5827" s="12">
        <f>COUNTIF($P$2:P5827,P5827)</f>
        <v>1</v>
      </c>
      <c r="P5827" s="12" t="str">
        <f t="shared" si="333"/>
        <v>14105191503</v>
      </c>
      <c r="Q5827" s="12" t="str">
        <f t="shared" si="334"/>
        <v>141051915030001</v>
      </c>
      <c r="R5827" s="20" t="s">
        <v>4659</v>
      </c>
      <c r="AI5827" s="12" t="s">
        <v>908</v>
      </c>
      <c r="AK5827" s="12" t="s">
        <v>863</v>
      </c>
      <c r="BN5827" s="12">
        <v>1</v>
      </c>
      <c r="BP5827" s="12" t="s">
        <v>3808</v>
      </c>
    </row>
    <row r="5828" spans="1:68" ht="60" x14ac:dyDescent="0.25">
      <c r="A5828" s="12">
        <v>1</v>
      </c>
      <c r="B5828" s="11" t="str">
        <f t="shared" si="332"/>
        <v>Общий расчет. Анализ даты. Анализ даты. Символические звезды. Вознаграждение 10 Небесных стволов (Процветание). Нет</v>
      </c>
      <c r="C5828" s="11" t="str">
        <f>IFERROR(VLOOKUP(I5828,lvl_1[],2,FALSE),"Нет")</f>
        <v>Общий расчет</v>
      </c>
      <c r="D5828" s="11" t="str">
        <f>IFERROR(VLOOKUP(Rule!J5828,lvl_2[],2,FALSE),"Нет")</f>
        <v>Анализ даты</v>
      </c>
      <c r="E5828" s="11" t="str">
        <f>IFERROR(VLOOKUP(Rule!K5828,lvl_3[],2,FALSE),"Нет")</f>
        <v>Анализ даты</v>
      </c>
      <c r="F5828" s="11" t="str">
        <f>IFERROR(INDEX(lvl_4[],MATCH(L5828,lvl_4[ID],0),MATCH(TEXT(K5828,"##0"),lvl_4[#Headers],0)),"Нет")</f>
        <v>Символические звезды</v>
      </c>
      <c r="G5828" s="11" t="str">
        <f>IFERROR(INDEX(lvl_5[],MATCH(M5828,lvl_5[ID],0),MATCH(_xlfn.CONCAT(TEXT(K5828,"##0"),"_",TEXT(L5828,"##0")),lvl_5[#Headers],0)),"Нет")</f>
        <v>Вознаграждение 10 Небесных стволов (Процветание)</v>
      </c>
      <c r="H5828" s="11" t="str">
        <f>IFERROR(INDEX(lvl_6[],MATCH(N5828,lvl_6[ID],0),MATCH(_xlfn.CONCAT(K5828,"_",L5828,"_",M5828),lvl_6[#Headers],0)),"Нет")</f>
        <v>Нет</v>
      </c>
      <c r="I5828" s="12">
        <v>1</v>
      </c>
      <c r="J5828" s="12">
        <v>4</v>
      </c>
      <c r="K5828" s="12">
        <v>1</v>
      </c>
      <c r="L5828" s="12">
        <v>5</v>
      </c>
      <c r="M5828" s="12">
        <v>19</v>
      </c>
      <c r="N5828" s="12">
        <v>1504</v>
      </c>
      <c r="O5828" s="12">
        <f>COUNTIF($P$2:P5828,P5828)</f>
        <v>1</v>
      </c>
      <c r="P5828" s="12" t="str">
        <f t="shared" si="333"/>
        <v>14105191504</v>
      </c>
      <c r="Q5828" s="12" t="str">
        <f t="shared" si="334"/>
        <v>141051915040001</v>
      </c>
      <c r="R5828" s="20" t="s">
        <v>4660</v>
      </c>
      <c r="AI5828" s="12" t="s">
        <v>910</v>
      </c>
      <c r="AK5828" s="12" t="s">
        <v>865</v>
      </c>
      <c r="BN5828" s="12">
        <v>1</v>
      </c>
      <c r="BP5828" s="12" t="s">
        <v>3808</v>
      </c>
    </row>
    <row r="5829" spans="1:68" ht="60" x14ac:dyDescent="0.25">
      <c r="A5829" s="12">
        <v>1</v>
      </c>
      <c r="B5829" s="11" t="str">
        <f t="shared" si="332"/>
        <v>Общий расчет. Анализ даты. Анализ даты. Символические звезды. Вознаграждение 10 Небесных стволов (Процветание). Нет</v>
      </c>
      <c r="C5829" s="11" t="str">
        <f>IFERROR(VLOOKUP(I5829,lvl_1[],2,FALSE),"Нет")</f>
        <v>Общий расчет</v>
      </c>
      <c r="D5829" s="11" t="str">
        <f>IFERROR(VLOOKUP(Rule!J5829,lvl_2[],2,FALSE),"Нет")</f>
        <v>Анализ даты</v>
      </c>
      <c r="E5829" s="11" t="str">
        <f>IFERROR(VLOOKUP(Rule!K5829,lvl_3[],2,FALSE),"Нет")</f>
        <v>Анализ даты</v>
      </c>
      <c r="F5829" s="11" t="str">
        <f>IFERROR(INDEX(lvl_4[],MATCH(L5829,lvl_4[ID],0),MATCH(TEXT(K5829,"##0"),lvl_4[#Headers],0)),"Нет")</f>
        <v>Символические звезды</v>
      </c>
      <c r="G5829" s="11" t="str">
        <f>IFERROR(INDEX(lvl_5[],MATCH(M5829,lvl_5[ID],0),MATCH(_xlfn.CONCAT(TEXT(K5829,"##0"),"_",TEXT(L5829,"##0")),lvl_5[#Headers],0)),"Нет")</f>
        <v>Вознаграждение 10 Небесных стволов (Процветание)</v>
      </c>
      <c r="H5829" s="11" t="str">
        <f>IFERROR(INDEX(lvl_6[],MATCH(N5829,lvl_6[ID],0),MATCH(_xlfn.CONCAT(K5829,"_",L5829,"_",M5829),lvl_6[#Headers],0)),"Нет")</f>
        <v>Нет</v>
      </c>
      <c r="I5829" s="12">
        <v>1</v>
      </c>
      <c r="J5829" s="12">
        <v>4</v>
      </c>
      <c r="K5829" s="12">
        <v>1</v>
      </c>
      <c r="L5829" s="12">
        <v>5</v>
      </c>
      <c r="M5829" s="12">
        <v>19</v>
      </c>
      <c r="N5829" s="12">
        <v>1505</v>
      </c>
      <c r="O5829" s="12">
        <f>COUNTIF($P$2:P5829,P5829)</f>
        <v>1</v>
      </c>
      <c r="P5829" s="12" t="str">
        <f t="shared" si="333"/>
        <v>14105191505</v>
      </c>
      <c r="Q5829" s="12" t="str">
        <f t="shared" si="334"/>
        <v>141051915050001</v>
      </c>
      <c r="R5829" s="20" t="s">
        <v>4661</v>
      </c>
      <c r="AI5829" s="12" t="s">
        <v>912</v>
      </c>
      <c r="AK5829" s="12" t="s">
        <v>866</v>
      </c>
      <c r="BN5829" s="12">
        <v>1</v>
      </c>
      <c r="BP5829" s="12" t="s">
        <v>3808</v>
      </c>
    </row>
    <row r="5830" spans="1:68" ht="60" x14ac:dyDescent="0.25">
      <c r="A5830" s="12">
        <v>1</v>
      </c>
      <c r="B5830" s="11" t="str">
        <f t="shared" si="332"/>
        <v>Общий расчет. Анализ даты. Анализ даты. Символические звезды. Вознаграждение 10 Небесных стволов (Процветание). Нет</v>
      </c>
      <c r="C5830" s="11" t="str">
        <f>IFERROR(VLOOKUP(I5830,lvl_1[],2,FALSE),"Нет")</f>
        <v>Общий расчет</v>
      </c>
      <c r="D5830" s="11" t="str">
        <f>IFERROR(VLOOKUP(Rule!J5830,lvl_2[],2,FALSE),"Нет")</f>
        <v>Анализ даты</v>
      </c>
      <c r="E5830" s="11" t="str">
        <f>IFERROR(VLOOKUP(Rule!K5830,lvl_3[],2,FALSE),"Нет")</f>
        <v>Анализ даты</v>
      </c>
      <c r="F5830" s="11" t="str">
        <f>IFERROR(INDEX(lvl_4[],MATCH(L5830,lvl_4[ID],0),MATCH(TEXT(K5830,"##0"),lvl_4[#Headers],0)),"Нет")</f>
        <v>Символические звезды</v>
      </c>
      <c r="G5830" s="11" t="str">
        <f>IFERROR(INDEX(lvl_5[],MATCH(M5830,lvl_5[ID],0),MATCH(_xlfn.CONCAT(TEXT(K5830,"##0"),"_",TEXT(L5830,"##0")),lvl_5[#Headers],0)),"Нет")</f>
        <v>Вознаграждение 10 Небесных стволов (Процветание)</v>
      </c>
      <c r="H5830" s="11" t="str">
        <f>IFERROR(INDEX(lvl_6[],MATCH(N5830,lvl_6[ID],0),MATCH(_xlfn.CONCAT(K5830,"_",L5830,"_",M5830),lvl_6[#Headers],0)),"Нет")</f>
        <v>Нет</v>
      </c>
      <c r="I5830" s="12">
        <v>1</v>
      </c>
      <c r="J5830" s="12">
        <v>4</v>
      </c>
      <c r="K5830" s="12">
        <v>1</v>
      </c>
      <c r="L5830" s="12">
        <v>5</v>
      </c>
      <c r="M5830" s="12">
        <v>19</v>
      </c>
      <c r="N5830" s="12">
        <v>1506</v>
      </c>
      <c r="O5830" s="12">
        <f>COUNTIF($P$2:P5830,P5830)</f>
        <v>1</v>
      </c>
      <c r="P5830" s="12" t="str">
        <f t="shared" si="333"/>
        <v>14105191506</v>
      </c>
      <c r="Q5830" s="12" t="str">
        <f t="shared" si="334"/>
        <v>141051915060001</v>
      </c>
      <c r="R5830" s="20" t="s">
        <v>4662</v>
      </c>
      <c r="AI5830" s="12" t="s">
        <v>914</v>
      </c>
      <c r="AK5830" s="12" t="s">
        <v>868</v>
      </c>
      <c r="BN5830" s="12">
        <v>1</v>
      </c>
      <c r="BP5830" s="12" t="s">
        <v>3808</v>
      </c>
    </row>
    <row r="5831" spans="1:68" ht="60" x14ac:dyDescent="0.25">
      <c r="A5831" s="12">
        <v>1</v>
      </c>
      <c r="B5831" s="11" t="str">
        <f t="shared" si="332"/>
        <v>Общий расчет. Анализ даты. Анализ даты. Символические звезды. Вознаграждение 10 Небесных стволов (Процветание). Нет</v>
      </c>
      <c r="C5831" s="11" t="str">
        <f>IFERROR(VLOOKUP(I5831,lvl_1[],2,FALSE),"Нет")</f>
        <v>Общий расчет</v>
      </c>
      <c r="D5831" s="11" t="str">
        <f>IFERROR(VLOOKUP(Rule!J5831,lvl_2[],2,FALSE),"Нет")</f>
        <v>Анализ даты</v>
      </c>
      <c r="E5831" s="11" t="str">
        <f>IFERROR(VLOOKUP(Rule!K5831,lvl_3[],2,FALSE),"Нет")</f>
        <v>Анализ даты</v>
      </c>
      <c r="F5831" s="11" t="str">
        <f>IFERROR(INDEX(lvl_4[],MATCH(L5831,lvl_4[ID],0),MATCH(TEXT(K5831,"##0"),lvl_4[#Headers],0)),"Нет")</f>
        <v>Символические звезды</v>
      </c>
      <c r="G5831" s="11" t="str">
        <f>IFERROR(INDEX(lvl_5[],MATCH(M5831,lvl_5[ID],0),MATCH(_xlfn.CONCAT(TEXT(K5831,"##0"),"_",TEXT(L5831,"##0")),lvl_5[#Headers],0)),"Нет")</f>
        <v>Вознаграждение 10 Небесных стволов (Процветание)</v>
      </c>
      <c r="H5831" s="11" t="str">
        <f>IFERROR(INDEX(lvl_6[],MATCH(N5831,lvl_6[ID],0),MATCH(_xlfn.CONCAT(K5831,"_",L5831,"_",M5831),lvl_6[#Headers],0)),"Нет")</f>
        <v>Нет</v>
      </c>
      <c r="I5831" s="12">
        <v>1</v>
      </c>
      <c r="J5831" s="12">
        <v>4</v>
      </c>
      <c r="K5831" s="12">
        <v>1</v>
      </c>
      <c r="L5831" s="12">
        <v>5</v>
      </c>
      <c r="M5831" s="12">
        <v>19</v>
      </c>
      <c r="N5831" s="12">
        <v>1507</v>
      </c>
      <c r="O5831" s="12">
        <f>COUNTIF($P$2:P5831,P5831)</f>
        <v>1</v>
      </c>
      <c r="P5831" s="12" t="str">
        <f t="shared" si="333"/>
        <v>14105191507</v>
      </c>
      <c r="Q5831" s="12" t="str">
        <f t="shared" si="334"/>
        <v>141051915070001</v>
      </c>
      <c r="R5831" s="20" t="s">
        <v>4663</v>
      </c>
      <c r="AI5831" s="12" t="s">
        <v>916</v>
      </c>
      <c r="AK5831" s="12" t="s">
        <v>869</v>
      </c>
      <c r="BN5831" s="12">
        <v>1</v>
      </c>
      <c r="BP5831" s="12" t="s">
        <v>3808</v>
      </c>
    </row>
    <row r="5832" spans="1:68" ht="45" x14ac:dyDescent="0.25">
      <c r="A5832" s="12">
        <v>1</v>
      </c>
      <c r="B5832" s="11" t="str">
        <f t="shared" si="332"/>
        <v>Общий расчет. Анализ даты. Анализ даты. Символические звезды. Демон красоты. Нет</v>
      </c>
      <c r="C5832" s="11" t="str">
        <f>IFERROR(VLOOKUP(I5832,lvl_1[],2,FALSE),"Нет")</f>
        <v>Общий расчет</v>
      </c>
      <c r="D5832" s="11" t="str">
        <f>IFERROR(VLOOKUP(Rule!J5832,lvl_2[],2,FALSE),"Нет")</f>
        <v>Анализ даты</v>
      </c>
      <c r="E5832" s="11" t="str">
        <f>IFERROR(VLOOKUP(Rule!K5832,lvl_3[],2,FALSE),"Нет")</f>
        <v>Анализ даты</v>
      </c>
      <c r="F5832" s="11" t="str">
        <f>IFERROR(INDEX(lvl_4[],MATCH(L5832,lvl_4[ID],0),MATCH(TEXT(K5832,"##0"),lvl_4[#Headers],0)),"Нет")</f>
        <v>Символические звезды</v>
      </c>
      <c r="G5832" s="11" t="str">
        <f>IFERROR(INDEX(lvl_5[],MATCH(M5832,lvl_5[ID],0),MATCH(_xlfn.CONCAT(TEXT(K5832,"##0"),"_",TEXT(L5832,"##0")),lvl_5[#Headers],0)),"Нет")</f>
        <v>Демон красоты</v>
      </c>
      <c r="H5832" s="11" t="str">
        <f>IFERROR(INDEX(lvl_6[],MATCH(N5832,lvl_6[ID],0),MATCH(_xlfn.CONCAT(K5832,"_",L5832,"_",M5832),lvl_6[#Headers],0)),"Нет")</f>
        <v>Нет</v>
      </c>
      <c r="I5832" s="12">
        <v>1</v>
      </c>
      <c r="J5832" s="12">
        <v>4</v>
      </c>
      <c r="K5832" s="12">
        <v>1</v>
      </c>
      <c r="L5832" s="12">
        <v>5</v>
      </c>
      <c r="M5832" s="12">
        <v>20</v>
      </c>
      <c r="N5832" s="12">
        <v>1508</v>
      </c>
      <c r="O5832" s="12">
        <f>COUNTIF($P$2:P5832,P5832)</f>
        <v>1</v>
      </c>
      <c r="P5832" s="12" t="str">
        <f t="shared" si="333"/>
        <v>14105201508</v>
      </c>
      <c r="Q5832" s="12" t="str">
        <f t="shared" si="334"/>
        <v>141052015080001</v>
      </c>
      <c r="R5832" s="20" t="s">
        <v>4664</v>
      </c>
      <c r="AI5832" s="12" t="s">
        <v>899</v>
      </c>
      <c r="AK5832" s="12" t="s">
        <v>863</v>
      </c>
      <c r="BN5832" s="12">
        <v>1</v>
      </c>
      <c r="BP5832" s="12" t="s">
        <v>3808</v>
      </c>
    </row>
    <row r="5833" spans="1:68" ht="45" x14ac:dyDescent="0.25">
      <c r="A5833" s="12">
        <v>1</v>
      </c>
      <c r="B5833" s="11" t="str">
        <f t="shared" si="332"/>
        <v>Общий расчет. Анализ даты. Анализ даты. Символические звезды. Демон красоты. Нет</v>
      </c>
      <c r="C5833" s="11" t="str">
        <f>IFERROR(VLOOKUP(I5833,lvl_1[],2,FALSE),"Нет")</f>
        <v>Общий расчет</v>
      </c>
      <c r="D5833" s="11" t="str">
        <f>IFERROR(VLOOKUP(Rule!J5833,lvl_2[],2,FALSE),"Нет")</f>
        <v>Анализ даты</v>
      </c>
      <c r="E5833" s="11" t="str">
        <f>IFERROR(VLOOKUP(Rule!K5833,lvl_3[],2,FALSE),"Нет")</f>
        <v>Анализ даты</v>
      </c>
      <c r="F5833" s="11" t="str">
        <f>IFERROR(INDEX(lvl_4[],MATCH(L5833,lvl_4[ID],0),MATCH(TEXT(K5833,"##0"),lvl_4[#Headers],0)),"Нет")</f>
        <v>Символические звезды</v>
      </c>
      <c r="G5833" s="11" t="str">
        <f>IFERROR(INDEX(lvl_5[],MATCH(M5833,lvl_5[ID],0),MATCH(_xlfn.CONCAT(TEXT(K5833,"##0"),"_",TEXT(L5833,"##0")),lvl_5[#Headers],0)),"Нет")</f>
        <v>Демон красоты</v>
      </c>
      <c r="H5833" s="11" t="str">
        <f>IFERROR(INDEX(lvl_6[],MATCH(N5833,lvl_6[ID],0),MATCH(_xlfn.CONCAT(K5833,"_",L5833,"_",M5833),lvl_6[#Headers],0)),"Нет")</f>
        <v>Нет</v>
      </c>
      <c r="I5833" s="12">
        <v>1</v>
      </c>
      <c r="J5833" s="12">
        <v>4</v>
      </c>
      <c r="K5833" s="12">
        <v>1</v>
      </c>
      <c r="L5833" s="12">
        <v>5</v>
      </c>
      <c r="M5833" s="12">
        <v>20</v>
      </c>
      <c r="N5833" s="12">
        <v>1509</v>
      </c>
      <c r="O5833" s="12">
        <f>COUNTIF($P$2:P5833,P5833)</f>
        <v>1</v>
      </c>
      <c r="P5833" s="12" t="str">
        <f t="shared" si="333"/>
        <v>14105201509</v>
      </c>
      <c r="Q5833" s="12" t="str">
        <f t="shared" si="334"/>
        <v>141052015090001</v>
      </c>
      <c r="R5833" s="20" t="s">
        <v>4665</v>
      </c>
      <c r="AI5833" s="12" t="s">
        <v>901</v>
      </c>
      <c r="AK5833" s="12" t="s">
        <v>863</v>
      </c>
      <c r="BN5833" s="12">
        <v>1</v>
      </c>
      <c r="BP5833" s="12" t="s">
        <v>3808</v>
      </c>
    </row>
    <row r="5834" spans="1:68" ht="45" x14ac:dyDescent="0.25">
      <c r="A5834" s="12">
        <v>1</v>
      </c>
      <c r="B5834" s="11" t="str">
        <f t="shared" si="332"/>
        <v>Общий расчет. Анализ даты. Анализ даты. Символические звезды. Демон красоты. Нет</v>
      </c>
      <c r="C5834" s="11" t="str">
        <f>IFERROR(VLOOKUP(I5834,lvl_1[],2,FALSE),"Нет")</f>
        <v>Общий расчет</v>
      </c>
      <c r="D5834" s="11" t="str">
        <f>IFERROR(VLOOKUP(Rule!J5834,lvl_2[],2,FALSE),"Нет")</f>
        <v>Анализ даты</v>
      </c>
      <c r="E5834" s="11" t="str">
        <f>IFERROR(VLOOKUP(Rule!K5834,lvl_3[],2,FALSE),"Нет")</f>
        <v>Анализ даты</v>
      </c>
      <c r="F5834" s="11" t="str">
        <f>IFERROR(INDEX(lvl_4[],MATCH(L5834,lvl_4[ID],0),MATCH(TEXT(K5834,"##0"),lvl_4[#Headers],0)),"Нет")</f>
        <v>Символические звезды</v>
      </c>
      <c r="G5834" s="11" t="str">
        <f>IFERROR(INDEX(lvl_5[],MATCH(M5834,lvl_5[ID],0),MATCH(_xlfn.CONCAT(TEXT(K5834,"##0"),"_",TEXT(L5834,"##0")),lvl_5[#Headers],0)),"Нет")</f>
        <v>Демон красоты</v>
      </c>
      <c r="H5834" s="11" t="str">
        <f>IFERROR(INDEX(lvl_6[],MATCH(N5834,lvl_6[ID],0),MATCH(_xlfn.CONCAT(K5834,"_",L5834,"_",M5834),lvl_6[#Headers],0)),"Нет")</f>
        <v>Нет</v>
      </c>
      <c r="I5834" s="12">
        <v>1</v>
      </c>
      <c r="J5834" s="12">
        <v>4</v>
      </c>
      <c r="K5834" s="12">
        <v>1</v>
      </c>
      <c r="L5834" s="12">
        <v>5</v>
      </c>
      <c r="M5834" s="12">
        <v>20</v>
      </c>
      <c r="N5834" s="12">
        <v>1510</v>
      </c>
      <c r="O5834" s="12">
        <f>COUNTIF($P$2:P5834,P5834)</f>
        <v>1</v>
      </c>
      <c r="P5834" s="12" t="str">
        <f t="shared" si="333"/>
        <v>14105201510</v>
      </c>
      <c r="Q5834" s="12" t="str">
        <f t="shared" si="334"/>
        <v>141052015100001</v>
      </c>
      <c r="R5834" s="20" t="s">
        <v>4666</v>
      </c>
      <c r="AI5834" s="12" t="s">
        <v>903</v>
      </c>
      <c r="AK5834" s="12" t="s">
        <v>859</v>
      </c>
      <c r="BN5834" s="12">
        <v>1</v>
      </c>
      <c r="BP5834" s="12" t="s">
        <v>3808</v>
      </c>
    </row>
    <row r="5835" spans="1:68" ht="45" x14ac:dyDescent="0.25">
      <c r="A5835" s="12">
        <v>1</v>
      </c>
      <c r="B5835" s="11" t="str">
        <f t="shared" si="332"/>
        <v>Общий расчет. Анализ даты. Анализ даты. Символические звезды. Демон красоты. Нет</v>
      </c>
      <c r="C5835" s="11" t="str">
        <f>IFERROR(VLOOKUP(I5835,lvl_1[],2,FALSE),"Нет")</f>
        <v>Общий расчет</v>
      </c>
      <c r="D5835" s="11" t="str">
        <f>IFERROR(VLOOKUP(Rule!J5835,lvl_2[],2,FALSE),"Нет")</f>
        <v>Анализ даты</v>
      </c>
      <c r="E5835" s="11" t="str">
        <f>IFERROR(VLOOKUP(Rule!K5835,lvl_3[],2,FALSE),"Нет")</f>
        <v>Анализ даты</v>
      </c>
      <c r="F5835" s="11" t="str">
        <f>IFERROR(INDEX(lvl_4[],MATCH(L5835,lvl_4[ID],0),MATCH(TEXT(K5835,"##0"),lvl_4[#Headers],0)),"Нет")</f>
        <v>Символические звезды</v>
      </c>
      <c r="G5835" s="11" t="str">
        <f>IFERROR(INDEX(lvl_5[],MATCH(M5835,lvl_5[ID],0),MATCH(_xlfn.CONCAT(TEXT(K5835,"##0"),"_",TEXT(L5835,"##0")),lvl_5[#Headers],0)),"Нет")</f>
        <v>Демон красоты</v>
      </c>
      <c r="H5835" s="11" t="str">
        <f>IFERROR(INDEX(lvl_6[],MATCH(N5835,lvl_6[ID],0),MATCH(_xlfn.CONCAT(K5835,"_",L5835,"_",M5835),lvl_6[#Headers],0)),"Нет")</f>
        <v>Нет</v>
      </c>
      <c r="I5835" s="12">
        <v>1</v>
      </c>
      <c r="J5835" s="12">
        <v>4</v>
      </c>
      <c r="K5835" s="12">
        <v>1</v>
      </c>
      <c r="L5835" s="12">
        <v>5</v>
      </c>
      <c r="M5835" s="12">
        <v>20</v>
      </c>
      <c r="N5835" s="12">
        <v>1511</v>
      </c>
      <c r="O5835" s="12">
        <f>COUNTIF($P$2:P5835,P5835)</f>
        <v>1</v>
      </c>
      <c r="P5835" s="12" t="str">
        <f t="shared" si="333"/>
        <v>14105201511</v>
      </c>
      <c r="Q5835" s="12" t="str">
        <f t="shared" si="334"/>
        <v>141052015110001</v>
      </c>
      <c r="R5835" s="20" t="s">
        <v>4667</v>
      </c>
      <c r="AI5835" s="12" t="s">
        <v>903</v>
      </c>
      <c r="AK5835" s="12" t="s">
        <v>860</v>
      </c>
      <c r="BN5835" s="12">
        <v>1</v>
      </c>
      <c r="BP5835" s="12" t="s">
        <v>3808</v>
      </c>
    </row>
    <row r="5836" spans="1:68" ht="45" x14ac:dyDescent="0.25">
      <c r="A5836" s="12">
        <v>1</v>
      </c>
      <c r="B5836" s="11" t="str">
        <f t="shared" si="332"/>
        <v>Общий расчет. Анализ даты. Анализ даты. Символические звезды. Демон красоты. Нет</v>
      </c>
      <c r="C5836" s="11" t="str">
        <f>IFERROR(VLOOKUP(I5836,lvl_1[],2,FALSE),"Нет")</f>
        <v>Общий расчет</v>
      </c>
      <c r="D5836" s="11" t="str">
        <f>IFERROR(VLOOKUP(Rule!J5836,lvl_2[],2,FALSE),"Нет")</f>
        <v>Анализ даты</v>
      </c>
      <c r="E5836" s="11" t="str">
        <f>IFERROR(VLOOKUP(Rule!K5836,lvl_3[],2,FALSE),"Нет")</f>
        <v>Анализ даты</v>
      </c>
      <c r="F5836" s="11" t="str">
        <f>IFERROR(INDEX(lvl_4[],MATCH(L5836,lvl_4[ID],0),MATCH(TEXT(K5836,"##0"),lvl_4[#Headers],0)),"Нет")</f>
        <v>Символические звезды</v>
      </c>
      <c r="G5836" s="11" t="str">
        <f>IFERROR(INDEX(lvl_5[],MATCH(M5836,lvl_5[ID],0),MATCH(_xlfn.CONCAT(TEXT(K5836,"##0"),"_",TEXT(L5836,"##0")),lvl_5[#Headers],0)),"Нет")</f>
        <v>Демон красоты</v>
      </c>
      <c r="H5836" s="11" t="str">
        <f>IFERROR(INDEX(lvl_6[],MATCH(N5836,lvl_6[ID],0),MATCH(_xlfn.CONCAT(K5836,"_",L5836,"_",M5836),lvl_6[#Headers],0)),"Нет")</f>
        <v>Нет</v>
      </c>
      <c r="I5836" s="12">
        <v>1</v>
      </c>
      <c r="J5836" s="12">
        <v>4</v>
      </c>
      <c r="K5836" s="12">
        <v>1</v>
      </c>
      <c r="L5836" s="12">
        <v>5</v>
      </c>
      <c r="M5836" s="12">
        <v>20</v>
      </c>
      <c r="N5836" s="12">
        <v>1512</v>
      </c>
      <c r="O5836" s="12">
        <f>COUNTIF($P$2:P5836,P5836)</f>
        <v>1</v>
      </c>
      <c r="P5836" s="12" t="str">
        <f t="shared" si="333"/>
        <v>14105201512</v>
      </c>
      <c r="Q5836" s="12" t="str">
        <f t="shared" si="334"/>
        <v>141052015120001</v>
      </c>
      <c r="R5836" s="20" t="s">
        <v>4668</v>
      </c>
      <c r="AI5836" s="12" t="s">
        <v>905</v>
      </c>
      <c r="AK5836" s="12" t="s">
        <v>864</v>
      </c>
      <c r="BN5836" s="12">
        <v>1</v>
      </c>
      <c r="BP5836" s="12" t="s">
        <v>3808</v>
      </c>
    </row>
    <row r="5837" spans="1:68" ht="45" x14ac:dyDescent="0.25">
      <c r="A5837" s="12">
        <v>1</v>
      </c>
      <c r="B5837" s="11" t="str">
        <f t="shared" si="332"/>
        <v>Общий расчет. Анализ даты. Анализ даты. Символические звезды. Демон красоты. Нет</v>
      </c>
      <c r="C5837" s="11" t="str">
        <f>IFERROR(VLOOKUP(I5837,lvl_1[],2,FALSE),"Нет")</f>
        <v>Общий расчет</v>
      </c>
      <c r="D5837" s="11" t="str">
        <f>IFERROR(VLOOKUP(Rule!J5837,lvl_2[],2,FALSE),"Нет")</f>
        <v>Анализ даты</v>
      </c>
      <c r="E5837" s="11" t="str">
        <f>IFERROR(VLOOKUP(Rule!K5837,lvl_3[],2,FALSE),"Нет")</f>
        <v>Анализ даты</v>
      </c>
      <c r="F5837" s="11" t="str">
        <f>IFERROR(INDEX(lvl_4[],MATCH(L5837,lvl_4[ID],0),MATCH(TEXT(K5837,"##0"),lvl_4[#Headers],0)),"Нет")</f>
        <v>Символические звезды</v>
      </c>
      <c r="G5837" s="11" t="str">
        <f>IFERROR(INDEX(lvl_5[],MATCH(M5837,lvl_5[ID],0),MATCH(_xlfn.CONCAT(TEXT(K5837,"##0"),"_",TEXT(L5837,"##0")),lvl_5[#Headers],0)),"Нет")</f>
        <v>Демон красоты</v>
      </c>
      <c r="H5837" s="11" t="str">
        <f>IFERROR(INDEX(lvl_6[],MATCH(N5837,lvl_6[ID],0),MATCH(_xlfn.CONCAT(K5837,"_",L5837,"_",M5837),lvl_6[#Headers],0)),"Нет")</f>
        <v>Нет</v>
      </c>
      <c r="I5837" s="12">
        <v>1</v>
      </c>
      <c r="J5837" s="12">
        <v>4</v>
      </c>
      <c r="K5837" s="12">
        <v>1</v>
      </c>
      <c r="L5837" s="12">
        <v>5</v>
      </c>
      <c r="M5837" s="12">
        <v>20</v>
      </c>
      <c r="N5837" s="12">
        <v>1513</v>
      </c>
      <c r="O5837" s="12">
        <f>COUNTIF($P$2:P5837,P5837)</f>
        <v>1</v>
      </c>
      <c r="P5837" s="12" t="str">
        <f t="shared" si="333"/>
        <v>14105201513</v>
      </c>
      <c r="Q5837" s="12" t="str">
        <f t="shared" si="334"/>
        <v>141052015130001</v>
      </c>
      <c r="R5837" s="20" t="s">
        <v>4669</v>
      </c>
      <c r="AI5837" s="12" t="s">
        <v>907</v>
      </c>
      <c r="AK5837" s="12" t="s">
        <v>861</v>
      </c>
      <c r="BN5837" s="12">
        <v>1</v>
      </c>
      <c r="BP5837" s="12" t="s">
        <v>3808</v>
      </c>
    </row>
    <row r="5838" spans="1:68" ht="45" x14ac:dyDescent="0.25">
      <c r="A5838" s="12">
        <v>1</v>
      </c>
      <c r="B5838" s="11" t="str">
        <f t="shared" si="332"/>
        <v>Общий расчет. Анализ даты. Анализ даты. Символические звезды. Демон красоты. Нет</v>
      </c>
      <c r="C5838" s="11" t="str">
        <f>IFERROR(VLOOKUP(I5838,lvl_1[],2,FALSE),"Нет")</f>
        <v>Общий расчет</v>
      </c>
      <c r="D5838" s="11" t="str">
        <f>IFERROR(VLOOKUP(Rule!J5838,lvl_2[],2,FALSE),"Нет")</f>
        <v>Анализ даты</v>
      </c>
      <c r="E5838" s="11" t="str">
        <f>IFERROR(VLOOKUP(Rule!K5838,lvl_3[],2,FALSE),"Нет")</f>
        <v>Анализ даты</v>
      </c>
      <c r="F5838" s="11" t="str">
        <f>IFERROR(INDEX(lvl_4[],MATCH(L5838,lvl_4[ID],0),MATCH(TEXT(K5838,"##0"),lvl_4[#Headers],0)),"Нет")</f>
        <v>Символические звезды</v>
      </c>
      <c r="G5838" s="11" t="str">
        <f>IFERROR(INDEX(lvl_5[],MATCH(M5838,lvl_5[ID],0),MATCH(_xlfn.CONCAT(TEXT(K5838,"##0"),"_",TEXT(L5838,"##0")),lvl_5[#Headers],0)),"Нет")</f>
        <v>Демон красоты</v>
      </c>
      <c r="H5838" s="11" t="str">
        <f>IFERROR(INDEX(lvl_6[],MATCH(N5838,lvl_6[ID],0),MATCH(_xlfn.CONCAT(K5838,"_",L5838,"_",M5838),lvl_6[#Headers],0)),"Нет")</f>
        <v>Нет</v>
      </c>
      <c r="I5838" s="12">
        <v>1</v>
      </c>
      <c r="J5838" s="12">
        <v>4</v>
      </c>
      <c r="K5838" s="12">
        <v>1</v>
      </c>
      <c r="L5838" s="12">
        <v>5</v>
      </c>
      <c r="M5838" s="12">
        <v>20</v>
      </c>
      <c r="N5838" s="12">
        <v>1514</v>
      </c>
      <c r="O5838" s="12">
        <f>COUNTIF($P$2:P5838,P5838)</f>
        <v>1</v>
      </c>
      <c r="P5838" s="12" t="str">
        <f t="shared" si="333"/>
        <v>14105201514</v>
      </c>
      <c r="Q5838" s="12" t="str">
        <f t="shared" si="334"/>
        <v>141052015140001</v>
      </c>
      <c r="R5838" s="20" t="s">
        <v>4670</v>
      </c>
      <c r="AI5838" s="12" t="s">
        <v>908</v>
      </c>
      <c r="AK5838" s="12" t="s">
        <v>861</v>
      </c>
      <c r="BN5838" s="12">
        <v>1</v>
      </c>
      <c r="BP5838" s="12" t="s">
        <v>3808</v>
      </c>
    </row>
    <row r="5839" spans="1:68" ht="45" x14ac:dyDescent="0.25">
      <c r="A5839" s="12">
        <v>1</v>
      </c>
      <c r="B5839" s="11" t="str">
        <f t="shared" si="332"/>
        <v>Общий расчет. Анализ даты. Анализ даты. Символические звезды. Демон красоты. Нет</v>
      </c>
      <c r="C5839" s="11" t="str">
        <f>IFERROR(VLOOKUP(I5839,lvl_1[],2,FALSE),"Нет")</f>
        <v>Общий расчет</v>
      </c>
      <c r="D5839" s="11" t="str">
        <f>IFERROR(VLOOKUP(Rule!J5839,lvl_2[],2,FALSE),"Нет")</f>
        <v>Анализ даты</v>
      </c>
      <c r="E5839" s="11" t="str">
        <f>IFERROR(VLOOKUP(Rule!K5839,lvl_3[],2,FALSE),"Нет")</f>
        <v>Анализ даты</v>
      </c>
      <c r="F5839" s="11" t="str">
        <f>IFERROR(INDEX(lvl_4[],MATCH(L5839,lvl_4[ID],0),MATCH(TEXT(K5839,"##0"),lvl_4[#Headers],0)),"Нет")</f>
        <v>Символические звезды</v>
      </c>
      <c r="G5839" s="11" t="str">
        <f>IFERROR(INDEX(lvl_5[],MATCH(M5839,lvl_5[ID],0),MATCH(_xlfn.CONCAT(TEXT(K5839,"##0"),"_",TEXT(L5839,"##0")),lvl_5[#Headers],0)),"Нет")</f>
        <v>Демон красоты</v>
      </c>
      <c r="H5839" s="11" t="str">
        <f>IFERROR(INDEX(lvl_6[],MATCH(N5839,lvl_6[ID],0),MATCH(_xlfn.CONCAT(K5839,"_",L5839,"_",M5839),lvl_6[#Headers],0)),"Нет")</f>
        <v>Нет</v>
      </c>
      <c r="I5839" s="12">
        <v>1</v>
      </c>
      <c r="J5839" s="12">
        <v>4</v>
      </c>
      <c r="K5839" s="12">
        <v>1</v>
      </c>
      <c r="L5839" s="12">
        <v>5</v>
      </c>
      <c r="M5839" s="12">
        <v>20</v>
      </c>
      <c r="N5839" s="12">
        <v>1515</v>
      </c>
      <c r="O5839" s="12">
        <f>COUNTIF($P$2:P5839,P5839)</f>
        <v>1</v>
      </c>
      <c r="P5839" s="12" t="str">
        <f t="shared" si="333"/>
        <v>14105201515</v>
      </c>
      <c r="Q5839" s="12" t="str">
        <f t="shared" si="334"/>
        <v>141052015150001</v>
      </c>
      <c r="R5839" s="20" t="s">
        <v>4671</v>
      </c>
      <c r="AI5839" s="12" t="s">
        <v>910</v>
      </c>
      <c r="AK5839" s="12" t="s">
        <v>867</v>
      </c>
      <c r="BN5839" s="12">
        <v>1</v>
      </c>
      <c r="BP5839" s="12" t="s">
        <v>3808</v>
      </c>
    </row>
    <row r="5840" spans="1:68" ht="45" x14ac:dyDescent="0.25">
      <c r="A5840" s="12">
        <v>1</v>
      </c>
      <c r="B5840" s="11" t="str">
        <f t="shared" si="332"/>
        <v>Общий расчет. Анализ даты. Анализ даты. Символические звезды. Демон красоты. Нет</v>
      </c>
      <c r="C5840" s="11" t="str">
        <f>IFERROR(VLOOKUP(I5840,lvl_1[],2,FALSE),"Нет")</f>
        <v>Общий расчет</v>
      </c>
      <c r="D5840" s="11" t="str">
        <f>IFERROR(VLOOKUP(Rule!J5840,lvl_2[],2,FALSE),"Нет")</f>
        <v>Анализ даты</v>
      </c>
      <c r="E5840" s="11" t="str">
        <f>IFERROR(VLOOKUP(Rule!K5840,lvl_3[],2,FALSE),"Нет")</f>
        <v>Анализ даты</v>
      </c>
      <c r="F5840" s="11" t="str">
        <f>IFERROR(INDEX(lvl_4[],MATCH(L5840,lvl_4[ID],0),MATCH(TEXT(K5840,"##0"),lvl_4[#Headers],0)),"Нет")</f>
        <v>Символические звезды</v>
      </c>
      <c r="G5840" s="11" t="str">
        <f>IFERROR(INDEX(lvl_5[],MATCH(M5840,lvl_5[ID],0),MATCH(_xlfn.CONCAT(TEXT(K5840,"##0"),"_",TEXT(L5840,"##0")),lvl_5[#Headers],0)),"Нет")</f>
        <v>Демон красоты</v>
      </c>
      <c r="H5840" s="11" t="str">
        <f>IFERROR(INDEX(lvl_6[],MATCH(N5840,lvl_6[ID],0),MATCH(_xlfn.CONCAT(K5840,"_",L5840,"_",M5840),lvl_6[#Headers],0)),"Нет")</f>
        <v>Нет</v>
      </c>
      <c r="I5840" s="12">
        <v>1</v>
      </c>
      <c r="J5840" s="12">
        <v>4</v>
      </c>
      <c r="K5840" s="12">
        <v>1</v>
      </c>
      <c r="L5840" s="12">
        <v>5</v>
      </c>
      <c r="M5840" s="12">
        <v>20</v>
      </c>
      <c r="N5840" s="12">
        <v>1516</v>
      </c>
      <c r="O5840" s="12">
        <f>COUNTIF($P$2:P5840,P5840)</f>
        <v>1</v>
      </c>
      <c r="P5840" s="12" t="str">
        <f t="shared" si="333"/>
        <v>14105201516</v>
      </c>
      <c r="Q5840" s="12" t="str">
        <f t="shared" si="334"/>
        <v>141052015160001</v>
      </c>
      <c r="R5840" s="20" t="s">
        <v>4672</v>
      </c>
      <c r="AI5840" s="12" t="s">
        <v>912</v>
      </c>
      <c r="AK5840" s="12" t="s">
        <v>866</v>
      </c>
      <c r="BN5840" s="12">
        <v>1</v>
      </c>
      <c r="BP5840" s="12" t="s">
        <v>3808</v>
      </c>
    </row>
    <row r="5841" spans="1:68" ht="45" x14ac:dyDescent="0.25">
      <c r="A5841" s="12">
        <v>1</v>
      </c>
      <c r="B5841" s="11" t="str">
        <f t="shared" si="332"/>
        <v>Общий расчет. Анализ даты. Анализ даты. Символические звезды. Демон красоты. Нет</v>
      </c>
      <c r="C5841" s="11" t="str">
        <f>IFERROR(VLOOKUP(I5841,lvl_1[],2,FALSE),"Нет")</f>
        <v>Общий расчет</v>
      </c>
      <c r="D5841" s="11" t="str">
        <f>IFERROR(VLOOKUP(Rule!J5841,lvl_2[],2,FALSE),"Нет")</f>
        <v>Анализ даты</v>
      </c>
      <c r="E5841" s="11" t="str">
        <f>IFERROR(VLOOKUP(Rule!K5841,lvl_3[],2,FALSE),"Нет")</f>
        <v>Анализ даты</v>
      </c>
      <c r="F5841" s="11" t="str">
        <f>IFERROR(INDEX(lvl_4[],MATCH(L5841,lvl_4[ID],0),MATCH(TEXT(K5841,"##0"),lvl_4[#Headers],0)),"Нет")</f>
        <v>Символические звезды</v>
      </c>
      <c r="G5841" s="11" t="str">
        <f>IFERROR(INDEX(lvl_5[],MATCH(M5841,lvl_5[ID],0),MATCH(_xlfn.CONCAT(TEXT(K5841,"##0"),"_",TEXT(L5841,"##0")),lvl_5[#Headers],0)),"Нет")</f>
        <v>Демон красоты</v>
      </c>
      <c r="H5841" s="11" t="str">
        <f>IFERROR(INDEX(lvl_6[],MATCH(N5841,lvl_6[ID],0),MATCH(_xlfn.CONCAT(K5841,"_",L5841,"_",M5841),lvl_6[#Headers],0)),"Нет")</f>
        <v>Нет</v>
      </c>
      <c r="I5841" s="12">
        <v>1</v>
      </c>
      <c r="J5841" s="12">
        <v>4</v>
      </c>
      <c r="K5841" s="12">
        <v>1</v>
      </c>
      <c r="L5841" s="12">
        <v>5</v>
      </c>
      <c r="M5841" s="12">
        <v>20</v>
      </c>
      <c r="N5841" s="12">
        <v>1517</v>
      </c>
      <c r="O5841" s="12">
        <f>COUNTIF($P$2:P5841,P5841)</f>
        <v>1</v>
      </c>
      <c r="P5841" s="12" t="str">
        <f t="shared" si="333"/>
        <v>14105201517</v>
      </c>
      <c r="Q5841" s="12" t="str">
        <f t="shared" si="334"/>
        <v>141052015170001</v>
      </c>
      <c r="R5841" s="20" t="s">
        <v>4673</v>
      </c>
      <c r="AI5841" s="12" t="s">
        <v>914</v>
      </c>
      <c r="AK5841" s="12" t="s">
        <v>869</v>
      </c>
      <c r="BN5841" s="12">
        <v>1</v>
      </c>
      <c r="BP5841" s="12" t="s">
        <v>3808</v>
      </c>
    </row>
    <row r="5842" spans="1:68" ht="45" x14ac:dyDescent="0.25">
      <c r="A5842" s="12">
        <v>1</v>
      </c>
      <c r="B5842" s="11" t="str">
        <f t="shared" si="332"/>
        <v>Общий расчет. Анализ даты. Анализ даты. Символические звезды. Демон красоты. Нет</v>
      </c>
      <c r="C5842" s="11" t="str">
        <f>IFERROR(VLOOKUP(I5842,lvl_1[],2,FALSE),"Нет")</f>
        <v>Общий расчет</v>
      </c>
      <c r="D5842" s="11" t="str">
        <f>IFERROR(VLOOKUP(Rule!J5842,lvl_2[],2,FALSE),"Нет")</f>
        <v>Анализ даты</v>
      </c>
      <c r="E5842" s="11" t="str">
        <f>IFERROR(VLOOKUP(Rule!K5842,lvl_3[],2,FALSE),"Нет")</f>
        <v>Анализ даты</v>
      </c>
      <c r="F5842" s="11" t="str">
        <f>IFERROR(INDEX(lvl_4[],MATCH(L5842,lvl_4[ID],0),MATCH(TEXT(K5842,"##0"),lvl_4[#Headers],0)),"Нет")</f>
        <v>Символические звезды</v>
      </c>
      <c r="G5842" s="11" t="str">
        <f>IFERROR(INDEX(lvl_5[],MATCH(M5842,lvl_5[ID],0),MATCH(_xlfn.CONCAT(TEXT(K5842,"##0"),"_",TEXT(L5842,"##0")),lvl_5[#Headers],0)),"Нет")</f>
        <v>Демон красоты</v>
      </c>
      <c r="H5842" s="11" t="str">
        <f>IFERROR(INDEX(lvl_6[],MATCH(N5842,lvl_6[ID],0),MATCH(_xlfn.CONCAT(K5842,"_",L5842,"_",M5842),lvl_6[#Headers],0)),"Нет")</f>
        <v>Нет</v>
      </c>
      <c r="I5842" s="12">
        <v>1</v>
      </c>
      <c r="J5842" s="12">
        <v>4</v>
      </c>
      <c r="K5842" s="12">
        <v>1</v>
      </c>
      <c r="L5842" s="12">
        <v>5</v>
      </c>
      <c r="M5842" s="12">
        <v>20</v>
      </c>
      <c r="N5842" s="12">
        <v>1518</v>
      </c>
      <c r="O5842" s="12">
        <f>COUNTIF($P$2:P5842,P5842)</f>
        <v>1</v>
      </c>
      <c r="P5842" s="12" t="str">
        <f t="shared" si="333"/>
        <v>14105201518</v>
      </c>
      <c r="Q5842" s="12" t="str">
        <f t="shared" si="334"/>
        <v>141052015180001</v>
      </c>
      <c r="R5842" s="20" t="s">
        <v>4674</v>
      </c>
      <c r="AI5842" s="12" t="s">
        <v>916</v>
      </c>
      <c r="AK5842" s="12" t="s">
        <v>865</v>
      </c>
      <c r="BN5842" s="12">
        <v>1</v>
      </c>
      <c r="BP5842" s="12" t="s">
        <v>3808</v>
      </c>
    </row>
    <row r="5843" spans="1:68" ht="45" x14ac:dyDescent="0.25">
      <c r="A5843" s="12">
        <v>1</v>
      </c>
      <c r="B5843" s="11" t="str">
        <f t="shared" si="332"/>
        <v>Общий расчет. Анализ даты. Анализ даты. Символические звезды. Золотая карета. Нет</v>
      </c>
      <c r="C5843" s="11" t="str">
        <f>IFERROR(VLOOKUP(I5843,lvl_1[],2,FALSE),"Нет")</f>
        <v>Общий расчет</v>
      </c>
      <c r="D5843" s="11" t="str">
        <f>IFERROR(VLOOKUP(Rule!J5843,lvl_2[],2,FALSE),"Нет")</f>
        <v>Анализ даты</v>
      </c>
      <c r="E5843" s="11" t="str">
        <f>IFERROR(VLOOKUP(Rule!K5843,lvl_3[],2,FALSE),"Нет")</f>
        <v>Анализ даты</v>
      </c>
      <c r="F5843" s="11" t="str">
        <f>IFERROR(INDEX(lvl_4[],MATCH(L5843,lvl_4[ID],0),MATCH(TEXT(K5843,"##0"),lvl_4[#Headers],0)),"Нет")</f>
        <v>Символические звезды</v>
      </c>
      <c r="G5843" s="11" t="str">
        <f>IFERROR(INDEX(lvl_5[],MATCH(M5843,lvl_5[ID],0),MATCH(_xlfn.CONCAT(TEXT(K5843,"##0"),"_",TEXT(L5843,"##0")),lvl_5[#Headers],0)),"Нет")</f>
        <v>Золотая карета</v>
      </c>
      <c r="H5843" s="11" t="str">
        <f>IFERROR(INDEX(lvl_6[],MATCH(N5843,lvl_6[ID],0),MATCH(_xlfn.CONCAT(K5843,"_",L5843,"_",M5843),lvl_6[#Headers],0)),"Нет")</f>
        <v>Нет</v>
      </c>
      <c r="I5843" s="12">
        <v>1</v>
      </c>
      <c r="J5843" s="12">
        <v>4</v>
      </c>
      <c r="K5843" s="12">
        <v>1</v>
      </c>
      <c r="L5843" s="12">
        <v>5</v>
      </c>
      <c r="M5843" s="12">
        <v>21</v>
      </c>
      <c r="N5843" s="12">
        <v>1519</v>
      </c>
      <c r="O5843" s="12">
        <f>COUNTIF($P$2:P5843,P5843)</f>
        <v>1</v>
      </c>
      <c r="P5843" s="12" t="str">
        <f t="shared" si="333"/>
        <v>14105211519</v>
      </c>
      <c r="Q5843" s="12" t="str">
        <f t="shared" si="334"/>
        <v>141052115190001</v>
      </c>
      <c r="R5843" s="20" t="s">
        <v>4675</v>
      </c>
      <c r="AI5843" s="12" t="s">
        <v>899</v>
      </c>
      <c r="AK5843" s="12" t="s">
        <v>861</v>
      </c>
      <c r="BN5843" s="12">
        <v>1</v>
      </c>
      <c r="BP5843" s="12" t="s">
        <v>3808</v>
      </c>
    </row>
    <row r="5844" spans="1:68" ht="45" x14ac:dyDescent="0.25">
      <c r="A5844" s="12">
        <v>1</v>
      </c>
      <c r="B5844" s="11" t="str">
        <f t="shared" si="332"/>
        <v>Общий расчет. Анализ даты. Анализ даты. Символические звезды. Золотая карета. Нет</v>
      </c>
      <c r="C5844" s="11" t="str">
        <f>IFERROR(VLOOKUP(I5844,lvl_1[],2,FALSE),"Нет")</f>
        <v>Общий расчет</v>
      </c>
      <c r="D5844" s="11" t="str">
        <f>IFERROR(VLOOKUP(Rule!J5844,lvl_2[],2,FALSE),"Нет")</f>
        <v>Анализ даты</v>
      </c>
      <c r="E5844" s="11" t="str">
        <f>IFERROR(VLOOKUP(Rule!K5844,lvl_3[],2,FALSE),"Нет")</f>
        <v>Анализ даты</v>
      </c>
      <c r="F5844" s="11" t="str">
        <f>IFERROR(INDEX(lvl_4[],MATCH(L5844,lvl_4[ID],0),MATCH(TEXT(K5844,"##0"),lvl_4[#Headers],0)),"Нет")</f>
        <v>Символические звезды</v>
      </c>
      <c r="G5844" s="11" t="str">
        <f>IFERROR(INDEX(lvl_5[],MATCH(M5844,lvl_5[ID],0),MATCH(_xlfn.CONCAT(TEXT(K5844,"##0"),"_",TEXT(L5844,"##0")),lvl_5[#Headers],0)),"Нет")</f>
        <v>Золотая карета</v>
      </c>
      <c r="H5844" s="11" t="str">
        <f>IFERROR(INDEX(lvl_6[],MATCH(N5844,lvl_6[ID],0),MATCH(_xlfn.CONCAT(K5844,"_",L5844,"_",M5844),lvl_6[#Headers],0)),"Нет")</f>
        <v>Нет</v>
      </c>
      <c r="I5844" s="12">
        <v>1</v>
      </c>
      <c r="J5844" s="12">
        <v>4</v>
      </c>
      <c r="K5844" s="12">
        <v>1</v>
      </c>
      <c r="L5844" s="12">
        <v>5</v>
      </c>
      <c r="M5844" s="12">
        <v>21</v>
      </c>
      <c r="N5844" s="12">
        <v>1520</v>
      </c>
      <c r="O5844" s="12">
        <f>COUNTIF($P$2:P5844,P5844)</f>
        <v>1</v>
      </c>
      <c r="P5844" s="12" t="str">
        <f t="shared" si="333"/>
        <v>14105211520</v>
      </c>
      <c r="Q5844" s="12" t="str">
        <f t="shared" si="334"/>
        <v>141052115200001</v>
      </c>
      <c r="R5844" s="20" t="s">
        <v>4676</v>
      </c>
      <c r="AI5844" s="12" t="s">
        <v>901</v>
      </c>
      <c r="AK5844" s="12" t="s">
        <v>862</v>
      </c>
      <c r="BN5844" s="12">
        <v>1</v>
      </c>
      <c r="BP5844" s="12" t="s">
        <v>3808</v>
      </c>
    </row>
    <row r="5845" spans="1:68" ht="45" x14ac:dyDescent="0.25">
      <c r="A5845" s="12">
        <v>1</v>
      </c>
      <c r="B5845" s="11" t="str">
        <f t="shared" si="332"/>
        <v>Общий расчет. Анализ даты. Анализ даты. Символические звезды. Золотая карета. Нет</v>
      </c>
      <c r="C5845" s="11" t="str">
        <f>IFERROR(VLOOKUP(I5845,lvl_1[],2,FALSE),"Нет")</f>
        <v>Общий расчет</v>
      </c>
      <c r="D5845" s="11" t="str">
        <f>IFERROR(VLOOKUP(Rule!J5845,lvl_2[],2,FALSE),"Нет")</f>
        <v>Анализ даты</v>
      </c>
      <c r="E5845" s="11" t="str">
        <f>IFERROR(VLOOKUP(Rule!K5845,lvl_3[],2,FALSE),"Нет")</f>
        <v>Анализ даты</v>
      </c>
      <c r="F5845" s="11" t="str">
        <f>IFERROR(INDEX(lvl_4[],MATCH(L5845,lvl_4[ID],0),MATCH(TEXT(K5845,"##0"),lvl_4[#Headers],0)),"Нет")</f>
        <v>Символические звезды</v>
      </c>
      <c r="G5845" s="11" t="str">
        <f>IFERROR(INDEX(lvl_5[],MATCH(M5845,lvl_5[ID],0),MATCH(_xlfn.CONCAT(TEXT(K5845,"##0"),"_",TEXT(L5845,"##0")),lvl_5[#Headers],0)),"Нет")</f>
        <v>Золотая карета</v>
      </c>
      <c r="H5845" s="11" t="str">
        <f>IFERROR(INDEX(lvl_6[],MATCH(N5845,lvl_6[ID],0),MATCH(_xlfn.CONCAT(K5845,"_",L5845,"_",M5845),lvl_6[#Headers],0)),"Нет")</f>
        <v>Нет</v>
      </c>
      <c r="I5845" s="12">
        <v>1</v>
      </c>
      <c r="J5845" s="12">
        <v>4</v>
      </c>
      <c r="K5845" s="12">
        <v>1</v>
      </c>
      <c r="L5845" s="12">
        <v>5</v>
      </c>
      <c r="M5845" s="12">
        <v>21</v>
      </c>
      <c r="N5845" s="12">
        <v>1521</v>
      </c>
      <c r="O5845" s="12">
        <f>COUNTIF($P$2:P5845,P5845)</f>
        <v>1</v>
      </c>
      <c r="P5845" s="12" t="str">
        <f t="shared" si="333"/>
        <v>14105211521</v>
      </c>
      <c r="Q5845" s="12" t="str">
        <f t="shared" si="334"/>
        <v>141052115210001</v>
      </c>
      <c r="R5845" s="20" t="s">
        <v>4677</v>
      </c>
      <c r="AI5845" s="12" t="s">
        <v>903</v>
      </c>
      <c r="AK5845" s="12" t="s">
        <v>864</v>
      </c>
      <c r="BN5845" s="12">
        <v>1</v>
      </c>
      <c r="BP5845" s="12" t="s">
        <v>3808</v>
      </c>
    </row>
    <row r="5846" spans="1:68" ht="45" x14ac:dyDescent="0.25">
      <c r="A5846" s="12">
        <v>1</v>
      </c>
      <c r="B5846" s="11" t="str">
        <f t="shared" si="332"/>
        <v>Общий расчет. Анализ даты. Анализ даты. Символические звезды. Золотая карета. Нет</v>
      </c>
      <c r="C5846" s="11" t="str">
        <f>IFERROR(VLOOKUP(I5846,lvl_1[],2,FALSE),"Нет")</f>
        <v>Общий расчет</v>
      </c>
      <c r="D5846" s="11" t="str">
        <f>IFERROR(VLOOKUP(Rule!J5846,lvl_2[],2,FALSE),"Нет")</f>
        <v>Анализ даты</v>
      </c>
      <c r="E5846" s="11" t="str">
        <f>IFERROR(VLOOKUP(Rule!K5846,lvl_3[],2,FALSE),"Нет")</f>
        <v>Анализ даты</v>
      </c>
      <c r="F5846" s="11" t="str">
        <f>IFERROR(INDEX(lvl_4[],MATCH(L5846,lvl_4[ID],0),MATCH(TEXT(K5846,"##0"),lvl_4[#Headers],0)),"Нет")</f>
        <v>Символические звезды</v>
      </c>
      <c r="G5846" s="11" t="str">
        <f>IFERROR(INDEX(lvl_5[],MATCH(M5846,lvl_5[ID],0),MATCH(_xlfn.CONCAT(TEXT(K5846,"##0"),"_",TEXT(L5846,"##0")),lvl_5[#Headers],0)),"Нет")</f>
        <v>Золотая карета</v>
      </c>
      <c r="H5846" s="11" t="str">
        <f>IFERROR(INDEX(lvl_6[],MATCH(N5846,lvl_6[ID],0),MATCH(_xlfn.CONCAT(K5846,"_",L5846,"_",M5846),lvl_6[#Headers],0)),"Нет")</f>
        <v>Нет</v>
      </c>
      <c r="I5846" s="12">
        <v>1</v>
      </c>
      <c r="J5846" s="12">
        <v>4</v>
      </c>
      <c r="K5846" s="12">
        <v>1</v>
      </c>
      <c r="L5846" s="12">
        <v>5</v>
      </c>
      <c r="M5846" s="12">
        <v>21</v>
      </c>
      <c r="N5846" s="12">
        <v>1522</v>
      </c>
      <c r="O5846" s="12">
        <f>COUNTIF($P$2:P5846,P5846)</f>
        <v>1</v>
      </c>
      <c r="P5846" s="12" t="str">
        <f t="shared" si="333"/>
        <v>14105211522</v>
      </c>
      <c r="Q5846" s="12" t="str">
        <f t="shared" si="334"/>
        <v>141052115220001</v>
      </c>
      <c r="R5846" s="20" t="s">
        <v>4678</v>
      </c>
      <c r="AI5846" s="12" t="s">
        <v>905</v>
      </c>
      <c r="AK5846" s="12" t="s">
        <v>865</v>
      </c>
      <c r="BN5846" s="12">
        <v>1</v>
      </c>
      <c r="BP5846" s="12" t="s">
        <v>3808</v>
      </c>
    </row>
    <row r="5847" spans="1:68" ht="45" x14ac:dyDescent="0.25">
      <c r="A5847" s="12">
        <v>1</v>
      </c>
      <c r="B5847" s="11" t="str">
        <f t="shared" si="332"/>
        <v>Общий расчет. Анализ даты. Анализ даты. Символические звезды. Золотая карета. Нет</v>
      </c>
      <c r="C5847" s="11" t="str">
        <f>IFERROR(VLOOKUP(I5847,lvl_1[],2,FALSE),"Нет")</f>
        <v>Общий расчет</v>
      </c>
      <c r="D5847" s="11" t="str">
        <f>IFERROR(VLOOKUP(Rule!J5847,lvl_2[],2,FALSE),"Нет")</f>
        <v>Анализ даты</v>
      </c>
      <c r="E5847" s="11" t="str">
        <f>IFERROR(VLOOKUP(Rule!K5847,lvl_3[],2,FALSE),"Нет")</f>
        <v>Анализ даты</v>
      </c>
      <c r="F5847" s="11" t="str">
        <f>IFERROR(INDEX(lvl_4[],MATCH(L5847,lvl_4[ID],0),MATCH(TEXT(K5847,"##0"),lvl_4[#Headers],0)),"Нет")</f>
        <v>Символические звезды</v>
      </c>
      <c r="G5847" s="11" t="str">
        <f>IFERROR(INDEX(lvl_5[],MATCH(M5847,lvl_5[ID],0),MATCH(_xlfn.CONCAT(TEXT(K5847,"##0"),"_",TEXT(L5847,"##0")),lvl_5[#Headers],0)),"Нет")</f>
        <v>Золотая карета</v>
      </c>
      <c r="H5847" s="11" t="str">
        <f>IFERROR(INDEX(lvl_6[],MATCH(N5847,lvl_6[ID],0),MATCH(_xlfn.CONCAT(K5847,"_",L5847,"_",M5847),lvl_6[#Headers],0)),"Нет")</f>
        <v>Нет</v>
      </c>
      <c r="I5847" s="12">
        <v>1</v>
      </c>
      <c r="J5847" s="12">
        <v>4</v>
      </c>
      <c r="K5847" s="12">
        <v>1</v>
      </c>
      <c r="L5847" s="12">
        <v>5</v>
      </c>
      <c r="M5847" s="12">
        <v>21</v>
      </c>
      <c r="N5847" s="12">
        <v>1523</v>
      </c>
      <c r="O5847" s="12">
        <f>COUNTIF($P$2:P5847,P5847)</f>
        <v>1</v>
      </c>
      <c r="P5847" s="12" t="str">
        <f t="shared" si="333"/>
        <v>14105211523</v>
      </c>
      <c r="Q5847" s="12" t="str">
        <f t="shared" si="334"/>
        <v>141052115230001</v>
      </c>
      <c r="R5847" s="20" t="s">
        <v>4679</v>
      </c>
      <c r="AI5847" s="12" t="s">
        <v>907</v>
      </c>
      <c r="AK5847" s="12" t="s">
        <v>864</v>
      </c>
      <c r="BN5847" s="12">
        <v>1</v>
      </c>
      <c r="BP5847" s="12" t="s">
        <v>3808</v>
      </c>
    </row>
    <row r="5848" spans="1:68" ht="45" x14ac:dyDescent="0.25">
      <c r="A5848" s="12">
        <v>1</v>
      </c>
      <c r="B5848" s="11" t="str">
        <f t="shared" si="332"/>
        <v>Общий расчет. Анализ даты. Анализ даты. Символические звезды. Золотая карета. Нет</v>
      </c>
      <c r="C5848" s="11" t="str">
        <f>IFERROR(VLOOKUP(I5848,lvl_1[],2,FALSE),"Нет")</f>
        <v>Общий расчет</v>
      </c>
      <c r="D5848" s="11" t="str">
        <f>IFERROR(VLOOKUP(Rule!J5848,lvl_2[],2,FALSE),"Нет")</f>
        <v>Анализ даты</v>
      </c>
      <c r="E5848" s="11" t="str">
        <f>IFERROR(VLOOKUP(Rule!K5848,lvl_3[],2,FALSE),"Нет")</f>
        <v>Анализ даты</v>
      </c>
      <c r="F5848" s="11" t="str">
        <f>IFERROR(INDEX(lvl_4[],MATCH(L5848,lvl_4[ID],0),MATCH(TEXT(K5848,"##0"),lvl_4[#Headers],0)),"Нет")</f>
        <v>Символические звезды</v>
      </c>
      <c r="G5848" s="11" t="str">
        <f>IFERROR(INDEX(lvl_5[],MATCH(M5848,lvl_5[ID],0),MATCH(_xlfn.CONCAT(TEXT(K5848,"##0"),"_",TEXT(L5848,"##0")),lvl_5[#Headers],0)),"Нет")</f>
        <v>Золотая карета</v>
      </c>
      <c r="H5848" s="11" t="str">
        <f>IFERROR(INDEX(lvl_6[],MATCH(N5848,lvl_6[ID],0),MATCH(_xlfn.CONCAT(K5848,"_",L5848,"_",M5848),lvl_6[#Headers],0)),"Нет")</f>
        <v>Нет</v>
      </c>
      <c r="I5848" s="12">
        <v>1</v>
      </c>
      <c r="J5848" s="12">
        <v>4</v>
      </c>
      <c r="K5848" s="12">
        <v>1</v>
      </c>
      <c r="L5848" s="12">
        <v>5</v>
      </c>
      <c r="M5848" s="12">
        <v>21</v>
      </c>
      <c r="N5848" s="12">
        <v>1524</v>
      </c>
      <c r="O5848" s="12">
        <f>COUNTIF($P$2:P5848,P5848)</f>
        <v>1</v>
      </c>
      <c r="P5848" s="12" t="str">
        <f t="shared" si="333"/>
        <v>14105211524</v>
      </c>
      <c r="Q5848" s="12" t="str">
        <f t="shared" si="334"/>
        <v>141052115240001</v>
      </c>
      <c r="R5848" s="20" t="s">
        <v>4680</v>
      </c>
      <c r="AI5848" s="12" t="s">
        <v>908</v>
      </c>
      <c r="AK5848" s="12" t="s">
        <v>865</v>
      </c>
      <c r="BN5848" s="12">
        <v>1</v>
      </c>
      <c r="BP5848" s="12" t="s">
        <v>3808</v>
      </c>
    </row>
    <row r="5849" spans="1:68" ht="45" x14ac:dyDescent="0.25">
      <c r="A5849" s="12">
        <v>1</v>
      </c>
      <c r="B5849" s="11" t="str">
        <f t="shared" si="332"/>
        <v>Общий расчет. Анализ даты. Анализ даты. Символические звезды. Золотая карета. Нет</v>
      </c>
      <c r="C5849" s="11" t="str">
        <f>IFERROR(VLOOKUP(I5849,lvl_1[],2,FALSE),"Нет")</f>
        <v>Общий расчет</v>
      </c>
      <c r="D5849" s="11" t="str">
        <f>IFERROR(VLOOKUP(Rule!J5849,lvl_2[],2,FALSE),"Нет")</f>
        <v>Анализ даты</v>
      </c>
      <c r="E5849" s="11" t="str">
        <f>IFERROR(VLOOKUP(Rule!K5849,lvl_3[],2,FALSE),"Нет")</f>
        <v>Анализ даты</v>
      </c>
      <c r="F5849" s="11" t="str">
        <f>IFERROR(INDEX(lvl_4[],MATCH(L5849,lvl_4[ID],0),MATCH(TEXT(K5849,"##0"),lvl_4[#Headers],0)),"Нет")</f>
        <v>Символические звезды</v>
      </c>
      <c r="G5849" s="11" t="str">
        <f>IFERROR(INDEX(lvl_5[],MATCH(M5849,lvl_5[ID],0),MATCH(_xlfn.CONCAT(TEXT(K5849,"##0"),"_",TEXT(L5849,"##0")),lvl_5[#Headers],0)),"Нет")</f>
        <v>Золотая карета</v>
      </c>
      <c r="H5849" s="11" t="str">
        <f>IFERROR(INDEX(lvl_6[],MATCH(N5849,lvl_6[ID],0),MATCH(_xlfn.CONCAT(K5849,"_",L5849,"_",M5849),lvl_6[#Headers],0)),"Нет")</f>
        <v>Нет</v>
      </c>
      <c r="I5849" s="12">
        <v>1</v>
      </c>
      <c r="J5849" s="12">
        <v>4</v>
      </c>
      <c r="K5849" s="12">
        <v>1</v>
      </c>
      <c r="L5849" s="12">
        <v>5</v>
      </c>
      <c r="M5849" s="12">
        <v>21</v>
      </c>
      <c r="N5849" s="12">
        <v>1525</v>
      </c>
      <c r="O5849" s="12">
        <f>COUNTIF($P$2:P5849,P5849)</f>
        <v>1</v>
      </c>
      <c r="P5849" s="12" t="str">
        <f t="shared" si="333"/>
        <v>14105211525</v>
      </c>
      <c r="Q5849" s="12" t="str">
        <f t="shared" si="334"/>
        <v>141052115250001</v>
      </c>
      <c r="R5849" s="20" t="s">
        <v>4681</v>
      </c>
      <c r="AI5849" s="12" t="s">
        <v>910</v>
      </c>
      <c r="AK5849" s="12" t="s">
        <v>867</v>
      </c>
      <c r="BN5849" s="12">
        <v>1</v>
      </c>
      <c r="BP5849" s="12" t="s">
        <v>3808</v>
      </c>
    </row>
    <row r="5850" spans="1:68" ht="45" x14ac:dyDescent="0.25">
      <c r="A5850" s="12">
        <v>1</v>
      </c>
      <c r="B5850" s="11" t="str">
        <f t="shared" si="332"/>
        <v>Общий расчет. Анализ даты. Анализ даты. Символические звезды. Золотая карета. Нет</v>
      </c>
      <c r="C5850" s="11" t="str">
        <f>IFERROR(VLOOKUP(I5850,lvl_1[],2,FALSE),"Нет")</f>
        <v>Общий расчет</v>
      </c>
      <c r="D5850" s="11" t="str">
        <f>IFERROR(VLOOKUP(Rule!J5850,lvl_2[],2,FALSE),"Нет")</f>
        <v>Анализ даты</v>
      </c>
      <c r="E5850" s="11" t="str">
        <f>IFERROR(VLOOKUP(Rule!K5850,lvl_3[],2,FALSE),"Нет")</f>
        <v>Анализ даты</v>
      </c>
      <c r="F5850" s="11" t="str">
        <f>IFERROR(INDEX(lvl_4[],MATCH(L5850,lvl_4[ID],0),MATCH(TEXT(K5850,"##0"),lvl_4[#Headers],0)),"Нет")</f>
        <v>Символические звезды</v>
      </c>
      <c r="G5850" s="11" t="str">
        <f>IFERROR(INDEX(lvl_5[],MATCH(M5850,lvl_5[ID],0),MATCH(_xlfn.CONCAT(TEXT(K5850,"##0"),"_",TEXT(L5850,"##0")),lvl_5[#Headers],0)),"Нет")</f>
        <v>Золотая карета</v>
      </c>
      <c r="H5850" s="11" t="str">
        <f>IFERROR(INDEX(lvl_6[],MATCH(N5850,lvl_6[ID],0),MATCH(_xlfn.CONCAT(K5850,"_",L5850,"_",M5850),lvl_6[#Headers],0)),"Нет")</f>
        <v>Нет</v>
      </c>
      <c r="I5850" s="12">
        <v>1</v>
      </c>
      <c r="J5850" s="12">
        <v>4</v>
      </c>
      <c r="K5850" s="12">
        <v>1</v>
      </c>
      <c r="L5850" s="12">
        <v>5</v>
      </c>
      <c r="M5850" s="12">
        <v>21</v>
      </c>
      <c r="N5850" s="12">
        <v>1526</v>
      </c>
      <c r="O5850" s="12">
        <f>COUNTIF($P$2:P5850,P5850)</f>
        <v>1</v>
      </c>
      <c r="P5850" s="12" t="str">
        <f t="shared" si="333"/>
        <v>14105211526</v>
      </c>
      <c r="Q5850" s="12" t="str">
        <f t="shared" si="334"/>
        <v>141052115260001</v>
      </c>
      <c r="R5850" s="20" t="s">
        <v>4682</v>
      </c>
      <c r="AI5850" s="12" t="s">
        <v>912</v>
      </c>
      <c r="AK5850" s="12" t="s">
        <v>868</v>
      </c>
      <c r="BN5850" s="12">
        <v>1</v>
      </c>
      <c r="BP5850" s="12" t="s">
        <v>3808</v>
      </c>
    </row>
    <row r="5851" spans="1:68" ht="45" x14ac:dyDescent="0.25">
      <c r="A5851" s="12">
        <v>1</v>
      </c>
      <c r="B5851" s="11" t="str">
        <f t="shared" si="332"/>
        <v>Общий расчет. Анализ даты. Анализ даты. Символические звезды. Золотая карета. Нет</v>
      </c>
      <c r="C5851" s="11" t="str">
        <f>IFERROR(VLOOKUP(I5851,lvl_1[],2,FALSE),"Нет")</f>
        <v>Общий расчет</v>
      </c>
      <c r="D5851" s="11" t="str">
        <f>IFERROR(VLOOKUP(Rule!J5851,lvl_2[],2,FALSE),"Нет")</f>
        <v>Анализ даты</v>
      </c>
      <c r="E5851" s="11" t="str">
        <f>IFERROR(VLOOKUP(Rule!K5851,lvl_3[],2,FALSE),"Нет")</f>
        <v>Анализ даты</v>
      </c>
      <c r="F5851" s="11" t="str">
        <f>IFERROR(INDEX(lvl_4[],MATCH(L5851,lvl_4[ID],0),MATCH(TEXT(K5851,"##0"),lvl_4[#Headers],0)),"Нет")</f>
        <v>Символические звезды</v>
      </c>
      <c r="G5851" s="11" t="str">
        <f>IFERROR(INDEX(lvl_5[],MATCH(M5851,lvl_5[ID],0),MATCH(_xlfn.CONCAT(TEXT(K5851,"##0"),"_",TEXT(L5851,"##0")),lvl_5[#Headers],0)),"Нет")</f>
        <v>Золотая карета</v>
      </c>
      <c r="H5851" s="11" t="str">
        <f>IFERROR(INDEX(lvl_6[],MATCH(N5851,lvl_6[ID],0),MATCH(_xlfn.CONCAT(K5851,"_",L5851,"_",M5851),lvl_6[#Headers],0)),"Нет")</f>
        <v>Нет</v>
      </c>
      <c r="I5851" s="12">
        <v>1</v>
      </c>
      <c r="J5851" s="12">
        <v>4</v>
      </c>
      <c r="K5851" s="12">
        <v>1</v>
      </c>
      <c r="L5851" s="12">
        <v>5</v>
      </c>
      <c r="M5851" s="12">
        <v>21</v>
      </c>
      <c r="N5851" s="12">
        <v>1527</v>
      </c>
      <c r="O5851" s="12">
        <f>COUNTIF($P$2:P5851,P5851)</f>
        <v>1</v>
      </c>
      <c r="P5851" s="12" t="str">
        <f t="shared" si="333"/>
        <v>14105211527</v>
      </c>
      <c r="Q5851" s="12" t="str">
        <f t="shared" si="334"/>
        <v>141052115270001</v>
      </c>
      <c r="R5851" s="20" t="s">
        <v>4683</v>
      </c>
      <c r="AI5851" s="12" t="s">
        <v>914</v>
      </c>
      <c r="AK5851" s="12" t="s">
        <v>870</v>
      </c>
      <c r="BN5851" s="12">
        <v>1</v>
      </c>
      <c r="BP5851" s="12" t="s">
        <v>3808</v>
      </c>
    </row>
    <row r="5852" spans="1:68" ht="45" x14ac:dyDescent="0.25">
      <c r="A5852" s="12">
        <v>1</v>
      </c>
      <c r="B5852" s="11" t="str">
        <f t="shared" si="332"/>
        <v>Общий расчет. Анализ даты. Анализ даты. Символические звезды. Золотая карета. Нет</v>
      </c>
      <c r="C5852" s="11" t="str">
        <f>IFERROR(VLOOKUP(I5852,lvl_1[],2,FALSE),"Нет")</f>
        <v>Общий расчет</v>
      </c>
      <c r="D5852" s="11" t="str">
        <f>IFERROR(VLOOKUP(Rule!J5852,lvl_2[],2,FALSE),"Нет")</f>
        <v>Анализ даты</v>
      </c>
      <c r="E5852" s="11" t="str">
        <f>IFERROR(VLOOKUP(Rule!K5852,lvl_3[],2,FALSE),"Нет")</f>
        <v>Анализ даты</v>
      </c>
      <c r="F5852" s="11" t="str">
        <f>IFERROR(INDEX(lvl_4[],MATCH(L5852,lvl_4[ID],0),MATCH(TEXT(K5852,"##0"),lvl_4[#Headers],0)),"Нет")</f>
        <v>Символические звезды</v>
      </c>
      <c r="G5852" s="11" t="str">
        <f>IFERROR(INDEX(lvl_5[],MATCH(M5852,lvl_5[ID],0),MATCH(_xlfn.CONCAT(TEXT(K5852,"##0"),"_",TEXT(L5852,"##0")),lvl_5[#Headers],0)),"Нет")</f>
        <v>Золотая карета</v>
      </c>
      <c r="H5852" s="11" t="str">
        <f>IFERROR(INDEX(lvl_6[],MATCH(N5852,lvl_6[ID],0),MATCH(_xlfn.CONCAT(K5852,"_",L5852,"_",M5852),lvl_6[#Headers],0)),"Нет")</f>
        <v>Нет</v>
      </c>
      <c r="I5852" s="12">
        <v>1</v>
      </c>
      <c r="J5852" s="12">
        <v>4</v>
      </c>
      <c r="K5852" s="12">
        <v>1</v>
      </c>
      <c r="L5852" s="12">
        <v>5</v>
      </c>
      <c r="M5852" s="12">
        <v>21</v>
      </c>
      <c r="N5852" s="12">
        <v>1528</v>
      </c>
      <c r="O5852" s="12">
        <f>COUNTIF($P$2:P5852,P5852)</f>
        <v>1</v>
      </c>
      <c r="P5852" s="12" t="str">
        <f t="shared" si="333"/>
        <v>14105211528</v>
      </c>
      <c r="Q5852" s="12" t="str">
        <f t="shared" si="334"/>
        <v>141052115280001</v>
      </c>
      <c r="R5852" s="20" t="s">
        <v>4684</v>
      </c>
      <c r="AI5852" s="12" t="s">
        <v>916</v>
      </c>
      <c r="AK5852" s="12" t="s">
        <v>859</v>
      </c>
      <c r="BN5852" s="12">
        <v>1</v>
      </c>
      <c r="BP5852" s="12" t="s">
        <v>3808</v>
      </c>
    </row>
    <row r="5853" spans="1:68" ht="60" x14ac:dyDescent="0.25">
      <c r="A5853" s="12">
        <v>1</v>
      </c>
      <c r="B5853" s="11" t="str">
        <f t="shared" si="332"/>
        <v>Общий расчет. Анализ даты. Анализ даты. Символические звезды. Благородный небесной единицы (Благородный человек). Нет</v>
      </c>
      <c r="C5853" s="11" t="str">
        <f>IFERROR(VLOOKUP(I5853,lvl_1[],2,FALSE),"Нет")</f>
        <v>Общий расчет</v>
      </c>
      <c r="D5853" s="11" t="str">
        <f>IFERROR(VLOOKUP(Rule!J5853,lvl_2[],2,FALSE),"Нет")</f>
        <v>Анализ даты</v>
      </c>
      <c r="E5853" s="11" t="str">
        <f>IFERROR(VLOOKUP(Rule!K5853,lvl_3[],2,FALSE),"Нет")</f>
        <v>Анализ даты</v>
      </c>
      <c r="F5853" s="11" t="str">
        <f>IFERROR(INDEX(lvl_4[],MATCH(L5853,lvl_4[ID],0),MATCH(TEXT(K5853,"##0"),lvl_4[#Headers],0)),"Нет")</f>
        <v>Символические звезды</v>
      </c>
      <c r="G5853" s="11" t="str">
        <f>IFERROR(INDEX(lvl_5[],MATCH(M5853,lvl_5[ID],0),MATCH(_xlfn.CONCAT(TEXT(K5853,"##0"),"_",TEXT(L5853,"##0")),lvl_5[#Headers],0)),"Нет")</f>
        <v>Благородный небесной единицы (Благородный человек)</v>
      </c>
      <c r="H5853" s="11" t="str">
        <f>IFERROR(INDEX(lvl_6[],MATCH(N5853,lvl_6[ID],0),MATCH(_xlfn.CONCAT(K5853,"_",L5853,"_",M5853),lvl_6[#Headers],0)),"Нет")</f>
        <v>Нет</v>
      </c>
      <c r="I5853" s="12">
        <v>1</v>
      </c>
      <c r="J5853" s="12">
        <v>4</v>
      </c>
      <c r="K5853" s="12">
        <v>1</v>
      </c>
      <c r="L5853" s="12">
        <v>5</v>
      </c>
      <c r="M5853" s="12">
        <v>15</v>
      </c>
      <c r="N5853" s="12">
        <v>1529</v>
      </c>
      <c r="O5853" s="12">
        <f>COUNTIF($P$2:P5853,P5853)</f>
        <v>1</v>
      </c>
      <c r="P5853" s="12" t="str">
        <f t="shared" si="333"/>
        <v>14105151529</v>
      </c>
      <c r="Q5853" s="12" t="str">
        <f t="shared" si="334"/>
        <v>141051515290001</v>
      </c>
      <c r="R5853" s="20" t="s">
        <v>4586</v>
      </c>
      <c r="AI5853" s="12" t="s">
        <v>899</v>
      </c>
      <c r="AK5853" s="12" t="s">
        <v>870</v>
      </c>
      <c r="AP5853" s="12" t="s">
        <v>100</v>
      </c>
      <c r="AR5853" s="12" t="s">
        <v>100</v>
      </c>
      <c r="BN5853" s="12">
        <v>1</v>
      </c>
      <c r="BP5853" s="12" t="s">
        <v>3809</v>
      </c>
    </row>
    <row r="5854" spans="1:68" ht="60" x14ac:dyDescent="0.25">
      <c r="A5854" s="12">
        <v>1</v>
      </c>
      <c r="B5854" s="11" t="str">
        <f t="shared" si="332"/>
        <v>Общий расчет. Анализ даты. Анализ даты. Символические звезды. Благородный небесной единицы (Благородный человек). Нет</v>
      </c>
      <c r="C5854" s="11" t="str">
        <f>IFERROR(VLOOKUP(I5854,lvl_1[],2,FALSE),"Нет")</f>
        <v>Общий расчет</v>
      </c>
      <c r="D5854" s="11" t="str">
        <f>IFERROR(VLOOKUP(Rule!J5854,lvl_2[],2,FALSE),"Нет")</f>
        <v>Анализ даты</v>
      </c>
      <c r="E5854" s="11" t="str">
        <f>IFERROR(VLOOKUP(Rule!K5854,lvl_3[],2,FALSE),"Нет")</f>
        <v>Анализ даты</v>
      </c>
      <c r="F5854" s="11" t="str">
        <f>IFERROR(INDEX(lvl_4[],MATCH(L5854,lvl_4[ID],0),MATCH(TEXT(K5854,"##0"),lvl_4[#Headers],0)),"Нет")</f>
        <v>Символические звезды</v>
      </c>
      <c r="G5854" s="11" t="str">
        <f>IFERROR(INDEX(lvl_5[],MATCH(M5854,lvl_5[ID],0),MATCH(_xlfn.CONCAT(TEXT(K5854,"##0"),"_",TEXT(L5854,"##0")),lvl_5[#Headers],0)),"Нет")</f>
        <v>Благородный небесной единицы (Благородный человек)</v>
      </c>
      <c r="H5854" s="11" t="str">
        <f>IFERROR(INDEX(lvl_6[],MATCH(N5854,lvl_6[ID],0),MATCH(_xlfn.CONCAT(K5854,"_",L5854,"_",M5854),lvl_6[#Headers],0)),"Нет")</f>
        <v>Нет</v>
      </c>
      <c r="I5854" s="12">
        <v>1</v>
      </c>
      <c r="J5854" s="12">
        <v>4</v>
      </c>
      <c r="K5854" s="12">
        <v>1</v>
      </c>
      <c r="L5854" s="12">
        <v>5</v>
      </c>
      <c r="M5854" s="12">
        <v>15</v>
      </c>
      <c r="N5854" s="12">
        <v>1530</v>
      </c>
      <c r="O5854" s="12">
        <f>COUNTIF($P$2:P5854,P5854)</f>
        <v>1</v>
      </c>
      <c r="P5854" s="12" t="str">
        <f t="shared" si="333"/>
        <v>14105151530</v>
      </c>
      <c r="Q5854" s="12" t="str">
        <f t="shared" si="334"/>
        <v>141051515300001</v>
      </c>
      <c r="R5854" s="20" t="s">
        <v>4587</v>
      </c>
      <c r="AI5854" s="12" t="s">
        <v>899</v>
      </c>
      <c r="AK5854" s="12" t="s">
        <v>864</v>
      </c>
      <c r="AP5854" s="12" t="s">
        <v>100</v>
      </c>
      <c r="AR5854" s="12" t="s">
        <v>100</v>
      </c>
      <c r="BN5854" s="12">
        <v>1</v>
      </c>
      <c r="BP5854" s="12" t="s">
        <v>3809</v>
      </c>
    </row>
    <row r="5855" spans="1:68" ht="60" x14ac:dyDescent="0.25">
      <c r="A5855" s="12">
        <v>1</v>
      </c>
      <c r="B5855" s="11" t="str">
        <f t="shared" si="332"/>
        <v>Общий расчет. Анализ даты. Анализ даты. Символические звезды. Благородный небесной единицы (Благородный человек). Нет</v>
      </c>
      <c r="C5855" s="11" t="str">
        <f>IFERROR(VLOOKUP(I5855,lvl_1[],2,FALSE),"Нет")</f>
        <v>Общий расчет</v>
      </c>
      <c r="D5855" s="11" t="str">
        <f>IFERROR(VLOOKUP(Rule!J5855,lvl_2[],2,FALSE),"Нет")</f>
        <v>Анализ даты</v>
      </c>
      <c r="E5855" s="11" t="str">
        <f>IFERROR(VLOOKUP(Rule!K5855,lvl_3[],2,FALSE),"Нет")</f>
        <v>Анализ даты</v>
      </c>
      <c r="F5855" s="11" t="str">
        <f>IFERROR(INDEX(lvl_4[],MATCH(L5855,lvl_4[ID],0),MATCH(TEXT(K5855,"##0"),lvl_4[#Headers],0)),"Нет")</f>
        <v>Символические звезды</v>
      </c>
      <c r="G5855" s="11" t="str">
        <f>IFERROR(INDEX(lvl_5[],MATCH(M5855,lvl_5[ID],0),MATCH(_xlfn.CONCAT(TEXT(K5855,"##0"),"_",TEXT(L5855,"##0")),lvl_5[#Headers],0)),"Нет")</f>
        <v>Благородный небесной единицы (Благородный человек)</v>
      </c>
      <c r="H5855" s="11" t="str">
        <f>IFERROR(INDEX(lvl_6[],MATCH(N5855,lvl_6[ID],0),MATCH(_xlfn.CONCAT(K5855,"_",L5855,"_",M5855),lvl_6[#Headers],0)),"Нет")</f>
        <v>Нет</v>
      </c>
      <c r="I5855" s="12">
        <v>1</v>
      </c>
      <c r="J5855" s="12">
        <v>4</v>
      </c>
      <c r="K5855" s="12">
        <v>1</v>
      </c>
      <c r="L5855" s="12">
        <v>5</v>
      </c>
      <c r="M5855" s="12">
        <v>15</v>
      </c>
      <c r="N5855" s="12">
        <v>1531</v>
      </c>
      <c r="O5855" s="12">
        <f>COUNTIF($P$2:P5855,P5855)</f>
        <v>1</v>
      </c>
      <c r="P5855" s="12" t="str">
        <f t="shared" si="333"/>
        <v>14105151531</v>
      </c>
      <c r="Q5855" s="12" t="str">
        <f t="shared" si="334"/>
        <v>141051515310001</v>
      </c>
      <c r="R5855" s="20" t="s">
        <v>4588</v>
      </c>
      <c r="AI5855" s="12" t="s">
        <v>901</v>
      </c>
      <c r="AK5855" s="12" t="s">
        <v>869</v>
      </c>
      <c r="AP5855" s="12" t="s">
        <v>100</v>
      </c>
      <c r="AR5855" s="12" t="s">
        <v>100</v>
      </c>
      <c r="BN5855" s="12">
        <v>1</v>
      </c>
      <c r="BP5855" s="12" t="s">
        <v>3809</v>
      </c>
    </row>
    <row r="5856" spans="1:68" ht="60" x14ac:dyDescent="0.25">
      <c r="A5856" s="12">
        <v>1</v>
      </c>
      <c r="B5856" s="11" t="str">
        <f t="shared" si="332"/>
        <v>Общий расчет. Анализ даты. Анализ даты. Символические звезды. Благородный небесной единицы (Благородный человек). Нет</v>
      </c>
      <c r="C5856" s="11" t="str">
        <f>IFERROR(VLOOKUP(I5856,lvl_1[],2,FALSE),"Нет")</f>
        <v>Общий расчет</v>
      </c>
      <c r="D5856" s="11" t="str">
        <f>IFERROR(VLOOKUP(Rule!J5856,lvl_2[],2,FALSE),"Нет")</f>
        <v>Анализ даты</v>
      </c>
      <c r="E5856" s="11" t="str">
        <f>IFERROR(VLOOKUP(Rule!K5856,lvl_3[],2,FALSE),"Нет")</f>
        <v>Анализ даты</v>
      </c>
      <c r="F5856" s="11" t="str">
        <f>IFERROR(INDEX(lvl_4[],MATCH(L5856,lvl_4[ID],0),MATCH(TEXT(K5856,"##0"),lvl_4[#Headers],0)),"Нет")</f>
        <v>Символические звезды</v>
      </c>
      <c r="G5856" s="11" t="str">
        <f>IFERROR(INDEX(lvl_5[],MATCH(M5856,lvl_5[ID],0),MATCH(_xlfn.CONCAT(TEXT(K5856,"##0"),"_",TEXT(L5856,"##0")),lvl_5[#Headers],0)),"Нет")</f>
        <v>Благородный небесной единицы (Благородный человек)</v>
      </c>
      <c r="H5856" s="11" t="str">
        <f>IFERROR(INDEX(lvl_6[],MATCH(N5856,lvl_6[ID],0),MATCH(_xlfn.CONCAT(K5856,"_",L5856,"_",M5856),lvl_6[#Headers],0)),"Нет")</f>
        <v>Нет</v>
      </c>
      <c r="I5856" s="12">
        <v>1</v>
      </c>
      <c r="J5856" s="12">
        <v>4</v>
      </c>
      <c r="K5856" s="12">
        <v>1</v>
      </c>
      <c r="L5856" s="12">
        <v>5</v>
      </c>
      <c r="M5856" s="12">
        <v>15</v>
      </c>
      <c r="N5856" s="12">
        <v>1532</v>
      </c>
      <c r="O5856" s="12">
        <f>COUNTIF($P$2:P5856,P5856)</f>
        <v>1</v>
      </c>
      <c r="P5856" s="12" t="str">
        <f t="shared" si="333"/>
        <v>14105151532</v>
      </c>
      <c r="Q5856" s="12" t="str">
        <f t="shared" si="334"/>
        <v>141051515320001</v>
      </c>
      <c r="R5856" s="20" t="s">
        <v>4589</v>
      </c>
      <c r="AI5856" s="12" t="s">
        <v>901</v>
      </c>
      <c r="AK5856" s="12" t="s">
        <v>865</v>
      </c>
      <c r="AP5856" s="12" t="s">
        <v>100</v>
      </c>
      <c r="AR5856" s="12" t="s">
        <v>100</v>
      </c>
      <c r="BN5856" s="12">
        <v>1</v>
      </c>
      <c r="BP5856" s="12" t="s">
        <v>3809</v>
      </c>
    </row>
    <row r="5857" spans="1:68" ht="60" x14ac:dyDescent="0.25">
      <c r="A5857" s="12">
        <v>1</v>
      </c>
      <c r="B5857" s="11" t="str">
        <f t="shared" si="332"/>
        <v>Общий расчет. Анализ даты. Анализ даты. Символические звезды. Благородный небесной единицы (Благородный человек). Нет</v>
      </c>
      <c r="C5857" s="11" t="str">
        <f>IFERROR(VLOOKUP(I5857,lvl_1[],2,FALSE),"Нет")</f>
        <v>Общий расчет</v>
      </c>
      <c r="D5857" s="11" t="str">
        <f>IFERROR(VLOOKUP(Rule!J5857,lvl_2[],2,FALSE),"Нет")</f>
        <v>Анализ даты</v>
      </c>
      <c r="E5857" s="11" t="str">
        <f>IFERROR(VLOOKUP(Rule!K5857,lvl_3[],2,FALSE),"Нет")</f>
        <v>Анализ даты</v>
      </c>
      <c r="F5857" s="11" t="str">
        <f>IFERROR(INDEX(lvl_4[],MATCH(L5857,lvl_4[ID],0),MATCH(TEXT(K5857,"##0"),lvl_4[#Headers],0)),"Нет")</f>
        <v>Символические звезды</v>
      </c>
      <c r="G5857" s="11" t="str">
        <f>IFERROR(INDEX(lvl_5[],MATCH(M5857,lvl_5[ID],0),MATCH(_xlfn.CONCAT(TEXT(K5857,"##0"),"_",TEXT(L5857,"##0")),lvl_5[#Headers],0)),"Нет")</f>
        <v>Благородный небесной единицы (Благородный человек)</v>
      </c>
      <c r="H5857" s="11" t="str">
        <f>IFERROR(INDEX(lvl_6[],MATCH(N5857,lvl_6[ID],0),MATCH(_xlfn.CONCAT(K5857,"_",L5857,"_",M5857),lvl_6[#Headers],0)),"Нет")</f>
        <v>Нет</v>
      </c>
      <c r="I5857" s="12">
        <v>1</v>
      </c>
      <c r="J5857" s="12">
        <v>4</v>
      </c>
      <c r="K5857" s="12">
        <v>1</v>
      </c>
      <c r="L5857" s="12">
        <v>5</v>
      </c>
      <c r="M5857" s="12">
        <v>15</v>
      </c>
      <c r="N5857" s="12">
        <v>1533</v>
      </c>
      <c r="O5857" s="12">
        <f>COUNTIF($P$2:P5857,P5857)</f>
        <v>1</v>
      </c>
      <c r="P5857" s="12" t="str">
        <f t="shared" si="333"/>
        <v>14105151533</v>
      </c>
      <c r="Q5857" s="12" t="str">
        <f t="shared" si="334"/>
        <v>141051515330001</v>
      </c>
      <c r="R5857" s="20" t="s">
        <v>4590</v>
      </c>
      <c r="AI5857" s="12" t="s">
        <v>903</v>
      </c>
      <c r="AK5857" s="12" t="s">
        <v>868</v>
      </c>
      <c r="AP5857" s="12" t="s">
        <v>100</v>
      </c>
      <c r="AR5857" s="12" t="s">
        <v>100</v>
      </c>
      <c r="BN5857" s="12">
        <v>1</v>
      </c>
      <c r="BP5857" s="12" t="s">
        <v>3809</v>
      </c>
    </row>
    <row r="5858" spans="1:68" ht="60" x14ac:dyDescent="0.25">
      <c r="A5858" s="12">
        <v>1</v>
      </c>
      <c r="B5858" s="11" t="str">
        <f t="shared" si="332"/>
        <v>Общий расчет. Анализ даты. Анализ даты. Символические звезды. Благородный небесной единицы (Благородный человек). Нет</v>
      </c>
      <c r="C5858" s="11" t="str">
        <f>IFERROR(VLOOKUP(I5858,lvl_1[],2,FALSE),"Нет")</f>
        <v>Общий расчет</v>
      </c>
      <c r="D5858" s="11" t="str">
        <f>IFERROR(VLOOKUP(Rule!J5858,lvl_2[],2,FALSE),"Нет")</f>
        <v>Анализ даты</v>
      </c>
      <c r="E5858" s="11" t="str">
        <f>IFERROR(VLOOKUP(Rule!K5858,lvl_3[],2,FALSE),"Нет")</f>
        <v>Анализ даты</v>
      </c>
      <c r="F5858" s="11" t="str">
        <f>IFERROR(INDEX(lvl_4[],MATCH(L5858,lvl_4[ID],0),MATCH(TEXT(K5858,"##0"),lvl_4[#Headers],0)),"Нет")</f>
        <v>Символические звезды</v>
      </c>
      <c r="G5858" s="11" t="str">
        <f>IFERROR(INDEX(lvl_5[],MATCH(M5858,lvl_5[ID],0),MATCH(_xlfn.CONCAT(TEXT(K5858,"##0"),"_",TEXT(L5858,"##0")),lvl_5[#Headers],0)),"Нет")</f>
        <v>Благородный небесной единицы (Благородный человек)</v>
      </c>
      <c r="H5858" s="11" t="str">
        <f>IFERROR(INDEX(lvl_6[],MATCH(N5858,lvl_6[ID],0),MATCH(_xlfn.CONCAT(K5858,"_",L5858,"_",M5858),lvl_6[#Headers],0)),"Нет")</f>
        <v>Нет</v>
      </c>
      <c r="I5858" s="12">
        <v>1</v>
      </c>
      <c r="J5858" s="12">
        <v>4</v>
      </c>
      <c r="K5858" s="12">
        <v>1</v>
      </c>
      <c r="L5858" s="12">
        <v>5</v>
      </c>
      <c r="M5858" s="12">
        <v>15</v>
      </c>
      <c r="N5858" s="12">
        <v>1534</v>
      </c>
      <c r="O5858" s="12">
        <f>COUNTIF($P$2:P5858,P5858)</f>
        <v>1</v>
      </c>
      <c r="P5858" s="12" t="str">
        <f t="shared" si="333"/>
        <v>14105151534</v>
      </c>
      <c r="Q5858" s="12" t="str">
        <f t="shared" si="334"/>
        <v>141051515340001</v>
      </c>
      <c r="R5858" s="20" t="s">
        <v>4591</v>
      </c>
      <c r="AI5858" s="12" t="s">
        <v>903</v>
      </c>
      <c r="AK5858" s="12" t="s">
        <v>866</v>
      </c>
      <c r="AP5858" s="12" t="s">
        <v>100</v>
      </c>
      <c r="AR5858" s="12" t="s">
        <v>100</v>
      </c>
      <c r="BN5858" s="12">
        <v>1</v>
      </c>
      <c r="BP5858" s="12" t="s">
        <v>3809</v>
      </c>
    </row>
    <row r="5859" spans="1:68" ht="60" x14ac:dyDescent="0.25">
      <c r="A5859" s="12">
        <v>1</v>
      </c>
      <c r="B5859" s="11" t="str">
        <f t="shared" si="332"/>
        <v>Общий расчет. Анализ даты. Анализ даты. Символические звезды. Благородный небесной единицы (Благородный человек). Нет</v>
      </c>
      <c r="C5859" s="11" t="str">
        <f>IFERROR(VLOOKUP(I5859,lvl_1[],2,FALSE),"Нет")</f>
        <v>Общий расчет</v>
      </c>
      <c r="D5859" s="11" t="str">
        <f>IFERROR(VLOOKUP(Rule!J5859,lvl_2[],2,FALSE),"Нет")</f>
        <v>Анализ даты</v>
      </c>
      <c r="E5859" s="11" t="str">
        <f>IFERROR(VLOOKUP(Rule!K5859,lvl_3[],2,FALSE),"Нет")</f>
        <v>Анализ даты</v>
      </c>
      <c r="F5859" s="11" t="str">
        <f>IFERROR(INDEX(lvl_4[],MATCH(L5859,lvl_4[ID],0),MATCH(TEXT(K5859,"##0"),lvl_4[#Headers],0)),"Нет")</f>
        <v>Символические звезды</v>
      </c>
      <c r="G5859" s="11" t="str">
        <f>IFERROR(INDEX(lvl_5[],MATCH(M5859,lvl_5[ID],0),MATCH(_xlfn.CONCAT(TEXT(K5859,"##0"),"_",TEXT(L5859,"##0")),lvl_5[#Headers],0)),"Нет")</f>
        <v>Благородный небесной единицы (Благородный человек)</v>
      </c>
      <c r="H5859" s="11" t="str">
        <f>IFERROR(INDEX(lvl_6[],MATCH(N5859,lvl_6[ID],0),MATCH(_xlfn.CONCAT(K5859,"_",L5859,"_",M5859),lvl_6[#Headers],0)),"Нет")</f>
        <v>Нет</v>
      </c>
      <c r="I5859" s="12">
        <v>1</v>
      </c>
      <c r="J5859" s="12">
        <v>4</v>
      </c>
      <c r="K5859" s="12">
        <v>1</v>
      </c>
      <c r="L5859" s="12">
        <v>5</v>
      </c>
      <c r="M5859" s="12">
        <v>15</v>
      </c>
      <c r="N5859" s="12">
        <v>1535</v>
      </c>
      <c r="O5859" s="12">
        <f>COUNTIF($P$2:P5859,P5859)</f>
        <v>1</v>
      </c>
      <c r="P5859" s="12" t="str">
        <f t="shared" si="333"/>
        <v>14105151535</v>
      </c>
      <c r="Q5859" s="12" t="str">
        <f t="shared" si="334"/>
        <v>141051515350001</v>
      </c>
      <c r="R5859" s="20" t="s">
        <v>4592</v>
      </c>
      <c r="AI5859" s="12" t="s">
        <v>905</v>
      </c>
      <c r="AK5859" s="12" t="s">
        <v>868</v>
      </c>
      <c r="AP5859" s="12" t="s">
        <v>100</v>
      </c>
      <c r="AR5859" s="12" t="s">
        <v>100</v>
      </c>
      <c r="BN5859" s="12">
        <v>1</v>
      </c>
      <c r="BP5859" s="12" t="s">
        <v>3809</v>
      </c>
    </row>
    <row r="5860" spans="1:68" ht="60" x14ac:dyDescent="0.25">
      <c r="A5860" s="12">
        <v>1</v>
      </c>
      <c r="B5860" s="11" t="str">
        <f t="shared" si="332"/>
        <v>Общий расчет. Анализ даты. Анализ даты. Символические звезды. Благородный небесной единицы (Благородный человек). Нет</v>
      </c>
      <c r="C5860" s="11" t="str">
        <f>IFERROR(VLOOKUP(I5860,lvl_1[],2,FALSE),"Нет")</f>
        <v>Общий расчет</v>
      </c>
      <c r="D5860" s="11" t="str">
        <f>IFERROR(VLOOKUP(Rule!J5860,lvl_2[],2,FALSE),"Нет")</f>
        <v>Анализ даты</v>
      </c>
      <c r="E5860" s="11" t="str">
        <f>IFERROR(VLOOKUP(Rule!K5860,lvl_3[],2,FALSE),"Нет")</f>
        <v>Анализ даты</v>
      </c>
      <c r="F5860" s="11" t="str">
        <f>IFERROR(INDEX(lvl_4[],MATCH(L5860,lvl_4[ID],0),MATCH(TEXT(K5860,"##0"),lvl_4[#Headers],0)),"Нет")</f>
        <v>Символические звезды</v>
      </c>
      <c r="G5860" s="11" t="str">
        <f>IFERROR(INDEX(lvl_5[],MATCH(M5860,lvl_5[ID],0),MATCH(_xlfn.CONCAT(TEXT(K5860,"##0"),"_",TEXT(L5860,"##0")),lvl_5[#Headers],0)),"Нет")</f>
        <v>Благородный небесной единицы (Благородный человек)</v>
      </c>
      <c r="H5860" s="11" t="str">
        <f>IFERROR(INDEX(lvl_6[],MATCH(N5860,lvl_6[ID],0),MATCH(_xlfn.CONCAT(K5860,"_",L5860,"_",M5860),lvl_6[#Headers],0)),"Нет")</f>
        <v>Нет</v>
      </c>
      <c r="I5860" s="12">
        <v>1</v>
      </c>
      <c r="J5860" s="12">
        <v>4</v>
      </c>
      <c r="K5860" s="12">
        <v>1</v>
      </c>
      <c r="L5860" s="12">
        <v>5</v>
      </c>
      <c r="M5860" s="12">
        <v>15</v>
      </c>
      <c r="N5860" s="12">
        <v>1536</v>
      </c>
      <c r="O5860" s="12">
        <f>COUNTIF($P$2:P5860,P5860)</f>
        <v>1</v>
      </c>
      <c r="P5860" s="12" t="str">
        <f t="shared" si="333"/>
        <v>14105151536</v>
      </c>
      <c r="Q5860" s="12" t="str">
        <f t="shared" si="334"/>
        <v>141051515360001</v>
      </c>
      <c r="R5860" s="20" t="s">
        <v>4593</v>
      </c>
      <c r="AI5860" s="12" t="s">
        <v>905</v>
      </c>
      <c r="AK5860" s="12" t="s">
        <v>866</v>
      </c>
      <c r="AP5860" s="12" t="s">
        <v>100</v>
      </c>
      <c r="AR5860" s="12" t="s">
        <v>100</v>
      </c>
      <c r="BN5860" s="12">
        <v>1</v>
      </c>
      <c r="BP5860" s="12" t="s">
        <v>3809</v>
      </c>
    </row>
    <row r="5861" spans="1:68" ht="60" x14ac:dyDescent="0.25">
      <c r="A5861" s="12">
        <v>1</v>
      </c>
      <c r="B5861" s="11" t="str">
        <f t="shared" ref="B5861:B5924" si="335">_xlfn.CONCAT(C5861,". ", D5861,". ", E5861,". ", F5861,". ", G5861,". ", H5861)</f>
        <v>Общий расчет. Анализ даты. Анализ даты. Символические звезды. Благородный небесной единицы (Благородный человек). Нет</v>
      </c>
      <c r="C5861" s="11" t="str">
        <f>IFERROR(VLOOKUP(I5861,lvl_1[],2,FALSE),"Нет")</f>
        <v>Общий расчет</v>
      </c>
      <c r="D5861" s="11" t="str">
        <f>IFERROR(VLOOKUP(Rule!J5861,lvl_2[],2,FALSE),"Нет")</f>
        <v>Анализ даты</v>
      </c>
      <c r="E5861" s="11" t="str">
        <f>IFERROR(VLOOKUP(Rule!K5861,lvl_3[],2,FALSE),"Нет")</f>
        <v>Анализ даты</v>
      </c>
      <c r="F5861" s="11" t="str">
        <f>IFERROR(INDEX(lvl_4[],MATCH(L5861,lvl_4[ID],0),MATCH(TEXT(K5861,"##0"),lvl_4[#Headers],0)),"Нет")</f>
        <v>Символические звезды</v>
      </c>
      <c r="G5861" s="11" t="str">
        <f>IFERROR(INDEX(lvl_5[],MATCH(M5861,lvl_5[ID],0),MATCH(_xlfn.CONCAT(TEXT(K5861,"##0"),"_",TEXT(L5861,"##0")),lvl_5[#Headers],0)),"Нет")</f>
        <v>Благородный небесной единицы (Благородный человек)</v>
      </c>
      <c r="H5861" s="11" t="str">
        <f>IFERROR(INDEX(lvl_6[],MATCH(N5861,lvl_6[ID],0),MATCH(_xlfn.CONCAT(K5861,"_",L5861,"_",M5861),lvl_6[#Headers],0)),"Нет")</f>
        <v>Нет</v>
      </c>
      <c r="I5861" s="12">
        <v>1</v>
      </c>
      <c r="J5861" s="12">
        <v>4</v>
      </c>
      <c r="K5861" s="12">
        <v>1</v>
      </c>
      <c r="L5861" s="12">
        <v>5</v>
      </c>
      <c r="M5861" s="12">
        <v>15</v>
      </c>
      <c r="N5861" s="12">
        <v>1537</v>
      </c>
      <c r="O5861" s="12">
        <f>COUNTIF($P$2:P5861,P5861)</f>
        <v>1</v>
      </c>
      <c r="P5861" s="12" t="str">
        <f t="shared" ref="P5861:P5924" si="336">_xlfn.CONCAT(I5861,
J5861,
K5861,
IF(LEN(L5861)=1,_xlfn.CONCAT(0,L5861),L5861),
IF(LEN(M5861)=1,_xlfn.CONCAT(0,M5861),M5861),
IF(LEN(N5861)=1,_xlfn.CONCAT(0,N5861),N5861))</f>
        <v>14105151537</v>
      </c>
      <c r="Q5861" s="12" t="str">
        <f t="shared" ref="Q5861:Q5924" si="337">_xlfn.CONCAT(I5861,
J5861,
K5861,
IF(LEN(L5861)=1,_xlfn.CONCAT(0,L5861),L5861),
IF(LEN(M5861)=1,_xlfn.CONCAT(0,M5861),M5861),
IF(LEN(N5861)=1,_xlfn.CONCAT(0,N5861),N5861),
IF(LEN(O5861)=1,_xlfn.CONCAT("000",O5861),IF(LEN(O5861)=2,_xlfn.CONCAT("00",O5861),IF(LEN(O5861)=3,_xlfn.CONCAT(0,O5861),O5861))))</f>
        <v>141051515370001</v>
      </c>
      <c r="R5861" s="20" t="s">
        <v>4594</v>
      </c>
      <c r="AI5861" s="12" t="s">
        <v>907</v>
      </c>
      <c r="AK5861" s="12" t="s">
        <v>870</v>
      </c>
      <c r="AP5861" s="12" t="s">
        <v>100</v>
      </c>
      <c r="AR5861" s="12" t="s">
        <v>100</v>
      </c>
      <c r="BN5861" s="12">
        <v>1</v>
      </c>
      <c r="BP5861" s="12" t="s">
        <v>3809</v>
      </c>
    </row>
    <row r="5862" spans="1:68" ht="60" x14ac:dyDescent="0.25">
      <c r="A5862" s="12">
        <v>1</v>
      </c>
      <c r="B5862" s="11" t="str">
        <f t="shared" si="335"/>
        <v>Общий расчет. Анализ даты. Анализ даты. Символические звезды. Благородный небесной единицы (Благородный человек). Нет</v>
      </c>
      <c r="C5862" s="11" t="str">
        <f>IFERROR(VLOOKUP(I5862,lvl_1[],2,FALSE),"Нет")</f>
        <v>Общий расчет</v>
      </c>
      <c r="D5862" s="11" t="str">
        <f>IFERROR(VLOOKUP(Rule!J5862,lvl_2[],2,FALSE),"Нет")</f>
        <v>Анализ даты</v>
      </c>
      <c r="E5862" s="11" t="str">
        <f>IFERROR(VLOOKUP(Rule!K5862,lvl_3[],2,FALSE),"Нет")</f>
        <v>Анализ даты</v>
      </c>
      <c r="F5862" s="11" t="str">
        <f>IFERROR(INDEX(lvl_4[],MATCH(L5862,lvl_4[ID],0),MATCH(TEXT(K5862,"##0"),lvl_4[#Headers],0)),"Нет")</f>
        <v>Символические звезды</v>
      </c>
      <c r="G5862" s="11" t="str">
        <f>IFERROR(INDEX(lvl_5[],MATCH(M5862,lvl_5[ID],0),MATCH(_xlfn.CONCAT(TEXT(K5862,"##0"),"_",TEXT(L5862,"##0")),lvl_5[#Headers],0)),"Нет")</f>
        <v>Благородный небесной единицы (Благородный человек)</v>
      </c>
      <c r="H5862" s="11" t="str">
        <f>IFERROR(INDEX(lvl_6[],MATCH(N5862,lvl_6[ID],0),MATCH(_xlfn.CONCAT(K5862,"_",L5862,"_",M5862),lvl_6[#Headers],0)),"Нет")</f>
        <v>Нет</v>
      </c>
      <c r="I5862" s="12">
        <v>1</v>
      </c>
      <c r="J5862" s="12">
        <v>4</v>
      </c>
      <c r="K5862" s="12">
        <v>1</v>
      </c>
      <c r="L5862" s="12">
        <v>5</v>
      </c>
      <c r="M5862" s="12">
        <v>15</v>
      </c>
      <c r="N5862" s="12">
        <v>1538</v>
      </c>
      <c r="O5862" s="12">
        <f>COUNTIF($P$2:P5862,P5862)</f>
        <v>1</v>
      </c>
      <c r="P5862" s="12" t="str">
        <f t="shared" si="336"/>
        <v>14105151538</v>
      </c>
      <c r="Q5862" s="12" t="str">
        <f t="shared" si="337"/>
        <v>141051515380001</v>
      </c>
      <c r="R5862" s="20" t="s">
        <v>4595</v>
      </c>
      <c r="AI5862" s="12" t="s">
        <v>907</v>
      </c>
      <c r="AK5862" s="12" t="s">
        <v>864</v>
      </c>
      <c r="AP5862" s="12" t="s">
        <v>100</v>
      </c>
      <c r="AR5862" s="12" t="s">
        <v>100</v>
      </c>
      <c r="BN5862" s="12">
        <v>1</v>
      </c>
      <c r="BP5862" s="12" t="s">
        <v>3809</v>
      </c>
    </row>
    <row r="5863" spans="1:68" ht="60" x14ac:dyDescent="0.25">
      <c r="A5863" s="12">
        <v>1</v>
      </c>
      <c r="B5863" s="11" t="str">
        <f t="shared" si="335"/>
        <v>Общий расчет. Анализ даты. Анализ даты. Символические звезды. Благородный небесной единицы (Благородный человек). Нет</v>
      </c>
      <c r="C5863" s="11" t="str">
        <f>IFERROR(VLOOKUP(I5863,lvl_1[],2,FALSE),"Нет")</f>
        <v>Общий расчет</v>
      </c>
      <c r="D5863" s="11" t="str">
        <f>IFERROR(VLOOKUP(Rule!J5863,lvl_2[],2,FALSE),"Нет")</f>
        <v>Анализ даты</v>
      </c>
      <c r="E5863" s="11" t="str">
        <f>IFERROR(VLOOKUP(Rule!K5863,lvl_3[],2,FALSE),"Нет")</f>
        <v>Анализ даты</v>
      </c>
      <c r="F5863" s="11" t="str">
        <f>IFERROR(INDEX(lvl_4[],MATCH(L5863,lvl_4[ID],0),MATCH(TEXT(K5863,"##0"),lvl_4[#Headers],0)),"Нет")</f>
        <v>Символические звезды</v>
      </c>
      <c r="G5863" s="11" t="str">
        <f>IFERROR(INDEX(lvl_5[],MATCH(M5863,lvl_5[ID],0),MATCH(_xlfn.CONCAT(TEXT(K5863,"##0"),"_",TEXT(L5863,"##0")),lvl_5[#Headers],0)),"Нет")</f>
        <v>Благородный небесной единицы (Благородный человек)</v>
      </c>
      <c r="H5863" s="11" t="str">
        <f>IFERROR(INDEX(lvl_6[],MATCH(N5863,lvl_6[ID],0),MATCH(_xlfn.CONCAT(K5863,"_",L5863,"_",M5863),lvl_6[#Headers],0)),"Нет")</f>
        <v>Нет</v>
      </c>
      <c r="I5863" s="12">
        <v>1</v>
      </c>
      <c r="J5863" s="12">
        <v>4</v>
      </c>
      <c r="K5863" s="12">
        <v>1</v>
      </c>
      <c r="L5863" s="12">
        <v>5</v>
      </c>
      <c r="M5863" s="12">
        <v>15</v>
      </c>
      <c r="N5863" s="12">
        <v>1539</v>
      </c>
      <c r="O5863" s="12">
        <f>COUNTIF($P$2:P5863,P5863)</f>
        <v>1</v>
      </c>
      <c r="P5863" s="12" t="str">
        <f t="shared" si="336"/>
        <v>14105151539</v>
      </c>
      <c r="Q5863" s="12" t="str">
        <f t="shared" si="337"/>
        <v>141051515390001</v>
      </c>
      <c r="R5863" s="20" t="s">
        <v>4596</v>
      </c>
      <c r="AI5863" s="12" t="s">
        <v>908</v>
      </c>
      <c r="AK5863" s="12" t="s">
        <v>869</v>
      </c>
      <c r="AP5863" s="12" t="s">
        <v>100</v>
      </c>
      <c r="AR5863" s="12" t="s">
        <v>100</v>
      </c>
      <c r="BN5863" s="12">
        <v>1</v>
      </c>
      <c r="BP5863" s="12" t="s">
        <v>3809</v>
      </c>
    </row>
    <row r="5864" spans="1:68" ht="60" x14ac:dyDescent="0.25">
      <c r="A5864" s="12">
        <v>1</v>
      </c>
      <c r="B5864" s="11" t="str">
        <f t="shared" si="335"/>
        <v>Общий расчет. Анализ даты. Анализ даты. Символические звезды. Благородный небесной единицы (Благородный человек). Нет</v>
      </c>
      <c r="C5864" s="11" t="str">
        <f>IFERROR(VLOOKUP(I5864,lvl_1[],2,FALSE),"Нет")</f>
        <v>Общий расчет</v>
      </c>
      <c r="D5864" s="11" t="str">
        <f>IFERROR(VLOOKUP(Rule!J5864,lvl_2[],2,FALSE),"Нет")</f>
        <v>Анализ даты</v>
      </c>
      <c r="E5864" s="11" t="str">
        <f>IFERROR(VLOOKUP(Rule!K5864,lvl_3[],2,FALSE),"Нет")</f>
        <v>Анализ даты</v>
      </c>
      <c r="F5864" s="11" t="str">
        <f>IFERROR(INDEX(lvl_4[],MATCH(L5864,lvl_4[ID],0),MATCH(TEXT(K5864,"##0"),lvl_4[#Headers],0)),"Нет")</f>
        <v>Символические звезды</v>
      </c>
      <c r="G5864" s="11" t="str">
        <f>IFERROR(INDEX(lvl_5[],MATCH(M5864,lvl_5[ID],0),MATCH(_xlfn.CONCAT(TEXT(K5864,"##0"),"_",TEXT(L5864,"##0")),lvl_5[#Headers],0)),"Нет")</f>
        <v>Благородный небесной единицы (Благородный человек)</v>
      </c>
      <c r="H5864" s="11" t="str">
        <f>IFERROR(INDEX(lvl_6[],MATCH(N5864,lvl_6[ID],0),MATCH(_xlfn.CONCAT(K5864,"_",L5864,"_",M5864),lvl_6[#Headers],0)),"Нет")</f>
        <v>Нет</v>
      </c>
      <c r="I5864" s="12">
        <v>1</v>
      </c>
      <c r="J5864" s="12">
        <v>4</v>
      </c>
      <c r="K5864" s="12">
        <v>1</v>
      </c>
      <c r="L5864" s="12">
        <v>5</v>
      </c>
      <c r="M5864" s="12">
        <v>15</v>
      </c>
      <c r="N5864" s="12">
        <v>1540</v>
      </c>
      <c r="O5864" s="12">
        <f>COUNTIF($P$2:P5864,P5864)</f>
        <v>1</v>
      </c>
      <c r="P5864" s="12" t="str">
        <f t="shared" si="336"/>
        <v>14105151540</v>
      </c>
      <c r="Q5864" s="12" t="str">
        <f t="shared" si="337"/>
        <v>141051515400001</v>
      </c>
      <c r="R5864" s="20" t="s">
        <v>4597</v>
      </c>
      <c r="AI5864" s="12" t="s">
        <v>908</v>
      </c>
      <c r="AK5864" s="12" t="s">
        <v>865</v>
      </c>
      <c r="AP5864" s="12" t="s">
        <v>100</v>
      </c>
      <c r="AR5864" s="12" t="s">
        <v>100</v>
      </c>
      <c r="BN5864" s="12">
        <v>1</v>
      </c>
      <c r="BP5864" s="12" t="s">
        <v>3809</v>
      </c>
    </row>
    <row r="5865" spans="1:68" ht="60" x14ac:dyDescent="0.25">
      <c r="A5865" s="12">
        <v>1</v>
      </c>
      <c r="B5865" s="11" t="str">
        <f t="shared" si="335"/>
        <v>Общий расчет. Анализ даты. Анализ даты. Символические звезды. Благородный небесной единицы (Благородный человек). Нет</v>
      </c>
      <c r="C5865" s="11" t="str">
        <f>IFERROR(VLOOKUP(I5865,lvl_1[],2,FALSE),"Нет")</f>
        <v>Общий расчет</v>
      </c>
      <c r="D5865" s="11" t="str">
        <f>IFERROR(VLOOKUP(Rule!J5865,lvl_2[],2,FALSE),"Нет")</f>
        <v>Анализ даты</v>
      </c>
      <c r="E5865" s="11" t="str">
        <f>IFERROR(VLOOKUP(Rule!K5865,lvl_3[],2,FALSE),"Нет")</f>
        <v>Анализ даты</v>
      </c>
      <c r="F5865" s="11" t="str">
        <f>IFERROR(INDEX(lvl_4[],MATCH(L5865,lvl_4[ID],0),MATCH(TEXT(K5865,"##0"),lvl_4[#Headers],0)),"Нет")</f>
        <v>Символические звезды</v>
      </c>
      <c r="G5865" s="11" t="str">
        <f>IFERROR(INDEX(lvl_5[],MATCH(M5865,lvl_5[ID],0),MATCH(_xlfn.CONCAT(TEXT(K5865,"##0"),"_",TEXT(L5865,"##0")),lvl_5[#Headers],0)),"Нет")</f>
        <v>Благородный небесной единицы (Благородный человек)</v>
      </c>
      <c r="H5865" s="11" t="str">
        <f>IFERROR(INDEX(lvl_6[],MATCH(N5865,lvl_6[ID],0),MATCH(_xlfn.CONCAT(K5865,"_",L5865,"_",M5865),lvl_6[#Headers],0)),"Нет")</f>
        <v>Нет</v>
      </c>
      <c r="I5865" s="12">
        <v>1</v>
      </c>
      <c r="J5865" s="12">
        <v>4</v>
      </c>
      <c r="K5865" s="12">
        <v>1</v>
      </c>
      <c r="L5865" s="12">
        <v>5</v>
      </c>
      <c r="M5865" s="12">
        <v>15</v>
      </c>
      <c r="N5865" s="12">
        <v>1541</v>
      </c>
      <c r="O5865" s="12">
        <f>COUNTIF($P$2:P5865,P5865)</f>
        <v>1</v>
      </c>
      <c r="P5865" s="12" t="str">
        <f t="shared" si="336"/>
        <v>14105151541</v>
      </c>
      <c r="Q5865" s="12" t="str">
        <f t="shared" si="337"/>
        <v>141051515410001</v>
      </c>
      <c r="R5865" s="20" t="s">
        <v>4598</v>
      </c>
      <c r="AI5865" s="12" t="s">
        <v>910</v>
      </c>
      <c r="AK5865" s="12" t="s">
        <v>870</v>
      </c>
      <c r="AP5865" s="12" t="s">
        <v>100</v>
      </c>
      <c r="AR5865" s="12" t="s">
        <v>100</v>
      </c>
      <c r="BN5865" s="12">
        <v>1</v>
      </c>
      <c r="BP5865" s="12" t="s">
        <v>3809</v>
      </c>
    </row>
    <row r="5866" spans="1:68" ht="60" x14ac:dyDescent="0.25">
      <c r="A5866" s="12">
        <v>1</v>
      </c>
      <c r="B5866" s="11" t="str">
        <f t="shared" si="335"/>
        <v>Общий расчет. Анализ даты. Анализ даты. Символические звезды. Благородный небесной единицы (Благородный человек). Нет</v>
      </c>
      <c r="C5866" s="11" t="str">
        <f>IFERROR(VLOOKUP(I5866,lvl_1[],2,FALSE),"Нет")</f>
        <v>Общий расчет</v>
      </c>
      <c r="D5866" s="11" t="str">
        <f>IFERROR(VLOOKUP(Rule!J5866,lvl_2[],2,FALSE),"Нет")</f>
        <v>Анализ даты</v>
      </c>
      <c r="E5866" s="11" t="str">
        <f>IFERROR(VLOOKUP(Rule!K5866,lvl_3[],2,FALSE),"Нет")</f>
        <v>Анализ даты</v>
      </c>
      <c r="F5866" s="11" t="str">
        <f>IFERROR(INDEX(lvl_4[],MATCH(L5866,lvl_4[ID],0),MATCH(TEXT(K5866,"##0"),lvl_4[#Headers],0)),"Нет")</f>
        <v>Символические звезды</v>
      </c>
      <c r="G5866" s="11" t="str">
        <f>IFERROR(INDEX(lvl_5[],MATCH(M5866,lvl_5[ID],0),MATCH(_xlfn.CONCAT(TEXT(K5866,"##0"),"_",TEXT(L5866,"##0")),lvl_5[#Headers],0)),"Нет")</f>
        <v>Благородный небесной единицы (Благородный человек)</v>
      </c>
      <c r="H5866" s="11" t="str">
        <f>IFERROR(INDEX(lvl_6[],MATCH(N5866,lvl_6[ID],0),MATCH(_xlfn.CONCAT(K5866,"_",L5866,"_",M5866),lvl_6[#Headers],0)),"Нет")</f>
        <v>Нет</v>
      </c>
      <c r="I5866" s="12">
        <v>1</v>
      </c>
      <c r="J5866" s="12">
        <v>4</v>
      </c>
      <c r="K5866" s="12">
        <v>1</v>
      </c>
      <c r="L5866" s="12">
        <v>5</v>
      </c>
      <c r="M5866" s="12">
        <v>15</v>
      </c>
      <c r="N5866" s="12">
        <v>1542</v>
      </c>
      <c r="O5866" s="12">
        <f>COUNTIF($P$2:P5866,P5866)</f>
        <v>1</v>
      </c>
      <c r="P5866" s="12" t="str">
        <f t="shared" si="336"/>
        <v>14105151542</v>
      </c>
      <c r="Q5866" s="12" t="str">
        <f t="shared" si="337"/>
        <v>141051515420001</v>
      </c>
      <c r="R5866" s="20" t="s">
        <v>4599</v>
      </c>
      <c r="AI5866" s="12" t="s">
        <v>910</v>
      </c>
      <c r="AK5866" s="12" t="s">
        <v>864</v>
      </c>
      <c r="AP5866" s="12" t="s">
        <v>100</v>
      </c>
      <c r="AR5866" s="12" t="s">
        <v>100</v>
      </c>
      <c r="BN5866" s="12">
        <v>1</v>
      </c>
      <c r="BP5866" s="12" t="s">
        <v>3809</v>
      </c>
    </row>
    <row r="5867" spans="1:68" ht="60" x14ac:dyDescent="0.25">
      <c r="A5867" s="12">
        <v>1</v>
      </c>
      <c r="B5867" s="11" t="str">
        <f t="shared" si="335"/>
        <v>Общий расчет. Анализ даты. Анализ даты. Символические звезды. Благородный небесной единицы (Благородный человек). Нет</v>
      </c>
      <c r="C5867" s="11" t="str">
        <f>IFERROR(VLOOKUP(I5867,lvl_1[],2,FALSE),"Нет")</f>
        <v>Общий расчет</v>
      </c>
      <c r="D5867" s="11" t="str">
        <f>IFERROR(VLOOKUP(Rule!J5867,lvl_2[],2,FALSE),"Нет")</f>
        <v>Анализ даты</v>
      </c>
      <c r="E5867" s="11" t="str">
        <f>IFERROR(VLOOKUP(Rule!K5867,lvl_3[],2,FALSE),"Нет")</f>
        <v>Анализ даты</v>
      </c>
      <c r="F5867" s="11" t="str">
        <f>IFERROR(INDEX(lvl_4[],MATCH(L5867,lvl_4[ID],0),MATCH(TEXT(K5867,"##0"),lvl_4[#Headers],0)),"Нет")</f>
        <v>Символические звезды</v>
      </c>
      <c r="G5867" s="11" t="str">
        <f>IFERROR(INDEX(lvl_5[],MATCH(M5867,lvl_5[ID],0),MATCH(_xlfn.CONCAT(TEXT(K5867,"##0"),"_",TEXT(L5867,"##0")),lvl_5[#Headers],0)),"Нет")</f>
        <v>Благородный небесной единицы (Благородный человек)</v>
      </c>
      <c r="H5867" s="11" t="str">
        <f>IFERROR(INDEX(lvl_6[],MATCH(N5867,lvl_6[ID],0),MATCH(_xlfn.CONCAT(K5867,"_",L5867,"_",M5867),lvl_6[#Headers],0)),"Нет")</f>
        <v>Нет</v>
      </c>
      <c r="I5867" s="12">
        <v>1</v>
      </c>
      <c r="J5867" s="12">
        <v>4</v>
      </c>
      <c r="K5867" s="12">
        <v>1</v>
      </c>
      <c r="L5867" s="12">
        <v>5</v>
      </c>
      <c r="M5867" s="12">
        <v>15</v>
      </c>
      <c r="N5867" s="12">
        <v>1543</v>
      </c>
      <c r="O5867" s="12">
        <f>COUNTIF($P$2:P5867,P5867)</f>
        <v>1</v>
      </c>
      <c r="P5867" s="12" t="str">
        <f t="shared" si="336"/>
        <v>14105151543</v>
      </c>
      <c r="Q5867" s="12" t="str">
        <f t="shared" si="337"/>
        <v>141051515430001</v>
      </c>
      <c r="R5867" s="20" t="s">
        <v>4600</v>
      </c>
      <c r="AI5867" s="12" t="s">
        <v>912</v>
      </c>
      <c r="AK5867" s="12" t="s">
        <v>859</v>
      </c>
      <c r="AP5867" s="12" t="s">
        <v>100</v>
      </c>
      <c r="AR5867" s="12" t="s">
        <v>100</v>
      </c>
      <c r="BN5867" s="12">
        <v>1</v>
      </c>
      <c r="BP5867" s="12" t="s">
        <v>3809</v>
      </c>
    </row>
    <row r="5868" spans="1:68" ht="60" x14ac:dyDescent="0.25">
      <c r="A5868" s="12">
        <v>1</v>
      </c>
      <c r="B5868" s="11" t="str">
        <f t="shared" si="335"/>
        <v>Общий расчет. Анализ даты. Анализ даты. Символические звезды. Благородный небесной единицы (Благородный человек). Нет</v>
      </c>
      <c r="C5868" s="11" t="str">
        <f>IFERROR(VLOOKUP(I5868,lvl_1[],2,FALSE),"Нет")</f>
        <v>Общий расчет</v>
      </c>
      <c r="D5868" s="11" t="str">
        <f>IFERROR(VLOOKUP(Rule!J5868,lvl_2[],2,FALSE),"Нет")</f>
        <v>Анализ даты</v>
      </c>
      <c r="E5868" s="11" t="str">
        <f>IFERROR(VLOOKUP(Rule!K5868,lvl_3[],2,FALSE),"Нет")</f>
        <v>Анализ даты</v>
      </c>
      <c r="F5868" s="11" t="str">
        <f>IFERROR(INDEX(lvl_4[],MATCH(L5868,lvl_4[ID],0),MATCH(TEXT(K5868,"##0"),lvl_4[#Headers],0)),"Нет")</f>
        <v>Символические звезды</v>
      </c>
      <c r="G5868" s="11" t="str">
        <f>IFERROR(INDEX(lvl_5[],MATCH(M5868,lvl_5[ID],0),MATCH(_xlfn.CONCAT(TEXT(K5868,"##0"),"_",TEXT(L5868,"##0")),lvl_5[#Headers],0)),"Нет")</f>
        <v>Благородный небесной единицы (Благородный человек)</v>
      </c>
      <c r="H5868" s="11" t="str">
        <f>IFERROR(INDEX(lvl_6[],MATCH(N5868,lvl_6[ID],0),MATCH(_xlfn.CONCAT(K5868,"_",L5868,"_",M5868),lvl_6[#Headers],0)),"Нет")</f>
        <v>Нет</v>
      </c>
      <c r="I5868" s="12">
        <v>1</v>
      </c>
      <c r="J5868" s="12">
        <v>4</v>
      </c>
      <c r="K5868" s="12">
        <v>1</v>
      </c>
      <c r="L5868" s="12">
        <v>5</v>
      </c>
      <c r="M5868" s="12">
        <v>15</v>
      </c>
      <c r="N5868" s="12">
        <v>1544</v>
      </c>
      <c r="O5868" s="12">
        <f>COUNTIF($P$2:P5868,P5868)</f>
        <v>1</v>
      </c>
      <c r="P5868" s="12" t="str">
        <f t="shared" si="336"/>
        <v>14105151544</v>
      </c>
      <c r="Q5868" s="12" t="str">
        <f t="shared" si="337"/>
        <v>141051515440001</v>
      </c>
      <c r="R5868" s="20" t="s">
        <v>4601</v>
      </c>
      <c r="AI5868" s="12" t="s">
        <v>912</v>
      </c>
      <c r="AK5868" s="12" t="s">
        <v>863</v>
      </c>
      <c r="AP5868" s="12" t="s">
        <v>100</v>
      </c>
      <c r="AR5868" s="12" t="s">
        <v>100</v>
      </c>
      <c r="BN5868" s="12">
        <v>1</v>
      </c>
      <c r="BP5868" s="12" t="s">
        <v>3809</v>
      </c>
    </row>
    <row r="5869" spans="1:68" ht="60" x14ac:dyDescent="0.25">
      <c r="A5869" s="12">
        <v>1</v>
      </c>
      <c r="B5869" s="11" t="str">
        <f t="shared" si="335"/>
        <v>Общий расчет. Анализ даты. Анализ даты. Символические звезды. Благородный небесной единицы (Благородный человек). Нет</v>
      </c>
      <c r="C5869" s="11" t="str">
        <f>IFERROR(VLOOKUP(I5869,lvl_1[],2,FALSE),"Нет")</f>
        <v>Общий расчет</v>
      </c>
      <c r="D5869" s="11" t="str">
        <f>IFERROR(VLOOKUP(Rule!J5869,lvl_2[],2,FALSE),"Нет")</f>
        <v>Анализ даты</v>
      </c>
      <c r="E5869" s="11" t="str">
        <f>IFERROR(VLOOKUP(Rule!K5869,lvl_3[],2,FALSE),"Нет")</f>
        <v>Анализ даты</v>
      </c>
      <c r="F5869" s="11" t="str">
        <f>IFERROR(INDEX(lvl_4[],MATCH(L5869,lvl_4[ID],0),MATCH(TEXT(K5869,"##0"),lvl_4[#Headers],0)),"Нет")</f>
        <v>Символические звезды</v>
      </c>
      <c r="G5869" s="11" t="str">
        <f>IFERROR(INDEX(lvl_5[],MATCH(M5869,lvl_5[ID],0),MATCH(_xlfn.CONCAT(TEXT(K5869,"##0"),"_",TEXT(L5869,"##0")),lvl_5[#Headers],0)),"Нет")</f>
        <v>Благородный небесной единицы (Благородный человек)</v>
      </c>
      <c r="H5869" s="11" t="str">
        <f>IFERROR(INDEX(lvl_6[],MATCH(N5869,lvl_6[ID],0),MATCH(_xlfn.CONCAT(K5869,"_",L5869,"_",M5869),lvl_6[#Headers],0)),"Нет")</f>
        <v>Нет</v>
      </c>
      <c r="I5869" s="12">
        <v>1</v>
      </c>
      <c r="J5869" s="12">
        <v>4</v>
      </c>
      <c r="K5869" s="12">
        <v>1</v>
      </c>
      <c r="L5869" s="12">
        <v>5</v>
      </c>
      <c r="M5869" s="12">
        <v>15</v>
      </c>
      <c r="N5869" s="12">
        <v>1545</v>
      </c>
      <c r="O5869" s="12">
        <f>COUNTIF($P$2:P5869,P5869)</f>
        <v>1</v>
      </c>
      <c r="P5869" s="12" t="str">
        <f t="shared" si="336"/>
        <v>14105151545</v>
      </c>
      <c r="Q5869" s="12" t="str">
        <f t="shared" si="337"/>
        <v>141051515450001</v>
      </c>
      <c r="R5869" s="20" t="s">
        <v>4602</v>
      </c>
      <c r="AI5869" s="12" t="s">
        <v>914</v>
      </c>
      <c r="AK5869" s="12" t="s">
        <v>860</v>
      </c>
      <c r="AP5869" s="12" t="s">
        <v>100</v>
      </c>
      <c r="AR5869" s="12" t="s">
        <v>100</v>
      </c>
      <c r="BN5869" s="12">
        <v>1</v>
      </c>
      <c r="BP5869" s="12" t="s">
        <v>3809</v>
      </c>
    </row>
    <row r="5870" spans="1:68" ht="60" x14ac:dyDescent="0.25">
      <c r="A5870" s="12">
        <v>1</v>
      </c>
      <c r="B5870" s="11" t="str">
        <f t="shared" si="335"/>
        <v>Общий расчет. Анализ даты. Анализ даты. Символические звезды. Благородный небесной единицы (Благородный человек). Нет</v>
      </c>
      <c r="C5870" s="11" t="str">
        <f>IFERROR(VLOOKUP(I5870,lvl_1[],2,FALSE),"Нет")</f>
        <v>Общий расчет</v>
      </c>
      <c r="D5870" s="11" t="str">
        <f>IFERROR(VLOOKUP(Rule!J5870,lvl_2[],2,FALSE),"Нет")</f>
        <v>Анализ даты</v>
      </c>
      <c r="E5870" s="11" t="str">
        <f>IFERROR(VLOOKUP(Rule!K5870,lvl_3[],2,FALSE),"Нет")</f>
        <v>Анализ даты</v>
      </c>
      <c r="F5870" s="11" t="str">
        <f>IFERROR(INDEX(lvl_4[],MATCH(L5870,lvl_4[ID],0),MATCH(TEXT(K5870,"##0"),lvl_4[#Headers],0)),"Нет")</f>
        <v>Символические звезды</v>
      </c>
      <c r="G5870" s="11" t="str">
        <f>IFERROR(INDEX(lvl_5[],MATCH(M5870,lvl_5[ID],0),MATCH(_xlfn.CONCAT(TEXT(K5870,"##0"),"_",TEXT(L5870,"##0")),lvl_5[#Headers],0)),"Нет")</f>
        <v>Благородный небесной единицы (Благородный человек)</v>
      </c>
      <c r="H5870" s="11" t="str">
        <f>IFERROR(INDEX(lvl_6[],MATCH(N5870,lvl_6[ID],0),MATCH(_xlfn.CONCAT(K5870,"_",L5870,"_",M5870),lvl_6[#Headers],0)),"Нет")</f>
        <v>Нет</v>
      </c>
      <c r="I5870" s="12">
        <v>1</v>
      </c>
      <c r="J5870" s="12">
        <v>4</v>
      </c>
      <c r="K5870" s="12">
        <v>1</v>
      </c>
      <c r="L5870" s="12">
        <v>5</v>
      </c>
      <c r="M5870" s="12">
        <v>15</v>
      </c>
      <c r="N5870" s="12">
        <v>1546</v>
      </c>
      <c r="O5870" s="12">
        <f>COUNTIF($P$2:P5870,P5870)</f>
        <v>1</v>
      </c>
      <c r="P5870" s="12" t="str">
        <f t="shared" si="336"/>
        <v>14105151546</v>
      </c>
      <c r="Q5870" s="12" t="str">
        <f t="shared" si="337"/>
        <v>141051515460001</v>
      </c>
      <c r="R5870" s="20" t="s">
        <v>4603</v>
      </c>
      <c r="AI5870" s="12" t="s">
        <v>914</v>
      </c>
      <c r="AK5870" s="12" t="s">
        <v>862</v>
      </c>
      <c r="AP5870" s="12" t="s">
        <v>100</v>
      </c>
      <c r="AR5870" s="12" t="s">
        <v>100</v>
      </c>
      <c r="BN5870" s="12">
        <v>1</v>
      </c>
      <c r="BP5870" s="12" t="s">
        <v>3809</v>
      </c>
    </row>
    <row r="5871" spans="1:68" ht="60" x14ac:dyDescent="0.25">
      <c r="A5871" s="12">
        <v>1</v>
      </c>
      <c r="B5871" s="11" t="str">
        <f t="shared" si="335"/>
        <v>Общий расчет. Анализ даты. Анализ даты. Символические звезды. Благородный небесной единицы (Благородный человек). Нет</v>
      </c>
      <c r="C5871" s="11" t="str">
        <f>IFERROR(VLOOKUP(I5871,lvl_1[],2,FALSE),"Нет")</f>
        <v>Общий расчет</v>
      </c>
      <c r="D5871" s="11" t="str">
        <f>IFERROR(VLOOKUP(Rule!J5871,lvl_2[],2,FALSE),"Нет")</f>
        <v>Анализ даты</v>
      </c>
      <c r="E5871" s="11" t="str">
        <f>IFERROR(VLOOKUP(Rule!K5871,lvl_3[],2,FALSE),"Нет")</f>
        <v>Анализ даты</v>
      </c>
      <c r="F5871" s="11" t="str">
        <f>IFERROR(INDEX(lvl_4[],MATCH(L5871,lvl_4[ID],0),MATCH(TEXT(K5871,"##0"),lvl_4[#Headers],0)),"Нет")</f>
        <v>Символические звезды</v>
      </c>
      <c r="G5871" s="11" t="str">
        <f>IFERROR(INDEX(lvl_5[],MATCH(M5871,lvl_5[ID],0),MATCH(_xlfn.CONCAT(TEXT(K5871,"##0"),"_",TEXT(L5871,"##0")),lvl_5[#Headers],0)),"Нет")</f>
        <v>Благородный небесной единицы (Благородный человек)</v>
      </c>
      <c r="H5871" s="11" t="str">
        <f>IFERROR(INDEX(lvl_6[],MATCH(N5871,lvl_6[ID],0),MATCH(_xlfn.CONCAT(K5871,"_",L5871,"_",M5871),lvl_6[#Headers],0)),"Нет")</f>
        <v>Нет</v>
      </c>
      <c r="I5871" s="12">
        <v>1</v>
      </c>
      <c r="J5871" s="12">
        <v>4</v>
      </c>
      <c r="K5871" s="12">
        <v>1</v>
      </c>
      <c r="L5871" s="12">
        <v>5</v>
      </c>
      <c r="M5871" s="12">
        <v>15</v>
      </c>
      <c r="N5871" s="12">
        <v>1547</v>
      </c>
      <c r="O5871" s="12">
        <f>COUNTIF($P$2:P5871,P5871)</f>
        <v>1</v>
      </c>
      <c r="P5871" s="12" t="str">
        <f t="shared" si="336"/>
        <v>14105151547</v>
      </c>
      <c r="Q5871" s="12" t="str">
        <f t="shared" si="337"/>
        <v>141051515470001</v>
      </c>
      <c r="R5871" s="20" t="s">
        <v>4604</v>
      </c>
      <c r="AI5871" s="12" t="s">
        <v>916</v>
      </c>
      <c r="AK5871" s="12" t="s">
        <v>860</v>
      </c>
      <c r="AP5871" s="12" t="s">
        <v>100</v>
      </c>
      <c r="AR5871" s="12" t="s">
        <v>100</v>
      </c>
      <c r="BN5871" s="12">
        <v>1</v>
      </c>
      <c r="BP5871" s="12" t="s">
        <v>3809</v>
      </c>
    </row>
    <row r="5872" spans="1:68" ht="60" x14ac:dyDescent="0.25">
      <c r="A5872" s="12">
        <v>1</v>
      </c>
      <c r="B5872" s="11" t="str">
        <f t="shared" si="335"/>
        <v>Общий расчет. Анализ даты. Анализ даты. Символические звезды. Благородный небесной единицы (Благородный человек). Нет</v>
      </c>
      <c r="C5872" s="11" t="str">
        <f>IFERROR(VLOOKUP(I5872,lvl_1[],2,FALSE),"Нет")</f>
        <v>Общий расчет</v>
      </c>
      <c r="D5872" s="11" t="str">
        <f>IFERROR(VLOOKUP(Rule!J5872,lvl_2[],2,FALSE),"Нет")</f>
        <v>Анализ даты</v>
      </c>
      <c r="E5872" s="11" t="str">
        <f>IFERROR(VLOOKUP(Rule!K5872,lvl_3[],2,FALSE),"Нет")</f>
        <v>Анализ даты</v>
      </c>
      <c r="F5872" s="11" t="str">
        <f>IFERROR(INDEX(lvl_4[],MATCH(L5872,lvl_4[ID],0),MATCH(TEXT(K5872,"##0"),lvl_4[#Headers],0)),"Нет")</f>
        <v>Символические звезды</v>
      </c>
      <c r="G5872" s="11" t="str">
        <f>IFERROR(INDEX(lvl_5[],MATCH(M5872,lvl_5[ID],0),MATCH(_xlfn.CONCAT(TEXT(K5872,"##0"),"_",TEXT(L5872,"##0")),lvl_5[#Headers],0)),"Нет")</f>
        <v>Благородный небесной единицы (Благородный человек)</v>
      </c>
      <c r="H5872" s="11" t="str">
        <f>IFERROR(INDEX(lvl_6[],MATCH(N5872,lvl_6[ID],0),MATCH(_xlfn.CONCAT(K5872,"_",L5872,"_",M5872),lvl_6[#Headers],0)),"Нет")</f>
        <v>Нет</v>
      </c>
      <c r="I5872" s="12">
        <v>1</v>
      </c>
      <c r="J5872" s="12">
        <v>4</v>
      </c>
      <c r="K5872" s="12">
        <v>1</v>
      </c>
      <c r="L5872" s="12">
        <v>5</v>
      </c>
      <c r="M5872" s="12">
        <v>15</v>
      </c>
      <c r="N5872" s="12">
        <v>1548</v>
      </c>
      <c r="O5872" s="12">
        <f>COUNTIF($P$2:P5872,P5872)</f>
        <v>1</v>
      </c>
      <c r="P5872" s="12" t="str">
        <f t="shared" si="336"/>
        <v>14105151548</v>
      </c>
      <c r="Q5872" s="12" t="str">
        <f t="shared" si="337"/>
        <v>141051515480001</v>
      </c>
      <c r="R5872" s="20" t="s">
        <v>4605</v>
      </c>
      <c r="AI5872" s="12" t="s">
        <v>916</v>
      </c>
      <c r="AK5872" s="12" t="s">
        <v>862</v>
      </c>
      <c r="AP5872" s="12" t="s">
        <v>100</v>
      </c>
      <c r="AR5872" s="12" t="s">
        <v>100</v>
      </c>
      <c r="BN5872" s="12">
        <v>1</v>
      </c>
      <c r="BP5872" s="12" t="s">
        <v>3809</v>
      </c>
    </row>
    <row r="5873" spans="1:68" ht="45" x14ac:dyDescent="0.25">
      <c r="A5873" s="12">
        <v>1</v>
      </c>
      <c r="B5873" s="11" t="str">
        <f t="shared" si="335"/>
        <v>Общий расчет. Анализ даты. Анализ даты. Символические звезды. Благородный Тайцзи. Нет</v>
      </c>
      <c r="C5873" s="11" t="str">
        <f>IFERROR(VLOOKUP(I5873,lvl_1[],2,FALSE),"Нет")</f>
        <v>Общий расчет</v>
      </c>
      <c r="D5873" s="11" t="str">
        <f>IFERROR(VLOOKUP(Rule!J5873,lvl_2[],2,FALSE),"Нет")</f>
        <v>Анализ даты</v>
      </c>
      <c r="E5873" s="11" t="str">
        <f>IFERROR(VLOOKUP(Rule!K5873,lvl_3[],2,FALSE),"Нет")</f>
        <v>Анализ даты</v>
      </c>
      <c r="F5873" s="11" t="str">
        <f>IFERROR(INDEX(lvl_4[],MATCH(L5873,lvl_4[ID],0),MATCH(TEXT(K5873,"##0"),lvl_4[#Headers],0)),"Нет")</f>
        <v>Символические звезды</v>
      </c>
      <c r="G5873" s="11" t="str">
        <f>IFERROR(INDEX(lvl_5[],MATCH(M5873,lvl_5[ID],0),MATCH(_xlfn.CONCAT(TEXT(K5873,"##0"),"_",TEXT(L5873,"##0")),lvl_5[#Headers],0)),"Нет")</f>
        <v>Благородный Тайцзи</v>
      </c>
      <c r="H5873" s="11" t="str">
        <f>IFERROR(INDEX(lvl_6[],MATCH(N5873,lvl_6[ID],0),MATCH(_xlfn.CONCAT(K5873,"_",L5873,"_",M5873),lvl_6[#Headers],0)),"Нет")</f>
        <v>Нет</v>
      </c>
      <c r="I5873" s="12">
        <v>1</v>
      </c>
      <c r="J5873" s="12">
        <v>4</v>
      </c>
      <c r="K5873" s="12">
        <v>1</v>
      </c>
      <c r="L5873" s="12">
        <v>5</v>
      </c>
      <c r="M5873" s="12">
        <v>16</v>
      </c>
      <c r="N5873" s="12">
        <v>1549</v>
      </c>
      <c r="O5873" s="12">
        <f>COUNTIF($P$2:P5873,P5873)</f>
        <v>1</v>
      </c>
      <c r="P5873" s="12" t="str">
        <f t="shared" si="336"/>
        <v>14105161549</v>
      </c>
      <c r="Q5873" s="12" t="str">
        <f t="shared" si="337"/>
        <v>141051615490001</v>
      </c>
      <c r="R5873" s="20" t="s">
        <v>4606</v>
      </c>
      <c r="AI5873" s="12" t="s">
        <v>899</v>
      </c>
      <c r="AK5873" s="12" t="s">
        <v>869</v>
      </c>
      <c r="AP5873" s="12" t="s">
        <v>100</v>
      </c>
      <c r="AR5873" s="12" t="s">
        <v>100</v>
      </c>
      <c r="BN5873" s="12">
        <v>1</v>
      </c>
      <c r="BP5873" s="12" t="s">
        <v>3809</v>
      </c>
    </row>
    <row r="5874" spans="1:68" ht="45" x14ac:dyDescent="0.25">
      <c r="A5874" s="12">
        <v>1</v>
      </c>
      <c r="B5874" s="11" t="str">
        <f t="shared" si="335"/>
        <v>Общий расчет. Анализ даты. Анализ даты. Символические звезды. Благородный Тайцзи. Нет</v>
      </c>
      <c r="C5874" s="11" t="str">
        <f>IFERROR(VLOOKUP(I5874,lvl_1[],2,FALSE),"Нет")</f>
        <v>Общий расчет</v>
      </c>
      <c r="D5874" s="11" t="str">
        <f>IFERROR(VLOOKUP(Rule!J5874,lvl_2[],2,FALSE),"Нет")</f>
        <v>Анализ даты</v>
      </c>
      <c r="E5874" s="11" t="str">
        <f>IFERROR(VLOOKUP(Rule!K5874,lvl_3[],2,FALSE),"Нет")</f>
        <v>Анализ даты</v>
      </c>
      <c r="F5874" s="11" t="str">
        <f>IFERROR(INDEX(lvl_4[],MATCH(L5874,lvl_4[ID],0),MATCH(TEXT(K5874,"##0"),lvl_4[#Headers],0)),"Нет")</f>
        <v>Символические звезды</v>
      </c>
      <c r="G5874" s="11" t="str">
        <f>IFERROR(INDEX(lvl_5[],MATCH(M5874,lvl_5[ID],0),MATCH(_xlfn.CONCAT(TEXT(K5874,"##0"),"_",TEXT(L5874,"##0")),lvl_5[#Headers],0)),"Нет")</f>
        <v>Благородный Тайцзи</v>
      </c>
      <c r="H5874" s="11" t="str">
        <f>IFERROR(INDEX(lvl_6[],MATCH(N5874,lvl_6[ID],0),MATCH(_xlfn.CONCAT(K5874,"_",L5874,"_",M5874),lvl_6[#Headers],0)),"Нет")</f>
        <v>Нет</v>
      </c>
      <c r="I5874" s="12">
        <v>1</v>
      </c>
      <c r="J5874" s="12">
        <v>4</v>
      </c>
      <c r="K5874" s="12">
        <v>1</v>
      </c>
      <c r="L5874" s="12">
        <v>5</v>
      </c>
      <c r="M5874" s="12">
        <v>16</v>
      </c>
      <c r="N5874" s="12">
        <v>1550</v>
      </c>
      <c r="O5874" s="12">
        <f>COUNTIF($P$2:P5874,P5874)</f>
        <v>1</v>
      </c>
      <c r="P5874" s="12" t="str">
        <f t="shared" si="336"/>
        <v>14105161550</v>
      </c>
      <c r="Q5874" s="12" t="str">
        <f t="shared" si="337"/>
        <v>141051615500001</v>
      </c>
      <c r="R5874" s="20" t="s">
        <v>4607</v>
      </c>
      <c r="AI5874" s="12" t="s">
        <v>899</v>
      </c>
      <c r="AK5874" s="12" t="s">
        <v>863</v>
      </c>
      <c r="AP5874" s="12" t="s">
        <v>100</v>
      </c>
      <c r="AR5874" s="12" t="s">
        <v>100</v>
      </c>
      <c r="BN5874" s="12">
        <v>1</v>
      </c>
      <c r="BP5874" s="12" t="s">
        <v>3809</v>
      </c>
    </row>
    <row r="5875" spans="1:68" ht="45" x14ac:dyDescent="0.25">
      <c r="A5875" s="12">
        <v>1</v>
      </c>
      <c r="B5875" s="11" t="str">
        <f t="shared" si="335"/>
        <v>Общий расчет. Анализ даты. Анализ даты. Символические звезды. Благородный Тайцзи. Нет</v>
      </c>
      <c r="C5875" s="11" t="str">
        <f>IFERROR(VLOOKUP(I5875,lvl_1[],2,FALSE),"Нет")</f>
        <v>Общий расчет</v>
      </c>
      <c r="D5875" s="11" t="str">
        <f>IFERROR(VLOOKUP(Rule!J5875,lvl_2[],2,FALSE),"Нет")</f>
        <v>Анализ даты</v>
      </c>
      <c r="E5875" s="11" t="str">
        <f>IFERROR(VLOOKUP(Rule!K5875,lvl_3[],2,FALSE),"Нет")</f>
        <v>Анализ даты</v>
      </c>
      <c r="F5875" s="11" t="str">
        <f>IFERROR(INDEX(lvl_4[],MATCH(L5875,lvl_4[ID],0),MATCH(TEXT(K5875,"##0"),lvl_4[#Headers],0)),"Нет")</f>
        <v>Символические звезды</v>
      </c>
      <c r="G5875" s="11" t="str">
        <f>IFERROR(INDEX(lvl_5[],MATCH(M5875,lvl_5[ID],0),MATCH(_xlfn.CONCAT(TEXT(K5875,"##0"),"_",TEXT(L5875,"##0")),lvl_5[#Headers],0)),"Нет")</f>
        <v>Благородный Тайцзи</v>
      </c>
      <c r="H5875" s="11" t="str">
        <f>IFERROR(INDEX(lvl_6[],MATCH(N5875,lvl_6[ID],0),MATCH(_xlfn.CONCAT(K5875,"_",L5875,"_",M5875),lvl_6[#Headers],0)),"Нет")</f>
        <v>Нет</v>
      </c>
      <c r="I5875" s="12">
        <v>1</v>
      </c>
      <c r="J5875" s="12">
        <v>4</v>
      </c>
      <c r="K5875" s="12">
        <v>1</v>
      </c>
      <c r="L5875" s="12">
        <v>5</v>
      </c>
      <c r="M5875" s="12">
        <v>16</v>
      </c>
      <c r="N5875" s="12">
        <v>1551</v>
      </c>
      <c r="O5875" s="12">
        <f>COUNTIF($P$2:P5875,P5875)</f>
        <v>1</v>
      </c>
      <c r="P5875" s="12" t="str">
        <f t="shared" si="336"/>
        <v>14105161551</v>
      </c>
      <c r="Q5875" s="12" t="str">
        <f t="shared" si="337"/>
        <v>141051615510001</v>
      </c>
      <c r="R5875" s="20" t="s">
        <v>4608</v>
      </c>
      <c r="AI5875" s="12" t="s">
        <v>901</v>
      </c>
      <c r="AK5875" s="12" t="s">
        <v>869</v>
      </c>
      <c r="AP5875" s="12" t="s">
        <v>100</v>
      </c>
      <c r="AR5875" s="12" t="s">
        <v>100</v>
      </c>
      <c r="BN5875" s="12">
        <v>1</v>
      </c>
      <c r="BP5875" s="12" t="s">
        <v>3809</v>
      </c>
    </row>
    <row r="5876" spans="1:68" ht="45" x14ac:dyDescent="0.25">
      <c r="A5876" s="12">
        <v>1</v>
      </c>
      <c r="B5876" s="11" t="str">
        <f t="shared" si="335"/>
        <v>Общий расчет. Анализ даты. Анализ даты. Символические звезды. Благородный Тайцзи. Нет</v>
      </c>
      <c r="C5876" s="11" t="str">
        <f>IFERROR(VLOOKUP(I5876,lvl_1[],2,FALSE),"Нет")</f>
        <v>Общий расчет</v>
      </c>
      <c r="D5876" s="11" t="str">
        <f>IFERROR(VLOOKUP(Rule!J5876,lvl_2[],2,FALSE),"Нет")</f>
        <v>Анализ даты</v>
      </c>
      <c r="E5876" s="11" t="str">
        <f>IFERROR(VLOOKUP(Rule!K5876,lvl_3[],2,FALSE),"Нет")</f>
        <v>Анализ даты</v>
      </c>
      <c r="F5876" s="11" t="str">
        <f>IFERROR(INDEX(lvl_4[],MATCH(L5876,lvl_4[ID],0),MATCH(TEXT(K5876,"##0"),lvl_4[#Headers],0)),"Нет")</f>
        <v>Символические звезды</v>
      </c>
      <c r="G5876" s="11" t="str">
        <f>IFERROR(INDEX(lvl_5[],MATCH(M5876,lvl_5[ID],0),MATCH(_xlfn.CONCAT(TEXT(K5876,"##0"),"_",TEXT(L5876,"##0")),lvl_5[#Headers],0)),"Нет")</f>
        <v>Благородный Тайцзи</v>
      </c>
      <c r="H5876" s="11" t="str">
        <f>IFERROR(INDEX(lvl_6[],MATCH(N5876,lvl_6[ID],0),MATCH(_xlfn.CONCAT(K5876,"_",L5876,"_",M5876),lvl_6[#Headers],0)),"Нет")</f>
        <v>Нет</v>
      </c>
      <c r="I5876" s="12">
        <v>1</v>
      </c>
      <c r="J5876" s="12">
        <v>4</v>
      </c>
      <c r="K5876" s="12">
        <v>1</v>
      </c>
      <c r="L5876" s="12">
        <v>5</v>
      </c>
      <c r="M5876" s="12">
        <v>16</v>
      </c>
      <c r="N5876" s="12">
        <v>1552</v>
      </c>
      <c r="O5876" s="12">
        <f>COUNTIF($P$2:P5876,P5876)</f>
        <v>1</v>
      </c>
      <c r="P5876" s="12" t="str">
        <f t="shared" si="336"/>
        <v>14105161552</v>
      </c>
      <c r="Q5876" s="12" t="str">
        <f t="shared" si="337"/>
        <v>141051615520001</v>
      </c>
      <c r="R5876" s="20" t="s">
        <v>4609</v>
      </c>
      <c r="AI5876" s="12" t="s">
        <v>901</v>
      </c>
      <c r="AK5876" s="12" t="s">
        <v>863</v>
      </c>
      <c r="AP5876" s="12" t="s">
        <v>100</v>
      </c>
      <c r="AR5876" s="12" t="s">
        <v>100</v>
      </c>
      <c r="BN5876" s="12">
        <v>1</v>
      </c>
      <c r="BP5876" s="12" t="s">
        <v>3809</v>
      </c>
    </row>
    <row r="5877" spans="1:68" ht="45" x14ac:dyDescent="0.25">
      <c r="A5877" s="12">
        <v>1</v>
      </c>
      <c r="B5877" s="11" t="str">
        <f t="shared" si="335"/>
        <v>Общий расчет. Анализ даты. Анализ даты. Символические звезды. Благородный Тайцзи. Нет</v>
      </c>
      <c r="C5877" s="11" t="str">
        <f>IFERROR(VLOOKUP(I5877,lvl_1[],2,FALSE),"Нет")</f>
        <v>Общий расчет</v>
      </c>
      <c r="D5877" s="11" t="str">
        <f>IFERROR(VLOOKUP(Rule!J5877,lvl_2[],2,FALSE),"Нет")</f>
        <v>Анализ даты</v>
      </c>
      <c r="E5877" s="11" t="str">
        <f>IFERROR(VLOOKUP(Rule!K5877,lvl_3[],2,FALSE),"Нет")</f>
        <v>Анализ даты</v>
      </c>
      <c r="F5877" s="11" t="str">
        <f>IFERROR(INDEX(lvl_4[],MATCH(L5877,lvl_4[ID],0),MATCH(TEXT(K5877,"##0"),lvl_4[#Headers],0)),"Нет")</f>
        <v>Символические звезды</v>
      </c>
      <c r="G5877" s="11" t="str">
        <f>IFERROR(INDEX(lvl_5[],MATCH(M5877,lvl_5[ID],0),MATCH(_xlfn.CONCAT(TEXT(K5877,"##0"),"_",TEXT(L5877,"##0")),lvl_5[#Headers],0)),"Нет")</f>
        <v>Благородный Тайцзи</v>
      </c>
      <c r="H5877" s="11" t="str">
        <f>IFERROR(INDEX(lvl_6[],MATCH(N5877,lvl_6[ID],0),MATCH(_xlfn.CONCAT(K5877,"_",L5877,"_",M5877),lvl_6[#Headers],0)),"Нет")</f>
        <v>Нет</v>
      </c>
      <c r="I5877" s="12">
        <v>1</v>
      </c>
      <c r="J5877" s="12">
        <v>4</v>
      </c>
      <c r="K5877" s="12">
        <v>1</v>
      </c>
      <c r="L5877" s="12">
        <v>5</v>
      </c>
      <c r="M5877" s="12">
        <v>16</v>
      </c>
      <c r="N5877" s="12">
        <v>1553</v>
      </c>
      <c r="O5877" s="12">
        <f>COUNTIF($P$2:P5877,P5877)</f>
        <v>1</v>
      </c>
      <c r="P5877" s="12" t="str">
        <f t="shared" si="336"/>
        <v>14105161553</v>
      </c>
      <c r="Q5877" s="12" t="str">
        <f t="shared" si="337"/>
        <v>141051615530001</v>
      </c>
      <c r="R5877" s="20" t="s">
        <v>4610</v>
      </c>
      <c r="AI5877" s="12" t="s">
        <v>903</v>
      </c>
      <c r="AK5877" s="12" t="s">
        <v>860</v>
      </c>
      <c r="AP5877" s="12" t="s">
        <v>100</v>
      </c>
      <c r="AR5877" s="12" t="s">
        <v>100</v>
      </c>
      <c r="BN5877" s="12">
        <v>1</v>
      </c>
      <c r="BP5877" s="12" t="s">
        <v>3809</v>
      </c>
    </row>
    <row r="5878" spans="1:68" ht="45" x14ac:dyDescent="0.25">
      <c r="A5878" s="12">
        <v>1</v>
      </c>
      <c r="B5878" s="11" t="str">
        <f t="shared" si="335"/>
        <v>Общий расчет. Анализ даты. Анализ даты. Символические звезды. Благородный Тайцзи. Нет</v>
      </c>
      <c r="C5878" s="11" t="str">
        <f>IFERROR(VLOOKUP(I5878,lvl_1[],2,FALSE),"Нет")</f>
        <v>Общий расчет</v>
      </c>
      <c r="D5878" s="11" t="str">
        <f>IFERROR(VLOOKUP(Rule!J5878,lvl_2[],2,FALSE),"Нет")</f>
        <v>Анализ даты</v>
      </c>
      <c r="E5878" s="11" t="str">
        <f>IFERROR(VLOOKUP(Rule!K5878,lvl_3[],2,FALSE),"Нет")</f>
        <v>Анализ даты</v>
      </c>
      <c r="F5878" s="11" t="str">
        <f>IFERROR(INDEX(lvl_4[],MATCH(L5878,lvl_4[ID],0),MATCH(TEXT(K5878,"##0"),lvl_4[#Headers],0)),"Нет")</f>
        <v>Символические звезды</v>
      </c>
      <c r="G5878" s="11" t="str">
        <f>IFERROR(INDEX(lvl_5[],MATCH(M5878,lvl_5[ID],0),MATCH(_xlfn.CONCAT(TEXT(K5878,"##0"),"_",TEXT(L5878,"##0")),lvl_5[#Headers],0)),"Нет")</f>
        <v>Благородный Тайцзи</v>
      </c>
      <c r="H5878" s="11" t="str">
        <f>IFERROR(INDEX(lvl_6[],MATCH(N5878,lvl_6[ID],0),MATCH(_xlfn.CONCAT(K5878,"_",L5878,"_",M5878),lvl_6[#Headers],0)),"Нет")</f>
        <v>Нет</v>
      </c>
      <c r="I5878" s="12">
        <v>1</v>
      </c>
      <c r="J5878" s="12">
        <v>4</v>
      </c>
      <c r="K5878" s="12">
        <v>1</v>
      </c>
      <c r="L5878" s="12">
        <v>5</v>
      </c>
      <c r="M5878" s="12">
        <v>16</v>
      </c>
      <c r="N5878" s="12">
        <v>1554</v>
      </c>
      <c r="O5878" s="12">
        <f>COUNTIF($P$2:P5878,P5878)</f>
        <v>1</v>
      </c>
      <c r="P5878" s="12" t="str">
        <f t="shared" si="336"/>
        <v>14105161554</v>
      </c>
      <c r="Q5878" s="12" t="str">
        <f t="shared" si="337"/>
        <v>141051615540001</v>
      </c>
      <c r="R5878" s="20" t="s">
        <v>4611</v>
      </c>
      <c r="AI5878" s="12" t="s">
        <v>903</v>
      </c>
      <c r="AK5878" s="12" t="s">
        <v>866</v>
      </c>
      <c r="AP5878" s="12" t="s">
        <v>100</v>
      </c>
      <c r="AR5878" s="12" t="s">
        <v>100</v>
      </c>
      <c r="BN5878" s="12">
        <v>1</v>
      </c>
      <c r="BP5878" s="12" t="s">
        <v>3809</v>
      </c>
    </row>
    <row r="5879" spans="1:68" ht="45" x14ac:dyDescent="0.25">
      <c r="A5879" s="12">
        <v>1</v>
      </c>
      <c r="B5879" s="11" t="str">
        <f t="shared" si="335"/>
        <v>Общий расчет. Анализ даты. Анализ даты. Символические звезды. Благородный Тайцзи. Нет</v>
      </c>
      <c r="C5879" s="11" t="str">
        <f>IFERROR(VLOOKUP(I5879,lvl_1[],2,FALSE),"Нет")</f>
        <v>Общий расчет</v>
      </c>
      <c r="D5879" s="11" t="str">
        <f>IFERROR(VLOOKUP(Rule!J5879,lvl_2[],2,FALSE),"Нет")</f>
        <v>Анализ даты</v>
      </c>
      <c r="E5879" s="11" t="str">
        <f>IFERROR(VLOOKUP(Rule!K5879,lvl_3[],2,FALSE),"Нет")</f>
        <v>Анализ даты</v>
      </c>
      <c r="F5879" s="11" t="str">
        <f>IFERROR(INDEX(lvl_4[],MATCH(L5879,lvl_4[ID],0),MATCH(TEXT(K5879,"##0"),lvl_4[#Headers],0)),"Нет")</f>
        <v>Символические звезды</v>
      </c>
      <c r="G5879" s="11" t="str">
        <f>IFERROR(INDEX(lvl_5[],MATCH(M5879,lvl_5[ID],0),MATCH(_xlfn.CONCAT(TEXT(K5879,"##0"),"_",TEXT(L5879,"##0")),lvl_5[#Headers],0)),"Нет")</f>
        <v>Благородный Тайцзи</v>
      </c>
      <c r="H5879" s="11" t="str">
        <f>IFERROR(INDEX(lvl_6[],MATCH(N5879,lvl_6[ID],0),MATCH(_xlfn.CONCAT(K5879,"_",L5879,"_",M5879),lvl_6[#Headers],0)),"Нет")</f>
        <v>Нет</v>
      </c>
      <c r="I5879" s="12">
        <v>1</v>
      </c>
      <c r="J5879" s="12">
        <v>4</v>
      </c>
      <c r="K5879" s="12">
        <v>1</v>
      </c>
      <c r="L5879" s="12">
        <v>5</v>
      </c>
      <c r="M5879" s="12">
        <v>16</v>
      </c>
      <c r="N5879" s="12">
        <v>1555</v>
      </c>
      <c r="O5879" s="12">
        <f>COUNTIF($P$2:P5879,P5879)</f>
        <v>1</v>
      </c>
      <c r="P5879" s="12" t="str">
        <f t="shared" si="336"/>
        <v>14105161555</v>
      </c>
      <c r="Q5879" s="12" t="str">
        <f t="shared" si="337"/>
        <v>141051615550001</v>
      </c>
      <c r="R5879" s="20" t="s">
        <v>4612</v>
      </c>
      <c r="AI5879" s="12" t="s">
        <v>905</v>
      </c>
      <c r="AK5879" s="12" t="s">
        <v>860</v>
      </c>
      <c r="AP5879" s="12" t="s">
        <v>100</v>
      </c>
      <c r="AR5879" s="12" t="s">
        <v>100</v>
      </c>
      <c r="BN5879" s="12">
        <v>1</v>
      </c>
      <c r="BP5879" s="12" t="s">
        <v>3809</v>
      </c>
    </row>
    <row r="5880" spans="1:68" ht="45" x14ac:dyDescent="0.25">
      <c r="A5880" s="12">
        <v>1</v>
      </c>
      <c r="B5880" s="11" t="str">
        <f t="shared" si="335"/>
        <v>Общий расчет. Анализ даты. Анализ даты. Символические звезды. Благородный Тайцзи. Нет</v>
      </c>
      <c r="C5880" s="11" t="str">
        <f>IFERROR(VLOOKUP(I5880,lvl_1[],2,FALSE),"Нет")</f>
        <v>Общий расчет</v>
      </c>
      <c r="D5880" s="11" t="str">
        <f>IFERROR(VLOOKUP(Rule!J5880,lvl_2[],2,FALSE),"Нет")</f>
        <v>Анализ даты</v>
      </c>
      <c r="E5880" s="11" t="str">
        <f>IFERROR(VLOOKUP(Rule!K5880,lvl_3[],2,FALSE),"Нет")</f>
        <v>Анализ даты</v>
      </c>
      <c r="F5880" s="11" t="str">
        <f>IFERROR(INDEX(lvl_4[],MATCH(L5880,lvl_4[ID],0),MATCH(TEXT(K5880,"##0"),lvl_4[#Headers],0)),"Нет")</f>
        <v>Символические звезды</v>
      </c>
      <c r="G5880" s="11" t="str">
        <f>IFERROR(INDEX(lvl_5[],MATCH(M5880,lvl_5[ID],0),MATCH(_xlfn.CONCAT(TEXT(K5880,"##0"),"_",TEXT(L5880,"##0")),lvl_5[#Headers],0)),"Нет")</f>
        <v>Благородный Тайцзи</v>
      </c>
      <c r="H5880" s="11" t="str">
        <f>IFERROR(INDEX(lvl_6[],MATCH(N5880,lvl_6[ID],0),MATCH(_xlfn.CONCAT(K5880,"_",L5880,"_",M5880),lvl_6[#Headers],0)),"Нет")</f>
        <v>Нет</v>
      </c>
      <c r="I5880" s="12">
        <v>1</v>
      </c>
      <c r="J5880" s="12">
        <v>4</v>
      </c>
      <c r="K5880" s="12">
        <v>1</v>
      </c>
      <c r="L5880" s="12">
        <v>5</v>
      </c>
      <c r="M5880" s="12">
        <v>16</v>
      </c>
      <c r="N5880" s="12">
        <v>1556</v>
      </c>
      <c r="O5880" s="12">
        <f>COUNTIF($P$2:P5880,P5880)</f>
        <v>1</v>
      </c>
      <c r="P5880" s="12" t="str">
        <f t="shared" si="336"/>
        <v>14105161556</v>
      </c>
      <c r="Q5880" s="12" t="str">
        <f t="shared" si="337"/>
        <v>141051615560001</v>
      </c>
      <c r="R5880" s="20" t="s">
        <v>4613</v>
      </c>
      <c r="AI5880" s="12" t="s">
        <v>905</v>
      </c>
      <c r="AK5880" s="12" t="s">
        <v>866</v>
      </c>
      <c r="AP5880" s="12" t="s">
        <v>100</v>
      </c>
      <c r="AR5880" s="12" t="s">
        <v>100</v>
      </c>
      <c r="BN5880" s="12">
        <v>1</v>
      </c>
      <c r="BP5880" s="12" t="s">
        <v>3809</v>
      </c>
    </row>
    <row r="5881" spans="1:68" ht="45" x14ac:dyDescent="0.25">
      <c r="A5881" s="12">
        <v>1</v>
      </c>
      <c r="B5881" s="11" t="str">
        <f t="shared" si="335"/>
        <v>Общий расчет. Анализ даты. Анализ даты. Символические звезды. Благородный Тайцзи. Нет</v>
      </c>
      <c r="C5881" s="11" t="str">
        <f>IFERROR(VLOOKUP(I5881,lvl_1[],2,FALSE),"Нет")</f>
        <v>Общий расчет</v>
      </c>
      <c r="D5881" s="11" t="str">
        <f>IFERROR(VLOOKUP(Rule!J5881,lvl_2[],2,FALSE),"Нет")</f>
        <v>Анализ даты</v>
      </c>
      <c r="E5881" s="11" t="str">
        <f>IFERROR(VLOOKUP(Rule!K5881,lvl_3[],2,FALSE),"Нет")</f>
        <v>Анализ даты</v>
      </c>
      <c r="F5881" s="11" t="str">
        <f>IFERROR(INDEX(lvl_4[],MATCH(L5881,lvl_4[ID],0),MATCH(TEXT(K5881,"##0"),lvl_4[#Headers],0)),"Нет")</f>
        <v>Символические звезды</v>
      </c>
      <c r="G5881" s="11" t="str">
        <f>IFERROR(INDEX(lvl_5[],MATCH(M5881,lvl_5[ID],0),MATCH(_xlfn.CONCAT(TEXT(K5881,"##0"),"_",TEXT(L5881,"##0")),lvl_5[#Headers],0)),"Нет")</f>
        <v>Благородный Тайцзи</v>
      </c>
      <c r="H5881" s="11" t="str">
        <f>IFERROR(INDEX(lvl_6[],MATCH(N5881,lvl_6[ID],0),MATCH(_xlfn.CONCAT(K5881,"_",L5881,"_",M5881),lvl_6[#Headers],0)),"Нет")</f>
        <v>Нет</v>
      </c>
      <c r="I5881" s="12">
        <v>1</v>
      </c>
      <c r="J5881" s="12">
        <v>4</v>
      </c>
      <c r="K5881" s="12">
        <v>1</v>
      </c>
      <c r="L5881" s="12">
        <v>5</v>
      </c>
      <c r="M5881" s="12">
        <v>16</v>
      </c>
      <c r="N5881" s="12">
        <v>1557</v>
      </c>
      <c r="O5881" s="12">
        <f>COUNTIF($P$2:P5881,P5881)</f>
        <v>1</v>
      </c>
      <c r="P5881" s="12" t="str">
        <f t="shared" si="336"/>
        <v>14105161557</v>
      </c>
      <c r="Q5881" s="12" t="str">
        <f t="shared" si="337"/>
        <v>141051615570001</v>
      </c>
      <c r="R5881" s="20" t="s">
        <v>4614</v>
      </c>
      <c r="AI5881" s="12" t="s">
        <v>907</v>
      </c>
      <c r="AK5881" s="12" t="s">
        <v>861</v>
      </c>
      <c r="AP5881" s="12" t="s">
        <v>100</v>
      </c>
      <c r="AR5881" s="12" t="s">
        <v>100</v>
      </c>
      <c r="BN5881" s="12">
        <v>1</v>
      </c>
      <c r="BP5881" s="12" t="s">
        <v>3809</v>
      </c>
    </row>
    <row r="5882" spans="1:68" ht="45" x14ac:dyDescent="0.25">
      <c r="A5882" s="12">
        <v>1</v>
      </c>
      <c r="B5882" s="11" t="str">
        <f t="shared" si="335"/>
        <v>Общий расчет. Анализ даты. Анализ даты. Символические звезды. Благородный Тайцзи. Нет</v>
      </c>
      <c r="C5882" s="11" t="str">
        <f>IFERROR(VLOOKUP(I5882,lvl_1[],2,FALSE),"Нет")</f>
        <v>Общий расчет</v>
      </c>
      <c r="D5882" s="11" t="str">
        <f>IFERROR(VLOOKUP(Rule!J5882,lvl_2[],2,FALSE),"Нет")</f>
        <v>Анализ даты</v>
      </c>
      <c r="E5882" s="11" t="str">
        <f>IFERROR(VLOOKUP(Rule!K5882,lvl_3[],2,FALSE),"Нет")</f>
        <v>Анализ даты</v>
      </c>
      <c r="F5882" s="11" t="str">
        <f>IFERROR(INDEX(lvl_4[],MATCH(L5882,lvl_4[ID],0),MATCH(TEXT(K5882,"##0"),lvl_4[#Headers],0)),"Нет")</f>
        <v>Символические звезды</v>
      </c>
      <c r="G5882" s="11" t="str">
        <f>IFERROR(INDEX(lvl_5[],MATCH(M5882,lvl_5[ID],0),MATCH(_xlfn.CONCAT(TEXT(K5882,"##0"),"_",TEXT(L5882,"##0")),lvl_5[#Headers],0)),"Нет")</f>
        <v>Благородный Тайцзи</v>
      </c>
      <c r="H5882" s="11" t="str">
        <f>IFERROR(INDEX(lvl_6[],MATCH(N5882,lvl_6[ID],0),MATCH(_xlfn.CONCAT(K5882,"_",L5882,"_",M5882),lvl_6[#Headers],0)),"Нет")</f>
        <v>Нет</v>
      </c>
      <c r="I5882" s="12">
        <v>1</v>
      </c>
      <c r="J5882" s="12">
        <v>4</v>
      </c>
      <c r="K5882" s="12">
        <v>1</v>
      </c>
      <c r="L5882" s="12">
        <v>5</v>
      </c>
      <c r="M5882" s="12">
        <v>16</v>
      </c>
      <c r="N5882" s="12">
        <v>1558</v>
      </c>
      <c r="O5882" s="12">
        <f>COUNTIF($P$2:P5882,P5882)</f>
        <v>1</v>
      </c>
      <c r="P5882" s="12" t="str">
        <f t="shared" si="336"/>
        <v>14105161558</v>
      </c>
      <c r="Q5882" s="12" t="str">
        <f t="shared" si="337"/>
        <v>141051615580001</v>
      </c>
      <c r="R5882" s="20" t="s">
        <v>4615</v>
      </c>
      <c r="AI5882" s="12" t="s">
        <v>907</v>
      </c>
      <c r="AK5882" s="12" t="s">
        <v>907</v>
      </c>
      <c r="AP5882" s="12" t="s">
        <v>100</v>
      </c>
      <c r="AR5882" s="12" t="s">
        <v>100</v>
      </c>
      <c r="BN5882" s="12">
        <v>1</v>
      </c>
      <c r="BP5882" s="12" t="s">
        <v>3809</v>
      </c>
    </row>
    <row r="5883" spans="1:68" ht="45" x14ac:dyDescent="0.25">
      <c r="A5883" s="12">
        <v>1</v>
      </c>
      <c r="B5883" s="11" t="str">
        <f t="shared" si="335"/>
        <v>Общий расчет. Анализ даты. Анализ даты. Символические звезды. Благородный Тайцзи. Нет</v>
      </c>
      <c r="C5883" s="11" t="str">
        <f>IFERROR(VLOOKUP(I5883,lvl_1[],2,FALSE),"Нет")</f>
        <v>Общий расчет</v>
      </c>
      <c r="D5883" s="11" t="str">
        <f>IFERROR(VLOOKUP(Rule!J5883,lvl_2[],2,FALSE),"Нет")</f>
        <v>Анализ даты</v>
      </c>
      <c r="E5883" s="11" t="str">
        <f>IFERROR(VLOOKUP(Rule!K5883,lvl_3[],2,FALSE),"Нет")</f>
        <v>Анализ даты</v>
      </c>
      <c r="F5883" s="11" t="str">
        <f>IFERROR(INDEX(lvl_4[],MATCH(L5883,lvl_4[ID],0),MATCH(TEXT(K5883,"##0"),lvl_4[#Headers],0)),"Нет")</f>
        <v>Символические звезды</v>
      </c>
      <c r="G5883" s="11" t="str">
        <f>IFERROR(INDEX(lvl_5[],MATCH(M5883,lvl_5[ID],0),MATCH(_xlfn.CONCAT(TEXT(K5883,"##0"),"_",TEXT(L5883,"##0")),lvl_5[#Headers],0)),"Нет")</f>
        <v>Благородный Тайцзи</v>
      </c>
      <c r="H5883" s="11" t="str">
        <f>IFERROR(INDEX(lvl_6[],MATCH(N5883,lvl_6[ID],0),MATCH(_xlfn.CONCAT(K5883,"_",L5883,"_",M5883),lvl_6[#Headers],0)),"Нет")</f>
        <v>Нет</v>
      </c>
      <c r="I5883" s="12">
        <v>1</v>
      </c>
      <c r="J5883" s="12">
        <v>4</v>
      </c>
      <c r="K5883" s="12">
        <v>1</v>
      </c>
      <c r="L5883" s="12">
        <v>5</v>
      </c>
      <c r="M5883" s="12">
        <v>16</v>
      </c>
      <c r="N5883" s="12">
        <v>1559</v>
      </c>
      <c r="O5883" s="12">
        <f>COUNTIF($P$2:P5883,P5883)</f>
        <v>1</v>
      </c>
      <c r="P5883" s="12" t="str">
        <f t="shared" si="336"/>
        <v>14105161559</v>
      </c>
      <c r="Q5883" s="12" t="str">
        <f t="shared" si="337"/>
        <v>141051615590001</v>
      </c>
      <c r="R5883" s="20" t="s">
        <v>4616</v>
      </c>
      <c r="AI5883" s="12" t="s">
        <v>907</v>
      </c>
      <c r="AK5883" s="12" t="s">
        <v>870</v>
      </c>
      <c r="AP5883" s="12" t="s">
        <v>100</v>
      </c>
      <c r="AR5883" s="12" t="s">
        <v>100</v>
      </c>
      <c r="BN5883" s="12">
        <v>1</v>
      </c>
      <c r="BP5883" s="12" t="s">
        <v>3809</v>
      </c>
    </row>
    <row r="5884" spans="1:68" ht="45" x14ac:dyDescent="0.25">
      <c r="A5884" s="12">
        <v>1</v>
      </c>
      <c r="B5884" s="11" t="str">
        <f t="shared" si="335"/>
        <v>Общий расчет. Анализ даты. Анализ даты. Символические звезды. Благородный Тайцзи. Нет</v>
      </c>
      <c r="C5884" s="11" t="str">
        <f>IFERROR(VLOOKUP(I5884,lvl_1[],2,FALSE),"Нет")</f>
        <v>Общий расчет</v>
      </c>
      <c r="D5884" s="11" t="str">
        <f>IFERROR(VLOOKUP(Rule!J5884,lvl_2[],2,FALSE),"Нет")</f>
        <v>Анализ даты</v>
      </c>
      <c r="E5884" s="11" t="str">
        <f>IFERROR(VLOOKUP(Rule!K5884,lvl_3[],2,FALSE),"Нет")</f>
        <v>Анализ даты</v>
      </c>
      <c r="F5884" s="11" t="str">
        <f>IFERROR(INDEX(lvl_4[],MATCH(L5884,lvl_4[ID],0),MATCH(TEXT(K5884,"##0"),lvl_4[#Headers],0)),"Нет")</f>
        <v>Символические звезды</v>
      </c>
      <c r="G5884" s="11" t="str">
        <f>IFERROR(INDEX(lvl_5[],MATCH(M5884,lvl_5[ID],0),MATCH(_xlfn.CONCAT(TEXT(K5884,"##0"),"_",TEXT(L5884,"##0")),lvl_5[#Headers],0)),"Нет")</f>
        <v>Благородный Тайцзи</v>
      </c>
      <c r="H5884" s="11" t="str">
        <f>IFERROR(INDEX(lvl_6[],MATCH(N5884,lvl_6[ID],0),MATCH(_xlfn.CONCAT(K5884,"_",L5884,"_",M5884),lvl_6[#Headers],0)),"Нет")</f>
        <v>Нет</v>
      </c>
      <c r="I5884" s="12">
        <v>1</v>
      </c>
      <c r="J5884" s="12">
        <v>4</v>
      </c>
      <c r="K5884" s="12">
        <v>1</v>
      </c>
      <c r="L5884" s="12">
        <v>5</v>
      </c>
      <c r="M5884" s="12">
        <v>16</v>
      </c>
      <c r="N5884" s="12">
        <v>1560</v>
      </c>
      <c r="O5884" s="12">
        <f>COUNTIF($P$2:P5884,P5884)</f>
        <v>1</v>
      </c>
      <c r="P5884" s="12" t="str">
        <f t="shared" si="336"/>
        <v>14105161560</v>
      </c>
      <c r="Q5884" s="12" t="str">
        <f t="shared" si="337"/>
        <v>141051615600001</v>
      </c>
      <c r="R5884" s="20" t="s">
        <v>4617</v>
      </c>
      <c r="AI5884" s="12" t="s">
        <v>907</v>
      </c>
      <c r="AK5884" s="12" t="s">
        <v>864</v>
      </c>
      <c r="AP5884" s="12" t="s">
        <v>100</v>
      </c>
      <c r="AR5884" s="12" t="s">
        <v>100</v>
      </c>
      <c r="BN5884" s="12">
        <v>1</v>
      </c>
      <c r="BP5884" s="12" t="s">
        <v>3809</v>
      </c>
    </row>
    <row r="5885" spans="1:68" ht="45" x14ac:dyDescent="0.25">
      <c r="A5885" s="12">
        <v>1</v>
      </c>
      <c r="B5885" s="11" t="str">
        <f t="shared" si="335"/>
        <v>Общий расчет. Анализ даты. Анализ даты. Символические звезды. Благородный Тайцзи. Нет</v>
      </c>
      <c r="C5885" s="11" t="str">
        <f>IFERROR(VLOOKUP(I5885,lvl_1[],2,FALSE),"Нет")</f>
        <v>Общий расчет</v>
      </c>
      <c r="D5885" s="11" t="str">
        <f>IFERROR(VLOOKUP(Rule!J5885,lvl_2[],2,FALSE),"Нет")</f>
        <v>Анализ даты</v>
      </c>
      <c r="E5885" s="11" t="str">
        <f>IFERROR(VLOOKUP(Rule!K5885,lvl_3[],2,FALSE),"Нет")</f>
        <v>Анализ даты</v>
      </c>
      <c r="F5885" s="11" t="str">
        <f>IFERROR(INDEX(lvl_4[],MATCH(L5885,lvl_4[ID],0),MATCH(TEXT(K5885,"##0"),lvl_4[#Headers],0)),"Нет")</f>
        <v>Символические звезды</v>
      </c>
      <c r="G5885" s="11" t="str">
        <f>IFERROR(INDEX(lvl_5[],MATCH(M5885,lvl_5[ID],0),MATCH(_xlfn.CONCAT(TEXT(K5885,"##0"),"_",TEXT(L5885,"##0")),lvl_5[#Headers],0)),"Нет")</f>
        <v>Благородный Тайцзи</v>
      </c>
      <c r="H5885" s="11" t="str">
        <f>IFERROR(INDEX(lvl_6[],MATCH(N5885,lvl_6[ID],0),MATCH(_xlfn.CONCAT(K5885,"_",L5885,"_",M5885),lvl_6[#Headers],0)),"Нет")</f>
        <v>Нет</v>
      </c>
      <c r="I5885" s="12">
        <v>1</v>
      </c>
      <c r="J5885" s="12">
        <v>4</v>
      </c>
      <c r="K5885" s="12">
        <v>1</v>
      </c>
      <c r="L5885" s="12">
        <v>5</v>
      </c>
      <c r="M5885" s="12">
        <v>16</v>
      </c>
      <c r="N5885" s="12">
        <v>1561</v>
      </c>
      <c r="O5885" s="12">
        <f>COUNTIF($P$2:P5885,P5885)</f>
        <v>1</v>
      </c>
      <c r="P5885" s="12" t="str">
        <f t="shared" si="336"/>
        <v>14105161561</v>
      </c>
      <c r="Q5885" s="12" t="str">
        <f t="shared" si="337"/>
        <v>141051615610001</v>
      </c>
      <c r="R5885" s="20" t="s">
        <v>4618</v>
      </c>
      <c r="AI5885" s="12" t="s">
        <v>908</v>
      </c>
      <c r="AK5885" s="12" t="s">
        <v>861</v>
      </c>
      <c r="AP5885" s="12" t="s">
        <v>100</v>
      </c>
      <c r="AR5885" s="12" t="s">
        <v>100</v>
      </c>
      <c r="BN5885" s="12">
        <v>1</v>
      </c>
      <c r="BP5885" s="12" t="s">
        <v>3809</v>
      </c>
    </row>
    <row r="5886" spans="1:68" ht="45" x14ac:dyDescent="0.25">
      <c r="A5886" s="12">
        <v>1</v>
      </c>
      <c r="B5886" s="11" t="str">
        <f t="shared" si="335"/>
        <v>Общий расчет. Анализ даты. Анализ даты. Символические звезды. Благородный Тайцзи. Нет</v>
      </c>
      <c r="C5886" s="11" t="str">
        <f>IFERROR(VLOOKUP(I5886,lvl_1[],2,FALSE),"Нет")</f>
        <v>Общий расчет</v>
      </c>
      <c r="D5886" s="11" t="str">
        <f>IFERROR(VLOOKUP(Rule!J5886,lvl_2[],2,FALSE),"Нет")</f>
        <v>Анализ даты</v>
      </c>
      <c r="E5886" s="11" t="str">
        <f>IFERROR(VLOOKUP(Rule!K5886,lvl_3[],2,FALSE),"Нет")</f>
        <v>Анализ даты</v>
      </c>
      <c r="F5886" s="11" t="str">
        <f>IFERROR(INDEX(lvl_4[],MATCH(L5886,lvl_4[ID],0),MATCH(TEXT(K5886,"##0"),lvl_4[#Headers],0)),"Нет")</f>
        <v>Символические звезды</v>
      </c>
      <c r="G5886" s="11" t="str">
        <f>IFERROR(INDEX(lvl_5[],MATCH(M5886,lvl_5[ID],0),MATCH(_xlfn.CONCAT(TEXT(K5886,"##0"),"_",TEXT(L5886,"##0")),lvl_5[#Headers],0)),"Нет")</f>
        <v>Благородный Тайцзи</v>
      </c>
      <c r="H5886" s="11" t="str">
        <f>IFERROR(INDEX(lvl_6[],MATCH(N5886,lvl_6[ID],0),MATCH(_xlfn.CONCAT(K5886,"_",L5886,"_",M5886),lvl_6[#Headers],0)),"Нет")</f>
        <v>Нет</v>
      </c>
      <c r="I5886" s="12">
        <v>1</v>
      </c>
      <c r="J5886" s="12">
        <v>4</v>
      </c>
      <c r="K5886" s="12">
        <v>1</v>
      </c>
      <c r="L5886" s="12">
        <v>5</v>
      </c>
      <c r="M5886" s="12">
        <v>16</v>
      </c>
      <c r="N5886" s="12">
        <v>1562</v>
      </c>
      <c r="O5886" s="12">
        <f>COUNTIF($P$2:P5886,P5886)</f>
        <v>1</v>
      </c>
      <c r="P5886" s="12" t="str">
        <f t="shared" si="336"/>
        <v>14105161562</v>
      </c>
      <c r="Q5886" s="12" t="str">
        <f t="shared" si="337"/>
        <v>141051615620001</v>
      </c>
      <c r="R5886" s="20" t="s">
        <v>4619</v>
      </c>
      <c r="AI5886" s="12" t="s">
        <v>908</v>
      </c>
      <c r="AK5886" s="12" t="s">
        <v>907</v>
      </c>
      <c r="AP5886" s="12" t="s">
        <v>100</v>
      </c>
      <c r="AR5886" s="12" t="s">
        <v>100</v>
      </c>
      <c r="BN5886" s="12">
        <v>1</v>
      </c>
      <c r="BP5886" s="12" t="s">
        <v>3809</v>
      </c>
    </row>
    <row r="5887" spans="1:68" ht="45" x14ac:dyDescent="0.25">
      <c r="A5887" s="12">
        <v>1</v>
      </c>
      <c r="B5887" s="11" t="str">
        <f t="shared" si="335"/>
        <v>Общий расчет. Анализ даты. Анализ даты. Символические звезды. Благородный Тайцзи. Нет</v>
      </c>
      <c r="C5887" s="11" t="str">
        <f>IFERROR(VLOOKUP(I5887,lvl_1[],2,FALSE),"Нет")</f>
        <v>Общий расчет</v>
      </c>
      <c r="D5887" s="11" t="str">
        <f>IFERROR(VLOOKUP(Rule!J5887,lvl_2[],2,FALSE),"Нет")</f>
        <v>Анализ даты</v>
      </c>
      <c r="E5887" s="11" t="str">
        <f>IFERROR(VLOOKUP(Rule!K5887,lvl_3[],2,FALSE),"Нет")</f>
        <v>Анализ даты</v>
      </c>
      <c r="F5887" s="11" t="str">
        <f>IFERROR(INDEX(lvl_4[],MATCH(L5887,lvl_4[ID],0),MATCH(TEXT(K5887,"##0"),lvl_4[#Headers],0)),"Нет")</f>
        <v>Символические звезды</v>
      </c>
      <c r="G5887" s="11" t="str">
        <f>IFERROR(INDEX(lvl_5[],MATCH(M5887,lvl_5[ID],0),MATCH(_xlfn.CONCAT(TEXT(K5887,"##0"),"_",TEXT(L5887,"##0")),lvl_5[#Headers],0)),"Нет")</f>
        <v>Благородный Тайцзи</v>
      </c>
      <c r="H5887" s="11" t="str">
        <f>IFERROR(INDEX(lvl_6[],MATCH(N5887,lvl_6[ID],0),MATCH(_xlfn.CONCAT(K5887,"_",L5887,"_",M5887),lvl_6[#Headers],0)),"Нет")</f>
        <v>Нет</v>
      </c>
      <c r="I5887" s="12">
        <v>1</v>
      </c>
      <c r="J5887" s="12">
        <v>4</v>
      </c>
      <c r="K5887" s="12">
        <v>1</v>
      </c>
      <c r="L5887" s="12">
        <v>5</v>
      </c>
      <c r="M5887" s="12">
        <v>16</v>
      </c>
      <c r="N5887" s="12">
        <v>1563</v>
      </c>
      <c r="O5887" s="12">
        <f>COUNTIF($P$2:P5887,P5887)</f>
        <v>1</v>
      </c>
      <c r="P5887" s="12" t="str">
        <f t="shared" si="336"/>
        <v>14105161563</v>
      </c>
      <c r="Q5887" s="12" t="str">
        <f t="shared" si="337"/>
        <v>141051615630001</v>
      </c>
      <c r="R5887" s="20" t="s">
        <v>4620</v>
      </c>
      <c r="AI5887" s="12" t="s">
        <v>908</v>
      </c>
      <c r="AK5887" s="12" t="s">
        <v>870</v>
      </c>
      <c r="AP5887" s="12" t="s">
        <v>100</v>
      </c>
      <c r="AR5887" s="12" t="s">
        <v>100</v>
      </c>
      <c r="BN5887" s="12">
        <v>1</v>
      </c>
      <c r="BP5887" s="12" t="s">
        <v>3809</v>
      </c>
    </row>
    <row r="5888" spans="1:68" ht="45" x14ac:dyDescent="0.25">
      <c r="A5888" s="12">
        <v>1</v>
      </c>
      <c r="B5888" s="11" t="str">
        <f t="shared" si="335"/>
        <v>Общий расчет. Анализ даты. Анализ даты. Символические звезды. Благородный Тайцзи. Нет</v>
      </c>
      <c r="C5888" s="11" t="str">
        <f>IFERROR(VLOOKUP(I5888,lvl_1[],2,FALSE),"Нет")</f>
        <v>Общий расчет</v>
      </c>
      <c r="D5888" s="11" t="str">
        <f>IFERROR(VLOOKUP(Rule!J5888,lvl_2[],2,FALSE),"Нет")</f>
        <v>Анализ даты</v>
      </c>
      <c r="E5888" s="11" t="str">
        <f>IFERROR(VLOOKUP(Rule!K5888,lvl_3[],2,FALSE),"Нет")</f>
        <v>Анализ даты</v>
      </c>
      <c r="F5888" s="11" t="str">
        <f>IFERROR(INDEX(lvl_4[],MATCH(L5888,lvl_4[ID],0),MATCH(TEXT(K5888,"##0"),lvl_4[#Headers],0)),"Нет")</f>
        <v>Символические звезды</v>
      </c>
      <c r="G5888" s="11" t="str">
        <f>IFERROR(INDEX(lvl_5[],MATCH(M5888,lvl_5[ID],0),MATCH(_xlfn.CONCAT(TEXT(K5888,"##0"),"_",TEXT(L5888,"##0")),lvl_5[#Headers],0)),"Нет")</f>
        <v>Благородный Тайцзи</v>
      </c>
      <c r="H5888" s="11" t="str">
        <f>IFERROR(INDEX(lvl_6[],MATCH(N5888,lvl_6[ID],0),MATCH(_xlfn.CONCAT(K5888,"_",L5888,"_",M5888),lvl_6[#Headers],0)),"Нет")</f>
        <v>Нет</v>
      </c>
      <c r="I5888" s="12">
        <v>1</v>
      </c>
      <c r="J5888" s="12">
        <v>4</v>
      </c>
      <c r="K5888" s="12">
        <v>1</v>
      </c>
      <c r="L5888" s="12">
        <v>5</v>
      </c>
      <c r="M5888" s="12">
        <v>16</v>
      </c>
      <c r="N5888" s="12">
        <v>1564</v>
      </c>
      <c r="O5888" s="12">
        <f>COUNTIF($P$2:P5888,P5888)</f>
        <v>1</v>
      </c>
      <c r="P5888" s="12" t="str">
        <f t="shared" si="336"/>
        <v>14105161564</v>
      </c>
      <c r="Q5888" s="12" t="str">
        <f t="shared" si="337"/>
        <v>141051615640001</v>
      </c>
      <c r="R5888" s="20" t="s">
        <v>4621</v>
      </c>
      <c r="AI5888" s="12" t="s">
        <v>908</v>
      </c>
      <c r="AK5888" s="12" t="s">
        <v>864</v>
      </c>
      <c r="AP5888" s="12" t="s">
        <v>100</v>
      </c>
      <c r="AR5888" s="12" t="s">
        <v>100</v>
      </c>
      <c r="BN5888" s="12">
        <v>1</v>
      </c>
      <c r="BP5888" s="12" t="s">
        <v>3809</v>
      </c>
    </row>
    <row r="5889" spans="1:68" ht="45" x14ac:dyDescent="0.25">
      <c r="A5889" s="12">
        <v>1</v>
      </c>
      <c r="B5889" s="11" t="str">
        <f t="shared" si="335"/>
        <v>Общий расчет. Анализ даты. Анализ даты. Символические звезды. Благородный Тайцзи. Нет</v>
      </c>
      <c r="C5889" s="11" t="str">
        <f>IFERROR(VLOOKUP(I5889,lvl_1[],2,FALSE),"Нет")</f>
        <v>Общий расчет</v>
      </c>
      <c r="D5889" s="11" t="str">
        <f>IFERROR(VLOOKUP(Rule!J5889,lvl_2[],2,FALSE),"Нет")</f>
        <v>Анализ даты</v>
      </c>
      <c r="E5889" s="11" t="str">
        <f>IFERROR(VLOOKUP(Rule!K5889,lvl_3[],2,FALSE),"Нет")</f>
        <v>Анализ даты</v>
      </c>
      <c r="F5889" s="11" t="str">
        <f>IFERROR(INDEX(lvl_4[],MATCH(L5889,lvl_4[ID],0),MATCH(TEXT(K5889,"##0"),lvl_4[#Headers],0)),"Нет")</f>
        <v>Символические звезды</v>
      </c>
      <c r="G5889" s="11" t="str">
        <f>IFERROR(INDEX(lvl_5[],MATCH(M5889,lvl_5[ID],0),MATCH(_xlfn.CONCAT(TEXT(K5889,"##0"),"_",TEXT(L5889,"##0")),lvl_5[#Headers],0)),"Нет")</f>
        <v>Благородный Тайцзи</v>
      </c>
      <c r="H5889" s="11" t="str">
        <f>IFERROR(INDEX(lvl_6[],MATCH(N5889,lvl_6[ID],0),MATCH(_xlfn.CONCAT(K5889,"_",L5889,"_",M5889),lvl_6[#Headers],0)),"Нет")</f>
        <v>Нет</v>
      </c>
      <c r="I5889" s="12">
        <v>1</v>
      </c>
      <c r="J5889" s="12">
        <v>4</v>
      </c>
      <c r="K5889" s="12">
        <v>1</v>
      </c>
      <c r="L5889" s="12">
        <v>5</v>
      </c>
      <c r="M5889" s="12">
        <v>16</v>
      </c>
      <c r="N5889" s="12">
        <v>1565</v>
      </c>
      <c r="O5889" s="12">
        <f>COUNTIF($P$2:P5889,P5889)</f>
        <v>1</v>
      </c>
      <c r="P5889" s="12" t="str">
        <f t="shared" si="336"/>
        <v>14105161565</v>
      </c>
      <c r="Q5889" s="12" t="str">
        <f t="shared" si="337"/>
        <v>141051615650001</v>
      </c>
      <c r="R5889" s="20" t="s">
        <v>4622</v>
      </c>
      <c r="AI5889" s="12" t="s">
        <v>910</v>
      </c>
      <c r="AK5889" s="12" t="s">
        <v>859</v>
      </c>
      <c r="AP5889" s="12" t="s">
        <v>100</v>
      </c>
      <c r="AR5889" s="12" t="s">
        <v>100</v>
      </c>
      <c r="BN5889" s="12">
        <v>1</v>
      </c>
      <c r="BP5889" s="12" t="s">
        <v>3809</v>
      </c>
    </row>
    <row r="5890" spans="1:68" ht="45" x14ac:dyDescent="0.25">
      <c r="A5890" s="12">
        <v>1</v>
      </c>
      <c r="B5890" s="11" t="str">
        <f t="shared" si="335"/>
        <v>Общий расчет. Анализ даты. Анализ даты. Символические звезды. Благородный Тайцзи. Нет</v>
      </c>
      <c r="C5890" s="11" t="str">
        <f>IFERROR(VLOOKUP(I5890,lvl_1[],2,FALSE),"Нет")</f>
        <v>Общий расчет</v>
      </c>
      <c r="D5890" s="11" t="str">
        <f>IFERROR(VLOOKUP(Rule!J5890,lvl_2[],2,FALSE),"Нет")</f>
        <v>Анализ даты</v>
      </c>
      <c r="E5890" s="11" t="str">
        <f>IFERROR(VLOOKUP(Rule!K5890,lvl_3[],2,FALSE),"Нет")</f>
        <v>Анализ даты</v>
      </c>
      <c r="F5890" s="11" t="str">
        <f>IFERROR(INDEX(lvl_4[],MATCH(L5890,lvl_4[ID],0),MATCH(TEXT(K5890,"##0"),lvl_4[#Headers],0)),"Нет")</f>
        <v>Символические звезды</v>
      </c>
      <c r="G5890" s="11" t="str">
        <f>IFERROR(INDEX(lvl_5[],MATCH(M5890,lvl_5[ID],0),MATCH(_xlfn.CONCAT(TEXT(K5890,"##0"),"_",TEXT(L5890,"##0")),lvl_5[#Headers],0)),"Нет")</f>
        <v>Благородный Тайцзи</v>
      </c>
      <c r="H5890" s="11" t="str">
        <f>IFERROR(INDEX(lvl_6[],MATCH(N5890,lvl_6[ID],0),MATCH(_xlfn.CONCAT(K5890,"_",L5890,"_",M5890),lvl_6[#Headers],0)),"Нет")</f>
        <v>Нет</v>
      </c>
      <c r="I5890" s="12">
        <v>1</v>
      </c>
      <c r="J5890" s="12">
        <v>4</v>
      </c>
      <c r="K5890" s="12">
        <v>1</v>
      </c>
      <c r="L5890" s="12">
        <v>5</v>
      </c>
      <c r="M5890" s="12">
        <v>16</v>
      </c>
      <c r="N5890" s="12">
        <v>1566</v>
      </c>
      <c r="O5890" s="12">
        <f>COUNTIF($P$2:P5890,P5890)</f>
        <v>1</v>
      </c>
      <c r="P5890" s="12" t="str">
        <f t="shared" si="336"/>
        <v>14105161566</v>
      </c>
      <c r="Q5890" s="12" t="str">
        <f t="shared" si="337"/>
        <v>141051615660001</v>
      </c>
      <c r="R5890" s="20" t="s">
        <v>4623</v>
      </c>
      <c r="AI5890" s="12" t="s">
        <v>910</v>
      </c>
      <c r="AK5890" s="12" t="s">
        <v>868</v>
      </c>
      <c r="AP5890" s="12" t="s">
        <v>100</v>
      </c>
      <c r="AR5890" s="12" t="s">
        <v>100</v>
      </c>
      <c r="BN5890" s="12">
        <v>1</v>
      </c>
      <c r="BP5890" s="12" t="s">
        <v>3809</v>
      </c>
    </row>
    <row r="5891" spans="1:68" ht="45" x14ac:dyDescent="0.25">
      <c r="A5891" s="12">
        <v>1</v>
      </c>
      <c r="B5891" s="11" t="str">
        <f t="shared" si="335"/>
        <v>Общий расчет. Анализ даты. Анализ даты. Символические звезды. Благородный Тайцзи. Нет</v>
      </c>
      <c r="C5891" s="11" t="str">
        <f>IFERROR(VLOOKUP(I5891,lvl_1[],2,FALSE),"Нет")</f>
        <v>Общий расчет</v>
      </c>
      <c r="D5891" s="11" t="str">
        <f>IFERROR(VLOOKUP(Rule!J5891,lvl_2[],2,FALSE),"Нет")</f>
        <v>Анализ даты</v>
      </c>
      <c r="E5891" s="11" t="str">
        <f>IFERROR(VLOOKUP(Rule!K5891,lvl_3[],2,FALSE),"Нет")</f>
        <v>Анализ даты</v>
      </c>
      <c r="F5891" s="11" t="str">
        <f>IFERROR(INDEX(lvl_4[],MATCH(L5891,lvl_4[ID],0),MATCH(TEXT(K5891,"##0"),lvl_4[#Headers],0)),"Нет")</f>
        <v>Символические звезды</v>
      </c>
      <c r="G5891" s="11" t="str">
        <f>IFERROR(INDEX(lvl_5[],MATCH(M5891,lvl_5[ID],0),MATCH(_xlfn.CONCAT(TEXT(K5891,"##0"),"_",TEXT(L5891,"##0")),lvl_5[#Headers],0)),"Нет")</f>
        <v>Благородный Тайцзи</v>
      </c>
      <c r="H5891" s="11" t="str">
        <f>IFERROR(INDEX(lvl_6[],MATCH(N5891,lvl_6[ID],0),MATCH(_xlfn.CONCAT(K5891,"_",L5891,"_",M5891),lvl_6[#Headers],0)),"Нет")</f>
        <v>Нет</v>
      </c>
      <c r="I5891" s="12">
        <v>1</v>
      </c>
      <c r="J5891" s="12">
        <v>4</v>
      </c>
      <c r="K5891" s="12">
        <v>1</v>
      </c>
      <c r="L5891" s="12">
        <v>5</v>
      </c>
      <c r="M5891" s="12">
        <v>16</v>
      </c>
      <c r="N5891" s="12">
        <v>1567</v>
      </c>
      <c r="O5891" s="12">
        <f>COUNTIF($P$2:P5891,P5891)</f>
        <v>1</v>
      </c>
      <c r="P5891" s="12" t="str">
        <f t="shared" si="336"/>
        <v>14105161567</v>
      </c>
      <c r="Q5891" s="12" t="str">
        <f t="shared" si="337"/>
        <v>141051615670001</v>
      </c>
      <c r="R5891" s="20" t="s">
        <v>4624</v>
      </c>
      <c r="AI5891" s="12" t="s">
        <v>912</v>
      </c>
      <c r="AK5891" s="12" t="s">
        <v>859</v>
      </c>
      <c r="AP5891" s="12" t="s">
        <v>100</v>
      </c>
      <c r="AR5891" s="12" t="s">
        <v>100</v>
      </c>
      <c r="BN5891" s="12">
        <v>1</v>
      </c>
      <c r="BP5891" s="12" t="s">
        <v>3809</v>
      </c>
    </row>
    <row r="5892" spans="1:68" ht="45" x14ac:dyDescent="0.25">
      <c r="A5892" s="12">
        <v>1</v>
      </c>
      <c r="B5892" s="11" t="str">
        <f t="shared" si="335"/>
        <v>Общий расчет. Анализ даты. Анализ даты. Символические звезды. Благородный Тайцзи. Нет</v>
      </c>
      <c r="C5892" s="11" t="str">
        <f>IFERROR(VLOOKUP(I5892,lvl_1[],2,FALSE),"Нет")</f>
        <v>Общий расчет</v>
      </c>
      <c r="D5892" s="11" t="str">
        <f>IFERROR(VLOOKUP(Rule!J5892,lvl_2[],2,FALSE),"Нет")</f>
        <v>Анализ даты</v>
      </c>
      <c r="E5892" s="11" t="str">
        <f>IFERROR(VLOOKUP(Rule!K5892,lvl_3[],2,FALSE),"Нет")</f>
        <v>Анализ даты</v>
      </c>
      <c r="F5892" s="11" t="str">
        <f>IFERROR(INDEX(lvl_4[],MATCH(L5892,lvl_4[ID],0),MATCH(TEXT(K5892,"##0"),lvl_4[#Headers],0)),"Нет")</f>
        <v>Символические звезды</v>
      </c>
      <c r="G5892" s="11" t="str">
        <f>IFERROR(INDEX(lvl_5[],MATCH(M5892,lvl_5[ID],0),MATCH(_xlfn.CONCAT(TEXT(K5892,"##0"),"_",TEXT(L5892,"##0")),lvl_5[#Headers],0)),"Нет")</f>
        <v>Благородный Тайцзи</v>
      </c>
      <c r="H5892" s="11" t="str">
        <f>IFERROR(INDEX(lvl_6[],MATCH(N5892,lvl_6[ID],0),MATCH(_xlfn.CONCAT(K5892,"_",L5892,"_",M5892),lvl_6[#Headers],0)),"Нет")</f>
        <v>Нет</v>
      </c>
      <c r="I5892" s="12">
        <v>1</v>
      </c>
      <c r="J5892" s="12">
        <v>4</v>
      </c>
      <c r="K5892" s="12">
        <v>1</v>
      </c>
      <c r="L5892" s="12">
        <v>5</v>
      </c>
      <c r="M5892" s="12">
        <v>16</v>
      </c>
      <c r="N5892" s="12">
        <v>1568</v>
      </c>
      <c r="O5892" s="12">
        <f>COUNTIF($P$2:P5892,P5892)</f>
        <v>1</v>
      </c>
      <c r="P5892" s="12" t="str">
        <f t="shared" si="336"/>
        <v>14105161568</v>
      </c>
      <c r="Q5892" s="12" t="str">
        <f t="shared" si="337"/>
        <v>141051615680001</v>
      </c>
      <c r="R5892" s="20" t="s">
        <v>4625</v>
      </c>
      <c r="AI5892" s="12" t="s">
        <v>912</v>
      </c>
      <c r="AK5892" s="12" t="s">
        <v>868</v>
      </c>
      <c r="AP5892" s="12" t="s">
        <v>100</v>
      </c>
      <c r="AR5892" s="12" t="s">
        <v>100</v>
      </c>
      <c r="BN5892" s="12">
        <v>1</v>
      </c>
      <c r="BP5892" s="12" t="s">
        <v>3809</v>
      </c>
    </row>
    <row r="5893" spans="1:68" ht="45" x14ac:dyDescent="0.25">
      <c r="A5893" s="12">
        <v>1</v>
      </c>
      <c r="B5893" s="11" t="str">
        <f t="shared" si="335"/>
        <v>Общий расчет. Анализ даты. Анализ даты. Символические звезды. Благородный Тайцзи. Нет</v>
      </c>
      <c r="C5893" s="11" t="str">
        <f>IFERROR(VLOOKUP(I5893,lvl_1[],2,FALSE),"Нет")</f>
        <v>Общий расчет</v>
      </c>
      <c r="D5893" s="11" t="str">
        <f>IFERROR(VLOOKUP(Rule!J5893,lvl_2[],2,FALSE),"Нет")</f>
        <v>Анализ даты</v>
      </c>
      <c r="E5893" s="11" t="str">
        <f>IFERROR(VLOOKUP(Rule!K5893,lvl_3[],2,FALSE),"Нет")</f>
        <v>Анализ даты</v>
      </c>
      <c r="F5893" s="11" t="str">
        <f>IFERROR(INDEX(lvl_4[],MATCH(L5893,lvl_4[ID],0),MATCH(TEXT(K5893,"##0"),lvl_4[#Headers],0)),"Нет")</f>
        <v>Символические звезды</v>
      </c>
      <c r="G5893" s="11" t="str">
        <f>IFERROR(INDEX(lvl_5[],MATCH(M5893,lvl_5[ID],0),MATCH(_xlfn.CONCAT(TEXT(K5893,"##0"),"_",TEXT(L5893,"##0")),lvl_5[#Headers],0)),"Нет")</f>
        <v>Благородный Тайцзи</v>
      </c>
      <c r="H5893" s="11" t="str">
        <f>IFERROR(INDEX(lvl_6[],MATCH(N5893,lvl_6[ID],0),MATCH(_xlfn.CONCAT(K5893,"_",L5893,"_",M5893),lvl_6[#Headers],0)),"Нет")</f>
        <v>Нет</v>
      </c>
      <c r="I5893" s="12">
        <v>1</v>
      </c>
      <c r="J5893" s="12">
        <v>4</v>
      </c>
      <c r="K5893" s="12">
        <v>1</v>
      </c>
      <c r="L5893" s="12">
        <v>5</v>
      </c>
      <c r="M5893" s="12">
        <v>16</v>
      </c>
      <c r="N5893" s="12">
        <v>1569</v>
      </c>
      <c r="O5893" s="12">
        <f>COUNTIF($P$2:P5893,P5893)</f>
        <v>1</v>
      </c>
      <c r="P5893" s="12" t="str">
        <f t="shared" si="336"/>
        <v>14105161569</v>
      </c>
      <c r="Q5893" s="12" t="str">
        <f t="shared" si="337"/>
        <v>141051615690001</v>
      </c>
      <c r="R5893" s="20" t="s">
        <v>4626</v>
      </c>
      <c r="AI5893" s="12" t="s">
        <v>914</v>
      </c>
      <c r="AK5893" s="12" t="s">
        <v>862</v>
      </c>
      <c r="AP5893" s="12" t="s">
        <v>100</v>
      </c>
      <c r="AR5893" s="12" t="s">
        <v>100</v>
      </c>
      <c r="BN5893" s="12">
        <v>1</v>
      </c>
      <c r="BP5893" s="12" t="s">
        <v>3809</v>
      </c>
    </row>
    <row r="5894" spans="1:68" ht="45" x14ac:dyDescent="0.25">
      <c r="A5894" s="12">
        <v>1</v>
      </c>
      <c r="B5894" s="11" t="str">
        <f t="shared" si="335"/>
        <v>Общий расчет. Анализ даты. Анализ даты. Символические звезды. Благородный Тайцзи. Нет</v>
      </c>
      <c r="C5894" s="11" t="str">
        <f>IFERROR(VLOOKUP(I5894,lvl_1[],2,FALSE),"Нет")</f>
        <v>Общий расчет</v>
      </c>
      <c r="D5894" s="11" t="str">
        <f>IFERROR(VLOOKUP(Rule!J5894,lvl_2[],2,FALSE),"Нет")</f>
        <v>Анализ даты</v>
      </c>
      <c r="E5894" s="11" t="str">
        <f>IFERROR(VLOOKUP(Rule!K5894,lvl_3[],2,FALSE),"Нет")</f>
        <v>Анализ даты</v>
      </c>
      <c r="F5894" s="11" t="str">
        <f>IFERROR(INDEX(lvl_4[],MATCH(L5894,lvl_4[ID],0),MATCH(TEXT(K5894,"##0"),lvl_4[#Headers],0)),"Нет")</f>
        <v>Символические звезды</v>
      </c>
      <c r="G5894" s="11" t="str">
        <f>IFERROR(INDEX(lvl_5[],MATCH(M5894,lvl_5[ID],0),MATCH(_xlfn.CONCAT(TEXT(K5894,"##0"),"_",TEXT(L5894,"##0")),lvl_5[#Headers],0)),"Нет")</f>
        <v>Благородный Тайцзи</v>
      </c>
      <c r="H5894" s="11" t="str">
        <f>IFERROR(INDEX(lvl_6[],MATCH(N5894,lvl_6[ID],0),MATCH(_xlfn.CONCAT(K5894,"_",L5894,"_",M5894),lvl_6[#Headers],0)),"Нет")</f>
        <v>Нет</v>
      </c>
      <c r="I5894" s="12">
        <v>1</v>
      </c>
      <c r="J5894" s="12">
        <v>4</v>
      </c>
      <c r="K5894" s="12">
        <v>1</v>
      </c>
      <c r="L5894" s="12">
        <v>5</v>
      </c>
      <c r="M5894" s="12">
        <v>16</v>
      </c>
      <c r="N5894" s="12">
        <v>1570</v>
      </c>
      <c r="O5894" s="12">
        <f>COUNTIF($P$2:P5894,P5894)</f>
        <v>1</v>
      </c>
      <c r="P5894" s="12" t="str">
        <f t="shared" si="336"/>
        <v>14105161570</v>
      </c>
      <c r="Q5894" s="12" t="str">
        <f t="shared" si="337"/>
        <v>141051615700001</v>
      </c>
      <c r="R5894" s="20" t="s">
        <v>4627</v>
      </c>
      <c r="AI5894" s="12" t="s">
        <v>914</v>
      </c>
      <c r="AK5894" s="12" t="s">
        <v>865</v>
      </c>
      <c r="AP5894" s="12" t="s">
        <v>100</v>
      </c>
      <c r="AR5894" s="12" t="s">
        <v>100</v>
      </c>
      <c r="BN5894" s="12">
        <v>1</v>
      </c>
      <c r="BP5894" s="12" t="s">
        <v>3809</v>
      </c>
    </row>
    <row r="5895" spans="1:68" ht="45" x14ac:dyDescent="0.25">
      <c r="A5895" s="12">
        <v>1</v>
      </c>
      <c r="B5895" s="11" t="str">
        <f t="shared" si="335"/>
        <v>Общий расчет. Анализ даты. Анализ даты. Символические звезды. Благородный Тайцзи. Нет</v>
      </c>
      <c r="C5895" s="11" t="str">
        <f>IFERROR(VLOOKUP(I5895,lvl_1[],2,FALSE),"Нет")</f>
        <v>Общий расчет</v>
      </c>
      <c r="D5895" s="11" t="str">
        <f>IFERROR(VLOOKUP(Rule!J5895,lvl_2[],2,FALSE),"Нет")</f>
        <v>Анализ даты</v>
      </c>
      <c r="E5895" s="11" t="str">
        <f>IFERROR(VLOOKUP(Rule!K5895,lvl_3[],2,FALSE),"Нет")</f>
        <v>Анализ даты</v>
      </c>
      <c r="F5895" s="11" t="str">
        <f>IFERROR(INDEX(lvl_4[],MATCH(L5895,lvl_4[ID],0),MATCH(TEXT(K5895,"##0"),lvl_4[#Headers],0)),"Нет")</f>
        <v>Символические звезды</v>
      </c>
      <c r="G5895" s="11" t="str">
        <f>IFERROR(INDEX(lvl_5[],MATCH(M5895,lvl_5[ID],0),MATCH(_xlfn.CONCAT(TEXT(K5895,"##0"),"_",TEXT(L5895,"##0")),lvl_5[#Headers],0)),"Нет")</f>
        <v>Благородный Тайцзи</v>
      </c>
      <c r="H5895" s="11" t="str">
        <f>IFERROR(INDEX(lvl_6[],MATCH(N5895,lvl_6[ID],0),MATCH(_xlfn.CONCAT(K5895,"_",L5895,"_",M5895),lvl_6[#Headers],0)),"Нет")</f>
        <v>Нет</v>
      </c>
      <c r="I5895" s="12">
        <v>1</v>
      </c>
      <c r="J5895" s="12">
        <v>4</v>
      </c>
      <c r="K5895" s="12">
        <v>1</v>
      </c>
      <c r="L5895" s="12">
        <v>5</v>
      </c>
      <c r="M5895" s="12">
        <v>16</v>
      </c>
      <c r="N5895" s="12">
        <v>1571</v>
      </c>
      <c r="O5895" s="12">
        <f>COUNTIF($P$2:P5895,P5895)</f>
        <v>1</v>
      </c>
      <c r="P5895" s="12" t="str">
        <f t="shared" si="336"/>
        <v>14105161571</v>
      </c>
      <c r="Q5895" s="12" t="str">
        <f t="shared" si="337"/>
        <v>141051615710001</v>
      </c>
      <c r="R5895" s="20" t="s">
        <v>4628</v>
      </c>
      <c r="AI5895" s="12" t="s">
        <v>916</v>
      </c>
      <c r="AK5895" s="12" t="s">
        <v>862</v>
      </c>
      <c r="AP5895" s="12" t="s">
        <v>100</v>
      </c>
      <c r="AR5895" s="12" t="s">
        <v>100</v>
      </c>
      <c r="BN5895" s="12">
        <v>1</v>
      </c>
      <c r="BP5895" s="12" t="s">
        <v>3809</v>
      </c>
    </row>
    <row r="5896" spans="1:68" ht="45" x14ac:dyDescent="0.25">
      <c r="A5896" s="12">
        <v>1</v>
      </c>
      <c r="B5896" s="11" t="str">
        <f t="shared" si="335"/>
        <v>Общий расчет. Анализ даты. Анализ даты. Символические звезды. Благородный Тайцзи. Нет</v>
      </c>
      <c r="C5896" s="11" t="str">
        <f>IFERROR(VLOOKUP(I5896,lvl_1[],2,FALSE),"Нет")</f>
        <v>Общий расчет</v>
      </c>
      <c r="D5896" s="11" t="str">
        <f>IFERROR(VLOOKUP(Rule!J5896,lvl_2[],2,FALSE),"Нет")</f>
        <v>Анализ даты</v>
      </c>
      <c r="E5896" s="11" t="str">
        <f>IFERROR(VLOOKUP(Rule!K5896,lvl_3[],2,FALSE),"Нет")</f>
        <v>Анализ даты</v>
      </c>
      <c r="F5896" s="11" t="str">
        <f>IFERROR(INDEX(lvl_4[],MATCH(L5896,lvl_4[ID],0),MATCH(TEXT(K5896,"##0"),lvl_4[#Headers],0)),"Нет")</f>
        <v>Символические звезды</v>
      </c>
      <c r="G5896" s="11" t="str">
        <f>IFERROR(INDEX(lvl_5[],MATCH(M5896,lvl_5[ID],0),MATCH(_xlfn.CONCAT(TEXT(K5896,"##0"),"_",TEXT(L5896,"##0")),lvl_5[#Headers],0)),"Нет")</f>
        <v>Благородный Тайцзи</v>
      </c>
      <c r="H5896" s="11" t="str">
        <f>IFERROR(INDEX(lvl_6[],MATCH(N5896,lvl_6[ID],0),MATCH(_xlfn.CONCAT(K5896,"_",L5896,"_",M5896),lvl_6[#Headers],0)),"Нет")</f>
        <v>Нет</v>
      </c>
      <c r="I5896" s="12">
        <v>1</v>
      </c>
      <c r="J5896" s="12">
        <v>4</v>
      </c>
      <c r="K5896" s="12">
        <v>1</v>
      </c>
      <c r="L5896" s="12">
        <v>5</v>
      </c>
      <c r="M5896" s="12">
        <v>16</v>
      </c>
      <c r="N5896" s="12">
        <v>1572</v>
      </c>
      <c r="O5896" s="12">
        <f>COUNTIF($P$2:P5896,P5896)</f>
        <v>1</v>
      </c>
      <c r="P5896" s="12" t="str">
        <f t="shared" si="336"/>
        <v>14105161572</v>
      </c>
      <c r="Q5896" s="12" t="str">
        <f t="shared" si="337"/>
        <v>141051615720001</v>
      </c>
      <c r="R5896" s="20" t="s">
        <v>4629</v>
      </c>
      <c r="AI5896" s="12" t="s">
        <v>916</v>
      </c>
      <c r="AK5896" s="12" t="s">
        <v>865</v>
      </c>
      <c r="AP5896" s="12" t="s">
        <v>100</v>
      </c>
      <c r="AR5896" s="12" t="s">
        <v>100</v>
      </c>
      <c r="BN5896" s="12">
        <v>1</v>
      </c>
      <c r="BP5896" s="12" t="s">
        <v>3809</v>
      </c>
    </row>
    <row r="5897" spans="1:68" ht="45" x14ac:dyDescent="0.25">
      <c r="A5897" s="12">
        <v>1</v>
      </c>
      <c r="B5897" s="11" t="str">
        <f t="shared" si="335"/>
        <v>Общий расчет. Анализ даты. Анализ даты. Символические звезды. Звезда академика. Нет</v>
      </c>
      <c r="C5897" s="11" t="str">
        <f>IFERROR(VLOOKUP(I5897,lvl_1[],2,FALSE),"Нет")</f>
        <v>Общий расчет</v>
      </c>
      <c r="D5897" s="11" t="str">
        <f>IFERROR(VLOOKUP(Rule!J5897,lvl_2[],2,FALSE),"Нет")</f>
        <v>Анализ даты</v>
      </c>
      <c r="E5897" s="11" t="str">
        <f>IFERROR(VLOOKUP(Rule!K5897,lvl_3[],2,FALSE),"Нет")</f>
        <v>Анализ даты</v>
      </c>
      <c r="F5897" s="11" t="str">
        <f>IFERROR(INDEX(lvl_4[],MATCH(L5897,lvl_4[ID],0),MATCH(TEXT(K5897,"##0"),lvl_4[#Headers],0)),"Нет")</f>
        <v>Символические звезды</v>
      </c>
      <c r="G5897" s="11" t="str">
        <f>IFERROR(INDEX(lvl_5[],MATCH(M5897,lvl_5[ID],0),MATCH(_xlfn.CONCAT(TEXT(K5897,"##0"),"_",TEXT(L5897,"##0")),lvl_5[#Headers],0)),"Нет")</f>
        <v>Звезда академика</v>
      </c>
      <c r="H5897" s="11" t="str">
        <f>IFERROR(INDEX(lvl_6[],MATCH(N5897,lvl_6[ID],0),MATCH(_xlfn.CONCAT(K5897,"_",L5897,"_",M5897),lvl_6[#Headers],0)),"Нет")</f>
        <v>Нет</v>
      </c>
      <c r="I5897" s="12">
        <v>1</v>
      </c>
      <c r="J5897" s="12">
        <v>4</v>
      </c>
      <c r="K5897" s="12">
        <v>1</v>
      </c>
      <c r="L5897" s="12">
        <v>5</v>
      </c>
      <c r="M5897" s="12">
        <v>17</v>
      </c>
      <c r="N5897" s="12">
        <v>1573</v>
      </c>
      <c r="O5897" s="12">
        <f>COUNTIF($P$2:P5897,P5897)</f>
        <v>1</v>
      </c>
      <c r="P5897" s="12" t="str">
        <f t="shared" si="336"/>
        <v>14105171573</v>
      </c>
      <c r="Q5897" s="12" t="str">
        <f t="shared" si="337"/>
        <v>141051715730001</v>
      </c>
      <c r="R5897" s="20" t="s">
        <v>4630</v>
      </c>
      <c r="AI5897" s="12" t="s">
        <v>899</v>
      </c>
      <c r="AK5897" s="12" t="s">
        <v>862</v>
      </c>
      <c r="AP5897" s="12" t="s">
        <v>100</v>
      </c>
      <c r="AR5897" s="12" t="s">
        <v>100</v>
      </c>
      <c r="BN5897" s="12">
        <v>1</v>
      </c>
      <c r="BP5897" s="12" t="s">
        <v>3809</v>
      </c>
    </row>
    <row r="5898" spans="1:68" ht="45" x14ac:dyDescent="0.25">
      <c r="A5898" s="12">
        <v>1</v>
      </c>
      <c r="B5898" s="11" t="str">
        <f t="shared" si="335"/>
        <v>Общий расчет. Анализ даты. Анализ даты. Символические звезды. Звезда академика. Нет</v>
      </c>
      <c r="C5898" s="11" t="str">
        <f>IFERROR(VLOOKUP(I5898,lvl_1[],2,FALSE),"Нет")</f>
        <v>Общий расчет</v>
      </c>
      <c r="D5898" s="11" t="str">
        <f>IFERROR(VLOOKUP(Rule!J5898,lvl_2[],2,FALSE),"Нет")</f>
        <v>Анализ даты</v>
      </c>
      <c r="E5898" s="11" t="str">
        <f>IFERROR(VLOOKUP(Rule!K5898,lvl_3[],2,FALSE),"Нет")</f>
        <v>Анализ даты</v>
      </c>
      <c r="F5898" s="11" t="str">
        <f>IFERROR(INDEX(lvl_4[],MATCH(L5898,lvl_4[ID],0),MATCH(TEXT(K5898,"##0"),lvl_4[#Headers],0)),"Нет")</f>
        <v>Символические звезды</v>
      </c>
      <c r="G5898" s="11" t="str">
        <f>IFERROR(INDEX(lvl_5[],MATCH(M5898,lvl_5[ID],0),MATCH(_xlfn.CONCAT(TEXT(K5898,"##0"),"_",TEXT(L5898,"##0")),lvl_5[#Headers],0)),"Нет")</f>
        <v>Звезда академика</v>
      </c>
      <c r="H5898" s="11" t="str">
        <f>IFERROR(INDEX(lvl_6[],MATCH(N5898,lvl_6[ID],0),MATCH(_xlfn.CONCAT(K5898,"_",L5898,"_",M5898),lvl_6[#Headers],0)),"Нет")</f>
        <v>Нет</v>
      </c>
      <c r="I5898" s="12">
        <v>1</v>
      </c>
      <c r="J5898" s="12">
        <v>4</v>
      </c>
      <c r="K5898" s="12">
        <v>1</v>
      </c>
      <c r="L5898" s="12">
        <v>5</v>
      </c>
      <c r="M5898" s="12">
        <v>17</v>
      </c>
      <c r="N5898" s="12">
        <v>1574</v>
      </c>
      <c r="O5898" s="12">
        <f>COUNTIF($P$2:P5898,P5898)</f>
        <v>1</v>
      </c>
      <c r="P5898" s="12" t="str">
        <f t="shared" si="336"/>
        <v>14105171574</v>
      </c>
      <c r="Q5898" s="12" t="str">
        <f t="shared" si="337"/>
        <v>141051715740001</v>
      </c>
      <c r="R5898" s="20" t="s">
        <v>4631</v>
      </c>
      <c r="AI5898" s="12" t="s">
        <v>901</v>
      </c>
      <c r="AK5898" s="12" t="s">
        <v>863</v>
      </c>
      <c r="AP5898" s="12" t="s">
        <v>100</v>
      </c>
      <c r="AR5898" s="12" t="s">
        <v>100</v>
      </c>
      <c r="BN5898" s="12">
        <v>1</v>
      </c>
      <c r="BP5898" s="12" t="s">
        <v>3809</v>
      </c>
    </row>
    <row r="5899" spans="1:68" ht="45" x14ac:dyDescent="0.25">
      <c r="A5899" s="12">
        <v>1</v>
      </c>
      <c r="B5899" s="11" t="str">
        <f t="shared" si="335"/>
        <v>Общий расчет. Анализ даты. Анализ даты. Символические звезды. Звезда академика. Нет</v>
      </c>
      <c r="C5899" s="11" t="str">
        <f>IFERROR(VLOOKUP(I5899,lvl_1[],2,FALSE),"Нет")</f>
        <v>Общий расчет</v>
      </c>
      <c r="D5899" s="11" t="str">
        <f>IFERROR(VLOOKUP(Rule!J5899,lvl_2[],2,FALSE),"Нет")</f>
        <v>Анализ даты</v>
      </c>
      <c r="E5899" s="11" t="str">
        <f>IFERROR(VLOOKUP(Rule!K5899,lvl_3[],2,FALSE),"Нет")</f>
        <v>Анализ даты</v>
      </c>
      <c r="F5899" s="11" t="str">
        <f>IFERROR(INDEX(lvl_4[],MATCH(L5899,lvl_4[ID],0),MATCH(TEXT(K5899,"##0"),lvl_4[#Headers],0)),"Нет")</f>
        <v>Символические звезды</v>
      </c>
      <c r="G5899" s="11" t="str">
        <f>IFERROR(INDEX(lvl_5[],MATCH(M5899,lvl_5[ID],0),MATCH(_xlfn.CONCAT(TEXT(K5899,"##0"),"_",TEXT(L5899,"##0")),lvl_5[#Headers],0)),"Нет")</f>
        <v>Звезда академика</v>
      </c>
      <c r="H5899" s="11" t="str">
        <f>IFERROR(INDEX(lvl_6[],MATCH(N5899,lvl_6[ID],0),MATCH(_xlfn.CONCAT(K5899,"_",L5899,"_",M5899),lvl_6[#Headers],0)),"Нет")</f>
        <v>Нет</v>
      </c>
      <c r="I5899" s="12">
        <v>1</v>
      </c>
      <c r="J5899" s="12">
        <v>4</v>
      </c>
      <c r="K5899" s="12">
        <v>1</v>
      </c>
      <c r="L5899" s="12">
        <v>5</v>
      </c>
      <c r="M5899" s="12">
        <v>17</v>
      </c>
      <c r="N5899" s="12">
        <v>1575</v>
      </c>
      <c r="O5899" s="12">
        <f>COUNTIF($P$2:P5899,P5899)</f>
        <v>1</v>
      </c>
      <c r="P5899" s="12" t="str">
        <f t="shared" si="336"/>
        <v>14105171575</v>
      </c>
      <c r="Q5899" s="12" t="str">
        <f t="shared" si="337"/>
        <v>141051715750001</v>
      </c>
      <c r="R5899" s="20" t="s">
        <v>4632</v>
      </c>
      <c r="AI5899" s="12" t="s">
        <v>903</v>
      </c>
      <c r="AK5899" s="12" t="s">
        <v>865</v>
      </c>
      <c r="AP5899" s="12" t="s">
        <v>100</v>
      </c>
      <c r="AR5899" s="12" t="s">
        <v>100</v>
      </c>
      <c r="BN5899" s="12">
        <v>1</v>
      </c>
      <c r="BP5899" s="12" t="s">
        <v>3809</v>
      </c>
    </row>
    <row r="5900" spans="1:68" ht="45" x14ac:dyDescent="0.25">
      <c r="A5900" s="12">
        <v>1</v>
      </c>
      <c r="B5900" s="11" t="str">
        <f t="shared" si="335"/>
        <v>Общий расчет. Анализ даты. Анализ даты. Символические звезды. Звезда академика. Нет</v>
      </c>
      <c r="C5900" s="11" t="str">
        <f>IFERROR(VLOOKUP(I5900,lvl_1[],2,FALSE),"Нет")</f>
        <v>Общий расчет</v>
      </c>
      <c r="D5900" s="11" t="str">
        <f>IFERROR(VLOOKUP(Rule!J5900,lvl_2[],2,FALSE),"Нет")</f>
        <v>Анализ даты</v>
      </c>
      <c r="E5900" s="11" t="str">
        <f>IFERROR(VLOOKUP(Rule!K5900,lvl_3[],2,FALSE),"Нет")</f>
        <v>Анализ даты</v>
      </c>
      <c r="F5900" s="11" t="str">
        <f>IFERROR(INDEX(lvl_4[],MATCH(L5900,lvl_4[ID],0),MATCH(TEXT(K5900,"##0"),lvl_4[#Headers],0)),"Нет")</f>
        <v>Символические звезды</v>
      </c>
      <c r="G5900" s="11" t="str">
        <f>IFERROR(INDEX(lvl_5[],MATCH(M5900,lvl_5[ID],0),MATCH(_xlfn.CONCAT(TEXT(K5900,"##0"),"_",TEXT(L5900,"##0")),lvl_5[#Headers],0)),"Нет")</f>
        <v>Звезда академика</v>
      </c>
      <c r="H5900" s="11" t="str">
        <f>IFERROR(INDEX(lvl_6[],MATCH(N5900,lvl_6[ID],0),MATCH(_xlfn.CONCAT(K5900,"_",L5900,"_",M5900),lvl_6[#Headers],0)),"Нет")</f>
        <v>Нет</v>
      </c>
      <c r="I5900" s="12">
        <v>1</v>
      </c>
      <c r="J5900" s="12">
        <v>4</v>
      </c>
      <c r="K5900" s="12">
        <v>1</v>
      </c>
      <c r="L5900" s="12">
        <v>5</v>
      </c>
      <c r="M5900" s="12">
        <v>17</v>
      </c>
      <c r="N5900" s="12">
        <v>1576</v>
      </c>
      <c r="O5900" s="12">
        <f>COUNTIF($P$2:P5900,P5900)</f>
        <v>1</v>
      </c>
      <c r="P5900" s="12" t="str">
        <f t="shared" si="336"/>
        <v>14105171576</v>
      </c>
      <c r="Q5900" s="12" t="str">
        <f t="shared" si="337"/>
        <v>141051715760001</v>
      </c>
      <c r="R5900" s="20" t="s">
        <v>4633</v>
      </c>
      <c r="AI5900" s="12" t="s">
        <v>905</v>
      </c>
      <c r="AK5900" s="12" t="s">
        <v>866</v>
      </c>
      <c r="AP5900" s="12" t="s">
        <v>100</v>
      </c>
      <c r="AR5900" s="12" t="s">
        <v>100</v>
      </c>
      <c r="BN5900" s="12">
        <v>1</v>
      </c>
      <c r="BP5900" s="12" t="s">
        <v>3809</v>
      </c>
    </row>
    <row r="5901" spans="1:68" ht="45" x14ac:dyDescent="0.25">
      <c r="A5901" s="12">
        <v>1</v>
      </c>
      <c r="B5901" s="11" t="str">
        <f t="shared" si="335"/>
        <v>Общий расчет. Анализ даты. Анализ даты. Символические звезды. Звезда академика. Нет</v>
      </c>
      <c r="C5901" s="11" t="str">
        <f>IFERROR(VLOOKUP(I5901,lvl_1[],2,FALSE),"Нет")</f>
        <v>Общий расчет</v>
      </c>
      <c r="D5901" s="11" t="str">
        <f>IFERROR(VLOOKUP(Rule!J5901,lvl_2[],2,FALSE),"Нет")</f>
        <v>Анализ даты</v>
      </c>
      <c r="E5901" s="11" t="str">
        <f>IFERROR(VLOOKUP(Rule!K5901,lvl_3[],2,FALSE),"Нет")</f>
        <v>Анализ даты</v>
      </c>
      <c r="F5901" s="11" t="str">
        <f>IFERROR(INDEX(lvl_4[],MATCH(L5901,lvl_4[ID],0),MATCH(TEXT(K5901,"##0"),lvl_4[#Headers],0)),"Нет")</f>
        <v>Символические звезды</v>
      </c>
      <c r="G5901" s="11" t="str">
        <f>IFERROR(INDEX(lvl_5[],MATCH(M5901,lvl_5[ID],0),MATCH(_xlfn.CONCAT(TEXT(K5901,"##0"),"_",TEXT(L5901,"##0")),lvl_5[#Headers],0)),"Нет")</f>
        <v>Звезда академика</v>
      </c>
      <c r="H5901" s="11" t="str">
        <f>IFERROR(INDEX(lvl_6[],MATCH(N5901,lvl_6[ID],0),MATCH(_xlfn.CONCAT(K5901,"_",L5901,"_",M5901),lvl_6[#Headers],0)),"Нет")</f>
        <v>Нет</v>
      </c>
      <c r="I5901" s="12">
        <v>1</v>
      </c>
      <c r="J5901" s="12">
        <v>4</v>
      </c>
      <c r="K5901" s="12">
        <v>1</v>
      </c>
      <c r="L5901" s="12">
        <v>5</v>
      </c>
      <c r="M5901" s="12">
        <v>17</v>
      </c>
      <c r="N5901" s="12">
        <v>1577</v>
      </c>
      <c r="O5901" s="12">
        <f>COUNTIF($P$2:P5901,P5901)</f>
        <v>1</v>
      </c>
      <c r="P5901" s="12" t="str">
        <f t="shared" si="336"/>
        <v>14105171577</v>
      </c>
      <c r="Q5901" s="12" t="str">
        <f t="shared" si="337"/>
        <v>141051715770001</v>
      </c>
      <c r="R5901" s="20" t="s">
        <v>4634</v>
      </c>
      <c r="AI5901" s="12" t="s">
        <v>907</v>
      </c>
      <c r="AK5901" s="12" t="s">
        <v>865</v>
      </c>
      <c r="AP5901" s="12" t="s">
        <v>100</v>
      </c>
      <c r="AR5901" s="12" t="s">
        <v>100</v>
      </c>
      <c r="BN5901" s="12">
        <v>1</v>
      </c>
      <c r="BP5901" s="12" t="s">
        <v>3809</v>
      </c>
    </row>
    <row r="5902" spans="1:68" ht="45" x14ac:dyDescent="0.25">
      <c r="A5902" s="12">
        <v>1</v>
      </c>
      <c r="B5902" s="11" t="str">
        <f t="shared" si="335"/>
        <v>Общий расчет. Анализ даты. Анализ даты. Символические звезды. Звезда академика. Нет</v>
      </c>
      <c r="C5902" s="11" t="str">
        <f>IFERROR(VLOOKUP(I5902,lvl_1[],2,FALSE),"Нет")</f>
        <v>Общий расчет</v>
      </c>
      <c r="D5902" s="11" t="str">
        <f>IFERROR(VLOOKUP(Rule!J5902,lvl_2[],2,FALSE),"Нет")</f>
        <v>Анализ даты</v>
      </c>
      <c r="E5902" s="11" t="str">
        <f>IFERROR(VLOOKUP(Rule!K5902,lvl_3[],2,FALSE),"Нет")</f>
        <v>Анализ даты</v>
      </c>
      <c r="F5902" s="11" t="str">
        <f>IFERROR(INDEX(lvl_4[],MATCH(L5902,lvl_4[ID],0),MATCH(TEXT(K5902,"##0"),lvl_4[#Headers],0)),"Нет")</f>
        <v>Символические звезды</v>
      </c>
      <c r="G5902" s="11" t="str">
        <f>IFERROR(INDEX(lvl_5[],MATCH(M5902,lvl_5[ID],0),MATCH(_xlfn.CONCAT(TEXT(K5902,"##0"),"_",TEXT(L5902,"##0")),lvl_5[#Headers],0)),"Нет")</f>
        <v>Звезда академика</v>
      </c>
      <c r="H5902" s="11" t="str">
        <f>IFERROR(INDEX(lvl_6[],MATCH(N5902,lvl_6[ID],0),MATCH(_xlfn.CONCAT(K5902,"_",L5902,"_",M5902),lvl_6[#Headers],0)),"Нет")</f>
        <v>Нет</v>
      </c>
      <c r="I5902" s="12">
        <v>1</v>
      </c>
      <c r="J5902" s="12">
        <v>4</v>
      </c>
      <c r="K5902" s="12">
        <v>1</v>
      </c>
      <c r="L5902" s="12">
        <v>5</v>
      </c>
      <c r="M5902" s="12">
        <v>17</v>
      </c>
      <c r="N5902" s="12">
        <v>1578</v>
      </c>
      <c r="O5902" s="12">
        <f>COUNTIF($P$2:P5902,P5902)</f>
        <v>1</v>
      </c>
      <c r="P5902" s="12" t="str">
        <f t="shared" si="336"/>
        <v>14105171578</v>
      </c>
      <c r="Q5902" s="12" t="str">
        <f t="shared" si="337"/>
        <v>141051715780001</v>
      </c>
      <c r="R5902" s="20" t="s">
        <v>4635</v>
      </c>
      <c r="AI5902" s="12" t="s">
        <v>908</v>
      </c>
      <c r="AK5902" s="12" t="s">
        <v>866</v>
      </c>
      <c r="AP5902" s="12" t="s">
        <v>100</v>
      </c>
      <c r="AR5902" s="12" t="s">
        <v>100</v>
      </c>
      <c r="BN5902" s="12">
        <v>1</v>
      </c>
      <c r="BP5902" s="12" t="s">
        <v>3809</v>
      </c>
    </row>
    <row r="5903" spans="1:68" ht="45" x14ac:dyDescent="0.25">
      <c r="A5903" s="12">
        <v>1</v>
      </c>
      <c r="B5903" s="11" t="str">
        <f t="shared" si="335"/>
        <v>Общий расчет. Анализ даты. Анализ даты. Символические звезды. Звезда академика. Нет</v>
      </c>
      <c r="C5903" s="11" t="str">
        <f>IFERROR(VLOOKUP(I5903,lvl_1[],2,FALSE),"Нет")</f>
        <v>Общий расчет</v>
      </c>
      <c r="D5903" s="11" t="str">
        <f>IFERROR(VLOOKUP(Rule!J5903,lvl_2[],2,FALSE),"Нет")</f>
        <v>Анализ даты</v>
      </c>
      <c r="E5903" s="11" t="str">
        <f>IFERROR(VLOOKUP(Rule!K5903,lvl_3[],2,FALSE),"Нет")</f>
        <v>Анализ даты</v>
      </c>
      <c r="F5903" s="11" t="str">
        <f>IFERROR(INDEX(lvl_4[],MATCH(L5903,lvl_4[ID],0),MATCH(TEXT(K5903,"##0"),lvl_4[#Headers],0)),"Нет")</f>
        <v>Символические звезды</v>
      </c>
      <c r="G5903" s="11" t="str">
        <f>IFERROR(INDEX(lvl_5[],MATCH(M5903,lvl_5[ID],0),MATCH(_xlfn.CONCAT(TEXT(K5903,"##0"),"_",TEXT(L5903,"##0")),lvl_5[#Headers],0)),"Нет")</f>
        <v>Звезда академика</v>
      </c>
      <c r="H5903" s="11" t="str">
        <f>IFERROR(INDEX(lvl_6[],MATCH(N5903,lvl_6[ID],0),MATCH(_xlfn.CONCAT(K5903,"_",L5903,"_",M5903),lvl_6[#Headers],0)),"Нет")</f>
        <v>Нет</v>
      </c>
      <c r="I5903" s="12">
        <v>1</v>
      </c>
      <c r="J5903" s="12">
        <v>4</v>
      </c>
      <c r="K5903" s="12">
        <v>1</v>
      </c>
      <c r="L5903" s="12">
        <v>5</v>
      </c>
      <c r="M5903" s="12">
        <v>17</v>
      </c>
      <c r="N5903" s="12">
        <v>1579</v>
      </c>
      <c r="O5903" s="12">
        <f>COUNTIF($P$2:P5903,P5903)</f>
        <v>1</v>
      </c>
      <c r="P5903" s="12" t="str">
        <f t="shared" si="336"/>
        <v>14105171579</v>
      </c>
      <c r="Q5903" s="12" t="str">
        <f t="shared" si="337"/>
        <v>141051715790001</v>
      </c>
      <c r="R5903" s="20" t="s">
        <v>4636</v>
      </c>
      <c r="AI5903" s="12" t="s">
        <v>910</v>
      </c>
      <c r="AK5903" s="12" t="s">
        <v>868</v>
      </c>
      <c r="AP5903" s="12" t="s">
        <v>100</v>
      </c>
      <c r="AR5903" s="12" t="s">
        <v>100</v>
      </c>
      <c r="BN5903" s="12">
        <v>1</v>
      </c>
      <c r="BP5903" s="12" t="s">
        <v>3809</v>
      </c>
    </row>
    <row r="5904" spans="1:68" ht="45" x14ac:dyDescent="0.25">
      <c r="A5904" s="12">
        <v>1</v>
      </c>
      <c r="B5904" s="11" t="str">
        <f t="shared" si="335"/>
        <v>Общий расчет. Анализ даты. Анализ даты. Символические звезды. Звезда академика. Нет</v>
      </c>
      <c r="C5904" s="11" t="str">
        <f>IFERROR(VLOOKUP(I5904,lvl_1[],2,FALSE),"Нет")</f>
        <v>Общий расчет</v>
      </c>
      <c r="D5904" s="11" t="str">
        <f>IFERROR(VLOOKUP(Rule!J5904,lvl_2[],2,FALSE),"Нет")</f>
        <v>Анализ даты</v>
      </c>
      <c r="E5904" s="11" t="str">
        <f>IFERROR(VLOOKUP(Rule!K5904,lvl_3[],2,FALSE),"Нет")</f>
        <v>Анализ даты</v>
      </c>
      <c r="F5904" s="11" t="str">
        <f>IFERROR(INDEX(lvl_4[],MATCH(L5904,lvl_4[ID],0),MATCH(TEXT(K5904,"##0"),lvl_4[#Headers],0)),"Нет")</f>
        <v>Символические звезды</v>
      </c>
      <c r="G5904" s="11" t="str">
        <f>IFERROR(INDEX(lvl_5[],MATCH(M5904,lvl_5[ID],0),MATCH(_xlfn.CONCAT(TEXT(K5904,"##0"),"_",TEXT(L5904,"##0")),lvl_5[#Headers],0)),"Нет")</f>
        <v>Звезда академика</v>
      </c>
      <c r="H5904" s="11" t="str">
        <f>IFERROR(INDEX(lvl_6[],MATCH(N5904,lvl_6[ID],0),MATCH(_xlfn.CONCAT(K5904,"_",L5904,"_",M5904),lvl_6[#Headers],0)),"Нет")</f>
        <v>Нет</v>
      </c>
      <c r="I5904" s="12">
        <v>1</v>
      </c>
      <c r="J5904" s="12">
        <v>4</v>
      </c>
      <c r="K5904" s="12">
        <v>1</v>
      </c>
      <c r="L5904" s="12">
        <v>5</v>
      </c>
      <c r="M5904" s="12">
        <v>17</v>
      </c>
      <c r="N5904" s="12">
        <v>1580</v>
      </c>
      <c r="O5904" s="12">
        <f>COUNTIF($P$2:P5904,P5904)</f>
        <v>1</v>
      </c>
      <c r="P5904" s="12" t="str">
        <f t="shared" si="336"/>
        <v>14105171580</v>
      </c>
      <c r="Q5904" s="12" t="str">
        <f t="shared" si="337"/>
        <v>141051715800001</v>
      </c>
      <c r="R5904" s="20" t="s">
        <v>4637</v>
      </c>
      <c r="AI5904" s="12" t="s">
        <v>912</v>
      </c>
      <c r="AK5904" s="12" t="s">
        <v>869</v>
      </c>
      <c r="AP5904" s="12" t="s">
        <v>100</v>
      </c>
      <c r="AR5904" s="12" t="s">
        <v>100</v>
      </c>
      <c r="BN5904" s="12">
        <v>1</v>
      </c>
      <c r="BP5904" s="12" t="s">
        <v>3809</v>
      </c>
    </row>
    <row r="5905" spans="1:68" ht="45" x14ac:dyDescent="0.25">
      <c r="A5905" s="12">
        <v>1</v>
      </c>
      <c r="B5905" s="11" t="str">
        <f t="shared" si="335"/>
        <v>Общий расчет. Анализ даты. Анализ даты. Символические звезды. Звезда академика. Нет</v>
      </c>
      <c r="C5905" s="11" t="str">
        <f>IFERROR(VLOOKUP(I5905,lvl_1[],2,FALSE),"Нет")</f>
        <v>Общий расчет</v>
      </c>
      <c r="D5905" s="11" t="str">
        <f>IFERROR(VLOOKUP(Rule!J5905,lvl_2[],2,FALSE),"Нет")</f>
        <v>Анализ даты</v>
      </c>
      <c r="E5905" s="11" t="str">
        <f>IFERROR(VLOOKUP(Rule!K5905,lvl_3[],2,FALSE),"Нет")</f>
        <v>Анализ даты</v>
      </c>
      <c r="F5905" s="11" t="str">
        <f>IFERROR(INDEX(lvl_4[],MATCH(L5905,lvl_4[ID],0),MATCH(TEXT(K5905,"##0"),lvl_4[#Headers],0)),"Нет")</f>
        <v>Символические звезды</v>
      </c>
      <c r="G5905" s="11" t="str">
        <f>IFERROR(INDEX(lvl_5[],MATCH(M5905,lvl_5[ID],0),MATCH(_xlfn.CONCAT(TEXT(K5905,"##0"),"_",TEXT(L5905,"##0")),lvl_5[#Headers],0)),"Нет")</f>
        <v>Звезда академика</v>
      </c>
      <c r="H5905" s="11" t="str">
        <f>IFERROR(INDEX(lvl_6[],MATCH(N5905,lvl_6[ID],0),MATCH(_xlfn.CONCAT(K5905,"_",L5905,"_",M5905),lvl_6[#Headers],0)),"Нет")</f>
        <v>Нет</v>
      </c>
      <c r="I5905" s="12">
        <v>1</v>
      </c>
      <c r="J5905" s="12">
        <v>4</v>
      </c>
      <c r="K5905" s="12">
        <v>1</v>
      </c>
      <c r="L5905" s="12">
        <v>5</v>
      </c>
      <c r="M5905" s="12">
        <v>17</v>
      </c>
      <c r="N5905" s="12">
        <v>1581</v>
      </c>
      <c r="O5905" s="12">
        <f>COUNTIF($P$2:P5905,P5905)</f>
        <v>1</v>
      </c>
      <c r="P5905" s="12" t="str">
        <f t="shared" si="336"/>
        <v>14105171581</v>
      </c>
      <c r="Q5905" s="12" t="str">
        <f t="shared" si="337"/>
        <v>141051715810001</v>
      </c>
      <c r="R5905" s="20" t="s">
        <v>4638</v>
      </c>
      <c r="AI5905" s="12" t="s">
        <v>914</v>
      </c>
      <c r="AK5905" s="12" t="s">
        <v>859</v>
      </c>
      <c r="AP5905" s="12" t="s">
        <v>100</v>
      </c>
      <c r="AR5905" s="12" t="s">
        <v>100</v>
      </c>
      <c r="BN5905" s="12">
        <v>1</v>
      </c>
      <c r="BP5905" s="12" t="s">
        <v>3809</v>
      </c>
    </row>
    <row r="5906" spans="1:68" ht="45" x14ac:dyDescent="0.25">
      <c r="A5906" s="12">
        <v>1</v>
      </c>
      <c r="B5906" s="11" t="str">
        <f t="shared" si="335"/>
        <v>Общий расчет. Анализ даты. Анализ даты. Символические звезды. Звезда академика. Нет</v>
      </c>
      <c r="C5906" s="11" t="str">
        <f>IFERROR(VLOOKUP(I5906,lvl_1[],2,FALSE),"Нет")</f>
        <v>Общий расчет</v>
      </c>
      <c r="D5906" s="11" t="str">
        <f>IFERROR(VLOOKUP(Rule!J5906,lvl_2[],2,FALSE),"Нет")</f>
        <v>Анализ даты</v>
      </c>
      <c r="E5906" s="11" t="str">
        <f>IFERROR(VLOOKUP(Rule!K5906,lvl_3[],2,FALSE),"Нет")</f>
        <v>Анализ даты</v>
      </c>
      <c r="F5906" s="11" t="str">
        <f>IFERROR(INDEX(lvl_4[],MATCH(L5906,lvl_4[ID],0),MATCH(TEXT(K5906,"##0"),lvl_4[#Headers],0)),"Нет")</f>
        <v>Символические звезды</v>
      </c>
      <c r="G5906" s="11" t="str">
        <f>IFERROR(INDEX(lvl_5[],MATCH(M5906,lvl_5[ID],0),MATCH(_xlfn.CONCAT(TEXT(K5906,"##0"),"_",TEXT(L5906,"##0")),lvl_5[#Headers],0)),"Нет")</f>
        <v>Звезда академика</v>
      </c>
      <c r="H5906" s="11" t="str">
        <f>IFERROR(INDEX(lvl_6[],MATCH(N5906,lvl_6[ID],0),MATCH(_xlfn.CONCAT(K5906,"_",L5906,"_",M5906),lvl_6[#Headers],0)),"Нет")</f>
        <v>Нет</v>
      </c>
      <c r="I5906" s="12">
        <v>1</v>
      </c>
      <c r="J5906" s="12">
        <v>4</v>
      </c>
      <c r="K5906" s="12">
        <v>1</v>
      </c>
      <c r="L5906" s="12">
        <v>5</v>
      </c>
      <c r="M5906" s="12">
        <v>17</v>
      </c>
      <c r="N5906" s="12">
        <v>1582</v>
      </c>
      <c r="O5906" s="12">
        <f>COUNTIF($P$2:P5906,P5906)</f>
        <v>1</v>
      </c>
      <c r="P5906" s="12" t="str">
        <f t="shared" si="336"/>
        <v>14105171582</v>
      </c>
      <c r="Q5906" s="12" t="str">
        <f t="shared" si="337"/>
        <v>141051715820001</v>
      </c>
      <c r="R5906" s="20" t="s">
        <v>4639</v>
      </c>
      <c r="AI5906" s="12" t="s">
        <v>916</v>
      </c>
      <c r="AK5906" s="12" t="s">
        <v>860</v>
      </c>
      <c r="AP5906" s="12" t="s">
        <v>100</v>
      </c>
      <c r="AR5906" s="12" t="s">
        <v>100</v>
      </c>
      <c r="BN5906" s="12">
        <v>1</v>
      </c>
      <c r="BP5906" s="12" t="s">
        <v>3809</v>
      </c>
    </row>
    <row r="5907" spans="1:68" ht="45" x14ac:dyDescent="0.25">
      <c r="A5907" s="12">
        <v>1</v>
      </c>
      <c r="B5907" s="11" t="str">
        <f t="shared" si="335"/>
        <v>Общий расчет. Анализ даты. Анализ даты. Символические звезды. Овечий нож (Демон убиения овец). Нет</v>
      </c>
      <c r="C5907" s="11" t="str">
        <f>IFERROR(VLOOKUP(I5907,lvl_1[],2,FALSE),"Нет")</f>
        <v>Общий расчет</v>
      </c>
      <c r="D5907" s="11" t="str">
        <f>IFERROR(VLOOKUP(Rule!J5907,lvl_2[],2,FALSE),"Нет")</f>
        <v>Анализ даты</v>
      </c>
      <c r="E5907" s="11" t="str">
        <f>IFERROR(VLOOKUP(Rule!K5907,lvl_3[],2,FALSE),"Нет")</f>
        <v>Анализ даты</v>
      </c>
      <c r="F5907" s="11" t="str">
        <f>IFERROR(INDEX(lvl_4[],MATCH(L5907,lvl_4[ID],0),MATCH(TEXT(K5907,"##0"),lvl_4[#Headers],0)),"Нет")</f>
        <v>Символические звезды</v>
      </c>
      <c r="G5907" s="11" t="str">
        <f>IFERROR(INDEX(lvl_5[],MATCH(M5907,lvl_5[ID],0),MATCH(_xlfn.CONCAT(TEXT(K5907,"##0"),"_",TEXT(L5907,"##0")),lvl_5[#Headers],0)),"Нет")</f>
        <v>Овечий нож (Демон убиения овец)</v>
      </c>
      <c r="H5907" s="11" t="str">
        <f>IFERROR(INDEX(lvl_6[],MATCH(N5907,lvl_6[ID],0),MATCH(_xlfn.CONCAT(K5907,"_",L5907,"_",M5907),lvl_6[#Headers],0)),"Нет")</f>
        <v>Нет</v>
      </c>
      <c r="I5907" s="12">
        <v>1</v>
      </c>
      <c r="J5907" s="12">
        <v>4</v>
      </c>
      <c r="K5907" s="12">
        <v>1</v>
      </c>
      <c r="L5907" s="12">
        <v>5</v>
      </c>
      <c r="M5907" s="12">
        <v>18</v>
      </c>
      <c r="N5907" s="12">
        <v>1583</v>
      </c>
      <c r="O5907" s="12">
        <f>COUNTIF($P$2:P5907,P5907)</f>
        <v>1</v>
      </c>
      <c r="P5907" s="12" t="str">
        <f t="shared" si="336"/>
        <v>14105181583</v>
      </c>
      <c r="Q5907" s="12" t="str">
        <f t="shared" si="337"/>
        <v>141051815830001</v>
      </c>
      <c r="R5907" s="20" t="s">
        <v>4640</v>
      </c>
      <c r="AI5907" s="12" t="s">
        <v>899</v>
      </c>
      <c r="AK5907" s="12" t="s">
        <v>860</v>
      </c>
      <c r="AP5907" s="12" t="s">
        <v>100</v>
      </c>
      <c r="AR5907" s="12" t="s">
        <v>100</v>
      </c>
      <c r="BN5907" s="12">
        <v>1</v>
      </c>
      <c r="BP5907" s="12" t="s">
        <v>3809</v>
      </c>
    </row>
    <row r="5908" spans="1:68" ht="45" x14ac:dyDescent="0.25">
      <c r="A5908" s="12">
        <v>1</v>
      </c>
      <c r="B5908" s="11" t="str">
        <f t="shared" si="335"/>
        <v>Общий расчет. Анализ даты. Анализ даты. Символические звезды. Овечий нож (Демон убиения овец). Нет</v>
      </c>
      <c r="C5908" s="11" t="str">
        <f>IFERROR(VLOOKUP(I5908,lvl_1[],2,FALSE),"Нет")</f>
        <v>Общий расчет</v>
      </c>
      <c r="D5908" s="11" t="str">
        <f>IFERROR(VLOOKUP(Rule!J5908,lvl_2[],2,FALSE),"Нет")</f>
        <v>Анализ даты</v>
      </c>
      <c r="E5908" s="11" t="str">
        <f>IFERROR(VLOOKUP(Rule!K5908,lvl_3[],2,FALSE),"Нет")</f>
        <v>Анализ даты</v>
      </c>
      <c r="F5908" s="11" t="str">
        <f>IFERROR(INDEX(lvl_4[],MATCH(L5908,lvl_4[ID],0),MATCH(TEXT(K5908,"##0"),lvl_4[#Headers],0)),"Нет")</f>
        <v>Символические звезды</v>
      </c>
      <c r="G5908" s="11" t="str">
        <f>IFERROR(INDEX(lvl_5[],MATCH(M5908,lvl_5[ID],0),MATCH(_xlfn.CONCAT(TEXT(K5908,"##0"),"_",TEXT(L5908,"##0")),lvl_5[#Headers],0)),"Нет")</f>
        <v>Овечий нож (Демон убиения овец)</v>
      </c>
      <c r="H5908" s="11" t="str">
        <f>IFERROR(INDEX(lvl_6[],MATCH(N5908,lvl_6[ID],0),MATCH(_xlfn.CONCAT(K5908,"_",L5908,"_",M5908),lvl_6[#Headers],0)),"Нет")</f>
        <v>Нет</v>
      </c>
      <c r="I5908" s="12">
        <v>1</v>
      </c>
      <c r="J5908" s="12">
        <v>4</v>
      </c>
      <c r="K5908" s="12">
        <v>1</v>
      </c>
      <c r="L5908" s="12">
        <v>5</v>
      </c>
      <c r="M5908" s="12">
        <v>18</v>
      </c>
      <c r="N5908" s="12">
        <v>1584</v>
      </c>
      <c r="O5908" s="12">
        <f>COUNTIF($P$2:P5908,P5908)</f>
        <v>1</v>
      </c>
      <c r="P5908" s="12" t="str">
        <f t="shared" si="336"/>
        <v>14105181584</v>
      </c>
      <c r="Q5908" s="12" t="str">
        <f t="shared" si="337"/>
        <v>141051815840001</v>
      </c>
      <c r="R5908" s="20" t="s">
        <v>4641</v>
      </c>
      <c r="AI5908" s="12" t="s">
        <v>901</v>
      </c>
      <c r="AK5908" s="12" t="s">
        <v>861</v>
      </c>
      <c r="AP5908" s="12" t="s">
        <v>100</v>
      </c>
      <c r="AR5908" s="12" t="s">
        <v>100</v>
      </c>
      <c r="BN5908" s="12">
        <v>1</v>
      </c>
      <c r="BP5908" s="12" t="s">
        <v>3809</v>
      </c>
    </row>
    <row r="5909" spans="1:68" ht="45" x14ac:dyDescent="0.25">
      <c r="A5909" s="12">
        <v>1</v>
      </c>
      <c r="B5909" s="11" t="str">
        <f t="shared" si="335"/>
        <v>Общий расчет. Анализ даты. Анализ даты. Символические звезды. Овечий нож (Демон убиения овец). Нет</v>
      </c>
      <c r="C5909" s="11" t="str">
        <f>IFERROR(VLOOKUP(I5909,lvl_1[],2,FALSE),"Нет")</f>
        <v>Общий расчет</v>
      </c>
      <c r="D5909" s="11" t="str">
        <f>IFERROR(VLOOKUP(Rule!J5909,lvl_2[],2,FALSE),"Нет")</f>
        <v>Анализ даты</v>
      </c>
      <c r="E5909" s="11" t="str">
        <f>IFERROR(VLOOKUP(Rule!K5909,lvl_3[],2,FALSE),"Нет")</f>
        <v>Анализ даты</v>
      </c>
      <c r="F5909" s="11" t="str">
        <f>IFERROR(INDEX(lvl_4[],MATCH(L5909,lvl_4[ID],0),MATCH(TEXT(K5909,"##0"),lvl_4[#Headers],0)),"Нет")</f>
        <v>Символические звезды</v>
      </c>
      <c r="G5909" s="11" t="str">
        <f>IFERROR(INDEX(lvl_5[],MATCH(M5909,lvl_5[ID],0),MATCH(_xlfn.CONCAT(TEXT(K5909,"##0"),"_",TEXT(L5909,"##0")),lvl_5[#Headers],0)),"Нет")</f>
        <v>Овечий нож (Демон убиения овец)</v>
      </c>
      <c r="H5909" s="11" t="str">
        <f>IFERROR(INDEX(lvl_6[],MATCH(N5909,lvl_6[ID],0),MATCH(_xlfn.CONCAT(K5909,"_",L5909,"_",M5909),lvl_6[#Headers],0)),"Нет")</f>
        <v>Нет</v>
      </c>
      <c r="I5909" s="12">
        <v>1</v>
      </c>
      <c r="J5909" s="12">
        <v>4</v>
      </c>
      <c r="K5909" s="12">
        <v>1</v>
      </c>
      <c r="L5909" s="12">
        <v>5</v>
      </c>
      <c r="M5909" s="12">
        <v>18</v>
      </c>
      <c r="N5909" s="12">
        <v>1585</v>
      </c>
      <c r="O5909" s="12">
        <f>COUNTIF($P$2:P5909,P5909)</f>
        <v>1</v>
      </c>
      <c r="P5909" s="12" t="str">
        <f t="shared" si="336"/>
        <v>14105181585</v>
      </c>
      <c r="Q5909" s="12" t="str">
        <f t="shared" si="337"/>
        <v>141051815850001</v>
      </c>
      <c r="R5909" s="20" t="s">
        <v>4642</v>
      </c>
      <c r="AI5909" s="12" t="s">
        <v>901</v>
      </c>
      <c r="AK5909" s="12" t="s">
        <v>859</v>
      </c>
      <c r="AP5909" s="12" t="s">
        <v>100</v>
      </c>
      <c r="AR5909" s="12" t="s">
        <v>100</v>
      </c>
      <c r="BN5909" s="12">
        <v>1</v>
      </c>
      <c r="BP5909" s="12" t="s">
        <v>3809</v>
      </c>
    </row>
    <row r="5910" spans="1:68" ht="45" x14ac:dyDescent="0.25">
      <c r="A5910" s="12">
        <v>1</v>
      </c>
      <c r="B5910" s="11" t="str">
        <f t="shared" si="335"/>
        <v>Общий расчет. Анализ даты. Анализ даты. Символические звезды. Овечий нож (Демон убиения овец). Нет</v>
      </c>
      <c r="C5910" s="11" t="str">
        <f>IFERROR(VLOOKUP(I5910,lvl_1[],2,FALSE),"Нет")</f>
        <v>Общий расчет</v>
      </c>
      <c r="D5910" s="11" t="str">
        <f>IFERROR(VLOOKUP(Rule!J5910,lvl_2[],2,FALSE),"Нет")</f>
        <v>Анализ даты</v>
      </c>
      <c r="E5910" s="11" t="str">
        <f>IFERROR(VLOOKUP(Rule!K5910,lvl_3[],2,FALSE),"Нет")</f>
        <v>Анализ даты</v>
      </c>
      <c r="F5910" s="11" t="str">
        <f>IFERROR(INDEX(lvl_4[],MATCH(L5910,lvl_4[ID],0),MATCH(TEXT(K5910,"##0"),lvl_4[#Headers],0)),"Нет")</f>
        <v>Символические звезды</v>
      </c>
      <c r="G5910" s="11" t="str">
        <f>IFERROR(INDEX(lvl_5[],MATCH(M5910,lvl_5[ID],0),MATCH(_xlfn.CONCAT(TEXT(K5910,"##0"),"_",TEXT(L5910,"##0")),lvl_5[#Headers],0)),"Нет")</f>
        <v>Овечий нож (Демон убиения овец)</v>
      </c>
      <c r="H5910" s="11" t="str">
        <f>IFERROR(INDEX(lvl_6[],MATCH(N5910,lvl_6[ID],0),MATCH(_xlfn.CONCAT(K5910,"_",L5910,"_",M5910),lvl_6[#Headers],0)),"Нет")</f>
        <v>Нет</v>
      </c>
      <c r="I5910" s="12">
        <v>1</v>
      </c>
      <c r="J5910" s="12">
        <v>4</v>
      </c>
      <c r="K5910" s="12">
        <v>1</v>
      </c>
      <c r="L5910" s="12">
        <v>5</v>
      </c>
      <c r="M5910" s="12">
        <v>18</v>
      </c>
      <c r="N5910" s="12">
        <v>1586</v>
      </c>
      <c r="O5910" s="12">
        <f>COUNTIF($P$2:P5910,P5910)</f>
        <v>1</v>
      </c>
      <c r="P5910" s="12" t="str">
        <f t="shared" si="336"/>
        <v>14105181586</v>
      </c>
      <c r="Q5910" s="12" t="str">
        <f t="shared" si="337"/>
        <v>141051815860001</v>
      </c>
      <c r="R5910" s="20" t="s">
        <v>4643</v>
      </c>
      <c r="AI5910" s="12" t="s">
        <v>903</v>
      </c>
      <c r="AK5910" s="12" t="s">
        <v>863</v>
      </c>
      <c r="AP5910" s="12" t="s">
        <v>100</v>
      </c>
      <c r="AR5910" s="12" t="s">
        <v>100</v>
      </c>
      <c r="BN5910" s="12">
        <v>1</v>
      </c>
      <c r="BP5910" s="12" t="s">
        <v>3809</v>
      </c>
    </row>
    <row r="5911" spans="1:68" ht="45" x14ac:dyDescent="0.25">
      <c r="A5911" s="12">
        <v>1</v>
      </c>
      <c r="B5911" s="11" t="str">
        <f t="shared" si="335"/>
        <v>Общий расчет. Анализ даты. Анализ даты. Символические звезды. Овечий нож (Демон убиения овец). Нет</v>
      </c>
      <c r="C5911" s="11" t="str">
        <f>IFERROR(VLOOKUP(I5911,lvl_1[],2,FALSE),"Нет")</f>
        <v>Общий расчет</v>
      </c>
      <c r="D5911" s="11" t="str">
        <f>IFERROR(VLOOKUP(Rule!J5911,lvl_2[],2,FALSE),"Нет")</f>
        <v>Анализ даты</v>
      </c>
      <c r="E5911" s="11" t="str">
        <f>IFERROR(VLOOKUP(Rule!K5911,lvl_3[],2,FALSE),"Нет")</f>
        <v>Анализ даты</v>
      </c>
      <c r="F5911" s="11" t="str">
        <f>IFERROR(INDEX(lvl_4[],MATCH(L5911,lvl_4[ID],0),MATCH(TEXT(K5911,"##0"),lvl_4[#Headers],0)),"Нет")</f>
        <v>Символические звезды</v>
      </c>
      <c r="G5911" s="11" t="str">
        <f>IFERROR(INDEX(lvl_5[],MATCH(M5911,lvl_5[ID],0),MATCH(_xlfn.CONCAT(TEXT(K5911,"##0"),"_",TEXT(L5911,"##0")),lvl_5[#Headers],0)),"Нет")</f>
        <v>Овечий нож (Демон убиения овец)</v>
      </c>
      <c r="H5911" s="11" t="str">
        <f>IFERROR(INDEX(lvl_6[],MATCH(N5911,lvl_6[ID],0),MATCH(_xlfn.CONCAT(K5911,"_",L5911,"_",M5911),lvl_6[#Headers],0)),"Нет")</f>
        <v>Нет</v>
      </c>
      <c r="I5911" s="12">
        <v>1</v>
      </c>
      <c r="J5911" s="12">
        <v>4</v>
      </c>
      <c r="K5911" s="12">
        <v>1</v>
      </c>
      <c r="L5911" s="12">
        <v>5</v>
      </c>
      <c r="M5911" s="12">
        <v>18</v>
      </c>
      <c r="N5911" s="12">
        <v>1587</v>
      </c>
      <c r="O5911" s="12">
        <f>COUNTIF($P$2:P5911,P5911)</f>
        <v>1</v>
      </c>
      <c r="P5911" s="12" t="str">
        <f t="shared" si="336"/>
        <v>14105181587</v>
      </c>
      <c r="Q5911" s="12" t="str">
        <f t="shared" si="337"/>
        <v>141051815870001</v>
      </c>
      <c r="R5911" s="20" t="s">
        <v>4644</v>
      </c>
      <c r="AI5911" s="12" t="s">
        <v>905</v>
      </c>
      <c r="AK5911" s="12" t="s">
        <v>864</v>
      </c>
      <c r="AP5911" s="12" t="s">
        <v>100</v>
      </c>
      <c r="AR5911" s="12" t="s">
        <v>100</v>
      </c>
      <c r="BN5911" s="12">
        <v>1</v>
      </c>
      <c r="BP5911" s="12" t="s">
        <v>3809</v>
      </c>
    </row>
    <row r="5912" spans="1:68" ht="45" x14ac:dyDescent="0.25">
      <c r="A5912" s="12">
        <v>1</v>
      </c>
      <c r="B5912" s="11" t="str">
        <f t="shared" si="335"/>
        <v>Общий расчет. Анализ даты. Анализ даты. Символические звезды. Овечий нож (Демон убиения овец). Нет</v>
      </c>
      <c r="C5912" s="11" t="str">
        <f>IFERROR(VLOOKUP(I5912,lvl_1[],2,FALSE),"Нет")</f>
        <v>Общий расчет</v>
      </c>
      <c r="D5912" s="11" t="str">
        <f>IFERROR(VLOOKUP(Rule!J5912,lvl_2[],2,FALSE),"Нет")</f>
        <v>Анализ даты</v>
      </c>
      <c r="E5912" s="11" t="str">
        <f>IFERROR(VLOOKUP(Rule!K5912,lvl_3[],2,FALSE),"Нет")</f>
        <v>Анализ даты</v>
      </c>
      <c r="F5912" s="11" t="str">
        <f>IFERROR(INDEX(lvl_4[],MATCH(L5912,lvl_4[ID],0),MATCH(TEXT(K5912,"##0"),lvl_4[#Headers],0)),"Нет")</f>
        <v>Символические звезды</v>
      </c>
      <c r="G5912" s="11" t="str">
        <f>IFERROR(INDEX(lvl_5[],MATCH(M5912,lvl_5[ID],0),MATCH(_xlfn.CONCAT(TEXT(K5912,"##0"),"_",TEXT(L5912,"##0")),lvl_5[#Headers],0)),"Нет")</f>
        <v>Овечий нож (Демон убиения овец)</v>
      </c>
      <c r="H5912" s="11" t="str">
        <f>IFERROR(INDEX(lvl_6[],MATCH(N5912,lvl_6[ID],0),MATCH(_xlfn.CONCAT(K5912,"_",L5912,"_",M5912),lvl_6[#Headers],0)),"Нет")</f>
        <v>Нет</v>
      </c>
      <c r="I5912" s="12">
        <v>1</v>
      </c>
      <c r="J5912" s="12">
        <v>4</v>
      </c>
      <c r="K5912" s="12">
        <v>1</v>
      </c>
      <c r="L5912" s="12">
        <v>5</v>
      </c>
      <c r="M5912" s="12">
        <v>18</v>
      </c>
      <c r="N5912" s="12">
        <v>1588</v>
      </c>
      <c r="O5912" s="12">
        <f>COUNTIF($P$2:P5912,P5912)</f>
        <v>1</v>
      </c>
      <c r="P5912" s="12" t="str">
        <f t="shared" si="336"/>
        <v>14105181588</v>
      </c>
      <c r="Q5912" s="12" t="str">
        <f t="shared" si="337"/>
        <v>141051815880001</v>
      </c>
      <c r="R5912" s="20" t="s">
        <v>4645</v>
      </c>
      <c r="AI5912" s="12" t="s">
        <v>905</v>
      </c>
      <c r="AK5912" s="12" t="s">
        <v>862</v>
      </c>
      <c r="AP5912" s="12" t="s">
        <v>100</v>
      </c>
      <c r="AR5912" s="12" t="s">
        <v>100</v>
      </c>
      <c r="BN5912" s="12">
        <v>1</v>
      </c>
      <c r="BP5912" s="12" t="s">
        <v>3809</v>
      </c>
    </row>
    <row r="5913" spans="1:68" ht="45" x14ac:dyDescent="0.25">
      <c r="A5913" s="12">
        <v>1</v>
      </c>
      <c r="B5913" s="11" t="str">
        <f t="shared" si="335"/>
        <v>Общий расчет. Анализ даты. Анализ даты. Символические звезды. Овечий нож (Демон убиения овец). Нет</v>
      </c>
      <c r="C5913" s="11" t="str">
        <f>IFERROR(VLOOKUP(I5913,lvl_1[],2,FALSE),"Нет")</f>
        <v>Общий расчет</v>
      </c>
      <c r="D5913" s="11" t="str">
        <f>IFERROR(VLOOKUP(Rule!J5913,lvl_2[],2,FALSE),"Нет")</f>
        <v>Анализ даты</v>
      </c>
      <c r="E5913" s="11" t="str">
        <f>IFERROR(VLOOKUP(Rule!K5913,lvl_3[],2,FALSE),"Нет")</f>
        <v>Анализ даты</v>
      </c>
      <c r="F5913" s="11" t="str">
        <f>IFERROR(INDEX(lvl_4[],MATCH(L5913,lvl_4[ID],0),MATCH(TEXT(K5913,"##0"),lvl_4[#Headers],0)),"Нет")</f>
        <v>Символические звезды</v>
      </c>
      <c r="G5913" s="11" t="str">
        <f>IFERROR(INDEX(lvl_5[],MATCH(M5913,lvl_5[ID],0),MATCH(_xlfn.CONCAT(TEXT(K5913,"##0"),"_",TEXT(L5913,"##0")),lvl_5[#Headers],0)),"Нет")</f>
        <v>Овечий нож (Демон убиения овец)</v>
      </c>
      <c r="H5913" s="11" t="str">
        <f>IFERROR(INDEX(lvl_6[],MATCH(N5913,lvl_6[ID],0),MATCH(_xlfn.CONCAT(K5913,"_",L5913,"_",M5913),lvl_6[#Headers],0)),"Нет")</f>
        <v>Нет</v>
      </c>
      <c r="I5913" s="12">
        <v>1</v>
      </c>
      <c r="J5913" s="12">
        <v>4</v>
      </c>
      <c r="K5913" s="12">
        <v>1</v>
      </c>
      <c r="L5913" s="12">
        <v>5</v>
      </c>
      <c r="M5913" s="12">
        <v>18</v>
      </c>
      <c r="N5913" s="12">
        <v>1589</v>
      </c>
      <c r="O5913" s="12">
        <f>COUNTIF($P$2:P5913,P5913)</f>
        <v>1</v>
      </c>
      <c r="P5913" s="12" t="str">
        <f t="shared" si="336"/>
        <v>14105181589</v>
      </c>
      <c r="Q5913" s="12" t="str">
        <f t="shared" si="337"/>
        <v>141051815890001</v>
      </c>
      <c r="R5913" s="20" t="s">
        <v>4646</v>
      </c>
      <c r="AI5913" s="12" t="s">
        <v>907</v>
      </c>
      <c r="AK5913" s="12" t="s">
        <v>863</v>
      </c>
      <c r="AP5913" s="12" t="s">
        <v>100</v>
      </c>
      <c r="AR5913" s="12" t="s">
        <v>100</v>
      </c>
      <c r="BN5913" s="12">
        <v>1</v>
      </c>
      <c r="BP5913" s="12" t="s">
        <v>3809</v>
      </c>
    </row>
    <row r="5914" spans="1:68" ht="45" x14ac:dyDescent="0.25">
      <c r="A5914" s="12">
        <v>1</v>
      </c>
      <c r="B5914" s="11" t="str">
        <f t="shared" si="335"/>
        <v>Общий расчет. Анализ даты. Анализ даты. Символические звезды. Овечий нож (Демон убиения овец). Нет</v>
      </c>
      <c r="C5914" s="11" t="str">
        <f>IFERROR(VLOOKUP(I5914,lvl_1[],2,FALSE),"Нет")</f>
        <v>Общий расчет</v>
      </c>
      <c r="D5914" s="11" t="str">
        <f>IFERROR(VLOOKUP(Rule!J5914,lvl_2[],2,FALSE),"Нет")</f>
        <v>Анализ даты</v>
      </c>
      <c r="E5914" s="11" t="str">
        <f>IFERROR(VLOOKUP(Rule!K5914,lvl_3[],2,FALSE),"Нет")</f>
        <v>Анализ даты</v>
      </c>
      <c r="F5914" s="11" t="str">
        <f>IFERROR(INDEX(lvl_4[],MATCH(L5914,lvl_4[ID],0),MATCH(TEXT(K5914,"##0"),lvl_4[#Headers],0)),"Нет")</f>
        <v>Символические звезды</v>
      </c>
      <c r="G5914" s="11" t="str">
        <f>IFERROR(INDEX(lvl_5[],MATCH(M5914,lvl_5[ID],0),MATCH(_xlfn.CONCAT(TEXT(K5914,"##0"),"_",TEXT(L5914,"##0")),lvl_5[#Headers],0)),"Нет")</f>
        <v>Овечий нож (Демон убиения овец)</v>
      </c>
      <c r="H5914" s="11" t="str">
        <f>IFERROR(INDEX(lvl_6[],MATCH(N5914,lvl_6[ID],0),MATCH(_xlfn.CONCAT(K5914,"_",L5914,"_",M5914),lvl_6[#Headers],0)),"Нет")</f>
        <v>Нет</v>
      </c>
      <c r="I5914" s="12">
        <v>1</v>
      </c>
      <c r="J5914" s="12">
        <v>4</v>
      </c>
      <c r="K5914" s="12">
        <v>1</v>
      </c>
      <c r="L5914" s="12">
        <v>5</v>
      </c>
      <c r="M5914" s="12">
        <v>18</v>
      </c>
      <c r="N5914" s="12">
        <v>1590</v>
      </c>
      <c r="O5914" s="12">
        <f>COUNTIF($P$2:P5914,P5914)</f>
        <v>1</v>
      </c>
      <c r="P5914" s="12" t="str">
        <f t="shared" si="336"/>
        <v>14105181590</v>
      </c>
      <c r="Q5914" s="12" t="str">
        <f t="shared" si="337"/>
        <v>141051815900001</v>
      </c>
      <c r="R5914" s="20" t="s">
        <v>4647</v>
      </c>
      <c r="AI5914" s="12" t="s">
        <v>908</v>
      </c>
      <c r="AK5914" s="12" t="s">
        <v>864</v>
      </c>
      <c r="AP5914" s="12" t="s">
        <v>100</v>
      </c>
      <c r="AR5914" s="12" t="s">
        <v>100</v>
      </c>
      <c r="BN5914" s="12">
        <v>1</v>
      </c>
      <c r="BP5914" s="12" t="s">
        <v>3809</v>
      </c>
    </row>
    <row r="5915" spans="1:68" ht="45" x14ac:dyDescent="0.25">
      <c r="A5915" s="12">
        <v>1</v>
      </c>
      <c r="B5915" s="11" t="str">
        <f t="shared" si="335"/>
        <v>Общий расчет. Анализ даты. Анализ даты. Символические звезды. Овечий нож (Демон убиения овец). Нет</v>
      </c>
      <c r="C5915" s="11" t="str">
        <f>IFERROR(VLOOKUP(I5915,lvl_1[],2,FALSE),"Нет")</f>
        <v>Общий расчет</v>
      </c>
      <c r="D5915" s="11" t="str">
        <f>IFERROR(VLOOKUP(Rule!J5915,lvl_2[],2,FALSE),"Нет")</f>
        <v>Анализ даты</v>
      </c>
      <c r="E5915" s="11" t="str">
        <f>IFERROR(VLOOKUP(Rule!K5915,lvl_3[],2,FALSE),"Нет")</f>
        <v>Анализ даты</v>
      </c>
      <c r="F5915" s="11" t="str">
        <f>IFERROR(INDEX(lvl_4[],MATCH(L5915,lvl_4[ID],0),MATCH(TEXT(K5915,"##0"),lvl_4[#Headers],0)),"Нет")</f>
        <v>Символические звезды</v>
      </c>
      <c r="G5915" s="11" t="str">
        <f>IFERROR(INDEX(lvl_5[],MATCH(M5915,lvl_5[ID],0),MATCH(_xlfn.CONCAT(TEXT(K5915,"##0"),"_",TEXT(L5915,"##0")),lvl_5[#Headers],0)),"Нет")</f>
        <v>Овечий нож (Демон убиения овец)</v>
      </c>
      <c r="H5915" s="11" t="str">
        <f>IFERROR(INDEX(lvl_6[],MATCH(N5915,lvl_6[ID],0),MATCH(_xlfn.CONCAT(K5915,"_",L5915,"_",M5915),lvl_6[#Headers],0)),"Нет")</f>
        <v>Нет</v>
      </c>
      <c r="I5915" s="12">
        <v>1</v>
      </c>
      <c r="J5915" s="12">
        <v>4</v>
      </c>
      <c r="K5915" s="12">
        <v>1</v>
      </c>
      <c r="L5915" s="12">
        <v>5</v>
      </c>
      <c r="M5915" s="12">
        <v>18</v>
      </c>
      <c r="N5915" s="12">
        <v>1591</v>
      </c>
      <c r="O5915" s="12">
        <f>COUNTIF($P$2:P5915,P5915)</f>
        <v>1</v>
      </c>
      <c r="P5915" s="12" t="str">
        <f t="shared" si="336"/>
        <v>14105181591</v>
      </c>
      <c r="Q5915" s="12" t="str">
        <f t="shared" si="337"/>
        <v>141051815910001</v>
      </c>
      <c r="R5915" s="20" t="s">
        <v>4648</v>
      </c>
      <c r="AI5915" s="12" t="s">
        <v>908</v>
      </c>
      <c r="AK5915" s="12" t="s">
        <v>862</v>
      </c>
      <c r="AP5915" s="12" t="s">
        <v>100</v>
      </c>
      <c r="AR5915" s="12" t="s">
        <v>100</v>
      </c>
      <c r="BN5915" s="12">
        <v>1</v>
      </c>
      <c r="BP5915" s="12" t="s">
        <v>3809</v>
      </c>
    </row>
    <row r="5916" spans="1:68" ht="45" x14ac:dyDescent="0.25">
      <c r="A5916" s="12">
        <v>1</v>
      </c>
      <c r="B5916" s="11" t="str">
        <f t="shared" si="335"/>
        <v>Общий расчет. Анализ даты. Анализ даты. Символические звезды. Овечий нож (Демон убиения овец). Нет</v>
      </c>
      <c r="C5916" s="11" t="str">
        <f>IFERROR(VLOOKUP(I5916,lvl_1[],2,FALSE),"Нет")</f>
        <v>Общий расчет</v>
      </c>
      <c r="D5916" s="11" t="str">
        <f>IFERROR(VLOOKUP(Rule!J5916,lvl_2[],2,FALSE),"Нет")</f>
        <v>Анализ даты</v>
      </c>
      <c r="E5916" s="11" t="str">
        <f>IFERROR(VLOOKUP(Rule!K5916,lvl_3[],2,FALSE),"Нет")</f>
        <v>Анализ даты</v>
      </c>
      <c r="F5916" s="11" t="str">
        <f>IFERROR(INDEX(lvl_4[],MATCH(L5916,lvl_4[ID],0),MATCH(TEXT(K5916,"##0"),lvl_4[#Headers],0)),"Нет")</f>
        <v>Символические звезды</v>
      </c>
      <c r="G5916" s="11" t="str">
        <f>IFERROR(INDEX(lvl_5[],MATCH(M5916,lvl_5[ID],0),MATCH(_xlfn.CONCAT(TEXT(K5916,"##0"),"_",TEXT(L5916,"##0")),lvl_5[#Headers],0)),"Нет")</f>
        <v>Овечий нож (Демон убиения овец)</v>
      </c>
      <c r="H5916" s="11" t="str">
        <f>IFERROR(INDEX(lvl_6[],MATCH(N5916,lvl_6[ID],0),MATCH(_xlfn.CONCAT(K5916,"_",L5916,"_",M5916),lvl_6[#Headers],0)),"Нет")</f>
        <v>Нет</v>
      </c>
      <c r="I5916" s="12">
        <v>1</v>
      </c>
      <c r="J5916" s="12">
        <v>4</v>
      </c>
      <c r="K5916" s="12">
        <v>1</v>
      </c>
      <c r="L5916" s="12">
        <v>5</v>
      </c>
      <c r="M5916" s="12">
        <v>18</v>
      </c>
      <c r="N5916" s="12">
        <v>1592</v>
      </c>
      <c r="O5916" s="12">
        <f>COUNTIF($P$2:P5916,P5916)</f>
        <v>1</v>
      </c>
      <c r="P5916" s="12" t="str">
        <f t="shared" si="336"/>
        <v>14105181592</v>
      </c>
      <c r="Q5916" s="12" t="str">
        <f t="shared" si="337"/>
        <v>141051815920001</v>
      </c>
      <c r="R5916" s="20" t="s">
        <v>4649</v>
      </c>
      <c r="AI5916" s="12" t="s">
        <v>910</v>
      </c>
      <c r="AK5916" s="12" t="s">
        <v>866</v>
      </c>
      <c r="AP5916" s="12" t="s">
        <v>100</v>
      </c>
      <c r="AR5916" s="12" t="s">
        <v>100</v>
      </c>
      <c r="BN5916" s="12">
        <v>1</v>
      </c>
      <c r="BP5916" s="12" t="s">
        <v>3809</v>
      </c>
    </row>
    <row r="5917" spans="1:68" ht="45" x14ac:dyDescent="0.25">
      <c r="A5917" s="12">
        <v>1</v>
      </c>
      <c r="B5917" s="11" t="str">
        <f t="shared" si="335"/>
        <v>Общий расчет. Анализ даты. Анализ даты. Символические звезды. Овечий нож (Демон убиения овец). Нет</v>
      </c>
      <c r="C5917" s="11" t="str">
        <f>IFERROR(VLOOKUP(I5917,lvl_1[],2,FALSE),"Нет")</f>
        <v>Общий расчет</v>
      </c>
      <c r="D5917" s="11" t="str">
        <f>IFERROR(VLOOKUP(Rule!J5917,lvl_2[],2,FALSE),"Нет")</f>
        <v>Анализ даты</v>
      </c>
      <c r="E5917" s="11" t="str">
        <f>IFERROR(VLOOKUP(Rule!K5917,lvl_3[],2,FALSE),"Нет")</f>
        <v>Анализ даты</v>
      </c>
      <c r="F5917" s="11" t="str">
        <f>IFERROR(INDEX(lvl_4[],MATCH(L5917,lvl_4[ID],0),MATCH(TEXT(K5917,"##0"),lvl_4[#Headers],0)),"Нет")</f>
        <v>Символические звезды</v>
      </c>
      <c r="G5917" s="11" t="str">
        <f>IFERROR(INDEX(lvl_5[],MATCH(M5917,lvl_5[ID],0),MATCH(_xlfn.CONCAT(TEXT(K5917,"##0"),"_",TEXT(L5917,"##0")),lvl_5[#Headers],0)),"Нет")</f>
        <v>Овечий нож (Демон убиения овец)</v>
      </c>
      <c r="H5917" s="11" t="str">
        <f>IFERROR(INDEX(lvl_6[],MATCH(N5917,lvl_6[ID],0),MATCH(_xlfn.CONCAT(K5917,"_",L5917,"_",M5917),lvl_6[#Headers],0)),"Нет")</f>
        <v>Нет</v>
      </c>
      <c r="I5917" s="12">
        <v>1</v>
      </c>
      <c r="J5917" s="12">
        <v>4</v>
      </c>
      <c r="K5917" s="12">
        <v>1</v>
      </c>
      <c r="L5917" s="12">
        <v>5</v>
      </c>
      <c r="M5917" s="12">
        <v>18</v>
      </c>
      <c r="N5917" s="12">
        <v>1593</v>
      </c>
      <c r="O5917" s="12">
        <f>COUNTIF($P$2:P5917,P5917)</f>
        <v>1</v>
      </c>
      <c r="P5917" s="12" t="str">
        <f t="shared" si="336"/>
        <v>14105181593</v>
      </c>
      <c r="Q5917" s="12" t="str">
        <f t="shared" si="337"/>
        <v>141051815930001</v>
      </c>
      <c r="R5917" s="20" t="s">
        <v>4650</v>
      </c>
      <c r="AI5917" s="12" t="s">
        <v>912</v>
      </c>
      <c r="AK5917" s="12" t="s">
        <v>867</v>
      </c>
      <c r="AP5917" s="12" t="s">
        <v>100</v>
      </c>
      <c r="AR5917" s="12" t="s">
        <v>100</v>
      </c>
      <c r="BN5917" s="12">
        <v>1</v>
      </c>
      <c r="BP5917" s="12" t="s">
        <v>3809</v>
      </c>
    </row>
    <row r="5918" spans="1:68" ht="45" x14ac:dyDescent="0.25">
      <c r="A5918" s="12">
        <v>1</v>
      </c>
      <c r="B5918" s="11" t="str">
        <f t="shared" si="335"/>
        <v>Общий расчет. Анализ даты. Анализ даты. Символические звезды. Овечий нож (Демон убиения овец). Нет</v>
      </c>
      <c r="C5918" s="11" t="str">
        <f>IFERROR(VLOOKUP(I5918,lvl_1[],2,FALSE),"Нет")</f>
        <v>Общий расчет</v>
      </c>
      <c r="D5918" s="11" t="str">
        <f>IFERROR(VLOOKUP(Rule!J5918,lvl_2[],2,FALSE),"Нет")</f>
        <v>Анализ даты</v>
      </c>
      <c r="E5918" s="11" t="str">
        <f>IFERROR(VLOOKUP(Rule!K5918,lvl_3[],2,FALSE),"Нет")</f>
        <v>Анализ даты</v>
      </c>
      <c r="F5918" s="11" t="str">
        <f>IFERROR(INDEX(lvl_4[],MATCH(L5918,lvl_4[ID],0),MATCH(TEXT(K5918,"##0"),lvl_4[#Headers],0)),"Нет")</f>
        <v>Символические звезды</v>
      </c>
      <c r="G5918" s="11" t="str">
        <f>IFERROR(INDEX(lvl_5[],MATCH(M5918,lvl_5[ID],0),MATCH(_xlfn.CONCAT(TEXT(K5918,"##0"),"_",TEXT(L5918,"##0")),lvl_5[#Headers],0)),"Нет")</f>
        <v>Овечий нож (Демон убиения овец)</v>
      </c>
      <c r="H5918" s="11" t="str">
        <f>IFERROR(INDEX(lvl_6[],MATCH(N5918,lvl_6[ID],0),MATCH(_xlfn.CONCAT(K5918,"_",L5918,"_",M5918),lvl_6[#Headers],0)),"Нет")</f>
        <v>Нет</v>
      </c>
      <c r="I5918" s="12">
        <v>1</v>
      </c>
      <c r="J5918" s="12">
        <v>4</v>
      </c>
      <c r="K5918" s="12">
        <v>1</v>
      </c>
      <c r="L5918" s="12">
        <v>5</v>
      </c>
      <c r="M5918" s="12">
        <v>18</v>
      </c>
      <c r="N5918" s="12">
        <v>1594</v>
      </c>
      <c r="O5918" s="12">
        <f>COUNTIF($P$2:P5918,P5918)</f>
        <v>1</v>
      </c>
      <c r="P5918" s="12" t="str">
        <f t="shared" si="336"/>
        <v>14105181594</v>
      </c>
      <c r="Q5918" s="12" t="str">
        <f t="shared" si="337"/>
        <v>141051815940001</v>
      </c>
      <c r="R5918" s="20" t="s">
        <v>4651</v>
      </c>
      <c r="AI5918" s="12" t="s">
        <v>912</v>
      </c>
      <c r="AK5918" s="12" t="s">
        <v>865</v>
      </c>
      <c r="AP5918" s="12" t="s">
        <v>100</v>
      </c>
      <c r="AR5918" s="12" t="s">
        <v>100</v>
      </c>
      <c r="BN5918" s="12">
        <v>1</v>
      </c>
      <c r="BP5918" s="12" t="s">
        <v>3809</v>
      </c>
    </row>
    <row r="5919" spans="1:68" ht="45" x14ac:dyDescent="0.25">
      <c r="A5919" s="12">
        <v>1</v>
      </c>
      <c r="B5919" s="11" t="str">
        <f t="shared" si="335"/>
        <v>Общий расчет. Анализ даты. Анализ даты. Символические звезды. Овечий нож (Демон убиения овец). Нет</v>
      </c>
      <c r="C5919" s="11" t="str">
        <f>IFERROR(VLOOKUP(I5919,lvl_1[],2,FALSE),"Нет")</f>
        <v>Общий расчет</v>
      </c>
      <c r="D5919" s="11" t="str">
        <f>IFERROR(VLOOKUP(Rule!J5919,lvl_2[],2,FALSE),"Нет")</f>
        <v>Анализ даты</v>
      </c>
      <c r="E5919" s="11" t="str">
        <f>IFERROR(VLOOKUP(Rule!K5919,lvl_3[],2,FALSE),"Нет")</f>
        <v>Анализ даты</v>
      </c>
      <c r="F5919" s="11" t="str">
        <f>IFERROR(INDEX(lvl_4[],MATCH(L5919,lvl_4[ID],0),MATCH(TEXT(K5919,"##0"),lvl_4[#Headers],0)),"Нет")</f>
        <v>Символические звезды</v>
      </c>
      <c r="G5919" s="11" t="str">
        <f>IFERROR(INDEX(lvl_5[],MATCH(M5919,lvl_5[ID],0),MATCH(_xlfn.CONCAT(TEXT(K5919,"##0"),"_",TEXT(L5919,"##0")),lvl_5[#Headers],0)),"Нет")</f>
        <v>Овечий нож (Демон убиения овец)</v>
      </c>
      <c r="H5919" s="11" t="str">
        <f>IFERROR(INDEX(lvl_6[],MATCH(N5919,lvl_6[ID],0),MATCH(_xlfn.CONCAT(K5919,"_",L5919,"_",M5919),lvl_6[#Headers],0)),"Нет")</f>
        <v>Нет</v>
      </c>
      <c r="I5919" s="12">
        <v>1</v>
      </c>
      <c r="J5919" s="12">
        <v>4</v>
      </c>
      <c r="K5919" s="12">
        <v>1</v>
      </c>
      <c r="L5919" s="12">
        <v>5</v>
      </c>
      <c r="M5919" s="12">
        <v>18</v>
      </c>
      <c r="N5919" s="12">
        <v>1595</v>
      </c>
      <c r="O5919" s="12">
        <f>COUNTIF($P$2:P5919,P5919)</f>
        <v>1</v>
      </c>
      <c r="P5919" s="12" t="str">
        <f t="shared" si="336"/>
        <v>14105181595</v>
      </c>
      <c r="Q5919" s="12" t="str">
        <f t="shared" si="337"/>
        <v>141051815950001</v>
      </c>
      <c r="R5919" s="20" t="s">
        <v>4652</v>
      </c>
      <c r="AI5919" s="12" t="s">
        <v>914</v>
      </c>
      <c r="AK5919" s="12" t="s">
        <v>869</v>
      </c>
      <c r="AP5919" s="12" t="s">
        <v>100</v>
      </c>
      <c r="AR5919" s="12" t="s">
        <v>100</v>
      </c>
      <c r="BN5919" s="12">
        <v>1</v>
      </c>
      <c r="BP5919" s="12" t="s">
        <v>3809</v>
      </c>
    </row>
    <row r="5920" spans="1:68" ht="45" x14ac:dyDescent="0.25">
      <c r="A5920" s="12">
        <v>1</v>
      </c>
      <c r="B5920" s="11" t="str">
        <f t="shared" si="335"/>
        <v>Общий расчет. Анализ даты. Анализ даты. Символические звезды. Овечий нож (Демон убиения овец). Нет</v>
      </c>
      <c r="C5920" s="11" t="str">
        <f>IFERROR(VLOOKUP(I5920,lvl_1[],2,FALSE),"Нет")</f>
        <v>Общий расчет</v>
      </c>
      <c r="D5920" s="11" t="str">
        <f>IFERROR(VLOOKUP(Rule!J5920,lvl_2[],2,FALSE),"Нет")</f>
        <v>Анализ даты</v>
      </c>
      <c r="E5920" s="11" t="str">
        <f>IFERROR(VLOOKUP(Rule!K5920,lvl_3[],2,FALSE),"Нет")</f>
        <v>Анализ даты</v>
      </c>
      <c r="F5920" s="11" t="str">
        <f>IFERROR(INDEX(lvl_4[],MATCH(L5920,lvl_4[ID],0),MATCH(TEXT(K5920,"##0"),lvl_4[#Headers],0)),"Нет")</f>
        <v>Символические звезды</v>
      </c>
      <c r="G5920" s="11" t="str">
        <f>IFERROR(INDEX(lvl_5[],MATCH(M5920,lvl_5[ID],0),MATCH(_xlfn.CONCAT(TEXT(K5920,"##0"),"_",TEXT(L5920,"##0")),lvl_5[#Headers],0)),"Нет")</f>
        <v>Овечий нож (Демон убиения овец)</v>
      </c>
      <c r="H5920" s="11" t="str">
        <f>IFERROR(INDEX(lvl_6[],MATCH(N5920,lvl_6[ID],0),MATCH(_xlfn.CONCAT(K5920,"_",L5920,"_",M5920),lvl_6[#Headers],0)),"Нет")</f>
        <v>Нет</v>
      </c>
      <c r="I5920" s="12">
        <v>1</v>
      </c>
      <c r="J5920" s="12">
        <v>4</v>
      </c>
      <c r="K5920" s="12">
        <v>1</v>
      </c>
      <c r="L5920" s="12">
        <v>5</v>
      </c>
      <c r="M5920" s="12">
        <v>18</v>
      </c>
      <c r="N5920" s="12">
        <v>1596</v>
      </c>
      <c r="O5920" s="12">
        <f>COUNTIF($P$2:P5920,P5920)</f>
        <v>1</v>
      </c>
      <c r="P5920" s="12" t="str">
        <f t="shared" si="336"/>
        <v>14105181596</v>
      </c>
      <c r="Q5920" s="12" t="str">
        <f t="shared" si="337"/>
        <v>141051815960001</v>
      </c>
      <c r="R5920" s="20" t="s">
        <v>4653</v>
      </c>
      <c r="AI5920" s="12" t="s">
        <v>916</v>
      </c>
      <c r="AK5920" s="12" t="s">
        <v>870</v>
      </c>
      <c r="AP5920" s="12" t="s">
        <v>100</v>
      </c>
      <c r="AR5920" s="12" t="s">
        <v>100</v>
      </c>
      <c r="BN5920" s="12">
        <v>1</v>
      </c>
      <c r="BP5920" s="12" t="s">
        <v>3809</v>
      </c>
    </row>
    <row r="5921" spans="1:68" ht="60" x14ac:dyDescent="0.25">
      <c r="A5921" s="12">
        <v>1</v>
      </c>
      <c r="B5921" s="11" t="str">
        <f t="shared" si="335"/>
        <v>Общий расчет. Анализ даты. Анализ даты. Символические звезды. Вознаграждение 10 Небесных стволов (Процветание). Нет</v>
      </c>
      <c r="C5921" s="11" t="str">
        <f>IFERROR(VLOOKUP(I5921,lvl_1[],2,FALSE),"Нет")</f>
        <v>Общий расчет</v>
      </c>
      <c r="D5921" s="11" t="str">
        <f>IFERROR(VLOOKUP(Rule!J5921,lvl_2[],2,FALSE),"Нет")</f>
        <v>Анализ даты</v>
      </c>
      <c r="E5921" s="11" t="str">
        <f>IFERROR(VLOOKUP(Rule!K5921,lvl_3[],2,FALSE),"Нет")</f>
        <v>Анализ даты</v>
      </c>
      <c r="F5921" s="11" t="str">
        <f>IFERROR(INDEX(lvl_4[],MATCH(L5921,lvl_4[ID],0),MATCH(TEXT(K5921,"##0"),lvl_4[#Headers],0)),"Нет")</f>
        <v>Символические звезды</v>
      </c>
      <c r="G5921" s="11" t="str">
        <f>IFERROR(INDEX(lvl_5[],MATCH(M5921,lvl_5[ID],0),MATCH(_xlfn.CONCAT(TEXT(K5921,"##0"),"_",TEXT(L5921,"##0")),lvl_5[#Headers],0)),"Нет")</f>
        <v>Вознаграждение 10 Небесных стволов (Процветание)</v>
      </c>
      <c r="H5921" s="11" t="str">
        <f>IFERROR(INDEX(lvl_6[],MATCH(N5921,lvl_6[ID],0),MATCH(_xlfn.CONCAT(K5921,"_",L5921,"_",M5921),lvl_6[#Headers],0)),"Нет")</f>
        <v>Нет</v>
      </c>
      <c r="I5921" s="12">
        <v>1</v>
      </c>
      <c r="J5921" s="12">
        <v>4</v>
      </c>
      <c r="K5921" s="12">
        <v>1</v>
      </c>
      <c r="L5921" s="12">
        <v>5</v>
      </c>
      <c r="M5921" s="12">
        <v>19</v>
      </c>
      <c r="N5921" s="12">
        <v>1597</v>
      </c>
      <c r="O5921" s="12">
        <f>COUNTIF($P$2:P5921,P5921)</f>
        <v>1</v>
      </c>
      <c r="P5921" s="12" t="str">
        <f t="shared" si="336"/>
        <v>14105191597</v>
      </c>
      <c r="Q5921" s="12" t="str">
        <f t="shared" si="337"/>
        <v>141051915970001</v>
      </c>
      <c r="R5921" s="20" t="s">
        <v>4654</v>
      </c>
      <c r="AI5921" s="12" t="s">
        <v>899</v>
      </c>
      <c r="AK5921" s="12" t="s">
        <v>859</v>
      </c>
      <c r="AP5921" s="12" t="s">
        <v>100</v>
      </c>
      <c r="AR5921" s="12" t="s">
        <v>100</v>
      </c>
      <c r="BN5921" s="12">
        <v>1</v>
      </c>
      <c r="BP5921" s="12" t="s">
        <v>3809</v>
      </c>
    </row>
    <row r="5922" spans="1:68" ht="60" x14ac:dyDescent="0.25">
      <c r="A5922" s="12">
        <v>1</v>
      </c>
      <c r="B5922" s="11" t="str">
        <f t="shared" si="335"/>
        <v>Общий расчет. Анализ даты. Анализ даты. Символические звезды. Вознаграждение 10 Небесных стволов (Процветание). Нет</v>
      </c>
      <c r="C5922" s="11" t="str">
        <f>IFERROR(VLOOKUP(I5922,lvl_1[],2,FALSE),"Нет")</f>
        <v>Общий расчет</v>
      </c>
      <c r="D5922" s="11" t="str">
        <f>IFERROR(VLOOKUP(Rule!J5922,lvl_2[],2,FALSE),"Нет")</f>
        <v>Анализ даты</v>
      </c>
      <c r="E5922" s="11" t="str">
        <f>IFERROR(VLOOKUP(Rule!K5922,lvl_3[],2,FALSE),"Нет")</f>
        <v>Анализ даты</v>
      </c>
      <c r="F5922" s="11" t="str">
        <f>IFERROR(INDEX(lvl_4[],MATCH(L5922,lvl_4[ID],0),MATCH(TEXT(K5922,"##0"),lvl_4[#Headers],0)),"Нет")</f>
        <v>Символические звезды</v>
      </c>
      <c r="G5922" s="11" t="str">
        <f>IFERROR(INDEX(lvl_5[],MATCH(M5922,lvl_5[ID],0),MATCH(_xlfn.CONCAT(TEXT(K5922,"##0"),"_",TEXT(L5922,"##0")),lvl_5[#Headers],0)),"Нет")</f>
        <v>Вознаграждение 10 Небесных стволов (Процветание)</v>
      </c>
      <c r="H5922" s="11" t="str">
        <f>IFERROR(INDEX(lvl_6[],MATCH(N5922,lvl_6[ID],0),MATCH(_xlfn.CONCAT(K5922,"_",L5922,"_",M5922),lvl_6[#Headers],0)),"Нет")</f>
        <v>Нет</v>
      </c>
      <c r="I5922" s="12">
        <v>1</v>
      </c>
      <c r="J5922" s="12">
        <v>4</v>
      </c>
      <c r="K5922" s="12">
        <v>1</v>
      </c>
      <c r="L5922" s="12">
        <v>5</v>
      </c>
      <c r="M5922" s="12">
        <v>19</v>
      </c>
      <c r="N5922" s="12">
        <v>1598</v>
      </c>
      <c r="O5922" s="12">
        <f>COUNTIF($P$2:P5922,P5922)</f>
        <v>1</v>
      </c>
      <c r="P5922" s="12" t="str">
        <f t="shared" si="336"/>
        <v>14105191598</v>
      </c>
      <c r="Q5922" s="12" t="str">
        <f t="shared" si="337"/>
        <v>141051915980001</v>
      </c>
      <c r="R5922" s="20" t="s">
        <v>4655</v>
      </c>
      <c r="AI5922" s="12" t="s">
        <v>901</v>
      </c>
      <c r="AK5922" s="12" t="s">
        <v>860</v>
      </c>
      <c r="AP5922" s="12" t="s">
        <v>100</v>
      </c>
      <c r="AR5922" s="12" t="s">
        <v>100</v>
      </c>
      <c r="BN5922" s="12">
        <v>1</v>
      </c>
      <c r="BP5922" s="12" t="s">
        <v>3809</v>
      </c>
    </row>
    <row r="5923" spans="1:68" ht="60" x14ac:dyDescent="0.25">
      <c r="A5923" s="12">
        <v>1</v>
      </c>
      <c r="B5923" s="11" t="str">
        <f t="shared" si="335"/>
        <v>Общий расчет. Анализ даты. Анализ даты. Символические звезды. Вознаграждение 10 Небесных стволов (Процветание). Нет</v>
      </c>
      <c r="C5923" s="11" t="str">
        <f>IFERROR(VLOOKUP(I5923,lvl_1[],2,FALSE),"Нет")</f>
        <v>Общий расчет</v>
      </c>
      <c r="D5923" s="11" t="str">
        <f>IFERROR(VLOOKUP(Rule!J5923,lvl_2[],2,FALSE),"Нет")</f>
        <v>Анализ даты</v>
      </c>
      <c r="E5923" s="11" t="str">
        <f>IFERROR(VLOOKUP(Rule!K5923,lvl_3[],2,FALSE),"Нет")</f>
        <v>Анализ даты</v>
      </c>
      <c r="F5923" s="11" t="str">
        <f>IFERROR(INDEX(lvl_4[],MATCH(L5923,lvl_4[ID],0),MATCH(TEXT(K5923,"##0"),lvl_4[#Headers],0)),"Нет")</f>
        <v>Символические звезды</v>
      </c>
      <c r="G5923" s="11" t="str">
        <f>IFERROR(INDEX(lvl_5[],MATCH(M5923,lvl_5[ID],0),MATCH(_xlfn.CONCAT(TEXT(K5923,"##0"),"_",TEXT(L5923,"##0")),lvl_5[#Headers],0)),"Нет")</f>
        <v>Вознаграждение 10 Небесных стволов (Процветание)</v>
      </c>
      <c r="H5923" s="11" t="str">
        <f>IFERROR(INDEX(lvl_6[],MATCH(N5923,lvl_6[ID],0),MATCH(_xlfn.CONCAT(K5923,"_",L5923,"_",M5923),lvl_6[#Headers],0)),"Нет")</f>
        <v>Нет</v>
      </c>
      <c r="I5923" s="12">
        <v>1</v>
      </c>
      <c r="J5923" s="12">
        <v>4</v>
      </c>
      <c r="K5923" s="12">
        <v>1</v>
      </c>
      <c r="L5923" s="12">
        <v>5</v>
      </c>
      <c r="M5923" s="12">
        <v>19</v>
      </c>
      <c r="N5923" s="12">
        <v>1599</v>
      </c>
      <c r="O5923" s="12">
        <f>COUNTIF($P$2:P5923,P5923)</f>
        <v>1</v>
      </c>
      <c r="P5923" s="12" t="str">
        <f t="shared" si="336"/>
        <v>14105191599</v>
      </c>
      <c r="Q5923" s="12" t="str">
        <f t="shared" si="337"/>
        <v>141051915990001</v>
      </c>
      <c r="R5923" s="20" t="s">
        <v>4656</v>
      </c>
      <c r="AI5923" s="12" t="s">
        <v>903</v>
      </c>
      <c r="AK5923" s="12" t="s">
        <v>862</v>
      </c>
      <c r="AP5923" s="12" t="s">
        <v>100</v>
      </c>
      <c r="AR5923" s="12" t="s">
        <v>100</v>
      </c>
      <c r="BN5923" s="12">
        <v>1</v>
      </c>
      <c r="BP5923" s="12" t="s">
        <v>3809</v>
      </c>
    </row>
    <row r="5924" spans="1:68" ht="60" x14ac:dyDescent="0.25">
      <c r="A5924" s="12">
        <v>1</v>
      </c>
      <c r="B5924" s="11" t="str">
        <f t="shared" si="335"/>
        <v>Общий расчет. Анализ даты. Анализ даты. Символические звезды. Вознаграждение 10 Небесных стволов (Процветание). Нет</v>
      </c>
      <c r="C5924" s="11" t="str">
        <f>IFERROR(VLOOKUP(I5924,lvl_1[],2,FALSE),"Нет")</f>
        <v>Общий расчет</v>
      </c>
      <c r="D5924" s="11" t="str">
        <f>IFERROR(VLOOKUP(Rule!J5924,lvl_2[],2,FALSE),"Нет")</f>
        <v>Анализ даты</v>
      </c>
      <c r="E5924" s="11" t="str">
        <f>IFERROR(VLOOKUP(Rule!K5924,lvl_3[],2,FALSE),"Нет")</f>
        <v>Анализ даты</v>
      </c>
      <c r="F5924" s="11" t="str">
        <f>IFERROR(INDEX(lvl_4[],MATCH(L5924,lvl_4[ID],0),MATCH(TEXT(K5924,"##0"),lvl_4[#Headers],0)),"Нет")</f>
        <v>Символические звезды</v>
      </c>
      <c r="G5924" s="11" t="str">
        <f>IFERROR(INDEX(lvl_5[],MATCH(M5924,lvl_5[ID],0),MATCH(_xlfn.CONCAT(TEXT(K5924,"##0"),"_",TEXT(L5924,"##0")),lvl_5[#Headers],0)),"Нет")</f>
        <v>Вознаграждение 10 Небесных стволов (Процветание)</v>
      </c>
      <c r="H5924" s="11" t="str">
        <f>IFERROR(INDEX(lvl_6[],MATCH(N5924,lvl_6[ID],0),MATCH(_xlfn.CONCAT(K5924,"_",L5924,"_",M5924),lvl_6[#Headers],0)),"Нет")</f>
        <v>Нет</v>
      </c>
      <c r="I5924" s="12">
        <v>1</v>
      </c>
      <c r="J5924" s="12">
        <v>4</v>
      </c>
      <c r="K5924" s="12">
        <v>1</v>
      </c>
      <c r="L5924" s="12">
        <v>5</v>
      </c>
      <c r="M5924" s="12">
        <v>19</v>
      </c>
      <c r="N5924" s="12">
        <v>1600</v>
      </c>
      <c r="O5924" s="12">
        <f>COUNTIF($P$2:P5924,P5924)</f>
        <v>1</v>
      </c>
      <c r="P5924" s="12" t="str">
        <f t="shared" si="336"/>
        <v>14105191600</v>
      </c>
      <c r="Q5924" s="12" t="str">
        <f t="shared" si="337"/>
        <v>141051916000001</v>
      </c>
      <c r="R5924" s="20" t="s">
        <v>4657</v>
      </c>
      <c r="AI5924" s="12" t="s">
        <v>905</v>
      </c>
      <c r="AK5924" s="12" t="s">
        <v>863</v>
      </c>
      <c r="AP5924" s="12" t="s">
        <v>100</v>
      </c>
      <c r="AR5924" s="12" t="s">
        <v>100</v>
      </c>
      <c r="BN5924" s="12">
        <v>1</v>
      </c>
      <c r="BP5924" s="12" t="s">
        <v>3809</v>
      </c>
    </row>
    <row r="5925" spans="1:68" ht="60" x14ac:dyDescent="0.25">
      <c r="A5925" s="12">
        <v>1</v>
      </c>
      <c r="B5925" s="11" t="str">
        <f t="shared" ref="B5925:B5988" si="338">_xlfn.CONCAT(C5925,". ", D5925,". ", E5925,". ", F5925,". ", G5925,". ", H5925)</f>
        <v>Общий расчет. Анализ даты. Анализ даты. Символические звезды. Вознаграждение 10 Небесных стволов (Процветание). Нет</v>
      </c>
      <c r="C5925" s="11" t="str">
        <f>IFERROR(VLOOKUP(I5925,lvl_1[],2,FALSE),"Нет")</f>
        <v>Общий расчет</v>
      </c>
      <c r="D5925" s="11" t="str">
        <f>IFERROR(VLOOKUP(Rule!J5925,lvl_2[],2,FALSE),"Нет")</f>
        <v>Анализ даты</v>
      </c>
      <c r="E5925" s="11" t="str">
        <f>IFERROR(VLOOKUP(Rule!K5925,lvl_3[],2,FALSE),"Нет")</f>
        <v>Анализ даты</v>
      </c>
      <c r="F5925" s="11" t="str">
        <f>IFERROR(INDEX(lvl_4[],MATCH(L5925,lvl_4[ID],0),MATCH(TEXT(K5925,"##0"),lvl_4[#Headers],0)),"Нет")</f>
        <v>Символические звезды</v>
      </c>
      <c r="G5925" s="11" t="str">
        <f>IFERROR(INDEX(lvl_5[],MATCH(M5925,lvl_5[ID],0),MATCH(_xlfn.CONCAT(TEXT(K5925,"##0"),"_",TEXT(L5925,"##0")),lvl_5[#Headers],0)),"Нет")</f>
        <v>Вознаграждение 10 Небесных стволов (Процветание)</v>
      </c>
      <c r="H5925" s="11" t="str">
        <f>IFERROR(INDEX(lvl_6[],MATCH(N5925,lvl_6[ID],0),MATCH(_xlfn.CONCAT(K5925,"_",L5925,"_",M5925),lvl_6[#Headers],0)),"Нет")</f>
        <v>Нет</v>
      </c>
      <c r="I5925" s="12">
        <v>1</v>
      </c>
      <c r="J5925" s="12">
        <v>4</v>
      </c>
      <c r="K5925" s="12">
        <v>1</v>
      </c>
      <c r="L5925" s="12">
        <v>5</v>
      </c>
      <c r="M5925" s="12">
        <v>19</v>
      </c>
      <c r="N5925" s="12">
        <v>1601</v>
      </c>
      <c r="O5925" s="12">
        <f>COUNTIF($P$2:P5925,P5925)</f>
        <v>1</v>
      </c>
      <c r="P5925" s="12" t="str">
        <f t="shared" ref="P5925:P5988" si="339">_xlfn.CONCAT(I5925,
J5925,
K5925,
IF(LEN(L5925)=1,_xlfn.CONCAT(0,L5925),L5925),
IF(LEN(M5925)=1,_xlfn.CONCAT(0,M5925),M5925),
IF(LEN(N5925)=1,_xlfn.CONCAT(0,N5925),N5925))</f>
        <v>14105191601</v>
      </c>
      <c r="Q5925" s="12" t="str">
        <f t="shared" ref="Q5925:Q5988" si="340">_xlfn.CONCAT(I5925,
J5925,
K5925,
IF(LEN(L5925)=1,_xlfn.CONCAT(0,L5925),L5925),
IF(LEN(M5925)=1,_xlfn.CONCAT(0,M5925),M5925),
IF(LEN(N5925)=1,_xlfn.CONCAT(0,N5925),N5925),
IF(LEN(O5925)=1,_xlfn.CONCAT("000",O5925),IF(LEN(O5925)=2,_xlfn.CONCAT("00",O5925),IF(LEN(O5925)=3,_xlfn.CONCAT(0,O5925),O5925))))</f>
        <v>141051916010001</v>
      </c>
      <c r="R5925" s="20" t="s">
        <v>4658</v>
      </c>
      <c r="AI5925" s="12" t="s">
        <v>907</v>
      </c>
      <c r="AK5925" s="12" t="s">
        <v>862</v>
      </c>
      <c r="AP5925" s="12" t="s">
        <v>100</v>
      </c>
      <c r="AR5925" s="12" t="s">
        <v>100</v>
      </c>
      <c r="BN5925" s="12">
        <v>1</v>
      </c>
      <c r="BP5925" s="12" t="s">
        <v>3809</v>
      </c>
    </row>
    <row r="5926" spans="1:68" ht="60" x14ac:dyDescent="0.25">
      <c r="A5926" s="12">
        <v>1</v>
      </c>
      <c r="B5926" s="11" t="str">
        <f t="shared" si="338"/>
        <v>Общий расчет. Анализ даты. Анализ даты. Символические звезды. Вознаграждение 10 Небесных стволов (Процветание). Нет</v>
      </c>
      <c r="C5926" s="11" t="str">
        <f>IFERROR(VLOOKUP(I5926,lvl_1[],2,FALSE),"Нет")</f>
        <v>Общий расчет</v>
      </c>
      <c r="D5926" s="11" t="str">
        <f>IFERROR(VLOOKUP(Rule!J5926,lvl_2[],2,FALSE),"Нет")</f>
        <v>Анализ даты</v>
      </c>
      <c r="E5926" s="11" t="str">
        <f>IFERROR(VLOOKUP(Rule!K5926,lvl_3[],2,FALSE),"Нет")</f>
        <v>Анализ даты</v>
      </c>
      <c r="F5926" s="11" t="str">
        <f>IFERROR(INDEX(lvl_4[],MATCH(L5926,lvl_4[ID],0),MATCH(TEXT(K5926,"##0"),lvl_4[#Headers],0)),"Нет")</f>
        <v>Символические звезды</v>
      </c>
      <c r="G5926" s="11" t="str">
        <f>IFERROR(INDEX(lvl_5[],MATCH(M5926,lvl_5[ID],0),MATCH(_xlfn.CONCAT(TEXT(K5926,"##0"),"_",TEXT(L5926,"##0")),lvl_5[#Headers],0)),"Нет")</f>
        <v>Вознаграждение 10 Небесных стволов (Процветание)</v>
      </c>
      <c r="H5926" s="11" t="str">
        <f>IFERROR(INDEX(lvl_6[],MATCH(N5926,lvl_6[ID],0),MATCH(_xlfn.CONCAT(K5926,"_",L5926,"_",M5926),lvl_6[#Headers],0)),"Нет")</f>
        <v>Нет</v>
      </c>
      <c r="I5926" s="12">
        <v>1</v>
      </c>
      <c r="J5926" s="12">
        <v>4</v>
      </c>
      <c r="K5926" s="12">
        <v>1</v>
      </c>
      <c r="L5926" s="12">
        <v>5</v>
      </c>
      <c r="M5926" s="12">
        <v>19</v>
      </c>
      <c r="N5926" s="12">
        <v>1602</v>
      </c>
      <c r="O5926" s="12">
        <f>COUNTIF($P$2:P5926,P5926)</f>
        <v>1</v>
      </c>
      <c r="P5926" s="12" t="str">
        <f t="shared" si="339"/>
        <v>14105191602</v>
      </c>
      <c r="Q5926" s="12" t="str">
        <f t="shared" si="340"/>
        <v>141051916020001</v>
      </c>
      <c r="R5926" s="20" t="s">
        <v>4659</v>
      </c>
      <c r="AI5926" s="12" t="s">
        <v>908</v>
      </c>
      <c r="AK5926" s="12" t="s">
        <v>863</v>
      </c>
      <c r="AP5926" s="12" t="s">
        <v>100</v>
      </c>
      <c r="AR5926" s="12" t="s">
        <v>100</v>
      </c>
      <c r="BN5926" s="12">
        <v>1</v>
      </c>
      <c r="BP5926" s="12" t="s">
        <v>3809</v>
      </c>
    </row>
    <row r="5927" spans="1:68" ht="60" x14ac:dyDescent="0.25">
      <c r="A5927" s="12">
        <v>1</v>
      </c>
      <c r="B5927" s="11" t="str">
        <f t="shared" si="338"/>
        <v>Общий расчет. Анализ даты. Анализ даты. Символические звезды. Вознаграждение 10 Небесных стволов (Процветание). Нет</v>
      </c>
      <c r="C5927" s="11" t="str">
        <f>IFERROR(VLOOKUP(I5927,lvl_1[],2,FALSE),"Нет")</f>
        <v>Общий расчет</v>
      </c>
      <c r="D5927" s="11" t="str">
        <f>IFERROR(VLOOKUP(Rule!J5927,lvl_2[],2,FALSE),"Нет")</f>
        <v>Анализ даты</v>
      </c>
      <c r="E5927" s="11" t="str">
        <f>IFERROR(VLOOKUP(Rule!K5927,lvl_3[],2,FALSE),"Нет")</f>
        <v>Анализ даты</v>
      </c>
      <c r="F5927" s="11" t="str">
        <f>IFERROR(INDEX(lvl_4[],MATCH(L5927,lvl_4[ID],0),MATCH(TEXT(K5927,"##0"),lvl_4[#Headers],0)),"Нет")</f>
        <v>Символические звезды</v>
      </c>
      <c r="G5927" s="11" t="str">
        <f>IFERROR(INDEX(lvl_5[],MATCH(M5927,lvl_5[ID],0),MATCH(_xlfn.CONCAT(TEXT(K5927,"##0"),"_",TEXT(L5927,"##0")),lvl_5[#Headers],0)),"Нет")</f>
        <v>Вознаграждение 10 Небесных стволов (Процветание)</v>
      </c>
      <c r="H5927" s="11" t="str">
        <f>IFERROR(INDEX(lvl_6[],MATCH(N5927,lvl_6[ID],0),MATCH(_xlfn.CONCAT(K5927,"_",L5927,"_",M5927),lvl_6[#Headers],0)),"Нет")</f>
        <v>Нет</v>
      </c>
      <c r="I5927" s="12">
        <v>1</v>
      </c>
      <c r="J5927" s="12">
        <v>4</v>
      </c>
      <c r="K5927" s="12">
        <v>1</v>
      </c>
      <c r="L5927" s="12">
        <v>5</v>
      </c>
      <c r="M5927" s="12">
        <v>19</v>
      </c>
      <c r="N5927" s="12">
        <v>1603</v>
      </c>
      <c r="O5927" s="12">
        <f>COUNTIF($P$2:P5927,P5927)</f>
        <v>1</v>
      </c>
      <c r="P5927" s="12" t="str">
        <f t="shared" si="339"/>
        <v>14105191603</v>
      </c>
      <c r="Q5927" s="12" t="str">
        <f t="shared" si="340"/>
        <v>141051916030001</v>
      </c>
      <c r="R5927" s="20" t="s">
        <v>4660</v>
      </c>
      <c r="AI5927" s="12" t="s">
        <v>910</v>
      </c>
      <c r="AK5927" s="12" t="s">
        <v>865</v>
      </c>
      <c r="AP5927" s="12" t="s">
        <v>100</v>
      </c>
      <c r="AR5927" s="12" t="s">
        <v>100</v>
      </c>
      <c r="BN5927" s="12">
        <v>1</v>
      </c>
      <c r="BP5927" s="12" t="s">
        <v>3809</v>
      </c>
    </row>
    <row r="5928" spans="1:68" ht="60" x14ac:dyDescent="0.25">
      <c r="A5928" s="12">
        <v>1</v>
      </c>
      <c r="B5928" s="11" t="str">
        <f t="shared" si="338"/>
        <v>Общий расчет. Анализ даты. Анализ даты. Символические звезды. Вознаграждение 10 Небесных стволов (Процветание). Нет</v>
      </c>
      <c r="C5928" s="11" t="str">
        <f>IFERROR(VLOOKUP(I5928,lvl_1[],2,FALSE),"Нет")</f>
        <v>Общий расчет</v>
      </c>
      <c r="D5928" s="11" t="str">
        <f>IFERROR(VLOOKUP(Rule!J5928,lvl_2[],2,FALSE),"Нет")</f>
        <v>Анализ даты</v>
      </c>
      <c r="E5928" s="11" t="str">
        <f>IFERROR(VLOOKUP(Rule!K5928,lvl_3[],2,FALSE),"Нет")</f>
        <v>Анализ даты</v>
      </c>
      <c r="F5928" s="11" t="str">
        <f>IFERROR(INDEX(lvl_4[],MATCH(L5928,lvl_4[ID],0),MATCH(TEXT(K5928,"##0"),lvl_4[#Headers],0)),"Нет")</f>
        <v>Символические звезды</v>
      </c>
      <c r="G5928" s="11" t="str">
        <f>IFERROR(INDEX(lvl_5[],MATCH(M5928,lvl_5[ID],0),MATCH(_xlfn.CONCAT(TEXT(K5928,"##0"),"_",TEXT(L5928,"##0")),lvl_5[#Headers],0)),"Нет")</f>
        <v>Вознаграждение 10 Небесных стволов (Процветание)</v>
      </c>
      <c r="H5928" s="11" t="str">
        <f>IFERROR(INDEX(lvl_6[],MATCH(N5928,lvl_6[ID],0),MATCH(_xlfn.CONCAT(K5928,"_",L5928,"_",M5928),lvl_6[#Headers],0)),"Нет")</f>
        <v>Нет</v>
      </c>
      <c r="I5928" s="12">
        <v>1</v>
      </c>
      <c r="J5928" s="12">
        <v>4</v>
      </c>
      <c r="K5928" s="12">
        <v>1</v>
      </c>
      <c r="L5928" s="12">
        <v>5</v>
      </c>
      <c r="M5928" s="12">
        <v>19</v>
      </c>
      <c r="N5928" s="12">
        <v>1604</v>
      </c>
      <c r="O5928" s="12">
        <f>COUNTIF($P$2:P5928,P5928)</f>
        <v>1</v>
      </c>
      <c r="P5928" s="12" t="str">
        <f t="shared" si="339"/>
        <v>14105191604</v>
      </c>
      <c r="Q5928" s="12" t="str">
        <f t="shared" si="340"/>
        <v>141051916040001</v>
      </c>
      <c r="R5928" s="20" t="s">
        <v>4661</v>
      </c>
      <c r="AI5928" s="12" t="s">
        <v>912</v>
      </c>
      <c r="AK5928" s="12" t="s">
        <v>866</v>
      </c>
      <c r="AP5928" s="12" t="s">
        <v>100</v>
      </c>
      <c r="AR5928" s="12" t="s">
        <v>100</v>
      </c>
      <c r="BN5928" s="12">
        <v>1</v>
      </c>
      <c r="BP5928" s="12" t="s">
        <v>3809</v>
      </c>
    </row>
    <row r="5929" spans="1:68" ht="60" x14ac:dyDescent="0.25">
      <c r="A5929" s="12">
        <v>1</v>
      </c>
      <c r="B5929" s="11" t="str">
        <f t="shared" si="338"/>
        <v>Общий расчет. Анализ даты. Анализ даты. Символические звезды. Вознаграждение 10 Небесных стволов (Процветание). Нет</v>
      </c>
      <c r="C5929" s="11" t="str">
        <f>IFERROR(VLOOKUP(I5929,lvl_1[],2,FALSE),"Нет")</f>
        <v>Общий расчет</v>
      </c>
      <c r="D5929" s="11" t="str">
        <f>IFERROR(VLOOKUP(Rule!J5929,lvl_2[],2,FALSE),"Нет")</f>
        <v>Анализ даты</v>
      </c>
      <c r="E5929" s="11" t="str">
        <f>IFERROR(VLOOKUP(Rule!K5929,lvl_3[],2,FALSE),"Нет")</f>
        <v>Анализ даты</v>
      </c>
      <c r="F5929" s="11" t="str">
        <f>IFERROR(INDEX(lvl_4[],MATCH(L5929,lvl_4[ID],0),MATCH(TEXT(K5929,"##0"),lvl_4[#Headers],0)),"Нет")</f>
        <v>Символические звезды</v>
      </c>
      <c r="G5929" s="11" t="str">
        <f>IFERROR(INDEX(lvl_5[],MATCH(M5929,lvl_5[ID],0),MATCH(_xlfn.CONCAT(TEXT(K5929,"##0"),"_",TEXT(L5929,"##0")),lvl_5[#Headers],0)),"Нет")</f>
        <v>Вознаграждение 10 Небесных стволов (Процветание)</v>
      </c>
      <c r="H5929" s="11" t="str">
        <f>IFERROR(INDEX(lvl_6[],MATCH(N5929,lvl_6[ID],0),MATCH(_xlfn.CONCAT(K5929,"_",L5929,"_",M5929),lvl_6[#Headers],0)),"Нет")</f>
        <v>Нет</v>
      </c>
      <c r="I5929" s="12">
        <v>1</v>
      </c>
      <c r="J5929" s="12">
        <v>4</v>
      </c>
      <c r="K5929" s="12">
        <v>1</v>
      </c>
      <c r="L5929" s="12">
        <v>5</v>
      </c>
      <c r="M5929" s="12">
        <v>19</v>
      </c>
      <c r="N5929" s="12">
        <v>1605</v>
      </c>
      <c r="O5929" s="12">
        <f>COUNTIF($P$2:P5929,P5929)</f>
        <v>1</v>
      </c>
      <c r="P5929" s="12" t="str">
        <f t="shared" si="339"/>
        <v>14105191605</v>
      </c>
      <c r="Q5929" s="12" t="str">
        <f t="shared" si="340"/>
        <v>141051916050001</v>
      </c>
      <c r="R5929" s="20" t="s">
        <v>4662</v>
      </c>
      <c r="AI5929" s="12" t="s">
        <v>914</v>
      </c>
      <c r="AK5929" s="12" t="s">
        <v>868</v>
      </c>
      <c r="AP5929" s="12" t="s">
        <v>100</v>
      </c>
      <c r="AR5929" s="12" t="s">
        <v>100</v>
      </c>
      <c r="BN5929" s="12">
        <v>1</v>
      </c>
      <c r="BP5929" s="12" t="s">
        <v>3809</v>
      </c>
    </row>
    <row r="5930" spans="1:68" ht="60" x14ac:dyDescent="0.25">
      <c r="A5930" s="12">
        <v>1</v>
      </c>
      <c r="B5930" s="11" t="str">
        <f t="shared" si="338"/>
        <v>Общий расчет. Анализ даты. Анализ даты. Символические звезды. Вознаграждение 10 Небесных стволов (Процветание). Нет</v>
      </c>
      <c r="C5930" s="11" t="str">
        <f>IFERROR(VLOOKUP(I5930,lvl_1[],2,FALSE),"Нет")</f>
        <v>Общий расчет</v>
      </c>
      <c r="D5930" s="11" t="str">
        <f>IFERROR(VLOOKUP(Rule!J5930,lvl_2[],2,FALSE),"Нет")</f>
        <v>Анализ даты</v>
      </c>
      <c r="E5930" s="11" t="str">
        <f>IFERROR(VLOOKUP(Rule!K5930,lvl_3[],2,FALSE),"Нет")</f>
        <v>Анализ даты</v>
      </c>
      <c r="F5930" s="11" t="str">
        <f>IFERROR(INDEX(lvl_4[],MATCH(L5930,lvl_4[ID],0),MATCH(TEXT(K5930,"##0"),lvl_4[#Headers],0)),"Нет")</f>
        <v>Символические звезды</v>
      </c>
      <c r="G5930" s="11" t="str">
        <f>IFERROR(INDEX(lvl_5[],MATCH(M5930,lvl_5[ID],0),MATCH(_xlfn.CONCAT(TEXT(K5930,"##0"),"_",TEXT(L5930,"##0")),lvl_5[#Headers],0)),"Нет")</f>
        <v>Вознаграждение 10 Небесных стволов (Процветание)</v>
      </c>
      <c r="H5930" s="11" t="str">
        <f>IFERROR(INDEX(lvl_6[],MATCH(N5930,lvl_6[ID],0),MATCH(_xlfn.CONCAT(K5930,"_",L5930,"_",M5930),lvl_6[#Headers],0)),"Нет")</f>
        <v>Нет</v>
      </c>
      <c r="I5930" s="12">
        <v>1</v>
      </c>
      <c r="J5930" s="12">
        <v>4</v>
      </c>
      <c r="K5930" s="12">
        <v>1</v>
      </c>
      <c r="L5930" s="12">
        <v>5</v>
      </c>
      <c r="M5930" s="12">
        <v>19</v>
      </c>
      <c r="N5930" s="12">
        <v>1606</v>
      </c>
      <c r="O5930" s="12">
        <f>COUNTIF($P$2:P5930,P5930)</f>
        <v>1</v>
      </c>
      <c r="P5930" s="12" t="str">
        <f t="shared" si="339"/>
        <v>14105191606</v>
      </c>
      <c r="Q5930" s="12" t="str">
        <f t="shared" si="340"/>
        <v>141051916060001</v>
      </c>
      <c r="R5930" s="20" t="s">
        <v>4663</v>
      </c>
      <c r="AI5930" s="12" t="s">
        <v>916</v>
      </c>
      <c r="AK5930" s="12" t="s">
        <v>869</v>
      </c>
      <c r="AP5930" s="12" t="s">
        <v>100</v>
      </c>
      <c r="AR5930" s="12" t="s">
        <v>100</v>
      </c>
      <c r="BN5930" s="12">
        <v>1</v>
      </c>
      <c r="BP5930" s="12" t="s">
        <v>3809</v>
      </c>
    </row>
    <row r="5931" spans="1:68" ht="45" x14ac:dyDescent="0.25">
      <c r="A5931" s="12">
        <v>1</v>
      </c>
      <c r="B5931" s="11" t="str">
        <f t="shared" si="338"/>
        <v>Общий расчет. Анализ даты. Анализ даты. Символические звезды. Демон красоты. Нет</v>
      </c>
      <c r="C5931" s="11" t="str">
        <f>IFERROR(VLOOKUP(I5931,lvl_1[],2,FALSE),"Нет")</f>
        <v>Общий расчет</v>
      </c>
      <c r="D5931" s="11" t="str">
        <f>IFERROR(VLOOKUP(Rule!J5931,lvl_2[],2,FALSE),"Нет")</f>
        <v>Анализ даты</v>
      </c>
      <c r="E5931" s="11" t="str">
        <f>IFERROR(VLOOKUP(Rule!K5931,lvl_3[],2,FALSE),"Нет")</f>
        <v>Анализ даты</v>
      </c>
      <c r="F5931" s="11" t="str">
        <f>IFERROR(INDEX(lvl_4[],MATCH(L5931,lvl_4[ID],0),MATCH(TEXT(K5931,"##0"),lvl_4[#Headers],0)),"Нет")</f>
        <v>Символические звезды</v>
      </c>
      <c r="G5931" s="11" t="str">
        <f>IFERROR(INDEX(lvl_5[],MATCH(M5931,lvl_5[ID],0),MATCH(_xlfn.CONCAT(TEXT(K5931,"##0"),"_",TEXT(L5931,"##0")),lvl_5[#Headers],0)),"Нет")</f>
        <v>Демон красоты</v>
      </c>
      <c r="H5931" s="11" t="str">
        <f>IFERROR(INDEX(lvl_6[],MATCH(N5931,lvl_6[ID],0),MATCH(_xlfn.CONCAT(K5931,"_",L5931,"_",M5931),lvl_6[#Headers],0)),"Нет")</f>
        <v>Нет</v>
      </c>
      <c r="I5931" s="12">
        <v>1</v>
      </c>
      <c r="J5931" s="12">
        <v>4</v>
      </c>
      <c r="K5931" s="12">
        <v>1</v>
      </c>
      <c r="L5931" s="12">
        <v>5</v>
      </c>
      <c r="M5931" s="12">
        <v>20</v>
      </c>
      <c r="N5931" s="12">
        <v>1607</v>
      </c>
      <c r="O5931" s="12">
        <f>COUNTIF($P$2:P5931,P5931)</f>
        <v>1</v>
      </c>
      <c r="P5931" s="12" t="str">
        <f t="shared" si="339"/>
        <v>14105201607</v>
      </c>
      <c r="Q5931" s="12" t="str">
        <f t="shared" si="340"/>
        <v>141052016070001</v>
      </c>
      <c r="R5931" s="20" t="s">
        <v>4664</v>
      </c>
      <c r="AI5931" s="12" t="s">
        <v>899</v>
      </c>
      <c r="AK5931" s="12" t="s">
        <v>863</v>
      </c>
      <c r="AP5931" s="12" t="s">
        <v>100</v>
      </c>
      <c r="AR5931" s="12" t="s">
        <v>100</v>
      </c>
      <c r="BN5931" s="12">
        <v>1</v>
      </c>
      <c r="BP5931" s="12" t="s">
        <v>3809</v>
      </c>
    </row>
    <row r="5932" spans="1:68" ht="45" x14ac:dyDescent="0.25">
      <c r="A5932" s="12">
        <v>1</v>
      </c>
      <c r="B5932" s="11" t="str">
        <f t="shared" si="338"/>
        <v>Общий расчет. Анализ даты. Анализ даты. Символические звезды. Демон красоты. Нет</v>
      </c>
      <c r="C5932" s="11" t="str">
        <f>IFERROR(VLOOKUP(I5932,lvl_1[],2,FALSE),"Нет")</f>
        <v>Общий расчет</v>
      </c>
      <c r="D5932" s="11" t="str">
        <f>IFERROR(VLOOKUP(Rule!J5932,lvl_2[],2,FALSE),"Нет")</f>
        <v>Анализ даты</v>
      </c>
      <c r="E5932" s="11" t="str">
        <f>IFERROR(VLOOKUP(Rule!K5932,lvl_3[],2,FALSE),"Нет")</f>
        <v>Анализ даты</v>
      </c>
      <c r="F5932" s="11" t="str">
        <f>IFERROR(INDEX(lvl_4[],MATCH(L5932,lvl_4[ID],0),MATCH(TEXT(K5932,"##0"),lvl_4[#Headers],0)),"Нет")</f>
        <v>Символические звезды</v>
      </c>
      <c r="G5932" s="11" t="str">
        <f>IFERROR(INDEX(lvl_5[],MATCH(M5932,lvl_5[ID],0),MATCH(_xlfn.CONCAT(TEXT(K5932,"##0"),"_",TEXT(L5932,"##0")),lvl_5[#Headers],0)),"Нет")</f>
        <v>Демон красоты</v>
      </c>
      <c r="H5932" s="11" t="str">
        <f>IFERROR(INDEX(lvl_6[],MATCH(N5932,lvl_6[ID],0),MATCH(_xlfn.CONCAT(K5932,"_",L5932,"_",M5932),lvl_6[#Headers],0)),"Нет")</f>
        <v>Нет</v>
      </c>
      <c r="I5932" s="12">
        <v>1</v>
      </c>
      <c r="J5932" s="12">
        <v>4</v>
      </c>
      <c r="K5932" s="12">
        <v>1</v>
      </c>
      <c r="L5932" s="12">
        <v>5</v>
      </c>
      <c r="M5932" s="12">
        <v>20</v>
      </c>
      <c r="N5932" s="12">
        <v>1608</v>
      </c>
      <c r="O5932" s="12">
        <f>COUNTIF($P$2:P5932,P5932)</f>
        <v>1</v>
      </c>
      <c r="P5932" s="12" t="str">
        <f t="shared" si="339"/>
        <v>14105201608</v>
      </c>
      <c r="Q5932" s="12" t="str">
        <f t="shared" si="340"/>
        <v>141052016080001</v>
      </c>
      <c r="R5932" s="20" t="s">
        <v>4665</v>
      </c>
      <c r="AI5932" s="12" t="s">
        <v>901</v>
      </c>
      <c r="AK5932" s="12" t="s">
        <v>863</v>
      </c>
      <c r="AP5932" s="12" t="s">
        <v>100</v>
      </c>
      <c r="AR5932" s="12" t="s">
        <v>100</v>
      </c>
      <c r="BN5932" s="12">
        <v>1</v>
      </c>
      <c r="BP5932" s="12" t="s">
        <v>3809</v>
      </c>
    </row>
    <row r="5933" spans="1:68" ht="45" x14ac:dyDescent="0.25">
      <c r="A5933" s="12">
        <v>1</v>
      </c>
      <c r="B5933" s="11" t="str">
        <f t="shared" si="338"/>
        <v>Общий расчет. Анализ даты. Анализ даты. Символические звезды. Демон красоты. Нет</v>
      </c>
      <c r="C5933" s="11" t="str">
        <f>IFERROR(VLOOKUP(I5933,lvl_1[],2,FALSE),"Нет")</f>
        <v>Общий расчет</v>
      </c>
      <c r="D5933" s="11" t="str">
        <f>IFERROR(VLOOKUP(Rule!J5933,lvl_2[],2,FALSE),"Нет")</f>
        <v>Анализ даты</v>
      </c>
      <c r="E5933" s="11" t="str">
        <f>IFERROR(VLOOKUP(Rule!K5933,lvl_3[],2,FALSE),"Нет")</f>
        <v>Анализ даты</v>
      </c>
      <c r="F5933" s="11" t="str">
        <f>IFERROR(INDEX(lvl_4[],MATCH(L5933,lvl_4[ID],0),MATCH(TEXT(K5933,"##0"),lvl_4[#Headers],0)),"Нет")</f>
        <v>Символические звезды</v>
      </c>
      <c r="G5933" s="11" t="str">
        <f>IFERROR(INDEX(lvl_5[],MATCH(M5933,lvl_5[ID],0),MATCH(_xlfn.CONCAT(TEXT(K5933,"##0"),"_",TEXT(L5933,"##0")),lvl_5[#Headers],0)),"Нет")</f>
        <v>Демон красоты</v>
      </c>
      <c r="H5933" s="11" t="str">
        <f>IFERROR(INDEX(lvl_6[],MATCH(N5933,lvl_6[ID],0),MATCH(_xlfn.CONCAT(K5933,"_",L5933,"_",M5933),lvl_6[#Headers],0)),"Нет")</f>
        <v>Нет</v>
      </c>
      <c r="I5933" s="12">
        <v>1</v>
      </c>
      <c r="J5933" s="12">
        <v>4</v>
      </c>
      <c r="K5933" s="12">
        <v>1</v>
      </c>
      <c r="L5933" s="12">
        <v>5</v>
      </c>
      <c r="M5933" s="12">
        <v>20</v>
      </c>
      <c r="N5933" s="12">
        <v>1609</v>
      </c>
      <c r="O5933" s="12">
        <f>COUNTIF($P$2:P5933,P5933)</f>
        <v>1</v>
      </c>
      <c r="P5933" s="12" t="str">
        <f t="shared" si="339"/>
        <v>14105201609</v>
      </c>
      <c r="Q5933" s="12" t="str">
        <f t="shared" si="340"/>
        <v>141052016090001</v>
      </c>
      <c r="R5933" s="20" t="s">
        <v>4666</v>
      </c>
      <c r="AI5933" s="12" t="s">
        <v>903</v>
      </c>
      <c r="AK5933" s="12" t="s">
        <v>859</v>
      </c>
      <c r="AP5933" s="12" t="s">
        <v>100</v>
      </c>
      <c r="AR5933" s="12" t="s">
        <v>100</v>
      </c>
      <c r="BN5933" s="12">
        <v>1</v>
      </c>
      <c r="BP5933" s="12" t="s">
        <v>3809</v>
      </c>
    </row>
    <row r="5934" spans="1:68" ht="45" x14ac:dyDescent="0.25">
      <c r="A5934" s="12">
        <v>1</v>
      </c>
      <c r="B5934" s="11" t="str">
        <f t="shared" si="338"/>
        <v>Общий расчет. Анализ даты. Анализ даты. Символические звезды. Демон красоты. Нет</v>
      </c>
      <c r="C5934" s="11" t="str">
        <f>IFERROR(VLOOKUP(I5934,lvl_1[],2,FALSE),"Нет")</f>
        <v>Общий расчет</v>
      </c>
      <c r="D5934" s="11" t="str">
        <f>IFERROR(VLOOKUP(Rule!J5934,lvl_2[],2,FALSE),"Нет")</f>
        <v>Анализ даты</v>
      </c>
      <c r="E5934" s="11" t="str">
        <f>IFERROR(VLOOKUP(Rule!K5934,lvl_3[],2,FALSE),"Нет")</f>
        <v>Анализ даты</v>
      </c>
      <c r="F5934" s="11" t="str">
        <f>IFERROR(INDEX(lvl_4[],MATCH(L5934,lvl_4[ID],0),MATCH(TEXT(K5934,"##0"),lvl_4[#Headers],0)),"Нет")</f>
        <v>Символические звезды</v>
      </c>
      <c r="G5934" s="11" t="str">
        <f>IFERROR(INDEX(lvl_5[],MATCH(M5934,lvl_5[ID],0),MATCH(_xlfn.CONCAT(TEXT(K5934,"##0"),"_",TEXT(L5934,"##0")),lvl_5[#Headers],0)),"Нет")</f>
        <v>Демон красоты</v>
      </c>
      <c r="H5934" s="11" t="str">
        <f>IFERROR(INDEX(lvl_6[],MATCH(N5934,lvl_6[ID],0),MATCH(_xlfn.CONCAT(K5934,"_",L5934,"_",M5934),lvl_6[#Headers],0)),"Нет")</f>
        <v>Нет</v>
      </c>
      <c r="I5934" s="12">
        <v>1</v>
      </c>
      <c r="J5934" s="12">
        <v>4</v>
      </c>
      <c r="K5934" s="12">
        <v>1</v>
      </c>
      <c r="L5934" s="12">
        <v>5</v>
      </c>
      <c r="M5934" s="12">
        <v>20</v>
      </c>
      <c r="N5934" s="12">
        <v>1610</v>
      </c>
      <c r="O5934" s="12">
        <f>COUNTIF($P$2:P5934,P5934)</f>
        <v>1</v>
      </c>
      <c r="P5934" s="12" t="str">
        <f t="shared" si="339"/>
        <v>14105201610</v>
      </c>
      <c r="Q5934" s="12" t="str">
        <f t="shared" si="340"/>
        <v>141052016100001</v>
      </c>
      <c r="R5934" s="20" t="s">
        <v>4667</v>
      </c>
      <c r="AI5934" s="12" t="s">
        <v>903</v>
      </c>
      <c r="AK5934" s="12" t="s">
        <v>860</v>
      </c>
      <c r="AP5934" s="12" t="s">
        <v>100</v>
      </c>
      <c r="AR5934" s="12" t="s">
        <v>100</v>
      </c>
      <c r="BN5934" s="12">
        <v>1</v>
      </c>
      <c r="BP5934" s="12" t="s">
        <v>3809</v>
      </c>
    </row>
    <row r="5935" spans="1:68" ht="45" x14ac:dyDescent="0.25">
      <c r="A5935" s="12">
        <v>1</v>
      </c>
      <c r="B5935" s="11" t="str">
        <f t="shared" si="338"/>
        <v>Общий расчет. Анализ даты. Анализ даты. Символические звезды. Демон красоты. Нет</v>
      </c>
      <c r="C5935" s="11" t="str">
        <f>IFERROR(VLOOKUP(I5935,lvl_1[],2,FALSE),"Нет")</f>
        <v>Общий расчет</v>
      </c>
      <c r="D5935" s="11" t="str">
        <f>IFERROR(VLOOKUP(Rule!J5935,lvl_2[],2,FALSE),"Нет")</f>
        <v>Анализ даты</v>
      </c>
      <c r="E5935" s="11" t="str">
        <f>IFERROR(VLOOKUP(Rule!K5935,lvl_3[],2,FALSE),"Нет")</f>
        <v>Анализ даты</v>
      </c>
      <c r="F5935" s="11" t="str">
        <f>IFERROR(INDEX(lvl_4[],MATCH(L5935,lvl_4[ID],0),MATCH(TEXT(K5935,"##0"),lvl_4[#Headers],0)),"Нет")</f>
        <v>Символические звезды</v>
      </c>
      <c r="G5935" s="11" t="str">
        <f>IFERROR(INDEX(lvl_5[],MATCH(M5935,lvl_5[ID],0),MATCH(_xlfn.CONCAT(TEXT(K5935,"##0"),"_",TEXT(L5935,"##0")),lvl_5[#Headers],0)),"Нет")</f>
        <v>Демон красоты</v>
      </c>
      <c r="H5935" s="11" t="str">
        <f>IFERROR(INDEX(lvl_6[],MATCH(N5935,lvl_6[ID],0),MATCH(_xlfn.CONCAT(K5935,"_",L5935,"_",M5935),lvl_6[#Headers],0)),"Нет")</f>
        <v>Нет</v>
      </c>
      <c r="I5935" s="12">
        <v>1</v>
      </c>
      <c r="J5935" s="12">
        <v>4</v>
      </c>
      <c r="K5935" s="12">
        <v>1</v>
      </c>
      <c r="L5935" s="12">
        <v>5</v>
      </c>
      <c r="M5935" s="12">
        <v>20</v>
      </c>
      <c r="N5935" s="12">
        <v>1611</v>
      </c>
      <c r="O5935" s="12">
        <f>COUNTIF($P$2:P5935,P5935)</f>
        <v>1</v>
      </c>
      <c r="P5935" s="12" t="str">
        <f t="shared" si="339"/>
        <v>14105201611</v>
      </c>
      <c r="Q5935" s="12" t="str">
        <f t="shared" si="340"/>
        <v>141052016110001</v>
      </c>
      <c r="R5935" s="20" t="s">
        <v>4668</v>
      </c>
      <c r="AI5935" s="12" t="s">
        <v>905</v>
      </c>
      <c r="AK5935" s="12" t="s">
        <v>864</v>
      </c>
      <c r="AP5935" s="12" t="s">
        <v>100</v>
      </c>
      <c r="AR5935" s="12" t="s">
        <v>100</v>
      </c>
      <c r="BN5935" s="12">
        <v>1</v>
      </c>
      <c r="BP5935" s="12" t="s">
        <v>3809</v>
      </c>
    </row>
    <row r="5936" spans="1:68" ht="45" x14ac:dyDescent="0.25">
      <c r="A5936" s="12">
        <v>1</v>
      </c>
      <c r="B5936" s="11" t="str">
        <f t="shared" si="338"/>
        <v>Общий расчет. Анализ даты. Анализ даты. Символические звезды. Демон красоты. Нет</v>
      </c>
      <c r="C5936" s="11" t="str">
        <f>IFERROR(VLOOKUP(I5936,lvl_1[],2,FALSE),"Нет")</f>
        <v>Общий расчет</v>
      </c>
      <c r="D5936" s="11" t="str">
        <f>IFERROR(VLOOKUP(Rule!J5936,lvl_2[],2,FALSE),"Нет")</f>
        <v>Анализ даты</v>
      </c>
      <c r="E5936" s="11" t="str">
        <f>IFERROR(VLOOKUP(Rule!K5936,lvl_3[],2,FALSE),"Нет")</f>
        <v>Анализ даты</v>
      </c>
      <c r="F5936" s="11" t="str">
        <f>IFERROR(INDEX(lvl_4[],MATCH(L5936,lvl_4[ID],0),MATCH(TEXT(K5936,"##0"),lvl_4[#Headers],0)),"Нет")</f>
        <v>Символические звезды</v>
      </c>
      <c r="G5936" s="11" t="str">
        <f>IFERROR(INDEX(lvl_5[],MATCH(M5936,lvl_5[ID],0),MATCH(_xlfn.CONCAT(TEXT(K5936,"##0"),"_",TEXT(L5936,"##0")),lvl_5[#Headers],0)),"Нет")</f>
        <v>Демон красоты</v>
      </c>
      <c r="H5936" s="11" t="str">
        <f>IFERROR(INDEX(lvl_6[],MATCH(N5936,lvl_6[ID],0),MATCH(_xlfn.CONCAT(K5936,"_",L5936,"_",M5936),lvl_6[#Headers],0)),"Нет")</f>
        <v>Нет</v>
      </c>
      <c r="I5936" s="12">
        <v>1</v>
      </c>
      <c r="J5936" s="12">
        <v>4</v>
      </c>
      <c r="K5936" s="12">
        <v>1</v>
      </c>
      <c r="L5936" s="12">
        <v>5</v>
      </c>
      <c r="M5936" s="12">
        <v>20</v>
      </c>
      <c r="N5936" s="12">
        <v>1612</v>
      </c>
      <c r="O5936" s="12">
        <f>COUNTIF($P$2:P5936,P5936)</f>
        <v>1</v>
      </c>
      <c r="P5936" s="12" t="str">
        <f t="shared" si="339"/>
        <v>14105201612</v>
      </c>
      <c r="Q5936" s="12" t="str">
        <f t="shared" si="340"/>
        <v>141052016120001</v>
      </c>
      <c r="R5936" s="20" t="s">
        <v>4669</v>
      </c>
      <c r="AI5936" s="12" t="s">
        <v>907</v>
      </c>
      <c r="AK5936" s="12" t="s">
        <v>861</v>
      </c>
      <c r="AP5936" s="12" t="s">
        <v>100</v>
      </c>
      <c r="AR5936" s="12" t="s">
        <v>100</v>
      </c>
      <c r="BN5936" s="12">
        <v>1</v>
      </c>
      <c r="BP5936" s="12" t="s">
        <v>3809</v>
      </c>
    </row>
    <row r="5937" spans="1:68" ht="45" x14ac:dyDescent="0.25">
      <c r="A5937" s="12">
        <v>1</v>
      </c>
      <c r="B5937" s="11" t="str">
        <f t="shared" si="338"/>
        <v>Общий расчет. Анализ даты. Анализ даты. Символические звезды. Демон красоты. Нет</v>
      </c>
      <c r="C5937" s="11" t="str">
        <f>IFERROR(VLOOKUP(I5937,lvl_1[],2,FALSE),"Нет")</f>
        <v>Общий расчет</v>
      </c>
      <c r="D5937" s="11" t="str">
        <f>IFERROR(VLOOKUP(Rule!J5937,lvl_2[],2,FALSE),"Нет")</f>
        <v>Анализ даты</v>
      </c>
      <c r="E5937" s="11" t="str">
        <f>IFERROR(VLOOKUP(Rule!K5937,lvl_3[],2,FALSE),"Нет")</f>
        <v>Анализ даты</v>
      </c>
      <c r="F5937" s="11" t="str">
        <f>IFERROR(INDEX(lvl_4[],MATCH(L5937,lvl_4[ID],0),MATCH(TEXT(K5937,"##0"),lvl_4[#Headers],0)),"Нет")</f>
        <v>Символические звезды</v>
      </c>
      <c r="G5937" s="11" t="str">
        <f>IFERROR(INDEX(lvl_5[],MATCH(M5937,lvl_5[ID],0),MATCH(_xlfn.CONCAT(TEXT(K5937,"##0"),"_",TEXT(L5937,"##0")),lvl_5[#Headers],0)),"Нет")</f>
        <v>Демон красоты</v>
      </c>
      <c r="H5937" s="11" t="str">
        <f>IFERROR(INDEX(lvl_6[],MATCH(N5937,lvl_6[ID],0),MATCH(_xlfn.CONCAT(K5937,"_",L5937,"_",M5937),lvl_6[#Headers],0)),"Нет")</f>
        <v>Нет</v>
      </c>
      <c r="I5937" s="12">
        <v>1</v>
      </c>
      <c r="J5937" s="12">
        <v>4</v>
      </c>
      <c r="K5937" s="12">
        <v>1</v>
      </c>
      <c r="L5937" s="12">
        <v>5</v>
      </c>
      <c r="M5937" s="12">
        <v>20</v>
      </c>
      <c r="N5937" s="12">
        <v>1613</v>
      </c>
      <c r="O5937" s="12">
        <f>COUNTIF($P$2:P5937,P5937)</f>
        <v>1</v>
      </c>
      <c r="P5937" s="12" t="str">
        <f t="shared" si="339"/>
        <v>14105201613</v>
      </c>
      <c r="Q5937" s="12" t="str">
        <f t="shared" si="340"/>
        <v>141052016130001</v>
      </c>
      <c r="R5937" s="20" t="s">
        <v>4670</v>
      </c>
      <c r="AI5937" s="12" t="s">
        <v>908</v>
      </c>
      <c r="AK5937" s="12" t="s">
        <v>861</v>
      </c>
      <c r="AP5937" s="12" t="s">
        <v>100</v>
      </c>
      <c r="AR5937" s="12" t="s">
        <v>100</v>
      </c>
      <c r="BN5937" s="12">
        <v>1</v>
      </c>
      <c r="BP5937" s="12" t="s">
        <v>3809</v>
      </c>
    </row>
    <row r="5938" spans="1:68" ht="45" x14ac:dyDescent="0.25">
      <c r="A5938" s="12">
        <v>1</v>
      </c>
      <c r="B5938" s="11" t="str">
        <f t="shared" si="338"/>
        <v>Общий расчет. Анализ даты. Анализ даты. Символические звезды. Демон красоты. Нет</v>
      </c>
      <c r="C5938" s="11" t="str">
        <f>IFERROR(VLOOKUP(I5938,lvl_1[],2,FALSE),"Нет")</f>
        <v>Общий расчет</v>
      </c>
      <c r="D5938" s="11" t="str">
        <f>IFERROR(VLOOKUP(Rule!J5938,lvl_2[],2,FALSE),"Нет")</f>
        <v>Анализ даты</v>
      </c>
      <c r="E5938" s="11" t="str">
        <f>IFERROR(VLOOKUP(Rule!K5938,lvl_3[],2,FALSE),"Нет")</f>
        <v>Анализ даты</v>
      </c>
      <c r="F5938" s="11" t="str">
        <f>IFERROR(INDEX(lvl_4[],MATCH(L5938,lvl_4[ID],0),MATCH(TEXT(K5938,"##0"),lvl_4[#Headers],0)),"Нет")</f>
        <v>Символические звезды</v>
      </c>
      <c r="G5938" s="11" t="str">
        <f>IFERROR(INDEX(lvl_5[],MATCH(M5938,lvl_5[ID],0),MATCH(_xlfn.CONCAT(TEXT(K5938,"##0"),"_",TEXT(L5938,"##0")),lvl_5[#Headers],0)),"Нет")</f>
        <v>Демон красоты</v>
      </c>
      <c r="H5938" s="11" t="str">
        <f>IFERROR(INDEX(lvl_6[],MATCH(N5938,lvl_6[ID],0),MATCH(_xlfn.CONCAT(K5938,"_",L5938,"_",M5938),lvl_6[#Headers],0)),"Нет")</f>
        <v>Нет</v>
      </c>
      <c r="I5938" s="12">
        <v>1</v>
      </c>
      <c r="J5938" s="12">
        <v>4</v>
      </c>
      <c r="K5938" s="12">
        <v>1</v>
      </c>
      <c r="L5938" s="12">
        <v>5</v>
      </c>
      <c r="M5938" s="12">
        <v>20</v>
      </c>
      <c r="N5938" s="12">
        <v>1614</v>
      </c>
      <c r="O5938" s="12">
        <f>COUNTIF($P$2:P5938,P5938)</f>
        <v>1</v>
      </c>
      <c r="P5938" s="12" t="str">
        <f t="shared" si="339"/>
        <v>14105201614</v>
      </c>
      <c r="Q5938" s="12" t="str">
        <f t="shared" si="340"/>
        <v>141052016140001</v>
      </c>
      <c r="R5938" s="20" t="s">
        <v>4671</v>
      </c>
      <c r="AI5938" s="12" t="s">
        <v>910</v>
      </c>
      <c r="AK5938" s="12" t="s">
        <v>867</v>
      </c>
      <c r="AP5938" s="12" t="s">
        <v>100</v>
      </c>
      <c r="AR5938" s="12" t="s">
        <v>100</v>
      </c>
      <c r="BN5938" s="12">
        <v>1</v>
      </c>
      <c r="BP5938" s="12" t="s">
        <v>3809</v>
      </c>
    </row>
    <row r="5939" spans="1:68" ht="45" x14ac:dyDescent="0.25">
      <c r="A5939" s="12">
        <v>1</v>
      </c>
      <c r="B5939" s="11" t="str">
        <f t="shared" si="338"/>
        <v>Общий расчет. Анализ даты. Анализ даты. Символические звезды. Демон красоты. Нет</v>
      </c>
      <c r="C5939" s="11" t="str">
        <f>IFERROR(VLOOKUP(I5939,lvl_1[],2,FALSE),"Нет")</f>
        <v>Общий расчет</v>
      </c>
      <c r="D5939" s="11" t="str">
        <f>IFERROR(VLOOKUP(Rule!J5939,lvl_2[],2,FALSE),"Нет")</f>
        <v>Анализ даты</v>
      </c>
      <c r="E5939" s="11" t="str">
        <f>IFERROR(VLOOKUP(Rule!K5939,lvl_3[],2,FALSE),"Нет")</f>
        <v>Анализ даты</v>
      </c>
      <c r="F5939" s="11" t="str">
        <f>IFERROR(INDEX(lvl_4[],MATCH(L5939,lvl_4[ID],0),MATCH(TEXT(K5939,"##0"),lvl_4[#Headers],0)),"Нет")</f>
        <v>Символические звезды</v>
      </c>
      <c r="G5939" s="11" t="str">
        <f>IFERROR(INDEX(lvl_5[],MATCH(M5939,lvl_5[ID],0),MATCH(_xlfn.CONCAT(TEXT(K5939,"##0"),"_",TEXT(L5939,"##0")),lvl_5[#Headers],0)),"Нет")</f>
        <v>Демон красоты</v>
      </c>
      <c r="H5939" s="11" t="str">
        <f>IFERROR(INDEX(lvl_6[],MATCH(N5939,lvl_6[ID],0),MATCH(_xlfn.CONCAT(K5939,"_",L5939,"_",M5939),lvl_6[#Headers],0)),"Нет")</f>
        <v>Нет</v>
      </c>
      <c r="I5939" s="12">
        <v>1</v>
      </c>
      <c r="J5939" s="12">
        <v>4</v>
      </c>
      <c r="K5939" s="12">
        <v>1</v>
      </c>
      <c r="L5939" s="12">
        <v>5</v>
      </c>
      <c r="M5939" s="12">
        <v>20</v>
      </c>
      <c r="N5939" s="12">
        <v>1615</v>
      </c>
      <c r="O5939" s="12">
        <f>COUNTIF($P$2:P5939,P5939)</f>
        <v>1</v>
      </c>
      <c r="P5939" s="12" t="str">
        <f t="shared" si="339"/>
        <v>14105201615</v>
      </c>
      <c r="Q5939" s="12" t="str">
        <f t="shared" si="340"/>
        <v>141052016150001</v>
      </c>
      <c r="R5939" s="20" t="s">
        <v>4672</v>
      </c>
      <c r="AI5939" s="12" t="s">
        <v>912</v>
      </c>
      <c r="AK5939" s="12" t="s">
        <v>866</v>
      </c>
      <c r="AP5939" s="12" t="s">
        <v>100</v>
      </c>
      <c r="AR5939" s="12" t="s">
        <v>100</v>
      </c>
      <c r="BN5939" s="12">
        <v>1</v>
      </c>
      <c r="BP5939" s="12" t="s">
        <v>3809</v>
      </c>
    </row>
    <row r="5940" spans="1:68" ht="45" x14ac:dyDescent="0.25">
      <c r="A5940" s="12">
        <v>1</v>
      </c>
      <c r="B5940" s="11" t="str">
        <f t="shared" si="338"/>
        <v>Общий расчет. Анализ даты. Анализ даты. Символические звезды. Демон красоты. Нет</v>
      </c>
      <c r="C5940" s="11" t="str">
        <f>IFERROR(VLOOKUP(I5940,lvl_1[],2,FALSE),"Нет")</f>
        <v>Общий расчет</v>
      </c>
      <c r="D5940" s="11" t="str">
        <f>IFERROR(VLOOKUP(Rule!J5940,lvl_2[],2,FALSE),"Нет")</f>
        <v>Анализ даты</v>
      </c>
      <c r="E5940" s="11" t="str">
        <f>IFERROR(VLOOKUP(Rule!K5940,lvl_3[],2,FALSE),"Нет")</f>
        <v>Анализ даты</v>
      </c>
      <c r="F5940" s="11" t="str">
        <f>IFERROR(INDEX(lvl_4[],MATCH(L5940,lvl_4[ID],0),MATCH(TEXT(K5940,"##0"),lvl_4[#Headers],0)),"Нет")</f>
        <v>Символические звезды</v>
      </c>
      <c r="G5940" s="11" t="str">
        <f>IFERROR(INDEX(lvl_5[],MATCH(M5940,lvl_5[ID],0),MATCH(_xlfn.CONCAT(TEXT(K5940,"##0"),"_",TEXT(L5940,"##0")),lvl_5[#Headers],0)),"Нет")</f>
        <v>Демон красоты</v>
      </c>
      <c r="H5940" s="11" t="str">
        <f>IFERROR(INDEX(lvl_6[],MATCH(N5940,lvl_6[ID],0),MATCH(_xlfn.CONCAT(K5940,"_",L5940,"_",M5940),lvl_6[#Headers],0)),"Нет")</f>
        <v>Нет</v>
      </c>
      <c r="I5940" s="12">
        <v>1</v>
      </c>
      <c r="J5940" s="12">
        <v>4</v>
      </c>
      <c r="K5940" s="12">
        <v>1</v>
      </c>
      <c r="L5940" s="12">
        <v>5</v>
      </c>
      <c r="M5940" s="12">
        <v>20</v>
      </c>
      <c r="N5940" s="12">
        <v>1616</v>
      </c>
      <c r="O5940" s="12">
        <f>COUNTIF($P$2:P5940,P5940)</f>
        <v>1</v>
      </c>
      <c r="P5940" s="12" t="str">
        <f t="shared" si="339"/>
        <v>14105201616</v>
      </c>
      <c r="Q5940" s="12" t="str">
        <f t="shared" si="340"/>
        <v>141052016160001</v>
      </c>
      <c r="R5940" s="20" t="s">
        <v>4673</v>
      </c>
      <c r="AI5940" s="12" t="s">
        <v>914</v>
      </c>
      <c r="AK5940" s="12" t="s">
        <v>869</v>
      </c>
      <c r="AP5940" s="12" t="s">
        <v>100</v>
      </c>
      <c r="AR5940" s="12" t="s">
        <v>100</v>
      </c>
      <c r="BN5940" s="12">
        <v>1</v>
      </c>
      <c r="BP5940" s="12" t="s">
        <v>3809</v>
      </c>
    </row>
    <row r="5941" spans="1:68" ht="45" x14ac:dyDescent="0.25">
      <c r="A5941" s="12">
        <v>1</v>
      </c>
      <c r="B5941" s="11" t="str">
        <f t="shared" si="338"/>
        <v>Общий расчет. Анализ даты. Анализ даты. Символические звезды. Демон красоты. Нет</v>
      </c>
      <c r="C5941" s="11" t="str">
        <f>IFERROR(VLOOKUP(I5941,lvl_1[],2,FALSE),"Нет")</f>
        <v>Общий расчет</v>
      </c>
      <c r="D5941" s="11" t="str">
        <f>IFERROR(VLOOKUP(Rule!J5941,lvl_2[],2,FALSE),"Нет")</f>
        <v>Анализ даты</v>
      </c>
      <c r="E5941" s="11" t="str">
        <f>IFERROR(VLOOKUP(Rule!K5941,lvl_3[],2,FALSE),"Нет")</f>
        <v>Анализ даты</v>
      </c>
      <c r="F5941" s="11" t="str">
        <f>IFERROR(INDEX(lvl_4[],MATCH(L5941,lvl_4[ID],0),MATCH(TEXT(K5941,"##0"),lvl_4[#Headers],0)),"Нет")</f>
        <v>Символические звезды</v>
      </c>
      <c r="G5941" s="11" t="str">
        <f>IFERROR(INDEX(lvl_5[],MATCH(M5941,lvl_5[ID],0),MATCH(_xlfn.CONCAT(TEXT(K5941,"##0"),"_",TEXT(L5941,"##0")),lvl_5[#Headers],0)),"Нет")</f>
        <v>Демон красоты</v>
      </c>
      <c r="H5941" s="11" t="str">
        <f>IFERROR(INDEX(lvl_6[],MATCH(N5941,lvl_6[ID],0),MATCH(_xlfn.CONCAT(K5941,"_",L5941,"_",M5941),lvl_6[#Headers],0)),"Нет")</f>
        <v>Нет</v>
      </c>
      <c r="I5941" s="12">
        <v>1</v>
      </c>
      <c r="J5941" s="12">
        <v>4</v>
      </c>
      <c r="K5941" s="12">
        <v>1</v>
      </c>
      <c r="L5941" s="12">
        <v>5</v>
      </c>
      <c r="M5941" s="12">
        <v>20</v>
      </c>
      <c r="N5941" s="12">
        <v>1617</v>
      </c>
      <c r="O5941" s="12">
        <f>COUNTIF($P$2:P5941,P5941)</f>
        <v>1</v>
      </c>
      <c r="P5941" s="12" t="str">
        <f t="shared" si="339"/>
        <v>14105201617</v>
      </c>
      <c r="Q5941" s="12" t="str">
        <f t="shared" si="340"/>
        <v>141052016170001</v>
      </c>
      <c r="R5941" s="20" t="s">
        <v>4674</v>
      </c>
      <c r="AI5941" s="12" t="s">
        <v>916</v>
      </c>
      <c r="AK5941" s="12" t="s">
        <v>865</v>
      </c>
      <c r="AP5941" s="12" t="s">
        <v>100</v>
      </c>
      <c r="AR5941" s="12" t="s">
        <v>100</v>
      </c>
      <c r="BN5941" s="12">
        <v>1</v>
      </c>
      <c r="BP5941" s="12" t="s">
        <v>3809</v>
      </c>
    </row>
    <row r="5942" spans="1:68" ht="45" x14ac:dyDescent="0.25">
      <c r="A5942" s="12">
        <v>1</v>
      </c>
      <c r="B5942" s="11" t="str">
        <f t="shared" si="338"/>
        <v>Общий расчет. Анализ даты. Анализ даты. Символические звезды. Золотая карета. Нет</v>
      </c>
      <c r="C5942" s="11" t="str">
        <f>IFERROR(VLOOKUP(I5942,lvl_1[],2,FALSE),"Нет")</f>
        <v>Общий расчет</v>
      </c>
      <c r="D5942" s="11" t="str">
        <f>IFERROR(VLOOKUP(Rule!J5942,lvl_2[],2,FALSE),"Нет")</f>
        <v>Анализ даты</v>
      </c>
      <c r="E5942" s="11" t="str">
        <f>IFERROR(VLOOKUP(Rule!K5942,lvl_3[],2,FALSE),"Нет")</f>
        <v>Анализ даты</v>
      </c>
      <c r="F5942" s="11" t="str">
        <f>IFERROR(INDEX(lvl_4[],MATCH(L5942,lvl_4[ID],0),MATCH(TEXT(K5942,"##0"),lvl_4[#Headers],0)),"Нет")</f>
        <v>Символические звезды</v>
      </c>
      <c r="G5942" s="11" t="str">
        <f>IFERROR(INDEX(lvl_5[],MATCH(M5942,lvl_5[ID],0),MATCH(_xlfn.CONCAT(TEXT(K5942,"##0"),"_",TEXT(L5942,"##0")),lvl_5[#Headers],0)),"Нет")</f>
        <v>Золотая карета</v>
      </c>
      <c r="H5942" s="11" t="str">
        <f>IFERROR(INDEX(lvl_6[],MATCH(N5942,lvl_6[ID],0),MATCH(_xlfn.CONCAT(K5942,"_",L5942,"_",M5942),lvl_6[#Headers],0)),"Нет")</f>
        <v>Нет</v>
      </c>
      <c r="I5942" s="12">
        <v>1</v>
      </c>
      <c r="J5942" s="12">
        <v>4</v>
      </c>
      <c r="K5942" s="12">
        <v>1</v>
      </c>
      <c r="L5942" s="12">
        <v>5</v>
      </c>
      <c r="M5942" s="12">
        <v>21</v>
      </c>
      <c r="N5942" s="12">
        <v>1618</v>
      </c>
      <c r="O5942" s="12">
        <f>COUNTIF($P$2:P5942,P5942)</f>
        <v>1</v>
      </c>
      <c r="P5942" s="12" t="str">
        <f t="shared" si="339"/>
        <v>14105211618</v>
      </c>
      <c r="Q5942" s="12" t="str">
        <f t="shared" si="340"/>
        <v>141052116180001</v>
      </c>
      <c r="R5942" s="20" t="s">
        <v>4675</v>
      </c>
      <c r="AI5942" s="12" t="s">
        <v>899</v>
      </c>
      <c r="AK5942" s="12" t="s">
        <v>861</v>
      </c>
      <c r="AP5942" s="12" t="s">
        <v>100</v>
      </c>
      <c r="AR5942" s="12" t="s">
        <v>100</v>
      </c>
      <c r="BN5942" s="12">
        <v>1</v>
      </c>
      <c r="BP5942" s="12" t="s">
        <v>3809</v>
      </c>
    </row>
    <row r="5943" spans="1:68" ht="45" x14ac:dyDescent="0.25">
      <c r="A5943" s="12">
        <v>1</v>
      </c>
      <c r="B5943" s="11" t="str">
        <f t="shared" si="338"/>
        <v>Общий расчет. Анализ даты. Анализ даты. Символические звезды. Золотая карета. Нет</v>
      </c>
      <c r="C5943" s="11" t="str">
        <f>IFERROR(VLOOKUP(I5943,lvl_1[],2,FALSE),"Нет")</f>
        <v>Общий расчет</v>
      </c>
      <c r="D5943" s="11" t="str">
        <f>IFERROR(VLOOKUP(Rule!J5943,lvl_2[],2,FALSE),"Нет")</f>
        <v>Анализ даты</v>
      </c>
      <c r="E5943" s="11" t="str">
        <f>IFERROR(VLOOKUP(Rule!K5943,lvl_3[],2,FALSE),"Нет")</f>
        <v>Анализ даты</v>
      </c>
      <c r="F5943" s="11" t="str">
        <f>IFERROR(INDEX(lvl_4[],MATCH(L5943,lvl_4[ID],0),MATCH(TEXT(K5943,"##0"),lvl_4[#Headers],0)),"Нет")</f>
        <v>Символические звезды</v>
      </c>
      <c r="G5943" s="11" t="str">
        <f>IFERROR(INDEX(lvl_5[],MATCH(M5943,lvl_5[ID],0),MATCH(_xlfn.CONCAT(TEXT(K5943,"##0"),"_",TEXT(L5943,"##0")),lvl_5[#Headers],0)),"Нет")</f>
        <v>Золотая карета</v>
      </c>
      <c r="H5943" s="11" t="str">
        <f>IFERROR(INDEX(lvl_6[],MATCH(N5943,lvl_6[ID],0),MATCH(_xlfn.CONCAT(K5943,"_",L5943,"_",M5943),lvl_6[#Headers],0)),"Нет")</f>
        <v>Нет</v>
      </c>
      <c r="I5943" s="12">
        <v>1</v>
      </c>
      <c r="J5943" s="12">
        <v>4</v>
      </c>
      <c r="K5943" s="12">
        <v>1</v>
      </c>
      <c r="L5943" s="12">
        <v>5</v>
      </c>
      <c r="M5943" s="12">
        <v>21</v>
      </c>
      <c r="N5943" s="12">
        <v>1619</v>
      </c>
      <c r="O5943" s="12">
        <f>COUNTIF($P$2:P5943,P5943)</f>
        <v>1</v>
      </c>
      <c r="P5943" s="12" t="str">
        <f t="shared" si="339"/>
        <v>14105211619</v>
      </c>
      <c r="Q5943" s="12" t="str">
        <f t="shared" si="340"/>
        <v>141052116190001</v>
      </c>
      <c r="R5943" s="20" t="s">
        <v>4676</v>
      </c>
      <c r="AI5943" s="12" t="s">
        <v>901</v>
      </c>
      <c r="AK5943" s="12" t="s">
        <v>862</v>
      </c>
      <c r="AP5943" s="12" t="s">
        <v>100</v>
      </c>
      <c r="AR5943" s="12" t="s">
        <v>100</v>
      </c>
      <c r="BN5943" s="12">
        <v>1</v>
      </c>
      <c r="BP5943" s="12" t="s">
        <v>3809</v>
      </c>
    </row>
    <row r="5944" spans="1:68" ht="45" x14ac:dyDescent="0.25">
      <c r="A5944" s="12">
        <v>1</v>
      </c>
      <c r="B5944" s="11" t="str">
        <f t="shared" si="338"/>
        <v>Общий расчет. Анализ даты. Анализ даты. Символические звезды. Золотая карета. Нет</v>
      </c>
      <c r="C5944" s="11" t="str">
        <f>IFERROR(VLOOKUP(I5944,lvl_1[],2,FALSE),"Нет")</f>
        <v>Общий расчет</v>
      </c>
      <c r="D5944" s="11" t="str">
        <f>IFERROR(VLOOKUP(Rule!J5944,lvl_2[],2,FALSE),"Нет")</f>
        <v>Анализ даты</v>
      </c>
      <c r="E5944" s="11" t="str">
        <f>IFERROR(VLOOKUP(Rule!K5944,lvl_3[],2,FALSE),"Нет")</f>
        <v>Анализ даты</v>
      </c>
      <c r="F5944" s="11" t="str">
        <f>IFERROR(INDEX(lvl_4[],MATCH(L5944,lvl_4[ID],0),MATCH(TEXT(K5944,"##0"),lvl_4[#Headers],0)),"Нет")</f>
        <v>Символические звезды</v>
      </c>
      <c r="G5944" s="11" t="str">
        <f>IFERROR(INDEX(lvl_5[],MATCH(M5944,lvl_5[ID],0),MATCH(_xlfn.CONCAT(TEXT(K5944,"##0"),"_",TEXT(L5944,"##0")),lvl_5[#Headers],0)),"Нет")</f>
        <v>Золотая карета</v>
      </c>
      <c r="H5944" s="11" t="str">
        <f>IFERROR(INDEX(lvl_6[],MATCH(N5944,lvl_6[ID],0),MATCH(_xlfn.CONCAT(K5944,"_",L5944,"_",M5944),lvl_6[#Headers],0)),"Нет")</f>
        <v>Нет</v>
      </c>
      <c r="I5944" s="12">
        <v>1</v>
      </c>
      <c r="J5944" s="12">
        <v>4</v>
      </c>
      <c r="K5944" s="12">
        <v>1</v>
      </c>
      <c r="L5944" s="12">
        <v>5</v>
      </c>
      <c r="M5944" s="12">
        <v>21</v>
      </c>
      <c r="N5944" s="12">
        <v>1620</v>
      </c>
      <c r="O5944" s="12">
        <f>COUNTIF($P$2:P5944,P5944)</f>
        <v>1</v>
      </c>
      <c r="P5944" s="12" t="str">
        <f t="shared" si="339"/>
        <v>14105211620</v>
      </c>
      <c r="Q5944" s="12" t="str">
        <f t="shared" si="340"/>
        <v>141052116200001</v>
      </c>
      <c r="R5944" s="20" t="s">
        <v>4677</v>
      </c>
      <c r="AI5944" s="12" t="s">
        <v>903</v>
      </c>
      <c r="AK5944" s="12" t="s">
        <v>864</v>
      </c>
      <c r="AP5944" s="12" t="s">
        <v>100</v>
      </c>
      <c r="AR5944" s="12" t="s">
        <v>100</v>
      </c>
      <c r="BN5944" s="12">
        <v>1</v>
      </c>
      <c r="BP5944" s="12" t="s">
        <v>3809</v>
      </c>
    </row>
    <row r="5945" spans="1:68" ht="45" x14ac:dyDescent="0.25">
      <c r="A5945" s="12">
        <v>1</v>
      </c>
      <c r="B5945" s="11" t="str">
        <f t="shared" si="338"/>
        <v>Общий расчет. Анализ даты. Анализ даты. Символические звезды. Золотая карета. Нет</v>
      </c>
      <c r="C5945" s="11" t="str">
        <f>IFERROR(VLOOKUP(I5945,lvl_1[],2,FALSE),"Нет")</f>
        <v>Общий расчет</v>
      </c>
      <c r="D5945" s="11" t="str">
        <f>IFERROR(VLOOKUP(Rule!J5945,lvl_2[],2,FALSE),"Нет")</f>
        <v>Анализ даты</v>
      </c>
      <c r="E5945" s="11" t="str">
        <f>IFERROR(VLOOKUP(Rule!K5945,lvl_3[],2,FALSE),"Нет")</f>
        <v>Анализ даты</v>
      </c>
      <c r="F5945" s="11" t="str">
        <f>IFERROR(INDEX(lvl_4[],MATCH(L5945,lvl_4[ID],0),MATCH(TEXT(K5945,"##0"),lvl_4[#Headers],0)),"Нет")</f>
        <v>Символические звезды</v>
      </c>
      <c r="G5945" s="11" t="str">
        <f>IFERROR(INDEX(lvl_5[],MATCH(M5945,lvl_5[ID],0),MATCH(_xlfn.CONCAT(TEXT(K5945,"##0"),"_",TEXT(L5945,"##0")),lvl_5[#Headers],0)),"Нет")</f>
        <v>Золотая карета</v>
      </c>
      <c r="H5945" s="11" t="str">
        <f>IFERROR(INDEX(lvl_6[],MATCH(N5945,lvl_6[ID],0),MATCH(_xlfn.CONCAT(K5945,"_",L5945,"_",M5945),lvl_6[#Headers],0)),"Нет")</f>
        <v>Нет</v>
      </c>
      <c r="I5945" s="12">
        <v>1</v>
      </c>
      <c r="J5945" s="12">
        <v>4</v>
      </c>
      <c r="K5945" s="12">
        <v>1</v>
      </c>
      <c r="L5945" s="12">
        <v>5</v>
      </c>
      <c r="M5945" s="12">
        <v>21</v>
      </c>
      <c r="N5945" s="12">
        <v>1621</v>
      </c>
      <c r="O5945" s="12">
        <f>COUNTIF($P$2:P5945,P5945)</f>
        <v>1</v>
      </c>
      <c r="P5945" s="12" t="str">
        <f t="shared" si="339"/>
        <v>14105211621</v>
      </c>
      <c r="Q5945" s="12" t="str">
        <f t="shared" si="340"/>
        <v>141052116210001</v>
      </c>
      <c r="R5945" s="20" t="s">
        <v>4678</v>
      </c>
      <c r="AI5945" s="12" t="s">
        <v>905</v>
      </c>
      <c r="AK5945" s="12" t="s">
        <v>865</v>
      </c>
      <c r="AP5945" s="12" t="s">
        <v>100</v>
      </c>
      <c r="AR5945" s="12" t="s">
        <v>100</v>
      </c>
      <c r="BN5945" s="12">
        <v>1</v>
      </c>
      <c r="BP5945" s="12" t="s">
        <v>3809</v>
      </c>
    </row>
    <row r="5946" spans="1:68" ht="45" x14ac:dyDescent="0.25">
      <c r="A5946" s="12">
        <v>1</v>
      </c>
      <c r="B5946" s="11" t="str">
        <f t="shared" si="338"/>
        <v>Общий расчет. Анализ даты. Анализ даты. Символические звезды. Золотая карета. Нет</v>
      </c>
      <c r="C5946" s="11" t="str">
        <f>IFERROR(VLOOKUP(I5946,lvl_1[],2,FALSE),"Нет")</f>
        <v>Общий расчет</v>
      </c>
      <c r="D5946" s="11" t="str">
        <f>IFERROR(VLOOKUP(Rule!J5946,lvl_2[],2,FALSE),"Нет")</f>
        <v>Анализ даты</v>
      </c>
      <c r="E5946" s="11" t="str">
        <f>IFERROR(VLOOKUP(Rule!K5946,lvl_3[],2,FALSE),"Нет")</f>
        <v>Анализ даты</v>
      </c>
      <c r="F5946" s="11" t="str">
        <f>IFERROR(INDEX(lvl_4[],MATCH(L5946,lvl_4[ID],0),MATCH(TEXT(K5946,"##0"),lvl_4[#Headers],0)),"Нет")</f>
        <v>Символические звезды</v>
      </c>
      <c r="G5946" s="11" t="str">
        <f>IFERROR(INDEX(lvl_5[],MATCH(M5946,lvl_5[ID],0),MATCH(_xlfn.CONCAT(TEXT(K5946,"##0"),"_",TEXT(L5946,"##0")),lvl_5[#Headers],0)),"Нет")</f>
        <v>Золотая карета</v>
      </c>
      <c r="H5946" s="11" t="str">
        <f>IFERROR(INDEX(lvl_6[],MATCH(N5946,lvl_6[ID],0),MATCH(_xlfn.CONCAT(K5946,"_",L5946,"_",M5946),lvl_6[#Headers],0)),"Нет")</f>
        <v>Нет</v>
      </c>
      <c r="I5946" s="12">
        <v>1</v>
      </c>
      <c r="J5946" s="12">
        <v>4</v>
      </c>
      <c r="K5946" s="12">
        <v>1</v>
      </c>
      <c r="L5946" s="12">
        <v>5</v>
      </c>
      <c r="M5946" s="12">
        <v>21</v>
      </c>
      <c r="N5946" s="12">
        <v>1622</v>
      </c>
      <c r="O5946" s="12">
        <f>COUNTIF($P$2:P5946,P5946)</f>
        <v>1</v>
      </c>
      <c r="P5946" s="12" t="str">
        <f t="shared" si="339"/>
        <v>14105211622</v>
      </c>
      <c r="Q5946" s="12" t="str">
        <f t="shared" si="340"/>
        <v>141052116220001</v>
      </c>
      <c r="R5946" s="20" t="s">
        <v>4679</v>
      </c>
      <c r="AI5946" s="12" t="s">
        <v>907</v>
      </c>
      <c r="AK5946" s="12" t="s">
        <v>864</v>
      </c>
      <c r="AP5946" s="12" t="s">
        <v>100</v>
      </c>
      <c r="AR5946" s="12" t="s">
        <v>100</v>
      </c>
      <c r="BN5946" s="12">
        <v>1</v>
      </c>
      <c r="BP5946" s="12" t="s">
        <v>3809</v>
      </c>
    </row>
    <row r="5947" spans="1:68" ht="45" x14ac:dyDescent="0.25">
      <c r="A5947" s="12">
        <v>1</v>
      </c>
      <c r="B5947" s="11" t="str">
        <f t="shared" si="338"/>
        <v>Общий расчет. Анализ даты. Анализ даты. Символические звезды. Золотая карета. Нет</v>
      </c>
      <c r="C5947" s="11" t="str">
        <f>IFERROR(VLOOKUP(I5947,lvl_1[],2,FALSE),"Нет")</f>
        <v>Общий расчет</v>
      </c>
      <c r="D5947" s="11" t="str">
        <f>IFERROR(VLOOKUP(Rule!J5947,lvl_2[],2,FALSE),"Нет")</f>
        <v>Анализ даты</v>
      </c>
      <c r="E5947" s="11" t="str">
        <f>IFERROR(VLOOKUP(Rule!K5947,lvl_3[],2,FALSE),"Нет")</f>
        <v>Анализ даты</v>
      </c>
      <c r="F5947" s="11" t="str">
        <f>IFERROR(INDEX(lvl_4[],MATCH(L5947,lvl_4[ID],0),MATCH(TEXT(K5947,"##0"),lvl_4[#Headers],0)),"Нет")</f>
        <v>Символические звезды</v>
      </c>
      <c r="G5947" s="11" t="str">
        <f>IFERROR(INDEX(lvl_5[],MATCH(M5947,lvl_5[ID],0),MATCH(_xlfn.CONCAT(TEXT(K5947,"##0"),"_",TEXT(L5947,"##0")),lvl_5[#Headers],0)),"Нет")</f>
        <v>Золотая карета</v>
      </c>
      <c r="H5947" s="11" t="str">
        <f>IFERROR(INDEX(lvl_6[],MATCH(N5947,lvl_6[ID],0),MATCH(_xlfn.CONCAT(K5947,"_",L5947,"_",M5947),lvl_6[#Headers],0)),"Нет")</f>
        <v>Нет</v>
      </c>
      <c r="I5947" s="12">
        <v>1</v>
      </c>
      <c r="J5947" s="12">
        <v>4</v>
      </c>
      <c r="K5947" s="12">
        <v>1</v>
      </c>
      <c r="L5947" s="12">
        <v>5</v>
      </c>
      <c r="M5947" s="12">
        <v>21</v>
      </c>
      <c r="N5947" s="12">
        <v>1623</v>
      </c>
      <c r="O5947" s="12">
        <f>COUNTIF($P$2:P5947,P5947)</f>
        <v>1</v>
      </c>
      <c r="P5947" s="12" t="str">
        <f t="shared" si="339"/>
        <v>14105211623</v>
      </c>
      <c r="Q5947" s="12" t="str">
        <f t="shared" si="340"/>
        <v>141052116230001</v>
      </c>
      <c r="R5947" s="20" t="s">
        <v>4680</v>
      </c>
      <c r="AI5947" s="12" t="s">
        <v>908</v>
      </c>
      <c r="AK5947" s="12" t="s">
        <v>865</v>
      </c>
      <c r="AP5947" s="12" t="s">
        <v>100</v>
      </c>
      <c r="AR5947" s="12" t="s">
        <v>100</v>
      </c>
      <c r="BN5947" s="12">
        <v>1</v>
      </c>
      <c r="BP5947" s="12" t="s">
        <v>3809</v>
      </c>
    </row>
    <row r="5948" spans="1:68" ht="45" x14ac:dyDescent="0.25">
      <c r="A5948" s="12">
        <v>1</v>
      </c>
      <c r="B5948" s="11" t="str">
        <f t="shared" si="338"/>
        <v>Общий расчет. Анализ даты. Анализ даты. Символические звезды. Золотая карета. Нет</v>
      </c>
      <c r="C5948" s="11" t="str">
        <f>IFERROR(VLOOKUP(I5948,lvl_1[],2,FALSE),"Нет")</f>
        <v>Общий расчет</v>
      </c>
      <c r="D5948" s="11" t="str">
        <f>IFERROR(VLOOKUP(Rule!J5948,lvl_2[],2,FALSE),"Нет")</f>
        <v>Анализ даты</v>
      </c>
      <c r="E5948" s="11" t="str">
        <f>IFERROR(VLOOKUP(Rule!K5948,lvl_3[],2,FALSE),"Нет")</f>
        <v>Анализ даты</v>
      </c>
      <c r="F5948" s="11" t="str">
        <f>IFERROR(INDEX(lvl_4[],MATCH(L5948,lvl_4[ID],0),MATCH(TEXT(K5948,"##0"),lvl_4[#Headers],0)),"Нет")</f>
        <v>Символические звезды</v>
      </c>
      <c r="G5948" s="11" t="str">
        <f>IFERROR(INDEX(lvl_5[],MATCH(M5948,lvl_5[ID],0),MATCH(_xlfn.CONCAT(TEXT(K5948,"##0"),"_",TEXT(L5948,"##0")),lvl_5[#Headers],0)),"Нет")</f>
        <v>Золотая карета</v>
      </c>
      <c r="H5948" s="11" t="str">
        <f>IFERROR(INDEX(lvl_6[],MATCH(N5948,lvl_6[ID],0),MATCH(_xlfn.CONCAT(K5948,"_",L5948,"_",M5948),lvl_6[#Headers],0)),"Нет")</f>
        <v>Нет</v>
      </c>
      <c r="I5948" s="12">
        <v>1</v>
      </c>
      <c r="J5948" s="12">
        <v>4</v>
      </c>
      <c r="K5948" s="12">
        <v>1</v>
      </c>
      <c r="L5948" s="12">
        <v>5</v>
      </c>
      <c r="M5948" s="12">
        <v>21</v>
      </c>
      <c r="N5948" s="12">
        <v>1624</v>
      </c>
      <c r="O5948" s="12">
        <f>COUNTIF($P$2:P5948,P5948)</f>
        <v>1</v>
      </c>
      <c r="P5948" s="12" t="str">
        <f t="shared" si="339"/>
        <v>14105211624</v>
      </c>
      <c r="Q5948" s="12" t="str">
        <f t="shared" si="340"/>
        <v>141052116240001</v>
      </c>
      <c r="R5948" s="20" t="s">
        <v>4681</v>
      </c>
      <c r="AI5948" s="12" t="s">
        <v>910</v>
      </c>
      <c r="AK5948" s="12" t="s">
        <v>867</v>
      </c>
      <c r="AP5948" s="12" t="s">
        <v>100</v>
      </c>
      <c r="AR5948" s="12" t="s">
        <v>100</v>
      </c>
      <c r="BN5948" s="12">
        <v>1</v>
      </c>
      <c r="BP5948" s="12" t="s">
        <v>3809</v>
      </c>
    </row>
    <row r="5949" spans="1:68" ht="45" x14ac:dyDescent="0.25">
      <c r="A5949" s="12">
        <v>1</v>
      </c>
      <c r="B5949" s="11" t="str">
        <f t="shared" si="338"/>
        <v>Общий расчет. Анализ даты. Анализ даты. Символические звезды. Золотая карета. Нет</v>
      </c>
      <c r="C5949" s="11" t="str">
        <f>IFERROR(VLOOKUP(I5949,lvl_1[],2,FALSE),"Нет")</f>
        <v>Общий расчет</v>
      </c>
      <c r="D5949" s="11" t="str">
        <f>IFERROR(VLOOKUP(Rule!J5949,lvl_2[],2,FALSE),"Нет")</f>
        <v>Анализ даты</v>
      </c>
      <c r="E5949" s="11" t="str">
        <f>IFERROR(VLOOKUP(Rule!K5949,lvl_3[],2,FALSE),"Нет")</f>
        <v>Анализ даты</v>
      </c>
      <c r="F5949" s="11" t="str">
        <f>IFERROR(INDEX(lvl_4[],MATCH(L5949,lvl_4[ID],0),MATCH(TEXT(K5949,"##0"),lvl_4[#Headers],0)),"Нет")</f>
        <v>Символические звезды</v>
      </c>
      <c r="G5949" s="11" t="str">
        <f>IFERROR(INDEX(lvl_5[],MATCH(M5949,lvl_5[ID],0),MATCH(_xlfn.CONCAT(TEXT(K5949,"##0"),"_",TEXT(L5949,"##0")),lvl_5[#Headers],0)),"Нет")</f>
        <v>Золотая карета</v>
      </c>
      <c r="H5949" s="11" t="str">
        <f>IFERROR(INDEX(lvl_6[],MATCH(N5949,lvl_6[ID],0),MATCH(_xlfn.CONCAT(K5949,"_",L5949,"_",M5949),lvl_6[#Headers],0)),"Нет")</f>
        <v>Нет</v>
      </c>
      <c r="I5949" s="12">
        <v>1</v>
      </c>
      <c r="J5949" s="12">
        <v>4</v>
      </c>
      <c r="K5949" s="12">
        <v>1</v>
      </c>
      <c r="L5949" s="12">
        <v>5</v>
      </c>
      <c r="M5949" s="12">
        <v>21</v>
      </c>
      <c r="N5949" s="12">
        <v>1625</v>
      </c>
      <c r="O5949" s="12">
        <f>COUNTIF($P$2:P5949,P5949)</f>
        <v>1</v>
      </c>
      <c r="P5949" s="12" t="str">
        <f t="shared" si="339"/>
        <v>14105211625</v>
      </c>
      <c r="Q5949" s="12" t="str">
        <f t="shared" si="340"/>
        <v>141052116250001</v>
      </c>
      <c r="R5949" s="20" t="s">
        <v>4682</v>
      </c>
      <c r="AI5949" s="12" t="s">
        <v>912</v>
      </c>
      <c r="AK5949" s="12" t="s">
        <v>868</v>
      </c>
      <c r="AP5949" s="12" t="s">
        <v>100</v>
      </c>
      <c r="AR5949" s="12" t="s">
        <v>100</v>
      </c>
      <c r="BN5949" s="12">
        <v>1</v>
      </c>
      <c r="BP5949" s="12" t="s">
        <v>3809</v>
      </c>
    </row>
    <row r="5950" spans="1:68" ht="45" x14ac:dyDescent="0.25">
      <c r="A5950" s="12">
        <v>1</v>
      </c>
      <c r="B5950" s="11" t="str">
        <f t="shared" si="338"/>
        <v>Общий расчет. Анализ даты. Анализ даты. Символические звезды. Золотая карета. Нет</v>
      </c>
      <c r="C5950" s="11" t="str">
        <f>IFERROR(VLOOKUP(I5950,lvl_1[],2,FALSE),"Нет")</f>
        <v>Общий расчет</v>
      </c>
      <c r="D5950" s="11" t="str">
        <f>IFERROR(VLOOKUP(Rule!J5950,lvl_2[],2,FALSE),"Нет")</f>
        <v>Анализ даты</v>
      </c>
      <c r="E5950" s="11" t="str">
        <f>IFERROR(VLOOKUP(Rule!K5950,lvl_3[],2,FALSE),"Нет")</f>
        <v>Анализ даты</v>
      </c>
      <c r="F5950" s="11" t="str">
        <f>IFERROR(INDEX(lvl_4[],MATCH(L5950,lvl_4[ID],0),MATCH(TEXT(K5950,"##0"),lvl_4[#Headers],0)),"Нет")</f>
        <v>Символические звезды</v>
      </c>
      <c r="G5950" s="11" t="str">
        <f>IFERROR(INDEX(lvl_5[],MATCH(M5950,lvl_5[ID],0),MATCH(_xlfn.CONCAT(TEXT(K5950,"##0"),"_",TEXT(L5950,"##0")),lvl_5[#Headers],0)),"Нет")</f>
        <v>Золотая карета</v>
      </c>
      <c r="H5950" s="11" t="str">
        <f>IFERROR(INDEX(lvl_6[],MATCH(N5950,lvl_6[ID],0),MATCH(_xlfn.CONCAT(K5950,"_",L5950,"_",M5950),lvl_6[#Headers],0)),"Нет")</f>
        <v>Нет</v>
      </c>
      <c r="I5950" s="12">
        <v>1</v>
      </c>
      <c r="J5950" s="12">
        <v>4</v>
      </c>
      <c r="K5950" s="12">
        <v>1</v>
      </c>
      <c r="L5950" s="12">
        <v>5</v>
      </c>
      <c r="M5950" s="12">
        <v>21</v>
      </c>
      <c r="N5950" s="12">
        <v>1626</v>
      </c>
      <c r="O5950" s="12">
        <f>COUNTIF($P$2:P5950,P5950)</f>
        <v>1</v>
      </c>
      <c r="P5950" s="12" t="str">
        <f t="shared" si="339"/>
        <v>14105211626</v>
      </c>
      <c r="Q5950" s="12" t="str">
        <f t="shared" si="340"/>
        <v>141052116260001</v>
      </c>
      <c r="R5950" s="20" t="s">
        <v>4683</v>
      </c>
      <c r="AI5950" s="12" t="s">
        <v>914</v>
      </c>
      <c r="AK5950" s="12" t="s">
        <v>870</v>
      </c>
      <c r="AP5950" s="12" t="s">
        <v>100</v>
      </c>
      <c r="AR5950" s="12" t="s">
        <v>100</v>
      </c>
      <c r="BN5950" s="12">
        <v>1</v>
      </c>
      <c r="BP5950" s="12" t="s">
        <v>3809</v>
      </c>
    </row>
    <row r="5951" spans="1:68" ht="45" x14ac:dyDescent="0.25">
      <c r="A5951" s="12">
        <v>1</v>
      </c>
      <c r="B5951" s="11" t="str">
        <f t="shared" si="338"/>
        <v>Общий расчет. Анализ даты. Анализ даты. Символические звезды. Золотая карета. Нет</v>
      </c>
      <c r="C5951" s="11" t="str">
        <f>IFERROR(VLOOKUP(I5951,lvl_1[],2,FALSE),"Нет")</f>
        <v>Общий расчет</v>
      </c>
      <c r="D5951" s="11" t="str">
        <f>IFERROR(VLOOKUP(Rule!J5951,lvl_2[],2,FALSE),"Нет")</f>
        <v>Анализ даты</v>
      </c>
      <c r="E5951" s="11" t="str">
        <f>IFERROR(VLOOKUP(Rule!K5951,lvl_3[],2,FALSE),"Нет")</f>
        <v>Анализ даты</v>
      </c>
      <c r="F5951" s="11" t="str">
        <f>IFERROR(INDEX(lvl_4[],MATCH(L5951,lvl_4[ID],0),MATCH(TEXT(K5951,"##0"),lvl_4[#Headers],0)),"Нет")</f>
        <v>Символические звезды</v>
      </c>
      <c r="G5951" s="11" t="str">
        <f>IFERROR(INDEX(lvl_5[],MATCH(M5951,lvl_5[ID],0),MATCH(_xlfn.CONCAT(TEXT(K5951,"##0"),"_",TEXT(L5951,"##0")),lvl_5[#Headers],0)),"Нет")</f>
        <v>Золотая карета</v>
      </c>
      <c r="H5951" s="11" t="str">
        <f>IFERROR(INDEX(lvl_6[],MATCH(N5951,lvl_6[ID],0),MATCH(_xlfn.CONCAT(K5951,"_",L5951,"_",M5951),lvl_6[#Headers],0)),"Нет")</f>
        <v>Нет</v>
      </c>
      <c r="I5951" s="12">
        <v>1</v>
      </c>
      <c r="J5951" s="12">
        <v>4</v>
      </c>
      <c r="K5951" s="12">
        <v>1</v>
      </c>
      <c r="L5951" s="12">
        <v>5</v>
      </c>
      <c r="M5951" s="12">
        <v>21</v>
      </c>
      <c r="N5951" s="12">
        <v>1627</v>
      </c>
      <c r="O5951" s="12">
        <f>COUNTIF($P$2:P5951,P5951)</f>
        <v>1</v>
      </c>
      <c r="P5951" s="12" t="str">
        <f t="shared" si="339"/>
        <v>14105211627</v>
      </c>
      <c r="Q5951" s="12" t="str">
        <f t="shared" si="340"/>
        <v>141052116270001</v>
      </c>
      <c r="R5951" s="20" t="s">
        <v>4684</v>
      </c>
      <c r="AI5951" s="12" t="s">
        <v>916</v>
      </c>
      <c r="AK5951" s="12" t="s">
        <v>859</v>
      </c>
      <c r="AP5951" s="12" t="s">
        <v>100</v>
      </c>
      <c r="AR5951" s="12" t="s">
        <v>100</v>
      </c>
      <c r="BN5951" s="12">
        <v>1</v>
      </c>
      <c r="BP5951" s="12" t="s">
        <v>3809</v>
      </c>
    </row>
    <row r="5952" spans="1:68" ht="60" x14ac:dyDescent="0.25">
      <c r="A5952" s="12">
        <v>1</v>
      </c>
      <c r="B5952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52" s="11" t="str">
        <f>IFERROR(VLOOKUP(I5952,lvl_1[],2,FALSE),"Нет")</f>
        <v>Общий расчет</v>
      </c>
      <c r="D5952" s="11" t="str">
        <f>IFERROR(VLOOKUP(Rule!J5952,lvl_2[],2,FALSE),"Нет")</f>
        <v>Анализ даты</v>
      </c>
      <c r="E5952" s="11" t="str">
        <f>IFERROR(VLOOKUP(Rule!K5952,lvl_3[],2,FALSE),"Нет")</f>
        <v>Анализ даты</v>
      </c>
      <c r="F5952" s="11" t="str">
        <f>IFERROR(INDEX(lvl_4[],MATCH(L5952,lvl_4[ID],0),MATCH(TEXT(K5952,"##0"),lvl_4[#Headers],0)),"Нет")</f>
        <v>Символические звезды</v>
      </c>
      <c r="G5952" s="11" t="str">
        <f>IFERROR(INDEX(lvl_5[],MATCH(M5952,lvl_5[ID],0),MATCH(_xlfn.CONCAT(TEXT(K5952,"##0"),"_",TEXT(L5952,"##0")),lvl_5[#Headers],0)),"Нет")</f>
        <v>Благородный небесной единицы (Благородный человек)</v>
      </c>
      <c r="H5952" s="11" t="str">
        <f>IFERROR(INDEX(lvl_6[],MATCH(N5952,lvl_6[ID],0),MATCH(_xlfn.CONCAT(K5952,"_",L5952,"_",M5952),lvl_6[#Headers],0)),"Нет")</f>
        <v>Нет</v>
      </c>
      <c r="I5952" s="12">
        <v>1</v>
      </c>
      <c r="J5952" s="12">
        <v>4</v>
      </c>
      <c r="K5952" s="12">
        <v>1</v>
      </c>
      <c r="L5952" s="12">
        <v>5</v>
      </c>
      <c r="M5952" s="12">
        <v>15</v>
      </c>
      <c r="N5952" s="12">
        <v>1628</v>
      </c>
      <c r="O5952" s="12">
        <f>COUNTIF($P$2:P5952,P5952)</f>
        <v>1</v>
      </c>
      <c r="P5952" s="12" t="str">
        <f t="shared" si="339"/>
        <v>14105151628</v>
      </c>
      <c r="Q5952" s="12" t="str">
        <f t="shared" si="340"/>
        <v>141051516280001</v>
      </c>
      <c r="R5952" s="20" t="s">
        <v>4685</v>
      </c>
      <c r="AP5952" s="12" t="s">
        <v>899</v>
      </c>
      <c r="AR5952" s="12" t="s">
        <v>870</v>
      </c>
      <c r="BN5952" s="12">
        <v>1</v>
      </c>
      <c r="BP5952" s="12" t="s">
        <v>3800</v>
      </c>
    </row>
    <row r="5953" spans="1:68" ht="60" x14ac:dyDescent="0.25">
      <c r="A5953" s="12">
        <v>1</v>
      </c>
      <c r="B5953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53" s="11" t="str">
        <f>IFERROR(VLOOKUP(I5953,lvl_1[],2,FALSE),"Нет")</f>
        <v>Общий расчет</v>
      </c>
      <c r="D5953" s="11" t="str">
        <f>IFERROR(VLOOKUP(Rule!J5953,lvl_2[],2,FALSE),"Нет")</f>
        <v>Анализ даты</v>
      </c>
      <c r="E5953" s="11" t="str">
        <f>IFERROR(VLOOKUP(Rule!K5953,lvl_3[],2,FALSE),"Нет")</f>
        <v>Анализ даты</v>
      </c>
      <c r="F5953" s="11" t="str">
        <f>IFERROR(INDEX(lvl_4[],MATCH(L5953,lvl_4[ID],0),MATCH(TEXT(K5953,"##0"),lvl_4[#Headers],0)),"Нет")</f>
        <v>Символические звезды</v>
      </c>
      <c r="G5953" s="11" t="str">
        <f>IFERROR(INDEX(lvl_5[],MATCH(M5953,lvl_5[ID],0),MATCH(_xlfn.CONCAT(TEXT(K5953,"##0"),"_",TEXT(L5953,"##0")),lvl_5[#Headers],0)),"Нет")</f>
        <v>Благородный небесной единицы (Благородный человек)</v>
      </c>
      <c r="H5953" s="11" t="str">
        <f>IFERROR(INDEX(lvl_6[],MATCH(N5953,lvl_6[ID],0),MATCH(_xlfn.CONCAT(K5953,"_",L5953,"_",M5953),lvl_6[#Headers],0)),"Нет")</f>
        <v>Нет</v>
      </c>
      <c r="I5953" s="12">
        <v>1</v>
      </c>
      <c r="J5953" s="12">
        <v>4</v>
      </c>
      <c r="K5953" s="12">
        <v>1</v>
      </c>
      <c r="L5953" s="12">
        <v>5</v>
      </c>
      <c r="M5953" s="12">
        <v>15</v>
      </c>
      <c r="N5953" s="12">
        <v>1629</v>
      </c>
      <c r="O5953" s="12">
        <f>COUNTIF($P$2:P5953,P5953)</f>
        <v>1</v>
      </c>
      <c r="P5953" s="12" t="str">
        <f t="shared" si="339"/>
        <v>14105151629</v>
      </c>
      <c r="Q5953" s="12" t="str">
        <f t="shared" si="340"/>
        <v>141051516290001</v>
      </c>
      <c r="R5953" s="20" t="s">
        <v>4686</v>
      </c>
      <c r="AP5953" s="12" t="s">
        <v>899</v>
      </c>
      <c r="AR5953" s="12" t="s">
        <v>864</v>
      </c>
      <c r="BN5953" s="12">
        <v>1</v>
      </c>
      <c r="BP5953" s="12" t="s">
        <v>3800</v>
      </c>
    </row>
    <row r="5954" spans="1:68" ht="60" x14ac:dyDescent="0.25">
      <c r="A5954" s="12">
        <v>1</v>
      </c>
      <c r="B5954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54" s="11" t="str">
        <f>IFERROR(VLOOKUP(I5954,lvl_1[],2,FALSE),"Нет")</f>
        <v>Общий расчет</v>
      </c>
      <c r="D5954" s="11" t="str">
        <f>IFERROR(VLOOKUP(Rule!J5954,lvl_2[],2,FALSE),"Нет")</f>
        <v>Анализ даты</v>
      </c>
      <c r="E5954" s="11" t="str">
        <f>IFERROR(VLOOKUP(Rule!K5954,lvl_3[],2,FALSE),"Нет")</f>
        <v>Анализ даты</v>
      </c>
      <c r="F5954" s="11" t="str">
        <f>IFERROR(INDEX(lvl_4[],MATCH(L5954,lvl_4[ID],0),MATCH(TEXT(K5954,"##0"),lvl_4[#Headers],0)),"Нет")</f>
        <v>Символические звезды</v>
      </c>
      <c r="G5954" s="11" t="str">
        <f>IFERROR(INDEX(lvl_5[],MATCH(M5954,lvl_5[ID],0),MATCH(_xlfn.CONCAT(TEXT(K5954,"##0"),"_",TEXT(L5954,"##0")),lvl_5[#Headers],0)),"Нет")</f>
        <v>Благородный небесной единицы (Благородный человек)</v>
      </c>
      <c r="H5954" s="11" t="str">
        <f>IFERROR(INDEX(lvl_6[],MATCH(N5954,lvl_6[ID],0),MATCH(_xlfn.CONCAT(K5954,"_",L5954,"_",M5954),lvl_6[#Headers],0)),"Нет")</f>
        <v>Нет</v>
      </c>
      <c r="I5954" s="12">
        <v>1</v>
      </c>
      <c r="J5954" s="12">
        <v>4</v>
      </c>
      <c r="K5954" s="12">
        <v>1</v>
      </c>
      <c r="L5954" s="12">
        <v>5</v>
      </c>
      <c r="M5954" s="12">
        <v>15</v>
      </c>
      <c r="N5954" s="12">
        <v>1630</v>
      </c>
      <c r="O5954" s="12">
        <f>COUNTIF($P$2:P5954,P5954)</f>
        <v>1</v>
      </c>
      <c r="P5954" s="12" t="str">
        <f t="shared" si="339"/>
        <v>14105151630</v>
      </c>
      <c r="Q5954" s="12" t="str">
        <f t="shared" si="340"/>
        <v>141051516300001</v>
      </c>
      <c r="R5954" s="20" t="s">
        <v>4687</v>
      </c>
      <c r="AP5954" s="12" t="s">
        <v>901</v>
      </c>
      <c r="AR5954" s="12" t="s">
        <v>869</v>
      </c>
      <c r="BN5954" s="12">
        <v>1</v>
      </c>
      <c r="BP5954" s="12" t="s">
        <v>3800</v>
      </c>
    </row>
    <row r="5955" spans="1:68" ht="60" x14ac:dyDescent="0.25">
      <c r="A5955" s="12">
        <v>1</v>
      </c>
      <c r="B5955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55" s="11" t="str">
        <f>IFERROR(VLOOKUP(I5955,lvl_1[],2,FALSE),"Нет")</f>
        <v>Общий расчет</v>
      </c>
      <c r="D5955" s="11" t="str">
        <f>IFERROR(VLOOKUP(Rule!J5955,lvl_2[],2,FALSE),"Нет")</f>
        <v>Анализ даты</v>
      </c>
      <c r="E5955" s="11" t="str">
        <f>IFERROR(VLOOKUP(Rule!K5955,lvl_3[],2,FALSE),"Нет")</f>
        <v>Анализ даты</v>
      </c>
      <c r="F5955" s="11" t="str">
        <f>IFERROR(INDEX(lvl_4[],MATCH(L5955,lvl_4[ID],0),MATCH(TEXT(K5955,"##0"),lvl_4[#Headers],0)),"Нет")</f>
        <v>Символические звезды</v>
      </c>
      <c r="G5955" s="11" t="str">
        <f>IFERROR(INDEX(lvl_5[],MATCH(M5955,lvl_5[ID],0),MATCH(_xlfn.CONCAT(TEXT(K5955,"##0"),"_",TEXT(L5955,"##0")),lvl_5[#Headers],0)),"Нет")</f>
        <v>Благородный небесной единицы (Благородный человек)</v>
      </c>
      <c r="H5955" s="11" t="str">
        <f>IFERROR(INDEX(lvl_6[],MATCH(N5955,lvl_6[ID],0),MATCH(_xlfn.CONCAT(K5955,"_",L5955,"_",M5955),lvl_6[#Headers],0)),"Нет")</f>
        <v>Нет</v>
      </c>
      <c r="I5955" s="12">
        <v>1</v>
      </c>
      <c r="J5955" s="12">
        <v>4</v>
      </c>
      <c r="K5955" s="12">
        <v>1</v>
      </c>
      <c r="L5955" s="12">
        <v>5</v>
      </c>
      <c r="M5955" s="12">
        <v>15</v>
      </c>
      <c r="N5955" s="12">
        <v>1631</v>
      </c>
      <c r="O5955" s="12">
        <f>COUNTIF($P$2:P5955,P5955)</f>
        <v>1</v>
      </c>
      <c r="P5955" s="12" t="str">
        <f t="shared" si="339"/>
        <v>14105151631</v>
      </c>
      <c r="Q5955" s="12" t="str">
        <f t="shared" si="340"/>
        <v>141051516310001</v>
      </c>
      <c r="R5955" s="20" t="s">
        <v>4688</v>
      </c>
      <c r="AP5955" s="12" t="s">
        <v>901</v>
      </c>
      <c r="AR5955" s="12" t="s">
        <v>865</v>
      </c>
      <c r="BN5955" s="12">
        <v>1</v>
      </c>
      <c r="BP5955" s="12" t="s">
        <v>3800</v>
      </c>
    </row>
    <row r="5956" spans="1:68" ht="60" x14ac:dyDescent="0.25">
      <c r="A5956" s="12">
        <v>1</v>
      </c>
      <c r="B5956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56" s="11" t="str">
        <f>IFERROR(VLOOKUP(I5956,lvl_1[],2,FALSE),"Нет")</f>
        <v>Общий расчет</v>
      </c>
      <c r="D5956" s="11" t="str">
        <f>IFERROR(VLOOKUP(Rule!J5956,lvl_2[],2,FALSE),"Нет")</f>
        <v>Анализ даты</v>
      </c>
      <c r="E5956" s="11" t="str">
        <f>IFERROR(VLOOKUP(Rule!K5956,lvl_3[],2,FALSE),"Нет")</f>
        <v>Анализ даты</v>
      </c>
      <c r="F5956" s="11" t="str">
        <f>IFERROR(INDEX(lvl_4[],MATCH(L5956,lvl_4[ID],0),MATCH(TEXT(K5956,"##0"),lvl_4[#Headers],0)),"Нет")</f>
        <v>Символические звезды</v>
      </c>
      <c r="G5956" s="11" t="str">
        <f>IFERROR(INDEX(lvl_5[],MATCH(M5956,lvl_5[ID],0),MATCH(_xlfn.CONCAT(TEXT(K5956,"##0"),"_",TEXT(L5956,"##0")),lvl_5[#Headers],0)),"Нет")</f>
        <v>Благородный небесной единицы (Благородный человек)</v>
      </c>
      <c r="H5956" s="11" t="str">
        <f>IFERROR(INDEX(lvl_6[],MATCH(N5956,lvl_6[ID],0),MATCH(_xlfn.CONCAT(K5956,"_",L5956,"_",M5956),lvl_6[#Headers],0)),"Нет")</f>
        <v>Нет</v>
      </c>
      <c r="I5956" s="12">
        <v>1</v>
      </c>
      <c r="J5956" s="12">
        <v>4</v>
      </c>
      <c r="K5956" s="12">
        <v>1</v>
      </c>
      <c r="L5956" s="12">
        <v>5</v>
      </c>
      <c r="M5956" s="12">
        <v>15</v>
      </c>
      <c r="N5956" s="12">
        <v>1632</v>
      </c>
      <c r="O5956" s="12">
        <f>COUNTIF($P$2:P5956,P5956)</f>
        <v>1</v>
      </c>
      <c r="P5956" s="12" t="str">
        <f t="shared" si="339"/>
        <v>14105151632</v>
      </c>
      <c r="Q5956" s="12" t="str">
        <f t="shared" si="340"/>
        <v>141051516320001</v>
      </c>
      <c r="R5956" s="20" t="s">
        <v>4689</v>
      </c>
      <c r="AP5956" s="12" t="s">
        <v>903</v>
      </c>
      <c r="AR5956" s="12" t="s">
        <v>868</v>
      </c>
      <c r="BN5956" s="12">
        <v>1</v>
      </c>
      <c r="BP5956" s="12" t="s">
        <v>3800</v>
      </c>
    </row>
    <row r="5957" spans="1:68" ht="60" x14ac:dyDescent="0.25">
      <c r="A5957" s="12">
        <v>1</v>
      </c>
      <c r="B5957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57" s="11" t="str">
        <f>IFERROR(VLOOKUP(I5957,lvl_1[],2,FALSE),"Нет")</f>
        <v>Общий расчет</v>
      </c>
      <c r="D5957" s="11" t="str">
        <f>IFERROR(VLOOKUP(Rule!J5957,lvl_2[],2,FALSE),"Нет")</f>
        <v>Анализ даты</v>
      </c>
      <c r="E5957" s="11" t="str">
        <f>IFERROR(VLOOKUP(Rule!K5957,lvl_3[],2,FALSE),"Нет")</f>
        <v>Анализ даты</v>
      </c>
      <c r="F5957" s="11" t="str">
        <f>IFERROR(INDEX(lvl_4[],MATCH(L5957,lvl_4[ID],0),MATCH(TEXT(K5957,"##0"),lvl_4[#Headers],0)),"Нет")</f>
        <v>Символические звезды</v>
      </c>
      <c r="G5957" s="11" t="str">
        <f>IFERROR(INDEX(lvl_5[],MATCH(M5957,lvl_5[ID],0),MATCH(_xlfn.CONCAT(TEXT(K5957,"##0"),"_",TEXT(L5957,"##0")),lvl_5[#Headers],0)),"Нет")</f>
        <v>Благородный небесной единицы (Благородный человек)</v>
      </c>
      <c r="H5957" s="11" t="str">
        <f>IFERROR(INDEX(lvl_6[],MATCH(N5957,lvl_6[ID],0),MATCH(_xlfn.CONCAT(K5957,"_",L5957,"_",M5957),lvl_6[#Headers],0)),"Нет")</f>
        <v>Нет</v>
      </c>
      <c r="I5957" s="12">
        <v>1</v>
      </c>
      <c r="J5957" s="12">
        <v>4</v>
      </c>
      <c r="K5957" s="12">
        <v>1</v>
      </c>
      <c r="L5957" s="12">
        <v>5</v>
      </c>
      <c r="M5957" s="12">
        <v>15</v>
      </c>
      <c r="N5957" s="12">
        <v>1633</v>
      </c>
      <c r="O5957" s="12">
        <f>COUNTIF($P$2:P5957,P5957)</f>
        <v>1</v>
      </c>
      <c r="P5957" s="12" t="str">
        <f t="shared" si="339"/>
        <v>14105151633</v>
      </c>
      <c r="Q5957" s="12" t="str">
        <f t="shared" si="340"/>
        <v>141051516330001</v>
      </c>
      <c r="R5957" s="20" t="s">
        <v>4690</v>
      </c>
      <c r="AP5957" s="12" t="s">
        <v>903</v>
      </c>
      <c r="AR5957" s="12" t="s">
        <v>866</v>
      </c>
      <c r="BN5957" s="12">
        <v>1</v>
      </c>
      <c r="BP5957" s="12" t="s">
        <v>3800</v>
      </c>
    </row>
    <row r="5958" spans="1:68" ht="60" x14ac:dyDescent="0.25">
      <c r="A5958" s="12">
        <v>1</v>
      </c>
      <c r="B5958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58" s="11" t="str">
        <f>IFERROR(VLOOKUP(I5958,lvl_1[],2,FALSE),"Нет")</f>
        <v>Общий расчет</v>
      </c>
      <c r="D5958" s="11" t="str">
        <f>IFERROR(VLOOKUP(Rule!J5958,lvl_2[],2,FALSE),"Нет")</f>
        <v>Анализ даты</v>
      </c>
      <c r="E5958" s="11" t="str">
        <f>IFERROR(VLOOKUP(Rule!K5958,lvl_3[],2,FALSE),"Нет")</f>
        <v>Анализ даты</v>
      </c>
      <c r="F5958" s="11" t="str">
        <f>IFERROR(INDEX(lvl_4[],MATCH(L5958,lvl_4[ID],0),MATCH(TEXT(K5958,"##0"),lvl_4[#Headers],0)),"Нет")</f>
        <v>Символические звезды</v>
      </c>
      <c r="G5958" s="11" t="str">
        <f>IFERROR(INDEX(lvl_5[],MATCH(M5958,lvl_5[ID],0),MATCH(_xlfn.CONCAT(TEXT(K5958,"##0"),"_",TEXT(L5958,"##0")),lvl_5[#Headers],0)),"Нет")</f>
        <v>Благородный небесной единицы (Благородный человек)</v>
      </c>
      <c r="H5958" s="11" t="str">
        <f>IFERROR(INDEX(lvl_6[],MATCH(N5958,lvl_6[ID],0),MATCH(_xlfn.CONCAT(K5958,"_",L5958,"_",M5958),lvl_6[#Headers],0)),"Нет")</f>
        <v>Нет</v>
      </c>
      <c r="I5958" s="12">
        <v>1</v>
      </c>
      <c r="J5958" s="12">
        <v>4</v>
      </c>
      <c r="K5958" s="12">
        <v>1</v>
      </c>
      <c r="L5958" s="12">
        <v>5</v>
      </c>
      <c r="M5958" s="12">
        <v>15</v>
      </c>
      <c r="N5958" s="12">
        <v>1634</v>
      </c>
      <c r="O5958" s="12">
        <f>COUNTIF($P$2:P5958,P5958)</f>
        <v>1</v>
      </c>
      <c r="P5958" s="12" t="str">
        <f t="shared" si="339"/>
        <v>14105151634</v>
      </c>
      <c r="Q5958" s="12" t="str">
        <f t="shared" si="340"/>
        <v>141051516340001</v>
      </c>
      <c r="R5958" s="20" t="s">
        <v>4691</v>
      </c>
      <c r="AP5958" s="12" t="s">
        <v>905</v>
      </c>
      <c r="AR5958" s="12" t="s">
        <v>868</v>
      </c>
      <c r="BN5958" s="12">
        <v>1</v>
      </c>
      <c r="BP5958" s="12" t="s">
        <v>3800</v>
      </c>
    </row>
    <row r="5959" spans="1:68" ht="60" x14ac:dyDescent="0.25">
      <c r="A5959" s="12">
        <v>1</v>
      </c>
      <c r="B5959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59" s="11" t="str">
        <f>IFERROR(VLOOKUP(I5959,lvl_1[],2,FALSE),"Нет")</f>
        <v>Общий расчет</v>
      </c>
      <c r="D5959" s="11" t="str">
        <f>IFERROR(VLOOKUP(Rule!J5959,lvl_2[],2,FALSE),"Нет")</f>
        <v>Анализ даты</v>
      </c>
      <c r="E5959" s="11" t="str">
        <f>IFERROR(VLOOKUP(Rule!K5959,lvl_3[],2,FALSE),"Нет")</f>
        <v>Анализ даты</v>
      </c>
      <c r="F5959" s="11" t="str">
        <f>IFERROR(INDEX(lvl_4[],MATCH(L5959,lvl_4[ID],0),MATCH(TEXT(K5959,"##0"),lvl_4[#Headers],0)),"Нет")</f>
        <v>Символические звезды</v>
      </c>
      <c r="G5959" s="11" t="str">
        <f>IFERROR(INDEX(lvl_5[],MATCH(M5959,lvl_5[ID],0),MATCH(_xlfn.CONCAT(TEXT(K5959,"##0"),"_",TEXT(L5959,"##0")),lvl_5[#Headers],0)),"Нет")</f>
        <v>Благородный небесной единицы (Благородный человек)</v>
      </c>
      <c r="H5959" s="11" t="str">
        <f>IFERROR(INDEX(lvl_6[],MATCH(N5959,lvl_6[ID],0),MATCH(_xlfn.CONCAT(K5959,"_",L5959,"_",M5959),lvl_6[#Headers],0)),"Нет")</f>
        <v>Нет</v>
      </c>
      <c r="I5959" s="12">
        <v>1</v>
      </c>
      <c r="J5959" s="12">
        <v>4</v>
      </c>
      <c r="K5959" s="12">
        <v>1</v>
      </c>
      <c r="L5959" s="12">
        <v>5</v>
      </c>
      <c r="M5959" s="12">
        <v>15</v>
      </c>
      <c r="N5959" s="12">
        <v>1635</v>
      </c>
      <c r="O5959" s="12">
        <f>COUNTIF($P$2:P5959,P5959)</f>
        <v>1</v>
      </c>
      <c r="P5959" s="12" t="str">
        <f t="shared" si="339"/>
        <v>14105151635</v>
      </c>
      <c r="Q5959" s="12" t="str">
        <f t="shared" si="340"/>
        <v>141051516350001</v>
      </c>
      <c r="R5959" s="20" t="s">
        <v>4692</v>
      </c>
      <c r="AP5959" s="12" t="s">
        <v>905</v>
      </c>
      <c r="AR5959" s="12" t="s">
        <v>866</v>
      </c>
      <c r="BN5959" s="12">
        <v>1</v>
      </c>
      <c r="BP5959" s="12" t="s">
        <v>3800</v>
      </c>
    </row>
    <row r="5960" spans="1:68" ht="60" x14ac:dyDescent="0.25">
      <c r="A5960" s="12">
        <v>1</v>
      </c>
      <c r="B5960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60" s="11" t="str">
        <f>IFERROR(VLOOKUP(I5960,lvl_1[],2,FALSE),"Нет")</f>
        <v>Общий расчет</v>
      </c>
      <c r="D5960" s="11" t="str">
        <f>IFERROR(VLOOKUP(Rule!J5960,lvl_2[],2,FALSE),"Нет")</f>
        <v>Анализ даты</v>
      </c>
      <c r="E5960" s="11" t="str">
        <f>IFERROR(VLOOKUP(Rule!K5960,lvl_3[],2,FALSE),"Нет")</f>
        <v>Анализ даты</v>
      </c>
      <c r="F5960" s="11" t="str">
        <f>IFERROR(INDEX(lvl_4[],MATCH(L5960,lvl_4[ID],0),MATCH(TEXT(K5960,"##0"),lvl_4[#Headers],0)),"Нет")</f>
        <v>Символические звезды</v>
      </c>
      <c r="G5960" s="11" t="str">
        <f>IFERROR(INDEX(lvl_5[],MATCH(M5960,lvl_5[ID],0),MATCH(_xlfn.CONCAT(TEXT(K5960,"##0"),"_",TEXT(L5960,"##0")),lvl_5[#Headers],0)),"Нет")</f>
        <v>Благородный небесной единицы (Благородный человек)</v>
      </c>
      <c r="H5960" s="11" t="str">
        <f>IFERROR(INDEX(lvl_6[],MATCH(N5960,lvl_6[ID],0),MATCH(_xlfn.CONCAT(K5960,"_",L5960,"_",M5960),lvl_6[#Headers],0)),"Нет")</f>
        <v>Нет</v>
      </c>
      <c r="I5960" s="12">
        <v>1</v>
      </c>
      <c r="J5960" s="12">
        <v>4</v>
      </c>
      <c r="K5960" s="12">
        <v>1</v>
      </c>
      <c r="L5960" s="12">
        <v>5</v>
      </c>
      <c r="M5960" s="12">
        <v>15</v>
      </c>
      <c r="N5960" s="12">
        <v>1636</v>
      </c>
      <c r="O5960" s="12">
        <f>COUNTIF($P$2:P5960,P5960)</f>
        <v>1</v>
      </c>
      <c r="P5960" s="12" t="str">
        <f t="shared" si="339"/>
        <v>14105151636</v>
      </c>
      <c r="Q5960" s="12" t="str">
        <f t="shared" si="340"/>
        <v>141051516360001</v>
      </c>
      <c r="R5960" s="20" t="s">
        <v>4693</v>
      </c>
      <c r="AP5960" s="12" t="s">
        <v>907</v>
      </c>
      <c r="AR5960" s="12" t="s">
        <v>870</v>
      </c>
      <c r="BN5960" s="12">
        <v>1</v>
      </c>
      <c r="BP5960" s="12" t="s">
        <v>3800</v>
      </c>
    </row>
    <row r="5961" spans="1:68" ht="60" x14ac:dyDescent="0.25">
      <c r="A5961" s="12">
        <v>1</v>
      </c>
      <c r="B5961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61" s="11" t="str">
        <f>IFERROR(VLOOKUP(I5961,lvl_1[],2,FALSE),"Нет")</f>
        <v>Общий расчет</v>
      </c>
      <c r="D5961" s="11" t="str">
        <f>IFERROR(VLOOKUP(Rule!J5961,lvl_2[],2,FALSE),"Нет")</f>
        <v>Анализ даты</v>
      </c>
      <c r="E5961" s="11" t="str">
        <f>IFERROR(VLOOKUP(Rule!K5961,lvl_3[],2,FALSE),"Нет")</f>
        <v>Анализ даты</v>
      </c>
      <c r="F5961" s="11" t="str">
        <f>IFERROR(INDEX(lvl_4[],MATCH(L5961,lvl_4[ID],0),MATCH(TEXT(K5961,"##0"),lvl_4[#Headers],0)),"Нет")</f>
        <v>Символические звезды</v>
      </c>
      <c r="G5961" s="11" t="str">
        <f>IFERROR(INDEX(lvl_5[],MATCH(M5961,lvl_5[ID],0),MATCH(_xlfn.CONCAT(TEXT(K5961,"##0"),"_",TEXT(L5961,"##0")),lvl_5[#Headers],0)),"Нет")</f>
        <v>Благородный небесной единицы (Благородный человек)</v>
      </c>
      <c r="H5961" s="11" t="str">
        <f>IFERROR(INDEX(lvl_6[],MATCH(N5961,lvl_6[ID],0),MATCH(_xlfn.CONCAT(K5961,"_",L5961,"_",M5961),lvl_6[#Headers],0)),"Нет")</f>
        <v>Нет</v>
      </c>
      <c r="I5961" s="12">
        <v>1</v>
      </c>
      <c r="J5961" s="12">
        <v>4</v>
      </c>
      <c r="K5961" s="12">
        <v>1</v>
      </c>
      <c r="L5961" s="12">
        <v>5</v>
      </c>
      <c r="M5961" s="12">
        <v>15</v>
      </c>
      <c r="N5961" s="12">
        <v>1637</v>
      </c>
      <c r="O5961" s="12">
        <f>COUNTIF($P$2:P5961,P5961)</f>
        <v>1</v>
      </c>
      <c r="P5961" s="12" t="str">
        <f t="shared" si="339"/>
        <v>14105151637</v>
      </c>
      <c r="Q5961" s="12" t="str">
        <f t="shared" si="340"/>
        <v>141051516370001</v>
      </c>
      <c r="R5961" s="20" t="s">
        <v>4694</v>
      </c>
      <c r="AP5961" s="12" t="s">
        <v>907</v>
      </c>
      <c r="AR5961" s="12" t="s">
        <v>864</v>
      </c>
      <c r="BN5961" s="12">
        <v>1</v>
      </c>
      <c r="BP5961" s="12" t="s">
        <v>3800</v>
      </c>
    </row>
    <row r="5962" spans="1:68" ht="60" x14ac:dyDescent="0.25">
      <c r="A5962" s="12">
        <v>1</v>
      </c>
      <c r="B5962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62" s="11" t="str">
        <f>IFERROR(VLOOKUP(I5962,lvl_1[],2,FALSE),"Нет")</f>
        <v>Общий расчет</v>
      </c>
      <c r="D5962" s="11" t="str">
        <f>IFERROR(VLOOKUP(Rule!J5962,lvl_2[],2,FALSE),"Нет")</f>
        <v>Анализ даты</v>
      </c>
      <c r="E5962" s="11" t="str">
        <f>IFERROR(VLOOKUP(Rule!K5962,lvl_3[],2,FALSE),"Нет")</f>
        <v>Анализ даты</v>
      </c>
      <c r="F5962" s="11" t="str">
        <f>IFERROR(INDEX(lvl_4[],MATCH(L5962,lvl_4[ID],0),MATCH(TEXT(K5962,"##0"),lvl_4[#Headers],0)),"Нет")</f>
        <v>Символические звезды</v>
      </c>
      <c r="G5962" s="11" t="str">
        <f>IFERROR(INDEX(lvl_5[],MATCH(M5962,lvl_5[ID],0),MATCH(_xlfn.CONCAT(TEXT(K5962,"##0"),"_",TEXT(L5962,"##0")),lvl_5[#Headers],0)),"Нет")</f>
        <v>Благородный небесной единицы (Благородный человек)</v>
      </c>
      <c r="H5962" s="11" t="str">
        <f>IFERROR(INDEX(lvl_6[],MATCH(N5962,lvl_6[ID],0),MATCH(_xlfn.CONCAT(K5962,"_",L5962,"_",M5962),lvl_6[#Headers],0)),"Нет")</f>
        <v>Нет</v>
      </c>
      <c r="I5962" s="12">
        <v>1</v>
      </c>
      <c r="J5962" s="12">
        <v>4</v>
      </c>
      <c r="K5962" s="12">
        <v>1</v>
      </c>
      <c r="L5962" s="12">
        <v>5</v>
      </c>
      <c r="M5962" s="12">
        <v>15</v>
      </c>
      <c r="N5962" s="12">
        <v>1638</v>
      </c>
      <c r="O5962" s="12">
        <f>COUNTIF($P$2:P5962,P5962)</f>
        <v>1</v>
      </c>
      <c r="P5962" s="12" t="str">
        <f t="shared" si="339"/>
        <v>14105151638</v>
      </c>
      <c r="Q5962" s="12" t="str">
        <f t="shared" si="340"/>
        <v>141051516380001</v>
      </c>
      <c r="R5962" s="20" t="s">
        <v>4695</v>
      </c>
      <c r="AP5962" s="12" t="s">
        <v>908</v>
      </c>
      <c r="AR5962" s="12" t="s">
        <v>869</v>
      </c>
      <c r="BN5962" s="12">
        <v>1</v>
      </c>
      <c r="BP5962" s="12" t="s">
        <v>3800</v>
      </c>
    </row>
    <row r="5963" spans="1:68" ht="60" x14ac:dyDescent="0.25">
      <c r="A5963" s="12">
        <v>1</v>
      </c>
      <c r="B5963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63" s="11" t="str">
        <f>IFERROR(VLOOKUP(I5963,lvl_1[],2,FALSE),"Нет")</f>
        <v>Общий расчет</v>
      </c>
      <c r="D5963" s="11" t="str">
        <f>IFERROR(VLOOKUP(Rule!J5963,lvl_2[],2,FALSE),"Нет")</f>
        <v>Анализ даты</v>
      </c>
      <c r="E5963" s="11" t="str">
        <f>IFERROR(VLOOKUP(Rule!K5963,lvl_3[],2,FALSE),"Нет")</f>
        <v>Анализ даты</v>
      </c>
      <c r="F5963" s="11" t="str">
        <f>IFERROR(INDEX(lvl_4[],MATCH(L5963,lvl_4[ID],0),MATCH(TEXT(K5963,"##0"),lvl_4[#Headers],0)),"Нет")</f>
        <v>Символические звезды</v>
      </c>
      <c r="G5963" s="11" t="str">
        <f>IFERROR(INDEX(lvl_5[],MATCH(M5963,lvl_5[ID],0),MATCH(_xlfn.CONCAT(TEXT(K5963,"##0"),"_",TEXT(L5963,"##0")),lvl_5[#Headers],0)),"Нет")</f>
        <v>Благородный небесной единицы (Благородный человек)</v>
      </c>
      <c r="H5963" s="11" t="str">
        <f>IFERROR(INDEX(lvl_6[],MATCH(N5963,lvl_6[ID],0),MATCH(_xlfn.CONCAT(K5963,"_",L5963,"_",M5963),lvl_6[#Headers],0)),"Нет")</f>
        <v>Нет</v>
      </c>
      <c r="I5963" s="12">
        <v>1</v>
      </c>
      <c r="J5963" s="12">
        <v>4</v>
      </c>
      <c r="K5963" s="12">
        <v>1</v>
      </c>
      <c r="L5963" s="12">
        <v>5</v>
      </c>
      <c r="M5963" s="12">
        <v>15</v>
      </c>
      <c r="N5963" s="12">
        <v>1639</v>
      </c>
      <c r="O5963" s="12">
        <f>COUNTIF($P$2:P5963,P5963)</f>
        <v>1</v>
      </c>
      <c r="P5963" s="12" t="str">
        <f t="shared" si="339"/>
        <v>14105151639</v>
      </c>
      <c r="Q5963" s="12" t="str">
        <f t="shared" si="340"/>
        <v>141051516390001</v>
      </c>
      <c r="R5963" s="20" t="s">
        <v>4696</v>
      </c>
      <c r="AP5963" s="12" t="s">
        <v>908</v>
      </c>
      <c r="AR5963" s="12" t="s">
        <v>865</v>
      </c>
      <c r="BN5963" s="12">
        <v>1</v>
      </c>
      <c r="BP5963" s="12" t="s">
        <v>3800</v>
      </c>
    </row>
    <row r="5964" spans="1:68" ht="60" x14ac:dyDescent="0.25">
      <c r="A5964" s="12">
        <v>1</v>
      </c>
      <c r="B5964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64" s="11" t="str">
        <f>IFERROR(VLOOKUP(I5964,lvl_1[],2,FALSE),"Нет")</f>
        <v>Общий расчет</v>
      </c>
      <c r="D5964" s="11" t="str">
        <f>IFERROR(VLOOKUP(Rule!J5964,lvl_2[],2,FALSE),"Нет")</f>
        <v>Анализ даты</v>
      </c>
      <c r="E5964" s="11" t="str">
        <f>IFERROR(VLOOKUP(Rule!K5964,lvl_3[],2,FALSE),"Нет")</f>
        <v>Анализ даты</v>
      </c>
      <c r="F5964" s="11" t="str">
        <f>IFERROR(INDEX(lvl_4[],MATCH(L5964,lvl_4[ID],0),MATCH(TEXT(K5964,"##0"),lvl_4[#Headers],0)),"Нет")</f>
        <v>Символические звезды</v>
      </c>
      <c r="G5964" s="11" t="str">
        <f>IFERROR(INDEX(lvl_5[],MATCH(M5964,lvl_5[ID],0),MATCH(_xlfn.CONCAT(TEXT(K5964,"##0"),"_",TEXT(L5964,"##0")),lvl_5[#Headers],0)),"Нет")</f>
        <v>Благородный небесной единицы (Благородный человек)</v>
      </c>
      <c r="H5964" s="11" t="str">
        <f>IFERROR(INDEX(lvl_6[],MATCH(N5964,lvl_6[ID],0),MATCH(_xlfn.CONCAT(K5964,"_",L5964,"_",M5964),lvl_6[#Headers],0)),"Нет")</f>
        <v>Нет</v>
      </c>
      <c r="I5964" s="12">
        <v>1</v>
      </c>
      <c r="J5964" s="12">
        <v>4</v>
      </c>
      <c r="K5964" s="12">
        <v>1</v>
      </c>
      <c r="L5964" s="12">
        <v>5</v>
      </c>
      <c r="M5964" s="12">
        <v>15</v>
      </c>
      <c r="N5964" s="12">
        <v>1640</v>
      </c>
      <c r="O5964" s="12">
        <f>COUNTIF($P$2:P5964,P5964)</f>
        <v>1</v>
      </c>
      <c r="P5964" s="12" t="str">
        <f t="shared" si="339"/>
        <v>14105151640</v>
      </c>
      <c r="Q5964" s="12" t="str">
        <f t="shared" si="340"/>
        <v>141051516400001</v>
      </c>
      <c r="R5964" s="20" t="s">
        <v>4697</v>
      </c>
      <c r="AP5964" s="12" t="s">
        <v>910</v>
      </c>
      <c r="AR5964" s="12" t="s">
        <v>870</v>
      </c>
      <c r="BN5964" s="12">
        <v>1</v>
      </c>
      <c r="BP5964" s="12" t="s">
        <v>3800</v>
      </c>
    </row>
    <row r="5965" spans="1:68" ht="60" x14ac:dyDescent="0.25">
      <c r="A5965" s="12">
        <v>1</v>
      </c>
      <c r="B5965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65" s="11" t="str">
        <f>IFERROR(VLOOKUP(I5965,lvl_1[],2,FALSE),"Нет")</f>
        <v>Общий расчет</v>
      </c>
      <c r="D5965" s="11" t="str">
        <f>IFERROR(VLOOKUP(Rule!J5965,lvl_2[],2,FALSE),"Нет")</f>
        <v>Анализ даты</v>
      </c>
      <c r="E5965" s="11" t="str">
        <f>IFERROR(VLOOKUP(Rule!K5965,lvl_3[],2,FALSE),"Нет")</f>
        <v>Анализ даты</v>
      </c>
      <c r="F5965" s="11" t="str">
        <f>IFERROR(INDEX(lvl_4[],MATCH(L5965,lvl_4[ID],0),MATCH(TEXT(K5965,"##0"),lvl_4[#Headers],0)),"Нет")</f>
        <v>Символические звезды</v>
      </c>
      <c r="G5965" s="11" t="str">
        <f>IFERROR(INDEX(lvl_5[],MATCH(M5965,lvl_5[ID],0),MATCH(_xlfn.CONCAT(TEXT(K5965,"##0"),"_",TEXT(L5965,"##0")),lvl_5[#Headers],0)),"Нет")</f>
        <v>Благородный небесной единицы (Благородный человек)</v>
      </c>
      <c r="H5965" s="11" t="str">
        <f>IFERROR(INDEX(lvl_6[],MATCH(N5965,lvl_6[ID],0),MATCH(_xlfn.CONCAT(K5965,"_",L5965,"_",M5965),lvl_6[#Headers],0)),"Нет")</f>
        <v>Нет</v>
      </c>
      <c r="I5965" s="12">
        <v>1</v>
      </c>
      <c r="J5965" s="12">
        <v>4</v>
      </c>
      <c r="K5965" s="12">
        <v>1</v>
      </c>
      <c r="L5965" s="12">
        <v>5</v>
      </c>
      <c r="M5965" s="12">
        <v>15</v>
      </c>
      <c r="N5965" s="12">
        <v>1641</v>
      </c>
      <c r="O5965" s="12">
        <f>COUNTIF($P$2:P5965,P5965)</f>
        <v>1</v>
      </c>
      <c r="P5965" s="12" t="str">
        <f t="shared" si="339"/>
        <v>14105151641</v>
      </c>
      <c r="Q5965" s="12" t="str">
        <f t="shared" si="340"/>
        <v>141051516410001</v>
      </c>
      <c r="R5965" s="20" t="s">
        <v>4698</v>
      </c>
      <c r="AP5965" s="12" t="s">
        <v>910</v>
      </c>
      <c r="AR5965" s="12" t="s">
        <v>864</v>
      </c>
      <c r="BN5965" s="12">
        <v>1</v>
      </c>
      <c r="BP5965" s="12" t="s">
        <v>3800</v>
      </c>
    </row>
    <row r="5966" spans="1:68" ht="60" x14ac:dyDescent="0.25">
      <c r="A5966" s="12">
        <v>1</v>
      </c>
      <c r="B5966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66" s="11" t="str">
        <f>IFERROR(VLOOKUP(I5966,lvl_1[],2,FALSE),"Нет")</f>
        <v>Общий расчет</v>
      </c>
      <c r="D5966" s="11" t="str">
        <f>IFERROR(VLOOKUP(Rule!J5966,lvl_2[],2,FALSE),"Нет")</f>
        <v>Анализ даты</v>
      </c>
      <c r="E5966" s="11" t="str">
        <f>IFERROR(VLOOKUP(Rule!K5966,lvl_3[],2,FALSE),"Нет")</f>
        <v>Анализ даты</v>
      </c>
      <c r="F5966" s="11" t="str">
        <f>IFERROR(INDEX(lvl_4[],MATCH(L5966,lvl_4[ID],0),MATCH(TEXT(K5966,"##0"),lvl_4[#Headers],0)),"Нет")</f>
        <v>Символические звезды</v>
      </c>
      <c r="G5966" s="11" t="str">
        <f>IFERROR(INDEX(lvl_5[],MATCH(M5966,lvl_5[ID],0),MATCH(_xlfn.CONCAT(TEXT(K5966,"##0"),"_",TEXT(L5966,"##0")),lvl_5[#Headers],0)),"Нет")</f>
        <v>Благородный небесной единицы (Благородный человек)</v>
      </c>
      <c r="H5966" s="11" t="str">
        <f>IFERROR(INDEX(lvl_6[],MATCH(N5966,lvl_6[ID],0),MATCH(_xlfn.CONCAT(K5966,"_",L5966,"_",M5966),lvl_6[#Headers],0)),"Нет")</f>
        <v>Нет</v>
      </c>
      <c r="I5966" s="12">
        <v>1</v>
      </c>
      <c r="J5966" s="12">
        <v>4</v>
      </c>
      <c r="K5966" s="12">
        <v>1</v>
      </c>
      <c r="L5966" s="12">
        <v>5</v>
      </c>
      <c r="M5966" s="12">
        <v>15</v>
      </c>
      <c r="N5966" s="12">
        <v>1642</v>
      </c>
      <c r="O5966" s="12">
        <f>COUNTIF($P$2:P5966,P5966)</f>
        <v>1</v>
      </c>
      <c r="P5966" s="12" t="str">
        <f t="shared" si="339"/>
        <v>14105151642</v>
      </c>
      <c r="Q5966" s="12" t="str">
        <f t="shared" si="340"/>
        <v>141051516420001</v>
      </c>
      <c r="R5966" s="20" t="s">
        <v>4699</v>
      </c>
      <c r="AP5966" s="12" t="s">
        <v>912</v>
      </c>
      <c r="AR5966" s="12" t="s">
        <v>859</v>
      </c>
      <c r="BN5966" s="12">
        <v>1</v>
      </c>
      <c r="BP5966" s="12" t="s">
        <v>3800</v>
      </c>
    </row>
    <row r="5967" spans="1:68" ht="60" x14ac:dyDescent="0.25">
      <c r="A5967" s="12">
        <v>1</v>
      </c>
      <c r="B5967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67" s="11" t="str">
        <f>IFERROR(VLOOKUP(I5967,lvl_1[],2,FALSE),"Нет")</f>
        <v>Общий расчет</v>
      </c>
      <c r="D5967" s="11" t="str">
        <f>IFERROR(VLOOKUP(Rule!J5967,lvl_2[],2,FALSE),"Нет")</f>
        <v>Анализ даты</v>
      </c>
      <c r="E5967" s="11" t="str">
        <f>IFERROR(VLOOKUP(Rule!K5967,lvl_3[],2,FALSE),"Нет")</f>
        <v>Анализ даты</v>
      </c>
      <c r="F5967" s="11" t="str">
        <f>IFERROR(INDEX(lvl_4[],MATCH(L5967,lvl_4[ID],0),MATCH(TEXT(K5967,"##0"),lvl_4[#Headers],0)),"Нет")</f>
        <v>Символические звезды</v>
      </c>
      <c r="G5967" s="11" t="str">
        <f>IFERROR(INDEX(lvl_5[],MATCH(M5967,lvl_5[ID],0),MATCH(_xlfn.CONCAT(TEXT(K5967,"##0"),"_",TEXT(L5967,"##0")),lvl_5[#Headers],0)),"Нет")</f>
        <v>Благородный небесной единицы (Благородный человек)</v>
      </c>
      <c r="H5967" s="11" t="str">
        <f>IFERROR(INDEX(lvl_6[],MATCH(N5967,lvl_6[ID],0),MATCH(_xlfn.CONCAT(K5967,"_",L5967,"_",M5967),lvl_6[#Headers],0)),"Нет")</f>
        <v>Нет</v>
      </c>
      <c r="I5967" s="12">
        <v>1</v>
      </c>
      <c r="J5967" s="12">
        <v>4</v>
      </c>
      <c r="K5967" s="12">
        <v>1</v>
      </c>
      <c r="L5967" s="12">
        <v>5</v>
      </c>
      <c r="M5967" s="12">
        <v>15</v>
      </c>
      <c r="N5967" s="12">
        <v>1643</v>
      </c>
      <c r="O5967" s="12">
        <f>COUNTIF($P$2:P5967,P5967)</f>
        <v>1</v>
      </c>
      <c r="P5967" s="12" t="str">
        <f t="shared" si="339"/>
        <v>14105151643</v>
      </c>
      <c r="Q5967" s="12" t="str">
        <f t="shared" si="340"/>
        <v>141051516430001</v>
      </c>
      <c r="R5967" s="20" t="s">
        <v>4700</v>
      </c>
      <c r="AP5967" s="12" t="s">
        <v>912</v>
      </c>
      <c r="AR5967" s="12" t="s">
        <v>863</v>
      </c>
      <c r="BN5967" s="12">
        <v>1</v>
      </c>
      <c r="BP5967" s="12" t="s">
        <v>3800</v>
      </c>
    </row>
    <row r="5968" spans="1:68" ht="60" x14ac:dyDescent="0.25">
      <c r="A5968" s="12">
        <v>1</v>
      </c>
      <c r="B5968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68" s="11" t="str">
        <f>IFERROR(VLOOKUP(I5968,lvl_1[],2,FALSE),"Нет")</f>
        <v>Общий расчет</v>
      </c>
      <c r="D5968" s="11" t="str">
        <f>IFERROR(VLOOKUP(Rule!J5968,lvl_2[],2,FALSE),"Нет")</f>
        <v>Анализ даты</v>
      </c>
      <c r="E5968" s="11" t="str">
        <f>IFERROR(VLOOKUP(Rule!K5968,lvl_3[],2,FALSE),"Нет")</f>
        <v>Анализ даты</v>
      </c>
      <c r="F5968" s="11" t="str">
        <f>IFERROR(INDEX(lvl_4[],MATCH(L5968,lvl_4[ID],0),MATCH(TEXT(K5968,"##0"),lvl_4[#Headers],0)),"Нет")</f>
        <v>Символические звезды</v>
      </c>
      <c r="G5968" s="11" t="str">
        <f>IFERROR(INDEX(lvl_5[],MATCH(M5968,lvl_5[ID],0),MATCH(_xlfn.CONCAT(TEXT(K5968,"##0"),"_",TEXT(L5968,"##0")),lvl_5[#Headers],0)),"Нет")</f>
        <v>Благородный небесной единицы (Благородный человек)</v>
      </c>
      <c r="H5968" s="11" t="str">
        <f>IFERROR(INDEX(lvl_6[],MATCH(N5968,lvl_6[ID],0),MATCH(_xlfn.CONCAT(K5968,"_",L5968,"_",M5968),lvl_6[#Headers],0)),"Нет")</f>
        <v>Нет</v>
      </c>
      <c r="I5968" s="12">
        <v>1</v>
      </c>
      <c r="J5968" s="12">
        <v>4</v>
      </c>
      <c r="K5968" s="12">
        <v>1</v>
      </c>
      <c r="L5968" s="12">
        <v>5</v>
      </c>
      <c r="M5968" s="12">
        <v>15</v>
      </c>
      <c r="N5968" s="12">
        <v>1644</v>
      </c>
      <c r="O5968" s="12">
        <f>COUNTIF($P$2:P5968,P5968)</f>
        <v>1</v>
      </c>
      <c r="P5968" s="12" t="str">
        <f t="shared" si="339"/>
        <v>14105151644</v>
      </c>
      <c r="Q5968" s="12" t="str">
        <f t="shared" si="340"/>
        <v>141051516440001</v>
      </c>
      <c r="R5968" s="20" t="s">
        <v>4701</v>
      </c>
      <c r="AP5968" s="12" t="s">
        <v>914</v>
      </c>
      <c r="AR5968" s="12" t="s">
        <v>860</v>
      </c>
      <c r="BN5968" s="12">
        <v>1</v>
      </c>
      <c r="BP5968" s="12" t="s">
        <v>3800</v>
      </c>
    </row>
    <row r="5969" spans="1:68" ht="60" x14ac:dyDescent="0.25">
      <c r="A5969" s="12">
        <v>1</v>
      </c>
      <c r="B5969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69" s="11" t="str">
        <f>IFERROR(VLOOKUP(I5969,lvl_1[],2,FALSE),"Нет")</f>
        <v>Общий расчет</v>
      </c>
      <c r="D5969" s="11" t="str">
        <f>IFERROR(VLOOKUP(Rule!J5969,lvl_2[],2,FALSE),"Нет")</f>
        <v>Анализ даты</v>
      </c>
      <c r="E5969" s="11" t="str">
        <f>IFERROR(VLOOKUP(Rule!K5969,lvl_3[],2,FALSE),"Нет")</f>
        <v>Анализ даты</v>
      </c>
      <c r="F5969" s="11" t="str">
        <f>IFERROR(INDEX(lvl_4[],MATCH(L5969,lvl_4[ID],0),MATCH(TEXT(K5969,"##0"),lvl_4[#Headers],0)),"Нет")</f>
        <v>Символические звезды</v>
      </c>
      <c r="G5969" s="11" t="str">
        <f>IFERROR(INDEX(lvl_5[],MATCH(M5969,lvl_5[ID],0),MATCH(_xlfn.CONCAT(TEXT(K5969,"##0"),"_",TEXT(L5969,"##0")),lvl_5[#Headers],0)),"Нет")</f>
        <v>Благородный небесной единицы (Благородный человек)</v>
      </c>
      <c r="H5969" s="11" t="str">
        <f>IFERROR(INDEX(lvl_6[],MATCH(N5969,lvl_6[ID],0),MATCH(_xlfn.CONCAT(K5969,"_",L5969,"_",M5969),lvl_6[#Headers],0)),"Нет")</f>
        <v>Нет</v>
      </c>
      <c r="I5969" s="12">
        <v>1</v>
      </c>
      <c r="J5969" s="12">
        <v>4</v>
      </c>
      <c r="K5969" s="12">
        <v>1</v>
      </c>
      <c r="L5969" s="12">
        <v>5</v>
      </c>
      <c r="M5969" s="12">
        <v>15</v>
      </c>
      <c r="N5969" s="12">
        <v>1645</v>
      </c>
      <c r="O5969" s="12">
        <f>COUNTIF($P$2:P5969,P5969)</f>
        <v>1</v>
      </c>
      <c r="P5969" s="12" t="str">
        <f t="shared" si="339"/>
        <v>14105151645</v>
      </c>
      <c r="Q5969" s="12" t="str">
        <f t="shared" si="340"/>
        <v>141051516450001</v>
      </c>
      <c r="R5969" s="20" t="s">
        <v>4702</v>
      </c>
      <c r="AP5969" s="12" t="s">
        <v>914</v>
      </c>
      <c r="AR5969" s="12" t="s">
        <v>862</v>
      </c>
      <c r="BN5969" s="12">
        <v>1</v>
      </c>
      <c r="BP5969" s="12" t="s">
        <v>3800</v>
      </c>
    </row>
    <row r="5970" spans="1:68" ht="60" x14ac:dyDescent="0.25">
      <c r="A5970" s="12">
        <v>1</v>
      </c>
      <c r="B5970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70" s="11" t="str">
        <f>IFERROR(VLOOKUP(I5970,lvl_1[],2,FALSE),"Нет")</f>
        <v>Общий расчет</v>
      </c>
      <c r="D5970" s="11" t="str">
        <f>IFERROR(VLOOKUP(Rule!J5970,lvl_2[],2,FALSE),"Нет")</f>
        <v>Анализ даты</v>
      </c>
      <c r="E5970" s="11" t="str">
        <f>IFERROR(VLOOKUP(Rule!K5970,lvl_3[],2,FALSE),"Нет")</f>
        <v>Анализ даты</v>
      </c>
      <c r="F5970" s="11" t="str">
        <f>IFERROR(INDEX(lvl_4[],MATCH(L5970,lvl_4[ID],0),MATCH(TEXT(K5970,"##0"),lvl_4[#Headers],0)),"Нет")</f>
        <v>Символические звезды</v>
      </c>
      <c r="G5970" s="11" t="str">
        <f>IFERROR(INDEX(lvl_5[],MATCH(M5970,lvl_5[ID],0),MATCH(_xlfn.CONCAT(TEXT(K5970,"##0"),"_",TEXT(L5970,"##0")),lvl_5[#Headers],0)),"Нет")</f>
        <v>Благородный небесной единицы (Благородный человек)</v>
      </c>
      <c r="H5970" s="11" t="str">
        <f>IFERROR(INDEX(lvl_6[],MATCH(N5970,lvl_6[ID],0),MATCH(_xlfn.CONCAT(K5970,"_",L5970,"_",M5970),lvl_6[#Headers],0)),"Нет")</f>
        <v>Нет</v>
      </c>
      <c r="I5970" s="12">
        <v>1</v>
      </c>
      <c r="J5970" s="12">
        <v>4</v>
      </c>
      <c r="K5970" s="12">
        <v>1</v>
      </c>
      <c r="L5970" s="12">
        <v>5</v>
      </c>
      <c r="M5970" s="12">
        <v>15</v>
      </c>
      <c r="N5970" s="12">
        <v>1646</v>
      </c>
      <c r="O5970" s="12">
        <f>COUNTIF($P$2:P5970,P5970)</f>
        <v>1</v>
      </c>
      <c r="P5970" s="12" t="str">
        <f t="shared" si="339"/>
        <v>14105151646</v>
      </c>
      <c r="Q5970" s="12" t="str">
        <f t="shared" si="340"/>
        <v>141051516460001</v>
      </c>
      <c r="R5970" s="20" t="s">
        <v>4703</v>
      </c>
      <c r="AP5970" s="12" t="s">
        <v>916</v>
      </c>
      <c r="AR5970" s="12" t="s">
        <v>860</v>
      </c>
      <c r="BN5970" s="12">
        <v>1</v>
      </c>
      <c r="BP5970" s="12" t="s">
        <v>3800</v>
      </c>
    </row>
    <row r="5971" spans="1:68" ht="60" x14ac:dyDescent="0.25">
      <c r="A5971" s="12">
        <v>1</v>
      </c>
      <c r="B5971" s="11" t="str">
        <f t="shared" si="338"/>
        <v>Общий расчет. Анализ даты. Анализ даты. Символические звезды. Благородный небесной единицы (Благородный человек). Нет</v>
      </c>
      <c r="C5971" s="11" t="str">
        <f>IFERROR(VLOOKUP(I5971,lvl_1[],2,FALSE),"Нет")</f>
        <v>Общий расчет</v>
      </c>
      <c r="D5971" s="11" t="str">
        <f>IFERROR(VLOOKUP(Rule!J5971,lvl_2[],2,FALSE),"Нет")</f>
        <v>Анализ даты</v>
      </c>
      <c r="E5971" s="11" t="str">
        <f>IFERROR(VLOOKUP(Rule!K5971,lvl_3[],2,FALSE),"Нет")</f>
        <v>Анализ даты</v>
      </c>
      <c r="F5971" s="11" t="str">
        <f>IFERROR(INDEX(lvl_4[],MATCH(L5971,lvl_4[ID],0),MATCH(TEXT(K5971,"##0"),lvl_4[#Headers],0)),"Нет")</f>
        <v>Символические звезды</v>
      </c>
      <c r="G5971" s="11" t="str">
        <f>IFERROR(INDEX(lvl_5[],MATCH(M5971,lvl_5[ID],0),MATCH(_xlfn.CONCAT(TEXT(K5971,"##0"),"_",TEXT(L5971,"##0")),lvl_5[#Headers],0)),"Нет")</f>
        <v>Благородный небесной единицы (Благородный человек)</v>
      </c>
      <c r="H5971" s="11" t="str">
        <f>IFERROR(INDEX(lvl_6[],MATCH(N5971,lvl_6[ID],0),MATCH(_xlfn.CONCAT(K5971,"_",L5971,"_",M5971),lvl_6[#Headers],0)),"Нет")</f>
        <v>Нет</v>
      </c>
      <c r="I5971" s="12">
        <v>1</v>
      </c>
      <c r="J5971" s="12">
        <v>4</v>
      </c>
      <c r="K5971" s="12">
        <v>1</v>
      </c>
      <c r="L5971" s="12">
        <v>5</v>
      </c>
      <c r="M5971" s="12">
        <v>15</v>
      </c>
      <c r="N5971" s="12">
        <v>1647</v>
      </c>
      <c r="O5971" s="12">
        <f>COUNTIF($P$2:P5971,P5971)</f>
        <v>1</v>
      </c>
      <c r="P5971" s="12" t="str">
        <f t="shared" si="339"/>
        <v>14105151647</v>
      </c>
      <c r="Q5971" s="12" t="str">
        <f t="shared" si="340"/>
        <v>141051516470001</v>
      </c>
      <c r="R5971" s="20" t="s">
        <v>4704</v>
      </c>
      <c r="AP5971" s="12" t="s">
        <v>916</v>
      </c>
      <c r="AR5971" s="12" t="s">
        <v>862</v>
      </c>
      <c r="BN5971" s="12">
        <v>1</v>
      </c>
      <c r="BP5971" s="12" t="s">
        <v>3800</v>
      </c>
    </row>
    <row r="5972" spans="1:68" ht="45" x14ac:dyDescent="0.25">
      <c r="A5972" s="12">
        <v>1</v>
      </c>
      <c r="B5972" s="11" t="str">
        <f t="shared" si="338"/>
        <v>Общий расчет. Анализ даты. Анализ даты. Символические звезды. Благородный Тайцзи. Нет</v>
      </c>
      <c r="C5972" s="11" t="str">
        <f>IFERROR(VLOOKUP(I5972,lvl_1[],2,FALSE),"Нет")</f>
        <v>Общий расчет</v>
      </c>
      <c r="D5972" s="11" t="str">
        <f>IFERROR(VLOOKUP(Rule!J5972,lvl_2[],2,FALSE),"Нет")</f>
        <v>Анализ даты</v>
      </c>
      <c r="E5972" s="11" t="str">
        <f>IFERROR(VLOOKUP(Rule!K5972,lvl_3[],2,FALSE),"Нет")</f>
        <v>Анализ даты</v>
      </c>
      <c r="F5972" s="11" t="str">
        <f>IFERROR(INDEX(lvl_4[],MATCH(L5972,lvl_4[ID],0),MATCH(TEXT(K5972,"##0"),lvl_4[#Headers],0)),"Нет")</f>
        <v>Символические звезды</v>
      </c>
      <c r="G5972" s="11" t="str">
        <f>IFERROR(INDEX(lvl_5[],MATCH(M5972,lvl_5[ID],0),MATCH(_xlfn.CONCAT(TEXT(K5972,"##0"),"_",TEXT(L5972,"##0")),lvl_5[#Headers],0)),"Нет")</f>
        <v>Благородный Тайцзи</v>
      </c>
      <c r="H5972" s="11" t="str">
        <f>IFERROR(INDEX(lvl_6[],MATCH(N5972,lvl_6[ID],0),MATCH(_xlfn.CONCAT(K5972,"_",L5972,"_",M5972),lvl_6[#Headers],0)),"Нет")</f>
        <v>Нет</v>
      </c>
      <c r="I5972" s="12">
        <v>1</v>
      </c>
      <c r="J5972" s="12">
        <v>4</v>
      </c>
      <c r="K5972" s="12">
        <v>1</v>
      </c>
      <c r="L5972" s="12">
        <v>5</v>
      </c>
      <c r="M5972" s="12">
        <v>16</v>
      </c>
      <c r="N5972" s="12">
        <v>1648</v>
      </c>
      <c r="O5972" s="12">
        <f>COUNTIF($P$2:P5972,P5972)</f>
        <v>1</v>
      </c>
      <c r="P5972" s="12" t="str">
        <f t="shared" si="339"/>
        <v>14105161648</v>
      </c>
      <c r="Q5972" s="12" t="str">
        <f t="shared" si="340"/>
        <v>141051616480001</v>
      </c>
      <c r="R5972" s="20" t="s">
        <v>4705</v>
      </c>
      <c r="AP5972" s="12" t="s">
        <v>899</v>
      </c>
      <c r="AR5972" s="12" t="s">
        <v>869</v>
      </c>
      <c r="BN5972" s="12">
        <v>1</v>
      </c>
      <c r="BP5972" s="12" t="s">
        <v>3800</v>
      </c>
    </row>
    <row r="5973" spans="1:68" ht="45" x14ac:dyDescent="0.25">
      <c r="A5973" s="12">
        <v>1</v>
      </c>
      <c r="B5973" s="11" t="str">
        <f t="shared" si="338"/>
        <v>Общий расчет. Анализ даты. Анализ даты. Символические звезды. Благородный Тайцзи. Нет</v>
      </c>
      <c r="C5973" s="11" t="str">
        <f>IFERROR(VLOOKUP(I5973,lvl_1[],2,FALSE),"Нет")</f>
        <v>Общий расчет</v>
      </c>
      <c r="D5973" s="11" t="str">
        <f>IFERROR(VLOOKUP(Rule!J5973,lvl_2[],2,FALSE),"Нет")</f>
        <v>Анализ даты</v>
      </c>
      <c r="E5973" s="11" t="str">
        <f>IFERROR(VLOOKUP(Rule!K5973,lvl_3[],2,FALSE),"Нет")</f>
        <v>Анализ даты</v>
      </c>
      <c r="F5973" s="11" t="str">
        <f>IFERROR(INDEX(lvl_4[],MATCH(L5973,lvl_4[ID],0),MATCH(TEXT(K5973,"##0"),lvl_4[#Headers],0)),"Нет")</f>
        <v>Символические звезды</v>
      </c>
      <c r="G5973" s="11" t="str">
        <f>IFERROR(INDEX(lvl_5[],MATCH(M5973,lvl_5[ID],0),MATCH(_xlfn.CONCAT(TEXT(K5973,"##0"),"_",TEXT(L5973,"##0")),lvl_5[#Headers],0)),"Нет")</f>
        <v>Благородный Тайцзи</v>
      </c>
      <c r="H5973" s="11" t="str">
        <f>IFERROR(INDEX(lvl_6[],MATCH(N5973,lvl_6[ID],0),MATCH(_xlfn.CONCAT(K5973,"_",L5973,"_",M5973),lvl_6[#Headers],0)),"Нет")</f>
        <v>Нет</v>
      </c>
      <c r="I5973" s="12">
        <v>1</v>
      </c>
      <c r="J5973" s="12">
        <v>4</v>
      </c>
      <c r="K5973" s="12">
        <v>1</v>
      </c>
      <c r="L5973" s="12">
        <v>5</v>
      </c>
      <c r="M5973" s="12">
        <v>16</v>
      </c>
      <c r="N5973" s="12">
        <v>1649</v>
      </c>
      <c r="O5973" s="12">
        <f>COUNTIF($P$2:P5973,P5973)</f>
        <v>1</v>
      </c>
      <c r="P5973" s="12" t="str">
        <f t="shared" si="339"/>
        <v>14105161649</v>
      </c>
      <c r="Q5973" s="12" t="str">
        <f t="shared" si="340"/>
        <v>141051616490001</v>
      </c>
      <c r="R5973" s="20" t="s">
        <v>4706</v>
      </c>
      <c r="AP5973" s="12" t="s">
        <v>899</v>
      </c>
      <c r="AR5973" s="12" t="s">
        <v>863</v>
      </c>
      <c r="BN5973" s="12">
        <v>1</v>
      </c>
      <c r="BP5973" s="12" t="s">
        <v>3800</v>
      </c>
    </row>
    <row r="5974" spans="1:68" ht="45" x14ac:dyDescent="0.25">
      <c r="A5974" s="12">
        <v>1</v>
      </c>
      <c r="B5974" s="11" t="str">
        <f t="shared" si="338"/>
        <v>Общий расчет. Анализ даты. Анализ даты. Символические звезды. Благородный Тайцзи. Нет</v>
      </c>
      <c r="C5974" s="11" t="str">
        <f>IFERROR(VLOOKUP(I5974,lvl_1[],2,FALSE),"Нет")</f>
        <v>Общий расчет</v>
      </c>
      <c r="D5974" s="11" t="str">
        <f>IFERROR(VLOOKUP(Rule!J5974,lvl_2[],2,FALSE),"Нет")</f>
        <v>Анализ даты</v>
      </c>
      <c r="E5974" s="11" t="str">
        <f>IFERROR(VLOOKUP(Rule!K5974,lvl_3[],2,FALSE),"Нет")</f>
        <v>Анализ даты</v>
      </c>
      <c r="F5974" s="11" t="str">
        <f>IFERROR(INDEX(lvl_4[],MATCH(L5974,lvl_4[ID],0),MATCH(TEXT(K5974,"##0"),lvl_4[#Headers],0)),"Нет")</f>
        <v>Символические звезды</v>
      </c>
      <c r="G5974" s="11" t="str">
        <f>IFERROR(INDEX(lvl_5[],MATCH(M5974,lvl_5[ID],0),MATCH(_xlfn.CONCAT(TEXT(K5974,"##0"),"_",TEXT(L5974,"##0")),lvl_5[#Headers],0)),"Нет")</f>
        <v>Благородный Тайцзи</v>
      </c>
      <c r="H5974" s="11" t="str">
        <f>IFERROR(INDEX(lvl_6[],MATCH(N5974,lvl_6[ID],0),MATCH(_xlfn.CONCAT(K5974,"_",L5974,"_",M5974),lvl_6[#Headers],0)),"Нет")</f>
        <v>Нет</v>
      </c>
      <c r="I5974" s="12">
        <v>1</v>
      </c>
      <c r="J5974" s="12">
        <v>4</v>
      </c>
      <c r="K5974" s="12">
        <v>1</v>
      </c>
      <c r="L5974" s="12">
        <v>5</v>
      </c>
      <c r="M5974" s="12">
        <v>16</v>
      </c>
      <c r="N5974" s="12">
        <v>1650</v>
      </c>
      <c r="O5974" s="12">
        <f>COUNTIF($P$2:P5974,P5974)</f>
        <v>1</v>
      </c>
      <c r="P5974" s="12" t="str">
        <f t="shared" si="339"/>
        <v>14105161650</v>
      </c>
      <c r="Q5974" s="12" t="str">
        <f t="shared" si="340"/>
        <v>141051616500001</v>
      </c>
      <c r="R5974" s="20" t="s">
        <v>4707</v>
      </c>
      <c r="AP5974" s="12" t="s">
        <v>901</v>
      </c>
      <c r="AR5974" s="12" t="s">
        <v>869</v>
      </c>
      <c r="BN5974" s="12">
        <v>1</v>
      </c>
      <c r="BP5974" s="12" t="s">
        <v>3800</v>
      </c>
    </row>
    <row r="5975" spans="1:68" ht="45" x14ac:dyDescent="0.25">
      <c r="A5975" s="12">
        <v>1</v>
      </c>
      <c r="B5975" s="11" t="str">
        <f t="shared" si="338"/>
        <v>Общий расчет. Анализ даты. Анализ даты. Символические звезды. Благородный Тайцзи. Нет</v>
      </c>
      <c r="C5975" s="11" t="str">
        <f>IFERROR(VLOOKUP(I5975,lvl_1[],2,FALSE),"Нет")</f>
        <v>Общий расчет</v>
      </c>
      <c r="D5975" s="11" t="str">
        <f>IFERROR(VLOOKUP(Rule!J5975,lvl_2[],2,FALSE),"Нет")</f>
        <v>Анализ даты</v>
      </c>
      <c r="E5975" s="11" t="str">
        <f>IFERROR(VLOOKUP(Rule!K5975,lvl_3[],2,FALSE),"Нет")</f>
        <v>Анализ даты</v>
      </c>
      <c r="F5975" s="11" t="str">
        <f>IFERROR(INDEX(lvl_4[],MATCH(L5975,lvl_4[ID],0),MATCH(TEXT(K5975,"##0"),lvl_4[#Headers],0)),"Нет")</f>
        <v>Символические звезды</v>
      </c>
      <c r="G5975" s="11" t="str">
        <f>IFERROR(INDEX(lvl_5[],MATCH(M5975,lvl_5[ID],0),MATCH(_xlfn.CONCAT(TEXT(K5975,"##0"),"_",TEXT(L5975,"##0")),lvl_5[#Headers],0)),"Нет")</f>
        <v>Благородный Тайцзи</v>
      </c>
      <c r="H5975" s="11" t="str">
        <f>IFERROR(INDEX(lvl_6[],MATCH(N5975,lvl_6[ID],0),MATCH(_xlfn.CONCAT(K5975,"_",L5975,"_",M5975),lvl_6[#Headers],0)),"Нет")</f>
        <v>Нет</v>
      </c>
      <c r="I5975" s="12">
        <v>1</v>
      </c>
      <c r="J5975" s="12">
        <v>4</v>
      </c>
      <c r="K5975" s="12">
        <v>1</v>
      </c>
      <c r="L5975" s="12">
        <v>5</v>
      </c>
      <c r="M5975" s="12">
        <v>16</v>
      </c>
      <c r="N5975" s="12">
        <v>1651</v>
      </c>
      <c r="O5975" s="12">
        <f>COUNTIF($P$2:P5975,P5975)</f>
        <v>1</v>
      </c>
      <c r="P5975" s="12" t="str">
        <f t="shared" si="339"/>
        <v>14105161651</v>
      </c>
      <c r="Q5975" s="12" t="str">
        <f t="shared" si="340"/>
        <v>141051616510001</v>
      </c>
      <c r="R5975" s="20" t="s">
        <v>4708</v>
      </c>
      <c r="AP5975" s="12" t="s">
        <v>901</v>
      </c>
      <c r="AR5975" s="12" t="s">
        <v>863</v>
      </c>
      <c r="BN5975" s="12">
        <v>1</v>
      </c>
      <c r="BP5975" s="12" t="s">
        <v>3800</v>
      </c>
    </row>
    <row r="5976" spans="1:68" ht="45" x14ac:dyDescent="0.25">
      <c r="A5976" s="12">
        <v>1</v>
      </c>
      <c r="B5976" s="11" t="str">
        <f t="shared" si="338"/>
        <v>Общий расчет. Анализ даты. Анализ даты. Символические звезды. Благородный Тайцзи. Нет</v>
      </c>
      <c r="C5976" s="11" t="str">
        <f>IFERROR(VLOOKUP(I5976,lvl_1[],2,FALSE),"Нет")</f>
        <v>Общий расчет</v>
      </c>
      <c r="D5976" s="11" t="str">
        <f>IFERROR(VLOOKUP(Rule!J5976,lvl_2[],2,FALSE),"Нет")</f>
        <v>Анализ даты</v>
      </c>
      <c r="E5976" s="11" t="str">
        <f>IFERROR(VLOOKUP(Rule!K5976,lvl_3[],2,FALSE),"Нет")</f>
        <v>Анализ даты</v>
      </c>
      <c r="F5976" s="11" t="str">
        <f>IFERROR(INDEX(lvl_4[],MATCH(L5976,lvl_4[ID],0),MATCH(TEXT(K5976,"##0"),lvl_4[#Headers],0)),"Нет")</f>
        <v>Символические звезды</v>
      </c>
      <c r="G5976" s="11" t="str">
        <f>IFERROR(INDEX(lvl_5[],MATCH(M5976,lvl_5[ID],0),MATCH(_xlfn.CONCAT(TEXT(K5976,"##0"),"_",TEXT(L5976,"##0")),lvl_5[#Headers],0)),"Нет")</f>
        <v>Благородный Тайцзи</v>
      </c>
      <c r="H5976" s="11" t="str">
        <f>IFERROR(INDEX(lvl_6[],MATCH(N5976,lvl_6[ID],0),MATCH(_xlfn.CONCAT(K5976,"_",L5976,"_",M5976),lvl_6[#Headers],0)),"Нет")</f>
        <v>Нет</v>
      </c>
      <c r="I5976" s="12">
        <v>1</v>
      </c>
      <c r="J5976" s="12">
        <v>4</v>
      </c>
      <c r="K5976" s="12">
        <v>1</v>
      </c>
      <c r="L5976" s="12">
        <v>5</v>
      </c>
      <c r="M5976" s="12">
        <v>16</v>
      </c>
      <c r="N5976" s="12">
        <v>1652</v>
      </c>
      <c r="O5976" s="12">
        <f>COUNTIF($P$2:P5976,P5976)</f>
        <v>1</v>
      </c>
      <c r="P5976" s="12" t="str">
        <f t="shared" si="339"/>
        <v>14105161652</v>
      </c>
      <c r="Q5976" s="12" t="str">
        <f t="shared" si="340"/>
        <v>141051616520001</v>
      </c>
      <c r="R5976" s="20" t="s">
        <v>4709</v>
      </c>
      <c r="AP5976" s="12" t="s">
        <v>903</v>
      </c>
      <c r="AR5976" s="12" t="s">
        <v>860</v>
      </c>
      <c r="BN5976" s="12">
        <v>1</v>
      </c>
      <c r="BP5976" s="12" t="s">
        <v>3800</v>
      </c>
    </row>
    <row r="5977" spans="1:68" ht="45" x14ac:dyDescent="0.25">
      <c r="A5977" s="12">
        <v>1</v>
      </c>
      <c r="B5977" s="11" t="str">
        <f t="shared" si="338"/>
        <v>Общий расчет. Анализ даты. Анализ даты. Символические звезды. Благородный Тайцзи. Нет</v>
      </c>
      <c r="C5977" s="11" t="str">
        <f>IFERROR(VLOOKUP(I5977,lvl_1[],2,FALSE),"Нет")</f>
        <v>Общий расчет</v>
      </c>
      <c r="D5977" s="11" t="str">
        <f>IFERROR(VLOOKUP(Rule!J5977,lvl_2[],2,FALSE),"Нет")</f>
        <v>Анализ даты</v>
      </c>
      <c r="E5977" s="11" t="str">
        <f>IFERROR(VLOOKUP(Rule!K5977,lvl_3[],2,FALSE),"Нет")</f>
        <v>Анализ даты</v>
      </c>
      <c r="F5977" s="11" t="str">
        <f>IFERROR(INDEX(lvl_4[],MATCH(L5977,lvl_4[ID],0),MATCH(TEXT(K5977,"##0"),lvl_4[#Headers],0)),"Нет")</f>
        <v>Символические звезды</v>
      </c>
      <c r="G5977" s="11" t="str">
        <f>IFERROR(INDEX(lvl_5[],MATCH(M5977,lvl_5[ID],0),MATCH(_xlfn.CONCAT(TEXT(K5977,"##0"),"_",TEXT(L5977,"##0")),lvl_5[#Headers],0)),"Нет")</f>
        <v>Благородный Тайцзи</v>
      </c>
      <c r="H5977" s="11" t="str">
        <f>IFERROR(INDEX(lvl_6[],MATCH(N5977,lvl_6[ID],0),MATCH(_xlfn.CONCAT(K5977,"_",L5977,"_",M5977),lvl_6[#Headers],0)),"Нет")</f>
        <v>Нет</v>
      </c>
      <c r="I5977" s="12">
        <v>1</v>
      </c>
      <c r="J5977" s="12">
        <v>4</v>
      </c>
      <c r="K5977" s="12">
        <v>1</v>
      </c>
      <c r="L5977" s="12">
        <v>5</v>
      </c>
      <c r="M5977" s="12">
        <v>16</v>
      </c>
      <c r="N5977" s="12">
        <v>1653</v>
      </c>
      <c r="O5977" s="12">
        <f>COUNTIF($P$2:P5977,P5977)</f>
        <v>1</v>
      </c>
      <c r="P5977" s="12" t="str">
        <f t="shared" si="339"/>
        <v>14105161653</v>
      </c>
      <c r="Q5977" s="12" t="str">
        <f t="shared" si="340"/>
        <v>141051616530001</v>
      </c>
      <c r="R5977" s="20" t="s">
        <v>4710</v>
      </c>
      <c r="AP5977" s="12" t="s">
        <v>903</v>
      </c>
      <c r="AR5977" s="12" t="s">
        <v>866</v>
      </c>
      <c r="BN5977" s="12">
        <v>1</v>
      </c>
      <c r="BP5977" s="12" t="s">
        <v>3800</v>
      </c>
    </row>
    <row r="5978" spans="1:68" ht="45" x14ac:dyDescent="0.25">
      <c r="A5978" s="12">
        <v>1</v>
      </c>
      <c r="B5978" s="11" t="str">
        <f t="shared" si="338"/>
        <v>Общий расчет. Анализ даты. Анализ даты. Символические звезды. Благородный Тайцзи. Нет</v>
      </c>
      <c r="C5978" s="11" t="str">
        <f>IFERROR(VLOOKUP(I5978,lvl_1[],2,FALSE),"Нет")</f>
        <v>Общий расчет</v>
      </c>
      <c r="D5978" s="11" t="str">
        <f>IFERROR(VLOOKUP(Rule!J5978,lvl_2[],2,FALSE),"Нет")</f>
        <v>Анализ даты</v>
      </c>
      <c r="E5978" s="11" t="str">
        <f>IFERROR(VLOOKUP(Rule!K5978,lvl_3[],2,FALSE),"Нет")</f>
        <v>Анализ даты</v>
      </c>
      <c r="F5978" s="11" t="str">
        <f>IFERROR(INDEX(lvl_4[],MATCH(L5978,lvl_4[ID],0),MATCH(TEXT(K5978,"##0"),lvl_4[#Headers],0)),"Нет")</f>
        <v>Символические звезды</v>
      </c>
      <c r="G5978" s="11" t="str">
        <f>IFERROR(INDEX(lvl_5[],MATCH(M5978,lvl_5[ID],0),MATCH(_xlfn.CONCAT(TEXT(K5978,"##0"),"_",TEXT(L5978,"##0")),lvl_5[#Headers],0)),"Нет")</f>
        <v>Благородный Тайцзи</v>
      </c>
      <c r="H5978" s="11" t="str">
        <f>IFERROR(INDEX(lvl_6[],MATCH(N5978,lvl_6[ID],0),MATCH(_xlfn.CONCAT(K5978,"_",L5978,"_",M5978),lvl_6[#Headers],0)),"Нет")</f>
        <v>Нет</v>
      </c>
      <c r="I5978" s="12">
        <v>1</v>
      </c>
      <c r="J5978" s="12">
        <v>4</v>
      </c>
      <c r="K5978" s="12">
        <v>1</v>
      </c>
      <c r="L5978" s="12">
        <v>5</v>
      </c>
      <c r="M5978" s="12">
        <v>16</v>
      </c>
      <c r="N5978" s="12">
        <v>1654</v>
      </c>
      <c r="O5978" s="12">
        <f>COUNTIF($P$2:P5978,P5978)</f>
        <v>1</v>
      </c>
      <c r="P5978" s="12" t="str">
        <f t="shared" si="339"/>
        <v>14105161654</v>
      </c>
      <c r="Q5978" s="12" t="str">
        <f t="shared" si="340"/>
        <v>141051616540001</v>
      </c>
      <c r="R5978" s="20" t="s">
        <v>4711</v>
      </c>
      <c r="AP5978" s="12" t="s">
        <v>905</v>
      </c>
      <c r="AR5978" s="12" t="s">
        <v>860</v>
      </c>
      <c r="BN5978" s="12">
        <v>1</v>
      </c>
      <c r="BP5978" s="12" t="s">
        <v>3800</v>
      </c>
    </row>
    <row r="5979" spans="1:68" ht="45" x14ac:dyDescent="0.25">
      <c r="A5979" s="12">
        <v>1</v>
      </c>
      <c r="B5979" s="11" t="str">
        <f t="shared" si="338"/>
        <v>Общий расчет. Анализ даты. Анализ даты. Символические звезды. Благородный Тайцзи. Нет</v>
      </c>
      <c r="C5979" s="11" t="str">
        <f>IFERROR(VLOOKUP(I5979,lvl_1[],2,FALSE),"Нет")</f>
        <v>Общий расчет</v>
      </c>
      <c r="D5979" s="11" t="str">
        <f>IFERROR(VLOOKUP(Rule!J5979,lvl_2[],2,FALSE),"Нет")</f>
        <v>Анализ даты</v>
      </c>
      <c r="E5979" s="11" t="str">
        <f>IFERROR(VLOOKUP(Rule!K5979,lvl_3[],2,FALSE),"Нет")</f>
        <v>Анализ даты</v>
      </c>
      <c r="F5979" s="11" t="str">
        <f>IFERROR(INDEX(lvl_4[],MATCH(L5979,lvl_4[ID],0),MATCH(TEXT(K5979,"##0"),lvl_4[#Headers],0)),"Нет")</f>
        <v>Символические звезды</v>
      </c>
      <c r="G5979" s="11" t="str">
        <f>IFERROR(INDEX(lvl_5[],MATCH(M5979,lvl_5[ID],0),MATCH(_xlfn.CONCAT(TEXT(K5979,"##0"),"_",TEXT(L5979,"##0")),lvl_5[#Headers],0)),"Нет")</f>
        <v>Благородный Тайцзи</v>
      </c>
      <c r="H5979" s="11" t="str">
        <f>IFERROR(INDEX(lvl_6[],MATCH(N5979,lvl_6[ID],0),MATCH(_xlfn.CONCAT(K5979,"_",L5979,"_",M5979),lvl_6[#Headers],0)),"Нет")</f>
        <v>Нет</v>
      </c>
      <c r="I5979" s="12">
        <v>1</v>
      </c>
      <c r="J5979" s="12">
        <v>4</v>
      </c>
      <c r="K5979" s="12">
        <v>1</v>
      </c>
      <c r="L5979" s="12">
        <v>5</v>
      </c>
      <c r="M5979" s="12">
        <v>16</v>
      </c>
      <c r="N5979" s="12">
        <v>1655</v>
      </c>
      <c r="O5979" s="12">
        <f>COUNTIF($P$2:P5979,P5979)</f>
        <v>1</v>
      </c>
      <c r="P5979" s="12" t="str">
        <f t="shared" si="339"/>
        <v>14105161655</v>
      </c>
      <c r="Q5979" s="12" t="str">
        <f t="shared" si="340"/>
        <v>141051616550001</v>
      </c>
      <c r="R5979" s="20" t="s">
        <v>4712</v>
      </c>
      <c r="AP5979" s="12" t="s">
        <v>905</v>
      </c>
      <c r="AR5979" s="12" t="s">
        <v>866</v>
      </c>
      <c r="BN5979" s="12">
        <v>1</v>
      </c>
      <c r="BP5979" s="12" t="s">
        <v>3800</v>
      </c>
    </row>
    <row r="5980" spans="1:68" ht="45" x14ac:dyDescent="0.25">
      <c r="A5980" s="12">
        <v>1</v>
      </c>
      <c r="B5980" s="11" t="str">
        <f t="shared" si="338"/>
        <v>Общий расчет. Анализ даты. Анализ даты. Символические звезды. Благородный Тайцзи. Нет</v>
      </c>
      <c r="C5980" s="11" t="str">
        <f>IFERROR(VLOOKUP(I5980,lvl_1[],2,FALSE),"Нет")</f>
        <v>Общий расчет</v>
      </c>
      <c r="D5980" s="11" t="str">
        <f>IFERROR(VLOOKUP(Rule!J5980,lvl_2[],2,FALSE),"Нет")</f>
        <v>Анализ даты</v>
      </c>
      <c r="E5980" s="11" t="str">
        <f>IFERROR(VLOOKUP(Rule!K5980,lvl_3[],2,FALSE),"Нет")</f>
        <v>Анализ даты</v>
      </c>
      <c r="F5980" s="11" t="str">
        <f>IFERROR(INDEX(lvl_4[],MATCH(L5980,lvl_4[ID],0),MATCH(TEXT(K5980,"##0"),lvl_4[#Headers],0)),"Нет")</f>
        <v>Символические звезды</v>
      </c>
      <c r="G5980" s="11" t="str">
        <f>IFERROR(INDEX(lvl_5[],MATCH(M5980,lvl_5[ID],0),MATCH(_xlfn.CONCAT(TEXT(K5980,"##0"),"_",TEXT(L5980,"##0")),lvl_5[#Headers],0)),"Нет")</f>
        <v>Благородный Тайцзи</v>
      </c>
      <c r="H5980" s="11" t="str">
        <f>IFERROR(INDEX(lvl_6[],MATCH(N5980,lvl_6[ID],0),MATCH(_xlfn.CONCAT(K5980,"_",L5980,"_",M5980),lvl_6[#Headers],0)),"Нет")</f>
        <v>Нет</v>
      </c>
      <c r="I5980" s="12">
        <v>1</v>
      </c>
      <c r="J5980" s="12">
        <v>4</v>
      </c>
      <c r="K5980" s="12">
        <v>1</v>
      </c>
      <c r="L5980" s="12">
        <v>5</v>
      </c>
      <c r="M5980" s="12">
        <v>16</v>
      </c>
      <c r="N5980" s="12">
        <v>1656</v>
      </c>
      <c r="O5980" s="12">
        <f>COUNTIF($P$2:P5980,P5980)</f>
        <v>1</v>
      </c>
      <c r="P5980" s="12" t="str">
        <f t="shared" si="339"/>
        <v>14105161656</v>
      </c>
      <c r="Q5980" s="12" t="str">
        <f t="shared" si="340"/>
        <v>141051616560001</v>
      </c>
      <c r="R5980" s="20" t="s">
        <v>4713</v>
      </c>
      <c r="AP5980" s="12" t="s">
        <v>907</v>
      </c>
      <c r="AR5980" s="12" t="s">
        <v>861</v>
      </c>
      <c r="BN5980" s="12">
        <v>1</v>
      </c>
      <c r="BP5980" s="12" t="s">
        <v>3800</v>
      </c>
    </row>
    <row r="5981" spans="1:68" ht="45" x14ac:dyDescent="0.25">
      <c r="A5981" s="12">
        <v>1</v>
      </c>
      <c r="B5981" s="11" t="str">
        <f t="shared" si="338"/>
        <v>Общий расчет. Анализ даты. Анализ даты. Символические звезды. Благородный Тайцзи. Нет</v>
      </c>
      <c r="C5981" s="11" t="str">
        <f>IFERROR(VLOOKUP(I5981,lvl_1[],2,FALSE),"Нет")</f>
        <v>Общий расчет</v>
      </c>
      <c r="D5981" s="11" t="str">
        <f>IFERROR(VLOOKUP(Rule!J5981,lvl_2[],2,FALSE),"Нет")</f>
        <v>Анализ даты</v>
      </c>
      <c r="E5981" s="11" t="str">
        <f>IFERROR(VLOOKUP(Rule!K5981,lvl_3[],2,FALSE),"Нет")</f>
        <v>Анализ даты</v>
      </c>
      <c r="F5981" s="11" t="str">
        <f>IFERROR(INDEX(lvl_4[],MATCH(L5981,lvl_4[ID],0),MATCH(TEXT(K5981,"##0"),lvl_4[#Headers],0)),"Нет")</f>
        <v>Символические звезды</v>
      </c>
      <c r="G5981" s="11" t="str">
        <f>IFERROR(INDEX(lvl_5[],MATCH(M5981,lvl_5[ID],0),MATCH(_xlfn.CONCAT(TEXT(K5981,"##0"),"_",TEXT(L5981,"##0")),lvl_5[#Headers],0)),"Нет")</f>
        <v>Благородный Тайцзи</v>
      </c>
      <c r="H5981" s="11" t="str">
        <f>IFERROR(INDEX(lvl_6[],MATCH(N5981,lvl_6[ID],0),MATCH(_xlfn.CONCAT(K5981,"_",L5981,"_",M5981),lvl_6[#Headers],0)),"Нет")</f>
        <v>Нет</v>
      </c>
      <c r="I5981" s="12">
        <v>1</v>
      </c>
      <c r="J5981" s="12">
        <v>4</v>
      </c>
      <c r="K5981" s="12">
        <v>1</v>
      </c>
      <c r="L5981" s="12">
        <v>5</v>
      </c>
      <c r="M5981" s="12">
        <v>16</v>
      </c>
      <c r="N5981" s="12">
        <v>1657</v>
      </c>
      <c r="O5981" s="12">
        <f>COUNTIF($P$2:P5981,P5981)</f>
        <v>1</v>
      </c>
      <c r="P5981" s="12" t="str">
        <f t="shared" si="339"/>
        <v>14105161657</v>
      </c>
      <c r="Q5981" s="12" t="str">
        <f t="shared" si="340"/>
        <v>141051616570001</v>
      </c>
      <c r="R5981" s="20" t="s">
        <v>4714</v>
      </c>
      <c r="AP5981" s="12" t="s">
        <v>907</v>
      </c>
      <c r="AR5981" s="12" t="s">
        <v>907</v>
      </c>
      <c r="BN5981" s="12">
        <v>1</v>
      </c>
      <c r="BP5981" s="12" t="s">
        <v>3800</v>
      </c>
    </row>
    <row r="5982" spans="1:68" ht="45" x14ac:dyDescent="0.25">
      <c r="A5982" s="12">
        <v>1</v>
      </c>
      <c r="B5982" s="11" t="str">
        <f t="shared" si="338"/>
        <v>Общий расчет. Анализ даты. Анализ даты. Символические звезды. Благородный Тайцзи. Нет</v>
      </c>
      <c r="C5982" s="11" t="str">
        <f>IFERROR(VLOOKUP(I5982,lvl_1[],2,FALSE),"Нет")</f>
        <v>Общий расчет</v>
      </c>
      <c r="D5982" s="11" t="str">
        <f>IFERROR(VLOOKUP(Rule!J5982,lvl_2[],2,FALSE),"Нет")</f>
        <v>Анализ даты</v>
      </c>
      <c r="E5982" s="11" t="str">
        <f>IFERROR(VLOOKUP(Rule!K5982,lvl_3[],2,FALSE),"Нет")</f>
        <v>Анализ даты</v>
      </c>
      <c r="F5982" s="11" t="str">
        <f>IFERROR(INDEX(lvl_4[],MATCH(L5982,lvl_4[ID],0),MATCH(TEXT(K5982,"##0"),lvl_4[#Headers],0)),"Нет")</f>
        <v>Символические звезды</v>
      </c>
      <c r="G5982" s="11" t="str">
        <f>IFERROR(INDEX(lvl_5[],MATCH(M5982,lvl_5[ID],0),MATCH(_xlfn.CONCAT(TEXT(K5982,"##0"),"_",TEXT(L5982,"##0")),lvl_5[#Headers],0)),"Нет")</f>
        <v>Благородный Тайцзи</v>
      </c>
      <c r="H5982" s="11" t="str">
        <f>IFERROR(INDEX(lvl_6[],MATCH(N5982,lvl_6[ID],0),MATCH(_xlfn.CONCAT(K5982,"_",L5982,"_",M5982),lvl_6[#Headers],0)),"Нет")</f>
        <v>Нет</v>
      </c>
      <c r="I5982" s="12">
        <v>1</v>
      </c>
      <c r="J5982" s="12">
        <v>4</v>
      </c>
      <c r="K5982" s="12">
        <v>1</v>
      </c>
      <c r="L5982" s="12">
        <v>5</v>
      </c>
      <c r="M5982" s="12">
        <v>16</v>
      </c>
      <c r="N5982" s="12">
        <v>1658</v>
      </c>
      <c r="O5982" s="12">
        <f>COUNTIF($P$2:P5982,P5982)</f>
        <v>1</v>
      </c>
      <c r="P5982" s="12" t="str">
        <f t="shared" si="339"/>
        <v>14105161658</v>
      </c>
      <c r="Q5982" s="12" t="str">
        <f t="shared" si="340"/>
        <v>141051616580001</v>
      </c>
      <c r="R5982" s="20" t="s">
        <v>4715</v>
      </c>
      <c r="AP5982" s="12" t="s">
        <v>907</v>
      </c>
      <c r="AR5982" s="12" t="s">
        <v>870</v>
      </c>
      <c r="BN5982" s="12">
        <v>1</v>
      </c>
      <c r="BP5982" s="12" t="s">
        <v>3800</v>
      </c>
    </row>
    <row r="5983" spans="1:68" ht="45" x14ac:dyDescent="0.25">
      <c r="A5983" s="12">
        <v>1</v>
      </c>
      <c r="B5983" s="11" t="str">
        <f t="shared" si="338"/>
        <v>Общий расчет. Анализ даты. Анализ даты. Символические звезды. Благородный Тайцзи. Нет</v>
      </c>
      <c r="C5983" s="11" t="str">
        <f>IFERROR(VLOOKUP(I5983,lvl_1[],2,FALSE),"Нет")</f>
        <v>Общий расчет</v>
      </c>
      <c r="D5983" s="11" t="str">
        <f>IFERROR(VLOOKUP(Rule!J5983,lvl_2[],2,FALSE),"Нет")</f>
        <v>Анализ даты</v>
      </c>
      <c r="E5983" s="11" t="str">
        <f>IFERROR(VLOOKUP(Rule!K5983,lvl_3[],2,FALSE),"Нет")</f>
        <v>Анализ даты</v>
      </c>
      <c r="F5983" s="11" t="str">
        <f>IFERROR(INDEX(lvl_4[],MATCH(L5983,lvl_4[ID],0),MATCH(TEXT(K5983,"##0"),lvl_4[#Headers],0)),"Нет")</f>
        <v>Символические звезды</v>
      </c>
      <c r="G5983" s="11" t="str">
        <f>IFERROR(INDEX(lvl_5[],MATCH(M5983,lvl_5[ID],0),MATCH(_xlfn.CONCAT(TEXT(K5983,"##0"),"_",TEXT(L5983,"##0")),lvl_5[#Headers],0)),"Нет")</f>
        <v>Благородный Тайцзи</v>
      </c>
      <c r="H5983" s="11" t="str">
        <f>IFERROR(INDEX(lvl_6[],MATCH(N5983,lvl_6[ID],0),MATCH(_xlfn.CONCAT(K5983,"_",L5983,"_",M5983),lvl_6[#Headers],0)),"Нет")</f>
        <v>Нет</v>
      </c>
      <c r="I5983" s="12">
        <v>1</v>
      </c>
      <c r="J5983" s="12">
        <v>4</v>
      </c>
      <c r="K5983" s="12">
        <v>1</v>
      </c>
      <c r="L5983" s="12">
        <v>5</v>
      </c>
      <c r="M5983" s="12">
        <v>16</v>
      </c>
      <c r="N5983" s="12">
        <v>1659</v>
      </c>
      <c r="O5983" s="12">
        <f>COUNTIF($P$2:P5983,P5983)</f>
        <v>1</v>
      </c>
      <c r="P5983" s="12" t="str">
        <f t="shared" si="339"/>
        <v>14105161659</v>
      </c>
      <c r="Q5983" s="12" t="str">
        <f t="shared" si="340"/>
        <v>141051616590001</v>
      </c>
      <c r="R5983" s="20" t="s">
        <v>4716</v>
      </c>
      <c r="AP5983" s="12" t="s">
        <v>907</v>
      </c>
      <c r="AR5983" s="12" t="s">
        <v>864</v>
      </c>
      <c r="BN5983" s="12">
        <v>1</v>
      </c>
      <c r="BP5983" s="12" t="s">
        <v>3800</v>
      </c>
    </row>
    <row r="5984" spans="1:68" ht="45" x14ac:dyDescent="0.25">
      <c r="A5984" s="12">
        <v>1</v>
      </c>
      <c r="B5984" s="11" t="str">
        <f t="shared" si="338"/>
        <v>Общий расчет. Анализ даты. Анализ даты. Символические звезды. Благородный Тайцзи. Нет</v>
      </c>
      <c r="C5984" s="11" t="str">
        <f>IFERROR(VLOOKUP(I5984,lvl_1[],2,FALSE),"Нет")</f>
        <v>Общий расчет</v>
      </c>
      <c r="D5984" s="11" t="str">
        <f>IFERROR(VLOOKUP(Rule!J5984,lvl_2[],2,FALSE),"Нет")</f>
        <v>Анализ даты</v>
      </c>
      <c r="E5984" s="11" t="str">
        <f>IFERROR(VLOOKUP(Rule!K5984,lvl_3[],2,FALSE),"Нет")</f>
        <v>Анализ даты</v>
      </c>
      <c r="F5984" s="11" t="str">
        <f>IFERROR(INDEX(lvl_4[],MATCH(L5984,lvl_4[ID],0),MATCH(TEXT(K5984,"##0"),lvl_4[#Headers],0)),"Нет")</f>
        <v>Символические звезды</v>
      </c>
      <c r="G5984" s="11" t="str">
        <f>IFERROR(INDEX(lvl_5[],MATCH(M5984,lvl_5[ID],0),MATCH(_xlfn.CONCAT(TEXT(K5984,"##0"),"_",TEXT(L5984,"##0")),lvl_5[#Headers],0)),"Нет")</f>
        <v>Благородный Тайцзи</v>
      </c>
      <c r="H5984" s="11" t="str">
        <f>IFERROR(INDEX(lvl_6[],MATCH(N5984,lvl_6[ID],0),MATCH(_xlfn.CONCAT(K5984,"_",L5984,"_",M5984),lvl_6[#Headers],0)),"Нет")</f>
        <v>Нет</v>
      </c>
      <c r="I5984" s="12">
        <v>1</v>
      </c>
      <c r="J5984" s="12">
        <v>4</v>
      </c>
      <c r="K5984" s="12">
        <v>1</v>
      </c>
      <c r="L5984" s="12">
        <v>5</v>
      </c>
      <c r="M5984" s="12">
        <v>16</v>
      </c>
      <c r="N5984" s="12">
        <v>1660</v>
      </c>
      <c r="O5984" s="12">
        <f>COUNTIF($P$2:P5984,P5984)</f>
        <v>1</v>
      </c>
      <c r="P5984" s="12" t="str">
        <f t="shared" si="339"/>
        <v>14105161660</v>
      </c>
      <c r="Q5984" s="12" t="str">
        <f t="shared" si="340"/>
        <v>141051616600001</v>
      </c>
      <c r="R5984" s="20" t="s">
        <v>4717</v>
      </c>
      <c r="AP5984" s="12" t="s">
        <v>908</v>
      </c>
      <c r="AR5984" s="12" t="s">
        <v>861</v>
      </c>
      <c r="BN5984" s="12">
        <v>1</v>
      </c>
      <c r="BP5984" s="12" t="s">
        <v>3800</v>
      </c>
    </row>
    <row r="5985" spans="1:68" ht="45" x14ac:dyDescent="0.25">
      <c r="A5985" s="12">
        <v>1</v>
      </c>
      <c r="B5985" s="11" t="str">
        <f t="shared" si="338"/>
        <v>Общий расчет. Анализ даты. Анализ даты. Символические звезды. Благородный Тайцзи. Нет</v>
      </c>
      <c r="C5985" s="11" t="str">
        <f>IFERROR(VLOOKUP(I5985,lvl_1[],2,FALSE),"Нет")</f>
        <v>Общий расчет</v>
      </c>
      <c r="D5985" s="11" t="str">
        <f>IFERROR(VLOOKUP(Rule!J5985,lvl_2[],2,FALSE),"Нет")</f>
        <v>Анализ даты</v>
      </c>
      <c r="E5985" s="11" t="str">
        <f>IFERROR(VLOOKUP(Rule!K5985,lvl_3[],2,FALSE),"Нет")</f>
        <v>Анализ даты</v>
      </c>
      <c r="F5985" s="11" t="str">
        <f>IFERROR(INDEX(lvl_4[],MATCH(L5985,lvl_4[ID],0),MATCH(TEXT(K5985,"##0"),lvl_4[#Headers],0)),"Нет")</f>
        <v>Символические звезды</v>
      </c>
      <c r="G5985" s="11" t="str">
        <f>IFERROR(INDEX(lvl_5[],MATCH(M5985,lvl_5[ID],0),MATCH(_xlfn.CONCAT(TEXT(K5985,"##0"),"_",TEXT(L5985,"##0")),lvl_5[#Headers],0)),"Нет")</f>
        <v>Благородный Тайцзи</v>
      </c>
      <c r="H5985" s="11" t="str">
        <f>IFERROR(INDEX(lvl_6[],MATCH(N5985,lvl_6[ID],0),MATCH(_xlfn.CONCAT(K5985,"_",L5985,"_",M5985),lvl_6[#Headers],0)),"Нет")</f>
        <v>Нет</v>
      </c>
      <c r="I5985" s="12">
        <v>1</v>
      </c>
      <c r="J5985" s="12">
        <v>4</v>
      </c>
      <c r="K5985" s="12">
        <v>1</v>
      </c>
      <c r="L5985" s="12">
        <v>5</v>
      </c>
      <c r="M5985" s="12">
        <v>16</v>
      </c>
      <c r="N5985" s="12">
        <v>1661</v>
      </c>
      <c r="O5985" s="12">
        <f>COUNTIF($P$2:P5985,P5985)</f>
        <v>1</v>
      </c>
      <c r="P5985" s="12" t="str">
        <f t="shared" si="339"/>
        <v>14105161661</v>
      </c>
      <c r="Q5985" s="12" t="str">
        <f t="shared" si="340"/>
        <v>141051616610001</v>
      </c>
      <c r="R5985" s="20" t="s">
        <v>4718</v>
      </c>
      <c r="AP5985" s="12" t="s">
        <v>908</v>
      </c>
      <c r="AR5985" s="12" t="s">
        <v>907</v>
      </c>
      <c r="BN5985" s="12">
        <v>1</v>
      </c>
      <c r="BP5985" s="12" t="s">
        <v>3800</v>
      </c>
    </row>
    <row r="5986" spans="1:68" ht="45" x14ac:dyDescent="0.25">
      <c r="A5986" s="12">
        <v>1</v>
      </c>
      <c r="B5986" s="11" t="str">
        <f t="shared" si="338"/>
        <v>Общий расчет. Анализ даты. Анализ даты. Символические звезды. Благородный Тайцзи. Нет</v>
      </c>
      <c r="C5986" s="11" t="str">
        <f>IFERROR(VLOOKUP(I5986,lvl_1[],2,FALSE),"Нет")</f>
        <v>Общий расчет</v>
      </c>
      <c r="D5986" s="11" t="str">
        <f>IFERROR(VLOOKUP(Rule!J5986,lvl_2[],2,FALSE),"Нет")</f>
        <v>Анализ даты</v>
      </c>
      <c r="E5986" s="11" t="str">
        <f>IFERROR(VLOOKUP(Rule!K5986,lvl_3[],2,FALSE),"Нет")</f>
        <v>Анализ даты</v>
      </c>
      <c r="F5986" s="11" t="str">
        <f>IFERROR(INDEX(lvl_4[],MATCH(L5986,lvl_4[ID],0),MATCH(TEXT(K5986,"##0"),lvl_4[#Headers],0)),"Нет")</f>
        <v>Символические звезды</v>
      </c>
      <c r="G5986" s="11" t="str">
        <f>IFERROR(INDEX(lvl_5[],MATCH(M5986,lvl_5[ID],0),MATCH(_xlfn.CONCAT(TEXT(K5986,"##0"),"_",TEXT(L5986,"##0")),lvl_5[#Headers],0)),"Нет")</f>
        <v>Благородный Тайцзи</v>
      </c>
      <c r="H5986" s="11" t="str">
        <f>IFERROR(INDEX(lvl_6[],MATCH(N5986,lvl_6[ID],0),MATCH(_xlfn.CONCAT(K5986,"_",L5986,"_",M5986),lvl_6[#Headers],0)),"Нет")</f>
        <v>Нет</v>
      </c>
      <c r="I5986" s="12">
        <v>1</v>
      </c>
      <c r="J5986" s="12">
        <v>4</v>
      </c>
      <c r="K5986" s="12">
        <v>1</v>
      </c>
      <c r="L5986" s="12">
        <v>5</v>
      </c>
      <c r="M5986" s="12">
        <v>16</v>
      </c>
      <c r="N5986" s="12">
        <v>1662</v>
      </c>
      <c r="O5986" s="12">
        <f>COUNTIF($P$2:P5986,P5986)</f>
        <v>1</v>
      </c>
      <c r="P5986" s="12" t="str">
        <f t="shared" si="339"/>
        <v>14105161662</v>
      </c>
      <c r="Q5986" s="12" t="str">
        <f t="shared" si="340"/>
        <v>141051616620001</v>
      </c>
      <c r="R5986" s="20" t="s">
        <v>4719</v>
      </c>
      <c r="AP5986" s="12" t="s">
        <v>908</v>
      </c>
      <c r="AR5986" s="12" t="s">
        <v>870</v>
      </c>
      <c r="BN5986" s="12">
        <v>1</v>
      </c>
      <c r="BP5986" s="12" t="s">
        <v>3800</v>
      </c>
    </row>
    <row r="5987" spans="1:68" ht="45" x14ac:dyDescent="0.25">
      <c r="A5987" s="12">
        <v>1</v>
      </c>
      <c r="B5987" s="11" t="str">
        <f t="shared" si="338"/>
        <v>Общий расчет. Анализ даты. Анализ даты. Символические звезды. Благородный Тайцзи. Нет</v>
      </c>
      <c r="C5987" s="11" t="str">
        <f>IFERROR(VLOOKUP(I5987,lvl_1[],2,FALSE),"Нет")</f>
        <v>Общий расчет</v>
      </c>
      <c r="D5987" s="11" t="str">
        <f>IFERROR(VLOOKUP(Rule!J5987,lvl_2[],2,FALSE),"Нет")</f>
        <v>Анализ даты</v>
      </c>
      <c r="E5987" s="11" t="str">
        <f>IFERROR(VLOOKUP(Rule!K5987,lvl_3[],2,FALSE),"Нет")</f>
        <v>Анализ даты</v>
      </c>
      <c r="F5987" s="11" t="str">
        <f>IFERROR(INDEX(lvl_4[],MATCH(L5987,lvl_4[ID],0),MATCH(TEXT(K5987,"##0"),lvl_4[#Headers],0)),"Нет")</f>
        <v>Символические звезды</v>
      </c>
      <c r="G5987" s="11" t="str">
        <f>IFERROR(INDEX(lvl_5[],MATCH(M5987,lvl_5[ID],0),MATCH(_xlfn.CONCAT(TEXT(K5987,"##0"),"_",TEXT(L5987,"##0")),lvl_5[#Headers],0)),"Нет")</f>
        <v>Благородный Тайцзи</v>
      </c>
      <c r="H5987" s="11" t="str">
        <f>IFERROR(INDEX(lvl_6[],MATCH(N5987,lvl_6[ID],0),MATCH(_xlfn.CONCAT(K5987,"_",L5987,"_",M5987),lvl_6[#Headers],0)),"Нет")</f>
        <v>Нет</v>
      </c>
      <c r="I5987" s="12">
        <v>1</v>
      </c>
      <c r="J5987" s="12">
        <v>4</v>
      </c>
      <c r="K5987" s="12">
        <v>1</v>
      </c>
      <c r="L5987" s="12">
        <v>5</v>
      </c>
      <c r="M5987" s="12">
        <v>16</v>
      </c>
      <c r="N5987" s="12">
        <v>1663</v>
      </c>
      <c r="O5987" s="12">
        <f>COUNTIF($P$2:P5987,P5987)</f>
        <v>1</v>
      </c>
      <c r="P5987" s="12" t="str">
        <f t="shared" si="339"/>
        <v>14105161663</v>
      </c>
      <c r="Q5987" s="12" t="str">
        <f t="shared" si="340"/>
        <v>141051616630001</v>
      </c>
      <c r="R5987" s="20" t="s">
        <v>4720</v>
      </c>
      <c r="AP5987" s="12" t="s">
        <v>908</v>
      </c>
      <c r="AR5987" s="12" t="s">
        <v>864</v>
      </c>
      <c r="BN5987" s="12">
        <v>1</v>
      </c>
      <c r="BP5987" s="12" t="s">
        <v>3800</v>
      </c>
    </row>
    <row r="5988" spans="1:68" ht="45" x14ac:dyDescent="0.25">
      <c r="A5988" s="12">
        <v>1</v>
      </c>
      <c r="B5988" s="11" t="str">
        <f t="shared" si="338"/>
        <v>Общий расчет. Анализ даты. Анализ даты. Символические звезды. Благородный Тайцзи. Нет</v>
      </c>
      <c r="C5988" s="11" t="str">
        <f>IFERROR(VLOOKUP(I5988,lvl_1[],2,FALSE),"Нет")</f>
        <v>Общий расчет</v>
      </c>
      <c r="D5988" s="11" t="str">
        <f>IFERROR(VLOOKUP(Rule!J5988,lvl_2[],2,FALSE),"Нет")</f>
        <v>Анализ даты</v>
      </c>
      <c r="E5988" s="11" t="str">
        <f>IFERROR(VLOOKUP(Rule!K5988,lvl_3[],2,FALSE),"Нет")</f>
        <v>Анализ даты</v>
      </c>
      <c r="F5988" s="11" t="str">
        <f>IFERROR(INDEX(lvl_4[],MATCH(L5988,lvl_4[ID],0),MATCH(TEXT(K5988,"##0"),lvl_4[#Headers],0)),"Нет")</f>
        <v>Символические звезды</v>
      </c>
      <c r="G5988" s="11" t="str">
        <f>IFERROR(INDEX(lvl_5[],MATCH(M5988,lvl_5[ID],0),MATCH(_xlfn.CONCAT(TEXT(K5988,"##0"),"_",TEXT(L5988,"##0")),lvl_5[#Headers],0)),"Нет")</f>
        <v>Благородный Тайцзи</v>
      </c>
      <c r="H5988" s="11" t="str">
        <f>IFERROR(INDEX(lvl_6[],MATCH(N5988,lvl_6[ID],0),MATCH(_xlfn.CONCAT(K5988,"_",L5988,"_",M5988),lvl_6[#Headers],0)),"Нет")</f>
        <v>Нет</v>
      </c>
      <c r="I5988" s="12">
        <v>1</v>
      </c>
      <c r="J5988" s="12">
        <v>4</v>
      </c>
      <c r="K5988" s="12">
        <v>1</v>
      </c>
      <c r="L5988" s="12">
        <v>5</v>
      </c>
      <c r="M5988" s="12">
        <v>16</v>
      </c>
      <c r="N5988" s="12">
        <v>1664</v>
      </c>
      <c r="O5988" s="12">
        <f>COUNTIF($P$2:P5988,P5988)</f>
        <v>1</v>
      </c>
      <c r="P5988" s="12" t="str">
        <f t="shared" si="339"/>
        <v>14105161664</v>
      </c>
      <c r="Q5988" s="12" t="str">
        <f t="shared" si="340"/>
        <v>141051616640001</v>
      </c>
      <c r="R5988" s="20" t="s">
        <v>4721</v>
      </c>
      <c r="AP5988" s="12" t="s">
        <v>910</v>
      </c>
      <c r="AR5988" s="12" t="s">
        <v>859</v>
      </c>
      <c r="BN5988" s="12">
        <v>1</v>
      </c>
      <c r="BP5988" s="12" t="s">
        <v>3800</v>
      </c>
    </row>
    <row r="5989" spans="1:68" ht="45" x14ac:dyDescent="0.25">
      <c r="A5989" s="12">
        <v>1</v>
      </c>
      <c r="B5989" s="11" t="str">
        <f t="shared" ref="B5989:B6052" si="341">_xlfn.CONCAT(C5989,". ", D5989,". ", E5989,". ", F5989,". ", G5989,". ", H5989)</f>
        <v>Общий расчет. Анализ даты. Анализ даты. Символические звезды. Благородный Тайцзи. Нет</v>
      </c>
      <c r="C5989" s="11" t="str">
        <f>IFERROR(VLOOKUP(I5989,lvl_1[],2,FALSE),"Нет")</f>
        <v>Общий расчет</v>
      </c>
      <c r="D5989" s="11" t="str">
        <f>IFERROR(VLOOKUP(Rule!J5989,lvl_2[],2,FALSE),"Нет")</f>
        <v>Анализ даты</v>
      </c>
      <c r="E5989" s="11" t="str">
        <f>IFERROR(VLOOKUP(Rule!K5989,lvl_3[],2,FALSE),"Нет")</f>
        <v>Анализ даты</v>
      </c>
      <c r="F5989" s="11" t="str">
        <f>IFERROR(INDEX(lvl_4[],MATCH(L5989,lvl_4[ID],0),MATCH(TEXT(K5989,"##0"),lvl_4[#Headers],0)),"Нет")</f>
        <v>Символические звезды</v>
      </c>
      <c r="G5989" s="11" t="str">
        <f>IFERROR(INDEX(lvl_5[],MATCH(M5989,lvl_5[ID],0),MATCH(_xlfn.CONCAT(TEXT(K5989,"##0"),"_",TEXT(L5989,"##0")),lvl_5[#Headers],0)),"Нет")</f>
        <v>Благородный Тайцзи</v>
      </c>
      <c r="H5989" s="11" t="str">
        <f>IFERROR(INDEX(lvl_6[],MATCH(N5989,lvl_6[ID],0),MATCH(_xlfn.CONCAT(K5989,"_",L5989,"_",M5989),lvl_6[#Headers],0)),"Нет")</f>
        <v>Нет</v>
      </c>
      <c r="I5989" s="12">
        <v>1</v>
      </c>
      <c r="J5989" s="12">
        <v>4</v>
      </c>
      <c r="K5989" s="12">
        <v>1</v>
      </c>
      <c r="L5989" s="12">
        <v>5</v>
      </c>
      <c r="M5989" s="12">
        <v>16</v>
      </c>
      <c r="N5989" s="12">
        <v>1665</v>
      </c>
      <c r="O5989" s="12">
        <f>COUNTIF($P$2:P5989,P5989)</f>
        <v>1</v>
      </c>
      <c r="P5989" s="12" t="str">
        <f t="shared" ref="P5989:P6052" si="342">_xlfn.CONCAT(I5989,
J5989,
K5989,
IF(LEN(L5989)=1,_xlfn.CONCAT(0,L5989),L5989),
IF(LEN(M5989)=1,_xlfn.CONCAT(0,M5989),M5989),
IF(LEN(N5989)=1,_xlfn.CONCAT(0,N5989),N5989))</f>
        <v>14105161665</v>
      </c>
      <c r="Q5989" s="12" t="str">
        <f t="shared" ref="Q5989:Q6052" si="343">_xlfn.CONCAT(I5989,
J5989,
K5989,
IF(LEN(L5989)=1,_xlfn.CONCAT(0,L5989),L5989),
IF(LEN(M5989)=1,_xlfn.CONCAT(0,M5989),M5989),
IF(LEN(N5989)=1,_xlfn.CONCAT(0,N5989),N5989),
IF(LEN(O5989)=1,_xlfn.CONCAT("000",O5989),IF(LEN(O5989)=2,_xlfn.CONCAT("00",O5989),IF(LEN(O5989)=3,_xlfn.CONCAT(0,O5989),O5989))))</f>
        <v>141051616650001</v>
      </c>
      <c r="R5989" s="20" t="s">
        <v>4722</v>
      </c>
      <c r="AP5989" s="12" t="s">
        <v>910</v>
      </c>
      <c r="AR5989" s="12" t="s">
        <v>868</v>
      </c>
      <c r="BN5989" s="12">
        <v>1</v>
      </c>
      <c r="BP5989" s="12" t="s">
        <v>3800</v>
      </c>
    </row>
    <row r="5990" spans="1:68" ht="45" x14ac:dyDescent="0.25">
      <c r="A5990" s="12">
        <v>1</v>
      </c>
      <c r="B5990" s="11" t="str">
        <f t="shared" si="341"/>
        <v>Общий расчет. Анализ даты. Анализ даты. Символические звезды. Благородный Тайцзи. Нет</v>
      </c>
      <c r="C5990" s="11" t="str">
        <f>IFERROR(VLOOKUP(I5990,lvl_1[],2,FALSE),"Нет")</f>
        <v>Общий расчет</v>
      </c>
      <c r="D5990" s="11" t="str">
        <f>IFERROR(VLOOKUP(Rule!J5990,lvl_2[],2,FALSE),"Нет")</f>
        <v>Анализ даты</v>
      </c>
      <c r="E5990" s="11" t="str">
        <f>IFERROR(VLOOKUP(Rule!K5990,lvl_3[],2,FALSE),"Нет")</f>
        <v>Анализ даты</v>
      </c>
      <c r="F5990" s="11" t="str">
        <f>IFERROR(INDEX(lvl_4[],MATCH(L5990,lvl_4[ID],0),MATCH(TEXT(K5990,"##0"),lvl_4[#Headers],0)),"Нет")</f>
        <v>Символические звезды</v>
      </c>
      <c r="G5990" s="11" t="str">
        <f>IFERROR(INDEX(lvl_5[],MATCH(M5990,lvl_5[ID],0),MATCH(_xlfn.CONCAT(TEXT(K5990,"##0"),"_",TEXT(L5990,"##0")),lvl_5[#Headers],0)),"Нет")</f>
        <v>Благородный Тайцзи</v>
      </c>
      <c r="H5990" s="11" t="str">
        <f>IFERROR(INDEX(lvl_6[],MATCH(N5990,lvl_6[ID],0),MATCH(_xlfn.CONCAT(K5990,"_",L5990,"_",M5990),lvl_6[#Headers],0)),"Нет")</f>
        <v>Нет</v>
      </c>
      <c r="I5990" s="12">
        <v>1</v>
      </c>
      <c r="J5990" s="12">
        <v>4</v>
      </c>
      <c r="K5990" s="12">
        <v>1</v>
      </c>
      <c r="L5990" s="12">
        <v>5</v>
      </c>
      <c r="M5990" s="12">
        <v>16</v>
      </c>
      <c r="N5990" s="12">
        <v>1666</v>
      </c>
      <c r="O5990" s="12">
        <f>COUNTIF($P$2:P5990,P5990)</f>
        <v>1</v>
      </c>
      <c r="P5990" s="12" t="str">
        <f t="shared" si="342"/>
        <v>14105161666</v>
      </c>
      <c r="Q5990" s="12" t="str">
        <f t="shared" si="343"/>
        <v>141051616660001</v>
      </c>
      <c r="R5990" s="20" t="s">
        <v>4723</v>
      </c>
      <c r="AP5990" s="12" t="s">
        <v>912</v>
      </c>
      <c r="AR5990" s="12" t="s">
        <v>859</v>
      </c>
      <c r="BN5990" s="12">
        <v>1</v>
      </c>
      <c r="BP5990" s="12" t="s">
        <v>3800</v>
      </c>
    </row>
    <row r="5991" spans="1:68" ht="45" x14ac:dyDescent="0.25">
      <c r="A5991" s="12">
        <v>1</v>
      </c>
      <c r="B5991" s="11" t="str">
        <f t="shared" si="341"/>
        <v>Общий расчет. Анализ даты. Анализ даты. Символические звезды. Благородный Тайцзи. Нет</v>
      </c>
      <c r="C5991" s="11" t="str">
        <f>IFERROR(VLOOKUP(I5991,lvl_1[],2,FALSE),"Нет")</f>
        <v>Общий расчет</v>
      </c>
      <c r="D5991" s="11" t="str">
        <f>IFERROR(VLOOKUP(Rule!J5991,lvl_2[],2,FALSE),"Нет")</f>
        <v>Анализ даты</v>
      </c>
      <c r="E5991" s="11" t="str">
        <f>IFERROR(VLOOKUP(Rule!K5991,lvl_3[],2,FALSE),"Нет")</f>
        <v>Анализ даты</v>
      </c>
      <c r="F5991" s="11" t="str">
        <f>IFERROR(INDEX(lvl_4[],MATCH(L5991,lvl_4[ID],0),MATCH(TEXT(K5991,"##0"),lvl_4[#Headers],0)),"Нет")</f>
        <v>Символические звезды</v>
      </c>
      <c r="G5991" s="11" t="str">
        <f>IFERROR(INDEX(lvl_5[],MATCH(M5991,lvl_5[ID],0),MATCH(_xlfn.CONCAT(TEXT(K5991,"##0"),"_",TEXT(L5991,"##0")),lvl_5[#Headers],0)),"Нет")</f>
        <v>Благородный Тайцзи</v>
      </c>
      <c r="H5991" s="11" t="str">
        <f>IFERROR(INDEX(lvl_6[],MATCH(N5991,lvl_6[ID],0),MATCH(_xlfn.CONCAT(K5991,"_",L5991,"_",M5991),lvl_6[#Headers],0)),"Нет")</f>
        <v>Нет</v>
      </c>
      <c r="I5991" s="12">
        <v>1</v>
      </c>
      <c r="J5991" s="12">
        <v>4</v>
      </c>
      <c r="K5991" s="12">
        <v>1</v>
      </c>
      <c r="L5991" s="12">
        <v>5</v>
      </c>
      <c r="M5991" s="12">
        <v>16</v>
      </c>
      <c r="N5991" s="12">
        <v>1667</v>
      </c>
      <c r="O5991" s="12">
        <f>COUNTIF($P$2:P5991,P5991)</f>
        <v>1</v>
      </c>
      <c r="P5991" s="12" t="str">
        <f t="shared" si="342"/>
        <v>14105161667</v>
      </c>
      <c r="Q5991" s="12" t="str">
        <f t="shared" si="343"/>
        <v>141051616670001</v>
      </c>
      <c r="R5991" s="20" t="s">
        <v>4724</v>
      </c>
      <c r="AP5991" s="12" t="s">
        <v>912</v>
      </c>
      <c r="AR5991" s="12" t="s">
        <v>868</v>
      </c>
      <c r="BN5991" s="12">
        <v>1</v>
      </c>
      <c r="BP5991" s="12" t="s">
        <v>3800</v>
      </c>
    </row>
    <row r="5992" spans="1:68" ht="45" x14ac:dyDescent="0.25">
      <c r="A5992" s="12">
        <v>1</v>
      </c>
      <c r="B5992" s="11" t="str">
        <f t="shared" si="341"/>
        <v>Общий расчет. Анализ даты. Анализ даты. Символические звезды. Благородный Тайцзи. Нет</v>
      </c>
      <c r="C5992" s="11" t="str">
        <f>IFERROR(VLOOKUP(I5992,lvl_1[],2,FALSE),"Нет")</f>
        <v>Общий расчет</v>
      </c>
      <c r="D5992" s="11" t="str">
        <f>IFERROR(VLOOKUP(Rule!J5992,lvl_2[],2,FALSE),"Нет")</f>
        <v>Анализ даты</v>
      </c>
      <c r="E5992" s="11" t="str">
        <f>IFERROR(VLOOKUP(Rule!K5992,lvl_3[],2,FALSE),"Нет")</f>
        <v>Анализ даты</v>
      </c>
      <c r="F5992" s="11" t="str">
        <f>IFERROR(INDEX(lvl_4[],MATCH(L5992,lvl_4[ID],0),MATCH(TEXT(K5992,"##0"),lvl_4[#Headers],0)),"Нет")</f>
        <v>Символические звезды</v>
      </c>
      <c r="G5992" s="11" t="str">
        <f>IFERROR(INDEX(lvl_5[],MATCH(M5992,lvl_5[ID],0),MATCH(_xlfn.CONCAT(TEXT(K5992,"##0"),"_",TEXT(L5992,"##0")),lvl_5[#Headers],0)),"Нет")</f>
        <v>Благородный Тайцзи</v>
      </c>
      <c r="H5992" s="11" t="str">
        <f>IFERROR(INDEX(lvl_6[],MATCH(N5992,lvl_6[ID],0),MATCH(_xlfn.CONCAT(K5992,"_",L5992,"_",M5992),lvl_6[#Headers],0)),"Нет")</f>
        <v>Нет</v>
      </c>
      <c r="I5992" s="12">
        <v>1</v>
      </c>
      <c r="J5992" s="12">
        <v>4</v>
      </c>
      <c r="K5992" s="12">
        <v>1</v>
      </c>
      <c r="L5992" s="12">
        <v>5</v>
      </c>
      <c r="M5992" s="12">
        <v>16</v>
      </c>
      <c r="N5992" s="12">
        <v>1668</v>
      </c>
      <c r="O5992" s="12">
        <f>COUNTIF($P$2:P5992,P5992)</f>
        <v>1</v>
      </c>
      <c r="P5992" s="12" t="str">
        <f t="shared" si="342"/>
        <v>14105161668</v>
      </c>
      <c r="Q5992" s="12" t="str">
        <f t="shared" si="343"/>
        <v>141051616680001</v>
      </c>
      <c r="R5992" s="20" t="s">
        <v>4725</v>
      </c>
      <c r="AP5992" s="12" t="s">
        <v>914</v>
      </c>
      <c r="AR5992" s="12" t="s">
        <v>862</v>
      </c>
      <c r="BN5992" s="12">
        <v>1</v>
      </c>
      <c r="BP5992" s="12" t="s">
        <v>3800</v>
      </c>
    </row>
    <row r="5993" spans="1:68" ht="45" x14ac:dyDescent="0.25">
      <c r="A5993" s="12">
        <v>1</v>
      </c>
      <c r="B5993" s="11" t="str">
        <f t="shared" si="341"/>
        <v>Общий расчет. Анализ даты. Анализ даты. Символические звезды. Благородный Тайцзи. Нет</v>
      </c>
      <c r="C5993" s="11" t="str">
        <f>IFERROR(VLOOKUP(I5993,lvl_1[],2,FALSE),"Нет")</f>
        <v>Общий расчет</v>
      </c>
      <c r="D5993" s="11" t="str">
        <f>IFERROR(VLOOKUP(Rule!J5993,lvl_2[],2,FALSE),"Нет")</f>
        <v>Анализ даты</v>
      </c>
      <c r="E5993" s="11" t="str">
        <f>IFERROR(VLOOKUP(Rule!K5993,lvl_3[],2,FALSE),"Нет")</f>
        <v>Анализ даты</v>
      </c>
      <c r="F5993" s="11" t="str">
        <f>IFERROR(INDEX(lvl_4[],MATCH(L5993,lvl_4[ID],0),MATCH(TEXT(K5993,"##0"),lvl_4[#Headers],0)),"Нет")</f>
        <v>Символические звезды</v>
      </c>
      <c r="G5993" s="11" t="str">
        <f>IFERROR(INDEX(lvl_5[],MATCH(M5993,lvl_5[ID],0),MATCH(_xlfn.CONCAT(TEXT(K5993,"##0"),"_",TEXT(L5993,"##0")),lvl_5[#Headers],0)),"Нет")</f>
        <v>Благородный Тайцзи</v>
      </c>
      <c r="H5993" s="11" t="str">
        <f>IFERROR(INDEX(lvl_6[],MATCH(N5993,lvl_6[ID],0),MATCH(_xlfn.CONCAT(K5993,"_",L5993,"_",M5993),lvl_6[#Headers],0)),"Нет")</f>
        <v>Нет</v>
      </c>
      <c r="I5993" s="12">
        <v>1</v>
      </c>
      <c r="J5993" s="12">
        <v>4</v>
      </c>
      <c r="K5993" s="12">
        <v>1</v>
      </c>
      <c r="L5993" s="12">
        <v>5</v>
      </c>
      <c r="M5993" s="12">
        <v>16</v>
      </c>
      <c r="N5993" s="12">
        <v>1669</v>
      </c>
      <c r="O5993" s="12">
        <f>COUNTIF($P$2:P5993,P5993)</f>
        <v>1</v>
      </c>
      <c r="P5993" s="12" t="str">
        <f t="shared" si="342"/>
        <v>14105161669</v>
      </c>
      <c r="Q5993" s="12" t="str">
        <f t="shared" si="343"/>
        <v>141051616690001</v>
      </c>
      <c r="R5993" s="20" t="s">
        <v>4726</v>
      </c>
      <c r="AP5993" s="12" t="s">
        <v>914</v>
      </c>
      <c r="AR5993" s="12" t="s">
        <v>865</v>
      </c>
      <c r="BN5993" s="12">
        <v>1</v>
      </c>
      <c r="BP5993" s="12" t="s">
        <v>3800</v>
      </c>
    </row>
    <row r="5994" spans="1:68" ht="45" x14ac:dyDescent="0.25">
      <c r="A5994" s="12">
        <v>1</v>
      </c>
      <c r="B5994" s="11" t="str">
        <f t="shared" si="341"/>
        <v>Общий расчет. Анализ даты. Анализ даты. Символические звезды. Благородный Тайцзи. Нет</v>
      </c>
      <c r="C5994" s="11" t="str">
        <f>IFERROR(VLOOKUP(I5994,lvl_1[],2,FALSE),"Нет")</f>
        <v>Общий расчет</v>
      </c>
      <c r="D5994" s="11" t="str">
        <f>IFERROR(VLOOKUP(Rule!J5994,lvl_2[],2,FALSE),"Нет")</f>
        <v>Анализ даты</v>
      </c>
      <c r="E5994" s="11" t="str">
        <f>IFERROR(VLOOKUP(Rule!K5994,lvl_3[],2,FALSE),"Нет")</f>
        <v>Анализ даты</v>
      </c>
      <c r="F5994" s="11" t="str">
        <f>IFERROR(INDEX(lvl_4[],MATCH(L5994,lvl_4[ID],0),MATCH(TEXT(K5994,"##0"),lvl_4[#Headers],0)),"Нет")</f>
        <v>Символические звезды</v>
      </c>
      <c r="G5994" s="11" t="str">
        <f>IFERROR(INDEX(lvl_5[],MATCH(M5994,lvl_5[ID],0),MATCH(_xlfn.CONCAT(TEXT(K5994,"##0"),"_",TEXT(L5994,"##0")),lvl_5[#Headers],0)),"Нет")</f>
        <v>Благородный Тайцзи</v>
      </c>
      <c r="H5994" s="11" t="str">
        <f>IFERROR(INDEX(lvl_6[],MATCH(N5994,lvl_6[ID],0),MATCH(_xlfn.CONCAT(K5994,"_",L5994,"_",M5994),lvl_6[#Headers],0)),"Нет")</f>
        <v>Нет</v>
      </c>
      <c r="I5994" s="12">
        <v>1</v>
      </c>
      <c r="J5994" s="12">
        <v>4</v>
      </c>
      <c r="K5994" s="12">
        <v>1</v>
      </c>
      <c r="L5994" s="12">
        <v>5</v>
      </c>
      <c r="M5994" s="12">
        <v>16</v>
      </c>
      <c r="N5994" s="12">
        <v>1670</v>
      </c>
      <c r="O5994" s="12">
        <f>COUNTIF($P$2:P5994,P5994)</f>
        <v>1</v>
      </c>
      <c r="P5994" s="12" t="str">
        <f t="shared" si="342"/>
        <v>14105161670</v>
      </c>
      <c r="Q5994" s="12" t="str">
        <f t="shared" si="343"/>
        <v>141051616700001</v>
      </c>
      <c r="R5994" s="20" t="s">
        <v>4727</v>
      </c>
      <c r="AP5994" s="12" t="s">
        <v>916</v>
      </c>
      <c r="AR5994" s="12" t="s">
        <v>862</v>
      </c>
      <c r="BN5994" s="12">
        <v>1</v>
      </c>
      <c r="BP5994" s="12" t="s">
        <v>3800</v>
      </c>
    </row>
    <row r="5995" spans="1:68" ht="45" x14ac:dyDescent="0.25">
      <c r="A5995" s="12">
        <v>1</v>
      </c>
      <c r="B5995" s="11" t="str">
        <f t="shared" si="341"/>
        <v>Общий расчет. Анализ даты. Анализ даты. Символические звезды. Благородный Тайцзи. Нет</v>
      </c>
      <c r="C5995" s="11" t="str">
        <f>IFERROR(VLOOKUP(I5995,lvl_1[],2,FALSE),"Нет")</f>
        <v>Общий расчет</v>
      </c>
      <c r="D5995" s="11" t="str">
        <f>IFERROR(VLOOKUP(Rule!J5995,lvl_2[],2,FALSE),"Нет")</f>
        <v>Анализ даты</v>
      </c>
      <c r="E5995" s="11" t="str">
        <f>IFERROR(VLOOKUP(Rule!K5995,lvl_3[],2,FALSE),"Нет")</f>
        <v>Анализ даты</v>
      </c>
      <c r="F5995" s="11" t="str">
        <f>IFERROR(INDEX(lvl_4[],MATCH(L5995,lvl_4[ID],0),MATCH(TEXT(K5995,"##0"),lvl_4[#Headers],0)),"Нет")</f>
        <v>Символические звезды</v>
      </c>
      <c r="G5995" s="11" t="str">
        <f>IFERROR(INDEX(lvl_5[],MATCH(M5995,lvl_5[ID],0),MATCH(_xlfn.CONCAT(TEXT(K5995,"##0"),"_",TEXT(L5995,"##0")),lvl_5[#Headers],0)),"Нет")</f>
        <v>Благородный Тайцзи</v>
      </c>
      <c r="H5995" s="11" t="str">
        <f>IFERROR(INDEX(lvl_6[],MATCH(N5995,lvl_6[ID],0),MATCH(_xlfn.CONCAT(K5995,"_",L5995,"_",M5995),lvl_6[#Headers],0)),"Нет")</f>
        <v>Нет</v>
      </c>
      <c r="I5995" s="12">
        <v>1</v>
      </c>
      <c r="J5995" s="12">
        <v>4</v>
      </c>
      <c r="K5995" s="12">
        <v>1</v>
      </c>
      <c r="L5995" s="12">
        <v>5</v>
      </c>
      <c r="M5995" s="12">
        <v>16</v>
      </c>
      <c r="N5995" s="12">
        <v>1671</v>
      </c>
      <c r="O5995" s="12">
        <f>COUNTIF($P$2:P5995,P5995)</f>
        <v>1</v>
      </c>
      <c r="P5995" s="12" t="str">
        <f t="shared" si="342"/>
        <v>14105161671</v>
      </c>
      <c r="Q5995" s="12" t="str">
        <f t="shared" si="343"/>
        <v>141051616710001</v>
      </c>
      <c r="R5995" s="20" t="s">
        <v>4728</v>
      </c>
      <c r="AP5995" s="12" t="s">
        <v>916</v>
      </c>
      <c r="AR5995" s="12" t="s">
        <v>865</v>
      </c>
      <c r="BN5995" s="12">
        <v>1</v>
      </c>
      <c r="BP5995" s="12" t="s">
        <v>3800</v>
      </c>
    </row>
    <row r="5996" spans="1:68" ht="45" x14ac:dyDescent="0.25">
      <c r="A5996" s="12">
        <v>1</v>
      </c>
      <c r="B5996" s="11" t="str">
        <f t="shared" si="341"/>
        <v>Общий расчет. Анализ даты. Анализ даты. Символические звезды. Звезда академика. Нет</v>
      </c>
      <c r="C5996" s="11" t="str">
        <f>IFERROR(VLOOKUP(I5996,lvl_1[],2,FALSE),"Нет")</f>
        <v>Общий расчет</v>
      </c>
      <c r="D5996" s="11" t="str">
        <f>IFERROR(VLOOKUP(Rule!J5996,lvl_2[],2,FALSE),"Нет")</f>
        <v>Анализ даты</v>
      </c>
      <c r="E5996" s="11" t="str">
        <f>IFERROR(VLOOKUP(Rule!K5996,lvl_3[],2,FALSE),"Нет")</f>
        <v>Анализ даты</v>
      </c>
      <c r="F5996" s="11" t="str">
        <f>IFERROR(INDEX(lvl_4[],MATCH(L5996,lvl_4[ID],0),MATCH(TEXT(K5996,"##0"),lvl_4[#Headers],0)),"Нет")</f>
        <v>Символические звезды</v>
      </c>
      <c r="G5996" s="11" t="str">
        <f>IFERROR(INDEX(lvl_5[],MATCH(M5996,lvl_5[ID],0),MATCH(_xlfn.CONCAT(TEXT(K5996,"##0"),"_",TEXT(L5996,"##0")),lvl_5[#Headers],0)),"Нет")</f>
        <v>Звезда академика</v>
      </c>
      <c r="H5996" s="11" t="str">
        <f>IFERROR(INDEX(lvl_6[],MATCH(N5996,lvl_6[ID],0),MATCH(_xlfn.CONCAT(K5996,"_",L5996,"_",M5996),lvl_6[#Headers],0)),"Нет")</f>
        <v>Нет</v>
      </c>
      <c r="I5996" s="12">
        <v>1</v>
      </c>
      <c r="J5996" s="12">
        <v>4</v>
      </c>
      <c r="K5996" s="12">
        <v>1</v>
      </c>
      <c r="L5996" s="12">
        <v>5</v>
      </c>
      <c r="M5996" s="12">
        <v>17</v>
      </c>
      <c r="N5996" s="12">
        <v>1672</v>
      </c>
      <c r="O5996" s="12">
        <f>COUNTIF($P$2:P5996,P5996)</f>
        <v>1</v>
      </c>
      <c r="P5996" s="12" t="str">
        <f t="shared" si="342"/>
        <v>14105171672</v>
      </c>
      <c r="Q5996" s="12" t="str">
        <f t="shared" si="343"/>
        <v>141051716720001</v>
      </c>
      <c r="R5996" s="20" t="s">
        <v>4729</v>
      </c>
      <c r="AP5996" s="12" t="s">
        <v>899</v>
      </c>
      <c r="AR5996" s="12" t="s">
        <v>862</v>
      </c>
      <c r="BN5996" s="12">
        <v>1</v>
      </c>
      <c r="BP5996" s="12" t="s">
        <v>3800</v>
      </c>
    </row>
    <row r="5997" spans="1:68" ht="45" x14ac:dyDescent="0.25">
      <c r="A5997" s="12">
        <v>1</v>
      </c>
      <c r="B5997" s="11" t="str">
        <f t="shared" si="341"/>
        <v>Общий расчет. Анализ даты. Анализ даты. Символические звезды. Звезда академика. Нет</v>
      </c>
      <c r="C5997" s="11" t="str">
        <f>IFERROR(VLOOKUP(I5997,lvl_1[],2,FALSE),"Нет")</f>
        <v>Общий расчет</v>
      </c>
      <c r="D5997" s="11" t="str">
        <f>IFERROR(VLOOKUP(Rule!J5997,lvl_2[],2,FALSE),"Нет")</f>
        <v>Анализ даты</v>
      </c>
      <c r="E5997" s="11" t="str">
        <f>IFERROR(VLOOKUP(Rule!K5997,lvl_3[],2,FALSE),"Нет")</f>
        <v>Анализ даты</v>
      </c>
      <c r="F5997" s="11" t="str">
        <f>IFERROR(INDEX(lvl_4[],MATCH(L5997,lvl_4[ID],0),MATCH(TEXT(K5997,"##0"),lvl_4[#Headers],0)),"Нет")</f>
        <v>Символические звезды</v>
      </c>
      <c r="G5997" s="11" t="str">
        <f>IFERROR(INDEX(lvl_5[],MATCH(M5997,lvl_5[ID],0),MATCH(_xlfn.CONCAT(TEXT(K5997,"##0"),"_",TEXT(L5997,"##0")),lvl_5[#Headers],0)),"Нет")</f>
        <v>Звезда академика</v>
      </c>
      <c r="H5997" s="11" t="str">
        <f>IFERROR(INDEX(lvl_6[],MATCH(N5997,lvl_6[ID],0),MATCH(_xlfn.CONCAT(K5997,"_",L5997,"_",M5997),lvl_6[#Headers],0)),"Нет")</f>
        <v>Нет</v>
      </c>
      <c r="I5997" s="12">
        <v>1</v>
      </c>
      <c r="J5997" s="12">
        <v>4</v>
      </c>
      <c r="K5997" s="12">
        <v>1</v>
      </c>
      <c r="L5997" s="12">
        <v>5</v>
      </c>
      <c r="M5997" s="12">
        <v>17</v>
      </c>
      <c r="N5997" s="12">
        <v>1673</v>
      </c>
      <c r="O5997" s="12">
        <f>COUNTIF($P$2:P5997,P5997)</f>
        <v>1</v>
      </c>
      <c r="P5997" s="12" t="str">
        <f t="shared" si="342"/>
        <v>14105171673</v>
      </c>
      <c r="Q5997" s="12" t="str">
        <f t="shared" si="343"/>
        <v>141051716730001</v>
      </c>
      <c r="R5997" s="20" t="s">
        <v>4730</v>
      </c>
      <c r="AP5997" s="12" t="s">
        <v>901</v>
      </c>
      <c r="AR5997" s="12" t="s">
        <v>863</v>
      </c>
      <c r="BN5997" s="12">
        <v>1</v>
      </c>
      <c r="BP5997" s="12" t="s">
        <v>3800</v>
      </c>
    </row>
    <row r="5998" spans="1:68" ht="45" x14ac:dyDescent="0.25">
      <c r="A5998" s="12">
        <v>1</v>
      </c>
      <c r="B5998" s="11" t="str">
        <f t="shared" si="341"/>
        <v>Общий расчет. Анализ даты. Анализ даты. Символические звезды. Звезда академика. Нет</v>
      </c>
      <c r="C5998" s="11" t="str">
        <f>IFERROR(VLOOKUP(I5998,lvl_1[],2,FALSE),"Нет")</f>
        <v>Общий расчет</v>
      </c>
      <c r="D5998" s="11" t="str">
        <f>IFERROR(VLOOKUP(Rule!J5998,lvl_2[],2,FALSE),"Нет")</f>
        <v>Анализ даты</v>
      </c>
      <c r="E5998" s="11" t="str">
        <f>IFERROR(VLOOKUP(Rule!K5998,lvl_3[],2,FALSE),"Нет")</f>
        <v>Анализ даты</v>
      </c>
      <c r="F5998" s="11" t="str">
        <f>IFERROR(INDEX(lvl_4[],MATCH(L5998,lvl_4[ID],0),MATCH(TEXT(K5998,"##0"),lvl_4[#Headers],0)),"Нет")</f>
        <v>Символические звезды</v>
      </c>
      <c r="G5998" s="11" t="str">
        <f>IFERROR(INDEX(lvl_5[],MATCH(M5998,lvl_5[ID],0),MATCH(_xlfn.CONCAT(TEXT(K5998,"##0"),"_",TEXT(L5998,"##0")),lvl_5[#Headers],0)),"Нет")</f>
        <v>Звезда академика</v>
      </c>
      <c r="H5998" s="11" t="str">
        <f>IFERROR(INDEX(lvl_6[],MATCH(N5998,lvl_6[ID],0),MATCH(_xlfn.CONCAT(K5998,"_",L5998,"_",M5998),lvl_6[#Headers],0)),"Нет")</f>
        <v>Нет</v>
      </c>
      <c r="I5998" s="12">
        <v>1</v>
      </c>
      <c r="J5998" s="12">
        <v>4</v>
      </c>
      <c r="K5998" s="12">
        <v>1</v>
      </c>
      <c r="L5998" s="12">
        <v>5</v>
      </c>
      <c r="M5998" s="12">
        <v>17</v>
      </c>
      <c r="N5998" s="12">
        <v>1674</v>
      </c>
      <c r="O5998" s="12">
        <f>COUNTIF($P$2:P5998,P5998)</f>
        <v>1</v>
      </c>
      <c r="P5998" s="12" t="str">
        <f t="shared" si="342"/>
        <v>14105171674</v>
      </c>
      <c r="Q5998" s="12" t="str">
        <f t="shared" si="343"/>
        <v>141051716740001</v>
      </c>
      <c r="R5998" s="20" t="s">
        <v>4731</v>
      </c>
      <c r="AP5998" s="12" t="s">
        <v>903</v>
      </c>
      <c r="AR5998" s="12" t="s">
        <v>865</v>
      </c>
      <c r="BN5998" s="12">
        <v>1</v>
      </c>
      <c r="BP5998" s="12" t="s">
        <v>3800</v>
      </c>
    </row>
    <row r="5999" spans="1:68" ht="45" x14ac:dyDescent="0.25">
      <c r="A5999" s="12">
        <v>1</v>
      </c>
      <c r="B5999" s="11" t="str">
        <f t="shared" si="341"/>
        <v>Общий расчет. Анализ даты. Анализ даты. Символические звезды. Звезда академика. Нет</v>
      </c>
      <c r="C5999" s="11" t="str">
        <f>IFERROR(VLOOKUP(I5999,lvl_1[],2,FALSE),"Нет")</f>
        <v>Общий расчет</v>
      </c>
      <c r="D5999" s="11" t="str">
        <f>IFERROR(VLOOKUP(Rule!J5999,lvl_2[],2,FALSE),"Нет")</f>
        <v>Анализ даты</v>
      </c>
      <c r="E5999" s="11" t="str">
        <f>IFERROR(VLOOKUP(Rule!K5999,lvl_3[],2,FALSE),"Нет")</f>
        <v>Анализ даты</v>
      </c>
      <c r="F5999" s="11" t="str">
        <f>IFERROR(INDEX(lvl_4[],MATCH(L5999,lvl_4[ID],0),MATCH(TEXT(K5999,"##0"),lvl_4[#Headers],0)),"Нет")</f>
        <v>Символические звезды</v>
      </c>
      <c r="G5999" s="11" t="str">
        <f>IFERROR(INDEX(lvl_5[],MATCH(M5999,lvl_5[ID],0),MATCH(_xlfn.CONCAT(TEXT(K5999,"##0"),"_",TEXT(L5999,"##0")),lvl_5[#Headers],0)),"Нет")</f>
        <v>Звезда академика</v>
      </c>
      <c r="H5999" s="11" t="str">
        <f>IFERROR(INDEX(lvl_6[],MATCH(N5999,lvl_6[ID],0),MATCH(_xlfn.CONCAT(K5999,"_",L5999,"_",M5999),lvl_6[#Headers],0)),"Нет")</f>
        <v>Нет</v>
      </c>
      <c r="I5999" s="12">
        <v>1</v>
      </c>
      <c r="J5999" s="12">
        <v>4</v>
      </c>
      <c r="K5999" s="12">
        <v>1</v>
      </c>
      <c r="L5999" s="12">
        <v>5</v>
      </c>
      <c r="M5999" s="12">
        <v>17</v>
      </c>
      <c r="N5999" s="12">
        <v>1675</v>
      </c>
      <c r="O5999" s="12">
        <f>COUNTIF($P$2:P5999,P5999)</f>
        <v>1</v>
      </c>
      <c r="P5999" s="12" t="str">
        <f t="shared" si="342"/>
        <v>14105171675</v>
      </c>
      <c r="Q5999" s="12" t="str">
        <f t="shared" si="343"/>
        <v>141051716750001</v>
      </c>
      <c r="R5999" s="20" t="s">
        <v>4732</v>
      </c>
      <c r="AP5999" s="12" t="s">
        <v>905</v>
      </c>
      <c r="AR5999" s="12" t="s">
        <v>866</v>
      </c>
      <c r="BN5999" s="12">
        <v>1</v>
      </c>
      <c r="BP5999" s="12" t="s">
        <v>3800</v>
      </c>
    </row>
    <row r="6000" spans="1:68" ht="45" x14ac:dyDescent="0.25">
      <c r="A6000" s="12">
        <v>1</v>
      </c>
      <c r="B6000" s="11" t="str">
        <f t="shared" si="341"/>
        <v>Общий расчет. Анализ даты. Анализ даты. Символические звезды. Звезда академика. Нет</v>
      </c>
      <c r="C6000" s="11" t="str">
        <f>IFERROR(VLOOKUP(I6000,lvl_1[],2,FALSE),"Нет")</f>
        <v>Общий расчет</v>
      </c>
      <c r="D6000" s="11" t="str">
        <f>IFERROR(VLOOKUP(Rule!J6000,lvl_2[],2,FALSE),"Нет")</f>
        <v>Анализ даты</v>
      </c>
      <c r="E6000" s="11" t="str">
        <f>IFERROR(VLOOKUP(Rule!K6000,lvl_3[],2,FALSE),"Нет")</f>
        <v>Анализ даты</v>
      </c>
      <c r="F6000" s="11" t="str">
        <f>IFERROR(INDEX(lvl_4[],MATCH(L6000,lvl_4[ID],0),MATCH(TEXT(K6000,"##0"),lvl_4[#Headers],0)),"Нет")</f>
        <v>Символические звезды</v>
      </c>
      <c r="G6000" s="11" t="str">
        <f>IFERROR(INDEX(lvl_5[],MATCH(M6000,lvl_5[ID],0),MATCH(_xlfn.CONCAT(TEXT(K6000,"##0"),"_",TEXT(L6000,"##0")),lvl_5[#Headers],0)),"Нет")</f>
        <v>Звезда академика</v>
      </c>
      <c r="H6000" s="11" t="str">
        <f>IFERROR(INDEX(lvl_6[],MATCH(N6000,lvl_6[ID],0),MATCH(_xlfn.CONCAT(K6000,"_",L6000,"_",M6000),lvl_6[#Headers],0)),"Нет")</f>
        <v>Нет</v>
      </c>
      <c r="I6000" s="12">
        <v>1</v>
      </c>
      <c r="J6000" s="12">
        <v>4</v>
      </c>
      <c r="K6000" s="12">
        <v>1</v>
      </c>
      <c r="L6000" s="12">
        <v>5</v>
      </c>
      <c r="M6000" s="12">
        <v>17</v>
      </c>
      <c r="N6000" s="12">
        <v>1676</v>
      </c>
      <c r="O6000" s="12">
        <f>COUNTIF($P$2:P6000,P6000)</f>
        <v>1</v>
      </c>
      <c r="P6000" s="12" t="str">
        <f t="shared" si="342"/>
        <v>14105171676</v>
      </c>
      <c r="Q6000" s="12" t="str">
        <f t="shared" si="343"/>
        <v>141051716760001</v>
      </c>
      <c r="R6000" s="20" t="s">
        <v>4733</v>
      </c>
      <c r="AP6000" s="12" t="s">
        <v>907</v>
      </c>
      <c r="AR6000" s="12" t="s">
        <v>865</v>
      </c>
      <c r="BN6000" s="12">
        <v>1</v>
      </c>
      <c r="BP6000" s="12" t="s">
        <v>3800</v>
      </c>
    </row>
    <row r="6001" spans="1:68" ht="45" x14ac:dyDescent="0.25">
      <c r="A6001" s="12">
        <v>1</v>
      </c>
      <c r="B6001" s="11" t="str">
        <f t="shared" si="341"/>
        <v>Общий расчет. Анализ даты. Анализ даты. Символические звезды. Звезда академика. Нет</v>
      </c>
      <c r="C6001" s="11" t="str">
        <f>IFERROR(VLOOKUP(I6001,lvl_1[],2,FALSE),"Нет")</f>
        <v>Общий расчет</v>
      </c>
      <c r="D6001" s="11" t="str">
        <f>IFERROR(VLOOKUP(Rule!J6001,lvl_2[],2,FALSE),"Нет")</f>
        <v>Анализ даты</v>
      </c>
      <c r="E6001" s="11" t="str">
        <f>IFERROR(VLOOKUP(Rule!K6001,lvl_3[],2,FALSE),"Нет")</f>
        <v>Анализ даты</v>
      </c>
      <c r="F6001" s="11" t="str">
        <f>IFERROR(INDEX(lvl_4[],MATCH(L6001,lvl_4[ID],0),MATCH(TEXT(K6001,"##0"),lvl_4[#Headers],0)),"Нет")</f>
        <v>Символические звезды</v>
      </c>
      <c r="G6001" s="11" t="str">
        <f>IFERROR(INDEX(lvl_5[],MATCH(M6001,lvl_5[ID],0),MATCH(_xlfn.CONCAT(TEXT(K6001,"##0"),"_",TEXT(L6001,"##0")),lvl_5[#Headers],0)),"Нет")</f>
        <v>Звезда академика</v>
      </c>
      <c r="H6001" s="11" t="str">
        <f>IFERROR(INDEX(lvl_6[],MATCH(N6001,lvl_6[ID],0),MATCH(_xlfn.CONCAT(K6001,"_",L6001,"_",M6001),lvl_6[#Headers],0)),"Нет")</f>
        <v>Нет</v>
      </c>
      <c r="I6001" s="12">
        <v>1</v>
      </c>
      <c r="J6001" s="12">
        <v>4</v>
      </c>
      <c r="K6001" s="12">
        <v>1</v>
      </c>
      <c r="L6001" s="12">
        <v>5</v>
      </c>
      <c r="M6001" s="12">
        <v>17</v>
      </c>
      <c r="N6001" s="12">
        <v>1677</v>
      </c>
      <c r="O6001" s="12">
        <f>COUNTIF($P$2:P6001,P6001)</f>
        <v>1</v>
      </c>
      <c r="P6001" s="12" t="str">
        <f t="shared" si="342"/>
        <v>14105171677</v>
      </c>
      <c r="Q6001" s="12" t="str">
        <f t="shared" si="343"/>
        <v>141051716770001</v>
      </c>
      <c r="R6001" s="20" t="s">
        <v>4734</v>
      </c>
      <c r="AP6001" s="12" t="s">
        <v>908</v>
      </c>
      <c r="AR6001" s="12" t="s">
        <v>866</v>
      </c>
      <c r="BN6001" s="12">
        <v>1</v>
      </c>
      <c r="BP6001" s="12" t="s">
        <v>3800</v>
      </c>
    </row>
    <row r="6002" spans="1:68" ht="45" x14ac:dyDescent="0.25">
      <c r="A6002" s="12">
        <v>1</v>
      </c>
      <c r="B6002" s="11" t="str">
        <f t="shared" si="341"/>
        <v>Общий расчет. Анализ даты. Анализ даты. Символические звезды. Звезда академика. Нет</v>
      </c>
      <c r="C6002" s="11" t="str">
        <f>IFERROR(VLOOKUP(I6002,lvl_1[],2,FALSE),"Нет")</f>
        <v>Общий расчет</v>
      </c>
      <c r="D6002" s="11" t="str">
        <f>IFERROR(VLOOKUP(Rule!J6002,lvl_2[],2,FALSE),"Нет")</f>
        <v>Анализ даты</v>
      </c>
      <c r="E6002" s="11" t="str">
        <f>IFERROR(VLOOKUP(Rule!K6002,lvl_3[],2,FALSE),"Нет")</f>
        <v>Анализ даты</v>
      </c>
      <c r="F6002" s="11" t="str">
        <f>IFERROR(INDEX(lvl_4[],MATCH(L6002,lvl_4[ID],0),MATCH(TEXT(K6002,"##0"),lvl_4[#Headers],0)),"Нет")</f>
        <v>Символические звезды</v>
      </c>
      <c r="G6002" s="11" t="str">
        <f>IFERROR(INDEX(lvl_5[],MATCH(M6002,lvl_5[ID],0),MATCH(_xlfn.CONCAT(TEXT(K6002,"##0"),"_",TEXT(L6002,"##0")),lvl_5[#Headers],0)),"Нет")</f>
        <v>Звезда академика</v>
      </c>
      <c r="H6002" s="11" t="str">
        <f>IFERROR(INDEX(lvl_6[],MATCH(N6002,lvl_6[ID],0),MATCH(_xlfn.CONCAT(K6002,"_",L6002,"_",M6002),lvl_6[#Headers],0)),"Нет")</f>
        <v>Нет</v>
      </c>
      <c r="I6002" s="12">
        <v>1</v>
      </c>
      <c r="J6002" s="12">
        <v>4</v>
      </c>
      <c r="K6002" s="12">
        <v>1</v>
      </c>
      <c r="L6002" s="12">
        <v>5</v>
      </c>
      <c r="M6002" s="12">
        <v>17</v>
      </c>
      <c r="N6002" s="12">
        <v>1678</v>
      </c>
      <c r="O6002" s="12">
        <f>COUNTIF($P$2:P6002,P6002)</f>
        <v>1</v>
      </c>
      <c r="P6002" s="12" t="str">
        <f t="shared" si="342"/>
        <v>14105171678</v>
      </c>
      <c r="Q6002" s="12" t="str">
        <f t="shared" si="343"/>
        <v>141051716780001</v>
      </c>
      <c r="R6002" s="20" t="s">
        <v>4735</v>
      </c>
      <c r="AP6002" s="12" t="s">
        <v>910</v>
      </c>
      <c r="AR6002" s="12" t="s">
        <v>868</v>
      </c>
      <c r="BN6002" s="12">
        <v>1</v>
      </c>
      <c r="BP6002" s="12" t="s">
        <v>3800</v>
      </c>
    </row>
    <row r="6003" spans="1:68" ht="45" x14ac:dyDescent="0.25">
      <c r="A6003" s="12">
        <v>1</v>
      </c>
      <c r="B6003" s="11" t="str">
        <f t="shared" si="341"/>
        <v>Общий расчет. Анализ даты. Анализ даты. Символические звезды. Звезда академика. Нет</v>
      </c>
      <c r="C6003" s="11" t="str">
        <f>IFERROR(VLOOKUP(I6003,lvl_1[],2,FALSE),"Нет")</f>
        <v>Общий расчет</v>
      </c>
      <c r="D6003" s="11" t="str">
        <f>IFERROR(VLOOKUP(Rule!J6003,lvl_2[],2,FALSE),"Нет")</f>
        <v>Анализ даты</v>
      </c>
      <c r="E6003" s="11" t="str">
        <f>IFERROR(VLOOKUP(Rule!K6003,lvl_3[],2,FALSE),"Нет")</f>
        <v>Анализ даты</v>
      </c>
      <c r="F6003" s="11" t="str">
        <f>IFERROR(INDEX(lvl_4[],MATCH(L6003,lvl_4[ID],0),MATCH(TEXT(K6003,"##0"),lvl_4[#Headers],0)),"Нет")</f>
        <v>Символические звезды</v>
      </c>
      <c r="G6003" s="11" t="str">
        <f>IFERROR(INDEX(lvl_5[],MATCH(M6003,lvl_5[ID],0),MATCH(_xlfn.CONCAT(TEXT(K6003,"##0"),"_",TEXT(L6003,"##0")),lvl_5[#Headers],0)),"Нет")</f>
        <v>Звезда академика</v>
      </c>
      <c r="H6003" s="11" t="str">
        <f>IFERROR(INDEX(lvl_6[],MATCH(N6003,lvl_6[ID],0),MATCH(_xlfn.CONCAT(K6003,"_",L6003,"_",M6003),lvl_6[#Headers],0)),"Нет")</f>
        <v>Нет</v>
      </c>
      <c r="I6003" s="12">
        <v>1</v>
      </c>
      <c r="J6003" s="12">
        <v>4</v>
      </c>
      <c r="K6003" s="12">
        <v>1</v>
      </c>
      <c r="L6003" s="12">
        <v>5</v>
      </c>
      <c r="M6003" s="12">
        <v>17</v>
      </c>
      <c r="N6003" s="12">
        <v>1679</v>
      </c>
      <c r="O6003" s="12">
        <f>COUNTIF($P$2:P6003,P6003)</f>
        <v>1</v>
      </c>
      <c r="P6003" s="12" t="str">
        <f t="shared" si="342"/>
        <v>14105171679</v>
      </c>
      <c r="Q6003" s="12" t="str">
        <f t="shared" si="343"/>
        <v>141051716790001</v>
      </c>
      <c r="R6003" s="20" t="s">
        <v>4736</v>
      </c>
      <c r="AP6003" s="12" t="s">
        <v>912</v>
      </c>
      <c r="AR6003" s="12" t="s">
        <v>869</v>
      </c>
      <c r="BN6003" s="12">
        <v>1</v>
      </c>
      <c r="BP6003" s="12" t="s">
        <v>3800</v>
      </c>
    </row>
    <row r="6004" spans="1:68" ht="45" x14ac:dyDescent="0.25">
      <c r="A6004" s="12">
        <v>1</v>
      </c>
      <c r="B6004" s="11" t="str">
        <f t="shared" si="341"/>
        <v>Общий расчет. Анализ даты. Анализ даты. Символические звезды. Звезда академика. Нет</v>
      </c>
      <c r="C6004" s="11" t="str">
        <f>IFERROR(VLOOKUP(I6004,lvl_1[],2,FALSE),"Нет")</f>
        <v>Общий расчет</v>
      </c>
      <c r="D6004" s="11" t="str">
        <f>IFERROR(VLOOKUP(Rule!J6004,lvl_2[],2,FALSE),"Нет")</f>
        <v>Анализ даты</v>
      </c>
      <c r="E6004" s="11" t="str">
        <f>IFERROR(VLOOKUP(Rule!K6004,lvl_3[],2,FALSE),"Нет")</f>
        <v>Анализ даты</v>
      </c>
      <c r="F6004" s="11" t="str">
        <f>IFERROR(INDEX(lvl_4[],MATCH(L6004,lvl_4[ID],0),MATCH(TEXT(K6004,"##0"),lvl_4[#Headers],0)),"Нет")</f>
        <v>Символические звезды</v>
      </c>
      <c r="G6004" s="11" t="str">
        <f>IFERROR(INDEX(lvl_5[],MATCH(M6004,lvl_5[ID],0),MATCH(_xlfn.CONCAT(TEXT(K6004,"##0"),"_",TEXT(L6004,"##0")),lvl_5[#Headers],0)),"Нет")</f>
        <v>Звезда академика</v>
      </c>
      <c r="H6004" s="11" t="str">
        <f>IFERROR(INDEX(lvl_6[],MATCH(N6004,lvl_6[ID],0),MATCH(_xlfn.CONCAT(K6004,"_",L6004,"_",M6004),lvl_6[#Headers],0)),"Нет")</f>
        <v>Нет</v>
      </c>
      <c r="I6004" s="12">
        <v>1</v>
      </c>
      <c r="J6004" s="12">
        <v>4</v>
      </c>
      <c r="K6004" s="12">
        <v>1</v>
      </c>
      <c r="L6004" s="12">
        <v>5</v>
      </c>
      <c r="M6004" s="12">
        <v>17</v>
      </c>
      <c r="N6004" s="12">
        <v>1680</v>
      </c>
      <c r="O6004" s="12">
        <f>COUNTIF($P$2:P6004,P6004)</f>
        <v>1</v>
      </c>
      <c r="P6004" s="12" t="str">
        <f t="shared" si="342"/>
        <v>14105171680</v>
      </c>
      <c r="Q6004" s="12" t="str">
        <f t="shared" si="343"/>
        <v>141051716800001</v>
      </c>
      <c r="R6004" s="20" t="s">
        <v>4737</v>
      </c>
      <c r="AP6004" s="12" t="s">
        <v>914</v>
      </c>
      <c r="AR6004" s="12" t="s">
        <v>859</v>
      </c>
      <c r="BN6004" s="12">
        <v>1</v>
      </c>
      <c r="BP6004" s="12" t="s">
        <v>3800</v>
      </c>
    </row>
    <row r="6005" spans="1:68" ht="45" x14ac:dyDescent="0.25">
      <c r="A6005" s="12">
        <v>1</v>
      </c>
      <c r="B6005" s="11" t="str">
        <f t="shared" si="341"/>
        <v>Общий расчет. Анализ даты. Анализ даты. Символические звезды. Звезда академика. Нет</v>
      </c>
      <c r="C6005" s="11" t="str">
        <f>IFERROR(VLOOKUP(I6005,lvl_1[],2,FALSE),"Нет")</f>
        <v>Общий расчет</v>
      </c>
      <c r="D6005" s="11" t="str">
        <f>IFERROR(VLOOKUP(Rule!J6005,lvl_2[],2,FALSE),"Нет")</f>
        <v>Анализ даты</v>
      </c>
      <c r="E6005" s="11" t="str">
        <f>IFERROR(VLOOKUP(Rule!K6005,lvl_3[],2,FALSE),"Нет")</f>
        <v>Анализ даты</v>
      </c>
      <c r="F6005" s="11" t="str">
        <f>IFERROR(INDEX(lvl_4[],MATCH(L6005,lvl_4[ID],0),MATCH(TEXT(K6005,"##0"),lvl_4[#Headers],0)),"Нет")</f>
        <v>Символические звезды</v>
      </c>
      <c r="G6005" s="11" t="str">
        <f>IFERROR(INDEX(lvl_5[],MATCH(M6005,lvl_5[ID],0),MATCH(_xlfn.CONCAT(TEXT(K6005,"##0"),"_",TEXT(L6005,"##0")),lvl_5[#Headers],0)),"Нет")</f>
        <v>Звезда академика</v>
      </c>
      <c r="H6005" s="11" t="str">
        <f>IFERROR(INDEX(lvl_6[],MATCH(N6005,lvl_6[ID],0),MATCH(_xlfn.CONCAT(K6005,"_",L6005,"_",M6005),lvl_6[#Headers],0)),"Нет")</f>
        <v>Нет</v>
      </c>
      <c r="I6005" s="12">
        <v>1</v>
      </c>
      <c r="J6005" s="12">
        <v>4</v>
      </c>
      <c r="K6005" s="12">
        <v>1</v>
      </c>
      <c r="L6005" s="12">
        <v>5</v>
      </c>
      <c r="M6005" s="12">
        <v>17</v>
      </c>
      <c r="N6005" s="12">
        <v>1681</v>
      </c>
      <c r="O6005" s="12">
        <f>COUNTIF($P$2:P6005,P6005)</f>
        <v>1</v>
      </c>
      <c r="P6005" s="12" t="str">
        <f t="shared" si="342"/>
        <v>14105171681</v>
      </c>
      <c r="Q6005" s="12" t="str">
        <f t="shared" si="343"/>
        <v>141051716810001</v>
      </c>
      <c r="R6005" s="20" t="s">
        <v>4738</v>
      </c>
      <c r="AP6005" s="12" t="s">
        <v>916</v>
      </c>
      <c r="AR6005" s="12" t="s">
        <v>860</v>
      </c>
      <c r="BN6005" s="12">
        <v>1</v>
      </c>
      <c r="BP6005" s="12" t="s">
        <v>3800</v>
      </c>
    </row>
    <row r="6006" spans="1:68" ht="45" x14ac:dyDescent="0.25">
      <c r="A6006" s="12">
        <v>1</v>
      </c>
      <c r="B6006" s="11" t="str">
        <f t="shared" si="341"/>
        <v>Общий расчет. Анализ даты. Анализ даты. Символические звезды. Овечий нож (Демон убиения овец). Нет</v>
      </c>
      <c r="C6006" s="11" t="str">
        <f>IFERROR(VLOOKUP(I6006,lvl_1[],2,FALSE),"Нет")</f>
        <v>Общий расчет</v>
      </c>
      <c r="D6006" s="11" t="str">
        <f>IFERROR(VLOOKUP(Rule!J6006,lvl_2[],2,FALSE),"Нет")</f>
        <v>Анализ даты</v>
      </c>
      <c r="E6006" s="11" t="str">
        <f>IFERROR(VLOOKUP(Rule!K6006,lvl_3[],2,FALSE),"Нет")</f>
        <v>Анализ даты</v>
      </c>
      <c r="F6006" s="11" t="str">
        <f>IFERROR(INDEX(lvl_4[],MATCH(L6006,lvl_4[ID],0),MATCH(TEXT(K6006,"##0"),lvl_4[#Headers],0)),"Нет")</f>
        <v>Символические звезды</v>
      </c>
      <c r="G6006" s="11" t="str">
        <f>IFERROR(INDEX(lvl_5[],MATCH(M6006,lvl_5[ID],0),MATCH(_xlfn.CONCAT(TEXT(K6006,"##0"),"_",TEXT(L6006,"##0")),lvl_5[#Headers],0)),"Нет")</f>
        <v>Овечий нож (Демон убиения овец)</v>
      </c>
      <c r="H6006" s="11" t="str">
        <f>IFERROR(INDEX(lvl_6[],MATCH(N6006,lvl_6[ID],0),MATCH(_xlfn.CONCAT(K6006,"_",L6006,"_",M6006),lvl_6[#Headers],0)),"Нет")</f>
        <v>Нет</v>
      </c>
      <c r="I6006" s="12">
        <v>1</v>
      </c>
      <c r="J6006" s="12">
        <v>4</v>
      </c>
      <c r="K6006" s="12">
        <v>1</v>
      </c>
      <c r="L6006" s="12">
        <v>5</v>
      </c>
      <c r="M6006" s="12">
        <v>18</v>
      </c>
      <c r="N6006" s="12">
        <v>1682</v>
      </c>
      <c r="O6006" s="12">
        <f>COUNTIF($P$2:P6006,P6006)</f>
        <v>1</v>
      </c>
      <c r="P6006" s="12" t="str">
        <f t="shared" si="342"/>
        <v>14105181682</v>
      </c>
      <c r="Q6006" s="12" t="str">
        <f t="shared" si="343"/>
        <v>141051816820001</v>
      </c>
      <c r="R6006" s="20" t="s">
        <v>4739</v>
      </c>
      <c r="AP6006" s="12" t="s">
        <v>899</v>
      </c>
      <c r="AR6006" s="12" t="s">
        <v>860</v>
      </c>
      <c r="BN6006" s="12">
        <v>1</v>
      </c>
      <c r="BP6006" s="12" t="s">
        <v>3800</v>
      </c>
    </row>
    <row r="6007" spans="1:68" ht="45" x14ac:dyDescent="0.25">
      <c r="A6007" s="12">
        <v>1</v>
      </c>
      <c r="B6007" s="11" t="str">
        <f t="shared" si="341"/>
        <v>Общий расчет. Анализ даты. Анализ даты. Символические звезды. Овечий нож (Демон убиения овец). Нет</v>
      </c>
      <c r="C6007" s="11" t="str">
        <f>IFERROR(VLOOKUP(I6007,lvl_1[],2,FALSE),"Нет")</f>
        <v>Общий расчет</v>
      </c>
      <c r="D6007" s="11" t="str">
        <f>IFERROR(VLOOKUP(Rule!J6007,lvl_2[],2,FALSE),"Нет")</f>
        <v>Анализ даты</v>
      </c>
      <c r="E6007" s="11" t="str">
        <f>IFERROR(VLOOKUP(Rule!K6007,lvl_3[],2,FALSE),"Нет")</f>
        <v>Анализ даты</v>
      </c>
      <c r="F6007" s="11" t="str">
        <f>IFERROR(INDEX(lvl_4[],MATCH(L6007,lvl_4[ID],0),MATCH(TEXT(K6007,"##0"),lvl_4[#Headers],0)),"Нет")</f>
        <v>Символические звезды</v>
      </c>
      <c r="G6007" s="11" t="str">
        <f>IFERROR(INDEX(lvl_5[],MATCH(M6007,lvl_5[ID],0),MATCH(_xlfn.CONCAT(TEXT(K6007,"##0"),"_",TEXT(L6007,"##0")),lvl_5[#Headers],0)),"Нет")</f>
        <v>Овечий нож (Демон убиения овец)</v>
      </c>
      <c r="H6007" s="11" t="str">
        <f>IFERROR(INDEX(lvl_6[],MATCH(N6007,lvl_6[ID],0),MATCH(_xlfn.CONCAT(K6007,"_",L6007,"_",M6007),lvl_6[#Headers],0)),"Нет")</f>
        <v>Нет</v>
      </c>
      <c r="I6007" s="12">
        <v>1</v>
      </c>
      <c r="J6007" s="12">
        <v>4</v>
      </c>
      <c r="K6007" s="12">
        <v>1</v>
      </c>
      <c r="L6007" s="12">
        <v>5</v>
      </c>
      <c r="M6007" s="12">
        <v>18</v>
      </c>
      <c r="N6007" s="12">
        <v>1683</v>
      </c>
      <c r="O6007" s="12">
        <f>COUNTIF($P$2:P6007,P6007)</f>
        <v>1</v>
      </c>
      <c r="P6007" s="12" t="str">
        <f t="shared" si="342"/>
        <v>14105181683</v>
      </c>
      <c r="Q6007" s="12" t="str">
        <f t="shared" si="343"/>
        <v>141051816830001</v>
      </c>
      <c r="R6007" s="20" t="s">
        <v>4740</v>
      </c>
      <c r="AP6007" s="12" t="s">
        <v>901</v>
      </c>
      <c r="AR6007" s="12" t="s">
        <v>861</v>
      </c>
      <c r="BN6007" s="12">
        <v>1</v>
      </c>
      <c r="BP6007" s="12" t="s">
        <v>3800</v>
      </c>
    </row>
    <row r="6008" spans="1:68" ht="45" x14ac:dyDescent="0.25">
      <c r="A6008" s="12">
        <v>1</v>
      </c>
      <c r="B6008" s="11" t="str">
        <f t="shared" si="341"/>
        <v>Общий расчет. Анализ даты. Анализ даты. Символические звезды. Овечий нож (Демон убиения овец). Нет</v>
      </c>
      <c r="C6008" s="11" t="str">
        <f>IFERROR(VLOOKUP(I6008,lvl_1[],2,FALSE),"Нет")</f>
        <v>Общий расчет</v>
      </c>
      <c r="D6008" s="11" t="str">
        <f>IFERROR(VLOOKUP(Rule!J6008,lvl_2[],2,FALSE),"Нет")</f>
        <v>Анализ даты</v>
      </c>
      <c r="E6008" s="11" t="str">
        <f>IFERROR(VLOOKUP(Rule!K6008,lvl_3[],2,FALSE),"Нет")</f>
        <v>Анализ даты</v>
      </c>
      <c r="F6008" s="11" t="str">
        <f>IFERROR(INDEX(lvl_4[],MATCH(L6008,lvl_4[ID],0),MATCH(TEXT(K6008,"##0"),lvl_4[#Headers],0)),"Нет")</f>
        <v>Символические звезды</v>
      </c>
      <c r="G6008" s="11" t="str">
        <f>IFERROR(INDEX(lvl_5[],MATCH(M6008,lvl_5[ID],0),MATCH(_xlfn.CONCAT(TEXT(K6008,"##0"),"_",TEXT(L6008,"##0")),lvl_5[#Headers],0)),"Нет")</f>
        <v>Овечий нож (Демон убиения овец)</v>
      </c>
      <c r="H6008" s="11" t="str">
        <f>IFERROR(INDEX(lvl_6[],MATCH(N6008,lvl_6[ID],0),MATCH(_xlfn.CONCAT(K6008,"_",L6008,"_",M6008),lvl_6[#Headers],0)),"Нет")</f>
        <v>Нет</v>
      </c>
      <c r="I6008" s="12">
        <v>1</v>
      </c>
      <c r="J6008" s="12">
        <v>4</v>
      </c>
      <c r="K6008" s="12">
        <v>1</v>
      </c>
      <c r="L6008" s="12">
        <v>5</v>
      </c>
      <c r="M6008" s="12">
        <v>18</v>
      </c>
      <c r="N6008" s="12">
        <v>1684</v>
      </c>
      <c r="O6008" s="12">
        <f>COUNTIF($P$2:P6008,P6008)</f>
        <v>1</v>
      </c>
      <c r="P6008" s="12" t="str">
        <f t="shared" si="342"/>
        <v>14105181684</v>
      </c>
      <c r="Q6008" s="12" t="str">
        <f t="shared" si="343"/>
        <v>141051816840001</v>
      </c>
      <c r="R6008" s="20" t="s">
        <v>4741</v>
      </c>
      <c r="AP6008" s="12" t="s">
        <v>901</v>
      </c>
      <c r="AR6008" s="12" t="s">
        <v>859</v>
      </c>
      <c r="BN6008" s="12">
        <v>1</v>
      </c>
      <c r="BP6008" s="12" t="s">
        <v>3800</v>
      </c>
    </row>
    <row r="6009" spans="1:68" ht="45" x14ac:dyDescent="0.25">
      <c r="A6009" s="12">
        <v>1</v>
      </c>
      <c r="B6009" s="11" t="str">
        <f t="shared" si="341"/>
        <v>Общий расчет. Анализ даты. Анализ даты. Символические звезды. Овечий нож (Демон убиения овец). Нет</v>
      </c>
      <c r="C6009" s="11" t="str">
        <f>IFERROR(VLOOKUP(I6009,lvl_1[],2,FALSE),"Нет")</f>
        <v>Общий расчет</v>
      </c>
      <c r="D6009" s="11" t="str">
        <f>IFERROR(VLOOKUP(Rule!J6009,lvl_2[],2,FALSE),"Нет")</f>
        <v>Анализ даты</v>
      </c>
      <c r="E6009" s="11" t="str">
        <f>IFERROR(VLOOKUP(Rule!K6009,lvl_3[],2,FALSE),"Нет")</f>
        <v>Анализ даты</v>
      </c>
      <c r="F6009" s="11" t="str">
        <f>IFERROR(INDEX(lvl_4[],MATCH(L6009,lvl_4[ID],0),MATCH(TEXT(K6009,"##0"),lvl_4[#Headers],0)),"Нет")</f>
        <v>Символические звезды</v>
      </c>
      <c r="G6009" s="11" t="str">
        <f>IFERROR(INDEX(lvl_5[],MATCH(M6009,lvl_5[ID],0),MATCH(_xlfn.CONCAT(TEXT(K6009,"##0"),"_",TEXT(L6009,"##0")),lvl_5[#Headers],0)),"Нет")</f>
        <v>Овечий нож (Демон убиения овец)</v>
      </c>
      <c r="H6009" s="11" t="str">
        <f>IFERROR(INDEX(lvl_6[],MATCH(N6009,lvl_6[ID],0),MATCH(_xlfn.CONCAT(K6009,"_",L6009,"_",M6009),lvl_6[#Headers],0)),"Нет")</f>
        <v>Нет</v>
      </c>
      <c r="I6009" s="12">
        <v>1</v>
      </c>
      <c r="J6009" s="12">
        <v>4</v>
      </c>
      <c r="K6009" s="12">
        <v>1</v>
      </c>
      <c r="L6009" s="12">
        <v>5</v>
      </c>
      <c r="M6009" s="12">
        <v>18</v>
      </c>
      <c r="N6009" s="12">
        <v>1685</v>
      </c>
      <c r="O6009" s="12">
        <f>COUNTIF($P$2:P6009,P6009)</f>
        <v>1</v>
      </c>
      <c r="P6009" s="12" t="str">
        <f t="shared" si="342"/>
        <v>14105181685</v>
      </c>
      <c r="Q6009" s="12" t="str">
        <f t="shared" si="343"/>
        <v>141051816850001</v>
      </c>
      <c r="R6009" s="20" t="s">
        <v>4742</v>
      </c>
      <c r="AP6009" s="12" t="s">
        <v>903</v>
      </c>
      <c r="AR6009" s="12" t="s">
        <v>863</v>
      </c>
      <c r="BN6009" s="12">
        <v>1</v>
      </c>
      <c r="BP6009" s="12" t="s">
        <v>3800</v>
      </c>
    </row>
    <row r="6010" spans="1:68" ht="45" x14ac:dyDescent="0.25">
      <c r="A6010" s="12">
        <v>1</v>
      </c>
      <c r="B6010" s="11" t="str">
        <f t="shared" si="341"/>
        <v>Общий расчет. Анализ даты. Анализ даты. Символические звезды. Овечий нож (Демон убиения овец). Нет</v>
      </c>
      <c r="C6010" s="11" t="str">
        <f>IFERROR(VLOOKUP(I6010,lvl_1[],2,FALSE),"Нет")</f>
        <v>Общий расчет</v>
      </c>
      <c r="D6010" s="11" t="str">
        <f>IFERROR(VLOOKUP(Rule!J6010,lvl_2[],2,FALSE),"Нет")</f>
        <v>Анализ даты</v>
      </c>
      <c r="E6010" s="11" t="str">
        <f>IFERROR(VLOOKUP(Rule!K6010,lvl_3[],2,FALSE),"Нет")</f>
        <v>Анализ даты</v>
      </c>
      <c r="F6010" s="11" t="str">
        <f>IFERROR(INDEX(lvl_4[],MATCH(L6010,lvl_4[ID],0),MATCH(TEXT(K6010,"##0"),lvl_4[#Headers],0)),"Нет")</f>
        <v>Символические звезды</v>
      </c>
      <c r="G6010" s="11" t="str">
        <f>IFERROR(INDEX(lvl_5[],MATCH(M6010,lvl_5[ID],0),MATCH(_xlfn.CONCAT(TEXT(K6010,"##0"),"_",TEXT(L6010,"##0")),lvl_5[#Headers],0)),"Нет")</f>
        <v>Овечий нож (Демон убиения овец)</v>
      </c>
      <c r="H6010" s="11" t="str">
        <f>IFERROR(INDEX(lvl_6[],MATCH(N6010,lvl_6[ID],0),MATCH(_xlfn.CONCAT(K6010,"_",L6010,"_",M6010),lvl_6[#Headers],0)),"Нет")</f>
        <v>Нет</v>
      </c>
      <c r="I6010" s="12">
        <v>1</v>
      </c>
      <c r="J6010" s="12">
        <v>4</v>
      </c>
      <c r="K6010" s="12">
        <v>1</v>
      </c>
      <c r="L6010" s="12">
        <v>5</v>
      </c>
      <c r="M6010" s="12">
        <v>18</v>
      </c>
      <c r="N6010" s="12">
        <v>1686</v>
      </c>
      <c r="O6010" s="12">
        <f>COUNTIF($P$2:P6010,P6010)</f>
        <v>1</v>
      </c>
      <c r="P6010" s="12" t="str">
        <f t="shared" si="342"/>
        <v>14105181686</v>
      </c>
      <c r="Q6010" s="12" t="str">
        <f t="shared" si="343"/>
        <v>141051816860001</v>
      </c>
      <c r="R6010" s="20" t="s">
        <v>4743</v>
      </c>
      <c r="AP6010" s="12" t="s">
        <v>905</v>
      </c>
      <c r="AR6010" s="12" t="s">
        <v>864</v>
      </c>
      <c r="BN6010" s="12">
        <v>1</v>
      </c>
      <c r="BP6010" s="12" t="s">
        <v>3800</v>
      </c>
    </row>
    <row r="6011" spans="1:68" ht="45" x14ac:dyDescent="0.25">
      <c r="A6011" s="12">
        <v>1</v>
      </c>
      <c r="B6011" s="11" t="str">
        <f t="shared" si="341"/>
        <v>Общий расчет. Анализ даты. Анализ даты. Символические звезды. Овечий нож (Демон убиения овец). Нет</v>
      </c>
      <c r="C6011" s="11" t="str">
        <f>IFERROR(VLOOKUP(I6011,lvl_1[],2,FALSE),"Нет")</f>
        <v>Общий расчет</v>
      </c>
      <c r="D6011" s="11" t="str">
        <f>IFERROR(VLOOKUP(Rule!J6011,lvl_2[],2,FALSE),"Нет")</f>
        <v>Анализ даты</v>
      </c>
      <c r="E6011" s="11" t="str">
        <f>IFERROR(VLOOKUP(Rule!K6011,lvl_3[],2,FALSE),"Нет")</f>
        <v>Анализ даты</v>
      </c>
      <c r="F6011" s="11" t="str">
        <f>IFERROR(INDEX(lvl_4[],MATCH(L6011,lvl_4[ID],0),MATCH(TEXT(K6011,"##0"),lvl_4[#Headers],0)),"Нет")</f>
        <v>Символические звезды</v>
      </c>
      <c r="G6011" s="11" t="str">
        <f>IFERROR(INDEX(lvl_5[],MATCH(M6011,lvl_5[ID],0),MATCH(_xlfn.CONCAT(TEXT(K6011,"##0"),"_",TEXT(L6011,"##0")),lvl_5[#Headers],0)),"Нет")</f>
        <v>Овечий нож (Демон убиения овец)</v>
      </c>
      <c r="H6011" s="11" t="str">
        <f>IFERROR(INDEX(lvl_6[],MATCH(N6011,lvl_6[ID],0),MATCH(_xlfn.CONCAT(K6011,"_",L6011,"_",M6011),lvl_6[#Headers],0)),"Нет")</f>
        <v>Нет</v>
      </c>
      <c r="I6011" s="12">
        <v>1</v>
      </c>
      <c r="J6011" s="12">
        <v>4</v>
      </c>
      <c r="K6011" s="12">
        <v>1</v>
      </c>
      <c r="L6011" s="12">
        <v>5</v>
      </c>
      <c r="M6011" s="12">
        <v>18</v>
      </c>
      <c r="N6011" s="12">
        <v>1687</v>
      </c>
      <c r="O6011" s="12">
        <f>COUNTIF($P$2:P6011,P6011)</f>
        <v>1</v>
      </c>
      <c r="P6011" s="12" t="str">
        <f t="shared" si="342"/>
        <v>14105181687</v>
      </c>
      <c r="Q6011" s="12" t="str">
        <f t="shared" si="343"/>
        <v>141051816870001</v>
      </c>
      <c r="R6011" s="20" t="s">
        <v>4744</v>
      </c>
      <c r="AP6011" s="12" t="s">
        <v>905</v>
      </c>
      <c r="AR6011" s="12" t="s">
        <v>862</v>
      </c>
      <c r="BN6011" s="12">
        <v>1</v>
      </c>
      <c r="BP6011" s="12" t="s">
        <v>3800</v>
      </c>
    </row>
    <row r="6012" spans="1:68" ht="45" x14ac:dyDescent="0.25">
      <c r="A6012" s="12">
        <v>1</v>
      </c>
      <c r="B6012" s="11" t="str">
        <f t="shared" si="341"/>
        <v>Общий расчет. Анализ даты. Анализ даты. Символические звезды. Овечий нож (Демон убиения овец). Нет</v>
      </c>
      <c r="C6012" s="11" t="str">
        <f>IFERROR(VLOOKUP(I6012,lvl_1[],2,FALSE),"Нет")</f>
        <v>Общий расчет</v>
      </c>
      <c r="D6012" s="11" t="str">
        <f>IFERROR(VLOOKUP(Rule!J6012,lvl_2[],2,FALSE),"Нет")</f>
        <v>Анализ даты</v>
      </c>
      <c r="E6012" s="11" t="str">
        <f>IFERROR(VLOOKUP(Rule!K6012,lvl_3[],2,FALSE),"Нет")</f>
        <v>Анализ даты</v>
      </c>
      <c r="F6012" s="11" t="str">
        <f>IFERROR(INDEX(lvl_4[],MATCH(L6012,lvl_4[ID],0),MATCH(TEXT(K6012,"##0"),lvl_4[#Headers],0)),"Нет")</f>
        <v>Символические звезды</v>
      </c>
      <c r="G6012" s="11" t="str">
        <f>IFERROR(INDEX(lvl_5[],MATCH(M6012,lvl_5[ID],0),MATCH(_xlfn.CONCAT(TEXT(K6012,"##0"),"_",TEXT(L6012,"##0")),lvl_5[#Headers],0)),"Нет")</f>
        <v>Овечий нож (Демон убиения овец)</v>
      </c>
      <c r="H6012" s="11" t="str">
        <f>IFERROR(INDEX(lvl_6[],MATCH(N6012,lvl_6[ID],0),MATCH(_xlfn.CONCAT(K6012,"_",L6012,"_",M6012),lvl_6[#Headers],0)),"Нет")</f>
        <v>Нет</v>
      </c>
      <c r="I6012" s="12">
        <v>1</v>
      </c>
      <c r="J6012" s="12">
        <v>4</v>
      </c>
      <c r="K6012" s="12">
        <v>1</v>
      </c>
      <c r="L6012" s="12">
        <v>5</v>
      </c>
      <c r="M6012" s="12">
        <v>18</v>
      </c>
      <c r="N6012" s="12">
        <v>1688</v>
      </c>
      <c r="O6012" s="12">
        <f>COUNTIF($P$2:P6012,P6012)</f>
        <v>1</v>
      </c>
      <c r="P6012" s="12" t="str">
        <f t="shared" si="342"/>
        <v>14105181688</v>
      </c>
      <c r="Q6012" s="12" t="str">
        <f t="shared" si="343"/>
        <v>141051816880001</v>
      </c>
      <c r="R6012" s="20" t="s">
        <v>4745</v>
      </c>
      <c r="AP6012" s="12" t="s">
        <v>907</v>
      </c>
      <c r="AR6012" s="12" t="s">
        <v>863</v>
      </c>
      <c r="BN6012" s="12">
        <v>1</v>
      </c>
      <c r="BP6012" s="12" t="s">
        <v>3800</v>
      </c>
    </row>
    <row r="6013" spans="1:68" ht="45" x14ac:dyDescent="0.25">
      <c r="A6013" s="12">
        <v>1</v>
      </c>
      <c r="B6013" s="11" t="str">
        <f t="shared" si="341"/>
        <v>Общий расчет. Анализ даты. Анализ даты. Символические звезды. Овечий нож (Демон убиения овец). Нет</v>
      </c>
      <c r="C6013" s="11" t="str">
        <f>IFERROR(VLOOKUP(I6013,lvl_1[],2,FALSE),"Нет")</f>
        <v>Общий расчет</v>
      </c>
      <c r="D6013" s="11" t="str">
        <f>IFERROR(VLOOKUP(Rule!J6013,lvl_2[],2,FALSE),"Нет")</f>
        <v>Анализ даты</v>
      </c>
      <c r="E6013" s="11" t="str">
        <f>IFERROR(VLOOKUP(Rule!K6013,lvl_3[],2,FALSE),"Нет")</f>
        <v>Анализ даты</v>
      </c>
      <c r="F6013" s="11" t="str">
        <f>IFERROR(INDEX(lvl_4[],MATCH(L6013,lvl_4[ID],0),MATCH(TEXT(K6013,"##0"),lvl_4[#Headers],0)),"Нет")</f>
        <v>Символические звезды</v>
      </c>
      <c r="G6013" s="11" t="str">
        <f>IFERROR(INDEX(lvl_5[],MATCH(M6013,lvl_5[ID],0),MATCH(_xlfn.CONCAT(TEXT(K6013,"##0"),"_",TEXT(L6013,"##0")),lvl_5[#Headers],0)),"Нет")</f>
        <v>Овечий нож (Демон убиения овец)</v>
      </c>
      <c r="H6013" s="11" t="str">
        <f>IFERROR(INDEX(lvl_6[],MATCH(N6013,lvl_6[ID],0),MATCH(_xlfn.CONCAT(K6013,"_",L6013,"_",M6013),lvl_6[#Headers],0)),"Нет")</f>
        <v>Нет</v>
      </c>
      <c r="I6013" s="12">
        <v>1</v>
      </c>
      <c r="J6013" s="12">
        <v>4</v>
      </c>
      <c r="K6013" s="12">
        <v>1</v>
      </c>
      <c r="L6013" s="12">
        <v>5</v>
      </c>
      <c r="M6013" s="12">
        <v>18</v>
      </c>
      <c r="N6013" s="12">
        <v>1689</v>
      </c>
      <c r="O6013" s="12">
        <f>COUNTIF($P$2:P6013,P6013)</f>
        <v>1</v>
      </c>
      <c r="P6013" s="12" t="str">
        <f t="shared" si="342"/>
        <v>14105181689</v>
      </c>
      <c r="Q6013" s="12" t="str">
        <f t="shared" si="343"/>
        <v>141051816890001</v>
      </c>
      <c r="R6013" s="20" t="s">
        <v>4746</v>
      </c>
      <c r="AP6013" s="12" t="s">
        <v>908</v>
      </c>
      <c r="AR6013" s="12" t="s">
        <v>864</v>
      </c>
      <c r="BN6013" s="12">
        <v>1</v>
      </c>
      <c r="BP6013" s="12" t="s">
        <v>3800</v>
      </c>
    </row>
    <row r="6014" spans="1:68" ht="45" x14ac:dyDescent="0.25">
      <c r="A6014" s="12">
        <v>1</v>
      </c>
      <c r="B6014" s="11" t="str">
        <f t="shared" si="341"/>
        <v>Общий расчет. Анализ даты. Анализ даты. Символические звезды. Овечий нож (Демон убиения овец). Нет</v>
      </c>
      <c r="C6014" s="11" t="str">
        <f>IFERROR(VLOOKUP(I6014,lvl_1[],2,FALSE),"Нет")</f>
        <v>Общий расчет</v>
      </c>
      <c r="D6014" s="11" t="str">
        <f>IFERROR(VLOOKUP(Rule!J6014,lvl_2[],2,FALSE),"Нет")</f>
        <v>Анализ даты</v>
      </c>
      <c r="E6014" s="11" t="str">
        <f>IFERROR(VLOOKUP(Rule!K6014,lvl_3[],2,FALSE),"Нет")</f>
        <v>Анализ даты</v>
      </c>
      <c r="F6014" s="11" t="str">
        <f>IFERROR(INDEX(lvl_4[],MATCH(L6014,lvl_4[ID],0),MATCH(TEXT(K6014,"##0"),lvl_4[#Headers],0)),"Нет")</f>
        <v>Символические звезды</v>
      </c>
      <c r="G6014" s="11" t="str">
        <f>IFERROR(INDEX(lvl_5[],MATCH(M6014,lvl_5[ID],0),MATCH(_xlfn.CONCAT(TEXT(K6014,"##0"),"_",TEXT(L6014,"##0")),lvl_5[#Headers],0)),"Нет")</f>
        <v>Овечий нож (Демон убиения овец)</v>
      </c>
      <c r="H6014" s="11" t="str">
        <f>IFERROR(INDEX(lvl_6[],MATCH(N6014,lvl_6[ID],0),MATCH(_xlfn.CONCAT(K6014,"_",L6014,"_",M6014),lvl_6[#Headers],0)),"Нет")</f>
        <v>Нет</v>
      </c>
      <c r="I6014" s="12">
        <v>1</v>
      </c>
      <c r="J6014" s="12">
        <v>4</v>
      </c>
      <c r="K6014" s="12">
        <v>1</v>
      </c>
      <c r="L6014" s="12">
        <v>5</v>
      </c>
      <c r="M6014" s="12">
        <v>18</v>
      </c>
      <c r="N6014" s="12">
        <v>1690</v>
      </c>
      <c r="O6014" s="12">
        <f>COUNTIF($P$2:P6014,P6014)</f>
        <v>1</v>
      </c>
      <c r="P6014" s="12" t="str">
        <f t="shared" si="342"/>
        <v>14105181690</v>
      </c>
      <c r="Q6014" s="12" t="str">
        <f t="shared" si="343"/>
        <v>141051816900001</v>
      </c>
      <c r="R6014" s="20" t="s">
        <v>4747</v>
      </c>
      <c r="AP6014" s="12" t="s">
        <v>908</v>
      </c>
      <c r="AR6014" s="12" t="s">
        <v>862</v>
      </c>
      <c r="BN6014" s="12">
        <v>1</v>
      </c>
      <c r="BP6014" s="12" t="s">
        <v>3800</v>
      </c>
    </row>
    <row r="6015" spans="1:68" ht="45" x14ac:dyDescent="0.25">
      <c r="A6015" s="12">
        <v>1</v>
      </c>
      <c r="B6015" s="11" t="str">
        <f t="shared" si="341"/>
        <v>Общий расчет. Анализ даты. Анализ даты. Символические звезды. Овечий нож (Демон убиения овец). Нет</v>
      </c>
      <c r="C6015" s="11" t="str">
        <f>IFERROR(VLOOKUP(I6015,lvl_1[],2,FALSE),"Нет")</f>
        <v>Общий расчет</v>
      </c>
      <c r="D6015" s="11" t="str">
        <f>IFERROR(VLOOKUP(Rule!J6015,lvl_2[],2,FALSE),"Нет")</f>
        <v>Анализ даты</v>
      </c>
      <c r="E6015" s="11" t="str">
        <f>IFERROR(VLOOKUP(Rule!K6015,lvl_3[],2,FALSE),"Нет")</f>
        <v>Анализ даты</v>
      </c>
      <c r="F6015" s="11" t="str">
        <f>IFERROR(INDEX(lvl_4[],MATCH(L6015,lvl_4[ID],0),MATCH(TEXT(K6015,"##0"),lvl_4[#Headers],0)),"Нет")</f>
        <v>Символические звезды</v>
      </c>
      <c r="G6015" s="11" t="str">
        <f>IFERROR(INDEX(lvl_5[],MATCH(M6015,lvl_5[ID],0),MATCH(_xlfn.CONCAT(TEXT(K6015,"##0"),"_",TEXT(L6015,"##0")),lvl_5[#Headers],0)),"Нет")</f>
        <v>Овечий нож (Демон убиения овец)</v>
      </c>
      <c r="H6015" s="11" t="str">
        <f>IFERROR(INDEX(lvl_6[],MATCH(N6015,lvl_6[ID],0),MATCH(_xlfn.CONCAT(K6015,"_",L6015,"_",M6015),lvl_6[#Headers],0)),"Нет")</f>
        <v>Нет</v>
      </c>
      <c r="I6015" s="12">
        <v>1</v>
      </c>
      <c r="J6015" s="12">
        <v>4</v>
      </c>
      <c r="K6015" s="12">
        <v>1</v>
      </c>
      <c r="L6015" s="12">
        <v>5</v>
      </c>
      <c r="M6015" s="12">
        <v>18</v>
      </c>
      <c r="N6015" s="12">
        <v>1691</v>
      </c>
      <c r="O6015" s="12">
        <f>COUNTIF($P$2:P6015,P6015)</f>
        <v>1</v>
      </c>
      <c r="P6015" s="12" t="str">
        <f t="shared" si="342"/>
        <v>14105181691</v>
      </c>
      <c r="Q6015" s="12" t="str">
        <f t="shared" si="343"/>
        <v>141051816910001</v>
      </c>
      <c r="R6015" s="20" t="s">
        <v>4748</v>
      </c>
      <c r="AP6015" s="12" t="s">
        <v>910</v>
      </c>
      <c r="AR6015" s="12" t="s">
        <v>866</v>
      </c>
      <c r="BN6015" s="12">
        <v>1</v>
      </c>
      <c r="BP6015" s="12" t="s">
        <v>3800</v>
      </c>
    </row>
    <row r="6016" spans="1:68" ht="45" x14ac:dyDescent="0.25">
      <c r="A6016" s="12">
        <v>1</v>
      </c>
      <c r="B6016" s="11" t="str">
        <f t="shared" si="341"/>
        <v>Общий расчет. Анализ даты. Анализ даты. Символические звезды. Овечий нож (Демон убиения овец). Нет</v>
      </c>
      <c r="C6016" s="11" t="str">
        <f>IFERROR(VLOOKUP(I6016,lvl_1[],2,FALSE),"Нет")</f>
        <v>Общий расчет</v>
      </c>
      <c r="D6016" s="11" t="str">
        <f>IFERROR(VLOOKUP(Rule!J6016,lvl_2[],2,FALSE),"Нет")</f>
        <v>Анализ даты</v>
      </c>
      <c r="E6016" s="11" t="str">
        <f>IFERROR(VLOOKUP(Rule!K6016,lvl_3[],2,FALSE),"Нет")</f>
        <v>Анализ даты</v>
      </c>
      <c r="F6016" s="11" t="str">
        <f>IFERROR(INDEX(lvl_4[],MATCH(L6016,lvl_4[ID],0),MATCH(TEXT(K6016,"##0"),lvl_4[#Headers],0)),"Нет")</f>
        <v>Символические звезды</v>
      </c>
      <c r="G6016" s="11" t="str">
        <f>IFERROR(INDEX(lvl_5[],MATCH(M6016,lvl_5[ID],0),MATCH(_xlfn.CONCAT(TEXT(K6016,"##0"),"_",TEXT(L6016,"##0")),lvl_5[#Headers],0)),"Нет")</f>
        <v>Овечий нож (Демон убиения овец)</v>
      </c>
      <c r="H6016" s="11" t="str">
        <f>IFERROR(INDEX(lvl_6[],MATCH(N6016,lvl_6[ID],0),MATCH(_xlfn.CONCAT(K6016,"_",L6016,"_",M6016),lvl_6[#Headers],0)),"Нет")</f>
        <v>Нет</v>
      </c>
      <c r="I6016" s="12">
        <v>1</v>
      </c>
      <c r="J6016" s="12">
        <v>4</v>
      </c>
      <c r="K6016" s="12">
        <v>1</v>
      </c>
      <c r="L6016" s="12">
        <v>5</v>
      </c>
      <c r="M6016" s="12">
        <v>18</v>
      </c>
      <c r="N6016" s="12">
        <v>1692</v>
      </c>
      <c r="O6016" s="12">
        <f>COUNTIF($P$2:P6016,P6016)</f>
        <v>1</v>
      </c>
      <c r="P6016" s="12" t="str">
        <f t="shared" si="342"/>
        <v>14105181692</v>
      </c>
      <c r="Q6016" s="12" t="str">
        <f t="shared" si="343"/>
        <v>141051816920001</v>
      </c>
      <c r="R6016" s="20" t="s">
        <v>4749</v>
      </c>
      <c r="AP6016" s="12" t="s">
        <v>912</v>
      </c>
      <c r="AR6016" s="12" t="s">
        <v>867</v>
      </c>
      <c r="BN6016" s="12">
        <v>1</v>
      </c>
      <c r="BP6016" s="12" t="s">
        <v>3800</v>
      </c>
    </row>
    <row r="6017" spans="1:68" ht="45" x14ac:dyDescent="0.25">
      <c r="A6017" s="12">
        <v>1</v>
      </c>
      <c r="B6017" s="11" t="str">
        <f t="shared" si="341"/>
        <v>Общий расчет. Анализ даты. Анализ даты. Символические звезды. Овечий нож (Демон убиения овец). Нет</v>
      </c>
      <c r="C6017" s="11" t="str">
        <f>IFERROR(VLOOKUP(I6017,lvl_1[],2,FALSE),"Нет")</f>
        <v>Общий расчет</v>
      </c>
      <c r="D6017" s="11" t="str">
        <f>IFERROR(VLOOKUP(Rule!J6017,lvl_2[],2,FALSE),"Нет")</f>
        <v>Анализ даты</v>
      </c>
      <c r="E6017" s="11" t="str">
        <f>IFERROR(VLOOKUP(Rule!K6017,lvl_3[],2,FALSE),"Нет")</f>
        <v>Анализ даты</v>
      </c>
      <c r="F6017" s="11" t="str">
        <f>IFERROR(INDEX(lvl_4[],MATCH(L6017,lvl_4[ID],0),MATCH(TEXT(K6017,"##0"),lvl_4[#Headers],0)),"Нет")</f>
        <v>Символические звезды</v>
      </c>
      <c r="G6017" s="11" t="str">
        <f>IFERROR(INDEX(lvl_5[],MATCH(M6017,lvl_5[ID],0),MATCH(_xlfn.CONCAT(TEXT(K6017,"##0"),"_",TEXT(L6017,"##0")),lvl_5[#Headers],0)),"Нет")</f>
        <v>Овечий нож (Демон убиения овец)</v>
      </c>
      <c r="H6017" s="11" t="str">
        <f>IFERROR(INDEX(lvl_6[],MATCH(N6017,lvl_6[ID],0),MATCH(_xlfn.CONCAT(K6017,"_",L6017,"_",M6017),lvl_6[#Headers],0)),"Нет")</f>
        <v>Нет</v>
      </c>
      <c r="I6017" s="12">
        <v>1</v>
      </c>
      <c r="J6017" s="12">
        <v>4</v>
      </c>
      <c r="K6017" s="12">
        <v>1</v>
      </c>
      <c r="L6017" s="12">
        <v>5</v>
      </c>
      <c r="M6017" s="12">
        <v>18</v>
      </c>
      <c r="N6017" s="12">
        <v>1693</v>
      </c>
      <c r="O6017" s="12">
        <f>COUNTIF($P$2:P6017,P6017)</f>
        <v>1</v>
      </c>
      <c r="P6017" s="12" t="str">
        <f t="shared" si="342"/>
        <v>14105181693</v>
      </c>
      <c r="Q6017" s="12" t="str">
        <f t="shared" si="343"/>
        <v>141051816930001</v>
      </c>
      <c r="R6017" s="20" t="s">
        <v>4750</v>
      </c>
      <c r="AP6017" s="12" t="s">
        <v>912</v>
      </c>
      <c r="AR6017" s="12" t="s">
        <v>865</v>
      </c>
      <c r="BN6017" s="12">
        <v>1</v>
      </c>
      <c r="BP6017" s="12" t="s">
        <v>3800</v>
      </c>
    </row>
    <row r="6018" spans="1:68" ht="45" x14ac:dyDescent="0.25">
      <c r="A6018" s="12">
        <v>1</v>
      </c>
      <c r="B6018" s="11" t="str">
        <f t="shared" si="341"/>
        <v>Общий расчет. Анализ даты. Анализ даты. Символические звезды. Овечий нож (Демон убиения овец). Нет</v>
      </c>
      <c r="C6018" s="11" t="str">
        <f>IFERROR(VLOOKUP(I6018,lvl_1[],2,FALSE),"Нет")</f>
        <v>Общий расчет</v>
      </c>
      <c r="D6018" s="11" t="str">
        <f>IFERROR(VLOOKUP(Rule!J6018,lvl_2[],2,FALSE),"Нет")</f>
        <v>Анализ даты</v>
      </c>
      <c r="E6018" s="11" t="str">
        <f>IFERROR(VLOOKUP(Rule!K6018,lvl_3[],2,FALSE),"Нет")</f>
        <v>Анализ даты</v>
      </c>
      <c r="F6018" s="11" t="str">
        <f>IFERROR(INDEX(lvl_4[],MATCH(L6018,lvl_4[ID],0),MATCH(TEXT(K6018,"##0"),lvl_4[#Headers],0)),"Нет")</f>
        <v>Символические звезды</v>
      </c>
      <c r="G6018" s="11" t="str">
        <f>IFERROR(INDEX(lvl_5[],MATCH(M6018,lvl_5[ID],0),MATCH(_xlfn.CONCAT(TEXT(K6018,"##0"),"_",TEXT(L6018,"##0")),lvl_5[#Headers],0)),"Нет")</f>
        <v>Овечий нож (Демон убиения овец)</v>
      </c>
      <c r="H6018" s="11" t="str">
        <f>IFERROR(INDEX(lvl_6[],MATCH(N6018,lvl_6[ID],0),MATCH(_xlfn.CONCAT(K6018,"_",L6018,"_",M6018),lvl_6[#Headers],0)),"Нет")</f>
        <v>Нет</v>
      </c>
      <c r="I6018" s="12">
        <v>1</v>
      </c>
      <c r="J6018" s="12">
        <v>4</v>
      </c>
      <c r="K6018" s="12">
        <v>1</v>
      </c>
      <c r="L6018" s="12">
        <v>5</v>
      </c>
      <c r="M6018" s="12">
        <v>18</v>
      </c>
      <c r="N6018" s="12">
        <v>1694</v>
      </c>
      <c r="O6018" s="12">
        <f>COUNTIF($P$2:P6018,P6018)</f>
        <v>1</v>
      </c>
      <c r="P6018" s="12" t="str">
        <f t="shared" si="342"/>
        <v>14105181694</v>
      </c>
      <c r="Q6018" s="12" t="str">
        <f t="shared" si="343"/>
        <v>141051816940001</v>
      </c>
      <c r="R6018" s="20" t="s">
        <v>4751</v>
      </c>
      <c r="AP6018" s="12" t="s">
        <v>914</v>
      </c>
      <c r="AR6018" s="12" t="s">
        <v>869</v>
      </c>
      <c r="BN6018" s="12">
        <v>1</v>
      </c>
      <c r="BP6018" s="12" t="s">
        <v>3800</v>
      </c>
    </row>
    <row r="6019" spans="1:68" ht="45" x14ac:dyDescent="0.25">
      <c r="A6019" s="12">
        <v>1</v>
      </c>
      <c r="B6019" s="11" t="str">
        <f t="shared" si="341"/>
        <v>Общий расчет. Анализ даты. Анализ даты. Символические звезды. Овечий нож (Демон убиения овец). Нет</v>
      </c>
      <c r="C6019" s="11" t="str">
        <f>IFERROR(VLOOKUP(I6019,lvl_1[],2,FALSE),"Нет")</f>
        <v>Общий расчет</v>
      </c>
      <c r="D6019" s="11" t="str">
        <f>IFERROR(VLOOKUP(Rule!J6019,lvl_2[],2,FALSE),"Нет")</f>
        <v>Анализ даты</v>
      </c>
      <c r="E6019" s="11" t="str">
        <f>IFERROR(VLOOKUP(Rule!K6019,lvl_3[],2,FALSE),"Нет")</f>
        <v>Анализ даты</v>
      </c>
      <c r="F6019" s="11" t="str">
        <f>IFERROR(INDEX(lvl_4[],MATCH(L6019,lvl_4[ID],0),MATCH(TEXT(K6019,"##0"),lvl_4[#Headers],0)),"Нет")</f>
        <v>Символические звезды</v>
      </c>
      <c r="G6019" s="11" t="str">
        <f>IFERROR(INDEX(lvl_5[],MATCH(M6019,lvl_5[ID],0),MATCH(_xlfn.CONCAT(TEXT(K6019,"##0"),"_",TEXT(L6019,"##0")),lvl_5[#Headers],0)),"Нет")</f>
        <v>Овечий нож (Демон убиения овец)</v>
      </c>
      <c r="H6019" s="11" t="str">
        <f>IFERROR(INDEX(lvl_6[],MATCH(N6019,lvl_6[ID],0),MATCH(_xlfn.CONCAT(K6019,"_",L6019,"_",M6019),lvl_6[#Headers],0)),"Нет")</f>
        <v>Нет</v>
      </c>
      <c r="I6019" s="12">
        <v>1</v>
      </c>
      <c r="J6019" s="12">
        <v>4</v>
      </c>
      <c r="K6019" s="12">
        <v>1</v>
      </c>
      <c r="L6019" s="12">
        <v>5</v>
      </c>
      <c r="M6019" s="12">
        <v>18</v>
      </c>
      <c r="N6019" s="12">
        <v>1695</v>
      </c>
      <c r="O6019" s="12">
        <f>COUNTIF($P$2:P6019,P6019)</f>
        <v>1</v>
      </c>
      <c r="P6019" s="12" t="str">
        <f t="shared" si="342"/>
        <v>14105181695</v>
      </c>
      <c r="Q6019" s="12" t="str">
        <f t="shared" si="343"/>
        <v>141051816950001</v>
      </c>
      <c r="R6019" s="20" t="s">
        <v>4752</v>
      </c>
      <c r="AP6019" s="12" t="s">
        <v>916</v>
      </c>
      <c r="AR6019" s="12" t="s">
        <v>870</v>
      </c>
      <c r="BN6019" s="12">
        <v>1</v>
      </c>
      <c r="BP6019" s="12" t="s">
        <v>3800</v>
      </c>
    </row>
    <row r="6020" spans="1:68" ht="60" x14ac:dyDescent="0.25">
      <c r="A6020" s="12">
        <v>1</v>
      </c>
      <c r="B6020" s="11" t="str">
        <f t="shared" si="341"/>
        <v>Общий расчет. Анализ даты. Анализ даты. Символические звезды. Вознаграждение 10 Небесных стволов (Процветание). Нет</v>
      </c>
      <c r="C6020" s="11" t="str">
        <f>IFERROR(VLOOKUP(I6020,lvl_1[],2,FALSE),"Нет")</f>
        <v>Общий расчет</v>
      </c>
      <c r="D6020" s="11" t="str">
        <f>IFERROR(VLOOKUP(Rule!J6020,lvl_2[],2,FALSE),"Нет")</f>
        <v>Анализ даты</v>
      </c>
      <c r="E6020" s="11" t="str">
        <f>IFERROR(VLOOKUP(Rule!K6020,lvl_3[],2,FALSE),"Нет")</f>
        <v>Анализ даты</v>
      </c>
      <c r="F6020" s="11" t="str">
        <f>IFERROR(INDEX(lvl_4[],MATCH(L6020,lvl_4[ID],0),MATCH(TEXT(K6020,"##0"),lvl_4[#Headers],0)),"Нет")</f>
        <v>Символические звезды</v>
      </c>
      <c r="G6020" s="11" t="str">
        <f>IFERROR(INDEX(lvl_5[],MATCH(M6020,lvl_5[ID],0),MATCH(_xlfn.CONCAT(TEXT(K6020,"##0"),"_",TEXT(L6020,"##0")),lvl_5[#Headers],0)),"Нет")</f>
        <v>Вознаграждение 10 Небесных стволов (Процветание)</v>
      </c>
      <c r="H6020" s="11" t="str">
        <f>IFERROR(INDEX(lvl_6[],MATCH(N6020,lvl_6[ID],0),MATCH(_xlfn.CONCAT(K6020,"_",L6020,"_",M6020),lvl_6[#Headers],0)),"Нет")</f>
        <v>Нет</v>
      </c>
      <c r="I6020" s="12">
        <v>1</v>
      </c>
      <c r="J6020" s="12">
        <v>4</v>
      </c>
      <c r="K6020" s="12">
        <v>1</v>
      </c>
      <c r="L6020" s="12">
        <v>5</v>
      </c>
      <c r="M6020" s="12">
        <v>19</v>
      </c>
      <c r="N6020" s="12">
        <v>1696</v>
      </c>
      <c r="O6020" s="12">
        <f>COUNTIF($P$2:P6020,P6020)</f>
        <v>1</v>
      </c>
      <c r="P6020" s="12" t="str">
        <f t="shared" si="342"/>
        <v>14105191696</v>
      </c>
      <c r="Q6020" s="12" t="str">
        <f t="shared" si="343"/>
        <v>141051916960001</v>
      </c>
      <c r="R6020" s="20" t="s">
        <v>4753</v>
      </c>
      <c r="AP6020" s="12" t="s">
        <v>899</v>
      </c>
      <c r="AR6020" s="12" t="s">
        <v>859</v>
      </c>
      <c r="BN6020" s="12">
        <v>1</v>
      </c>
      <c r="BP6020" s="12" t="s">
        <v>3800</v>
      </c>
    </row>
    <row r="6021" spans="1:68" ht="60" x14ac:dyDescent="0.25">
      <c r="A6021" s="12">
        <v>1</v>
      </c>
      <c r="B6021" s="11" t="str">
        <f t="shared" si="341"/>
        <v>Общий расчет. Анализ даты. Анализ даты. Символические звезды. Вознаграждение 10 Небесных стволов (Процветание). Нет</v>
      </c>
      <c r="C6021" s="11" t="str">
        <f>IFERROR(VLOOKUP(I6021,lvl_1[],2,FALSE),"Нет")</f>
        <v>Общий расчет</v>
      </c>
      <c r="D6021" s="11" t="str">
        <f>IFERROR(VLOOKUP(Rule!J6021,lvl_2[],2,FALSE),"Нет")</f>
        <v>Анализ даты</v>
      </c>
      <c r="E6021" s="11" t="str">
        <f>IFERROR(VLOOKUP(Rule!K6021,lvl_3[],2,FALSE),"Нет")</f>
        <v>Анализ даты</v>
      </c>
      <c r="F6021" s="11" t="str">
        <f>IFERROR(INDEX(lvl_4[],MATCH(L6021,lvl_4[ID],0),MATCH(TEXT(K6021,"##0"),lvl_4[#Headers],0)),"Нет")</f>
        <v>Символические звезды</v>
      </c>
      <c r="G6021" s="11" t="str">
        <f>IFERROR(INDEX(lvl_5[],MATCH(M6021,lvl_5[ID],0),MATCH(_xlfn.CONCAT(TEXT(K6021,"##0"),"_",TEXT(L6021,"##0")),lvl_5[#Headers],0)),"Нет")</f>
        <v>Вознаграждение 10 Небесных стволов (Процветание)</v>
      </c>
      <c r="H6021" s="11" t="str">
        <f>IFERROR(INDEX(lvl_6[],MATCH(N6021,lvl_6[ID],0),MATCH(_xlfn.CONCAT(K6021,"_",L6021,"_",M6021),lvl_6[#Headers],0)),"Нет")</f>
        <v>Нет</v>
      </c>
      <c r="I6021" s="12">
        <v>1</v>
      </c>
      <c r="J6021" s="12">
        <v>4</v>
      </c>
      <c r="K6021" s="12">
        <v>1</v>
      </c>
      <c r="L6021" s="12">
        <v>5</v>
      </c>
      <c r="M6021" s="12">
        <v>19</v>
      </c>
      <c r="N6021" s="12">
        <v>1697</v>
      </c>
      <c r="O6021" s="12">
        <f>COUNTIF($P$2:P6021,P6021)</f>
        <v>1</v>
      </c>
      <c r="P6021" s="12" t="str">
        <f t="shared" si="342"/>
        <v>14105191697</v>
      </c>
      <c r="Q6021" s="12" t="str">
        <f t="shared" si="343"/>
        <v>141051916970001</v>
      </c>
      <c r="R6021" s="20" t="s">
        <v>4754</v>
      </c>
      <c r="AP6021" s="12" t="s">
        <v>901</v>
      </c>
      <c r="AR6021" s="12" t="s">
        <v>860</v>
      </c>
      <c r="BN6021" s="12">
        <v>1</v>
      </c>
      <c r="BP6021" s="12" t="s">
        <v>3800</v>
      </c>
    </row>
    <row r="6022" spans="1:68" ht="60" x14ac:dyDescent="0.25">
      <c r="A6022" s="12">
        <v>1</v>
      </c>
      <c r="B6022" s="11" t="str">
        <f t="shared" si="341"/>
        <v>Общий расчет. Анализ даты. Анализ даты. Символические звезды. Вознаграждение 10 Небесных стволов (Процветание). Нет</v>
      </c>
      <c r="C6022" s="11" t="str">
        <f>IFERROR(VLOOKUP(I6022,lvl_1[],2,FALSE),"Нет")</f>
        <v>Общий расчет</v>
      </c>
      <c r="D6022" s="11" t="str">
        <f>IFERROR(VLOOKUP(Rule!J6022,lvl_2[],2,FALSE),"Нет")</f>
        <v>Анализ даты</v>
      </c>
      <c r="E6022" s="11" t="str">
        <f>IFERROR(VLOOKUP(Rule!K6022,lvl_3[],2,FALSE),"Нет")</f>
        <v>Анализ даты</v>
      </c>
      <c r="F6022" s="11" t="str">
        <f>IFERROR(INDEX(lvl_4[],MATCH(L6022,lvl_4[ID],0),MATCH(TEXT(K6022,"##0"),lvl_4[#Headers],0)),"Нет")</f>
        <v>Символические звезды</v>
      </c>
      <c r="G6022" s="11" t="str">
        <f>IFERROR(INDEX(lvl_5[],MATCH(M6022,lvl_5[ID],0),MATCH(_xlfn.CONCAT(TEXT(K6022,"##0"),"_",TEXT(L6022,"##0")),lvl_5[#Headers],0)),"Нет")</f>
        <v>Вознаграждение 10 Небесных стволов (Процветание)</v>
      </c>
      <c r="H6022" s="11" t="str">
        <f>IFERROR(INDEX(lvl_6[],MATCH(N6022,lvl_6[ID],0),MATCH(_xlfn.CONCAT(K6022,"_",L6022,"_",M6022),lvl_6[#Headers],0)),"Нет")</f>
        <v>Нет</v>
      </c>
      <c r="I6022" s="12">
        <v>1</v>
      </c>
      <c r="J6022" s="12">
        <v>4</v>
      </c>
      <c r="K6022" s="12">
        <v>1</v>
      </c>
      <c r="L6022" s="12">
        <v>5</v>
      </c>
      <c r="M6022" s="12">
        <v>19</v>
      </c>
      <c r="N6022" s="12">
        <v>1698</v>
      </c>
      <c r="O6022" s="12">
        <f>COUNTIF($P$2:P6022,P6022)</f>
        <v>1</v>
      </c>
      <c r="P6022" s="12" t="str">
        <f t="shared" si="342"/>
        <v>14105191698</v>
      </c>
      <c r="Q6022" s="12" t="str">
        <f t="shared" si="343"/>
        <v>141051916980001</v>
      </c>
      <c r="R6022" s="20" t="s">
        <v>4755</v>
      </c>
      <c r="AP6022" s="12" t="s">
        <v>903</v>
      </c>
      <c r="AR6022" s="12" t="s">
        <v>862</v>
      </c>
      <c r="BN6022" s="12">
        <v>1</v>
      </c>
      <c r="BP6022" s="12" t="s">
        <v>3800</v>
      </c>
    </row>
    <row r="6023" spans="1:68" ht="60" x14ac:dyDescent="0.25">
      <c r="A6023" s="12">
        <v>1</v>
      </c>
      <c r="B6023" s="11" t="str">
        <f t="shared" si="341"/>
        <v>Общий расчет. Анализ даты. Анализ даты. Символические звезды. Вознаграждение 10 Небесных стволов (Процветание). Нет</v>
      </c>
      <c r="C6023" s="11" t="str">
        <f>IFERROR(VLOOKUP(I6023,lvl_1[],2,FALSE),"Нет")</f>
        <v>Общий расчет</v>
      </c>
      <c r="D6023" s="11" t="str">
        <f>IFERROR(VLOOKUP(Rule!J6023,lvl_2[],2,FALSE),"Нет")</f>
        <v>Анализ даты</v>
      </c>
      <c r="E6023" s="11" t="str">
        <f>IFERROR(VLOOKUP(Rule!K6023,lvl_3[],2,FALSE),"Нет")</f>
        <v>Анализ даты</v>
      </c>
      <c r="F6023" s="11" t="str">
        <f>IFERROR(INDEX(lvl_4[],MATCH(L6023,lvl_4[ID],0),MATCH(TEXT(K6023,"##0"),lvl_4[#Headers],0)),"Нет")</f>
        <v>Символические звезды</v>
      </c>
      <c r="G6023" s="11" t="str">
        <f>IFERROR(INDEX(lvl_5[],MATCH(M6023,lvl_5[ID],0),MATCH(_xlfn.CONCAT(TEXT(K6023,"##0"),"_",TEXT(L6023,"##0")),lvl_5[#Headers],0)),"Нет")</f>
        <v>Вознаграждение 10 Небесных стволов (Процветание)</v>
      </c>
      <c r="H6023" s="11" t="str">
        <f>IFERROR(INDEX(lvl_6[],MATCH(N6023,lvl_6[ID],0),MATCH(_xlfn.CONCAT(K6023,"_",L6023,"_",M6023),lvl_6[#Headers],0)),"Нет")</f>
        <v>Нет</v>
      </c>
      <c r="I6023" s="12">
        <v>1</v>
      </c>
      <c r="J6023" s="12">
        <v>4</v>
      </c>
      <c r="K6023" s="12">
        <v>1</v>
      </c>
      <c r="L6023" s="12">
        <v>5</v>
      </c>
      <c r="M6023" s="12">
        <v>19</v>
      </c>
      <c r="N6023" s="12">
        <v>1699</v>
      </c>
      <c r="O6023" s="12">
        <f>COUNTIF($P$2:P6023,P6023)</f>
        <v>1</v>
      </c>
      <c r="P6023" s="12" t="str">
        <f t="shared" si="342"/>
        <v>14105191699</v>
      </c>
      <c r="Q6023" s="12" t="str">
        <f t="shared" si="343"/>
        <v>141051916990001</v>
      </c>
      <c r="R6023" s="20" t="s">
        <v>4756</v>
      </c>
      <c r="AP6023" s="12" t="s">
        <v>905</v>
      </c>
      <c r="AR6023" s="12" t="s">
        <v>863</v>
      </c>
      <c r="BN6023" s="12">
        <v>1</v>
      </c>
      <c r="BP6023" s="12" t="s">
        <v>3800</v>
      </c>
    </row>
    <row r="6024" spans="1:68" ht="60" x14ac:dyDescent="0.25">
      <c r="A6024" s="12">
        <v>1</v>
      </c>
      <c r="B6024" s="11" t="str">
        <f t="shared" si="341"/>
        <v>Общий расчет. Анализ даты. Анализ даты. Символические звезды. Вознаграждение 10 Небесных стволов (Процветание). Нет</v>
      </c>
      <c r="C6024" s="11" t="str">
        <f>IFERROR(VLOOKUP(I6024,lvl_1[],2,FALSE),"Нет")</f>
        <v>Общий расчет</v>
      </c>
      <c r="D6024" s="11" t="str">
        <f>IFERROR(VLOOKUP(Rule!J6024,lvl_2[],2,FALSE),"Нет")</f>
        <v>Анализ даты</v>
      </c>
      <c r="E6024" s="11" t="str">
        <f>IFERROR(VLOOKUP(Rule!K6024,lvl_3[],2,FALSE),"Нет")</f>
        <v>Анализ даты</v>
      </c>
      <c r="F6024" s="11" t="str">
        <f>IFERROR(INDEX(lvl_4[],MATCH(L6024,lvl_4[ID],0),MATCH(TEXT(K6024,"##0"),lvl_4[#Headers],0)),"Нет")</f>
        <v>Символические звезды</v>
      </c>
      <c r="G6024" s="11" t="str">
        <f>IFERROR(INDEX(lvl_5[],MATCH(M6024,lvl_5[ID],0),MATCH(_xlfn.CONCAT(TEXT(K6024,"##0"),"_",TEXT(L6024,"##0")),lvl_5[#Headers],0)),"Нет")</f>
        <v>Вознаграждение 10 Небесных стволов (Процветание)</v>
      </c>
      <c r="H6024" s="11" t="str">
        <f>IFERROR(INDEX(lvl_6[],MATCH(N6024,lvl_6[ID],0),MATCH(_xlfn.CONCAT(K6024,"_",L6024,"_",M6024),lvl_6[#Headers],0)),"Нет")</f>
        <v>Нет</v>
      </c>
      <c r="I6024" s="12">
        <v>1</v>
      </c>
      <c r="J6024" s="12">
        <v>4</v>
      </c>
      <c r="K6024" s="12">
        <v>1</v>
      </c>
      <c r="L6024" s="12">
        <v>5</v>
      </c>
      <c r="M6024" s="12">
        <v>19</v>
      </c>
      <c r="N6024" s="12">
        <v>1700</v>
      </c>
      <c r="O6024" s="12">
        <f>COUNTIF($P$2:P6024,P6024)</f>
        <v>1</v>
      </c>
      <c r="P6024" s="12" t="str">
        <f t="shared" si="342"/>
        <v>14105191700</v>
      </c>
      <c r="Q6024" s="12" t="str">
        <f t="shared" si="343"/>
        <v>141051917000001</v>
      </c>
      <c r="R6024" s="20" t="s">
        <v>4757</v>
      </c>
      <c r="AP6024" s="12" t="s">
        <v>907</v>
      </c>
      <c r="AR6024" s="12" t="s">
        <v>862</v>
      </c>
      <c r="BN6024" s="12">
        <v>1</v>
      </c>
      <c r="BP6024" s="12" t="s">
        <v>3800</v>
      </c>
    </row>
    <row r="6025" spans="1:68" ht="60" x14ac:dyDescent="0.25">
      <c r="A6025" s="12">
        <v>1</v>
      </c>
      <c r="B6025" s="11" t="str">
        <f t="shared" si="341"/>
        <v>Общий расчет. Анализ даты. Анализ даты. Символические звезды. Вознаграждение 10 Небесных стволов (Процветание). Нет</v>
      </c>
      <c r="C6025" s="11" t="str">
        <f>IFERROR(VLOOKUP(I6025,lvl_1[],2,FALSE),"Нет")</f>
        <v>Общий расчет</v>
      </c>
      <c r="D6025" s="11" t="str">
        <f>IFERROR(VLOOKUP(Rule!J6025,lvl_2[],2,FALSE),"Нет")</f>
        <v>Анализ даты</v>
      </c>
      <c r="E6025" s="11" t="str">
        <f>IFERROR(VLOOKUP(Rule!K6025,lvl_3[],2,FALSE),"Нет")</f>
        <v>Анализ даты</v>
      </c>
      <c r="F6025" s="11" t="str">
        <f>IFERROR(INDEX(lvl_4[],MATCH(L6025,lvl_4[ID],0),MATCH(TEXT(K6025,"##0"),lvl_4[#Headers],0)),"Нет")</f>
        <v>Символические звезды</v>
      </c>
      <c r="G6025" s="11" t="str">
        <f>IFERROR(INDEX(lvl_5[],MATCH(M6025,lvl_5[ID],0),MATCH(_xlfn.CONCAT(TEXT(K6025,"##0"),"_",TEXT(L6025,"##0")),lvl_5[#Headers],0)),"Нет")</f>
        <v>Вознаграждение 10 Небесных стволов (Процветание)</v>
      </c>
      <c r="H6025" s="11" t="str">
        <f>IFERROR(INDEX(lvl_6[],MATCH(N6025,lvl_6[ID],0),MATCH(_xlfn.CONCAT(K6025,"_",L6025,"_",M6025),lvl_6[#Headers],0)),"Нет")</f>
        <v>Нет</v>
      </c>
      <c r="I6025" s="12">
        <v>1</v>
      </c>
      <c r="J6025" s="12">
        <v>4</v>
      </c>
      <c r="K6025" s="12">
        <v>1</v>
      </c>
      <c r="L6025" s="12">
        <v>5</v>
      </c>
      <c r="M6025" s="12">
        <v>19</v>
      </c>
      <c r="N6025" s="12">
        <v>1701</v>
      </c>
      <c r="O6025" s="12">
        <f>COUNTIF($P$2:P6025,P6025)</f>
        <v>1</v>
      </c>
      <c r="P6025" s="12" t="str">
        <f t="shared" si="342"/>
        <v>14105191701</v>
      </c>
      <c r="Q6025" s="12" t="str">
        <f t="shared" si="343"/>
        <v>141051917010001</v>
      </c>
      <c r="R6025" s="20" t="s">
        <v>4758</v>
      </c>
      <c r="AP6025" s="12" t="s">
        <v>908</v>
      </c>
      <c r="AR6025" s="12" t="s">
        <v>863</v>
      </c>
      <c r="BN6025" s="12">
        <v>1</v>
      </c>
      <c r="BP6025" s="12" t="s">
        <v>3800</v>
      </c>
    </row>
    <row r="6026" spans="1:68" ht="60" x14ac:dyDescent="0.25">
      <c r="A6026" s="12">
        <v>1</v>
      </c>
      <c r="B6026" s="11" t="str">
        <f t="shared" si="341"/>
        <v>Общий расчет. Анализ даты. Анализ даты. Символические звезды. Вознаграждение 10 Небесных стволов (Процветание). Нет</v>
      </c>
      <c r="C6026" s="11" t="str">
        <f>IFERROR(VLOOKUP(I6026,lvl_1[],2,FALSE),"Нет")</f>
        <v>Общий расчет</v>
      </c>
      <c r="D6026" s="11" t="str">
        <f>IFERROR(VLOOKUP(Rule!J6026,lvl_2[],2,FALSE),"Нет")</f>
        <v>Анализ даты</v>
      </c>
      <c r="E6026" s="11" t="str">
        <f>IFERROR(VLOOKUP(Rule!K6026,lvl_3[],2,FALSE),"Нет")</f>
        <v>Анализ даты</v>
      </c>
      <c r="F6026" s="11" t="str">
        <f>IFERROR(INDEX(lvl_4[],MATCH(L6026,lvl_4[ID],0),MATCH(TEXT(K6026,"##0"),lvl_4[#Headers],0)),"Нет")</f>
        <v>Символические звезды</v>
      </c>
      <c r="G6026" s="11" t="str">
        <f>IFERROR(INDEX(lvl_5[],MATCH(M6026,lvl_5[ID],0),MATCH(_xlfn.CONCAT(TEXT(K6026,"##0"),"_",TEXT(L6026,"##0")),lvl_5[#Headers],0)),"Нет")</f>
        <v>Вознаграждение 10 Небесных стволов (Процветание)</v>
      </c>
      <c r="H6026" s="11" t="str">
        <f>IFERROR(INDEX(lvl_6[],MATCH(N6026,lvl_6[ID],0),MATCH(_xlfn.CONCAT(K6026,"_",L6026,"_",M6026),lvl_6[#Headers],0)),"Нет")</f>
        <v>Нет</v>
      </c>
      <c r="I6026" s="12">
        <v>1</v>
      </c>
      <c r="J6026" s="12">
        <v>4</v>
      </c>
      <c r="K6026" s="12">
        <v>1</v>
      </c>
      <c r="L6026" s="12">
        <v>5</v>
      </c>
      <c r="M6026" s="12">
        <v>19</v>
      </c>
      <c r="N6026" s="12">
        <v>1702</v>
      </c>
      <c r="O6026" s="12">
        <f>COUNTIF($P$2:P6026,P6026)</f>
        <v>1</v>
      </c>
      <c r="P6026" s="12" t="str">
        <f t="shared" si="342"/>
        <v>14105191702</v>
      </c>
      <c r="Q6026" s="12" t="str">
        <f t="shared" si="343"/>
        <v>141051917020001</v>
      </c>
      <c r="R6026" s="20" t="s">
        <v>4759</v>
      </c>
      <c r="AP6026" s="12" t="s">
        <v>910</v>
      </c>
      <c r="AR6026" s="12" t="s">
        <v>865</v>
      </c>
      <c r="BN6026" s="12">
        <v>1</v>
      </c>
      <c r="BP6026" s="12" t="s">
        <v>3800</v>
      </c>
    </row>
    <row r="6027" spans="1:68" ht="60" x14ac:dyDescent="0.25">
      <c r="A6027" s="12">
        <v>1</v>
      </c>
      <c r="B6027" s="11" t="str">
        <f t="shared" si="341"/>
        <v>Общий расчет. Анализ даты. Анализ даты. Символические звезды. Вознаграждение 10 Небесных стволов (Процветание). Нет</v>
      </c>
      <c r="C6027" s="11" t="str">
        <f>IFERROR(VLOOKUP(I6027,lvl_1[],2,FALSE),"Нет")</f>
        <v>Общий расчет</v>
      </c>
      <c r="D6027" s="11" t="str">
        <f>IFERROR(VLOOKUP(Rule!J6027,lvl_2[],2,FALSE),"Нет")</f>
        <v>Анализ даты</v>
      </c>
      <c r="E6027" s="11" t="str">
        <f>IFERROR(VLOOKUP(Rule!K6027,lvl_3[],2,FALSE),"Нет")</f>
        <v>Анализ даты</v>
      </c>
      <c r="F6027" s="11" t="str">
        <f>IFERROR(INDEX(lvl_4[],MATCH(L6027,lvl_4[ID],0),MATCH(TEXT(K6027,"##0"),lvl_4[#Headers],0)),"Нет")</f>
        <v>Символические звезды</v>
      </c>
      <c r="G6027" s="11" t="str">
        <f>IFERROR(INDEX(lvl_5[],MATCH(M6027,lvl_5[ID],0),MATCH(_xlfn.CONCAT(TEXT(K6027,"##0"),"_",TEXT(L6027,"##0")),lvl_5[#Headers],0)),"Нет")</f>
        <v>Вознаграждение 10 Небесных стволов (Процветание)</v>
      </c>
      <c r="H6027" s="11" t="str">
        <f>IFERROR(INDEX(lvl_6[],MATCH(N6027,lvl_6[ID],0),MATCH(_xlfn.CONCAT(K6027,"_",L6027,"_",M6027),lvl_6[#Headers],0)),"Нет")</f>
        <v>Нет</v>
      </c>
      <c r="I6027" s="12">
        <v>1</v>
      </c>
      <c r="J6027" s="12">
        <v>4</v>
      </c>
      <c r="K6027" s="12">
        <v>1</v>
      </c>
      <c r="L6027" s="12">
        <v>5</v>
      </c>
      <c r="M6027" s="12">
        <v>19</v>
      </c>
      <c r="N6027" s="12">
        <v>1703</v>
      </c>
      <c r="O6027" s="12">
        <f>COUNTIF($P$2:P6027,P6027)</f>
        <v>1</v>
      </c>
      <c r="P6027" s="12" t="str">
        <f t="shared" si="342"/>
        <v>14105191703</v>
      </c>
      <c r="Q6027" s="12" t="str">
        <f t="shared" si="343"/>
        <v>141051917030001</v>
      </c>
      <c r="R6027" s="20" t="s">
        <v>4760</v>
      </c>
      <c r="AP6027" s="12" t="s">
        <v>912</v>
      </c>
      <c r="AR6027" s="12" t="s">
        <v>866</v>
      </c>
      <c r="BN6027" s="12">
        <v>1</v>
      </c>
      <c r="BP6027" s="12" t="s">
        <v>3800</v>
      </c>
    </row>
    <row r="6028" spans="1:68" ht="60" x14ac:dyDescent="0.25">
      <c r="A6028" s="12">
        <v>1</v>
      </c>
      <c r="B6028" s="11" t="str">
        <f t="shared" si="341"/>
        <v>Общий расчет. Анализ даты. Анализ даты. Символические звезды. Вознаграждение 10 Небесных стволов (Процветание). Нет</v>
      </c>
      <c r="C6028" s="11" t="str">
        <f>IFERROR(VLOOKUP(I6028,lvl_1[],2,FALSE),"Нет")</f>
        <v>Общий расчет</v>
      </c>
      <c r="D6028" s="11" t="str">
        <f>IFERROR(VLOOKUP(Rule!J6028,lvl_2[],2,FALSE),"Нет")</f>
        <v>Анализ даты</v>
      </c>
      <c r="E6028" s="11" t="str">
        <f>IFERROR(VLOOKUP(Rule!K6028,lvl_3[],2,FALSE),"Нет")</f>
        <v>Анализ даты</v>
      </c>
      <c r="F6028" s="11" t="str">
        <f>IFERROR(INDEX(lvl_4[],MATCH(L6028,lvl_4[ID],0),MATCH(TEXT(K6028,"##0"),lvl_4[#Headers],0)),"Нет")</f>
        <v>Символические звезды</v>
      </c>
      <c r="G6028" s="11" t="str">
        <f>IFERROR(INDEX(lvl_5[],MATCH(M6028,lvl_5[ID],0),MATCH(_xlfn.CONCAT(TEXT(K6028,"##0"),"_",TEXT(L6028,"##0")),lvl_5[#Headers],0)),"Нет")</f>
        <v>Вознаграждение 10 Небесных стволов (Процветание)</v>
      </c>
      <c r="H6028" s="11" t="str">
        <f>IFERROR(INDEX(lvl_6[],MATCH(N6028,lvl_6[ID],0),MATCH(_xlfn.CONCAT(K6028,"_",L6028,"_",M6028),lvl_6[#Headers],0)),"Нет")</f>
        <v>Нет</v>
      </c>
      <c r="I6028" s="12">
        <v>1</v>
      </c>
      <c r="J6028" s="12">
        <v>4</v>
      </c>
      <c r="K6028" s="12">
        <v>1</v>
      </c>
      <c r="L6028" s="12">
        <v>5</v>
      </c>
      <c r="M6028" s="12">
        <v>19</v>
      </c>
      <c r="N6028" s="12">
        <v>1704</v>
      </c>
      <c r="O6028" s="12">
        <f>COUNTIF($P$2:P6028,P6028)</f>
        <v>1</v>
      </c>
      <c r="P6028" s="12" t="str">
        <f t="shared" si="342"/>
        <v>14105191704</v>
      </c>
      <c r="Q6028" s="12" t="str">
        <f t="shared" si="343"/>
        <v>141051917040001</v>
      </c>
      <c r="R6028" s="20" t="s">
        <v>4761</v>
      </c>
      <c r="AP6028" s="12" t="s">
        <v>914</v>
      </c>
      <c r="AR6028" s="12" t="s">
        <v>868</v>
      </c>
      <c r="BN6028" s="12">
        <v>1</v>
      </c>
      <c r="BP6028" s="12" t="s">
        <v>3800</v>
      </c>
    </row>
    <row r="6029" spans="1:68" ht="60" x14ac:dyDescent="0.25">
      <c r="A6029" s="12">
        <v>1</v>
      </c>
      <c r="B6029" s="11" t="str">
        <f t="shared" si="341"/>
        <v>Общий расчет. Анализ даты. Анализ даты. Символические звезды. Вознаграждение 10 Небесных стволов (Процветание). Нет</v>
      </c>
      <c r="C6029" s="11" t="str">
        <f>IFERROR(VLOOKUP(I6029,lvl_1[],2,FALSE),"Нет")</f>
        <v>Общий расчет</v>
      </c>
      <c r="D6029" s="11" t="str">
        <f>IFERROR(VLOOKUP(Rule!J6029,lvl_2[],2,FALSE),"Нет")</f>
        <v>Анализ даты</v>
      </c>
      <c r="E6029" s="11" t="str">
        <f>IFERROR(VLOOKUP(Rule!K6029,lvl_3[],2,FALSE),"Нет")</f>
        <v>Анализ даты</v>
      </c>
      <c r="F6029" s="11" t="str">
        <f>IFERROR(INDEX(lvl_4[],MATCH(L6029,lvl_4[ID],0),MATCH(TEXT(K6029,"##0"),lvl_4[#Headers],0)),"Нет")</f>
        <v>Символические звезды</v>
      </c>
      <c r="G6029" s="11" t="str">
        <f>IFERROR(INDEX(lvl_5[],MATCH(M6029,lvl_5[ID],0),MATCH(_xlfn.CONCAT(TEXT(K6029,"##0"),"_",TEXT(L6029,"##0")),lvl_5[#Headers],0)),"Нет")</f>
        <v>Вознаграждение 10 Небесных стволов (Процветание)</v>
      </c>
      <c r="H6029" s="11" t="str">
        <f>IFERROR(INDEX(lvl_6[],MATCH(N6029,lvl_6[ID],0),MATCH(_xlfn.CONCAT(K6029,"_",L6029,"_",M6029),lvl_6[#Headers],0)),"Нет")</f>
        <v>Нет</v>
      </c>
      <c r="I6029" s="12">
        <v>1</v>
      </c>
      <c r="J6029" s="12">
        <v>4</v>
      </c>
      <c r="K6029" s="12">
        <v>1</v>
      </c>
      <c r="L6029" s="12">
        <v>5</v>
      </c>
      <c r="M6029" s="12">
        <v>19</v>
      </c>
      <c r="N6029" s="12">
        <v>1705</v>
      </c>
      <c r="O6029" s="12">
        <f>COUNTIF($P$2:P6029,P6029)</f>
        <v>1</v>
      </c>
      <c r="P6029" s="12" t="str">
        <f t="shared" si="342"/>
        <v>14105191705</v>
      </c>
      <c r="Q6029" s="12" t="str">
        <f t="shared" si="343"/>
        <v>141051917050001</v>
      </c>
      <c r="R6029" s="20" t="s">
        <v>4762</v>
      </c>
      <c r="AP6029" s="12" t="s">
        <v>916</v>
      </c>
      <c r="AR6029" s="12" t="s">
        <v>869</v>
      </c>
      <c r="BN6029" s="12">
        <v>1</v>
      </c>
      <c r="BP6029" s="12" t="s">
        <v>3800</v>
      </c>
    </row>
    <row r="6030" spans="1:68" ht="45" x14ac:dyDescent="0.25">
      <c r="A6030" s="12">
        <v>1</v>
      </c>
      <c r="B6030" s="11" t="str">
        <f t="shared" si="341"/>
        <v>Общий расчет. Анализ даты. Анализ даты. Символические звезды. Демон красоты. Нет</v>
      </c>
      <c r="C6030" s="11" t="str">
        <f>IFERROR(VLOOKUP(I6030,lvl_1[],2,FALSE),"Нет")</f>
        <v>Общий расчет</v>
      </c>
      <c r="D6030" s="11" t="str">
        <f>IFERROR(VLOOKUP(Rule!J6030,lvl_2[],2,FALSE),"Нет")</f>
        <v>Анализ даты</v>
      </c>
      <c r="E6030" s="11" t="str">
        <f>IFERROR(VLOOKUP(Rule!K6030,lvl_3[],2,FALSE),"Нет")</f>
        <v>Анализ даты</v>
      </c>
      <c r="F6030" s="11" t="str">
        <f>IFERROR(INDEX(lvl_4[],MATCH(L6030,lvl_4[ID],0),MATCH(TEXT(K6030,"##0"),lvl_4[#Headers],0)),"Нет")</f>
        <v>Символические звезды</v>
      </c>
      <c r="G6030" s="11" t="str">
        <f>IFERROR(INDEX(lvl_5[],MATCH(M6030,lvl_5[ID],0),MATCH(_xlfn.CONCAT(TEXT(K6030,"##0"),"_",TEXT(L6030,"##0")),lvl_5[#Headers],0)),"Нет")</f>
        <v>Демон красоты</v>
      </c>
      <c r="H6030" s="11" t="str">
        <f>IFERROR(INDEX(lvl_6[],MATCH(N6030,lvl_6[ID],0),MATCH(_xlfn.CONCAT(K6030,"_",L6030,"_",M6030),lvl_6[#Headers],0)),"Нет")</f>
        <v>Нет</v>
      </c>
      <c r="I6030" s="12">
        <v>1</v>
      </c>
      <c r="J6030" s="12">
        <v>4</v>
      </c>
      <c r="K6030" s="12">
        <v>1</v>
      </c>
      <c r="L6030" s="12">
        <v>5</v>
      </c>
      <c r="M6030" s="12">
        <v>20</v>
      </c>
      <c r="N6030" s="12">
        <v>1706</v>
      </c>
      <c r="O6030" s="12">
        <f>COUNTIF($P$2:P6030,P6030)</f>
        <v>1</v>
      </c>
      <c r="P6030" s="12" t="str">
        <f t="shared" si="342"/>
        <v>14105201706</v>
      </c>
      <c r="Q6030" s="12" t="str">
        <f t="shared" si="343"/>
        <v>141052017060001</v>
      </c>
      <c r="R6030" s="20" t="s">
        <v>4763</v>
      </c>
      <c r="AP6030" s="12" t="s">
        <v>899</v>
      </c>
      <c r="AR6030" s="12" t="s">
        <v>863</v>
      </c>
      <c r="BN6030" s="12">
        <v>1</v>
      </c>
      <c r="BP6030" s="12" t="s">
        <v>3800</v>
      </c>
    </row>
    <row r="6031" spans="1:68" ht="45" x14ac:dyDescent="0.25">
      <c r="A6031" s="12">
        <v>1</v>
      </c>
      <c r="B6031" s="11" t="str">
        <f t="shared" si="341"/>
        <v>Общий расчет. Анализ даты. Анализ даты. Символические звезды. Демон красоты. Нет</v>
      </c>
      <c r="C6031" s="11" t="str">
        <f>IFERROR(VLOOKUP(I6031,lvl_1[],2,FALSE),"Нет")</f>
        <v>Общий расчет</v>
      </c>
      <c r="D6031" s="11" t="str">
        <f>IFERROR(VLOOKUP(Rule!J6031,lvl_2[],2,FALSE),"Нет")</f>
        <v>Анализ даты</v>
      </c>
      <c r="E6031" s="11" t="str">
        <f>IFERROR(VLOOKUP(Rule!K6031,lvl_3[],2,FALSE),"Нет")</f>
        <v>Анализ даты</v>
      </c>
      <c r="F6031" s="11" t="str">
        <f>IFERROR(INDEX(lvl_4[],MATCH(L6031,lvl_4[ID],0),MATCH(TEXT(K6031,"##0"),lvl_4[#Headers],0)),"Нет")</f>
        <v>Символические звезды</v>
      </c>
      <c r="G6031" s="11" t="str">
        <f>IFERROR(INDEX(lvl_5[],MATCH(M6031,lvl_5[ID],0),MATCH(_xlfn.CONCAT(TEXT(K6031,"##0"),"_",TEXT(L6031,"##0")),lvl_5[#Headers],0)),"Нет")</f>
        <v>Демон красоты</v>
      </c>
      <c r="H6031" s="11" t="str">
        <f>IFERROR(INDEX(lvl_6[],MATCH(N6031,lvl_6[ID],0),MATCH(_xlfn.CONCAT(K6031,"_",L6031,"_",M6031),lvl_6[#Headers],0)),"Нет")</f>
        <v>Нет</v>
      </c>
      <c r="I6031" s="12">
        <v>1</v>
      </c>
      <c r="J6031" s="12">
        <v>4</v>
      </c>
      <c r="K6031" s="12">
        <v>1</v>
      </c>
      <c r="L6031" s="12">
        <v>5</v>
      </c>
      <c r="M6031" s="12">
        <v>20</v>
      </c>
      <c r="N6031" s="12">
        <v>1707</v>
      </c>
      <c r="O6031" s="12">
        <f>COUNTIF($P$2:P6031,P6031)</f>
        <v>1</v>
      </c>
      <c r="P6031" s="12" t="str">
        <f t="shared" si="342"/>
        <v>14105201707</v>
      </c>
      <c r="Q6031" s="12" t="str">
        <f t="shared" si="343"/>
        <v>141052017070001</v>
      </c>
      <c r="R6031" s="20" t="s">
        <v>4764</v>
      </c>
      <c r="AP6031" s="12" t="s">
        <v>901</v>
      </c>
      <c r="AR6031" s="12" t="s">
        <v>863</v>
      </c>
      <c r="BN6031" s="12">
        <v>1</v>
      </c>
      <c r="BP6031" s="12" t="s">
        <v>3800</v>
      </c>
    </row>
    <row r="6032" spans="1:68" ht="45" x14ac:dyDescent="0.25">
      <c r="A6032" s="12">
        <v>1</v>
      </c>
      <c r="B6032" s="11" t="str">
        <f t="shared" si="341"/>
        <v>Общий расчет. Анализ даты. Анализ даты. Символические звезды. Демон красоты. Нет</v>
      </c>
      <c r="C6032" s="11" t="str">
        <f>IFERROR(VLOOKUP(I6032,lvl_1[],2,FALSE),"Нет")</f>
        <v>Общий расчет</v>
      </c>
      <c r="D6032" s="11" t="str">
        <f>IFERROR(VLOOKUP(Rule!J6032,lvl_2[],2,FALSE),"Нет")</f>
        <v>Анализ даты</v>
      </c>
      <c r="E6032" s="11" t="str">
        <f>IFERROR(VLOOKUP(Rule!K6032,lvl_3[],2,FALSE),"Нет")</f>
        <v>Анализ даты</v>
      </c>
      <c r="F6032" s="11" t="str">
        <f>IFERROR(INDEX(lvl_4[],MATCH(L6032,lvl_4[ID],0),MATCH(TEXT(K6032,"##0"),lvl_4[#Headers],0)),"Нет")</f>
        <v>Символические звезды</v>
      </c>
      <c r="G6032" s="11" t="str">
        <f>IFERROR(INDEX(lvl_5[],MATCH(M6032,lvl_5[ID],0),MATCH(_xlfn.CONCAT(TEXT(K6032,"##0"),"_",TEXT(L6032,"##0")),lvl_5[#Headers],0)),"Нет")</f>
        <v>Демон красоты</v>
      </c>
      <c r="H6032" s="11" t="str">
        <f>IFERROR(INDEX(lvl_6[],MATCH(N6032,lvl_6[ID],0),MATCH(_xlfn.CONCAT(K6032,"_",L6032,"_",M6032),lvl_6[#Headers],0)),"Нет")</f>
        <v>Нет</v>
      </c>
      <c r="I6032" s="12">
        <v>1</v>
      </c>
      <c r="J6032" s="12">
        <v>4</v>
      </c>
      <c r="K6032" s="12">
        <v>1</v>
      </c>
      <c r="L6032" s="12">
        <v>5</v>
      </c>
      <c r="M6032" s="12">
        <v>20</v>
      </c>
      <c r="N6032" s="12">
        <v>1708</v>
      </c>
      <c r="O6032" s="12">
        <f>COUNTIF($P$2:P6032,P6032)</f>
        <v>1</v>
      </c>
      <c r="P6032" s="12" t="str">
        <f t="shared" si="342"/>
        <v>14105201708</v>
      </c>
      <c r="Q6032" s="12" t="str">
        <f t="shared" si="343"/>
        <v>141052017080001</v>
      </c>
      <c r="R6032" s="20" t="s">
        <v>4765</v>
      </c>
      <c r="AP6032" s="12" t="s">
        <v>903</v>
      </c>
      <c r="AR6032" s="12" t="s">
        <v>859</v>
      </c>
      <c r="BN6032" s="12">
        <v>1</v>
      </c>
      <c r="BP6032" s="12" t="s">
        <v>3800</v>
      </c>
    </row>
    <row r="6033" spans="1:68" ht="45" x14ac:dyDescent="0.25">
      <c r="A6033" s="12">
        <v>1</v>
      </c>
      <c r="B6033" s="11" t="str">
        <f t="shared" si="341"/>
        <v>Общий расчет. Анализ даты. Анализ даты. Символические звезды. Демон красоты. Нет</v>
      </c>
      <c r="C6033" s="11" t="str">
        <f>IFERROR(VLOOKUP(I6033,lvl_1[],2,FALSE),"Нет")</f>
        <v>Общий расчет</v>
      </c>
      <c r="D6033" s="11" t="str">
        <f>IFERROR(VLOOKUP(Rule!J6033,lvl_2[],2,FALSE),"Нет")</f>
        <v>Анализ даты</v>
      </c>
      <c r="E6033" s="11" t="str">
        <f>IFERROR(VLOOKUP(Rule!K6033,lvl_3[],2,FALSE),"Нет")</f>
        <v>Анализ даты</v>
      </c>
      <c r="F6033" s="11" t="str">
        <f>IFERROR(INDEX(lvl_4[],MATCH(L6033,lvl_4[ID],0),MATCH(TEXT(K6033,"##0"),lvl_4[#Headers],0)),"Нет")</f>
        <v>Символические звезды</v>
      </c>
      <c r="G6033" s="11" t="str">
        <f>IFERROR(INDEX(lvl_5[],MATCH(M6033,lvl_5[ID],0),MATCH(_xlfn.CONCAT(TEXT(K6033,"##0"),"_",TEXT(L6033,"##0")),lvl_5[#Headers],0)),"Нет")</f>
        <v>Демон красоты</v>
      </c>
      <c r="H6033" s="11" t="str">
        <f>IFERROR(INDEX(lvl_6[],MATCH(N6033,lvl_6[ID],0),MATCH(_xlfn.CONCAT(K6033,"_",L6033,"_",M6033),lvl_6[#Headers],0)),"Нет")</f>
        <v>Нет</v>
      </c>
      <c r="I6033" s="12">
        <v>1</v>
      </c>
      <c r="J6033" s="12">
        <v>4</v>
      </c>
      <c r="K6033" s="12">
        <v>1</v>
      </c>
      <c r="L6033" s="12">
        <v>5</v>
      </c>
      <c r="M6033" s="12">
        <v>20</v>
      </c>
      <c r="N6033" s="12">
        <v>1709</v>
      </c>
      <c r="O6033" s="12">
        <f>COUNTIF($P$2:P6033,P6033)</f>
        <v>1</v>
      </c>
      <c r="P6033" s="12" t="str">
        <f t="shared" si="342"/>
        <v>14105201709</v>
      </c>
      <c r="Q6033" s="12" t="str">
        <f t="shared" si="343"/>
        <v>141052017090001</v>
      </c>
      <c r="R6033" s="20" t="s">
        <v>4766</v>
      </c>
      <c r="AP6033" s="12" t="s">
        <v>903</v>
      </c>
      <c r="AR6033" s="12" t="s">
        <v>860</v>
      </c>
      <c r="BN6033" s="12">
        <v>1</v>
      </c>
      <c r="BP6033" s="12" t="s">
        <v>3800</v>
      </c>
    </row>
    <row r="6034" spans="1:68" ht="45" x14ac:dyDescent="0.25">
      <c r="A6034" s="12">
        <v>1</v>
      </c>
      <c r="B6034" s="11" t="str">
        <f t="shared" si="341"/>
        <v>Общий расчет. Анализ даты. Анализ даты. Символические звезды. Демон красоты. Нет</v>
      </c>
      <c r="C6034" s="11" t="str">
        <f>IFERROR(VLOOKUP(I6034,lvl_1[],2,FALSE),"Нет")</f>
        <v>Общий расчет</v>
      </c>
      <c r="D6034" s="11" t="str">
        <f>IFERROR(VLOOKUP(Rule!J6034,lvl_2[],2,FALSE),"Нет")</f>
        <v>Анализ даты</v>
      </c>
      <c r="E6034" s="11" t="str">
        <f>IFERROR(VLOOKUP(Rule!K6034,lvl_3[],2,FALSE),"Нет")</f>
        <v>Анализ даты</v>
      </c>
      <c r="F6034" s="11" t="str">
        <f>IFERROR(INDEX(lvl_4[],MATCH(L6034,lvl_4[ID],0),MATCH(TEXT(K6034,"##0"),lvl_4[#Headers],0)),"Нет")</f>
        <v>Символические звезды</v>
      </c>
      <c r="G6034" s="11" t="str">
        <f>IFERROR(INDEX(lvl_5[],MATCH(M6034,lvl_5[ID],0),MATCH(_xlfn.CONCAT(TEXT(K6034,"##0"),"_",TEXT(L6034,"##0")),lvl_5[#Headers],0)),"Нет")</f>
        <v>Демон красоты</v>
      </c>
      <c r="H6034" s="11" t="str">
        <f>IFERROR(INDEX(lvl_6[],MATCH(N6034,lvl_6[ID],0),MATCH(_xlfn.CONCAT(K6034,"_",L6034,"_",M6034),lvl_6[#Headers],0)),"Нет")</f>
        <v>Нет</v>
      </c>
      <c r="I6034" s="12">
        <v>1</v>
      </c>
      <c r="J6034" s="12">
        <v>4</v>
      </c>
      <c r="K6034" s="12">
        <v>1</v>
      </c>
      <c r="L6034" s="12">
        <v>5</v>
      </c>
      <c r="M6034" s="12">
        <v>20</v>
      </c>
      <c r="N6034" s="12">
        <v>1710</v>
      </c>
      <c r="O6034" s="12">
        <f>COUNTIF($P$2:P6034,P6034)</f>
        <v>1</v>
      </c>
      <c r="P6034" s="12" t="str">
        <f t="shared" si="342"/>
        <v>14105201710</v>
      </c>
      <c r="Q6034" s="12" t="str">
        <f t="shared" si="343"/>
        <v>141052017100001</v>
      </c>
      <c r="R6034" s="20" t="s">
        <v>4767</v>
      </c>
      <c r="AP6034" s="12" t="s">
        <v>905</v>
      </c>
      <c r="AR6034" s="12" t="s">
        <v>864</v>
      </c>
      <c r="BN6034" s="12">
        <v>1</v>
      </c>
      <c r="BP6034" s="12" t="s">
        <v>3800</v>
      </c>
    </row>
    <row r="6035" spans="1:68" ht="45" x14ac:dyDescent="0.25">
      <c r="A6035" s="12">
        <v>1</v>
      </c>
      <c r="B6035" s="11" t="str">
        <f t="shared" si="341"/>
        <v>Общий расчет. Анализ даты. Анализ даты. Символические звезды. Демон красоты. Нет</v>
      </c>
      <c r="C6035" s="11" t="str">
        <f>IFERROR(VLOOKUP(I6035,lvl_1[],2,FALSE),"Нет")</f>
        <v>Общий расчет</v>
      </c>
      <c r="D6035" s="11" t="str">
        <f>IFERROR(VLOOKUP(Rule!J6035,lvl_2[],2,FALSE),"Нет")</f>
        <v>Анализ даты</v>
      </c>
      <c r="E6035" s="11" t="str">
        <f>IFERROR(VLOOKUP(Rule!K6035,lvl_3[],2,FALSE),"Нет")</f>
        <v>Анализ даты</v>
      </c>
      <c r="F6035" s="11" t="str">
        <f>IFERROR(INDEX(lvl_4[],MATCH(L6035,lvl_4[ID],0),MATCH(TEXT(K6035,"##0"),lvl_4[#Headers],0)),"Нет")</f>
        <v>Символические звезды</v>
      </c>
      <c r="G6035" s="11" t="str">
        <f>IFERROR(INDEX(lvl_5[],MATCH(M6035,lvl_5[ID],0),MATCH(_xlfn.CONCAT(TEXT(K6035,"##0"),"_",TEXT(L6035,"##0")),lvl_5[#Headers],0)),"Нет")</f>
        <v>Демон красоты</v>
      </c>
      <c r="H6035" s="11" t="str">
        <f>IFERROR(INDEX(lvl_6[],MATCH(N6035,lvl_6[ID],0),MATCH(_xlfn.CONCAT(K6035,"_",L6035,"_",M6035),lvl_6[#Headers],0)),"Нет")</f>
        <v>Нет</v>
      </c>
      <c r="I6035" s="12">
        <v>1</v>
      </c>
      <c r="J6035" s="12">
        <v>4</v>
      </c>
      <c r="K6035" s="12">
        <v>1</v>
      </c>
      <c r="L6035" s="12">
        <v>5</v>
      </c>
      <c r="M6035" s="12">
        <v>20</v>
      </c>
      <c r="N6035" s="12">
        <v>1711</v>
      </c>
      <c r="O6035" s="12">
        <f>COUNTIF($P$2:P6035,P6035)</f>
        <v>1</v>
      </c>
      <c r="P6035" s="12" t="str">
        <f t="shared" si="342"/>
        <v>14105201711</v>
      </c>
      <c r="Q6035" s="12" t="str">
        <f t="shared" si="343"/>
        <v>141052017110001</v>
      </c>
      <c r="R6035" s="20" t="s">
        <v>4768</v>
      </c>
      <c r="AP6035" s="12" t="s">
        <v>907</v>
      </c>
      <c r="AR6035" s="12" t="s">
        <v>861</v>
      </c>
      <c r="BN6035" s="12">
        <v>1</v>
      </c>
      <c r="BP6035" s="12" t="s">
        <v>3800</v>
      </c>
    </row>
    <row r="6036" spans="1:68" ht="45" x14ac:dyDescent="0.25">
      <c r="A6036" s="12">
        <v>1</v>
      </c>
      <c r="B6036" s="11" t="str">
        <f t="shared" si="341"/>
        <v>Общий расчет. Анализ даты. Анализ даты. Символические звезды. Демон красоты. Нет</v>
      </c>
      <c r="C6036" s="11" t="str">
        <f>IFERROR(VLOOKUP(I6036,lvl_1[],2,FALSE),"Нет")</f>
        <v>Общий расчет</v>
      </c>
      <c r="D6036" s="11" t="str">
        <f>IFERROR(VLOOKUP(Rule!J6036,lvl_2[],2,FALSE),"Нет")</f>
        <v>Анализ даты</v>
      </c>
      <c r="E6036" s="11" t="str">
        <f>IFERROR(VLOOKUP(Rule!K6036,lvl_3[],2,FALSE),"Нет")</f>
        <v>Анализ даты</v>
      </c>
      <c r="F6036" s="11" t="str">
        <f>IFERROR(INDEX(lvl_4[],MATCH(L6036,lvl_4[ID],0),MATCH(TEXT(K6036,"##0"),lvl_4[#Headers],0)),"Нет")</f>
        <v>Символические звезды</v>
      </c>
      <c r="G6036" s="11" t="str">
        <f>IFERROR(INDEX(lvl_5[],MATCH(M6036,lvl_5[ID],0),MATCH(_xlfn.CONCAT(TEXT(K6036,"##0"),"_",TEXT(L6036,"##0")),lvl_5[#Headers],0)),"Нет")</f>
        <v>Демон красоты</v>
      </c>
      <c r="H6036" s="11" t="str">
        <f>IFERROR(INDEX(lvl_6[],MATCH(N6036,lvl_6[ID],0),MATCH(_xlfn.CONCAT(K6036,"_",L6036,"_",M6036),lvl_6[#Headers],0)),"Нет")</f>
        <v>Нет</v>
      </c>
      <c r="I6036" s="12">
        <v>1</v>
      </c>
      <c r="J6036" s="12">
        <v>4</v>
      </c>
      <c r="K6036" s="12">
        <v>1</v>
      </c>
      <c r="L6036" s="12">
        <v>5</v>
      </c>
      <c r="M6036" s="12">
        <v>20</v>
      </c>
      <c r="N6036" s="12">
        <v>1712</v>
      </c>
      <c r="O6036" s="12">
        <f>COUNTIF($P$2:P6036,P6036)</f>
        <v>1</v>
      </c>
      <c r="P6036" s="12" t="str">
        <f t="shared" si="342"/>
        <v>14105201712</v>
      </c>
      <c r="Q6036" s="12" t="str">
        <f t="shared" si="343"/>
        <v>141052017120001</v>
      </c>
      <c r="R6036" s="20" t="s">
        <v>4769</v>
      </c>
      <c r="AP6036" s="12" t="s">
        <v>908</v>
      </c>
      <c r="AR6036" s="12" t="s">
        <v>861</v>
      </c>
      <c r="BN6036" s="12">
        <v>1</v>
      </c>
      <c r="BP6036" s="12" t="s">
        <v>3800</v>
      </c>
    </row>
    <row r="6037" spans="1:68" ht="45" x14ac:dyDescent="0.25">
      <c r="A6037" s="12">
        <v>1</v>
      </c>
      <c r="B6037" s="11" t="str">
        <f t="shared" si="341"/>
        <v>Общий расчет. Анализ даты. Анализ даты. Символические звезды. Демон красоты. Нет</v>
      </c>
      <c r="C6037" s="11" t="str">
        <f>IFERROR(VLOOKUP(I6037,lvl_1[],2,FALSE),"Нет")</f>
        <v>Общий расчет</v>
      </c>
      <c r="D6037" s="11" t="str">
        <f>IFERROR(VLOOKUP(Rule!J6037,lvl_2[],2,FALSE),"Нет")</f>
        <v>Анализ даты</v>
      </c>
      <c r="E6037" s="11" t="str">
        <f>IFERROR(VLOOKUP(Rule!K6037,lvl_3[],2,FALSE),"Нет")</f>
        <v>Анализ даты</v>
      </c>
      <c r="F6037" s="11" t="str">
        <f>IFERROR(INDEX(lvl_4[],MATCH(L6037,lvl_4[ID],0),MATCH(TEXT(K6037,"##0"),lvl_4[#Headers],0)),"Нет")</f>
        <v>Символические звезды</v>
      </c>
      <c r="G6037" s="11" t="str">
        <f>IFERROR(INDEX(lvl_5[],MATCH(M6037,lvl_5[ID],0),MATCH(_xlfn.CONCAT(TEXT(K6037,"##0"),"_",TEXT(L6037,"##0")),lvl_5[#Headers],0)),"Нет")</f>
        <v>Демон красоты</v>
      </c>
      <c r="H6037" s="11" t="str">
        <f>IFERROR(INDEX(lvl_6[],MATCH(N6037,lvl_6[ID],0),MATCH(_xlfn.CONCAT(K6037,"_",L6037,"_",M6037),lvl_6[#Headers],0)),"Нет")</f>
        <v>Нет</v>
      </c>
      <c r="I6037" s="12">
        <v>1</v>
      </c>
      <c r="J6037" s="12">
        <v>4</v>
      </c>
      <c r="K6037" s="12">
        <v>1</v>
      </c>
      <c r="L6037" s="12">
        <v>5</v>
      </c>
      <c r="M6037" s="12">
        <v>20</v>
      </c>
      <c r="N6037" s="12">
        <v>1713</v>
      </c>
      <c r="O6037" s="12">
        <f>COUNTIF($P$2:P6037,P6037)</f>
        <v>1</v>
      </c>
      <c r="P6037" s="12" t="str">
        <f t="shared" si="342"/>
        <v>14105201713</v>
      </c>
      <c r="Q6037" s="12" t="str">
        <f t="shared" si="343"/>
        <v>141052017130001</v>
      </c>
      <c r="R6037" s="20" t="s">
        <v>4770</v>
      </c>
      <c r="AP6037" s="12" t="s">
        <v>910</v>
      </c>
      <c r="AR6037" s="12" t="s">
        <v>867</v>
      </c>
      <c r="BN6037" s="12">
        <v>1</v>
      </c>
      <c r="BP6037" s="12" t="s">
        <v>3800</v>
      </c>
    </row>
    <row r="6038" spans="1:68" ht="45" x14ac:dyDescent="0.25">
      <c r="A6038" s="12">
        <v>1</v>
      </c>
      <c r="B6038" s="11" t="str">
        <f t="shared" si="341"/>
        <v>Общий расчет. Анализ даты. Анализ даты. Символические звезды. Демон красоты. Нет</v>
      </c>
      <c r="C6038" s="11" t="str">
        <f>IFERROR(VLOOKUP(I6038,lvl_1[],2,FALSE),"Нет")</f>
        <v>Общий расчет</v>
      </c>
      <c r="D6038" s="11" t="str">
        <f>IFERROR(VLOOKUP(Rule!J6038,lvl_2[],2,FALSE),"Нет")</f>
        <v>Анализ даты</v>
      </c>
      <c r="E6038" s="11" t="str">
        <f>IFERROR(VLOOKUP(Rule!K6038,lvl_3[],2,FALSE),"Нет")</f>
        <v>Анализ даты</v>
      </c>
      <c r="F6038" s="11" t="str">
        <f>IFERROR(INDEX(lvl_4[],MATCH(L6038,lvl_4[ID],0),MATCH(TEXT(K6038,"##0"),lvl_4[#Headers],0)),"Нет")</f>
        <v>Символические звезды</v>
      </c>
      <c r="G6038" s="11" t="str">
        <f>IFERROR(INDEX(lvl_5[],MATCH(M6038,lvl_5[ID],0),MATCH(_xlfn.CONCAT(TEXT(K6038,"##0"),"_",TEXT(L6038,"##0")),lvl_5[#Headers],0)),"Нет")</f>
        <v>Демон красоты</v>
      </c>
      <c r="H6038" s="11" t="str">
        <f>IFERROR(INDEX(lvl_6[],MATCH(N6038,lvl_6[ID],0),MATCH(_xlfn.CONCAT(K6038,"_",L6038,"_",M6038),lvl_6[#Headers],0)),"Нет")</f>
        <v>Нет</v>
      </c>
      <c r="I6038" s="12">
        <v>1</v>
      </c>
      <c r="J6038" s="12">
        <v>4</v>
      </c>
      <c r="K6038" s="12">
        <v>1</v>
      </c>
      <c r="L6038" s="12">
        <v>5</v>
      </c>
      <c r="M6038" s="12">
        <v>20</v>
      </c>
      <c r="N6038" s="12">
        <v>1714</v>
      </c>
      <c r="O6038" s="12">
        <f>COUNTIF($P$2:P6038,P6038)</f>
        <v>1</v>
      </c>
      <c r="P6038" s="12" t="str">
        <f t="shared" si="342"/>
        <v>14105201714</v>
      </c>
      <c r="Q6038" s="12" t="str">
        <f t="shared" si="343"/>
        <v>141052017140001</v>
      </c>
      <c r="R6038" s="20" t="s">
        <v>4771</v>
      </c>
      <c r="AP6038" s="12" t="s">
        <v>912</v>
      </c>
      <c r="AR6038" s="12" t="s">
        <v>866</v>
      </c>
      <c r="BN6038" s="12">
        <v>1</v>
      </c>
      <c r="BP6038" s="12" t="s">
        <v>3800</v>
      </c>
    </row>
    <row r="6039" spans="1:68" ht="45" x14ac:dyDescent="0.25">
      <c r="A6039" s="12">
        <v>1</v>
      </c>
      <c r="B6039" s="11" t="str">
        <f t="shared" si="341"/>
        <v>Общий расчет. Анализ даты. Анализ даты. Символические звезды. Демон красоты. Нет</v>
      </c>
      <c r="C6039" s="11" t="str">
        <f>IFERROR(VLOOKUP(I6039,lvl_1[],2,FALSE),"Нет")</f>
        <v>Общий расчет</v>
      </c>
      <c r="D6039" s="11" t="str">
        <f>IFERROR(VLOOKUP(Rule!J6039,lvl_2[],2,FALSE),"Нет")</f>
        <v>Анализ даты</v>
      </c>
      <c r="E6039" s="11" t="str">
        <f>IFERROR(VLOOKUP(Rule!K6039,lvl_3[],2,FALSE),"Нет")</f>
        <v>Анализ даты</v>
      </c>
      <c r="F6039" s="11" t="str">
        <f>IFERROR(INDEX(lvl_4[],MATCH(L6039,lvl_4[ID],0),MATCH(TEXT(K6039,"##0"),lvl_4[#Headers],0)),"Нет")</f>
        <v>Символические звезды</v>
      </c>
      <c r="G6039" s="11" t="str">
        <f>IFERROR(INDEX(lvl_5[],MATCH(M6039,lvl_5[ID],0),MATCH(_xlfn.CONCAT(TEXT(K6039,"##0"),"_",TEXT(L6039,"##0")),lvl_5[#Headers],0)),"Нет")</f>
        <v>Демон красоты</v>
      </c>
      <c r="H6039" s="11" t="str">
        <f>IFERROR(INDEX(lvl_6[],MATCH(N6039,lvl_6[ID],0),MATCH(_xlfn.CONCAT(K6039,"_",L6039,"_",M6039),lvl_6[#Headers],0)),"Нет")</f>
        <v>Нет</v>
      </c>
      <c r="I6039" s="12">
        <v>1</v>
      </c>
      <c r="J6039" s="12">
        <v>4</v>
      </c>
      <c r="K6039" s="12">
        <v>1</v>
      </c>
      <c r="L6039" s="12">
        <v>5</v>
      </c>
      <c r="M6039" s="12">
        <v>20</v>
      </c>
      <c r="N6039" s="12">
        <v>1715</v>
      </c>
      <c r="O6039" s="12">
        <f>COUNTIF($P$2:P6039,P6039)</f>
        <v>1</v>
      </c>
      <c r="P6039" s="12" t="str">
        <f t="shared" si="342"/>
        <v>14105201715</v>
      </c>
      <c r="Q6039" s="12" t="str">
        <f t="shared" si="343"/>
        <v>141052017150001</v>
      </c>
      <c r="R6039" s="20" t="s">
        <v>4772</v>
      </c>
      <c r="AP6039" s="12" t="s">
        <v>914</v>
      </c>
      <c r="AR6039" s="12" t="s">
        <v>869</v>
      </c>
      <c r="BN6039" s="12">
        <v>1</v>
      </c>
      <c r="BP6039" s="12" t="s">
        <v>3800</v>
      </c>
    </row>
    <row r="6040" spans="1:68" ht="45" x14ac:dyDescent="0.25">
      <c r="A6040" s="12">
        <v>1</v>
      </c>
      <c r="B6040" s="11" t="str">
        <f t="shared" si="341"/>
        <v>Общий расчет. Анализ даты. Анализ даты. Символические звезды. Демон красоты. Нет</v>
      </c>
      <c r="C6040" s="11" t="str">
        <f>IFERROR(VLOOKUP(I6040,lvl_1[],2,FALSE),"Нет")</f>
        <v>Общий расчет</v>
      </c>
      <c r="D6040" s="11" t="str">
        <f>IFERROR(VLOOKUP(Rule!J6040,lvl_2[],2,FALSE),"Нет")</f>
        <v>Анализ даты</v>
      </c>
      <c r="E6040" s="11" t="str">
        <f>IFERROR(VLOOKUP(Rule!K6040,lvl_3[],2,FALSE),"Нет")</f>
        <v>Анализ даты</v>
      </c>
      <c r="F6040" s="11" t="str">
        <f>IFERROR(INDEX(lvl_4[],MATCH(L6040,lvl_4[ID],0),MATCH(TEXT(K6040,"##0"),lvl_4[#Headers],0)),"Нет")</f>
        <v>Символические звезды</v>
      </c>
      <c r="G6040" s="11" t="str">
        <f>IFERROR(INDEX(lvl_5[],MATCH(M6040,lvl_5[ID],0),MATCH(_xlfn.CONCAT(TEXT(K6040,"##0"),"_",TEXT(L6040,"##0")),lvl_5[#Headers],0)),"Нет")</f>
        <v>Демон красоты</v>
      </c>
      <c r="H6040" s="11" t="str">
        <f>IFERROR(INDEX(lvl_6[],MATCH(N6040,lvl_6[ID],0),MATCH(_xlfn.CONCAT(K6040,"_",L6040,"_",M6040),lvl_6[#Headers],0)),"Нет")</f>
        <v>Нет</v>
      </c>
      <c r="I6040" s="12">
        <v>1</v>
      </c>
      <c r="J6040" s="12">
        <v>4</v>
      </c>
      <c r="K6040" s="12">
        <v>1</v>
      </c>
      <c r="L6040" s="12">
        <v>5</v>
      </c>
      <c r="M6040" s="12">
        <v>20</v>
      </c>
      <c r="N6040" s="12">
        <v>1716</v>
      </c>
      <c r="O6040" s="12">
        <f>COUNTIF($P$2:P6040,P6040)</f>
        <v>1</v>
      </c>
      <c r="P6040" s="12" t="str">
        <f t="shared" si="342"/>
        <v>14105201716</v>
      </c>
      <c r="Q6040" s="12" t="str">
        <f t="shared" si="343"/>
        <v>141052017160001</v>
      </c>
      <c r="R6040" s="20" t="s">
        <v>4773</v>
      </c>
      <c r="AP6040" s="12" t="s">
        <v>916</v>
      </c>
      <c r="AR6040" s="12" t="s">
        <v>865</v>
      </c>
      <c r="BN6040" s="12">
        <v>1</v>
      </c>
      <c r="BP6040" s="12" t="s">
        <v>3800</v>
      </c>
    </row>
    <row r="6041" spans="1:68" ht="45" x14ac:dyDescent="0.25">
      <c r="A6041" s="12">
        <v>1</v>
      </c>
      <c r="B6041" s="11" t="str">
        <f t="shared" si="341"/>
        <v>Общий расчет. Анализ даты. Анализ даты. Символические звезды. Золотая карета. Нет</v>
      </c>
      <c r="C6041" s="11" t="str">
        <f>IFERROR(VLOOKUP(I6041,lvl_1[],2,FALSE),"Нет")</f>
        <v>Общий расчет</v>
      </c>
      <c r="D6041" s="11" t="str">
        <f>IFERROR(VLOOKUP(Rule!J6041,lvl_2[],2,FALSE),"Нет")</f>
        <v>Анализ даты</v>
      </c>
      <c r="E6041" s="11" t="str">
        <f>IFERROR(VLOOKUP(Rule!K6041,lvl_3[],2,FALSE),"Нет")</f>
        <v>Анализ даты</v>
      </c>
      <c r="F6041" s="11" t="str">
        <f>IFERROR(INDEX(lvl_4[],MATCH(L6041,lvl_4[ID],0),MATCH(TEXT(K6041,"##0"),lvl_4[#Headers],0)),"Нет")</f>
        <v>Символические звезды</v>
      </c>
      <c r="G6041" s="11" t="str">
        <f>IFERROR(INDEX(lvl_5[],MATCH(M6041,lvl_5[ID],0),MATCH(_xlfn.CONCAT(TEXT(K6041,"##0"),"_",TEXT(L6041,"##0")),lvl_5[#Headers],0)),"Нет")</f>
        <v>Золотая карета</v>
      </c>
      <c r="H6041" s="11" t="str">
        <f>IFERROR(INDEX(lvl_6[],MATCH(N6041,lvl_6[ID],0),MATCH(_xlfn.CONCAT(K6041,"_",L6041,"_",M6041),lvl_6[#Headers],0)),"Нет")</f>
        <v>Нет</v>
      </c>
      <c r="I6041" s="12">
        <v>1</v>
      </c>
      <c r="J6041" s="12">
        <v>4</v>
      </c>
      <c r="K6041" s="12">
        <v>1</v>
      </c>
      <c r="L6041" s="12">
        <v>5</v>
      </c>
      <c r="M6041" s="12">
        <v>21</v>
      </c>
      <c r="N6041" s="12">
        <v>1717</v>
      </c>
      <c r="O6041" s="12">
        <f>COUNTIF($P$2:P6041,P6041)</f>
        <v>1</v>
      </c>
      <c r="P6041" s="12" t="str">
        <f t="shared" si="342"/>
        <v>14105211717</v>
      </c>
      <c r="Q6041" s="12" t="str">
        <f t="shared" si="343"/>
        <v>141052117170001</v>
      </c>
      <c r="R6041" s="20" t="s">
        <v>4774</v>
      </c>
      <c r="AP6041" s="12" t="s">
        <v>899</v>
      </c>
      <c r="AR6041" s="12" t="s">
        <v>861</v>
      </c>
      <c r="BN6041" s="12">
        <v>1</v>
      </c>
      <c r="BP6041" s="12" t="s">
        <v>3800</v>
      </c>
    </row>
    <row r="6042" spans="1:68" ht="45" x14ac:dyDescent="0.25">
      <c r="A6042" s="12">
        <v>1</v>
      </c>
      <c r="B6042" s="11" t="str">
        <f t="shared" si="341"/>
        <v>Общий расчет. Анализ даты. Анализ даты. Символические звезды. Золотая карета. Нет</v>
      </c>
      <c r="C6042" s="11" t="str">
        <f>IFERROR(VLOOKUP(I6042,lvl_1[],2,FALSE),"Нет")</f>
        <v>Общий расчет</v>
      </c>
      <c r="D6042" s="11" t="str">
        <f>IFERROR(VLOOKUP(Rule!J6042,lvl_2[],2,FALSE),"Нет")</f>
        <v>Анализ даты</v>
      </c>
      <c r="E6042" s="11" t="str">
        <f>IFERROR(VLOOKUP(Rule!K6042,lvl_3[],2,FALSE),"Нет")</f>
        <v>Анализ даты</v>
      </c>
      <c r="F6042" s="11" t="str">
        <f>IFERROR(INDEX(lvl_4[],MATCH(L6042,lvl_4[ID],0),MATCH(TEXT(K6042,"##0"),lvl_4[#Headers],0)),"Нет")</f>
        <v>Символические звезды</v>
      </c>
      <c r="G6042" s="11" t="str">
        <f>IFERROR(INDEX(lvl_5[],MATCH(M6042,lvl_5[ID],0),MATCH(_xlfn.CONCAT(TEXT(K6042,"##0"),"_",TEXT(L6042,"##0")),lvl_5[#Headers],0)),"Нет")</f>
        <v>Золотая карета</v>
      </c>
      <c r="H6042" s="11" t="str">
        <f>IFERROR(INDEX(lvl_6[],MATCH(N6042,lvl_6[ID],0),MATCH(_xlfn.CONCAT(K6042,"_",L6042,"_",M6042),lvl_6[#Headers],0)),"Нет")</f>
        <v>Нет</v>
      </c>
      <c r="I6042" s="12">
        <v>1</v>
      </c>
      <c r="J6042" s="12">
        <v>4</v>
      </c>
      <c r="K6042" s="12">
        <v>1</v>
      </c>
      <c r="L6042" s="12">
        <v>5</v>
      </c>
      <c r="M6042" s="12">
        <v>21</v>
      </c>
      <c r="N6042" s="12">
        <v>1718</v>
      </c>
      <c r="O6042" s="12">
        <f>COUNTIF($P$2:P6042,P6042)</f>
        <v>1</v>
      </c>
      <c r="P6042" s="12" t="str">
        <f t="shared" si="342"/>
        <v>14105211718</v>
      </c>
      <c r="Q6042" s="12" t="str">
        <f t="shared" si="343"/>
        <v>141052117180001</v>
      </c>
      <c r="R6042" s="20" t="s">
        <v>4775</v>
      </c>
      <c r="AP6042" s="12" t="s">
        <v>901</v>
      </c>
      <c r="AR6042" s="12" t="s">
        <v>862</v>
      </c>
      <c r="BN6042" s="12">
        <v>1</v>
      </c>
      <c r="BP6042" s="12" t="s">
        <v>3800</v>
      </c>
    </row>
    <row r="6043" spans="1:68" ht="45" x14ac:dyDescent="0.25">
      <c r="A6043" s="12">
        <v>1</v>
      </c>
      <c r="B6043" s="11" t="str">
        <f t="shared" si="341"/>
        <v>Общий расчет. Анализ даты. Анализ даты. Символические звезды. Золотая карета. Нет</v>
      </c>
      <c r="C6043" s="11" t="str">
        <f>IFERROR(VLOOKUP(I6043,lvl_1[],2,FALSE),"Нет")</f>
        <v>Общий расчет</v>
      </c>
      <c r="D6043" s="11" t="str">
        <f>IFERROR(VLOOKUP(Rule!J6043,lvl_2[],2,FALSE),"Нет")</f>
        <v>Анализ даты</v>
      </c>
      <c r="E6043" s="11" t="str">
        <f>IFERROR(VLOOKUP(Rule!K6043,lvl_3[],2,FALSE),"Нет")</f>
        <v>Анализ даты</v>
      </c>
      <c r="F6043" s="11" t="str">
        <f>IFERROR(INDEX(lvl_4[],MATCH(L6043,lvl_4[ID],0),MATCH(TEXT(K6043,"##0"),lvl_4[#Headers],0)),"Нет")</f>
        <v>Символические звезды</v>
      </c>
      <c r="G6043" s="11" t="str">
        <f>IFERROR(INDEX(lvl_5[],MATCH(M6043,lvl_5[ID],0),MATCH(_xlfn.CONCAT(TEXT(K6043,"##0"),"_",TEXT(L6043,"##0")),lvl_5[#Headers],0)),"Нет")</f>
        <v>Золотая карета</v>
      </c>
      <c r="H6043" s="11" t="str">
        <f>IFERROR(INDEX(lvl_6[],MATCH(N6043,lvl_6[ID],0),MATCH(_xlfn.CONCAT(K6043,"_",L6043,"_",M6043),lvl_6[#Headers],0)),"Нет")</f>
        <v>Нет</v>
      </c>
      <c r="I6043" s="12">
        <v>1</v>
      </c>
      <c r="J6043" s="12">
        <v>4</v>
      </c>
      <c r="K6043" s="12">
        <v>1</v>
      </c>
      <c r="L6043" s="12">
        <v>5</v>
      </c>
      <c r="M6043" s="12">
        <v>21</v>
      </c>
      <c r="N6043" s="12">
        <v>1719</v>
      </c>
      <c r="O6043" s="12">
        <f>COUNTIF($P$2:P6043,P6043)</f>
        <v>1</v>
      </c>
      <c r="P6043" s="12" t="str">
        <f t="shared" si="342"/>
        <v>14105211719</v>
      </c>
      <c r="Q6043" s="12" t="str">
        <f t="shared" si="343"/>
        <v>141052117190001</v>
      </c>
      <c r="R6043" s="20" t="s">
        <v>4776</v>
      </c>
      <c r="AP6043" s="12" t="s">
        <v>903</v>
      </c>
      <c r="AR6043" s="12" t="s">
        <v>864</v>
      </c>
      <c r="BN6043" s="12">
        <v>1</v>
      </c>
      <c r="BP6043" s="12" t="s">
        <v>3800</v>
      </c>
    </row>
    <row r="6044" spans="1:68" ht="45" x14ac:dyDescent="0.25">
      <c r="A6044" s="12">
        <v>1</v>
      </c>
      <c r="B6044" s="11" t="str">
        <f t="shared" si="341"/>
        <v>Общий расчет. Анализ даты. Анализ даты. Символические звезды. Золотая карета. Нет</v>
      </c>
      <c r="C6044" s="11" t="str">
        <f>IFERROR(VLOOKUP(I6044,lvl_1[],2,FALSE),"Нет")</f>
        <v>Общий расчет</v>
      </c>
      <c r="D6044" s="11" t="str">
        <f>IFERROR(VLOOKUP(Rule!J6044,lvl_2[],2,FALSE),"Нет")</f>
        <v>Анализ даты</v>
      </c>
      <c r="E6044" s="11" t="str">
        <f>IFERROR(VLOOKUP(Rule!K6044,lvl_3[],2,FALSE),"Нет")</f>
        <v>Анализ даты</v>
      </c>
      <c r="F6044" s="11" t="str">
        <f>IFERROR(INDEX(lvl_4[],MATCH(L6044,lvl_4[ID],0),MATCH(TEXT(K6044,"##0"),lvl_4[#Headers],0)),"Нет")</f>
        <v>Символические звезды</v>
      </c>
      <c r="G6044" s="11" t="str">
        <f>IFERROR(INDEX(lvl_5[],MATCH(M6044,lvl_5[ID],0),MATCH(_xlfn.CONCAT(TEXT(K6044,"##0"),"_",TEXT(L6044,"##0")),lvl_5[#Headers],0)),"Нет")</f>
        <v>Золотая карета</v>
      </c>
      <c r="H6044" s="11" t="str">
        <f>IFERROR(INDEX(lvl_6[],MATCH(N6044,lvl_6[ID],0),MATCH(_xlfn.CONCAT(K6044,"_",L6044,"_",M6044),lvl_6[#Headers],0)),"Нет")</f>
        <v>Нет</v>
      </c>
      <c r="I6044" s="12">
        <v>1</v>
      </c>
      <c r="J6044" s="12">
        <v>4</v>
      </c>
      <c r="K6044" s="12">
        <v>1</v>
      </c>
      <c r="L6044" s="12">
        <v>5</v>
      </c>
      <c r="M6044" s="12">
        <v>21</v>
      </c>
      <c r="N6044" s="12">
        <v>1720</v>
      </c>
      <c r="O6044" s="12">
        <f>COUNTIF($P$2:P6044,P6044)</f>
        <v>1</v>
      </c>
      <c r="P6044" s="12" t="str">
        <f t="shared" si="342"/>
        <v>14105211720</v>
      </c>
      <c r="Q6044" s="12" t="str">
        <f t="shared" si="343"/>
        <v>141052117200001</v>
      </c>
      <c r="R6044" s="20" t="s">
        <v>4777</v>
      </c>
      <c r="AP6044" s="12" t="s">
        <v>905</v>
      </c>
      <c r="AR6044" s="12" t="s">
        <v>865</v>
      </c>
      <c r="BN6044" s="12">
        <v>1</v>
      </c>
      <c r="BP6044" s="12" t="s">
        <v>3800</v>
      </c>
    </row>
    <row r="6045" spans="1:68" ht="45" x14ac:dyDescent="0.25">
      <c r="A6045" s="12">
        <v>1</v>
      </c>
      <c r="B6045" s="11" t="str">
        <f t="shared" si="341"/>
        <v>Общий расчет. Анализ даты. Анализ даты. Символические звезды. Золотая карета. Нет</v>
      </c>
      <c r="C6045" s="11" t="str">
        <f>IFERROR(VLOOKUP(I6045,lvl_1[],2,FALSE),"Нет")</f>
        <v>Общий расчет</v>
      </c>
      <c r="D6045" s="11" t="str">
        <f>IFERROR(VLOOKUP(Rule!J6045,lvl_2[],2,FALSE),"Нет")</f>
        <v>Анализ даты</v>
      </c>
      <c r="E6045" s="11" t="str">
        <f>IFERROR(VLOOKUP(Rule!K6045,lvl_3[],2,FALSE),"Нет")</f>
        <v>Анализ даты</v>
      </c>
      <c r="F6045" s="11" t="str">
        <f>IFERROR(INDEX(lvl_4[],MATCH(L6045,lvl_4[ID],0),MATCH(TEXT(K6045,"##0"),lvl_4[#Headers],0)),"Нет")</f>
        <v>Символические звезды</v>
      </c>
      <c r="G6045" s="11" t="str">
        <f>IFERROR(INDEX(lvl_5[],MATCH(M6045,lvl_5[ID],0),MATCH(_xlfn.CONCAT(TEXT(K6045,"##0"),"_",TEXT(L6045,"##0")),lvl_5[#Headers],0)),"Нет")</f>
        <v>Золотая карета</v>
      </c>
      <c r="H6045" s="11" t="str">
        <f>IFERROR(INDEX(lvl_6[],MATCH(N6045,lvl_6[ID],0),MATCH(_xlfn.CONCAT(K6045,"_",L6045,"_",M6045),lvl_6[#Headers],0)),"Нет")</f>
        <v>Нет</v>
      </c>
      <c r="I6045" s="12">
        <v>1</v>
      </c>
      <c r="J6045" s="12">
        <v>4</v>
      </c>
      <c r="K6045" s="12">
        <v>1</v>
      </c>
      <c r="L6045" s="12">
        <v>5</v>
      </c>
      <c r="M6045" s="12">
        <v>21</v>
      </c>
      <c r="N6045" s="12">
        <v>1721</v>
      </c>
      <c r="O6045" s="12">
        <f>COUNTIF($P$2:P6045,P6045)</f>
        <v>1</v>
      </c>
      <c r="P6045" s="12" t="str">
        <f t="shared" si="342"/>
        <v>14105211721</v>
      </c>
      <c r="Q6045" s="12" t="str">
        <f t="shared" si="343"/>
        <v>141052117210001</v>
      </c>
      <c r="R6045" s="20" t="s">
        <v>4778</v>
      </c>
      <c r="AP6045" s="12" t="s">
        <v>907</v>
      </c>
      <c r="AR6045" s="12" t="s">
        <v>864</v>
      </c>
      <c r="BN6045" s="12">
        <v>1</v>
      </c>
      <c r="BP6045" s="12" t="s">
        <v>3800</v>
      </c>
    </row>
    <row r="6046" spans="1:68" ht="45" x14ac:dyDescent="0.25">
      <c r="A6046" s="12">
        <v>1</v>
      </c>
      <c r="B6046" s="11" t="str">
        <f t="shared" si="341"/>
        <v>Общий расчет. Анализ даты. Анализ даты. Символические звезды. Золотая карета. Нет</v>
      </c>
      <c r="C6046" s="11" t="str">
        <f>IFERROR(VLOOKUP(I6046,lvl_1[],2,FALSE),"Нет")</f>
        <v>Общий расчет</v>
      </c>
      <c r="D6046" s="11" t="str">
        <f>IFERROR(VLOOKUP(Rule!J6046,lvl_2[],2,FALSE),"Нет")</f>
        <v>Анализ даты</v>
      </c>
      <c r="E6046" s="11" t="str">
        <f>IFERROR(VLOOKUP(Rule!K6046,lvl_3[],2,FALSE),"Нет")</f>
        <v>Анализ даты</v>
      </c>
      <c r="F6046" s="11" t="str">
        <f>IFERROR(INDEX(lvl_4[],MATCH(L6046,lvl_4[ID],0),MATCH(TEXT(K6046,"##0"),lvl_4[#Headers],0)),"Нет")</f>
        <v>Символические звезды</v>
      </c>
      <c r="G6046" s="11" t="str">
        <f>IFERROR(INDEX(lvl_5[],MATCH(M6046,lvl_5[ID],0),MATCH(_xlfn.CONCAT(TEXT(K6046,"##0"),"_",TEXT(L6046,"##0")),lvl_5[#Headers],0)),"Нет")</f>
        <v>Золотая карета</v>
      </c>
      <c r="H6046" s="11" t="str">
        <f>IFERROR(INDEX(lvl_6[],MATCH(N6046,lvl_6[ID],0),MATCH(_xlfn.CONCAT(K6046,"_",L6046,"_",M6046),lvl_6[#Headers],0)),"Нет")</f>
        <v>Нет</v>
      </c>
      <c r="I6046" s="12">
        <v>1</v>
      </c>
      <c r="J6046" s="12">
        <v>4</v>
      </c>
      <c r="K6046" s="12">
        <v>1</v>
      </c>
      <c r="L6046" s="12">
        <v>5</v>
      </c>
      <c r="M6046" s="12">
        <v>21</v>
      </c>
      <c r="N6046" s="12">
        <v>1722</v>
      </c>
      <c r="O6046" s="12">
        <f>COUNTIF($P$2:P6046,P6046)</f>
        <v>1</v>
      </c>
      <c r="P6046" s="12" t="str">
        <f t="shared" si="342"/>
        <v>14105211722</v>
      </c>
      <c r="Q6046" s="12" t="str">
        <f t="shared" si="343"/>
        <v>141052117220001</v>
      </c>
      <c r="R6046" s="20" t="s">
        <v>4779</v>
      </c>
      <c r="AP6046" s="12" t="s">
        <v>908</v>
      </c>
      <c r="AR6046" s="12" t="s">
        <v>865</v>
      </c>
      <c r="BN6046" s="12">
        <v>1</v>
      </c>
      <c r="BP6046" s="12" t="s">
        <v>3800</v>
      </c>
    </row>
    <row r="6047" spans="1:68" ht="45" x14ac:dyDescent="0.25">
      <c r="A6047" s="12">
        <v>1</v>
      </c>
      <c r="B6047" s="11" t="str">
        <f t="shared" si="341"/>
        <v>Общий расчет. Анализ даты. Анализ даты. Символические звезды. Золотая карета. Нет</v>
      </c>
      <c r="C6047" s="11" t="str">
        <f>IFERROR(VLOOKUP(I6047,lvl_1[],2,FALSE),"Нет")</f>
        <v>Общий расчет</v>
      </c>
      <c r="D6047" s="11" t="str">
        <f>IFERROR(VLOOKUP(Rule!J6047,lvl_2[],2,FALSE),"Нет")</f>
        <v>Анализ даты</v>
      </c>
      <c r="E6047" s="11" t="str">
        <f>IFERROR(VLOOKUP(Rule!K6047,lvl_3[],2,FALSE),"Нет")</f>
        <v>Анализ даты</v>
      </c>
      <c r="F6047" s="11" t="str">
        <f>IFERROR(INDEX(lvl_4[],MATCH(L6047,lvl_4[ID],0),MATCH(TEXT(K6047,"##0"),lvl_4[#Headers],0)),"Нет")</f>
        <v>Символические звезды</v>
      </c>
      <c r="G6047" s="11" t="str">
        <f>IFERROR(INDEX(lvl_5[],MATCH(M6047,lvl_5[ID],0),MATCH(_xlfn.CONCAT(TEXT(K6047,"##0"),"_",TEXT(L6047,"##0")),lvl_5[#Headers],0)),"Нет")</f>
        <v>Золотая карета</v>
      </c>
      <c r="H6047" s="11" t="str">
        <f>IFERROR(INDEX(lvl_6[],MATCH(N6047,lvl_6[ID],0),MATCH(_xlfn.CONCAT(K6047,"_",L6047,"_",M6047),lvl_6[#Headers],0)),"Нет")</f>
        <v>Нет</v>
      </c>
      <c r="I6047" s="12">
        <v>1</v>
      </c>
      <c r="J6047" s="12">
        <v>4</v>
      </c>
      <c r="K6047" s="12">
        <v>1</v>
      </c>
      <c r="L6047" s="12">
        <v>5</v>
      </c>
      <c r="M6047" s="12">
        <v>21</v>
      </c>
      <c r="N6047" s="12">
        <v>1723</v>
      </c>
      <c r="O6047" s="12">
        <f>COUNTIF($P$2:P6047,P6047)</f>
        <v>1</v>
      </c>
      <c r="P6047" s="12" t="str">
        <f t="shared" si="342"/>
        <v>14105211723</v>
      </c>
      <c r="Q6047" s="12" t="str">
        <f t="shared" si="343"/>
        <v>141052117230001</v>
      </c>
      <c r="R6047" s="20" t="s">
        <v>4780</v>
      </c>
      <c r="AP6047" s="12" t="s">
        <v>910</v>
      </c>
      <c r="AR6047" s="12" t="s">
        <v>867</v>
      </c>
      <c r="BN6047" s="12">
        <v>1</v>
      </c>
      <c r="BP6047" s="12" t="s">
        <v>3800</v>
      </c>
    </row>
    <row r="6048" spans="1:68" ht="45" x14ac:dyDescent="0.25">
      <c r="A6048" s="12">
        <v>1</v>
      </c>
      <c r="B6048" s="11" t="str">
        <f t="shared" si="341"/>
        <v>Общий расчет. Анализ даты. Анализ даты. Символические звезды. Золотая карета. Нет</v>
      </c>
      <c r="C6048" s="11" t="str">
        <f>IFERROR(VLOOKUP(I6048,lvl_1[],2,FALSE),"Нет")</f>
        <v>Общий расчет</v>
      </c>
      <c r="D6048" s="11" t="str">
        <f>IFERROR(VLOOKUP(Rule!J6048,lvl_2[],2,FALSE),"Нет")</f>
        <v>Анализ даты</v>
      </c>
      <c r="E6048" s="11" t="str">
        <f>IFERROR(VLOOKUP(Rule!K6048,lvl_3[],2,FALSE),"Нет")</f>
        <v>Анализ даты</v>
      </c>
      <c r="F6048" s="11" t="str">
        <f>IFERROR(INDEX(lvl_4[],MATCH(L6048,lvl_4[ID],0),MATCH(TEXT(K6048,"##0"),lvl_4[#Headers],0)),"Нет")</f>
        <v>Символические звезды</v>
      </c>
      <c r="G6048" s="11" t="str">
        <f>IFERROR(INDEX(lvl_5[],MATCH(M6048,lvl_5[ID],0),MATCH(_xlfn.CONCAT(TEXT(K6048,"##0"),"_",TEXT(L6048,"##0")),lvl_5[#Headers],0)),"Нет")</f>
        <v>Золотая карета</v>
      </c>
      <c r="H6048" s="11" t="str">
        <f>IFERROR(INDEX(lvl_6[],MATCH(N6048,lvl_6[ID],0),MATCH(_xlfn.CONCAT(K6048,"_",L6048,"_",M6048),lvl_6[#Headers],0)),"Нет")</f>
        <v>Нет</v>
      </c>
      <c r="I6048" s="12">
        <v>1</v>
      </c>
      <c r="J6048" s="12">
        <v>4</v>
      </c>
      <c r="K6048" s="12">
        <v>1</v>
      </c>
      <c r="L6048" s="12">
        <v>5</v>
      </c>
      <c r="M6048" s="12">
        <v>21</v>
      </c>
      <c r="N6048" s="12">
        <v>1724</v>
      </c>
      <c r="O6048" s="12">
        <f>COUNTIF($P$2:P6048,P6048)</f>
        <v>1</v>
      </c>
      <c r="P6048" s="12" t="str">
        <f t="shared" si="342"/>
        <v>14105211724</v>
      </c>
      <c r="Q6048" s="12" t="str">
        <f t="shared" si="343"/>
        <v>141052117240001</v>
      </c>
      <c r="R6048" s="20" t="s">
        <v>4781</v>
      </c>
      <c r="AP6048" s="12" t="s">
        <v>912</v>
      </c>
      <c r="AR6048" s="12" t="s">
        <v>868</v>
      </c>
      <c r="BN6048" s="12">
        <v>1</v>
      </c>
      <c r="BP6048" s="12" t="s">
        <v>3800</v>
      </c>
    </row>
    <row r="6049" spans="1:77" ht="45" x14ac:dyDescent="0.25">
      <c r="A6049" s="12">
        <v>1</v>
      </c>
      <c r="B6049" s="11" t="str">
        <f t="shared" si="341"/>
        <v>Общий расчет. Анализ даты. Анализ даты. Символические звезды. Золотая карета. Нет</v>
      </c>
      <c r="C6049" s="11" t="str">
        <f>IFERROR(VLOOKUP(I6049,lvl_1[],2,FALSE),"Нет")</f>
        <v>Общий расчет</v>
      </c>
      <c r="D6049" s="11" t="str">
        <f>IFERROR(VLOOKUP(Rule!J6049,lvl_2[],2,FALSE),"Нет")</f>
        <v>Анализ даты</v>
      </c>
      <c r="E6049" s="11" t="str">
        <f>IFERROR(VLOOKUP(Rule!K6049,lvl_3[],2,FALSE),"Нет")</f>
        <v>Анализ даты</v>
      </c>
      <c r="F6049" s="11" t="str">
        <f>IFERROR(INDEX(lvl_4[],MATCH(L6049,lvl_4[ID],0),MATCH(TEXT(K6049,"##0"),lvl_4[#Headers],0)),"Нет")</f>
        <v>Символические звезды</v>
      </c>
      <c r="G6049" s="11" t="str">
        <f>IFERROR(INDEX(lvl_5[],MATCH(M6049,lvl_5[ID],0),MATCH(_xlfn.CONCAT(TEXT(K6049,"##0"),"_",TEXT(L6049,"##0")),lvl_5[#Headers],0)),"Нет")</f>
        <v>Золотая карета</v>
      </c>
      <c r="H6049" s="11" t="str">
        <f>IFERROR(INDEX(lvl_6[],MATCH(N6049,lvl_6[ID],0),MATCH(_xlfn.CONCAT(K6049,"_",L6049,"_",M6049),lvl_6[#Headers],0)),"Нет")</f>
        <v>Нет</v>
      </c>
      <c r="I6049" s="12">
        <v>1</v>
      </c>
      <c r="J6049" s="12">
        <v>4</v>
      </c>
      <c r="K6049" s="12">
        <v>1</v>
      </c>
      <c r="L6049" s="12">
        <v>5</v>
      </c>
      <c r="M6049" s="12">
        <v>21</v>
      </c>
      <c r="N6049" s="12">
        <v>1725</v>
      </c>
      <c r="O6049" s="12">
        <f>COUNTIF($P$2:P6049,P6049)</f>
        <v>1</v>
      </c>
      <c r="P6049" s="12" t="str">
        <f t="shared" si="342"/>
        <v>14105211725</v>
      </c>
      <c r="Q6049" s="12" t="str">
        <f t="shared" si="343"/>
        <v>141052117250001</v>
      </c>
      <c r="R6049" s="20" t="s">
        <v>4782</v>
      </c>
      <c r="AP6049" s="12" t="s">
        <v>914</v>
      </c>
      <c r="AR6049" s="12" t="s">
        <v>870</v>
      </c>
      <c r="BN6049" s="12">
        <v>1</v>
      </c>
      <c r="BP6049" s="12" t="s">
        <v>3800</v>
      </c>
    </row>
    <row r="6050" spans="1:77" ht="45" x14ac:dyDescent="0.25">
      <c r="A6050" s="12">
        <v>1</v>
      </c>
      <c r="B6050" s="11" t="str">
        <f t="shared" si="341"/>
        <v>Общий расчет. Анализ даты. Анализ даты. Символические звезды. Золотая карета. Нет</v>
      </c>
      <c r="C6050" s="11" t="str">
        <f>IFERROR(VLOOKUP(I6050,lvl_1[],2,FALSE),"Нет")</f>
        <v>Общий расчет</v>
      </c>
      <c r="D6050" s="11" t="str">
        <f>IFERROR(VLOOKUP(Rule!J6050,lvl_2[],2,FALSE),"Нет")</f>
        <v>Анализ даты</v>
      </c>
      <c r="E6050" s="11" t="str">
        <f>IFERROR(VLOOKUP(Rule!K6050,lvl_3[],2,FALSE),"Нет")</f>
        <v>Анализ даты</v>
      </c>
      <c r="F6050" s="11" t="str">
        <f>IFERROR(INDEX(lvl_4[],MATCH(L6050,lvl_4[ID],0),MATCH(TEXT(K6050,"##0"),lvl_4[#Headers],0)),"Нет")</f>
        <v>Символические звезды</v>
      </c>
      <c r="G6050" s="11" t="str">
        <f>IFERROR(INDEX(lvl_5[],MATCH(M6050,lvl_5[ID],0),MATCH(_xlfn.CONCAT(TEXT(K6050,"##0"),"_",TEXT(L6050,"##0")),lvl_5[#Headers],0)),"Нет")</f>
        <v>Золотая карета</v>
      </c>
      <c r="H6050" s="11" t="str">
        <f>IFERROR(INDEX(lvl_6[],MATCH(N6050,lvl_6[ID],0),MATCH(_xlfn.CONCAT(K6050,"_",L6050,"_",M6050),lvl_6[#Headers],0)),"Нет")</f>
        <v>Нет</v>
      </c>
      <c r="I6050" s="12">
        <v>1</v>
      </c>
      <c r="J6050" s="12">
        <v>4</v>
      </c>
      <c r="K6050" s="12">
        <v>1</v>
      </c>
      <c r="L6050" s="12">
        <v>5</v>
      </c>
      <c r="M6050" s="12">
        <v>21</v>
      </c>
      <c r="N6050" s="12">
        <v>1726</v>
      </c>
      <c r="O6050" s="12">
        <f>COUNTIF($P$2:P6050,P6050)</f>
        <v>1</v>
      </c>
      <c r="P6050" s="12" t="str">
        <f t="shared" si="342"/>
        <v>14105211726</v>
      </c>
      <c r="Q6050" s="12" t="str">
        <f t="shared" si="343"/>
        <v>141052117260001</v>
      </c>
      <c r="R6050" s="20" t="s">
        <v>4783</v>
      </c>
      <c r="AP6050" s="12" t="s">
        <v>916</v>
      </c>
      <c r="AR6050" s="12" t="s">
        <v>859</v>
      </c>
      <c r="BN6050" s="12">
        <v>1</v>
      </c>
      <c r="BP6050" s="12" t="s">
        <v>3800</v>
      </c>
    </row>
    <row r="6051" spans="1:77" ht="30" x14ac:dyDescent="0.25">
      <c r="A6051" s="12">
        <v>1</v>
      </c>
      <c r="B6051" s="11" t="str">
        <f t="shared" si="341"/>
        <v>Общий расчет. Анализ даты. Анализ даты. Символические звезды. 0. Нет</v>
      </c>
      <c r="C6051" s="11" t="str">
        <f>IFERROR(VLOOKUP(I6051,lvl_1[],2,FALSE),"Нет")</f>
        <v>Общий расчет</v>
      </c>
      <c r="D6051" s="11" t="str">
        <f>IFERROR(VLOOKUP(Rule!J6051,lvl_2[],2,FALSE),"Нет")</f>
        <v>Анализ даты</v>
      </c>
      <c r="E6051" s="11" t="str">
        <f>IFERROR(VLOOKUP(Rule!K6051,lvl_3[],2,FALSE),"Нет")</f>
        <v>Анализ даты</v>
      </c>
      <c r="F6051" s="11" t="str">
        <f>IFERROR(INDEX(lvl_4[],MATCH(L6051,lvl_4[ID],0),MATCH(TEXT(K6051,"##0"),lvl_4[#Headers],0)),"Нет")</f>
        <v>Символические звезды</v>
      </c>
      <c r="G6051" s="11">
        <f>IFERROR(INDEX(lvl_5[],MATCH(M6051,lvl_5[ID],0),MATCH(_xlfn.CONCAT(TEXT(K6051,"##0"),"_",TEXT(L6051,"##0")),lvl_5[#Headers],0)),"Нет")</f>
        <v>0</v>
      </c>
      <c r="H6051" s="11" t="str">
        <f>IFERROR(INDEX(lvl_6[],MATCH(N6051,lvl_6[ID],0),MATCH(_xlfn.CONCAT(K6051,"_",L6051,"_",M6051),lvl_6[#Headers],0)),"Нет")</f>
        <v>Нет</v>
      </c>
      <c r="I6051" s="12">
        <v>1</v>
      </c>
      <c r="J6051" s="12">
        <v>4</v>
      </c>
      <c r="K6051" s="12">
        <v>1</v>
      </c>
      <c r="L6051" s="12">
        <v>5</v>
      </c>
      <c r="N6051" s="12">
        <v>1727</v>
      </c>
      <c r="O6051" s="12">
        <f>COUNTIF($P$2:P6051,P6051)</f>
        <v>1</v>
      </c>
      <c r="P6051" s="12" t="str">
        <f t="shared" si="342"/>
        <v>141051727</v>
      </c>
      <c r="Q6051" s="12" t="str">
        <f t="shared" si="343"/>
        <v>1410517270001</v>
      </c>
      <c r="R6051" s="20" t="s">
        <v>4784</v>
      </c>
      <c r="AI6051" s="12" t="s">
        <v>916</v>
      </c>
      <c r="AK6051" s="12" t="s">
        <v>865</v>
      </c>
      <c r="AP6051" s="12" t="s">
        <v>100</v>
      </c>
      <c r="AR6051" s="12" t="s">
        <v>100</v>
      </c>
      <c r="BN6051" s="12">
        <v>1</v>
      </c>
      <c r="BP6051" s="12" t="s">
        <v>3800</v>
      </c>
    </row>
    <row r="6052" spans="1:77" ht="45" x14ac:dyDescent="0.25">
      <c r="A6052" s="12">
        <v>1</v>
      </c>
      <c r="B6052" s="11" t="str">
        <f t="shared" si="341"/>
        <v>Общий расчет. Анализ даты. Анализ даты. Символические звезды. Куйгант. Нет</v>
      </c>
      <c r="C6052" s="11" t="str">
        <f>IFERROR(VLOOKUP(I6052,lvl_1[],2,FALSE),"Нет")</f>
        <v>Общий расчет</v>
      </c>
      <c r="D6052" s="11" t="str">
        <f>IFERROR(VLOOKUP(Rule!J6052,lvl_2[],2,FALSE),"Нет")</f>
        <v>Анализ даты</v>
      </c>
      <c r="E6052" s="11" t="str">
        <f>IFERROR(VLOOKUP(Rule!K6052,lvl_3[],2,FALSE),"Нет")</f>
        <v>Анализ даты</v>
      </c>
      <c r="F6052" s="11" t="str">
        <f>IFERROR(INDEX(lvl_4[],MATCH(L6052,lvl_4[ID],0),MATCH(TEXT(K6052,"##0"),lvl_4[#Headers],0)),"Нет")</f>
        <v>Символические звезды</v>
      </c>
      <c r="G6052" s="11" t="str">
        <f>IFERROR(INDEX(lvl_5[],MATCH(M6052,lvl_5[ID],0),MATCH(_xlfn.CONCAT(TEXT(K6052,"##0"),"_",TEXT(L6052,"##0")),lvl_5[#Headers],0)),"Нет")</f>
        <v>Куйгант</v>
      </c>
      <c r="H6052" s="11" t="str">
        <f>IFERROR(INDEX(lvl_6[],MATCH(N6052,lvl_6[ID],0),MATCH(_xlfn.CONCAT(K6052,"_",L6052,"_",M6052),lvl_6[#Headers],0)),"Нет")</f>
        <v>Нет</v>
      </c>
      <c r="I6052" s="12">
        <v>1</v>
      </c>
      <c r="J6052" s="12">
        <v>4</v>
      </c>
      <c r="K6052" s="12">
        <v>1</v>
      </c>
      <c r="L6052" s="12">
        <v>5</v>
      </c>
      <c r="M6052" s="12">
        <v>22</v>
      </c>
      <c r="N6052" s="12">
        <v>1728</v>
      </c>
      <c r="O6052" s="12">
        <f>COUNTIF($P$2:P6052,P6052)</f>
        <v>1</v>
      </c>
      <c r="P6052" s="12" t="str">
        <f t="shared" si="342"/>
        <v>14105221728</v>
      </c>
      <c r="Q6052" s="12" t="str">
        <f t="shared" si="343"/>
        <v>141052217280001</v>
      </c>
      <c r="R6052" s="20" t="s">
        <v>4785</v>
      </c>
      <c r="U6052" s="12" t="s">
        <v>910</v>
      </c>
      <c r="W6052" s="12" t="s">
        <v>861</v>
      </c>
      <c r="BN6052" s="12">
        <v>1</v>
      </c>
      <c r="BP6052" s="12" t="s">
        <v>3801</v>
      </c>
      <c r="BR6052" s="9" t="s">
        <v>5068</v>
      </c>
      <c r="BS6052" s="9" t="s">
        <v>5069</v>
      </c>
      <c r="BT6052" s="9" t="s">
        <v>100</v>
      </c>
      <c r="BU6052" s="9" t="s">
        <v>100</v>
      </c>
      <c r="BV6052" s="9" t="s">
        <v>100</v>
      </c>
      <c r="BW6052" s="9" t="s">
        <v>100</v>
      </c>
      <c r="BX6052" s="9" t="s">
        <v>100</v>
      </c>
      <c r="BY6052" s="9" t="s">
        <v>100</v>
      </c>
    </row>
    <row r="6053" spans="1:77" ht="45" x14ac:dyDescent="0.25">
      <c r="A6053" s="12">
        <v>1</v>
      </c>
      <c r="B6053" s="11" t="str">
        <f t="shared" ref="B6053:B6116" si="344">_xlfn.CONCAT(C6053,". ", D6053,". ", E6053,". ", F6053,". ", G6053,". ", H6053)</f>
        <v>Общий расчет. Анализ даты. Анализ даты. Символические звезды. Куйгант. Нет</v>
      </c>
      <c r="C6053" s="11" t="str">
        <f>IFERROR(VLOOKUP(I6053,lvl_1[],2,FALSE),"Нет")</f>
        <v>Общий расчет</v>
      </c>
      <c r="D6053" s="11" t="str">
        <f>IFERROR(VLOOKUP(Rule!J6053,lvl_2[],2,FALSE),"Нет")</f>
        <v>Анализ даты</v>
      </c>
      <c r="E6053" s="11" t="str">
        <f>IFERROR(VLOOKUP(Rule!K6053,lvl_3[],2,FALSE),"Нет")</f>
        <v>Анализ даты</v>
      </c>
      <c r="F6053" s="11" t="str">
        <f>IFERROR(INDEX(lvl_4[],MATCH(L6053,lvl_4[ID],0),MATCH(TEXT(K6053,"##0"),lvl_4[#Headers],0)),"Нет")</f>
        <v>Символические звезды</v>
      </c>
      <c r="G6053" s="11" t="str">
        <f>IFERROR(INDEX(lvl_5[],MATCH(M6053,lvl_5[ID],0),MATCH(_xlfn.CONCAT(TEXT(K6053,"##0"),"_",TEXT(L6053,"##0")),lvl_5[#Headers],0)),"Нет")</f>
        <v>Куйгант</v>
      </c>
      <c r="H6053" s="11" t="str">
        <f>IFERROR(INDEX(lvl_6[],MATCH(N6053,lvl_6[ID],0),MATCH(_xlfn.CONCAT(K6053,"_",L6053,"_",M6053),lvl_6[#Headers],0)),"Нет")</f>
        <v>Нет</v>
      </c>
      <c r="I6053" s="12">
        <v>1</v>
      </c>
      <c r="J6053" s="12">
        <v>4</v>
      </c>
      <c r="K6053" s="12">
        <v>1</v>
      </c>
      <c r="L6053" s="12">
        <v>5</v>
      </c>
      <c r="M6053" s="12">
        <v>22</v>
      </c>
      <c r="N6053" s="12">
        <v>1729</v>
      </c>
      <c r="O6053" s="12">
        <f>COUNTIF($P$2:P6053,P6053)</f>
        <v>1</v>
      </c>
      <c r="P6053" s="12" t="str">
        <f t="shared" ref="P6053:P6116" si="345">_xlfn.CONCAT(I6053,
J6053,
K6053,
IF(LEN(L6053)=1,_xlfn.CONCAT(0,L6053),L6053),
IF(LEN(M6053)=1,_xlfn.CONCAT(0,M6053),M6053),
IF(LEN(N6053)=1,_xlfn.CONCAT(0,N6053),N6053))</f>
        <v>14105221729</v>
      </c>
      <c r="Q6053" s="12" t="str">
        <f t="shared" ref="Q6053:Q6116" si="346">_xlfn.CONCAT(I6053,
J6053,
K6053,
IF(LEN(L6053)=1,_xlfn.CONCAT(0,L6053),L6053),
IF(LEN(M6053)=1,_xlfn.CONCAT(0,M6053),M6053),
IF(LEN(N6053)=1,_xlfn.CONCAT(0,N6053),N6053),
IF(LEN(O6053)=1,_xlfn.CONCAT("000",O6053),IF(LEN(O6053)=2,_xlfn.CONCAT("00",O6053),IF(LEN(O6053)=3,_xlfn.CONCAT(0,O6053),O6053))))</f>
        <v>141052217290001</v>
      </c>
      <c r="R6053" s="20" t="s">
        <v>4786</v>
      </c>
      <c r="U6053" s="12" t="s">
        <v>910</v>
      </c>
      <c r="W6053" s="12" t="s">
        <v>867</v>
      </c>
      <c r="BN6053" s="12">
        <v>1</v>
      </c>
      <c r="BP6053" s="12" t="s">
        <v>3801</v>
      </c>
      <c r="BR6053" s="9" t="s">
        <v>5068</v>
      </c>
      <c r="BS6053" s="9" t="s">
        <v>5070</v>
      </c>
      <c r="BT6053" s="9" t="s">
        <v>100</v>
      </c>
      <c r="BU6053" s="9" t="s">
        <v>100</v>
      </c>
      <c r="BV6053" s="9" t="s">
        <v>100</v>
      </c>
      <c r="BW6053" s="9" t="s">
        <v>100</v>
      </c>
      <c r="BX6053" s="9" t="s">
        <v>100</v>
      </c>
      <c r="BY6053" s="9" t="s">
        <v>100</v>
      </c>
    </row>
    <row r="6054" spans="1:77" ht="45" x14ac:dyDescent="0.25">
      <c r="A6054" s="12">
        <v>1</v>
      </c>
      <c r="B6054" s="11" t="str">
        <f t="shared" si="344"/>
        <v>Общий расчет. Анализ даты. Анализ даты. Символические звезды. Куйгант. Нет</v>
      </c>
      <c r="C6054" s="11" t="str">
        <f>IFERROR(VLOOKUP(I6054,lvl_1[],2,FALSE),"Нет")</f>
        <v>Общий расчет</v>
      </c>
      <c r="D6054" s="11" t="str">
        <f>IFERROR(VLOOKUP(Rule!J6054,lvl_2[],2,FALSE),"Нет")</f>
        <v>Анализ даты</v>
      </c>
      <c r="E6054" s="11" t="str">
        <f>IFERROR(VLOOKUP(Rule!K6054,lvl_3[],2,FALSE),"Нет")</f>
        <v>Анализ даты</v>
      </c>
      <c r="F6054" s="11" t="str">
        <f>IFERROR(INDEX(lvl_4[],MATCH(L6054,lvl_4[ID],0),MATCH(TEXT(K6054,"##0"),lvl_4[#Headers],0)),"Нет")</f>
        <v>Символические звезды</v>
      </c>
      <c r="G6054" s="11" t="str">
        <f>IFERROR(INDEX(lvl_5[],MATCH(M6054,lvl_5[ID],0),MATCH(_xlfn.CONCAT(TEXT(K6054,"##0"),"_",TEXT(L6054,"##0")),lvl_5[#Headers],0)),"Нет")</f>
        <v>Куйгант</v>
      </c>
      <c r="H6054" s="11" t="str">
        <f>IFERROR(INDEX(lvl_6[],MATCH(N6054,lvl_6[ID],0),MATCH(_xlfn.CONCAT(K6054,"_",L6054,"_",M6054),lvl_6[#Headers],0)),"Нет")</f>
        <v>Нет</v>
      </c>
      <c r="I6054" s="12">
        <v>1</v>
      </c>
      <c r="J6054" s="12">
        <v>4</v>
      </c>
      <c r="K6054" s="12">
        <v>1</v>
      </c>
      <c r="L6054" s="12">
        <v>5</v>
      </c>
      <c r="M6054" s="12">
        <v>22</v>
      </c>
      <c r="N6054" s="12">
        <v>1730</v>
      </c>
      <c r="O6054" s="12">
        <f>COUNTIF($P$2:P6054,P6054)</f>
        <v>1</v>
      </c>
      <c r="P6054" s="12" t="str">
        <f t="shared" si="345"/>
        <v>14105221730</v>
      </c>
      <c r="Q6054" s="12" t="str">
        <f t="shared" si="346"/>
        <v>141052217300001</v>
      </c>
      <c r="R6054" s="20" t="s">
        <v>4787</v>
      </c>
      <c r="U6054" s="12" t="s">
        <v>914</v>
      </c>
      <c r="W6054" s="12" t="s">
        <v>861</v>
      </c>
      <c r="BN6054" s="12">
        <v>1</v>
      </c>
      <c r="BP6054" s="12" t="s">
        <v>3801</v>
      </c>
      <c r="BR6054" s="9" t="s">
        <v>5071</v>
      </c>
      <c r="BS6054" s="9" t="s">
        <v>5069</v>
      </c>
      <c r="BT6054" s="9" t="s">
        <v>100</v>
      </c>
      <c r="BU6054" s="9" t="s">
        <v>100</v>
      </c>
      <c r="BV6054" s="9" t="s">
        <v>100</v>
      </c>
      <c r="BW6054" s="9" t="s">
        <v>100</v>
      </c>
      <c r="BX6054" s="9" t="s">
        <v>100</v>
      </c>
      <c r="BY6054" s="9" t="s">
        <v>100</v>
      </c>
    </row>
    <row r="6055" spans="1:77" ht="45" x14ac:dyDescent="0.25">
      <c r="A6055" s="12">
        <v>1</v>
      </c>
      <c r="B6055" s="11" t="str">
        <f t="shared" si="344"/>
        <v>Общий расчет. Анализ даты. Анализ даты. Символические звезды. Куйгант. Нет</v>
      </c>
      <c r="C6055" s="11" t="str">
        <f>IFERROR(VLOOKUP(I6055,lvl_1[],2,FALSE),"Нет")</f>
        <v>Общий расчет</v>
      </c>
      <c r="D6055" s="11" t="str">
        <f>IFERROR(VLOOKUP(Rule!J6055,lvl_2[],2,FALSE),"Нет")</f>
        <v>Анализ даты</v>
      </c>
      <c r="E6055" s="11" t="str">
        <f>IFERROR(VLOOKUP(Rule!K6055,lvl_3[],2,FALSE),"Нет")</f>
        <v>Анализ даты</v>
      </c>
      <c r="F6055" s="11" t="str">
        <f>IFERROR(INDEX(lvl_4[],MATCH(L6055,lvl_4[ID],0),MATCH(TEXT(K6055,"##0"),lvl_4[#Headers],0)),"Нет")</f>
        <v>Символические звезды</v>
      </c>
      <c r="G6055" s="11" t="str">
        <f>IFERROR(INDEX(lvl_5[],MATCH(M6055,lvl_5[ID],0),MATCH(_xlfn.CONCAT(TEXT(K6055,"##0"),"_",TEXT(L6055,"##0")),lvl_5[#Headers],0)),"Нет")</f>
        <v>Куйгант</v>
      </c>
      <c r="H6055" s="11" t="str">
        <f>IFERROR(INDEX(lvl_6[],MATCH(N6055,lvl_6[ID],0),MATCH(_xlfn.CONCAT(K6055,"_",L6055,"_",M6055),lvl_6[#Headers],0)),"Нет")</f>
        <v>Нет</v>
      </c>
      <c r="I6055" s="12">
        <v>1</v>
      </c>
      <c r="J6055" s="12">
        <v>4</v>
      </c>
      <c r="K6055" s="12">
        <v>1</v>
      </c>
      <c r="L6055" s="12">
        <v>5</v>
      </c>
      <c r="M6055" s="12">
        <v>22</v>
      </c>
      <c r="N6055" s="12">
        <v>1731</v>
      </c>
      <c r="O6055" s="12">
        <f>COUNTIF($P$2:P6055,P6055)</f>
        <v>1</v>
      </c>
      <c r="P6055" s="12" t="str">
        <f t="shared" si="345"/>
        <v>14105221731</v>
      </c>
      <c r="Q6055" s="12" t="str">
        <f t="shared" si="346"/>
        <v>141052217310001</v>
      </c>
      <c r="R6055" s="20" t="s">
        <v>4788</v>
      </c>
      <c r="U6055" s="12" t="s">
        <v>867</v>
      </c>
      <c r="W6055" s="12" t="s">
        <v>867</v>
      </c>
      <c r="BN6055" s="12">
        <v>1</v>
      </c>
      <c r="BP6055" s="12" t="s">
        <v>3801</v>
      </c>
      <c r="BR6055" s="9" t="s">
        <v>5072</v>
      </c>
      <c r="BS6055" s="9" t="s">
        <v>5070</v>
      </c>
      <c r="BT6055" s="9" t="s">
        <v>100</v>
      </c>
      <c r="BU6055" s="9" t="s">
        <v>100</v>
      </c>
      <c r="BV6055" s="9" t="s">
        <v>100</v>
      </c>
      <c r="BW6055" s="9" t="s">
        <v>100</v>
      </c>
      <c r="BX6055" s="9" t="s">
        <v>100</v>
      </c>
      <c r="BY6055" s="9" t="s">
        <v>100</v>
      </c>
    </row>
    <row r="6056" spans="1:77" ht="45" x14ac:dyDescent="0.25">
      <c r="A6056" s="12">
        <v>1</v>
      </c>
      <c r="B6056" s="11" t="str">
        <f t="shared" si="344"/>
        <v>Общий расчет. Анализ даты. Анализ даты. Символические звезды. Ошибка Инь-Ян. Нет</v>
      </c>
      <c r="C6056" s="11" t="str">
        <f>IFERROR(VLOOKUP(I6056,lvl_1[],2,FALSE),"Нет")</f>
        <v>Общий расчет</v>
      </c>
      <c r="D6056" s="11" t="str">
        <f>IFERROR(VLOOKUP(Rule!J6056,lvl_2[],2,FALSE),"Нет")</f>
        <v>Анализ даты</v>
      </c>
      <c r="E6056" s="11" t="str">
        <f>IFERROR(VLOOKUP(Rule!K6056,lvl_3[],2,FALSE),"Нет")</f>
        <v>Анализ даты</v>
      </c>
      <c r="F6056" s="11" t="str">
        <f>IFERROR(INDEX(lvl_4[],MATCH(L6056,lvl_4[ID],0),MATCH(TEXT(K6056,"##0"),lvl_4[#Headers],0)),"Нет")</f>
        <v>Символические звезды</v>
      </c>
      <c r="G6056" s="11" t="str">
        <f>IFERROR(INDEX(lvl_5[],MATCH(M6056,lvl_5[ID],0),MATCH(_xlfn.CONCAT(TEXT(K6056,"##0"),"_",TEXT(L6056,"##0")),lvl_5[#Headers],0)),"Нет")</f>
        <v>Ошибка Инь-Ян</v>
      </c>
      <c r="H6056" s="11" t="str">
        <f>IFERROR(INDEX(lvl_6[],MATCH(N6056,lvl_6[ID],0),MATCH(_xlfn.CONCAT(K6056,"_",L6056,"_",M6056),lvl_6[#Headers],0)),"Нет")</f>
        <v>Нет</v>
      </c>
      <c r="I6056" s="12">
        <v>1</v>
      </c>
      <c r="J6056" s="12">
        <v>4</v>
      </c>
      <c r="K6056" s="12">
        <v>1</v>
      </c>
      <c r="L6056" s="12">
        <v>5</v>
      </c>
      <c r="M6056" s="12">
        <v>23</v>
      </c>
      <c r="N6056" s="12">
        <v>1732</v>
      </c>
      <c r="O6056" s="12">
        <f>COUNTIF($P$2:P6056,P6056)</f>
        <v>1</v>
      </c>
      <c r="P6056" s="12" t="str">
        <f t="shared" si="345"/>
        <v>14105231732</v>
      </c>
      <c r="Q6056" s="12" t="str">
        <f t="shared" si="346"/>
        <v>141052317320001</v>
      </c>
      <c r="R6056" s="20" t="s">
        <v>4789</v>
      </c>
      <c r="U6056" s="12" t="s">
        <v>903</v>
      </c>
      <c r="W6056" s="12" t="s">
        <v>869</v>
      </c>
      <c r="BN6056" s="12">
        <v>1</v>
      </c>
      <c r="BP6056" s="12" t="s">
        <v>3801</v>
      </c>
      <c r="BR6056" s="9" t="s">
        <v>5073</v>
      </c>
      <c r="BS6056" s="9" t="s">
        <v>5074</v>
      </c>
      <c r="BT6056" s="9" t="s">
        <v>100</v>
      </c>
      <c r="BU6056" s="9" t="s">
        <v>100</v>
      </c>
      <c r="BV6056" s="9" t="s">
        <v>100</v>
      </c>
      <c r="BW6056" s="9" t="s">
        <v>100</v>
      </c>
      <c r="BX6056" s="9" t="s">
        <v>100</v>
      </c>
      <c r="BY6056" s="9" t="s">
        <v>100</v>
      </c>
    </row>
    <row r="6057" spans="1:77" ht="45" x14ac:dyDescent="0.25">
      <c r="A6057" s="12">
        <v>1</v>
      </c>
      <c r="B6057" s="11" t="str">
        <f t="shared" si="344"/>
        <v>Общий расчет. Анализ даты. Анализ даты. Символические звезды. Ошибка Инь-Ян. Нет</v>
      </c>
      <c r="C6057" s="11" t="str">
        <f>IFERROR(VLOOKUP(I6057,lvl_1[],2,FALSE),"Нет")</f>
        <v>Общий расчет</v>
      </c>
      <c r="D6057" s="11" t="str">
        <f>IFERROR(VLOOKUP(Rule!J6057,lvl_2[],2,FALSE),"Нет")</f>
        <v>Анализ даты</v>
      </c>
      <c r="E6057" s="11" t="str">
        <f>IFERROR(VLOOKUP(Rule!K6057,lvl_3[],2,FALSE),"Нет")</f>
        <v>Анализ даты</v>
      </c>
      <c r="F6057" s="11" t="str">
        <f>IFERROR(INDEX(lvl_4[],MATCH(L6057,lvl_4[ID],0),MATCH(TEXT(K6057,"##0"),lvl_4[#Headers],0)),"Нет")</f>
        <v>Символические звезды</v>
      </c>
      <c r="G6057" s="11" t="str">
        <f>IFERROR(INDEX(lvl_5[],MATCH(M6057,lvl_5[ID],0),MATCH(_xlfn.CONCAT(TEXT(K6057,"##0"),"_",TEXT(L6057,"##0")),lvl_5[#Headers],0)),"Нет")</f>
        <v>Ошибка Инь-Ян</v>
      </c>
      <c r="H6057" s="11" t="str">
        <f>IFERROR(INDEX(lvl_6[],MATCH(N6057,lvl_6[ID],0),MATCH(_xlfn.CONCAT(K6057,"_",L6057,"_",M6057),lvl_6[#Headers],0)),"Нет")</f>
        <v>Нет</v>
      </c>
      <c r="I6057" s="12">
        <v>1</v>
      </c>
      <c r="J6057" s="12">
        <v>4</v>
      </c>
      <c r="K6057" s="12">
        <v>1</v>
      </c>
      <c r="L6057" s="12">
        <v>5</v>
      </c>
      <c r="M6057" s="12">
        <v>23</v>
      </c>
      <c r="N6057" s="12">
        <v>1733</v>
      </c>
      <c r="O6057" s="12">
        <f>COUNTIF($P$2:P6057,P6057)</f>
        <v>1</v>
      </c>
      <c r="P6057" s="12" t="str">
        <f t="shared" si="345"/>
        <v>14105231733</v>
      </c>
      <c r="Q6057" s="12" t="str">
        <f t="shared" si="346"/>
        <v>141052317330001</v>
      </c>
      <c r="R6057" s="20" t="s">
        <v>4790</v>
      </c>
      <c r="U6057" s="12" t="s">
        <v>905</v>
      </c>
      <c r="W6057" s="12" t="s">
        <v>870</v>
      </c>
      <c r="BN6057" s="12">
        <v>1</v>
      </c>
      <c r="BP6057" s="12" t="s">
        <v>3801</v>
      </c>
      <c r="BR6057" s="9" t="s">
        <v>5075</v>
      </c>
      <c r="BS6057" s="9" t="s">
        <v>5076</v>
      </c>
      <c r="BT6057" s="9" t="s">
        <v>100</v>
      </c>
      <c r="BU6057" s="9" t="s">
        <v>100</v>
      </c>
      <c r="BV6057" s="9" t="s">
        <v>100</v>
      </c>
      <c r="BW6057" s="9" t="s">
        <v>100</v>
      </c>
      <c r="BX6057" s="9" t="s">
        <v>100</v>
      </c>
      <c r="BY6057" s="9" t="s">
        <v>100</v>
      </c>
    </row>
    <row r="6058" spans="1:77" ht="45" x14ac:dyDescent="0.25">
      <c r="A6058" s="12">
        <v>1</v>
      </c>
      <c r="B6058" s="11" t="str">
        <f t="shared" si="344"/>
        <v>Общий расчет. Анализ даты. Анализ даты. Символические звезды. Ошибка Инь-Ян. Нет</v>
      </c>
      <c r="C6058" s="11" t="str">
        <f>IFERROR(VLOOKUP(I6058,lvl_1[],2,FALSE),"Нет")</f>
        <v>Общий расчет</v>
      </c>
      <c r="D6058" s="11" t="str">
        <f>IFERROR(VLOOKUP(Rule!J6058,lvl_2[],2,FALSE),"Нет")</f>
        <v>Анализ даты</v>
      </c>
      <c r="E6058" s="11" t="str">
        <f>IFERROR(VLOOKUP(Rule!K6058,lvl_3[],2,FALSE),"Нет")</f>
        <v>Анализ даты</v>
      </c>
      <c r="F6058" s="11" t="str">
        <f>IFERROR(INDEX(lvl_4[],MATCH(L6058,lvl_4[ID],0),MATCH(TEXT(K6058,"##0"),lvl_4[#Headers],0)),"Нет")</f>
        <v>Символические звезды</v>
      </c>
      <c r="G6058" s="11" t="str">
        <f>IFERROR(INDEX(lvl_5[],MATCH(M6058,lvl_5[ID],0),MATCH(_xlfn.CONCAT(TEXT(K6058,"##0"),"_",TEXT(L6058,"##0")),lvl_5[#Headers],0)),"Нет")</f>
        <v>Ошибка Инь-Ян</v>
      </c>
      <c r="H6058" s="11" t="str">
        <f>IFERROR(INDEX(lvl_6[],MATCH(N6058,lvl_6[ID],0),MATCH(_xlfn.CONCAT(K6058,"_",L6058,"_",M6058),lvl_6[#Headers],0)),"Нет")</f>
        <v>Нет</v>
      </c>
      <c r="I6058" s="12">
        <v>1</v>
      </c>
      <c r="J6058" s="12">
        <v>4</v>
      </c>
      <c r="K6058" s="12">
        <v>1</v>
      </c>
      <c r="L6058" s="12">
        <v>5</v>
      </c>
      <c r="M6058" s="12">
        <v>23</v>
      </c>
      <c r="N6058" s="12">
        <v>1734</v>
      </c>
      <c r="O6058" s="12">
        <f>COUNTIF($P$2:P6058,P6058)</f>
        <v>1</v>
      </c>
      <c r="P6058" s="12" t="str">
        <f t="shared" si="345"/>
        <v>14105231734</v>
      </c>
      <c r="Q6058" s="12" t="str">
        <f t="shared" si="346"/>
        <v>141052317340001</v>
      </c>
      <c r="R6058" s="20" t="s">
        <v>4791</v>
      </c>
      <c r="U6058" s="12" t="s">
        <v>907</v>
      </c>
      <c r="W6058" s="12" t="s">
        <v>859</v>
      </c>
      <c r="BN6058" s="12">
        <v>1</v>
      </c>
      <c r="BP6058" s="12" t="s">
        <v>3801</v>
      </c>
      <c r="BR6058" s="9" t="s">
        <v>5077</v>
      </c>
      <c r="BS6058" s="9" t="s">
        <v>5078</v>
      </c>
      <c r="BT6058" s="9" t="s">
        <v>100</v>
      </c>
      <c r="BU6058" s="9" t="s">
        <v>100</v>
      </c>
      <c r="BV6058" s="9" t="s">
        <v>100</v>
      </c>
      <c r="BW6058" s="9" t="s">
        <v>100</v>
      </c>
      <c r="BX6058" s="9" t="s">
        <v>100</v>
      </c>
      <c r="BY6058" s="9" t="s">
        <v>100</v>
      </c>
    </row>
    <row r="6059" spans="1:77" ht="45" x14ac:dyDescent="0.25">
      <c r="A6059" s="12">
        <v>1</v>
      </c>
      <c r="B6059" s="11" t="str">
        <f t="shared" si="344"/>
        <v>Общий расчет. Анализ даты. Анализ даты. Символические звезды. Ошибка Инь-Ян. Нет</v>
      </c>
      <c r="C6059" s="11" t="str">
        <f>IFERROR(VLOOKUP(I6059,lvl_1[],2,FALSE),"Нет")</f>
        <v>Общий расчет</v>
      </c>
      <c r="D6059" s="11" t="str">
        <f>IFERROR(VLOOKUP(Rule!J6059,lvl_2[],2,FALSE),"Нет")</f>
        <v>Анализ даты</v>
      </c>
      <c r="E6059" s="11" t="str">
        <f>IFERROR(VLOOKUP(Rule!K6059,lvl_3[],2,FALSE),"Нет")</f>
        <v>Анализ даты</v>
      </c>
      <c r="F6059" s="11" t="str">
        <f>IFERROR(INDEX(lvl_4[],MATCH(L6059,lvl_4[ID],0),MATCH(TEXT(K6059,"##0"),lvl_4[#Headers],0)),"Нет")</f>
        <v>Символические звезды</v>
      </c>
      <c r="G6059" s="11" t="str">
        <f>IFERROR(INDEX(lvl_5[],MATCH(M6059,lvl_5[ID],0),MATCH(_xlfn.CONCAT(TEXT(K6059,"##0"),"_",TEXT(L6059,"##0")),lvl_5[#Headers],0)),"Нет")</f>
        <v>Ошибка Инь-Ян</v>
      </c>
      <c r="H6059" s="11" t="str">
        <f>IFERROR(INDEX(lvl_6[],MATCH(N6059,lvl_6[ID],0),MATCH(_xlfn.CONCAT(K6059,"_",L6059,"_",M6059),lvl_6[#Headers],0)),"Нет")</f>
        <v>Нет</v>
      </c>
      <c r="I6059" s="12">
        <v>1</v>
      </c>
      <c r="J6059" s="12">
        <v>4</v>
      </c>
      <c r="K6059" s="12">
        <v>1</v>
      </c>
      <c r="L6059" s="12">
        <v>5</v>
      </c>
      <c r="M6059" s="12">
        <v>23</v>
      </c>
      <c r="N6059" s="12">
        <v>1735</v>
      </c>
      <c r="O6059" s="12">
        <f>COUNTIF($P$2:P6059,P6059)</f>
        <v>1</v>
      </c>
      <c r="P6059" s="12" t="str">
        <f t="shared" si="345"/>
        <v>14105231735</v>
      </c>
      <c r="Q6059" s="12" t="str">
        <f t="shared" si="346"/>
        <v>141052317350001</v>
      </c>
      <c r="R6059" s="20" t="s">
        <v>4792</v>
      </c>
      <c r="U6059" s="12" t="s">
        <v>912</v>
      </c>
      <c r="W6059" s="12" t="s">
        <v>860</v>
      </c>
      <c r="BN6059" s="12">
        <v>1</v>
      </c>
      <c r="BP6059" s="12" t="s">
        <v>3801</v>
      </c>
      <c r="BR6059" s="9" t="s">
        <v>5079</v>
      </c>
      <c r="BS6059" s="9" t="s">
        <v>5080</v>
      </c>
      <c r="BT6059" s="9" t="s">
        <v>100</v>
      </c>
      <c r="BU6059" s="9" t="s">
        <v>100</v>
      </c>
      <c r="BV6059" s="9" t="s">
        <v>100</v>
      </c>
      <c r="BW6059" s="9" t="s">
        <v>100</v>
      </c>
      <c r="BX6059" s="9" t="s">
        <v>100</v>
      </c>
      <c r="BY6059" s="9" t="s">
        <v>100</v>
      </c>
    </row>
    <row r="6060" spans="1:77" ht="45" x14ac:dyDescent="0.25">
      <c r="A6060" s="12">
        <v>1</v>
      </c>
      <c r="B6060" s="11" t="str">
        <f t="shared" si="344"/>
        <v>Общий расчет. Анализ даты. Анализ даты. Символические звезды. Ошибка Инь-Ян. Нет</v>
      </c>
      <c r="C6060" s="11" t="str">
        <f>IFERROR(VLOOKUP(I6060,lvl_1[],2,FALSE),"Нет")</f>
        <v>Общий расчет</v>
      </c>
      <c r="D6060" s="11" t="str">
        <f>IFERROR(VLOOKUP(Rule!J6060,lvl_2[],2,FALSE),"Нет")</f>
        <v>Анализ даты</v>
      </c>
      <c r="E6060" s="11" t="str">
        <f>IFERROR(VLOOKUP(Rule!K6060,lvl_3[],2,FALSE),"Нет")</f>
        <v>Анализ даты</v>
      </c>
      <c r="F6060" s="11" t="str">
        <f>IFERROR(INDEX(lvl_4[],MATCH(L6060,lvl_4[ID],0),MATCH(TEXT(K6060,"##0"),lvl_4[#Headers],0)),"Нет")</f>
        <v>Символические звезды</v>
      </c>
      <c r="G6060" s="11" t="str">
        <f>IFERROR(INDEX(lvl_5[],MATCH(M6060,lvl_5[ID],0),MATCH(_xlfn.CONCAT(TEXT(K6060,"##0"),"_",TEXT(L6060,"##0")),lvl_5[#Headers],0)),"Нет")</f>
        <v>Ошибка Инь-Ян</v>
      </c>
      <c r="H6060" s="11" t="str">
        <f>IFERROR(INDEX(lvl_6[],MATCH(N6060,lvl_6[ID],0),MATCH(_xlfn.CONCAT(K6060,"_",L6060,"_",M6060),lvl_6[#Headers],0)),"Нет")</f>
        <v>Нет</v>
      </c>
      <c r="I6060" s="12">
        <v>1</v>
      </c>
      <c r="J6060" s="12">
        <v>4</v>
      </c>
      <c r="K6060" s="12">
        <v>1</v>
      </c>
      <c r="L6060" s="12">
        <v>5</v>
      </c>
      <c r="M6060" s="12">
        <v>23</v>
      </c>
      <c r="N6060" s="12">
        <v>1736</v>
      </c>
      <c r="O6060" s="12">
        <f>COUNTIF($P$2:P6060,P6060)</f>
        <v>1</v>
      </c>
      <c r="P6060" s="12" t="str">
        <f t="shared" si="345"/>
        <v>14105231736</v>
      </c>
      <c r="Q6060" s="12" t="str">
        <f t="shared" si="346"/>
        <v>141052317360001</v>
      </c>
      <c r="R6060" s="20" t="s">
        <v>4793</v>
      </c>
      <c r="U6060" s="12" t="s">
        <v>914</v>
      </c>
      <c r="W6060" s="12" t="s">
        <v>861</v>
      </c>
      <c r="BN6060" s="12">
        <v>1</v>
      </c>
      <c r="BP6060" s="12" t="s">
        <v>3801</v>
      </c>
      <c r="BR6060" s="9" t="s">
        <v>5071</v>
      </c>
      <c r="BS6060" s="9" t="s">
        <v>5069</v>
      </c>
      <c r="BT6060" s="9" t="s">
        <v>100</v>
      </c>
      <c r="BU6060" s="9" t="s">
        <v>100</v>
      </c>
      <c r="BV6060" s="9" t="s">
        <v>100</v>
      </c>
      <c r="BW6060" s="9" t="s">
        <v>100</v>
      </c>
      <c r="BX6060" s="9" t="s">
        <v>100</v>
      </c>
      <c r="BY6060" s="9" t="s">
        <v>100</v>
      </c>
    </row>
    <row r="6061" spans="1:77" ht="45" x14ac:dyDescent="0.25">
      <c r="A6061" s="12">
        <v>1</v>
      </c>
      <c r="B6061" s="11" t="str">
        <f t="shared" si="344"/>
        <v>Общий расчет. Анализ даты. Анализ даты. Символические звезды. Ошибка Инь-Ян. Нет</v>
      </c>
      <c r="C6061" s="11" t="str">
        <f>IFERROR(VLOOKUP(I6061,lvl_1[],2,FALSE),"Нет")</f>
        <v>Общий расчет</v>
      </c>
      <c r="D6061" s="11" t="str">
        <f>IFERROR(VLOOKUP(Rule!J6061,lvl_2[],2,FALSE),"Нет")</f>
        <v>Анализ даты</v>
      </c>
      <c r="E6061" s="11" t="str">
        <f>IFERROR(VLOOKUP(Rule!K6061,lvl_3[],2,FALSE),"Нет")</f>
        <v>Анализ даты</v>
      </c>
      <c r="F6061" s="11" t="str">
        <f>IFERROR(INDEX(lvl_4[],MATCH(L6061,lvl_4[ID],0),MATCH(TEXT(K6061,"##0"),lvl_4[#Headers],0)),"Нет")</f>
        <v>Символические звезды</v>
      </c>
      <c r="G6061" s="11" t="str">
        <f>IFERROR(INDEX(lvl_5[],MATCH(M6061,lvl_5[ID],0),MATCH(_xlfn.CONCAT(TEXT(K6061,"##0"),"_",TEXT(L6061,"##0")),lvl_5[#Headers],0)),"Нет")</f>
        <v>Ошибка Инь-Ян</v>
      </c>
      <c r="H6061" s="11" t="str">
        <f>IFERROR(INDEX(lvl_6[],MATCH(N6061,lvl_6[ID],0),MATCH(_xlfn.CONCAT(K6061,"_",L6061,"_",M6061),lvl_6[#Headers],0)),"Нет")</f>
        <v>Нет</v>
      </c>
      <c r="I6061" s="12">
        <v>1</v>
      </c>
      <c r="J6061" s="12">
        <v>4</v>
      </c>
      <c r="K6061" s="12">
        <v>1</v>
      </c>
      <c r="L6061" s="12">
        <v>5</v>
      </c>
      <c r="M6061" s="12">
        <v>23</v>
      </c>
      <c r="N6061" s="12">
        <v>1737</v>
      </c>
      <c r="O6061" s="12">
        <f>COUNTIF($P$2:P6061,P6061)</f>
        <v>1</v>
      </c>
      <c r="P6061" s="12" t="str">
        <f t="shared" si="345"/>
        <v>14105231737</v>
      </c>
      <c r="Q6061" s="12" t="str">
        <f t="shared" si="346"/>
        <v>141052317370001</v>
      </c>
      <c r="R6061" s="20" t="s">
        <v>4794</v>
      </c>
      <c r="U6061" s="12" t="s">
        <v>916</v>
      </c>
      <c r="W6061" s="12" t="s">
        <v>862</v>
      </c>
      <c r="BN6061" s="12">
        <v>1</v>
      </c>
      <c r="BP6061" s="12" t="s">
        <v>3801</v>
      </c>
      <c r="BR6061" s="9" t="s">
        <v>5081</v>
      </c>
      <c r="BS6061" s="9" t="s">
        <v>5082</v>
      </c>
      <c r="BT6061" s="9" t="s">
        <v>100</v>
      </c>
      <c r="BU6061" s="9" t="s">
        <v>100</v>
      </c>
      <c r="BV6061" s="9" t="s">
        <v>100</v>
      </c>
      <c r="BW6061" s="9" t="s">
        <v>100</v>
      </c>
      <c r="BX6061" s="9" t="s">
        <v>100</v>
      </c>
      <c r="BY6061" s="9" t="s">
        <v>100</v>
      </c>
    </row>
    <row r="6062" spans="1:77" ht="45" x14ac:dyDescent="0.25">
      <c r="A6062" s="12">
        <v>1</v>
      </c>
      <c r="B6062" s="11" t="str">
        <f t="shared" si="344"/>
        <v>Общий расчет. Анализ даты. Анализ даты. Символические звезды. Ошибка Инь-Ян. Нет</v>
      </c>
      <c r="C6062" s="11" t="str">
        <f>IFERROR(VLOOKUP(I6062,lvl_1[],2,FALSE),"Нет")</f>
        <v>Общий расчет</v>
      </c>
      <c r="D6062" s="11" t="str">
        <f>IFERROR(VLOOKUP(Rule!J6062,lvl_2[],2,FALSE),"Нет")</f>
        <v>Анализ даты</v>
      </c>
      <c r="E6062" s="11" t="str">
        <f>IFERROR(VLOOKUP(Rule!K6062,lvl_3[],2,FALSE),"Нет")</f>
        <v>Анализ даты</v>
      </c>
      <c r="F6062" s="11" t="str">
        <f>IFERROR(INDEX(lvl_4[],MATCH(L6062,lvl_4[ID],0),MATCH(TEXT(K6062,"##0"),lvl_4[#Headers],0)),"Нет")</f>
        <v>Символические звезды</v>
      </c>
      <c r="G6062" s="11" t="str">
        <f>IFERROR(INDEX(lvl_5[],MATCH(M6062,lvl_5[ID],0),MATCH(_xlfn.CONCAT(TEXT(K6062,"##0"),"_",TEXT(L6062,"##0")),lvl_5[#Headers],0)),"Нет")</f>
        <v>Ошибка Инь-Ян</v>
      </c>
      <c r="H6062" s="11" t="str">
        <f>IFERROR(INDEX(lvl_6[],MATCH(N6062,lvl_6[ID],0),MATCH(_xlfn.CONCAT(K6062,"_",L6062,"_",M6062),lvl_6[#Headers],0)),"Нет")</f>
        <v>Нет</v>
      </c>
      <c r="I6062" s="12">
        <v>1</v>
      </c>
      <c r="J6062" s="12">
        <v>4</v>
      </c>
      <c r="K6062" s="12">
        <v>1</v>
      </c>
      <c r="L6062" s="12">
        <v>5</v>
      </c>
      <c r="M6062" s="12">
        <v>23</v>
      </c>
      <c r="N6062" s="12">
        <v>1738</v>
      </c>
      <c r="O6062" s="12">
        <f>COUNTIF($P$2:P6062,P6062)</f>
        <v>1</v>
      </c>
      <c r="P6062" s="12" t="str">
        <f t="shared" si="345"/>
        <v>14105231738</v>
      </c>
      <c r="Q6062" s="12" t="str">
        <f t="shared" si="346"/>
        <v>141052317380001</v>
      </c>
      <c r="R6062" s="20" t="s">
        <v>4795</v>
      </c>
      <c r="U6062" s="12" t="s">
        <v>903</v>
      </c>
      <c r="W6062" s="12" t="s">
        <v>863</v>
      </c>
      <c r="BN6062" s="12">
        <v>1</v>
      </c>
      <c r="BP6062" s="12" t="s">
        <v>3801</v>
      </c>
      <c r="BR6062" s="9" t="s">
        <v>5073</v>
      </c>
      <c r="BS6062" s="9" t="s">
        <v>5083</v>
      </c>
      <c r="BT6062" s="9" t="s">
        <v>100</v>
      </c>
      <c r="BU6062" s="9" t="s">
        <v>100</v>
      </c>
      <c r="BV6062" s="9" t="s">
        <v>100</v>
      </c>
      <c r="BW6062" s="9" t="s">
        <v>100</v>
      </c>
      <c r="BX6062" s="9" t="s">
        <v>100</v>
      </c>
      <c r="BY6062" s="9" t="s">
        <v>100</v>
      </c>
    </row>
    <row r="6063" spans="1:77" ht="45" x14ac:dyDescent="0.25">
      <c r="A6063" s="12">
        <v>1</v>
      </c>
      <c r="B6063" s="11" t="str">
        <f t="shared" si="344"/>
        <v>Общий расчет. Анализ даты. Анализ даты. Символические звезды. Ошибка Инь-Ян. Нет</v>
      </c>
      <c r="C6063" s="11" t="str">
        <f>IFERROR(VLOOKUP(I6063,lvl_1[],2,FALSE),"Нет")</f>
        <v>Общий расчет</v>
      </c>
      <c r="D6063" s="11" t="str">
        <f>IFERROR(VLOOKUP(Rule!J6063,lvl_2[],2,FALSE),"Нет")</f>
        <v>Анализ даты</v>
      </c>
      <c r="E6063" s="11" t="str">
        <f>IFERROR(VLOOKUP(Rule!K6063,lvl_3[],2,FALSE),"Нет")</f>
        <v>Анализ даты</v>
      </c>
      <c r="F6063" s="11" t="str">
        <f>IFERROR(INDEX(lvl_4[],MATCH(L6063,lvl_4[ID],0),MATCH(TEXT(K6063,"##0"),lvl_4[#Headers],0)),"Нет")</f>
        <v>Символические звезды</v>
      </c>
      <c r="G6063" s="11" t="str">
        <f>IFERROR(INDEX(lvl_5[],MATCH(M6063,lvl_5[ID],0),MATCH(_xlfn.CONCAT(TEXT(K6063,"##0"),"_",TEXT(L6063,"##0")),lvl_5[#Headers],0)),"Нет")</f>
        <v>Ошибка Инь-Ян</v>
      </c>
      <c r="H6063" s="11" t="str">
        <f>IFERROR(INDEX(lvl_6[],MATCH(N6063,lvl_6[ID],0),MATCH(_xlfn.CONCAT(K6063,"_",L6063,"_",M6063),lvl_6[#Headers],0)),"Нет")</f>
        <v>Нет</v>
      </c>
      <c r="I6063" s="12">
        <v>1</v>
      </c>
      <c r="J6063" s="12">
        <v>4</v>
      </c>
      <c r="K6063" s="12">
        <v>1</v>
      </c>
      <c r="L6063" s="12">
        <v>5</v>
      </c>
      <c r="M6063" s="12">
        <v>23</v>
      </c>
      <c r="N6063" s="12">
        <v>1739</v>
      </c>
      <c r="O6063" s="12">
        <f>COUNTIF($P$2:P6063,P6063)</f>
        <v>1</v>
      </c>
      <c r="P6063" s="12" t="str">
        <f t="shared" si="345"/>
        <v>14105231739</v>
      </c>
      <c r="Q6063" s="12" t="str">
        <f t="shared" si="346"/>
        <v>141052317390001</v>
      </c>
      <c r="R6063" s="20" t="s">
        <v>4796</v>
      </c>
      <c r="U6063" s="12" t="s">
        <v>905</v>
      </c>
      <c r="W6063" s="12" t="s">
        <v>864</v>
      </c>
      <c r="BN6063" s="12">
        <v>1</v>
      </c>
      <c r="BP6063" s="12" t="s">
        <v>3801</v>
      </c>
      <c r="BR6063" s="9" t="s">
        <v>5075</v>
      </c>
      <c r="BS6063" s="9" t="s">
        <v>5084</v>
      </c>
      <c r="BT6063" s="9" t="s">
        <v>100</v>
      </c>
      <c r="BU6063" s="9" t="s">
        <v>100</v>
      </c>
      <c r="BV6063" s="9" t="s">
        <v>100</v>
      </c>
      <c r="BW6063" s="9" t="s">
        <v>100</v>
      </c>
      <c r="BX6063" s="9" t="s">
        <v>100</v>
      </c>
      <c r="BY6063" s="9" t="s">
        <v>100</v>
      </c>
    </row>
    <row r="6064" spans="1:77" ht="45" x14ac:dyDescent="0.25">
      <c r="A6064" s="12">
        <v>1</v>
      </c>
      <c r="B6064" s="11" t="str">
        <f t="shared" si="344"/>
        <v>Общий расчет. Анализ даты. Анализ даты. Символические звезды. Ошибка Инь-Ян. Нет</v>
      </c>
      <c r="C6064" s="11" t="str">
        <f>IFERROR(VLOOKUP(I6064,lvl_1[],2,FALSE),"Нет")</f>
        <v>Общий расчет</v>
      </c>
      <c r="D6064" s="11" t="str">
        <f>IFERROR(VLOOKUP(Rule!J6064,lvl_2[],2,FALSE),"Нет")</f>
        <v>Анализ даты</v>
      </c>
      <c r="E6064" s="11" t="str">
        <f>IFERROR(VLOOKUP(Rule!K6064,lvl_3[],2,FALSE),"Нет")</f>
        <v>Анализ даты</v>
      </c>
      <c r="F6064" s="11" t="str">
        <f>IFERROR(INDEX(lvl_4[],MATCH(L6064,lvl_4[ID],0),MATCH(TEXT(K6064,"##0"),lvl_4[#Headers],0)),"Нет")</f>
        <v>Символические звезды</v>
      </c>
      <c r="G6064" s="11" t="str">
        <f>IFERROR(INDEX(lvl_5[],MATCH(M6064,lvl_5[ID],0),MATCH(_xlfn.CONCAT(TEXT(K6064,"##0"),"_",TEXT(L6064,"##0")),lvl_5[#Headers],0)),"Нет")</f>
        <v>Ошибка Инь-Ян</v>
      </c>
      <c r="H6064" s="11" t="str">
        <f>IFERROR(INDEX(lvl_6[],MATCH(N6064,lvl_6[ID],0),MATCH(_xlfn.CONCAT(K6064,"_",L6064,"_",M6064),lvl_6[#Headers],0)),"Нет")</f>
        <v>Нет</v>
      </c>
      <c r="I6064" s="12">
        <v>1</v>
      </c>
      <c r="J6064" s="12">
        <v>4</v>
      </c>
      <c r="K6064" s="12">
        <v>1</v>
      </c>
      <c r="L6064" s="12">
        <v>5</v>
      </c>
      <c r="M6064" s="12">
        <v>23</v>
      </c>
      <c r="N6064" s="12">
        <v>1740</v>
      </c>
      <c r="O6064" s="12">
        <f>COUNTIF($P$2:P6064,P6064)</f>
        <v>1</v>
      </c>
      <c r="P6064" s="12" t="str">
        <f t="shared" si="345"/>
        <v>14105231740</v>
      </c>
      <c r="Q6064" s="12" t="str">
        <f t="shared" si="346"/>
        <v>141052317400001</v>
      </c>
      <c r="R6064" s="20" t="s">
        <v>4797</v>
      </c>
      <c r="U6064" s="12" t="s">
        <v>907</v>
      </c>
      <c r="W6064" s="12" t="s">
        <v>865</v>
      </c>
      <c r="BN6064" s="12">
        <v>1</v>
      </c>
      <c r="BP6064" s="12" t="s">
        <v>3801</v>
      </c>
      <c r="BR6064" s="9" t="s">
        <v>5077</v>
      </c>
      <c r="BS6064" s="9" t="s">
        <v>5085</v>
      </c>
      <c r="BT6064" s="9" t="s">
        <v>100</v>
      </c>
      <c r="BU6064" s="9" t="s">
        <v>100</v>
      </c>
      <c r="BV6064" s="9" t="s">
        <v>100</v>
      </c>
      <c r="BW6064" s="9" t="s">
        <v>100</v>
      </c>
      <c r="BX6064" s="9" t="s">
        <v>100</v>
      </c>
      <c r="BY6064" s="9" t="s">
        <v>100</v>
      </c>
    </row>
    <row r="6065" spans="1:77" ht="45" x14ac:dyDescent="0.25">
      <c r="A6065" s="12">
        <v>1</v>
      </c>
      <c r="B6065" s="11" t="str">
        <f t="shared" si="344"/>
        <v>Общий расчет. Анализ даты. Анализ даты. Символические звезды. Ошибка Инь-Ян. Нет</v>
      </c>
      <c r="C6065" s="11" t="str">
        <f>IFERROR(VLOOKUP(I6065,lvl_1[],2,FALSE),"Нет")</f>
        <v>Общий расчет</v>
      </c>
      <c r="D6065" s="11" t="str">
        <f>IFERROR(VLOOKUP(Rule!J6065,lvl_2[],2,FALSE),"Нет")</f>
        <v>Анализ даты</v>
      </c>
      <c r="E6065" s="11" t="str">
        <f>IFERROR(VLOOKUP(Rule!K6065,lvl_3[],2,FALSE),"Нет")</f>
        <v>Анализ даты</v>
      </c>
      <c r="F6065" s="11" t="str">
        <f>IFERROR(INDEX(lvl_4[],MATCH(L6065,lvl_4[ID],0),MATCH(TEXT(K6065,"##0"),lvl_4[#Headers],0)),"Нет")</f>
        <v>Символические звезды</v>
      </c>
      <c r="G6065" s="11" t="str">
        <f>IFERROR(INDEX(lvl_5[],MATCH(M6065,lvl_5[ID],0),MATCH(_xlfn.CONCAT(TEXT(K6065,"##0"),"_",TEXT(L6065,"##0")),lvl_5[#Headers],0)),"Нет")</f>
        <v>Ошибка Инь-Ян</v>
      </c>
      <c r="H6065" s="11" t="str">
        <f>IFERROR(INDEX(lvl_6[],MATCH(N6065,lvl_6[ID],0),MATCH(_xlfn.CONCAT(K6065,"_",L6065,"_",M6065),lvl_6[#Headers],0)),"Нет")</f>
        <v>Нет</v>
      </c>
      <c r="I6065" s="12">
        <v>1</v>
      </c>
      <c r="J6065" s="12">
        <v>4</v>
      </c>
      <c r="K6065" s="12">
        <v>1</v>
      </c>
      <c r="L6065" s="12">
        <v>5</v>
      </c>
      <c r="M6065" s="12">
        <v>23</v>
      </c>
      <c r="N6065" s="12">
        <v>1741</v>
      </c>
      <c r="O6065" s="12">
        <f>COUNTIF($P$2:P6065,P6065)</f>
        <v>1</v>
      </c>
      <c r="P6065" s="12" t="str">
        <f t="shared" si="345"/>
        <v>14105231741</v>
      </c>
      <c r="Q6065" s="12" t="str">
        <f t="shared" si="346"/>
        <v>141052317410001</v>
      </c>
      <c r="R6065" s="20" t="s">
        <v>4798</v>
      </c>
      <c r="U6065" s="12" t="s">
        <v>912</v>
      </c>
      <c r="W6065" s="12" t="s">
        <v>866</v>
      </c>
      <c r="BN6065" s="12">
        <v>1</v>
      </c>
      <c r="BP6065" s="12" t="s">
        <v>3801</v>
      </c>
      <c r="BR6065" s="9" t="s">
        <v>5079</v>
      </c>
      <c r="BS6065" s="9" t="s">
        <v>5086</v>
      </c>
      <c r="BT6065" s="9" t="s">
        <v>100</v>
      </c>
      <c r="BU6065" s="9" t="s">
        <v>100</v>
      </c>
      <c r="BV6065" s="9" t="s">
        <v>100</v>
      </c>
      <c r="BW6065" s="9" t="s">
        <v>100</v>
      </c>
      <c r="BX6065" s="9" t="s">
        <v>100</v>
      </c>
      <c r="BY6065" s="9" t="s">
        <v>100</v>
      </c>
    </row>
    <row r="6066" spans="1:77" ht="45" x14ac:dyDescent="0.25">
      <c r="A6066" s="12">
        <v>1</v>
      </c>
      <c r="B6066" s="11" t="str">
        <f t="shared" si="344"/>
        <v>Общий расчет. Анализ даты. Анализ даты. Символические звезды. Ошибка Инь-Ян. Нет</v>
      </c>
      <c r="C6066" s="11" t="str">
        <f>IFERROR(VLOOKUP(I6066,lvl_1[],2,FALSE),"Нет")</f>
        <v>Общий расчет</v>
      </c>
      <c r="D6066" s="11" t="str">
        <f>IFERROR(VLOOKUP(Rule!J6066,lvl_2[],2,FALSE),"Нет")</f>
        <v>Анализ даты</v>
      </c>
      <c r="E6066" s="11" t="str">
        <f>IFERROR(VLOOKUP(Rule!K6066,lvl_3[],2,FALSE),"Нет")</f>
        <v>Анализ даты</v>
      </c>
      <c r="F6066" s="11" t="str">
        <f>IFERROR(INDEX(lvl_4[],MATCH(L6066,lvl_4[ID],0),MATCH(TEXT(K6066,"##0"),lvl_4[#Headers],0)),"Нет")</f>
        <v>Символические звезды</v>
      </c>
      <c r="G6066" s="11" t="str">
        <f>IFERROR(INDEX(lvl_5[],MATCH(M6066,lvl_5[ID],0),MATCH(_xlfn.CONCAT(TEXT(K6066,"##0"),"_",TEXT(L6066,"##0")),lvl_5[#Headers],0)),"Нет")</f>
        <v>Ошибка Инь-Ян</v>
      </c>
      <c r="H6066" s="11" t="str">
        <f>IFERROR(INDEX(lvl_6[],MATCH(N6066,lvl_6[ID],0),MATCH(_xlfn.CONCAT(K6066,"_",L6066,"_",M6066),lvl_6[#Headers],0)),"Нет")</f>
        <v>Нет</v>
      </c>
      <c r="I6066" s="12">
        <v>1</v>
      </c>
      <c r="J6066" s="12">
        <v>4</v>
      </c>
      <c r="K6066" s="12">
        <v>1</v>
      </c>
      <c r="L6066" s="12">
        <v>5</v>
      </c>
      <c r="M6066" s="12">
        <v>23</v>
      </c>
      <c r="N6066" s="12">
        <v>1742</v>
      </c>
      <c r="O6066" s="12">
        <f>COUNTIF($P$2:P6066,P6066)</f>
        <v>1</v>
      </c>
      <c r="P6066" s="12" t="str">
        <f t="shared" si="345"/>
        <v>14105231742</v>
      </c>
      <c r="Q6066" s="12" t="str">
        <f t="shared" si="346"/>
        <v>141052317420001</v>
      </c>
      <c r="R6066" s="20" t="s">
        <v>4799</v>
      </c>
      <c r="U6066" s="12" t="s">
        <v>914</v>
      </c>
      <c r="W6066" s="12" t="s">
        <v>867</v>
      </c>
      <c r="BN6066" s="12">
        <v>1</v>
      </c>
      <c r="BP6066" s="12" t="s">
        <v>3801</v>
      </c>
      <c r="BR6066" s="9" t="s">
        <v>5071</v>
      </c>
      <c r="BS6066" s="9" t="s">
        <v>5070</v>
      </c>
      <c r="BT6066" s="9" t="s">
        <v>100</v>
      </c>
      <c r="BU6066" s="9" t="s">
        <v>100</v>
      </c>
      <c r="BV6066" s="9" t="s">
        <v>100</v>
      </c>
      <c r="BW6066" s="9" t="s">
        <v>100</v>
      </c>
      <c r="BX6066" s="9" t="s">
        <v>100</v>
      </c>
      <c r="BY6066" s="9" t="s">
        <v>100</v>
      </c>
    </row>
    <row r="6067" spans="1:77" ht="45" x14ac:dyDescent="0.25">
      <c r="A6067" s="12">
        <v>1</v>
      </c>
      <c r="B6067" s="11" t="str">
        <f t="shared" si="344"/>
        <v>Общий расчет. Анализ даты. Анализ даты. Символические звезды. Ошибка Инь-Ян. Нет</v>
      </c>
      <c r="C6067" s="11" t="str">
        <f>IFERROR(VLOOKUP(I6067,lvl_1[],2,FALSE),"Нет")</f>
        <v>Общий расчет</v>
      </c>
      <c r="D6067" s="11" t="str">
        <f>IFERROR(VLOOKUP(Rule!J6067,lvl_2[],2,FALSE),"Нет")</f>
        <v>Анализ даты</v>
      </c>
      <c r="E6067" s="11" t="str">
        <f>IFERROR(VLOOKUP(Rule!K6067,lvl_3[],2,FALSE),"Нет")</f>
        <v>Анализ даты</v>
      </c>
      <c r="F6067" s="11" t="str">
        <f>IFERROR(INDEX(lvl_4[],MATCH(L6067,lvl_4[ID],0),MATCH(TEXT(K6067,"##0"),lvl_4[#Headers],0)),"Нет")</f>
        <v>Символические звезды</v>
      </c>
      <c r="G6067" s="11" t="str">
        <f>IFERROR(INDEX(lvl_5[],MATCH(M6067,lvl_5[ID],0),MATCH(_xlfn.CONCAT(TEXT(K6067,"##0"),"_",TEXT(L6067,"##0")),lvl_5[#Headers],0)),"Нет")</f>
        <v>Ошибка Инь-Ян</v>
      </c>
      <c r="H6067" s="11" t="str">
        <f>IFERROR(INDEX(lvl_6[],MATCH(N6067,lvl_6[ID],0),MATCH(_xlfn.CONCAT(K6067,"_",L6067,"_",M6067),lvl_6[#Headers],0)),"Нет")</f>
        <v>Нет</v>
      </c>
      <c r="I6067" s="12">
        <v>1</v>
      </c>
      <c r="J6067" s="12">
        <v>4</v>
      </c>
      <c r="K6067" s="12">
        <v>1</v>
      </c>
      <c r="L6067" s="12">
        <v>5</v>
      </c>
      <c r="M6067" s="12">
        <v>23</v>
      </c>
      <c r="N6067" s="12">
        <v>1743</v>
      </c>
      <c r="O6067" s="12">
        <f>COUNTIF($P$2:P6067,P6067)</f>
        <v>1</v>
      </c>
      <c r="P6067" s="12" t="str">
        <f t="shared" si="345"/>
        <v>14105231743</v>
      </c>
      <c r="Q6067" s="12" t="str">
        <f t="shared" si="346"/>
        <v>141052317430001</v>
      </c>
      <c r="R6067" s="20" t="s">
        <v>4800</v>
      </c>
      <c r="U6067" s="12" t="s">
        <v>916</v>
      </c>
      <c r="W6067" s="12" t="s">
        <v>868</v>
      </c>
      <c r="BN6067" s="12">
        <v>1</v>
      </c>
      <c r="BP6067" s="12" t="s">
        <v>3801</v>
      </c>
      <c r="BR6067" s="9" t="s">
        <v>5081</v>
      </c>
      <c r="BS6067" s="9" t="s">
        <v>5087</v>
      </c>
      <c r="BT6067" s="9" t="s">
        <v>100</v>
      </c>
      <c r="BU6067" s="9" t="s">
        <v>100</v>
      </c>
      <c r="BV6067" s="9" t="s">
        <v>100</v>
      </c>
      <c r="BW6067" s="9" t="s">
        <v>100</v>
      </c>
      <c r="BX6067" s="9" t="s">
        <v>100</v>
      </c>
      <c r="BY6067" s="9" t="s">
        <v>100</v>
      </c>
    </row>
    <row r="6068" spans="1:77" ht="45" x14ac:dyDescent="0.25">
      <c r="A6068" s="12">
        <v>1</v>
      </c>
      <c r="B6068" s="11" t="str">
        <f t="shared" si="344"/>
        <v>Общий расчет. Анализ даты. Анализ даты. Символические звезды. Одинокий феникс. Нет</v>
      </c>
      <c r="C6068" s="11" t="str">
        <f>IFERROR(VLOOKUP(I6068,lvl_1[],2,FALSE),"Нет")</f>
        <v>Общий расчет</v>
      </c>
      <c r="D6068" s="11" t="str">
        <f>IFERROR(VLOOKUP(Rule!J6068,lvl_2[],2,FALSE),"Нет")</f>
        <v>Анализ даты</v>
      </c>
      <c r="E6068" s="11" t="str">
        <f>IFERROR(VLOOKUP(Rule!K6068,lvl_3[],2,FALSE),"Нет")</f>
        <v>Анализ даты</v>
      </c>
      <c r="F6068" s="11" t="str">
        <f>IFERROR(INDEX(lvl_4[],MATCH(L6068,lvl_4[ID],0),MATCH(TEXT(K6068,"##0"),lvl_4[#Headers],0)),"Нет")</f>
        <v>Символические звезды</v>
      </c>
      <c r="G6068" s="11" t="str">
        <f>IFERROR(INDEX(lvl_5[],MATCH(M6068,lvl_5[ID],0),MATCH(_xlfn.CONCAT(TEXT(K6068,"##0"),"_",TEXT(L6068,"##0")),lvl_5[#Headers],0)),"Нет")</f>
        <v>Одинокий феникс</v>
      </c>
      <c r="H6068" s="11" t="str">
        <f>IFERROR(INDEX(lvl_6[],MATCH(N6068,lvl_6[ID],0),MATCH(_xlfn.CONCAT(K6068,"_",L6068,"_",M6068),lvl_6[#Headers],0)),"Нет")</f>
        <v>Нет</v>
      </c>
      <c r="I6068" s="12">
        <v>1</v>
      </c>
      <c r="J6068" s="12">
        <v>4</v>
      </c>
      <c r="K6068" s="12">
        <v>1</v>
      </c>
      <c r="L6068" s="12">
        <v>5</v>
      </c>
      <c r="M6068" s="12">
        <v>25</v>
      </c>
      <c r="N6068" s="12">
        <v>1744</v>
      </c>
      <c r="O6068" s="12">
        <f>COUNTIF($P$2:P6068,P6068)</f>
        <v>1</v>
      </c>
      <c r="P6068" s="12" t="str">
        <f t="shared" si="345"/>
        <v>14105251744</v>
      </c>
      <c r="Q6068" s="12" t="str">
        <f t="shared" si="346"/>
        <v>141052517440001</v>
      </c>
      <c r="R6068" s="20" t="s">
        <v>4801</v>
      </c>
      <c r="U6068" s="12" t="s">
        <v>901</v>
      </c>
      <c r="W6068" s="12" t="s">
        <v>862</v>
      </c>
      <c r="BN6068" s="12">
        <v>1</v>
      </c>
      <c r="BP6068" s="12" t="s">
        <v>3801</v>
      </c>
      <c r="BR6068" s="9" t="s">
        <v>5088</v>
      </c>
      <c r="BS6068" s="9" t="s">
        <v>5082</v>
      </c>
      <c r="BT6068" s="9" t="s">
        <v>100</v>
      </c>
      <c r="BU6068" s="9" t="s">
        <v>100</v>
      </c>
      <c r="BV6068" s="9" t="s">
        <v>100</v>
      </c>
      <c r="BW6068" s="9" t="s">
        <v>100</v>
      </c>
      <c r="BX6068" s="9" t="s">
        <v>100</v>
      </c>
      <c r="BY6068" s="9" t="s">
        <v>100</v>
      </c>
    </row>
    <row r="6069" spans="1:77" ht="45" x14ac:dyDescent="0.25">
      <c r="A6069" s="12">
        <v>1</v>
      </c>
      <c r="B6069" s="11" t="str">
        <f t="shared" si="344"/>
        <v>Общий расчет. Анализ даты. Анализ даты. Символические звезды. Одинокий феникс. Нет</v>
      </c>
      <c r="C6069" s="11" t="str">
        <f>IFERROR(VLOOKUP(I6069,lvl_1[],2,FALSE),"Нет")</f>
        <v>Общий расчет</v>
      </c>
      <c r="D6069" s="11" t="str">
        <f>IFERROR(VLOOKUP(Rule!J6069,lvl_2[],2,FALSE),"Нет")</f>
        <v>Анализ даты</v>
      </c>
      <c r="E6069" s="11" t="str">
        <f>IFERROR(VLOOKUP(Rule!K6069,lvl_3[],2,FALSE),"Нет")</f>
        <v>Анализ даты</v>
      </c>
      <c r="F6069" s="11" t="str">
        <f>IFERROR(INDEX(lvl_4[],MATCH(L6069,lvl_4[ID],0),MATCH(TEXT(K6069,"##0"),lvl_4[#Headers],0)),"Нет")</f>
        <v>Символические звезды</v>
      </c>
      <c r="G6069" s="11" t="str">
        <f>IFERROR(INDEX(lvl_5[],MATCH(M6069,lvl_5[ID],0),MATCH(_xlfn.CONCAT(TEXT(K6069,"##0"),"_",TEXT(L6069,"##0")),lvl_5[#Headers],0)),"Нет")</f>
        <v>Одинокий феникс</v>
      </c>
      <c r="H6069" s="11" t="str">
        <f>IFERROR(INDEX(lvl_6[],MATCH(N6069,lvl_6[ID],0),MATCH(_xlfn.CONCAT(K6069,"_",L6069,"_",M6069),lvl_6[#Headers],0)),"Нет")</f>
        <v>Нет</v>
      </c>
      <c r="I6069" s="12">
        <v>1</v>
      </c>
      <c r="J6069" s="12">
        <v>4</v>
      </c>
      <c r="K6069" s="12">
        <v>1</v>
      </c>
      <c r="L6069" s="12">
        <v>5</v>
      </c>
      <c r="M6069" s="12">
        <v>25</v>
      </c>
      <c r="N6069" s="12">
        <v>1745</v>
      </c>
      <c r="O6069" s="12">
        <f>COUNTIF($P$2:P6069,P6069)</f>
        <v>1</v>
      </c>
      <c r="P6069" s="12" t="str">
        <f t="shared" si="345"/>
        <v>14105251745</v>
      </c>
      <c r="Q6069" s="12" t="str">
        <f t="shared" si="346"/>
        <v>141052517450001</v>
      </c>
      <c r="R6069" s="20" t="s">
        <v>4802</v>
      </c>
      <c r="U6069" s="12" t="s">
        <v>905</v>
      </c>
      <c r="W6069" s="12" t="s">
        <v>862</v>
      </c>
      <c r="BN6069" s="12">
        <v>1</v>
      </c>
      <c r="BP6069" s="12" t="s">
        <v>3801</v>
      </c>
      <c r="BR6069" s="9" t="s">
        <v>5075</v>
      </c>
      <c r="BS6069" s="9" t="s">
        <v>5082</v>
      </c>
      <c r="BT6069" s="9" t="s">
        <v>100</v>
      </c>
      <c r="BU6069" s="9" t="s">
        <v>100</v>
      </c>
      <c r="BV6069" s="9" t="s">
        <v>100</v>
      </c>
      <c r="BW6069" s="9" t="s">
        <v>100</v>
      </c>
      <c r="BX6069" s="9" t="s">
        <v>100</v>
      </c>
      <c r="BY6069" s="9" t="s">
        <v>100</v>
      </c>
    </row>
    <row r="6070" spans="1:77" ht="45" x14ac:dyDescent="0.25">
      <c r="A6070" s="12">
        <v>1</v>
      </c>
      <c r="B6070" s="11" t="str">
        <f t="shared" si="344"/>
        <v>Общий расчет. Анализ даты. Анализ даты. Символические звезды. Одинокий феникс. Нет</v>
      </c>
      <c r="C6070" s="11" t="str">
        <f>IFERROR(VLOOKUP(I6070,lvl_1[],2,FALSE),"Нет")</f>
        <v>Общий расчет</v>
      </c>
      <c r="D6070" s="11" t="str">
        <f>IFERROR(VLOOKUP(Rule!J6070,lvl_2[],2,FALSE),"Нет")</f>
        <v>Анализ даты</v>
      </c>
      <c r="E6070" s="11" t="str">
        <f>IFERROR(VLOOKUP(Rule!K6070,lvl_3[],2,FALSE),"Нет")</f>
        <v>Анализ даты</v>
      </c>
      <c r="F6070" s="11" t="str">
        <f>IFERROR(INDEX(lvl_4[],MATCH(L6070,lvl_4[ID],0),MATCH(TEXT(K6070,"##0"),lvl_4[#Headers],0)),"Нет")</f>
        <v>Символические звезды</v>
      </c>
      <c r="G6070" s="11" t="str">
        <f>IFERROR(INDEX(lvl_5[],MATCH(M6070,lvl_5[ID],0),MATCH(_xlfn.CONCAT(TEXT(K6070,"##0"),"_",TEXT(L6070,"##0")),lvl_5[#Headers],0)),"Нет")</f>
        <v>Одинокий феникс</v>
      </c>
      <c r="H6070" s="11" t="str">
        <f>IFERROR(INDEX(lvl_6[],MATCH(N6070,lvl_6[ID],0),MATCH(_xlfn.CONCAT(K6070,"_",L6070,"_",M6070),lvl_6[#Headers],0)),"Нет")</f>
        <v>Нет</v>
      </c>
      <c r="I6070" s="12">
        <v>1</v>
      </c>
      <c r="J6070" s="12">
        <v>4</v>
      </c>
      <c r="K6070" s="12">
        <v>1</v>
      </c>
      <c r="L6070" s="12">
        <v>5</v>
      </c>
      <c r="M6070" s="12">
        <v>25</v>
      </c>
      <c r="N6070" s="12">
        <v>1746</v>
      </c>
      <c r="O6070" s="12">
        <f>COUNTIF($P$2:P6070,P6070)</f>
        <v>1</v>
      </c>
      <c r="P6070" s="12" t="str">
        <f t="shared" si="345"/>
        <v>14105251746</v>
      </c>
      <c r="Q6070" s="12" t="str">
        <f t="shared" si="346"/>
        <v>141052517460001</v>
      </c>
      <c r="R6070" s="20" t="s">
        <v>4803</v>
      </c>
      <c r="U6070" s="12" t="s">
        <v>912</v>
      </c>
      <c r="W6070" s="12" t="s">
        <v>868</v>
      </c>
      <c r="BN6070" s="12">
        <v>1</v>
      </c>
      <c r="BP6070" s="12" t="s">
        <v>3801</v>
      </c>
      <c r="BR6070" s="9" t="s">
        <v>5079</v>
      </c>
      <c r="BS6070" s="9" t="s">
        <v>5087</v>
      </c>
      <c r="BT6070" s="9" t="s">
        <v>100</v>
      </c>
      <c r="BU6070" s="9" t="s">
        <v>100</v>
      </c>
      <c r="BV6070" s="9" t="s">
        <v>100</v>
      </c>
      <c r="BW6070" s="9" t="s">
        <v>100</v>
      </c>
      <c r="BX6070" s="9" t="s">
        <v>100</v>
      </c>
      <c r="BY6070" s="9" t="s">
        <v>100</v>
      </c>
    </row>
    <row r="6071" spans="1:77" ht="45" x14ac:dyDescent="0.25">
      <c r="A6071" s="12">
        <v>1</v>
      </c>
      <c r="B6071" s="11" t="str">
        <f t="shared" si="344"/>
        <v>Общий расчет. Анализ даты. Анализ даты. Символические звезды. Одинокий феникс. Нет</v>
      </c>
      <c r="C6071" s="11" t="str">
        <f>IFERROR(VLOOKUP(I6071,lvl_1[],2,FALSE),"Нет")</f>
        <v>Общий расчет</v>
      </c>
      <c r="D6071" s="11" t="str">
        <f>IFERROR(VLOOKUP(Rule!J6071,lvl_2[],2,FALSE),"Нет")</f>
        <v>Анализ даты</v>
      </c>
      <c r="E6071" s="11" t="str">
        <f>IFERROR(VLOOKUP(Rule!K6071,lvl_3[],2,FALSE),"Нет")</f>
        <v>Анализ даты</v>
      </c>
      <c r="F6071" s="11" t="str">
        <f>IFERROR(INDEX(lvl_4[],MATCH(L6071,lvl_4[ID],0),MATCH(TEXT(K6071,"##0"),lvl_4[#Headers],0)),"Нет")</f>
        <v>Символические звезды</v>
      </c>
      <c r="G6071" s="11" t="str">
        <f>IFERROR(INDEX(lvl_5[],MATCH(M6071,lvl_5[ID],0),MATCH(_xlfn.CONCAT(TEXT(K6071,"##0"),"_",TEXT(L6071,"##0")),lvl_5[#Headers],0)),"Нет")</f>
        <v>Одинокий феникс</v>
      </c>
      <c r="H6071" s="11" t="str">
        <f>IFERROR(INDEX(lvl_6[],MATCH(N6071,lvl_6[ID],0),MATCH(_xlfn.CONCAT(K6071,"_",L6071,"_",M6071),lvl_6[#Headers],0)),"Нет")</f>
        <v>Нет</v>
      </c>
      <c r="I6071" s="12">
        <v>1</v>
      </c>
      <c r="J6071" s="12">
        <v>4</v>
      </c>
      <c r="K6071" s="12">
        <v>1</v>
      </c>
      <c r="L6071" s="12">
        <v>5</v>
      </c>
      <c r="M6071" s="12">
        <v>25</v>
      </c>
      <c r="N6071" s="12">
        <v>1747</v>
      </c>
      <c r="O6071" s="12">
        <f>COUNTIF($P$2:P6071,P6071)</f>
        <v>1</v>
      </c>
      <c r="P6071" s="12" t="str">
        <f t="shared" si="345"/>
        <v>14105251747</v>
      </c>
      <c r="Q6071" s="12" t="str">
        <f t="shared" si="346"/>
        <v>141052517470001</v>
      </c>
      <c r="R6071" s="20" t="s">
        <v>4804</v>
      </c>
      <c r="U6071" s="12" t="s">
        <v>907</v>
      </c>
      <c r="W6071" s="12" t="s">
        <v>865</v>
      </c>
      <c r="BN6071" s="12">
        <v>1</v>
      </c>
      <c r="BP6071" s="12" t="s">
        <v>3801</v>
      </c>
      <c r="BR6071" s="9" t="s">
        <v>5077</v>
      </c>
      <c r="BS6071" s="9" t="s">
        <v>5085</v>
      </c>
      <c r="BT6071" s="9" t="s">
        <v>100</v>
      </c>
      <c r="BU6071" s="9" t="s">
        <v>100</v>
      </c>
      <c r="BV6071" s="9" t="s">
        <v>100</v>
      </c>
      <c r="BW6071" s="9" t="s">
        <v>100</v>
      </c>
      <c r="BX6071" s="9" t="s">
        <v>100</v>
      </c>
      <c r="BY6071" s="9" t="s">
        <v>100</v>
      </c>
    </row>
    <row r="6072" spans="1:77" ht="45" x14ac:dyDescent="0.25">
      <c r="A6072" s="12">
        <v>1</v>
      </c>
      <c r="B6072" s="11" t="str">
        <f t="shared" si="344"/>
        <v>Общий расчет. Анализ даты. Анализ даты. Символические звезды. Одинокий феникс. Нет</v>
      </c>
      <c r="C6072" s="11" t="str">
        <f>IFERROR(VLOOKUP(I6072,lvl_1[],2,FALSE),"Нет")</f>
        <v>Общий расчет</v>
      </c>
      <c r="D6072" s="11" t="str">
        <f>IFERROR(VLOOKUP(Rule!J6072,lvl_2[],2,FALSE),"Нет")</f>
        <v>Анализ даты</v>
      </c>
      <c r="E6072" s="11" t="str">
        <f>IFERROR(VLOOKUP(Rule!K6072,lvl_3[],2,FALSE),"Нет")</f>
        <v>Анализ даты</v>
      </c>
      <c r="F6072" s="11" t="str">
        <f>IFERROR(INDEX(lvl_4[],MATCH(L6072,lvl_4[ID],0),MATCH(TEXT(K6072,"##0"),lvl_4[#Headers],0)),"Нет")</f>
        <v>Символические звезды</v>
      </c>
      <c r="G6072" s="11" t="str">
        <f>IFERROR(INDEX(lvl_5[],MATCH(M6072,lvl_5[ID],0),MATCH(_xlfn.CONCAT(TEXT(K6072,"##0"),"_",TEXT(L6072,"##0")),lvl_5[#Headers],0)),"Нет")</f>
        <v>Одинокий феникс</v>
      </c>
      <c r="H6072" s="11" t="str">
        <f>IFERROR(INDEX(lvl_6[],MATCH(N6072,lvl_6[ID],0),MATCH(_xlfn.CONCAT(K6072,"_",L6072,"_",M6072),lvl_6[#Headers],0)),"Нет")</f>
        <v>Нет</v>
      </c>
      <c r="I6072" s="12">
        <v>1</v>
      </c>
      <c r="J6072" s="12">
        <v>4</v>
      </c>
      <c r="K6072" s="12">
        <v>1</v>
      </c>
      <c r="L6072" s="12">
        <v>5</v>
      </c>
      <c r="M6072" s="12">
        <v>25</v>
      </c>
      <c r="N6072" s="12">
        <v>1748</v>
      </c>
      <c r="O6072" s="12">
        <f>COUNTIF($P$2:P6072,P6072)</f>
        <v>1</v>
      </c>
      <c r="P6072" s="12" t="str">
        <f t="shared" si="345"/>
        <v>14105251748</v>
      </c>
      <c r="Q6072" s="12" t="str">
        <f t="shared" si="346"/>
        <v>141052517480001</v>
      </c>
      <c r="R6072" s="20" t="s">
        <v>4805</v>
      </c>
      <c r="U6072" s="12" t="s">
        <v>914</v>
      </c>
      <c r="W6072" s="12" t="s">
        <v>859</v>
      </c>
      <c r="BN6072" s="12">
        <v>1</v>
      </c>
      <c r="BP6072" s="12" t="s">
        <v>3801</v>
      </c>
      <c r="BR6072" s="9" t="s">
        <v>5071</v>
      </c>
      <c r="BS6072" s="9" t="s">
        <v>5078</v>
      </c>
      <c r="BT6072" s="9" t="s">
        <v>100</v>
      </c>
      <c r="BU6072" s="9" t="s">
        <v>100</v>
      </c>
      <c r="BV6072" s="9" t="s">
        <v>100</v>
      </c>
      <c r="BW6072" s="9" t="s">
        <v>100</v>
      </c>
      <c r="BX6072" s="9" t="s">
        <v>100</v>
      </c>
      <c r="BY6072" s="9" t="s">
        <v>100</v>
      </c>
    </row>
    <row r="6073" spans="1:77" ht="45" x14ac:dyDescent="0.25">
      <c r="A6073" s="12">
        <v>1</v>
      </c>
      <c r="B6073" s="11" t="str">
        <f t="shared" si="344"/>
        <v>Общий расчет. Анализ даты. Анализ даты. Символические звезды. Одинокий феникс. Нет</v>
      </c>
      <c r="C6073" s="11" t="str">
        <f>IFERROR(VLOOKUP(I6073,lvl_1[],2,FALSE),"Нет")</f>
        <v>Общий расчет</v>
      </c>
      <c r="D6073" s="11" t="str">
        <f>IFERROR(VLOOKUP(Rule!J6073,lvl_2[],2,FALSE),"Нет")</f>
        <v>Анализ даты</v>
      </c>
      <c r="E6073" s="11" t="str">
        <f>IFERROR(VLOOKUP(Rule!K6073,lvl_3[],2,FALSE),"Нет")</f>
        <v>Анализ даты</v>
      </c>
      <c r="F6073" s="11" t="str">
        <f>IFERROR(INDEX(lvl_4[],MATCH(L6073,lvl_4[ID],0),MATCH(TEXT(K6073,"##0"),lvl_4[#Headers],0)),"Нет")</f>
        <v>Символические звезды</v>
      </c>
      <c r="G6073" s="11" t="str">
        <f>IFERROR(INDEX(lvl_5[],MATCH(M6073,lvl_5[ID],0),MATCH(_xlfn.CONCAT(TEXT(K6073,"##0"),"_",TEXT(L6073,"##0")),lvl_5[#Headers],0)),"Нет")</f>
        <v>Одинокий феникс</v>
      </c>
      <c r="H6073" s="11" t="str">
        <f>IFERROR(INDEX(lvl_6[],MATCH(N6073,lvl_6[ID],0),MATCH(_xlfn.CONCAT(K6073,"_",L6073,"_",M6073),lvl_6[#Headers],0)),"Нет")</f>
        <v>Нет</v>
      </c>
      <c r="I6073" s="12">
        <v>1</v>
      </c>
      <c r="J6073" s="12">
        <v>4</v>
      </c>
      <c r="K6073" s="12">
        <v>1</v>
      </c>
      <c r="L6073" s="12">
        <v>5</v>
      </c>
      <c r="M6073" s="12">
        <v>25</v>
      </c>
      <c r="N6073" s="12">
        <v>1749</v>
      </c>
      <c r="O6073" s="12">
        <f>COUNTIF($P$2:P6073,P6073)</f>
        <v>1</v>
      </c>
      <c r="P6073" s="12" t="str">
        <f t="shared" si="345"/>
        <v>14105251749</v>
      </c>
      <c r="Q6073" s="12" t="str">
        <f t="shared" si="346"/>
        <v>141052517490001</v>
      </c>
      <c r="R6073" s="20" t="s">
        <v>4806</v>
      </c>
      <c r="U6073" s="12" t="s">
        <v>907</v>
      </c>
      <c r="W6073" s="12" t="s">
        <v>863</v>
      </c>
      <c r="BN6073" s="12">
        <v>1</v>
      </c>
      <c r="BP6073" s="12" t="s">
        <v>3801</v>
      </c>
      <c r="BR6073" s="9" t="s">
        <v>5077</v>
      </c>
      <c r="BS6073" s="9" t="s">
        <v>5083</v>
      </c>
      <c r="BT6073" s="9" t="s">
        <v>100</v>
      </c>
      <c r="BU6073" s="9" t="s">
        <v>100</v>
      </c>
      <c r="BV6073" s="9" t="s">
        <v>100</v>
      </c>
      <c r="BW6073" s="9" t="s">
        <v>100</v>
      </c>
      <c r="BX6073" s="9" t="s">
        <v>100</v>
      </c>
      <c r="BY6073" s="9" t="s">
        <v>100</v>
      </c>
    </row>
    <row r="6074" spans="1:77" ht="45" x14ac:dyDescent="0.25">
      <c r="A6074" s="12">
        <v>1</v>
      </c>
      <c r="B6074" s="11" t="str">
        <f t="shared" si="344"/>
        <v>Общий расчет. Анализ даты. Анализ даты. Символические звезды. Одинокий феникс. Нет</v>
      </c>
      <c r="C6074" s="11" t="str">
        <f>IFERROR(VLOOKUP(I6074,lvl_1[],2,FALSE),"Нет")</f>
        <v>Общий расчет</v>
      </c>
      <c r="D6074" s="11" t="str">
        <f>IFERROR(VLOOKUP(Rule!J6074,lvl_2[],2,FALSE),"Нет")</f>
        <v>Анализ даты</v>
      </c>
      <c r="E6074" s="11" t="str">
        <f>IFERROR(VLOOKUP(Rule!K6074,lvl_3[],2,FALSE),"Нет")</f>
        <v>Анализ даты</v>
      </c>
      <c r="F6074" s="11" t="str">
        <f>IFERROR(INDEX(lvl_4[],MATCH(L6074,lvl_4[ID],0),MATCH(TEXT(K6074,"##0"),lvl_4[#Headers],0)),"Нет")</f>
        <v>Символические звезды</v>
      </c>
      <c r="G6074" s="11" t="str">
        <f>IFERROR(INDEX(lvl_5[],MATCH(M6074,lvl_5[ID],0),MATCH(_xlfn.CONCAT(TEXT(K6074,"##0"),"_",TEXT(L6074,"##0")),lvl_5[#Headers],0)),"Нет")</f>
        <v>Одинокий феникс</v>
      </c>
      <c r="H6074" s="11" t="str">
        <f>IFERROR(INDEX(lvl_6[],MATCH(N6074,lvl_6[ID],0),MATCH(_xlfn.CONCAT(K6074,"_",L6074,"_",M6074),lvl_6[#Headers],0)),"Нет")</f>
        <v>Нет</v>
      </c>
      <c r="I6074" s="12">
        <v>1</v>
      </c>
      <c r="J6074" s="12">
        <v>4</v>
      </c>
      <c r="K6074" s="12">
        <v>1</v>
      </c>
      <c r="L6074" s="12">
        <v>5</v>
      </c>
      <c r="M6074" s="12">
        <v>25</v>
      </c>
      <c r="N6074" s="12">
        <v>1750</v>
      </c>
      <c r="O6074" s="12">
        <f>COUNTIF($P$2:P6074,P6074)</f>
        <v>1</v>
      </c>
      <c r="P6074" s="12" t="str">
        <f t="shared" si="345"/>
        <v>14105251750</v>
      </c>
      <c r="Q6074" s="12" t="str">
        <f t="shared" si="346"/>
        <v>141052517500001</v>
      </c>
      <c r="R6074" s="20" t="s">
        <v>4807</v>
      </c>
      <c r="U6074" s="12" t="s">
        <v>914</v>
      </c>
      <c r="W6074" s="12" t="s">
        <v>869</v>
      </c>
      <c r="BN6074" s="12">
        <v>1</v>
      </c>
      <c r="BP6074" s="12" t="s">
        <v>3801</v>
      </c>
      <c r="BR6074" s="9" t="s">
        <v>5071</v>
      </c>
      <c r="BS6074" s="9" t="s">
        <v>5074</v>
      </c>
      <c r="BT6074" s="9" t="s">
        <v>100</v>
      </c>
      <c r="BU6074" s="9" t="s">
        <v>100</v>
      </c>
      <c r="BV6074" s="9" t="s">
        <v>100</v>
      </c>
      <c r="BW6074" s="9" t="s">
        <v>100</v>
      </c>
      <c r="BX6074" s="9" t="s">
        <v>100</v>
      </c>
      <c r="BY6074" s="9" t="s">
        <v>100</v>
      </c>
    </row>
    <row r="6075" spans="1:77" ht="45" x14ac:dyDescent="0.25">
      <c r="A6075" s="12">
        <v>1</v>
      </c>
      <c r="B6075" s="11" t="str">
        <f t="shared" si="344"/>
        <v>Общий расчет. Анализ даты. Анализ даты. Символические звезды. Одинокий феникс. Нет</v>
      </c>
      <c r="C6075" s="11" t="str">
        <f>IFERROR(VLOOKUP(I6075,lvl_1[],2,FALSE),"Нет")</f>
        <v>Общий расчет</v>
      </c>
      <c r="D6075" s="11" t="str">
        <f>IFERROR(VLOOKUP(Rule!J6075,lvl_2[],2,FALSE),"Нет")</f>
        <v>Анализ даты</v>
      </c>
      <c r="E6075" s="11" t="str">
        <f>IFERROR(VLOOKUP(Rule!K6075,lvl_3[],2,FALSE),"Нет")</f>
        <v>Анализ даты</v>
      </c>
      <c r="F6075" s="11" t="str">
        <f>IFERROR(INDEX(lvl_4[],MATCH(L6075,lvl_4[ID],0),MATCH(TEXT(K6075,"##0"),lvl_4[#Headers],0)),"Нет")</f>
        <v>Символические звезды</v>
      </c>
      <c r="G6075" s="11" t="str">
        <f>IFERROR(INDEX(lvl_5[],MATCH(M6075,lvl_5[ID],0),MATCH(_xlfn.CONCAT(TEXT(K6075,"##0"),"_",TEXT(L6075,"##0")),lvl_5[#Headers],0)),"Нет")</f>
        <v>Одинокий феникс</v>
      </c>
      <c r="H6075" s="11" t="str">
        <f>IFERROR(INDEX(lvl_6[],MATCH(N6075,lvl_6[ID],0),MATCH(_xlfn.CONCAT(K6075,"_",L6075,"_",M6075),lvl_6[#Headers],0)),"Нет")</f>
        <v>Нет</v>
      </c>
      <c r="I6075" s="12">
        <v>1</v>
      </c>
      <c r="J6075" s="12">
        <v>4</v>
      </c>
      <c r="K6075" s="12">
        <v>1</v>
      </c>
      <c r="L6075" s="12">
        <v>5</v>
      </c>
      <c r="M6075" s="12">
        <v>25</v>
      </c>
      <c r="N6075" s="12">
        <v>1751</v>
      </c>
      <c r="O6075" s="12">
        <f>COUNTIF($P$2:P6075,P6075)</f>
        <v>1</v>
      </c>
      <c r="P6075" s="12" t="str">
        <f t="shared" si="345"/>
        <v>14105251751</v>
      </c>
      <c r="Q6075" s="12" t="str">
        <f t="shared" si="346"/>
        <v>141052517510001</v>
      </c>
      <c r="R6075" s="20" t="s">
        <v>4808</v>
      </c>
      <c r="U6075" s="12" t="s">
        <v>903</v>
      </c>
      <c r="W6075" s="12" t="s">
        <v>863</v>
      </c>
      <c r="BN6075" s="12">
        <v>1</v>
      </c>
      <c r="BP6075" s="12" t="s">
        <v>3801</v>
      </c>
      <c r="BR6075" s="9" t="s">
        <v>5073</v>
      </c>
      <c r="BS6075" s="9" t="s">
        <v>5083</v>
      </c>
      <c r="BT6075" s="9" t="s">
        <v>100</v>
      </c>
      <c r="BU6075" s="9" t="s">
        <v>100</v>
      </c>
      <c r="BV6075" s="9" t="s">
        <v>100</v>
      </c>
      <c r="BW6075" s="9" t="s">
        <v>100</v>
      </c>
      <c r="BX6075" s="9" t="s">
        <v>100</v>
      </c>
      <c r="BY6075" s="9" t="s">
        <v>100</v>
      </c>
    </row>
    <row r="6076" spans="1:77" ht="45" x14ac:dyDescent="0.25">
      <c r="A6076" s="12">
        <v>1</v>
      </c>
      <c r="B6076" s="11" t="str">
        <f t="shared" si="344"/>
        <v>Общий расчет. Анализ даты. Анализ даты. Символические звезды. Демон пустоты. Нет</v>
      </c>
      <c r="C6076" s="11" t="str">
        <f>IFERROR(VLOOKUP(I6076,lvl_1[],2,FALSE),"Нет")</f>
        <v>Общий расчет</v>
      </c>
      <c r="D6076" s="11" t="str">
        <f>IFERROR(VLOOKUP(Rule!J6076,lvl_2[],2,FALSE),"Нет")</f>
        <v>Анализ даты</v>
      </c>
      <c r="E6076" s="11" t="str">
        <f>IFERROR(VLOOKUP(Rule!K6076,lvl_3[],2,FALSE),"Нет")</f>
        <v>Анализ даты</v>
      </c>
      <c r="F6076" s="11" t="str">
        <f>IFERROR(INDEX(lvl_4[],MATCH(L6076,lvl_4[ID],0),MATCH(TEXT(K6076,"##0"),lvl_4[#Headers],0)),"Нет")</f>
        <v>Символические звезды</v>
      </c>
      <c r="G6076" s="11" t="str">
        <f>IFERROR(INDEX(lvl_5[],MATCH(M6076,lvl_5[ID],0),MATCH(_xlfn.CONCAT(TEXT(K6076,"##0"),"_",TEXT(L6076,"##0")),lvl_5[#Headers],0)),"Нет")</f>
        <v>Демон пустоты</v>
      </c>
      <c r="H6076" s="11" t="str">
        <f>IFERROR(INDEX(lvl_6[],MATCH(N6076,lvl_6[ID],0),MATCH(_xlfn.CONCAT(K6076,"_",L6076,"_",M6076),lvl_6[#Headers],0)),"Нет")</f>
        <v>Нет</v>
      </c>
      <c r="I6076" s="12">
        <v>1</v>
      </c>
      <c r="J6076" s="12">
        <v>4</v>
      </c>
      <c r="K6076" s="12">
        <v>1</v>
      </c>
      <c r="L6076" s="12">
        <v>5</v>
      </c>
      <c r="M6076" s="12">
        <v>26</v>
      </c>
      <c r="N6076" s="12">
        <v>1752</v>
      </c>
      <c r="O6076" s="12">
        <f>COUNTIF($P$2:P6076,P6076)</f>
        <v>1</v>
      </c>
      <c r="P6076" s="12" t="str">
        <f t="shared" si="345"/>
        <v>14105261752</v>
      </c>
      <c r="Q6076" s="12" t="str">
        <f t="shared" si="346"/>
        <v>141052617520001</v>
      </c>
      <c r="R6076" s="20" t="s">
        <v>4809</v>
      </c>
      <c r="U6076" s="12" t="s">
        <v>899</v>
      </c>
      <c r="W6076" s="12" t="s">
        <v>869</v>
      </c>
      <c r="BN6076" s="12">
        <v>1</v>
      </c>
      <c r="BP6076" s="12" t="s">
        <v>3801</v>
      </c>
      <c r="BR6076" s="9" t="s">
        <v>5089</v>
      </c>
      <c r="BS6076" s="9" t="s">
        <v>5074</v>
      </c>
      <c r="BT6076" s="9" t="s">
        <v>100</v>
      </c>
      <c r="BU6076" s="9" t="s">
        <v>100</v>
      </c>
      <c r="BV6076" s="9" t="s">
        <v>100</v>
      </c>
      <c r="BW6076" s="9" t="s">
        <v>100</v>
      </c>
      <c r="BX6076" s="9" t="s">
        <v>100</v>
      </c>
      <c r="BY6076" s="9" t="s">
        <v>100</v>
      </c>
    </row>
    <row r="6077" spans="1:77" ht="45" x14ac:dyDescent="0.25">
      <c r="A6077" s="12">
        <v>1</v>
      </c>
      <c r="B6077" s="11" t="str">
        <f t="shared" si="344"/>
        <v>Общий расчет. Анализ даты. Анализ даты. Символические звезды. Демон пустоты. Нет</v>
      </c>
      <c r="C6077" s="11" t="str">
        <f>IFERROR(VLOOKUP(I6077,lvl_1[],2,FALSE),"Нет")</f>
        <v>Общий расчет</v>
      </c>
      <c r="D6077" s="11" t="str">
        <f>IFERROR(VLOOKUP(Rule!J6077,lvl_2[],2,FALSE),"Нет")</f>
        <v>Анализ даты</v>
      </c>
      <c r="E6077" s="11" t="str">
        <f>IFERROR(VLOOKUP(Rule!K6077,lvl_3[],2,FALSE),"Нет")</f>
        <v>Анализ даты</v>
      </c>
      <c r="F6077" s="11" t="str">
        <f>IFERROR(INDEX(lvl_4[],MATCH(L6077,lvl_4[ID],0),MATCH(TEXT(K6077,"##0"),lvl_4[#Headers],0)),"Нет")</f>
        <v>Символические звезды</v>
      </c>
      <c r="G6077" s="11" t="str">
        <f>IFERROR(INDEX(lvl_5[],MATCH(M6077,lvl_5[ID],0),MATCH(_xlfn.CONCAT(TEXT(K6077,"##0"),"_",TEXT(L6077,"##0")),lvl_5[#Headers],0)),"Нет")</f>
        <v>Демон пустоты</v>
      </c>
      <c r="H6077" s="11" t="str">
        <f>IFERROR(INDEX(lvl_6[],MATCH(N6077,lvl_6[ID],0),MATCH(_xlfn.CONCAT(K6077,"_",L6077,"_",M6077),lvl_6[#Headers],0)),"Нет")</f>
        <v>Нет</v>
      </c>
      <c r="I6077" s="12">
        <v>1</v>
      </c>
      <c r="J6077" s="12">
        <v>4</v>
      </c>
      <c r="K6077" s="12">
        <v>1</v>
      </c>
      <c r="L6077" s="12">
        <v>5</v>
      </c>
      <c r="M6077" s="12">
        <v>26</v>
      </c>
      <c r="N6077" s="12">
        <v>1753</v>
      </c>
      <c r="O6077" s="12">
        <f>COUNTIF($P$2:P6077,P6077)</f>
        <v>1</v>
      </c>
      <c r="P6077" s="12" t="str">
        <f t="shared" si="345"/>
        <v>14105261753</v>
      </c>
      <c r="Q6077" s="12" t="str">
        <f t="shared" si="346"/>
        <v>141052617530001</v>
      </c>
      <c r="R6077" s="20" t="s">
        <v>4810</v>
      </c>
      <c r="U6077" s="12" t="s">
        <v>899</v>
      </c>
      <c r="W6077" s="12" t="s">
        <v>867</v>
      </c>
      <c r="BN6077" s="12">
        <v>1</v>
      </c>
      <c r="BP6077" s="12" t="s">
        <v>3801</v>
      </c>
      <c r="BR6077" s="9" t="s">
        <v>5089</v>
      </c>
      <c r="BS6077" s="9" t="s">
        <v>5070</v>
      </c>
      <c r="BT6077" s="9" t="s">
        <v>100</v>
      </c>
      <c r="BU6077" s="9" t="s">
        <v>100</v>
      </c>
      <c r="BV6077" s="9" t="s">
        <v>100</v>
      </c>
      <c r="BW6077" s="9" t="s">
        <v>100</v>
      </c>
      <c r="BX6077" s="9" t="s">
        <v>100</v>
      </c>
      <c r="BY6077" s="9" t="s">
        <v>100</v>
      </c>
    </row>
    <row r="6078" spans="1:77" ht="45" x14ac:dyDescent="0.25">
      <c r="A6078" s="12">
        <v>1</v>
      </c>
      <c r="B6078" s="11" t="str">
        <f t="shared" si="344"/>
        <v>Общий расчет. Анализ даты. Анализ даты. Символические звезды. Демон пустоты. Нет</v>
      </c>
      <c r="C6078" s="11" t="str">
        <f>IFERROR(VLOOKUP(I6078,lvl_1[],2,FALSE),"Нет")</f>
        <v>Общий расчет</v>
      </c>
      <c r="D6078" s="11" t="str">
        <f>IFERROR(VLOOKUP(Rule!J6078,lvl_2[],2,FALSE),"Нет")</f>
        <v>Анализ даты</v>
      </c>
      <c r="E6078" s="11" t="str">
        <f>IFERROR(VLOOKUP(Rule!K6078,lvl_3[],2,FALSE),"Нет")</f>
        <v>Анализ даты</v>
      </c>
      <c r="F6078" s="11" t="str">
        <f>IFERROR(INDEX(lvl_4[],MATCH(L6078,lvl_4[ID],0),MATCH(TEXT(K6078,"##0"),lvl_4[#Headers],0)),"Нет")</f>
        <v>Символические звезды</v>
      </c>
      <c r="G6078" s="11" t="str">
        <f>IFERROR(INDEX(lvl_5[],MATCH(M6078,lvl_5[ID],0),MATCH(_xlfn.CONCAT(TEXT(K6078,"##0"),"_",TEXT(L6078,"##0")),lvl_5[#Headers],0)),"Нет")</f>
        <v>Демон пустоты</v>
      </c>
      <c r="H6078" s="11" t="str">
        <f>IFERROR(INDEX(lvl_6[],MATCH(N6078,lvl_6[ID],0),MATCH(_xlfn.CONCAT(K6078,"_",L6078,"_",M6078),lvl_6[#Headers],0)),"Нет")</f>
        <v>Нет</v>
      </c>
      <c r="I6078" s="12">
        <v>1</v>
      </c>
      <c r="J6078" s="12">
        <v>4</v>
      </c>
      <c r="K6078" s="12">
        <v>1</v>
      </c>
      <c r="L6078" s="12">
        <v>5</v>
      </c>
      <c r="M6078" s="12">
        <v>26</v>
      </c>
      <c r="N6078" s="12">
        <v>1754</v>
      </c>
      <c r="O6078" s="12">
        <f>COUNTIF($P$2:P6078,P6078)</f>
        <v>1</v>
      </c>
      <c r="P6078" s="12" t="str">
        <f t="shared" si="345"/>
        <v>14105261754</v>
      </c>
      <c r="Q6078" s="12" t="str">
        <f t="shared" si="346"/>
        <v>141052617540001</v>
      </c>
      <c r="R6078" s="20" t="s">
        <v>4811</v>
      </c>
      <c r="U6078" s="12" t="s">
        <v>899</v>
      </c>
      <c r="W6078" s="12" t="s">
        <v>865</v>
      </c>
      <c r="BN6078" s="12">
        <v>1</v>
      </c>
      <c r="BP6078" s="12" t="s">
        <v>3801</v>
      </c>
      <c r="BR6078" s="9" t="s">
        <v>5089</v>
      </c>
      <c r="BS6078" s="9" t="s">
        <v>5085</v>
      </c>
      <c r="BT6078" s="9" t="s">
        <v>100</v>
      </c>
      <c r="BU6078" s="9" t="s">
        <v>100</v>
      </c>
      <c r="BV6078" s="9" t="s">
        <v>100</v>
      </c>
      <c r="BW6078" s="9" t="s">
        <v>100</v>
      </c>
      <c r="BX6078" s="9" t="s">
        <v>100</v>
      </c>
      <c r="BY6078" s="9" t="s">
        <v>100</v>
      </c>
    </row>
    <row r="6079" spans="1:77" ht="45" x14ac:dyDescent="0.25">
      <c r="A6079" s="12">
        <v>1</v>
      </c>
      <c r="B6079" s="11" t="str">
        <f t="shared" si="344"/>
        <v>Общий расчет. Анализ даты. Анализ даты. Символические звезды. Демон пустоты. Нет</v>
      </c>
      <c r="C6079" s="11" t="str">
        <f>IFERROR(VLOOKUP(I6079,lvl_1[],2,FALSE),"Нет")</f>
        <v>Общий расчет</v>
      </c>
      <c r="D6079" s="11" t="str">
        <f>IFERROR(VLOOKUP(Rule!J6079,lvl_2[],2,FALSE),"Нет")</f>
        <v>Анализ даты</v>
      </c>
      <c r="E6079" s="11" t="str">
        <f>IFERROR(VLOOKUP(Rule!K6079,lvl_3[],2,FALSE),"Нет")</f>
        <v>Анализ даты</v>
      </c>
      <c r="F6079" s="11" t="str">
        <f>IFERROR(INDEX(lvl_4[],MATCH(L6079,lvl_4[ID],0),MATCH(TEXT(K6079,"##0"),lvl_4[#Headers],0)),"Нет")</f>
        <v>Символические звезды</v>
      </c>
      <c r="G6079" s="11" t="str">
        <f>IFERROR(INDEX(lvl_5[],MATCH(M6079,lvl_5[ID],0),MATCH(_xlfn.CONCAT(TEXT(K6079,"##0"),"_",TEXT(L6079,"##0")),lvl_5[#Headers],0)),"Нет")</f>
        <v>Демон пустоты</v>
      </c>
      <c r="H6079" s="11" t="str">
        <f>IFERROR(INDEX(lvl_6[],MATCH(N6079,lvl_6[ID],0),MATCH(_xlfn.CONCAT(K6079,"_",L6079,"_",M6079),lvl_6[#Headers],0)),"Нет")</f>
        <v>Нет</v>
      </c>
      <c r="I6079" s="12">
        <v>1</v>
      </c>
      <c r="J6079" s="12">
        <v>4</v>
      </c>
      <c r="K6079" s="12">
        <v>1</v>
      </c>
      <c r="L6079" s="12">
        <v>5</v>
      </c>
      <c r="M6079" s="12">
        <v>26</v>
      </c>
      <c r="N6079" s="12">
        <v>1755</v>
      </c>
      <c r="O6079" s="12">
        <f>COUNTIF($P$2:P6079,P6079)</f>
        <v>1</v>
      </c>
      <c r="P6079" s="12" t="str">
        <f t="shared" si="345"/>
        <v>14105261755</v>
      </c>
      <c r="Q6079" s="12" t="str">
        <f t="shared" si="346"/>
        <v>141052617550001</v>
      </c>
      <c r="R6079" s="20" t="s">
        <v>4812</v>
      </c>
      <c r="U6079" s="12" t="s">
        <v>899</v>
      </c>
      <c r="W6079" s="12" t="s">
        <v>863</v>
      </c>
      <c r="BN6079" s="12">
        <v>1</v>
      </c>
      <c r="BP6079" s="12" t="s">
        <v>3801</v>
      </c>
      <c r="BR6079" s="9" t="s">
        <v>5089</v>
      </c>
      <c r="BS6079" s="9" t="s">
        <v>5083</v>
      </c>
      <c r="BT6079" s="9" t="s">
        <v>100</v>
      </c>
      <c r="BU6079" s="9" t="s">
        <v>100</v>
      </c>
      <c r="BV6079" s="9" t="s">
        <v>100</v>
      </c>
      <c r="BW6079" s="9" t="s">
        <v>100</v>
      </c>
      <c r="BX6079" s="9" t="s">
        <v>100</v>
      </c>
      <c r="BY6079" s="9" t="s">
        <v>100</v>
      </c>
    </row>
    <row r="6080" spans="1:77" ht="45" x14ac:dyDescent="0.25">
      <c r="A6080" s="12">
        <v>1</v>
      </c>
      <c r="B6080" s="11" t="str">
        <f t="shared" si="344"/>
        <v>Общий расчет. Анализ даты. Анализ даты. Символические звезды. Демон пустоты. Нет</v>
      </c>
      <c r="C6080" s="11" t="str">
        <f>IFERROR(VLOOKUP(I6080,lvl_1[],2,FALSE),"Нет")</f>
        <v>Общий расчет</v>
      </c>
      <c r="D6080" s="11" t="str">
        <f>IFERROR(VLOOKUP(Rule!J6080,lvl_2[],2,FALSE),"Нет")</f>
        <v>Анализ даты</v>
      </c>
      <c r="E6080" s="11" t="str">
        <f>IFERROR(VLOOKUP(Rule!K6080,lvl_3[],2,FALSE),"Нет")</f>
        <v>Анализ даты</v>
      </c>
      <c r="F6080" s="11" t="str">
        <f>IFERROR(INDEX(lvl_4[],MATCH(L6080,lvl_4[ID],0),MATCH(TEXT(K6080,"##0"),lvl_4[#Headers],0)),"Нет")</f>
        <v>Символические звезды</v>
      </c>
      <c r="G6080" s="11" t="str">
        <f>IFERROR(INDEX(lvl_5[],MATCH(M6080,lvl_5[ID],0),MATCH(_xlfn.CONCAT(TEXT(K6080,"##0"),"_",TEXT(L6080,"##0")),lvl_5[#Headers],0)),"Нет")</f>
        <v>Демон пустоты</v>
      </c>
      <c r="H6080" s="11" t="str">
        <f>IFERROR(INDEX(lvl_6[],MATCH(N6080,lvl_6[ID],0),MATCH(_xlfn.CONCAT(K6080,"_",L6080,"_",M6080),lvl_6[#Headers],0)),"Нет")</f>
        <v>Нет</v>
      </c>
      <c r="I6080" s="12">
        <v>1</v>
      </c>
      <c r="J6080" s="12">
        <v>4</v>
      </c>
      <c r="K6080" s="12">
        <v>1</v>
      </c>
      <c r="L6080" s="12">
        <v>5</v>
      </c>
      <c r="M6080" s="12">
        <v>26</v>
      </c>
      <c r="N6080" s="12">
        <v>1756</v>
      </c>
      <c r="O6080" s="12">
        <f>COUNTIF($P$2:P6080,P6080)</f>
        <v>1</v>
      </c>
      <c r="P6080" s="12" t="str">
        <f t="shared" si="345"/>
        <v>14105261756</v>
      </c>
      <c r="Q6080" s="12" t="str">
        <f t="shared" si="346"/>
        <v>141052617560001</v>
      </c>
      <c r="R6080" s="20" t="s">
        <v>4813</v>
      </c>
      <c r="U6080" s="12" t="s">
        <v>899</v>
      </c>
      <c r="W6080" s="12" t="s">
        <v>861</v>
      </c>
      <c r="BN6080" s="12">
        <v>1</v>
      </c>
      <c r="BP6080" s="12" t="s">
        <v>3801</v>
      </c>
      <c r="BR6080" s="9" t="s">
        <v>5089</v>
      </c>
      <c r="BS6080" s="9" t="s">
        <v>5069</v>
      </c>
      <c r="BT6080" s="9" t="s">
        <v>100</v>
      </c>
      <c r="BU6080" s="9" t="s">
        <v>100</v>
      </c>
      <c r="BV6080" s="9" t="s">
        <v>100</v>
      </c>
      <c r="BW6080" s="9" t="s">
        <v>100</v>
      </c>
      <c r="BX6080" s="9" t="s">
        <v>100</v>
      </c>
      <c r="BY6080" s="9" t="s">
        <v>100</v>
      </c>
    </row>
    <row r="6081" spans="1:77" ht="45" x14ac:dyDescent="0.25">
      <c r="A6081" s="12">
        <v>1</v>
      </c>
      <c r="B6081" s="11" t="str">
        <f t="shared" si="344"/>
        <v>Общий расчет. Анализ даты. Анализ даты. Символические звезды. Демон пустоты. Нет</v>
      </c>
      <c r="C6081" s="11" t="str">
        <f>IFERROR(VLOOKUP(I6081,lvl_1[],2,FALSE),"Нет")</f>
        <v>Общий расчет</v>
      </c>
      <c r="D6081" s="11" t="str">
        <f>IFERROR(VLOOKUP(Rule!J6081,lvl_2[],2,FALSE),"Нет")</f>
        <v>Анализ даты</v>
      </c>
      <c r="E6081" s="11" t="str">
        <f>IFERROR(VLOOKUP(Rule!K6081,lvl_3[],2,FALSE),"Нет")</f>
        <v>Анализ даты</v>
      </c>
      <c r="F6081" s="11" t="str">
        <f>IFERROR(INDEX(lvl_4[],MATCH(L6081,lvl_4[ID],0),MATCH(TEXT(K6081,"##0"),lvl_4[#Headers],0)),"Нет")</f>
        <v>Символические звезды</v>
      </c>
      <c r="G6081" s="11" t="str">
        <f>IFERROR(INDEX(lvl_5[],MATCH(M6081,lvl_5[ID],0),MATCH(_xlfn.CONCAT(TEXT(K6081,"##0"),"_",TEXT(L6081,"##0")),lvl_5[#Headers],0)),"Нет")</f>
        <v>Демон пустоты</v>
      </c>
      <c r="H6081" s="11" t="str">
        <f>IFERROR(INDEX(lvl_6[],MATCH(N6081,lvl_6[ID],0),MATCH(_xlfn.CONCAT(K6081,"_",L6081,"_",M6081),lvl_6[#Headers],0)),"Нет")</f>
        <v>Нет</v>
      </c>
      <c r="I6081" s="12">
        <v>1</v>
      </c>
      <c r="J6081" s="12">
        <v>4</v>
      </c>
      <c r="K6081" s="12">
        <v>1</v>
      </c>
      <c r="L6081" s="12">
        <v>5</v>
      </c>
      <c r="M6081" s="12">
        <v>26</v>
      </c>
      <c r="N6081" s="12">
        <v>1757</v>
      </c>
      <c r="O6081" s="12">
        <f>COUNTIF($P$2:P6081,P6081)</f>
        <v>1</v>
      </c>
      <c r="P6081" s="12" t="str">
        <f t="shared" si="345"/>
        <v>14105261757</v>
      </c>
      <c r="Q6081" s="12" t="str">
        <f t="shared" si="346"/>
        <v>141052617570001</v>
      </c>
      <c r="R6081" s="20" t="s">
        <v>4814</v>
      </c>
      <c r="U6081" s="12" t="s">
        <v>899</v>
      </c>
      <c r="W6081" s="12" t="s">
        <v>859</v>
      </c>
      <c r="BN6081" s="12">
        <v>1</v>
      </c>
      <c r="BP6081" s="12" t="s">
        <v>3801</v>
      </c>
      <c r="BR6081" s="9" t="s">
        <v>5089</v>
      </c>
      <c r="BS6081" s="9" t="s">
        <v>5078</v>
      </c>
      <c r="BT6081" s="9" t="s">
        <v>100</v>
      </c>
      <c r="BU6081" s="9" t="s">
        <v>100</v>
      </c>
      <c r="BV6081" s="9" t="s">
        <v>100</v>
      </c>
      <c r="BW6081" s="9" t="s">
        <v>100</v>
      </c>
      <c r="BX6081" s="9" t="s">
        <v>100</v>
      </c>
      <c r="BY6081" s="9" t="s">
        <v>100</v>
      </c>
    </row>
    <row r="6082" spans="1:77" ht="45" x14ac:dyDescent="0.25">
      <c r="A6082" s="12">
        <v>1</v>
      </c>
      <c r="B6082" s="11" t="str">
        <f t="shared" si="344"/>
        <v>Общий расчет. Анализ даты. Анализ даты. Символические звезды. Демон пустоты. Нет</v>
      </c>
      <c r="C6082" s="11" t="str">
        <f>IFERROR(VLOOKUP(I6082,lvl_1[],2,FALSE),"Нет")</f>
        <v>Общий расчет</v>
      </c>
      <c r="D6082" s="11" t="str">
        <f>IFERROR(VLOOKUP(Rule!J6082,lvl_2[],2,FALSE),"Нет")</f>
        <v>Анализ даты</v>
      </c>
      <c r="E6082" s="11" t="str">
        <f>IFERROR(VLOOKUP(Rule!K6082,lvl_3[],2,FALSE),"Нет")</f>
        <v>Анализ даты</v>
      </c>
      <c r="F6082" s="11" t="str">
        <f>IFERROR(INDEX(lvl_4[],MATCH(L6082,lvl_4[ID],0),MATCH(TEXT(K6082,"##0"),lvl_4[#Headers],0)),"Нет")</f>
        <v>Символические звезды</v>
      </c>
      <c r="G6082" s="11" t="str">
        <f>IFERROR(INDEX(lvl_5[],MATCH(M6082,lvl_5[ID],0),MATCH(_xlfn.CONCAT(TEXT(K6082,"##0"),"_",TEXT(L6082,"##0")),lvl_5[#Headers],0)),"Нет")</f>
        <v>Демон пустоты</v>
      </c>
      <c r="H6082" s="11" t="str">
        <f>IFERROR(INDEX(lvl_6[],MATCH(N6082,lvl_6[ID],0),MATCH(_xlfn.CONCAT(K6082,"_",L6082,"_",M6082),lvl_6[#Headers],0)),"Нет")</f>
        <v>Нет</v>
      </c>
      <c r="I6082" s="12">
        <v>1</v>
      </c>
      <c r="J6082" s="12">
        <v>4</v>
      </c>
      <c r="K6082" s="12">
        <v>1</v>
      </c>
      <c r="L6082" s="12">
        <v>5</v>
      </c>
      <c r="M6082" s="12">
        <v>26</v>
      </c>
      <c r="N6082" s="12">
        <v>1758</v>
      </c>
      <c r="O6082" s="12">
        <f>COUNTIF($P$2:P6082,P6082)</f>
        <v>1</v>
      </c>
      <c r="P6082" s="12" t="str">
        <f t="shared" si="345"/>
        <v>14105261758</v>
      </c>
      <c r="Q6082" s="12" t="str">
        <f t="shared" si="346"/>
        <v>141052617580001</v>
      </c>
      <c r="R6082" s="20" t="s">
        <v>4815</v>
      </c>
      <c r="U6082" s="12" t="s">
        <v>901</v>
      </c>
      <c r="W6082" s="12" t="s">
        <v>870</v>
      </c>
      <c r="BN6082" s="12">
        <v>1</v>
      </c>
      <c r="BP6082" s="12" t="s">
        <v>3801</v>
      </c>
      <c r="BR6082" s="9" t="s">
        <v>5088</v>
      </c>
      <c r="BS6082" s="9" t="s">
        <v>5076</v>
      </c>
      <c r="BT6082" s="9" t="s">
        <v>100</v>
      </c>
      <c r="BU6082" s="9" t="s">
        <v>100</v>
      </c>
      <c r="BV6082" s="9" t="s">
        <v>100</v>
      </c>
      <c r="BW6082" s="9" t="s">
        <v>100</v>
      </c>
      <c r="BX6082" s="9" t="s">
        <v>100</v>
      </c>
      <c r="BY6082" s="9" t="s">
        <v>100</v>
      </c>
    </row>
    <row r="6083" spans="1:77" ht="45" x14ac:dyDescent="0.25">
      <c r="A6083" s="12">
        <v>1</v>
      </c>
      <c r="B6083" s="11" t="str">
        <f t="shared" si="344"/>
        <v>Общий расчет. Анализ даты. Анализ даты. Символические звезды. Демон пустоты. Нет</v>
      </c>
      <c r="C6083" s="11" t="str">
        <f>IFERROR(VLOOKUP(I6083,lvl_1[],2,FALSE),"Нет")</f>
        <v>Общий расчет</v>
      </c>
      <c r="D6083" s="11" t="str">
        <f>IFERROR(VLOOKUP(Rule!J6083,lvl_2[],2,FALSE),"Нет")</f>
        <v>Анализ даты</v>
      </c>
      <c r="E6083" s="11" t="str">
        <f>IFERROR(VLOOKUP(Rule!K6083,lvl_3[],2,FALSE),"Нет")</f>
        <v>Анализ даты</v>
      </c>
      <c r="F6083" s="11" t="str">
        <f>IFERROR(INDEX(lvl_4[],MATCH(L6083,lvl_4[ID],0),MATCH(TEXT(K6083,"##0"),lvl_4[#Headers],0)),"Нет")</f>
        <v>Символические звезды</v>
      </c>
      <c r="G6083" s="11" t="str">
        <f>IFERROR(INDEX(lvl_5[],MATCH(M6083,lvl_5[ID],0),MATCH(_xlfn.CONCAT(TEXT(K6083,"##0"),"_",TEXT(L6083,"##0")),lvl_5[#Headers],0)),"Нет")</f>
        <v>Демон пустоты</v>
      </c>
      <c r="H6083" s="11" t="str">
        <f>IFERROR(INDEX(lvl_6[],MATCH(N6083,lvl_6[ID],0),MATCH(_xlfn.CONCAT(K6083,"_",L6083,"_",M6083),lvl_6[#Headers],0)),"Нет")</f>
        <v>Нет</v>
      </c>
      <c r="I6083" s="12">
        <v>1</v>
      </c>
      <c r="J6083" s="12">
        <v>4</v>
      </c>
      <c r="K6083" s="12">
        <v>1</v>
      </c>
      <c r="L6083" s="12">
        <v>5</v>
      </c>
      <c r="M6083" s="12">
        <v>26</v>
      </c>
      <c r="N6083" s="12">
        <v>1759</v>
      </c>
      <c r="O6083" s="12">
        <f>COUNTIF($P$2:P6083,P6083)</f>
        <v>1</v>
      </c>
      <c r="P6083" s="12" t="str">
        <f t="shared" si="345"/>
        <v>14105261759</v>
      </c>
      <c r="Q6083" s="12" t="str">
        <f t="shared" si="346"/>
        <v>141052617590001</v>
      </c>
      <c r="R6083" s="20" t="s">
        <v>4816</v>
      </c>
      <c r="U6083" s="12" t="s">
        <v>901</v>
      </c>
      <c r="W6083" s="12" t="s">
        <v>868</v>
      </c>
      <c r="BN6083" s="12">
        <v>1</v>
      </c>
      <c r="BP6083" s="12" t="s">
        <v>3801</v>
      </c>
      <c r="BR6083" s="9" t="s">
        <v>5088</v>
      </c>
      <c r="BS6083" s="9" t="s">
        <v>5087</v>
      </c>
      <c r="BT6083" s="9" t="s">
        <v>100</v>
      </c>
      <c r="BU6083" s="9" t="s">
        <v>100</v>
      </c>
      <c r="BV6083" s="9" t="s">
        <v>100</v>
      </c>
      <c r="BW6083" s="9" t="s">
        <v>100</v>
      </c>
      <c r="BX6083" s="9" t="s">
        <v>100</v>
      </c>
      <c r="BY6083" s="9" t="s">
        <v>100</v>
      </c>
    </row>
    <row r="6084" spans="1:77" ht="45" x14ac:dyDescent="0.25">
      <c r="A6084" s="12">
        <v>1</v>
      </c>
      <c r="B6084" s="11" t="str">
        <f t="shared" si="344"/>
        <v>Общий расчет. Анализ даты. Анализ даты. Символические звезды. Демон пустоты. Нет</v>
      </c>
      <c r="C6084" s="11" t="str">
        <f>IFERROR(VLOOKUP(I6084,lvl_1[],2,FALSE),"Нет")</f>
        <v>Общий расчет</v>
      </c>
      <c r="D6084" s="11" t="str">
        <f>IFERROR(VLOOKUP(Rule!J6084,lvl_2[],2,FALSE),"Нет")</f>
        <v>Анализ даты</v>
      </c>
      <c r="E6084" s="11" t="str">
        <f>IFERROR(VLOOKUP(Rule!K6084,lvl_3[],2,FALSE),"Нет")</f>
        <v>Анализ даты</v>
      </c>
      <c r="F6084" s="11" t="str">
        <f>IFERROR(INDEX(lvl_4[],MATCH(L6084,lvl_4[ID],0),MATCH(TEXT(K6084,"##0"),lvl_4[#Headers],0)),"Нет")</f>
        <v>Символические звезды</v>
      </c>
      <c r="G6084" s="11" t="str">
        <f>IFERROR(INDEX(lvl_5[],MATCH(M6084,lvl_5[ID],0),MATCH(_xlfn.CONCAT(TEXT(K6084,"##0"),"_",TEXT(L6084,"##0")),lvl_5[#Headers],0)),"Нет")</f>
        <v>Демон пустоты</v>
      </c>
      <c r="H6084" s="11" t="str">
        <f>IFERROR(INDEX(lvl_6[],MATCH(N6084,lvl_6[ID],0),MATCH(_xlfn.CONCAT(K6084,"_",L6084,"_",M6084),lvl_6[#Headers],0)),"Нет")</f>
        <v>Нет</v>
      </c>
      <c r="I6084" s="12">
        <v>1</v>
      </c>
      <c r="J6084" s="12">
        <v>4</v>
      </c>
      <c r="K6084" s="12">
        <v>1</v>
      </c>
      <c r="L6084" s="12">
        <v>5</v>
      </c>
      <c r="M6084" s="12">
        <v>26</v>
      </c>
      <c r="N6084" s="12">
        <v>1760</v>
      </c>
      <c r="O6084" s="12">
        <f>COUNTIF($P$2:P6084,P6084)</f>
        <v>1</v>
      </c>
      <c r="P6084" s="12" t="str">
        <f t="shared" si="345"/>
        <v>14105261760</v>
      </c>
      <c r="Q6084" s="12" t="str">
        <f t="shared" si="346"/>
        <v>141052617600001</v>
      </c>
      <c r="R6084" s="20" t="s">
        <v>4817</v>
      </c>
      <c r="U6084" s="12" t="s">
        <v>901</v>
      </c>
      <c r="W6084" s="12" t="s">
        <v>866</v>
      </c>
      <c r="BN6084" s="12">
        <v>1</v>
      </c>
      <c r="BP6084" s="12" t="s">
        <v>3801</v>
      </c>
      <c r="BR6084" s="9" t="s">
        <v>5088</v>
      </c>
      <c r="BS6084" s="9" t="s">
        <v>5086</v>
      </c>
      <c r="BT6084" s="9" t="s">
        <v>100</v>
      </c>
      <c r="BU6084" s="9" t="s">
        <v>100</v>
      </c>
      <c r="BV6084" s="9" t="s">
        <v>100</v>
      </c>
      <c r="BW6084" s="9" t="s">
        <v>100</v>
      </c>
      <c r="BX6084" s="9" t="s">
        <v>100</v>
      </c>
      <c r="BY6084" s="9" t="s">
        <v>100</v>
      </c>
    </row>
    <row r="6085" spans="1:77" ht="45" x14ac:dyDescent="0.25">
      <c r="A6085" s="12">
        <v>1</v>
      </c>
      <c r="B6085" s="11" t="str">
        <f t="shared" si="344"/>
        <v>Общий расчет. Анализ даты. Анализ даты. Символические звезды. Демон пустоты. Нет</v>
      </c>
      <c r="C6085" s="11" t="str">
        <f>IFERROR(VLOOKUP(I6085,lvl_1[],2,FALSE),"Нет")</f>
        <v>Общий расчет</v>
      </c>
      <c r="D6085" s="11" t="str">
        <f>IFERROR(VLOOKUP(Rule!J6085,lvl_2[],2,FALSE),"Нет")</f>
        <v>Анализ даты</v>
      </c>
      <c r="E6085" s="11" t="str">
        <f>IFERROR(VLOOKUP(Rule!K6085,lvl_3[],2,FALSE),"Нет")</f>
        <v>Анализ даты</v>
      </c>
      <c r="F6085" s="11" t="str">
        <f>IFERROR(INDEX(lvl_4[],MATCH(L6085,lvl_4[ID],0),MATCH(TEXT(K6085,"##0"),lvl_4[#Headers],0)),"Нет")</f>
        <v>Символические звезды</v>
      </c>
      <c r="G6085" s="11" t="str">
        <f>IFERROR(INDEX(lvl_5[],MATCH(M6085,lvl_5[ID],0),MATCH(_xlfn.CONCAT(TEXT(K6085,"##0"),"_",TEXT(L6085,"##0")),lvl_5[#Headers],0)),"Нет")</f>
        <v>Демон пустоты</v>
      </c>
      <c r="H6085" s="11" t="str">
        <f>IFERROR(INDEX(lvl_6[],MATCH(N6085,lvl_6[ID],0),MATCH(_xlfn.CONCAT(K6085,"_",L6085,"_",M6085),lvl_6[#Headers],0)),"Нет")</f>
        <v>Нет</v>
      </c>
      <c r="I6085" s="12">
        <v>1</v>
      </c>
      <c r="J6085" s="12">
        <v>4</v>
      </c>
      <c r="K6085" s="12">
        <v>1</v>
      </c>
      <c r="L6085" s="12">
        <v>5</v>
      </c>
      <c r="M6085" s="12">
        <v>26</v>
      </c>
      <c r="N6085" s="12">
        <v>1761</v>
      </c>
      <c r="O6085" s="12">
        <f>COUNTIF($P$2:P6085,P6085)</f>
        <v>1</v>
      </c>
      <c r="P6085" s="12" t="str">
        <f t="shared" si="345"/>
        <v>14105261761</v>
      </c>
      <c r="Q6085" s="12" t="str">
        <f t="shared" si="346"/>
        <v>141052617610001</v>
      </c>
      <c r="R6085" s="20" t="s">
        <v>4818</v>
      </c>
      <c r="U6085" s="12" t="s">
        <v>901</v>
      </c>
      <c r="W6085" s="12" t="s">
        <v>864</v>
      </c>
      <c r="BN6085" s="12">
        <v>1</v>
      </c>
      <c r="BP6085" s="12" t="s">
        <v>3801</v>
      </c>
      <c r="BR6085" s="9" t="s">
        <v>5088</v>
      </c>
      <c r="BS6085" s="9" t="s">
        <v>5084</v>
      </c>
      <c r="BT6085" s="9" t="s">
        <v>100</v>
      </c>
      <c r="BU6085" s="9" t="s">
        <v>100</v>
      </c>
      <c r="BV6085" s="9" t="s">
        <v>100</v>
      </c>
      <c r="BW6085" s="9" t="s">
        <v>100</v>
      </c>
      <c r="BX6085" s="9" t="s">
        <v>100</v>
      </c>
      <c r="BY6085" s="9" t="s">
        <v>100</v>
      </c>
    </row>
    <row r="6086" spans="1:77" ht="45" x14ac:dyDescent="0.25">
      <c r="A6086" s="12">
        <v>1</v>
      </c>
      <c r="B6086" s="11" t="str">
        <f t="shared" si="344"/>
        <v>Общий расчет. Анализ даты. Анализ даты. Символические звезды. Демон пустоты. Нет</v>
      </c>
      <c r="C6086" s="11" t="str">
        <f>IFERROR(VLOOKUP(I6086,lvl_1[],2,FALSE),"Нет")</f>
        <v>Общий расчет</v>
      </c>
      <c r="D6086" s="11" t="str">
        <f>IFERROR(VLOOKUP(Rule!J6086,lvl_2[],2,FALSE),"Нет")</f>
        <v>Анализ даты</v>
      </c>
      <c r="E6086" s="11" t="str">
        <f>IFERROR(VLOOKUP(Rule!K6086,lvl_3[],2,FALSE),"Нет")</f>
        <v>Анализ даты</v>
      </c>
      <c r="F6086" s="11" t="str">
        <f>IFERROR(INDEX(lvl_4[],MATCH(L6086,lvl_4[ID],0),MATCH(TEXT(K6086,"##0"),lvl_4[#Headers],0)),"Нет")</f>
        <v>Символические звезды</v>
      </c>
      <c r="G6086" s="11" t="str">
        <f>IFERROR(INDEX(lvl_5[],MATCH(M6086,lvl_5[ID],0),MATCH(_xlfn.CONCAT(TEXT(K6086,"##0"),"_",TEXT(L6086,"##0")),lvl_5[#Headers],0)),"Нет")</f>
        <v>Демон пустоты</v>
      </c>
      <c r="H6086" s="11" t="str">
        <f>IFERROR(INDEX(lvl_6[],MATCH(N6086,lvl_6[ID],0),MATCH(_xlfn.CONCAT(K6086,"_",L6086,"_",M6086),lvl_6[#Headers],0)),"Нет")</f>
        <v>Нет</v>
      </c>
      <c r="I6086" s="12">
        <v>1</v>
      </c>
      <c r="J6086" s="12">
        <v>4</v>
      </c>
      <c r="K6086" s="12">
        <v>1</v>
      </c>
      <c r="L6086" s="12">
        <v>5</v>
      </c>
      <c r="M6086" s="12">
        <v>26</v>
      </c>
      <c r="N6086" s="12">
        <v>1762</v>
      </c>
      <c r="O6086" s="12">
        <f>COUNTIF($P$2:P6086,P6086)</f>
        <v>1</v>
      </c>
      <c r="P6086" s="12" t="str">
        <f t="shared" si="345"/>
        <v>14105261762</v>
      </c>
      <c r="Q6086" s="12" t="str">
        <f t="shared" si="346"/>
        <v>141052617620001</v>
      </c>
      <c r="R6086" s="20" t="s">
        <v>4819</v>
      </c>
      <c r="U6086" s="12" t="s">
        <v>901</v>
      </c>
      <c r="W6086" s="12" t="s">
        <v>862</v>
      </c>
      <c r="BN6086" s="12">
        <v>1</v>
      </c>
      <c r="BP6086" s="12" t="s">
        <v>3801</v>
      </c>
      <c r="BR6086" s="9" t="s">
        <v>5088</v>
      </c>
      <c r="BS6086" s="9" t="s">
        <v>5082</v>
      </c>
      <c r="BT6086" s="9" t="s">
        <v>100</v>
      </c>
      <c r="BU6086" s="9" t="s">
        <v>100</v>
      </c>
      <c r="BV6086" s="9" t="s">
        <v>100</v>
      </c>
      <c r="BW6086" s="9" t="s">
        <v>100</v>
      </c>
      <c r="BX6086" s="9" t="s">
        <v>100</v>
      </c>
      <c r="BY6086" s="9" t="s">
        <v>100</v>
      </c>
    </row>
    <row r="6087" spans="1:77" ht="45" x14ac:dyDescent="0.25">
      <c r="A6087" s="12">
        <v>1</v>
      </c>
      <c r="B6087" s="11" t="str">
        <f t="shared" si="344"/>
        <v>Общий расчет. Анализ даты. Анализ даты. Символические звезды. Демон пустоты. Нет</v>
      </c>
      <c r="C6087" s="11" t="str">
        <f>IFERROR(VLOOKUP(I6087,lvl_1[],2,FALSE),"Нет")</f>
        <v>Общий расчет</v>
      </c>
      <c r="D6087" s="11" t="str">
        <f>IFERROR(VLOOKUP(Rule!J6087,lvl_2[],2,FALSE),"Нет")</f>
        <v>Анализ даты</v>
      </c>
      <c r="E6087" s="11" t="str">
        <f>IFERROR(VLOOKUP(Rule!K6087,lvl_3[],2,FALSE),"Нет")</f>
        <v>Анализ даты</v>
      </c>
      <c r="F6087" s="11" t="str">
        <f>IFERROR(INDEX(lvl_4[],MATCH(L6087,lvl_4[ID],0),MATCH(TEXT(K6087,"##0"),lvl_4[#Headers],0)),"Нет")</f>
        <v>Символические звезды</v>
      </c>
      <c r="G6087" s="11" t="str">
        <f>IFERROR(INDEX(lvl_5[],MATCH(M6087,lvl_5[ID],0),MATCH(_xlfn.CONCAT(TEXT(K6087,"##0"),"_",TEXT(L6087,"##0")),lvl_5[#Headers],0)),"Нет")</f>
        <v>Демон пустоты</v>
      </c>
      <c r="H6087" s="11" t="str">
        <f>IFERROR(INDEX(lvl_6[],MATCH(N6087,lvl_6[ID],0),MATCH(_xlfn.CONCAT(K6087,"_",L6087,"_",M6087),lvl_6[#Headers],0)),"Нет")</f>
        <v>Нет</v>
      </c>
      <c r="I6087" s="12">
        <v>1</v>
      </c>
      <c r="J6087" s="12">
        <v>4</v>
      </c>
      <c r="K6087" s="12">
        <v>1</v>
      </c>
      <c r="L6087" s="12">
        <v>5</v>
      </c>
      <c r="M6087" s="12">
        <v>26</v>
      </c>
      <c r="N6087" s="12">
        <v>1763</v>
      </c>
      <c r="O6087" s="12">
        <f>COUNTIF($P$2:P6087,P6087)</f>
        <v>1</v>
      </c>
      <c r="P6087" s="12" t="str">
        <f t="shared" si="345"/>
        <v>14105261763</v>
      </c>
      <c r="Q6087" s="12" t="str">
        <f t="shared" si="346"/>
        <v>141052617630001</v>
      </c>
      <c r="R6087" s="20" t="s">
        <v>4820</v>
      </c>
      <c r="U6087" s="12" t="s">
        <v>901</v>
      </c>
      <c r="W6087" s="12" t="s">
        <v>860</v>
      </c>
      <c r="BN6087" s="12">
        <v>1</v>
      </c>
      <c r="BP6087" s="12" t="s">
        <v>3801</v>
      </c>
      <c r="BR6087" s="9" t="s">
        <v>5088</v>
      </c>
      <c r="BS6087" s="9" t="s">
        <v>5080</v>
      </c>
      <c r="BT6087" s="9" t="s">
        <v>100</v>
      </c>
      <c r="BU6087" s="9" t="s">
        <v>100</v>
      </c>
      <c r="BV6087" s="9" t="s">
        <v>100</v>
      </c>
      <c r="BW6087" s="9" t="s">
        <v>100</v>
      </c>
      <c r="BX6087" s="9" t="s">
        <v>100</v>
      </c>
      <c r="BY6087" s="9" t="s">
        <v>100</v>
      </c>
    </row>
    <row r="6088" spans="1:77" ht="45" x14ac:dyDescent="0.25">
      <c r="A6088" s="12">
        <v>1</v>
      </c>
      <c r="B6088" s="11" t="str">
        <f t="shared" si="344"/>
        <v>Общий расчет. Анализ даты. Анализ даты. Символические звезды. Демон пустоты. Нет</v>
      </c>
      <c r="C6088" s="11" t="str">
        <f>IFERROR(VLOOKUP(I6088,lvl_1[],2,FALSE),"Нет")</f>
        <v>Общий расчет</v>
      </c>
      <c r="D6088" s="11" t="str">
        <f>IFERROR(VLOOKUP(Rule!J6088,lvl_2[],2,FALSE),"Нет")</f>
        <v>Анализ даты</v>
      </c>
      <c r="E6088" s="11" t="str">
        <f>IFERROR(VLOOKUP(Rule!K6088,lvl_3[],2,FALSE),"Нет")</f>
        <v>Анализ даты</v>
      </c>
      <c r="F6088" s="11" t="str">
        <f>IFERROR(INDEX(lvl_4[],MATCH(L6088,lvl_4[ID],0),MATCH(TEXT(K6088,"##0"),lvl_4[#Headers],0)),"Нет")</f>
        <v>Символические звезды</v>
      </c>
      <c r="G6088" s="11" t="str">
        <f>IFERROR(INDEX(lvl_5[],MATCH(M6088,lvl_5[ID],0),MATCH(_xlfn.CONCAT(TEXT(K6088,"##0"),"_",TEXT(L6088,"##0")),lvl_5[#Headers],0)),"Нет")</f>
        <v>Демон пустоты</v>
      </c>
      <c r="H6088" s="11" t="str">
        <f>IFERROR(INDEX(lvl_6[],MATCH(N6088,lvl_6[ID],0),MATCH(_xlfn.CONCAT(K6088,"_",L6088,"_",M6088),lvl_6[#Headers],0)),"Нет")</f>
        <v>Нет</v>
      </c>
      <c r="I6088" s="12">
        <v>1</v>
      </c>
      <c r="J6088" s="12">
        <v>4</v>
      </c>
      <c r="K6088" s="12">
        <v>1</v>
      </c>
      <c r="L6088" s="12">
        <v>5</v>
      </c>
      <c r="M6088" s="12">
        <v>26</v>
      </c>
      <c r="N6088" s="12">
        <v>1764</v>
      </c>
      <c r="O6088" s="12">
        <f>COUNTIF($P$2:P6088,P6088)</f>
        <v>1</v>
      </c>
      <c r="P6088" s="12" t="str">
        <f t="shared" si="345"/>
        <v>14105261764</v>
      </c>
      <c r="Q6088" s="12" t="str">
        <f t="shared" si="346"/>
        <v>141052617640001</v>
      </c>
      <c r="R6088" s="20" t="s">
        <v>4821</v>
      </c>
      <c r="U6088" s="12" t="s">
        <v>903</v>
      </c>
      <c r="W6088" s="12" t="s">
        <v>859</v>
      </c>
      <c r="BN6088" s="12">
        <v>1</v>
      </c>
      <c r="BP6088" s="12" t="s">
        <v>3801</v>
      </c>
      <c r="BR6088" s="9" t="s">
        <v>5073</v>
      </c>
      <c r="BS6088" s="9" t="s">
        <v>5078</v>
      </c>
      <c r="BT6088" s="9" t="s">
        <v>100</v>
      </c>
      <c r="BU6088" s="9" t="s">
        <v>100</v>
      </c>
      <c r="BV6088" s="9" t="s">
        <v>100</v>
      </c>
      <c r="BW6088" s="9" t="s">
        <v>100</v>
      </c>
      <c r="BX6088" s="9" t="s">
        <v>100</v>
      </c>
      <c r="BY6088" s="9" t="s">
        <v>100</v>
      </c>
    </row>
    <row r="6089" spans="1:77" ht="45" x14ac:dyDescent="0.25">
      <c r="A6089" s="12">
        <v>1</v>
      </c>
      <c r="B6089" s="11" t="str">
        <f t="shared" si="344"/>
        <v>Общий расчет. Анализ даты. Анализ даты. Символические звезды. Демон пустоты. Нет</v>
      </c>
      <c r="C6089" s="11" t="str">
        <f>IFERROR(VLOOKUP(I6089,lvl_1[],2,FALSE),"Нет")</f>
        <v>Общий расчет</v>
      </c>
      <c r="D6089" s="11" t="str">
        <f>IFERROR(VLOOKUP(Rule!J6089,lvl_2[],2,FALSE),"Нет")</f>
        <v>Анализ даты</v>
      </c>
      <c r="E6089" s="11" t="str">
        <f>IFERROR(VLOOKUP(Rule!K6089,lvl_3[],2,FALSE),"Нет")</f>
        <v>Анализ даты</v>
      </c>
      <c r="F6089" s="11" t="str">
        <f>IFERROR(INDEX(lvl_4[],MATCH(L6089,lvl_4[ID],0),MATCH(TEXT(K6089,"##0"),lvl_4[#Headers],0)),"Нет")</f>
        <v>Символические звезды</v>
      </c>
      <c r="G6089" s="11" t="str">
        <f>IFERROR(INDEX(lvl_5[],MATCH(M6089,lvl_5[ID],0),MATCH(_xlfn.CONCAT(TEXT(K6089,"##0"),"_",TEXT(L6089,"##0")),lvl_5[#Headers],0)),"Нет")</f>
        <v>Демон пустоты</v>
      </c>
      <c r="H6089" s="11" t="str">
        <f>IFERROR(INDEX(lvl_6[],MATCH(N6089,lvl_6[ID],0),MATCH(_xlfn.CONCAT(K6089,"_",L6089,"_",M6089),lvl_6[#Headers],0)),"Нет")</f>
        <v>Нет</v>
      </c>
      <c r="I6089" s="12">
        <v>1</v>
      </c>
      <c r="J6089" s="12">
        <v>4</v>
      </c>
      <c r="K6089" s="12">
        <v>1</v>
      </c>
      <c r="L6089" s="12">
        <v>5</v>
      </c>
      <c r="M6089" s="12">
        <v>26</v>
      </c>
      <c r="N6089" s="12">
        <v>1765</v>
      </c>
      <c r="O6089" s="12">
        <f>COUNTIF($P$2:P6089,P6089)</f>
        <v>1</v>
      </c>
      <c r="P6089" s="12" t="str">
        <f t="shared" si="345"/>
        <v>14105261765</v>
      </c>
      <c r="Q6089" s="12" t="str">
        <f t="shared" si="346"/>
        <v>141052617650001</v>
      </c>
      <c r="R6089" s="20" t="s">
        <v>4822</v>
      </c>
      <c r="U6089" s="12" t="s">
        <v>903</v>
      </c>
      <c r="W6089" s="12" t="s">
        <v>869</v>
      </c>
      <c r="BN6089" s="12">
        <v>1</v>
      </c>
      <c r="BP6089" s="12" t="s">
        <v>3801</v>
      </c>
      <c r="BR6089" s="9" t="s">
        <v>5073</v>
      </c>
      <c r="BS6089" s="9" t="s">
        <v>5074</v>
      </c>
      <c r="BT6089" s="9" t="s">
        <v>100</v>
      </c>
      <c r="BU6089" s="9" t="s">
        <v>100</v>
      </c>
      <c r="BV6089" s="9" t="s">
        <v>100</v>
      </c>
      <c r="BW6089" s="9" t="s">
        <v>100</v>
      </c>
      <c r="BX6089" s="9" t="s">
        <v>100</v>
      </c>
      <c r="BY6089" s="9" t="s">
        <v>100</v>
      </c>
    </row>
    <row r="6090" spans="1:77" ht="45" x14ac:dyDescent="0.25">
      <c r="A6090" s="12">
        <v>1</v>
      </c>
      <c r="B6090" s="11" t="str">
        <f t="shared" si="344"/>
        <v>Общий расчет. Анализ даты. Анализ даты. Символические звезды. Демон пустоты. Нет</v>
      </c>
      <c r="C6090" s="11" t="str">
        <f>IFERROR(VLOOKUP(I6090,lvl_1[],2,FALSE),"Нет")</f>
        <v>Общий расчет</v>
      </c>
      <c r="D6090" s="11" t="str">
        <f>IFERROR(VLOOKUP(Rule!J6090,lvl_2[],2,FALSE),"Нет")</f>
        <v>Анализ даты</v>
      </c>
      <c r="E6090" s="11" t="str">
        <f>IFERROR(VLOOKUP(Rule!K6090,lvl_3[],2,FALSE),"Нет")</f>
        <v>Анализ даты</v>
      </c>
      <c r="F6090" s="11" t="str">
        <f>IFERROR(INDEX(lvl_4[],MATCH(L6090,lvl_4[ID],0),MATCH(TEXT(K6090,"##0"),lvl_4[#Headers],0)),"Нет")</f>
        <v>Символические звезды</v>
      </c>
      <c r="G6090" s="11" t="str">
        <f>IFERROR(INDEX(lvl_5[],MATCH(M6090,lvl_5[ID],0),MATCH(_xlfn.CONCAT(TEXT(K6090,"##0"),"_",TEXT(L6090,"##0")),lvl_5[#Headers],0)),"Нет")</f>
        <v>Демон пустоты</v>
      </c>
      <c r="H6090" s="11" t="str">
        <f>IFERROR(INDEX(lvl_6[],MATCH(N6090,lvl_6[ID],0),MATCH(_xlfn.CONCAT(K6090,"_",L6090,"_",M6090),lvl_6[#Headers],0)),"Нет")</f>
        <v>Нет</v>
      </c>
      <c r="I6090" s="12">
        <v>1</v>
      </c>
      <c r="J6090" s="12">
        <v>4</v>
      </c>
      <c r="K6090" s="12">
        <v>1</v>
      </c>
      <c r="L6090" s="12">
        <v>5</v>
      </c>
      <c r="M6090" s="12">
        <v>26</v>
      </c>
      <c r="N6090" s="12">
        <v>1766</v>
      </c>
      <c r="O6090" s="12">
        <f>COUNTIF($P$2:P6090,P6090)</f>
        <v>1</v>
      </c>
      <c r="P6090" s="12" t="str">
        <f t="shared" si="345"/>
        <v>14105261766</v>
      </c>
      <c r="Q6090" s="12" t="str">
        <f t="shared" si="346"/>
        <v>141052617660001</v>
      </c>
      <c r="R6090" s="20" t="s">
        <v>4823</v>
      </c>
      <c r="U6090" s="12" t="s">
        <v>903</v>
      </c>
      <c r="W6090" s="12" t="s">
        <v>867</v>
      </c>
      <c r="BN6090" s="12">
        <v>1</v>
      </c>
      <c r="BP6090" s="12" t="s">
        <v>3801</v>
      </c>
      <c r="BR6090" s="9" t="s">
        <v>5073</v>
      </c>
      <c r="BS6090" s="9" t="s">
        <v>5070</v>
      </c>
      <c r="BT6090" s="9" t="s">
        <v>100</v>
      </c>
      <c r="BU6090" s="9" t="s">
        <v>100</v>
      </c>
      <c r="BV6090" s="9" t="s">
        <v>100</v>
      </c>
      <c r="BW6090" s="9" t="s">
        <v>100</v>
      </c>
      <c r="BX6090" s="9" t="s">
        <v>100</v>
      </c>
      <c r="BY6090" s="9" t="s">
        <v>100</v>
      </c>
    </row>
    <row r="6091" spans="1:77" ht="45" x14ac:dyDescent="0.25">
      <c r="A6091" s="12">
        <v>1</v>
      </c>
      <c r="B6091" s="11" t="str">
        <f t="shared" si="344"/>
        <v>Общий расчет. Анализ даты. Анализ даты. Символические звезды. Демон пустоты. Нет</v>
      </c>
      <c r="C6091" s="11" t="str">
        <f>IFERROR(VLOOKUP(I6091,lvl_1[],2,FALSE),"Нет")</f>
        <v>Общий расчет</v>
      </c>
      <c r="D6091" s="11" t="str">
        <f>IFERROR(VLOOKUP(Rule!J6091,lvl_2[],2,FALSE),"Нет")</f>
        <v>Анализ даты</v>
      </c>
      <c r="E6091" s="11" t="str">
        <f>IFERROR(VLOOKUP(Rule!K6091,lvl_3[],2,FALSE),"Нет")</f>
        <v>Анализ даты</v>
      </c>
      <c r="F6091" s="11" t="str">
        <f>IFERROR(INDEX(lvl_4[],MATCH(L6091,lvl_4[ID],0),MATCH(TEXT(K6091,"##0"),lvl_4[#Headers],0)),"Нет")</f>
        <v>Символические звезды</v>
      </c>
      <c r="G6091" s="11" t="str">
        <f>IFERROR(INDEX(lvl_5[],MATCH(M6091,lvl_5[ID],0),MATCH(_xlfn.CONCAT(TEXT(K6091,"##0"),"_",TEXT(L6091,"##0")),lvl_5[#Headers],0)),"Нет")</f>
        <v>Демон пустоты</v>
      </c>
      <c r="H6091" s="11" t="str">
        <f>IFERROR(INDEX(lvl_6[],MATCH(N6091,lvl_6[ID],0),MATCH(_xlfn.CONCAT(K6091,"_",L6091,"_",M6091),lvl_6[#Headers],0)),"Нет")</f>
        <v>Нет</v>
      </c>
      <c r="I6091" s="12">
        <v>1</v>
      </c>
      <c r="J6091" s="12">
        <v>4</v>
      </c>
      <c r="K6091" s="12">
        <v>1</v>
      </c>
      <c r="L6091" s="12">
        <v>5</v>
      </c>
      <c r="M6091" s="12">
        <v>26</v>
      </c>
      <c r="N6091" s="12">
        <v>1767</v>
      </c>
      <c r="O6091" s="12">
        <f>COUNTIF($P$2:P6091,P6091)</f>
        <v>1</v>
      </c>
      <c r="P6091" s="12" t="str">
        <f t="shared" si="345"/>
        <v>14105261767</v>
      </c>
      <c r="Q6091" s="12" t="str">
        <f t="shared" si="346"/>
        <v>141052617670001</v>
      </c>
      <c r="R6091" s="20" t="s">
        <v>4824</v>
      </c>
      <c r="U6091" s="12" t="s">
        <v>903</v>
      </c>
      <c r="W6091" s="12" t="s">
        <v>865</v>
      </c>
      <c r="BN6091" s="12">
        <v>1</v>
      </c>
      <c r="BP6091" s="12" t="s">
        <v>3801</v>
      </c>
      <c r="BR6091" s="9" t="s">
        <v>5073</v>
      </c>
      <c r="BS6091" s="9" t="s">
        <v>5085</v>
      </c>
      <c r="BT6091" s="9" t="s">
        <v>100</v>
      </c>
      <c r="BU6091" s="9" t="s">
        <v>100</v>
      </c>
      <c r="BV6091" s="9" t="s">
        <v>100</v>
      </c>
      <c r="BW6091" s="9" t="s">
        <v>100</v>
      </c>
      <c r="BX6091" s="9" t="s">
        <v>100</v>
      </c>
      <c r="BY6091" s="9" t="s">
        <v>100</v>
      </c>
    </row>
    <row r="6092" spans="1:77" ht="45" x14ac:dyDescent="0.25">
      <c r="A6092" s="12">
        <v>1</v>
      </c>
      <c r="B6092" s="11" t="str">
        <f t="shared" si="344"/>
        <v>Общий расчет. Анализ даты. Анализ даты. Символические звезды. Демон пустоты. Нет</v>
      </c>
      <c r="C6092" s="11" t="str">
        <f>IFERROR(VLOOKUP(I6092,lvl_1[],2,FALSE),"Нет")</f>
        <v>Общий расчет</v>
      </c>
      <c r="D6092" s="11" t="str">
        <f>IFERROR(VLOOKUP(Rule!J6092,lvl_2[],2,FALSE),"Нет")</f>
        <v>Анализ даты</v>
      </c>
      <c r="E6092" s="11" t="str">
        <f>IFERROR(VLOOKUP(Rule!K6092,lvl_3[],2,FALSE),"Нет")</f>
        <v>Анализ даты</v>
      </c>
      <c r="F6092" s="11" t="str">
        <f>IFERROR(INDEX(lvl_4[],MATCH(L6092,lvl_4[ID],0),MATCH(TEXT(K6092,"##0"),lvl_4[#Headers],0)),"Нет")</f>
        <v>Символические звезды</v>
      </c>
      <c r="G6092" s="11" t="str">
        <f>IFERROR(INDEX(lvl_5[],MATCH(M6092,lvl_5[ID],0),MATCH(_xlfn.CONCAT(TEXT(K6092,"##0"),"_",TEXT(L6092,"##0")),lvl_5[#Headers],0)),"Нет")</f>
        <v>Демон пустоты</v>
      </c>
      <c r="H6092" s="11" t="str">
        <f>IFERROR(INDEX(lvl_6[],MATCH(N6092,lvl_6[ID],0),MATCH(_xlfn.CONCAT(K6092,"_",L6092,"_",M6092),lvl_6[#Headers],0)),"Нет")</f>
        <v>Нет</v>
      </c>
      <c r="I6092" s="12">
        <v>1</v>
      </c>
      <c r="J6092" s="12">
        <v>4</v>
      </c>
      <c r="K6092" s="12">
        <v>1</v>
      </c>
      <c r="L6092" s="12">
        <v>5</v>
      </c>
      <c r="M6092" s="12">
        <v>26</v>
      </c>
      <c r="N6092" s="12">
        <v>1768</v>
      </c>
      <c r="O6092" s="12">
        <f>COUNTIF($P$2:P6092,P6092)</f>
        <v>1</v>
      </c>
      <c r="P6092" s="12" t="str">
        <f t="shared" si="345"/>
        <v>14105261768</v>
      </c>
      <c r="Q6092" s="12" t="str">
        <f t="shared" si="346"/>
        <v>141052617680001</v>
      </c>
      <c r="R6092" s="20" t="s">
        <v>4825</v>
      </c>
      <c r="U6092" s="12" t="s">
        <v>903</v>
      </c>
      <c r="W6092" s="12" t="s">
        <v>863</v>
      </c>
      <c r="BN6092" s="12">
        <v>1</v>
      </c>
      <c r="BP6092" s="12" t="s">
        <v>3801</v>
      </c>
      <c r="BR6092" s="9" t="s">
        <v>5073</v>
      </c>
      <c r="BS6092" s="9" t="s">
        <v>5083</v>
      </c>
      <c r="BT6092" s="9" t="s">
        <v>100</v>
      </c>
      <c r="BU6092" s="9" t="s">
        <v>100</v>
      </c>
      <c r="BV6092" s="9" t="s">
        <v>100</v>
      </c>
      <c r="BW6092" s="9" t="s">
        <v>100</v>
      </c>
      <c r="BX6092" s="9" t="s">
        <v>100</v>
      </c>
      <c r="BY6092" s="9" t="s">
        <v>100</v>
      </c>
    </row>
    <row r="6093" spans="1:77" ht="45" x14ac:dyDescent="0.25">
      <c r="A6093" s="12">
        <v>1</v>
      </c>
      <c r="B6093" s="11" t="str">
        <f t="shared" si="344"/>
        <v>Общий расчет. Анализ даты. Анализ даты. Символические звезды. Демон пустоты. Нет</v>
      </c>
      <c r="C6093" s="11" t="str">
        <f>IFERROR(VLOOKUP(I6093,lvl_1[],2,FALSE),"Нет")</f>
        <v>Общий расчет</v>
      </c>
      <c r="D6093" s="11" t="str">
        <f>IFERROR(VLOOKUP(Rule!J6093,lvl_2[],2,FALSE),"Нет")</f>
        <v>Анализ даты</v>
      </c>
      <c r="E6093" s="11" t="str">
        <f>IFERROR(VLOOKUP(Rule!K6093,lvl_3[],2,FALSE),"Нет")</f>
        <v>Анализ даты</v>
      </c>
      <c r="F6093" s="11" t="str">
        <f>IFERROR(INDEX(lvl_4[],MATCH(L6093,lvl_4[ID],0),MATCH(TEXT(K6093,"##0"),lvl_4[#Headers],0)),"Нет")</f>
        <v>Символические звезды</v>
      </c>
      <c r="G6093" s="11" t="str">
        <f>IFERROR(INDEX(lvl_5[],MATCH(M6093,lvl_5[ID],0),MATCH(_xlfn.CONCAT(TEXT(K6093,"##0"),"_",TEXT(L6093,"##0")),lvl_5[#Headers],0)),"Нет")</f>
        <v>Демон пустоты</v>
      </c>
      <c r="H6093" s="11" t="str">
        <f>IFERROR(INDEX(lvl_6[],MATCH(N6093,lvl_6[ID],0),MATCH(_xlfn.CONCAT(K6093,"_",L6093,"_",M6093),lvl_6[#Headers],0)),"Нет")</f>
        <v>Нет</v>
      </c>
      <c r="I6093" s="12">
        <v>1</v>
      </c>
      <c r="J6093" s="12">
        <v>4</v>
      </c>
      <c r="K6093" s="12">
        <v>1</v>
      </c>
      <c r="L6093" s="12">
        <v>5</v>
      </c>
      <c r="M6093" s="12">
        <v>26</v>
      </c>
      <c r="N6093" s="12">
        <v>1769</v>
      </c>
      <c r="O6093" s="12">
        <f>COUNTIF($P$2:P6093,P6093)</f>
        <v>1</v>
      </c>
      <c r="P6093" s="12" t="str">
        <f t="shared" si="345"/>
        <v>14105261769</v>
      </c>
      <c r="Q6093" s="12" t="str">
        <f t="shared" si="346"/>
        <v>141052617690001</v>
      </c>
      <c r="R6093" s="20" t="s">
        <v>4826</v>
      </c>
      <c r="U6093" s="12" t="s">
        <v>903</v>
      </c>
      <c r="W6093" s="12" t="s">
        <v>861</v>
      </c>
      <c r="BN6093" s="12">
        <v>1</v>
      </c>
      <c r="BP6093" s="12" t="s">
        <v>3801</v>
      </c>
      <c r="BR6093" s="9" t="s">
        <v>5073</v>
      </c>
      <c r="BS6093" s="9" t="s">
        <v>5069</v>
      </c>
      <c r="BT6093" s="9" t="s">
        <v>100</v>
      </c>
      <c r="BU6093" s="9" t="s">
        <v>100</v>
      </c>
      <c r="BV6093" s="9" t="s">
        <v>100</v>
      </c>
      <c r="BW6093" s="9" t="s">
        <v>100</v>
      </c>
      <c r="BX6093" s="9" t="s">
        <v>100</v>
      </c>
      <c r="BY6093" s="9" t="s">
        <v>100</v>
      </c>
    </row>
    <row r="6094" spans="1:77" ht="45" x14ac:dyDescent="0.25">
      <c r="A6094" s="12">
        <v>1</v>
      </c>
      <c r="B6094" s="11" t="str">
        <f t="shared" si="344"/>
        <v>Общий расчет. Анализ даты. Анализ даты. Символические звезды. Демон пустоты. Нет</v>
      </c>
      <c r="C6094" s="11" t="str">
        <f>IFERROR(VLOOKUP(I6094,lvl_1[],2,FALSE),"Нет")</f>
        <v>Общий расчет</v>
      </c>
      <c r="D6094" s="11" t="str">
        <f>IFERROR(VLOOKUP(Rule!J6094,lvl_2[],2,FALSE),"Нет")</f>
        <v>Анализ даты</v>
      </c>
      <c r="E6094" s="11" t="str">
        <f>IFERROR(VLOOKUP(Rule!K6094,lvl_3[],2,FALSE),"Нет")</f>
        <v>Анализ даты</v>
      </c>
      <c r="F6094" s="11" t="str">
        <f>IFERROR(INDEX(lvl_4[],MATCH(L6094,lvl_4[ID],0),MATCH(TEXT(K6094,"##0"),lvl_4[#Headers],0)),"Нет")</f>
        <v>Символические звезды</v>
      </c>
      <c r="G6094" s="11" t="str">
        <f>IFERROR(INDEX(lvl_5[],MATCH(M6094,lvl_5[ID],0),MATCH(_xlfn.CONCAT(TEXT(K6094,"##0"),"_",TEXT(L6094,"##0")),lvl_5[#Headers],0)),"Нет")</f>
        <v>Демон пустоты</v>
      </c>
      <c r="H6094" s="11" t="str">
        <f>IFERROR(INDEX(lvl_6[],MATCH(N6094,lvl_6[ID],0),MATCH(_xlfn.CONCAT(K6094,"_",L6094,"_",M6094),lvl_6[#Headers],0)),"Нет")</f>
        <v>Нет</v>
      </c>
      <c r="I6094" s="12">
        <v>1</v>
      </c>
      <c r="J6094" s="12">
        <v>4</v>
      </c>
      <c r="K6094" s="12">
        <v>1</v>
      </c>
      <c r="L6094" s="12">
        <v>5</v>
      </c>
      <c r="M6094" s="12">
        <v>26</v>
      </c>
      <c r="N6094" s="12">
        <v>1770</v>
      </c>
      <c r="O6094" s="12">
        <f>COUNTIF($P$2:P6094,P6094)</f>
        <v>1</v>
      </c>
      <c r="P6094" s="12" t="str">
        <f t="shared" si="345"/>
        <v>14105261770</v>
      </c>
      <c r="Q6094" s="12" t="str">
        <f t="shared" si="346"/>
        <v>141052617700001</v>
      </c>
      <c r="R6094" s="20" t="s">
        <v>4827</v>
      </c>
      <c r="U6094" s="12" t="s">
        <v>905</v>
      </c>
      <c r="W6094" s="12" t="s">
        <v>860</v>
      </c>
      <c r="BN6094" s="12">
        <v>1</v>
      </c>
      <c r="BP6094" s="12" t="s">
        <v>3801</v>
      </c>
      <c r="BR6094" s="9" t="s">
        <v>5075</v>
      </c>
      <c r="BS6094" s="9" t="s">
        <v>5080</v>
      </c>
      <c r="BT6094" s="9" t="s">
        <v>100</v>
      </c>
      <c r="BU6094" s="9" t="s">
        <v>100</v>
      </c>
      <c r="BV6094" s="9" t="s">
        <v>100</v>
      </c>
      <c r="BW6094" s="9" t="s">
        <v>100</v>
      </c>
      <c r="BX6094" s="9" t="s">
        <v>100</v>
      </c>
      <c r="BY6094" s="9" t="s">
        <v>100</v>
      </c>
    </row>
    <row r="6095" spans="1:77" ht="45" x14ac:dyDescent="0.25">
      <c r="A6095" s="12">
        <v>1</v>
      </c>
      <c r="B6095" s="11" t="str">
        <f t="shared" si="344"/>
        <v>Общий расчет. Анализ даты. Анализ даты. Символические звезды. Демон пустоты. Нет</v>
      </c>
      <c r="C6095" s="11" t="str">
        <f>IFERROR(VLOOKUP(I6095,lvl_1[],2,FALSE),"Нет")</f>
        <v>Общий расчет</v>
      </c>
      <c r="D6095" s="11" t="str">
        <f>IFERROR(VLOOKUP(Rule!J6095,lvl_2[],2,FALSE),"Нет")</f>
        <v>Анализ даты</v>
      </c>
      <c r="E6095" s="11" t="str">
        <f>IFERROR(VLOOKUP(Rule!K6095,lvl_3[],2,FALSE),"Нет")</f>
        <v>Анализ даты</v>
      </c>
      <c r="F6095" s="11" t="str">
        <f>IFERROR(INDEX(lvl_4[],MATCH(L6095,lvl_4[ID],0),MATCH(TEXT(K6095,"##0"),lvl_4[#Headers],0)),"Нет")</f>
        <v>Символические звезды</v>
      </c>
      <c r="G6095" s="11" t="str">
        <f>IFERROR(INDEX(lvl_5[],MATCH(M6095,lvl_5[ID],0),MATCH(_xlfn.CONCAT(TEXT(K6095,"##0"),"_",TEXT(L6095,"##0")),lvl_5[#Headers],0)),"Нет")</f>
        <v>Демон пустоты</v>
      </c>
      <c r="H6095" s="11" t="str">
        <f>IFERROR(INDEX(lvl_6[],MATCH(N6095,lvl_6[ID],0),MATCH(_xlfn.CONCAT(K6095,"_",L6095,"_",M6095),lvl_6[#Headers],0)),"Нет")</f>
        <v>Нет</v>
      </c>
      <c r="I6095" s="12">
        <v>1</v>
      </c>
      <c r="J6095" s="12">
        <v>4</v>
      </c>
      <c r="K6095" s="12">
        <v>1</v>
      </c>
      <c r="L6095" s="12">
        <v>5</v>
      </c>
      <c r="M6095" s="12">
        <v>26</v>
      </c>
      <c r="N6095" s="12">
        <v>1771</v>
      </c>
      <c r="O6095" s="12">
        <f>COUNTIF($P$2:P6095,P6095)</f>
        <v>1</v>
      </c>
      <c r="P6095" s="12" t="str">
        <f t="shared" si="345"/>
        <v>14105261771</v>
      </c>
      <c r="Q6095" s="12" t="str">
        <f t="shared" si="346"/>
        <v>141052617710001</v>
      </c>
      <c r="R6095" s="20" t="s">
        <v>4828</v>
      </c>
      <c r="U6095" s="12" t="s">
        <v>905</v>
      </c>
      <c r="W6095" s="12" t="s">
        <v>870</v>
      </c>
      <c r="BN6095" s="12">
        <v>1</v>
      </c>
      <c r="BP6095" s="12" t="s">
        <v>3801</v>
      </c>
      <c r="BR6095" s="9" t="s">
        <v>5075</v>
      </c>
      <c r="BS6095" s="9" t="s">
        <v>5076</v>
      </c>
      <c r="BT6095" s="9" t="s">
        <v>100</v>
      </c>
      <c r="BU6095" s="9" t="s">
        <v>100</v>
      </c>
      <c r="BV6095" s="9" t="s">
        <v>100</v>
      </c>
      <c r="BW6095" s="9" t="s">
        <v>100</v>
      </c>
      <c r="BX6095" s="9" t="s">
        <v>100</v>
      </c>
      <c r="BY6095" s="9" t="s">
        <v>100</v>
      </c>
    </row>
    <row r="6096" spans="1:77" ht="45" x14ac:dyDescent="0.25">
      <c r="A6096" s="12">
        <v>1</v>
      </c>
      <c r="B6096" s="11" t="str">
        <f t="shared" si="344"/>
        <v>Общий расчет. Анализ даты. Анализ даты. Символические звезды. Демон пустоты. Нет</v>
      </c>
      <c r="C6096" s="11" t="str">
        <f>IFERROR(VLOOKUP(I6096,lvl_1[],2,FALSE),"Нет")</f>
        <v>Общий расчет</v>
      </c>
      <c r="D6096" s="11" t="str">
        <f>IFERROR(VLOOKUP(Rule!J6096,lvl_2[],2,FALSE),"Нет")</f>
        <v>Анализ даты</v>
      </c>
      <c r="E6096" s="11" t="str">
        <f>IFERROR(VLOOKUP(Rule!K6096,lvl_3[],2,FALSE),"Нет")</f>
        <v>Анализ даты</v>
      </c>
      <c r="F6096" s="11" t="str">
        <f>IFERROR(INDEX(lvl_4[],MATCH(L6096,lvl_4[ID],0),MATCH(TEXT(K6096,"##0"),lvl_4[#Headers],0)),"Нет")</f>
        <v>Символические звезды</v>
      </c>
      <c r="G6096" s="11" t="str">
        <f>IFERROR(INDEX(lvl_5[],MATCH(M6096,lvl_5[ID],0),MATCH(_xlfn.CONCAT(TEXT(K6096,"##0"),"_",TEXT(L6096,"##0")),lvl_5[#Headers],0)),"Нет")</f>
        <v>Демон пустоты</v>
      </c>
      <c r="H6096" s="11" t="str">
        <f>IFERROR(INDEX(lvl_6[],MATCH(N6096,lvl_6[ID],0),MATCH(_xlfn.CONCAT(K6096,"_",L6096,"_",M6096),lvl_6[#Headers],0)),"Нет")</f>
        <v>Нет</v>
      </c>
      <c r="I6096" s="12">
        <v>1</v>
      </c>
      <c r="J6096" s="12">
        <v>4</v>
      </c>
      <c r="K6096" s="12">
        <v>1</v>
      </c>
      <c r="L6096" s="12">
        <v>5</v>
      </c>
      <c r="M6096" s="12">
        <v>26</v>
      </c>
      <c r="N6096" s="12">
        <v>1772</v>
      </c>
      <c r="O6096" s="12">
        <f>COUNTIF($P$2:P6096,P6096)</f>
        <v>1</v>
      </c>
      <c r="P6096" s="12" t="str">
        <f t="shared" si="345"/>
        <v>14105261772</v>
      </c>
      <c r="Q6096" s="12" t="str">
        <f t="shared" si="346"/>
        <v>141052617720001</v>
      </c>
      <c r="R6096" s="20" t="s">
        <v>4829</v>
      </c>
      <c r="U6096" s="12" t="s">
        <v>905</v>
      </c>
      <c r="W6096" s="12" t="s">
        <v>868</v>
      </c>
      <c r="BN6096" s="12">
        <v>1</v>
      </c>
      <c r="BP6096" s="12" t="s">
        <v>3801</v>
      </c>
      <c r="BR6096" s="9" t="s">
        <v>5075</v>
      </c>
      <c r="BS6096" s="9" t="s">
        <v>5087</v>
      </c>
      <c r="BT6096" s="9" t="s">
        <v>100</v>
      </c>
      <c r="BU6096" s="9" t="s">
        <v>100</v>
      </c>
      <c r="BV6096" s="9" t="s">
        <v>100</v>
      </c>
      <c r="BW6096" s="9" t="s">
        <v>100</v>
      </c>
      <c r="BX6096" s="9" t="s">
        <v>100</v>
      </c>
      <c r="BY6096" s="9" t="s">
        <v>100</v>
      </c>
    </row>
    <row r="6097" spans="1:77" ht="45" x14ac:dyDescent="0.25">
      <c r="A6097" s="12">
        <v>1</v>
      </c>
      <c r="B6097" s="11" t="str">
        <f t="shared" si="344"/>
        <v>Общий расчет. Анализ даты. Анализ даты. Символические звезды. Демон пустоты. Нет</v>
      </c>
      <c r="C6097" s="11" t="str">
        <f>IFERROR(VLOOKUP(I6097,lvl_1[],2,FALSE),"Нет")</f>
        <v>Общий расчет</v>
      </c>
      <c r="D6097" s="11" t="str">
        <f>IFERROR(VLOOKUP(Rule!J6097,lvl_2[],2,FALSE),"Нет")</f>
        <v>Анализ даты</v>
      </c>
      <c r="E6097" s="11" t="str">
        <f>IFERROR(VLOOKUP(Rule!K6097,lvl_3[],2,FALSE),"Нет")</f>
        <v>Анализ даты</v>
      </c>
      <c r="F6097" s="11" t="str">
        <f>IFERROR(INDEX(lvl_4[],MATCH(L6097,lvl_4[ID],0),MATCH(TEXT(K6097,"##0"),lvl_4[#Headers],0)),"Нет")</f>
        <v>Символические звезды</v>
      </c>
      <c r="G6097" s="11" t="str">
        <f>IFERROR(INDEX(lvl_5[],MATCH(M6097,lvl_5[ID],0),MATCH(_xlfn.CONCAT(TEXT(K6097,"##0"),"_",TEXT(L6097,"##0")),lvl_5[#Headers],0)),"Нет")</f>
        <v>Демон пустоты</v>
      </c>
      <c r="H6097" s="11" t="str">
        <f>IFERROR(INDEX(lvl_6[],MATCH(N6097,lvl_6[ID],0),MATCH(_xlfn.CONCAT(K6097,"_",L6097,"_",M6097),lvl_6[#Headers],0)),"Нет")</f>
        <v>Нет</v>
      </c>
      <c r="I6097" s="12">
        <v>1</v>
      </c>
      <c r="J6097" s="12">
        <v>4</v>
      </c>
      <c r="K6097" s="12">
        <v>1</v>
      </c>
      <c r="L6097" s="12">
        <v>5</v>
      </c>
      <c r="M6097" s="12">
        <v>26</v>
      </c>
      <c r="N6097" s="12">
        <v>1773</v>
      </c>
      <c r="O6097" s="12">
        <f>COUNTIF($P$2:P6097,P6097)</f>
        <v>1</v>
      </c>
      <c r="P6097" s="12" t="str">
        <f t="shared" si="345"/>
        <v>14105261773</v>
      </c>
      <c r="Q6097" s="12" t="str">
        <f t="shared" si="346"/>
        <v>141052617730001</v>
      </c>
      <c r="R6097" s="20" t="s">
        <v>4830</v>
      </c>
      <c r="U6097" s="12" t="s">
        <v>905</v>
      </c>
      <c r="W6097" s="12" t="s">
        <v>866</v>
      </c>
      <c r="BN6097" s="12">
        <v>1</v>
      </c>
      <c r="BP6097" s="12" t="s">
        <v>3801</v>
      </c>
      <c r="BR6097" s="9" t="s">
        <v>5075</v>
      </c>
      <c r="BS6097" s="9" t="s">
        <v>5086</v>
      </c>
      <c r="BT6097" s="9" t="s">
        <v>100</v>
      </c>
      <c r="BU6097" s="9" t="s">
        <v>100</v>
      </c>
      <c r="BV6097" s="9" t="s">
        <v>100</v>
      </c>
      <c r="BW6097" s="9" t="s">
        <v>100</v>
      </c>
      <c r="BX6097" s="9" t="s">
        <v>100</v>
      </c>
      <c r="BY6097" s="9" t="s">
        <v>100</v>
      </c>
    </row>
    <row r="6098" spans="1:77" ht="45" x14ac:dyDescent="0.25">
      <c r="A6098" s="12">
        <v>1</v>
      </c>
      <c r="B6098" s="11" t="str">
        <f t="shared" si="344"/>
        <v>Общий расчет. Анализ даты. Анализ даты. Символические звезды. Демон пустоты. Нет</v>
      </c>
      <c r="C6098" s="11" t="str">
        <f>IFERROR(VLOOKUP(I6098,lvl_1[],2,FALSE),"Нет")</f>
        <v>Общий расчет</v>
      </c>
      <c r="D6098" s="11" t="str">
        <f>IFERROR(VLOOKUP(Rule!J6098,lvl_2[],2,FALSE),"Нет")</f>
        <v>Анализ даты</v>
      </c>
      <c r="E6098" s="11" t="str">
        <f>IFERROR(VLOOKUP(Rule!K6098,lvl_3[],2,FALSE),"Нет")</f>
        <v>Анализ даты</v>
      </c>
      <c r="F6098" s="11" t="str">
        <f>IFERROR(INDEX(lvl_4[],MATCH(L6098,lvl_4[ID],0),MATCH(TEXT(K6098,"##0"),lvl_4[#Headers],0)),"Нет")</f>
        <v>Символические звезды</v>
      </c>
      <c r="G6098" s="11" t="str">
        <f>IFERROR(INDEX(lvl_5[],MATCH(M6098,lvl_5[ID],0),MATCH(_xlfn.CONCAT(TEXT(K6098,"##0"),"_",TEXT(L6098,"##0")),lvl_5[#Headers],0)),"Нет")</f>
        <v>Демон пустоты</v>
      </c>
      <c r="H6098" s="11" t="str">
        <f>IFERROR(INDEX(lvl_6[],MATCH(N6098,lvl_6[ID],0),MATCH(_xlfn.CONCAT(K6098,"_",L6098,"_",M6098),lvl_6[#Headers],0)),"Нет")</f>
        <v>Нет</v>
      </c>
      <c r="I6098" s="12">
        <v>1</v>
      </c>
      <c r="J6098" s="12">
        <v>4</v>
      </c>
      <c r="K6098" s="12">
        <v>1</v>
      </c>
      <c r="L6098" s="12">
        <v>5</v>
      </c>
      <c r="M6098" s="12">
        <v>26</v>
      </c>
      <c r="N6098" s="12">
        <v>1774</v>
      </c>
      <c r="O6098" s="12">
        <f>COUNTIF($P$2:P6098,P6098)</f>
        <v>1</v>
      </c>
      <c r="P6098" s="12" t="str">
        <f t="shared" si="345"/>
        <v>14105261774</v>
      </c>
      <c r="Q6098" s="12" t="str">
        <f t="shared" si="346"/>
        <v>141052617740001</v>
      </c>
      <c r="R6098" s="20" t="s">
        <v>4831</v>
      </c>
      <c r="U6098" s="12" t="s">
        <v>905</v>
      </c>
      <c r="W6098" s="12" t="s">
        <v>864</v>
      </c>
      <c r="BN6098" s="12">
        <v>1</v>
      </c>
      <c r="BP6098" s="12" t="s">
        <v>3801</v>
      </c>
      <c r="BR6098" s="9" t="s">
        <v>5075</v>
      </c>
      <c r="BS6098" s="9" t="s">
        <v>5084</v>
      </c>
      <c r="BT6098" s="9" t="s">
        <v>100</v>
      </c>
      <c r="BU6098" s="9" t="s">
        <v>100</v>
      </c>
      <c r="BV6098" s="9" t="s">
        <v>100</v>
      </c>
      <c r="BW6098" s="9" t="s">
        <v>100</v>
      </c>
      <c r="BX6098" s="9" t="s">
        <v>100</v>
      </c>
      <c r="BY6098" s="9" t="s">
        <v>100</v>
      </c>
    </row>
    <row r="6099" spans="1:77" ht="45" x14ac:dyDescent="0.25">
      <c r="A6099" s="12">
        <v>1</v>
      </c>
      <c r="B6099" s="11" t="str">
        <f t="shared" si="344"/>
        <v>Общий расчет. Анализ даты. Анализ даты. Символические звезды. Демон пустоты. Нет</v>
      </c>
      <c r="C6099" s="11" t="str">
        <f>IFERROR(VLOOKUP(I6099,lvl_1[],2,FALSE),"Нет")</f>
        <v>Общий расчет</v>
      </c>
      <c r="D6099" s="11" t="str">
        <f>IFERROR(VLOOKUP(Rule!J6099,lvl_2[],2,FALSE),"Нет")</f>
        <v>Анализ даты</v>
      </c>
      <c r="E6099" s="11" t="str">
        <f>IFERROR(VLOOKUP(Rule!K6099,lvl_3[],2,FALSE),"Нет")</f>
        <v>Анализ даты</v>
      </c>
      <c r="F6099" s="11" t="str">
        <f>IFERROR(INDEX(lvl_4[],MATCH(L6099,lvl_4[ID],0),MATCH(TEXT(K6099,"##0"),lvl_4[#Headers],0)),"Нет")</f>
        <v>Символические звезды</v>
      </c>
      <c r="G6099" s="11" t="str">
        <f>IFERROR(INDEX(lvl_5[],MATCH(M6099,lvl_5[ID],0),MATCH(_xlfn.CONCAT(TEXT(K6099,"##0"),"_",TEXT(L6099,"##0")),lvl_5[#Headers],0)),"Нет")</f>
        <v>Демон пустоты</v>
      </c>
      <c r="H6099" s="11" t="str">
        <f>IFERROR(INDEX(lvl_6[],MATCH(N6099,lvl_6[ID],0),MATCH(_xlfn.CONCAT(K6099,"_",L6099,"_",M6099),lvl_6[#Headers],0)),"Нет")</f>
        <v>Нет</v>
      </c>
      <c r="I6099" s="12">
        <v>1</v>
      </c>
      <c r="J6099" s="12">
        <v>4</v>
      </c>
      <c r="K6099" s="12">
        <v>1</v>
      </c>
      <c r="L6099" s="12">
        <v>5</v>
      </c>
      <c r="M6099" s="12">
        <v>26</v>
      </c>
      <c r="N6099" s="12">
        <v>1775</v>
      </c>
      <c r="O6099" s="12">
        <f>COUNTIF($P$2:P6099,P6099)</f>
        <v>1</v>
      </c>
      <c r="P6099" s="12" t="str">
        <f t="shared" si="345"/>
        <v>14105261775</v>
      </c>
      <c r="Q6099" s="12" t="str">
        <f t="shared" si="346"/>
        <v>141052617750001</v>
      </c>
      <c r="R6099" s="20" t="s">
        <v>4832</v>
      </c>
      <c r="U6099" s="12" t="s">
        <v>905</v>
      </c>
      <c r="W6099" s="12" t="s">
        <v>862</v>
      </c>
      <c r="BN6099" s="12">
        <v>1</v>
      </c>
      <c r="BP6099" s="12" t="s">
        <v>3801</v>
      </c>
      <c r="BR6099" s="9" t="s">
        <v>5075</v>
      </c>
      <c r="BS6099" s="9" t="s">
        <v>5082</v>
      </c>
      <c r="BT6099" s="9" t="s">
        <v>100</v>
      </c>
      <c r="BU6099" s="9" t="s">
        <v>100</v>
      </c>
      <c r="BV6099" s="9" t="s">
        <v>100</v>
      </c>
      <c r="BW6099" s="9" t="s">
        <v>100</v>
      </c>
      <c r="BX6099" s="9" t="s">
        <v>100</v>
      </c>
      <c r="BY6099" s="9" t="s">
        <v>100</v>
      </c>
    </row>
    <row r="6100" spans="1:77" ht="45" x14ac:dyDescent="0.25">
      <c r="A6100" s="12">
        <v>1</v>
      </c>
      <c r="B6100" s="11" t="str">
        <f t="shared" si="344"/>
        <v>Общий расчет. Анализ даты. Анализ даты. Символические звезды. Демон пустоты. Нет</v>
      </c>
      <c r="C6100" s="11" t="str">
        <f>IFERROR(VLOOKUP(I6100,lvl_1[],2,FALSE),"Нет")</f>
        <v>Общий расчет</v>
      </c>
      <c r="D6100" s="11" t="str">
        <f>IFERROR(VLOOKUP(Rule!J6100,lvl_2[],2,FALSE),"Нет")</f>
        <v>Анализ даты</v>
      </c>
      <c r="E6100" s="11" t="str">
        <f>IFERROR(VLOOKUP(Rule!K6100,lvl_3[],2,FALSE),"Нет")</f>
        <v>Анализ даты</v>
      </c>
      <c r="F6100" s="11" t="str">
        <f>IFERROR(INDEX(lvl_4[],MATCH(L6100,lvl_4[ID],0),MATCH(TEXT(K6100,"##0"),lvl_4[#Headers],0)),"Нет")</f>
        <v>Символические звезды</v>
      </c>
      <c r="G6100" s="11" t="str">
        <f>IFERROR(INDEX(lvl_5[],MATCH(M6100,lvl_5[ID],0),MATCH(_xlfn.CONCAT(TEXT(K6100,"##0"),"_",TEXT(L6100,"##0")),lvl_5[#Headers],0)),"Нет")</f>
        <v>Демон пустоты</v>
      </c>
      <c r="H6100" s="11" t="str">
        <f>IFERROR(INDEX(lvl_6[],MATCH(N6100,lvl_6[ID],0),MATCH(_xlfn.CONCAT(K6100,"_",L6100,"_",M6100),lvl_6[#Headers],0)),"Нет")</f>
        <v>Нет</v>
      </c>
      <c r="I6100" s="12">
        <v>1</v>
      </c>
      <c r="J6100" s="12">
        <v>4</v>
      </c>
      <c r="K6100" s="12">
        <v>1</v>
      </c>
      <c r="L6100" s="12">
        <v>5</v>
      </c>
      <c r="M6100" s="12">
        <v>26</v>
      </c>
      <c r="N6100" s="12">
        <v>1776</v>
      </c>
      <c r="O6100" s="12">
        <f>COUNTIF($P$2:P6100,P6100)</f>
        <v>1</v>
      </c>
      <c r="P6100" s="12" t="str">
        <f t="shared" si="345"/>
        <v>14105261776</v>
      </c>
      <c r="Q6100" s="12" t="str">
        <f t="shared" si="346"/>
        <v>141052617760001</v>
      </c>
      <c r="R6100" s="20" t="s">
        <v>4833</v>
      </c>
      <c r="U6100" s="12" t="s">
        <v>907</v>
      </c>
      <c r="W6100" s="12" t="s">
        <v>861</v>
      </c>
      <c r="BN6100" s="12">
        <v>1</v>
      </c>
      <c r="BP6100" s="12" t="s">
        <v>3801</v>
      </c>
      <c r="BR6100" s="9" t="s">
        <v>5077</v>
      </c>
      <c r="BS6100" s="9" t="s">
        <v>5069</v>
      </c>
      <c r="BT6100" s="9" t="s">
        <v>100</v>
      </c>
      <c r="BU6100" s="9" t="s">
        <v>100</v>
      </c>
      <c r="BV6100" s="9" t="s">
        <v>100</v>
      </c>
      <c r="BW6100" s="9" t="s">
        <v>100</v>
      </c>
      <c r="BX6100" s="9" t="s">
        <v>100</v>
      </c>
      <c r="BY6100" s="9" t="s">
        <v>100</v>
      </c>
    </row>
    <row r="6101" spans="1:77" ht="45" x14ac:dyDescent="0.25">
      <c r="A6101" s="12">
        <v>1</v>
      </c>
      <c r="B6101" s="11" t="str">
        <f t="shared" si="344"/>
        <v>Общий расчет. Анализ даты. Анализ даты. Символические звезды. Демон пустоты. Нет</v>
      </c>
      <c r="C6101" s="11" t="str">
        <f>IFERROR(VLOOKUP(I6101,lvl_1[],2,FALSE),"Нет")</f>
        <v>Общий расчет</v>
      </c>
      <c r="D6101" s="11" t="str">
        <f>IFERROR(VLOOKUP(Rule!J6101,lvl_2[],2,FALSE),"Нет")</f>
        <v>Анализ даты</v>
      </c>
      <c r="E6101" s="11" t="str">
        <f>IFERROR(VLOOKUP(Rule!K6101,lvl_3[],2,FALSE),"Нет")</f>
        <v>Анализ даты</v>
      </c>
      <c r="F6101" s="11" t="str">
        <f>IFERROR(INDEX(lvl_4[],MATCH(L6101,lvl_4[ID],0),MATCH(TEXT(K6101,"##0"),lvl_4[#Headers],0)),"Нет")</f>
        <v>Символические звезды</v>
      </c>
      <c r="G6101" s="11" t="str">
        <f>IFERROR(INDEX(lvl_5[],MATCH(M6101,lvl_5[ID],0),MATCH(_xlfn.CONCAT(TEXT(K6101,"##0"),"_",TEXT(L6101,"##0")),lvl_5[#Headers],0)),"Нет")</f>
        <v>Демон пустоты</v>
      </c>
      <c r="H6101" s="11" t="str">
        <f>IFERROR(INDEX(lvl_6[],MATCH(N6101,lvl_6[ID],0),MATCH(_xlfn.CONCAT(K6101,"_",L6101,"_",M6101),lvl_6[#Headers],0)),"Нет")</f>
        <v>Нет</v>
      </c>
      <c r="I6101" s="12">
        <v>1</v>
      </c>
      <c r="J6101" s="12">
        <v>4</v>
      </c>
      <c r="K6101" s="12">
        <v>1</v>
      </c>
      <c r="L6101" s="12">
        <v>5</v>
      </c>
      <c r="M6101" s="12">
        <v>26</v>
      </c>
      <c r="N6101" s="12">
        <v>1777</v>
      </c>
      <c r="O6101" s="12">
        <f>COUNTIF($P$2:P6101,P6101)</f>
        <v>1</v>
      </c>
      <c r="P6101" s="12" t="str">
        <f t="shared" si="345"/>
        <v>14105261777</v>
      </c>
      <c r="Q6101" s="12" t="str">
        <f t="shared" si="346"/>
        <v>141052617770001</v>
      </c>
      <c r="R6101" s="20" t="s">
        <v>4834</v>
      </c>
      <c r="U6101" s="12" t="s">
        <v>907</v>
      </c>
      <c r="W6101" s="12" t="s">
        <v>859</v>
      </c>
      <c r="BN6101" s="12">
        <v>1</v>
      </c>
      <c r="BP6101" s="12" t="s">
        <v>3801</v>
      </c>
      <c r="BR6101" s="9" t="s">
        <v>5077</v>
      </c>
      <c r="BS6101" s="9" t="s">
        <v>5078</v>
      </c>
      <c r="BT6101" s="9" t="s">
        <v>100</v>
      </c>
      <c r="BU6101" s="9" t="s">
        <v>100</v>
      </c>
      <c r="BV6101" s="9" t="s">
        <v>100</v>
      </c>
      <c r="BW6101" s="9" t="s">
        <v>100</v>
      </c>
      <c r="BX6101" s="9" t="s">
        <v>100</v>
      </c>
      <c r="BY6101" s="9" t="s">
        <v>100</v>
      </c>
    </row>
    <row r="6102" spans="1:77" ht="45" x14ac:dyDescent="0.25">
      <c r="A6102" s="12">
        <v>1</v>
      </c>
      <c r="B6102" s="11" t="str">
        <f t="shared" si="344"/>
        <v>Общий расчет. Анализ даты. Анализ даты. Символические звезды. Демон пустоты. Нет</v>
      </c>
      <c r="C6102" s="11" t="str">
        <f>IFERROR(VLOOKUP(I6102,lvl_1[],2,FALSE),"Нет")</f>
        <v>Общий расчет</v>
      </c>
      <c r="D6102" s="11" t="str">
        <f>IFERROR(VLOOKUP(Rule!J6102,lvl_2[],2,FALSE),"Нет")</f>
        <v>Анализ даты</v>
      </c>
      <c r="E6102" s="11" t="str">
        <f>IFERROR(VLOOKUP(Rule!K6102,lvl_3[],2,FALSE),"Нет")</f>
        <v>Анализ даты</v>
      </c>
      <c r="F6102" s="11" t="str">
        <f>IFERROR(INDEX(lvl_4[],MATCH(L6102,lvl_4[ID],0),MATCH(TEXT(K6102,"##0"),lvl_4[#Headers],0)),"Нет")</f>
        <v>Символические звезды</v>
      </c>
      <c r="G6102" s="11" t="str">
        <f>IFERROR(INDEX(lvl_5[],MATCH(M6102,lvl_5[ID],0),MATCH(_xlfn.CONCAT(TEXT(K6102,"##0"),"_",TEXT(L6102,"##0")),lvl_5[#Headers],0)),"Нет")</f>
        <v>Демон пустоты</v>
      </c>
      <c r="H6102" s="11" t="str">
        <f>IFERROR(INDEX(lvl_6[],MATCH(N6102,lvl_6[ID],0),MATCH(_xlfn.CONCAT(K6102,"_",L6102,"_",M6102),lvl_6[#Headers],0)),"Нет")</f>
        <v>Нет</v>
      </c>
      <c r="I6102" s="12">
        <v>1</v>
      </c>
      <c r="J6102" s="12">
        <v>4</v>
      </c>
      <c r="K6102" s="12">
        <v>1</v>
      </c>
      <c r="L6102" s="12">
        <v>5</v>
      </c>
      <c r="M6102" s="12">
        <v>26</v>
      </c>
      <c r="N6102" s="12">
        <v>1778</v>
      </c>
      <c r="O6102" s="12">
        <f>COUNTIF($P$2:P6102,P6102)</f>
        <v>1</v>
      </c>
      <c r="P6102" s="12" t="str">
        <f t="shared" si="345"/>
        <v>14105261778</v>
      </c>
      <c r="Q6102" s="12" t="str">
        <f t="shared" si="346"/>
        <v>141052617780001</v>
      </c>
      <c r="R6102" s="20" t="s">
        <v>4835</v>
      </c>
      <c r="U6102" s="12" t="s">
        <v>907</v>
      </c>
      <c r="W6102" s="12" t="s">
        <v>869</v>
      </c>
      <c r="BN6102" s="12">
        <v>1</v>
      </c>
      <c r="BP6102" s="12" t="s">
        <v>3801</v>
      </c>
      <c r="BR6102" s="9" t="s">
        <v>5077</v>
      </c>
      <c r="BS6102" s="9" t="s">
        <v>5074</v>
      </c>
      <c r="BT6102" s="9" t="s">
        <v>100</v>
      </c>
      <c r="BU6102" s="9" t="s">
        <v>100</v>
      </c>
      <c r="BV6102" s="9" t="s">
        <v>100</v>
      </c>
      <c r="BW6102" s="9" t="s">
        <v>100</v>
      </c>
      <c r="BX6102" s="9" t="s">
        <v>100</v>
      </c>
      <c r="BY6102" s="9" t="s">
        <v>100</v>
      </c>
    </row>
    <row r="6103" spans="1:77" ht="45" x14ac:dyDescent="0.25">
      <c r="A6103" s="12">
        <v>1</v>
      </c>
      <c r="B6103" s="11" t="str">
        <f t="shared" si="344"/>
        <v>Общий расчет. Анализ даты. Анализ даты. Символические звезды. Демон пустоты. Нет</v>
      </c>
      <c r="C6103" s="11" t="str">
        <f>IFERROR(VLOOKUP(I6103,lvl_1[],2,FALSE),"Нет")</f>
        <v>Общий расчет</v>
      </c>
      <c r="D6103" s="11" t="str">
        <f>IFERROR(VLOOKUP(Rule!J6103,lvl_2[],2,FALSE),"Нет")</f>
        <v>Анализ даты</v>
      </c>
      <c r="E6103" s="11" t="str">
        <f>IFERROR(VLOOKUP(Rule!K6103,lvl_3[],2,FALSE),"Нет")</f>
        <v>Анализ даты</v>
      </c>
      <c r="F6103" s="11" t="str">
        <f>IFERROR(INDEX(lvl_4[],MATCH(L6103,lvl_4[ID],0),MATCH(TEXT(K6103,"##0"),lvl_4[#Headers],0)),"Нет")</f>
        <v>Символические звезды</v>
      </c>
      <c r="G6103" s="11" t="str">
        <f>IFERROR(INDEX(lvl_5[],MATCH(M6103,lvl_5[ID],0),MATCH(_xlfn.CONCAT(TEXT(K6103,"##0"),"_",TEXT(L6103,"##0")),lvl_5[#Headers],0)),"Нет")</f>
        <v>Демон пустоты</v>
      </c>
      <c r="H6103" s="11" t="str">
        <f>IFERROR(INDEX(lvl_6[],MATCH(N6103,lvl_6[ID],0),MATCH(_xlfn.CONCAT(K6103,"_",L6103,"_",M6103),lvl_6[#Headers],0)),"Нет")</f>
        <v>Нет</v>
      </c>
      <c r="I6103" s="12">
        <v>1</v>
      </c>
      <c r="J6103" s="12">
        <v>4</v>
      </c>
      <c r="K6103" s="12">
        <v>1</v>
      </c>
      <c r="L6103" s="12">
        <v>5</v>
      </c>
      <c r="M6103" s="12">
        <v>26</v>
      </c>
      <c r="N6103" s="12">
        <v>1779</v>
      </c>
      <c r="O6103" s="12">
        <f>COUNTIF($P$2:P6103,P6103)</f>
        <v>1</v>
      </c>
      <c r="P6103" s="12" t="str">
        <f t="shared" si="345"/>
        <v>14105261779</v>
      </c>
      <c r="Q6103" s="12" t="str">
        <f t="shared" si="346"/>
        <v>141052617790001</v>
      </c>
      <c r="R6103" s="20" t="s">
        <v>4836</v>
      </c>
      <c r="U6103" s="12" t="s">
        <v>907</v>
      </c>
      <c r="W6103" s="12" t="s">
        <v>867</v>
      </c>
      <c r="BN6103" s="12">
        <v>1</v>
      </c>
      <c r="BP6103" s="12" t="s">
        <v>3801</v>
      </c>
      <c r="BR6103" s="9" t="s">
        <v>5077</v>
      </c>
      <c r="BS6103" s="9" t="s">
        <v>5070</v>
      </c>
      <c r="BT6103" s="9" t="s">
        <v>100</v>
      </c>
      <c r="BU6103" s="9" t="s">
        <v>100</v>
      </c>
      <c r="BV6103" s="9" t="s">
        <v>100</v>
      </c>
      <c r="BW6103" s="9" t="s">
        <v>100</v>
      </c>
      <c r="BX6103" s="9" t="s">
        <v>100</v>
      </c>
      <c r="BY6103" s="9" t="s">
        <v>100</v>
      </c>
    </row>
    <row r="6104" spans="1:77" ht="45" x14ac:dyDescent="0.25">
      <c r="A6104" s="12">
        <v>1</v>
      </c>
      <c r="B6104" s="11" t="str">
        <f t="shared" si="344"/>
        <v>Общий расчет. Анализ даты. Анализ даты. Символические звезды. Демон пустоты. Нет</v>
      </c>
      <c r="C6104" s="11" t="str">
        <f>IFERROR(VLOOKUP(I6104,lvl_1[],2,FALSE),"Нет")</f>
        <v>Общий расчет</v>
      </c>
      <c r="D6104" s="11" t="str">
        <f>IFERROR(VLOOKUP(Rule!J6104,lvl_2[],2,FALSE),"Нет")</f>
        <v>Анализ даты</v>
      </c>
      <c r="E6104" s="11" t="str">
        <f>IFERROR(VLOOKUP(Rule!K6104,lvl_3[],2,FALSE),"Нет")</f>
        <v>Анализ даты</v>
      </c>
      <c r="F6104" s="11" t="str">
        <f>IFERROR(INDEX(lvl_4[],MATCH(L6104,lvl_4[ID],0),MATCH(TEXT(K6104,"##0"),lvl_4[#Headers],0)),"Нет")</f>
        <v>Символические звезды</v>
      </c>
      <c r="G6104" s="11" t="str">
        <f>IFERROR(INDEX(lvl_5[],MATCH(M6104,lvl_5[ID],0),MATCH(_xlfn.CONCAT(TEXT(K6104,"##0"),"_",TEXT(L6104,"##0")),lvl_5[#Headers],0)),"Нет")</f>
        <v>Демон пустоты</v>
      </c>
      <c r="H6104" s="11" t="str">
        <f>IFERROR(INDEX(lvl_6[],MATCH(N6104,lvl_6[ID],0),MATCH(_xlfn.CONCAT(K6104,"_",L6104,"_",M6104),lvl_6[#Headers],0)),"Нет")</f>
        <v>Нет</v>
      </c>
      <c r="I6104" s="12">
        <v>1</v>
      </c>
      <c r="J6104" s="12">
        <v>4</v>
      </c>
      <c r="K6104" s="12">
        <v>1</v>
      </c>
      <c r="L6104" s="12">
        <v>5</v>
      </c>
      <c r="M6104" s="12">
        <v>26</v>
      </c>
      <c r="N6104" s="12">
        <v>1780</v>
      </c>
      <c r="O6104" s="12">
        <f>COUNTIF($P$2:P6104,P6104)</f>
        <v>1</v>
      </c>
      <c r="P6104" s="12" t="str">
        <f t="shared" si="345"/>
        <v>14105261780</v>
      </c>
      <c r="Q6104" s="12" t="str">
        <f t="shared" si="346"/>
        <v>141052617800001</v>
      </c>
      <c r="R6104" s="20" t="s">
        <v>4837</v>
      </c>
      <c r="U6104" s="12" t="s">
        <v>907</v>
      </c>
      <c r="W6104" s="12" t="s">
        <v>865</v>
      </c>
      <c r="BN6104" s="12">
        <v>1</v>
      </c>
      <c r="BP6104" s="12" t="s">
        <v>3801</v>
      </c>
      <c r="BR6104" s="9" t="s">
        <v>5077</v>
      </c>
      <c r="BS6104" s="9" t="s">
        <v>5085</v>
      </c>
      <c r="BT6104" s="9" t="s">
        <v>100</v>
      </c>
      <c r="BU6104" s="9" t="s">
        <v>100</v>
      </c>
      <c r="BV6104" s="9" t="s">
        <v>100</v>
      </c>
      <c r="BW6104" s="9" t="s">
        <v>100</v>
      </c>
      <c r="BX6104" s="9" t="s">
        <v>100</v>
      </c>
      <c r="BY6104" s="9" t="s">
        <v>100</v>
      </c>
    </row>
    <row r="6105" spans="1:77" ht="45" x14ac:dyDescent="0.25">
      <c r="A6105" s="12">
        <v>1</v>
      </c>
      <c r="B6105" s="11" t="str">
        <f t="shared" si="344"/>
        <v>Общий расчет. Анализ даты. Анализ даты. Символические звезды. Демон пустоты. Нет</v>
      </c>
      <c r="C6105" s="11" t="str">
        <f>IFERROR(VLOOKUP(I6105,lvl_1[],2,FALSE),"Нет")</f>
        <v>Общий расчет</v>
      </c>
      <c r="D6105" s="11" t="str">
        <f>IFERROR(VLOOKUP(Rule!J6105,lvl_2[],2,FALSE),"Нет")</f>
        <v>Анализ даты</v>
      </c>
      <c r="E6105" s="11" t="str">
        <f>IFERROR(VLOOKUP(Rule!K6105,lvl_3[],2,FALSE),"Нет")</f>
        <v>Анализ даты</v>
      </c>
      <c r="F6105" s="11" t="str">
        <f>IFERROR(INDEX(lvl_4[],MATCH(L6105,lvl_4[ID],0),MATCH(TEXT(K6105,"##0"),lvl_4[#Headers],0)),"Нет")</f>
        <v>Символические звезды</v>
      </c>
      <c r="G6105" s="11" t="str">
        <f>IFERROR(INDEX(lvl_5[],MATCH(M6105,lvl_5[ID],0),MATCH(_xlfn.CONCAT(TEXT(K6105,"##0"),"_",TEXT(L6105,"##0")),lvl_5[#Headers],0)),"Нет")</f>
        <v>Демон пустоты</v>
      </c>
      <c r="H6105" s="11" t="str">
        <f>IFERROR(INDEX(lvl_6[],MATCH(N6105,lvl_6[ID],0),MATCH(_xlfn.CONCAT(K6105,"_",L6105,"_",M6105),lvl_6[#Headers],0)),"Нет")</f>
        <v>Нет</v>
      </c>
      <c r="I6105" s="12">
        <v>1</v>
      </c>
      <c r="J6105" s="12">
        <v>4</v>
      </c>
      <c r="K6105" s="12">
        <v>1</v>
      </c>
      <c r="L6105" s="12">
        <v>5</v>
      </c>
      <c r="M6105" s="12">
        <v>26</v>
      </c>
      <c r="N6105" s="12">
        <v>1781</v>
      </c>
      <c r="O6105" s="12">
        <f>COUNTIF($P$2:P6105,P6105)</f>
        <v>1</v>
      </c>
      <c r="P6105" s="12" t="str">
        <f t="shared" si="345"/>
        <v>14105261781</v>
      </c>
      <c r="Q6105" s="12" t="str">
        <f t="shared" si="346"/>
        <v>141052617810001</v>
      </c>
      <c r="R6105" s="20" t="s">
        <v>4838</v>
      </c>
      <c r="U6105" s="12" t="s">
        <v>907</v>
      </c>
      <c r="W6105" s="12" t="s">
        <v>863</v>
      </c>
      <c r="BN6105" s="12">
        <v>1</v>
      </c>
      <c r="BP6105" s="12" t="s">
        <v>3801</v>
      </c>
      <c r="BR6105" s="9" t="s">
        <v>5077</v>
      </c>
      <c r="BS6105" s="9" t="s">
        <v>5083</v>
      </c>
      <c r="BT6105" s="9" t="s">
        <v>100</v>
      </c>
      <c r="BU6105" s="9" t="s">
        <v>100</v>
      </c>
      <c r="BV6105" s="9" t="s">
        <v>100</v>
      </c>
      <c r="BW6105" s="9" t="s">
        <v>100</v>
      </c>
      <c r="BX6105" s="9" t="s">
        <v>100</v>
      </c>
      <c r="BY6105" s="9" t="s">
        <v>100</v>
      </c>
    </row>
    <row r="6106" spans="1:77" ht="45" x14ac:dyDescent="0.25">
      <c r="A6106" s="12">
        <v>1</v>
      </c>
      <c r="B6106" s="11" t="str">
        <f t="shared" si="344"/>
        <v>Общий расчет. Анализ даты. Анализ даты. Символические звезды. Демон пустоты. Нет</v>
      </c>
      <c r="C6106" s="11" t="str">
        <f>IFERROR(VLOOKUP(I6106,lvl_1[],2,FALSE),"Нет")</f>
        <v>Общий расчет</v>
      </c>
      <c r="D6106" s="11" t="str">
        <f>IFERROR(VLOOKUP(Rule!J6106,lvl_2[],2,FALSE),"Нет")</f>
        <v>Анализ даты</v>
      </c>
      <c r="E6106" s="11" t="str">
        <f>IFERROR(VLOOKUP(Rule!K6106,lvl_3[],2,FALSE),"Нет")</f>
        <v>Анализ даты</v>
      </c>
      <c r="F6106" s="11" t="str">
        <f>IFERROR(INDEX(lvl_4[],MATCH(L6106,lvl_4[ID],0),MATCH(TEXT(K6106,"##0"),lvl_4[#Headers],0)),"Нет")</f>
        <v>Символические звезды</v>
      </c>
      <c r="G6106" s="11" t="str">
        <f>IFERROR(INDEX(lvl_5[],MATCH(M6106,lvl_5[ID],0),MATCH(_xlfn.CONCAT(TEXT(K6106,"##0"),"_",TEXT(L6106,"##0")),lvl_5[#Headers],0)),"Нет")</f>
        <v>Демон пустоты</v>
      </c>
      <c r="H6106" s="11" t="str">
        <f>IFERROR(INDEX(lvl_6[],MATCH(N6106,lvl_6[ID],0),MATCH(_xlfn.CONCAT(K6106,"_",L6106,"_",M6106),lvl_6[#Headers],0)),"Нет")</f>
        <v>Нет</v>
      </c>
      <c r="I6106" s="12">
        <v>1</v>
      </c>
      <c r="J6106" s="12">
        <v>4</v>
      </c>
      <c r="K6106" s="12">
        <v>1</v>
      </c>
      <c r="L6106" s="12">
        <v>5</v>
      </c>
      <c r="M6106" s="12">
        <v>26</v>
      </c>
      <c r="N6106" s="12">
        <v>1782</v>
      </c>
      <c r="O6106" s="12">
        <f>COUNTIF($P$2:P6106,P6106)</f>
        <v>1</v>
      </c>
      <c r="P6106" s="12" t="str">
        <f t="shared" si="345"/>
        <v>14105261782</v>
      </c>
      <c r="Q6106" s="12" t="str">
        <f t="shared" si="346"/>
        <v>141052617820001</v>
      </c>
      <c r="R6106" s="20" t="s">
        <v>4839</v>
      </c>
      <c r="U6106" s="12" t="s">
        <v>908</v>
      </c>
      <c r="W6106" s="12" t="s">
        <v>862</v>
      </c>
      <c r="BN6106" s="12">
        <v>1</v>
      </c>
      <c r="BP6106" s="12" t="s">
        <v>3801</v>
      </c>
      <c r="BR6106" s="9" t="s">
        <v>5090</v>
      </c>
      <c r="BS6106" s="9" t="s">
        <v>5082</v>
      </c>
      <c r="BT6106" s="9" t="s">
        <v>100</v>
      </c>
      <c r="BU6106" s="9" t="s">
        <v>100</v>
      </c>
      <c r="BV6106" s="9" t="s">
        <v>100</v>
      </c>
      <c r="BW6106" s="9" t="s">
        <v>100</v>
      </c>
      <c r="BX6106" s="9" t="s">
        <v>100</v>
      </c>
      <c r="BY6106" s="9" t="s">
        <v>100</v>
      </c>
    </row>
    <row r="6107" spans="1:77" ht="45" x14ac:dyDescent="0.25">
      <c r="A6107" s="12">
        <v>1</v>
      </c>
      <c r="B6107" s="11" t="str">
        <f t="shared" si="344"/>
        <v>Общий расчет. Анализ даты. Анализ даты. Символические звезды. Демон пустоты. Нет</v>
      </c>
      <c r="C6107" s="11" t="str">
        <f>IFERROR(VLOOKUP(I6107,lvl_1[],2,FALSE),"Нет")</f>
        <v>Общий расчет</v>
      </c>
      <c r="D6107" s="11" t="str">
        <f>IFERROR(VLOOKUP(Rule!J6107,lvl_2[],2,FALSE),"Нет")</f>
        <v>Анализ даты</v>
      </c>
      <c r="E6107" s="11" t="str">
        <f>IFERROR(VLOOKUP(Rule!K6107,lvl_3[],2,FALSE),"Нет")</f>
        <v>Анализ даты</v>
      </c>
      <c r="F6107" s="11" t="str">
        <f>IFERROR(INDEX(lvl_4[],MATCH(L6107,lvl_4[ID],0),MATCH(TEXT(K6107,"##0"),lvl_4[#Headers],0)),"Нет")</f>
        <v>Символические звезды</v>
      </c>
      <c r="G6107" s="11" t="str">
        <f>IFERROR(INDEX(lvl_5[],MATCH(M6107,lvl_5[ID],0),MATCH(_xlfn.CONCAT(TEXT(K6107,"##0"),"_",TEXT(L6107,"##0")),lvl_5[#Headers],0)),"Нет")</f>
        <v>Демон пустоты</v>
      </c>
      <c r="H6107" s="11" t="str">
        <f>IFERROR(INDEX(lvl_6[],MATCH(N6107,lvl_6[ID],0),MATCH(_xlfn.CONCAT(K6107,"_",L6107,"_",M6107),lvl_6[#Headers],0)),"Нет")</f>
        <v>Нет</v>
      </c>
      <c r="I6107" s="12">
        <v>1</v>
      </c>
      <c r="J6107" s="12">
        <v>4</v>
      </c>
      <c r="K6107" s="12">
        <v>1</v>
      </c>
      <c r="L6107" s="12">
        <v>5</v>
      </c>
      <c r="M6107" s="12">
        <v>26</v>
      </c>
      <c r="N6107" s="12">
        <v>1783</v>
      </c>
      <c r="O6107" s="12">
        <f>COUNTIF($P$2:P6107,P6107)</f>
        <v>1</v>
      </c>
      <c r="P6107" s="12" t="str">
        <f t="shared" si="345"/>
        <v>14105261783</v>
      </c>
      <c r="Q6107" s="12" t="str">
        <f t="shared" si="346"/>
        <v>141052617830001</v>
      </c>
      <c r="R6107" s="20" t="s">
        <v>4840</v>
      </c>
      <c r="U6107" s="12" t="s">
        <v>908</v>
      </c>
      <c r="W6107" s="12" t="s">
        <v>860</v>
      </c>
      <c r="BN6107" s="12">
        <v>1</v>
      </c>
      <c r="BP6107" s="12" t="s">
        <v>3801</v>
      </c>
      <c r="BR6107" s="9" t="s">
        <v>5090</v>
      </c>
      <c r="BS6107" s="9" t="s">
        <v>5080</v>
      </c>
      <c r="BT6107" s="9" t="s">
        <v>100</v>
      </c>
      <c r="BU6107" s="9" t="s">
        <v>100</v>
      </c>
      <c r="BV6107" s="9" t="s">
        <v>100</v>
      </c>
      <c r="BW6107" s="9" t="s">
        <v>100</v>
      </c>
      <c r="BX6107" s="9" t="s">
        <v>100</v>
      </c>
      <c r="BY6107" s="9" t="s">
        <v>100</v>
      </c>
    </row>
    <row r="6108" spans="1:77" ht="45" x14ac:dyDescent="0.25">
      <c r="A6108" s="12">
        <v>1</v>
      </c>
      <c r="B6108" s="11" t="str">
        <f t="shared" si="344"/>
        <v>Общий расчет. Анализ даты. Анализ даты. Символические звезды. Демон пустоты. Нет</v>
      </c>
      <c r="C6108" s="11" t="str">
        <f>IFERROR(VLOOKUP(I6108,lvl_1[],2,FALSE),"Нет")</f>
        <v>Общий расчет</v>
      </c>
      <c r="D6108" s="11" t="str">
        <f>IFERROR(VLOOKUP(Rule!J6108,lvl_2[],2,FALSE),"Нет")</f>
        <v>Анализ даты</v>
      </c>
      <c r="E6108" s="11" t="str">
        <f>IFERROR(VLOOKUP(Rule!K6108,lvl_3[],2,FALSE),"Нет")</f>
        <v>Анализ даты</v>
      </c>
      <c r="F6108" s="11" t="str">
        <f>IFERROR(INDEX(lvl_4[],MATCH(L6108,lvl_4[ID],0),MATCH(TEXT(K6108,"##0"),lvl_4[#Headers],0)),"Нет")</f>
        <v>Символические звезды</v>
      </c>
      <c r="G6108" s="11" t="str">
        <f>IFERROR(INDEX(lvl_5[],MATCH(M6108,lvl_5[ID],0),MATCH(_xlfn.CONCAT(TEXT(K6108,"##0"),"_",TEXT(L6108,"##0")),lvl_5[#Headers],0)),"Нет")</f>
        <v>Демон пустоты</v>
      </c>
      <c r="H6108" s="11" t="str">
        <f>IFERROR(INDEX(lvl_6[],MATCH(N6108,lvl_6[ID],0),MATCH(_xlfn.CONCAT(K6108,"_",L6108,"_",M6108),lvl_6[#Headers],0)),"Нет")</f>
        <v>Нет</v>
      </c>
      <c r="I6108" s="12">
        <v>1</v>
      </c>
      <c r="J6108" s="12">
        <v>4</v>
      </c>
      <c r="K6108" s="12">
        <v>1</v>
      </c>
      <c r="L6108" s="12">
        <v>5</v>
      </c>
      <c r="M6108" s="12">
        <v>26</v>
      </c>
      <c r="N6108" s="12">
        <v>1784</v>
      </c>
      <c r="O6108" s="12">
        <f>COUNTIF($P$2:P6108,P6108)</f>
        <v>1</v>
      </c>
      <c r="P6108" s="12" t="str">
        <f t="shared" si="345"/>
        <v>14105261784</v>
      </c>
      <c r="Q6108" s="12" t="str">
        <f t="shared" si="346"/>
        <v>141052617840001</v>
      </c>
      <c r="R6108" s="20" t="s">
        <v>4841</v>
      </c>
      <c r="U6108" s="12" t="s">
        <v>908</v>
      </c>
      <c r="W6108" s="12" t="s">
        <v>870</v>
      </c>
      <c r="BN6108" s="12">
        <v>1</v>
      </c>
      <c r="BP6108" s="12" t="s">
        <v>3801</v>
      </c>
      <c r="BR6108" s="9" t="s">
        <v>5090</v>
      </c>
      <c r="BS6108" s="9" t="s">
        <v>5076</v>
      </c>
      <c r="BT6108" s="9" t="s">
        <v>100</v>
      </c>
      <c r="BU6108" s="9" t="s">
        <v>100</v>
      </c>
      <c r="BV6108" s="9" t="s">
        <v>100</v>
      </c>
      <c r="BW6108" s="9" t="s">
        <v>100</v>
      </c>
      <c r="BX6108" s="9" t="s">
        <v>100</v>
      </c>
      <c r="BY6108" s="9" t="s">
        <v>100</v>
      </c>
    </row>
    <row r="6109" spans="1:77" ht="45" x14ac:dyDescent="0.25">
      <c r="A6109" s="12">
        <v>1</v>
      </c>
      <c r="B6109" s="11" t="str">
        <f t="shared" si="344"/>
        <v>Общий расчет. Анализ даты. Анализ даты. Символические звезды. Демон пустоты. Нет</v>
      </c>
      <c r="C6109" s="11" t="str">
        <f>IFERROR(VLOOKUP(I6109,lvl_1[],2,FALSE),"Нет")</f>
        <v>Общий расчет</v>
      </c>
      <c r="D6109" s="11" t="str">
        <f>IFERROR(VLOOKUP(Rule!J6109,lvl_2[],2,FALSE),"Нет")</f>
        <v>Анализ даты</v>
      </c>
      <c r="E6109" s="11" t="str">
        <f>IFERROR(VLOOKUP(Rule!K6109,lvl_3[],2,FALSE),"Нет")</f>
        <v>Анализ даты</v>
      </c>
      <c r="F6109" s="11" t="str">
        <f>IFERROR(INDEX(lvl_4[],MATCH(L6109,lvl_4[ID],0),MATCH(TEXT(K6109,"##0"),lvl_4[#Headers],0)),"Нет")</f>
        <v>Символические звезды</v>
      </c>
      <c r="G6109" s="11" t="str">
        <f>IFERROR(INDEX(lvl_5[],MATCH(M6109,lvl_5[ID],0),MATCH(_xlfn.CONCAT(TEXT(K6109,"##0"),"_",TEXT(L6109,"##0")),lvl_5[#Headers],0)),"Нет")</f>
        <v>Демон пустоты</v>
      </c>
      <c r="H6109" s="11" t="str">
        <f>IFERROR(INDEX(lvl_6[],MATCH(N6109,lvl_6[ID],0),MATCH(_xlfn.CONCAT(K6109,"_",L6109,"_",M6109),lvl_6[#Headers],0)),"Нет")</f>
        <v>Нет</v>
      </c>
      <c r="I6109" s="12">
        <v>1</v>
      </c>
      <c r="J6109" s="12">
        <v>4</v>
      </c>
      <c r="K6109" s="12">
        <v>1</v>
      </c>
      <c r="L6109" s="12">
        <v>5</v>
      </c>
      <c r="M6109" s="12">
        <v>26</v>
      </c>
      <c r="N6109" s="12">
        <v>1785</v>
      </c>
      <c r="O6109" s="12">
        <f>COUNTIF($P$2:P6109,P6109)</f>
        <v>1</v>
      </c>
      <c r="P6109" s="12" t="str">
        <f t="shared" si="345"/>
        <v>14105261785</v>
      </c>
      <c r="Q6109" s="12" t="str">
        <f t="shared" si="346"/>
        <v>141052617850001</v>
      </c>
      <c r="R6109" s="20" t="s">
        <v>4842</v>
      </c>
      <c r="U6109" s="12" t="s">
        <v>908</v>
      </c>
      <c r="W6109" s="12" t="s">
        <v>868</v>
      </c>
      <c r="BN6109" s="12">
        <v>1</v>
      </c>
      <c r="BP6109" s="12" t="s">
        <v>3801</v>
      </c>
      <c r="BR6109" s="9" t="s">
        <v>5090</v>
      </c>
      <c r="BS6109" s="9" t="s">
        <v>5087</v>
      </c>
      <c r="BT6109" s="9" t="s">
        <v>100</v>
      </c>
      <c r="BU6109" s="9" t="s">
        <v>100</v>
      </c>
      <c r="BV6109" s="9" t="s">
        <v>100</v>
      </c>
      <c r="BW6109" s="9" t="s">
        <v>100</v>
      </c>
      <c r="BX6109" s="9" t="s">
        <v>100</v>
      </c>
      <c r="BY6109" s="9" t="s">
        <v>100</v>
      </c>
    </row>
    <row r="6110" spans="1:77" ht="45" x14ac:dyDescent="0.25">
      <c r="A6110" s="12">
        <v>1</v>
      </c>
      <c r="B6110" s="11" t="str">
        <f t="shared" si="344"/>
        <v>Общий расчет. Анализ даты. Анализ даты. Символические звезды. Демон пустоты. Нет</v>
      </c>
      <c r="C6110" s="11" t="str">
        <f>IFERROR(VLOOKUP(I6110,lvl_1[],2,FALSE),"Нет")</f>
        <v>Общий расчет</v>
      </c>
      <c r="D6110" s="11" t="str">
        <f>IFERROR(VLOOKUP(Rule!J6110,lvl_2[],2,FALSE),"Нет")</f>
        <v>Анализ даты</v>
      </c>
      <c r="E6110" s="11" t="str">
        <f>IFERROR(VLOOKUP(Rule!K6110,lvl_3[],2,FALSE),"Нет")</f>
        <v>Анализ даты</v>
      </c>
      <c r="F6110" s="11" t="str">
        <f>IFERROR(INDEX(lvl_4[],MATCH(L6110,lvl_4[ID],0),MATCH(TEXT(K6110,"##0"),lvl_4[#Headers],0)),"Нет")</f>
        <v>Символические звезды</v>
      </c>
      <c r="G6110" s="11" t="str">
        <f>IFERROR(INDEX(lvl_5[],MATCH(M6110,lvl_5[ID],0),MATCH(_xlfn.CONCAT(TEXT(K6110,"##0"),"_",TEXT(L6110,"##0")),lvl_5[#Headers],0)),"Нет")</f>
        <v>Демон пустоты</v>
      </c>
      <c r="H6110" s="11" t="str">
        <f>IFERROR(INDEX(lvl_6[],MATCH(N6110,lvl_6[ID],0),MATCH(_xlfn.CONCAT(K6110,"_",L6110,"_",M6110),lvl_6[#Headers],0)),"Нет")</f>
        <v>Нет</v>
      </c>
      <c r="I6110" s="12">
        <v>1</v>
      </c>
      <c r="J6110" s="12">
        <v>4</v>
      </c>
      <c r="K6110" s="12">
        <v>1</v>
      </c>
      <c r="L6110" s="12">
        <v>5</v>
      </c>
      <c r="M6110" s="12">
        <v>26</v>
      </c>
      <c r="N6110" s="12">
        <v>1786</v>
      </c>
      <c r="O6110" s="12">
        <f>COUNTIF($P$2:P6110,P6110)</f>
        <v>1</v>
      </c>
      <c r="P6110" s="12" t="str">
        <f t="shared" si="345"/>
        <v>14105261786</v>
      </c>
      <c r="Q6110" s="12" t="str">
        <f t="shared" si="346"/>
        <v>141052617860001</v>
      </c>
      <c r="R6110" s="20" t="s">
        <v>4843</v>
      </c>
      <c r="U6110" s="12" t="s">
        <v>908</v>
      </c>
      <c r="W6110" s="12" t="s">
        <v>866</v>
      </c>
      <c r="BN6110" s="12">
        <v>1</v>
      </c>
      <c r="BP6110" s="12" t="s">
        <v>3801</v>
      </c>
      <c r="BR6110" s="9" t="s">
        <v>5090</v>
      </c>
      <c r="BS6110" s="9" t="s">
        <v>5086</v>
      </c>
      <c r="BT6110" s="9" t="s">
        <v>100</v>
      </c>
      <c r="BU6110" s="9" t="s">
        <v>100</v>
      </c>
      <c r="BV6110" s="9" t="s">
        <v>100</v>
      </c>
      <c r="BW6110" s="9" t="s">
        <v>100</v>
      </c>
      <c r="BX6110" s="9" t="s">
        <v>100</v>
      </c>
      <c r="BY6110" s="9" t="s">
        <v>100</v>
      </c>
    </row>
    <row r="6111" spans="1:77" ht="45" x14ac:dyDescent="0.25">
      <c r="A6111" s="12">
        <v>1</v>
      </c>
      <c r="B6111" s="11" t="str">
        <f t="shared" si="344"/>
        <v>Общий расчет. Анализ даты. Анализ даты. Символические звезды. Демон пустоты. Нет</v>
      </c>
      <c r="C6111" s="11" t="str">
        <f>IFERROR(VLOOKUP(I6111,lvl_1[],2,FALSE),"Нет")</f>
        <v>Общий расчет</v>
      </c>
      <c r="D6111" s="11" t="str">
        <f>IFERROR(VLOOKUP(Rule!J6111,lvl_2[],2,FALSE),"Нет")</f>
        <v>Анализ даты</v>
      </c>
      <c r="E6111" s="11" t="str">
        <f>IFERROR(VLOOKUP(Rule!K6111,lvl_3[],2,FALSE),"Нет")</f>
        <v>Анализ даты</v>
      </c>
      <c r="F6111" s="11" t="str">
        <f>IFERROR(INDEX(lvl_4[],MATCH(L6111,lvl_4[ID],0),MATCH(TEXT(K6111,"##0"),lvl_4[#Headers],0)),"Нет")</f>
        <v>Символические звезды</v>
      </c>
      <c r="G6111" s="11" t="str">
        <f>IFERROR(INDEX(lvl_5[],MATCH(M6111,lvl_5[ID],0),MATCH(_xlfn.CONCAT(TEXT(K6111,"##0"),"_",TEXT(L6111,"##0")),lvl_5[#Headers],0)),"Нет")</f>
        <v>Демон пустоты</v>
      </c>
      <c r="H6111" s="11" t="str">
        <f>IFERROR(INDEX(lvl_6[],MATCH(N6111,lvl_6[ID],0),MATCH(_xlfn.CONCAT(K6111,"_",L6111,"_",M6111),lvl_6[#Headers],0)),"Нет")</f>
        <v>Нет</v>
      </c>
      <c r="I6111" s="12">
        <v>1</v>
      </c>
      <c r="J6111" s="12">
        <v>4</v>
      </c>
      <c r="K6111" s="12">
        <v>1</v>
      </c>
      <c r="L6111" s="12">
        <v>5</v>
      </c>
      <c r="M6111" s="12">
        <v>26</v>
      </c>
      <c r="N6111" s="12">
        <v>1787</v>
      </c>
      <c r="O6111" s="12">
        <f>COUNTIF($P$2:P6111,P6111)</f>
        <v>1</v>
      </c>
      <c r="P6111" s="12" t="str">
        <f t="shared" si="345"/>
        <v>14105261787</v>
      </c>
      <c r="Q6111" s="12" t="str">
        <f t="shared" si="346"/>
        <v>141052617870001</v>
      </c>
      <c r="R6111" s="20" t="s">
        <v>4844</v>
      </c>
      <c r="U6111" s="12" t="s">
        <v>908</v>
      </c>
      <c r="W6111" s="12" t="s">
        <v>864</v>
      </c>
      <c r="BN6111" s="12">
        <v>1</v>
      </c>
      <c r="BP6111" s="12" t="s">
        <v>3801</v>
      </c>
      <c r="BR6111" s="9" t="s">
        <v>5090</v>
      </c>
      <c r="BS6111" s="9" t="s">
        <v>5084</v>
      </c>
      <c r="BT6111" s="9" t="s">
        <v>100</v>
      </c>
      <c r="BU6111" s="9" t="s">
        <v>100</v>
      </c>
      <c r="BV6111" s="9" t="s">
        <v>100</v>
      </c>
      <c r="BW6111" s="9" t="s">
        <v>100</v>
      </c>
      <c r="BX6111" s="9" t="s">
        <v>100</v>
      </c>
      <c r="BY6111" s="9" t="s">
        <v>100</v>
      </c>
    </row>
    <row r="6112" spans="1:77" ht="45" x14ac:dyDescent="0.25">
      <c r="A6112" s="12">
        <v>1</v>
      </c>
      <c r="B6112" s="11" t="str">
        <f t="shared" si="344"/>
        <v>Общий расчет. Анализ даты. Анализ даты. Символические звезды. Демон пустоты. Нет</v>
      </c>
      <c r="C6112" s="11" t="str">
        <f>IFERROR(VLOOKUP(I6112,lvl_1[],2,FALSE),"Нет")</f>
        <v>Общий расчет</v>
      </c>
      <c r="D6112" s="11" t="str">
        <f>IFERROR(VLOOKUP(Rule!J6112,lvl_2[],2,FALSE),"Нет")</f>
        <v>Анализ даты</v>
      </c>
      <c r="E6112" s="11" t="str">
        <f>IFERROR(VLOOKUP(Rule!K6112,lvl_3[],2,FALSE),"Нет")</f>
        <v>Анализ даты</v>
      </c>
      <c r="F6112" s="11" t="str">
        <f>IFERROR(INDEX(lvl_4[],MATCH(L6112,lvl_4[ID],0),MATCH(TEXT(K6112,"##0"),lvl_4[#Headers],0)),"Нет")</f>
        <v>Символические звезды</v>
      </c>
      <c r="G6112" s="11" t="str">
        <f>IFERROR(INDEX(lvl_5[],MATCH(M6112,lvl_5[ID],0),MATCH(_xlfn.CONCAT(TEXT(K6112,"##0"),"_",TEXT(L6112,"##0")),lvl_5[#Headers],0)),"Нет")</f>
        <v>Демон пустоты</v>
      </c>
      <c r="H6112" s="11" t="str">
        <f>IFERROR(INDEX(lvl_6[],MATCH(N6112,lvl_6[ID],0),MATCH(_xlfn.CONCAT(K6112,"_",L6112,"_",M6112),lvl_6[#Headers],0)),"Нет")</f>
        <v>Нет</v>
      </c>
      <c r="I6112" s="12">
        <v>1</v>
      </c>
      <c r="J6112" s="12">
        <v>4</v>
      </c>
      <c r="K6112" s="12">
        <v>1</v>
      </c>
      <c r="L6112" s="12">
        <v>5</v>
      </c>
      <c r="M6112" s="12">
        <v>26</v>
      </c>
      <c r="N6112" s="12">
        <v>1788</v>
      </c>
      <c r="O6112" s="12">
        <f>COUNTIF($P$2:P6112,P6112)</f>
        <v>1</v>
      </c>
      <c r="P6112" s="12" t="str">
        <f t="shared" si="345"/>
        <v>14105261788</v>
      </c>
      <c r="Q6112" s="12" t="str">
        <f t="shared" si="346"/>
        <v>141052617880001</v>
      </c>
      <c r="R6112" s="20" t="s">
        <v>4845</v>
      </c>
      <c r="U6112" s="12" t="s">
        <v>910</v>
      </c>
      <c r="W6112" s="12" t="s">
        <v>863</v>
      </c>
      <c r="BN6112" s="12">
        <v>1</v>
      </c>
      <c r="BP6112" s="12" t="s">
        <v>3801</v>
      </c>
      <c r="BR6112" s="9" t="s">
        <v>5068</v>
      </c>
      <c r="BS6112" s="9" t="s">
        <v>5083</v>
      </c>
      <c r="BT6112" s="9" t="s">
        <v>100</v>
      </c>
      <c r="BU6112" s="9" t="s">
        <v>100</v>
      </c>
      <c r="BV6112" s="9" t="s">
        <v>100</v>
      </c>
      <c r="BW6112" s="9" t="s">
        <v>100</v>
      </c>
      <c r="BX6112" s="9" t="s">
        <v>100</v>
      </c>
      <c r="BY6112" s="9" t="s">
        <v>100</v>
      </c>
    </row>
    <row r="6113" spans="1:77" ht="45" x14ac:dyDescent="0.25">
      <c r="A6113" s="12">
        <v>1</v>
      </c>
      <c r="B6113" s="11" t="str">
        <f t="shared" si="344"/>
        <v>Общий расчет. Анализ даты. Анализ даты. Символические звезды. Демон пустоты. Нет</v>
      </c>
      <c r="C6113" s="11" t="str">
        <f>IFERROR(VLOOKUP(I6113,lvl_1[],2,FALSE),"Нет")</f>
        <v>Общий расчет</v>
      </c>
      <c r="D6113" s="11" t="str">
        <f>IFERROR(VLOOKUP(Rule!J6113,lvl_2[],2,FALSE),"Нет")</f>
        <v>Анализ даты</v>
      </c>
      <c r="E6113" s="11" t="str">
        <f>IFERROR(VLOOKUP(Rule!K6113,lvl_3[],2,FALSE),"Нет")</f>
        <v>Анализ даты</v>
      </c>
      <c r="F6113" s="11" t="str">
        <f>IFERROR(INDEX(lvl_4[],MATCH(L6113,lvl_4[ID],0),MATCH(TEXT(K6113,"##0"),lvl_4[#Headers],0)),"Нет")</f>
        <v>Символические звезды</v>
      </c>
      <c r="G6113" s="11" t="str">
        <f>IFERROR(INDEX(lvl_5[],MATCH(M6113,lvl_5[ID],0),MATCH(_xlfn.CONCAT(TEXT(K6113,"##0"),"_",TEXT(L6113,"##0")),lvl_5[#Headers],0)),"Нет")</f>
        <v>Демон пустоты</v>
      </c>
      <c r="H6113" s="11" t="str">
        <f>IFERROR(INDEX(lvl_6[],MATCH(N6113,lvl_6[ID],0),MATCH(_xlfn.CONCAT(K6113,"_",L6113,"_",M6113),lvl_6[#Headers],0)),"Нет")</f>
        <v>Нет</v>
      </c>
      <c r="I6113" s="12">
        <v>1</v>
      </c>
      <c r="J6113" s="12">
        <v>4</v>
      </c>
      <c r="K6113" s="12">
        <v>1</v>
      </c>
      <c r="L6113" s="12">
        <v>5</v>
      </c>
      <c r="M6113" s="12">
        <v>26</v>
      </c>
      <c r="N6113" s="12">
        <v>1789</v>
      </c>
      <c r="O6113" s="12">
        <f>COUNTIF($P$2:P6113,P6113)</f>
        <v>1</v>
      </c>
      <c r="P6113" s="12" t="str">
        <f t="shared" si="345"/>
        <v>14105261789</v>
      </c>
      <c r="Q6113" s="12" t="str">
        <f t="shared" si="346"/>
        <v>141052617890001</v>
      </c>
      <c r="R6113" s="20" t="s">
        <v>4846</v>
      </c>
      <c r="U6113" s="12" t="s">
        <v>910</v>
      </c>
      <c r="W6113" s="12" t="s">
        <v>861</v>
      </c>
      <c r="BN6113" s="12">
        <v>1</v>
      </c>
      <c r="BP6113" s="12" t="s">
        <v>3801</v>
      </c>
      <c r="BR6113" s="9" t="s">
        <v>5068</v>
      </c>
      <c r="BS6113" s="9" t="s">
        <v>5069</v>
      </c>
      <c r="BT6113" s="9" t="s">
        <v>100</v>
      </c>
      <c r="BU6113" s="9" t="s">
        <v>100</v>
      </c>
      <c r="BV6113" s="9" t="s">
        <v>100</v>
      </c>
      <c r="BW6113" s="9" t="s">
        <v>100</v>
      </c>
      <c r="BX6113" s="9" t="s">
        <v>100</v>
      </c>
      <c r="BY6113" s="9" t="s">
        <v>100</v>
      </c>
    </row>
    <row r="6114" spans="1:77" ht="45" x14ac:dyDescent="0.25">
      <c r="A6114" s="12">
        <v>1</v>
      </c>
      <c r="B6114" s="11" t="str">
        <f t="shared" si="344"/>
        <v>Общий расчет. Анализ даты. Анализ даты. Символические звезды. Демон пустоты. Нет</v>
      </c>
      <c r="C6114" s="11" t="str">
        <f>IFERROR(VLOOKUP(I6114,lvl_1[],2,FALSE),"Нет")</f>
        <v>Общий расчет</v>
      </c>
      <c r="D6114" s="11" t="str">
        <f>IFERROR(VLOOKUP(Rule!J6114,lvl_2[],2,FALSE),"Нет")</f>
        <v>Анализ даты</v>
      </c>
      <c r="E6114" s="11" t="str">
        <f>IFERROR(VLOOKUP(Rule!K6114,lvl_3[],2,FALSE),"Нет")</f>
        <v>Анализ даты</v>
      </c>
      <c r="F6114" s="11" t="str">
        <f>IFERROR(INDEX(lvl_4[],MATCH(L6114,lvl_4[ID],0),MATCH(TEXT(K6114,"##0"),lvl_4[#Headers],0)),"Нет")</f>
        <v>Символические звезды</v>
      </c>
      <c r="G6114" s="11" t="str">
        <f>IFERROR(INDEX(lvl_5[],MATCH(M6114,lvl_5[ID],0),MATCH(_xlfn.CONCAT(TEXT(K6114,"##0"),"_",TEXT(L6114,"##0")),lvl_5[#Headers],0)),"Нет")</f>
        <v>Демон пустоты</v>
      </c>
      <c r="H6114" s="11" t="str">
        <f>IFERROR(INDEX(lvl_6[],MATCH(N6114,lvl_6[ID],0),MATCH(_xlfn.CONCAT(K6114,"_",L6114,"_",M6114),lvl_6[#Headers],0)),"Нет")</f>
        <v>Нет</v>
      </c>
      <c r="I6114" s="12">
        <v>1</v>
      </c>
      <c r="J6114" s="12">
        <v>4</v>
      </c>
      <c r="K6114" s="12">
        <v>1</v>
      </c>
      <c r="L6114" s="12">
        <v>5</v>
      </c>
      <c r="M6114" s="12">
        <v>26</v>
      </c>
      <c r="N6114" s="12">
        <v>1790</v>
      </c>
      <c r="O6114" s="12">
        <f>COUNTIF($P$2:P6114,P6114)</f>
        <v>1</v>
      </c>
      <c r="P6114" s="12" t="str">
        <f t="shared" si="345"/>
        <v>14105261790</v>
      </c>
      <c r="Q6114" s="12" t="str">
        <f t="shared" si="346"/>
        <v>141052617900001</v>
      </c>
      <c r="R6114" s="20" t="s">
        <v>4847</v>
      </c>
      <c r="U6114" s="12" t="s">
        <v>910</v>
      </c>
      <c r="W6114" s="12" t="s">
        <v>859</v>
      </c>
      <c r="BN6114" s="12">
        <v>1</v>
      </c>
      <c r="BP6114" s="12" t="s">
        <v>3801</v>
      </c>
      <c r="BR6114" s="9" t="s">
        <v>5068</v>
      </c>
      <c r="BS6114" s="9" t="s">
        <v>5078</v>
      </c>
      <c r="BT6114" s="9" t="s">
        <v>100</v>
      </c>
      <c r="BU6114" s="9" t="s">
        <v>100</v>
      </c>
      <c r="BV6114" s="9" t="s">
        <v>100</v>
      </c>
      <c r="BW6114" s="9" t="s">
        <v>100</v>
      </c>
      <c r="BX6114" s="9" t="s">
        <v>100</v>
      </c>
      <c r="BY6114" s="9" t="s">
        <v>100</v>
      </c>
    </row>
    <row r="6115" spans="1:77" ht="45" x14ac:dyDescent="0.25">
      <c r="A6115" s="12">
        <v>1</v>
      </c>
      <c r="B6115" s="11" t="str">
        <f t="shared" si="344"/>
        <v>Общий расчет. Анализ даты. Анализ даты. Символические звезды. Демон пустоты. Нет</v>
      </c>
      <c r="C6115" s="11" t="str">
        <f>IFERROR(VLOOKUP(I6115,lvl_1[],2,FALSE),"Нет")</f>
        <v>Общий расчет</v>
      </c>
      <c r="D6115" s="11" t="str">
        <f>IFERROR(VLOOKUP(Rule!J6115,lvl_2[],2,FALSE),"Нет")</f>
        <v>Анализ даты</v>
      </c>
      <c r="E6115" s="11" t="str">
        <f>IFERROR(VLOOKUP(Rule!K6115,lvl_3[],2,FALSE),"Нет")</f>
        <v>Анализ даты</v>
      </c>
      <c r="F6115" s="11" t="str">
        <f>IFERROR(INDEX(lvl_4[],MATCH(L6115,lvl_4[ID],0),MATCH(TEXT(K6115,"##0"),lvl_4[#Headers],0)),"Нет")</f>
        <v>Символические звезды</v>
      </c>
      <c r="G6115" s="11" t="str">
        <f>IFERROR(INDEX(lvl_5[],MATCH(M6115,lvl_5[ID],0),MATCH(_xlfn.CONCAT(TEXT(K6115,"##0"),"_",TEXT(L6115,"##0")),lvl_5[#Headers],0)),"Нет")</f>
        <v>Демон пустоты</v>
      </c>
      <c r="H6115" s="11" t="str">
        <f>IFERROR(INDEX(lvl_6[],MATCH(N6115,lvl_6[ID],0),MATCH(_xlfn.CONCAT(K6115,"_",L6115,"_",M6115),lvl_6[#Headers],0)),"Нет")</f>
        <v>Нет</v>
      </c>
      <c r="I6115" s="12">
        <v>1</v>
      </c>
      <c r="J6115" s="12">
        <v>4</v>
      </c>
      <c r="K6115" s="12">
        <v>1</v>
      </c>
      <c r="L6115" s="12">
        <v>5</v>
      </c>
      <c r="M6115" s="12">
        <v>26</v>
      </c>
      <c r="N6115" s="12">
        <v>1791</v>
      </c>
      <c r="O6115" s="12">
        <f>COUNTIF($P$2:P6115,P6115)</f>
        <v>1</v>
      </c>
      <c r="P6115" s="12" t="str">
        <f t="shared" si="345"/>
        <v>14105261791</v>
      </c>
      <c r="Q6115" s="12" t="str">
        <f t="shared" si="346"/>
        <v>141052617910001</v>
      </c>
      <c r="R6115" s="20" t="s">
        <v>4848</v>
      </c>
      <c r="U6115" s="12" t="s">
        <v>910</v>
      </c>
      <c r="W6115" s="12" t="s">
        <v>869</v>
      </c>
      <c r="BN6115" s="12">
        <v>1</v>
      </c>
      <c r="BP6115" s="12" t="s">
        <v>3801</v>
      </c>
      <c r="BR6115" s="9" t="s">
        <v>5068</v>
      </c>
      <c r="BS6115" s="9" t="s">
        <v>5074</v>
      </c>
      <c r="BT6115" s="9" t="s">
        <v>100</v>
      </c>
      <c r="BU6115" s="9" t="s">
        <v>100</v>
      </c>
      <c r="BV6115" s="9" t="s">
        <v>100</v>
      </c>
      <c r="BW6115" s="9" t="s">
        <v>100</v>
      </c>
      <c r="BX6115" s="9" t="s">
        <v>100</v>
      </c>
      <c r="BY6115" s="9" t="s">
        <v>100</v>
      </c>
    </row>
    <row r="6116" spans="1:77" ht="45" x14ac:dyDescent="0.25">
      <c r="A6116" s="12">
        <v>1</v>
      </c>
      <c r="B6116" s="11" t="str">
        <f t="shared" si="344"/>
        <v>Общий расчет. Анализ даты. Анализ даты. Символические звезды. Демон пустоты. Нет</v>
      </c>
      <c r="C6116" s="11" t="str">
        <f>IFERROR(VLOOKUP(I6116,lvl_1[],2,FALSE),"Нет")</f>
        <v>Общий расчет</v>
      </c>
      <c r="D6116" s="11" t="str">
        <f>IFERROR(VLOOKUP(Rule!J6116,lvl_2[],2,FALSE),"Нет")</f>
        <v>Анализ даты</v>
      </c>
      <c r="E6116" s="11" t="str">
        <f>IFERROR(VLOOKUP(Rule!K6116,lvl_3[],2,FALSE),"Нет")</f>
        <v>Анализ даты</v>
      </c>
      <c r="F6116" s="11" t="str">
        <f>IFERROR(INDEX(lvl_4[],MATCH(L6116,lvl_4[ID],0),MATCH(TEXT(K6116,"##0"),lvl_4[#Headers],0)),"Нет")</f>
        <v>Символические звезды</v>
      </c>
      <c r="G6116" s="11" t="str">
        <f>IFERROR(INDEX(lvl_5[],MATCH(M6116,lvl_5[ID],0),MATCH(_xlfn.CONCAT(TEXT(K6116,"##0"),"_",TEXT(L6116,"##0")),lvl_5[#Headers],0)),"Нет")</f>
        <v>Демон пустоты</v>
      </c>
      <c r="H6116" s="11" t="str">
        <f>IFERROR(INDEX(lvl_6[],MATCH(N6116,lvl_6[ID],0),MATCH(_xlfn.CONCAT(K6116,"_",L6116,"_",M6116),lvl_6[#Headers],0)),"Нет")</f>
        <v>Нет</v>
      </c>
      <c r="I6116" s="12">
        <v>1</v>
      </c>
      <c r="J6116" s="12">
        <v>4</v>
      </c>
      <c r="K6116" s="12">
        <v>1</v>
      </c>
      <c r="L6116" s="12">
        <v>5</v>
      </c>
      <c r="M6116" s="12">
        <v>26</v>
      </c>
      <c r="N6116" s="12">
        <v>1792</v>
      </c>
      <c r="O6116" s="12">
        <f>COUNTIF($P$2:P6116,P6116)</f>
        <v>1</v>
      </c>
      <c r="P6116" s="12" t="str">
        <f t="shared" si="345"/>
        <v>14105261792</v>
      </c>
      <c r="Q6116" s="12" t="str">
        <f t="shared" si="346"/>
        <v>141052617920001</v>
      </c>
      <c r="R6116" s="20" t="s">
        <v>4849</v>
      </c>
      <c r="U6116" s="12" t="s">
        <v>910</v>
      </c>
      <c r="W6116" s="12" t="s">
        <v>867</v>
      </c>
      <c r="BN6116" s="12">
        <v>1</v>
      </c>
      <c r="BP6116" s="12" t="s">
        <v>3801</v>
      </c>
      <c r="BR6116" s="9" t="s">
        <v>5068</v>
      </c>
      <c r="BS6116" s="9" t="s">
        <v>5070</v>
      </c>
      <c r="BT6116" s="9" t="s">
        <v>100</v>
      </c>
      <c r="BU6116" s="9" t="s">
        <v>100</v>
      </c>
      <c r="BV6116" s="9" t="s">
        <v>100</v>
      </c>
      <c r="BW6116" s="9" t="s">
        <v>100</v>
      </c>
      <c r="BX6116" s="9" t="s">
        <v>100</v>
      </c>
      <c r="BY6116" s="9" t="s">
        <v>100</v>
      </c>
    </row>
    <row r="6117" spans="1:77" ht="45" x14ac:dyDescent="0.25">
      <c r="A6117" s="12">
        <v>1</v>
      </c>
      <c r="B6117" s="11" t="str">
        <f t="shared" ref="B6117:B6180" si="347">_xlfn.CONCAT(C6117,". ", D6117,". ", E6117,". ", F6117,". ", G6117,". ", H6117)</f>
        <v>Общий расчет. Анализ даты. Анализ даты. Символические звезды. Демон пустоты. Нет</v>
      </c>
      <c r="C6117" s="11" t="str">
        <f>IFERROR(VLOOKUP(I6117,lvl_1[],2,FALSE),"Нет")</f>
        <v>Общий расчет</v>
      </c>
      <c r="D6117" s="11" t="str">
        <f>IFERROR(VLOOKUP(Rule!J6117,lvl_2[],2,FALSE),"Нет")</f>
        <v>Анализ даты</v>
      </c>
      <c r="E6117" s="11" t="str">
        <f>IFERROR(VLOOKUP(Rule!K6117,lvl_3[],2,FALSE),"Нет")</f>
        <v>Анализ даты</v>
      </c>
      <c r="F6117" s="11" t="str">
        <f>IFERROR(INDEX(lvl_4[],MATCH(L6117,lvl_4[ID],0),MATCH(TEXT(K6117,"##0"),lvl_4[#Headers],0)),"Нет")</f>
        <v>Символические звезды</v>
      </c>
      <c r="G6117" s="11" t="str">
        <f>IFERROR(INDEX(lvl_5[],MATCH(M6117,lvl_5[ID],0),MATCH(_xlfn.CONCAT(TEXT(K6117,"##0"),"_",TEXT(L6117,"##0")),lvl_5[#Headers],0)),"Нет")</f>
        <v>Демон пустоты</v>
      </c>
      <c r="H6117" s="11" t="str">
        <f>IFERROR(INDEX(lvl_6[],MATCH(N6117,lvl_6[ID],0),MATCH(_xlfn.CONCAT(K6117,"_",L6117,"_",M6117),lvl_6[#Headers],0)),"Нет")</f>
        <v>Нет</v>
      </c>
      <c r="I6117" s="12">
        <v>1</v>
      </c>
      <c r="J6117" s="12">
        <v>4</v>
      </c>
      <c r="K6117" s="12">
        <v>1</v>
      </c>
      <c r="L6117" s="12">
        <v>5</v>
      </c>
      <c r="M6117" s="12">
        <v>26</v>
      </c>
      <c r="N6117" s="12">
        <v>1793</v>
      </c>
      <c r="O6117" s="12">
        <f>COUNTIF($P$2:P6117,P6117)</f>
        <v>1</v>
      </c>
      <c r="P6117" s="12" t="str">
        <f t="shared" ref="P6117:P6180" si="348">_xlfn.CONCAT(I6117,
J6117,
K6117,
IF(LEN(L6117)=1,_xlfn.CONCAT(0,L6117),L6117),
IF(LEN(M6117)=1,_xlfn.CONCAT(0,M6117),M6117),
IF(LEN(N6117)=1,_xlfn.CONCAT(0,N6117),N6117))</f>
        <v>14105261793</v>
      </c>
      <c r="Q6117" s="12" t="str">
        <f t="shared" ref="Q6117:Q6180" si="349">_xlfn.CONCAT(I6117,
J6117,
K6117,
IF(LEN(L6117)=1,_xlfn.CONCAT(0,L6117),L6117),
IF(LEN(M6117)=1,_xlfn.CONCAT(0,M6117),M6117),
IF(LEN(N6117)=1,_xlfn.CONCAT(0,N6117),N6117),
IF(LEN(O6117)=1,_xlfn.CONCAT("000",O6117),IF(LEN(O6117)=2,_xlfn.CONCAT("00",O6117),IF(LEN(O6117)=3,_xlfn.CONCAT(0,O6117),O6117))))</f>
        <v>141052617930001</v>
      </c>
      <c r="R6117" s="20" t="s">
        <v>4850</v>
      </c>
      <c r="U6117" s="12" t="s">
        <v>910</v>
      </c>
      <c r="W6117" s="12" t="s">
        <v>865</v>
      </c>
      <c r="BN6117" s="12">
        <v>1</v>
      </c>
      <c r="BP6117" s="12" t="s">
        <v>3801</v>
      </c>
      <c r="BR6117" s="9" t="s">
        <v>5068</v>
      </c>
      <c r="BS6117" s="9" t="s">
        <v>5085</v>
      </c>
      <c r="BT6117" s="9" t="s">
        <v>100</v>
      </c>
      <c r="BU6117" s="9" t="s">
        <v>100</v>
      </c>
      <c r="BV6117" s="9" t="s">
        <v>100</v>
      </c>
      <c r="BW6117" s="9" t="s">
        <v>100</v>
      </c>
      <c r="BX6117" s="9" t="s">
        <v>100</v>
      </c>
      <c r="BY6117" s="9" t="s">
        <v>100</v>
      </c>
    </row>
    <row r="6118" spans="1:77" ht="45" x14ac:dyDescent="0.25">
      <c r="A6118" s="12">
        <v>1</v>
      </c>
      <c r="B6118" s="11" t="str">
        <f t="shared" si="347"/>
        <v>Общий расчет. Анализ даты. Анализ даты. Символические звезды. Демон пустоты. Нет</v>
      </c>
      <c r="C6118" s="11" t="str">
        <f>IFERROR(VLOOKUP(I6118,lvl_1[],2,FALSE),"Нет")</f>
        <v>Общий расчет</v>
      </c>
      <c r="D6118" s="11" t="str">
        <f>IFERROR(VLOOKUP(Rule!J6118,lvl_2[],2,FALSE),"Нет")</f>
        <v>Анализ даты</v>
      </c>
      <c r="E6118" s="11" t="str">
        <f>IFERROR(VLOOKUP(Rule!K6118,lvl_3[],2,FALSE),"Нет")</f>
        <v>Анализ даты</v>
      </c>
      <c r="F6118" s="11" t="str">
        <f>IFERROR(INDEX(lvl_4[],MATCH(L6118,lvl_4[ID],0),MATCH(TEXT(K6118,"##0"),lvl_4[#Headers],0)),"Нет")</f>
        <v>Символические звезды</v>
      </c>
      <c r="G6118" s="11" t="str">
        <f>IFERROR(INDEX(lvl_5[],MATCH(M6118,lvl_5[ID],0),MATCH(_xlfn.CONCAT(TEXT(K6118,"##0"),"_",TEXT(L6118,"##0")),lvl_5[#Headers],0)),"Нет")</f>
        <v>Демон пустоты</v>
      </c>
      <c r="H6118" s="11" t="str">
        <f>IFERROR(INDEX(lvl_6[],MATCH(N6118,lvl_6[ID],0),MATCH(_xlfn.CONCAT(K6118,"_",L6118,"_",M6118),lvl_6[#Headers],0)),"Нет")</f>
        <v>Нет</v>
      </c>
      <c r="I6118" s="12">
        <v>1</v>
      </c>
      <c r="J6118" s="12">
        <v>4</v>
      </c>
      <c r="K6118" s="12">
        <v>1</v>
      </c>
      <c r="L6118" s="12">
        <v>5</v>
      </c>
      <c r="M6118" s="12">
        <v>26</v>
      </c>
      <c r="N6118" s="12">
        <v>1794</v>
      </c>
      <c r="O6118" s="12">
        <f>COUNTIF($P$2:P6118,P6118)</f>
        <v>1</v>
      </c>
      <c r="P6118" s="12" t="str">
        <f t="shared" si="348"/>
        <v>14105261794</v>
      </c>
      <c r="Q6118" s="12" t="str">
        <f t="shared" si="349"/>
        <v>141052617940001</v>
      </c>
      <c r="R6118" s="20" t="s">
        <v>4851</v>
      </c>
      <c r="U6118" s="12" t="s">
        <v>912</v>
      </c>
      <c r="W6118" s="12" t="s">
        <v>864</v>
      </c>
      <c r="BN6118" s="12">
        <v>1</v>
      </c>
      <c r="BP6118" s="12" t="s">
        <v>3801</v>
      </c>
      <c r="BR6118" s="9" t="s">
        <v>5079</v>
      </c>
      <c r="BS6118" s="9" t="s">
        <v>5084</v>
      </c>
      <c r="BT6118" s="9" t="s">
        <v>100</v>
      </c>
      <c r="BU6118" s="9" t="s">
        <v>100</v>
      </c>
      <c r="BV6118" s="9" t="s">
        <v>100</v>
      </c>
      <c r="BW6118" s="9" t="s">
        <v>100</v>
      </c>
      <c r="BX6118" s="9" t="s">
        <v>100</v>
      </c>
      <c r="BY6118" s="9" t="s">
        <v>100</v>
      </c>
    </row>
    <row r="6119" spans="1:77" ht="45" x14ac:dyDescent="0.25">
      <c r="A6119" s="12">
        <v>1</v>
      </c>
      <c r="B6119" s="11" t="str">
        <f t="shared" si="347"/>
        <v>Общий расчет. Анализ даты. Анализ даты. Символические звезды. Демон пустоты. Нет</v>
      </c>
      <c r="C6119" s="11" t="str">
        <f>IFERROR(VLOOKUP(I6119,lvl_1[],2,FALSE),"Нет")</f>
        <v>Общий расчет</v>
      </c>
      <c r="D6119" s="11" t="str">
        <f>IFERROR(VLOOKUP(Rule!J6119,lvl_2[],2,FALSE),"Нет")</f>
        <v>Анализ даты</v>
      </c>
      <c r="E6119" s="11" t="str">
        <f>IFERROR(VLOOKUP(Rule!K6119,lvl_3[],2,FALSE),"Нет")</f>
        <v>Анализ даты</v>
      </c>
      <c r="F6119" s="11" t="str">
        <f>IFERROR(INDEX(lvl_4[],MATCH(L6119,lvl_4[ID],0),MATCH(TEXT(K6119,"##0"),lvl_4[#Headers],0)),"Нет")</f>
        <v>Символические звезды</v>
      </c>
      <c r="G6119" s="11" t="str">
        <f>IFERROR(INDEX(lvl_5[],MATCH(M6119,lvl_5[ID],0),MATCH(_xlfn.CONCAT(TEXT(K6119,"##0"),"_",TEXT(L6119,"##0")),lvl_5[#Headers],0)),"Нет")</f>
        <v>Демон пустоты</v>
      </c>
      <c r="H6119" s="11" t="str">
        <f>IFERROR(INDEX(lvl_6[],MATCH(N6119,lvl_6[ID],0),MATCH(_xlfn.CONCAT(K6119,"_",L6119,"_",M6119),lvl_6[#Headers],0)),"Нет")</f>
        <v>Нет</v>
      </c>
      <c r="I6119" s="12">
        <v>1</v>
      </c>
      <c r="J6119" s="12">
        <v>4</v>
      </c>
      <c r="K6119" s="12">
        <v>1</v>
      </c>
      <c r="L6119" s="12">
        <v>5</v>
      </c>
      <c r="M6119" s="12">
        <v>26</v>
      </c>
      <c r="N6119" s="12">
        <v>1795</v>
      </c>
      <c r="O6119" s="12">
        <f>COUNTIF($P$2:P6119,P6119)</f>
        <v>1</v>
      </c>
      <c r="P6119" s="12" t="str">
        <f t="shared" si="348"/>
        <v>14105261795</v>
      </c>
      <c r="Q6119" s="12" t="str">
        <f t="shared" si="349"/>
        <v>141052617950001</v>
      </c>
      <c r="R6119" s="20" t="s">
        <v>4852</v>
      </c>
      <c r="U6119" s="12" t="s">
        <v>912</v>
      </c>
      <c r="W6119" s="12" t="s">
        <v>862</v>
      </c>
      <c r="BN6119" s="12">
        <v>1</v>
      </c>
      <c r="BP6119" s="12" t="s">
        <v>3801</v>
      </c>
      <c r="BR6119" s="9" t="s">
        <v>5079</v>
      </c>
      <c r="BS6119" s="9" t="s">
        <v>5082</v>
      </c>
      <c r="BT6119" s="9" t="s">
        <v>100</v>
      </c>
      <c r="BU6119" s="9" t="s">
        <v>100</v>
      </c>
      <c r="BV6119" s="9" t="s">
        <v>100</v>
      </c>
      <c r="BW6119" s="9" t="s">
        <v>100</v>
      </c>
      <c r="BX6119" s="9" t="s">
        <v>100</v>
      </c>
      <c r="BY6119" s="9" t="s">
        <v>100</v>
      </c>
    </row>
    <row r="6120" spans="1:77" ht="45" x14ac:dyDescent="0.25">
      <c r="A6120" s="12">
        <v>1</v>
      </c>
      <c r="B6120" s="11" t="str">
        <f t="shared" si="347"/>
        <v>Общий расчет. Анализ даты. Анализ даты. Символические звезды. Демон пустоты. Нет</v>
      </c>
      <c r="C6120" s="11" t="str">
        <f>IFERROR(VLOOKUP(I6120,lvl_1[],2,FALSE),"Нет")</f>
        <v>Общий расчет</v>
      </c>
      <c r="D6120" s="11" t="str">
        <f>IFERROR(VLOOKUP(Rule!J6120,lvl_2[],2,FALSE),"Нет")</f>
        <v>Анализ даты</v>
      </c>
      <c r="E6120" s="11" t="str">
        <f>IFERROR(VLOOKUP(Rule!K6120,lvl_3[],2,FALSE),"Нет")</f>
        <v>Анализ даты</v>
      </c>
      <c r="F6120" s="11" t="str">
        <f>IFERROR(INDEX(lvl_4[],MATCH(L6120,lvl_4[ID],0),MATCH(TEXT(K6120,"##0"),lvl_4[#Headers],0)),"Нет")</f>
        <v>Символические звезды</v>
      </c>
      <c r="G6120" s="11" t="str">
        <f>IFERROR(INDEX(lvl_5[],MATCH(M6120,lvl_5[ID],0),MATCH(_xlfn.CONCAT(TEXT(K6120,"##0"),"_",TEXT(L6120,"##0")),lvl_5[#Headers],0)),"Нет")</f>
        <v>Демон пустоты</v>
      </c>
      <c r="H6120" s="11" t="str">
        <f>IFERROR(INDEX(lvl_6[],MATCH(N6120,lvl_6[ID],0),MATCH(_xlfn.CONCAT(K6120,"_",L6120,"_",M6120),lvl_6[#Headers],0)),"Нет")</f>
        <v>Нет</v>
      </c>
      <c r="I6120" s="12">
        <v>1</v>
      </c>
      <c r="J6120" s="12">
        <v>4</v>
      </c>
      <c r="K6120" s="12">
        <v>1</v>
      </c>
      <c r="L6120" s="12">
        <v>5</v>
      </c>
      <c r="M6120" s="12">
        <v>26</v>
      </c>
      <c r="N6120" s="12">
        <v>1796</v>
      </c>
      <c r="O6120" s="12">
        <f>COUNTIF($P$2:P6120,P6120)</f>
        <v>1</v>
      </c>
      <c r="P6120" s="12" t="str">
        <f t="shared" si="348"/>
        <v>14105261796</v>
      </c>
      <c r="Q6120" s="12" t="str">
        <f t="shared" si="349"/>
        <v>141052617960001</v>
      </c>
      <c r="R6120" s="20" t="s">
        <v>4853</v>
      </c>
      <c r="U6120" s="12" t="s">
        <v>912</v>
      </c>
      <c r="W6120" s="12" t="s">
        <v>860</v>
      </c>
      <c r="BN6120" s="12">
        <v>1</v>
      </c>
      <c r="BP6120" s="12" t="s">
        <v>3801</v>
      </c>
      <c r="BR6120" s="9" t="s">
        <v>5079</v>
      </c>
      <c r="BS6120" s="9" t="s">
        <v>5080</v>
      </c>
      <c r="BT6120" s="9" t="s">
        <v>100</v>
      </c>
      <c r="BU6120" s="9" t="s">
        <v>100</v>
      </c>
      <c r="BV6120" s="9" t="s">
        <v>100</v>
      </c>
      <c r="BW6120" s="9" t="s">
        <v>100</v>
      </c>
      <c r="BX6120" s="9" t="s">
        <v>100</v>
      </c>
      <c r="BY6120" s="9" t="s">
        <v>100</v>
      </c>
    </row>
    <row r="6121" spans="1:77" ht="45" x14ac:dyDescent="0.25">
      <c r="A6121" s="12">
        <v>1</v>
      </c>
      <c r="B6121" s="11" t="str">
        <f t="shared" si="347"/>
        <v>Общий расчет. Анализ даты. Анализ даты. Символические звезды. Демон пустоты. Нет</v>
      </c>
      <c r="C6121" s="11" t="str">
        <f>IFERROR(VLOOKUP(I6121,lvl_1[],2,FALSE),"Нет")</f>
        <v>Общий расчет</v>
      </c>
      <c r="D6121" s="11" t="str">
        <f>IFERROR(VLOOKUP(Rule!J6121,lvl_2[],2,FALSE),"Нет")</f>
        <v>Анализ даты</v>
      </c>
      <c r="E6121" s="11" t="str">
        <f>IFERROR(VLOOKUP(Rule!K6121,lvl_3[],2,FALSE),"Нет")</f>
        <v>Анализ даты</v>
      </c>
      <c r="F6121" s="11" t="str">
        <f>IFERROR(INDEX(lvl_4[],MATCH(L6121,lvl_4[ID],0),MATCH(TEXT(K6121,"##0"),lvl_4[#Headers],0)),"Нет")</f>
        <v>Символические звезды</v>
      </c>
      <c r="G6121" s="11" t="str">
        <f>IFERROR(INDEX(lvl_5[],MATCH(M6121,lvl_5[ID],0),MATCH(_xlfn.CONCAT(TEXT(K6121,"##0"),"_",TEXT(L6121,"##0")),lvl_5[#Headers],0)),"Нет")</f>
        <v>Демон пустоты</v>
      </c>
      <c r="H6121" s="11" t="str">
        <f>IFERROR(INDEX(lvl_6[],MATCH(N6121,lvl_6[ID],0),MATCH(_xlfn.CONCAT(K6121,"_",L6121,"_",M6121),lvl_6[#Headers],0)),"Нет")</f>
        <v>Нет</v>
      </c>
      <c r="I6121" s="12">
        <v>1</v>
      </c>
      <c r="J6121" s="12">
        <v>4</v>
      </c>
      <c r="K6121" s="12">
        <v>1</v>
      </c>
      <c r="L6121" s="12">
        <v>5</v>
      </c>
      <c r="M6121" s="12">
        <v>26</v>
      </c>
      <c r="N6121" s="12">
        <v>1797</v>
      </c>
      <c r="O6121" s="12">
        <f>COUNTIF($P$2:P6121,P6121)</f>
        <v>1</v>
      </c>
      <c r="P6121" s="12" t="str">
        <f t="shared" si="348"/>
        <v>14105261797</v>
      </c>
      <c r="Q6121" s="12" t="str">
        <f t="shared" si="349"/>
        <v>141052617970001</v>
      </c>
      <c r="R6121" s="20" t="s">
        <v>4854</v>
      </c>
      <c r="U6121" s="12" t="s">
        <v>912</v>
      </c>
      <c r="W6121" s="12" t="s">
        <v>870</v>
      </c>
      <c r="BN6121" s="12">
        <v>1</v>
      </c>
      <c r="BP6121" s="12" t="s">
        <v>3801</v>
      </c>
      <c r="BR6121" s="9" t="s">
        <v>5079</v>
      </c>
      <c r="BS6121" s="9" t="s">
        <v>5076</v>
      </c>
      <c r="BT6121" s="9" t="s">
        <v>100</v>
      </c>
      <c r="BU6121" s="9" t="s">
        <v>100</v>
      </c>
      <c r="BV6121" s="9" t="s">
        <v>100</v>
      </c>
      <c r="BW6121" s="9" t="s">
        <v>100</v>
      </c>
      <c r="BX6121" s="9" t="s">
        <v>100</v>
      </c>
      <c r="BY6121" s="9" t="s">
        <v>100</v>
      </c>
    </row>
    <row r="6122" spans="1:77" ht="45" x14ac:dyDescent="0.25">
      <c r="A6122" s="12">
        <v>1</v>
      </c>
      <c r="B6122" s="11" t="str">
        <f t="shared" si="347"/>
        <v>Общий расчет. Анализ даты. Анализ даты. Символические звезды. Демон пустоты. Нет</v>
      </c>
      <c r="C6122" s="11" t="str">
        <f>IFERROR(VLOOKUP(I6122,lvl_1[],2,FALSE),"Нет")</f>
        <v>Общий расчет</v>
      </c>
      <c r="D6122" s="11" t="str">
        <f>IFERROR(VLOOKUP(Rule!J6122,lvl_2[],2,FALSE),"Нет")</f>
        <v>Анализ даты</v>
      </c>
      <c r="E6122" s="11" t="str">
        <f>IFERROR(VLOOKUP(Rule!K6122,lvl_3[],2,FALSE),"Нет")</f>
        <v>Анализ даты</v>
      </c>
      <c r="F6122" s="11" t="str">
        <f>IFERROR(INDEX(lvl_4[],MATCH(L6122,lvl_4[ID],0),MATCH(TEXT(K6122,"##0"),lvl_4[#Headers],0)),"Нет")</f>
        <v>Символические звезды</v>
      </c>
      <c r="G6122" s="11" t="str">
        <f>IFERROR(INDEX(lvl_5[],MATCH(M6122,lvl_5[ID],0),MATCH(_xlfn.CONCAT(TEXT(K6122,"##0"),"_",TEXT(L6122,"##0")),lvl_5[#Headers],0)),"Нет")</f>
        <v>Демон пустоты</v>
      </c>
      <c r="H6122" s="11" t="str">
        <f>IFERROR(INDEX(lvl_6[],MATCH(N6122,lvl_6[ID],0),MATCH(_xlfn.CONCAT(K6122,"_",L6122,"_",M6122),lvl_6[#Headers],0)),"Нет")</f>
        <v>Нет</v>
      </c>
      <c r="I6122" s="12">
        <v>1</v>
      </c>
      <c r="J6122" s="12">
        <v>4</v>
      </c>
      <c r="K6122" s="12">
        <v>1</v>
      </c>
      <c r="L6122" s="12">
        <v>5</v>
      </c>
      <c r="M6122" s="12">
        <v>26</v>
      </c>
      <c r="N6122" s="12">
        <v>1798</v>
      </c>
      <c r="O6122" s="12">
        <f>COUNTIF($P$2:P6122,P6122)</f>
        <v>1</v>
      </c>
      <c r="P6122" s="12" t="str">
        <f t="shared" si="348"/>
        <v>14105261798</v>
      </c>
      <c r="Q6122" s="12" t="str">
        <f t="shared" si="349"/>
        <v>141052617980001</v>
      </c>
      <c r="R6122" s="20" t="s">
        <v>4855</v>
      </c>
      <c r="U6122" s="12" t="s">
        <v>912</v>
      </c>
      <c r="W6122" s="12" t="s">
        <v>868</v>
      </c>
      <c r="BN6122" s="12">
        <v>1</v>
      </c>
      <c r="BP6122" s="12" t="s">
        <v>3801</v>
      </c>
      <c r="BR6122" s="9" t="s">
        <v>5079</v>
      </c>
      <c r="BS6122" s="9" t="s">
        <v>5087</v>
      </c>
      <c r="BT6122" s="9" t="s">
        <v>100</v>
      </c>
      <c r="BU6122" s="9" t="s">
        <v>100</v>
      </c>
      <c r="BV6122" s="9" t="s">
        <v>100</v>
      </c>
      <c r="BW6122" s="9" t="s">
        <v>100</v>
      </c>
      <c r="BX6122" s="9" t="s">
        <v>100</v>
      </c>
      <c r="BY6122" s="9" t="s">
        <v>100</v>
      </c>
    </row>
    <row r="6123" spans="1:77" ht="45" x14ac:dyDescent="0.25">
      <c r="A6123" s="12">
        <v>1</v>
      </c>
      <c r="B6123" s="11" t="str">
        <f t="shared" si="347"/>
        <v>Общий расчет. Анализ даты. Анализ даты. Символические звезды. Демон пустоты. Нет</v>
      </c>
      <c r="C6123" s="11" t="str">
        <f>IFERROR(VLOOKUP(I6123,lvl_1[],2,FALSE),"Нет")</f>
        <v>Общий расчет</v>
      </c>
      <c r="D6123" s="11" t="str">
        <f>IFERROR(VLOOKUP(Rule!J6123,lvl_2[],2,FALSE),"Нет")</f>
        <v>Анализ даты</v>
      </c>
      <c r="E6123" s="11" t="str">
        <f>IFERROR(VLOOKUP(Rule!K6123,lvl_3[],2,FALSE),"Нет")</f>
        <v>Анализ даты</v>
      </c>
      <c r="F6123" s="11" t="str">
        <f>IFERROR(INDEX(lvl_4[],MATCH(L6123,lvl_4[ID],0),MATCH(TEXT(K6123,"##0"),lvl_4[#Headers],0)),"Нет")</f>
        <v>Символические звезды</v>
      </c>
      <c r="G6123" s="11" t="str">
        <f>IFERROR(INDEX(lvl_5[],MATCH(M6123,lvl_5[ID],0),MATCH(_xlfn.CONCAT(TEXT(K6123,"##0"),"_",TEXT(L6123,"##0")),lvl_5[#Headers],0)),"Нет")</f>
        <v>Демон пустоты</v>
      </c>
      <c r="H6123" s="11" t="str">
        <f>IFERROR(INDEX(lvl_6[],MATCH(N6123,lvl_6[ID],0),MATCH(_xlfn.CONCAT(K6123,"_",L6123,"_",M6123),lvl_6[#Headers],0)),"Нет")</f>
        <v>Нет</v>
      </c>
      <c r="I6123" s="12">
        <v>1</v>
      </c>
      <c r="J6123" s="12">
        <v>4</v>
      </c>
      <c r="K6123" s="12">
        <v>1</v>
      </c>
      <c r="L6123" s="12">
        <v>5</v>
      </c>
      <c r="M6123" s="12">
        <v>26</v>
      </c>
      <c r="N6123" s="12">
        <v>1799</v>
      </c>
      <c r="O6123" s="12">
        <f>COUNTIF($P$2:P6123,P6123)</f>
        <v>1</v>
      </c>
      <c r="P6123" s="12" t="str">
        <f t="shared" si="348"/>
        <v>14105261799</v>
      </c>
      <c r="Q6123" s="12" t="str">
        <f t="shared" si="349"/>
        <v>141052617990001</v>
      </c>
      <c r="R6123" s="20" t="s">
        <v>4856</v>
      </c>
      <c r="U6123" s="12" t="s">
        <v>912</v>
      </c>
      <c r="W6123" s="12" t="s">
        <v>866</v>
      </c>
      <c r="BN6123" s="12">
        <v>1</v>
      </c>
      <c r="BP6123" s="12" t="s">
        <v>3801</v>
      </c>
      <c r="BR6123" s="9" t="s">
        <v>5079</v>
      </c>
      <c r="BS6123" s="9" t="s">
        <v>5086</v>
      </c>
      <c r="BT6123" s="9" t="s">
        <v>100</v>
      </c>
      <c r="BU6123" s="9" t="s">
        <v>100</v>
      </c>
      <c r="BV6123" s="9" t="s">
        <v>100</v>
      </c>
      <c r="BW6123" s="9" t="s">
        <v>100</v>
      </c>
      <c r="BX6123" s="9" t="s">
        <v>100</v>
      </c>
      <c r="BY6123" s="9" t="s">
        <v>100</v>
      </c>
    </row>
    <row r="6124" spans="1:77" ht="45" x14ac:dyDescent="0.25">
      <c r="A6124" s="12">
        <v>1</v>
      </c>
      <c r="B6124" s="11" t="str">
        <f t="shared" si="347"/>
        <v>Общий расчет. Анализ даты. Анализ даты. Символические звезды. Демон пустоты. Нет</v>
      </c>
      <c r="C6124" s="11" t="str">
        <f>IFERROR(VLOOKUP(I6124,lvl_1[],2,FALSE),"Нет")</f>
        <v>Общий расчет</v>
      </c>
      <c r="D6124" s="11" t="str">
        <f>IFERROR(VLOOKUP(Rule!J6124,lvl_2[],2,FALSE),"Нет")</f>
        <v>Анализ даты</v>
      </c>
      <c r="E6124" s="11" t="str">
        <f>IFERROR(VLOOKUP(Rule!K6124,lvl_3[],2,FALSE),"Нет")</f>
        <v>Анализ даты</v>
      </c>
      <c r="F6124" s="11" t="str">
        <f>IFERROR(INDEX(lvl_4[],MATCH(L6124,lvl_4[ID],0),MATCH(TEXT(K6124,"##0"),lvl_4[#Headers],0)),"Нет")</f>
        <v>Символические звезды</v>
      </c>
      <c r="G6124" s="11" t="str">
        <f>IFERROR(INDEX(lvl_5[],MATCH(M6124,lvl_5[ID],0),MATCH(_xlfn.CONCAT(TEXT(K6124,"##0"),"_",TEXT(L6124,"##0")),lvl_5[#Headers],0)),"Нет")</f>
        <v>Демон пустоты</v>
      </c>
      <c r="H6124" s="11" t="str">
        <f>IFERROR(INDEX(lvl_6[],MATCH(N6124,lvl_6[ID],0),MATCH(_xlfn.CONCAT(K6124,"_",L6124,"_",M6124),lvl_6[#Headers],0)),"Нет")</f>
        <v>Нет</v>
      </c>
      <c r="I6124" s="12">
        <v>1</v>
      </c>
      <c r="J6124" s="12">
        <v>4</v>
      </c>
      <c r="K6124" s="12">
        <v>1</v>
      </c>
      <c r="L6124" s="12">
        <v>5</v>
      </c>
      <c r="M6124" s="12">
        <v>26</v>
      </c>
      <c r="N6124" s="12">
        <v>1800</v>
      </c>
      <c r="O6124" s="12">
        <f>COUNTIF($P$2:P6124,P6124)</f>
        <v>1</v>
      </c>
      <c r="P6124" s="12" t="str">
        <f t="shared" si="348"/>
        <v>14105261800</v>
      </c>
      <c r="Q6124" s="12" t="str">
        <f t="shared" si="349"/>
        <v>141052618000001</v>
      </c>
      <c r="R6124" s="20" t="s">
        <v>4857</v>
      </c>
      <c r="U6124" s="12" t="s">
        <v>914</v>
      </c>
      <c r="W6124" s="12" t="s">
        <v>865</v>
      </c>
      <c r="BN6124" s="12">
        <v>1</v>
      </c>
      <c r="BP6124" s="12" t="s">
        <v>3801</v>
      </c>
      <c r="BR6124" s="9" t="s">
        <v>5071</v>
      </c>
      <c r="BS6124" s="9" t="s">
        <v>5085</v>
      </c>
      <c r="BT6124" s="9" t="s">
        <v>100</v>
      </c>
      <c r="BU6124" s="9" t="s">
        <v>100</v>
      </c>
      <c r="BV6124" s="9" t="s">
        <v>100</v>
      </c>
      <c r="BW6124" s="9" t="s">
        <v>100</v>
      </c>
      <c r="BX6124" s="9" t="s">
        <v>100</v>
      </c>
      <c r="BY6124" s="9" t="s">
        <v>100</v>
      </c>
    </row>
    <row r="6125" spans="1:77" ht="45" x14ac:dyDescent="0.25">
      <c r="A6125" s="12">
        <v>1</v>
      </c>
      <c r="B6125" s="11" t="str">
        <f t="shared" si="347"/>
        <v>Общий расчет. Анализ даты. Анализ даты. Символические звезды. Демон пустоты. Нет</v>
      </c>
      <c r="C6125" s="11" t="str">
        <f>IFERROR(VLOOKUP(I6125,lvl_1[],2,FALSE),"Нет")</f>
        <v>Общий расчет</v>
      </c>
      <c r="D6125" s="11" t="str">
        <f>IFERROR(VLOOKUP(Rule!J6125,lvl_2[],2,FALSE),"Нет")</f>
        <v>Анализ даты</v>
      </c>
      <c r="E6125" s="11" t="str">
        <f>IFERROR(VLOOKUP(Rule!K6125,lvl_3[],2,FALSE),"Нет")</f>
        <v>Анализ даты</v>
      </c>
      <c r="F6125" s="11" t="str">
        <f>IFERROR(INDEX(lvl_4[],MATCH(L6125,lvl_4[ID],0),MATCH(TEXT(K6125,"##0"),lvl_4[#Headers],0)),"Нет")</f>
        <v>Символические звезды</v>
      </c>
      <c r="G6125" s="11" t="str">
        <f>IFERROR(INDEX(lvl_5[],MATCH(M6125,lvl_5[ID],0),MATCH(_xlfn.CONCAT(TEXT(K6125,"##0"),"_",TEXT(L6125,"##0")),lvl_5[#Headers],0)),"Нет")</f>
        <v>Демон пустоты</v>
      </c>
      <c r="H6125" s="11" t="str">
        <f>IFERROR(INDEX(lvl_6[],MATCH(N6125,lvl_6[ID],0),MATCH(_xlfn.CONCAT(K6125,"_",L6125,"_",M6125),lvl_6[#Headers],0)),"Нет")</f>
        <v>Нет</v>
      </c>
      <c r="I6125" s="12">
        <v>1</v>
      </c>
      <c r="J6125" s="12">
        <v>4</v>
      </c>
      <c r="K6125" s="12">
        <v>1</v>
      </c>
      <c r="L6125" s="12">
        <v>5</v>
      </c>
      <c r="M6125" s="12">
        <v>26</v>
      </c>
      <c r="N6125" s="12">
        <v>1801</v>
      </c>
      <c r="O6125" s="12">
        <f>COUNTIF($P$2:P6125,P6125)</f>
        <v>1</v>
      </c>
      <c r="P6125" s="12" t="str">
        <f t="shared" si="348"/>
        <v>14105261801</v>
      </c>
      <c r="Q6125" s="12" t="str">
        <f t="shared" si="349"/>
        <v>141052618010001</v>
      </c>
      <c r="R6125" s="20" t="s">
        <v>4858</v>
      </c>
      <c r="U6125" s="12" t="s">
        <v>914</v>
      </c>
      <c r="W6125" s="12" t="s">
        <v>863</v>
      </c>
      <c r="BN6125" s="12">
        <v>1</v>
      </c>
      <c r="BP6125" s="12" t="s">
        <v>3801</v>
      </c>
      <c r="BR6125" s="9" t="s">
        <v>5071</v>
      </c>
      <c r="BS6125" s="9" t="s">
        <v>5083</v>
      </c>
      <c r="BT6125" s="9" t="s">
        <v>100</v>
      </c>
      <c r="BU6125" s="9" t="s">
        <v>100</v>
      </c>
      <c r="BV6125" s="9" t="s">
        <v>100</v>
      </c>
      <c r="BW6125" s="9" t="s">
        <v>100</v>
      </c>
      <c r="BX6125" s="9" t="s">
        <v>100</v>
      </c>
      <c r="BY6125" s="9" t="s">
        <v>100</v>
      </c>
    </row>
    <row r="6126" spans="1:77" ht="45" x14ac:dyDescent="0.25">
      <c r="A6126" s="12">
        <v>1</v>
      </c>
      <c r="B6126" s="11" t="str">
        <f t="shared" si="347"/>
        <v>Общий расчет. Анализ даты. Анализ даты. Символические звезды. Демон пустоты. Нет</v>
      </c>
      <c r="C6126" s="11" t="str">
        <f>IFERROR(VLOOKUP(I6126,lvl_1[],2,FALSE),"Нет")</f>
        <v>Общий расчет</v>
      </c>
      <c r="D6126" s="11" t="str">
        <f>IFERROR(VLOOKUP(Rule!J6126,lvl_2[],2,FALSE),"Нет")</f>
        <v>Анализ даты</v>
      </c>
      <c r="E6126" s="11" t="str">
        <f>IFERROR(VLOOKUP(Rule!K6126,lvl_3[],2,FALSE),"Нет")</f>
        <v>Анализ даты</v>
      </c>
      <c r="F6126" s="11" t="str">
        <f>IFERROR(INDEX(lvl_4[],MATCH(L6126,lvl_4[ID],0),MATCH(TEXT(K6126,"##0"),lvl_4[#Headers],0)),"Нет")</f>
        <v>Символические звезды</v>
      </c>
      <c r="G6126" s="11" t="str">
        <f>IFERROR(INDEX(lvl_5[],MATCH(M6126,lvl_5[ID],0),MATCH(_xlfn.CONCAT(TEXT(K6126,"##0"),"_",TEXT(L6126,"##0")),lvl_5[#Headers],0)),"Нет")</f>
        <v>Демон пустоты</v>
      </c>
      <c r="H6126" s="11" t="str">
        <f>IFERROR(INDEX(lvl_6[],MATCH(N6126,lvl_6[ID],0),MATCH(_xlfn.CONCAT(K6126,"_",L6126,"_",M6126),lvl_6[#Headers],0)),"Нет")</f>
        <v>Нет</v>
      </c>
      <c r="I6126" s="12">
        <v>1</v>
      </c>
      <c r="J6126" s="12">
        <v>4</v>
      </c>
      <c r="K6126" s="12">
        <v>1</v>
      </c>
      <c r="L6126" s="12">
        <v>5</v>
      </c>
      <c r="M6126" s="12">
        <v>26</v>
      </c>
      <c r="N6126" s="12">
        <v>1802</v>
      </c>
      <c r="O6126" s="12">
        <f>COUNTIF($P$2:P6126,P6126)</f>
        <v>1</v>
      </c>
      <c r="P6126" s="12" t="str">
        <f t="shared" si="348"/>
        <v>14105261802</v>
      </c>
      <c r="Q6126" s="12" t="str">
        <f t="shared" si="349"/>
        <v>141052618020001</v>
      </c>
      <c r="R6126" s="20" t="s">
        <v>4859</v>
      </c>
      <c r="U6126" s="12" t="s">
        <v>914</v>
      </c>
      <c r="W6126" s="12" t="s">
        <v>861</v>
      </c>
      <c r="BN6126" s="12">
        <v>1</v>
      </c>
      <c r="BP6126" s="12" t="s">
        <v>3801</v>
      </c>
      <c r="BR6126" s="9" t="s">
        <v>5071</v>
      </c>
      <c r="BS6126" s="9" t="s">
        <v>5069</v>
      </c>
      <c r="BT6126" s="9" t="s">
        <v>100</v>
      </c>
      <c r="BU6126" s="9" t="s">
        <v>100</v>
      </c>
      <c r="BV6126" s="9" t="s">
        <v>100</v>
      </c>
      <c r="BW6126" s="9" t="s">
        <v>100</v>
      </c>
      <c r="BX6126" s="9" t="s">
        <v>100</v>
      </c>
      <c r="BY6126" s="9" t="s">
        <v>100</v>
      </c>
    </row>
    <row r="6127" spans="1:77" ht="45" x14ac:dyDescent="0.25">
      <c r="A6127" s="12">
        <v>1</v>
      </c>
      <c r="B6127" s="11" t="str">
        <f t="shared" si="347"/>
        <v>Общий расчет. Анализ даты. Анализ даты. Символические звезды. Демон пустоты. Нет</v>
      </c>
      <c r="C6127" s="11" t="str">
        <f>IFERROR(VLOOKUP(I6127,lvl_1[],2,FALSE),"Нет")</f>
        <v>Общий расчет</v>
      </c>
      <c r="D6127" s="11" t="str">
        <f>IFERROR(VLOOKUP(Rule!J6127,lvl_2[],2,FALSE),"Нет")</f>
        <v>Анализ даты</v>
      </c>
      <c r="E6127" s="11" t="str">
        <f>IFERROR(VLOOKUP(Rule!K6127,lvl_3[],2,FALSE),"Нет")</f>
        <v>Анализ даты</v>
      </c>
      <c r="F6127" s="11" t="str">
        <f>IFERROR(INDEX(lvl_4[],MATCH(L6127,lvl_4[ID],0),MATCH(TEXT(K6127,"##0"),lvl_4[#Headers],0)),"Нет")</f>
        <v>Символические звезды</v>
      </c>
      <c r="G6127" s="11" t="str">
        <f>IFERROR(INDEX(lvl_5[],MATCH(M6127,lvl_5[ID],0),MATCH(_xlfn.CONCAT(TEXT(K6127,"##0"),"_",TEXT(L6127,"##0")),lvl_5[#Headers],0)),"Нет")</f>
        <v>Демон пустоты</v>
      </c>
      <c r="H6127" s="11" t="str">
        <f>IFERROR(INDEX(lvl_6[],MATCH(N6127,lvl_6[ID],0),MATCH(_xlfn.CONCAT(K6127,"_",L6127,"_",M6127),lvl_6[#Headers],0)),"Нет")</f>
        <v>Нет</v>
      </c>
      <c r="I6127" s="12">
        <v>1</v>
      </c>
      <c r="J6127" s="12">
        <v>4</v>
      </c>
      <c r="K6127" s="12">
        <v>1</v>
      </c>
      <c r="L6127" s="12">
        <v>5</v>
      </c>
      <c r="M6127" s="12">
        <v>26</v>
      </c>
      <c r="N6127" s="12">
        <v>1803</v>
      </c>
      <c r="O6127" s="12">
        <f>COUNTIF($P$2:P6127,P6127)</f>
        <v>1</v>
      </c>
      <c r="P6127" s="12" t="str">
        <f t="shared" si="348"/>
        <v>14105261803</v>
      </c>
      <c r="Q6127" s="12" t="str">
        <f t="shared" si="349"/>
        <v>141052618030001</v>
      </c>
      <c r="R6127" s="20" t="s">
        <v>4860</v>
      </c>
      <c r="U6127" s="12" t="s">
        <v>914</v>
      </c>
      <c r="W6127" s="12" t="s">
        <v>859</v>
      </c>
      <c r="BN6127" s="12">
        <v>1</v>
      </c>
      <c r="BP6127" s="12" t="s">
        <v>3801</v>
      </c>
      <c r="BR6127" s="9" t="s">
        <v>5071</v>
      </c>
      <c r="BS6127" s="9" t="s">
        <v>5078</v>
      </c>
      <c r="BT6127" s="9" t="s">
        <v>100</v>
      </c>
      <c r="BU6127" s="9" t="s">
        <v>100</v>
      </c>
      <c r="BV6127" s="9" t="s">
        <v>100</v>
      </c>
      <c r="BW6127" s="9" t="s">
        <v>100</v>
      </c>
      <c r="BX6127" s="9" t="s">
        <v>100</v>
      </c>
      <c r="BY6127" s="9" t="s">
        <v>100</v>
      </c>
    </row>
    <row r="6128" spans="1:77" ht="45" x14ac:dyDescent="0.25">
      <c r="A6128" s="12">
        <v>1</v>
      </c>
      <c r="B6128" s="11" t="str">
        <f t="shared" si="347"/>
        <v>Общий расчет. Анализ даты. Анализ даты. Символические звезды. Демон пустоты. Нет</v>
      </c>
      <c r="C6128" s="11" t="str">
        <f>IFERROR(VLOOKUP(I6128,lvl_1[],2,FALSE),"Нет")</f>
        <v>Общий расчет</v>
      </c>
      <c r="D6128" s="11" t="str">
        <f>IFERROR(VLOOKUP(Rule!J6128,lvl_2[],2,FALSE),"Нет")</f>
        <v>Анализ даты</v>
      </c>
      <c r="E6128" s="11" t="str">
        <f>IFERROR(VLOOKUP(Rule!K6128,lvl_3[],2,FALSE),"Нет")</f>
        <v>Анализ даты</v>
      </c>
      <c r="F6128" s="11" t="str">
        <f>IFERROR(INDEX(lvl_4[],MATCH(L6128,lvl_4[ID],0),MATCH(TEXT(K6128,"##0"),lvl_4[#Headers],0)),"Нет")</f>
        <v>Символические звезды</v>
      </c>
      <c r="G6128" s="11" t="str">
        <f>IFERROR(INDEX(lvl_5[],MATCH(M6128,lvl_5[ID],0),MATCH(_xlfn.CONCAT(TEXT(K6128,"##0"),"_",TEXT(L6128,"##0")),lvl_5[#Headers],0)),"Нет")</f>
        <v>Демон пустоты</v>
      </c>
      <c r="H6128" s="11" t="str">
        <f>IFERROR(INDEX(lvl_6[],MATCH(N6128,lvl_6[ID],0),MATCH(_xlfn.CONCAT(K6128,"_",L6128,"_",M6128),lvl_6[#Headers],0)),"Нет")</f>
        <v>Нет</v>
      </c>
      <c r="I6128" s="12">
        <v>1</v>
      </c>
      <c r="J6128" s="12">
        <v>4</v>
      </c>
      <c r="K6128" s="12">
        <v>1</v>
      </c>
      <c r="L6128" s="12">
        <v>5</v>
      </c>
      <c r="M6128" s="12">
        <v>26</v>
      </c>
      <c r="N6128" s="12">
        <v>1804</v>
      </c>
      <c r="O6128" s="12">
        <f>COUNTIF($P$2:P6128,P6128)</f>
        <v>1</v>
      </c>
      <c r="P6128" s="12" t="str">
        <f t="shared" si="348"/>
        <v>14105261804</v>
      </c>
      <c r="Q6128" s="12" t="str">
        <f t="shared" si="349"/>
        <v>141052618040001</v>
      </c>
      <c r="R6128" s="20" t="s">
        <v>4861</v>
      </c>
      <c r="U6128" s="12" t="s">
        <v>914</v>
      </c>
      <c r="W6128" s="12" t="s">
        <v>869</v>
      </c>
      <c r="BN6128" s="12">
        <v>1</v>
      </c>
      <c r="BP6128" s="12" t="s">
        <v>3801</v>
      </c>
      <c r="BR6128" s="9" t="s">
        <v>5071</v>
      </c>
      <c r="BS6128" s="9" t="s">
        <v>5074</v>
      </c>
      <c r="BT6128" s="9" t="s">
        <v>100</v>
      </c>
      <c r="BU6128" s="9" t="s">
        <v>100</v>
      </c>
      <c r="BV6128" s="9" t="s">
        <v>100</v>
      </c>
      <c r="BW6128" s="9" t="s">
        <v>100</v>
      </c>
      <c r="BX6128" s="9" t="s">
        <v>100</v>
      </c>
      <c r="BY6128" s="9" t="s">
        <v>100</v>
      </c>
    </row>
    <row r="6129" spans="1:77" ht="45" x14ac:dyDescent="0.25">
      <c r="A6129" s="12">
        <v>1</v>
      </c>
      <c r="B6129" s="11" t="str">
        <f t="shared" si="347"/>
        <v>Общий расчет. Анализ даты. Анализ даты. Символические звезды. Демон пустоты. Нет</v>
      </c>
      <c r="C6129" s="11" t="str">
        <f>IFERROR(VLOOKUP(I6129,lvl_1[],2,FALSE),"Нет")</f>
        <v>Общий расчет</v>
      </c>
      <c r="D6129" s="11" t="str">
        <f>IFERROR(VLOOKUP(Rule!J6129,lvl_2[],2,FALSE),"Нет")</f>
        <v>Анализ даты</v>
      </c>
      <c r="E6129" s="11" t="str">
        <f>IFERROR(VLOOKUP(Rule!K6129,lvl_3[],2,FALSE),"Нет")</f>
        <v>Анализ даты</v>
      </c>
      <c r="F6129" s="11" t="str">
        <f>IFERROR(INDEX(lvl_4[],MATCH(L6129,lvl_4[ID],0),MATCH(TEXT(K6129,"##0"),lvl_4[#Headers],0)),"Нет")</f>
        <v>Символические звезды</v>
      </c>
      <c r="G6129" s="11" t="str">
        <f>IFERROR(INDEX(lvl_5[],MATCH(M6129,lvl_5[ID],0),MATCH(_xlfn.CONCAT(TEXT(K6129,"##0"),"_",TEXT(L6129,"##0")),lvl_5[#Headers],0)),"Нет")</f>
        <v>Демон пустоты</v>
      </c>
      <c r="H6129" s="11" t="str">
        <f>IFERROR(INDEX(lvl_6[],MATCH(N6129,lvl_6[ID],0),MATCH(_xlfn.CONCAT(K6129,"_",L6129,"_",M6129),lvl_6[#Headers],0)),"Нет")</f>
        <v>Нет</v>
      </c>
      <c r="I6129" s="12">
        <v>1</v>
      </c>
      <c r="J6129" s="12">
        <v>4</v>
      </c>
      <c r="K6129" s="12">
        <v>1</v>
      </c>
      <c r="L6129" s="12">
        <v>5</v>
      </c>
      <c r="M6129" s="12">
        <v>26</v>
      </c>
      <c r="N6129" s="12">
        <v>1805</v>
      </c>
      <c r="O6129" s="12">
        <f>COUNTIF($P$2:P6129,P6129)</f>
        <v>1</v>
      </c>
      <c r="P6129" s="12" t="str">
        <f t="shared" si="348"/>
        <v>14105261805</v>
      </c>
      <c r="Q6129" s="12" t="str">
        <f t="shared" si="349"/>
        <v>141052618050001</v>
      </c>
      <c r="R6129" s="20" t="s">
        <v>4862</v>
      </c>
      <c r="U6129" s="12" t="s">
        <v>914</v>
      </c>
      <c r="W6129" s="12" t="s">
        <v>867</v>
      </c>
      <c r="BN6129" s="12">
        <v>1</v>
      </c>
      <c r="BP6129" s="12" t="s">
        <v>3801</v>
      </c>
      <c r="BR6129" s="9" t="s">
        <v>5071</v>
      </c>
      <c r="BS6129" s="9" t="s">
        <v>5070</v>
      </c>
      <c r="BT6129" s="9" t="s">
        <v>100</v>
      </c>
      <c r="BU6129" s="9" t="s">
        <v>100</v>
      </c>
      <c r="BV6129" s="9" t="s">
        <v>100</v>
      </c>
      <c r="BW6129" s="9" t="s">
        <v>100</v>
      </c>
      <c r="BX6129" s="9" t="s">
        <v>100</v>
      </c>
      <c r="BY6129" s="9" t="s">
        <v>100</v>
      </c>
    </row>
    <row r="6130" spans="1:77" ht="45" x14ac:dyDescent="0.25">
      <c r="A6130" s="12">
        <v>1</v>
      </c>
      <c r="B6130" s="11" t="str">
        <f t="shared" si="347"/>
        <v>Общий расчет. Анализ даты. Анализ даты. Символические звезды. Демон пустоты. Нет</v>
      </c>
      <c r="C6130" s="11" t="str">
        <f>IFERROR(VLOOKUP(I6130,lvl_1[],2,FALSE),"Нет")</f>
        <v>Общий расчет</v>
      </c>
      <c r="D6130" s="11" t="str">
        <f>IFERROR(VLOOKUP(Rule!J6130,lvl_2[],2,FALSE),"Нет")</f>
        <v>Анализ даты</v>
      </c>
      <c r="E6130" s="11" t="str">
        <f>IFERROR(VLOOKUP(Rule!K6130,lvl_3[],2,FALSE),"Нет")</f>
        <v>Анализ даты</v>
      </c>
      <c r="F6130" s="11" t="str">
        <f>IFERROR(INDEX(lvl_4[],MATCH(L6130,lvl_4[ID],0),MATCH(TEXT(K6130,"##0"),lvl_4[#Headers],0)),"Нет")</f>
        <v>Символические звезды</v>
      </c>
      <c r="G6130" s="11" t="str">
        <f>IFERROR(INDEX(lvl_5[],MATCH(M6130,lvl_5[ID],0),MATCH(_xlfn.CONCAT(TEXT(K6130,"##0"),"_",TEXT(L6130,"##0")),lvl_5[#Headers],0)),"Нет")</f>
        <v>Демон пустоты</v>
      </c>
      <c r="H6130" s="11" t="str">
        <f>IFERROR(INDEX(lvl_6[],MATCH(N6130,lvl_6[ID],0),MATCH(_xlfn.CONCAT(K6130,"_",L6130,"_",M6130),lvl_6[#Headers],0)),"Нет")</f>
        <v>Нет</v>
      </c>
      <c r="I6130" s="12">
        <v>1</v>
      </c>
      <c r="J6130" s="12">
        <v>4</v>
      </c>
      <c r="K6130" s="12">
        <v>1</v>
      </c>
      <c r="L6130" s="12">
        <v>5</v>
      </c>
      <c r="M6130" s="12">
        <v>26</v>
      </c>
      <c r="N6130" s="12">
        <v>1806</v>
      </c>
      <c r="O6130" s="12">
        <f>COUNTIF($P$2:P6130,P6130)</f>
        <v>1</v>
      </c>
      <c r="P6130" s="12" t="str">
        <f t="shared" si="348"/>
        <v>14105261806</v>
      </c>
      <c r="Q6130" s="12" t="str">
        <f t="shared" si="349"/>
        <v>141052618060001</v>
      </c>
      <c r="R6130" s="20" t="s">
        <v>4863</v>
      </c>
      <c r="U6130" s="12" t="s">
        <v>916</v>
      </c>
      <c r="W6130" s="12" t="s">
        <v>866</v>
      </c>
      <c r="BN6130" s="12">
        <v>1</v>
      </c>
      <c r="BP6130" s="12" t="s">
        <v>3801</v>
      </c>
      <c r="BR6130" s="9" t="s">
        <v>5081</v>
      </c>
      <c r="BS6130" s="9" t="s">
        <v>5086</v>
      </c>
      <c r="BT6130" s="9" t="s">
        <v>100</v>
      </c>
      <c r="BU6130" s="9" t="s">
        <v>100</v>
      </c>
      <c r="BV6130" s="9" t="s">
        <v>100</v>
      </c>
      <c r="BW6130" s="9" t="s">
        <v>100</v>
      </c>
      <c r="BX6130" s="9" t="s">
        <v>100</v>
      </c>
      <c r="BY6130" s="9" t="s">
        <v>100</v>
      </c>
    </row>
    <row r="6131" spans="1:77" ht="45" x14ac:dyDescent="0.25">
      <c r="A6131" s="12">
        <v>1</v>
      </c>
      <c r="B6131" s="11" t="str">
        <f t="shared" si="347"/>
        <v>Общий расчет. Анализ даты. Анализ даты. Символические звезды. Демон пустоты. Нет</v>
      </c>
      <c r="C6131" s="11" t="str">
        <f>IFERROR(VLOOKUP(I6131,lvl_1[],2,FALSE),"Нет")</f>
        <v>Общий расчет</v>
      </c>
      <c r="D6131" s="11" t="str">
        <f>IFERROR(VLOOKUP(Rule!J6131,lvl_2[],2,FALSE),"Нет")</f>
        <v>Анализ даты</v>
      </c>
      <c r="E6131" s="11" t="str">
        <f>IFERROR(VLOOKUP(Rule!K6131,lvl_3[],2,FALSE),"Нет")</f>
        <v>Анализ даты</v>
      </c>
      <c r="F6131" s="11" t="str">
        <f>IFERROR(INDEX(lvl_4[],MATCH(L6131,lvl_4[ID],0),MATCH(TEXT(K6131,"##0"),lvl_4[#Headers],0)),"Нет")</f>
        <v>Символические звезды</v>
      </c>
      <c r="G6131" s="11" t="str">
        <f>IFERROR(INDEX(lvl_5[],MATCH(M6131,lvl_5[ID],0),MATCH(_xlfn.CONCAT(TEXT(K6131,"##0"),"_",TEXT(L6131,"##0")),lvl_5[#Headers],0)),"Нет")</f>
        <v>Демон пустоты</v>
      </c>
      <c r="H6131" s="11" t="str">
        <f>IFERROR(INDEX(lvl_6[],MATCH(N6131,lvl_6[ID],0),MATCH(_xlfn.CONCAT(K6131,"_",L6131,"_",M6131),lvl_6[#Headers],0)),"Нет")</f>
        <v>Нет</v>
      </c>
      <c r="I6131" s="12">
        <v>1</v>
      </c>
      <c r="J6131" s="12">
        <v>4</v>
      </c>
      <c r="K6131" s="12">
        <v>1</v>
      </c>
      <c r="L6131" s="12">
        <v>5</v>
      </c>
      <c r="M6131" s="12">
        <v>26</v>
      </c>
      <c r="N6131" s="12">
        <v>1807</v>
      </c>
      <c r="O6131" s="12">
        <f>COUNTIF($P$2:P6131,P6131)</f>
        <v>1</v>
      </c>
      <c r="P6131" s="12" t="str">
        <f t="shared" si="348"/>
        <v>14105261807</v>
      </c>
      <c r="Q6131" s="12" t="str">
        <f t="shared" si="349"/>
        <v>141052618070001</v>
      </c>
      <c r="R6131" s="20" t="s">
        <v>4864</v>
      </c>
      <c r="U6131" s="12" t="s">
        <v>916</v>
      </c>
      <c r="W6131" s="12" t="s">
        <v>864</v>
      </c>
      <c r="BN6131" s="12">
        <v>1</v>
      </c>
      <c r="BP6131" s="12" t="s">
        <v>3801</v>
      </c>
      <c r="BR6131" s="9" t="s">
        <v>5081</v>
      </c>
      <c r="BS6131" s="9" t="s">
        <v>5084</v>
      </c>
      <c r="BT6131" s="9" t="s">
        <v>100</v>
      </c>
      <c r="BU6131" s="9" t="s">
        <v>100</v>
      </c>
      <c r="BV6131" s="9" t="s">
        <v>100</v>
      </c>
      <c r="BW6131" s="9" t="s">
        <v>100</v>
      </c>
      <c r="BX6131" s="9" t="s">
        <v>100</v>
      </c>
      <c r="BY6131" s="9" t="s">
        <v>100</v>
      </c>
    </row>
    <row r="6132" spans="1:77" ht="45" x14ac:dyDescent="0.25">
      <c r="A6132" s="12">
        <v>1</v>
      </c>
      <c r="B6132" s="11" t="str">
        <f t="shared" si="347"/>
        <v>Общий расчет. Анализ даты. Анализ даты. Символические звезды. Демон пустоты. Нет</v>
      </c>
      <c r="C6132" s="11" t="str">
        <f>IFERROR(VLOOKUP(I6132,lvl_1[],2,FALSE),"Нет")</f>
        <v>Общий расчет</v>
      </c>
      <c r="D6132" s="11" t="str">
        <f>IFERROR(VLOOKUP(Rule!J6132,lvl_2[],2,FALSE),"Нет")</f>
        <v>Анализ даты</v>
      </c>
      <c r="E6132" s="11" t="str">
        <f>IFERROR(VLOOKUP(Rule!K6132,lvl_3[],2,FALSE),"Нет")</f>
        <v>Анализ даты</v>
      </c>
      <c r="F6132" s="11" t="str">
        <f>IFERROR(INDEX(lvl_4[],MATCH(L6132,lvl_4[ID],0),MATCH(TEXT(K6132,"##0"),lvl_4[#Headers],0)),"Нет")</f>
        <v>Символические звезды</v>
      </c>
      <c r="G6132" s="11" t="str">
        <f>IFERROR(INDEX(lvl_5[],MATCH(M6132,lvl_5[ID],0),MATCH(_xlfn.CONCAT(TEXT(K6132,"##0"),"_",TEXT(L6132,"##0")),lvl_5[#Headers],0)),"Нет")</f>
        <v>Демон пустоты</v>
      </c>
      <c r="H6132" s="11" t="str">
        <f>IFERROR(INDEX(lvl_6[],MATCH(N6132,lvl_6[ID],0),MATCH(_xlfn.CONCAT(K6132,"_",L6132,"_",M6132),lvl_6[#Headers],0)),"Нет")</f>
        <v>Нет</v>
      </c>
      <c r="I6132" s="12">
        <v>1</v>
      </c>
      <c r="J6132" s="12">
        <v>4</v>
      </c>
      <c r="K6132" s="12">
        <v>1</v>
      </c>
      <c r="L6132" s="12">
        <v>5</v>
      </c>
      <c r="M6132" s="12">
        <v>26</v>
      </c>
      <c r="N6132" s="12">
        <v>1808</v>
      </c>
      <c r="O6132" s="12">
        <f>COUNTIF($P$2:P6132,P6132)</f>
        <v>1</v>
      </c>
      <c r="P6132" s="12" t="str">
        <f t="shared" si="348"/>
        <v>14105261808</v>
      </c>
      <c r="Q6132" s="12" t="str">
        <f t="shared" si="349"/>
        <v>141052618080001</v>
      </c>
      <c r="R6132" s="20" t="s">
        <v>4865</v>
      </c>
      <c r="U6132" s="12" t="s">
        <v>916</v>
      </c>
      <c r="W6132" s="12" t="s">
        <v>862</v>
      </c>
      <c r="BN6132" s="12">
        <v>1</v>
      </c>
      <c r="BP6132" s="12" t="s">
        <v>3801</v>
      </c>
      <c r="BR6132" s="9" t="s">
        <v>5081</v>
      </c>
      <c r="BS6132" s="9" t="s">
        <v>5082</v>
      </c>
      <c r="BT6132" s="9" t="s">
        <v>100</v>
      </c>
      <c r="BU6132" s="9" t="s">
        <v>100</v>
      </c>
      <c r="BV6132" s="9" t="s">
        <v>100</v>
      </c>
      <c r="BW6132" s="9" t="s">
        <v>100</v>
      </c>
      <c r="BX6132" s="9" t="s">
        <v>100</v>
      </c>
      <c r="BY6132" s="9" t="s">
        <v>100</v>
      </c>
    </row>
    <row r="6133" spans="1:77" ht="45" x14ac:dyDescent="0.25">
      <c r="A6133" s="12">
        <v>1</v>
      </c>
      <c r="B6133" s="11" t="str">
        <f t="shared" si="347"/>
        <v>Общий расчет. Анализ даты. Анализ даты. Символические звезды. Демон пустоты. Нет</v>
      </c>
      <c r="C6133" s="11" t="str">
        <f>IFERROR(VLOOKUP(I6133,lvl_1[],2,FALSE),"Нет")</f>
        <v>Общий расчет</v>
      </c>
      <c r="D6133" s="11" t="str">
        <f>IFERROR(VLOOKUP(Rule!J6133,lvl_2[],2,FALSE),"Нет")</f>
        <v>Анализ даты</v>
      </c>
      <c r="E6133" s="11" t="str">
        <f>IFERROR(VLOOKUP(Rule!K6133,lvl_3[],2,FALSE),"Нет")</f>
        <v>Анализ даты</v>
      </c>
      <c r="F6133" s="11" t="str">
        <f>IFERROR(INDEX(lvl_4[],MATCH(L6133,lvl_4[ID],0),MATCH(TEXT(K6133,"##0"),lvl_4[#Headers],0)),"Нет")</f>
        <v>Символические звезды</v>
      </c>
      <c r="G6133" s="11" t="str">
        <f>IFERROR(INDEX(lvl_5[],MATCH(M6133,lvl_5[ID],0),MATCH(_xlfn.CONCAT(TEXT(K6133,"##0"),"_",TEXT(L6133,"##0")),lvl_5[#Headers],0)),"Нет")</f>
        <v>Демон пустоты</v>
      </c>
      <c r="H6133" s="11" t="str">
        <f>IFERROR(INDEX(lvl_6[],MATCH(N6133,lvl_6[ID],0),MATCH(_xlfn.CONCAT(K6133,"_",L6133,"_",M6133),lvl_6[#Headers],0)),"Нет")</f>
        <v>Нет</v>
      </c>
      <c r="I6133" s="12">
        <v>1</v>
      </c>
      <c r="J6133" s="12">
        <v>4</v>
      </c>
      <c r="K6133" s="12">
        <v>1</v>
      </c>
      <c r="L6133" s="12">
        <v>5</v>
      </c>
      <c r="M6133" s="12">
        <v>26</v>
      </c>
      <c r="N6133" s="12">
        <v>1809</v>
      </c>
      <c r="O6133" s="12">
        <f>COUNTIF($P$2:P6133,P6133)</f>
        <v>1</v>
      </c>
      <c r="P6133" s="12" t="str">
        <f t="shared" si="348"/>
        <v>14105261809</v>
      </c>
      <c r="Q6133" s="12" t="str">
        <f t="shared" si="349"/>
        <v>141052618090001</v>
      </c>
      <c r="R6133" s="20" t="s">
        <v>4866</v>
      </c>
      <c r="U6133" s="12" t="s">
        <v>916</v>
      </c>
      <c r="W6133" s="12" t="s">
        <v>860</v>
      </c>
      <c r="BN6133" s="12">
        <v>1</v>
      </c>
      <c r="BP6133" s="12" t="s">
        <v>3801</v>
      </c>
      <c r="BR6133" s="9" t="s">
        <v>5081</v>
      </c>
      <c r="BS6133" s="9" t="s">
        <v>5080</v>
      </c>
      <c r="BT6133" s="9" t="s">
        <v>100</v>
      </c>
      <c r="BU6133" s="9" t="s">
        <v>100</v>
      </c>
      <c r="BV6133" s="9" t="s">
        <v>100</v>
      </c>
      <c r="BW6133" s="9" t="s">
        <v>100</v>
      </c>
      <c r="BX6133" s="9" t="s">
        <v>100</v>
      </c>
      <c r="BY6133" s="9" t="s">
        <v>100</v>
      </c>
    </row>
    <row r="6134" spans="1:77" ht="45" x14ac:dyDescent="0.25">
      <c r="A6134" s="12">
        <v>1</v>
      </c>
      <c r="B6134" s="11" t="str">
        <f t="shared" si="347"/>
        <v>Общий расчет. Анализ даты. Анализ даты. Символические звезды. Демон пустоты. Нет</v>
      </c>
      <c r="C6134" s="11" t="str">
        <f>IFERROR(VLOOKUP(I6134,lvl_1[],2,FALSE),"Нет")</f>
        <v>Общий расчет</v>
      </c>
      <c r="D6134" s="11" t="str">
        <f>IFERROR(VLOOKUP(Rule!J6134,lvl_2[],2,FALSE),"Нет")</f>
        <v>Анализ даты</v>
      </c>
      <c r="E6134" s="11" t="str">
        <f>IFERROR(VLOOKUP(Rule!K6134,lvl_3[],2,FALSE),"Нет")</f>
        <v>Анализ даты</v>
      </c>
      <c r="F6134" s="11" t="str">
        <f>IFERROR(INDEX(lvl_4[],MATCH(L6134,lvl_4[ID],0),MATCH(TEXT(K6134,"##0"),lvl_4[#Headers],0)),"Нет")</f>
        <v>Символические звезды</v>
      </c>
      <c r="G6134" s="11" t="str">
        <f>IFERROR(INDEX(lvl_5[],MATCH(M6134,lvl_5[ID],0),MATCH(_xlfn.CONCAT(TEXT(K6134,"##0"),"_",TEXT(L6134,"##0")),lvl_5[#Headers],0)),"Нет")</f>
        <v>Демон пустоты</v>
      </c>
      <c r="H6134" s="11" t="str">
        <f>IFERROR(INDEX(lvl_6[],MATCH(N6134,lvl_6[ID],0),MATCH(_xlfn.CONCAT(K6134,"_",L6134,"_",M6134),lvl_6[#Headers],0)),"Нет")</f>
        <v>Нет</v>
      </c>
      <c r="I6134" s="12">
        <v>1</v>
      </c>
      <c r="J6134" s="12">
        <v>4</v>
      </c>
      <c r="K6134" s="12">
        <v>1</v>
      </c>
      <c r="L6134" s="12">
        <v>5</v>
      </c>
      <c r="M6134" s="12">
        <v>26</v>
      </c>
      <c r="N6134" s="12">
        <v>1810</v>
      </c>
      <c r="O6134" s="12">
        <f>COUNTIF($P$2:P6134,P6134)</f>
        <v>1</v>
      </c>
      <c r="P6134" s="12" t="str">
        <f t="shared" si="348"/>
        <v>14105261810</v>
      </c>
      <c r="Q6134" s="12" t="str">
        <f t="shared" si="349"/>
        <v>141052618100001</v>
      </c>
      <c r="R6134" s="20" t="s">
        <v>4867</v>
      </c>
      <c r="U6134" s="12" t="s">
        <v>916</v>
      </c>
      <c r="W6134" s="12" t="s">
        <v>870</v>
      </c>
      <c r="BN6134" s="12">
        <v>1</v>
      </c>
      <c r="BP6134" s="12" t="s">
        <v>3801</v>
      </c>
      <c r="BR6134" s="9" t="s">
        <v>5081</v>
      </c>
      <c r="BS6134" s="9" t="s">
        <v>5076</v>
      </c>
      <c r="BT6134" s="9" t="s">
        <v>100</v>
      </c>
      <c r="BU6134" s="9" t="s">
        <v>100</v>
      </c>
      <c r="BV6134" s="9" t="s">
        <v>100</v>
      </c>
      <c r="BW6134" s="9" t="s">
        <v>100</v>
      </c>
      <c r="BX6134" s="9" t="s">
        <v>100</v>
      </c>
      <c r="BY6134" s="9" t="s">
        <v>100</v>
      </c>
    </row>
    <row r="6135" spans="1:77" ht="45" x14ac:dyDescent="0.25">
      <c r="A6135" s="12">
        <v>1</v>
      </c>
      <c r="B6135" s="11" t="str">
        <f t="shared" si="347"/>
        <v>Общий расчет. Анализ даты. Анализ даты. Символические звезды. Демон пустоты. Нет</v>
      </c>
      <c r="C6135" s="11" t="str">
        <f>IFERROR(VLOOKUP(I6135,lvl_1[],2,FALSE),"Нет")</f>
        <v>Общий расчет</v>
      </c>
      <c r="D6135" s="11" t="str">
        <f>IFERROR(VLOOKUP(Rule!J6135,lvl_2[],2,FALSE),"Нет")</f>
        <v>Анализ даты</v>
      </c>
      <c r="E6135" s="11" t="str">
        <f>IFERROR(VLOOKUP(Rule!K6135,lvl_3[],2,FALSE),"Нет")</f>
        <v>Анализ даты</v>
      </c>
      <c r="F6135" s="11" t="str">
        <f>IFERROR(INDEX(lvl_4[],MATCH(L6135,lvl_4[ID],0),MATCH(TEXT(K6135,"##0"),lvl_4[#Headers],0)),"Нет")</f>
        <v>Символические звезды</v>
      </c>
      <c r="G6135" s="11" t="str">
        <f>IFERROR(INDEX(lvl_5[],MATCH(M6135,lvl_5[ID],0),MATCH(_xlfn.CONCAT(TEXT(K6135,"##0"),"_",TEXT(L6135,"##0")),lvl_5[#Headers],0)),"Нет")</f>
        <v>Демон пустоты</v>
      </c>
      <c r="H6135" s="11" t="str">
        <f>IFERROR(INDEX(lvl_6[],MATCH(N6135,lvl_6[ID],0),MATCH(_xlfn.CONCAT(K6135,"_",L6135,"_",M6135),lvl_6[#Headers],0)),"Нет")</f>
        <v>Нет</v>
      </c>
      <c r="I6135" s="12">
        <v>1</v>
      </c>
      <c r="J6135" s="12">
        <v>4</v>
      </c>
      <c r="K6135" s="12">
        <v>1</v>
      </c>
      <c r="L6135" s="12">
        <v>5</v>
      </c>
      <c r="M6135" s="12">
        <v>26</v>
      </c>
      <c r="N6135" s="12">
        <v>1811</v>
      </c>
      <c r="O6135" s="12">
        <f>COUNTIF($P$2:P6135,P6135)</f>
        <v>1</v>
      </c>
      <c r="P6135" s="12" t="str">
        <f t="shared" si="348"/>
        <v>14105261811</v>
      </c>
      <c r="Q6135" s="12" t="str">
        <f t="shared" si="349"/>
        <v>141052618110001</v>
      </c>
      <c r="R6135" s="20" t="s">
        <v>4868</v>
      </c>
      <c r="U6135" s="12" t="s">
        <v>916</v>
      </c>
      <c r="W6135" s="12" t="s">
        <v>868</v>
      </c>
      <c r="BN6135" s="12">
        <v>1</v>
      </c>
      <c r="BP6135" s="12" t="s">
        <v>3801</v>
      </c>
      <c r="BR6135" s="9" t="s">
        <v>5081</v>
      </c>
      <c r="BS6135" s="9" t="s">
        <v>5087</v>
      </c>
      <c r="BT6135" s="9" t="s">
        <v>100</v>
      </c>
      <c r="BU6135" s="9" t="s">
        <v>100</v>
      </c>
      <c r="BV6135" s="9" t="s">
        <v>100</v>
      </c>
      <c r="BW6135" s="9" t="s">
        <v>100</v>
      </c>
      <c r="BX6135" s="9" t="s">
        <v>100</v>
      </c>
      <c r="BY6135" s="9" t="s">
        <v>100</v>
      </c>
    </row>
    <row r="6136" spans="1:77" ht="45" x14ac:dyDescent="0.25">
      <c r="A6136" s="12">
        <v>1</v>
      </c>
      <c r="B6136" s="11" t="str">
        <f t="shared" si="347"/>
        <v>Общий расчет. Анализ даты. Анализ даты. Символические звезды. Звезда банкротства. Нет</v>
      </c>
      <c r="C6136" s="11" t="str">
        <f>IFERROR(VLOOKUP(I6136,lvl_1[],2,FALSE),"Нет")</f>
        <v>Общий расчет</v>
      </c>
      <c r="D6136" s="11" t="str">
        <f>IFERROR(VLOOKUP(Rule!J6136,lvl_2[],2,FALSE),"Нет")</f>
        <v>Анализ даты</v>
      </c>
      <c r="E6136" s="11" t="str">
        <f>IFERROR(VLOOKUP(Rule!K6136,lvl_3[],2,FALSE),"Нет")</f>
        <v>Анализ даты</v>
      </c>
      <c r="F6136" s="11" t="str">
        <f>IFERROR(INDEX(lvl_4[],MATCH(L6136,lvl_4[ID],0),MATCH(TEXT(K6136,"##0"),lvl_4[#Headers],0)),"Нет")</f>
        <v>Символические звезды</v>
      </c>
      <c r="G6136" s="11" t="str">
        <f>IFERROR(INDEX(lvl_5[],MATCH(M6136,lvl_5[ID],0),MATCH(_xlfn.CONCAT(TEXT(K6136,"##0"),"_",TEXT(L6136,"##0")),lvl_5[#Headers],0)),"Нет")</f>
        <v>Звезда банкротства</v>
      </c>
      <c r="H6136" s="11" t="str">
        <f>IFERROR(INDEX(lvl_6[],MATCH(N6136,lvl_6[ID],0),MATCH(_xlfn.CONCAT(K6136,"_",L6136,"_",M6136),lvl_6[#Headers],0)),"Нет")</f>
        <v>Нет</v>
      </c>
      <c r="I6136" s="12">
        <v>1</v>
      </c>
      <c r="J6136" s="12">
        <v>4</v>
      </c>
      <c r="K6136" s="12">
        <v>1</v>
      </c>
      <c r="L6136" s="12">
        <v>5</v>
      </c>
      <c r="M6136" s="12">
        <v>27</v>
      </c>
      <c r="N6136" s="12">
        <v>1812</v>
      </c>
      <c r="O6136" s="12">
        <f>COUNTIF($P$2:P6136,P6136)</f>
        <v>1</v>
      </c>
      <c r="P6136" s="12" t="str">
        <f t="shared" si="348"/>
        <v>14105271812</v>
      </c>
      <c r="Q6136" s="12" t="str">
        <f t="shared" si="349"/>
        <v>141052718120001</v>
      </c>
      <c r="R6136" s="20" t="s">
        <v>4869</v>
      </c>
      <c r="U6136" s="12" t="s">
        <v>899</v>
      </c>
      <c r="W6136" s="12" t="s">
        <v>861</v>
      </c>
      <c r="BN6136" s="12">
        <v>1</v>
      </c>
      <c r="BP6136" s="12" t="s">
        <v>3801</v>
      </c>
      <c r="BR6136" s="9" t="s">
        <v>5089</v>
      </c>
      <c r="BS6136" s="9" t="s">
        <v>5069</v>
      </c>
      <c r="BT6136" s="9" t="s">
        <v>100</v>
      </c>
      <c r="BU6136" s="9" t="s">
        <v>100</v>
      </c>
      <c r="BV6136" s="9" t="s">
        <v>100</v>
      </c>
      <c r="BW6136" s="9" t="s">
        <v>100</v>
      </c>
      <c r="BX6136" s="9" t="s">
        <v>100</v>
      </c>
      <c r="BY6136" s="9" t="s">
        <v>100</v>
      </c>
    </row>
    <row r="6137" spans="1:77" ht="45" x14ac:dyDescent="0.25">
      <c r="A6137" s="12">
        <v>1</v>
      </c>
      <c r="B6137" s="11" t="str">
        <f t="shared" si="347"/>
        <v>Общий расчет. Анализ даты. Анализ даты. Символические звезды. Звезда банкротства. Нет</v>
      </c>
      <c r="C6137" s="11" t="str">
        <f>IFERROR(VLOOKUP(I6137,lvl_1[],2,FALSE),"Нет")</f>
        <v>Общий расчет</v>
      </c>
      <c r="D6137" s="11" t="str">
        <f>IFERROR(VLOOKUP(Rule!J6137,lvl_2[],2,FALSE),"Нет")</f>
        <v>Анализ даты</v>
      </c>
      <c r="E6137" s="11" t="str">
        <f>IFERROR(VLOOKUP(Rule!K6137,lvl_3[],2,FALSE),"Нет")</f>
        <v>Анализ даты</v>
      </c>
      <c r="F6137" s="11" t="str">
        <f>IFERROR(INDEX(lvl_4[],MATCH(L6137,lvl_4[ID],0),MATCH(TEXT(K6137,"##0"),lvl_4[#Headers],0)),"Нет")</f>
        <v>Символические звезды</v>
      </c>
      <c r="G6137" s="11" t="str">
        <f>IFERROR(INDEX(lvl_5[],MATCH(M6137,lvl_5[ID],0),MATCH(_xlfn.CONCAT(TEXT(K6137,"##0"),"_",TEXT(L6137,"##0")),lvl_5[#Headers],0)),"Нет")</f>
        <v>Звезда банкротства</v>
      </c>
      <c r="H6137" s="11" t="str">
        <f>IFERROR(INDEX(lvl_6[],MATCH(N6137,lvl_6[ID],0),MATCH(_xlfn.CONCAT(K6137,"_",L6137,"_",M6137),lvl_6[#Headers],0)),"Нет")</f>
        <v>Нет</v>
      </c>
      <c r="I6137" s="12">
        <v>1</v>
      </c>
      <c r="J6137" s="12">
        <v>4</v>
      </c>
      <c r="K6137" s="12">
        <v>1</v>
      </c>
      <c r="L6137" s="12">
        <v>5</v>
      </c>
      <c r="M6137" s="12">
        <v>27</v>
      </c>
      <c r="N6137" s="12">
        <v>1813</v>
      </c>
      <c r="O6137" s="12">
        <f>COUNTIF($P$2:P6137,P6137)</f>
        <v>1</v>
      </c>
      <c r="P6137" s="12" t="str">
        <f t="shared" si="348"/>
        <v>14105271813</v>
      </c>
      <c r="Q6137" s="12" t="str">
        <f t="shared" si="349"/>
        <v>141052718130001</v>
      </c>
      <c r="R6137" s="20" t="s">
        <v>4870</v>
      </c>
      <c r="U6137" s="12" t="s">
        <v>901</v>
      </c>
      <c r="W6137" s="12" t="s">
        <v>862</v>
      </c>
      <c r="BN6137" s="12">
        <v>1</v>
      </c>
      <c r="BP6137" s="12" t="s">
        <v>3801</v>
      </c>
      <c r="BR6137" s="9" t="s">
        <v>5088</v>
      </c>
      <c r="BS6137" s="9" t="s">
        <v>5082</v>
      </c>
      <c r="BT6137" s="9" t="s">
        <v>100</v>
      </c>
      <c r="BU6137" s="9" t="s">
        <v>100</v>
      </c>
      <c r="BV6137" s="9" t="s">
        <v>100</v>
      </c>
      <c r="BW6137" s="9" t="s">
        <v>100</v>
      </c>
      <c r="BX6137" s="9" t="s">
        <v>100</v>
      </c>
      <c r="BY6137" s="9" t="s">
        <v>100</v>
      </c>
    </row>
    <row r="6138" spans="1:77" ht="45" x14ac:dyDescent="0.25">
      <c r="A6138" s="12">
        <v>1</v>
      </c>
      <c r="B6138" s="11" t="str">
        <f t="shared" si="347"/>
        <v>Общий расчет. Анализ даты. Анализ даты. Символические звезды. Звезда банкротства. Нет</v>
      </c>
      <c r="C6138" s="11" t="str">
        <f>IFERROR(VLOOKUP(I6138,lvl_1[],2,FALSE),"Нет")</f>
        <v>Общий расчет</v>
      </c>
      <c r="D6138" s="11" t="str">
        <f>IFERROR(VLOOKUP(Rule!J6138,lvl_2[],2,FALSE),"Нет")</f>
        <v>Анализ даты</v>
      </c>
      <c r="E6138" s="11" t="str">
        <f>IFERROR(VLOOKUP(Rule!K6138,lvl_3[],2,FALSE),"Нет")</f>
        <v>Анализ даты</v>
      </c>
      <c r="F6138" s="11" t="str">
        <f>IFERROR(INDEX(lvl_4[],MATCH(L6138,lvl_4[ID],0),MATCH(TEXT(K6138,"##0"),lvl_4[#Headers],0)),"Нет")</f>
        <v>Символические звезды</v>
      </c>
      <c r="G6138" s="11" t="str">
        <f>IFERROR(INDEX(lvl_5[],MATCH(M6138,lvl_5[ID],0),MATCH(_xlfn.CONCAT(TEXT(K6138,"##0"),"_",TEXT(L6138,"##0")),lvl_5[#Headers],0)),"Нет")</f>
        <v>Звезда банкротства</v>
      </c>
      <c r="H6138" s="11" t="str">
        <f>IFERROR(INDEX(lvl_6[],MATCH(N6138,lvl_6[ID],0),MATCH(_xlfn.CONCAT(K6138,"_",L6138,"_",M6138),lvl_6[#Headers],0)),"Нет")</f>
        <v>Нет</v>
      </c>
      <c r="I6138" s="12">
        <v>1</v>
      </c>
      <c r="J6138" s="12">
        <v>4</v>
      </c>
      <c r="K6138" s="12">
        <v>1</v>
      </c>
      <c r="L6138" s="12">
        <v>5</v>
      </c>
      <c r="M6138" s="12">
        <v>27</v>
      </c>
      <c r="N6138" s="12">
        <v>1814</v>
      </c>
      <c r="O6138" s="12">
        <f>COUNTIF($P$2:P6138,P6138)</f>
        <v>1</v>
      </c>
      <c r="P6138" s="12" t="str">
        <f t="shared" si="348"/>
        <v>14105271814</v>
      </c>
      <c r="Q6138" s="12" t="str">
        <f t="shared" si="349"/>
        <v>141052718140001</v>
      </c>
      <c r="R6138" s="20" t="s">
        <v>4871</v>
      </c>
      <c r="U6138" s="12" t="s">
        <v>903</v>
      </c>
      <c r="W6138" s="12" t="s">
        <v>865</v>
      </c>
      <c r="BN6138" s="12">
        <v>1</v>
      </c>
      <c r="BP6138" s="12" t="s">
        <v>3801</v>
      </c>
      <c r="BR6138" s="9" t="s">
        <v>5073</v>
      </c>
      <c r="BS6138" s="9" t="s">
        <v>5085</v>
      </c>
      <c r="BT6138" s="9" t="s">
        <v>100</v>
      </c>
      <c r="BU6138" s="9" t="s">
        <v>100</v>
      </c>
      <c r="BV6138" s="9" t="s">
        <v>100</v>
      </c>
      <c r="BW6138" s="9" t="s">
        <v>100</v>
      </c>
      <c r="BX6138" s="9" t="s">
        <v>100</v>
      </c>
      <c r="BY6138" s="9" t="s">
        <v>100</v>
      </c>
    </row>
    <row r="6139" spans="1:77" ht="45" x14ac:dyDescent="0.25">
      <c r="A6139" s="12">
        <v>1</v>
      </c>
      <c r="B6139" s="11" t="str">
        <f t="shared" si="347"/>
        <v>Общий расчет. Анализ даты. Анализ даты. Символические звезды. Звезда банкротства. Нет</v>
      </c>
      <c r="C6139" s="11" t="str">
        <f>IFERROR(VLOOKUP(I6139,lvl_1[],2,FALSE),"Нет")</f>
        <v>Общий расчет</v>
      </c>
      <c r="D6139" s="11" t="str">
        <f>IFERROR(VLOOKUP(Rule!J6139,lvl_2[],2,FALSE),"Нет")</f>
        <v>Анализ даты</v>
      </c>
      <c r="E6139" s="11" t="str">
        <f>IFERROR(VLOOKUP(Rule!K6139,lvl_3[],2,FALSE),"Нет")</f>
        <v>Анализ даты</v>
      </c>
      <c r="F6139" s="11" t="str">
        <f>IFERROR(INDEX(lvl_4[],MATCH(L6139,lvl_4[ID],0),MATCH(TEXT(K6139,"##0"),lvl_4[#Headers],0)),"Нет")</f>
        <v>Символические звезды</v>
      </c>
      <c r="G6139" s="11" t="str">
        <f>IFERROR(INDEX(lvl_5[],MATCH(M6139,lvl_5[ID],0),MATCH(_xlfn.CONCAT(TEXT(K6139,"##0"),"_",TEXT(L6139,"##0")),lvl_5[#Headers],0)),"Нет")</f>
        <v>Звезда банкротства</v>
      </c>
      <c r="H6139" s="11" t="str">
        <f>IFERROR(INDEX(lvl_6[],MATCH(N6139,lvl_6[ID],0),MATCH(_xlfn.CONCAT(K6139,"_",L6139,"_",M6139),lvl_6[#Headers],0)),"Нет")</f>
        <v>Нет</v>
      </c>
      <c r="I6139" s="12">
        <v>1</v>
      </c>
      <c r="J6139" s="12">
        <v>4</v>
      </c>
      <c r="K6139" s="12">
        <v>1</v>
      </c>
      <c r="L6139" s="12">
        <v>5</v>
      </c>
      <c r="M6139" s="12">
        <v>27</v>
      </c>
      <c r="N6139" s="12">
        <v>1815</v>
      </c>
      <c r="O6139" s="12">
        <f>COUNTIF($P$2:P6139,P6139)</f>
        <v>1</v>
      </c>
      <c r="P6139" s="12" t="str">
        <f t="shared" si="348"/>
        <v>14105271815</v>
      </c>
      <c r="Q6139" s="12" t="str">
        <f t="shared" si="349"/>
        <v>141052718150001</v>
      </c>
      <c r="R6139" s="20" t="s">
        <v>4872</v>
      </c>
      <c r="U6139" s="12" t="s">
        <v>905</v>
      </c>
      <c r="W6139" s="12" t="s">
        <v>868</v>
      </c>
      <c r="BN6139" s="12">
        <v>1</v>
      </c>
      <c r="BP6139" s="12" t="s">
        <v>3801</v>
      </c>
      <c r="BR6139" s="9" t="s">
        <v>5075</v>
      </c>
      <c r="BS6139" s="9" t="s">
        <v>5087</v>
      </c>
      <c r="BT6139" s="9" t="s">
        <v>100</v>
      </c>
      <c r="BU6139" s="9" t="s">
        <v>100</v>
      </c>
      <c r="BV6139" s="9" t="s">
        <v>100</v>
      </c>
      <c r="BW6139" s="9" t="s">
        <v>100</v>
      </c>
      <c r="BX6139" s="9" t="s">
        <v>100</v>
      </c>
      <c r="BY6139" s="9" t="s">
        <v>100</v>
      </c>
    </row>
    <row r="6140" spans="1:77" ht="45" x14ac:dyDescent="0.25">
      <c r="A6140" s="12">
        <v>1</v>
      </c>
      <c r="B6140" s="11" t="str">
        <f t="shared" si="347"/>
        <v>Общий расчет. Анализ даты. Анализ даты. Символические звезды. Звезда банкротства. Нет</v>
      </c>
      <c r="C6140" s="11" t="str">
        <f>IFERROR(VLOOKUP(I6140,lvl_1[],2,FALSE),"Нет")</f>
        <v>Общий расчет</v>
      </c>
      <c r="D6140" s="11" t="str">
        <f>IFERROR(VLOOKUP(Rule!J6140,lvl_2[],2,FALSE),"Нет")</f>
        <v>Анализ даты</v>
      </c>
      <c r="E6140" s="11" t="str">
        <f>IFERROR(VLOOKUP(Rule!K6140,lvl_3[],2,FALSE),"Нет")</f>
        <v>Анализ даты</v>
      </c>
      <c r="F6140" s="11" t="str">
        <f>IFERROR(INDEX(lvl_4[],MATCH(L6140,lvl_4[ID],0),MATCH(TEXT(K6140,"##0"),lvl_4[#Headers],0)),"Нет")</f>
        <v>Символические звезды</v>
      </c>
      <c r="G6140" s="11" t="str">
        <f>IFERROR(INDEX(lvl_5[],MATCH(M6140,lvl_5[ID],0),MATCH(_xlfn.CONCAT(TEXT(K6140,"##0"),"_",TEXT(L6140,"##0")),lvl_5[#Headers],0)),"Нет")</f>
        <v>Звезда банкротства</v>
      </c>
      <c r="H6140" s="11" t="str">
        <f>IFERROR(INDEX(lvl_6[],MATCH(N6140,lvl_6[ID],0),MATCH(_xlfn.CONCAT(K6140,"_",L6140,"_",M6140),lvl_6[#Headers],0)),"Нет")</f>
        <v>Нет</v>
      </c>
      <c r="I6140" s="12">
        <v>1</v>
      </c>
      <c r="J6140" s="12">
        <v>4</v>
      </c>
      <c r="K6140" s="12">
        <v>1</v>
      </c>
      <c r="L6140" s="12">
        <v>5</v>
      </c>
      <c r="M6140" s="12">
        <v>27</v>
      </c>
      <c r="N6140" s="12">
        <v>1816</v>
      </c>
      <c r="O6140" s="12">
        <f>COUNTIF($P$2:P6140,P6140)</f>
        <v>1</v>
      </c>
      <c r="P6140" s="12" t="str">
        <f t="shared" si="348"/>
        <v>14105271816</v>
      </c>
      <c r="Q6140" s="12" t="str">
        <f t="shared" si="349"/>
        <v>141052718160001</v>
      </c>
      <c r="R6140" s="20" t="s">
        <v>4873</v>
      </c>
      <c r="U6140" s="12" t="s">
        <v>907</v>
      </c>
      <c r="W6140" s="12" t="s">
        <v>861</v>
      </c>
      <c r="BN6140" s="12">
        <v>1</v>
      </c>
      <c r="BP6140" s="12" t="s">
        <v>3801</v>
      </c>
      <c r="BR6140" s="9" t="s">
        <v>5077</v>
      </c>
      <c r="BS6140" s="9" t="s">
        <v>5069</v>
      </c>
      <c r="BT6140" s="9" t="s">
        <v>100</v>
      </c>
      <c r="BU6140" s="9" t="s">
        <v>100</v>
      </c>
      <c r="BV6140" s="9" t="s">
        <v>100</v>
      </c>
      <c r="BW6140" s="9" t="s">
        <v>100</v>
      </c>
      <c r="BX6140" s="9" t="s">
        <v>100</v>
      </c>
      <c r="BY6140" s="9" t="s">
        <v>100</v>
      </c>
    </row>
    <row r="6141" spans="1:77" ht="45" x14ac:dyDescent="0.25">
      <c r="A6141" s="12">
        <v>1</v>
      </c>
      <c r="B6141" s="11" t="str">
        <f t="shared" si="347"/>
        <v>Общий расчет. Анализ даты. Анализ даты. Символические звезды. Звезда банкротства. Нет</v>
      </c>
      <c r="C6141" s="11" t="str">
        <f>IFERROR(VLOOKUP(I6141,lvl_1[],2,FALSE),"Нет")</f>
        <v>Общий расчет</v>
      </c>
      <c r="D6141" s="11" t="str">
        <f>IFERROR(VLOOKUP(Rule!J6141,lvl_2[],2,FALSE),"Нет")</f>
        <v>Анализ даты</v>
      </c>
      <c r="E6141" s="11" t="str">
        <f>IFERROR(VLOOKUP(Rule!K6141,lvl_3[],2,FALSE),"Нет")</f>
        <v>Анализ даты</v>
      </c>
      <c r="F6141" s="11" t="str">
        <f>IFERROR(INDEX(lvl_4[],MATCH(L6141,lvl_4[ID],0),MATCH(TEXT(K6141,"##0"),lvl_4[#Headers],0)),"Нет")</f>
        <v>Символические звезды</v>
      </c>
      <c r="G6141" s="11" t="str">
        <f>IFERROR(INDEX(lvl_5[],MATCH(M6141,lvl_5[ID],0),MATCH(_xlfn.CONCAT(TEXT(K6141,"##0"),"_",TEXT(L6141,"##0")),lvl_5[#Headers],0)),"Нет")</f>
        <v>Звезда банкротства</v>
      </c>
      <c r="H6141" s="11" t="str">
        <f>IFERROR(INDEX(lvl_6[],MATCH(N6141,lvl_6[ID],0),MATCH(_xlfn.CONCAT(K6141,"_",L6141,"_",M6141),lvl_6[#Headers],0)),"Нет")</f>
        <v>Нет</v>
      </c>
      <c r="I6141" s="12">
        <v>1</v>
      </c>
      <c r="J6141" s="12">
        <v>4</v>
      </c>
      <c r="K6141" s="12">
        <v>1</v>
      </c>
      <c r="L6141" s="12">
        <v>5</v>
      </c>
      <c r="M6141" s="12">
        <v>27</v>
      </c>
      <c r="N6141" s="12">
        <v>1817</v>
      </c>
      <c r="O6141" s="12">
        <f>COUNTIF($P$2:P6141,P6141)</f>
        <v>1</v>
      </c>
      <c r="P6141" s="12" t="str">
        <f t="shared" si="348"/>
        <v>14105271817</v>
      </c>
      <c r="Q6141" s="12" t="str">
        <f t="shared" si="349"/>
        <v>141052718170001</v>
      </c>
      <c r="R6141" s="20" t="s">
        <v>4874</v>
      </c>
      <c r="U6141" s="12" t="s">
        <v>908</v>
      </c>
      <c r="W6141" s="12" t="s">
        <v>867</v>
      </c>
      <c r="BN6141" s="12">
        <v>1</v>
      </c>
      <c r="BP6141" s="12" t="s">
        <v>3801</v>
      </c>
      <c r="BR6141" s="9" t="s">
        <v>5090</v>
      </c>
      <c r="BS6141" s="9" t="s">
        <v>5070</v>
      </c>
      <c r="BT6141" s="9" t="s">
        <v>100</v>
      </c>
      <c r="BU6141" s="9" t="s">
        <v>100</v>
      </c>
      <c r="BV6141" s="9" t="s">
        <v>100</v>
      </c>
      <c r="BW6141" s="9" t="s">
        <v>100</v>
      </c>
      <c r="BX6141" s="9" t="s">
        <v>100</v>
      </c>
      <c r="BY6141" s="9" t="s">
        <v>100</v>
      </c>
    </row>
    <row r="6142" spans="1:77" ht="45" x14ac:dyDescent="0.25">
      <c r="A6142" s="12">
        <v>1</v>
      </c>
      <c r="B6142" s="11" t="str">
        <f t="shared" si="347"/>
        <v>Общий расчет. Анализ даты. Анализ даты. Символические звезды. Звезда банкротства. Нет</v>
      </c>
      <c r="C6142" s="11" t="str">
        <f>IFERROR(VLOOKUP(I6142,lvl_1[],2,FALSE),"Нет")</f>
        <v>Общий расчет</v>
      </c>
      <c r="D6142" s="11" t="str">
        <f>IFERROR(VLOOKUP(Rule!J6142,lvl_2[],2,FALSE),"Нет")</f>
        <v>Анализ даты</v>
      </c>
      <c r="E6142" s="11" t="str">
        <f>IFERROR(VLOOKUP(Rule!K6142,lvl_3[],2,FALSE),"Нет")</f>
        <v>Анализ даты</v>
      </c>
      <c r="F6142" s="11" t="str">
        <f>IFERROR(INDEX(lvl_4[],MATCH(L6142,lvl_4[ID],0),MATCH(TEXT(K6142,"##0"),lvl_4[#Headers],0)),"Нет")</f>
        <v>Символические звезды</v>
      </c>
      <c r="G6142" s="11" t="str">
        <f>IFERROR(INDEX(lvl_5[],MATCH(M6142,lvl_5[ID],0),MATCH(_xlfn.CONCAT(TEXT(K6142,"##0"),"_",TEXT(L6142,"##0")),lvl_5[#Headers],0)),"Нет")</f>
        <v>Звезда банкротства</v>
      </c>
      <c r="H6142" s="11" t="str">
        <f>IFERROR(INDEX(lvl_6[],MATCH(N6142,lvl_6[ID],0),MATCH(_xlfn.CONCAT(K6142,"_",L6142,"_",M6142),lvl_6[#Headers],0)),"Нет")</f>
        <v>Нет</v>
      </c>
      <c r="I6142" s="12">
        <v>1</v>
      </c>
      <c r="J6142" s="12">
        <v>4</v>
      </c>
      <c r="K6142" s="12">
        <v>1</v>
      </c>
      <c r="L6142" s="12">
        <v>5</v>
      </c>
      <c r="M6142" s="12">
        <v>27</v>
      </c>
      <c r="N6142" s="12">
        <v>1818</v>
      </c>
      <c r="O6142" s="12">
        <f>COUNTIF($P$2:P6142,P6142)</f>
        <v>1</v>
      </c>
      <c r="P6142" s="12" t="str">
        <f t="shared" si="348"/>
        <v>14105271818</v>
      </c>
      <c r="Q6142" s="12" t="str">
        <f t="shared" si="349"/>
        <v>141052718180001</v>
      </c>
      <c r="R6142" s="20" t="s">
        <v>4875</v>
      </c>
      <c r="U6142" s="12" t="s">
        <v>910</v>
      </c>
      <c r="W6142" s="12" t="s">
        <v>862</v>
      </c>
      <c r="BN6142" s="12">
        <v>1</v>
      </c>
      <c r="BP6142" s="12" t="s">
        <v>3801</v>
      </c>
      <c r="BR6142" s="9" t="s">
        <v>5068</v>
      </c>
      <c r="BS6142" s="9" t="s">
        <v>5082</v>
      </c>
      <c r="BT6142" s="9" t="s">
        <v>100</v>
      </c>
      <c r="BU6142" s="9" t="s">
        <v>100</v>
      </c>
      <c r="BV6142" s="9" t="s">
        <v>100</v>
      </c>
      <c r="BW6142" s="9" t="s">
        <v>100</v>
      </c>
      <c r="BX6142" s="9" t="s">
        <v>100</v>
      </c>
      <c r="BY6142" s="9" t="s">
        <v>100</v>
      </c>
    </row>
    <row r="6143" spans="1:77" ht="45" x14ac:dyDescent="0.25">
      <c r="A6143" s="12">
        <v>1</v>
      </c>
      <c r="B6143" s="11" t="str">
        <f t="shared" si="347"/>
        <v>Общий расчет. Анализ даты. Анализ даты. Символические звезды. Звезда банкротства. Нет</v>
      </c>
      <c r="C6143" s="11" t="str">
        <f>IFERROR(VLOOKUP(I6143,lvl_1[],2,FALSE),"Нет")</f>
        <v>Общий расчет</v>
      </c>
      <c r="D6143" s="11" t="str">
        <f>IFERROR(VLOOKUP(Rule!J6143,lvl_2[],2,FALSE),"Нет")</f>
        <v>Анализ даты</v>
      </c>
      <c r="E6143" s="11" t="str">
        <f>IFERROR(VLOOKUP(Rule!K6143,lvl_3[],2,FALSE),"Нет")</f>
        <v>Анализ даты</v>
      </c>
      <c r="F6143" s="11" t="str">
        <f>IFERROR(INDEX(lvl_4[],MATCH(L6143,lvl_4[ID],0),MATCH(TEXT(K6143,"##0"),lvl_4[#Headers],0)),"Нет")</f>
        <v>Символические звезды</v>
      </c>
      <c r="G6143" s="11" t="str">
        <f>IFERROR(INDEX(lvl_5[],MATCH(M6143,lvl_5[ID],0),MATCH(_xlfn.CONCAT(TEXT(K6143,"##0"),"_",TEXT(L6143,"##0")),lvl_5[#Headers],0)),"Нет")</f>
        <v>Звезда банкротства</v>
      </c>
      <c r="H6143" s="11" t="str">
        <f>IFERROR(INDEX(lvl_6[],MATCH(N6143,lvl_6[ID],0),MATCH(_xlfn.CONCAT(K6143,"_",L6143,"_",M6143),lvl_6[#Headers],0)),"Нет")</f>
        <v>Нет</v>
      </c>
      <c r="I6143" s="12">
        <v>1</v>
      </c>
      <c r="J6143" s="12">
        <v>4</v>
      </c>
      <c r="K6143" s="12">
        <v>1</v>
      </c>
      <c r="L6143" s="12">
        <v>5</v>
      </c>
      <c r="M6143" s="12">
        <v>27</v>
      </c>
      <c r="N6143" s="12">
        <v>1819</v>
      </c>
      <c r="O6143" s="12">
        <f>COUNTIF($P$2:P6143,P6143)</f>
        <v>1</v>
      </c>
      <c r="P6143" s="12" t="str">
        <f t="shared" si="348"/>
        <v>14105271819</v>
      </c>
      <c r="Q6143" s="12" t="str">
        <f t="shared" si="349"/>
        <v>141052718190001</v>
      </c>
      <c r="R6143" s="20" t="s">
        <v>4876</v>
      </c>
      <c r="U6143" s="12" t="s">
        <v>912</v>
      </c>
      <c r="W6143" s="12" t="s">
        <v>870</v>
      </c>
      <c r="BN6143" s="12">
        <v>1</v>
      </c>
      <c r="BP6143" s="12" t="s">
        <v>3801</v>
      </c>
      <c r="BR6143" s="9" t="s">
        <v>5079</v>
      </c>
      <c r="BS6143" s="9" t="s">
        <v>5076</v>
      </c>
      <c r="BT6143" s="9" t="s">
        <v>100</v>
      </c>
      <c r="BU6143" s="9" t="s">
        <v>100</v>
      </c>
      <c r="BV6143" s="9" t="s">
        <v>100</v>
      </c>
      <c r="BW6143" s="9" t="s">
        <v>100</v>
      </c>
      <c r="BX6143" s="9" t="s">
        <v>100</v>
      </c>
      <c r="BY6143" s="9" t="s">
        <v>100</v>
      </c>
    </row>
    <row r="6144" spans="1:77" ht="45" x14ac:dyDescent="0.25">
      <c r="A6144" s="12">
        <v>1</v>
      </c>
      <c r="B6144" s="11" t="str">
        <f t="shared" si="347"/>
        <v>Общий расчет. Анализ даты. Анализ даты. Символические звезды. Звезда банкротства. Нет</v>
      </c>
      <c r="C6144" s="11" t="str">
        <f>IFERROR(VLOOKUP(I6144,lvl_1[],2,FALSE),"Нет")</f>
        <v>Общий расчет</v>
      </c>
      <c r="D6144" s="11" t="str">
        <f>IFERROR(VLOOKUP(Rule!J6144,lvl_2[],2,FALSE),"Нет")</f>
        <v>Анализ даты</v>
      </c>
      <c r="E6144" s="11" t="str">
        <f>IFERROR(VLOOKUP(Rule!K6144,lvl_3[],2,FALSE),"Нет")</f>
        <v>Анализ даты</v>
      </c>
      <c r="F6144" s="11" t="str">
        <f>IFERROR(INDEX(lvl_4[],MATCH(L6144,lvl_4[ID],0),MATCH(TEXT(K6144,"##0"),lvl_4[#Headers],0)),"Нет")</f>
        <v>Символические звезды</v>
      </c>
      <c r="G6144" s="11" t="str">
        <f>IFERROR(INDEX(lvl_5[],MATCH(M6144,lvl_5[ID],0),MATCH(_xlfn.CONCAT(TEXT(K6144,"##0"),"_",TEXT(L6144,"##0")),lvl_5[#Headers],0)),"Нет")</f>
        <v>Звезда банкротства</v>
      </c>
      <c r="H6144" s="11" t="str">
        <f>IFERROR(INDEX(lvl_6[],MATCH(N6144,lvl_6[ID],0),MATCH(_xlfn.CONCAT(K6144,"_",L6144,"_",M6144),lvl_6[#Headers],0)),"Нет")</f>
        <v>Нет</v>
      </c>
      <c r="I6144" s="12">
        <v>1</v>
      </c>
      <c r="J6144" s="12">
        <v>4</v>
      </c>
      <c r="K6144" s="12">
        <v>1</v>
      </c>
      <c r="L6144" s="12">
        <v>5</v>
      </c>
      <c r="M6144" s="12">
        <v>27</v>
      </c>
      <c r="N6144" s="12">
        <v>1820</v>
      </c>
      <c r="O6144" s="12">
        <f>COUNTIF($P$2:P6144,P6144)</f>
        <v>1</v>
      </c>
      <c r="P6144" s="12" t="str">
        <f t="shared" si="348"/>
        <v>14105271820</v>
      </c>
      <c r="Q6144" s="12" t="str">
        <f t="shared" si="349"/>
        <v>141052718200001</v>
      </c>
      <c r="R6144" s="20" t="s">
        <v>4877</v>
      </c>
      <c r="U6144" s="12" t="s">
        <v>914</v>
      </c>
      <c r="W6144" s="12" t="s">
        <v>865</v>
      </c>
      <c r="BN6144" s="12">
        <v>1</v>
      </c>
      <c r="BP6144" s="12" t="s">
        <v>3801</v>
      </c>
      <c r="BR6144" s="9" t="s">
        <v>5071</v>
      </c>
      <c r="BS6144" s="9" t="s">
        <v>5085</v>
      </c>
      <c r="BT6144" s="9" t="s">
        <v>100</v>
      </c>
      <c r="BU6144" s="9" t="s">
        <v>100</v>
      </c>
      <c r="BV6144" s="9" t="s">
        <v>100</v>
      </c>
      <c r="BW6144" s="9" t="s">
        <v>100</v>
      </c>
      <c r="BX6144" s="9" t="s">
        <v>100</v>
      </c>
      <c r="BY6144" s="9" t="s">
        <v>100</v>
      </c>
    </row>
    <row r="6145" spans="1:77" ht="45" x14ac:dyDescent="0.25">
      <c r="A6145" s="12">
        <v>1</v>
      </c>
      <c r="B6145" s="11" t="str">
        <f t="shared" si="347"/>
        <v>Общий расчет. Анализ даты. Анализ даты. Символические звезды. Звезда банкротства. Нет</v>
      </c>
      <c r="C6145" s="11" t="str">
        <f>IFERROR(VLOOKUP(I6145,lvl_1[],2,FALSE),"Нет")</f>
        <v>Общий расчет</v>
      </c>
      <c r="D6145" s="11" t="str">
        <f>IFERROR(VLOOKUP(Rule!J6145,lvl_2[],2,FALSE),"Нет")</f>
        <v>Анализ даты</v>
      </c>
      <c r="E6145" s="11" t="str">
        <f>IFERROR(VLOOKUP(Rule!K6145,lvl_3[],2,FALSE),"Нет")</f>
        <v>Анализ даты</v>
      </c>
      <c r="F6145" s="11" t="str">
        <f>IFERROR(INDEX(lvl_4[],MATCH(L6145,lvl_4[ID],0),MATCH(TEXT(K6145,"##0"),lvl_4[#Headers],0)),"Нет")</f>
        <v>Символические звезды</v>
      </c>
      <c r="G6145" s="11" t="str">
        <f>IFERROR(INDEX(lvl_5[],MATCH(M6145,lvl_5[ID],0),MATCH(_xlfn.CONCAT(TEXT(K6145,"##0"),"_",TEXT(L6145,"##0")),lvl_5[#Headers],0)),"Нет")</f>
        <v>Звезда банкротства</v>
      </c>
      <c r="H6145" s="11" t="str">
        <f>IFERROR(INDEX(lvl_6[],MATCH(N6145,lvl_6[ID],0),MATCH(_xlfn.CONCAT(K6145,"_",L6145,"_",M6145),lvl_6[#Headers],0)),"Нет")</f>
        <v>Нет</v>
      </c>
      <c r="I6145" s="12">
        <v>1</v>
      </c>
      <c r="J6145" s="12">
        <v>4</v>
      </c>
      <c r="K6145" s="12">
        <v>1</v>
      </c>
      <c r="L6145" s="12">
        <v>5</v>
      </c>
      <c r="M6145" s="12">
        <v>27</v>
      </c>
      <c r="N6145" s="12">
        <v>1821</v>
      </c>
      <c r="O6145" s="12">
        <f>COUNTIF($P$2:P6145,P6145)</f>
        <v>1</v>
      </c>
      <c r="P6145" s="12" t="str">
        <f t="shared" si="348"/>
        <v>14105271821</v>
      </c>
      <c r="Q6145" s="12" t="str">
        <f t="shared" si="349"/>
        <v>141052718210001</v>
      </c>
      <c r="R6145" s="20" t="s">
        <v>4878</v>
      </c>
      <c r="U6145" s="12" t="s">
        <v>916</v>
      </c>
      <c r="W6145" s="12" t="s">
        <v>868</v>
      </c>
      <c r="BN6145" s="12">
        <v>1</v>
      </c>
      <c r="BP6145" s="12" t="s">
        <v>3801</v>
      </c>
      <c r="BR6145" s="9" t="s">
        <v>5081</v>
      </c>
      <c r="BS6145" s="9" t="s">
        <v>5087</v>
      </c>
      <c r="BT6145" s="9" t="s">
        <v>100</v>
      </c>
      <c r="BU6145" s="9" t="s">
        <v>100</v>
      </c>
      <c r="BV6145" s="9" t="s">
        <v>100</v>
      </c>
      <c r="BW6145" s="9" t="s">
        <v>100</v>
      </c>
      <c r="BX6145" s="9" t="s">
        <v>100</v>
      </c>
      <c r="BY6145" s="9" t="s">
        <v>100</v>
      </c>
    </row>
    <row r="6146" spans="1:77" ht="30" x14ac:dyDescent="0.25">
      <c r="A6146" s="12" t="s">
        <v>100</v>
      </c>
      <c r="B6146" s="11" t="str">
        <f t="shared" si="347"/>
        <v>Общий расчет. Анализ даты. Анализ даты. Символические звезды. 0. Нет</v>
      </c>
      <c r="C6146" s="11" t="str">
        <f>IFERROR(VLOOKUP(I6146,lvl_1[],2,FALSE),"Нет")</f>
        <v>Общий расчет</v>
      </c>
      <c r="D6146" s="11" t="str">
        <f>IFERROR(VLOOKUP(Rule!J6146,lvl_2[],2,FALSE),"Нет")</f>
        <v>Анализ даты</v>
      </c>
      <c r="E6146" s="11" t="str">
        <f>IFERROR(VLOOKUP(Rule!K6146,lvl_3[],2,FALSE),"Нет")</f>
        <v>Анализ даты</v>
      </c>
      <c r="F6146" s="11" t="str">
        <f>IFERROR(INDEX(lvl_4[],MATCH(L6146,lvl_4[ID],0),MATCH(TEXT(K6146,"##0"),lvl_4[#Headers],0)),"Нет")</f>
        <v>Символические звезды</v>
      </c>
      <c r="G6146" s="11">
        <f>IFERROR(INDEX(lvl_5[],MATCH(M6146,lvl_5[ID],0),MATCH(_xlfn.CONCAT(TEXT(K6146,"##0"),"_",TEXT(L6146,"##0")),lvl_5[#Headers],0)),"Нет")</f>
        <v>0</v>
      </c>
      <c r="H6146" s="11" t="str">
        <f>IFERROR(INDEX(lvl_6[],MATCH(N6146,lvl_6[ID],0),MATCH(_xlfn.CONCAT(K6146,"_",L6146,"_",M6146),lvl_6[#Headers],0)),"Нет")</f>
        <v>Нет</v>
      </c>
      <c r="I6146" s="12">
        <v>1</v>
      </c>
      <c r="J6146" s="12">
        <v>4</v>
      </c>
      <c r="K6146" s="12">
        <v>1</v>
      </c>
      <c r="L6146" s="12">
        <v>5</v>
      </c>
      <c r="N6146" s="12">
        <v>1822</v>
      </c>
      <c r="O6146" s="12">
        <f>COUNTIF($P$2:P6146,P6146)</f>
        <v>1</v>
      </c>
      <c r="P6146" s="12" t="str">
        <f t="shared" si="348"/>
        <v>141051822</v>
      </c>
      <c r="Q6146" s="12" t="str">
        <f t="shared" si="349"/>
        <v>1410518220001</v>
      </c>
      <c r="R6146" s="20" t="s">
        <v>4879</v>
      </c>
      <c r="U6146" s="12" t="s">
        <v>100</v>
      </c>
      <c r="W6146" s="12" t="s">
        <v>100</v>
      </c>
      <c r="BN6146" s="12" t="s">
        <v>100</v>
      </c>
      <c r="BP6146" s="12" t="s">
        <v>3801</v>
      </c>
      <c r="BR6146" s="9" t="s">
        <v>100</v>
      </c>
      <c r="BS6146" s="9" t="s">
        <v>100</v>
      </c>
      <c r="BT6146" s="9" t="s">
        <v>100</v>
      </c>
      <c r="BU6146" s="9" t="s">
        <v>100</v>
      </c>
      <c r="BV6146" s="9" t="s">
        <v>100</v>
      </c>
      <c r="BW6146" s="9" t="s">
        <v>100</v>
      </c>
      <c r="BX6146" s="9" t="s">
        <v>100</v>
      </c>
      <c r="BY6146" s="9" t="s">
        <v>100</v>
      </c>
    </row>
    <row r="6147" spans="1:77" ht="30" x14ac:dyDescent="0.25">
      <c r="A6147" s="12" t="s">
        <v>100</v>
      </c>
      <c r="B6147" s="11" t="str">
        <f t="shared" si="347"/>
        <v>Общий расчет. Анализ даты. Анализ даты. Символические звезды. 0. Нет</v>
      </c>
      <c r="C6147" s="11" t="str">
        <f>IFERROR(VLOOKUP(I6147,lvl_1[],2,FALSE),"Нет")</f>
        <v>Общий расчет</v>
      </c>
      <c r="D6147" s="11" t="str">
        <f>IFERROR(VLOOKUP(Rule!J6147,lvl_2[],2,FALSE),"Нет")</f>
        <v>Анализ даты</v>
      </c>
      <c r="E6147" s="11" t="str">
        <f>IFERROR(VLOOKUP(Rule!K6147,lvl_3[],2,FALSE),"Нет")</f>
        <v>Анализ даты</v>
      </c>
      <c r="F6147" s="11" t="str">
        <f>IFERROR(INDEX(lvl_4[],MATCH(L6147,lvl_4[ID],0),MATCH(TEXT(K6147,"##0"),lvl_4[#Headers],0)),"Нет")</f>
        <v>Символические звезды</v>
      </c>
      <c r="G6147" s="11">
        <f>IFERROR(INDEX(lvl_5[],MATCH(M6147,lvl_5[ID],0),MATCH(_xlfn.CONCAT(TEXT(K6147,"##0"),"_",TEXT(L6147,"##0")),lvl_5[#Headers],0)),"Нет")</f>
        <v>0</v>
      </c>
      <c r="H6147" s="11" t="str">
        <f>IFERROR(INDEX(lvl_6[],MATCH(N6147,lvl_6[ID],0),MATCH(_xlfn.CONCAT(K6147,"_",L6147,"_",M6147),lvl_6[#Headers],0)),"Нет")</f>
        <v>Нет</v>
      </c>
      <c r="I6147" s="12">
        <v>1</v>
      </c>
      <c r="J6147" s="12">
        <v>4</v>
      </c>
      <c r="K6147" s="12">
        <v>1</v>
      </c>
      <c r="L6147" s="12">
        <v>5</v>
      </c>
      <c r="N6147" s="12">
        <v>1823</v>
      </c>
      <c r="O6147" s="12">
        <f>COUNTIF($P$2:P6147,P6147)</f>
        <v>1</v>
      </c>
      <c r="P6147" s="12" t="str">
        <f t="shared" si="348"/>
        <v>141051823</v>
      </c>
      <c r="Q6147" s="12" t="str">
        <f t="shared" si="349"/>
        <v>1410518230001</v>
      </c>
      <c r="R6147" s="20" t="s">
        <v>4879</v>
      </c>
      <c r="U6147" s="12" t="s">
        <v>100</v>
      </c>
      <c r="W6147" s="12" t="s">
        <v>100</v>
      </c>
      <c r="BN6147" s="12" t="s">
        <v>100</v>
      </c>
      <c r="BP6147" s="12" t="s">
        <v>3801</v>
      </c>
      <c r="BR6147" s="9" t="s">
        <v>100</v>
      </c>
      <c r="BS6147" s="9" t="s">
        <v>100</v>
      </c>
      <c r="BT6147" s="9" t="s">
        <v>100</v>
      </c>
      <c r="BU6147" s="9" t="s">
        <v>100</v>
      </c>
      <c r="BV6147" s="9" t="s">
        <v>100</v>
      </c>
      <c r="BW6147" s="9" t="s">
        <v>100</v>
      </c>
      <c r="BX6147" s="9" t="s">
        <v>100</v>
      </c>
      <c r="BY6147" s="9" t="s">
        <v>100</v>
      </c>
    </row>
    <row r="6148" spans="1:77" ht="30" x14ac:dyDescent="0.25">
      <c r="A6148" s="12" t="s">
        <v>100</v>
      </c>
      <c r="B6148" s="11" t="str">
        <f t="shared" si="347"/>
        <v>Общий расчет. Анализ даты. Анализ даты. Символические звезды. 0. Нет</v>
      </c>
      <c r="C6148" s="11" t="str">
        <f>IFERROR(VLOOKUP(I6148,lvl_1[],2,FALSE),"Нет")</f>
        <v>Общий расчет</v>
      </c>
      <c r="D6148" s="11" t="str">
        <f>IFERROR(VLOOKUP(Rule!J6148,lvl_2[],2,FALSE),"Нет")</f>
        <v>Анализ даты</v>
      </c>
      <c r="E6148" s="11" t="str">
        <f>IFERROR(VLOOKUP(Rule!K6148,lvl_3[],2,FALSE),"Нет")</f>
        <v>Анализ даты</v>
      </c>
      <c r="F6148" s="11" t="str">
        <f>IFERROR(INDEX(lvl_4[],MATCH(L6148,lvl_4[ID],0),MATCH(TEXT(K6148,"##0"),lvl_4[#Headers],0)),"Нет")</f>
        <v>Символические звезды</v>
      </c>
      <c r="G6148" s="11">
        <f>IFERROR(INDEX(lvl_5[],MATCH(M6148,lvl_5[ID],0),MATCH(_xlfn.CONCAT(TEXT(K6148,"##0"),"_",TEXT(L6148,"##0")),lvl_5[#Headers],0)),"Нет")</f>
        <v>0</v>
      </c>
      <c r="H6148" s="11" t="str">
        <f>IFERROR(INDEX(lvl_6[],MATCH(N6148,lvl_6[ID],0),MATCH(_xlfn.CONCAT(K6148,"_",L6148,"_",M6148),lvl_6[#Headers],0)),"Нет")</f>
        <v>Нет</v>
      </c>
      <c r="I6148" s="12">
        <v>1</v>
      </c>
      <c r="J6148" s="12">
        <v>4</v>
      </c>
      <c r="K6148" s="12">
        <v>1</v>
      </c>
      <c r="L6148" s="12">
        <v>5</v>
      </c>
      <c r="N6148" s="12">
        <v>1824</v>
      </c>
      <c r="O6148" s="12">
        <f>COUNTIF($P$2:P6148,P6148)</f>
        <v>1</v>
      </c>
      <c r="P6148" s="12" t="str">
        <f t="shared" si="348"/>
        <v>141051824</v>
      </c>
      <c r="Q6148" s="12" t="str">
        <f t="shared" si="349"/>
        <v>1410518240001</v>
      </c>
      <c r="R6148" s="20" t="s">
        <v>4879</v>
      </c>
      <c r="U6148" s="12" t="s">
        <v>100</v>
      </c>
      <c r="W6148" s="12" t="s">
        <v>100</v>
      </c>
      <c r="BN6148" s="12" t="s">
        <v>100</v>
      </c>
      <c r="BP6148" s="12" t="s">
        <v>3801</v>
      </c>
      <c r="BR6148" s="9" t="s">
        <v>100</v>
      </c>
      <c r="BS6148" s="9" t="s">
        <v>100</v>
      </c>
      <c r="BT6148" s="9" t="s">
        <v>100</v>
      </c>
      <c r="BU6148" s="9" t="s">
        <v>100</v>
      </c>
      <c r="BV6148" s="9" t="s">
        <v>100</v>
      </c>
      <c r="BW6148" s="9" t="s">
        <v>100</v>
      </c>
      <c r="BX6148" s="9" t="s">
        <v>100</v>
      </c>
      <c r="BY6148" s="9" t="s">
        <v>100</v>
      </c>
    </row>
    <row r="6149" spans="1:77" ht="30" x14ac:dyDescent="0.25">
      <c r="A6149" s="12" t="s">
        <v>100</v>
      </c>
      <c r="B6149" s="11" t="str">
        <f t="shared" si="347"/>
        <v>Общий расчет. Анализ даты. Анализ даты. Символические звезды. 0. Нет</v>
      </c>
      <c r="C6149" s="11" t="str">
        <f>IFERROR(VLOOKUP(I6149,lvl_1[],2,FALSE),"Нет")</f>
        <v>Общий расчет</v>
      </c>
      <c r="D6149" s="11" t="str">
        <f>IFERROR(VLOOKUP(Rule!J6149,lvl_2[],2,FALSE),"Нет")</f>
        <v>Анализ даты</v>
      </c>
      <c r="E6149" s="11" t="str">
        <f>IFERROR(VLOOKUP(Rule!K6149,lvl_3[],2,FALSE),"Нет")</f>
        <v>Анализ даты</v>
      </c>
      <c r="F6149" s="11" t="str">
        <f>IFERROR(INDEX(lvl_4[],MATCH(L6149,lvl_4[ID],0),MATCH(TEXT(K6149,"##0"),lvl_4[#Headers],0)),"Нет")</f>
        <v>Символические звезды</v>
      </c>
      <c r="G6149" s="11">
        <f>IFERROR(INDEX(lvl_5[],MATCH(M6149,lvl_5[ID],0),MATCH(_xlfn.CONCAT(TEXT(K6149,"##0"),"_",TEXT(L6149,"##0")),lvl_5[#Headers],0)),"Нет")</f>
        <v>0</v>
      </c>
      <c r="H6149" s="11" t="str">
        <f>IFERROR(INDEX(lvl_6[],MATCH(N6149,lvl_6[ID],0),MATCH(_xlfn.CONCAT(K6149,"_",L6149,"_",M6149),lvl_6[#Headers],0)),"Нет")</f>
        <v>Нет</v>
      </c>
      <c r="I6149" s="12">
        <v>1</v>
      </c>
      <c r="J6149" s="12">
        <v>4</v>
      </c>
      <c r="K6149" s="12">
        <v>1</v>
      </c>
      <c r="L6149" s="12">
        <v>5</v>
      </c>
      <c r="N6149" s="12">
        <v>1825</v>
      </c>
      <c r="O6149" s="12">
        <f>COUNTIF($P$2:P6149,P6149)</f>
        <v>1</v>
      </c>
      <c r="P6149" s="12" t="str">
        <f t="shared" si="348"/>
        <v>141051825</v>
      </c>
      <c r="Q6149" s="12" t="str">
        <f t="shared" si="349"/>
        <v>1410518250001</v>
      </c>
      <c r="R6149" s="20" t="s">
        <v>4879</v>
      </c>
      <c r="U6149" s="12" t="s">
        <v>100</v>
      </c>
      <c r="W6149" s="12" t="s">
        <v>100</v>
      </c>
      <c r="BN6149" s="12" t="s">
        <v>100</v>
      </c>
      <c r="BP6149" s="12" t="s">
        <v>3801</v>
      </c>
      <c r="BR6149" s="9" t="s">
        <v>100</v>
      </c>
      <c r="BS6149" s="9" t="s">
        <v>100</v>
      </c>
      <c r="BT6149" s="9" t="s">
        <v>100</v>
      </c>
      <c r="BU6149" s="9" t="s">
        <v>100</v>
      </c>
      <c r="BV6149" s="9" t="s">
        <v>100</v>
      </c>
      <c r="BW6149" s="9" t="s">
        <v>100</v>
      </c>
      <c r="BX6149" s="9" t="s">
        <v>100</v>
      </c>
      <c r="BY6149" s="9" t="s">
        <v>100</v>
      </c>
    </row>
    <row r="6150" spans="1:77" ht="30" x14ac:dyDescent="0.25">
      <c r="A6150" s="12" t="s">
        <v>100</v>
      </c>
      <c r="B6150" s="11" t="str">
        <f t="shared" si="347"/>
        <v>Общий расчет. Анализ даты. Анализ даты. Символические звезды. 0. Нет</v>
      </c>
      <c r="C6150" s="11" t="str">
        <f>IFERROR(VLOOKUP(I6150,lvl_1[],2,FALSE),"Нет")</f>
        <v>Общий расчет</v>
      </c>
      <c r="D6150" s="11" t="str">
        <f>IFERROR(VLOOKUP(Rule!J6150,lvl_2[],2,FALSE),"Нет")</f>
        <v>Анализ даты</v>
      </c>
      <c r="E6150" s="11" t="str">
        <f>IFERROR(VLOOKUP(Rule!K6150,lvl_3[],2,FALSE),"Нет")</f>
        <v>Анализ даты</v>
      </c>
      <c r="F6150" s="11" t="str">
        <f>IFERROR(INDEX(lvl_4[],MATCH(L6150,lvl_4[ID],0),MATCH(TEXT(K6150,"##0"),lvl_4[#Headers],0)),"Нет")</f>
        <v>Символические звезды</v>
      </c>
      <c r="G6150" s="11">
        <f>IFERROR(INDEX(lvl_5[],MATCH(M6150,lvl_5[ID],0),MATCH(_xlfn.CONCAT(TEXT(K6150,"##0"),"_",TEXT(L6150,"##0")),lvl_5[#Headers],0)),"Нет")</f>
        <v>0</v>
      </c>
      <c r="H6150" s="11" t="str">
        <f>IFERROR(INDEX(lvl_6[],MATCH(N6150,lvl_6[ID],0),MATCH(_xlfn.CONCAT(K6150,"_",L6150,"_",M6150),lvl_6[#Headers],0)),"Нет")</f>
        <v>Нет</v>
      </c>
      <c r="I6150" s="12">
        <v>1</v>
      </c>
      <c r="J6150" s="12">
        <v>4</v>
      </c>
      <c r="K6150" s="12">
        <v>1</v>
      </c>
      <c r="L6150" s="12">
        <v>5</v>
      </c>
      <c r="N6150" s="12">
        <v>1826</v>
      </c>
      <c r="O6150" s="12">
        <f>COUNTIF($P$2:P6150,P6150)</f>
        <v>1</v>
      </c>
      <c r="P6150" s="12" t="str">
        <f t="shared" si="348"/>
        <v>141051826</v>
      </c>
      <c r="Q6150" s="12" t="str">
        <f t="shared" si="349"/>
        <v>1410518260001</v>
      </c>
      <c r="R6150" s="20" t="s">
        <v>4879</v>
      </c>
      <c r="U6150" s="12" t="s">
        <v>100</v>
      </c>
      <c r="W6150" s="12" t="s">
        <v>100</v>
      </c>
      <c r="BN6150" s="12" t="s">
        <v>100</v>
      </c>
      <c r="BP6150" s="12" t="s">
        <v>3801</v>
      </c>
      <c r="BR6150" s="9" t="s">
        <v>100</v>
      </c>
      <c r="BS6150" s="9" t="s">
        <v>100</v>
      </c>
      <c r="BT6150" s="9" t="s">
        <v>100</v>
      </c>
      <c r="BU6150" s="9" t="s">
        <v>100</v>
      </c>
      <c r="BV6150" s="9" t="s">
        <v>100</v>
      </c>
      <c r="BW6150" s="9" t="s">
        <v>100</v>
      </c>
      <c r="BX6150" s="9" t="s">
        <v>100</v>
      </c>
      <c r="BY6150" s="9" t="s">
        <v>100</v>
      </c>
    </row>
    <row r="6151" spans="1:77" ht="30" x14ac:dyDescent="0.25">
      <c r="A6151" s="12" t="s">
        <v>100</v>
      </c>
      <c r="B6151" s="11" t="str">
        <f t="shared" si="347"/>
        <v>Общий расчет. Анализ даты. Анализ даты. Символические звезды. 0. Нет</v>
      </c>
      <c r="C6151" s="11" t="str">
        <f>IFERROR(VLOOKUP(I6151,lvl_1[],2,FALSE),"Нет")</f>
        <v>Общий расчет</v>
      </c>
      <c r="D6151" s="11" t="str">
        <f>IFERROR(VLOOKUP(Rule!J6151,lvl_2[],2,FALSE),"Нет")</f>
        <v>Анализ даты</v>
      </c>
      <c r="E6151" s="11" t="str">
        <f>IFERROR(VLOOKUP(Rule!K6151,lvl_3[],2,FALSE),"Нет")</f>
        <v>Анализ даты</v>
      </c>
      <c r="F6151" s="11" t="str">
        <f>IFERROR(INDEX(lvl_4[],MATCH(L6151,lvl_4[ID],0),MATCH(TEXT(K6151,"##0"),lvl_4[#Headers],0)),"Нет")</f>
        <v>Символические звезды</v>
      </c>
      <c r="G6151" s="11">
        <f>IFERROR(INDEX(lvl_5[],MATCH(M6151,lvl_5[ID],0),MATCH(_xlfn.CONCAT(TEXT(K6151,"##0"),"_",TEXT(L6151,"##0")),lvl_5[#Headers],0)),"Нет")</f>
        <v>0</v>
      </c>
      <c r="H6151" s="11" t="str">
        <f>IFERROR(INDEX(lvl_6[],MATCH(N6151,lvl_6[ID],0),MATCH(_xlfn.CONCAT(K6151,"_",L6151,"_",M6151),lvl_6[#Headers],0)),"Нет")</f>
        <v>Нет</v>
      </c>
      <c r="I6151" s="12">
        <v>1</v>
      </c>
      <c r="J6151" s="12">
        <v>4</v>
      </c>
      <c r="K6151" s="12">
        <v>1</v>
      </c>
      <c r="L6151" s="12">
        <v>5</v>
      </c>
      <c r="N6151" s="12">
        <v>1827</v>
      </c>
      <c r="O6151" s="12">
        <f>COUNTIF($P$2:P6151,P6151)</f>
        <v>1</v>
      </c>
      <c r="P6151" s="12" t="str">
        <f t="shared" si="348"/>
        <v>141051827</v>
      </c>
      <c r="Q6151" s="12" t="str">
        <f t="shared" si="349"/>
        <v>1410518270001</v>
      </c>
      <c r="R6151" s="20" t="s">
        <v>4879</v>
      </c>
      <c r="U6151" s="12" t="s">
        <v>100</v>
      </c>
      <c r="W6151" s="12" t="s">
        <v>100</v>
      </c>
      <c r="BN6151" s="12" t="s">
        <v>100</v>
      </c>
      <c r="BP6151" s="12" t="s">
        <v>3801</v>
      </c>
      <c r="BR6151" s="9" t="s">
        <v>100</v>
      </c>
      <c r="BS6151" s="9" t="s">
        <v>100</v>
      </c>
      <c r="BT6151" s="9" t="s">
        <v>100</v>
      </c>
      <c r="BU6151" s="9" t="s">
        <v>100</v>
      </c>
      <c r="BV6151" s="9" t="s">
        <v>100</v>
      </c>
      <c r="BW6151" s="9" t="s">
        <v>100</v>
      </c>
      <c r="BX6151" s="9" t="s">
        <v>100</v>
      </c>
      <c r="BY6151" s="9" t="s">
        <v>100</v>
      </c>
    </row>
    <row r="6152" spans="1:77" ht="45" x14ac:dyDescent="0.25">
      <c r="A6152" s="12">
        <v>1</v>
      </c>
      <c r="B6152" s="11" t="str">
        <f t="shared" si="347"/>
        <v>Общий расчет. Анализ даты. Анализ даты. Символические звезды. Куйгант. Нет</v>
      </c>
      <c r="C6152" s="11" t="str">
        <f>IFERROR(VLOOKUP(I6152,lvl_1[],2,FALSE),"Нет")</f>
        <v>Общий расчет</v>
      </c>
      <c r="D6152" s="11" t="str">
        <f>IFERROR(VLOOKUP(Rule!J6152,lvl_2[],2,FALSE),"Нет")</f>
        <v>Анализ даты</v>
      </c>
      <c r="E6152" s="11" t="str">
        <f>IFERROR(VLOOKUP(Rule!K6152,lvl_3[],2,FALSE),"Нет")</f>
        <v>Анализ даты</v>
      </c>
      <c r="F6152" s="11" t="str">
        <f>IFERROR(INDEX(lvl_4[],MATCH(L6152,lvl_4[ID],0),MATCH(TEXT(K6152,"##0"),lvl_4[#Headers],0)),"Нет")</f>
        <v>Символические звезды</v>
      </c>
      <c r="G6152" s="11" t="str">
        <f>IFERROR(INDEX(lvl_5[],MATCH(M6152,lvl_5[ID],0),MATCH(_xlfn.CONCAT(TEXT(K6152,"##0"),"_",TEXT(L6152,"##0")),lvl_5[#Headers],0)),"Нет")</f>
        <v>Куйгант</v>
      </c>
      <c r="H6152" s="11" t="str">
        <f>IFERROR(INDEX(lvl_6[],MATCH(N6152,lvl_6[ID],0),MATCH(_xlfn.CONCAT(K6152,"_",L6152,"_",M6152),lvl_6[#Headers],0)),"Нет")</f>
        <v>Нет</v>
      </c>
      <c r="I6152" s="12">
        <v>1</v>
      </c>
      <c r="J6152" s="12">
        <v>4</v>
      </c>
      <c r="K6152" s="12">
        <v>1</v>
      </c>
      <c r="L6152" s="12">
        <v>5</v>
      </c>
      <c r="M6152" s="12">
        <v>22</v>
      </c>
      <c r="N6152" s="12">
        <v>1828</v>
      </c>
      <c r="O6152" s="12">
        <f>COUNTIF($P$2:P6152,P6152)</f>
        <v>1</v>
      </c>
      <c r="P6152" s="12" t="str">
        <f t="shared" si="348"/>
        <v>14105221828</v>
      </c>
      <c r="Q6152" s="12" t="str">
        <f t="shared" si="349"/>
        <v>141052218280001</v>
      </c>
      <c r="R6152" s="20" t="s">
        <v>4785</v>
      </c>
      <c r="U6152" s="12" t="s">
        <v>910</v>
      </c>
      <c r="W6152" s="12" t="s">
        <v>861</v>
      </c>
      <c r="AB6152" s="12" t="s">
        <v>100</v>
      </c>
      <c r="AD6152" s="12" t="s">
        <v>100</v>
      </c>
      <c r="BN6152" s="12">
        <v>1</v>
      </c>
      <c r="BP6152" s="12" t="s">
        <v>3802</v>
      </c>
      <c r="BR6152" s="9" t="s">
        <v>5068</v>
      </c>
      <c r="BS6152" s="9" t="s">
        <v>5069</v>
      </c>
      <c r="BT6152" s="9" t="s">
        <v>100</v>
      </c>
      <c r="BU6152" s="9" t="s">
        <v>100</v>
      </c>
      <c r="BV6152" s="9" t="s">
        <v>100</v>
      </c>
      <c r="BW6152" s="9" t="s">
        <v>100</v>
      </c>
      <c r="BX6152" s="9" t="s">
        <v>100</v>
      </c>
      <c r="BY6152" s="9" t="s">
        <v>100</v>
      </c>
    </row>
    <row r="6153" spans="1:77" ht="45" x14ac:dyDescent="0.25">
      <c r="A6153" s="12">
        <v>1</v>
      </c>
      <c r="B6153" s="11" t="str">
        <f t="shared" si="347"/>
        <v>Общий расчет. Анализ даты. Анализ даты. Символические звезды. Куйгант. Нет</v>
      </c>
      <c r="C6153" s="11" t="str">
        <f>IFERROR(VLOOKUP(I6153,lvl_1[],2,FALSE),"Нет")</f>
        <v>Общий расчет</v>
      </c>
      <c r="D6153" s="11" t="str">
        <f>IFERROR(VLOOKUP(Rule!J6153,lvl_2[],2,FALSE),"Нет")</f>
        <v>Анализ даты</v>
      </c>
      <c r="E6153" s="11" t="str">
        <f>IFERROR(VLOOKUP(Rule!K6153,lvl_3[],2,FALSE),"Нет")</f>
        <v>Анализ даты</v>
      </c>
      <c r="F6153" s="11" t="str">
        <f>IFERROR(INDEX(lvl_4[],MATCH(L6153,lvl_4[ID],0),MATCH(TEXT(K6153,"##0"),lvl_4[#Headers],0)),"Нет")</f>
        <v>Символические звезды</v>
      </c>
      <c r="G6153" s="11" t="str">
        <f>IFERROR(INDEX(lvl_5[],MATCH(M6153,lvl_5[ID],0),MATCH(_xlfn.CONCAT(TEXT(K6153,"##0"),"_",TEXT(L6153,"##0")),lvl_5[#Headers],0)),"Нет")</f>
        <v>Куйгант</v>
      </c>
      <c r="H6153" s="11" t="str">
        <f>IFERROR(INDEX(lvl_6[],MATCH(N6153,lvl_6[ID],0),MATCH(_xlfn.CONCAT(K6153,"_",L6153,"_",M6153),lvl_6[#Headers],0)),"Нет")</f>
        <v>Нет</v>
      </c>
      <c r="I6153" s="12">
        <v>1</v>
      </c>
      <c r="J6153" s="12">
        <v>4</v>
      </c>
      <c r="K6153" s="12">
        <v>1</v>
      </c>
      <c r="L6153" s="12">
        <v>5</v>
      </c>
      <c r="M6153" s="12">
        <v>22</v>
      </c>
      <c r="N6153" s="12">
        <v>1829</v>
      </c>
      <c r="O6153" s="12">
        <f>COUNTIF($P$2:P6153,P6153)</f>
        <v>1</v>
      </c>
      <c r="P6153" s="12" t="str">
        <f t="shared" si="348"/>
        <v>14105221829</v>
      </c>
      <c r="Q6153" s="12" t="str">
        <f t="shared" si="349"/>
        <v>141052218290001</v>
      </c>
      <c r="R6153" s="20" t="s">
        <v>4786</v>
      </c>
      <c r="U6153" s="12" t="s">
        <v>910</v>
      </c>
      <c r="W6153" s="12" t="s">
        <v>867</v>
      </c>
      <c r="AB6153" s="12" t="s">
        <v>100</v>
      </c>
      <c r="AD6153" s="12" t="s">
        <v>100</v>
      </c>
      <c r="BN6153" s="12">
        <v>1</v>
      </c>
      <c r="BP6153" s="12" t="s">
        <v>3802</v>
      </c>
      <c r="BR6153" s="9" t="s">
        <v>5068</v>
      </c>
      <c r="BS6153" s="9" t="s">
        <v>5070</v>
      </c>
      <c r="BT6153" s="9" t="s">
        <v>100</v>
      </c>
      <c r="BU6153" s="9" t="s">
        <v>100</v>
      </c>
      <c r="BV6153" s="9" t="s">
        <v>100</v>
      </c>
      <c r="BW6153" s="9" t="s">
        <v>100</v>
      </c>
      <c r="BX6153" s="9" t="s">
        <v>100</v>
      </c>
      <c r="BY6153" s="9" t="s">
        <v>100</v>
      </c>
    </row>
    <row r="6154" spans="1:77" ht="45" x14ac:dyDescent="0.25">
      <c r="A6154" s="12">
        <v>1</v>
      </c>
      <c r="B6154" s="11" t="str">
        <f t="shared" si="347"/>
        <v>Общий расчет. Анализ даты. Анализ даты. Символические звезды. Куйгант. Нет</v>
      </c>
      <c r="C6154" s="11" t="str">
        <f>IFERROR(VLOOKUP(I6154,lvl_1[],2,FALSE),"Нет")</f>
        <v>Общий расчет</v>
      </c>
      <c r="D6154" s="11" t="str">
        <f>IFERROR(VLOOKUP(Rule!J6154,lvl_2[],2,FALSE),"Нет")</f>
        <v>Анализ даты</v>
      </c>
      <c r="E6154" s="11" t="str">
        <f>IFERROR(VLOOKUP(Rule!K6154,lvl_3[],2,FALSE),"Нет")</f>
        <v>Анализ даты</v>
      </c>
      <c r="F6154" s="11" t="str">
        <f>IFERROR(INDEX(lvl_4[],MATCH(L6154,lvl_4[ID],0),MATCH(TEXT(K6154,"##0"),lvl_4[#Headers],0)),"Нет")</f>
        <v>Символические звезды</v>
      </c>
      <c r="G6154" s="11" t="str">
        <f>IFERROR(INDEX(lvl_5[],MATCH(M6154,lvl_5[ID],0),MATCH(_xlfn.CONCAT(TEXT(K6154,"##0"),"_",TEXT(L6154,"##0")),lvl_5[#Headers],0)),"Нет")</f>
        <v>Куйгант</v>
      </c>
      <c r="H6154" s="11" t="str">
        <f>IFERROR(INDEX(lvl_6[],MATCH(N6154,lvl_6[ID],0),MATCH(_xlfn.CONCAT(K6154,"_",L6154,"_",M6154),lvl_6[#Headers],0)),"Нет")</f>
        <v>Нет</v>
      </c>
      <c r="I6154" s="12">
        <v>1</v>
      </c>
      <c r="J6154" s="12">
        <v>4</v>
      </c>
      <c r="K6154" s="12">
        <v>1</v>
      </c>
      <c r="L6154" s="12">
        <v>5</v>
      </c>
      <c r="M6154" s="12">
        <v>22</v>
      </c>
      <c r="N6154" s="12">
        <v>1830</v>
      </c>
      <c r="O6154" s="12">
        <f>COUNTIF($P$2:P6154,P6154)</f>
        <v>1</v>
      </c>
      <c r="P6154" s="12" t="str">
        <f t="shared" si="348"/>
        <v>14105221830</v>
      </c>
      <c r="Q6154" s="12" t="str">
        <f t="shared" si="349"/>
        <v>141052218300001</v>
      </c>
      <c r="R6154" s="20" t="s">
        <v>4787</v>
      </c>
      <c r="U6154" s="12" t="s">
        <v>914</v>
      </c>
      <c r="W6154" s="12" t="s">
        <v>861</v>
      </c>
      <c r="AB6154" s="12" t="s">
        <v>100</v>
      </c>
      <c r="AD6154" s="12" t="s">
        <v>100</v>
      </c>
      <c r="BN6154" s="12">
        <v>1</v>
      </c>
      <c r="BP6154" s="12" t="s">
        <v>3802</v>
      </c>
      <c r="BR6154" s="9" t="s">
        <v>5071</v>
      </c>
      <c r="BS6154" s="9" t="s">
        <v>5069</v>
      </c>
      <c r="BT6154" s="9" t="s">
        <v>100</v>
      </c>
      <c r="BU6154" s="9" t="s">
        <v>100</v>
      </c>
      <c r="BV6154" s="9" t="s">
        <v>100</v>
      </c>
      <c r="BW6154" s="9" t="s">
        <v>100</v>
      </c>
      <c r="BX6154" s="9" t="s">
        <v>100</v>
      </c>
      <c r="BY6154" s="9" t="s">
        <v>100</v>
      </c>
    </row>
    <row r="6155" spans="1:77" ht="45" x14ac:dyDescent="0.25">
      <c r="A6155" s="12">
        <v>1</v>
      </c>
      <c r="B6155" s="11" t="str">
        <f t="shared" si="347"/>
        <v>Общий расчет. Анализ даты. Анализ даты. Символические звезды. Куйгант. Нет</v>
      </c>
      <c r="C6155" s="11" t="str">
        <f>IFERROR(VLOOKUP(I6155,lvl_1[],2,FALSE),"Нет")</f>
        <v>Общий расчет</v>
      </c>
      <c r="D6155" s="11" t="str">
        <f>IFERROR(VLOOKUP(Rule!J6155,lvl_2[],2,FALSE),"Нет")</f>
        <v>Анализ даты</v>
      </c>
      <c r="E6155" s="11" t="str">
        <f>IFERROR(VLOOKUP(Rule!K6155,lvl_3[],2,FALSE),"Нет")</f>
        <v>Анализ даты</v>
      </c>
      <c r="F6155" s="11" t="str">
        <f>IFERROR(INDEX(lvl_4[],MATCH(L6155,lvl_4[ID],0),MATCH(TEXT(K6155,"##0"),lvl_4[#Headers],0)),"Нет")</f>
        <v>Символические звезды</v>
      </c>
      <c r="G6155" s="11" t="str">
        <f>IFERROR(INDEX(lvl_5[],MATCH(M6155,lvl_5[ID],0),MATCH(_xlfn.CONCAT(TEXT(K6155,"##0"),"_",TEXT(L6155,"##0")),lvl_5[#Headers],0)),"Нет")</f>
        <v>Куйгант</v>
      </c>
      <c r="H6155" s="11" t="str">
        <f>IFERROR(INDEX(lvl_6[],MATCH(N6155,lvl_6[ID],0),MATCH(_xlfn.CONCAT(K6155,"_",L6155,"_",M6155),lvl_6[#Headers],0)),"Нет")</f>
        <v>Нет</v>
      </c>
      <c r="I6155" s="12">
        <v>1</v>
      </c>
      <c r="J6155" s="12">
        <v>4</v>
      </c>
      <c r="K6155" s="12">
        <v>1</v>
      </c>
      <c r="L6155" s="12">
        <v>5</v>
      </c>
      <c r="M6155" s="12">
        <v>22</v>
      </c>
      <c r="N6155" s="12">
        <v>1831</v>
      </c>
      <c r="O6155" s="12">
        <f>COUNTIF($P$2:P6155,P6155)</f>
        <v>1</v>
      </c>
      <c r="P6155" s="12" t="str">
        <f t="shared" si="348"/>
        <v>14105221831</v>
      </c>
      <c r="Q6155" s="12" t="str">
        <f t="shared" si="349"/>
        <v>141052218310001</v>
      </c>
      <c r="R6155" s="20" t="s">
        <v>4788</v>
      </c>
      <c r="U6155" s="12" t="s">
        <v>867</v>
      </c>
      <c r="W6155" s="12" t="s">
        <v>867</v>
      </c>
      <c r="AB6155" s="12" t="s">
        <v>100</v>
      </c>
      <c r="AD6155" s="12" t="s">
        <v>100</v>
      </c>
      <c r="BN6155" s="12">
        <v>1</v>
      </c>
      <c r="BP6155" s="12" t="s">
        <v>3802</v>
      </c>
      <c r="BR6155" s="9" t="s">
        <v>5072</v>
      </c>
      <c r="BS6155" s="9" t="s">
        <v>5070</v>
      </c>
      <c r="BT6155" s="9" t="s">
        <v>100</v>
      </c>
      <c r="BU6155" s="9" t="s">
        <v>100</v>
      </c>
      <c r="BV6155" s="9" t="s">
        <v>100</v>
      </c>
      <c r="BW6155" s="9" t="s">
        <v>100</v>
      </c>
      <c r="BX6155" s="9" t="s">
        <v>100</v>
      </c>
      <c r="BY6155" s="9" t="s">
        <v>100</v>
      </c>
    </row>
    <row r="6156" spans="1:77" ht="45" x14ac:dyDescent="0.25">
      <c r="A6156" s="12">
        <v>1</v>
      </c>
      <c r="B6156" s="11" t="str">
        <f t="shared" si="347"/>
        <v>Общий расчет. Анализ даты. Анализ даты. Символические звезды. Ошибка Инь-Ян. Нет</v>
      </c>
      <c r="C6156" s="11" t="str">
        <f>IFERROR(VLOOKUP(I6156,lvl_1[],2,FALSE),"Нет")</f>
        <v>Общий расчет</v>
      </c>
      <c r="D6156" s="11" t="str">
        <f>IFERROR(VLOOKUP(Rule!J6156,lvl_2[],2,FALSE),"Нет")</f>
        <v>Анализ даты</v>
      </c>
      <c r="E6156" s="11" t="str">
        <f>IFERROR(VLOOKUP(Rule!K6156,lvl_3[],2,FALSE),"Нет")</f>
        <v>Анализ даты</v>
      </c>
      <c r="F6156" s="11" t="str">
        <f>IFERROR(INDEX(lvl_4[],MATCH(L6156,lvl_4[ID],0),MATCH(TEXT(K6156,"##0"),lvl_4[#Headers],0)),"Нет")</f>
        <v>Символические звезды</v>
      </c>
      <c r="G6156" s="11" t="str">
        <f>IFERROR(INDEX(lvl_5[],MATCH(M6156,lvl_5[ID],0),MATCH(_xlfn.CONCAT(TEXT(K6156,"##0"),"_",TEXT(L6156,"##0")),lvl_5[#Headers],0)),"Нет")</f>
        <v>Ошибка Инь-Ян</v>
      </c>
      <c r="H6156" s="11" t="str">
        <f>IFERROR(INDEX(lvl_6[],MATCH(N6156,lvl_6[ID],0),MATCH(_xlfn.CONCAT(K6156,"_",L6156,"_",M6156),lvl_6[#Headers],0)),"Нет")</f>
        <v>Нет</v>
      </c>
      <c r="I6156" s="12">
        <v>1</v>
      </c>
      <c r="J6156" s="12">
        <v>4</v>
      </c>
      <c r="K6156" s="12">
        <v>1</v>
      </c>
      <c r="L6156" s="12">
        <v>5</v>
      </c>
      <c r="M6156" s="12">
        <v>23</v>
      </c>
      <c r="N6156" s="12">
        <v>1832</v>
      </c>
      <c r="O6156" s="12">
        <f>COUNTIF($P$2:P6156,P6156)</f>
        <v>1</v>
      </c>
      <c r="P6156" s="12" t="str">
        <f t="shared" si="348"/>
        <v>14105231832</v>
      </c>
      <c r="Q6156" s="12" t="str">
        <f t="shared" si="349"/>
        <v>141052318320001</v>
      </c>
      <c r="R6156" s="20" t="s">
        <v>4789</v>
      </c>
      <c r="U6156" s="12" t="s">
        <v>903</v>
      </c>
      <c r="W6156" s="12" t="s">
        <v>869</v>
      </c>
      <c r="AB6156" s="12" t="s">
        <v>100</v>
      </c>
      <c r="AD6156" s="12" t="s">
        <v>100</v>
      </c>
      <c r="BN6156" s="12">
        <v>1</v>
      </c>
      <c r="BP6156" s="12" t="s">
        <v>3802</v>
      </c>
      <c r="BR6156" s="9" t="s">
        <v>5073</v>
      </c>
      <c r="BS6156" s="9" t="s">
        <v>5074</v>
      </c>
      <c r="BT6156" s="9" t="s">
        <v>100</v>
      </c>
      <c r="BU6156" s="9" t="s">
        <v>100</v>
      </c>
      <c r="BV6156" s="9" t="s">
        <v>100</v>
      </c>
      <c r="BW6156" s="9" t="s">
        <v>100</v>
      </c>
      <c r="BX6156" s="9" t="s">
        <v>100</v>
      </c>
      <c r="BY6156" s="9" t="s">
        <v>100</v>
      </c>
    </row>
    <row r="6157" spans="1:77" ht="45" x14ac:dyDescent="0.25">
      <c r="A6157" s="12">
        <v>1</v>
      </c>
      <c r="B6157" s="11" t="str">
        <f t="shared" si="347"/>
        <v>Общий расчет. Анализ даты. Анализ даты. Символические звезды. Ошибка Инь-Ян. Нет</v>
      </c>
      <c r="C6157" s="11" t="str">
        <f>IFERROR(VLOOKUP(I6157,lvl_1[],2,FALSE),"Нет")</f>
        <v>Общий расчет</v>
      </c>
      <c r="D6157" s="11" t="str">
        <f>IFERROR(VLOOKUP(Rule!J6157,lvl_2[],2,FALSE),"Нет")</f>
        <v>Анализ даты</v>
      </c>
      <c r="E6157" s="11" t="str">
        <f>IFERROR(VLOOKUP(Rule!K6157,lvl_3[],2,FALSE),"Нет")</f>
        <v>Анализ даты</v>
      </c>
      <c r="F6157" s="11" t="str">
        <f>IFERROR(INDEX(lvl_4[],MATCH(L6157,lvl_4[ID],0),MATCH(TEXT(K6157,"##0"),lvl_4[#Headers],0)),"Нет")</f>
        <v>Символические звезды</v>
      </c>
      <c r="G6157" s="11" t="str">
        <f>IFERROR(INDEX(lvl_5[],MATCH(M6157,lvl_5[ID],0),MATCH(_xlfn.CONCAT(TEXT(K6157,"##0"),"_",TEXT(L6157,"##0")),lvl_5[#Headers],0)),"Нет")</f>
        <v>Ошибка Инь-Ян</v>
      </c>
      <c r="H6157" s="11" t="str">
        <f>IFERROR(INDEX(lvl_6[],MATCH(N6157,lvl_6[ID],0),MATCH(_xlfn.CONCAT(K6157,"_",L6157,"_",M6157),lvl_6[#Headers],0)),"Нет")</f>
        <v>Нет</v>
      </c>
      <c r="I6157" s="12">
        <v>1</v>
      </c>
      <c r="J6157" s="12">
        <v>4</v>
      </c>
      <c r="K6157" s="12">
        <v>1</v>
      </c>
      <c r="L6157" s="12">
        <v>5</v>
      </c>
      <c r="M6157" s="12">
        <v>23</v>
      </c>
      <c r="N6157" s="12">
        <v>1833</v>
      </c>
      <c r="O6157" s="12">
        <f>COUNTIF($P$2:P6157,P6157)</f>
        <v>1</v>
      </c>
      <c r="P6157" s="12" t="str">
        <f t="shared" si="348"/>
        <v>14105231833</v>
      </c>
      <c r="Q6157" s="12" t="str">
        <f t="shared" si="349"/>
        <v>141052318330001</v>
      </c>
      <c r="R6157" s="20" t="s">
        <v>4790</v>
      </c>
      <c r="U6157" s="12" t="s">
        <v>905</v>
      </c>
      <c r="W6157" s="12" t="s">
        <v>870</v>
      </c>
      <c r="AB6157" s="12" t="s">
        <v>100</v>
      </c>
      <c r="AD6157" s="12" t="s">
        <v>100</v>
      </c>
      <c r="BN6157" s="12">
        <v>1</v>
      </c>
      <c r="BP6157" s="12" t="s">
        <v>3802</v>
      </c>
      <c r="BR6157" s="9" t="s">
        <v>5075</v>
      </c>
      <c r="BS6157" s="9" t="s">
        <v>5076</v>
      </c>
      <c r="BT6157" s="9" t="s">
        <v>100</v>
      </c>
      <c r="BU6157" s="9" t="s">
        <v>100</v>
      </c>
      <c r="BV6157" s="9" t="s">
        <v>100</v>
      </c>
      <c r="BW6157" s="9" t="s">
        <v>100</v>
      </c>
      <c r="BX6157" s="9" t="s">
        <v>100</v>
      </c>
      <c r="BY6157" s="9" t="s">
        <v>100</v>
      </c>
    </row>
    <row r="6158" spans="1:77" ht="45" x14ac:dyDescent="0.25">
      <c r="A6158" s="12">
        <v>1</v>
      </c>
      <c r="B6158" s="11" t="str">
        <f t="shared" si="347"/>
        <v>Общий расчет. Анализ даты. Анализ даты. Символические звезды. Ошибка Инь-Ян. Нет</v>
      </c>
      <c r="C6158" s="11" t="str">
        <f>IFERROR(VLOOKUP(I6158,lvl_1[],2,FALSE),"Нет")</f>
        <v>Общий расчет</v>
      </c>
      <c r="D6158" s="11" t="str">
        <f>IFERROR(VLOOKUP(Rule!J6158,lvl_2[],2,FALSE),"Нет")</f>
        <v>Анализ даты</v>
      </c>
      <c r="E6158" s="11" t="str">
        <f>IFERROR(VLOOKUP(Rule!K6158,lvl_3[],2,FALSE),"Нет")</f>
        <v>Анализ даты</v>
      </c>
      <c r="F6158" s="11" t="str">
        <f>IFERROR(INDEX(lvl_4[],MATCH(L6158,lvl_4[ID],0),MATCH(TEXT(K6158,"##0"),lvl_4[#Headers],0)),"Нет")</f>
        <v>Символические звезды</v>
      </c>
      <c r="G6158" s="11" t="str">
        <f>IFERROR(INDEX(lvl_5[],MATCH(M6158,lvl_5[ID],0),MATCH(_xlfn.CONCAT(TEXT(K6158,"##0"),"_",TEXT(L6158,"##0")),lvl_5[#Headers],0)),"Нет")</f>
        <v>Ошибка Инь-Ян</v>
      </c>
      <c r="H6158" s="11" t="str">
        <f>IFERROR(INDEX(lvl_6[],MATCH(N6158,lvl_6[ID],0),MATCH(_xlfn.CONCAT(K6158,"_",L6158,"_",M6158),lvl_6[#Headers],0)),"Нет")</f>
        <v>Нет</v>
      </c>
      <c r="I6158" s="12">
        <v>1</v>
      </c>
      <c r="J6158" s="12">
        <v>4</v>
      </c>
      <c r="K6158" s="12">
        <v>1</v>
      </c>
      <c r="L6158" s="12">
        <v>5</v>
      </c>
      <c r="M6158" s="12">
        <v>23</v>
      </c>
      <c r="N6158" s="12">
        <v>1834</v>
      </c>
      <c r="O6158" s="12">
        <f>COUNTIF($P$2:P6158,P6158)</f>
        <v>1</v>
      </c>
      <c r="P6158" s="12" t="str">
        <f t="shared" si="348"/>
        <v>14105231834</v>
      </c>
      <c r="Q6158" s="12" t="str">
        <f t="shared" si="349"/>
        <v>141052318340001</v>
      </c>
      <c r="R6158" s="20" t="s">
        <v>4791</v>
      </c>
      <c r="U6158" s="12" t="s">
        <v>907</v>
      </c>
      <c r="W6158" s="12" t="s">
        <v>859</v>
      </c>
      <c r="AB6158" s="12" t="s">
        <v>100</v>
      </c>
      <c r="AD6158" s="12" t="s">
        <v>100</v>
      </c>
      <c r="BN6158" s="12">
        <v>1</v>
      </c>
      <c r="BP6158" s="12" t="s">
        <v>3802</v>
      </c>
      <c r="BR6158" s="9" t="s">
        <v>5077</v>
      </c>
      <c r="BS6158" s="9" t="s">
        <v>5078</v>
      </c>
      <c r="BT6158" s="9" t="s">
        <v>100</v>
      </c>
      <c r="BU6158" s="9" t="s">
        <v>100</v>
      </c>
      <c r="BV6158" s="9" t="s">
        <v>100</v>
      </c>
      <c r="BW6158" s="9" t="s">
        <v>100</v>
      </c>
      <c r="BX6158" s="9" t="s">
        <v>100</v>
      </c>
      <c r="BY6158" s="9" t="s">
        <v>100</v>
      </c>
    </row>
    <row r="6159" spans="1:77" ht="45" x14ac:dyDescent="0.25">
      <c r="A6159" s="12">
        <v>1</v>
      </c>
      <c r="B6159" s="11" t="str">
        <f t="shared" si="347"/>
        <v>Общий расчет. Анализ даты. Анализ даты. Символические звезды. Ошибка Инь-Ян. Нет</v>
      </c>
      <c r="C6159" s="11" t="str">
        <f>IFERROR(VLOOKUP(I6159,lvl_1[],2,FALSE),"Нет")</f>
        <v>Общий расчет</v>
      </c>
      <c r="D6159" s="11" t="str">
        <f>IFERROR(VLOOKUP(Rule!J6159,lvl_2[],2,FALSE),"Нет")</f>
        <v>Анализ даты</v>
      </c>
      <c r="E6159" s="11" t="str">
        <f>IFERROR(VLOOKUP(Rule!K6159,lvl_3[],2,FALSE),"Нет")</f>
        <v>Анализ даты</v>
      </c>
      <c r="F6159" s="11" t="str">
        <f>IFERROR(INDEX(lvl_4[],MATCH(L6159,lvl_4[ID],0),MATCH(TEXT(K6159,"##0"),lvl_4[#Headers],0)),"Нет")</f>
        <v>Символические звезды</v>
      </c>
      <c r="G6159" s="11" t="str">
        <f>IFERROR(INDEX(lvl_5[],MATCH(M6159,lvl_5[ID],0),MATCH(_xlfn.CONCAT(TEXT(K6159,"##0"),"_",TEXT(L6159,"##0")),lvl_5[#Headers],0)),"Нет")</f>
        <v>Ошибка Инь-Ян</v>
      </c>
      <c r="H6159" s="11" t="str">
        <f>IFERROR(INDEX(lvl_6[],MATCH(N6159,lvl_6[ID],0),MATCH(_xlfn.CONCAT(K6159,"_",L6159,"_",M6159),lvl_6[#Headers],0)),"Нет")</f>
        <v>Нет</v>
      </c>
      <c r="I6159" s="12">
        <v>1</v>
      </c>
      <c r="J6159" s="12">
        <v>4</v>
      </c>
      <c r="K6159" s="12">
        <v>1</v>
      </c>
      <c r="L6159" s="12">
        <v>5</v>
      </c>
      <c r="M6159" s="12">
        <v>23</v>
      </c>
      <c r="N6159" s="12">
        <v>1835</v>
      </c>
      <c r="O6159" s="12">
        <f>COUNTIF($P$2:P6159,P6159)</f>
        <v>1</v>
      </c>
      <c r="P6159" s="12" t="str">
        <f t="shared" si="348"/>
        <v>14105231835</v>
      </c>
      <c r="Q6159" s="12" t="str">
        <f t="shared" si="349"/>
        <v>141052318350001</v>
      </c>
      <c r="R6159" s="20" t="s">
        <v>4792</v>
      </c>
      <c r="U6159" s="12" t="s">
        <v>912</v>
      </c>
      <c r="W6159" s="12" t="s">
        <v>860</v>
      </c>
      <c r="AB6159" s="12" t="s">
        <v>100</v>
      </c>
      <c r="AD6159" s="12" t="s">
        <v>100</v>
      </c>
      <c r="BN6159" s="12">
        <v>1</v>
      </c>
      <c r="BP6159" s="12" t="s">
        <v>3802</v>
      </c>
      <c r="BR6159" s="9" t="s">
        <v>5079</v>
      </c>
      <c r="BS6159" s="9" t="s">
        <v>5080</v>
      </c>
      <c r="BT6159" s="9" t="s">
        <v>100</v>
      </c>
      <c r="BU6159" s="9" t="s">
        <v>100</v>
      </c>
      <c r="BV6159" s="9" t="s">
        <v>100</v>
      </c>
      <c r="BW6159" s="9" t="s">
        <v>100</v>
      </c>
      <c r="BX6159" s="9" t="s">
        <v>100</v>
      </c>
      <c r="BY6159" s="9" t="s">
        <v>100</v>
      </c>
    </row>
    <row r="6160" spans="1:77" ht="45" x14ac:dyDescent="0.25">
      <c r="A6160" s="12">
        <v>1</v>
      </c>
      <c r="B6160" s="11" t="str">
        <f t="shared" si="347"/>
        <v>Общий расчет. Анализ даты. Анализ даты. Символические звезды. Ошибка Инь-Ян. Нет</v>
      </c>
      <c r="C6160" s="11" t="str">
        <f>IFERROR(VLOOKUP(I6160,lvl_1[],2,FALSE),"Нет")</f>
        <v>Общий расчет</v>
      </c>
      <c r="D6160" s="11" t="str">
        <f>IFERROR(VLOOKUP(Rule!J6160,lvl_2[],2,FALSE),"Нет")</f>
        <v>Анализ даты</v>
      </c>
      <c r="E6160" s="11" t="str">
        <f>IFERROR(VLOOKUP(Rule!K6160,lvl_3[],2,FALSE),"Нет")</f>
        <v>Анализ даты</v>
      </c>
      <c r="F6160" s="11" t="str">
        <f>IFERROR(INDEX(lvl_4[],MATCH(L6160,lvl_4[ID],0),MATCH(TEXT(K6160,"##0"),lvl_4[#Headers],0)),"Нет")</f>
        <v>Символические звезды</v>
      </c>
      <c r="G6160" s="11" t="str">
        <f>IFERROR(INDEX(lvl_5[],MATCH(M6160,lvl_5[ID],0),MATCH(_xlfn.CONCAT(TEXT(K6160,"##0"),"_",TEXT(L6160,"##0")),lvl_5[#Headers],0)),"Нет")</f>
        <v>Ошибка Инь-Ян</v>
      </c>
      <c r="H6160" s="11" t="str">
        <f>IFERROR(INDEX(lvl_6[],MATCH(N6160,lvl_6[ID],0),MATCH(_xlfn.CONCAT(K6160,"_",L6160,"_",M6160),lvl_6[#Headers],0)),"Нет")</f>
        <v>Нет</v>
      </c>
      <c r="I6160" s="12">
        <v>1</v>
      </c>
      <c r="J6160" s="12">
        <v>4</v>
      </c>
      <c r="K6160" s="12">
        <v>1</v>
      </c>
      <c r="L6160" s="12">
        <v>5</v>
      </c>
      <c r="M6160" s="12">
        <v>23</v>
      </c>
      <c r="N6160" s="12">
        <v>1836</v>
      </c>
      <c r="O6160" s="12">
        <f>COUNTIF($P$2:P6160,P6160)</f>
        <v>1</v>
      </c>
      <c r="P6160" s="12" t="str">
        <f t="shared" si="348"/>
        <v>14105231836</v>
      </c>
      <c r="Q6160" s="12" t="str">
        <f t="shared" si="349"/>
        <v>141052318360001</v>
      </c>
      <c r="R6160" s="20" t="s">
        <v>4793</v>
      </c>
      <c r="U6160" s="12" t="s">
        <v>914</v>
      </c>
      <c r="W6160" s="12" t="s">
        <v>861</v>
      </c>
      <c r="AB6160" s="12" t="s">
        <v>100</v>
      </c>
      <c r="AD6160" s="12" t="s">
        <v>100</v>
      </c>
      <c r="BN6160" s="12">
        <v>1</v>
      </c>
      <c r="BP6160" s="12" t="s">
        <v>3802</v>
      </c>
      <c r="BR6160" s="9" t="s">
        <v>5071</v>
      </c>
      <c r="BS6160" s="9" t="s">
        <v>5069</v>
      </c>
      <c r="BT6160" s="9" t="s">
        <v>100</v>
      </c>
      <c r="BU6160" s="9" t="s">
        <v>100</v>
      </c>
      <c r="BV6160" s="9" t="s">
        <v>100</v>
      </c>
      <c r="BW6160" s="9" t="s">
        <v>100</v>
      </c>
      <c r="BX6160" s="9" t="s">
        <v>100</v>
      </c>
      <c r="BY6160" s="9" t="s">
        <v>100</v>
      </c>
    </row>
    <row r="6161" spans="1:77" ht="45" x14ac:dyDescent="0.25">
      <c r="A6161" s="12">
        <v>1</v>
      </c>
      <c r="B6161" s="11" t="str">
        <f t="shared" si="347"/>
        <v>Общий расчет. Анализ даты. Анализ даты. Символические звезды. Ошибка Инь-Ян. Нет</v>
      </c>
      <c r="C6161" s="11" t="str">
        <f>IFERROR(VLOOKUP(I6161,lvl_1[],2,FALSE),"Нет")</f>
        <v>Общий расчет</v>
      </c>
      <c r="D6161" s="11" t="str">
        <f>IFERROR(VLOOKUP(Rule!J6161,lvl_2[],2,FALSE),"Нет")</f>
        <v>Анализ даты</v>
      </c>
      <c r="E6161" s="11" t="str">
        <f>IFERROR(VLOOKUP(Rule!K6161,lvl_3[],2,FALSE),"Нет")</f>
        <v>Анализ даты</v>
      </c>
      <c r="F6161" s="11" t="str">
        <f>IFERROR(INDEX(lvl_4[],MATCH(L6161,lvl_4[ID],0),MATCH(TEXT(K6161,"##0"),lvl_4[#Headers],0)),"Нет")</f>
        <v>Символические звезды</v>
      </c>
      <c r="G6161" s="11" t="str">
        <f>IFERROR(INDEX(lvl_5[],MATCH(M6161,lvl_5[ID],0),MATCH(_xlfn.CONCAT(TEXT(K6161,"##0"),"_",TEXT(L6161,"##0")),lvl_5[#Headers],0)),"Нет")</f>
        <v>Ошибка Инь-Ян</v>
      </c>
      <c r="H6161" s="11" t="str">
        <f>IFERROR(INDEX(lvl_6[],MATCH(N6161,lvl_6[ID],0),MATCH(_xlfn.CONCAT(K6161,"_",L6161,"_",M6161),lvl_6[#Headers],0)),"Нет")</f>
        <v>Нет</v>
      </c>
      <c r="I6161" s="12">
        <v>1</v>
      </c>
      <c r="J6161" s="12">
        <v>4</v>
      </c>
      <c r="K6161" s="12">
        <v>1</v>
      </c>
      <c r="L6161" s="12">
        <v>5</v>
      </c>
      <c r="M6161" s="12">
        <v>23</v>
      </c>
      <c r="N6161" s="12">
        <v>1837</v>
      </c>
      <c r="O6161" s="12">
        <f>COUNTIF($P$2:P6161,P6161)</f>
        <v>1</v>
      </c>
      <c r="P6161" s="12" t="str">
        <f t="shared" si="348"/>
        <v>14105231837</v>
      </c>
      <c r="Q6161" s="12" t="str">
        <f t="shared" si="349"/>
        <v>141052318370001</v>
      </c>
      <c r="R6161" s="20" t="s">
        <v>4794</v>
      </c>
      <c r="U6161" s="12" t="s">
        <v>916</v>
      </c>
      <c r="W6161" s="12" t="s">
        <v>862</v>
      </c>
      <c r="AB6161" s="12" t="s">
        <v>100</v>
      </c>
      <c r="AD6161" s="12" t="s">
        <v>100</v>
      </c>
      <c r="BN6161" s="12">
        <v>1</v>
      </c>
      <c r="BP6161" s="12" t="s">
        <v>3802</v>
      </c>
      <c r="BR6161" s="9" t="s">
        <v>5081</v>
      </c>
      <c r="BS6161" s="9" t="s">
        <v>5082</v>
      </c>
      <c r="BT6161" s="9" t="s">
        <v>100</v>
      </c>
      <c r="BU6161" s="9" t="s">
        <v>100</v>
      </c>
      <c r="BV6161" s="9" t="s">
        <v>100</v>
      </c>
      <c r="BW6161" s="9" t="s">
        <v>100</v>
      </c>
      <c r="BX6161" s="9" t="s">
        <v>100</v>
      </c>
      <c r="BY6161" s="9" t="s">
        <v>100</v>
      </c>
    </row>
    <row r="6162" spans="1:77" ht="45" x14ac:dyDescent="0.25">
      <c r="A6162" s="12">
        <v>1</v>
      </c>
      <c r="B6162" s="11" t="str">
        <f t="shared" si="347"/>
        <v>Общий расчет. Анализ даты. Анализ даты. Символические звезды. Ошибка Инь-Ян. Нет</v>
      </c>
      <c r="C6162" s="11" t="str">
        <f>IFERROR(VLOOKUP(I6162,lvl_1[],2,FALSE),"Нет")</f>
        <v>Общий расчет</v>
      </c>
      <c r="D6162" s="11" t="str">
        <f>IFERROR(VLOOKUP(Rule!J6162,lvl_2[],2,FALSE),"Нет")</f>
        <v>Анализ даты</v>
      </c>
      <c r="E6162" s="11" t="str">
        <f>IFERROR(VLOOKUP(Rule!K6162,lvl_3[],2,FALSE),"Нет")</f>
        <v>Анализ даты</v>
      </c>
      <c r="F6162" s="11" t="str">
        <f>IFERROR(INDEX(lvl_4[],MATCH(L6162,lvl_4[ID],0),MATCH(TEXT(K6162,"##0"),lvl_4[#Headers],0)),"Нет")</f>
        <v>Символические звезды</v>
      </c>
      <c r="G6162" s="11" t="str">
        <f>IFERROR(INDEX(lvl_5[],MATCH(M6162,lvl_5[ID],0),MATCH(_xlfn.CONCAT(TEXT(K6162,"##0"),"_",TEXT(L6162,"##0")),lvl_5[#Headers],0)),"Нет")</f>
        <v>Ошибка Инь-Ян</v>
      </c>
      <c r="H6162" s="11" t="str">
        <f>IFERROR(INDEX(lvl_6[],MATCH(N6162,lvl_6[ID],0),MATCH(_xlfn.CONCAT(K6162,"_",L6162,"_",M6162),lvl_6[#Headers],0)),"Нет")</f>
        <v>Нет</v>
      </c>
      <c r="I6162" s="12">
        <v>1</v>
      </c>
      <c r="J6162" s="12">
        <v>4</v>
      </c>
      <c r="K6162" s="12">
        <v>1</v>
      </c>
      <c r="L6162" s="12">
        <v>5</v>
      </c>
      <c r="M6162" s="12">
        <v>23</v>
      </c>
      <c r="N6162" s="12">
        <v>1838</v>
      </c>
      <c r="O6162" s="12">
        <f>COUNTIF($P$2:P6162,P6162)</f>
        <v>1</v>
      </c>
      <c r="P6162" s="12" t="str">
        <f t="shared" si="348"/>
        <v>14105231838</v>
      </c>
      <c r="Q6162" s="12" t="str">
        <f t="shared" si="349"/>
        <v>141052318380001</v>
      </c>
      <c r="R6162" s="20" t="s">
        <v>4795</v>
      </c>
      <c r="U6162" s="12" t="s">
        <v>903</v>
      </c>
      <c r="W6162" s="12" t="s">
        <v>863</v>
      </c>
      <c r="AB6162" s="12" t="s">
        <v>100</v>
      </c>
      <c r="AD6162" s="12" t="s">
        <v>100</v>
      </c>
      <c r="BN6162" s="12">
        <v>1</v>
      </c>
      <c r="BP6162" s="12" t="s">
        <v>3802</v>
      </c>
      <c r="BR6162" s="9" t="s">
        <v>5073</v>
      </c>
      <c r="BS6162" s="9" t="s">
        <v>5083</v>
      </c>
      <c r="BT6162" s="9" t="s">
        <v>100</v>
      </c>
      <c r="BU6162" s="9" t="s">
        <v>100</v>
      </c>
      <c r="BV6162" s="9" t="s">
        <v>100</v>
      </c>
      <c r="BW6162" s="9" t="s">
        <v>100</v>
      </c>
      <c r="BX6162" s="9" t="s">
        <v>100</v>
      </c>
      <c r="BY6162" s="9" t="s">
        <v>100</v>
      </c>
    </row>
    <row r="6163" spans="1:77" ht="45" x14ac:dyDescent="0.25">
      <c r="A6163" s="12">
        <v>1</v>
      </c>
      <c r="B6163" s="11" t="str">
        <f t="shared" si="347"/>
        <v>Общий расчет. Анализ даты. Анализ даты. Символические звезды. Ошибка Инь-Ян. Нет</v>
      </c>
      <c r="C6163" s="11" t="str">
        <f>IFERROR(VLOOKUP(I6163,lvl_1[],2,FALSE),"Нет")</f>
        <v>Общий расчет</v>
      </c>
      <c r="D6163" s="11" t="str">
        <f>IFERROR(VLOOKUP(Rule!J6163,lvl_2[],2,FALSE),"Нет")</f>
        <v>Анализ даты</v>
      </c>
      <c r="E6163" s="11" t="str">
        <f>IFERROR(VLOOKUP(Rule!K6163,lvl_3[],2,FALSE),"Нет")</f>
        <v>Анализ даты</v>
      </c>
      <c r="F6163" s="11" t="str">
        <f>IFERROR(INDEX(lvl_4[],MATCH(L6163,lvl_4[ID],0),MATCH(TEXT(K6163,"##0"),lvl_4[#Headers],0)),"Нет")</f>
        <v>Символические звезды</v>
      </c>
      <c r="G6163" s="11" t="str">
        <f>IFERROR(INDEX(lvl_5[],MATCH(M6163,lvl_5[ID],0),MATCH(_xlfn.CONCAT(TEXT(K6163,"##0"),"_",TEXT(L6163,"##0")),lvl_5[#Headers],0)),"Нет")</f>
        <v>Ошибка Инь-Ян</v>
      </c>
      <c r="H6163" s="11" t="str">
        <f>IFERROR(INDEX(lvl_6[],MATCH(N6163,lvl_6[ID],0),MATCH(_xlfn.CONCAT(K6163,"_",L6163,"_",M6163),lvl_6[#Headers],0)),"Нет")</f>
        <v>Нет</v>
      </c>
      <c r="I6163" s="12">
        <v>1</v>
      </c>
      <c r="J6163" s="12">
        <v>4</v>
      </c>
      <c r="K6163" s="12">
        <v>1</v>
      </c>
      <c r="L6163" s="12">
        <v>5</v>
      </c>
      <c r="M6163" s="12">
        <v>23</v>
      </c>
      <c r="N6163" s="12">
        <v>1839</v>
      </c>
      <c r="O6163" s="12">
        <f>COUNTIF($P$2:P6163,P6163)</f>
        <v>1</v>
      </c>
      <c r="P6163" s="12" t="str">
        <f t="shared" si="348"/>
        <v>14105231839</v>
      </c>
      <c r="Q6163" s="12" t="str">
        <f t="shared" si="349"/>
        <v>141052318390001</v>
      </c>
      <c r="R6163" s="20" t="s">
        <v>4796</v>
      </c>
      <c r="U6163" s="12" t="s">
        <v>905</v>
      </c>
      <c r="W6163" s="12" t="s">
        <v>864</v>
      </c>
      <c r="AB6163" s="12" t="s">
        <v>100</v>
      </c>
      <c r="AD6163" s="12" t="s">
        <v>100</v>
      </c>
      <c r="BN6163" s="12">
        <v>1</v>
      </c>
      <c r="BP6163" s="12" t="s">
        <v>3802</v>
      </c>
      <c r="BR6163" s="9" t="s">
        <v>5075</v>
      </c>
      <c r="BS6163" s="9" t="s">
        <v>5084</v>
      </c>
      <c r="BT6163" s="9" t="s">
        <v>100</v>
      </c>
      <c r="BU6163" s="9" t="s">
        <v>100</v>
      </c>
      <c r="BV6163" s="9" t="s">
        <v>100</v>
      </c>
      <c r="BW6163" s="9" t="s">
        <v>100</v>
      </c>
      <c r="BX6163" s="9" t="s">
        <v>100</v>
      </c>
      <c r="BY6163" s="9" t="s">
        <v>100</v>
      </c>
    </row>
    <row r="6164" spans="1:77" ht="45" x14ac:dyDescent="0.25">
      <c r="A6164" s="12">
        <v>1</v>
      </c>
      <c r="B6164" s="11" t="str">
        <f t="shared" si="347"/>
        <v>Общий расчет. Анализ даты. Анализ даты. Символические звезды. Ошибка Инь-Ян. Нет</v>
      </c>
      <c r="C6164" s="11" t="str">
        <f>IFERROR(VLOOKUP(I6164,lvl_1[],2,FALSE),"Нет")</f>
        <v>Общий расчет</v>
      </c>
      <c r="D6164" s="11" t="str">
        <f>IFERROR(VLOOKUP(Rule!J6164,lvl_2[],2,FALSE),"Нет")</f>
        <v>Анализ даты</v>
      </c>
      <c r="E6164" s="11" t="str">
        <f>IFERROR(VLOOKUP(Rule!K6164,lvl_3[],2,FALSE),"Нет")</f>
        <v>Анализ даты</v>
      </c>
      <c r="F6164" s="11" t="str">
        <f>IFERROR(INDEX(lvl_4[],MATCH(L6164,lvl_4[ID],0),MATCH(TEXT(K6164,"##0"),lvl_4[#Headers],0)),"Нет")</f>
        <v>Символические звезды</v>
      </c>
      <c r="G6164" s="11" t="str">
        <f>IFERROR(INDEX(lvl_5[],MATCH(M6164,lvl_5[ID],0),MATCH(_xlfn.CONCAT(TEXT(K6164,"##0"),"_",TEXT(L6164,"##0")),lvl_5[#Headers],0)),"Нет")</f>
        <v>Ошибка Инь-Ян</v>
      </c>
      <c r="H6164" s="11" t="str">
        <f>IFERROR(INDEX(lvl_6[],MATCH(N6164,lvl_6[ID],0),MATCH(_xlfn.CONCAT(K6164,"_",L6164,"_",M6164),lvl_6[#Headers],0)),"Нет")</f>
        <v>Нет</v>
      </c>
      <c r="I6164" s="12">
        <v>1</v>
      </c>
      <c r="J6164" s="12">
        <v>4</v>
      </c>
      <c r="K6164" s="12">
        <v>1</v>
      </c>
      <c r="L6164" s="12">
        <v>5</v>
      </c>
      <c r="M6164" s="12">
        <v>23</v>
      </c>
      <c r="N6164" s="12">
        <v>1840</v>
      </c>
      <c r="O6164" s="12">
        <f>COUNTIF($P$2:P6164,P6164)</f>
        <v>1</v>
      </c>
      <c r="P6164" s="12" t="str">
        <f t="shared" si="348"/>
        <v>14105231840</v>
      </c>
      <c r="Q6164" s="12" t="str">
        <f t="shared" si="349"/>
        <v>141052318400001</v>
      </c>
      <c r="R6164" s="20" t="s">
        <v>4797</v>
      </c>
      <c r="U6164" s="12" t="s">
        <v>907</v>
      </c>
      <c r="W6164" s="12" t="s">
        <v>865</v>
      </c>
      <c r="AB6164" s="12" t="s">
        <v>100</v>
      </c>
      <c r="AD6164" s="12" t="s">
        <v>100</v>
      </c>
      <c r="BN6164" s="12">
        <v>1</v>
      </c>
      <c r="BP6164" s="12" t="s">
        <v>3802</v>
      </c>
      <c r="BR6164" s="9" t="s">
        <v>5077</v>
      </c>
      <c r="BS6164" s="9" t="s">
        <v>5085</v>
      </c>
      <c r="BT6164" s="9" t="s">
        <v>100</v>
      </c>
      <c r="BU6164" s="9" t="s">
        <v>100</v>
      </c>
      <c r="BV6164" s="9" t="s">
        <v>100</v>
      </c>
      <c r="BW6164" s="9" t="s">
        <v>100</v>
      </c>
      <c r="BX6164" s="9" t="s">
        <v>100</v>
      </c>
      <c r="BY6164" s="9" t="s">
        <v>100</v>
      </c>
    </row>
    <row r="6165" spans="1:77" ht="45" x14ac:dyDescent="0.25">
      <c r="A6165" s="12">
        <v>1</v>
      </c>
      <c r="B6165" s="11" t="str">
        <f t="shared" si="347"/>
        <v>Общий расчет. Анализ даты. Анализ даты. Символические звезды. Ошибка Инь-Ян. Нет</v>
      </c>
      <c r="C6165" s="11" t="str">
        <f>IFERROR(VLOOKUP(I6165,lvl_1[],2,FALSE),"Нет")</f>
        <v>Общий расчет</v>
      </c>
      <c r="D6165" s="11" t="str">
        <f>IFERROR(VLOOKUP(Rule!J6165,lvl_2[],2,FALSE),"Нет")</f>
        <v>Анализ даты</v>
      </c>
      <c r="E6165" s="11" t="str">
        <f>IFERROR(VLOOKUP(Rule!K6165,lvl_3[],2,FALSE),"Нет")</f>
        <v>Анализ даты</v>
      </c>
      <c r="F6165" s="11" t="str">
        <f>IFERROR(INDEX(lvl_4[],MATCH(L6165,lvl_4[ID],0),MATCH(TEXT(K6165,"##0"),lvl_4[#Headers],0)),"Нет")</f>
        <v>Символические звезды</v>
      </c>
      <c r="G6165" s="11" t="str">
        <f>IFERROR(INDEX(lvl_5[],MATCH(M6165,lvl_5[ID],0),MATCH(_xlfn.CONCAT(TEXT(K6165,"##0"),"_",TEXT(L6165,"##0")),lvl_5[#Headers],0)),"Нет")</f>
        <v>Ошибка Инь-Ян</v>
      </c>
      <c r="H6165" s="11" t="str">
        <f>IFERROR(INDEX(lvl_6[],MATCH(N6165,lvl_6[ID],0),MATCH(_xlfn.CONCAT(K6165,"_",L6165,"_",M6165),lvl_6[#Headers],0)),"Нет")</f>
        <v>Нет</v>
      </c>
      <c r="I6165" s="12">
        <v>1</v>
      </c>
      <c r="J6165" s="12">
        <v>4</v>
      </c>
      <c r="K6165" s="12">
        <v>1</v>
      </c>
      <c r="L6165" s="12">
        <v>5</v>
      </c>
      <c r="M6165" s="12">
        <v>23</v>
      </c>
      <c r="N6165" s="12">
        <v>1841</v>
      </c>
      <c r="O6165" s="12">
        <f>COUNTIF($P$2:P6165,P6165)</f>
        <v>1</v>
      </c>
      <c r="P6165" s="12" t="str">
        <f t="shared" si="348"/>
        <v>14105231841</v>
      </c>
      <c r="Q6165" s="12" t="str">
        <f t="shared" si="349"/>
        <v>141052318410001</v>
      </c>
      <c r="R6165" s="20" t="s">
        <v>4798</v>
      </c>
      <c r="U6165" s="12" t="s">
        <v>912</v>
      </c>
      <c r="W6165" s="12" t="s">
        <v>866</v>
      </c>
      <c r="AB6165" s="12" t="s">
        <v>100</v>
      </c>
      <c r="AD6165" s="12" t="s">
        <v>100</v>
      </c>
      <c r="BN6165" s="12">
        <v>1</v>
      </c>
      <c r="BP6165" s="12" t="s">
        <v>3802</v>
      </c>
      <c r="BR6165" s="9" t="s">
        <v>5079</v>
      </c>
      <c r="BS6165" s="9" t="s">
        <v>5086</v>
      </c>
      <c r="BT6165" s="9" t="s">
        <v>100</v>
      </c>
      <c r="BU6165" s="9" t="s">
        <v>100</v>
      </c>
      <c r="BV6165" s="9" t="s">
        <v>100</v>
      </c>
      <c r="BW6165" s="9" t="s">
        <v>100</v>
      </c>
      <c r="BX6165" s="9" t="s">
        <v>100</v>
      </c>
      <c r="BY6165" s="9" t="s">
        <v>100</v>
      </c>
    </row>
    <row r="6166" spans="1:77" ht="45" x14ac:dyDescent="0.25">
      <c r="A6166" s="12">
        <v>1</v>
      </c>
      <c r="B6166" s="11" t="str">
        <f t="shared" si="347"/>
        <v>Общий расчет. Анализ даты. Анализ даты. Символические звезды. Ошибка Инь-Ян. Нет</v>
      </c>
      <c r="C6166" s="11" t="str">
        <f>IFERROR(VLOOKUP(I6166,lvl_1[],2,FALSE),"Нет")</f>
        <v>Общий расчет</v>
      </c>
      <c r="D6166" s="11" t="str">
        <f>IFERROR(VLOOKUP(Rule!J6166,lvl_2[],2,FALSE),"Нет")</f>
        <v>Анализ даты</v>
      </c>
      <c r="E6166" s="11" t="str">
        <f>IFERROR(VLOOKUP(Rule!K6166,lvl_3[],2,FALSE),"Нет")</f>
        <v>Анализ даты</v>
      </c>
      <c r="F6166" s="11" t="str">
        <f>IFERROR(INDEX(lvl_4[],MATCH(L6166,lvl_4[ID],0),MATCH(TEXT(K6166,"##0"),lvl_4[#Headers],0)),"Нет")</f>
        <v>Символические звезды</v>
      </c>
      <c r="G6166" s="11" t="str">
        <f>IFERROR(INDEX(lvl_5[],MATCH(M6166,lvl_5[ID],0),MATCH(_xlfn.CONCAT(TEXT(K6166,"##0"),"_",TEXT(L6166,"##0")),lvl_5[#Headers],0)),"Нет")</f>
        <v>Ошибка Инь-Ян</v>
      </c>
      <c r="H6166" s="11" t="str">
        <f>IFERROR(INDEX(lvl_6[],MATCH(N6166,lvl_6[ID],0),MATCH(_xlfn.CONCAT(K6166,"_",L6166,"_",M6166),lvl_6[#Headers],0)),"Нет")</f>
        <v>Нет</v>
      </c>
      <c r="I6166" s="12">
        <v>1</v>
      </c>
      <c r="J6166" s="12">
        <v>4</v>
      </c>
      <c r="K6166" s="12">
        <v>1</v>
      </c>
      <c r="L6166" s="12">
        <v>5</v>
      </c>
      <c r="M6166" s="12">
        <v>23</v>
      </c>
      <c r="N6166" s="12">
        <v>1842</v>
      </c>
      <c r="O6166" s="12">
        <f>COUNTIF($P$2:P6166,P6166)</f>
        <v>1</v>
      </c>
      <c r="P6166" s="12" t="str">
        <f t="shared" si="348"/>
        <v>14105231842</v>
      </c>
      <c r="Q6166" s="12" t="str">
        <f t="shared" si="349"/>
        <v>141052318420001</v>
      </c>
      <c r="R6166" s="20" t="s">
        <v>4799</v>
      </c>
      <c r="U6166" s="12" t="s">
        <v>914</v>
      </c>
      <c r="W6166" s="12" t="s">
        <v>867</v>
      </c>
      <c r="AB6166" s="12" t="s">
        <v>100</v>
      </c>
      <c r="AD6166" s="12" t="s">
        <v>100</v>
      </c>
      <c r="BN6166" s="12">
        <v>1</v>
      </c>
      <c r="BP6166" s="12" t="s">
        <v>3802</v>
      </c>
      <c r="BR6166" s="9" t="s">
        <v>5071</v>
      </c>
      <c r="BS6166" s="9" t="s">
        <v>5070</v>
      </c>
      <c r="BT6166" s="9" t="s">
        <v>100</v>
      </c>
      <c r="BU6166" s="9" t="s">
        <v>100</v>
      </c>
      <c r="BV6166" s="9" t="s">
        <v>100</v>
      </c>
      <c r="BW6166" s="9" t="s">
        <v>100</v>
      </c>
      <c r="BX6166" s="9" t="s">
        <v>100</v>
      </c>
      <c r="BY6166" s="9" t="s">
        <v>100</v>
      </c>
    </row>
    <row r="6167" spans="1:77" ht="45" x14ac:dyDescent="0.25">
      <c r="A6167" s="12">
        <v>1</v>
      </c>
      <c r="B6167" s="11" t="str">
        <f t="shared" si="347"/>
        <v>Общий расчет. Анализ даты. Анализ даты. Символические звезды. Ошибка Инь-Ян. Нет</v>
      </c>
      <c r="C6167" s="11" t="str">
        <f>IFERROR(VLOOKUP(I6167,lvl_1[],2,FALSE),"Нет")</f>
        <v>Общий расчет</v>
      </c>
      <c r="D6167" s="11" t="str">
        <f>IFERROR(VLOOKUP(Rule!J6167,lvl_2[],2,FALSE),"Нет")</f>
        <v>Анализ даты</v>
      </c>
      <c r="E6167" s="11" t="str">
        <f>IFERROR(VLOOKUP(Rule!K6167,lvl_3[],2,FALSE),"Нет")</f>
        <v>Анализ даты</v>
      </c>
      <c r="F6167" s="11" t="str">
        <f>IFERROR(INDEX(lvl_4[],MATCH(L6167,lvl_4[ID],0),MATCH(TEXT(K6167,"##0"),lvl_4[#Headers],0)),"Нет")</f>
        <v>Символические звезды</v>
      </c>
      <c r="G6167" s="11" t="str">
        <f>IFERROR(INDEX(lvl_5[],MATCH(M6167,lvl_5[ID],0),MATCH(_xlfn.CONCAT(TEXT(K6167,"##0"),"_",TEXT(L6167,"##0")),lvl_5[#Headers],0)),"Нет")</f>
        <v>Ошибка Инь-Ян</v>
      </c>
      <c r="H6167" s="11" t="str">
        <f>IFERROR(INDEX(lvl_6[],MATCH(N6167,lvl_6[ID],0),MATCH(_xlfn.CONCAT(K6167,"_",L6167,"_",M6167),lvl_6[#Headers],0)),"Нет")</f>
        <v>Нет</v>
      </c>
      <c r="I6167" s="12">
        <v>1</v>
      </c>
      <c r="J6167" s="12">
        <v>4</v>
      </c>
      <c r="K6167" s="12">
        <v>1</v>
      </c>
      <c r="L6167" s="12">
        <v>5</v>
      </c>
      <c r="M6167" s="12">
        <v>23</v>
      </c>
      <c r="N6167" s="12">
        <v>1843</v>
      </c>
      <c r="O6167" s="12">
        <f>COUNTIF($P$2:P6167,P6167)</f>
        <v>1</v>
      </c>
      <c r="P6167" s="12" t="str">
        <f t="shared" si="348"/>
        <v>14105231843</v>
      </c>
      <c r="Q6167" s="12" t="str">
        <f t="shared" si="349"/>
        <v>141052318430001</v>
      </c>
      <c r="R6167" s="20" t="s">
        <v>4800</v>
      </c>
      <c r="U6167" s="12" t="s">
        <v>916</v>
      </c>
      <c r="W6167" s="12" t="s">
        <v>868</v>
      </c>
      <c r="AB6167" s="12" t="s">
        <v>100</v>
      </c>
      <c r="AD6167" s="12" t="s">
        <v>100</v>
      </c>
      <c r="BN6167" s="12">
        <v>1</v>
      </c>
      <c r="BP6167" s="12" t="s">
        <v>3802</v>
      </c>
      <c r="BR6167" s="9" t="s">
        <v>5081</v>
      </c>
      <c r="BS6167" s="9" t="s">
        <v>5087</v>
      </c>
      <c r="BT6167" s="9" t="s">
        <v>100</v>
      </c>
      <c r="BU6167" s="9" t="s">
        <v>100</v>
      </c>
      <c r="BV6167" s="9" t="s">
        <v>100</v>
      </c>
      <c r="BW6167" s="9" t="s">
        <v>100</v>
      </c>
      <c r="BX6167" s="9" t="s">
        <v>100</v>
      </c>
      <c r="BY6167" s="9" t="s">
        <v>100</v>
      </c>
    </row>
    <row r="6168" spans="1:77" ht="45" x14ac:dyDescent="0.25">
      <c r="A6168" s="12">
        <v>1</v>
      </c>
      <c r="B6168" s="11" t="str">
        <f t="shared" si="347"/>
        <v>Общий расчет. Анализ даты. Анализ даты. Символические звезды. Одинокий феникс. Нет</v>
      </c>
      <c r="C6168" s="11" t="str">
        <f>IFERROR(VLOOKUP(I6168,lvl_1[],2,FALSE),"Нет")</f>
        <v>Общий расчет</v>
      </c>
      <c r="D6168" s="11" t="str">
        <f>IFERROR(VLOOKUP(Rule!J6168,lvl_2[],2,FALSE),"Нет")</f>
        <v>Анализ даты</v>
      </c>
      <c r="E6168" s="11" t="str">
        <f>IFERROR(VLOOKUP(Rule!K6168,lvl_3[],2,FALSE),"Нет")</f>
        <v>Анализ даты</v>
      </c>
      <c r="F6168" s="11" t="str">
        <f>IFERROR(INDEX(lvl_4[],MATCH(L6168,lvl_4[ID],0),MATCH(TEXT(K6168,"##0"),lvl_4[#Headers],0)),"Нет")</f>
        <v>Символические звезды</v>
      </c>
      <c r="G6168" s="11" t="str">
        <f>IFERROR(INDEX(lvl_5[],MATCH(M6168,lvl_5[ID],0),MATCH(_xlfn.CONCAT(TEXT(K6168,"##0"),"_",TEXT(L6168,"##0")),lvl_5[#Headers],0)),"Нет")</f>
        <v>Одинокий феникс</v>
      </c>
      <c r="H6168" s="11" t="str">
        <f>IFERROR(INDEX(lvl_6[],MATCH(N6168,lvl_6[ID],0),MATCH(_xlfn.CONCAT(K6168,"_",L6168,"_",M6168),lvl_6[#Headers],0)),"Нет")</f>
        <v>Нет</v>
      </c>
      <c r="I6168" s="12">
        <v>1</v>
      </c>
      <c r="J6168" s="12">
        <v>4</v>
      </c>
      <c r="K6168" s="12">
        <v>1</v>
      </c>
      <c r="L6168" s="12">
        <v>5</v>
      </c>
      <c r="M6168" s="12">
        <v>25</v>
      </c>
      <c r="N6168" s="12">
        <v>1844</v>
      </c>
      <c r="O6168" s="12">
        <f>COUNTIF($P$2:P6168,P6168)</f>
        <v>1</v>
      </c>
      <c r="P6168" s="12" t="str">
        <f t="shared" si="348"/>
        <v>14105251844</v>
      </c>
      <c r="Q6168" s="12" t="str">
        <f t="shared" si="349"/>
        <v>141052518440001</v>
      </c>
      <c r="R6168" s="20" t="s">
        <v>4801</v>
      </c>
      <c r="U6168" s="12" t="s">
        <v>901</v>
      </c>
      <c r="W6168" s="12" t="s">
        <v>862</v>
      </c>
      <c r="AB6168" s="12" t="s">
        <v>100</v>
      </c>
      <c r="AD6168" s="12" t="s">
        <v>100</v>
      </c>
      <c r="BN6168" s="12">
        <v>1</v>
      </c>
      <c r="BP6168" s="12" t="s">
        <v>3802</v>
      </c>
      <c r="BR6168" s="9" t="s">
        <v>5088</v>
      </c>
      <c r="BS6168" s="9" t="s">
        <v>5082</v>
      </c>
      <c r="BT6168" s="9" t="s">
        <v>100</v>
      </c>
      <c r="BU6168" s="9" t="s">
        <v>100</v>
      </c>
      <c r="BV6168" s="9" t="s">
        <v>100</v>
      </c>
      <c r="BW6168" s="9" t="s">
        <v>100</v>
      </c>
      <c r="BX6168" s="9" t="s">
        <v>100</v>
      </c>
      <c r="BY6168" s="9" t="s">
        <v>100</v>
      </c>
    </row>
    <row r="6169" spans="1:77" ht="45" x14ac:dyDescent="0.25">
      <c r="A6169" s="12">
        <v>1</v>
      </c>
      <c r="B6169" s="11" t="str">
        <f t="shared" si="347"/>
        <v>Общий расчет. Анализ даты. Анализ даты. Символические звезды. Одинокий феникс. Нет</v>
      </c>
      <c r="C6169" s="11" t="str">
        <f>IFERROR(VLOOKUP(I6169,lvl_1[],2,FALSE),"Нет")</f>
        <v>Общий расчет</v>
      </c>
      <c r="D6169" s="11" t="str">
        <f>IFERROR(VLOOKUP(Rule!J6169,lvl_2[],2,FALSE),"Нет")</f>
        <v>Анализ даты</v>
      </c>
      <c r="E6169" s="11" t="str">
        <f>IFERROR(VLOOKUP(Rule!K6169,lvl_3[],2,FALSE),"Нет")</f>
        <v>Анализ даты</v>
      </c>
      <c r="F6169" s="11" t="str">
        <f>IFERROR(INDEX(lvl_4[],MATCH(L6169,lvl_4[ID],0),MATCH(TEXT(K6169,"##0"),lvl_4[#Headers],0)),"Нет")</f>
        <v>Символические звезды</v>
      </c>
      <c r="G6169" s="11" t="str">
        <f>IFERROR(INDEX(lvl_5[],MATCH(M6169,lvl_5[ID],0),MATCH(_xlfn.CONCAT(TEXT(K6169,"##0"),"_",TEXT(L6169,"##0")),lvl_5[#Headers],0)),"Нет")</f>
        <v>Одинокий феникс</v>
      </c>
      <c r="H6169" s="11" t="str">
        <f>IFERROR(INDEX(lvl_6[],MATCH(N6169,lvl_6[ID],0),MATCH(_xlfn.CONCAT(K6169,"_",L6169,"_",M6169),lvl_6[#Headers],0)),"Нет")</f>
        <v>Нет</v>
      </c>
      <c r="I6169" s="12">
        <v>1</v>
      </c>
      <c r="J6169" s="12">
        <v>4</v>
      </c>
      <c r="K6169" s="12">
        <v>1</v>
      </c>
      <c r="L6169" s="12">
        <v>5</v>
      </c>
      <c r="M6169" s="12">
        <v>25</v>
      </c>
      <c r="N6169" s="12">
        <v>1845</v>
      </c>
      <c r="O6169" s="12">
        <f>COUNTIF($P$2:P6169,P6169)</f>
        <v>1</v>
      </c>
      <c r="P6169" s="12" t="str">
        <f t="shared" si="348"/>
        <v>14105251845</v>
      </c>
      <c r="Q6169" s="12" t="str">
        <f t="shared" si="349"/>
        <v>141052518450001</v>
      </c>
      <c r="R6169" s="20" t="s">
        <v>4802</v>
      </c>
      <c r="U6169" s="12" t="s">
        <v>905</v>
      </c>
      <c r="W6169" s="12" t="s">
        <v>862</v>
      </c>
      <c r="AB6169" s="12" t="s">
        <v>100</v>
      </c>
      <c r="AD6169" s="12" t="s">
        <v>100</v>
      </c>
      <c r="BN6169" s="12">
        <v>1</v>
      </c>
      <c r="BP6169" s="12" t="s">
        <v>3802</v>
      </c>
      <c r="BR6169" s="9" t="s">
        <v>5075</v>
      </c>
      <c r="BS6169" s="9" t="s">
        <v>5082</v>
      </c>
      <c r="BT6169" s="9" t="s">
        <v>100</v>
      </c>
      <c r="BU6169" s="9" t="s">
        <v>100</v>
      </c>
      <c r="BV6169" s="9" t="s">
        <v>100</v>
      </c>
      <c r="BW6169" s="9" t="s">
        <v>100</v>
      </c>
      <c r="BX6169" s="9" t="s">
        <v>100</v>
      </c>
      <c r="BY6169" s="9" t="s">
        <v>100</v>
      </c>
    </row>
    <row r="6170" spans="1:77" ht="45" x14ac:dyDescent="0.25">
      <c r="A6170" s="12">
        <v>1</v>
      </c>
      <c r="B6170" s="11" t="str">
        <f t="shared" si="347"/>
        <v>Общий расчет. Анализ даты. Анализ даты. Символические звезды. Одинокий феникс. Нет</v>
      </c>
      <c r="C6170" s="11" t="str">
        <f>IFERROR(VLOOKUP(I6170,lvl_1[],2,FALSE),"Нет")</f>
        <v>Общий расчет</v>
      </c>
      <c r="D6170" s="11" t="str">
        <f>IFERROR(VLOOKUP(Rule!J6170,lvl_2[],2,FALSE),"Нет")</f>
        <v>Анализ даты</v>
      </c>
      <c r="E6170" s="11" t="str">
        <f>IFERROR(VLOOKUP(Rule!K6170,lvl_3[],2,FALSE),"Нет")</f>
        <v>Анализ даты</v>
      </c>
      <c r="F6170" s="11" t="str">
        <f>IFERROR(INDEX(lvl_4[],MATCH(L6170,lvl_4[ID],0),MATCH(TEXT(K6170,"##0"),lvl_4[#Headers],0)),"Нет")</f>
        <v>Символические звезды</v>
      </c>
      <c r="G6170" s="11" t="str">
        <f>IFERROR(INDEX(lvl_5[],MATCH(M6170,lvl_5[ID],0),MATCH(_xlfn.CONCAT(TEXT(K6170,"##0"),"_",TEXT(L6170,"##0")),lvl_5[#Headers],0)),"Нет")</f>
        <v>Одинокий феникс</v>
      </c>
      <c r="H6170" s="11" t="str">
        <f>IFERROR(INDEX(lvl_6[],MATCH(N6170,lvl_6[ID],0),MATCH(_xlfn.CONCAT(K6170,"_",L6170,"_",M6170),lvl_6[#Headers],0)),"Нет")</f>
        <v>Нет</v>
      </c>
      <c r="I6170" s="12">
        <v>1</v>
      </c>
      <c r="J6170" s="12">
        <v>4</v>
      </c>
      <c r="K6170" s="12">
        <v>1</v>
      </c>
      <c r="L6170" s="12">
        <v>5</v>
      </c>
      <c r="M6170" s="12">
        <v>25</v>
      </c>
      <c r="N6170" s="12">
        <v>1846</v>
      </c>
      <c r="O6170" s="12">
        <f>COUNTIF($P$2:P6170,P6170)</f>
        <v>1</v>
      </c>
      <c r="P6170" s="12" t="str">
        <f t="shared" si="348"/>
        <v>14105251846</v>
      </c>
      <c r="Q6170" s="12" t="str">
        <f t="shared" si="349"/>
        <v>141052518460001</v>
      </c>
      <c r="R6170" s="20" t="s">
        <v>4803</v>
      </c>
      <c r="U6170" s="12" t="s">
        <v>912</v>
      </c>
      <c r="W6170" s="12" t="s">
        <v>868</v>
      </c>
      <c r="AB6170" s="12" t="s">
        <v>100</v>
      </c>
      <c r="AD6170" s="12" t="s">
        <v>100</v>
      </c>
      <c r="BN6170" s="12">
        <v>1</v>
      </c>
      <c r="BP6170" s="12" t="s">
        <v>3802</v>
      </c>
      <c r="BR6170" s="9" t="s">
        <v>5079</v>
      </c>
      <c r="BS6170" s="9" t="s">
        <v>5087</v>
      </c>
      <c r="BT6170" s="9" t="s">
        <v>100</v>
      </c>
      <c r="BU6170" s="9" t="s">
        <v>100</v>
      </c>
      <c r="BV6170" s="9" t="s">
        <v>100</v>
      </c>
      <c r="BW6170" s="9" t="s">
        <v>100</v>
      </c>
      <c r="BX6170" s="9" t="s">
        <v>100</v>
      </c>
      <c r="BY6170" s="9" t="s">
        <v>100</v>
      </c>
    </row>
    <row r="6171" spans="1:77" ht="45" x14ac:dyDescent="0.25">
      <c r="A6171" s="12">
        <v>1</v>
      </c>
      <c r="B6171" s="11" t="str">
        <f t="shared" si="347"/>
        <v>Общий расчет. Анализ даты. Анализ даты. Символические звезды. Одинокий феникс. Нет</v>
      </c>
      <c r="C6171" s="11" t="str">
        <f>IFERROR(VLOOKUP(I6171,lvl_1[],2,FALSE),"Нет")</f>
        <v>Общий расчет</v>
      </c>
      <c r="D6171" s="11" t="str">
        <f>IFERROR(VLOOKUP(Rule!J6171,lvl_2[],2,FALSE),"Нет")</f>
        <v>Анализ даты</v>
      </c>
      <c r="E6171" s="11" t="str">
        <f>IFERROR(VLOOKUP(Rule!K6171,lvl_3[],2,FALSE),"Нет")</f>
        <v>Анализ даты</v>
      </c>
      <c r="F6171" s="11" t="str">
        <f>IFERROR(INDEX(lvl_4[],MATCH(L6171,lvl_4[ID],0),MATCH(TEXT(K6171,"##0"),lvl_4[#Headers],0)),"Нет")</f>
        <v>Символические звезды</v>
      </c>
      <c r="G6171" s="11" t="str">
        <f>IFERROR(INDEX(lvl_5[],MATCH(M6171,lvl_5[ID],0),MATCH(_xlfn.CONCAT(TEXT(K6171,"##0"),"_",TEXT(L6171,"##0")),lvl_5[#Headers],0)),"Нет")</f>
        <v>Одинокий феникс</v>
      </c>
      <c r="H6171" s="11" t="str">
        <f>IFERROR(INDEX(lvl_6[],MATCH(N6171,lvl_6[ID],0),MATCH(_xlfn.CONCAT(K6171,"_",L6171,"_",M6171),lvl_6[#Headers],0)),"Нет")</f>
        <v>Нет</v>
      </c>
      <c r="I6171" s="12">
        <v>1</v>
      </c>
      <c r="J6171" s="12">
        <v>4</v>
      </c>
      <c r="K6171" s="12">
        <v>1</v>
      </c>
      <c r="L6171" s="12">
        <v>5</v>
      </c>
      <c r="M6171" s="12">
        <v>25</v>
      </c>
      <c r="N6171" s="12">
        <v>1847</v>
      </c>
      <c r="O6171" s="12">
        <f>COUNTIF($P$2:P6171,P6171)</f>
        <v>1</v>
      </c>
      <c r="P6171" s="12" t="str">
        <f t="shared" si="348"/>
        <v>14105251847</v>
      </c>
      <c r="Q6171" s="12" t="str">
        <f t="shared" si="349"/>
        <v>141052518470001</v>
      </c>
      <c r="R6171" s="20" t="s">
        <v>4804</v>
      </c>
      <c r="U6171" s="12" t="s">
        <v>907</v>
      </c>
      <c r="W6171" s="12" t="s">
        <v>865</v>
      </c>
      <c r="AB6171" s="12" t="s">
        <v>100</v>
      </c>
      <c r="AD6171" s="12" t="s">
        <v>100</v>
      </c>
      <c r="BN6171" s="12">
        <v>1</v>
      </c>
      <c r="BP6171" s="12" t="s">
        <v>3802</v>
      </c>
      <c r="BR6171" s="9" t="s">
        <v>5077</v>
      </c>
      <c r="BS6171" s="9" t="s">
        <v>5085</v>
      </c>
      <c r="BT6171" s="9" t="s">
        <v>100</v>
      </c>
      <c r="BU6171" s="9" t="s">
        <v>100</v>
      </c>
      <c r="BV6171" s="9" t="s">
        <v>100</v>
      </c>
      <c r="BW6171" s="9" t="s">
        <v>100</v>
      </c>
      <c r="BX6171" s="9" t="s">
        <v>100</v>
      </c>
      <c r="BY6171" s="9" t="s">
        <v>100</v>
      </c>
    </row>
    <row r="6172" spans="1:77" ht="45" x14ac:dyDescent="0.25">
      <c r="A6172" s="12">
        <v>1</v>
      </c>
      <c r="B6172" s="11" t="str">
        <f t="shared" si="347"/>
        <v>Общий расчет. Анализ даты. Анализ даты. Символические звезды. Одинокий феникс. Нет</v>
      </c>
      <c r="C6172" s="11" t="str">
        <f>IFERROR(VLOOKUP(I6172,lvl_1[],2,FALSE),"Нет")</f>
        <v>Общий расчет</v>
      </c>
      <c r="D6172" s="11" t="str">
        <f>IFERROR(VLOOKUP(Rule!J6172,lvl_2[],2,FALSE),"Нет")</f>
        <v>Анализ даты</v>
      </c>
      <c r="E6172" s="11" t="str">
        <f>IFERROR(VLOOKUP(Rule!K6172,lvl_3[],2,FALSE),"Нет")</f>
        <v>Анализ даты</v>
      </c>
      <c r="F6172" s="11" t="str">
        <f>IFERROR(INDEX(lvl_4[],MATCH(L6172,lvl_4[ID],0),MATCH(TEXT(K6172,"##0"),lvl_4[#Headers],0)),"Нет")</f>
        <v>Символические звезды</v>
      </c>
      <c r="G6172" s="11" t="str">
        <f>IFERROR(INDEX(lvl_5[],MATCH(M6172,lvl_5[ID],0),MATCH(_xlfn.CONCAT(TEXT(K6172,"##0"),"_",TEXT(L6172,"##0")),lvl_5[#Headers],0)),"Нет")</f>
        <v>Одинокий феникс</v>
      </c>
      <c r="H6172" s="11" t="str">
        <f>IFERROR(INDEX(lvl_6[],MATCH(N6172,lvl_6[ID],0),MATCH(_xlfn.CONCAT(K6172,"_",L6172,"_",M6172),lvl_6[#Headers],0)),"Нет")</f>
        <v>Нет</v>
      </c>
      <c r="I6172" s="12">
        <v>1</v>
      </c>
      <c r="J6172" s="12">
        <v>4</v>
      </c>
      <c r="K6172" s="12">
        <v>1</v>
      </c>
      <c r="L6172" s="12">
        <v>5</v>
      </c>
      <c r="M6172" s="12">
        <v>25</v>
      </c>
      <c r="N6172" s="12">
        <v>1848</v>
      </c>
      <c r="O6172" s="12">
        <f>COUNTIF($P$2:P6172,P6172)</f>
        <v>1</v>
      </c>
      <c r="P6172" s="12" t="str">
        <f t="shared" si="348"/>
        <v>14105251848</v>
      </c>
      <c r="Q6172" s="12" t="str">
        <f t="shared" si="349"/>
        <v>141052518480001</v>
      </c>
      <c r="R6172" s="20" t="s">
        <v>4805</v>
      </c>
      <c r="U6172" s="12" t="s">
        <v>914</v>
      </c>
      <c r="W6172" s="12" t="s">
        <v>859</v>
      </c>
      <c r="AB6172" s="12" t="s">
        <v>100</v>
      </c>
      <c r="AD6172" s="12" t="s">
        <v>100</v>
      </c>
      <c r="BN6172" s="12">
        <v>1</v>
      </c>
      <c r="BP6172" s="12" t="s">
        <v>3802</v>
      </c>
      <c r="BR6172" s="9" t="s">
        <v>5071</v>
      </c>
      <c r="BS6172" s="9" t="s">
        <v>5078</v>
      </c>
      <c r="BT6172" s="9" t="s">
        <v>100</v>
      </c>
      <c r="BU6172" s="9" t="s">
        <v>100</v>
      </c>
      <c r="BV6172" s="9" t="s">
        <v>100</v>
      </c>
      <c r="BW6172" s="9" t="s">
        <v>100</v>
      </c>
      <c r="BX6172" s="9" t="s">
        <v>100</v>
      </c>
      <c r="BY6172" s="9" t="s">
        <v>100</v>
      </c>
    </row>
    <row r="6173" spans="1:77" ht="45" x14ac:dyDescent="0.25">
      <c r="A6173" s="12">
        <v>1</v>
      </c>
      <c r="B6173" s="11" t="str">
        <f t="shared" si="347"/>
        <v>Общий расчет. Анализ даты. Анализ даты. Символические звезды. Одинокий феникс. Нет</v>
      </c>
      <c r="C6173" s="11" t="str">
        <f>IFERROR(VLOOKUP(I6173,lvl_1[],2,FALSE),"Нет")</f>
        <v>Общий расчет</v>
      </c>
      <c r="D6173" s="11" t="str">
        <f>IFERROR(VLOOKUP(Rule!J6173,lvl_2[],2,FALSE),"Нет")</f>
        <v>Анализ даты</v>
      </c>
      <c r="E6173" s="11" t="str">
        <f>IFERROR(VLOOKUP(Rule!K6173,lvl_3[],2,FALSE),"Нет")</f>
        <v>Анализ даты</v>
      </c>
      <c r="F6173" s="11" t="str">
        <f>IFERROR(INDEX(lvl_4[],MATCH(L6173,lvl_4[ID],0),MATCH(TEXT(K6173,"##0"),lvl_4[#Headers],0)),"Нет")</f>
        <v>Символические звезды</v>
      </c>
      <c r="G6173" s="11" t="str">
        <f>IFERROR(INDEX(lvl_5[],MATCH(M6173,lvl_5[ID],0),MATCH(_xlfn.CONCAT(TEXT(K6173,"##0"),"_",TEXT(L6173,"##0")),lvl_5[#Headers],0)),"Нет")</f>
        <v>Одинокий феникс</v>
      </c>
      <c r="H6173" s="11" t="str">
        <f>IFERROR(INDEX(lvl_6[],MATCH(N6173,lvl_6[ID],0),MATCH(_xlfn.CONCAT(K6173,"_",L6173,"_",M6173),lvl_6[#Headers],0)),"Нет")</f>
        <v>Нет</v>
      </c>
      <c r="I6173" s="12">
        <v>1</v>
      </c>
      <c r="J6173" s="12">
        <v>4</v>
      </c>
      <c r="K6173" s="12">
        <v>1</v>
      </c>
      <c r="L6173" s="12">
        <v>5</v>
      </c>
      <c r="M6173" s="12">
        <v>25</v>
      </c>
      <c r="N6173" s="12">
        <v>1849</v>
      </c>
      <c r="O6173" s="12">
        <f>COUNTIF($P$2:P6173,P6173)</f>
        <v>1</v>
      </c>
      <c r="P6173" s="12" t="str">
        <f t="shared" si="348"/>
        <v>14105251849</v>
      </c>
      <c r="Q6173" s="12" t="str">
        <f t="shared" si="349"/>
        <v>141052518490001</v>
      </c>
      <c r="R6173" s="20" t="s">
        <v>4806</v>
      </c>
      <c r="U6173" s="12" t="s">
        <v>907</v>
      </c>
      <c r="W6173" s="12" t="s">
        <v>863</v>
      </c>
      <c r="AB6173" s="12" t="s">
        <v>100</v>
      </c>
      <c r="AD6173" s="12" t="s">
        <v>100</v>
      </c>
      <c r="BN6173" s="12">
        <v>1</v>
      </c>
      <c r="BP6173" s="12" t="s">
        <v>3802</v>
      </c>
      <c r="BR6173" s="9" t="s">
        <v>5077</v>
      </c>
      <c r="BS6173" s="9" t="s">
        <v>5083</v>
      </c>
      <c r="BT6173" s="9" t="s">
        <v>100</v>
      </c>
      <c r="BU6173" s="9" t="s">
        <v>100</v>
      </c>
      <c r="BV6173" s="9" t="s">
        <v>100</v>
      </c>
      <c r="BW6173" s="9" t="s">
        <v>100</v>
      </c>
      <c r="BX6173" s="9" t="s">
        <v>100</v>
      </c>
      <c r="BY6173" s="9" t="s">
        <v>100</v>
      </c>
    </row>
    <row r="6174" spans="1:77" ht="45" x14ac:dyDescent="0.25">
      <c r="A6174" s="12">
        <v>1</v>
      </c>
      <c r="B6174" s="11" t="str">
        <f t="shared" si="347"/>
        <v>Общий расчет. Анализ даты. Анализ даты. Символические звезды. Одинокий феникс. Нет</v>
      </c>
      <c r="C6174" s="11" t="str">
        <f>IFERROR(VLOOKUP(I6174,lvl_1[],2,FALSE),"Нет")</f>
        <v>Общий расчет</v>
      </c>
      <c r="D6174" s="11" t="str">
        <f>IFERROR(VLOOKUP(Rule!J6174,lvl_2[],2,FALSE),"Нет")</f>
        <v>Анализ даты</v>
      </c>
      <c r="E6174" s="11" t="str">
        <f>IFERROR(VLOOKUP(Rule!K6174,lvl_3[],2,FALSE),"Нет")</f>
        <v>Анализ даты</v>
      </c>
      <c r="F6174" s="11" t="str">
        <f>IFERROR(INDEX(lvl_4[],MATCH(L6174,lvl_4[ID],0),MATCH(TEXT(K6174,"##0"),lvl_4[#Headers],0)),"Нет")</f>
        <v>Символические звезды</v>
      </c>
      <c r="G6174" s="11" t="str">
        <f>IFERROR(INDEX(lvl_5[],MATCH(M6174,lvl_5[ID],0),MATCH(_xlfn.CONCAT(TEXT(K6174,"##0"),"_",TEXT(L6174,"##0")),lvl_5[#Headers],0)),"Нет")</f>
        <v>Одинокий феникс</v>
      </c>
      <c r="H6174" s="11" t="str">
        <f>IFERROR(INDEX(lvl_6[],MATCH(N6174,lvl_6[ID],0),MATCH(_xlfn.CONCAT(K6174,"_",L6174,"_",M6174),lvl_6[#Headers],0)),"Нет")</f>
        <v>Нет</v>
      </c>
      <c r="I6174" s="12">
        <v>1</v>
      </c>
      <c r="J6174" s="12">
        <v>4</v>
      </c>
      <c r="K6174" s="12">
        <v>1</v>
      </c>
      <c r="L6174" s="12">
        <v>5</v>
      </c>
      <c r="M6174" s="12">
        <v>25</v>
      </c>
      <c r="N6174" s="12">
        <v>1850</v>
      </c>
      <c r="O6174" s="12">
        <f>COUNTIF($P$2:P6174,P6174)</f>
        <v>1</v>
      </c>
      <c r="P6174" s="12" t="str">
        <f t="shared" si="348"/>
        <v>14105251850</v>
      </c>
      <c r="Q6174" s="12" t="str">
        <f t="shared" si="349"/>
        <v>141052518500001</v>
      </c>
      <c r="R6174" s="20" t="s">
        <v>4807</v>
      </c>
      <c r="U6174" s="12" t="s">
        <v>914</v>
      </c>
      <c r="W6174" s="12" t="s">
        <v>869</v>
      </c>
      <c r="AB6174" s="12" t="s">
        <v>100</v>
      </c>
      <c r="AD6174" s="12" t="s">
        <v>100</v>
      </c>
      <c r="BN6174" s="12">
        <v>1</v>
      </c>
      <c r="BP6174" s="12" t="s">
        <v>3802</v>
      </c>
      <c r="BR6174" s="9" t="s">
        <v>5071</v>
      </c>
      <c r="BS6174" s="9" t="s">
        <v>5074</v>
      </c>
      <c r="BT6174" s="9" t="s">
        <v>100</v>
      </c>
      <c r="BU6174" s="9" t="s">
        <v>100</v>
      </c>
      <c r="BV6174" s="9" t="s">
        <v>100</v>
      </c>
      <c r="BW6174" s="9" t="s">
        <v>100</v>
      </c>
      <c r="BX6174" s="9" t="s">
        <v>100</v>
      </c>
      <c r="BY6174" s="9" t="s">
        <v>100</v>
      </c>
    </row>
    <row r="6175" spans="1:77" ht="45" x14ac:dyDescent="0.25">
      <c r="A6175" s="12">
        <v>1</v>
      </c>
      <c r="B6175" s="11" t="str">
        <f t="shared" si="347"/>
        <v>Общий расчет. Анализ даты. Анализ даты. Символические звезды. Одинокий феникс. Нет</v>
      </c>
      <c r="C6175" s="11" t="str">
        <f>IFERROR(VLOOKUP(I6175,lvl_1[],2,FALSE),"Нет")</f>
        <v>Общий расчет</v>
      </c>
      <c r="D6175" s="11" t="str">
        <f>IFERROR(VLOOKUP(Rule!J6175,lvl_2[],2,FALSE),"Нет")</f>
        <v>Анализ даты</v>
      </c>
      <c r="E6175" s="11" t="str">
        <f>IFERROR(VLOOKUP(Rule!K6175,lvl_3[],2,FALSE),"Нет")</f>
        <v>Анализ даты</v>
      </c>
      <c r="F6175" s="11" t="str">
        <f>IFERROR(INDEX(lvl_4[],MATCH(L6175,lvl_4[ID],0),MATCH(TEXT(K6175,"##0"),lvl_4[#Headers],0)),"Нет")</f>
        <v>Символические звезды</v>
      </c>
      <c r="G6175" s="11" t="str">
        <f>IFERROR(INDEX(lvl_5[],MATCH(M6175,lvl_5[ID],0),MATCH(_xlfn.CONCAT(TEXT(K6175,"##0"),"_",TEXT(L6175,"##0")),lvl_5[#Headers],0)),"Нет")</f>
        <v>Одинокий феникс</v>
      </c>
      <c r="H6175" s="11" t="str">
        <f>IFERROR(INDEX(lvl_6[],MATCH(N6175,lvl_6[ID],0),MATCH(_xlfn.CONCAT(K6175,"_",L6175,"_",M6175),lvl_6[#Headers],0)),"Нет")</f>
        <v>Нет</v>
      </c>
      <c r="I6175" s="12">
        <v>1</v>
      </c>
      <c r="J6175" s="12">
        <v>4</v>
      </c>
      <c r="K6175" s="12">
        <v>1</v>
      </c>
      <c r="L6175" s="12">
        <v>5</v>
      </c>
      <c r="M6175" s="12">
        <v>25</v>
      </c>
      <c r="N6175" s="12">
        <v>1851</v>
      </c>
      <c r="O6175" s="12">
        <f>COUNTIF($P$2:P6175,P6175)</f>
        <v>1</v>
      </c>
      <c r="P6175" s="12" t="str">
        <f t="shared" si="348"/>
        <v>14105251851</v>
      </c>
      <c r="Q6175" s="12" t="str">
        <f t="shared" si="349"/>
        <v>141052518510001</v>
      </c>
      <c r="R6175" s="20" t="s">
        <v>4808</v>
      </c>
      <c r="U6175" s="12" t="s">
        <v>903</v>
      </c>
      <c r="W6175" s="12" t="s">
        <v>863</v>
      </c>
      <c r="AB6175" s="12" t="s">
        <v>100</v>
      </c>
      <c r="AD6175" s="12" t="s">
        <v>100</v>
      </c>
      <c r="BN6175" s="12">
        <v>1</v>
      </c>
      <c r="BP6175" s="12" t="s">
        <v>3802</v>
      </c>
      <c r="BR6175" s="9" t="s">
        <v>5073</v>
      </c>
      <c r="BS6175" s="9" t="s">
        <v>5083</v>
      </c>
      <c r="BT6175" s="9" t="s">
        <v>100</v>
      </c>
      <c r="BU6175" s="9" t="s">
        <v>100</v>
      </c>
      <c r="BV6175" s="9" t="s">
        <v>100</v>
      </c>
      <c r="BW6175" s="9" t="s">
        <v>100</v>
      </c>
      <c r="BX6175" s="9" t="s">
        <v>100</v>
      </c>
      <c r="BY6175" s="9" t="s">
        <v>100</v>
      </c>
    </row>
    <row r="6176" spans="1:77" ht="45" x14ac:dyDescent="0.25">
      <c r="A6176" s="12">
        <v>1</v>
      </c>
      <c r="B6176" s="11" t="str">
        <f t="shared" si="347"/>
        <v>Общий расчет. Анализ даты. Анализ даты. Символические звезды. Демон пустоты. Нет</v>
      </c>
      <c r="C6176" s="11" t="str">
        <f>IFERROR(VLOOKUP(I6176,lvl_1[],2,FALSE),"Нет")</f>
        <v>Общий расчет</v>
      </c>
      <c r="D6176" s="11" t="str">
        <f>IFERROR(VLOOKUP(Rule!J6176,lvl_2[],2,FALSE),"Нет")</f>
        <v>Анализ даты</v>
      </c>
      <c r="E6176" s="11" t="str">
        <f>IFERROR(VLOOKUP(Rule!K6176,lvl_3[],2,FALSE),"Нет")</f>
        <v>Анализ даты</v>
      </c>
      <c r="F6176" s="11" t="str">
        <f>IFERROR(INDEX(lvl_4[],MATCH(L6176,lvl_4[ID],0),MATCH(TEXT(K6176,"##0"),lvl_4[#Headers],0)),"Нет")</f>
        <v>Символические звезды</v>
      </c>
      <c r="G6176" s="11" t="str">
        <f>IFERROR(INDEX(lvl_5[],MATCH(M6176,lvl_5[ID],0),MATCH(_xlfn.CONCAT(TEXT(K6176,"##0"),"_",TEXT(L6176,"##0")),lvl_5[#Headers],0)),"Нет")</f>
        <v>Демон пустоты</v>
      </c>
      <c r="H6176" s="11" t="str">
        <f>IFERROR(INDEX(lvl_6[],MATCH(N6176,lvl_6[ID],0),MATCH(_xlfn.CONCAT(K6176,"_",L6176,"_",M6176),lvl_6[#Headers],0)),"Нет")</f>
        <v>Нет</v>
      </c>
      <c r="I6176" s="12">
        <v>1</v>
      </c>
      <c r="J6176" s="12">
        <v>4</v>
      </c>
      <c r="K6176" s="12">
        <v>1</v>
      </c>
      <c r="L6176" s="12">
        <v>5</v>
      </c>
      <c r="M6176" s="12">
        <v>26</v>
      </c>
      <c r="N6176" s="12">
        <v>1852</v>
      </c>
      <c r="O6176" s="12">
        <f>COUNTIF($P$2:P6176,P6176)</f>
        <v>1</v>
      </c>
      <c r="P6176" s="12" t="str">
        <f t="shared" si="348"/>
        <v>14105261852</v>
      </c>
      <c r="Q6176" s="12" t="str">
        <f t="shared" si="349"/>
        <v>141052618520001</v>
      </c>
      <c r="R6176" s="20" t="s">
        <v>4809</v>
      </c>
      <c r="U6176" s="12" t="s">
        <v>899</v>
      </c>
      <c r="W6176" s="12" t="s">
        <v>869</v>
      </c>
      <c r="AB6176" s="12" t="s">
        <v>100</v>
      </c>
      <c r="AD6176" s="12" t="s">
        <v>100</v>
      </c>
      <c r="BN6176" s="12">
        <v>1</v>
      </c>
      <c r="BP6176" s="12" t="s">
        <v>3802</v>
      </c>
      <c r="BR6176" s="9" t="s">
        <v>5089</v>
      </c>
      <c r="BS6176" s="9" t="s">
        <v>5074</v>
      </c>
      <c r="BT6176" s="9" t="s">
        <v>100</v>
      </c>
      <c r="BU6176" s="9" t="s">
        <v>100</v>
      </c>
      <c r="BV6176" s="9" t="s">
        <v>100</v>
      </c>
      <c r="BW6176" s="9" t="s">
        <v>100</v>
      </c>
      <c r="BX6176" s="9" t="s">
        <v>100</v>
      </c>
      <c r="BY6176" s="9" t="s">
        <v>100</v>
      </c>
    </row>
    <row r="6177" spans="1:77" ht="45" x14ac:dyDescent="0.25">
      <c r="A6177" s="12">
        <v>1</v>
      </c>
      <c r="B6177" s="11" t="str">
        <f t="shared" si="347"/>
        <v>Общий расчет. Анализ даты. Анализ даты. Символические звезды. Демон пустоты. Нет</v>
      </c>
      <c r="C6177" s="11" t="str">
        <f>IFERROR(VLOOKUP(I6177,lvl_1[],2,FALSE),"Нет")</f>
        <v>Общий расчет</v>
      </c>
      <c r="D6177" s="11" t="str">
        <f>IFERROR(VLOOKUP(Rule!J6177,lvl_2[],2,FALSE),"Нет")</f>
        <v>Анализ даты</v>
      </c>
      <c r="E6177" s="11" t="str">
        <f>IFERROR(VLOOKUP(Rule!K6177,lvl_3[],2,FALSE),"Нет")</f>
        <v>Анализ даты</v>
      </c>
      <c r="F6177" s="11" t="str">
        <f>IFERROR(INDEX(lvl_4[],MATCH(L6177,lvl_4[ID],0),MATCH(TEXT(K6177,"##0"),lvl_4[#Headers],0)),"Нет")</f>
        <v>Символические звезды</v>
      </c>
      <c r="G6177" s="11" t="str">
        <f>IFERROR(INDEX(lvl_5[],MATCH(M6177,lvl_5[ID],0),MATCH(_xlfn.CONCAT(TEXT(K6177,"##0"),"_",TEXT(L6177,"##0")),lvl_5[#Headers],0)),"Нет")</f>
        <v>Демон пустоты</v>
      </c>
      <c r="H6177" s="11" t="str">
        <f>IFERROR(INDEX(lvl_6[],MATCH(N6177,lvl_6[ID],0),MATCH(_xlfn.CONCAT(K6177,"_",L6177,"_",M6177),lvl_6[#Headers],0)),"Нет")</f>
        <v>Нет</v>
      </c>
      <c r="I6177" s="12">
        <v>1</v>
      </c>
      <c r="J6177" s="12">
        <v>4</v>
      </c>
      <c r="K6177" s="12">
        <v>1</v>
      </c>
      <c r="L6177" s="12">
        <v>5</v>
      </c>
      <c r="M6177" s="12">
        <v>26</v>
      </c>
      <c r="N6177" s="12">
        <v>1853</v>
      </c>
      <c r="O6177" s="12">
        <f>COUNTIF($P$2:P6177,P6177)</f>
        <v>1</v>
      </c>
      <c r="P6177" s="12" t="str">
        <f t="shared" si="348"/>
        <v>14105261853</v>
      </c>
      <c r="Q6177" s="12" t="str">
        <f t="shared" si="349"/>
        <v>141052618530001</v>
      </c>
      <c r="R6177" s="20" t="s">
        <v>4810</v>
      </c>
      <c r="U6177" s="12" t="s">
        <v>899</v>
      </c>
      <c r="W6177" s="12" t="s">
        <v>867</v>
      </c>
      <c r="AB6177" s="12" t="s">
        <v>100</v>
      </c>
      <c r="AD6177" s="12" t="s">
        <v>100</v>
      </c>
      <c r="BN6177" s="12">
        <v>1</v>
      </c>
      <c r="BP6177" s="12" t="s">
        <v>3802</v>
      </c>
      <c r="BR6177" s="9" t="s">
        <v>5089</v>
      </c>
      <c r="BS6177" s="9" t="s">
        <v>5070</v>
      </c>
      <c r="BT6177" s="9" t="s">
        <v>100</v>
      </c>
      <c r="BU6177" s="9" t="s">
        <v>100</v>
      </c>
      <c r="BV6177" s="9" t="s">
        <v>100</v>
      </c>
      <c r="BW6177" s="9" t="s">
        <v>100</v>
      </c>
      <c r="BX6177" s="9" t="s">
        <v>100</v>
      </c>
      <c r="BY6177" s="9" t="s">
        <v>100</v>
      </c>
    </row>
    <row r="6178" spans="1:77" ht="45" x14ac:dyDescent="0.25">
      <c r="A6178" s="12">
        <v>1</v>
      </c>
      <c r="B6178" s="11" t="str">
        <f t="shared" si="347"/>
        <v>Общий расчет. Анализ даты. Анализ даты. Символические звезды. Демон пустоты. Нет</v>
      </c>
      <c r="C6178" s="11" t="str">
        <f>IFERROR(VLOOKUP(I6178,lvl_1[],2,FALSE),"Нет")</f>
        <v>Общий расчет</v>
      </c>
      <c r="D6178" s="11" t="str">
        <f>IFERROR(VLOOKUP(Rule!J6178,lvl_2[],2,FALSE),"Нет")</f>
        <v>Анализ даты</v>
      </c>
      <c r="E6178" s="11" t="str">
        <f>IFERROR(VLOOKUP(Rule!K6178,lvl_3[],2,FALSE),"Нет")</f>
        <v>Анализ даты</v>
      </c>
      <c r="F6178" s="11" t="str">
        <f>IFERROR(INDEX(lvl_4[],MATCH(L6178,lvl_4[ID],0),MATCH(TEXT(K6178,"##0"),lvl_4[#Headers],0)),"Нет")</f>
        <v>Символические звезды</v>
      </c>
      <c r="G6178" s="11" t="str">
        <f>IFERROR(INDEX(lvl_5[],MATCH(M6178,lvl_5[ID],0),MATCH(_xlfn.CONCAT(TEXT(K6178,"##0"),"_",TEXT(L6178,"##0")),lvl_5[#Headers],0)),"Нет")</f>
        <v>Демон пустоты</v>
      </c>
      <c r="H6178" s="11" t="str">
        <f>IFERROR(INDEX(lvl_6[],MATCH(N6178,lvl_6[ID],0),MATCH(_xlfn.CONCAT(K6178,"_",L6178,"_",M6178),lvl_6[#Headers],0)),"Нет")</f>
        <v>Нет</v>
      </c>
      <c r="I6178" s="12">
        <v>1</v>
      </c>
      <c r="J6178" s="12">
        <v>4</v>
      </c>
      <c r="K6178" s="12">
        <v>1</v>
      </c>
      <c r="L6178" s="12">
        <v>5</v>
      </c>
      <c r="M6178" s="12">
        <v>26</v>
      </c>
      <c r="N6178" s="12">
        <v>1854</v>
      </c>
      <c r="O6178" s="12">
        <f>COUNTIF($P$2:P6178,P6178)</f>
        <v>1</v>
      </c>
      <c r="P6178" s="12" t="str">
        <f t="shared" si="348"/>
        <v>14105261854</v>
      </c>
      <c r="Q6178" s="12" t="str">
        <f t="shared" si="349"/>
        <v>141052618540001</v>
      </c>
      <c r="R6178" s="20" t="s">
        <v>4811</v>
      </c>
      <c r="U6178" s="12" t="s">
        <v>899</v>
      </c>
      <c r="W6178" s="12" t="s">
        <v>865</v>
      </c>
      <c r="AB6178" s="12" t="s">
        <v>100</v>
      </c>
      <c r="AD6178" s="12" t="s">
        <v>100</v>
      </c>
      <c r="BN6178" s="12">
        <v>1</v>
      </c>
      <c r="BP6178" s="12" t="s">
        <v>3802</v>
      </c>
      <c r="BR6178" s="9" t="s">
        <v>5089</v>
      </c>
      <c r="BS6178" s="9" t="s">
        <v>5085</v>
      </c>
      <c r="BT6178" s="9" t="s">
        <v>100</v>
      </c>
      <c r="BU6178" s="9" t="s">
        <v>100</v>
      </c>
      <c r="BV6178" s="9" t="s">
        <v>100</v>
      </c>
      <c r="BW6178" s="9" t="s">
        <v>100</v>
      </c>
      <c r="BX6178" s="9" t="s">
        <v>100</v>
      </c>
      <c r="BY6178" s="9" t="s">
        <v>100</v>
      </c>
    </row>
    <row r="6179" spans="1:77" ht="45" x14ac:dyDescent="0.25">
      <c r="A6179" s="12">
        <v>1</v>
      </c>
      <c r="B6179" s="11" t="str">
        <f t="shared" si="347"/>
        <v>Общий расчет. Анализ даты. Анализ даты. Символические звезды. Демон пустоты. Нет</v>
      </c>
      <c r="C6179" s="11" t="str">
        <f>IFERROR(VLOOKUP(I6179,lvl_1[],2,FALSE),"Нет")</f>
        <v>Общий расчет</v>
      </c>
      <c r="D6179" s="11" t="str">
        <f>IFERROR(VLOOKUP(Rule!J6179,lvl_2[],2,FALSE),"Нет")</f>
        <v>Анализ даты</v>
      </c>
      <c r="E6179" s="11" t="str">
        <f>IFERROR(VLOOKUP(Rule!K6179,lvl_3[],2,FALSE),"Нет")</f>
        <v>Анализ даты</v>
      </c>
      <c r="F6179" s="11" t="str">
        <f>IFERROR(INDEX(lvl_4[],MATCH(L6179,lvl_4[ID],0),MATCH(TEXT(K6179,"##0"),lvl_4[#Headers],0)),"Нет")</f>
        <v>Символические звезды</v>
      </c>
      <c r="G6179" s="11" t="str">
        <f>IFERROR(INDEX(lvl_5[],MATCH(M6179,lvl_5[ID],0),MATCH(_xlfn.CONCAT(TEXT(K6179,"##0"),"_",TEXT(L6179,"##0")),lvl_5[#Headers],0)),"Нет")</f>
        <v>Демон пустоты</v>
      </c>
      <c r="H6179" s="11" t="str">
        <f>IFERROR(INDEX(lvl_6[],MATCH(N6179,lvl_6[ID],0),MATCH(_xlfn.CONCAT(K6179,"_",L6179,"_",M6179),lvl_6[#Headers],0)),"Нет")</f>
        <v>Нет</v>
      </c>
      <c r="I6179" s="12">
        <v>1</v>
      </c>
      <c r="J6179" s="12">
        <v>4</v>
      </c>
      <c r="K6179" s="12">
        <v>1</v>
      </c>
      <c r="L6179" s="12">
        <v>5</v>
      </c>
      <c r="M6179" s="12">
        <v>26</v>
      </c>
      <c r="N6179" s="12">
        <v>1855</v>
      </c>
      <c r="O6179" s="12">
        <f>COUNTIF($P$2:P6179,P6179)</f>
        <v>1</v>
      </c>
      <c r="P6179" s="12" t="str">
        <f t="shared" si="348"/>
        <v>14105261855</v>
      </c>
      <c r="Q6179" s="12" t="str">
        <f t="shared" si="349"/>
        <v>141052618550001</v>
      </c>
      <c r="R6179" s="20" t="s">
        <v>4812</v>
      </c>
      <c r="U6179" s="12" t="s">
        <v>899</v>
      </c>
      <c r="W6179" s="12" t="s">
        <v>863</v>
      </c>
      <c r="AB6179" s="12" t="s">
        <v>100</v>
      </c>
      <c r="AD6179" s="12" t="s">
        <v>100</v>
      </c>
      <c r="BN6179" s="12">
        <v>1</v>
      </c>
      <c r="BP6179" s="12" t="s">
        <v>3802</v>
      </c>
      <c r="BR6179" s="9" t="s">
        <v>5089</v>
      </c>
      <c r="BS6179" s="9" t="s">
        <v>5083</v>
      </c>
      <c r="BT6179" s="9" t="s">
        <v>100</v>
      </c>
      <c r="BU6179" s="9" t="s">
        <v>100</v>
      </c>
      <c r="BV6179" s="9" t="s">
        <v>100</v>
      </c>
      <c r="BW6179" s="9" t="s">
        <v>100</v>
      </c>
      <c r="BX6179" s="9" t="s">
        <v>100</v>
      </c>
      <c r="BY6179" s="9" t="s">
        <v>100</v>
      </c>
    </row>
    <row r="6180" spans="1:77" ht="45" x14ac:dyDescent="0.25">
      <c r="A6180" s="12">
        <v>1</v>
      </c>
      <c r="B6180" s="11" t="str">
        <f t="shared" si="347"/>
        <v>Общий расчет. Анализ даты. Анализ даты. Символические звезды. Демон пустоты. Нет</v>
      </c>
      <c r="C6180" s="11" t="str">
        <f>IFERROR(VLOOKUP(I6180,lvl_1[],2,FALSE),"Нет")</f>
        <v>Общий расчет</v>
      </c>
      <c r="D6180" s="11" t="str">
        <f>IFERROR(VLOOKUP(Rule!J6180,lvl_2[],2,FALSE),"Нет")</f>
        <v>Анализ даты</v>
      </c>
      <c r="E6180" s="11" t="str">
        <f>IFERROR(VLOOKUP(Rule!K6180,lvl_3[],2,FALSE),"Нет")</f>
        <v>Анализ даты</v>
      </c>
      <c r="F6180" s="11" t="str">
        <f>IFERROR(INDEX(lvl_4[],MATCH(L6180,lvl_4[ID],0),MATCH(TEXT(K6180,"##0"),lvl_4[#Headers],0)),"Нет")</f>
        <v>Символические звезды</v>
      </c>
      <c r="G6180" s="11" t="str">
        <f>IFERROR(INDEX(lvl_5[],MATCH(M6180,lvl_5[ID],0),MATCH(_xlfn.CONCAT(TEXT(K6180,"##0"),"_",TEXT(L6180,"##0")),lvl_5[#Headers],0)),"Нет")</f>
        <v>Демон пустоты</v>
      </c>
      <c r="H6180" s="11" t="str">
        <f>IFERROR(INDEX(lvl_6[],MATCH(N6180,lvl_6[ID],0),MATCH(_xlfn.CONCAT(K6180,"_",L6180,"_",M6180),lvl_6[#Headers],0)),"Нет")</f>
        <v>Нет</v>
      </c>
      <c r="I6180" s="12">
        <v>1</v>
      </c>
      <c r="J6180" s="12">
        <v>4</v>
      </c>
      <c r="K6180" s="12">
        <v>1</v>
      </c>
      <c r="L6180" s="12">
        <v>5</v>
      </c>
      <c r="M6180" s="12">
        <v>26</v>
      </c>
      <c r="N6180" s="12">
        <v>1856</v>
      </c>
      <c r="O6180" s="12">
        <f>COUNTIF($P$2:P6180,P6180)</f>
        <v>1</v>
      </c>
      <c r="P6180" s="12" t="str">
        <f t="shared" si="348"/>
        <v>14105261856</v>
      </c>
      <c r="Q6180" s="12" t="str">
        <f t="shared" si="349"/>
        <v>141052618560001</v>
      </c>
      <c r="R6180" s="20" t="s">
        <v>4813</v>
      </c>
      <c r="U6180" s="12" t="s">
        <v>899</v>
      </c>
      <c r="W6180" s="12" t="s">
        <v>861</v>
      </c>
      <c r="AB6180" s="12" t="s">
        <v>100</v>
      </c>
      <c r="AD6180" s="12" t="s">
        <v>100</v>
      </c>
      <c r="BN6180" s="12">
        <v>1</v>
      </c>
      <c r="BP6180" s="12" t="s">
        <v>3802</v>
      </c>
      <c r="BR6180" s="9" t="s">
        <v>5089</v>
      </c>
      <c r="BS6180" s="9" t="s">
        <v>5069</v>
      </c>
      <c r="BT6180" s="9" t="s">
        <v>100</v>
      </c>
      <c r="BU6180" s="9" t="s">
        <v>100</v>
      </c>
      <c r="BV6180" s="9" t="s">
        <v>100</v>
      </c>
      <c r="BW6180" s="9" t="s">
        <v>100</v>
      </c>
      <c r="BX6180" s="9" t="s">
        <v>100</v>
      </c>
      <c r="BY6180" s="9" t="s">
        <v>100</v>
      </c>
    </row>
    <row r="6181" spans="1:77" ht="45" x14ac:dyDescent="0.25">
      <c r="A6181" s="12">
        <v>1</v>
      </c>
      <c r="B6181" s="11" t="str">
        <f t="shared" ref="B6181:B6244" si="350">_xlfn.CONCAT(C6181,". ", D6181,". ", E6181,". ", F6181,". ", G6181,". ", H6181)</f>
        <v>Общий расчет. Анализ даты. Анализ даты. Символические звезды. Демон пустоты. Нет</v>
      </c>
      <c r="C6181" s="11" t="str">
        <f>IFERROR(VLOOKUP(I6181,lvl_1[],2,FALSE),"Нет")</f>
        <v>Общий расчет</v>
      </c>
      <c r="D6181" s="11" t="str">
        <f>IFERROR(VLOOKUP(Rule!J6181,lvl_2[],2,FALSE),"Нет")</f>
        <v>Анализ даты</v>
      </c>
      <c r="E6181" s="11" t="str">
        <f>IFERROR(VLOOKUP(Rule!K6181,lvl_3[],2,FALSE),"Нет")</f>
        <v>Анализ даты</v>
      </c>
      <c r="F6181" s="11" t="str">
        <f>IFERROR(INDEX(lvl_4[],MATCH(L6181,lvl_4[ID],0),MATCH(TEXT(K6181,"##0"),lvl_4[#Headers],0)),"Нет")</f>
        <v>Символические звезды</v>
      </c>
      <c r="G6181" s="11" t="str">
        <f>IFERROR(INDEX(lvl_5[],MATCH(M6181,lvl_5[ID],0),MATCH(_xlfn.CONCAT(TEXT(K6181,"##0"),"_",TEXT(L6181,"##0")),lvl_5[#Headers],0)),"Нет")</f>
        <v>Демон пустоты</v>
      </c>
      <c r="H6181" s="11" t="str">
        <f>IFERROR(INDEX(lvl_6[],MATCH(N6181,lvl_6[ID],0),MATCH(_xlfn.CONCAT(K6181,"_",L6181,"_",M6181),lvl_6[#Headers],0)),"Нет")</f>
        <v>Нет</v>
      </c>
      <c r="I6181" s="12">
        <v>1</v>
      </c>
      <c r="J6181" s="12">
        <v>4</v>
      </c>
      <c r="K6181" s="12">
        <v>1</v>
      </c>
      <c r="L6181" s="12">
        <v>5</v>
      </c>
      <c r="M6181" s="12">
        <v>26</v>
      </c>
      <c r="N6181" s="12">
        <v>1857</v>
      </c>
      <c r="O6181" s="12">
        <f>COUNTIF($P$2:P6181,P6181)</f>
        <v>1</v>
      </c>
      <c r="P6181" s="12" t="str">
        <f t="shared" ref="P6181:P6244" si="351">_xlfn.CONCAT(I6181,
J6181,
K6181,
IF(LEN(L6181)=1,_xlfn.CONCAT(0,L6181),L6181),
IF(LEN(M6181)=1,_xlfn.CONCAT(0,M6181),M6181),
IF(LEN(N6181)=1,_xlfn.CONCAT(0,N6181),N6181))</f>
        <v>14105261857</v>
      </c>
      <c r="Q6181" s="12" t="str">
        <f t="shared" ref="Q6181:Q6244" si="352">_xlfn.CONCAT(I6181,
J6181,
K6181,
IF(LEN(L6181)=1,_xlfn.CONCAT(0,L6181),L6181),
IF(LEN(M6181)=1,_xlfn.CONCAT(0,M6181),M6181),
IF(LEN(N6181)=1,_xlfn.CONCAT(0,N6181),N6181),
IF(LEN(O6181)=1,_xlfn.CONCAT("000",O6181),IF(LEN(O6181)=2,_xlfn.CONCAT("00",O6181),IF(LEN(O6181)=3,_xlfn.CONCAT(0,O6181),O6181))))</f>
        <v>141052618570001</v>
      </c>
      <c r="R6181" s="20" t="s">
        <v>4814</v>
      </c>
      <c r="U6181" s="12" t="s">
        <v>899</v>
      </c>
      <c r="W6181" s="12" t="s">
        <v>859</v>
      </c>
      <c r="AB6181" s="12" t="s">
        <v>100</v>
      </c>
      <c r="AD6181" s="12" t="s">
        <v>100</v>
      </c>
      <c r="BN6181" s="12">
        <v>1</v>
      </c>
      <c r="BP6181" s="12" t="s">
        <v>3802</v>
      </c>
      <c r="BR6181" s="9" t="s">
        <v>5089</v>
      </c>
      <c r="BS6181" s="9" t="s">
        <v>5078</v>
      </c>
      <c r="BT6181" s="9" t="s">
        <v>100</v>
      </c>
      <c r="BU6181" s="9" t="s">
        <v>100</v>
      </c>
      <c r="BV6181" s="9" t="s">
        <v>100</v>
      </c>
      <c r="BW6181" s="9" t="s">
        <v>100</v>
      </c>
      <c r="BX6181" s="9" t="s">
        <v>100</v>
      </c>
      <c r="BY6181" s="9" t="s">
        <v>100</v>
      </c>
    </row>
    <row r="6182" spans="1:77" ht="45" x14ac:dyDescent="0.25">
      <c r="A6182" s="12">
        <v>1</v>
      </c>
      <c r="B6182" s="11" t="str">
        <f t="shared" si="350"/>
        <v>Общий расчет. Анализ даты. Анализ даты. Символические звезды. Демон пустоты. Нет</v>
      </c>
      <c r="C6182" s="11" t="str">
        <f>IFERROR(VLOOKUP(I6182,lvl_1[],2,FALSE),"Нет")</f>
        <v>Общий расчет</v>
      </c>
      <c r="D6182" s="11" t="str">
        <f>IFERROR(VLOOKUP(Rule!J6182,lvl_2[],2,FALSE),"Нет")</f>
        <v>Анализ даты</v>
      </c>
      <c r="E6182" s="11" t="str">
        <f>IFERROR(VLOOKUP(Rule!K6182,lvl_3[],2,FALSE),"Нет")</f>
        <v>Анализ даты</v>
      </c>
      <c r="F6182" s="11" t="str">
        <f>IFERROR(INDEX(lvl_4[],MATCH(L6182,lvl_4[ID],0),MATCH(TEXT(K6182,"##0"),lvl_4[#Headers],0)),"Нет")</f>
        <v>Символические звезды</v>
      </c>
      <c r="G6182" s="11" t="str">
        <f>IFERROR(INDEX(lvl_5[],MATCH(M6182,lvl_5[ID],0),MATCH(_xlfn.CONCAT(TEXT(K6182,"##0"),"_",TEXT(L6182,"##0")),lvl_5[#Headers],0)),"Нет")</f>
        <v>Демон пустоты</v>
      </c>
      <c r="H6182" s="11" t="str">
        <f>IFERROR(INDEX(lvl_6[],MATCH(N6182,lvl_6[ID],0),MATCH(_xlfn.CONCAT(K6182,"_",L6182,"_",M6182),lvl_6[#Headers],0)),"Нет")</f>
        <v>Нет</v>
      </c>
      <c r="I6182" s="12">
        <v>1</v>
      </c>
      <c r="J6182" s="12">
        <v>4</v>
      </c>
      <c r="K6182" s="12">
        <v>1</v>
      </c>
      <c r="L6182" s="12">
        <v>5</v>
      </c>
      <c r="M6182" s="12">
        <v>26</v>
      </c>
      <c r="N6182" s="12">
        <v>1858</v>
      </c>
      <c r="O6182" s="12">
        <f>COUNTIF($P$2:P6182,P6182)</f>
        <v>1</v>
      </c>
      <c r="P6182" s="12" t="str">
        <f t="shared" si="351"/>
        <v>14105261858</v>
      </c>
      <c r="Q6182" s="12" t="str">
        <f t="shared" si="352"/>
        <v>141052618580001</v>
      </c>
      <c r="R6182" s="20" t="s">
        <v>4815</v>
      </c>
      <c r="U6182" s="12" t="s">
        <v>901</v>
      </c>
      <c r="W6182" s="12" t="s">
        <v>870</v>
      </c>
      <c r="AB6182" s="12" t="s">
        <v>100</v>
      </c>
      <c r="AD6182" s="12" t="s">
        <v>100</v>
      </c>
      <c r="BN6182" s="12">
        <v>1</v>
      </c>
      <c r="BP6182" s="12" t="s">
        <v>3802</v>
      </c>
      <c r="BR6182" s="9" t="s">
        <v>5088</v>
      </c>
      <c r="BS6182" s="9" t="s">
        <v>5076</v>
      </c>
      <c r="BT6182" s="9" t="s">
        <v>100</v>
      </c>
      <c r="BU6182" s="9" t="s">
        <v>100</v>
      </c>
      <c r="BV6182" s="9" t="s">
        <v>100</v>
      </c>
      <c r="BW6182" s="9" t="s">
        <v>100</v>
      </c>
      <c r="BX6182" s="9" t="s">
        <v>100</v>
      </c>
      <c r="BY6182" s="9" t="s">
        <v>100</v>
      </c>
    </row>
    <row r="6183" spans="1:77" ht="45" x14ac:dyDescent="0.25">
      <c r="A6183" s="12">
        <v>1</v>
      </c>
      <c r="B6183" s="11" t="str">
        <f t="shared" si="350"/>
        <v>Общий расчет. Анализ даты. Анализ даты. Символические звезды. Демон пустоты. Нет</v>
      </c>
      <c r="C6183" s="11" t="str">
        <f>IFERROR(VLOOKUP(I6183,lvl_1[],2,FALSE),"Нет")</f>
        <v>Общий расчет</v>
      </c>
      <c r="D6183" s="11" t="str">
        <f>IFERROR(VLOOKUP(Rule!J6183,lvl_2[],2,FALSE),"Нет")</f>
        <v>Анализ даты</v>
      </c>
      <c r="E6183" s="11" t="str">
        <f>IFERROR(VLOOKUP(Rule!K6183,lvl_3[],2,FALSE),"Нет")</f>
        <v>Анализ даты</v>
      </c>
      <c r="F6183" s="11" t="str">
        <f>IFERROR(INDEX(lvl_4[],MATCH(L6183,lvl_4[ID],0),MATCH(TEXT(K6183,"##0"),lvl_4[#Headers],0)),"Нет")</f>
        <v>Символические звезды</v>
      </c>
      <c r="G6183" s="11" t="str">
        <f>IFERROR(INDEX(lvl_5[],MATCH(M6183,lvl_5[ID],0),MATCH(_xlfn.CONCAT(TEXT(K6183,"##0"),"_",TEXT(L6183,"##0")),lvl_5[#Headers],0)),"Нет")</f>
        <v>Демон пустоты</v>
      </c>
      <c r="H6183" s="11" t="str">
        <f>IFERROR(INDEX(lvl_6[],MATCH(N6183,lvl_6[ID],0),MATCH(_xlfn.CONCAT(K6183,"_",L6183,"_",M6183),lvl_6[#Headers],0)),"Нет")</f>
        <v>Нет</v>
      </c>
      <c r="I6183" s="12">
        <v>1</v>
      </c>
      <c r="J6183" s="12">
        <v>4</v>
      </c>
      <c r="K6183" s="12">
        <v>1</v>
      </c>
      <c r="L6183" s="12">
        <v>5</v>
      </c>
      <c r="M6183" s="12">
        <v>26</v>
      </c>
      <c r="N6183" s="12">
        <v>1859</v>
      </c>
      <c r="O6183" s="12">
        <f>COUNTIF($P$2:P6183,P6183)</f>
        <v>1</v>
      </c>
      <c r="P6183" s="12" t="str">
        <f t="shared" si="351"/>
        <v>14105261859</v>
      </c>
      <c r="Q6183" s="12" t="str">
        <f t="shared" si="352"/>
        <v>141052618590001</v>
      </c>
      <c r="R6183" s="20" t="s">
        <v>4816</v>
      </c>
      <c r="U6183" s="12" t="s">
        <v>901</v>
      </c>
      <c r="W6183" s="12" t="s">
        <v>868</v>
      </c>
      <c r="AB6183" s="12" t="s">
        <v>100</v>
      </c>
      <c r="AD6183" s="12" t="s">
        <v>100</v>
      </c>
      <c r="BN6183" s="12">
        <v>1</v>
      </c>
      <c r="BP6183" s="12" t="s">
        <v>3802</v>
      </c>
      <c r="BR6183" s="9" t="s">
        <v>5088</v>
      </c>
      <c r="BS6183" s="9" t="s">
        <v>5087</v>
      </c>
      <c r="BT6183" s="9" t="s">
        <v>100</v>
      </c>
      <c r="BU6183" s="9" t="s">
        <v>100</v>
      </c>
      <c r="BV6183" s="9" t="s">
        <v>100</v>
      </c>
      <c r="BW6183" s="9" t="s">
        <v>100</v>
      </c>
      <c r="BX6183" s="9" t="s">
        <v>100</v>
      </c>
      <c r="BY6183" s="9" t="s">
        <v>100</v>
      </c>
    </row>
    <row r="6184" spans="1:77" ht="45" x14ac:dyDescent="0.25">
      <c r="A6184" s="12">
        <v>1</v>
      </c>
      <c r="B6184" s="11" t="str">
        <f t="shared" si="350"/>
        <v>Общий расчет. Анализ даты. Анализ даты. Символические звезды. Демон пустоты. Нет</v>
      </c>
      <c r="C6184" s="11" t="str">
        <f>IFERROR(VLOOKUP(I6184,lvl_1[],2,FALSE),"Нет")</f>
        <v>Общий расчет</v>
      </c>
      <c r="D6184" s="11" t="str">
        <f>IFERROR(VLOOKUP(Rule!J6184,lvl_2[],2,FALSE),"Нет")</f>
        <v>Анализ даты</v>
      </c>
      <c r="E6184" s="11" t="str">
        <f>IFERROR(VLOOKUP(Rule!K6184,lvl_3[],2,FALSE),"Нет")</f>
        <v>Анализ даты</v>
      </c>
      <c r="F6184" s="11" t="str">
        <f>IFERROR(INDEX(lvl_4[],MATCH(L6184,lvl_4[ID],0),MATCH(TEXT(K6184,"##0"),lvl_4[#Headers],0)),"Нет")</f>
        <v>Символические звезды</v>
      </c>
      <c r="G6184" s="11" t="str">
        <f>IFERROR(INDEX(lvl_5[],MATCH(M6184,lvl_5[ID],0),MATCH(_xlfn.CONCAT(TEXT(K6184,"##0"),"_",TEXT(L6184,"##0")),lvl_5[#Headers],0)),"Нет")</f>
        <v>Демон пустоты</v>
      </c>
      <c r="H6184" s="11" t="str">
        <f>IFERROR(INDEX(lvl_6[],MATCH(N6184,lvl_6[ID],0),MATCH(_xlfn.CONCAT(K6184,"_",L6184,"_",M6184),lvl_6[#Headers],0)),"Нет")</f>
        <v>Нет</v>
      </c>
      <c r="I6184" s="12">
        <v>1</v>
      </c>
      <c r="J6184" s="12">
        <v>4</v>
      </c>
      <c r="K6184" s="12">
        <v>1</v>
      </c>
      <c r="L6184" s="12">
        <v>5</v>
      </c>
      <c r="M6184" s="12">
        <v>26</v>
      </c>
      <c r="N6184" s="12">
        <v>1860</v>
      </c>
      <c r="O6184" s="12">
        <f>COUNTIF($P$2:P6184,P6184)</f>
        <v>1</v>
      </c>
      <c r="P6184" s="12" t="str">
        <f t="shared" si="351"/>
        <v>14105261860</v>
      </c>
      <c r="Q6184" s="12" t="str">
        <f t="shared" si="352"/>
        <v>141052618600001</v>
      </c>
      <c r="R6184" s="20" t="s">
        <v>4817</v>
      </c>
      <c r="U6184" s="12" t="s">
        <v>901</v>
      </c>
      <c r="W6184" s="12" t="s">
        <v>866</v>
      </c>
      <c r="AB6184" s="12" t="s">
        <v>100</v>
      </c>
      <c r="AD6184" s="12" t="s">
        <v>100</v>
      </c>
      <c r="BN6184" s="12">
        <v>1</v>
      </c>
      <c r="BP6184" s="12" t="s">
        <v>3802</v>
      </c>
      <c r="BR6184" s="9" t="s">
        <v>5088</v>
      </c>
      <c r="BS6184" s="9" t="s">
        <v>5086</v>
      </c>
      <c r="BT6184" s="9" t="s">
        <v>100</v>
      </c>
      <c r="BU6184" s="9" t="s">
        <v>100</v>
      </c>
      <c r="BV6184" s="9" t="s">
        <v>100</v>
      </c>
      <c r="BW6184" s="9" t="s">
        <v>100</v>
      </c>
      <c r="BX6184" s="9" t="s">
        <v>100</v>
      </c>
      <c r="BY6184" s="9" t="s">
        <v>100</v>
      </c>
    </row>
    <row r="6185" spans="1:77" ht="45" x14ac:dyDescent="0.25">
      <c r="A6185" s="12">
        <v>1</v>
      </c>
      <c r="B6185" s="11" t="str">
        <f t="shared" si="350"/>
        <v>Общий расчет. Анализ даты. Анализ даты. Символические звезды. Демон пустоты. Нет</v>
      </c>
      <c r="C6185" s="11" t="str">
        <f>IFERROR(VLOOKUP(I6185,lvl_1[],2,FALSE),"Нет")</f>
        <v>Общий расчет</v>
      </c>
      <c r="D6185" s="11" t="str">
        <f>IFERROR(VLOOKUP(Rule!J6185,lvl_2[],2,FALSE),"Нет")</f>
        <v>Анализ даты</v>
      </c>
      <c r="E6185" s="11" t="str">
        <f>IFERROR(VLOOKUP(Rule!K6185,lvl_3[],2,FALSE),"Нет")</f>
        <v>Анализ даты</v>
      </c>
      <c r="F6185" s="11" t="str">
        <f>IFERROR(INDEX(lvl_4[],MATCH(L6185,lvl_4[ID],0),MATCH(TEXT(K6185,"##0"),lvl_4[#Headers],0)),"Нет")</f>
        <v>Символические звезды</v>
      </c>
      <c r="G6185" s="11" t="str">
        <f>IFERROR(INDEX(lvl_5[],MATCH(M6185,lvl_5[ID],0),MATCH(_xlfn.CONCAT(TEXT(K6185,"##0"),"_",TEXT(L6185,"##0")),lvl_5[#Headers],0)),"Нет")</f>
        <v>Демон пустоты</v>
      </c>
      <c r="H6185" s="11" t="str">
        <f>IFERROR(INDEX(lvl_6[],MATCH(N6185,lvl_6[ID],0),MATCH(_xlfn.CONCAT(K6185,"_",L6185,"_",M6185),lvl_6[#Headers],0)),"Нет")</f>
        <v>Нет</v>
      </c>
      <c r="I6185" s="12">
        <v>1</v>
      </c>
      <c r="J6185" s="12">
        <v>4</v>
      </c>
      <c r="K6185" s="12">
        <v>1</v>
      </c>
      <c r="L6185" s="12">
        <v>5</v>
      </c>
      <c r="M6185" s="12">
        <v>26</v>
      </c>
      <c r="N6185" s="12">
        <v>1861</v>
      </c>
      <c r="O6185" s="12">
        <f>COUNTIF($P$2:P6185,P6185)</f>
        <v>1</v>
      </c>
      <c r="P6185" s="12" t="str">
        <f t="shared" si="351"/>
        <v>14105261861</v>
      </c>
      <c r="Q6185" s="12" t="str">
        <f t="shared" si="352"/>
        <v>141052618610001</v>
      </c>
      <c r="R6185" s="20" t="s">
        <v>4818</v>
      </c>
      <c r="U6185" s="12" t="s">
        <v>901</v>
      </c>
      <c r="W6185" s="12" t="s">
        <v>864</v>
      </c>
      <c r="AB6185" s="12" t="s">
        <v>100</v>
      </c>
      <c r="AD6185" s="12" t="s">
        <v>100</v>
      </c>
      <c r="BN6185" s="12">
        <v>1</v>
      </c>
      <c r="BP6185" s="12" t="s">
        <v>3802</v>
      </c>
      <c r="BR6185" s="9" t="s">
        <v>5088</v>
      </c>
      <c r="BS6185" s="9" t="s">
        <v>5084</v>
      </c>
      <c r="BT6185" s="9" t="s">
        <v>100</v>
      </c>
      <c r="BU6185" s="9" t="s">
        <v>100</v>
      </c>
      <c r="BV6185" s="9" t="s">
        <v>100</v>
      </c>
      <c r="BW6185" s="9" t="s">
        <v>100</v>
      </c>
      <c r="BX6185" s="9" t="s">
        <v>100</v>
      </c>
      <c r="BY6185" s="9" t="s">
        <v>100</v>
      </c>
    </row>
    <row r="6186" spans="1:77" ht="45" x14ac:dyDescent="0.25">
      <c r="A6186" s="12">
        <v>1</v>
      </c>
      <c r="B6186" s="11" t="str">
        <f t="shared" si="350"/>
        <v>Общий расчет. Анализ даты. Анализ даты. Символические звезды. Демон пустоты. Нет</v>
      </c>
      <c r="C6186" s="11" t="str">
        <f>IFERROR(VLOOKUP(I6186,lvl_1[],2,FALSE),"Нет")</f>
        <v>Общий расчет</v>
      </c>
      <c r="D6186" s="11" t="str">
        <f>IFERROR(VLOOKUP(Rule!J6186,lvl_2[],2,FALSE),"Нет")</f>
        <v>Анализ даты</v>
      </c>
      <c r="E6186" s="11" t="str">
        <f>IFERROR(VLOOKUP(Rule!K6186,lvl_3[],2,FALSE),"Нет")</f>
        <v>Анализ даты</v>
      </c>
      <c r="F6186" s="11" t="str">
        <f>IFERROR(INDEX(lvl_4[],MATCH(L6186,lvl_4[ID],0),MATCH(TEXT(K6186,"##0"),lvl_4[#Headers],0)),"Нет")</f>
        <v>Символические звезды</v>
      </c>
      <c r="G6186" s="11" t="str">
        <f>IFERROR(INDEX(lvl_5[],MATCH(M6186,lvl_5[ID],0),MATCH(_xlfn.CONCAT(TEXT(K6186,"##0"),"_",TEXT(L6186,"##0")),lvl_5[#Headers],0)),"Нет")</f>
        <v>Демон пустоты</v>
      </c>
      <c r="H6186" s="11" t="str">
        <f>IFERROR(INDEX(lvl_6[],MATCH(N6186,lvl_6[ID],0),MATCH(_xlfn.CONCAT(K6186,"_",L6186,"_",M6186),lvl_6[#Headers],0)),"Нет")</f>
        <v>Нет</v>
      </c>
      <c r="I6186" s="12">
        <v>1</v>
      </c>
      <c r="J6186" s="12">
        <v>4</v>
      </c>
      <c r="K6186" s="12">
        <v>1</v>
      </c>
      <c r="L6186" s="12">
        <v>5</v>
      </c>
      <c r="M6186" s="12">
        <v>26</v>
      </c>
      <c r="N6186" s="12">
        <v>1862</v>
      </c>
      <c r="O6186" s="12">
        <f>COUNTIF($P$2:P6186,P6186)</f>
        <v>1</v>
      </c>
      <c r="P6186" s="12" t="str">
        <f t="shared" si="351"/>
        <v>14105261862</v>
      </c>
      <c r="Q6186" s="12" t="str">
        <f t="shared" si="352"/>
        <v>141052618620001</v>
      </c>
      <c r="R6186" s="20" t="s">
        <v>4819</v>
      </c>
      <c r="U6186" s="12" t="s">
        <v>901</v>
      </c>
      <c r="W6186" s="12" t="s">
        <v>862</v>
      </c>
      <c r="AB6186" s="12" t="s">
        <v>100</v>
      </c>
      <c r="AD6186" s="12" t="s">
        <v>100</v>
      </c>
      <c r="BN6186" s="12">
        <v>1</v>
      </c>
      <c r="BP6186" s="12" t="s">
        <v>3802</v>
      </c>
      <c r="BR6186" s="9" t="s">
        <v>5088</v>
      </c>
      <c r="BS6186" s="9" t="s">
        <v>5082</v>
      </c>
      <c r="BT6186" s="9" t="s">
        <v>100</v>
      </c>
      <c r="BU6186" s="9" t="s">
        <v>100</v>
      </c>
      <c r="BV6186" s="9" t="s">
        <v>100</v>
      </c>
      <c r="BW6186" s="9" t="s">
        <v>100</v>
      </c>
      <c r="BX6186" s="9" t="s">
        <v>100</v>
      </c>
      <c r="BY6186" s="9" t="s">
        <v>100</v>
      </c>
    </row>
    <row r="6187" spans="1:77" ht="45" x14ac:dyDescent="0.25">
      <c r="A6187" s="12">
        <v>1</v>
      </c>
      <c r="B6187" s="11" t="str">
        <f t="shared" si="350"/>
        <v>Общий расчет. Анализ даты. Анализ даты. Символические звезды. Демон пустоты. Нет</v>
      </c>
      <c r="C6187" s="11" t="str">
        <f>IFERROR(VLOOKUP(I6187,lvl_1[],2,FALSE),"Нет")</f>
        <v>Общий расчет</v>
      </c>
      <c r="D6187" s="11" t="str">
        <f>IFERROR(VLOOKUP(Rule!J6187,lvl_2[],2,FALSE),"Нет")</f>
        <v>Анализ даты</v>
      </c>
      <c r="E6187" s="11" t="str">
        <f>IFERROR(VLOOKUP(Rule!K6187,lvl_3[],2,FALSE),"Нет")</f>
        <v>Анализ даты</v>
      </c>
      <c r="F6187" s="11" t="str">
        <f>IFERROR(INDEX(lvl_4[],MATCH(L6187,lvl_4[ID],0),MATCH(TEXT(K6187,"##0"),lvl_4[#Headers],0)),"Нет")</f>
        <v>Символические звезды</v>
      </c>
      <c r="G6187" s="11" t="str">
        <f>IFERROR(INDEX(lvl_5[],MATCH(M6187,lvl_5[ID],0),MATCH(_xlfn.CONCAT(TEXT(K6187,"##0"),"_",TEXT(L6187,"##0")),lvl_5[#Headers],0)),"Нет")</f>
        <v>Демон пустоты</v>
      </c>
      <c r="H6187" s="11" t="str">
        <f>IFERROR(INDEX(lvl_6[],MATCH(N6187,lvl_6[ID],0),MATCH(_xlfn.CONCAT(K6187,"_",L6187,"_",M6187),lvl_6[#Headers],0)),"Нет")</f>
        <v>Нет</v>
      </c>
      <c r="I6187" s="12">
        <v>1</v>
      </c>
      <c r="J6187" s="12">
        <v>4</v>
      </c>
      <c r="K6187" s="12">
        <v>1</v>
      </c>
      <c r="L6187" s="12">
        <v>5</v>
      </c>
      <c r="M6187" s="12">
        <v>26</v>
      </c>
      <c r="N6187" s="12">
        <v>1863</v>
      </c>
      <c r="O6187" s="12">
        <f>COUNTIF($P$2:P6187,P6187)</f>
        <v>1</v>
      </c>
      <c r="P6187" s="12" t="str">
        <f t="shared" si="351"/>
        <v>14105261863</v>
      </c>
      <c r="Q6187" s="12" t="str">
        <f t="shared" si="352"/>
        <v>141052618630001</v>
      </c>
      <c r="R6187" s="20" t="s">
        <v>4820</v>
      </c>
      <c r="U6187" s="12" t="s">
        <v>901</v>
      </c>
      <c r="W6187" s="12" t="s">
        <v>860</v>
      </c>
      <c r="AB6187" s="12" t="s">
        <v>100</v>
      </c>
      <c r="AD6187" s="12" t="s">
        <v>100</v>
      </c>
      <c r="BN6187" s="12">
        <v>1</v>
      </c>
      <c r="BP6187" s="12" t="s">
        <v>3802</v>
      </c>
      <c r="BR6187" s="9" t="s">
        <v>5088</v>
      </c>
      <c r="BS6187" s="9" t="s">
        <v>5080</v>
      </c>
      <c r="BT6187" s="9" t="s">
        <v>100</v>
      </c>
      <c r="BU6187" s="9" t="s">
        <v>100</v>
      </c>
      <c r="BV6187" s="9" t="s">
        <v>100</v>
      </c>
      <c r="BW6187" s="9" t="s">
        <v>100</v>
      </c>
      <c r="BX6187" s="9" t="s">
        <v>100</v>
      </c>
      <c r="BY6187" s="9" t="s">
        <v>100</v>
      </c>
    </row>
    <row r="6188" spans="1:77" ht="45" x14ac:dyDescent="0.25">
      <c r="A6188" s="12">
        <v>1</v>
      </c>
      <c r="B6188" s="11" t="str">
        <f t="shared" si="350"/>
        <v>Общий расчет. Анализ даты. Анализ даты. Символические звезды. Демон пустоты. Нет</v>
      </c>
      <c r="C6188" s="11" t="str">
        <f>IFERROR(VLOOKUP(I6188,lvl_1[],2,FALSE),"Нет")</f>
        <v>Общий расчет</v>
      </c>
      <c r="D6188" s="11" t="str">
        <f>IFERROR(VLOOKUP(Rule!J6188,lvl_2[],2,FALSE),"Нет")</f>
        <v>Анализ даты</v>
      </c>
      <c r="E6188" s="11" t="str">
        <f>IFERROR(VLOOKUP(Rule!K6188,lvl_3[],2,FALSE),"Нет")</f>
        <v>Анализ даты</v>
      </c>
      <c r="F6188" s="11" t="str">
        <f>IFERROR(INDEX(lvl_4[],MATCH(L6188,lvl_4[ID],0),MATCH(TEXT(K6188,"##0"),lvl_4[#Headers],0)),"Нет")</f>
        <v>Символические звезды</v>
      </c>
      <c r="G6188" s="11" t="str">
        <f>IFERROR(INDEX(lvl_5[],MATCH(M6188,lvl_5[ID],0),MATCH(_xlfn.CONCAT(TEXT(K6188,"##0"),"_",TEXT(L6188,"##0")),lvl_5[#Headers],0)),"Нет")</f>
        <v>Демон пустоты</v>
      </c>
      <c r="H6188" s="11" t="str">
        <f>IFERROR(INDEX(lvl_6[],MATCH(N6188,lvl_6[ID],0),MATCH(_xlfn.CONCAT(K6188,"_",L6188,"_",M6188),lvl_6[#Headers],0)),"Нет")</f>
        <v>Нет</v>
      </c>
      <c r="I6188" s="12">
        <v>1</v>
      </c>
      <c r="J6188" s="12">
        <v>4</v>
      </c>
      <c r="K6188" s="12">
        <v>1</v>
      </c>
      <c r="L6188" s="12">
        <v>5</v>
      </c>
      <c r="M6188" s="12">
        <v>26</v>
      </c>
      <c r="N6188" s="12">
        <v>1864</v>
      </c>
      <c r="O6188" s="12">
        <f>COUNTIF($P$2:P6188,P6188)</f>
        <v>1</v>
      </c>
      <c r="P6188" s="12" t="str">
        <f t="shared" si="351"/>
        <v>14105261864</v>
      </c>
      <c r="Q6188" s="12" t="str">
        <f t="shared" si="352"/>
        <v>141052618640001</v>
      </c>
      <c r="R6188" s="20" t="s">
        <v>4821</v>
      </c>
      <c r="U6188" s="12" t="s">
        <v>903</v>
      </c>
      <c r="W6188" s="12" t="s">
        <v>859</v>
      </c>
      <c r="AB6188" s="12" t="s">
        <v>100</v>
      </c>
      <c r="AD6188" s="12" t="s">
        <v>100</v>
      </c>
      <c r="BN6188" s="12">
        <v>1</v>
      </c>
      <c r="BP6188" s="12" t="s">
        <v>3802</v>
      </c>
      <c r="BR6188" s="9" t="s">
        <v>5073</v>
      </c>
      <c r="BS6188" s="9" t="s">
        <v>5078</v>
      </c>
      <c r="BT6188" s="9" t="s">
        <v>100</v>
      </c>
      <c r="BU6188" s="9" t="s">
        <v>100</v>
      </c>
      <c r="BV6188" s="9" t="s">
        <v>100</v>
      </c>
      <c r="BW6188" s="9" t="s">
        <v>100</v>
      </c>
      <c r="BX6188" s="9" t="s">
        <v>100</v>
      </c>
      <c r="BY6188" s="9" t="s">
        <v>100</v>
      </c>
    </row>
    <row r="6189" spans="1:77" ht="45" x14ac:dyDescent="0.25">
      <c r="A6189" s="12">
        <v>1</v>
      </c>
      <c r="B6189" s="11" t="str">
        <f t="shared" si="350"/>
        <v>Общий расчет. Анализ даты. Анализ даты. Символические звезды. Демон пустоты. Нет</v>
      </c>
      <c r="C6189" s="11" t="str">
        <f>IFERROR(VLOOKUP(I6189,lvl_1[],2,FALSE),"Нет")</f>
        <v>Общий расчет</v>
      </c>
      <c r="D6189" s="11" t="str">
        <f>IFERROR(VLOOKUP(Rule!J6189,lvl_2[],2,FALSE),"Нет")</f>
        <v>Анализ даты</v>
      </c>
      <c r="E6189" s="11" t="str">
        <f>IFERROR(VLOOKUP(Rule!K6189,lvl_3[],2,FALSE),"Нет")</f>
        <v>Анализ даты</v>
      </c>
      <c r="F6189" s="11" t="str">
        <f>IFERROR(INDEX(lvl_4[],MATCH(L6189,lvl_4[ID],0),MATCH(TEXT(K6189,"##0"),lvl_4[#Headers],0)),"Нет")</f>
        <v>Символические звезды</v>
      </c>
      <c r="G6189" s="11" t="str">
        <f>IFERROR(INDEX(lvl_5[],MATCH(M6189,lvl_5[ID],0),MATCH(_xlfn.CONCAT(TEXT(K6189,"##0"),"_",TEXT(L6189,"##0")),lvl_5[#Headers],0)),"Нет")</f>
        <v>Демон пустоты</v>
      </c>
      <c r="H6189" s="11" t="str">
        <f>IFERROR(INDEX(lvl_6[],MATCH(N6189,lvl_6[ID],0),MATCH(_xlfn.CONCAT(K6189,"_",L6189,"_",M6189),lvl_6[#Headers],0)),"Нет")</f>
        <v>Нет</v>
      </c>
      <c r="I6189" s="12">
        <v>1</v>
      </c>
      <c r="J6189" s="12">
        <v>4</v>
      </c>
      <c r="K6189" s="12">
        <v>1</v>
      </c>
      <c r="L6189" s="12">
        <v>5</v>
      </c>
      <c r="M6189" s="12">
        <v>26</v>
      </c>
      <c r="N6189" s="12">
        <v>1865</v>
      </c>
      <c r="O6189" s="12">
        <f>COUNTIF($P$2:P6189,P6189)</f>
        <v>1</v>
      </c>
      <c r="P6189" s="12" t="str">
        <f t="shared" si="351"/>
        <v>14105261865</v>
      </c>
      <c r="Q6189" s="12" t="str">
        <f t="shared" si="352"/>
        <v>141052618650001</v>
      </c>
      <c r="R6189" s="20" t="s">
        <v>4822</v>
      </c>
      <c r="U6189" s="12" t="s">
        <v>903</v>
      </c>
      <c r="W6189" s="12" t="s">
        <v>869</v>
      </c>
      <c r="AB6189" s="12" t="s">
        <v>100</v>
      </c>
      <c r="AD6189" s="12" t="s">
        <v>100</v>
      </c>
      <c r="BN6189" s="12">
        <v>1</v>
      </c>
      <c r="BP6189" s="12" t="s">
        <v>3802</v>
      </c>
      <c r="BR6189" s="9" t="s">
        <v>5073</v>
      </c>
      <c r="BS6189" s="9" t="s">
        <v>5074</v>
      </c>
      <c r="BT6189" s="9" t="s">
        <v>100</v>
      </c>
      <c r="BU6189" s="9" t="s">
        <v>100</v>
      </c>
      <c r="BV6189" s="9" t="s">
        <v>100</v>
      </c>
      <c r="BW6189" s="9" t="s">
        <v>100</v>
      </c>
      <c r="BX6189" s="9" t="s">
        <v>100</v>
      </c>
      <c r="BY6189" s="9" t="s">
        <v>100</v>
      </c>
    </row>
    <row r="6190" spans="1:77" ht="45" x14ac:dyDescent="0.25">
      <c r="A6190" s="12">
        <v>1</v>
      </c>
      <c r="B6190" s="11" t="str">
        <f t="shared" si="350"/>
        <v>Общий расчет. Анализ даты. Анализ даты. Символические звезды. Демон пустоты. Нет</v>
      </c>
      <c r="C6190" s="11" t="str">
        <f>IFERROR(VLOOKUP(I6190,lvl_1[],2,FALSE),"Нет")</f>
        <v>Общий расчет</v>
      </c>
      <c r="D6190" s="11" t="str">
        <f>IFERROR(VLOOKUP(Rule!J6190,lvl_2[],2,FALSE),"Нет")</f>
        <v>Анализ даты</v>
      </c>
      <c r="E6190" s="11" t="str">
        <f>IFERROR(VLOOKUP(Rule!K6190,lvl_3[],2,FALSE),"Нет")</f>
        <v>Анализ даты</v>
      </c>
      <c r="F6190" s="11" t="str">
        <f>IFERROR(INDEX(lvl_4[],MATCH(L6190,lvl_4[ID],0),MATCH(TEXT(K6190,"##0"),lvl_4[#Headers],0)),"Нет")</f>
        <v>Символические звезды</v>
      </c>
      <c r="G6190" s="11" t="str">
        <f>IFERROR(INDEX(lvl_5[],MATCH(M6190,lvl_5[ID],0),MATCH(_xlfn.CONCAT(TEXT(K6190,"##0"),"_",TEXT(L6190,"##0")),lvl_5[#Headers],0)),"Нет")</f>
        <v>Демон пустоты</v>
      </c>
      <c r="H6190" s="11" t="str">
        <f>IFERROR(INDEX(lvl_6[],MATCH(N6190,lvl_6[ID],0),MATCH(_xlfn.CONCAT(K6190,"_",L6190,"_",M6190),lvl_6[#Headers],0)),"Нет")</f>
        <v>Нет</v>
      </c>
      <c r="I6190" s="12">
        <v>1</v>
      </c>
      <c r="J6190" s="12">
        <v>4</v>
      </c>
      <c r="K6190" s="12">
        <v>1</v>
      </c>
      <c r="L6190" s="12">
        <v>5</v>
      </c>
      <c r="M6190" s="12">
        <v>26</v>
      </c>
      <c r="N6190" s="12">
        <v>1866</v>
      </c>
      <c r="O6190" s="12">
        <f>COUNTIF($P$2:P6190,P6190)</f>
        <v>1</v>
      </c>
      <c r="P6190" s="12" t="str">
        <f t="shared" si="351"/>
        <v>14105261866</v>
      </c>
      <c r="Q6190" s="12" t="str">
        <f t="shared" si="352"/>
        <v>141052618660001</v>
      </c>
      <c r="R6190" s="20" t="s">
        <v>4823</v>
      </c>
      <c r="U6190" s="12" t="s">
        <v>903</v>
      </c>
      <c r="W6190" s="12" t="s">
        <v>867</v>
      </c>
      <c r="AB6190" s="12" t="s">
        <v>100</v>
      </c>
      <c r="AD6190" s="12" t="s">
        <v>100</v>
      </c>
      <c r="BN6190" s="12">
        <v>1</v>
      </c>
      <c r="BP6190" s="12" t="s">
        <v>3802</v>
      </c>
      <c r="BR6190" s="9" t="s">
        <v>5073</v>
      </c>
      <c r="BS6190" s="9" t="s">
        <v>5070</v>
      </c>
      <c r="BT6190" s="9" t="s">
        <v>100</v>
      </c>
      <c r="BU6190" s="9" t="s">
        <v>100</v>
      </c>
      <c r="BV6190" s="9" t="s">
        <v>100</v>
      </c>
      <c r="BW6190" s="9" t="s">
        <v>100</v>
      </c>
      <c r="BX6190" s="9" t="s">
        <v>100</v>
      </c>
      <c r="BY6190" s="9" t="s">
        <v>100</v>
      </c>
    </row>
    <row r="6191" spans="1:77" ht="45" x14ac:dyDescent="0.25">
      <c r="A6191" s="12">
        <v>1</v>
      </c>
      <c r="B6191" s="11" t="str">
        <f t="shared" si="350"/>
        <v>Общий расчет. Анализ даты. Анализ даты. Символические звезды. Демон пустоты. Нет</v>
      </c>
      <c r="C6191" s="11" t="str">
        <f>IFERROR(VLOOKUP(I6191,lvl_1[],2,FALSE),"Нет")</f>
        <v>Общий расчет</v>
      </c>
      <c r="D6191" s="11" t="str">
        <f>IFERROR(VLOOKUP(Rule!J6191,lvl_2[],2,FALSE),"Нет")</f>
        <v>Анализ даты</v>
      </c>
      <c r="E6191" s="11" t="str">
        <f>IFERROR(VLOOKUP(Rule!K6191,lvl_3[],2,FALSE),"Нет")</f>
        <v>Анализ даты</v>
      </c>
      <c r="F6191" s="11" t="str">
        <f>IFERROR(INDEX(lvl_4[],MATCH(L6191,lvl_4[ID],0),MATCH(TEXT(K6191,"##0"),lvl_4[#Headers],0)),"Нет")</f>
        <v>Символические звезды</v>
      </c>
      <c r="G6191" s="11" t="str">
        <f>IFERROR(INDEX(lvl_5[],MATCH(M6191,lvl_5[ID],0),MATCH(_xlfn.CONCAT(TEXT(K6191,"##0"),"_",TEXT(L6191,"##0")),lvl_5[#Headers],0)),"Нет")</f>
        <v>Демон пустоты</v>
      </c>
      <c r="H6191" s="11" t="str">
        <f>IFERROR(INDEX(lvl_6[],MATCH(N6191,lvl_6[ID],0),MATCH(_xlfn.CONCAT(K6191,"_",L6191,"_",M6191),lvl_6[#Headers],0)),"Нет")</f>
        <v>Нет</v>
      </c>
      <c r="I6191" s="12">
        <v>1</v>
      </c>
      <c r="J6191" s="12">
        <v>4</v>
      </c>
      <c r="K6191" s="12">
        <v>1</v>
      </c>
      <c r="L6191" s="12">
        <v>5</v>
      </c>
      <c r="M6191" s="12">
        <v>26</v>
      </c>
      <c r="N6191" s="12">
        <v>1867</v>
      </c>
      <c r="O6191" s="12">
        <f>COUNTIF($P$2:P6191,P6191)</f>
        <v>1</v>
      </c>
      <c r="P6191" s="12" t="str">
        <f t="shared" si="351"/>
        <v>14105261867</v>
      </c>
      <c r="Q6191" s="12" t="str">
        <f t="shared" si="352"/>
        <v>141052618670001</v>
      </c>
      <c r="R6191" s="20" t="s">
        <v>4824</v>
      </c>
      <c r="U6191" s="12" t="s">
        <v>903</v>
      </c>
      <c r="W6191" s="12" t="s">
        <v>865</v>
      </c>
      <c r="AB6191" s="12" t="s">
        <v>100</v>
      </c>
      <c r="AD6191" s="12" t="s">
        <v>100</v>
      </c>
      <c r="BN6191" s="12">
        <v>1</v>
      </c>
      <c r="BP6191" s="12" t="s">
        <v>3802</v>
      </c>
      <c r="BR6191" s="9" t="s">
        <v>5073</v>
      </c>
      <c r="BS6191" s="9" t="s">
        <v>5085</v>
      </c>
      <c r="BT6191" s="9" t="s">
        <v>100</v>
      </c>
      <c r="BU6191" s="9" t="s">
        <v>100</v>
      </c>
      <c r="BV6191" s="9" t="s">
        <v>100</v>
      </c>
      <c r="BW6191" s="9" t="s">
        <v>100</v>
      </c>
      <c r="BX6191" s="9" t="s">
        <v>100</v>
      </c>
      <c r="BY6191" s="9" t="s">
        <v>100</v>
      </c>
    </row>
    <row r="6192" spans="1:77" ht="45" x14ac:dyDescent="0.25">
      <c r="A6192" s="12">
        <v>1</v>
      </c>
      <c r="B6192" s="11" t="str">
        <f t="shared" si="350"/>
        <v>Общий расчет. Анализ даты. Анализ даты. Символические звезды. Демон пустоты. Нет</v>
      </c>
      <c r="C6192" s="11" t="str">
        <f>IFERROR(VLOOKUP(I6192,lvl_1[],2,FALSE),"Нет")</f>
        <v>Общий расчет</v>
      </c>
      <c r="D6192" s="11" t="str">
        <f>IFERROR(VLOOKUP(Rule!J6192,lvl_2[],2,FALSE),"Нет")</f>
        <v>Анализ даты</v>
      </c>
      <c r="E6192" s="11" t="str">
        <f>IFERROR(VLOOKUP(Rule!K6192,lvl_3[],2,FALSE),"Нет")</f>
        <v>Анализ даты</v>
      </c>
      <c r="F6192" s="11" t="str">
        <f>IFERROR(INDEX(lvl_4[],MATCH(L6192,lvl_4[ID],0),MATCH(TEXT(K6192,"##0"),lvl_4[#Headers],0)),"Нет")</f>
        <v>Символические звезды</v>
      </c>
      <c r="G6192" s="11" t="str">
        <f>IFERROR(INDEX(lvl_5[],MATCH(M6192,lvl_5[ID],0),MATCH(_xlfn.CONCAT(TEXT(K6192,"##0"),"_",TEXT(L6192,"##0")),lvl_5[#Headers],0)),"Нет")</f>
        <v>Демон пустоты</v>
      </c>
      <c r="H6192" s="11" t="str">
        <f>IFERROR(INDEX(lvl_6[],MATCH(N6192,lvl_6[ID],0),MATCH(_xlfn.CONCAT(K6192,"_",L6192,"_",M6192),lvl_6[#Headers],0)),"Нет")</f>
        <v>Нет</v>
      </c>
      <c r="I6192" s="12">
        <v>1</v>
      </c>
      <c r="J6192" s="12">
        <v>4</v>
      </c>
      <c r="K6192" s="12">
        <v>1</v>
      </c>
      <c r="L6192" s="12">
        <v>5</v>
      </c>
      <c r="M6192" s="12">
        <v>26</v>
      </c>
      <c r="N6192" s="12">
        <v>1868</v>
      </c>
      <c r="O6192" s="12">
        <f>COUNTIF($P$2:P6192,P6192)</f>
        <v>1</v>
      </c>
      <c r="P6192" s="12" t="str">
        <f t="shared" si="351"/>
        <v>14105261868</v>
      </c>
      <c r="Q6192" s="12" t="str">
        <f t="shared" si="352"/>
        <v>141052618680001</v>
      </c>
      <c r="R6192" s="20" t="s">
        <v>4825</v>
      </c>
      <c r="U6192" s="12" t="s">
        <v>903</v>
      </c>
      <c r="W6192" s="12" t="s">
        <v>863</v>
      </c>
      <c r="AB6192" s="12" t="s">
        <v>100</v>
      </c>
      <c r="AD6192" s="12" t="s">
        <v>100</v>
      </c>
      <c r="BN6192" s="12">
        <v>1</v>
      </c>
      <c r="BP6192" s="12" t="s">
        <v>3802</v>
      </c>
      <c r="BR6192" s="9" t="s">
        <v>5073</v>
      </c>
      <c r="BS6192" s="9" t="s">
        <v>5083</v>
      </c>
      <c r="BT6192" s="9" t="s">
        <v>100</v>
      </c>
      <c r="BU6192" s="9" t="s">
        <v>100</v>
      </c>
      <c r="BV6192" s="9" t="s">
        <v>100</v>
      </c>
      <c r="BW6192" s="9" t="s">
        <v>100</v>
      </c>
      <c r="BX6192" s="9" t="s">
        <v>100</v>
      </c>
      <c r="BY6192" s="9" t="s">
        <v>100</v>
      </c>
    </row>
    <row r="6193" spans="1:77" ht="45" x14ac:dyDescent="0.25">
      <c r="A6193" s="12">
        <v>1</v>
      </c>
      <c r="B6193" s="11" t="str">
        <f t="shared" si="350"/>
        <v>Общий расчет. Анализ даты. Анализ даты. Символические звезды. Демон пустоты. Нет</v>
      </c>
      <c r="C6193" s="11" t="str">
        <f>IFERROR(VLOOKUP(I6193,lvl_1[],2,FALSE),"Нет")</f>
        <v>Общий расчет</v>
      </c>
      <c r="D6193" s="11" t="str">
        <f>IFERROR(VLOOKUP(Rule!J6193,lvl_2[],2,FALSE),"Нет")</f>
        <v>Анализ даты</v>
      </c>
      <c r="E6193" s="11" t="str">
        <f>IFERROR(VLOOKUP(Rule!K6193,lvl_3[],2,FALSE),"Нет")</f>
        <v>Анализ даты</v>
      </c>
      <c r="F6193" s="11" t="str">
        <f>IFERROR(INDEX(lvl_4[],MATCH(L6193,lvl_4[ID],0),MATCH(TEXT(K6193,"##0"),lvl_4[#Headers],0)),"Нет")</f>
        <v>Символические звезды</v>
      </c>
      <c r="G6193" s="11" t="str">
        <f>IFERROR(INDEX(lvl_5[],MATCH(M6193,lvl_5[ID],0),MATCH(_xlfn.CONCAT(TEXT(K6193,"##0"),"_",TEXT(L6193,"##0")),lvl_5[#Headers],0)),"Нет")</f>
        <v>Демон пустоты</v>
      </c>
      <c r="H6193" s="11" t="str">
        <f>IFERROR(INDEX(lvl_6[],MATCH(N6193,lvl_6[ID],0),MATCH(_xlfn.CONCAT(K6193,"_",L6193,"_",M6193),lvl_6[#Headers],0)),"Нет")</f>
        <v>Нет</v>
      </c>
      <c r="I6193" s="12">
        <v>1</v>
      </c>
      <c r="J6193" s="12">
        <v>4</v>
      </c>
      <c r="K6193" s="12">
        <v>1</v>
      </c>
      <c r="L6193" s="12">
        <v>5</v>
      </c>
      <c r="M6193" s="12">
        <v>26</v>
      </c>
      <c r="N6193" s="12">
        <v>1869</v>
      </c>
      <c r="O6193" s="12">
        <f>COUNTIF($P$2:P6193,P6193)</f>
        <v>1</v>
      </c>
      <c r="P6193" s="12" t="str">
        <f t="shared" si="351"/>
        <v>14105261869</v>
      </c>
      <c r="Q6193" s="12" t="str">
        <f t="shared" si="352"/>
        <v>141052618690001</v>
      </c>
      <c r="R6193" s="20" t="s">
        <v>4826</v>
      </c>
      <c r="U6193" s="12" t="s">
        <v>903</v>
      </c>
      <c r="W6193" s="12" t="s">
        <v>861</v>
      </c>
      <c r="AB6193" s="12" t="s">
        <v>100</v>
      </c>
      <c r="AD6193" s="12" t="s">
        <v>100</v>
      </c>
      <c r="BN6193" s="12">
        <v>1</v>
      </c>
      <c r="BP6193" s="12" t="s">
        <v>3802</v>
      </c>
      <c r="BR6193" s="9" t="s">
        <v>5073</v>
      </c>
      <c r="BS6193" s="9" t="s">
        <v>5069</v>
      </c>
      <c r="BT6193" s="9" t="s">
        <v>100</v>
      </c>
      <c r="BU6193" s="9" t="s">
        <v>100</v>
      </c>
      <c r="BV6193" s="9" t="s">
        <v>100</v>
      </c>
      <c r="BW6193" s="9" t="s">
        <v>100</v>
      </c>
      <c r="BX6193" s="9" t="s">
        <v>100</v>
      </c>
      <c r="BY6193" s="9" t="s">
        <v>100</v>
      </c>
    </row>
    <row r="6194" spans="1:77" ht="45" x14ac:dyDescent="0.25">
      <c r="A6194" s="12">
        <v>1</v>
      </c>
      <c r="B6194" s="11" t="str">
        <f t="shared" si="350"/>
        <v>Общий расчет. Анализ даты. Анализ даты. Символические звезды. Демон пустоты. Нет</v>
      </c>
      <c r="C6194" s="11" t="str">
        <f>IFERROR(VLOOKUP(I6194,lvl_1[],2,FALSE),"Нет")</f>
        <v>Общий расчет</v>
      </c>
      <c r="D6194" s="11" t="str">
        <f>IFERROR(VLOOKUP(Rule!J6194,lvl_2[],2,FALSE),"Нет")</f>
        <v>Анализ даты</v>
      </c>
      <c r="E6194" s="11" t="str">
        <f>IFERROR(VLOOKUP(Rule!K6194,lvl_3[],2,FALSE),"Нет")</f>
        <v>Анализ даты</v>
      </c>
      <c r="F6194" s="11" t="str">
        <f>IFERROR(INDEX(lvl_4[],MATCH(L6194,lvl_4[ID],0),MATCH(TEXT(K6194,"##0"),lvl_4[#Headers],0)),"Нет")</f>
        <v>Символические звезды</v>
      </c>
      <c r="G6194" s="11" t="str">
        <f>IFERROR(INDEX(lvl_5[],MATCH(M6194,lvl_5[ID],0),MATCH(_xlfn.CONCAT(TEXT(K6194,"##0"),"_",TEXT(L6194,"##0")),lvl_5[#Headers],0)),"Нет")</f>
        <v>Демон пустоты</v>
      </c>
      <c r="H6194" s="11" t="str">
        <f>IFERROR(INDEX(lvl_6[],MATCH(N6194,lvl_6[ID],0),MATCH(_xlfn.CONCAT(K6194,"_",L6194,"_",M6194),lvl_6[#Headers],0)),"Нет")</f>
        <v>Нет</v>
      </c>
      <c r="I6194" s="12">
        <v>1</v>
      </c>
      <c r="J6194" s="12">
        <v>4</v>
      </c>
      <c r="K6194" s="12">
        <v>1</v>
      </c>
      <c r="L6194" s="12">
        <v>5</v>
      </c>
      <c r="M6194" s="12">
        <v>26</v>
      </c>
      <c r="N6194" s="12">
        <v>1870</v>
      </c>
      <c r="O6194" s="12">
        <f>COUNTIF($P$2:P6194,P6194)</f>
        <v>1</v>
      </c>
      <c r="P6194" s="12" t="str">
        <f t="shared" si="351"/>
        <v>14105261870</v>
      </c>
      <c r="Q6194" s="12" t="str">
        <f t="shared" si="352"/>
        <v>141052618700001</v>
      </c>
      <c r="R6194" s="20" t="s">
        <v>4827</v>
      </c>
      <c r="U6194" s="12" t="s">
        <v>905</v>
      </c>
      <c r="W6194" s="12" t="s">
        <v>860</v>
      </c>
      <c r="AB6194" s="12" t="s">
        <v>100</v>
      </c>
      <c r="AD6194" s="12" t="s">
        <v>100</v>
      </c>
      <c r="BN6194" s="12">
        <v>1</v>
      </c>
      <c r="BP6194" s="12" t="s">
        <v>3802</v>
      </c>
      <c r="BR6194" s="9" t="s">
        <v>5075</v>
      </c>
      <c r="BS6194" s="9" t="s">
        <v>5080</v>
      </c>
      <c r="BT6194" s="9" t="s">
        <v>100</v>
      </c>
      <c r="BU6194" s="9" t="s">
        <v>100</v>
      </c>
      <c r="BV6194" s="9" t="s">
        <v>100</v>
      </c>
      <c r="BW6194" s="9" t="s">
        <v>100</v>
      </c>
      <c r="BX6194" s="9" t="s">
        <v>100</v>
      </c>
      <c r="BY6194" s="9" t="s">
        <v>100</v>
      </c>
    </row>
    <row r="6195" spans="1:77" ht="45" x14ac:dyDescent="0.25">
      <c r="A6195" s="12">
        <v>1</v>
      </c>
      <c r="B6195" s="11" t="str">
        <f t="shared" si="350"/>
        <v>Общий расчет. Анализ даты. Анализ даты. Символические звезды. Демон пустоты. Нет</v>
      </c>
      <c r="C6195" s="11" t="str">
        <f>IFERROR(VLOOKUP(I6195,lvl_1[],2,FALSE),"Нет")</f>
        <v>Общий расчет</v>
      </c>
      <c r="D6195" s="11" t="str">
        <f>IFERROR(VLOOKUP(Rule!J6195,lvl_2[],2,FALSE),"Нет")</f>
        <v>Анализ даты</v>
      </c>
      <c r="E6195" s="11" t="str">
        <f>IFERROR(VLOOKUP(Rule!K6195,lvl_3[],2,FALSE),"Нет")</f>
        <v>Анализ даты</v>
      </c>
      <c r="F6195" s="11" t="str">
        <f>IFERROR(INDEX(lvl_4[],MATCH(L6195,lvl_4[ID],0),MATCH(TEXT(K6195,"##0"),lvl_4[#Headers],0)),"Нет")</f>
        <v>Символические звезды</v>
      </c>
      <c r="G6195" s="11" t="str">
        <f>IFERROR(INDEX(lvl_5[],MATCH(M6195,lvl_5[ID],0),MATCH(_xlfn.CONCAT(TEXT(K6195,"##0"),"_",TEXT(L6195,"##0")),lvl_5[#Headers],0)),"Нет")</f>
        <v>Демон пустоты</v>
      </c>
      <c r="H6195" s="11" t="str">
        <f>IFERROR(INDEX(lvl_6[],MATCH(N6195,lvl_6[ID],0),MATCH(_xlfn.CONCAT(K6195,"_",L6195,"_",M6195),lvl_6[#Headers],0)),"Нет")</f>
        <v>Нет</v>
      </c>
      <c r="I6195" s="12">
        <v>1</v>
      </c>
      <c r="J6195" s="12">
        <v>4</v>
      </c>
      <c r="K6195" s="12">
        <v>1</v>
      </c>
      <c r="L6195" s="12">
        <v>5</v>
      </c>
      <c r="M6195" s="12">
        <v>26</v>
      </c>
      <c r="N6195" s="12">
        <v>1871</v>
      </c>
      <c r="O6195" s="12">
        <f>COUNTIF($P$2:P6195,P6195)</f>
        <v>1</v>
      </c>
      <c r="P6195" s="12" t="str">
        <f t="shared" si="351"/>
        <v>14105261871</v>
      </c>
      <c r="Q6195" s="12" t="str">
        <f t="shared" si="352"/>
        <v>141052618710001</v>
      </c>
      <c r="R6195" s="20" t="s">
        <v>4828</v>
      </c>
      <c r="U6195" s="12" t="s">
        <v>905</v>
      </c>
      <c r="W6195" s="12" t="s">
        <v>870</v>
      </c>
      <c r="AB6195" s="12" t="s">
        <v>100</v>
      </c>
      <c r="AD6195" s="12" t="s">
        <v>100</v>
      </c>
      <c r="BN6195" s="12">
        <v>1</v>
      </c>
      <c r="BP6195" s="12" t="s">
        <v>3802</v>
      </c>
      <c r="BR6195" s="9" t="s">
        <v>5075</v>
      </c>
      <c r="BS6195" s="9" t="s">
        <v>5076</v>
      </c>
      <c r="BT6195" s="9" t="s">
        <v>100</v>
      </c>
      <c r="BU6195" s="9" t="s">
        <v>100</v>
      </c>
      <c r="BV6195" s="9" t="s">
        <v>100</v>
      </c>
      <c r="BW6195" s="9" t="s">
        <v>100</v>
      </c>
      <c r="BX6195" s="9" t="s">
        <v>100</v>
      </c>
      <c r="BY6195" s="9" t="s">
        <v>100</v>
      </c>
    </row>
    <row r="6196" spans="1:77" ht="45" x14ac:dyDescent="0.25">
      <c r="A6196" s="12">
        <v>1</v>
      </c>
      <c r="B6196" s="11" t="str">
        <f t="shared" si="350"/>
        <v>Общий расчет. Анализ даты. Анализ даты. Символические звезды. Демон пустоты. Нет</v>
      </c>
      <c r="C6196" s="11" t="str">
        <f>IFERROR(VLOOKUP(I6196,lvl_1[],2,FALSE),"Нет")</f>
        <v>Общий расчет</v>
      </c>
      <c r="D6196" s="11" t="str">
        <f>IFERROR(VLOOKUP(Rule!J6196,lvl_2[],2,FALSE),"Нет")</f>
        <v>Анализ даты</v>
      </c>
      <c r="E6196" s="11" t="str">
        <f>IFERROR(VLOOKUP(Rule!K6196,lvl_3[],2,FALSE),"Нет")</f>
        <v>Анализ даты</v>
      </c>
      <c r="F6196" s="11" t="str">
        <f>IFERROR(INDEX(lvl_4[],MATCH(L6196,lvl_4[ID],0),MATCH(TEXT(K6196,"##0"),lvl_4[#Headers],0)),"Нет")</f>
        <v>Символические звезды</v>
      </c>
      <c r="G6196" s="11" t="str">
        <f>IFERROR(INDEX(lvl_5[],MATCH(M6196,lvl_5[ID],0),MATCH(_xlfn.CONCAT(TEXT(K6196,"##0"),"_",TEXT(L6196,"##0")),lvl_5[#Headers],0)),"Нет")</f>
        <v>Демон пустоты</v>
      </c>
      <c r="H6196" s="11" t="str">
        <f>IFERROR(INDEX(lvl_6[],MATCH(N6196,lvl_6[ID],0),MATCH(_xlfn.CONCAT(K6196,"_",L6196,"_",M6196),lvl_6[#Headers],0)),"Нет")</f>
        <v>Нет</v>
      </c>
      <c r="I6196" s="12">
        <v>1</v>
      </c>
      <c r="J6196" s="12">
        <v>4</v>
      </c>
      <c r="K6196" s="12">
        <v>1</v>
      </c>
      <c r="L6196" s="12">
        <v>5</v>
      </c>
      <c r="M6196" s="12">
        <v>26</v>
      </c>
      <c r="N6196" s="12">
        <v>1872</v>
      </c>
      <c r="O6196" s="12">
        <f>COUNTIF($P$2:P6196,P6196)</f>
        <v>1</v>
      </c>
      <c r="P6196" s="12" t="str">
        <f t="shared" si="351"/>
        <v>14105261872</v>
      </c>
      <c r="Q6196" s="12" t="str">
        <f t="shared" si="352"/>
        <v>141052618720001</v>
      </c>
      <c r="R6196" s="20" t="s">
        <v>4829</v>
      </c>
      <c r="U6196" s="12" t="s">
        <v>905</v>
      </c>
      <c r="W6196" s="12" t="s">
        <v>868</v>
      </c>
      <c r="AB6196" s="12" t="s">
        <v>100</v>
      </c>
      <c r="AD6196" s="12" t="s">
        <v>100</v>
      </c>
      <c r="BN6196" s="12">
        <v>1</v>
      </c>
      <c r="BP6196" s="12" t="s">
        <v>3802</v>
      </c>
      <c r="BR6196" s="9" t="s">
        <v>5075</v>
      </c>
      <c r="BS6196" s="9" t="s">
        <v>5087</v>
      </c>
      <c r="BT6196" s="9" t="s">
        <v>100</v>
      </c>
      <c r="BU6196" s="9" t="s">
        <v>100</v>
      </c>
      <c r="BV6196" s="9" t="s">
        <v>100</v>
      </c>
      <c r="BW6196" s="9" t="s">
        <v>100</v>
      </c>
      <c r="BX6196" s="9" t="s">
        <v>100</v>
      </c>
      <c r="BY6196" s="9" t="s">
        <v>100</v>
      </c>
    </row>
    <row r="6197" spans="1:77" ht="45" x14ac:dyDescent="0.25">
      <c r="A6197" s="12">
        <v>1</v>
      </c>
      <c r="B6197" s="11" t="str">
        <f t="shared" si="350"/>
        <v>Общий расчет. Анализ даты. Анализ даты. Символические звезды. Демон пустоты. Нет</v>
      </c>
      <c r="C6197" s="11" t="str">
        <f>IFERROR(VLOOKUP(I6197,lvl_1[],2,FALSE),"Нет")</f>
        <v>Общий расчет</v>
      </c>
      <c r="D6197" s="11" t="str">
        <f>IFERROR(VLOOKUP(Rule!J6197,lvl_2[],2,FALSE),"Нет")</f>
        <v>Анализ даты</v>
      </c>
      <c r="E6197" s="11" t="str">
        <f>IFERROR(VLOOKUP(Rule!K6197,lvl_3[],2,FALSE),"Нет")</f>
        <v>Анализ даты</v>
      </c>
      <c r="F6197" s="11" t="str">
        <f>IFERROR(INDEX(lvl_4[],MATCH(L6197,lvl_4[ID],0),MATCH(TEXT(K6197,"##0"),lvl_4[#Headers],0)),"Нет")</f>
        <v>Символические звезды</v>
      </c>
      <c r="G6197" s="11" t="str">
        <f>IFERROR(INDEX(lvl_5[],MATCH(M6197,lvl_5[ID],0),MATCH(_xlfn.CONCAT(TEXT(K6197,"##0"),"_",TEXT(L6197,"##0")),lvl_5[#Headers],0)),"Нет")</f>
        <v>Демон пустоты</v>
      </c>
      <c r="H6197" s="11" t="str">
        <f>IFERROR(INDEX(lvl_6[],MATCH(N6197,lvl_6[ID],0),MATCH(_xlfn.CONCAT(K6197,"_",L6197,"_",M6197),lvl_6[#Headers],0)),"Нет")</f>
        <v>Нет</v>
      </c>
      <c r="I6197" s="12">
        <v>1</v>
      </c>
      <c r="J6197" s="12">
        <v>4</v>
      </c>
      <c r="K6197" s="12">
        <v>1</v>
      </c>
      <c r="L6197" s="12">
        <v>5</v>
      </c>
      <c r="M6197" s="12">
        <v>26</v>
      </c>
      <c r="N6197" s="12">
        <v>1873</v>
      </c>
      <c r="O6197" s="12">
        <f>COUNTIF($P$2:P6197,P6197)</f>
        <v>1</v>
      </c>
      <c r="P6197" s="12" t="str">
        <f t="shared" si="351"/>
        <v>14105261873</v>
      </c>
      <c r="Q6197" s="12" t="str">
        <f t="shared" si="352"/>
        <v>141052618730001</v>
      </c>
      <c r="R6197" s="20" t="s">
        <v>4830</v>
      </c>
      <c r="U6197" s="12" t="s">
        <v>905</v>
      </c>
      <c r="W6197" s="12" t="s">
        <v>866</v>
      </c>
      <c r="AB6197" s="12" t="s">
        <v>100</v>
      </c>
      <c r="AD6197" s="12" t="s">
        <v>100</v>
      </c>
      <c r="BN6197" s="12">
        <v>1</v>
      </c>
      <c r="BP6197" s="12" t="s">
        <v>3802</v>
      </c>
      <c r="BR6197" s="9" t="s">
        <v>5075</v>
      </c>
      <c r="BS6197" s="9" t="s">
        <v>5086</v>
      </c>
      <c r="BT6197" s="9" t="s">
        <v>100</v>
      </c>
      <c r="BU6197" s="9" t="s">
        <v>100</v>
      </c>
      <c r="BV6197" s="9" t="s">
        <v>100</v>
      </c>
      <c r="BW6197" s="9" t="s">
        <v>100</v>
      </c>
      <c r="BX6197" s="9" t="s">
        <v>100</v>
      </c>
      <c r="BY6197" s="9" t="s">
        <v>100</v>
      </c>
    </row>
    <row r="6198" spans="1:77" ht="45" x14ac:dyDescent="0.25">
      <c r="A6198" s="12">
        <v>1</v>
      </c>
      <c r="B6198" s="11" t="str">
        <f t="shared" si="350"/>
        <v>Общий расчет. Анализ даты. Анализ даты. Символические звезды. Демон пустоты. Нет</v>
      </c>
      <c r="C6198" s="11" t="str">
        <f>IFERROR(VLOOKUP(I6198,lvl_1[],2,FALSE),"Нет")</f>
        <v>Общий расчет</v>
      </c>
      <c r="D6198" s="11" t="str">
        <f>IFERROR(VLOOKUP(Rule!J6198,lvl_2[],2,FALSE),"Нет")</f>
        <v>Анализ даты</v>
      </c>
      <c r="E6198" s="11" t="str">
        <f>IFERROR(VLOOKUP(Rule!K6198,lvl_3[],2,FALSE),"Нет")</f>
        <v>Анализ даты</v>
      </c>
      <c r="F6198" s="11" t="str">
        <f>IFERROR(INDEX(lvl_4[],MATCH(L6198,lvl_4[ID],0),MATCH(TEXT(K6198,"##0"),lvl_4[#Headers],0)),"Нет")</f>
        <v>Символические звезды</v>
      </c>
      <c r="G6198" s="11" t="str">
        <f>IFERROR(INDEX(lvl_5[],MATCH(M6198,lvl_5[ID],0),MATCH(_xlfn.CONCAT(TEXT(K6198,"##0"),"_",TEXT(L6198,"##0")),lvl_5[#Headers],0)),"Нет")</f>
        <v>Демон пустоты</v>
      </c>
      <c r="H6198" s="11" t="str">
        <f>IFERROR(INDEX(lvl_6[],MATCH(N6198,lvl_6[ID],0),MATCH(_xlfn.CONCAT(K6198,"_",L6198,"_",M6198),lvl_6[#Headers],0)),"Нет")</f>
        <v>Нет</v>
      </c>
      <c r="I6198" s="12">
        <v>1</v>
      </c>
      <c r="J6198" s="12">
        <v>4</v>
      </c>
      <c r="K6198" s="12">
        <v>1</v>
      </c>
      <c r="L6198" s="12">
        <v>5</v>
      </c>
      <c r="M6198" s="12">
        <v>26</v>
      </c>
      <c r="N6198" s="12">
        <v>1874</v>
      </c>
      <c r="O6198" s="12">
        <f>COUNTIF($P$2:P6198,P6198)</f>
        <v>1</v>
      </c>
      <c r="P6198" s="12" t="str">
        <f t="shared" si="351"/>
        <v>14105261874</v>
      </c>
      <c r="Q6198" s="12" t="str">
        <f t="shared" si="352"/>
        <v>141052618740001</v>
      </c>
      <c r="R6198" s="20" t="s">
        <v>4831</v>
      </c>
      <c r="U6198" s="12" t="s">
        <v>905</v>
      </c>
      <c r="W6198" s="12" t="s">
        <v>864</v>
      </c>
      <c r="AB6198" s="12" t="s">
        <v>100</v>
      </c>
      <c r="AD6198" s="12" t="s">
        <v>100</v>
      </c>
      <c r="BN6198" s="12">
        <v>1</v>
      </c>
      <c r="BP6198" s="12" t="s">
        <v>3802</v>
      </c>
      <c r="BR6198" s="9" t="s">
        <v>5075</v>
      </c>
      <c r="BS6198" s="9" t="s">
        <v>5084</v>
      </c>
      <c r="BT6198" s="9" t="s">
        <v>100</v>
      </c>
      <c r="BU6198" s="9" t="s">
        <v>100</v>
      </c>
      <c r="BV6198" s="9" t="s">
        <v>100</v>
      </c>
      <c r="BW6198" s="9" t="s">
        <v>100</v>
      </c>
      <c r="BX6198" s="9" t="s">
        <v>100</v>
      </c>
      <c r="BY6198" s="9" t="s">
        <v>100</v>
      </c>
    </row>
    <row r="6199" spans="1:77" ht="45" x14ac:dyDescent="0.25">
      <c r="A6199" s="12">
        <v>1</v>
      </c>
      <c r="B6199" s="11" t="str">
        <f t="shared" si="350"/>
        <v>Общий расчет. Анализ даты. Анализ даты. Символические звезды. Демон пустоты. Нет</v>
      </c>
      <c r="C6199" s="11" t="str">
        <f>IFERROR(VLOOKUP(I6199,lvl_1[],2,FALSE),"Нет")</f>
        <v>Общий расчет</v>
      </c>
      <c r="D6199" s="11" t="str">
        <f>IFERROR(VLOOKUP(Rule!J6199,lvl_2[],2,FALSE),"Нет")</f>
        <v>Анализ даты</v>
      </c>
      <c r="E6199" s="11" t="str">
        <f>IFERROR(VLOOKUP(Rule!K6199,lvl_3[],2,FALSE),"Нет")</f>
        <v>Анализ даты</v>
      </c>
      <c r="F6199" s="11" t="str">
        <f>IFERROR(INDEX(lvl_4[],MATCH(L6199,lvl_4[ID],0),MATCH(TEXT(K6199,"##0"),lvl_4[#Headers],0)),"Нет")</f>
        <v>Символические звезды</v>
      </c>
      <c r="G6199" s="11" t="str">
        <f>IFERROR(INDEX(lvl_5[],MATCH(M6199,lvl_5[ID],0),MATCH(_xlfn.CONCAT(TEXT(K6199,"##0"),"_",TEXT(L6199,"##0")),lvl_5[#Headers],0)),"Нет")</f>
        <v>Демон пустоты</v>
      </c>
      <c r="H6199" s="11" t="str">
        <f>IFERROR(INDEX(lvl_6[],MATCH(N6199,lvl_6[ID],0),MATCH(_xlfn.CONCAT(K6199,"_",L6199,"_",M6199),lvl_6[#Headers],0)),"Нет")</f>
        <v>Нет</v>
      </c>
      <c r="I6199" s="12">
        <v>1</v>
      </c>
      <c r="J6199" s="12">
        <v>4</v>
      </c>
      <c r="K6199" s="12">
        <v>1</v>
      </c>
      <c r="L6199" s="12">
        <v>5</v>
      </c>
      <c r="M6199" s="12">
        <v>26</v>
      </c>
      <c r="N6199" s="12">
        <v>1875</v>
      </c>
      <c r="O6199" s="12">
        <f>COUNTIF($P$2:P6199,P6199)</f>
        <v>1</v>
      </c>
      <c r="P6199" s="12" t="str">
        <f t="shared" si="351"/>
        <v>14105261875</v>
      </c>
      <c r="Q6199" s="12" t="str">
        <f t="shared" si="352"/>
        <v>141052618750001</v>
      </c>
      <c r="R6199" s="20" t="s">
        <v>4832</v>
      </c>
      <c r="U6199" s="12" t="s">
        <v>905</v>
      </c>
      <c r="W6199" s="12" t="s">
        <v>862</v>
      </c>
      <c r="AB6199" s="12" t="s">
        <v>100</v>
      </c>
      <c r="AD6199" s="12" t="s">
        <v>100</v>
      </c>
      <c r="BN6199" s="12">
        <v>1</v>
      </c>
      <c r="BP6199" s="12" t="s">
        <v>3802</v>
      </c>
      <c r="BR6199" s="9" t="s">
        <v>5075</v>
      </c>
      <c r="BS6199" s="9" t="s">
        <v>5082</v>
      </c>
      <c r="BT6199" s="9" t="s">
        <v>100</v>
      </c>
      <c r="BU6199" s="9" t="s">
        <v>100</v>
      </c>
      <c r="BV6199" s="9" t="s">
        <v>100</v>
      </c>
      <c r="BW6199" s="9" t="s">
        <v>100</v>
      </c>
      <c r="BX6199" s="9" t="s">
        <v>100</v>
      </c>
      <c r="BY6199" s="9" t="s">
        <v>100</v>
      </c>
    </row>
    <row r="6200" spans="1:77" ht="45" x14ac:dyDescent="0.25">
      <c r="A6200" s="12">
        <v>1</v>
      </c>
      <c r="B6200" s="11" t="str">
        <f t="shared" si="350"/>
        <v>Общий расчет. Анализ даты. Анализ даты. Символические звезды. Демон пустоты. Нет</v>
      </c>
      <c r="C6200" s="11" t="str">
        <f>IFERROR(VLOOKUP(I6200,lvl_1[],2,FALSE),"Нет")</f>
        <v>Общий расчет</v>
      </c>
      <c r="D6200" s="11" t="str">
        <f>IFERROR(VLOOKUP(Rule!J6200,lvl_2[],2,FALSE),"Нет")</f>
        <v>Анализ даты</v>
      </c>
      <c r="E6200" s="11" t="str">
        <f>IFERROR(VLOOKUP(Rule!K6200,lvl_3[],2,FALSE),"Нет")</f>
        <v>Анализ даты</v>
      </c>
      <c r="F6200" s="11" t="str">
        <f>IFERROR(INDEX(lvl_4[],MATCH(L6200,lvl_4[ID],0),MATCH(TEXT(K6200,"##0"),lvl_4[#Headers],0)),"Нет")</f>
        <v>Символические звезды</v>
      </c>
      <c r="G6200" s="11" t="str">
        <f>IFERROR(INDEX(lvl_5[],MATCH(M6200,lvl_5[ID],0),MATCH(_xlfn.CONCAT(TEXT(K6200,"##0"),"_",TEXT(L6200,"##0")),lvl_5[#Headers],0)),"Нет")</f>
        <v>Демон пустоты</v>
      </c>
      <c r="H6200" s="11" t="str">
        <f>IFERROR(INDEX(lvl_6[],MATCH(N6200,lvl_6[ID],0),MATCH(_xlfn.CONCAT(K6200,"_",L6200,"_",M6200),lvl_6[#Headers],0)),"Нет")</f>
        <v>Нет</v>
      </c>
      <c r="I6200" s="12">
        <v>1</v>
      </c>
      <c r="J6200" s="12">
        <v>4</v>
      </c>
      <c r="K6200" s="12">
        <v>1</v>
      </c>
      <c r="L6200" s="12">
        <v>5</v>
      </c>
      <c r="M6200" s="12">
        <v>26</v>
      </c>
      <c r="N6200" s="12">
        <v>1876</v>
      </c>
      <c r="O6200" s="12">
        <f>COUNTIF($P$2:P6200,P6200)</f>
        <v>1</v>
      </c>
      <c r="P6200" s="12" t="str">
        <f t="shared" si="351"/>
        <v>14105261876</v>
      </c>
      <c r="Q6200" s="12" t="str">
        <f t="shared" si="352"/>
        <v>141052618760001</v>
      </c>
      <c r="R6200" s="20" t="s">
        <v>4833</v>
      </c>
      <c r="U6200" s="12" t="s">
        <v>907</v>
      </c>
      <c r="W6200" s="12" t="s">
        <v>861</v>
      </c>
      <c r="AB6200" s="12" t="s">
        <v>100</v>
      </c>
      <c r="AD6200" s="12" t="s">
        <v>100</v>
      </c>
      <c r="BN6200" s="12">
        <v>1</v>
      </c>
      <c r="BP6200" s="12" t="s">
        <v>3802</v>
      </c>
      <c r="BR6200" s="9" t="s">
        <v>5077</v>
      </c>
      <c r="BS6200" s="9" t="s">
        <v>5069</v>
      </c>
      <c r="BT6200" s="9" t="s">
        <v>100</v>
      </c>
      <c r="BU6200" s="9" t="s">
        <v>100</v>
      </c>
      <c r="BV6200" s="9" t="s">
        <v>100</v>
      </c>
      <c r="BW6200" s="9" t="s">
        <v>100</v>
      </c>
      <c r="BX6200" s="9" t="s">
        <v>100</v>
      </c>
      <c r="BY6200" s="9" t="s">
        <v>100</v>
      </c>
    </row>
    <row r="6201" spans="1:77" ht="45" x14ac:dyDescent="0.25">
      <c r="A6201" s="12">
        <v>1</v>
      </c>
      <c r="B6201" s="11" t="str">
        <f t="shared" si="350"/>
        <v>Общий расчет. Анализ даты. Анализ даты. Символические звезды. Демон пустоты. Нет</v>
      </c>
      <c r="C6201" s="11" t="str">
        <f>IFERROR(VLOOKUP(I6201,lvl_1[],2,FALSE),"Нет")</f>
        <v>Общий расчет</v>
      </c>
      <c r="D6201" s="11" t="str">
        <f>IFERROR(VLOOKUP(Rule!J6201,lvl_2[],2,FALSE),"Нет")</f>
        <v>Анализ даты</v>
      </c>
      <c r="E6201" s="11" t="str">
        <f>IFERROR(VLOOKUP(Rule!K6201,lvl_3[],2,FALSE),"Нет")</f>
        <v>Анализ даты</v>
      </c>
      <c r="F6201" s="11" t="str">
        <f>IFERROR(INDEX(lvl_4[],MATCH(L6201,lvl_4[ID],0),MATCH(TEXT(K6201,"##0"),lvl_4[#Headers],0)),"Нет")</f>
        <v>Символические звезды</v>
      </c>
      <c r="G6201" s="11" t="str">
        <f>IFERROR(INDEX(lvl_5[],MATCH(M6201,lvl_5[ID],0),MATCH(_xlfn.CONCAT(TEXT(K6201,"##0"),"_",TEXT(L6201,"##0")),lvl_5[#Headers],0)),"Нет")</f>
        <v>Демон пустоты</v>
      </c>
      <c r="H6201" s="11" t="str">
        <f>IFERROR(INDEX(lvl_6[],MATCH(N6201,lvl_6[ID],0),MATCH(_xlfn.CONCAT(K6201,"_",L6201,"_",M6201),lvl_6[#Headers],0)),"Нет")</f>
        <v>Нет</v>
      </c>
      <c r="I6201" s="12">
        <v>1</v>
      </c>
      <c r="J6201" s="12">
        <v>4</v>
      </c>
      <c r="K6201" s="12">
        <v>1</v>
      </c>
      <c r="L6201" s="12">
        <v>5</v>
      </c>
      <c r="M6201" s="12">
        <v>26</v>
      </c>
      <c r="N6201" s="12">
        <v>1877</v>
      </c>
      <c r="O6201" s="12">
        <f>COUNTIF($P$2:P6201,P6201)</f>
        <v>1</v>
      </c>
      <c r="P6201" s="12" t="str">
        <f t="shared" si="351"/>
        <v>14105261877</v>
      </c>
      <c r="Q6201" s="12" t="str">
        <f t="shared" si="352"/>
        <v>141052618770001</v>
      </c>
      <c r="R6201" s="20" t="s">
        <v>4834</v>
      </c>
      <c r="U6201" s="12" t="s">
        <v>907</v>
      </c>
      <c r="W6201" s="12" t="s">
        <v>859</v>
      </c>
      <c r="AB6201" s="12" t="s">
        <v>100</v>
      </c>
      <c r="AD6201" s="12" t="s">
        <v>100</v>
      </c>
      <c r="BN6201" s="12">
        <v>1</v>
      </c>
      <c r="BP6201" s="12" t="s">
        <v>3802</v>
      </c>
      <c r="BR6201" s="9" t="s">
        <v>5077</v>
      </c>
      <c r="BS6201" s="9" t="s">
        <v>5078</v>
      </c>
      <c r="BT6201" s="9" t="s">
        <v>100</v>
      </c>
      <c r="BU6201" s="9" t="s">
        <v>100</v>
      </c>
      <c r="BV6201" s="9" t="s">
        <v>100</v>
      </c>
      <c r="BW6201" s="9" t="s">
        <v>100</v>
      </c>
      <c r="BX6201" s="9" t="s">
        <v>100</v>
      </c>
      <c r="BY6201" s="9" t="s">
        <v>100</v>
      </c>
    </row>
    <row r="6202" spans="1:77" ht="45" x14ac:dyDescent="0.25">
      <c r="A6202" s="12">
        <v>1</v>
      </c>
      <c r="B6202" s="11" t="str">
        <f t="shared" si="350"/>
        <v>Общий расчет. Анализ даты. Анализ даты. Символические звезды. Демон пустоты. Нет</v>
      </c>
      <c r="C6202" s="11" t="str">
        <f>IFERROR(VLOOKUP(I6202,lvl_1[],2,FALSE),"Нет")</f>
        <v>Общий расчет</v>
      </c>
      <c r="D6202" s="11" t="str">
        <f>IFERROR(VLOOKUP(Rule!J6202,lvl_2[],2,FALSE),"Нет")</f>
        <v>Анализ даты</v>
      </c>
      <c r="E6202" s="11" t="str">
        <f>IFERROR(VLOOKUP(Rule!K6202,lvl_3[],2,FALSE),"Нет")</f>
        <v>Анализ даты</v>
      </c>
      <c r="F6202" s="11" t="str">
        <f>IFERROR(INDEX(lvl_4[],MATCH(L6202,lvl_4[ID],0),MATCH(TEXT(K6202,"##0"),lvl_4[#Headers],0)),"Нет")</f>
        <v>Символические звезды</v>
      </c>
      <c r="G6202" s="11" t="str">
        <f>IFERROR(INDEX(lvl_5[],MATCH(M6202,lvl_5[ID],0),MATCH(_xlfn.CONCAT(TEXT(K6202,"##0"),"_",TEXT(L6202,"##0")),lvl_5[#Headers],0)),"Нет")</f>
        <v>Демон пустоты</v>
      </c>
      <c r="H6202" s="11" t="str">
        <f>IFERROR(INDEX(lvl_6[],MATCH(N6202,lvl_6[ID],0),MATCH(_xlfn.CONCAT(K6202,"_",L6202,"_",M6202),lvl_6[#Headers],0)),"Нет")</f>
        <v>Нет</v>
      </c>
      <c r="I6202" s="12">
        <v>1</v>
      </c>
      <c r="J6202" s="12">
        <v>4</v>
      </c>
      <c r="K6202" s="12">
        <v>1</v>
      </c>
      <c r="L6202" s="12">
        <v>5</v>
      </c>
      <c r="M6202" s="12">
        <v>26</v>
      </c>
      <c r="N6202" s="12">
        <v>1878</v>
      </c>
      <c r="O6202" s="12">
        <f>COUNTIF($P$2:P6202,P6202)</f>
        <v>1</v>
      </c>
      <c r="P6202" s="12" t="str">
        <f t="shared" si="351"/>
        <v>14105261878</v>
      </c>
      <c r="Q6202" s="12" t="str">
        <f t="shared" si="352"/>
        <v>141052618780001</v>
      </c>
      <c r="R6202" s="20" t="s">
        <v>4835</v>
      </c>
      <c r="U6202" s="12" t="s">
        <v>907</v>
      </c>
      <c r="W6202" s="12" t="s">
        <v>869</v>
      </c>
      <c r="AB6202" s="12" t="s">
        <v>100</v>
      </c>
      <c r="AD6202" s="12" t="s">
        <v>100</v>
      </c>
      <c r="BN6202" s="12">
        <v>1</v>
      </c>
      <c r="BP6202" s="12" t="s">
        <v>3802</v>
      </c>
      <c r="BR6202" s="9" t="s">
        <v>5077</v>
      </c>
      <c r="BS6202" s="9" t="s">
        <v>5074</v>
      </c>
      <c r="BT6202" s="9" t="s">
        <v>100</v>
      </c>
      <c r="BU6202" s="9" t="s">
        <v>100</v>
      </c>
      <c r="BV6202" s="9" t="s">
        <v>100</v>
      </c>
      <c r="BW6202" s="9" t="s">
        <v>100</v>
      </c>
      <c r="BX6202" s="9" t="s">
        <v>100</v>
      </c>
      <c r="BY6202" s="9" t="s">
        <v>100</v>
      </c>
    </row>
    <row r="6203" spans="1:77" ht="45" x14ac:dyDescent="0.25">
      <c r="A6203" s="12">
        <v>1</v>
      </c>
      <c r="B6203" s="11" t="str">
        <f t="shared" si="350"/>
        <v>Общий расчет. Анализ даты. Анализ даты. Символические звезды. Демон пустоты. Нет</v>
      </c>
      <c r="C6203" s="11" t="str">
        <f>IFERROR(VLOOKUP(I6203,lvl_1[],2,FALSE),"Нет")</f>
        <v>Общий расчет</v>
      </c>
      <c r="D6203" s="11" t="str">
        <f>IFERROR(VLOOKUP(Rule!J6203,lvl_2[],2,FALSE),"Нет")</f>
        <v>Анализ даты</v>
      </c>
      <c r="E6203" s="11" t="str">
        <f>IFERROR(VLOOKUP(Rule!K6203,lvl_3[],2,FALSE),"Нет")</f>
        <v>Анализ даты</v>
      </c>
      <c r="F6203" s="11" t="str">
        <f>IFERROR(INDEX(lvl_4[],MATCH(L6203,lvl_4[ID],0),MATCH(TEXT(K6203,"##0"),lvl_4[#Headers],0)),"Нет")</f>
        <v>Символические звезды</v>
      </c>
      <c r="G6203" s="11" t="str">
        <f>IFERROR(INDEX(lvl_5[],MATCH(M6203,lvl_5[ID],0),MATCH(_xlfn.CONCAT(TEXT(K6203,"##0"),"_",TEXT(L6203,"##0")),lvl_5[#Headers],0)),"Нет")</f>
        <v>Демон пустоты</v>
      </c>
      <c r="H6203" s="11" t="str">
        <f>IFERROR(INDEX(lvl_6[],MATCH(N6203,lvl_6[ID],0),MATCH(_xlfn.CONCAT(K6203,"_",L6203,"_",M6203),lvl_6[#Headers],0)),"Нет")</f>
        <v>Нет</v>
      </c>
      <c r="I6203" s="12">
        <v>1</v>
      </c>
      <c r="J6203" s="12">
        <v>4</v>
      </c>
      <c r="K6203" s="12">
        <v>1</v>
      </c>
      <c r="L6203" s="12">
        <v>5</v>
      </c>
      <c r="M6203" s="12">
        <v>26</v>
      </c>
      <c r="N6203" s="12">
        <v>1879</v>
      </c>
      <c r="O6203" s="12">
        <f>COUNTIF($P$2:P6203,P6203)</f>
        <v>1</v>
      </c>
      <c r="P6203" s="12" t="str">
        <f t="shared" si="351"/>
        <v>14105261879</v>
      </c>
      <c r="Q6203" s="12" t="str">
        <f t="shared" si="352"/>
        <v>141052618790001</v>
      </c>
      <c r="R6203" s="20" t="s">
        <v>4836</v>
      </c>
      <c r="U6203" s="12" t="s">
        <v>907</v>
      </c>
      <c r="W6203" s="12" t="s">
        <v>867</v>
      </c>
      <c r="AB6203" s="12" t="s">
        <v>100</v>
      </c>
      <c r="AD6203" s="12" t="s">
        <v>100</v>
      </c>
      <c r="BN6203" s="12">
        <v>1</v>
      </c>
      <c r="BP6203" s="12" t="s">
        <v>3802</v>
      </c>
      <c r="BR6203" s="9" t="s">
        <v>5077</v>
      </c>
      <c r="BS6203" s="9" t="s">
        <v>5070</v>
      </c>
      <c r="BT6203" s="9" t="s">
        <v>100</v>
      </c>
      <c r="BU6203" s="9" t="s">
        <v>100</v>
      </c>
      <c r="BV6203" s="9" t="s">
        <v>100</v>
      </c>
      <c r="BW6203" s="9" t="s">
        <v>100</v>
      </c>
      <c r="BX6203" s="9" t="s">
        <v>100</v>
      </c>
      <c r="BY6203" s="9" t="s">
        <v>100</v>
      </c>
    </row>
    <row r="6204" spans="1:77" ht="45" x14ac:dyDescent="0.25">
      <c r="A6204" s="12">
        <v>1</v>
      </c>
      <c r="B6204" s="11" t="str">
        <f t="shared" si="350"/>
        <v>Общий расчет. Анализ даты. Анализ даты. Символические звезды. Демон пустоты. Нет</v>
      </c>
      <c r="C6204" s="11" t="str">
        <f>IFERROR(VLOOKUP(I6204,lvl_1[],2,FALSE),"Нет")</f>
        <v>Общий расчет</v>
      </c>
      <c r="D6204" s="11" t="str">
        <f>IFERROR(VLOOKUP(Rule!J6204,lvl_2[],2,FALSE),"Нет")</f>
        <v>Анализ даты</v>
      </c>
      <c r="E6204" s="11" t="str">
        <f>IFERROR(VLOOKUP(Rule!K6204,lvl_3[],2,FALSE),"Нет")</f>
        <v>Анализ даты</v>
      </c>
      <c r="F6204" s="11" t="str">
        <f>IFERROR(INDEX(lvl_4[],MATCH(L6204,lvl_4[ID],0),MATCH(TEXT(K6204,"##0"),lvl_4[#Headers],0)),"Нет")</f>
        <v>Символические звезды</v>
      </c>
      <c r="G6204" s="11" t="str">
        <f>IFERROR(INDEX(lvl_5[],MATCH(M6204,lvl_5[ID],0),MATCH(_xlfn.CONCAT(TEXT(K6204,"##0"),"_",TEXT(L6204,"##0")),lvl_5[#Headers],0)),"Нет")</f>
        <v>Демон пустоты</v>
      </c>
      <c r="H6204" s="11" t="str">
        <f>IFERROR(INDEX(lvl_6[],MATCH(N6204,lvl_6[ID],0),MATCH(_xlfn.CONCAT(K6204,"_",L6204,"_",M6204),lvl_6[#Headers],0)),"Нет")</f>
        <v>Нет</v>
      </c>
      <c r="I6204" s="12">
        <v>1</v>
      </c>
      <c r="J6204" s="12">
        <v>4</v>
      </c>
      <c r="K6204" s="12">
        <v>1</v>
      </c>
      <c r="L6204" s="12">
        <v>5</v>
      </c>
      <c r="M6204" s="12">
        <v>26</v>
      </c>
      <c r="N6204" s="12">
        <v>1880</v>
      </c>
      <c r="O6204" s="12">
        <f>COUNTIF($P$2:P6204,P6204)</f>
        <v>1</v>
      </c>
      <c r="P6204" s="12" t="str">
        <f t="shared" si="351"/>
        <v>14105261880</v>
      </c>
      <c r="Q6204" s="12" t="str">
        <f t="shared" si="352"/>
        <v>141052618800001</v>
      </c>
      <c r="R6204" s="20" t="s">
        <v>4837</v>
      </c>
      <c r="U6204" s="12" t="s">
        <v>907</v>
      </c>
      <c r="W6204" s="12" t="s">
        <v>865</v>
      </c>
      <c r="AB6204" s="12" t="s">
        <v>100</v>
      </c>
      <c r="AD6204" s="12" t="s">
        <v>100</v>
      </c>
      <c r="BN6204" s="12">
        <v>1</v>
      </c>
      <c r="BP6204" s="12" t="s">
        <v>3802</v>
      </c>
      <c r="BR6204" s="9" t="s">
        <v>5077</v>
      </c>
      <c r="BS6204" s="9" t="s">
        <v>5085</v>
      </c>
      <c r="BT6204" s="9" t="s">
        <v>100</v>
      </c>
      <c r="BU6204" s="9" t="s">
        <v>100</v>
      </c>
      <c r="BV6204" s="9" t="s">
        <v>100</v>
      </c>
      <c r="BW6204" s="9" t="s">
        <v>100</v>
      </c>
      <c r="BX6204" s="9" t="s">
        <v>100</v>
      </c>
      <c r="BY6204" s="9" t="s">
        <v>100</v>
      </c>
    </row>
    <row r="6205" spans="1:77" ht="45" x14ac:dyDescent="0.25">
      <c r="A6205" s="12">
        <v>1</v>
      </c>
      <c r="B6205" s="11" t="str">
        <f t="shared" si="350"/>
        <v>Общий расчет. Анализ даты. Анализ даты. Символические звезды. Демон пустоты. Нет</v>
      </c>
      <c r="C6205" s="11" t="str">
        <f>IFERROR(VLOOKUP(I6205,lvl_1[],2,FALSE),"Нет")</f>
        <v>Общий расчет</v>
      </c>
      <c r="D6205" s="11" t="str">
        <f>IFERROR(VLOOKUP(Rule!J6205,lvl_2[],2,FALSE),"Нет")</f>
        <v>Анализ даты</v>
      </c>
      <c r="E6205" s="11" t="str">
        <f>IFERROR(VLOOKUP(Rule!K6205,lvl_3[],2,FALSE),"Нет")</f>
        <v>Анализ даты</v>
      </c>
      <c r="F6205" s="11" t="str">
        <f>IFERROR(INDEX(lvl_4[],MATCH(L6205,lvl_4[ID],0),MATCH(TEXT(K6205,"##0"),lvl_4[#Headers],0)),"Нет")</f>
        <v>Символические звезды</v>
      </c>
      <c r="G6205" s="11" t="str">
        <f>IFERROR(INDEX(lvl_5[],MATCH(M6205,lvl_5[ID],0),MATCH(_xlfn.CONCAT(TEXT(K6205,"##0"),"_",TEXT(L6205,"##0")),lvl_5[#Headers],0)),"Нет")</f>
        <v>Демон пустоты</v>
      </c>
      <c r="H6205" s="11" t="str">
        <f>IFERROR(INDEX(lvl_6[],MATCH(N6205,lvl_6[ID],0),MATCH(_xlfn.CONCAT(K6205,"_",L6205,"_",M6205),lvl_6[#Headers],0)),"Нет")</f>
        <v>Нет</v>
      </c>
      <c r="I6205" s="12">
        <v>1</v>
      </c>
      <c r="J6205" s="12">
        <v>4</v>
      </c>
      <c r="K6205" s="12">
        <v>1</v>
      </c>
      <c r="L6205" s="12">
        <v>5</v>
      </c>
      <c r="M6205" s="12">
        <v>26</v>
      </c>
      <c r="N6205" s="12">
        <v>1881</v>
      </c>
      <c r="O6205" s="12">
        <f>COUNTIF($P$2:P6205,P6205)</f>
        <v>1</v>
      </c>
      <c r="P6205" s="12" t="str">
        <f t="shared" si="351"/>
        <v>14105261881</v>
      </c>
      <c r="Q6205" s="12" t="str">
        <f t="shared" si="352"/>
        <v>141052618810001</v>
      </c>
      <c r="R6205" s="20" t="s">
        <v>4838</v>
      </c>
      <c r="U6205" s="12" t="s">
        <v>907</v>
      </c>
      <c r="W6205" s="12" t="s">
        <v>863</v>
      </c>
      <c r="AB6205" s="12" t="s">
        <v>100</v>
      </c>
      <c r="AD6205" s="12" t="s">
        <v>100</v>
      </c>
      <c r="BN6205" s="12">
        <v>1</v>
      </c>
      <c r="BP6205" s="12" t="s">
        <v>3802</v>
      </c>
      <c r="BR6205" s="9" t="s">
        <v>5077</v>
      </c>
      <c r="BS6205" s="9" t="s">
        <v>5083</v>
      </c>
      <c r="BT6205" s="9" t="s">
        <v>100</v>
      </c>
      <c r="BU6205" s="9" t="s">
        <v>100</v>
      </c>
      <c r="BV6205" s="9" t="s">
        <v>100</v>
      </c>
      <c r="BW6205" s="9" t="s">
        <v>100</v>
      </c>
      <c r="BX6205" s="9" t="s">
        <v>100</v>
      </c>
      <c r="BY6205" s="9" t="s">
        <v>100</v>
      </c>
    </row>
    <row r="6206" spans="1:77" ht="45" x14ac:dyDescent="0.25">
      <c r="A6206" s="12">
        <v>1</v>
      </c>
      <c r="B6206" s="11" t="str">
        <f t="shared" si="350"/>
        <v>Общий расчет. Анализ даты. Анализ даты. Символические звезды. Демон пустоты. Нет</v>
      </c>
      <c r="C6206" s="11" t="str">
        <f>IFERROR(VLOOKUP(I6206,lvl_1[],2,FALSE),"Нет")</f>
        <v>Общий расчет</v>
      </c>
      <c r="D6206" s="11" t="str">
        <f>IFERROR(VLOOKUP(Rule!J6206,lvl_2[],2,FALSE),"Нет")</f>
        <v>Анализ даты</v>
      </c>
      <c r="E6206" s="11" t="str">
        <f>IFERROR(VLOOKUP(Rule!K6206,lvl_3[],2,FALSE),"Нет")</f>
        <v>Анализ даты</v>
      </c>
      <c r="F6206" s="11" t="str">
        <f>IFERROR(INDEX(lvl_4[],MATCH(L6206,lvl_4[ID],0),MATCH(TEXT(K6206,"##0"),lvl_4[#Headers],0)),"Нет")</f>
        <v>Символические звезды</v>
      </c>
      <c r="G6206" s="11" t="str">
        <f>IFERROR(INDEX(lvl_5[],MATCH(M6206,lvl_5[ID],0),MATCH(_xlfn.CONCAT(TEXT(K6206,"##0"),"_",TEXT(L6206,"##0")),lvl_5[#Headers],0)),"Нет")</f>
        <v>Демон пустоты</v>
      </c>
      <c r="H6206" s="11" t="str">
        <f>IFERROR(INDEX(lvl_6[],MATCH(N6206,lvl_6[ID],0),MATCH(_xlfn.CONCAT(K6206,"_",L6206,"_",M6206),lvl_6[#Headers],0)),"Нет")</f>
        <v>Нет</v>
      </c>
      <c r="I6206" s="12">
        <v>1</v>
      </c>
      <c r="J6206" s="12">
        <v>4</v>
      </c>
      <c r="K6206" s="12">
        <v>1</v>
      </c>
      <c r="L6206" s="12">
        <v>5</v>
      </c>
      <c r="M6206" s="12">
        <v>26</v>
      </c>
      <c r="N6206" s="12">
        <v>1882</v>
      </c>
      <c r="O6206" s="12">
        <f>COUNTIF($P$2:P6206,P6206)</f>
        <v>1</v>
      </c>
      <c r="P6206" s="12" t="str">
        <f t="shared" si="351"/>
        <v>14105261882</v>
      </c>
      <c r="Q6206" s="12" t="str">
        <f t="shared" si="352"/>
        <v>141052618820001</v>
      </c>
      <c r="R6206" s="20" t="s">
        <v>4839</v>
      </c>
      <c r="U6206" s="12" t="s">
        <v>908</v>
      </c>
      <c r="W6206" s="12" t="s">
        <v>862</v>
      </c>
      <c r="AB6206" s="12" t="s">
        <v>100</v>
      </c>
      <c r="AD6206" s="12" t="s">
        <v>100</v>
      </c>
      <c r="BN6206" s="12">
        <v>1</v>
      </c>
      <c r="BP6206" s="12" t="s">
        <v>3802</v>
      </c>
      <c r="BR6206" s="9" t="s">
        <v>5090</v>
      </c>
      <c r="BS6206" s="9" t="s">
        <v>5082</v>
      </c>
      <c r="BT6206" s="9" t="s">
        <v>100</v>
      </c>
      <c r="BU6206" s="9" t="s">
        <v>100</v>
      </c>
      <c r="BV6206" s="9" t="s">
        <v>100</v>
      </c>
      <c r="BW6206" s="9" t="s">
        <v>100</v>
      </c>
      <c r="BX6206" s="9" t="s">
        <v>100</v>
      </c>
      <c r="BY6206" s="9" t="s">
        <v>100</v>
      </c>
    </row>
    <row r="6207" spans="1:77" ht="45" x14ac:dyDescent="0.25">
      <c r="A6207" s="12">
        <v>1</v>
      </c>
      <c r="B6207" s="11" t="str">
        <f t="shared" si="350"/>
        <v>Общий расчет. Анализ даты. Анализ даты. Символические звезды. Демон пустоты. Нет</v>
      </c>
      <c r="C6207" s="11" t="str">
        <f>IFERROR(VLOOKUP(I6207,lvl_1[],2,FALSE),"Нет")</f>
        <v>Общий расчет</v>
      </c>
      <c r="D6207" s="11" t="str">
        <f>IFERROR(VLOOKUP(Rule!J6207,lvl_2[],2,FALSE),"Нет")</f>
        <v>Анализ даты</v>
      </c>
      <c r="E6207" s="11" t="str">
        <f>IFERROR(VLOOKUP(Rule!K6207,lvl_3[],2,FALSE),"Нет")</f>
        <v>Анализ даты</v>
      </c>
      <c r="F6207" s="11" t="str">
        <f>IFERROR(INDEX(lvl_4[],MATCH(L6207,lvl_4[ID],0),MATCH(TEXT(K6207,"##0"),lvl_4[#Headers],0)),"Нет")</f>
        <v>Символические звезды</v>
      </c>
      <c r="G6207" s="11" t="str">
        <f>IFERROR(INDEX(lvl_5[],MATCH(M6207,lvl_5[ID],0),MATCH(_xlfn.CONCAT(TEXT(K6207,"##0"),"_",TEXT(L6207,"##0")),lvl_5[#Headers],0)),"Нет")</f>
        <v>Демон пустоты</v>
      </c>
      <c r="H6207" s="11" t="str">
        <f>IFERROR(INDEX(lvl_6[],MATCH(N6207,lvl_6[ID],0),MATCH(_xlfn.CONCAT(K6207,"_",L6207,"_",M6207),lvl_6[#Headers],0)),"Нет")</f>
        <v>Нет</v>
      </c>
      <c r="I6207" s="12">
        <v>1</v>
      </c>
      <c r="J6207" s="12">
        <v>4</v>
      </c>
      <c r="K6207" s="12">
        <v>1</v>
      </c>
      <c r="L6207" s="12">
        <v>5</v>
      </c>
      <c r="M6207" s="12">
        <v>26</v>
      </c>
      <c r="N6207" s="12">
        <v>1883</v>
      </c>
      <c r="O6207" s="12">
        <f>COUNTIF($P$2:P6207,P6207)</f>
        <v>1</v>
      </c>
      <c r="P6207" s="12" t="str">
        <f t="shared" si="351"/>
        <v>14105261883</v>
      </c>
      <c r="Q6207" s="12" t="str">
        <f t="shared" si="352"/>
        <v>141052618830001</v>
      </c>
      <c r="R6207" s="20" t="s">
        <v>4840</v>
      </c>
      <c r="U6207" s="12" t="s">
        <v>908</v>
      </c>
      <c r="W6207" s="12" t="s">
        <v>860</v>
      </c>
      <c r="AB6207" s="12" t="s">
        <v>100</v>
      </c>
      <c r="AD6207" s="12" t="s">
        <v>100</v>
      </c>
      <c r="BN6207" s="12">
        <v>1</v>
      </c>
      <c r="BP6207" s="12" t="s">
        <v>3802</v>
      </c>
      <c r="BR6207" s="9" t="s">
        <v>5090</v>
      </c>
      <c r="BS6207" s="9" t="s">
        <v>5080</v>
      </c>
      <c r="BT6207" s="9" t="s">
        <v>100</v>
      </c>
      <c r="BU6207" s="9" t="s">
        <v>100</v>
      </c>
      <c r="BV6207" s="9" t="s">
        <v>100</v>
      </c>
      <c r="BW6207" s="9" t="s">
        <v>100</v>
      </c>
      <c r="BX6207" s="9" t="s">
        <v>100</v>
      </c>
      <c r="BY6207" s="9" t="s">
        <v>100</v>
      </c>
    </row>
    <row r="6208" spans="1:77" ht="45" x14ac:dyDescent="0.25">
      <c r="A6208" s="12">
        <v>1</v>
      </c>
      <c r="B6208" s="11" t="str">
        <f t="shared" si="350"/>
        <v>Общий расчет. Анализ даты. Анализ даты. Символические звезды. Демон пустоты. Нет</v>
      </c>
      <c r="C6208" s="11" t="str">
        <f>IFERROR(VLOOKUP(I6208,lvl_1[],2,FALSE),"Нет")</f>
        <v>Общий расчет</v>
      </c>
      <c r="D6208" s="11" t="str">
        <f>IFERROR(VLOOKUP(Rule!J6208,lvl_2[],2,FALSE),"Нет")</f>
        <v>Анализ даты</v>
      </c>
      <c r="E6208" s="11" t="str">
        <f>IFERROR(VLOOKUP(Rule!K6208,lvl_3[],2,FALSE),"Нет")</f>
        <v>Анализ даты</v>
      </c>
      <c r="F6208" s="11" t="str">
        <f>IFERROR(INDEX(lvl_4[],MATCH(L6208,lvl_4[ID],0),MATCH(TEXT(K6208,"##0"),lvl_4[#Headers],0)),"Нет")</f>
        <v>Символические звезды</v>
      </c>
      <c r="G6208" s="11" t="str">
        <f>IFERROR(INDEX(lvl_5[],MATCH(M6208,lvl_5[ID],0),MATCH(_xlfn.CONCAT(TEXT(K6208,"##0"),"_",TEXT(L6208,"##0")),lvl_5[#Headers],0)),"Нет")</f>
        <v>Демон пустоты</v>
      </c>
      <c r="H6208" s="11" t="str">
        <f>IFERROR(INDEX(lvl_6[],MATCH(N6208,lvl_6[ID],0),MATCH(_xlfn.CONCAT(K6208,"_",L6208,"_",M6208),lvl_6[#Headers],0)),"Нет")</f>
        <v>Нет</v>
      </c>
      <c r="I6208" s="12">
        <v>1</v>
      </c>
      <c r="J6208" s="12">
        <v>4</v>
      </c>
      <c r="K6208" s="12">
        <v>1</v>
      </c>
      <c r="L6208" s="12">
        <v>5</v>
      </c>
      <c r="M6208" s="12">
        <v>26</v>
      </c>
      <c r="N6208" s="12">
        <v>1884</v>
      </c>
      <c r="O6208" s="12">
        <f>COUNTIF($P$2:P6208,P6208)</f>
        <v>1</v>
      </c>
      <c r="P6208" s="12" t="str">
        <f t="shared" si="351"/>
        <v>14105261884</v>
      </c>
      <c r="Q6208" s="12" t="str">
        <f t="shared" si="352"/>
        <v>141052618840001</v>
      </c>
      <c r="R6208" s="20" t="s">
        <v>4841</v>
      </c>
      <c r="U6208" s="12" t="s">
        <v>908</v>
      </c>
      <c r="W6208" s="12" t="s">
        <v>870</v>
      </c>
      <c r="AB6208" s="12" t="s">
        <v>100</v>
      </c>
      <c r="AD6208" s="12" t="s">
        <v>100</v>
      </c>
      <c r="BN6208" s="12">
        <v>1</v>
      </c>
      <c r="BP6208" s="12" t="s">
        <v>3802</v>
      </c>
      <c r="BR6208" s="9" t="s">
        <v>5090</v>
      </c>
      <c r="BS6208" s="9" t="s">
        <v>5076</v>
      </c>
      <c r="BT6208" s="9" t="s">
        <v>100</v>
      </c>
      <c r="BU6208" s="9" t="s">
        <v>100</v>
      </c>
      <c r="BV6208" s="9" t="s">
        <v>100</v>
      </c>
      <c r="BW6208" s="9" t="s">
        <v>100</v>
      </c>
      <c r="BX6208" s="9" t="s">
        <v>100</v>
      </c>
      <c r="BY6208" s="9" t="s">
        <v>100</v>
      </c>
    </row>
    <row r="6209" spans="1:77" ht="45" x14ac:dyDescent="0.25">
      <c r="A6209" s="12">
        <v>1</v>
      </c>
      <c r="B6209" s="11" t="str">
        <f t="shared" si="350"/>
        <v>Общий расчет. Анализ даты. Анализ даты. Символические звезды. Демон пустоты. Нет</v>
      </c>
      <c r="C6209" s="11" t="str">
        <f>IFERROR(VLOOKUP(I6209,lvl_1[],2,FALSE),"Нет")</f>
        <v>Общий расчет</v>
      </c>
      <c r="D6209" s="11" t="str">
        <f>IFERROR(VLOOKUP(Rule!J6209,lvl_2[],2,FALSE),"Нет")</f>
        <v>Анализ даты</v>
      </c>
      <c r="E6209" s="11" t="str">
        <f>IFERROR(VLOOKUP(Rule!K6209,lvl_3[],2,FALSE),"Нет")</f>
        <v>Анализ даты</v>
      </c>
      <c r="F6209" s="11" t="str">
        <f>IFERROR(INDEX(lvl_4[],MATCH(L6209,lvl_4[ID],0),MATCH(TEXT(K6209,"##0"),lvl_4[#Headers],0)),"Нет")</f>
        <v>Символические звезды</v>
      </c>
      <c r="G6209" s="11" t="str">
        <f>IFERROR(INDEX(lvl_5[],MATCH(M6209,lvl_5[ID],0),MATCH(_xlfn.CONCAT(TEXT(K6209,"##0"),"_",TEXT(L6209,"##0")),lvl_5[#Headers],0)),"Нет")</f>
        <v>Демон пустоты</v>
      </c>
      <c r="H6209" s="11" t="str">
        <f>IFERROR(INDEX(lvl_6[],MATCH(N6209,lvl_6[ID],0),MATCH(_xlfn.CONCAT(K6209,"_",L6209,"_",M6209),lvl_6[#Headers],0)),"Нет")</f>
        <v>Нет</v>
      </c>
      <c r="I6209" s="12">
        <v>1</v>
      </c>
      <c r="J6209" s="12">
        <v>4</v>
      </c>
      <c r="K6209" s="12">
        <v>1</v>
      </c>
      <c r="L6209" s="12">
        <v>5</v>
      </c>
      <c r="M6209" s="12">
        <v>26</v>
      </c>
      <c r="N6209" s="12">
        <v>1885</v>
      </c>
      <c r="O6209" s="12">
        <f>COUNTIF($P$2:P6209,P6209)</f>
        <v>1</v>
      </c>
      <c r="P6209" s="12" t="str">
        <f t="shared" si="351"/>
        <v>14105261885</v>
      </c>
      <c r="Q6209" s="12" t="str">
        <f t="shared" si="352"/>
        <v>141052618850001</v>
      </c>
      <c r="R6209" s="20" t="s">
        <v>4842</v>
      </c>
      <c r="U6209" s="12" t="s">
        <v>908</v>
      </c>
      <c r="W6209" s="12" t="s">
        <v>868</v>
      </c>
      <c r="AB6209" s="12" t="s">
        <v>100</v>
      </c>
      <c r="AD6209" s="12" t="s">
        <v>100</v>
      </c>
      <c r="BN6209" s="12">
        <v>1</v>
      </c>
      <c r="BP6209" s="12" t="s">
        <v>3802</v>
      </c>
      <c r="BR6209" s="9" t="s">
        <v>5090</v>
      </c>
      <c r="BS6209" s="9" t="s">
        <v>5087</v>
      </c>
      <c r="BT6209" s="9" t="s">
        <v>100</v>
      </c>
      <c r="BU6209" s="9" t="s">
        <v>100</v>
      </c>
      <c r="BV6209" s="9" t="s">
        <v>100</v>
      </c>
      <c r="BW6209" s="9" t="s">
        <v>100</v>
      </c>
      <c r="BX6209" s="9" t="s">
        <v>100</v>
      </c>
      <c r="BY6209" s="9" t="s">
        <v>100</v>
      </c>
    </row>
    <row r="6210" spans="1:77" ht="45" x14ac:dyDescent="0.25">
      <c r="A6210" s="12">
        <v>1</v>
      </c>
      <c r="B6210" s="11" t="str">
        <f t="shared" si="350"/>
        <v>Общий расчет. Анализ даты. Анализ даты. Символические звезды. Демон пустоты. Нет</v>
      </c>
      <c r="C6210" s="11" t="str">
        <f>IFERROR(VLOOKUP(I6210,lvl_1[],2,FALSE),"Нет")</f>
        <v>Общий расчет</v>
      </c>
      <c r="D6210" s="11" t="str">
        <f>IFERROR(VLOOKUP(Rule!J6210,lvl_2[],2,FALSE),"Нет")</f>
        <v>Анализ даты</v>
      </c>
      <c r="E6210" s="11" t="str">
        <f>IFERROR(VLOOKUP(Rule!K6210,lvl_3[],2,FALSE),"Нет")</f>
        <v>Анализ даты</v>
      </c>
      <c r="F6210" s="11" t="str">
        <f>IFERROR(INDEX(lvl_4[],MATCH(L6210,lvl_4[ID],0),MATCH(TEXT(K6210,"##0"),lvl_4[#Headers],0)),"Нет")</f>
        <v>Символические звезды</v>
      </c>
      <c r="G6210" s="11" t="str">
        <f>IFERROR(INDEX(lvl_5[],MATCH(M6210,lvl_5[ID],0),MATCH(_xlfn.CONCAT(TEXT(K6210,"##0"),"_",TEXT(L6210,"##0")),lvl_5[#Headers],0)),"Нет")</f>
        <v>Демон пустоты</v>
      </c>
      <c r="H6210" s="11" t="str">
        <f>IFERROR(INDEX(lvl_6[],MATCH(N6210,lvl_6[ID],0),MATCH(_xlfn.CONCAT(K6210,"_",L6210,"_",M6210),lvl_6[#Headers],0)),"Нет")</f>
        <v>Нет</v>
      </c>
      <c r="I6210" s="12">
        <v>1</v>
      </c>
      <c r="J6210" s="12">
        <v>4</v>
      </c>
      <c r="K6210" s="12">
        <v>1</v>
      </c>
      <c r="L6210" s="12">
        <v>5</v>
      </c>
      <c r="M6210" s="12">
        <v>26</v>
      </c>
      <c r="N6210" s="12">
        <v>1886</v>
      </c>
      <c r="O6210" s="12">
        <f>COUNTIF($P$2:P6210,P6210)</f>
        <v>1</v>
      </c>
      <c r="P6210" s="12" t="str">
        <f t="shared" si="351"/>
        <v>14105261886</v>
      </c>
      <c r="Q6210" s="12" t="str">
        <f t="shared" si="352"/>
        <v>141052618860001</v>
      </c>
      <c r="R6210" s="20" t="s">
        <v>4843</v>
      </c>
      <c r="U6210" s="12" t="s">
        <v>908</v>
      </c>
      <c r="W6210" s="12" t="s">
        <v>866</v>
      </c>
      <c r="AB6210" s="12" t="s">
        <v>100</v>
      </c>
      <c r="AD6210" s="12" t="s">
        <v>100</v>
      </c>
      <c r="BN6210" s="12">
        <v>1</v>
      </c>
      <c r="BP6210" s="12" t="s">
        <v>3802</v>
      </c>
      <c r="BR6210" s="9" t="s">
        <v>5090</v>
      </c>
      <c r="BS6210" s="9" t="s">
        <v>5086</v>
      </c>
      <c r="BT6210" s="9" t="s">
        <v>100</v>
      </c>
      <c r="BU6210" s="9" t="s">
        <v>100</v>
      </c>
      <c r="BV6210" s="9" t="s">
        <v>100</v>
      </c>
      <c r="BW6210" s="9" t="s">
        <v>100</v>
      </c>
      <c r="BX6210" s="9" t="s">
        <v>100</v>
      </c>
      <c r="BY6210" s="9" t="s">
        <v>100</v>
      </c>
    </row>
    <row r="6211" spans="1:77" ht="45" x14ac:dyDescent="0.25">
      <c r="A6211" s="12">
        <v>1</v>
      </c>
      <c r="B6211" s="11" t="str">
        <f t="shared" si="350"/>
        <v>Общий расчет. Анализ даты. Анализ даты. Символические звезды. Демон пустоты. Нет</v>
      </c>
      <c r="C6211" s="11" t="str">
        <f>IFERROR(VLOOKUP(I6211,lvl_1[],2,FALSE),"Нет")</f>
        <v>Общий расчет</v>
      </c>
      <c r="D6211" s="11" t="str">
        <f>IFERROR(VLOOKUP(Rule!J6211,lvl_2[],2,FALSE),"Нет")</f>
        <v>Анализ даты</v>
      </c>
      <c r="E6211" s="11" t="str">
        <f>IFERROR(VLOOKUP(Rule!K6211,lvl_3[],2,FALSE),"Нет")</f>
        <v>Анализ даты</v>
      </c>
      <c r="F6211" s="11" t="str">
        <f>IFERROR(INDEX(lvl_4[],MATCH(L6211,lvl_4[ID],0),MATCH(TEXT(K6211,"##0"),lvl_4[#Headers],0)),"Нет")</f>
        <v>Символические звезды</v>
      </c>
      <c r="G6211" s="11" t="str">
        <f>IFERROR(INDEX(lvl_5[],MATCH(M6211,lvl_5[ID],0),MATCH(_xlfn.CONCAT(TEXT(K6211,"##0"),"_",TEXT(L6211,"##0")),lvl_5[#Headers],0)),"Нет")</f>
        <v>Демон пустоты</v>
      </c>
      <c r="H6211" s="11" t="str">
        <f>IFERROR(INDEX(lvl_6[],MATCH(N6211,lvl_6[ID],0),MATCH(_xlfn.CONCAT(K6211,"_",L6211,"_",M6211),lvl_6[#Headers],0)),"Нет")</f>
        <v>Нет</v>
      </c>
      <c r="I6211" s="12">
        <v>1</v>
      </c>
      <c r="J6211" s="12">
        <v>4</v>
      </c>
      <c r="K6211" s="12">
        <v>1</v>
      </c>
      <c r="L6211" s="12">
        <v>5</v>
      </c>
      <c r="M6211" s="12">
        <v>26</v>
      </c>
      <c r="N6211" s="12">
        <v>1887</v>
      </c>
      <c r="O6211" s="12">
        <f>COUNTIF($P$2:P6211,P6211)</f>
        <v>1</v>
      </c>
      <c r="P6211" s="12" t="str">
        <f t="shared" si="351"/>
        <v>14105261887</v>
      </c>
      <c r="Q6211" s="12" t="str">
        <f t="shared" si="352"/>
        <v>141052618870001</v>
      </c>
      <c r="R6211" s="20" t="s">
        <v>4844</v>
      </c>
      <c r="U6211" s="12" t="s">
        <v>908</v>
      </c>
      <c r="W6211" s="12" t="s">
        <v>864</v>
      </c>
      <c r="AB6211" s="12" t="s">
        <v>100</v>
      </c>
      <c r="AD6211" s="12" t="s">
        <v>100</v>
      </c>
      <c r="BN6211" s="12">
        <v>1</v>
      </c>
      <c r="BP6211" s="12" t="s">
        <v>3802</v>
      </c>
      <c r="BR6211" s="9" t="s">
        <v>5090</v>
      </c>
      <c r="BS6211" s="9" t="s">
        <v>5084</v>
      </c>
      <c r="BT6211" s="9" t="s">
        <v>100</v>
      </c>
      <c r="BU6211" s="9" t="s">
        <v>100</v>
      </c>
      <c r="BV6211" s="9" t="s">
        <v>100</v>
      </c>
      <c r="BW6211" s="9" t="s">
        <v>100</v>
      </c>
      <c r="BX6211" s="9" t="s">
        <v>100</v>
      </c>
      <c r="BY6211" s="9" t="s">
        <v>100</v>
      </c>
    </row>
    <row r="6212" spans="1:77" ht="45" x14ac:dyDescent="0.25">
      <c r="A6212" s="12">
        <v>1</v>
      </c>
      <c r="B6212" s="11" t="str">
        <f t="shared" si="350"/>
        <v>Общий расчет. Анализ даты. Анализ даты. Символические звезды. Демон пустоты. Нет</v>
      </c>
      <c r="C6212" s="11" t="str">
        <f>IFERROR(VLOOKUP(I6212,lvl_1[],2,FALSE),"Нет")</f>
        <v>Общий расчет</v>
      </c>
      <c r="D6212" s="11" t="str">
        <f>IFERROR(VLOOKUP(Rule!J6212,lvl_2[],2,FALSE),"Нет")</f>
        <v>Анализ даты</v>
      </c>
      <c r="E6212" s="11" t="str">
        <f>IFERROR(VLOOKUP(Rule!K6212,lvl_3[],2,FALSE),"Нет")</f>
        <v>Анализ даты</v>
      </c>
      <c r="F6212" s="11" t="str">
        <f>IFERROR(INDEX(lvl_4[],MATCH(L6212,lvl_4[ID],0),MATCH(TEXT(K6212,"##0"),lvl_4[#Headers],0)),"Нет")</f>
        <v>Символические звезды</v>
      </c>
      <c r="G6212" s="11" t="str">
        <f>IFERROR(INDEX(lvl_5[],MATCH(M6212,lvl_5[ID],0),MATCH(_xlfn.CONCAT(TEXT(K6212,"##0"),"_",TEXT(L6212,"##0")),lvl_5[#Headers],0)),"Нет")</f>
        <v>Демон пустоты</v>
      </c>
      <c r="H6212" s="11" t="str">
        <f>IFERROR(INDEX(lvl_6[],MATCH(N6212,lvl_6[ID],0),MATCH(_xlfn.CONCAT(K6212,"_",L6212,"_",M6212),lvl_6[#Headers],0)),"Нет")</f>
        <v>Нет</v>
      </c>
      <c r="I6212" s="12">
        <v>1</v>
      </c>
      <c r="J6212" s="12">
        <v>4</v>
      </c>
      <c r="K6212" s="12">
        <v>1</v>
      </c>
      <c r="L6212" s="12">
        <v>5</v>
      </c>
      <c r="M6212" s="12">
        <v>26</v>
      </c>
      <c r="N6212" s="12">
        <v>1888</v>
      </c>
      <c r="O6212" s="12">
        <f>COUNTIF($P$2:P6212,P6212)</f>
        <v>1</v>
      </c>
      <c r="P6212" s="12" t="str">
        <f t="shared" si="351"/>
        <v>14105261888</v>
      </c>
      <c r="Q6212" s="12" t="str">
        <f t="shared" si="352"/>
        <v>141052618880001</v>
      </c>
      <c r="R6212" s="20" t="s">
        <v>4845</v>
      </c>
      <c r="U6212" s="12" t="s">
        <v>910</v>
      </c>
      <c r="W6212" s="12" t="s">
        <v>863</v>
      </c>
      <c r="AB6212" s="12" t="s">
        <v>100</v>
      </c>
      <c r="AD6212" s="12" t="s">
        <v>100</v>
      </c>
      <c r="BN6212" s="12">
        <v>1</v>
      </c>
      <c r="BP6212" s="12" t="s">
        <v>3802</v>
      </c>
      <c r="BR6212" s="9" t="s">
        <v>5068</v>
      </c>
      <c r="BS6212" s="9" t="s">
        <v>5083</v>
      </c>
      <c r="BT6212" s="9" t="s">
        <v>100</v>
      </c>
      <c r="BU6212" s="9" t="s">
        <v>100</v>
      </c>
      <c r="BV6212" s="9" t="s">
        <v>100</v>
      </c>
      <c r="BW6212" s="9" t="s">
        <v>100</v>
      </c>
      <c r="BX6212" s="9" t="s">
        <v>100</v>
      </c>
      <c r="BY6212" s="9" t="s">
        <v>100</v>
      </c>
    </row>
    <row r="6213" spans="1:77" ht="45" x14ac:dyDescent="0.25">
      <c r="A6213" s="12">
        <v>1</v>
      </c>
      <c r="B6213" s="11" t="str">
        <f t="shared" si="350"/>
        <v>Общий расчет. Анализ даты. Анализ даты. Символические звезды. Демон пустоты. Нет</v>
      </c>
      <c r="C6213" s="11" t="str">
        <f>IFERROR(VLOOKUP(I6213,lvl_1[],2,FALSE),"Нет")</f>
        <v>Общий расчет</v>
      </c>
      <c r="D6213" s="11" t="str">
        <f>IFERROR(VLOOKUP(Rule!J6213,lvl_2[],2,FALSE),"Нет")</f>
        <v>Анализ даты</v>
      </c>
      <c r="E6213" s="11" t="str">
        <f>IFERROR(VLOOKUP(Rule!K6213,lvl_3[],2,FALSE),"Нет")</f>
        <v>Анализ даты</v>
      </c>
      <c r="F6213" s="11" t="str">
        <f>IFERROR(INDEX(lvl_4[],MATCH(L6213,lvl_4[ID],0),MATCH(TEXT(K6213,"##0"),lvl_4[#Headers],0)),"Нет")</f>
        <v>Символические звезды</v>
      </c>
      <c r="G6213" s="11" t="str">
        <f>IFERROR(INDEX(lvl_5[],MATCH(M6213,lvl_5[ID],0),MATCH(_xlfn.CONCAT(TEXT(K6213,"##0"),"_",TEXT(L6213,"##0")),lvl_5[#Headers],0)),"Нет")</f>
        <v>Демон пустоты</v>
      </c>
      <c r="H6213" s="11" t="str">
        <f>IFERROR(INDEX(lvl_6[],MATCH(N6213,lvl_6[ID],0),MATCH(_xlfn.CONCAT(K6213,"_",L6213,"_",M6213),lvl_6[#Headers],0)),"Нет")</f>
        <v>Нет</v>
      </c>
      <c r="I6213" s="12">
        <v>1</v>
      </c>
      <c r="J6213" s="12">
        <v>4</v>
      </c>
      <c r="K6213" s="12">
        <v>1</v>
      </c>
      <c r="L6213" s="12">
        <v>5</v>
      </c>
      <c r="M6213" s="12">
        <v>26</v>
      </c>
      <c r="N6213" s="12">
        <v>1889</v>
      </c>
      <c r="O6213" s="12">
        <f>COUNTIF($P$2:P6213,P6213)</f>
        <v>1</v>
      </c>
      <c r="P6213" s="12" t="str">
        <f t="shared" si="351"/>
        <v>14105261889</v>
      </c>
      <c r="Q6213" s="12" t="str">
        <f t="shared" si="352"/>
        <v>141052618890001</v>
      </c>
      <c r="R6213" s="20" t="s">
        <v>4846</v>
      </c>
      <c r="U6213" s="12" t="s">
        <v>910</v>
      </c>
      <c r="W6213" s="12" t="s">
        <v>861</v>
      </c>
      <c r="AB6213" s="12" t="s">
        <v>100</v>
      </c>
      <c r="AD6213" s="12" t="s">
        <v>100</v>
      </c>
      <c r="BN6213" s="12">
        <v>1</v>
      </c>
      <c r="BP6213" s="12" t="s">
        <v>3802</v>
      </c>
      <c r="BR6213" s="9" t="s">
        <v>5068</v>
      </c>
      <c r="BS6213" s="9" t="s">
        <v>5069</v>
      </c>
      <c r="BT6213" s="9" t="s">
        <v>100</v>
      </c>
      <c r="BU6213" s="9" t="s">
        <v>100</v>
      </c>
      <c r="BV6213" s="9" t="s">
        <v>100</v>
      </c>
      <c r="BW6213" s="9" t="s">
        <v>100</v>
      </c>
      <c r="BX6213" s="9" t="s">
        <v>100</v>
      </c>
      <c r="BY6213" s="9" t="s">
        <v>100</v>
      </c>
    </row>
    <row r="6214" spans="1:77" ht="45" x14ac:dyDescent="0.25">
      <c r="A6214" s="12">
        <v>1</v>
      </c>
      <c r="B6214" s="11" t="str">
        <f t="shared" si="350"/>
        <v>Общий расчет. Анализ даты. Анализ даты. Символические звезды. Демон пустоты. Нет</v>
      </c>
      <c r="C6214" s="11" t="str">
        <f>IFERROR(VLOOKUP(I6214,lvl_1[],2,FALSE),"Нет")</f>
        <v>Общий расчет</v>
      </c>
      <c r="D6214" s="11" t="str">
        <f>IFERROR(VLOOKUP(Rule!J6214,lvl_2[],2,FALSE),"Нет")</f>
        <v>Анализ даты</v>
      </c>
      <c r="E6214" s="11" t="str">
        <f>IFERROR(VLOOKUP(Rule!K6214,lvl_3[],2,FALSE),"Нет")</f>
        <v>Анализ даты</v>
      </c>
      <c r="F6214" s="11" t="str">
        <f>IFERROR(INDEX(lvl_4[],MATCH(L6214,lvl_4[ID],0),MATCH(TEXT(K6214,"##0"),lvl_4[#Headers],0)),"Нет")</f>
        <v>Символические звезды</v>
      </c>
      <c r="G6214" s="11" t="str">
        <f>IFERROR(INDEX(lvl_5[],MATCH(M6214,lvl_5[ID],0),MATCH(_xlfn.CONCAT(TEXT(K6214,"##0"),"_",TEXT(L6214,"##0")),lvl_5[#Headers],0)),"Нет")</f>
        <v>Демон пустоты</v>
      </c>
      <c r="H6214" s="11" t="str">
        <f>IFERROR(INDEX(lvl_6[],MATCH(N6214,lvl_6[ID],0),MATCH(_xlfn.CONCAT(K6214,"_",L6214,"_",M6214),lvl_6[#Headers],0)),"Нет")</f>
        <v>Нет</v>
      </c>
      <c r="I6214" s="12">
        <v>1</v>
      </c>
      <c r="J6214" s="12">
        <v>4</v>
      </c>
      <c r="K6214" s="12">
        <v>1</v>
      </c>
      <c r="L6214" s="12">
        <v>5</v>
      </c>
      <c r="M6214" s="12">
        <v>26</v>
      </c>
      <c r="N6214" s="12">
        <v>1890</v>
      </c>
      <c r="O6214" s="12">
        <f>COUNTIF($P$2:P6214,P6214)</f>
        <v>1</v>
      </c>
      <c r="P6214" s="12" t="str">
        <f t="shared" si="351"/>
        <v>14105261890</v>
      </c>
      <c r="Q6214" s="12" t="str">
        <f t="shared" si="352"/>
        <v>141052618900001</v>
      </c>
      <c r="R6214" s="20" t="s">
        <v>4847</v>
      </c>
      <c r="U6214" s="12" t="s">
        <v>910</v>
      </c>
      <c r="W6214" s="12" t="s">
        <v>859</v>
      </c>
      <c r="AB6214" s="12" t="s">
        <v>100</v>
      </c>
      <c r="AD6214" s="12" t="s">
        <v>100</v>
      </c>
      <c r="BN6214" s="12">
        <v>1</v>
      </c>
      <c r="BP6214" s="12" t="s">
        <v>3802</v>
      </c>
      <c r="BR6214" s="9" t="s">
        <v>5068</v>
      </c>
      <c r="BS6214" s="9" t="s">
        <v>5078</v>
      </c>
      <c r="BT6214" s="9" t="s">
        <v>100</v>
      </c>
      <c r="BU6214" s="9" t="s">
        <v>100</v>
      </c>
      <c r="BV6214" s="9" t="s">
        <v>100</v>
      </c>
      <c r="BW6214" s="9" t="s">
        <v>100</v>
      </c>
      <c r="BX6214" s="9" t="s">
        <v>100</v>
      </c>
      <c r="BY6214" s="9" t="s">
        <v>100</v>
      </c>
    </row>
    <row r="6215" spans="1:77" ht="45" x14ac:dyDescent="0.25">
      <c r="A6215" s="12">
        <v>1</v>
      </c>
      <c r="B6215" s="11" t="str">
        <f t="shared" si="350"/>
        <v>Общий расчет. Анализ даты. Анализ даты. Символические звезды. Демон пустоты. Нет</v>
      </c>
      <c r="C6215" s="11" t="str">
        <f>IFERROR(VLOOKUP(I6215,lvl_1[],2,FALSE),"Нет")</f>
        <v>Общий расчет</v>
      </c>
      <c r="D6215" s="11" t="str">
        <f>IFERROR(VLOOKUP(Rule!J6215,lvl_2[],2,FALSE),"Нет")</f>
        <v>Анализ даты</v>
      </c>
      <c r="E6215" s="11" t="str">
        <f>IFERROR(VLOOKUP(Rule!K6215,lvl_3[],2,FALSE),"Нет")</f>
        <v>Анализ даты</v>
      </c>
      <c r="F6215" s="11" t="str">
        <f>IFERROR(INDEX(lvl_4[],MATCH(L6215,lvl_4[ID],0),MATCH(TEXT(K6215,"##0"),lvl_4[#Headers],0)),"Нет")</f>
        <v>Символические звезды</v>
      </c>
      <c r="G6215" s="11" t="str">
        <f>IFERROR(INDEX(lvl_5[],MATCH(M6215,lvl_5[ID],0),MATCH(_xlfn.CONCAT(TEXT(K6215,"##0"),"_",TEXT(L6215,"##0")),lvl_5[#Headers],0)),"Нет")</f>
        <v>Демон пустоты</v>
      </c>
      <c r="H6215" s="11" t="str">
        <f>IFERROR(INDEX(lvl_6[],MATCH(N6215,lvl_6[ID],0),MATCH(_xlfn.CONCAT(K6215,"_",L6215,"_",M6215),lvl_6[#Headers],0)),"Нет")</f>
        <v>Нет</v>
      </c>
      <c r="I6215" s="12">
        <v>1</v>
      </c>
      <c r="J6215" s="12">
        <v>4</v>
      </c>
      <c r="K6215" s="12">
        <v>1</v>
      </c>
      <c r="L6215" s="12">
        <v>5</v>
      </c>
      <c r="M6215" s="12">
        <v>26</v>
      </c>
      <c r="N6215" s="12">
        <v>1891</v>
      </c>
      <c r="O6215" s="12">
        <f>COUNTIF($P$2:P6215,P6215)</f>
        <v>1</v>
      </c>
      <c r="P6215" s="12" t="str">
        <f t="shared" si="351"/>
        <v>14105261891</v>
      </c>
      <c r="Q6215" s="12" t="str">
        <f t="shared" si="352"/>
        <v>141052618910001</v>
      </c>
      <c r="R6215" s="20" t="s">
        <v>4848</v>
      </c>
      <c r="U6215" s="12" t="s">
        <v>910</v>
      </c>
      <c r="W6215" s="12" t="s">
        <v>869</v>
      </c>
      <c r="AB6215" s="12" t="s">
        <v>100</v>
      </c>
      <c r="AD6215" s="12" t="s">
        <v>100</v>
      </c>
      <c r="BN6215" s="12">
        <v>1</v>
      </c>
      <c r="BP6215" s="12" t="s">
        <v>3802</v>
      </c>
      <c r="BR6215" s="9" t="s">
        <v>5068</v>
      </c>
      <c r="BS6215" s="9" t="s">
        <v>5074</v>
      </c>
      <c r="BT6215" s="9" t="s">
        <v>100</v>
      </c>
      <c r="BU6215" s="9" t="s">
        <v>100</v>
      </c>
      <c r="BV6215" s="9" t="s">
        <v>100</v>
      </c>
      <c r="BW6215" s="9" t="s">
        <v>100</v>
      </c>
      <c r="BX6215" s="9" t="s">
        <v>100</v>
      </c>
      <c r="BY6215" s="9" t="s">
        <v>100</v>
      </c>
    </row>
    <row r="6216" spans="1:77" ht="45" x14ac:dyDescent="0.25">
      <c r="A6216" s="12">
        <v>1</v>
      </c>
      <c r="B6216" s="11" t="str">
        <f t="shared" si="350"/>
        <v>Общий расчет. Анализ даты. Анализ даты. Символические звезды. Демон пустоты. Нет</v>
      </c>
      <c r="C6216" s="11" t="str">
        <f>IFERROR(VLOOKUP(I6216,lvl_1[],2,FALSE),"Нет")</f>
        <v>Общий расчет</v>
      </c>
      <c r="D6216" s="11" t="str">
        <f>IFERROR(VLOOKUP(Rule!J6216,lvl_2[],2,FALSE),"Нет")</f>
        <v>Анализ даты</v>
      </c>
      <c r="E6216" s="11" t="str">
        <f>IFERROR(VLOOKUP(Rule!K6216,lvl_3[],2,FALSE),"Нет")</f>
        <v>Анализ даты</v>
      </c>
      <c r="F6216" s="11" t="str">
        <f>IFERROR(INDEX(lvl_4[],MATCH(L6216,lvl_4[ID],0),MATCH(TEXT(K6216,"##0"),lvl_4[#Headers],0)),"Нет")</f>
        <v>Символические звезды</v>
      </c>
      <c r="G6216" s="11" t="str">
        <f>IFERROR(INDEX(lvl_5[],MATCH(M6216,lvl_5[ID],0),MATCH(_xlfn.CONCAT(TEXT(K6216,"##0"),"_",TEXT(L6216,"##0")),lvl_5[#Headers],0)),"Нет")</f>
        <v>Демон пустоты</v>
      </c>
      <c r="H6216" s="11" t="str">
        <f>IFERROR(INDEX(lvl_6[],MATCH(N6216,lvl_6[ID],0),MATCH(_xlfn.CONCAT(K6216,"_",L6216,"_",M6216),lvl_6[#Headers],0)),"Нет")</f>
        <v>Нет</v>
      </c>
      <c r="I6216" s="12">
        <v>1</v>
      </c>
      <c r="J6216" s="12">
        <v>4</v>
      </c>
      <c r="K6216" s="12">
        <v>1</v>
      </c>
      <c r="L6216" s="12">
        <v>5</v>
      </c>
      <c r="M6216" s="12">
        <v>26</v>
      </c>
      <c r="N6216" s="12">
        <v>1892</v>
      </c>
      <c r="O6216" s="12">
        <f>COUNTIF($P$2:P6216,P6216)</f>
        <v>1</v>
      </c>
      <c r="P6216" s="12" t="str">
        <f t="shared" si="351"/>
        <v>14105261892</v>
      </c>
      <c r="Q6216" s="12" t="str">
        <f t="shared" si="352"/>
        <v>141052618920001</v>
      </c>
      <c r="R6216" s="20" t="s">
        <v>4849</v>
      </c>
      <c r="U6216" s="12" t="s">
        <v>910</v>
      </c>
      <c r="W6216" s="12" t="s">
        <v>867</v>
      </c>
      <c r="AB6216" s="12" t="s">
        <v>100</v>
      </c>
      <c r="AD6216" s="12" t="s">
        <v>100</v>
      </c>
      <c r="BN6216" s="12">
        <v>1</v>
      </c>
      <c r="BP6216" s="12" t="s">
        <v>3802</v>
      </c>
      <c r="BR6216" s="9" t="s">
        <v>5068</v>
      </c>
      <c r="BS6216" s="9" t="s">
        <v>5070</v>
      </c>
      <c r="BT6216" s="9" t="s">
        <v>100</v>
      </c>
      <c r="BU6216" s="9" t="s">
        <v>100</v>
      </c>
      <c r="BV6216" s="9" t="s">
        <v>100</v>
      </c>
      <c r="BW6216" s="9" t="s">
        <v>100</v>
      </c>
      <c r="BX6216" s="9" t="s">
        <v>100</v>
      </c>
      <c r="BY6216" s="9" t="s">
        <v>100</v>
      </c>
    </row>
    <row r="6217" spans="1:77" ht="45" x14ac:dyDescent="0.25">
      <c r="A6217" s="12">
        <v>1</v>
      </c>
      <c r="B6217" s="11" t="str">
        <f t="shared" si="350"/>
        <v>Общий расчет. Анализ даты. Анализ даты. Символические звезды. Демон пустоты. Нет</v>
      </c>
      <c r="C6217" s="11" t="str">
        <f>IFERROR(VLOOKUP(I6217,lvl_1[],2,FALSE),"Нет")</f>
        <v>Общий расчет</v>
      </c>
      <c r="D6217" s="11" t="str">
        <f>IFERROR(VLOOKUP(Rule!J6217,lvl_2[],2,FALSE),"Нет")</f>
        <v>Анализ даты</v>
      </c>
      <c r="E6217" s="11" t="str">
        <f>IFERROR(VLOOKUP(Rule!K6217,lvl_3[],2,FALSE),"Нет")</f>
        <v>Анализ даты</v>
      </c>
      <c r="F6217" s="11" t="str">
        <f>IFERROR(INDEX(lvl_4[],MATCH(L6217,lvl_4[ID],0),MATCH(TEXT(K6217,"##0"),lvl_4[#Headers],0)),"Нет")</f>
        <v>Символические звезды</v>
      </c>
      <c r="G6217" s="11" t="str">
        <f>IFERROR(INDEX(lvl_5[],MATCH(M6217,lvl_5[ID],0),MATCH(_xlfn.CONCAT(TEXT(K6217,"##0"),"_",TEXT(L6217,"##0")),lvl_5[#Headers],0)),"Нет")</f>
        <v>Демон пустоты</v>
      </c>
      <c r="H6217" s="11" t="str">
        <f>IFERROR(INDEX(lvl_6[],MATCH(N6217,lvl_6[ID],0),MATCH(_xlfn.CONCAT(K6217,"_",L6217,"_",M6217),lvl_6[#Headers],0)),"Нет")</f>
        <v>Нет</v>
      </c>
      <c r="I6217" s="12">
        <v>1</v>
      </c>
      <c r="J6217" s="12">
        <v>4</v>
      </c>
      <c r="K6217" s="12">
        <v>1</v>
      </c>
      <c r="L6217" s="12">
        <v>5</v>
      </c>
      <c r="M6217" s="12">
        <v>26</v>
      </c>
      <c r="N6217" s="12">
        <v>1893</v>
      </c>
      <c r="O6217" s="12">
        <f>COUNTIF($P$2:P6217,P6217)</f>
        <v>1</v>
      </c>
      <c r="P6217" s="12" t="str">
        <f t="shared" si="351"/>
        <v>14105261893</v>
      </c>
      <c r="Q6217" s="12" t="str">
        <f t="shared" si="352"/>
        <v>141052618930001</v>
      </c>
      <c r="R6217" s="20" t="s">
        <v>4850</v>
      </c>
      <c r="U6217" s="12" t="s">
        <v>910</v>
      </c>
      <c r="W6217" s="12" t="s">
        <v>865</v>
      </c>
      <c r="AB6217" s="12" t="s">
        <v>100</v>
      </c>
      <c r="AD6217" s="12" t="s">
        <v>100</v>
      </c>
      <c r="BN6217" s="12">
        <v>1</v>
      </c>
      <c r="BP6217" s="12" t="s">
        <v>3802</v>
      </c>
      <c r="BR6217" s="9" t="s">
        <v>5068</v>
      </c>
      <c r="BS6217" s="9" t="s">
        <v>5085</v>
      </c>
      <c r="BT6217" s="9" t="s">
        <v>100</v>
      </c>
      <c r="BU6217" s="9" t="s">
        <v>100</v>
      </c>
      <c r="BV6217" s="9" t="s">
        <v>100</v>
      </c>
      <c r="BW6217" s="9" t="s">
        <v>100</v>
      </c>
      <c r="BX6217" s="9" t="s">
        <v>100</v>
      </c>
      <c r="BY6217" s="9" t="s">
        <v>100</v>
      </c>
    </row>
    <row r="6218" spans="1:77" ht="45" x14ac:dyDescent="0.25">
      <c r="A6218" s="12">
        <v>1</v>
      </c>
      <c r="B6218" s="11" t="str">
        <f t="shared" si="350"/>
        <v>Общий расчет. Анализ даты. Анализ даты. Символические звезды. Демон пустоты. Нет</v>
      </c>
      <c r="C6218" s="11" t="str">
        <f>IFERROR(VLOOKUP(I6218,lvl_1[],2,FALSE),"Нет")</f>
        <v>Общий расчет</v>
      </c>
      <c r="D6218" s="11" t="str">
        <f>IFERROR(VLOOKUP(Rule!J6218,lvl_2[],2,FALSE),"Нет")</f>
        <v>Анализ даты</v>
      </c>
      <c r="E6218" s="11" t="str">
        <f>IFERROR(VLOOKUP(Rule!K6218,lvl_3[],2,FALSE),"Нет")</f>
        <v>Анализ даты</v>
      </c>
      <c r="F6218" s="11" t="str">
        <f>IFERROR(INDEX(lvl_4[],MATCH(L6218,lvl_4[ID],0),MATCH(TEXT(K6218,"##0"),lvl_4[#Headers],0)),"Нет")</f>
        <v>Символические звезды</v>
      </c>
      <c r="G6218" s="11" t="str">
        <f>IFERROR(INDEX(lvl_5[],MATCH(M6218,lvl_5[ID],0),MATCH(_xlfn.CONCAT(TEXT(K6218,"##0"),"_",TEXT(L6218,"##0")),lvl_5[#Headers],0)),"Нет")</f>
        <v>Демон пустоты</v>
      </c>
      <c r="H6218" s="11" t="str">
        <f>IFERROR(INDEX(lvl_6[],MATCH(N6218,lvl_6[ID],0),MATCH(_xlfn.CONCAT(K6218,"_",L6218,"_",M6218),lvl_6[#Headers],0)),"Нет")</f>
        <v>Нет</v>
      </c>
      <c r="I6218" s="12">
        <v>1</v>
      </c>
      <c r="J6218" s="12">
        <v>4</v>
      </c>
      <c r="K6218" s="12">
        <v>1</v>
      </c>
      <c r="L6218" s="12">
        <v>5</v>
      </c>
      <c r="M6218" s="12">
        <v>26</v>
      </c>
      <c r="N6218" s="12">
        <v>1894</v>
      </c>
      <c r="O6218" s="12">
        <f>COUNTIF($P$2:P6218,P6218)</f>
        <v>1</v>
      </c>
      <c r="P6218" s="12" t="str">
        <f t="shared" si="351"/>
        <v>14105261894</v>
      </c>
      <c r="Q6218" s="12" t="str">
        <f t="shared" si="352"/>
        <v>141052618940001</v>
      </c>
      <c r="R6218" s="20" t="s">
        <v>4851</v>
      </c>
      <c r="U6218" s="12" t="s">
        <v>912</v>
      </c>
      <c r="W6218" s="12" t="s">
        <v>864</v>
      </c>
      <c r="AB6218" s="12" t="s">
        <v>100</v>
      </c>
      <c r="AD6218" s="12" t="s">
        <v>100</v>
      </c>
      <c r="BN6218" s="12">
        <v>1</v>
      </c>
      <c r="BP6218" s="12" t="s">
        <v>3802</v>
      </c>
      <c r="BR6218" s="9" t="s">
        <v>5079</v>
      </c>
      <c r="BS6218" s="9" t="s">
        <v>5084</v>
      </c>
      <c r="BT6218" s="9" t="s">
        <v>100</v>
      </c>
      <c r="BU6218" s="9" t="s">
        <v>100</v>
      </c>
      <c r="BV6218" s="9" t="s">
        <v>100</v>
      </c>
      <c r="BW6218" s="9" t="s">
        <v>100</v>
      </c>
      <c r="BX6218" s="9" t="s">
        <v>100</v>
      </c>
      <c r="BY6218" s="9" t="s">
        <v>100</v>
      </c>
    </row>
    <row r="6219" spans="1:77" ht="45" x14ac:dyDescent="0.25">
      <c r="A6219" s="12">
        <v>1</v>
      </c>
      <c r="B6219" s="11" t="str">
        <f t="shared" si="350"/>
        <v>Общий расчет. Анализ даты. Анализ даты. Символические звезды. Демон пустоты. Нет</v>
      </c>
      <c r="C6219" s="11" t="str">
        <f>IFERROR(VLOOKUP(I6219,lvl_1[],2,FALSE),"Нет")</f>
        <v>Общий расчет</v>
      </c>
      <c r="D6219" s="11" t="str">
        <f>IFERROR(VLOOKUP(Rule!J6219,lvl_2[],2,FALSE),"Нет")</f>
        <v>Анализ даты</v>
      </c>
      <c r="E6219" s="11" t="str">
        <f>IFERROR(VLOOKUP(Rule!K6219,lvl_3[],2,FALSE),"Нет")</f>
        <v>Анализ даты</v>
      </c>
      <c r="F6219" s="11" t="str">
        <f>IFERROR(INDEX(lvl_4[],MATCH(L6219,lvl_4[ID],0),MATCH(TEXT(K6219,"##0"),lvl_4[#Headers],0)),"Нет")</f>
        <v>Символические звезды</v>
      </c>
      <c r="G6219" s="11" t="str">
        <f>IFERROR(INDEX(lvl_5[],MATCH(M6219,lvl_5[ID],0),MATCH(_xlfn.CONCAT(TEXT(K6219,"##0"),"_",TEXT(L6219,"##0")),lvl_5[#Headers],0)),"Нет")</f>
        <v>Демон пустоты</v>
      </c>
      <c r="H6219" s="11" t="str">
        <f>IFERROR(INDEX(lvl_6[],MATCH(N6219,lvl_6[ID],0),MATCH(_xlfn.CONCAT(K6219,"_",L6219,"_",M6219),lvl_6[#Headers],0)),"Нет")</f>
        <v>Нет</v>
      </c>
      <c r="I6219" s="12">
        <v>1</v>
      </c>
      <c r="J6219" s="12">
        <v>4</v>
      </c>
      <c r="K6219" s="12">
        <v>1</v>
      </c>
      <c r="L6219" s="12">
        <v>5</v>
      </c>
      <c r="M6219" s="12">
        <v>26</v>
      </c>
      <c r="N6219" s="12">
        <v>1895</v>
      </c>
      <c r="O6219" s="12">
        <f>COUNTIF($P$2:P6219,P6219)</f>
        <v>1</v>
      </c>
      <c r="P6219" s="12" t="str">
        <f t="shared" si="351"/>
        <v>14105261895</v>
      </c>
      <c r="Q6219" s="12" t="str">
        <f t="shared" si="352"/>
        <v>141052618950001</v>
      </c>
      <c r="R6219" s="20" t="s">
        <v>4852</v>
      </c>
      <c r="U6219" s="12" t="s">
        <v>912</v>
      </c>
      <c r="W6219" s="12" t="s">
        <v>862</v>
      </c>
      <c r="AB6219" s="12" t="s">
        <v>100</v>
      </c>
      <c r="AD6219" s="12" t="s">
        <v>100</v>
      </c>
      <c r="BN6219" s="12">
        <v>1</v>
      </c>
      <c r="BP6219" s="12" t="s">
        <v>3802</v>
      </c>
      <c r="BR6219" s="9" t="s">
        <v>5079</v>
      </c>
      <c r="BS6219" s="9" t="s">
        <v>5082</v>
      </c>
      <c r="BT6219" s="9" t="s">
        <v>100</v>
      </c>
      <c r="BU6219" s="9" t="s">
        <v>100</v>
      </c>
      <c r="BV6219" s="9" t="s">
        <v>100</v>
      </c>
      <c r="BW6219" s="9" t="s">
        <v>100</v>
      </c>
      <c r="BX6219" s="9" t="s">
        <v>100</v>
      </c>
      <c r="BY6219" s="9" t="s">
        <v>100</v>
      </c>
    </row>
    <row r="6220" spans="1:77" ht="45" x14ac:dyDescent="0.25">
      <c r="A6220" s="12">
        <v>1</v>
      </c>
      <c r="B6220" s="11" t="str">
        <f t="shared" si="350"/>
        <v>Общий расчет. Анализ даты. Анализ даты. Символические звезды. Демон пустоты. Нет</v>
      </c>
      <c r="C6220" s="11" t="str">
        <f>IFERROR(VLOOKUP(I6220,lvl_1[],2,FALSE),"Нет")</f>
        <v>Общий расчет</v>
      </c>
      <c r="D6220" s="11" t="str">
        <f>IFERROR(VLOOKUP(Rule!J6220,lvl_2[],2,FALSE),"Нет")</f>
        <v>Анализ даты</v>
      </c>
      <c r="E6220" s="11" t="str">
        <f>IFERROR(VLOOKUP(Rule!K6220,lvl_3[],2,FALSE),"Нет")</f>
        <v>Анализ даты</v>
      </c>
      <c r="F6220" s="11" t="str">
        <f>IFERROR(INDEX(lvl_4[],MATCH(L6220,lvl_4[ID],0),MATCH(TEXT(K6220,"##0"),lvl_4[#Headers],0)),"Нет")</f>
        <v>Символические звезды</v>
      </c>
      <c r="G6220" s="11" t="str">
        <f>IFERROR(INDEX(lvl_5[],MATCH(M6220,lvl_5[ID],0),MATCH(_xlfn.CONCAT(TEXT(K6220,"##0"),"_",TEXT(L6220,"##0")),lvl_5[#Headers],0)),"Нет")</f>
        <v>Демон пустоты</v>
      </c>
      <c r="H6220" s="11" t="str">
        <f>IFERROR(INDEX(lvl_6[],MATCH(N6220,lvl_6[ID],0),MATCH(_xlfn.CONCAT(K6220,"_",L6220,"_",M6220),lvl_6[#Headers],0)),"Нет")</f>
        <v>Нет</v>
      </c>
      <c r="I6220" s="12">
        <v>1</v>
      </c>
      <c r="J6220" s="12">
        <v>4</v>
      </c>
      <c r="K6220" s="12">
        <v>1</v>
      </c>
      <c r="L6220" s="12">
        <v>5</v>
      </c>
      <c r="M6220" s="12">
        <v>26</v>
      </c>
      <c r="N6220" s="12">
        <v>1896</v>
      </c>
      <c r="O6220" s="12">
        <f>COUNTIF($P$2:P6220,P6220)</f>
        <v>1</v>
      </c>
      <c r="P6220" s="12" t="str">
        <f t="shared" si="351"/>
        <v>14105261896</v>
      </c>
      <c r="Q6220" s="12" t="str">
        <f t="shared" si="352"/>
        <v>141052618960001</v>
      </c>
      <c r="R6220" s="20" t="s">
        <v>4853</v>
      </c>
      <c r="U6220" s="12" t="s">
        <v>912</v>
      </c>
      <c r="W6220" s="12" t="s">
        <v>860</v>
      </c>
      <c r="AB6220" s="12" t="s">
        <v>100</v>
      </c>
      <c r="AD6220" s="12" t="s">
        <v>100</v>
      </c>
      <c r="BN6220" s="12">
        <v>1</v>
      </c>
      <c r="BP6220" s="12" t="s">
        <v>3802</v>
      </c>
      <c r="BR6220" s="9" t="s">
        <v>5079</v>
      </c>
      <c r="BS6220" s="9" t="s">
        <v>5080</v>
      </c>
      <c r="BT6220" s="9" t="s">
        <v>100</v>
      </c>
      <c r="BU6220" s="9" t="s">
        <v>100</v>
      </c>
      <c r="BV6220" s="9" t="s">
        <v>100</v>
      </c>
      <c r="BW6220" s="9" t="s">
        <v>100</v>
      </c>
      <c r="BX6220" s="9" t="s">
        <v>100</v>
      </c>
      <c r="BY6220" s="9" t="s">
        <v>100</v>
      </c>
    </row>
    <row r="6221" spans="1:77" ht="45" x14ac:dyDescent="0.25">
      <c r="A6221" s="12">
        <v>1</v>
      </c>
      <c r="B6221" s="11" t="str">
        <f t="shared" si="350"/>
        <v>Общий расчет. Анализ даты. Анализ даты. Символические звезды. Демон пустоты. Нет</v>
      </c>
      <c r="C6221" s="11" t="str">
        <f>IFERROR(VLOOKUP(I6221,lvl_1[],2,FALSE),"Нет")</f>
        <v>Общий расчет</v>
      </c>
      <c r="D6221" s="11" t="str">
        <f>IFERROR(VLOOKUP(Rule!J6221,lvl_2[],2,FALSE),"Нет")</f>
        <v>Анализ даты</v>
      </c>
      <c r="E6221" s="11" t="str">
        <f>IFERROR(VLOOKUP(Rule!K6221,lvl_3[],2,FALSE),"Нет")</f>
        <v>Анализ даты</v>
      </c>
      <c r="F6221" s="11" t="str">
        <f>IFERROR(INDEX(lvl_4[],MATCH(L6221,lvl_4[ID],0),MATCH(TEXT(K6221,"##0"),lvl_4[#Headers],0)),"Нет")</f>
        <v>Символические звезды</v>
      </c>
      <c r="G6221" s="11" t="str">
        <f>IFERROR(INDEX(lvl_5[],MATCH(M6221,lvl_5[ID],0),MATCH(_xlfn.CONCAT(TEXT(K6221,"##0"),"_",TEXT(L6221,"##0")),lvl_5[#Headers],0)),"Нет")</f>
        <v>Демон пустоты</v>
      </c>
      <c r="H6221" s="11" t="str">
        <f>IFERROR(INDEX(lvl_6[],MATCH(N6221,lvl_6[ID],0),MATCH(_xlfn.CONCAT(K6221,"_",L6221,"_",M6221),lvl_6[#Headers],0)),"Нет")</f>
        <v>Нет</v>
      </c>
      <c r="I6221" s="12">
        <v>1</v>
      </c>
      <c r="J6221" s="12">
        <v>4</v>
      </c>
      <c r="K6221" s="12">
        <v>1</v>
      </c>
      <c r="L6221" s="12">
        <v>5</v>
      </c>
      <c r="M6221" s="12">
        <v>26</v>
      </c>
      <c r="N6221" s="12">
        <v>1897</v>
      </c>
      <c r="O6221" s="12">
        <f>COUNTIF($P$2:P6221,P6221)</f>
        <v>1</v>
      </c>
      <c r="P6221" s="12" t="str">
        <f t="shared" si="351"/>
        <v>14105261897</v>
      </c>
      <c r="Q6221" s="12" t="str">
        <f t="shared" si="352"/>
        <v>141052618970001</v>
      </c>
      <c r="R6221" s="20" t="s">
        <v>4854</v>
      </c>
      <c r="U6221" s="12" t="s">
        <v>912</v>
      </c>
      <c r="W6221" s="12" t="s">
        <v>870</v>
      </c>
      <c r="AB6221" s="12" t="s">
        <v>100</v>
      </c>
      <c r="AD6221" s="12" t="s">
        <v>100</v>
      </c>
      <c r="BN6221" s="12">
        <v>1</v>
      </c>
      <c r="BP6221" s="12" t="s">
        <v>3802</v>
      </c>
      <c r="BR6221" s="9" t="s">
        <v>5079</v>
      </c>
      <c r="BS6221" s="9" t="s">
        <v>5076</v>
      </c>
      <c r="BT6221" s="9" t="s">
        <v>100</v>
      </c>
      <c r="BU6221" s="9" t="s">
        <v>100</v>
      </c>
      <c r="BV6221" s="9" t="s">
        <v>100</v>
      </c>
      <c r="BW6221" s="9" t="s">
        <v>100</v>
      </c>
      <c r="BX6221" s="9" t="s">
        <v>100</v>
      </c>
      <c r="BY6221" s="9" t="s">
        <v>100</v>
      </c>
    </row>
    <row r="6222" spans="1:77" ht="45" x14ac:dyDescent="0.25">
      <c r="A6222" s="12">
        <v>1</v>
      </c>
      <c r="B6222" s="11" t="str">
        <f t="shared" si="350"/>
        <v>Общий расчет. Анализ даты. Анализ даты. Символические звезды. Демон пустоты. Нет</v>
      </c>
      <c r="C6222" s="11" t="str">
        <f>IFERROR(VLOOKUP(I6222,lvl_1[],2,FALSE),"Нет")</f>
        <v>Общий расчет</v>
      </c>
      <c r="D6222" s="11" t="str">
        <f>IFERROR(VLOOKUP(Rule!J6222,lvl_2[],2,FALSE),"Нет")</f>
        <v>Анализ даты</v>
      </c>
      <c r="E6222" s="11" t="str">
        <f>IFERROR(VLOOKUP(Rule!K6222,lvl_3[],2,FALSE),"Нет")</f>
        <v>Анализ даты</v>
      </c>
      <c r="F6222" s="11" t="str">
        <f>IFERROR(INDEX(lvl_4[],MATCH(L6222,lvl_4[ID],0),MATCH(TEXT(K6222,"##0"),lvl_4[#Headers],0)),"Нет")</f>
        <v>Символические звезды</v>
      </c>
      <c r="G6222" s="11" t="str">
        <f>IFERROR(INDEX(lvl_5[],MATCH(M6222,lvl_5[ID],0),MATCH(_xlfn.CONCAT(TEXT(K6222,"##0"),"_",TEXT(L6222,"##0")),lvl_5[#Headers],0)),"Нет")</f>
        <v>Демон пустоты</v>
      </c>
      <c r="H6222" s="11" t="str">
        <f>IFERROR(INDEX(lvl_6[],MATCH(N6222,lvl_6[ID],0),MATCH(_xlfn.CONCAT(K6222,"_",L6222,"_",M6222),lvl_6[#Headers],0)),"Нет")</f>
        <v>Нет</v>
      </c>
      <c r="I6222" s="12">
        <v>1</v>
      </c>
      <c r="J6222" s="12">
        <v>4</v>
      </c>
      <c r="K6222" s="12">
        <v>1</v>
      </c>
      <c r="L6222" s="12">
        <v>5</v>
      </c>
      <c r="M6222" s="12">
        <v>26</v>
      </c>
      <c r="N6222" s="12">
        <v>1898</v>
      </c>
      <c r="O6222" s="12">
        <f>COUNTIF($P$2:P6222,P6222)</f>
        <v>1</v>
      </c>
      <c r="P6222" s="12" t="str">
        <f t="shared" si="351"/>
        <v>14105261898</v>
      </c>
      <c r="Q6222" s="12" t="str">
        <f t="shared" si="352"/>
        <v>141052618980001</v>
      </c>
      <c r="R6222" s="20" t="s">
        <v>4855</v>
      </c>
      <c r="U6222" s="12" t="s">
        <v>912</v>
      </c>
      <c r="W6222" s="12" t="s">
        <v>868</v>
      </c>
      <c r="AB6222" s="12" t="s">
        <v>100</v>
      </c>
      <c r="AD6222" s="12" t="s">
        <v>100</v>
      </c>
      <c r="BN6222" s="12">
        <v>1</v>
      </c>
      <c r="BP6222" s="12" t="s">
        <v>3802</v>
      </c>
      <c r="BR6222" s="9" t="s">
        <v>5079</v>
      </c>
      <c r="BS6222" s="9" t="s">
        <v>5087</v>
      </c>
      <c r="BT6222" s="9" t="s">
        <v>100</v>
      </c>
      <c r="BU6222" s="9" t="s">
        <v>100</v>
      </c>
      <c r="BV6222" s="9" t="s">
        <v>100</v>
      </c>
      <c r="BW6222" s="9" t="s">
        <v>100</v>
      </c>
      <c r="BX6222" s="9" t="s">
        <v>100</v>
      </c>
      <c r="BY6222" s="9" t="s">
        <v>100</v>
      </c>
    </row>
    <row r="6223" spans="1:77" ht="45" x14ac:dyDescent="0.25">
      <c r="A6223" s="12">
        <v>1</v>
      </c>
      <c r="B6223" s="11" t="str">
        <f t="shared" si="350"/>
        <v>Общий расчет. Анализ даты. Анализ даты. Символические звезды. Демон пустоты. Нет</v>
      </c>
      <c r="C6223" s="11" t="str">
        <f>IFERROR(VLOOKUP(I6223,lvl_1[],2,FALSE),"Нет")</f>
        <v>Общий расчет</v>
      </c>
      <c r="D6223" s="11" t="str">
        <f>IFERROR(VLOOKUP(Rule!J6223,lvl_2[],2,FALSE),"Нет")</f>
        <v>Анализ даты</v>
      </c>
      <c r="E6223" s="11" t="str">
        <f>IFERROR(VLOOKUP(Rule!K6223,lvl_3[],2,FALSE),"Нет")</f>
        <v>Анализ даты</v>
      </c>
      <c r="F6223" s="11" t="str">
        <f>IFERROR(INDEX(lvl_4[],MATCH(L6223,lvl_4[ID],0),MATCH(TEXT(K6223,"##0"),lvl_4[#Headers],0)),"Нет")</f>
        <v>Символические звезды</v>
      </c>
      <c r="G6223" s="11" t="str">
        <f>IFERROR(INDEX(lvl_5[],MATCH(M6223,lvl_5[ID],0),MATCH(_xlfn.CONCAT(TEXT(K6223,"##0"),"_",TEXT(L6223,"##0")),lvl_5[#Headers],0)),"Нет")</f>
        <v>Демон пустоты</v>
      </c>
      <c r="H6223" s="11" t="str">
        <f>IFERROR(INDEX(lvl_6[],MATCH(N6223,lvl_6[ID],0),MATCH(_xlfn.CONCAT(K6223,"_",L6223,"_",M6223),lvl_6[#Headers],0)),"Нет")</f>
        <v>Нет</v>
      </c>
      <c r="I6223" s="12">
        <v>1</v>
      </c>
      <c r="J6223" s="12">
        <v>4</v>
      </c>
      <c r="K6223" s="12">
        <v>1</v>
      </c>
      <c r="L6223" s="12">
        <v>5</v>
      </c>
      <c r="M6223" s="12">
        <v>26</v>
      </c>
      <c r="N6223" s="12">
        <v>1899</v>
      </c>
      <c r="O6223" s="12">
        <f>COUNTIF($P$2:P6223,P6223)</f>
        <v>1</v>
      </c>
      <c r="P6223" s="12" t="str">
        <f t="shared" si="351"/>
        <v>14105261899</v>
      </c>
      <c r="Q6223" s="12" t="str">
        <f t="shared" si="352"/>
        <v>141052618990001</v>
      </c>
      <c r="R6223" s="20" t="s">
        <v>4856</v>
      </c>
      <c r="U6223" s="12" t="s">
        <v>912</v>
      </c>
      <c r="W6223" s="12" t="s">
        <v>866</v>
      </c>
      <c r="AB6223" s="12" t="s">
        <v>100</v>
      </c>
      <c r="AD6223" s="12" t="s">
        <v>100</v>
      </c>
      <c r="BN6223" s="12">
        <v>1</v>
      </c>
      <c r="BP6223" s="12" t="s">
        <v>3802</v>
      </c>
      <c r="BR6223" s="9" t="s">
        <v>5079</v>
      </c>
      <c r="BS6223" s="9" t="s">
        <v>5086</v>
      </c>
      <c r="BT6223" s="9" t="s">
        <v>100</v>
      </c>
      <c r="BU6223" s="9" t="s">
        <v>100</v>
      </c>
      <c r="BV6223" s="9" t="s">
        <v>100</v>
      </c>
      <c r="BW6223" s="9" t="s">
        <v>100</v>
      </c>
      <c r="BX6223" s="9" t="s">
        <v>100</v>
      </c>
      <c r="BY6223" s="9" t="s">
        <v>100</v>
      </c>
    </row>
    <row r="6224" spans="1:77" ht="45" x14ac:dyDescent="0.25">
      <c r="A6224" s="12">
        <v>1</v>
      </c>
      <c r="B6224" s="11" t="str">
        <f t="shared" si="350"/>
        <v>Общий расчет. Анализ даты. Анализ даты. Символические звезды. Демон пустоты. Нет</v>
      </c>
      <c r="C6224" s="11" t="str">
        <f>IFERROR(VLOOKUP(I6224,lvl_1[],2,FALSE),"Нет")</f>
        <v>Общий расчет</v>
      </c>
      <c r="D6224" s="11" t="str">
        <f>IFERROR(VLOOKUP(Rule!J6224,lvl_2[],2,FALSE),"Нет")</f>
        <v>Анализ даты</v>
      </c>
      <c r="E6224" s="11" t="str">
        <f>IFERROR(VLOOKUP(Rule!K6224,lvl_3[],2,FALSE),"Нет")</f>
        <v>Анализ даты</v>
      </c>
      <c r="F6224" s="11" t="str">
        <f>IFERROR(INDEX(lvl_4[],MATCH(L6224,lvl_4[ID],0),MATCH(TEXT(K6224,"##0"),lvl_4[#Headers],0)),"Нет")</f>
        <v>Символические звезды</v>
      </c>
      <c r="G6224" s="11" t="str">
        <f>IFERROR(INDEX(lvl_5[],MATCH(M6224,lvl_5[ID],0),MATCH(_xlfn.CONCAT(TEXT(K6224,"##0"),"_",TEXT(L6224,"##0")),lvl_5[#Headers],0)),"Нет")</f>
        <v>Демон пустоты</v>
      </c>
      <c r="H6224" s="11" t="str">
        <f>IFERROR(INDEX(lvl_6[],MATCH(N6224,lvl_6[ID],0),MATCH(_xlfn.CONCAT(K6224,"_",L6224,"_",M6224),lvl_6[#Headers],0)),"Нет")</f>
        <v>Нет</v>
      </c>
      <c r="I6224" s="12">
        <v>1</v>
      </c>
      <c r="J6224" s="12">
        <v>4</v>
      </c>
      <c r="K6224" s="12">
        <v>1</v>
      </c>
      <c r="L6224" s="12">
        <v>5</v>
      </c>
      <c r="M6224" s="12">
        <v>26</v>
      </c>
      <c r="N6224" s="12">
        <v>1900</v>
      </c>
      <c r="O6224" s="12">
        <f>COUNTIF($P$2:P6224,P6224)</f>
        <v>1</v>
      </c>
      <c r="P6224" s="12" t="str">
        <f t="shared" si="351"/>
        <v>14105261900</v>
      </c>
      <c r="Q6224" s="12" t="str">
        <f t="shared" si="352"/>
        <v>141052619000001</v>
      </c>
      <c r="R6224" s="20" t="s">
        <v>4857</v>
      </c>
      <c r="U6224" s="12" t="s">
        <v>914</v>
      </c>
      <c r="W6224" s="12" t="s">
        <v>865</v>
      </c>
      <c r="AB6224" s="12" t="s">
        <v>100</v>
      </c>
      <c r="AD6224" s="12" t="s">
        <v>100</v>
      </c>
      <c r="BN6224" s="12">
        <v>1</v>
      </c>
      <c r="BP6224" s="12" t="s">
        <v>3802</v>
      </c>
      <c r="BR6224" s="9" t="s">
        <v>5071</v>
      </c>
      <c r="BS6224" s="9" t="s">
        <v>5085</v>
      </c>
      <c r="BT6224" s="9" t="s">
        <v>100</v>
      </c>
      <c r="BU6224" s="9" t="s">
        <v>100</v>
      </c>
      <c r="BV6224" s="9" t="s">
        <v>100</v>
      </c>
      <c r="BW6224" s="9" t="s">
        <v>100</v>
      </c>
      <c r="BX6224" s="9" t="s">
        <v>100</v>
      </c>
      <c r="BY6224" s="9" t="s">
        <v>100</v>
      </c>
    </row>
    <row r="6225" spans="1:77" ht="45" x14ac:dyDescent="0.25">
      <c r="A6225" s="12">
        <v>1</v>
      </c>
      <c r="B6225" s="11" t="str">
        <f t="shared" si="350"/>
        <v>Общий расчет. Анализ даты. Анализ даты. Символические звезды. Демон пустоты. Нет</v>
      </c>
      <c r="C6225" s="11" t="str">
        <f>IFERROR(VLOOKUP(I6225,lvl_1[],2,FALSE),"Нет")</f>
        <v>Общий расчет</v>
      </c>
      <c r="D6225" s="11" t="str">
        <f>IFERROR(VLOOKUP(Rule!J6225,lvl_2[],2,FALSE),"Нет")</f>
        <v>Анализ даты</v>
      </c>
      <c r="E6225" s="11" t="str">
        <f>IFERROR(VLOOKUP(Rule!K6225,lvl_3[],2,FALSE),"Нет")</f>
        <v>Анализ даты</v>
      </c>
      <c r="F6225" s="11" t="str">
        <f>IFERROR(INDEX(lvl_4[],MATCH(L6225,lvl_4[ID],0),MATCH(TEXT(K6225,"##0"),lvl_4[#Headers],0)),"Нет")</f>
        <v>Символические звезды</v>
      </c>
      <c r="G6225" s="11" t="str">
        <f>IFERROR(INDEX(lvl_5[],MATCH(M6225,lvl_5[ID],0),MATCH(_xlfn.CONCAT(TEXT(K6225,"##0"),"_",TEXT(L6225,"##0")),lvl_5[#Headers],0)),"Нет")</f>
        <v>Демон пустоты</v>
      </c>
      <c r="H6225" s="11" t="str">
        <f>IFERROR(INDEX(lvl_6[],MATCH(N6225,lvl_6[ID],0),MATCH(_xlfn.CONCAT(K6225,"_",L6225,"_",M6225),lvl_6[#Headers],0)),"Нет")</f>
        <v>Нет</v>
      </c>
      <c r="I6225" s="12">
        <v>1</v>
      </c>
      <c r="J6225" s="12">
        <v>4</v>
      </c>
      <c r="K6225" s="12">
        <v>1</v>
      </c>
      <c r="L6225" s="12">
        <v>5</v>
      </c>
      <c r="M6225" s="12">
        <v>26</v>
      </c>
      <c r="N6225" s="12">
        <v>1901</v>
      </c>
      <c r="O6225" s="12">
        <f>COUNTIF($P$2:P6225,P6225)</f>
        <v>1</v>
      </c>
      <c r="P6225" s="12" t="str">
        <f t="shared" si="351"/>
        <v>14105261901</v>
      </c>
      <c r="Q6225" s="12" t="str">
        <f t="shared" si="352"/>
        <v>141052619010001</v>
      </c>
      <c r="R6225" s="20" t="s">
        <v>4858</v>
      </c>
      <c r="U6225" s="12" t="s">
        <v>914</v>
      </c>
      <c r="W6225" s="12" t="s">
        <v>863</v>
      </c>
      <c r="AB6225" s="12" t="s">
        <v>100</v>
      </c>
      <c r="AD6225" s="12" t="s">
        <v>100</v>
      </c>
      <c r="BN6225" s="12">
        <v>1</v>
      </c>
      <c r="BP6225" s="12" t="s">
        <v>3802</v>
      </c>
      <c r="BR6225" s="9" t="s">
        <v>5071</v>
      </c>
      <c r="BS6225" s="9" t="s">
        <v>5083</v>
      </c>
      <c r="BT6225" s="9" t="s">
        <v>100</v>
      </c>
      <c r="BU6225" s="9" t="s">
        <v>100</v>
      </c>
      <c r="BV6225" s="9" t="s">
        <v>100</v>
      </c>
      <c r="BW6225" s="9" t="s">
        <v>100</v>
      </c>
      <c r="BX6225" s="9" t="s">
        <v>100</v>
      </c>
      <c r="BY6225" s="9" t="s">
        <v>100</v>
      </c>
    </row>
    <row r="6226" spans="1:77" ht="45" x14ac:dyDescent="0.25">
      <c r="A6226" s="12">
        <v>1</v>
      </c>
      <c r="B6226" s="11" t="str">
        <f t="shared" si="350"/>
        <v>Общий расчет. Анализ даты. Анализ даты. Символические звезды. Демон пустоты. Нет</v>
      </c>
      <c r="C6226" s="11" t="str">
        <f>IFERROR(VLOOKUP(I6226,lvl_1[],2,FALSE),"Нет")</f>
        <v>Общий расчет</v>
      </c>
      <c r="D6226" s="11" t="str">
        <f>IFERROR(VLOOKUP(Rule!J6226,lvl_2[],2,FALSE),"Нет")</f>
        <v>Анализ даты</v>
      </c>
      <c r="E6226" s="11" t="str">
        <f>IFERROR(VLOOKUP(Rule!K6226,lvl_3[],2,FALSE),"Нет")</f>
        <v>Анализ даты</v>
      </c>
      <c r="F6226" s="11" t="str">
        <f>IFERROR(INDEX(lvl_4[],MATCH(L6226,lvl_4[ID],0),MATCH(TEXT(K6226,"##0"),lvl_4[#Headers],0)),"Нет")</f>
        <v>Символические звезды</v>
      </c>
      <c r="G6226" s="11" t="str">
        <f>IFERROR(INDEX(lvl_5[],MATCH(M6226,lvl_5[ID],0),MATCH(_xlfn.CONCAT(TEXT(K6226,"##0"),"_",TEXT(L6226,"##0")),lvl_5[#Headers],0)),"Нет")</f>
        <v>Демон пустоты</v>
      </c>
      <c r="H6226" s="11" t="str">
        <f>IFERROR(INDEX(lvl_6[],MATCH(N6226,lvl_6[ID],0),MATCH(_xlfn.CONCAT(K6226,"_",L6226,"_",M6226),lvl_6[#Headers],0)),"Нет")</f>
        <v>Нет</v>
      </c>
      <c r="I6226" s="12">
        <v>1</v>
      </c>
      <c r="J6226" s="12">
        <v>4</v>
      </c>
      <c r="K6226" s="12">
        <v>1</v>
      </c>
      <c r="L6226" s="12">
        <v>5</v>
      </c>
      <c r="M6226" s="12">
        <v>26</v>
      </c>
      <c r="N6226" s="12">
        <v>1902</v>
      </c>
      <c r="O6226" s="12">
        <f>COUNTIF($P$2:P6226,P6226)</f>
        <v>1</v>
      </c>
      <c r="P6226" s="12" t="str">
        <f t="shared" si="351"/>
        <v>14105261902</v>
      </c>
      <c r="Q6226" s="12" t="str">
        <f t="shared" si="352"/>
        <v>141052619020001</v>
      </c>
      <c r="R6226" s="20" t="s">
        <v>4859</v>
      </c>
      <c r="U6226" s="12" t="s">
        <v>914</v>
      </c>
      <c r="W6226" s="12" t="s">
        <v>861</v>
      </c>
      <c r="AB6226" s="12" t="s">
        <v>100</v>
      </c>
      <c r="AD6226" s="12" t="s">
        <v>100</v>
      </c>
      <c r="BN6226" s="12">
        <v>1</v>
      </c>
      <c r="BP6226" s="12" t="s">
        <v>3802</v>
      </c>
      <c r="BR6226" s="9" t="s">
        <v>5071</v>
      </c>
      <c r="BS6226" s="9" t="s">
        <v>5069</v>
      </c>
      <c r="BT6226" s="9" t="s">
        <v>100</v>
      </c>
      <c r="BU6226" s="9" t="s">
        <v>100</v>
      </c>
      <c r="BV6226" s="9" t="s">
        <v>100</v>
      </c>
      <c r="BW6226" s="9" t="s">
        <v>100</v>
      </c>
      <c r="BX6226" s="9" t="s">
        <v>100</v>
      </c>
      <c r="BY6226" s="9" t="s">
        <v>100</v>
      </c>
    </row>
    <row r="6227" spans="1:77" ht="45" x14ac:dyDescent="0.25">
      <c r="A6227" s="12">
        <v>1</v>
      </c>
      <c r="B6227" s="11" t="str">
        <f t="shared" si="350"/>
        <v>Общий расчет. Анализ даты. Анализ даты. Символические звезды. Демон пустоты. Нет</v>
      </c>
      <c r="C6227" s="11" t="str">
        <f>IFERROR(VLOOKUP(I6227,lvl_1[],2,FALSE),"Нет")</f>
        <v>Общий расчет</v>
      </c>
      <c r="D6227" s="11" t="str">
        <f>IFERROR(VLOOKUP(Rule!J6227,lvl_2[],2,FALSE),"Нет")</f>
        <v>Анализ даты</v>
      </c>
      <c r="E6227" s="11" t="str">
        <f>IFERROR(VLOOKUP(Rule!K6227,lvl_3[],2,FALSE),"Нет")</f>
        <v>Анализ даты</v>
      </c>
      <c r="F6227" s="11" t="str">
        <f>IFERROR(INDEX(lvl_4[],MATCH(L6227,lvl_4[ID],0),MATCH(TEXT(K6227,"##0"),lvl_4[#Headers],0)),"Нет")</f>
        <v>Символические звезды</v>
      </c>
      <c r="G6227" s="11" t="str">
        <f>IFERROR(INDEX(lvl_5[],MATCH(M6227,lvl_5[ID],0),MATCH(_xlfn.CONCAT(TEXT(K6227,"##0"),"_",TEXT(L6227,"##0")),lvl_5[#Headers],0)),"Нет")</f>
        <v>Демон пустоты</v>
      </c>
      <c r="H6227" s="11" t="str">
        <f>IFERROR(INDEX(lvl_6[],MATCH(N6227,lvl_6[ID],0),MATCH(_xlfn.CONCAT(K6227,"_",L6227,"_",M6227),lvl_6[#Headers],0)),"Нет")</f>
        <v>Нет</v>
      </c>
      <c r="I6227" s="12">
        <v>1</v>
      </c>
      <c r="J6227" s="12">
        <v>4</v>
      </c>
      <c r="K6227" s="12">
        <v>1</v>
      </c>
      <c r="L6227" s="12">
        <v>5</v>
      </c>
      <c r="M6227" s="12">
        <v>26</v>
      </c>
      <c r="N6227" s="12">
        <v>1903</v>
      </c>
      <c r="O6227" s="12">
        <f>COUNTIF($P$2:P6227,P6227)</f>
        <v>1</v>
      </c>
      <c r="P6227" s="12" t="str">
        <f t="shared" si="351"/>
        <v>14105261903</v>
      </c>
      <c r="Q6227" s="12" t="str">
        <f t="shared" si="352"/>
        <v>141052619030001</v>
      </c>
      <c r="R6227" s="20" t="s">
        <v>4860</v>
      </c>
      <c r="U6227" s="12" t="s">
        <v>914</v>
      </c>
      <c r="W6227" s="12" t="s">
        <v>859</v>
      </c>
      <c r="AB6227" s="12" t="s">
        <v>100</v>
      </c>
      <c r="AD6227" s="12" t="s">
        <v>100</v>
      </c>
      <c r="BN6227" s="12">
        <v>1</v>
      </c>
      <c r="BP6227" s="12" t="s">
        <v>3802</v>
      </c>
      <c r="BR6227" s="9" t="s">
        <v>5071</v>
      </c>
      <c r="BS6227" s="9" t="s">
        <v>5078</v>
      </c>
      <c r="BT6227" s="9" t="s">
        <v>100</v>
      </c>
      <c r="BU6227" s="9" t="s">
        <v>100</v>
      </c>
      <c r="BV6227" s="9" t="s">
        <v>100</v>
      </c>
      <c r="BW6227" s="9" t="s">
        <v>100</v>
      </c>
      <c r="BX6227" s="9" t="s">
        <v>100</v>
      </c>
      <c r="BY6227" s="9" t="s">
        <v>100</v>
      </c>
    </row>
    <row r="6228" spans="1:77" ht="45" x14ac:dyDescent="0.25">
      <c r="A6228" s="12">
        <v>1</v>
      </c>
      <c r="B6228" s="11" t="str">
        <f t="shared" si="350"/>
        <v>Общий расчет. Анализ даты. Анализ даты. Символические звезды. Демон пустоты. Нет</v>
      </c>
      <c r="C6228" s="11" t="str">
        <f>IFERROR(VLOOKUP(I6228,lvl_1[],2,FALSE),"Нет")</f>
        <v>Общий расчет</v>
      </c>
      <c r="D6228" s="11" t="str">
        <f>IFERROR(VLOOKUP(Rule!J6228,lvl_2[],2,FALSE),"Нет")</f>
        <v>Анализ даты</v>
      </c>
      <c r="E6228" s="11" t="str">
        <f>IFERROR(VLOOKUP(Rule!K6228,lvl_3[],2,FALSE),"Нет")</f>
        <v>Анализ даты</v>
      </c>
      <c r="F6228" s="11" t="str">
        <f>IFERROR(INDEX(lvl_4[],MATCH(L6228,lvl_4[ID],0),MATCH(TEXT(K6228,"##0"),lvl_4[#Headers],0)),"Нет")</f>
        <v>Символические звезды</v>
      </c>
      <c r="G6228" s="11" t="str">
        <f>IFERROR(INDEX(lvl_5[],MATCH(M6228,lvl_5[ID],0),MATCH(_xlfn.CONCAT(TEXT(K6228,"##0"),"_",TEXT(L6228,"##0")),lvl_5[#Headers],0)),"Нет")</f>
        <v>Демон пустоты</v>
      </c>
      <c r="H6228" s="11" t="str">
        <f>IFERROR(INDEX(lvl_6[],MATCH(N6228,lvl_6[ID],0),MATCH(_xlfn.CONCAT(K6228,"_",L6228,"_",M6228),lvl_6[#Headers],0)),"Нет")</f>
        <v>Нет</v>
      </c>
      <c r="I6228" s="12">
        <v>1</v>
      </c>
      <c r="J6228" s="12">
        <v>4</v>
      </c>
      <c r="K6228" s="12">
        <v>1</v>
      </c>
      <c r="L6228" s="12">
        <v>5</v>
      </c>
      <c r="M6228" s="12">
        <v>26</v>
      </c>
      <c r="N6228" s="12">
        <v>1904</v>
      </c>
      <c r="O6228" s="12">
        <f>COUNTIF($P$2:P6228,P6228)</f>
        <v>1</v>
      </c>
      <c r="P6228" s="12" t="str">
        <f t="shared" si="351"/>
        <v>14105261904</v>
      </c>
      <c r="Q6228" s="12" t="str">
        <f t="shared" si="352"/>
        <v>141052619040001</v>
      </c>
      <c r="R6228" s="20" t="s">
        <v>4861</v>
      </c>
      <c r="U6228" s="12" t="s">
        <v>914</v>
      </c>
      <c r="W6228" s="12" t="s">
        <v>869</v>
      </c>
      <c r="AB6228" s="12" t="s">
        <v>100</v>
      </c>
      <c r="AD6228" s="12" t="s">
        <v>100</v>
      </c>
      <c r="BN6228" s="12">
        <v>1</v>
      </c>
      <c r="BP6228" s="12" t="s">
        <v>3802</v>
      </c>
      <c r="BR6228" s="9" t="s">
        <v>5071</v>
      </c>
      <c r="BS6228" s="9" t="s">
        <v>5074</v>
      </c>
      <c r="BT6228" s="9" t="s">
        <v>100</v>
      </c>
      <c r="BU6228" s="9" t="s">
        <v>100</v>
      </c>
      <c r="BV6228" s="9" t="s">
        <v>100</v>
      </c>
      <c r="BW6228" s="9" t="s">
        <v>100</v>
      </c>
      <c r="BX6228" s="9" t="s">
        <v>100</v>
      </c>
      <c r="BY6228" s="9" t="s">
        <v>100</v>
      </c>
    </row>
    <row r="6229" spans="1:77" ht="45" x14ac:dyDescent="0.25">
      <c r="A6229" s="12">
        <v>1</v>
      </c>
      <c r="B6229" s="11" t="str">
        <f t="shared" si="350"/>
        <v>Общий расчет. Анализ даты. Анализ даты. Символические звезды. Демон пустоты. Нет</v>
      </c>
      <c r="C6229" s="11" t="str">
        <f>IFERROR(VLOOKUP(I6229,lvl_1[],2,FALSE),"Нет")</f>
        <v>Общий расчет</v>
      </c>
      <c r="D6229" s="11" t="str">
        <f>IFERROR(VLOOKUP(Rule!J6229,lvl_2[],2,FALSE),"Нет")</f>
        <v>Анализ даты</v>
      </c>
      <c r="E6229" s="11" t="str">
        <f>IFERROR(VLOOKUP(Rule!K6229,lvl_3[],2,FALSE),"Нет")</f>
        <v>Анализ даты</v>
      </c>
      <c r="F6229" s="11" t="str">
        <f>IFERROR(INDEX(lvl_4[],MATCH(L6229,lvl_4[ID],0),MATCH(TEXT(K6229,"##0"),lvl_4[#Headers],0)),"Нет")</f>
        <v>Символические звезды</v>
      </c>
      <c r="G6229" s="11" t="str">
        <f>IFERROR(INDEX(lvl_5[],MATCH(M6229,lvl_5[ID],0),MATCH(_xlfn.CONCAT(TEXT(K6229,"##0"),"_",TEXT(L6229,"##0")),lvl_5[#Headers],0)),"Нет")</f>
        <v>Демон пустоты</v>
      </c>
      <c r="H6229" s="11" t="str">
        <f>IFERROR(INDEX(lvl_6[],MATCH(N6229,lvl_6[ID],0),MATCH(_xlfn.CONCAT(K6229,"_",L6229,"_",M6229),lvl_6[#Headers],0)),"Нет")</f>
        <v>Нет</v>
      </c>
      <c r="I6229" s="12">
        <v>1</v>
      </c>
      <c r="J6229" s="12">
        <v>4</v>
      </c>
      <c r="K6229" s="12">
        <v>1</v>
      </c>
      <c r="L6229" s="12">
        <v>5</v>
      </c>
      <c r="M6229" s="12">
        <v>26</v>
      </c>
      <c r="N6229" s="12">
        <v>1905</v>
      </c>
      <c r="O6229" s="12">
        <f>COUNTIF($P$2:P6229,P6229)</f>
        <v>1</v>
      </c>
      <c r="P6229" s="12" t="str">
        <f t="shared" si="351"/>
        <v>14105261905</v>
      </c>
      <c r="Q6229" s="12" t="str">
        <f t="shared" si="352"/>
        <v>141052619050001</v>
      </c>
      <c r="R6229" s="20" t="s">
        <v>4862</v>
      </c>
      <c r="U6229" s="12" t="s">
        <v>914</v>
      </c>
      <c r="W6229" s="12" t="s">
        <v>867</v>
      </c>
      <c r="AB6229" s="12" t="s">
        <v>100</v>
      </c>
      <c r="AD6229" s="12" t="s">
        <v>100</v>
      </c>
      <c r="BN6229" s="12">
        <v>1</v>
      </c>
      <c r="BP6229" s="12" t="s">
        <v>3802</v>
      </c>
      <c r="BR6229" s="9" t="s">
        <v>5071</v>
      </c>
      <c r="BS6229" s="9" t="s">
        <v>5070</v>
      </c>
      <c r="BT6229" s="9" t="s">
        <v>100</v>
      </c>
      <c r="BU6229" s="9" t="s">
        <v>100</v>
      </c>
      <c r="BV6229" s="9" t="s">
        <v>100</v>
      </c>
      <c r="BW6229" s="9" t="s">
        <v>100</v>
      </c>
      <c r="BX6229" s="9" t="s">
        <v>100</v>
      </c>
      <c r="BY6229" s="9" t="s">
        <v>100</v>
      </c>
    </row>
    <row r="6230" spans="1:77" ht="45" x14ac:dyDescent="0.25">
      <c r="A6230" s="12">
        <v>1</v>
      </c>
      <c r="B6230" s="11" t="str">
        <f t="shared" si="350"/>
        <v>Общий расчет. Анализ даты. Анализ даты. Символические звезды. Демон пустоты. Нет</v>
      </c>
      <c r="C6230" s="11" t="str">
        <f>IFERROR(VLOOKUP(I6230,lvl_1[],2,FALSE),"Нет")</f>
        <v>Общий расчет</v>
      </c>
      <c r="D6230" s="11" t="str">
        <f>IFERROR(VLOOKUP(Rule!J6230,lvl_2[],2,FALSE),"Нет")</f>
        <v>Анализ даты</v>
      </c>
      <c r="E6230" s="11" t="str">
        <f>IFERROR(VLOOKUP(Rule!K6230,lvl_3[],2,FALSE),"Нет")</f>
        <v>Анализ даты</v>
      </c>
      <c r="F6230" s="11" t="str">
        <f>IFERROR(INDEX(lvl_4[],MATCH(L6230,lvl_4[ID],0),MATCH(TEXT(K6230,"##0"),lvl_4[#Headers],0)),"Нет")</f>
        <v>Символические звезды</v>
      </c>
      <c r="G6230" s="11" t="str">
        <f>IFERROR(INDEX(lvl_5[],MATCH(M6230,lvl_5[ID],0),MATCH(_xlfn.CONCAT(TEXT(K6230,"##0"),"_",TEXT(L6230,"##0")),lvl_5[#Headers],0)),"Нет")</f>
        <v>Демон пустоты</v>
      </c>
      <c r="H6230" s="11" t="str">
        <f>IFERROR(INDEX(lvl_6[],MATCH(N6230,lvl_6[ID],0),MATCH(_xlfn.CONCAT(K6230,"_",L6230,"_",M6230),lvl_6[#Headers],0)),"Нет")</f>
        <v>Нет</v>
      </c>
      <c r="I6230" s="12">
        <v>1</v>
      </c>
      <c r="J6230" s="12">
        <v>4</v>
      </c>
      <c r="K6230" s="12">
        <v>1</v>
      </c>
      <c r="L6230" s="12">
        <v>5</v>
      </c>
      <c r="M6230" s="12">
        <v>26</v>
      </c>
      <c r="N6230" s="12">
        <v>1906</v>
      </c>
      <c r="O6230" s="12">
        <f>COUNTIF($P$2:P6230,P6230)</f>
        <v>1</v>
      </c>
      <c r="P6230" s="12" t="str">
        <f t="shared" si="351"/>
        <v>14105261906</v>
      </c>
      <c r="Q6230" s="12" t="str">
        <f t="shared" si="352"/>
        <v>141052619060001</v>
      </c>
      <c r="R6230" s="20" t="s">
        <v>4863</v>
      </c>
      <c r="U6230" s="12" t="s">
        <v>916</v>
      </c>
      <c r="W6230" s="12" t="s">
        <v>866</v>
      </c>
      <c r="AB6230" s="12" t="s">
        <v>100</v>
      </c>
      <c r="AD6230" s="12" t="s">
        <v>100</v>
      </c>
      <c r="BN6230" s="12">
        <v>1</v>
      </c>
      <c r="BP6230" s="12" t="s">
        <v>3802</v>
      </c>
      <c r="BR6230" s="9" t="s">
        <v>5081</v>
      </c>
      <c r="BS6230" s="9" t="s">
        <v>5086</v>
      </c>
      <c r="BT6230" s="9" t="s">
        <v>100</v>
      </c>
      <c r="BU6230" s="9" t="s">
        <v>100</v>
      </c>
      <c r="BV6230" s="9" t="s">
        <v>100</v>
      </c>
      <c r="BW6230" s="9" t="s">
        <v>100</v>
      </c>
      <c r="BX6230" s="9" t="s">
        <v>100</v>
      </c>
      <c r="BY6230" s="9" t="s">
        <v>100</v>
      </c>
    </row>
    <row r="6231" spans="1:77" ht="45" x14ac:dyDescent="0.25">
      <c r="A6231" s="12">
        <v>1</v>
      </c>
      <c r="B6231" s="11" t="str">
        <f t="shared" si="350"/>
        <v>Общий расчет. Анализ даты. Анализ даты. Символические звезды. Демон пустоты. Нет</v>
      </c>
      <c r="C6231" s="11" t="str">
        <f>IFERROR(VLOOKUP(I6231,lvl_1[],2,FALSE),"Нет")</f>
        <v>Общий расчет</v>
      </c>
      <c r="D6231" s="11" t="str">
        <f>IFERROR(VLOOKUP(Rule!J6231,lvl_2[],2,FALSE),"Нет")</f>
        <v>Анализ даты</v>
      </c>
      <c r="E6231" s="11" t="str">
        <f>IFERROR(VLOOKUP(Rule!K6231,lvl_3[],2,FALSE),"Нет")</f>
        <v>Анализ даты</v>
      </c>
      <c r="F6231" s="11" t="str">
        <f>IFERROR(INDEX(lvl_4[],MATCH(L6231,lvl_4[ID],0),MATCH(TEXT(K6231,"##0"),lvl_4[#Headers],0)),"Нет")</f>
        <v>Символические звезды</v>
      </c>
      <c r="G6231" s="11" t="str">
        <f>IFERROR(INDEX(lvl_5[],MATCH(M6231,lvl_5[ID],0),MATCH(_xlfn.CONCAT(TEXT(K6231,"##0"),"_",TEXT(L6231,"##0")),lvl_5[#Headers],0)),"Нет")</f>
        <v>Демон пустоты</v>
      </c>
      <c r="H6231" s="11" t="str">
        <f>IFERROR(INDEX(lvl_6[],MATCH(N6231,lvl_6[ID],0),MATCH(_xlfn.CONCAT(K6231,"_",L6231,"_",M6231),lvl_6[#Headers],0)),"Нет")</f>
        <v>Нет</v>
      </c>
      <c r="I6231" s="12">
        <v>1</v>
      </c>
      <c r="J6231" s="12">
        <v>4</v>
      </c>
      <c r="K6231" s="12">
        <v>1</v>
      </c>
      <c r="L6231" s="12">
        <v>5</v>
      </c>
      <c r="M6231" s="12">
        <v>26</v>
      </c>
      <c r="N6231" s="12">
        <v>1907</v>
      </c>
      <c r="O6231" s="12">
        <f>COUNTIF($P$2:P6231,P6231)</f>
        <v>1</v>
      </c>
      <c r="P6231" s="12" t="str">
        <f t="shared" si="351"/>
        <v>14105261907</v>
      </c>
      <c r="Q6231" s="12" t="str">
        <f t="shared" si="352"/>
        <v>141052619070001</v>
      </c>
      <c r="R6231" s="20" t="s">
        <v>4864</v>
      </c>
      <c r="U6231" s="12" t="s">
        <v>916</v>
      </c>
      <c r="W6231" s="12" t="s">
        <v>864</v>
      </c>
      <c r="AB6231" s="12" t="s">
        <v>100</v>
      </c>
      <c r="AD6231" s="12" t="s">
        <v>100</v>
      </c>
      <c r="BN6231" s="12">
        <v>1</v>
      </c>
      <c r="BP6231" s="12" t="s">
        <v>3802</v>
      </c>
      <c r="BR6231" s="9" t="s">
        <v>5081</v>
      </c>
      <c r="BS6231" s="9" t="s">
        <v>5084</v>
      </c>
      <c r="BT6231" s="9" t="s">
        <v>100</v>
      </c>
      <c r="BU6231" s="9" t="s">
        <v>100</v>
      </c>
      <c r="BV6231" s="9" t="s">
        <v>100</v>
      </c>
      <c r="BW6231" s="9" t="s">
        <v>100</v>
      </c>
      <c r="BX6231" s="9" t="s">
        <v>100</v>
      </c>
      <c r="BY6231" s="9" t="s">
        <v>100</v>
      </c>
    </row>
    <row r="6232" spans="1:77" ht="45" x14ac:dyDescent="0.25">
      <c r="A6232" s="12">
        <v>1</v>
      </c>
      <c r="B6232" s="11" t="str">
        <f t="shared" si="350"/>
        <v>Общий расчет. Анализ даты. Анализ даты. Символические звезды. Демон пустоты. Нет</v>
      </c>
      <c r="C6232" s="11" t="str">
        <f>IFERROR(VLOOKUP(I6232,lvl_1[],2,FALSE),"Нет")</f>
        <v>Общий расчет</v>
      </c>
      <c r="D6232" s="11" t="str">
        <f>IFERROR(VLOOKUP(Rule!J6232,lvl_2[],2,FALSE),"Нет")</f>
        <v>Анализ даты</v>
      </c>
      <c r="E6232" s="11" t="str">
        <f>IFERROR(VLOOKUP(Rule!K6232,lvl_3[],2,FALSE),"Нет")</f>
        <v>Анализ даты</v>
      </c>
      <c r="F6232" s="11" t="str">
        <f>IFERROR(INDEX(lvl_4[],MATCH(L6232,lvl_4[ID],0),MATCH(TEXT(K6232,"##0"),lvl_4[#Headers],0)),"Нет")</f>
        <v>Символические звезды</v>
      </c>
      <c r="G6232" s="11" t="str">
        <f>IFERROR(INDEX(lvl_5[],MATCH(M6232,lvl_5[ID],0),MATCH(_xlfn.CONCAT(TEXT(K6232,"##0"),"_",TEXT(L6232,"##0")),lvl_5[#Headers],0)),"Нет")</f>
        <v>Демон пустоты</v>
      </c>
      <c r="H6232" s="11" t="str">
        <f>IFERROR(INDEX(lvl_6[],MATCH(N6232,lvl_6[ID],0),MATCH(_xlfn.CONCAT(K6232,"_",L6232,"_",M6232),lvl_6[#Headers],0)),"Нет")</f>
        <v>Нет</v>
      </c>
      <c r="I6232" s="12">
        <v>1</v>
      </c>
      <c r="J6232" s="12">
        <v>4</v>
      </c>
      <c r="K6232" s="12">
        <v>1</v>
      </c>
      <c r="L6232" s="12">
        <v>5</v>
      </c>
      <c r="M6232" s="12">
        <v>26</v>
      </c>
      <c r="N6232" s="12">
        <v>1908</v>
      </c>
      <c r="O6232" s="12">
        <f>COUNTIF($P$2:P6232,P6232)</f>
        <v>1</v>
      </c>
      <c r="P6232" s="12" t="str">
        <f t="shared" si="351"/>
        <v>14105261908</v>
      </c>
      <c r="Q6232" s="12" t="str">
        <f t="shared" si="352"/>
        <v>141052619080001</v>
      </c>
      <c r="R6232" s="20" t="s">
        <v>4865</v>
      </c>
      <c r="U6232" s="12" t="s">
        <v>916</v>
      </c>
      <c r="W6232" s="12" t="s">
        <v>862</v>
      </c>
      <c r="AB6232" s="12" t="s">
        <v>100</v>
      </c>
      <c r="AD6232" s="12" t="s">
        <v>100</v>
      </c>
      <c r="BN6232" s="12">
        <v>1</v>
      </c>
      <c r="BP6232" s="12" t="s">
        <v>3802</v>
      </c>
      <c r="BR6232" s="9" t="s">
        <v>5081</v>
      </c>
      <c r="BS6232" s="9" t="s">
        <v>5082</v>
      </c>
      <c r="BT6232" s="9" t="s">
        <v>100</v>
      </c>
      <c r="BU6232" s="9" t="s">
        <v>100</v>
      </c>
      <c r="BV6232" s="9" t="s">
        <v>100</v>
      </c>
      <c r="BW6232" s="9" t="s">
        <v>100</v>
      </c>
      <c r="BX6232" s="9" t="s">
        <v>100</v>
      </c>
      <c r="BY6232" s="9" t="s">
        <v>100</v>
      </c>
    </row>
    <row r="6233" spans="1:77" ht="45" x14ac:dyDescent="0.25">
      <c r="A6233" s="12">
        <v>1</v>
      </c>
      <c r="B6233" s="11" t="str">
        <f t="shared" si="350"/>
        <v>Общий расчет. Анализ даты. Анализ даты. Символические звезды. Демон пустоты. Нет</v>
      </c>
      <c r="C6233" s="11" t="str">
        <f>IFERROR(VLOOKUP(I6233,lvl_1[],2,FALSE),"Нет")</f>
        <v>Общий расчет</v>
      </c>
      <c r="D6233" s="11" t="str">
        <f>IFERROR(VLOOKUP(Rule!J6233,lvl_2[],2,FALSE),"Нет")</f>
        <v>Анализ даты</v>
      </c>
      <c r="E6233" s="11" t="str">
        <f>IFERROR(VLOOKUP(Rule!K6233,lvl_3[],2,FALSE),"Нет")</f>
        <v>Анализ даты</v>
      </c>
      <c r="F6233" s="11" t="str">
        <f>IFERROR(INDEX(lvl_4[],MATCH(L6233,lvl_4[ID],0),MATCH(TEXT(K6233,"##0"),lvl_4[#Headers],0)),"Нет")</f>
        <v>Символические звезды</v>
      </c>
      <c r="G6233" s="11" t="str">
        <f>IFERROR(INDEX(lvl_5[],MATCH(M6233,lvl_5[ID],0),MATCH(_xlfn.CONCAT(TEXT(K6233,"##0"),"_",TEXT(L6233,"##0")),lvl_5[#Headers],0)),"Нет")</f>
        <v>Демон пустоты</v>
      </c>
      <c r="H6233" s="11" t="str">
        <f>IFERROR(INDEX(lvl_6[],MATCH(N6233,lvl_6[ID],0),MATCH(_xlfn.CONCAT(K6233,"_",L6233,"_",M6233),lvl_6[#Headers],0)),"Нет")</f>
        <v>Нет</v>
      </c>
      <c r="I6233" s="12">
        <v>1</v>
      </c>
      <c r="J6233" s="12">
        <v>4</v>
      </c>
      <c r="K6233" s="12">
        <v>1</v>
      </c>
      <c r="L6233" s="12">
        <v>5</v>
      </c>
      <c r="M6233" s="12">
        <v>26</v>
      </c>
      <c r="N6233" s="12">
        <v>1909</v>
      </c>
      <c r="O6233" s="12">
        <f>COUNTIF($P$2:P6233,P6233)</f>
        <v>1</v>
      </c>
      <c r="P6233" s="12" t="str">
        <f t="shared" si="351"/>
        <v>14105261909</v>
      </c>
      <c r="Q6233" s="12" t="str">
        <f t="shared" si="352"/>
        <v>141052619090001</v>
      </c>
      <c r="R6233" s="20" t="s">
        <v>4866</v>
      </c>
      <c r="U6233" s="12" t="s">
        <v>916</v>
      </c>
      <c r="W6233" s="12" t="s">
        <v>860</v>
      </c>
      <c r="AB6233" s="12" t="s">
        <v>100</v>
      </c>
      <c r="AD6233" s="12" t="s">
        <v>100</v>
      </c>
      <c r="BN6233" s="12">
        <v>1</v>
      </c>
      <c r="BP6233" s="12" t="s">
        <v>3802</v>
      </c>
      <c r="BR6233" s="9" t="s">
        <v>5081</v>
      </c>
      <c r="BS6233" s="9" t="s">
        <v>5080</v>
      </c>
      <c r="BT6233" s="9" t="s">
        <v>100</v>
      </c>
      <c r="BU6233" s="9" t="s">
        <v>100</v>
      </c>
      <c r="BV6233" s="9" t="s">
        <v>100</v>
      </c>
      <c r="BW6233" s="9" t="s">
        <v>100</v>
      </c>
      <c r="BX6233" s="9" t="s">
        <v>100</v>
      </c>
      <c r="BY6233" s="9" t="s">
        <v>100</v>
      </c>
    </row>
    <row r="6234" spans="1:77" ht="45" x14ac:dyDescent="0.25">
      <c r="A6234" s="12">
        <v>1</v>
      </c>
      <c r="B6234" s="11" t="str">
        <f t="shared" si="350"/>
        <v>Общий расчет. Анализ даты. Анализ даты. Символические звезды. Демон пустоты. Нет</v>
      </c>
      <c r="C6234" s="11" t="str">
        <f>IFERROR(VLOOKUP(I6234,lvl_1[],2,FALSE),"Нет")</f>
        <v>Общий расчет</v>
      </c>
      <c r="D6234" s="11" t="str">
        <f>IFERROR(VLOOKUP(Rule!J6234,lvl_2[],2,FALSE),"Нет")</f>
        <v>Анализ даты</v>
      </c>
      <c r="E6234" s="11" t="str">
        <f>IFERROR(VLOOKUP(Rule!K6234,lvl_3[],2,FALSE),"Нет")</f>
        <v>Анализ даты</v>
      </c>
      <c r="F6234" s="11" t="str">
        <f>IFERROR(INDEX(lvl_4[],MATCH(L6234,lvl_4[ID],0),MATCH(TEXT(K6234,"##0"),lvl_4[#Headers],0)),"Нет")</f>
        <v>Символические звезды</v>
      </c>
      <c r="G6234" s="11" t="str">
        <f>IFERROR(INDEX(lvl_5[],MATCH(M6234,lvl_5[ID],0),MATCH(_xlfn.CONCAT(TEXT(K6234,"##0"),"_",TEXT(L6234,"##0")),lvl_5[#Headers],0)),"Нет")</f>
        <v>Демон пустоты</v>
      </c>
      <c r="H6234" s="11" t="str">
        <f>IFERROR(INDEX(lvl_6[],MATCH(N6234,lvl_6[ID],0),MATCH(_xlfn.CONCAT(K6234,"_",L6234,"_",M6234),lvl_6[#Headers],0)),"Нет")</f>
        <v>Нет</v>
      </c>
      <c r="I6234" s="12">
        <v>1</v>
      </c>
      <c r="J6234" s="12">
        <v>4</v>
      </c>
      <c r="K6234" s="12">
        <v>1</v>
      </c>
      <c r="L6234" s="12">
        <v>5</v>
      </c>
      <c r="M6234" s="12">
        <v>26</v>
      </c>
      <c r="N6234" s="12">
        <v>1910</v>
      </c>
      <c r="O6234" s="12">
        <f>COUNTIF($P$2:P6234,P6234)</f>
        <v>1</v>
      </c>
      <c r="P6234" s="12" t="str">
        <f t="shared" si="351"/>
        <v>14105261910</v>
      </c>
      <c r="Q6234" s="12" t="str">
        <f t="shared" si="352"/>
        <v>141052619100001</v>
      </c>
      <c r="R6234" s="20" t="s">
        <v>4867</v>
      </c>
      <c r="U6234" s="12" t="s">
        <v>916</v>
      </c>
      <c r="W6234" s="12" t="s">
        <v>870</v>
      </c>
      <c r="AB6234" s="12" t="s">
        <v>100</v>
      </c>
      <c r="AD6234" s="12" t="s">
        <v>100</v>
      </c>
      <c r="BN6234" s="12">
        <v>1</v>
      </c>
      <c r="BP6234" s="12" t="s">
        <v>3802</v>
      </c>
      <c r="BR6234" s="9" t="s">
        <v>5081</v>
      </c>
      <c r="BS6234" s="9" t="s">
        <v>5076</v>
      </c>
      <c r="BT6234" s="9" t="s">
        <v>100</v>
      </c>
      <c r="BU6234" s="9" t="s">
        <v>100</v>
      </c>
      <c r="BV6234" s="9" t="s">
        <v>100</v>
      </c>
      <c r="BW6234" s="9" t="s">
        <v>100</v>
      </c>
      <c r="BX6234" s="9" t="s">
        <v>100</v>
      </c>
      <c r="BY6234" s="9" t="s">
        <v>100</v>
      </c>
    </row>
    <row r="6235" spans="1:77" ht="45" x14ac:dyDescent="0.25">
      <c r="A6235" s="12">
        <v>1</v>
      </c>
      <c r="B6235" s="11" t="str">
        <f t="shared" si="350"/>
        <v>Общий расчет. Анализ даты. Анализ даты. Символические звезды. Демон пустоты. Нет</v>
      </c>
      <c r="C6235" s="11" t="str">
        <f>IFERROR(VLOOKUP(I6235,lvl_1[],2,FALSE),"Нет")</f>
        <v>Общий расчет</v>
      </c>
      <c r="D6235" s="11" t="str">
        <f>IFERROR(VLOOKUP(Rule!J6235,lvl_2[],2,FALSE),"Нет")</f>
        <v>Анализ даты</v>
      </c>
      <c r="E6235" s="11" t="str">
        <f>IFERROR(VLOOKUP(Rule!K6235,lvl_3[],2,FALSE),"Нет")</f>
        <v>Анализ даты</v>
      </c>
      <c r="F6235" s="11" t="str">
        <f>IFERROR(INDEX(lvl_4[],MATCH(L6235,lvl_4[ID],0),MATCH(TEXT(K6235,"##0"),lvl_4[#Headers],0)),"Нет")</f>
        <v>Символические звезды</v>
      </c>
      <c r="G6235" s="11" t="str">
        <f>IFERROR(INDEX(lvl_5[],MATCH(M6235,lvl_5[ID],0),MATCH(_xlfn.CONCAT(TEXT(K6235,"##0"),"_",TEXT(L6235,"##0")),lvl_5[#Headers],0)),"Нет")</f>
        <v>Демон пустоты</v>
      </c>
      <c r="H6235" s="11" t="str">
        <f>IFERROR(INDEX(lvl_6[],MATCH(N6235,lvl_6[ID],0),MATCH(_xlfn.CONCAT(K6235,"_",L6235,"_",M6235),lvl_6[#Headers],0)),"Нет")</f>
        <v>Нет</v>
      </c>
      <c r="I6235" s="12">
        <v>1</v>
      </c>
      <c r="J6235" s="12">
        <v>4</v>
      </c>
      <c r="K6235" s="12">
        <v>1</v>
      </c>
      <c r="L6235" s="12">
        <v>5</v>
      </c>
      <c r="M6235" s="12">
        <v>26</v>
      </c>
      <c r="N6235" s="12">
        <v>1911</v>
      </c>
      <c r="O6235" s="12">
        <f>COUNTIF($P$2:P6235,P6235)</f>
        <v>1</v>
      </c>
      <c r="P6235" s="12" t="str">
        <f t="shared" si="351"/>
        <v>14105261911</v>
      </c>
      <c r="Q6235" s="12" t="str">
        <f t="shared" si="352"/>
        <v>141052619110001</v>
      </c>
      <c r="R6235" s="20" t="s">
        <v>4868</v>
      </c>
      <c r="U6235" s="12" t="s">
        <v>916</v>
      </c>
      <c r="W6235" s="12" t="s">
        <v>868</v>
      </c>
      <c r="AB6235" s="12" t="s">
        <v>100</v>
      </c>
      <c r="AD6235" s="12" t="s">
        <v>100</v>
      </c>
      <c r="BN6235" s="12">
        <v>1</v>
      </c>
      <c r="BP6235" s="12" t="s">
        <v>3802</v>
      </c>
      <c r="BR6235" s="9" t="s">
        <v>5081</v>
      </c>
      <c r="BS6235" s="9" t="s">
        <v>5087</v>
      </c>
      <c r="BT6235" s="9" t="s">
        <v>100</v>
      </c>
      <c r="BU6235" s="9" t="s">
        <v>100</v>
      </c>
      <c r="BV6235" s="9" t="s">
        <v>100</v>
      </c>
      <c r="BW6235" s="9" t="s">
        <v>100</v>
      </c>
      <c r="BX6235" s="9" t="s">
        <v>100</v>
      </c>
      <c r="BY6235" s="9" t="s">
        <v>100</v>
      </c>
    </row>
    <row r="6236" spans="1:77" ht="45" x14ac:dyDescent="0.25">
      <c r="A6236" s="12">
        <v>1</v>
      </c>
      <c r="B6236" s="11" t="str">
        <f t="shared" si="350"/>
        <v>Общий расчет. Анализ даты. Анализ даты. Символические звезды. Звезда банкротства. Нет</v>
      </c>
      <c r="C6236" s="11" t="str">
        <f>IFERROR(VLOOKUP(I6236,lvl_1[],2,FALSE),"Нет")</f>
        <v>Общий расчет</v>
      </c>
      <c r="D6236" s="11" t="str">
        <f>IFERROR(VLOOKUP(Rule!J6236,lvl_2[],2,FALSE),"Нет")</f>
        <v>Анализ даты</v>
      </c>
      <c r="E6236" s="11" t="str">
        <f>IFERROR(VLOOKUP(Rule!K6236,lvl_3[],2,FALSE),"Нет")</f>
        <v>Анализ даты</v>
      </c>
      <c r="F6236" s="11" t="str">
        <f>IFERROR(INDEX(lvl_4[],MATCH(L6236,lvl_4[ID],0),MATCH(TEXT(K6236,"##0"),lvl_4[#Headers],0)),"Нет")</f>
        <v>Символические звезды</v>
      </c>
      <c r="G6236" s="11" t="str">
        <f>IFERROR(INDEX(lvl_5[],MATCH(M6236,lvl_5[ID],0),MATCH(_xlfn.CONCAT(TEXT(K6236,"##0"),"_",TEXT(L6236,"##0")),lvl_5[#Headers],0)),"Нет")</f>
        <v>Звезда банкротства</v>
      </c>
      <c r="H6236" s="11" t="str">
        <f>IFERROR(INDEX(lvl_6[],MATCH(N6236,lvl_6[ID],0),MATCH(_xlfn.CONCAT(K6236,"_",L6236,"_",M6236),lvl_6[#Headers],0)),"Нет")</f>
        <v>Нет</v>
      </c>
      <c r="I6236" s="12">
        <v>1</v>
      </c>
      <c r="J6236" s="12">
        <v>4</v>
      </c>
      <c r="K6236" s="12">
        <v>1</v>
      </c>
      <c r="L6236" s="12">
        <v>5</v>
      </c>
      <c r="M6236" s="12">
        <v>27</v>
      </c>
      <c r="N6236" s="12">
        <v>1912</v>
      </c>
      <c r="O6236" s="12">
        <f>COUNTIF($P$2:P6236,P6236)</f>
        <v>1</v>
      </c>
      <c r="P6236" s="12" t="str">
        <f t="shared" si="351"/>
        <v>14105271912</v>
      </c>
      <c r="Q6236" s="12" t="str">
        <f t="shared" si="352"/>
        <v>141052719120001</v>
      </c>
      <c r="R6236" s="20" t="s">
        <v>4869</v>
      </c>
      <c r="U6236" s="12" t="s">
        <v>899</v>
      </c>
      <c r="W6236" s="12" t="s">
        <v>861</v>
      </c>
      <c r="AB6236" s="12" t="s">
        <v>100</v>
      </c>
      <c r="AD6236" s="12" t="s">
        <v>100</v>
      </c>
      <c r="BN6236" s="12">
        <v>1</v>
      </c>
      <c r="BP6236" s="12" t="s">
        <v>3802</v>
      </c>
      <c r="BR6236" s="9" t="s">
        <v>5089</v>
      </c>
      <c r="BS6236" s="9" t="s">
        <v>5069</v>
      </c>
      <c r="BT6236" s="9" t="s">
        <v>100</v>
      </c>
      <c r="BU6236" s="9" t="s">
        <v>100</v>
      </c>
      <c r="BV6236" s="9" t="s">
        <v>100</v>
      </c>
      <c r="BW6236" s="9" t="s">
        <v>100</v>
      </c>
      <c r="BX6236" s="9" t="s">
        <v>100</v>
      </c>
      <c r="BY6236" s="9" t="s">
        <v>100</v>
      </c>
    </row>
    <row r="6237" spans="1:77" ht="45" x14ac:dyDescent="0.25">
      <c r="A6237" s="12">
        <v>1</v>
      </c>
      <c r="B6237" s="11" t="str">
        <f t="shared" si="350"/>
        <v>Общий расчет. Анализ даты. Анализ даты. Символические звезды. Звезда банкротства. Нет</v>
      </c>
      <c r="C6237" s="11" t="str">
        <f>IFERROR(VLOOKUP(I6237,lvl_1[],2,FALSE),"Нет")</f>
        <v>Общий расчет</v>
      </c>
      <c r="D6237" s="11" t="str">
        <f>IFERROR(VLOOKUP(Rule!J6237,lvl_2[],2,FALSE),"Нет")</f>
        <v>Анализ даты</v>
      </c>
      <c r="E6237" s="11" t="str">
        <f>IFERROR(VLOOKUP(Rule!K6237,lvl_3[],2,FALSE),"Нет")</f>
        <v>Анализ даты</v>
      </c>
      <c r="F6237" s="11" t="str">
        <f>IFERROR(INDEX(lvl_4[],MATCH(L6237,lvl_4[ID],0),MATCH(TEXT(K6237,"##0"),lvl_4[#Headers],0)),"Нет")</f>
        <v>Символические звезды</v>
      </c>
      <c r="G6237" s="11" t="str">
        <f>IFERROR(INDEX(lvl_5[],MATCH(M6237,lvl_5[ID],0),MATCH(_xlfn.CONCAT(TEXT(K6237,"##0"),"_",TEXT(L6237,"##0")),lvl_5[#Headers],0)),"Нет")</f>
        <v>Звезда банкротства</v>
      </c>
      <c r="H6237" s="11" t="str">
        <f>IFERROR(INDEX(lvl_6[],MATCH(N6237,lvl_6[ID],0),MATCH(_xlfn.CONCAT(K6237,"_",L6237,"_",M6237),lvl_6[#Headers],0)),"Нет")</f>
        <v>Нет</v>
      </c>
      <c r="I6237" s="12">
        <v>1</v>
      </c>
      <c r="J6237" s="12">
        <v>4</v>
      </c>
      <c r="K6237" s="12">
        <v>1</v>
      </c>
      <c r="L6237" s="12">
        <v>5</v>
      </c>
      <c r="M6237" s="12">
        <v>27</v>
      </c>
      <c r="N6237" s="12">
        <v>1913</v>
      </c>
      <c r="O6237" s="12">
        <f>COUNTIF($P$2:P6237,P6237)</f>
        <v>1</v>
      </c>
      <c r="P6237" s="12" t="str">
        <f t="shared" si="351"/>
        <v>14105271913</v>
      </c>
      <c r="Q6237" s="12" t="str">
        <f t="shared" si="352"/>
        <v>141052719130001</v>
      </c>
      <c r="R6237" s="20" t="s">
        <v>4870</v>
      </c>
      <c r="U6237" s="12" t="s">
        <v>901</v>
      </c>
      <c r="W6237" s="12" t="s">
        <v>862</v>
      </c>
      <c r="AB6237" s="12" t="s">
        <v>100</v>
      </c>
      <c r="AD6237" s="12" t="s">
        <v>100</v>
      </c>
      <c r="BN6237" s="12">
        <v>1</v>
      </c>
      <c r="BP6237" s="12" t="s">
        <v>3802</v>
      </c>
      <c r="BR6237" s="9" t="s">
        <v>5088</v>
      </c>
      <c r="BS6237" s="9" t="s">
        <v>5082</v>
      </c>
      <c r="BT6237" s="9" t="s">
        <v>100</v>
      </c>
      <c r="BU6237" s="9" t="s">
        <v>100</v>
      </c>
      <c r="BV6237" s="9" t="s">
        <v>100</v>
      </c>
      <c r="BW6237" s="9" t="s">
        <v>100</v>
      </c>
      <c r="BX6237" s="9" t="s">
        <v>100</v>
      </c>
      <c r="BY6237" s="9" t="s">
        <v>100</v>
      </c>
    </row>
    <row r="6238" spans="1:77" ht="45" x14ac:dyDescent="0.25">
      <c r="A6238" s="12">
        <v>1</v>
      </c>
      <c r="B6238" s="11" t="str">
        <f t="shared" si="350"/>
        <v>Общий расчет. Анализ даты. Анализ даты. Символические звезды. Звезда банкротства. Нет</v>
      </c>
      <c r="C6238" s="11" t="str">
        <f>IFERROR(VLOOKUP(I6238,lvl_1[],2,FALSE),"Нет")</f>
        <v>Общий расчет</v>
      </c>
      <c r="D6238" s="11" t="str">
        <f>IFERROR(VLOOKUP(Rule!J6238,lvl_2[],2,FALSE),"Нет")</f>
        <v>Анализ даты</v>
      </c>
      <c r="E6238" s="11" t="str">
        <f>IFERROR(VLOOKUP(Rule!K6238,lvl_3[],2,FALSE),"Нет")</f>
        <v>Анализ даты</v>
      </c>
      <c r="F6238" s="11" t="str">
        <f>IFERROR(INDEX(lvl_4[],MATCH(L6238,lvl_4[ID],0),MATCH(TEXT(K6238,"##0"),lvl_4[#Headers],0)),"Нет")</f>
        <v>Символические звезды</v>
      </c>
      <c r="G6238" s="11" t="str">
        <f>IFERROR(INDEX(lvl_5[],MATCH(M6238,lvl_5[ID],0),MATCH(_xlfn.CONCAT(TEXT(K6238,"##0"),"_",TEXT(L6238,"##0")),lvl_5[#Headers],0)),"Нет")</f>
        <v>Звезда банкротства</v>
      </c>
      <c r="H6238" s="11" t="str">
        <f>IFERROR(INDEX(lvl_6[],MATCH(N6238,lvl_6[ID],0),MATCH(_xlfn.CONCAT(K6238,"_",L6238,"_",M6238),lvl_6[#Headers],0)),"Нет")</f>
        <v>Нет</v>
      </c>
      <c r="I6238" s="12">
        <v>1</v>
      </c>
      <c r="J6238" s="12">
        <v>4</v>
      </c>
      <c r="K6238" s="12">
        <v>1</v>
      </c>
      <c r="L6238" s="12">
        <v>5</v>
      </c>
      <c r="M6238" s="12">
        <v>27</v>
      </c>
      <c r="N6238" s="12">
        <v>1914</v>
      </c>
      <c r="O6238" s="12">
        <f>COUNTIF($P$2:P6238,P6238)</f>
        <v>1</v>
      </c>
      <c r="P6238" s="12" t="str">
        <f t="shared" si="351"/>
        <v>14105271914</v>
      </c>
      <c r="Q6238" s="12" t="str">
        <f t="shared" si="352"/>
        <v>141052719140001</v>
      </c>
      <c r="R6238" s="20" t="s">
        <v>4871</v>
      </c>
      <c r="U6238" s="12" t="s">
        <v>903</v>
      </c>
      <c r="W6238" s="12" t="s">
        <v>865</v>
      </c>
      <c r="AB6238" s="12" t="s">
        <v>100</v>
      </c>
      <c r="AD6238" s="12" t="s">
        <v>100</v>
      </c>
      <c r="BN6238" s="12">
        <v>1</v>
      </c>
      <c r="BP6238" s="12" t="s">
        <v>3802</v>
      </c>
      <c r="BR6238" s="9" t="s">
        <v>5073</v>
      </c>
      <c r="BS6238" s="9" t="s">
        <v>5085</v>
      </c>
      <c r="BT6238" s="9" t="s">
        <v>100</v>
      </c>
      <c r="BU6238" s="9" t="s">
        <v>100</v>
      </c>
      <c r="BV6238" s="9" t="s">
        <v>100</v>
      </c>
      <c r="BW6238" s="9" t="s">
        <v>100</v>
      </c>
      <c r="BX6238" s="9" t="s">
        <v>100</v>
      </c>
      <c r="BY6238" s="9" t="s">
        <v>100</v>
      </c>
    </row>
    <row r="6239" spans="1:77" ht="45" x14ac:dyDescent="0.25">
      <c r="A6239" s="12">
        <v>1</v>
      </c>
      <c r="B6239" s="11" t="str">
        <f t="shared" si="350"/>
        <v>Общий расчет. Анализ даты. Анализ даты. Символические звезды. Звезда банкротства. Нет</v>
      </c>
      <c r="C6239" s="11" t="str">
        <f>IFERROR(VLOOKUP(I6239,lvl_1[],2,FALSE),"Нет")</f>
        <v>Общий расчет</v>
      </c>
      <c r="D6239" s="11" t="str">
        <f>IFERROR(VLOOKUP(Rule!J6239,lvl_2[],2,FALSE),"Нет")</f>
        <v>Анализ даты</v>
      </c>
      <c r="E6239" s="11" t="str">
        <f>IFERROR(VLOOKUP(Rule!K6239,lvl_3[],2,FALSE),"Нет")</f>
        <v>Анализ даты</v>
      </c>
      <c r="F6239" s="11" t="str">
        <f>IFERROR(INDEX(lvl_4[],MATCH(L6239,lvl_4[ID],0),MATCH(TEXT(K6239,"##0"),lvl_4[#Headers],0)),"Нет")</f>
        <v>Символические звезды</v>
      </c>
      <c r="G6239" s="11" t="str">
        <f>IFERROR(INDEX(lvl_5[],MATCH(M6239,lvl_5[ID],0),MATCH(_xlfn.CONCAT(TEXT(K6239,"##0"),"_",TEXT(L6239,"##0")),lvl_5[#Headers],0)),"Нет")</f>
        <v>Звезда банкротства</v>
      </c>
      <c r="H6239" s="11" t="str">
        <f>IFERROR(INDEX(lvl_6[],MATCH(N6239,lvl_6[ID],0),MATCH(_xlfn.CONCAT(K6239,"_",L6239,"_",M6239),lvl_6[#Headers],0)),"Нет")</f>
        <v>Нет</v>
      </c>
      <c r="I6239" s="12">
        <v>1</v>
      </c>
      <c r="J6239" s="12">
        <v>4</v>
      </c>
      <c r="K6239" s="12">
        <v>1</v>
      </c>
      <c r="L6239" s="12">
        <v>5</v>
      </c>
      <c r="M6239" s="12">
        <v>27</v>
      </c>
      <c r="N6239" s="12">
        <v>1915</v>
      </c>
      <c r="O6239" s="12">
        <f>COUNTIF($P$2:P6239,P6239)</f>
        <v>1</v>
      </c>
      <c r="P6239" s="12" t="str">
        <f t="shared" si="351"/>
        <v>14105271915</v>
      </c>
      <c r="Q6239" s="12" t="str">
        <f t="shared" si="352"/>
        <v>141052719150001</v>
      </c>
      <c r="R6239" s="20" t="s">
        <v>4872</v>
      </c>
      <c r="U6239" s="12" t="s">
        <v>905</v>
      </c>
      <c r="W6239" s="12" t="s">
        <v>868</v>
      </c>
      <c r="AB6239" s="12" t="s">
        <v>100</v>
      </c>
      <c r="AD6239" s="12" t="s">
        <v>100</v>
      </c>
      <c r="BN6239" s="12">
        <v>1</v>
      </c>
      <c r="BP6239" s="12" t="s">
        <v>3802</v>
      </c>
      <c r="BR6239" s="9" t="s">
        <v>5075</v>
      </c>
      <c r="BS6239" s="9" t="s">
        <v>5087</v>
      </c>
      <c r="BT6239" s="9" t="s">
        <v>100</v>
      </c>
      <c r="BU6239" s="9" t="s">
        <v>100</v>
      </c>
      <c r="BV6239" s="9" t="s">
        <v>100</v>
      </c>
      <c r="BW6239" s="9" t="s">
        <v>100</v>
      </c>
      <c r="BX6239" s="9" t="s">
        <v>100</v>
      </c>
      <c r="BY6239" s="9" t="s">
        <v>100</v>
      </c>
    </row>
    <row r="6240" spans="1:77" ht="45" x14ac:dyDescent="0.25">
      <c r="A6240" s="12">
        <v>1</v>
      </c>
      <c r="B6240" s="11" t="str">
        <f t="shared" si="350"/>
        <v>Общий расчет. Анализ даты. Анализ даты. Символические звезды. Звезда банкротства. Нет</v>
      </c>
      <c r="C6240" s="11" t="str">
        <f>IFERROR(VLOOKUP(I6240,lvl_1[],2,FALSE),"Нет")</f>
        <v>Общий расчет</v>
      </c>
      <c r="D6240" s="11" t="str">
        <f>IFERROR(VLOOKUP(Rule!J6240,lvl_2[],2,FALSE),"Нет")</f>
        <v>Анализ даты</v>
      </c>
      <c r="E6240" s="11" t="str">
        <f>IFERROR(VLOOKUP(Rule!K6240,lvl_3[],2,FALSE),"Нет")</f>
        <v>Анализ даты</v>
      </c>
      <c r="F6240" s="11" t="str">
        <f>IFERROR(INDEX(lvl_4[],MATCH(L6240,lvl_4[ID],0),MATCH(TEXT(K6240,"##0"),lvl_4[#Headers],0)),"Нет")</f>
        <v>Символические звезды</v>
      </c>
      <c r="G6240" s="11" t="str">
        <f>IFERROR(INDEX(lvl_5[],MATCH(M6240,lvl_5[ID],0),MATCH(_xlfn.CONCAT(TEXT(K6240,"##0"),"_",TEXT(L6240,"##0")),lvl_5[#Headers],0)),"Нет")</f>
        <v>Звезда банкротства</v>
      </c>
      <c r="H6240" s="11" t="str">
        <f>IFERROR(INDEX(lvl_6[],MATCH(N6240,lvl_6[ID],0),MATCH(_xlfn.CONCAT(K6240,"_",L6240,"_",M6240),lvl_6[#Headers],0)),"Нет")</f>
        <v>Нет</v>
      </c>
      <c r="I6240" s="12">
        <v>1</v>
      </c>
      <c r="J6240" s="12">
        <v>4</v>
      </c>
      <c r="K6240" s="12">
        <v>1</v>
      </c>
      <c r="L6240" s="12">
        <v>5</v>
      </c>
      <c r="M6240" s="12">
        <v>27</v>
      </c>
      <c r="N6240" s="12">
        <v>1916</v>
      </c>
      <c r="O6240" s="12">
        <f>COUNTIF($P$2:P6240,P6240)</f>
        <v>1</v>
      </c>
      <c r="P6240" s="12" t="str">
        <f t="shared" si="351"/>
        <v>14105271916</v>
      </c>
      <c r="Q6240" s="12" t="str">
        <f t="shared" si="352"/>
        <v>141052719160001</v>
      </c>
      <c r="R6240" s="20" t="s">
        <v>4873</v>
      </c>
      <c r="U6240" s="12" t="s">
        <v>907</v>
      </c>
      <c r="W6240" s="12" t="s">
        <v>861</v>
      </c>
      <c r="AB6240" s="12" t="s">
        <v>100</v>
      </c>
      <c r="AD6240" s="12" t="s">
        <v>100</v>
      </c>
      <c r="BN6240" s="12">
        <v>1</v>
      </c>
      <c r="BP6240" s="12" t="s">
        <v>3802</v>
      </c>
      <c r="BR6240" s="9" t="s">
        <v>5077</v>
      </c>
      <c r="BS6240" s="9" t="s">
        <v>5069</v>
      </c>
      <c r="BT6240" s="9" t="s">
        <v>100</v>
      </c>
      <c r="BU6240" s="9" t="s">
        <v>100</v>
      </c>
      <c r="BV6240" s="9" t="s">
        <v>100</v>
      </c>
      <c r="BW6240" s="9" t="s">
        <v>100</v>
      </c>
      <c r="BX6240" s="9" t="s">
        <v>100</v>
      </c>
      <c r="BY6240" s="9" t="s">
        <v>100</v>
      </c>
    </row>
    <row r="6241" spans="1:77" ht="45" x14ac:dyDescent="0.25">
      <c r="A6241" s="12">
        <v>1</v>
      </c>
      <c r="B6241" s="11" t="str">
        <f t="shared" si="350"/>
        <v>Общий расчет. Анализ даты. Анализ даты. Символические звезды. Звезда банкротства. Нет</v>
      </c>
      <c r="C6241" s="11" t="str">
        <f>IFERROR(VLOOKUP(I6241,lvl_1[],2,FALSE),"Нет")</f>
        <v>Общий расчет</v>
      </c>
      <c r="D6241" s="11" t="str">
        <f>IFERROR(VLOOKUP(Rule!J6241,lvl_2[],2,FALSE),"Нет")</f>
        <v>Анализ даты</v>
      </c>
      <c r="E6241" s="11" t="str">
        <f>IFERROR(VLOOKUP(Rule!K6241,lvl_3[],2,FALSE),"Нет")</f>
        <v>Анализ даты</v>
      </c>
      <c r="F6241" s="11" t="str">
        <f>IFERROR(INDEX(lvl_4[],MATCH(L6241,lvl_4[ID],0),MATCH(TEXT(K6241,"##0"),lvl_4[#Headers],0)),"Нет")</f>
        <v>Символические звезды</v>
      </c>
      <c r="G6241" s="11" t="str">
        <f>IFERROR(INDEX(lvl_5[],MATCH(M6241,lvl_5[ID],0),MATCH(_xlfn.CONCAT(TEXT(K6241,"##0"),"_",TEXT(L6241,"##0")),lvl_5[#Headers],0)),"Нет")</f>
        <v>Звезда банкротства</v>
      </c>
      <c r="H6241" s="11" t="str">
        <f>IFERROR(INDEX(lvl_6[],MATCH(N6241,lvl_6[ID],0),MATCH(_xlfn.CONCAT(K6241,"_",L6241,"_",M6241),lvl_6[#Headers],0)),"Нет")</f>
        <v>Нет</v>
      </c>
      <c r="I6241" s="12">
        <v>1</v>
      </c>
      <c r="J6241" s="12">
        <v>4</v>
      </c>
      <c r="K6241" s="12">
        <v>1</v>
      </c>
      <c r="L6241" s="12">
        <v>5</v>
      </c>
      <c r="M6241" s="12">
        <v>27</v>
      </c>
      <c r="N6241" s="12">
        <v>1917</v>
      </c>
      <c r="O6241" s="12">
        <f>COUNTIF($P$2:P6241,P6241)</f>
        <v>1</v>
      </c>
      <c r="P6241" s="12" t="str">
        <f t="shared" si="351"/>
        <v>14105271917</v>
      </c>
      <c r="Q6241" s="12" t="str">
        <f t="shared" si="352"/>
        <v>141052719170001</v>
      </c>
      <c r="R6241" s="20" t="s">
        <v>4874</v>
      </c>
      <c r="U6241" s="12" t="s">
        <v>908</v>
      </c>
      <c r="W6241" s="12" t="s">
        <v>867</v>
      </c>
      <c r="AB6241" s="12" t="s">
        <v>100</v>
      </c>
      <c r="AD6241" s="12" t="s">
        <v>100</v>
      </c>
      <c r="BN6241" s="12">
        <v>1</v>
      </c>
      <c r="BP6241" s="12" t="s">
        <v>3802</v>
      </c>
      <c r="BR6241" s="9" t="s">
        <v>5090</v>
      </c>
      <c r="BS6241" s="9" t="s">
        <v>5070</v>
      </c>
      <c r="BT6241" s="9" t="s">
        <v>100</v>
      </c>
      <c r="BU6241" s="9" t="s">
        <v>100</v>
      </c>
      <c r="BV6241" s="9" t="s">
        <v>100</v>
      </c>
      <c r="BW6241" s="9" t="s">
        <v>100</v>
      </c>
      <c r="BX6241" s="9" t="s">
        <v>100</v>
      </c>
      <c r="BY6241" s="9" t="s">
        <v>100</v>
      </c>
    </row>
    <row r="6242" spans="1:77" ht="45" x14ac:dyDescent="0.25">
      <c r="A6242" s="12">
        <v>1</v>
      </c>
      <c r="B6242" s="11" t="str">
        <f t="shared" si="350"/>
        <v>Общий расчет. Анализ даты. Анализ даты. Символические звезды. Звезда банкротства. Нет</v>
      </c>
      <c r="C6242" s="11" t="str">
        <f>IFERROR(VLOOKUP(I6242,lvl_1[],2,FALSE),"Нет")</f>
        <v>Общий расчет</v>
      </c>
      <c r="D6242" s="11" t="str">
        <f>IFERROR(VLOOKUP(Rule!J6242,lvl_2[],2,FALSE),"Нет")</f>
        <v>Анализ даты</v>
      </c>
      <c r="E6242" s="11" t="str">
        <f>IFERROR(VLOOKUP(Rule!K6242,lvl_3[],2,FALSE),"Нет")</f>
        <v>Анализ даты</v>
      </c>
      <c r="F6242" s="11" t="str">
        <f>IFERROR(INDEX(lvl_4[],MATCH(L6242,lvl_4[ID],0),MATCH(TEXT(K6242,"##0"),lvl_4[#Headers],0)),"Нет")</f>
        <v>Символические звезды</v>
      </c>
      <c r="G6242" s="11" t="str">
        <f>IFERROR(INDEX(lvl_5[],MATCH(M6242,lvl_5[ID],0),MATCH(_xlfn.CONCAT(TEXT(K6242,"##0"),"_",TEXT(L6242,"##0")),lvl_5[#Headers],0)),"Нет")</f>
        <v>Звезда банкротства</v>
      </c>
      <c r="H6242" s="11" t="str">
        <f>IFERROR(INDEX(lvl_6[],MATCH(N6242,lvl_6[ID],0),MATCH(_xlfn.CONCAT(K6242,"_",L6242,"_",M6242),lvl_6[#Headers],0)),"Нет")</f>
        <v>Нет</v>
      </c>
      <c r="I6242" s="12">
        <v>1</v>
      </c>
      <c r="J6242" s="12">
        <v>4</v>
      </c>
      <c r="K6242" s="12">
        <v>1</v>
      </c>
      <c r="L6242" s="12">
        <v>5</v>
      </c>
      <c r="M6242" s="12">
        <v>27</v>
      </c>
      <c r="N6242" s="12">
        <v>1918</v>
      </c>
      <c r="O6242" s="12">
        <f>COUNTIF($P$2:P6242,P6242)</f>
        <v>1</v>
      </c>
      <c r="P6242" s="12" t="str">
        <f t="shared" si="351"/>
        <v>14105271918</v>
      </c>
      <c r="Q6242" s="12" t="str">
        <f t="shared" si="352"/>
        <v>141052719180001</v>
      </c>
      <c r="R6242" s="20" t="s">
        <v>4875</v>
      </c>
      <c r="U6242" s="12" t="s">
        <v>910</v>
      </c>
      <c r="W6242" s="12" t="s">
        <v>862</v>
      </c>
      <c r="AB6242" s="12" t="s">
        <v>100</v>
      </c>
      <c r="AD6242" s="12" t="s">
        <v>100</v>
      </c>
      <c r="BN6242" s="12">
        <v>1</v>
      </c>
      <c r="BP6242" s="12" t="s">
        <v>3802</v>
      </c>
      <c r="BR6242" s="9" t="s">
        <v>5068</v>
      </c>
      <c r="BS6242" s="9" t="s">
        <v>5082</v>
      </c>
      <c r="BT6242" s="9" t="s">
        <v>100</v>
      </c>
      <c r="BU6242" s="9" t="s">
        <v>100</v>
      </c>
      <c r="BV6242" s="9" t="s">
        <v>100</v>
      </c>
      <c r="BW6242" s="9" t="s">
        <v>100</v>
      </c>
      <c r="BX6242" s="9" t="s">
        <v>100</v>
      </c>
      <c r="BY6242" s="9" t="s">
        <v>100</v>
      </c>
    </row>
    <row r="6243" spans="1:77" ht="45" x14ac:dyDescent="0.25">
      <c r="A6243" s="12">
        <v>1</v>
      </c>
      <c r="B6243" s="11" t="str">
        <f t="shared" si="350"/>
        <v>Общий расчет. Анализ даты. Анализ даты. Символические звезды. Звезда банкротства. Нет</v>
      </c>
      <c r="C6243" s="11" t="str">
        <f>IFERROR(VLOOKUP(I6243,lvl_1[],2,FALSE),"Нет")</f>
        <v>Общий расчет</v>
      </c>
      <c r="D6243" s="11" t="str">
        <f>IFERROR(VLOOKUP(Rule!J6243,lvl_2[],2,FALSE),"Нет")</f>
        <v>Анализ даты</v>
      </c>
      <c r="E6243" s="11" t="str">
        <f>IFERROR(VLOOKUP(Rule!K6243,lvl_3[],2,FALSE),"Нет")</f>
        <v>Анализ даты</v>
      </c>
      <c r="F6243" s="11" t="str">
        <f>IFERROR(INDEX(lvl_4[],MATCH(L6243,lvl_4[ID],0),MATCH(TEXT(K6243,"##0"),lvl_4[#Headers],0)),"Нет")</f>
        <v>Символические звезды</v>
      </c>
      <c r="G6243" s="11" t="str">
        <f>IFERROR(INDEX(lvl_5[],MATCH(M6243,lvl_5[ID],0),MATCH(_xlfn.CONCAT(TEXT(K6243,"##0"),"_",TEXT(L6243,"##0")),lvl_5[#Headers],0)),"Нет")</f>
        <v>Звезда банкротства</v>
      </c>
      <c r="H6243" s="11" t="str">
        <f>IFERROR(INDEX(lvl_6[],MATCH(N6243,lvl_6[ID],0),MATCH(_xlfn.CONCAT(K6243,"_",L6243,"_",M6243),lvl_6[#Headers],0)),"Нет")</f>
        <v>Нет</v>
      </c>
      <c r="I6243" s="12">
        <v>1</v>
      </c>
      <c r="J6243" s="12">
        <v>4</v>
      </c>
      <c r="K6243" s="12">
        <v>1</v>
      </c>
      <c r="L6243" s="12">
        <v>5</v>
      </c>
      <c r="M6243" s="12">
        <v>27</v>
      </c>
      <c r="N6243" s="12">
        <v>1919</v>
      </c>
      <c r="O6243" s="12">
        <f>COUNTIF($P$2:P6243,P6243)</f>
        <v>1</v>
      </c>
      <c r="P6243" s="12" t="str">
        <f t="shared" si="351"/>
        <v>14105271919</v>
      </c>
      <c r="Q6243" s="12" t="str">
        <f t="shared" si="352"/>
        <v>141052719190001</v>
      </c>
      <c r="R6243" s="20" t="s">
        <v>4876</v>
      </c>
      <c r="U6243" s="12" t="s">
        <v>912</v>
      </c>
      <c r="W6243" s="12" t="s">
        <v>870</v>
      </c>
      <c r="AB6243" s="12" t="s">
        <v>100</v>
      </c>
      <c r="AD6243" s="12" t="s">
        <v>100</v>
      </c>
      <c r="BN6243" s="12">
        <v>1</v>
      </c>
      <c r="BP6243" s="12" t="s">
        <v>3802</v>
      </c>
      <c r="BR6243" s="9" t="s">
        <v>5079</v>
      </c>
      <c r="BS6243" s="9" t="s">
        <v>5076</v>
      </c>
      <c r="BT6243" s="9" t="s">
        <v>100</v>
      </c>
      <c r="BU6243" s="9" t="s">
        <v>100</v>
      </c>
      <c r="BV6243" s="9" t="s">
        <v>100</v>
      </c>
      <c r="BW6243" s="9" t="s">
        <v>100</v>
      </c>
      <c r="BX6243" s="9" t="s">
        <v>100</v>
      </c>
      <c r="BY6243" s="9" t="s">
        <v>100</v>
      </c>
    </row>
    <row r="6244" spans="1:77" ht="45" x14ac:dyDescent="0.25">
      <c r="A6244" s="12">
        <v>1</v>
      </c>
      <c r="B6244" s="11" t="str">
        <f t="shared" si="350"/>
        <v>Общий расчет. Анализ даты. Анализ даты. Символические звезды. Звезда банкротства. Нет</v>
      </c>
      <c r="C6244" s="11" t="str">
        <f>IFERROR(VLOOKUP(I6244,lvl_1[],2,FALSE),"Нет")</f>
        <v>Общий расчет</v>
      </c>
      <c r="D6244" s="11" t="str">
        <f>IFERROR(VLOOKUP(Rule!J6244,lvl_2[],2,FALSE),"Нет")</f>
        <v>Анализ даты</v>
      </c>
      <c r="E6244" s="11" t="str">
        <f>IFERROR(VLOOKUP(Rule!K6244,lvl_3[],2,FALSE),"Нет")</f>
        <v>Анализ даты</v>
      </c>
      <c r="F6244" s="11" t="str">
        <f>IFERROR(INDEX(lvl_4[],MATCH(L6244,lvl_4[ID],0),MATCH(TEXT(K6244,"##0"),lvl_4[#Headers],0)),"Нет")</f>
        <v>Символические звезды</v>
      </c>
      <c r="G6244" s="11" t="str">
        <f>IFERROR(INDEX(lvl_5[],MATCH(M6244,lvl_5[ID],0),MATCH(_xlfn.CONCAT(TEXT(K6244,"##0"),"_",TEXT(L6244,"##0")),lvl_5[#Headers],0)),"Нет")</f>
        <v>Звезда банкротства</v>
      </c>
      <c r="H6244" s="11" t="str">
        <f>IFERROR(INDEX(lvl_6[],MATCH(N6244,lvl_6[ID],0),MATCH(_xlfn.CONCAT(K6244,"_",L6244,"_",M6244),lvl_6[#Headers],0)),"Нет")</f>
        <v>Нет</v>
      </c>
      <c r="I6244" s="12">
        <v>1</v>
      </c>
      <c r="J6244" s="12">
        <v>4</v>
      </c>
      <c r="K6244" s="12">
        <v>1</v>
      </c>
      <c r="L6244" s="12">
        <v>5</v>
      </c>
      <c r="M6244" s="12">
        <v>27</v>
      </c>
      <c r="N6244" s="12">
        <v>1920</v>
      </c>
      <c r="O6244" s="12">
        <f>COUNTIF($P$2:P6244,P6244)</f>
        <v>1</v>
      </c>
      <c r="P6244" s="12" t="str">
        <f t="shared" si="351"/>
        <v>14105271920</v>
      </c>
      <c r="Q6244" s="12" t="str">
        <f t="shared" si="352"/>
        <v>141052719200001</v>
      </c>
      <c r="R6244" s="20" t="s">
        <v>4877</v>
      </c>
      <c r="U6244" s="12" t="s">
        <v>914</v>
      </c>
      <c r="W6244" s="12" t="s">
        <v>865</v>
      </c>
      <c r="AB6244" s="12" t="s">
        <v>100</v>
      </c>
      <c r="AD6244" s="12" t="s">
        <v>100</v>
      </c>
      <c r="BN6244" s="12">
        <v>1</v>
      </c>
      <c r="BP6244" s="12" t="s">
        <v>3802</v>
      </c>
      <c r="BR6244" s="9" t="s">
        <v>5071</v>
      </c>
      <c r="BS6244" s="9" t="s">
        <v>5085</v>
      </c>
      <c r="BT6244" s="9" t="s">
        <v>100</v>
      </c>
      <c r="BU6244" s="9" t="s">
        <v>100</v>
      </c>
      <c r="BV6244" s="9" t="s">
        <v>100</v>
      </c>
      <c r="BW6244" s="9" t="s">
        <v>100</v>
      </c>
      <c r="BX6244" s="9" t="s">
        <v>100</v>
      </c>
      <c r="BY6244" s="9" t="s">
        <v>100</v>
      </c>
    </row>
    <row r="6245" spans="1:77" ht="45" x14ac:dyDescent="0.25">
      <c r="A6245" s="12">
        <v>1</v>
      </c>
      <c r="B6245" s="11" t="str">
        <f t="shared" ref="B6245:B6308" si="353">_xlfn.CONCAT(C6245,". ", D6245,". ", E6245,". ", F6245,". ", G6245,". ", H6245)</f>
        <v>Общий расчет. Анализ даты. Анализ даты. Символические звезды. Звезда банкротства. Нет</v>
      </c>
      <c r="C6245" s="11" t="str">
        <f>IFERROR(VLOOKUP(I6245,lvl_1[],2,FALSE),"Нет")</f>
        <v>Общий расчет</v>
      </c>
      <c r="D6245" s="11" t="str">
        <f>IFERROR(VLOOKUP(Rule!J6245,lvl_2[],2,FALSE),"Нет")</f>
        <v>Анализ даты</v>
      </c>
      <c r="E6245" s="11" t="str">
        <f>IFERROR(VLOOKUP(Rule!K6245,lvl_3[],2,FALSE),"Нет")</f>
        <v>Анализ даты</v>
      </c>
      <c r="F6245" s="11" t="str">
        <f>IFERROR(INDEX(lvl_4[],MATCH(L6245,lvl_4[ID],0),MATCH(TEXT(K6245,"##0"),lvl_4[#Headers],0)),"Нет")</f>
        <v>Символические звезды</v>
      </c>
      <c r="G6245" s="11" t="str">
        <f>IFERROR(INDEX(lvl_5[],MATCH(M6245,lvl_5[ID],0),MATCH(_xlfn.CONCAT(TEXT(K6245,"##0"),"_",TEXT(L6245,"##0")),lvl_5[#Headers],0)),"Нет")</f>
        <v>Звезда банкротства</v>
      </c>
      <c r="H6245" s="11" t="str">
        <f>IFERROR(INDEX(lvl_6[],MATCH(N6245,lvl_6[ID],0),MATCH(_xlfn.CONCAT(K6245,"_",L6245,"_",M6245),lvl_6[#Headers],0)),"Нет")</f>
        <v>Нет</v>
      </c>
      <c r="I6245" s="12">
        <v>1</v>
      </c>
      <c r="J6245" s="12">
        <v>4</v>
      </c>
      <c r="K6245" s="12">
        <v>1</v>
      </c>
      <c r="L6245" s="12">
        <v>5</v>
      </c>
      <c r="M6245" s="12">
        <v>27</v>
      </c>
      <c r="N6245" s="12">
        <v>1921</v>
      </c>
      <c r="O6245" s="12">
        <f>COUNTIF($P$2:P6245,P6245)</f>
        <v>1</v>
      </c>
      <c r="P6245" s="12" t="str">
        <f t="shared" ref="P6245:P6308" si="354">_xlfn.CONCAT(I6245,
J6245,
K6245,
IF(LEN(L6245)=1,_xlfn.CONCAT(0,L6245),L6245),
IF(LEN(M6245)=1,_xlfn.CONCAT(0,M6245),M6245),
IF(LEN(N6245)=1,_xlfn.CONCAT(0,N6245),N6245))</f>
        <v>14105271921</v>
      </c>
      <c r="Q6245" s="12" t="str">
        <f t="shared" ref="Q6245:Q6308" si="355">_xlfn.CONCAT(I6245,
J6245,
K6245,
IF(LEN(L6245)=1,_xlfn.CONCAT(0,L6245),L6245),
IF(LEN(M6245)=1,_xlfn.CONCAT(0,M6245),M6245),
IF(LEN(N6245)=1,_xlfn.CONCAT(0,N6245),N6245),
IF(LEN(O6245)=1,_xlfn.CONCAT("000",O6245),IF(LEN(O6245)=2,_xlfn.CONCAT("00",O6245),IF(LEN(O6245)=3,_xlfn.CONCAT(0,O6245),O6245))))</f>
        <v>141052719210001</v>
      </c>
      <c r="R6245" s="20" t="s">
        <v>4878</v>
      </c>
      <c r="U6245" s="12" t="s">
        <v>916</v>
      </c>
      <c r="W6245" s="12" t="s">
        <v>868</v>
      </c>
      <c r="AB6245" s="12" t="s">
        <v>100</v>
      </c>
      <c r="AD6245" s="12" t="s">
        <v>100</v>
      </c>
      <c r="BN6245" s="12">
        <v>1</v>
      </c>
      <c r="BP6245" s="12" t="s">
        <v>3802</v>
      </c>
      <c r="BR6245" s="9" t="s">
        <v>5081</v>
      </c>
      <c r="BS6245" s="9" t="s">
        <v>5087</v>
      </c>
      <c r="BT6245" s="9" t="s">
        <v>100</v>
      </c>
      <c r="BU6245" s="9" t="s">
        <v>100</v>
      </c>
      <c r="BV6245" s="9" t="s">
        <v>100</v>
      </c>
      <c r="BW6245" s="9" t="s">
        <v>100</v>
      </c>
      <c r="BX6245" s="9" t="s">
        <v>100</v>
      </c>
      <c r="BY6245" s="9" t="s">
        <v>100</v>
      </c>
    </row>
    <row r="6246" spans="1:77" ht="30" x14ac:dyDescent="0.25">
      <c r="A6246" s="12" t="s">
        <v>100</v>
      </c>
      <c r="B6246" s="11" t="str">
        <f t="shared" si="353"/>
        <v>Общий расчет. Анализ даты. Анализ даты. Символические звезды. 0. Нет</v>
      </c>
      <c r="C6246" s="11" t="str">
        <f>IFERROR(VLOOKUP(I6246,lvl_1[],2,FALSE),"Нет")</f>
        <v>Общий расчет</v>
      </c>
      <c r="D6246" s="11" t="str">
        <f>IFERROR(VLOOKUP(Rule!J6246,lvl_2[],2,FALSE),"Нет")</f>
        <v>Анализ даты</v>
      </c>
      <c r="E6246" s="11" t="str">
        <f>IFERROR(VLOOKUP(Rule!K6246,lvl_3[],2,FALSE),"Нет")</f>
        <v>Анализ даты</v>
      </c>
      <c r="F6246" s="11" t="str">
        <f>IFERROR(INDEX(lvl_4[],MATCH(L6246,lvl_4[ID],0),MATCH(TEXT(K6246,"##0"),lvl_4[#Headers],0)),"Нет")</f>
        <v>Символические звезды</v>
      </c>
      <c r="G6246" s="11">
        <f>IFERROR(INDEX(lvl_5[],MATCH(M6246,lvl_5[ID],0),MATCH(_xlfn.CONCAT(TEXT(K6246,"##0"),"_",TEXT(L6246,"##0")),lvl_5[#Headers],0)),"Нет")</f>
        <v>0</v>
      </c>
      <c r="H6246" s="11" t="str">
        <f>IFERROR(INDEX(lvl_6[],MATCH(N6246,lvl_6[ID],0),MATCH(_xlfn.CONCAT(K6246,"_",L6246,"_",M6246),lvl_6[#Headers],0)),"Нет")</f>
        <v>Нет</v>
      </c>
      <c r="I6246" s="12">
        <v>1</v>
      </c>
      <c r="J6246" s="12">
        <v>4</v>
      </c>
      <c r="K6246" s="12">
        <v>1</v>
      </c>
      <c r="L6246" s="12">
        <v>5</v>
      </c>
      <c r="N6246" s="12">
        <v>1922</v>
      </c>
      <c r="O6246" s="12">
        <f>COUNTIF($P$2:P6246,P6246)</f>
        <v>1</v>
      </c>
      <c r="P6246" s="12" t="str">
        <f t="shared" si="354"/>
        <v>141051922</v>
      </c>
      <c r="Q6246" s="12" t="str">
        <f t="shared" si="355"/>
        <v>1410519220001</v>
      </c>
      <c r="R6246" s="20" t="s">
        <v>4879</v>
      </c>
      <c r="U6246" s="12" t="s">
        <v>100</v>
      </c>
      <c r="W6246" s="12" t="s">
        <v>100</v>
      </c>
      <c r="AB6246" s="12" t="s">
        <v>100</v>
      </c>
      <c r="AD6246" s="12" t="s">
        <v>100</v>
      </c>
      <c r="BN6246" s="12" t="s">
        <v>100</v>
      </c>
      <c r="BP6246" s="12" t="s">
        <v>3802</v>
      </c>
      <c r="BR6246" s="9" t="s">
        <v>100</v>
      </c>
      <c r="BS6246" s="9" t="s">
        <v>100</v>
      </c>
      <c r="BT6246" s="9" t="s">
        <v>100</v>
      </c>
      <c r="BU6246" s="9" t="s">
        <v>100</v>
      </c>
      <c r="BV6246" s="9" t="s">
        <v>100</v>
      </c>
      <c r="BW6246" s="9" t="s">
        <v>100</v>
      </c>
      <c r="BX6246" s="9" t="s">
        <v>100</v>
      </c>
      <c r="BY6246" s="9" t="s">
        <v>100</v>
      </c>
    </row>
    <row r="6247" spans="1:77" ht="30" x14ac:dyDescent="0.25">
      <c r="A6247" s="12" t="s">
        <v>100</v>
      </c>
      <c r="B6247" s="11" t="str">
        <f t="shared" si="353"/>
        <v>Общий расчет. Анализ даты. Анализ даты. Символические звезды. 0. Нет</v>
      </c>
      <c r="C6247" s="11" t="str">
        <f>IFERROR(VLOOKUP(I6247,lvl_1[],2,FALSE),"Нет")</f>
        <v>Общий расчет</v>
      </c>
      <c r="D6247" s="11" t="str">
        <f>IFERROR(VLOOKUP(Rule!J6247,lvl_2[],2,FALSE),"Нет")</f>
        <v>Анализ даты</v>
      </c>
      <c r="E6247" s="11" t="str">
        <f>IFERROR(VLOOKUP(Rule!K6247,lvl_3[],2,FALSE),"Нет")</f>
        <v>Анализ даты</v>
      </c>
      <c r="F6247" s="11" t="str">
        <f>IFERROR(INDEX(lvl_4[],MATCH(L6247,lvl_4[ID],0),MATCH(TEXT(K6247,"##0"),lvl_4[#Headers],0)),"Нет")</f>
        <v>Символические звезды</v>
      </c>
      <c r="G6247" s="11">
        <f>IFERROR(INDEX(lvl_5[],MATCH(M6247,lvl_5[ID],0),MATCH(_xlfn.CONCAT(TEXT(K6247,"##0"),"_",TEXT(L6247,"##0")),lvl_5[#Headers],0)),"Нет")</f>
        <v>0</v>
      </c>
      <c r="H6247" s="11" t="str">
        <f>IFERROR(INDEX(lvl_6[],MATCH(N6247,lvl_6[ID],0),MATCH(_xlfn.CONCAT(K6247,"_",L6247,"_",M6247),lvl_6[#Headers],0)),"Нет")</f>
        <v>Нет</v>
      </c>
      <c r="I6247" s="12">
        <v>1</v>
      </c>
      <c r="J6247" s="12">
        <v>4</v>
      </c>
      <c r="K6247" s="12">
        <v>1</v>
      </c>
      <c r="L6247" s="12">
        <v>5</v>
      </c>
      <c r="N6247" s="12">
        <v>1923</v>
      </c>
      <c r="O6247" s="12">
        <f>COUNTIF($P$2:P6247,P6247)</f>
        <v>1</v>
      </c>
      <c r="P6247" s="12" t="str">
        <f t="shared" si="354"/>
        <v>141051923</v>
      </c>
      <c r="Q6247" s="12" t="str">
        <f t="shared" si="355"/>
        <v>1410519230001</v>
      </c>
      <c r="R6247" s="20" t="s">
        <v>4879</v>
      </c>
      <c r="U6247" s="12" t="s">
        <v>100</v>
      </c>
      <c r="W6247" s="12" t="s">
        <v>100</v>
      </c>
      <c r="AB6247" s="12" t="s">
        <v>100</v>
      </c>
      <c r="AD6247" s="12" t="s">
        <v>100</v>
      </c>
      <c r="BN6247" s="12" t="s">
        <v>100</v>
      </c>
      <c r="BP6247" s="12" t="s">
        <v>3802</v>
      </c>
      <c r="BR6247" s="9" t="s">
        <v>100</v>
      </c>
      <c r="BS6247" s="9" t="s">
        <v>100</v>
      </c>
      <c r="BT6247" s="9" t="s">
        <v>100</v>
      </c>
      <c r="BU6247" s="9" t="s">
        <v>100</v>
      </c>
      <c r="BV6247" s="9" t="s">
        <v>100</v>
      </c>
      <c r="BW6247" s="9" t="s">
        <v>100</v>
      </c>
      <c r="BX6247" s="9" t="s">
        <v>100</v>
      </c>
      <c r="BY6247" s="9" t="s">
        <v>100</v>
      </c>
    </row>
    <row r="6248" spans="1:77" ht="30" x14ac:dyDescent="0.25">
      <c r="A6248" s="12" t="s">
        <v>100</v>
      </c>
      <c r="B6248" s="11" t="str">
        <f t="shared" si="353"/>
        <v>Общий расчет. Анализ даты. Анализ даты. Символические звезды. 0. Нет</v>
      </c>
      <c r="C6248" s="11" t="str">
        <f>IFERROR(VLOOKUP(I6248,lvl_1[],2,FALSE),"Нет")</f>
        <v>Общий расчет</v>
      </c>
      <c r="D6248" s="11" t="str">
        <f>IFERROR(VLOOKUP(Rule!J6248,lvl_2[],2,FALSE),"Нет")</f>
        <v>Анализ даты</v>
      </c>
      <c r="E6248" s="11" t="str">
        <f>IFERROR(VLOOKUP(Rule!K6248,lvl_3[],2,FALSE),"Нет")</f>
        <v>Анализ даты</v>
      </c>
      <c r="F6248" s="11" t="str">
        <f>IFERROR(INDEX(lvl_4[],MATCH(L6248,lvl_4[ID],0),MATCH(TEXT(K6248,"##0"),lvl_4[#Headers],0)),"Нет")</f>
        <v>Символические звезды</v>
      </c>
      <c r="G6248" s="11">
        <f>IFERROR(INDEX(lvl_5[],MATCH(M6248,lvl_5[ID],0),MATCH(_xlfn.CONCAT(TEXT(K6248,"##0"),"_",TEXT(L6248,"##0")),lvl_5[#Headers],0)),"Нет")</f>
        <v>0</v>
      </c>
      <c r="H6248" s="11" t="str">
        <f>IFERROR(INDEX(lvl_6[],MATCH(N6248,lvl_6[ID],0),MATCH(_xlfn.CONCAT(K6248,"_",L6248,"_",M6248),lvl_6[#Headers],0)),"Нет")</f>
        <v>Нет</v>
      </c>
      <c r="I6248" s="12">
        <v>1</v>
      </c>
      <c r="J6248" s="12">
        <v>4</v>
      </c>
      <c r="K6248" s="12">
        <v>1</v>
      </c>
      <c r="L6248" s="12">
        <v>5</v>
      </c>
      <c r="N6248" s="12">
        <v>1924</v>
      </c>
      <c r="O6248" s="12">
        <f>COUNTIF($P$2:P6248,P6248)</f>
        <v>1</v>
      </c>
      <c r="P6248" s="12" t="str">
        <f t="shared" si="354"/>
        <v>141051924</v>
      </c>
      <c r="Q6248" s="12" t="str">
        <f t="shared" si="355"/>
        <v>1410519240001</v>
      </c>
      <c r="R6248" s="20" t="s">
        <v>4879</v>
      </c>
      <c r="U6248" s="12" t="s">
        <v>100</v>
      </c>
      <c r="W6248" s="12" t="s">
        <v>100</v>
      </c>
      <c r="AB6248" s="12" t="s">
        <v>100</v>
      </c>
      <c r="AD6248" s="12" t="s">
        <v>100</v>
      </c>
      <c r="BN6248" s="12" t="s">
        <v>100</v>
      </c>
      <c r="BP6248" s="12" t="s">
        <v>3802</v>
      </c>
      <c r="BR6248" s="9" t="s">
        <v>100</v>
      </c>
      <c r="BS6248" s="9" t="s">
        <v>100</v>
      </c>
      <c r="BT6248" s="9" t="s">
        <v>100</v>
      </c>
      <c r="BU6248" s="9" t="s">
        <v>100</v>
      </c>
      <c r="BV6248" s="9" t="s">
        <v>100</v>
      </c>
      <c r="BW6248" s="9" t="s">
        <v>100</v>
      </c>
      <c r="BX6248" s="9" t="s">
        <v>100</v>
      </c>
      <c r="BY6248" s="9" t="s">
        <v>100</v>
      </c>
    </row>
    <row r="6249" spans="1:77" ht="30" x14ac:dyDescent="0.25">
      <c r="A6249" s="12" t="s">
        <v>100</v>
      </c>
      <c r="B6249" s="11" t="str">
        <f t="shared" si="353"/>
        <v>Общий расчет. Анализ даты. Анализ даты. Символические звезды. 0. Нет</v>
      </c>
      <c r="C6249" s="11" t="str">
        <f>IFERROR(VLOOKUP(I6249,lvl_1[],2,FALSE),"Нет")</f>
        <v>Общий расчет</v>
      </c>
      <c r="D6249" s="11" t="str">
        <f>IFERROR(VLOOKUP(Rule!J6249,lvl_2[],2,FALSE),"Нет")</f>
        <v>Анализ даты</v>
      </c>
      <c r="E6249" s="11" t="str">
        <f>IFERROR(VLOOKUP(Rule!K6249,lvl_3[],2,FALSE),"Нет")</f>
        <v>Анализ даты</v>
      </c>
      <c r="F6249" s="11" t="str">
        <f>IFERROR(INDEX(lvl_4[],MATCH(L6249,lvl_4[ID],0),MATCH(TEXT(K6249,"##0"),lvl_4[#Headers],0)),"Нет")</f>
        <v>Символические звезды</v>
      </c>
      <c r="G6249" s="11">
        <f>IFERROR(INDEX(lvl_5[],MATCH(M6249,lvl_5[ID],0),MATCH(_xlfn.CONCAT(TEXT(K6249,"##0"),"_",TEXT(L6249,"##0")),lvl_5[#Headers],0)),"Нет")</f>
        <v>0</v>
      </c>
      <c r="H6249" s="11" t="str">
        <f>IFERROR(INDEX(lvl_6[],MATCH(N6249,lvl_6[ID],0),MATCH(_xlfn.CONCAT(K6249,"_",L6249,"_",M6249),lvl_6[#Headers],0)),"Нет")</f>
        <v>Нет</v>
      </c>
      <c r="I6249" s="12">
        <v>1</v>
      </c>
      <c r="J6249" s="12">
        <v>4</v>
      </c>
      <c r="K6249" s="12">
        <v>1</v>
      </c>
      <c r="L6249" s="12">
        <v>5</v>
      </c>
      <c r="N6249" s="12">
        <v>1925</v>
      </c>
      <c r="O6249" s="12">
        <f>COUNTIF($P$2:P6249,P6249)</f>
        <v>1</v>
      </c>
      <c r="P6249" s="12" t="str">
        <f t="shared" si="354"/>
        <v>141051925</v>
      </c>
      <c r="Q6249" s="12" t="str">
        <f t="shared" si="355"/>
        <v>1410519250001</v>
      </c>
      <c r="R6249" s="20" t="s">
        <v>4879</v>
      </c>
      <c r="U6249" s="12" t="s">
        <v>100</v>
      </c>
      <c r="W6249" s="12" t="s">
        <v>100</v>
      </c>
      <c r="AB6249" s="12" t="s">
        <v>100</v>
      </c>
      <c r="AD6249" s="12" t="s">
        <v>100</v>
      </c>
      <c r="BN6249" s="12" t="s">
        <v>100</v>
      </c>
      <c r="BP6249" s="12" t="s">
        <v>3802</v>
      </c>
      <c r="BR6249" s="9" t="s">
        <v>100</v>
      </c>
      <c r="BS6249" s="9" t="s">
        <v>100</v>
      </c>
      <c r="BT6249" s="9" t="s">
        <v>100</v>
      </c>
      <c r="BU6249" s="9" t="s">
        <v>100</v>
      </c>
      <c r="BV6249" s="9" t="s">
        <v>100</v>
      </c>
      <c r="BW6249" s="9" t="s">
        <v>100</v>
      </c>
      <c r="BX6249" s="9" t="s">
        <v>100</v>
      </c>
      <c r="BY6249" s="9" t="s">
        <v>100</v>
      </c>
    </row>
    <row r="6250" spans="1:77" ht="30" x14ac:dyDescent="0.25">
      <c r="A6250" s="12" t="s">
        <v>100</v>
      </c>
      <c r="B6250" s="11" t="str">
        <f t="shared" si="353"/>
        <v>Общий расчет. Анализ даты. Анализ даты. Символические звезды. 0. Нет</v>
      </c>
      <c r="C6250" s="11" t="str">
        <f>IFERROR(VLOOKUP(I6250,lvl_1[],2,FALSE),"Нет")</f>
        <v>Общий расчет</v>
      </c>
      <c r="D6250" s="11" t="str">
        <f>IFERROR(VLOOKUP(Rule!J6250,lvl_2[],2,FALSE),"Нет")</f>
        <v>Анализ даты</v>
      </c>
      <c r="E6250" s="11" t="str">
        <f>IFERROR(VLOOKUP(Rule!K6250,lvl_3[],2,FALSE),"Нет")</f>
        <v>Анализ даты</v>
      </c>
      <c r="F6250" s="11" t="str">
        <f>IFERROR(INDEX(lvl_4[],MATCH(L6250,lvl_4[ID],0),MATCH(TEXT(K6250,"##0"),lvl_4[#Headers],0)),"Нет")</f>
        <v>Символические звезды</v>
      </c>
      <c r="G6250" s="11">
        <f>IFERROR(INDEX(lvl_5[],MATCH(M6250,lvl_5[ID],0),MATCH(_xlfn.CONCAT(TEXT(K6250,"##0"),"_",TEXT(L6250,"##0")),lvl_5[#Headers],0)),"Нет")</f>
        <v>0</v>
      </c>
      <c r="H6250" s="11" t="str">
        <f>IFERROR(INDEX(lvl_6[],MATCH(N6250,lvl_6[ID],0),MATCH(_xlfn.CONCAT(K6250,"_",L6250,"_",M6250),lvl_6[#Headers],0)),"Нет")</f>
        <v>Нет</v>
      </c>
      <c r="I6250" s="12">
        <v>1</v>
      </c>
      <c r="J6250" s="12">
        <v>4</v>
      </c>
      <c r="K6250" s="12">
        <v>1</v>
      </c>
      <c r="L6250" s="12">
        <v>5</v>
      </c>
      <c r="N6250" s="12">
        <v>1926</v>
      </c>
      <c r="O6250" s="12">
        <f>COUNTIF($P$2:P6250,P6250)</f>
        <v>1</v>
      </c>
      <c r="P6250" s="12" t="str">
        <f t="shared" si="354"/>
        <v>141051926</v>
      </c>
      <c r="Q6250" s="12" t="str">
        <f t="shared" si="355"/>
        <v>1410519260001</v>
      </c>
      <c r="R6250" s="20" t="s">
        <v>4879</v>
      </c>
      <c r="U6250" s="12" t="s">
        <v>100</v>
      </c>
      <c r="W6250" s="12" t="s">
        <v>100</v>
      </c>
      <c r="AB6250" s="12" t="s">
        <v>100</v>
      </c>
      <c r="AD6250" s="12" t="s">
        <v>100</v>
      </c>
      <c r="BN6250" s="12" t="s">
        <v>100</v>
      </c>
      <c r="BP6250" s="12" t="s">
        <v>3802</v>
      </c>
      <c r="BR6250" s="9" t="s">
        <v>100</v>
      </c>
      <c r="BS6250" s="9" t="s">
        <v>100</v>
      </c>
      <c r="BT6250" s="9" t="s">
        <v>100</v>
      </c>
      <c r="BU6250" s="9" t="s">
        <v>100</v>
      </c>
      <c r="BV6250" s="9" t="s">
        <v>100</v>
      </c>
      <c r="BW6250" s="9" t="s">
        <v>100</v>
      </c>
      <c r="BX6250" s="9" t="s">
        <v>100</v>
      </c>
      <c r="BY6250" s="9" t="s">
        <v>100</v>
      </c>
    </row>
    <row r="6251" spans="1:77" ht="30" x14ac:dyDescent="0.25">
      <c r="A6251" s="12" t="s">
        <v>100</v>
      </c>
      <c r="B6251" s="11" t="str">
        <f t="shared" si="353"/>
        <v>Общий расчет. Анализ даты. Анализ даты. Символические звезды. 0. Нет</v>
      </c>
      <c r="C6251" s="11" t="str">
        <f>IFERROR(VLOOKUP(I6251,lvl_1[],2,FALSE),"Нет")</f>
        <v>Общий расчет</v>
      </c>
      <c r="D6251" s="11" t="str">
        <f>IFERROR(VLOOKUP(Rule!J6251,lvl_2[],2,FALSE),"Нет")</f>
        <v>Анализ даты</v>
      </c>
      <c r="E6251" s="11" t="str">
        <f>IFERROR(VLOOKUP(Rule!K6251,lvl_3[],2,FALSE),"Нет")</f>
        <v>Анализ даты</v>
      </c>
      <c r="F6251" s="11" t="str">
        <f>IFERROR(INDEX(lvl_4[],MATCH(L6251,lvl_4[ID],0),MATCH(TEXT(K6251,"##0"),lvl_4[#Headers],0)),"Нет")</f>
        <v>Символические звезды</v>
      </c>
      <c r="G6251" s="11">
        <f>IFERROR(INDEX(lvl_5[],MATCH(M6251,lvl_5[ID],0),MATCH(_xlfn.CONCAT(TEXT(K6251,"##0"),"_",TEXT(L6251,"##0")),lvl_5[#Headers],0)),"Нет")</f>
        <v>0</v>
      </c>
      <c r="H6251" s="11" t="str">
        <f>IFERROR(INDEX(lvl_6[],MATCH(N6251,lvl_6[ID],0),MATCH(_xlfn.CONCAT(K6251,"_",L6251,"_",M6251),lvl_6[#Headers],0)),"Нет")</f>
        <v>Нет</v>
      </c>
      <c r="I6251" s="12">
        <v>1</v>
      </c>
      <c r="J6251" s="12">
        <v>4</v>
      </c>
      <c r="K6251" s="12">
        <v>1</v>
      </c>
      <c r="L6251" s="12">
        <v>5</v>
      </c>
      <c r="N6251" s="12">
        <v>1927</v>
      </c>
      <c r="O6251" s="12">
        <f>COUNTIF($P$2:P6251,P6251)</f>
        <v>1</v>
      </c>
      <c r="P6251" s="12" t="str">
        <f t="shared" si="354"/>
        <v>141051927</v>
      </c>
      <c r="Q6251" s="12" t="str">
        <f t="shared" si="355"/>
        <v>1410519270001</v>
      </c>
      <c r="R6251" s="20" t="s">
        <v>4879</v>
      </c>
      <c r="U6251" s="12" t="s">
        <v>100</v>
      </c>
      <c r="W6251" s="12" t="s">
        <v>100</v>
      </c>
      <c r="AB6251" s="12" t="s">
        <v>100</v>
      </c>
      <c r="AD6251" s="12" t="s">
        <v>100</v>
      </c>
      <c r="BN6251" s="12" t="s">
        <v>100</v>
      </c>
      <c r="BP6251" s="12" t="s">
        <v>3802</v>
      </c>
      <c r="BR6251" s="9" t="s">
        <v>100</v>
      </c>
      <c r="BS6251" s="9" t="s">
        <v>100</v>
      </c>
      <c r="BT6251" s="9" t="s">
        <v>100</v>
      </c>
      <c r="BU6251" s="9" t="s">
        <v>100</v>
      </c>
      <c r="BV6251" s="9" t="s">
        <v>100</v>
      </c>
      <c r="BW6251" s="9" t="s">
        <v>100</v>
      </c>
      <c r="BX6251" s="9" t="s">
        <v>100</v>
      </c>
      <c r="BY6251" s="9" t="s">
        <v>100</v>
      </c>
    </row>
    <row r="6252" spans="1:77" ht="45" x14ac:dyDescent="0.25">
      <c r="A6252" s="12">
        <v>1</v>
      </c>
      <c r="B6252" s="11" t="str">
        <f t="shared" si="353"/>
        <v>Общий расчет. Анализ даты. Анализ даты. Символические звезды. Куйгант. Нет</v>
      </c>
      <c r="C6252" s="11" t="str">
        <f>IFERROR(VLOOKUP(I6252,lvl_1[],2,FALSE),"Нет")</f>
        <v>Общий расчет</v>
      </c>
      <c r="D6252" s="11" t="str">
        <f>IFERROR(VLOOKUP(Rule!J6252,lvl_2[],2,FALSE),"Нет")</f>
        <v>Анализ даты</v>
      </c>
      <c r="E6252" s="11" t="str">
        <f>IFERROR(VLOOKUP(Rule!K6252,lvl_3[],2,FALSE),"Нет")</f>
        <v>Анализ даты</v>
      </c>
      <c r="F6252" s="11" t="str">
        <f>IFERROR(INDEX(lvl_4[],MATCH(L6252,lvl_4[ID],0),MATCH(TEXT(K6252,"##0"),lvl_4[#Headers],0)),"Нет")</f>
        <v>Символические звезды</v>
      </c>
      <c r="G6252" s="11" t="str">
        <f>IFERROR(INDEX(lvl_5[],MATCH(M6252,lvl_5[ID],0),MATCH(_xlfn.CONCAT(TEXT(K6252,"##0"),"_",TEXT(L6252,"##0")),lvl_5[#Headers],0)),"Нет")</f>
        <v>Куйгант</v>
      </c>
      <c r="H6252" s="11" t="str">
        <f>IFERROR(INDEX(lvl_6[],MATCH(N6252,lvl_6[ID],0),MATCH(_xlfn.CONCAT(K6252,"_",L6252,"_",M6252),lvl_6[#Headers],0)),"Нет")</f>
        <v>Нет</v>
      </c>
      <c r="I6252" s="12">
        <v>1</v>
      </c>
      <c r="J6252" s="12">
        <v>4</v>
      </c>
      <c r="K6252" s="12">
        <v>1</v>
      </c>
      <c r="L6252" s="12">
        <v>5</v>
      </c>
      <c r="M6252" s="12">
        <v>22</v>
      </c>
      <c r="N6252" s="12">
        <v>1928</v>
      </c>
      <c r="O6252" s="12">
        <f>COUNTIF($P$2:P6252,P6252)</f>
        <v>1</v>
      </c>
      <c r="P6252" s="12" t="str">
        <f t="shared" si="354"/>
        <v>14105221928</v>
      </c>
      <c r="Q6252" s="12" t="str">
        <f t="shared" si="355"/>
        <v>141052219280001</v>
      </c>
      <c r="R6252" s="20" t="s">
        <v>4785</v>
      </c>
      <c r="U6252" s="12" t="s">
        <v>910</v>
      </c>
      <c r="W6252" s="12" t="s">
        <v>861</v>
      </c>
      <c r="AI6252" s="12" t="s">
        <v>100</v>
      </c>
      <c r="AK6252" s="12" t="s">
        <v>100</v>
      </c>
      <c r="BN6252" s="12">
        <v>1</v>
      </c>
      <c r="BP6252" s="12" t="s">
        <v>3803</v>
      </c>
      <c r="BR6252" s="9" t="s">
        <v>5068</v>
      </c>
      <c r="BS6252" s="9" t="s">
        <v>5069</v>
      </c>
      <c r="BT6252" s="9" t="s">
        <v>100</v>
      </c>
      <c r="BU6252" s="9" t="s">
        <v>100</v>
      </c>
      <c r="BV6252" s="9" t="s">
        <v>100</v>
      </c>
      <c r="BW6252" s="9" t="s">
        <v>100</v>
      </c>
      <c r="BX6252" s="9" t="s">
        <v>100</v>
      </c>
      <c r="BY6252" s="9" t="s">
        <v>100</v>
      </c>
    </row>
    <row r="6253" spans="1:77" ht="45" x14ac:dyDescent="0.25">
      <c r="A6253" s="12">
        <v>1</v>
      </c>
      <c r="B6253" s="11" t="str">
        <f t="shared" si="353"/>
        <v>Общий расчет. Анализ даты. Анализ даты. Символические звезды. Куйгант. Нет</v>
      </c>
      <c r="C6253" s="11" t="str">
        <f>IFERROR(VLOOKUP(I6253,lvl_1[],2,FALSE),"Нет")</f>
        <v>Общий расчет</v>
      </c>
      <c r="D6253" s="11" t="str">
        <f>IFERROR(VLOOKUP(Rule!J6253,lvl_2[],2,FALSE),"Нет")</f>
        <v>Анализ даты</v>
      </c>
      <c r="E6253" s="11" t="str">
        <f>IFERROR(VLOOKUP(Rule!K6253,lvl_3[],2,FALSE),"Нет")</f>
        <v>Анализ даты</v>
      </c>
      <c r="F6253" s="11" t="str">
        <f>IFERROR(INDEX(lvl_4[],MATCH(L6253,lvl_4[ID],0),MATCH(TEXT(K6253,"##0"),lvl_4[#Headers],0)),"Нет")</f>
        <v>Символические звезды</v>
      </c>
      <c r="G6253" s="11" t="str">
        <f>IFERROR(INDEX(lvl_5[],MATCH(M6253,lvl_5[ID],0),MATCH(_xlfn.CONCAT(TEXT(K6253,"##0"),"_",TEXT(L6253,"##0")),lvl_5[#Headers],0)),"Нет")</f>
        <v>Куйгант</v>
      </c>
      <c r="H6253" s="11" t="str">
        <f>IFERROR(INDEX(lvl_6[],MATCH(N6253,lvl_6[ID],0),MATCH(_xlfn.CONCAT(K6253,"_",L6253,"_",M6253),lvl_6[#Headers],0)),"Нет")</f>
        <v>Нет</v>
      </c>
      <c r="I6253" s="12">
        <v>1</v>
      </c>
      <c r="J6253" s="12">
        <v>4</v>
      </c>
      <c r="K6253" s="12">
        <v>1</v>
      </c>
      <c r="L6253" s="12">
        <v>5</v>
      </c>
      <c r="M6253" s="12">
        <v>22</v>
      </c>
      <c r="N6253" s="12">
        <v>1929</v>
      </c>
      <c r="O6253" s="12">
        <f>COUNTIF($P$2:P6253,P6253)</f>
        <v>1</v>
      </c>
      <c r="P6253" s="12" t="str">
        <f t="shared" si="354"/>
        <v>14105221929</v>
      </c>
      <c r="Q6253" s="12" t="str">
        <f t="shared" si="355"/>
        <v>141052219290001</v>
      </c>
      <c r="R6253" s="20" t="s">
        <v>4786</v>
      </c>
      <c r="U6253" s="12" t="s">
        <v>910</v>
      </c>
      <c r="W6253" s="12" t="s">
        <v>867</v>
      </c>
      <c r="AI6253" s="12" t="s">
        <v>100</v>
      </c>
      <c r="AK6253" s="12" t="s">
        <v>100</v>
      </c>
      <c r="BN6253" s="12">
        <v>1</v>
      </c>
      <c r="BP6253" s="12" t="s">
        <v>3803</v>
      </c>
      <c r="BR6253" s="9" t="s">
        <v>5068</v>
      </c>
      <c r="BS6253" s="9" t="s">
        <v>5070</v>
      </c>
      <c r="BT6253" s="9" t="s">
        <v>100</v>
      </c>
      <c r="BU6253" s="9" t="s">
        <v>100</v>
      </c>
      <c r="BV6253" s="9" t="s">
        <v>100</v>
      </c>
      <c r="BW6253" s="9" t="s">
        <v>100</v>
      </c>
      <c r="BX6253" s="9" t="s">
        <v>100</v>
      </c>
      <c r="BY6253" s="9" t="s">
        <v>100</v>
      </c>
    </row>
    <row r="6254" spans="1:77" ht="45" x14ac:dyDescent="0.25">
      <c r="A6254" s="12">
        <v>1</v>
      </c>
      <c r="B6254" s="11" t="str">
        <f t="shared" si="353"/>
        <v>Общий расчет. Анализ даты. Анализ даты. Символические звезды. Куйгант. Нет</v>
      </c>
      <c r="C6254" s="11" t="str">
        <f>IFERROR(VLOOKUP(I6254,lvl_1[],2,FALSE),"Нет")</f>
        <v>Общий расчет</v>
      </c>
      <c r="D6254" s="11" t="str">
        <f>IFERROR(VLOOKUP(Rule!J6254,lvl_2[],2,FALSE),"Нет")</f>
        <v>Анализ даты</v>
      </c>
      <c r="E6254" s="11" t="str">
        <f>IFERROR(VLOOKUP(Rule!K6254,lvl_3[],2,FALSE),"Нет")</f>
        <v>Анализ даты</v>
      </c>
      <c r="F6254" s="11" t="str">
        <f>IFERROR(INDEX(lvl_4[],MATCH(L6254,lvl_4[ID],0),MATCH(TEXT(K6254,"##0"),lvl_4[#Headers],0)),"Нет")</f>
        <v>Символические звезды</v>
      </c>
      <c r="G6254" s="11" t="str">
        <f>IFERROR(INDEX(lvl_5[],MATCH(M6254,lvl_5[ID],0),MATCH(_xlfn.CONCAT(TEXT(K6254,"##0"),"_",TEXT(L6254,"##0")),lvl_5[#Headers],0)),"Нет")</f>
        <v>Куйгант</v>
      </c>
      <c r="H6254" s="11" t="str">
        <f>IFERROR(INDEX(lvl_6[],MATCH(N6254,lvl_6[ID],0),MATCH(_xlfn.CONCAT(K6254,"_",L6254,"_",M6254),lvl_6[#Headers],0)),"Нет")</f>
        <v>Нет</v>
      </c>
      <c r="I6254" s="12">
        <v>1</v>
      </c>
      <c r="J6254" s="12">
        <v>4</v>
      </c>
      <c r="K6254" s="12">
        <v>1</v>
      </c>
      <c r="L6254" s="12">
        <v>5</v>
      </c>
      <c r="M6254" s="12">
        <v>22</v>
      </c>
      <c r="N6254" s="12">
        <v>1930</v>
      </c>
      <c r="O6254" s="12">
        <f>COUNTIF($P$2:P6254,P6254)</f>
        <v>1</v>
      </c>
      <c r="P6254" s="12" t="str">
        <f t="shared" si="354"/>
        <v>14105221930</v>
      </c>
      <c r="Q6254" s="12" t="str">
        <f t="shared" si="355"/>
        <v>141052219300001</v>
      </c>
      <c r="R6254" s="20" t="s">
        <v>4787</v>
      </c>
      <c r="U6254" s="12" t="s">
        <v>914</v>
      </c>
      <c r="W6254" s="12" t="s">
        <v>861</v>
      </c>
      <c r="AI6254" s="12" t="s">
        <v>100</v>
      </c>
      <c r="AK6254" s="12" t="s">
        <v>100</v>
      </c>
      <c r="BN6254" s="12">
        <v>1</v>
      </c>
      <c r="BP6254" s="12" t="s">
        <v>3803</v>
      </c>
      <c r="BR6254" s="9" t="s">
        <v>5071</v>
      </c>
      <c r="BS6254" s="9" t="s">
        <v>5069</v>
      </c>
      <c r="BT6254" s="9" t="s">
        <v>100</v>
      </c>
      <c r="BU6254" s="9" t="s">
        <v>100</v>
      </c>
      <c r="BV6254" s="9" t="s">
        <v>100</v>
      </c>
      <c r="BW6254" s="9" t="s">
        <v>100</v>
      </c>
      <c r="BX6254" s="9" t="s">
        <v>100</v>
      </c>
      <c r="BY6254" s="9" t="s">
        <v>100</v>
      </c>
    </row>
    <row r="6255" spans="1:77" ht="45" x14ac:dyDescent="0.25">
      <c r="A6255" s="12">
        <v>1</v>
      </c>
      <c r="B6255" s="11" t="str">
        <f t="shared" si="353"/>
        <v>Общий расчет. Анализ даты. Анализ даты. Символические звезды. Куйгант. Нет</v>
      </c>
      <c r="C6255" s="11" t="str">
        <f>IFERROR(VLOOKUP(I6255,lvl_1[],2,FALSE),"Нет")</f>
        <v>Общий расчет</v>
      </c>
      <c r="D6255" s="11" t="str">
        <f>IFERROR(VLOOKUP(Rule!J6255,lvl_2[],2,FALSE),"Нет")</f>
        <v>Анализ даты</v>
      </c>
      <c r="E6255" s="11" t="str">
        <f>IFERROR(VLOOKUP(Rule!K6255,lvl_3[],2,FALSE),"Нет")</f>
        <v>Анализ даты</v>
      </c>
      <c r="F6255" s="11" t="str">
        <f>IFERROR(INDEX(lvl_4[],MATCH(L6255,lvl_4[ID],0),MATCH(TEXT(K6255,"##0"),lvl_4[#Headers],0)),"Нет")</f>
        <v>Символические звезды</v>
      </c>
      <c r="G6255" s="11" t="str">
        <f>IFERROR(INDEX(lvl_5[],MATCH(M6255,lvl_5[ID],0),MATCH(_xlfn.CONCAT(TEXT(K6255,"##0"),"_",TEXT(L6255,"##0")),lvl_5[#Headers],0)),"Нет")</f>
        <v>Куйгант</v>
      </c>
      <c r="H6255" s="11" t="str">
        <f>IFERROR(INDEX(lvl_6[],MATCH(N6255,lvl_6[ID],0),MATCH(_xlfn.CONCAT(K6255,"_",L6255,"_",M6255),lvl_6[#Headers],0)),"Нет")</f>
        <v>Нет</v>
      </c>
      <c r="I6255" s="12">
        <v>1</v>
      </c>
      <c r="J6255" s="12">
        <v>4</v>
      </c>
      <c r="K6255" s="12">
        <v>1</v>
      </c>
      <c r="L6255" s="12">
        <v>5</v>
      </c>
      <c r="M6255" s="12">
        <v>22</v>
      </c>
      <c r="N6255" s="12">
        <v>1931</v>
      </c>
      <c r="O6255" s="12">
        <f>COUNTIF($P$2:P6255,P6255)</f>
        <v>1</v>
      </c>
      <c r="P6255" s="12" t="str">
        <f t="shared" si="354"/>
        <v>14105221931</v>
      </c>
      <c r="Q6255" s="12" t="str">
        <f t="shared" si="355"/>
        <v>141052219310001</v>
      </c>
      <c r="R6255" s="20" t="s">
        <v>4788</v>
      </c>
      <c r="U6255" s="12" t="s">
        <v>867</v>
      </c>
      <c r="W6255" s="12" t="s">
        <v>867</v>
      </c>
      <c r="AI6255" s="12" t="s">
        <v>100</v>
      </c>
      <c r="AK6255" s="12" t="s">
        <v>100</v>
      </c>
      <c r="BN6255" s="12">
        <v>1</v>
      </c>
      <c r="BP6255" s="12" t="s">
        <v>3803</v>
      </c>
      <c r="BR6255" s="9" t="s">
        <v>5072</v>
      </c>
      <c r="BS6255" s="9" t="s">
        <v>5070</v>
      </c>
      <c r="BT6255" s="9" t="s">
        <v>100</v>
      </c>
      <c r="BU6255" s="9" t="s">
        <v>100</v>
      </c>
      <c r="BV6255" s="9" t="s">
        <v>100</v>
      </c>
      <c r="BW6255" s="9" t="s">
        <v>100</v>
      </c>
      <c r="BX6255" s="9" t="s">
        <v>100</v>
      </c>
      <c r="BY6255" s="9" t="s">
        <v>100</v>
      </c>
    </row>
    <row r="6256" spans="1:77" ht="45" x14ac:dyDescent="0.25">
      <c r="A6256" s="12">
        <v>1</v>
      </c>
      <c r="B6256" s="11" t="str">
        <f t="shared" si="353"/>
        <v>Общий расчет. Анализ даты. Анализ даты. Символические звезды. Ошибка Инь-Ян. Нет</v>
      </c>
      <c r="C6256" s="11" t="str">
        <f>IFERROR(VLOOKUP(I6256,lvl_1[],2,FALSE),"Нет")</f>
        <v>Общий расчет</v>
      </c>
      <c r="D6256" s="11" t="str">
        <f>IFERROR(VLOOKUP(Rule!J6256,lvl_2[],2,FALSE),"Нет")</f>
        <v>Анализ даты</v>
      </c>
      <c r="E6256" s="11" t="str">
        <f>IFERROR(VLOOKUP(Rule!K6256,lvl_3[],2,FALSE),"Нет")</f>
        <v>Анализ даты</v>
      </c>
      <c r="F6256" s="11" t="str">
        <f>IFERROR(INDEX(lvl_4[],MATCH(L6256,lvl_4[ID],0),MATCH(TEXT(K6256,"##0"),lvl_4[#Headers],0)),"Нет")</f>
        <v>Символические звезды</v>
      </c>
      <c r="G6256" s="11" t="str">
        <f>IFERROR(INDEX(lvl_5[],MATCH(M6256,lvl_5[ID],0),MATCH(_xlfn.CONCAT(TEXT(K6256,"##0"),"_",TEXT(L6256,"##0")),lvl_5[#Headers],0)),"Нет")</f>
        <v>Ошибка Инь-Ян</v>
      </c>
      <c r="H6256" s="11" t="str">
        <f>IFERROR(INDEX(lvl_6[],MATCH(N6256,lvl_6[ID],0),MATCH(_xlfn.CONCAT(K6256,"_",L6256,"_",M6256),lvl_6[#Headers],0)),"Нет")</f>
        <v>Нет</v>
      </c>
      <c r="I6256" s="12">
        <v>1</v>
      </c>
      <c r="J6256" s="12">
        <v>4</v>
      </c>
      <c r="K6256" s="12">
        <v>1</v>
      </c>
      <c r="L6256" s="12">
        <v>5</v>
      </c>
      <c r="M6256" s="12">
        <v>23</v>
      </c>
      <c r="N6256" s="12">
        <v>1932</v>
      </c>
      <c r="O6256" s="12">
        <f>COUNTIF($P$2:P6256,P6256)</f>
        <v>1</v>
      </c>
      <c r="P6256" s="12" t="str">
        <f t="shared" si="354"/>
        <v>14105231932</v>
      </c>
      <c r="Q6256" s="12" t="str">
        <f t="shared" si="355"/>
        <v>141052319320001</v>
      </c>
      <c r="R6256" s="20" t="s">
        <v>4789</v>
      </c>
      <c r="U6256" s="12" t="s">
        <v>903</v>
      </c>
      <c r="W6256" s="12" t="s">
        <v>869</v>
      </c>
      <c r="AI6256" s="12" t="s">
        <v>100</v>
      </c>
      <c r="AK6256" s="12" t="s">
        <v>100</v>
      </c>
      <c r="BN6256" s="12">
        <v>1</v>
      </c>
      <c r="BP6256" s="12" t="s">
        <v>3803</v>
      </c>
      <c r="BR6256" s="9" t="s">
        <v>5073</v>
      </c>
      <c r="BS6256" s="9" t="s">
        <v>5074</v>
      </c>
      <c r="BT6256" s="9" t="s">
        <v>100</v>
      </c>
      <c r="BU6256" s="9" t="s">
        <v>100</v>
      </c>
      <c r="BV6256" s="9" t="s">
        <v>100</v>
      </c>
      <c r="BW6256" s="9" t="s">
        <v>100</v>
      </c>
      <c r="BX6256" s="9" t="s">
        <v>100</v>
      </c>
      <c r="BY6256" s="9" t="s">
        <v>100</v>
      </c>
    </row>
    <row r="6257" spans="1:77" ht="45" x14ac:dyDescent="0.25">
      <c r="A6257" s="12">
        <v>1</v>
      </c>
      <c r="B6257" s="11" t="str">
        <f t="shared" si="353"/>
        <v>Общий расчет. Анализ даты. Анализ даты. Символические звезды. Ошибка Инь-Ян. Нет</v>
      </c>
      <c r="C6257" s="11" t="str">
        <f>IFERROR(VLOOKUP(I6257,lvl_1[],2,FALSE),"Нет")</f>
        <v>Общий расчет</v>
      </c>
      <c r="D6257" s="11" t="str">
        <f>IFERROR(VLOOKUP(Rule!J6257,lvl_2[],2,FALSE),"Нет")</f>
        <v>Анализ даты</v>
      </c>
      <c r="E6257" s="11" t="str">
        <f>IFERROR(VLOOKUP(Rule!K6257,lvl_3[],2,FALSE),"Нет")</f>
        <v>Анализ даты</v>
      </c>
      <c r="F6257" s="11" t="str">
        <f>IFERROR(INDEX(lvl_4[],MATCH(L6257,lvl_4[ID],0),MATCH(TEXT(K6257,"##0"),lvl_4[#Headers],0)),"Нет")</f>
        <v>Символические звезды</v>
      </c>
      <c r="G6257" s="11" t="str">
        <f>IFERROR(INDEX(lvl_5[],MATCH(M6257,lvl_5[ID],0),MATCH(_xlfn.CONCAT(TEXT(K6257,"##0"),"_",TEXT(L6257,"##0")),lvl_5[#Headers],0)),"Нет")</f>
        <v>Ошибка Инь-Ян</v>
      </c>
      <c r="H6257" s="11" t="str">
        <f>IFERROR(INDEX(lvl_6[],MATCH(N6257,lvl_6[ID],0),MATCH(_xlfn.CONCAT(K6257,"_",L6257,"_",M6257),lvl_6[#Headers],0)),"Нет")</f>
        <v>Нет</v>
      </c>
      <c r="I6257" s="12">
        <v>1</v>
      </c>
      <c r="J6257" s="12">
        <v>4</v>
      </c>
      <c r="K6257" s="12">
        <v>1</v>
      </c>
      <c r="L6257" s="12">
        <v>5</v>
      </c>
      <c r="M6257" s="12">
        <v>23</v>
      </c>
      <c r="N6257" s="12">
        <v>1933</v>
      </c>
      <c r="O6257" s="12">
        <f>COUNTIF($P$2:P6257,P6257)</f>
        <v>1</v>
      </c>
      <c r="P6257" s="12" t="str">
        <f t="shared" si="354"/>
        <v>14105231933</v>
      </c>
      <c r="Q6257" s="12" t="str">
        <f t="shared" si="355"/>
        <v>141052319330001</v>
      </c>
      <c r="R6257" s="20" t="s">
        <v>4790</v>
      </c>
      <c r="U6257" s="12" t="s">
        <v>905</v>
      </c>
      <c r="W6257" s="12" t="s">
        <v>870</v>
      </c>
      <c r="AI6257" s="12" t="s">
        <v>100</v>
      </c>
      <c r="AK6257" s="12" t="s">
        <v>100</v>
      </c>
      <c r="BN6257" s="12">
        <v>1</v>
      </c>
      <c r="BP6257" s="12" t="s">
        <v>3803</v>
      </c>
      <c r="BR6257" s="9" t="s">
        <v>5075</v>
      </c>
      <c r="BS6257" s="9" t="s">
        <v>5076</v>
      </c>
      <c r="BT6257" s="9" t="s">
        <v>100</v>
      </c>
      <c r="BU6257" s="9" t="s">
        <v>100</v>
      </c>
      <c r="BV6257" s="9" t="s">
        <v>100</v>
      </c>
      <c r="BW6257" s="9" t="s">
        <v>100</v>
      </c>
      <c r="BX6257" s="9" t="s">
        <v>100</v>
      </c>
      <c r="BY6257" s="9" t="s">
        <v>100</v>
      </c>
    </row>
    <row r="6258" spans="1:77" ht="45" x14ac:dyDescent="0.25">
      <c r="A6258" s="12">
        <v>1</v>
      </c>
      <c r="B6258" s="11" t="str">
        <f t="shared" si="353"/>
        <v>Общий расчет. Анализ даты. Анализ даты. Символические звезды. Ошибка Инь-Ян. Нет</v>
      </c>
      <c r="C6258" s="11" t="str">
        <f>IFERROR(VLOOKUP(I6258,lvl_1[],2,FALSE),"Нет")</f>
        <v>Общий расчет</v>
      </c>
      <c r="D6258" s="11" t="str">
        <f>IFERROR(VLOOKUP(Rule!J6258,lvl_2[],2,FALSE),"Нет")</f>
        <v>Анализ даты</v>
      </c>
      <c r="E6258" s="11" t="str">
        <f>IFERROR(VLOOKUP(Rule!K6258,lvl_3[],2,FALSE),"Нет")</f>
        <v>Анализ даты</v>
      </c>
      <c r="F6258" s="11" t="str">
        <f>IFERROR(INDEX(lvl_4[],MATCH(L6258,lvl_4[ID],0),MATCH(TEXT(K6258,"##0"),lvl_4[#Headers],0)),"Нет")</f>
        <v>Символические звезды</v>
      </c>
      <c r="G6258" s="11" t="str">
        <f>IFERROR(INDEX(lvl_5[],MATCH(M6258,lvl_5[ID],0),MATCH(_xlfn.CONCAT(TEXT(K6258,"##0"),"_",TEXT(L6258,"##0")),lvl_5[#Headers],0)),"Нет")</f>
        <v>Ошибка Инь-Ян</v>
      </c>
      <c r="H6258" s="11" t="str">
        <f>IFERROR(INDEX(lvl_6[],MATCH(N6258,lvl_6[ID],0),MATCH(_xlfn.CONCAT(K6258,"_",L6258,"_",M6258),lvl_6[#Headers],0)),"Нет")</f>
        <v>Нет</v>
      </c>
      <c r="I6258" s="12">
        <v>1</v>
      </c>
      <c r="J6258" s="12">
        <v>4</v>
      </c>
      <c r="K6258" s="12">
        <v>1</v>
      </c>
      <c r="L6258" s="12">
        <v>5</v>
      </c>
      <c r="M6258" s="12">
        <v>23</v>
      </c>
      <c r="N6258" s="12">
        <v>1934</v>
      </c>
      <c r="O6258" s="12">
        <f>COUNTIF($P$2:P6258,P6258)</f>
        <v>1</v>
      </c>
      <c r="P6258" s="12" t="str">
        <f t="shared" si="354"/>
        <v>14105231934</v>
      </c>
      <c r="Q6258" s="12" t="str">
        <f t="shared" si="355"/>
        <v>141052319340001</v>
      </c>
      <c r="R6258" s="20" t="s">
        <v>4791</v>
      </c>
      <c r="U6258" s="12" t="s">
        <v>907</v>
      </c>
      <c r="W6258" s="12" t="s">
        <v>859</v>
      </c>
      <c r="AI6258" s="12" t="s">
        <v>100</v>
      </c>
      <c r="AK6258" s="12" t="s">
        <v>100</v>
      </c>
      <c r="BN6258" s="12">
        <v>1</v>
      </c>
      <c r="BP6258" s="12" t="s">
        <v>3803</v>
      </c>
      <c r="BR6258" s="9" t="s">
        <v>5077</v>
      </c>
      <c r="BS6258" s="9" t="s">
        <v>5078</v>
      </c>
      <c r="BT6258" s="9" t="s">
        <v>100</v>
      </c>
      <c r="BU6258" s="9" t="s">
        <v>100</v>
      </c>
      <c r="BV6258" s="9" t="s">
        <v>100</v>
      </c>
      <c r="BW6258" s="9" t="s">
        <v>100</v>
      </c>
      <c r="BX6258" s="9" t="s">
        <v>100</v>
      </c>
      <c r="BY6258" s="9" t="s">
        <v>100</v>
      </c>
    </row>
    <row r="6259" spans="1:77" ht="45" x14ac:dyDescent="0.25">
      <c r="A6259" s="12">
        <v>1</v>
      </c>
      <c r="B6259" s="11" t="str">
        <f t="shared" si="353"/>
        <v>Общий расчет. Анализ даты. Анализ даты. Символические звезды. Ошибка Инь-Ян. Нет</v>
      </c>
      <c r="C6259" s="11" t="str">
        <f>IFERROR(VLOOKUP(I6259,lvl_1[],2,FALSE),"Нет")</f>
        <v>Общий расчет</v>
      </c>
      <c r="D6259" s="11" t="str">
        <f>IFERROR(VLOOKUP(Rule!J6259,lvl_2[],2,FALSE),"Нет")</f>
        <v>Анализ даты</v>
      </c>
      <c r="E6259" s="11" t="str">
        <f>IFERROR(VLOOKUP(Rule!K6259,lvl_3[],2,FALSE),"Нет")</f>
        <v>Анализ даты</v>
      </c>
      <c r="F6259" s="11" t="str">
        <f>IFERROR(INDEX(lvl_4[],MATCH(L6259,lvl_4[ID],0),MATCH(TEXT(K6259,"##0"),lvl_4[#Headers],0)),"Нет")</f>
        <v>Символические звезды</v>
      </c>
      <c r="G6259" s="11" t="str">
        <f>IFERROR(INDEX(lvl_5[],MATCH(M6259,lvl_5[ID],0),MATCH(_xlfn.CONCAT(TEXT(K6259,"##0"),"_",TEXT(L6259,"##0")),lvl_5[#Headers],0)),"Нет")</f>
        <v>Ошибка Инь-Ян</v>
      </c>
      <c r="H6259" s="11" t="str">
        <f>IFERROR(INDEX(lvl_6[],MATCH(N6259,lvl_6[ID],0),MATCH(_xlfn.CONCAT(K6259,"_",L6259,"_",M6259),lvl_6[#Headers],0)),"Нет")</f>
        <v>Нет</v>
      </c>
      <c r="I6259" s="12">
        <v>1</v>
      </c>
      <c r="J6259" s="12">
        <v>4</v>
      </c>
      <c r="K6259" s="12">
        <v>1</v>
      </c>
      <c r="L6259" s="12">
        <v>5</v>
      </c>
      <c r="M6259" s="12">
        <v>23</v>
      </c>
      <c r="N6259" s="12">
        <v>1935</v>
      </c>
      <c r="O6259" s="12">
        <f>COUNTIF($P$2:P6259,P6259)</f>
        <v>1</v>
      </c>
      <c r="P6259" s="12" t="str">
        <f t="shared" si="354"/>
        <v>14105231935</v>
      </c>
      <c r="Q6259" s="12" t="str">
        <f t="shared" si="355"/>
        <v>141052319350001</v>
      </c>
      <c r="R6259" s="20" t="s">
        <v>4792</v>
      </c>
      <c r="U6259" s="12" t="s">
        <v>912</v>
      </c>
      <c r="W6259" s="12" t="s">
        <v>860</v>
      </c>
      <c r="AI6259" s="12" t="s">
        <v>100</v>
      </c>
      <c r="AK6259" s="12" t="s">
        <v>100</v>
      </c>
      <c r="BN6259" s="12">
        <v>1</v>
      </c>
      <c r="BP6259" s="12" t="s">
        <v>3803</v>
      </c>
      <c r="BR6259" s="9" t="s">
        <v>5079</v>
      </c>
      <c r="BS6259" s="9" t="s">
        <v>5080</v>
      </c>
      <c r="BT6259" s="9" t="s">
        <v>100</v>
      </c>
      <c r="BU6259" s="9" t="s">
        <v>100</v>
      </c>
      <c r="BV6259" s="9" t="s">
        <v>100</v>
      </c>
      <c r="BW6259" s="9" t="s">
        <v>100</v>
      </c>
      <c r="BX6259" s="9" t="s">
        <v>100</v>
      </c>
      <c r="BY6259" s="9" t="s">
        <v>100</v>
      </c>
    </row>
    <row r="6260" spans="1:77" ht="45" x14ac:dyDescent="0.25">
      <c r="A6260" s="12">
        <v>1</v>
      </c>
      <c r="B6260" s="11" t="str">
        <f t="shared" si="353"/>
        <v>Общий расчет. Анализ даты. Анализ даты. Символические звезды. Ошибка Инь-Ян. Нет</v>
      </c>
      <c r="C6260" s="11" t="str">
        <f>IFERROR(VLOOKUP(I6260,lvl_1[],2,FALSE),"Нет")</f>
        <v>Общий расчет</v>
      </c>
      <c r="D6260" s="11" t="str">
        <f>IFERROR(VLOOKUP(Rule!J6260,lvl_2[],2,FALSE),"Нет")</f>
        <v>Анализ даты</v>
      </c>
      <c r="E6260" s="11" t="str">
        <f>IFERROR(VLOOKUP(Rule!K6260,lvl_3[],2,FALSE),"Нет")</f>
        <v>Анализ даты</v>
      </c>
      <c r="F6260" s="11" t="str">
        <f>IFERROR(INDEX(lvl_4[],MATCH(L6260,lvl_4[ID],0),MATCH(TEXT(K6260,"##0"),lvl_4[#Headers],0)),"Нет")</f>
        <v>Символические звезды</v>
      </c>
      <c r="G6260" s="11" t="str">
        <f>IFERROR(INDEX(lvl_5[],MATCH(M6260,lvl_5[ID],0),MATCH(_xlfn.CONCAT(TEXT(K6260,"##0"),"_",TEXT(L6260,"##0")),lvl_5[#Headers],0)),"Нет")</f>
        <v>Ошибка Инь-Ян</v>
      </c>
      <c r="H6260" s="11" t="str">
        <f>IFERROR(INDEX(lvl_6[],MATCH(N6260,lvl_6[ID],0),MATCH(_xlfn.CONCAT(K6260,"_",L6260,"_",M6260),lvl_6[#Headers],0)),"Нет")</f>
        <v>Нет</v>
      </c>
      <c r="I6260" s="12">
        <v>1</v>
      </c>
      <c r="J6260" s="12">
        <v>4</v>
      </c>
      <c r="K6260" s="12">
        <v>1</v>
      </c>
      <c r="L6260" s="12">
        <v>5</v>
      </c>
      <c r="M6260" s="12">
        <v>23</v>
      </c>
      <c r="N6260" s="12">
        <v>1936</v>
      </c>
      <c r="O6260" s="12">
        <f>COUNTIF($P$2:P6260,P6260)</f>
        <v>1</v>
      </c>
      <c r="P6260" s="12" t="str">
        <f t="shared" si="354"/>
        <v>14105231936</v>
      </c>
      <c r="Q6260" s="12" t="str">
        <f t="shared" si="355"/>
        <v>141052319360001</v>
      </c>
      <c r="R6260" s="20" t="s">
        <v>4793</v>
      </c>
      <c r="U6260" s="12" t="s">
        <v>914</v>
      </c>
      <c r="W6260" s="12" t="s">
        <v>861</v>
      </c>
      <c r="AI6260" s="12" t="s">
        <v>100</v>
      </c>
      <c r="AK6260" s="12" t="s">
        <v>100</v>
      </c>
      <c r="BN6260" s="12">
        <v>1</v>
      </c>
      <c r="BP6260" s="12" t="s">
        <v>3803</v>
      </c>
      <c r="BR6260" s="9" t="s">
        <v>5071</v>
      </c>
      <c r="BS6260" s="9" t="s">
        <v>5069</v>
      </c>
      <c r="BT6260" s="9" t="s">
        <v>100</v>
      </c>
      <c r="BU6260" s="9" t="s">
        <v>100</v>
      </c>
      <c r="BV6260" s="9" t="s">
        <v>100</v>
      </c>
      <c r="BW6260" s="9" t="s">
        <v>100</v>
      </c>
      <c r="BX6260" s="9" t="s">
        <v>100</v>
      </c>
      <c r="BY6260" s="9" t="s">
        <v>100</v>
      </c>
    </row>
    <row r="6261" spans="1:77" ht="45" x14ac:dyDescent="0.25">
      <c r="A6261" s="12">
        <v>1</v>
      </c>
      <c r="B6261" s="11" t="str">
        <f t="shared" si="353"/>
        <v>Общий расчет. Анализ даты. Анализ даты. Символические звезды. Ошибка Инь-Ян. Нет</v>
      </c>
      <c r="C6261" s="11" t="str">
        <f>IFERROR(VLOOKUP(I6261,lvl_1[],2,FALSE),"Нет")</f>
        <v>Общий расчет</v>
      </c>
      <c r="D6261" s="11" t="str">
        <f>IFERROR(VLOOKUP(Rule!J6261,lvl_2[],2,FALSE),"Нет")</f>
        <v>Анализ даты</v>
      </c>
      <c r="E6261" s="11" t="str">
        <f>IFERROR(VLOOKUP(Rule!K6261,lvl_3[],2,FALSE),"Нет")</f>
        <v>Анализ даты</v>
      </c>
      <c r="F6261" s="11" t="str">
        <f>IFERROR(INDEX(lvl_4[],MATCH(L6261,lvl_4[ID],0),MATCH(TEXT(K6261,"##0"),lvl_4[#Headers],0)),"Нет")</f>
        <v>Символические звезды</v>
      </c>
      <c r="G6261" s="11" t="str">
        <f>IFERROR(INDEX(lvl_5[],MATCH(M6261,lvl_5[ID],0),MATCH(_xlfn.CONCAT(TEXT(K6261,"##0"),"_",TEXT(L6261,"##0")),lvl_5[#Headers],0)),"Нет")</f>
        <v>Ошибка Инь-Ян</v>
      </c>
      <c r="H6261" s="11" t="str">
        <f>IFERROR(INDEX(lvl_6[],MATCH(N6261,lvl_6[ID],0),MATCH(_xlfn.CONCAT(K6261,"_",L6261,"_",M6261),lvl_6[#Headers],0)),"Нет")</f>
        <v>Нет</v>
      </c>
      <c r="I6261" s="12">
        <v>1</v>
      </c>
      <c r="J6261" s="12">
        <v>4</v>
      </c>
      <c r="K6261" s="12">
        <v>1</v>
      </c>
      <c r="L6261" s="12">
        <v>5</v>
      </c>
      <c r="M6261" s="12">
        <v>23</v>
      </c>
      <c r="N6261" s="12">
        <v>1937</v>
      </c>
      <c r="O6261" s="12">
        <f>COUNTIF($P$2:P6261,P6261)</f>
        <v>1</v>
      </c>
      <c r="P6261" s="12" t="str">
        <f t="shared" si="354"/>
        <v>14105231937</v>
      </c>
      <c r="Q6261" s="12" t="str">
        <f t="shared" si="355"/>
        <v>141052319370001</v>
      </c>
      <c r="R6261" s="20" t="s">
        <v>4794</v>
      </c>
      <c r="U6261" s="12" t="s">
        <v>916</v>
      </c>
      <c r="W6261" s="12" t="s">
        <v>862</v>
      </c>
      <c r="AI6261" s="12" t="s">
        <v>100</v>
      </c>
      <c r="AK6261" s="12" t="s">
        <v>100</v>
      </c>
      <c r="BN6261" s="12">
        <v>1</v>
      </c>
      <c r="BP6261" s="12" t="s">
        <v>3803</v>
      </c>
      <c r="BR6261" s="9" t="s">
        <v>5081</v>
      </c>
      <c r="BS6261" s="9" t="s">
        <v>5082</v>
      </c>
      <c r="BT6261" s="9" t="s">
        <v>100</v>
      </c>
      <c r="BU6261" s="9" t="s">
        <v>100</v>
      </c>
      <c r="BV6261" s="9" t="s">
        <v>100</v>
      </c>
      <c r="BW6261" s="9" t="s">
        <v>100</v>
      </c>
      <c r="BX6261" s="9" t="s">
        <v>100</v>
      </c>
      <c r="BY6261" s="9" t="s">
        <v>100</v>
      </c>
    </row>
    <row r="6262" spans="1:77" ht="45" x14ac:dyDescent="0.25">
      <c r="A6262" s="12">
        <v>1</v>
      </c>
      <c r="B6262" s="11" t="str">
        <f t="shared" si="353"/>
        <v>Общий расчет. Анализ даты. Анализ даты. Символические звезды. Ошибка Инь-Ян. Нет</v>
      </c>
      <c r="C6262" s="11" t="str">
        <f>IFERROR(VLOOKUP(I6262,lvl_1[],2,FALSE),"Нет")</f>
        <v>Общий расчет</v>
      </c>
      <c r="D6262" s="11" t="str">
        <f>IFERROR(VLOOKUP(Rule!J6262,lvl_2[],2,FALSE),"Нет")</f>
        <v>Анализ даты</v>
      </c>
      <c r="E6262" s="11" t="str">
        <f>IFERROR(VLOOKUP(Rule!K6262,lvl_3[],2,FALSE),"Нет")</f>
        <v>Анализ даты</v>
      </c>
      <c r="F6262" s="11" t="str">
        <f>IFERROR(INDEX(lvl_4[],MATCH(L6262,lvl_4[ID],0),MATCH(TEXT(K6262,"##0"),lvl_4[#Headers],0)),"Нет")</f>
        <v>Символические звезды</v>
      </c>
      <c r="G6262" s="11" t="str">
        <f>IFERROR(INDEX(lvl_5[],MATCH(M6262,lvl_5[ID],0),MATCH(_xlfn.CONCAT(TEXT(K6262,"##0"),"_",TEXT(L6262,"##0")),lvl_5[#Headers],0)),"Нет")</f>
        <v>Ошибка Инь-Ян</v>
      </c>
      <c r="H6262" s="11" t="str">
        <f>IFERROR(INDEX(lvl_6[],MATCH(N6262,lvl_6[ID],0),MATCH(_xlfn.CONCAT(K6262,"_",L6262,"_",M6262),lvl_6[#Headers],0)),"Нет")</f>
        <v>Нет</v>
      </c>
      <c r="I6262" s="12">
        <v>1</v>
      </c>
      <c r="J6262" s="12">
        <v>4</v>
      </c>
      <c r="K6262" s="12">
        <v>1</v>
      </c>
      <c r="L6262" s="12">
        <v>5</v>
      </c>
      <c r="M6262" s="12">
        <v>23</v>
      </c>
      <c r="N6262" s="12">
        <v>1938</v>
      </c>
      <c r="O6262" s="12">
        <f>COUNTIF($P$2:P6262,P6262)</f>
        <v>1</v>
      </c>
      <c r="P6262" s="12" t="str">
        <f t="shared" si="354"/>
        <v>14105231938</v>
      </c>
      <c r="Q6262" s="12" t="str">
        <f t="shared" si="355"/>
        <v>141052319380001</v>
      </c>
      <c r="R6262" s="20" t="s">
        <v>4795</v>
      </c>
      <c r="U6262" s="12" t="s">
        <v>903</v>
      </c>
      <c r="W6262" s="12" t="s">
        <v>863</v>
      </c>
      <c r="AI6262" s="12" t="s">
        <v>100</v>
      </c>
      <c r="AK6262" s="12" t="s">
        <v>100</v>
      </c>
      <c r="BN6262" s="12">
        <v>1</v>
      </c>
      <c r="BP6262" s="12" t="s">
        <v>3803</v>
      </c>
      <c r="BR6262" s="9" t="s">
        <v>5073</v>
      </c>
      <c r="BS6262" s="9" t="s">
        <v>5083</v>
      </c>
      <c r="BT6262" s="9" t="s">
        <v>100</v>
      </c>
      <c r="BU6262" s="9" t="s">
        <v>100</v>
      </c>
      <c r="BV6262" s="9" t="s">
        <v>100</v>
      </c>
      <c r="BW6262" s="9" t="s">
        <v>100</v>
      </c>
      <c r="BX6262" s="9" t="s">
        <v>100</v>
      </c>
      <c r="BY6262" s="9" t="s">
        <v>100</v>
      </c>
    </row>
    <row r="6263" spans="1:77" ht="45" x14ac:dyDescent="0.25">
      <c r="A6263" s="12">
        <v>1</v>
      </c>
      <c r="B6263" s="11" t="str">
        <f t="shared" si="353"/>
        <v>Общий расчет. Анализ даты. Анализ даты. Символические звезды. Ошибка Инь-Ян. Нет</v>
      </c>
      <c r="C6263" s="11" t="str">
        <f>IFERROR(VLOOKUP(I6263,lvl_1[],2,FALSE),"Нет")</f>
        <v>Общий расчет</v>
      </c>
      <c r="D6263" s="11" t="str">
        <f>IFERROR(VLOOKUP(Rule!J6263,lvl_2[],2,FALSE),"Нет")</f>
        <v>Анализ даты</v>
      </c>
      <c r="E6263" s="11" t="str">
        <f>IFERROR(VLOOKUP(Rule!K6263,lvl_3[],2,FALSE),"Нет")</f>
        <v>Анализ даты</v>
      </c>
      <c r="F6263" s="11" t="str">
        <f>IFERROR(INDEX(lvl_4[],MATCH(L6263,lvl_4[ID],0),MATCH(TEXT(K6263,"##0"),lvl_4[#Headers],0)),"Нет")</f>
        <v>Символические звезды</v>
      </c>
      <c r="G6263" s="11" t="str">
        <f>IFERROR(INDEX(lvl_5[],MATCH(M6263,lvl_5[ID],0),MATCH(_xlfn.CONCAT(TEXT(K6263,"##0"),"_",TEXT(L6263,"##0")),lvl_5[#Headers],0)),"Нет")</f>
        <v>Ошибка Инь-Ян</v>
      </c>
      <c r="H6263" s="11" t="str">
        <f>IFERROR(INDEX(lvl_6[],MATCH(N6263,lvl_6[ID],0),MATCH(_xlfn.CONCAT(K6263,"_",L6263,"_",M6263),lvl_6[#Headers],0)),"Нет")</f>
        <v>Нет</v>
      </c>
      <c r="I6263" s="12">
        <v>1</v>
      </c>
      <c r="J6263" s="12">
        <v>4</v>
      </c>
      <c r="K6263" s="12">
        <v>1</v>
      </c>
      <c r="L6263" s="12">
        <v>5</v>
      </c>
      <c r="M6263" s="12">
        <v>23</v>
      </c>
      <c r="N6263" s="12">
        <v>1939</v>
      </c>
      <c r="O6263" s="12">
        <f>COUNTIF($P$2:P6263,P6263)</f>
        <v>1</v>
      </c>
      <c r="P6263" s="12" t="str">
        <f t="shared" si="354"/>
        <v>14105231939</v>
      </c>
      <c r="Q6263" s="12" t="str">
        <f t="shared" si="355"/>
        <v>141052319390001</v>
      </c>
      <c r="R6263" s="20" t="s">
        <v>4796</v>
      </c>
      <c r="U6263" s="12" t="s">
        <v>905</v>
      </c>
      <c r="W6263" s="12" t="s">
        <v>864</v>
      </c>
      <c r="AI6263" s="12" t="s">
        <v>100</v>
      </c>
      <c r="AK6263" s="12" t="s">
        <v>100</v>
      </c>
      <c r="BN6263" s="12">
        <v>1</v>
      </c>
      <c r="BP6263" s="12" t="s">
        <v>3803</v>
      </c>
      <c r="BR6263" s="9" t="s">
        <v>5075</v>
      </c>
      <c r="BS6263" s="9" t="s">
        <v>5084</v>
      </c>
      <c r="BT6263" s="9" t="s">
        <v>100</v>
      </c>
      <c r="BU6263" s="9" t="s">
        <v>100</v>
      </c>
      <c r="BV6263" s="9" t="s">
        <v>100</v>
      </c>
      <c r="BW6263" s="9" t="s">
        <v>100</v>
      </c>
      <c r="BX6263" s="9" t="s">
        <v>100</v>
      </c>
      <c r="BY6263" s="9" t="s">
        <v>100</v>
      </c>
    </row>
    <row r="6264" spans="1:77" ht="45" x14ac:dyDescent="0.25">
      <c r="A6264" s="12">
        <v>1</v>
      </c>
      <c r="B6264" s="11" t="str">
        <f t="shared" si="353"/>
        <v>Общий расчет. Анализ даты. Анализ даты. Символические звезды. Ошибка Инь-Ян. Нет</v>
      </c>
      <c r="C6264" s="11" t="str">
        <f>IFERROR(VLOOKUP(I6264,lvl_1[],2,FALSE),"Нет")</f>
        <v>Общий расчет</v>
      </c>
      <c r="D6264" s="11" t="str">
        <f>IFERROR(VLOOKUP(Rule!J6264,lvl_2[],2,FALSE),"Нет")</f>
        <v>Анализ даты</v>
      </c>
      <c r="E6264" s="11" t="str">
        <f>IFERROR(VLOOKUP(Rule!K6264,lvl_3[],2,FALSE),"Нет")</f>
        <v>Анализ даты</v>
      </c>
      <c r="F6264" s="11" t="str">
        <f>IFERROR(INDEX(lvl_4[],MATCH(L6264,lvl_4[ID],0),MATCH(TEXT(K6264,"##0"),lvl_4[#Headers],0)),"Нет")</f>
        <v>Символические звезды</v>
      </c>
      <c r="G6264" s="11" t="str">
        <f>IFERROR(INDEX(lvl_5[],MATCH(M6264,lvl_5[ID],0),MATCH(_xlfn.CONCAT(TEXT(K6264,"##0"),"_",TEXT(L6264,"##0")),lvl_5[#Headers],0)),"Нет")</f>
        <v>Ошибка Инь-Ян</v>
      </c>
      <c r="H6264" s="11" t="str">
        <f>IFERROR(INDEX(lvl_6[],MATCH(N6264,lvl_6[ID],0),MATCH(_xlfn.CONCAT(K6264,"_",L6264,"_",M6264),lvl_6[#Headers],0)),"Нет")</f>
        <v>Нет</v>
      </c>
      <c r="I6264" s="12">
        <v>1</v>
      </c>
      <c r="J6264" s="12">
        <v>4</v>
      </c>
      <c r="K6264" s="12">
        <v>1</v>
      </c>
      <c r="L6264" s="12">
        <v>5</v>
      </c>
      <c r="M6264" s="12">
        <v>23</v>
      </c>
      <c r="N6264" s="12">
        <v>1940</v>
      </c>
      <c r="O6264" s="12">
        <f>COUNTIF($P$2:P6264,P6264)</f>
        <v>1</v>
      </c>
      <c r="P6264" s="12" t="str">
        <f t="shared" si="354"/>
        <v>14105231940</v>
      </c>
      <c r="Q6264" s="12" t="str">
        <f t="shared" si="355"/>
        <v>141052319400001</v>
      </c>
      <c r="R6264" s="20" t="s">
        <v>4797</v>
      </c>
      <c r="U6264" s="12" t="s">
        <v>907</v>
      </c>
      <c r="W6264" s="12" t="s">
        <v>865</v>
      </c>
      <c r="AI6264" s="12" t="s">
        <v>100</v>
      </c>
      <c r="AK6264" s="12" t="s">
        <v>100</v>
      </c>
      <c r="BN6264" s="12">
        <v>1</v>
      </c>
      <c r="BP6264" s="12" t="s">
        <v>3803</v>
      </c>
      <c r="BR6264" s="9" t="s">
        <v>5077</v>
      </c>
      <c r="BS6264" s="9" t="s">
        <v>5085</v>
      </c>
      <c r="BT6264" s="9" t="s">
        <v>100</v>
      </c>
      <c r="BU6264" s="9" t="s">
        <v>100</v>
      </c>
      <c r="BV6264" s="9" t="s">
        <v>100</v>
      </c>
      <c r="BW6264" s="9" t="s">
        <v>100</v>
      </c>
      <c r="BX6264" s="9" t="s">
        <v>100</v>
      </c>
      <c r="BY6264" s="9" t="s">
        <v>100</v>
      </c>
    </row>
    <row r="6265" spans="1:77" ht="45" x14ac:dyDescent="0.25">
      <c r="A6265" s="12">
        <v>1</v>
      </c>
      <c r="B6265" s="11" t="str">
        <f t="shared" si="353"/>
        <v>Общий расчет. Анализ даты. Анализ даты. Символические звезды. Ошибка Инь-Ян. Нет</v>
      </c>
      <c r="C6265" s="11" t="str">
        <f>IFERROR(VLOOKUP(I6265,lvl_1[],2,FALSE),"Нет")</f>
        <v>Общий расчет</v>
      </c>
      <c r="D6265" s="11" t="str">
        <f>IFERROR(VLOOKUP(Rule!J6265,lvl_2[],2,FALSE),"Нет")</f>
        <v>Анализ даты</v>
      </c>
      <c r="E6265" s="11" t="str">
        <f>IFERROR(VLOOKUP(Rule!K6265,lvl_3[],2,FALSE),"Нет")</f>
        <v>Анализ даты</v>
      </c>
      <c r="F6265" s="11" t="str">
        <f>IFERROR(INDEX(lvl_4[],MATCH(L6265,lvl_4[ID],0),MATCH(TEXT(K6265,"##0"),lvl_4[#Headers],0)),"Нет")</f>
        <v>Символические звезды</v>
      </c>
      <c r="G6265" s="11" t="str">
        <f>IFERROR(INDEX(lvl_5[],MATCH(M6265,lvl_5[ID],0),MATCH(_xlfn.CONCAT(TEXT(K6265,"##0"),"_",TEXT(L6265,"##0")),lvl_5[#Headers],0)),"Нет")</f>
        <v>Ошибка Инь-Ян</v>
      </c>
      <c r="H6265" s="11" t="str">
        <f>IFERROR(INDEX(lvl_6[],MATCH(N6265,lvl_6[ID],0),MATCH(_xlfn.CONCAT(K6265,"_",L6265,"_",M6265),lvl_6[#Headers],0)),"Нет")</f>
        <v>Нет</v>
      </c>
      <c r="I6265" s="12">
        <v>1</v>
      </c>
      <c r="J6265" s="12">
        <v>4</v>
      </c>
      <c r="K6265" s="12">
        <v>1</v>
      </c>
      <c r="L6265" s="12">
        <v>5</v>
      </c>
      <c r="M6265" s="12">
        <v>23</v>
      </c>
      <c r="N6265" s="12">
        <v>1941</v>
      </c>
      <c r="O6265" s="12">
        <f>COUNTIF($P$2:P6265,P6265)</f>
        <v>1</v>
      </c>
      <c r="P6265" s="12" t="str">
        <f t="shared" si="354"/>
        <v>14105231941</v>
      </c>
      <c r="Q6265" s="12" t="str">
        <f t="shared" si="355"/>
        <v>141052319410001</v>
      </c>
      <c r="R6265" s="20" t="s">
        <v>4798</v>
      </c>
      <c r="U6265" s="12" t="s">
        <v>912</v>
      </c>
      <c r="W6265" s="12" t="s">
        <v>866</v>
      </c>
      <c r="AI6265" s="12" t="s">
        <v>100</v>
      </c>
      <c r="AK6265" s="12" t="s">
        <v>100</v>
      </c>
      <c r="BN6265" s="12">
        <v>1</v>
      </c>
      <c r="BP6265" s="12" t="s">
        <v>3803</v>
      </c>
      <c r="BR6265" s="9" t="s">
        <v>5079</v>
      </c>
      <c r="BS6265" s="9" t="s">
        <v>5086</v>
      </c>
      <c r="BT6265" s="9" t="s">
        <v>100</v>
      </c>
      <c r="BU6265" s="9" t="s">
        <v>100</v>
      </c>
      <c r="BV6265" s="9" t="s">
        <v>100</v>
      </c>
      <c r="BW6265" s="9" t="s">
        <v>100</v>
      </c>
      <c r="BX6265" s="9" t="s">
        <v>100</v>
      </c>
      <c r="BY6265" s="9" t="s">
        <v>100</v>
      </c>
    </row>
    <row r="6266" spans="1:77" ht="45" x14ac:dyDescent="0.25">
      <c r="A6266" s="12">
        <v>1</v>
      </c>
      <c r="B6266" s="11" t="str">
        <f t="shared" si="353"/>
        <v>Общий расчет. Анализ даты. Анализ даты. Символические звезды. Ошибка Инь-Ян. Нет</v>
      </c>
      <c r="C6266" s="11" t="str">
        <f>IFERROR(VLOOKUP(I6266,lvl_1[],2,FALSE),"Нет")</f>
        <v>Общий расчет</v>
      </c>
      <c r="D6266" s="11" t="str">
        <f>IFERROR(VLOOKUP(Rule!J6266,lvl_2[],2,FALSE),"Нет")</f>
        <v>Анализ даты</v>
      </c>
      <c r="E6266" s="11" t="str">
        <f>IFERROR(VLOOKUP(Rule!K6266,lvl_3[],2,FALSE),"Нет")</f>
        <v>Анализ даты</v>
      </c>
      <c r="F6266" s="11" t="str">
        <f>IFERROR(INDEX(lvl_4[],MATCH(L6266,lvl_4[ID],0),MATCH(TEXT(K6266,"##0"),lvl_4[#Headers],0)),"Нет")</f>
        <v>Символические звезды</v>
      </c>
      <c r="G6266" s="11" t="str">
        <f>IFERROR(INDEX(lvl_5[],MATCH(M6266,lvl_5[ID],0),MATCH(_xlfn.CONCAT(TEXT(K6266,"##0"),"_",TEXT(L6266,"##0")),lvl_5[#Headers],0)),"Нет")</f>
        <v>Ошибка Инь-Ян</v>
      </c>
      <c r="H6266" s="11" t="str">
        <f>IFERROR(INDEX(lvl_6[],MATCH(N6266,lvl_6[ID],0),MATCH(_xlfn.CONCAT(K6266,"_",L6266,"_",M6266),lvl_6[#Headers],0)),"Нет")</f>
        <v>Нет</v>
      </c>
      <c r="I6266" s="12">
        <v>1</v>
      </c>
      <c r="J6266" s="12">
        <v>4</v>
      </c>
      <c r="K6266" s="12">
        <v>1</v>
      </c>
      <c r="L6266" s="12">
        <v>5</v>
      </c>
      <c r="M6266" s="12">
        <v>23</v>
      </c>
      <c r="N6266" s="12">
        <v>1942</v>
      </c>
      <c r="O6266" s="12">
        <f>COUNTIF($P$2:P6266,P6266)</f>
        <v>1</v>
      </c>
      <c r="P6266" s="12" t="str">
        <f t="shared" si="354"/>
        <v>14105231942</v>
      </c>
      <c r="Q6266" s="12" t="str">
        <f t="shared" si="355"/>
        <v>141052319420001</v>
      </c>
      <c r="R6266" s="20" t="s">
        <v>4799</v>
      </c>
      <c r="U6266" s="12" t="s">
        <v>914</v>
      </c>
      <c r="W6266" s="12" t="s">
        <v>867</v>
      </c>
      <c r="AI6266" s="12" t="s">
        <v>100</v>
      </c>
      <c r="AK6266" s="12" t="s">
        <v>100</v>
      </c>
      <c r="BN6266" s="12">
        <v>1</v>
      </c>
      <c r="BP6266" s="12" t="s">
        <v>3803</v>
      </c>
      <c r="BR6266" s="9" t="s">
        <v>5071</v>
      </c>
      <c r="BS6266" s="9" t="s">
        <v>5070</v>
      </c>
      <c r="BT6266" s="9" t="s">
        <v>100</v>
      </c>
      <c r="BU6266" s="9" t="s">
        <v>100</v>
      </c>
      <c r="BV6266" s="9" t="s">
        <v>100</v>
      </c>
      <c r="BW6266" s="9" t="s">
        <v>100</v>
      </c>
      <c r="BX6266" s="9" t="s">
        <v>100</v>
      </c>
      <c r="BY6266" s="9" t="s">
        <v>100</v>
      </c>
    </row>
    <row r="6267" spans="1:77" ht="45" x14ac:dyDescent="0.25">
      <c r="A6267" s="12">
        <v>1</v>
      </c>
      <c r="B6267" s="11" t="str">
        <f t="shared" si="353"/>
        <v>Общий расчет. Анализ даты. Анализ даты. Символические звезды. Ошибка Инь-Ян. Нет</v>
      </c>
      <c r="C6267" s="11" t="str">
        <f>IFERROR(VLOOKUP(I6267,lvl_1[],2,FALSE),"Нет")</f>
        <v>Общий расчет</v>
      </c>
      <c r="D6267" s="11" t="str">
        <f>IFERROR(VLOOKUP(Rule!J6267,lvl_2[],2,FALSE),"Нет")</f>
        <v>Анализ даты</v>
      </c>
      <c r="E6267" s="11" t="str">
        <f>IFERROR(VLOOKUP(Rule!K6267,lvl_3[],2,FALSE),"Нет")</f>
        <v>Анализ даты</v>
      </c>
      <c r="F6267" s="11" t="str">
        <f>IFERROR(INDEX(lvl_4[],MATCH(L6267,lvl_4[ID],0),MATCH(TEXT(K6267,"##0"),lvl_4[#Headers],0)),"Нет")</f>
        <v>Символические звезды</v>
      </c>
      <c r="G6267" s="11" t="str">
        <f>IFERROR(INDEX(lvl_5[],MATCH(M6267,lvl_5[ID],0),MATCH(_xlfn.CONCAT(TEXT(K6267,"##0"),"_",TEXT(L6267,"##0")),lvl_5[#Headers],0)),"Нет")</f>
        <v>Ошибка Инь-Ян</v>
      </c>
      <c r="H6267" s="11" t="str">
        <f>IFERROR(INDEX(lvl_6[],MATCH(N6267,lvl_6[ID],0),MATCH(_xlfn.CONCAT(K6267,"_",L6267,"_",M6267),lvl_6[#Headers],0)),"Нет")</f>
        <v>Нет</v>
      </c>
      <c r="I6267" s="12">
        <v>1</v>
      </c>
      <c r="J6267" s="12">
        <v>4</v>
      </c>
      <c r="K6267" s="12">
        <v>1</v>
      </c>
      <c r="L6267" s="12">
        <v>5</v>
      </c>
      <c r="M6267" s="12">
        <v>23</v>
      </c>
      <c r="N6267" s="12">
        <v>1943</v>
      </c>
      <c r="O6267" s="12">
        <f>COUNTIF($P$2:P6267,P6267)</f>
        <v>1</v>
      </c>
      <c r="P6267" s="12" t="str">
        <f t="shared" si="354"/>
        <v>14105231943</v>
      </c>
      <c r="Q6267" s="12" t="str">
        <f t="shared" si="355"/>
        <v>141052319430001</v>
      </c>
      <c r="R6267" s="20" t="s">
        <v>4800</v>
      </c>
      <c r="U6267" s="12" t="s">
        <v>916</v>
      </c>
      <c r="W6267" s="12" t="s">
        <v>868</v>
      </c>
      <c r="AI6267" s="12" t="s">
        <v>100</v>
      </c>
      <c r="AK6267" s="12" t="s">
        <v>100</v>
      </c>
      <c r="BN6267" s="12">
        <v>1</v>
      </c>
      <c r="BP6267" s="12" t="s">
        <v>3803</v>
      </c>
      <c r="BR6267" s="9" t="s">
        <v>5081</v>
      </c>
      <c r="BS6267" s="9" t="s">
        <v>5087</v>
      </c>
      <c r="BT6267" s="9" t="s">
        <v>100</v>
      </c>
      <c r="BU6267" s="9" t="s">
        <v>100</v>
      </c>
      <c r="BV6267" s="9" t="s">
        <v>100</v>
      </c>
      <c r="BW6267" s="9" t="s">
        <v>100</v>
      </c>
      <c r="BX6267" s="9" t="s">
        <v>100</v>
      </c>
      <c r="BY6267" s="9" t="s">
        <v>100</v>
      </c>
    </row>
    <row r="6268" spans="1:77" ht="45" x14ac:dyDescent="0.25">
      <c r="A6268" s="12">
        <v>1</v>
      </c>
      <c r="B6268" s="11" t="str">
        <f t="shared" si="353"/>
        <v>Общий расчет. Анализ даты. Анализ даты. Символические звезды. Одинокий феникс. Нет</v>
      </c>
      <c r="C6268" s="11" t="str">
        <f>IFERROR(VLOOKUP(I6268,lvl_1[],2,FALSE),"Нет")</f>
        <v>Общий расчет</v>
      </c>
      <c r="D6268" s="11" t="str">
        <f>IFERROR(VLOOKUP(Rule!J6268,lvl_2[],2,FALSE),"Нет")</f>
        <v>Анализ даты</v>
      </c>
      <c r="E6268" s="11" t="str">
        <f>IFERROR(VLOOKUP(Rule!K6268,lvl_3[],2,FALSE),"Нет")</f>
        <v>Анализ даты</v>
      </c>
      <c r="F6268" s="11" t="str">
        <f>IFERROR(INDEX(lvl_4[],MATCH(L6268,lvl_4[ID],0),MATCH(TEXT(K6268,"##0"),lvl_4[#Headers],0)),"Нет")</f>
        <v>Символические звезды</v>
      </c>
      <c r="G6268" s="11" t="str">
        <f>IFERROR(INDEX(lvl_5[],MATCH(M6268,lvl_5[ID],0),MATCH(_xlfn.CONCAT(TEXT(K6268,"##0"),"_",TEXT(L6268,"##0")),lvl_5[#Headers],0)),"Нет")</f>
        <v>Одинокий феникс</v>
      </c>
      <c r="H6268" s="11" t="str">
        <f>IFERROR(INDEX(lvl_6[],MATCH(N6268,lvl_6[ID],0),MATCH(_xlfn.CONCAT(K6268,"_",L6268,"_",M6268),lvl_6[#Headers],0)),"Нет")</f>
        <v>Нет</v>
      </c>
      <c r="I6268" s="12">
        <v>1</v>
      </c>
      <c r="J6268" s="12">
        <v>4</v>
      </c>
      <c r="K6268" s="12">
        <v>1</v>
      </c>
      <c r="L6268" s="12">
        <v>5</v>
      </c>
      <c r="M6268" s="12">
        <v>25</v>
      </c>
      <c r="N6268" s="12">
        <v>1944</v>
      </c>
      <c r="O6268" s="12">
        <f>COUNTIF($P$2:P6268,P6268)</f>
        <v>1</v>
      </c>
      <c r="P6268" s="12" t="str">
        <f t="shared" si="354"/>
        <v>14105251944</v>
      </c>
      <c r="Q6268" s="12" t="str">
        <f t="shared" si="355"/>
        <v>141052519440001</v>
      </c>
      <c r="R6268" s="20" t="s">
        <v>4801</v>
      </c>
      <c r="U6268" s="12" t="s">
        <v>901</v>
      </c>
      <c r="W6268" s="12" t="s">
        <v>862</v>
      </c>
      <c r="AI6268" s="12" t="s">
        <v>100</v>
      </c>
      <c r="AK6268" s="12" t="s">
        <v>100</v>
      </c>
      <c r="BN6268" s="12">
        <v>1</v>
      </c>
      <c r="BP6268" s="12" t="s">
        <v>3803</v>
      </c>
      <c r="BR6268" s="9" t="s">
        <v>5088</v>
      </c>
      <c r="BS6268" s="9" t="s">
        <v>5082</v>
      </c>
      <c r="BT6268" s="9" t="s">
        <v>100</v>
      </c>
      <c r="BU6268" s="9" t="s">
        <v>100</v>
      </c>
      <c r="BV6268" s="9" t="s">
        <v>100</v>
      </c>
      <c r="BW6268" s="9" t="s">
        <v>100</v>
      </c>
      <c r="BX6268" s="9" t="s">
        <v>100</v>
      </c>
      <c r="BY6268" s="9" t="s">
        <v>100</v>
      </c>
    </row>
    <row r="6269" spans="1:77" ht="45" x14ac:dyDescent="0.25">
      <c r="A6269" s="12">
        <v>1</v>
      </c>
      <c r="B6269" s="11" t="str">
        <f t="shared" si="353"/>
        <v>Общий расчет. Анализ даты. Анализ даты. Символические звезды. Одинокий феникс. Нет</v>
      </c>
      <c r="C6269" s="11" t="str">
        <f>IFERROR(VLOOKUP(I6269,lvl_1[],2,FALSE),"Нет")</f>
        <v>Общий расчет</v>
      </c>
      <c r="D6269" s="11" t="str">
        <f>IFERROR(VLOOKUP(Rule!J6269,lvl_2[],2,FALSE),"Нет")</f>
        <v>Анализ даты</v>
      </c>
      <c r="E6269" s="11" t="str">
        <f>IFERROR(VLOOKUP(Rule!K6269,lvl_3[],2,FALSE),"Нет")</f>
        <v>Анализ даты</v>
      </c>
      <c r="F6269" s="11" t="str">
        <f>IFERROR(INDEX(lvl_4[],MATCH(L6269,lvl_4[ID],0),MATCH(TEXT(K6269,"##0"),lvl_4[#Headers],0)),"Нет")</f>
        <v>Символические звезды</v>
      </c>
      <c r="G6269" s="11" t="str">
        <f>IFERROR(INDEX(lvl_5[],MATCH(M6269,lvl_5[ID],0),MATCH(_xlfn.CONCAT(TEXT(K6269,"##0"),"_",TEXT(L6269,"##0")),lvl_5[#Headers],0)),"Нет")</f>
        <v>Одинокий феникс</v>
      </c>
      <c r="H6269" s="11" t="str">
        <f>IFERROR(INDEX(lvl_6[],MATCH(N6269,lvl_6[ID],0),MATCH(_xlfn.CONCAT(K6269,"_",L6269,"_",M6269),lvl_6[#Headers],0)),"Нет")</f>
        <v>Нет</v>
      </c>
      <c r="I6269" s="12">
        <v>1</v>
      </c>
      <c r="J6269" s="12">
        <v>4</v>
      </c>
      <c r="K6269" s="12">
        <v>1</v>
      </c>
      <c r="L6269" s="12">
        <v>5</v>
      </c>
      <c r="M6269" s="12">
        <v>25</v>
      </c>
      <c r="N6269" s="12">
        <v>1945</v>
      </c>
      <c r="O6269" s="12">
        <f>COUNTIF($P$2:P6269,P6269)</f>
        <v>1</v>
      </c>
      <c r="P6269" s="12" t="str">
        <f t="shared" si="354"/>
        <v>14105251945</v>
      </c>
      <c r="Q6269" s="12" t="str">
        <f t="shared" si="355"/>
        <v>141052519450001</v>
      </c>
      <c r="R6269" s="20" t="s">
        <v>4802</v>
      </c>
      <c r="U6269" s="12" t="s">
        <v>905</v>
      </c>
      <c r="W6269" s="12" t="s">
        <v>862</v>
      </c>
      <c r="AI6269" s="12" t="s">
        <v>100</v>
      </c>
      <c r="AK6269" s="12" t="s">
        <v>100</v>
      </c>
      <c r="BN6269" s="12">
        <v>1</v>
      </c>
      <c r="BP6269" s="12" t="s">
        <v>3803</v>
      </c>
      <c r="BR6269" s="9" t="s">
        <v>5075</v>
      </c>
      <c r="BS6269" s="9" t="s">
        <v>5082</v>
      </c>
      <c r="BT6269" s="9" t="s">
        <v>100</v>
      </c>
      <c r="BU6269" s="9" t="s">
        <v>100</v>
      </c>
      <c r="BV6269" s="9" t="s">
        <v>100</v>
      </c>
      <c r="BW6269" s="9" t="s">
        <v>100</v>
      </c>
      <c r="BX6269" s="9" t="s">
        <v>100</v>
      </c>
      <c r="BY6269" s="9" t="s">
        <v>100</v>
      </c>
    </row>
    <row r="6270" spans="1:77" ht="45" x14ac:dyDescent="0.25">
      <c r="A6270" s="12">
        <v>1</v>
      </c>
      <c r="B6270" s="11" t="str">
        <f t="shared" si="353"/>
        <v>Общий расчет. Анализ даты. Анализ даты. Символические звезды. Одинокий феникс. Нет</v>
      </c>
      <c r="C6270" s="11" t="str">
        <f>IFERROR(VLOOKUP(I6270,lvl_1[],2,FALSE),"Нет")</f>
        <v>Общий расчет</v>
      </c>
      <c r="D6270" s="11" t="str">
        <f>IFERROR(VLOOKUP(Rule!J6270,lvl_2[],2,FALSE),"Нет")</f>
        <v>Анализ даты</v>
      </c>
      <c r="E6270" s="11" t="str">
        <f>IFERROR(VLOOKUP(Rule!K6270,lvl_3[],2,FALSE),"Нет")</f>
        <v>Анализ даты</v>
      </c>
      <c r="F6270" s="11" t="str">
        <f>IFERROR(INDEX(lvl_4[],MATCH(L6270,lvl_4[ID],0),MATCH(TEXT(K6270,"##0"),lvl_4[#Headers],0)),"Нет")</f>
        <v>Символические звезды</v>
      </c>
      <c r="G6270" s="11" t="str">
        <f>IFERROR(INDEX(lvl_5[],MATCH(M6270,lvl_5[ID],0),MATCH(_xlfn.CONCAT(TEXT(K6270,"##0"),"_",TEXT(L6270,"##0")),lvl_5[#Headers],0)),"Нет")</f>
        <v>Одинокий феникс</v>
      </c>
      <c r="H6270" s="11" t="str">
        <f>IFERROR(INDEX(lvl_6[],MATCH(N6270,lvl_6[ID],0),MATCH(_xlfn.CONCAT(K6270,"_",L6270,"_",M6270),lvl_6[#Headers],0)),"Нет")</f>
        <v>Нет</v>
      </c>
      <c r="I6270" s="12">
        <v>1</v>
      </c>
      <c r="J6270" s="12">
        <v>4</v>
      </c>
      <c r="K6270" s="12">
        <v>1</v>
      </c>
      <c r="L6270" s="12">
        <v>5</v>
      </c>
      <c r="M6270" s="12">
        <v>25</v>
      </c>
      <c r="N6270" s="12">
        <v>1946</v>
      </c>
      <c r="O6270" s="12">
        <f>COUNTIF($P$2:P6270,P6270)</f>
        <v>1</v>
      </c>
      <c r="P6270" s="12" t="str">
        <f t="shared" si="354"/>
        <v>14105251946</v>
      </c>
      <c r="Q6270" s="12" t="str">
        <f t="shared" si="355"/>
        <v>141052519460001</v>
      </c>
      <c r="R6270" s="20" t="s">
        <v>4803</v>
      </c>
      <c r="U6270" s="12" t="s">
        <v>912</v>
      </c>
      <c r="W6270" s="12" t="s">
        <v>868</v>
      </c>
      <c r="AI6270" s="12" t="s">
        <v>100</v>
      </c>
      <c r="AK6270" s="12" t="s">
        <v>100</v>
      </c>
      <c r="BN6270" s="12">
        <v>1</v>
      </c>
      <c r="BP6270" s="12" t="s">
        <v>3803</v>
      </c>
      <c r="BR6270" s="9" t="s">
        <v>5079</v>
      </c>
      <c r="BS6270" s="9" t="s">
        <v>5087</v>
      </c>
      <c r="BT6270" s="9" t="s">
        <v>100</v>
      </c>
      <c r="BU6270" s="9" t="s">
        <v>100</v>
      </c>
      <c r="BV6270" s="9" t="s">
        <v>100</v>
      </c>
      <c r="BW6270" s="9" t="s">
        <v>100</v>
      </c>
      <c r="BX6270" s="9" t="s">
        <v>100</v>
      </c>
      <c r="BY6270" s="9" t="s">
        <v>100</v>
      </c>
    </row>
    <row r="6271" spans="1:77" ht="45" x14ac:dyDescent="0.25">
      <c r="A6271" s="12">
        <v>1</v>
      </c>
      <c r="B6271" s="11" t="str">
        <f t="shared" si="353"/>
        <v>Общий расчет. Анализ даты. Анализ даты. Символические звезды. Одинокий феникс. Нет</v>
      </c>
      <c r="C6271" s="11" t="str">
        <f>IFERROR(VLOOKUP(I6271,lvl_1[],2,FALSE),"Нет")</f>
        <v>Общий расчет</v>
      </c>
      <c r="D6271" s="11" t="str">
        <f>IFERROR(VLOOKUP(Rule!J6271,lvl_2[],2,FALSE),"Нет")</f>
        <v>Анализ даты</v>
      </c>
      <c r="E6271" s="11" t="str">
        <f>IFERROR(VLOOKUP(Rule!K6271,lvl_3[],2,FALSE),"Нет")</f>
        <v>Анализ даты</v>
      </c>
      <c r="F6271" s="11" t="str">
        <f>IFERROR(INDEX(lvl_4[],MATCH(L6271,lvl_4[ID],0),MATCH(TEXT(K6271,"##0"),lvl_4[#Headers],0)),"Нет")</f>
        <v>Символические звезды</v>
      </c>
      <c r="G6271" s="11" t="str">
        <f>IFERROR(INDEX(lvl_5[],MATCH(M6271,lvl_5[ID],0),MATCH(_xlfn.CONCAT(TEXT(K6271,"##0"),"_",TEXT(L6271,"##0")),lvl_5[#Headers],0)),"Нет")</f>
        <v>Одинокий феникс</v>
      </c>
      <c r="H6271" s="11" t="str">
        <f>IFERROR(INDEX(lvl_6[],MATCH(N6271,lvl_6[ID],0),MATCH(_xlfn.CONCAT(K6271,"_",L6271,"_",M6271),lvl_6[#Headers],0)),"Нет")</f>
        <v>Нет</v>
      </c>
      <c r="I6271" s="12">
        <v>1</v>
      </c>
      <c r="J6271" s="12">
        <v>4</v>
      </c>
      <c r="K6271" s="12">
        <v>1</v>
      </c>
      <c r="L6271" s="12">
        <v>5</v>
      </c>
      <c r="M6271" s="12">
        <v>25</v>
      </c>
      <c r="N6271" s="12">
        <v>1947</v>
      </c>
      <c r="O6271" s="12">
        <f>COUNTIF($P$2:P6271,P6271)</f>
        <v>1</v>
      </c>
      <c r="P6271" s="12" t="str">
        <f t="shared" si="354"/>
        <v>14105251947</v>
      </c>
      <c r="Q6271" s="12" t="str">
        <f t="shared" si="355"/>
        <v>141052519470001</v>
      </c>
      <c r="R6271" s="20" t="s">
        <v>4804</v>
      </c>
      <c r="U6271" s="12" t="s">
        <v>907</v>
      </c>
      <c r="W6271" s="12" t="s">
        <v>865</v>
      </c>
      <c r="AI6271" s="12" t="s">
        <v>100</v>
      </c>
      <c r="AK6271" s="12" t="s">
        <v>100</v>
      </c>
      <c r="BN6271" s="12">
        <v>1</v>
      </c>
      <c r="BP6271" s="12" t="s">
        <v>3803</v>
      </c>
      <c r="BR6271" s="9" t="s">
        <v>5077</v>
      </c>
      <c r="BS6271" s="9" t="s">
        <v>5085</v>
      </c>
      <c r="BT6271" s="9" t="s">
        <v>100</v>
      </c>
      <c r="BU6271" s="9" t="s">
        <v>100</v>
      </c>
      <c r="BV6271" s="9" t="s">
        <v>100</v>
      </c>
      <c r="BW6271" s="9" t="s">
        <v>100</v>
      </c>
      <c r="BX6271" s="9" t="s">
        <v>100</v>
      </c>
      <c r="BY6271" s="9" t="s">
        <v>100</v>
      </c>
    </row>
    <row r="6272" spans="1:77" ht="45" x14ac:dyDescent="0.25">
      <c r="A6272" s="12">
        <v>1</v>
      </c>
      <c r="B6272" s="11" t="str">
        <f t="shared" si="353"/>
        <v>Общий расчет. Анализ даты. Анализ даты. Символические звезды. Одинокий феникс. Нет</v>
      </c>
      <c r="C6272" s="11" t="str">
        <f>IFERROR(VLOOKUP(I6272,lvl_1[],2,FALSE),"Нет")</f>
        <v>Общий расчет</v>
      </c>
      <c r="D6272" s="11" t="str">
        <f>IFERROR(VLOOKUP(Rule!J6272,lvl_2[],2,FALSE),"Нет")</f>
        <v>Анализ даты</v>
      </c>
      <c r="E6272" s="11" t="str">
        <f>IFERROR(VLOOKUP(Rule!K6272,lvl_3[],2,FALSE),"Нет")</f>
        <v>Анализ даты</v>
      </c>
      <c r="F6272" s="11" t="str">
        <f>IFERROR(INDEX(lvl_4[],MATCH(L6272,lvl_4[ID],0),MATCH(TEXT(K6272,"##0"),lvl_4[#Headers],0)),"Нет")</f>
        <v>Символические звезды</v>
      </c>
      <c r="G6272" s="11" t="str">
        <f>IFERROR(INDEX(lvl_5[],MATCH(M6272,lvl_5[ID],0),MATCH(_xlfn.CONCAT(TEXT(K6272,"##0"),"_",TEXT(L6272,"##0")),lvl_5[#Headers],0)),"Нет")</f>
        <v>Одинокий феникс</v>
      </c>
      <c r="H6272" s="11" t="str">
        <f>IFERROR(INDEX(lvl_6[],MATCH(N6272,lvl_6[ID],0),MATCH(_xlfn.CONCAT(K6272,"_",L6272,"_",M6272),lvl_6[#Headers],0)),"Нет")</f>
        <v>Нет</v>
      </c>
      <c r="I6272" s="12">
        <v>1</v>
      </c>
      <c r="J6272" s="12">
        <v>4</v>
      </c>
      <c r="K6272" s="12">
        <v>1</v>
      </c>
      <c r="L6272" s="12">
        <v>5</v>
      </c>
      <c r="M6272" s="12">
        <v>25</v>
      </c>
      <c r="N6272" s="12">
        <v>1948</v>
      </c>
      <c r="O6272" s="12">
        <f>COUNTIF($P$2:P6272,P6272)</f>
        <v>1</v>
      </c>
      <c r="P6272" s="12" t="str">
        <f t="shared" si="354"/>
        <v>14105251948</v>
      </c>
      <c r="Q6272" s="12" t="str">
        <f t="shared" si="355"/>
        <v>141052519480001</v>
      </c>
      <c r="R6272" s="20" t="s">
        <v>4805</v>
      </c>
      <c r="U6272" s="12" t="s">
        <v>914</v>
      </c>
      <c r="W6272" s="12" t="s">
        <v>859</v>
      </c>
      <c r="AI6272" s="12" t="s">
        <v>100</v>
      </c>
      <c r="AK6272" s="12" t="s">
        <v>100</v>
      </c>
      <c r="BN6272" s="12">
        <v>1</v>
      </c>
      <c r="BP6272" s="12" t="s">
        <v>3803</v>
      </c>
      <c r="BR6272" s="9" t="s">
        <v>5071</v>
      </c>
      <c r="BS6272" s="9" t="s">
        <v>5078</v>
      </c>
      <c r="BT6272" s="9" t="s">
        <v>100</v>
      </c>
      <c r="BU6272" s="9" t="s">
        <v>100</v>
      </c>
      <c r="BV6272" s="9" t="s">
        <v>100</v>
      </c>
      <c r="BW6272" s="9" t="s">
        <v>100</v>
      </c>
      <c r="BX6272" s="9" t="s">
        <v>100</v>
      </c>
      <c r="BY6272" s="9" t="s">
        <v>100</v>
      </c>
    </row>
    <row r="6273" spans="1:77" ht="45" x14ac:dyDescent="0.25">
      <c r="A6273" s="12">
        <v>1</v>
      </c>
      <c r="B6273" s="11" t="str">
        <f t="shared" si="353"/>
        <v>Общий расчет. Анализ даты. Анализ даты. Символические звезды. Одинокий феникс. Нет</v>
      </c>
      <c r="C6273" s="11" t="str">
        <f>IFERROR(VLOOKUP(I6273,lvl_1[],2,FALSE),"Нет")</f>
        <v>Общий расчет</v>
      </c>
      <c r="D6273" s="11" t="str">
        <f>IFERROR(VLOOKUP(Rule!J6273,lvl_2[],2,FALSE),"Нет")</f>
        <v>Анализ даты</v>
      </c>
      <c r="E6273" s="11" t="str">
        <f>IFERROR(VLOOKUP(Rule!K6273,lvl_3[],2,FALSE),"Нет")</f>
        <v>Анализ даты</v>
      </c>
      <c r="F6273" s="11" t="str">
        <f>IFERROR(INDEX(lvl_4[],MATCH(L6273,lvl_4[ID],0),MATCH(TEXT(K6273,"##0"),lvl_4[#Headers],0)),"Нет")</f>
        <v>Символические звезды</v>
      </c>
      <c r="G6273" s="11" t="str">
        <f>IFERROR(INDEX(lvl_5[],MATCH(M6273,lvl_5[ID],0),MATCH(_xlfn.CONCAT(TEXT(K6273,"##0"),"_",TEXT(L6273,"##0")),lvl_5[#Headers],0)),"Нет")</f>
        <v>Одинокий феникс</v>
      </c>
      <c r="H6273" s="11" t="str">
        <f>IFERROR(INDEX(lvl_6[],MATCH(N6273,lvl_6[ID],0),MATCH(_xlfn.CONCAT(K6273,"_",L6273,"_",M6273),lvl_6[#Headers],0)),"Нет")</f>
        <v>Нет</v>
      </c>
      <c r="I6273" s="12">
        <v>1</v>
      </c>
      <c r="J6273" s="12">
        <v>4</v>
      </c>
      <c r="K6273" s="12">
        <v>1</v>
      </c>
      <c r="L6273" s="12">
        <v>5</v>
      </c>
      <c r="M6273" s="12">
        <v>25</v>
      </c>
      <c r="N6273" s="12">
        <v>1949</v>
      </c>
      <c r="O6273" s="12">
        <f>COUNTIF($P$2:P6273,P6273)</f>
        <v>1</v>
      </c>
      <c r="P6273" s="12" t="str">
        <f t="shared" si="354"/>
        <v>14105251949</v>
      </c>
      <c r="Q6273" s="12" t="str">
        <f t="shared" si="355"/>
        <v>141052519490001</v>
      </c>
      <c r="R6273" s="20" t="s">
        <v>4806</v>
      </c>
      <c r="U6273" s="12" t="s">
        <v>907</v>
      </c>
      <c r="W6273" s="12" t="s">
        <v>863</v>
      </c>
      <c r="AI6273" s="12" t="s">
        <v>100</v>
      </c>
      <c r="AK6273" s="12" t="s">
        <v>100</v>
      </c>
      <c r="BN6273" s="12">
        <v>1</v>
      </c>
      <c r="BP6273" s="12" t="s">
        <v>3803</v>
      </c>
      <c r="BR6273" s="9" t="s">
        <v>5077</v>
      </c>
      <c r="BS6273" s="9" t="s">
        <v>5083</v>
      </c>
      <c r="BT6273" s="9" t="s">
        <v>100</v>
      </c>
      <c r="BU6273" s="9" t="s">
        <v>100</v>
      </c>
      <c r="BV6273" s="9" t="s">
        <v>100</v>
      </c>
      <c r="BW6273" s="9" t="s">
        <v>100</v>
      </c>
      <c r="BX6273" s="9" t="s">
        <v>100</v>
      </c>
      <c r="BY6273" s="9" t="s">
        <v>100</v>
      </c>
    </row>
    <row r="6274" spans="1:77" ht="45" x14ac:dyDescent="0.25">
      <c r="A6274" s="12">
        <v>1</v>
      </c>
      <c r="B6274" s="11" t="str">
        <f t="shared" si="353"/>
        <v>Общий расчет. Анализ даты. Анализ даты. Символические звезды. Одинокий феникс. Нет</v>
      </c>
      <c r="C6274" s="11" t="str">
        <f>IFERROR(VLOOKUP(I6274,lvl_1[],2,FALSE),"Нет")</f>
        <v>Общий расчет</v>
      </c>
      <c r="D6274" s="11" t="str">
        <f>IFERROR(VLOOKUP(Rule!J6274,lvl_2[],2,FALSE),"Нет")</f>
        <v>Анализ даты</v>
      </c>
      <c r="E6274" s="11" t="str">
        <f>IFERROR(VLOOKUP(Rule!K6274,lvl_3[],2,FALSE),"Нет")</f>
        <v>Анализ даты</v>
      </c>
      <c r="F6274" s="11" t="str">
        <f>IFERROR(INDEX(lvl_4[],MATCH(L6274,lvl_4[ID],0),MATCH(TEXT(K6274,"##0"),lvl_4[#Headers],0)),"Нет")</f>
        <v>Символические звезды</v>
      </c>
      <c r="G6274" s="11" t="str">
        <f>IFERROR(INDEX(lvl_5[],MATCH(M6274,lvl_5[ID],0),MATCH(_xlfn.CONCAT(TEXT(K6274,"##0"),"_",TEXT(L6274,"##0")),lvl_5[#Headers],0)),"Нет")</f>
        <v>Одинокий феникс</v>
      </c>
      <c r="H6274" s="11" t="str">
        <f>IFERROR(INDEX(lvl_6[],MATCH(N6274,lvl_6[ID],0),MATCH(_xlfn.CONCAT(K6274,"_",L6274,"_",M6274),lvl_6[#Headers],0)),"Нет")</f>
        <v>Нет</v>
      </c>
      <c r="I6274" s="12">
        <v>1</v>
      </c>
      <c r="J6274" s="12">
        <v>4</v>
      </c>
      <c r="K6274" s="12">
        <v>1</v>
      </c>
      <c r="L6274" s="12">
        <v>5</v>
      </c>
      <c r="M6274" s="12">
        <v>25</v>
      </c>
      <c r="N6274" s="12">
        <v>1950</v>
      </c>
      <c r="O6274" s="12">
        <f>COUNTIF($P$2:P6274,P6274)</f>
        <v>1</v>
      </c>
      <c r="P6274" s="12" t="str">
        <f t="shared" si="354"/>
        <v>14105251950</v>
      </c>
      <c r="Q6274" s="12" t="str">
        <f t="shared" si="355"/>
        <v>141052519500001</v>
      </c>
      <c r="R6274" s="20" t="s">
        <v>4807</v>
      </c>
      <c r="U6274" s="12" t="s">
        <v>914</v>
      </c>
      <c r="W6274" s="12" t="s">
        <v>869</v>
      </c>
      <c r="AI6274" s="12" t="s">
        <v>100</v>
      </c>
      <c r="AK6274" s="12" t="s">
        <v>100</v>
      </c>
      <c r="BN6274" s="12">
        <v>1</v>
      </c>
      <c r="BP6274" s="12" t="s">
        <v>3803</v>
      </c>
      <c r="BR6274" s="9" t="s">
        <v>5071</v>
      </c>
      <c r="BS6274" s="9" t="s">
        <v>5074</v>
      </c>
      <c r="BT6274" s="9" t="s">
        <v>100</v>
      </c>
      <c r="BU6274" s="9" t="s">
        <v>100</v>
      </c>
      <c r="BV6274" s="9" t="s">
        <v>100</v>
      </c>
      <c r="BW6274" s="9" t="s">
        <v>100</v>
      </c>
      <c r="BX6274" s="9" t="s">
        <v>100</v>
      </c>
      <c r="BY6274" s="9" t="s">
        <v>100</v>
      </c>
    </row>
    <row r="6275" spans="1:77" ht="45" x14ac:dyDescent="0.25">
      <c r="A6275" s="12">
        <v>1</v>
      </c>
      <c r="B6275" s="11" t="str">
        <f t="shared" si="353"/>
        <v>Общий расчет. Анализ даты. Анализ даты. Символические звезды. Одинокий феникс. Нет</v>
      </c>
      <c r="C6275" s="11" t="str">
        <f>IFERROR(VLOOKUP(I6275,lvl_1[],2,FALSE),"Нет")</f>
        <v>Общий расчет</v>
      </c>
      <c r="D6275" s="11" t="str">
        <f>IFERROR(VLOOKUP(Rule!J6275,lvl_2[],2,FALSE),"Нет")</f>
        <v>Анализ даты</v>
      </c>
      <c r="E6275" s="11" t="str">
        <f>IFERROR(VLOOKUP(Rule!K6275,lvl_3[],2,FALSE),"Нет")</f>
        <v>Анализ даты</v>
      </c>
      <c r="F6275" s="11" t="str">
        <f>IFERROR(INDEX(lvl_4[],MATCH(L6275,lvl_4[ID],0),MATCH(TEXT(K6275,"##0"),lvl_4[#Headers],0)),"Нет")</f>
        <v>Символические звезды</v>
      </c>
      <c r="G6275" s="11" t="str">
        <f>IFERROR(INDEX(lvl_5[],MATCH(M6275,lvl_5[ID],0),MATCH(_xlfn.CONCAT(TEXT(K6275,"##0"),"_",TEXT(L6275,"##0")),lvl_5[#Headers],0)),"Нет")</f>
        <v>Одинокий феникс</v>
      </c>
      <c r="H6275" s="11" t="str">
        <f>IFERROR(INDEX(lvl_6[],MATCH(N6275,lvl_6[ID],0),MATCH(_xlfn.CONCAT(K6275,"_",L6275,"_",M6275),lvl_6[#Headers],0)),"Нет")</f>
        <v>Нет</v>
      </c>
      <c r="I6275" s="12">
        <v>1</v>
      </c>
      <c r="J6275" s="12">
        <v>4</v>
      </c>
      <c r="K6275" s="12">
        <v>1</v>
      </c>
      <c r="L6275" s="12">
        <v>5</v>
      </c>
      <c r="M6275" s="12">
        <v>25</v>
      </c>
      <c r="N6275" s="12">
        <v>1951</v>
      </c>
      <c r="O6275" s="12">
        <f>COUNTIF($P$2:P6275,P6275)</f>
        <v>1</v>
      </c>
      <c r="P6275" s="12" t="str">
        <f t="shared" si="354"/>
        <v>14105251951</v>
      </c>
      <c r="Q6275" s="12" t="str">
        <f t="shared" si="355"/>
        <v>141052519510001</v>
      </c>
      <c r="R6275" s="20" t="s">
        <v>4808</v>
      </c>
      <c r="U6275" s="12" t="s">
        <v>903</v>
      </c>
      <c r="W6275" s="12" t="s">
        <v>863</v>
      </c>
      <c r="AI6275" s="12" t="s">
        <v>100</v>
      </c>
      <c r="AK6275" s="12" t="s">
        <v>100</v>
      </c>
      <c r="BN6275" s="12">
        <v>1</v>
      </c>
      <c r="BP6275" s="12" t="s">
        <v>3803</v>
      </c>
      <c r="BR6275" s="9" t="s">
        <v>5073</v>
      </c>
      <c r="BS6275" s="9" t="s">
        <v>5083</v>
      </c>
      <c r="BT6275" s="9" t="s">
        <v>100</v>
      </c>
      <c r="BU6275" s="9" t="s">
        <v>100</v>
      </c>
      <c r="BV6275" s="9" t="s">
        <v>100</v>
      </c>
      <c r="BW6275" s="9" t="s">
        <v>100</v>
      </c>
      <c r="BX6275" s="9" t="s">
        <v>100</v>
      </c>
      <c r="BY6275" s="9" t="s">
        <v>100</v>
      </c>
    </row>
    <row r="6276" spans="1:77" ht="45" x14ac:dyDescent="0.25">
      <c r="A6276" s="12">
        <v>1</v>
      </c>
      <c r="B6276" s="11" t="str">
        <f t="shared" si="353"/>
        <v>Общий расчет. Анализ даты. Анализ даты. Символические звезды. Демон пустоты. Нет</v>
      </c>
      <c r="C6276" s="11" t="str">
        <f>IFERROR(VLOOKUP(I6276,lvl_1[],2,FALSE),"Нет")</f>
        <v>Общий расчет</v>
      </c>
      <c r="D6276" s="11" t="str">
        <f>IFERROR(VLOOKUP(Rule!J6276,lvl_2[],2,FALSE),"Нет")</f>
        <v>Анализ даты</v>
      </c>
      <c r="E6276" s="11" t="str">
        <f>IFERROR(VLOOKUP(Rule!K6276,lvl_3[],2,FALSE),"Нет")</f>
        <v>Анализ даты</v>
      </c>
      <c r="F6276" s="11" t="str">
        <f>IFERROR(INDEX(lvl_4[],MATCH(L6276,lvl_4[ID],0),MATCH(TEXT(K6276,"##0"),lvl_4[#Headers],0)),"Нет")</f>
        <v>Символические звезды</v>
      </c>
      <c r="G6276" s="11" t="str">
        <f>IFERROR(INDEX(lvl_5[],MATCH(M6276,lvl_5[ID],0),MATCH(_xlfn.CONCAT(TEXT(K6276,"##0"),"_",TEXT(L6276,"##0")),lvl_5[#Headers],0)),"Нет")</f>
        <v>Демон пустоты</v>
      </c>
      <c r="H6276" s="11" t="str">
        <f>IFERROR(INDEX(lvl_6[],MATCH(N6276,lvl_6[ID],0),MATCH(_xlfn.CONCAT(K6276,"_",L6276,"_",M6276),lvl_6[#Headers],0)),"Нет")</f>
        <v>Нет</v>
      </c>
      <c r="I6276" s="12">
        <v>1</v>
      </c>
      <c r="J6276" s="12">
        <v>4</v>
      </c>
      <c r="K6276" s="12">
        <v>1</v>
      </c>
      <c r="L6276" s="12">
        <v>5</v>
      </c>
      <c r="M6276" s="12">
        <v>26</v>
      </c>
      <c r="N6276" s="12">
        <v>1952</v>
      </c>
      <c r="O6276" s="12">
        <f>COUNTIF($P$2:P6276,P6276)</f>
        <v>1</v>
      </c>
      <c r="P6276" s="12" t="str">
        <f t="shared" si="354"/>
        <v>14105261952</v>
      </c>
      <c r="Q6276" s="12" t="str">
        <f t="shared" si="355"/>
        <v>141052619520001</v>
      </c>
      <c r="R6276" s="20" t="s">
        <v>4809</v>
      </c>
      <c r="U6276" s="12" t="s">
        <v>899</v>
      </c>
      <c r="W6276" s="12" t="s">
        <v>869</v>
      </c>
      <c r="AI6276" s="12" t="s">
        <v>100</v>
      </c>
      <c r="AK6276" s="12" t="s">
        <v>100</v>
      </c>
      <c r="BN6276" s="12">
        <v>1</v>
      </c>
      <c r="BP6276" s="12" t="s">
        <v>3803</v>
      </c>
      <c r="BR6276" s="9" t="s">
        <v>5089</v>
      </c>
      <c r="BS6276" s="9" t="s">
        <v>5074</v>
      </c>
      <c r="BT6276" s="9" t="s">
        <v>100</v>
      </c>
      <c r="BU6276" s="9" t="s">
        <v>100</v>
      </c>
      <c r="BV6276" s="9" t="s">
        <v>100</v>
      </c>
      <c r="BW6276" s="9" t="s">
        <v>100</v>
      </c>
      <c r="BX6276" s="9" t="s">
        <v>100</v>
      </c>
      <c r="BY6276" s="9" t="s">
        <v>100</v>
      </c>
    </row>
    <row r="6277" spans="1:77" ht="45" x14ac:dyDescent="0.25">
      <c r="A6277" s="12">
        <v>1</v>
      </c>
      <c r="B6277" s="11" t="str">
        <f t="shared" si="353"/>
        <v>Общий расчет. Анализ даты. Анализ даты. Символические звезды. Демон пустоты. Нет</v>
      </c>
      <c r="C6277" s="11" t="str">
        <f>IFERROR(VLOOKUP(I6277,lvl_1[],2,FALSE),"Нет")</f>
        <v>Общий расчет</v>
      </c>
      <c r="D6277" s="11" t="str">
        <f>IFERROR(VLOOKUP(Rule!J6277,lvl_2[],2,FALSE),"Нет")</f>
        <v>Анализ даты</v>
      </c>
      <c r="E6277" s="11" t="str">
        <f>IFERROR(VLOOKUP(Rule!K6277,lvl_3[],2,FALSE),"Нет")</f>
        <v>Анализ даты</v>
      </c>
      <c r="F6277" s="11" t="str">
        <f>IFERROR(INDEX(lvl_4[],MATCH(L6277,lvl_4[ID],0),MATCH(TEXT(K6277,"##0"),lvl_4[#Headers],0)),"Нет")</f>
        <v>Символические звезды</v>
      </c>
      <c r="G6277" s="11" t="str">
        <f>IFERROR(INDEX(lvl_5[],MATCH(M6277,lvl_5[ID],0),MATCH(_xlfn.CONCAT(TEXT(K6277,"##0"),"_",TEXT(L6277,"##0")),lvl_5[#Headers],0)),"Нет")</f>
        <v>Демон пустоты</v>
      </c>
      <c r="H6277" s="11" t="str">
        <f>IFERROR(INDEX(lvl_6[],MATCH(N6277,lvl_6[ID],0),MATCH(_xlfn.CONCAT(K6277,"_",L6277,"_",M6277),lvl_6[#Headers],0)),"Нет")</f>
        <v>Нет</v>
      </c>
      <c r="I6277" s="12">
        <v>1</v>
      </c>
      <c r="J6277" s="12">
        <v>4</v>
      </c>
      <c r="K6277" s="12">
        <v>1</v>
      </c>
      <c r="L6277" s="12">
        <v>5</v>
      </c>
      <c r="M6277" s="12">
        <v>26</v>
      </c>
      <c r="N6277" s="12">
        <v>1953</v>
      </c>
      <c r="O6277" s="12">
        <f>COUNTIF($P$2:P6277,P6277)</f>
        <v>1</v>
      </c>
      <c r="P6277" s="12" t="str">
        <f t="shared" si="354"/>
        <v>14105261953</v>
      </c>
      <c r="Q6277" s="12" t="str">
        <f t="shared" si="355"/>
        <v>141052619530001</v>
      </c>
      <c r="R6277" s="20" t="s">
        <v>4810</v>
      </c>
      <c r="U6277" s="12" t="s">
        <v>899</v>
      </c>
      <c r="W6277" s="12" t="s">
        <v>867</v>
      </c>
      <c r="AI6277" s="12" t="s">
        <v>100</v>
      </c>
      <c r="AK6277" s="12" t="s">
        <v>100</v>
      </c>
      <c r="BN6277" s="12">
        <v>1</v>
      </c>
      <c r="BP6277" s="12" t="s">
        <v>3803</v>
      </c>
      <c r="BR6277" s="9" t="s">
        <v>5089</v>
      </c>
      <c r="BS6277" s="9" t="s">
        <v>5070</v>
      </c>
      <c r="BT6277" s="9" t="s">
        <v>100</v>
      </c>
      <c r="BU6277" s="9" t="s">
        <v>100</v>
      </c>
      <c r="BV6277" s="9" t="s">
        <v>100</v>
      </c>
      <c r="BW6277" s="9" t="s">
        <v>100</v>
      </c>
      <c r="BX6277" s="9" t="s">
        <v>100</v>
      </c>
      <c r="BY6277" s="9" t="s">
        <v>100</v>
      </c>
    </row>
    <row r="6278" spans="1:77" ht="45" x14ac:dyDescent="0.25">
      <c r="A6278" s="12">
        <v>1</v>
      </c>
      <c r="B6278" s="11" t="str">
        <f t="shared" si="353"/>
        <v>Общий расчет. Анализ даты. Анализ даты. Символические звезды. Демон пустоты. Нет</v>
      </c>
      <c r="C6278" s="11" t="str">
        <f>IFERROR(VLOOKUP(I6278,lvl_1[],2,FALSE),"Нет")</f>
        <v>Общий расчет</v>
      </c>
      <c r="D6278" s="11" t="str">
        <f>IFERROR(VLOOKUP(Rule!J6278,lvl_2[],2,FALSE),"Нет")</f>
        <v>Анализ даты</v>
      </c>
      <c r="E6278" s="11" t="str">
        <f>IFERROR(VLOOKUP(Rule!K6278,lvl_3[],2,FALSE),"Нет")</f>
        <v>Анализ даты</v>
      </c>
      <c r="F6278" s="11" t="str">
        <f>IFERROR(INDEX(lvl_4[],MATCH(L6278,lvl_4[ID],0),MATCH(TEXT(K6278,"##0"),lvl_4[#Headers],0)),"Нет")</f>
        <v>Символические звезды</v>
      </c>
      <c r="G6278" s="11" t="str">
        <f>IFERROR(INDEX(lvl_5[],MATCH(M6278,lvl_5[ID],0),MATCH(_xlfn.CONCAT(TEXT(K6278,"##0"),"_",TEXT(L6278,"##0")),lvl_5[#Headers],0)),"Нет")</f>
        <v>Демон пустоты</v>
      </c>
      <c r="H6278" s="11" t="str">
        <f>IFERROR(INDEX(lvl_6[],MATCH(N6278,lvl_6[ID],0),MATCH(_xlfn.CONCAT(K6278,"_",L6278,"_",M6278),lvl_6[#Headers],0)),"Нет")</f>
        <v>Нет</v>
      </c>
      <c r="I6278" s="12">
        <v>1</v>
      </c>
      <c r="J6278" s="12">
        <v>4</v>
      </c>
      <c r="K6278" s="12">
        <v>1</v>
      </c>
      <c r="L6278" s="12">
        <v>5</v>
      </c>
      <c r="M6278" s="12">
        <v>26</v>
      </c>
      <c r="N6278" s="12">
        <v>1954</v>
      </c>
      <c r="O6278" s="12">
        <f>COUNTIF($P$2:P6278,P6278)</f>
        <v>1</v>
      </c>
      <c r="P6278" s="12" t="str">
        <f t="shared" si="354"/>
        <v>14105261954</v>
      </c>
      <c r="Q6278" s="12" t="str">
        <f t="shared" si="355"/>
        <v>141052619540001</v>
      </c>
      <c r="R6278" s="20" t="s">
        <v>4811</v>
      </c>
      <c r="U6278" s="12" t="s">
        <v>899</v>
      </c>
      <c r="W6278" s="12" t="s">
        <v>865</v>
      </c>
      <c r="AI6278" s="12" t="s">
        <v>100</v>
      </c>
      <c r="AK6278" s="12" t="s">
        <v>100</v>
      </c>
      <c r="BN6278" s="12">
        <v>1</v>
      </c>
      <c r="BP6278" s="12" t="s">
        <v>3803</v>
      </c>
      <c r="BR6278" s="9" t="s">
        <v>5089</v>
      </c>
      <c r="BS6278" s="9" t="s">
        <v>5085</v>
      </c>
      <c r="BT6278" s="9" t="s">
        <v>100</v>
      </c>
      <c r="BU6278" s="9" t="s">
        <v>100</v>
      </c>
      <c r="BV6278" s="9" t="s">
        <v>100</v>
      </c>
      <c r="BW6278" s="9" t="s">
        <v>100</v>
      </c>
      <c r="BX6278" s="9" t="s">
        <v>100</v>
      </c>
      <c r="BY6278" s="9" t="s">
        <v>100</v>
      </c>
    </row>
    <row r="6279" spans="1:77" ht="45" x14ac:dyDescent="0.25">
      <c r="A6279" s="12">
        <v>1</v>
      </c>
      <c r="B6279" s="11" t="str">
        <f t="shared" si="353"/>
        <v>Общий расчет. Анализ даты. Анализ даты. Символические звезды. Демон пустоты. Нет</v>
      </c>
      <c r="C6279" s="11" t="str">
        <f>IFERROR(VLOOKUP(I6279,lvl_1[],2,FALSE),"Нет")</f>
        <v>Общий расчет</v>
      </c>
      <c r="D6279" s="11" t="str">
        <f>IFERROR(VLOOKUP(Rule!J6279,lvl_2[],2,FALSE),"Нет")</f>
        <v>Анализ даты</v>
      </c>
      <c r="E6279" s="11" t="str">
        <f>IFERROR(VLOOKUP(Rule!K6279,lvl_3[],2,FALSE),"Нет")</f>
        <v>Анализ даты</v>
      </c>
      <c r="F6279" s="11" t="str">
        <f>IFERROR(INDEX(lvl_4[],MATCH(L6279,lvl_4[ID],0),MATCH(TEXT(K6279,"##0"),lvl_4[#Headers],0)),"Нет")</f>
        <v>Символические звезды</v>
      </c>
      <c r="G6279" s="11" t="str">
        <f>IFERROR(INDEX(lvl_5[],MATCH(M6279,lvl_5[ID],0),MATCH(_xlfn.CONCAT(TEXT(K6279,"##0"),"_",TEXT(L6279,"##0")),lvl_5[#Headers],0)),"Нет")</f>
        <v>Демон пустоты</v>
      </c>
      <c r="H6279" s="11" t="str">
        <f>IFERROR(INDEX(lvl_6[],MATCH(N6279,lvl_6[ID],0),MATCH(_xlfn.CONCAT(K6279,"_",L6279,"_",M6279),lvl_6[#Headers],0)),"Нет")</f>
        <v>Нет</v>
      </c>
      <c r="I6279" s="12">
        <v>1</v>
      </c>
      <c r="J6279" s="12">
        <v>4</v>
      </c>
      <c r="K6279" s="12">
        <v>1</v>
      </c>
      <c r="L6279" s="12">
        <v>5</v>
      </c>
      <c r="M6279" s="12">
        <v>26</v>
      </c>
      <c r="N6279" s="12">
        <v>1955</v>
      </c>
      <c r="O6279" s="12">
        <f>COUNTIF($P$2:P6279,P6279)</f>
        <v>1</v>
      </c>
      <c r="P6279" s="12" t="str">
        <f t="shared" si="354"/>
        <v>14105261955</v>
      </c>
      <c r="Q6279" s="12" t="str">
        <f t="shared" si="355"/>
        <v>141052619550001</v>
      </c>
      <c r="R6279" s="20" t="s">
        <v>4812</v>
      </c>
      <c r="U6279" s="12" t="s">
        <v>899</v>
      </c>
      <c r="W6279" s="12" t="s">
        <v>863</v>
      </c>
      <c r="AI6279" s="12" t="s">
        <v>100</v>
      </c>
      <c r="AK6279" s="12" t="s">
        <v>100</v>
      </c>
      <c r="BN6279" s="12">
        <v>1</v>
      </c>
      <c r="BP6279" s="12" t="s">
        <v>3803</v>
      </c>
      <c r="BR6279" s="9" t="s">
        <v>5089</v>
      </c>
      <c r="BS6279" s="9" t="s">
        <v>5083</v>
      </c>
      <c r="BT6279" s="9" t="s">
        <v>100</v>
      </c>
      <c r="BU6279" s="9" t="s">
        <v>100</v>
      </c>
      <c r="BV6279" s="9" t="s">
        <v>100</v>
      </c>
      <c r="BW6279" s="9" t="s">
        <v>100</v>
      </c>
      <c r="BX6279" s="9" t="s">
        <v>100</v>
      </c>
      <c r="BY6279" s="9" t="s">
        <v>100</v>
      </c>
    </row>
    <row r="6280" spans="1:77" ht="45" x14ac:dyDescent="0.25">
      <c r="A6280" s="12">
        <v>1</v>
      </c>
      <c r="B6280" s="11" t="str">
        <f t="shared" si="353"/>
        <v>Общий расчет. Анализ даты. Анализ даты. Символические звезды. Демон пустоты. Нет</v>
      </c>
      <c r="C6280" s="11" t="str">
        <f>IFERROR(VLOOKUP(I6280,lvl_1[],2,FALSE),"Нет")</f>
        <v>Общий расчет</v>
      </c>
      <c r="D6280" s="11" t="str">
        <f>IFERROR(VLOOKUP(Rule!J6280,lvl_2[],2,FALSE),"Нет")</f>
        <v>Анализ даты</v>
      </c>
      <c r="E6280" s="11" t="str">
        <f>IFERROR(VLOOKUP(Rule!K6280,lvl_3[],2,FALSE),"Нет")</f>
        <v>Анализ даты</v>
      </c>
      <c r="F6280" s="11" t="str">
        <f>IFERROR(INDEX(lvl_4[],MATCH(L6280,lvl_4[ID],0),MATCH(TEXT(K6280,"##0"),lvl_4[#Headers],0)),"Нет")</f>
        <v>Символические звезды</v>
      </c>
      <c r="G6280" s="11" t="str">
        <f>IFERROR(INDEX(lvl_5[],MATCH(M6280,lvl_5[ID],0),MATCH(_xlfn.CONCAT(TEXT(K6280,"##0"),"_",TEXT(L6280,"##0")),lvl_5[#Headers],0)),"Нет")</f>
        <v>Демон пустоты</v>
      </c>
      <c r="H6280" s="11" t="str">
        <f>IFERROR(INDEX(lvl_6[],MATCH(N6280,lvl_6[ID],0),MATCH(_xlfn.CONCAT(K6280,"_",L6280,"_",M6280),lvl_6[#Headers],0)),"Нет")</f>
        <v>Нет</v>
      </c>
      <c r="I6280" s="12">
        <v>1</v>
      </c>
      <c r="J6280" s="12">
        <v>4</v>
      </c>
      <c r="K6280" s="12">
        <v>1</v>
      </c>
      <c r="L6280" s="12">
        <v>5</v>
      </c>
      <c r="M6280" s="12">
        <v>26</v>
      </c>
      <c r="N6280" s="12">
        <v>1956</v>
      </c>
      <c r="O6280" s="12">
        <f>COUNTIF($P$2:P6280,P6280)</f>
        <v>1</v>
      </c>
      <c r="P6280" s="12" t="str">
        <f t="shared" si="354"/>
        <v>14105261956</v>
      </c>
      <c r="Q6280" s="12" t="str">
        <f t="shared" si="355"/>
        <v>141052619560001</v>
      </c>
      <c r="R6280" s="20" t="s">
        <v>4813</v>
      </c>
      <c r="U6280" s="12" t="s">
        <v>899</v>
      </c>
      <c r="W6280" s="12" t="s">
        <v>861</v>
      </c>
      <c r="AI6280" s="12" t="s">
        <v>100</v>
      </c>
      <c r="AK6280" s="12" t="s">
        <v>100</v>
      </c>
      <c r="BN6280" s="12">
        <v>1</v>
      </c>
      <c r="BP6280" s="12" t="s">
        <v>3803</v>
      </c>
      <c r="BR6280" s="9" t="s">
        <v>5089</v>
      </c>
      <c r="BS6280" s="9" t="s">
        <v>5069</v>
      </c>
      <c r="BT6280" s="9" t="s">
        <v>100</v>
      </c>
      <c r="BU6280" s="9" t="s">
        <v>100</v>
      </c>
      <c r="BV6280" s="9" t="s">
        <v>100</v>
      </c>
      <c r="BW6280" s="9" t="s">
        <v>100</v>
      </c>
      <c r="BX6280" s="9" t="s">
        <v>100</v>
      </c>
      <c r="BY6280" s="9" t="s">
        <v>100</v>
      </c>
    </row>
    <row r="6281" spans="1:77" ht="45" x14ac:dyDescent="0.25">
      <c r="A6281" s="12">
        <v>1</v>
      </c>
      <c r="B6281" s="11" t="str">
        <f t="shared" si="353"/>
        <v>Общий расчет. Анализ даты. Анализ даты. Символические звезды. Демон пустоты. Нет</v>
      </c>
      <c r="C6281" s="11" t="str">
        <f>IFERROR(VLOOKUP(I6281,lvl_1[],2,FALSE),"Нет")</f>
        <v>Общий расчет</v>
      </c>
      <c r="D6281" s="11" t="str">
        <f>IFERROR(VLOOKUP(Rule!J6281,lvl_2[],2,FALSE),"Нет")</f>
        <v>Анализ даты</v>
      </c>
      <c r="E6281" s="11" t="str">
        <f>IFERROR(VLOOKUP(Rule!K6281,lvl_3[],2,FALSE),"Нет")</f>
        <v>Анализ даты</v>
      </c>
      <c r="F6281" s="11" t="str">
        <f>IFERROR(INDEX(lvl_4[],MATCH(L6281,lvl_4[ID],0),MATCH(TEXT(K6281,"##0"),lvl_4[#Headers],0)),"Нет")</f>
        <v>Символические звезды</v>
      </c>
      <c r="G6281" s="11" t="str">
        <f>IFERROR(INDEX(lvl_5[],MATCH(M6281,lvl_5[ID],0),MATCH(_xlfn.CONCAT(TEXT(K6281,"##0"),"_",TEXT(L6281,"##0")),lvl_5[#Headers],0)),"Нет")</f>
        <v>Демон пустоты</v>
      </c>
      <c r="H6281" s="11" t="str">
        <f>IFERROR(INDEX(lvl_6[],MATCH(N6281,lvl_6[ID],0),MATCH(_xlfn.CONCAT(K6281,"_",L6281,"_",M6281),lvl_6[#Headers],0)),"Нет")</f>
        <v>Нет</v>
      </c>
      <c r="I6281" s="12">
        <v>1</v>
      </c>
      <c r="J6281" s="12">
        <v>4</v>
      </c>
      <c r="K6281" s="12">
        <v>1</v>
      </c>
      <c r="L6281" s="12">
        <v>5</v>
      </c>
      <c r="M6281" s="12">
        <v>26</v>
      </c>
      <c r="N6281" s="12">
        <v>1957</v>
      </c>
      <c r="O6281" s="12">
        <f>COUNTIF($P$2:P6281,P6281)</f>
        <v>1</v>
      </c>
      <c r="P6281" s="12" t="str">
        <f t="shared" si="354"/>
        <v>14105261957</v>
      </c>
      <c r="Q6281" s="12" t="str">
        <f t="shared" si="355"/>
        <v>141052619570001</v>
      </c>
      <c r="R6281" s="20" t="s">
        <v>4814</v>
      </c>
      <c r="U6281" s="12" t="s">
        <v>899</v>
      </c>
      <c r="W6281" s="12" t="s">
        <v>859</v>
      </c>
      <c r="AI6281" s="12" t="s">
        <v>100</v>
      </c>
      <c r="AK6281" s="12" t="s">
        <v>100</v>
      </c>
      <c r="BN6281" s="12">
        <v>1</v>
      </c>
      <c r="BP6281" s="12" t="s">
        <v>3803</v>
      </c>
      <c r="BR6281" s="9" t="s">
        <v>5089</v>
      </c>
      <c r="BS6281" s="9" t="s">
        <v>5078</v>
      </c>
      <c r="BT6281" s="9" t="s">
        <v>100</v>
      </c>
      <c r="BU6281" s="9" t="s">
        <v>100</v>
      </c>
      <c r="BV6281" s="9" t="s">
        <v>100</v>
      </c>
      <c r="BW6281" s="9" t="s">
        <v>100</v>
      </c>
      <c r="BX6281" s="9" t="s">
        <v>100</v>
      </c>
      <c r="BY6281" s="9" t="s">
        <v>100</v>
      </c>
    </row>
    <row r="6282" spans="1:77" ht="45" x14ac:dyDescent="0.25">
      <c r="A6282" s="12">
        <v>1</v>
      </c>
      <c r="B6282" s="11" t="str">
        <f t="shared" si="353"/>
        <v>Общий расчет. Анализ даты. Анализ даты. Символические звезды. Демон пустоты. Нет</v>
      </c>
      <c r="C6282" s="11" t="str">
        <f>IFERROR(VLOOKUP(I6282,lvl_1[],2,FALSE),"Нет")</f>
        <v>Общий расчет</v>
      </c>
      <c r="D6282" s="11" t="str">
        <f>IFERROR(VLOOKUP(Rule!J6282,lvl_2[],2,FALSE),"Нет")</f>
        <v>Анализ даты</v>
      </c>
      <c r="E6282" s="11" t="str">
        <f>IFERROR(VLOOKUP(Rule!K6282,lvl_3[],2,FALSE),"Нет")</f>
        <v>Анализ даты</v>
      </c>
      <c r="F6282" s="11" t="str">
        <f>IFERROR(INDEX(lvl_4[],MATCH(L6282,lvl_4[ID],0),MATCH(TEXT(K6282,"##0"),lvl_4[#Headers],0)),"Нет")</f>
        <v>Символические звезды</v>
      </c>
      <c r="G6282" s="11" t="str">
        <f>IFERROR(INDEX(lvl_5[],MATCH(M6282,lvl_5[ID],0),MATCH(_xlfn.CONCAT(TEXT(K6282,"##0"),"_",TEXT(L6282,"##0")),lvl_5[#Headers],0)),"Нет")</f>
        <v>Демон пустоты</v>
      </c>
      <c r="H6282" s="11" t="str">
        <f>IFERROR(INDEX(lvl_6[],MATCH(N6282,lvl_6[ID],0),MATCH(_xlfn.CONCAT(K6282,"_",L6282,"_",M6282),lvl_6[#Headers],0)),"Нет")</f>
        <v>Нет</v>
      </c>
      <c r="I6282" s="12">
        <v>1</v>
      </c>
      <c r="J6282" s="12">
        <v>4</v>
      </c>
      <c r="K6282" s="12">
        <v>1</v>
      </c>
      <c r="L6282" s="12">
        <v>5</v>
      </c>
      <c r="M6282" s="12">
        <v>26</v>
      </c>
      <c r="N6282" s="12">
        <v>1958</v>
      </c>
      <c r="O6282" s="12">
        <f>COUNTIF($P$2:P6282,P6282)</f>
        <v>1</v>
      </c>
      <c r="P6282" s="12" t="str">
        <f t="shared" si="354"/>
        <v>14105261958</v>
      </c>
      <c r="Q6282" s="12" t="str">
        <f t="shared" si="355"/>
        <v>141052619580001</v>
      </c>
      <c r="R6282" s="20" t="s">
        <v>4815</v>
      </c>
      <c r="U6282" s="12" t="s">
        <v>901</v>
      </c>
      <c r="W6282" s="12" t="s">
        <v>870</v>
      </c>
      <c r="AI6282" s="12" t="s">
        <v>100</v>
      </c>
      <c r="AK6282" s="12" t="s">
        <v>100</v>
      </c>
      <c r="BN6282" s="12">
        <v>1</v>
      </c>
      <c r="BP6282" s="12" t="s">
        <v>3803</v>
      </c>
      <c r="BR6282" s="9" t="s">
        <v>5088</v>
      </c>
      <c r="BS6282" s="9" t="s">
        <v>5076</v>
      </c>
      <c r="BT6282" s="9" t="s">
        <v>100</v>
      </c>
      <c r="BU6282" s="9" t="s">
        <v>100</v>
      </c>
      <c r="BV6282" s="9" t="s">
        <v>100</v>
      </c>
      <c r="BW6282" s="9" t="s">
        <v>100</v>
      </c>
      <c r="BX6282" s="9" t="s">
        <v>100</v>
      </c>
      <c r="BY6282" s="9" t="s">
        <v>100</v>
      </c>
    </row>
    <row r="6283" spans="1:77" ht="45" x14ac:dyDescent="0.25">
      <c r="A6283" s="12">
        <v>1</v>
      </c>
      <c r="B6283" s="11" t="str">
        <f t="shared" si="353"/>
        <v>Общий расчет. Анализ даты. Анализ даты. Символические звезды. Демон пустоты. Нет</v>
      </c>
      <c r="C6283" s="11" t="str">
        <f>IFERROR(VLOOKUP(I6283,lvl_1[],2,FALSE),"Нет")</f>
        <v>Общий расчет</v>
      </c>
      <c r="D6283" s="11" t="str">
        <f>IFERROR(VLOOKUP(Rule!J6283,lvl_2[],2,FALSE),"Нет")</f>
        <v>Анализ даты</v>
      </c>
      <c r="E6283" s="11" t="str">
        <f>IFERROR(VLOOKUP(Rule!K6283,lvl_3[],2,FALSE),"Нет")</f>
        <v>Анализ даты</v>
      </c>
      <c r="F6283" s="11" t="str">
        <f>IFERROR(INDEX(lvl_4[],MATCH(L6283,lvl_4[ID],0),MATCH(TEXT(K6283,"##0"),lvl_4[#Headers],0)),"Нет")</f>
        <v>Символические звезды</v>
      </c>
      <c r="G6283" s="11" t="str">
        <f>IFERROR(INDEX(lvl_5[],MATCH(M6283,lvl_5[ID],0),MATCH(_xlfn.CONCAT(TEXT(K6283,"##0"),"_",TEXT(L6283,"##0")),lvl_5[#Headers],0)),"Нет")</f>
        <v>Демон пустоты</v>
      </c>
      <c r="H6283" s="11" t="str">
        <f>IFERROR(INDEX(lvl_6[],MATCH(N6283,lvl_6[ID],0),MATCH(_xlfn.CONCAT(K6283,"_",L6283,"_",M6283),lvl_6[#Headers],0)),"Нет")</f>
        <v>Нет</v>
      </c>
      <c r="I6283" s="12">
        <v>1</v>
      </c>
      <c r="J6283" s="12">
        <v>4</v>
      </c>
      <c r="K6283" s="12">
        <v>1</v>
      </c>
      <c r="L6283" s="12">
        <v>5</v>
      </c>
      <c r="M6283" s="12">
        <v>26</v>
      </c>
      <c r="N6283" s="12">
        <v>1959</v>
      </c>
      <c r="O6283" s="12">
        <f>COUNTIF($P$2:P6283,P6283)</f>
        <v>1</v>
      </c>
      <c r="P6283" s="12" t="str">
        <f t="shared" si="354"/>
        <v>14105261959</v>
      </c>
      <c r="Q6283" s="12" t="str">
        <f t="shared" si="355"/>
        <v>141052619590001</v>
      </c>
      <c r="R6283" s="20" t="s">
        <v>4816</v>
      </c>
      <c r="U6283" s="12" t="s">
        <v>901</v>
      </c>
      <c r="W6283" s="12" t="s">
        <v>868</v>
      </c>
      <c r="AI6283" s="12" t="s">
        <v>100</v>
      </c>
      <c r="AK6283" s="12" t="s">
        <v>100</v>
      </c>
      <c r="BN6283" s="12">
        <v>1</v>
      </c>
      <c r="BP6283" s="12" t="s">
        <v>3803</v>
      </c>
      <c r="BR6283" s="9" t="s">
        <v>5088</v>
      </c>
      <c r="BS6283" s="9" t="s">
        <v>5087</v>
      </c>
      <c r="BT6283" s="9" t="s">
        <v>100</v>
      </c>
      <c r="BU6283" s="9" t="s">
        <v>100</v>
      </c>
      <c r="BV6283" s="9" t="s">
        <v>100</v>
      </c>
      <c r="BW6283" s="9" t="s">
        <v>100</v>
      </c>
      <c r="BX6283" s="9" t="s">
        <v>100</v>
      </c>
      <c r="BY6283" s="9" t="s">
        <v>100</v>
      </c>
    </row>
    <row r="6284" spans="1:77" ht="45" x14ac:dyDescent="0.25">
      <c r="A6284" s="12">
        <v>1</v>
      </c>
      <c r="B6284" s="11" t="str">
        <f t="shared" si="353"/>
        <v>Общий расчет. Анализ даты. Анализ даты. Символические звезды. Демон пустоты. Нет</v>
      </c>
      <c r="C6284" s="11" t="str">
        <f>IFERROR(VLOOKUP(I6284,lvl_1[],2,FALSE),"Нет")</f>
        <v>Общий расчет</v>
      </c>
      <c r="D6284" s="11" t="str">
        <f>IFERROR(VLOOKUP(Rule!J6284,lvl_2[],2,FALSE),"Нет")</f>
        <v>Анализ даты</v>
      </c>
      <c r="E6284" s="11" t="str">
        <f>IFERROR(VLOOKUP(Rule!K6284,lvl_3[],2,FALSE),"Нет")</f>
        <v>Анализ даты</v>
      </c>
      <c r="F6284" s="11" t="str">
        <f>IFERROR(INDEX(lvl_4[],MATCH(L6284,lvl_4[ID],0),MATCH(TEXT(K6284,"##0"),lvl_4[#Headers],0)),"Нет")</f>
        <v>Символические звезды</v>
      </c>
      <c r="G6284" s="11" t="str">
        <f>IFERROR(INDEX(lvl_5[],MATCH(M6284,lvl_5[ID],0),MATCH(_xlfn.CONCAT(TEXT(K6284,"##0"),"_",TEXT(L6284,"##0")),lvl_5[#Headers],0)),"Нет")</f>
        <v>Демон пустоты</v>
      </c>
      <c r="H6284" s="11" t="str">
        <f>IFERROR(INDEX(lvl_6[],MATCH(N6284,lvl_6[ID],0),MATCH(_xlfn.CONCAT(K6284,"_",L6284,"_",M6284),lvl_6[#Headers],0)),"Нет")</f>
        <v>Нет</v>
      </c>
      <c r="I6284" s="12">
        <v>1</v>
      </c>
      <c r="J6284" s="12">
        <v>4</v>
      </c>
      <c r="K6284" s="12">
        <v>1</v>
      </c>
      <c r="L6284" s="12">
        <v>5</v>
      </c>
      <c r="M6284" s="12">
        <v>26</v>
      </c>
      <c r="N6284" s="12">
        <v>1960</v>
      </c>
      <c r="O6284" s="12">
        <f>COUNTIF($P$2:P6284,P6284)</f>
        <v>1</v>
      </c>
      <c r="P6284" s="12" t="str">
        <f t="shared" si="354"/>
        <v>14105261960</v>
      </c>
      <c r="Q6284" s="12" t="str">
        <f t="shared" si="355"/>
        <v>141052619600001</v>
      </c>
      <c r="R6284" s="20" t="s">
        <v>4817</v>
      </c>
      <c r="U6284" s="12" t="s">
        <v>901</v>
      </c>
      <c r="W6284" s="12" t="s">
        <v>866</v>
      </c>
      <c r="AI6284" s="12" t="s">
        <v>100</v>
      </c>
      <c r="AK6284" s="12" t="s">
        <v>100</v>
      </c>
      <c r="BN6284" s="12">
        <v>1</v>
      </c>
      <c r="BP6284" s="12" t="s">
        <v>3803</v>
      </c>
      <c r="BR6284" s="9" t="s">
        <v>5088</v>
      </c>
      <c r="BS6284" s="9" t="s">
        <v>5086</v>
      </c>
      <c r="BT6284" s="9" t="s">
        <v>100</v>
      </c>
      <c r="BU6284" s="9" t="s">
        <v>100</v>
      </c>
      <c r="BV6284" s="9" t="s">
        <v>100</v>
      </c>
      <c r="BW6284" s="9" t="s">
        <v>100</v>
      </c>
      <c r="BX6284" s="9" t="s">
        <v>100</v>
      </c>
      <c r="BY6284" s="9" t="s">
        <v>100</v>
      </c>
    </row>
    <row r="6285" spans="1:77" ht="45" x14ac:dyDescent="0.25">
      <c r="A6285" s="12">
        <v>1</v>
      </c>
      <c r="B6285" s="11" t="str">
        <f t="shared" si="353"/>
        <v>Общий расчет. Анализ даты. Анализ даты. Символические звезды. Демон пустоты. Нет</v>
      </c>
      <c r="C6285" s="11" t="str">
        <f>IFERROR(VLOOKUP(I6285,lvl_1[],2,FALSE),"Нет")</f>
        <v>Общий расчет</v>
      </c>
      <c r="D6285" s="11" t="str">
        <f>IFERROR(VLOOKUP(Rule!J6285,lvl_2[],2,FALSE),"Нет")</f>
        <v>Анализ даты</v>
      </c>
      <c r="E6285" s="11" t="str">
        <f>IFERROR(VLOOKUP(Rule!K6285,lvl_3[],2,FALSE),"Нет")</f>
        <v>Анализ даты</v>
      </c>
      <c r="F6285" s="11" t="str">
        <f>IFERROR(INDEX(lvl_4[],MATCH(L6285,lvl_4[ID],0),MATCH(TEXT(K6285,"##0"),lvl_4[#Headers],0)),"Нет")</f>
        <v>Символические звезды</v>
      </c>
      <c r="G6285" s="11" t="str">
        <f>IFERROR(INDEX(lvl_5[],MATCH(M6285,lvl_5[ID],0),MATCH(_xlfn.CONCAT(TEXT(K6285,"##0"),"_",TEXT(L6285,"##0")),lvl_5[#Headers],0)),"Нет")</f>
        <v>Демон пустоты</v>
      </c>
      <c r="H6285" s="11" t="str">
        <f>IFERROR(INDEX(lvl_6[],MATCH(N6285,lvl_6[ID],0),MATCH(_xlfn.CONCAT(K6285,"_",L6285,"_",M6285),lvl_6[#Headers],0)),"Нет")</f>
        <v>Нет</v>
      </c>
      <c r="I6285" s="12">
        <v>1</v>
      </c>
      <c r="J6285" s="12">
        <v>4</v>
      </c>
      <c r="K6285" s="12">
        <v>1</v>
      </c>
      <c r="L6285" s="12">
        <v>5</v>
      </c>
      <c r="M6285" s="12">
        <v>26</v>
      </c>
      <c r="N6285" s="12">
        <v>1961</v>
      </c>
      <c r="O6285" s="12">
        <f>COUNTIF($P$2:P6285,P6285)</f>
        <v>1</v>
      </c>
      <c r="P6285" s="12" t="str">
        <f t="shared" si="354"/>
        <v>14105261961</v>
      </c>
      <c r="Q6285" s="12" t="str">
        <f t="shared" si="355"/>
        <v>141052619610001</v>
      </c>
      <c r="R6285" s="20" t="s">
        <v>4818</v>
      </c>
      <c r="U6285" s="12" t="s">
        <v>901</v>
      </c>
      <c r="W6285" s="12" t="s">
        <v>864</v>
      </c>
      <c r="AI6285" s="12" t="s">
        <v>100</v>
      </c>
      <c r="AK6285" s="12" t="s">
        <v>100</v>
      </c>
      <c r="BN6285" s="12">
        <v>1</v>
      </c>
      <c r="BP6285" s="12" t="s">
        <v>3803</v>
      </c>
      <c r="BR6285" s="9" t="s">
        <v>5088</v>
      </c>
      <c r="BS6285" s="9" t="s">
        <v>5084</v>
      </c>
      <c r="BT6285" s="9" t="s">
        <v>100</v>
      </c>
      <c r="BU6285" s="9" t="s">
        <v>100</v>
      </c>
      <c r="BV6285" s="9" t="s">
        <v>100</v>
      </c>
      <c r="BW6285" s="9" t="s">
        <v>100</v>
      </c>
      <c r="BX6285" s="9" t="s">
        <v>100</v>
      </c>
      <c r="BY6285" s="9" t="s">
        <v>100</v>
      </c>
    </row>
    <row r="6286" spans="1:77" ht="45" x14ac:dyDescent="0.25">
      <c r="A6286" s="12">
        <v>1</v>
      </c>
      <c r="B6286" s="11" t="str">
        <f t="shared" si="353"/>
        <v>Общий расчет. Анализ даты. Анализ даты. Символические звезды. Демон пустоты. Нет</v>
      </c>
      <c r="C6286" s="11" t="str">
        <f>IFERROR(VLOOKUP(I6286,lvl_1[],2,FALSE),"Нет")</f>
        <v>Общий расчет</v>
      </c>
      <c r="D6286" s="11" t="str">
        <f>IFERROR(VLOOKUP(Rule!J6286,lvl_2[],2,FALSE),"Нет")</f>
        <v>Анализ даты</v>
      </c>
      <c r="E6286" s="11" t="str">
        <f>IFERROR(VLOOKUP(Rule!K6286,lvl_3[],2,FALSE),"Нет")</f>
        <v>Анализ даты</v>
      </c>
      <c r="F6286" s="11" t="str">
        <f>IFERROR(INDEX(lvl_4[],MATCH(L6286,lvl_4[ID],0),MATCH(TEXT(K6286,"##0"),lvl_4[#Headers],0)),"Нет")</f>
        <v>Символические звезды</v>
      </c>
      <c r="G6286" s="11" t="str">
        <f>IFERROR(INDEX(lvl_5[],MATCH(M6286,lvl_5[ID],0),MATCH(_xlfn.CONCAT(TEXT(K6286,"##0"),"_",TEXT(L6286,"##0")),lvl_5[#Headers],0)),"Нет")</f>
        <v>Демон пустоты</v>
      </c>
      <c r="H6286" s="11" t="str">
        <f>IFERROR(INDEX(lvl_6[],MATCH(N6286,lvl_6[ID],0),MATCH(_xlfn.CONCAT(K6286,"_",L6286,"_",M6286),lvl_6[#Headers],0)),"Нет")</f>
        <v>Нет</v>
      </c>
      <c r="I6286" s="12">
        <v>1</v>
      </c>
      <c r="J6286" s="12">
        <v>4</v>
      </c>
      <c r="K6286" s="12">
        <v>1</v>
      </c>
      <c r="L6286" s="12">
        <v>5</v>
      </c>
      <c r="M6286" s="12">
        <v>26</v>
      </c>
      <c r="N6286" s="12">
        <v>1962</v>
      </c>
      <c r="O6286" s="12">
        <f>COUNTIF($P$2:P6286,P6286)</f>
        <v>1</v>
      </c>
      <c r="P6286" s="12" t="str">
        <f t="shared" si="354"/>
        <v>14105261962</v>
      </c>
      <c r="Q6286" s="12" t="str">
        <f t="shared" si="355"/>
        <v>141052619620001</v>
      </c>
      <c r="R6286" s="20" t="s">
        <v>4819</v>
      </c>
      <c r="U6286" s="12" t="s">
        <v>901</v>
      </c>
      <c r="W6286" s="12" t="s">
        <v>862</v>
      </c>
      <c r="AI6286" s="12" t="s">
        <v>100</v>
      </c>
      <c r="AK6286" s="12" t="s">
        <v>100</v>
      </c>
      <c r="BN6286" s="12">
        <v>1</v>
      </c>
      <c r="BP6286" s="12" t="s">
        <v>3803</v>
      </c>
      <c r="BR6286" s="9" t="s">
        <v>5088</v>
      </c>
      <c r="BS6286" s="9" t="s">
        <v>5082</v>
      </c>
      <c r="BT6286" s="9" t="s">
        <v>100</v>
      </c>
      <c r="BU6286" s="9" t="s">
        <v>100</v>
      </c>
      <c r="BV6286" s="9" t="s">
        <v>100</v>
      </c>
      <c r="BW6286" s="9" t="s">
        <v>100</v>
      </c>
      <c r="BX6286" s="9" t="s">
        <v>100</v>
      </c>
      <c r="BY6286" s="9" t="s">
        <v>100</v>
      </c>
    </row>
    <row r="6287" spans="1:77" ht="45" x14ac:dyDescent="0.25">
      <c r="A6287" s="12">
        <v>1</v>
      </c>
      <c r="B6287" s="11" t="str">
        <f t="shared" si="353"/>
        <v>Общий расчет. Анализ даты. Анализ даты. Символические звезды. Демон пустоты. Нет</v>
      </c>
      <c r="C6287" s="11" t="str">
        <f>IFERROR(VLOOKUP(I6287,lvl_1[],2,FALSE),"Нет")</f>
        <v>Общий расчет</v>
      </c>
      <c r="D6287" s="11" t="str">
        <f>IFERROR(VLOOKUP(Rule!J6287,lvl_2[],2,FALSE),"Нет")</f>
        <v>Анализ даты</v>
      </c>
      <c r="E6287" s="11" t="str">
        <f>IFERROR(VLOOKUP(Rule!K6287,lvl_3[],2,FALSE),"Нет")</f>
        <v>Анализ даты</v>
      </c>
      <c r="F6287" s="11" t="str">
        <f>IFERROR(INDEX(lvl_4[],MATCH(L6287,lvl_4[ID],0),MATCH(TEXT(K6287,"##0"),lvl_4[#Headers],0)),"Нет")</f>
        <v>Символические звезды</v>
      </c>
      <c r="G6287" s="11" t="str">
        <f>IFERROR(INDEX(lvl_5[],MATCH(M6287,lvl_5[ID],0),MATCH(_xlfn.CONCAT(TEXT(K6287,"##0"),"_",TEXT(L6287,"##0")),lvl_5[#Headers],0)),"Нет")</f>
        <v>Демон пустоты</v>
      </c>
      <c r="H6287" s="11" t="str">
        <f>IFERROR(INDEX(lvl_6[],MATCH(N6287,lvl_6[ID],0),MATCH(_xlfn.CONCAT(K6287,"_",L6287,"_",M6287),lvl_6[#Headers],0)),"Нет")</f>
        <v>Нет</v>
      </c>
      <c r="I6287" s="12">
        <v>1</v>
      </c>
      <c r="J6287" s="12">
        <v>4</v>
      </c>
      <c r="K6287" s="12">
        <v>1</v>
      </c>
      <c r="L6287" s="12">
        <v>5</v>
      </c>
      <c r="M6287" s="12">
        <v>26</v>
      </c>
      <c r="N6287" s="12">
        <v>1963</v>
      </c>
      <c r="O6287" s="12">
        <f>COUNTIF($P$2:P6287,P6287)</f>
        <v>1</v>
      </c>
      <c r="P6287" s="12" t="str">
        <f t="shared" si="354"/>
        <v>14105261963</v>
      </c>
      <c r="Q6287" s="12" t="str">
        <f t="shared" si="355"/>
        <v>141052619630001</v>
      </c>
      <c r="R6287" s="20" t="s">
        <v>4820</v>
      </c>
      <c r="U6287" s="12" t="s">
        <v>901</v>
      </c>
      <c r="W6287" s="12" t="s">
        <v>860</v>
      </c>
      <c r="AI6287" s="12" t="s">
        <v>100</v>
      </c>
      <c r="AK6287" s="12" t="s">
        <v>100</v>
      </c>
      <c r="BN6287" s="12">
        <v>1</v>
      </c>
      <c r="BP6287" s="12" t="s">
        <v>3803</v>
      </c>
      <c r="BR6287" s="9" t="s">
        <v>5088</v>
      </c>
      <c r="BS6287" s="9" t="s">
        <v>5080</v>
      </c>
      <c r="BT6287" s="9" t="s">
        <v>100</v>
      </c>
      <c r="BU6287" s="9" t="s">
        <v>100</v>
      </c>
      <c r="BV6287" s="9" t="s">
        <v>100</v>
      </c>
      <c r="BW6287" s="9" t="s">
        <v>100</v>
      </c>
      <c r="BX6287" s="9" t="s">
        <v>100</v>
      </c>
      <c r="BY6287" s="9" t="s">
        <v>100</v>
      </c>
    </row>
    <row r="6288" spans="1:77" ht="45" x14ac:dyDescent="0.25">
      <c r="A6288" s="12">
        <v>1</v>
      </c>
      <c r="B6288" s="11" t="str">
        <f t="shared" si="353"/>
        <v>Общий расчет. Анализ даты. Анализ даты. Символические звезды. Демон пустоты. Нет</v>
      </c>
      <c r="C6288" s="11" t="str">
        <f>IFERROR(VLOOKUP(I6288,lvl_1[],2,FALSE),"Нет")</f>
        <v>Общий расчет</v>
      </c>
      <c r="D6288" s="11" t="str">
        <f>IFERROR(VLOOKUP(Rule!J6288,lvl_2[],2,FALSE),"Нет")</f>
        <v>Анализ даты</v>
      </c>
      <c r="E6288" s="11" t="str">
        <f>IFERROR(VLOOKUP(Rule!K6288,lvl_3[],2,FALSE),"Нет")</f>
        <v>Анализ даты</v>
      </c>
      <c r="F6288" s="11" t="str">
        <f>IFERROR(INDEX(lvl_4[],MATCH(L6288,lvl_4[ID],0),MATCH(TEXT(K6288,"##0"),lvl_4[#Headers],0)),"Нет")</f>
        <v>Символические звезды</v>
      </c>
      <c r="G6288" s="11" t="str">
        <f>IFERROR(INDEX(lvl_5[],MATCH(M6288,lvl_5[ID],0),MATCH(_xlfn.CONCAT(TEXT(K6288,"##0"),"_",TEXT(L6288,"##0")),lvl_5[#Headers],0)),"Нет")</f>
        <v>Демон пустоты</v>
      </c>
      <c r="H6288" s="11" t="str">
        <f>IFERROR(INDEX(lvl_6[],MATCH(N6288,lvl_6[ID],0),MATCH(_xlfn.CONCAT(K6288,"_",L6288,"_",M6288),lvl_6[#Headers],0)),"Нет")</f>
        <v>Нет</v>
      </c>
      <c r="I6288" s="12">
        <v>1</v>
      </c>
      <c r="J6288" s="12">
        <v>4</v>
      </c>
      <c r="K6288" s="12">
        <v>1</v>
      </c>
      <c r="L6288" s="12">
        <v>5</v>
      </c>
      <c r="M6288" s="12">
        <v>26</v>
      </c>
      <c r="N6288" s="12">
        <v>1964</v>
      </c>
      <c r="O6288" s="12">
        <f>COUNTIF($P$2:P6288,P6288)</f>
        <v>1</v>
      </c>
      <c r="P6288" s="12" t="str">
        <f t="shared" si="354"/>
        <v>14105261964</v>
      </c>
      <c r="Q6288" s="12" t="str">
        <f t="shared" si="355"/>
        <v>141052619640001</v>
      </c>
      <c r="R6288" s="20" t="s">
        <v>4821</v>
      </c>
      <c r="U6288" s="12" t="s">
        <v>903</v>
      </c>
      <c r="W6288" s="12" t="s">
        <v>859</v>
      </c>
      <c r="AI6288" s="12" t="s">
        <v>100</v>
      </c>
      <c r="AK6288" s="12" t="s">
        <v>100</v>
      </c>
      <c r="BN6288" s="12">
        <v>1</v>
      </c>
      <c r="BP6288" s="12" t="s">
        <v>3803</v>
      </c>
      <c r="BR6288" s="9" t="s">
        <v>5073</v>
      </c>
      <c r="BS6288" s="9" t="s">
        <v>5078</v>
      </c>
      <c r="BT6288" s="9" t="s">
        <v>100</v>
      </c>
      <c r="BU6288" s="9" t="s">
        <v>100</v>
      </c>
      <c r="BV6288" s="9" t="s">
        <v>100</v>
      </c>
      <c r="BW6288" s="9" t="s">
        <v>100</v>
      </c>
      <c r="BX6288" s="9" t="s">
        <v>100</v>
      </c>
      <c r="BY6288" s="9" t="s">
        <v>100</v>
      </c>
    </row>
    <row r="6289" spans="1:77" ht="45" x14ac:dyDescent="0.25">
      <c r="A6289" s="12">
        <v>1</v>
      </c>
      <c r="B6289" s="11" t="str">
        <f t="shared" si="353"/>
        <v>Общий расчет. Анализ даты. Анализ даты. Символические звезды. Демон пустоты. Нет</v>
      </c>
      <c r="C6289" s="11" t="str">
        <f>IFERROR(VLOOKUP(I6289,lvl_1[],2,FALSE),"Нет")</f>
        <v>Общий расчет</v>
      </c>
      <c r="D6289" s="11" t="str">
        <f>IFERROR(VLOOKUP(Rule!J6289,lvl_2[],2,FALSE),"Нет")</f>
        <v>Анализ даты</v>
      </c>
      <c r="E6289" s="11" t="str">
        <f>IFERROR(VLOOKUP(Rule!K6289,lvl_3[],2,FALSE),"Нет")</f>
        <v>Анализ даты</v>
      </c>
      <c r="F6289" s="11" t="str">
        <f>IFERROR(INDEX(lvl_4[],MATCH(L6289,lvl_4[ID],0),MATCH(TEXT(K6289,"##0"),lvl_4[#Headers],0)),"Нет")</f>
        <v>Символические звезды</v>
      </c>
      <c r="G6289" s="11" t="str">
        <f>IFERROR(INDEX(lvl_5[],MATCH(M6289,lvl_5[ID],0),MATCH(_xlfn.CONCAT(TEXT(K6289,"##0"),"_",TEXT(L6289,"##0")),lvl_5[#Headers],0)),"Нет")</f>
        <v>Демон пустоты</v>
      </c>
      <c r="H6289" s="11" t="str">
        <f>IFERROR(INDEX(lvl_6[],MATCH(N6289,lvl_6[ID],0),MATCH(_xlfn.CONCAT(K6289,"_",L6289,"_",M6289),lvl_6[#Headers],0)),"Нет")</f>
        <v>Нет</v>
      </c>
      <c r="I6289" s="12">
        <v>1</v>
      </c>
      <c r="J6289" s="12">
        <v>4</v>
      </c>
      <c r="K6289" s="12">
        <v>1</v>
      </c>
      <c r="L6289" s="12">
        <v>5</v>
      </c>
      <c r="M6289" s="12">
        <v>26</v>
      </c>
      <c r="N6289" s="12">
        <v>1965</v>
      </c>
      <c r="O6289" s="12">
        <f>COUNTIF($P$2:P6289,P6289)</f>
        <v>1</v>
      </c>
      <c r="P6289" s="12" t="str">
        <f t="shared" si="354"/>
        <v>14105261965</v>
      </c>
      <c r="Q6289" s="12" t="str">
        <f t="shared" si="355"/>
        <v>141052619650001</v>
      </c>
      <c r="R6289" s="20" t="s">
        <v>4822</v>
      </c>
      <c r="U6289" s="12" t="s">
        <v>903</v>
      </c>
      <c r="W6289" s="12" t="s">
        <v>869</v>
      </c>
      <c r="AI6289" s="12" t="s">
        <v>100</v>
      </c>
      <c r="AK6289" s="12" t="s">
        <v>100</v>
      </c>
      <c r="BN6289" s="12">
        <v>1</v>
      </c>
      <c r="BP6289" s="12" t="s">
        <v>3803</v>
      </c>
      <c r="BR6289" s="9" t="s">
        <v>5073</v>
      </c>
      <c r="BS6289" s="9" t="s">
        <v>5074</v>
      </c>
      <c r="BT6289" s="9" t="s">
        <v>100</v>
      </c>
      <c r="BU6289" s="9" t="s">
        <v>100</v>
      </c>
      <c r="BV6289" s="9" t="s">
        <v>100</v>
      </c>
      <c r="BW6289" s="9" t="s">
        <v>100</v>
      </c>
      <c r="BX6289" s="9" t="s">
        <v>100</v>
      </c>
      <c r="BY6289" s="9" t="s">
        <v>100</v>
      </c>
    </row>
    <row r="6290" spans="1:77" ht="45" x14ac:dyDescent="0.25">
      <c r="A6290" s="12">
        <v>1</v>
      </c>
      <c r="B6290" s="11" t="str">
        <f t="shared" si="353"/>
        <v>Общий расчет. Анализ даты. Анализ даты. Символические звезды. Демон пустоты. Нет</v>
      </c>
      <c r="C6290" s="11" t="str">
        <f>IFERROR(VLOOKUP(I6290,lvl_1[],2,FALSE),"Нет")</f>
        <v>Общий расчет</v>
      </c>
      <c r="D6290" s="11" t="str">
        <f>IFERROR(VLOOKUP(Rule!J6290,lvl_2[],2,FALSE),"Нет")</f>
        <v>Анализ даты</v>
      </c>
      <c r="E6290" s="11" t="str">
        <f>IFERROR(VLOOKUP(Rule!K6290,lvl_3[],2,FALSE),"Нет")</f>
        <v>Анализ даты</v>
      </c>
      <c r="F6290" s="11" t="str">
        <f>IFERROR(INDEX(lvl_4[],MATCH(L6290,lvl_4[ID],0),MATCH(TEXT(K6290,"##0"),lvl_4[#Headers],0)),"Нет")</f>
        <v>Символические звезды</v>
      </c>
      <c r="G6290" s="11" t="str">
        <f>IFERROR(INDEX(lvl_5[],MATCH(M6290,lvl_5[ID],0),MATCH(_xlfn.CONCAT(TEXT(K6290,"##0"),"_",TEXT(L6290,"##0")),lvl_5[#Headers],0)),"Нет")</f>
        <v>Демон пустоты</v>
      </c>
      <c r="H6290" s="11" t="str">
        <f>IFERROR(INDEX(lvl_6[],MATCH(N6290,lvl_6[ID],0),MATCH(_xlfn.CONCAT(K6290,"_",L6290,"_",M6290),lvl_6[#Headers],0)),"Нет")</f>
        <v>Нет</v>
      </c>
      <c r="I6290" s="12">
        <v>1</v>
      </c>
      <c r="J6290" s="12">
        <v>4</v>
      </c>
      <c r="K6290" s="12">
        <v>1</v>
      </c>
      <c r="L6290" s="12">
        <v>5</v>
      </c>
      <c r="M6290" s="12">
        <v>26</v>
      </c>
      <c r="N6290" s="12">
        <v>1966</v>
      </c>
      <c r="O6290" s="12">
        <f>COUNTIF($P$2:P6290,P6290)</f>
        <v>1</v>
      </c>
      <c r="P6290" s="12" t="str">
        <f t="shared" si="354"/>
        <v>14105261966</v>
      </c>
      <c r="Q6290" s="12" t="str">
        <f t="shared" si="355"/>
        <v>141052619660001</v>
      </c>
      <c r="R6290" s="20" t="s">
        <v>4823</v>
      </c>
      <c r="U6290" s="12" t="s">
        <v>903</v>
      </c>
      <c r="W6290" s="12" t="s">
        <v>867</v>
      </c>
      <c r="AI6290" s="12" t="s">
        <v>100</v>
      </c>
      <c r="AK6290" s="12" t="s">
        <v>100</v>
      </c>
      <c r="BN6290" s="12">
        <v>1</v>
      </c>
      <c r="BP6290" s="12" t="s">
        <v>3803</v>
      </c>
      <c r="BR6290" s="9" t="s">
        <v>5073</v>
      </c>
      <c r="BS6290" s="9" t="s">
        <v>5070</v>
      </c>
      <c r="BT6290" s="9" t="s">
        <v>100</v>
      </c>
      <c r="BU6290" s="9" t="s">
        <v>100</v>
      </c>
      <c r="BV6290" s="9" t="s">
        <v>100</v>
      </c>
      <c r="BW6290" s="9" t="s">
        <v>100</v>
      </c>
      <c r="BX6290" s="9" t="s">
        <v>100</v>
      </c>
      <c r="BY6290" s="9" t="s">
        <v>100</v>
      </c>
    </row>
    <row r="6291" spans="1:77" ht="45" x14ac:dyDescent="0.25">
      <c r="A6291" s="12">
        <v>1</v>
      </c>
      <c r="B6291" s="11" t="str">
        <f t="shared" si="353"/>
        <v>Общий расчет. Анализ даты. Анализ даты. Символические звезды. Демон пустоты. Нет</v>
      </c>
      <c r="C6291" s="11" t="str">
        <f>IFERROR(VLOOKUP(I6291,lvl_1[],2,FALSE),"Нет")</f>
        <v>Общий расчет</v>
      </c>
      <c r="D6291" s="11" t="str">
        <f>IFERROR(VLOOKUP(Rule!J6291,lvl_2[],2,FALSE),"Нет")</f>
        <v>Анализ даты</v>
      </c>
      <c r="E6291" s="11" t="str">
        <f>IFERROR(VLOOKUP(Rule!K6291,lvl_3[],2,FALSE),"Нет")</f>
        <v>Анализ даты</v>
      </c>
      <c r="F6291" s="11" t="str">
        <f>IFERROR(INDEX(lvl_4[],MATCH(L6291,lvl_4[ID],0),MATCH(TEXT(K6291,"##0"),lvl_4[#Headers],0)),"Нет")</f>
        <v>Символические звезды</v>
      </c>
      <c r="G6291" s="11" t="str">
        <f>IFERROR(INDEX(lvl_5[],MATCH(M6291,lvl_5[ID],0),MATCH(_xlfn.CONCAT(TEXT(K6291,"##0"),"_",TEXT(L6291,"##0")),lvl_5[#Headers],0)),"Нет")</f>
        <v>Демон пустоты</v>
      </c>
      <c r="H6291" s="11" t="str">
        <f>IFERROR(INDEX(lvl_6[],MATCH(N6291,lvl_6[ID],0),MATCH(_xlfn.CONCAT(K6291,"_",L6291,"_",M6291),lvl_6[#Headers],0)),"Нет")</f>
        <v>Нет</v>
      </c>
      <c r="I6291" s="12">
        <v>1</v>
      </c>
      <c r="J6291" s="12">
        <v>4</v>
      </c>
      <c r="K6291" s="12">
        <v>1</v>
      </c>
      <c r="L6291" s="12">
        <v>5</v>
      </c>
      <c r="M6291" s="12">
        <v>26</v>
      </c>
      <c r="N6291" s="12">
        <v>1967</v>
      </c>
      <c r="O6291" s="12">
        <f>COUNTIF($P$2:P6291,P6291)</f>
        <v>1</v>
      </c>
      <c r="P6291" s="12" t="str">
        <f t="shared" si="354"/>
        <v>14105261967</v>
      </c>
      <c r="Q6291" s="12" t="str">
        <f t="shared" si="355"/>
        <v>141052619670001</v>
      </c>
      <c r="R6291" s="20" t="s">
        <v>4824</v>
      </c>
      <c r="U6291" s="12" t="s">
        <v>903</v>
      </c>
      <c r="W6291" s="12" t="s">
        <v>865</v>
      </c>
      <c r="AI6291" s="12" t="s">
        <v>100</v>
      </c>
      <c r="AK6291" s="12" t="s">
        <v>100</v>
      </c>
      <c r="BN6291" s="12">
        <v>1</v>
      </c>
      <c r="BP6291" s="12" t="s">
        <v>3803</v>
      </c>
      <c r="BR6291" s="9" t="s">
        <v>5073</v>
      </c>
      <c r="BS6291" s="9" t="s">
        <v>5085</v>
      </c>
      <c r="BT6291" s="9" t="s">
        <v>100</v>
      </c>
      <c r="BU6291" s="9" t="s">
        <v>100</v>
      </c>
      <c r="BV6291" s="9" t="s">
        <v>100</v>
      </c>
      <c r="BW6291" s="9" t="s">
        <v>100</v>
      </c>
      <c r="BX6291" s="9" t="s">
        <v>100</v>
      </c>
      <c r="BY6291" s="9" t="s">
        <v>100</v>
      </c>
    </row>
    <row r="6292" spans="1:77" ht="45" x14ac:dyDescent="0.25">
      <c r="A6292" s="12">
        <v>1</v>
      </c>
      <c r="B6292" s="11" t="str">
        <f t="shared" si="353"/>
        <v>Общий расчет. Анализ даты. Анализ даты. Символические звезды. Демон пустоты. Нет</v>
      </c>
      <c r="C6292" s="11" t="str">
        <f>IFERROR(VLOOKUP(I6292,lvl_1[],2,FALSE),"Нет")</f>
        <v>Общий расчет</v>
      </c>
      <c r="D6292" s="11" t="str">
        <f>IFERROR(VLOOKUP(Rule!J6292,lvl_2[],2,FALSE),"Нет")</f>
        <v>Анализ даты</v>
      </c>
      <c r="E6292" s="11" t="str">
        <f>IFERROR(VLOOKUP(Rule!K6292,lvl_3[],2,FALSE),"Нет")</f>
        <v>Анализ даты</v>
      </c>
      <c r="F6292" s="11" t="str">
        <f>IFERROR(INDEX(lvl_4[],MATCH(L6292,lvl_4[ID],0),MATCH(TEXT(K6292,"##0"),lvl_4[#Headers],0)),"Нет")</f>
        <v>Символические звезды</v>
      </c>
      <c r="G6292" s="11" t="str">
        <f>IFERROR(INDEX(lvl_5[],MATCH(M6292,lvl_5[ID],0),MATCH(_xlfn.CONCAT(TEXT(K6292,"##0"),"_",TEXT(L6292,"##0")),lvl_5[#Headers],0)),"Нет")</f>
        <v>Демон пустоты</v>
      </c>
      <c r="H6292" s="11" t="str">
        <f>IFERROR(INDEX(lvl_6[],MATCH(N6292,lvl_6[ID],0),MATCH(_xlfn.CONCAT(K6292,"_",L6292,"_",M6292),lvl_6[#Headers],0)),"Нет")</f>
        <v>Нет</v>
      </c>
      <c r="I6292" s="12">
        <v>1</v>
      </c>
      <c r="J6292" s="12">
        <v>4</v>
      </c>
      <c r="K6292" s="12">
        <v>1</v>
      </c>
      <c r="L6292" s="12">
        <v>5</v>
      </c>
      <c r="M6292" s="12">
        <v>26</v>
      </c>
      <c r="N6292" s="12">
        <v>1968</v>
      </c>
      <c r="O6292" s="12">
        <f>COUNTIF($P$2:P6292,P6292)</f>
        <v>1</v>
      </c>
      <c r="P6292" s="12" t="str">
        <f t="shared" si="354"/>
        <v>14105261968</v>
      </c>
      <c r="Q6292" s="12" t="str">
        <f t="shared" si="355"/>
        <v>141052619680001</v>
      </c>
      <c r="R6292" s="20" t="s">
        <v>4825</v>
      </c>
      <c r="U6292" s="12" t="s">
        <v>903</v>
      </c>
      <c r="W6292" s="12" t="s">
        <v>863</v>
      </c>
      <c r="AI6292" s="12" t="s">
        <v>100</v>
      </c>
      <c r="AK6292" s="12" t="s">
        <v>100</v>
      </c>
      <c r="BN6292" s="12">
        <v>1</v>
      </c>
      <c r="BP6292" s="12" t="s">
        <v>3803</v>
      </c>
      <c r="BR6292" s="9" t="s">
        <v>5073</v>
      </c>
      <c r="BS6292" s="9" t="s">
        <v>5083</v>
      </c>
      <c r="BT6292" s="9" t="s">
        <v>100</v>
      </c>
      <c r="BU6292" s="9" t="s">
        <v>100</v>
      </c>
      <c r="BV6292" s="9" t="s">
        <v>100</v>
      </c>
      <c r="BW6292" s="9" t="s">
        <v>100</v>
      </c>
      <c r="BX6292" s="9" t="s">
        <v>100</v>
      </c>
      <c r="BY6292" s="9" t="s">
        <v>100</v>
      </c>
    </row>
    <row r="6293" spans="1:77" ht="45" x14ac:dyDescent="0.25">
      <c r="A6293" s="12">
        <v>1</v>
      </c>
      <c r="B6293" s="11" t="str">
        <f t="shared" si="353"/>
        <v>Общий расчет. Анализ даты. Анализ даты. Символические звезды. Демон пустоты. Нет</v>
      </c>
      <c r="C6293" s="11" t="str">
        <f>IFERROR(VLOOKUP(I6293,lvl_1[],2,FALSE),"Нет")</f>
        <v>Общий расчет</v>
      </c>
      <c r="D6293" s="11" t="str">
        <f>IFERROR(VLOOKUP(Rule!J6293,lvl_2[],2,FALSE),"Нет")</f>
        <v>Анализ даты</v>
      </c>
      <c r="E6293" s="11" t="str">
        <f>IFERROR(VLOOKUP(Rule!K6293,lvl_3[],2,FALSE),"Нет")</f>
        <v>Анализ даты</v>
      </c>
      <c r="F6293" s="11" t="str">
        <f>IFERROR(INDEX(lvl_4[],MATCH(L6293,lvl_4[ID],0),MATCH(TEXT(K6293,"##0"),lvl_4[#Headers],0)),"Нет")</f>
        <v>Символические звезды</v>
      </c>
      <c r="G6293" s="11" t="str">
        <f>IFERROR(INDEX(lvl_5[],MATCH(M6293,lvl_5[ID],0),MATCH(_xlfn.CONCAT(TEXT(K6293,"##0"),"_",TEXT(L6293,"##0")),lvl_5[#Headers],0)),"Нет")</f>
        <v>Демон пустоты</v>
      </c>
      <c r="H6293" s="11" t="str">
        <f>IFERROR(INDEX(lvl_6[],MATCH(N6293,lvl_6[ID],0),MATCH(_xlfn.CONCAT(K6293,"_",L6293,"_",M6293),lvl_6[#Headers],0)),"Нет")</f>
        <v>Нет</v>
      </c>
      <c r="I6293" s="12">
        <v>1</v>
      </c>
      <c r="J6293" s="12">
        <v>4</v>
      </c>
      <c r="K6293" s="12">
        <v>1</v>
      </c>
      <c r="L6293" s="12">
        <v>5</v>
      </c>
      <c r="M6293" s="12">
        <v>26</v>
      </c>
      <c r="N6293" s="12">
        <v>1969</v>
      </c>
      <c r="O6293" s="12">
        <f>COUNTIF($P$2:P6293,P6293)</f>
        <v>1</v>
      </c>
      <c r="P6293" s="12" t="str">
        <f t="shared" si="354"/>
        <v>14105261969</v>
      </c>
      <c r="Q6293" s="12" t="str">
        <f t="shared" si="355"/>
        <v>141052619690001</v>
      </c>
      <c r="R6293" s="20" t="s">
        <v>4826</v>
      </c>
      <c r="U6293" s="12" t="s">
        <v>903</v>
      </c>
      <c r="W6293" s="12" t="s">
        <v>861</v>
      </c>
      <c r="AI6293" s="12" t="s">
        <v>100</v>
      </c>
      <c r="AK6293" s="12" t="s">
        <v>100</v>
      </c>
      <c r="BN6293" s="12">
        <v>1</v>
      </c>
      <c r="BP6293" s="12" t="s">
        <v>3803</v>
      </c>
      <c r="BR6293" s="9" t="s">
        <v>5073</v>
      </c>
      <c r="BS6293" s="9" t="s">
        <v>5069</v>
      </c>
      <c r="BT6293" s="9" t="s">
        <v>100</v>
      </c>
      <c r="BU6293" s="9" t="s">
        <v>100</v>
      </c>
      <c r="BV6293" s="9" t="s">
        <v>100</v>
      </c>
      <c r="BW6293" s="9" t="s">
        <v>100</v>
      </c>
      <c r="BX6293" s="9" t="s">
        <v>100</v>
      </c>
      <c r="BY6293" s="9" t="s">
        <v>100</v>
      </c>
    </row>
    <row r="6294" spans="1:77" ht="45" x14ac:dyDescent="0.25">
      <c r="A6294" s="12">
        <v>1</v>
      </c>
      <c r="B6294" s="11" t="str">
        <f t="shared" si="353"/>
        <v>Общий расчет. Анализ даты. Анализ даты. Символические звезды. Демон пустоты. Нет</v>
      </c>
      <c r="C6294" s="11" t="str">
        <f>IFERROR(VLOOKUP(I6294,lvl_1[],2,FALSE),"Нет")</f>
        <v>Общий расчет</v>
      </c>
      <c r="D6294" s="11" t="str">
        <f>IFERROR(VLOOKUP(Rule!J6294,lvl_2[],2,FALSE),"Нет")</f>
        <v>Анализ даты</v>
      </c>
      <c r="E6294" s="11" t="str">
        <f>IFERROR(VLOOKUP(Rule!K6294,lvl_3[],2,FALSE),"Нет")</f>
        <v>Анализ даты</v>
      </c>
      <c r="F6294" s="11" t="str">
        <f>IFERROR(INDEX(lvl_4[],MATCH(L6294,lvl_4[ID],0),MATCH(TEXT(K6294,"##0"),lvl_4[#Headers],0)),"Нет")</f>
        <v>Символические звезды</v>
      </c>
      <c r="G6294" s="11" t="str">
        <f>IFERROR(INDEX(lvl_5[],MATCH(M6294,lvl_5[ID],0),MATCH(_xlfn.CONCAT(TEXT(K6294,"##0"),"_",TEXT(L6294,"##0")),lvl_5[#Headers],0)),"Нет")</f>
        <v>Демон пустоты</v>
      </c>
      <c r="H6294" s="11" t="str">
        <f>IFERROR(INDEX(lvl_6[],MATCH(N6294,lvl_6[ID],0),MATCH(_xlfn.CONCAT(K6294,"_",L6294,"_",M6294),lvl_6[#Headers],0)),"Нет")</f>
        <v>Нет</v>
      </c>
      <c r="I6294" s="12">
        <v>1</v>
      </c>
      <c r="J6294" s="12">
        <v>4</v>
      </c>
      <c r="K6294" s="12">
        <v>1</v>
      </c>
      <c r="L6294" s="12">
        <v>5</v>
      </c>
      <c r="M6294" s="12">
        <v>26</v>
      </c>
      <c r="N6294" s="12">
        <v>1970</v>
      </c>
      <c r="O6294" s="12">
        <f>COUNTIF($P$2:P6294,P6294)</f>
        <v>1</v>
      </c>
      <c r="P6294" s="12" t="str">
        <f t="shared" si="354"/>
        <v>14105261970</v>
      </c>
      <c r="Q6294" s="12" t="str">
        <f t="shared" si="355"/>
        <v>141052619700001</v>
      </c>
      <c r="R6294" s="20" t="s">
        <v>4827</v>
      </c>
      <c r="U6294" s="12" t="s">
        <v>905</v>
      </c>
      <c r="W6294" s="12" t="s">
        <v>860</v>
      </c>
      <c r="AI6294" s="12" t="s">
        <v>100</v>
      </c>
      <c r="AK6294" s="12" t="s">
        <v>100</v>
      </c>
      <c r="BN6294" s="12">
        <v>1</v>
      </c>
      <c r="BP6294" s="12" t="s">
        <v>3803</v>
      </c>
      <c r="BR6294" s="9" t="s">
        <v>5075</v>
      </c>
      <c r="BS6294" s="9" t="s">
        <v>5080</v>
      </c>
      <c r="BT6294" s="9" t="s">
        <v>100</v>
      </c>
      <c r="BU6294" s="9" t="s">
        <v>100</v>
      </c>
      <c r="BV6294" s="9" t="s">
        <v>100</v>
      </c>
      <c r="BW6294" s="9" t="s">
        <v>100</v>
      </c>
      <c r="BX6294" s="9" t="s">
        <v>100</v>
      </c>
      <c r="BY6294" s="9" t="s">
        <v>100</v>
      </c>
    </row>
    <row r="6295" spans="1:77" ht="45" x14ac:dyDescent="0.25">
      <c r="A6295" s="12">
        <v>1</v>
      </c>
      <c r="B6295" s="11" t="str">
        <f t="shared" si="353"/>
        <v>Общий расчет. Анализ даты. Анализ даты. Символические звезды. Демон пустоты. Нет</v>
      </c>
      <c r="C6295" s="11" t="str">
        <f>IFERROR(VLOOKUP(I6295,lvl_1[],2,FALSE),"Нет")</f>
        <v>Общий расчет</v>
      </c>
      <c r="D6295" s="11" t="str">
        <f>IFERROR(VLOOKUP(Rule!J6295,lvl_2[],2,FALSE),"Нет")</f>
        <v>Анализ даты</v>
      </c>
      <c r="E6295" s="11" t="str">
        <f>IFERROR(VLOOKUP(Rule!K6295,lvl_3[],2,FALSE),"Нет")</f>
        <v>Анализ даты</v>
      </c>
      <c r="F6295" s="11" t="str">
        <f>IFERROR(INDEX(lvl_4[],MATCH(L6295,lvl_4[ID],0),MATCH(TEXT(K6295,"##0"),lvl_4[#Headers],0)),"Нет")</f>
        <v>Символические звезды</v>
      </c>
      <c r="G6295" s="11" t="str">
        <f>IFERROR(INDEX(lvl_5[],MATCH(M6295,lvl_5[ID],0),MATCH(_xlfn.CONCAT(TEXT(K6295,"##0"),"_",TEXT(L6295,"##0")),lvl_5[#Headers],0)),"Нет")</f>
        <v>Демон пустоты</v>
      </c>
      <c r="H6295" s="11" t="str">
        <f>IFERROR(INDEX(lvl_6[],MATCH(N6295,lvl_6[ID],0),MATCH(_xlfn.CONCAT(K6295,"_",L6295,"_",M6295),lvl_6[#Headers],0)),"Нет")</f>
        <v>Нет</v>
      </c>
      <c r="I6295" s="12">
        <v>1</v>
      </c>
      <c r="J6295" s="12">
        <v>4</v>
      </c>
      <c r="K6295" s="12">
        <v>1</v>
      </c>
      <c r="L6295" s="12">
        <v>5</v>
      </c>
      <c r="M6295" s="12">
        <v>26</v>
      </c>
      <c r="N6295" s="12">
        <v>1971</v>
      </c>
      <c r="O6295" s="12">
        <f>COUNTIF($P$2:P6295,P6295)</f>
        <v>1</v>
      </c>
      <c r="P6295" s="12" t="str">
        <f t="shared" si="354"/>
        <v>14105261971</v>
      </c>
      <c r="Q6295" s="12" t="str">
        <f t="shared" si="355"/>
        <v>141052619710001</v>
      </c>
      <c r="R6295" s="20" t="s">
        <v>4828</v>
      </c>
      <c r="U6295" s="12" t="s">
        <v>905</v>
      </c>
      <c r="W6295" s="12" t="s">
        <v>870</v>
      </c>
      <c r="AI6295" s="12" t="s">
        <v>100</v>
      </c>
      <c r="AK6295" s="12" t="s">
        <v>100</v>
      </c>
      <c r="BN6295" s="12">
        <v>1</v>
      </c>
      <c r="BP6295" s="12" t="s">
        <v>3803</v>
      </c>
      <c r="BR6295" s="9" t="s">
        <v>5075</v>
      </c>
      <c r="BS6295" s="9" t="s">
        <v>5076</v>
      </c>
      <c r="BT6295" s="9" t="s">
        <v>100</v>
      </c>
      <c r="BU6295" s="9" t="s">
        <v>100</v>
      </c>
      <c r="BV6295" s="9" t="s">
        <v>100</v>
      </c>
      <c r="BW6295" s="9" t="s">
        <v>100</v>
      </c>
      <c r="BX6295" s="9" t="s">
        <v>100</v>
      </c>
      <c r="BY6295" s="9" t="s">
        <v>100</v>
      </c>
    </row>
    <row r="6296" spans="1:77" ht="45" x14ac:dyDescent="0.25">
      <c r="A6296" s="12">
        <v>1</v>
      </c>
      <c r="B6296" s="11" t="str">
        <f t="shared" si="353"/>
        <v>Общий расчет. Анализ даты. Анализ даты. Символические звезды. Демон пустоты. Нет</v>
      </c>
      <c r="C6296" s="11" t="str">
        <f>IFERROR(VLOOKUP(I6296,lvl_1[],2,FALSE),"Нет")</f>
        <v>Общий расчет</v>
      </c>
      <c r="D6296" s="11" t="str">
        <f>IFERROR(VLOOKUP(Rule!J6296,lvl_2[],2,FALSE),"Нет")</f>
        <v>Анализ даты</v>
      </c>
      <c r="E6296" s="11" t="str">
        <f>IFERROR(VLOOKUP(Rule!K6296,lvl_3[],2,FALSE),"Нет")</f>
        <v>Анализ даты</v>
      </c>
      <c r="F6296" s="11" t="str">
        <f>IFERROR(INDEX(lvl_4[],MATCH(L6296,lvl_4[ID],0),MATCH(TEXT(K6296,"##0"),lvl_4[#Headers],0)),"Нет")</f>
        <v>Символические звезды</v>
      </c>
      <c r="G6296" s="11" t="str">
        <f>IFERROR(INDEX(lvl_5[],MATCH(M6296,lvl_5[ID],0),MATCH(_xlfn.CONCAT(TEXT(K6296,"##0"),"_",TEXT(L6296,"##0")),lvl_5[#Headers],0)),"Нет")</f>
        <v>Демон пустоты</v>
      </c>
      <c r="H6296" s="11" t="str">
        <f>IFERROR(INDEX(lvl_6[],MATCH(N6296,lvl_6[ID],0),MATCH(_xlfn.CONCAT(K6296,"_",L6296,"_",M6296),lvl_6[#Headers],0)),"Нет")</f>
        <v>Нет</v>
      </c>
      <c r="I6296" s="12">
        <v>1</v>
      </c>
      <c r="J6296" s="12">
        <v>4</v>
      </c>
      <c r="K6296" s="12">
        <v>1</v>
      </c>
      <c r="L6296" s="12">
        <v>5</v>
      </c>
      <c r="M6296" s="12">
        <v>26</v>
      </c>
      <c r="N6296" s="12">
        <v>1972</v>
      </c>
      <c r="O6296" s="12">
        <f>COUNTIF($P$2:P6296,P6296)</f>
        <v>1</v>
      </c>
      <c r="P6296" s="12" t="str">
        <f t="shared" si="354"/>
        <v>14105261972</v>
      </c>
      <c r="Q6296" s="12" t="str">
        <f t="shared" si="355"/>
        <v>141052619720001</v>
      </c>
      <c r="R6296" s="20" t="s">
        <v>4829</v>
      </c>
      <c r="U6296" s="12" t="s">
        <v>905</v>
      </c>
      <c r="W6296" s="12" t="s">
        <v>868</v>
      </c>
      <c r="AI6296" s="12" t="s">
        <v>100</v>
      </c>
      <c r="AK6296" s="12" t="s">
        <v>100</v>
      </c>
      <c r="BN6296" s="12">
        <v>1</v>
      </c>
      <c r="BP6296" s="12" t="s">
        <v>3803</v>
      </c>
      <c r="BR6296" s="9" t="s">
        <v>5075</v>
      </c>
      <c r="BS6296" s="9" t="s">
        <v>5087</v>
      </c>
      <c r="BT6296" s="9" t="s">
        <v>100</v>
      </c>
      <c r="BU6296" s="9" t="s">
        <v>100</v>
      </c>
      <c r="BV6296" s="9" t="s">
        <v>100</v>
      </c>
      <c r="BW6296" s="9" t="s">
        <v>100</v>
      </c>
      <c r="BX6296" s="9" t="s">
        <v>100</v>
      </c>
      <c r="BY6296" s="9" t="s">
        <v>100</v>
      </c>
    </row>
    <row r="6297" spans="1:77" ht="45" x14ac:dyDescent="0.25">
      <c r="A6297" s="12">
        <v>1</v>
      </c>
      <c r="B6297" s="11" t="str">
        <f t="shared" si="353"/>
        <v>Общий расчет. Анализ даты. Анализ даты. Символические звезды. Демон пустоты. Нет</v>
      </c>
      <c r="C6297" s="11" t="str">
        <f>IFERROR(VLOOKUP(I6297,lvl_1[],2,FALSE),"Нет")</f>
        <v>Общий расчет</v>
      </c>
      <c r="D6297" s="11" t="str">
        <f>IFERROR(VLOOKUP(Rule!J6297,lvl_2[],2,FALSE),"Нет")</f>
        <v>Анализ даты</v>
      </c>
      <c r="E6297" s="11" t="str">
        <f>IFERROR(VLOOKUP(Rule!K6297,lvl_3[],2,FALSE),"Нет")</f>
        <v>Анализ даты</v>
      </c>
      <c r="F6297" s="11" t="str">
        <f>IFERROR(INDEX(lvl_4[],MATCH(L6297,lvl_4[ID],0),MATCH(TEXT(K6297,"##0"),lvl_4[#Headers],0)),"Нет")</f>
        <v>Символические звезды</v>
      </c>
      <c r="G6297" s="11" t="str">
        <f>IFERROR(INDEX(lvl_5[],MATCH(M6297,lvl_5[ID],0),MATCH(_xlfn.CONCAT(TEXT(K6297,"##0"),"_",TEXT(L6297,"##0")),lvl_5[#Headers],0)),"Нет")</f>
        <v>Демон пустоты</v>
      </c>
      <c r="H6297" s="11" t="str">
        <f>IFERROR(INDEX(lvl_6[],MATCH(N6297,lvl_6[ID],0),MATCH(_xlfn.CONCAT(K6297,"_",L6297,"_",M6297),lvl_6[#Headers],0)),"Нет")</f>
        <v>Нет</v>
      </c>
      <c r="I6297" s="12">
        <v>1</v>
      </c>
      <c r="J6297" s="12">
        <v>4</v>
      </c>
      <c r="K6297" s="12">
        <v>1</v>
      </c>
      <c r="L6297" s="12">
        <v>5</v>
      </c>
      <c r="M6297" s="12">
        <v>26</v>
      </c>
      <c r="N6297" s="12">
        <v>1973</v>
      </c>
      <c r="O6297" s="12">
        <f>COUNTIF($P$2:P6297,P6297)</f>
        <v>1</v>
      </c>
      <c r="P6297" s="12" t="str">
        <f t="shared" si="354"/>
        <v>14105261973</v>
      </c>
      <c r="Q6297" s="12" t="str">
        <f t="shared" si="355"/>
        <v>141052619730001</v>
      </c>
      <c r="R6297" s="20" t="s">
        <v>4830</v>
      </c>
      <c r="U6297" s="12" t="s">
        <v>905</v>
      </c>
      <c r="W6297" s="12" t="s">
        <v>866</v>
      </c>
      <c r="AI6297" s="12" t="s">
        <v>100</v>
      </c>
      <c r="AK6297" s="12" t="s">
        <v>100</v>
      </c>
      <c r="BN6297" s="12">
        <v>1</v>
      </c>
      <c r="BP6297" s="12" t="s">
        <v>3803</v>
      </c>
      <c r="BR6297" s="9" t="s">
        <v>5075</v>
      </c>
      <c r="BS6297" s="9" t="s">
        <v>5086</v>
      </c>
      <c r="BT6297" s="9" t="s">
        <v>100</v>
      </c>
      <c r="BU6297" s="9" t="s">
        <v>100</v>
      </c>
      <c r="BV6297" s="9" t="s">
        <v>100</v>
      </c>
      <c r="BW6297" s="9" t="s">
        <v>100</v>
      </c>
      <c r="BX6297" s="9" t="s">
        <v>100</v>
      </c>
      <c r="BY6297" s="9" t="s">
        <v>100</v>
      </c>
    </row>
    <row r="6298" spans="1:77" ht="45" x14ac:dyDescent="0.25">
      <c r="A6298" s="12">
        <v>1</v>
      </c>
      <c r="B6298" s="11" t="str">
        <f t="shared" si="353"/>
        <v>Общий расчет. Анализ даты. Анализ даты. Символические звезды. Демон пустоты. Нет</v>
      </c>
      <c r="C6298" s="11" t="str">
        <f>IFERROR(VLOOKUP(I6298,lvl_1[],2,FALSE),"Нет")</f>
        <v>Общий расчет</v>
      </c>
      <c r="D6298" s="11" t="str">
        <f>IFERROR(VLOOKUP(Rule!J6298,lvl_2[],2,FALSE),"Нет")</f>
        <v>Анализ даты</v>
      </c>
      <c r="E6298" s="11" t="str">
        <f>IFERROR(VLOOKUP(Rule!K6298,lvl_3[],2,FALSE),"Нет")</f>
        <v>Анализ даты</v>
      </c>
      <c r="F6298" s="11" t="str">
        <f>IFERROR(INDEX(lvl_4[],MATCH(L6298,lvl_4[ID],0),MATCH(TEXT(K6298,"##0"),lvl_4[#Headers],0)),"Нет")</f>
        <v>Символические звезды</v>
      </c>
      <c r="G6298" s="11" t="str">
        <f>IFERROR(INDEX(lvl_5[],MATCH(M6298,lvl_5[ID],0),MATCH(_xlfn.CONCAT(TEXT(K6298,"##0"),"_",TEXT(L6298,"##0")),lvl_5[#Headers],0)),"Нет")</f>
        <v>Демон пустоты</v>
      </c>
      <c r="H6298" s="11" t="str">
        <f>IFERROR(INDEX(lvl_6[],MATCH(N6298,lvl_6[ID],0),MATCH(_xlfn.CONCAT(K6298,"_",L6298,"_",M6298),lvl_6[#Headers],0)),"Нет")</f>
        <v>Нет</v>
      </c>
      <c r="I6298" s="12">
        <v>1</v>
      </c>
      <c r="J6298" s="12">
        <v>4</v>
      </c>
      <c r="K6298" s="12">
        <v>1</v>
      </c>
      <c r="L6298" s="12">
        <v>5</v>
      </c>
      <c r="M6298" s="12">
        <v>26</v>
      </c>
      <c r="N6298" s="12">
        <v>1974</v>
      </c>
      <c r="O6298" s="12">
        <f>COUNTIF($P$2:P6298,P6298)</f>
        <v>1</v>
      </c>
      <c r="P6298" s="12" t="str">
        <f t="shared" si="354"/>
        <v>14105261974</v>
      </c>
      <c r="Q6298" s="12" t="str">
        <f t="shared" si="355"/>
        <v>141052619740001</v>
      </c>
      <c r="R6298" s="20" t="s">
        <v>4831</v>
      </c>
      <c r="U6298" s="12" t="s">
        <v>905</v>
      </c>
      <c r="W6298" s="12" t="s">
        <v>864</v>
      </c>
      <c r="AI6298" s="12" t="s">
        <v>100</v>
      </c>
      <c r="AK6298" s="12" t="s">
        <v>100</v>
      </c>
      <c r="BN6298" s="12">
        <v>1</v>
      </c>
      <c r="BP6298" s="12" t="s">
        <v>3803</v>
      </c>
      <c r="BR6298" s="9" t="s">
        <v>5075</v>
      </c>
      <c r="BS6298" s="9" t="s">
        <v>5084</v>
      </c>
      <c r="BT6298" s="9" t="s">
        <v>100</v>
      </c>
      <c r="BU6298" s="9" t="s">
        <v>100</v>
      </c>
      <c r="BV6298" s="9" t="s">
        <v>100</v>
      </c>
      <c r="BW6298" s="9" t="s">
        <v>100</v>
      </c>
      <c r="BX6298" s="9" t="s">
        <v>100</v>
      </c>
      <c r="BY6298" s="9" t="s">
        <v>100</v>
      </c>
    </row>
    <row r="6299" spans="1:77" ht="45" x14ac:dyDescent="0.25">
      <c r="A6299" s="12">
        <v>1</v>
      </c>
      <c r="B6299" s="11" t="str">
        <f t="shared" si="353"/>
        <v>Общий расчет. Анализ даты. Анализ даты. Символические звезды. Демон пустоты. Нет</v>
      </c>
      <c r="C6299" s="11" t="str">
        <f>IFERROR(VLOOKUP(I6299,lvl_1[],2,FALSE),"Нет")</f>
        <v>Общий расчет</v>
      </c>
      <c r="D6299" s="11" t="str">
        <f>IFERROR(VLOOKUP(Rule!J6299,lvl_2[],2,FALSE),"Нет")</f>
        <v>Анализ даты</v>
      </c>
      <c r="E6299" s="11" t="str">
        <f>IFERROR(VLOOKUP(Rule!K6299,lvl_3[],2,FALSE),"Нет")</f>
        <v>Анализ даты</v>
      </c>
      <c r="F6299" s="11" t="str">
        <f>IFERROR(INDEX(lvl_4[],MATCH(L6299,lvl_4[ID],0),MATCH(TEXT(K6299,"##0"),lvl_4[#Headers],0)),"Нет")</f>
        <v>Символические звезды</v>
      </c>
      <c r="G6299" s="11" t="str">
        <f>IFERROR(INDEX(lvl_5[],MATCH(M6299,lvl_5[ID],0),MATCH(_xlfn.CONCAT(TEXT(K6299,"##0"),"_",TEXT(L6299,"##0")),lvl_5[#Headers],0)),"Нет")</f>
        <v>Демон пустоты</v>
      </c>
      <c r="H6299" s="11" t="str">
        <f>IFERROR(INDEX(lvl_6[],MATCH(N6299,lvl_6[ID],0),MATCH(_xlfn.CONCAT(K6299,"_",L6299,"_",M6299),lvl_6[#Headers],0)),"Нет")</f>
        <v>Нет</v>
      </c>
      <c r="I6299" s="12">
        <v>1</v>
      </c>
      <c r="J6299" s="12">
        <v>4</v>
      </c>
      <c r="K6299" s="12">
        <v>1</v>
      </c>
      <c r="L6299" s="12">
        <v>5</v>
      </c>
      <c r="M6299" s="12">
        <v>26</v>
      </c>
      <c r="N6299" s="12">
        <v>1975</v>
      </c>
      <c r="O6299" s="12">
        <f>COUNTIF($P$2:P6299,P6299)</f>
        <v>1</v>
      </c>
      <c r="P6299" s="12" t="str">
        <f t="shared" si="354"/>
        <v>14105261975</v>
      </c>
      <c r="Q6299" s="12" t="str">
        <f t="shared" si="355"/>
        <v>141052619750001</v>
      </c>
      <c r="R6299" s="20" t="s">
        <v>4832</v>
      </c>
      <c r="U6299" s="12" t="s">
        <v>905</v>
      </c>
      <c r="W6299" s="12" t="s">
        <v>862</v>
      </c>
      <c r="AI6299" s="12" t="s">
        <v>100</v>
      </c>
      <c r="AK6299" s="12" t="s">
        <v>100</v>
      </c>
      <c r="BN6299" s="12">
        <v>1</v>
      </c>
      <c r="BP6299" s="12" t="s">
        <v>3803</v>
      </c>
      <c r="BR6299" s="9" t="s">
        <v>5075</v>
      </c>
      <c r="BS6299" s="9" t="s">
        <v>5082</v>
      </c>
      <c r="BT6299" s="9" t="s">
        <v>100</v>
      </c>
      <c r="BU6299" s="9" t="s">
        <v>100</v>
      </c>
      <c r="BV6299" s="9" t="s">
        <v>100</v>
      </c>
      <c r="BW6299" s="9" t="s">
        <v>100</v>
      </c>
      <c r="BX6299" s="9" t="s">
        <v>100</v>
      </c>
      <c r="BY6299" s="9" t="s">
        <v>100</v>
      </c>
    </row>
    <row r="6300" spans="1:77" ht="45" x14ac:dyDescent="0.25">
      <c r="A6300" s="12">
        <v>1</v>
      </c>
      <c r="B6300" s="11" t="str">
        <f t="shared" si="353"/>
        <v>Общий расчет. Анализ даты. Анализ даты. Символические звезды. Демон пустоты. Нет</v>
      </c>
      <c r="C6300" s="11" t="str">
        <f>IFERROR(VLOOKUP(I6300,lvl_1[],2,FALSE),"Нет")</f>
        <v>Общий расчет</v>
      </c>
      <c r="D6300" s="11" t="str">
        <f>IFERROR(VLOOKUP(Rule!J6300,lvl_2[],2,FALSE),"Нет")</f>
        <v>Анализ даты</v>
      </c>
      <c r="E6300" s="11" t="str">
        <f>IFERROR(VLOOKUP(Rule!K6300,lvl_3[],2,FALSE),"Нет")</f>
        <v>Анализ даты</v>
      </c>
      <c r="F6300" s="11" t="str">
        <f>IFERROR(INDEX(lvl_4[],MATCH(L6300,lvl_4[ID],0),MATCH(TEXT(K6300,"##0"),lvl_4[#Headers],0)),"Нет")</f>
        <v>Символические звезды</v>
      </c>
      <c r="G6300" s="11" t="str">
        <f>IFERROR(INDEX(lvl_5[],MATCH(M6300,lvl_5[ID],0),MATCH(_xlfn.CONCAT(TEXT(K6300,"##0"),"_",TEXT(L6300,"##0")),lvl_5[#Headers],0)),"Нет")</f>
        <v>Демон пустоты</v>
      </c>
      <c r="H6300" s="11" t="str">
        <f>IFERROR(INDEX(lvl_6[],MATCH(N6300,lvl_6[ID],0),MATCH(_xlfn.CONCAT(K6300,"_",L6300,"_",M6300),lvl_6[#Headers],0)),"Нет")</f>
        <v>Нет</v>
      </c>
      <c r="I6300" s="12">
        <v>1</v>
      </c>
      <c r="J6300" s="12">
        <v>4</v>
      </c>
      <c r="K6300" s="12">
        <v>1</v>
      </c>
      <c r="L6300" s="12">
        <v>5</v>
      </c>
      <c r="M6300" s="12">
        <v>26</v>
      </c>
      <c r="N6300" s="12">
        <v>1976</v>
      </c>
      <c r="O6300" s="12">
        <f>COUNTIF($P$2:P6300,P6300)</f>
        <v>1</v>
      </c>
      <c r="P6300" s="12" t="str">
        <f t="shared" si="354"/>
        <v>14105261976</v>
      </c>
      <c r="Q6300" s="12" t="str">
        <f t="shared" si="355"/>
        <v>141052619760001</v>
      </c>
      <c r="R6300" s="20" t="s">
        <v>4833</v>
      </c>
      <c r="U6300" s="12" t="s">
        <v>907</v>
      </c>
      <c r="W6300" s="12" t="s">
        <v>861</v>
      </c>
      <c r="AI6300" s="12" t="s">
        <v>100</v>
      </c>
      <c r="AK6300" s="12" t="s">
        <v>100</v>
      </c>
      <c r="BN6300" s="12">
        <v>1</v>
      </c>
      <c r="BP6300" s="12" t="s">
        <v>3803</v>
      </c>
      <c r="BR6300" s="9" t="s">
        <v>5077</v>
      </c>
      <c r="BS6300" s="9" t="s">
        <v>5069</v>
      </c>
      <c r="BT6300" s="9" t="s">
        <v>100</v>
      </c>
      <c r="BU6300" s="9" t="s">
        <v>100</v>
      </c>
      <c r="BV6300" s="9" t="s">
        <v>100</v>
      </c>
      <c r="BW6300" s="9" t="s">
        <v>100</v>
      </c>
      <c r="BX6300" s="9" t="s">
        <v>100</v>
      </c>
      <c r="BY6300" s="9" t="s">
        <v>100</v>
      </c>
    </row>
    <row r="6301" spans="1:77" ht="45" x14ac:dyDescent="0.25">
      <c r="A6301" s="12">
        <v>1</v>
      </c>
      <c r="B6301" s="11" t="str">
        <f t="shared" si="353"/>
        <v>Общий расчет. Анализ даты. Анализ даты. Символические звезды. Демон пустоты. Нет</v>
      </c>
      <c r="C6301" s="11" t="str">
        <f>IFERROR(VLOOKUP(I6301,lvl_1[],2,FALSE),"Нет")</f>
        <v>Общий расчет</v>
      </c>
      <c r="D6301" s="11" t="str">
        <f>IFERROR(VLOOKUP(Rule!J6301,lvl_2[],2,FALSE),"Нет")</f>
        <v>Анализ даты</v>
      </c>
      <c r="E6301" s="11" t="str">
        <f>IFERROR(VLOOKUP(Rule!K6301,lvl_3[],2,FALSE),"Нет")</f>
        <v>Анализ даты</v>
      </c>
      <c r="F6301" s="11" t="str">
        <f>IFERROR(INDEX(lvl_4[],MATCH(L6301,lvl_4[ID],0),MATCH(TEXT(K6301,"##0"),lvl_4[#Headers],0)),"Нет")</f>
        <v>Символические звезды</v>
      </c>
      <c r="G6301" s="11" t="str">
        <f>IFERROR(INDEX(lvl_5[],MATCH(M6301,lvl_5[ID],0),MATCH(_xlfn.CONCAT(TEXT(K6301,"##0"),"_",TEXT(L6301,"##0")),lvl_5[#Headers],0)),"Нет")</f>
        <v>Демон пустоты</v>
      </c>
      <c r="H6301" s="11" t="str">
        <f>IFERROR(INDEX(lvl_6[],MATCH(N6301,lvl_6[ID],0),MATCH(_xlfn.CONCAT(K6301,"_",L6301,"_",M6301),lvl_6[#Headers],0)),"Нет")</f>
        <v>Нет</v>
      </c>
      <c r="I6301" s="12">
        <v>1</v>
      </c>
      <c r="J6301" s="12">
        <v>4</v>
      </c>
      <c r="K6301" s="12">
        <v>1</v>
      </c>
      <c r="L6301" s="12">
        <v>5</v>
      </c>
      <c r="M6301" s="12">
        <v>26</v>
      </c>
      <c r="N6301" s="12">
        <v>1977</v>
      </c>
      <c r="O6301" s="12">
        <f>COUNTIF($P$2:P6301,P6301)</f>
        <v>1</v>
      </c>
      <c r="P6301" s="12" t="str">
        <f t="shared" si="354"/>
        <v>14105261977</v>
      </c>
      <c r="Q6301" s="12" t="str">
        <f t="shared" si="355"/>
        <v>141052619770001</v>
      </c>
      <c r="R6301" s="20" t="s">
        <v>4834</v>
      </c>
      <c r="U6301" s="12" t="s">
        <v>907</v>
      </c>
      <c r="W6301" s="12" t="s">
        <v>859</v>
      </c>
      <c r="AI6301" s="12" t="s">
        <v>100</v>
      </c>
      <c r="AK6301" s="12" t="s">
        <v>100</v>
      </c>
      <c r="BN6301" s="12">
        <v>1</v>
      </c>
      <c r="BP6301" s="12" t="s">
        <v>3803</v>
      </c>
      <c r="BR6301" s="9" t="s">
        <v>5077</v>
      </c>
      <c r="BS6301" s="9" t="s">
        <v>5078</v>
      </c>
      <c r="BT6301" s="9" t="s">
        <v>100</v>
      </c>
      <c r="BU6301" s="9" t="s">
        <v>100</v>
      </c>
      <c r="BV6301" s="9" t="s">
        <v>100</v>
      </c>
      <c r="BW6301" s="9" t="s">
        <v>100</v>
      </c>
      <c r="BX6301" s="9" t="s">
        <v>100</v>
      </c>
      <c r="BY6301" s="9" t="s">
        <v>100</v>
      </c>
    </row>
    <row r="6302" spans="1:77" ht="45" x14ac:dyDescent="0.25">
      <c r="A6302" s="12">
        <v>1</v>
      </c>
      <c r="B6302" s="11" t="str">
        <f t="shared" si="353"/>
        <v>Общий расчет. Анализ даты. Анализ даты. Символические звезды. Демон пустоты. Нет</v>
      </c>
      <c r="C6302" s="11" t="str">
        <f>IFERROR(VLOOKUP(I6302,lvl_1[],2,FALSE),"Нет")</f>
        <v>Общий расчет</v>
      </c>
      <c r="D6302" s="11" t="str">
        <f>IFERROR(VLOOKUP(Rule!J6302,lvl_2[],2,FALSE),"Нет")</f>
        <v>Анализ даты</v>
      </c>
      <c r="E6302" s="11" t="str">
        <f>IFERROR(VLOOKUP(Rule!K6302,lvl_3[],2,FALSE),"Нет")</f>
        <v>Анализ даты</v>
      </c>
      <c r="F6302" s="11" t="str">
        <f>IFERROR(INDEX(lvl_4[],MATCH(L6302,lvl_4[ID],0),MATCH(TEXT(K6302,"##0"),lvl_4[#Headers],0)),"Нет")</f>
        <v>Символические звезды</v>
      </c>
      <c r="G6302" s="11" t="str">
        <f>IFERROR(INDEX(lvl_5[],MATCH(M6302,lvl_5[ID],0),MATCH(_xlfn.CONCAT(TEXT(K6302,"##0"),"_",TEXT(L6302,"##0")),lvl_5[#Headers],0)),"Нет")</f>
        <v>Демон пустоты</v>
      </c>
      <c r="H6302" s="11" t="str">
        <f>IFERROR(INDEX(lvl_6[],MATCH(N6302,lvl_6[ID],0),MATCH(_xlfn.CONCAT(K6302,"_",L6302,"_",M6302),lvl_6[#Headers],0)),"Нет")</f>
        <v>Нет</v>
      </c>
      <c r="I6302" s="12">
        <v>1</v>
      </c>
      <c r="J6302" s="12">
        <v>4</v>
      </c>
      <c r="K6302" s="12">
        <v>1</v>
      </c>
      <c r="L6302" s="12">
        <v>5</v>
      </c>
      <c r="M6302" s="12">
        <v>26</v>
      </c>
      <c r="N6302" s="12">
        <v>1978</v>
      </c>
      <c r="O6302" s="12">
        <f>COUNTIF($P$2:P6302,P6302)</f>
        <v>1</v>
      </c>
      <c r="P6302" s="12" t="str">
        <f t="shared" si="354"/>
        <v>14105261978</v>
      </c>
      <c r="Q6302" s="12" t="str">
        <f t="shared" si="355"/>
        <v>141052619780001</v>
      </c>
      <c r="R6302" s="20" t="s">
        <v>4835</v>
      </c>
      <c r="U6302" s="12" t="s">
        <v>907</v>
      </c>
      <c r="W6302" s="12" t="s">
        <v>869</v>
      </c>
      <c r="AI6302" s="12" t="s">
        <v>100</v>
      </c>
      <c r="AK6302" s="12" t="s">
        <v>100</v>
      </c>
      <c r="BN6302" s="12">
        <v>1</v>
      </c>
      <c r="BP6302" s="12" t="s">
        <v>3803</v>
      </c>
      <c r="BR6302" s="9" t="s">
        <v>5077</v>
      </c>
      <c r="BS6302" s="9" t="s">
        <v>5074</v>
      </c>
      <c r="BT6302" s="9" t="s">
        <v>100</v>
      </c>
      <c r="BU6302" s="9" t="s">
        <v>100</v>
      </c>
      <c r="BV6302" s="9" t="s">
        <v>100</v>
      </c>
      <c r="BW6302" s="9" t="s">
        <v>100</v>
      </c>
      <c r="BX6302" s="9" t="s">
        <v>100</v>
      </c>
      <c r="BY6302" s="9" t="s">
        <v>100</v>
      </c>
    </row>
    <row r="6303" spans="1:77" ht="45" x14ac:dyDescent="0.25">
      <c r="A6303" s="12">
        <v>1</v>
      </c>
      <c r="B6303" s="11" t="str">
        <f t="shared" si="353"/>
        <v>Общий расчет. Анализ даты. Анализ даты. Символические звезды. Демон пустоты. Нет</v>
      </c>
      <c r="C6303" s="11" t="str">
        <f>IFERROR(VLOOKUP(I6303,lvl_1[],2,FALSE),"Нет")</f>
        <v>Общий расчет</v>
      </c>
      <c r="D6303" s="11" t="str">
        <f>IFERROR(VLOOKUP(Rule!J6303,lvl_2[],2,FALSE),"Нет")</f>
        <v>Анализ даты</v>
      </c>
      <c r="E6303" s="11" t="str">
        <f>IFERROR(VLOOKUP(Rule!K6303,lvl_3[],2,FALSE),"Нет")</f>
        <v>Анализ даты</v>
      </c>
      <c r="F6303" s="11" t="str">
        <f>IFERROR(INDEX(lvl_4[],MATCH(L6303,lvl_4[ID],0),MATCH(TEXT(K6303,"##0"),lvl_4[#Headers],0)),"Нет")</f>
        <v>Символические звезды</v>
      </c>
      <c r="G6303" s="11" t="str">
        <f>IFERROR(INDEX(lvl_5[],MATCH(M6303,lvl_5[ID],0),MATCH(_xlfn.CONCAT(TEXT(K6303,"##0"),"_",TEXT(L6303,"##0")),lvl_5[#Headers],0)),"Нет")</f>
        <v>Демон пустоты</v>
      </c>
      <c r="H6303" s="11" t="str">
        <f>IFERROR(INDEX(lvl_6[],MATCH(N6303,lvl_6[ID],0),MATCH(_xlfn.CONCAT(K6303,"_",L6303,"_",M6303),lvl_6[#Headers],0)),"Нет")</f>
        <v>Нет</v>
      </c>
      <c r="I6303" s="12">
        <v>1</v>
      </c>
      <c r="J6303" s="12">
        <v>4</v>
      </c>
      <c r="K6303" s="12">
        <v>1</v>
      </c>
      <c r="L6303" s="12">
        <v>5</v>
      </c>
      <c r="M6303" s="12">
        <v>26</v>
      </c>
      <c r="N6303" s="12">
        <v>1979</v>
      </c>
      <c r="O6303" s="12">
        <f>COUNTIF($P$2:P6303,P6303)</f>
        <v>1</v>
      </c>
      <c r="P6303" s="12" t="str">
        <f t="shared" si="354"/>
        <v>14105261979</v>
      </c>
      <c r="Q6303" s="12" t="str">
        <f t="shared" si="355"/>
        <v>141052619790001</v>
      </c>
      <c r="R6303" s="20" t="s">
        <v>4836</v>
      </c>
      <c r="U6303" s="12" t="s">
        <v>907</v>
      </c>
      <c r="W6303" s="12" t="s">
        <v>867</v>
      </c>
      <c r="AI6303" s="12" t="s">
        <v>100</v>
      </c>
      <c r="AK6303" s="12" t="s">
        <v>100</v>
      </c>
      <c r="BN6303" s="12">
        <v>1</v>
      </c>
      <c r="BP6303" s="12" t="s">
        <v>3803</v>
      </c>
      <c r="BR6303" s="9" t="s">
        <v>5077</v>
      </c>
      <c r="BS6303" s="9" t="s">
        <v>5070</v>
      </c>
      <c r="BT6303" s="9" t="s">
        <v>100</v>
      </c>
      <c r="BU6303" s="9" t="s">
        <v>100</v>
      </c>
      <c r="BV6303" s="9" t="s">
        <v>100</v>
      </c>
      <c r="BW6303" s="9" t="s">
        <v>100</v>
      </c>
      <c r="BX6303" s="9" t="s">
        <v>100</v>
      </c>
      <c r="BY6303" s="9" t="s">
        <v>100</v>
      </c>
    </row>
    <row r="6304" spans="1:77" ht="45" x14ac:dyDescent="0.25">
      <c r="A6304" s="12">
        <v>1</v>
      </c>
      <c r="B6304" s="11" t="str">
        <f t="shared" si="353"/>
        <v>Общий расчет. Анализ даты. Анализ даты. Символические звезды. Демон пустоты. Нет</v>
      </c>
      <c r="C6304" s="11" t="str">
        <f>IFERROR(VLOOKUP(I6304,lvl_1[],2,FALSE),"Нет")</f>
        <v>Общий расчет</v>
      </c>
      <c r="D6304" s="11" t="str">
        <f>IFERROR(VLOOKUP(Rule!J6304,lvl_2[],2,FALSE),"Нет")</f>
        <v>Анализ даты</v>
      </c>
      <c r="E6304" s="11" t="str">
        <f>IFERROR(VLOOKUP(Rule!K6304,lvl_3[],2,FALSE),"Нет")</f>
        <v>Анализ даты</v>
      </c>
      <c r="F6304" s="11" t="str">
        <f>IFERROR(INDEX(lvl_4[],MATCH(L6304,lvl_4[ID],0),MATCH(TEXT(K6304,"##0"),lvl_4[#Headers],0)),"Нет")</f>
        <v>Символические звезды</v>
      </c>
      <c r="G6304" s="11" t="str">
        <f>IFERROR(INDEX(lvl_5[],MATCH(M6304,lvl_5[ID],0),MATCH(_xlfn.CONCAT(TEXT(K6304,"##0"),"_",TEXT(L6304,"##0")),lvl_5[#Headers],0)),"Нет")</f>
        <v>Демон пустоты</v>
      </c>
      <c r="H6304" s="11" t="str">
        <f>IFERROR(INDEX(lvl_6[],MATCH(N6304,lvl_6[ID],0),MATCH(_xlfn.CONCAT(K6304,"_",L6304,"_",M6304),lvl_6[#Headers],0)),"Нет")</f>
        <v>Нет</v>
      </c>
      <c r="I6304" s="12">
        <v>1</v>
      </c>
      <c r="J6304" s="12">
        <v>4</v>
      </c>
      <c r="K6304" s="12">
        <v>1</v>
      </c>
      <c r="L6304" s="12">
        <v>5</v>
      </c>
      <c r="M6304" s="12">
        <v>26</v>
      </c>
      <c r="N6304" s="12">
        <v>1980</v>
      </c>
      <c r="O6304" s="12">
        <f>COUNTIF($P$2:P6304,P6304)</f>
        <v>1</v>
      </c>
      <c r="P6304" s="12" t="str">
        <f t="shared" si="354"/>
        <v>14105261980</v>
      </c>
      <c r="Q6304" s="12" t="str">
        <f t="shared" si="355"/>
        <v>141052619800001</v>
      </c>
      <c r="R6304" s="20" t="s">
        <v>4837</v>
      </c>
      <c r="U6304" s="12" t="s">
        <v>907</v>
      </c>
      <c r="W6304" s="12" t="s">
        <v>865</v>
      </c>
      <c r="AI6304" s="12" t="s">
        <v>100</v>
      </c>
      <c r="AK6304" s="12" t="s">
        <v>100</v>
      </c>
      <c r="BN6304" s="12">
        <v>1</v>
      </c>
      <c r="BP6304" s="12" t="s">
        <v>3803</v>
      </c>
      <c r="BR6304" s="9" t="s">
        <v>5077</v>
      </c>
      <c r="BS6304" s="9" t="s">
        <v>5085</v>
      </c>
      <c r="BT6304" s="9" t="s">
        <v>100</v>
      </c>
      <c r="BU6304" s="9" t="s">
        <v>100</v>
      </c>
      <c r="BV6304" s="9" t="s">
        <v>100</v>
      </c>
      <c r="BW6304" s="9" t="s">
        <v>100</v>
      </c>
      <c r="BX6304" s="9" t="s">
        <v>100</v>
      </c>
      <c r="BY6304" s="9" t="s">
        <v>100</v>
      </c>
    </row>
    <row r="6305" spans="1:77" ht="45" x14ac:dyDescent="0.25">
      <c r="A6305" s="12">
        <v>1</v>
      </c>
      <c r="B6305" s="11" t="str">
        <f t="shared" si="353"/>
        <v>Общий расчет. Анализ даты. Анализ даты. Символические звезды. Демон пустоты. Нет</v>
      </c>
      <c r="C6305" s="11" t="str">
        <f>IFERROR(VLOOKUP(I6305,lvl_1[],2,FALSE),"Нет")</f>
        <v>Общий расчет</v>
      </c>
      <c r="D6305" s="11" t="str">
        <f>IFERROR(VLOOKUP(Rule!J6305,lvl_2[],2,FALSE),"Нет")</f>
        <v>Анализ даты</v>
      </c>
      <c r="E6305" s="11" t="str">
        <f>IFERROR(VLOOKUP(Rule!K6305,lvl_3[],2,FALSE),"Нет")</f>
        <v>Анализ даты</v>
      </c>
      <c r="F6305" s="11" t="str">
        <f>IFERROR(INDEX(lvl_4[],MATCH(L6305,lvl_4[ID],0),MATCH(TEXT(K6305,"##0"),lvl_4[#Headers],0)),"Нет")</f>
        <v>Символические звезды</v>
      </c>
      <c r="G6305" s="11" t="str">
        <f>IFERROR(INDEX(lvl_5[],MATCH(M6305,lvl_5[ID],0),MATCH(_xlfn.CONCAT(TEXT(K6305,"##0"),"_",TEXT(L6305,"##0")),lvl_5[#Headers],0)),"Нет")</f>
        <v>Демон пустоты</v>
      </c>
      <c r="H6305" s="11" t="str">
        <f>IFERROR(INDEX(lvl_6[],MATCH(N6305,lvl_6[ID],0),MATCH(_xlfn.CONCAT(K6305,"_",L6305,"_",M6305),lvl_6[#Headers],0)),"Нет")</f>
        <v>Нет</v>
      </c>
      <c r="I6305" s="12">
        <v>1</v>
      </c>
      <c r="J6305" s="12">
        <v>4</v>
      </c>
      <c r="K6305" s="12">
        <v>1</v>
      </c>
      <c r="L6305" s="12">
        <v>5</v>
      </c>
      <c r="M6305" s="12">
        <v>26</v>
      </c>
      <c r="N6305" s="12">
        <v>1981</v>
      </c>
      <c r="O6305" s="12">
        <f>COUNTIF($P$2:P6305,P6305)</f>
        <v>1</v>
      </c>
      <c r="P6305" s="12" t="str">
        <f t="shared" si="354"/>
        <v>14105261981</v>
      </c>
      <c r="Q6305" s="12" t="str">
        <f t="shared" si="355"/>
        <v>141052619810001</v>
      </c>
      <c r="R6305" s="20" t="s">
        <v>4838</v>
      </c>
      <c r="U6305" s="12" t="s">
        <v>907</v>
      </c>
      <c r="W6305" s="12" t="s">
        <v>863</v>
      </c>
      <c r="AI6305" s="12" t="s">
        <v>100</v>
      </c>
      <c r="AK6305" s="12" t="s">
        <v>100</v>
      </c>
      <c r="BN6305" s="12">
        <v>1</v>
      </c>
      <c r="BP6305" s="12" t="s">
        <v>3803</v>
      </c>
      <c r="BR6305" s="9" t="s">
        <v>5077</v>
      </c>
      <c r="BS6305" s="9" t="s">
        <v>5083</v>
      </c>
      <c r="BT6305" s="9" t="s">
        <v>100</v>
      </c>
      <c r="BU6305" s="9" t="s">
        <v>100</v>
      </c>
      <c r="BV6305" s="9" t="s">
        <v>100</v>
      </c>
      <c r="BW6305" s="9" t="s">
        <v>100</v>
      </c>
      <c r="BX6305" s="9" t="s">
        <v>100</v>
      </c>
      <c r="BY6305" s="9" t="s">
        <v>100</v>
      </c>
    </row>
    <row r="6306" spans="1:77" ht="45" x14ac:dyDescent="0.25">
      <c r="A6306" s="12">
        <v>1</v>
      </c>
      <c r="B6306" s="11" t="str">
        <f t="shared" si="353"/>
        <v>Общий расчет. Анализ даты. Анализ даты. Символические звезды. Демон пустоты. Нет</v>
      </c>
      <c r="C6306" s="11" t="str">
        <f>IFERROR(VLOOKUP(I6306,lvl_1[],2,FALSE),"Нет")</f>
        <v>Общий расчет</v>
      </c>
      <c r="D6306" s="11" t="str">
        <f>IFERROR(VLOOKUP(Rule!J6306,lvl_2[],2,FALSE),"Нет")</f>
        <v>Анализ даты</v>
      </c>
      <c r="E6306" s="11" t="str">
        <f>IFERROR(VLOOKUP(Rule!K6306,lvl_3[],2,FALSE),"Нет")</f>
        <v>Анализ даты</v>
      </c>
      <c r="F6306" s="11" t="str">
        <f>IFERROR(INDEX(lvl_4[],MATCH(L6306,lvl_4[ID],0),MATCH(TEXT(K6306,"##0"),lvl_4[#Headers],0)),"Нет")</f>
        <v>Символические звезды</v>
      </c>
      <c r="G6306" s="11" t="str">
        <f>IFERROR(INDEX(lvl_5[],MATCH(M6306,lvl_5[ID],0),MATCH(_xlfn.CONCAT(TEXT(K6306,"##0"),"_",TEXT(L6306,"##0")),lvl_5[#Headers],0)),"Нет")</f>
        <v>Демон пустоты</v>
      </c>
      <c r="H6306" s="11" t="str">
        <f>IFERROR(INDEX(lvl_6[],MATCH(N6306,lvl_6[ID],0),MATCH(_xlfn.CONCAT(K6306,"_",L6306,"_",M6306),lvl_6[#Headers],0)),"Нет")</f>
        <v>Нет</v>
      </c>
      <c r="I6306" s="12">
        <v>1</v>
      </c>
      <c r="J6306" s="12">
        <v>4</v>
      </c>
      <c r="K6306" s="12">
        <v>1</v>
      </c>
      <c r="L6306" s="12">
        <v>5</v>
      </c>
      <c r="M6306" s="12">
        <v>26</v>
      </c>
      <c r="N6306" s="12">
        <v>1982</v>
      </c>
      <c r="O6306" s="12">
        <f>COUNTIF($P$2:P6306,P6306)</f>
        <v>1</v>
      </c>
      <c r="P6306" s="12" t="str">
        <f t="shared" si="354"/>
        <v>14105261982</v>
      </c>
      <c r="Q6306" s="12" t="str">
        <f t="shared" si="355"/>
        <v>141052619820001</v>
      </c>
      <c r="R6306" s="20" t="s">
        <v>4839</v>
      </c>
      <c r="U6306" s="12" t="s">
        <v>908</v>
      </c>
      <c r="W6306" s="12" t="s">
        <v>862</v>
      </c>
      <c r="AI6306" s="12" t="s">
        <v>100</v>
      </c>
      <c r="AK6306" s="12" t="s">
        <v>100</v>
      </c>
      <c r="BN6306" s="12">
        <v>1</v>
      </c>
      <c r="BP6306" s="12" t="s">
        <v>3803</v>
      </c>
      <c r="BR6306" s="9" t="s">
        <v>5090</v>
      </c>
      <c r="BS6306" s="9" t="s">
        <v>5082</v>
      </c>
      <c r="BT6306" s="9" t="s">
        <v>100</v>
      </c>
      <c r="BU6306" s="9" t="s">
        <v>100</v>
      </c>
      <c r="BV6306" s="9" t="s">
        <v>100</v>
      </c>
      <c r="BW6306" s="9" t="s">
        <v>100</v>
      </c>
      <c r="BX6306" s="9" t="s">
        <v>100</v>
      </c>
      <c r="BY6306" s="9" t="s">
        <v>100</v>
      </c>
    </row>
    <row r="6307" spans="1:77" ht="45" x14ac:dyDescent="0.25">
      <c r="A6307" s="12">
        <v>1</v>
      </c>
      <c r="B6307" s="11" t="str">
        <f t="shared" si="353"/>
        <v>Общий расчет. Анализ даты. Анализ даты. Символические звезды. Демон пустоты. Нет</v>
      </c>
      <c r="C6307" s="11" t="str">
        <f>IFERROR(VLOOKUP(I6307,lvl_1[],2,FALSE),"Нет")</f>
        <v>Общий расчет</v>
      </c>
      <c r="D6307" s="11" t="str">
        <f>IFERROR(VLOOKUP(Rule!J6307,lvl_2[],2,FALSE),"Нет")</f>
        <v>Анализ даты</v>
      </c>
      <c r="E6307" s="11" t="str">
        <f>IFERROR(VLOOKUP(Rule!K6307,lvl_3[],2,FALSE),"Нет")</f>
        <v>Анализ даты</v>
      </c>
      <c r="F6307" s="11" t="str">
        <f>IFERROR(INDEX(lvl_4[],MATCH(L6307,lvl_4[ID],0),MATCH(TEXT(K6307,"##0"),lvl_4[#Headers],0)),"Нет")</f>
        <v>Символические звезды</v>
      </c>
      <c r="G6307" s="11" t="str">
        <f>IFERROR(INDEX(lvl_5[],MATCH(M6307,lvl_5[ID],0),MATCH(_xlfn.CONCAT(TEXT(K6307,"##0"),"_",TEXT(L6307,"##0")),lvl_5[#Headers],0)),"Нет")</f>
        <v>Демон пустоты</v>
      </c>
      <c r="H6307" s="11" t="str">
        <f>IFERROR(INDEX(lvl_6[],MATCH(N6307,lvl_6[ID],0),MATCH(_xlfn.CONCAT(K6307,"_",L6307,"_",M6307),lvl_6[#Headers],0)),"Нет")</f>
        <v>Нет</v>
      </c>
      <c r="I6307" s="12">
        <v>1</v>
      </c>
      <c r="J6307" s="12">
        <v>4</v>
      </c>
      <c r="K6307" s="12">
        <v>1</v>
      </c>
      <c r="L6307" s="12">
        <v>5</v>
      </c>
      <c r="M6307" s="12">
        <v>26</v>
      </c>
      <c r="N6307" s="12">
        <v>1983</v>
      </c>
      <c r="O6307" s="12">
        <f>COUNTIF($P$2:P6307,P6307)</f>
        <v>1</v>
      </c>
      <c r="P6307" s="12" t="str">
        <f t="shared" si="354"/>
        <v>14105261983</v>
      </c>
      <c r="Q6307" s="12" t="str">
        <f t="shared" si="355"/>
        <v>141052619830001</v>
      </c>
      <c r="R6307" s="20" t="s">
        <v>4840</v>
      </c>
      <c r="U6307" s="12" t="s">
        <v>908</v>
      </c>
      <c r="W6307" s="12" t="s">
        <v>860</v>
      </c>
      <c r="AI6307" s="12" t="s">
        <v>100</v>
      </c>
      <c r="AK6307" s="12" t="s">
        <v>100</v>
      </c>
      <c r="BN6307" s="12">
        <v>1</v>
      </c>
      <c r="BP6307" s="12" t="s">
        <v>3803</v>
      </c>
      <c r="BR6307" s="9" t="s">
        <v>5090</v>
      </c>
      <c r="BS6307" s="9" t="s">
        <v>5080</v>
      </c>
      <c r="BT6307" s="9" t="s">
        <v>100</v>
      </c>
      <c r="BU6307" s="9" t="s">
        <v>100</v>
      </c>
      <c r="BV6307" s="9" t="s">
        <v>100</v>
      </c>
      <c r="BW6307" s="9" t="s">
        <v>100</v>
      </c>
      <c r="BX6307" s="9" t="s">
        <v>100</v>
      </c>
      <c r="BY6307" s="9" t="s">
        <v>100</v>
      </c>
    </row>
    <row r="6308" spans="1:77" ht="45" x14ac:dyDescent="0.25">
      <c r="A6308" s="12">
        <v>1</v>
      </c>
      <c r="B6308" s="11" t="str">
        <f t="shared" si="353"/>
        <v>Общий расчет. Анализ даты. Анализ даты. Символические звезды. Демон пустоты. Нет</v>
      </c>
      <c r="C6308" s="11" t="str">
        <f>IFERROR(VLOOKUP(I6308,lvl_1[],2,FALSE),"Нет")</f>
        <v>Общий расчет</v>
      </c>
      <c r="D6308" s="11" t="str">
        <f>IFERROR(VLOOKUP(Rule!J6308,lvl_2[],2,FALSE),"Нет")</f>
        <v>Анализ даты</v>
      </c>
      <c r="E6308" s="11" t="str">
        <f>IFERROR(VLOOKUP(Rule!K6308,lvl_3[],2,FALSE),"Нет")</f>
        <v>Анализ даты</v>
      </c>
      <c r="F6308" s="11" t="str">
        <f>IFERROR(INDEX(lvl_4[],MATCH(L6308,lvl_4[ID],0),MATCH(TEXT(K6308,"##0"),lvl_4[#Headers],0)),"Нет")</f>
        <v>Символические звезды</v>
      </c>
      <c r="G6308" s="11" t="str">
        <f>IFERROR(INDEX(lvl_5[],MATCH(M6308,lvl_5[ID],0),MATCH(_xlfn.CONCAT(TEXT(K6308,"##0"),"_",TEXT(L6308,"##0")),lvl_5[#Headers],0)),"Нет")</f>
        <v>Демон пустоты</v>
      </c>
      <c r="H6308" s="11" t="str">
        <f>IFERROR(INDEX(lvl_6[],MATCH(N6308,lvl_6[ID],0),MATCH(_xlfn.CONCAT(K6308,"_",L6308,"_",M6308),lvl_6[#Headers],0)),"Нет")</f>
        <v>Нет</v>
      </c>
      <c r="I6308" s="12">
        <v>1</v>
      </c>
      <c r="J6308" s="12">
        <v>4</v>
      </c>
      <c r="K6308" s="12">
        <v>1</v>
      </c>
      <c r="L6308" s="12">
        <v>5</v>
      </c>
      <c r="M6308" s="12">
        <v>26</v>
      </c>
      <c r="N6308" s="12">
        <v>1984</v>
      </c>
      <c r="O6308" s="12">
        <f>COUNTIF($P$2:P6308,P6308)</f>
        <v>1</v>
      </c>
      <c r="P6308" s="12" t="str">
        <f t="shared" si="354"/>
        <v>14105261984</v>
      </c>
      <c r="Q6308" s="12" t="str">
        <f t="shared" si="355"/>
        <v>141052619840001</v>
      </c>
      <c r="R6308" s="20" t="s">
        <v>4841</v>
      </c>
      <c r="U6308" s="12" t="s">
        <v>908</v>
      </c>
      <c r="W6308" s="12" t="s">
        <v>870</v>
      </c>
      <c r="AI6308" s="12" t="s">
        <v>100</v>
      </c>
      <c r="AK6308" s="12" t="s">
        <v>100</v>
      </c>
      <c r="BN6308" s="12">
        <v>1</v>
      </c>
      <c r="BP6308" s="12" t="s">
        <v>3803</v>
      </c>
      <c r="BR6308" s="9" t="s">
        <v>5090</v>
      </c>
      <c r="BS6308" s="9" t="s">
        <v>5076</v>
      </c>
      <c r="BT6308" s="9" t="s">
        <v>100</v>
      </c>
      <c r="BU6308" s="9" t="s">
        <v>100</v>
      </c>
      <c r="BV6308" s="9" t="s">
        <v>100</v>
      </c>
      <c r="BW6308" s="9" t="s">
        <v>100</v>
      </c>
      <c r="BX6308" s="9" t="s">
        <v>100</v>
      </c>
      <c r="BY6308" s="9" t="s">
        <v>100</v>
      </c>
    </row>
    <row r="6309" spans="1:77" ht="45" x14ac:dyDescent="0.25">
      <c r="A6309" s="12">
        <v>1</v>
      </c>
      <c r="B6309" s="11" t="str">
        <f t="shared" ref="B6309:B6372" si="356">_xlfn.CONCAT(C6309,". ", D6309,". ", E6309,". ", F6309,". ", G6309,". ", H6309)</f>
        <v>Общий расчет. Анализ даты. Анализ даты. Символические звезды. Демон пустоты. Нет</v>
      </c>
      <c r="C6309" s="11" t="str">
        <f>IFERROR(VLOOKUP(I6309,lvl_1[],2,FALSE),"Нет")</f>
        <v>Общий расчет</v>
      </c>
      <c r="D6309" s="11" t="str">
        <f>IFERROR(VLOOKUP(Rule!J6309,lvl_2[],2,FALSE),"Нет")</f>
        <v>Анализ даты</v>
      </c>
      <c r="E6309" s="11" t="str">
        <f>IFERROR(VLOOKUP(Rule!K6309,lvl_3[],2,FALSE),"Нет")</f>
        <v>Анализ даты</v>
      </c>
      <c r="F6309" s="11" t="str">
        <f>IFERROR(INDEX(lvl_4[],MATCH(L6309,lvl_4[ID],0),MATCH(TEXT(K6309,"##0"),lvl_4[#Headers],0)),"Нет")</f>
        <v>Символические звезды</v>
      </c>
      <c r="G6309" s="11" t="str">
        <f>IFERROR(INDEX(lvl_5[],MATCH(M6309,lvl_5[ID],0),MATCH(_xlfn.CONCAT(TEXT(K6309,"##0"),"_",TEXT(L6309,"##0")),lvl_5[#Headers],0)),"Нет")</f>
        <v>Демон пустоты</v>
      </c>
      <c r="H6309" s="11" t="str">
        <f>IFERROR(INDEX(lvl_6[],MATCH(N6309,lvl_6[ID],0),MATCH(_xlfn.CONCAT(K6309,"_",L6309,"_",M6309),lvl_6[#Headers],0)),"Нет")</f>
        <v>Нет</v>
      </c>
      <c r="I6309" s="12">
        <v>1</v>
      </c>
      <c r="J6309" s="12">
        <v>4</v>
      </c>
      <c r="K6309" s="12">
        <v>1</v>
      </c>
      <c r="L6309" s="12">
        <v>5</v>
      </c>
      <c r="M6309" s="12">
        <v>26</v>
      </c>
      <c r="N6309" s="12">
        <v>1985</v>
      </c>
      <c r="O6309" s="12">
        <f>COUNTIF($P$2:P6309,P6309)</f>
        <v>1</v>
      </c>
      <c r="P6309" s="12" t="str">
        <f t="shared" ref="P6309:P6372" si="357">_xlfn.CONCAT(I6309,
J6309,
K6309,
IF(LEN(L6309)=1,_xlfn.CONCAT(0,L6309),L6309),
IF(LEN(M6309)=1,_xlfn.CONCAT(0,M6309),M6309),
IF(LEN(N6309)=1,_xlfn.CONCAT(0,N6309),N6309))</f>
        <v>14105261985</v>
      </c>
      <c r="Q6309" s="12" t="str">
        <f t="shared" ref="Q6309:Q6372" si="358">_xlfn.CONCAT(I6309,
J6309,
K6309,
IF(LEN(L6309)=1,_xlfn.CONCAT(0,L6309),L6309),
IF(LEN(M6309)=1,_xlfn.CONCAT(0,M6309),M6309),
IF(LEN(N6309)=1,_xlfn.CONCAT(0,N6309),N6309),
IF(LEN(O6309)=1,_xlfn.CONCAT("000",O6309),IF(LEN(O6309)=2,_xlfn.CONCAT("00",O6309),IF(LEN(O6309)=3,_xlfn.CONCAT(0,O6309),O6309))))</f>
        <v>141052619850001</v>
      </c>
      <c r="R6309" s="20" t="s">
        <v>4842</v>
      </c>
      <c r="U6309" s="12" t="s">
        <v>908</v>
      </c>
      <c r="W6309" s="12" t="s">
        <v>868</v>
      </c>
      <c r="AI6309" s="12" t="s">
        <v>100</v>
      </c>
      <c r="AK6309" s="12" t="s">
        <v>100</v>
      </c>
      <c r="BN6309" s="12">
        <v>1</v>
      </c>
      <c r="BP6309" s="12" t="s">
        <v>3803</v>
      </c>
      <c r="BR6309" s="9" t="s">
        <v>5090</v>
      </c>
      <c r="BS6309" s="9" t="s">
        <v>5087</v>
      </c>
      <c r="BT6309" s="9" t="s">
        <v>100</v>
      </c>
      <c r="BU6309" s="9" t="s">
        <v>100</v>
      </c>
      <c r="BV6309" s="9" t="s">
        <v>100</v>
      </c>
      <c r="BW6309" s="9" t="s">
        <v>100</v>
      </c>
      <c r="BX6309" s="9" t="s">
        <v>100</v>
      </c>
      <c r="BY6309" s="9" t="s">
        <v>100</v>
      </c>
    </row>
    <row r="6310" spans="1:77" ht="45" x14ac:dyDescent="0.25">
      <c r="A6310" s="12">
        <v>1</v>
      </c>
      <c r="B6310" s="11" t="str">
        <f t="shared" si="356"/>
        <v>Общий расчет. Анализ даты. Анализ даты. Символические звезды. Демон пустоты. Нет</v>
      </c>
      <c r="C6310" s="11" t="str">
        <f>IFERROR(VLOOKUP(I6310,lvl_1[],2,FALSE),"Нет")</f>
        <v>Общий расчет</v>
      </c>
      <c r="D6310" s="11" t="str">
        <f>IFERROR(VLOOKUP(Rule!J6310,lvl_2[],2,FALSE),"Нет")</f>
        <v>Анализ даты</v>
      </c>
      <c r="E6310" s="11" t="str">
        <f>IFERROR(VLOOKUP(Rule!K6310,lvl_3[],2,FALSE),"Нет")</f>
        <v>Анализ даты</v>
      </c>
      <c r="F6310" s="11" t="str">
        <f>IFERROR(INDEX(lvl_4[],MATCH(L6310,lvl_4[ID],0),MATCH(TEXT(K6310,"##0"),lvl_4[#Headers],0)),"Нет")</f>
        <v>Символические звезды</v>
      </c>
      <c r="G6310" s="11" t="str">
        <f>IFERROR(INDEX(lvl_5[],MATCH(M6310,lvl_5[ID],0),MATCH(_xlfn.CONCAT(TEXT(K6310,"##0"),"_",TEXT(L6310,"##0")),lvl_5[#Headers],0)),"Нет")</f>
        <v>Демон пустоты</v>
      </c>
      <c r="H6310" s="11" t="str">
        <f>IFERROR(INDEX(lvl_6[],MATCH(N6310,lvl_6[ID],0),MATCH(_xlfn.CONCAT(K6310,"_",L6310,"_",M6310),lvl_6[#Headers],0)),"Нет")</f>
        <v>Нет</v>
      </c>
      <c r="I6310" s="12">
        <v>1</v>
      </c>
      <c r="J6310" s="12">
        <v>4</v>
      </c>
      <c r="K6310" s="12">
        <v>1</v>
      </c>
      <c r="L6310" s="12">
        <v>5</v>
      </c>
      <c r="M6310" s="12">
        <v>26</v>
      </c>
      <c r="N6310" s="12">
        <v>1986</v>
      </c>
      <c r="O6310" s="12">
        <f>COUNTIF($P$2:P6310,P6310)</f>
        <v>1</v>
      </c>
      <c r="P6310" s="12" t="str">
        <f t="shared" si="357"/>
        <v>14105261986</v>
      </c>
      <c r="Q6310" s="12" t="str">
        <f t="shared" si="358"/>
        <v>141052619860001</v>
      </c>
      <c r="R6310" s="20" t="s">
        <v>4843</v>
      </c>
      <c r="U6310" s="12" t="s">
        <v>908</v>
      </c>
      <c r="W6310" s="12" t="s">
        <v>866</v>
      </c>
      <c r="AI6310" s="12" t="s">
        <v>100</v>
      </c>
      <c r="AK6310" s="12" t="s">
        <v>100</v>
      </c>
      <c r="BN6310" s="12">
        <v>1</v>
      </c>
      <c r="BP6310" s="12" t="s">
        <v>3803</v>
      </c>
      <c r="BR6310" s="9" t="s">
        <v>5090</v>
      </c>
      <c r="BS6310" s="9" t="s">
        <v>5086</v>
      </c>
      <c r="BT6310" s="9" t="s">
        <v>100</v>
      </c>
      <c r="BU6310" s="9" t="s">
        <v>100</v>
      </c>
      <c r="BV6310" s="9" t="s">
        <v>100</v>
      </c>
      <c r="BW6310" s="9" t="s">
        <v>100</v>
      </c>
      <c r="BX6310" s="9" t="s">
        <v>100</v>
      </c>
      <c r="BY6310" s="9" t="s">
        <v>100</v>
      </c>
    </row>
    <row r="6311" spans="1:77" ht="45" x14ac:dyDescent="0.25">
      <c r="A6311" s="12">
        <v>1</v>
      </c>
      <c r="B6311" s="11" t="str">
        <f t="shared" si="356"/>
        <v>Общий расчет. Анализ даты. Анализ даты. Символические звезды. Демон пустоты. Нет</v>
      </c>
      <c r="C6311" s="11" t="str">
        <f>IFERROR(VLOOKUP(I6311,lvl_1[],2,FALSE),"Нет")</f>
        <v>Общий расчет</v>
      </c>
      <c r="D6311" s="11" t="str">
        <f>IFERROR(VLOOKUP(Rule!J6311,lvl_2[],2,FALSE),"Нет")</f>
        <v>Анализ даты</v>
      </c>
      <c r="E6311" s="11" t="str">
        <f>IFERROR(VLOOKUP(Rule!K6311,lvl_3[],2,FALSE),"Нет")</f>
        <v>Анализ даты</v>
      </c>
      <c r="F6311" s="11" t="str">
        <f>IFERROR(INDEX(lvl_4[],MATCH(L6311,lvl_4[ID],0),MATCH(TEXT(K6311,"##0"),lvl_4[#Headers],0)),"Нет")</f>
        <v>Символические звезды</v>
      </c>
      <c r="G6311" s="11" t="str">
        <f>IFERROR(INDEX(lvl_5[],MATCH(M6311,lvl_5[ID],0),MATCH(_xlfn.CONCAT(TEXT(K6311,"##0"),"_",TEXT(L6311,"##0")),lvl_5[#Headers],0)),"Нет")</f>
        <v>Демон пустоты</v>
      </c>
      <c r="H6311" s="11" t="str">
        <f>IFERROR(INDEX(lvl_6[],MATCH(N6311,lvl_6[ID],0),MATCH(_xlfn.CONCAT(K6311,"_",L6311,"_",M6311),lvl_6[#Headers],0)),"Нет")</f>
        <v>Нет</v>
      </c>
      <c r="I6311" s="12">
        <v>1</v>
      </c>
      <c r="J6311" s="12">
        <v>4</v>
      </c>
      <c r="K6311" s="12">
        <v>1</v>
      </c>
      <c r="L6311" s="12">
        <v>5</v>
      </c>
      <c r="M6311" s="12">
        <v>26</v>
      </c>
      <c r="N6311" s="12">
        <v>1987</v>
      </c>
      <c r="O6311" s="12">
        <f>COUNTIF($P$2:P6311,P6311)</f>
        <v>1</v>
      </c>
      <c r="P6311" s="12" t="str">
        <f t="shared" si="357"/>
        <v>14105261987</v>
      </c>
      <c r="Q6311" s="12" t="str">
        <f t="shared" si="358"/>
        <v>141052619870001</v>
      </c>
      <c r="R6311" s="20" t="s">
        <v>4844</v>
      </c>
      <c r="U6311" s="12" t="s">
        <v>908</v>
      </c>
      <c r="W6311" s="12" t="s">
        <v>864</v>
      </c>
      <c r="AI6311" s="12" t="s">
        <v>100</v>
      </c>
      <c r="AK6311" s="12" t="s">
        <v>100</v>
      </c>
      <c r="BN6311" s="12">
        <v>1</v>
      </c>
      <c r="BP6311" s="12" t="s">
        <v>3803</v>
      </c>
      <c r="BR6311" s="9" t="s">
        <v>5090</v>
      </c>
      <c r="BS6311" s="9" t="s">
        <v>5084</v>
      </c>
      <c r="BT6311" s="9" t="s">
        <v>100</v>
      </c>
      <c r="BU6311" s="9" t="s">
        <v>100</v>
      </c>
      <c r="BV6311" s="9" t="s">
        <v>100</v>
      </c>
      <c r="BW6311" s="9" t="s">
        <v>100</v>
      </c>
      <c r="BX6311" s="9" t="s">
        <v>100</v>
      </c>
      <c r="BY6311" s="9" t="s">
        <v>100</v>
      </c>
    </row>
    <row r="6312" spans="1:77" ht="45" x14ac:dyDescent="0.25">
      <c r="A6312" s="12">
        <v>1</v>
      </c>
      <c r="B6312" s="11" t="str">
        <f t="shared" si="356"/>
        <v>Общий расчет. Анализ даты. Анализ даты. Символические звезды. Демон пустоты. Нет</v>
      </c>
      <c r="C6312" s="11" t="str">
        <f>IFERROR(VLOOKUP(I6312,lvl_1[],2,FALSE),"Нет")</f>
        <v>Общий расчет</v>
      </c>
      <c r="D6312" s="11" t="str">
        <f>IFERROR(VLOOKUP(Rule!J6312,lvl_2[],2,FALSE),"Нет")</f>
        <v>Анализ даты</v>
      </c>
      <c r="E6312" s="11" t="str">
        <f>IFERROR(VLOOKUP(Rule!K6312,lvl_3[],2,FALSE),"Нет")</f>
        <v>Анализ даты</v>
      </c>
      <c r="F6312" s="11" t="str">
        <f>IFERROR(INDEX(lvl_4[],MATCH(L6312,lvl_4[ID],0),MATCH(TEXT(K6312,"##0"),lvl_4[#Headers],0)),"Нет")</f>
        <v>Символические звезды</v>
      </c>
      <c r="G6312" s="11" t="str">
        <f>IFERROR(INDEX(lvl_5[],MATCH(M6312,lvl_5[ID],0),MATCH(_xlfn.CONCAT(TEXT(K6312,"##0"),"_",TEXT(L6312,"##0")),lvl_5[#Headers],0)),"Нет")</f>
        <v>Демон пустоты</v>
      </c>
      <c r="H6312" s="11" t="str">
        <f>IFERROR(INDEX(lvl_6[],MATCH(N6312,lvl_6[ID],0),MATCH(_xlfn.CONCAT(K6312,"_",L6312,"_",M6312),lvl_6[#Headers],0)),"Нет")</f>
        <v>Нет</v>
      </c>
      <c r="I6312" s="12">
        <v>1</v>
      </c>
      <c r="J6312" s="12">
        <v>4</v>
      </c>
      <c r="K6312" s="12">
        <v>1</v>
      </c>
      <c r="L6312" s="12">
        <v>5</v>
      </c>
      <c r="M6312" s="12">
        <v>26</v>
      </c>
      <c r="N6312" s="12">
        <v>1988</v>
      </c>
      <c r="O6312" s="12">
        <f>COUNTIF($P$2:P6312,P6312)</f>
        <v>1</v>
      </c>
      <c r="P6312" s="12" t="str">
        <f t="shared" si="357"/>
        <v>14105261988</v>
      </c>
      <c r="Q6312" s="12" t="str">
        <f t="shared" si="358"/>
        <v>141052619880001</v>
      </c>
      <c r="R6312" s="20" t="s">
        <v>4845</v>
      </c>
      <c r="U6312" s="12" t="s">
        <v>910</v>
      </c>
      <c r="W6312" s="12" t="s">
        <v>863</v>
      </c>
      <c r="AI6312" s="12" t="s">
        <v>100</v>
      </c>
      <c r="AK6312" s="12" t="s">
        <v>100</v>
      </c>
      <c r="BN6312" s="12">
        <v>1</v>
      </c>
      <c r="BP6312" s="12" t="s">
        <v>3803</v>
      </c>
      <c r="BR6312" s="9" t="s">
        <v>5068</v>
      </c>
      <c r="BS6312" s="9" t="s">
        <v>5083</v>
      </c>
      <c r="BT6312" s="9" t="s">
        <v>100</v>
      </c>
      <c r="BU6312" s="9" t="s">
        <v>100</v>
      </c>
      <c r="BV6312" s="9" t="s">
        <v>100</v>
      </c>
      <c r="BW6312" s="9" t="s">
        <v>100</v>
      </c>
      <c r="BX6312" s="9" t="s">
        <v>100</v>
      </c>
      <c r="BY6312" s="9" t="s">
        <v>100</v>
      </c>
    </row>
    <row r="6313" spans="1:77" ht="45" x14ac:dyDescent="0.25">
      <c r="A6313" s="12">
        <v>1</v>
      </c>
      <c r="B6313" s="11" t="str">
        <f t="shared" si="356"/>
        <v>Общий расчет. Анализ даты. Анализ даты. Символические звезды. Демон пустоты. Нет</v>
      </c>
      <c r="C6313" s="11" t="str">
        <f>IFERROR(VLOOKUP(I6313,lvl_1[],2,FALSE),"Нет")</f>
        <v>Общий расчет</v>
      </c>
      <c r="D6313" s="11" t="str">
        <f>IFERROR(VLOOKUP(Rule!J6313,lvl_2[],2,FALSE),"Нет")</f>
        <v>Анализ даты</v>
      </c>
      <c r="E6313" s="11" t="str">
        <f>IFERROR(VLOOKUP(Rule!K6313,lvl_3[],2,FALSE),"Нет")</f>
        <v>Анализ даты</v>
      </c>
      <c r="F6313" s="11" t="str">
        <f>IFERROR(INDEX(lvl_4[],MATCH(L6313,lvl_4[ID],0),MATCH(TEXT(K6313,"##0"),lvl_4[#Headers],0)),"Нет")</f>
        <v>Символические звезды</v>
      </c>
      <c r="G6313" s="11" t="str">
        <f>IFERROR(INDEX(lvl_5[],MATCH(M6313,lvl_5[ID],0),MATCH(_xlfn.CONCAT(TEXT(K6313,"##0"),"_",TEXT(L6313,"##0")),lvl_5[#Headers],0)),"Нет")</f>
        <v>Демон пустоты</v>
      </c>
      <c r="H6313" s="11" t="str">
        <f>IFERROR(INDEX(lvl_6[],MATCH(N6313,lvl_6[ID],0),MATCH(_xlfn.CONCAT(K6313,"_",L6313,"_",M6313),lvl_6[#Headers],0)),"Нет")</f>
        <v>Нет</v>
      </c>
      <c r="I6313" s="12">
        <v>1</v>
      </c>
      <c r="J6313" s="12">
        <v>4</v>
      </c>
      <c r="K6313" s="12">
        <v>1</v>
      </c>
      <c r="L6313" s="12">
        <v>5</v>
      </c>
      <c r="M6313" s="12">
        <v>26</v>
      </c>
      <c r="N6313" s="12">
        <v>1989</v>
      </c>
      <c r="O6313" s="12">
        <f>COUNTIF($P$2:P6313,P6313)</f>
        <v>1</v>
      </c>
      <c r="P6313" s="12" t="str">
        <f t="shared" si="357"/>
        <v>14105261989</v>
      </c>
      <c r="Q6313" s="12" t="str">
        <f t="shared" si="358"/>
        <v>141052619890001</v>
      </c>
      <c r="R6313" s="20" t="s">
        <v>4846</v>
      </c>
      <c r="U6313" s="12" t="s">
        <v>910</v>
      </c>
      <c r="W6313" s="12" t="s">
        <v>861</v>
      </c>
      <c r="AI6313" s="12" t="s">
        <v>100</v>
      </c>
      <c r="AK6313" s="12" t="s">
        <v>100</v>
      </c>
      <c r="BN6313" s="12">
        <v>1</v>
      </c>
      <c r="BP6313" s="12" t="s">
        <v>3803</v>
      </c>
      <c r="BR6313" s="9" t="s">
        <v>5068</v>
      </c>
      <c r="BS6313" s="9" t="s">
        <v>5069</v>
      </c>
      <c r="BT6313" s="9" t="s">
        <v>100</v>
      </c>
      <c r="BU6313" s="9" t="s">
        <v>100</v>
      </c>
      <c r="BV6313" s="9" t="s">
        <v>100</v>
      </c>
      <c r="BW6313" s="9" t="s">
        <v>100</v>
      </c>
      <c r="BX6313" s="9" t="s">
        <v>100</v>
      </c>
      <c r="BY6313" s="9" t="s">
        <v>100</v>
      </c>
    </row>
    <row r="6314" spans="1:77" ht="45" x14ac:dyDescent="0.25">
      <c r="A6314" s="12">
        <v>1</v>
      </c>
      <c r="B6314" s="11" t="str">
        <f t="shared" si="356"/>
        <v>Общий расчет. Анализ даты. Анализ даты. Символические звезды. Демон пустоты. Нет</v>
      </c>
      <c r="C6314" s="11" t="str">
        <f>IFERROR(VLOOKUP(I6314,lvl_1[],2,FALSE),"Нет")</f>
        <v>Общий расчет</v>
      </c>
      <c r="D6314" s="11" t="str">
        <f>IFERROR(VLOOKUP(Rule!J6314,lvl_2[],2,FALSE),"Нет")</f>
        <v>Анализ даты</v>
      </c>
      <c r="E6314" s="11" t="str">
        <f>IFERROR(VLOOKUP(Rule!K6314,lvl_3[],2,FALSE),"Нет")</f>
        <v>Анализ даты</v>
      </c>
      <c r="F6314" s="11" t="str">
        <f>IFERROR(INDEX(lvl_4[],MATCH(L6314,lvl_4[ID],0),MATCH(TEXT(K6314,"##0"),lvl_4[#Headers],0)),"Нет")</f>
        <v>Символические звезды</v>
      </c>
      <c r="G6314" s="11" t="str">
        <f>IFERROR(INDEX(lvl_5[],MATCH(M6314,lvl_5[ID],0),MATCH(_xlfn.CONCAT(TEXT(K6314,"##0"),"_",TEXT(L6314,"##0")),lvl_5[#Headers],0)),"Нет")</f>
        <v>Демон пустоты</v>
      </c>
      <c r="H6314" s="11" t="str">
        <f>IFERROR(INDEX(lvl_6[],MATCH(N6314,lvl_6[ID],0),MATCH(_xlfn.CONCAT(K6314,"_",L6314,"_",M6314),lvl_6[#Headers],0)),"Нет")</f>
        <v>Нет</v>
      </c>
      <c r="I6314" s="12">
        <v>1</v>
      </c>
      <c r="J6314" s="12">
        <v>4</v>
      </c>
      <c r="K6314" s="12">
        <v>1</v>
      </c>
      <c r="L6314" s="12">
        <v>5</v>
      </c>
      <c r="M6314" s="12">
        <v>26</v>
      </c>
      <c r="N6314" s="12">
        <v>1990</v>
      </c>
      <c r="O6314" s="12">
        <f>COUNTIF($P$2:P6314,P6314)</f>
        <v>1</v>
      </c>
      <c r="P6314" s="12" t="str">
        <f t="shared" si="357"/>
        <v>14105261990</v>
      </c>
      <c r="Q6314" s="12" t="str">
        <f t="shared" si="358"/>
        <v>141052619900001</v>
      </c>
      <c r="R6314" s="20" t="s">
        <v>4847</v>
      </c>
      <c r="U6314" s="12" t="s">
        <v>910</v>
      </c>
      <c r="W6314" s="12" t="s">
        <v>859</v>
      </c>
      <c r="AI6314" s="12" t="s">
        <v>100</v>
      </c>
      <c r="AK6314" s="12" t="s">
        <v>100</v>
      </c>
      <c r="BN6314" s="12">
        <v>1</v>
      </c>
      <c r="BP6314" s="12" t="s">
        <v>3803</v>
      </c>
      <c r="BR6314" s="9" t="s">
        <v>5068</v>
      </c>
      <c r="BS6314" s="9" t="s">
        <v>5078</v>
      </c>
      <c r="BT6314" s="9" t="s">
        <v>100</v>
      </c>
      <c r="BU6314" s="9" t="s">
        <v>100</v>
      </c>
      <c r="BV6314" s="9" t="s">
        <v>100</v>
      </c>
      <c r="BW6314" s="9" t="s">
        <v>100</v>
      </c>
      <c r="BX6314" s="9" t="s">
        <v>100</v>
      </c>
      <c r="BY6314" s="9" t="s">
        <v>100</v>
      </c>
    </row>
    <row r="6315" spans="1:77" ht="45" x14ac:dyDescent="0.25">
      <c r="A6315" s="12">
        <v>1</v>
      </c>
      <c r="B6315" s="11" t="str">
        <f t="shared" si="356"/>
        <v>Общий расчет. Анализ даты. Анализ даты. Символические звезды. Демон пустоты. Нет</v>
      </c>
      <c r="C6315" s="11" t="str">
        <f>IFERROR(VLOOKUP(I6315,lvl_1[],2,FALSE),"Нет")</f>
        <v>Общий расчет</v>
      </c>
      <c r="D6315" s="11" t="str">
        <f>IFERROR(VLOOKUP(Rule!J6315,lvl_2[],2,FALSE),"Нет")</f>
        <v>Анализ даты</v>
      </c>
      <c r="E6315" s="11" t="str">
        <f>IFERROR(VLOOKUP(Rule!K6315,lvl_3[],2,FALSE),"Нет")</f>
        <v>Анализ даты</v>
      </c>
      <c r="F6315" s="11" t="str">
        <f>IFERROR(INDEX(lvl_4[],MATCH(L6315,lvl_4[ID],0),MATCH(TEXT(K6315,"##0"),lvl_4[#Headers],0)),"Нет")</f>
        <v>Символические звезды</v>
      </c>
      <c r="G6315" s="11" t="str">
        <f>IFERROR(INDEX(lvl_5[],MATCH(M6315,lvl_5[ID],0),MATCH(_xlfn.CONCAT(TEXT(K6315,"##0"),"_",TEXT(L6315,"##0")),lvl_5[#Headers],0)),"Нет")</f>
        <v>Демон пустоты</v>
      </c>
      <c r="H6315" s="11" t="str">
        <f>IFERROR(INDEX(lvl_6[],MATCH(N6315,lvl_6[ID],0),MATCH(_xlfn.CONCAT(K6315,"_",L6315,"_",M6315),lvl_6[#Headers],0)),"Нет")</f>
        <v>Нет</v>
      </c>
      <c r="I6315" s="12">
        <v>1</v>
      </c>
      <c r="J6315" s="12">
        <v>4</v>
      </c>
      <c r="K6315" s="12">
        <v>1</v>
      </c>
      <c r="L6315" s="12">
        <v>5</v>
      </c>
      <c r="M6315" s="12">
        <v>26</v>
      </c>
      <c r="N6315" s="12">
        <v>1991</v>
      </c>
      <c r="O6315" s="12">
        <f>COUNTIF($P$2:P6315,P6315)</f>
        <v>1</v>
      </c>
      <c r="P6315" s="12" t="str">
        <f t="shared" si="357"/>
        <v>14105261991</v>
      </c>
      <c r="Q6315" s="12" t="str">
        <f t="shared" si="358"/>
        <v>141052619910001</v>
      </c>
      <c r="R6315" s="20" t="s">
        <v>4848</v>
      </c>
      <c r="U6315" s="12" t="s">
        <v>910</v>
      </c>
      <c r="W6315" s="12" t="s">
        <v>869</v>
      </c>
      <c r="AI6315" s="12" t="s">
        <v>100</v>
      </c>
      <c r="AK6315" s="12" t="s">
        <v>100</v>
      </c>
      <c r="BN6315" s="12">
        <v>1</v>
      </c>
      <c r="BP6315" s="12" t="s">
        <v>3803</v>
      </c>
      <c r="BR6315" s="9" t="s">
        <v>5068</v>
      </c>
      <c r="BS6315" s="9" t="s">
        <v>5074</v>
      </c>
      <c r="BT6315" s="9" t="s">
        <v>100</v>
      </c>
      <c r="BU6315" s="9" t="s">
        <v>100</v>
      </c>
      <c r="BV6315" s="9" t="s">
        <v>100</v>
      </c>
      <c r="BW6315" s="9" t="s">
        <v>100</v>
      </c>
      <c r="BX6315" s="9" t="s">
        <v>100</v>
      </c>
      <c r="BY6315" s="9" t="s">
        <v>100</v>
      </c>
    </row>
    <row r="6316" spans="1:77" ht="45" x14ac:dyDescent="0.25">
      <c r="A6316" s="12">
        <v>1</v>
      </c>
      <c r="B6316" s="11" t="str">
        <f t="shared" si="356"/>
        <v>Общий расчет. Анализ даты. Анализ даты. Символические звезды. Демон пустоты. Нет</v>
      </c>
      <c r="C6316" s="11" t="str">
        <f>IFERROR(VLOOKUP(I6316,lvl_1[],2,FALSE),"Нет")</f>
        <v>Общий расчет</v>
      </c>
      <c r="D6316" s="11" t="str">
        <f>IFERROR(VLOOKUP(Rule!J6316,lvl_2[],2,FALSE),"Нет")</f>
        <v>Анализ даты</v>
      </c>
      <c r="E6316" s="11" t="str">
        <f>IFERROR(VLOOKUP(Rule!K6316,lvl_3[],2,FALSE),"Нет")</f>
        <v>Анализ даты</v>
      </c>
      <c r="F6316" s="11" t="str">
        <f>IFERROR(INDEX(lvl_4[],MATCH(L6316,lvl_4[ID],0),MATCH(TEXT(K6316,"##0"),lvl_4[#Headers],0)),"Нет")</f>
        <v>Символические звезды</v>
      </c>
      <c r="G6316" s="11" t="str">
        <f>IFERROR(INDEX(lvl_5[],MATCH(M6316,lvl_5[ID],0),MATCH(_xlfn.CONCAT(TEXT(K6316,"##0"),"_",TEXT(L6316,"##0")),lvl_5[#Headers],0)),"Нет")</f>
        <v>Демон пустоты</v>
      </c>
      <c r="H6316" s="11" t="str">
        <f>IFERROR(INDEX(lvl_6[],MATCH(N6316,lvl_6[ID],0),MATCH(_xlfn.CONCAT(K6316,"_",L6316,"_",M6316),lvl_6[#Headers],0)),"Нет")</f>
        <v>Нет</v>
      </c>
      <c r="I6316" s="12">
        <v>1</v>
      </c>
      <c r="J6316" s="12">
        <v>4</v>
      </c>
      <c r="K6316" s="12">
        <v>1</v>
      </c>
      <c r="L6316" s="12">
        <v>5</v>
      </c>
      <c r="M6316" s="12">
        <v>26</v>
      </c>
      <c r="N6316" s="12">
        <v>1992</v>
      </c>
      <c r="O6316" s="12">
        <f>COUNTIF($P$2:P6316,P6316)</f>
        <v>1</v>
      </c>
      <c r="P6316" s="12" t="str">
        <f t="shared" si="357"/>
        <v>14105261992</v>
      </c>
      <c r="Q6316" s="12" t="str">
        <f t="shared" si="358"/>
        <v>141052619920001</v>
      </c>
      <c r="R6316" s="20" t="s">
        <v>4849</v>
      </c>
      <c r="U6316" s="12" t="s">
        <v>910</v>
      </c>
      <c r="W6316" s="12" t="s">
        <v>867</v>
      </c>
      <c r="AI6316" s="12" t="s">
        <v>100</v>
      </c>
      <c r="AK6316" s="12" t="s">
        <v>100</v>
      </c>
      <c r="BN6316" s="12">
        <v>1</v>
      </c>
      <c r="BP6316" s="12" t="s">
        <v>3803</v>
      </c>
      <c r="BR6316" s="9" t="s">
        <v>5068</v>
      </c>
      <c r="BS6316" s="9" t="s">
        <v>5070</v>
      </c>
      <c r="BT6316" s="9" t="s">
        <v>100</v>
      </c>
      <c r="BU6316" s="9" t="s">
        <v>100</v>
      </c>
      <c r="BV6316" s="9" t="s">
        <v>100</v>
      </c>
      <c r="BW6316" s="9" t="s">
        <v>100</v>
      </c>
      <c r="BX6316" s="9" t="s">
        <v>100</v>
      </c>
      <c r="BY6316" s="9" t="s">
        <v>100</v>
      </c>
    </row>
    <row r="6317" spans="1:77" ht="45" x14ac:dyDescent="0.25">
      <c r="A6317" s="12">
        <v>1</v>
      </c>
      <c r="B6317" s="11" t="str">
        <f t="shared" si="356"/>
        <v>Общий расчет. Анализ даты. Анализ даты. Символические звезды. Демон пустоты. Нет</v>
      </c>
      <c r="C6317" s="11" t="str">
        <f>IFERROR(VLOOKUP(I6317,lvl_1[],2,FALSE),"Нет")</f>
        <v>Общий расчет</v>
      </c>
      <c r="D6317" s="11" t="str">
        <f>IFERROR(VLOOKUP(Rule!J6317,lvl_2[],2,FALSE),"Нет")</f>
        <v>Анализ даты</v>
      </c>
      <c r="E6317" s="11" t="str">
        <f>IFERROR(VLOOKUP(Rule!K6317,lvl_3[],2,FALSE),"Нет")</f>
        <v>Анализ даты</v>
      </c>
      <c r="F6317" s="11" t="str">
        <f>IFERROR(INDEX(lvl_4[],MATCH(L6317,lvl_4[ID],0),MATCH(TEXT(K6317,"##0"),lvl_4[#Headers],0)),"Нет")</f>
        <v>Символические звезды</v>
      </c>
      <c r="G6317" s="11" t="str">
        <f>IFERROR(INDEX(lvl_5[],MATCH(M6317,lvl_5[ID],0),MATCH(_xlfn.CONCAT(TEXT(K6317,"##0"),"_",TEXT(L6317,"##0")),lvl_5[#Headers],0)),"Нет")</f>
        <v>Демон пустоты</v>
      </c>
      <c r="H6317" s="11" t="str">
        <f>IFERROR(INDEX(lvl_6[],MATCH(N6317,lvl_6[ID],0),MATCH(_xlfn.CONCAT(K6317,"_",L6317,"_",M6317),lvl_6[#Headers],0)),"Нет")</f>
        <v>Нет</v>
      </c>
      <c r="I6317" s="12">
        <v>1</v>
      </c>
      <c r="J6317" s="12">
        <v>4</v>
      </c>
      <c r="K6317" s="12">
        <v>1</v>
      </c>
      <c r="L6317" s="12">
        <v>5</v>
      </c>
      <c r="M6317" s="12">
        <v>26</v>
      </c>
      <c r="N6317" s="12">
        <v>1993</v>
      </c>
      <c r="O6317" s="12">
        <f>COUNTIF($P$2:P6317,P6317)</f>
        <v>1</v>
      </c>
      <c r="P6317" s="12" t="str">
        <f t="shared" si="357"/>
        <v>14105261993</v>
      </c>
      <c r="Q6317" s="12" t="str">
        <f t="shared" si="358"/>
        <v>141052619930001</v>
      </c>
      <c r="R6317" s="20" t="s">
        <v>4850</v>
      </c>
      <c r="U6317" s="12" t="s">
        <v>910</v>
      </c>
      <c r="W6317" s="12" t="s">
        <v>865</v>
      </c>
      <c r="AI6317" s="12" t="s">
        <v>100</v>
      </c>
      <c r="AK6317" s="12" t="s">
        <v>100</v>
      </c>
      <c r="BN6317" s="12">
        <v>1</v>
      </c>
      <c r="BP6317" s="12" t="s">
        <v>3803</v>
      </c>
      <c r="BR6317" s="9" t="s">
        <v>5068</v>
      </c>
      <c r="BS6317" s="9" t="s">
        <v>5085</v>
      </c>
      <c r="BT6317" s="9" t="s">
        <v>100</v>
      </c>
      <c r="BU6317" s="9" t="s">
        <v>100</v>
      </c>
      <c r="BV6317" s="9" t="s">
        <v>100</v>
      </c>
      <c r="BW6317" s="9" t="s">
        <v>100</v>
      </c>
      <c r="BX6317" s="9" t="s">
        <v>100</v>
      </c>
      <c r="BY6317" s="9" t="s">
        <v>100</v>
      </c>
    </row>
    <row r="6318" spans="1:77" ht="45" x14ac:dyDescent="0.25">
      <c r="A6318" s="12">
        <v>1</v>
      </c>
      <c r="B6318" s="11" t="str">
        <f t="shared" si="356"/>
        <v>Общий расчет. Анализ даты. Анализ даты. Символические звезды. Демон пустоты. Нет</v>
      </c>
      <c r="C6318" s="11" t="str">
        <f>IFERROR(VLOOKUP(I6318,lvl_1[],2,FALSE),"Нет")</f>
        <v>Общий расчет</v>
      </c>
      <c r="D6318" s="11" t="str">
        <f>IFERROR(VLOOKUP(Rule!J6318,lvl_2[],2,FALSE),"Нет")</f>
        <v>Анализ даты</v>
      </c>
      <c r="E6318" s="11" t="str">
        <f>IFERROR(VLOOKUP(Rule!K6318,lvl_3[],2,FALSE),"Нет")</f>
        <v>Анализ даты</v>
      </c>
      <c r="F6318" s="11" t="str">
        <f>IFERROR(INDEX(lvl_4[],MATCH(L6318,lvl_4[ID],0),MATCH(TEXT(K6318,"##0"),lvl_4[#Headers],0)),"Нет")</f>
        <v>Символические звезды</v>
      </c>
      <c r="G6318" s="11" t="str">
        <f>IFERROR(INDEX(lvl_5[],MATCH(M6318,lvl_5[ID],0),MATCH(_xlfn.CONCAT(TEXT(K6318,"##0"),"_",TEXT(L6318,"##0")),lvl_5[#Headers],0)),"Нет")</f>
        <v>Демон пустоты</v>
      </c>
      <c r="H6318" s="11" t="str">
        <f>IFERROR(INDEX(lvl_6[],MATCH(N6318,lvl_6[ID],0),MATCH(_xlfn.CONCAT(K6318,"_",L6318,"_",M6318),lvl_6[#Headers],0)),"Нет")</f>
        <v>Нет</v>
      </c>
      <c r="I6318" s="12">
        <v>1</v>
      </c>
      <c r="J6318" s="12">
        <v>4</v>
      </c>
      <c r="K6318" s="12">
        <v>1</v>
      </c>
      <c r="L6318" s="12">
        <v>5</v>
      </c>
      <c r="M6318" s="12">
        <v>26</v>
      </c>
      <c r="N6318" s="12">
        <v>1994</v>
      </c>
      <c r="O6318" s="12">
        <f>COUNTIF($P$2:P6318,P6318)</f>
        <v>1</v>
      </c>
      <c r="P6318" s="12" t="str">
        <f t="shared" si="357"/>
        <v>14105261994</v>
      </c>
      <c r="Q6318" s="12" t="str">
        <f t="shared" si="358"/>
        <v>141052619940001</v>
      </c>
      <c r="R6318" s="20" t="s">
        <v>4851</v>
      </c>
      <c r="U6318" s="12" t="s">
        <v>912</v>
      </c>
      <c r="W6318" s="12" t="s">
        <v>864</v>
      </c>
      <c r="AI6318" s="12" t="s">
        <v>100</v>
      </c>
      <c r="AK6318" s="12" t="s">
        <v>100</v>
      </c>
      <c r="BN6318" s="12">
        <v>1</v>
      </c>
      <c r="BP6318" s="12" t="s">
        <v>3803</v>
      </c>
      <c r="BR6318" s="9" t="s">
        <v>5079</v>
      </c>
      <c r="BS6318" s="9" t="s">
        <v>5084</v>
      </c>
      <c r="BT6318" s="9" t="s">
        <v>100</v>
      </c>
      <c r="BU6318" s="9" t="s">
        <v>100</v>
      </c>
      <c r="BV6318" s="9" t="s">
        <v>100</v>
      </c>
      <c r="BW6318" s="9" t="s">
        <v>100</v>
      </c>
      <c r="BX6318" s="9" t="s">
        <v>100</v>
      </c>
      <c r="BY6318" s="9" t="s">
        <v>100</v>
      </c>
    </row>
    <row r="6319" spans="1:77" ht="45" x14ac:dyDescent="0.25">
      <c r="A6319" s="12">
        <v>1</v>
      </c>
      <c r="B6319" s="11" t="str">
        <f t="shared" si="356"/>
        <v>Общий расчет. Анализ даты. Анализ даты. Символические звезды. Демон пустоты. Нет</v>
      </c>
      <c r="C6319" s="11" t="str">
        <f>IFERROR(VLOOKUP(I6319,lvl_1[],2,FALSE),"Нет")</f>
        <v>Общий расчет</v>
      </c>
      <c r="D6319" s="11" t="str">
        <f>IFERROR(VLOOKUP(Rule!J6319,lvl_2[],2,FALSE),"Нет")</f>
        <v>Анализ даты</v>
      </c>
      <c r="E6319" s="11" t="str">
        <f>IFERROR(VLOOKUP(Rule!K6319,lvl_3[],2,FALSE),"Нет")</f>
        <v>Анализ даты</v>
      </c>
      <c r="F6319" s="11" t="str">
        <f>IFERROR(INDEX(lvl_4[],MATCH(L6319,lvl_4[ID],0),MATCH(TEXT(K6319,"##0"),lvl_4[#Headers],0)),"Нет")</f>
        <v>Символические звезды</v>
      </c>
      <c r="G6319" s="11" t="str">
        <f>IFERROR(INDEX(lvl_5[],MATCH(M6319,lvl_5[ID],0),MATCH(_xlfn.CONCAT(TEXT(K6319,"##0"),"_",TEXT(L6319,"##0")),lvl_5[#Headers],0)),"Нет")</f>
        <v>Демон пустоты</v>
      </c>
      <c r="H6319" s="11" t="str">
        <f>IFERROR(INDEX(lvl_6[],MATCH(N6319,lvl_6[ID],0),MATCH(_xlfn.CONCAT(K6319,"_",L6319,"_",M6319),lvl_6[#Headers],0)),"Нет")</f>
        <v>Нет</v>
      </c>
      <c r="I6319" s="12">
        <v>1</v>
      </c>
      <c r="J6319" s="12">
        <v>4</v>
      </c>
      <c r="K6319" s="12">
        <v>1</v>
      </c>
      <c r="L6319" s="12">
        <v>5</v>
      </c>
      <c r="M6319" s="12">
        <v>26</v>
      </c>
      <c r="N6319" s="12">
        <v>1995</v>
      </c>
      <c r="O6319" s="12">
        <f>COUNTIF($P$2:P6319,P6319)</f>
        <v>1</v>
      </c>
      <c r="P6319" s="12" t="str">
        <f t="shared" si="357"/>
        <v>14105261995</v>
      </c>
      <c r="Q6319" s="12" t="str">
        <f t="shared" si="358"/>
        <v>141052619950001</v>
      </c>
      <c r="R6319" s="20" t="s">
        <v>4852</v>
      </c>
      <c r="U6319" s="12" t="s">
        <v>912</v>
      </c>
      <c r="W6319" s="12" t="s">
        <v>862</v>
      </c>
      <c r="AI6319" s="12" t="s">
        <v>100</v>
      </c>
      <c r="AK6319" s="12" t="s">
        <v>100</v>
      </c>
      <c r="BN6319" s="12">
        <v>1</v>
      </c>
      <c r="BP6319" s="12" t="s">
        <v>3803</v>
      </c>
      <c r="BR6319" s="9" t="s">
        <v>5079</v>
      </c>
      <c r="BS6319" s="9" t="s">
        <v>5082</v>
      </c>
      <c r="BT6319" s="9" t="s">
        <v>100</v>
      </c>
      <c r="BU6319" s="9" t="s">
        <v>100</v>
      </c>
      <c r="BV6319" s="9" t="s">
        <v>100</v>
      </c>
      <c r="BW6319" s="9" t="s">
        <v>100</v>
      </c>
      <c r="BX6319" s="9" t="s">
        <v>100</v>
      </c>
      <c r="BY6319" s="9" t="s">
        <v>100</v>
      </c>
    </row>
    <row r="6320" spans="1:77" ht="45" x14ac:dyDescent="0.25">
      <c r="A6320" s="12">
        <v>1</v>
      </c>
      <c r="B6320" s="11" t="str">
        <f t="shared" si="356"/>
        <v>Общий расчет. Анализ даты. Анализ даты. Символические звезды. Демон пустоты. Нет</v>
      </c>
      <c r="C6320" s="11" t="str">
        <f>IFERROR(VLOOKUP(I6320,lvl_1[],2,FALSE),"Нет")</f>
        <v>Общий расчет</v>
      </c>
      <c r="D6320" s="11" t="str">
        <f>IFERROR(VLOOKUP(Rule!J6320,lvl_2[],2,FALSE),"Нет")</f>
        <v>Анализ даты</v>
      </c>
      <c r="E6320" s="11" t="str">
        <f>IFERROR(VLOOKUP(Rule!K6320,lvl_3[],2,FALSE),"Нет")</f>
        <v>Анализ даты</v>
      </c>
      <c r="F6320" s="11" t="str">
        <f>IFERROR(INDEX(lvl_4[],MATCH(L6320,lvl_4[ID],0),MATCH(TEXT(K6320,"##0"),lvl_4[#Headers],0)),"Нет")</f>
        <v>Символические звезды</v>
      </c>
      <c r="G6320" s="11" t="str">
        <f>IFERROR(INDEX(lvl_5[],MATCH(M6320,lvl_5[ID],0),MATCH(_xlfn.CONCAT(TEXT(K6320,"##0"),"_",TEXT(L6320,"##0")),lvl_5[#Headers],0)),"Нет")</f>
        <v>Демон пустоты</v>
      </c>
      <c r="H6320" s="11" t="str">
        <f>IFERROR(INDEX(lvl_6[],MATCH(N6320,lvl_6[ID],0),MATCH(_xlfn.CONCAT(K6320,"_",L6320,"_",M6320),lvl_6[#Headers],0)),"Нет")</f>
        <v>Нет</v>
      </c>
      <c r="I6320" s="12">
        <v>1</v>
      </c>
      <c r="J6320" s="12">
        <v>4</v>
      </c>
      <c r="K6320" s="12">
        <v>1</v>
      </c>
      <c r="L6320" s="12">
        <v>5</v>
      </c>
      <c r="M6320" s="12">
        <v>26</v>
      </c>
      <c r="N6320" s="12">
        <v>1996</v>
      </c>
      <c r="O6320" s="12">
        <f>COUNTIF($P$2:P6320,P6320)</f>
        <v>1</v>
      </c>
      <c r="P6320" s="12" t="str">
        <f t="shared" si="357"/>
        <v>14105261996</v>
      </c>
      <c r="Q6320" s="12" t="str">
        <f t="shared" si="358"/>
        <v>141052619960001</v>
      </c>
      <c r="R6320" s="20" t="s">
        <v>4853</v>
      </c>
      <c r="U6320" s="12" t="s">
        <v>912</v>
      </c>
      <c r="W6320" s="12" t="s">
        <v>860</v>
      </c>
      <c r="AI6320" s="12" t="s">
        <v>100</v>
      </c>
      <c r="AK6320" s="12" t="s">
        <v>100</v>
      </c>
      <c r="BN6320" s="12">
        <v>1</v>
      </c>
      <c r="BP6320" s="12" t="s">
        <v>3803</v>
      </c>
      <c r="BR6320" s="9" t="s">
        <v>5079</v>
      </c>
      <c r="BS6320" s="9" t="s">
        <v>5080</v>
      </c>
      <c r="BT6320" s="9" t="s">
        <v>100</v>
      </c>
      <c r="BU6320" s="9" t="s">
        <v>100</v>
      </c>
      <c r="BV6320" s="9" t="s">
        <v>100</v>
      </c>
      <c r="BW6320" s="9" t="s">
        <v>100</v>
      </c>
      <c r="BX6320" s="9" t="s">
        <v>100</v>
      </c>
      <c r="BY6320" s="9" t="s">
        <v>100</v>
      </c>
    </row>
    <row r="6321" spans="1:77" ht="45" x14ac:dyDescent="0.25">
      <c r="A6321" s="12">
        <v>1</v>
      </c>
      <c r="B6321" s="11" t="str">
        <f t="shared" si="356"/>
        <v>Общий расчет. Анализ даты. Анализ даты. Символические звезды. Демон пустоты. Нет</v>
      </c>
      <c r="C6321" s="11" t="str">
        <f>IFERROR(VLOOKUP(I6321,lvl_1[],2,FALSE),"Нет")</f>
        <v>Общий расчет</v>
      </c>
      <c r="D6321" s="11" t="str">
        <f>IFERROR(VLOOKUP(Rule!J6321,lvl_2[],2,FALSE),"Нет")</f>
        <v>Анализ даты</v>
      </c>
      <c r="E6321" s="11" t="str">
        <f>IFERROR(VLOOKUP(Rule!K6321,lvl_3[],2,FALSE),"Нет")</f>
        <v>Анализ даты</v>
      </c>
      <c r="F6321" s="11" t="str">
        <f>IFERROR(INDEX(lvl_4[],MATCH(L6321,lvl_4[ID],0),MATCH(TEXT(K6321,"##0"),lvl_4[#Headers],0)),"Нет")</f>
        <v>Символические звезды</v>
      </c>
      <c r="G6321" s="11" t="str">
        <f>IFERROR(INDEX(lvl_5[],MATCH(M6321,lvl_5[ID],0),MATCH(_xlfn.CONCAT(TEXT(K6321,"##0"),"_",TEXT(L6321,"##0")),lvl_5[#Headers],0)),"Нет")</f>
        <v>Демон пустоты</v>
      </c>
      <c r="H6321" s="11" t="str">
        <f>IFERROR(INDEX(lvl_6[],MATCH(N6321,lvl_6[ID],0),MATCH(_xlfn.CONCAT(K6321,"_",L6321,"_",M6321),lvl_6[#Headers],0)),"Нет")</f>
        <v>Нет</v>
      </c>
      <c r="I6321" s="12">
        <v>1</v>
      </c>
      <c r="J6321" s="12">
        <v>4</v>
      </c>
      <c r="K6321" s="12">
        <v>1</v>
      </c>
      <c r="L6321" s="12">
        <v>5</v>
      </c>
      <c r="M6321" s="12">
        <v>26</v>
      </c>
      <c r="N6321" s="12">
        <v>1997</v>
      </c>
      <c r="O6321" s="12">
        <f>COUNTIF($P$2:P6321,P6321)</f>
        <v>1</v>
      </c>
      <c r="P6321" s="12" t="str">
        <f t="shared" si="357"/>
        <v>14105261997</v>
      </c>
      <c r="Q6321" s="12" t="str">
        <f t="shared" si="358"/>
        <v>141052619970001</v>
      </c>
      <c r="R6321" s="20" t="s">
        <v>4854</v>
      </c>
      <c r="U6321" s="12" t="s">
        <v>912</v>
      </c>
      <c r="W6321" s="12" t="s">
        <v>870</v>
      </c>
      <c r="AI6321" s="12" t="s">
        <v>100</v>
      </c>
      <c r="AK6321" s="12" t="s">
        <v>100</v>
      </c>
      <c r="BN6321" s="12">
        <v>1</v>
      </c>
      <c r="BP6321" s="12" t="s">
        <v>3803</v>
      </c>
      <c r="BR6321" s="9" t="s">
        <v>5079</v>
      </c>
      <c r="BS6321" s="9" t="s">
        <v>5076</v>
      </c>
      <c r="BT6321" s="9" t="s">
        <v>100</v>
      </c>
      <c r="BU6321" s="9" t="s">
        <v>100</v>
      </c>
      <c r="BV6321" s="9" t="s">
        <v>100</v>
      </c>
      <c r="BW6321" s="9" t="s">
        <v>100</v>
      </c>
      <c r="BX6321" s="9" t="s">
        <v>100</v>
      </c>
      <c r="BY6321" s="9" t="s">
        <v>100</v>
      </c>
    </row>
    <row r="6322" spans="1:77" ht="45" x14ac:dyDescent="0.25">
      <c r="A6322" s="12">
        <v>1</v>
      </c>
      <c r="B6322" s="11" t="str">
        <f t="shared" si="356"/>
        <v>Общий расчет. Анализ даты. Анализ даты. Символические звезды. Демон пустоты. Нет</v>
      </c>
      <c r="C6322" s="11" t="str">
        <f>IFERROR(VLOOKUP(I6322,lvl_1[],2,FALSE),"Нет")</f>
        <v>Общий расчет</v>
      </c>
      <c r="D6322" s="11" t="str">
        <f>IFERROR(VLOOKUP(Rule!J6322,lvl_2[],2,FALSE),"Нет")</f>
        <v>Анализ даты</v>
      </c>
      <c r="E6322" s="11" t="str">
        <f>IFERROR(VLOOKUP(Rule!K6322,lvl_3[],2,FALSE),"Нет")</f>
        <v>Анализ даты</v>
      </c>
      <c r="F6322" s="11" t="str">
        <f>IFERROR(INDEX(lvl_4[],MATCH(L6322,lvl_4[ID],0),MATCH(TEXT(K6322,"##0"),lvl_4[#Headers],0)),"Нет")</f>
        <v>Символические звезды</v>
      </c>
      <c r="G6322" s="11" t="str">
        <f>IFERROR(INDEX(lvl_5[],MATCH(M6322,lvl_5[ID],0),MATCH(_xlfn.CONCAT(TEXT(K6322,"##0"),"_",TEXT(L6322,"##0")),lvl_5[#Headers],0)),"Нет")</f>
        <v>Демон пустоты</v>
      </c>
      <c r="H6322" s="11" t="str">
        <f>IFERROR(INDEX(lvl_6[],MATCH(N6322,lvl_6[ID],0),MATCH(_xlfn.CONCAT(K6322,"_",L6322,"_",M6322),lvl_6[#Headers],0)),"Нет")</f>
        <v>Нет</v>
      </c>
      <c r="I6322" s="12">
        <v>1</v>
      </c>
      <c r="J6322" s="12">
        <v>4</v>
      </c>
      <c r="K6322" s="12">
        <v>1</v>
      </c>
      <c r="L6322" s="12">
        <v>5</v>
      </c>
      <c r="M6322" s="12">
        <v>26</v>
      </c>
      <c r="N6322" s="12">
        <v>1998</v>
      </c>
      <c r="O6322" s="12">
        <f>COUNTIF($P$2:P6322,P6322)</f>
        <v>1</v>
      </c>
      <c r="P6322" s="12" t="str">
        <f t="shared" si="357"/>
        <v>14105261998</v>
      </c>
      <c r="Q6322" s="12" t="str">
        <f t="shared" si="358"/>
        <v>141052619980001</v>
      </c>
      <c r="R6322" s="20" t="s">
        <v>4855</v>
      </c>
      <c r="U6322" s="12" t="s">
        <v>912</v>
      </c>
      <c r="W6322" s="12" t="s">
        <v>868</v>
      </c>
      <c r="AI6322" s="12" t="s">
        <v>100</v>
      </c>
      <c r="AK6322" s="12" t="s">
        <v>100</v>
      </c>
      <c r="BN6322" s="12">
        <v>1</v>
      </c>
      <c r="BP6322" s="12" t="s">
        <v>3803</v>
      </c>
      <c r="BR6322" s="9" t="s">
        <v>5079</v>
      </c>
      <c r="BS6322" s="9" t="s">
        <v>5087</v>
      </c>
      <c r="BT6322" s="9" t="s">
        <v>100</v>
      </c>
      <c r="BU6322" s="9" t="s">
        <v>100</v>
      </c>
      <c r="BV6322" s="9" t="s">
        <v>100</v>
      </c>
      <c r="BW6322" s="9" t="s">
        <v>100</v>
      </c>
      <c r="BX6322" s="9" t="s">
        <v>100</v>
      </c>
      <c r="BY6322" s="9" t="s">
        <v>100</v>
      </c>
    </row>
    <row r="6323" spans="1:77" ht="45" x14ac:dyDescent="0.25">
      <c r="A6323" s="12">
        <v>1</v>
      </c>
      <c r="B6323" s="11" t="str">
        <f t="shared" si="356"/>
        <v>Общий расчет. Анализ даты. Анализ даты. Символические звезды. Демон пустоты. Нет</v>
      </c>
      <c r="C6323" s="11" t="str">
        <f>IFERROR(VLOOKUP(I6323,lvl_1[],2,FALSE),"Нет")</f>
        <v>Общий расчет</v>
      </c>
      <c r="D6323" s="11" t="str">
        <f>IFERROR(VLOOKUP(Rule!J6323,lvl_2[],2,FALSE),"Нет")</f>
        <v>Анализ даты</v>
      </c>
      <c r="E6323" s="11" t="str">
        <f>IFERROR(VLOOKUP(Rule!K6323,lvl_3[],2,FALSE),"Нет")</f>
        <v>Анализ даты</v>
      </c>
      <c r="F6323" s="11" t="str">
        <f>IFERROR(INDEX(lvl_4[],MATCH(L6323,lvl_4[ID],0),MATCH(TEXT(K6323,"##0"),lvl_4[#Headers],0)),"Нет")</f>
        <v>Символические звезды</v>
      </c>
      <c r="G6323" s="11" t="str">
        <f>IFERROR(INDEX(lvl_5[],MATCH(M6323,lvl_5[ID],0),MATCH(_xlfn.CONCAT(TEXT(K6323,"##0"),"_",TEXT(L6323,"##0")),lvl_5[#Headers],0)),"Нет")</f>
        <v>Демон пустоты</v>
      </c>
      <c r="H6323" s="11" t="str">
        <f>IFERROR(INDEX(lvl_6[],MATCH(N6323,lvl_6[ID],0),MATCH(_xlfn.CONCAT(K6323,"_",L6323,"_",M6323),lvl_6[#Headers],0)),"Нет")</f>
        <v>Нет</v>
      </c>
      <c r="I6323" s="12">
        <v>1</v>
      </c>
      <c r="J6323" s="12">
        <v>4</v>
      </c>
      <c r="K6323" s="12">
        <v>1</v>
      </c>
      <c r="L6323" s="12">
        <v>5</v>
      </c>
      <c r="M6323" s="12">
        <v>26</v>
      </c>
      <c r="N6323" s="12">
        <v>1999</v>
      </c>
      <c r="O6323" s="12">
        <f>COUNTIF($P$2:P6323,P6323)</f>
        <v>1</v>
      </c>
      <c r="P6323" s="12" t="str">
        <f t="shared" si="357"/>
        <v>14105261999</v>
      </c>
      <c r="Q6323" s="12" t="str">
        <f t="shared" si="358"/>
        <v>141052619990001</v>
      </c>
      <c r="R6323" s="20" t="s">
        <v>4856</v>
      </c>
      <c r="U6323" s="12" t="s">
        <v>912</v>
      </c>
      <c r="W6323" s="12" t="s">
        <v>866</v>
      </c>
      <c r="AI6323" s="12" t="s">
        <v>100</v>
      </c>
      <c r="AK6323" s="12" t="s">
        <v>100</v>
      </c>
      <c r="BN6323" s="12">
        <v>1</v>
      </c>
      <c r="BP6323" s="12" t="s">
        <v>3803</v>
      </c>
      <c r="BR6323" s="9" t="s">
        <v>5079</v>
      </c>
      <c r="BS6323" s="9" t="s">
        <v>5086</v>
      </c>
      <c r="BT6323" s="9" t="s">
        <v>100</v>
      </c>
      <c r="BU6323" s="9" t="s">
        <v>100</v>
      </c>
      <c r="BV6323" s="9" t="s">
        <v>100</v>
      </c>
      <c r="BW6323" s="9" t="s">
        <v>100</v>
      </c>
      <c r="BX6323" s="9" t="s">
        <v>100</v>
      </c>
      <c r="BY6323" s="9" t="s">
        <v>100</v>
      </c>
    </row>
    <row r="6324" spans="1:77" ht="45" x14ac:dyDescent="0.25">
      <c r="A6324" s="12">
        <v>1</v>
      </c>
      <c r="B6324" s="11" t="str">
        <f t="shared" si="356"/>
        <v>Общий расчет. Анализ даты. Анализ даты. Символические звезды. Демон пустоты. Нет</v>
      </c>
      <c r="C6324" s="11" t="str">
        <f>IFERROR(VLOOKUP(I6324,lvl_1[],2,FALSE),"Нет")</f>
        <v>Общий расчет</v>
      </c>
      <c r="D6324" s="11" t="str">
        <f>IFERROR(VLOOKUP(Rule!J6324,lvl_2[],2,FALSE),"Нет")</f>
        <v>Анализ даты</v>
      </c>
      <c r="E6324" s="11" t="str">
        <f>IFERROR(VLOOKUP(Rule!K6324,lvl_3[],2,FALSE),"Нет")</f>
        <v>Анализ даты</v>
      </c>
      <c r="F6324" s="11" t="str">
        <f>IFERROR(INDEX(lvl_4[],MATCH(L6324,lvl_4[ID],0),MATCH(TEXT(K6324,"##0"),lvl_4[#Headers],0)),"Нет")</f>
        <v>Символические звезды</v>
      </c>
      <c r="G6324" s="11" t="str">
        <f>IFERROR(INDEX(lvl_5[],MATCH(M6324,lvl_5[ID],0),MATCH(_xlfn.CONCAT(TEXT(K6324,"##0"),"_",TEXT(L6324,"##0")),lvl_5[#Headers],0)),"Нет")</f>
        <v>Демон пустоты</v>
      </c>
      <c r="H6324" s="11" t="str">
        <f>IFERROR(INDEX(lvl_6[],MATCH(N6324,lvl_6[ID],0),MATCH(_xlfn.CONCAT(K6324,"_",L6324,"_",M6324),lvl_6[#Headers],0)),"Нет")</f>
        <v>Нет</v>
      </c>
      <c r="I6324" s="12">
        <v>1</v>
      </c>
      <c r="J6324" s="12">
        <v>4</v>
      </c>
      <c r="K6324" s="12">
        <v>1</v>
      </c>
      <c r="L6324" s="12">
        <v>5</v>
      </c>
      <c r="M6324" s="12">
        <v>26</v>
      </c>
      <c r="N6324" s="12">
        <v>2000</v>
      </c>
      <c r="O6324" s="12">
        <f>COUNTIF($P$2:P6324,P6324)</f>
        <v>1</v>
      </c>
      <c r="P6324" s="12" t="str">
        <f t="shared" si="357"/>
        <v>14105262000</v>
      </c>
      <c r="Q6324" s="12" t="str">
        <f t="shared" si="358"/>
        <v>141052620000001</v>
      </c>
      <c r="R6324" s="20" t="s">
        <v>4857</v>
      </c>
      <c r="U6324" s="12" t="s">
        <v>914</v>
      </c>
      <c r="W6324" s="12" t="s">
        <v>865</v>
      </c>
      <c r="AI6324" s="12" t="s">
        <v>100</v>
      </c>
      <c r="AK6324" s="12" t="s">
        <v>100</v>
      </c>
      <c r="BN6324" s="12">
        <v>1</v>
      </c>
      <c r="BP6324" s="12" t="s">
        <v>3803</v>
      </c>
      <c r="BR6324" s="9" t="s">
        <v>5071</v>
      </c>
      <c r="BS6324" s="9" t="s">
        <v>5085</v>
      </c>
      <c r="BT6324" s="9" t="s">
        <v>100</v>
      </c>
      <c r="BU6324" s="9" t="s">
        <v>100</v>
      </c>
      <c r="BV6324" s="9" t="s">
        <v>100</v>
      </c>
      <c r="BW6324" s="9" t="s">
        <v>100</v>
      </c>
      <c r="BX6324" s="9" t="s">
        <v>100</v>
      </c>
      <c r="BY6324" s="9" t="s">
        <v>100</v>
      </c>
    </row>
    <row r="6325" spans="1:77" ht="45" x14ac:dyDescent="0.25">
      <c r="A6325" s="12">
        <v>1</v>
      </c>
      <c r="B6325" s="11" t="str">
        <f t="shared" si="356"/>
        <v>Общий расчет. Анализ даты. Анализ даты. Символические звезды. Демон пустоты. Нет</v>
      </c>
      <c r="C6325" s="11" t="str">
        <f>IFERROR(VLOOKUP(I6325,lvl_1[],2,FALSE),"Нет")</f>
        <v>Общий расчет</v>
      </c>
      <c r="D6325" s="11" t="str">
        <f>IFERROR(VLOOKUP(Rule!J6325,lvl_2[],2,FALSE),"Нет")</f>
        <v>Анализ даты</v>
      </c>
      <c r="E6325" s="11" t="str">
        <f>IFERROR(VLOOKUP(Rule!K6325,lvl_3[],2,FALSE),"Нет")</f>
        <v>Анализ даты</v>
      </c>
      <c r="F6325" s="11" t="str">
        <f>IFERROR(INDEX(lvl_4[],MATCH(L6325,lvl_4[ID],0),MATCH(TEXT(K6325,"##0"),lvl_4[#Headers],0)),"Нет")</f>
        <v>Символические звезды</v>
      </c>
      <c r="G6325" s="11" t="str">
        <f>IFERROR(INDEX(lvl_5[],MATCH(M6325,lvl_5[ID],0),MATCH(_xlfn.CONCAT(TEXT(K6325,"##0"),"_",TEXT(L6325,"##0")),lvl_5[#Headers],0)),"Нет")</f>
        <v>Демон пустоты</v>
      </c>
      <c r="H6325" s="11" t="str">
        <f>IFERROR(INDEX(lvl_6[],MATCH(N6325,lvl_6[ID],0),MATCH(_xlfn.CONCAT(K6325,"_",L6325,"_",M6325),lvl_6[#Headers],0)),"Нет")</f>
        <v>Нет</v>
      </c>
      <c r="I6325" s="12">
        <v>1</v>
      </c>
      <c r="J6325" s="12">
        <v>4</v>
      </c>
      <c r="K6325" s="12">
        <v>1</v>
      </c>
      <c r="L6325" s="12">
        <v>5</v>
      </c>
      <c r="M6325" s="12">
        <v>26</v>
      </c>
      <c r="N6325" s="12">
        <v>2001</v>
      </c>
      <c r="O6325" s="12">
        <f>COUNTIF($P$2:P6325,P6325)</f>
        <v>1</v>
      </c>
      <c r="P6325" s="12" t="str">
        <f t="shared" si="357"/>
        <v>14105262001</v>
      </c>
      <c r="Q6325" s="12" t="str">
        <f t="shared" si="358"/>
        <v>141052620010001</v>
      </c>
      <c r="R6325" s="20" t="s">
        <v>4858</v>
      </c>
      <c r="U6325" s="12" t="s">
        <v>914</v>
      </c>
      <c r="W6325" s="12" t="s">
        <v>863</v>
      </c>
      <c r="AI6325" s="12" t="s">
        <v>100</v>
      </c>
      <c r="AK6325" s="12" t="s">
        <v>100</v>
      </c>
      <c r="BN6325" s="12">
        <v>1</v>
      </c>
      <c r="BP6325" s="12" t="s">
        <v>3803</v>
      </c>
      <c r="BR6325" s="9" t="s">
        <v>5071</v>
      </c>
      <c r="BS6325" s="9" t="s">
        <v>5083</v>
      </c>
      <c r="BT6325" s="9" t="s">
        <v>100</v>
      </c>
      <c r="BU6325" s="9" t="s">
        <v>100</v>
      </c>
      <c r="BV6325" s="9" t="s">
        <v>100</v>
      </c>
      <c r="BW6325" s="9" t="s">
        <v>100</v>
      </c>
      <c r="BX6325" s="9" t="s">
        <v>100</v>
      </c>
      <c r="BY6325" s="9" t="s">
        <v>100</v>
      </c>
    </row>
    <row r="6326" spans="1:77" ht="45" x14ac:dyDescent="0.25">
      <c r="A6326" s="12">
        <v>1</v>
      </c>
      <c r="B6326" s="11" t="str">
        <f t="shared" si="356"/>
        <v>Общий расчет. Анализ даты. Анализ даты. Символические звезды. Демон пустоты. Нет</v>
      </c>
      <c r="C6326" s="11" t="str">
        <f>IFERROR(VLOOKUP(I6326,lvl_1[],2,FALSE),"Нет")</f>
        <v>Общий расчет</v>
      </c>
      <c r="D6326" s="11" t="str">
        <f>IFERROR(VLOOKUP(Rule!J6326,lvl_2[],2,FALSE),"Нет")</f>
        <v>Анализ даты</v>
      </c>
      <c r="E6326" s="11" t="str">
        <f>IFERROR(VLOOKUP(Rule!K6326,lvl_3[],2,FALSE),"Нет")</f>
        <v>Анализ даты</v>
      </c>
      <c r="F6326" s="11" t="str">
        <f>IFERROR(INDEX(lvl_4[],MATCH(L6326,lvl_4[ID],0),MATCH(TEXT(K6326,"##0"),lvl_4[#Headers],0)),"Нет")</f>
        <v>Символические звезды</v>
      </c>
      <c r="G6326" s="11" t="str">
        <f>IFERROR(INDEX(lvl_5[],MATCH(M6326,lvl_5[ID],0),MATCH(_xlfn.CONCAT(TEXT(K6326,"##0"),"_",TEXT(L6326,"##0")),lvl_5[#Headers],0)),"Нет")</f>
        <v>Демон пустоты</v>
      </c>
      <c r="H6326" s="11" t="str">
        <f>IFERROR(INDEX(lvl_6[],MATCH(N6326,lvl_6[ID],0),MATCH(_xlfn.CONCAT(K6326,"_",L6326,"_",M6326),lvl_6[#Headers],0)),"Нет")</f>
        <v>Нет</v>
      </c>
      <c r="I6326" s="12">
        <v>1</v>
      </c>
      <c r="J6326" s="12">
        <v>4</v>
      </c>
      <c r="K6326" s="12">
        <v>1</v>
      </c>
      <c r="L6326" s="12">
        <v>5</v>
      </c>
      <c r="M6326" s="12">
        <v>26</v>
      </c>
      <c r="N6326" s="12">
        <v>2002</v>
      </c>
      <c r="O6326" s="12">
        <f>COUNTIF($P$2:P6326,P6326)</f>
        <v>1</v>
      </c>
      <c r="P6326" s="12" t="str">
        <f t="shared" si="357"/>
        <v>14105262002</v>
      </c>
      <c r="Q6326" s="12" t="str">
        <f t="shared" si="358"/>
        <v>141052620020001</v>
      </c>
      <c r="R6326" s="20" t="s">
        <v>4859</v>
      </c>
      <c r="U6326" s="12" t="s">
        <v>914</v>
      </c>
      <c r="W6326" s="12" t="s">
        <v>861</v>
      </c>
      <c r="AI6326" s="12" t="s">
        <v>100</v>
      </c>
      <c r="AK6326" s="12" t="s">
        <v>100</v>
      </c>
      <c r="BN6326" s="12">
        <v>1</v>
      </c>
      <c r="BP6326" s="12" t="s">
        <v>3803</v>
      </c>
      <c r="BR6326" s="9" t="s">
        <v>5071</v>
      </c>
      <c r="BS6326" s="9" t="s">
        <v>5069</v>
      </c>
      <c r="BT6326" s="9" t="s">
        <v>100</v>
      </c>
      <c r="BU6326" s="9" t="s">
        <v>100</v>
      </c>
      <c r="BV6326" s="9" t="s">
        <v>100</v>
      </c>
      <c r="BW6326" s="9" t="s">
        <v>100</v>
      </c>
      <c r="BX6326" s="9" t="s">
        <v>100</v>
      </c>
      <c r="BY6326" s="9" t="s">
        <v>100</v>
      </c>
    </row>
    <row r="6327" spans="1:77" ht="45" x14ac:dyDescent="0.25">
      <c r="A6327" s="12">
        <v>1</v>
      </c>
      <c r="B6327" s="11" t="str">
        <f t="shared" si="356"/>
        <v>Общий расчет. Анализ даты. Анализ даты. Символические звезды. Демон пустоты. Нет</v>
      </c>
      <c r="C6327" s="11" t="str">
        <f>IFERROR(VLOOKUP(I6327,lvl_1[],2,FALSE),"Нет")</f>
        <v>Общий расчет</v>
      </c>
      <c r="D6327" s="11" t="str">
        <f>IFERROR(VLOOKUP(Rule!J6327,lvl_2[],2,FALSE),"Нет")</f>
        <v>Анализ даты</v>
      </c>
      <c r="E6327" s="11" t="str">
        <f>IFERROR(VLOOKUP(Rule!K6327,lvl_3[],2,FALSE),"Нет")</f>
        <v>Анализ даты</v>
      </c>
      <c r="F6327" s="11" t="str">
        <f>IFERROR(INDEX(lvl_4[],MATCH(L6327,lvl_4[ID],0),MATCH(TEXT(K6327,"##0"),lvl_4[#Headers],0)),"Нет")</f>
        <v>Символические звезды</v>
      </c>
      <c r="G6327" s="11" t="str">
        <f>IFERROR(INDEX(lvl_5[],MATCH(M6327,lvl_5[ID],0),MATCH(_xlfn.CONCAT(TEXT(K6327,"##0"),"_",TEXT(L6327,"##0")),lvl_5[#Headers],0)),"Нет")</f>
        <v>Демон пустоты</v>
      </c>
      <c r="H6327" s="11" t="str">
        <f>IFERROR(INDEX(lvl_6[],MATCH(N6327,lvl_6[ID],0),MATCH(_xlfn.CONCAT(K6327,"_",L6327,"_",M6327),lvl_6[#Headers],0)),"Нет")</f>
        <v>Нет</v>
      </c>
      <c r="I6327" s="12">
        <v>1</v>
      </c>
      <c r="J6327" s="12">
        <v>4</v>
      </c>
      <c r="K6327" s="12">
        <v>1</v>
      </c>
      <c r="L6327" s="12">
        <v>5</v>
      </c>
      <c r="M6327" s="12">
        <v>26</v>
      </c>
      <c r="N6327" s="12">
        <v>2003</v>
      </c>
      <c r="O6327" s="12">
        <f>COUNTIF($P$2:P6327,P6327)</f>
        <v>1</v>
      </c>
      <c r="P6327" s="12" t="str">
        <f t="shared" si="357"/>
        <v>14105262003</v>
      </c>
      <c r="Q6327" s="12" t="str">
        <f t="shared" si="358"/>
        <v>141052620030001</v>
      </c>
      <c r="R6327" s="20" t="s">
        <v>4860</v>
      </c>
      <c r="U6327" s="12" t="s">
        <v>914</v>
      </c>
      <c r="W6327" s="12" t="s">
        <v>859</v>
      </c>
      <c r="AI6327" s="12" t="s">
        <v>100</v>
      </c>
      <c r="AK6327" s="12" t="s">
        <v>100</v>
      </c>
      <c r="BN6327" s="12">
        <v>1</v>
      </c>
      <c r="BP6327" s="12" t="s">
        <v>3803</v>
      </c>
      <c r="BR6327" s="9" t="s">
        <v>5071</v>
      </c>
      <c r="BS6327" s="9" t="s">
        <v>5078</v>
      </c>
      <c r="BT6327" s="9" t="s">
        <v>100</v>
      </c>
      <c r="BU6327" s="9" t="s">
        <v>100</v>
      </c>
      <c r="BV6327" s="9" t="s">
        <v>100</v>
      </c>
      <c r="BW6327" s="9" t="s">
        <v>100</v>
      </c>
      <c r="BX6327" s="9" t="s">
        <v>100</v>
      </c>
      <c r="BY6327" s="9" t="s">
        <v>100</v>
      </c>
    </row>
    <row r="6328" spans="1:77" ht="45" x14ac:dyDescent="0.25">
      <c r="A6328" s="12">
        <v>1</v>
      </c>
      <c r="B6328" s="11" t="str">
        <f t="shared" si="356"/>
        <v>Общий расчет. Анализ даты. Анализ даты. Символические звезды. Демон пустоты. Нет</v>
      </c>
      <c r="C6328" s="11" t="str">
        <f>IFERROR(VLOOKUP(I6328,lvl_1[],2,FALSE),"Нет")</f>
        <v>Общий расчет</v>
      </c>
      <c r="D6328" s="11" t="str">
        <f>IFERROR(VLOOKUP(Rule!J6328,lvl_2[],2,FALSE),"Нет")</f>
        <v>Анализ даты</v>
      </c>
      <c r="E6328" s="11" t="str">
        <f>IFERROR(VLOOKUP(Rule!K6328,lvl_3[],2,FALSE),"Нет")</f>
        <v>Анализ даты</v>
      </c>
      <c r="F6328" s="11" t="str">
        <f>IFERROR(INDEX(lvl_4[],MATCH(L6328,lvl_4[ID],0),MATCH(TEXT(K6328,"##0"),lvl_4[#Headers],0)),"Нет")</f>
        <v>Символические звезды</v>
      </c>
      <c r="G6328" s="11" t="str">
        <f>IFERROR(INDEX(lvl_5[],MATCH(M6328,lvl_5[ID],0),MATCH(_xlfn.CONCAT(TEXT(K6328,"##0"),"_",TEXT(L6328,"##0")),lvl_5[#Headers],0)),"Нет")</f>
        <v>Демон пустоты</v>
      </c>
      <c r="H6328" s="11" t="str">
        <f>IFERROR(INDEX(lvl_6[],MATCH(N6328,lvl_6[ID],0),MATCH(_xlfn.CONCAT(K6328,"_",L6328,"_",M6328),lvl_6[#Headers],0)),"Нет")</f>
        <v>Нет</v>
      </c>
      <c r="I6328" s="12">
        <v>1</v>
      </c>
      <c r="J6328" s="12">
        <v>4</v>
      </c>
      <c r="K6328" s="12">
        <v>1</v>
      </c>
      <c r="L6328" s="12">
        <v>5</v>
      </c>
      <c r="M6328" s="12">
        <v>26</v>
      </c>
      <c r="N6328" s="12">
        <v>2004</v>
      </c>
      <c r="O6328" s="12">
        <f>COUNTIF($P$2:P6328,P6328)</f>
        <v>1</v>
      </c>
      <c r="P6328" s="12" t="str">
        <f t="shared" si="357"/>
        <v>14105262004</v>
      </c>
      <c r="Q6328" s="12" t="str">
        <f t="shared" si="358"/>
        <v>141052620040001</v>
      </c>
      <c r="R6328" s="20" t="s">
        <v>4861</v>
      </c>
      <c r="U6328" s="12" t="s">
        <v>914</v>
      </c>
      <c r="W6328" s="12" t="s">
        <v>869</v>
      </c>
      <c r="AI6328" s="12" t="s">
        <v>100</v>
      </c>
      <c r="AK6328" s="12" t="s">
        <v>100</v>
      </c>
      <c r="BN6328" s="12">
        <v>1</v>
      </c>
      <c r="BP6328" s="12" t="s">
        <v>3803</v>
      </c>
      <c r="BR6328" s="9" t="s">
        <v>5071</v>
      </c>
      <c r="BS6328" s="9" t="s">
        <v>5074</v>
      </c>
      <c r="BT6328" s="9" t="s">
        <v>100</v>
      </c>
      <c r="BU6328" s="9" t="s">
        <v>100</v>
      </c>
      <c r="BV6328" s="9" t="s">
        <v>100</v>
      </c>
      <c r="BW6328" s="9" t="s">
        <v>100</v>
      </c>
      <c r="BX6328" s="9" t="s">
        <v>100</v>
      </c>
      <c r="BY6328" s="9" t="s">
        <v>100</v>
      </c>
    </row>
    <row r="6329" spans="1:77" ht="45" x14ac:dyDescent="0.25">
      <c r="A6329" s="12">
        <v>1</v>
      </c>
      <c r="B6329" s="11" t="str">
        <f t="shared" si="356"/>
        <v>Общий расчет. Анализ даты. Анализ даты. Символические звезды. Демон пустоты. Нет</v>
      </c>
      <c r="C6329" s="11" t="str">
        <f>IFERROR(VLOOKUP(I6329,lvl_1[],2,FALSE),"Нет")</f>
        <v>Общий расчет</v>
      </c>
      <c r="D6329" s="11" t="str">
        <f>IFERROR(VLOOKUP(Rule!J6329,lvl_2[],2,FALSE),"Нет")</f>
        <v>Анализ даты</v>
      </c>
      <c r="E6329" s="11" t="str">
        <f>IFERROR(VLOOKUP(Rule!K6329,lvl_3[],2,FALSE),"Нет")</f>
        <v>Анализ даты</v>
      </c>
      <c r="F6329" s="11" t="str">
        <f>IFERROR(INDEX(lvl_4[],MATCH(L6329,lvl_4[ID],0),MATCH(TEXT(K6329,"##0"),lvl_4[#Headers],0)),"Нет")</f>
        <v>Символические звезды</v>
      </c>
      <c r="G6329" s="11" t="str">
        <f>IFERROR(INDEX(lvl_5[],MATCH(M6329,lvl_5[ID],0),MATCH(_xlfn.CONCAT(TEXT(K6329,"##0"),"_",TEXT(L6329,"##0")),lvl_5[#Headers],0)),"Нет")</f>
        <v>Демон пустоты</v>
      </c>
      <c r="H6329" s="11" t="str">
        <f>IFERROR(INDEX(lvl_6[],MATCH(N6329,lvl_6[ID],0),MATCH(_xlfn.CONCAT(K6329,"_",L6329,"_",M6329),lvl_6[#Headers],0)),"Нет")</f>
        <v>Нет</v>
      </c>
      <c r="I6329" s="12">
        <v>1</v>
      </c>
      <c r="J6329" s="12">
        <v>4</v>
      </c>
      <c r="K6329" s="12">
        <v>1</v>
      </c>
      <c r="L6329" s="12">
        <v>5</v>
      </c>
      <c r="M6329" s="12">
        <v>26</v>
      </c>
      <c r="N6329" s="12">
        <v>2005</v>
      </c>
      <c r="O6329" s="12">
        <f>COUNTIF($P$2:P6329,P6329)</f>
        <v>1</v>
      </c>
      <c r="P6329" s="12" t="str">
        <f t="shared" si="357"/>
        <v>14105262005</v>
      </c>
      <c r="Q6329" s="12" t="str">
        <f t="shared" si="358"/>
        <v>141052620050001</v>
      </c>
      <c r="R6329" s="20" t="s">
        <v>4862</v>
      </c>
      <c r="U6329" s="12" t="s">
        <v>914</v>
      </c>
      <c r="W6329" s="12" t="s">
        <v>867</v>
      </c>
      <c r="AI6329" s="12" t="s">
        <v>100</v>
      </c>
      <c r="AK6329" s="12" t="s">
        <v>100</v>
      </c>
      <c r="BN6329" s="12">
        <v>1</v>
      </c>
      <c r="BP6329" s="12" t="s">
        <v>3803</v>
      </c>
      <c r="BR6329" s="9" t="s">
        <v>5071</v>
      </c>
      <c r="BS6329" s="9" t="s">
        <v>5070</v>
      </c>
      <c r="BT6329" s="9" t="s">
        <v>100</v>
      </c>
      <c r="BU6329" s="9" t="s">
        <v>100</v>
      </c>
      <c r="BV6329" s="9" t="s">
        <v>100</v>
      </c>
      <c r="BW6329" s="9" t="s">
        <v>100</v>
      </c>
      <c r="BX6329" s="9" t="s">
        <v>100</v>
      </c>
      <c r="BY6329" s="9" t="s">
        <v>100</v>
      </c>
    </row>
    <row r="6330" spans="1:77" ht="45" x14ac:dyDescent="0.25">
      <c r="A6330" s="12">
        <v>1</v>
      </c>
      <c r="B6330" s="11" t="str">
        <f t="shared" si="356"/>
        <v>Общий расчет. Анализ даты. Анализ даты. Символические звезды. Демон пустоты. Нет</v>
      </c>
      <c r="C6330" s="11" t="str">
        <f>IFERROR(VLOOKUP(I6330,lvl_1[],2,FALSE),"Нет")</f>
        <v>Общий расчет</v>
      </c>
      <c r="D6330" s="11" t="str">
        <f>IFERROR(VLOOKUP(Rule!J6330,lvl_2[],2,FALSE),"Нет")</f>
        <v>Анализ даты</v>
      </c>
      <c r="E6330" s="11" t="str">
        <f>IFERROR(VLOOKUP(Rule!K6330,lvl_3[],2,FALSE),"Нет")</f>
        <v>Анализ даты</v>
      </c>
      <c r="F6330" s="11" t="str">
        <f>IFERROR(INDEX(lvl_4[],MATCH(L6330,lvl_4[ID],0),MATCH(TEXT(K6330,"##0"),lvl_4[#Headers],0)),"Нет")</f>
        <v>Символические звезды</v>
      </c>
      <c r="G6330" s="11" t="str">
        <f>IFERROR(INDEX(lvl_5[],MATCH(M6330,lvl_5[ID],0),MATCH(_xlfn.CONCAT(TEXT(K6330,"##0"),"_",TEXT(L6330,"##0")),lvl_5[#Headers],0)),"Нет")</f>
        <v>Демон пустоты</v>
      </c>
      <c r="H6330" s="11" t="str">
        <f>IFERROR(INDEX(lvl_6[],MATCH(N6330,lvl_6[ID],0),MATCH(_xlfn.CONCAT(K6330,"_",L6330,"_",M6330),lvl_6[#Headers],0)),"Нет")</f>
        <v>Нет</v>
      </c>
      <c r="I6330" s="12">
        <v>1</v>
      </c>
      <c r="J6330" s="12">
        <v>4</v>
      </c>
      <c r="K6330" s="12">
        <v>1</v>
      </c>
      <c r="L6330" s="12">
        <v>5</v>
      </c>
      <c r="M6330" s="12">
        <v>26</v>
      </c>
      <c r="N6330" s="12">
        <v>2006</v>
      </c>
      <c r="O6330" s="12">
        <f>COUNTIF($P$2:P6330,P6330)</f>
        <v>1</v>
      </c>
      <c r="P6330" s="12" t="str">
        <f t="shared" si="357"/>
        <v>14105262006</v>
      </c>
      <c r="Q6330" s="12" t="str">
        <f t="shared" si="358"/>
        <v>141052620060001</v>
      </c>
      <c r="R6330" s="20" t="s">
        <v>4863</v>
      </c>
      <c r="U6330" s="12" t="s">
        <v>916</v>
      </c>
      <c r="W6330" s="12" t="s">
        <v>866</v>
      </c>
      <c r="AI6330" s="12" t="s">
        <v>100</v>
      </c>
      <c r="AK6330" s="12" t="s">
        <v>100</v>
      </c>
      <c r="BN6330" s="12">
        <v>1</v>
      </c>
      <c r="BP6330" s="12" t="s">
        <v>3803</v>
      </c>
      <c r="BR6330" s="9" t="s">
        <v>5081</v>
      </c>
      <c r="BS6330" s="9" t="s">
        <v>5086</v>
      </c>
      <c r="BT6330" s="9" t="s">
        <v>100</v>
      </c>
      <c r="BU6330" s="9" t="s">
        <v>100</v>
      </c>
      <c r="BV6330" s="9" t="s">
        <v>100</v>
      </c>
      <c r="BW6330" s="9" t="s">
        <v>100</v>
      </c>
      <c r="BX6330" s="9" t="s">
        <v>100</v>
      </c>
      <c r="BY6330" s="9" t="s">
        <v>100</v>
      </c>
    </row>
    <row r="6331" spans="1:77" ht="45" x14ac:dyDescent="0.25">
      <c r="A6331" s="12">
        <v>1</v>
      </c>
      <c r="B6331" s="11" t="str">
        <f t="shared" si="356"/>
        <v>Общий расчет. Анализ даты. Анализ даты. Символические звезды. Демон пустоты. Нет</v>
      </c>
      <c r="C6331" s="11" t="str">
        <f>IFERROR(VLOOKUP(I6331,lvl_1[],2,FALSE),"Нет")</f>
        <v>Общий расчет</v>
      </c>
      <c r="D6331" s="11" t="str">
        <f>IFERROR(VLOOKUP(Rule!J6331,lvl_2[],2,FALSE),"Нет")</f>
        <v>Анализ даты</v>
      </c>
      <c r="E6331" s="11" t="str">
        <f>IFERROR(VLOOKUP(Rule!K6331,lvl_3[],2,FALSE),"Нет")</f>
        <v>Анализ даты</v>
      </c>
      <c r="F6331" s="11" t="str">
        <f>IFERROR(INDEX(lvl_4[],MATCH(L6331,lvl_4[ID],0),MATCH(TEXT(K6331,"##0"),lvl_4[#Headers],0)),"Нет")</f>
        <v>Символические звезды</v>
      </c>
      <c r="G6331" s="11" t="str">
        <f>IFERROR(INDEX(lvl_5[],MATCH(M6331,lvl_5[ID],0),MATCH(_xlfn.CONCAT(TEXT(K6331,"##0"),"_",TEXT(L6331,"##0")),lvl_5[#Headers],0)),"Нет")</f>
        <v>Демон пустоты</v>
      </c>
      <c r="H6331" s="11" t="str">
        <f>IFERROR(INDEX(lvl_6[],MATCH(N6331,lvl_6[ID],0),MATCH(_xlfn.CONCAT(K6331,"_",L6331,"_",M6331),lvl_6[#Headers],0)),"Нет")</f>
        <v>Нет</v>
      </c>
      <c r="I6331" s="12">
        <v>1</v>
      </c>
      <c r="J6331" s="12">
        <v>4</v>
      </c>
      <c r="K6331" s="12">
        <v>1</v>
      </c>
      <c r="L6331" s="12">
        <v>5</v>
      </c>
      <c r="M6331" s="12">
        <v>26</v>
      </c>
      <c r="N6331" s="12">
        <v>2007</v>
      </c>
      <c r="O6331" s="12">
        <f>COUNTIF($P$2:P6331,P6331)</f>
        <v>1</v>
      </c>
      <c r="P6331" s="12" t="str">
        <f t="shared" si="357"/>
        <v>14105262007</v>
      </c>
      <c r="Q6331" s="12" t="str">
        <f t="shared" si="358"/>
        <v>141052620070001</v>
      </c>
      <c r="R6331" s="20" t="s">
        <v>4864</v>
      </c>
      <c r="U6331" s="12" t="s">
        <v>916</v>
      </c>
      <c r="W6331" s="12" t="s">
        <v>864</v>
      </c>
      <c r="AI6331" s="12" t="s">
        <v>100</v>
      </c>
      <c r="AK6331" s="12" t="s">
        <v>100</v>
      </c>
      <c r="BN6331" s="12">
        <v>1</v>
      </c>
      <c r="BP6331" s="12" t="s">
        <v>3803</v>
      </c>
      <c r="BR6331" s="9" t="s">
        <v>5081</v>
      </c>
      <c r="BS6331" s="9" t="s">
        <v>5084</v>
      </c>
      <c r="BT6331" s="9" t="s">
        <v>100</v>
      </c>
      <c r="BU6331" s="9" t="s">
        <v>100</v>
      </c>
      <c r="BV6331" s="9" t="s">
        <v>100</v>
      </c>
      <c r="BW6331" s="9" t="s">
        <v>100</v>
      </c>
      <c r="BX6331" s="9" t="s">
        <v>100</v>
      </c>
      <c r="BY6331" s="9" t="s">
        <v>100</v>
      </c>
    </row>
    <row r="6332" spans="1:77" ht="45" x14ac:dyDescent="0.25">
      <c r="A6332" s="12">
        <v>1</v>
      </c>
      <c r="B6332" s="11" t="str">
        <f t="shared" si="356"/>
        <v>Общий расчет. Анализ даты. Анализ даты. Символические звезды. Демон пустоты. Нет</v>
      </c>
      <c r="C6332" s="11" t="str">
        <f>IFERROR(VLOOKUP(I6332,lvl_1[],2,FALSE),"Нет")</f>
        <v>Общий расчет</v>
      </c>
      <c r="D6332" s="11" t="str">
        <f>IFERROR(VLOOKUP(Rule!J6332,lvl_2[],2,FALSE),"Нет")</f>
        <v>Анализ даты</v>
      </c>
      <c r="E6332" s="11" t="str">
        <f>IFERROR(VLOOKUP(Rule!K6332,lvl_3[],2,FALSE),"Нет")</f>
        <v>Анализ даты</v>
      </c>
      <c r="F6332" s="11" t="str">
        <f>IFERROR(INDEX(lvl_4[],MATCH(L6332,lvl_4[ID],0),MATCH(TEXT(K6332,"##0"),lvl_4[#Headers],0)),"Нет")</f>
        <v>Символические звезды</v>
      </c>
      <c r="G6332" s="11" t="str">
        <f>IFERROR(INDEX(lvl_5[],MATCH(M6332,lvl_5[ID],0),MATCH(_xlfn.CONCAT(TEXT(K6332,"##0"),"_",TEXT(L6332,"##0")),lvl_5[#Headers],0)),"Нет")</f>
        <v>Демон пустоты</v>
      </c>
      <c r="H6332" s="11" t="str">
        <f>IFERROR(INDEX(lvl_6[],MATCH(N6332,lvl_6[ID],0),MATCH(_xlfn.CONCAT(K6332,"_",L6332,"_",M6332),lvl_6[#Headers],0)),"Нет")</f>
        <v>Нет</v>
      </c>
      <c r="I6332" s="12">
        <v>1</v>
      </c>
      <c r="J6332" s="12">
        <v>4</v>
      </c>
      <c r="K6332" s="12">
        <v>1</v>
      </c>
      <c r="L6332" s="12">
        <v>5</v>
      </c>
      <c r="M6332" s="12">
        <v>26</v>
      </c>
      <c r="N6332" s="12">
        <v>2008</v>
      </c>
      <c r="O6332" s="12">
        <f>COUNTIF($P$2:P6332,P6332)</f>
        <v>1</v>
      </c>
      <c r="P6332" s="12" t="str">
        <f t="shared" si="357"/>
        <v>14105262008</v>
      </c>
      <c r="Q6332" s="12" t="str">
        <f t="shared" si="358"/>
        <v>141052620080001</v>
      </c>
      <c r="R6332" s="20" t="s">
        <v>4865</v>
      </c>
      <c r="U6332" s="12" t="s">
        <v>916</v>
      </c>
      <c r="W6332" s="12" t="s">
        <v>862</v>
      </c>
      <c r="AI6332" s="12" t="s">
        <v>100</v>
      </c>
      <c r="AK6332" s="12" t="s">
        <v>100</v>
      </c>
      <c r="BN6332" s="12">
        <v>1</v>
      </c>
      <c r="BP6332" s="12" t="s">
        <v>3803</v>
      </c>
      <c r="BR6332" s="9" t="s">
        <v>5081</v>
      </c>
      <c r="BS6332" s="9" t="s">
        <v>5082</v>
      </c>
      <c r="BT6332" s="9" t="s">
        <v>100</v>
      </c>
      <c r="BU6332" s="9" t="s">
        <v>100</v>
      </c>
      <c r="BV6332" s="9" t="s">
        <v>100</v>
      </c>
      <c r="BW6332" s="9" t="s">
        <v>100</v>
      </c>
      <c r="BX6332" s="9" t="s">
        <v>100</v>
      </c>
      <c r="BY6332" s="9" t="s">
        <v>100</v>
      </c>
    </row>
    <row r="6333" spans="1:77" ht="45" x14ac:dyDescent="0.25">
      <c r="A6333" s="12">
        <v>1</v>
      </c>
      <c r="B6333" s="11" t="str">
        <f t="shared" si="356"/>
        <v>Общий расчет. Анализ даты. Анализ даты. Символические звезды. Демон пустоты. Нет</v>
      </c>
      <c r="C6333" s="11" t="str">
        <f>IFERROR(VLOOKUP(I6333,lvl_1[],2,FALSE),"Нет")</f>
        <v>Общий расчет</v>
      </c>
      <c r="D6333" s="11" t="str">
        <f>IFERROR(VLOOKUP(Rule!J6333,lvl_2[],2,FALSE),"Нет")</f>
        <v>Анализ даты</v>
      </c>
      <c r="E6333" s="11" t="str">
        <f>IFERROR(VLOOKUP(Rule!K6333,lvl_3[],2,FALSE),"Нет")</f>
        <v>Анализ даты</v>
      </c>
      <c r="F6333" s="11" t="str">
        <f>IFERROR(INDEX(lvl_4[],MATCH(L6333,lvl_4[ID],0),MATCH(TEXT(K6333,"##0"),lvl_4[#Headers],0)),"Нет")</f>
        <v>Символические звезды</v>
      </c>
      <c r="G6333" s="11" t="str">
        <f>IFERROR(INDEX(lvl_5[],MATCH(M6333,lvl_5[ID],0),MATCH(_xlfn.CONCAT(TEXT(K6333,"##0"),"_",TEXT(L6333,"##0")),lvl_5[#Headers],0)),"Нет")</f>
        <v>Демон пустоты</v>
      </c>
      <c r="H6333" s="11" t="str">
        <f>IFERROR(INDEX(lvl_6[],MATCH(N6333,lvl_6[ID],0),MATCH(_xlfn.CONCAT(K6333,"_",L6333,"_",M6333),lvl_6[#Headers],0)),"Нет")</f>
        <v>Нет</v>
      </c>
      <c r="I6333" s="12">
        <v>1</v>
      </c>
      <c r="J6333" s="12">
        <v>4</v>
      </c>
      <c r="K6333" s="12">
        <v>1</v>
      </c>
      <c r="L6333" s="12">
        <v>5</v>
      </c>
      <c r="M6333" s="12">
        <v>26</v>
      </c>
      <c r="N6333" s="12">
        <v>2009</v>
      </c>
      <c r="O6333" s="12">
        <f>COUNTIF($P$2:P6333,P6333)</f>
        <v>1</v>
      </c>
      <c r="P6333" s="12" t="str">
        <f t="shared" si="357"/>
        <v>14105262009</v>
      </c>
      <c r="Q6333" s="12" t="str">
        <f t="shared" si="358"/>
        <v>141052620090001</v>
      </c>
      <c r="R6333" s="20" t="s">
        <v>4866</v>
      </c>
      <c r="U6333" s="12" t="s">
        <v>916</v>
      </c>
      <c r="W6333" s="12" t="s">
        <v>860</v>
      </c>
      <c r="AI6333" s="12" t="s">
        <v>100</v>
      </c>
      <c r="AK6333" s="12" t="s">
        <v>100</v>
      </c>
      <c r="BN6333" s="12">
        <v>1</v>
      </c>
      <c r="BP6333" s="12" t="s">
        <v>3803</v>
      </c>
      <c r="BR6333" s="9" t="s">
        <v>5081</v>
      </c>
      <c r="BS6333" s="9" t="s">
        <v>5080</v>
      </c>
      <c r="BT6333" s="9" t="s">
        <v>100</v>
      </c>
      <c r="BU6333" s="9" t="s">
        <v>100</v>
      </c>
      <c r="BV6333" s="9" t="s">
        <v>100</v>
      </c>
      <c r="BW6333" s="9" t="s">
        <v>100</v>
      </c>
      <c r="BX6333" s="9" t="s">
        <v>100</v>
      </c>
      <c r="BY6333" s="9" t="s">
        <v>100</v>
      </c>
    </row>
    <row r="6334" spans="1:77" ht="45" x14ac:dyDescent="0.25">
      <c r="A6334" s="12">
        <v>1</v>
      </c>
      <c r="B6334" s="11" t="str">
        <f t="shared" si="356"/>
        <v>Общий расчет. Анализ даты. Анализ даты. Символические звезды. Демон пустоты. Нет</v>
      </c>
      <c r="C6334" s="11" t="str">
        <f>IFERROR(VLOOKUP(I6334,lvl_1[],2,FALSE),"Нет")</f>
        <v>Общий расчет</v>
      </c>
      <c r="D6334" s="11" t="str">
        <f>IFERROR(VLOOKUP(Rule!J6334,lvl_2[],2,FALSE),"Нет")</f>
        <v>Анализ даты</v>
      </c>
      <c r="E6334" s="11" t="str">
        <f>IFERROR(VLOOKUP(Rule!K6334,lvl_3[],2,FALSE),"Нет")</f>
        <v>Анализ даты</v>
      </c>
      <c r="F6334" s="11" t="str">
        <f>IFERROR(INDEX(lvl_4[],MATCH(L6334,lvl_4[ID],0),MATCH(TEXT(K6334,"##0"),lvl_4[#Headers],0)),"Нет")</f>
        <v>Символические звезды</v>
      </c>
      <c r="G6334" s="11" t="str">
        <f>IFERROR(INDEX(lvl_5[],MATCH(M6334,lvl_5[ID],0),MATCH(_xlfn.CONCAT(TEXT(K6334,"##0"),"_",TEXT(L6334,"##0")),lvl_5[#Headers],0)),"Нет")</f>
        <v>Демон пустоты</v>
      </c>
      <c r="H6334" s="11" t="str">
        <f>IFERROR(INDEX(lvl_6[],MATCH(N6334,lvl_6[ID],0),MATCH(_xlfn.CONCAT(K6334,"_",L6334,"_",M6334),lvl_6[#Headers],0)),"Нет")</f>
        <v>Нет</v>
      </c>
      <c r="I6334" s="12">
        <v>1</v>
      </c>
      <c r="J6334" s="12">
        <v>4</v>
      </c>
      <c r="K6334" s="12">
        <v>1</v>
      </c>
      <c r="L6334" s="12">
        <v>5</v>
      </c>
      <c r="M6334" s="12">
        <v>26</v>
      </c>
      <c r="N6334" s="12">
        <v>2010</v>
      </c>
      <c r="O6334" s="12">
        <f>COUNTIF($P$2:P6334,P6334)</f>
        <v>1</v>
      </c>
      <c r="P6334" s="12" t="str">
        <f t="shared" si="357"/>
        <v>14105262010</v>
      </c>
      <c r="Q6334" s="12" t="str">
        <f t="shared" si="358"/>
        <v>141052620100001</v>
      </c>
      <c r="R6334" s="20" t="s">
        <v>4867</v>
      </c>
      <c r="U6334" s="12" t="s">
        <v>916</v>
      </c>
      <c r="W6334" s="12" t="s">
        <v>870</v>
      </c>
      <c r="AI6334" s="12" t="s">
        <v>100</v>
      </c>
      <c r="AK6334" s="12" t="s">
        <v>100</v>
      </c>
      <c r="BN6334" s="12">
        <v>1</v>
      </c>
      <c r="BP6334" s="12" t="s">
        <v>3803</v>
      </c>
      <c r="BR6334" s="9" t="s">
        <v>5081</v>
      </c>
      <c r="BS6334" s="9" t="s">
        <v>5076</v>
      </c>
      <c r="BT6334" s="9" t="s">
        <v>100</v>
      </c>
      <c r="BU6334" s="9" t="s">
        <v>100</v>
      </c>
      <c r="BV6334" s="9" t="s">
        <v>100</v>
      </c>
      <c r="BW6334" s="9" t="s">
        <v>100</v>
      </c>
      <c r="BX6334" s="9" t="s">
        <v>100</v>
      </c>
      <c r="BY6334" s="9" t="s">
        <v>100</v>
      </c>
    </row>
    <row r="6335" spans="1:77" ht="45" x14ac:dyDescent="0.25">
      <c r="A6335" s="12">
        <v>1</v>
      </c>
      <c r="B6335" s="11" t="str">
        <f t="shared" si="356"/>
        <v>Общий расчет. Анализ даты. Анализ даты. Символические звезды. Демон пустоты. Нет</v>
      </c>
      <c r="C6335" s="11" t="str">
        <f>IFERROR(VLOOKUP(I6335,lvl_1[],2,FALSE),"Нет")</f>
        <v>Общий расчет</v>
      </c>
      <c r="D6335" s="11" t="str">
        <f>IFERROR(VLOOKUP(Rule!J6335,lvl_2[],2,FALSE),"Нет")</f>
        <v>Анализ даты</v>
      </c>
      <c r="E6335" s="11" t="str">
        <f>IFERROR(VLOOKUP(Rule!K6335,lvl_3[],2,FALSE),"Нет")</f>
        <v>Анализ даты</v>
      </c>
      <c r="F6335" s="11" t="str">
        <f>IFERROR(INDEX(lvl_4[],MATCH(L6335,lvl_4[ID],0),MATCH(TEXT(K6335,"##0"),lvl_4[#Headers],0)),"Нет")</f>
        <v>Символические звезды</v>
      </c>
      <c r="G6335" s="11" t="str">
        <f>IFERROR(INDEX(lvl_5[],MATCH(M6335,lvl_5[ID],0),MATCH(_xlfn.CONCAT(TEXT(K6335,"##0"),"_",TEXT(L6335,"##0")),lvl_5[#Headers],0)),"Нет")</f>
        <v>Демон пустоты</v>
      </c>
      <c r="H6335" s="11" t="str">
        <f>IFERROR(INDEX(lvl_6[],MATCH(N6335,lvl_6[ID],0),MATCH(_xlfn.CONCAT(K6335,"_",L6335,"_",M6335),lvl_6[#Headers],0)),"Нет")</f>
        <v>Нет</v>
      </c>
      <c r="I6335" s="12">
        <v>1</v>
      </c>
      <c r="J6335" s="12">
        <v>4</v>
      </c>
      <c r="K6335" s="12">
        <v>1</v>
      </c>
      <c r="L6335" s="12">
        <v>5</v>
      </c>
      <c r="M6335" s="12">
        <v>26</v>
      </c>
      <c r="N6335" s="12">
        <v>2011</v>
      </c>
      <c r="O6335" s="12">
        <f>COUNTIF($P$2:P6335,P6335)</f>
        <v>1</v>
      </c>
      <c r="P6335" s="12" t="str">
        <f t="shared" si="357"/>
        <v>14105262011</v>
      </c>
      <c r="Q6335" s="12" t="str">
        <f t="shared" si="358"/>
        <v>141052620110001</v>
      </c>
      <c r="R6335" s="20" t="s">
        <v>4868</v>
      </c>
      <c r="U6335" s="12" t="s">
        <v>916</v>
      </c>
      <c r="W6335" s="12" t="s">
        <v>868</v>
      </c>
      <c r="AI6335" s="12" t="s">
        <v>100</v>
      </c>
      <c r="AK6335" s="12" t="s">
        <v>100</v>
      </c>
      <c r="BN6335" s="12">
        <v>1</v>
      </c>
      <c r="BP6335" s="12" t="s">
        <v>3803</v>
      </c>
      <c r="BR6335" s="9" t="s">
        <v>5081</v>
      </c>
      <c r="BS6335" s="9" t="s">
        <v>5087</v>
      </c>
      <c r="BT6335" s="9" t="s">
        <v>100</v>
      </c>
      <c r="BU6335" s="9" t="s">
        <v>100</v>
      </c>
      <c r="BV6335" s="9" t="s">
        <v>100</v>
      </c>
      <c r="BW6335" s="9" t="s">
        <v>100</v>
      </c>
      <c r="BX6335" s="9" t="s">
        <v>100</v>
      </c>
      <c r="BY6335" s="9" t="s">
        <v>100</v>
      </c>
    </row>
    <row r="6336" spans="1:77" ht="45" x14ac:dyDescent="0.25">
      <c r="A6336" s="12">
        <v>1</v>
      </c>
      <c r="B6336" s="11" t="str">
        <f t="shared" si="356"/>
        <v>Общий расчет. Анализ даты. Анализ даты. Символические звезды. Звезда банкротства. Нет</v>
      </c>
      <c r="C6336" s="11" t="str">
        <f>IFERROR(VLOOKUP(I6336,lvl_1[],2,FALSE),"Нет")</f>
        <v>Общий расчет</v>
      </c>
      <c r="D6336" s="11" t="str">
        <f>IFERROR(VLOOKUP(Rule!J6336,lvl_2[],2,FALSE),"Нет")</f>
        <v>Анализ даты</v>
      </c>
      <c r="E6336" s="11" t="str">
        <f>IFERROR(VLOOKUP(Rule!K6336,lvl_3[],2,FALSE),"Нет")</f>
        <v>Анализ даты</v>
      </c>
      <c r="F6336" s="11" t="str">
        <f>IFERROR(INDEX(lvl_4[],MATCH(L6336,lvl_4[ID],0),MATCH(TEXT(K6336,"##0"),lvl_4[#Headers],0)),"Нет")</f>
        <v>Символические звезды</v>
      </c>
      <c r="G6336" s="11" t="str">
        <f>IFERROR(INDEX(lvl_5[],MATCH(M6336,lvl_5[ID],0),MATCH(_xlfn.CONCAT(TEXT(K6336,"##0"),"_",TEXT(L6336,"##0")),lvl_5[#Headers],0)),"Нет")</f>
        <v>Звезда банкротства</v>
      </c>
      <c r="H6336" s="11" t="str">
        <f>IFERROR(INDEX(lvl_6[],MATCH(N6336,lvl_6[ID],0),MATCH(_xlfn.CONCAT(K6336,"_",L6336,"_",M6336),lvl_6[#Headers],0)),"Нет")</f>
        <v>Нет</v>
      </c>
      <c r="I6336" s="12">
        <v>1</v>
      </c>
      <c r="J6336" s="12">
        <v>4</v>
      </c>
      <c r="K6336" s="12">
        <v>1</v>
      </c>
      <c r="L6336" s="12">
        <v>5</v>
      </c>
      <c r="M6336" s="12">
        <v>27</v>
      </c>
      <c r="N6336" s="12">
        <v>2012</v>
      </c>
      <c r="O6336" s="12">
        <f>COUNTIF($P$2:P6336,P6336)</f>
        <v>1</v>
      </c>
      <c r="P6336" s="12" t="str">
        <f t="shared" si="357"/>
        <v>14105272012</v>
      </c>
      <c r="Q6336" s="12" t="str">
        <f t="shared" si="358"/>
        <v>141052720120001</v>
      </c>
      <c r="R6336" s="20" t="s">
        <v>4869</v>
      </c>
      <c r="U6336" s="12" t="s">
        <v>899</v>
      </c>
      <c r="W6336" s="12" t="s">
        <v>861</v>
      </c>
      <c r="AI6336" s="12" t="s">
        <v>100</v>
      </c>
      <c r="AK6336" s="12" t="s">
        <v>100</v>
      </c>
      <c r="BN6336" s="12">
        <v>1</v>
      </c>
      <c r="BP6336" s="12" t="s">
        <v>3803</v>
      </c>
      <c r="BR6336" s="9" t="s">
        <v>5089</v>
      </c>
      <c r="BS6336" s="9" t="s">
        <v>5069</v>
      </c>
      <c r="BT6336" s="9" t="s">
        <v>100</v>
      </c>
      <c r="BU6336" s="9" t="s">
        <v>100</v>
      </c>
      <c r="BV6336" s="9" t="s">
        <v>100</v>
      </c>
      <c r="BW6336" s="9" t="s">
        <v>100</v>
      </c>
      <c r="BX6336" s="9" t="s">
        <v>100</v>
      </c>
      <c r="BY6336" s="9" t="s">
        <v>100</v>
      </c>
    </row>
    <row r="6337" spans="1:77" ht="45" x14ac:dyDescent="0.25">
      <c r="A6337" s="12">
        <v>1</v>
      </c>
      <c r="B6337" s="11" t="str">
        <f t="shared" si="356"/>
        <v>Общий расчет. Анализ даты. Анализ даты. Символические звезды. Звезда банкротства. Нет</v>
      </c>
      <c r="C6337" s="11" t="str">
        <f>IFERROR(VLOOKUP(I6337,lvl_1[],2,FALSE),"Нет")</f>
        <v>Общий расчет</v>
      </c>
      <c r="D6337" s="11" t="str">
        <f>IFERROR(VLOOKUP(Rule!J6337,lvl_2[],2,FALSE),"Нет")</f>
        <v>Анализ даты</v>
      </c>
      <c r="E6337" s="11" t="str">
        <f>IFERROR(VLOOKUP(Rule!K6337,lvl_3[],2,FALSE),"Нет")</f>
        <v>Анализ даты</v>
      </c>
      <c r="F6337" s="11" t="str">
        <f>IFERROR(INDEX(lvl_4[],MATCH(L6337,lvl_4[ID],0),MATCH(TEXT(K6337,"##0"),lvl_4[#Headers],0)),"Нет")</f>
        <v>Символические звезды</v>
      </c>
      <c r="G6337" s="11" t="str">
        <f>IFERROR(INDEX(lvl_5[],MATCH(M6337,lvl_5[ID],0),MATCH(_xlfn.CONCAT(TEXT(K6337,"##0"),"_",TEXT(L6337,"##0")),lvl_5[#Headers],0)),"Нет")</f>
        <v>Звезда банкротства</v>
      </c>
      <c r="H6337" s="11" t="str">
        <f>IFERROR(INDEX(lvl_6[],MATCH(N6337,lvl_6[ID],0),MATCH(_xlfn.CONCAT(K6337,"_",L6337,"_",M6337),lvl_6[#Headers],0)),"Нет")</f>
        <v>Нет</v>
      </c>
      <c r="I6337" s="12">
        <v>1</v>
      </c>
      <c r="J6337" s="12">
        <v>4</v>
      </c>
      <c r="K6337" s="12">
        <v>1</v>
      </c>
      <c r="L6337" s="12">
        <v>5</v>
      </c>
      <c r="M6337" s="12">
        <v>27</v>
      </c>
      <c r="N6337" s="12">
        <v>2013</v>
      </c>
      <c r="O6337" s="12">
        <f>COUNTIF($P$2:P6337,P6337)</f>
        <v>1</v>
      </c>
      <c r="P6337" s="12" t="str">
        <f t="shared" si="357"/>
        <v>14105272013</v>
      </c>
      <c r="Q6337" s="12" t="str">
        <f t="shared" si="358"/>
        <v>141052720130001</v>
      </c>
      <c r="R6337" s="20" t="s">
        <v>4870</v>
      </c>
      <c r="U6337" s="12" t="s">
        <v>901</v>
      </c>
      <c r="W6337" s="12" t="s">
        <v>862</v>
      </c>
      <c r="AI6337" s="12" t="s">
        <v>100</v>
      </c>
      <c r="AK6337" s="12" t="s">
        <v>100</v>
      </c>
      <c r="BN6337" s="12">
        <v>1</v>
      </c>
      <c r="BP6337" s="12" t="s">
        <v>3803</v>
      </c>
      <c r="BR6337" s="9" t="s">
        <v>5088</v>
      </c>
      <c r="BS6337" s="9" t="s">
        <v>5082</v>
      </c>
      <c r="BT6337" s="9" t="s">
        <v>100</v>
      </c>
      <c r="BU6337" s="9" t="s">
        <v>100</v>
      </c>
      <c r="BV6337" s="9" t="s">
        <v>100</v>
      </c>
      <c r="BW6337" s="9" t="s">
        <v>100</v>
      </c>
      <c r="BX6337" s="9" t="s">
        <v>100</v>
      </c>
      <c r="BY6337" s="9" t="s">
        <v>100</v>
      </c>
    </row>
    <row r="6338" spans="1:77" ht="45" x14ac:dyDescent="0.25">
      <c r="A6338" s="12">
        <v>1</v>
      </c>
      <c r="B6338" s="11" t="str">
        <f t="shared" si="356"/>
        <v>Общий расчет. Анализ даты. Анализ даты. Символические звезды. Звезда банкротства. Нет</v>
      </c>
      <c r="C6338" s="11" t="str">
        <f>IFERROR(VLOOKUP(I6338,lvl_1[],2,FALSE),"Нет")</f>
        <v>Общий расчет</v>
      </c>
      <c r="D6338" s="11" t="str">
        <f>IFERROR(VLOOKUP(Rule!J6338,lvl_2[],2,FALSE),"Нет")</f>
        <v>Анализ даты</v>
      </c>
      <c r="E6338" s="11" t="str">
        <f>IFERROR(VLOOKUP(Rule!K6338,lvl_3[],2,FALSE),"Нет")</f>
        <v>Анализ даты</v>
      </c>
      <c r="F6338" s="11" t="str">
        <f>IFERROR(INDEX(lvl_4[],MATCH(L6338,lvl_4[ID],0),MATCH(TEXT(K6338,"##0"),lvl_4[#Headers],0)),"Нет")</f>
        <v>Символические звезды</v>
      </c>
      <c r="G6338" s="11" t="str">
        <f>IFERROR(INDEX(lvl_5[],MATCH(M6338,lvl_5[ID],0),MATCH(_xlfn.CONCAT(TEXT(K6338,"##0"),"_",TEXT(L6338,"##0")),lvl_5[#Headers],0)),"Нет")</f>
        <v>Звезда банкротства</v>
      </c>
      <c r="H6338" s="11" t="str">
        <f>IFERROR(INDEX(lvl_6[],MATCH(N6338,lvl_6[ID],0),MATCH(_xlfn.CONCAT(K6338,"_",L6338,"_",M6338),lvl_6[#Headers],0)),"Нет")</f>
        <v>Нет</v>
      </c>
      <c r="I6338" s="12">
        <v>1</v>
      </c>
      <c r="J6338" s="12">
        <v>4</v>
      </c>
      <c r="K6338" s="12">
        <v>1</v>
      </c>
      <c r="L6338" s="12">
        <v>5</v>
      </c>
      <c r="M6338" s="12">
        <v>27</v>
      </c>
      <c r="N6338" s="12">
        <v>2014</v>
      </c>
      <c r="O6338" s="12">
        <f>COUNTIF($P$2:P6338,P6338)</f>
        <v>1</v>
      </c>
      <c r="P6338" s="12" t="str">
        <f t="shared" si="357"/>
        <v>14105272014</v>
      </c>
      <c r="Q6338" s="12" t="str">
        <f t="shared" si="358"/>
        <v>141052720140001</v>
      </c>
      <c r="R6338" s="20" t="s">
        <v>4871</v>
      </c>
      <c r="U6338" s="12" t="s">
        <v>903</v>
      </c>
      <c r="W6338" s="12" t="s">
        <v>865</v>
      </c>
      <c r="AI6338" s="12" t="s">
        <v>100</v>
      </c>
      <c r="AK6338" s="12" t="s">
        <v>100</v>
      </c>
      <c r="BN6338" s="12">
        <v>1</v>
      </c>
      <c r="BP6338" s="12" t="s">
        <v>3803</v>
      </c>
      <c r="BR6338" s="9" t="s">
        <v>5073</v>
      </c>
      <c r="BS6338" s="9" t="s">
        <v>5085</v>
      </c>
      <c r="BT6338" s="9" t="s">
        <v>100</v>
      </c>
      <c r="BU6338" s="9" t="s">
        <v>100</v>
      </c>
      <c r="BV6338" s="9" t="s">
        <v>100</v>
      </c>
      <c r="BW6338" s="9" t="s">
        <v>100</v>
      </c>
      <c r="BX6338" s="9" t="s">
        <v>100</v>
      </c>
      <c r="BY6338" s="9" t="s">
        <v>100</v>
      </c>
    </row>
    <row r="6339" spans="1:77" ht="45" x14ac:dyDescent="0.25">
      <c r="A6339" s="12">
        <v>1</v>
      </c>
      <c r="B6339" s="11" t="str">
        <f t="shared" si="356"/>
        <v>Общий расчет. Анализ даты. Анализ даты. Символические звезды. Звезда банкротства. Нет</v>
      </c>
      <c r="C6339" s="11" t="str">
        <f>IFERROR(VLOOKUP(I6339,lvl_1[],2,FALSE),"Нет")</f>
        <v>Общий расчет</v>
      </c>
      <c r="D6339" s="11" t="str">
        <f>IFERROR(VLOOKUP(Rule!J6339,lvl_2[],2,FALSE),"Нет")</f>
        <v>Анализ даты</v>
      </c>
      <c r="E6339" s="11" t="str">
        <f>IFERROR(VLOOKUP(Rule!K6339,lvl_3[],2,FALSE),"Нет")</f>
        <v>Анализ даты</v>
      </c>
      <c r="F6339" s="11" t="str">
        <f>IFERROR(INDEX(lvl_4[],MATCH(L6339,lvl_4[ID],0),MATCH(TEXT(K6339,"##0"),lvl_4[#Headers],0)),"Нет")</f>
        <v>Символические звезды</v>
      </c>
      <c r="G6339" s="11" t="str">
        <f>IFERROR(INDEX(lvl_5[],MATCH(M6339,lvl_5[ID],0),MATCH(_xlfn.CONCAT(TEXT(K6339,"##0"),"_",TEXT(L6339,"##0")),lvl_5[#Headers],0)),"Нет")</f>
        <v>Звезда банкротства</v>
      </c>
      <c r="H6339" s="11" t="str">
        <f>IFERROR(INDEX(lvl_6[],MATCH(N6339,lvl_6[ID],0),MATCH(_xlfn.CONCAT(K6339,"_",L6339,"_",M6339),lvl_6[#Headers],0)),"Нет")</f>
        <v>Нет</v>
      </c>
      <c r="I6339" s="12">
        <v>1</v>
      </c>
      <c r="J6339" s="12">
        <v>4</v>
      </c>
      <c r="K6339" s="12">
        <v>1</v>
      </c>
      <c r="L6339" s="12">
        <v>5</v>
      </c>
      <c r="M6339" s="12">
        <v>27</v>
      </c>
      <c r="N6339" s="12">
        <v>2015</v>
      </c>
      <c r="O6339" s="12">
        <f>COUNTIF($P$2:P6339,P6339)</f>
        <v>1</v>
      </c>
      <c r="P6339" s="12" t="str">
        <f t="shared" si="357"/>
        <v>14105272015</v>
      </c>
      <c r="Q6339" s="12" t="str">
        <f t="shared" si="358"/>
        <v>141052720150001</v>
      </c>
      <c r="R6339" s="20" t="s">
        <v>4872</v>
      </c>
      <c r="U6339" s="12" t="s">
        <v>905</v>
      </c>
      <c r="W6339" s="12" t="s">
        <v>868</v>
      </c>
      <c r="AI6339" s="12" t="s">
        <v>100</v>
      </c>
      <c r="AK6339" s="12" t="s">
        <v>100</v>
      </c>
      <c r="BN6339" s="12">
        <v>1</v>
      </c>
      <c r="BP6339" s="12" t="s">
        <v>3803</v>
      </c>
      <c r="BR6339" s="9" t="s">
        <v>5075</v>
      </c>
      <c r="BS6339" s="9" t="s">
        <v>5087</v>
      </c>
      <c r="BT6339" s="9" t="s">
        <v>100</v>
      </c>
      <c r="BU6339" s="9" t="s">
        <v>100</v>
      </c>
      <c r="BV6339" s="9" t="s">
        <v>100</v>
      </c>
      <c r="BW6339" s="9" t="s">
        <v>100</v>
      </c>
      <c r="BX6339" s="9" t="s">
        <v>100</v>
      </c>
      <c r="BY6339" s="9" t="s">
        <v>100</v>
      </c>
    </row>
    <row r="6340" spans="1:77" ht="45" x14ac:dyDescent="0.25">
      <c r="A6340" s="12">
        <v>1</v>
      </c>
      <c r="B6340" s="11" t="str">
        <f t="shared" si="356"/>
        <v>Общий расчет. Анализ даты. Анализ даты. Символические звезды. Звезда банкротства. Нет</v>
      </c>
      <c r="C6340" s="11" t="str">
        <f>IFERROR(VLOOKUP(I6340,lvl_1[],2,FALSE),"Нет")</f>
        <v>Общий расчет</v>
      </c>
      <c r="D6340" s="11" t="str">
        <f>IFERROR(VLOOKUP(Rule!J6340,lvl_2[],2,FALSE),"Нет")</f>
        <v>Анализ даты</v>
      </c>
      <c r="E6340" s="11" t="str">
        <f>IFERROR(VLOOKUP(Rule!K6340,lvl_3[],2,FALSE),"Нет")</f>
        <v>Анализ даты</v>
      </c>
      <c r="F6340" s="11" t="str">
        <f>IFERROR(INDEX(lvl_4[],MATCH(L6340,lvl_4[ID],0),MATCH(TEXT(K6340,"##0"),lvl_4[#Headers],0)),"Нет")</f>
        <v>Символические звезды</v>
      </c>
      <c r="G6340" s="11" t="str">
        <f>IFERROR(INDEX(lvl_5[],MATCH(M6340,lvl_5[ID],0),MATCH(_xlfn.CONCAT(TEXT(K6340,"##0"),"_",TEXT(L6340,"##0")),lvl_5[#Headers],0)),"Нет")</f>
        <v>Звезда банкротства</v>
      </c>
      <c r="H6340" s="11" t="str">
        <f>IFERROR(INDEX(lvl_6[],MATCH(N6340,lvl_6[ID],0),MATCH(_xlfn.CONCAT(K6340,"_",L6340,"_",M6340),lvl_6[#Headers],0)),"Нет")</f>
        <v>Нет</v>
      </c>
      <c r="I6340" s="12">
        <v>1</v>
      </c>
      <c r="J6340" s="12">
        <v>4</v>
      </c>
      <c r="K6340" s="12">
        <v>1</v>
      </c>
      <c r="L6340" s="12">
        <v>5</v>
      </c>
      <c r="M6340" s="12">
        <v>27</v>
      </c>
      <c r="N6340" s="12">
        <v>2016</v>
      </c>
      <c r="O6340" s="12">
        <f>COUNTIF($P$2:P6340,P6340)</f>
        <v>1</v>
      </c>
      <c r="P6340" s="12" t="str">
        <f t="shared" si="357"/>
        <v>14105272016</v>
      </c>
      <c r="Q6340" s="12" t="str">
        <f t="shared" si="358"/>
        <v>141052720160001</v>
      </c>
      <c r="R6340" s="20" t="s">
        <v>4873</v>
      </c>
      <c r="U6340" s="12" t="s">
        <v>907</v>
      </c>
      <c r="W6340" s="12" t="s">
        <v>861</v>
      </c>
      <c r="AI6340" s="12" t="s">
        <v>100</v>
      </c>
      <c r="AK6340" s="12" t="s">
        <v>100</v>
      </c>
      <c r="BN6340" s="12">
        <v>1</v>
      </c>
      <c r="BP6340" s="12" t="s">
        <v>3803</v>
      </c>
      <c r="BR6340" s="9" t="s">
        <v>5077</v>
      </c>
      <c r="BS6340" s="9" t="s">
        <v>5069</v>
      </c>
      <c r="BT6340" s="9" t="s">
        <v>100</v>
      </c>
      <c r="BU6340" s="9" t="s">
        <v>100</v>
      </c>
      <c r="BV6340" s="9" t="s">
        <v>100</v>
      </c>
      <c r="BW6340" s="9" t="s">
        <v>100</v>
      </c>
      <c r="BX6340" s="9" t="s">
        <v>100</v>
      </c>
      <c r="BY6340" s="9" t="s">
        <v>100</v>
      </c>
    </row>
    <row r="6341" spans="1:77" ht="45" x14ac:dyDescent="0.25">
      <c r="A6341" s="12">
        <v>1</v>
      </c>
      <c r="B6341" s="11" t="str">
        <f t="shared" si="356"/>
        <v>Общий расчет. Анализ даты. Анализ даты. Символические звезды. Звезда банкротства. Нет</v>
      </c>
      <c r="C6341" s="11" t="str">
        <f>IFERROR(VLOOKUP(I6341,lvl_1[],2,FALSE),"Нет")</f>
        <v>Общий расчет</v>
      </c>
      <c r="D6341" s="11" t="str">
        <f>IFERROR(VLOOKUP(Rule!J6341,lvl_2[],2,FALSE),"Нет")</f>
        <v>Анализ даты</v>
      </c>
      <c r="E6341" s="11" t="str">
        <f>IFERROR(VLOOKUP(Rule!K6341,lvl_3[],2,FALSE),"Нет")</f>
        <v>Анализ даты</v>
      </c>
      <c r="F6341" s="11" t="str">
        <f>IFERROR(INDEX(lvl_4[],MATCH(L6341,lvl_4[ID],0),MATCH(TEXT(K6341,"##0"),lvl_4[#Headers],0)),"Нет")</f>
        <v>Символические звезды</v>
      </c>
      <c r="G6341" s="11" t="str">
        <f>IFERROR(INDEX(lvl_5[],MATCH(M6341,lvl_5[ID],0),MATCH(_xlfn.CONCAT(TEXT(K6341,"##0"),"_",TEXT(L6341,"##0")),lvl_5[#Headers],0)),"Нет")</f>
        <v>Звезда банкротства</v>
      </c>
      <c r="H6341" s="11" t="str">
        <f>IFERROR(INDEX(lvl_6[],MATCH(N6341,lvl_6[ID],0),MATCH(_xlfn.CONCAT(K6341,"_",L6341,"_",M6341),lvl_6[#Headers],0)),"Нет")</f>
        <v>Нет</v>
      </c>
      <c r="I6341" s="12">
        <v>1</v>
      </c>
      <c r="J6341" s="12">
        <v>4</v>
      </c>
      <c r="K6341" s="12">
        <v>1</v>
      </c>
      <c r="L6341" s="12">
        <v>5</v>
      </c>
      <c r="M6341" s="12">
        <v>27</v>
      </c>
      <c r="N6341" s="12">
        <v>2017</v>
      </c>
      <c r="O6341" s="12">
        <f>COUNTIF($P$2:P6341,P6341)</f>
        <v>1</v>
      </c>
      <c r="P6341" s="12" t="str">
        <f t="shared" si="357"/>
        <v>14105272017</v>
      </c>
      <c r="Q6341" s="12" t="str">
        <f t="shared" si="358"/>
        <v>141052720170001</v>
      </c>
      <c r="R6341" s="20" t="s">
        <v>4874</v>
      </c>
      <c r="U6341" s="12" t="s">
        <v>908</v>
      </c>
      <c r="W6341" s="12" t="s">
        <v>867</v>
      </c>
      <c r="AI6341" s="12" t="s">
        <v>100</v>
      </c>
      <c r="AK6341" s="12" t="s">
        <v>100</v>
      </c>
      <c r="BN6341" s="12">
        <v>1</v>
      </c>
      <c r="BP6341" s="12" t="s">
        <v>3803</v>
      </c>
      <c r="BR6341" s="9" t="s">
        <v>5090</v>
      </c>
      <c r="BS6341" s="9" t="s">
        <v>5070</v>
      </c>
      <c r="BT6341" s="9" t="s">
        <v>100</v>
      </c>
      <c r="BU6341" s="9" t="s">
        <v>100</v>
      </c>
      <c r="BV6341" s="9" t="s">
        <v>100</v>
      </c>
      <c r="BW6341" s="9" t="s">
        <v>100</v>
      </c>
      <c r="BX6341" s="9" t="s">
        <v>100</v>
      </c>
      <c r="BY6341" s="9" t="s">
        <v>100</v>
      </c>
    </row>
    <row r="6342" spans="1:77" ht="45" x14ac:dyDescent="0.25">
      <c r="A6342" s="12">
        <v>1</v>
      </c>
      <c r="B6342" s="11" t="str">
        <f t="shared" si="356"/>
        <v>Общий расчет. Анализ даты. Анализ даты. Символические звезды. Звезда банкротства. Нет</v>
      </c>
      <c r="C6342" s="11" t="str">
        <f>IFERROR(VLOOKUP(I6342,lvl_1[],2,FALSE),"Нет")</f>
        <v>Общий расчет</v>
      </c>
      <c r="D6342" s="11" t="str">
        <f>IFERROR(VLOOKUP(Rule!J6342,lvl_2[],2,FALSE),"Нет")</f>
        <v>Анализ даты</v>
      </c>
      <c r="E6342" s="11" t="str">
        <f>IFERROR(VLOOKUP(Rule!K6342,lvl_3[],2,FALSE),"Нет")</f>
        <v>Анализ даты</v>
      </c>
      <c r="F6342" s="11" t="str">
        <f>IFERROR(INDEX(lvl_4[],MATCH(L6342,lvl_4[ID],0),MATCH(TEXT(K6342,"##0"),lvl_4[#Headers],0)),"Нет")</f>
        <v>Символические звезды</v>
      </c>
      <c r="G6342" s="11" t="str">
        <f>IFERROR(INDEX(lvl_5[],MATCH(M6342,lvl_5[ID],0),MATCH(_xlfn.CONCAT(TEXT(K6342,"##0"),"_",TEXT(L6342,"##0")),lvl_5[#Headers],0)),"Нет")</f>
        <v>Звезда банкротства</v>
      </c>
      <c r="H6342" s="11" t="str">
        <f>IFERROR(INDEX(lvl_6[],MATCH(N6342,lvl_6[ID],0),MATCH(_xlfn.CONCAT(K6342,"_",L6342,"_",M6342),lvl_6[#Headers],0)),"Нет")</f>
        <v>Нет</v>
      </c>
      <c r="I6342" s="12">
        <v>1</v>
      </c>
      <c r="J6342" s="12">
        <v>4</v>
      </c>
      <c r="K6342" s="12">
        <v>1</v>
      </c>
      <c r="L6342" s="12">
        <v>5</v>
      </c>
      <c r="M6342" s="12">
        <v>27</v>
      </c>
      <c r="N6342" s="12">
        <v>2018</v>
      </c>
      <c r="O6342" s="12">
        <f>COUNTIF($P$2:P6342,P6342)</f>
        <v>1</v>
      </c>
      <c r="P6342" s="12" t="str">
        <f t="shared" si="357"/>
        <v>14105272018</v>
      </c>
      <c r="Q6342" s="12" t="str">
        <f t="shared" si="358"/>
        <v>141052720180001</v>
      </c>
      <c r="R6342" s="20" t="s">
        <v>4875</v>
      </c>
      <c r="U6342" s="12" t="s">
        <v>910</v>
      </c>
      <c r="W6342" s="12" t="s">
        <v>862</v>
      </c>
      <c r="AI6342" s="12" t="s">
        <v>100</v>
      </c>
      <c r="AK6342" s="12" t="s">
        <v>100</v>
      </c>
      <c r="BN6342" s="12">
        <v>1</v>
      </c>
      <c r="BP6342" s="12" t="s">
        <v>3803</v>
      </c>
      <c r="BR6342" s="9" t="s">
        <v>5068</v>
      </c>
      <c r="BS6342" s="9" t="s">
        <v>5082</v>
      </c>
      <c r="BT6342" s="9" t="s">
        <v>100</v>
      </c>
      <c r="BU6342" s="9" t="s">
        <v>100</v>
      </c>
      <c r="BV6342" s="9" t="s">
        <v>100</v>
      </c>
      <c r="BW6342" s="9" t="s">
        <v>100</v>
      </c>
      <c r="BX6342" s="9" t="s">
        <v>100</v>
      </c>
      <c r="BY6342" s="9" t="s">
        <v>100</v>
      </c>
    </row>
    <row r="6343" spans="1:77" ht="45" x14ac:dyDescent="0.25">
      <c r="A6343" s="12">
        <v>1</v>
      </c>
      <c r="B6343" s="11" t="str">
        <f t="shared" si="356"/>
        <v>Общий расчет. Анализ даты. Анализ даты. Символические звезды. Звезда банкротства. Нет</v>
      </c>
      <c r="C6343" s="11" t="str">
        <f>IFERROR(VLOOKUP(I6343,lvl_1[],2,FALSE),"Нет")</f>
        <v>Общий расчет</v>
      </c>
      <c r="D6343" s="11" t="str">
        <f>IFERROR(VLOOKUP(Rule!J6343,lvl_2[],2,FALSE),"Нет")</f>
        <v>Анализ даты</v>
      </c>
      <c r="E6343" s="11" t="str">
        <f>IFERROR(VLOOKUP(Rule!K6343,lvl_3[],2,FALSE),"Нет")</f>
        <v>Анализ даты</v>
      </c>
      <c r="F6343" s="11" t="str">
        <f>IFERROR(INDEX(lvl_4[],MATCH(L6343,lvl_4[ID],0),MATCH(TEXT(K6343,"##0"),lvl_4[#Headers],0)),"Нет")</f>
        <v>Символические звезды</v>
      </c>
      <c r="G6343" s="11" t="str">
        <f>IFERROR(INDEX(lvl_5[],MATCH(M6343,lvl_5[ID],0),MATCH(_xlfn.CONCAT(TEXT(K6343,"##0"),"_",TEXT(L6343,"##0")),lvl_5[#Headers],0)),"Нет")</f>
        <v>Звезда банкротства</v>
      </c>
      <c r="H6343" s="11" t="str">
        <f>IFERROR(INDEX(lvl_6[],MATCH(N6343,lvl_6[ID],0),MATCH(_xlfn.CONCAT(K6343,"_",L6343,"_",M6343),lvl_6[#Headers],0)),"Нет")</f>
        <v>Нет</v>
      </c>
      <c r="I6343" s="12">
        <v>1</v>
      </c>
      <c r="J6343" s="12">
        <v>4</v>
      </c>
      <c r="K6343" s="12">
        <v>1</v>
      </c>
      <c r="L6343" s="12">
        <v>5</v>
      </c>
      <c r="M6343" s="12">
        <v>27</v>
      </c>
      <c r="N6343" s="12">
        <v>2019</v>
      </c>
      <c r="O6343" s="12">
        <f>COUNTIF($P$2:P6343,P6343)</f>
        <v>1</v>
      </c>
      <c r="P6343" s="12" t="str">
        <f t="shared" si="357"/>
        <v>14105272019</v>
      </c>
      <c r="Q6343" s="12" t="str">
        <f t="shared" si="358"/>
        <v>141052720190001</v>
      </c>
      <c r="R6343" s="20" t="s">
        <v>4876</v>
      </c>
      <c r="U6343" s="12" t="s">
        <v>912</v>
      </c>
      <c r="W6343" s="12" t="s">
        <v>870</v>
      </c>
      <c r="AI6343" s="12" t="s">
        <v>100</v>
      </c>
      <c r="AK6343" s="12" t="s">
        <v>100</v>
      </c>
      <c r="BN6343" s="12">
        <v>1</v>
      </c>
      <c r="BP6343" s="12" t="s">
        <v>3803</v>
      </c>
      <c r="BR6343" s="9" t="s">
        <v>5079</v>
      </c>
      <c r="BS6343" s="9" t="s">
        <v>5076</v>
      </c>
      <c r="BT6343" s="9" t="s">
        <v>100</v>
      </c>
      <c r="BU6343" s="9" t="s">
        <v>100</v>
      </c>
      <c r="BV6343" s="9" t="s">
        <v>100</v>
      </c>
      <c r="BW6343" s="9" t="s">
        <v>100</v>
      </c>
      <c r="BX6343" s="9" t="s">
        <v>100</v>
      </c>
      <c r="BY6343" s="9" t="s">
        <v>100</v>
      </c>
    </row>
    <row r="6344" spans="1:77" ht="45" x14ac:dyDescent="0.25">
      <c r="A6344" s="12">
        <v>1</v>
      </c>
      <c r="B6344" s="11" t="str">
        <f t="shared" si="356"/>
        <v>Общий расчет. Анализ даты. Анализ даты. Символические звезды. Звезда банкротства. Нет</v>
      </c>
      <c r="C6344" s="11" t="str">
        <f>IFERROR(VLOOKUP(I6344,lvl_1[],2,FALSE),"Нет")</f>
        <v>Общий расчет</v>
      </c>
      <c r="D6344" s="11" t="str">
        <f>IFERROR(VLOOKUP(Rule!J6344,lvl_2[],2,FALSE),"Нет")</f>
        <v>Анализ даты</v>
      </c>
      <c r="E6344" s="11" t="str">
        <f>IFERROR(VLOOKUP(Rule!K6344,lvl_3[],2,FALSE),"Нет")</f>
        <v>Анализ даты</v>
      </c>
      <c r="F6344" s="11" t="str">
        <f>IFERROR(INDEX(lvl_4[],MATCH(L6344,lvl_4[ID],0),MATCH(TEXT(K6344,"##0"),lvl_4[#Headers],0)),"Нет")</f>
        <v>Символические звезды</v>
      </c>
      <c r="G6344" s="11" t="str">
        <f>IFERROR(INDEX(lvl_5[],MATCH(M6344,lvl_5[ID],0),MATCH(_xlfn.CONCAT(TEXT(K6344,"##0"),"_",TEXT(L6344,"##0")),lvl_5[#Headers],0)),"Нет")</f>
        <v>Звезда банкротства</v>
      </c>
      <c r="H6344" s="11" t="str">
        <f>IFERROR(INDEX(lvl_6[],MATCH(N6344,lvl_6[ID],0),MATCH(_xlfn.CONCAT(K6344,"_",L6344,"_",M6344),lvl_6[#Headers],0)),"Нет")</f>
        <v>Нет</v>
      </c>
      <c r="I6344" s="12">
        <v>1</v>
      </c>
      <c r="J6344" s="12">
        <v>4</v>
      </c>
      <c r="K6344" s="12">
        <v>1</v>
      </c>
      <c r="L6344" s="12">
        <v>5</v>
      </c>
      <c r="M6344" s="12">
        <v>27</v>
      </c>
      <c r="N6344" s="12">
        <v>2020</v>
      </c>
      <c r="O6344" s="12">
        <f>COUNTIF($P$2:P6344,P6344)</f>
        <v>1</v>
      </c>
      <c r="P6344" s="12" t="str">
        <f t="shared" si="357"/>
        <v>14105272020</v>
      </c>
      <c r="Q6344" s="12" t="str">
        <f t="shared" si="358"/>
        <v>141052720200001</v>
      </c>
      <c r="R6344" s="20" t="s">
        <v>4877</v>
      </c>
      <c r="U6344" s="12" t="s">
        <v>914</v>
      </c>
      <c r="W6344" s="12" t="s">
        <v>865</v>
      </c>
      <c r="AI6344" s="12" t="s">
        <v>100</v>
      </c>
      <c r="AK6344" s="12" t="s">
        <v>100</v>
      </c>
      <c r="BN6344" s="12">
        <v>1</v>
      </c>
      <c r="BP6344" s="12" t="s">
        <v>3803</v>
      </c>
      <c r="BR6344" s="9" t="s">
        <v>5071</v>
      </c>
      <c r="BS6344" s="9" t="s">
        <v>5085</v>
      </c>
      <c r="BT6344" s="9" t="s">
        <v>100</v>
      </c>
      <c r="BU6344" s="9" t="s">
        <v>100</v>
      </c>
      <c r="BV6344" s="9" t="s">
        <v>100</v>
      </c>
      <c r="BW6344" s="9" t="s">
        <v>100</v>
      </c>
      <c r="BX6344" s="9" t="s">
        <v>100</v>
      </c>
      <c r="BY6344" s="9" t="s">
        <v>100</v>
      </c>
    </row>
    <row r="6345" spans="1:77" ht="45" x14ac:dyDescent="0.25">
      <c r="A6345" s="12">
        <v>1</v>
      </c>
      <c r="B6345" s="11" t="str">
        <f t="shared" si="356"/>
        <v>Общий расчет. Анализ даты. Анализ даты. Символические звезды. Звезда банкротства. Нет</v>
      </c>
      <c r="C6345" s="11" t="str">
        <f>IFERROR(VLOOKUP(I6345,lvl_1[],2,FALSE),"Нет")</f>
        <v>Общий расчет</v>
      </c>
      <c r="D6345" s="11" t="str">
        <f>IFERROR(VLOOKUP(Rule!J6345,lvl_2[],2,FALSE),"Нет")</f>
        <v>Анализ даты</v>
      </c>
      <c r="E6345" s="11" t="str">
        <f>IFERROR(VLOOKUP(Rule!K6345,lvl_3[],2,FALSE),"Нет")</f>
        <v>Анализ даты</v>
      </c>
      <c r="F6345" s="11" t="str">
        <f>IFERROR(INDEX(lvl_4[],MATCH(L6345,lvl_4[ID],0),MATCH(TEXT(K6345,"##0"),lvl_4[#Headers],0)),"Нет")</f>
        <v>Символические звезды</v>
      </c>
      <c r="G6345" s="11" t="str">
        <f>IFERROR(INDEX(lvl_5[],MATCH(M6345,lvl_5[ID],0),MATCH(_xlfn.CONCAT(TEXT(K6345,"##0"),"_",TEXT(L6345,"##0")),lvl_5[#Headers],0)),"Нет")</f>
        <v>Звезда банкротства</v>
      </c>
      <c r="H6345" s="11" t="str">
        <f>IFERROR(INDEX(lvl_6[],MATCH(N6345,lvl_6[ID],0),MATCH(_xlfn.CONCAT(K6345,"_",L6345,"_",M6345),lvl_6[#Headers],0)),"Нет")</f>
        <v>Нет</v>
      </c>
      <c r="I6345" s="12">
        <v>1</v>
      </c>
      <c r="J6345" s="12">
        <v>4</v>
      </c>
      <c r="K6345" s="12">
        <v>1</v>
      </c>
      <c r="L6345" s="12">
        <v>5</v>
      </c>
      <c r="M6345" s="12">
        <v>27</v>
      </c>
      <c r="N6345" s="12">
        <v>2021</v>
      </c>
      <c r="O6345" s="12">
        <f>COUNTIF($P$2:P6345,P6345)</f>
        <v>1</v>
      </c>
      <c r="P6345" s="12" t="str">
        <f t="shared" si="357"/>
        <v>14105272021</v>
      </c>
      <c r="Q6345" s="12" t="str">
        <f t="shared" si="358"/>
        <v>141052720210001</v>
      </c>
      <c r="R6345" s="20" t="s">
        <v>4878</v>
      </c>
      <c r="U6345" s="12" t="s">
        <v>916</v>
      </c>
      <c r="W6345" s="12" t="s">
        <v>868</v>
      </c>
      <c r="AI6345" s="12" t="s">
        <v>100</v>
      </c>
      <c r="AK6345" s="12" t="s">
        <v>100</v>
      </c>
      <c r="BN6345" s="12">
        <v>1</v>
      </c>
      <c r="BP6345" s="12" t="s">
        <v>3803</v>
      </c>
      <c r="BR6345" s="9" t="s">
        <v>5081</v>
      </c>
      <c r="BS6345" s="9" t="s">
        <v>5087</v>
      </c>
      <c r="BT6345" s="9" t="s">
        <v>100</v>
      </c>
      <c r="BU6345" s="9" t="s">
        <v>100</v>
      </c>
      <c r="BV6345" s="9" t="s">
        <v>100</v>
      </c>
      <c r="BW6345" s="9" t="s">
        <v>100</v>
      </c>
      <c r="BX6345" s="9" t="s">
        <v>100</v>
      </c>
      <c r="BY6345" s="9" t="s">
        <v>100</v>
      </c>
    </row>
    <row r="6346" spans="1:77" ht="30" x14ac:dyDescent="0.25">
      <c r="A6346" s="12" t="s">
        <v>100</v>
      </c>
      <c r="B6346" s="11" t="str">
        <f t="shared" si="356"/>
        <v>Общий расчет. Анализ даты. Анализ даты. Символические звезды. 0. Нет</v>
      </c>
      <c r="C6346" s="11" t="str">
        <f>IFERROR(VLOOKUP(I6346,lvl_1[],2,FALSE),"Нет")</f>
        <v>Общий расчет</v>
      </c>
      <c r="D6346" s="11" t="str">
        <f>IFERROR(VLOOKUP(Rule!J6346,lvl_2[],2,FALSE),"Нет")</f>
        <v>Анализ даты</v>
      </c>
      <c r="E6346" s="11" t="str">
        <f>IFERROR(VLOOKUP(Rule!K6346,lvl_3[],2,FALSE),"Нет")</f>
        <v>Анализ даты</v>
      </c>
      <c r="F6346" s="11" t="str">
        <f>IFERROR(INDEX(lvl_4[],MATCH(L6346,lvl_4[ID],0),MATCH(TEXT(K6346,"##0"),lvl_4[#Headers],0)),"Нет")</f>
        <v>Символические звезды</v>
      </c>
      <c r="G6346" s="11">
        <f>IFERROR(INDEX(lvl_5[],MATCH(M6346,lvl_5[ID],0),MATCH(_xlfn.CONCAT(TEXT(K6346,"##0"),"_",TEXT(L6346,"##0")),lvl_5[#Headers],0)),"Нет")</f>
        <v>0</v>
      </c>
      <c r="H6346" s="11" t="str">
        <f>IFERROR(INDEX(lvl_6[],MATCH(N6346,lvl_6[ID],0),MATCH(_xlfn.CONCAT(K6346,"_",L6346,"_",M6346),lvl_6[#Headers],0)),"Нет")</f>
        <v>Нет</v>
      </c>
      <c r="I6346" s="12">
        <v>1</v>
      </c>
      <c r="J6346" s="12">
        <v>4</v>
      </c>
      <c r="K6346" s="12">
        <v>1</v>
      </c>
      <c r="L6346" s="12">
        <v>5</v>
      </c>
      <c r="N6346" s="12">
        <v>2022</v>
      </c>
      <c r="O6346" s="12">
        <f>COUNTIF($P$2:P6346,P6346)</f>
        <v>1</v>
      </c>
      <c r="P6346" s="12" t="str">
        <f t="shared" si="357"/>
        <v>141052022</v>
      </c>
      <c r="Q6346" s="12" t="str">
        <f t="shared" si="358"/>
        <v>1410520220001</v>
      </c>
      <c r="R6346" s="20" t="s">
        <v>4879</v>
      </c>
      <c r="U6346" s="12" t="s">
        <v>100</v>
      </c>
      <c r="W6346" s="12" t="s">
        <v>100</v>
      </c>
      <c r="AI6346" s="12" t="s">
        <v>100</v>
      </c>
      <c r="AK6346" s="12" t="s">
        <v>100</v>
      </c>
      <c r="BN6346" s="12" t="s">
        <v>100</v>
      </c>
      <c r="BP6346" s="12" t="s">
        <v>3803</v>
      </c>
      <c r="BR6346" s="9" t="s">
        <v>100</v>
      </c>
      <c r="BS6346" s="9" t="s">
        <v>100</v>
      </c>
      <c r="BT6346" s="9" t="s">
        <v>100</v>
      </c>
      <c r="BU6346" s="9" t="s">
        <v>100</v>
      </c>
      <c r="BV6346" s="9" t="s">
        <v>100</v>
      </c>
      <c r="BW6346" s="9" t="s">
        <v>100</v>
      </c>
      <c r="BX6346" s="9" t="s">
        <v>100</v>
      </c>
      <c r="BY6346" s="9" t="s">
        <v>100</v>
      </c>
    </row>
    <row r="6347" spans="1:77" ht="30" x14ac:dyDescent="0.25">
      <c r="A6347" s="12" t="s">
        <v>100</v>
      </c>
      <c r="B6347" s="11" t="str">
        <f t="shared" si="356"/>
        <v>Общий расчет. Анализ даты. Анализ даты. Символические звезды. 0. Нет</v>
      </c>
      <c r="C6347" s="11" t="str">
        <f>IFERROR(VLOOKUP(I6347,lvl_1[],2,FALSE),"Нет")</f>
        <v>Общий расчет</v>
      </c>
      <c r="D6347" s="11" t="str">
        <f>IFERROR(VLOOKUP(Rule!J6347,lvl_2[],2,FALSE),"Нет")</f>
        <v>Анализ даты</v>
      </c>
      <c r="E6347" s="11" t="str">
        <f>IFERROR(VLOOKUP(Rule!K6347,lvl_3[],2,FALSE),"Нет")</f>
        <v>Анализ даты</v>
      </c>
      <c r="F6347" s="11" t="str">
        <f>IFERROR(INDEX(lvl_4[],MATCH(L6347,lvl_4[ID],0),MATCH(TEXT(K6347,"##0"),lvl_4[#Headers],0)),"Нет")</f>
        <v>Символические звезды</v>
      </c>
      <c r="G6347" s="11">
        <f>IFERROR(INDEX(lvl_5[],MATCH(M6347,lvl_5[ID],0),MATCH(_xlfn.CONCAT(TEXT(K6347,"##0"),"_",TEXT(L6347,"##0")),lvl_5[#Headers],0)),"Нет")</f>
        <v>0</v>
      </c>
      <c r="H6347" s="11" t="str">
        <f>IFERROR(INDEX(lvl_6[],MATCH(N6347,lvl_6[ID],0),MATCH(_xlfn.CONCAT(K6347,"_",L6347,"_",M6347),lvl_6[#Headers],0)),"Нет")</f>
        <v>Нет</v>
      </c>
      <c r="I6347" s="12">
        <v>1</v>
      </c>
      <c r="J6347" s="12">
        <v>4</v>
      </c>
      <c r="K6347" s="12">
        <v>1</v>
      </c>
      <c r="L6347" s="12">
        <v>5</v>
      </c>
      <c r="N6347" s="12">
        <v>2023</v>
      </c>
      <c r="O6347" s="12">
        <f>COUNTIF($P$2:P6347,P6347)</f>
        <v>1</v>
      </c>
      <c r="P6347" s="12" t="str">
        <f t="shared" si="357"/>
        <v>141052023</v>
      </c>
      <c r="Q6347" s="12" t="str">
        <f t="shared" si="358"/>
        <v>1410520230001</v>
      </c>
      <c r="R6347" s="20" t="s">
        <v>4879</v>
      </c>
      <c r="U6347" s="12" t="s">
        <v>100</v>
      </c>
      <c r="W6347" s="12" t="s">
        <v>100</v>
      </c>
      <c r="AI6347" s="12" t="s">
        <v>100</v>
      </c>
      <c r="AK6347" s="12" t="s">
        <v>100</v>
      </c>
      <c r="BN6347" s="12" t="s">
        <v>100</v>
      </c>
      <c r="BP6347" s="12" t="s">
        <v>3803</v>
      </c>
      <c r="BR6347" s="9" t="s">
        <v>100</v>
      </c>
      <c r="BS6347" s="9" t="s">
        <v>100</v>
      </c>
      <c r="BT6347" s="9" t="s">
        <v>100</v>
      </c>
      <c r="BU6347" s="9" t="s">
        <v>100</v>
      </c>
      <c r="BV6347" s="9" t="s">
        <v>100</v>
      </c>
      <c r="BW6347" s="9" t="s">
        <v>100</v>
      </c>
      <c r="BX6347" s="9" t="s">
        <v>100</v>
      </c>
      <c r="BY6347" s="9" t="s">
        <v>100</v>
      </c>
    </row>
    <row r="6348" spans="1:77" ht="30" x14ac:dyDescent="0.25">
      <c r="A6348" s="12" t="s">
        <v>100</v>
      </c>
      <c r="B6348" s="11" t="str">
        <f t="shared" si="356"/>
        <v>Общий расчет. Анализ даты. Анализ даты. Символические звезды. 0. Нет</v>
      </c>
      <c r="C6348" s="11" t="str">
        <f>IFERROR(VLOOKUP(I6348,lvl_1[],2,FALSE),"Нет")</f>
        <v>Общий расчет</v>
      </c>
      <c r="D6348" s="11" t="str">
        <f>IFERROR(VLOOKUP(Rule!J6348,lvl_2[],2,FALSE),"Нет")</f>
        <v>Анализ даты</v>
      </c>
      <c r="E6348" s="11" t="str">
        <f>IFERROR(VLOOKUP(Rule!K6348,lvl_3[],2,FALSE),"Нет")</f>
        <v>Анализ даты</v>
      </c>
      <c r="F6348" s="11" t="str">
        <f>IFERROR(INDEX(lvl_4[],MATCH(L6348,lvl_4[ID],0),MATCH(TEXT(K6348,"##0"),lvl_4[#Headers],0)),"Нет")</f>
        <v>Символические звезды</v>
      </c>
      <c r="G6348" s="11">
        <f>IFERROR(INDEX(lvl_5[],MATCH(M6348,lvl_5[ID],0),MATCH(_xlfn.CONCAT(TEXT(K6348,"##0"),"_",TEXT(L6348,"##0")),lvl_5[#Headers],0)),"Нет")</f>
        <v>0</v>
      </c>
      <c r="H6348" s="11" t="str">
        <f>IFERROR(INDEX(lvl_6[],MATCH(N6348,lvl_6[ID],0),MATCH(_xlfn.CONCAT(K6348,"_",L6348,"_",M6348),lvl_6[#Headers],0)),"Нет")</f>
        <v>Нет</v>
      </c>
      <c r="I6348" s="12">
        <v>1</v>
      </c>
      <c r="J6348" s="12">
        <v>4</v>
      </c>
      <c r="K6348" s="12">
        <v>1</v>
      </c>
      <c r="L6348" s="12">
        <v>5</v>
      </c>
      <c r="N6348" s="12">
        <v>2024</v>
      </c>
      <c r="O6348" s="12">
        <f>COUNTIF($P$2:P6348,P6348)</f>
        <v>1</v>
      </c>
      <c r="P6348" s="12" t="str">
        <f t="shared" si="357"/>
        <v>141052024</v>
      </c>
      <c r="Q6348" s="12" t="str">
        <f t="shared" si="358"/>
        <v>1410520240001</v>
      </c>
      <c r="R6348" s="20" t="s">
        <v>4879</v>
      </c>
      <c r="U6348" s="12" t="s">
        <v>100</v>
      </c>
      <c r="W6348" s="12" t="s">
        <v>100</v>
      </c>
      <c r="AI6348" s="12" t="s">
        <v>100</v>
      </c>
      <c r="AK6348" s="12" t="s">
        <v>100</v>
      </c>
      <c r="BN6348" s="12" t="s">
        <v>100</v>
      </c>
      <c r="BP6348" s="12" t="s">
        <v>3803</v>
      </c>
      <c r="BR6348" s="9" t="s">
        <v>100</v>
      </c>
      <c r="BS6348" s="9" t="s">
        <v>100</v>
      </c>
      <c r="BT6348" s="9" t="s">
        <v>100</v>
      </c>
      <c r="BU6348" s="9" t="s">
        <v>100</v>
      </c>
      <c r="BV6348" s="9" t="s">
        <v>100</v>
      </c>
      <c r="BW6348" s="9" t="s">
        <v>100</v>
      </c>
      <c r="BX6348" s="9" t="s">
        <v>100</v>
      </c>
      <c r="BY6348" s="9" t="s">
        <v>100</v>
      </c>
    </row>
    <row r="6349" spans="1:77" ht="30" x14ac:dyDescent="0.25">
      <c r="A6349" s="12" t="s">
        <v>100</v>
      </c>
      <c r="B6349" s="11" t="str">
        <f t="shared" si="356"/>
        <v>Общий расчет. Анализ даты. Анализ даты. Символические звезды. 0. Нет</v>
      </c>
      <c r="C6349" s="11" t="str">
        <f>IFERROR(VLOOKUP(I6349,lvl_1[],2,FALSE),"Нет")</f>
        <v>Общий расчет</v>
      </c>
      <c r="D6349" s="11" t="str">
        <f>IFERROR(VLOOKUP(Rule!J6349,lvl_2[],2,FALSE),"Нет")</f>
        <v>Анализ даты</v>
      </c>
      <c r="E6349" s="11" t="str">
        <f>IFERROR(VLOOKUP(Rule!K6349,lvl_3[],2,FALSE),"Нет")</f>
        <v>Анализ даты</v>
      </c>
      <c r="F6349" s="11" t="str">
        <f>IFERROR(INDEX(lvl_4[],MATCH(L6349,lvl_4[ID],0),MATCH(TEXT(K6349,"##0"),lvl_4[#Headers],0)),"Нет")</f>
        <v>Символические звезды</v>
      </c>
      <c r="G6349" s="11">
        <f>IFERROR(INDEX(lvl_5[],MATCH(M6349,lvl_5[ID],0),MATCH(_xlfn.CONCAT(TEXT(K6349,"##0"),"_",TEXT(L6349,"##0")),lvl_5[#Headers],0)),"Нет")</f>
        <v>0</v>
      </c>
      <c r="H6349" s="11" t="str">
        <f>IFERROR(INDEX(lvl_6[],MATCH(N6349,lvl_6[ID],0),MATCH(_xlfn.CONCAT(K6349,"_",L6349,"_",M6349),lvl_6[#Headers],0)),"Нет")</f>
        <v>Нет</v>
      </c>
      <c r="I6349" s="12">
        <v>1</v>
      </c>
      <c r="J6349" s="12">
        <v>4</v>
      </c>
      <c r="K6349" s="12">
        <v>1</v>
      </c>
      <c r="L6349" s="12">
        <v>5</v>
      </c>
      <c r="N6349" s="12">
        <v>2025</v>
      </c>
      <c r="O6349" s="12">
        <f>COUNTIF($P$2:P6349,P6349)</f>
        <v>1</v>
      </c>
      <c r="P6349" s="12" t="str">
        <f t="shared" si="357"/>
        <v>141052025</v>
      </c>
      <c r="Q6349" s="12" t="str">
        <f t="shared" si="358"/>
        <v>1410520250001</v>
      </c>
      <c r="R6349" s="20" t="s">
        <v>4879</v>
      </c>
      <c r="U6349" s="12" t="s">
        <v>100</v>
      </c>
      <c r="W6349" s="12" t="s">
        <v>100</v>
      </c>
      <c r="AI6349" s="12" t="s">
        <v>100</v>
      </c>
      <c r="AK6349" s="12" t="s">
        <v>100</v>
      </c>
      <c r="BN6349" s="12" t="s">
        <v>100</v>
      </c>
      <c r="BP6349" s="12" t="s">
        <v>3803</v>
      </c>
      <c r="BR6349" s="9" t="s">
        <v>100</v>
      </c>
      <c r="BS6349" s="9" t="s">
        <v>100</v>
      </c>
      <c r="BT6349" s="9" t="s">
        <v>100</v>
      </c>
      <c r="BU6349" s="9" t="s">
        <v>100</v>
      </c>
      <c r="BV6349" s="9" t="s">
        <v>100</v>
      </c>
      <c r="BW6349" s="9" t="s">
        <v>100</v>
      </c>
      <c r="BX6349" s="9" t="s">
        <v>100</v>
      </c>
      <c r="BY6349" s="9" t="s">
        <v>100</v>
      </c>
    </row>
    <row r="6350" spans="1:77" ht="30" x14ac:dyDescent="0.25">
      <c r="A6350" s="12" t="s">
        <v>100</v>
      </c>
      <c r="B6350" s="11" t="str">
        <f t="shared" si="356"/>
        <v>Общий расчет. Анализ даты. Анализ даты. Символические звезды. 0. Нет</v>
      </c>
      <c r="C6350" s="11" t="str">
        <f>IFERROR(VLOOKUP(I6350,lvl_1[],2,FALSE),"Нет")</f>
        <v>Общий расчет</v>
      </c>
      <c r="D6350" s="11" t="str">
        <f>IFERROR(VLOOKUP(Rule!J6350,lvl_2[],2,FALSE),"Нет")</f>
        <v>Анализ даты</v>
      </c>
      <c r="E6350" s="11" t="str">
        <f>IFERROR(VLOOKUP(Rule!K6350,lvl_3[],2,FALSE),"Нет")</f>
        <v>Анализ даты</v>
      </c>
      <c r="F6350" s="11" t="str">
        <f>IFERROR(INDEX(lvl_4[],MATCH(L6350,lvl_4[ID],0),MATCH(TEXT(K6350,"##0"),lvl_4[#Headers],0)),"Нет")</f>
        <v>Символические звезды</v>
      </c>
      <c r="G6350" s="11">
        <f>IFERROR(INDEX(lvl_5[],MATCH(M6350,lvl_5[ID],0),MATCH(_xlfn.CONCAT(TEXT(K6350,"##0"),"_",TEXT(L6350,"##0")),lvl_5[#Headers],0)),"Нет")</f>
        <v>0</v>
      </c>
      <c r="H6350" s="11" t="str">
        <f>IFERROR(INDEX(lvl_6[],MATCH(N6350,lvl_6[ID],0),MATCH(_xlfn.CONCAT(K6350,"_",L6350,"_",M6350),lvl_6[#Headers],0)),"Нет")</f>
        <v>Нет</v>
      </c>
      <c r="I6350" s="12">
        <v>1</v>
      </c>
      <c r="J6350" s="12">
        <v>4</v>
      </c>
      <c r="K6350" s="12">
        <v>1</v>
      </c>
      <c r="L6350" s="12">
        <v>5</v>
      </c>
      <c r="N6350" s="12">
        <v>2026</v>
      </c>
      <c r="O6350" s="12">
        <f>COUNTIF($P$2:P6350,P6350)</f>
        <v>1</v>
      </c>
      <c r="P6350" s="12" t="str">
        <f t="shared" si="357"/>
        <v>141052026</v>
      </c>
      <c r="Q6350" s="12" t="str">
        <f t="shared" si="358"/>
        <v>1410520260001</v>
      </c>
      <c r="R6350" s="20" t="s">
        <v>4879</v>
      </c>
      <c r="U6350" s="12" t="s">
        <v>100</v>
      </c>
      <c r="W6350" s="12" t="s">
        <v>100</v>
      </c>
      <c r="AI6350" s="12" t="s">
        <v>100</v>
      </c>
      <c r="AK6350" s="12" t="s">
        <v>100</v>
      </c>
      <c r="BN6350" s="12" t="s">
        <v>100</v>
      </c>
      <c r="BP6350" s="12" t="s">
        <v>3803</v>
      </c>
      <c r="BR6350" s="9" t="s">
        <v>100</v>
      </c>
      <c r="BS6350" s="9" t="s">
        <v>100</v>
      </c>
      <c r="BT6350" s="9" t="s">
        <v>100</v>
      </c>
      <c r="BU6350" s="9" t="s">
        <v>100</v>
      </c>
      <c r="BV6350" s="9" t="s">
        <v>100</v>
      </c>
      <c r="BW6350" s="9" t="s">
        <v>100</v>
      </c>
      <c r="BX6350" s="9" t="s">
        <v>100</v>
      </c>
      <c r="BY6350" s="9" t="s">
        <v>100</v>
      </c>
    </row>
    <row r="6351" spans="1:77" ht="30" x14ac:dyDescent="0.25">
      <c r="A6351" s="12" t="s">
        <v>100</v>
      </c>
      <c r="B6351" s="11" t="str">
        <f t="shared" si="356"/>
        <v>Общий расчет. Анализ даты. Анализ даты. Символические звезды. 0. Нет</v>
      </c>
      <c r="C6351" s="11" t="str">
        <f>IFERROR(VLOOKUP(I6351,lvl_1[],2,FALSE),"Нет")</f>
        <v>Общий расчет</v>
      </c>
      <c r="D6351" s="11" t="str">
        <f>IFERROR(VLOOKUP(Rule!J6351,lvl_2[],2,FALSE),"Нет")</f>
        <v>Анализ даты</v>
      </c>
      <c r="E6351" s="11" t="str">
        <f>IFERROR(VLOOKUP(Rule!K6351,lvl_3[],2,FALSE),"Нет")</f>
        <v>Анализ даты</v>
      </c>
      <c r="F6351" s="11" t="str">
        <f>IFERROR(INDEX(lvl_4[],MATCH(L6351,lvl_4[ID],0),MATCH(TEXT(K6351,"##0"),lvl_4[#Headers],0)),"Нет")</f>
        <v>Символические звезды</v>
      </c>
      <c r="G6351" s="11">
        <f>IFERROR(INDEX(lvl_5[],MATCH(M6351,lvl_5[ID],0),MATCH(_xlfn.CONCAT(TEXT(K6351,"##0"),"_",TEXT(L6351,"##0")),lvl_5[#Headers],0)),"Нет")</f>
        <v>0</v>
      </c>
      <c r="H6351" s="11" t="str">
        <f>IFERROR(INDEX(lvl_6[],MATCH(N6351,lvl_6[ID],0),MATCH(_xlfn.CONCAT(K6351,"_",L6351,"_",M6351),lvl_6[#Headers],0)),"Нет")</f>
        <v>Нет</v>
      </c>
      <c r="I6351" s="12">
        <v>1</v>
      </c>
      <c r="J6351" s="12">
        <v>4</v>
      </c>
      <c r="K6351" s="12">
        <v>1</v>
      </c>
      <c r="L6351" s="12">
        <v>5</v>
      </c>
      <c r="N6351" s="12">
        <v>2027</v>
      </c>
      <c r="O6351" s="12">
        <f>COUNTIF($P$2:P6351,P6351)</f>
        <v>1</v>
      </c>
      <c r="P6351" s="12" t="str">
        <f t="shared" si="357"/>
        <v>141052027</v>
      </c>
      <c r="Q6351" s="12" t="str">
        <f t="shared" si="358"/>
        <v>1410520270001</v>
      </c>
      <c r="R6351" s="20" t="s">
        <v>4879</v>
      </c>
      <c r="U6351" s="12" t="s">
        <v>100</v>
      </c>
      <c r="W6351" s="12" t="s">
        <v>100</v>
      </c>
      <c r="AI6351" s="12" t="s">
        <v>100</v>
      </c>
      <c r="AK6351" s="12" t="s">
        <v>100</v>
      </c>
      <c r="BN6351" s="12" t="s">
        <v>100</v>
      </c>
      <c r="BP6351" s="12" t="s">
        <v>3803</v>
      </c>
      <c r="BR6351" s="9" t="s">
        <v>100</v>
      </c>
      <c r="BS6351" s="9" t="s">
        <v>100</v>
      </c>
      <c r="BT6351" s="9" t="s">
        <v>100</v>
      </c>
      <c r="BU6351" s="9" t="s">
        <v>100</v>
      </c>
      <c r="BV6351" s="9" t="s">
        <v>100</v>
      </c>
      <c r="BW6351" s="9" t="s">
        <v>100</v>
      </c>
      <c r="BX6351" s="9" t="s">
        <v>100</v>
      </c>
      <c r="BY6351" s="9" t="s">
        <v>100</v>
      </c>
    </row>
    <row r="6352" spans="1:77" ht="45" x14ac:dyDescent="0.25">
      <c r="A6352" s="12">
        <v>1</v>
      </c>
      <c r="B6352" s="11" t="str">
        <f t="shared" si="356"/>
        <v>Общий расчет. Анализ даты. Анализ даты. Символические звезды. Куйгант. Нет</v>
      </c>
      <c r="C6352" s="11" t="str">
        <f>IFERROR(VLOOKUP(I6352,lvl_1[],2,FALSE),"Нет")</f>
        <v>Общий расчет</v>
      </c>
      <c r="D6352" s="11" t="str">
        <f>IFERROR(VLOOKUP(Rule!J6352,lvl_2[],2,FALSE),"Нет")</f>
        <v>Анализ даты</v>
      </c>
      <c r="E6352" s="11" t="str">
        <f>IFERROR(VLOOKUP(Rule!K6352,lvl_3[],2,FALSE),"Нет")</f>
        <v>Анализ даты</v>
      </c>
      <c r="F6352" s="11" t="str">
        <f>IFERROR(INDEX(lvl_4[],MATCH(L6352,lvl_4[ID],0),MATCH(TEXT(K6352,"##0"),lvl_4[#Headers],0)),"Нет")</f>
        <v>Символические звезды</v>
      </c>
      <c r="G6352" s="11" t="str">
        <f>IFERROR(INDEX(lvl_5[],MATCH(M6352,lvl_5[ID],0),MATCH(_xlfn.CONCAT(TEXT(K6352,"##0"),"_",TEXT(L6352,"##0")),lvl_5[#Headers],0)),"Нет")</f>
        <v>Куйгант</v>
      </c>
      <c r="H6352" s="11" t="str">
        <f>IFERROR(INDEX(lvl_6[],MATCH(N6352,lvl_6[ID],0),MATCH(_xlfn.CONCAT(K6352,"_",L6352,"_",M6352),lvl_6[#Headers],0)),"Нет")</f>
        <v>Нет</v>
      </c>
      <c r="I6352" s="12">
        <v>1</v>
      </c>
      <c r="J6352" s="12">
        <v>4</v>
      </c>
      <c r="K6352" s="12">
        <v>1</v>
      </c>
      <c r="L6352" s="12">
        <v>5</v>
      </c>
      <c r="M6352" s="12">
        <v>22</v>
      </c>
      <c r="N6352" s="12">
        <v>2028</v>
      </c>
      <c r="O6352" s="12">
        <f>COUNTIF($P$2:P6352,P6352)</f>
        <v>1</v>
      </c>
      <c r="P6352" s="12" t="str">
        <f t="shared" si="357"/>
        <v>14105222028</v>
      </c>
      <c r="Q6352" s="12" t="str">
        <f t="shared" si="358"/>
        <v>141052220280001</v>
      </c>
      <c r="R6352" s="20" t="s">
        <v>4785</v>
      </c>
      <c r="U6352" s="12" t="s">
        <v>910</v>
      </c>
      <c r="W6352" s="12" t="s">
        <v>861</v>
      </c>
      <c r="AP6352" s="12" t="s">
        <v>100</v>
      </c>
      <c r="AR6352" s="12" t="s">
        <v>100</v>
      </c>
      <c r="BN6352" s="12">
        <v>1</v>
      </c>
      <c r="BP6352" s="12" t="s">
        <v>3804</v>
      </c>
      <c r="BR6352" s="9" t="s">
        <v>5068</v>
      </c>
      <c r="BS6352" s="9" t="s">
        <v>5069</v>
      </c>
      <c r="BT6352" s="9" t="s">
        <v>100</v>
      </c>
      <c r="BU6352" s="9" t="s">
        <v>100</v>
      </c>
      <c r="BV6352" s="9" t="s">
        <v>100</v>
      </c>
      <c r="BW6352" s="9" t="s">
        <v>100</v>
      </c>
      <c r="BX6352" s="9" t="s">
        <v>100</v>
      </c>
      <c r="BY6352" s="9" t="s">
        <v>100</v>
      </c>
    </row>
    <row r="6353" spans="1:77" ht="45" x14ac:dyDescent="0.25">
      <c r="A6353" s="12">
        <v>1</v>
      </c>
      <c r="B6353" s="11" t="str">
        <f t="shared" si="356"/>
        <v>Общий расчет. Анализ даты. Анализ даты. Символические звезды. Куйгант. Нет</v>
      </c>
      <c r="C6353" s="11" t="str">
        <f>IFERROR(VLOOKUP(I6353,lvl_1[],2,FALSE),"Нет")</f>
        <v>Общий расчет</v>
      </c>
      <c r="D6353" s="11" t="str">
        <f>IFERROR(VLOOKUP(Rule!J6353,lvl_2[],2,FALSE),"Нет")</f>
        <v>Анализ даты</v>
      </c>
      <c r="E6353" s="11" t="str">
        <f>IFERROR(VLOOKUP(Rule!K6353,lvl_3[],2,FALSE),"Нет")</f>
        <v>Анализ даты</v>
      </c>
      <c r="F6353" s="11" t="str">
        <f>IFERROR(INDEX(lvl_4[],MATCH(L6353,lvl_4[ID],0),MATCH(TEXT(K6353,"##0"),lvl_4[#Headers],0)),"Нет")</f>
        <v>Символические звезды</v>
      </c>
      <c r="G6353" s="11" t="str">
        <f>IFERROR(INDEX(lvl_5[],MATCH(M6353,lvl_5[ID],0),MATCH(_xlfn.CONCAT(TEXT(K6353,"##0"),"_",TEXT(L6353,"##0")),lvl_5[#Headers],0)),"Нет")</f>
        <v>Куйгант</v>
      </c>
      <c r="H6353" s="11" t="str">
        <f>IFERROR(INDEX(lvl_6[],MATCH(N6353,lvl_6[ID],0),MATCH(_xlfn.CONCAT(K6353,"_",L6353,"_",M6353),lvl_6[#Headers],0)),"Нет")</f>
        <v>Нет</v>
      </c>
      <c r="I6353" s="12">
        <v>1</v>
      </c>
      <c r="J6353" s="12">
        <v>4</v>
      </c>
      <c r="K6353" s="12">
        <v>1</v>
      </c>
      <c r="L6353" s="12">
        <v>5</v>
      </c>
      <c r="M6353" s="12">
        <v>22</v>
      </c>
      <c r="N6353" s="12">
        <v>2029</v>
      </c>
      <c r="O6353" s="12">
        <f>COUNTIF($P$2:P6353,P6353)</f>
        <v>1</v>
      </c>
      <c r="P6353" s="12" t="str">
        <f t="shared" si="357"/>
        <v>14105222029</v>
      </c>
      <c r="Q6353" s="12" t="str">
        <f t="shared" si="358"/>
        <v>141052220290001</v>
      </c>
      <c r="R6353" s="20" t="s">
        <v>4786</v>
      </c>
      <c r="U6353" s="12" t="s">
        <v>910</v>
      </c>
      <c r="W6353" s="12" t="s">
        <v>867</v>
      </c>
      <c r="AP6353" s="12" t="s">
        <v>100</v>
      </c>
      <c r="AR6353" s="12" t="s">
        <v>100</v>
      </c>
      <c r="BN6353" s="12">
        <v>1</v>
      </c>
      <c r="BP6353" s="12" t="s">
        <v>3804</v>
      </c>
      <c r="BR6353" s="9" t="s">
        <v>5068</v>
      </c>
      <c r="BS6353" s="9" t="s">
        <v>5070</v>
      </c>
      <c r="BT6353" s="9" t="s">
        <v>100</v>
      </c>
      <c r="BU6353" s="9" t="s">
        <v>100</v>
      </c>
      <c r="BV6353" s="9" t="s">
        <v>100</v>
      </c>
      <c r="BW6353" s="9" t="s">
        <v>100</v>
      </c>
      <c r="BX6353" s="9" t="s">
        <v>100</v>
      </c>
      <c r="BY6353" s="9" t="s">
        <v>100</v>
      </c>
    </row>
    <row r="6354" spans="1:77" ht="45" x14ac:dyDescent="0.25">
      <c r="A6354" s="12">
        <v>1</v>
      </c>
      <c r="B6354" s="11" t="str">
        <f t="shared" si="356"/>
        <v>Общий расчет. Анализ даты. Анализ даты. Символические звезды. Куйгант. Нет</v>
      </c>
      <c r="C6354" s="11" t="str">
        <f>IFERROR(VLOOKUP(I6354,lvl_1[],2,FALSE),"Нет")</f>
        <v>Общий расчет</v>
      </c>
      <c r="D6354" s="11" t="str">
        <f>IFERROR(VLOOKUP(Rule!J6354,lvl_2[],2,FALSE),"Нет")</f>
        <v>Анализ даты</v>
      </c>
      <c r="E6354" s="11" t="str">
        <f>IFERROR(VLOOKUP(Rule!K6354,lvl_3[],2,FALSE),"Нет")</f>
        <v>Анализ даты</v>
      </c>
      <c r="F6354" s="11" t="str">
        <f>IFERROR(INDEX(lvl_4[],MATCH(L6354,lvl_4[ID],0),MATCH(TEXT(K6354,"##0"),lvl_4[#Headers],0)),"Нет")</f>
        <v>Символические звезды</v>
      </c>
      <c r="G6354" s="11" t="str">
        <f>IFERROR(INDEX(lvl_5[],MATCH(M6354,lvl_5[ID],0),MATCH(_xlfn.CONCAT(TEXT(K6354,"##0"),"_",TEXT(L6354,"##0")),lvl_5[#Headers],0)),"Нет")</f>
        <v>Куйгант</v>
      </c>
      <c r="H6354" s="11" t="str">
        <f>IFERROR(INDEX(lvl_6[],MATCH(N6354,lvl_6[ID],0),MATCH(_xlfn.CONCAT(K6354,"_",L6354,"_",M6354),lvl_6[#Headers],0)),"Нет")</f>
        <v>Нет</v>
      </c>
      <c r="I6354" s="12">
        <v>1</v>
      </c>
      <c r="J6354" s="12">
        <v>4</v>
      </c>
      <c r="K6354" s="12">
        <v>1</v>
      </c>
      <c r="L6354" s="12">
        <v>5</v>
      </c>
      <c r="M6354" s="12">
        <v>22</v>
      </c>
      <c r="N6354" s="12">
        <v>2030</v>
      </c>
      <c r="O6354" s="12">
        <f>COUNTIF($P$2:P6354,P6354)</f>
        <v>1</v>
      </c>
      <c r="P6354" s="12" t="str">
        <f t="shared" si="357"/>
        <v>14105222030</v>
      </c>
      <c r="Q6354" s="12" t="str">
        <f t="shared" si="358"/>
        <v>141052220300001</v>
      </c>
      <c r="R6354" s="20" t="s">
        <v>4787</v>
      </c>
      <c r="U6354" s="12" t="s">
        <v>914</v>
      </c>
      <c r="W6354" s="12" t="s">
        <v>861</v>
      </c>
      <c r="AP6354" s="12" t="s">
        <v>100</v>
      </c>
      <c r="AR6354" s="12" t="s">
        <v>100</v>
      </c>
      <c r="BN6354" s="12">
        <v>1</v>
      </c>
      <c r="BP6354" s="12" t="s">
        <v>3804</v>
      </c>
      <c r="BR6354" s="9" t="s">
        <v>5071</v>
      </c>
      <c r="BS6354" s="9" t="s">
        <v>5069</v>
      </c>
      <c r="BT6354" s="9" t="s">
        <v>100</v>
      </c>
      <c r="BU6354" s="9" t="s">
        <v>100</v>
      </c>
      <c r="BV6354" s="9" t="s">
        <v>100</v>
      </c>
      <c r="BW6354" s="9" t="s">
        <v>100</v>
      </c>
      <c r="BX6354" s="9" t="s">
        <v>100</v>
      </c>
      <c r="BY6354" s="9" t="s">
        <v>100</v>
      </c>
    </row>
    <row r="6355" spans="1:77" ht="45" x14ac:dyDescent="0.25">
      <c r="A6355" s="12">
        <v>1</v>
      </c>
      <c r="B6355" s="11" t="str">
        <f t="shared" si="356"/>
        <v>Общий расчет. Анализ даты. Анализ даты. Символические звезды. Куйгант. Нет</v>
      </c>
      <c r="C6355" s="11" t="str">
        <f>IFERROR(VLOOKUP(I6355,lvl_1[],2,FALSE),"Нет")</f>
        <v>Общий расчет</v>
      </c>
      <c r="D6355" s="11" t="str">
        <f>IFERROR(VLOOKUP(Rule!J6355,lvl_2[],2,FALSE),"Нет")</f>
        <v>Анализ даты</v>
      </c>
      <c r="E6355" s="11" t="str">
        <f>IFERROR(VLOOKUP(Rule!K6355,lvl_3[],2,FALSE),"Нет")</f>
        <v>Анализ даты</v>
      </c>
      <c r="F6355" s="11" t="str">
        <f>IFERROR(INDEX(lvl_4[],MATCH(L6355,lvl_4[ID],0),MATCH(TEXT(K6355,"##0"),lvl_4[#Headers],0)),"Нет")</f>
        <v>Символические звезды</v>
      </c>
      <c r="G6355" s="11" t="str">
        <f>IFERROR(INDEX(lvl_5[],MATCH(M6355,lvl_5[ID],0),MATCH(_xlfn.CONCAT(TEXT(K6355,"##0"),"_",TEXT(L6355,"##0")),lvl_5[#Headers],0)),"Нет")</f>
        <v>Куйгант</v>
      </c>
      <c r="H6355" s="11" t="str">
        <f>IFERROR(INDEX(lvl_6[],MATCH(N6355,lvl_6[ID],0),MATCH(_xlfn.CONCAT(K6355,"_",L6355,"_",M6355),lvl_6[#Headers],0)),"Нет")</f>
        <v>Нет</v>
      </c>
      <c r="I6355" s="12">
        <v>1</v>
      </c>
      <c r="J6355" s="12">
        <v>4</v>
      </c>
      <c r="K6355" s="12">
        <v>1</v>
      </c>
      <c r="L6355" s="12">
        <v>5</v>
      </c>
      <c r="M6355" s="12">
        <v>22</v>
      </c>
      <c r="N6355" s="12">
        <v>2031</v>
      </c>
      <c r="O6355" s="12">
        <f>COUNTIF($P$2:P6355,P6355)</f>
        <v>1</v>
      </c>
      <c r="P6355" s="12" t="str">
        <f t="shared" si="357"/>
        <v>14105222031</v>
      </c>
      <c r="Q6355" s="12" t="str">
        <f t="shared" si="358"/>
        <v>141052220310001</v>
      </c>
      <c r="R6355" s="20" t="s">
        <v>4788</v>
      </c>
      <c r="U6355" s="12" t="s">
        <v>867</v>
      </c>
      <c r="W6355" s="12" t="s">
        <v>867</v>
      </c>
      <c r="AP6355" s="12" t="s">
        <v>100</v>
      </c>
      <c r="AR6355" s="12" t="s">
        <v>100</v>
      </c>
      <c r="BN6355" s="12">
        <v>1</v>
      </c>
      <c r="BP6355" s="12" t="s">
        <v>3804</v>
      </c>
      <c r="BR6355" s="9" t="s">
        <v>5072</v>
      </c>
      <c r="BS6355" s="9" t="s">
        <v>5070</v>
      </c>
      <c r="BT6355" s="9" t="s">
        <v>100</v>
      </c>
      <c r="BU6355" s="9" t="s">
        <v>100</v>
      </c>
      <c r="BV6355" s="9" t="s">
        <v>100</v>
      </c>
      <c r="BW6355" s="9" t="s">
        <v>100</v>
      </c>
      <c r="BX6355" s="9" t="s">
        <v>100</v>
      </c>
      <c r="BY6355" s="9" t="s">
        <v>100</v>
      </c>
    </row>
    <row r="6356" spans="1:77" ht="45" x14ac:dyDescent="0.25">
      <c r="A6356" s="12">
        <v>1</v>
      </c>
      <c r="B6356" s="11" t="str">
        <f t="shared" si="356"/>
        <v>Общий расчет. Анализ даты. Анализ даты. Символические звезды. Ошибка Инь-Ян. Нет</v>
      </c>
      <c r="C6356" s="11" t="str">
        <f>IFERROR(VLOOKUP(I6356,lvl_1[],2,FALSE),"Нет")</f>
        <v>Общий расчет</v>
      </c>
      <c r="D6356" s="11" t="str">
        <f>IFERROR(VLOOKUP(Rule!J6356,lvl_2[],2,FALSE),"Нет")</f>
        <v>Анализ даты</v>
      </c>
      <c r="E6356" s="11" t="str">
        <f>IFERROR(VLOOKUP(Rule!K6356,lvl_3[],2,FALSE),"Нет")</f>
        <v>Анализ даты</v>
      </c>
      <c r="F6356" s="11" t="str">
        <f>IFERROR(INDEX(lvl_4[],MATCH(L6356,lvl_4[ID],0),MATCH(TEXT(K6356,"##0"),lvl_4[#Headers],0)),"Нет")</f>
        <v>Символические звезды</v>
      </c>
      <c r="G6356" s="11" t="str">
        <f>IFERROR(INDEX(lvl_5[],MATCH(M6356,lvl_5[ID],0),MATCH(_xlfn.CONCAT(TEXT(K6356,"##0"),"_",TEXT(L6356,"##0")),lvl_5[#Headers],0)),"Нет")</f>
        <v>Ошибка Инь-Ян</v>
      </c>
      <c r="H6356" s="11" t="str">
        <f>IFERROR(INDEX(lvl_6[],MATCH(N6356,lvl_6[ID],0),MATCH(_xlfn.CONCAT(K6356,"_",L6356,"_",M6356),lvl_6[#Headers],0)),"Нет")</f>
        <v>Нет</v>
      </c>
      <c r="I6356" s="12">
        <v>1</v>
      </c>
      <c r="J6356" s="12">
        <v>4</v>
      </c>
      <c r="K6356" s="12">
        <v>1</v>
      </c>
      <c r="L6356" s="12">
        <v>5</v>
      </c>
      <c r="M6356" s="12">
        <v>23</v>
      </c>
      <c r="N6356" s="12">
        <v>2032</v>
      </c>
      <c r="O6356" s="12">
        <f>COUNTIF($P$2:P6356,P6356)</f>
        <v>1</v>
      </c>
      <c r="P6356" s="12" t="str">
        <f t="shared" si="357"/>
        <v>14105232032</v>
      </c>
      <c r="Q6356" s="12" t="str">
        <f t="shared" si="358"/>
        <v>141052320320001</v>
      </c>
      <c r="R6356" s="20" t="s">
        <v>4789</v>
      </c>
      <c r="U6356" s="12" t="s">
        <v>903</v>
      </c>
      <c r="W6356" s="12" t="s">
        <v>869</v>
      </c>
      <c r="AP6356" s="12" t="s">
        <v>100</v>
      </c>
      <c r="AR6356" s="12" t="s">
        <v>100</v>
      </c>
      <c r="BN6356" s="12">
        <v>1</v>
      </c>
      <c r="BP6356" s="12" t="s">
        <v>3804</v>
      </c>
      <c r="BR6356" s="9" t="s">
        <v>5073</v>
      </c>
      <c r="BS6356" s="9" t="s">
        <v>5074</v>
      </c>
      <c r="BT6356" s="9" t="s">
        <v>100</v>
      </c>
      <c r="BU6356" s="9" t="s">
        <v>100</v>
      </c>
      <c r="BV6356" s="9" t="s">
        <v>100</v>
      </c>
      <c r="BW6356" s="9" t="s">
        <v>100</v>
      </c>
      <c r="BX6356" s="9" t="s">
        <v>100</v>
      </c>
      <c r="BY6356" s="9" t="s">
        <v>100</v>
      </c>
    </row>
    <row r="6357" spans="1:77" ht="45" x14ac:dyDescent="0.25">
      <c r="A6357" s="12">
        <v>1</v>
      </c>
      <c r="B6357" s="11" t="str">
        <f t="shared" si="356"/>
        <v>Общий расчет. Анализ даты. Анализ даты. Символические звезды. Ошибка Инь-Ян. Нет</v>
      </c>
      <c r="C6357" s="11" t="str">
        <f>IFERROR(VLOOKUP(I6357,lvl_1[],2,FALSE),"Нет")</f>
        <v>Общий расчет</v>
      </c>
      <c r="D6357" s="11" t="str">
        <f>IFERROR(VLOOKUP(Rule!J6357,lvl_2[],2,FALSE),"Нет")</f>
        <v>Анализ даты</v>
      </c>
      <c r="E6357" s="11" t="str">
        <f>IFERROR(VLOOKUP(Rule!K6357,lvl_3[],2,FALSE),"Нет")</f>
        <v>Анализ даты</v>
      </c>
      <c r="F6357" s="11" t="str">
        <f>IFERROR(INDEX(lvl_4[],MATCH(L6357,lvl_4[ID],0),MATCH(TEXT(K6357,"##0"),lvl_4[#Headers],0)),"Нет")</f>
        <v>Символические звезды</v>
      </c>
      <c r="G6357" s="11" t="str">
        <f>IFERROR(INDEX(lvl_5[],MATCH(M6357,lvl_5[ID],0),MATCH(_xlfn.CONCAT(TEXT(K6357,"##0"),"_",TEXT(L6357,"##0")),lvl_5[#Headers],0)),"Нет")</f>
        <v>Ошибка Инь-Ян</v>
      </c>
      <c r="H6357" s="11" t="str">
        <f>IFERROR(INDEX(lvl_6[],MATCH(N6357,lvl_6[ID],0),MATCH(_xlfn.CONCAT(K6357,"_",L6357,"_",M6357),lvl_6[#Headers],0)),"Нет")</f>
        <v>Нет</v>
      </c>
      <c r="I6357" s="12">
        <v>1</v>
      </c>
      <c r="J6357" s="12">
        <v>4</v>
      </c>
      <c r="K6357" s="12">
        <v>1</v>
      </c>
      <c r="L6357" s="12">
        <v>5</v>
      </c>
      <c r="M6357" s="12">
        <v>23</v>
      </c>
      <c r="N6357" s="12">
        <v>2033</v>
      </c>
      <c r="O6357" s="12">
        <f>COUNTIF($P$2:P6357,P6357)</f>
        <v>1</v>
      </c>
      <c r="P6357" s="12" t="str">
        <f t="shared" si="357"/>
        <v>14105232033</v>
      </c>
      <c r="Q6357" s="12" t="str">
        <f t="shared" si="358"/>
        <v>141052320330001</v>
      </c>
      <c r="R6357" s="20" t="s">
        <v>4790</v>
      </c>
      <c r="U6357" s="12" t="s">
        <v>905</v>
      </c>
      <c r="W6357" s="12" t="s">
        <v>870</v>
      </c>
      <c r="AP6357" s="12" t="s">
        <v>100</v>
      </c>
      <c r="AR6357" s="12" t="s">
        <v>100</v>
      </c>
      <c r="BN6357" s="12">
        <v>1</v>
      </c>
      <c r="BP6357" s="12" t="s">
        <v>3804</v>
      </c>
      <c r="BR6357" s="9" t="s">
        <v>5075</v>
      </c>
      <c r="BS6357" s="9" t="s">
        <v>5076</v>
      </c>
      <c r="BT6357" s="9" t="s">
        <v>100</v>
      </c>
      <c r="BU6357" s="9" t="s">
        <v>100</v>
      </c>
      <c r="BV6357" s="9" t="s">
        <v>100</v>
      </c>
      <c r="BW6357" s="9" t="s">
        <v>100</v>
      </c>
      <c r="BX6357" s="9" t="s">
        <v>100</v>
      </c>
      <c r="BY6357" s="9" t="s">
        <v>100</v>
      </c>
    </row>
    <row r="6358" spans="1:77" ht="45" x14ac:dyDescent="0.25">
      <c r="A6358" s="12">
        <v>1</v>
      </c>
      <c r="B6358" s="11" t="str">
        <f t="shared" si="356"/>
        <v>Общий расчет. Анализ даты. Анализ даты. Символические звезды. Ошибка Инь-Ян. Нет</v>
      </c>
      <c r="C6358" s="11" t="str">
        <f>IFERROR(VLOOKUP(I6358,lvl_1[],2,FALSE),"Нет")</f>
        <v>Общий расчет</v>
      </c>
      <c r="D6358" s="11" t="str">
        <f>IFERROR(VLOOKUP(Rule!J6358,lvl_2[],2,FALSE),"Нет")</f>
        <v>Анализ даты</v>
      </c>
      <c r="E6358" s="11" t="str">
        <f>IFERROR(VLOOKUP(Rule!K6358,lvl_3[],2,FALSE),"Нет")</f>
        <v>Анализ даты</v>
      </c>
      <c r="F6358" s="11" t="str">
        <f>IFERROR(INDEX(lvl_4[],MATCH(L6358,lvl_4[ID],0),MATCH(TEXT(K6358,"##0"),lvl_4[#Headers],0)),"Нет")</f>
        <v>Символические звезды</v>
      </c>
      <c r="G6358" s="11" t="str">
        <f>IFERROR(INDEX(lvl_5[],MATCH(M6358,lvl_5[ID],0),MATCH(_xlfn.CONCAT(TEXT(K6358,"##0"),"_",TEXT(L6358,"##0")),lvl_5[#Headers],0)),"Нет")</f>
        <v>Ошибка Инь-Ян</v>
      </c>
      <c r="H6358" s="11" t="str">
        <f>IFERROR(INDEX(lvl_6[],MATCH(N6358,lvl_6[ID],0),MATCH(_xlfn.CONCAT(K6358,"_",L6358,"_",M6358),lvl_6[#Headers],0)),"Нет")</f>
        <v>Нет</v>
      </c>
      <c r="I6358" s="12">
        <v>1</v>
      </c>
      <c r="J6358" s="12">
        <v>4</v>
      </c>
      <c r="K6358" s="12">
        <v>1</v>
      </c>
      <c r="L6358" s="12">
        <v>5</v>
      </c>
      <c r="M6358" s="12">
        <v>23</v>
      </c>
      <c r="N6358" s="12">
        <v>2034</v>
      </c>
      <c r="O6358" s="12">
        <f>COUNTIF($P$2:P6358,P6358)</f>
        <v>1</v>
      </c>
      <c r="P6358" s="12" t="str">
        <f t="shared" si="357"/>
        <v>14105232034</v>
      </c>
      <c r="Q6358" s="12" t="str">
        <f t="shared" si="358"/>
        <v>141052320340001</v>
      </c>
      <c r="R6358" s="20" t="s">
        <v>4791</v>
      </c>
      <c r="U6358" s="12" t="s">
        <v>907</v>
      </c>
      <c r="W6358" s="12" t="s">
        <v>859</v>
      </c>
      <c r="AP6358" s="12" t="s">
        <v>100</v>
      </c>
      <c r="AR6358" s="12" t="s">
        <v>100</v>
      </c>
      <c r="BN6358" s="12">
        <v>1</v>
      </c>
      <c r="BP6358" s="12" t="s">
        <v>3804</v>
      </c>
      <c r="BR6358" s="9" t="s">
        <v>5077</v>
      </c>
      <c r="BS6358" s="9" t="s">
        <v>5078</v>
      </c>
      <c r="BT6358" s="9" t="s">
        <v>100</v>
      </c>
      <c r="BU6358" s="9" t="s">
        <v>100</v>
      </c>
      <c r="BV6358" s="9" t="s">
        <v>100</v>
      </c>
      <c r="BW6358" s="9" t="s">
        <v>100</v>
      </c>
      <c r="BX6358" s="9" t="s">
        <v>100</v>
      </c>
      <c r="BY6358" s="9" t="s">
        <v>100</v>
      </c>
    </row>
    <row r="6359" spans="1:77" ht="45" x14ac:dyDescent="0.25">
      <c r="A6359" s="12">
        <v>1</v>
      </c>
      <c r="B6359" s="11" t="str">
        <f t="shared" si="356"/>
        <v>Общий расчет. Анализ даты. Анализ даты. Символические звезды. Ошибка Инь-Ян. Нет</v>
      </c>
      <c r="C6359" s="11" t="str">
        <f>IFERROR(VLOOKUP(I6359,lvl_1[],2,FALSE),"Нет")</f>
        <v>Общий расчет</v>
      </c>
      <c r="D6359" s="11" t="str">
        <f>IFERROR(VLOOKUP(Rule!J6359,lvl_2[],2,FALSE),"Нет")</f>
        <v>Анализ даты</v>
      </c>
      <c r="E6359" s="11" t="str">
        <f>IFERROR(VLOOKUP(Rule!K6359,lvl_3[],2,FALSE),"Нет")</f>
        <v>Анализ даты</v>
      </c>
      <c r="F6359" s="11" t="str">
        <f>IFERROR(INDEX(lvl_4[],MATCH(L6359,lvl_4[ID],0),MATCH(TEXT(K6359,"##0"),lvl_4[#Headers],0)),"Нет")</f>
        <v>Символические звезды</v>
      </c>
      <c r="G6359" s="11" t="str">
        <f>IFERROR(INDEX(lvl_5[],MATCH(M6359,lvl_5[ID],0),MATCH(_xlfn.CONCAT(TEXT(K6359,"##0"),"_",TEXT(L6359,"##0")),lvl_5[#Headers],0)),"Нет")</f>
        <v>Ошибка Инь-Ян</v>
      </c>
      <c r="H6359" s="11" t="str">
        <f>IFERROR(INDEX(lvl_6[],MATCH(N6359,lvl_6[ID],0),MATCH(_xlfn.CONCAT(K6359,"_",L6359,"_",M6359),lvl_6[#Headers],0)),"Нет")</f>
        <v>Нет</v>
      </c>
      <c r="I6359" s="12">
        <v>1</v>
      </c>
      <c r="J6359" s="12">
        <v>4</v>
      </c>
      <c r="K6359" s="12">
        <v>1</v>
      </c>
      <c r="L6359" s="12">
        <v>5</v>
      </c>
      <c r="M6359" s="12">
        <v>23</v>
      </c>
      <c r="N6359" s="12">
        <v>2035</v>
      </c>
      <c r="O6359" s="12">
        <f>COUNTIF($P$2:P6359,P6359)</f>
        <v>1</v>
      </c>
      <c r="P6359" s="12" t="str">
        <f t="shared" si="357"/>
        <v>14105232035</v>
      </c>
      <c r="Q6359" s="12" t="str">
        <f t="shared" si="358"/>
        <v>141052320350001</v>
      </c>
      <c r="R6359" s="20" t="s">
        <v>4792</v>
      </c>
      <c r="U6359" s="12" t="s">
        <v>912</v>
      </c>
      <c r="W6359" s="12" t="s">
        <v>860</v>
      </c>
      <c r="AP6359" s="12" t="s">
        <v>100</v>
      </c>
      <c r="AR6359" s="12" t="s">
        <v>100</v>
      </c>
      <c r="BN6359" s="12">
        <v>1</v>
      </c>
      <c r="BP6359" s="12" t="s">
        <v>3804</v>
      </c>
      <c r="BR6359" s="9" t="s">
        <v>5079</v>
      </c>
      <c r="BS6359" s="9" t="s">
        <v>5080</v>
      </c>
      <c r="BT6359" s="9" t="s">
        <v>100</v>
      </c>
      <c r="BU6359" s="9" t="s">
        <v>100</v>
      </c>
      <c r="BV6359" s="9" t="s">
        <v>100</v>
      </c>
      <c r="BW6359" s="9" t="s">
        <v>100</v>
      </c>
      <c r="BX6359" s="9" t="s">
        <v>100</v>
      </c>
      <c r="BY6359" s="9" t="s">
        <v>100</v>
      </c>
    </row>
    <row r="6360" spans="1:77" ht="45" x14ac:dyDescent="0.25">
      <c r="A6360" s="12">
        <v>1</v>
      </c>
      <c r="B6360" s="11" t="str">
        <f t="shared" si="356"/>
        <v>Общий расчет. Анализ даты. Анализ даты. Символические звезды. Ошибка Инь-Ян. Нет</v>
      </c>
      <c r="C6360" s="11" t="str">
        <f>IFERROR(VLOOKUP(I6360,lvl_1[],2,FALSE),"Нет")</f>
        <v>Общий расчет</v>
      </c>
      <c r="D6360" s="11" t="str">
        <f>IFERROR(VLOOKUP(Rule!J6360,lvl_2[],2,FALSE),"Нет")</f>
        <v>Анализ даты</v>
      </c>
      <c r="E6360" s="11" t="str">
        <f>IFERROR(VLOOKUP(Rule!K6360,lvl_3[],2,FALSE),"Нет")</f>
        <v>Анализ даты</v>
      </c>
      <c r="F6360" s="11" t="str">
        <f>IFERROR(INDEX(lvl_4[],MATCH(L6360,lvl_4[ID],0),MATCH(TEXT(K6360,"##0"),lvl_4[#Headers],0)),"Нет")</f>
        <v>Символические звезды</v>
      </c>
      <c r="G6360" s="11" t="str">
        <f>IFERROR(INDEX(lvl_5[],MATCH(M6360,lvl_5[ID],0),MATCH(_xlfn.CONCAT(TEXT(K6360,"##0"),"_",TEXT(L6360,"##0")),lvl_5[#Headers],0)),"Нет")</f>
        <v>Ошибка Инь-Ян</v>
      </c>
      <c r="H6360" s="11" t="str">
        <f>IFERROR(INDEX(lvl_6[],MATCH(N6360,lvl_6[ID],0),MATCH(_xlfn.CONCAT(K6360,"_",L6360,"_",M6360),lvl_6[#Headers],0)),"Нет")</f>
        <v>Нет</v>
      </c>
      <c r="I6360" s="12">
        <v>1</v>
      </c>
      <c r="J6360" s="12">
        <v>4</v>
      </c>
      <c r="K6360" s="12">
        <v>1</v>
      </c>
      <c r="L6360" s="12">
        <v>5</v>
      </c>
      <c r="M6360" s="12">
        <v>23</v>
      </c>
      <c r="N6360" s="12">
        <v>2036</v>
      </c>
      <c r="O6360" s="12">
        <f>COUNTIF($P$2:P6360,P6360)</f>
        <v>1</v>
      </c>
      <c r="P6360" s="12" t="str">
        <f t="shared" si="357"/>
        <v>14105232036</v>
      </c>
      <c r="Q6360" s="12" t="str">
        <f t="shared" si="358"/>
        <v>141052320360001</v>
      </c>
      <c r="R6360" s="20" t="s">
        <v>4793</v>
      </c>
      <c r="U6360" s="12" t="s">
        <v>914</v>
      </c>
      <c r="W6360" s="12" t="s">
        <v>861</v>
      </c>
      <c r="AP6360" s="12" t="s">
        <v>100</v>
      </c>
      <c r="AR6360" s="12" t="s">
        <v>100</v>
      </c>
      <c r="BN6360" s="12">
        <v>1</v>
      </c>
      <c r="BP6360" s="12" t="s">
        <v>3804</v>
      </c>
      <c r="BR6360" s="9" t="s">
        <v>5071</v>
      </c>
      <c r="BS6360" s="9" t="s">
        <v>5069</v>
      </c>
      <c r="BT6360" s="9" t="s">
        <v>100</v>
      </c>
      <c r="BU6360" s="9" t="s">
        <v>100</v>
      </c>
      <c r="BV6360" s="9" t="s">
        <v>100</v>
      </c>
      <c r="BW6360" s="9" t="s">
        <v>100</v>
      </c>
      <c r="BX6360" s="9" t="s">
        <v>100</v>
      </c>
      <c r="BY6360" s="9" t="s">
        <v>100</v>
      </c>
    </row>
    <row r="6361" spans="1:77" ht="45" x14ac:dyDescent="0.25">
      <c r="A6361" s="12">
        <v>1</v>
      </c>
      <c r="B6361" s="11" t="str">
        <f t="shared" si="356"/>
        <v>Общий расчет. Анализ даты. Анализ даты. Символические звезды. Ошибка Инь-Ян. Нет</v>
      </c>
      <c r="C6361" s="11" t="str">
        <f>IFERROR(VLOOKUP(I6361,lvl_1[],2,FALSE),"Нет")</f>
        <v>Общий расчет</v>
      </c>
      <c r="D6361" s="11" t="str">
        <f>IFERROR(VLOOKUP(Rule!J6361,lvl_2[],2,FALSE),"Нет")</f>
        <v>Анализ даты</v>
      </c>
      <c r="E6361" s="11" t="str">
        <f>IFERROR(VLOOKUP(Rule!K6361,lvl_3[],2,FALSE),"Нет")</f>
        <v>Анализ даты</v>
      </c>
      <c r="F6361" s="11" t="str">
        <f>IFERROR(INDEX(lvl_4[],MATCH(L6361,lvl_4[ID],0),MATCH(TEXT(K6361,"##0"),lvl_4[#Headers],0)),"Нет")</f>
        <v>Символические звезды</v>
      </c>
      <c r="G6361" s="11" t="str">
        <f>IFERROR(INDEX(lvl_5[],MATCH(M6361,lvl_5[ID],0),MATCH(_xlfn.CONCAT(TEXT(K6361,"##0"),"_",TEXT(L6361,"##0")),lvl_5[#Headers],0)),"Нет")</f>
        <v>Ошибка Инь-Ян</v>
      </c>
      <c r="H6361" s="11" t="str">
        <f>IFERROR(INDEX(lvl_6[],MATCH(N6361,lvl_6[ID],0),MATCH(_xlfn.CONCAT(K6361,"_",L6361,"_",M6361),lvl_6[#Headers],0)),"Нет")</f>
        <v>Нет</v>
      </c>
      <c r="I6361" s="12">
        <v>1</v>
      </c>
      <c r="J6361" s="12">
        <v>4</v>
      </c>
      <c r="K6361" s="12">
        <v>1</v>
      </c>
      <c r="L6361" s="12">
        <v>5</v>
      </c>
      <c r="M6361" s="12">
        <v>23</v>
      </c>
      <c r="N6361" s="12">
        <v>2037</v>
      </c>
      <c r="O6361" s="12">
        <f>COUNTIF($P$2:P6361,P6361)</f>
        <v>1</v>
      </c>
      <c r="P6361" s="12" t="str">
        <f t="shared" si="357"/>
        <v>14105232037</v>
      </c>
      <c r="Q6361" s="12" t="str">
        <f t="shared" si="358"/>
        <v>141052320370001</v>
      </c>
      <c r="R6361" s="20" t="s">
        <v>4794</v>
      </c>
      <c r="U6361" s="12" t="s">
        <v>916</v>
      </c>
      <c r="W6361" s="12" t="s">
        <v>862</v>
      </c>
      <c r="AP6361" s="12" t="s">
        <v>100</v>
      </c>
      <c r="AR6361" s="12" t="s">
        <v>100</v>
      </c>
      <c r="BN6361" s="12">
        <v>1</v>
      </c>
      <c r="BP6361" s="12" t="s">
        <v>3804</v>
      </c>
      <c r="BR6361" s="9" t="s">
        <v>5081</v>
      </c>
      <c r="BS6361" s="9" t="s">
        <v>5082</v>
      </c>
      <c r="BT6361" s="9" t="s">
        <v>100</v>
      </c>
      <c r="BU6361" s="9" t="s">
        <v>100</v>
      </c>
      <c r="BV6361" s="9" t="s">
        <v>100</v>
      </c>
      <c r="BW6361" s="9" t="s">
        <v>100</v>
      </c>
      <c r="BX6361" s="9" t="s">
        <v>100</v>
      </c>
      <c r="BY6361" s="9" t="s">
        <v>100</v>
      </c>
    </row>
    <row r="6362" spans="1:77" ht="45" x14ac:dyDescent="0.25">
      <c r="A6362" s="12">
        <v>1</v>
      </c>
      <c r="B6362" s="11" t="str">
        <f t="shared" si="356"/>
        <v>Общий расчет. Анализ даты. Анализ даты. Символические звезды. Ошибка Инь-Ян. Нет</v>
      </c>
      <c r="C6362" s="11" t="str">
        <f>IFERROR(VLOOKUP(I6362,lvl_1[],2,FALSE),"Нет")</f>
        <v>Общий расчет</v>
      </c>
      <c r="D6362" s="11" t="str">
        <f>IFERROR(VLOOKUP(Rule!J6362,lvl_2[],2,FALSE),"Нет")</f>
        <v>Анализ даты</v>
      </c>
      <c r="E6362" s="11" t="str">
        <f>IFERROR(VLOOKUP(Rule!K6362,lvl_3[],2,FALSE),"Нет")</f>
        <v>Анализ даты</v>
      </c>
      <c r="F6362" s="11" t="str">
        <f>IFERROR(INDEX(lvl_4[],MATCH(L6362,lvl_4[ID],0),MATCH(TEXT(K6362,"##0"),lvl_4[#Headers],0)),"Нет")</f>
        <v>Символические звезды</v>
      </c>
      <c r="G6362" s="11" t="str">
        <f>IFERROR(INDEX(lvl_5[],MATCH(M6362,lvl_5[ID],0),MATCH(_xlfn.CONCAT(TEXT(K6362,"##0"),"_",TEXT(L6362,"##0")),lvl_5[#Headers],0)),"Нет")</f>
        <v>Ошибка Инь-Ян</v>
      </c>
      <c r="H6362" s="11" t="str">
        <f>IFERROR(INDEX(lvl_6[],MATCH(N6362,lvl_6[ID],0),MATCH(_xlfn.CONCAT(K6362,"_",L6362,"_",M6362),lvl_6[#Headers],0)),"Нет")</f>
        <v>Нет</v>
      </c>
      <c r="I6362" s="12">
        <v>1</v>
      </c>
      <c r="J6362" s="12">
        <v>4</v>
      </c>
      <c r="K6362" s="12">
        <v>1</v>
      </c>
      <c r="L6362" s="12">
        <v>5</v>
      </c>
      <c r="M6362" s="12">
        <v>23</v>
      </c>
      <c r="N6362" s="12">
        <v>2038</v>
      </c>
      <c r="O6362" s="12">
        <f>COUNTIF($P$2:P6362,P6362)</f>
        <v>1</v>
      </c>
      <c r="P6362" s="12" t="str">
        <f t="shared" si="357"/>
        <v>14105232038</v>
      </c>
      <c r="Q6362" s="12" t="str">
        <f t="shared" si="358"/>
        <v>141052320380001</v>
      </c>
      <c r="R6362" s="20" t="s">
        <v>4795</v>
      </c>
      <c r="U6362" s="12" t="s">
        <v>903</v>
      </c>
      <c r="W6362" s="12" t="s">
        <v>863</v>
      </c>
      <c r="AP6362" s="12" t="s">
        <v>100</v>
      </c>
      <c r="AR6362" s="12" t="s">
        <v>100</v>
      </c>
      <c r="BN6362" s="12">
        <v>1</v>
      </c>
      <c r="BP6362" s="12" t="s">
        <v>3804</v>
      </c>
      <c r="BR6362" s="9" t="s">
        <v>5073</v>
      </c>
      <c r="BS6362" s="9" t="s">
        <v>5083</v>
      </c>
      <c r="BT6362" s="9" t="s">
        <v>100</v>
      </c>
      <c r="BU6362" s="9" t="s">
        <v>100</v>
      </c>
      <c r="BV6362" s="9" t="s">
        <v>100</v>
      </c>
      <c r="BW6362" s="9" t="s">
        <v>100</v>
      </c>
      <c r="BX6362" s="9" t="s">
        <v>100</v>
      </c>
      <c r="BY6362" s="9" t="s">
        <v>100</v>
      </c>
    </row>
    <row r="6363" spans="1:77" ht="45" x14ac:dyDescent="0.25">
      <c r="A6363" s="12">
        <v>1</v>
      </c>
      <c r="B6363" s="11" t="str">
        <f t="shared" si="356"/>
        <v>Общий расчет. Анализ даты. Анализ даты. Символические звезды. Ошибка Инь-Ян. Нет</v>
      </c>
      <c r="C6363" s="11" t="str">
        <f>IFERROR(VLOOKUP(I6363,lvl_1[],2,FALSE),"Нет")</f>
        <v>Общий расчет</v>
      </c>
      <c r="D6363" s="11" t="str">
        <f>IFERROR(VLOOKUP(Rule!J6363,lvl_2[],2,FALSE),"Нет")</f>
        <v>Анализ даты</v>
      </c>
      <c r="E6363" s="11" t="str">
        <f>IFERROR(VLOOKUP(Rule!K6363,lvl_3[],2,FALSE),"Нет")</f>
        <v>Анализ даты</v>
      </c>
      <c r="F6363" s="11" t="str">
        <f>IFERROR(INDEX(lvl_4[],MATCH(L6363,lvl_4[ID],0),MATCH(TEXT(K6363,"##0"),lvl_4[#Headers],0)),"Нет")</f>
        <v>Символические звезды</v>
      </c>
      <c r="G6363" s="11" t="str">
        <f>IFERROR(INDEX(lvl_5[],MATCH(M6363,lvl_5[ID],0),MATCH(_xlfn.CONCAT(TEXT(K6363,"##0"),"_",TEXT(L6363,"##0")),lvl_5[#Headers],0)),"Нет")</f>
        <v>Ошибка Инь-Ян</v>
      </c>
      <c r="H6363" s="11" t="str">
        <f>IFERROR(INDEX(lvl_6[],MATCH(N6363,lvl_6[ID],0),MATCH(_xlfn.CONCAT(K6363,"_",L6363,"_",M6363),lvl_6[#Headers],0)),"Нет")</f>
        <v>Нет</v>
      </c>
      <c r="I6363" s="12">
        <v>1</v>
      </c>
      <c r="J6363" s="12">
        <v>4</v>
      </c>
      <c r="K6363" s="12">
        <v>1</v>
      </c>
      <c r="L6363" s="12">
        <v>5</v>
      </c>
      <c r="M6363" s="12">
        <v>23</v>
      </c>
      <c r="N6363" s="12">
        <v>2039</v>
      </c>
      <c r="O6363" s="12">
        <f>COUNTIF($P$2:P6363,P6363)</f>
        <v>1</v>
      </c>
      <c r="P6363" s="12" t="str">
        <f t="shared" si="357"/>
        <v>14105232039</v>
      </c>
      <c r="Q6363" s="12" t="str">
        <f t="shared" si="358"/>
        <v>141052320390001</v>
      </c>
      <c r="R6363" s="20" t="s">
        <v>4796</v>
      </c>
      <c r="U6363" s="12" t="s">
        <v>905</v>
      </c>
      <c r="W6363" s="12" t="s">
        <v>864</v>
      </c>
      <c r="AP6363" s="12" t="s">
        <v>100</v>
      </c>
      <c r="AR6363" s="12" t="s">
        <v>100</v>
      </c>
      <c r="BN6363" s="12">
        <v>1</v>
      </c>
      <c r="BP6363" s="12" t="s">
        <v>3804</v>
      </c>
      <c r="BR6363" s="9" t="s">
        <v>5075</v>
      </c>
      <c r="BS6363" s="9" t="s">
        <v>5084</v>
      </c>
      <c r="BT6363" s="9" t="s">
        <v>100</v>
      </c>
      <c r="BU6363" s="9" t="s">
        <v>100</v>
      </c>
      <c r="BV6363" s="9" t="s">
        <v>100</v>
      </c>
      <c r="BW6363" s="9" t="s">
        <v>100</v>
      </c>
      <c r="BX6363" s="9" t="s">
        <v>100</v>
      </c>
      <c r="BY6363" s="9" t="s">
        <v>100</v>
      </c>
    </row>
    <row r="6364" spans="1:77" ht="45" x14ac:dyDescent="0.25">
      <c r="A6364" s="12">
        <v>1</v>
      </c>
      <c r="B6364" s="11" t="str">
        <f t="shared" si="356"/>
        <v>Общий расчет. Анализ даты. Анализ даты. Символические звезды. Ошибка Инь-Ян. Нет</v>
      </c>
      <c r="C6364" s="11" t="str">
        <f>IFERROR(VLOOKUP(I6364,lvl_1[],2,FALSE),"Нет")</f>
        <v>Общий расчет</v>
      </c>
      <c r="D6364" s="11" t="str">
        <f>IFERROR(VLOOKUP(Rule!J6364,lvl_2[],2,FALSE),"Нет")</f>
        <v>Анализ даты</v>
      </c>
      <c r="E6364" s="11" t="str">
        <f>IFERROR(VLOOKUP(Rule!K6364,lvl_3[],2,FALSE),"Нет")</f>
        <v>Анализ даты</v>
      </c>
      <c r="F6364" s="11" t="str">
        <f>IFERROR(INDEX(lvl_4[],MATCH(L6364,lvl_4[ID],0),MATCH(TEXT(K6364,"##0"),lvl_4[#Headers],0)),"Нет")</f>
        <v>Символические звезды</v>
      </c>
      <c r="G6364" s="11" t="str">
        <f>IFERROR(INDEX(lvl_5[],MATCH(M6364,lvl_5[ID],0),MATCH(_xlfn.CONCAT(TEXT(K6364,"##0"),"_",TEXT(L6364,"##0")),lvl_5[#Headers],0)),"Нет")</f>
        <v>Ошибка Инь-Ян</v>
      </c>
      <c r="H6364" s="11" t="str">
        <f>IFERROR(INDEX(lvl_6[],MATCH(N6364,lvl_6[ID],0),MATCH(_xlfn.CONCAT(K6364,"_",L6364,"_",M6364),lvl_6[#Headers],0)),"Нет")</f>
        <v>Нет</v>
      </c>
      <c r="I6364" s="12">
        <v>1</v>
      </c>
      <c r="J6364" s="12">
        <v>4</v>
      </c>
      <c r="K6364" s="12">
        <v>1</v>
      </c>
      <c r="L6364" s="12">
        <v>5</v>
      </c>
      <c r="M6364" s="12">
        <v>23</v>
      </c>
      <c r="N6364" s="12">
        <v>2040</v>
      </c>
      <c r="O6364" s="12">
        <f>COUNTIF($P$2:P6364,P6364)</f>
        <v>1</v>
      </c>
      <c r="P6364" s="12" t="str">
        <f t="shared" si="357"/>
        <v>14105232040</v>
      </c>
      <c r="Q6364" s="12" t="str">
        <f t="shared" si="358"/>
        <v>141052320400001</v>
      </c>
      <c r="R6364" s="20" t="s">
        <v>4797</v>
      </c>
      <c r="U6364" s="12" t="s">
        <v>907</v>
      </c>
      <c r="W6364" s="12" t="s">
        <v>865</v>
      </c>
      <c r="AP6364" s="12" t="s">
        <v>100</v>
      </c>
      <c r="AR6364" s="12" t="s">
        <v>100</v>
      </c>
      <c r="BN6364" s="12">
        <v>1</v>
      </c>
      <c r="BP6364" s="12" t="s">
        <v>3804</v>
      </c>
      <c r="BR6364" s="9" t="s">
        <v>5077</v>
      </c>
      <c r="BS6364" s="9" t="s">
        <v>5085</v>
      </c>
      <c r="BT6364" s="9" t="s">
        <v>100</v>
      </c>
      <c r="BU6364" s="9" t="s">
        <v>100</v>
      </c>
      <c r="BV6364" s="9" t="s">
        <v>100</v>
      </c>
      <c r="BW6364" s="9" t="s">
        <v>100</v>
      </c>
      <c r="BX6364" s="9" t="s">
        <v>100</v>
      </c>
      <c r="BY6364" s="9" t="s">
        <v>100</v>
      </c>
    </row>
    <row r="6365" spans="1:77" ht="45" x14ac:dyDescent="0.25">
      <c r="A6365" s="12">
        <v>1</v>
      </c>
      <c r="B6365" s="11" t="str">
        <f t="shared" si="356"/>
        <v>Общий расчет. Анализ даты. Анализ даты. Символические звезды. Ошибка Инь-Ян. Нет</v>
      </c>
      <c r="C6365" s="11" t="str">
        <f>IFERROR(VLOOKUP(I6365,lvl_1[],2,FALSE),"Нет")</f>
        <v>Общий расчет</v>
      </c>
      <c r="D6365" s="11" t="str">
        <f>IFERROR(VLOOKUP(Rule!J6365,lvl_2[],2,FALSE),"Нет")</f>
        <v>Анализ даты</v>
      </c>
      <c r="E6365" s="11" t="str">
        <f>IFERROR(VLOOKUP(Rule!K6365,lvl_3[],2,FALSE),"Нет")</f>
        <v>Анализ даты</v>
      </c>
      <c r="F6365" s="11" t="str">
        <f>IFERROR(INDEX(lvl_4[],MATCH(L6365,lvl_4[ID],0),MATCH(TEXT(K6365,"##0"),lvl_4[#Headers],0)),"Нет")</f>
        <v>Символические звезды</v>
      </c>
      <c r="G6365" s="11" t="str">
        <f>IFERROR(INDEX(lvl_5[],MATCH(M6365,lvl_5[ID],0),MATCH(_xlfn.CONCAT(TEXT(K6365,"##0"),"_",TEXT(L6365,"##0")),lvl_5[#Headers],0)),"Нет")</f>
        <v>Ошибка Инь-Ян</v>
      </c>
      <c r="H6365" s="11" t="str">
        <f>IFERROR(INDEX(lvl_6[],MATCH(N6365,lvl_6[ID],0),MATCH(_xlfn.CONCAT(K6365,"_",L6365,"_",M6365),lvl_6[#Headers],0)),"Нет")</f>
        <v>Нет</v>
      </c>
      <c r="I6365" s="12">
        <v>1</v>
      </c>
      <c r="J6365" s="12">
        <v>4</v>
      </c>
      <c r="K6365" s="12">
        <v>1</v>
      </c>
      <c r="L6365" s="12">
        <v>5</v>
      </c>
      <c r="M6365" s="12">
        <v>23</v>
      </c>
      <c r="N6365" s="12">
        <v>2041</v>
      </c>
      <c r="O6365" s="12">
        <f>COUNTIF($P$2:P6365,P6365)</f>
        <v>1</v>
      </c>
      <c r="P6365" s="12" t="str">
        <f t="shared" si="357"/>
        <v>14105232041</v>
      </c>
      <c r="Q6365" s="12" t="str">
        <f t="shared" si="358"/>
        <v>141052320410001</v>
      </c>
      <c r="R6365" s="20" t="s">
        <v>4798</v>
      </c>
      <c r="U6365" s="12" t="s">
        <v>912</v>
      </c>
      <c r="W6365" s="12" t="s">
        <v>866</v>
      </c>
      <c r="AP6365" s="12" t="s">
        <v>100</v>
      </c>
      <c r="AR6365" s="12" t="s">
        <v>100</v>
      </c>
      <c r="BN6365" s="12">
        <v>1</v>
      </c>
      <c r="BP6365" s="12" t="s">
        <v>3804</v>
      </c>
      <c r="BR6365" s="9" t="s">
        <v>5079</v>
      </c>
      <c r="BS6365" s="9" t="s">
        <v>5086</v>
      </c>
      <c r="BT6365" s="9" t="s">
        <v>100</v>
      </c>
      <c r="BU6365" s="9" t="s">
        <v>100</v>
      </c>
      <c r="BV6365" s="9" t="s">
        <v>100</v>
      </c>
      <c r="BW6365" s="9" t="s">
        <v>100</v>
      </c>
      <c r="BX6365" s="9" t="s">
        <v>100</v>
      </c>
      <c r="BY6365" s="9" t="s">
        <v>100</v>
      </c>
    </row>
    <row r="6366" spans="1:77" ht="45" x14ac:dyDescent="0.25">
      <c r="A6366" s="12">
        <v>1</v>
      </c>
      <c r="B6366" s="11" t="str">
        <f t="shared" si="356"/>
        <v>Общий расчет. Анализ даты. Анализ даты. Символические звезды. Ошибка Инь-Ян. Нет</v>
      </c>
      <c r="C6366" s="11" t="str">
        <f>IFERROR(VLOOKUP(I6366,lvl_1[],2,FALSE),"Нет")</f>
        <v>Общий расчет</v>
      </c>
      <c r="D6366" s="11" t="str">
        <f>IFERROR(VLOOKUP(Rule!J6366,lvl_2[],2,FALSE),"Нет")</f>
        <v>Анализ даты</v>
      </c>
      <c r="E6366" s="11" t="str">
        <f>IFERROR(VLOOKUP(Rule!K6366,lvl_3[],2,FALSE),"Нет")</f>
        <v>Анализ даты</v>
      </c>
      <c r="F6366" s="11" t="str">
        <f>IFERROR(INDEX(lvl_4[],MATCH(L6366,lvl_4[ID],0),MATCH(TEXT(K6366,"##0"),lvl_4[#Headers],0)),"Нет")</f>
        <v>Символические звезды</v>
      </c>
      <c r="G6366" s="11" t="str">
        <f>IFERROR(INDEX(lvl_5[],MATCH(M6366,lvl_5[ID],0),MATCH(_xlfn.CONCAT(TEXT(K6366,"##0"),"_",TEXT(L6366,"##0")),lvl_5[#Headers],0)),"Нет")</f>
        <v>Ошибка Инь-Ян</v>
      </c>
      <c r="H6366" s="11" t="str">
        <f>IFERROR(INDEX(lvl_6[],MATCH(N6366,lvl_6[ID],0),MATCH(_xlfn.CONCAT(K6366,"_",L6366,"_",M6366),lvl_6[#Headers],0)),"Нет")</f>
        <v>Нет</v>
      </c>
      <c r="I6366" s="12">
        <v>1</v>
      </c>
      <c r="J6366" s="12">
        <v>4</v>
      </c>
      <c r="K6366" s="12">
        <v>1</v>
      </c>
      <c r="L6366" s="12">
        <v>5</v>
      </c>
      <c r="M6366" s="12">
        <v>23</v>
      </c>
      <c r="N6366" s="12">
        <v>2042</v>
      </c>
      <c r="O6366" s="12">
        <f>COUNTIF($P$2:P6366,P6366)</f>
        <v>1</v>
      </c>
      <c r="P6366" s="12" t="str">
        <f t="shared" si="357"/>
        <v>14105232042</v>
      </c>
      <c r="Q6366" s="12" t="str">
        <f t="shared" si="358"/>
        <v>141052320420001</v>
      </c>
      <c r="R6366" s="20" t="s">
        <v>4799</v>
      </c>
      <c r="U6366" s="12" t="s">
        <v>914</v>
      </c>
      <c r="W6366" s="12" t="s">
        <v>867</v>
      </c>
      <c r="AP6366" s="12" t="s">
        <v>100</v>
      </c>
      <c r="AR6366" s="12" t="s">
        <v>100</v>
      </c>
      <c r="BN6366" s="12">
        <v>1</v>
      </c>
      <c r="BP6366" s="12" t="s">
        <v>3804</v>
      </c>
      <c r="BR6366" s="9" t="s">
        <v>5071</v>
      </c>
      <c r="BS6366" s="9" t="s">
        <v>5070</v>
      </c>
      <c r="BT6366" s="9" t="s">
        <v>100</v>
      </c>
      <c r="BU6366" s="9" t="s">
        <v>100</v>
      </c>
      <c r="BV6366" s="9" t="s">
        <v>100</v>
      </c>
      <c r="BW6366" s="9" t="s">
        <v>100</v>
      </c>
      <c r="BX6366" s="9" t="s">
        <v>100</v>
      </c>
      <c r="BY6366" s="9" t="s">
        <v>100</v>
      </c>
    </row>
    <row r="6367" spans="1:77" ht="45" x14ac:dyDescent="0.25">
      <c r="A6367" s="12">
        <v>1</v>
      </c>
      <c r="B6367" s="11" t="str">
        <f t="shared" si="356"/>
        <v>Общий расчет. Анализ даты. Анализ даты. Символические звезды. Ошибка Инь-Ян. Нет</v>
      </c>
      <c r="C6367" s="11" t="str">
        <f>IFERROR(VLOOKUP(I6367,lvl_1[],2,FALSE),"Нет")</f>
        <v>Общий расчет</v>
      </c>
      <c r="D6367" s="11" t="str">
        <f>IFERROR(VLOOKUP(Rule!J6367,lvl_2[],2,FALSE),"Нет")</f>
        <v>Анализ даты</v>
      </c>
      <c r="E6367" s="11" t="str">
        <f>IFERROR(VLOOKUP(Rule!K6367,lvl_3[],2,FALSE),"Нет")</f>
        <v>Анализ даты</v>
      </c>
      <c r="F6367" s="11" t="str">
        <f>IFERROR(INDEX(lvl_4[],MATCH(L6367,lvl_4[ID],0),MATCH(TEXT(K6367,"##0"),lvl_4[#Headers],0)),"Нет")</f>
        <v>Символические звезды</v>
      </c>
      <c r="G6367" s="11" t="str">
        <f>IFERROR(INDEX(lvl_5[],MATCH(M6367,lvl_5[ID],0),MATCH(_xlfn.CONCAT(TEXT(K6367,"##0"),"_",TEXT(L6367,"##0")),lvl_5[#Headers],0)),"Нет")</f>
        <v>Ошибка Инь-Ян</v>
      </c>
      <c r="H6367" s="11" t="str">
        <f>IFERROR(INDEX(lvl_6[],MATCH(N6367,lvl_6[ID],0),MATCH(_xlfn.CONCAT(K6367,"_",L6367,"_",M6367),lvl_6[#Headers],0)),"Нет")</f>
        <v>Нет</v>
      </c>
      <c r="I6367" s="12">
        <v>1</v>
      </c>
      <c r="J6367" s="12">
        <v>4</v>
      </c>
      <c r="K6367" s="12">
        <v>1</v>
      </c>
      <c r="L6367" s="12">
        <v>5</v>
      </c>
      <c r="M6367" s="12">
        <v>23</v>
      </c>
      <c r="N6367" s="12">
        <v>2043</v>
      </c>
      <c r="O6367" s="12">
        <f>COUNTIF($P$2:P6367,P6367)</f>
        <v>1</v>
      </c>
      <c r="P6367" s="12" t="str">
        <f t="shared" si="357"/>
        <v>14105232043</v>
      </c>
      <c r="Q6367" s="12" t="str">
        <f t="shared" si="358"/>
        <v>141052320430001</v>
      </c>
      <c r="R6367" s="20" t="s">
        <v>4800</v>
      </c>
      <c r="U6367" s="12" t="s">
        <v>916</v>
      </c>
      <c r="W6367" s="12" t="s">
        <v>868</v>
      </c>
      <c r="AP6367" s="12" t="s">
        <v>100</v>
      </c>
      <c r="AR6367" s="12" t="s">
        <v>100</v>
      </c>
      <c r="BN6367" s="12">
        <v>1</v>
      </c>
      <c r="BP6367" s="12" t="s">
        <v>3804</v>
      </c>
      <c r="BR6367" s="9" t="s">
        <v>5081</v>
      </c>
      <c r="BS6367" s="9" t="s">
        <v>5087</v>
      </c>
      <c r="BT6367" s="9" t="s">
        <v>100</v>
      </c>
      <c r="BU6367" s="9" t="s">
        <v>100</v>
      </c>
      <c r="BV6367" s="9" t="s">
        <v>100</v>
      </c>
      <c r="BW6367" s="9" t="s">
        <v>100</v>
      </c>
      <c r="BX6367" s="9" t="s">
        <v>100</v>
      </c>
      <c r="BY6367" s="9" t="s">
        <v>100</v>
      </c>
    </row>
    <row r="6368" spans="1:77" ht="45" x14ac:dyDescent="0.25">
      <c r="A6368" s="12">
        <v>1</v>
      </c>
      <c r="B6368" s="11" t="str">
        <f t="shared" si="356"/>
        <v>Общий расчет. Анализ даты. Анализ даты. Символические звезды. Одинокий феникс. Нет</v>
      </c>
      <c r="C6368" s="11" t="str">
        <f>IFERROR(VLOOKUP(I6368,lvl_1[],2,FALSE),"Нет")</f>
        <v>Общий расчет</v>
      </c>
      <c r="D6368" s="11" t="str">
        <f>IFERROR(VLOOKUP(Rule!J6368,lvl_2[],2,FALSE),"Нет")</f>
        <v>Анализ даты</v>
      </c>
      <c r="E6368" s="11" t="str">
        <f>IFERROR(VLOOKUP(Rule!K6368,lvl_3[],2,FALSE),"Нет")</f>
        <v>Анализ даты</v>
      </c>
      <c r="F6368" s="11" t="str">
        <f>IFERROR(INDEX(lvl_4[],MATCH(L6368,lvl_4[ID],0),MATCH(TEXT(K6368,"##0"),lvl_4[#Headers],0)),"Нет")</f>
        <v>Символические звезды</v>
      </c>
      <c r="G6368" s="11" t="str">
        <f>IFERROR(INDEX(lvl_5[],MATCH(M6368,lvl_5[ID],0),MATCH(_xlfn.CONCAT(TEXT(K6368,"##0"),"_",TEXT(L6368,"##0")),lvl_5[#Headers],0)),"Нет")</f>
        <v>Одинокий феникс</v>
      </c>
      <c r="H6368" s="11" t="str">
        <f>IFERROR(INDEX(lvl_6[],MATCH(N6368,lvl_6[ID],0),MATCH(_xlfn.CONCAT(K6368,"_",L6368,"_",M6368),lvl_6[#Headers],0)),"Нет")</f>
        <v>Нет</v>
      </c>
      <c r="I6368" s="12">
        <v>1</v>
      </c>
      <c r="J6368" s="12">
        <v>4</v>
      </c>
      <c r="K6368" s="12">
        <v>1</v>
      </c>
      <c r="L6368" s="12">
        <v>5</v>
      </c>
      <c r="M6368" s="12">
        <v>25</v>
      </c>
      <c r="N6368" s="12">
        <v>2044</v>
      </c>
      <c r="O6368" s="12">
        <f>COUNTIF($P$2:P6368,P6368)</f>
        <v>1</v>
      </c>
      <c r="P6368" s="12" t="str">
        <f t="shared" si="357"/>
        <v>14105252044</v>
      </c>
      <c r="Q6368" s="12" t="str">
        <f t="shared" si="358"/>
        <v>141052520440001</v>
      </c>
      <c r="R6368" s="20" t="s">
        <v>4801</v>
      </c>
      <c r="U6368" s="12" t="s">
        <v>901</v>
      </c>
      <c r="W6368" s="12" t="s">
        <v>862</v>
      </c>
      <c r="AP6368" s="12" t="s">
        <v>100</v>
      </c>
      <c r="AR6368" s="12" t="s">
        <v>100</v>
      </c>
      <c r="BN6368" s="12">
        <v>1</v>
      </c>
      <c r="BP6368" s="12" t="s">
        <v>3804</v>
      </c>
      <c r="BR6368" s="9" t="s">
        <v>5088</v>
      </c>
      <c r="BS6368" s="9" t="s">
        <v>5082</v>
      </c>
      <c r="BT6368" s="9" t="s">
        <v>100</v>
      </c>
      <c r="BU6368" s="9" t="s">
        <v>100</v>
      </c>
      <c r="BV6368" s="9" t="s">
        <v>100</v>
      </c>
      <c r="BW6368" s="9" t="s">
        <v>100</v>
      </c>
      <c r="BX6368" s="9" t="s">
        <v>100</v>
      </c>
      <c r="BY6368" s="9" t="s">
        <v>100</v>
      </c>
    </row>
    <row r="6369" spans="1:77" ht="45" x14ac:dyDescent="0.25">
      <c r="A6369" s="12">
        <v>1</v>
      </c>
      <c r="B6369" s="11" t="str">
        <f t="shared" si="356"/>
        <v>Общий расчет. Анализ даты. Анализ даты. Символические звезды. Одинокий феникс. Нет</v>
      </c>
      <c r="C6369" s="11" t="str">
        <f>IFERROR(VLOOKUP(I6369,lvl_1[],2,FALSE),"Нет")</f>
        <v>Общий расчет</v>
      </c>
      <c r="D6369" s="11" t="str">
        <f>IFERROR(VLOOKUP(Rule!J6369,lvl_2[],2,FALSE),"Нет")</f>
        <v>Анализ даты</v>
      </c>
      <c r="E6369" s="11" t="str">
        <f>IFERROR(VLOOKUP(Rule!K6369,lvl_3[],2,FALSE),"Нет")</f>
        <v>Анализ даты</v>
      </c>
      <c r="F6369" s="11" t="str">
        <f>IFERROR(INDEX(lvl_4[],MATCH(L6369,lvl_4[ID],0),MATCH(TEXT(K6369,"##0"),lvl_4[#Headers],0)),"Нет")</f>
        <v>Символические звезды</v>
      </c>
      <c r="G6369" s="11" t="str">
        <f>IFERROR(INDEX(lvl_5[],MATCH(M6369,lvl_5[ID],0),MATCH(_xlfn.CONCAT(TEXT(K6369,"##0"),"_",TEXT(L6369,"##0")),lvl_5[#Headers],0)),"Нет")</f>
        <v>Одинокий феникс</v>
      </c>
      <c r="H6369" s="11" t="str">
        <f>IFERROR(INDEX(lvl_6[],MATCH(N6369,lvl_6[ID],0),MATCH(_xlfn.CONCAT(K6369,"_",L6369,"_",M6369),lvl_6[#Headers],0)),"Нет")</f>
        <v>Нет</v>
      </c>
      <c r="I6369" s="12">
        <v>1</v>
      </c>
      <c r="J6369" s="12">
        <v>4</v>
      </c>
      <c r="K6369" s="12">
        <v>1</v>
      </c>
      <c r="L6369" s="12">
        <v>5</v>
      </c>
      <c r="M6369" s="12">
        <v>25</v>
      </c>
      <c r="N6369" s="12">
        <v>2045</v>
      </c>
      <c r="O6369" s="12">
        <f>COUNTIF($P$2:P6369,P6369)</f>
        <v>1</v>
      </c>
      <c r="P6369" s="12" t="str">
        <f t="shared" si="357"/>
        <v>14105252045</v>
      </c>
      <c r="Q6369" s="12" t="str">
        <f t="shared" si="358"/>
        <v>141052520450001</v>
      </c>
      <c r="R6369" s="20" t="s">
        <v>4802</v>
      </c>
      <c r="U6369" s="12" t="s">
        <v>905</v>
      </c>
      <c r="W6369" s="12" t="s">
        <v>862</v>
      </c>
      <c r="AP6369" s="12" t="s">
        <v>100</v>
      </c>
      <c r="AR6369" s="12" t="s">
        <v>100</v>
      </c>
      <c r="BN6369" s="12">
        <v>1</v>
      </c>
      <c r="BP6369" s="12" t="s">
        <v>3804</v>
      </c>
      <c r="BR6369" s="9" t="s">
        <v>5075</v>
      </c>
      <c r="BS6369" s="9" t="s">
        <v>5082</v>
      </c>
      <c r="BT6369" s="9" t="s">
        <v>100</v>
      </c>
      <c r="BU6369" s="9" t="s">
        <v>100</v>
      </c>
      <c r="BV6369" s="9" t="s">
        <v>100</v>
      </c>
      <c r="BW6369" s="9" t="s">
        <v>100</v>
      </c>
      <c r="BX6369" s="9" t="s">
        <v>100</v>
      </c>
      <c r="BY6369" s="9" t="s">
        <v>100</v>
      </c>
    </row>
    <row r="6370" spans="1:77" ht="45" x14ac:dyDescent="0.25">
      <c r="A6370" s="12">
        <v>1</v>
      </c>
      <c r="B6370" s="11" t="str">
        <f t="shared" si="356"/>
        <v>Общий расчет. Анализ даты. Анализ даты. Символические звезды. Одинокий феникс. Нет</v>
      </c>
      <c r="C6370" s="11" t="str">
        <f>IFERROR(VLOOKUP(I6370,lvl_1[],2,FALSE),"Нет")</f>
        <v>Общий расчет</v>
      </c>
      <c r="D6370" s="11" t="str">
        <f>IFERROR(VLOOKUP(Rule!J6370,lvl_2[],2,FALSE),"Нет")</f>
        <v>Анализ даты</v>
      </c>
      <c r="E6370" s="11" t="str">
        <f>IFERROR(VLOOKUP(Rule!K6370,lvl_3[],2,FALSE),"Нет")</f>
        <v>Анализ даты</v>
      </c>
      <c r="F6370" s="11" t="str">
        <f>IFERROR(INDEX(lvl_4[],MATCH(L6370,lvl_4[ID],0),MATCH(TEXT(K6370,"##0"),lvl_4[#Headers],0)),"Нет")</f>
        <v>Символические звезды</v>
      </c>
      <c r="G6370" s="11" t="str">
        <f>IFERROR(INDEX(lvl_5[],MATCH(M6370,lvl_5[ID],0),MATCH(_xlfn.CONCAT(TEXT(K6370,"##0"),"_",TEXT(L6370,"##0")),lvl_5[#Headers],0)),"Нет")</f>
        <v>Одинокий феникс</v>
      </c>
      <c r="H6370" s="11" t="str">
        <f>IFERROR(INDEX(lvl_6[],MATCH(N6370,lvl_6[ID],0),MATCH(_xlfn.CONCAT(K6370,"_",L6370,"_",M6370),lvl_6[#Headers],0)),"Нет")</f>
        <v>Нет</v>
      </c>
      <c r="I6370" s="12">
        <v>1</v>
      </c>
      <c r="J6370" s="12">
        <v>4</v>
      </c>
      <c r="K6370" s="12">
        <v>1</v>
      </c>
      <c r="L6370" s="12">
        <v>5</v>
      </c>
      <c r="M6370" s="12">
        <v>25</v>
      </c>
      <c r="N6370" s="12">
        <v>2046</v>
      </c>
      <c r="O6370" s="12">
        <f>COUNTIF($P$2:P6370,P6370)</f>
        <v>1</v>
      </c>
      <c r="P6370" s="12" t="str">
        <f t="shared" si="357"/>
        <v>14105252046</v>
      </c>
      <c r="Q6370" s="12" t="str">
        <f t="shared" si="358"/>
        <v>141052520460001</v>
      </c>
      <c r="R6370" s="20" t="s">
        <v>4803</v>
      </c>
      <c r="U6370" s="12" t="s">
        <v>912</v>
      </c>
      <c r="W6370" s="12" t="s">
        <v>868</v>
      </c>
      <c r="AP6370" s="12" t="s">
        <v>100</v>
      </c>
      <c r="AR6370" s="12" t="s">
        <v>100</v>
      </c>
      <c r="BN6370" s="12">
        <v>1</v>
      </c>
      <c r="BP6370" s="12" t="s">
        <v>3804</v>
      </c>
      <c r="BR6370" s="9" t="s">
        <v>5079</v>
      </c>
      <c r="BS6370" s="9" t="s">
        <v>5087</v>
      </c>
      <c r="BT6370" s="9" t="s">
        <v>100</v>
      </c>
      <c r="BU6370" s="9" t="s">
        <v>100</v>
      </c>
      <c r="BV6370" s="9" t="s">
        <v>100</v>
      </c>
      <c r="BW6370" s="9" t="s">
        <v>100</v>
      </c>
      <c r="BX6370" s="9" t="s">
        <v>100</v>
      </c>
      <c r="BY6370" s="9" t="s">
        <v>100</v>
      </c>
    </row>
    <row r="6371" spans="1:77" ht="45" x14ac:dyDescent="0.25">
      <c r="A6371" s="12">
        <v>1</v>
      </c>
      <c r="B6371" s="11" t="str">
        <f t="shared" si="356"/>
        <v>Общий расчет. Анализ даты. Анализ даты. Символические звезды. Одинокий феникс. Нет</v>
      </c>
      <c r="C6371" s="11" t="str">
        <f>IFERROR(VLOOKUP(I6371,lvl_1[],2,FALSE),"Нет")</f>
        <v>Общий расчет</v>
      </c>
      <c r="D6371" s="11" t="str">
        <f>IFERROR(VLOOKUP(Rule!J6371,lvl_2[],2,FALSE),"Нет")</f>
        <v>Анализ даты</v>
      </c>
      <c r="E6371" s="11" t="str">
        <f>IFERROR(VLOOKUP(Rule!K6371,lvl_3[],2,FALSE),"Нет")</f>
        <v>Анализ даты</v>
      </c>
      <c r="F6371" s="11" t="str">
        <f>IFERROR(INDEX(lvl_4[],MATCH(L6371,lvl_4[ID],0),MATCH(TEXT(K6371,"##0"),lvl_4[#Headers],0)),"Нет")</f>
        <v>Символические звезды</v>
      </c>
      <c r="G6371" s="11" t="str">
        <f>IFERROR(INDEX(lvl_5[],MATCH(M6371,lvl_5[ID],0),MATCH(_xlfn.CONCAT(TEXT(K6371,"##0"),"_",TEXT(L6371,"##0")),lvl_5[#Headers],0)),"Нет")</f>
        <v>Одинокий феникс</v>
      </c>
      <c r="H6371" s="11" t="str">
        <f>IFERROR(INDEX(lvl_6[],MATCH(N6371,lvl_6[ID],0),MATCH(_xlfn.CONCAT(K6371,"_",L6371,"_",M6371),lvl_6[#Headers],0)),"Нет")</f>
        <v>Нет</v>
      </c>
      <c r="I6371" s="12">
        <v>1</v>
      </c>
      <c r="J6371" s="12">
        <v>4</v>
      </c>
      <c r="K6371" s="12">
        <v>1</v>
      </c>
      <c r="L6371" s="12">
        <v>5</v>
      </c>
      <c r="M6371" s="12">
        <v>25</v>
      </c>
      <c r="N6371" s="12">
        <v>2047</v>
      </c>
      <c r="O6371" s="12">
        <f>COUNTIF($P$2:P6371,P6371)</f>
        <v>1</v>
      </c>
      <c r="P6371" s="12" t="str">
        <f t="shared" si="357"/>
        <v>14105252047</v>
      </c>
      <c r="Q6371" s="12" t="str">
        <f t="shared" si="358"/>
        <v>141052520470001</v>
      </c>
      <c r="R6371" s="20" t="s">
        <v>4804</v>
      </c>
      <c r="U6371" s="12" t="s">
        <v>907</v>
      </c>
      <c r="W6371" s="12" t="s">
        <v>865</v>
      </c>
      <c r="AP6371" s="12" t="s">
        <v>100</v>
      </c>
      <c r="AR6371" s="12" t="s">
        <v>100</v>
      </c>
      <c r="BN6371" s="12">
        <v>1</v>
      </c>
      <c r="BP6371" s="12" t="s">
        <v>3804</v>
      </c>
      <c r="BR6371" s="9" t="s">
        <v>5077</v>
      </c>
      <c r="BS6371" s="9" t="s">
        <v>5085</v>
      </c>
      <c r="BT6371" s="9" t="s">
        <v>100</v>
      </c>
      <c r="BU6371" s="9" t="s">
        <v>100</v>
      </c>
      <c r="BV6371" s="9" t="s">
        <v>100</v>
      </c>
      <c r="BW6371" s="9" t="s">
        <v>100</v>
      </c>
      <c r="BX6371" s="9" t="s">
        <v>100</v>
      </c>
      <c r="BY6371" s="9" t="s">
        <v>100</v>
      </c>
    </row>
    <row r="6372" spans="1:77" ht="45" x14ac:dyDescent="0.25">
      <c r="A6372" s="12">
        <v>1</v>
      </c>
      <c r="B6372" s="11" t="str">
        <f t="shared" si="356"/>
        <v>Общий расчет. Анализ даты. Анализ даты. Символические звезды. Одинокий феникс. Нет</v>
      </c>
      <c r="C6372" s="11" t="str">
        <f>IFERROR(VLOOKUP(I6372,lvl_1[],2,FALSE),"Нет")</f>
        <v>Общий расчет</v>
      </c>
      <c r="D6372" s="11" t="str">
        <f>IFERROR(VLOOKUP(Rule!J6372,lvl_2[],2,FALSE),"Нет")</f>
        <v>Анализ даты</v>
      </c>
      <c r="E6372" s="11" t="str">
        <f>IFERROR(VLOOKUP(Rule!K6372,lvl_3[],2,FALSE),"Нет")</f>
        <v>Анализ даты</v>
      </c>
      <c r="F6372" s="11" t="str">
        <f>IFERROR(INDEX(lvl_4[],MATCH(L6372,lvl_4[ID],0),MATCH(TEXT(K6372,"##0"),lvl_4[#Headers],0)),"Нет")</f>
        <v>Символические звезды</v>
      </c>
      <c r="G6372" s="11" t="str">
        <f>IFERROR(INDEX(lvl_5[],MATCH(M6372,lvl_5[ID],0),MATCH(_xlfn.CONCAT(TEXT(K6372,"##0"),"_",TEXT(L6372,"##0")),lvl_5[#Headers],0)),"Нет")</f>
        <v>Одинокий феникс</v>
      </c>
      <c r="H6372" s="11" t="str">
        <f>IFERROR(INDEX(lvl_6[],MATCH(N6372,lvl_6[ID],0),MATCH(_xlfn.CONCAT(K6372,"_",L6372,"_",M6372),lvl_6[#Headers],0)),"Нет")</f>
        <v>Нет</v>
      </c>
      <c r="I6372" s="12">
        <v>1</v>
      </c>
      <c r="J6372" s="12">
        <v>4</v>
      </c>
      <c r="K6372" s="12">
        <v>1</v>
      </c>
      <c r="L6372" s="12">
        <v>5</v>
      </c>
      <c r="M6372" s="12">
        <v>25</v>
      </c>
      <c r="N6372" s="12">
        <v>2048</v>
      </c>
      <c r="O6372" s="12">
        <f>COUNTIF($P$2:P6372,P6372)</f>
        <v>1</v>
      </c>
      <c r="P6372" s="12" t="str">
        <f t="shared" si="357"/>
        <v>14105252048</v>
      </c>
      <c r="Q6372" s="12" t="str">
        <f t="shared" si="358"/>
        <v>141052520480001</v>
      </c>
      <c r="R6372" s="20" t="s">
        <v>4805</v>
      </c>
      <c r="U6372" s="12" t="s">
        <v>914</v>
      </c>
      <c r="W6372" s="12" t="s">
        <v>859</v>
      </c>
      <c r="AP6372" s="12" t="s">
        <v>100</v>
      </c>
      <c r="AR6372" s="12" t="s">
        <v>100</v>
      </c>
      <c r="BN6372" s="12">
        <v>1</v>
      </c>
      <c r="BP6372" s="12" t="s">
        <v>3804</v>
      </c>
      <c r="BR6372" s="9" t="s">
        <v>5071</v>
      </c>
      <c r="BS6372" s="9" t="s">
        <v>5078</v>
      </c>
      <c r="BT6372" s="9" t="s">
        <v>100</v>
      </c>
      <c r="BU6372" s="9" t="s">
        <v>100</v>
      </c>
      <c r="BV6372" s="9" t="s">
        <v>100</v>
      </c>
      <c r="BW6372" s="9" t="s">
        <v>100</v>
      </c>
      <c r="BX6372" s="9" t="s">
        <v>100</v>
      </c>
      <c r="BY6372" s="9" t="s">
        <v>100</v>
      </c>
    </row>
    <row r="6373" spans="1:77" ht="45" x14ac:dyDescent="0.25">
      <c r="A6373" s="12">
        <v>1</v>
      </c>
      <c r="B6373" s="11" t="str">
        <f t="shared" ref="B6373:B6436" si="359">_xlfn.CONCAT(C6373,". ", D6373,". ", E6373,". ", F6373,". ", G6373,". ", H6373)</f>
        <v>Общий расчет. Анализ даты. Анализ даты. Символические звезды. Одинокий феникс. Нет</v>
      </c>
      <c r="C6373" s="11" t="str">
        <f>IFERROR(VLOOKUP(I6373,lvl_1[],2,FALSE),"Нет")</f>
        <v>Общий расчет</v>
      </c>
      <c r="D6373" s="11" t="str">
        <f>IFERROR(VLOOKUP(Rule!J6373,lvl_2[],2,FALSE),"Нет")</f>
        <v>Анализ даты</v>
      </c>
      <c r="E6373" s="11" t="str">
        <f>IFERROR(VLOOKUP(Rule!K6373,lvl_3[],2,FALSE),"Нет")</f>
        <v>Анализ даты</v>
      </c>
      <c r="F6373" s="11" t="str">
        <f>IFERROR(INDEX(lvl_4[],MATCH(L6373,lvl_4[ID],0),MATCH(TEXT(K6373,"##0"),lvl_4[#Headers],0)),"Нет")</f>
        <v>Символические звезды</v>
      </c>
      <c r="G6373" s="11" t="str">
        <f>IFERROR(INDEX(lvl_5[],MATCH(M6373,lvl_5[ID],0),MATCH(_xlfn.CONCAT(TEXT(K6373,"##0"),"_",TEXT(L6373,"##0")),lvl_5[#Headers],0)),"Нет")</f>
        <v>Одинокий феникс</v>
      </c>
      <c r="H6373" s="11" t="str">
        <f>IFERROR(INDEX(lvl_6[],MATCH(N6373,lvl_6[ID],0),MATCH(_xlfn.CONCAT(K6373,"_",L6373,"_",M6373),lvl_6[#Headers],0)),"Нет")</f>
        <v>Нет</v>
      </c>
      <c r="I6373" s="12">
        <v>1</v>
      </c>
      <c r="J6373" s="12">
        <v>4</v>
      </c>
      <c r="K6373" s="12">
        <v>1</v>
      </c>
      <c r="L6373" s="12">
        <v>5</v>
      </c>
      <c r="M6373" s="12">
        <v>25</v>
      </c>
      <c r="N6373" s="12">
        <v>2049</v>
      </c>
      <c r="O6373" s="12">
        <f>COUNTIF($P$2:P6373,P6373)</f>
        <v>1</v>
      </c>
      <c r="P6373" s="12" t="str">
        <f t="shared" ref="P6373:P6436" si="360">_xlfn.CONCAT(I6373,
J6373,
K6373,
IF(LEN(L6373)=1,_xlfn.CONCAT(0,L6373),L6373),
IF(LEN(M6373)=1,_xlfn.CONCAT(0,M6373),M6373),
IF(LEN(N6373)=1,_xlfn.CONCAT(0,N6373),N6373))</f>
        <v>14105252049</v>
      </c>
      <c r="Q6373" s="12" t="str">
        <f t="shared" ref="Q6373:Q6436" si="361">_xlfn.CONCAT(I6373,
J6373,
K6373,
IF(LEN(L6373)=1,_xlfn.CONCAT(0,L6373),L6373),
IF(LEN(M6373)=1,_xlfn.CONCAT(0,M6373),M6373),
IF(LEN(N6373)=1,_xlfn.CONCAT(0,N6373),N6373),
IF(LEN(O6373)=1,_xlfn.CONCAT("000",O6373),IF(LEN(O6373)=2,_xlfn.CONCAT("00",O6373),IF(LEN(O6373)=3,_xlfn.CONCAT(0,O6373),O6373))))</f>
        <v>141052520490001</v>
      </c>
      <c r="R6373" s="20" t="s">
        <v>4806</v>
      </c>
      <c r="U6373" s="12" t="s">
        <v>907</v>
      </c>
      <c r="W6373" s="12" t="s">
        <v>863</v>
      </c>
      <c r="AP6373" s="12" t="s">
        <v>100</v>
      </c>
      <c r="AR6373" s="12" t="s">
        <v>100</v>
      </c>
      <c r="BN6373" s="12">
        <v>1</v>
      </c>
      <c r="BP6373" s="12" t="s">
        <v>3804</v>
      </c>
      <c r="BR6373" s="9" t="s">
        <v>5077</v>
      </c>
      <c r="BS6373" s="9" t="s">
        <v>5083</v>
      </c>
      <c r="BT6373" s="9" t="s">
        <v>100</v>
      </c>
      <c r="BU6373" s="9" t="s">
        <v>100</v>
      </c>
      <c r="BV6373" s="9" t="s">
        <v>100</v>
      </c>
      <c r="BW6373" s="9" t="s">
        <v>100</v>
      </c>
      <c r="BX6373" s="9" t="s">
        <v>100</v>
      </c>
      <c r="BY6373" s="9" t="s">
        <v>100</v>
      </c>
    </row>
    <row r="6374" spans="1:77" ht="45" x14ac:dyDescent="0.25">
      <c r="A6374" s="12">
        <v>1</v>
      </c>
      <c r="B6374" s="11" t="str">
        <f t="shared" si="359"/>
        <v>Общий расчет. Анализ даты. Анализ даты. Символические звезды. Одинокий феникс. Нет</v>
      </c>
      <c r="C6374" s="11" t="str">
        <f>IFERROR(VLOOKUP(I6374,lvl_1[],2,FALSE),"Нет")</f>
        <v>Общий расчет</v>
      </c>
      <c r="D6374" s="11" t="str">
        <f>IFERROR(VLOOKUP(Rule!J6374,lvl_2[],2,FALSE),"Нет")</f>
        <v>Анализ даты</v>
      </c>
      <c r="E6374" s="11" t="str">
        <f>IFERROR(VLOOKUP(Rule!K6374,lvl_3[],2,FALSE),"Нет")</f>
        <v>Анализ даты</v>
      </c>
      <c r="F6374" s="11" t="str">
        <f>IFERROR(INDEX(lvl_4[],MATCH(L6374,lvl_4[ID],0),MATCH(TEXT(K6374,"##0"),lvl_4[#Headers],0)),"Нет")</f>
        <v>Символические звезды</v>
      </c>
      <c r="G6374" s="11" t="str">
        <f>IFERROR(INDEX(lvl_5[],MATCH(M6374,lvl_5[ID],0),MATCH(_xlfn.CONCAT(TEXT(K6374,"##0"),"_",TEXT(L6374,"##0")),lvl_5[#Headers],0)),"Нет")</f>
        <v>Одинокий феникс</v>
      </c>
      <c r="H6374" s="11" t="str">
        <f>IFERROR(INDEX(lvl_6[],MATCH(N6374,lvl_6[ID],0),MATCH(_xlfn.CONCAT(K6374,"_",L6374,"_",M6374),lvl_6[#Headers],0)),"Нет")</f>
        <v>Нет</v>
      </c>
      <c r="I6374" s="12">
        <v>1</v>
      </c>
      <c r="J6374" s="12">
        <v>4</v>
      </c>
      <c r="K6374" s="12">
        <v>1</v>
      </c>
      <c r="L6374" s="12">
        <v>5</v>
      </c>
      <c r="M6374" s="12">
        <v>25</v>
      </c>
      <c r="N6374" s="12">
        <v>2050</v>
      </c>
      <c r="O6374" s="12">
        <f>COUNTIF($P$2:P6374,P6374)</f>
        <v>1</v>
      </c>
      <c r="P6374" s="12" t="str">
        <f t="shared" si="360"/>
        <v>14105252050</v>
      </c>
      <c r="Q6374" s="12" t="str">
        <f t="shared" si="361"/>
        <v>141052520500001</v>
      </c>
      <c r="R6374" s="20" t="s">
        <v>4807</v>
      </c>
      <c r="U6374" s="12" t="s">
        <v>914</v>
      </c>
      <c r="W6374" s="12" t="s">
        <v>869</v>
      </c>
      <c r="AP6374" s="12" t="s">
        <v>100</v>
      </c>
      <c r="AR6374" s="12" t="s">
        <v>100</v>
      </c>
      <c r="BN6374" s="12">
        <v>1</v>
      </c>
      <c r="BP6374" s="12" t="s">
        <v>3804</v>
      </c>
      <c r="BR6374" s="9" t="s">
        <v>5071</v>
      </c>
      <c r="BS6374" s="9" t="s">
        <v>5074</v>
      </c>
      <c r="BT6374" s="9" t="s">
        <v>100</v>
      </c>
      <c r="BU6374" s="9" t="s">
        <v>100</v>
      </c>
      <c r="BV6374" s="9" t="s">
        <v>100</v>
      </c>
      <c r="BW6374" s="9" t="s">
        <v>100</v>
      </c>
      <c r="BX6374" s="9" t="s">
        <v>100</v>
      </c>
      <c r="BY6374" s="9" t="s">
        <v>100</v>
      </c>
    </row>
    <row r="6375" spans="1:77" ht="45" x14ac:dyDescent="0.25">
      <c r="A6375" s="12">
        <v>1</v>
      </c>
      <c r="B6375" s="11" t="str">
        <f t="shared" si="359"/>
        <v>Общий расчет. Анализ даты. Анализ даты. Символические звезды. Одинокий феникс. Нет</v>
      </c>
      <c r="C6375" s="11" t="str">
        <f>IFERROR(VLOOKUP(I6375,lvl_1[],2,FALSE),"Нет")</f>
        <v>Общий расчет</v>
      </c>
      <c r="D6375" s="11" t="str">
        <f>IFERROR(VLOOKUP(Rule!J6375,lvl_2[],2,FALSE),"Нет")</f>
        <v>Анализ даты</v>
      </c>
      <c r="E6375" s="11" t="str">
        <f>IFERROR(VLOOKUP(Rule!K6375,lvl_3[],2,FALSE),"Нет")</f>
        <v>Анализ даты</v>
      </c>
      <c r="F6375" s="11" t="str">
        <f>IFERROR(INDEX(lvl_4[],MATCH(L6375,lvl_4[ID],0),MATCH(TEXT(K6375,"##0"),lvl_4[#Headers],0)),"Нет")</f>
        <v>Символические звезды</v>
      </c>
      <c r="G6375" s="11" t="str">
        <f>IFERROR(INDEX(lvl_5[],MATCH(M6375,lvl_5[ID],0),MATCH(_xlfn.CONCAT(TEXT(K6375,"##0"),"_",TEXT(L6375,"##0")),lvl_5[#Headers],0)),"Нет")</f>
        <v>Одинокий феникс</v>
      </c>
      <c r="H6375" s="11" t="str">
        <f>IFERROR(INDEX(lvl_6[],MATCH(N6375,lvl_6[ID],0),MATCH(_xlfn.CONCAT(K6375,"_",L6375,"_",M6375),lvl_6[#Headers],0)),"Нет")</f>
        <v>Нет</v>
      </c>
      <c r="I6375" s="12">
        <v>1</v>
      </c>
      <c r="J6375" s="12">
        <v>4</v>
      </c>
      <c r="K6375" s="12">
        <v>1</v>
      </c>
      <c r="L6375" s="12">
        <v>5</v>
      </c>
      <c r="M6375" s="12">
        <v>25</v>
      </c>
      <c r="N6375" s="12">
        <v>2051</v>
      </c>
      <c r="O6375" s="12">
        <f>COUNTIF($P$2:P6375,P6375)</f>
        <v>1</v>
      </c>
      <c r="P6375" s="12" t="str">
        <f t="shared" si="360"/>
        <v>14105252051</v>
      </c>
      <c r="Q6375" s="12" t="str">
        <f t="shared" si="361"/>
        <v>141052520510001</v>
      </c>
      <c r="R6375" s="20" t="s">
        <v>4808</v>
      </c>
      <c r="U6375" s="12" t="s">
        <v>903</v>
      </c>
      <c r="W6375" s="12" t="s">
        <v>863</v>
      </c>
      <c r="AP6375" s="12" t="s">
        <v>100</v>
      </c>
      <c r="AR6375" s="12" t="s">
        <v>100</v>
      </c>
      <c r="BN6375" s="12">
        <v>1</v>
      </c>
      <c r="BP6375" s="12" t="s">
        <v>3804</v>
      </c>
      <c r="BR6375" s="9" t="s">
        <v>5073</v>
      </c>
      <c r="BS6375" s="9" t="s">
        <v>5083</v>
      </c>
      <c r="BT6375" s="9" t="s">
        <v>100</v>
      </c>
      <c r="BU6375" s="9" t="s">
        <v>100</v>
      </c>
      <c r="BV6375" s="9" t="s">
        <v>100</v>
      </c>
      <c r="BW6375" s="9" t="s">
        <v>100</v>
      </c>
      <c r="BX6375" s="9" t="s">
        <v>100</v>
      </c>
      <c r="BY6375" s="9" t="s">
        <v>100</v>
      </c>
    </row>
    <row r="6376" spans="1:77" ht="45" x14ac:dyDescent="0.25">
      <c r="A6376" s="12">
        <v>1</v>
      </c>
      <c r="B6376" s="11" t="str">
        <f t="shared" si="359"/>
        <v>Общий расчет. Анализ даты. Анализ даты. Символические звезды. Демон пустоты. Нет</v>
      </c>
      <c r="C6376" s="11" t="str">
        <f>IFERROR(VLOOKUP(I6376,lvl_1[],2,FALSE),"Нет")</f>
        <v>Общий расчет</v>
      </c>
      <c r="D6376" s="11" t="str">
        <f>IFERROR(VLOOKUP(Rule!J6376,lvl_2[],2,FALSE),"Нет")</f>
        <v>Анализ даты</v>
      </c>
      <c r="E6376" s="11" t="str">
        <f>IFERROR(VLOOKUP(Rule!K6376,lvl_3[],2,FALSE),"Нет")</f>
        <v>Анализ даты</v>
      </c>
      <c r="F6376" s="11" t="str">
        <f>IFERROR(INDEX(lvl_4[],MATCH(L6376,lvl_4[ID],0),MATCH(TEXT(K6376,"##0"),lvl_4[#Headers],0)),"Нет")</f>
        <v>Символические звезды</v>
      </c>
      <c r="G6376" s="11" t="str">
        <f>IFERROR(INDEX(lvl_5[],MATCH(M6376,lvl_5[ID],0),MATCH(_xlfn.CONCAT(TEXT(K6376,"##0"),"_",TEXT(L6376,"##0")),lvl_5[#Headers],0)),"Нет")</f>
        <v>Демон пустоты</v>
      </c>
      <c r="H6376" s="11" t="str">
        <f>IFERROR(INDEX(lvl_6[],MATCH(N6376,lvl_6[ID],0),MATCH(_xlfn.CONCAT(K6376,"_",L6376,"_",M6376),lvl_6[#Headers],0)),"Нет")</f>
        <v>Нет</v>
      </c>
      <c r="I6376" s="12">
        <v>1</v>
      </c>
      <c r="J6376" s="12">
        <v>4</v>
      </c>
      <c r="K6376" s="12">
        <v>1</v>
      </c>
      <c r="L6376" s="12">
        <v>5</v>
      </c>
      <c r="M6376" s="12">
        <v>26</v>
      </c>
      <c r="N6376" s="12">
        <v>2052</v>
      </c>
      <c r="O6376" s="12">
        <f>COUNTIF($P$2:P6376,P6376)</f>
        <v>1</v>
      </c>
      <c r="P6376" s="12" t="str">
        <f t="shared" si="360"/>
        <v>14105262052</v>
      </c>
      <c r="Q6376" s="12" t="str">
        <f t="shared" si="361"/>
        <v>141052620520001</v>
      </c>
      <c r="R6376" s="20" t="s">
        <v>4809</v>
      </c>
      <c r="U6376" s="12" t="s">
        <v>899</v>
      </c>
      <c r="W6376" s="12" t="s">
        <v>869</v>
      </c>
      <c r="AP6376" s="12" t="s">
        <v>100</v>
      </c>
      <c r="AR6376" s="12" t="s">
        <v>100</v>
      </c>
      <c r="BN6376" s="12">
        <v>1</v>
      </c>
      <c r="BP6376" s="12" t="s">
        <v>3804</v>
      </c>
      <c r="BR6376" s="9" t="s">
        <v>5089</v>
      </c>
      <c r="BS6376" s="9" t="s">
        <v>5074</v>
      </c>
      <c r="BT6376" s="9" t="s">
        <v>100</v>
      </c>
      <c r="BU6376" s="9" t="s">
        <v>100</v>
      </c>
      <c r="BV6376" s="9" t="s">
        <v>100</v>
      </c>
      <c r="BW6376" s="9" t="s">
        <v>100</v>
      </c>
      <c r="BX6376" s="9" t="s">
        <v>100</v>
      </c>
      <c r="BY6376" s="9" t="s">
        <v>100</v>
      </c>
    </row>
    <row r="6377" spans="1:77" ht="45" x14ac:dyDescent="0.25">
      <c r="A6377" s="12">
        <v>1</v>
      </c>
      <c r="B6377" s="11" t="str">
        <f t="shared" si="359"/>
        <v>Общий расчет. Анализ даты. Анализ даты. Символические звезды. Демон пустоты. Нет</v>
      </c>
      <c r="C6377" s="11" t="str">
        <f>IFERROR(VLOOKUP(I6377,lvl_1[],2,FALSE),"Нет")</f>
        <v>Общий расчет</v>
      </c>
      <c r="D6377" s="11" t="str">
        <f>IFERROR(VLOOKUP(Rule!J6377,lvl_2[],2,FALSE),"Нет")</f>
        <v>Анализ даты</v>
      </c>
      <c r="E6377" s="11" t="str">
        <f>IFERROR(VLOOKUP(Rule!K6377,lvl_3[],2,FALSE),"Нет")</f>
        <v>Анализ даты</v>
      </c>
      <c r="F6377" s="11" t="str">
        <f>IFERROR(INDEX(lvl_4[],MATCH(L6377,lvl_4[ID],0),MATCH(TEXT(K6377,"##0"),lvl_4[#Headers],0)),"Нет")</f>
        <v>Символические звезды</v>
      </c>
      <c r="G6377" s="11" t="str">
        <f>IFERROR(INDEX(lvl_5[],MATCH(M6377,lvl_5[ID],0),MATCH(_xlfn.CONCAT(TEXT(K6377,"##0"),"_",TEXT(L6377,"##0")),lvl_5[#Headers],0)),"Нет")</f>
        <v>Демон пустоты</v>
      </c>
      <c r="H6377" s="11" t="str">
        <f>IFERROR(INDEX(lvl_6[],MATCH(N6377,lvl_6[ID],0),MATCH(_xlfn.CONCAT(K6377,"_",L6377,"_",M6377),lvl_6[#Headers],0)),"Нет")</f>
        <v>Нет</v>
      </c>
      <c r="I6377" s="12">
        <v>1</v>
      </c>
      <c r="J6377" s="12">
        <v>4</v>
      </c>
      <c r="K6377" s="12">
        <v>1</v>
      </c>
      <c r="L6377" s="12">
        <v>5</v>
      </c>
      <c r="M6377" s="12">
        <v>26</v>
      </c>
      <c r="N6377" s="12">
        <v>2053</v>
      </c>
      <c r="O6377" s="12">
        <f>COUNTIF($P$2:P6377,P6377)</f>
        <v>1</v>
      </c>
      <c r="P6377" s="12" t="str">
        <f t="shared" si="360"/>
        <v>14105262053</v>
      </c>
      <c r="Q6377" s="12" t="str">
        <f t="shared" si="361"/>
        <v>141052620530001</v>
      </c>
      <c r="R6377" s="20" t="s">
        <v>4810</v>
      </c>
      <c r="U6377" s="12" t="s">
        <v>899</v>
      </c>
      <c r="W6377" s="12" t="s">
        <v>867</v>
      </c>
      <c r="AP6377" s="12" t="s">
        <v>100</v>
      </c>
      <c r="AR6377" s="12" t="s">
        <v>100</v>
      </c>
      <c r="BN6377" s="12">
        <v>1</v>
      </c>
      <c r="BP6377" s="12" t="s">
        <v>3804</v>
      </c>
      <c r="BR6377" s="9" t="s">
        <v>5089</v>
      </c>
      <c r="BS6377" s="9" t="s">
        <v>5070</v>
      </c>
      <c r="BT6377" s="9" t="s">
        <v>100</v>
      </c>
      <c r="BU6377" s="9" t="s">
        <v>100</v>
      </c>
      <c r="BV6377" s="9" t="s">
        <v>100</v>
      </c>
      <c r="BW6377" s="9" t="s">
        <v>100</v>
      </c>
      <c r="BX6377" s="9" t="s">
        <v>100</v>
      </c>
      <c r="BY6377" s="9" t="s">
        <v>100</v>
      </c>
    </row>
    <row r="6378" spans="1:77" ht="45" x14ac:dyDescent="0.25">
      <c r="A6378" s="12">
        <v>1</v>
      </c>
      <c r="B6378" s="11" t="str">
        <f t="shared" si="359"/>
        <v>Общий расчет. Анализ даты. Анализ даты. Символические звезды. Демон пустоты. Нет</v>
      </c>
      <c r="C6378" s="11" t="str">
        <f>IFERROR(VLOOKUP(I6378,lvl_1[],2,FALSE),"Нет")</f>
        <v>Общий расчет</v>
      </c>
      <c r="D6378" s="11" t="str">
        <f>IFERROR(VLOOKUP(Rule!J6378,lvl_2[],2,FALSE),"Нет")</f>
        <v>Анализ даты</v>
      </c>
      <c r="E6378" s="11" t="str">
        <f>IFERROR(VLOOKUP(Rule!K6378,lvl_3[],2,FALSE),"Нет")</f>
        <v>Анализ даты</v>
      </c>
      <c r="F6378" s="11" t="str">
        <f>IFERROR(INDEX(lvl_4[],MATCH(L6378,lvl_4[ID],0),MATCH(TEXT(K6378,"##0"),lvl_4[#Headers],0)),"Нет")</f>
        <v>Символические звезды</v>
      </c>
      <c r="G6378" s="11" t="str">
        <f>IFERROR(INDEX(lvl_5[],MATCH(M6378,lvl_5[ID],0),MATCH(_xlfn.CONCAT(TEXT(K6378,"##0"),"_",TEXT(L6378,"##0")),lvl_5[#Headers],0)),"Нет")</f>
        <v>Демон пустоты</v>
      </c>
      <c r="H6378" s="11" t="str">
        <f>IFERROR(INDEX(lvl_6[],MATCH(N6378,lvl_6[ID],0),MATCH(_xlfn.CONCAT(K6378,"_",L6378,"_",M6378),lvl_6[#Headers],0)),"Нет")</f>
        <v>Нет</v>
      </c>
      <c r="I6378" s="12">
        <v>1</v>
      </c>
      <c r="J6378" s="12">
        <v>4</v>
      </c>
      <c r="K6378" s="12">
        <v>1</v>
      </c>
      <c r="L6378" s="12">
        <v>5</v>
      </c>
      <c r="M6378" s="12">
        <v>26</v>
      </c>
      <c r="N6378" s="12">
        <v>2054</v>
      </c>
      <c r="O6378" s="12">
        <f>COUNTIF($P$2:P6378,P6378)</f>
        <v>1</v>
      </c>
      <c r="P6378" s="12" t="str">
        <f t="shared" si="360"/>
        <v>14105262054</v>
      </c>
      <c r="Q6378" s="12" t="str">
        <f t="shared" si="361"/>
        <v>141052620540001</v>
      </c>
      <c r="R6378" s="20" t="s">
        <v>4811</v>
      </c>
      <c r="U6378" s="12" t="s">
        <v>899</v>
      </c>
      <c r="W6378" s="12" t="s">
        <v>865</v>
      </c>
      <c r="AP6378" s="12" t="s">
        <v>100</v>
      </c>
      <c r="AR6378" s="12" t="s">
        <v>100</v>
      </c>
      <c r="BN6378" s="12">
        <v>1</v>
      </c>
      <c r="BP6378" s="12" t="s">
        <v>3804</v>
      </c>
      <c r="BR6378" s="9" t="s">
        <v>5089</v>
      </c>
      <c r="BS6378" s="9" t="s">
        <v>5085</v>
      </c>
      <c r="BT6378" s="9" t="s">
        <v>100</v>
      </c>
      <c r="BU6378" s="9" t="s">
        <v>100</v>
      </c>
      <c r="BV6378" s="9" t="s">
        <v>100</v>
      </c>
      <c r="BW6378" s="9" t="s">
        <v>100</v>
      </c>
      <c r="BX6378" s="9" t="s">
        <v>100</v>
      </c>
      <c r="BY6378" s="9" t="s">
        <v>100</v>
      </c>
    </row>
    <row r="6379" spans="1:77" ht="45" x14ac:dyDescent="0.25">
      <c r="A6379" s="12">
        <v>1</v>
      </c>
      <c r="B6379" s="11" t="str">
        <f t="shared" si="359"/>
        <v>Общий расчет. Анализ даты. Анализ даты. Символические звезды. Демон пустоты. Нет</v>
      </c>
      <c r="C6379" s="11" t="str">
        <f>IFERROR(VLOOKUP(I6379,lvl_1[],2,FALSE),"Нет")</f>
        <v>Общий расчет</v>
      </c>
      <c r="D6379" s="11" t="str">
        <f>IFERROR(VLOOKUP(Rule!J6379,lvl_2[],2,FALSE),"Нет")</f>
        <v>Анализ даты</v>
      </c>
      <c r="E6379" s="11" t="str">
        <f>IFERROR(VLOOKUP(Rule!K6379,lvl_3[],2,FALSE),"Нет")</f>
        <v>Анализ даты</v>
      </c>
      <c r="F6379" s="11" t="str">
        <f>IFERROR(INDEX(lvl_4[],MATCH(L6379,lvl_4[ID],0),MATCH(TEXT(K6379,"##0"),lvl_4[#Headers],0)),"Нет")</f>
        <v>Символические звезды</v>
      </c>
      <c r="G6379" s="11" t="str">
        <f>IFERROR(INDEX(lvl_5[],MATCH(M6379,lvl_5[ID],0),MATCH(_xlfn.CONCAT(TEXT(K6379,"##0"),"_",TEXT(L6379,"##0")),lvl_5[#Headers],0)),"Нет")</f>
        <v>Демон пустоты</v>
      </c>
      <c r="H6379" s="11" t="str">
        <f>IFERROR(INDEX(lvl_6[],MATCH(N6379,lvl_6[ID],0),MATCH(_xlfn.CONCAT(K6379,"_",L6379,"_",M6379),lvl_6[#Headers],0)),"Нет")</f>
        <v>Нет</v>
      </c>
      <c r="I6379" s="12">
        <v>1</v>
      </c>
      <c r="J6379" s="12">
        <v>4</v>
      </c>
      <c r="K6379" s="12">
        <v>1</v>
      </c>
      <c r="L6379" s="12">
        <v>5</v>
      </c>
      <c r="M6379" s="12">
        <v>26</v>
      </c>
      <c r="N6379" s="12">
        <v>2055</v>
      </c>
      <c r="O6379" s="12">
        <f>COUNTIF($P$2:P6379,P6379)</f>
        <v>1</v>
      </c>
      <c r="P6379" s="12" t="str">
        <f t="shared" si="360"/>
        <v>14105262055</v>
      </c>
      <c r="Q6379" s="12" t="str">
        <f t="shared" si="361"/>
        <v>141052620550001</v>
      </c>
      <c r="R6379" s="20" t="s">
        <v>4812</v>
      </c>
      <c r="U6379" s="12" t="s">
        <v>899</v>
      </c>
      <c r="W6379" s="12" t="s">
        <v>863</v>
      </c>
      <c r="AP6379" s="12" t="s">
        <v>100</v>
      </c>
      <c r="AR6379" s="12" t="s">
        <v>100</v>
      </c>
      <c r="BN6379" s="12">
        <v>1</v>
      </c>
      <c r="BP6379" s="12" t="s">
        <v>3804</v>
      </c>
      <c r="BR6379" s="9" t="s">
        <v>5089</v>
      </c>
      <c r="BS6379" s="9" t="s">
        <v>5083</v>
      </c>
      <c r="BT6379" s="9" t="s">
        <v>100</v>
      </c>
      <c r="BU6379" s="9" t="s">
        <v>100</v>
      </c>
      <c r="BV6379" s="9" t="s">
        <v>100</v>
      </c>
      <c r="BW6379" s="9" t="s">
        <v>100</v>
      </c>
      <c r="BX6379" s="9" t="s">
        <v>100</v>
      </c>
      <c r="BY6379" s="9" t="s">
        <v>100</v>
      </c>
    </row>
    <row r="6380" spans="1:77" ht="45" x14ac:dyDescent="0.25">
      <c r="A6380" s="12">
        <v>1</v>
      </c>
      <c r="B6380" s="11" t="str">
        <f t="shared" si="359"/>
        <v>Общий расчет. Анализ даты. Анализ даты. Символические звезды. Демон пустоты. Нет</v>
      </c>
      <c r="C6380" s="11" t="str">
        <f>IFERROR(VLOOKUP(I6380,lvl_1[],2,FALSE),"Нет")</f>
        <v>Общий расчет</v>
      </c>
      <c r="D6380" s="11" t="str">
        <f>IFERROR(VLOOKUP(Rule!J6380,lvl_2[],2,FALSE),"Нет")</f>
        <v>Анализ даты</v>
      </c>
      <c r="E6380" s="11" t="str">
        <f>IFERROR(VLOOKUP(Rule!K6380,lvl_3[],2,FALSE),"Нет")</f>
        <v>Анализ даты</v>
      </c>
      <c r="F6380" s="11" t="str">
        <f>IFERROR(INDEX(lvl_4[],MATCH(L6380,lvl_4[ID],0),MATCH(TEXT(K6380,"##0"),lvl_4[#Headers],0)),"Нет")</f>
        <v>Символические звезды</v>
      </c>
      <c r="G6380" s="11" t="str">
        <f>IFERROR(INDEX(lvl_5[],MATCH(M6380,lvl_5[ID],0),MATCH(_xlfn.CONCAT(TEXT(K6380,"##0"),"_",TEXT(L6380,"##0")),lvl_5[#Headers],0)),"Нет")</f>
        <v>Демон пустоты</v>
      </c>
      <c r="H6380" s="11" t="str">
        <f>IFERROR(INDEX(lvl_6[],MATCH(N6380,lvl_6[ID],0),MATCH(_xlfn.CONCAT(K6380,"_",L6380,"_",M6380),lvl_6[#Headers],0)),"Нет")</f>
        <v>Нет</v>
      </c>
      <c r="I6380" s="12">
        <v>1</v>
      </c>
      <c r="J6380" s="12">
        <v>4</v>
      </c>
      <c r="K6380" s="12">
        <v>1</v>
      </c>
      <c r="L6380" s="12">
        <v>5</v>
      </c>
      <c r="M6380" s="12">
        <v>26</v>
      </c>
      <c r="N6380" s="12">
        <v>2056</v>
      </c>
      <c r="O6380" s="12">
        <f>COUNTIF($P$2:P6380,P6380)</f>
        <v>1</v>
      </c>
      <c r="P6380" s="12" t="str">
        <f t="shared" si="360"/>
        <v>14105262056</v>
      </c>
      <c r="Q6380" s="12" t="str">
        <f t="shared" si="361"/>
        <v>141052620560001</v>
      </c>
      <c r="R6380" s="20" t="s">
        <v>4813</v>
      </c>
      <c r="U6380" s="12" t="s">
        <v>899</v>
      </c>
      <c r="W6380" s="12" t="s">
        <v>861</v>
      </c>
      <c r="AP6380" s="12" t="s">
        <v>100</v>
      </c>
      <c r="AR6380" s="12" t="s">
        <v>100</v>
      </c>
      <c r="BN6380" s="12">
        <v>1</v>
      </c>
      <c r="BP6380" s="12" t="s">
        <v>3804</v>
      </c>
      <c r="BR6380" s="9" t="s">
        <v>5089</v>
      </c>
      <c r="BS6380" s="9" t="s">
        <v>5069</v>
      </c>
      <c r="BT6380" s="9" t="s">
        <v>100</v>
      </c>
      <c r="BU6380" s="9" t="s">
        <v>100</v>
      </c>
      <c r="BV6380" s="9" t="s">
        <v>100</v>
      </c>
      <c r="BW6380" s="9" t="s">
        <v>100</v>
      </c>
      <c r="BX6380" s="9" t="s">
        <v>100</v>
      </c>
      <c r="BY6380" s="9" t="s">
        <v>100</v>
      </c>
    </row>
    <row r="6381" spans="1:77" ht="45" x14ac:dyDescent="0.25">
      <c r="A6381" s="12">
        <v>1</v>
      </c>
      <c r="B6381" s="11" t="str">
        <f t="shared" si="359"/>
        <v>Общий расчет. Анализ даты. Анализ даты. Символические звезды. Демон пустоты. Нет</v>
      </c>
      <c r="C6381" s="11" t="str">
        <f>IFERROR(VLOOKUP(I6381,lvl_1[],2,FALSE),"Нет")</f>
        <v>Общий расчет</v>
      </c>
      <c r="D6381" s="11" t="str">
        <f>IFERROR(VLOOKUP(Rule!J6381,lvl_2[],2,FALSE),"Нет")</f>
        <v>Анализ даты</v>
      </c>
      <c r="E6381" s="11" t="str">
        <f>IFERROR(VLOOKUP(Rule!K6381,lvl_3[],2,FALSE),"Нет")</f>
        <v>Анализ даты</v>
      </c>
      <c r="F6381" s="11" t="str">
        <f>IFERROR(INDEX(lvl_4[],MATCH(L6381,lvl_4[ID],0),MATCH(TEXT(K6381,"##0"),lvl_4[#Headers],0)),"Нет")</f>
        <v>Символические звезды</v>
      </c>
      <c r="G6381" s="11" t="str">
        <f>IFERROR(INDEX(lvl_5[],MATCH(M6381,lvl_5[ID],0),MATCH(_xlfn.CONCAT(TEXT(K6381,"##0"),"_",TEXT(L6381,"##0")),lvl_5[#Headers],0)),"Нет")</f>
        <v>Демон пустоты</v>
      </c>
      <c r="H6381" s="11" t="str">
        <f>IFERROR(INDEX(lvl_6[],MATCH(N6381,lvl_6[ID],0),MATCH(_xlfn.CONCAT(K6381,"_",L6381,"_",M6381),lvl_6[#Headers],0)),"Нет")</f>
        <v>Нет</v>
      </c>
      <c r="I6381" s="12">
        <v>1</v>
      </c>
      <c r="J6381" s="12">
        <v>4</v>
      </c>
      <c r="K6381" s="12">
        <v>1</v>
      </c>
      <c r="L6381" s="12">
        <v>5</v>
      </c>
      <c r="M6381" s="12">
        <v>26</v>
      </c>
      <c r="N6381" s="12">
        <v>2057</v>
      </c>
      <c r="O6381" s="12">
        <f>COUNTIF($P$2:P6381,P6381)</f>
        <v>1</v>
      </c>
      <c r="P6381" s="12" t="str">
        <f t="shared" si="360"/>
        <v>14105262057</v>
      </c>
      <c r="Q6381" s="12" t="str">
        <f t="shared" si="361"/>
        <v>141052620570001</v>
      </c>
      <c r="R6381" s="20" t="s">
        <v>4814</v>
      </c>
      <c r="U6381" s="12" t="s">
        <v>899</v>
      </c>
      <c r="W6381" s="12" t="s">
        <v>859</v>
      </c>
      <c r="AP6381" s="12" t="s">
        <v>100</v>
      </c>
      <c r="AR6381" s="12" t="s">
        <v>100</v>
      </c>
      <c r="BN6381" s="12">
        <v>1</v>
      </c>
      <c r="BP6381" s="12" t="s">
        <v>3804</v>
      </c>
      <c r="BR6381" s="9" t="s">
        <v>5089</v>
      </c>
      <c r="BS6381" s="9" t="s">
        <v>5078</v>
      </c>
      <c r="BT6381" s="9" t="s">
        <v>100</v>
      </c>
      <c r="BU6381" s="9" t="s">
        <v>100</v>
      </c>
      <c r="BV6381" s="9" t="s">
        <v>100</v>
      </c>
      <c r="BW6381" s="9" t="s">
        <v>100</v>
      </c>
      <c r="BX6381" s="9" t="s">
        <v>100</v>
      </c>
      <c r="BY6381" s="9" t="s">
        <v>100</v>
      </c>
    </row>
    <row r="6382" spans="1:77" ht="45" x14ac:dyDescent="0.25">
      <c r="A6382" s="12">
        <v>1</v>
      </c>
      <c r="B6382" s="11" t="str">
        <f t="shared" si="359"/>
        <v>Общий расчет. Анализ даты. Анализ даты. Символические звезды. Демон пустоты. Нет</v>
      </c>
      <c r="C6382" s="11" t="str">
        <f>IFERROR(VLOOKUP(I6382,lvl_1[],2,FALSE),"Нет")</f>
        <v>Общий расчет</v>
      </c>
      <c r="D6382" s="11" t="str">
        <f>IFERROR(VLOOKUP(Rule!J6382,lvl_2[],2,FALSE),"Нет")</f>
        <v>Анализ даты</v>
      </c>
      <c r="E6382" s="11" t="str">
        <f>IFERROR(VLOOKUP(Rule!K6382,lvl_3[],2,FALSE),"Нет")</f>
        <v>Анализ даты</v>
      </c>
      <c r="F6382" s="11" t="str">
        <f>IFERROR(INDEX(lvl_4[],MATCH(L6382,lvl_4[ID],0),MATCH(TEXT(K6382,"##0"),lvl_4[#Headers],0)),"Нет")</f>
        <v>Символические звезды</v>
      </c>
      <c r="G6382" s="11" t="str">
        <f>IFERROR(INDEX(lvl_5[],MATCH(M6382,lvl_5[ID],0),MATCH(_xlfn.CONCAT(TEXT(K6382,"##0"),"_",TEXT(L6382,"##0")),lvl_5[#Headers],0)),"Нет")</f>
        <v>Демон пустоты</v>
      </c>
      <c r="H6382" s="11" t="str">
        <f>IFERROR(INDEX(lvl_6[],MATCH(N6382,lvl_6[ID],0),MATCH(_xlfn.CONCAT(K6382,"_",L6382,"_",M6382),lvl_6[#Headers],0)),"Нет")</f>
        <v>Нет</v>
      </c>
      <c r="I6382" s="12">
        <v>1</v>
      </c>
      <c r="J6382" s="12">
        <v>4</v>
      </c>
      <c r="K6382" s="12">
        <v>1</v>
      </c>
      <c r="L6382" s="12">
        <v>5</v>
      </c>
      <c r="M6382" s="12">
        <v>26</v>
      </c>
      <c r="N6382" s="12">
        <v>2058</v>
      </c>
      <c r="O6382" s="12">
        <f>COUNTIF($P$2:P6382,P6382)</f>
        <v>1</v>
      </c>
      <c r="P6382" s="12" t="str">
        <f t="shared" si="360"/>
        <v>14105262058</v>
      </c>
      <c r="Q6382" s="12" t="str">
        <f t="shared" si="361"/>
        <v>141052620580001</v>
      </c>
      <c r="R6382" s="20" t="s">
        <v>4815</v>
      </c>
      <c r="U6382" s="12" t="s">
        <v>901</v>
      </c>
      <c r="W6382" s="12" t="s">
        <v>870</v>
      </c>
      <c r="AP6382" s="12" t="s">
        <v>100</v>
      </c>
      <c r="AR6382" s="12" t="s">
        <v>100</v>
      </c>
      <c r="BN6382" s="12">
        <v>1</v>
      </c>
      <c r="BP6382" s="12" t="s">
        <v>3804</v>
      </c>
      <c r="BR6382" s="9" t="s">
        <v>5088</v>
      </c>
      <c r="BS6382" s="9" t="s">
        <v>5076</v>
      </c>
      <c r="BT6382" s="9" t="s">
        <v>100</v>
      </c>
      <c r="BU6382" s="9" t="s">
        <v>100</v>
      </c>
      <c r="BV6382" s="9" t="s">
        <v>100</v>
      </c>
      <c r="BW6382" s="9" t="s">
        <v>100</v>
      </c>
      <c r="BX6382" s="9" t="s">
        <v>100</v>
      </c>
      <c r="BY6382" s="9" t="s">
        <v>100</v>
      </c>
    </row>
    <row r="6383" spans="1:77" ht="45" x14ac:dyDescent="0.25">
      <c r="A6383" s="12">
        <v>1</v>
      </c>
      <c r="B6383" s="11" t="str">
        <f t="shared" si="359"/>
        <v>Общий расчет. Анализ даты. Анализ даты. Символические звезды. Демон пустоты. Нет</v>
      </c>
      <c r="C6383" s="11" t="str">
        <f>IFERROR(VLOOKUP(I6383,lvl_1[],2,FALSE),"Нет")</f>
        <v>Общий расчет</v>
      </c>
      <c r="D6383" s="11" t="str">
        <f>IFERROR(VLOOKUP(Rule!J6383,lvl_2[],2,FALSE),"Нет")</f>
        <v>Анализ даты</v>
      </c>
      <c r="E6383" s="11" t="str">
        <f>IFERROR(VLOOKUP(Rule!K6383,lvl_3[],2,FALSE),"Нет")</f>
        <v>Анализ даты</v>
      </c>
      <c r="F6383" s="11" t="str">
        <f>IFERROR(INDEX(lvl_4[],MATCH(L6383,lvl_4[ID],0),MATCH(TEXT(K6383,"##0"),lvl_4[#Headers],0)),"Нет")</f>
        <v>Символические звезды</v>
      </c>
      <c r="G6383" s="11" t="str">
        <f>IFERROR(INDEX(lvl_5[],MATCH(M6383,lvl_5[ID],0),MATCH(_xlfn.CONCAT(TEXT(K6383,"##0"),"_",TEXT(L6383,"##0")),lvl_5[#Headers],0)),"Нет")</f>
        <v>Демон пустоты</v>
      </c>
      <c r="H6383" s="11" t="str">
        <f>IFERROR(INDEX(lvl_6[],MATCH(N6383,lvl_6[ID],0),MATCH(_xlfn.CONCAT(K6383,"_",L6383,"_",M6383),lvl_6[#Headers],0)),"Нет")</f>
        <v>Нет</v>
      </c>
      <c r="I6383" s="12">
        <v>1</v>
      </c>
      <c r="J6383" s="12">
        <v>4</v>
      </c>
      <c r="K6383" s="12">
        <v>1</v>
      </c>
      <c r="L6383" s="12">
        <v>5</v>
      </c>
      <c r="M6383" s="12">
        <v>26</v>
      </c>
      <c r="N6383" s="12">
        <v>2059</v>
      </c>
      <c r="O6383" s="12">
        <f>COUNTIF($P$2:P6383,P6383)</f>
        <v>1</v>
      </c>
      <c r="P6383" s="12" t="str">
        <f t="shared" si="360"/>
        <v>14105262059</v>
      </c>
      <c r="Q6383" s="12" t="str">
        <f t="shared" si="361"/>
        <v>141052620590001</v>
      </c>
      <c r="R6383" s="20" t="s">
        <v>4816</v>
      </c>
      <c r="U6383" s="12" t="s">
        <v>901</v>
      </c>
      <c r="W6383" s="12" t="s">
        <v>868</v>
      </c>
      <c r="AP6383" s="12" t="s">
        <v>100</v>
      </c>
      <c r="AR6383" s="12" t="s">
        <v>100</v>
      </c>
      <c r="BN6383" s="12">
        <v>1</v>
      </c>
      <c r="BP6383" s="12" t="s">
        <v>3804</v>
      </c>
      <c r="BR6383" s="9" t="s">
        <v>5088</v>
      </c>
      <c r="BS6383" s="9" t="s">
        <v>5087</v>
      </c>
      <c r="BT6383" s="9" t="s">
        <v>100</v>
      </c>
      <c r="BU6383" s="9" t="s">
        <v>100</v>
      </c>
      <c r="BV6383" s="9" t="s">
        <v>100</v>
      </c>
      <c r="BW6383" s="9" t="s">
        <v>100</v>
      </c>
      <c r="BX6383" s="9" t="s">
        <v>100</v>
      </c>
      <c r="BY6383" s="9" t="s">
        <v>100</v>
      </c>
    </row>
    <row r="6384" spans="1:77" ht="45" x14ac:dyDescent="0.25">
      <c r="A6384" s="12">
        <v>1</v>
      </c>
      <c r="B6384" s="11" t="str">
        <f t="shared" si="359"/>
        <v>Общий расчет. Анализ даты. Анализ даты. Символические звезды. Демон пустоты. Нет</v>
      </c>
      <c r="C6384" s="11" t="str">
        <f>IFERROR(VLOOKUP(I6384,lvl_1[],2,FALSE),"Нет")</f>
        <v>Общий расчет</v>
      </c>
      <c r="D6384" s="11" t="str">
        <f>IFERROR(VLOOKUP(Rule!J6384,lvl_2[],2,FALSE),"Нет")</f>
        <v>Анализ даты</v>
      </c>
      <c r="E6384" s="11" t="str">
        <f>IFERROR(VLOOKUP(Rule!K6384,lvl_3[],2,FALSE),"Нет")</f>
        <v>Анализ даты</v>
      </c>
      <c r="F6384" s="11" t="str">
        <f>IFERROR(INDEX(lvl_4[],MATCH(L6384,lvl_4[ID],0),MATCH(TEXT(K6384,"##0"),lvl_4[#Headers],0)),"Нет")</f>
        <v>Символические звезды</v>
      </c>
      <c r="G6384" s="11" t="str">
        <f>IFERROR(INDEX(lvl_5[],MATCH(M6384,lvl_5[ID],0),MATCH(_xlfn.CONCAT(TEXT(K6384,"##0"),"_",TEXT(L6384,"##0")),lvl_5[#Headers],0)),"Нет")</f>
        <v>Демон пустоты</v>
      </c>
      <c r="H6384" s="11" t="str">
        <f>IFERROR(INDEX(lvl_6[],MATCH(N6384,lvl_6[ID],0),MATCH(_xlfn.CONCAT(K6384,"_",L6384,"_",M6384),lvl_6[#Headers],0)),"Нет")</f>
        <v>Нет</v>
      </c>
      <c r="I6384" s="12">
        <v>1</v>
      </c>
      <c r="J6384" s="12">
        <v>4</v>
      </c>
      <c r="K6384" s="12">
        <v>1</v>
      </c>
      <c r="L6384" s="12">
        <v>5</v>
      </c>
      <c r="M6384" s="12">
        <v>26</v>
      </c>
      <c r="N6384" s="12">
        <v>2060</v>
      </c>
      <c r="O6384" s="12">
        <f>COUNTIF($P$2:P6384,P6384)</f>
        <v>1</v>
      </c>
      <c r="P6384" s="12" t="str">
        <f t="shared" si="360"/>
        <v>14105262060</v>
      </c>
      <c r="Q6384" s="12" t="str">
        <f t="shared" si="361"/>
        <v>141052620600001</v>
      </c>
      <c r="R6384" s="20" t="s">
        <v>4817</v>
      </c>
      <c r="U6384" s="12" t="s">
        <v>901</v>
      </c>
      <c r="W6384" s="12" t="s">
        <v>866</v>
      </c>
      <c r="AP6384" s="12" t="s">
        <v>100</v>
      </c>
      <c r="AR6384" s="12" t="s">
        <v>100</v>
      </c>
      <c r="BN6384" s="12">
        <v>1</v>
      </c>
      <c r="BP6384" s="12" t="s">
        <v>3804</v>
      </c>
      <c r="BR6384" s="9" t="s">
        <v>5088</v>
      </c>
      <c r="BS6384" s="9" t="s">
        <v>5086</v>
      </c>
      <c r="BT6384" s="9" t="s">
        <v>100</v>
      </c>
      <c r="BU6384" s="9" t="s">
        <v>100</v>
      </c>
      <c r="BV6384" s="9" t="s">
        <v>100</v>
      </c>
      <c r="BW6384" s="9" t="s">
        <v>100</v>
      </c>
      <c r="BX6384" s="9" t="s">
        <v>100</v>
      </c>
      <c r="BY6384" s="9" t="s">
        <v>100</v>
      </c>
    </row>
    <row r="6385" spans="1:77" ht="45" x14ac:dyDescent="0.25">
      <c r="A6385" s="12">
        <v>1</v>
      </c>
      <c r="B6385" s="11" t="str">
        <f t="shared" si="359"/>
        <v>Общий расчет. Анализ даты. Анализ даты. Символические звезды. Демон пустоты. Нет</v>
      </c>
      <c r="C6385" s="11" t="str">
        <f>IFERROR(VLOOKUP(I6385,lvl_1[],2,FALSE),"Нет")</f>
        <v>Общий расчет</v>
      </c>
      <c r="D6385" s="11" t="str">
        <f>IFERROR(VLOOKUP(Rule!J6385,lvl_2[],2,FALSE),"Нет")</f>
        <v>Анализ даты</v>
      </c>
      <c r="E6385" s="11" t="str">
        <f>IFERROR(VLOOKUP(Rule!K6385,lvl_3[],2,FALSE),"Нет")</f>
        <v>Анализ даты</v>
      </c>
      <c r="F6385" s="11" t="str">
        <f>IFERROR(INDEX(lvl_4[],MATCH(L6385,lvl_4[ID],0),MATCH(TEXT(K6385,"##0"),lvl_4[#Headers],0)),"Нет")</f>
        <v>Символические звезды</v>
      </c>
      <c r="G6385" s="11" t="str">
        <f>IFERROR(INDEX(lvl_5[],MATCH(M6385,lvl_5[ID],0),MATCH(_xlfn.CONCAT(TEXT(K6385,"##0"),"_",TEXT(L6385,"##0")),lvl_5[#Headers],0)),"Нет")</f>
        <v>Демон пустоты</v>
      </c>
      <c r="H6385" s="11" t="str">
        <f>IFERROR(INDEX(lvl_6[],MATCH(N6385,lvl_6[ID],0),MATCH(_xlfn.CONCAT(K6385,"_",L6385,"_",M6385),lvl_6[#Headers],0)),"Нет")</f>
        <v>Нет</v>
      </c>
      <c r="I6385" s="12">
        <v>1</v>
      </c>
      <c r="J6385" s="12">
        <v>4</v>
      </c>
      <c r="K6385" s="12">
        <v>1</v>
      </c>
      <c r="L6385" s="12">
        <v>5</v>
      </c>
      <c r="M6385" s="12">
        <v>26</v>
      </c>
      <c r="N6385" s="12">
        <v>2061</v>
      </c>
      <c r="O6385" s="12">
        <f>COUNTIF($P$2:P6385,P6385)</f>
        <v>1</v>
      </c>
      <c r="P6385" s="12" t="str">
        <f t="shared" si="360"/>
        <v>14105262061</v>
      </c>
      <c r="Q6385" s="12" t="str">
        <f t="shared" si="361"/>
        <v>141052620610001</v>
      </c>
      <c r="R6385" s="20" t="s">
        <v>4818</v>
      </c>
      <c r="U6385" s="12" t="s">
        <v>901</v>
      </c>
      <c r="W6385" s="12" t="s">
        <v>864</v>
      </c>
      <c r="AP6385" s="12" t="s">
        <v>100</v>
      </c>
      <c r="AR6385" s="12" t="s">
        <v>100</v>
      </c>
      <c r="BN6385" s="12">
        <v>1</v>
      </c>
      <c r="BP6385" s="12" t="s">
        <v>3804</v>
      </c>
      <c r="BR6385" s="9" t="s">
        <v>5088</v>
      </c>
      <c r="BS6385" s="9" t="s">
        <v>5084</v>
      </c>
      <c r="BT6385" s="9" t="s">
        <v>100</v>
      </c>
      <c r="BU6385" s="9" t="s">
        <v>100</v>
      </c>
      <c r="BV6385" s="9" t="s">
        <v>100</v>
      </c>
      <c r="BW6385" s="9" t="s">
        <v>100</v>
      </c>
      <c r="BX6385" s="9" t="s">
        <v>100</v>
      </c>
      <c r="BY6385" s="9" t="s">
        <v>100</v>
      </c>
    </row>
    <row r="6386" spans="1:77" ht="45" x14ac:dyDescent="0.25">
      <c r="A6386" s="12">
        <v>1</v>
      </c>
      <c r="B6386" s="11" t="str">
        <f t="shared" si="359"/>
        <v>Общий расчет. Анализ даты. Анализ даты. Символические звезды. Демон пустоты. Нет</v>
      </c>
      <c r="C6386" s="11" t="str">
        <f>IFERROR(VLOOKUP(I6386,lvl_1[],2,FALSE),"Нет")</f>
        <v>Общий расчет</v>
      </c>
      <c r="D6386" s="11" t="str">
        <f>IFERROR(VLOOKUP(Rule!J6386,lvl_2[],2,FALSE),"Нет")</f>
        <v>Анализ даты</v>
      </c>
      <c r="E6386" s="11" t="str">
        <f>IFERROR(VLOOKUP(Rule!K6386,lvl_3[],2,FALSE),"Нет")</f>
        <v>Анализ даты</v>
      </c>
      <c r="F6386" s="11" t="str">
        <f>IFERROR(INDEX(lvl_4[],MATCH(L6386,lvl_4[ID],0),MATCH(TEXT(K6386,"##0"),lvl_4[#Headers],0)),"Нет")</f>
        <v>Символические звезды</v>
      </c>
      <c r="G6386" s="11" t="str">
        <f>IFERROR(INDEX(lvl_5[],MATCH(M6386,lvl_5[ID],0),MATCH(_xlfn.CONCAT(TEXT(K6386,"##0"),"_",TEXT(L6386,"##0")),lvl_5[#Headers],0)),"Нет")</f>
        <v>Демон пустоты</v>
      </c>
      <c r="H6386" s="11" t="str">
        <f>IFERROR(INDEX(lvl_6[],MATCH(N6386,lvl_6[ID],0),MATCH(_xlfn.CONCAT(K6386,"_",L6386,"_",M6386),lvl_6[#Headers],0)),"Нет")</f>
        <v>Нет</v>
      </c>
      <c r="I6386" s="12">
        <v>1</v>
      </c>
      <c r="J6386" s="12">
        <v>4</v>
      </c>
      <c r="K6386" s="12">
        <v>1</v>
      </c>
      <c r="L6386" s="12">
        <v>5</v>
      </c>
      <c r="M6386" s="12">
        <v>26</v>
      </c>
      <c r="N6386" s="12">
        <v>2062</v>
      </c>
      <c r="O6386" s="12">
        <f>COUNTIF($P$2:P6386,P6386)</f>
        <v>1</v>
      </c>
      <c r="P6386" s="12" t="str">
        <f t="shared" si="360"/>
        <v>14105262062</v>
      </c>
      <c r="Q6386" s="12" t="str">
        <f t="shared" si="361"/>
        <v>141052620620001</v>
      </c>
      <c r="R6386" s="20" t="s">
        <v>4819</v>
      </c>
      <c r="U6386" s="12" t="s">
        <v>901</v>
      </c>
      <c r="W6386" s="12" t="s">
        <v>862</v>
      </c>
      <c r="AP6386" s="12" t="s">
        <v>100</v>
      </c>
      <c r="AR6386" s="12" t="s">
        <v>100</v>
      </c>
      <c r="BN6386" s="12">
        <v>1</v>
      </c>
      <c r="BP6386" s="12" t="s">
        <v>3804</v>
      </c>
      <c r="BR6386" s="9" t="s">
        <v>5088</v>
      </c>
      <c r="BS6386" s="9" t="s">
        <v>5082</v>
      </c>
      <c r="BT6386" s="9" t="s">
        <v>100</v>
      </c>
      <c r="BU6386" s="9" t="s">
        <v>100</v>
      </c>
      <c r="BV6386" s="9" t="s">
        <v>100</v>
      </c>
      <c r="BW6386" s="9" t="s">
        <v>100</v>
      </c>
      <c r="BX6386" s="9" t="s">
        <v>100</v>
      </c>
      <c r="BY6386" s="9" t="s">
        <v>100</v>
      </c>
    </row>
    <row r="6387" spans="1:77" ht="45" x14ac:dyDescent="0.25">
      <c r="A6387" s="12">
        <v>1</v>
      </c>
      <c r="B6387" s="11" t="str">
        <f t="shared" si="359"/>
        <v>Общий расчет. Анализ даты. Анализ даты. Символические звезды. Демон пустоты. Нет</v>
      </c>
      <c r="C6387" s="11" t="str">
        <f>IFERROR(VLOOKUP(I6387,lvl_1[],2,FALSE),"Нет")</f>
        <v>Общий расчет</v>
      </c>
      <c r="D6387" s="11" t="str">
        <f>IFERROR(VLOOKUP(Rule!J6387,lvl_2[],2,FALSE),"Нет")</f>
        <v>Анализ даты</v>
      </c>
      <c r="E6387" s="11" t="str">
        <f>IFERROR(VLOOKUP(Rule!K6387,lvl_3[],2,FALSE),"Нет")</f>
        <v>Анализ даты</v>
      </c>
      <c r="F6387" s="11" t="str">
        <f>IFERROR(INDEX(lvl_4[],MATCH(L6387,lvl_4[ID],0),MATCH(TEXT(K6387,"##0"),lvl_4[#Headers],0)),"Нет")</f>
        <v>Символические звезды</v>
      </c>
      <c r="G6387" s="11" t="str">
        <f>IFERROR(INDEX(lvl_5[],MATCH(M6387,lvl_5[ID],0),MATCH(_xlfn.CONCAT(TEXT(K6387,"##0"),"_",TEXT(L6387,"##0")),lvl_5[#Headers],0)),"Нет")</f>
        <v>Демон пустоты</v>
      </c>
      <c r="H6387" s="11" t="str">
        <f>IFERROR(INDEX(lvl_6[],MATCH(N6387,lvl_6[ID],0),MATCH(_xlfn.CONCAT(K6387,"_",L6387,"_",M6387),lvl_6[#Headers],0)),"Нет")</f>
        <v>Нет</v>
      </c>
      <c r="I6387" s="12">
        <v>1</v>
      </c>
      <c r="J6387" s="12">
        <v>4</v>
      </c>
      <c r="K6387" s="12">
        <v>1</v>
      </c>
      <c r="L6387" s="12">
        <v>5</v>
      </c>
      <c r="M6387" s="12">
        <v>26</v>
      </c>
      <c r="N6387" s="12">
        <v>2063</v>
      </c>
      <c r="O6387" s="12">
        <f>COUNTIF($P$2:P6387,P6387)</f>
        <v>1</v>
      </c>
      <c r="P6387" s="12" t="str">
        <f t="shared" si="360"/>
        <v>14105262063</v>
      </c>
      <c r="Q6387" s="12" t="str">
        <f t="shared" si="361"/>
        <v>141052620630001</v>
      </c>
      <c r="R6387" s="20" t="s">
        <v>4820</v>
      </c>
      <c r="U6387" s="12" t="s">
        <v>901</v>
      </c>
      <c r="W6387" s="12" t="s">
        <v>860</v>
      </c>
      <c r="AP6387" s="12" t="s">
        <v>100</v>
      </c>
      <c r="AR6387" s="12" t="s">
        <v>100</v>
      </c>
      <c r="BN6387" s="12">
        <v>1</v>
      </c>
      <c r="BP6387" s="12" t="s">
        <v>3804</v>
      </c>
      <c r="BR6387" s="9" t="s">
        <v>5088</v>
      </c>
      <c r="BS6387" s="9" t="s">
        <v>5080</v>
      </c>
      <c r="BT6387" s="9" t="s">
        <v>100</v>
      </c>
      <c r="BU6387" s="9" t="s">
        <v>100</v>
      </c>
      <c r="BV6387" s="9" t="s">
        <v>100</v>
      </c>
      <c r="BW6387" s="9" t="s">
        <v>100</v>
      </c>
      <c r="BX6387" s="9" t="s">
        <v>100</v>
      </c>
      <c r="BY6387" s="9" t="s">
        <v>100</v>
      </c>
    </row>
    <row r="6388" spans="1:77" ht="45" x14ac:dyDescent="0.25">
      <c r="A6388" s="12">
        <v>1</v>
      </c>
      <c r="B6388" s="11" t="str">
        <f t="shared" si="359"/>
        <v>Общий расчет. Анализ даты. Анализ даты. Символические звезды. Демон пустоты. Нет</v>
      </c>
      <c r="C6388" s="11" t="str">
        <f>IFERROR(VLOOKUP(I6388,lvl_1[],2,FALSE),"Нет")</f>
        <v>Общий расчет</v>
      </c>
      <c r="D6388" s="11" t="str">
        <f>IFERROR(VLOOKUP(Rule!J6388,lvl_2[],2,FALSE),"Нет")</f>
        <v>Анализ даты</v>
      </c>
      <c r="E6388" s="11" t="str">
        <f>IFERROR(VLOOKUP(Rule!K6388,lvl_3[],2,FALSE),"Нет")</f>
        <v>Анализ даты</v>
      </c>
      <c r="F6388" s="11" t="str">
        <f>IFERROR(INDEX(lvl_4[],MATCH(L6388,lvl_4[ID],0),MATCH(TEXT(K6388,"##0"),lvl_4[#Headers],0)),"Нет")</f>
        <v>Символические звезды</v>
      </c>
      <c r="G6388" s="11" t="str">
        <f>IFERROR(INDEX(lvl_5[],MATCH(M6388,lvl_5[ID],0),MATCH(_xlfn.CONCAT(TEXT(K6388,"##0"),"_",TEXT(L6388,"##0")),lvl_5[#Headers],0)),"Нет")</f>
        <v>Демон пустоты</v>
      </c>
      <c r="H6388" s="11" t="str">
        <f>IFERROR(INDEX(lvl_6[],MATCH(N6388,lvl_6[ID],0),MATCH(_xlfn.CONCAT(K6388,"_",L6388,"_",M6388),lvl_6[#Headers],0)),"Нет")</f>
        <v>Нет</v>
      </c>
      <c r="I6388" s="12">
        <v>1</v>
      </c>
      <c r="J6388" s="12">
        <v>4</v>
      </c>
      <c r="K6388" s="12">
        <v>1</v>
      </c>
      <c r="L6388" s="12">
        <v>5</v>
      </c>
      <c r="M6388" s="12">
        <v>26</v>
      </c>
      <c r="N6388" s="12">
        <v>2064</v>
      </c>
      <c r="O6388" s="12">
        <f>COUNTIF($P$2:P6388,P6388)</f>
        <v>1</v>
      </c>
      <c r="P6388" s="12" t="str">
        <f t="shared" si="360"/>
        <v>14105262064</v>
      </c>
      <c r="Q6388" s="12" t="str">
        <f t="shared" si="361"/>
        <v>141052620640001</v>
      </c>
      <c r="R6388" s="20" t="s">
        <v>4821</v>
      </c>
      <c r="U6388" s="12" t="s">
        <v>903</v>
      </c>
      <c r="W6388" s="12" t="s">
        <v>859</v>
      </c>
      <c r="AP6388" s="12" t="s">
        <v>100</v>
      </c>
      <c r="AR6388" s="12" t="s">
        <v>100</v>
      </c>
      <c r="BN6388" s="12">
        <v>1</v>
      </c>
      <c r="BP6388" s="12" t="s">
        <v>3804</v>
      </c>
      <c r="BR6388" s="9" t="s">
        <v>5073</v>
      </c>
      <c r="BS6388" s="9" t="s">
        <v>5078</v>
      </c>
      <c r="BT6388" s="9" t="s">
        <v>100</v>
      </c>
      <c r="BU6388" s="9" t="s">
        <v>100</v>
      </c>
      <c r="BV6388" s="9" t="s">
        <v>100</v>
      </c>
      <c r="BW6388" s="9" t="s">
        <v>100</v>
      </c>
      <c r="BX6388" s="9" t="s">
        <v>100</v>
      </c>
      <c r="BY6388" s="9" t="s">
        <v>100</v>
      </c>
    </row>
    <row r="6389" spans="1:77" ht="45" x14ac:dyDescent="0.25">
      <c r="A6389" s="12">
        <v>1</v>
      </c>
      <c r="B6389" s="11" t="str">
        <f t="shared" si="359"/>
        <v>Общий расчет. Анализ даты. Анализ даты. Символические звезды. Демон пустоты. Нет</v>
      </c>
      <c r="C6389" s="11" t="str">
        <f>IFERROR(VLOOKUP(I6389,lvl_1[],2,FALSE),"Нет")</f>
        <v>Общий расчет</v>
      </c>
      <c r="D6389" s="11" t="str">
        <f>IFERROR(VLOOKUP(Rule!J6389,lvl_2[],2,FALSE),"Нет")</f>
        <v>Анализ даты</v>
      </c>
      <c r="E6389" s="11" t="str">
        <f>IFERROR(VLOOKUP(Rule!K6389,lvl_3[],2,FALSE),"Нет")</f>
        <v>Анализ даты</v>
      </c>
      <c r="F6389" s="11" t="str">
        <f>IFERROR(INDEX(lvl_4[],MATCH(L6389,lvl_4[ID],0),MATCH(TEXT(K6389,"##0"),lvl_4[#Headers],0)),"Нет")</f>
        <v>Символические звезды</v>
      </c>
      <c r="G6389" s="11" t="str">
        <f>IFERROR(INDEX(lvl_5[],MATCH(M6389,lvl_5[ID],0),MATCH(_xlfn.CONCAT(TEXT(K6389,"##0"),"_",TEXT(L6389,"##0")),lvl_5[#Headers],0)),"Нет")</f>
        <v>Демон пустоты</v>
      </c>
      <c r="H6389" s="11" t="str">
        <f>IFERROR(INDEX(lvl_6[],MATCH(N6389,lvl_6[ID],0),MATCH(_xlfn.CONCAT(K6389,"_",L6389,"_",M6389),lvl_6[#Headers],0)),"Нет")</f>
        <v>Нет</v>
      </c>
      <c r="I6389" s="12">
        <v>1</v>
      </c>
      <c r="J6389" s="12">
        <v>4</v>
      </c>
      <c r="K6389" s="12">
        <v>1</v>
      </c>
      <c r="L6389" s="12">
        <v>5</v>
      </c>
      <c r="M6389" s="12">
        <v>26</v>
      </c>
      <c r="N6389" s="12">
        <v>2065</v>
      </c>
      <c r="O6389" s="12">
        <f>COUNTIF($P$2:P6389,P6389)</f>
        <v>1</v>
      </c>
      <c r="P6389" s="12" t="str">
        <f t="shared" si="360"/>
        <v>14105262065</v>
      </c>
      <c r="Q6389" s="12" t="str">
        <f t="shared" si="361"/>
        <v>141052620650001</v>
      </c>
      <c r="R6389" s="20" t="s">
        <v>4822</v>
      </c>
      <c r="U6389" s="12" t="s">
        <v>903</v>
      </c>
      <c r="W6389" s="12" t="s">
        <v>869</v>
      </c>
      <c r="AP6389" s="12" t="s">
        <v>100</v>
      </c>
      <c r="AR6389" s="12" t="s">
        <v>100</v>
      </c>
      <c r="BN6389" s="12">
        <v>1</v>
      </c>
      <c r="BP6389" s="12" t="s">
        <v>3804</v>
      </c>
      <c r="BR6389" s="9" t="s">
        <v>5073</v>
      </c>
      <c r="BS6389" s="9" t="s">
        <v>5074</v>
      </c>
      <c r="BT6389" s="9" t="s">
        <v>100</v>
      </c>
      <c r="BU6389" s="9" t="s">
        <v>100</v>
      </c>
      <c r="BV6389" s="9" t="s">
        <v>100</v>
      </c>
      <c r="BW6389" s="9" t="s">
        <v>100</v>
      </c>
      <c r="BX6389" s="9" t="s">
        <v>100</v>
      </c>
      <c r="BY6389" s="9" t="s">
        <v>100</v>
      </c>
    </row>
    <row r="6390" spans="1:77" ht="45" x14ac:dyDescent="0.25">
      <c r="A6390" s="12">
        <v>1</v>
      </c>
      <c r="B6390" s="11" t="str">
        <f t="shared" si="359"/>
        <v>Общий расчет. Анализ даты. Анализ даты. Символические звезды. Демон пустоты. Нет</v>
      </c>
      <c r="C6390" s="11" t="str">
        <f>IFERROR(VLOOKUP(I6390,lvl_1[],2,FALSE),"Нет")</f>
        <v>Общий расчет</v>
      </c>
      <c r="D6390" s="11" t="str">
        <f>IFERROR(VLOOKUP(Rule!J6390,lvl_2[],2,FALSE),"Нет")</f>
        <v>Анализ даты</v>
      </c>
      <c r="E6390" s="11" t="str">
        <f>IFERROR(VLOOKUP(Rule!K6390,lvl_3[],2,FALSE),"Нет")</f>
        <v>Анализ даты</v>
      </c>
      <c r="F6390" s="11" t="str">
        <f>IFERROR(INDEX(lvl_4[],MATCH(L6390,lvl_4[ID],0),MATCH(TEXT(K6390,"##0"),lvl_4[#Headers],0)),"Нет")</f>
        <v>Символические звезды</v>
      </c>
      <c r="G6390" s="11" t="str">
        <f>IFERROR(INDEX(lvl_5[],MATCH(M6390,lvl_5[ID],0),MATCH(_xlfn.CONCAT(TEXT(K6390,"##0"),"_",TEXT(L6390,"##0")),lvl_5[#Headers],0)),"Нет")</f>
        <v>Демон пустоты</v>
      </c>
      <c r="H6390" s="11" t="str">
        <f>IFERROR(INDEX(lvl_6[],MATCH(N6390,lvl_6[ID],0),MATCH(_xlfn.CONCAT(K6390,"_",L6390,"_",M6390),lvl_6[#Headers],0)),"Нет")</f>
        <v>Нет</v>
      </c>
      <c r="I6390" s="12">
        <v>1</v>
      </c>
      <c r="J6390" s="12">
        <v>4</v>
      </c>
      <c r="K6390" s="12">
        <v>1</v>
      </c>
      <c r="L6390" s="12">
        <v>5</v>
      </c>
      <c r="M6390" s="12">
        <v>26</v>
      </c>
      <c r="N6390" s="12">
        <v>2066</v>
      </c>
      <c r="O6390" s="12">
        <f>COUNTIF($P$2:P6390,P6390)</f>
        <v>1</v>
      </c>
      <c r="P6390" s="12" t="str">
        <f t="shared" si="360"/>
        <v>14105262066</v>
      </c>
      <c r="Q6390" s="12" t="str">
        <f t="shared" si="361"/>
        <v>141052620660001</v>
      </c>
      <c r="R6390" s="20" t="s">
        <v>4823</v>
      </c>
      <c r="U6390" s="12" t="s">
        <v>903</v>
      </c>
      <c r="W6390" s="12" t="s">
        <v>867</v>
      </c>
      <c r="AP6390" s="12" t="s">
        <v>100</v>
      </c>
      <c r="AR6390" s="12" t="s">
        <v>100</v>
      </c>
      <c r="BN6390" s="12">
        <v>1</v>
      </c>
      <c r="BP6390" s="12" t="s">
        <v>3804</v>
      </c>
      <c r="BR6390" s="9" t="s">
        <v>5073</v>
      </c>
      <c r="BS6390" s="9" t="s">
        <v>5070</v>
      </c>
      <c r="BT6390" s="9" t="s">
        <v>100</v>
      </c>
      <c r="BU6390" s="9" t="s">
        <v>100</v>
      </c>
      <c r="BV6390" s="9" t="s">
        <v>100</v>
      </c>
      <c r="BW6390" s="9" t="s">
        <v>100</v>
      </c>
      <c r="BX6390" s="9" t="s">
        <v>100</v>
      </c>
      <c r="BY6390" s="9" t="s">
        <v>100</v>
      </c>
    </row>
    <row r="6391" spans="1:77" ht="45" x14ac:dyDescent="0.25">
      <c r="A6391" s="12">
        <v>1</v>
      </c>
      <c r="B6391" s="11" t="str">
        <f t="shared" si="359"/>
        <v>Общий расчет. Анализ даты. Анализ даты. Символические звезды. Демон пустоты. Нет</v>
      </c>
      <c r="C6391" s="11" t="str">
        <f>IFERROR(VLOOKUP(I6391,lvl_1[],2,FALSE),"Нет")</f>
        <v>Общий расчет</v>
      </c>
      <c r="D6391" s="11" t="str">
        <f>IFERROR(VLOOKUP(Rule!J6391,lvl_2[],2,FALSE),"Нет")</f>
        <v>Анализ даты</v>
      </c>
      <c r="E6391" s="11" t="str">
        <f>IFERROR(VLOOKUP(Rule!K6391,lvl_3[],2,FALSE),"Нет")</f>
        <v>Анализ даты</v>
      </c>
      <c r="F6391" s="11" t="str">
        <f>IFERROR(INDEX(lvl_4[],MATCH(L6391,lvl_4[ID],0),MATCH(TEXT(K6391,"##0"),lvl_4[#Headers],0)),"Нет")</f>
        <v>Символические звезды</v>
      </c>
      <c r="G6391" s="11" t="str">
        <f>IFERROR(INDEX(lvl_5[],MATCH(M6391,lvl_5[ID],0),MATCH(_xlfn.CONCAT(TEXT(K6391,"##0"),"_",TEXT(L6391,"##0")),lvl_5[#Headers],0)),"Нет")</f>
        <v>Демон пустоты</v>
      </c>
      <c r="H6391" s="11" t="str">
        <f>IFERROR(INDEX(lvl_6[],MATCH(N6391,lvl_6[ID],0),MATCH(_xlfn.CONCAT(K6391,"_",L6391,"_",M6391),lvl_6[#Headers],0)),"Нет")</f>
        <v>Нет</v>
      </c>
      <c r="I6391" s="12">
        <v>1</v>
      </c>
      <c r="J6391" s="12">
        <v>4</v>
      </c>
      <c r="K6391" s="12">
        <v>1</v>
      </c>
      <c r="L6391" s="12">
        <v>5</v>
      </c>
      <c r="M6391" s="12">
        <v>26</v>
      </c>
      <c r="N6391" s="12">
        <v>2067</v>
      </c>
      <c r="O6391" s="12">
        <f>COUNTIF($P$2:P6391,P6391)</f>
        <v>1</v>
      </c>
      <c r="P6391" s="12" t="str">
        <f t="shared" si="360"/>
        <v>14105262067</v>
      </c>
      <c r="Q6391" s="12" t="str">
        <f t="shared" si="361"/>
        <v>141052620670001</v>
      </c>
      <c r="R6391" s="20" t="s">
        <v>4824</v>
      </c>
      <c r="U6391" s="12" t="s">
        <v>903</v>
      </c>
      <c r="W6391" s="12" t="s">
        <v>865</v>
      </c>
      <c r="AP6391" s="12" t="s">
        <v>100</v>
      </c>
      <c r="AR6391" s="12" t="s">
        <v>100</v>
      </c>
      <c r="BN6391" s="12">
        <v>1</v>
      </c>
      <c r="BP6391" s="12" t="s">
        <v>3804</v>
      </c>
      <c r="BR6391" s="9" t="s">
        <v>5073</v>
      </c>
      <c r="BS6391" s="9" t="s">
        <v>5085</v>
      </c>
      <c r="BT6391" s="9" t="s">
        <v>100</v>
      </c>
      <c r="BU6391" s="9" t="s">
        <v>100</v>
      </c>
      <c r="BV6391" s="9" t="s">
        <v>100</v>
      </c>
      <c r="BW6391" s="9" t="s">
        <v>100</v>
      </c>
      <c r="BX6391" s="9" t="s">
        <v>100</v>
      </c>
      <c r="BY6391" s="9" t="s">
        <v>100</v>
      </c>
    </row>
    <row r="6392" spans="1:77" ht="45" x14ac:dyDescent="0.25">
      <c r="A6392" s="12">
        <v>1</v>
      </c>
      <c r="B6392" s="11" t="str">
        <f t="shared" si="359"/>
        <v>Общий расчет. Анализ даты. Анализ даты. Символические звезды. Демон пустоты. Нет</v>
      </c>
      <c r="C6392" s="11" t="str">
        <f>IFERROR(VLOOKUP(I6392,lvl_1[],2,FALSE),"Нет")</f>
        <v>Общий расчет</v>
      </c>
      <c r="D6392" s="11" t="str">
        <f>IFERROR(VLOOKUP(Rule!J6392,lvl_2[],2,FALSE),"Нет")</f>
        <v>Анализ даты</v>
      </c>
      <c r="E6392" s="11" t="str">
        <f>IFERROR(VLOOKUP(Rule!K6392,lvl_3[],2,FALSE),"Нет")</f>
        <v>Анализ даты</v>
      </c>
      <c r="F6392" s="11" t="str">
        <f>IFERROR(INDEX(lvl_4[],MATCH(L6392,lvl_4[ID],0),MATCH(TEXT(K6392,"##0"),lvl_4[#Headers],0)),"Нет")</f>
        <v>Символические звезды</v>
      </c>
      <c r="G6392" s="11" t="str">
        <f>IFERROR(INDEX(lvl_5[],MATCH(M6392,lvl_5[ID],0),MATCH(_xlfn.CONCAT(TEXT(K6392,"##0"),"_",TEXT(L6392,"##0")),lvl_5[#Headers],0)),"Нет")</f>
        <v>Демон пустоты</v>
      </c>
      <c r="H6392" s="11" t="str">
        <f>IFERROR(INDEX(lvl_6[],MATCH(N6392,lvl_6[ID],0),MATCH(_xlfn.CONCAT(K6392,"_",L6392,"_",M6392),lvl_6[#Headers],0)),"Нет")</f>
        <v>Нет</v>
      </c>
      <c r="I6392" s="12">
        <v>1</v>
      </c>
      <c r="J6392" s="12">
        <v>4</v>
      </c>
      <c r="K6392" s="12">
        <v>1</v>
      </c>
      <c r="L6392" s="12">
        <v>5</v>
      </c>
      <c r="M6392" s="12">
        <v>26</v>
      </c>
      <c r="N6392" s="12">
        <v>2068</v>
      </c>
      <c r="O6392" s="12">
        <f>COUNTIF($P$2:P6392,P6392)</f>
        <v>1</v>
      </c>
      <c r="P6392" s="12" t="str">
        <f t="shared" si="360"/>
        <v>14105262068</v>
      </c>
      <c r="Q6392" s="12" t="str">
        <f t="shared" si="361"/>
        <v>141052620680001</v>
      </c>
      <c r="R6392" s="20" t="s">
        <v>4825</v>
      </c>
      <c r="U6392" s="12" t="s">
        <v>903</v>
      </c>
      <c r="W6392" s="12" t="s">
        <v>863</v>
      </c>
      <c r="AP6392" s="12" t="s">
        <v>100</v>
      </c>
      <c r="AR6392" s="12" t="s">
        <v>100</v>
      </c>
      <c r="BN6392" s="12">
        <v>1</v>
      </c>
      <c r="BP6392" s="12" t="s">
        <v>3804</v>
      </c>
      <c r="BR6392" s="9" t="s">
        <v>5073</v>
      </c>
      <c r="BS6392" s="9" t="s">
        <v>5083</v>
      </c>
      <c r="BT6392" s="9" t="s">
        <v>100</v>
      </c>
      <c r="BU6392" s="9" t="s">
        <v>100</v>
      </c>
      <c r="BV6392" s="9" t="s">
        <v>100</v>
      </c>
      <c r="BW6392" s="9" t="s">
        <v>100</v>
      </c>
      <c r="BX6392" s="9" t="s">
        <v>100</v>
      </c>
      <c r="BY6392" s="9" t="s">
        <v>100</v>
      </c>
    </row>
    <row r="6393" spans="1:77" ht="45" x14ac:dyDescent="0.25">
      <c r="A6393" s="12">
        <v>1</v>
      </c>
      <c r="B6393" s="11" t="str">
        <f t="shared" si="359"/>
        <v>Общий расчет. Анализ даты. Анализ даты. Символические звезды. Демон пустоты. Нет</v>
      </c>
      <c r="C6393" s="11" t="str">
        <f>IFERROR(VLOOKUP(I6393,lvl_1[],2,FALSE),"Нет")</f>
        <v>Общий расчет</v>
      </c>
      <c r="D6393" s="11" t="str">
        <f>IFERROR(VLOOKUP(Rule!J6393,lvl_2[],2,FALSE),"Нет")</f>
        <v>Анализ даты</v>
      </c>
      <c r="E6393" s="11" t="str">
        <f>IFERROR(VLOOKUP(Rule!K6393,lvl_3[],2,FALSE),"Нет")</f>
        <v>Анализ даты</v>
      </c>
      <c r="F6393" s="11" t="str">
        <f>IFERROR(INDEX(lvl_4[],MATCH(L6393,lvl_4[ID],0),MATCH(TEXT(K6393,"##0"),lvl_4[#Headers],0)),"Нет")</f>
        <v>Символические звезды</v>
      </c>
      <c r="G6393" s="11" t="str">
        <f>IFERROR(INDEX(lvl_5[],MATCH(M6393,lvl_5[ID],0),MATCH(_xlfn.CONCAT(TEXT(K6393,"##0"),"_",TEXT(L6393,"##0")),lvl_5[#Headers],0)),"Нет")</f>
        <v>Демон пустоты</v>
      </c>
      <c r="H6393" s="11" t="str">
        <f>IFERROR(INDEX(lvl_6[],MATCH(N6393,lvl_6[ID],0),MATCH(_xlfn.CONCAT(K6393,"_",L6393,"_",M6393),lvl_6[#Headers],0)),"Нет")</f>
        <v>Нет</v>
      </c>
      <c r="I6393" s="12">
        <v>1</v>
      </c>
      <c r="J6393" s="12">
        <v>4</v>
      </c>
      <c r="K6393" s="12">
        <v>1</v>
      </c>
      <c r="L6393" s="12">
        <v>5</v>
      </c>
      <c r="M6393" s="12">
        <v>26</v>
      </c>
      <c r="N6393" s="12">
        <v>2069</v>
      </c>
      <c r="O6393" s="12">
        <f>COUNTIF($P$2:P6393,P6393)</f>
        <v>1</v>
      </c>
      <c r="P6393" s="12" t="str">
        <f t="shared" si="360"/>
        <v>14105262069</v>
      </c>
      <c r="Q6393" s="12" t="str">
        <f t="shared" si="361"/>
        <v>141052620690001</v>
      </c>
      <c r="R6393" s="20" t="s">
        <v>4826</v>
      </c>
      <c r="U6393" s="12" t="s">
        <v>903</v>
      </c>
      <c r="W6393" s="12" t="s">
        <v>861</v>
      </c>
      <c r="AP6393" s="12" t="s">
        <v>100</v>
      </c>
      <c r="AR6393" s="12" t="s">
        <v>100</v>
      </c>
      <c r="BN6393" s="12">
        <v>1</v>
      </c>
      <c r="BP6393" s="12" t="s">
        <v>3804</v>
      </c>
      <c r="BR6393" s="9" t="s">
        <v>5073</v>
      </c>
      <c r="BS6393" s="9" t="s">
        <v>5069</v>
      </c>
      <c r="BT6393" s="9" t="s">
        <v>100</v>
      </c>
      <c r="BU6393" s="9" t="s">
        <v>100</v>
      </c>
      <c r="BV6393" s="9" t="s">
        <v>100</v>
      </c>
      <c r="BW6393" s="9" t="s">
        <v>100</v>
      </c>
      <c r="BX6393" s="9" t="s">
        <v>100</v>
      </c>
      <c r="BY6393" s="9" t="s">
        <v>100</v>
      </c>
    </row>
    <row r="6394" spans="1:77" ht="45" x14ac:dyDescent="0.25">
      <c r="A6394" s="12">
        <v>1</v>
      </c>
      <c r="B6394" s="11" t="str">
        <f t="shared" si="359"/>
        <v>Общий расчет. Анализ даты. Анализ даты. Символические звезды. Демон пустоты. Нет</v>
      </c>
      <c r="C6394" s="11" t="str">
        <f>IFERROR(VLOOKUP(I6394,lvl_1[],2,FALSE),"Нет")</f>
        <v>Общий расчет</v>
      </c>
      <c r="D6394" s="11" t="str">
        <f>IFERROR(VLOOKUP(Rule!J6394,lvl_2[],2,FALSE),"Нет")</f>
        <v>Анализ даты</v>
      </c>
      <c r="E6394" s="11" t="str">
        <f>IFERROR(VLOOKUP(Rule!K6394,lvl_3[],2,FALSE),"Нет")</f>
        <v>Анализ даты</v>
      </c>
      <c r="F6394" s="11" t="str">
        <f>IFERROR(INDEX(lvl_4[],MATCH(L6394,lvl_4[ID],0),MATCH(TEXT(K6394,"##0"),lvl_4[#Headers],0)),"Нет")</f>
        <v>Символические звезды</v>
      </c>
      <c r="G6394" s="11" t="str">
        <f>IFERROR(INDEX(lvl_5[],MATCH(M6394,lvl_5[ID],0),MATCH(_xlfn.CONCAT(TEXT(K6394,"##0"),"_",TEXT(L6394,"##0")),lvl_5[#Headers],0)),"Нет")</f>
        <v>Демон пустоты</v>
      </c>
      <c r="H6394" s="11" t="str">
        <f>IFERROR(INDEX(lvl_6[],MATCH(N6394,lvl_6[ID],0),MATCH(_xlfn.CONCAT(K6394,"_",L6394,"_",M6394),lvl_6[#Headers],0)),"Нет")</f>
        <v>Нет</v>
      </c>
      <c r="I6394" s="12">
        <v>1</v>
      </c>
      <c r="J6394" s="12">
        <v>4</v>
      </c>
      <c r="K6394" s="12">
        <v>1</v>
      </c>
      <c r="L6394" s="12">
        <v>5</v>
      </c>
      <c r="M6394" s="12">
        <v>26</v>
      </c>
      <c r="N6394" s="12">
        <v>2070</v>
      </c>
      <c r="O6394" s="12">
        <f>COUNTIF($P$2:P6394,P6394)</f>
        <v>1</v>
      </c>
      <c r="P6394" s="12" t="str">
        <f t="shared" si="360"/>
        <v>14105262070</v>
      </c>
      <c r="Q6394" s="12" t="str">
        <f t="shared" si="361"/>
        <v>141052620700001</v>
      </c>
      <c r="R6394" s="20" t="s">
        <v>4827</v>
      </c>
      <c r="U6394" s="12" t="s">
        <v>905</v>
      </c>
      <c r="W6394" s="12" t="s">
        <v>860</v>
      </c>
      <c r="AP6394" s="12" t="s">
        <v>100</v>
      </c>
      <c r="AR6394" s="12" t="s">
        <v>100</v>
      </c>
      <c r="BN6394" s="12">
        <v>1</v>
      </c>
      <c r="BP6394" s="12" t="s">
        <v>3804</v>
      </c>
      <c r="BR6394" s="9" t="s">
        <v>5075</v>
      </c>
      <c r="BS6394" s="9" t="s">
        <v>5080</v>
      </c>
      <c r="BT6394" s="9" t="s">
        <v>100</v>
      </c>
      <c r="BU6394" s="9" t="s">
        <v>100</v>
      </c>
      <c r="BV6394" s="9" t="s">
        <v>100</v>
      </c>
      <c r="BW6394" s="9" t="s">
        <v>100</v>
      </c>
      <c r="BX6394" s="9" t="s">
        <v>100</v>
      </c>
      <c r="BY6394" s="9" t="s">
        <v>100</v>
      </c>
    </row>
    <row r="6395" spans="1:77" ht="45" x14ac:dyDescent="0.25">
      <c r="A6395" s="12">
        <v>1</v>
      </c>
      <c r="B6395" s="11" t="str">
        <f t="shared" si="359"/>
        <v>Общий расчет. Анализ даты. Анализ даты. Символические звезды. Демон пустоты. Нет</v>
      </c>
      <c r="C6395" s="11" t="str">
        <f>IFERROR(VLOOKUP(I6395,lvl_1[],2,FALSE),"Нет")</f>
        <v>Общий расчет</v>
      </c>
      <c r="D6395" s="11" t="str">
        <f>IFERROR(VLOOKUP(Rule!J6395,lvl_2[],2,FALSE),"Нет")</f>
        <v>Анализ даты</v>
      </c>
      <c r="E6395" s="11" t="str">
        <f>IFERROR(VLOOKUP(Rule!K6395,lvl_3[],2,FALSE),"Нет")</f>
        <v>Анализ даты</v>
      </c>
      <c r="F6395" s="11" t="str">
        <f>IFERROR(INDEX(lvl_4[],MATCH(L6395,lvl_4[ID],0),MATCH(TEXT(K6395,"##0"),lvl_4[#Headers],0)),"Нет")</f>
        <v>Символические звезды</v>
      </c>
      <c r="G6395" s="11" t="str">
        <f>IFERROR(INDEX(lvl_5[],MATCH(M6395,lvl_5[ID],0),MATCH(_xlfn.CONCAT(TEXT(K6395,"##0"),"_",TEXT(L6395,"##0")),lvl_5[#Headers],0)),"Нет")</f>
        <v>Демон пустоты</v>
      </c>
      <c r="H6395" s="11" t="str">
        <f>IFERROR(INDEX(lvl_6[],MATCH(N6395,lvl_6[ID],0),MATCH(_xlfn.CONCAT(K6395,"_",L6395,"_",M6395),lvl_6[#Headers],0)),"Нет")</f>
        <v>Нет</v>
      </c>
      <c r="I6395" s="12">
        <v>1</v>
      </c>
      <c r="J6395" s="12">
        <v>4</v>
      </c>
      <c r="K6395" s="12">
        <v>1</v>
      </c>
      <c r="L6395" s="12">
        <v>5</v>
      </c>
      <c r="M6395" s="12">
        <v>26</v>
      </c>
      <c r="N6395" s="12">
        <v>2071</v>
      </c>
      <c r="O6395" s="12">
        <f>COUNTIF($P$2:P6395,P6395)</f>
        <v>1</v>
      </c>
      <c r="P6395" s="12" t="str">
        <f t="shared" si="360"/>
        <v>14105262071</v>
      </c>
      <c r="Q6395" s="12" t="str">
        <f t="shared" si="361"/>
        <v>141052620710001</v>
      </c>
      <c r="R6395" s="20" t="s">
        <v>4828</v>
      </c>
      <c r="U6395" s="12" t="s">
        <v>905</v>
      </c>
      <c r="W6395" s="12" t="s">
        <v>870</v>
      </c>
      <c r="AP6395" s="12" t="s">
        <v>100</v>
      </c>
      <c r="AR6395" s="12" t="s">
        <v>100</v>
      </c>
      <c r="BN6395" s="12">
        <v>1</v>
      </c>
      <c r="BP6395" s="12" t="s">
        <v>3804</v>
      </c>
      <c r="BR6395" s="9" t="s">
        <v>5075</v>
      </c>
      <c r="BS6395" s="9" t="s">
        <v>5076</v>
      </c>
      <c r="BT6395" s="9" t="s">
        <v>100</v>
      </c>
      <c r="BU6395" s="9" t="s">
        <v>100</v>
      </c>
      <c r="BV6395" s="9" t="s">
        <v>100</v>
      </c>
      <c r="BW6395" s="9" t="s">
        <v>100</v>
      </c>
      <c r="BX6395" s="9" t="s">
        <v>100</v>
      </c>
      <c r="BY6395" s="9" t="s">
        <v>100</v>
      </c>
    </row>
    <row r="6396" spans="1:77" ht="45" x14ac:dyDescent="0.25">
      <c r="A6396" s="12">
        <v>1</v>
      </c>
      <c r="B6396" s="11" t="str">
        <f t="shared" si="359"/>
        <v>Общий расчет. Анализ даты. Анализ даты. Символические звезды. Демон пустоты. Нет</v>
      </c>
      <c r="C6396" s="11" t="str">
        <f>IFERROR(VLOOKUP(I6396,lvl_1[],2,FALSE),"Нет")</f>
        <v>Общий расчет</v>
      </c>
      <c r="D6396" s="11" t="str">
        <f>IFERROR(VLOOKUP(Rule!J6396,lvl_2[],2,FALSE),"Нет")</f>
        <v>Анализ даты</v>
      </c>
      <c r="E6396" s="11" t="str">
        <f>IFERROR(VLOOKUP(Rule!K6396,lvl_3[],2,FALSE),"Нет")</f>
        <v>Анализ даты</v>
      </c>
      <c r="F6396" s="11" t="str">
        <f>IFERROR(INDEX(lvl_4[],MATCH(L6396,lvl_4[ID],0),MATCH(TEXT(K6396,"##0"),lvl_4[#Headers],0)),"Нет")</f>
        <v>Символические звезды</v>
      </c>
      <c r="G6396" s="11" t="str">
        <f>IFERROR(INDEX(lvl_5[],MATCH(M6396,lvl_5[ID],0),MATCH(_xlfn.CONCAT(TEXT(K6396,"##0"),"_",TEXT(L6396,"##0")),lvl_5[#Headers],0)),"Нет")</f>
        <v>Демон пустоты</v>
      </c>
      <c r="H6396" s="11" t="str">
        <f>IFERROR(INDEX(lvl_6[],MATCH(N6396,lvl_6[ID],0),MATCH(_xlfn.CONCAT(K6396,"_",L6396,"_",M6396),lvl_6[#Headers],0)),"Нет")</f>
        <v>Нет</v>
      </c>
      <c r="I6396" s="12">
        <v>1</v>
      </c>
      <c r="J6396" s="12">
        <v>4</v>
      </c>
      <c r="K6396" s="12">
        <v>1</v>
      </c>
      <c r="L6396" s="12">
        <v>5</v>
      </c>
      <c r="M6396" s="12">
        <v>26</v>
      </c>
      <c r="N6396" s="12">
        <v>2072</v>
      </c>
      <c r="O6396" s="12">
        <f>COUNTIF($P$2:P6396,P6396)</f>
        <v>1</v>
      </c>
      <c r="P6396" s="12" t="str">
        <f t="shared" si="360"/>
        <v>14105262072</v>
      </c>
      <c r="Q6396" s="12" t="str">
        <f t="shared" si="361"/>
        <v>141052620720001</v>
      </c>
      <c r="R6396" s="20" t="s">
        <v>4829</v>
      </c>
      <c r="U6396" s="12" t="s">
        <v>905</v>
      </c>
      <c r="W6396" s="12" t="s">
        <v>868</v>
      </c>
      <c r="AP6396" s="12" t="s">
        <v>100</v>
      </c>
      <c r="AR6396" s="12" t="s">
        <v>100</v>
      </c>
      <c r="BN6396" s="12">
        <v>1</v>
      </c>
      <c r="BP6396" s="12" t="s">
        <v>3804</v>
      </c>
      <c r="BR6396" s="9" t="s">
        <v>5075</v>
      </c>
      <c r="BS6396" s="9" t="s">
        <v>5087</v>
      </c>
      <c r="BT6396" s="9" t="s">
        <v>100</v>
      </c>
      <c r="BU6396" s="9" t="s">
        <v>100</v>
      </c>
      <c r="BV6396" s="9" t="s">
        <v>100</v>
      </c>
      <c r="BW6396" s="9" t="s">
        <v>100</v>
      </c>
      <c r="BX6396" s="9" t="s">
        <v>100</v>
      </c>
      <c r="BY6396" s="9" t="s">
        <v>100</v>
      </c>
    </row>
    <row r="6397" spans="1:77" ht="45" x14ac:dyDescent="0.25">
      <c r="A6397" s="12">
        <v>1</v>
      </c>
      <c r="B6397" s="11" t="str">
        <f t="shared" si="359"/>
        <v>Общий расчет. Анализ даты. Анализ даты. Символические звезды. Демон пустоты. Нет</v>
      </c>
      <c r="C6397" s="11" t="str">
        <f>IFERROR(VLOOKUP(I6397,lvl_1[],2,FALSE),"Нет")</f>
        <v>Общий расчет</v>
      </c>
      <c r="D6397" s="11" t="str">
        <f>IFERROR(VLOOKUP(Rule!J6397,lvl_2[],2,FALSE),"Нет")</f>
        <v>Анализ даты</v>
      </c>
      <c r="E6397" s="11" t="str">
        <f>IFERROR(VLOOKUP(Rule!K6397,lvl_3[],2,FALSE),"Нет")</f>
        <v>Анализ даты</v>
      </c>
      <c r="F6397" s="11" t="str">
        <f>IFERROR(INDEX(lvl_4[],MATCH(L6397,lvl_4[ID],0),MATCH(TEXT(K6397,"##0"),lvl_4[#Headers],0)),"Нет")</f>
        <v>Символические звезды</v>
      </c>
      <c r="G6397" s="11" t="str">
        <f>IFERROR(INDEX(lvl_5[],MATCH(M6397,lvl_5[ID],0),MATCH(_xlfn.CONCAT(TEXT(K6397,"##0"),"_",TEXT(L6397,"##0")),lvl_5[#Headers],0)),"Нет")</f>
        <v>Демон пустоты</v>
      </c>
      <c r="H6397" s="11" t="str">
        <f>IFERROR(INDEX(lvl_6[],MATCH(N6397,lvl_6[ID],0),MATCH(_xlfn.CONCAT(K6397,"_",L6397,"_",M6397),lvl_6[#Headers],0)),"Нет")</f>
        <v>Нет</v>
      </c>
      <c r="I6397" s="12">
        <v>1</v>
      </c>
      <c r="J6397" s="12">
        <v>4</v>
      </c>
      <c r="K6397" s="12">
        <v>1</v>
      </c>
      <c r="L6397" s="12">
        <v>5</v>
      </c>
      <c r="M6397" s="12">
        <v>26</v>
      </c>
      <c r="N6397" s="12">
        <v>2073</v>
      </c>
      <c r="O6397" s="12">
        <f>COUNTIF($P$2:P6397,P6397)</f>
        <v>1</v>
      </c>
      <c r="P6397" s="12" t="str">
        <f t="shared" si="360"/>
        <v>14105262073</v>
      </c>
      <c r="Q6397" s="12" t="str">
        <f t="shared" si="361"/>
        <v>141052620730001</v>
      </c>
      <c r="R6397" s="20" t="s">
        <v>4830</v>
      </c>
      <c r="U6397" s="12" t="s">
        <v>905</v>
      </c>
      <c r="W6397" s="12" t="s">
        <v>866</v>
      </c>
      <c r="AP6397" s="12" t="s">
        <v>100</v>
      </c>
      <c r="AR6397" s="12" t="s">
        <v>100</v>
      </c>
      <c r="BN6397" s="12">
        <v>1</v>
      </c>
      <c r="BP6397" s="12" t="s">
        <v>3804</v>
      </c>
      <c r="BR6397" s="9" t="s">
        <v>5075</v>
      </c>
      <c r="BS6397" s="9" t="s">
        <v>5086</v>
      </c>
      <c r="BT6397" s="9" t="s">
        <v>100</v>
      </c>
      <c r="BU6397" s="9" t="s">
        <v>100</v>
      </c>
      <c r="BV6397" s="9" t="s">
        <v>100</v>
      </c>
      <c r="BW6397" s="9" t="s">
        <v>100</v>
      </c>
      <c r="BX6397" s="9" t="s">
        <v>100</v>
      </c>
      <c r="BY6397" s="9" t="s">
        <v>100</v>
      </c>
    </row>
    <row r="6398" spans="1:77" ht="45" x14ac:dyDescent="0.25">
      <c r="A6398" s="12">
        <v>1</v>
      </c>
      <c r="B6398" s="11" t="str">
        <f t="shared" si="359"/>
        <v>Общий расчет. Анализ даты. Анализ даты. Символические звезды. Демон пустоты. Нет</v>
      </c>
      <c r="C6398" s="11" t="str">
        <f>IFERROR(VLOOKUP(I6398,lvl_1[],2,FALSE),"Нет")</f>
        <v>Общий расчет</v>
      </c>
      <c r="D6398" s="11" t="str">
        <f>IFERROR(VLOOKUP(Rule!J6398,lvl_2[],2,FALSE),"Нет")</f>
        <v>Анализ даты</v>
      </c>
      <c r="E6398" s="11" t="str">
        <f>IFERROR(VLOOKUP(Rule!K6398,lvl_3[],2,FALSE),"Нет")</f>
        <v>Анализ даты</v>
      </c>
      <c r="F6398" s="11" t="str">
        <f>IFERROR(INDEX(lvl_4[],MATCH(L6398,lvl_4[ID],0),MATCH(TEXT(K6398,"##0"),lvl_4[#Headers],0)),"Нет")</f>
        <v>Символические звезды</v>
      </c>
      <c r="G6398" s="11" t="str">
        <f>IFERROR(INDEX(lvl_5[],MATCH(M6398,lvl_5[ID],0),MATCH(_xlfn.CONCAT(TEXT(K6398,"##0"),"_",TEXT(L6398,"##0")),lvl_5[#Headers],0)),"Нет")</f>
        <v>Демон пустоты</v>
      </c>
      <c r="H6398" s="11" t="str">
        <f>IFERROR(INDEX(lvl_6[],MATCH(N6398,lvl_6[ID],0),MATCH(_xlfn.CONCAT(K6398,"_",L6398,"_",M6398),lvl_6[#Headers],0)),"Нет")</f>
        <v>Нет</v>
      </c>
      <c r="I6398" s="12">
        <v>1</v>
      </c>
      <c r="J6398" s="12">
        <v>4</v>
      </c>
      <c r="K6398" s="12">
        <v>1</v>
      </c>
      <c r="L6398" s="12">
        <v>5</v>
      </c>
      <c r="M6398" s="12">
        <v>26</v>
      </c>
      <c r="N6398" s="12">
        <v>2074</v>
      </c>
      <c r="O6398" s="12">
        <f>COUNTIF($P$2:P6398,P6398)</f>
        <v>1</v>
      </c>
      <c r="P6398" s="12" t="str">
        <f t="shared" si="360"/>
        <v>14105262074</v>
      </c>
      <c r="Q6398" s="12" t="str">
        <f t="shared" si="361"/>
        <v>141052620740001</v>
      </c>
      <c r="R6398" s="20" t="s">
        <v>4831</v>
      </c>
      <c r="U6398" s="12" t="s">
        <v>905</v>
      </c>
      <c r="W6398" s="12" t="s">
        <v>864</v>
      </c>
      <c r="AP6398" s="12" t="s">
        <v>100</v>
      </c>
      <c r="AR6398" s="12" t="s">
        <v>100</v>
      </c>
      <c r="BN6398" s="12">
        <v>1</v>
      </c>
      <c r="BP6398" s="12" t="s">
        <v>3804</v>
      </c>
      <c r="BR6398" s="9" t="s">
        <v>5075</v>
      </c>
      <c r="BS6398" s="9" t="s">
        <v>5084</v>
      </c>
      <c r="BT6398" s="9" t="s">
        <v>100</v>
      </c>
      <c r="BU6398" s="9" t="s">
        <v>100</v>
      </c>
      <c r="BV6398" s="9" t="s">
        <v>100</v>
      </c>
      <c r="BW6398" s="9" t="s">
        <v>100</v>
      </c>
      <c r="BX6398" s="9" t="s">
        <v>100</v>
      </c>
      <c r="BY6398" s="9" t="s">
        <v>100</v>
      </c>
    </row>
    <row r="6399" spans="1:77" ht="45" x14ac:dyDescent="0.25">
      <c r="A6399" s="12">
        <v>1</v>
      </c>
      <c r="B6399" s="11" t="str">
        <f t="shared" si="359"/>
        <v>Общий расчет. Анализ даты. Анализ даты. Символические звезды. Демон пустоты. Нет</v>
      </c>
      <c r="C6399" s="11" t="str">
        <f>IFERROR(VLOOKUP(I6399,lvl_1[],2,FALSE),"Нет")</f>
        <v>Общий расчет</v>
      </c>
      <c r="D6399" s="11" t="str">
        <f>IFERROR(VLOOKUP(Rule!J6399,lvl_2[],2,FALSE),"Нет")</f>
        <v>Анализ даты</v>
      </c>
      <c r="E6399" s="11" t="str">
        <f>IFERROR(VLOOKUP(Rule!K6399,lvl_3[],2,FALSE),"Нет")</f>
        <v>Анализ даты</v>
      </c>
      <c r="F6399" s="11" t="str">
        <f>IFERROR(INDEX(lvl_4[],MATCH(L6399,lvl_4[ID],0),MATCH(TEXT(K6399,"##0"),lvl_4[#Headers],0)),"Нет")</f>
        <v>Символические звезды</v>
      </c>
      <c r="G6399" s="11" t="str">
        <f>IFERROR(INDEX(lvl_5[],MATCH(M6399,lvl_5[ID],0),MATCH(_xlfn.CONCAT(TEXT(K6399,"##0"),"_",TEXT(L6399,"##0")),lvl_5[#Headers],0)),"Нет")</f>
        <v>Демон пустоты</v>
      </c>
      <c r="H6399" s="11" t="str">
        <f>IFERROR(INDEX(lvl_6[],MATCH(N6399,lvl_6[ID],0),MATCH(_xlfn.CONCAT(K6399,"_",L6399,"_",M6399),lvl_6[#Headers],0)),"Нет")</f>
        <v>Нет</v>
      </c>
      <c r="I6399" s="12">
        <v>1</v>
      </c>
      <c r="J6399" s="12">
        <v>4</v>
      </c>
      <c r="K6399" s="12">
        <v>1</v>
      </c>
      <c r="L6399" s="12">
        <v>5</v>
      </c>
      <c r="M6399" s="12">
        <v>26</v>
      </c>
      <c r="N6399" s="12">
        <v>2075</v>
      </c>
      <c r="O6399" s="12">
        <f>COUNTIF($P$2:P6399,P6399)</f>
        <v>1</v>
      </c>
      <c r="P6399" s="12" t="str">
        <f t="shared" si="360"/>
        <v>14105262075</v>
      </c>
      <c r="Q6399" s="12" t="str">
        <f t="shared" si="361"/>
        <v>141052620750001</v>
      </c>
      <c r="R6399" s="20" t="s">
        <v>4832</v>
      </c>
      <c r="U6399" s="12" t="s">
        <v>905</v>
      </c>
      <c r="W6399" s="12" t="s">
        <v>862</v>
      </c>
      <c r="AP6399" s="12" t="s">
        <v>100</v>
      </c>
      <c r="AR6399" s="12" t="s">
        <v>100</v>
      </c>
      <c r="BN6399" s="12">
        <v>1</v>
      </c>
      <c r="BP6399" s="12" t="s">
        <v>3804</v>
      </c>
      <c r="BR6399" s="9" t="s">
        <v>5075</v>
      </c>
      <c r="BS6399" s="9" t="s">
        <v>5082</v>
      </c>
      <c r="BT6399" s="9" t="s">
        <v>100</v>
      </c>
      <c r="BU6399" s="9" t="s">
        <v>100</v>
      </c>
      <c r="BV6399" s="9" t="s">
        <v>100</v>
      </c>
      <c r="BW6399" s="9" t="s">
        <v>100</v>
      </c>
      <c r="BX6399" s="9" t="s">
        <v>100</v>
      </c>
      <c r="BY6399" s="9" t="s">
        <v>100</v>
      </c>
    </row>
    <row r="6400" spans="1:77" ht="45" x14ac:dyDescent="0.25">
      <c r="A6400" s="12">
        <v>1</v>
      </c>
      <c r="B6400" s="11" t="str">
        <f t="shared" si="359"/>
        <v>Общий расчет. Анализ даты. Анализ даты. Символические звезды. Демон пустоты. Нет</v>
      </c>
      <c r="C6400" s="11" t="str">
        <f>IFERROR(VLOOKUP(I6400,lvl_1[],2,FALSE),"Нет")</f>
        <v>Общий расчет</v>
      </c>
      <c r="D6400" s="11" t="str">
        <f>IFERROR(VLOOKUP(Rule!J6400,lvl_2[],2,FALSE),"Нет")</f>
        <v>Анализ даты</v>
      </c>
      <c r="E6400" s="11" t="str">
        <f>IFERROR(VLOOKUP(Rule!K6400,lvl_3[],2,FALSE),"Нет")</f>
        <v>Анализ даты</v>
      </c>
      <c r="F6400" s="11" t="str">
        <f>IFERROR(INDEX(lvl_4[],MATCH(L6400,lvl_4[ID],0),MATCH(TEXT(K6400,"##0"),lvl_4[#Headers],0)),"Нет")</f>
        <v>Символические звезды</v>
      </c>
      <c r="G6400" s="11" t="str">
        <f>IFERROR(INDEX(lvl_5[],MATCH(M6400,lvl_5[ID],0),MATCH(_xlfn.CONCAT(TEXT(K6400,"##0"),"_",TEXT(L6400,"##0")),lvl_5[#Headers],0)),"Нет")</f>
        <v>Демон пустоты</v>
      </c>
      <c r="H6400" s="11" t="str">
        <f>IFERROR(INDEX(lvl_6[],MATCH(N6400,lvl_6[ID],0),MATCH(_xlfn.CONCAT(K6400,"_",L6400,"_",M6400),lvl_6[#Headers],0)),"Нет")</f>
        <v>Нет</v>
      </c>
      <c r="I6400" s="12">
        <v>1</v>
      </c>
      <c r="J6400" s="12">
        <v>4</v>
      </c>
      <c r="K6400" s="12">
        <v>1</v>
      </c>
      <c r="L6400" s="12">
        <v>5</v>
      </c>
      <c r="M6400" s="12">
        <v>26</v>
      </c>
      <c r="N6400" s="12">
        <v>2076</v>
      </c>
      <c r="O6400" s="12">
        <f>COUNTIF($P$2:P6400,P6400)</f>
        <v>1</v>
      </c>
      <c r="P6400" s="12" t="str">
        <f t="shared" si="360"/>
        <v>14105262076</v>
      </c>
      <c r="Q6400" s="12" t="str">
        <f t="shared" si="361"/>
        <v>141052620760001</v>
      </c>
      <c r="R6400" s="20" t="s">
        <v>4833</v>
      </c>
      <c r="U6400" s="12" t="s">
        <v>907</v>
      </c>
      <c r="W6400" s="12" t="s">
        <v>861</v>
      </c>
      <c r="AP6400" s="12" t="s">
        <v>100</v>
      </c>
      <c r="AR6400" s="12" t="s">
        <v>100</v>
      </c>
      <c r="BN6400" s="12">
        <v>1</v>
      </c>
      <c r="BP6400" s="12" t="s">
        <v>3804</v>
      </c>
      <c r="BR6400" s="9" t="s">
        <v>5077</v>
      </c>
      <c r="BS6400" s="9" t="s">
        <v>5069</v>
      </c>
      <c r="BT6400" s="9" t="s">
        <v>100</v>
      </c>
      <c r="BU6400" s="9" t="s">
        <v>100</v>
      </c>
      <c r="BV6400" s="9" t="s">
        <v>100</v>
      </c>
      <c r="BW6400" s="9" t="s">
        <v>100</v>
      </c>
      <c r="BX6400" s="9" t="s">
        <v>100</v>
      </c>
      <c r="BY6400" s="9" t="s">
        <v>100</v>
      </c>
    </row>
    <row r="6401" spans="1:77" ht="45" x14ac:dyDescent="0.25">
      <c r="A6401" s="12">
        <v>1</v>
      </c>
      <c r="B6401" s="11" t="str">
        <f t="shared" si="359"/>
        <v>Общий расчет. Анализ даты. Анализ даты. Символические звезды. Демон пустоты. Нет</v>
      </c>
      <c r="C6401" s="11" t="str">
        <f>IFERROR(VLOOKUP(I6401,lvl_1[],2,FALSE),"Нет")</f>
        <v>Общий расчет</v>
      </c>
      <c r="D6401" s="11" t="str">
        <f>IFERROR(VLOOKUP(Rule!J6401,lvl_2[],2,FALSE),"Нет")</f>
        <v>Анализ даты</v>
      </c>
      <c r="E6401" s="11" t="str">
        <f>IFERROR(VLOOKUP(Rule!K6401,lvl_3[],2,FALSE),"Нет")</f>
        <v>Анализ даты</v>
      </c>
      <c r="F6401" s="11" t="str">
        <f>IFERROR(INDEX(lvl_4[],MATCH(L6401,lvl_4[ID],0),MATCH(TEXT(K6401,"##0"),lvl_4[#Headers],0)),"Нет")</f>
        <v>Символические звезды</v>
      </c>
      <c r="G6401" s="11" t="str">
        <f>IFERROR(INDEX(lvl_5[],MATCH(M6401,lvl_5[ID],0),MATCH(_xlfn.CONCAT(TEXT(K6401,"##0"),"_",TEXT(L6401,"##0")),lvl_5[#Headers],0)),"Нет")</f>
        <v>Демон пустоты</v>
      </c>
      <c r="H6401" s="11" t="str">
        <f>IFERROR(INDEX(lvl_6[],MATCH(N6401,lvl_6[ID],0),MATCH(_xlfn.CONCAT(K6401,"_",L6401,"_",M6401),lvl_6[#Headers],0)),"Нет")</f>
        <v>Нет</v>
      </c>
      <c r="I6401" s="12">
        <v>1</v>
      </c>
      <c r="J6401" s="12">
        <v>4</v>
      </c>
      <c r="K6401" s="12">
        <v>1</v>
      </c>
      <c r="L6401" s="12">
        <v>5</v>
      </c>
      <c r="M6401" s="12">
        <v>26</v>
      </c>
      <c r="N6401" s="12">
        <v>2077</v>
      </c>
      <c r="O6401" s="12">
        <f>COUNTIF($P$2:P6401,P6401)</f>
        <v>1</v>
      </c>
      <c r="P6401" s="12" t="str">
        <f t="shared" si="360"/>
        <v>14105262077</v>
      </c>
      <c r="Q6401" s="12" t="str">
        <f t="shared" si="361"/>
        <v>141052620770001</v>
      </c>
      <c r="R6401" s="20" t="s">
        <v>4834</v>
      </c>
      <c r="U6401" s="12" t="s">
        <v>907</v>
      </c>
      <c r="W6401" s="12" t="s">
        <v>859</v>
      </c>
      <c r="AP6401" s="12" t="s">
        <v>100</v>
      </c>
      <c r="AR6401" s="12" t="s">
        <v>100</v>
      </c>
      <c r="BN6401" s="12">
        <v>1</v>
      </c>
      <c r="BP6401" s="12" t="s">
        <v>3804</v>
      </c>
      <c r="BR6401" s="9" t="s">
        <v>5077</v>
      </c>
      <c r="BS6401" s="9" t="s">
        <v>5078</v>
      </c>
      <c r="BT6401" s="9" t="s">
        <v>100</v>
      </c>
      <c r="BU6401" s="9" t="s">
        <v>100</v>
      </c>
      <c r="BV6401" s="9" t="s">
        <v>100</v>
      </c>
      <c r="BW6401" s="9" t="s">
        <v>100</v>
      </c>
      <c r="BX6401" s="9" t="s">
        <v>100</v>
      </c>
      <c r="BY6401" s="9" t="s">
        <v>100</v>
      </c>
    </row>
    <row r="6402" spans="1:77" ht="45" x14ac:dyDescent="0.25">
      <c r="A6402" s="12">
        <v>1</v>
      </c>
      <c r="B6402" s="11" t="str">
        <f t="shared" si="359"/>
        <v>Общий расчет. Анализ даты. Анализ даты. Символические звезды. Демон пустоты. Нет</v>
      </c>
      <c r="C6402" s="11" t="str">
        <f>IFERROR(VLOOKUP(I6402,lvl_1[],2,FALSE),"Нет")</f>
        <v>Общий расчет</v>
      </c>
      <c r="D6402" s="11" t="str">
        <f>IFERROR(VLOOKUP(Rule!J6402,lvl_2[],2,FALSE),"Нет")</f>
        <v>Анализ даты</v>
      </c>
      <c r="E6402" s="11" t="str">
        <f>IFERROR(VLOOKUP(Rule!K6402,lvl_3[],2,FALSE),"Нет")</f>
        <v>Анализ даты</v>
      </c>
      <c r="F6402" s="11" t="str">
        <f>IFERROR(INDEX(lvl_4[],MATCH(L6402,lvl_4[ID],0),MATCH(TEXT(K6402,"##0"),lvl_4[#Headers],0)),"Нет")</f>
        <v>Символические звезды</v>
      </c>
      <c r="G6402" s="11" t="str">
        <f>IFERROR(INDEX(lvl_5[],MATCH(M6402,lvl_5[ID],0),MATCH(_xlfn.CONCAT(TEXT(K6402,"##0"),"_",TEXT(L6402,"##0")),lvl_5[#Headers],0)),"Нет")</f>
        <v>Демон пустоты</v>
      </c>
      <c r="H6402" s="11" t="str">
        <f>IFERROR(INDEX(lvl_6[],MATCH(N6402,lvl_6[ID],0),MATCH(_xlfn.CONCAT(K6402,"_",L6402,"_",M6402),lvl_6[#Headers],0)),"Нет")</f>
        <v>Нет</v>
      </c>
      <c r="I6402" s="12">
        <v>1</v>
      </c>
      <c r="J6402" s="12">
        <v>4</v>
      </c>
      <c r="K6402" s="12">
        <v>1</v>
      </c>
      <c r="L6402" s="12">
        <v>5</v>
      </c>
      <c r="M6402" s="12">
        <v>26</v>
      </c>
      <c r="N6402" s="12">
        <v>2078</v>
      </c>
      <c r="O6402" s="12">
        <f>COUNTIF($P$2:P6402,P6402)</f>
        <v>1</v>
      </c>
      <c r="P6402" s="12" t="str">
        <f t="shared" si="360"/>
        <v>14105262078</v>
      </c>
      <c r="Q6402" s="12" t="str">
        <f t="shared" si="361"/>
        <v>141052620780001</v>
      </c>
      <c r="R6402" s="20" t="s">
        <v>4835</v>
      </c>
      <c r="U6402" s="12" t="s">
        <v>907</v>
      </c>
      <c r="W6402" s="12" t="s">
        <v>869</v>
      </c>
      <c r="AP6402" s="12" t="s">
        <v>100</v>
      </c>
      <c r="AR6402" s="12" t="s">
        <v>100</v>
      </c>
      <c r="BN6402" s="12">
        <v>1</v>
      </c>
      <c r="BP6402" s="12" t="s">
        <v>3804</v>
      </c>
      <c r="BR6402" s="9" t="s">
        <v>5077</v>
      </c>
      <c r="BS6402" s="9" t="s">
        <v>5074</v>
      </c>
      <c r="BT6402" s="9" t="s">
        <v>100</v>
      </c>
      <c r="BU6402" s="9" t="s">
        <v>100</v>
      </c>
      <c r="BV6402" s="9" t="s">
        <v>100</v>
      </c>
      <c r="BW6402" s="9" t="s">
        <v>100</v>
      </c>
      <c r="BX6402" s="9" t="s">
        <v>100</v>
      </c>
      <c r="BY6402" s="9" t="s">
        <v>100</v>
      </c>
    </row>
    <row r="6403" spans="1:77" ht="45" x14ac:dyDescent="0.25">
      <c r="A6403" s="12">
        <v>1</v>
      </c>
      <c r="B6403" s="11" t="str">
        <f t="shared" si="359"/>
        <v>Общий расчет. Анализ даты. Анализ даты. Символические звезды. Демон пустоты. Нет</v>
      </c>
      <c r="C6403" s="11" t="str">
        <f>IFERROR(VLOOKUP(I6403,lvl_1[],2,FALSE),"Нет")</f>
        <v>Общий расчет</v>
      </c>
      <c r="D6403" s="11" t="str">
        <f>IFERROR(VLOOKUP(Rule!J6403,lvl_2[],2,FALSE),"Нет")</f>
        <v>Анализ даты</v>
      </c>
      <c r="E6403" s="11" t="str">
        <f>IFERROR(VLOOKUP(Rule!K6403,lvl_3[],2,FALSE),"Нет")</f>
        <v>Анализ даты</v>
      </c>
      <c r="F6403" s="11" t="str">
        <f>IFERROR(INDEX(lvl_4[],MATCH(L6403,lvl_4[ID],0),MATCH(TEXT(K6403,"##0"),lvl_4[#Headers],0)),"Нет")</f>
        <v>Символические звезды</v>
      </c>
      <c r="G6403" s="11" t="str">
        <f>IFERROR(INDEX(lvl_5[],MATCH(M6403,lvl_5[ID],0),MATCH(_xlfn.CONCAT(TEXT(K6403,"##0"),"_",TEXT(L6403,"##0")),lvl_5[#Headers],0)),"Нет")</f>
        <v>Демон пустоты</v>
      </c>
      <c r="H6403" s="11" t="str">
        <f>IFERROR(INDEX(lvl_6[],MATCH(N6403,lvl_6[ID],0),MATCH(_xlfn.CONCAT(K6403,"_",L6403,"_",M6403),lvl_6[#Headers],0)),"Нет")</f>
        <v>Нет</v>
      </c>
      <c r="I6403" s="12">
        <v>1</v>
      </c>
      <c r="J6403" s="12">
        <v>4</v>
      </c>
      <c r="K6403" s="12">
        <v>1</v>
      </c>
      <c r="L6403" s="12">
        <v>5</v>
      </c>
      <c r="M6403" s="12">
        <v>26</v>
      </c>
      <c r="N6403" s="12">
        <v>2079</v>
      </c>
      <c r="O6403" s="12">
        <f>COUNTIF($P$2:P6403,P6403)</f>
        <v>1</v>
      </c>
      <c r="P6403" s="12" t="str">
        <f t="shared" si="360"/>
        <v>14105262079</v>
      </c>
      <c r="Q6403" s="12" t="str">
        <f t="shared" si="361"/>
        <v>141052620790001</v>
      </c>
      <c r="R6403" s="20" t="s">
        <v>4836</v>
      </c>
      <c r="U6403" s="12" t="s">
        <v>907</v>
      </c>
      <c r="W6403" s="12" t="s">
        <v>867</v>
      </c>
      <c r="AP6403" s="12" t="s">
        <v>100</v>
      </c>
      <c r="AR6403" s="12" t="s">
        <v>100</v>
      </c>
      <c r="BN6403" s="12">
        <v>1</v>
      </c>
      <c r="BP6403" s="12" t="s">
        <v>3804</v>
      </c>
      <c r="BR6403" s="9" t="s">
        <v>5077</v>
      </c>
      <c r="BS6403" s="9" t="s">
        <v>5070</v>
      </c>
      <c r="BT6403" s="9" t="s">
        <v>100</v>
      </c>
      <c r="BU6403" s="9" t="s">
        <v>100</v>
      </c>
      <c r="BV6403" s="9" t="s">
        <v>100</v>
      </c>
      <c r="BW6403" s="9" t="s">
        <v>100</v>
      </c>
      <c r="BX6403" s="9" t="s">
        <v>100</v>
      </c>
      <c r="BY6403" s="9" t="s">
        <v>100</v>
      </c>
    </row>
    <row r="6404" spans="1:77" ht="45" x14ac:dyDescent="0.25">
      <c r="A6404" s="12">
        <v>1</v>
      </c>
      <c r="B6404" s="11" t="str">
        <f t="shared" si="359"/>
        <v>Общий расчет. Анализ даты. Анализ даты. Символические звезды. Демон пустоты. Нет</v>
      </c>
      <c r="C6404" s="11" t="str">
        <f>IFERROR(VLOOKUP(I6404,lvl_1[],2,FALSE),"Нет")</f>
        <v>Общий расчет</v>
      </c>
      <c r="D6404" s="11" t="str">
        <f>IFERROR(VLOOKUP(Rule!J6404,lvl_2[],2,FALSE),"Нет")</f>
        <v>Анализ даты</v>
      </c>
      <c r="E6404" s="11" t="str">
        <f>IFERROR(VLOOKUP(Rule!K6404,lvl_3[],2,FALSE),"Нет")</f>
        <v>Анализ даты</v>
      </c>
      <c r="F6404" s="11" t="str">
        <f>IFERROR(INDEX(lvl_4[],MATCH(L6404,lvl_4[ID],0),MATCH(TEXT(K6404,"##0"),lvl_4[#Headers],0)),"Нет")</f>
        <v>Символические звезды</v>
      </c>
      <c r="G6404" s="11" t="str">
        <f>IFERROR(INDEX(lvl_5[],MATCH(M6404,lvl_5[ID],0),MATCH(_xlfn.CONCAT(TEXT(K6404,"##0"),"_",TEXT(L6404,"##0")),lvl_5[#Headers],0)),"Нет")</f>
        <v>Демон пустоты</v>
      </c>
      <c r="H6404" s="11" t="str">
        <f>IFERROR(INDEX(lvl_6[],MATCH(N6404,lvl_6[ID],0),MATCH(_xlfn.CONCAT(K6404,"_",L6404,"_",M6404),lvl_6[#Headers],0)),"Нет")</f>
        <v>Нет</v>
      </c>
      <c r="I6404" s="12">
        <v>1</v>
      </c>
      <c r="J6404" s="12">
        <v>4</v>
      </c>
      <c r="K6404" s="12">
        <v>1</v>
      </c>
      <c r="L6404" s="12">
        <v>5</v>
      </c>
      <c r="M6404" s="12">
        <v>26</v>
      </c>
      <c r="N6404" s="12">
        <v>2080</v>
      </c>
      <c r="O6404" s="12">
        <f>COUNTIF($P$2:P6404,P6404)</f>
        <v>1</v>
      </c>
      <c r="P6404" s="12" t="str">
        <f t="shared" si="360"/>
        <v>14105262080</v>
      </c>
      <c r="Q6404" s="12" t="str">
        <f t="shared" si="361"/>
        <v>141052620800001</v>
      </c>
      <c r="R6404" s="20" t="s">
        <v>4837</v>
      </c>
      <c r="U6404" s="12" t="s">
        <v>907</v>
      </c>
      <c r="W6404" s="12" t="s">
        <v>865</v>
      </c>
      <c r="AP6404" s="12" t="s">
        <v>100</v>
      </c>
      <c r="AR6404" s="12" t="s">
        <v>100</v>
      </c>
      <c r="BN6404" s="12">
        <v>1</v>
      </c>
      <c r="BP6404" s="12" t="s">
        <v>3804</v>
      </c>
      <c r="BR6404" s="9" t="s">
        <v>5077</v>
      </c>
      <c r="BS6404" s="9" t="s">
        <v>5085</v>
      </c>
      <c r="BT6404" s="9" t="s">
        <v>100</v>
      </c>
      <c r="BU6404" s="9" t="s">
        <v>100</v>
      </c>
      <c r="BV6404" s="9" t="s">
        <v>100</v>
      </c>
      <c r="BW6404" s="9" t="s">
        <v>100</v>
      </c>
      <c r="BX6404" s="9" t="s">
        <v>100</v>
      </c>
      <c r="BY6404" s="9" t="s">
        <v>100</v>
      </c>
    </row>
    <row r="6405" spans="1:77" ht="45" x14ac:dyDescent="0.25">
      <c r="A6405" s="12">
        <v>1</v>
      </c>
      <c r="B6405" s="11" t="str">
        <f t="shared" si="359"/>
        <v>Общий расчет. Анализ даты. Анализ даты. Символические звезды. Демон пустоты. Нет</v>
      </c>
      <c r="C6405" s="11" t="str">
        <f>IFERROR(VLOOKUP(I6405,lvl_1[],2,FALSE),"Нет")</f>
        <v>Общий расчет</v>
      </c>
      <c r="D6405" s="11" t="str">
        <f>IFERROR(VLOOKUP(Rule!J6405,lvl_2[],2,FALSE),"Нет")</f>
        <v>Анализ даты</v>
      </c>
      <c r="E6405" s="11" t="str">
        <f>IFERROR(VLOOKUP(Rule!K6405,lvl_3[],2,FALSE),"Нет")</f>
        <v>Анализ даты</v>
      </c>
      <c r="F6405" s="11" t="str">
        <f>IFERROR(INDEX(lvl_4[],MATCH(L6405,lvl_4[ID],0),MATCH(TEXT(K6405,"##0"),lvl_4[#Headers],0)),"Нет")</f>
        <v>Символические звезды</v>
      </c>
      <c r="G6405" s="11" t="str">
        <f>IFERROR(INDEX(lvl_5[],MATCH(M6405,lvl_5[ID],0),MATCH(_xlfn.CONCAT(TEXT(K6405,"##0"),"_",TEXT(L6405,"##0")),lvl_5[#Headers],0)),"Нет")</f>
        <v>Демон пустоты</v>
      </c>
      <c r="H6405" s="11" t="str">
        <f>IFERROR(INDEX(lvl_6[],MATCH(N6405,lvl_6[ID],0),MATCH(_xlfn.CONCAT(K6405,"_",L6405,"_",M6405),lvl_6[#Headers],0)),"Нет")</f>
        <v>Нет</v>
      </c>
      <c r="I6405" s="12">
        <v>1</v>
      </c>
      <c r="J6405" s="12">
        <v>4</v>
      </c>
      <c r="K6405" s="12">
        <v>1</v>
      </c>
      <c r="L6405" s="12">
        <v>5</v>
      </c>
      <c r="M6405" s="12">
        <v>26</v>
      </c>
      <c r="N6405" s="12">
        <v>2081</v>
      </c>
      <c r="O6405" s="12">
        <f>COUNTIF($P$2:P6405,P6405)</f>
        <v>1</v>
      </c>
      <c r="P6405" s="12" t="str">
        <f t="shared" si="360"/>
        <v>14105262081</v>
      </c>
      <c r="Q6405" s="12" t="str">
        <f t="shared" si="361"/>
        <v>141052620810001</v>
      </c>
      <c r="R6405" s="20" t="s">
        <v>4838</v>
      </c>
      <c r="U6405" s="12" t="s">
        <v>907</v>
      </c>
      <c r="W6405" s="12" t="s">
        <v>863</v>
      </c>
      <c r="AP6405" s="12" t="s">
        <v>100</v>
      </c>
      <c r="AR6405" s="12" t="s">
        <v>100</v>
      </c>
      <c r="BN6405" s="12">
        <v>1</v>
      </c>
      <c r="BP6405" s="12" t="s">
        <v>3804</v>
      </c>
      <c r="BR6405" s="9" t="s">
        <v>5077</v>
      </c>
      <c r="BS6405" s="9" t="s">
        <v>5083</v>
      </c>
      <c r="BT6405" s="9" t="s">
        <v>100</v>
      </c>
      <c r="BU6405" s="9" t="s">
        <v>100</v>
      </c>
      <c r="BV6405" s="9" t="s">
        <v>100</v>
      </c>
      <c r="BW6405" s="9" t="s">
        <v>100</v>
      </c>
      <c r="BX6405" s="9" t="s">
        <v>100</v>
      </c>
      <c r="BY6405" s="9" t="s">
        <v>100</v>
      </c>
    </row>
    <row r="6406" spans="1:77" ht="45" x14ac:dyDescent="0.25">
      <c r="A6406" s="12">
        <v>1</v>
      </c>
      <c r="B6406" s="11" t="str">
        <f t="shared" si="359"/>
        <v>Общий расчет. Анализ даты. Анализ даты. Символические звезды. Демон пустоты. Нет</v>
      </c>
      <c r="C6406" s="11" t="str">
        <f>IFERROR(VLOOKUP(I6406,lvl_1[],2,FALSE),"Нет")</f>
        <v>Общий расчет</v>
      </c>
      <c r="D6406" s="11" t="str">
        <f>IFERROR(VLOOKUP(Rule!J6406,lvl_2[],2,FALSE),"Нет")</f>
        <v>Анализ даты</v>
      </c>
      <c r="E6406" s="11" t="str">
        <f>IFERROR(VLOOKUP(Rule!K6406,lvl_3[],2,FALSE),"Нет")</f>
        <v>Анализ даты</v>
      </c>
      <c r="F6406" s="11" t="str">
        <f>IFERROR(INDEX(lvl_4[],MATCH(L6406,lvl_4[ID],0),MATCH(TEXT(K6406,"##0"),lvl_4[#Headers],0)),"Нет")</f>
        <v>Символические звезды</v>
      </c>
      <c r="G6406" s="11" t="str">
        <f>IFERROR(INDEX(lvl_5[],MATCH(M6406,lvl_5[ID],0),MATCH(_xlfn.CONCAT(TEXT(K6406,"##0"),"_",TEXT(L6406,"##0")),lvl_5[#Headers],0)),"Нет")</f>
        <v>Демон пустоты</v>
      </c>
      <c r="H6406" s="11" t="str">
        <f>IFERROR(INDEX(lvl_6[],MATCH(N6406,lvl_6[ID],0),MATCH(_xlfn.CONCAT(K6406,"_",L6406,"_",M6406),lvl_6[#Headers],0)),"Нет")</f>
        <v>Нет</v>
      </c>
      <c r="I6406" s="12">
        <v>1</v>
      </c>
      <c r="J6406" s="12">
        <v>4</v>
      </c>
      <c r="K6406" s="12">
        <v>1</v>
      </c>
      <c r="L6406" s="12">
        <v>5</v>
      </c>
      <c r="M6406" s="12">
        <v>26</v>
      </c>
      <c r="N6406" s="12">
        <v>2082</v>
      </c>
      <c r="O6406" s="12">
        <f>COUNTIF($P$2:P6406,P6406)</f>
        <v>1</v>
      </c>
      <c r="P6406" s="12" t="str">
        <f t="shared" si="360"/>
        <v>14105262082</v>
      </c>
      <c r="Q6406" s="12" t="str">
        <f t="shared" si="361"/>
        <v>141052620820001</v>
      </c>
      <c r="R6406" s="20" t="s">
        <v>4839</v>
      </c>
      <c r="U6406" s="12" t="s">
        <v>908</v>
      </c>
      <c r="W6406" s="12" t="s">
        <v>862</v>
      </c>
      <c r="AP6406" s="12" t="s">
        <v>100</v>
      </c>
      <c r="AR6406" s="12" t="s">
        <v>100</v>
      </c>
      <c r="BN6406" s="12">
        <v>1</v>
      </c>
      <c r="BP6406" s="12" t="s">
        <v>3804</v>
      </c>
      <c r="BR6406" s="9" t="s">
        <v>5090</v>
      </c>
      <c r="BS6406" s="9" t="s">
        <v>5082</v>
      </c>
      <c r="BT6406" s="9" t="s">
        <v>100</v>
      </c>
      <c r="BU6406" s="9" t="s">
        <v>100</v>
      </c>
      <c r="BV6406" s="9" t="s">
        <v>100</v>
      </c>
      <c r="BW6406" s="9" t="s">
        <v>100</v>
      </c>
      <c r="BX6406" s="9" t="s">
        <v>100</v>
      </c>
      <c r="BY6406" s="9" t="s">
        <v>100</v>
      </c>
    </row>
    <row r="6407" spans="1:77" ht="45" x14ac:dyDescent="0.25">
      <c r="A6407" s="12">
        <v>1</v>
      </c>
      <c r="B6407" s="11" t="str">
        <f t="shared" si="359"/>
        <v>Общий расчет. Анализ даты. Анализ даты. Символические звезды. Демон пустоты. Нет</v>
      </c>
      <c r="C6407" s="11" t="str">
        <f>IFERROR(VLOOKUP(I6407,lvl_1[],2,FALSE),"Нет")</f>
        <v>Общий расчет</v>
      </c>
      <c r="D6407" s="11" t="str">
        <f>IFERROR(VLOOKUP(Rule!J6407,lvl_2[],2,FALSE),"Нет")</f>
        <v>Анализ даты</v>
      </c>
      <c r="E6407" s="11" t="str">
        <f>IFERROR(VLOOKUP(Rule!K6407,lvl_3[],2,FALSE),"Нет")</f>
        <v>Анализ даты</v>
      </c>
      <c r="F6407" s="11" t="str">
        <f>IFERROR(INDEX(lvl_4[],MATCH(L6407,lvl_4[ID],0),MATCH(TEXT(K6407,"##0"),lvl_4[#Headers],0)),"Нет")</f>
        <v>Символические звезды</v>
      </c>
      <c r="G6407" s="11" t="str">
        <f>IFERROR(INDEX(lvl_5[],MATCH(M6407,lvl_5[ID],0),MATCH(_xlfn.CONCAT(TEXT(K6407,"##0"),"_",TEXT(L6407,"##0")),lvl_5[#Headers],0)),"Нет")</f>
        <v>Демон пустоты</v>
      </c>
      <c r="H6407" s="11" t="str">
        <f>IFERROR(INDEX(lvl_6[],MATCH(N6407,lvl_6[ID],0),MATCH(_xlfn.CONCAT(K6407,"_",L6407,"_",M6407),lvl_6[#Headers],0)),"Нет")</f>
        <v>Нет</v>
      </c>
      <c r="I6407" s="12">
        <v>1</v>
      </c>
      <c r="J6407" s="12">
        <v>4</v>
      </c>
      <c r="K6407" s="12">
        <v>1</v>
      </c>
      <c r="L6407" s="12">
        <v>5</v>
      </c>
      <c r="M6407" s="12">
        <v>26</v>
      </c>
      <c r="N6407" s="12">
        <v>2083</v>
      </c>
      <c r="O6407" s="12">
        <f>COUNTIF($P$2:P6407,P6407)</f>
        <v>1</v>
      </c>
      <c r="P6407" s="12" t="str">
        <f t="shared" si="360"/>
        <v>14105262083</v>
      </c>
      <c r="Q6407" s="12" t="str">
        <f t="shared" si="361"/>
        <v>141052620830001</v>
      </c>
      <c r="R6407" s="20" t="s">
        <v>4840</v>
      </c>
      <c r="U6407" s="12" t="s">
        <v>908</v>
      </c>
      <c r="W6407" s="12" t="s">
        <v>860</v>
      </c>
      <c r="AP6407" s="12" t="s">
        <v>100</v>
      </c>
      <c r="AR6407" s="12" t="s">
        <v>100</v>
      </c>
      <c r="BN6407" s="12">
        <v>1</v>
      </c>
      <c r="BP6407" s="12" t="s">
        <v>3804</v>
      </c>
      <c r="BR6407" s="9" t="s">
        <v>5090</v>
      </c>
      <c r="BS6407" s="9" t="s">
        <v>5080</v>
      </c>
      <c r="BT6407" s="9" t="s">
        <v>100</v>
      </c>
      <c r="BU6407" s="9" t="s">
        <v>100</v>
      </c>
      <c r="BV6407" s="9" t="s">
        <v>100</v>
      </c>
      <c r="BW6407" s="9" t="s">
        <v>100</v>
      </c>
      <c r="BX6407" s="9" t="s">
        <v>100</v>
      </c>
      <c r="BY6407" s="9" t="s">
        <v>100</v>
      </c>
    </row>
    <row r="6408" spans="1:77" ht="45" x14ac:dyDescent="0.25">
      <c r="A6408" s="12">
        <v>1</v>
      </c>
      <c r="B6408" s="11" t="str">
        <f t="shared" si="359"/>
        <v>Общий расчет. Анализ даты. Анализ даты. Символические звезды. Демон пустоты. Нет</v>
      </c>
      <c r="C6408" s="11" t="str">
        <f>IFERROR(VLOOKUP(I6408,lvl_1[],2,FALSE),"Нет")</f>
        <v>Общий расчет</v>
      </c>
      <c r="D6408" s="11" t="str">
        <f>IFERROR(VLOOKUP(Rule!J6408,lvl_2[],2,FALSE),"Нет")</f>
        <v>Анализ даты</v>
      </c>
      <c r="E6408" s="11" t="str">
        <f>IFERROR(VLOOKUP(Rule!K6408,lvl_3[],2,FALSE),"Нет")</f>
        <v>Анализ даты</v>
      </c>
      <c r="F6408" s="11" t="str">
        <f>IFERROR(INDEX(lvl_4[],MATCH(L6408,lvl_4[ID],0),MATCH(TEXT(K6408,"##0"),lvl_4[#Headers],0)),"Нет")</f>
        <v>Символические звезды</v>
      </c>
      <c r="G6408" s="11" t="str">
        <f>IFERROR(INDEX(lvl_5[],MATCH(M6408,lvl_5[ID],0),MATCH(_xlfn.CONCAT(TEXT(K6408,"##0"),"_",TEXT(L6408,"##0")),lvl_5[#Headers],0)),"Нет")</f>
        <v>Демон пустоты</v>
      </c>
      <c r="H6408" s="11" t="str">
        <f>IFERROR(INDEX(lvl_6[],MATCH(N6408,lvl_6[ID],0),MATCH(_xlfn.CONCAT(K6408,"_",L6408,"_",M6408),lvl_6[#Headers],0)),"Нет")</f>
        <v>Нет</v>
      </c>
      <c r="I6408" s="12">
        <v>1</v>
      </c>
      <c r="J6408" s="12">
        <v>4</v>
      </c>
      <c r="K6408" s="12">
        <v>1</v>
      </c>
      <c r="L6408" s="12">
        <v>5</v>
      </c>
      <c r="M6408" s="12">
        <v>26</v>
      </c>
      <c r="N6408" s="12">
        <v>2084</v>
      </c>
      <c r="O6408" s="12">
        <f>COUNTIF($P$2:P6408,P6408)</f>
        <v>1</v>
      </c>
      <c r="P6408" s="12" t="str">
        <f t="shared" si="360"/>
        <v>14105262084</v>
      </c>
      <c r="Q6408" s="12" t="str">
        <f t="shared" si="361"/>
        <v>141052620840001</v>
      </c>
      <c r="R6408" s="20" t="s">
        <v>4841</v>
      </c>
      <c r="U6408" s="12" t="s">
        <v>908</v>
      </c>
      <c r="W6408" s="12" t="s">
        <v>870</v>
      </c>
      <c r="AP6408" s="12" t="s">
        <v>100</v>
      </c>
      <c r="AR6408" s="12" t="s">
        <v>100</v>
      </c>
      <c r="BN6408" s="12">
        <v>1</v>
      </c>
      <c r="BP6408" s="12" t="s">
        <v>3804</v>
      </c>
      <c r="BR6408" s="9" t="s">
        <v>5090</v>
      </c>
      <c r="BS6408" s="9" t="s">
        <v>5076</v>
      </c>
      <c r="BT6408" s="9" t="s">
        <v>100</v>
      </c>
      <c r="BU6408" s="9" t="s">
        <v>100</v>
      </c>
      <c r="BV6408" s="9" t="s">
        <v>100</v>
      </c>
      <c r="BW6408" s="9" t="s">
        <v>100</v>
      </c>
      <c r="BX6408" s="9" t="s">
        <v>100</v>
      </c>
      <c r="BY6408" s="9" t="s">
        <v>100</v>
      </c>
    </row>
    <row r="6409" spans="1:77" ht="45" x14ac:dyDescent="0.25">
      <c r="A6409" s="12">
        <v>1</v>
      </c>
      <c r="B6409" s="11" t="str">
        <f t="shared" si="359"/>
        <v>Общий расчет. Анализ даты. Анализ даты. Символические звезды. Демон пустоты. Нет</v>
      </c>
      <c r="C6409" s="11" t="str">
        <f>IFERROR(VLOOKUP(I6409,lvl_1[],2,FALSE),"Нет")</f>
        <v>Общий расчет</v>
      </c>
      <c r="D6409" s="11" t="str">
        <f>IFERROR(VLOOKUP(Rule!J6409,lvl_2[],2,FALSE),"Нет")</f>
        <v>Анализ даты</v>
      </c>
      <c r="E6409" s="11" t="str">
        <f>IFERROR(VLOOKUP(Rule!K6409,lvl_3[],2,FALSE),"Нет")</f>
        <v>Анализ даты</v>
      </c>
      <c r="F6409" s="11" t="str">
        <f>IFERROR(INDEX(lvl_4[],MATCH(L6409,lvl_4[ID],0),MATCH(TEXT(K6409,"##0"),lvl_4[#Headers],0)),"Нет")</f>
        <v>Символические звезды</v>
      </c>
      <c r="G6409" s="11" t="str">
        <f>IFERROR(INDEX(lvl_5[],MATCH(M6409,lvl_5[ID],0),MATCH(_xlfn.CONCAT(TEXT(K6409,"##0"),"_",TEXT(L6409,"##0")),lvl_5[#Headers],0)),"Нет")</f>
        <v>Демон пустоты</v>
      </c>
      <c r="H6409" s="11" t="str">
        <f>IFERROR(INDEX(lvl_6[],MATCH(N6409,lvl_6[ID],0),MATCH(_xlfn.CONCAT(K6409,"_",L6409,"_",M6409),lvl_6[#Headers],0)),"Нет")</f>
        <v>Нет</v>
      </c>
      <c r="I6409" s="12">
        <v>1</v>
      </c>
      <c r="J6409" s="12">
        <v>4</v>
      </c>
      <c r="K6409" s="12">
        <v>1</v>
      </c>
      <c r="L6409" s="12">
        <v>5</v>
      </c>
      <c r="M6409" s="12">
        <v>26</v>
      </c>
      <c r="N6409" s="12">
        <v>2085</v>
      </c>
      <c r="O6409" s="12">
        <f>COUNTIF($P$2:P6409,P6409)</f>
        <v>1</v>
      </c>
      <c r="P6409" s="12" t="str">
        <f t="shared" si="360"/>
        <v>14105262085</v>
      </c>
      <c r="Q6409" s="12" t="str">
        <f t="shared" si="361"/>
        <v>141052620850001</v>
      </c>
      <c r="R6409" s="20" t="s">
        <v>4842</v>
      </c>
      <c r="U6409" s="12" t="s">
        <v>908</v>
      </c>
      <c r="W6409" s="12" t="s">
        <v>868</v>
      </c>
      <c r="AP6409" s="12" t="s">
        <v>100</v>
      </c>
      <c r="AR6409" s="12" t="s">
        <v>100</v>
      </c>
      <c r="BN6409" s="12">
        <v>1</v>
      </c>
      <c r="BP6409" s="12" t="s">
        <v>3804</v>
      </c>
      <c r="BR6409" s="9" t="s">
        <v>5090</v>
      </c>
      <c r="BS6409" s="9" t="s">
        <v>5087</v>
      </c>
      <c r="BT6409" s="9" t="s">
        <v>100</v>
      </c>
      <c r="BU6409" s="9" t="s">
        <v>100</v>
      </c>
      <c r="BV6409" s="9" t="s">
        <v>100</v>
      </c>
      <c r="BW6409" s="9" t="s">
        <v>100</v>
      </c>
      <c r="BX6409" s="9" t="s">
        <v>100</v>
      </c>
      <c r="BY6409" s="9" t="s">
        <v>100</v>
      </c>
    </row>
    <row r="6410" spans="1:77" ht="45" x14ac:dyDescent="0.25">
      <c r="A6410" s="12">
        <v>1</v>
      </c>
      <c r="B6410" s="11" t="str">
        <f t="shared" si="359"/>
        <v>Общий расчет. Анализ даты. Анализ даты. Символические звезды. Демон пустоты. Нет</v>
      </c>
      <c r="C6410" s="11" t="str">
        <f>IFERROR(VLOOKUP(I6410,lvl_1[],2,FALSE),"Нет")</f>
        <v>Общий расчет</v>
      </c>
      <c r="D6410" s="11" t="str">
        <f>IFERROR(VLOOKUP(Rule!J6410,lvl_2[],2,FALSE),"Нет")</f>
        <v>Анализ даты</v>
      </c>
      <c r="E6410" s="11" t="str">
        <f>IFERROR(VLOOKUP(Rule!K6410,lvl_3[],2,FALSE),"Нет")</f>
        <v>Анализ даты</v>
      </c>
      <c r="F6410" s="11" t="str">
        <f>IFERROR(INDEX(lvl_4[],MATCH(L6410,lvl_4[ID],0),MATCH(TEXT(K6410,"##0"),lvl_4[#Headers],0)),"Нет")</f>
        <v>Символические звезды</v>
      </c>
      <c r="G6410" s="11" t="str">
        <f>IFERROR(INDEX(lvl_5[],MATCH(M6410,lvl_5[ID],0),MATCH(_xlfn.CONCAT(TEXT(K6410,"##0"),"_",TEXT(L6410,"##0")),lvl_5[#Headers],0)),"Нет")</f>
        <v>Демон пустоты</v>
      </c>
      <c r="H6410" s="11" t="str">
        <f>IFERROR(INDEX(lvl_6[],MATCH(N6410,lvl_6[ID],0),MATCH(_xlfn.CONCAT(K6410,"_",L6410,"_",M6410),lvl_6[#Headers],0)),"Нет")</f>
        <v>Нет</v>
      </c>
      <c r="I6410" s="12">
        <v>1</v>
      </c>
      <c r="J6410" s="12">
        <v>4</v>
      </c>
      <c r="K6410" s="12">
        <v>1</v>
      </c>
      <c r="L6410" s="12">
        <v>5</v>
      </c>
      <c r="M6410" s="12">
        <v>26</v>
      </c>
      <c r="N6410" s="12">
        <v>2086</v>
      </c>
      <c r="O6410" s="12">
        <f>COUNTIF($P$2:P6410,P6410)</f>
        <v>1</v>
      </c>
      <c r="P6410" s="12" t="str">
        <f t="shared" si="360"/>
        <v>14105262086</v>
      </c>
      <c r="Q6410" s="12" t="str">
        <f t="shared" si="361"/>
        <v>141052620860001</v>
      </c>
      <c r="R6410" s="20" t="s">
        <v>4843</v>
      </c>
      <c r="U6410" s="12" t="s">
        <v>908</v>
      </c>
      <c r="W6410" s="12" t="s">
        <v>866</v>
      </c>
      <c r="AP6410" s="12" t="s">
        <v>100</v>
      </c>
      <c r="AR6410" s="12" t="s">
        <v>100</v>
      </c>
      <c r="BN6410" s="12">
        <v>1</v>
      </c>
      <c r="BP6410" s="12" t="s">
        <v>3804</v>
      </c>
      <c r="BR6410" s="9" t="s">
        <v>5090</v>
      </c>
      <c r="BS6410" s="9" t="s">
        <v>5086</v>
      </c>
      <c r="BT6410" s="9" t="s">
        <v>100</v>
      </c>
      <c r="BU6410" s="9" t="s">
        <v>100</v>
      </c>
      <c r="BV6410" s="9" t="s">
        <v>100</v>
      </c>
      <c r="BW6410" s="9" t="s">
        <v>100</v>
      </c>
      <c r="BX6410" s="9" t="s">
        <v>100</v>
      </c>
      <c r="BY6410" s="9" t="s">
        <v>100</v>
      </c>
    </row>
    <row r="6411" spans="1:77" ht="45" x14ac:dyDescent="0.25">
      <c r="A6411" s="12">
        <v>1</v>
      </c>
      <c r="B6411" s="11" t="str">
        <f t="shared" si="359"/>
        <v>Общий расчет. Анализ даты. Анализ даты. Символические звезды. Демон пустоты. Нет</v>
      </c>
      <c r="C6411" s="11" t="str">
        <f>IFERROR(VLOOKUP(I6411,lvl_1[],2,FALSE),"Нет")</f>
        <v>Общий расчет</v>
      </c>
      <c r="D6411" s="11" t="str">
        <f>IFERROR(VLOOKUP(Rule!J6411,lvl_2[],2,FALSE),"Нет")</f>
        <v>Анализ даты</v>
      </c>
      <c r="E6411" s="11" t="str">
        <f>IFERROR(VLOOKUP(Rule!K6411,lvl_3[],2,FALSE),"Нет")</f>
        <v>Анализ даты</v>
      </c>
      <c r="F6411" s="11" t="str">
        <f>IFERROR(INDEX(lvl_4[],MATCH(L6411,lvl_4[ID],0),MATCH(TEXT(K6411,"##0"),lvl_4[#Headers],0)),"Нет")</f>
        <v>Символические звезды</v>
      </c>
      <c r="G6411" s="11" t="str">
        <f>IFERROR(INDEX(lvl_5[],MATCH(M6411,lvl_5[ID],0),MATCH(_xlfn.CONCAT(TEXT(K6411,"##0"),"_",TEXT(L6411,"##0")),lvl_5[#Headers],0)),"Нет")</f>
        <v>Демон пустоты</v>
      </c>
      <c r="H6411" s="11" t="str">
        <f>IFERROR(INDEX(lvl_6[],MATCH(N6411,lvl_6[ID],0),MATCH(_xlfn.CONCAT(K6411,"_",L6411,"_",M6411),lvl_6[#Headers],0)),"Нет")</f>
        <v>Нет</v>
      </c>
      <c r="I6411" s="12">
        <v>1</v>
      </c>
      <c r="J6411" s="12">
        <v>4</v>
      </c>
      <c r="K6411" s="12">
        <v>1</v>
      </c>
      <c r="L6411" s="12">
        <v>5</v>
      </c>
      <c r="M6411" s="12">
        <v>26</v>
      </c>
      <c r="N6411" s="12">
        <v>2087</v>
      </c>
      <c r="O6411" s="12">
        <f>COUNTIF($P$2:P6411,P6411)</f>
        <v>1</v>
      </c>
      <c r="P6411" s="12" t="str">
        <f t="shared" si="360"/>
        <v>14105262087</v>
      </c>
      <c r="Q6411" s="12" t="str">
        <f t="shared" si="361"/>
        <v>141052620870001</v>
      </c>
      <c r="R6411" s="20" t="s">
        <v>4844</v>
      </c>
      <c r="U6411" s="12" t="s">
        <v>908</v>
      </c>
      <c r="W6411" s="12" t="s">
        <v>864</v>
      </c>
      <c r="AP6411" s="12" t="s">
        <v>100</v>
      </c>
      <c r="AR6411" s="12" t="s">
        <v>100</v>
      </c>
      <c r="BN6411" s="12">
        <v>1</v>
      </c>
      <c r="BP6411" s="12" t="s">
        <v>3804</v>
      </c>
      <c r="BR6411" s="9" t="s">
        <v>5090</v>
      </c>
      <c r="BS6411" s="9" t="s">
        <v>5084</v>
      </c>
      <c r="BT6411" s="9" t="s">
        <v>100</v>
      </c>
      <c r="BU6411" s="9" t="s">
        <v>100</v>
      </c>
      <c r="BV6411" s="9" t="s">
        <v>100</v>
      </c>
      <c r="BW6411" s="9" t="s">
        <v>100</v>
      </c>
      <c r="BX6411" s="9" t="s">
        <v>100</v>
      </c>
      <c r="BY6411" s="9" t="s">
        <v>100</v>
      </c>
    </row>
    <row r="6412" spans="1:77" ht="45" x14ac:dyDescent="0.25">
      <c r="A6412" s="12">
        <v>1</v>
      </c>
      <c r="B6412" s="11" t="str">
        <f t="shared" si="359"/>
        <v>Общий расчет. Анализ даты. Анализ даты. Символические звезды. Демон пустоты. Нет</v>
      </c>
      <c r="C6412" s="11" t="str">
        <f>IFERROR(VLOOKUP(I6412,lvl_1[],2,FALSE),"Нет")</f>
        <v>Общий расчет</v>
      </c>
      <c r="D6412" s="11" t="str">
        <f>IFERROR(VLOOKUP(Rule!J6412,lvl_2[],2,FALSE),"Нет")</f>
        <v>Анализ даты</v>
      </c>
      <c r="E6412" s="11" t="str">
        <f>IFERROR(VLOOKUP(Rule!K6412,lvl_3[],2,FALSE),"Нет")</f>
        <v>Анализ даты</v>
      </c>
      <c r="F6412" s="11" t="str">
        <f>IFERROR(INDEX(lvl_4[],MATCH(L6412,lvl_4[ID],0),MATCH(TEXT(K6412,"##0"),lvl_4[#Headers],0)),"Нет")</f>
        <v>Символические звезды</v>
      </c>
      <c r="G6412" s="11" t="str">
        <f>IFERROR(INDEX(lvl_5[],MATCH(M6412,lvl_5[ID],0),MATCH(_xlfn.CONCAT(TEXT(K6412,"##0"),"_",TEXT(L6412,"##0")),lvl_5[#Headers],0)),"Нет")</f>
        <v>Демон пустоты</v>
      </c>
      <c r="H6412" s="11" t="str">
        <f>IFERROR(INDEX(lvl_6[],MATCH(N6412,lvl_6[ID],0),MATCH(_xlfn.CONCAT(K6412,"_",L6412,"_",M6412),lvl_6[#Headers],0)),"Нет")</f>
        <v>Нет</v>
      </c>
      <c r="I6412" s="12">
        <v>1</v>
      </c>
      <c r="J6412" s="12">
        <v>4</v>
      </c>
      <c r="K6412" s="12">
        <v>1</v>
      </c>
      <c r="L6412" s="12">
        <v>5</v>
      </c>
      <c r="M6412" s="12">
        <v>26</v>
      </c>
      <c r="N6412" s="12">
        <v>2088</v>
      </c>
      <c r="O6412" s="12">
        <f>COUNTIF($P$2:P6412,P6412)</f>
        <v>1</v>
      </c>
      <c r="P6412" s="12" t="str">
        <f t="shared" si="360"/>
        <v>14105262088</v>
      </c>
      <c r="Q6412" s="12" t="str">
        <f t="shared" si="361"/>
        <v>141052620880001</v>
      </c>
      <c r="R6412" s="20" t="s">
        <v>4845</v>
      </c>
      <c r="U6412" s="12" t="s">
        <v>910</v>
      </c>
      <c r="W6412" s="12" t="s">
        <v>863</v>
      </c>
      <c r="AP6412" s="12" t="s">
        <v>100</v>
      </c>
      <c r="AR6412" s="12" t="s">
        <v>100</v>
      </c>
      <c r="BN6412" s="12">
        <v>1</v>
      </c>
      <c r="BP6412" s="12" t="s">
        <v>3804</v>
      </c>
      <c r="BR6412" s="9" t="s">
        <v>5068</v>
      </c>
      <c r="BS6412" s="9" t="s">
        <v>5083</v>
      </c>
      <c r="BT6412" s="9" t="s">
        <v>100</v>
      </c>
      <c r="BU6412" s="9" t="s">
        <v>100</v>
      </c>
      <c r="BV6412" s="9" t="s">
        <v>100</v>
      </c>
      <c r="BW6412" s="9" t="s">
        <v>100</v>
      </c>
      <c r="BX6412" s="9" t="s">
        <v>100</v>
      </c>
      <c r="BY6412" s="9" t="s">
        <v>100</v>
      </c>
    </row>
    <row r="6413" spans="1:77" ht="45" x14ac:dyDescent="0.25">
      <c r="A6413" s="12">
        <v>1</v>
      </c>
      <c r="B6413" s="11" t="str">
        <f t="shared" si="359"/>
        <v>Общий расчет. Анализ даты. Анализ даты. Символические звезды. Демон пустоты. Нет</v>
      </c>
      <c r="C6413" s="11" t="str">
        <f>IFERROR(VLOOKUP(I6413,lvl_1[],2,FALSE),"Нет")</f>
        <v>Общий расчет</v>
      </c>
      <c r="D6413" s="11" t="str">
        <f>IFERROR(VLOOKUP(Rule!J6413,lvl_2[],2,FALSE),"Нет")</f>
        <v>Анализ даты</v>
      </c>
      <c r="E6413" s="11" t="str">
        <f>IFERROR(VLOOKUP(Rule!K6413,lvl_3[],2,FALSE),"Нет")</f>
        <v>Анализ даты</v>
      </c>
      <c r="F6413" s="11" t="str">
        <f>IFERROR(INDEX(lvl_4[],MATCH(L6413,lvl_4[ID],0),MATCH(TEXT(K6413,"##0"),lvl_4[#Headers],0)),"Нет")</f>
        <v>Символические звезды</v>
      </c>
      <c r="G6413" s="11" t="str">
        <f>IFERROR(INDEX(lvl_5[],MATCH(M6413,lvl_5[ID],0),MATCH(_xlfn.CONCAT(TEXT(K6413,"##0"),"_",TEXT(L6413,"##0")),lvl_5[#Headers],0)),"Нет")</f>
        <v>Демон пустоты</v>
      </c>
      <c r="H6413" s="11" t="str">
        <f>IFERROR(INDEX(lvl_6[],MATCH(N6413,lvl_6[ID],0),MATCH(_xlfn.CONCAT(K6413,"_",L6413,"_",M6413),lvl_6[#Headers],0)),"Нет")</f>
        <v>Нет</v>
      </c>
      <c r="I6413" s="12">
        <v>1</v>
      </c>
      <c r="J6413" s="12">
        <v>4</v>
      </c>
      <c r="K6413" s="12">
        <v>1</v>
      </c>
      <c r="L6413" s="12">
        <v>5</v>
      </c>
      <c r="M6413" s="12">
        <v>26</v>
      </c>
      <c r="N6413" s="12">
        <v>2089</v>
      </c>
      <c r="O6413" s="12">
        <f>COUNTIF($P$2:P6413,P6413)</f>
        <v>1</v>
      </c>
      <c r="P6413" s="12" t="str">
        <f t="shared" si="360"/>
        <v>14105262089</v>
      </c>
      <c r="Q6413" s="12" t="str">
        <f t="shared" si="361"/>
        <v>141052620890001</v>
      </c>
      <c r="R6413" s="20" t="s">
        <v>4846</v>
      </c>
      <c r="U6413" s="12" t="s">
        <v>910</v>
      </c>
      <c r="W6413" s="12" t="s">
        <v>861</v>
      </c>
      <c r="AP6413" s="12" t="s">
        <v>100</v>
      </c>
      <c r="AR6413" s="12" t="s">
        <v>100</v>
      </c>
      <c r="BN6413" s="12">
        <v>1</v>
      </c>
      <c r="BP6413" s="12" t="s">
        <v>3804</v>
      </c>
      <c r="BR6413" s="9" t="s">
        <v>5068</v>
      </c>
      <c r="BS6413" s="9" t="s">
        <v>5069</v>
      </c>
      <c r="BT6413" s="9" t="s">
        <v>100</v>
      </c>
      <c r="BU6413" s="9" t="s">
        <v>100</v>
      </c>
      <c r="BV6413" s="9" t="s">
        <v>100</v>
      </c>
      <c r="BW6413" s="9" t="s">
        <v>100</v>
      </c>
      <c r="BX6413" s="9" t="s">
        <v>100</v>
      </c>
      <c r="BY6413" s="9" t="s">
        <v>100</v>
      </c>
    </row>
    <row r="6414" spans="1:77" ht="45" x14ac:dyDescent="0.25">
      <c r="A6414" s="12">
        <v>1</v>
      </c>
      <c r="B6414" s="11" t="str">
        <f t="shared" si="359"/>
        <v>Общий расчет. Анализ даты. Анализ даты. Символические звезды. Демон пустоты. Нет</v>
      </c>
      <c r="C6414" s="11" t="str">
        <f>IFERROR(VLOOKUP(I6414,lvl_1[],2,FALSE),"Нет")</f>
        <v>Общий расчет</v>
      </c>
      <c r="D6414" s="11" t="str">
        <f>IFERROR(VLOOKUP(Rule!J6414,lvl_2[],2,FALSE),"Нет")</f>
        <v>Анализ даты</v>
      </c>
      <c r="E6414" s="11" t="str">
        <f>IFERROR(VLOOKUP(Rule!K6414,lvl_3[],2,FALSE),"Нет")</f>
        <v>Анализ даты</v>
      </c>
      <c r="F6414" s="11" t="str">
        <f>IFERROR(INDEX(lvl_4[],MATCH(L6414,lvl_4[ID],0),MATCH(TEXT(K6414,"##0"),lvl_4[#Headers],0)),"Нет")</f>
        <v>Символические звезды</v>
      </c>
      <c r="G6414" s="11" t="str">
        <f>IFERROR(INDEX(lvl_5[],MATCH(M6414,lvl_5[ID],0),MATCH(_xlfn.CONCAT(TEXT(K6414,"##0"),"_",TEXT(L6414,"##0")),lvl_5[#Headers],0)),"Нет")</f>
        <v>Демон пустоты</v>
      </c>
      <c r="H6414" s="11" t="str">
        <f>IFERROR(INDEX(lvl_6[],MATCH(N6414,lvl_6[ID],0),MATCH(_xlfn.CONCAT(K6414,"_",L6414,"_",M6414),lvl_6[#Headers],0)),"Нет")</f>
        <v>Нет</v>
      </c>
      <c r="I6414" s="12">
        <v>1</v>
      </c>
      <c r="J6414" s="12">
        <v>4</v>
      </c>
      <c r="K6414" s="12">
        <v>1</v>
      </c>
      <c r="L6414" s="12">
        <v>5</v>
      </c>
      <c r="M6414" s="12">
        <v>26</v>
      </c>
      <c r="N6414" s="12">
        <v>2090</v>
      </c>
      <c r="O6414" s="12">
        <f>COUNTIF($P$2:P6414,P6414)</f>
        <v>1</v>
      </c>
      <c r="P6414" s="12" t="str">
        <f t="shared" si="360"/>
        <v>14105262090</v>
      </c>
      <c r="Q6414" s="12" t="str">
        <f t="shared" si="361"/>
        <v>141052620900001</v>
      </c>
      <c r="R6414" s="20" t="s">
        <v>4847</v>
      </c>
      <c r="U6414" s="12" t="s">
        <v>910</v>
      </c>
      <c r="W6414" s="12" t="s">
        <v>859</v>
      </c>
      <c r="AP6414" s="12" t="s">
        <v>100</v>
      </c>
      <c r="AR6414" s="12" t="s">
        <v>100</v>
      </c>
      <c r="BN6414" s="12">
        <v>1</v>
      </c>
      <c r="BP6414" s="12" t="s">
        <v>3804</v>
      </c>
      <c r="BR6414" s="9" t="s">
        <v>5068</v>
      </c>
      <c r="BS6414" s="9" t="s">
        <v>5078</v>
      </c>
      <c r="BT6414" s="9" t="s">
        <v>100</v>
      </c>
      <c r="BU6414" s="9" t="s">
        <v>100</v>
      </c>
      <c r="BV6414" s="9" t="s">
        <v>100</v>
      </c>
      <c r="BW6414" s="9" t="s">
        <v>100</v>
      </c>
      <c r="BX6414" s="9" t="s">
        <v>100</v>
      </c>
      <c r="BY6414" s="9" t="s">
        <v>100</v>
      </c>
    </row>
    <row r="6415" spans="1:77" ht="45" x14ac:dyDescent="0.25">
      <c r="A6415" s="12">
        <v>1</v>
      </c>
      <c r="B6415" s="11" t="str">
        <f t="shared" si="359"/>
        <v>Общий расчет. Анализ даты. Анализ даты. Символические звезды. Демон пустоты. Нет</v>
      </c>
      <c r="C6415" s="11" t="str">
        <f>IFERROR(VLOOKUP(I6415,lvl_1[],2,FALSE),"Нет")</f>
        <v>Общий расчет</v>
      </c>
      <c r="D6415" s="11" t="str">
        <f>IFERROR(VLOOKUP(Rule!J6415,lvl_2[],2,FALSE),"Нет")</f>
        <v>Анализ даты</v>
      </c>
      <c r="E6415" s="11" t="str">
        <f>IFERROR(VLOOKUP(Rule!K6415,lvl_3[],2,FALSE),"Нет")</f>
        <v>Анализ даты</v>
      </c>
      <c r="F6415" s="11" t="str">
        <f>IFERROR(INDEX(lvl_4[],MATCH(L6415,lvl_4[ID],0),MATCH(TEXT(K6415,"##0"),lvl_4[#Headers],0)),"Нет")</f>
        <v>Символические звезды</v>
      </c>
      <c r="G6415" s="11" t="str">
        <f>IFERROR(INDEX(lvl_5[],MATCH(M6415,lvl_5[ID],0),MATCH(_xlfn.CONCAT(TEXT(K6415,"##0"),"_",TEXT(L6415,"##0")),lvl_5[#Headers],0)),"Нет")</f>
        <v>Демон пустоты</v>
      </c>
      <c r="H6415" s="11" t="str">
        <f>IFERROR(INDEX(lvl_6[],MATCH(N6415,lvl_6[ID],0),MATCH(_xlfn.CONCAT(K6415,"_",L6415,"_",M6415),lvl_6[#Headers],0)),"Нет")</f>
        <v>Нет</v>
      </c>
      <c r="I6415" s="12">
        <v>1</v>
      </c>
      <c r="J6415" s="12">
        <v>4</v>
      </c>
      <c r="K6415" s="12">
        <v>1</v>
      </c>
      <c r="L6415" s="12">
        <v>5</v>
      </c>
      <c r="M6415" s="12">
        <v>26</v>
      </c>
      <c r="N6415" s="12">
        <v>2091</v>
      </c>
      <c r="O6415" s="12">
        <f>COUNTIF($P$2:P6415,P6415)</f>
        <v>1</v>
      </c>
      <c r="P6415" s="12" t="str">
        <f t="shared" si="360"/>
        <v>14105262091</v>
      </c>
      <c r="Q6415" s="12" t="str">
        <f t="shared" si="361"/>
        <v>141052620910001</v>
      </c>
      <c r="R6415" s="20" t="s">
        <v>4848</v>
      </c>
      <c r="U6415" s="12" t="s">
        <v>910</v>
      </c>
      <c r="W6415" s="12" t="s">
        <v>869</v>
      </c>
      <c r="AP6415" s="12" t="s">
        <v>100</v>
      </c>
      <c r="AR6415" s="12" t="s">
        <v>100</v>
      </c>
      <c r="BN6415" s="12">
        <v>1</v>
      </c>
      <c r="BP6415" s="12" t="s">
        <v>3804</v>
      </c>
      <c r="BR6415" s="9" t="s">
        <v>5068</v>
      </c>
      <c r="BS6415" s="9" t="s">
        <v>5074</v>
      </c>
      <c r="BT6415" s="9" t="s">
        <v>100</v>
      </c>
      <c r="BU6415" s="9" t="s">
        <v>100</v>
      </c>
      <c r="BV6415" s="9" t="s">
        <v>100</v>
      </c>
      <c r="BW6415" s="9" t="s">
        <v>100</v>
      </c>
      <c r="BX6415" s="9" t="s">
        <v>100</v>
      </c>
      <c r="BY6415" s="9" t="s">
        <v>100</v>
      </c>
    </row>
    <row r="6416" spans="1:77" ht="45" x14ac:dyDescent="0.25">
      <c r="A6416" s="12">
        <v>1</v>
      </c>
      <c r="B6416" s="11" t="str">
        <f t="shared" si="359"/>
        <v>Общий расчет. Анализ даты. Анализ даты. Символические звезды. Демон пустоты. Нет</v>
      </c>
      <c r="C6416" s="11" t="str">
        <f>IFERROR(VLOOKUP(I6416,lvl_1[],2,FALSE),"Нет")</f>
        <v>Общий расчет</v>
      </c>
      <c r="D6416" s="11" t="str">
        <f>IFERROR(VLOOKUP(Rule!J6416,lvl_2[],2,FALSE),"Нет")</f>
        <v>Анализ даты</v>
      </c>
      <c r="E6416" s="11" t="str">
        <f>IFERROR(VLOOKUP(Rule!K6416,lvl_3[],2,FALSE),"Нет")</f>
        <v>Анализ даты</v>
      </c>
      <c r="F6416" s="11" t="str">
        <f>IFERROR(INDEX(lvl_4[],MATCH(L6416,lvl_4[ID],0),MATCH(TEXT(K6416,"##0"),lvl_4[#Headers],0)),"Нет")</f>
        <v>Символические звезды</v>
      </c>
      <c r="G6416" s="11" t="str">
        <f>IFERROR(INDEX(lvl_5[],MATCH(M6416,lvl_5[ID],0),MATCH(_xlfn.CONCAT(TEXT(K6416,"##0"),"_",TEXT(L6416,"##0")),lvl_5[#Headers],0)),"Нет")</f>
        <v>Демон пустоты</v>
      </c>
      <c r="H6416" s="11" t="str">
        <f>IFERROR(INDEX(lvl_6[],MATCH(N6416,lvl_6[ID],0),MATCH(_xlfn.CONCAT(K6416,"_",L6416,"_",M6416),lvl_6[#Headers],0)),"Нет")</f>
        <v>Нет</v>
      </c>
      <c r="I6416" s="12">
        <v>1</v>
      </c>
      <c r="J6416" s="12">
        <v>4</v>
      </c>
      <c r="K6416" s="12">
        <v>1</v>
      </c>
      <c r="L6416" s="12">
        <v>5</v>
      </c>
      <c r="M6416" s="12">
        <v>26</v>
      </c>
      <c r="N6416" s="12">
        <v>2092</v>
      </c>
      <c r="O6416" s="12">
        <f>COUNTIF($P$2:P6416,P6416)</f>
        <v>1</v>
      </c>
      <c r="P6416" s="12" t="str">
        <f t="shared" si="360"/>
        <v>14105262092</v>
      </c>
      <c r="Q6416" s="12" t="str">
        <f t="shared" si="361"/>
        <v>141052620920001</v>
      </c>
      <c r="R6416" s="20" t="s">
        <v>4849</v>
      </c>
      <c r="U6416" s="12" t="s">
        <v>910</v>
      </c>
      <c r="W6416" s="12" t="s">
        <v>867</v>
      </c>
      <c r="AP6416" s="12" t="s">
        <v>100</v>
      </c>
      <c r="AR6416" s="12" t="s">
        <v>100</v>
      </c>
      <c r="BN6416" s="12">
        <v>1</v>
      </c>
      <c r="BP6416" s="12" t="s">
        <v>3804</v>
      </c>
      <c r="BR6416" s="9" t="s">
        <v>5068</v>
      </c>
      <c r="BS6416" s="9" t="s">
        <v>5070</v>
      </c>
      <c r="BT6416" s="9" t="s">
        <v>100</v>
      </c>
      <c r="BU6416" s="9" t="s">
        <v>100</v>
      </c>
      <c r="BV6416" s="9" t="s">
        <v>100</v>
      </c>
      <c r="BW6416" s="9" t="s">
        <v>100</v>
      </c>
      <c r="BX6416" s="9" t="s">
        <v>100</v>
      </c>
      <c r="BY6416" s="9" t="s">
        <v>100</v>
      </c>
    </row>
    <row r="6417" spans="1:77" ht="45" x14ac:dyDescent="0.25">
      <c r="A6417" s="12">
        <v>1</v>
      </c>
      <c r="B6417" s="11" t="str">
        <f t="shared" si="359"/>
        <v>Общий расчет. Анализ даты. Анализ даты. Символические звезды. Демон пустоты. Нет</v>
      </c>
      <c r="C6417" s="11" t="str">
        <f>IFERROR(VLOOKUP(I6417,lvl_1[],2,FALSE),"Нет")</f>
        <v>Общий расчет</v>
      </c>
      <c r="D6417" s="11" t="str">
        <f>IFERROR(VLOOKUP(Rule!J6417,lvl_2[],2,FALSE),"Нет")</f>
        <v>Анализ даты</v>
      </c>
      <c r="E6417" s="11" t="str">
        <f>IFERROR(VLOOKUP(Rule!K6417,lvl_3[],2,FALSE),"Нет")</f>
        <v>Анализ даты</v>
      </c>
      <c r="F6417" s="11" t="str">
        <f>IFERROR(INDEX(lvl_4[],MATCH(L6417,lvl_4[ID],0),MATCH(TEXT(K6417,"##0"),lvl_4[#Headers],0)),"Нет")</f>
        <v>Символические звезды</v>
      </c>
      <c r="G6417" s="11" t="str">
        <f>IFERROR(INDEX(lvl_5[],MATCH(M6417,lvl_5[ID],0),MATCH(_xlfn.CONCAT(TEXT(K6417,"##0"),"_",TEXT(L6417,"##0")),lvl_5[#Headers],0)),"Нет")</f>
        <v>Демон пустоты</v>
      </c>
      <c r="H6417" s="11" t="str">
        <f>IFERROR(INDEX(lvl_6[],MATCH(N6417,lvl_6[ID],0),MATCH(_xlfn.CONCAT(K6417,"_",L6417,"_",M6417),lvl_6[#Headers],0)),"Нет")</f>
        <v>Нет</v>
      </c>
      <c r="I6417" s="12">
        <v>1</v>
      </c>
      <c r="J6417" s="12">
        <v>4</v>
      </c>
      <c r="K6417" s="12">
        <v>1</v>
      </c>
      <c r="L6417" s="12">
        <v>5</v>
      </c>
      <c r="M6417" s="12">
        <v>26</v>
      </c>
      <c r="N6417" s="12">
        <v>2093</v>
      </c>
      <c r="O6417" s="12">
        <f>COUNTIF($P$2:P6417,P6417)</f>
        <v>1</v>
      </c>
      <c r="P6417" s="12" t="str">
        <f t="shared" si="360"/>
        <v>14105262093</v>
      </c>
      <c r="Q6417" s="12" t="str">
        <f t="shared" si="361"/>
        <v>141052620930001</v>
      </c>
      <c r="R6417" s="20" t="s">
        <v>4850</v>
      </c>
      <c r="U6417" s="12" t="s">
        <v>910</v>
      </c>
      <c r="W6417" s="12" t="s">
        <v>865</v>
      </c>
      <c r="AP6417" s="12" t="s">
        <v>100</v>
      </c>
      <c r="AR6417" s="12" t="s">
        <v>100</v>
      </c>
      <c r="BN6417" s="12">
        <v>1</v>
      </c>
      <c r="BP6417" s="12" t="s">
        <v>3804</v>
      </c>
      <c r="BR6417" s="9" t="s">
        <v>5068</v>
      </c>
      <c r="BS6417" s="9" t="s">
        <v>5085</v>
      </c>
      <c r="BT6417" s="9" t="s">
        <v>100</v>
      </c>
      <c r="BU6417" s="9" t="s">
        <v>100</v>
      </c>
      <c r="BV6417" s="9" t="s">
        <v>100</v>
      </c>
      <c r="BW6417" s="9" t="s">
        <v>100</v>
      </c>
      <c r="BX6417" s="9" t="s">
        <v>100</v>
      </c>
      <c r="BY6417" s="9" t="s">
        <v>100</v>
      </c>
    </row>
    <row r="6418" spans="1:77" ht="45" x14ac:dyDescent="0.25">
      <c r="A6418" s="12">
        <v>1</v>
      </c>
      <c r="B6418" s="11" t="str">
        <f t="shared" si="359"/>
        <v>Общий расчет. Анализ даты. Анализ даты. Символические звезды. Демон пустоты. Нет</v>
      </c>
      <c r="C6418" s="11" t="str">
        <f>IFERROR(VLOOKUP(I6418,lvl_1[],2,FALSE),"Нет")</f>
        <v>Общий расчет</v>
      </c>
      <c r="D6418" s="11" t="str">
        <f>IFERROR(VLOOKUP(Rule!J6418,lvl_2[],2,FALSE),"Нет")</f>
        <v>Анализ даты</v>
      </c>
      <c r="E6418" s="11" t="str">
        <f>IFERROR(VLOOKUP(Rule!K6418,lvl_3[],2,FALSE),"Нет")</f>
        <v>Анализ даты</v>
      </c>
      <c r="F6418" s="11" t="str">
        <f>IFERROR(INDEX(lvl_4[],MATCH(L6418,lvl_4[ID],0),MATCH(TEXT(K6418,"##0"),lvl_4[#Headers],0)),"Нет")</f>
        <v>Символические звезды</v>
      </c>
      <c r="G6418" s="11" t="str">
        <f>IFERROR(INDEX(lvl_5[],MATCH(M6418,lvl_5[ID],0),MATCH(_xlfn.CONCAT(TEXT(K6418,"##0"),"_",TEXT(L6418,"##0")),lvl_5[#Headers],0)),"Нет")</f>
        <v>Демон пустоты</v>
      </c>
      <c r="H6418" s="11" t="str">
        <f>IFERROR(INDEX(lvl_6[],MATCH(N6418,lvl_6[ID],0),MATCH(_xlfn.CONCAT(K6418,"_",L6418,"_",M6418),lvl_6[#Headers],0)),"Нет")</f>
        <v>Нет</v>
      </c>
      <c r="I6418" s="12">
        <v>1</v>
      </c>
      <c r="J6418" s="12">
        <v>4</v>
      </c>
      <c r="K6418" s="12">
        <v>1</v>
      </c>
      <c r="L6418" s="12">
        <v>5</v>
      </c>
      <c r="M6418" s="12">
        <v>26</v>
      </c>
      <c r="N6418" s="12">
        <v>2094</v>
      </c>
      <c r="O6418" s="12">
        <f>COUNTIF($P$2:P6418,P6418)</f>
        <v>1</v>
      </c>
      <c r="P6418" s="12" t="str">
        <f t="shared" si="360"/>
        <v>14105262094</v>
      </c>
      <c r="Q6418" s="12" t="str">
        <f t="shared" si="361"/>
        <v>141052620940001</v>
      </c>
      <c r="R6418" s="20" t="s">
        <v>4851</v>
      </c>
      <c r="U6418" s="12" t="s">
        <v>912</v>
      </c>
      <c r="W6418" s="12" t="s">
        <v>864</v>
      </c>
      <c r="AP6418" s="12" t="s">
        <v>100</v>
      </c>
      <c r="AR6418" s="12" t="s">
        <v>100</v>
      </c>
      <c r="BN6418" s="12">
        <v>1</v>
      </c>
      <c r="BP6418" s="12" t="s">
        <v>3804</v>
      </c>
      <c r="BR6418" s="9" t="s">
        <v>5079</v>
      </c>
      <c r="BS6418" s="9" t="s">
        <v>5084</v>
      </c>
      <c r="BT6418" s="9" t="s">
        <v>100</v>
      </c>
      <c r="BU6418" s="9" t="s">
        <v>100</v>
      </c>
      <c r="BV6418" s="9" t="s">
        <v>100</v>
      </c>
      <c r="BW6418" s="9" t="s">
        <v>100</v>
      </c>
      <c r="BX6418" s="9" t="s">
        <v>100</v>
      </c>
      <c r="BY6418" s="9" t="s">
        <v>100</v>
      </c>
    </row>
    <row r="6419" spans="1:77" ht="45" x14ac:dyDescent="0.25">
      <c r="A6419" s="12">
        <v>1</v>
      </c>
      <c r="B6419" s="11" t="str">
        <f t="shared" si="359"/>
        <v>Общий расчет. Анализ даты. Анализ даты. Символические звезды. Демон пустоты. Нет</v>
      </c>
      <c r="C6419" s="11" t="str">
        <f>IFERROR(VLOOKUP(I6419,lvl_1[],2,FALSE),"Нет")</f>
        <v>Общий расчет</v>
      </c>
      <c r="D6419" s="11" t="str">
        <f>IFERROR(VLOOKUP(Rule!J6419,lvl_2[],2,FALSE),"Нет")</f>
        <v>Анализ даты</v>
      </c>
      <c r="E6419" s="11" t="str">
        <f>IFERROR(VLOOKUP(Rule!K6419,lvl_3[],2,FALSE),"Нет")</f>
        <v>Анализ даты</v>
      </c>
      <c r="F6419" s="11" t="str">
        <f>IFERROR(INDEX(lvl_4[],MATCH(L6419,lvl_4[ID],0),MATCH(TEXT(K6419,"##0"),lvl_4[#Headers],0)),"Нет")</f>
        <v>Символические звезды</v>
      </c>
      <c r="G6419" s="11" t="str">
        <f>IFERROR(INDEX(lvl_5[],MATCH(M6419,lvl_5[ID],0),MATCH(_xlfn.CONCAT(TEXT(K6419,"##0"),"_",TEXT(L6419,"##0")),lvl_5[#Headers],0)),"Нет")</f>
        <v>Демон пустоты</v>
      </c>
      <c r="H6419" s="11" t="str">
        <f>IFERROR(INDEX(lvl_6[],MATCH(N6419,lvl_6[ID],0),MATCH(_xlfn.CONCAT(K6419,"_",L6419,"_",M6419),lvl_6[#Headers],0)),"Нет")</f>
        <v>Нет</v>
      </c>
      <c r="I6419" s="12">
        <v>1</v>
      </c>
      <c r="J6419" s="12">
        <v>4</v>
      </c>
      <c r="K6419" s="12">
        <v>1</v>
      </c>
      <c r="L6419" s="12">
        <v>5</v>
      </c>
      <c r="M6419" s="12">
        <v>26</v>
      </c>
      <c r="N6419" s="12">
        <v>2095</v>
      </c>
      <c r="O6419" s="12">
        <f>COUNTIF($P$2:P6419,P6419)</f>
        <v>1</v>
      </c>
      <c r="P6419" s="12" t="str">
        <f t="shared" si="360"/>
        <v>14105262095</v>
      </c>
      <c r="Q6419" s="12" t="str">
        <f t="shared" si="361"/>
        <v>141052620950001</v>
      </c>
      <c r="R6419" s="20" t="s">
        <v>4852</v>
      </c>
      <c r="U6419" s="12" t="s">
        <v>912</v>
      </c>
      <c r="W6419" s="12" t="s">
        <v>862</v>
      </c>
      <c r="AP6419" s="12" t="s">
        <v>100</v>
      </c>
      <c r="AR6419" s="12" t="s">
        <v>100</v>
      </c>
      <c r="BN6419" s="12">
        <v>1</v>
      </c>
      <c r="BP6419" s="12" t="s">
        <v>3804</v>
      </c>
      <c r="BR6419" s="9" t="s">
        <v>5079</v>
      </c>
      <c r="BS6419" s="9" t="s">
        <v>5082</v>
      </c>
      <c r="BT6419" s="9" t="s">
        <v>100</v>
      </c>
      <c r="BU6419" s="9" t="s">
        <v>100</v>
      </c>
      <c r="BV6419" s="9" t="s">
        <v>100</v>
      </c>
      <c r="BW6419" s="9" t="s">
        <v>100</v>
      </c>
      <c r="BX6419" s="9" t="s">
        <v>100</v>
      </c>
      <c r="BY6419" s="9" t="s">
        <v>100</v>
      </c>
    </row>
    <row r="6420" spans="1:77" ht="45" x14ac:dyDescent="0.25">
      <c r="A6420" s="12">
        <v>1</v>
      </c>
      <c r="B6420" s="11" t="str">
        <f t="shared" si="359"/>
        <v>Общий расчет. Анализ даты. Анализ даты. Символические звезды. Демон пустоты. Нет</v>
      </c>
      <c r="C6420" s="11" t="str">
        <f>IFERROR(VLOOKUP(I6420,lvl_1[],2,FALSE),"Нет")</f>
        <v>Общий расчет</v>
      </c>
      <c r="D6420" s="11" t="str">
        <f>IFERROR(VLOOKUP(Rule!J6420,lvl_2[],2,FALSE),"Нет")</f>
        <v>Анализ даты</v>
      </c>
      <c r="E6420" s="11" t="str">
        <f>IFERROR(VLOOKUP(Rule!K6420,lvl_3[],2,FALSE),"Нет")</f>
        <v>Анализ даты</v>
      </c>
      <c r="F6420" s="11" t="str">
        <f>IFERROR(INDEX(lvl_4[],MATCH(L6420,lvl_4[ID],0),MATCH(TEXT(K6420,"##0"),lvl_4[#Headers],0)),"Нет")</f>
        <v>Символические звезды</v>
      </c>
      <c r="G6420" s="11" t="str">
        <f>IFERROR(INDEX(lvl_5[],MATCH(M6420,lvl_5[ID],0),MATCH(_xlfn.CONCAT(TEXT(K6420,"##0"),"_",TEXT(L6420,"##0")),lvl_5[#Headers],0)),"Нет")</f>
        <v>Демон пустоты</v>
      </c>
      <c r="H6420" s="11" t="str">
        <f>IFERROR(INDEX(lvl_6[],MATCH(N6420,lvl_6[ID],0),MATCH(_xlfn.CONCAT(K6420,"_",L6420,"_",M6420),lvl_6[#Headers],0)),"Нет")</f>
        <v>Нет</v>
      </c>
      <c r="I6420" s="12">
        <v>1</v>
      </c>
      <c r="J6420" s="12">
        <v>4</v>
      </c>
      <c r="K6420" s="12">
        <v>1</v>
      </c>
      <c r="L6420" s="12">
        <v>5</v>
      </c>
      <c r="M6420" s="12">
        <v>26</v>
      </c>
      <c r="N6420" s="12">
        <v>2096</v>
      </c>
      <c r="O6420" s="12">
        <f>COUNTIF($P$2:P6420,P6420)</f>
        <v>1</v>
      </c>
      <c r="P6420" s="12" t="str">
        <f t="shared" si="360"/>
        <v>14105262096</v>
      </c>
      <c r="Q6420" s="12" t="str">
        <f t="shared" si="361"/>
        <v>141052620960001</v>
      </c>
      <c r="R6420" s="20" t="s">
        <v>4853</v>
      </c>
      <c r="U6420" s="12" t="s">
        <v>912</v>
      </c>
      <c r="W6420" s="12" t="s">
        <v>860</v>
      </c>
      <c r="AP6420" s="12" t="s">
        <v>100</v>
      </c>
      <c r="AR6420" s="12" t="s">
        <v>100</v>
      </c>
      <c r="BN6420" s="12">
        <v>1</v>
      </c>
      <c r="BP6420" s="12" t="s">
        <v>3804</v>
      </c>
      <c r="BR6420" s="9" t="s">
        <v>5079</v>
      </c>
      <c r="BS6420" s="9" t="s">
        <v>5080</v>
      </c>
      <c r="BT6420" s="9" t="s">
        <v>100</v>
      </c>
      <c r="BU6420" s="9" t="s">
        <v>100</v>
      </c>
      <c r="BV6420" s="9" t="s">
        <v>100</v>
      </c>
      <c r="BW6420" s="9" t="s">
        <v>100</v>
      </c>
      <c r="BX6420" s="9" t="s">
        <v>100</v>
      </c>
      <c r="BY6420" s="9" t="s">
        <v>100</v>
      </c>
    </row>
    <row r="6421" spans="1:77" ht="45" x14ac:dyDescent="0.25">
      <c r="A6421" s="12">
        <v>1</v>
      </c>
      <c r="B6421" s="11" t="str">
        <f t="shared" si="359"/>
        <v>Общий расчет. Анализ даты. Анализ даты. Символические звезды. Демон пустоты. Нет</v>
      </c>
      <c r="C6421" s="11" t="str">
        <f>IFERROR(VLOOKUP(I6421,lvl_1[],2,FALSE),"Нет")</f>
        <v>Общий расчет</v>
      </c>
      <c r="D6421" s="11" t="str">
        <f>IFERROR(VLOOKUP(Rule!J6421,lvl_2[],2,FALSE),"Нет")</f>
        <v>Анализ даты</v>
      </c>
      <c r="E6421" s="11" t="str">
        <f>IFERROR(VLOOKUP(Rule!K6421,lvl_3[],2,FALSE),"Нет")</f>
        <v>Анализ даты</v>
      </c>
      <c r="F6421" s="11" t="str">
        <f>IFERROR(INDEX(lvl_4[],MATCH(L6421,lvl_4[ID],0),MATCH(TEXT(K6421,"##0"),lvl_4[#Headers],0)),"Нет")</f>
        <v>Символические звезды</v>
      </c>
      <c r="G6421" s="11" t="str">
        <f>IFERROR(INDEX(lvl_5[],MATCH(M6421,lvl_5[ID],0),MATCH(_xlfn.CONCAT(TEXT(K6421,"##0"),"_",TEXT(L6421,"##0")),lvl_5[#Headers],0)),"Нет")</f>
        <v>Демон пустоты</v>
      </c>
      <c r="H6421" s="11" t="str">
        <f>IFERROR(INDEX(lvl_6[],MATCH(N6421,lvl_6[ID],0),MATCH(_xlfn.CONCAT(K6421,"_",L6421,"_",M6421),lvl_6[#Headers],0)),"Нет")</f>
        <v>Нет</v>
      </c>
      <c r="I6421" s="12">
        <v>1</v>
      </c>
      <c r="J6421" s="12">
        <v>4</v>
      </c>
      <c r="K6421" s="12">
        <v>1</v>
      </c>
      <c r="L6421" s="12">
        <v>5</v>
      </c>
      <c r="M6421" s="12">
        <v>26</v>
      </c>
      <c r="N6421" s="12">
        <v>2097</v>
      </c>
      <c r="O6421" s="12">
        <f>COUNTIF($P$2:P6421,P6421)</f>
        <v>1</v>
      </c>
      <c r="P6421" s="12" t="str">
        <f t="shared" si="360"/>
        <v>14105262097</v>
      </c>
      <c r="Q6421" s="12" t="str">
        <f t="shared" si="361"/>
        <v>141052620970001</v>
      </c>
      <c r="R6421" s="20" t="s">
        <v>4854</v>
      </c>
      <c r="U6421" s="12" t="s">
        <v>912</v>
      </c>
      <c r="W6421" s="12" t="s">
        <v>870</v>
      </c>
      <c r="AP6421" s="12" t="s">
        <v>100</v>
      </c>
      <c r="AR6421" s="12" t="s">
        <v>100</v>
      </c>
      <c r="BN6421" s="12">
        <v>1</v>
      </c>
      <c r="BP6421" s="12" t="s">
        <v>3804</v>
      </c>
      <c r="BR6421" s="9" t="s">
        <v>5079</v>
      </c>
      <c r="BS6421" s="9" t="s">
        <v>5076</v>
      </c>
      <c r="BT6421" s="9" t="s">
        <v>100</v>
      </c>
      <c r="BU6421" s="9" t="s">
        <v>100</v>
      </c>
      <c r="BV6421" s="9" t="s">
        <v>100</v>
      </c>
      <c r="BW6421" s="9" t="s">
        <v>100</v>
      </c>
      <c r="BX6421" s="9" t="s">
        <v>100</v>
      </c>
      <c r="BY6421" s="9" t="s">
        <v>100</v>
      </c>
    </row>
    <row r="6422" spans="1:77" ht="45" x14ac:dyDescent="0.25">
      <c r="A6422" s="12">
        <v>1</v>
      </c>
      <c r="B6422" s="11" t="str">
        <f t="shared" si="359"/>
        <v>Общий расчет. Анализ даты. Анализ даты. Символические звезды. Демон пустоты. Нет</v>
      </c>
      <c r="C6422" s="11" t="str">
        <f>IFERROR(VLOOKUP(I6422,lvl_1[],2,FALSE),"Нет")</f>
        <v>Общий расчет</v>
      </c>
      <c r="D6422" s="11" t="str">
        <f>IFERROR(VLOOKUP(Rule!J6422,lvl_2[],2,FALSE),"Нет")</f>
        <v>Анализ даты</v>
      </c>
      <c r="E6422" s="11" t="str">
        <f>IFERROR(VLOOKUP(Rule!K6422,lvl_3[],2,FALSE),"Нет")</f>
        <v>Анализ даты</v>
      </c>
      <c r="F6422" s="11" t="str">
        <f>IFERROR(INDEX(lvl_4[],MATCH(L6422,lvl_4[ID],0),MATCH(TEXT(K6422,"##0"),lvl_4[#Headers],0)),"Нет")</f>
        <v>Символические звезды</v>
      </c>
      <c r="G6422" s="11" t="str">
        <f>IFERROR(INDEX(lvl_5[],MATCH(M6422,lvl_5[ID],0),MATCH(_xlfn.CONCAT(TEXT(K6422,"##0"),"_",TEXT(L6422,"##0")),lvl_5[#Headers],0)),"Нет")</f>
        <v>Демон пустоты</v>
      </c>
      <c r="H6422" s="11" t="str">
        <f>IFERROR(INDEX(lvl_6[],MATCH(N6422,lvl_6[ID],0),MATCH(_xlfn.CONCAT(K6422,"_",L6422,"_",M6422),lvl_6[#Headers],0)),"Нет")</f>
        <v>Нет</v>
      </c>
      <c r="I6422" s="12">
        <v>1</v>
      </c>
      <c r="J6422" s="12">
        <v>4</v>
      </c>
      <c r="K6422" s="12">
        <v>1</v>
      </c>
      <c r="L6422" s="12">
        <v>5</v>
      </c>
      <c r="M6422" s="12">
        <v>26</v>
      </c>
      <c r="N6422" s="12">
        <v>2098</v>
      </c>
      <c r="O6422" s="12">
        <f>COUNTIF($P$2:P6422,P6422)</f>
        <v>1</v>
      </c>
      <c r="P6422" s="12" t="str">
        <f t="shared" si="360"/>
        <v>14105262098</v>
      </c>
      <c r="Q6422" s="12" t="str">
        <f t="shared" si="361"/>
        <v>141052620980001</v>
      </c>
      <c r="R6422" s="20" t="s">
        <v>4855</v>
      </c>
      <c r="U6422" s="12" t="s">
        <v>912</v>
      </c>
      <c r="W6422" s="12" t="s">
        <v>868</v>
      </c>
      <c r="AP6422" s="12" t="s">
        <v>100</v>
      </c>
      <c r="AR6422" s="12" t="s">
        <v>100</v>
      </c>
      <c r="BN6422" s="12">
        <v>1</v>
      </c>
      <c r="BP6422" s="12" t="s">
        <v>3804</v>
      </c>
      <c r="BR6422" s="9" t="s">
        <v>5079</v>
      </c>
      <c r="BS6422" s="9" t="s">
        <v>5087</v>
      </c>
      <c r="BT6422" s="9" t="s">
        <v>100</v>
      </c>
      <c r="BU6422" s="9" t="s">
        <v>100</v>
      </c>
      <c r="BV6422" s="9" t="s">
        <v>100</v>
      </c>
      <c r="BW6422" s="9" t="s">
        <v>100</v>
      </c>
      <c r="BX6422" s="9" t="s">
        <v>100</v>
      </c>
      <c r="BY6422" s="9" t="s">
        <v>100</v>
      </c>
    </row>
    <row r="6423" spans="1:77" ht="45" x14ac:dyDescent="0.25">
      <c r="A6423" s="12">
        <v>1</v>
      </c>
      <c r="B6423" s="11" t="str">
        <f t="shared" si="359"/>
        <v>Общий расчет. Анализ даты. Анализ даты. Символические звезды. Демон пустоты. Нет</v>
      </c>
      <c r="C6423" s="11" t="str">
        <f>IFERROR(VLOOKUP(I6423,lvl_1[],2,FALSE),"Нет")</f>
        <v>Общий расчет</v>
      </c>
      <c r="D6423" s="11" t="str">
        <f>IFERROR(VLOOKUP(Rule!J6423,lvl_2[],2,FALSE),"Нет")</f>
        <v>Анализ даты</v>
      </c>
      <c r="E6423" s="11" t="str">
        <f>IFERROR(VLOOKUP(Rule!K6423,lvl_3[],2,FALSE),"Нет")</f>
        <v>Анализ даты</v>
      </c>
      <c r="F6423" s="11" t="str">
        <f>IFERROR(INDEX(lvl_4[],MATCH(L6423,lvl_4[ID],0),MATCH(TEXT(K6423,"##0"),lvl_4[#Headers],0)),"Нет")</f>
        <v>Символические звезды</v>
      </c>
      <c r="G6423" s="11" t="str">
        <f>IFERROR(INDEX(lvl_5[],MATCH(M6423,lvl_5[ID],0),MATCH(_xlfn.CONCAT(TEXT(K6423,"##0"),"_",TEXT(L6423,"##0")),lvl_5[#Headers],0)),"Нет")</f>
        <v>Демон пустоты</v>
      </c>
      <c r="H6423" s="11" t="str">
        <f>IFERROR(INDEX(lvl_6[],MATCH(N6423,lvl_6[ID],0),MATCH(_xlfn.CONCAT(K6423,"_",L6423,"_",M6423),lvl_6[#Headers],0)),"Нет")</f>
        <v>Нет</v>
      </c>
      <c r="I6423" s="12">
        <v>1</v>
      </c>
      <c r="J6423" s="12">
        <v>4</v>
      </c>
      <c r="K6423" s="12">
        <v>1</v>
      </c>
      <c r="L6423" s="12">
        <v>5</v>
      </c>
      <c r="M6423" s="12">
        <v>26</v>
      </c>
      <c r="N6423" s="12">
        <v>2099</v>
      </c>
      <c r="O6423" s="12">
        <f>COUNTIF($P$2:P6423,P6423)</f>
        <v>1</v>
      </c>
      <c r="P6423" s="12" t="str">
        <f t="shared" si="360"/>
        <v>14105262099</v>
      </c>
      <c r="Q6423" s="12" t="str">
        <f t="shared" si="361"/>
        <v>141052620990001</v>
      </c>
      <c r="R6423" s="20" t="s">
        <v>4856</v>
      </c>
      <c r="U6423" s="12" t="s">
        <v>912</v>
      </c>
      <c r="W6423" s="12" t="s">
        <v>866</v>
      </c>
      <c r="AP6423" s="12" t="s">
        <v>100</v>
      </c>
      <c r="AR6423" s="12" t="s">
        <v>100</v>
      </c>
      <c r="BN6423" s="12">
        <v>1</v>
      </c>
      <c r="BP6423" s="12" t="s">
        <v>3804</v>
      </c>
      <c r="BR6423" s="9" t="s">
        <v>5079</v>
      </c>
      <c r="BS6423" s="9" t="s">
        <v>5086</v>
      </c>
      <c r="BT6423" s="9" t="s">
        <v>100</v>
      </c>
      <c r="BU6423" s="9" t="s">
        <v>100</v>
      </c>
      <c r="BV6423" s="9" t="s">
        <v>100</v>
      </c>
      <c r="BW6423" s="9" t="s">
        <v>100</v>
      </c>
      <c r="BX6423" s="9" t="s">
        <v>100</v>
      </c>
      <c r="BY6423" s="9" t="s">
        <v>100</v>
      </c>
    </row>
    <row r="6424" spans="1:77" ht="45" x14ac:dyDescent="0.25">
      <c r="A6424" s="12">
        <v>1</v>
      </c>
      <c r="B6424" s="11" t="str">
        <f t="shared" si="359"/>
        <v>Общий расчет. Анализ даты. Анализ даты. Символические звезды. Демон пустоты. Нет</v>
      </c>
      <c r="C6424" s="11" t="str">
        <f>IFERROR(VLOOKUP(I6424,lvl_1[],2,FALSE),"Нет")</f>
        <v>Общий расчет</v>
      </c>
      <c r="D6424" s="11" t="str">
        <f>IFERROR(VLOOKUP(Rule!J6424,lvl_2[],2,FALSE),"Нет")</f>
        <v>Анализ даты</v>
      </c>
      <c r="E6424" s="11" t="str">
        <f>IFERROR(VLOOKUP(Rule!K6424,lvl_3[],2,FALSE),"Нет")</f>
        <v>Анализ даты</v>
      </c>
      <c r="F6424" s="11" t="str">
        <f>IFERROR(INDEX(lvl_4[],MATCH(L6424,lvl_4[ID],0),MATCH(TEXT(K6424,"##0"),lvl_4[#Headers],0)),"Нет")</f>
        <v>Символические звезды</v>
      </c>
      <c r="G6424" s="11" t="str">
        <f>IFERROR(INDEX(lvl_5[],MATCH(M6424,lvl_5[ID],0),MATCH(_xlfn.CONCAT(TEXT(K6424,"##0"),"_",TEXT(L6424,"##0")),lvl_5[#Headers],0)),"Нет")</f>
        <v>Демон пустоты</v>
      </c>
      <c r="H6424" s="11" t="str">
        <f>IFERROR(INDEX(lvl_6[],MATCH(N6424,lvl_6[ID],0),MATCH(_xlfn.CONCAT(K6424,"_",L6424,"_",M6424),lvl_6[#Headers],0)),"Нет")</f>
        <v>Нет</v>
      </c>
      <c r="I6424" s="12">
        <v>1</v>
      </c>
      <c r="J6424" s="12">
        <v>4</v>
      </c>
      <c r="K6424" s="12">
        <v>1</v>
      </c>
      <c r="L6424" s="12">
        <v>5</v>
      </c>
      <c r="M6424" s="12">
        <v>26</v>
      </c>
      <c r="N6424" s="12">
        <v>2100</v>
      </c>
      <c r="O6424" s="12">
        <f>COUNTIF($P$2:P6424,P6424)</f>
        <v>1</v>
      </c>
      <c r="P6424" s="12" t="str">
        <f t="shared" si="360"/>
        <v>14105262100</v>
      </c>
      <c r="Q6424" s="12" t="str">
        <f t="shared" si="361"/>
        <v>141052621000001</v>
      </c>
      <c r="R6424" s="20" t="s">
        <v>4857</v>
      </c>
      <c r="U6424" s="12" t="s">
        <v>914</v>
      </c>
      <c r="W6424" s="12" t="s">
        <v>865</v>
      </c>
      <c r="AP6424" s="12" t="s">
        <v>100</v>
      </c>
      <c r="AR6424" s="12" t="s">
        <v>100</v>
      </c>
      <c r="BN6424" s="12">
        <v>1</v>
      </c>
      <c r="BP6424" s="12" t="s">
        <v>3804</v>
      </c>
      <c r="BR6424" s="9" t="s">
        <v>5071</v>
      </c>
      <c r="BS6424" s="9" t="s">
        <v>5085</v>
      </c>
      <c r="BT6424" s="9" t="s">
        <v>100</v>
      </c>
      <c r="BU6424" s="9" t="s">
        <v>100</v>
      </c>
      <c r="BV6424" s="9" t="s">
        <v>100</v>
      </c>
      <c r="BW6424" s="9" t="s">
        <v>100</v>
      </c>
      <c r="BX6424" s="9" t="s">
        <v>100</v>
      </c>
      <c r="BY6424" s="9" t="s">
        <v>100</v>
      </c>
    </row>
    <row r="6425" spans="1:77" ht="45" x14ac:dyDescent="0.25">
      <c r="A6425" s="12">
        <v>1</v>
      </c>
      <c r="B6425" s="11" t="str">
        <f t="shared" si="359"/>
        <v>Общий расчет. Анализ даты. Анализ даты. Символические звезды. Демон пустоты. Нет</v>
      </c>
      <c r="C6425" s="11" t="str">
        <f>IFERROR(VLOOKUP(I6425,lvl_1[],2,FALSE),"Нет")</f>
        <v>Общий расчет</v>
      </c>
      <c r="D6425" s="11" t="str">
        <f>IFERROR(VLOOKUP(Rule!J6425,lvl_2[],2,FALSE),"Нет")</f>
        <v>Анализ даты</v>
      </c>
      <c r="E6425" s="11" t="str">
        <f>IFERROR(VLOOKUP(Rule!K6425,lvl_3[],2,FALSE),"Нет")</f>
        <v>Анализ даты</v>
      </c>
      <c r="F6425" s="11" t="str">
        <f>IFERROR(INDEX(lvl_4[],MATCH(L6425,lvl_4[ID],0),MATCH(TEXT(K6425,"##0"),lvl_4[#Headers],0)),"Нет")</f>
        <v>Символические звезды</v>
      </c>
      <c r="G6425" s="11" t="str">
        <f>IFERROR(INDEX(lvl_5[],MATCH(M6425,lvl_5[ID],0),MATCH(_xlfn.CONCAT(TEXT(K6425,"##0"),"_",TEXT(L6425,"##0")),lvl_5[#Headers],0)),"Нет")</f>
        <v>Демон пустоты</v>
      </c>
      <c r="H6425" s="11" t="str">
        <f>IFERROR(INDEX(lvl_6[],MATCH(N6425,lvl_6[ID],0),MATCH(_xlfn.CONCAT(K6425,"_",L6425,"_",M6425),lvl_6[#Headers],0)),"Нет")</f>
        <v>Нет</v>
      </c>
      <c r="I6425" s="12">
        <v>1</v>
      </c>
      <c r="J6425" s="12">
        <v>4</v>
      </c>
      <c r="K6425" s="12">
        <v>1</v>
      </c>
      <c r="L6425" s="12">
        <v>5</v>
      </c>
      <c r="M6425" s="12">
        <v>26</v>
      </c>
      <c r="N6425" s="12">
        <v>2101</v>
      </c>
      <c r="O6425" s="12">
        <f>COUNTIF($P$2:P6425,P6425)</f>
        <v>1</v>
      </c>
      <c r="P6425" s="12" t="str">
        <f t="shared" si="360"/>
        <v>14105262101</v>
      </c>
      <c r="Q6425" s="12" t="str">
        <f t="shared" si="361"/>
        <v>141052621010001</v>
      </c>
      <c r="R6425" s="20" t="s">
        <v>4858</v>
      </c>
      <c r="U6425" s="12" t="s">
        <v>914</v>
      </c>
      <c r="W6425" s="12" t="s">
        <v>863</v>
      </c>
      <c r="AP6425" s="12" t="s">
        <v>100</v>
      </c>
      <c r="AR6425" s="12" t="s">
        <v>100</v>
      </c>
      <c r="BN6425" s="12">
        <v>1</v>
      </c>
      <c r="BP6425" s="12" t="s">
        <v>3804</v>
      </c>
      <c r="BR6425" s="9" t="s">
        <v>5071</v>
      </c>
      <c r="BS6425" s="9" t="s">
        <v>5083</v>
      </c>
      <c r="BT6425" s="9" t="s">
        <v>100</v>
      </c>
      <c r="BU6425" s="9" t="s">
        <v>100</v>
      </c>
      <c r="BV6425" s="9" t="s">
        <v>100</v>
      </c>
      <c r="BW6425" s="9" t="s">
        <v>100</v>
      </c>
      <c r="BX6425" s="9" t="s">
        <v>100</v>
      </c>
      <c r="BY6425" s="9" t="s">
        <v>100</v>
      </c>
    </row>
    <row r="6426" spans="1:77" ht="45" x14ac:dyDescent="0.25">
      <c r="A6426" s="12">
        <v>1</v>
      </c>
      <c r="B6426" s="11" t="str">
        <f t="shared" si="359"/>
        <v>Общий расчет. Анализ даты. Анализ даты. Символические звезды. Демон пустоты. Нет</v>
      </c>
      <c r="C6426" s="11" t="str">
        <f>IFERROR(VLOOKUP(I6426,lvl_1[],2,FALSE),"Нет")</f>
        <v>Общий расчет</v>
      </c>
      <c r="D6426" s="11" t="str">
        <f>IFERROR(VLOOKUP(Rule!J6426,lvl_2[],2,FALSE),"Нет")</f>
        <v>Анализ даты</v>
      </c>
      <c r="E6426" s="11" t="str">
        <f>IFERROR(VLOOKUP(Rule!K6426,lvl_3[],2,FALSE),"Нет")</f>
        <v>Анализ даты</v>
      </c>
      <c r="F6426" s="11" t="str">
        <f>IFERROR(INDEX(lvl_4[],MATCH(L6426,lvl_4[ID],0),MATCH(TEXT(K6426,"##0"),lvl_4[#Headers],0)),"Нет")</f>
        <v>Символические звезды</v>
      </c>
      <c r="G6426" s="11" t="str">
        <f>IFERROR(INDEX(lvl_5[],MATCH(M6426,lvl_5[ID],0),MATCH(_xlfn.CONCAT(TEXT(K6426,"##0"),"_",TEXT(L6426,"##0")),lvl_5[#Headers],0)),"Нет")</f>
        <v>Демон пустоты</v>
      </c>
      <c r="H6426" s="11" t="str">
        <f>IFERROR(INDEX(lvl_6[],MATCH(N6426,lvl_6[ID],0),MATCH(_xlfn.CONCAT(K6426,"_",L6426,"_",M6426),lvl_6[#Headers],0)),"Нет")</f>
        <v>Нет</v>
      </c>
      <c r="I6426" s="12">
        <v>1</v>
      </c>
      <c r="J6426" s="12">
        <v>4</v>
      </c>
      <c r="K6426" s="12">
        <v>1</v>
      </c>
      <c r="L6426" s="12">
        <v>5</v>
      </c>
      <c r="M6426" s="12">
        <v>26</v>
      </c>
      <c r="N6426" s="12">
        <v>2102</v>
      </c>
      <c r="O6426" s="12">
        <f>COUNTIF($P$2:P6426,P6426)</f>
        <v>1</v>
      </c>
      <c r="P6426" s="12" t="str">
        <f t="shared" si="360"/>
        <v>14105262102</v>
      </c>
      <c r="Q6426" s="12" t="str">
        <f t="shared" si="361"/>
        <v>141052621020001</v>
      </c>
      <c r="R6426" s="20" t="s">
        <v>4859</v>
      </c>
      <c r="U6426" s="12" t="s">
        <v>914</v>
      </c>
      <c r="W6426" s="12" t="s">
        <v>861</v>
      </c>
      <c r="AP6426" s="12" t="s">
        <v>100</v>
      </c>
      <c r="AR6426" s="12" t="s">
        <v>100</v>
      </c>
      <c r="BN6426" s="12">
        <v>1</v>
      </c>
      <c r="BP6426" s="12" t="s">
        <v>3804</v>
      </c>
      <c r="BR6426" s="9" t="s">
        <v>5071</v>
      </c>
      <c r="BS6426" s="9" t="s">
        <v>5069</v>
      </c>
      <c r="BT6426" s="9" t="s">
        <v>100</v>
      </c>
      <c r="BU6426" s="9" t="s">
        <v>100</v>
      </c>
      <c r="BV6426" s="9" t="s">
        <v>100</v>
      </c>
      <c r="BW6426" s="9" t="s">
        <v>100</v>
      </c>
      <c r="BX6426" s="9" t="s">
        <v>100</v>
      </c>
      <c r="BY6426" s="9" t="s">
        <v>100</v>
      </c>
    </row>
    <row r="6427" spans="1:77" ht="45" x14ac:dyDescent="0.25">
      <c r="A6427" s="12">
        <v>1</v>
      </c>
      <c r="B6427" s="11" t="str">
        <f t="shared" si="359"/>
        <v>Общий расчет. Анализ даты. Анализ даты. Символические звезды. Демон пустоты. Нет</v>
      </c>
      <c r="C6427" s="11" t="str">
        <f>IFERROR(VLOOKUP(I6427,lvl_1[],2,FALSE),"Нет")</f>
        <v>Общий расчет</v>
      </c>
      <c r="D6427" s="11" t="str">
        <f>IFERROR(VLOOKUP(Rule!J6427,lvl_2[],2,FALSE),"Нет")</f>
        <v>Анализ даты</v>
      </c>
      <c r="E6427" s="11" t="str">
        <f>IFERROR(VLOOKUP(Rule!K6427,lvl_3[],2,FALSE),"Нет")</f>
        <v>Анализ даты</v>
      </c>
      <c r="F6427" s="11" t="str">
        <f>IFERROR(INDEX(lvl_4[],MATCH(L6427,lvl_4[ID],0),MATCH(TEXT(K6427,"##0"),lvl_4[#Headers],0)),"Нет")</f>
        <v>Символические звезды</v>
      </c>
      <c r="G6427" s="11" t="str">
        <f>IFERROR(INDEX(lvl_5[],MATCH(M6427,lvl_5[ID],0),MATCH(_xlfn.CONCAT(TEXT(K6427,"##0"),"_",TEXT(L6427,"##0")),lvl_5[#Headers],0)),"Нет")</f>
        <v>Демон пустоты</v>
      </c>
      <c r="H6427" s="11" t="str">
        <f>IFERROR(INDEX(lvl_6[],MATCH(N6427,lvl_6[ID],0),MATCH(_xlfn.CONCAT(K6427,"_",L6427,"_",M6427),lvl_6[#Headers],0)),"Нет")</f>
        <v>Нет</v>
      </c>
      <c r="I6427" s="12">
        <v>1</v>
      </c>
      <c r="J6427" s="12">
        <v>4</v>
      </c>
      <c r="K6427" s="12">
        <v>1</v>
      </c>
      <c r="L6427" s="12">
        <v>5</v>
      </c>
      <c r="M6427" s="12">
        <v>26</v>
      </c>
      <c r="N6427" s="12">
        <v>2103</v>
      </c>
      <c r="O6427" s="12">
        <f>COUNTIF($P$2:P6427,P6427)</f>
        <v>1</v>
      </c>
      <c r="P6427" s="12" t="str">
        <f t="shared" si="360"/>
        <v>14105262103</v>
      </c>
      <c r="Q6427" s="12" t="str">
        <f t="shared" si="361"/>
        <v>141052621030001</v>
      </c>
      <c r="R6427" s="20" t="s">
        <v>4860</v>
      </c>
      <c r="U6427" s="12" t="s">
        <v>914</v>
      </c>
      <c r="W6427" s="12" t="s">
        <v>859</v>
      </c>
      <c r="AP6427" s="12" t="s">
        <v>100</v>
      </c>
      <c r="AR6427" s="12" t="s">
        <v>100</v>
      </c>
      <c r="BN6427" s="12">
        <v>1</v>
      </c>
      <c r="BP6427" s="12" t="s">
        <v>3804</v>
      </c>
      <c r="BR6427" s="9" t="s">
        <v>5071</v>
      </c>
      <c r="BS6427" s="9" t="s">
        <v>5078</v>
      </c>
      <c r="BT6427" s="9" t="s">
        <v>100</v>
      </c>
      <c r="BU6427" s="9" t="s">
        <v>100</v>
      </c>
      <c r="BV6427" s="9" t="s">
        <v>100</v>
      </c>
      <c r="BW6427" s="9" t="s">
        <v>100</v>
      </c>
      <c r="BX6427" s="9" t="s">
        <v>100</v>
      </c>
      <c r="BY6427" s="9" t="s">
        <v>100</v>
      </c>
    </row>
    <row r="6428" spans="1:77" ht="45" x14ac:dyDescent="0.25">
      <c r="A6428" s="12">
        <v>1</v>
      </c>
      <c r="B6428" s="11" t="str">
        <f t="shared" si="359"/>
        <v>Общий расчет. Анализ даты. Анализ даты. Символические звезды. Демон пустоты. Нет</v>
      </c>
      <c r="C6428" s="11" t="str">
        <f>IFERROR(VLOOKUP(I6428,lvl_1[],2,FALSE),"Нет")</f>
        <v>Общий расчет</v>
      </c>
      <c r="D6428" s="11" t="str">
        <f>IFERROR(VLOOKUP(Rule!J6428,lvl_2[],2,FALSE),"Нет")</f>
        <v>Анализ даты</v>
      </c>
      <c r="E6428" s="11" t="str">
        <f>IFERROR(VLOOKUP(Rule!K6428,lvl_3[],2,FALSE),"Нет")</f>
        <v>Анализ даты</v>
      </c>
      <c r="F6428" s="11" t="str">
        <f>IFERROR(INDEX(lvl_4[],MATCH(L6428,lvl_4[ID],0),MATCH(TEXT(K6428,"##0"),lvl_4[#Headers],0)),"Нет")</f>
        <v>Символические звезды</v>
      </c>
      <c r="G6428" s="11" t="str">
        <f>IFERROR(INDEX(lvl_5[],MATCH(M6428,lvl_5[ID],0),MATCH(_xlfn.CONCAT(TEXT(K6428,"##0"),"_",TEXT(L6428,"##0")),lvl_5[#Headers],0)),"Нет")</f>
        <v>Демон пустоты</v>
      </c>
      <c r="H6428" s="11" t="str">
        <f>IFERROR(INDEX(lvl_6[],MATCH(N6428,lvl_6[ID],0),MATCH(_xlfn.CONCAT(K6428,"_",L6428,"_",M6428),lvl_6[#Headers],0)),"Нет")</f>
        <v>Нет</v>
      </c>
      <c r="I6428" s="12">
        <v>1</v>
      </c>
      <c r="J6428" s="12">
        <v>4</v>
      </c>
      <c r="K6428" s="12">
        <v>1</v>
      </c>
      <c r="L6428" s="12">
        <v>5</v>
      </c>
      <c r="M6428" s="12">
        <v>26</v>
      </c>
      <c r="N6428" s="12">
        <v>2104</v>
      </c>
      <c r="O6428" s="12">
        <f>COUNTIF($P$2:P6428,P6428)</f>
        <v>1</v>
      </c>
      <c r="P6428" s="12" t="str">
        <f t="shared" si="360"/>
        <v>14105262104</v>
      </c>
      <c r="Q6428" s="12" t="str">
        <f t="shared" si="361"/>
        <v>141052621040001</v>
      </c>
      <c r="R6428" s="20" t="s">
        <v>4861</v>
      </c>
      <c r="U6428" s="12" t="s">
        <v>914</v>
      </c>
      <c r="W6428" s="12" t="s">
        <v>869</v>
      </c>
      <c r="AP6428" s="12" t="s">
        <v>100</v>
      </c>
      <c r="AR6428" s="12" t="s">
        <v>100</v>
      </c>
      <c r="BN6428" s="12">
        <v>1</v>
      </c>
      <c r="BP6428" s="12" t="s">
        <v>3804</v>
      </c>
      <c r="BR6428" s="9" t="s">
        <v>5071</v>
      </c>
      <c r="BS6428" s="9" t="s">
        <v>5074</v>
      </c>
      <c r="BT6428" s="9" t="s">
        <v>100</v>
      </c>
      <c r="BU6428" s="9" t="s">
        <v>100</v>
      </c>
      <c r="BV6428" s="9" t="s">
        <v>100</v>
      </c>
      <c r="BW6428" s="9" t="s">
        <v>100</v>
      </c>
      <c r="BX6428" s="9" t="s">
        <v>100</v>
      </c>
      <c r="BY6428" s="9" t="s">
        <v>100</v>
      </c>
    </row>
    <row r="6429" spans="1:77" ht="45" x14ac:dyDescent="0.25">
      <c r="A6429" s="12">
        <v>1</v>
      </c>
      <c r="B6429" s="11" t="str">
        <f t="shared" si="359"/>
        <v>Общий расчет. Анализ даты. Анализ даты. Символические звезды. Демон пустоты. Нет</v>
      </c>
      <c r="C6429" s="11" t="str">
        <f>IFERROR(VLOOKUP(I6429,lvl_1[],2,FALSE),"Нет")</f>
        <v>Общий расчет</v>
      </c>
      <c r="D6429" s="11" t="str">
        <f>IFERROR(VLOOKUP(Rule!J6429,lvl_2[],2,FALSE),"Нет")</f>
        <v>Анализ даты</v>
      </c>
      <c r="E6429" s="11" t="str">
        <f>IFERROR(VLOOKUP(Rule!K6429,lvl_3[],2,FALSE),"Нет")</f>
        <v>Анализ даты</v>
      </c>
      <c r="F6429" s="11" t="str">
        <f>IFERROR(INDEX(lvl_4[],MATCH(L6429,lvl_4[ID],0),MATCH(TEXT(K6429,"##0"),lvl_4[#Headers],0)),"Нет")</f>
        <v>Символические звезды</v>
      </c>
      <c r="G6429" s="11" t="str">
        <f>IFERROR(INDEX(lvl_5[],MATCH(M6429,lvl_5[ID],0),MATCH(_xlfn.CONCAT(TEXT(K6429,"##0"),"_",TEXT(L6429,"##0")),lvl_5[#Headers],0)),"Нет")</f>
        <v>Демон пустоты</v>
      </c>
      <c r="H6429" s="11" t="str">
        <f>IFERROR(INDEX(lvl_6[],MATCH(N6429,lvl_6[ID],0),MATCH(_xlfn.CONCAT(K6429,"_",L6429,"_",M6429),lvl_6[#Headers],0)),"Нет")</f>
        <v>Нет</v>
      </c>
      <c r="I6429" s="12">
        <v>1</v>
      </c>
      <c r="J6429" s="12">
        <v>4</v>
      </c>
      <c r="K6429" s="12">
        <v>1</v>
      </c>
      <c r="L6429" s="12">
        <v>5</v>
      </c>
      <c r="M6429" s="12">
        <v>26</v>
      </c>
      <c r="N6429" s="12">
        <v>2105</v>
      </c>
      <c r="O6429" s="12">
        <f>COUNTIF($P$2:P6429,P6429)</f>
        <v>1</v>
      </c>
      <c r="P6429" s="12" t="str">
        <f t="shared" si="360"/>
        <v>14105262105</v>
      </c>
      <c r="Q6429" s="12" t="str">
        <f t="shared" si="361"/>
        <v>141052621050001</v>
      </c>
      <c r="R6429" s="20" t="s">
        <v>4862</v>
      </c>
      <c r="U6429" s="12" t="s">
        <v>914</v>
      </c>
      <c r="W6429" s="12" t="s">
        <v>867</v>
      </c>
      <c r="AP6429" s="12" t="s">
        <v>100</v>
      </c>
      <c r="AR6429" s="12" t="s">
        <v>100</v>
      </c>
      <c r="BN6429" s="12">
        <v>1</v>
      </c>
      <c r="BP6429" s="12" t="s">
        <v>3804</v>
      </c>
      <c r="BR6429" s="9" t="s">
        <v>5071</v>
      </c>
      <c r="BS6429" s="9" t="s">
        <v>5070</v>
      </c>
      <c r="BT6429" s="9" t="s">
        <v>100</v>
      </c>
      <c r="BU6429" s="9" t="s">
        <v>100</v>
      </c>
      <c r="BV6429" s="9" t="s">
        <v>100</v>
      </c>
      <c r="BW6429" s="9" t="s">
        <v>100</v>
      </c>
      <c r="BX6429" s="9" t="s">
        <v>100</v>
      </c>
      <c r="BY6429" s="9" t="s">
        <v>100</v>
      </c>
    </row>
    <row r="6430" spans="1:77" ht="45" x14ac:dyDescent="0.25">
      <c r="A6430" s="12">
        <v>1</v>
      </c>
      <c r="B6430" s="11" t="str">
        <f t="shared" si="359"/>
        <v>Общий расчет. Анализ даты. Анализ даты. Символические звезды. Демон пустоты. Нет</v>
      </c>
      <c r="C6430" s="11" t="str">
        <f>IFERROR(VLOOKUP(I6430,lvl_1[],2,FALSE),"Нет")</f>
        <v>Общий расчет</v>
      </c>
      <c r="D6430" s="11" t="str">
        <f>IFERROR(VLOOKUP(Rule!J6430,lvl_2[],2,FALSE),"Нет")</f>
        <v>Анализ даты</v>
      </c>
      <c r="E6430" s="11" t="str">
        <f>IFERROR(VLOOKUP(Rule!K6430,lvl_3[],2,FALSE),"Нет")</f>
        <v>Анализ даты</v>
      </c>
      <c r="F6430" s="11" t="str">
        <f>IFERROR(INDEX(lvl_4[],MATCH(L6430,lvl_4[ID],0),MATCH(TEXT(K6430,"##0"),lvl_4[#Headers],0)),"Нет")</f>
        <v>Символические звезды</v>
      </c>
      <c r="G6430" s="11" t="str">
        <f>IFERROR(INDEX(lvl_5[],MATCH(M6430,lvl_5[ID],0),MATCH(_xlfn.CONCAT(TEXT(K6430,"##0"),"_",TEXT(L6430,"##0")),lvl_5[#Headers],0)),"Нет")</f>
        <v>Демон пустоты</v>
      </c>
      <c r="H6430" s="11" t="str">
        <f>IFERROR(INDEX(lvl_6[],MATCH(N6430,lvl_6[ID],0),MATCH(_xlfn.CONCAT(K6430,"_",L6430,"_",M6430),lvl_6[#Headers],0)),"Нет")</f>
        <v>Нет</v>
      </c>
      <c r="I6430" s="12">
        <v>1</v>
      </c>
      <c r="J6430" s="12">
        <v>4</v>
      </c>
      <c r="K6430" s="12">
        <v>1</v>
      </c>
      <c r="L6430" s="12">
        <v>5</v>
      </c>
      <c r="M6430" s="12">
        <v>26</v>
      </c>
      <c r="N6430" s="12">
        <v>2106</v>
      </c>
      <c r="O6430" s="12">
        <f>COUNTIF($P$2:P6430,P6430)</f>
        <v>1</v>
      </c>
      <c r="P6430" s="12" t="str">
        <f t="shared" si="360"/>
        <v>14105262106</v>
      </c>
      <c r="Q6430" s="12" t="str">
        <f t="shared" si="361"/>
        <v>141052621060001</v>
      </c>
      <c r="R6430" s="20" t="s">
        <v>4863</v>
      </c>
      <c r="U6430" s="12" t="s">
        <v>916</v>
      </c>
      <c r="W6430" s="12" t="s">
        <v>866</v>
      </c>
      <c r="AP6430" s="12" t="s">
        <v>100</v>
      </c>
      <c r="AR6430" s="12" t="s">
        <v>100</v>
      </c>
      <c r="BN6430" s="12">
        <v>1</v>
      </c>
      <c r="BP6430" s="12" t="s">
        <v>3804</v>
      </c>
      <c r="BR6430" s="9" t="s">
        <v>5081</v>
      </c>
      <c r="BS6430" s="9" t="s">
        <v>5086</v>
      </c>
      <c r="BT6430" s="9" t="s">
        <v>100</v>
      </c>
      <c r="BU6430" s="9" t="s">
        <v>100</v>
      </c>
      <c r="BV6430" s="9" t="s">
        <v>100</v>
      </c>
      <c r="BW6430" s="9" t="s">
        <v>100</v>
      </c>
      <c r="BX6430" s="9" t="s">
        <v>100</v>
      </c>
      <c r="BY6430" s="9" t="s">
        <v>100</v>
      </c>
    </row>
    <row r="6431" spans="1:77" ht="45" x14ac:dyDescent="0.25">
      <c r="A6431" s="12">
        <v>1</v>
      </c>
      <c r="B6431" s="11" t="str">
        <f t="shared" si="359"/>
        <v>Общий расчет. Анализ даты. Анализ даты. Символические звезды. Демон пустоты. Нет</v>
      </c>
      <c r="C6431" s="11" t="str">
        <f>IFERROR(VLOOKUP(I6431,lvl_1[],2,FALSE),"Нет")</f>
        <v>Общий расчет</v>
      </c>
      <c r="D6431" s="11" t="str">
        <f>IFERROR(VLOOKUP(Rule!J6431,lvl_2[],2,FALSE),"Нет")</f>
        <v>Анализ даты</v>
      </c>
      <c r="E6431" s="11" t="str">
        <f>IFERROR(VLOOKUP(Rule!K6431,lvl_3[],2,FALSE),"Нет")</f>
        <v>Анализ даты</v>
      </c>
      <c r="F6431" s="11" t="str">
        <f>IFERROR(INDEX(lvl_4[],MATCH(L6431,lvl_4[ID],0),MATCH(TEXT(K6431,"##0"),lvl_4[#Headers],0)),"Нет")</f>
        <v>Символические звезды</v>
      </c>
      <c r="G6431" s="11" t="str">
        <f>IFERROR(INDEX(lvl_5[],MATCH(M6431,lvl_5[ID],0),MATCH(_xlfn.CONCAT(TEXT(K6431,"##0"),"_",TEXT(L6431,"##0")),lvl_5[#Headers],0)),"Нет")</f>
        <v>Демон пустоты</v>
      </c>
      <c r="H6431" s="11" t="str">
        <f>IFERROR(INDEX(lvl_6[],MATCH(N6431,lvl_6[ID],0),MATCH(_xlfn.CONCAT(K6431,"_",L6431,"_",M6431),lvl_6[#Headers],0)),"Нет")</f>
        <v>Нет</v>
      </c>
      <c r="I6431" s="12">
        <v>1</v>
      </c>
      <c r="J6431" s="12">
        <v>4</v>
      </c>
      <c r="K6431" s="12">
        <v>1</v>
      </c>
      <c r="L6431" s="12">
        <v>5</v>
      </c>
      <c r="M6431" s="12">
        <v>26</v>
      </c>
      <c r="N6431" s="12">
        <v>2107</v>
      </c>
      <c r="O6431" s="12">
        <f>COUNTIF($P$2:P6431,P6431)</f>
        <v>1</v>
      </c>
      <c r="P6431" s="12" t="str">
        <f t="shared" si="360"/>
        <v>14105262107</v>
      </c>
      <c r="Q6431" s="12" t="str">
        <f t="shared" si="361"/>
        <v>141052621070001</v>
      </c>
      <c r="R6431" s="20" t="s">
        <v>4864</v>
      </c>
      <c r="U6431" s="12" t="s">
        <v>916</v>
      </c>
      <c r="W6431" s="12" t="s">
        <v>864</v>
      </c>
      <c r="AP6431" s="12" t="s">
        <v>100</v>
      </c>
      <c r="AR6431" s="12" t="s">
        <v>100</v>
      </c>
      <c r="BN6431" s="12">
        <v>1</v>
      </c>
      <c r="BP6431" s="12" t="s">
        <v>3804</v>
      </c>
      <c r="BR6431" s="9" t="s">
        <v>5081</v>
      </c>
      <c r="BS6431" s="9" t="s">
        <v>5084</v>
      </c>
      <c r="BT6431" s="9" t="s">
        <v>100</v>
      </c>
      <c r="BU6431" s="9" t="s">
        <v>100</v>
      </c>
      <c r="BV6431" s="9" t="s">
        <v>100</v>
      </c>
      <c r="BW6431" s="9" t="s">
        <v>100</v>
      </c>
      <c r="BX6431" s="9" t="s">
        <v>100</v>
      </c>
      <c r="BY6431" s="9" t="s">
        <v>100</v>
      </c>
    </row>
    <row r="6432" spans="1:77" ht="45" x14ac:dyDescent="0.25">
      <c r="A6432" s="12">
        <v>1</v>
      </c>
      <c r="B6432" s="11" t="str">
        <f t="shared" si="359"/>
        <v>Общий расчет. Анализ даты. Анализ даты. Символические звезды. Демон пустоты. Нет</v>
      </c>
      <c r="C6432" s="11" t="str">
        <f>IFERROR(VLOOKUP(I6432,lvl_1[],2,FALSE),"Нет")</f>
        <v>Общий расчет</v>
      </c>
      <c r="D6432" s="11" t="str">
        <f>IFERROR(VLOOKUP(Rule!J6432,lvl_2[],2,FALSE),"Нет")</f>
        <v>Анализ даты</v>
      </c>
      <c r="E6432" s="11" t="str">
        <f>IFERROR(VLOOKUP(Rule!K6432,lvl_3[],2,FALSE),"Нет")</f>
        <v>Анализ даты</v>
      </c>
      <c r="F6432" s="11" t="str">
        <f>IFERROR(INDEX(lvl_4[],MATCH(L6432,lvl_4[ID],0),MATCH(TEXT(K6432,"##0"),lvl_4[#Headers],0)),"Нет")</f>
        <v>Символические звезды</v>
      </c>
      <c r="G6432" s="11" t="str">
        <f>IFERROR(INDEX(lvl_5[],MATCH(M6432,lvl_5[ID],0),MATCH(_xlfn.CONCAT(TEXT(K6432,"##0"),"_",TEXT(L6432,"##0")),lvl_5[#Headers],0)),"Нет")</f>
        <v>Демон пустоты</v>
      </c>
      <c r="H6432" s="11" t="str">
        <f>IFERROR(INDEX(lvl_6[],MATCH(N6432,lvl_6[ID],0),MATCH(_xlfn.CONCAT(K6432,"_",L6432,"_",M6432),lvl_6[#Headers],0)),"Нет")</f>
        <v>Нет</v>
      </c>
      <c r="I6432" s="12">
        <v>1</v>
      </c>
      <c r="J6432" s="12">
        <v>4</v>
      </c>
      <c r="K6432" s="12">
        <v>1</v>
      </c>
      <c r="L6432" s="12">
        <v>5</v>
      </c>
      <c r="M6432" s="12">
        <v>26</v>
      </c>
      <c r="N6432" s="12">
        <v>2108</v>
      </c>
      <c r="O6432" s="12">
        <f>COUNTIF($P$2:P6432,P6432)</f>
        <v>1</v>
      </c>
      <c r="P6432" s="12" t="str">
        <f t="shared" si="360"/>
        <v>14105262108</v>
      </c>
      <c r="Q6432" s="12" t="str">
        <f t="shared" si="361"/>
        <v>141052621080001</v>
      </c>
      <c r="R6432" s="20" t="s">
        <v>4865</v>
      </c>
      <c r="U6432" s="12" t="s">
        <v>916</v>
      </c>
      <c r="W6432" s="12" t="s">
        <v>862</v>
      </c>
      <c r="AP6432" s="12" t="s">
        <v>100</v>
      </c>
      <c r="AR6432" s="12" t="s">
        <v>100</v>
      </c>
      <c r="BN6432" s="12">
        <v>1</v>
      </c>
      <c r="BP6432" s="12" t="s">
        <v>3804</v>
      </c>
      <c r="BR6432" s="9" t="s">
        <v>5081</v>
      </c>
      <c r="BS6432" s="9" t="s">
        <v>5082</v>
      </c>
      <c r="BT6432" s="9" t="s">
        <v>100</v>
      </c>
      <c r="BU6432" s="9" t="s">
        <v>100</v>
      </c>
      <c r="BV6432" s="9" t="s">
        <v>100</v>
      </c>
      <c r="BW6432" s="9" t="s">
        <v>100</v>
      </c>
      <c r="BX6432" s="9" t="s">
        <v>100</v>
      </c>
      <c r="BY6432" s="9" t="s">
        <v>100</v>
      </c>
    </row>
    <row r="6433" spans="1:77" ht="45" x14ac:dyDescent="0.25">
      <c r="A6433" s="12">
        <v>1</v>
      </c>
      <c r="B6433" s="11" t="str">
        <f t="shared" si="359"/>
        <v>Общий расчет. Анализ даты. Анализ даты. Символические звезды. Демон пустоты. Нет</v>
      </c>
      <c r="C6433" s="11" t="str">
        <f>IFERROR(VLOOKUP(I6433,lvl_1[],2,FALSE),"Нет")</f>
        <v>Общий расчет</v>
      </c>
      <c r="D6433" s="11" t="str">
        <f>IFERROR(VLOOKUP(Rule!J6433,lvl_2[],2,FALSE),"Нет")</f>
        <v>Анализ даты</v>
      </c>
      <c r="E6433" s="11" t="str">
        <f>IFERROR(VLOOKUP(Rule!K6433,lvl_3[],2,FALSE),"Нет")</f>
        <v>Анализ даты</v>
      </c>
      <c r="F6433" s="11" t="str">
        <f>IFERROR(INDEX(lvl_4[],MATCH(L6433,lvl_4[ID],0),MATCH(TEXT(K6433,"##0"),lvl_4[#Headers],0)),"Нет")</f>
        <v>Символические звезды</v>
      </c>
      <c r="G6433" s="11" t="str">
        <f>IFERROR(INDEX(lvl_5[],MATCH(M6433,lvl_5[ID],0),MATCH(_xlfn.CONCAT(TEXT(K6433,"##0"),"_",TEXT(L6433,"##0")),lvl_5[#Headers],0)),"Нет")</f>
        <v>Демон пустоты</v>
      </c>
      <c r="H6433" s="11" t="str">
        <f>IFERROR(INDEX(lvl_6[],MATCH(N6433,lvl_6[ID],0),MATCH(_xlfn.CONCAT(K6433,"_",L6433,"_",M6433),lvl_6[#Headers],0)),"Нет")</f>
        <v>Нет</v>
      </c>
      <c r="I6433" s="12">
        <v>1</v>
      </c>
      <c r="J6433" s="12">
        <v>4</v>
      </c>
      <c r="K6433" s="12">
        <v>1</v>
      </c>
      <c r="L6433" s="12">
        <v>5</v>
      </c>
      <c r="M6433" s="12">
        <v>26</v>
      </c>
      <c r="N6433" s="12">
        <v>2109</v>
      </c>
      <c r="O6433" s="12">
        <f>COUNTIF($P$2:P6433,P6433)</f>
        <v>1</v>
      </c>
      <c r="P6433" s="12" t="str">
        <f t="shared" si="360"/>
        <v>14105262109</v>
      </c>
      <c r="Q6433" s="12" t="str">
        <f t="shared" si="361"/>
        <v>141052621090001</v>
      </c>
      <c r="R6433" s="20" t="s">
        <v>4866</v>
      </c>
      <c r="U6433" s="12" t="s">
        <v>916</v>
      </c>
      <c r="W6433" s="12" t="s">
        <v>860</v>
      </c>
      <c r="AP6433" s="12" t="s">
        <v>100</v>
      </c>
      <c r="AR6433" s="12" t="s">
        <v>100</v>
      </c>
      <c r="BN6433" s="12">
        <v>1</v>
      </c>
      <c r="BP6433" s="12" t="s">
        <v>3804</v>
      </c>
      <c r="BR6433" s="9" t="s">
        <v>5081</v>
      </c>
      <c r="BS6433" s="9" t="s">
        <v>5080</v>
      </c>
      <c r="BT6433" s="9" t="s">
        <v>100</v>
      </c>
      <c r="BU6433" s="9" t="s">
        <v>100</v>
      </c>
      <c r="BV6433" s="9" t="s">
        <v>100</v>
      </c>
      <c r="BW6433" s="9" t="s">
        <v>100</v>
      </c>
      <c r="BX6433" s="9" t="s">
        <v>100</v>
      </c>
      <c r="BY6433" s="9" t="s">
        <v>100</v>
      </c>
    </row>
    <row r="6434" spans="1:77" ht="45" x14ac:dyDescent="0.25">
      <c r="A6434" s="12">
        <v>1</v>
      </c>
      <c r="B6434" s="11" t="str">
        <f t="shared" si="359"/>
        <v>Общий расчет. Анализ даты. Анализ даты. Символические звезды. Демон пустоты. Нет</v>
      </c>
      <c r="C6434" s="11" t="str">
        <f>IFERROR(VLOOKUP(I6434,lvl_1[],2,FALSE),"Нет")</f>
        <v>Общий расчет</v>
      </c>
      <c r="D6434" s="11" t="str">
        <f>IFERROR(VLOOKUP(Rule!J6434,lvl_2[],2,FALSE),"Нет")</f>
        <v>Анализ даты</v>
      </c>
      <c r="E6434" s="11" t="str">
        <f>IFERROR(VLOOKUP(Rule!K6434,lvl_3[],2,FALSE),"Нет")</f>
        <v>Анализ даты</v>
      </c>
      <c r="F6434" s="11" t="str">
        <f>IFERROR(INDEX(lvl_4[],MATCH(L6434,lvl_4[ID],0),MATCH(TEXT(K6434,"##0"),lvl_4[#Headers],0)),"Нет")</f>
        <v>Символические звезды</v>
      </c>
      <c r="G6434" s="11" t="str">
        <f>IFERROR(INDEX(lvl_5[],MATCH(M6434,lvl_5[ID],0),MATCH(_xlfn.CONCAT(TEXT(K6434,"##0"),"_",TEXT(L6434,"##0")),lvl_5[#Headers],0)),"Нет")</f>
        <v>Демон пустоты</v>
      </c>
      <c r="H6434" s="11" t="str">
        <f>IFERROR(INDEX(lvl_6[],MATCH(N6434,lvl_6[ID],0),MATCH(_xlfn.CONCAT(K6434,"_",L6434,"_",M6434),lvl_6[#Headers],0)),"Нет")</f>
        <v>Нет</v>
      </c>
      <c r="I6434" s="12">
        <v>1</v>
      </c>
      <c r="J6434" s="12">
        <v>4</v>
      </c>
      <c r="K6434" s="12">
        <v>1</v>
      </c>
      <c r="L6434" s="12">
        <v>5</v>
      </c>
      <c r="M6434" s="12">
        <v>26</v>
      </c>
      <c r="N6434" s="12">
        <v>2110</v>
      </c>
      <c r="O6434" s="12">
        <f>COUNTIF($P$2:P6434,P6434)</f>
        <v>1</v>
      </c>
      <c r="P6434" s="12" t="str">
        <f t="shared" si="360"/>
        <v>14105262110</v>
      </c>
      <c r="Q6434" s="12" t="str">
        <f t="shared" si="361"/>
        <v>141052621100001</v>
      </c>
      <c r="R6434" s="20" t="s">
        <v>4867</v>
      </c>
      <c r="U6434" s="12" t="s">
        <v>916</v>
      </c>
      <c r="W6434" s="12" t="s">
        <v>870</v>
      </c>
      <c r="AP6434" s="12" t="s">
        <v>100</v>
      </c>
      <c r="AR6434" s="12" t="s">
        <v>100</v>
      </c>
      <c r="BN6434" s="12">
        <v>1</v>
      </c>
      <c r="BP6434" s="12" t="s">
        <v>3804</v>
      </c>
      <c r="BR6434" s="9" t="s">
        <v>5081</v>
      </c>
      <c r="BS6434" s="9" t="s">
        <v>5076</v>
      </c>
      <c r="BT6434" s="9" t="s">
        <v>100</v>
      </c>
      <c r="BU6434" s="9" t="s">
        <v>100</v>
      </c>
      <c r="BV6434" s="9" t="s">
        <v>100</v>
      </c>
      <c r="BW6434" s="9" t="s">
        <v>100</v>
      </c>
      <c r="BX6434" s="9" t="s">
        <v>100</v>
      </c>
      <c r="BY6434" s="9" t="s">
        <v>100</v>
      </c>
    </row>
    <row r="6435" spans="1:77" ht="45" x14ac:dyDescent="0.25">
      <c r="A6435" s="12">
        <v>1</v>
      </c>
      <c r="B6435" s="11" t="str">
        <f t="shared" si="359"/>
        <v>Общий расчет. Анализ даты. Анализ даты. Символические звезды. Демон пустоты. Нет</v>
      </c>
      <c r="C6435" s="11" t="str">
        <f>IFERROR(VLOOKUP(I6435,lvl_1[],2,FALSE),"Нет")</f>
        <v>Общий расчет</v>
      </c>
      <c r="D6435" s="11" t="str">
        <f>IFERROR(VLOOKUP(Rule!J6435,lvl_2[],2,FALSE),"Нет")</f>
        <v>Анализ даты</v>
      </c>
      <c r="E6435" s="11" t="str">
        <f>IFERROR(VLOOKUP(Rule!K6435,lvl_3[],2,FALSE),"Нет")</f>
        <v>Анализ даты</v>
      </c>
      <c r="F6435" s="11" t="str">
        <f>IFERROR(INDEX(lvl_4[],MATCH(L6435,lvl_4[ID],0),MATCH(TEXT(K6435,"##0"),lvl_4[#Headers],0)),"Нет")</f>
        <v>Символические звезды</v>
      </c>
      <c r="G6435" s="11" t="str">
        <f>IFERROR(INDEX(lvl_5[],MATCH(M6435,lvl_5[ID],0),MATCH(_xlfn.CONCAT(TEXT(K6435,"##0"),"_",TEXT(L6435,"##0")),lvl_5[#Headers],0)),"Нет")</f>
        <v>Демон пустоты</v>
      </c>
      <c r="H6435" s="11" t="str">
        <f>IFERROR(INDEX(lvl_6[],MATCH(N6435,lvl_6[ID],0),MATCH(_xlfn.CONCAT(K6435,"_",L6435,"_",M6435),lvl_6[#Headers],0)),"Нет")</f>
        <v>Нет</v>
      </c>
      <c r="I6435" s="12">
        <v>1</v>
      </c>
      <c r="J6435" s="12">
        <v>4</v>
      </c>
      <c r="K6435" s="12">
        <v>1</v>
      </c>
      <c r="L6435" s="12">
        <v>5</v>
      </c>
      <c r="M6435" s="12">
        <v>26</v>
      </c>
      <c r="N6435" s="12">
        <v>2111</v>
      </c>
      <c r="O6435" s="12">
        <f>COUNTIF($P$2:P6435,P6435)</f>
        <v>1</v>
      </c>
      <c r="P6435" s="12" t="str">
        <f t="shared" si="360"/>
        <v>14105262111</v>
      </c>
      <c r="Q6435" s="12" t="str">
        <f t="shared" si="361"/>
        <v>141052621110001</v>
      </c>
      <c r="R6435" s="20" t="s">
        <v>4868</v>
      </c>
      <c r="U6435" s="12" t="s">
        <v>916</v>
      </c>
      <c r="W6435" s="12" t="s">
        <v>868</v>
      </c>
      <c r="AP6435" s="12" t="s">
        <v>100</v>
      </c>
      <c r="AR6435" s="12" t="s">
        <v>100</v>
      </c>
      <c r="BN6435" s="12">
        <v>1</v>
      </c>
      <c r="BP6435" s="12" t="s">
        <v>3804</v>
      </c>
      <c r="BR6435" s="9" t="s">
        <v>5081</v>
      </c>
      <c r="BS6435" s="9" t="s">
        <v>5087</v>
      </c>
      <c r="BT6435" s="9" t="s">
        <v>100</v>
      </c>
      <c r="BU6435" s="9" t="s">
        <v>100</v>
      </c>
      <c r="BV6435" s="9" t="s">
        <v>100</v>
      </c>
      <c r="BW6435" s="9" t="s">
        <v>100</v>
      </c>
      <c r="BX6435" s="9" t="s">
        <v>100</v>
      </c>
      <c r="BY6435" s="9" t="s">
        <v>100</v>
      </c>
    </row>
    <row r="6436" spans="1:77" ht="45" x14ac:dyDescent="0.25">
      <c r="A6436" s="12">
        <v>1</v>
      </c>
      <c r="B6436" s="11" t="str">
        <f t="shared" si="359"/>
        <v>Общий расчет. Анализ даты. Анализ даты. Символические звезды. Звезда банкротства. Нет</v>
      </c>
      <c r="C6436" s="11" t="str">
        <f>IFERROR(VLOOKUP(I6436,lvl_1[],2,FALSE),"Нет")</f>
        <v>Общий расчет</v>
      </c>
      <c r="D6436" s="11" t="str">
        <f>IFERROR(VLOOKUP(Rule!J6436,lvl_2[],2,FALSE),"Нет")</f>
        <v>Анализ даты</v>
      </c>
      <c r="E6436" s="11" t="str">
        <f>IFERROR(VLOOKUP(Rule!K6436,lvl_3[],2,FALSE),"Нет")</f>
        <v>Анализ даты</v>
      </c>
      <c r="F6436" s="11" t="str">
        <f>IFERROR(INDEX(lvl_4[],MATCH(L6436,lvl_4[ID],0),MATCH(TEXT(K6436,"##0"),lvl_4[#Headers],0)),"Нет")</f>
        <v>Символические звезды</v>
      </c>
      <c r="G6436" s="11" t="str">
        <f>IFERROR(INDEX(lvl_5[],MATCH(M6436,lvl_5[ID],0),MATCH(_xlfn.CONCAT(TEXT(K6436,"##0"),"_",TEXT(L6436,"##0")),lvl_5[#Headers],0)),"Нет")</f>
        <v>Звезда банкротства</v>
      </c>
      <c r="H6436" s="11" t="str">
        <f>IFERROR(INDEX(lvl_6[],MATCH(N6436,lvl_6[ID],0),MATCH(_xlfn.CONCAT(K6436,"_",L6436,"_",M6436),lvl_6[#Headers],0)),"Нет")</f>
        <v>Нет</v>
      </c>
      <c r="I6436" s="12">
        <v>1</v>
      </c>
      <c r="J6436" s="12">
        <v>4</v>
      </c>
      <c r="K6436" s="12">
        <v>1</v>
      </c>
      <c r="L6436" s="12">
        <v>5</v>
      </c>
      <c r="M6436" s="12">
        <v>27</v>
      </c>
      <c r="N6436" s="12">
        <v>2112</v>
      </c>
      <c r="O6436" s="12">
        <f>COUNTIF($P$2:P6436,P6436)</f>
        <v>1</v>
      </c>
      <c r="P6436" s="12" t="str">
        <f t="shared" si="360"/>
        <v>14105272112</v>
      </c>
      <c r="Q6436" s="12" t="str">
        <f t="shared" si="361"/>
        <v>141052721120001</v>
      </c>
      <c r="R6436" s="20" t="s">
        <v>4869</v>
      </c>
      <c r="U6436" s="12" t="s">
        <v>899</v>
      </c>
      <c r="W6436" s="12" t="s">
        <v>861</v>
      </c>
      <c r="AP6436" s="12" t="s">
        <v>100</v>
      </c>
      <c r="AR6436" s="12" t="s">
        <v>100</v>
      </c>
      <c r="BN6436" s="12">
        <v>1</v>
      </c>
      <c r="BP6436" s="12" t="s">
        <v>3804</v>
      </c>
      <c r="BR6436" s="9" t="s">
        <v>5089</v>
      </c>
      <c r="BS6436" s="9" t="s">
        <v>5069</v>
      </c>
      <c r="BT6436" s="9" t="s">
        <v>100</v>
      </c>
      <c r="BU6436" s="9" t="s">
        <v>100</v>
      </c>
      <c r="BV6436" s="9" t="s">
        <v>100</v>
      </c>
      <c r="BW6436" s="9" t="s">
        <v>100</v>
      </c>
      <c r="BX6436" s="9" t="s">
        <v>100</v>
      </c>
      <c r="BY6436" s="9" t="s">
        <v>100</v>
      </c>
    </row>
    <row r="6437" spans="1:77" ht="45" x14ac:dyDescent="0.25">
      <c r="A6437" s="12">
        <v>1</v>
      </c>
      <c r="B6437" s="11" t="str">
        <f t="shared" ref="B6437:B6500" si="362">_xlfn.CONCAT(C6437,". ", D6437,". ", E6437,". ", F6437,". ", G6437,". ", H6437)</f>
        <v>Общий расчет. Анализ даты. Анализ даты. Символические звезды. Звезда банкротства. Нет</v>
      </c>
      <c r="C6437" s="11" t="str">
        <f>IFERROR(VLOOKUP(I6437,lvl_1[],2,FALSE),"Нет")</f>
        <v>Общий расчет</v>
      </c>
      <c r="D6437" s="11" t="str">
        <f>IFERROR(VLOOKUP(Rule!J6437,lvl_2[],2,FALSE),"Нет")</f>
        <v>Анализ даты</v>
      </c>
      <c r="E6437" s="11" t="str">
        <f>IFERROR(VLOOKUP(Rule!K6437,lvl_3[],2,FALSE),"Нет")</f>
        <v>Анализ даты</v>
      </c>
      <c r="F6437" s="11" t="str">
        <f>IFERROR(INDEX(lvl_4[],MATCH(L6437,lvl_4[ID],0),MATCH(TEXT(K6437,"##0"),lvl_4[#Headers],0)),"Нет")</f>
        <v>Символические звезды</v>
      </c>
      <c r="G6437" s="11" t="str">
        <f>IFERROR(INDEX(lvl_5[],MATCH(M6437,lvl_5[ID],0),MATCH(_xlfn.CONCAT(TEXT(K6437,"##0"),"_",TEXT(L6437,"##0")),lvl_5[#Headers],0)),"Нет")</f>
        <v>Звезда банкротства</v>
      </c>
      <c r="H6437" s="11" t="str">
        <f>IFERROR(INDEX(lvl_6[],MATCH(N6437,lvl_6[ID],0),MATCH(_xlfn.CONCAT(K6437,"_",L6437,"_",M6437),lvl_6[#Headers],0)),"Нет")</f>
        <v>Нет</v>
      </c>
      <c r="I6437" s="12">
        <v>1</v>
      </c>
      <c r="J6437" s="12">
        <v>4</v>
      </c>
      <c r="K6437" s="12">
        <v>1</v>
      </c>
      <c r="L6437" s="12">
        <v>5</v>
      </c>
      <c r="M6437" s="12">
        <v>27</v>
      </c>
      <c r="N6437" s="12">
        <v>2113</v>
      </c>
      <c r="O6437" s="12">
        <f>COUNTIF($P$2:P6437,P6437)</f>
        <v>1</v>
      </c>
      <c r="P6437" s="12" t="str">
        <f t="shared" ref="P6437:P6500" si="363">_xlfn.CONCAT(I6437,
J6437,
K6437,
IF(LEN(L6437)=1,_xlfn.CONCAT(0,L6437),L6437),
IF(LEN(M6437)=1,_xlfn.CONCAT(0,M6437),M6437),
IF(LEN(N6437)=1,_xlfn.CONCAT(0,N6437),N6437))</f>
        <v>14105272113</v>
      </c>
      <c r="Q6437" s="12" t="str">
        <f t="shared" ref="Q6437:Q6500" si="364">_xlfn.CONCAT(I6437,
J6437,
K6437,
IF(LEN(L6437)=1,_xlfn.CONCAT(0,L6437),L6437),
IF(LEN(M6437)=1,_xlfn.CONCAT(0,M6437),M6437),
IF(LEN(N6437)=1,_xlfn.CONCAT(0,N6437),N6437),
IF(LEN(O6437)=1,_xlfn.CONCAT("000",O6437),IF(LEN(O6437)=2,_xlfn.CONCAT("00",O6437),IF(LEN(O6437)=3,_xlfn.CONCAT(0,O6437),O6437))))</f>
        <v>141052721130001</v>
      </c>
      <c r="R6437" s="20" t="s">
        <v>4870</v>
      </c>
      <c r="U6437" s="12" t="s">
        <v>901</v>
      </c>
      <c r="W6437" s="12" t="s">
        <v>862</v>
      </c>
      <c r="AP6437" s="12" t="s">
        <v>100</v>
      </c>
      <c r="AR6437" s="12" t="s">
        <v>100</v>
      </c>
      <c r="BN6437" s="12">
        <v>1</v>
      </c>
      <c r="BP6437" s="12" t="s">
        <v>3804</v>
      </c>
      <c r="BR6437" s="9" t="s">
        <v>5088</v>
      </c>
      <c r="BS6437" s="9" t="s">
        <v>5082</v>
      </c>
      <c r="BT6437" s="9" t="s">
        <v>100</v>
      </c>
      <c r="BU6437" s="9" t="s">
        <v>100</v>
      </c>
      <c r="BV6437" s="9" t="s">
        <v>100</v>
      </c>
      <c r="BW6437" s="9" t="s">
        <v>100</v>
      </c>
      <c r="BX6437" s="9" t="s">
        <v>100</v>
      </c>
      <c r="BY6437" s="9" t="s">
        <v>100</v>
      </c>
    </row>
    <row r="6438" spans="1:77" ht="45" x14ac:dyDescent="0.25">
      <c r="A6438" s="12">
        <v>1</v>
      </c>
      <c r="B6438" s="11" t="str">
        <f t="shared" si="362"/>
        <v>Общий расчет. Анализ даты. Анализ даты. Символические звезды. Звезда банкротства. Нет</v>
      </c>
      <c r="C6438" s="11" t="str">
        <f>IFERROR(VLOOKUP(I6438,lvl_1[],2,FALSE),"Нет")</f>
        <v>Общий расчет</v>
      </c>
      <c r="D6438" s="11" t="str">
        <f>IFERROR(VLOOKUP(Rule!J6438,lvl_2[],2,FALSE),"Нет")</f>
        <v>Анализ даты</v>
      </c>
      <c r="E6438" s="11" t="str">
        <f>IFERROR(VLOOKUP(Rule!K6438,lvl_3[],2,FALSE),"Нет")</f>
        <v>Анализ даты</v>
      </c>
      <c r="F6438" s="11" t="str">
        <f>IFERROR(INDEX(lvl_4[],MATCH(L6438,lvl_4[ID],0),MATCH(TEXT(K6438,"##0"),lvl_4[#Headers],0)),"Нет")</f>
        <v>Символические звезды</v>
      </c>
      <c r="G6438" s="11" t="str">
        <f>IFERROR(INDEX(lvl_5[],MATCH(M6438,lvl_5[ID],0),MATCH(_xlfn.CONCAT(TEXT(K6438,"##0"),"_",TEXT(L6438,"##0")),lvl_5[#Headers],0)),"Нет")</f>
        <v>Звезда банкротства</v>
      </c>
      <c r="H6438" s="11" t="str">
        <f>IFERROR(INDEX(lvl_6[],MATCH(N6438,lvl_6[ID],0),MATCH(_xlfn.CONCAT(K6438,"_",L6438,"_",M6438),lvl_6[#Headers],0)),"Нет")</f>
        <v>Нет</v>
      </c>
      <c r="I6438" s="12">
        <v>1</v>
      </c>
      <c r="J6438" s="12">
        <v>4</v>
      </c>
      <c r="K6438" s="12">
        <v>1</v>
      </c>
      <c r="L6438" s="12">
        <v>5</v>
      </c>
      <c r="M6438" s="12">
        <v>27</v>
      </c>
      <c r="N6438" s="12">
        <v>2114</v>
      </c>
      <c r="O6438" s="12">
        <f>COUNTIF($P$2:P6438,P6438)</f>
        <v>1</v>
      </c>
      <c r="P6438" s="12" t="str">
        <f t="shared" si="363"/>
        <v>14105272114</v>
      </c>
      <c r="Q6438" s="12" t="str">
        <f t="shared" si="364"/>
        <v>141052721140001</v>
      </c>
      <c r="R6438" s="20" t="s">
        <v>4871</v>
      </c>
      <c r="U6438" s="12" t="s">
        <v>903</v>
      </c>
      <c r="W6438" s="12" t="s">
        <v>865</v>
      </c>
      <c r="AP6438" s="12" t="s">
        <v>100</v>
      </c>
      <c r="AR6438" s="12" t="s">
        <v>100</v>
      </c>
      <c r="BN6438" s="12">
        <v>1</v>
      </c>
      <c r="BP6438" s="12" t="s">
        <v>3804</v>
      </c>
      <c r="BR6438" s="9" t="s">
        <v>5073</v>
      </c>
      <c r="BS6438" s="9" t="s">
        <v>5085</v>
      </c>
      <c r="BT6438" s="9" t="s">
        <v>100</v>
      </c>
      <c r="BU6438" s="9" t="s">
        <v>100</v>
      </c>
      <c r="BV6438" s="9" t="s">
        <v>100</v>
      </c>
      <c r="BW6438" s="9" t="s">
        <v>100</v>
      </c>
      <c r="BX6438" s="9" t="s">
        <v>100</v>
      </c>
      <c r="BY6438" s="9" t="s">
        <v>100</v>
      </c>
    </row>
    <row r="6439" spans="1:77" ht="45" x14ac:dyDescent="0.25">
      <c r="A6439" s="12">
        <v>1</v>
      </c>
      <c r="B6439" s="11" t="str">
        <f t="shared" si="362"/>
        <v>Общий расчет. Анализ даты. Анализ даты. Символические звезды. Звезда банкротства. Нет</v>
      </c>
      <c r="C6439" s="11" t="str">
        <f>IFERROR(VLOOKUP(I6439,lvl_1[],2,FALSE),"Нет")</f>
        <v>Общий расчет</v>
      </c>
      <c r="D6439" s="11" t="str">
        <f>IFERROR(VLOOKUP(Rule!J6439,lvl_2[],2,FALSE),"Нет")</f>
        <v>Анализ даты</v>
      </c>
      <c r="E6439" s="11" t="str">
        <f>IFERROR(VLOOKUP(Rule!K6439,lvl_3[],2,FALSE),"Нет")</f>
        <v>Анализ даты</v>
      </c>
      <c r="F6439" s="11" t="str">
        <f>IFERROR(INDEX(lvl_4[],MATCH(L6439,lvl_4[ID],0),MATCH(TEXT(K6439,"##0"),lvl_4[#Headers],0)),"Нет")</f>
        <v>Символические звезды</v>
      </c>
      <c r="G6439" s="11" t="str">
        <f>IFERROR(INDEX(lvl_5[],MATCH(M6439,lvl_5[ID],0),MATCH(_xlfn.CONCAT(TEXT(K6439,"##0"),"_",TEXT(L6439,"##0")),lvl_5[#Headers],0)),"Нет")</f>
        <v>Звезда банкротства</v>
      </c>
      <c r="H6439" s="11" t="str">
        <f>IFERROR(INDEX(lvl_6[],MATCH(N6439,lvl_6[ID],0),MATCH(_xlfn.CONCAT(K6439,"_",L6439,"_",M6439),lvl_6[#Headers],0)),"Нет")</f>
        <v>Нет</v>
      </c>
      <c r="I6439" s="12">
        <v>1</v>
      </c>
      <c r="J6439" s="12">
        <v>4</v>
      </c>
      <c r="K6439" s="12">
        <v>1</v>
      </c>
      <c r="L6439" s="12">
        <v>5</v>
      </c>
      <c r="M6439" s="12">
        <v>27</v>
      </c>
      <c r="N6439" s="12">
        <v>2115</v>
      </c>
      <c r="O6439" s="12">
        <f>COUNTIF($P$2:P6439,P6439)</f>
        <v>1</v>
      </c>
      <c r="P6439" s="12" t="str">
        <f t="shared" si="363"/>
        <v>14105272115</v>
      </c>
      <c r="Q6439" s="12" t="str">
        <f t="shared" si="364"/>
        <v>141052721150001</v>
      </c>
      <c r="R6439" s="20" t="s">
        <v>4872</v>
      </c>
      <c r="U6439" s="12" t="s">
        <v>905</v>
      </c>
      <c r="W6439" s="12" t="s">
        <v>868</v>
      </c>
      <c r="AP6439" s="12" t="s">
        <v>100</v>
      </c>
      <c r="AR6439" s="12" t="s">
        <v>100</v>
      </c>
      <c r="BN6439" s="12">
        <v>1</v>
      </c>
      <c r="BP6439" s="12" t="s">
        <v>3804</v>
      </c>
      <c r="BR6439" s="9" t="s">
        <v>5075</v>
      </c>
      <c r="BS6439" s="9" t="s">
        <v>5087</v>
      </c>
      <c r="BT6439" s="9" t="s">
        <v>100</v>
      </c>
      <c r="BU6439" s="9" t="s">
        <v>100</v>
      </c>
      <c r="BV6439" s="9" t="s">
        <v>100</v>
      </c>
      <c r="BW6439" s="9" t="s">
        <v>100</v>
      </c>
      <c r="BX6439" s="9" t="s">
        <v>100</v>
      </c>
      <c r="BY6439" s="9" t="s">
        <v>100</v>
      </c>
    </row>
    <row r="6440" spans="1:77" ht="45" x14ac:dyDescent="0.25">
      <c r="A6440" s="12">
        <v>1</v>
      </c>
      <c r="B6440" s="11" t="str">
        <f t="shared" si="362"/>
        <v>Общий расчет. Анализ даты. Анализ даты. Символические звезды. Звезда банкротства. Нет</v>
      </c>
      <c r="C6440" s="11" t="str">
        <f>IFERROR(VLOOKUP(I6440,lvl_1[],2,FALSE),"Нет")</f>
        <v>Общий расчет</v>
      </c>
      <c r="D6440" s="11" t="str">
        <f>IFERROR(VLOOKUP(Rule!J6440,lvl_2[],2,FALSE),"Нет")</f>
        <v>Анализ даты</v>
      </c>
      <c r="E6440" s="11" t="str">
        <f>IFERROR(VLOOKUP(Rule!K6440,lvl_3[],2,FALSE),"Нет")</f>
        <v>Анализ даты</v>
      </c>
      <c r="F6440" s="11" t="str">
        <f>IFERROR(INDEX(lvl_4[],MATCH(L6440,lvl_4[ID],0),MATCH(TEXT(K6440,"##0"),lvl_4[#Headers],0)),"Нет")</f>
        <v>Символические звезды</v>
      </c>
      <c r="G6440" s="11" t="str">
        <f>IFERROR(INDEX(lvl_5[],MATCH(M6440,lvl_5[ID],0),MATCH(_xlfn.CONCAT(TEXT(K6440,"##0"),"_",TEXT(L6440,"##0")),lvl_5[#Headers],0)),"Нет")</f>
        <v>Звезда банкротства</v>
      </c>
      <c r="H6440" s="11" t="str">
        <f>IFERROR(INDEX(lvl_6[],MATCH(N6440,lvl_6[ID],0),MATCH(_xlfn.CONCAT(K6440,"_",L6440,"_",M6440),lvl_6[#Headers],0)),"Нет")</f>
        <v>Нет</v>
      </c>
      <c r="I6440" s="12">
        <v>1</v>
      </c>
      <c r="J6440" s="12">
        <v>4</v>
      </c>
      <c r="K6440" s="12">
        <v>1</v>
      </c>
      <c r="L6440" s="12">
        <v>5</v>
      </c>
      <c r="M6440" s="12">
        <v>27</v>
      </c>
      <c r="N6440" s="12">
        <v>2116</v>
      </c>
      <c r="O6440" s="12">
        <f>COUNTIF($P$2:P6440,P6440)</f>
        <v>1</v>
      </c>
      <c r="P6440" s="12" t="str">
        <f t="shared" si="363"/>
        <v>14105272116</v>
      </c>
      <c r="Q6440" s="12" t="str">
        <f t="shared" si="364"/>
        <v>141052721160001</v>
      </c>
      <c r="R6440" s="20" t="s">
        <v>4873</v>
      </c>
      <c r="U6440" s="12" t="s">
        <v>907</v>
      </c>
      <c r="W6440" s="12" t="s">
        <v>861</v>
      </c>
      <c r="AP6440" s="12" t="s">
        <v>100</v>
      </c>
      <c r="AR6440" s="12" t="s">
        <v>100</v>
      </c>
      <c r="BN6440" s="12">
        <v>1</v>
      </c>
      <c r="BP6440" s="12" t="s">
        <v>3804</v>
      </c>
      <c r="BR6440" s="9" t="s">
        <v>5077</v>
      </c>
      <c r="BS6440" s="9" t="s">
        <v>5069</v>
      </c>
      <c r="BT6440" s="9" t="s">
        <v>100</v>
      </c>
      <c r="BU6440" s="9" t="s">
        <v>100</v>
      </c>
      <c r="BV6440" s="9" t="s">
        <v>100</v>
      </c>
      <c r="BW6440" s="9" t="s">
        <v>100</v>
      </c>
      <c r="BX6440" s="9" t="s">
        <v>100</v>
      </c>
      <c r="BY6440" s="9" t="s">
        <v>100</v>
      </c>
    </row>
    <row r="6441" spans="1:77" ht="45" x14ac:dyDescent="0.25">
      <c r="A6441" s="12">
        <v>1</v>
      </c>
      <c r="B6441" s="11" t="str">
        <f t="shared" si="362"/>
        <v>Общий расчет. Анализ даты. Анализ даты. Символические звезды. Звезда банкротства. Нет</v>
      </c>
      <c r="C6441" s="11" t="str">
        <f>IFERROR(VLOOKUP(I6441,lvl_1[],2,FALSE),"Нет")</f>
        <v>Общий расчет</v>
      </c>
      <c r="D6441" s="11" t="str">
        <f>IFERROR(VLOOKUP(Rule!J6441,lvl_2[],2,FALSE),"Нет")</f>
        <v>Анализ даты</v>
      </c>
      <c r="E6441" s="11" t="str">
        <f>IFERROR(VLOOKUP(Rule!K6441,lvl_3[],2,FALSE),"Нет")</f>
        <v>Анализ даты</v>
      </c>
      <c r="F6441" s="11" t="str">
        <f>IFERROR(INDEX(lvl_4[],MATCH(L6441,lvl_4[ID],0),MATCH(TEXT(K6441,"##0"),lvl_4[#Headers],0)),"Нет")</f>
        <v>Символические звезды</v>
      </c>
      <c r="G6441" s="11" t="str">
        <f>IFERROR(INDEX(lvl_5[],MATCH(M6441,lvl_5[ID],0),MATCH(_xlfn.CONCAT(TEXT(K6441,"##0"),"_",TEXT(L6441,"##0")),lvl_5[#Headers],0)),"Нет")</f>
        <v>Звезда банкротства</v>
      </c>
      <c r="H6441" s="11" t="str">
        <f>IFERROR(INDEX(lvl_6[],MATCH(N6441,lvl_6[ID],0),MATCH(_xlfn.CONCAT(K6441,"_",L6441,"_",M6441),lvl_6[#Headers],0)),"Нет")</f>
        <v>Нет</v>
      </c>
      <c r="I6441" s="12">
        <v>1</v>
      </c>
      <c r="J6441" s="12">
        <v>4</v>
      </c>
      <c r="K6441" s="12">
        <v>1</v>
      </c>
      <c r="L6441" s="12">
        <v>5</v>
      </c>
      <c r="M6441" s="12">
        <v>27</v>
      </c>
      <c r="N6441" s="12">
        <v>2117</v>
      </c>
      <c r="O6441" s="12">
        <f>COUNTIF($P$2:P6441,P6441)</f>
        <v>1</v>
      </c>
      <c r="P6441" s="12" t="str">
        <f t="shared" si="363"/>
        <v>14105272117</v>
      </c>
      <c r="Q6441" s="12" t="str">
        <f t="shared" si="364"/>
        <v>141052721170001</v>
      </c>
      <c r="R6441" s="20" t="s">
        <v>4874</v>
      </c>
      <c r="U6441" s="12" t="s">
        <v>908</v>
      </c>
      <c r="W6441" s="12" t="s">
        <v>867</v>
      </c>
      <c r="AP6441" s="12" t="s">
        <v>100</v>
      </c>
      <c r="AR6441" s="12" t="s">
        <v>100</v>
      </c>
      <c r="BN6441" s="12">
        <v>1</v>
      </c>
      <c r="BP6441" s="12" t="s">
        <v>3804</v>
      </c>
      <c r="BR6441" s="9" t="s">
        <v>5090</v>
      </c>
      <c r="BS6441" s="9" t="s">
        <v>5070</v>
      </c>
      <c r="BT6441" s="9" t="s">
        <v>100</v>
      </c>
      <c r="BU6441" s="9" t="s">
        <v>100</v>
      </c>
      <c r="BV6441" s="9" t="s">
        <v>100</v>
      </c>
      <c r="BW6441" s="9" t="s">
        <v>100</v>
      </c>
      <c r="BX6441" s="9" t="s">
        <v>100</v>
      </c>
      <c r="BY6441" s="9" t="s">
        <v>100</v>
      </c>
    </row>
    <row r="6442" spans="1:77" ht="45" x14ac:dyDescent="0.25">
      <c r="A6442" s="12">
        <v>1</v>
      </c>
      <c r="B6442" s="11" t="str">
        <f t="shared" si="362"/>
        <v>Общий расчет. Анализ даты. Анализ даты. Символические звезды. Звезда банкротства. Нет</v>
      </c>
      <c r="C6442" s="11" t="str">
        <f>IFERROR(VLOOKUP(I6442,lvl_1[],2,FALSE),"Нет")</f>
        <v>Общий расчет</v>
      </c>
      <c r="D6442" s="11" t="str">
        <f>IFERROR(VLOOKUP(Rule!J6442,lvl_2[],2,FALSE),"Нет")</f>
        <v>Анализ даты</v>
      </c>
      <c r="E6442" s="11" t="str">
        <f>IFERROR(VLOOKUP(Rule!K6442,lvl_3[],2,FALSE),"Нет")</f>
        <v>Анализ даты</v>
      </c>
      <c r="F6442" s="11" t="str">
        <f>IFERROR(INDEX(lvl_4[],MATCH(L6442,lvl_4[ID],0),MATCH(TEXT(K6442,"##0"),lvl_4[#Headers],0)),"Нет")</f>
        <v>Символические звезды</v>
      </c>
      <c r="G6442" s="11" t="str">
        <f>IFERROR(INDEX(lvl_5[],MATCH(M6442,lvl_5[ID],0),MATCH(_xlfn.CONCAT(TEXT(K6442,"##0"),"_",TEXT(L6442,"##0")),lvl_5[#Headers],0)),"Нет")</f>
        <v>Звезда банкротства</v>
      </c>
      <c r="H6442" s="11" t="str">
        <f>IFERROR(INDEX(lvl_6[],MATCH(N6442,lvl_6[ID],0),MATCH(_xlfn.CONCAT(K6442,"_",L6442,"_",M6442),lvl_6[#Headers],0)),"Нет")</f>
        <v>Нет</v>
      </c>
      <c r="I6442" s="12">
        <v>1</v>
      </c>
      <c r="J6442" s="12">
        <v>4</v>
      </c>
      <c r="K6442" s="12">
        <v>1</v>
      </c>
      <c r="L6442" s="12">
        <v>5</v>
      </c>
      <c r="M6442" s="12">
        <v>27</v>
      </c>
      <c r="N6442" s="12">
        <v>2118</v>
      </c>
      <c r="O6442" s="12">
        <f>COUNTIF($P$2:P6442,P6442)</f>
        <v>1</v>
      </c>
      <c r="P6442" s="12" t="str">
        <f t="shared" si="363"/>
        <v>14105272118</v>
      </c>
      <c r="Q6442" s="12" t="str">
        <f t="shared" si="364"/>
        <v>141052721180001</v>
      </c>
      <c r="R6442" s="20" t="s">
        <v>4875</v>
      </c>
      <c r="U6442" s="12" t="s">
        <v>910</v>
      </c>
      <c r="W6442" s="12" t="s">
        <v>862</v>
      </c>
      <c r="AP6442" s="12" t="s">
        <v>100</v>
      </c>
      <c r="AR6442" s="12" t="s">
        <v>100</v>
      </c>
      <c r="BN6442" s="12">
        <v>1</v>
      </c>
      <c r="BP6442" s="12" t="s">
        <v>3804</v>
      </c>
      <c r="BR6442" s="9" t="s">
        <v>5068</v>
      </c>
      <c r="BS6442" s="9" t="s">
        <v>5082</v>
      </c>
      <c r="BT6442" s="9" t="s">
        <v>100</v>
      </c>
      <c r="BU6442" s="9" t="s">
        <v>100</v>
      </c>
      <c r="BV6442" s="9" t="s">
        <v>100</v>
      </c>
      <c r="BW6442" s="9" t="s">
        <v>100</v>
      </c>
      <c r="BX6442" s="9" t="s">
        <v>100</v>
      </c>
      <c r="BY6442" s="9" t="s">
        <v>100</v>
      </c>
    </row>
    <row r="6443" spans="1:77" ht="45" x14ac:dyDescent="0.25">
      <c r="A6443" s="12">
        <v>1</v>
      </c>
      <c r="B6443" s="11" t="str">
        <f t="shared" si="362"/>
        <v>Общий расчет. Анализ даты. Анализ даты. Символические звезды. Звезда банкротства. Нет</v>
      </c>
      <c r="C6443" s="11" t="str">
        <f>IFERROR(VLOOKUP(I6443,lvl_1[],2,FALSE),"Нет")</f>
        <v>Общий расчет</v>
      </c>
      <c r="D6443" s="11" t="str">
        <f>IFERROR(VLOOKUP(Rule!J6443,lvl_2[],2,FALSE),"Нет")</f>
        <v>Анализ даты</v>
      </c>
      <c r="E6443" s="11" t="str">
        <f>IFERROR(VLOOKUP(Rule!K6443,lvl_3[],2,FALSE),"Нет")</f>
        <v>Анализ даты</v>
      </c>
      <c r="F6443" s="11" t="str">
        <f>IFERROR(INDEX(lvl_4[],MATCH(L6443,lvl_4[ID],0),MATCH(TEXT(K6443,"##0"),lvl_4[#Headers],0)),"Нет")</f>
        <v>Символические звезды</v>
      </c>
      <c r="G6443" s="11" t="str">
        <f>IFERROR(INDEX(lvl_5[],MATCH(M6443,lvl_5[ID],0),MATCH(_xlfn.CONCAT(TEXT(K6443,"##0"),"_",TEXT(L6443,"##0")),lvl_5[#Headers],0)),"Нет")</f>
        <v>Звезда банкротства</v>
      </c>
      <c r="H6443" s="11" t="str">
        <f>IFERROR(INDEX(lvl_6[],MATCH(N6443,lvl_6[ID],0),MATCH(_xlfn.CONCAT(K6443,"_",L6443,"_",M6443),lvl_6[#Headers],0)),"Нет")</f>
        <v>Нет</v>
      </c>
      <c r="I6443" s="12">
        <v>1</v>
      </c>
      <c r="J6443" s="12">
        <v>4</v>
      </c>
      <c r="K6443" s="12">
        <v>1</v>
      </c>
      <c r="L6443" s="12">
        <v>5</v>
      </c>
      <c r="M6443" s="12">
        <v>27</v>
      </c>
      <c r="N6443" s="12">
        <v>2119</v>
      </c>
      <c r="O6443" s="12">
        <f>COUNTIF($P$2:P6443,P6443)</f>
        <v>1</v>
      </c>
      <c r="P6443" s="12" t="str">
        <f t="shared" si="363"/>
        <v>14105272119</v>
      </c>
      <c r="Q6443" s="12" t="str">
        <f t="shared" si="364"/>
        <v>141052721190001</v>
      </c>
      <c r="R6443" s="20" t="s">
        <v>4876</v>
      </c>
      <c r="U6443" s="12" t="s">
        <v>912</v>
      </c>
      <c r="W6443" s="12" t="s">
        <v>870</v>
      </c>
      <c r="AP6443" s="12" t="s">
        <v>100</v>
      </c>
      <c r="AR6443" s="12" t="s">
        <v>100</v>
      </c>
      <c r="BN6443" s="12">
        <v>1</v>
      </c>
      <c r="BP6443" s="12" t="s">
        <v>3804</v>
      </c>
      <c r="BR6443" s="9" t="s">
        <v>5079</v>
      </c>
      <c r="BS6443" s="9" t="s">
        <v>5076</v>
      </c>
      <c r="BT6443" s="9" t="s">
        <v>100</v>
      </c>
      <c r="BU6443" s="9" t="s">
        <v>100</v>
      </c>
      <c r="BV6443" s="9" t="s">
        <v>100</v>
      </c>
      <c r="BW6443" s="9" t="s">
        <v>100</v>
      </c>
      <c r="BX6443" s="9" t="s">
        <v>100</v>
      </c>
      <c r="BY6443" s="9" t="s">
        <v>100</v>
      </c>
    </row>
    <row r="6444" spans="1:77" ht="45" x14ac:dyDescent="0.25">
      <c r="A6444" s="12">
        <v>1</v>
      </c>
      <c r="B6444" s="11" t="str">
        <f t="shared" si="362"/>
        <v>Общий расчет. Анализ даты. Анализ даты. Символические звезды. Звезда банкротства. Нет</v>
      </c>
      <c r="C6444" s="11" t="str">
        <f>IFERROR(VLOOKUP(I6444,lvl_1[],2,FALSE),"Нет")</f>
        <v>Общий расчет</v>
      </c>
      <c r="D6444" s="11" t="str">
        <f>IFERROR(VLOOKUP(Rule!J6444,lvl_2[],2,FALSE),"Нет")</f>
        <v>Анализ даты</v>
      </c>
      <c r="E6444" s="11" t="str">
        <f>IFERROR(VLOOKUP(Rule!K6444,lvl_3[],2,FALSE),"Нет")</f>
        <v>Анализ даты</v>
      </c>
      <c r="F6444" s="11" t="str">
        <f>IFERROR(INDEX(lvl_4[],MATCH(L6444,lvl_4[ID],0),MATCH(TEXT(K6444,"##0"),lvl_4[#Headers],0)),"Нет")</f>
        <v>Символические звезды</v>
      </c>
      <c r="G6444" s="11" t="str">
        <f>IFERROR(INDEX(lvl_5[],MATCH(M6444,lvl_5[ID],0),MATCH(_xlfn.CONCAT(TEXT(K6444,"##0"),"_",TEXT(L6444,"##0")),lvl_5[#Headers],0)),"Нет")</f>
        <v>Звезда банкротства</v>
      </c>
      <c r="H6444" s="11" t="str">
        <f>IFERROR(INDEX(lvl_6[],MATCH(N6444,lvl_6[ID],0),MATCH(_xlfn.CONCAT(K6444,"_",L6444,"_",M6444),lvl_6[#Headers],0)),"Нет")</f>
        <v>Нет</v>
      </c>
      <c r="I6444" s="12">
        <v>1</v>
      </c>
      <c r="J6444" s="12">
        <v>4</v>
      </c>
      <c r="K6444" s="12">
        <v>1</v>
      </c>
      <c r="L6444" s="12">
        <v>5</v>
      </c>
      <c r="M6444" s="12">
        <v>27</v>
      </c>
      <c r="N6444" s="12">
        <v>2120</v>
      </c>
      <c r="O6444" s="12">
        <f>COUNTIF($P$2:P6444,P6444)</f>
        <v>1</v>
      </c>
      <c r="P6444" s="12" t="str">
        <f t="shared" si="363"/>
        <v>14105272120</v>
      </c>
      <c r="Q6444" s="12" t="str">
        <f t="shared" si="364"/>
        <v>141052721200001</v>
      </c>
      <c r="R6444" s="20" t="s">
        <v>4877</v>
      </c>
      <c r="U6444" s="12" t="s">
        <v>914</v>
      </c>
      <c r="W6444" s="12" t="s">
        <v>865</v>
      </c>
      <c r="AP6444" s="12" t="s">
        <v>100</v>
      </c>
      <c r="AR6444" s="12" t="s">
        <v>100</v>
      </c>
      <c r="BN6444" s="12">
        <v>1</v>
      </c>
      <c r="BP6444" s="12" t="s">
        <v>3804</v>
      </c>
      <c r="BR6444" s="9" t="s">
        <v>5071</v>
      </c>
      <c r="BS6444" s="9" t="s">
        <v>5085</v>
      </c>
      <c r="BT6444" s="9" t="s">
        <v>100</v>
      </c>
      <c r="BU6444" s="9" t="s">
        <v>100</v>
      </c>
      <c r="BV6444" s="9" t="s">
        <v>100</v>
      </c>
      <c r="BW6444" s="9" t="s">
        <v>100</v>
      </c>
      <c r="BX6444" s="9" t="s">
        <v>100</v>
      </c>
      <c r="BY6444" s="9" t="s">
        <v>100</v>
      </c>
    </row>
    <row r="6445" spans="1:77" ht="45" x14ac:dyDescent="0.25">
      <c r="A6445" s="12">
        <v>1</v>
      </c>
      <c r="B6445" s="11" t="str">
        <f t="shared" si="362"/>
        <v>Общий расчет. Анализ даты. Анализ даты. Символические звезды. Звезда банкротства. Нет</v>
      </c>
      <c r="C6445" s="11" t="str">
        <f>IFERROR(VLOOKUP(I6445,lvl_1[],2,FALSE),"Нет")</f>
        <v>Общий расчет</v>
      </c>
      <c r="D6445" s="11" t="str">
        <f>IFERROR(VLOOKUP(Rule!J6445,lvl_2[],2,FALSE),"Нет")</f>
        <v>Анализ даты</v>
      </c>
      <c r="E6445" s="11" t="str">
        <f>IFERROR(VLOOKUP(Rule!K6445,lvl_3[],2,FALSE),"Нет")</f>
        <v>Анализ даты</v>
      </c>
      <c r="F6445" s="11" t="str">
        <f>IFERROR(INDEX(lvl_4[],MATCH(L6445,lvl_4[ID],0),MATCH(TEXT(K6445,"##0"),lvl_4[#Headers],0)),"Нет")</f>
        <v>Символические звезды</v>
      </c>
      <c r="G6445" s="11" t="str">
        <f>IFERROR(INDEX(lvl_5[],MATCH(M6445,lvl_5[ID],0),MATCH(_xlfn.CONCAT(TEXT(K6445,"##0"),"_",TEXT(L6445,"##0")),lvl_5[#Headers],0)),"Нет")</f>
        <v>Звезда банкротства</v>
      </c>
      <c r="H6445" s="11" t="str">
        <f>IFERROR(INDEX(lvl_6[],MATCH(N6445,lvl_6[ID],0),MATCH(_xlfn.CONCAT(K6445,"_",L6445,"_",M6445),lvl_6[#Headers],0)),"Нет")</f>
        <v>Нет</v>
      </c>
      <c r="I6445" s="12">
        <v>1</v>
      </c>
      <c r="J6445" s="12">
        <v>4</v>
      </c>
      <c r="K6445" s="12">
        <v>1</v>
      </c>
      <c r="L6445" s="12">
        <v>5</v>
      </c>
      <c r="M6445" s="12">
        <v>27</v>
      </c>
      <c r="N6445" s="12">
        <v>2121</v>
      </c>
      <c r="O6445" s="12">
        <f>COUNTIF($P$2:P6445,P6445)</f>
        <v>1</v>
      </c>
      <c r="P6445" s="12" t="str">
        <f t="shared" si="363"/>
        <v>14105272121</v>
      </c>
      <c r="Q6445" s="12" t="str">
        <f t="shared" si="364"/>
        <v>141052721210001</v>
      </c>
      <c r="R6445" s="20" t="s">
        <v>4878</v>
      </c>
      <c r="U6445" s="12" t="s">
        <v>916</v>
      </c>
      <c r="W6445" s="12" t="s">
        <v>868</v>
      </c>
      <c r="AP6445" s="12" t="s">
        <v>100</v>
      </c>
      <c r="AR6445" s="12" t="s">
        <v>100</v>
      </c>
      <c r="BN6445" s="12">
        <v>1</v>
      </c>
      <c r="BP6445" s="12" t="s">
        <v>3804</v>
      </c>
      <c r="BR6445" s="9" t="s">
        <v>5081</v>
      </c>
      <c r="BS6445" s="9" t="s">
        <v>5087</v>
      </c>
      <c r="BT6445" s="9" t="s">
        <v>100</v>
      </c>
      <c r="BU6445" s="9" t="s">
        <v>100</v>
      </c>
      <c r="BV6445" s="9" t="s">
        <v>100</v>
      </c>
      <c r="BW6445" s="9" t="s">
        <v>100</v>
      </c>
      <c r="BX6445" s="9" t="s">
        <v>100</v>
      </c>
      <c r="BY6445" s="9" t="s">
        <v>100</v>
      </c>
    </row>
    <row r="6446" spans="1:77" ht="30" x14ac:dyDescent="0.25">
      <c r="A6446" s="12" t="s">
        <v>100</v>
      </c>
      <c r="B6446" s="11" t="str">
        <f t="shared" si="362"/>
        <v>Общий расчет. Анализ даты. Анализ даты. Символические звезды. 0. Нет</v>
      </c>
      <c r="C6446" s="11" t="str">
        <f>IFERROR(VLOOKUP(I6446,lvl_1[],2,FALSE),"Нет")</f>
        <v>Общий расчет</v>
      </c>
      <c r="D6446" s="11" t="str">
        <f>IFERROR(VLOOKUP(Rule!J6446,lvl_2[],2,FALSE),"Нет")</f>
        <v>Анализ даты</v>
      </c>
      <c r="E6446" s="11" t="str">
        <f>IFERROR(VLOOKUP(Rule!K6446,lvl_3[],2,FALSE),"Нет")</f>
        <v>Анализ даты</v>
      </c>
      <c r="F6446" s="11" t="str">
        <f>IFERROR(INDEX(lvl_4[],MATCH(L6446,lvl_4[ID],0),MATCH(TEXT(K6446,"##0"),lvl_4[#Headers],0)),"Нет")</f>
        <v>Символические звезды</v>
      </c>
      <c r="G6446" s="11">
        <f>IFERROR(INDEX(lvl_5[],MATCH(M6446,lvl_5[ID],0),MATCH(_xlfn.CONCAT(TEXT(K6446,"##0"),"_",TEXT(L6446,"##0")),lvl_5[#Headers],0)),"Нет")</f>
        <v>0</v>
      </c>
      <c r="H6446" s="11" t="str">
        <f>IFERROR(INDEX(lvl_6[],MATCH(N6446,lvl_6[ID],0),MATCH(_xlfn.CONCAT(K6446,"_",L6446,"_",M6446),lvl_6[#Headers],0)),"Нет")</f>
        <v>Нет</v>
      </c>
      <c r="I6446" s="12">
        <v>1</v>
      </c>
      <c r="J6446" s="12">
        <v>4</v>
      </c>
      <c r="K6446" s="12">
        <v>1</v>
      </c>
      <c r="L6446" s="12">
        <v>5</v>
      </c>
      <c r="N6446" s="12">
        <v>2122</v>
      </c>
      <c r="O6446" s="12">
        <f>COUNTIF($P$2:P6446,P6446)</f>
        <v>1</v>
      </c>
      <c r="P6446" s="12" t="str">
        <f t="shared" si="363"/>
        <v>141052122</v>
      </c>
      <c r="Q6446" s="12" t="str">
        <f t="shared" si="364"/>
        <v>1410521220001</v>
      </c>
      <c r="R6446" s="20" t="s">
        <v>4879</v>
      </c>
      <c r="U6446" s="12" t="s">
        <v>100</v>
      </c>
      <c r="W6446" s="12" t="s">
        <v>100</v>
      </c>
      <c r="AP6446" s="12" t="s">
        <v>100</v>
      </c>
      <c r="AR6446" s="12" t="s">
        <v>100</v>
      </c>
      <c r="BN6446" s="12" t="s">
        <v>100</v>
      </c>
      <c r="BP6446" s="12" t="s">
        <v>3804</v>
      </c>
      <c r="BR6446" s="9" t="s">
        <v>100</v>
      </c>
      <c r="BS6446" s="9" t="s">
        <v>100</v>
      </c>
      <c r="BT6446" s="9" t="s">
        <v>100</v>
      </c>
      <c r="BU6446" s="9" t="s">
        <v>100</v>
      </c>
      <c r="BV6446" s="9" t="s">
        <v>100</v>
      </c>
      <c r="BW6446" s="9" t="s">
        <v>100</v>
      </c>
      <c r="BX6446" s="9" t="s">
        <v>100</v>
      </c>
      <c r="BY6446" s="9" t="s">
        <v>100</v>
      </c>
    </row>
    <row r="6447" spans="1:77" ht="30" x14ac:dyDescent="0.25">
      <c r="A6447" s="12" t="s">
        <v>100</v>
      </c>
      <c r="B6447" s="11" t="str">
        <f t="shared" si="362"/>
        <v>Общий расчет. Анализ даты. Анализ даты. Символические звезды. 0. Нет</v>
      </c>
      <c r="C6447" s="11" t="str">
        <f>IFERROR(VLOOKUP(I6447,lvl_1[],2,FALSE),"Нет")</f>
        <v>Общий расчет</v>
      </c>
      <c r="D6447" s="11" t="str">
        <f>IFERROR(VLOOKUP(Rule!J6447,lvl_2[],2,FALSE),"Нет")</f>
        <v>Анализ даты</v>
      </c>
      <c r="E6447" s="11" t="str">
        <f>IFERROR(VLOOKUP(Rule!K6447,lvl_3[],2,FALSE),"Нет")</f>
        <v>Анализ даты</v>
      </c>
      <c r="F6447" s="11" t="str">
        <f>IFERROR(INDEX(lvl_4[],MATCH(L6447,lvl_4[ID],0),MATCH(TEXT(K6447,"##0"),lvl_4[#Headers],0)),"Нет")</f>
        <v>Символические звезды</v>
      </c>
      <c r="G6447" s="11">
        <f>IFERROR(INDEX(lvl_5[],MATCH(M6447,lvl_5[ID],0),MATCH(_xlfn.CONCAT(TEXT(K6447,"##0"),"_",TEXT(L6447,"##0")),lvl_5[#Headers],0)),"Нет")</f>
        <v>0</v>
      </c>
      <c r="H6447" s="11" t="str">
        <f>IFERROR(INDEX(lvl_6[],MATCH(N6447,lvl_6[ID],0),MATCH(_xlfn.CONCAT(K6447,"_",L6447,"_",M6447),lvl_6[#Headers],0)),"Нет")</f>
        <v>Нет</v>
      </c>
      <c r="I6447" s="12">
        <v>1</v>
      </c>
      <c r="J6447" s="12">
        <v>4</v>
      </c>
      <c r="K6447" s="12">
        <v>1</v>
      </c>
      <c r="L6447" s="12">
        <v>5</v>
      </c>
      <c r="N6447" s="12">
        <v>2123</v>
      </c>
      <c r="O6447" s="12">
        <f>COUNTIF($P$2:P6447,P6447)</f>
        <v>1</v>
      </c>
      <c r="P6447" s="12" t="str">
        <f t="shared" si="363"/>
        <v>141052123</v>
      </c>
      <c r="Q6447" s="12" t="str">
        <f t="shared" si="364"/>
        <v>1410521230001</v>
      </c>
      <c r="R6447" s="20" t="s">
        <v>4879</v>
      </c>
      <c r="U6447" s="12" t="s">
        <v>100</v>
      </c>
      <c r="W6447" s="12" t="s">
        <v>100</v>
      </c>
      <c r="AP6447" s="12" t="s">
        <v>100</v>
      </c>
      <c r="AR6447" s="12" t="s">
        <v>100</v>
      </c>
      <c r="BN6447" s="12" t="s">
        <v>100</v>
      </c>
      <c r="BP6447" s="12" t="s">
        <v>3804</v>
      </c>
      <c r="BR6447" s="9" t="s">
        <v>100</v>
      </c>
      <c r="BS6447" s="9" t="s">
        <v>100</v>
      </c>
      <c r="BT6447" s="9" t="s">
        <v>100</v>
      </c>
      <c r="BU6447" s="9" t="s">
        <v>100</v>
      </c>
      <c r="BV6447" s="9" t="s">
        <v>100</v>
      </c>
      <c r="BW6447" s="9" t="s">
        <v>100</v>
      </c>
      <c r="BX6447" s="9" t="s">
        <v>100</v>
      </c>
      <c r="BY6447" s="9" t="s">
        <v>100</v>
      </c>
    </row>
    <row r="6448" spans="1:77" ht="30" x14ac:dyDescent="0.25">
      <c r="A6448" s="12" t="s">
        <v>100</v>
      </c>
      <c r="B6448" s="11" t="str">
        <f t="shared" si="362"/>
        <v>Общий расчет. Анализ даты. Анализ даты. Символические звезды. 0. Нет</v>
      </c>
      <c r="C6448" s="11" t="str">
        <f>IFERROR(VLOOKUP(I6448,lvl_1[],2,FALSE),"Нет")</f>
        <v>Общий расчет</v>
      </c>
      <c r="D6448" s="11" t="str">
        <f>IFERROR(VLOOKUP(Rule!J6448,lvl_2[],2,FALSE),"Нет")</f>
        <v>Анализ даты</v>
      </c>
      <c r="E6448" s="11" t="str">
        <f>IFERROR(VLOOKUP(Rule!K6448,lvl_3[],2,FALSE),"Нет")</f>
        <v>Анализ даты</v>
      </c>
      <c r="F6448" s="11" t="str">
        <f>IFERROR(INDEX(lvl_4[],MATCH(L6448,lvl_4[ID],0),MATCH(TEXT(K6448,"##0"),lvl_4[#Headers],0)),"Нет")</f>
        <v>Символические звезды</v>
      </c>
      <c r="G6448" s="11">
        <f>IFERROR(INDEX(lvl_5[],MATCH(M6448,lvl_5[ID],0),MATCH(_xlfn.CONCAT(TEXT(K6448,"##0"),"_",TEXT(L6448,"##0")),lvl_5[#Headers],0)),"Нет")</f>
        <v>0</v>
      </c>
      <c r="H6448" s="11" t="str">
        <f>IFERROR(INDEX(lvl_6[],MATCH(N6448,lvl_6[ID],0),MATCH(_xlfn.CONCAT(K6448,"_",L6448,"_",M6448),lvl_6[#Headers],0)),"Нет")</f>
        <v>Нет</v>
      </c>
      <c r="I6448" s="12">
        <v>1</v>
      </c>
      <c r="J6448" s="12">
        <v>4</v>
      </c>
      <c r="K6448" s="12">
        <v>1</v>
      </c>
      <c r="L6448" s="12">
        <v>5</v>
      </c>
      <c r="N6448" s="12">
        <v>2124</v>
      </c>
      <c r="O6448" s="12">
        <f>COUNTIF($P$2:P6448,P6448)</f>
        <v>1</v>
      </c>
      <c r="P6448" s="12" t="str">
        <f t="shared" si="363"/>
        <v>141052124</v>
      </c>
      <c r="Q6448" s="12" t="str">
        <f t="shared" si="364"/>
        <v>1410521240001</v>
      </c>
      <c r="R6448" s="20" t="s">
        <v>4879</v>
      </c>
      <c r="U6448" s="12" t="s">
        <v>100</v>
      </c>
      <c r="W6448" s="12" t="s">
        <v>100</v>
      </c>
      <c r="AP6448" s="12" t="s">
        <v>100</v>
      </c>
      <c r="AR6448" s="12" t="s">
        <v>100</v>
      </c>
      <c r="BN6448" s="12" t="s">
        <v>100</v>
      </c>
      <c r="BP6448" s="12" t="s">
        <v>3804</v>
      </c>
      <c r="BR6448" s="9" t="s">
        <v>100</v>
      </c>
      <c r="BS6448" s="9" t="s">
        <v>100</v>
      </c>
      <c r="BT6448" s="9" t="s">
        <v>100</v>
      </c>
      <c r="BU6448" s="9" t="s">
        <v>100</v>
      </c>
      <c r="BV6448" s="9" t="s">
        <v>100</v>
      </c>
      <c r="BW6448" s="9" t="s">
        <v>100</v>
      </c>
      <c r="BX6448" s="9" t="s">
        <v>100</v>
      </c>
      <c r="BY6448" s="9" t="s">
        <v>100</v>
      </c>
    </row>
    <row r="6449" spans="1:77" ht="30" x14ac:dyDescent="0.25">
      <c r="A6449" s="12" t="s">
        <v>100</v>
      </c>
      <c r="B6449" s="11" t="str">
        <f t="shared" si="362"/>
        <v>Общий расчет. Анализ даты. Анализ даты. Символические звезды. 0. Нет</v>
      </c>
      <c r="C6449" s="11" t="str">
        <f>IFERROR(VLOOKUP(I6449,lvl_1[],2,FALSE),"Нет")</f>
        <v>Общий расчет</v>
      </c>
      <c r="D6449" s="11" t="str">
        <f>IFERROR(VLOOKUP(Rule!J6449,lvl_2[],2,FALSE),"Нет")</f>
        <v>Анализ даты</v>
      </c>
      <c r="E6449" s="11" t="str">
        <f>IFERROR(VLOOKUP(Rule!K6449,lvl_3[],2,FALSE),"Нет")</f>
        <v>Анализ даты</v>
      </c>
      <c r="F6449" s="11" t="str">
        <f>IFERROR(INDEX(lvl_4[],MATCH(L6449,lvl_4[ID],0),MATCH(TEXT(K6449,"##0"),lvl_4[#Headers],0)),"Нет")</f>
        <v>Символические звезды</v>
      </c>
      <c r="G6449" s="11">
        <f>IFERROR(INDEX(lvl_5[],MATCH(M6449,lvl_5[ID],0),MATCH(_xlfn.CONCAT(TEXT(K6449,"##0"),"_",TEXT(L6449,"##0")),lvl_5[#Headers],0)),"Нет")</f>
        <v>0</v>
      </c>
      <c r="H6449" s="11" t="str">
        <f>IFERROR(INDEX(lvl_6[],MATCH(N6449,lvl_6[ID],0),MATCH(_xlfn.CONCAT(K6449,"_",L6449,"_",M6449),lvl_6[#Headers],0)),"Нет")</f>
        <v>Нет</v>
      </c>
      <c r="I6449" s="12">
        <v>1</v>
      </c>
      <c r="J6449" s="12">
        <v>4</v>
      </c>
      <c r="K6449" s="12">
        <v>1</v>
      </c>
      <c r="L6449" s="12">
        <v>5</v>
      </c>
      <c r="N6449" s="12">
        <v>2125</v>
      </c>
      <c r="O6449" s="12">
        <f>COUNTIF($P$2:P6449,P6449)</f>
        <v>1</v>
      </c>
      <c r="P6449" s="12" t="str">
        <f t="shared" si="363"/>
        <v>141052125</v>
      </c>
      <c r="Q6449" s="12" t="str">
        <f t="shared" si="364"/>
        <v>1410521250001</v>
      </c>
      <c r="R6449" s="20" t="s">
        <v>4879</v>
      </c>
      <c r="U6449" s="12" t="s">
        <v>100</v>
      </c>
      <c r="W6449" s="12" t="s">
        <v>100</v>
      </c>
      <c r="AP6449" s="12" t="s">
        <v>100</v>
      </c>
      <c r="AR6449" s="12" t="s">
        <v>100</v>
      </c>
      <c r="BN6449" s="12" t="s">
        <v>100</v>
      </c>
      <c r="BP6449" s="12" t="s">
        <v>3804</v>
      </c>
      <c r="BR6449" s="9" t="s">
        <v>100</v>
      </c>
      <c r="BS6449" s="9" t="s">
        <v>100</v>
      </c>
      <c r="BT6449" s="9" t="s">
        <v>100</v>
      </c>
      <c r="BU6449" s="9" t="s">
        <v>100</v>
      </c>
      <c r="BV6449" s="9" t="s">
        <v>100</v>
      </c>
      <c r="BW6449" s="9" t="s">
        <v>100</v>
      </c>
      <c r="BX6449" s="9" t="s">
        <v>100</v>
      </c>
      <c r="BY6449" s="9" t="s">
        <v>100</v>
      </c>
    </row>
    <row r="6450" spans="1:77" ht="30" x14ac:dyDescent="0.25">
      <c r="A6450" s="12" t="s">
        <v>100</v>
      </c>
      <c r="B6450" s="11" t="str">
        <f t="shared" si="362"/>
        <v>Общий расчет. Анализ даты. Анализ даты. Символические звезды. 0. Нет</v>
      </c>
      <c r="C6450" s="11" t="str">
        <f>IFERROR(VLOOKUP(I6450,lvl_1[],2,FALSE),"Нет")</f>
        <v>Общий расчет</v>
      </c>
      <c r="D6450" s="11" t="str">
        <f>IFERROR(VLOOKUP(Rule!J6450,lvl_2[],2,FALSE),"Нет")</f>
        <v>Анализ даты</v>
      </c>
      <c r="E6450" s="11" t="str">
        <f>IFERROR(VLOOKUP(Rule!K6450,lvl_3[],2,FALSE),"Нет")</f>
        <v>Анализ даты</v>
      </c>
      <c r="F6450" s="11" t="str">
        <f>IFERROR(INDEX(lvl_4[],MATCH(L6450,lvl_4[ID],0),MATCH(TEXT(K6450,"##0"),lvl_4[#Headers],0)),"Нет")</f>
        <v>Символические звезды</v>
      </c>
      <c r="G6450" s="11">
        <f>IFERROR(INDEX(lvl_5[],MATCH(M6450,lvl_5[ID],0),MATCH(_xlfn.CONCAT(TEXT(K6450,"##0"),"_",TEXT(L6450,"##0")),lvl_5[#Headers],0)),"Нет")</f>
        <v>0</v>
      </c>
      <c r="H6450" s="11" t="str">
        <f>IFERROR(INDEX(lvl_6[],MATCH(N6450,lvl_6[ID],0),MATCH(_xlfn.CONCAT(K6450,"_",L6450,"_",M6450),lvl_6[#Headers],0)),"Нет")</f>
        <v>Нет</v>
      </c>
      <c r="I6450" s="12">
        <v>1</v>
      </c>
      <c r="J6450" s="12">
        <v>4</v>
      </c>
      <c r="K6450" s="12">
        <v>1</v>
      </c>
      <c r="L6450" s="12">
        <v>5</v>
      </c>
      <c r="N6450" s="12">
        <v>2126</v>
      </c>
      <c r="O6450" s="12">
        <f>COUNTIF($P$2:P6450,P6450)</f>
        <v>1</v>
      </c>
      <c r="P6450" s="12" t="str">
        <f t="shared" si="363"/>
        <v>141052126</v>
      </c>
      <c r="Q6450" s="12" t="str">
        <f t="shared" si="364"/>
        <v>1410521260001</v>
      </c>
      <c r="R6450" s="20" t="s">
        <v>4879</v>
      </c>
      <c r="U6450" s="12" t="s">
        <v>100</v>
      </c>
      <c r="W6450" s="12" t="s">
        <v>100</v>
      </c>
      <c r="AP6450" s="12" t="s">
        <v>100</v>
      </c>
      <c r="AR6450" s="12" t="s">
        <v>100</v>
      </c>
      <c r="BN6450" s="12" t="s">
        <v>100</v>
      </c>
      <c r="BP6450" s="12" t="s">
        <v>3804</v>
      </c>
      <c r="BR6450" s="9" t="s">
        <v>100</v>
      </c>
      <c r="BS6450" s="9" t="s">
        <v>100</v>
      </c>
      <c r="BT6450" s="9" t="s">
        <v>100</v>
      </c>
      <c r="BU6450" s="9" t="s">
        <v>100</v>
      </c>
      <c r="BV6450" s="9" t="s">
        <v>100</v>
      </c>
      <c r="BW6450" s="9" t="s">
        <v>100</v>
      </c>
      <c r="BX6450" s="9" t="s">
        <v>100</v>
      </c>
      <c r="BY6450" s="9" t="s">
        <v>100</v>
      </c>
    </row>
    <row r="6451" spans="1:77" ht="30" x14ac:dyDescent="0.25">
      <c r="A6451" s="12" t="s">
        <v>100</v>
      </c>
      <c r="B6451" s="11" t="str">
        <f t="shared" si="362"/>
        <v>Общий расчет. Анализ даты. Анализ даты. Символические звезды. 0. Нет</v>
      </c>
      <c r="C6451" s="11" t="str">
        <f>IFERROR(VLOOKUP(I6451,lvl_1[],2,FALSE),"Нет")</f>
        <v>Общий расчет</v>
      </c>
      <c r="D6451" s="11" t="str">
        <f>IFERROR(VLOOKUP(Rule!J6451,lvl_2[],2,FALSE),"Нет")</f>
        <v>Анализ даты</v>
      </c>
      <c r="E6451" s="11" t="str">
        <f>IFERROR(VLOOKUP(Rule!K6451,lvl_3[],2,FALSE),"Нет")</f>
        <v>Анализ даты</v>
      </c>
      <c r="F6451" s="11" t="str">
        <f>IFERROR(INDEX(lvl_4[],MATCH(L6451,lvl_4[ID],0),MATCH(TEXT(K6451,"##0"),lvl_4[#Headers],0)),"Нет")</f>
        <v>Символические звезды</v>
      </c>
      <c r="G6451" s="11">
        <f>IFERROR(INDEX(lvl_5[],MATCH(M6451,lvl_5[ID],0),MATCH(_xlfn.CONCAT(TEXT(K6451,"##0"),"_",TEXT(L6451,"##0")),lvl_5[#Headers],0)),"Нет")</f>
        <v>0</v>
      </c>
      <c r="H6451" s="11" t="str">
        <f>IFERROR(INDEX(lvl_6[],MATCH(N6451,lvl_6[ID],0),MATCH(_xlfn.CONCAT(K6451,"_",L6451,"_",M6451),lvl_6[#Headers],0)),"Нет")</f>
        <v>Нет</v>
      </c>
      <c r="I6451" s="12">
        <v>1</v>
      </c>
      <c r="J6451" s="12">
        <v>4</v>
      </c>
      <c r="K6451" s="12">
        <v>1</v>
      </c>
      <c r="L6451" s="12">
        <v>5</v>
      </c>
      <c r="N6451" s="12">
        <v>2127</v>
      </c>
      <c r="O6451" s="12">
        <f>COUNTIF($P$2:P6451,P6451)</f>
        <v>1</v>
      </c>
      <c r="P6451" s="12" t="str">
        <f t="shared" si="363"/>
        <v>141052127</v>
      </c>
      <c r="Q6451" s="12" t="str">
        <f t="shared" si="364"/>
        <v>1410521270001</v>
      </c>
      <c r="R6451" s="20" t="s">
        <v>4879</v>
      </c>
      <c r="U6451" s="12" t="s">
        <v>100</v>
      </c>
      <c r="W6451" s="12" t="s">
        <v>100</v>
      </c>
      <c r="AP6451" s="12" t="s">
        <v>100</v>
      </c>
      <c r="AR6451" s="12" t="s">
        <v>100</v>
      </c>
      <c r="BN6451" s="12" t="s">
        <v>100</v>
      </c>
      <c r="BP6451" s="12" t="s">
        <v>3804</v>
      </c>
      <c r="BR6451" s="9" t="s">
        <v>100</v>
      </c>
      <c r="BS6451" s="9" t="s">
        <v>100</v>
      </c>
      <c r="BT6451" s="9" t="s">
        <v>100</v>
      </c>
      <c r="BU6451" s="9" t="s">
        <v>100</v>
      </c>
      <c r="BV6451" s="9" t="s">
        <v>100</v>
      </c>
      <c r="BW6451" s="9" t="s">
        <v>100</v>
      </c>
      <c r="BX6451" s="9" t="s">
        <v>100</v>
      </c>
      <c r="BY6451" s="9" t="s">
        <v>100</v>
      </c>
    </row>
    <row r="6452" spans="1:77" ht="45" x14ac:dyDescent="0.25">
      <c r="A6452" s="12">
        <v>1</v>
      </c>
      <c r="B6452" s="11" t="str">
        <f t="shared" si="362"/>
        <v>Общий расчет. Анализ даты. Анализ даты. Символические звезды. Куйгант. Нет</v>
      </c>
      <c r="C6452" s="11" t="str">
        <f>IFERROR(VLOOKUP(I6452,lvl_1[],2,FALSE),"Нет")</f>
        <v>Общий расчет</v>
      </c>
      <c r="D6452" s="11" t="str">
        <f>IFERROR(VLOOKUP(Rule!J6452,lvl_2[],2,FALSE),"Нет")</f>
        <v>Анализ даты</v>
      </c>
      <c r="E6452" s="11" t="str">
        <f>IFERROR(VLOOKUP(Rule!K6452,lvl_3[],2,FALSE),"Нет")</f>
        <v>Анализ даты</v>
      </c>
      <c r="F6452" s="11" t="str">
        <f>IFERROR(INDEX(lvl_4[],MATCH(L6452,lvl_4[ID],0),MATCH(TEXT(K6452,"##0"),lvl_4[#Headers],0)),"Нет")</f>
        <v>Символические звезды</v>
      </c>
      <c r="G6452" s="11" t="str">
        <f>IFERROR(INDEX(lvl_5[],MATCH(M6452,lvl_5[ID],0),MATCH(_xlfn.CONCAT(TEXT(K6452,"##0"),"_",TEXT(L6452,"##0")),lvl_5[#Headers],0)),"Нет")</f>
        <v>Куйгант</v>
      </c>
      <c r="H6452" s="11" t="str">
        <f>IFERROR(INDEX(lvl_6[],MATCH(N6452,lvl_6[ID],0),MATCH(_xlfn.CONCAT(K6452,"_",L6452,"_",M6452),lvl_6[#Headers],0)),"Нет")</f>
        <v>Нет</v>
      </c>
      <c r="I6452" s="12">
        <v>1</v>
      </c>
      <c r="J6452" s="12">
        <v>4</v>
      </c>
      <c r="K6452" s="12">
        <v>1</v>
      </c>
      <c r="L6452" s="12">
        <v>5</v>
      </c>
      <c r="M6452" s="12">
        <v>22</v>
      </c>
      <c r="N6452" s="12">
        <v>2128</v>
      </c>
      <c r="O6452" s="12">
        <f>COUNTIF($P$2:P6452,P6452)</f>
        <v>1</v>
      </c>
      <c r="P6452" s="12" t="str">
        <f t="shared" si="363"/>
        <v>14105222128</v>
      </c>
      <c r="Q6452" s="12" t="str">
        <f t="shared" si="364"/>
        <v>141052221280001</v>
      </c>
      <c r="R6452" s="20" t="s">
        <v>4880</v>
      </c>
      <c r="AB6452" s="12" t="s">
        <v>910</v>
      </c>
      <c r="AD6452" s="12" t="s">
        <v>861</v>
      </c>
      <c r="BN6452" s="12">
        <v>1</v>
      </c>
      <c r="BP6452" s="12" t="s">
        <v>3805</v>
      </c>
      <c r="BR6452" s="9" t="s">
        <v>100</v>
      </c>
      <c r="BS6452" s="9" t="s">
        <v>100</v>
      </c>
      <c r="BT6452" s="9" t="s">
        <v>5091</v>
      </c>
      <c r="BU6452" s="9" t="s">
        <v>5092</v>
      </c>
      <c r="BV6452" s="9" t="s">
        <v>100</v>
      </c>
      <c r="BW6452" s="9" t="s">
        <v>100</v>
      </c>
      <c r="BX6452" s="9" t="s">
        <v>100</v>
      </c>
      <c r="BY6452" s="9" t="s">
        <v>100</v>
      </c>
    </row>
    <row r="6453" spans="1:77" ht="45" x14ac:dyDescent="0.25">
      <c r="A6453" s="12">
        <v>1</v>
      </c>
      <c r="B6453" s="11" t="str">
        <f t="shared" si="362"/>
        <v>Общий расчет. Анализ даты. Анализ даты. Символические звезды. Куйгант. Нет</v>
      </c>
      <c r="C6453" s="11" t="str">
        <f>IFERROR(VLOOKUP(I6453,lvl_1[],2,FALSE),"Нет")</f>
        <v>Общий расчет</v>
      </c>
      <c r="D6453" s="11" t="str">
        <f>IFERROR(VLOOKUP(Rule!J6453,lvl_2[],2,FALSE),"Нет")</f>
        <v>Анализ даты</v>
      </c>
      <c r="E6453" s="11" t="str">
        <f>IFERROR(VLOOKUP(Rule!K6453,lvl_3[],2,FALSE),"Нет")</f>
        <v>Анализ даты</v>
      </c>
      <c r="F6453" s="11" t="str">
        <f>IFERROR(INDEX(lvl_4[],MATCH(L6453,lvl_4[ID],0),MATCH(TEXT(K6453,"##0"),lvl_4[#Headers],0)),"Нет")</f>
        <v>Символические звезды</v>
      </c>
      <c r="G6453" s="11" t="str">
        <f>IFERROR(INDEX(lvl_5[],MATCH(M6453,lvl_5[ID],0),MATCH(_xlfn.CONCAT(TEXT(K6453,"##0"),"_",TEXT(L6453,"##0")),lvl_5[#Headers],0)),"Нет")</f>
        <v>Куйгант</v>
      </c>
      <c r="H6453" s="11" t="str">
        <f>IFERROR(INDEX(lvl_6[],MATCH(N6453,lvl_6[ID],0),MATCH(_xlfn.CONCAT(K6453,"_",L6453,"_",M6453),lvl_6[#Headers],0)),"Нет")</f>
        <v>Нет</v>
      </c>
      <c r="I6453" s="12">
        <v>1</v>
      </c>
      <c r="J6453" s="12">
        <v>4</v>
      </c>
      <c r="K6453" s="12">
        <v>1</v>
      </c>
      <c r="L6453" s="12">
        <v>5</v>
      </c>
      <c r="M6453" s="12">
        <v>22</v>
      </c>
      <c r="N6453" s="12">
        <v>2129</v>
      </c>
      <c r="O6453" s="12">
        <f>COUNTIF($P$2:P6453,P6453)</f>
        <v>1</v>
      </c>
      <c r="P6453" s="12" t="str">
        <f t="shared" si="363"/>
        <v>14105222129</v>
      </c>
      <c r="Q6453" s="12" t="str">
        <f t="shared" si="364"/>
        <v>141052221290001</v>
      </c>
      <c r="R6453" s="20" t="s">
        <v>4881</v>
      </c>
      <c r="AB6453" s="12" t="s">
        <v>910</v>
      </c>
      <c r="AC6453" s="12" t="s">
        <v>100</v>
      </c>
      <c r="AD6453" s="12" t="s">
        <v>867</v>
      </c>
      <c r="BN6453" s="12">
        <v>1</v>
      </c>
      <c r="BP6453" s="12" t="s">
        <v>3805</v>
      </c>
      <c r="BR6453" s="9" t="s">
        <v>100</v>
      </c>
      <c r="BS6453" s="9" t="s">
        <v>100</v>
      </c>
      <c r="BT6453" s="9" t="s">
        <v>5091</v>
      </c>
      <c r="BU6453" s="9" t="s">
        <v>5093</v>
      </c>
      <c r="BV6453" s="9" t="s">
        <v>100</v>
      </c>
      <c r="BW6453" s="9" t="s">
        <v>100</v>
      </c>
      <c r="BX6453" s="9" t="s">
        <v>100</v>
      </c>
      <c r="BY6453" s="9" t="s">
        <v>100</v>
      </c>
    </row>
    <row r="6454" spans="1:77" ht="45" x14ac:dyDescent="0.25">
      <c r="A6454" s="12">
        <v>1</v>
      </c>
      <c r="B6454" s="11" t="str">
        <f t="shared" si="362"/>
        <v>Общий расчет. Анализ даты. Анализ даты. Символические звезды. Куйгант. Нет</v>
      </c>
      <c r="C6454" s="11" t="str">
        <f>IFERROR(VLOOKUP(I6454,lvl_1[],2,FALSE),"Нет")</f>
        <v>Общий расчет</v>
      </c>
      <c r="D6454" s="11" t="str">
        <f>IFERROR(VLOOKUP(Rule!J6454,lvl_2[],2,FALSE),"Нет")</f>
        <v>Анализ даты</v>
      </c>
      <c r="E6454" s="11" t="str">
        <f>IFERROR(VLOOKUP(Rule!K6454,lvl_3[],2,FALSE),"Нет")</f>
        <v>Анализ даты</v>
      </c>
      <c r="F6454" s="11" t="str">
        <f>IFERROR(INDEX(lvl_4[],MATCH(L6454,lvl_4[ID],0),MATCH(TEXT(K6454,"##0"),lvl_4[#Headers],0)),"Нет")</f>
        <v>Символические звезды</v>
      </c>
      <c r="G6454" s="11" t="str">
        <f>IFERROR(INDEX(lvl_5[],MATCH(M6454,lvl_5[ID],0),MATCH(_xlfn.CONCAT(TEXT(K6454,"##0"),"_",TEXT(L6454,"##0")),lvl_5[#Headers],0)),"Нет")</f>
        <v>Куйгант</v>
      </c>
      <c r="H6454" s="11" t="str">
        <f>IFERROR(INDEX(lvl_6[],MATCH(N6454,lvl_6[ID],0),MATCH(_xlfn.CONCAT(K6454,"_",L6454,"_",M6454),lvl_6[#Headers],0)),"Нет")</f>
        <v>Нет</v>
      </c>
      <c r="I6454" s="12">
        <v>1</v>
      </c>
      <c r="J6454" s="12">
        <v>4</v>
      </c>
      <c r="K6454" s="12">
        <v>1</v>
      </c>
      <c r="L6454" s="12">
        <v>5</v>
      </c>
      <c r="M6454" s="12">
        <v>22</v>
      </c>
      <c r="N6454" s="12">
        <v>2130</v>
      </c>
      <c r="O6454" s="12">
        <f>COUNTIF($P$2:P6454,P6454)</f>
        <v>1</v>
      </c>
      <c r="P6454" s="12" t="str">
        <f t="shared" si="363"/>
        <v>14105222130</v>
      </c>
      <c r="Q6454" s="12" t="str">
        <f t="shared" si="364"/>
        <v>141052221300001</v>
      </c>
      <c r="R6454" s="20" t="s">
        <v>4882</v>
      </c>
      <c r="AB6454" s="12" t="s">
        <v>914</v>
      </c>
      <c r="AC6454" s="12" t="s">
        <v>100</v>
      </c>
      <c r="AD6454" s="12" t="s">
        <v>861</v>
      </c>
      <c r="BN6454" s="12">
        <v>1</v>
      </c>
      <c r="BP6454" s="12" t="s">
        <v>3805</v>
      </c>
      <c r="BR6454" s="9" t="s">
        <v>100</v>
      </c>
      <c r="BS6454" s="9" t="s">
        <v>100</v>
      </c>
      <c r="BT6454" s="9" t="s">
        <v>5094</v>
      </c>
      <c r="BU6454" s="9" t="s">
        <v>5092</v>
      </c>
      <c r="BV6454" s="9" t="s">
        <v>100</v>
      </c>
      <c r="BW6454" s="9" t="s">
        <v>100</v>
      </c>
      <c r="BX6454" s="9" t="s">
        <v>100</v>
      </c>
      <c r="BY6454" s="9" t="s">
        <v>100</v>
      </c>
    </row>
    <row r="6455" spans="1:77" ht="45" x14ac:dyDescent="0.25">
      <c r="A6455" s="12">
        <v>1</v>
      </c>
      <c r="B6455" s="11" t="str">
        <f t="shared" si="362"/>
        <v>Общий расчет. Анализ даты. Анализ даты. Символические звезды. Куйгант. Нет</v>
      </c>
      <c r="C6455" s="11" t="str">
        <f>IFERROR(VLOOKUP(I6455,lvl_1[],2,FALSE),"Нет")</f>
        <v>Общий расчет</v>
      </c>
      <c r="D6455" s="11" t="str">
        <f>IFERROR(VLOOKUP(Rule!J6455,lvl_2[],2,FALSE),"Нет")</f>
        <v>Анализ даты</v>
      </c>
      <c r="E6455" s="11" t="str">
        <f>IFERROR(VLOOKUP(Rule!K6455,lvl_3[],2,FALSE),"Нет")</f>
        <v>Анализ даты</v>
      </c>
      <c r="F6455" s="11" t="str">
        <f>IFERROR(INDEX(lvl_4[],MATCH(L6455,lvl_4[ID],0),MATCH(TEXT(K6455,"##0"),lvl_4[#Headers],0)),"Нет")</f>
        <v>Символические звезды</v>
      </c>
      <c r="G6455" s="11" t="str">
        <f>IFERROR(INDEX(lvl_5[],MATCH(M6455,lvl_5[ID],0),MATCH(_xlfn.CONCAT(TEXT(K6455,"##0"),"_",TEXT(L6455,"##0")),lvl_5[#Headers],0)),"Нет")</f>
        <v>Куйгант</v>
      </c>
      <c r="H6455" s="11" t="str">
        <f>IFERROR(INDEX(lvl_6[],MATCH(N6455,lvl_6[ID],0),MATCH(_xlfn.CONCAT(K6455,"_",L6455,"_",M6455),lvl_6[#Headers],0)),"Нет")</f>
        <v>Нет</v>
      </c>
      <c r="I6455" s="12">
        <v>1</v>
      </c>
      <c r="J6455" s="12">
        <v>4</v>
      </c>
      <c r="K6455" s="12">
        <v>1</v>
      </c>
      <c r="L6455" s="12">
        <v>5</v>
      </c>
      <c r="M6455" s="12">
        <v>22</v>
      </c>
      <c r="N6455" s="12">
        <v>2131</v>
      </c>
      <c r="O6455" s="12">
        <f>COUNTIF($P$2:P6455,P6455)</f>
        <v>1</v>
      </c>
      <c r="P6455" s="12" t="str">
        <f t="shared" si="363"/>
        <v>14105222131</v>
      </c>
      <c r="Q6455" s="12" t="str">
        <f t="shared" si="364"/>
        <v>141052221310001</v>
      </c>
      <c r="R6455" s="20" t="s">
        <v>4883</v>
      </c>
      <c r="AB6455" s="12" t="s">
        <v>867</v>
      </c>
      <c r="AC6455" s="12" t="s">
        <v>100</v>
      </c>
      <c r="AD6455" s="12" t="s">
        <v>867</v>
      </c>
      <c r="BN6455" s="12">
        <v>1</v>
      </c>
      <c r="BP6455" s="12" t="s">
        <v>3805</v>
      </c>
      <c r="BR6455" s="9" t="s">
        <v>100</v>
      </c>
      <c r="BS6455" s="9" t="s">
        <v>100</v>
      </c>
      <c r="BT6455" s="9" t="s">
        <v>5095</v>
      </c>
      <c r="BU6455" s="9" t="s">
        <v>5093</v>
      </c>
      <c r="BV6455" s="9" t="s">
        <v>100</v>
      </c>
      <c r="BW6455" s="9" t="s">
        <v>100</v>
      </c>
      <c r="BX6455" s="9" t="s">
        <v>100</v>
      </c>
      <c r="BY6455" s="9" t="s">
        <v>100</v>
      </c>
    </row>
    <row r="6456" spans="1:77" ht="45" x14ac:dyDescent="0.25">
      <c r="A6456" s="12">
        <v>1</v>
      </c>
      <c r="B6456" s="11" t="str">
        <f t="shared" si="362"/>
        <v>Общий расчет. Анализ даты. Анализ даты. Символические звезды. Ошибка Инь-Ян. Нет</v>
      </c>
      <c r="C6456" s="11" t="str">
        <f>IFERROR(VLOOKUP(I6456,lvl_1[],2,FALSE),"Нет")</f>
        <v>Общий расчет</v>
      </c>
      <c r="D6456" s="11" t="str">
        <f>IFERROR(VLOOKUP(Rule!J6456,lvl_2[],2,FALSE),"Нет")</f>
        <v>Анализ даты</v>
      </c>
      <c r="E6456" s="11" t="str">
        <f>IFERROR(VLOOKUP(Rule!K6456,lvl_3[],2,FALSE),"Нет")</f>
        <v>Анализ даты</v>
      </c>
      <c r="F6456" s="11" t="str">
        <f>IFERROR(INDEX(lvl_4[],MATCH(L6456,lvl_4[ID],0),MATCH(TEXT(K6456,"##0"),lvl_4[#Headers],0)),"Нет")</f>
        <v>Символические звезды</v>
      </c>
      <c r="G6456" s="11" t="str">
        <f>IFERROR(INDEX(lvl_5[],MATCH(M6456,lvl_5[ID],0),MATCH(_xlfn.CONCAT(TEXT(K6456,"##0"),"_",TEXT(L6456,"##0")),lvl_5[#Headers],0)),"Нет")</f>
        <v>Ошибка Инь-Ян</v>
      </c>
      <c r="H6456" s="11" t="str">
        <f>IFERROR(INDEX(lvl_6[],MATCH(N6456,lvl_6[ID],0),MATCH(_xlfn.CONCAT(K6456,"_",L6456,"_",M6456),lvl_6[#Headers],0)),"Нет")</f>
        <v>Нет</v>
      </c>
      <c r="I6456" s="12">
        <v>1</v>
      </c>
      <c r="J6456" s="12">
        <v>4</v>
      </c>
      <c r="K6456" s="12">
        <v>1</v>
      </c>
      <c r="L6456" s="12">
        <v>5</v>
      </c>
      <c r="M6456" s="12">
        <v>23</v>
      </c>
      <c r="N6456" s="12">
        <v>2132</v>
      </c>
      <c r="O6456" s="12">
        <f>COUNTIF($P$2:P6456,P6456)</f>
        <v>1</v>
      </c>
      <c r="P6456" s="12" t="str">
        <f t="shared" si="363"/>
        <v>14105232132</v>
      </c>
      <c r="Q6456" s="12" t="str">
        <f t="shared" si="364"/>
        <v>141052321320001</v>
      </c>
      <c r="R6456" s="20" t="s">
        <v>4884</v>
      </c>
      <c r="AB6456" s="12" t="s">
        <v>903</v>
      </c>
      <c r="AC6456" s="12" t="s">
        <v>100</v>
      </c>
      <c r="AD6456" s="12" t="s">
        <v>869</v>
      </c>
      <c r="BN6456" s="12">
        <v>1</v>
      </c>
      <c r="BP6456" s="12" t="s">
        <v>3805</v>
      </c>
      <c r="BR6456" s="9" t="s">
        <v>100</v>
      </c>
      <c r="BS6456" s="9" t="s">
        <v>100</v>
      </c>
      <c r="BT6456" s="9" t="s">
        <v>5096</v>
      </c>
      <c r="BU6456" s="9" t="s">
        <v>5097</v>
      </c>
      <c r="BV6456" s="9" t="s">
        <v>100</v>
      </c>
      <c r="BW6456" s="9" t="s">
        <v>100</v>
      </c>
      <c r="BX6456" s="9" t="s">
        <v>100</v>
      </c>
      <c r="BY6456" s="9" t="s">
        <v>100</v>
      </c>
    </row>
    <row r="6457" spans="1:77" ht="45" x14ac:dyDescent="0.25">
      <c r="A6457" s="12">
        <v>1</v>
      </c>
      <c r="B6457" s="11" t="str">
        <f t="shared" si="362"/>
        <v>Общий расчет. Анализ даты. Анализ даты. Символические звезды. Ошибка Инь-Ян. Нет</v>
      </c>
      <c r="C6457" s="11" t="str">
        <f>IFERROR(VLOOKUP(I6457,lvl_1[],2,FALSE),"Нет")</f>
        <v>Общий расчет</v>
      </c>
      <c r="D6457" s="11" t="str">
        <f>IFERROR(VLOOKUP(Rule!J6457,lvl_2[],2,FALSE),"Нет")</f>
        <v>Анализ даты</v>
      </c>
      <c r="E6457" s="11" t="str">
        <f>IFERROR(VLOOKUP(Rule!K6457,lvl_3[],2,FALSE),"Нет")</f>
        <v>Анализ даты</v>
      </c>
      <c r="F6457" s="11" t="str">
        <f>IFERROR(INDEX(lvl_4[],MATCH(L6457,lvl_4[ID],0),MATCH(TEXT(K6457,"##0"),lvl_4[#Headers],0)),"Нет")</f>
        <v>Символические звезды</v>
      </c>
      <c r="G6457" s="11" t="str">
        <f>IFERROR(INDEX(lvl_5[],MATCH(M6457,lvl_5[ID],0),MATCH(_xlfn.CONCAT(TEXT(K6457,"##0"),"_",TEXT(L6457,"##0")),lvl_5[#Headers],0)),"Нет")</f>
        <v>Ошибка Инь-Ян</v>
      </c>
      <c r="H6457" s="11" t="str">
        <f>IFERROR(INDEX(lvl_6[],MATCH(N6457,lvl_6[ID],0),MATCH(_xlfn.CONCAT(K6457,"_",L6457,"_",M6457),lvl_6[#Headers],0)),"Нет")</f>
        <v>Нет</v>
      </c>
      <c r="I6457" s="12">
        <v>1</v>
      </c>
      <c r="J6457" s="12">
        <v>4</v>
      </c>
      <c r="K6457" s="12">
        <v>1</v>
      </c>
      <c r="L6457" s="12">
        <v>5</v>
      </c>
      <c r="M6457" s="12">
        <v>23</v>
      </c>
      <c r="N6457" s="12">
        <v>2133</v>
      </c>
      <c r="O6457" s="12">
        <f>COUNTIF($P$2:P6457,P6457)</f>
        <v>1</v>
      </c>
      <c r="P6457" s="12" t="str">
        <f t="shared" si="363"/>
        <v>14105232133</v>
      </c>
      <c r="Q6457" s="12" t="str">
        <f t="shared" si="364"/>
        <v>141052321330001</v>
      </c>
      <c r="R6457" s="20" t="s">
        <v>4885</v>
      </c>
      <c r="AB6457" s="12" t="s">
        <v>905</v>
      </c>
      <c r="AC6457" s="12" t="s">
        <v>100</v>
      </c>
      <c r="AD6457" s="12" t="s">
        <v>870</v>
      </c>
      <c r="BN6457" s="12">
        <v>1</v>
      </c>
      <c r="BP6457" s="12" t="s">
        <v>3805</v>
      </c>
      <c r="BR6457" s="9" t="s">
        <v>100</v>
      </c>
      <c r="BS6457" s="9" t="s">
        <v>100</v>
      </c>
      <c r="BT6457" s="9" t="s">
        <v>5098</v>
      </c>
      <c r="BU6457" s="9" t="s">
        <v>5099</v>
      </c>
      <c r="BV6457" s="9" t="s">
        <v>100</v>
      </c>
      <c r="BW6457" s="9" t="s">
        <v>100</v>
      </c>
      <c r="BX6457" s="9" t="s">
        <v>100</v>
      </c>
      <c r="BY6457" s="9" t="s">
        <v>100</v>
      </c>
    </row>
    <row r="6458" spans="1:77" ht="45" x14ac:dyDescent="0.25">
      <c r="A6458" s="12">
        <v>1</v>
      </c>
      <c r="B6458" s="11" t="str">
        <f t="shared" si="362"/>
        <v>Общий расчет. Анализ даты. Анализ даты. Символические звезды. Ошибка Инь-Ян. Нет</v>
      </c>
      <c r="C6458" s="11" t="str">
        <f>IFERROR(VLOOKUP(I6458,lvl_1[],2,FALSE),"Нет")</f>
        <v>Общий расчет</v>
      </c>
      <c r="D6458" s="11" t="str">
        <f>IFERROR(VLOOKUP(Rule!J6458,lvl_2[],2,FALSE),"Нет")</f>
        <v>Анализ даты</v>
      </c>
      <c r="E6458" s="11" t="str">
        <f>IFERROR(VLOOKUP(Rule!K6458,lvl_3[],2,FALSE),"Нет")</f>
        <v>Анализ даты</v>
      </c>
      <c r="F6458" s="11" t="str">
        <f>IFERROR(INDEX(lvl_4[],MATCH(L6458,lvl_4[ID],0),MATCH(TEXT(K6458,"##0"),lvl_4[#Headers],0)),"Нет")</f>
        <v>Символические звезды</v>
      </c>
      <c r="G6458" s="11" t="str">
        <f>IFERROR(INDEX(lvl_5[],MATCH(M6458,lvl_5[ID],0),MATCH(_xlfn.CONCAT(TEXT(K6458,"##0"),"_",TEXT(L6458,"##0")),lvl_5[#Headers],0)),"Нет")</f>
        <v>Ошибка Инь-Ян</v>
      </c>
      <c r="H6458" s="11" t="str">
        <f>IFERROR(INDEX(lvl_6[],MATCH(N6458,lvl_6[ID],0),MATCH(_xlfn.CONCAT(K6458,"_",L6458,"_",M6458),lvl_6[#Headers],0)),"Нет")</f>
        <v>Нет</v>
      </c>
      <c r="I6458" s="12">
        <v>1</v>
      </c>
      <c r="J6458" s="12">
        <v>4</v>
      </c>
      <c r="K6458" s="12">
        <v>1</v>
      </c>
      <c r="L6458" s="12">
        <v>5</v>
      </c>
      <c r="M6458" s="12">
        <v>23</v>
      </c>
      <c r="N6458" s="12">
        <v>2134</v>
      </c>
      <c r="O6458" s="12">
        <f>COUNTIF($P$2:P6458,P6458)</f>
        <v>1</v>
      </c>
      <c r="P6458" s="12" t="str">
        <f t="shared" si="363"/>
        <v>14105232134</v>
      </c>
      <c r="Q6458" s="12" t="str">
        <f t="shared" si="364"/>
        <v>141052321340001</v>
      </c>
      <c r="R6458" s="20" t="s">
        <v>4886</v>
      </c>
      <c r="AB6458" s="12" t="s">
        <v>907</v>
      </c>
      <c r="AC6458" s="12" t="s">
        <v>100</v>
      </c>
      <c r="AD6458" s="12" t="s">
        <v>859</v>
      </c>
      <c r="BN6458" s="12">
        <v>1</v>
      </c>
      <c r="BP6458" s="12" t="s">
        <v>3805</v>
      </c>
      <c r="BR6458" s="9" t="s">
        <v>100</v>
      </c>
      <c r="BS6458" s="9" t="s">
        <v>100</v>
      </c>
      <c r="BT6458" s="9" t="s">
        <v>5100</v>
      </c>
      <c r="BU6458" s="9" t="s">
        <v>5101</v>
      </c>
      <c r="BV6458" s="9" t="s">
        <v>100</v>
      </c>
      <c r="BW6458" s="9" t="s">
        <v>100</v>
      </c>
      <c r="BX6458" s="9" t="s">
        <v>100</v>
      </c>
      <c r="BY6458" s="9" t="s">
        <v>100</v>
      </c>
    </row>
    <row r="6459" spans="1:77" ht="45" x14ac:dyDescent="0.25">
      <c r="A6459" s="12">
        <v>1</v>
      </c>
      <c r="B6459" s="11" t="str">
        <f t="shared" si="362"/>
        <v>Общий расчет. Анализ даты. Анализ даты. Символические звезды. Ошибка Инь-Ян. Нет</v>
      </c>
      <c r="C6459" s="11" t="str">
        <f>IFERROR(VLOOKUP(I6459,lvl_1[],2,FALSE),"Нет")</f>
        <v>Общий расчет</v>
      </c>
      <c r="D6459" s="11" t="str">
        <f>IFERROR(VLOOKUP(Rule!J6459,lvl_2[],2,FALSE),"Нет")</f>
        <v>Анализ даты</v>
      </c>
      <c r="E6459" s="11" t="str">
        <f>IFERROR(VLOOKUP(Rule!K6459,lvl_3[],2,FALSE),"Нет")</f>
        <v>Анализ даты</v>
      </c>
      <c r="F6459" s="11" t="str">
        <f>IFERROR(INDEX(lvl_4[],MATCH(L6459,lvl_4[ID],0),MATCH(TEXT(K6459,"##0"),lvl_4[#Headers],0)),"Нет")</f>
        <v>Символические звезды</v>
      </c>
      <c r="G6459" s="11" t="str">
        <f>IFERROR(INDEX(lvl_5[],MATCH(M6459,lvl_5[ID],0),MATCH(_xlfn.CONCAT(TEXT(K6459,"##0"),"_",TEXT(L6459,"##0")),lvl_5[#Headers],0)),"Нет")</f>
        <v>Ошибка Инь-Ян</v>
      </c>
      <c r="H6459" s="11" t="str">
        <f>IFERROR(INDEX(lvl_6[],MATCH(N6459,lvl_6[ID],0),MATCH(_xlfn.CONCAT(K6459,"_",L6459,"_",M6459),lvl_6[#Headers],0)),"Нет")</f>
        <v>Нет</v>
      </c>
      <c r="I6459" s="12">
        <v>1</v>
      </c>
      <c r="J6459" s="12">
        <v>4</v>
      </c>
      <c r="K6459" s="12">
        <v>1</v>
      </c>
      <c r="L6459" s="12">
        <v>5</v>
      </c>
      <c r="M6459" s="12">
        <v>23</v>
      </c>
      <c r="N6459" s="12">
        <v>2135</v>
      </c>
      <c r="O6459" s="12">
        <f>COUNTIF($P$2:P6459,P6459)</f>
        <v>1</v>
      </c>
      <c r="P6459" s="12" t="str">
        <f t="shared" si="363"/>
        <v>14105232135</v>
      </c>
      <c r="Q6459" s="12" t="str">
        <f t="shared" si="364"/>
        <v>141052321350001</v>
      </c>
      <c r="R6459" s="20" t="s">
        <v>4887</v>
      </c>
      <c r="AB6459" s="12" t="s">
        <v>912</v>
      </c>
      <c r="AC6459" s="12" t="s">
        <v>100</v>
      </c>
      <c r="AD6459" s="12" t="s">
        <v>860</v>
      </c>
      <c r="BN6459" s="12">
        <v>1</v>
      </c>
      <c r="BP6459" s="12" t="s">
        <v>3805</v>
      </c>
      <c r="BR6459" s="9" t="s">
        <v>100</v>
      </c>
      <c r="BS6459" s="9" t="s">
        <v>100</v>
      </c>
      <c r="BT6459" s="9" t="s">
        <v>5102</v>
      </c>
      <c r="BU6459" s="9" t="s">
        <v>5103</v>
      </c>
      <c r="BV6459" s="9" t="s">
        <v>100</v>
      </c>
      <c r="BW6459" s="9" t="s">
        <v>100</v>
      </c>
      <c r="BX6459" s="9" t="s">
        <v>100</v>
      </c>
      <c r="BY6459" s="9" t="s">
        <v>100</v>
      </c>
    </row>
    <row r="6460" spans="1:77" ht="45" x14ac:dyDescent="0.25">
      <c r="A6460" s="12">
        <v>1</v>
      </c>
      <c r="B6460" s="11" t="str">
        <f t="shared" si="362"/>
        <v>Общий расчет. Анализ даты. Анализ даты. Символические звезды. Ошибка Инь-Ян. Нет</v>
      </c>
      <c r="C6460" s="11" t="str">
        <f>IFERROR(VLOOKUP(I6460,lvl_1[],2,FALSE),"Нет")</f>
        <v>Общий расчет</v>
      </c>
      <c r="D6460" s="11" t="str">
        <f>IFERROR(VLOOKUP(Rule!J6460,lvl_2[],2,FALSE),"Нет")</f>
        <v>Анализ даты</v>
      </c>
      <c r="E6460" s="11" t="str">
        <f>IFERROR(VLOOKUP(Rule!K6460,lvl_3[],2,FALSE),"Нет")</f>
        <v>Анализ даты</v>
      </c>
      <c r="F6460" s="11" t="str">
        <f>IFERROR(INDEX(lvl_4[],MATCH(L6460,lvl_4[ID],0),MATCH(TEXT(K6460,"##0"),lvl_4[#Headers],0)),"Нет")</f>
        <v>Символические звезды</v>
      </c>
      <c r="G6460" s="11" t="str">
        <f>IFERROR(INDEX(lvl_5[],MATCH(M6460,lvl_5[ID],0),MATCH(_xlfn.CONCAT(TEXT(K6460,"##0"),"_",TEXT(L6460,"##0")),lvl_5[#Headers],0)),"Нет")</f>
        <v>Ошибка Инь-Ян</v>
      </c>
      <c r="H6460" s="11" t="str">
        <f>IFERROR(INDEX(lvl_6[],MATCH(N6460,lvl_6[ID],0),MATCH(_xlfn.CONCAT(K6460,"_",L6460,"_",M6460),lvl_6[#Headers],0)),"Нет")</f>
        <v>Нет</v>
      </c>
      <c r="I6460" s="12">
        <v>1</v>
      </c>
      <c r="J6460" s="12">
        <v>4</v>
      </c>
      <c r="K6460" s="12">
        <v>1</v>
      </c>
      <c r="L6460" s="12">
        <v>5</v>
      </c>
      <c r="M6460" s="12">
        <v>23</v>
      </c>
      <c r="N6460" s="12">
        <v>2136</v>
      </c>
      <c r="O6460" s="12">
        <f>COUNTIF($P$2:P6460,P6460)</f>
        <v>1</v>
      </c>
      <c r="P6460" s="12" t="str">
        <f t="shared" si="363"/>
        <v>14105232136</v>
      </c>
      <c r="Q6460" s="12" t="str">
        <f t="shared" si="364"/>
        <v>141052321360001</v>
      </c>
      <c r="R6460" s="20" t="s">
        <v>4888</v>
      </c>
      <c r="AB6460" s="12" t="s">
        <v>914</v>
      </c>
      <c r="AC6460" s="12" t="s">
        <v>100</v>
      </c>
      <c r="AD6460" s="12" t="s">
        <v>861</v>
      </c>
      <c r="BN6460" s="12">
        <v>1</v>
      </c>
      <c r="BP6460" s="12" t="s">
        <v>3805</v>
      </c>
      <c r="BR6460" s="9" t="s">
        <v>100</v>
      </c>
      <c r="BS6460" s="9" t="s">
        <v>100</v>
      </c>
      <c r="BT6460" s="9" t="s">
        <v>5094</v>
      </c>
      <c r="BU6460" s="9" t="s">
        <v>5092</v>
      </c>
      <c r="BV6460" s="9" t="s">
        <v>100</v>
      </c>
      <c r="BW6460" s="9" t="s">
        <v>100</v>
      </c>
      <c r="BX6460" s="9" t="s">
        <v>100</v>
      </c>
      <c r="BY6460" s="9" t="s">
        <v>100</v>
      </c>
    </row>
    <row r="6461" spans="1:77" ht="45" x14ac:dyDescent="0.25">
      <c r="A6461" s="12">
        <v>1</v>
      </c>
      <c r="B6461" s="11" t="str">
        <f t="shared" si="362"/>
        <v>Общий расчет. Анализ даты. Анализ даты. Символические звезды. Ошибка Инь-Ян. Нет</v>
      </c>
      <c r="C6461" s="11" t="str">
        <f>IFERROR(VLOOKUP(I6461,lvl_1[],2,FALSE),"Нет")</f>
        <v>Общий расчет</v>
      </c>
      <c r="D6461" s="11" t="str">
        <f>IFERROR(VLOOKUP(Rule!J6461,lvl_2[],2,FALSE),"Нет")</f>
        <v>Анализ даты</v>
      </c>
      <c r="E6461" s="11" t="str">
        <f>IFERROR(VLOOKUP(Rule!K6461,lvl_3[],2,FALSE),"Нет")</f>
        <v>Анализ даты</v>
      </c>
      <c r="F6461" s="11" t="str">
        <f>IFERROR(INDEX(lvl_4[],MATCH(L6461,lvl_4[ID],0),MATCH(TEXT(K6461,"##0"),lvl_4[#Headers],0)),"Нет")</f>
        <v>Символические звезды</v>
      </c>
      <c r="G6461" s="11" t="str">
        <f>IFERROR(INDEX(lvl_5[],MATCH(M6461,lvl_5[ID],0),MATCH(_xlfn.CONCAT(TEXT(K6461,"##0"),"_",TEXT(L6461,"##0")),lvl_5[#Headers],0)),"Нет")</f>
        <v>Ошибка Инь-Ян</v>
      </c>
      <c r="H6461" s="11" t="str">
        <f>IFERROR(INDEX(lvl_6[],MATCH(N6461,lvl_6[ID],0),MATCH(_xlfn.CONCAT(K6461,"_",L6461,"_",M6461),lvl_6[#Headers],0)),"Нет")</f>
        <v>Нет</v>
      </c>
      <c r="I6461" s="12">
        <v>1</v>
      </c>
      <c r="J6461" s="12">
        <v>4</v>
      </c>
      <c r="K6461" s="12">
        <v>1</v>
      </c>
      <c r="L6461" s="12">
        <v>5</v>
      </c>
      <c r="M6461" s="12">
        <v>23</v>
      </c>
      <c r="N6461" s="12">
        <v>2137</v>
      </c>
      <c r="O6461" s="12">
        <f>COUNTIF($P$2:P6461,P6461)</f>
        <v>1</v>
      </c>
      <c r="P6461" s="12" t="str">
        <f t="shared" si="363"/>
        <v>14105232137</v>
      </c>
      <c r="Q6461" s="12" t="str">
        <f t="shared" si="364"/>
        <v>141052321370001</v>
      </c>
      <c r="R6461" s="20" t="s">
        <v>4889</v>
      </c>
      <c r="AB6461" s="12" t="s">
        <v>916</v>
      </c>
      <c r="AC6461" s="12" t="s">
        <v>100</v>
      </c>
      <c r="AD6461" s="12" t="s">
        <v>862</v>
      </c>
      <c r="BN6461" s="12">
        <v>1</v>
      </c>
      <c r="BP6461" s="12" t="s">
        <v>3805</v>
      </c>
      <c r="BR6461" s="9" t="s">
        <v>100</v>
      </c>
      <c r="BS6461" s="9" t="s">
        <v>100</v>
      </c>
      <c r="BT6461" s="9" t="s">
        <v>5104</v>
      </c>
      <c r="BU6461" s="9" t="s">
        <v>5105</v>
      </c>
      <c r="BV6461" s="9" t="s">
        <v>100</v>
      </c>
      <c r="BW6461" s="9" t="s">
        <v>100</v>
      </c>
      <c r="BX6461" s="9" t="s">
        <v>100</v>
      </c>
      <c r="BY6461" s="9" t="s">
        <v>100</v>
      </c>
    </row>
    <row r="6462" spans="1:77" ht="45" x14ac:dyDescent="0.25">
      <c r="A6462" s="12">
        <v>1</v>
      </c>
      <c r="B6462" s="11" t="str">
        <f t="shared" si="362"/>
        <v>Общий расчет. Анализ даты. Анализ даты. Символические звезды. Ошибка Инь-Ян. Нет</v>
      </c>
      <c r="C6462" s="11" t="str">
        <f>IFERROR(VLOOKUP(I6462,lvl_1[],2,FALSE),"Нет")</f>
        <v>Общий расчет</v>
      </c>
      <c r="D6462" s="11" t="str">
        <f>IFERROR(VLOOKUP(Rule!J6462,lvl_2[],2,FALSE),"Нет")</f>
        <v>Анализ даты</v>
      </c>
      <c r="E6462" s="11" t="str">
        <f>IFERROR(VLOOKUP(Rule!K6462,lvl_3[],2,FALSE),"Нет")</f>
        <v>Анализ даты</v>
      </c>
      <c r="F6462" s="11" t="str">
        <f>IFERROR(INDEX(lvl_4[],MATCH(L6462,lvl_4[ID],0),MATCH(TEXT(K6462,"##0"),lvl_4[#Headers],0)),"Нет")</f>
        <v>Символические звезды</v>
      </c>
      <c r="G6462" s="11" t="str">
        <f>IFERROR(INDEX(lvl_5[],MATCH(M6462,lvl_5[ID],0),MATCH(_xlfn.CONCAT(TEXT(K6462,"##0"),"_",TEXT(L6462,"##0")),lvl_5[#Headers],0)),"Нет")</f>
        <v>Ошибка Инь-Ян</v>
      </c>
      <c r="H6462" s="11" t="str">
        <f>IFERROR(INDEX(lvl_6[],MATCH(N6462,lvl_6[ID],0),MATCH(_xlfn.CONCAT(K6462,"_",L6462,"_",M6462),lvl_6[#Headers],0)),"Нет")</f>
        <v>Нет</v>
      </c>
      <c r="I6462" s="12">
        <v>1</v>
      </c>
      <c r="J6462" s="12">
        <v>4</v>
      </c>
      <c r="K6462" s="12">
        <v>1</v>
      </c>
      <c r="L6462" s="12">
        <v>5</v>
      </c>
      <c r="M6462" s="12">
        <v>23</v>
      </c>
      <c r="N6462" s="12">
        <v>2138</v>
      </c>
      <c r="O6462" s="12">
        <f>COUNTIF($P$2:P6462,P6462)</f>
        <v>1</v>
      </c>
      <c r="P6462" s="12" t="str">
        <f t="shared" si="363"/>
        <v>14105232138</v>
      </c>
      <c r="Q6462" s="12" t="str">
        <f t="shared" si="364"/>
        <v>141052321380001</v>
      </c>
      <c r="R6462" s="20" t="s">
        <v>4890</v>
      </c>
      <c r="AB6462" s="12" t="s">
        <v>903</v>
      </c>
      <c r="AC6462" s="12" t="s">
        <v>100</v>
      </c>
      <c r="AD6462" s="12" t="s">
        <v>863</v>
      </c>
      <c r="BN6462" s="12">
        <v>1</v>
      </c>
      <c r="BP6462" s="12" t="s">
        <v>3805</v>
      </c>
      <c r="BR6462" s="9" t="s">
        <v>100</v>
      </c>
      <c r="BS6462" s="9" t="s">
        <v>100</v>
      </c>
      <c r="BT6462" s="9" t="s">
        <v>5096</v>
      </c>
      <c r="BU6462" s="9" t="s">
        <v>5106</v>
      </c>
      <c r="BV6462" s="9" t="s">
        <v>100</v>
      </c>
      <c r="BW6462" s="9" t="s">
        <v>100</v>
      </c>
      <c r="BX6462" s="9" t="s">
        <v>100</v>
      </c>
      <c r="BY6462" s="9" t="s">
        <v>100</v>
      </c>
    </row>
    <row r="6463" spans="1:77" ht="45" x14ac:dyDescent="0.25">
      <c r="A6463" s="12">
        <v>1</v>
      </c>
      <c r="B6463" s="11" t="str">
        <f t="shared" si="362"/>
        <v>Общий расчет. Анализ даты. Анализ даты. Символические звезды. Ошибка Инь-Ян. Нет</v>
      </c>
      <c r="C6463" s="11" t="str">
        <f>IFERROR(VLOOKUP(I6463,lvl_1[],2,FALSE),"Нет")</f>
        <v>Общий расчет</v>
      </c>
      <c r="D6463" s="11" t="str">
        <f>IFERROR(VLOOKUP(Rule!J6463,lvl_2[],2,FALSE),"Нет")</f>
        <v>Анализ даты</v>
      </c>
      <c r="E6463" s="11" t="str">
        <f>IFERROR(VLOOKUP(Rule!K6463,lvl_3[],2,FALSE),"Нет")</f>
        <v>Анализ даты</v>
      </c>
      <c r="F6463" s="11" t="str">
        <f>IFERROR(INDEX(lvl_4[],MATCH(L6463,lvl_4[ID],0),MATCH(TEXT(K6463,"##0"),lvl_4[#Headers],0)),"Нет")</f>
        <v>Символические звезды</v>
      </c>
      <c r="G6463" s="11" t="str">
        <f>IFERROR(INDEX(lvl_5[],MATCH(M6463,lvl_5[ID],0),MATCH(_xlfn.CONCAT(TEXT(K6463,"##0"),"_",TEXT(L6463,"##0")),lvl_5[#Headers],0)),"Нет")</f>
        <v>Ошибка Инь-Ян</v>
      </c>
      <c r="H6463" s="11" t="str">
        <f>IFERROR(INDEX(lvl_6[],MATCH(N6463,lvl_6[ID],0),MATCH(_xlfn.CONCAT(K6463,"_",L6463,"_",M6463),lvl_6[#Headers],0)),"Нет")</f>
        <v>Нет</v>
      </c>
      <c r="I6463" s="12">
        <v>1</v>
      </c>
      <c r="J6463" s="12">
        <v>4</v>
      </c>
      <c r="K6463" s="12">
        <v>1</v>
      </c>
      <c r="L6463" s="12">
        <v>5</v>
      </c>
      <c r="M6463" s="12">
        <v>23</v>
      </c>
      <c r="N6463" s="12">
        <v>2139</v>
      </c>
      <c r="O6463" s="12">
        <f>COUNTIF($P$2:P6463,P6463)</f>
        <v>1</v>
      </c>
      <c r="P6463" s="12" t="str">
        <f t="shared" si="363"/>
        <v>14105232139</v>
      </c>
      <c r="Q6463" s="12" t="str">
        <f t="shared" si="364"/>
        <v>141052321390001</v>
      </c>
      <c r="R6463" s="20" t="s">
        <v>4891</v>
      </c>
      <c r="AB6463" s="12" t="s">
        <v>905</v>
      </c>
      <c r="AC6463" s="12" t="s">
        <v>100</v>
      </c>
      <c r="AD6463" s="12" t="s">
        <v>864</v>
      </c>
      <c r="BN6463" s="12">
        <v>1</v>
      </c>
      <c r="BP6463" s="12" t="s">
        <v>3805</v>
      </c>
      <c r="BR6463" s="9" t="s">
        <v>100</v>
      </c>
      <c r="BS6463" s="9" t="s">
        <v>100</v>
      </c>
      <c r="BT6463" s="9" t="s">
        <v>5098</v>
      </c>
      <c r="BU6463" s="9" t="s">
        <v>5107</v>
      </c>
      <c r="BV6463" s="9" t="s">
        <v>100</v>
      </c>
      <c r="BW6463" s="9" t="s">
        <v>100</v>
      </c>
      <c r="BX6463" s="9" t="s">
        <v>100</v>
      </c>
      <c r="BY6463" s="9" t="s">
        <v>100</v>
      </c>
    </row>
    <row r="6464" spans="1:77" ht="45" x14ac:dyDescent="0.25">
      <c r="A6464" s="12">
        <v>1</v>
      </c>
      <c r="B6464" s="11" t="str">
        <f t="shared" si="362"/>
        <v>Общий расчет. Анализ даты. Анализ даты. Символические звезды. Ошибка Инь-Ян. Нет</v>
      </c>
      <c r="C6464" s="11" t="str">
        <f>IFERROR(VLOOKUP(I6464,lvl_1[],2,FALSE),"Нет")</f>
        <v>Общий расчет</v>
      </c>
      <c r="D6464" s="11" t="str">
        <f>IFERROR(VLOOKUP(Rule!J6464,lvl_2[],2,FALSE),"Нет")</f>
        <v>Анализ даты</v>
      </c>
      <c r="E6464" s="11" t="str">
        <f>IFERROR(VLOOKUP(Rule!K6464,lvl_3[],2,FALSE),"Нет")</f>
        <v>Анализ даты</v>
      </c>
      <c r="F6464" s="11" t="str">
        <f>IFERROR(INDEX(lvl_4[],MATCH(L6464,lvl_4[ID],0),MATCH(TEXT(K6464,"##0"),lvl_4[#Headers],0)),"Нет")</f>
        <v>Символические звезды</v>
      </c>
      <c r="G6464" s="11" t="str">
        <f>IFERROR(INDEX(lvl_5[],MATCH(M6464,lvl_5[ID],0),MATCH(_xlfn.CONCAT(TEXT(K6464,"##0"),"_",TEXT(L6464,"##0")),lvl_5[#Headers],0)),"Нет")</f>
        <v>Ошибка Инь-Ян</v>
      </c>
      <c r="H6464" s="11" t="str">
        <f>IFERROR(INDEX(lvl_6[],MATCH(N6464,lvl_6[ID],0),MATCH(_xlfn.CONCAT(K6464,"_",L6464,"_",M6464),lvl_6[#Headers],0)),"Нет")</f>
        <v>Нет</v>
      </c>
      <c r="I6464" s="12">
        <v>1</v>
      </c>
      <c r="J6464" s="12">
        <v>4</v>
      </c>
      <c r="K6464" s="12">
        <v>1</v>
      </c>
      <c r="L6464" s="12">
        <v>5</v>
      </c>
      <c r="M6464" s="12">
        <v>23</v>
      </c>
      <c r="N6464" s="12">
        <v>2140</v>
      </c>
      <c r="O6464" s="12">
        <f>COUNTIF($P$2:P6464,P6464)</f>
        <v>1</v>
      </c>
      <c r="P6464" s="12" t="str">
        <f t="shared" si="363"/>
        <v>14105232140</v>
      </c>
      <c r="Q6464" s="12" t="str">
        <f t="shared" si="364"/>
        <v>141052321400001</v>
      </c>
      <c r="R6464" s="20" t="s">
        <v>4892</v>
      </c>
      <c r="AB6464" s="12" t="s">
        <v>907</v>
      </c>
      <c r="AC6464" s="12" t="s">
        <v>100</v>
      </c>
      <c r="AD6464" s="12" t="s">
        <v>865</v>
      </c>
      <c r="BN6464" s="12">
        <v>1</v>
      </c>
      <c r="BP6464" s="12" t="s">
        <v>3805</v>
      </c>
      <c r="BR6464" s="9" t="s">
        <v>100</v>
      </c>
      <c r="BS6464" s="9" t="s">
        <v>100</v>
      </c>
      <c r="BT6464" s="9" t="s">
        <v>5100</v>
      </c>
      <c r="BU6464" s="9" t="s">
        <v>5108</v>
      </c>
      <c r="BV6464" s="9" t="s">
        <v>100</v>
      </c>
      <c r="BW6464" s="9" t="s">
        <v>100</v>
      </c>
      <c r="BX6464" s="9" t="s">
        <v>100</v>
      </c>
      <c r="BY6464" s="9" t="s">
        <v>100</v>
      </c>
    </row>
    <row r="6465" spans="1:77" ht="45" x14ac:dyDescent="0.25">
      <c r="A6465" s="12">
        <v>1</v>
      </c>
      <c r="B6465" s="11" t="str">
        <f t="shared" si="362"/>
        <v>Общий расчет. Анализ даты. Анализ даты. Символические звезды. Ошибка Инь-Ян. Нет</v>
      </c>
      <c r="C6465" s="11" t="str">
        <f>IFERROR(VLOOKUP(I6465,lvl_1[],2,FALSE),"Нет")</f>
        <v>Общий расчет</v>
      </c>
      <c r="D6465" s="11" t="str">
        <f>IFERROR(VLOOKUP(Rule!J6465,lvl_2[],2,FALSE),"Нет")</f>
        <v>Анализ даты</v>
      </c>
      <c r="E6465" s="11" t="str">
        <f>IFERROR(VLOOKUP(Rule!K6465,lvl_3[],2,FALSE),"Нет")</f>
        <v>Анализ даты</v>
      </c>
      <c r="F6465" s="11" t="str">
        <f>IFERROR(INDEX(lvl_4[],MATCH(L6465,lvl_4[ID],0),MATCH(TEXT(K6465,"##0"),lvl_4[#Headers],0)),"Нет")</f>
        <v>Символические звезды</v>
      </c>
      <c r="G6465" s="11" t="str">
        <f>IFERROR(INDEX(lvl_5[],MATCH(M6465,lvl_5[ID],0),MATCH(_xlfn.CONCAT(TEXT(K6465,"##0"),"_",TEXT(L6465,"##0")),lvl_5[#Headers],0)),"Нет")</f>
        <v>Ошибка Инь-Ян</v>
      </c>
      <c r="H6465" s="11" t="str">
        <f>IFERROR(INDEX(lvl_6[],MATCH(N6465,lvl_6[ID],0),MATCH(_xlfn.CONCAT(K6465,"_",L6465,"_",M6465),lvl_6[#Headers],0)),"Нет")</f>
        <v>Нет</v>
      </c>
      <c r="I6465" s="12">
        <v>1</v>
      </c>
      <c r="J6465" s="12">
        <v>4</v>
      </c>
      <c r="K6465" s="12">
        <v>1</v>
      </c>
      <c r="L6465" s="12">
        <v>5</v>
      </c>
      <c r="M6465" s="12">
        <v>23</v>
      </c>
      <c r="N6465" s="12">
        <v>2141</v>
      </c>
      <c r="O6465" s="12">
        <f>COUNTIF($P$2:P6465,P6465)</f>
        <v>1</v>
      </c>
      <c r="P6465" s="12" t="str">
        <f t="shared" si="363"/>
        <v>14105232141</v>
      </c>
      <c r="Q6465" s="12" t="str">
        <f t="shared" si="364"/>
        <v>141052321410001</v>
      </c>
      <c r="R6465" s="20" t="s">
        <v>4893</v>
      </c>
      <c r="AB6465" s="12" t="s">
        <v>912</v>
      </c>
      <c r="AC6465" s="12" t="s">
        <v>100</v>
      </c>
      <c r="AD6465" s="12" t="s">
        <v>866</v>
      </c>
      <c r="BN6465" s="12">
        <v>1</v>
      </c>
      <c r="BP6465" s="12" t="s">
        <v>3805</v>
      </c>
      <c r="BR6465" s="9" t="s">
        <v>100</v>
      </c>
      <c r="BS6465" s="9" t="s">
        <v>100</v>
      </c>
      <c r="BT6465" s="9" t="s">
        <v>5102</v>
      </c>
      <c r="BU6465" s="9" t="s">
        <v>5109</v>
      </c>
      <c r="BV6465" s="9" t="s">
        <v>100</v>
      </c>
      <c r="BW6465" s="9" t="s">
        <v>100</v>
      </c>
      <c r="BX6465" s="9" t="s">
        <v>100</v>
      </c>
      <c r="BY6465" s="9" t="s">
        <v>100</v>
      </c>
    </row>
    <row r="6466" spans="1:77" ht="45" x14ac:dyDescent="0.25">
      <c r="A6466" s="12">
        <v>1</v>
      </c>
      <c r="B6466" s="11" t="str">
        <f t="shared" si="362"/>
        <v>Общий расчет. Анализ даты. Анализ даты. Символические звезды. Ошибка Инь-Ян. Нет</v>
      </c>
      <c r="C6466" s="11" t="str">
        <f>IFERROR(VLOOKUP(I6466,lvl_1[],2,FALSE),"Нет")</f>
        <v>Общий расчет</v>
      </c>
      <c r="D6466" s="11" t="str">
        <f>IFERROR(VLOOKUP(Rule!J6466,lvl_2[],2,FALSE),"Нет")</f>
        <v>Анализ даты</v>
      </c>
      <c r="E6466" s="11" t="str">
        <f>IFERROR(VLOOKUP(Rule!K6466,lvl_3[],2,FALSE),"Нет")</f>
        <v>Анализ даты</v>
      </c>
      <c r="F6466" s="11" t="str">
        <f>IFERROR(INDEX(lvl_4[],MATCH(L6466,lvl_4[ID],0),MATCH(TEXT(K6466,"##0"),lvl_4[#Headers],0)),"Нет")</f>
        <v>Символические звезды</v>
      </c>
      <c r="G6466" s="11" t="str">
        <f>IFERROR(INDEX(lvl_5[],MATCH(M6466,lvl_5[ID],0),MATCH(_xlfn.CONCAT(TEXT(K6466,"##0"),"_",TEXT(L6466,"##0")),lvl_5[#Headers],0)),"Нет")</f>
        <v>Ошибка Инь-Ян</v>
      </c>
      <c r="H6466" s="11" t="str">
        <f>IFERROR(INDEX(lvl_6[],MATCH(N6466,lvl_6[ID],0),MATCH(_xlfn.CONCAT(K6466,"_",L6466,"_",M6466),lvl_6[#Headers],0)),"Нет")</f>
        <v>Нет</v>
      </c>
      <c r="I6466" s="12">
        <v>1</v>
      </c>
      <c r="J6466" s="12">
        <v>4</v>
      </c>
      <c r="K6466" s="12">
        <v>1</v>
      </c>
      <c r="L6466" s="12">
        <v>5</v>
      </c>
      <c r="M6466" s="12">
        <v>23</v>
      </c>
      <c r="N6466" s="12">
        <v>2142</v>
      </c>
      <c r="O6466" s="12">
        <f>COUNTIF($P$2:P6466,P6466)</f>
        <v>1</v>
      </c>
      <c r="P6466" s="12" t="str">
        <f t="shared" si="363"/>
        <v>14105232142</v>
      </c>
      <c r="Q6466" s="12" t="str">
        <f t="shared" si="364"/>
        <v>141052321420001</v>
      </c>
      <c r="R6466" s="20" t="s">
        <v>4894</v>
      </c>
      <c r="AB6466" s="12" t="s">
        <v>914</v>
      </c>
      <c r="AC6466" s="12" t="s">
        <v>100</v>
      </c>
      <c r="AD6466" s="12" t="s">
        <v>867</v>
      </c>
      <c r="BN6466" s="12">
        <v>1</v>
      </c>
      <c r="BP6466" s="12" t="s">
        <v>3805</v>
      </c>
      <c r="BR6466" s="9" t="s">
        <v>100</v>
      </c>
      <c r="BS6466" s="9" t="s">
        <v>100</v>
      </c>
      <c r="BT6466" s="9" t="s">
        <v>5094</v>
      </c>
      <c r="BU6466" s="9" t="s">
        <v>5093</v>
      </c>
      <c r="BV6466" s="9" t="s">
        <v>100</v>
      </c>
      <c r="BW6466" s="9" t="s">
        <v>100</v>
      </c>
      <c r="BX6466" s="9" t="s">
        <v>100</v>
      </c>
      <c r="BY6466" s="9" t="s">
        <v>100</v>
      </c>
    </row>
    <row r="6467" spans="1:77" ht="45" x14ac:dyDescent="0.25">
      <c r="A6467" s="12">
        <v>1</v>
      </c>
      <c r="B6467" s="11" t="str">
        <f t="shared" si="362"/>
        <v>Общий расчет. Анализ даты. Анализ даты. Символические звезды. Ошибка Инь-Ян. Нет</v>
      </c>
      <c r="C6467" s="11" t="str">
        <f>IFERROR(VLOOKUP(I6467,lvl_1[],2,FALSE),"Нет")</f>
        <v>Общий расчет</v>
      </c>
      <c r="D6467" s="11" t="str">
        <f>IFERROR(VLOOKUP(Rule!J6467,lvl_2[],2,FALSE),"Нет")</f>
        <v>Анализ даты</v>
      </c>
      <c r="E6467" s="11" t="str">
        <f>IFERROR(VLOOKUP(Rule!K6467,lvl_3[],2,FALSE),"Нет")</f>
        <v>Анализ даты</v>
      </c>
      <c r="F6467" s="11" t="str">
        <f>IFERROR(INDEX(lvl_4[],MATCH(L6467,lvl_4[ID],0),MATCH(TEXT(K6467,"##0"),lvl_4[#Headers],0)),"Нет")</f>
        <v>Символические звезды</v>
      </c>
      <c r="G6467" s="11" t="str">
        <f>IFERROR(INDEX(lvl_5[],MATCH(M6467,lvl_5[ID],0),MATCH(_xlfn.CONCAT(TEXT(K6467,"##0"),"_",TEXT(L6467,"##0")),lvl_5[#Headers],0)),"Нет")</f>
        <v>Ошибка Инь-Ян</v>
      </c>
      <c r="H6467" s="11" t="str">
        <f>IFERROR(INDEX(lvl_6[],MATCH(N6467,lvl_6[ID],0),MATCH(_xlfn.CONCAT(K6467,"_",L6467,"_",M6467),lvl_6[#Headers],0)),"Нет")</f>
        <v>Нет</v>
      </c>
      <c r="I6467" s="12">
        <v>1</v>
      </c>
      <c r="J6467" s="12">
        <v>4</v>
      </c>
      <c r="K6467" s="12">
        <v>1</v>
      </c>
      <c r="L6467" s="12">
        <v>5</v>
      </c>
      <c r="M6467" s="12">
        <v>23</v>
      </c>
      <c r="N6467" s="12">
        <v>2143</v>
      </c>
      <c r="O6467" s="12">
        <f>COUNTIF($P$2:P6467,P6467)</f>
        <v>1</v>
      </c>
      <c r="P6467" s="12" t="str">
        <f t="shared" si="363"/>
        <v>14105232143</v>
      </c>
      <c r="Q6467" s="12" t="str">
        <f t="shared" si="364"/>
        <v>141052321430001</v>
      </c>
      <c r="R6467" s="20" t="s">
        <v>4895</v>
      </c>
      <c r="AB6467" s="12" t="s">
        <v>916</v>
      </c>
      <c r="AC6467" s="12" t="s">
        <v>100</v>
      </c>
      <c r="AD6467" s="12" t="s">
        <v>868</v>
      </c>
      <c r="BN6467" s="12">
        <v>1</v>
      </c>
      <c r="BP6467" s="12" t="s">
        <v>3805</v>
      </c>
      <c r="BR6467" s="9" t="s">
        <v>100</v>
      </c>
      <c r="BS6467" s="9" t="s">
        <v>100</v>
      </c>
      <c r="BT6467" s="9" t="s">
        <v>5104</v>
      </c>
      <c r="BU6467" s="9" t="s">
        <v>5110</v>
      </c>
      <c r="BV6467" s="9" t="s">
        <v>100</v>
      </c>
      <c r="BW6467" s="9" t="s">
        <v>100</v>
      </c>
      <c r="BX6467" s="9" t="s">
        <v>100</v>
      </c>
      <c r="BY6467" s="9" t="s">
        <v>100</v>
      </c>
    </row>
    <row r="6468" spans="1:77" ht="45" x14ac:dyDescent="0.25">
      <c r="A6468" s="12">
        <v>1</v>
      </c>
      <c r="B6468" s="11" t="str">
        <f t="shared" si="362"/>
        <v>Общий расчет. Анализ даты. Анализ даты. Символические звезды. Одинокий феникс. Нет</v>
      </c>
      <c r="C6468" s="11" t="str">
        <f>IFERROR(VLOOKUP(I6468,lvl_1[],2,FALSE),"Нет")</f>
        <v>Общий расчет</v>
      </c>
      <c r="D6468" s="11" t="str">
        <f>IFERROR(VLOOKUP(Rule!J6468,lvl_2[],2,FALSE),"Нет")</f>
        <v>Анализ даты</v>
      </c>
      <c r="E6468" s="11" t="str">
        <f>IFERROR(VLOOKUP(Rule!K6468,lvl_3[],2,FALSE),"Нет")</f>
        <v>Анализ даты</v>
      </c>
      <c r="F6468" s="11" t="str">
        <f>IFERROR(INDEX(lvl_4[],MATCH(L6468,lvl_4[ID],0),MATCH(TEXT(K6468,"##0"),lvl_4[#Headers],0)),"Нет")</f>
        <v>Символические звезды</v>
      </c>
      <c r="G6468" s="11" t="str">
        <f>IFERROR(INDEX(lvl_5[],MATCH(M6468,lvl_5[ID],0),MATCH(_xlfn.CONCAT(TEXT(K6468,"##0"),"_",TEXT(L6468,"##0")),lvl_5[#Headers],0)),"Нет")</f>
        <v>Одинокий феникс</v>
      </c>
      <c r="H6468" s="11" t="str">
        <f>IFERROR(INDEX(lvl_6[],MATCH(N6468,lvl_6[ID],0),MATCH(_xlfn.CONCAT(K6468,"_",L6468,"_",M6468),lvl_6[#Headers],0)),"Нет")</f>
        <v>Нет</v>
      </c>
      <c r="I6468" s="12">
        <v>1</v>
      </c>
      <c r="J6468" s="12">
        <v>4</v>
      </c>
      <c r="K6468" s="12">
        <v>1</v>
      </c>
      <c r="L6468" s="12">
        <v>5</v>
      </c>
      <c r="M6468" s="12">
        <v>25</v>
      </c>
      <c r="N6468" s="12">
        <v>2144</v>
      </c>
      <c r="O6468" s="12">
        <f>COUNTIF($P$2:P6468,P6468)</f>
        <v>1</v>
      </c>
      <c r="P6468" s="12" t="str">
        <f t="shared" si="363"/>
        <v>14105252144</v>
      </c>
      <c r="Q6468" s="12" t="str">
        <f t="shared" si="364"/>
        <v>141052521440001</v>
      </c>
      <c r="R6468" s="20" t="s">
        <v>4896</v>
      </c>
      <c r="AB6468" s="12" t="s">
        <v>901</v>
      </c>
      <c r="AC6468" s="12" t="s">
        <v>100</v>
      </c>
      <c r="AD6468" s="12" t="s">
        <v>862</v>
      </c>
      <c r="BN6468" s="12">
        <v>1</v>
      </c>
      <c r="BP6468" s="12" t="s">
        <v>3805</v>
      </c>
      <c r="BR6468" s="9" t="s">
        <v>100</v>
      </c>
      <c r="BS6468" s="9" t="s">
        <v>100</v>
      </c>
      <c r="BT6468" s="9" t="s">
        <v>5111</v>
      </c>
      <c r="BU6468" s="9" t="s">
        <v>5105</v>
      </c>
      <c r="BV6468" s="9" t="s">
        <v>100</v>
      </c>
      <c r="BW6468" s="9" t="s">
        <v>100</v>
      </c>
      <c r="BX6468" s="9" t="s">
        <v>100</v>
      </c>
      <c r="BY6468" s="9" t="s">
        <v>100</v>
      </c>
    </row>
    <row r="6469" spans="1:77" ht="45" x14ac:dyDescent="0.25">
      <c r="A6469" s="12">
        <v>1</v>
      </c>
      <c r="B6469" s="11" t="str">
        <f t="shared" si="362"/>
        <v>Общий расчет. Анализ даты. Анализ даты. Символические звезды. Одинокий феникс. Нет</v>
      </c>
      <c r="C6469" s="11" t="str">
        <f>IFERROR(VLOOKUP(I6469,lvl_1[],2,FALSE),"Нет")</f>
        <v>Общий расчет</v>
      </c>
      <c r="D6469" s="11" t="str">
        <f>IFERROR(VLOOKUP(Rule!J6469,lvl_2[],2,FALSE),"Нет")</f>
        <v>Анализ даты</v>
      </c>
      <c r="E6469" s="11" t="str">
        <f>IFERROR(VLOOKUP(Rule!K6469,lvl_3[],2,FALSE),"Нет")</f>
        <v>Анализ даты</v>
      </c>
      <c r="F6469" s="11" t="str">
        <f>IFERROR(INDEX(lvl_4[],MATCH(L6469,lvl_4[ID],0),MATCH(TEXT(K6469,"##0"),lvl_4[#Headers],0)),"Нет")</f>
        <v>Символические звезды</v>
      </c>
      <c r="G6469" s="11" t="str">
        <f>IFERROR(INDEX(lvl_5[],MATCH(M6469,lvl_5[ID],0),MATCH(_xlfn.CONCAT(TEXT(K6469,"##0"),"_",TEXT(L6469,"##0")),lvl_5[#Headers],0)),"Нет")</f>
        <v>Одинокий феникс</v>
      </c>
      <c r="H6469" s="11" t="str">
        <f>IFERROR(INDEX(lvl_6[],MATCH(N6469,lvl_6[ID],0),MATCH(_xlfn.CONCAT(K6469,"_",L6469,"_",M6469),lvl_6[#Headers],0)),"Нет")</f>
        <v>Нет</v>
      </c>
      <c r="I6469" s="12">
        <v>1</v>
      </c>
      <c r="J6469" s="12">
        <v>4</v>
      </c>
      <c r="K6469" s="12">
        <v>1</v>
      </c>
      <c r="L6469" s="12">
        <v>5</v>
      </c>
      <c r="M6469" s="12">
        <v>25</v>
      </c>
      <c r="N6469" s="12">
        <v>2145</v>
      </c>
      <c r="O6469" s="12">
        <f>COUNTIF($P$2:P6469,P6469)</f>
        <v>1</v>
      </c>
      <c r="P6469" s="12" t="str">
        <f t="shared" si="363"/>
        <v>14105252145</v>
      </c>
      <c r="Q6469" s="12" t="str">
        <f t="shared" si="364"/>
        <v>141052521450001</v>
      </c>
      <c r="R6469" s="20" t="s">
        <v>4897</v>
      </c>
      <c r="AB6469" s="12" t="s">
        <v>905</v>
      </c>
      <c r="AC6469" s="12" t="s">
        <v>100</v>
      </c>
      <c r="AD6469" s="12" t="s">
        <v>862</v>
      </c>
      <c r="BN6469" s="12">
        <v>1</v>
      </c>
      <c r="BP6469" s="12" t="s">
        <v>3805</v>
      </c>
      <c r="BR6469" s="9" t="s">
        <v>100</v>
      </c>
      <c r="BS6469" s="9" t="s">
        <v>100</v>
      </c>
      <c r="BT6469" s="9" t="s">
        <v>5098</v>
      </c>
      <c r="BU6469" s="9" t="s">
        <v>5105</v>
      </c>
      <c r="BV6469" s="9" t="s">
        <v>100</v>
      </c>
      <c r="BW6469" s="9" t="s">
        <v>100</v>
      </c>
      <c r="BX6469" s="9" t="s">
        <v>100</v>
      </c>
      <c r="BY6469" s="9" t="s">
        <v>100</v>
      </c>
    </row>
    <row r="6470" spans="1:77" ht="45" x14ac:dyDescent="0.25">
      <c r="A6470" s="12">
        <v>1</v>
      </c>
      <c r="B6470" s="11" t="str">
        <f t="shared" si="362"/>
        <v>Общий расчет. Анализ даты. Анализ даты. Символические звезды. Одинокий феникс. Нет</v>
      </c>
      <c r="C6470" s="11" t="str">
        <f>IFERROR(VLOOKUP(I6470,lvl_1[],2,FALSE),"Нет")</f>
        <v>Общий расчет</v>
      </c>
      <c r="D6470" s="11" t="str">
        <f>IFERROR(VLOOKUP(Rule!J6470,lvl_2[],2,FALSE),"Нет")</f>
        <v>Анализ даты</v>
      </c>
      <c r="E6470" s="11" t="str">
        <f>IFERROR(VLOOKUP(Rule!K6470,lvl_3[],2,FALSE),"Нет")</f>
        <v>Анализ даты</v>
      </c>
      <c r="F6470" s="11" t="str">
        <f>IFERROR(INDEX(lvl_4[],MATCH(L6470,lvl_4[ID],0),MATCH(TEXT(K6470,"##0"),lvl_4[#Headers],0)),"Нет")</f>
        <v>Символические звезды</v>
      </c>
      <c r="G6470" s="11" t="str">
        <f>IFERROR(INDEX(lvl_5[],MATCH(M6470,lvl_5[ID],0),MATCH(_xlfn.CONCAT(TEXT(K6470,"##0"),"_",TEXT(L6470,"##0")),lvl_5[#Headers],0)),"Нет")</f>
        <v>Одинокий феникс</v>
      </c>
      <c r="H6470" s="11" t="str">
        <f>IFERROR(INDEX(lvl_6[],MATCH(N6470,lvl_6[ID],0),MATCH(_xlfn.CONCAT(K6470,"_",L6470,"_",M6470),lvl_6[#Headers],0)),"Нет")</f>
        <v>Нет</v>
      </c>
      <c r="I6470" s="12">
        <v>1</v>
      </c>
      <c r="J6470" s="12">
        <v>4</v>
      </c>
      <c r="K6470" s="12">
        <v>1</v>
      </c>
      <c r="L6470" s="12">
        <v>5</v>
      </c>
      <c r="M6470" s="12">
        <v>25</v>
      </c>
      <c r="N6470" s="12">
        <v>2146</v>
      </c>
      <c r="O6470" s="12">
        <f>COUNTIF($P$2:P6470,P6470)</f>
        <v>1</v>
      </c>
      <c r="P6470" s="12" t="str">
        <f t="shared" si="363"/>
        <v>14105252146</v>
      </c>
      <c r="Q6470" s="12" t="str">
        <f t="shared" si="364"/>
        <v>141052521460001</v>
      </c>
      <c r="R6470" s="20" t="s">
        <v>4898</v>
      </c>
      <c r="AB6470" s="12" t="s">
        <v>912</v>
      </c>
      <c r="AC6470" s="12" t="s">
        <v>100</v>
      </c>
      <c r="AD6470" s="12" t="s">
        <v>868</v>
      </c>
      <c r="BN6470" s="12">
        <v>1</v>
      </c>
      <c r="BP6470" s="12" t="s">
        <v>3805</v>
      </c>
      <c r="BR6470" s="9" t="s">
        <v>100</v>
      </c>
      <c r="BS6470" s="9" t="s">
        <v>100</v>
      </c>
      <c r="BT6470" s="9" t="s">
        <v>5102</v>
      </c>
      <c r="BU6470" s="9" t="s">
        <v>5110</v>
      </c>
      <c r="BV6470" s="9" t="s">
        <v>100</v>
      </c>
      <c r="BW6470" s="9" t="s">
        <v>100</v>
      </c>
      <c r="BX6470" s="9" t="s">
        <v>100</v>
      </c>
      <c r="BY6470" s="9" t="s">
        <v>100</v>
      </c>
    </row>
    <row r="6471" spans="1:77" ht="45" x14ac:dyDescent="0.25">
      <c r="A6471" s="12">
        <v>1</v>
      </c>
      <c r="B6471" s="11" t="str">
        <f t="shared" si="362"/>
        <v>Общий расчет. Анализ даты. Анализ даты. Символические звезды. Одинокий феникс. Нет</v>
      </c>
      <c r="C6471" s="11" t="str">
        <f>IFERROR(VLOOKUP(I6471,lvl_1[],2,FALSE),"Нет")</f>
        <v>Общий расчет</v>
      </c>
      <c r="D6471" s="11" t="str">
        <f>IFERROR(VLOOKUP(Rule!J6471,lvl_2[],2,FALSE),"Нет")</f>
        <v>Анализ даты</v>
      </c>
      <c r="E6471" s="11" t="str">
        <f>IFERROR(VLOOKUP(Rule!K6471,lvl_3[],2,FALSE),"Нет")</f>
        <v>Анализ даты</v>
      </c>
      <c r="F6471" s="11" t="str">
        <f>IFERROR(INDEX(lvl_4[],MATCH(L6471,lvl_4[ID],0),MATCH(TEXT(K6471,"##0"),lvl_4[#Headers],0)),"Нет")</f>
        <v>Символические звезды</v>
      </c>
      <c r="G6471" s="11" t="str">
        <f>IFERROR(INDEX(lvl_5[],MATCH(M6471,lvl_5[ID],0),MATCH(_xlfn.CONCAT(TEXT(K6471,"##0"),"_",TEXT(L6471,"##0")),lvl_5[#Headers],0)),"Нет")</f>
        <v>Одинокий феникс</v>
      </c>
      <c r="H6471" s="11" t="str">
        <f>IFERROR(INDEX(lvl_6[],MATCH(N6471,lvl_6[ID],0),MATCH(_xlfn.CONCAT(K6471,"_",L6471,"_",M6471),lvl_6[#Headers],0)),"Нет")</f>
        <v>Нет</v>
      </c>
      <c r="I6471" s="12">
        <v>1</v>
      </c>
      <c r="J6471" s="12">
        <v>4</v>
      </c>
      <c r="K6471" s="12">
        <v>1</v>
      </c>
      <c r="L6471" s="12">
        <v>5</v>
      </c>
      <c r="M6471" s="12">
        <v>25</v>
      </c>
      <c r="N6471" s="12">
        <v>2147</v>
      </c>
      <c r="O6471" s="12">
        <f>COUNTIF($P$2:P6471,P6471)</f>
        <v>1</v>
      </c>
      <c r="P6471" s="12" t="str">
        <f t="shared" si="363"/>
        <v>14105252147</v>
      </c>
      <c r="Q6471" s="12" t="str">
        <f t="shared" si="364"/>
        <v>141052521470001</v>
      </c>
      <c r="R6471" s="20" t="s">
        <v>4899</v>
      </c>
      <c r="AB6471" s="12" t="s">
        <v>907</v>
      </c>
      <c r="AC6471" s="12" t="s">
        <v>100</v>
      </c>
      <c r="AD6471" s="12" t="s">
        <v>865</v>
      </c>
      <c r="BN6471" s="12">
        <v>1</v>
      </c>
      <c r="BP6471" s="12" t="s">
        <v>3805</v>
      </c>
      <c r="BR6471" s="9" t="s">
        <v>100</v>
      </c>
      <c r="BS6471" s="9" t="s">
        <v>100</v>
      </c>
      <c r="BT6471" s="9" t="s">
        <v>5100</v>
      </c>
      <c r="BU6471" s="9" t="s">
        <v>5108</v>
      </c>
      <c r="BV6471" s="9" t="s">
        <v>100</v>
      </c>
      <c r="BW6471" s="9" t="s">
        <v>100</v>
      </c>
      <c r="BX6471" s="9" t="s">
        <v>100</v>
      </c>
      <c r="BY6471" s="9" t="s">
        <v>100</v>
      </c>
    </row>
    <row r="6472" spans="1:77" ht="45" x14ac:dyDescent="0.25">
      <c r="A6472" s="12">
        <v>1</v>
      </c>
      <c r="B6472" s="11" t="str">
        <f t="shared" si="362"/>
        <v>Общий расчет. Анализ даты. Анализ даты. Символические звезды. Одинокий феникс. Нет</v>
      </c>
      <c r="C6472" s="11" t="str">
        <f>IFERROR(VLOOKUP(I6472,lvl_1[],2,FALSE),"Нет")</f>
        <v>Общий расчет</v>
      </c>
      <c r="D6472" s="11" t="str">
        <f>IFERROR(VLOOKUP(Rule!J6472,lvl_2[],2,FALSE),"Нет")</f>
        <v>Анализ даты</v>
      </c>
      <c r="E6472" s="11" t="str">
        <f>IFERROR(VLOOKUP(Rule!K6472,lvl_3[],2,FALSE),"Нет")</f>
        <v>Анализ даты</v>
      </c>
      <c r="F6472" s="11" t="str">
        <f>IFERROR(INDEX(lvl_4[],MATCH(L6472,lvl_4[ID],0),MATCH(TEXT(K6472,"##0"),lvl_4[#Headers],0)),"Нет")</f>
        <v>Символические звезды</v>
      </c>
      <c r="G6472" s="11" t="str">
        <f>IFERROR(INDEX(lvl_5[],MATCH(M6472,lvl_5[ID],0),MATCH(_xlfn.CONCAT(TEXT(K6472,"##0"),"_",TEXT(L6472,"##0")),lvl_5[#Headers],0)),"Нет")</f>
        <v>Одинокий феникс</v>
      </c>
      <c r="H6472" s="11" t="str">
        <f>IFERROR(INDEX(lvl_6[],MATCH(N6472,lvl_6[ID],0),MATCH(_xlfn.CONCAT(K6472,"_",L6472,"_",M6472),lvl_6[#Headers],0)),"Нет")</f>
        <v>Нет</v>
      </c>
      <c r="I6472" s="12">
        <v>1</v>
      </c>
      <c r="J6472" s="12">
        <v>4</v>
      </c>
      <c r="K6472" s="12">
        <v>1</v>
      </c>
      <c r="L6472" s="12">
        <v>5</v>
      </c>
      <c r="M6472" s="12">
        <v>25</v>
      </c>
      <c r="N6472" s="12">
        <v>2148</v>
      </c>
      <c r="O6472" s="12">
        <f>COUNTIF($P$2:P6472,P6472)</f>
        <v>1</v>
      </c>
      <c r="P6472" s="12" t="str">
        <f t="shared" si="363"/>
        <v>14105252148</v>
      </c>
      <c r="Q6472" s="12" t="str">
        <f t="shared" si="364"/>
        <v>141052521480001</v>
      </c>
      <c r="R6472" s="20" t="s">
        <v>4900</v>
      </c>
      <c r="AB6472" s="12" t="s">
        <v>914</v>
      </c>
      <c r="AC6472" s="12" t="s">
        <v>100</v>
      </c>
      <c r="AD6472" s="12" t="s">
        <v>859</v>
      </c>
      <c r="BN6472" s="12">
        <v>1</v>
      </c>
      <c r="BP6472" s="12" t="s">
        <v>3805</v>
      </c>
      <c r="BR6472" s="9" t="s">
        <v>100</v>
      </c>
      <c r="BS6472" s="9" t="s">
        <v>100</v>
      </c>
      <c r="BT6472" s="9" t="s">
        <v>5094</v>
      </c>
      <c r="BU6472" s="9" t="s">
        <v>5101</v>
      </c>
      <c r="BV6472" s="9" t="s">
        <v>100</v>
      </c>
      <c r="BW6472" s="9" t="s">
        <v>100</v>
      </c>
      <c r="BX6472" s="9" t="s">
        <v>100</v>
      </c>
      <c r="BY6472" s="9" t="s">
        <v>100</v>
      </c>
    </row>
    <row r="6473" spans="1:77" ht="45" x14ac:dyDescent="0.25">
      <c r="A6473" s="12">
        <v>1</v>
      </c>
      <c r="B6473" s="11" t="str">
        <f t="shared" si="362"/>
        <v>Общий расчет. Анализ даты. Анализ даты. Символические звезды. Одинокий феникс. Нет</v>
      </c>
      <c r="C6473" s="11" t="str">
        <f>IFERROR(VLOOKUP(I6473,lvl_1[],2,FALSE),"Нет")</f>
        <v>Общий расчет</v>
      </c>
      <c r="D6473" s="11" t="str">
        <f>IFERROR(VLOOKUP(Rule!J6473,lvl_2[],2,FALSE),"Нет")</f>
        <v>Анализ даты</v>
      </c>
      <c r="E6473" s="11" t="str">
        <f>IFERROR(VLOOKUP(Rule!K6473,lvl_3[],2,FALSE),"Нет")</f>
        <v>Анализ даты</v>
      </c>
      <c r="F6473" s="11" t="str">
        <f>IFERROR(INDEX(lvl_4[],MATCH(L6473,lvl_4[ID],0),MATCH(TEXT(K6473,"##0"),lvl_4[#Headers],0)),"Нет")</f>
        <v>Символические звезды</v>
      </c>
      <c r="G6473" s="11" t="str">
        <f>IFERROR(INDEX(lvl_5[],MATCH(M6473,lvl_5[ID],0),MATCH(_xlfn.CONCAT(TEXT(K6473,"##0"),"_",TEXT(L6473,"##0")),lvl_5[#Headers],0)),"Нет")</f>
        <v>Одинокий феникс</v>
      </c>
      <c r="H6473" s="11" t="str">
        <f>IFERROR(INDEX(lvl_6[],MATCH(N6473,lvl_6[ID],0),MATCH(_xlfn.CONCAT(K6473,"_",L6473,"_",M6473),lvl_6[#Headers],0)),"Нет")</f>
        <v>Нет</v>
      </c>
      <c r="I6473" s="12">
        <v>1</v>
      </c>
      <c r="J6473" s="12">
        <v>4</v>
      </c>
      <c r="K6473" s="12">
        <v>1</v>
      </c>
      <c r="L6473" s="12">
        <v>5</v>
      </c>
      <c r="M6473" s="12">
        <v>25</v>
      </c>
      <c r="N6473" s="12">
        <v>2149</v>
      </c>
      <c r="O6473" s="12">
        <f>COUNTIF($P$2:P6473,P6473)</f>
        <v>1</v>
      </c>
      <c r="P6473" s="12" t="str">
        <f t="shared" si="363"/>
        <v>14105252149</v>
      </c>
      <c r="Q6473" s="12" t="str">
        <f t="shared" si="364"/>
        <v>141052521490001</v>
      </c>
      <c r="R6473" s="20" t="s">
        <v>4901</v>
      </c>
      <c r="AB6473" s="12" t="s">
        <v>907</v>
      </c>
      <c r="AC6473" s="12" t="s">
        <v>100</v>
      </c>
      <c r="AD6473" s="12" t="s">
        <v>863</v>
      </c>
      <c r="BN6473" s="12">
        <v>1</v>
      </c>
      <c r="BP6473" s="12" t="s">
        <v>3805</v>
      </c>
      <c r="BR6473" s="9" t="s">
        <v>100</v>
      </c>
      <c r="BS6473" s="9" t="s">
        <v>100</v>
      </c>
      <c r="BT6473" s="9" t="s">
        <v>5100</v>
      </c>
      <c r="BU6473" s="9" t="s">
        <v>5106</v>
      </c>
      <c r="BV6473" s="9" t="s">
        <v>100</v>
      </c>
      <c r="BW6473" s="9" t="s">
        <v>100</v>
      </c>
      <c r="BX6473" s="9" t="s">
        <v>100</v>
      </c>
      <c r="BY6473" s="9" t="s">
        <v>100</v>
      </c>
    </row>
    <row r="6474" spans="1:77" ht="45" x14ac:dyDescent="0.25">
      <c r="A6474" s="12">
        <v>1</v>
      </c>
      <c r="B6474" s="11" t="str">
        <f t="shared" si="362"/>
        <v>Общий расчет. Анализ даты. Анализ даты. Символические звезды. Одинокий феникс. Нет</v>
      </c>
      <c r="C6474" s="11" t="str">
        <f>IFERROR(VLOOKUP(I6474,lvl_1[],2,FALSE),"Нет")</f>
        <v>Общий расчет</v>
      </c>
      <c r="D6474" s="11" t="str">
        <f>IFERROR(VLOOKUP(Rule!J6474,lvl_2[],2,FALSE),"Нет")</f>
        <v>Анализ даты</v>
      </c>
      <c r="E6474" s="11" t="str">
        <f>IFERROR(VLOOKUP(Rule!K6474,lvl_3[],2,FALSE),"Нет")</f>
        <v>Анализ даты</v>
      </c>
      <c r="F6474" s="11" t="str">
        <f>IFERROR(INDEX(lvl_4[],MATCH(L6474,lvl_4[ID],0),MATCH(TEXT(K6474,"##0"),lvl_4[#Headers],0)),"Нет")</f>
        <v>Символические звезды</v>
      </c>
      <c r="G6474" s="11" t="str">
        <f>IFERROR(INDEX(lvl_5[],MATCH(M6474,lvl_5[ID],0),MATCH(_xlfn.CONCAT(TEXT(K6474,"##0"),"_",TEXT(L6474,"##0")),lvl_5[#Headers],0)),"Нет")</f>
        <v>Одинокий феникс</v>
      </c>
      <c r="H6474" s="11" t="str">
        <f>IFERROR(INDEX(lvl_6[],MATCH(N6474,lvl_6[ID],0),MATCH(_xlfn.CONCAT(K6474,"_",L6474,"_",M6474),lvl_6[#Headers],0)),"Нет")</f>
        <v>Нет</v>
      </c>
      <c r="I6474" s="12">
        <v>1</v>
      </c>
      <c r="J6474" s="12">
        <v>4</v>
      </c>
      <c r="K6474" s="12">
        <v>1</v>
      </c>
      <c r="L6474" s="12">
        <v>5</v>
      </c>
      <c r="M6474" s="12">
        <v>25</v>
      </c>
      <c r="N6474" s="12">
        <v>2150</v>
      </c>
      <c r="O6474" s="12">
        <f>COUNTIF($P$2:P6474,P6474)</f>
        <v>1</v>
      </c>
      <c r="P6474" s="12" t="str">
        <f t="shared" si="363"/>
        <v>14105252150</v>
      </c>
      <c r="Q6474" s="12" t="str">
        <f t="shared" si="364"/>
        <v>141052521500001</v>
      </c>
      <c r="R6474" s="20" t="s">
        <v>4902</v>
      </c>
      <c r="AB6474" s="12" t="s">
        <v>914</v>
      </c>
      <c r="AC6474" s="12" t="s">
        <v>100</v>
      </c>
      <c r="AD6474" s="12" t="s">
        <v>869</v>
      </c>
      <c r="BN6474" s="12">
        <v>1</v>
      </c>
      <c r="BP6474" s="12" t="s">
        <v>3805</v>
      </c>
      <c r="BR6474" s="9" t="s">
        <v>100</v>
      </c>
      <c r="BS6474" s="9" t="s">
        <v>100</v>
      </c>
      <c r="BT6474" s="9" t="s">
        <v>5094</v>
      </c>
      <c r="BU6474" s="9" t="s">
        <v>5097</v>
      </c>
      <c r="BV6474" s="9" t="s">
        <v>100</v>
      </c>
      <c r="BW6474" s="9" t="s">
        <v>100</v>
      </c>
      <c r="BX6474" s="9" t="s">
        <v>100</v>
      </c>
      <c r="BY6474" s="9" t="s">
        <v>100</v>
      </c>
    </row>
    <row r="6475" spans="1:77" ht="45" x14ac:dyDescent="0.25">
      <c r="A6475" s="12">
        <v>1</v>
      </c>
      <c r="B6475" s="11" t="str">
        <f t="shared" si="362"/>
        <v>Общий расчет. Анализ даты. Анализ даты. Символические звезды. Одинокий феникс. Нет</v>
      </c>
      <c r="C6475" s="11" t="str">
        <f>IFERROR(VLOOKUP(I6475,lvl_1[],2,FALSE),"Нет")</f>
        <v>Общий расчет</v>
      </c>
      <c r="D6475" s="11" t="str">
        <f>IFERROR(VLOOKUP(Rule!J6475,lvl_2[],2,FALSE),"Нет")</f>
        <v>Анализ даты</v>
      </c>
      <c r="E6475" s="11" t="str">
        <f>IFERROR(VLOOKUP(Rule!K6475,lvl_3[],2,FALSE),"Нет")</f>
        <v>Анализ даты</v>
      </c>
      <c r="F6475" s="11" t="str">
        <f>IFERROR(INDEX(lvl_4[],MATCH(L6475,lvl_4[ID],0),MATCH(TEXT(K6475,"##0"),lvl_4[#Headers],0)),"Нет")</f>
        <v>Символические звезды</v>
      </c>
      <c r="G6475" s="11" t="str">
        <f>IFERROR(INDEX(lvl_5[],MATCH(M6475,lvl_5[ID],0),MATCH(_xlfn.CONCAT(TEXT(K6475,"##0"),"_",TEXT(L6475,"##0")),lvl_5[#Headers],0)),"Нет")</f>
        <v>Одинокий феникс</v>
      </c>
      <c r="H6475" s="11" t="str">
        <f>IFERROR(INDEX(lvl_6[],MATCH(N6475,lvl_6[ID],0),MATCH(_xlfn.CONCAT(K6475,"_",L6475,"_",M6475),lvl_6[#Headers],0)),"Нет")</f>
        <v>Нет</v>
      </c>
      <c r="I6475" s="12">
        <v>1</v>
      </c>
      <c r="J6475" s="12">
        <v>4</v>
      </c>
      <c r="K6475" s="12">
        <v>1</v>
      </c>
      <c r="L6475" s="12">
        <v>5</v>
      </c>
      <c r="M6475" s="12">
        <v>25</v>
      </c>
      <c r="N6475" s="12">
        <v>2151</v>
      </c>
      <c r="O6475" s="12">
        <f>COUNTIF($P$2:P6475,P6475)</f>
        <v>1</v>
      </c>
      <c r="P6475" s="12" t="str">
        <f t="shared" si="363"/>
        <v>14105252151</v>
      </c>
      <c r="Q6475" s="12" t="str">
        <f t="shared" si="364"/>
        <v>141052521510001</v>
      </c>
      <c r="R6475" s="20" t="s">
        <v>4903</v>
      </c>
      <c r="AB6475" s="12" t="s">
        <v>903</v>
      </c>
      <c r="AC6475" s="12" t="s">
        <v>100</v>
      </c>
      <c r="AD6475" s="12" t="s">
        <v>863</v>
      </c>
      <c r="BN6475" s="12">
        <v>1</v>
      </c>
      <c r="BP6475" s="12" t="s">
        <v>3805</v>
      </c>
      <c r="BR6475" s="9" t="s">
        <v>100</v>
      </c>
      <c r="BS6475" s="9" t="s">
        <v>100</v>
      </c>
      <c r="BT6475" s="9" t="s">
        <v>5096</v>
      </c>
      <c r="BU6475" s="9" t="s">
        <v>5106</v>
      </c>
      <c r="BV6475" s="9" t="s">
        <v>100</v>
      </c>
      <c r="BW6475" s="9" t="s">
        <v>100</v>
      </c>
      <c r="BX6475" s="9" t="s">
        <v>100</v>
      </c>
      <c r="BY6475" s="9" t="s">
        <v>100</v>
      </c>
    </row>
    <row r="6476" spans="1:77" ht="45" x14ac:dyDescent="0.25">
      <c r="A6476" s="12">
        <v>1</v>
      </c>
      <c r="B6476" s="11" t="str">
        <f t="shared" si="362"/>
        <v>Общий расчет. Анализ даты. Анализ даты. Символические звезды. Демон пустоты. Нет</v>
      </c>
      <c r="C6476" s="11" t="str">
        <f>IFERROR(VLOOKUP(I6476,lvl_1[],2,FALSE),"Нет")</f>
        <v>Общий расчет</v>
      </c>
      <c r="D6476" s="11" t="str">
        <f>IFERROR(VLOOKUP(Rule!J6476,lvl_2[],2,FALSE),"Нет")</f>
        <v>Анализ даты</v>
      </c>
      <c r="E6476" s="11" t="str">
        <f>IFERROR(VLOOKUP(Rule!K6476,lvl_3[],2,FALSE),"Нет")</f>
        <v>Анализ даты</v>
      </c>
      <c r="F6476" s="11" t="str">
        <f>IFERROR(INDEX(lvl_4[],MATCH(L6476,lvl_4[ID],0),MATCH(TEXT(K6476,"##0"),lvl_4[#Headers],0)),"Нет")</f>
        <v>Символические звезды</v>
      </c>
      <c r="G6476" s="11" t="str">
        <f>IFERROR(INDEX(lvl_5[],MATCH(M6476,lvl_5[ID],0),MATCH(_xlfn.CONCAT(TEXT(K6476,"##0"),"_",TEXT(L6476,"##0")),lvl_5[#Headers],0)),"Нет")</f>
        <v>Демон пустоты</v>
      </c>
      <c r="H6476" s="11" t="str">
        <f>IFERROR(INDEX(lvl_6[],MATCH(N6476,lvl_6[ID],0),MATCH(_xlfn.CONCAT(K6476,"_",L6476,"_",M6476),lvl_6[#Headers],0)),"Нет")</f>
        <v>Нет</v>
      </c>
      <c r="I6476" s="12">
        <v>1</v>
      </c>
      <c r="J6476" s="12">
        <v>4</v>
      </c>
      <c r="K6476" s="12">
        <v>1</v>
      </c>
      <c r="L6476" s="12">
        <v>5</v>
      </c>
      <c r="M6476" s="12">
        <v>26</v>
      </c>
      <c r="N6476" s="12">
        <v>2152</v>
      </c>
      <c r="O6476" s="12">
        <f>COUNTIF($P$2:P6476,P6476)</f>
        <v>1</v>
      </c>
      <c r="P6476" s="12" t="str">
        <f t="shared" si="363"/>
        <v>14105262152</v>
      </c>
      <c r="Q6476" s="12" t="str">
        <f t="shared" si="364"/>
        <v>141052621520001</v>
      </c>
      <c r="R6476" s="20" t="s">
        <v>4904</v>
      </c>
      <c r="AB6476" s="12" t="s">
        <v>899</v>
      </c>
      <c r="AC6476" s="12" t="s">
        <v>100</v>
      </c>
      <c r="AD6476" s="12" t="s">
        <v>869</v>
      </c>
      <c r="BN6476" s="12">
        <v>1</v>
      </c>
      <c r="BP6476" s="12" t="s">
        <v>3805</v>
      </c>
      <c r="BR6476" s="9" t="s">
        <v>100</v>
      </c>
      <c r="BS6476" s="9" t="s">
        <v>100</v>
      </c>
      <c r="BT6476" s="9" t="s">
        <v>5112</v>
      </c>
      <c r="BU6476" s="9" t="s">
        <v>5097</v>
      </c>
      <c r="BV6476" s="9" t="s">
        <v>100</v>
      </c>
      <c r="BW6476" s="9" t="s">
        <v>100</v>
      </c>
      <c r="BX6476" s="9" t="s">
        <v>100</v>
      </c>
      <c r="BY6476" s="9" t="s">
        <v>100</v>
      </c>
    </row>
    <row r="6477" spans="1:77" ht="45" x14ac:dyDescent="0.25">
      <c r="A6477" s="12">
        <v>1</v>
      </c>
      <c r="B6477" s="11" t="str">
        <f t="shared" si="362"/>
        <v>Общий расчет. Анализ даты. Анализ даты. Символические звезды. Демон пустоты. Нет</v>
      </c>
      <c r="C6477" s="11" t="str">
        <f>IFERROR(VLOOKUP(I6477,lvl_1[],2,FALSE),"Нет")</f>
        <v>Общий расчет</v>
      </c>
      <c r="D6477" s="11" t="str">
        <f>IFERROR(VLOOKUP(Rule!J6477,lvl_2[],2,FALSE),"Нет")</f>
        <v>Анализ даты</v>
      </c>
      <c r="E6477" s="11" t="str">
        <f>IFERROR(VLOOKUP(Rule!K6477,lvl_3[],2,FALSE),"Нет")</f>
        <v>Анализ даты</v>
      </c>
      <c r="F6477" s="11" t="str">
        <f>IFERROR(INDEX(lvl_4[],MATCH(L6477,lvl_4[ID],0),MATCH(TEXT(K6477,"##0"),lvl_4[#Headers],0)),"Нет")</f>
        <v>Символические звезды</v>
      </c>
      <c r="G6477" s="11" t="str">
        <f>IFERROR(INDEX(lvl_5[],MATCH(M6477,lvl_5[ID],0),MATCH(_xlfn.CONCAT(TEXT(K6477,"##0"),"_",TEXT(L6477,"##0")),lvl_5[#Headers],0)),"Нет")</f>
        <v>Демон пустоты</v>
      </c>
      <c r="H6477" s="11" t="str">
        <f>IFERROR(INDEX(lvl_6[],MATCH(N6477,lvl_6[ID],0),MATCH(_xlfn.CONCAT(K6477,"_",L6477,"_",M6477),lvl_6[#Headers],0)),"Нет")</f>
        <v>Нет</v>
      </c>
      <c r="I6477" s="12">
        <v>1</v>
      </c>
      <c r="J6477" s="12">
        <v>4</v>
      </c>
      <c r="K6477" s="12">
        <v>1</v>
      </c>
      <c r="L6477" s="12">
        <v>5</v>
      </c>
      <c r="M6477" s="12">
        <v>26</v>
      </c>
      <c r="N6477" s="12">
        <v>2153</v>
      </c>
      <c r="O6477" s="12">
        <f>COUNTIF($P$2:P6477,P6477)</f>
        <v>1</v>
      </c>
      <c r="P6477" s="12" t="str">
        <f t="shared" si="363"/>
        <v>14105262153</v>
      </c>
      <c r="Q6477" s="12" t="str">
        <f t="shared" si="364"/>
        <v>141052621530001</v>
      </c>
      <c r="R6477" s="20" t="s">
        <v>4905</v>
      </c>
      <c r="AB6477" s="12" t="s">
        <v>899</v>
      </c>
      <c r="AC6477" s="12" t="s">
        <v>100</v>
      </c>
      <c r="AD6477" s="12" t="s">
        <v>867</v>
      </c>
      <c r="BN6477" s="12">
        <v>1</v>
      </c>
      <c r="BP6477" s="12" t="s">
        <v>3805</v>
      </c>
      <c r="BR6477" s="9" t="s">
        <v>100</v>
      </c>
      <c r="BS6477" s="9" t="s">
        <v>100</v>
      </c>
      <c r="BT6477" s="9" t="s">
        <v>5112</v>
      </c>
      <c r="BU6477" s="9" t="s">
        <v>5093</v>
      </c>
      <c r="BV6477" s="9" t="s">
        <v>100</v>
      </c>
      <c r="BW6477" s="9" t="s">
        <v>100</v>
      </c>
      <c r="BX6477" s="9" t="s">
        <v>100</v>
      </c>
      <c r="BY6477" s="9" t="s">
        <v>100</v>
      </c>
    </row>
    <row r="6478" spans="1:77" ht="45" x14ac:dyDescent="0.25">
      <c r="A6478" s="12">
        <v>1</v>
      </c>
      <c r="B6478" s="11" t="str">
        <f t="shared" si="362"/>
        <v>Общий расчет. Анализ даты. Анализ даты. Символические звезды. Демон пустоты. Нет</v>
      </c>
      <c r="C6478" s="11" t="str">
        <f>IFERROR(VLOOKUP(I6478,lvl_1[],2,FALSE),"Нет")</f>
        <v>Общий расчет</v>
      </c>
      <c r="D6478" s="11" t="str">
        <f>IFERROR(VLOOKUP(Rule!J6478,lvl_2[],2,FALSE),"Нет")</f>
        <v>Анализ даты</v>
      </c>
      <c r="E6478" s="11" t="str">
        <f>IFERROR(VLOOKUP(Rule!K6478,lvl_3[],2,FALSE),"Нет")</f>
        <v>Анализ даты</v>
      </c>
      <c r="F6478" s="11" t="str">
        <f>IFERROR(INDEX(lvl_4[],MATCH(L6478,lvl_4[ID],0),MATCH(TEXT(K6478,"##0"),lvl_4[#Headers],0)),"Нет")</f>
        <v>Символические звезды</v>
      </c>
      <c r="G6478" s="11" t="str">
        <f>IFERROR(INDEX(lvl_5[],MATCH(M6478,lvl_5[ID],0),MATCH(_xlfn.CONCAT(TEXT(K6478,"##0"),"_",TEXT(L6478,"##0")),lvl_5[#Headers],0)),"Нет")</f>
        <v>Демон пустоты</v>
      </c>
      <c r="H6478" s="11" t="str">
        <f>IFERROR(INDEX(lvl_6[],MATCH(N6478,lvl_6[ID],0),MATCH(_xlfn.CONCAT(K6478,"_",L6478,"_",M6478),lvl_6[#Headers],0)),"Нет")</f>
        <v>Нет</v>
      </c>
      <c r="I6478" s="12">
        <v>1</v>
      </c>
      <c r="J6478" s="12">
        <v>4</v>
      </c>
      <c r="K6478" s="12">
        <v>1</v>
      </c>
      <c r="L6478" s="12">
        <v>5</v>
      </c>
      <c r="M6478" s="12">
        <v>26</v>
      </c>
      <c r="N6478" s="12">
        <v>2154</v>
      </c>
      <c r="O6478" s="12">
        <f>COUNTIF($P$2:P6478,P6478)</f>
        <v>1</v>
      </c>
      <c r="P6478" s="12" t="str">
        <f t="shared" si="363"/>
        <v>14105262154</v>
      </c>
      <c r="Q6478" s="12" t="str">
        <f t="shared" si="364"/>
        <v>141052621540001</v>
      </c>
      <c r="R6478" s="20" t="s">
        <v>4906</v>
      </c>
      <c r="AB6478" s="12" t="s">
        <v>899</v>
      </c>
      <c r="AC6478" s="12" t="s">
        <v>100</v>
      </c>
      <c r="AD6478" s="12" t="s">
        <v>865</v>
      </c>
      <c r="BN6478" s="12">
        <v>1</v>
      </c>
      <c r="BP6478" s="12" t="s">
        <v>3805</v>
      </c>
      <c r="BR6478" s="9" t="s">
        <v>100</v>
      </c>
      <c r="BS6478" s="9" t="s">
        <v>100</v>
      </c>
      <c r="BT6478" s="9" t="s">
        <v>5112</v>
      </c>
      <c r="BU6478" s="9" t="s">
        <v>5108</v>
      </c>
      <c r="BV6478" s="9" t="s">
        <v>100</v>
      </c>
      <c r="BW6478" s="9" t="s">
        <v>100</v>
      </c>
      <c r="BX6478" s="9" t="s">
        <v>100</v>
      </c>
      <c r="BY6478" s="9" t="s">
        <v>100</v>
      </c>
    </row>
    <row r="6479" spans="1:77" ht="45" x14ac:dyDescent="0.25">
      <c r="A6479" s="12">
        <v>1</v>
      </c>
      <c r="B6479" s="11" t="str">
        <f t="shared" si="362"/>
        <v>Общий расчет. Анализ даты. Анализ даты. Символические звезды. Демон пустоты. Нет</v>
      </c>
      <c r="C6479" s="11" t="str">
        <f>IFERROR(VLOOKUP(I6479,lvl_1[],2,FALSE),"Нет")</f>
        <v>Общий расчет</v>
      </c>
      <c r="D6479" s="11" t="str">
        <f>IFERROR(VLOOKUP(Rule!J6479,lvl_2[],2,FALSE),"Нет")</f>
        <v>Анализ даты</v>
      </c>
      <c r="E6479" s="11" t="str">
        <f>IFERROR(VLOOKUP(Rule!K6479,lvl_3[],2,FALSE),"Нет")</f>
        <v>Анализ даты</v>
      </c>
      <c r="F6479" s="11" t="str">
        <f>IFERROR(INDEX(lvl_4[],MATCH(L6479,lvl_4[ID],0),MATCH(TEXT(K6479,"##0"),lvl_4[#Headers],0)),"Нет")</f>
        <v>Символические звезды</v>
      </c>
      <c r="G6479" s="11" t="str">
        <f>IFERROR(INDEX(lvl_5[],MATCH(M6479,lvl_5[ID],0),MATCH(_xlfn.CONCAT(TEXT(K6479,"##0"),"_",TEXT(L6479,"##0")),lvl_5[#Headers],0)),"Нет")</f>
        <v>Демон пустоты</v>
      </c>
      <c r="H6479" s="11" t="str">
        <f>IFERROR(INDEX(lvl_6[],MATCH(N6479,lvl_6[ID],0),MATCH(_xlfn.CONCAT(K6479,"_",L6479,"_",M6479),lvl_6[#Headers],0)),"Нет")</f>
        <v>Нет</v>
      </c>
      <c r="I6479" s="12">
        <v>1</v>
      </c>
      <c r="J6479" s="12">
        <v>4</v>
      </c>
      <c r="K6479" s="12">
        <v>1</v>
      </c>
      <c r="L6479" s="12">
        <v>5</v>
      </c>
      <c r="M6479" s="12">
        <v>26</v>
      </c>
      <c r="N6479" s="12">
        <v>2155</v>
      </c>
      <c r="O6479" s="12">
        <f>COUNTIF($P$2:P6479,P6479)</f>
        <v>1</v>
      </c>
      <c r="P6479" s="12" t="str">
        <f t="shared" si="363"/>
        <v>14105262155</v>
      </c>
      <c r="Q6479" s="12" t="str">
        <f t="shared" si="364"/>
        <v>141052621550001</v>
      </c>
      <c r="R6479" s="20" t="s">
        <v>4907</v>
      </c>
      <c r="AB6479" s="12" t="s">
        <v>899</v>
      </c>
      <c r="AC6479" s="12" t="s">
        <v>100</v>
      </c>
      <c r="AD6479" s="12" t="s">
        <v>863</v>
      </c>
      <c r="BN6479" s="12">
        <v>1</v>
      </c>
      <c r="BP6479" s="12" t="s">
        <v>3805</v>
      </c>
      <c r="BR6479" s="9" t="s">
        <v>100</v>
      </c>
      <c r="BS6479" s="9" t="s">
        <v>100</v>
      </c>
      <c r="BT6479" s="9" t="s">
        <v>5112</v>
      </c>
      <c r="BU6479" s="9" t="s">
        <v>5106</v>
      </c>
      <c r="BV6479" s="9" t="s">
        <v>100</v>
      </c>
      <c r="BW6479" s="9" t="s">
        <v>100</v>
      </c>
      <c r="BX6479" s="9" t="s">
        <v>100</v>
      </c>
      <c r="BY6479" s="9" t="s">
        <v>100</v>
      </c>
    </row>
    <row r="6480" spans="1:77" ht="45" x14ac:dyDescent="0.25">
      <c r="A6480" s="12">
        <v>1</v>
      </c>
      <c r="B6480" s="11" t="str">
        <f t="shared" si="362"/>
        <v>Общий расчет. Анализ даты. Анализ даты. Символические звезды. Демон пустоты. Нет</v>
      </c>
      <c r="C6480" s="11" t="str">
        <f>IFERROR(VLOOKUP(I6480,lvl_1[],2,FALSE),"Нет")</f>
        <v>Общий расчет</v>
      </c>
      <c r="D6480" s="11" t="str">
        <f>IFERROR(VLOOKUP(Rule!J6480,lvl_2[],2,FALSE),"Нет")</f>
        <v>Анализ даты</v>
      </c>
      <c r="E6480" s="11" t="str">
        <f>IFERROR(VLOOKUP(Rule!K6480,lvl_3[],2,FALSE),"Нет")</f>
        <v>Анализ даты</v>
      </c>
      <c r="F6480" s="11" t="str">
        <f>IFERROR(INDEX(lvl_4[],MATCH(L6480,lvl_4[ID],0),MATCH(TEXT(K6480,"##0"),lvl_4[#Headers],0)),"Нет")</f>
        <v>Символические звезды</v>
      </c>
      <c r="G6480" s="11" t="str">
        <f>IFERROR(INDEX(lvl_5[],MATCH(M6480,lvl_5[ID],0),MATCH(_xlfn.CONCAT(TEXT(K6480,"##0"),"_",TEXT(L6480,"##0")),lvl_5[#Headers],0)),"Нет")</f>
        <v>Демон пустоты</v>
      </c>
      <c r="H6480" s="11" t="str">
        <f>IFERROR(INDEX(lvl_6[],MATCH(N6480,lvl_6[ID],0),MATCH(_xlfn.CONCAT(K6480,"_",L6480,"_",M6480),lvl_6[#Headers],0)),"Нет")</f>
        <v>Нет</v>
      </c>
      <c r="I6480" s="12">
        <v>1</v>
      </c>
      <c r="J6480" s="12">
        <v>4</v>
      </c>
      <c r="K6480" s="12">
        <v>1</v>
      </c>
      <c r="L6480" s="12">
        <v>5</v>
      </c>
      <c r="M6480" s="12">
        <v>26</v>
      </c>
      <c r="N6480" s="12">
        <v>2156</v>
      </c>
      <c r="O6480" s="12">
        <f>COUNTIF($P$2:P6480,P6480)</f>
        <v>1</v>
      </c>
      <c r="P6480" s="12" t="str">
        <f t="shared" si="363"/>
        <v>14105262156</v>
      </c>
      <c r="Q6480" s="12" t="str">
        <f t="shared" si="364"/>
        <v>141052621560001</v>
      </c>
      <c r="R6480" s="20" t="s">
        <v>4908</v>
      </c>
      <c r="AB6480" s="12" t="s">
        <v>899</v>
      </c>
      <c r="AC6480" s="12" t="s">
        <v>100</v>
      </c>
      <c r="AD6480" s="12" t="s">
        <v>861</v>
      </c>
      <c r="BN6480" s="12">
        <v>1</v>
      </c>
      <c r="BP6480" s="12" t="s">
        <v>3805</v>
      </c>
      <c r="BR6480" s="9" t="s">
        <v>100</v>
      </c>
      <c r="BS6480" s="9" t="s">
        <v>100</v>
      </c>
      <c r="BT6480" s="9" t="s">
        <v>5112</v>
      </c>
      <c r="BU6480" s="9" t="s">
        <v>5092</v>
      </c>
      <c r="BV6480" s="9" t="s">
        <v>100</v>
      </c>
      <c r="BW6480" s="9" t="s">
        <v>100</v>
      </c>
      <c r="BX6480" s="9" t="s">
        <v>100</v>
      </c>
      <c r="BY6480" s="9" t="s">
        <v>100</v>
      </c>
    </row>
    <row r="6481" spans="1:77" ht="45" x14ac:dyDescent="0.25">
      <c r="A6481" s="12">
        <v>1</v>
      </c>
      <c r="B6481" s="11" t="str">
        <f t="shared" si="362"/>
        <v>Общий расчет. Анализ даты. Анализ даты. Символические звезды. Демон пустоты. Нет</v>
      </c>
      <c r="C6481" s="11" t="str">
        <f>IFERROR(VLOOKUP(I6481,lvl_1[],2,FALSE),"Нет")</f>
        <v>Общий расчет</v>
      </c>
      <c r="D6481" s="11" t="str">
        <f>IFERROR(VLOOKUP(Rule!J6481,lvl_2[],2,FALSE),"Нет")</f>
        <v>Анализ даты</v>
      </c>
      <c r="E6481" s="11" t="str">
        <f>IFERROR(VLOOKUP(Rule!K6481,lvl_3[],2,FALSE),"Нет")</f>
        <v>Анализ даты</v>
      </c>
      <c r="F6481" s="11" t="str">
        <f>IFERROR(INDEX(lvl_4[],MATCH(L6481,lvl_4[ID],0),MATCH(TEXT(K6481,"##0"),lvl_4[#Headers],0)),"Нет")</f>
        <v>Символические звезды</v>
      </c>
      <c r="G6481" s="11" t="str">
        <f>IFERROR(INDEX(lvl_5[],MATCH(M6481,lvl_5[ID],0),MATCH(_xlfn.CONCAT(TEXT(K6481,"##0"),"_",TEXT(L6481,"##0")),lvl_5[#Headers],0)),"Нет")</f>
        <v>Демон пустоты</v>
      </c>
      <c r="H6481" s="11" t="str">
        <f>IFERROR(INDEX(lvl_6[],MATCH(N6481,lvl_6[ID],0),MATCH(_xlfn.CONCAT(K6481,"_",L6481,"_",M6481),lvl_6[#Headers],0)),"Нет")</f>
        <v>Нет</v>
      </c>
      <c r="I6481" s="12">
        <v>1</v>
      </c>
      <c r="J6481" s="12">
        <v>4</v>
      </c>
      <c r="K6481" s="12">
        <v>1</v>
      </c>
      <c r="L6481" s="12">
        <v>5</v>
      </c>
      <c r="M6481" s="12">
        <v>26</v>
      </c>
      <c r="N6481" s="12">
        <v>2157</v>
      </c>
      <c r="O6481" s="12">
        <f>COUNTIF($P$2:P6481,P6481)</f>
        <v>1</v>
      </c>
      <c r="P6481" s="12" t="str">
        <f t="shared" si="363"/>
        <v>14105262157</v>
      </c>
      <c r="Q6481" s="12" t="str">
        <f t="shared" si="364"/>
        <v>141052621570001</v>
      </c>
      <c r="R6481" s="20" t="s">
        <v>4909</v>
      </c>
      <c r="AB6481" s="12" t="s">
        <v>899</v>
      </c>
      <c r="AC6481" s="12" t="s">
        <v>100</v>
      </c>
      <c r="AD6481" s="12" t="s">
        <v>859</v>
      </c>
      <c r="BN6481" s="12">
        <v>1</v>
      </c>
      <c r="BP6481" s="12" t="s">
        <v>3805</v>
      </c>
      <c r="BR6481" s="9" t="s">
        <v>100</v>
      </c>
      <c r="BS6481" s="9" t="s">
        <v>100</v>
      </c>
      <c r="BT6481" s="9" t="s">
        <v>5112</v>
      </c>
      <c r="BU6481" s="9" t="s">
        <v>5101</v>
      </c>
      <c r="BV6481" s="9" t="s">
        <v>100</v>
      </c>
      <c r="BW6481" s="9" t="s">
        <v>100</v>
      </c>
      <c r="BX6481" s="9" t="s">
        <v>100</v>
      </c>
      <c r="BY6481" s="9" t="s">
        <v>100</v>
      </c>
    </row>
    <row r="6482" spans="1:77" ht="45" x14ac:dyDescent="0.25">
      <c r="A6482" s="12">
        <v>1</v>
      </c>
      <c r="B6482" s="11" t="str">
        <f t="shared" si="362"/>
        <v>Общий расчет. Анализ даты. Анализ даты. Символические звезды. Демон пустоты. Нет</v>
      </c>
      <c r="C6482" s="11" t="str">
        <f>IFERROR(VLOOKUP(I6482,lvl_1[],2,FALSE),"Нет")</f>
        <v>Общий расчет</v>
      </c>
      <c r="D6482" s="11" t="str">
        <f>IFERROR(VLOOKUP(Rule!J6482,lvl_2[],2,FALSE),"Нет")</f>
        <v>Анализ даты</v>
      </c>
      <c r="E6482" s="11" t="str">
        <f>IFERROR(VLOOKUP(Rule!K6482,lvl_3[],2,FALSE),"Нет")</f>
        <v>Анализ даты</v>
      </c>
      <c r="F6482" s="11" t="str">
        <f>IFERROR(INDEX(lvl_4[],MATCH(L6482,lvl_4[ID],0),MATCH(TEXT(K6482,"##0"),lvl_4[#Headers],0)),"Нет")</f>
        <v>Символические звезды</v>
      </c>
      <c r="G6482" s="11" t="str">
        <f>IFERROR(INDEX(lvl_5[],MATCH(M6482,lvl_5[ID],0),MATCH(_xlfn.CONCAT(TEXT(K6482,"##0"),"_",TEXT(L6482,"##0")),lvl_5[#Headers],0)),"Нет")</f>
        <v>Демон пустоты</v>
      </c>
      <c r="H6482" s="11" t="str">
        <f>IFERROR(INDEX(lvl_6[],MATCH(N6482,lvl_6[ID],0),MATCH(_xlfn.CONCAT(K6482,"_",L6482,"_",M6482),lvl_6[#Headers],0)),"Нет")</f>
        <v>Нет</v>
      </c>
      <c r="I6482" s="12">
        <v>1</v>
      </c>
      <c r="J6482" s="12">
        <v>4</v>
      </c>
      <c r="K6482" s="12">
        <v>1</v>
      </c>
      <c r="L6482" s="12">
        <v>5</v>
      </c>
      <c r="M6482" s="12">
        <v>26</v>
      </c>
      <c r="N6482" s="12">
        <v>2158</v>
      </c>
      <c r="O6482" s="12">
        <f>COUNTIF($P$2:P6482,P6482)</f>
        <v>1</v>
      </c>
      <c r="P6482" s="12" t="str">
        <f t="shared" si="363"/>
        <v>14105262158</v>
      </c>
      <c r="Q6482" s="12" t="str">
        <f t="shared" si="364"/>
        <v>141052621580001</v>
      </c>
      <c r="R6482" s="20" t="s">
        <v>4910</v>
      </c>
      <c r="AB6482" s="12" t="s">
        <v>901</v>
      </c>
      <c r="AC6482" s="12" t="s">
        <v>100</v>
      </c>
      <c r="AD6482" s="12" t="s">
        <v>870</v>
      </c>
      <c r="BN6482" s="12">
        <v>1</v>
      </c>
      <c r="BP6482" s="12" t="s">
        <v>3805</v>
      </c>
      <c r="BR6482" s="9" t="s">
        <v>100</v>
      </c>
      <c r="BS6482" s="9" t="s">
        <v>100</v>
      </c>
      <c r="BT6482" s="9" t="s">
        <v>5111</v>
      </c>
      <c r="BU6482" s="9" t="s">
        <v>5099</v>
      </c>
      <c r="BV6482" s="9" t="s">
        <v>100</v>
      </c>
      <c r="BW6482" s="9" t="s">
        <v>100</v>
      </c>
      <c r="BX6482" s="9" t="s">
        <v>100</v>
      </c>
      <c r="BY6482" s="9" t="s">
        <v>100</v>
      </c>
    </row>
    <row r="6483" spans="1:77" ht="45" x14ac:dyDescent="0.25">
      <c r="A6483" s="12">
        <v>1</v>
      </c>
      <c r="B6483" s="11" t="str">
        <f t="shared" si="362"/>
        <v>Общий расчет. Анализ даты. Анализ даты. Символические звезды. Демон пустоты. Нет</v>
      </c>
      <c r="C6483" s="11" t="str">
        <f>IFERROR(VLOOKUP(I6483,lvl_1[],2,FALSE),"Нет")</f>
        <v>Общий расчет</v>
      </c>
      <c r="D6483" s="11" t="str">
        <f>IFERROR(VLOOKUP(Rule!J6483,lvl_2[],2,FALSE),"Нет")</f>
        <v>Анализ даты</v>
      </c>
      <c r="E6483" s="11" t="str">
        <f>IFERROR(VLOOKUP(Rule!K6483,lvl_3[],2,FALSE),"Нет")</f>
        <v>Анализ даты</v>
      </c>
      <c r="F6483" s="11" t="str">
        <f>IFERROR(INDEX(lvl_4[],MATCH(L6483,lvl_4[ID],0),MATCH(TEXT(K6483,"##0"),lvl_4[#Headers],0)),"Нет")</f>
        <v>Символические звезды</v>
      </c>
      <c r="G6483" s="11" t="str">
        <f>IFERROR(INDEX(lvl_5[],MATCH(M6483,lvl_5[ID],0),MATCH(_xlfn.CONCAT(TEXT(K6483,"##0"),"_",TEXT(L6483,"##0")),lvl_5[#Headers],0)),"Нет")</f>
        <v>Демон пустоты</v>
      </c>
      <c r="H6483" s="11" t="str">
        <f>IFERROR(INDEX(lvl_6[],MATCH(N6483,lvl_6[ID],0),MATCH(_xlfn.CONCAT(K6483,"_",L6483,"_",M6483),lvl_6[#Headers],0)),"Нет")</f>
        <v>Нет</v>
      </c>
      <c r="I6483" s="12">
        <v>1</v>
      </c>
      <c r="J6483" s="12">
        <v>4</v>
      </c>
      <c r="K6483" s="12">
        <v>1</v>
      </c>
      <c r="L6483" s="12">
        <v>5</v>
      </c>
      <c r="M6483" s="12">
        <v>26</v>
      </c>
      <c r="N6483" s="12">
        <v>2159</v>
      </c>
      <c r="O6483" s="12">
        <f>COUNTIF($P$2:P6483,P6483)</f>
        <v>1</v>
      </c>
      <c r="P6483" s="12" t="str">
        <f t="shared" si="363"/>
        <v>14105262159</v>
      </c>
      <c r="Q6483" s="12" t="str">
        <f t="shared" si="364"/>
        <v>141052621590001</v>
      </c>
      <c r="R6483" s="20" t="s">
        <v>4911</v>
      </c>
      <c r="AB6483" s="12" t="s">
        <v>901</v>
      </c>
      <c r="AC6483" s="12" t="s">
        <v>100</v>
      </c>
      <c r="AD6483" s="12" t="s">
        <v>868</v>
      </c>
      <c r="BN6483" s="12">
        <v>1</v>
      </c>
      <c r="BP6483" s="12" t="s">
        <v>3805</v>
      </c>
      <c r="BR6483" s="9" t="s">
        <v>100</v>
      </c>
      <c r="BS6483" s="9" t="s">
        <v>100</v>
      </c>
      <c r="BT6483" s="9" t="s">
        <v>5111</v>
      </c>
      <c r="BU6483" s="9" t="s">
        <v>5110</v>
      </c>
      <c r="BV6483" s="9" t="s">
        <v>100</v>
      </c>
      <c r="BW6483" s="9" t="s">
        <v>100</v>
      </c>
      <c r="BX6483" s="9" t="s">
        <v>100</v>
      </c>
      <c r="BY6483" s="9" t="s">
        <v>100</v>
      </c>
    </row>
    <row r="6484" spans="1:77" ht="45" x14ac:dyDescent="0.25">
      <c r="A6484" s="12">
        <v>1</v>
      </c>
      <c r="B6484" s="11" t="str">
        <f t="shared" si="362"/>
        <v>Общий расчет. Анализ даты. Анализ даты. Символические звезды. Демон пустоты. Нет</v>
      </c>
      <c r="C6484" s="11" t="str">
        <f>IFERROR(VLOOKUP(I6484,lvl_1[],2,FALSE),"Нет")</f>
        <v>Общий расчет</v>
      </c>
      <c r="D6484" s="11" t="str">
        <f>IFERROR(VLOOKUP(Rule!J6484,lvl_2[],2,FALSE),"Нет")</f>
        <v>Анализ даты</v>
      </c>
      <c r="E6484" s="11" t="str">
        <f>IFERROR(VLOOKUP(Rule!K6484,lvl_3[],2,FALSE),"Нет")</f>
        <v>Анализ даты</v>
      </c>
      <c r="F6484" s="11" t="str">
        <f>IFERROR(INDEX(lvl_4[],MATCH(L6484,lvl_4[ID],0),MATCH(TEXT(K6484,"##0"),lvl_4[#Headers],0)),"Нет")</f>
        <v>Символические звезды</v>
      </c>
      <c r="G6484" s="11" t="str">
        <f>IFERROR(INDEX(lvl_5[],MATCH(M6484,lvl_5[ID],0),MATCH(_xlfn.CONCAT(TEXT(K6484,"##0"),"_",TEXT(L6484,"##0")),lvl_5[#Headers],0)),"Нет")</f>
        <v>Демон пустоты</v>
      </c>
      <c r="H6484" s="11" t="str">
        <f>IFERROR(INDEX(lvl_6[],MATCH(N6484,lvl_6[ID],0),MATCH(_xlfn.CONCAT(K6484,"_",L6484,"_",M6484),lvl_6[#Headers],0)),"Нет")</f>
        <v>Нет</v>
      </c>
      <c r="I6484" s="12">
        <v>1</v>
      </c>
      <c r="J6484" s="12">
        <v>4</v>
      </c>
      <c r="K6484" s="12">
        <v>1</v>
      </c>
      <c r="L6484" s="12">
        <v>5</v>
      </c>
      <c r="M6484" s="12">
        <v>26</v>
      </c>
      <c r="N6484" s="12">
        <v>2160</v>
      </c>
      <c r="O6484" s="12">
        <f>COUNTIF($P$2:P6484,P6484)</f>
        <v>1</v>
      </c>
      <c r="P6484" s="12" t="str">
        <f t="shared" si="363"/>
        <v>14105262160</v>
      </c>
      <c r="Q6484" s="12" t="str">
        <f t="shared" si="364"/>
        <v>141052621600001</v>
      </c>
      <c r="R6484" s="20" t="s">
        <v>4912</v>
      </c>
      <c r="AB6484" s="12" t="s">
        <v>901</v>
      </c>
      <c r="AC6484" s="12" t="s">
        <v>100</v>
      </c>
      <c r="AD6484" s="12" t="s">
        <v>866</v>
      </c>
      <c r="BN6484" s="12">
        <v>1</v>
      </c>
      <c r="BP6484" s="12" t="s">
        <v>3805</v>
      </c>
      <c r="BR6484" s="9" t="s">
        <v>100</v>
      </c>
      <c r="BS6484" s="9" t="s">
        <v>100</v>
      </c>
      <c r="BT6484" s="9" t="s">
        <v>5111</v>
      </c>
      <c r="BU6484" s="9" t="s">
        <v>5109</v>
      </c>
      <c r="BV6484" s="9" t="s">
        <v>100</v>
      </c>
      <c r="BW6484" s="9" t="s">
        <v>100</v>
      </c>
      <c r="BX6484" s="9" t="s">
        <v>100</v>
      </c>
      <c r="BY6484" s="9" t="s">
        <v>100</v>
      </c>
    </row>
    <row r="6485" spans="1:77" ht="45" x14ac:dyDescent="0.25">
      <c r="A6485" s="12">
        <v>1</v>
      </c>
      <c r="B6485" s="11" t="str">
        <f t="shared" si="362"/>
        <v>Общий расчет. Анализ даты. Анализ даты. Символические звезды. Демон пустоты. Нет</v>
      </c>
      <c r="C6485" s="11" t="str">
        <f>IFERROR(VLOOKUP(I6485,lvl_1[],2,FALSE),"Нет")</f>
        <v>Общий расчет</v>
      </c>
      <c r="D6485" s="11" t="str">
        <f>IFERROR(VLOOKUP(Rule!J6485,lvl_2[],2,FALSE),"Нет")</f>
        <v>Анализ даты</v>
      </c>
      <c r="E6485" s="11" t="str">
        <f>IFERROR(VLOOKUP(Rule!K6485,lvl_3[],2,FALSE),"Нет")</f>
        <v>Анализ даты</v>
      </c>
      <c r="F6485" s="11" t="str">
        <f>IFERROR(INDEX(lvl_4[],MATCH(L6485,lvl_4[ID],0),MATCH(TEXT(K6485,"##0"),lvl_4[#Headers],0)),"Нет")</f>
        <v>Символические звезды</v>
      </c>
      <c r="G6485" s="11" t="str">
        <f>IFERROR(INDEX(lvl_5[],MATCH(M6485,lvl_5[ID],0),MATCH(_xlfn.CONCAT(TEXT(K6485,"##0"),"_",TEXT(L6485,"##0")),lvl_5[#Headers],0)),"Нет")</f>
        <v>Демон пустоты</v>
      </c>
      <c r="H6485" s="11" t="str">
        <f>IFERROR(INDEX(lvl_6[],MATCH(N6485,lvl_6[ID],0),MATCH(_xlfn.CONCAT(K6485,"_",L6485,"_",M6485),lvl_6[#Headers],0)),"Нет")</f>
        <v>Нет</v>
      </c>
      <c r="I6485" s="12">
        <v>1</v>
      </c>
      <c r="J6485" s="12">
        <v>4</v>
      </c>
      <c r="K6485" s="12">
        <v>1</v>
      </c>
      <c r="L6485" s="12">
        <v>5</v>
      </c>
      <c r="M6485" s="12">
        <v>26</v>
      </c>
      <c r="N6485" s="12">
        <v>2161</v>
      </c>
      <c r="O6485" s="12">
        <f>COUNTIF($P$2:P6485,P6485)</f>
        <v>1</v>
      </c>
      <c r="P6485" s="12" t="str">
        <f t="shared" si="363"/>
        <v>14105262161</v>
      </c>
      <c r="Q6485" s="12" t="str">
        <f t="shared" si="364"/>
        <v>141052621610001</v>
      </c>
      <c r="R6485" s="20" t="s">
        <v>4913</v>
      </c>
      <c r="AB6485" s="12" t="s">
        <v>901</v>
      </c>
      <c r="AC6485" s="12" t="s">
        <v>100</v>
      </c>
      <c r="AD6485" s="12" t="s">
        <v>864</v>
      </c>
      <c r="BN6485" s="12">
        <v>1</v>
      </c>
      <c r="BP6485" s="12" t="s">
        <v>3805</v>
      </c>
      <c r="BR6485" s="9" t="s">
        <v>100</v>
      </c>
      <c r="BS6485" s="9" t="s">
        <v>100</v>
      </c>
      <c r="BT6485" s="9" t="s">
        <v>5111</v>
      </c>
      <c r="BU6485" s="9" t="s">
        <v>5107</v>
      </c>
      <c r="BV6485" s="9" t="s">
        <v>100</v>
      </c>
      <c r="BW6485" s="9" t="s">
        <v>100</v>
      </c>
      <c r="BX6485" s="9" t="s">
        <v>100</v>
      </c>
      <c r="BY6485" s="9" t="s">
        <v>100</v>
      </c>
    </row>
    <row r="6486" spans="1:77" ht="45" x14ac:dyDescent="0.25">
      <c r="A6486" s="12">
        <v>1</v>
      </c>
      <c r="B6486" s="11" t="str">
        <f t="shared" si="362"/>
        <v>Общий расчет. Анализ даты. Анализ даты. Символические звезды. Демон пустоты. Нет</v>
      </c>
      <c r="C6486" s="11" t="str">
        <f>IFERROR(VLOOKUP(I6486,lvl_1[],2,FALSE),"Нет")</f>
        <v>Общий расчет</v>
      </c>
      <c r="D6486" s="11" t="str">
        <f>IFERROR(VLOOKUP(Rule!J6486,lvl_2[],2,FALSE),"Нет")</f>
        <v>Анализ даты</v>
      </c>
      <c r="E6486" s="11" t="str">
        <f>IFERROR(VLOOKUP(Rule!K6486,lvl_3[],2,FALSE),"Нет")</f>
        <v>Анализ даты</v>
      </c>
      <c r="F6486" s="11" t="str">
        <f>IFERROR(INDEX(lvl_4[],MATCH(L6486,lvl_4[ID],0),MATCH(TEXT(K6486,"##0"),lvl_4[#Headers],0)),"Нет")</f>
        <v>Символические звезды</v>
      </c>
      <c r="G6486" s="11" t="str">
        <f>IFERROR(INDEX(lvl_5[],MATCH(M6486,lvl_5[ID],0),MATCH(_xlfn.CONCAT(TEXT(K6486,"##0"),"_",TEXT(L6486,"##0")),lvl_5[#Headers],0)),"Нет")</f>
        <v>Демон пустоты</v>
      </c>
      <c r="H6486" s="11" t="str">
        <f>IFERROR(INDEX(lvl_6[],MATCH(N6486,lvl_6[ID],0),MATCH(_xlfn.CONCAT(K6486,"_",L6486,"_",M6486),lvl_6[#Headers],0)),"Нет")</f>
        <v>Нет</v>
      </c>
      <c r="I6486" s="12">
        <v>1</v>
      </c>
      <c r="J6486" s="12">
        <v>4</v>
      </c>
      <c r="K6486" s="12">
        <v>1</v>
      </c>
      <c r="L6486" s="12">
        <v>5</v>
      </c>
      <c r="M6486" s="12">
        <v>26</v>
      </c>
      <c r="N6486" s="12">
        <v>2162</v>
      </c>
      <c r="O6486" s="12">
        <f>COUNTIF($P$2:P6486,P6486)</f>
        <v>1</v>
      </c>
      <c r="P6486" s="12" t="str">
        <f t="shared" si="363"/>
        <v>14105262162</v>
      </c>
      <c r="Q6486" s="12" t="str">
        <f t="shared" si="364"/>
        <v>141052621620001</v>
      </c>
      <c r="R6486" s="20" t="s">
        <v>4914</v>
      </c>
      <c r="AB6486" s="12" t="s">
        <v>901</v>
      </c>
      <c r="AC6486" s="12" t="s">
        <v>100</v>
      </c>
      <c r="AD6486" s="12" t="s">
        <v>862</v>
      </c>
      <c r="BN6486" s="12">
        <v>1</v>
      </c>
      <c r="BP6486" s="12" t="s">
        <v>3805</v>
      </c>
      <c r="BR6486" s="9" t="s">
        <v>100</v>
      </c>
      <c r="BS6486" s="9" t="s">
        <v>100</v>
      </c>
      <c r="BT6486" s="9" t="s">
        <v>5111</v>
      </c>
      <c r="BU6486" s="9" t="s">
        <v>5105</v>
      </c>
      <c r="BV6486" s="9" t="s">
        <v>100</v>
      </c>
      <c r="BW6486" s="9" t="s">
        <v>100</v>
      </c>
      <c r="BX6486" s="9" t="s">
        <v>100</v>
      </c>
      <c r="BY6486" s="9" t="s">
        <v>100</v>
      </c>
    </row>
    <row r="6487" spans="1:77" ht="45" x14ac:dyDescent="0.25">
      <c r="A6487" s="12">
        <v>1</v>
      </c>
      <c r="B6487" s="11" t="str">
        <f t="shared" si="362"/>
        <v>Общий расчет. Анализ даты. Анализ даты. Символические звезды. Демон пустоты. Нет</v>
      </c>
      <c r="C6487" s="11" t="str">
        <f>IFERROR(VLOOKUP(I6487,lvl_1[],2,FALSE),"Нет")</f>
        <v>Общий расчет</v>
      </c>
      <c r="D6487" s="11" t="str">
        <f>IFERROR(VLOOKUP(Rule!J6487,lvl_2[],2,FALSE),"Нет")</f>
        <v>Анализ даты</v>
      </c>
      <c r="E6487" s="11" t="str">
        <f>IFERROR(VLOOKUP(Rule!K6487,lvl_3[],2,FALSE),"Нет")</f>
        <v>Анализ даты</v>
      </c>
      <c r="F6487" s="11" t="str">
        <f>IFERROR(INDEX(lvl_4[],MATCH(L6487,lvl_4[ID],0),MATCH(TEXT(K6487,"##0"),lvl_4[#Headers],0)),"Нет")</f>
        <v>Символические звезды</v>
      </c>
      <c r="G6487" s="11" t="str">
        <f>IFERROR(INDEX(lvl_5[],MATCH(M6487,lvl_5[ID],0),MATCH(_xlfn.CONCAT(TEXT(K6487,"##0"),"_",TEXT(L6487,"##0")),lvl_5[#Headers],0)),"Нет")</f>
        <v>Демон пустоты</v>
      </c>
      <c r="H6487" s="11" t="str">
        <f>IFERROR(INDEX(lvl_6[],MATCH(N6487,lvl_6[ID],0),MATCH(_xlfn.CONCAT(K6487,"_",L6487,"_",M6487),lvl_6[#Headers],0)),"Нет")</f>
        <v>Нет</v>
      </c>
      <c r="I6487" s="12">
        <v>1</v>
      </c>
      <c r="J6487" s="12">
        <v>4</v>
      </c>
      <c r="K6487" s="12">
        <v>1</v>
      </c>
      <c r="L6487" s="12">
        <v>5</v>
      </c>
      <c r="M6487" s="12">
        <v>26</v>
      </c>
      <c r="N6487" s="12">
        <v>2163</v>
      </c>
      <c r="O6487" s="12">
        <f>COUNTIF($P$2:P6487,P6487)</f>
        <v>1</v>
      </c>
      <c r="P6487" s="12" t="str">
        <f t="shared" si="363"/>
        <v>14105262163</v>
      </c>
      <c r="Q6487" s="12" t="str">
        <f t="shared" si="364"/>
        <v>141052621630001</v>
      </c>
      <c r="R6487" s="20" t="s">
        <v>4915</v>
      </c>
      <c r="AB6487" s="12" t="s">
        <v>901</v>
      </c>
      <c r="AC6487" s="12" t="s">
        <v>100</v>
      </c>
      <c r="AD6487" s="12" t="s">
        <v>860</v>
      </c>
      <c r="BN6487" s="12">
        <v>1</v>
      </c>
      <c r="BP6487" s="12" t="s">
        <v>3805</v>
      </c>
      <c r="BR6487" s="9" t="s">
        <v>100</v>
      </c>
      <c r="BS6487" s="9" t="s">
        <v>100</v>
      </c>
      <c r="BT6487" s="9" t="s">
        <v>5111</v>
      </c>
      <c r="BU6487" s="9" t="s">
        <v>5103</v>
      </c>
      <c r="BV6487" s="9" t="s">
        <v>100</v>
      </c>
      <c r="BW6487" s="9" t="s">
        <v>100</v>
      </c>
      <c r="BX6487" s="9" t="s">
        <v>100</v>
      </c>
      <c r="BY6487" s="9" t="s">
        <v>100</v>
      </c>
    </row>
    <row r="6488" spans="1:77" ht="45" x14ac:dyDescent="0.25">
      <c r="A6488" s="12">
        <v>1</v>
      </c>
      <c r="B6488" s="11" t="str">
        <f t="shared" si="362"/>
        <v>Общий расчет. Анализ даты. Анализ даты. Символические звезды. Демон пустоты. Нет</v>
      </c>
      <c r="C6488" s="11" t="str">
        <f>IFERROR(VLOOKUP(I6488,lvl_1[],2,FALSE),"Нет")</f>
        <v>Общий расчет</v>
      </c>
      <c r="D6488" s="11" t="str">
        <f>IFERROR(VLOOKUP(Rule!J6488,lvl_2[],2,FALSE),"Нет")</f>
        <v>Анализ даты</v>
      </c>
      <c r="E6488" s="11" t="str">
        <f>IFERROR(VLOOKUP(Rule!K6488,lvl_3[],2,FALSE),"Нет")</f>
        <v>Анализ даты</v>
      </c>
      <c r="F6488" s="11" t="str">
        <f>IFERROR(INDEX(lvl_4[],MATCH(L6488,lvl_4[ID],0),MATCH(TEXT(K6488,"##0"),lvl_4[#Headers],0)),"Нет")</f>
        <v>Символические звезды</v>
      </c>
      <c r="G6488" s="11" t="str">
        <f>IFERROR(INDEX(lvl_5[],MATCH(M6488,lvl_5[ID],0),MATCH(_xlfn.CONCAT(TEXT(K6488,"##0"),"_",TEXT(L6488,"##0")),lvl_5[#Headers],0)),"Нет")</f>
        <v>Демон пустоты</v>
      </c>
      <c r="H6488" s="11" t="str">
        <f>IFERROR(INDEX(lvl_6[],MATCH(N6488,lvl_6[ID],0),MATCH(_xlfn.CONCAT(K6488,"_",L6488,"_",M6488),lvl_6[#Headers],0)),"Нет")</f>
        <v>Нет</v>
      </c>
      <c r="I6488" s="12">
        <v>1</v>
      </c>
      <c r="J6488" s="12">
        <v>4</v>
      </c>
      <c r="K6488" s="12">
        <v>1</v>
      </c>
      <c r="L6488" s="12">
        <v>5</v>
      </c>
      <c r="M6488" s="12">
        <v>26</v>
      </c>
      <c r="N6488" s="12">
        <v>2164</v>
      </c>
      <c r="O6488" s="12">
        <f>COUNTIF($P$2:P6488,P6488)</f>
        <v>1</v>
      </c>
      <c r="P6488" s="12" t="str">
        <f t="shared" si="363"/>
        <v>14105262164</v>
      </c>
      <c r="Q6488" s="12" t="str">
        <f t="shared" si="364"/>
        <v>141052621640001</v>
      </c>
      <c r="R6488" s="20" t="s">
        <v>4916</v>
      </c>
      <c r="AB6488" s="12" t="s">
        <v>903</v>
      </c>
      <c r="AC6488" s="12" t="s">
        <v>100</v>
      </c>
      <c r="AD6488" s="12" t="s">
        <v>859</v>
      </c>
      <c r="BN6488" s="12">
        <v>1</v>
      </c>
      <c r="BP6488" s="12" t="s">
        <v>3805</v>
      </c>
      <c r="BR6488" s="9" t="s">
        <v>100</v>
      </c>
      <c r="BS6488" s="9" t="s">
        <v>100</v>
      </c>
      <c r="BT6488" s="9" t="s">
        <v>5096</v>
      </c>
      <c r="BU6488" s="9" t="s">
        <v>5101</v>
      </c>
      <c r="BV6488" s="9" t="s">
        <v>100</v>
      </c>
      <c r="BW6488" s="9" t="s">
        <v>100</v>
      </c>
      <c r="BX6488" s="9" t="s">
        <v>100</v>
      </c>
      <c r="BY6488" s="9" t="s">
        <v>100</v>
      </c>
    </row>
    <row r="6489" spans="1:77" ht="45" x14ac:dyDescent="0.25">
      <c r="A6489" s="12">
        <v>1</v>
      </c>
      <c r="B6489" s="11" t="str">
        <f t="shared" si="362"/>
        <v>Общий расчет. Анализ даты. Анализ даты. Символические звезды. Демон пустоты. Нет</v>
      </c>
      <c r="C6489" s="11" t="str">
        <f>IFERROR(VLOOKUP(I6489,lvl_1[],2,FALSE),"Нет")</f>
        <v>Общий расчет</v>
      </c>
      <c r="D6489" s="11" t="str">
        <f>IFERROR(VLOOKUP(Rule!J6489,lvl_2[],2,FALSE),"Нет")</f>
        <v>Анализ даты</v>
      </c>
      <c r="E6489" s="11" t="str">
        <f>IFERROR(VLOOKUP(Rule!K6489,lvl_3[],2,FALSE),"Нет")</f>
        <v>Анализ даты</v>
      </c>
      <c r="F6489" s="11" t="str">
        <f>IFERROR(INDEX(lvl_4[],MATCH(L6489,lvl_4[ID],0),MATCH(TEXT(K6489,"##0"),lvl_4[#Headers],0)),"Нет")</f>
        <v>Символические звезды</v>
      </c>
      <c r="G6489" s="11" t="str">
        <f>IFERROR(INDEX(lvl_5[],MATCH(M6489,lvl_5[ID],0),MATCH(_xlfn.CONCAT(TEXT(K6489,"##0"),"_",TEXT(L6489,"##0")),lvl_5[#Headers],0)),"Нет")</f>
        <v>Демон пустоты</v>
      </c>
      <c r="H6489" s="11" t="str">
        <f>IFERROR(INDEX(lvl_6[],MATCH(N6489,lvl_6[ID],0),MATCH(_xlfn.CONCAT(K6489,"_",L6489,"_",M6489),lvl_6[#Headers],0)),"Нет")</f>
        <v>Нет</v>
      </c>
      <c r="I6489" s="12">
        <v>1</v>
      </c>
      <c r="J6489" s="12">
        <v>4</v>
      </c>
      <c r="K6489" s="12">
        <v>1</v>
      </c>
      <c r="L6489" s="12">
        <v>5</v>
      </c>
      <c r="M6489" s="12">
        <v>26</v>
      </c>
      <c r="N6489" s="12">
        <v>2165</v>
      </c>
      <c r="O6489" s="12">
        <f>COUNTIF($P$2:P6489,P6489)</f>
        <v>1</v>
      </c>
      <c r="P6489" s="12" t="str">
        <f t="shared" si="363"/>
        <v>14105262165</v>
      </c>
      <c r="Q6489" s="12" t="str">
        <f t="shared" si="364"/>
        <v>141052621650001</v>
      </c>
      <c r="R6489" s="20" t="s">
        <v>4917</v>
      </c>
      <c r="AB6489" s="12" t="s">
        <v>903</v>
      </c>
      <c r="AC6489" s="12" t="s">
        <v>100</v>
      </c>
      <c r="AD6489" s="12" t="s">
        <v>869</v>
      </c>
      <c r="BN6489" s="12">
        <v>1</v>
      </c>
      <c r="BP6489" s="12" t="s">
        <v>3805</v>
      </c>
      <c r="BR6489" s="9" t="s">
        <v>100</v>
      </c>
      <c r="BS6489" s="9" t="s">
        <v>100</v>
      </c>
      <c r="BT6489" s="9" t="s">
        <v>5096</v>
      </c>
      <c r="BU6489" s="9" t="s">
        <v>5097</v>
      </c>
      <c r="BV6489" s="9" t="s">
        <v>100</v>
      </c>
      <c r="BW6489" s="9" t="s">
        <v>100</v>
      </c>
      <c r="BX6489" s="9" t="s">
        <v>100</v>
      </c>
      <c r="BY6489" s="9" t="s">
        <v>100</v>
      </c>
    </row>
    <row r="6490" spans="1:77" ht="45" x14ac:dyDescent="0.25">
      <c r="A6490" s="12">
        <v>1</v>
      </c>
      <c r="B6490" s="11" t="str">
        <f t="shared" si="362"/>
        <v>Общий расчет. Анализ даты. Анализ даты. Символические звезды. Демон пустоты. Нет</v>
      </c>
      <c r="C6490" s="11" t="str">
        <f>IFERROR(VLOOKUP(I6490,lvl_1[],2,FALSE),"Нет")</f>
        <v>Общий расчет</v>
      </c>
      <c r="D6490" s="11" t="str">
        <f>IFERROR(VLOOKUP(Rule!J6490,lvl_2[],2,FALSE),"Нет")</f>
        <v>Анализ даты</v>
      </c>
      <c r="E6490" s="11" t="str">
        <f>IFERROR(VLOOKUP(Rule!K6490,lvl_3[],2,FALSE),"Нет")</f>
        <v>Анализ даты</v>
      </c>
      <c r="F6490" s="11" t="str">
        <f>IFERROR(INDEX(lvl_4[],MATCH(L6490,lvl_4[ID],0),MATCH(TEXT(K6490,"##0"),lvl_4[#Headers],0)),"Нет")</f>
        <v>Символические звезды</v>
      </c>
      <c r="G6490" s="11" t="str">
        <f>IFERROR(INDEX(lvl_5[],MATCH(M6490,lvl_5[ID],0),MATCH(_xlfn.CONCAT(TEXT(K6490,"##0"),"_",TEXT(L6490,"##0")),lvl_5[#Headers],0)),"Нет")</f>
        <v>Демон пустоты</v>
      </c>
      <c r="H6490" s="11" t="str">
        <f>IFERROR(INDEX(lvl_6[],MATCH(N6490,lvl_6[ID],0),MATCH(_xlfn.CONCAT(K6490,"_",L6490,"_",M6490),lvl_6[#Headers],0)),"Нет")</f>
        <v>Нет</v>
      </c>
      <c r="I6490" s="12">
        <v>1</v>
      </c>
      <c r="J6490" s="12">
        <v>4</v>
      </c>
      <c r="K6490" s="12">
        <v>1</v>
      </c>
      <c r="L6490" s="12">
        <v>5</v>
      </c>
      <c r="M6490" s="12">
        <v>26</v>
      </c>
      <c r="N6490" s="12">
        <v>2166</v>
      </c>
      <c r="O6490" s="12">
        <f>COUNTIF($P$2:P6490,P6490)</f>
        <v>1</v>
      </c>
      <c r="P6490" s="12" t="str">
        <f t="shared" si="363"/>
        <v>14105262166</v>
      </c>
      <c r="Q6490" s="12" t="str">
        <f t="shared" si="364"/>
        <v>141052621660001</v>
      </c>
      <c r="R6490" s="20" t="s">
        <v>4918</v>
      </c>
      <c r="AB6490" s="12" t="s">
        <v>903</v>
      </c>
      <c r="AC6490" s="12" t="s">
        <v>100</v>
      </c>
      <c r="AD6490" s="12" t="s">
        <v>867</v>
      </c>
      <c r="BN6490" s="12">
        <v>1</v>
      </c>
      <c r="BP6490" s="12" t="s">
        <v>3805</v>
      </c>
      <c r="BR6490" s="9" t="s">
        <v>100</v>
      </c>
      <c r="BS6490" s="9" t="s">
        <v>100</v>
      </c>
      <c r="BT6490" s="9" t="s">
        <v>5096</v>
      </c>
      <c r="BU6490" s="9" t="s">
        <v>5093</v>
      </c>
      <c r="BV6490" s="9" t="s">
        <v>100</v>
      </c>
      <c r="BW6490" s="9" t="s">
        <v>100</v>
      </c>
      <c r="BX6490" s="9" t="s">
        <v>100</v>
      </c>
      <c r="BY6490" s="9" t="s">
        <v>100</v>
      </c>
    </row>
    <row r="6491" spans="1:77" ht="45" x14ac:dyDescent="0.25">
      <c r="A6491" s="12">
        <v>1</v>
      </c>
      <c r="B6491" s="11" t="str">
        <f t="shared" si="362"/>
        <v>Общий расчет. Анализ даты. Анализ даты. Символические звезды. Демон пустоты. Нет</v>
      </c>
      <c r="C6491" s="11" t="str">
        <f>IFERROR(VLOOKUP(I6491,lvl_1[],2,FALSE),"Нет")</f>
        <v>Общий расчет</v>
      </c>
      <c r="D6491" s="11" t="str">
        <f>IFERROR(VLOOKUP(Rule!J6491,lvl_2[],2,FALSE),"Нет")</f>
        <v>Анализ даты</v>
      </c>
      <c r="E6491" s="11" t="str">
        <f>IFERROR(VLOOKUP(Rule!K6491,lvl_3[],2,FALSE),"Нет")</f>
        <v>Анализ даты</v>
      </c>
      <c r="F6491" s="11" t="str">
        <f>IFERROR(INDEX(lvl_4[],MATCH(L6491,lvl_4[ID],0),MATCH(TEXT(K6491,"##0"),lvl_4[#Headers],0)),"Нет")</f>
        <v>Символические звезды</v>
      </c>
      <c r="G6491" s="11" t="str">
        <f>IFERROR(INDEX(lvl_5[],MATCH(M6491,lvl_5[ID],0),MATCH(_xlfn.CONCAT(TEXT(K6491,"##0"),"_",TEXT(L6491,"##0")),lvl_5[#Headers],0)),"Нет")</f>
        <v>Демон пустоты</v>
      </c>
      <c r="H6491" s="11" t="str">
        <f>IFERROR(INDEX(lvl_6[],MATCH(N6491,lvl_6[ID],0),MATCH(_xlfn.CONCAT(K6491,"_",L6491,"_",M6491),lvl_6[#Headers],0)),"Нет")</f>
        <v>Нет</v>
      </c>
      <c r="I6491" s="12">
        <v>1</v>
      </c>
      <c r="J6491" s="12">
        <v>4</v>
      </c>
      <c r="K6491" s="12">
        <v>1</v>
      </c>
      <c r="L6491" s="12">
        <v>5</v>
      </c>
      <c r="M6491" s="12">
        <v>26</v>
      </c>
      <c r="N6491" s="12">
        <v>2167</v>
      </c>
      <c r="O6491" s="12">
        <f>COUNTIF($P$2:P6491,P6491)</f>
        <v>1</v>
      </c>
      <c r="P6491" s="12" t="str">
        <f t="shared" si="363"/>
        <v>14105262167</v>
      </c>
      <c r="Q6491" s="12" t="str">
        <f t="shared" si="364"/>
        <v>141052621670001</v>
      </c>
      <c r="R6491" s="20" t="s">
        <v>4919</v>
      </c>
      <c r="AB6491" s="12" t="s">
        <v>903</v>
      </c>
      <c r="AC6491" s="12" t="s">
        <v>100</v>
      </c>
      <c r="AD6491" s="12" t="s">
        <v>865</v>
      </c>
      <c r="BN6491" s="12">
        <v>1</v>
      </c>
      <c r="BP6491" s="12" t="s">
        <v>3805</v>
      </c>
      <c r="BR6491" s="9" t="s">
        <v>100</v>
      </c>
      <c r="BS6491" s="9" t="s">
        <v>100</v>
      </c>
      <c r="BT6491" s="9" t="s">
        <v>5096</v>
      </c>
      <c r="BU6491" s="9" t="s">
        <v>5108</v>
      </c>
      <c r="BV6491" s="9" t="s">
        <v>100</v>
      </c>
      <c r="BW6491" s="9" t="s">
        <v>100</v>
      </c>
      <c r="BX6491" s="9" t="s">
        <v>100</v>
      </c>
      <c r="BY6491" s="9" t="s">
        <v>100</v>
      </c>
    </row>
    <row r="6492" spans="1:77" ht="45" x14ac:dyDescent="0.25">
      <c r="A6492" s="12">
        <v>1</v>
      </c>
      <c r="B6492" s="11" t="str">
        <f t="shared" si="362"/>
        <v>Общий расчет. Анализ даты. Анализ даты. Символические звезды. Демон пустоты. Нет</v>
      </c>
      <c r="C6492" s="11" t="str">
        <f>IFERROR(VLOOKUP(I6492,lvl_1[],2,FALSE),"Нет")</f>
        <v>Общий расчет</v>
      </c>
      <c r="D6492" s="11" t="str">
        <f>IFERROR(VLOOKUP(Rule!J6492,lvl_2[],2,FALSE),"Нет")</f>
        <v>Анализ даты</v>
      </c>
      <c r="E6492" s="11" t="str">
        <f>IFERROR(VLOOKUP(Rule!K6492,lvl_3[],2,FALSE),"Нет")</f>
        <v>Анализ даты</v>
      </c>
      <c r="F6492" s="11" t="str">
        <f>IFERROR(INDEX(lvl_4[],MATCH(L6492,lvl_4[ID],0),MATCH(TEXT(K6492,"##0"),lvl_4[#Headers],0)),"Нет")</f>
        <v>Символические звезды</v>
      </c>
      <c r="G6492" s="11" t="str">
        <f>IFERROR(INDEX(lvl_5[],MATCH(M6492,lvl_5[ID],0),MATCH(_xlfn.CONCAT(TEXT(K6492,"##0"),"_",TEXT(L6492,"##0")),lvl_5[#Headers],0)),"Нет")</f>
        <v>Демон пустоты</v>
      </c>
      <c r="H6492" s="11" t="str">
        <f>IFERROR(INDEX(lvl_6[],MATCH(N6492,lvl_6[ID],0),MATCH(_xlfn.CONCAT(K6492,"_",L6492,"_",M6492),lvl_6[#Headers],0)),"Нет")</f>
        <v>Нет</v>
      </c>
      <c r="I6492" s="12">
        <v>1</v>
      </c>
      <c r="J6492" s="12">
        <v>4</v>
      </c>
      <c r="K6492" s="12">
        <v>1</v>
      </c>
      <c r="L6492" s="12">
        <v>5</v>
      </c>
      <c r="M6492" s="12">
        <v>26</v>
      </c>
      <c r="N6492" s="12">
        <v>2168</v>
      </c>
      <c r="O6492" s="12">
        <f>COUNTIF($P$2:P6492,P6492)</f>
        <v>1</v>
      </c>
      <c r="P6492" s="12" t="str">
        <f t="shared" si="363"/>
        <v>14105262168</v>
      </c>
      <c r="Q6492" s="12" t="str">
        <f t="shared" si="364"/>
        <v>141052621680001</v>
      </c>
      <c r="R6492" s="20" t="s">
        <v>4920</v>
      </c>
      <c r="AB6492" s="12" t="s">
        <v>903</v>
      </c>
      <c r="AC6492" s="12" t="s">
        <v>100</v>
      </c>
      <c r="AD6492" s="12" t="s">
        <v>863</v>
      </c>
      <c r="BN6492" s="12">
        <v>1</v>
      </c>
      <c r="BP6492" s="12" t="s">
        <v>3805</v>
      </c>
      <c r="BR6492" s="9" t="s">
        <v>100</v>
      </c>
      <c r="BS6492" s="9" t="s">
        <v>100</v>
      </c>
      <c r="BT6492" s="9" t="s">
        <v>5096</v>
      </c>
      <c r="BU6492" s="9" t="s">
        <v>5106</v>
      </c>
      <c r="BV6492" s="9" t="s">
        <v>100</v>
      </c>
      <c r="BW6492" s="9" t="s">
        <v>100</v>
      </c>
      <c r="BX6492" s="9" t="s">
        <v>100</v>
      </c>
      <c r="BY6492" s="9" t="s">
        <v>100</v>
      </c>
    </row>
    <row r="6493" spans="1:77" ht="45" x14ac:dyDescent="0.25">
      <c r="A6493" s="12">
        <v>1</v>
      </c>
      <c r="B6493" s="11" t="str">
        <f t="shared" si="362"/>
        <v>Общий расчет. Анализ даты. Анализ даты. Символические звезды. Демон пустоты. Нет</v>
      </c>
      <c r="C6493" s="11" t="str">
        <f>IFERROR(VLOOKUP(I6493,lvl_1[],2,FALSE),"Нет")</f>
        <v>Общий расчет</v>
      </c>
      <c r="D6493" s="11" t="str">
        <f>IFERROR(VLOOKUP(Rule!J6493,lvl_2[],2,FALSE),"Нет")</f>
        <v>Анализ даты</v>
      </c>
      <c r="E6493" s="11" t="str">
        <f>IFERROR(VLOOKUP(Rule!K6493,lvl_3[],2,FALSE),"Нет")</f>
        <v>Анализ даты</v>
      </c>
      <c r="F6493" s="11" t="str">
        <f>IFERROR(INDEX(lvl_4[],MATCH(L6493,lvl_4[ID],0),MATCH(TEXT(K6493,"##0"),lvl_4[#Headers],0)),"Нет")</f>
        <v>Символические звезды</v>
      </c>
      <c r="G6493" s="11" t="str">
        <f>IFERROR(INDEX(lvl_5[],MATCH(M6493,lvl_5[ID],0),MATCH(_xlfn.CONCAT(TEXT(K6493,"##0"),"_",TEXT(L6493,"##0")),lvl_5[#Headers],0)),"Нет")</f>
        <v>Демон пустоты</v>
      </c>
      <c r="H6493" s="11" t="str">
        <f>IFERROR(INDEX(lvl_6[],MATCH(N6493,lvl_6[ID],0),MATCH(_xlfn.CONCAT(K6493,"_",L6493,"_",M6493),lvl_6[#Headers],0)),"Нет")</f>
        <v>Нет</v>
      </c>
      <c r="I6493" s="12">
        <v>1</v>
      </c>
      <c r="J6493" s="12">
        <v>4</v>
      </c>
      <c r="K6493" s="12">
        <v>1</v>
      </c>
      <c r="L6493" s="12">
        <v>5</v>
      </c>
      <c r="M6493" s="12">
        <v>26</v>
      </c>
      <c r="N6493" s="12">
        <v>2169</v>
      </c>
      <c r="O6493" s="12">
        <f>COUNTIF($P$2:P6493,P6493)</f>
        <v>1</v>
      </c>
      <c r="P6493" s="12" t="str">
        <f t="shared" si="363"/>
        <v>14105262169</v>
      </c>
      <c r="Q6493" s="12" t="str">
        <f t="shared" si="364"/>
        <v>141052621690001</v>
      </c>
      <c r="R6493" s="20" t="s">
        <v>4921</v>
      </c>
      <c r="AB6493" s="12" t="s">
        <v>903</v>
      </c>
      <c r="AC6493" s="12" t="s">
        <v>100</v>
      </c>
      <c r="AD6493" s="12" t="s">
        <v>861</v>
      </c>
      <c r="BN6493" s="12">
        <v>1</v>
      </c>
      <c r="BP6493" s="12" t="s">
        <v>3805</v>
      </c>
      <c r="BR6493" s="9" t="s">
        <v>100</v>
      </c>
      <c r="BS6493" s="9" t="s">
        <v>100</v>
      </c>
      <c r="BT6493" s="9" t="s">
        <v>5096</v>
      </c>
      <c r="BU6493" s="9" t="s">
        <v>5092</v>
      </c>
      <c r="BV6493" s="9" t="s">
        <v>100</v>
      </c>
      <c r="BW6493" s="9" t="s">
        <v>100</v>
      </c>
      <c r="BX6493" s="9" t="s">
        <v>100</v>
      </c>
      <c r="BY6493" s="9" t="s">
        <v>100</v>
      </c>
    </row>
    <row r="6494" spans="1:77" ht="45" x14ac:dyDescent="0.25">
      <c r="A6494" s="12">
        <v>1</v>
      </c>
      <c r="B6494" s="11" t="str">
        <f t="shared" si="362"/>
        <v>Общий расчет. Анализ даты. Анализ даты. Символические звезды. Демон пустоты. Нет</v>
      </c>
      <c r="C6494" s="11" t="str">
        <f>IFERROR(VLOOKUP(I6494,lvl_1[],2,FALSE),"Нет")</f>
        <v>Общий расчет</v>
      </c>
      <c r="D6494" s="11" t="str">
        <f>IFERROR(VLOOKUP(Rule!J6494,lvl_2[],2,FALSE),"Нет")</f>
        <v>Анализ даты</v>
      </c>
      <c r="E6494" s="11" t="str">
        <f>IFERROR(VLOOKUP(Rule!K6494,lvl_3[],2,FALSE),"Нет")</f>
        <v>Анализ даты</v>
      </c>
      <c r="F6494" s="11" t="str">
        <f>IFERROR(INDEX(lvl_4[],MATCH(L6494,lvl_4[ID],0),MATCH(TEXT(K6494,"##0"),lvl_4[#Headers],0)),"Нет")</f>
        <v>Символические звезды</v>
      </c>
      <c r="G6494" s="11" t="str">
        <f>IFERROR(INDEX(lvl_5[],MATCH(M6494,lvl_5[ID],0),MATCH(_xlfn.CONCAT(TEXT(K6494,"##0"),"_",TEXT(L6494,"##0")),lvl_5[#Headers],0)),"Нет")</f>
        <v>Демон пустоты</v>
      </c>
      <c r="H6494" s="11" t="str">
        <f>IFERROR(INDEX(lvl_6[],MATCH(N6494,lvl_6[ID],0),MATCH(_xlfn.CONCAT(K6494,"_",L6494,"_",M6494),lvl_6[#Headers],0)),"Нет")</f>
        <v>Нет</v>
      </c>
      <c r="I6494" s="12">
        <v>1</v>
      </c>
      <c r="J6494" s="12">
        <v>4</v>
      </c>
      <c r="K6494" s="12">
        <v>1</v>
      </c>
      <c r="L6494" s="12">
        <v>5</v>
      </c>
      <c r="M6494" s="12">
        <v>26</v>
      </c>
      <c r="N6494" s="12">
        <v>2170</v>
      </c>
      <c r="O6494" s="12">
        <f>COUNTIF($P$2:P6494,P6494)</f>
        <v>1</v>
      </c>
      <c r="P6494" s="12" t="str">
        <f t="shared" si="363"/>
        <v>14105262170</v>
      </c>
      <c r="Q6494" s="12" t="str">
        <f t="shared" si="364"/>
        <v>141052621700001</v>
      </c>
      <c r="R6494" s="20" t="s">
        <v>4922</v>
      </c>
      <c r="AB6494" s="12" t="s">
        <v>905</v>
      </c>
      <c r="AC6494" s="12" t="s">
        <v>100</v>
      </c>
      <c r="AD6494" s="12" t="s">
        <v>860</v>
      </c>
      <c r="BN6494" s="12">
        <v>1</v>
      </c>
      <c r="BP6494" s="12" t="s">
        <v>3805</v>
      </c>
      <c r="BR6494" s="9" t="s">
        <v>100</v>
      </c>
      <c r="BS6494" s="9" t="s">
        <v>100</v>
      </c>
      <c r="BT6494" s="9" t="s">
        <v>5098</v>
      </c>
      <c r="BU6494" s="9" t="s">
        <v>5103</v>
      </c>
      <c r="BV6494" s="9" t="s">
        <v>100</v>
      </c>
      <c r="BW6494" s="9" t="s">
        <v>100</v>
      </c>
      <c r="BX6494" s="9" t="s">
        <v>100</v>
      </c>
      <c r="BY6494" s="9" t="s">
        <v>100</v>
      </c>
    </row>
    <row r="6495" spans="1:77" ht="45" x14ac:dyDescent="0.25">
      <c r="A6495" s="12">
        <v>1</v>
      </c>
      <c r="B6495" s="11" t="str">
        <f t="shared" si="362"/>
        <v>Общий расчет. Анализ даты. Анализ даты. Символические звезды. Демон пустоты. Нет</v>
      </c>
      <c r="C6495" s="11" t="str">
        <f>IFERROR(VLOOKUP(I6495,lvl_1[],2,FALSE),"Нет")</f>
        <v>Общий расчет</v>
      </c>
      <c r="D6495" s="11" t="str">
        <f>IFERROR(VLOOKUP(Rule!J6495,lvl_2[],2,FALSE),"Нет")</f>
        <v>Анализ даты</v>
      </c>
      <c r="E6495" s="11" t="str">
        <f>IFERROR(VLOOKUP(Rule!K6495,lvl_3[],2,FALSE),"Нет")</f>
        <v>Анализ даты</v>
      </c>
      <c r="F6495" s="11" t="str">
        <f>IFERROR(INDEX(lvl_4[],MATCH(L6495,lvl_4[ID],0),MATCH(TEXT(K6495,"##0"),lvl_4[#Headers],0)),"Нет")</f>
        <v>Символические звезды</v>
      </c>
      <c r="G6495" s="11" t="str">
        <f>IFERROR(INDEX(lvl_5[],MATCH(M6495,lvl_5[ID],0),MATCH(_xlfn.CONCAT(TEXT(K6495,"##0"),"_",TEXT(L6495,"##0")),lvl_5[#Headers],0)),"Нет")</f>
        <v>Демон пустоты</v>
      </c>
      <c r="H6495" s="11" t="str">
        <f>IFERROR(INDEX(lvl_6[],MATCH(N6495,lvl_6[ID],0),MATCH(_xlfn.CONCAT(K6495,"_",L6495,"_",M6495),lvl_6[#Headers],0)),"Нет")</f>
        <v>Нет</v>
      </c>
      <c r="I6495" s="12">
        <v>1</v>
      </c>
      <c r="J6495" s="12">
        <v>4</v>
      </c>
      <c r="K6495" s="12">
        <v>1</v>
      </c>
      <c r="L6495" s="12">
        <v>5</v>
      </c>
      <c r="M6495" s="12">
        <v>26</v>
      </c>
      <c r="N6495" s="12">
        <v>2171</v>
      </c>
      <c r="O6495" s="12">
        <f>COUNTIF($P$2:P6495,P6495)</f>
        <v>1</v>
      </c>
      <c r="P6495" s="12" t="str">
        <f t="shared" si="363"/>
        <v>14105262171</v>
      </c>
      <c r="Q6495" s="12" t="str">
        <f t="shared" si="364"/>
        <v>141052621710001</v>
      </c>
      <c r="R6495" s="20" t="s">
        <v>4923</v>
      </c>
      <c r="AB6495" s="12" t="s">
        <v>905</v>
      </c>
      <c r="AC6495" s="12" t="s">
        <v>100</v>
      </c>
      <c r="AD6495" s="12" t="s">
        <v>870</v>
      </c>
      <c r="BN6495" s="12">
        <v>1</v>
      </c>
      <c r="BP6495" s="12" t="s">
        <v>3805</v>
      </c>
      <c r="BR6495" s="9" t="s">
        <v>100</v>
      </c>
      <c r="BS6495" s="9" t="s">
        <v>100</v>
      </c>
      <c r="BT6495" s="9" t="s">
        <v>5098</v>
      </c>
      <c r="BU6495" s="9" t="s">
        <v>5099</v>
      </c>
      <c r="BV6495" s="9" t="s">
        <v>100</v>
      </c>
      <c r="BW6495" s="9" t="s">
        <v>100</v>
      </c>
      <c r="BX6495" s="9" t="s">
        <v>100</v>
      </c>
      <c r="BY6495" s="9" t="s">
        <v>100</v>
      </c>
    </row>
    <row r="6496" spans="1:77" ht="45" x14ac:dyDescent="0.25">
      <c r="A6496" s="12">
        <v>1</v>
      </c>
      <c r="B6496" s="11" t="str">
        <f t="shared" si="362"/>
        <v>Общий расчет. Анализ даты. Анализ даты. Символические звезды. Демон пустоты. Нет</v>
      </c>
      <c r="C6496" s="11" t="str">
        <f>IFERROR(VLOOKUP(I6496,lvl_1[],2,FALSE),"Нет")</f>
        <v>Общий расчет</v>
      </c>
      <c r="D6496" s="11" t="str">
        <f>IFERROR(VLOOKUP(Rule!J6496,lvl_2[],2,FALSE),"Нет")</f>
        <v>Анализ даты</v>
      </c>
      <c r="E6496" s="11" t="str">
        <f>IFERROR(VLOOKUP(Rule!K6496,lvl_3[],2,FALSE),"Нет")</f>
        <v>Анализ даты</v>
      </c>
      <c r="F6496" s="11" t="str">
        <f>IFERROR(INDEX(lvl_4[],MATCH(L6496,lvl_4[ID],0),MATCH(TEXT(K6496,"##0"),lvl_4[#Headers],0)),"Нет")</f>
        <v>Символические звезды</v>
      </c>
      <c r="G6496" s="11" t="str">
        <f>IFERROR(INDEX(lvl_5[],MATCH(M6496,lvl_5[ID],0),MATCH(_xlfn.CONCAT(TEXT(K6496,"##0"),"_",TEXT(L6496,"##0")),lvl_5[#Headers],0)),"Нет")</f>
        <v>Демон пустоты</v>
      </c>
      <c r="H6496" s="11" t="str">
        <f>IFERROR(INDEX(lvl_6[],MATCH(N6496,lvl_6[ID],0),MATCH(_xlfn.CONCAT(K6496,"_",L6496,"_",M6496),lvl_6[#Headers],0)),"Нет")</f>
        <v>Нет</v>
      </c>
      <c r="I6496" s="12">
        <v>1</v>
      </c>
      <c r="J6496" s="12">
        <v>4</v>
      </c>
      <c r="K6496" s="12">
        <v>1</v>
      </c>
      <c r="L6496" s="12">
        <v>5</v>
      </c>
      <c r="M6496" s="12">
        <v>26</v>
      </c>
      <c r="N6496" s="12">
        <v>2172</v>
      </c>
      <c r="O6496" s="12">
        <f>COUNTIF($P$2:P6496,P6496)</f>
        <v>1</v>
      </c>
      <c r="P6496" s="12" t="str">
        <f t="shared" si="363"/>
        <v>14105262172</v>
      </c>
      <c r="Q6496" s="12" t="str">
        <f t="shared" si="364"/>
        <v>141052621720001</v>
      </c>
      <c r="R6496" s="20" t="s">
        <v>4924</v>
      </c>
      <c r="AB6496" s="12" t="s">
        <v>905</v>
      </c>
      <c r="AC6496" s="12" t="s">
        <v>100</v>
      </c>
      <c r="AD6496" s="12" t="s">
        <v>868</v>
      </c>
      <c r="BN6496" s="12">
        <v>1</v>
      </c>
      <c r="BP6496" s="12" t="s">
        <v>3805</v>
      </c>
      <c r="BR6496" s="9" t="s">
        <v>100</v>
      </c>
      <c r="BS6496" s="9" t="s">
        <v>100</v>
      </c>
      <c r="BT6496" s="9" t="s">
        <v>5098</v>
      </c>
      <c r="BU6496" s="9" t="s">
        <v>5110</v>
      </c>
      <c r="BV6496" s="9" t="s">
        <v>100</v>
      </c>
      <c r="BW6496" s="9" t="s">
        <v>100</v>
      </c>
      <c r="BX6496" s="9" t="s">
        <v>100</v>
      </c>
      <c r="BY6496" s="9" t="s">
        <v>100</v>
      </c>
    </row>
    <row r="6497" spans="1:77" ht="45" x14ac:dyDescent="0.25">
      <c r="A6497" s="12">
        <v>1</v>
      </c>
      <c r="B6497" s="11" t="str">
        <f t="shared" si="362"/>
        <v>Общий расчет. Анализ даты. Анализ даты. Символические звезды. Демон пустоты. Нет</v>
      </c>
      <c r="C6497" s="11" t="str">
        <f>IFERROR(VLOOKUP(I6497,lvl_1[],2,FALSE),"Нет")</f>
        <v>Общий расчет</v>
      </c>
      <c r="D6497" s="11" t="str">
        <f>IFERROR(VLOOKUP(Rule!J6497,lvl_2[],2,FALSE),"Нет")</f>
        <v>Анализ даты</v>
      </c>
      <c r="E6497" s="11" t="str">
        <f>IFERROR(VLOOKUP(Rule!K6497,lvl_3[],2,FALSE),"Нет")</f>
        <v>Анализ даты</v>
      </c>
      <c r="F6497" s="11" t="str">
        <f>IFERROR(INDEX(lvl_4[],MATCH(L6497,lvl_4[ID],0),MATCH(TEXT(K6497,"##0"),lvl_4[#Headers],0)),"Нет")</f>
        <v>Символические звезды</v>
      </c>
      <c r="G6497" s="11" t="str">
        <f>IFERROR(INDEX(lvl_5[],MATCH(M6497,lvl_5[ID],0),MATCH(_xlfn.CONCAT(TEXT(K6497,"##0"),"_",TEXT(L6497,"##0")),lvl_5[#Headers],0)),"Нет")</f>
        <v>Демон пустоты</v>
      </c>
      <c r="H6497" s="11" t="str">
        <f>IFERROR(INDEX(lvl_6[],MATCH(N6497,lvl_6[ID],0),MATCH(_xlfn.CONCAT(K6497,"_",L6497,"_",M6497),lvl_6[#Headers],0)),"Нет")</f>
        <v>Нет</v>
      </c>
      <c r="I6497" s="12">
        <v>1</v>
      </c>
      <c r="J6497" s="12">
        <v>4</v>
      </c>
      <c r="K6497" s="12">
        <v>1</v>
      </c>
      <c r="L6497" s="12">
        <v>5</v>
      </c>
      <c r="M6497" s="12">
        <v>26</v>
      </c>
      <c r="N6497" s="12">
        <v>2173</v>
      </c>
      <c r="O6497" s="12">
        <f>COUNTIF($P$2:P6497,P6497)</f>
        <v>1</v>
      </c>
      <c r="P6497" s="12" t="str">
        <f t="shared" si="363"/>
        <v>14105262173</v>
      </c>
      <c r="Q6497" s="12" t="str">
        <f t="shared" si="364"/>
        <v>141052621730001</v>
      </c>
      <c r="R6497" s="20" t="s">
        <v>4925</v>
      </c>
      <c r="AB6497" s="12" t="s">
        <v>905</v>
      </c>
      <c r="AC6497" s="12" t="s">
        <v>100</v>
      </c>
      <c r="AD6497" s="12" t="s">
        <v>866</v>
      </c>
      <c r="BN6497" s="12">
        <v>1</v>
      </c>
      <c r="BP6497" s="12" t="s">
        <v>3805</v>
      </c>
      <c r="BR6497" s="9" t="s">
        <v>100</v>
      </c>
      <c r="BS6497" s="9" t="s">
        <v>100</v>
      </c>
      <c r="BT6497" s="9" t="s">
        <v>5098</v>
      </c>
      <c r="BU6497" s="9" t="s">
        <v>5109</v>
      </c>
      <c r="BV6497" s="9" t="s">
        <v>100</v>
      </c>
      <c r="BW6497" s="9" t="s">
        <v>100</v>
      </c>
      <c r="BX6497" s="9" t="s">
        <v>100</v>
      </c>
      <c r="BY6497" s="9" t="s">
        <v>100</v>
      </c>
    </row>
    <row r="6498" spans="1:77" ht="45" x14ac:dyDescent="0.25">
      <c r="A6498" s="12">
        <v>1</v>
      </c>
      <c r="B6498" s="11" t="str">
        <f t="shared" si="362"/>
        <v>Общий расчет. Анализ даты. Анализ даты. Символические звезды. Демон пустоты. Нет</v>
      </c>
      <c r="C6498" s="11" t="str">
        <f>IFERROR(VLOOKUP(I6498,lvl_1[],2,FALSE),"Нет")</f>
        <v>Общий расчет</v>
      </c>
      <c r="D6498" s="11" t="str">
        <f>IFERROR(VLOOKUP(Rule!J6498,lvl_2[],2,FALSE),"Нет")</f>
        <v>Анализ даты</v>
      </c>
      <c r="E6498" s="11" t="str">
        <f>IFERROR(VLOOKUP(Rule!K6498,lvl_3[],2,FALSE),"Нет")</f>
        <v>Анализ даты</v>
      </c>
      <c r="F6498" s="11" t="str">
        <f>IFERROR(INDEX(lvl_4[],MATCH(L6498,lvl_4[ID],0),MATCH(TEXT(K6498,"##0"),lvl_4[#Headers],0)),"Нет")</f>
        <v>Символические звезды</v>
      </c>
      <c r="G6498" s="11" t="str">
        <f>IFERROR(INDEX(lvl_5[],MATCH(M6498,lvl_5[ID],0),MATCH(_xlfn.CONCAT(TEXT(K6498,"##0"),"_",TEXT(L6498,"##0")),lvl_5[#Headers],0)),"Нет")</f>
        <v>Демон пустоты</v>
      </c>
      <c r="H6498" s="11" t="str">
        <f>IFERROR(INDEX(lvl_6[],MATCH(N6498,lvl_6[ID],0),MATCH(_xlfn.CONCAT(K6498,"_",L6498,"_",M6498),lvl_6[#Headers],0)),"Нет")</f>
        <v>Нет</v>
      </c>
      <c r="I6498" s="12">
        <v>1</v>
      </c>
      <c r="J6498" s="12">
        <v>4</v>
      </c>
      <c r="K6498" s="12">
        <v>1</v>
      </c>
      <c r="L6498" s="12">
        <v>5</v>
      </c>
      <c r="M6498" s="12">
        <v>26</v>
      </c>
      <c r="N6498" s="12">
        <v>2174</v>
      </c>
      <c r="O6498" s="12">
        <f>COUNTIF($P$2:P6498,P6498)</f>
        <v>1</v>
      </c>
      <c r="P6498" s="12" t="str">
        <f t="shared" si="363"/>
        <v>14105262174</v>
      </c>
      <c r="Q6498" s="12" t="str">
        <f t="shared" si="364"/>
        <v>141052621740001</v>
      </c>
      <c r="R6498" s="20" t="s">
        <v>4926</v>
      </c>
      <c r="AB6498" s="12" t="s">
        <v>905</v>
      </c>
      <c r="AC6498" s="12" t="s">
        <v>100</v>
      </c>
      <c r="AD6498" s="12" t="s">
        <v>864</v>
      </c>
      <c r="BN6498" s="12">
        <v>1</v>
      </c>
      <c r="BP6498" s="12" t="s">
        <v>3805</v>
      </c>
      <c r="BR6498" s="9" t="s">
        <v>100</v>
      </c>
      <c r="BS6498" s="9" t="s">
        <v>100</v>
      </c>
      <c r="BT6498" s="9" t="s">
        <v>5098</v>
      </c>
      <c r="BU6498" s="9" t="s">
        <v>5107</v>
      </c>
      <c r="BV6498" s="9" t="s">
        <v>100</v>
      </c>
      <c r="BW6498" s="9" t="s">
        <v>100</v>
      </c>
      <c r="BX6498" s="9" t="s">
        <v>100</v>
      </c>
      <c r="BY6498" s="9" t="s">
        <v>100</v>
      </c>
    </row>
    <row r="6499" spans="1:77" ht="45" x14ac:dyDescent="0.25">
      <c r="A6499" s="12">
        <v>1</v>
      </c>
      <c r="B6499" s="11" t="str">
        <f t="shared" si="362"/>
        <v>Общий расчет. Анализ даты. Анализ даты. Символические звезды. Демон пустоты. Нет</v>
      </c>
      <c r="C6499" s="11" t="str">
        <f>IFERROR(VLOOKUP(I6499,lvl_1[],2,FALSE),"Нет")</f>
        <v>Общий расчет</v>
      </c>
      <c r="D6499" s="11" t="str">
        <f>IFERROR(VLOOKUP(Rule!J6499,lvl_2[],2,FALSE),"Нет")</f>
        <v>Анализ даты</v>
      </c>
      <c r="E6499" s="11" t="str">
        <f>IFERROR(VLOOKUP(Rule!K6499,lvl_3[],2,FALSE),"Нет")</f>
        <v>Анализ даты</v>
      </c>
      <c r="F6499" s="11" t="str">
        <f>IFERROR(INDEX(lvl_4[],MATCH(L6499,lvl_4[ID],0),MATCH(TEXT(K6499,"##0"),lvl_4[#Headers],0)),"Нет")</f>
        <v>Символические звезды</v>
      </c>
      <c r="G6499" s="11" t="str">
        <f>IFERROR(INDEX(lvl_5[],MATCH(M6499,lvl_5[ID],0),MATCH(_xlfn.CONCAT(TEXT(K6499,"##0"),"_",TEXT(L6499,"##0")),lvl_5[#Headers],0)),"Нет")</f>
        <v>Демон пустоты</v>
      </c>
      <c r="H6499" s="11" t="str">
        <f>IFERROR(INDEX(lvl_6[],MATCH(N6499,lvl_6[ID],0),MATCH(_xlfn.CONCAT(K6499,"_",L6499,"_",M6499),lvl_6[#Headers],0)),"Нет")</f>
        <v>Нет</v>
      </c>
      <c r="I6499" s="12">
        <v>1</v>
      </c>
      <c r="J6499" s="12">
        <v>4</v>
      </c>
      <c r="K6499" s="12">
        <v>1</v>
      </c>
      <c r="L6499" s="12">
        <v>5</v>
      </c>
      <c r="M6499" s="12">
        <v>26</v>
      </c>
      <c r="N6499" s="12">
        <v>2175</v>
      </c>
      <c r="O6499" s="12">
        <f>COUNTIF($P$2:P6499,P6499)</f>
        <v>1</v>
      </c>
      <c r="P6499" s="12" t="str">
        <f t="shared" si="363"/>
        <v>14105262175</v>
      </c>
      <c r="Q6499" s="12" t="str">
        <f t="shared" si="364"/>
        <v>141052621750001</v>
      </c>
      <c r="R6499" s="20" t="s">
        <v>4927</v>
      </c>
      <c r="AB6499" s="12" t="s">
        <v>905</v>
      </c>
      <c r="AC6499" s="12" t="s">
        <v>100</v>
      </c>
      <c r="AD6499" s="12" t="s">
        <v>862</v>
      </c>
      <c r="BN6499" s="12">
        <v>1</v>
      </c>
      <c r="BP6499" s="12" t="s">
        <v>3805</v>
      </c>
      <c r="BR6499" s="9" t="s">
        <v>100</v>
      </c>
      <c r="BS6499" s="9" t="s">
        <v>100</v>
      </c>
      <c r="BT6499" s="9" t="s">
        <v>5098</v>
      </c>
      <c r="BU6499" s="9" t="s">
        <v>5105</v>
      </c>
      <c r="BV6499" s="9" t="s">
        <v>100</v>
      </c>
      <c r="BW6499" s="9" t="s">
        <v>100</v>
      </c>
      <c r="BX6499" s="9" t="s">
        <v>100</v>
      </c>
      <c r="BY6499" s="9" t="s">
        <v>100</v>
      </c>
    </row>
    <row r="6500" spans="1:77" ht="45" x14ac:dyDescent="0.25">
      <c r="A6500" s="12">
        <v>1</v>
      </c>
      <c r="B6500" s="11" t="str">
        <f t="shared" si="362"/>
        <v>Общий расчет. Анализ даты. Анализ даты. Символические звезды. Демон пустоты. Нет</v>
      </c>
      <c r="C6500" s="11" t="str">
        <f>IFERROR(VLOOKUP(I6500,lvl_1[],2,FALSE),"Нет")</f>
        <v>Общий расчет</v>
      </c>
      <c r="D6500" s="11" t="str">
        <f>IFERROR(VLOOKUP(Rule!J6500,lvl_2[],2,FALSE),"Нет")</f>
        <v>Анализ даты</v>
      </c>
      <c r="E6500" s="11" t="str">
        <f>IFERROR(VLOOKUP(Rule!K6500,lvl_3[],2,FALSE),"Нет")</f>
        <v>Анализ даты</v>
      </c>
      <c r="F6500" s="11" t="str">
        <f>IFERROR(INDEX(lvl_4[],MATCH(L6500,lvl_4[ID],0),MATCH(TEXT(K6500,"##0"),lvl_4[#Headers],0)),"Нет")</f>
        <v>Символические звезды</v>
      </c>
      <c r="G6500" s="11" t="str">
        <f>IFERROR(INDEX(lvl_5[],MATCH(M6500,lvl_5[ID],0),MATCH(_xlfn.CONCAT(TEXT(K6500,"##0"),"_",TEXT(L6500,"##0")),lvl_5[#Headers],0)),"Нет")</f>
        <v>Демон пустоты</v>
      </c>
      <c r="H6500" s="11" t="str">
        <f>IFERROR(INDEX(lvl_6[],MATCH(N6500,lvl_6[ID],0),MATCH(_xlfn.CONCAT(K6500,"_",L6500,"_",M6500),lvl_6[#Headers],0)),"Нет")</f>
        <v>Нет</v>
      </c>
      <c r="I6500" s="12">
        <v>1</v>
      </c>
      <c r="J6500" s="12">
        <v>4</v>
      </c>
      <c r="K6500" s="12">
        <v>1</v>
      </c>
      <c r="L6500" s="12">
        <v>5</v>
      </c>
      <c r="M6500" s="12">
        <v>26</v>
      </c>
      <c r="N6500" s="12">
        <v>2176</v>
      </c>
      <c r="O6500" s="12">
        <f>COUNTIF($P$2:P6500,P6500)</f>
        <v>1</v>
      </c>
      <c r="P6500" s="12" t="str">
        <f t="shared" si="363"/>
        <v>14105262176</v>
      </c>
      <c r="Q6500" s="12" t="str">
        <f t="shared" si="364"/>
        <v>141052621760001</v>
      </c>
      <c r="R6500" s="20" t="s">
        <v>4928</v>
      </c>
      <c r="AB6500" s="12" t="s">
        <v>907</v>
      </c>
      <c r="AC6500" s="12" t="s">
        <v>100</v>
      </c>
      <c r="AD6500" s="12" t="s">
        <v>861</v>
      </c>
      <c r="BN6500" s="12">
        <v>1</v>
      </c>
      <c r="BP6500" s="12" t="s">
        <v>3805</v>
      </c>
      <c r="BR6500" s="9" t="s">
        <v>100</v>
      </c>
      <c r="BS6500" s="9" t="s">
        <v>100</v>
      </c>
      <c r="BT6500" s="9" t="s">
        <v>5100</v>
      </c>
      <c r="BU6500" s="9" t="s">
        <v>5092</v>
      </c>
      <c r="BV6500" s="9" t="s">
        <v>100</v>
      </c>
      <c r="BW6500" s="9" t="s">
        <v>100</v>
      </c>
      <c r="BX6500" s="9" t="s">
        <v>100</v>
      </c>
      <c r="BY6500" s="9" t="s">
        <v>100</v>
      </c>
    </row>
    <row r="6501" spans="1:77" ht="45" x14ac:dyDescent="0.25">
      <c r="A6501" s="12">
        <v>1</v>
      </c>
      <c r="B6501" s="11" t="str">
        <f t="shared" ref="B6501:B6564" si="365">_xlfn.CONCAT(C6501,". ", D6501,". ", E6501,". ", F6501,". ", G6501,". ", H6501)</f>
        <v>Общий расчет. Анализ даты. Анализ даты. Символические звезды. Демон пустоты. Нет</v>
      </c>
      <c r="C6501" s="11" t="str">
        <f>IFERROR(VLOOKUP(I6501,lvl_1[],2,FALSE),"Нет")</f>
        <v>Общий расчет</v>
      </c>
      <c r="D6501" s="11" t="str">
        <f>IFERROR(VLOOKUP(Rule!J6501,lvl_2[],2,FALSE),"Нет")</f>
        <v>Анализ даты</v>
      </c>
      <c r="E6501" s="11" t="str">
        <f>IFERROR(VLOOKUP(Rule!K6501,lvl_3[],2,FALSE),"Нет")</f>
        <v>Анализ даты</v>
      </c>
      <c r="F6501" s="11" t="str">
        <f>IFERROR(INDEX(lvl_4[],MATCH(L6501,lvl_4[ID],0),MATCH(TEXT(K6501,"##0"),lvl_4[#Headers],0)),"Нет")</f>
        <v>Символические звезды</v>
      </c>
      <c r="G6501" s="11" t="str">
        <f>IFERROR(INDEX(lvl_5[],MATCH(M6501,lvl_5[ID],0),MATCH(_xlfn.CONCAT(TEXT(K6501,"##0"),"_",TEXT(L6501,"##0")),lvl_5[#Headers],0)),"Нет")</f>
        <v>Демон пустоты</v>
      </c>
      <c r="H6501" s="11" t="str">
        <f>IFERROR(INDEX(lvl_6[],MATCH(N6501,lvl_6[ID],0),MATCH(_xlfn.CONCAT(K6501,"_",L6501,"_",M6501),lvl_6[#Headers],0)),"Нет")</f>
        <v>Нет</v>
      </c>
      <c r="I6501" s="12">
        <v>1</v>
      </c>
      <c r="J6501" s="12">
        <v>4</v>
      </c>
      <c r="K6501" s="12">
        <v>1</v>
      </c>
      <c r="L6501" s="12">
        <v>5</v>
      </c>
      <c r="M6501" s="12">
        <v>26</v>
      </c>
      <c r="N6501" s="12">
        <v>2177</v>
      </c>
      <c r="O6501" s="12">
        <f>COUNTIF($P$2:P6501,P6501)</f>
        <v>1</v>
      </c>
      <c r="P6501" s="12" t="str">
        <f t="shared" ref="P6501:P6564" si="366">_xlfn.CONCAT(I6501,
J6501,
K6501,
IF(LEN(L6501)=1,_xlfn.CONCAT(0,L6501),L6501),
IF(LEN(M6501)=1,_xlfn.CONCAT(0,M6501),M6501),
IF(LEN(N6501)=1,_xlfn.CONCAT(0,N6501),N6501))</f>
        <v>14105262177</v>
      </c>
      <c r="Q6501" s="12" t="str">
        <f t="shared" ref="Q6501:Q6564" si="367">_xlfn.CONCAT(I6501,
J6501,
K6501,
IF(LEN(L6501)=1,_xlfn.CONCAT(0,L6501),L6501),
IF(LEN(M6501)=1,_xlfn.CONCAT(0,M6501),M6501),
IF(LEN(N6501)=1,_xlfn.CONCAT(0,N6501),N6501),
IF(LEN(O6501)=1,_xlfn.CONCAT("000",O6501),IF(LEN(O6501)=2,_xlfn.CONCAT("00",O6501),IF(LEN(O6501)=3,_xlfn.CONCAT(0,O6501),O6501))))</f>
        <v>141052621770001</v>
      </c>
      <c r="R6501" s="20" t="s">
        <v>4929</v>
      </c>
      <c r="AB6501" s="12" t="s">
        <v>907</v>
      </c>
      <c r="AC6501" s="12" t="s">
        <v>100</v>
      </c>
      <c r="AD6501" s="12" t="s">
        <v>859</v>
      </c>
      <c r="BN6501" s="12">
        <v>1</v>
      </c>
      <c r="BP6501" s="12" t="s">
        <v>3805</v>
      </c>
      <c r="BR6501" s="9" t="s">
        <v>100</v>
      </c>
      <c r="BS6501" s="9" t="s">
        <v>100</v>
      </c>
      <c r="BT6501" s="9" t="s">
        <v>5100</v>
      </c>
      <c r="BU6501" s="9" t="s">
        <v>5101</v>
      </c>
      <c r="BV6501" s="9" t="s">
        <v>100</v>
      </c>
      <c r="BW6501" s="9" t="s">
        <v>100</v>
      </c>
      <c r="BX6501" s="9" t="s">
        <v>100</v>
      </c>
      <c r="BY6501" s="9" t="s">
        <v>100</v>
      </c>
    </row>
    <row r="6502" spans="1:77" ht="45" x14ac:dyDescent="0.25">
      <c r="A6502" s="12">
        <v>1</v>
      </c>
      <c r="B6502" s="11" t="str">
        <f t="shared" si="365"/>
        <v>Общий расчет. Анализ даты. Анализ даты. Символические звезды. Демон пустоты. Нет</v>
      </c>
      <c r="C6502" s="11" t="str">
        <f>IFERROR(VLOOKUP(I6502,lvl_1[],2,FALSE),"Нет")</f>
        <v>Общий расчет</v>
      </c>
      <c r="D6502" s="11" t="str">
        <f>IFERROR(VLOOKUP(Rule!J6502,lvl_2[],2,FALSE),"Нет")</f>
        <v>Анализ даты</v>
      </c>
      <c r="E6502" s="11" t="str">
        <f>IFERROR(VLOOKUP(Rule!K6502,lvl_3[],2,FALSE),"Нет")</f>
        <v>Анализ даты</v>
      </c>
      <c r="F6502" s="11" t="str">
        <f>IFERROR(INDEX(lvl_4[],MATCH(L6502,lvl_4[ID],0),MATCH(TEXT(K6502,"##0"),lvl_4[#Headers],0)),"Нет")</f>
        <v>Символические звезды</v>
      </c>
      <c r="G6502" s="11" t="str">
        <f>IFERROR(INDEX(lvl_5[],MATCH(M6502,lvl_5[ID],0),MATCH(_xlfn.CONCAT(TEXT(K6502,"##0"),"_",TEXT(L6502,"##0")),lvl_5[#Headers],0)),"Нет")</f>
        <v>Демон пустоты</v>
      </c>
      <c r="H6502" s="11" t="str">
        <f>IFERROR(INDEX(lvl_6[],MATCH(N6502,lvl_6[ID],0),MATCH(_xlfn.CONCAT(K6502,"_",L6502,"_",M6502),lvl_6[#Headers],0)),"Нет")</f>
        <v>Нет</v>
      </c>
      <c r="I6502" s="12">
        <v>1</v>
      </c>
      <c r="J6502" s="12">
        <v>4</v>
      </c>
      <c r="K6502" s="12">
        <v>1</v>
      </c>
      <c r="L6502" s="12">
        <v>5</v>
      </c>
      <c r="M6502" s="12">
        <v>26</v>
      </c>
      <c r="N6502" s="12">
        <v>2178</v>
      </c>
      <c r="O6502" s="12">
        <f>COUNTIF($P$2:P6502,P6502)</f>
        <v>1</v>
      </c>
      <c r="P6502" s="12" t="str">
        <f t="shared" si="366"/>
        <v>14105262178</v>
      </c>
      <c r="Q6502" s="12" t="str">
        <f t="shared" si="367"/>
        <v>141052621780001</v>
      </c>
      <c r="R6502" s="20" t="s">
        <v>4930</v>
      </c>
      <c r="AB6502" s="12" t="s">
        <v>907</v>
      </c>
      <c r="AC6502" s="12" t="s">
        <v>100</v>
      </c>
      <c r="AD6502" s="12" t="s">
        <v>869</v>
      </c>
      <c r="BN6502" s="12">
        <v>1</v>
      </c>
      <c r="BP6502" s="12" t="s">
        <v>3805</v>
      </c>
      <c r="BR6502" s="9" t="s">
        <v>100</v>
      </c>
      <c r="BS6502" s="9" t="s">
        <v>100</v>
      </c>
      <c r="BT6502" s="9" t="s">
        <v>5100</v>
      </c>
      <c r="BU6502" s="9" t="s">
        <v>5097</v>
      </c>
      <c r="BV6502" s="9" t="s">
        <v>100</v>
      </c>
      <c r="BW6502" s="9" t="s">
        <v>100</v>
      </c>
      <c r="BX6502" s="9" t="s">
        <v>100</v>
      </c>
      <c r="BY6502" s="9" t="s">
        <v>100</v>
      </c>
    </row>
    <row r="6503" spans="1:77" ht="45" x14ac:dyDescent="0.25">
      <c r="A6503" s="12">
        <v>1</v>
      </c>
      <c r="B6503" s="11" t="str">
        <f t="shared" si="365"/>
        <v>Общий расчет. Анализ даты. Анализ даты. Символические звезды. Демон пустоты. Нет</v>
      </c>
      <c r="C6503" s="11" t="str">
        <f>IFERROR(VLOOKUP(I6503,lvl_1[],2,FALSE),"Нет")</f>
        <v>Общий расчет</v>
      </c>
      <c r="D6503" s="11" t="str">
        <f>IFERROR(VLOOKUP(Rule!J6503,lvl_2[],2,FALSE),"Нет")</f>
        <v>Анализ даты</v>
      </c>
      <c r="E6503" s="11" t="str">
        <f>IFERROR(VLOOKUP(Rule!K6503,lvl_3[],2,FALSE),"Нет")</f>
        <v>Анализ даты</v>
      </c>
      <c r="F6503" s="11" t="str">
        <f>IFERROR(INDEX(lvl_4[],MATCH(L6503,lvl_4[ID],0),MATCH(TEXT(K6503,"##0"),lvl_4[#Headers],0)),"Нет")</f>
        <v>Символические звезды</v>
      </c>
      <c r="G6503" s="11" t="str">
        <f>IFERROR(INDEX(lvl_5[],MATCH(M6503,lvl_5[ID],0),MATCH(_xlfn.CONCAT(TEXT(K6503,"##0"),"_",TEXT(L6503,"##0")),lvl_5[#Headers],0)),"Нет")</f>
        <v>Демон пустоты</v>
      </c>
      <c r="H6503" s="11" t="str">
        <f>IFERROR(INDEX(lvl_6[],MATCH(N6503,lvl_6[ID],0),MATCH(_xlfn.CONCAT(K6503,"_",L6503,"_",M6503),lvl_6[#Headers],0)),"Нет")</f>
        <v>Нет</v>
      </c>
      <c r="I6503" s="12">
        <v>1</v>
      </c>
      <c r="J6503" s="12">
        <v>4</v>
      </c>
      <c r="K6503" s="12">
        <v>1</v>
      </c>
      <c r="L6503" s="12">
        <v>5</v>
      </c>
      <c r="M6503" s="12">
        <v>26</v>
      </c>
      <c r="N6503" s="12">
        <v>2179</v>
      </c>
      <c r="O6503" s="12">
        <f>COUNTIF($P$2:P6503,P6503)</f>
        <v>1</v>
      </c>
      <c r="P6503" s="12" t="str">
        <f t="shared" si="366"/>
        <v>14105262179</v>
      </c>
      <c r="Q6503" s="12" t="str">
        <f t="shared" si="367"/>
        <v>141052621790001</v>
      </c>
      <c r="R6503" s="20" t="s">
        <v>4931</v>
      </c>
      <c r="AB6503" s="12" t="s">
        <v>907</v>
      </c>
      <c r="AC6503" s="12" t="s">
        <v>100</v>
      </c>
      <c r="AD6503" s="12" t="s">
        <v>867</v>
      </c>
      <c r="BN6503" s="12">
        <v>1</v>
      </c>
      <c r="BP6503" s="12" t="s">
        <v>3805</v>
      </c>
      <c r="BR6503" s="9" t="s">
        <v>100</v>
      </c>
      <c r="BS6503" s="9" t="s">
        <v>100</v>
      </c>
      <c r="BT6503" s="9" t="s">
        <v>5100</v>
      </c>
      <c r="BU6503" s="9" t="s">
        <v>5093</v>
      </c>
      <c r="BV6503" s="9" t="s">
        <v>100</v>
      </c>
      <c r="BW6503" s="9" t="s">
        <v>100</v>
      </c>
      <c r="BX6503" s="9" t="s">
        <v>100</v>
      </c>
      <c r="BY6503" s="9" t="s">
        <v>100</v>
      </c>
    </row>
    <row r="6504" spans="1:77" ht="45" x14ac:dyDescent="0.25">
      <c r="A6504" s="12">
        <v>1</v>
      </c>
      <c r="B6504" s="11" t="str">
        <f t="shared" si="365"/>
        <v>Общий расчет. Анализ даты. Анализ даты. Символические звезды. Демон пустоты. Нет</v>
      </c>
      <c r="C6504" s="11" t="str">
        <f>IFERROR(VLOOKUP(I6504,lvl_1[],2,FALSE),"Нет")</f>
        <v>Общий расчет</v>
      </c>
      <c r="D6504" s="11" t="str">
        <f>IFERROR(VLOOKUP(Rule!J6504,lvl_2[],2,FALSE),"Нет")</f>
        <v>Анализ даты</v>
      </c>
      <c r="E6504" s="11" t="str">
        <f>IFERROR(VLOOKUP(Rule!K6504,lvl_3[],2,FALSE),"Нет")</f>
        <v>Анализ даты</v>
      </c>
      <c r="F6504" s="11" t="str">
        <f>IFERROR(INDEX(lvl_4[],MATCH(L6504,lvl_4[ID],0),MATCH(TEXT(K6504,"##0"),lvl_4[#Headers],0)),"Нет")</f>
        <v>Символические звезды</v>
      </c>
      <c r="G6504" s="11" t="str">
        <f>IFERROR(INDEX(lvl_5[],MATCH(M6504,lvl_5[ID],0),MATCH(_xlfn.CONCAT(TEXT(K6504,"##0"),"_",TEXT(L6504,"##0")),lvl_5[#Headers],0)),"Нет")</f>
        <v>Демон пустоты</v>
      </c>
      <c r="H6504" s="11" t="str">
        <f>IFERROR(INDEX(lvl_6[],MATCH(N6504,lvl_6[ID],0),MATCH(_xlfn.CONCAT(K6504,"_",L6504,"_",M6504),lvl_6[#Headers],0)),"Нет")</f>
        <v>Нет</v>
      </c>
      <c r="I6504" s="12">
        <v>1</v>
      </c>
      <c r="J6504" s="12">
        <v>4</v>
      </c>
      <c r="K6504" s="12">
        <v>1</v>
      </c>
      <c r="L6504" s="12">
        <v>5</v>
      </c>
      <c r="M6504" s="12">
        <v>26</v>
      </c>
      <c r="N6504" s="12">
        <v>2180</v>
      </c>
      <c r="O6504" s="12">
        <f>COUNTIF($P$2:P6504,P6504)</f>
        <v>1</v>
      </c>
      <c r="P6504" s="12" t="str">
        <f t="shared" si="366"/>
        <v>14105262180</v>
      </c>
      <c r="Q6504" s="12" t="str">
        <f t="shared" si="367"/>
        <v>141052621800001</v>
      </c>
      <c r="R6504" s="20" t="s">
        <v>4932</v>
      </c>
      <c r="AB6504" s="12" t="s">
        <v>907</v>
      </c>
      <c r="AC6504" s="12" t="s">
        <v>100</v>
      </c>
      <c r="AD6504" s="12" t="s">
        <v>865</v>
      </c>
      <c r="BN6504" s="12">
        <v>1</v>
      </c>
      <c r="BP6504" s="12" t="s">
        <v>3805</v>
      </c>
      <c r="BR6504" s="9" t="s">
        <v>100</v>
      </c>
      <c r="BS6504" s="9" t="s">
        <v>100</v>
      </c>
      <c r="BT6504" s="9" t="s">
        <v>5100</v>
      </c>
      <c r="BU6504" s="9" t="s">
        <v>5108</v>
      </c>
      <c r="BV6504" s="9" t="s">
        <v>100</v>
      </c>
      <c r="BW6504" s="9" t="s">
        <v>100</v>
      </c>
      <c r="BX6504" s="9" t="s">
        <v>100</v>
      </c>
      <c r="BY6504" s="9" t="s">
        <v>100</v>
      </c>
    </row>
    <row r="6505" spans="1:77" ht="45" x14ac:dyDescent="0.25">
      <c r="A6505" s="12">
        <v>1</v>
      </c>
      <c r="B6505" s="11" t="str">
        <f t="shared" si="365"/>
        <v>Общий расчет. Анализ даты. Анализ даты. Символические звезды. Демон пустоты. Нет</v>
      </c>
      <c r="C6505" s="11" t="str">
        <f>IFERROR(VLOOKUP(I6505,lvl_1[],2,FALSE),"Нет")</f>
        <v>Общий расчет</v>
      </c>
      <c r="D6505" s="11" t="str">
        <f>IFERROR(VLOOKUP(Rule!J6505,lvl_2[],2,FALSE),"Нет")</f>
        <v>Анализ даты</v>
      </c>
      <c r="E6505" s="11" t="str">
        <f>IFERROR(VLOOKUP(Rule!K6505,lvl_3[],2,FALSE),"Нет")</f>
        <v>Анализ даты</v>
      </c>
      <c r="F6505" s="11" t="str">
        <f>IFERROR(INDEX(lvl_4[],MATCH(L6505,lvl_4[ID],0),MATCH(TEXT(K6505,"##0"),lvl_4[#Headers],0)),"Нет")</f>
        <v>Символические звезды</v>
      </c>
      <c r="G6505" s="11" t="str">
        <f>IFERROR(INDEX(lvl_5[],MATCH(M6505,lvl_5[ID],0),MATCH(_xlfn.CONCAT(TEXT(K6505,"##0"),"_",TEXT(L6505,"##0")),lvl_5[#Headers],0)),"Нет")</f>
        <v>Демон пустоты</v>
      </c>
      <c r="H6505" s="11" t="str">
        <f>IFERROR(INDEX(lvl_6[],MATCH(N6505,lvl_6[ID],0),MATCH(_xlfn.CONCAT(K6505,"_",L6505,"_",M6505),lvl_6[#Headers],0)),"Нет")</f>
        <v>Нет</v>
      </c>
      <c r="I6505" s="12">
        <v>1</v>
      </c>
      <c r="J6505" s="12">
        <v>4</v>
      </c>
      <c r="K6505" s="12">
        <v>1</v>
      </c>
      <c r="L6505" s="12">
        <v>5</v>
      </c>
      <c r="M6505" s="12">
        <v>26</v>
      </c>
      <c r="N6505" s="12">
        <v>2181</v>
      </c>
      <c r="O6505" s="12">
        <f>COUNTIF($P$2:P6505,P6505)</f>
        <v>1</v>
      </c>
      <c r="P6505" s="12" t="str">
        <f t="shared" si="366"/>
        <v>14105262181</v>
      </c>
      <c r="Q6505" s="12" t="str">
        <f t="shared" si="367"/>
        <v>141052621810001</v>
      </c>
      <c r="R6505" s="20" t="s">
        <v>4933</v>
      </c>
      <c r="AB6505" s="12" t="s">
        <v>907</v>
      </c>
      <c r="AC6505" s="12" t="s">
        <v>100</v>
      </c>
      <c r="AD6505" s="12" t="s">
        <v>863</v>
      </c>
      <c r="BN6505" s="12">
        <v>1</v>
      </c>
      <c r="BP6505" s="12" t="s">
        <v>3805</v>
      </c>
      <c r="BR6505" s="9" t="s">
        <v>100</v>
      </c>
      <c r="BS6505" s="9" t="s">
        <v>100</v>
      </c>
      <c r="BT6505" s="9" t="s">
        <v>5100</v>
      </c>
      <c r="BU6505" s="9" t="s">
        <v>5106</v>
      </c>
      <c r="BV6505" s="9" t="s">
        <v>100</v>
      </c>
      <c r="BW6505" s="9" t="s">
        <v>100</v>
      </c>
      <c r="BX6505" s="9" t="s">
        <v>100</v>
      </c>
      <c r="BY6505" s="9" t="s">
        <v>100</v>
      </c>
    </row>
    <row r="6506" spans="1:77" ht="45" x14ac:dyDescent="0.25">
      <c r="A6506" s="12">
        <v>1</v>
      </c>
      <c r="B6506" s="11" t="str">
        <f t="shared" si="365"/>
        <v>Общий расчет. Анализ даты. Анализ даты. Символические звезды. Демон пустоты. Нет</v>
      </c>
      <c r="C6506" s="11" t="str">
        <f>IFERROR(VLOOKUP(I6506,lvl_1[],2,FALSE),"Нет")</f>
        <v>Общий расчет</v>
      </c>
      <c r="D6506" s="11" t="str">
        <f>IFERROR(VLOOKUP(Rule!J6506,lvl_2[],2,FALSE),"Нет")</f>
        <v>Анализ даты</v>
      </c>
      <c r="E6506" s="11" t="str">
        <f>IFERROR(VLOOKUP(Rule!K6506,lvl_3[],2,FALSE),"Нет")</f>
        <v>Анализ даты</v>
      </c>
      <c r="F6506" s="11" t="str">
        <f>IFERROR(INDEX(lvl_4[],MATCH(L6506,lvl_4[ID],0),MATCH(TEXT(K6506,"##0"),lvl_4[#Headers],0)),"Нет")</f>
        <v>Символические звезды</v>
      </c>
      <c r="G6506" s="11" t="str">
        <f>IFERROR(INDEX(lvl_5[],MATCH(M6506,lvl_5[ID],0),MATCH(_xlfn.CONCAT(TEXT(K6506,"##0"),"_",TEXT(L6506,"##0")),lvl_5[#Headers],0)),"Нет")</f>
        <v>Демон пустоты</v>
      </c>
      <c r="H6506" s="11" t="str">
        <f>IFERROR(INDEX(lvl_6[],MATCH(N6506,lvl_6[ID],0),MATCH(_xlfn.CONCAT(K6506,"_",L6506,"_",M6506),lvl_6[#Headers],0)),"Нет")</f>
        <v>Нет</v>
      </c>
      <c r="I6506" s="12">
        <v>1</v>
      </c>
      <c r="J6506" s="12">
        <v>4</v>
      </c>
      <c r="K6506" s="12">
        <v>1</v>
      </c>
      <c r="L6506" s="12">
        <v>5</v>
      </c>
      <c r="M6506" s="12">
        <v>26</v>
      </c>
      <c r="N6506" s="12">
        <v>2182</v>
      </c>
      <c r="O6506" s="12">
        <f>COUNTIF($P$2:P6506,P6506)</f>
        <v>1</v>
      </c>
      <c r="P6506" s="12" t="str">
        <f t="shared" si="366"/>
        <v>14105262182</v>
      </c>
      <c r="Q6506" s="12" t="str">
        <f t="shared" si="367"/>
        <v>141052621820001</v>
      </c>
      <c r="R6506" s="20" t="s">
        <v>4934</v>
      </c>
      <c r="AB6506" s="12" t="s">
        <v>908</v>
      </c>
      <c r="AC6506" s="12" t="s">
        <v>100</v>
      </c>
      <c r="AD6506" s="12" t="s">
        <v>862</v>
      </c>
      <c r="BN6506" s="12">
        <v>1</v>
      </c>
      <c r="BP6506" s="12" t="s">
        <v>3805</v>
      </c>
      <c r="BR6506" s="9" t="s">
        <v>100</v>
      </c>
      <c r="BS6506" s="9" t="s">
        <v>100</v>
      </c>
      <c r="BT6506" s="9" t="s">
        <v>5113</v>
      </c>
      <c r="BU6506" s="9" t="s">
        <v>5105</v>
      </c>
      <c r="BV6506" s="9" t="s">
        <v>100</v>
      </c>
      <c r="BW6506" s="9" t="s">
        <v>100</v>
      </c>
      <c r="BX6506" s="9" t="s">
        <v>100</v>
      </c>
      <c r="BY6506" s="9" t="s">
        <v>100</v>
      </c>
    </row>
    <row r="6507" spans="1:77" ht="45" x14ac:dyDescent="0.25">
      <c r="A6507" s="12">
        <v>1</v>
      </c>
      <c r="B6507" s="11" t="str">
        <f t="shared" si="365"/>
        <v>Общий расчет. Анализ даты. Анализ даты. Символические звезды. Демон пустоты. Нет</v>
      </c>
      <c r="C6507" s="11" t="str">
        <f>IFERROR(VLOOKUP(I6507,lvl_1[],2,FALSE),"Нет")</f>
        <v>Общий расчет</v>
      </c>
      <c r="D6507" s="11" t="str">
        <f>IFERROR(VLOOKUP(Rule!J6507,lvl_2[],2,FALSE),"Нет")</f>
        <v>Анализ даты</v>
      </c>
      <c r="E6507" s="11" t="str">
        <f>IFERROR(VLOOKUP(Rule!K6507,lvl_3[],2,FALSE),"Нет")</f>
        <v>Анализ даты</v>
      </c>
      <c r="F6507" s="11" t="str">
        <f>IFERROR(INDEX(lvl_4[],MATCH(L6507,lvl_4[ID],0),MATCH(TEXT(K6507,"##0"),lvl_4[#Headers],0)),"Нет")</f>
        <v>Символические звезды</v>
      </c>
      <c r="G6507" s="11" t="str">
        <f>IFERROR(INDEX(lvl_5[],MATCH(M6507,lvl_5[ID],0),MATCH(_xlfn.CONCAT(TEXT(K6507,"##0"),"_",TEXT(L6507,"##0")),lvl_5[#Headers],0)),"Нет")</f>
        <v>Демон пустоты</v>
      </c>
      <c r="H6507" s="11" t="str">
        <f>IFERROR(INDEX(lvl_6[],MATCH(N6507,lvl_6[ID],0),MATCH(_xlfn.CONCAT(K6507,"_",L6507,"_",M6507),lvl_6[#Headers],0)),"Нет")</f>
        <v>Нет</v>
      </c>
      <c r="I6507" s="12">
        <v>1</v>
      </c>
      <c r="J6507" s="12">
        <v>4</v>
      </c>
      <c r="K6507" s="12">
        <v>1</v>
      </c>
      <c r="L6507" s="12">
        <v>5</v>
      </c>
      <c r="M6507" s="12">
        <v>26</v>
      </c>
      <c r="N6507" s="12">
        <v>2183</v>
      </c>
      <c r="O6507" s="12">
        <f>COUNTIF($P$2:P6507,P6507)</f>
        <v>1</v>
      </c>
      <c r="P6507" s="12" t="str">
        <f t="shared" si="366"/>
        <v>14105262183</v>
      </c>
      <c r="Q6507" s="12" t="str">
        <f t="shared" si="367"/>
        <v>141052621830001</v>
      </c>
      <c r="R6507" s="20" t="s">
        <v>4935</v>
      </c>
      <c r="AB6507" s="12" t="s">
        <v>908</v>
      </c>
      <c r="AC6507" s="12" t="s">
        <v>100</v>
      </c>
      <c r="AD6507" s="12" t="s">
        <v>860</v>
      </c>
      <c r="BN6507" s="12">
        <v>1</v>
      </c>
      <c r="BP6507" s="12" t="s">
        <v>3805</v>
      </c>
      <c r="BR6507" s="9" t="s">
        <v>100</v>
      </c>
      <c r="BS6507" s="9" t="s">
        <v>100</v>
      </c>
      <c r="BT6507" s="9" t="s">
        <v>5113</v>
      </c>
      <c r="BU6507" s="9" t="s">
        <v>5103</v>
      </c>
      <c r="BV6507" s="9" t="s">
        <v>100</v>
      </c>
      <c r="BW6507" s="9" t="s">
        <v>100</v>
      </c>
      <c r="BX6507" s="9" t="s">
        <v>100</v>
      </c>
      <c r="BY6507" s="9" t="s">
        <v>100</v>
      </c>
    </row>
    <row r="6508" spans="1:77" ht="45" x14ac:dyDescent="0.25">
      <c r="A6508" s="12">
        <v>1</v>
      </c>
      <c r="B6508" s="11" t="str">
        <f t="shared" si="365"/>
        <v>Общий расчет. Анализ даты. Анализ даты. Символические звезды. Демон пустоты. Нет</v>
      </c>
      <c r="C6508" s="11" t="str">
        <f>IFERROR(VLOOKUP(I6508,lvl_1[],2,FALSE),"Нет")</f>
        <v>Общий расчет</v>
      </c>
      <c r="D6508" s="11" t="str">
        <f>IFERROR(VLOOKUP(Rule!J6508,lvl_2[],2,FALSE),"Нет")</f>
        <v>Анализ даты</v>
      </c>
      <c r="E6508" s="11" t="str">
        <f>IFERROR(VLOOKUP(Rule!K6508,lvl_3[],2,FALSE),"Нет")</f>
        <v>Анализ даты</v>
      </c>
      <c r="F6508" s="11" t="str">
        <f>IFERROR(INDEX(lvl_4[],MATCH(L6508,lvl_4[ID],0),MATCH(TEXT(K6508,"##0"),lvl_4[#Headers],0)),"Нет")</f>
        <v>Символические звезды</v>
      </c>
      <c r="G6508" s="11" t="str">
        <f>IFERROR(INDEX(lvl_5[],MATCH(M6508,lvl_5[ID],0),MATCH(_xlfn.CONCAT(TEXT(K6508,"##0"),"_",TEXT(L6508,"##0")),lvl_5[#Headers],0)),"Нет")</f>
        <v>Демон пустоты</v>
      </c>
      <c r="H6508" s="11" t="str">
        <f>IFERROR(INDEX(lvl_6[],MATCH(N6508,lvl_6[ID],0),MATCH(_xlfn.CONCAT(K6508,"_",L6508,"_",M6508),lvl_6[#Headers],0)),"Нет")</f>
        <v>Нет</v>
      </c>
      <c r="I6508" s="12">
        <v>1</v>
      </c>
      <c r="J6508" s="12">
        <v>4</v>
      </c>
      <c r="K6508" s="12">
        <v>1</v>
      </c>
      <c r="L6508" s="12">
        <v>5</v>
      </c>
      <c r="M6508" s="12">
        <v>26</v>
      </c>
      <c r="N6508" s="12">
        <v>2184</v>
      </c>
      <c r="O6508" s="12">
        <f>COUNTIF($P$2:P6508,P6508)</f>
        <v>1</v>
      </c>
      <c r="P6508" s="12" t="str">
        <f t="shared" si="366"/>
        <v>14105262184</v>
      </c>
      <c r="Q6508" s="12" t="str">
        <f t="shared" si="367"/>
        <v>141052621840001</v>
      </c>
      <c r="R6508" s="20" t="s">
        <v>4936</v>
      </c>
      <c r="AB6508" s="12" t="s">
        <v>908</v>
      </c>
      <c r="AC6508" s="12" t="s">
        <v>100</v>
      </c>
      <c r="AD6508" s="12" t="s">
        <v>870</v>
      </c>
      <c r="BN6508" s="12">
        <v>1</v>
      </c>
      <c r="BP6508" s="12" t="s">
        <v>3805</v>
      </c>
      <c r="BR6508" s="9" t="s">
        <v>100</v>
      </c>
      <c r="BS6508" s="9" t="s">
        <v>100</v>
      </c>
      <c r="BT6508" s="9" t="s">
        <v>5113</v>
      </c>
      <c r="BU6508" s="9" t="s">
        <v>5099</v>
      </c>
      <c r="BV6508" s="9" t="s">
        <v>100</v>
      </c>
      <c r="BW6508" s="9" t="s">
        <v>100</v>
      </c>
      <c r="BX6508" s="9" t="s">
        <v>100</v>
      </c>
      <c r="BY6508" s="9" t="s">
        <v>100</v>
      </c>
    </row>
    <row r="6509" spans="1:77" ht="45" x14ac:dyDescent="0.25">
      <c r="A6509" s="12">
        <v>1</v>
      </c>
      <c r="B6509" s="11" t="str">
        <f t="shared" si="365"/>
        <v>Общий расчет. Анализ даты. Анализ даты. Символические звезды. Демон пустоты. Нет</v>
      </c>
      <c r="C6509" s="11" t="str">
        <f>IFERROR(VLOOKUP(I6509,lvl_1[],2,FALSE),"Нет")</f>
        <v>Общий расчет</v>
      </c>
      <c r="D6509" s="11" t="str">
        <f>IFERROR(VLOOKUP(Rule!J6509,lvl_2[],2,FALSE),"Нет")</f>
        <v>Анализ даты</v>
      </c>
      <c r="E6509" s="11" t="str">
        <f>IFERROR(VLOOKUP(Rule!K6509,lvl_3[],2,FALSE),"Нет")</f>
        <v>Анализ даты</v>
      </c>
      <c r="F6509" s="11" t="str">
        <f>IFERROR(INDEX(lvl_4[],MATCH(L6509,lvl_4[ID],0),MATCH(TEXT(K6509,"##0"),lvl_4[#Headers],0)),"Нет")</f>
        <v>Символические звезды</v>
      </c>
      <c r="G6509" s="11" t="str">
        <f>IFERROR(INDEX(lvl_5[],MATCH(M6509,lvl_5[ID],0),MATCH(_xlfn.CONCAT(TEXT(K6509,"##0"),"_",TEXT(L6509,"##0")),lvl_5[#Headers],0)),"Нет")</f>
        <v>Демон пустоты</v>
      </c>
      <c r="H6509" s="11" t="str">
        <f>IFERROR(INDEX(lvl_6[],MATCH(N6509,lvl_6[ID],0),MATCH(_xlfn.CONCAT(K6509,"_",L6509,"_",M6509),lvl_6[#Headers],0)),"Нет")</f>
        <v>Нет</v>
      </c>
      <c r="I6509" s="12">
        <v>1</v>
      </c>
      <c r="J6509" s="12">
        <v>4</v>
      </c>
      <c r="K6509" s="12">
        <v>1</v>
      </c>
      <c r="L6509" s="12">
        <v>5</v>
      </c>
      <c r="M6509" s="12">
        <v>26</v>
      </c>
      <c r="N6509" s="12">
        <v>2185</v>
      </c>
      <c r="O6509" s="12">
        <f>COUNTIF($P$2:P6509,P6509)</f>
        <v>1</v>
      </c>
      <c r="P6509" s="12" t="str">
        <f t="shared" si="366"/>
        <v>14105262185</v>
      </c>
      <c r="Q6509" s="12" t="str">
        <f t="shared" si="367"/>
        <v>141052621850001</v>
      </c>
      <c r="R6509" s="20" t="s">
        <v>4937</v>
      </c>
      <c r="AB6509" s="12" t="s">
        <v>908</v>
      </c>
      <c r="AC6509" s="12" t="s">
        <v>100</v>
      </c>
      <c r="AD6509" s="12" t="s">
        <v>868</v>
      </c>
      <c r="BN6509" s="12">
        <v>1</v>
      </c>
      <c r="BP6509" s="12" t="s">
        <v>3805</v>
      </c>
      <c r="BR6509" s="9" t="s">
        <v>100</v>
      </c>
      <c r="BS6509" s="9" t="s">
        <v>100</v>
      </c>
      <c r="BT6509" s="9" t="s">
        <v>5113</v>
      </c>
      <c r="BU6509" s="9" t="s">
        <v>5110</v>
      </c>
      <c r="BV6509" s="9" t="s">
        <v>100</v>
      </c>
      <c r="BW6509" s="9" t="s">
        <v>100</v>
      </c>
      <c r="BX6509" s="9" t="s">
        <v>100</v>
      </c>
      <c r="BY6509" s="9" t="s">
        <v>100</v>
      </c>
    </row>
    <row r="6510" spans="1:77" ht="45" x14ac:dyDescent="0.25">
      <c r="A6510" s="12">
        <v>1</v>
      </c>
      <c r="B6510" s="11" t="str">
        <f t="shared" si="365"/>
        <v>Общий расчет. Анализ даты. Анализ даты. Символические звезды. Демон пустоты. Нет</v>
      </c>
      <c r="C6510" s="11" t="str">
        <f>IFERROR(VLOOKUP(I6510,lvl_1[],2,FALSE),"Нет")</f>
        <v>Общий расчет</v>
      </c>
      <c r="D6510" s="11" t="str">
        <f>IFERROR(VLOOKUP(Rule!J6510,lvl_2[],2,FALSE),"Нет")</f>
        <v>Анализ даты</v>
      </c>
      <c r="E6510" s="11" t="str">
        <f>IFERROR(VLOOKUP(Rule!K6510,lvl_3[],2,FALSE),"Нет")</f>
        <v>Анализ даты</v>
      </c>
      <c r="F6510" s="11" t="str">
        <f>IFERROR(INDEX(lvl_4[],MATCH(L6510,lvl_4[ID],0),MATCH(TEXT(K6510,"##0"),lvl_4[#Headers],0)),"Нет")</f>
        <v>Символические звезды</v>
      </c>
      <c r="G6510" s="11" t="str">
        <f>IFERROR(INDEX(lvl_5[],MATCH(M6510,lvl_5[ID],0),MATCH(_xlfn.CONCAT(TEXT(K6510,"##0"),"_",TEXT(L6510,"##0")),lvl_5[#Headers],0)),"Нет")</f>
        <v>Демон пустоты</v>
      </c>
      <c r="H6510" s="11" t="str">
        <f>IFERROR(INDEX(lvl_6[],MATCH(N6510,lvl_6[ID],0),MATCH(_xlfn.CONCAT(K6510,"_",L6510,"_",M6510),lvl_6[#Headers],0)),"Нет")</f>
        <v>Нет</v>
      </c>
      <c r="I6510" s="12">
        <v>1</v>
      </c>
      <c r="J6510" s="12">
        <v>4</v>
      </c>
      <c r="K6510" s="12">
        <v>1</v>
      </c>
      <c r="L6510" s="12">
        <v>5</v>
      </c>
      <c r="M6510" s="12">
        <v>26</v>
      </c>
      <c r="N6510" s="12">
        <v>2186</v>
      </c>
      <c r="O6510" s="12">
        <f>COUNTIF($P$2:P6510,P6510)</f>
        <v>1</v>
      </c>
      <c r="P6510" s="12" t="str">
        <f t="shared" si="366"/>
        <v>14105262186</v>
      </c>
      <c r="Q6510" s="12" t="str">
        <f t="shared" si="367"/>
        <v>141052621860001</v>
      </c>
      <c r="R6510" s="20" t="s">
        <v>4938</v>
      </c>
      <c r="AB6510" s="12" t="s">
        <v>908</v>
      </c>
      <c r="AC6510" s="12" t="s">
        <v>100</v>
      </c>
      <c r="AD6510" s="12" t="s">
        <v>866</v>
      </c>
      <c r="BN6510" s="12">
        <v>1</v>
      </c>
      <c r="BP6510" s="12" t="s">
        <v>3805</v>
      </c>
      <c r="BR6510" s="9" t="s">
        <v>100</v>
      </c>
      <c r="BS6510" s="9" t="s">
        <v>100</v>
      </c>
      <c r="BT6510" s="9" t="s">
        <v>5113</v>
      </c>
      <c r="BU6510" s="9" t="s">
        <v>5109</v>
      </c>
      <c r="BV6510" s="9" t="s">
        <v>100</v>
      </c>
      <c r="BW6510" s="9" t="s">
        <v>100</v>
      </c>
      <c r="BX6510" s="9" t="s">
        <v>100</v>
      </c>
      <c r="BY6510" s="9" t="s">
        <v>100</v>
      </c>
    </row>
    <row r="6511" spans="1:77" ht="45" x14ac:dyDescent="0.25">
      <c r="A6511" s="12">
        <v>1</v>
      </c>
      <c r="B6511" s="11" t="str">
        <f t="shared" si="365"/>
        <v>Общий расчет. Анализ даты. Анализ даты. Символические звезды. Демон пустоты. Нет</v>
      </c>
      <c r="C6511" s="11" t="str">
        <f>IFERROR(VLOOKUP(I6511,lvl_1[],2,FALSE),"Нет")</f>
        <v>Общий расчет</v>
      </c>
      <c r="D6511" s="11" t="str">
        <f>IFERROR(VLOOKUP(Rule!J6511,lvl_2[],2,FALSE),"Нет")</f>
        <v>Анализ даты</v>
      </c>
      <c r="E6511" s="11" t="str">
        <f>IFERROR(VLOOKUP(Rule!K6511,lvl_3[],2,FALSE),"Нет")</f>
        <v>Анализ даты</v>
      </c>
      <c r="F6511" s="11" t="str">
        <f>IFERROR(INDEX(lvl_4[],MATCH(L6511,lvl_4[ID],0),MATCH(TEXT(K6511,"##0"),lvl_4[#Headers],0)),"Нет")</f>
        <v>Символические звезды</v>
      </c>
      <c r="G6511" s="11" t="str">
        <f>IFERROR(INDEX(lvl_5[],MATCH(M6511,lvl_5[ID],0),MATCH(_xlfn.CONCAT(TEXT(K6511,"##0"),"_",TEXT(L6511,"##0")),lvl_5[#Headers],0)),"Нет")</f>
        <v>Демон пустоты</v>
      </c>
      <c r="H6511" s="11" t="str">
        <f>IFERROR(INDEX(lvl_6[],MATCH(N6511,lvl_6[ID],0),MATCH(_xlfn.CONCAT(K6511,"_",L6511,"_",M6511),lvl_6[#Headers],0)),"Нет")</f>
        <v>Нет</v>
      </c>
      <c r="I6511" s="12">
        <v>1</v>
      </c>
      <c r="J6511" s="12">
        <v>4</v>
      </c>
      <c r="K6511" s="12">
        <v>1</v>
      </c>
      <c r="L6511" s="12">
        <v>5</v>
      </c>
      <c r="M6511" s="12">
        <v>26</v>
      </c>
      <c r="N6511" s="12">
        <v>2187</v>
      </c>
      <c r="O6511" s="12">
        <f>COUNTIF($P$2:P6511,P6511)</f>
        <v>1</v>
      </c>
      <c r="P6511" s="12" t="str">
        <f t="shared" si="366"/>
        <v>14105262187</v>
      </c>
      <c r="Q6511" s="12" t="str">
        <f t="shared" si="367"/>
        <v>141052621870001</v>
      </c>
      <c r="R6511" s="20" t="s">
        <v>4939</v>
      </c>
      <c r="AB6511" s="12" t="s">
        <v>908</v>
      </c>
      <c r="AC6511" s="12" t="s">
        <v>100</v>
      </c>
      <c r="AD6511" s="12" t="s">
        <v>864</v>
      </c>
      <c r="BN6511" s="12">
        <v>1</v>
      </c>
      <c r="BP6511" s="12" t="s">
        <v>3805</v>
      </c>
      <c r="BR6511" s="9" t="s">
        <v>100</v>
      </c>
      <c r="BS6511" s="9" t="s">
        <v>100</v>
      </c>
      <c r="BT6511" s="9" t="s">
        <v>5113</v>
      </c>
      <c r="BU6511" s="9" t="s">
        <v>5107</v>
      </c>
      <c r="BV6511" s="9" t="s">
        <v>100</v>
      </c>
      <c r="BW6511" s="9" t="s">
        <v>100</v>
      </c>
      <c r="BX6511" s="9" t="s">
        <v>100</v>
      </c>
      <c r="BY6511" s="9" t="s">
        <v>100</v>
      </c>
    </row>
    <row r="6512" spans="1:77" ht="45" x14ac:dyDescent="0.25">
      <c r="A6512" s="12">
        <v>1</v>
      </c>
      <c r="B6512" s="11" t="str">
        <f t="shared" si="365"/>
        <v>Общий расчет. Анализ даты. Анализ даты. Символические звезды. Демон пустоты. Нет</v>
      </c>
      <c r="C6512" s="11" t="str">
        <f>IFERROR(VLOOKUP(I6512,lvl_1[],2,FALSE),"Нет")</f>
        <v>Общий расчет</v>
      </c>
      <c r="D6512" s="11" t="str">
        <f>IFERROR(VLOOKUP(Rule!J6512,lvl_2[],2,FALSE),"Нет")</f>
        <v>Анализ даты</v>
      </c>
      <c r="E6512" s="11" t="str">
        <f>IFERROR(VLOOKUP(Rule!K6512,lvl_3[],2,FALSE),"Нет")</f>
        <v>Анализ даты</v>
      </c>
      <c r="F6512" s="11" t="str">
        <f>IFERROR(INDEX(lvl_4[],MATCH(L6512,lvl_4[ID],0),MATCH(TEXT(K6512,"##0"),lvl_4[#Headers],0)),"Нет")</f>
        <v>Символические звезды</v>
      </c>
      <c r="G6512" s="11" t="str">
        <f>IFERROR(INDEX(lvl_5[],MATCH(M6512,lvl_5[ID],0),MATCH(_xlfn.CONCAT(TEXT(K6512,"##0"),"_",TEXT(L6512,"##0")),lvl_5[#Headers],0)),"Нет")</f>
        <v>Демон пустоты</v>
      </c>
      <c r="H6512" s="11" t="str">
        <f>IFERROR(INDEX(lvl_6[],MATCH(N6512,lvl_6[ID],0),MATCH(_xlfn.CONCAT(K6512,"_",L6512,"_",M6512),lvl_6[#Headers],0)),"Нет")</f>
        <v>Нет</v>
      </c>
      <c r="I6512" s="12">
        <v>1</v>
      </c>
      <c r="J6512" s="12">
        <v>4</v>
      </c>
      <c r="K6512" s="12">
        <v>1</v>
      </c>
      <c r="L6512" s="12">
        <v>5</v>
      </c>
      <c r="M6512" s="12">
        <v>26</v>
      </c>
      <c r="N6512" s="12">
        <v>2188</v>
      </c>
      <c r="O6512" s="12">
        <f>COUNTIF($P$2:P6512,P6512)</f>
        <v>1</v>
      </c>
      <c r="P6512" s="12" t="str">
        <f t="shared" si="366"/>
        <v>14105262188</v>
      </c>
      <c r="Q6512" s="12" t="str">
        <f t="shared" si="367"/>
        <v>141052621880001</v>
      </c>
      <c r="R6512" s="20" t="s">
        <v>4940</v>
      </c>
      <c r="AB6512" s="12" t="s">
        <v>910</v>
      </c>
      <c r="AC6512" s="12" t="s">
        <v>100</v>
      </c>
      <c r="AD6512" s="12" t="s">
        <v>863</v>
      </c>
      <c r="BN6512" s="12">
        <v>1</v>
      </c>
      <c r="BP6512" s="12" t="s">
        <v>3805</v>
      </c>
      <c r="BR6512" s="9" t="s">
        <v>100</v>
      </c>
      <c r="BS6512" s="9" t="s">
        <v>100</v>
      </c>
      <c r="BT6512" s="9" t="s">
        <v>5091</v>
      </c>
      <c r="BU6512" s="9" t="s">
        <v>5106</v>
      </c>
      <c r="BV6512" s="9" t="s">
        <v>100</v>
      </c>
      <c r="BW6512" s="9" t="s">
        <v>100</v>
      </c>
      <c r="BX6512" s="9" t="s">
        <v>100</v>
      </c>
      <c r="BY6512" s="9" t="s">
        <v>100</v>
      </c>
    </row>
    <row r="6513" spans="1:77" ht="45" x14ac:dyDescent="0.25">
      <c r="A6513" s="12">
        <v>1</v>
      </c>
      <c r="B6513" s="11" t="str">
        <f t="shared" si="365"/>
        <v>Общий расчет. Анализ даты. Анализ даты. Символические звезды. Демон пустоты. Нет</v>
      </c>
      <c r="C6513" s="11" t="str">
        <f>IFERROR(VLOOKUP(I6513,lvl_1[],2,FALSE),"Нет")</f>
        <v>Общий расчет</v>
      </c>
      <c r="D6513" s="11" t="str">
        <f>IFERROR(VLOOKUP(Rule!J6513,lvl_2[],2,FALSE),"Нет")</f>
        <v>Анализ даты</v>
      </c>
      <c r="E6513" s="11" t="str">
        <f>IFERROR(VLOOKUP(Rule!K6513,lvl_3[],2,FALSE),"Нет")</f>
        <v>Анализ даты</v>
      </c>
      <c r="F6513" s="11" t="str">
        <f>IFERROR(INDEX(lvl_4[],MATCH(L6513,lvl_4[ID],0),MATCH(TEXT(K6513,"##0"),lvl_4[#Headers],0)),"Нет")</f>
        <v>Символические звезды</v>
      </c>
      <c r="G6513" s="11" t="str">
        <f>IFERROR(INDEX(lvl_5[],MATCH(M6513,lvl_5[ID],0),MATCH(_xlfn.CONCAT(TEXT(K6513,"##0"),"_",TEXT(L6513,"##0")),lvl_5[#Headers],0)),"Нет")</f>
        <v>Демон пустоты</v>
      </c>
      <c r="H6513" s="11" t="str">
        <f>IFERROR(INDEX(lvl_6[],MATCH(N6513,lvl_6[ID],0),MATCH(_xlfn.CONCAT(K6513,"_",L6513,"_",M6513),lvl_6[#Headers],0)),"Нет")</f>
        <v>Нет</v>
      </c>
      <c r="I6513" s="12">
        <v>1</v>
      </c>
      <c r="J6513" s="12">
        <v>4</v>
      </c>
      <c r="K6513" s="12">
        <v>1</v>
      </c>
      <c r="L6513" s="12">
        <v>5</v>
      </c>
      <c r="M6513" s="12">
        <v>26</v>
      </c>
      <c r="N6513" s="12">
        <v>2189</v>
      </c>
      <c r="O6513" s="12">
        <f>COUNTIF($P$2:P6513,P6513)</f>
        <v>1</v>
      </c>
      <c r="P6513" s="12" t="str">
        <f t="shared" si="366"/>
        <v>14105262189</v>
      </c>
      <c r="Q6513" s="12" t="str">
        <f t="shared" si="367"/>
        <v>141052621890001</v>
      </c>
      <c r="R6513" s="20" t="s">
        <v>4941</v>
      </c>
      <c r="AB6513" s="12" t="s">
        <v>910</v>
      </c>
      <c r="AC6513" s="12" t="s">
        <v>100</v>
      </c>
      <c r="AD6513" s="12" t="s">
        <v>861</v>
      </c>
      <c r="BN6513" s="12">
        <v>1</v>
      </c>
      <c r="BP6513" s="12" t="s">
        <v>3805</v>
      </c>
      <c r="BR6513" s="9" t="s">
        <v>100</v>
      </c>
      <c r="BS6513" s="9" t="s">
        <v>100</v>
      </c>
      <c r="BT6513" s="9" t="s">
        <v>5091</v>
      </c>
      <c r="BU6513" s="9" t="s">
        <v>5092</v>
      </c>
      <c r="BV6513" s="9" t="s">
        <v>100</v>
      </c>
      <c r="BW6513" s="9" t="s">
        <v>100</v>
      </c>
      <c r="BX6513" s="9" t="s">
        <v>100</v>
      </c>
      <c r="BY6513" s="9" t="s">
        <v>100</v>
      </c>
    </row>
    <row r="6514" spans="1:77" ht="45" x14ac:dyDescent="0.25">
      <c r="A6514" s="12">
        <v>1</v>
      </c>
      <c r="B6514" s="11" t="str">
        <f t="shared" si="365"/>
        <v>Общий расчет. Анализ даты. Анализ даты. Символические звезды. Демон пустоты. Нет</v>
      </c>
      <c r="C6514" s="11" t="str">
        <f>IFERROR(VLOOKUP(I6514,lvl_1[],2,FALSE),"Нет")</f>
        <v>Общий расчет</v>
      </c>
      <c r="D6514" s="11" t="str">
        <f>IFERROR(VLOOKUP(Rule!J6514,lvl_2[],2,FALSE),"Нет")</f>
        <v>Анализ даты</v>
      </c>
      <c r="E6514" s="11" t="str">
        <f>IFERROR(VLOOKUP(Rule!K6514,lvl_3[],2,FALSE),"Нет")</f>
        <v>Анализ даты</v>
      </c>
      <c r="F6514" s="11" t="str">
        <f>IFERROR(INDEX(lvl_4[],MATCH(L6514,lvl_4[ID],0),MATCH(TEXT(K6514,"##0"),lvl_4[#Headers],0)),"Нет")</f>
        <v>Символические звезды</v>
      </c>
      <c r="G6514" s="11" t="str">
        <f>IFERROR(INDEX(lvl_5[],MATCH(M6514,lvl_5[ID],0),MATCH(_xlfn.CONCAT(TEXT(K6514,"##0"),"_",TEXT(L6514,"##0")),lvl_5[#Headers],0)),"Нет")</f>
        <v>Демон пустоты</v>
      </c>
      <c r="H6514" s="11" t="str">
        <f>IFERROR(INDEX(lvl_6[],MATCH(N6514,lvl_6[ID],0),MATCH(_xlfn.CONCAT(K6514,"_",L6514,"_",M6514),lvl_6[#Headers],0)),"Нет")</f>
        <v>Нет</v>
      </c>
      <c r="I6514" s="12">
        <v>1</v>
      </c>
      <c r="J6514" s="12">
        <v>4</v>
      </c>
      <c r="K6514" s="12">
        <v>1</v>
      </c>
      <c r="L6514" s="12">
        <v>5</v>
      </c>
      <c r="M6514" s="12">
        <v>26</v>
      </c>
      <c r="N6514" s="12">
        <v>2190</v>
      </c>
      <c r="O6514" s="12">
        <f>COUNTIF($P$2:P6514,P6514)</f>
        <v>1</v>
      </c>
      <c r="P6514" s="12" t="str">
        <f t="shared" si="366"/>
        <v>14105262190</v>
      </c>
      <c r="Q6514" s="12" t="str">
        <f t="shared" si="367"/>
        <v>141052621900001</v>
      </c>
      <c r="R6514" s="20" t="s">
        <v>4942</v>
      </c>
      <c r="AB6514" s="12" t="s">
        <v>910</v>
      </c>
      <c r="AC6514" s="12" t="s">
        <v>100</v>
      </c>
      <c r="AD6514" s="12" t="s">
        <v>859</v>
      </c>
      <c r="BN6514" s="12">
        <v>1</v>
      </c>
      <c r="BP6514" s="12" t="s">
        <v>3805</v>
      </c>
      <c r="BR6514" s="9" t="s">
        <v>100</v>
      </c>
      <c r="BS6514" s="9" t="s">
        <v>100</v>
      </c>
      <c r="BT6514" s="9" t="s">
        <v>5091</v>
      </c>
      <c r="BU6514" s="9" t="s">
        <v>5101</v>
      </c>
      <c r="BV6514" s="9" t="s">
        <v>100</v>
      </c>
      <c r="BW6514" s="9" t="s">
        <v>100</v>
      </c>
      <c r="BX6514" s="9" t="s">
        <v>100</v>
      </c>
      <c r="BY6514" s="9" t="s">
        <v>100</v>
      </c>
    </row>
    <row r="6515" spans="1:77" ht="45" x14ac:dyDescent="0.25">
      <c r="A6515" s="12">
        <v>1</v>
      </c>
      <c r="B6515" s="11" t="str">
        <f t="shared" si="365"/>
        <v>Общий расчет. Анализ даты. Анализ даты. Символические звезды. Демон пустоты. Нет</v>
      </c>
      <c r="C6515" s="11" t="str">
        <f>IFERROR(VLOOKUP(I6515,lvl_1[],2,FALSE),"Нет")</f>
        <v>Общий расчет</v>
      </c>
      <c r="D6515" s="11" t="str">
        <f>IFERROR(VLOOKUP(Rule!J6515,lvl_2[],2,FALSE),"Нет")</f>
        <v>Анализ даты</v>
      </c>
      <c r="E6515" s="11" t="str">
        <f>IFERROR(VLOOKUP(Rule!K6515,lvl_3[],2,FALSE),"Нет")</f>
        <v>Анализ даты</v>
      </c>
      <c r="F6515" s="11" t="str">
        <f>IFERROR(INDEX(lvl_4[],MATCH(L6515,lvl_4[ID],0),MATCH(TEXT(K6515,"##0"),lvl_4[#Headers],0)),"Нет")</f>
        <v>Символические звезды</v>
      </c>
      <c r="G6515" s="11" t="str">
        <f>IFERROR(INDEX(lvl_5[],MATCH(M6515,lvl_5[ID],0),MATCH(_xlfn.CONCAT(TEXT(K6515,"##0"),"_",TEXT(L6515,"##0")),lvl_5[#Headers],0)),"Нет")</f>
        <v>Демон пустоты</v>
      </c>
      <c r="H6515" s="11" t="str">
        <f>IFERROR(INDEX(lvl_6[],MATCH(N6515,lvl_6[ID],0),MATCH(_xlfn.CONCAT(K6515,"_",L6515,"_",M6515),lvl_6[#Headers],0)),"Нет")</f>
        <v>Нет</v>
      </c>
      <c r="I6515" s="12">
        <v>1</v>
      </c>
      <c r="J6515" s="12">
        <v>4</v>
      </c>
      <c r="K6515" s="12">
        <v>1</v>
      </c>
      <c r="L6515" s="12">
        <v>5</v>
      </c>
      <c r="M6515" s="12">
        <v>26</v>
      </c>
      <c r="N6515" s="12">
        <v>2191</v>
      </c>
      <c r="O6515" s="12">
        <f>COUNTIF($P$2:P6515,P6515)</f>
        <v>1</v>
      </c>
      <c r="P6515" s="12" t="str">
        <f t="shared" si="366"/>
        <v>14105262191</v>
      </c>
      <c r="Q6515" s="12" t="str">
        <f t="shared" si="367"/>
        <v>141052621910001</v>
      </c>
      <c r="R6515" s="20" t="s">
        <v>4943</v>
      </c>
      <c r="AB6515" s="12" t="s">
        <v>910</v>
      </c>
      <c r="AC6515" s="12" t="s">
        <v>100</v>
      </c>
      <c r="AD6515" s="12" t="s">
        <v>869</v>
      </c>
      <c r="BN6515" s="12">
        <v>1</v>
      </c>
      <c r="BP6515" s="12" t="s">
        <v>3805</v>
      </c>
      <c r="BR6515" s="9" t="s">
        <v>100</v>
      </c>
      <c r="BS6515" s="9" t="s">
        <v>100</v>
      </c>
      <c r="BT6515" s="9" t="s">
        <v>5091</v>
      </c>
      <c r="BU6515" s="9" t="s">
        <v>5097</v>
      </c>
      <c r="BV6515" s="9" t="s">
        <v>100</v>
      </c>
      <c r="BW6515" s="9" t="s">
        <v>100</v>
      </c>
      <c r="BX6515" s="9" t="s">
        <v>100</v>
      </c>
      <c r="BY6515" s="9" t="s">
        <v>100</v>
      </c>
    </row>
    <row r="6516" spans="1:77" ht="45" x14ac:dyDescent="0.25">
      <c r="A6516" s="12">
        <v>1</v>
      </c>
      <c r="B6516" s="11" t="str">
        <f t="shared" si="365"/>
        <v>Общий расчет. Анализ даты. Анализ даты. Символические звезды. Демон пустоты. Нет</v>
      </c>
      <c r="C6516" s="11" t="str">
        <f>IFERROR(VLOOKUP(I6516,lvl_1[],2,FALSE),"Нет")</f>
        <v>Общий расчет</v>
      </c>
      <c r="D6516" s="11" t="str">
        <f>IFERROR(VLOOKUP(Rule!J6516,lvl_2[],2,FALSE),"Нет")</f>
        <v>Анализ даты</v>
      </c>
      <c r="E6516" s="11" t="str">
        <f>IFERROR(VLOOKUP(Rule!K6516,lvl_3[],2,FALSE),"Нет")</f>
        <v>Анализ даты</v>
      </c>
      <c r="F6516" s="11" t="str">
        <f>IFERROR(INDEX(lvl_4[],MATCH(L6516,lvl_4[ID],0),MATCH(TEXT(K6516,"##0"),lvl_4[#Headers],0)),"Нет")</f>
        <v>Символические звезды</v>
      </c>
      <c r="G6516" s="11" t="str">
        <f>IFERROR(INDEX(lvl_5[],MATCH(M6516,lvl_5[ID],0),MATCH(_xlfn.CONCAT(TEXT(K6516,"##0"),"_",TEXT(L6516,"##0")),lvl_5[#Headers],0)),"Нет")</f>
        <v>Демон пустоты</v>
      </c>
      <c r="H6516" s="11" t="str">
        <f>IFERROR(INDEX(lvl_6[],MATCH(N6516,lvl_6[ID],0),MATCH(_xlfn.CONCAT(K6516,"_",L6516,"_",M6516),lvl_6[#Headers],0)),"Нет")</f>
        <v>Нет</v>
      </c>
      <c r="I6516" s="12">
        <v>1</v>
      </c>
      <c r="J6516" s="12">
        <v>4</v>
      </c>
      <c r="K6516" s="12">
        <v>1</v>
      </c>
      <c r="L6516" s="12">
        <v>5</v>
      </c>
      <c r="M6516" s="12">
        <v>26</v>
      </c>
      <c r="N6516" s="12">
        <v>2192</v>
      </c>
      <c r="O6516" s="12">
        <f>COUNTIF($P$2:P6516,P6516)</f>
        <v>1</v>
      </c>
      <c r="P6516" s="12" t="str">
        <f t="shared" si="366"/>
        <v>14105262192</v>
      </c>
      <c r="Q6516" s="12" t="str">
        <f t="shared" si="367"/>
        <v>141052621920001</v>
      </c>
      <c r="R6516" s="20" t="s">
        <v>4944</v>
      </c>
      <c r="AB6516" s="12" t="s">
        <v>910</v>
      </c>
      <c r="AC6516" s="12" t="s">
        <v>100</v>
      </c>
      <c r="AD6516" s="12" t="s">
        <v>867</v>
      </c>
      <c r="BN6516" s="12">
        <v>1</v>
      </c>
      <c r="BP6516" s="12" t="s">
        <v>3805</v>
      </c>
      <c r="BR6516" s="9" t="s">
        <v>100</v>
      </c>
      <c r="BS6516" s="9" t="s">
        <v>100</v>
      </c>
      <c r="BT6516" s="9" t="s">
        <v>5091</v>
      </c>
      <c r="BU6516" s="9" t="s">
        <v>5093</v>
      </c>
      <c r="BV6516" s="9" t="s">
        <v>100</v>
      </c>
      <c r="BW6516" s="9" t="s">
        <v>100</v>
      </c>
      <c r="BX6516" s="9" t="s">
        <v>100</v>
      </c>
      <c r="BY6516" s="9" t="s">
        <v>100</v>
      </c>
    </row>
    <row r="6517" spans="1:77" ht="45" x14ac:dyDescent="0.25">
      <c r="A6517" s="12">
        <v>1</v>
      </c>
      <c r="B6517" s="11" t="str">
        <f t="shared" si="365"/>
        <v>Общий расчет. Анализ даты. Анализ даты. Символические звезды. Демон пустоты. Нет</v>
      </c>
      <c r="C6517" s="11" t="str">
        <f>IFERROR(VLOOKUP(I6517,lvl_1[],2,FALSE),"Нет")</f>
        <v>Общий расчет</v>
      </c>
      <c r="D6517" s="11" t="str">
        <f>IFERROR(VLOOKUP(Rule!J6517,lvl_2[],2,FALSE),"Нет")</f>
        <v>Анализ даты</v>
      </c>
      <c r="E6517" s="11" t="str">
        <f>IFERROR(VLOOKUP(Rule!K6517,lvl_3[],2,FALSE),"Нет")</f>
        <v>Анализ даты</v>
      </c>
      <c r="F6517" s="11" t="str">
        <f>IFERROR(INDEX(lvl_4[],MATCH(L6517,lvl_4[ID],0),MATCH(TEXT(K6517,"##0"),lvl_4[#Headers],0)),"Нет")</f>
        <v>Символические звезды</v>
      </c>
      <c r="G6517" s="11" t="str">
        <f>IFERROR(INDEX(lvl_5[],MATCH(M6517,lvl_5[ID],0),MATCH(_xlfn.CONCAT(TEXT(K6517,"##0"),"_",TEXT(L6517,"##0")),lvl_5[#Headers],0)),"Нет")</f>
        <v>Демон пустоты</v>
      </c>
      <c r="H6517" s="11" t="str">
        <f>IFERROR(INDEX(lvl_6[],MATCH(N6517,lvl_6[ID],0),MATCH(_xlfn.CONCAT(K6517,"_",L6517,"_",M6517),lvl_6[#Headers],0)),"Нет")</f>
        <v>Нет</v>
      </c>
      <c r="I6517" s="12">
        <v>1</v>
      </c>
      <c r="J6517" s="12">
        <v>4</v>
      </c>
      <c r="K6517" s="12">
        <v>1</v>
      </c>
      <c r="L6517" s="12">
        <v>5</v>
      </c>
      <c r="M6517" s="12">
        <v>26</v>
      </c>
      <c r="N6517" s="12">
        <v>2193</v>
      </c>
      <c r="O6517" s="12">
        <f>COUNTIF($P$2:P6517,P6517)</f>
        <v>1</v>
      </c>
      <c r="P6517" s="12" t="str">
        <f t="shared" si="366"/>
        <v>14105262193</v>
      </c>
      <c r="Q6517" s="12" t="str">
        <f t="shared" si="367"/>
        <v>141052621930001</v>
      </c>
      <c r="R6517" s="20" t="s">
        <v>4945</v>
      </c>
      <c r="AB6517" s="12" t="s">
        <v>910</v>
      </c>
      <c r="AC6517" s="12" t="s">
        <v>100</v>
      </c>
      <c r="AD6517" s="12" t="s">
        <v>865</v>
      </c>
      <c r="BN6517" s="12">
        <v>1</v>
      </c>
      <c r="BP6517" s="12" t="s">
        <v>3805</v>
      </c>
      <c r="BR6517" s="9" t="s">
        <v>100</v>
      </c>
      <c r="BS6517" s="9" t="s">
        <v>100</v>
      </c>
      <c r="BT6517" s="9" t="s">
        <v>5091</v>
      </c>
      <c r="BU6517" s="9" t="s">
        <v>5108</v>
      </c>
      <c r="BV6517" s="9" t="s">
        <v>100</v>
      </c>
      <c r="BW6517" s="9" t="s">
        <v>100</v>
      </c>
      <c r="BX6517" s="9" t="s">
        <v>100</v>
      </c>
      <c r="BY6517" s="9" t="s">
        <v>100</v>
      </c>
    </row>
    <row r="6518" spans="1:77" ht="45" x14ac:dyDescent="0.25">
      <c r="A6518" s="12">
        <v>1</v>
      </c>
      <c r="B6518" s="11" t="str">
        <f t="shared" si="365"/>
        <v>Общий расчет. Анализ даты. Анализ даты. Символические звезды. Демон пустоты. Нет</v>
      </c>
      <c r="C6518" s="11" t="str">
        <f>IFERROR(VLOOKUP(I6518,lvl_1[],2,FALSE),"Нет")</f>
        <v>Общий расчет</v>
      </c>
      <c r="D6518" s="11" t="str">
        <f>IFERROR(VLOOKUP(Rule!J6518,lvl_2[],2,FALSE),"Нет")</f>
        <v>Анализ даты</v>
      </c>
      <c r="E6518" s="11" t="str">
        <f>IFERROR(VLOOKUP(Rule!K6518,lvl_3[],2,FALSE),"Нет")</f>
        <v>Анализ даты</v>
      </c>
      <c r="F6518" s="11" t="str">
        <f>IFERROR(INDEX(lvl_4[],MATCH(L6518,lvl_4[ID],0),MATCH(TEXT(K6518,"##0"),lvl_4[#Headers],0)),"Нет")</f>
        <v>Символические звезды</v>
      </c>
      <c r="G6518" s="11" t="str">
        <f>IFERROR(INDEX(lvl_5[],MATCH(M6518,lvl_5[ID],0),MATCH(_xlfn.CONCAT(TEXT(K6518,"##0"),"_",TEXT(L6518,"##0")),lvl_5[#Headers],0)),"Нет")</f>
        <v>Демон пустоты</v>
      </c>
      <c r="H6518" s="11" t="str">
        <f>IFERROR(INDEX(lvl_6[],MATCH(N6518,lvl_6[ID],0),MATCH(_xlfn.CONCAT(K6518,"_",L6518,"_",M6518),lvl_6[#Headers],0)),"Нет")</f>
        <v>Нет</v>
      </c>
      <c r="I6518" s="12">
        <v>1</v>
      </c>
      <c r="J6518" s="12">
        <v>4</v>
      </c>
      <c r="K6518" s="12">
        <v>1</v>
      </c>
      <c r="L6518" s="12">
        <v>5</v>
      </c>
      <c r="M6518" s="12">
        <v>26</v>
      </c>
      <c r="N6518" s="12">
        <v>2194</v>
      </c>
      <c r="O6518" s="12">
        <f>COUNTIF($P$2:P6518,P6518)</f>
        <v>1</v>
      </c>
      <c r="P6518" s="12" t="str">
        <f t="shared" si="366"/>
        <v>14105262194</v>
      </c>
      <c r="Q6518" s="12" t="str">
        <f t="shared" si="367"/>
        <v>141052621940001</v>
      </c>
      <c r="R6518" s="20" t="s">
        <v>4946</v>
      </c>
      <c r="AB6518" s="12" t="s">
        <v>912</v>
      </c>
      <c r="AC6518" s="12" t="s">
        <v>100</v>
      </c>
      <c r="AD6518" s="12" t="s">
        <v>864</v>
      </c>
      <c r="BN6518" s="12">
        <v>1</v>
      </c>
      <c r="BP6518" s="12" t="s">
        <v>3805</v>
      </c>
      <c r="BR6518" s="9" t="s">
        <v>100</v>
      </c>
      <c r="BS6518" s="9" t="s">
        <v>100</v>
      </c>
      <c r="BT6518" s="9" t="s">
        <v>5102</v>
      </c>
      <c r="BU6518" s="9" t="s">
        <v>5107</v>
      </c>
      <c r="BV6518" s="9" t="s">
        <v>100</v>
      </c>
      <c r="BW6518" s="9" t="s">
        <v>100</v>
      </c>
      <c r="BX6518" s="9" t="s">
        <v>100</v>
      </c>
      <c r="BY6518" s="9" t="s">
        <v>100</v>
      </c>
    </row>
    <row r="6519" spans="1:77" ht="45" x14ac:dyDescent="0.25">
      <c r="A6519" s="12">
        <v>1</v>
      </c>
      <c r="B6519" s="11" t="str">
        <f t="shared" si="365"/>
        <v>Общий расчет. Анализ даты. Анализ даты. Символические звезды. Демон пустоты. Нет</v>
      </c>
      <c r="C6519" s="11" t="str">
        <f>IFERROR(VLOOKUP(I6519,lvl_1[],2,FALSE),"Нет")</f>
        <v>Общий расчет</v>
      </c>
      <c r="D6519" s="11" t="str">
        <f>IFERROR(VLOOKUP(Rule!J6519,lvl_2[],2,FALSE),"Нет")</f>
        <v>Анализ даты</v>
      </c>
      <c r="E6519" s="11" t="str">
        <f>IFERROR(VLOOKUP(Rule!K6519,lvl_3[],2,FALSE),"Нет")</f>
        <v>Анализ даты</v>
      </c>
      <c r="F6519" s="11" t="str">
        <f>IFERROR(INDEX(lvl_4[],MATCH(L6519,lvl_4[ID],0),MATCH(TEXT(K6519,"##0"),lvl_4[#Headers],0)),"Нет")</f>
        <v>Символические звезды</v>
      </c>
      <c r="G6519" s="11" t="str">
        <f>IFERROR(INDEX(lvl_5[],MATCH(M6519,lvl_5[ID],0),MATCH(_xlfn.CONCAT(TEXT(K6519,"##0"),"_",TEXT(L6519,"##0")),lvl_5[#Headers],0)),"Нет")</f>
        <v>Демон пустоты</v>
      </c>
      <c r="H6519" s="11" t="str">
        <f>IFERROR(INDEX(lvl_6[],MATCH(N6519,lvl_6[ID],0),MATCH(_xlfn.CONCAT(K6519,"_",L6519,"_",M6519),lvl_6[#Headers],0)),"Нет")</f>
        <v>Нет</v>
      </c>
      <c r="I6519" s="12">
        <v>1</v>
      </c>
      <c r="J6519" s="12">
        <v>4</v>
      </c>
      <c r="K6519" s="12">
        <v>1</v>
      </c>
      <c r="L6519" s="12">
        <v>5</v>
      </c>
      <c r="M6519" s="12">
        <v>26</v>
      </c>
      <c r="N6519" s="12">
        <v>2195</v>
      </c>
      <c r="O6519" s="12">
        <f>COUNTIF($P$2:P6519,P6519)</f>
        <v>1</v>
      </c>
      <c r="P6519" s="12" t="str">
        <f t="shared" si="366"/>
        <v>14105262195</v>
      </c>
      <c r="Q6519" s="12" t="str">
        <f t="shared" si="367"/>
        <v>141052621950001</v>
      </c>
      <c r="R6519" s="20" t="s">
        <v>4947</v>
      </c>
      <c r="AB6519" s="12" t="s">
        <v>912</v>
      </c>
      <c r="AC6519" s="12" t="s">
        <v>100</v>
      </c>
      <c r="AD6519" s="12" t="s">
        <v>862</v>
      </c>
      <c r="BN6519" s="12">
        <v>1</v>
      </c>
      <c r="BP6519" s="12" t="s">
        <v>3805</v>
      </c>
      <c r="BR6519" s="9" t="s">
        <v>100</v>
      </c>
      <c r="BS6519" s="9" t="s">
        <v>100</v>
      </c>
      <c r="BT6519" s="9" t="s">
        <v>5102</v>
      </c>
      <c r="BU6519" s="9" t="s">
        <v>5105</v>
      </c>
      <c r="BV6519" s="9" t="s">
        <v>100</v>
      </c>
      <c r="BW6519" s="9" t="s">
        <v>100</v>
      </c>
      <c r="BX6519" s="9" t="s">
        <v>100</v>
      </c>
      <c r="BY6519" s="9" t="s">
        <v>100</v>
      </c>
    </row>
    <row r="6520" spans="1:77" ht="45" x14ac:dyDescent="0.25">
      <c r="A6520" s="12">
        <v>1</v>
      </c>
      <c r="B6520" s="11" t="str">
        <f t="shared" si="365"/>
        <v>Общий расчет. Анализ даты. Анализ даты. Символические звезды. Демон пустоты. Нет</v>
      </c>
      <c r="C6520" s="11" t="str">
        <f>IFERROR(VLOOKUP(I6520,lvl_1[],2,FALSE),"Нет")</f>
        <v>Общий расчет</v>
      </c>
      <c r="D6520" s="11" t="str">
        <f>IFERROR(VLOOKUP(Rule!J6520,lvl_2[],2,FALSE),"Нет")</f>
        <v>Анализ даты</v>
      </c>
      <c r="E6520" s="11" t="str">
        <f>IFERROR(VLOOKUP(Rule!K6520,lvl_3[],2,FALSE),"Нет")</f>
        <v>Анализ даты</v>
      </c>
      <c r="F6520" s="11" t="str">
        <f>IFERROR(INDEX(lvl_4[],MATCH(L6520,lvl_4[ID],0),MATCH(TEXT(K6520,"##0"),lvl_4[#Headers],0)),"Нет")</f>
        <v>Символические звезды</v>
      </c>
      <c r="G6520" s="11" t="str">
        <f>IFERROR(INDEX(lvl_5[],MATCH(M6520,lvl_5[ID],0),MATCH(_xlfn.CONCAT(TEXT(K6520,"##0"),"_",TEXT(L6520,"##0")),lvl_5[#Headers],0)),"Нет")</f>
        <v>Демон пустоты</v>
      </c>
      <c r="H6520" s="11" t="str">
        <f>IFERROR(INDEX(lvl_6[],MATCH(N6520,lvl_6[ID],0),MATCH(_xlfn.CONCAT(K6520,"_",L6520,"_",M6520),lvl_6[#Headers],0)),"Нет")</f>
        <v>Нет</v>
      </c>
      <c r="I6520" s="12">
        <v>1</v>
      </c>
      <c r="J6520" s="12">
        <v>4</v>
      </c>
      <c r="K6520" s="12">
        <v>1</v>
      </c>
      <c r="L6520" s="12">
        <v>5</v>
      </c>
      <c r="M6520" s="12">
        <v>26</v>
      </c>
      <c r="N6520" s="12">
        <v>2196</v>
      </c>
      <c r="O6520" s="12">
        <f>COUNTIF($P$2:P6520,P6520)</f>
        <v>1</v>
      </c>
      <c r="P6520" s="12" t="str">
        <f t="shared" si="366"/>
        <v>14105262196</v>
      </c>
      <c r="Q6520" s="12" t="str">
        <f t="shared" si="367"/>
        <v>141052621960001</v>
      </c>
      <c r="R6520" s="20" t="s">
        <v>4948</v>
      </c>
      <c r="AB6520" s="12" t="s">
        <v>912</v>
      </c>
      <c r="AC6520" s="12" t="s">
        <v>100</v>
      </c>
      <c r="AD6520" s="12" t="s">
        <v>860</v>
      </c>
      <c r="BN6520" s="12">
        <v>1</v>
      </c>
      <c r="BP6520" s="12" t="s">
        <v>3805</v>
      </c>
      <c r="BR6520" s="9" t="s">
        <v>100</v>
      </c>
      <c r="BS6520" s="9" t="s">
        <v>100</v>
      </c>
      <c r="BT6520" s="9" t="s">
        <v>5102</v>
      </c>
      <c r="BU6520" s="9" t="s">
        <v>5103</v>
      </c>
      <c r="BV6520" s="9" t="s">
        <v>100</v>
      </c>
      <c r="BW6520" s="9" t="s">
        <v>100</v>
      </c>
      <c r="BX6520" s="9" t="s">
        <v>100</v>
      </c>
      <c r="BY6520" s="9" t="s">
        <v>100</v>
      </c>
    </row>
    <row r="6521" spans="1:77" ht="45" x14ac:dyDescent="0.25">
      <c r="A6521" s="12">
        <v>1</v>
      </c>
      <c r="B6521" s="11" t="str">
        <f t="shared" si="365"/>
        <v>Общий расчет. Анализ даты. Анализ даты. Символические звезды. Демон пустоты. Нет</v>
      </c>
      <c r="C6521" s="11" t="str">
        <f>IFERROR(VLOOKUP(I6521,lvl_1[],2,FALSE),"Нет")</f>
        <v>Общий расчет</v>
      </c>
      <c r="D6521" s="11" t="str">
        <f>IFERROR(VLOOKUP(Rule!J6521,lvl_2[],2,FALSE),"Нет")</f>
        <v>Анализ даты</v>
      </c>
      <c r="E6521" s="11" t="str">
        <f>IFERROR(VLOOKUP(Rule!K6521,lvl_3[],2,FALSE),"Нет")</f>
        <v>Анализ даты</v>
      </c>
      <c r="F6521" s="11" t="str">
        <f>IFERROR(INDEX(lvl_4[],MATCH(L6521,lvl_4[ID],0),MATCH(TEXT(K6521,"##0"),lvl_4[#Headers],0)),"Нет")</f>
        <v>Символические звезды</v>
      </c>
      <c r="G6521" s="11" t="str">
        <f>IFERROR(INDEX(lvl_5[],MATCH(M6521,lvl_5[ID],0),MATCH(_xlfn.CONCAT(TEXT(K6521,"##0"),"_",TEXT(L6521,"##0")),lvl_5[#Headers],0)),"Нет")</f>
        <v>Демон пустоты</v>
      </c>
      <c r="H6521" s="11" t="str">
        <f>IFERROR(INDEX(lvl_6[],MATCH(N6521,lvl_6[ID],0),MATCH(_xlfn.CONCAT(K6521,"_",L6521,"_",M6521),lvl_6[#Headers],0)),"Нет")</f>
        <v>Нет</v>
      </c>
      <c r="I6521" s="12">
        <v>1</v>
      </c>
      <c r="J6521" s="12">
        <v>4</v>
      </c>
      <c r="K6521" s="12">
        <v>1</v>
      </c>
      <c r="L6521" s="12">
        <v>5</v>
      </c>
      <c r="M6521" s="12">
        <v>26</v>
      </c>
      <c r="N6521" s="12">
        <v>2197</v>
      </c>
      <c r="O6521" s="12">
        <f>COUNTIF($P$2:P6521,P6521)</f>
        <v>1</v>
      </c>
      <c r="P6521" s="12" t="str">
        <f t="shared" si="366"/>
        <v>14105262197</v>
      </c>
      <c r="Q6521" s="12" t="str">
        <f t="shared" si="367"/>
        <v>141052621970001</v>
      </c>
      <c r="R6521" s="20" t="s">
        <v>4949</v>
      </c>
      <c r="AB6521" s="12" t="s">
        <v>912</v>
      </c>
      <c r="AC6521" s="12" t="s">
        <v>100</v>
      </c>
      <c r="AD6521" s="12" t="s">
        <v>870</v>
      </c>
      <c r="BN6521" s="12">
        <v>1</v>
      </c>
      <c r="BP6521" s="12" t="s">
        <v>3805</v>
      </c>
      <c r="BR6521" s="9" t="s">
        <v>100</v>
      </c>
      <c r="BS6521" s="9" t="s">
        <v>100</v>
      </c>
      <c r="BT6521" s="9" t="s">
        <v>5102</v>
      </c>
      <c r="BU6521" s="9" t="s">
        <v>5099</v>
      </c>
      <c r="BV6521" s="9" t="s">
        <v>100</v>
      </c>
      <c r="BW6521" s="9" t="s">
        <v>100</v>
      </c>
      <c r="BX6521" s="9" t="s">
        <v>100</v>
      </c>
      <c r="BY6521" s="9" t="s">
        <v>100</v>
      </c>
    </row>
    <row r="6522" spans="1:77" ht="45" x14ac:dyDescent="0.25">
      <c r="A6522" s="12">
        <v>1</v>
      </c>
      <c r="B6522" s="11" t="str">
        <f t="shared" si="365"/>
        <v>Общий расчет. Анализ даты. Анализ даты. Символические звезды. Демон пустоты. Нет</v>
      </c>
      <c r="C6522" s="11" t="str">
        <f>IFERROR(VLOOKUP(I6522,lvl_1[],2,FALSE),"Нет")</f>
        <v>Общий расчет</v>
      </c>
      <c r="D6522" s="11" t="str">
        <f>IFERROR(VLOOKUP(Rule!J6522,lvl_2[],2,FALSE),"Нет")</f>
        <v>Анализ даты</v>
      </c>
      <c r="E6522" s="11" t="str">
        <f>IFERROR(VLOOKUP(Rule!K6522,lvl_3[],2,FALSE),"Нет")</f>
        <v>Анализ даты</v>
      </c>
      <c r="F6522" s="11" t="str">
        <f>IFERROR(INDEX(lvl_4[],MATCH(L6522,lvl_4[ID],0),MATCH(TEXT(K6522,"##0"),lvl_4[#Headers],0)),"Нет")</f>
        <v>Символические звезды</v>
      </c>
      <c r="G6522" s="11" t="str">
        <f>IFERROR(INDEX(lvl_5[],MATCH(M6522,lvl_5[ID],0),MATCH(_xlfn.CONCAT(TEXT(K6522,"##0"),"_",TEXT(L6522,"##0")),lvl_5[#Headers],0)),"Нет")</f>
        <v>Демон пустоты</v>
      </c>
      <c r="H6522" s="11" t="str">
        <f>IFERROR(INDEX(lvl_6[],MATCH(N6522,lvl_6[ID],0),MATCH(_xlfn.CONCAT(K6522,"_",L6522,"_",M6522),lvl_6[#Headers],0)),"Нет")</f>
        <v>Нет</v>
      </c>
      <c r="I6522" s="12">
        <v>1</v>
      </c>
      <c r="J6522" s="12">
        <v>4</v>
      </c>
      <c r="K6522" s="12">
        <v>1</v>
      </c>
      <c r="L6522" s="12">
        <v>5</v>
      </c>
      <c r="M6522" s="12">
        <v>26</v>
      </c>
      <c r="N6522" s="12">
        <v>2198</v>
      </c>
      <c r="O6522" s="12">
        <f>COUNTIF($P$2:P6522,P6522)</f>
        <v>1</v>
      </c>
      <c r="P6522" s="12" t="str">
        <f t="shared" si="366"/>
        <v>14105262198</v>
      </c>
      <c r="Q6522" s="12" t="str">
        <f t="shared" si="367"/>
        <v>141052621980001</v>
      </c>
      <c r="R6522" s="20" t="s">
        <v>4950</v>
      </c>
      <c r="AB6522" s="12" t="s">
        <v>912</v>
      </c>
      <c r="AC6522" s="12" t="s">
        <v>100</v>
      </c>
      <c r="AD6522" s="12" t="s">
        <v>868</v>
      </c>
      <c r="BN6522" s="12">
        <v>1</v>
      </c>
      <c r="BP6522" s="12" t="s">
        <v>3805</v>
      </c>
      <c r="BR6522" s="9" t="s">
        <v>100</v>
      </c>
      <c r="BS6522" s="9" t="s">
        <v>100</v>
      </c>
      <c r="BT6522" s="9" t="s">
        <v>5102</v>
      </c>
      <c r="BU6522" s="9" t="s">
        <v>5110</v>
      </c>
      <c r="BV6522" s="9" t="s">
        <v>100</v>
      </c>
      <c r="BW6522" s="9" t="s">
        <v>100</v>
      </c>
      <c r="BX6522" s="9" t="s">
        <v>100</v>
      </c>
      <c r="BY6522" s="9" t="s">
        <v>100</v>
      </c>
    </row>
    <row r="6523" spans="1:77" ht="45" x14ac:dyDescent="0.25">
      <c r="A6523" s="12">
        <v>1</v>
      </c>
      <c r="B6523" s="11" t="str">
        <f t="shared" si="365"/>
        <v>Общий расчет. Анализ даты. Анализ даты. Символические звезды. Демон пустоты. Нет</v>
      </c>
      <c r="C6523" s="11" t="str">
        <f>IFERROR(VLOOKUP(I6523,lvl_1[],2,FALSE),"Нет")</f>
        <v>Общий расчет</v>
      </c>
      <c r="D6523" s="11" t="str">
        <f>IFERROR(VLOOKUP(Rule!J6523,lvl_2[],2,FALSE),"Нет")</f>
        <v>Анализ даты</v>
      </c>
      <c r="E6523" s="11" t="str">
        <f>IFERROR(VLOOKUP(Rule!K6523,lvl_3[],2,FALSE),"Нет")</f>
        <v>Анализ даты</v>
      </c>
      <c r="F6523" s="11" t="str">
        <f>IFERROR(INDEX(lvl_4[],MATCH(L6523,lvl_4[ID],0),MATCH(TEXT(K6523,"##0"),lvl_4[#Headers],0)),"Нет")</f>
        <v>Символические звезды</v>
      </c>
      <c r="G6523" s="11" t="str">
        <f>IFERROR(INDEX(lvl_5[],MATCH(M6523,lvl_5[ID],0),MATCH(_xlfn.CONCAT(TEXT(K6523,"##0"),"_",TEXT(L6523,"##0")),lvl_5[#Headers],0)),"Нет")</f>
        <v>Демон пустоты</v>
      </c>
      <c r="H6523" s="11" t="str">
        <f>IFERROR(INDEX(lvl_6[],MATCH(N6523,lvl_6[ID],0),MATCH(_xlfn.CONCAT(K6523,"_",L6523,"_",M6523),lvl_6[#Headers],0)),"Нет")</f>
        <v>Нет</v>
      </c>
      <c r="I6523" s="12">
        <v>1</v>
      </c>
      <c r="J6523" s="12">
        <v>4</v>
      </c>
      <c r="K6523" s="12">
        <v>1</v>
      </c>
      <c r="L6523" s="12">
        <v>5</v>
      </c>
      <c r="M6523" s="12">
        <v>26</v>
      </c>
      <c r="N6523" s="12">
        <v>2199</v>
      </c>
      <c r="O6523" s="12">
        <f>COUNTIF($P$2:P6523,P6523)</f>
        <v>1</v>
      </c>
      <c r="P6523" s="12" t="str">
        <f t="shared" si="366"/>
        <v>14105262199</v>
      </c>
      <c r="Q6523" s="12" t="str">
        <f t="shared" si="367"/>
        <v>141052621990001</v>
      </c>
      <c r="R6523" s="20" t="s">
        <v>4951</v>
      </c>
      <c r="AB6523" s="12" t="s">
        <v>912</v>
      </c>
      <c r="AC6523" s="12" t="s">
        <v>100</v>
      </c>
      <c r="AD6523" s="12" t="s">
        <v>866</v>
      </c>
      <c r="BN6523" s="12">
        <v>1</v>
      </c>
      <c r="BP6523" s="12" t="s">
        <v>3805</v>
      </c>
      <c r="BR6523" s="9" t="s">
        <v>100</v>
      </c>
      <c r="BS6523" s="9" t="s">
        <v>100</v>
      </c>
      <c r="BT6523" s="9" t="s">
        <v>5102</v>
      </c>
      <c r="BU6523" s="9" t="s">
        <v>5109</v>
      </c>
      <c r="BV6523" s="9" t="s">
        <v>100</v>
      </c>
      <c r="BW6523" s="9" t="s">
        <v>100</v>
      </c>
      <c r="BX6523" s="9" t="s">
        <v>100</v>
      </c>
      <c r="BY6523" s="9" t="s">
        <v>100</v>
      </c>
    </row>
    <row r="6524" spans="1:77" ht="45" x14ac:dyDescent="0.25">
      <c r="A6524" s="12">
        <v>1</v>
      </c>
      <c r="B6524" s="11" t="str">
        <f t="shared" si="365"/>
        <v>Общий расчет. Анализ даты. Анализ даты. Символические звезды. Демон пустоты. Нет</v>
      </c>
      <c r="C6524" s="11" t="str">
        <f>IFERROR(VLOOKUP(I6524,lvl_1[],2,FALSE),"Нет")</f>
        <v>Общий расчет</v>
      </c>
      <c r="D6524" s="11" t="str">
        <f>IFERROR(VLOOKUP(Rule!J6524,lvl_2[],2,FALSE),"Нет")</f>
        <v>Анализ даты</v>
      </c>
      <c r="E6524" s="11" t="str">
        <f>IFERROR(VLOOKUP(Rule!K6524,lvl_3[],2,FALSE),"Нет")</f>
        <v>Анализ даты</v>
      </c>
      <c r="F6524" s="11" t="str">
        <f>IFERROR(INDEX(lvl_4[],MATCH(L6524,lvl_4[ID],0),MATCH(TEXT(K6524,"##0"),lvl_4[#Headers],0)),"Нет")</f>
        <v>Символические звезды</v>
      </c>
      <c r="G6524" s="11" t="str">
        <f>IFERROR(INDEX(lvl_5[],MATCH(M6524,lvl_5[ID],0),MATCH(_xlfn.CONCAT(TEXT(K6524,"##0"),"_",TEXT(L6524,"##0")),lvl_5[#Headers],0)),"Нет")</f>
        <v>Демон пустоты</v>
      </c>
      <c r="H6524" s="11" t="str">
        <f>IFERROR(INDEX(lvl_6[],MATCH(N6524,lvl_6[ID],0),MATCH(_xlfn.CONCAT(K6524,"_",L6524,"_",M6524),lvl_6[#Headers],0)),"Нет")</f>
        <v>Нет</v>
      </c>
      <c r="I6524" s="12">
        <v>1</v>
      </c>
      <c r="J6524" s="12">
        <v>4</v>
      </c>
      <c r="K6524" s="12">
        <v>1</v>
      </c>
      <c r="L6524" s="12">
        <v>5</v>
      </c>
      <c r="M6524" s="12">
        <v>26</v>
      </c>
      <c r="N6524" s="12">
        <v>2200</v>
      </c>
      <c r="O6524" s="12">
        <f>COUNTIF($P$2:P6524,P6524)</f>
        <v>1</v>
      </c>
      <c r="P6524" s="12" t="str">
        <f t="shared" si="366"/>
        <v>14105262200</v>
      </c>
      <c r="Q6524" s="12" t="str">
        <f t="shared" si="367"/>
        <v>141052622000001</v>
      </c>
      <c r="R6524" s="20" t="s">
        <v>4952</v>
      </c>
      <c r="AB6524" s="12" t="s">
        <v>914</v>
      </c>
      <c r="AC6524" s="12" t="s">
        <v>100</v>
      </c>
      <c r="AD6524" s="12" t="s">
        <v>865</v>
      </c>
      <c r="BN6524" s="12">
        <v>1</v>
      </c>
      <c r="BP6524" s="12" t="s">
        <v>3805</v>
      </c>
      <c r="BR6524" s="9" t="s">
        <v>100</v>
      </c>
      <c r="BS6524" s="9" t="s">
        <v>100</v>
      </c>
      <c r="BT6524" s="9" t="s">
        <v>5094</v>
      </c>
      <c r="BU6524" s="9" t="s">
        <v>5108</v>
      </c>
      <c r="BV6524" s="9" t="s">
        <v>100</v>
      </c>
      <c r="BW6524" s="9" t="s">
        <v>100</v>
      </c>
      <c r="BX6524" s="9" t="s">
        <v>100</v>
      </c>
      <c r="BY6524" s="9" t="s">
        <v>100</v>
      </c>
    </row>
    <row r="6525" spans="1:77" ht="45" x14ac:dyDescent="0.25">
      <c r="A6525" s="12">
        <v>1</v>
      </c>
      <c r="B6525" s="11" t="str">
        <f t="shared" si="365"/>
        <v>Общий расчет. Анализ даты. Анализ даты. Символические звезды. Демон пустоты. Нет</v>
      </c>
      <c r="C6525" s="11" t="str">
        <f>IFERROR(VLOOKUP(I6525,lvl_1[],2,FALSE),"Нет")</f>
        <v>Общий расчет</v>
      </c>
      <c r="D6525" s="11" t="str">
        <f>IFERROR(VLOOKUP(Rule!J6525,lvl_2[],2,FALSE),"Нет")</f>
        <v>Анализ даты</v>
      </c>
      <c r="E6525" s="11" t="str">
        <f>IFERROR(VLOOKUP(Rule!K6525,lvl_3[],2,FALSE),"Нет")</f>
        <v>Анализ даты</v>
      </c>
      <c r="F6525" s="11" t="str">
        <f>IFERROR(INDEX(lvl_4[],MATCH(L6525,lvl_4[ID],0),MATCH(TEXT(K6525,"##0"),lvl_4[#Headers],0)),"Нет")</f>
        <v>Символические звезды</v>
      </c>
      <c r="G6525" s="11" t="str">
        <f>IFERROR(INDEX(lvl_5[],MATCH(M6525,lvl_5[ID],0),MATCH(_xlfn.CONCAT(TEXT(K6525,"##0"),"_",TEXT(L6525,"##0")),lvl_5[#Headers],0)),"Нет")</f>
        <v>Демон пустоты</v>
      </c>
      <c r="H6525" s="11" t="str">
        <f>IFERROR(INDEX(lvl_6[],MATCH(N6525,lvl_6[ID],0),MATCH(_xlfn.CONCAT(K6525,"_",L6525,"_",M6525),lvl_6[#Headers],0)),"Нет")</f>
        <v>Нет</v>
      </c>
      <c r="I6525" s="12">
        <v>1</v>
      </c>
      <c r="J6525" s="12">
        <v>4</v>
      </c>
      <c r="K6525" s="12">
        <v>1</v>
      </c>
      <c r="L6525" s="12">
        <v>5</v>
      </c>
      <c r="M6525" s="12">
        <v>26</v>
      </c>
      <c r="N6525" s="12">
        <v>2201</v>
      </c>
      <c r="O6525" s="12">
        <f>COUNTIF($P$2:P6525,P6525)</f>
        <v>1</v>
      </c>
      <c r="P6525" s="12" t="str">
        <f t="shared" si="366"/>
        <v>14105262201</v>
      </c>
      <c r="Q6525" s="12" t="str">
        <f t="shared" si="367"/>
        <v>141052622010001</v>
      </c>
      <c r="R6525" s="20" t="s">
        <v>4953</v>
      </c>
      <c r="AB6525" s="12" t="s">
        <v>914</v>
      </c>
      <c r="AC6525" s="12" t="s">
        <v>100</v>
      </c>
      <c r="AD6525" s="12" t="s">
        <v>863</v>
      </c>
      <c r="BN6525" s="12">
        <v>1</v>
      </c>
      <c r="BP6525" s="12" t="s">
        <v>3805</v>
      </c>
      <c r="BR6525" s="9" t="s">
        <v>100</v>
      </c>
      <c r="BS6525" s="9" t="s">
        <v>100</v>
      </c>
      <c r="BT6525" s="9" t="s">
        <v>5094</v>
      </c>
      <c r="BU6525" s="9" t="s">
        <v>5106</v>
      </c>
      <c r="BV6525" s="9" t="s">
        <v>100</v>
      </c>
      <c r="BW6525" s="9" t="s">
        <v>100</v>
      </c>
      <c r="BX6525" s="9" t="s">
        <v>100</v>
      </c>
      <c r="BY6525" s="9" t="s">
        <v>100</v>
      </c>
    </row>
    <row r="6526" spans="1:77" ht="45" x14ac:dyDescent="0.25">
      <c r="A6526" s="12">
        <v>1</v>
      </c>
      <c r="B6526" s="11" t="str">
        <f t="shared" si="365"/>
        <v>Общий расчет. Анализ даты. Анализ даты. Символические звезды. Демон пустоты. Нет</v>
      </c>
      <c r="C6526" s="11" t="str">
        <f>IFERROR(VLOOKUP(I6526,lvl_1[],2,FALSE),"Нет")</f>
        <v>Общий расчет</v>
      </c>
      <c r="D6526" s="11" t="str">
        <f>IFERROR(VLOOKUP(Rule!J6526,lvl_2[],2,FALSE),"Нет")</f>
        <v>Анализ даты</v>
      </c>
      <c r="E6526" s="11" t="str">
        <f>IFERROR(VLOOKUP(Rule!K6526,lvl_3[],2,FALSE),"Нет")</f>
        <v>Анализ даты</v>
      </c>
      <c r="F6526" s="11" t="str">
        <f>IFERROR(INDEX(lvl_4[],MATCH(L6526,lvl_4[ID],0),MATCH(TEXT(K6526,"##0"),lvl_4[#Headers],0)),"Нет")</f>
        <v>Символические звезды</v>
      </c>
      <c r="G6526" s="11" t="str">
        <f>IFERROR(INDEX(lvl_5[],MATCH(M6526,lvl_5[ID],0),MATCH(_xlfn.CONCAT(TEXT(K6526,"##0"),"_",TEXT(L6526,"##0")),lvl_5[#Headers],0)),"Нет")</f>
        <v>Демон пустоты</v>
      </c>
      <c r="H6526" s="11" t="str">
        <f>IFERROR(INDEX(lvl_6[],MATCH(N6526,lvl_6[ID],0),MATCH(_xlfn.CONCAT(K6526,"_",L6526,"_",M6526),lvl_6[#Headers],0)),"Нет")</f>
        <v>Нет</v>
      </c>
      <c r="I6526" s="12">
        <v>1</v>
      </c>
      <c r="J6526" s="12">
        <v>4</v>
      </c>
      <c r="K6526" s="12">
        <v>1</v>
      </c>
      <c r="L6526" s="12">
        <v>5</v>
      </c>
      <c r="M6526" s="12">
        <v>26</v>
      </c>
      <c r="N6526" s="12">
        <v>2202</v>
      </c>
      <c r="O6526" s="12">
        <f>COUNTIF($P$2:P6526,P6526)</f>
        <v>1</v>
      </c>
      <c r="P6526" s="12" t="str">
        <f t="shared" si="366"/>
        <v>14105262202</v>
      </c>
      <c r="Q6526" s="12" t="str">
        <f t="shared" si="367"/>
        <v>141052622020001</v>
      </c>
      <c r="R6526" s="20" t="s">
        <v>4954</v>
      </c>
      <c r="AB6526" s="12" t="s">
        <v>914</v>
      </c>
      <c r="AC6526" s="12" t="s">
        <v>100</v>
      </c>
      <c r="AD6526" s="12" t="s">
        <v>861</v>
      </c>
      <c r="BN6526" s="12">
        <v>1</v>
      </c>
      <c r="BP6526" s="12" t="s">
        <v>3805</v>
      </c>
      <c r="BR6526" s="9" t="s">
        <v>100</v>
      </c>
      <c r="BS6526" s="9" t="s">
        <v>100</v>
      </c>
      <c r="BT6526" s="9" t="s">
        <v>5094</v>
      </c>
      <c r="BU6526" s="9" t="s">
        <v>5092</v>
      </c>
      <c r="BV6526" s="9" t="s">
        <v>100</v>
      </c>
      <c r="BW6526" s="9" t="s">
        <v>100</v>
      </c>
      <c r="BX6526" s="9" t="s">
        <v>100</v>
      </c>
      <c r="BY6526" s="9" t="s">
        <v>100</v>
      </c>
    </row>
    <row r="6527" spans="1:77" ht="45" x14ac:dyDescent="0.25">
      <c r="A6527" s="12">
        <v>1</v>
      </c>
      <c r="B6527" s="11" t="str">
        <f t="shared" si="365"/>
        <v>Общий расчет. Анализ даты. Анализ даты. Символические звезды. Демон пустоты. Нет</v>
      </c>
      <c r="C6527" s="11" t="str">
        <f>IFERROR(VLOOKUP(I6527,lvl_1[],2,FALSE),"Нет")</f>
        <v>Общий расчет</v>
      </c>
      <c r="D6527" s="11" t="str">
        <f>IFERROR(VLOOKUP(Rule!J6527,lvl_2[],2,FALSE),"Нет")</f>
        <v>Анализ даты</v>
      </c>
      <c r="E6527" s="11" t="str">
        <f>IFERROR(VLOOKUP(Rule!K6527,lvl_3[],2,FALSE),"Нет")</f>
        <v>Анализ даты</v>
      </c>
      <c r="F6527" s="11" t="str">
        <f>IFERROR(INDEX(lvl_4[],MATCH(L6527,lvl_4[ID],0),MATCH(TEXT(K6527,"##0"),lvl_4[#Headers],0)),"Нет")</f>
        <v>Символические звезды</v>
      </c>
      <c r="G6527" s="11" t="str">
        <f>IFERROR(INDEX(lvl_5[],MATCH(M6527,lvl_5[ID],0),MATCH(_xlfn.CONCAT(TEXT(K6527,"##0"),"_",TEXT(L6527,"##0")),lvl_5[#Headers],0)),"Нет")</f>
        <v>Демон пустоты</v>
      </c>
      <c r="H6527" s="11" t="str">
        <f>IFERROR(INDEX(lvl_6[],MATCH(N6527,lvl_6[ID],0),MATCH(_xlfn.CONCAT(K6527,"_",L6527,"_",M6527),lvl_6[#Headers],0)),"Нет")</f>
        <v>Нет</v>
      </c>
      <c r="I6527" s="12">
        <v>1</v>
      </c>
      <c r="J6527" s="12">
        <v>4</v>
      </c>
      <c r="K6527" s="12">
        <v>1</v>
      </c>
      <c r="L6527" s="12">
        <v>5</v>
      </c>
      <c r="M6527" s="12">
        <v>26</v>
      </c>
      <c r="N6527" s="12">
        <v>2203</v>
      </c>
      <c r="O6527" s="12">
        <f>COUNTIF($P$2:P6527,P6527)</f>
        <v>1</v>
      </c>
      <c r="P6527" s="12" t="str">
        <f t="shared" si="366"/>
        <v>14105262203</v>
      </c>
      <c r="Q6527" s="12" t="str">
        <f t="shared" si="367"/>
        <v>141052622030001</v>
      </c>
      <c r="R6527" s="20" t="s">
        <v>4955</v>
      </c>
      <c r="AB6527" s="12" t="s">
        <v>914</v>
      </c>
      <c r="AC6527" s="12" t="s">
        <v>100</v>
      </c>
      <c r="AD6527" s="12" t="s">
        <v>859</v>
      </c>
      <c r="BN6527" s="12">
        <v>1</v>
      </c>
      <c r="BP6527" s="12" t="s">
        <v>3805</v>
      </c>
      <c r="BR6527" s="9" t="s">
        <v>100</v>
      </c>
      <c r="BS6527" s="9" t="s">
        <v>100</v>
      </c>
      <c r="BT6527" s="9" t="s">
        <v>5094</v>
      </c>
      <c r="BU6527" s="9" t="s">
        <v>5101</v>
      </c>
      <c r="BV6527" s="9" t="s">
        <v>100</v>
      </c>
      <c r="BW6527" s="9" t="s">
        <v>100</v>
      </c>
      <c r="BX6527" s="9" t="s">
        <v>100</v>
      </c>
      <c r="BY6527" s="9" t="s">
        <v>100</v>
      </c>
    </row>
    <row r="6528" spans="1:77" ht="45" x14ac:dyDescent="0.25">
      <c r="A6528" s="12">
        <v>1</v>
      </c>
      <c r="B6528" s="11" t="str">
        <f t="shared" si="365"/>
        <v>Общий расчет. Анализ даты. Анализ даты. Символические звезды. Демон пустоты. Нет</v>
      </c>
      <c r="C6528" s="11" t="str">
        <f>IFERROR(VLOOKUP(I6528,lvl_1[],2,FALSE),"Нет")</f>
        <v>Общий расчет</v>
      </c>
      <c r="D6528" s="11" t="str">
        <f>IFERROR(VLOOKUP(Rule!J6528,lvl_2[],2,FALSE),"Нет")</f>
        <v>Анализ даты</v>
      </c>
      <c r="E6528" s="11" t="str">
        <f>IFERROR(VLOOKUP(Rule!K6528,lvl_3[],2,FALSE),"Нет")</f>
        <v>Анализ даты</v>
      </c>
      <c r="F6528" s="11" t="str">
        <f>IFERROR(INDEX(lvl_4[],MATCH(L6528,lvl_4[ID],0),MATCH(TEXT(K6528,"##0"),lvl_4[#Headers],0)),"Нет")</f>
        <v>Символические звезды</v>
      </c>
      <c r="G6528" s="11" t="str">
        <f>IFERROR(INDEX(lvl_5[],MATCH(M6528,lvl_5[ID],0),MATCH(_xlfn.CONCAT(TEXT(K6528,"##0"),"_",TEXT(L6528,"##0")),lvl_5[#Headers],0)),"Нет")</f>
        <v>Демон пустоты</v>
      </c>
      <c r="H6528" s="11" t="str">
        <f>IFERROR(INDEX(lvl_6[],MATCH(N6528,lvl_6[ID],0),MATCH(_xlfn.CONCAT(K6528,"_",L6528,"_",M6528),lvl_6[#Headers],0)),"Нет")</f>
        <v>Нет</v>
      </c>
      <c r="I6528" s="12">
        <v>1</v>
      </c>
      <c r="J6528" s="12">
        <v>4</v>
      </c>
      <c r="K6528" s="12">
        <v>1</v>
      </c>
      <c r="L6528" s="12">
        <v>5</v>
      </c>
      <c r="M6528" s="12">
        <v>26</v>
      </c>
      <c r="N6528" s="12">
        <v>2204</v>
      </c>
      <c r="O6528" s="12">
        <f>COUNTIF($P$2:P6528,P6528)</f>
        <v>1</v>
      </c>
      <c r="P6528" s="12" t="str">
        <f t="shared" si="366"/>
        <v>14105262204</v>
      </c>
      <c r="Q6528" s="12" t="str">
        <f t="shared" si="367"/>
        <v>141052622040001</v>
      </c>
      <c r="R6528" s="20" t="s">
        <v>4956</v>
      </c>
      <c r="AB6528" s="12" t="s">
        <v>914</v>
      </c>
      <c r="AC6528" s="12" t="s">
        <v>100</v>
      </c>
      <c r="AD6528" s="12" t="s">
        <v>869</v>
      </c>
      <c r="BN6528" s="12">
        <v>1</v>
      </c>
      <c r="BP6528" s="12" t="s">
        <v>3805</v>
      </c>
      <c r="BR6528" s="9" t="s">
        <v>100</v>
      </c>
      <c r="BS6528" s="9" t="s">
        <v>100</v>
      </c>
      <c r="BT6528" s="9" t="s">
        <v>5094</v>
      </c>
      <c r="BU6528" s="9" t="s">
        <v>5097</v>
      </c>
      <c r="BV6528" s="9" t="s">
        <v>100</v>
      </c>
      <c r="BW6528" s="9" t="s">
        <v>100</v>
      </c>
      <c r="BX6528" s="9" t="s">
        <v>100</v>
      </c>
      <c r="BY6528" s="9" t="s">
        <v>100</v>
      </c>
    </row>
    <row r="6529" spans="1:77" ht="45" x14ac:dyDescent="0.25">
      <c r="A6529" s="12">
        <v>1</v>
      </c>
      <c r="B6529" s="11" t="str">
        <f t="shared" si="365"/>
        <v>Общий расчет. Анализ даты. Анализ даты. Символические звезды. Демон пустоты. Нет</v>
      </c>
      <c r="C6529" s="11" t="str">
        <f>IFERROR(VLOOKUP(I6529,lvl_1[],2,FALSE),"Нет")</f>
        <v>Общий расчет</v>
      </c>
      <c r="D6529" s="11" t="str">
        <f>IFERROR(VLOOKUP(Rule!J6529,lvl_2[],2,FALSE),"Нет")</f>
        <v>Анализ даты</v>
      </c>
      <c r="E6529" s="11" t="str">
        <f>IFERROR(VLOOKUP(Rule!K6529,lvl_3[],2,FALSE),"Нет")</f>
        <v>Анализ даты</v>
      </c>
      <c r="F6529" s="11" t="str">
        <f>IFERROR(INDEX(lvl_4[],MATCH(L6529,lvl_4[ID],0),MATCH(TEXT(K6529,"##0"),lvl_4[#Headers],0)),"Нет")</f>
        <v>Символические звезды</v>
      </c>
      <c r="G6529" s="11" t="str">
        <f>IFERROR(INDEX(lvl_5[],MATCH(M6529,lvl_5[ID],0),MATCH(_xlfn.CONCAT(TEXT(K6529,"##0"),"_",TEXT(L6529,"##0")),lvl_5[#Headers],0)),"Нет")</f>
        <v>Демон пустоты</v>
      </c>
      <c r="H6529" s="11" t="str">
        <f>IFERROR(INDEX(lvl_6[],MATCH(N6529,lvl_6[ID],0),MATCH(_xlfn.CONCAT(K6529,"_",L6529,"_",M6529),lvl_6[#Headers],0)),"Нет")</f>
        <v>Нет</v>
      </c>
      <c r="I6529" s="12">
        <v>1</v>
      </c>
      <c r="J6529" s="12">
        <v>4</v>
      </c>
      <c r="K6529" s="12">
        <v>1</v>
      </c>
      <c r="L6529" s="12">
        <v>5</v>
      </c>
      <c r="M6529" s="12">
        <v>26</v>
      </c>
      <c r="N6529" s="12">
        <v>2205</v>
      </c>
      <c r="O6529" s="12">
        <f>COUNTIF($P$2:P6529,P6529)</f>
        <v>1</v>
      </c>
      <c r="P6529" s="12" t="str">
        <f t="shared" si="366"/>
        <v>14105262205</v>
      </c>
      <c r="Q6529" s="12" t="str">
        <f t="shared" si="367"/>
        <v>141052622050001</v>
      </c>
      <c r="R6529" s="20" t="s">
        <v>4957</v>
      </c>
      <c r="AB6529" s="12" t="s">
        <v>914</v>
      </c>
      <c r="AC6529" s="12" t="s">
        <v>100</v>
      </c>
      <c r="AD6529" s="12" t="s">
        <v>867</v>
      </c>
      <c r="BN6529" s="12">
        <v>1</v>
      </c>
      <c r="BP6529" s="12" t="s">
        <v>3805</v>
      </c>
      <c r="BR6529" s="9" t="s">
        <v>100</v>
      </c>
      <c r="BS6529" s="9" t="s">
        <v>100</v>
      </c>
      <c r="BT6529" s="9" t="s">
        <v>5094</v>
      </c>
      <c r="BU6529" s="9" t="s">
        <v>5093</v>
      </c>
      <c r="BV6529" s="9" t="s">
        <v>100</v>
      </c>
      <c r="BW6529" s="9" t="s">
        <v>100</v>
      </c>
      <c r="BX6529" s="9" t="s">
        <v>100</v>
      </c>
      <c r="BY6529" s="9" t="s">
        <v>100</v>
      </c>
    </row>
    <row r="6530" spans="1:77" ht="45" x14ac:dyDescent="0.25">
      <c r="A6530" s="12">
        <v>1</v>
      </c>
      <c r="B6530" s="11" t="str">
        <f t="shared" si="365"/>
        <v>Общий расчет. Анализ даты. Анализ даты. Символические звезды. Демон пустоты. Нет</v>
      </c>
      <c r="C6530" s="11" t="str">
        <f>IFERROR(VLOOKUP(I6530,lvl_1[],2,FALSE),"Нет")</f>
        <v>Общий расчет</v>
      </c>
      <c r="D6530" s="11" t="str">
        <f>IFERROR(VLOOKUP(Rule!J6530,lvl_2[],2,FALSE),"Нет")</f>
        <v>Анализ даты</v>
      </c>
      <c r="E6530" s="11" t="str">
        <f>IFERROR(VLOOKUP(Rule!K6530,lvl_3[],2,FALSE),"Нет")</f>
        <v>Анализ даты</v>
      </c>
      <c r="F6530" s="11" t="str">
        <f>IFERROR(INDEX(lvl_4[],MATCH(L6530,lvl_4[ID],0),MATCH(TEXT(K6530,"##0"),lvl_4[#Headers],0)),"Нет")</f>
        <v>Символические звезды</v>
      </c>
      <c r="G6530" s="11" t="str">
        <f>IFERROR(INDEX(lvl_5[],MATCH(M6530,lvl_5[ID],0),MATCH(_xlfn.CONCAT(TEXT(K6530,"##0"),"_",TEXT(L6530,"##0")),lvl_5[#Headers],0)),"Нет")</f>
        <v>Демон пустоты</v>
      </c>
      <c r="H6530" s="11" t="str">
        <f>IFERROR(INDEX(lvl_6[],MATCH(N6530,lvl_6[ID],0),MATCH(_xlfn.CONCAT(K6530,"_",L6530,"_",M6530),lvl_6[#Headers],0)),"Нет")</f>
        <v>Нет</v>
      </c>
      <c r="I6530" s="12">
        <v>1</v>
      </c>
      <c r="J6530" s="12">
        <v>4</v>
      </c>
      <c r="K6530" s="12">
        <v>1</v>
      </c>
      <c r="L6530" s="12">
        <v>5</v>
      </c>
      <c r="M6530" s="12">
        <v>26</v>
      </c>
      <c r="N6530" s="12">
        <v>2206</v>
      </c>
      <c r="O6530" s="12">
        <f>COUNTIF($P$2:P6530,P6530)</f>
        <v>1</v>
      </c>
      <c r="P6530" s="12" t="str">
        <f t="shared" si="366"/>
        <v>14105262206</v>
      </c>
      <c r="Q6530" s="12" t="str">
        <f t="shared" si="367"/>
        <v>141052622060001</v>
      </c>
      <c r="R6530" s="20" t="s">
        <v>4958</v>
      </c>
      <c r="AB6530" s="12" t="s">
        <v>916</v>
      </c>
      <c r="AC6530" s="12" t="s">
        <v>100</v>
      </c>
      <c r="AD6530" s="12" t="s">
        <v>866</v>
      </c>
      <c r="BN6530" s="12">
        <v>1</v>
      </c>
      <c r="BP6530" s="12" t="s">
        <v>3805</v>
      </c>
      <c r="BR6530" s="9" t="s">
        <v>100</v>
      </c>
      <c r="BS6530" s="9" t="s">
        <v>100</v>
      </c>
      <c r="BT6530" s="9" t="s">
        <v>5104</v>
      </c>
      <c r="BU6530" s="9" t="s">
        <v>5109</v>
      </c>
      <c r="BV6530" s="9" t="s">
        <v>100</v>
      </c>
      <c r="BW6530" s="9" t="s">
        <v>100</v>
      </c>
      <c r="BX6530" s="9" t="s">
        <v>100</v>
      </c>
      <c r="BY6530" s="9" t="s">
        <v>100</v>
      </c>
    </row>
    <row r="6531" spans="1:77" ht="45" x14ac:dyDescent="0.25">
      <c r="A6531" s="12">
        <v>1</v>
      </c>
      <c r="B6531" s="11" t="str">
        <f t="shared" si="365"/>
        <v>Общий расчет. Анализ даты. Анализ даты. Символические звезды. Демон пустоты. Нет</v>
      </c>
      <c r="C6531" s="11" t="str">
        <f>IFERROR(VLOOKUP(I6531,lvl_1[],2,FALSE),"Нет")</f>
        <v>Общий расчет</v>
      </c>
      <c r="D6531" s="11" t="str">
        <f>IFERROR(VLOOKUP(Rule!J6531,lvl_2[],2,FALSE),"Нет")</f>
        <v>Анализ даты</v>
      </c>
      <c r="E6531" s="11" t="str">
        <f>IFERROR(VLOOKUP(Rule!K6531,lvl_3[],2,FALSE),"Нет")</f>
        <v>Анализ даты</v>
      </c>
      <c r="F6531" s="11" t="str">
        <f>IFERROR(INDEX(lvl_4[],MATCH(L6531,lvl_4[ID],0),MATCH(TEXT(K6531,"##0"),lvl_4[#Headers],0)),"Нет")</f>
        <v>Символические звезды</v>
      </c>
      <c r="G6531" s="11" t="str">
        <f>IFERROR(INDEX(lvl_5[],MATCH(M6531,lvl_5[ID],0),MATCH(_xlfn.CONCAT(TEXT(K6531,"##0"),"_",TEXT(L6531,"##0")),lvl_5[#Headers],0)),"Нет")</f>
        <v>Демон пустоты</v>
      </c>
      <c r="H6531" s="11" t="str">
        <f>IFERROR(INDEX(lvl_6[],MATCH(N6531,lvl_6[ID],0),MATCH(_xlfn.CONCAT(K6531,"_",L6531,"_",M6531),lvl_6[#Headers],0)),"Нет")</f>
        <v>Нет</v>
      </c>
      <c r="I6531" s="12">
        <v>1</v>
      </c>
      <c r="J6531" s="12">
        <v>4</v>
      </c>
      <c r="K6531" s="12">
        <v>1</v>
      </c>
      <c r="L6531" s="12">
        <v>5</v>
      </c>
      <c r="M6531" s="12">
        <v>26</v>
      </c>
      <c r="N6531" s="12">
        <v>2207</v>
      </c>
      <c r="O6531" s="12">
        <f>COUNTIF($P$2:P6531,P6531)</f>
        <v>1</v>
      </c>
      <c r="P6531" s="12" t="str">
        <f t="shared" si="366"/>
        <v>14105262207</v>
      </c>
      <c r="Q6531" s="12" t="str">
        <f t="shared" si="367"/>
        <v>141052622070001</v>
      </c>
      <c r="R6531" s="20" t="s">
        <v>4959</v>
      </c>
      <c r="AB6531" s="12" t="s">
        <v>916</v>
      </c>
      <c r="AC6531" s="12" t="s">
        <v>100</v>
      </c>
      <c r="AD6531" s="12" t="s">
        <v>864</v>
      </c>
      <c r="BN6531" s="12">
        <v>1</v>
      </c>
      <c r="BP6531" s="12" t="s">
        <v>3805</v>
      </c>
      <c r="BR6531" s="9" t="s">
        <v>100</v>
      </c>
      <c r="BS6531" s="9" t="s">
        <v>100</v>
      </c>
      <c r="BT6531" s="9" t="s">
        <v>5104</v>
      </c>
      <c r="BU6531" s="9" t="s">
        <v>5107</v>
      </c>
      <c r="BV6531" s="9" t="s">
        <v>100</v>
      </c>
      <c r="BW6531" s="9" t="s">
        <v>100</v>
      </c>
      <c r="BX6531" s="9" t="s">
        <v>100</v>
      </c>
      <c r="BY6531" s="9" t="s">
        <v>100</v>
      </c>
    </row>
    <row r="6532" spans="1:77" ht="45" x14ac:dyDescent="0.25">
      <c r="A6532" s="12">
        <v>1</v>
      </c>
      <c r="B6532" s="11" t="str">
        <f t="shared" si="365"/>
        <v>Общий расчет. Анализ даты. Анализ даты. Символические звезды. Демон пустоты. Нет</v>
      </c>
      <c r="C6532" s="11" t="str">
        <f>IFERROR(VLOOKUP(I6532,lvl_1[],2,FALSE),"Нет")</f>
        <v>Общий расчет</v>
      </c>
      <c r="D6532" s="11" t="str">
        <f>IFERROR(VLOOKUP(Rule!J6532,lvl_2[],2,FALSE),"Нет")</f>
        <v>Анализ даты</v>
      </c>
      <c r="E6532" s="11" t="str">
        <f>IFERROR(VLOOKUP(Rule!K6532,lvl_3[],2,FALSE),"Нет")</f>
        <v>Анализ даты</v>
      </c>
      <c r="F6532" s="11" t="str">
        <f>IFERROR(INDEX(lvl_4[],MATCH(L6532,lvl_4[ID],0),MATCH(TEXT(K6532,"##0"),lvl_4[#Headers],0)),"Нет")</f>
        <v>Символические звезды</v>
      </c>
      <c r="G6532" s="11" t="str">
        <f>IFERROR(INDEX(lvl_5[],MATCH(M6532,lvl_5[ID],0),MATCH(_xlfn.CONCAT(TEXT(K6532,"##0"),"_",TEXT(L6532,"##0")),lvl_5[#Headers],0)),"Нет")</f>
        <v>Демон пустоты</v>
      </c>
      <c r="H6532" s="11" t="str">
        <f>IFERROR(INDEX(lvl_6[],MATCH(N6532,lvl_6[ID],0),MATCH(_xlfn.CONCAT(K6532,"_",L6532,"_",M6532),lvl_6[#Headers],0)),"Нет")</f>
        <v>Нет</v>
      </c>
      <c r="I6532" s="12">
        <v>1</v>
      </c>
      <c r="J6532" s="12">
        <v>4</v>
      </c>
      <c r="K6532" s="12">
        <v>1</v>
      </c>
      <c r="L6532" s="12">
        <v>5</v>
      </c>
      <c r="M6532" s="12">
        <v>26</v>
      </c>
      <c r="N6532" s="12">
        <v>2208</v>
      </c>
      <c r="O6532" s="12">
        <f>COUNTIF($P$2:P6532,P6532)</f>
        <v>1</v>
      </c>
      <c r="P6532" s="12" t="str">
        <f t="shared" si="366"/>
        <v>14105262208</v>
      </c>
      <c r="Q6532" s="12" t="str">
        <f t="shared" si="367"/>
        <v>141052622080001</v>
      </c>
      <c r="R6532" s="20" t="s">
        <v>4960</v>
      </c>
      <c r="AB6532" s="12" t="s">
        <v>916</v>
      </c>
      <c r="AC6532" s="12" t="s">
        <v>100</v>
      </c>
      <c r="AD6532" s="12" t="s">
        <v>862</v>
      </c>
      <c r="BN6532" s="12">
        <v>1</v>
      </c>
      <c r="BP6532" s="12" t="s">
        <v>3805</v>
      </c>
      <c r="BR6532" s="9" t="s">
        <v>100</v>
      </c>
      <c r="BS6532" s="9" t="s">
        <v>100</v>
      </c>
      <c r="BT6532" s="9" t="s">
        <v>5104</v>
      </c>
      <c r="BU6532" s="9" t="s">
        <v>5105</v>
      </c>
      <c r="BV6532" s="9" t="s">
        <v>100</v>
      </c>
      <c r="BW6532" s="9" t="s">
        <v>100</v>
      </c>
      <c r="BX6532" s="9" t="s">
        <v>100</v>
      </c>
      <c r="BY6532" s="9" t="s">
        <v>100</v>
      </c>
    </row>
    <row r="6533" spans="1:77" ht="45" x14ac:dyDescent="0.25">
      <c r="A6533" s="12">
        <v>1</v>
      </c>
      <c r="B6533" s="11" t="str">
        <f t="shared" si="365"/>
        <v>Общий расчет. Анализ даты. Анализ даты. Символические звезды. Демон пустоты. Нет</v>
      </c>
      <c r="C6533" s="11" t="str">
        <f>IFERROR(VLOOKUP(I6533,lvl_1[],2,FALSE),"Нет")</f>
        <v>Общий расчет</v>
      </c>
      <c r="D6533" s="11" t="str">
        <f>IFERROR(VLOOKUP(Rule!J6533,lvl_2[],2,FALSE),"Нет")</f>
        <v>Анализ даты</v>
      </c>
      <c r="E6533" s="11" t="str">
        <f>IFERROR(VLOOKUP(Rule!K6533,lvl_3[],2,FALSE),"Нет")</f>
        <v>Анализ даты</v>
      </c>
      <c r="F6533" s="11" t="str">
        <f>IFERROR(INDEX(lvl_4[],MATCH(L6533,lvl_4[ID],0),MATCH(TEXT(K6533,"##0"),lvl_4[#Headers],0)),"Нет")</f>
        <v>Символические звезды</v>
      </c>
      <c r="G6533" s="11" t="str">
        <f>IFERROR(INDEX(lvl_5[],MATCH(M6533,lvl_5[ID],0),MATCH(_xlfn.CONCAT(TEXT(K6533,"##0"),"_",TEXT(L6533,"##0")),lvl_5[#Headers],0)),"Нет")</f>
        <v>Демон пустоты</v>
      </c>
      <c r="H6533" s="11" t="str">
        <f>IFERROR(INDEX(lvl_6[],MATCH(N6533,lvl_6[ID],0),MATCH(_xlfn.CONCAT(K6533,"_",L6533,"_",M6533),lvl_6[#Headers],0)),"Нет")</f>
        <v>Нет</v>
      </c>
      <c r="I6533" s="12">
        <v>1</v>
      </c>
      <c r="J6533" s="12">
        <v>4</v>
      </c>
      <c r="K6533" s="12">
        <v>1</v>
      </c>
      <c r="L6533" s="12">
        <v>5</v>
      </c>
      <c r="M6533" s="12">
        <v>26</v>
      </c>
      <c r="N6533" s="12">
        <v>2209</v>
      </c>
      <c r="O6533" s="12">
        <f>COUNTIF($P$2:P6533,P6533)</f>
        <v>1</v>
      </c>
      <c r="P6533" s="12" t="str">
        <f t="shared" si="366"/>
        <v>14105262209</v>
      </c>
      <c r="Q6533" s="12" t="str">
        <f t="shared" si="367"/>
        <v>141052622090001</v>
      </c>
      <c r="R6533" s="20" t="s">
        <v>4961</v>
      </c>
      <c r="AB6533" s="12" t="s">
        <v>916</v>
      </c>
      <c r="AC6533" s="12" t="s">
        <v>100</v>
      </c>
      <c r="AD6533" s="12" t="s">
        <v>860</v>
      </c>
      <c r="BN6533" s="12">
        <v>1</v>
      </c>
      <c r="BP6533" s="12" t="s">
        <v>3805</v>
      </c>
      <c r="BR6533" s="9" t="s">
        <v>100</v>
      </c>
      <c r="BS6533" s="9" t="s">
        <v>100</v>
      </c>
      <c r="BT6533" s="9" t="s">
        <v>5104</v>
      </c>
      <c r="BU6533" s="9" t="s">
        <v>5103</v>
      </c>
      <c r="BV6533" s="9" t="s">
        <v>100</v>
      </c>
      <c r="BW6533" s="9" t="s">
        <v>100</v>
      </c>
      <c r="BX6533" s="9" t="s">
        <v>100</v>
      </c>
      <c r="BY6533" s="9" t="s">
        <v>100</v>
      </c>
    </row>
    <row r="6534" spans="1:77" ht="45" x14ac:dyDescent="0.25">
      <c r="A6534" s="12">
        <v>1</v>
      </c>
      <c r="B6534" s="11" t="str">
        <f t="shared" si="365"/>
        <v>Общий расчет. Анализ даты. Анализ даты. Символические звезды. Демон пустоты. Нет</v>
      </c>
      <c r="C6534" s="11" t="str">
        <f>IFERROR(VLOOKUP(I6534,lvl_1[],2,FALSE),"Нет")</f>
        <v>Общий расчет</v>
      </c>
      <c r="D6534" s="11" t="str">
        <f>IFERROR(VLOOKUP(Rule!J6534,lvl_2[],2,FALSE),"Нет")</f>
        <v>Анализ даты</v>
      </c>
      <c r="E6534" s="11" t="str">
        <f>IFERROR(VLOOKUP(Rule!K6534,lvl_3[],2,FALSE),"Нет")</f>
        <v>Анализ даты</v>
      </c>
      <c r="F6534" s="11" t="str">
        <f>IFERROR(INDEX(lvl_4[],MATCH(L6534,lvl_4[ID],0),MATCH(TEXT(K6534,"##0"),lvl_4[#Headers],0)),"Нет")</f>
        <v>Символические звезды</v>
      </c>
      <c r="G6534" s="11" t="str">
        <f>IFERROR(INDEX(lvl_5[],MATCH(M6534,lvl_5[ID],0),MATCH(_xlfn.CONCAT(TEXT(K6534,"##0"),"_",TEXT(L6534,"##0")),lvl_5[#Headers],0)),"Нет")</f>
        <v>Демон пустоты</v>
      </c>
      <c r="H6534" s="11" t="str">
        <f>IFERROR(INDEX(lvl_6[],MATCH(N6534,lvl_6[ID],0),MATCH(_xlfn.CONCAT(K6534,"_",L6534,"_",M6534),lvl_6[#Headers],0)),"Нет")</f>
        <v>Нет</v>
      </c>
      <c r="I6534" s="12">
        <v>1</v>
      </c>
      <c r="J6534" s="12">
        <v>4</v>
      </c>
      <c r="K6534" s="12">
        <v>1</v>
      </c>
      <c r="L6534" s="12">
        <v>5</v>
      </c>
      <c r="M6534" s="12">
        <v>26</v>
      </c>
      <c r="N6534" s="12">
        <v>2210</v>
      </c>
      <c r="O6534" s="12">
        <f>COUNTIF($P$2:P6534,P6534)</f>
        <v>1</v>
      </c>
      <c r="P6534" s="12" t="str">
        <f t="shared" si="366"/>
        <v>14105262210</v>
      </c>
      <c r="Q6534" s="12" t="str">
        <f t="shared" si="367"/>
        <v>141052622100001</v>
      </c>
      <c r="R6534" s="20" t="s">
        <v>4962</v>
      </c>
      <c r="AB6534" s="12" t="s">
        <v>916</v>
      </c>
      <c r="AC6534" s="12" t="s">
        <v>100</v>
      </c>
      <c r="AD6534" s="12" t="s">
        <v>870</v>
      </c>
      <c r="BN6534" s="12">
        <v>1</v>
      </c>
      <c r="BP6534" s="12" t="s">
        <v>3805</v>
      </c>
      <c r="BR6534" s="9" t="s">
        <v>100</v>
      </c>
      <c r="BS6534" s="9" t="s">
        <v>100</v>
      </c>
      <c r="BT6534" s="9" t="s">
        <v>5104</v>
      </c>
      <c r="BU6534" s="9" t="s">
        <v>5099</v>
      </c>
      <c r="BV6534" s="9" t="s">
        <v>100</v>
      </c>
      <c r="BW6534" s="9" t="s">
        <v>100</v>
      </c>
      <c r="BX6534" s="9" t="s">
        <v>100</v>
      </c>
      <c r="BY6534" s="9" t="s">
        <v>100</v>
      </c>
    </row>
    <row r="6535" spans="1:77" ht="45" x14ac:dyDescent="0.25">
      <c r="A6535" s="12">
        <v>1</v>
      </c>
      <c r="B6535" s="11" t="str">
        <f t="shared" si="365"/>
        <v>Общий расчет. Анализ даты. Анализ даты. Символические звезды. Демон пустоты. Нет</v>
      </c>
      <c r="C6535" s="11" t="str">
        <f>IFERROR(VLOOKUP(I6535,lvl_1[],2,FALSE),"Нет")</f>
        <v>Общий расчет</v>
      </c>
      <c r="D6535" s="11" t="str">
        <f>IFERROR(VLOOKUP(Rule!J6535,lvl_2[],2,FALSE),"Нет")</f>
        <v>Анализ даты</v>
      </c>
      <c r="E6535" s="11" t="str">
        <f>IFERROR(VLOOKUP(Rule!K6535,lvl_3[],2,FALSE),"Нет")</f>
        <v>Анализ даты</v>
      </c>
      <c r="F6535" s="11" t="str">
        <f>IFERROR(INDEX(lvl_4[],MATCH(L6535,lvl_4[ID],0),MATCH(TEXT(K6535,"##0"),lvl_4[#Headers],0)),"Нет")</f>
        <v>Символические звезды</v>
      </c>
      <c r="G6535" s="11" t="str">
        <f>IFERROR(INDEX(lvl_5[],MATCH(M6535,lvl_5[ID],0),MATCH(_xlfn.CONCAT(TEXT(K6535,"##0"),"_",TEXT(L6535,"##0")),lvl_5[#Headers],0)),"Нет")</f>
        <v>Демон пустоты</v>
      </c>
      <c r="H6535" s="11" t="str">
        <f>IFERROR(INDEX(lvl_6[],MATCH(N6535,lvl_6[ID],0),MATCH(_xlfn.CONCAT(K6535,"_",L6535,"_",M6535),lvl_6[#Headers],0)),"Нет")</f>
        <v>Нет</v>
      </c>
      <c r="I6535" s="12">
        <v>1</v>
      </c>
      <c r="J6535" s="12">
        <v>4</v>
      </c>
      <c r="K6535" s="12">
        <v>1</v>
      </c>
      <c r="L6535" s="12">
        <v>5</v>
      </c>
      <c r="M6535" s="12">
        <v>26</v>
      </c>
      <c r="N6535" s="12">
        <v>2211</v>
      </c>
      <c r="O6535" s="12">
        <f>COUNTIF($P$2:P6535,P6535)</f>
        <v>1</v>
      </c>
      <c r="P6535" s="12" t="str">
        <f t="shared" si="366"/>
        <v>14105262211</v>
      </c>
      <c r="Q6535" s="12" t="str">
        <f t="shared" si="367"/>
        <v>141052622110001</v>
      </c>
      <c r="R6535" s="20" t="s">
        <v>4963</v>
      </c>
      <c r="AB6535" s="12" t="s">
        <v>916</v>
      </c>
      <c r="AC6535" s="12" t="s">
        <v>100</v>
      </c>
      <c r="AD6535" s="12" t="s">
        <v>868</v>
      </c>
      <c r="BN6535" s="12">
        <v>1</v>
      </c>
      <c r="BP6535" s="12" t="s">
        <v>3805</v>
      </c>
      <c r="BR6535" s="9" t="s">
        <v>100</v>
      </c>
      <c r="BS6535" s="9" t="s">
        <v>100</v>
      </c>
      <c r="BT6535" s="9" t="s">
        <v>5104</v>
      </c>
      <c r="BU6535" s="9" t="s">
        <v>5110</v>
      </c>
      <c r="BV6535" s="9" t="s">
        <v>100</v>
      </c>
      <c r="BW6535" s="9" t="s">
        <v>100</v>
      </c>
      <c r="BX6535" s="9" t="s">
        <v>100</v>
      </c>
      <c r="BY6535" s="9" t="s">
        <v>100</v>
      </c>
    </row>
    <row r="6536" spans="1:77" ht="45" x14ac:dyDescent="0.25">
      <c r="A6536" s="12">
        <v>1</v>
      </c>
      <c r="B6536" s="11" t="str">
        <f t="shared" si="365"/>
        <v>Общий расчет. Анализ даты. Анализ даты. Символические звезды. Звезда банкротства. Нет</v>
      </c>
      <c r="C6536" s="11" t="str">
        <f>IFERROR(VLOOKUP(I6536,lvl_1[],2,FALSE),"Нет")</f>
        <v>Общий расчет</v>
      </c>
      <c r="D6536" s="11" t="str">
        <f>IFERROR(VLOOKUP(Rule!J6536,lvl_2[],2,FALSE),"Нет")</f>
        <v>Анализ даты</v>
      </c>
      <c r="E6536" s="11" t="str">
        <f>IFERROR(VLOOKUP(Rule!K6536,lvl_3[],2,FALSE),"Нет")</f>
        <v>Анализ даты</v>
      </c>
      <c r="F6536" s="11" t="str">
        <f>IFERROR(INDEX(lvl_4[],MATCH(L6536,lvl_4[ID],0),MATCH(TEXT(K6536,"##0"),lvl_4[#Headers],0)),"Нет")</f>
        <v>Символические звезды</v>
      </c>
      <c r="G6536" s="11" t="str">
        <f>IFERROR(INDEX(lvl_5[],MATCH(M6536,lvl_5[ID],0),MATCH(_xlfn.CONCAT(TEXT(K6536,"##0"),"_",TEXT(L6536,"##0")),lvl_5[#Headers],0)),"Нет")</f>
        <v>Звезда банкротства</v>
      </c>
      <c r="H6536" s="11" t="str">
        <f>IFERROR(INDEX(lvl_6[],MATCH(N6536,lvl_6[ID],0),MATCH(_xlfn.CONCAT(K6536,"_",L6536,"_",M6536),lvl_6[#Headers],0)),"Нет")</f>
        <v>Нет</v>
      </c>
      <c r="I6536" s="12">
        <v>1</v>
      </c>
      <c r="J6536" s="12">
        <v>4</v>
      </c>
      <c r="K6536" s="12">
        <v>1</v>
      </c>
      <c r="L6536" s="12">
        <v>5</v>
      </c>
      <c r="M6536" s="12">
        <v>27</v>
      </c>
      <c r="N6536" s="12">
        <v>2212</v>
      </c>
      <c r="O6536" s="12">
        <f>COUNTIF($P$2:P6536,P6536)</f>
        <v>1</v>
      </c>
      <c r="P6536" s="12" t="str">
        <f t="shared" si="366"/>
        <v>14105272212</v>
      </c>
      <c r="Q6536" s="12" t="str">
        <f t="shared" si="367"/>
        <v>141052722120001</v>
      </c>
      <c r="R6536" s="20" t="s">
        <v>4964</v>
      </c>
      <c r="AB6536" s="12" t="s">
        <v>899</v>
      </c>
      <c r="AC6536" s="12" t="s">
        <v>100</v>
      </c>
      <c r="AD6536" s="12" t="s">
        <v>861</v>
      </c>
      <c r="BN6536" s="12">
        <v>1</v>
      </c>
      <c r="BP6536" s="12" t="s">
        <v>3805</v>
      </c>
      <c r="BR6536" s="9" t="s">
        <v>100</v>
      </c>
      <c r="BS6536" s="9" t="s">
        <v>100</v>
      </c>
      <c r="BT6536" s="9" t="s">
        <v>5112</v>
      </c>
      <c r="BU6536" s="9" t="s">
        <v>5092</v>
      </c>
      <c r="BV6536" s="9" t="s">
        <v>100</v>
      </c>
      <c r="BW6536" s="9" t="s">
        <v>100</v>
      </c>
      <c r="BX6536" s="9" t="s">
        <v>100</v>
      </c>
      <c r="BY6536" s="9" t="s">
        <v>100</v>
      </c>
    </row>
    <row r="6537" spans="1:77" ht="45" x14ac:dyDescent="0.25">
      <c r="A6537" s="12">
        <v>1</v>
      </c>
      <c r="B6537" s="11" t="str">
        <f t="shared" si="365"/>
        <v>Общий расчет. Анализ даты. Анализ даты. Символические звезды. Звезда банкротства. Нет</v>
      </c>
      <c r="C6537" s="11" t="str">
        <f>IFERROR(VLOOKUP(I6537,lvl_1[],2,FALSE),"Нет")</f>
        <v>Общий расчет</v>
      </c>
      <c r="D6537" s="11" t="str">
        <f>IFERROR(VLOOKUP(Rule!J6537,lvl_2[],2,FALSE),"Нет")</f>
        <v>Анализ даты</v>
      </c>
      <c r="E6537" s="11" t="str">
        <f>IFERROR(VLOOKUP(Rule!K6537,lvl_3[],2,FALSE),"Нет")</f>
        <v>Анализ даты</v>
      </c>
      <c r="F6537" s="11" t="str">
        <f>IFERROR(INDEX(lvl_4[],MATCH(L6537,lvl_4[ID],0),MATCH(TEXT(K6537,"##0"),lvl_4[#Headers],0)),"Нет")</f>
        <v>Символические звезды</v>
      </c>
      <c r="G6537" s="11" t="str">
        <f>IFERROR(INDEX(lvl_5[],MATCH(M6537,lvl_5[ID],0),MATCH(_xlfn.CONCAT(TEXT(K6537,"##0"),"_",TEXT(L6537,"##0")),lvl_5[#Headers],0)),"Нет")</f>
        <v>Звезда банкротства</v>
      </c>
      <c r="H6537" s="11" t="str">
        <f>IFERROR(INDEX(lvl_6[],MATCH(N6537,lvl_6[ID],0),MATCH(_xlfn.CONCAT(K6537,"_",L6537,"_",M6537),lvl_6[#Headers],0)),"Нет")</f>
        <v>Нет</v>
      </c>
      <c r="I6537" s="12">
        <v>1</v>
      </c>
      <c r="J6537" s="12">
        <v>4</v>
      </c>
      <c r="K6537" s="12">
        <v>1</v>
      </c>
      <c r="L6537" s="12">
        <v>5</v>
      </c>
      <c r="M6537" s="12">
        <v>27</v>
      </c>
      <c r="N6537" s="12">
        <v>2213</v>
      </c>
      <c r="O6537" s="12">
        <f>COUNTIF($P$2:P6537,P6537)</f>
        <v>1</v>
      </c>
      <c r="P6537" s="12" t="str">
        <f t="shared" si="366"/>
        <v>14105272213</v>
      </c>
      <c r="Q6537" s="12" t="str">
        <f t="shared" si="367"/>
        <v>141052722130001</v>
      </c>
      <c r="R6537" s="20" t="s">
        <v>4965</v>
      </c>
      <c r="AB6537" s="12" t="s">
        <v>901</v>
      </c>
      <c r="AC6537" s="12" t="s">
        <v>100</v>
      </c>
      <c r="AD6537" s="12" t="s">
        <v>862</v>
      </c>
      <c r="BN6537" s="12">
        <v>1</v>
      </c>
      <c r="BP6537" s="12" t="s">
        <v>3805</v>
      </c>
      <c r="BR6537" s="9" t="s">
        <v>100</v>
      </c>
      <c r="BS6537" s="9" t="s">
        <v>100</v>
      </c>
      <c r="BT6537" s="9" t="s">
        <v>5111</v>
      </c>
      <c r="BU6537" s="9" t="s">
        <v>5105</v>
      </c>
      <c r="BV6537" s="9" t="s">
        <v>100</v>
      </c>
      <c r="BW6537" s="9" t="s">
        <v>100</v>
      </c>
      <c r="BX6537" s="9" t="s">
        <v>100</v>
      </c>
      <c r="BY6537" s="9" t="s">
        <v>100</v>
      </c>
    </row>
    <row r="6538" spans="1:77" ht="45" x14ac:dyDescent="0.25">
      <c r="A6538" s="12">
        <v>1</v>
      </c>
      <c r="B6538" s="11" t="str">
        <f t="shared" si="365"/>
        <v>Общий расчет. Анализ даты. Анализ даты. Символические звезды. Звезда банкротства. Нет</v>
      </c>
      <c r="C6538" s="11" t="str">
        <f>IFERROR(VLOOKUP(I6538,lvl_1[],2,FALSE),"Нет")</f>
        <v>Общий расчет</v>
      </c>
      <c r="D6538" s="11" t="str">
        <f>IFERROR(VLOOKUP(Rule!J6538,lvl_2[],2,FALSE),"Нет")</f>
        <v>Анализ даты</v>
      </c>
      <c r="E6538" s="11" t="str">
        <f>IFERROR(VLOOKUP(Rule!K6538,lvl_3[],2,FALSE),"Нет")</f>
        <v>Анализ даты</v>
      </c>
      <c r="F6538" s="11" t="str">
        <f>IFERROR(INDEX(lvl_4[],MATCH(L6538,lvl_4[ID],0),MATCH(TEXT(K6538,"##0"),lvl_4[#Headers],0)),"Нет")</f>
        <v>Символические звезды</v>
      </c>
      <c r="G6538" s="11" t="str">
        <f>IFERROR(INDEX(lvl_5[],MATCH(M6538,lvl_5[ID],0),MATCH(_xlfn.CONCAT(TEXT(K6538,"##0"),"_",TEXT(L6538,"##0")),lvl_5[#Headers],0)),"Нет")</f>
        <v>Звезда банкротства</v>
      </c>
      <c r="H6538" s="11" t="str">
        <f>IFERROR(INDEX(lvl_6[],MATCH(N6538,lvl_6[ID],0),MATCH(_xlfn.CONCAT(K6538,"_",L6538,"_",M6538),lvl_6[#Headers],0)),"Нет")</f>
        <v>Нет</v>
      </c>
      <c r="I6538" s="12">
        <v>1</v>
      </c>
      <c r="J6538" s="12">
        <v>4</v>
      </c>
      <c r="K6538" s="12">
        <v>1</v>
      </c>
      <c r="L6538" s="12">
        <v>5</v>
      </c>
      <c r="M6538" s="12">
        <v>27</v>
      </c>
      <c r="N6538" s="12">
        <v>2214</v>
      </c>
      <c r="O6538" s="12">
        <f>COUNTIF($P$2:P6538,P6538)</f>
        <v>1</v>
      </c>
      <c r="P6538" s="12" t="str">
        <f t="shared" si="366"/>
        <v>14105272214</v>
      </c>
      <c r="Q6538" s="12" t="str">
        <f t="shared" si="367"/>
        <v>141052722140001</v>
      </c>
      <c r="R6538" s="20" t="s">
        <v>4966</v>
      </c>
      <c r="AB6538" s="12" t="s">
        <v>903</v>
      </c>
      <c r="AC6538" s="12" t="s">
        <v>100</v>
      </c>
      <c r="AD6538" s="12" t="s">
        <v>865</v>
      </c>
      <c r="BN6538" s="12">
        <v>1</v>
      </c>
      <c r="BP6538" s="12" t="s">
        <v>3805</v>
      </c>
      <c r="BR6538" s="9" t="s">
        <v>100</v>
      </c>
      <c r="BS6538" s="9" t="s">
        <v>100</v>
      </c>
      <c r="BT6538" s="9" t="s">
        <v>5096</v>
      </c>
      <c r="BU6538" s="9" t="s">
        <v>5108</v>
      </c>
      <c r="BV6538" s="9" t="s">
        <v>100</v>
      </c>
      <c r="BW6538" s="9" t="s">
        <v>100</v>
      </c>
      <c r="BX6538" s="9" t="s">
        <v>100</v>
      </c>
      <c r="BY6538" s="9" t="s">
        <v>100</v>
      </c>
    </row>
    <row r="6539" spans="1:77" ht="45" x14ac:dyDescent="0.25">
      <c r="A6539" s="12">
        <v>1</v>
      </c>
      <c r="B6539" s="11" t="str">
        <f t="shared" si="365"/>
        <v>Общий расчет. Анализ даты. Анализ даты. Символические звезды. Звезда банкротства. Нет</v>
      </c>
      <c r="C6539" s="11" t="str">
        <f>IFERROR(VLOOKUP(I6539,lvl_1[],2,FALSE),"Нет")</f>
        <v>Общий расчет</v>
      </c>
      <c r="D6539" s="11" t="str">
        <f>IFERROR(VLOOKUP(Rule!J6539,lvl_2[],2,FALSE),"Нет")</f>
        <v>Анализ даты</v>
      </c>
      <c r="E6539" s="11" t="str">
        <f>IFERROR(VLOOKUP(Rule!K6539,lvl_3[],2,FALSE),"Нет")</f>
        <v>Анализ даты</v>
      </c>
      <c r="F6539" s="11" t="str">
        <f>IFERROR(INDEX(lvl_4[],MATCH(L6539,lvl_4[ID],0),MATCH(TEXT(K6539,"##0"),lvl_4[#Headers],0)),"Нет")</f>
        <v>Символические звезды</v>
      </c>
      <c r="G6539" s="11" t="str">
        <f>IFERROR(INDEX(lvl_5[],MATCH(M6539,lvl_5[ID],0),MATCH(_xlfn.CONCAT(TEXT(K6539,"##0"),"_",TEXT(L6539,"##0")),lvl_5[#Headers],0)),"Нет")</f>
        <v>Звезда банкротства</v>
      </c>
      <c r="H6539" s="11" t="str">
        <f>IFERROR(INDEX(lvl_6[],MATCH(N6539,lvl_6[ID],0),MATCH(_xlfn.CONCAT(K6539,"_",L6539,"_",M6539),lvl_6[#Headers],0)),"Нет")</f>
        <v>Нет</v>
      </c>
      <c r="I6539" s="12">
        <v>1</v>
      </c>
      <c r="J6539" s="12">
        <v>4</v>
      </c>
      <c r="K6539" s="12">
        <v>1</v>
      </c>
      <c r="L6539" s="12">
        <v>5</v>
      </c>
      <c r="M6539" s="12">
        <v>27</v>
      </c>
      <c r="N6539" s="12">
        <v>2215</v>
      </c>
      <c r="O6539" s="12">
        <f>COUNTIF($P$2:P6539,P6539)</f>
        <v>1</v>
      </c>
      <c r="P6539" s="12" t="str">
        <f t="shared" si="366"/>
        <v>14105272215</v>
      </c>
      <c r="Q6539" s="12" t="str">
        <f t="shared" si="367"/>
        <v>141052722150001</v>
      </c>
      <c r="R6539" s="20" t="s">
        <v>4967</v>
      </c>
      <c r="AB6539" s="12" t="s">
        <v>905</v>
      </c>
      <c r="AC6539" s="12" t="s">
        <v>100</v>
      </c>
      <c r="AD6539" s="12" t="s">
        <v>868</v>
      </c>
      <c r="BN6539" s="12">
        <v>1</v>
      </c>
      <c r="BP6539" s="12" t="s">
        <v>3805</v>
      </c>
      <c r="BR6539" s="9" t="s">
        <v>100</v>
      </c>
      <c r="BS6539" s="9" t="s">
        <v>100</v>
      </c>
      <c r="BT6539" s="9" t="s">
        <v>5098</v>
      </c>
      <c r="BU6539" s="9" t="s">
        <v>5110</v>
      </c>
      <c r="BV6539" s="9" t="s">
        <v>100</v>
      </c>
      <c r="BW6539" s="9" t="s">
        <v>100</v>
      </c>
      <c r="BX6539" s="9" t="s">
        <v>100</v>
      </c>
      <c r="BY6539" s="9" t="s">
        <v>100</v>
      </c>
    </row>
    <row r="6540" spans="1:77" ht="45" x14ac:dyDescent="0.25">
      <c r="A6540" s="12">
        <v>1</v>
      </c>
      <c r="B6540" s="11" t="str">
        <f t="shared" si="365"/>
        <v>Общий расчет. Анализ даты. Анализ даты. Символические звезды. Звезда банкротства. Нет</v>
      </c>
      <c r="C6540" s="11" t="str">
        <f>IFERROR(VLOOKUP(I6540,lvl_1[],2,FALSE),"Нет")</f>
        <v>Общий расчет</v>
      </c>
      <c r="D6540" s="11" t="str">
        <f>IFERROR(VLOOKUP(Rule!J6540,lvl_2[],2,FALSE),"Нет")</f>
        <v>Анализ даты</v>
      </c>
      <c r="E6540" s="11" t="str">
        <f>IFERROR(VLOOKUP(Rule!K6540,lvl_3[],2,FALSE),"Нет")</f>
        <v>Анализ даты</v>
      </c>
      <c r="F6540" s="11" t="str">
        <f>IFERROR(INDEX(lvl_4[],MATCH(L6540,lvl_4[ID],0),MATCH(TEXT(K6540,"##0"),lvl_4[#Headers],0)),"Нет")</f>
        <v>Символические звезды</v>
      </c>
      <c r="G6540" s="11" t="str">
        <f>IFERROR(INDEX(lvl_5[],MATCH(M6540,lvl_5[ID],0),MATCH(_xlfn.CONCAT(TEXT(K6540,"##0"),"_",TEXT(L6540,"##0")),lvl_5[#Headers],0)),"Нет")</f>
        <v>Звезда банкротства</v>
      </c>
      <c r="H6540" s="11" t="str">
        <f>IFERROR(INDEX(lvl_6[],MATCH(N6540,lvl_6[ID],0),MATCH(_xlfn.CONCAT(K6540,"_",L6540,"_",M6540),lvl_6[#Headers],0)),"Нет")</f>
        <v>Нет</v>
      </c>
      <c r="I6540" s="12">
        <v>1</v>
      </c>
      <c r="J6540" s="12">
        <v>4</v>
      </c>
      <c r="K6540" s="12">
        <v>1</v>
      </c>
      <c r="L6540" s="12">
        <v>5</v>
      </c>
      <c r="M6540" s="12">
        <v>27</v>
      </c>
      <c r="N6540" s="12">
        <v>2216</v>
      </c>
      <c r="O6540" s="12">
        <f>COUNTIF($P$2:P6540,P6540)</f>
        <v>1</v>
      </c>
      <c r="P6540" s="12" t="str">
        <f t="shared" si="366"/>
        <v>14105272216</v>
      </c>
      <c r="Q6540" s="12" t="str">
        <f t="shared" si="367"/>
        <v>141052722160001</v>
      </c>
      <c r="R6540" s="20" t="s">
        <v>4968</v>
      </c>
      <c r="AB6540" s="12" t="s">
        <v>907</v>
      </c>
      <c r="AC6540" s="12" t="s">
        <v>100</v>
      </c>
      <c r="AD6540" s="12" t="s">
        <v>861</v>
      </c>
      <c r="BN6540" s="12">
        <v>1</v>
      </c>
      <c r="BP6540" s="12" t="s">
        <v>3805</v>
      </c>
      <c r="BR6540" s="9" t="s">
        <v>100</v>
      </c>
      <c r="BS6540" s="9" t="s">
        <v>100</v>
      </c>
      <c r="BT6540" s="9" t="s">
        <v>5100</v>
      </c>
      <c r="BU6540" s="9" t="s">
        <v>5092</v>
      </c>
      <c r="BV6540" s="9" t="s">
        <v>100</v>
      </c>
      <c r="BW6540" s="9" t="s">
        <v>100</v>
      </c>
      <c r="BX6540" s="9" t="s">
        <v>100</v>
      </c>
      <c r="BY6540" s="9" t="s">
        <v>100</v>
      </c>
    </row>
    <row r="6541" spans="1:77" ht="45" x14ac:dyDescent="0.25">
      <c r="A6541" s="12">
        <v>1</v>
      </c>
      <c r="B6541" s="11" t="str">
        <f t="shared" si="365"/>
        <v>Общий расчет. Анализ даты. Анализ даты. Символические звезды. Звезда банкротства. Нет</v>
      </c>
      <c r="C6541" s="11" t="str">
        <f>IFERROR(VLOOKUP(I6541,lvl_1[],2,FALSE),"Нет")</f>
        <v>Общий расчет</v>
      </c>
      <c r="D6541" s="11" t="str">
        <f>IFERROR(VLOOKUP(Rule!J6541,lvl_2[],2,FALSE),"Нет")</f>
        <v>Анализ даты</v>
      </c>
      <c r="E6541" s="11" t="str">
        <f>IFERROR(VLOOKUP(Rule!K6541,lvl_3[],2,FALSE),"Нет")</f>
        <v>Анализ даты</v>
      </c>
      <c r="F6541" s="11" t="str">
        <f>IFERROR(INDEX(lvl_4[],MATCH(L6541,lvl_4[ID],0),MATCH(TEXT(K6541,"##0"),lvl_4[#Headers],0)),"Нет")</f>
        <v>Символические звезды</v>
      </c>
      <c r="G6541" s="11" t="str">
        <f>IFERROR(INDEX(lvl_5[],MATCH(M6541,lvl_5[ID],0),MATCH(_xlfn.CONCAT(TEXT(K6541,"##0"),"_",TEXT(L6541,"##0")),lvl_5[#Headers],0)),"Нет")</f>
        <v>Звезда банкротства</v>
      </c>
      <c r="H6541" s="11" t="str">
        <f>IFERROR(INDEX(lvl_6[],MATCH(N6541,lvl_6[ID],0),MATCH(_xlfn.CONCAT(K6541,"_",L6541,"_",M6541),lvl_6[#Headers],0)),"Нет")</f>
        <v>Нет</v>
      </c>
      <c r="I6541" s="12">
        <v>1</v>
      </c>
      <c r="J6541" s="12">
        <v>4</v>
      </c>
      <c r="K6541" s="12">
        <v>1</v>
      </c>
      <c r="L6541" s="12">
        <v>5</v>
      </c>
      <c r="M6541" s="12">
        <v>27</v>
      </c>
      <c r="N6541" s="12">
        <v>2217</v>
      </c>
      <c r="O6541" s="12">
        <f>COUNTIF($P$2:P6541,P6541)</f>
        <v>1</v>
      </c>
      <c r="P6541" s="12" t="str">
        <f t="shared" si="366"/>
        <v>14105272217</v>
      </c>
      <c r="Q6541" s="12" t="str">
        <f t="shared" si="367"/>
        <v>141052722170001</v>
      </c>
      <c r="R6541" s="20" t="s">
        <v>4969</v>
      </c>
      <c r="AB6541" s="12" t="s">
        <v>908</v>
      </c>
      <c r="AC6541" s="12" t="s">
        <v>100</v>
      </c>
      <c r="AD6541" s="12" t="s">
        <v>867</v>
      </c>
      <c r="BN6541" s="12">
        <v>1</v>
      </c>
      <c r="BP6541" s="12" t="s">
        <v>3805</v>
      </c>
      <c r="BR6541" s="9" t="s">
        <v>100</v>
      </c>
      <c r="BS6541" s="9" t="s">
        <v>100</v>
      </c>
      <c r="BT6541" s="9" t="s">
        <v>5113</v>
      </c>
      <c r="BU6541" s="9" t="s">
        <v>5093</v>
      </c>
      <c r="BV6541" s="9" t="s">
        <v>100</v>
      </c>
      <c r="BW6541" s="9" t="s">
        <v>100</v>
      </c>
      <c r="BX6541" s="9" t="s">
        <v>100</v>
      </c>
      <c r="BY6541" s="9" t="s">
        <v>100</v>
      </c>
    </row>
    <row r="6542" spans="1:77" ht="45" x14ac:dyDescent="0.25">
      <c r="A6542" s="12">
        <v>1</v>
      </c>
      <c r="B6542" s="11" t="str">
        <f t="shared" si="365"/>
        <v>Общий расчет. Анализ даты. Анализ даты. Символические звезды. Звезда банкротства. Нет</v>
      </c>
      <c r="C6542" s="11" t="str">
        <f>IFERROR(VLOOKUP(I6542,lvl_1[],2,FALSE),"Нет")</f>
        <v>Общий расчет</v>
      </c>
      <c r="D6542" s="11" t="str">
        <f>IFERROR(VLOOKUP(Rule!J6542,lvl_2[],2,FALSE),"Нет")</f>
        <v>Анализ даты</v>
      </c>
      <c r="E6542" s="11" t="str">
        <f>IFERROR(VLOOKUP(Rule!K6542,lvl_3[],2,FALSE),"Нет")</f>
        <v>Анализ даты</v>
      </c>
      <c r="F6542" s="11" t="str">
        <f>IFERROR(INDEX(lvl_4[],MATCH(L6542,lvl_4[ID],0),MATCH(TEXT(K6542,"##0"),lvl_4[#Headers],0)),"Нет")</f>
        <v>Символические звезды</v>
      </c>
      <c r="G6542" s="11" t="str">
        <f>IFERROR(INDEX(lvl_5[],MATCH(M6542,lvl_5[ID],0),MATCH(_xlfn.CONCAT(TEXT(K6542,"##0"),"_",TEXT(L6542,"##0")),lvl_5[#Headers],0)),"Нет")</f>
        <v>Звезда банкротства</v>
      </c>
      <c r="H6542" s="11" t="str">
        <f>IFERROR(INDEX(lvl_6[],MATCH(N6542,lvl_6[ID],0),MATCH(_xlfn.CONCAT(K6542,"_",L6542,"_",M6542),lvl_6[#Headers],0)),"Нет")</f>
        <v>Нет</v>
      </c>
      <c r="I6542" s="12">
        <v>1</v>
      </c>
      <c r="J6542" s="12">
        <v>4</v>
      </c>
      <c r="K6542" s="12">
        <v>1</v>
      </c>
      <c r="L6542" s="12">
        <v>5</v>
      </c>
      <c r="M6542" s="12">
        <v>27</v>
      </c>
      <c r="N6542" s="12">
        <v>2218</v>
      </c>
      <c r="O6542" s="12">
        <f>COUNTIF($P$2:P6542,P6542)</f>
        <v>1</v>
      </c>
      <c r="P6542" s="12" t="str">
        <f t="shared" si="366"/>
        <v>14105272218</v>
      </c>
      <c r="Q6542" s="12" t="str">
        <f t="shared" si="367"/>
        <v>141052722180001</v>
      </c>
      <c r="R6542" s="20" t="s">
        <v>4970</v>
      </c>
      <c r="AB6542" s="12" t="s">
        <v>910</v>
      </c>
      <c r="AC6542" s="12" t="s">
        <v>100</v>
      </c>
      <c r="AD6542" s="12" t="s">
        <v>862</v>
      </c>
      <c r="BN6542" s="12">
        <v>1</v>
      </c>
      <c r="BP6542" s="12" t="s">
        <v>3805</v>
      </c>
      <c r="BR6542" s="9" t="s">
        <v>100</v>
      </c>
      <c r="BS6542" s="9" t="s">
        <v>100</v>
      </c>
      <c r="BT6542" s="9" t="s">
        <v>5091</v>
      </c>
      <c r="BU6542" s="9" t="s">
        <v>5105</v>
      </c>
      <c r="BV6542" s="9" t="s">
        <v>100</v>
      </c>
      <c r="BW6542" s="9" t="s">
        <v>100</v>
      </c>
      <c r="BX6542" s="9" t="s">
        <v>100</v>
      </c>
      <c r="BY6542" s="9" t="s">
        <v>100</v>
      </c>
    </row>
    <row r="6543" spans="1:77" ht="45" x14ac:dyDescent="0.25">
      <c r="A6543" s="12">
        <v>1</v>
      </c>
      <c r="B6543" s="11" t="str">
        <f t="shared" si="365"/>
        <v>Общий расчет. Анализ даты. Анализ даты. Символические звезды. Звезда банкротства. Нет</v>
      </c>
      <c r="C6543" s="11" t="str">
        <f>IFERROR(VLOOKUP(I6543,lvl_1[],2,FALSE),"Нет")</f>
        <v>Общий расчет</v>
      </c>
      <c r="D6543" s="11" t="str">
        <f>IFERROR(VLOOKUP(Rule!J6543,lvl_2[],2,FALSE),"Нет")</f>
        <v>Анализ даты</v>
      </c>
      <c r="E6543" s="11" t="str">
        <f>IFERROR(VLOOKUP(Rule!K6543,lvl_3[],2,FALSE),"Нет")</f>
        <v>Анализ даты</v>
      </c>
      <c r="F6543" s="11" t="str">
        <f>IFERROR(INDEX(lvl_4[],MATCH(L6543,lvl_4[ID],0),MATCH(TEXT(K6543,"##0"),lvl_4[#Headers],0)),"Нет")</f>
        <v>Символические звезды</v>
      </c>
      <c r="G6543" s="11" t="str">
        <f>IFERROR(INDEX(lvl_5[],MATCH(M6543,lvl_5[ID],0),MATCH(_xlfn.CONCAT(TEXT(K6543,"##0"),"_",TEXT(L6543,"##0")),lvl_5[#Headers],0)),"Нет")</f>
        <v>Звезда банкротства</v>
      </c>
      <c r="H6543" s="11" t="str">
        <f>IFERROR(INDEX(lvl_6[],MATCH(N6543,lvl_6[ID],0),MATCH(_xlfn.CONCAT(K6543,"_",L6543,"_",M6543),lvl_6[#Headers],0)),"Нет")</f>
        <v>Нет</v>
      </c>
      <c r="I6543" s="12">
        <v>1</v>
      </c>
      <c r="J6543" s="12">
        <v>4</v>
      </c>
      <c r="K6543" s="12">
        <v>1</v>
      </c>
      <c r="L6543" s="12">
        <v>5</v>
      </c>
      <c r="M6543" s="12">
        <v>27</v>
      </c>
      <c r="N6543" s="12">
        <v>2219</v>
      </c>
      <c r="O6543" s="12">
        <f>COUNTIF($P$2:P6543,P6543)</f>
        <v>1</v>
      </c>
      <c r="P6543" s="12" t="str">
        <f t="shared" si="366"/>
        <v>14105272219</v>
      </c>
      <c r="Q6543" s="12" t="str">
        <f t="shared" si="367"/>
        <v>141052722190001</v>
      </c>
      <c r="R6543" s="20" t="s">
        <v>4971</v>
      </c>
      <c r="AB6543" s="12" t="s">
        <v>912</v>
      </c>
      <c r="AC6543" s="12" t="s">
        <v>100</v>
      </c>
      <c r="AD6543" s="12" t="s">
        <v>870</v>
      </c>
      <c r="BN6543" s="12">
        <v>1</v>
      </c>
      <c r="BP6543" s="12" t="s">
        <v>3805</v>
      </c>
      <c r="BR6543" s="9" t="s">
        <v>100</v>
      </c>
      <c r="BS6543" s="9" t="s">
        <v>100</v>
      </c>
      <c r="BT6543" s="9" t="s">
        <v>5102</v>
      </c>
      <c r="BU6543" s="9" t="s">
        <v>5099</v>
      </c>
      <c r="BV6543" s="9" t="s">
        <v>100</v>
      </c>
      <c r="BW6543" s="9" t="s">
        <v>100</v>
      </c>
      <c r="BX6543" s="9" t="s">
        <v>100</v>
      </c>
      <c r="BY6543" s="9" t="s">
        <v>100</v>
      </c>
    </row>
    <row r="6544" spans="1:77" ht="45" x14ac:dyDescent="0.25">
      <c r="A6544" s="12">
        <v>1</v>
      </c>
      <c r="B6544" s="11" t="str">
        <f t="shared" si="365"/>
        <v>Общий расчет. Анализ даты. Анализ даты. Символические звезды. Звезда банкротства. Нет</v>
      </c>
      <c r="C6544" s="11" t="str">
        <f>IFERROR(VLOOKUP(I6544,lvl_1[],2,FALSE),"Нет")</f>
        <v>Общий расчет</v>
      </c>
      <c r="D6544" s="11" t="str">
        <f>IFERROR(VLOOKUP(Rule!J6544,lvl_2[],2,FALSE),"Нет")</f>
        <v>Анализ даты</v>
      </c>
      <c r="E6544" s="11" t="str">
        <f>IFERROR(VLOOKUP(Rule!K6544,lvl_3[],2,FALSE),"Нет")</f>
        <v>Анализ даты</v>
      </c>
      <c r="F6544" s="11" t="str">
        <f>IFERROR(INDEX(lvl_4[],MATCH(L6544,lvl_4[ID],0),MATCH(TEXT(K6544,"##0"),lvl_4[#Headers],0)),"Нет")</f>
        <v>Символические звезды</v>
      </c>
      <c r="G6544" s="11" t="str">
        <f>IFERROR(INDEX(lvl_5[],MATCH(M6544,lvl_5[ID],0),MATCH(_xlfn.CONCAT(TEXT(K6544,"##0"),"_",TEXT(L6544,"##0")),lvl_5[#Headers],0)),"Нет")</f>
        <v>Звезда банкротства</v>
      </c>
      <c r="H6544" s="11" t="str">
        <f>IFERROR(INDEX(lvl_6[],MATCH(N6544,lvl_6[ID],0),MATCH(_xlfn.CONCAT(K6544,"_",L6544,"_",M6544),lvl_6[#Headers],0)),"Нет")</f>
        <v>Нет</v>
      </c>
      <c r="I6544" s="12">
        <v>1</v>
      </c>
      <c r="J6544" s="12">
        <v>4</v>
      </c>
      <c r="K6544" s="12">
        <v>1</v>
      </c>
      <c r="L6544" s="12">
        <v>5</v>
      </c>
      <c r="M6544" s="12">
        <v>27</v>
      </c>
      <c r="N6544" s="12">
        <v>2220</v>
      </c>
      <c r="O6544" s="12">
        <f>COUNTIF($P$2:P6544,P6544)</f>
        <v>1</v>
      </c>
      <c r="P6544" s="12" t="str">
        <f t="shared" si="366"/>
        <v>14105272220</v>
      </c>
      <c r="Q6544" s="12" t="str">
        <f t="shared" si="367"/>
        <v>141052722200001</v>
      </c>
      <c r="R6544" s="20" t="s">
        <v>4972</v>
      </c>
      <c r="AB6544" s="12" t="s">
        <v>914</v>
      </c>
      <c r="AC6544" s="12" t="s">
        <v>100</v>
      </c>
      <c r="AD6544" s="12" t="s">
        <v>865</v>
      </c>
      <c r="BN6544" s="12">
        <v>1</v>
      </c>
      <c r="BP6544" s="12" t="s">
        <v>3805</v>
      </c>
      <c r="BR6544" s="9" t="s">
        <v>100</v>
      </c>
      <c r="BS6544" s="9" t="s">
        <v>100</v>
      </c>
      <c r="BT6544" s="9" t="s">
        <v>5094</v>
      </c>
      <c r="BU6544" s="9" t="s">
        <v>5108</v>
      </c>
      <c r="BV6544" s="9" t="s">
        <v>100</v>
      </c>
      <c r="BW6544" s="9" t="s">
        <v>100</v>
      </c>
      <c r="BX6544" s="9" t="s">
        <v>100</v>
      </c>
      <c r="BY6544" s="9" t="s">
        <v>100</v>
      </c>
    </row>
    <row r="6545" spans="1:77" ht="45" x14ac:dyDescent="0.25">
      <c r="A6545" s="12">
        <v>1</v>
      </c>
      <c r="B6545" s="11" t="str">
        <f t="shared" si="365"/>
        <v>Общий расчет. Анализ даты. Анализ даты. Символические звезды. Звезда банкротства. Нет</v>
      </c>
      <c r="C6545" s="11" t="str">
        <f>IFERROR(VLOOKUP(I6545,lvl_1[],2,FALSE),"Нет")</f>
        <v>Общий расчет</v>
      </c>
      <c r="D6545" s="11" t="str">
        <f>IFERROR(VLOOKUP(Rule!J6545,lvl_2[],2,FALSE),"Нет")</f>
        <v>Анализ даты</v>
      </c>
      <c r="E6545" s="11" t="str">
        <f>IFERROR(VLOOKUP(Rule!K6545,lvl_3[],2,FALSE),"Нет")</f>
        <v>Анализ даты</v>
      </c>
      <c r="F6545" s="11" t="str">
        <f>IFERROR(INDEX(lvl_4[],MATCH(L6545,lvl_4[ID],0),MATCH(TEXT(K6545,"##0"),lvl_4[#Headers],0)),"Нет")</f>
        <v>Символические звезды</v>
      </c>
      <c r="G6545" s="11" t="str">
        <f>IFERROR(INDEX(lvl_5[],MATCH(M6545,lvl_5[ID],0),MATCH(_xlfn.CONCAT(TEXT(K6545,"##0"),"_",TEXT(L6545,"##0")),lvl_5[#Headers],0)),"Нет")</f>
        <v>Звезда банкротства</v>
      </c>
      <c r="H6545" s="11" t="str">
        <f>IFERROR(INDEX(lvl_6[],MATCH(N6545,lvl_6[ID],0),MATCH(_xlfn.CONCAT(K6545,"_",L6545,"_",M6545),lvl_6[#Headers],0)),"Нет")</f>
        <v>Нет</v>
      </c>
      <c r="I6545" s="12">
        <v>1</v>
      </c>
      <c r="J6545" s="12">
        <v>4</v>
      </c>
      <c r="K6545" s="12">
        <v>1</v>
      </c>
      <c r="L6545" s="12">
        <v>5</v>
      </c>
      <c r="M6545" s="12">
        <v>27</v>
      </c>
      <c r="N6545" s="12">
        <v>2221</v>
      </c>
      <c r="O6545" s="12">
        <f>COUNTIF($P$2:P6545,P6545)</f>
        <v>1</v>
      </c>
      <c r="P6545" s="12" t="str">
        <f t="shared" si="366"/>
        <v>14105272221</v>
      </c>
      <c r="Q6545" s="12" t="str">
        <f t="shared" si="367"/>
        <v>141052722210001</v>
      </c>
      <c r="R6545" s="20" t="s">
        <v>4973</v>
      </c>
      <c r="AB6545" s="12" t="s">
        <v>916</v>
      </c>
      <c r="AC6545" s="12" t="s">
        <v>100</v>
      </c>
      <c r="AD6545" s="12" t="s">
        <v>868</v>
      </c>
      <c r="BN6545" s="12">
        <v>1</v>
      </c>
      <c r="BP6545" s="12" t="s">
        <v>3805</v>
      </c>
      <c r="BR6545" s="9" t="s">
        <v>100</v>
      </c>
      <c r="BS6545" s="9" t="s">
        <v>100</v>
      </c>
      <c r="BT6545" s="9" t="s">
        <v>5104</v>
      </c>
      <c r="BU6545" s="9" t="s">
        <v>5110</v>
      </c>
      <c r="BV6545" s="9" t="s">
        <v>100</v>
      </c>
      <c r="BW6545" s="9" t="s">
        <v>100</v>
      </c>
      <c r="BX6545" s="9" t="s">
        <v>100</v>
      </c>
      <c r="BY6545" s="9" t="s">
        <v>100</v>
      </c>
    </row>
    <row r="6546" spans="1:77" ht="30" x14ac:dyDescent="0.25">
      <c r="A6546" s="12" t="s">
        <v>100</v>
      </c>
      <c r="B6546" s="11" t="str">
        <f t="shared" si="365"/>
        <v>Общий расчет. Анализ даты. Анализ даты. Символические звезды. 0. Нет</v>
      </c>
      <c r="C6546" s="11" t="str">
        <f>IFERROR(VLOOKUP(I6546,lvl_1[],2,FALSE),"Нет")</f>
        <v>Общий расчет</v>
      </c>
      <c r="D6546" s="11" t="str">
        <f>IFERROR(VLOOKUP(Rule!J6546,lvl_2[],2,FALSE),"Нет")</f>
        <v>Анализ даты</v>
      </c>
      <c r="E6546" s="11" t="str">
        <f>IFERROR(VLOOKUP(Rule!K6546,lvl_3[],2,FALSE),"Нет")</f>
        <v>Анализ даты</v>
      </c>
      <c r="F6546" s="11" t="str">
        <f>IFERROR(INDEX(lvl_4[],MATCH(L6546,lvl_4[ID],0),MATCH(TEXT(K6546,"##0"),lvl_4[#Headers],0)),"Нет")</f>
        <v>Символические звезды</v>
      </c>
      <c r="G6546" s="11">
        <f>IFERROR(INDEX(lvl_5[],MATCH(M6546,lvl_5[ID],0),MATCH(_xlfn.CONCAT(TEXT(K6546,"##0"),"_",TEXT(L6546,"##0")),lvl_5[#Headers],0)),"Нет")</f>
        <v>0</v>
      </c>
      <c r="H6546" s="11" t="str">
        <f>IFERROR(INDEX(lvl_6[],MATCH(N6546,lvl_6[ID],0),MATCH(_xlfn.CONCAT(K6546,"_",L6546,"_",M6546),lvl_6[#Headers],0)),"Нет")</f>
        <v>Нет</v>
      </c>
      <c r="I6546" s="12">
        <v>1</v>
      </c>
      <c r="J6546" s="12">
        <v>4</v>
      </c>
      <c r="K6546" s="12">
        <v>1</v>
      </c>
      <c r="L6546" s="12">
        <v>5</v>
      </c>
      <c r="N6546" s="12">
        <v>2222</v>
      </c>
      <c r="O6546" s="12">
        <f>COUNTIF($P$2:P6546,P6546)</f>
        <v>1</v>
      </c>
      <c r="P6546" s="12" t="str">
        <f t="shared" si="366"/>
        <v>141052222</v>
      </c>
      <c r="Q6546" s="12" t="str">
        <f t="shared" si="367"/>
        <v>1410522220001</v>
      </c>
      <c r="R6546" s="20" t="s">
        <v>4879</v>
      </c>
      <c r="AB6546" s="12" t="s">
        <v>100</v>
      </c>
      <c r="AC6546" s="12" t="s">
        <v>100</v>
      </c>
      <c r="AD6546" s="12" t="s">
        <v>100</v>
      </c>
      <c r="BN6546" s="12" t="s">
        <v>100</v>
      </c>
      <c r="BP6546" s="12" t="s">
        <v>3805</v>
      </c>
      <c r="BR6546" s="9" t="s">
        <v>100</v>
      </c>
      <c r="BS6546" s="9" t="s">
        <v>100</v>
      </c>
      <c r="BT6546" s="9" t="s">
        <v>100</v>
      </c>
      <c r="BU6546" s="9" t="s">
        <v>100</v>
      </c>
      <c r="BV6546" s="9" t="s">
        <v>100</v>
      </c>
      <c r="BW6546" s="9" t="s">
        <v>100</v>
      </c>
      <c r="BX6546" s="9" t="s">
        <v>100</v>
      </c>
      <c r="BY6546" s="9" t="s">
        <v>100</v>
      </c>
    </row>
    <row r="6547" spans="1:77" ht="30" x14ac:dyDescent="0.25">
      <c r="A6547" s="12" t="s">
        <v>100</v>
      </c>
      <c r="B6547" s="11" t="str">
        <f t="shared" si="365"/>
        <v>Общий расчет. Анализ даты. Анализ даты. Символические звезды. 0. Нет</v>
      </c>
      <c r="C6547" s="11" t="str">
        <f>IFERROR(VLOOKUP(I6547,lvl_1[],2,FALSE),"Нет")</f>
        <v>Общий расчет</v>
      </c>
      <c r="D6547" s="11" t="str">
        <f>IFERROR(VLOOKUP(Rule!J6547,lvl_2[],2,FALSE),"Нет")</f>
        <v>Анализ даты</v>
      </c>
      <c r="E6547" s="11" t="str">
        <f>IFERROR(VLOOKUP(Rule!K6547,lvl_3[],2,FALSE),"Нет")</f>
        <v>Анализ даты</v>
      </c>
      <c r="F6547" s="11" t="str">
        <f>IFERROR(INDEX(lvl_4[],MATCH(L6547,lvl_4[ID],0),MATCH(TEXT(K6547,"##0"),lvl_4[#Headers],0)),"Нет")</f>
        <v>Символические звезды</v>
      </c>
      <c r="G6547" s="11">
        <f>IFERROR(INDEX(lvl_5[],MATCH(M6547,lvl_5[ID],0),MATCH(_xlfn.CONCAT(TEXT(K6547,"##0"),"_",TEXT(L6547,"##0")),lvl_5[#Headers],0)),"Нет")</f>
        <v>0</v>
      </c>
      <c r="H6547" s="11" t="str">
        <f>IFERROR(INDEX(lvl_6[],MATCH(N6547,lvl_6[ID],0),MATCH(_xlfn.CONCAT(K6547,"_",L6547,"_",M6547),lvl_6[#Headers],0)),"Нет")</f>
        <v>Нет</v>
      </c>
      <c r="I6547" s="12">
        <v>1</v>
      </c>
      <c r="J6547" s="12">
        <v>4</v>
      </c>
      <c r="K6547" s="12">
        <v>1</v>
      </c>
      <c r="L6547" s="12">
        <v>5</v>
      </c>
      <c r="N6547" s="12">
        <v>2223</v>
      </c>
      <c r="O6547" s="12">
        <f>COUNTIF($P$2:P6547,P6547)</f>
        <v>1</v>
      </c>
      <c r="P6547" s="12" t="str">
        <f t="shared" si="366"/>
        <v>141052223</v>
      </c>
      <c r="Q6547" s="12" t="str">
        <f t="shared" si="367"/>
        <v>1410522230001</v>
      </c>
      <c r="R6547" s="20" t="s">
        <v>4879</v>
      </c>
      <c r="AB6547" s="12" t="s">
        <v>100</v>
      </c>
      <c r="AC6547" s="12" t="s">
        <v>100</v>
      </c>
      <c r="AD6547" s="12" t="s">
        <v>100</v>
      </c>
      <c r="BN6547" s="12" t="s">
        <v>100</v>
      </c>
      <c r="BP6547" s="12" t="s">
        <v>3805</v>
      </c>
      <c r="BR6547" s="9" t="s">
        <v>100</v>
      </c>
      <c r="BS6547" s="9" t="s">
        <v>100</v>
      </c>
      <c r="BT6547" s="9" t="s">
        <v>100</v>
      </c>
      <c r="BU6547" s="9" t="s">
        <v>100</v>
      </c>
      <c r="BV6547" s="9" t="s">
        <v>100</v>
      </c>
      <c r="BW6547" s="9" t="s">
        <v>100</v>
      </c>
      <c r="BX6547" s="9" t="s">
        <v>100</v>
      </c>
      <c r="BY6547" s="9" t="s">
        <v>100</v>
      </c>
    </row>
    <row r="6548" spans="1:77" ht="30" x14ac:dyDescent="0.25">
      <c r="A6548" s="12" t="s">
        <v>100</v>
      </c>
      <c r="B6548" s="11" t="str">
        <f t="shared" si="365"/>
        <v>Общий расчет. Анализ даты. Анализ даты. Символические звезды. 0. Нет</v>
      </c>
      <c r="C6548" s="11" t="str">
        <f>IFERROR(VLOOKUP(I6548,lvl_1[],2,FALSE),"Нет")</f>
        <v>Общий расчет</v>
      </c>
      <c r="D6548" s="11" t="str">
        <f>IFERROR(VLOOKUP(Rule!J6548,lvl_2[],2,FALSE),"Нет")</f>
        <v>Анализ даты</v>
      </c>
      <c r="E6548" s="11" t="str">
        <f>IFERROR(VLOOKUP(Rule!K6548,lvl_3[],2,FALSE),"Нет")</f>
        <v>Анализ даты</v>
      </c>
      <c r="F6548" s="11" t="str">
        <f>IFERROR(INDEX(lvl_4[],MATCH(L6548,lvl_4[ID],0),MATCH(TEXT(K6548,"##0"),lvl_4[#Headers],0)),"Нет")</f>
        <v>Символические звезды</v>
      </c>
      <c r="G6548" s="11">
        <f>IFERROR(INDEX(lvl_5[],MATCH(M6548,lvl_5[ID],0),MATCH(_xlfn.CONCAT(TEXT(K6548,"##0"),"_",TEXT(L6548,"##0")),lvl_5[#Headers],0)),"Нет")</f>
        <v>0</v>
      </c>
      <c r="H6548" s="11" t="str">
        <f>IFERROR(INDEX(lvl_6[],MATCH(N6548,lvl_6[ID],0),MATCH(_xlfn.CONCAT(K6548,"_",L6548,"_",M6548),lvl_6[#Headers],0)),"Нет")</f>
        <v>Нет</v>
      </c>
      <c r="I6548" s="12">
        <v>1</v>
      </c>
      <c r="J6548" s="12">
        <v>4</v>
      </c>
      <c r="K6548" s="12">
        <v>1</v>
      </c>
      <c r="L6548" s="12">
        <v>5</v>
      </c>
      <c r="N6548" s="12">
        <v>2224</v>
      </c>
      <c r="O6548" s="12">
        <f>COUNTIF($P$2:P6548,P6548)</f>
        <v>1</v>
      </c>
      <c r="P6548" s="12" t="str">
        <f t="shared" si="366"/>
        <v>141052224</v>
      </c>
      <c r="Q6548" s="12" t="str">
        <f t="shared" si="367"/>
        <v>1410522240001</v>
      </c>
      <c r="R6548" s="20" t="s">
        <v>4879</v>
      </c>
      <c r="AB6548" s="12" t="s">
        <v>100</v>
      </c>
      <c r="AC6548" s="12" t="s">
        <v>100</v>
      </c>
      <c r="AD6548" s="12" t="s">
        <v>100</v>
      </c>
      <c r="BN6548" s="12" t="s">
        <v>100</v>
      </c>
      <c r="BP6548" s="12" t="s">
        <v>3805</v>
      </c>
      <c r="BR6548" s="9" t="s">
        <v>100</v>
      </c>
      <c r="BS6548" s="9" t="s">
        <v>100</v>
      </c>
      <c r="BT6548" s="9" t="s">
        <v>100</v>
      </c>
      <c r="BU6548" s="9" t="s">
        <v>100</v>
      </c>
      <c r="BV6548" s="9" t="s">
        <v>100</v>
      </c>
      <c r="BW6548" s="9" t="s">
        <v>100</v>
      </c>
      <c r="BX6548" s="9" t="s">
        <v>100</v>
      </c>
      <c r="BY6548" s="9" t="s">
        <v>100</v>
      </c>
    </row>
    <row r="6549" spans="1:77" ht="30" x14ac:dyDescent="0.25">
      <c r="A6549" s="12" t="s">
        <v>100</v>
      </c>
      <c r="B6549" s="11" t="str">
        <f t="shared" si="365"/>
        <v>Общий расчет. Анализ даты. Анализ даты. Символические звезды. 0. Нет</v>
      </c>
      <c r="C6549" s="11" t="str">
        <f>IFERROR(VLOOKUP(I6549,lvl_1[],2,FALSE),"Нет")</f>
        <v>Общий расчет</v>
      </c>
      <c r="D6549" s="11" t="str">
        <f>IFERROR(VLOOKUP(Rule!J6549,lvl_2[],2,FALSE),"Нет")</f>
        <v>Анализ даты</v>
      </c>
      <c r="E6549" s="11" t="str">
        <f>IFERROR(VLOOKUP(Rule!K6549,lvl_3[],2,FALSE),"Нет")</f>
        <v>Анализ даты</v>
      </c>
      <c r="F6549" s="11" t="str">
        <f>IFERROR(INDEX(lvl_4[],MATCH(L6549,lvl_4[ID],0),MATCH(TEXT(K6549,"##0"),lvl_4[#Headers],0)),"Нет")</f>
        <v>Символические звезды</v>
      </c>
      <c r="G6549" s="11">
        <f>IFERROR(INDEX(lvl_5[],MATCH(M6549,lvl_5[ID],0),MATCH(_xlfn.CONCAT(TEXT(K6549,"##0"),"_",TEXT(L6549,"##0")),lvl_5[#Headers],0)),"Нет")</f>
        <v>0</v>
      </c>
      <c r="H6549" s="11" t="str">
        <f>IFERROR(INDEX(lvl_6[],MATCH(N6549,lvl_6[ID],0),MATCH(_xlfn.CONCAT(K6549,"_",L6549,"_",M6549),lvl_6[#Headers],0)),"Нет")</f>
        <v>Нет</v>
      </c>
      <c r="I6549" s="12">
        <v>1</v>
      </c>
      <c r="J6549" s="12">
        <v>4</v>
      </c>
      <c r="K6549" s="12">
        <v>1</v>
      </c>
      <c r="L6549" s="12">
        <v>5</v>
      </c>
      <c r="N6549" s="12">
        <v>2225</v>
      </c>
      <c r="O6549" s="12">
        <f>COUNTIF($P$2:P6549,P6549)</f>
        <v>1</v>
      </c>
      <c r="P6549" s="12" t="str">
        <f t="shared" si="366"/>
        <v>141052225</v>
      </c>
      <c r="Q6549" s="12" t="str">
        <f t="shared" si="367"/>
        <v>1410522250001</v>
      </c>
      <c r="R6549" s="20" t="s">
        <v>4879</v>
      </c>
      <c r="AB6549" s="12" t="s">
        <v>100</v>
      </c>
      <c r="AC6549" s="12" t="s">
        <v>100</v>
      </c>
      <c r="AD6549" s="12" t="s">
        <v>100</v>
      </c>
      <c r="BN6549" s="12" t="s">
        <v>100</v>
      </c>
      <c r="BP6549" s="12" t="s">
        <v>3805</v>
      </c>
      <c r="BR6549" s="9" t="s">
        <v>100</v>
      </c>
      <c r="BS6549" s="9" t="s">
        <v>100</v>
      </c>
      <c r="BT6549" s="9" t="s">
        <v>100</v>
      </c>
      <c r="BU6549" s="9" t="s">
        <v>100</v>
      </c>
      <c r="BV6549" s="9" t="s">
        <v>100</v>
      </c>
      <c r="BW6549" s="9" t="s">
        <v>100</v>
      </c>
      <c r="BX6549" s="9" t="s">
        <v>100</v>
      </c>
      <c r="BY6549" s="9" t="s">
        <v>100</v>
      </c>
    </row>
    <row r="6550" spans="1:77" ht="30" x14ac:dyDescent="0.25">
      <c r="A6550" s="12" t="s">
        <v>100</v>
      </c>
      <c r="B6550" s="11" t="str">
        <f t="shared" si="365"/>
        <v>Общий расчет. Анализ даты. Анализ даты. Символические звезды. 0. Нет</v>
      </c>
      <c r="C6550" s="11" t="str">
        <f>IFERROR(VLOOKUP(I6550,lvl_1[],2,FALSE),"Нет")</f>
        <v>Общий расчет</v>
      </c>
      <c r="D6550" s="11" t="str">
        <f>IFERROR(VLOOKUP(Rule!J6550,lvl_2[],2,FALSE),"Нет")</f>
        <v>Анализ даты</v>
      </c>
      <c r="E6550" s="11" t="str">
        <f>IFERROR(VLOOKUP(Rule!K6550,lvl_3[],2,FALSE),"Нет")</f>
        <v>Анализ даты</v>
      </c>
      <c r="F6550" s="11" t="str">
        <f>IFERROR(INDEX(lvl_4[],MATCH(L6550,lvl_4[ID],0),MATCH(TEXT(K6550,"##0"),lvl_4[#Headers],0)),"Нет")</f>
        <v>Символические звезды</v>
      </c>
      <c r="G6550" s="11">
        <f>IFERROR(INDEX(lvl_5[],MATCH(M6550,lvl_5[ID],0),MATCH(_xlfn.CONCAT(TEXT(K6550,"##0"),"_",TEXT(L6550,"##0")),lvl_5[#Headers],0)),"Нет")</f>
        <v>0</v>
      </c>
      <c r="H6550" s="11" t="str">
        <f>IFERROR(INDEX(lvl_6[],MATCH(N6550,lvl_6[ID],0),MATCH(_xlfn.CONCAT(K6550,"_",L6550,"_",M6550),lvl_6[#Headers],0)),"Нет")</f>
        <v>Нет</v>
      </c>
      <c r="I6550" s="12">
        <v>1</v>
      </c>
      <c r="J6550" s="12">
        <v>4</v>
      </c>
      <c r="K6550" s="12">
        <v>1</v>
      </c>
      <c r="L6550" s="12">
        <v>5</v>
      </c>
      <c r="N6550" s="12">
        <v>2226</v>
      </c>
      <c r="O6550" s="12">
        <f>COUNTIF($P$2:P6550,P6550)</f>
        <v>1</v>
      </c>
      <c r="P6550" s="12" t="str">
        <f t="shared" si="366"/>
        <v>141052226</v>
      </c>
      <c r="Q6550" s="12" t="str">
        <f t="shared" si="367"/>
        <v>1410522260001</v>
      </c>
      <c r="R6550" s="20" t="s">
        <v>4879</v>
      </c>
      <c r="AB6550" s="12" t="s">
        <v>100</v>
      </c>
      <c r="AC6550" s="12" t="s">
        <v>100</v>
      </c>
      <c r="AD6550" s="12" t="s">
        <v>100</v>
      </c>
      <c r="BN6550" s="12" t="s">
        <v>100</v>
      </c>
      <c r="BP6550" s="12" t="s">
        <v>3805</v>
      </c>
      <c r="BR6550" s="9" t="s">
        <v>100</v>
      </c>
      <c r="BS6550" s="9" t="s">
        <v>100</v>
      </c>
      <c r="BT6550" s="9" t="s">
        <v>100</v>
      </c>
      <c r="BU6550" s="9" t="s">
        <v>100</v>
      </c>
      <c r="BV6550" s="9" t="s">
        <v>100</v>
      </c>
      <c r="BW6550" s="9" t="s">
        <v>100</v>
      </c>
      <c r="BX6550" s="9" t="s">
        <v>100</v>
      </c>
      <c r="BY6550" s="9" t="s">
        <v>100</v>
      </c>
    </row>
    <row r="6551" spans="1:77" ht="30" x14ac:dyDescent="0.25">
      <c r="A6551" s="12" t="s">
        <v>100</v>
      </c>
      <c r="B6551" s="11" t="str">
        <f t="shared" si="365"/>
        <v>Общий расчет. Анализ даты. Анализ даты. Символические звезды. 0. Нет</v>
      </c>
      <c r="C6551" s="11" t="str">
        <f>IFERROR(VLOOKUP(I6551,lvl_1[],2,FALSE),"Нет")</f>
        <v>Общий расчет</v>
      </c>
      <c r="D6551" s="11" t="str">
        <f>IFERROR(VLOOKUP(Rule!J6551,lvl_2[],2,FALSE),"Нет")</f>
        <v>Анализ даты</v>
      </c>
      <c r="E6551" s="11" t="str">
        <f>IFERROR(VLOOKUP(Rule!K6551,lvl_3[],2,FALSE),"Нет")</f>
        <v>Анализ даты</v>
      </c>
      <c r="F6551" s="11" t="str">
        <f>IFERROR(INDEX(lvl_4[],MATCH(L6551,lvl_4[ID],0),MATCH(TEXT(K6551,"##0"),lvl_4[#Headers],0)),"Нет")</f>
        <v>Символические звезды</v>
      </c>
      <c r="G6551" s="11">
        <f>IFERROR(INDEX(lvl_5[],MATCH(M6551,lvl_5[ID],0),MATCH(_xlfn.CONCAT(TEXT(K6551,"##0"),"_",TEXT(L6551,"##0")),lvl_5[#Headers],0)),"Нет")</f>
        <v>0</v>
      </c>
      <c r="H6551" s="11" t="str">
        <f>IFERROR(INDEX(lvl_6[],MATCH(N6551,lvl_6[ID],0),MATCH(_xlfn.CONCAT(K6551,"_",L6551,"_",M6551),lvl_6[#Headers],0)),"Нет")</f>
        <v>Нет</v>
      </c>
      <c r="I6551" s="12">
        <v>1</v>
      </c>
      <c r="J6551" s="12">
        <v>4</v>
      </c>
      <c r="K6551" s="12">
        <v>1</v>
      </c>
      <c r="L6551" s="12">
        <v>5</v>
      </c>
      <c r="N6551" s="12">
        <v>2227</v>
      </c>
      <c r="O6551" s="12">
        <f>COUNTIF($P$2:P6551,P6551)</f>
        <v>1</v>
      </c>
      <c r="P6551" s="12" t="str">
        <f t="shared" si="366"/>
        <v>141052227</v>
      </c>
      <c r="Q6551" s="12" t="str">
        <f t="shared" si="367"/>
        <v>1410522270001</v>
      </c>
      <c r="R6551" s="20" t="s">
        <v>4879</v>
      </c>
      <c r="AB6551" s="12" t="s">
        <v>100</v>
      </c>
      <c r="AC6551" s="12" t="s">
        <v>100</v>
      </c>
      <c r="AD6551" s="12" t="s">
        <v>100</v>
      </c>
      <c r="BN6551" s="12" t="s">
        <v>100</v>
      </c>
      <c r="BP6551" s="12" t="s">
        <v>3805</v>
      </c>
      <c r="BR6551" s="9" t="s">
        <v>100</v>
      </c>
      <c r="BS6551" s="9" t="s">
        <v>100</v>
      </c>
      <c r="BT6551" s="9" t="s">
        <v>100</v>
      </c>
      <c r="BU6551" s="9" t="s">
        <v>100</v>
      </c>
      <c r="BV6551" s="9" t="s">
        <v>100</v>
      </c>
      <c r="BW6551" s="9" t="s">
        <v>100</v>
      </c>
      <c r="BX6551" s="9" t="s">
        <v>100</v>
      </c>
      <c r="BY6551" s="9" t="s">
        <v>100</v>
      </c>
    </row>
    <row r="6552" spans="1:77" ht="45" x14ac:dyDescent="0.25">
      <c r="A6552" s="12">
        <v>1</v>
      </c>
      <c r="B6552" s="11" t="str">
        <f t="shared" si="365"/>
        <v>Общий расчет. Анализ даты. Анализ даты. Символические звезды. Куйгант. Нет</v>
      </c>
      <c r="C6552" s="11" t="str">
        <f>IFERROR(VLOOKUP(I6552,lvl_1[],2,FALSE),"Нет")</f>
        <v>Общий расчет</v>
      </c>
      <c r="D6552" s="11" t="str">
        <f>IFERROR(VLOOKUP(Rule!J6552,lvl_2[],2,FALSE),"Нет")</f>
        <v>Анализ даты</v>
      </c>
      <c r="E6552" s="11" t="str">
        <f>IFERROR(VLOOKUP(Rule!K6552,lvl_3[],2,FALSE),"Нет")</f>
        <v>Анализ даты</v>
      </c>
      <c r="F6552" s="11" t="str">
        <f>IFERROR(INDEX(lvl_4[],MATCH(L6552,lvl_4[ID],0),MATCH(TEXT(K6552,"##0"),lvl_4[#Headers],0)),"Нет")</f>
        <v>Символические звезды</v>
      </c>
      <c r="G6552" s="11" t="str">
        <f>IFERROR(INDEX(lvl_5[],MATCH(M6552,lvl_5[ID],0),MATCH(_xlfn.CONCAT(TEXT(K6552,"##0"),"_",TEXT(L6552,"##0")),lvl_5[#Headers],0)),"Нет")</f>
        <v>Куйгант</v>
      </c>
      <c r="H6552" s="11" t="str">
        <f>IFERROR(INDEX(lvl_6[],MATCH(N6552,lvl_6[ID],0),MATCH(_xlfn.CONCAT(K6552,"_",L6552,"_",M6552),lvl_6[#Headers],0)),"Нет")</f>
        <v>Нет</v>
      </c>
      <c r="I6552" s="12">
        <v>1</v>
      </c>
      <c r="J6552" s="12">
        <v>4</v>
      </c>
      <c r="K6552" s="12">
        <v>1</v>
      </c>
      <c r="L6552" s="12">
        <v>5</v>
      </c>
      <c r="M6552" s="12">
        <v>22</v>
      </c>
      <c r="N6552" s="12">
        <v>2228</v>
      </c>
      <c r="O6552" s="12">
        <f>COUNTIF($P$2:P6552,P6552)</f>
        <v>1</v>
      </c>
      <c r="P6552" s="12" t="str">
        <f t="shared" si="366"/>
        <v>14105222228</v>
      </c>
      <c r="Q6552" s="12" t="str">
        <f t="shared" si="367"/>
        <v>141052222280001</v>
      </c>
      <c r="R6552" s="20" t="s">
        <v>4880</v>
      </c>
      <c r="AB6552" s="12" t="s">
        <v>910</v>
      </c>
      <c r="AD6552" s="12" t="s">
        <v>861</v>
      </c>
      <c r="AI6552" s="12" t="s">
        <v>100</v>
      </c>
      <c r="AK6552" s="12" t="s">
        <v>100</v>
      </c>
      <c r="BN6552" s="12">
        <v>1</v>
      </c>
      <c r="BP6552" s="12" t="s">
        <v>3806</v>
      </c>
      <c r="BR6552" s="9" t="s">
        <v>100</v>
      </c>
      <c r="BS6552" s="9" t="s">
        <v>100</v>
      </c>
      <c r="BT6552" s="9" t="s">
        <v>5091</v>
      </c>
      <c r="BU6552" s="9" t="s">
        <v>5092</v>
      </c>
      <c r="BV6552" s="9" t="s">
        <v>100</v>
      </c>
      <c r="BW6552" s="9" t="s">
        <v>100</v>
      </c>
      <c r="BX6552" s="9" t="s">
        <v>100</v>
      </c>
      <c r="BY6552" s="9" t="s">
        <v>100</v>
      </c>
    </row>
    <row r="6553" spans="1:77" ht="45" x14ac:dyDescent="0.25">
      <c r="A6553" s="12">
        <v>1</v>
      </c>
      <c r="B6553" s="11" t="str">
        <f t="shared" si="365"/>
        <v>Общий расчет. Анализ даты. Анализ даты. Символические звезды. Куйгант. Нет</v>
      </c>
      <c r="C6553" s="11" t="str">
        <f>IFERROR(VLOOKUP(I6553,lvl_1[],2,FALSE),"Нет")</f>
        <v>Общий расчет</v>
      </c>
      <c r="D6553" s="11" t="str">
        <f>IFERROR(VLOOKUP(Rule!J6553,lvl_2[],2,FALSE),"Нет")</f>
        <v>Анализ даты</v>
      </c>
      <c r="E6553" s="11" t="str">
        <f>IFERROR(VLOOKUP(Rule!K6553,lvl_3[],2,FALSE),"Нет")</f>
        <v>Анализ даты</v>
      </c>
      <c r="F6553" s="11" t="str">
        <f>IFERROR(INDEX(lvl_4[],MATCH(L6553,lvl_4[ID],0),MATCH(TEXT(K6553,"##0"),lvl_4[#Headers],0)),"Нет")</f>
        <v>Символические звезды</v>
      </c>
      <c r="G6553" s="11" t="str">
        <f>IFERROR(INDEX(lvl_5[],MATCH(M6553,lvl_5[ID],0),MATCH(_xlfn.CONCAT(TEXT(K6553,"##0"),"_",TEXT(L6553,"##0")),lvl_5[#Headers],0)),"Нет")</f>
        <v>Куйгант</v>
      </c>
      <c r="H6553" s="11" t="str">
        <f>IFERROR(INDEX(lvl_6[],MATCH(N6553,lvl_6[ID],0),MATCH(_xlfn.CONCAT(K6553,"_",L6553,"_",M6553),lvl_6[#Headers],0)),"Нет")</f>
        <v>Нет</v>
      </c>
      <c r="I6553" s="12">
        <v>1</v>
      </c>
      <c r="J6553" s="12">
        <v>4</v>
      </c>
      <c r="K6553" s="12">
        <v>1</v>
      </c>
      <c r="L6553" s="12">
        <v>5</v>
      </c>
      <c r="M6553" s="12">
        <v>22</v>
      </c>
      <c r="N6553" s="12">
        <v>2229</v>
      </c>
      <c r="O6553" s="12">
        <f>COUNTIF($P$2:P6553,P6553)</f>
        <v>1</v>
      </c>
      <c r="P6553" s="12" t="str">
        <f t="shared" si="366"/>
        <v>14105222229</v>
      </c>
      <c r="Q6553" s="12" t="str">
        <f t="shared" si="367"/>
        <v>141052222290001</v>
      </c>
      <c r="R6553" s="20" t="s">
        <v>4881</v>
      </c>
      <c r="AB6553" s="12" t="s">
        <v>910</v>
      </c>
      <c r="AD6553" s="12" t="s">
        <v>867</v>
      </c>
      <c r="AI6553" s="12" t="s">
        <v>100</v>
      </c>
      <c r="AK6553" s="12" t="s">
        <v>100</v>
      </c>
      <c r="BN6553" s="12">
        <v>1</v>
      </c>
      <c r="BP6553" s="12" t="s">
        <v>3806</v>
      </c>
      <c r="BR6553" s="9" t="s">
        <v>100</v>
      </c>
      <c r="BS6553" s="9" t="s">
        <v>100</v>
      </c>
      <c r="BT6553" s="9" t="s">
        <v>5091</v>
      </c>
      <c r="BU6553" s="9" t="s">
        <v>5093</v>
      </c>
      <c r="BV6553" s="9" t="s">
        <v>100</v>
      </c>
      <c r="BW6553" s="9" t="s">
        <v>100</v>
      </c>
      <c r="BX6553" s="9" t="s">
        <v>100</v>
      </c>
      <c r="BY6553" s="9" t="s">
        <v>100</v>
      </c>
    </row>
    <row r="6554" spans="1:77" ht="45" x14ac:dyDescent="0.25">
      <c r="A6554" s="12">
        <v>1</v>
      </c>
      <c r="B6554" s="11" t="str">
        <f t="shared" si="365"/>
        <v>Общий расчет. Анализ даты. Анализ даты. Символические звезды. Куйгант. Нет</v>
      </c>
      <c r="C6554" s="11" t="str">
        <f>IFERROR(VLOOKUP(I6554,lvl_1[],2,FALSE),"Нет")</f>
        <v>Общий расчет</v>
      </c>
      <c r="D6554" s="11" t="str">
        <f>IFERROR(VLOOKUP(Rule!J6554,lvl_2[],2,FALSE),"Нет")</f>
        <v>Анализ даты</v>
      </c>
      <c r="E6554" s="11" t="str">
        <f>IFERROR(VLOOKUP(Rule!K6554,lvl_3[],2,FALSE),"Нет")</f>
        <v>Анализ даты</v>
      </c>
      <c r="F6554" s="11" t="str">
        <f>IFERROR(INDEX(lvl_4[],MATCH(L6554,lvl_4[ID],0),MATCH(TEXT(K6554,"##0"),lvl_4[#Headers],0)),"Нет")</f>
        <v>Символические звезды</v>
      </c>
      <c r="G6554" s="11" t="str">
        <f>IFERROR(INDEX(lvl_5[],MATCH(M6554,lvl_5[ID],0),MATCH(_xlfn.CONCAT(TEXT(K6554,"##0"),"_",TEXT(L6554,"##0")),lvl_5[#Headers],0)),"Нет")</f>
        <v>Куйгант</v>
      </c>
      <c r="H6554" s="11" t="str">
        <f>IFERROR(INDEX(lvl_6[],MATCH(N6554,lvl_6[ID],0),MATCH(_xlfn.CONCAT(K6554,"_",L6554,"_",M6554),lvl_6[#Headers],0)),"Нет")</f>
        <v>Нет</v>
      </c>
      <c r="I6554" s="12">
        <v>1</v>
      </c>
      <c r="J6554" s="12">
        <v>4</v>
      </c>
      <c r="K6554" s="12">
        <v>1</v>
      </c>
      <c r="L6554" s="12">
        <v>5</v>
      </c>
      <c r="M6554" s="12">
        <v>22</v>
      </c>
      <c r="N6554" s="12">
        <v>2230</v>
      </c>
      <c r="O6554" s="12">
        <f>COUNTIF($P$2:P6554,P6554)</f>
        <v>1</v>
      </c>
      <c r="P6554" s="12" t="str">
        <f t="shared" si="366"/>
        <v>14105222230</v>
      </c>
      <c r="Q6554" s="12" t="str">
        <f t="shared" si="367"/>
        <v>141052222300001</v>
      </c>
      <c r="R6554" s="20" t="s">
        <v>4882</v>
      </c>
      <c r="AB6554" s="12" t="s">
        <v>914</v>
      </c>
      <c r="AD6554" s="12" t="s">
        <v>861</v>
      </c>
      <c r="AI6554" s="12" t="s">
        <v>100</v>
      </c>
      <c r="AK6554" s="12" t="s">
        <v>100</v>
      </c>
      <c r="BN6554" s="12">
        <v>1</v>
      </c>
      <c r="BP6554" s="12" t="s">
        <v>3806</v>
      </c>
      <c r="BR6554" s="9" t="s">
        <v>100</v>
      </c>
      <c r="BS6554" s="9" t="s">
        <v>100</v>
      </c>
      <c r="BT6554" s="9" t="s">
        <v>5094</v>
      </c>
      <c r="BU6554" s="9" t="s">
        <v>5092</v>
      </c>
      <c r="BV6554" s="9" t="s">
        <v>100</v>
      </c>
      <c r="BW6554" s="9" t="s">
        <v>100</v>
      </c>
      <c r="BX6554" s="9" t="s">
        <v>100</v>
      </c>
      <c r="BY6554" s="9" t="s">
        <v>100</v>
      </c>
    </row>
    <row r="6555" spans="1:77" ht="45" x14ac:dyDescent="0.25">
      <c r="A6555" s="12">
        <v>1</v>
      </c>
      <c r="B6555" s="11" t="str">
        <f t="shared" si="365"/>
        <v>Общий расчет. Анализ даты. Анализ даты. Символические звезды. Куйгант. Нет</v>
      </c>
      <c r="C6555" s="11" t="str">
        <f>IFERROR(VLOOKUP(I6555,lvl_1[],2,FALSE),"Нет")</f>
        <v>Общий расчет</v>
      </c>
      <c r="D6555" s="11" t="str">
        <f>IFERROR(VLOOKUP(Rule!J6555,lvl_2[],2,FALSE),"Нет")</f>
        <v>Анализ даты</v>
      </c>
      <c r="E6555" s="11" t="str">
        <f>IFERROR(VLOOKUP(Rule!K6555,lvl_3[],2,FALSE),"Нет")</f>
        <v>Анализ даты</v>
      </c>
      <c r="F6555" s="11" t="str">
        <f>IFERROR(INDEX(lvl_4[],MATCH(L6555,lvl_4[ID],0),MATCH(TEXT(K6555,"##0"),lvl_4[#Headers],0)),"Нет")</f>
        <v>Символические звезды</v>
      </c>
      <c r="G6555" s="11" t="str">
        <f>IFERROR(INDEX(lvl_5[],MATCH(M6555,lvl_5[ID],0),MATCH(_xlfn.CONCAT(TEXT(K6555,"##0"),"_",TEXT(L6555,"##0")),lvl_5[#Headers],0)),"Нет")</f>
        <v>Куйгант</v>
      </c>
      <c r="H6555" s="11" t="str">
        <f>IFERROR(INDEX(lvl_6[],MATCH(N6555,lvl_6[ID],0),MATCH(_xlfn.CONCAT(K6555,"_",L6555,"_",M6555),lvl_6[#Headers],0)),"Нет")</f>
        <v>Нет</v>
      </c>
      <c r="I6555" s="12">
        <v>1</v>
      </c>
      <c r="J6555" s="12">
        <v>4</v>
      </c>
      <c r="K6555" s="12">
        <v>1</v>
      </c>
      <c r="L6555" s="12">
        <v>5</v>
      </c>
      <c r="M6555" s="12">
        <v>22</v>
      </c>
      <c r="N6555" s="12">
        <v>2231</v>
      </c>
      <c r="O6555" s="12">
        <f>COUNTIF($P$2:P6555,P6555)</f>
        <v>1</v>
      </c>
      <c r="P6555" s="12" t="str">
        <f t="shared" si="366"/>
        <v>14105222231</v>
      </c>
      <c r="Q6555" s="12" t="str">
        <f t="shared" si="367"/>
        <v>141052222310001</v>
      </c>
      <c r="R6555" s="20" t="s">
        <v>4883</v>
      </c>
      <c r="AB6555" s="12" t="s">
        <v>867</v>
      </c>
      <c r="AD6555" s="12" t="s">
        <v>867</v>
      </c>
      <c r="AI6555" s="12" t="s">
        <v>100</v>
      </c>
      <c r="AK6555" s="12" t="s">
        <v>100</v>
      </c>
      <c r="BN6555" s="12">
        <v>1</v>
      </c>
      <c r="BP6555" s="12" t="s">
        <v>3806</v>
      </c>
      <c r="BR6555" s="9" t="s">
        <v>100</v>
      </c>
      <c r="BS6555" s="9" t="s">
        <v>100</v>
      </c>
      <c r="BT6555" s="9" t="s">
        <v>5095</v>
      </c>
      <c r="BU6555" s="9" t="s">
        <v>5093</v>
      </c>
      <c r="BV6555" s="9" t="s">
        <v>100</v>
      </c>
      <c r="BW6555" s="9" t="s">
        <v>100</v>
      </c>
      <c r="BX6555" s="9" t="s">
        <v>100</v>
      </c>
      <c r="BY6555" s="9" t="s">
        <v>100</v>
      </c>
    </row>
    <row r="6556" spans="1:77" ht="45" x14ac:dyDescent="0.25">
      <c r="A6556" s="12">
        <v>1</v>
      </c>
      <c r="B6556" s="11" t="str">
        <f t="shared" si="365"/>
        <v>Общий расчет. Анализ даты. Анализ даты. Символические звезды. Ошибка Инь-Ян. Нет</v>
      </c>
      <c r="C6556" s="11" t="str">
        <f>IFERROR(VLOOKUP(I6556,lvl_1[],2,FALSE),"Нет")</f>
        <v>Общий расчет</v>
      </c>
      <c r="D6556" s="11" t="str">
        <f>IFERROR(VLOOKUP(Rule!J6556,lvl_2[],2,FALSE),"Нет")</f>
        <v>Анализ даты</v>
      </c>
      <c r="E6556" s="11" t="str">
        <f>IFERROR(VLOOKUP(Rule!K6556,lvl_3[],2,FALSE),"Нет")</f>
        <v>Анализ даты</v>
      </c>
      <c r="F6556" s="11" t="str">
        <f>IFERROR(INDEX(lvl_4[],MATCH(L6556,lvl_4[ID],0),MATCH(TEXT(K6556,"##0"),lvl_4[#Headers],0)),"Нет")</f>
        <v>Символические звезды</v>
      </c>
      <c r="G6556" s="11" t="str">
        <f>IFERROR(INDEX(lvl_5[],MATCH(M6556,lvl_5[ID],0),MATCH(_xlfn.CONCAT(TEXT(K6556,"##0"),"_",TEXT(L6556,"##0")),lvl_5[#Headers],0)),"Нет")</f>
        <v>Ошибка Инь-Ян</v>
      </c>
      <c r="H6556" s="11" t="str">
        <f>IFERROR(INDEX(lvl_6[],MATCH(N6556,lvl_6[ID],0),MATCH(_xlfn.CONCAT(K6556,"_",L6556,"_",M6556),lvl_6[#Headers],0)),"Нет")</f>
        <v>Нет</v>
      </c>
      <c r="I6556" s="12">
        <v>1</v>
      </c>
      <c r="J6556" s="12">
        <v>4</v>
      </c>
      <c r="K6556" s="12">
        <v>1</v>
      </c>
      <c r="L6556" s="12">
        <v>5</v>
      </c>
      <c r="M6556" s="12">
        <v>23</v>
      </c>
      <c r="N6556" s="12">
        <v>2232</v>
      </c>
      <c r="O6556" s="12">
        <f>COUNTIF($P$2:P6556,P6556)</f>
        <v>1</v>
      </c>
      <c r="P6556" s="12" t="str">
        <f t="shared" si="366"/>
        <v>14105232232</v>
      </c>
      <c r="Q6556" s="12" t="str">
        <f t="shared" si="367"/>
        <v>141052322320001</v>
      </c>
      <c r="R6556" s="20" t="s">
        <v>4884</v>
      </c>
      <c r="AB6556" s="12" t="s">
        <v>903</v>
      </c>
      <c r="AD6556" s="12" t="s">
        <v>869</v>
      </c>
      <c r="AI6556" s="12" t="s">
        <v>100</v>
      </c>
      <c r="AK6556" s="12" t="s">
        <v>100</v>
      </c>
      <c r="BN6556" s="12">
        <v>1</v>
      </c>
      <c r="BP6556" s="12" t="s">
        <v>3806</v>
      </c>
      <c r="BR6556" s="9" t="s">
        <v>100</v>
      </c>
      <c r="BS6556" s="9" t="s">
        <v>100</v>
      </c>
      <c r="BT6556" s="9" t="s">
        <v>5096</v>
      </c>
      <c r="BU6556" s="9" t="s">
        <v>5097</v>
      </c>
      <c r="BV6556" s="9" t="s">
        <v>100</v>
      </c>
      <c r="BW6556" s="9" t="s">
        <v>100</v>
      </c>
      <c r="BX6556" s="9" t="s">
        <v>100</v>
      </c>
      <c r="BY6556" s="9" t="s">
        <v>100</v>
      </c>
    </row>
    <row r="6557" spans="1:77" ht="45" x14ac:dyDescent="0.25">
      <c r="A6557" s="12">
        <v>1</v>
      </c>
      <c r="B6557" s="11" t="str">
        <f t="shared" si="365"/>
        <v>Общий расчет. Анализ даты. Анализ даты. Символические звезды. Ошибка Инь-Ян. Нет</v>
      </c>
      <c r="C6557" s="11" t="str">
        <f>IFERROR(VLOOKUP(I6557,lvl_1[],2,FALSE),"Нет")</f>
        <v>Общий расчет</v>
      </c>
      <c r="D6557" s="11" t="str">
        <f>IFERROR(VLOOKUP(Rule!J6557,lvl_2[],2,FALSE),"Нет")</f>
        <v>Анализ даты</v>
      </c>
      <c r="E6557" s="11" t="str">
        <f>IFERROR(VLOOKUP(Rule!K6557,lvl_3[],2,FALSE),"Нет")</f>
        <v>Анализ даты</v>
      </c>
      <c r="F6557" s="11" t="str">
        <f>IFERROR(INDEX(lvl_4[],MATCH(L6557,lvl_4[ID],0),MATCH(TEXT(K6557,"##0"),lvl_4[#Headers],0)),"Нет")</f>
        <v>Символические звезды</v>
      </c>
      <c r="G6557" s="11" t="str">
        <f>IFERROR(INDEX(lvl_5[],MATCH(M6557,lvl_5[ID],0),MATCH(_xlfn.CONCAT(TEXT(K6557,"##0"),"_",TEXT(L6557,"##0")),lvl_5[#Headers],0)),"Нет")</f>
        <v>Ошибка Инь-Ян</v>
      </c>
      <c r="H6557" s="11" t="str">
        <f>IFERROR(INDEX(lvl_6[],MATCH(N6557,lvl_6[ID],0),MATCH(_xlfn.CONCAT(K6557,"_",L6557,"_",M6557),lvl_6[#Headers],0)),"Нет")</f>
        <v>Нет</v>
      </c>
      <c r="I6557" s="12">
        <v>1</v>
      </c>
      <c r="J6557" s="12">
        <v>4</v>
      </c>
      <c r="K6557" s="12">
        <v>1</v>
      </c>
      <c r="L6557" s="12">
        <v>5</v>
      </c>
      <c r="M6557" s="12">
        <v>23</v>
      </c>
      <c r="N6557" s="12">
        <v>2233</v>
      </c>
      <c r="O6557" s="12">
        <f>COUNTIF($P$2:P6557,P6557)</f>
        <v>1</v>
      </c>
      <c r="P6557" s="12" t="str">
        <f t="shared" si="366"/>
        <v>14105232233</v>
      </c>
      <c r="Q6557" s="12" t="str">
        <f t="shared" si="367"/>
        <v>141052322330001</v>
      </c>
      <c r="R6557" s="20" t="s">
        <v>4885</v>
      </c>
      <c r="AB6557" s="12" t="s">
        <v>905</v>
      </c>
      <c r="AD6557" s="12" t="s">
        <v>870</v>
      </c>
      <c r="AI6557" s="12" t="s">
        <v>100</v>
      </c>
      <c r="AK6557" s="12" t="s">
        <v>100</v>
      </c>
      <c r="BN6557" s="12">
        <v>1</v>
      </c>
      <c r="BP6557" s="12" t="s">
        <v>3806</v>
      </c>
      <c r="BR6557" s="9" t="s">
        <v>100</v>
      </c>
      <c r="BS6557" s="9" t="s">
        <v>100</v>
      </c>
      <c r="BT6557" s="9" t="s">
        <v>5098</v>
      </c>
      <c r="BU6557" s="9" t="s">
        <v>5099</v>
      </c>
      <c r="BV6557" s="9" t="s">
        <v>100</v>
      </c>
      <c r="BW6557" s="9" t="s">
        <v>100</v>
      </c>
      <c r="BX6557" s="9" t="s">
        <v>100</v>
      </c>
      <c r="BY6557" s="9" t="s">
        <v>100</v>
      </c>
    </row>
    <row r="6558" spans="1:77" ht="45" x14ac:dyDescent="0.25">
      <c r="A6558" s="12">
        <v>1</v>
      </c>
      <c r="B6558" s="11" t="str">
        <f t="shared" si="365"/>
        <v>Общий расчет. Анализ даты. Анализ даты. Символические звезды. Ошибка Инь-Ян. Нет</v>
      </c>
      <c r="C6558" s="11" t="str">
        <f>IFERROR(VLOOKUP(I6558,lvl_1[],2,FALSE),"Нет")</f>
        <v>Общий расчет</v>
      </c>
      <c r="D6558" s="11" t="str">
        <f>IFERROR(VLOOKUP(Rule!J6558,lvl_2[],2,FALSE),"Нет")</f>
        <v>Анализ даты</v>
      </c>
      <c r="E6558" s="11" t="str">
        <f>IFERROR(VLOOKUP(Rule!K6558,lvl_3[],2,FALSE),"Нет")</f>
        <v>Анализ даты</v>
      </c>
      <c r="F6558" s="11" t="str">
        <f>IFERROR(INDEX(lvl_4[],MATCH(L6558,lvl_4[ID],0),MATCH(TEXT(K6558,"##0"),lvl_4[#Headers],0)),"Нет")</f>
        <v>Символические звезды</v>
      </c>
      <c r="G6558" s="11" t="str">
        <f>IFERROR(INDEX(lvl_5[],MATCH(M6558,lvl_5[ID],0),MATCH(_xlfn.CONCAT(TEXT(K6558,"##0"),"_",TEXT(L6558,"##0")),lvl_5[#Headers],0)),"Нет")</f>
        <v>Ошибка Инь-Ян</v>
      </c>
      <c r="H6558" s="11" t="str">
        <f>IFERROR(INDEX(lvl_6[],MATCH(N6558,lvl_6[ID],0),MATCH(_xlfn.CONCAT(K6558,"_",L6558,"_",M6558),lvl_6[#Headers],0)),"Нет")</f>
        <v>Нет</v>
      </c>
      <c r="I6558" s="12">
        <v>1</v>
      </c>
      <c r="J6558" s="12">
        <v>4</v>
      </c>
      <c r="K6558" s="12">
        <v>1</v>
      </c>
      <c r="L6558" s="12">
        <v>5</v>
      </c>
      <c r="M6558" s="12">
        <v>23</v>
      </c>
      <c r="N6558" s="12">
        <v>2234</v>
      </c>
      <c r="O6558" s="12">
        <f>COUNTIF($P$2:P6558,P6558)</f>
        <v>1</v>
      </c>
      <c r="P6558" s="12" t="str">
        <f t="shared" si="366"/>
        <v>14105232234</v>
      </c>
      <c r="Q6558" s="12" t="str">
        <f t="shared" si="367"/>
        <v>141052322340001</v>
      </c>
      <c r="R6558" s="20" t="s">
        <v>4886</v>
      </c>
      <c r="AB6558" s="12" t="s">
        <v>907</v>
      </c>
      <c r="AD6558" s="12" t="s">
        <v>859</v>
      </c>
      <c r="AI6558" s="12" t="s">
        <v>100</v>
      </c>
      <c r="AK6558" s="12" t="s">
        <v>100</v>
      </c>
      <c r="BN6558" s="12">
        <v>1</v>
      </c>
      <c r="BP6558" s="12" t="s">
        <v>3806</v>
      </c>
      <c r="BR6558" s="9" t="s">
        <v>100</v>
      </c>
      <c r="BS6558" s="9" t="s">
        <v>100</v>
      </c>
      <c r="BT6558" s="9" t="s">
        <v>5100</v>
      </c>
      <c r="BU6558" s="9" t="s">
        <v>5101</v>
      </c>
      <c r="BV6558" s="9" t="s">
        <v>100</v>
      </c>
      <c r="BW6558" s="9" t="s">
        <v>100</v>
      </c>
      <c r="BX6558" s="9" t="s">
        <v>100</v>
      </c>
      <c r="BY6558" s="9" t="s">
        <v>100</v>
      </c>
    </row>
    <row r="6559" spans="1:77" ht="45" x14ac:dyDescent="0.25">
      <c r="A6559" s="12">
        <v>1</v>
      </c>
      <c r="B6559" s="11" t="str">
        <f t="shared" si="365"/>
        <v>Общий расчет. Анализ даты. Анализ даты. Символические звезды. Ошибка Инь-Ян. Нет</v>
      </c>
      <c r="C6559" s="11" t="str">
        <f>IFERROR(VLOOKUP(I6559,lvl_1[],2,FALSE),"Нет")</f>
        <v>Общий расчет</v>
      </c>
      <c r="D6559" s="11" t="str">
        <f>IFERROR(VLOOKUP(Rule!J6559,lvl_2[],2,FALSE),"Нет")</f>
        <v>Анализ даты</v>
      </c>
      <c r="E6559" s="11" t="str">
        <f>IFERROR(VLOOKUP(Rule!K6559,lvl_3[],2,FALSE),"Нет")</f>
        <v>Анализ даты</v>
      </c>
      <c r="F6559" s="11" t="str">
        <f>IFERROR(INDEX(lvl_4[],MATCH(L6559,lvl_4[ID],0),MATCH(TEXT(K6559,"##0"),lvl_4[#Headers],0)),"Нет")</f>
        <v>Символические звезды</v>
      </c>
      <c r="G6559" s="11" t="str">
        <f>IFERROR(INDEX(lvl_5[],MATCH(M6559,lvl_5[ID],0),MATCH(_xlfn.CONCAT(TEXT(K6559,"##0"),"_",TEXT(L6559,"##0")),lvl_5[#Headers],0)),"Нет")</f>
        <v>Ошибка Инь-Ян</v>
      </c>
      <c r="H6559" s="11" t="str">
        <f>IFERROR(INDEX(lvl_6[],MATCH(N6559,lvl_6[ID],0),MATCH(_xlfn.CONCAT(K6559,"_",L6559,"_",M6559),lvl_6[#Headers],0)),"Нет")</f>
        <v>Нет</v>
      </c>
      <c r="I6559" s="12">
        <v>1</v>
      </c>
      <c r="J6559" s="12">
        <v>4</v>
      </c>
      <c r="K6559" s="12">
        <v>1</v>
      </c>
      <c r="L6559" s="12">
        <v>5</v>
      </c>
      <c r="M6559" s="12">
        <v>23</v>
      </c>
      <c r="N6559" s="12">
        <v>2235</v>
      </c>
      <c r="O6559" s="12">
        <f>COUNTIF($P$2:P6559,P6559)</f>
        <v>1</v>
      </c>
      <c r="P6559" s="12" t="str">
        <f t="shared" si="366"/>
        <v>14105232235</v>
      </c>
      <c r="Q6559" s="12" t="str">
        <f t="shared" si="367"/>
        <v>141052322350001</v>
      </c>
      <c r="R6559" s="20" t="s">
        <v>4887</v>
      </c>
      <c r="AB6559" s="12" t="s">
        <v>912</v>
      </c>
      <c r="AD6559" s="12" t="s">
        <v>860</v>
      </c>
      <c r="AI6559" s="12" t="s">
        <v>100</v>
      </c>
      <c r="AK6559" s="12" t="s">
        <v>100</v>
      </c>
      <c r="BN6559" s="12">
        <v>1</v>
      </c>
      <c r="BP6559" s="12" t="s">
        <v>3806</v>
      </c>
      <c r="BR6559" s="9" t="s">
        <v>100</v>
      </c>
      <c r="BS6559" s="9" t="s">
        <v>100</v>
      </c>
      <c r="BT6559" s="9" t="s">
        <v>5102</v>
      </c>
      <c r="BU6559" s="9" t="s">
        <v>5103</v>
      </c>
      <c r="BV6559" s="9" t="s">
        <v>100</v>
      </c>
      <c r="BW6559" s="9" t="s">
        <v>100</v>
      </c>
      <c r="BX6559" s="9" t="s">
        <v>100</v>
      </c>
      <c r="BY6559" s="9" t="s">
        <v>100</v>
      </c>
    </row>
    <row r="6560" spans="1:77" ht="45" x14ac:dyDescent="0.25">
      <c r="A6560" s="12">
        <v>1</v>
      </c>
      <c r="B6560" s="11" t="str">
        <f t="shared" si="365"/>
        <v>Общий расчет. Анализ даты. Анализ даты. Символические звезды. Ошибка Инь-Ян. Нет</v>
      </c>
      <c r="C6560" s="11" t="str">
        <f>IFERROR(VLOOKUP(I6560,lvl_1[],2,FALSE),"Нет")</f>
        <v>Общий расчет</v>
      </c>
      <c r="D6560" s="11" t="str">
        <f>IFERROR(VLOOKUP(Rule!J6560,lvl_2[],2,FALSE),"Нет")</f>
        <v>Анализ даты</v>
      </c>
      <c r="E6560" s="11" t="str">
        <f>IFERROR(VLOOKUP(Rule!K6560,lvl_3[],2,FALSE),"Нет")</f>
        <v>Анализ даты</v>
      </c>
      <c r="F6560" s="11" t="str">
        <f>IFERROR(INDEX(lvl_4[],MATCH(L6560,lvl_4[ID],0),MATCH(TEXT(K6560,"##0"),lvl_4[#Headers],0)),"Нет")</f>
        <v>Символические звезды</v>
      </c>
      <c r="G6560" s="11" t="str">
        <f>IFERROR(INDEX(lvl_5[],MATCH(M6560,lvl_5[ID],0),MATCH(_xlfn.CONCAT(TEXT(K6560,"##0"),"_",TEXT(L6560,"##0")),lvl_5[#Headers],0)),"Нет")</f>
        <v>Ошибка Инь-Ян</v>
      </c>
      <c r="H6560" s="11" t="str">
        <f>IFERROR(INDEX(lvl_6[],MATCH(N6560,lvl_6[ID],0),MATCH(_xlfn.CONCAT(K6560,"_",L6560,"_",M6560),lvl_6[#Headers],0)),"Нет")</f>
        <v>Нет</v>
      </c>
      <c r="I6560" s="12">
        <v>1</v>
      </c>
      <c r="J6560" s="12">
        <v>4</v>
      </c>
      <c r="K6560" s="12">
        <v>1</v>
      </c>
      <c r="L6560" s="12">
        <v>5</v>
      </c>
      <c r="M6560" s="12">
        <v>23</v>
      </c>
      <c r="N6560" s="12">
        <v>2236</v>
      </c>
      <c r="O6560" s="12">
        <f>COUNTIF($P$2:P6560,P6560)</f>
        <v>1</v>
      </c>
      <c r="P6560" s="12" t="str">
        <f t="shared" si="366"/>
        <v>14105232236</v>
      </c>
      <c r="Q6560" s="12" t="str">
        <f t="shared" si="367"/>
        <v>141052322360001</v>
      </c>
      <c r="R6560" s="20" t="s">
        <v>4888</v>
      </c>
      <c r="AB6560" s="12" t="s">
        <v>914</v>
      </c>
      <c r="AD6560" s="12" t="s">
        <v>861</v>
      </c>
      <c r="AI6560" s="12" t="s">
        <v>100</v>
      </c>
      <c r="AK6560" s="12" t="s">
        <v>100</v>
      </c>
      <c r="BN6560" s="12">
        <v>1</v>
      </c>
      <c r="BP6560" s="12" t="s">
        <v>3806</v>
      </c>
      <c r="BR6560" s="9" t="s">
        <v>100</v>
      </c>
      <c r="BS6560" s="9" t="s">
        <v>100</v>
      </c>
      <c r="BT6560" s="9" t="s">
        <v>5094</v>
      </c>
      <c r="BU6560" s="9" t="s">
        <v>5092</v>
      </c>
      <c r="BV6560" s="9" t="s">
        <v>100</v>
      </c>
      <c r="BW6560" s="9" t="s">
        <v>100</v>
      </c>
      <c r="BX6560" s="9" t="s">
        <v>100</v>
      </c>
      <c r="BY6560" s="9" t="s">
        <v>100</v>
      </c>
    </row>
    <row r="6561" spans="1:77" ht="45" x14ac:dyDescent="0.25">
      <c r="A6561" s="12">
        <v>1</v>
      </c>
      <c r="B6561" s="11" t="str">
        <f t="shared" si="365"/>
        <v>Общий расчет. Анализ даты. Анализ даты. Символические звезды. Ошибка Инь-Ян. Нет</v>
      </c>
      <c r="C6561" s="11" t="str">
        <f>IFERROR(VLOOKUP(I6561,lvl_1[],2,FALSE),"Нет")</f>
        <v>Общий расчет</v>
      </c>
      <c r="D6561" s="11" t="str">
        <f>IFERROR(VLOOKUP(Rule!J6561,lvl_2[],2,FALSE),"Нет")</f>
        <v>Анализ даты</v>
      </c>
      <c r="E6561" s="11" t="str">
        <f>IFERROR(VLOOKUP(Rule!K6561,lvl_3[],2,FALSE),"Нет")</f>
        <v>Анализ даты</v>
      </c>
      <c r="F6561" s="11" t="str">
        <f>IFERROR(INDEX(lvl_4[],MATCH(L6561,lvl_4[ID],0),MATCH(TEXT(K6561,"##0"),lvl_4[#Headers],0)),"Нет")</f>
        <v>Символические звезды</v>
      </c>
      <c r="G6561" s="11" t="str">
        <f>IFERROR(INDEX(lvl_5[],MATCH(M6561,lvl_5[ID],0),MATCH(_xlfn.CONCAT(TEXT(K6561,"##0"),"_",TEXT(L6561,"##0")),lvl_5[#Headers],0)),"Нет")</f>
        <v>Ошибка Инь-Ян</v>
      </c>
      <c r="H6561" s="11" t="str">
        <f>IFERROR(INDEX(lvl_6[],MATCH(N6561,lvl_6[ID],0),MATCH(_xlfn.CONCAT(K6561,"_",L6561,"_",M6561),lvl_6[#Headers],0)),"Нет")</f>
        <v>Нет</v>
      </c>
      <c r="I6561" s="12">
        <v>1</v>
      </c>
      <c r="J6561" s="12">
        <v>4</v>
      </c>
      <c r="K6561" s="12">
        <v>1</v>
      </c>
      <c r="L6561" s="12">
        <v>5</v>
      </c>
      <c r="M6561" s="12">
        <v>23</v>
      </c>
      <c r="N6561" s="12">
        <v>2237</v>
      </c>
      <c r="O6561" s="12">
        <f>COUNTIF($P$2:P6561,P6561)</f>
        <v>1</v>
      </c>
      <c r="P6561" s="12" t="str">
        <f t="shared" si="366"/>
        <v>14105232237</v>
      </c>
      <c r="Q6561" s="12" t="str">
        <f t="shared" si="367"/>
        <v>141052322370001</v>
      </c>
      <c r="R6561" s="20" t="s">
        <v>4889</v>
      </c>
      <c r="AB6561" s="12" t="s">
        <v>916</v>
      </c>
      <c r="AD6561" s="12" t="s">
        <v>862</v>
      </c>
      <c r="AI6561" s="12" t="s">
        <v>100</v>
      </c>
      <c r="AK6561" s="12" t="s">
        <v>100</v>
      </c>
      <c r="BN6561" s="12">
        <v>1</v>
      </c>
      <c r="BP6561" s="12" t="s">
        <v>3806</v>
      </c>
      <c r="BR6561" s="9" t="s">
        <v>100</v>
      </c>
      <c r="BS6561" s="9" t="s">
        <v>100</v>
      </c>
      <c r="BT6561" s="9" t="s">
        <v>5104</v>
      </c>
      <c r="BU6561" s="9" t="s">
        <v>5105</v>
      </c>
      <c r="BV6561" s="9" t="s">
        <v>100</v>
      </c>
      <c r="BW6561" s="9" t="s">
        <v>100</v>
      </c>
      <c r="BX6561" s="9" t="s">
        <v>100</v>
      </c>
      <c r="BY6561" s="9" t="s">
        <v>100</v>
      </c>
    </row>
    <row r="6562" spans="1:77" ht="45" x14ac:dyDescent="0.25">
      <c r="A6562" s="12">
        <v>1</v>
      </c>
      <c r="B6562" s="11" t="str">
        <f t="shared" si="365"/>
        <v>Общий расчет. Анализ даты. Анализ даты. Символические звезды. Ошибка Инь-Ян. Нет</v>
      </c>
      <c r="C6562" s="11" t="str">
        <f>IFERROR(VLOOKUP(I6562,lvl_1[],2,FALSE),"Нет")</f>
        <v>Общий расчет</v>
      </c>
      <c r="D6562" s="11" t="str">
        <f>IFERROR(VLOOKUP(Rule!J6562,lvl_2[],2,FALSE),"Нет")</f>
        <v>Анализ даты</v>
      </c>
      <c r="E6562" s="11" t="str">
        <f>IFERROR(VLOOKUP(Rule!K6562,lvl_3[],2,FALSE),"Нет")</f>
        <v>Анализ даты</v>
      </c>
      <c r="F6562" s="11" t="str">
        <f>IFERROR(INDEX(lvl_4[],MATCH(L6562,lvl_4[ID],0),MATCH(TEXT(K6562,"##0"),lvl_4[#Headers],0)),"Нет")</f>
        <v>Символические звезды</v>
      </c>
      <c r="G6562" s="11" t="str">
        <f>IFERROR(INDEX(lvl_5[],MATCH(M6562,lvl_5[ID],0),MATCH(_xlfn.CONCAT(TEXT(K6562,"##0"),"_",TEXT(L6562,"##0")),lvl_5[#Headers],0)),"Нет")</f>
        <v>Ошибка Инь-Ян</v>
      </c>
      <c r="H6562" s="11" t="str">
        <f>IFERROR(INDEX(lvl_6[],MATCH(N6562,lvl_6[ID],0),MATCH(_xlfn.CONCAT(K6562,"_",L6562,"_",M6562),lvl_6[#Headers],0)),"Нет")</f>
        <v>Нет</v>
      </c>
      <c r="I6562" s="12">
        <v>1</v>
      </c>
      <c r="J6562" s="12">
        <v>4</v>
      </c>
      <c r="K6562" s="12">
        <v>1</v>
      </c>
      <c r="L6562" s="12">
        <v>5</v>
      </c>
      <c r="M6562" s="12">
        <v>23</v>
      </c>
      <c r="N6562" s="12">
        <v>2238</v>
      </c>
      <c r="O6562" s="12">
        <f>COUNTIF($P$2:P6562,P6562)</f>
        <v>1</v>
      </c>
      <c r="P6562" s="12" t="str">
        <f t="shared" si="366"/>
        <v>14105232238</v>
      </c>
      <c r="Q6562" s="12" t="str">
        <f t="shared" si="367"/>
        <v>141052322380001</v>
      </c>
      <c r="R6562" s="20" t="s">
        <v>4890</v>
      </c>
      <c r="AB6562" s="12" t="s">
        <v>903</v>
      </c>
      <c r="AD6562" s="12" t="s">
        <v>863</v>
      </c>
      <c r="AI6562" s="12" t="s">
        <v>100</v>
      </c>
      <c r="AK6562" s="12" t="s">
        <v>100</v>
      </c>
      <c r="BN6562" s="12">
        <v>1</v>
      </c>
      <c r="BP6562" s="12" t="s">
        <v>3806</v>
      </c>
      <c r="BR6562" s="9" t="s">
        <v>100</v>
      </c>
      <c r="BS6562" s="9" t="s">
        <v>100</v>
      </c>
      <c r="BT6562" s="9" t="s">
        <v>5096</v>
      </c>
      <c r="BU6562" s="9" t="s">
        <v>5106</v>
      </c>
      <c r="BV6562" s="9" t="s">
        <v>100</v>
      </c>
      <c r="BW6562" s="9" t="s">
        <v>100</v>
      </c>
      <c r="BX6562" s="9" t="s">
        <v>100</v>
      </c>
      <c r="BY6562" s="9" t="s">
        <v>100</v>
      </c>
    </row>
    <row r="6563" spans="1:77" ht="45" x14ac:dyDescent="0.25">
      <c r="A6563" s="12">
        <v>1</v>
      </c>
      <c r="B6563" s="11" t="str">
        <f t="shared" si="365"/>
        <v>Общий расчет. Анализ даты. Анализ даты. Символические звезды. Ошибка Инь-Ян. Нет</v>
      </c>
      <c r="C6563" s="11" t="str">
        <f>IFERROR(VLOOKUP(I6563,lvl_1[],2,FALSE),"Нет")</f>
        <v>Общий расчет</v>
      </c>
      <c r="D6563" s="11" t="str">
        <f>IFERROR(VLOOKUP(Rule!J6563,lvl_2[],2,FALSE),"Нет")</f>
        <v>Анализ даты</v>
      </c>
      <c r="E6563" s="11" t="str">
        <f>IFERROR(VLOOKUP(Rule!K6563,lvl_3[],2,FALSE),"Нет")</f>
        <v>Анализ даты</v>
      </c>
      <c r="F6563" s="11" t="str">
        <f>IFERROR(INDEX(lvl_4[],MATCH(L6563,lvl_4[ID],0),MATCH(TEXT(K6563,"##0"),lvl_4[#Headers],0)),"Нет")</f>
        <v>Символические звезды</v>
      </c>
      <c r="G6563" s="11" t="str">
        <f>IFERROR(INDEX(lvl_5[],MATCH(M6563,lvl_5[ID],0),MATCH(_xlfn.CONCAT(TEXT(K6563,"##0"),"_",TEXT(L6563,"##0")),lvl_5[#Headers],0)),"Нет")</f>
        <v>Ошибка Инь-Ян</v>
      </c>
      <c r="H6563" s="11" t="str">
        <f>IFERROR(INDEX(lvl_6[],MATCH(N6563,lvl_6[ID],0),MATCH(_xlfn.CONCAT(K6563,"_",L6563,"_",M6563),lvl_6[#Headers],0)),"Нет")</f>
        <v>Нет</v>
      </c>
      <c r="I6563" s="12">
        <v>1</v>
      </c>
      <c r="J6563" s="12">
        <v>4</v>
      </c>
      <c r="K6563" s="12">
        <v>1</v>
      </c>
      <c r="L6563" s="12">
        <v>5</v>
      </c>
      <c r="M6563" s="12">
        <v>23</v>
      </c>
      <c r="N6563" s="12">
        <v>2239</v>
      </c>
      <c r="O6563" s="12">
        <f>COUNTIF($P$2:P6563,P6563)</f>
        <v>1</v>
      </c>
      <c r="P6563" s="12" t="str">
        <f t="shared" si="366"/>
        <v>14105232239</v>
      </c>
      <c r="Q6563" s="12" t="str">
        <f t="shared" si="367"/>
        <v>141052322390001</v>
      </c>
      <c r="R6563" s="20" t="s">
        <v>4891</v>
      </c>
      <c r="AB6563" s="12" t="s">
        <v>905</v>
      </c>
      <c r="AD6563" s="12" t="s">
        <v>864</v>
      </c>
      <c r="AI6563" s="12" t="s">
        <v>100</v>
      </c>
      <c r="AK6563" s="12" t="s">
        <v>100</v>
      </c>
      <c r="BN6563" s="12">
        <v>1</v>
      </c>
      <c r="BP6563" s="12" t="s">
        <v>3806</v>
      </c>
      <c r="BR6563" s="9" t="s">
        <v>100</v>
      </c>
      <c r="BS6563" s="9" t="s">
        <v>100</v>
      </c>
      <c r="BT6563" s="9" t="s">
        <v>5098</v>
      </c>
      <c r="BU6563" s="9" t="s">
        <v>5107</v>
      </c>
      <c r="BV6563" s="9" t="s">
        <v>100</v>
      </c>
      <c r="BW6563" s="9" t="s">
        <v>100</v>
      </c>
      <c r="BX6563" s="9" t="s">
        <v>100</v>
      </c>
      <c r="BY6563" s="9" t="s">
        <v>100</v>
      </c>
    </row>
    <row r="6564" spans="1:77" ht="45" x14ac:dyDescent="0.25">
      <c r="A6564" s="12">
        <v>1</v>
      </c>
      <c r="B6564" s="11" t="str">
        <f t="shared" si="365"/>
        <v>Общий расчет. Анализ даты. Анализ даты. Символические звезды. Ошибка Инь-Ян. Нет</v>
      </c>
      <c r="C6564" s="11" t="str">
        <f>IFERROR(VLOOKUP(I6564,lvl_1[],2,FALSE),"Нет")</f>
        <v>Общий расчет</v>
      </c>
      <c r="D6564" s="11" t="str">
        <f>IFERROR(VLOOKUP(Rule!J6564,lvl_2[],2,FALSE),"Нет")</f>
        <v>Анализ даты</v>
      </c>
      <c r="E6564" s="11" t="str">
        <f>IFERROR(VLOOKUP(Rule!K6564,lvl_3[],2,FALSE),"Нет")</f>
        <v>Анализ даты</v>
      </c>
      <c r="F6564" s="11" t="str">
        <f>IFERROR(INDEX(lvl_4[],MATCH(L6564,lvl_4[ID],0),MATCH(TEXT(K6564,"##0"),lvl_4[#Headers],0)),"Нет")</f>
        <v>Символические звезды</v>
      </c>
      <c r="G6564" s="11" t="str">
        <f>IFERROR(INDEX(lvl_5[],MATCH(M6564,lvl_5[ID],0),MATCH(_xlfn.CONCAT(TEXT(K6564,"##0"),"_",TEXT(L6564,"##0")),lvl_5[#Headers],0)),"Нет")</f>
        <v>Ошибка Инь-Ян</v>
      </c>
      <c r="H6564" s="11" t="str">
        <f>IFERROR(INDEX(lvl_6[],MATCH(N6564,lvl_6[ID],0),MATCH(_xlfn.CONCAT(K6564,"_",L6564,"_",M6564),lvl_6[#Headers],0)),"Нет")</f>
        <v>Нет</v>
      </c>
      <c r="I6564" s="12">
        <v>1</v>
      </c>
      <c r="J6564" s="12">
        <v>4</v>
      </c>
      <c r="K6564" s="12">
        <v>1</v>
      </c>
      <c r="L6564" s="12">
        <v>5</v>
      </c>
      <c r="M6564" s="12">
        <v>23</v>
      </c>
      <c r="N6564" s="12">
        <v>2240</v>
      </c>
      <c r="O6564" s="12">
        <f>COUNTIF($P$2:P6564,P6564)</f>
        <v>1</v>
      </c>
      <c r="P6564" s="12" t="str">
        <f t="shared" si="366"/>
        <v>14105232240</v>
      </c>
      <c r="Q6564" s="12" t="str">
        <f t="shared" si="367"/>
        <v>141052322400001</v>
      </c>
      <c r="R6564" s="20" t="s">
        <v>4892</v>
      </c>
      <c r="AB6564" s="12" t="s">
        <v>907</v>
      </c>
      <c r="AD6564" s="12" t="s">
        <v>865</v>
      </c>
      <c r="AI6564" s="12" t="s">
        <v>100</v>
      </c>
      <c r="AK6564" s="12" t="s">
        <v>100</v>
      </c>
      <c r="BN6564" s="12">
        <v>1</v>
      </c>
      <c r="BP6564" s="12" t="s">
        <v>3806</v>
      </c>
      <c r="BR6564" s="9" t="s">
        <v>100</v>
      </c>
      <c r="BS6564" s="9" t="s">
        <v>100</v>
      </c>
      <c r="BT6564" s="9" t="s">
        <v>5100</v>
      </c>
      <c r="BU6564" s="9" t="s">
        <v>5108</v>
      </c>
      <c r="BV6564" s="9" t="s">
        <v>100</v>
      </c>
      <c r="BW6564" s="9" t="s">
        <v>100</v>
      </c>
      <c r="BX6564" s="9" t="s">
        <v>100</v>
      </c>
      <c r="BY6564" s="9" t="s">
        <v>100</v>
      </c>
    </row>
    <row r="6565" spans="1:77" ht="45" x14ac:dyDescent="0.25">
      <c r="A6565" s="12">
        <v>1</v>
      </c>
      <c r="B6565" s="11" t="str">
        <f t="shared" ref="B6565:B6628" si="368">_xlfn.CONCAT(C6565,". ", D6565,". ", E6565,". ", F6565,". ", G6565,". ", H6565)</f>
        <v>Общий расчет. Анализ даты. Анализ даты. Символические звезды. Ошибка Инь-Ян. Нет</v>
      </c>
      <c r="C6565" s="11" t="str">
        <f>IFERROR(VLOOKUP(I6565,lvl_1[],2,FALSE),"Нет")</f>
        <v>Общий расчет</v>
      </c>
      <c r="D6565" s="11" t="str">
        <f>IFERROR(VLOOKUP(Rule!J6565,lvl_2[],2,FALSE),"Нет")</f>
        <v>Анализ даты</v>
      </c>
      <c r="E6565" s="11" t="str">
        <f>IFERROR(VLOOKUP(Rule!K6565,lvl_3[],2,FALSE),"Нет")</f>
        <v>Анализ даты</v>
      </c>
      <c r="F6565" s="11" t="str">
        <f>IFERROR(INDEX(lvl_4[],MATCH(L6565,lvl_4[ID],0),MATCH(TEXT(K6565,"##0"),lvl_4[#Headers],0)),"Нет")</f>
        <v>Символические звезды</v>
      </c>
      <c r="G6565" s="11" t="str">
        <f>IFERROR(INDEX(lvl_5[],MATCH(M6565,lvl_5[ID],0),MATCH(_xlfn.CONCAT(TEXT(K6565,"##0"),"_",TEXT(L6565,"##0")),lvl_5[#Headers],0)),"Нет")</f>
        <v>Ошибка Инь-Ян</v>
      </c>
      <c r="H6565" s="11" t="str">
        <f>IFERROR(INDEX(lvl_6[],MATCH(N6565,lvl_6[ID],0),MATCH(_xlfn.CONCAT(K6565,"_",L6565,"_",M6565),lvl_6[#Headers],0)),"Нет")</f>
        <v>Нет</v>
      </c>
      <c r="I6565" s="12">
        <v>1</v>
      </c>
      <c r="J6565" s="12">
        <v>4</v>
      </c>
      <c r="K6565" s="12">
        <v>1</v>
      </c>
      <c r="L6565" s="12">
        <v>5</v>
      </c>
      <c r="M6565" s="12">
        <v>23</v>
      </c>
      <c r="N6565" s="12">
        <v>2241</v>
      </c>
      <c r="O6565" s="12">
        <f>COUNTIF($P$2:P6565,P6565)</f>
        <v>1</v>
      </c>
      <c r="P6565" s="12" t="str">
        <f t="shared" ref="P6565:P6628" si="369">_xlfn.CONCAT(I6565,
J6565,
K6565,
IF(LEN(L6565)=1,_xlfn.CONCAT(0,L6565),L6565),
IF(LEN(M6565)=1,_xlfn.CONCAT(0,M6565),M6565),
IF(LEN(N6565)=1,_xlfn.CONCAT(0,N6565),N6565))</f>
        <v>14105232241</v>
      </c>
      <c r="Q6565" s="12" t="str">
        <f t="shared" ref="Q6565:Q6628" si="370">_xlfn.CONCAT(I6565,
J6565,
K6565,
IF(LEN(L6565)=1,_xlfn.CONCAT(0,L6565),L6565),
IF(LEN(M6565)=1,_xlfn.CONCAT(0,M6565),M6565),
IF(LEN(N6565)=1,_xlfn.CONCAT(0,N6565),N6565),
IF(LEN(O6565)=1,_xlfn.CONCAT("000",O6565),IF(LEN(O6565)=2,_xlfn.CONCAT("00",O6565),IF(LEN(O6565)=3,_xlfn.CONCAT(0,O6565),O6565))))</f>
        <v>141052322410001</v>
      </c>
      <c r="R6565" s="20" t="s">
        <v>4893</v>
      </c>
      <c r="AB6565" s="12" t="s">
        <v>912</v>
      </c>
      <c r="AD6565" s="12" t="s">
        <v>866</v>
      </c>
      <c r="AI6565" s="12" t="s">
        <v>100</v>
      </c>
      <c r="AK6565" s="12" t="s">
        <v>100</v>
      </c>
      <c r="BN6565" s="12">
        <v>1</v>
      </c>
      <c r="BP6565" s="12" t="s">
        <v>3806</v>
      </c>
      <c r="BR6565" s="9" t="s">
        <v>100</v>
      </c>
      <c r="BS6565" s="9" t="s">
        <v>100</v>
      </c>
      <c r="BT6565" s="9" t="s">
        <v>5102</v>
      </c>
      <c r="BU6565" s="9" t="s">
        <v>5109</v>
      </c>
      <c r="BV6565" s="9" t="s">
        <v>100</v>
      </c>
      <c r="BW6565" s="9" t="s">
        <v>100</v>
      </c>
      <c r="BX6565" s="9" t="s">
        <v>100</v>
      </c>
      <c r="BY6565" s="9" t="s">
        <v>100</v>
      </c>
    </row>
    <row r="6566" spans="1:77" ht="45" x14ac:dyDescent="0.25">
      <c r="A6566" s="12">
        <v>1</v>
      </c>
      <c r="B6566" s="11" t="str">
        <f t="shared" si="368"/>
        <v>Общий расчет. Анализ даты. Анализ даты. Символические звезды. Ошибка Инь-Ян. Нет</v>
      </c>
      <c r="C6566" s="11" t="str">
        <f>IFERROR(VLOOKUP(I6566,lvl_1[],2,FALSE),"Нет")</f>
        <v>Общий расчет</v>
      </c>
      <c r="D6566" s="11" t="str">
        <f>IFERROR(VLOOKUP(Rule!J6566,lvl_2[],2,FALSE),"Нет")</f>
        <v>Анализ даты</v>
      </c>
      <c r="E6566" s="11" t="str">
        <f>IFERROR(VLOOKUP(Rule!K6566,lvl_3[],2,FALSE),"Нет")</f>
        <v>Анализ даты</v>
      </c>
      <c r="F6566" s="11" t="str">
        <f>IFERROR(INDEX(lvl_4[],MATCH(L6566,lvl_4[ID],0),MATCH(TEXT(K6566,"##0"),lvl_4[#Headers],0)),"Нет")</f>
        <v>Символические звезды</v>
      </c>
      <c r="G6566" s="11" t="str">
        <f>IFERROR(INDEX(lvl_5[],MATCH(M6566,lvl_5[ID],0),MATCH(_xlfn.CONCAT(TEXT(K6566,"##0"),"_",TEXT(L6566,"##0")),lvl_5[#Headers],0)),"Нет")</f>
        <v>Ошибка Инь-Ян</v>
      </c>
      <c r="H6566" s="11" t="str">
        <f>IFERROR(INDEX(lvl_6[],MATCH(N6566,lvl_6[ID],0),MATCH(_xlfn.CONCAT(K6566,"_",L6566,"_",M6566),lvl_6[#Headers],0)),"Нет")</f>
        <v>Нет</v>
      </c>
      <c r="I6566" s="12">
        <v>1</v>
      </c>
      <c r="J6566" s="12">
        <v>4</v>
      </c>
      <c r="K6566" s="12">
        <v>1</v>
      </c>
      <c r="L6566" s="12">
        <v>5</v>
      </c>
      <c r="M6566" s="12">
        <v>23</v>
      </c>
      <c r="N6566" s="12">
        <v>2242</v>
      </c>
      <c r="O6566" s="12">
        <f>COUNTIF($P$2:P6566,P6566)</f>
        <v>1</v>
      </c>
      <c r="P6566" s="12" t="str">
        <f t="shared" si="369"/>
        <v>14105232242</v>
      </c>
      <c r="Q6566" s="12" t="str">
        <f t="shared" si="370"/>
        <v>141052322420001</v>
      </c>
      <c r="R6566" s="20" t="s">
        <v>4894</v>
      </c>
      <c r="AB6566" s="12" t="s">
        <v>914</v>
      </c>
      <c r="AD6566" s="12" t="s">
        <v>867</v>
      </c>
      <c r="AI6566" s="12" t="s">
        <v>100</v>
      </c>
      <c r="AK6566" s="12" t="s">
        <v>100</v>
      </c>
      <c r="BN6566" s="12">
        <v>1</v>
      </c>
      <c r="BP6566" s="12" t="s">
        <v>3806</v>
      </c>
      <c r="BR6566" s="9" t="s">
        <v>100</v>
      </c>
      <c r="BS6566" s="9" t="s">
        <v>100</v>
      </c>
      <c r="BT6566" s="9" t="s">
        <v>5094</v>
      </c>
      <c r="BU6566" s="9" t="s">
        <v>5093</v>
      </c>
      <c r="BV6566" s="9" t="s">
        <v>100</v>
      </c>
      <c r="BW6566" s="9" t="s">
        <v>100</v>
      </c>
      <c r="BX6566" s="9" t="s">
        <v>100</v>
      </c>
      <c r="BY6566" s="9" t="s">
        <v>100</v>
      </c>
    </row>
    <row r="6567" spans="1:77" ht="45" x14ac:dyDescent="0.25">
      <c r="A6567" s="12">
        <v>1</v>
      </c>
      <c r="B6567" s="11" t="str">
        <f t="shared" si="368"/>
        <v>Общий расчет. Анализ даты. Анализ даты. Символические звезды. Ошибка Инь-Ян. Нет</v>
      </c>
      <c r="C6567" s="11" t="str">
        <f>IFERROR(VLOOKUP(I6567,lvl_1[],2,FALSE),"Нет")</f>
        <v>Общий расчет</v>
      </c>
      <c r="D6567" s="11" t="str">
        <f>IFERROR(VLOOKUP(Rule!J6567,lvl_2[],2,FALSE),"Нет")</f>
        <v>Анализ даты</v>
      </c>
      <c r="E6567" s="11" t="str">
        <f>IFERROR(VLOOKUP(Rule!K6567,lvl_3[],2,FALSE),"Нет")</f>
        <v>Анализ даты</v>
      </c>
      <c r="F6567" s="11" t="str">
        <f>IFERROR(INDEX(lvl_4[],MATCH(L6567,lvl_4[ID],0),MATCH(TEXT(K6567,"##0"),lvl_4[#Headers],0)),"Нет")</f>
        <v>Символические звезды</v>
      </c>
      <c r="G6567" s="11" t="str">
        <f>IFERROR(INDEX(lvl_5[],MATCH(M6567,lvl_5[ID],0),MATCH(_xlfn.CONCAT(TEXT(K6567,"##0"),"_",TEXT(L6567,"##0")),lvl_5[#Headers],0)),"Нет")</f>
        <v>Ошибка Инь-Ян</v>
      </c>
      <c r="H6567" s="11" t="str">
        <f>IFERROR(INDEX(lvl_6[],MATCH(N6567,lvl_6[ID],0),MATCH(_xlfn.CONCAT(K6567,"_",L6567,"_",M6567),lvl_6[#Headers],0)),"Нет")</f>
        <v>Нет</v>
      </c>
      <c r="I6567" s="12">
        <v>1</v>
      </c>
      <c r="J6567" s="12">
        <v>4</v>
      </c>
      <c r="K6567" s="12">
        <v>1</v>
      </c>
      <c r="L6567" s="12">
        <v>5</v>
      </c>
      <c r="M6567" s="12">
        <v>23</v>
      </c>
      <c r="N6567" s="12">
        <v>2243</v>
      </c>
      <c r="O6567" s="12">
        <f>COUNTIF($P$2:P6567,P6567)</f>
        <v>1</v>
      </c>
      <c r="P6567" s="12" t="str">
        <f t="shared" si="369"/>
        <v>14105232243</v>
      </c>
      <c r="Q6567" s="12" t="str">
        <f t="shared" si="370"/>
        <v>141052322430001</v>
      </c>
      <c r="R6567" s="20" t="s">
        <v>4895</v>
      </c>
      <c r="AB6567" s="12" t="s">
        <v>916</v>
      </c>
      <c r="AD6567" s="12" t="s">
        <v>868</v>
      </c>
      <c r="AI6567" s="12" t="s">
        <v>100</v>
      </c>
      <c r="AK6567" s="12" t="s">
        <v>100</v>
      </c>
      <c r="BN6567" s="12">
        <v>1</v>
      </c>
      <c r="BP6567" s="12" t="s">
        <v>3806</v>
      </c>
      <c r="BR6567" s="9" t="s">
        <v>100</v>
      </c>
      <c r="BS6567" s="9" t="s">
        <v>100</v>
      </c>
      <c r="BT6567" s="9" t="s">
        <v>5104</v>
      </c>
      <c r="BU6567" s="9" t="s">
        <v>5110</v>
      </c>
      <c r="BV6567" s="9" t="s">
        <v>100</v>
      </c>
      <c r="BW6567" s="9" t="s">
        <v>100</v>
      </c>
      <c r="BX6567" s="9" t="s">
        <v>100</v>
      </c>
      <c r="BY6567" s="9" t="s">
        <v>100</v>
      </c>
    </row>
    <row r="6568" spans="1:77" ht="45" x14ac:dyDescent="0.25">
      <c r="A6568" s="12">
        <v>1</v>
      </c>
      <c r="B6568" s="11" t="str">
        <f t="shared" si="368"/>
        <v>Общий расчет. Анализ даты. Анализ даты. Символические звезды. Одинокий феникс. Нет</v>
      </c>
      <c r="C6568" s="11" t="str">
        <f>IFERROR(VLOOKUP(I6568,lvl_1[],2,FALSE),"Нет")</f>
        <v>Общий расчет</v>
      </c>
      <c r="D6568" s="11" t="str">
        <f>IFERROR(VLOOKUP(Rule!J6568,lvl_2[],2,FALSE),"Нет")</f>
        <v>Анализ даты</v>
      </c>
      <c r="E6568" s="11" t="str">
        <f>IFERROR(VLOOKUP(Rule!K6568,lvl_3[],2,FALSE),"Нет")</f>
        <v>Анализ даты</v>
      </c>
      <c r="F6568" s="11" t="str">
        <f>IFERROR(INDEX(lvl_4[],MATCH(L6568,lvl_4[ID],0),MATCH(TEXT(K6568,"##0"),lvl_4[#Headers],0)),"Нет")</f>
        <v>Символические звезды</v>
      </c>
      <c r="G6568" s="11" t="str">
        <f>IFERROR(INDEX(lvl_5[],MATCH(M6568,lvl_5[ID],0),MATCH(_xlfn.CONCAT(TEXT(K6568,"##0"),"_",TEXT(L6568,"##0")),lvl_5[#Headers],0)),"Нет")</f>
        <v>Одинокий феникс</v>
      </c>
      <c r="H6568" s="11" t="str">
        <f>IFERROR(INDEX(lvl_6[],MATCH(N6568,lvl_6[ID],0),MATCH(_xlfn.CONCAT(K6568,"_",L6568,"_",M6568),lvl_6[#Headers],0)),"Нет")</f>
        <v>Нет</v>
      </c>
      <c r="I6568" s="12">
        <v>1</v>
      </c>
      <c r="J6568" s="12">
        <v>4</v>
      </c>
      <c r="K6568" s="12">
        <v>1</v>
      </c>
      <c r="L6568" s="12">
        <v>5</v>
      </c>
      <c r="M6568" s="12">
        <v>25</v>
      </c>
      <c r="N6568" s="12">
        <v>2244</v>
      </c>
      <c r="O6568" s="12">
        <f>COUNTIF($P$2:P6568,P6568)</f>
        <v>1</v>
      </c>
      <c r="P6568" s="12" t="str">
        <f t="shared" si="369"/>
        <v>14105252244</v>
      </c>
      <c r="Q6568" s="12" t="str">
        <f t="shared" si="370"/>
        <v>141052522440001</v>
      </c>
      <c r="R6568" s="20" t="s">
        <v>4896</v>
      </c>
      <c r="AB6568" s="12" t="s">
        <v>901</v>
      </c>
      <c r="AD6568" s="12" t="s">
        <v>862</v>
      </c>
      <c r="AI6568" s="12" t="s">
        <v>100</v>
      </c>
      <c r="AK6568" s="12" t="s">
        <v>100</v>
      </c>
      <c r="BN6568" s="12">
        <v>1</v>
      </c>
      <c r="BP6568" s="12" t="s">
        <v>3806</v>
      </c>
      <c r="BR6568" s="9" t="s">
        <v>100</v>
      </c>
      <c r="BS6568" s="9" t="s">
        <v>100</v>
      </c>
      <c r="BT6568" s="9" t="s">
        <v>5111</v>
      </c>
      <c r="BU6568" s="9" t="s">
        <v>5105</v>
      </c>
      <c r="BV6568" s="9" t="s">
        <v>100</v>
      </c>
      <c r="BW6568" s="9" t="s">
        <v>100</v>
      </c>
      <c r="BX6568" s="9" t="s">
        <v>100</v>
      </c>
      <c r="BY6568" s="9" t="s">
        <v>100</v>
      </c>
    </row>
    <row r="6569" spans="1:77" ht="45" x14ac:dyDescent="0.25">
      <c r="A6569" s="12">
        <v>1</v>
      </c>
      <c r="B6569" s="11" t="str">
        <f t="shared" si="368"/>
        <v>Общий расчет. Анализ даты. Анализ даты. Символические звезды. Одинокий феникс. Нет</v>
      </c>
      <c r="C6569" s="11" t="str">
        <f>IFERROR(VLOOKUP(I6569,lvl_1[],2,FALSE),"Нет")</f>
        <v>Общий расчет</v>
      </c>
      <c r="D6569" s="11" t="str">
        <f>IFERROR(VLOOKUP(Rule!J6569,lvl_2[],2,FALSE),"Нет")</f>
        <v>Анализ даты</v>
      </c>
      <c r="E6569" s="11" t="str">
        <f>IFERROR(VLOOKUP(Rule!K6569,lvl_3[],2,FALSE),"Нет")</f>
        <v>Анализ даты</v>
      </c>
      <c r="F6569" s="11" t="str">
        <f>IFERROR(INDEX(lvl_4[],MATCH(L6569,lvl_4[ID],0),MATCH(TEXT(K6569,"##0"),lvl_4[#Headers],0)),"Нет")</f>
        <v>Символические звезды</v>
      </c>
      <c r="G6569" s="11" t="str">
        <f>IFERROR(INDEX(lvl_5[],MATCH(M6569,lvl_5[ID],0),MATCH(_xlfn.CONCAT(TEXT(K6569,"##0"),"_",TEXT(L6569,"##0")),lvl_5[#Headers],0)),"Нет")</f>
        <v>Одинокий феникс</v>
      </c>
      <c r="H6569" s="11" t="str">
        <f>IFERROR(INDEX(lvl_6[],MATCH(N6569,lvl_6[ID],0),MATCH(_xlfn.CONCAT(K6569,"_",L6569,"_",M6569),lvl_6[#Headers],0)),"Нет")</f>
        <v>Нет</v>
      </c>
      <c r="I6569" s="12">
        <v>1</v>
      </c>
      <c r="J6569" s="12">
        <v>4</v>
      </c>
      <c r="K6569" s="12">
        <v>1</v>
      </c>
      <c r="L6569" s="12">
        <v>5</v>
      </c>
      <c r="M6569" s="12">
        <v>25</v>
      </c>
      <c r="N6569" s="12">
        <v>2245</v>
      </c>
      <c r="O6569" s="12">
        <f>COUNTIF($P$2:P6569,P6569)</f>
        <v>1</v>
      </c>
      <c r="P6569" s="12" t="str">
        <f t="shared" si="369"/>
        <v>14105252245</v>
      </c>
      <c r="Q6569" s="12" t="str">
        <f t="shared" si="370"/>
        <v>141052522450001</v>
      </c>
      <c r="R6569" s="20" t="s">
        <v>4897</v>
      </c>
      <c r="AB6569" s="12" t="s">
        <v>905</v>
      </c>
      <c r="AD6569" s="12" t="s">
        <v>862</v>
      </c>
      <c r="AI6569" s="12" t="s">
        <v>100</v>
      </c>
      <c r="AK6569" s="12" t="s">
        <v>100</v>
      </c>
      <c r="BN6569" s="12">
        <v>1</v>
      </c>
      <c r="BP6569" s="12" t="s">
        <v>3806</v>
      </c>
      <c r="BR6569" s="9" t="s">
        <v>100</v>
      </c>
      <c r="BS6569" s="9" t="s">
        <v>100</v>
      </c>
      <c r="BT6569" s="9" t="s">
        <v>5098</v>
      </c>
      <c r="BU6569" s="9" t="s">
        <v>5105</v>
      </c>
      <c r="BV6569" s="9" t="s">
        <v>100</v>
      </c>
      <c r="BW6569" s="9" t="s">
        <v>100</v>
      </c>
      <c r="BX6569" s="9" t="s">
        <v>100</v>
      </c>
      <c r="BY6569" s="9" t="s">
        <v>100</v>
      </c>
    </row>
    <row r="6570" spans="1:77" ht="45" x14ac:dyDescent="0.25">
      <c r="A6570" s="12">
        <v>1</v>
      </c>
      <c r="B6570" s="11" t="str">
        <f t="shared" si="368"/>
        <v>Общий расчет. Анализ даты. Анализ даты. Символические звезды. Одинокий феникс. Нет</v>
      </c>
      <c r="C6570" s="11" t="str">
        <f>IFERROR(VLOOKUP(I6570,lvl_1[],2,FALSE),"Нет")</f>
        <v>Общий расчет</v>
      </c>
      <c r="D6570" s="11" t="str">
        <f>IFERROR(VLOOKUP(Rule!J6570,lvl_2[],2,FALSE),"Нет")</f>
        <v>Анализ даты</v>
      </c>
      <c r="E6570" s="11" t="str">
        <f>IFERROR(VLOOKUP(Rule!K6570,lvl_3[],2,FALSE),"Нет")</f>
        <v>Анализ даты</v>
      </c>
      <c r="F6570" s="11" t="str">
        <f>IFERROR(INDEX(lvl_4[],MATCH(L6570,lvl_4[ID],0),MATCH(TEXT(K6570,"##0"),lvl_4[#Headers],0)),"Нет")</f>
        <v>Символические звезды</v>
      </c>
      <c r="G6570" s="11" t="str">
        <f>IFERROR(INDEX(lvl_5[],MATCH(M6570,lvl_5[ID],0),MATCH(_xlfn.CONCAT(TEXT(K6570,"##0"),"_",TEXT(L6570,"##0")),lvl_5[#Headers],0)),"Нет")</f>
        <v>Одинокий феникс</v>
      </c>
      <c r="H6570" s="11" t="str">
        <f>IFERROR(INDEX(lvl_6[],MATCH(N6570,lvl_6[ID],0),MATCH(_xlfn.CONCAT(K6570,"_",L6570,"_",M6570),lvl_6[#Headers],0)),"Нет")</f>
        <v>Нет</v>
      </c>
      <c r="I6570" s="12">
        <v>1</v>
      </c>
      <c r="J6570" s="12">
        <v>4</v>
      </c>
      <c r="K6570" s="12">
        <v>1</v>
      </c>
      <c r="L6570" s="12">
        <v>5</v>
      </c>
      <c r="M6570" s="12">
        <v>25</v>
      </c>
      <c r="N6570" s="12">
        <v>2246</v>
      </c>
      <c r="O6570" s="12">
        <f>COUNTIF($P$2:P6570,P6570)</f>
        <v>1</v>
      </c>
      <c r="P6570" s="12" t="str">
        <f t="shared" si="369"/>
        <v>14105252246</v>
      </c>
      <c r="Q6570" s="12" t="str">
        <f t="shared" si="370"/>
        <v>141052522460001</v>
      </c>
      <c r="R6570" s="20" t="s">
        <v>4898</v>
      </c>
      <c r="AB6570" s="12" t="s">
        <v>912</v>
      </c>
      <c r="AD6570" s="12" t="s">
        <v>868</v>
      </c>
      <c r="AI6570" s="12" t="s">
        <v>100</v>
      </c>
      <c r="AK6570" s="12" t="s">
        <v>100</v>
      </c>
      <c r="BN6570" s="12">
        <v>1</v>
      </c>
      <c r="BP6570" s="12" t="s">
        <v>3806</v>
      </c>
      <c r="BR6570" s="9" t="s">
        <v>100</v>
      </c>
      <c r="BS6570" s="9" t="s">
        <v>100</v>
      </c>
      <c r="BT6570" s="9" t="s">
        <v>5102</v>
      </c>
      <c r="BU6570" s="9" t="s">
        <v>5110</v>
      </c>
      <c r="BV6570" s="9" t="s">
        <v>100</v>
      </c>
      <c r="BW6570" s="9" t="s">
        <v>100</v>
      </c>
      <c r="BX6570" s="9" t="s">
        <v>100</v>
      </c>
      <c r="BY6570" s="9" t="s">
        <v>100</v>
      </c>
    </row>
    <row r="6571" spans="1:77" ht="45" x14ac:dyDescent="0.25">
      <c r="A6571" s="12">
        <v>1</v>
      </c>
      <c r="B6571" s="11" t="str">
        <f t="shared" si="368"/>
        <v>Общий расчет. Анализ даты. Анализ даты. Символические звезды. Одинокий феникс. Нет</v>
      </c>
      <c r="C6571" s="11" t="str">
        <f>IFERROR(VLOOKUP(I6571,lvl_1[],2,FALSE),"Нет")</f>
        <v>Общий расчет</v>
      </c>
      <c r="D6571" s="11" t="str">
        <f>IFERROR(VLOOKUP(Rule!J6571,lvl_2[],2,FALSE),"Нет")</f>
        <v>Анализ даты</v>
      </c>
      <c r="E6571" s="11" t="str">
        <f>IFERROR(VLOOKUP(Rule!K6571,lvl_3[],2,FALSE),"Нет")</f>
        <v>Анализ даты</v>
      </c>
      <c r="F6571" s="11" t="str">
        <f>IFERROR(INDEX(lvl_4[],MATCH(L6571,lvl_4[ID],0),MATCH(TEXT(K6571,"##0"),lvl_4[#Headers],0)),"Нет")</f>
        <v>Символические звезды</v>
      </c>
      <c r="G6571" s="11" t="str">
        <f>IFERROR(INDEX(lvl_5[],MATCH(M6571,lvl_5[ID],0),MATCH(_xlfn.CONCAT(TEXT(K6571,"##0"),"_",TEXT(L6571,"##0")),lvl_5[#Headers],0)),"Нет")</f>
        <v>Одинокий феникс</v>
      </c>
      <c r="H6571" s="11" t="str">
        <f>IFERROR(INDEX(lvl_6[],MATCH(N6571,lvl_6[ID],0),MATCH(_xlfn.CONCAT(K6571,"_",L6571,"_",M6571),lvl_6[#Headers],0)),"Нет")</f>
        <v>Нет</v>
      </c>
      <c r="I6571" s="12">
        <v>1</v>
      </c>
      <c r="J6571" s="12">
        <v>4</v>
      </c>
      <c r="K6571" s="12">
        <v>1</v>
      </c>
      <c r="L6571" s="12">
        <v>5</v>
      </c>
      <c r="M6571" s="12">
        <v>25</v>
      </c>
      <c r="N6571" s="12">
        <v>2247</v>
      </c>
      <c r="O6571" s="12">
        <f>COUNTIF($P$2:P6571,P6571)</f>
        <v>1</v>
      </c>
      <c r="P6571" s="12" t="str">
        <f t="shared" si="369"/>
        <v>14105252247</v>
      </c>
      <c r="Q6571" s="12" t="str">
        <f t="shared" si="370"/>
        <v>141052522470001</v>
      </c>
      <c r="R6571" s="20" t="s">
        <v>4899</v>
      </c>
      <c r="AB6571" s="12" t="s">
        <v>907</v>
      </c>
      <c r="AD6571" s="12" t="s">
        <v>865</v>
      </c>
      <c r="AI6571" s="12" t="s">
        <v>100</v>
      </c>
      <c r="AK6571" s="12" t="s">
        <v>100</v>
      </c>
      <c r="BN6571" s="12">
        <v>1</v>
      </c>
      <c r="BP6571" s="12" t="s">
        <v>3806</v>
      </c>
      <c r="BR6571" s="9" t="s">
        <v>100</v>
      </c>
      <c r="BS6571" s="9" t="s">
        <v>100</v>
      </c>
      <c r="BT6571" s="9" t="s">
        <v>5100</v>
      </c>
      <c r="BU6571" s="9" t="s">
        <v>5108</v>
      </c>
      <c r="BV6571" s="9" t="s">
        <v>100</v>
      </c>
      <c r="BW6571" s="9" t="s">
        <v>100</v>
      </c>
      <c r="BX6571" s="9" t="s">
        <v>100</v>
      </c>
      <c r="BY6571" s="9" t="s">
        <v>100</v>
      </c>
    </row>
    <row r="6572" spans="1:77" ht="45" x14ac:dyDescent="0.25">
      <c r="A6572" s="12">
        <v>1</v>
      </c>
      <c r="B6572" s="11" t="str">
        <f t="shared" si="368"/>
        <v>Общий расчет. Анализ даты. Анализ даты. Символические звезды. Одинокий феникс. Нет</v>
      </c>
      <c r="C6572" s="11" t="str">
        <f>IFERROR(VLOOKUP(I6572,lvl_1[],2,FALSE),"Нет")</f>
        <v>Общий расчет</v>
      </c>
      <c r="D6572" s="11" t="str">
        <f>IFERROR(VLOOKUP(Rule!J6572,lvl_2[],2,FALSE),"Нет")</f>
        <v>Анализ даты</v>
      </c>
      <c r="E6572" s="11" t="str">
        <f>IFERROR(VLOOKUP(Rule!K6572,lvl_3[],2,FALSE),"Нет")</f>
        <v>Анализ даты</v>
      </c>
      <c r="F6572" s="11" t="str">
        <f>IFERROR(INDEX(lvl_4[],MATCH(L6572,lvl_4[ID],0),MATCH(TEXT(K6572,"##0"),lvl_4[#Headers],0)),"Нет")</f>
        <v>Символические звезды</v>
      </c>
      <c r="G6572" s="11" t="str">
        <f>IFERROR(INDEX(lvl_5[],MATCH(M6572,lvl_5[ID],0),MATCH(_xlfn.CONCAT(TEXT(K6572,"##0"),"_",TEXT(L6572,"##0")),lvl_5[#Headers],0)),"Нет")</f>
        <v>Одинокий феникс</v>
      </c>
      <c r="H6572" s="11" t="str">
        <f>IFERROR(INDEX(lvl_6[],MATCH(N6572,lvl_6[ID],0),MATCH(_xlfn.CONCAT(K6572,"_",L6572,"_",M6572),lvl_6[#Headers],0)),"Нет")</f>
        <v>Нет</v>
      </c>
      <c r="I6572" s="12">
        <v>1</v>
      </c>
      <c r="J6572" s="12">
        <v>4</v>
      </c>
      <c r="K6572" s="12">
        <v>1</v>
      </c>
      <c r="L6572" s="12">
        <v>5</v>
      </c>
      <c r="M6572" s="12">
        <v>25</v>
      </c>
      <c r="N6572" s="12">
        <v>2248</v>
      </c>
      <c r="O6572" s="12">
        <f>COUNTIF($P$2:P6572,P6572)</f>
        <v>1</v>
      </c>
      <c r="P6572" s="12" t="str">
        <f t="shared" si="369"/>
        <v>14105252248</v>
      </c>
      <c r="Q6572" s="12" t="str">
        <f t="shared" si="370"/>
        <v>141052522480001</v>
      </c>
      <c r="R6572" s="20" t="s">
        <v>4900</v>
      </c>
      <c r="AB6572" s="12" t="s">
        <v>914</v>
      </c>
      <c r="AD6572" s="12" t="s">
        <v>859</v>
      </c>
      <c r="AI6572" s="12" t="s">
        <v>100</v>
      </c>
      <c r="AK6572" s="12" t="s">
        <v>100</v>
      </c>
      <c r="BN6572" s="12">
        <v>1</v>
      </c>
      <c r="BP6572" s="12" t="s">
        <v>3806</v>
      </c>
      <c r="BR6572" s="9" t="s">
        <v>100</v>
      </c>
      <c r="BS6572" s="9" t="s">
        <v>100</v>
      </c>
      <c r="BT6572" s="9" t="s">
        <v>5094</v>
      </c>
      <c r="BU6572" s="9" t="s">
        <v>5101</v>
      </c>
      <c r="BV6572" s="9" t="s">
        <v>100</v>
      </c>
      <c r="BW6572" s="9" t="s">
        <v>100</v>
      </c>
      <c r="BX6572" s="9" t="s">
        <v>100</v>
      </c>
      <c r="BY6572" s="9" t="s">
        <v>100</v>
      </c>
    </row>
    <row r="6573" spans="1:77" ht="45" x14ac:dyDescent="0.25">
      <c r="A6573" s="12">
        <v>1</v>
      </c>
      <c r="B6573" s="11" t="str">
        <f t="shared" si="368"/>
        <v>Общий расчет. Анализ даты. Анализ даты. Символические звезды. Одинокий феникс. Нет</v>
      </c>
      <c r="C6573" s="11" t="str">
        <f>IFERROR(VLOOKUP(I6573,lvl_1[],2,FALSE),"Нет")</f>
        <v>Общий расчет</v>
      </c>
      <c r="D6573" s="11" t="str">
        <f>IFERROR(VLOOKUP(Rule!J6573,lvl_2[],2,FALSE),"Нет")</f>
        <v>Анализ даты</v>
      </c>
      <c r="E6573" s="11" t="str">
        <f>IFERROR(VLOOKUP(Rule!K6573,lvl_3[],2,FALSE),"Нет")</f>
        <v>Анализ даты</v>
      </c>
      <c r="F6573" s="11" t="str">
        <f>IFERROR(INDEX(lvl_4[],MATCH(L6573,lvl_4[ID],0),MATCH(TEXT(K6573,"##0"),lvl_4[#Headers],0)),"Нет")</f>
        <v>Символические звезды</v>
      </c>
      <c r="G6573" s="11" t="str">
        <f>IFERROR(INDEX(lvl_5[],MATCH(M6573,lvl_5[ID],0),MATCH(_xlfn.CONCAT(TEXT(K6573,"##0"),"_",TEXT(L6573,"##0")),lvl_5[#Headers],0)),"Нет")</f>
        <v>Одинокий феникс</v>
      </c>
      <c r="H6573" s="11" t="str">
        <f>IFERROR(INDEX(lvl_6[],MATCH(N6573,lvl_6[ID],0),MATCH(_xlfn.CONCAT(K6573,"_",L6573,"_",M6573),lvl_6[#Headers],0)),"Нет")</f>
        <v>Нет</v>
      </c>
      <c r="I6573" s="12">
        <v>1</v>
      </c>
      <c r="J6573" s="12">
        <v>4</v>
      </c>
      <c r="K6573" s="12">
        <v>1</v>
      </c>
      <c r="L6573" s="12">
        <v>5</v>
      </c>
      <c r="M6573" s="12">
        <v>25</v>
      </c>
      <c r="N6573" s="12">
        <v>2249</v>
      </c>
      <c r="O6573" s="12">
        <f>COUNTIF($P$2:P6573,P6573)</f>
        <v>1</v>
      </c>
      <c r="P6573" s="12" t="str">
        <f t="shared" si="369"/>
        <v>14105252249</v>
      </c>
      <c r="Q6573" s="12" t="str">
        <f t="shared" si="370"/>
        <v>141052522490001</v>
      </c>
      <c r="R6573" s="20" t="s">
        <v>4901</v>
      </c>
      <c r="AB6573" s="12" t="s">
        <v>907</v>
      </c>
      <c r="AD6573" s="12" t="s">
        <v>863</v>
      </c>
      <c r="AI6573" s="12" t="s">
        <v>100</v>
      </c>
      <c r="AK6573" s="12" t="s">
        <v>100</v>
      </c>
      <c r="BN6573" s="12">
        <v>1</v>
      </c>
      <c r="BP6573" s="12" t="s">
        <v>3806</v>
      </c>
      <c r="BR6573" s="9" t="s">
        <v>100</v>
      </c>
      <c r="BS6573" s="9" t="s">
        <v>100</v>
      </c>
      <c r="BT6573" s="9" t="s">
        <v>5100</v>
      </c>
      <c r="BU6573" s="9" t="s">
        <v>5106</v>
      </c>
      <c r="BV6573" s="9" t="s">
        <v>100</v>
      </c>
      <c r="BW6573" s="9" t="s">
        <v>100</v>
      </c>
      <c r="BX6573" s="9" t="s">
        <v>100</v>
      </c>
      <c r="BY6573" s="9" t="s">
        <v>100</v>
      </c>
    </row>
    <row r="6574" spans="1:77" ht="45" x14ac:dyDescent="0.25">
      <c r="A6574" s="12">
        <v>1</v>
      </c>
      <c r="B6574" s="11" t="str">
        <f t="shared" si="368"/>
        <v>Общий расчет. Анализ даты. Анализ даты. Символические звезды. Одинокий феникс. Нет</v>
      </c>
      <c r="C6574" s="11" t="str">
        <f>IFERROR(VLOOKUP(I6574,lvl_1[],2,FALSE),"Нет")</f>
        <v>Общий расчет</v>
      </c>
      <c r="D6574" s="11" t="str">
        <f>IFERROR(VLOOKUP(Rule!J6574,lvl_2[],2,FALSE),"Нет")</f>
        <v>Анализ даты</v>
      </c>
      <c r="E6574" s="11" t="str">
        <f>IFERROR(VLOOKUP(Rule!K6574,lvl_3[],2,FALSE),"Нет")</f>
        <v>Анализ даты</v>
      </c>
      <c r="F6574" s="11" t="str">
        <f>IFERROR(INDEX(lvl_4[],MATCH(L6574,lvl_4[ID],0),MATCH(TEXT(K6574,"##0"),lvl_4[#Headers],0)),"Нет")</f>
        <v>Символические звезды</v>
      </c>
      <c r="G6574" s="11" t="str">
        <f>IFERROR(INDEX(lvl_5[],MATCH(M6574,lvl_5[ID],0),MATCH(_xlfn.CONCAT(TEXT(K6574,"##0"),"_",TEXT(L6574,"##0")),lvl_5[#Headers],0)),"Нет")</f>
        <v>Одинокий феникс</v>
      </c>
      <c r="H6574" s="11" t="str">
        <f>IFERROR(INDEX(lvl_6[],MATCH(N6574,lvl_6[ID],0),MATCH(_xlfn.CONCAT(K6574,"_",L6574,"_",M6574),lvl_6[#Headers],0)),"Нет")</f>
        <v>Нет</v>
      </c>
      <c r="I6574" s="12">
        <v>1</v>
      </c>
      <c r="J6574" s="12">
        <v>4</v>
      </c>
      <c r="K6574" s="12">
        <v>1</v>
      </c>
      <c r="L6574" s="12">
        <v>5</v>
      </c>
      <c r="M6574" s="12">
        <v>25</v>
      </c>
      <c r="N6574" s="12">
        <v>2250</v>
      </c>
      <c r="O6574" s="12">
        <f>COUNTIF($P$2:P6574,P6574)</f>
        <v>1</v>
      </c>
      <c r="P6574" s="12" t="str">
        <f t="shared" si="369"/>
        <v>14105252250</v>
      </c>
      <c r="Q6574" s="12" t="str">
        <f t="shared" si="370"/>
        <v>141052522500001</v>
      </c>
      <c r="R6574" s="20" t="s">
        <v>4902</v>
      </c>
      <c r="AB6574" s="12" t="s">
        <v>914</v>
      </c>
      <c r="AD6574" s="12" t="s">
        <v>869</v>
      </c>
      <c r="AI6574" s="12" t="s">
        <v>100</v>
      </c>
      <c r="AK6574" s="12" t="s">
        <v>100</v>
      </c>
      <c r="BN6574" s="12">
        <v>1</v>
      </c>
      <c r="BP6574" s="12" t="s">
        <v>3806</v>
      </c>
      <c r="BR6574" s="9" t="s">
        <v>100</v>
      </c>
      <c r="BS6574" s="9" t="s">
        <v>100</v>
      </c>
      <c r="BT6574" s="9" t="s">
        <v>5094</v>
      </c>
      <c r="BU6574" s="9" t="s">
        <v>5097</v>
      </c>
      <c r="BV6574" s="9" t="s">
        <v>100</v>
      </c>
      <c r="BW6574" s="9" t="s">
        <v>100</v>
      </c>
      <c r="BX6574" s="9" t="s">
        <v>100</v>
      </c>
      <c r="BY6574" s="9" t="s">
        <v>100</v>
      </c>
    </row>
    <row r="6575" spans="1:77" ht="45" x14ac:dyDescent="0.25">
      <c r="A6575" s="12">
        <v>1</v>
      </c>
      <c r="B6575" s="11" t="str">
        <f t="shared" si="368"/>
        <v>Общий расчет. Анализ даты. Анализ даты. Символические звезды. Одинокий феникс. Нет</v>
      </c>
      <c r="C6575" s="11" t="str">
        <f>IFERROR(VLOOKUP(I6575,lvl_1[],2,FALSE),"Нет")</f>
        <v>Общий расчет</v>
      </c>
      <c r="D6575" s="11" t="str">
        <f>IFERROR(VLOOKUP(Rule!J6575,lvl_2[],2,FALSE),"Нет")</f>
        <v>Анализ даты</v>
      </c>
      <c r="E6575" s="11" t="str">
        <f>IFERROR(VLOOKUP(Rule!K6575,lvl_3[],2,FALSE),"Нет")</f>
        <v>Анализ даты</v>
      </c>
      <c r="F6575" s="11" t="str">
        <f>IFERROR(INDEX(lvl_4[],MATCH(L6575,lvl_4[ID],0),MATCH(TEXT(K6575,"##0"),lvl_4[#Headers],0)),"Нет")</f>
        <v>Символические звезды</v>
      </c>
      <c r="G6575" s="11" t="str">
        <f>IFERROR(INDEX(lvl_5[],MATCH(M6575,lvl_5[ID],0),MATCH(_xlfn.CONCAT(TEXT(K6575,"##0"),"_",TEXT(L6575,"##0")),lvl_5[#Headers],0)),"Нет")</f>
        <v>Одинокий феникс</v>
      </c>
      <c r="H6575" s="11" t="str">
        <f>IFERROR(INDEX(lvl_6[],MATCH(N6575,lvl_6[ID],0),MATCH(_xlfn.CONCAT(K6575,"_",L6575,"_",M6575),lvl_6[#Headers],0)),"Нет")</f>
        <v>Нет</v>
      </c>
      <c r="I6575" s="12">
        <v>1</v>
      </c>
      <c r="J6575" s="12">
        <v>4</v>
      </c>
      <c r="K6575" s="12">
        <v>1</v>
      </c>
      <c r="L6575" s="12">
        <v>5</v>
      </c>
      <c r="M6575" s="12">
        <v>25</v>
      </c>
      <c r="N6575" s="12">
        <v>2251</v>
      </c>
      <c r="O6575" s="12">
        <f>COUNTIF($P$2:P6575,P6575)</f>
        <v>1</v>
      </c>
      <c r="P6575" s="12" t="str">
        <f t="shared" si="369"/>
        <v>14105252251</v>
      </c>
      <c r="Q6575" s="12" t="str">
        <f t="shared" si="370"/>
        <v>141052522510001</v>
      </c>
      <c r="R6575" s="20" t="s">
        <v>4903</v>
      </c>
      <c r="AB6575" s="12" t="s">
        <v>903</v>
      </c>
      <c r="AD6575" s="12" t="s">
        <v>863</v>
      </c>
      <c r="AI6575" s="12" t="s">
        <v>100</v>
      </c>
      <c r="AK6575" s="12" t="s">
        <v>100</v>
      </c>
      <c r="BN6575" s="12">
        <v>1</v>
      </c>
      <c r="BP6575" s="12" t="s">
        <v>3806</v>
      </c>
      <c r="BR6575" s="9" t="s">
        <v>100</v>
      </c>
      <c r="BS6575" s="9" t="s">
        <v>100</v>
      </c>
      <c r="BT6575" s="9" t="s">
        <v>5096</v>
      </c>
      <c r="BU6575" s="9" t="s">
        <v>5106</v>
      </c>
      <c r="BV6575" s="9" t="s">
        <v>100</v>
      </c>
      <c r="BW6575" s="9" t="s">
        <v>100</v>
      </c>
      <c r="BX6575" s="9" t="s">
        <v>100</v>
      </c>
      <c r="BY6575" s="9" t="s">
        <v>100</v>
      </c>
    </row>
    <row r="6576" spans="1:77" ht="45" x14ac:dyDescent="0.25">
      <c r="A6576" s="12">
        <v>1</v>
      </c>
      <c r="B6576" s="11" t="str">
        <f t="shared" si="368"/>
        <v>Общий расчет. Анализ даты. Анализ даты. Символические звезды. Демон пустоты. Нет</v>
      </c>
      <c r="C6576" s="11" t="str">
        <f>IFERROR(VLOOKUP(I6576,lvl_1[],2,FALSE),"Нет")</f>
        <v>Общий расчет</v>
      </c>
      <c r="D6576" s="11" t="str">
        <f>IFERROR(VLOOKUP(Rule!J6576,lvl_2[],2,FALSE),"Нет")</f>
        <v>Анализ даты</v>
      </c>
      <c r="E6576" s="11" t="str">
        <f>IFERROR(VLOOKUP(Rule!K6576,lvl_3[],2,FALSE),"Нет")</f>
        <v>Анализ даты</v>
      </c>
      <c r="F6576" s="11" t="str">
        <f>IFERROR(INDEX(lvl_4[],MATCH(L6576,lvl_4[ID],0),MATCH(TEXT(K6576,"##0"),lvl_4[#Headers],0)),"Нет")</f>
        <v>Символические звезды</v>
      </c>
      <c r="G6576" s="11" t="str">
        <f>IFERROR(INDEX(lvl_5[],MATCH(M6576,lvl_5[ID],0),MATCH(_xlfn.CONCAT(TEXT(K6576,"##0"),"_",TEXT(L6576,"##0")),lvl_5[#Headers],0)),"Нет")</f>
        <v>Демон пустоты</v>
      </c>
      <c r="H6576" s="11" t="str">
        <f>IFERROR(INDEX(lvl_6[],MATCH(N6576,lvl_6[ID],0),MATCH(_xlfn.CONCAT(K6576,"_",L6576,"_",M6576),lvl_6[#Headers],0)),"Нет")</f>
        <v>Нет</v>
      </c>
      <c r="I6576" s="12">
        <v>1</v>
      </c>
      <c r="J6576" s="12">
        <v>4</v>
      </c>
      <c r="K6576" s="12">
        <v>1</v>
      </c>
      <c r="L6576" s="12">
        <v>5</v>
      </c>
      <c r="M6576" s="12">
        <v>26</v>
      </c>
      <c r="N6576" s="12">
        <v>2252</v>
      </c>
      <c r="O6576" s="12">
        <f>COUNTIF($P$2:P6576,P6576)</f>
        <v>1</v>
      </c>
      <c r="P6576" s="12" t="str">
        <f t="shared" si="369"/>
        <v>14105262252</v>
      </c>
      <c r="Q6576" s="12" t="str">
        <f t="shared" si="370"/>
        <v>141052622520001</v>
      </c>
      <c r="R6576" s="20" t="s">
        <v>4904</v>
      </c>
      <c r="AB6576" s="12" t="s">
        <v>899</v>
      </c>
      <c r="AD6576" s="12" t="s">
        <v>869</v>
      </c>
      <c r="AI6576" s="12" t="s">
        <v>100</v>
      </c>
      <c r="AK6576" s="12" t="s">
        <v>100</v>
      </c>
      <c r="BN6576" s="12">
        <v>1</v>
      </c>
      <c r="BP6576" s="12" t="s">
        <v>3806</v>
      </c>
      <c r="BR6576" s="9" t="s">
        <v>100</v>
      </c>
      <c r="BS6576" s="9" t="s">
        <v>100</v>
      </c>
      <c r="BT6576" s="9" t="s">
        <v>5112</v>
      </c>
      <c r="BU6576" s="9" t="s">
        <v>5097</v>
      </c>
      <c r="BV6576" s="9" t="s">
        <v>100</v>
      </c>
      <c r="BW6576" s="9" t="s">
        <v>100</v>
      </c>
      <c r="BX6576" s="9" t="s">
        <v>100</v>
      </c>
      <c r="BY6576" s="9" t="s">
        <v>100</v>
      </c>
    </row>
    <row r="6577" spans="1:77" ht="45" x14ac:dyDescent="0.25">
      <c r="A6577" s="12">
        <v>1</v>
      </c>
      <c r="B6577" s="11" t="str">
        <f t="shared" si="368"/>
        <v>Общий расчет. Анализ даты. Анализ даты. Символические звезды. Демон пустоты. Нет</v>
      </c>
      <c r="C6577" s="11" t="str">
        <f>IFERROR(VLOOKUP(I6577,lvl_1[],2,FALSE),"Нет")</f>
        <v>Общий расчет</v>
      </c>
      <c r="D6577" s="11" t="str">
        <f>IFERROR(VLOOKUP(Rule!J6577,lvl_2[],2,FALSE),"Нет")</f>
        <v>Анализ даты</v>
      </c>
      <c r="E6577" s="11" t="str">
        <f>IFERROR(VLOOKUP(Rule!K6577,lvl_3[],2,FALSE),"Нет")</f>
        <v>Анализ даты</v>
      </c>
      <c r="F6577" s="11" t="str">
        <f>IFERROR(INDEX(lvl_4[],MATCH(L6577,lvl_4[ID],0),MATCH(TEXT(K6577,"##0"),lvl_4[#Headers],0)),"Нет")</f>
        <v>Символические звезды</v>
      </c>
      <c r="G6577" s="11" t="str">
        <f>IFERROR(INDEX(lvl_5[],MATCH(M6577,lvl_5[ID],0),MATCH(_xlfn.CONCAT(TEXT(K6577,"##0"),"_",TEXT(L6577,"##0")),lvl_5[#Headers],0)),"Нет")</f>
        <v>Демон пустоты</v>
      </c>
      <c r="H6577" s="11" t="str">
        <f>IFERROR(INDEX(lvl_6[],MATCH(N6577,lvl_6[ID],0),MATCH(_xlfn.CONCAT(K6577,"_",L6577,"_",M6577),lvl_6[#Headers],0)),"Нет")</f>
        <v>Нет</v>
      </c>
      <c r="I6577" s="12">
        <v>1</v>
      </c>
      <c r="J6577" s="12">
        <v>4</v>
      </c>
      <c r="K6577" s="12">
        <v>1</v>
      </c>
      <c r="L6577" s="12">
        <v>5</v>
      </c>
      <c r="M6577" s="12">
        <v>26</v>
      </c>
      <c r="N6577" s="12">
        <v>2253</v>
      </c>
      <c r="O6577" s="12">
        <f>COUNTIF($P$2:P6577,P6577)</f>
        <v>1</v>
      </c>
      <c r="P6577" s="12" t="str">
        <f t="shared" si="369"/>
        <v>14105262253</v>
      </c>
      <c r="Q6577" s="12" t="str">
        <f t="shared" si="370"/>
        <v>141052622530001</v>
      </c>
      <c r="R6577" s="20" t="s">
        <v>4905</v>
      </c>
      <c r="AB6577" s="12" t="s">
        <v>899</v>
      </c>
      <c r="AD6577" s="12" t="s">
        <v>867</v>
      </c>
      <c r="AI6577" s="12" t="s">
        <v>100</v>
      </c>
      <c r="AK6577" s="12" t="s">
        <v>100</v>
      </c>
      <c r="BN6577" s="12">
        <v>1</v>
      </c>
      <c r="BP6577" s="12" t="s">
        <v>3806</v>
      </c>
      <c r="BR6577" s="9" t="s">
        <v>100</v>
      </c>
      <c r="BS6577" s="9" t="s">
        <v>100</v>
      </c>
      <c r="BT6577" s="9" t="s">
        <v>5112</v>
      </c>
      <c r="BU6577" s="9" t="s">
        <v>5093</v>
      </c>
      <c r="BV6577" s="9" t="s">
        <v>100</v>
      </c>
      <c r="BW6577" s="9" t="s">
        <v>100</v>
      </c>
      <c r="BX6577" s="9" t="s">
        <v>100</v>
      </c>
      <c r="BY6577" s="9" t="s">
        <v>100</v>
      </c>
    </row>
    <row r="6578" spans="1:77" ht="45" x14ac:dyDescent="0.25">
      <c r="A6578" s="12">
        <v>1</v>
      </c>
      <c r="B6578" s="11" t="str">
        <f t="shared" si="368"/>
        <v>Общий расчет. Анализ даты. Анализ даты. Символические звезды. Демон пустоты. Нет</v>
      </c>
      <c r="C6578" s="11" t="str">
        <f>IFERROR(VLOOKUP(I6578,lvl_1[],2,FALSE),"Нет")</f>
        <v>Общий расчет</v>
      </c>
      <c r="D6578" s="11" t="str">
        <f>IFERROR(VLOOKUP(Rule!J6578,lvl_2[],2,FALSE),"Нет")</f>
        <v>Анализ даты</v>
      </c>
      <c r="E6578" s="11" t="str">
        <f>IFERROR(VLOOKUP(Rule!K6578,lvl_3[],2,FALSE),"Нет")</f>
        <v>Анализ даты</v>
      </c>
      <c r="F6578" s="11" t="str">
        <f>IFERROR(INDEX(lvl_4[],MATCH(L6578,lvl_4[ID],0),MATCH(TEXT(K6578,"##0"),lvl_4[#Headers],0)),"Нет")</f>
        <v>Символические звезды</v>
      </c>
      <c r="G6578" s="11" t="str">
        <f>IFERROR(INDEX(lvl_5[],MATCH(M6578,lvl_5[ID],0),MATCH(_xlfn.CONCAT(TEXT(K6578,"##0"),"_",TEXT(L6578,"##0")),lvl_5[#Headers],0)),"Нет")</f>
        <v>Демон пустоты</v>
      </c>
      <c r="H6578" s="11" t="str">
        <f>IFERROR(INDEX(lvl_6[],MATCH(N6578,lvl_6[ID],0),MATCH(_xlfn.CONCAT(K6578,"_",L6578,"_",M6578),lvl_6[#Headers],0)),"Нет")</f>
        <v>Нет</v>
      </c>
      <c r="I6578" s="12">
        <v>1</v>
      </c>
      <c r="J6578" s="12">
        <v>4</v>
      </c>
      <c r="K6578" s="12">
        <v>1</v>
      </c>
      <c r="L6578" s="12">
        <v>5</v>
      </c>
      <c r="M6578" s="12">
        <v>26</v>
      </c>
      <c r="N6578" s="12">
        <v>2254</v>
      </c>
      <c r="O6578" s="12">
        <f>COUNTIF($P$2:P6578,P6578)</f>
        <v>1</v>
      </c>
      <c r="P6578" s="12" t="str">
        <f t="shared" si="369"/>
        <v>14105262254</v>
      </c>
      <c r="Q6578" s="12" t="str">
        <f t="shared" si="370"/>
        <v>141052622540001</v>
      </c>
      <c r="R6578" s="20" t="s">
        <v>4906</v>
      </c>
      <c r="AB6578" s="12" t="s">
        <v>899</v>
      </c>
      <c r="AD6578" s="12" t="s">
        <v>865</v>
      </c>
      <c r="AI6578" s="12" t="s">
        <v>100</v>
      </c>
      <c r="AK6578" s="12" t="s">
        <v>100</v>
      </c>
      <c r="BN6578" s="12">
        <v>1</v>
      </c>
      <c r="BP6578" s="12" t="s">
        <v>3806</v>
      </c>
      <c r="BR6578" s="9" t="s">
        <v>100</v>
      </c>
      <c r="BS6578" s="9" t="s">
        <v>100</v>
      </c>
      <c r="BT6578" s="9" t="s">
        <v>5112</v>
      </c>
      <c r="BU6578" s="9" t="s">
        <v>5108</v>
      </c>
      <c r="BV6578" s="9" t="s">
        <v>100</v>
      </c>
      <c r="BW6578" s="9" t="s">
        <v>100</v>
      </c>
      <c r="BX6578" s="9" t="s">
        <v>100</v>
      </c>
      <c r="BY6578" s="9" t="s">
        <v>100</v>
      </c>
    </row>
    <row r="6579" spans="1:77" ht="45" x14ac:dyDescent="0.25">
      <c r="A6579" s="12">
        <v>1</v>
      </c>
      <c r="B6579" s="11" t="str">
        <f t="shared" si="368"/>
        <v>Общий расчет. Анализ даты. Анализ даты. Символические звезды. Демон пустоты. Нет</v>
      </c>
      <c r="C6579" s="11" t="str">
        <f>IFERROR(VLOOKUP(I6579,lvl_1[],2,FALSE),"Нет")</f>
        <v>Общий расчет</v>
      </c>
      <c r="D6579" s="11" t="str">
        <f>IFERROR(VLOOKUP(Rule!J6579,lvl_2[],2,FALSE),"Нет")</f>
        <v>Анализ даты</v>
      </c>
      <c r="E6579" s="11" t="str">
        <f>IFERROR(VLOOKUP(Rule!K6579,lvl_3[],2,FALSE),"Нет")</f>
        <v>Анализ даты</v>
      </c>
      <c r="F6579" s="11" t="str">
        <f>IFERROR(INDEX(lvl_4[],MATCH(L6579,lvl_4[ID],0),MATCH(TEXT(K6579,"##0"),lvl_4[#Headers],0)),"Нет")</f>
        <v>Символические звезды</v>
      </c>
      <c r="G6579" s="11" t="str">
        <f>IFERROR(INDEX(lvl_5[],MATCH(M6579,lvl_5[ID],0),MATCH(_xlfn.CONCAT(TEXT(K6579,"##0"),"_",TEXT(L6579,"##0")),lvl_5[#Headers],0)),"Нет")</f>
        <v>Демон пустоты</v>
      </c>
      <c r="H6579" s="11" t="str">
        <f>IFERROR(INDEX(lvl_6[],MATCH(N6579,lvl_6[ID],0),MATCH(_xlfn.CONCAT(K6579,"_",L6579,"_",M6579),lvl_6[#Headers],0)),"Нет")</f>
        <v>Нет</v>
      </c>
      <c r="I6579" s="12">
        <v>1</v>
      </c>
      <c r="J6579" s="12">
        <v>4</v>
      </c>
      <c r="K6579" s="12">
        <v>1</v>
      </c>
      <c r="L6579" s="12">
        <v>5</v>
      </c>
      <c r="M6579" s="12">
        <v>26</v>
      </c>
      <c r="N6579" s="12">
        <v>2255</v>
      </c>
      <c r="O6579" s="12">
        <f>COUNTIF($P$2:P6579,P6579)</f>
        <v>1</v>
      </c>
      <c r="P6579" s="12" t="str">
        <f t="shared" si="369"/>
        <v>14105262255</v>
      </c>
      <c r="Q6579" s="12" t="str">
        <f t="shared" si="370"/>
        <v>141052622550001</v>
      </c>
      <c r="R6579" s="20" t="s">
        <v>4907</v>
      </c>
      <c r="AB6579" s="12" t="s">
        <v>899</v>
      </c>
      <c r="AD6579" s="12" t="s">
        <v>863</v>
      </c>
      <c r="AI6579" s="12" t="s">
        <v>100</v>
      </c>
      <c r="AK6579" s="12" t="s">
        <v>100</v>
      </c>
      <c r="BN6579" s="12">
        <v>1</v>
      </c>
      <c r="BP6579" s="12" t="s">
        <v>3806</v>
      </c>
      <c r="BR6579" s="9" t="s">
        <v>100</v>
      </c>
      <c r="BS6579" s="9" t="s">
        <v>100</v>
      </c>
      <c r="BT6579" s="9" t="s">
        <v>5112</v>
      </c>
      <c r="BU6579" s="9" t="s">
        <v>5106</v>
      </c>
      <c r="BV6579" s="9" t="s">
        <v>100</v>
      </c>
      <c r="BW6579" s="9" t="s">
        <v>100</v>
      </c>
      <c r="BX6579" s="9" t="s">
        <v>100</v>
      </c>
      <c r="BY6579" s="9" t="s">
        <v>100</v>
      </c>
    </row>
    <row r="6580" spans="1:77" ht="45" x14ac:dyDescent="0.25">
      <c r="A6580" s="12">
        <v>1</v>
      </c>
      <c r="B6580" s="11" t="str">
        <f t="shared" si="368"/>
        <v>Общий расчет. Анализ даты. Анализ даты. Символические звезды. Демон пустоты. Нет</v>
      </c>
      <c r="C6580" s="11" t="str">
        <f>IFERROR(VLOOKUP(I6580,lvl_1[],2,FALSE),"Нет")</f>
        <v>Общий расчет</v>
      </c>
      <c r="D6580" s="11" t="str">
        <f>IFERROR(VLOOKUP(Rule!J6580,lvl_2[],2,FALSE),"Нет")</f>
        <v>Анализ даты</v>
      </c>
      <c r="E6580" s="11" t="str">
        <f>IFERROR(VLOOKUP(Rule!K6580,lvl_3[],2,FALSE),"Нет")</f>
        <v>Анализ даты</v>
      </c>
      <c r="F6580" s="11" t="str">
        <f>IFERROR(INDEX(lvl_4[],MATCH(L6580,lvl_4[ID],0),MATCH(TEXT(K6580,"##0"),lvl_4[#Headers],0)),"Нет")</f>
        <v>Символические звезды</v>
      </c>
      <c r="G6580" s="11" t="str">
        <f>IFERROR(INDEX(lvl_5[],MATCH(M6580,lvl_5[ID],0),MATCH(_xlfn.CONCAT(TEXT(K6580,"##0"),"_",TEXT(L6580,"##0")),lvl_5[#Headers],0)),"Нет")</f>
        <v>Демон пустоты</v>
      </c>
      <c r="H6580" s="11" t="str">
        <f>IFERROR(INDEX(lvl_6[],MATCH(N6580,lvl_6[ID],0),MATCH(_xlfn.CONCAT(K6580,"_",L6580,"_",M6580),lvl_6[#Headers],0)),"Нет")</f>
        <v>Нет</v>
      </c>
      <c r="I6580" s="12">
        <v>1</v>
      </c>
      <c r="J6580" s="12">
        <v>4</v>
      </c>
      <c r="K6580" s="12">
        <v>1</v>
      </c>
      <c r="L6580" s="12">
        <v>5</v>
      </c>
      <c r="M6580" s="12">
        <v>26</v>
      </c>
      <c r="N6580" s="12">
        <v>2256</v>
      </c>
      <c r="O6580" s="12">
        <f>COUNTIF($P$2:P6580,P6580)</f>
        <v>1</v>
      </c>
      <c r="P6580" s="12" t="str">
        <f t="shared" si="369"/>
        <v>14105262256</v>
      </c>
      <c r="Q6580" s="12" t="str">
        <f t="shared" si="370"/>
        <v>141052622560001</v>
      </c>
      <c r="R6580" s="20" t="s">
        <v>4908</v>
      </c>
      <c r="AB6580" s="12" t="s">
        <v>899</v>
      </c>
      <c r="AD6580" s="12" t="s">
        <v>861</v>
      </c>
      <c r="AI6580" s="12" t="s">
        <v>100</v>
      </c>
      <c r="AK6580" s="12" t="s">
        <v>100</v>
      </c>
      <c r="BN6580" s="12">
        <v>1</v>
      </c>
      <c r="BP6580" s="12" t="s">
        <v>3806</v>
      </c>
      <c r="BR6580" s="9" t="s">
        <v>100</v>
      </c>
      <c r="BS6580" s="9" t="s">
        <v>100</v>
      </c>
      <c r="BT6580" s="9" t="s">
        <v>5112</v>
      </c>
      <c r="BU6580" s="9" t="s">
        <v>5092</v>
      </c>
      <c r="BV6580" s="9" t="s">
        <v>100</v>
      </c>
      <c r="BW6580" s="9" t="s">
        <v>100</v>
      </c>
      <c r="BX6580" s="9" t="s">
        <v>100</v>
      </c>
      <c r="BY6580" s="9" t="s">
        <v>100</v>
      </c>
    </row>
    <row r="6581" spans="1:77" ht="45" x14ac:dyDescent="0.25">
      <c r="A6581" s="12">
        <v>1</v>
      </c>
      <c r="B6581" s="11" t="str">
        <f t="shared" si="368"/>
        <v>Общий расчет. Анализ даты. Анализ даты. Символические звезды. Демон пустоты. Нет</v>
      </c>
      <c r="C6581" s="11" t="str">
        <f>IFERROR(VLOOKUP(I6581,lvl_1[],2,FALSE),"Нет")</f>
        <v>Общий расчет</v>
      </c>
      <c r="D6581" s="11" t="str">
        <f>IFERROR(VLOOKUP(Rule!J6581,lvl_2[],2,FALSE),"Нет")</f>
        <v>Анализ даты</v>
      </c>
      <c r="E6581" s="11" t="str">
        <f>IFERROR(VLOOKUP(Rule!K6581,lvl_3[],2,FALSE),"Нет")</f>
        <v>Анализ даты</v>
      </c>
      <c r="F6581" s="11" t="str">
        <f>IFERROR(INDEX(lvl_4[],MATCH(L6581,lvl_4[ID],0),MATCH(TEXT(K6581,"##0"),lvl_4[#Headers],0)),"Нет")</f>
        <v>Символические звезды</v>
      </c>
      <c r="G6581" s="11" t="str">
        <f>IFERROR(INDEX(lvl_5[],MATCH(M6581,lvl_5[ID],0),MATCH(_xlfn.CONCAT(TEXT(K6581,"##0"),"_",TEXT(L6581,"##0")),lvl_5[#Headers],0)),"Нет")</f>
        <v>Демон пустоты</v>
      </c>
      <c r="H6581" s="11" t="str">
        <f>IFERROR(INDEX(lvl_6[],MATCH(N6581,lvl_6[ID],0),MATCH(_xlfn.CONCAT(K6581,"_",L6581,"_",M6581),lvl_6[#Headers],0)),"Нет")</f>
        <v>Нет</v>
      </c>
      <c r="I6581" s="12">
        <v>1</v>
      </c>
      <c r="J6581" s="12">
        <v>4</v>
      </c>
      <c r="K6581" s="12">
        <v>1</v>
      </c>
      <c r="L6581" s="12">
        <v>5</v>
      </c>
      <c r="M6581" s="12">
        <v>26</v>
      </c>
      <c r="N6581" s="12">
        <v>2257</v>
      </c>
      <c r="O6581" s="12">
        <f>COUNTIF($P$2:P6581,P6581)</f>
        <v>1</v>
      </c>
      <c r="P6581" s="12" t="str">
        <f t="shared" si="369"/>
        <v>14105262257</v>
      </c>
      <c r="Q6581" s="12" t="str">
        <f t="shared" si="370"/>
        <v>141052622570001</v>
      </c>
      <c r="R6581" s="20" t="s">
        <v>4909</v>
      </c>
      <c r="AB6581" s="12" t="s">
        <v>899</v>
      </c>
      <c r="AD6581" s="12" t="s">
        <v>859</v>
      </c>
      <c r="AI6581" s="12" t="s">
        <v>100</v>
      </c>
      <c r="AK6581" s="12" t="s">
        <v>100</v>
      </c>
      <c r="BN6581" s="12">
        <v>1</v>
      </c>
      <c r="BP6581" s="12" t="s">
        <v>3806</v>
      </c>
      <c r="BR6581" s="9" t="s">
        <v>100</v>
      </c>
      <c r="BS6581" s="9" t="s">
        <v>100</v>
      </c>
      <c r="BT6581" s="9" t="s">
        <v>5112</v>
      </c>
      <c r="BU6581" s="9" t="s">
        <v>5101</v>
      </c>
      <c r="BV6581" s="9" t="s">
        <v>100</v>
      </c>
      <c r="BW6581" s="9" t="s">
        <v>100</v>
      </c>
      <c r="BX6581" s="9" t="s">
        <v>100</v>
      </c>
      <c r="BY6581" s="9" t="s">
        <v>100</v>
      </c>
    </row>
    <row r="6582" spans="1:77" ht="45" x14ac:dyDescent="0.25">
      <c r="A6582" s="12">
        <v>1</v>
      </c>
      <c r="B6582" s="11" t="str">
        <f t="shared" si="368"/>
        <v>Общий расчет. Анализ даты. Анализ даты. Символические звезды. Демон пустоты. Нет</v>
      </c>
      <c r="C6582" s="11" t="str">
        <f>IFERROR(VLOOKUP(I6582,lvl_1[],2,FALSE),"Нет")</f>
        <v>Общий расчет</v>
      </c>
      <c r="D6582" s="11" t="str">
        <f>IFERROR(VLOOKUP(Rule!J6582,lvl_2[],2,FALSE),"Нет")</f>
        <v>Анализ даты</v>
      </c>
      <c r="E6582" s="11" t="str">
        <f>IFERROR(VLOOKUP(Rule!K6582,lvl_3[],2,FALSE),"Нет")</f>
        <v>Анализ даты</v>
      </c>
      <c r="F6582" s="11" t="str">
        <f>IFERROR(INDEX(lvl_4[],MATCH(L6582,lvl_4[ID],0),MATCH(TEXT(K6582,"##0"),lvl_4[#Headers],0)),"Нет")</f>
        <v>Символические звезды</v>
      </c>
      <c r="G6582" s="11" t="str">
        <f>IFERROR(INDEX(lvl_5[],MATCH(M6582,lvl_5[ID],0),MATCH(_xlfn.CONCAT(TEXT(K6582,"##0"),"_",TEXT(L6582,"##0")),lvl_5[#Headers],0)),"Нет")</f>
        <v>Демон пустоты</v>
      </c>
      <c r="H6582" s="11" t="str">
        <f>IFERROR(INDEX(lvl_6[],MATCH(N6582,lvl_6[ID],0),MATCH(_xlfn.CONCAT(K6582,"_",L6582,"_",M6582),lvl_6[#Headers],0)),"Нет")</f>
        <v>Нет</v>
      </c>
      <c r="I6582" s="12">
        <v>1</v>
      </c>
      <c r="J6582" s="12">
        <v>4</v>
      </c>
      <c r="K6582" s="12">
        <v>1</v>
      </c>
      <c r="L6582" s="12">
        <v>5</v>
      </c>
      <c r="M6582" s="12">
        <v>26</v>
      </c>
      <c r="N6582" s="12">
        <v>2258</v>
      </c>
      <c r="O6582" s="12">
        <f>COUNTIF($P$2:P6582,P6582)</f>
        <v>1</v>
      </c>
      <c r="P6582" s="12" t="str">
        <f t="shared" si="369"/>
        <v>14105262258</v>
      </c>
      <c r="Q6582" s="12" t="str">
        <f t="shared" si="370"/>
        <v>141052622580001</v>
      </c>
      <c r="R6582" s="20" t="s">
        <v>4910</v>
      </c>
      <c r="AB6582" s="12" t="s">
        <v>901</v>
      </c>
      <c r="AD6582" s="12" t="s">
        <v>870</v>
      </c>
      <c r="AI6582" s="12" t="s">
        <v>100</v>
      </c>
      <c r="AK6582" s="12" t="s">
        <v>100</v>
      </c>
      <c r="BN6582" s="12">
        <v>1</v>
      </c>
      <c r="BP6582" s="12" t="s">
        <v>3806</v>
      </c>
      <c r="BR6582" s="9" t="s">
        <v>100</v>
      </c>
      <c r="BS6582" s="9" t="s">
        <v>100</v>
      </c>
      <c r="BT6582" s="9" t="s">
        <v>5111</v>
      </c>
      <c r="BU6582" s="9" t="s">
        <v>5099</v>
      </c>
      <c r="BV6582" s="9" t="s">
        <v>100</v>
      </c>
      <c r="BW6582" s="9" t="s">
        <v>100</v>
      </c>
      <c r="BX6582" s="9" t="s">
        <v>100</v>
      </c>
      <c r="BY6582" s="9" t="s">
        <v>100</v>
      </c>
    </row>
    <row r="6583" spans="1:77" ht="45" x14ac:dyDescent="0.25">
      <c r="A6583" s="12">
        <v>1</v>
      </c>
      <c r="B6583" s="11" t="str">
        <f t="shared" si="368"/>
        <v>Общий расчет. Анализ даты. Анализ даты. Символические звезды. Демон пустоты. Нет</v>
      </c>
      <c r="C6583" s="11" t="str">
        <f>IFERROR(VLOOKUP(I6583,lvl_1[],2,FALSE),"Нет")</f>
        <v>Общий расчет</v>
      </c>
      <c r="D6583" s="11" t="str">
        <f>IFERROR(VLOOKUP(Rule!J6583,lvl_2[],2,FALSE),"Нет")</f>
        <v>Анализ даты</v>
      </c>
      <c r="E6583" s="11" t="str">
        <f>IFERROR(VLOOKUP(Rule!K6583,lvl_3[],2,FALSE),"Нет")</f>
        <v>Анализ даты</v>
      </c>
      <c r="F6583" s="11" t="str">
        <f>IFERROR(INDEX(lvl_4[],MATCH(L6583,lvl_4[ID],0),MATCH(TEXT(K6583,"##0"),lvl_4[#Headers],0)),"Нет")</f>
        <v>Символические звезды</v>
      </c>
      <c r="G6583" s="11" t="str">
        <f>IFERROR(INDEX(lvl_5[],MATCH(M6583,lvl_5[ID],0),MATCH(_xlfn.CONCAT(TEXT(K6583,"##0"),"_",TEXT(L6583,"##0")),lvl_5[#Headers],0)),"Нет")</f>
        <v>Демон пустоты</v>
      </c>
      <c r="H6583" s="11" t="str">
        <f>IFERROR(INDEX(lvl_6[],MATCH(N6583,lvl_6[ID],0),MATCH(_xlfn.CONCAT(K6583,"_",L6583,"_",M6583),lvl_6[#Headers],0)),"Нет")</f>
        <v>Нет</v>
      </c>
      <c r="I6583" s="12">
        <v>1</v>
      </c>
      <c r="J6583" s="12">
        <v>4</v>
      </c>
      <c r="K6583" s="12">
        <v>1</v>
      </c>
      <c r="L6583" s="12">
        <v>5</v>
      </c>
      <c r="M6583" s="12">
        <v>26</v>
      </c>
      <c r="N6583" s="12">
        <v>2259</v>
      </c>
      <c r="O6583" s="12">
        <f>COUNTIF($P$2:P6583,P6583)</f>
        <v>1</v>
      </c>
      <c r="P6583" s="12" t="str">
        <f t="shared" si="369"/>
        <v>14105262259</v>
      </c>
      <c r="Q6583" s="12" t="str">
        <f t="shared" si="370"/>
        <v>141052622590001</v>
      </c>
      <c r="R6583" s="20" t="s">
        <v>4911</v>
      </c>
      <c r="AB6583" s="12" t="s">
        <v>901</v>
      </c>
      <c r="AD6583" s="12" t="s">
        <v>868</v>
      </c>
      <c r="AI6583" s="12" t="s">
        <v>100</v>
      </c>
      <c r="AK6583" s="12" t="s">
        <v>100</v>
      </c>
      <c r="BN6583" s="12">
        <v>1</v>
      </c>
      <c r="BP6583" s="12" t="s">
        <v>3806</v>
      </c>
      <c r="BR6583" s="9" t="s">
        <v>100</v>
      </c>
      <c r="BS6583" s="9" t="s">
        <v>100</v>
      </c>
      <c r="BT6583" s="9" t="s">
        <v>5111</v>
      </c>
      <c r="BU6583" s="9" t="s">
        <v>5110</v>
      </c>
      <c r="BV6583" s="9" t="s">
        <v>100</v>
      </c>
      <c r="BW6583" s="9" t="s">
        <v>100</v>
      </c>
      <c r="BX6583" s="9" t="s">
        <v>100</v>
      </c>
      <c r="BY6583" s="9" t="s">
        <v>100</v>
      </c>
    </row>
    <row r="6584" spans="1:77" ht="45" x14ac:dyDescent="0.25">
      <c r="A6584" s="12">
        <v>1</v>
      </c>
      <c r="B6584" s="11" t="str">
        <f t="shared" si="368"/>
        <v>Общий расчет. Анализ даты. Анализ даты. Символические звезды. Демон пустоты. Нет</v>
      </c>
      <c r="C6584" s="11" t="str">
        <f>IFERROR(VLOOKUP(I6584,lvl_1[],2,FALSE),"Нет")</f>
        <v>Общий расчет</v>
      </c>
      <c r="D6584" s="11" t="str">
        <f>IFERROR(VLOOKUP(Rule!J6584,lvl_2[],2,FALSE),"Нет")</f>
        <v>Анализ даты</v>
      </c>
      <c r="E6584" s="11" t="str">
        <f>IFERROR(VLOOKUP(Rule!K6584,lvl_3[],2,FALSE),"Нет")</f>
        <v>Анализ даты</v>
      </c>
      <c r="F6584" s="11" t="str">
        <f>IFERROR(INDEX(lvl_4[],MATCH(L6584,lvl_4[ID],0),MATCH(TEXT(K6584,"##0"),lvl_4[#Headers],0)),"Нет")</f>
        <v>Символические звезды</v>
      </c>
      <c r="G6584" s="11" t="str">
        <f>IFERROR(INDEX(lvl_5[],MATCH(M6584,lvl_5[ID],0),MATCH(_xlfn.CONCAT(TEXT(K6584,"##0"),"_",TEXT(L6584,"##0")),lvl_5[#Headers],0)),"Нет")</f>
        <v>Демон пустоты</v>
      </c>
      <c r="H6584" s="11" t="str">
        <f>IFERROR(INDEX(lvl_6[],MATCH(N6584,lvl_6[ID],0),MATCH(_xlfn.CONCAT(K6584,"_",L6584,"_",M6584),lvl_6[#Headers],0)),"Нет")</f>
        <v>Нет</v>
      </c>
      <c r="I6584" s="12">
        <v>1</v>
      </c>
      <c r="J6584" s="12">
        <v>4</v>
      </c>
      <c r="K6584" s="12">
        <v>1</v>
      </c>
      <c r="L6584" s="12">
        <v>5</v>
      </c>
      <c r="M6584" s="12">
        <v>26</v>
      </c>
      <c r="N6584" s="12">
        <v>2260</v>
      </c>
      <c r="O6584" s="12">
        <f>COUNTIF($P$2:P6584,P6584)</f>
        <v>1</v>
      </c>
      <c r="P6584" s="12" t="str">
        <f t="shared" si="369"/>
        <v>14105262260</v>
      </c>
      <c r="Q6584" s="12" t="str">
        <f t="shared" si="370"/>
        <v>141052622600001</v>
      </c>
      <c r="R6584" s="20" t="s">
        <v>4912</v>
      </c>
      <c r="AB6584" s="12" t="s">
        <v>901</v>
      </c>
      <c r="AD6584" s="12" t="s">
        <v>866</v>
      </c>
      <c r="AI6584" s="12" t="s">
        <v>100</v>
      </c>
      <c r="AK6584" s="12" t="s">
        <v>100</v>
      </c>
      <c r="BN6584" s="12">
        <v>1</v>
      </c>
      <c r="BP6584" s="12" t="s">
        <v>3806</v>
      </c>
      <c r="BR6584" s="9" t="s">
        <v>100</v>
      </c>
      <c r="BS6584" s="9" t="s">
        <v>100</v>
      </c>
      <c r="BT6584" s="9" t="s">
        <v>5111</v>
      </c>
      <c r="BU6584" s="9" t="s">
        <v>5109</v>
      </c>
      <c r="BV6584" s="9" t="s">
        <v>100</v>
      </c>
      <c r="BW6584" s="9" t="s">
        <v>100</v>
      </c>
      <c r="BX6584" s="9" t="s">
        <v>100</v>
      </c>
      <c r="BY6584" s="9" t="s">
        <v>100</v>
      </c>
    </row>
    <row r="6585" spans="1:77" ht="45" x14ac:dyDescent="0.25">
      <c r="A6585" s="12">
        <v>1</v>
      </c>
      <c r="B6585" s="11" t="str">
        <f t="shared" si="368"/>
        <v>Общий расчет. Анализ даты. Анализ даты. Символические звезды. Демон пустоты. Нет</v>
      </c>
      <c r="C6585" s="11" t="str">
        <f>IFERROR(VLOOKUP(I6585,lvl_1[],2,FALSE),"Нет")</f>
        <v>Общий расчет</v>
      </c>
      <c r="D6585" s="11" t="str">
        <f>IFERROR(VLOOKUP(Rule!J6585,lvl_2[],2,FALSE),"Нет")</f>
        <v>Анализ даты</v>
      </c>
      <c r="E6585" s="11" t="str">
        <f>IFERROR(VLOOKUP(Rule!K6585,lvl_3[],2,FALSE),"Нет")</f>
        <v>Анализ даты</v>
      </c>
      <c r="F6585" s="11" t="str">
        <f>IFERROR(INDEX(lvl_4[],MATCH(L6585,lvl_4[ID],0),MATCH(TEXT(K6585,"##0"),lvl_4[#Headers],0)),"Нет")</f>
        <v>Символические звезды</v>
      </c>
      <c r="G6585" s="11" t="str">
        <f>IFERROR(INDEX(lvl_5[],MATCH(M6585,lvl_5[ID],0),MATCH(_xlfn.CONCAT(TEXT(K6585,"##0"),"_",TEXT(L6585,"##0")),lvl_5[#Headers],0)),"Нет")</f>
        <v>Демон пустоты</v>
      </c>
      <c r="H6585" s="11" t="str">
        <f>IFERROR(INDEX(lvl_6[],MATCH(N6585,lvl_6[ID],0),MATCH(_xlfn.CONCAT(K6585,"_",L6585,"_",M6585),lvl_6[#Headers],0)),"Нет")</f>
        <v>Нет</v>
      </c>
      <c r="I6585" s="12">
        <v>1</v>
      </c>
      <c r="J6585" s="12">
        <v>4</v>
      </c>
      <c r="K6585" s="12">
        <v>1</v>
      </c>
      <c r="L6585" s="12">
        <v>5</v>
      </c>
      <c r="M6585" s="12">
        <v>26</v>
      </c>
      <c r="N6585" s="12">
        <v>2261</v>
      </c>
      <c r="O6585" s="12">
        <f>COUNTIF($P$2:P6585,P6585)</f>
        <v>1</v>
      </c>
      <c r="P6585" s="12" t="str">
        <f t="shared" si="369"/>
        <v>14105262261</v>
      </c>
      <c r="Q6585" s="12" t="str">
        <f t="shared" si="370"/>
        <v>141052622610001</v>
      </c>
      <c r="R6585" s="20" t="s">
        <v>4913</v>
      </c>
      <c r="AB6585" s="12" t="s">
        <v>901</v>
      </c>
      <c r="AD6585" s="12" t="s">
        <v>864</v>
      </c>
      <c r="AI6585" s="12" t="s">
        <v>100</v>
      </c>
      <c r="AK6585" s="12" t="s">
        <v>100</v>
      </c>
      <c r="BN6585" s="12">
        <v>1</v>
      </c>
      <c r="BP6585" s="12" t="s">
        <v>3806</v>
      </c>
      <c r="BR6585" s="9" t="s">
        <v>100</v>
      </c>
      <c r="BS6585" s="9" t="s">
        <v>100</v>
      </c>
      <c r="BT6585" s="9" t="s">
        <v>5111</v>
      </c>
      <c r="BU6585" s="9" t="s">
        <v>5107</v>
      </c>
      <c r="BV6585" s="9" t="s">
        <v>100</v>
      </c>
      <c r="BW6585" s="9" t="s">
        <v>100</v>
      </c>
      <c r="BX6585" s="9" t="s">
        <v>100</v>
      </c>
      <c r="BY6585" s="9" t="s">
        <v>100</v>
      </c>
    </row>
    <row r="6586" spans="1:77" ht="45" x14ac:dyDescent="0.25">
      <c r="A6586" s="12">
        <v>1</v>
      </c>
      <c r="B6586" s="11" t="str">
        <f t="shared" si="368"/>
        <v>Общий расчет. Анализ даты. Анализ даты. Символические звезды. Демон пустоты. Нет</v>
      </c>
      <c r="C6586" s="11" t="str">
        <f>IFERROR(VLOOKUP(I6586,lvl_1[],2,FALSE),"Нет")</f>
        <v>Общий расчет</v>
      </c>
      <c r="D6586" s="11" t="str">
        <f>IFERROR(VLOOKUP(Rule!J6586,lvl_2[],2,FALSE),"Нет")</f>
        <v>Анализ даты</v>
      </c>
      <c r="E6586" s="11" t="str">
        <f>IFERROR(VLOOKUP(Rule!K6586,lvl_3[],2,FALSE),"Нет")</f>
        <v>Анализ даты</v>
      </c>
      <c r="F6586" s="11" t="str">
        <f>IFERROR(INDEX(lvl_4[],MATCH(L6586,lvl_4[ID],0),MATCH(TEXT(K6586,"##0"),lvl_4[#Headers],0)),"Нет")</f>
        <v>Символические звезды</v>
      </c>
      <c r="G6586" s="11" t="str">
        <f>IFERROR(INDEX(lvl_5[],MATCH(M6586,lvl_5[ID],0),MATCH(_xlfn.CONCAT(TEXT(K6586,"##0"),"_",TEXT(L6586,"##0")),lvl_5[#Headers],0)),"Нет")</f>
        <v>Демон пустоты</v>
      </c>
      <c r="H6586" s="11" t="str">
        <f>IFERROR(INDEX(lvl_6[],MATCH(N6586,lvl_6[ID],0),MATCH(_xlfn.CONCAT(K6586,"_",L6586,"_",M6586),lvl_6[#Headers],0)),"Нет")</f>
        <v>Нет</v>
      </c>
      <c r="I6586" s="12">
        <v>1</v>
      </c>
      <c r="J6586" s="12">
        <v>4</v>
      </c>
      <c r="K6586" s="12">
        <v>1</v>
      </c>
      <c r="L6586" s="12">
        <v>5</v>
      </c>
      <c r="M6586" s="12">
        <v>26</v>
      </c>
      <c r="N6586" s="12">
        <v>2262</v>
      </c>
      <c r="O6586" s="12">
        <f>COUNTIF($P$2:P6586,P6586)</f>
        <v>1</v>
      </c>
      <c r="P6586" s="12" t="str">
        <f t="shared" si="369"/>
        <v>14105262262</v>
      </c>
      <c r="Q6586" s="12" t="str">
        <f t="shared" si="370"/>
        <v>141052622620001</v>
      </c>
      <c r="R6586" s="20" t="s">
        <v>4914</v>
      </c>
      <c r="AB6586" s="12" t="s">
        <v>901</v>
      </c>
      <c r="AD6586" s="12" t="s">
        <v>862</v>
      </c>
      <c r="AI6586" s="12" t="s">
        <v>100</v>
      </c>
      <c r="AK6586" s="12" t="s">
        <v>100</v>
      </c>
      <c r="BN6586" s="12">
        <v>1</v>
      </c>
      <c r="BP6586" s="12" t="s">
        <v>3806</v>
      </c>
      <c r="BR6586" s="9" t="s">
        <v>100</v>
      </c>
      <c r="BS6586" s="9" t="s">
        <v>100</v>
      </c>
      <c r="BT6586" s="9" t="s">
        <v>5111</v>
      </c>
      <c r="BU6586" s="9" t="s">
        <v>5105</v>
      </c>
      <c r="BV6586" s="9" t="s">
        <v>100</v>
      </c>
      <c r="BW6586" s="9" t="s">
        <v>100</v>
      </c>
      <c r="BX6586" s="9" t="s">
        <v>100</v>
      </c>
      <c r="BY6586" s="9" t="s">
        <v>100</v>
      </c>
    </row>
    <row r="6587" spans="1:77" ht="45" x14ac:dyDescent="0.25">
      <c r="A6587" s="12">
        <v>1</v>
      </c>
      <c r="B6587" s="11" t="str">
        <f t="shared" si="368"/>
        <v>Общий расчет. Анализ даты. Анализ даты. Символические звезды. Демон пустоты. Нет</v>
      </c>
      <c r="C6587" s="11" t="str">
        <f>IFERROR(VLOOKUP(I6587,lvl_1[],2,FALSE),"Нет")</f>
        <v>Общий расчет</v>
      </c>
      <c r="D6587" s="11" t="str">
        <f>IFERROR(VLOOKUP(Rule!J6587,lvl_2[],2,FALSE),"Нет")</f>
        <v>Анализ даты</v>
      </c>
      <c r="E6587" s="11" t="str">
        <f>IFERROR(VLOOKUP(Rule!K6587,lvl_3[],2,FALSE),"Нет")</f>
        <v>Анализ даты</v>
      </c>
      <c r="F6587" s="11" t="str">
        <f>IFERROR(INDEX(lvl_4[],MATCH(L6587,lvl_4[ID],0),MATCH(TEXT(K6587,"##0"),lvl_4[#Headers],0)),"Нет")</f>
        <v>Символические звезды</v>
      </c>
      <c r="G6587" s="11" t="str">
        <f>IFERROR(INDEX(lvl_5[],MATCH(M6587,lvl_5[ID],0),MATCH(_xlfn.CONCAT(TEXT(K6587,"##0"),"_",TEXT(L6587,"##0")),lvl_5[#Headers],0)),"Нет")</f>
        <v>Демон пустоты</v>
      </c>
      <c r="H6587" s="11" t="str">
        <f>IFERROR(INDEX(lvl_6[],MATCH(N6587,lvl_6[ID],0),MATCH(_xlfn.CONCAT(K6587,"_",L6587,"_",M6587),lvl_6[#Headers],0)),"Нет")</f>
        <v>Нет</v>
      </c>
      <c r="I6587" s="12">
        <v>1</v>
      </c>
      <c r="J6587" s="12">
        <v>4</v>
      </c>
      <c r="K6587" s="12">
        <v>1</v>
      </c>
      <c r="L6587" s="12">
        <v>5</v>
      </c>
      <c r="M6587" s="12">
        <v>26</v>
      </c>
      <c r="N6587" s="12">
        <v>2263</v>
      </c>
      <c r="O6587" s="12">
        <f>COUNTIF($P$2:P6587,P6587)</f>
        <v>1</v>
      </c>
      <c r="P6587" s="12" t="str">
        <f t="shared" si="369"/>
        <v>14105262263</v>
      </c>
      <c r="Q6587" s="12" t="str">
        <f t="shared" si="370"/>
        <v>141052622630001</v>
      </c>
      <c r="R6587" s="20" t="s">
        <v>4915</v>
      </c>
      <c r="AB6587" s="12" t="s">
        <v>901</v>
      </c>
      <c r="AD6587" s="12" t="s">
        <v>860</v>
      </c>
      <c r="AI6587" s="12" t="s">
        <v>100</v>
      </c>
      <c r="AK6587" s="12" t="s">
        <v>100</v>
      </c>
      <c r="BN6587" s="12">
        <v>1</v>
      </c>
      <c r="BP6587" s="12" t="s">
        <v>3806</v>
      </c>
      <c r="BR6587" s="9" t="s">
        <v>100</v>
      </c>
      <c r="BS6587" s="9" t="s">
        <v>100</v>
      </c>
      <c r="BT6587" s="9" t="s">
        <v>5111</v>
      </c>
      <c r="BU6587" s="9" t="s">
        <v>5103</v>
      </c>
      <c r="BV6587" s="9" t="s">
        <v>100</v>
      </c>
      <c r="BW6587" s="9" t="s">
        <v>100</v>
      </c>
      <c r="BX6587" s="9" t="s">
        <v>100</v>
      </c>
      <c r="BY6587" s="9" t="s">
        <v>100</v>
      </c>
    </row>
    <row r="6588" spans="1:77" ht="45" x14ac:dyDescent="0.25">
      <c r="A6588" s="12">
        <v>1</v>
      </c>
      <c r="B6588" s="11" t="str">
        <f t="shared" si="368"/>
        <v>Общий расчет. Анализ даты. Анализ даты. Символические звезды. Демон пустоты. Нет</v>
      </c>
      <c r="C6588" s="11" t="str">
        <f>IFERROR(VLOOKUP(I6588,lvl_1[],2,FALSE),"Нет")</f>
        <v>Общий расчет</v>
      </c>
      <c r="D6588" s="11" t="str">
        <f>IFERROR(VLOOKUP(Rule!J6588,lvl_2[],2,FALSE),"Нет")</f>
        <v>Анализ даты</v>
      </c>
      <c r="E6588" s="11" t="str">
        <f>IFERROR(VLOOKUP(Rule!K6588,lvl_3[],2,FALSE),"Нет")</f>
        <v>Анализ даты</v>
      </c>
      <c r="F6588" s="11" t="str">
        <f>IFERROR(INDEX(lvl_4[],MATCH(L6588,lvl_4[ID],0),MATCH(TEXT(K6588,"##0"),lvl_4[#Headers],0)),"Нет")</f>
        <v>Символические звезды</v>
      </c>
      <c r="G6588" s="11" t="str">
        <f>IFERROR(INDEX(lvl_5[],MATCH(M6588,lvl_5[ID],0),MATCH(_xlfn.CONCAT(TEXT(K6588,"##0"),"_",TEXT(L6588,"##0")),lvl_5[#Headers],0)),"Нет")</f>
        <v>Демон пустоты</v>
      </c>
      <c r="H6588" s="11" t="str">
        <f>IFERROR(INDEX(lvl_6[],MATCH(N6588,lvl_6[ID],0),MATCH(_xlfn.CONCAT(K6588,"_",L6588,"_",M6588),lvl_6[#Headers],0)),"Нет")</f>
        <v>Нет</v>
      </c>
      <c r="I6588" s="12">
        <v>1</v>
      </c>
      <c r="J6588" s="12">
        <v>4</v>
      </c>
      <c r="K6588" s="12">
        <v>1</v>
      </c>
      <c r="L6588" s="12">
        <v>5</v>
      </c>
      <c r="M6588" s="12">
        <v>26</v>
      </c>
      <c r="N6588" s="12">
        <v>2264</v>
      </c>
      <c r="O6588" s="12">
        <f>COUNTIF($P$2:P6588,P6588)</f>
        <v>1</v>
      </c>
      <c r="P6588" s="12" t="str">
        <f t="shared" si="369"/>
        <v>14105262264</v>
      </c>
      <c r="Q6588" s="12" t="str">
        <f t="shared" si="370"/>
        <v>141052622640001</v>
      </c>
      <c r="R6588" s="20" t="s">
        <v>4916</v>
      </c>
      <c r="AB6588" s="12" t="s">
        <v>903</v>
      </c>
      <c r="AD6588" s="12" t="s">
        <v>859</v>
      </c>
      <c r="AI6588" s="12" t="s">
        <v>100</v>
      </c>
      <c r="AK6588" s="12" t="s">
        <v>100</v>
      </c>
      <c r="BN6588" s="12">
        <v>1</v>
      </c>
      <c r="BP6588" s="12" t="s">
        <v>3806</v>
      </c>
      <c r="BR6588" s="9" t="s">
        <v>100</v>
      </c>
      <c r="BS6588" s="9" t="s">
        <v>100</v>
      </c>
      <c r="BT6588" s="9" t="s">
        <v>5096</v>
      </c>
      <c r="BU6588" s="9" t="s">
        <v>5101</v>
      </c>
      <c r="BV6588" s="9" t="s">
        <v>100</v>
      </c>
      <c r="BW6588" s="9" t="s">
        <v>100</v>
      </c>
      <c r="BX6588" s="9" t="s">
        <v>100</v>
      </c>
      <c r="BY6588" s="9" t="s">
        <v>100</v>
      </c>
    </row>
    <row r="6589" spans="1:77" ht="45" x14ac:dyDescent="0.25">
      <c r="A6589" s="12">
        <v>1</v>
      </c>
      <c r="B6589" s="11" t="str">
        <f t="shared" si="368"/>
        <v>Общий расчет. Анализ даты. Анализ даты. Символические звезды. Демон пустоты. Нет</v>
      </c>
      <c r="C6589" s="11" t="str">
        <f>IFERROR(VLOOKUP(I6589,lvl_1[],2,FALSE),"Нет")</f>
        <v>Общий расчет</v>
      </c>
      <c r="D6589" s="11" t="str">
        <f>IFERROR(VLOOKUP(Rule!J6589,lvl_2[],2,FALSE),"Нет")</f>
        <v>Анализ даты</v>
      </c>
      <c r="E6589" s="11" t="str">
        <f>IFERROR(VLOOKUP(Rule!K6589,lvl_3[],2,FALSE),"Нет")</f>
        <v>Анализ даты</v>
      </c>
      <c r="F6589" s="11" t="str">
        <f>IFERROR(INDEX(lvl_4[],MATCH(L6589,lvl_4[ID],0),MATCH(TEXT(K6589,"##0"),lvl_4[#Headers],0)),"Нет")</f>
        <v>Символические звезды</v>
      </c>
      <c r="G6589" s="11" t="str">
        <f>IFERROR(INDEX(lvl_5[],MATCH(M6589,lvl_5[ID],0),MATCH(_xlfn.CONCAT(TEXT(K6589,"##0"),"_",TEXT(L6589,"##0")),lvl_5[#Headers],0)),"Нет")</f>
        <v>Демон пустоты</v>
      </c>
      <c r="H6589" s="11" t="str">
        <f>IFERROR(INDEX(lvl_6[],MATCH(N6589,lvl_6[ID],0),MATCH(_xlfn.CONCAT(K6589,"_",L6589,"_",M6589),lvl_6[#Headers],0)),"Нет")</f>
        <v>Нет</v>
      </c>
      <c r="I6589" s="12">
        <v>1</v>
      </c>
      <c r="J6589" s="12">
        <v>4</v>
      </c>
      <c r="K6589" s="12">
        <v>1</v>
      </c>
      <c r="L6589" s="12">
        <v>5</v>
      </c>
      <c r="M6589" s="12">
        <v>26</v>
      </c>
      <c r="N6589" s="12">
        <v>2265</v>
      </c>
      <c r="O6589" s="12">
        <f>COUNTIF($P$2:P6589,P6589)</f>
        <v>1</v>
      </c>
      <c r="P6589" s="12" t="str">
        <f t="shared" si="369"/>
        <v>14105262265</v>
      </c>
      <c r="Q6589" s="12" t="str">
        <f t="shared" si="370"/>
        <v>141052622650001</v>
      </c>
      <c r="R6589" s="20" t="s">
        <v>4917</v>
      </c>
      <c r="AB6589" s="12" t="s">
        <v>903</v>
      </c>
      <c r="AD6589" s="12" t="s">
        <v>869</v>
      </c>
      <c r="AI6589" s="12" t="s">
        <v>100</v>
      </c>
      <c r="AK6589" s="12" t="s">
        <v>100</v>
      </c>
      <c r="BN6589" s="12">
        <v>1</v>
      </c>
      <c r="BP6589" s="12" t="s">
        <v>3806</v>
      </c>
      <c r="BR6589" s="9" t="s">
        <v>100</v>
      </c>
      <c r="BS6589" s="9" t="s">
        <v>100</v>
      </c>
      <c r="BT6589" s="9" t="s">
        <v>5096</v>
      </c>
      <c r="BU6589" s="9" t="s">
        <v>5097</v>
      </c>
      <c r="BV6589" s="9" t="s">
        <v>100</v>
      </c>
      <c r="BW6589" s="9" t="s">
        <v>100</v>
      </c>
      <c r="BX6589" s="9" t="s">
        <v>100</v>
      </c>
      <c r="BY6589" s="9" t="s">
        <v>100</v>
      </c>
    </row>
    <row r="6590" spans="1:77" ht="45" x14ac:dyDescent="0.25">
      <c r="A6590" s="12">
        <v>1</v>
      </c>
      <c r="B6590" s="11" t="str">
        <f t="shared" si="368"/>
        <v>Общий расчет. Анализ даты. Анализ даты. Символические звезды. Демон пустоты. Нет</v>
      </c>
      <c r="C6590" s="11" t="str">
        <f>IFERROR(VLOOKUP(I6590,lvl_1[],2,FALSE),"Нет")</f>
        <v>Общий расчет</v>
      </c>
      <c r="D6590" s="11" t="str">
        <f>IFERROR(VLOOKUP(Rule!J6590,lvl_2[],2,FALSE),"Нет")</f>
        <v>Анализ даты</v>
      </c>
      <c r="E6590" s="11" t="str">
        <f>IFERROR(VLOOKUP(Rule!K6590,lvl_3[],2,FALSE),"Нет")</f>
        <v>Анализ даты</v>
      </c>
      <c r="F6590" s="11" t="str">
        <f>IFERROR(INDEX(lvl_4[],MATCH(L6590,lvl_4[ID],0),MATCH(TEXT(K6590,"##0"),lvl_4[#Headers],0)),"Нет")</f>
        <v>Символические звезды</v>
      </c>
      <c r="G6590" s="11" t="str">
        <f>IFERROR(INDEX(lvl_5[],MATCH(M6590,lvl_5[ID],0),MATCH(_xlfn.CONCAT(TEXT(K6590,"##0"),"_",TEXT(L6590,"##0")),lvl_5[#Headers],0)),"Нет")</f>
        <v>Демон пустоты</v>
      </c>
      <c r="H6590" s="11" t="str">
        <f>IFERROR(INDEX(lvl_6[],MATCH(N6590,lvl_6[ID],0),MATCH(_xlfn.CONCAT(K6590,"_",L6590,"_",M6590),lvl_6[#Headers],0)),"Нет")</f>
        <v>Нет</v>
      </c>
      <c r="I6590" s="12">
        <v>1</v>
      </c>
      <c r="J6590" s="12">
        <v>4</v>
      </c>
      <c r="K6590" s="12">
        <v>1</v>
      </c>
      <c r="L6590" s="12">
        <v>5</v>
      </c>
      <c r="M6590" s="12">
        <v>26</v>
      </c>
      <c r="N6590" s="12">
        <v>2266</v>
      </c>
      <c r="O6590" s="12">
        <f>COUNTIF($P$2:P6590,P6590)</f>
        <v>1</v>
      </c>
      <c r="P6590" s="12" t="str">
        <f t="shared" si="369"/>
        <v>14105262266</v>
      </c>
      <c r="Q6590" s="12" t="str">
        <f t="shared" si="370"/>
        <v>141052622660001</v>
      </c>
      <c r="R6590" s="20" t="s">
        <v>4918</v>
      </c>
      <c r="AB6590" s="12" t="s">
        <v>903</v>
      </c>
      <c r="AD6590" s="12" t="s">
        <v>867</v>
      </c>
      <c r="AI6590" s="12" t="s">
        <v>100</v>
      </c>
      <c r="AK6590" s="12" t="s">
        <v>100</v>
      </c>
      <c r="BN6590" s="12">
        <v>1</v>
      </c>
      <c r="BP6590" s="12" t="s">
        <v>3806</v>
      </c>
      <c r="BR6590" s="9" t="s">
        <v>100</v>
      </c>
      <c r="BS6590" s="9" t="s">
        <v>100</v>
      </c>
      <c r="BT6590" s="9" t="s">
        <v>5096</v>
      </c>
      <c r="BU6590" s="9" t="s">
        <v>5093</v>
      </c>
      <c r="BV6590" s="9" t="s">
        <v>100</v>
      </c>
      <c r="BW6590" s="9" t="s">
        <v>100</v>
      </c>
      <c r="BX6590" s="9" t="s">
        <v>100</v>
      </c>
      <c r="BY6590" s="9" t="s">
        <v>100</v>
      </c>
    </row>
    <row r="6591" spans="1:77" ht="45" x14ac:dyDescent="0.25">
      <c r="A6591" s="12">
        <v>1</v>
      </c>
      <c r="B6591" s="11" t="str">
        <f t="shared" si="368"/>
        <v>Общий расчет. Анализ даты. Анализ даты. Символические звезды. Демон пустоты. Нет</v>
      </c>
      <c r="C6591" s="11" t="str">
        <f>IFERROR(VLOOKUP(I6591,lvl_1[],2,FALSE),"Нет")</f>
        <v>Общий расчет</v>
      </c>
      <c r="D6591" s="11" t="str">
        <f>IFERROR(VLOOKUP(Rule!J6591,lvl_2[],2,FALSE),"Нет")</f>
        <v>Анализ даты</v>
      </c>
      <c r="E6591" s="11" t="str">
        <f>IFERROR(VLOOKUP(Rule!K6591,lvl_3[],2,FALSE),"Нет")</f>
        <v>Анализ даты</v>
      </c>
      <c r="F6591" s="11" t="str">
        <f>IFERROR(INDEX(lvl_4[],MATCH(L6591,lvl_4[ID],0),MATCH(TEXT(K6591,"##0"),lvl_4[#Headers],0)),"Нет")</f>
        <v>Символические звезды</v>
      </c>
      <c r="G6591" s="11" t="str">
        <f>IFERROR(INDEX(lvl_5[],MATCH(M6591,lvl_5[ID],0),MATCH(_xlfn.CONCAT(TEXT(K6591,"##0"),"_",TEXT(L6591,"##0")),lvl_5[#Headers],0)),"Нет")</f>
        <v>Демон пустоты</v>
      </c>
      <c r="H6591" s="11" t="str">
        <f>IFERROR(INDEX(lvl_6[],MATCH(N6591,lvl_6[ID],0),MATCH(_xlfn.CONCAT(K6591,"_",L6591,"_",M6591),lvl_6[#Headers],0)),"Нет")</f>
        <v>Нет</v>
      </c>
      <c r="I6591" s="12">
        <v>1</v>
      </c>
      <c r="J6591" s="12">
        <v>4</v>
      </c>
      <c r="K6591" s="12">
        <v>1</v>
      </c>
      <c r="L6591" s="12">
        <v>5</v>
      </c>
      <c r="M6591" s="12">
        <v>26</v>
      </c>
      <c r="N6591" s="12">
        <v>2267</v>
      </c>
      <c r="O6591" s="12">
        <f>COUNTIF($P$2:P6591,P6591)</f>
        <v>1</v>
      </c>
      <c r="P6591" s="12" t="str">
        <f t="shared" si="369"/>
        <v>14105262267</v>
      </c>
      <c r="Q6591" s="12" t="str">
        <f t="shared" si="370"/>
        <v>141052622670001</v>
      </c>
      <c r="R6591" s="20" t="s">
        <v>4919</v>
      </c>
      <c r="AB6591" s="12" t="s">
        <v>903</v>
      </c>
      <c r="AD6591" s="12" t="s">
        <v>865</v>
      </c>
      <c r="AI6591" s="12" t="s">
        <v>100</v>
      </c>
      <c r="AK6591" s="12" t="s">
        <v>100</v>
      </c>
      <c r="BN6591" s="12">
        <v>1</v>
      </c>
      <c r="BP6591" s="12" t="s">
        <v>3806</v>
      </c>
      <c r="BR6591" s="9" t="s">
        <v>100</v>
      </c>
      <c r="BS6591" s="9" t="s">
        <v>100</v>
      </c>
      <c r="BT6591" s="9" t="s">
        <v>5096</v>
      </c>
      <c r="BU6591" s="9" t="s">
        <v>5108</v>
      </c>
      <c r="BV6591" s="9" t="s">
        <v>100</v>
      </c>
      <c r="BW6591" s="9" t="s">
        <v>100</v>
      </c>
      <c r="BX6591" s="9" t="s">
        <v>100</v>
      </c>
      <c r="BY6591" s="9" t="s">
        <v>100</v>
      </c>
    </row>
    <row r="6592" spans="1:77" ht="45" x14ac:dyDescent="0.25">
      <c r="A6592" s="12">
        <v>1</v>
      </c>
      <c r="B6592" s="11" t="str">
        <f t="shared" si="368"/>
        <v>Общий расчет. Анализ даты. Анализ даты. Символические звезды. Демон пустоты. Нет</v>
      </c>
      <c r="C6592" s="11" t="str">
        <f>IFERROR(VLOOKUP(I6592,lvl_1[],2,FALSE),"Нет")</f>
        <v>Общий расчет</v>
      </c>
      <c r="D6592" s="11" t="str">
        <f>IFERROR(VLOOKUP(Rule!J6592,lvl_2[],2,FALSE),"Нет")</f>
        <v>Анализ даты</v>
      </c>
      <c r="E6592" s="11" t="str">
        <f>IFERROR(VLOOKUP(Rule!K6592,lvl_3[],2,FALSE),"Нет")</f>
        <v>Анализ даты</v>
      </c>
      <c r="F6592" s="11" t="str">
        <f>IFERROR(INDEX(lvl_4[],MATCH(L6592,lvl_4[ID],0),MATCH(TEXT(K6592,"##0"),lvl_4[#Headers],0)),"Нет")</f>
        <v>Символические звезды</v>
      </c>
      <c r="G6592" s="11" t="str">
        <f>IFERROR(INDEX(lvl_5[],MATCH(M6592,lvl_5[ID],0),MATCH(_xlfn.CONCAT(TEXT(K6592,"##0"),"_",TEXT(L6592,"##0")),lvl_5[#Headers],0)),"Нет")</f>
        <v>Демон пустоты</v>
      </c>
      <c r="H6592" s="11" t="str">
        <f>IFERROR(INDEX(lvl_6[],MATCH(N6592,lvl_6[ID],0),MATCH(_xlfn.CONCAT(K6592,"_",L6592,"_",M6592),lvl_6[#Headers],0)),"Нет")</f>
        <v>Нет</v>
      </c>
      <c r="I6592" s="12">
        <v>1</v>
      </c>
      <c r="J6592" s="12">
        <v>4</v>
      </c>
      <c r="K6592" s="12">
        <v>1</v>
      </c>
      <c r="L6592" s="12">
        <v>5</v>
      </c>
      <c r="M6592" s="12">
        <v>26</v>
      </c>
      <c r="N6592" s="12">
        <v>2268</v>
      </c>
      <c r="O6592" s="12">
        <f>COUNTIF($P$2:P6592,P6592)</f>
        <v>1</v>
      </c>
      <c r="P6592" s="12" t="str">
        <f t="shared" si="369"/>
        <v>14105262268</v>
      </c>
      <c r="Q6592" s="12" t="str">
        <f t="shared" si="370"/>
        <v>141052622680001</v>
      </c>
      <c r="R6592" s="20" t="s">
        <v>4920</v>
      </c>
      <c r="AB6592" s="12" t="s">
        <v>903</v>
      </c>
      <c r="AD6592" s="12" t="s">
        <v>863</v>
      </c>
      <c r="AI6592" s="12" t="s">
        <v>100</v>
      </c>
      <c r="AK6592" s="12" t="s">
        <v>100</v>
      </c>
      <c r="BN6592" s="12">
        <v>1</v>
      </c>
      <c r="BP6592" s="12" t="s">
        <v>3806</v>
      </c>
      <c r="BR6592" s="9" t="s">
        <v>100</v>
      </c>
      <c r="BS6592" s="9" t="s">
        <v>100</v>
      </c>
      <c r="BT6592" s="9" t="s">
        <v>5096</v>
      </c>
      <c r="BU6592" s="9" t="s">
        <v>5106</v>
      </c>
      <c r="BV6592" s="9" t="s">
        <v>100</v>
      </c>
      <c r="BW6592" s="9" t="s">
        <v>100</v>
      </c>
      <c r="BX6592" s="9" t="s">
        <v>100</v>
      </c>
      <c r="BY6592" s="9" t="s">
        <v>100</v>
      </c>
    </row>
    <row r="6593" spans="1:77" ht="45" x14ac:dyDescent="0.25">
      <c r="A6593" s="12">
        <v>1</v>
      </c>
      <c r="B6593" s="11" t="str">
        <f t="shared" si="368"/>
        <v>Общий расчет. Анализ даты. Анализ даты. Символические звезды. Демон пустоты. Нет</v>
      </c>
      <c r="C6593" s="11" t="str">
        <f>IFERROR(VLOOKUP(I6593,lvl_1[],2,FALSE),"Нет")</f>
        <v>Общий расчет</v>
      </c>
      <c r="D6593" s="11" t="str">
        <f>IFERROR(VLOOKUP(Rule!J6593,lvl_2[],2,FALSE),"Нет")</f>
        <v>Анализ даты</v>
      </c>
      <c r="E6593" s="11" t="str">
        <f>IFERROR(VLOOKUP(Rule!K6593,lvl_3[],2,FALSE),"Нет")</f>
        <v>Анализ даты</v>
      </c>
      <c r="F6593" s="11" t="str">
        <f>IFERROR(INDEX(lvl_4[],MATCH(L6593,lvl_4[ID],0),MATCH(TEXT(K6593,"##0"),lvl_4[#Headers],0)),"Нет")</f>
        <v>Символические звезды</v>
      </c>
      <c r="G6593" s="11" t="str">
        <f>IFERROR(INDEX(lvl_5[],MATCH(M6593,lvl_5[ID],0),MATCH(_xlfn.CONCAT(TEXT(K6593,"##0"),"_",TEXT(L6593,"##0")),lvl_5[#Headers],0)),"Нет")</f>
        <v>Демон пустоты</v>
      </c>
      <c r="H6593" s="11" t="str">
        <f>IFERROR(INDEX(lvl_6[],MATCH(N6593,lvl_6[ID],0),MATCH(_xlfn.CONCAT(K6593,"_",L6593,"_",M6593),lvl_6[#Headers],0)),"Нет")</f>
        <v>Нет</v>
      </c>
      <c r="I6593" s="12">
        <v>1</v>
      </c>
      <c r="J6593" s="12">
        <v>4</v>
      </c>
      <c r="K6593" s="12">
        <v>1</v>
      </c>
      <c r="L6593" s="12">
        <v>5</v>
      </c>
      <c r="M6593" s="12">
        <v>26</v>
      </c>
      <c r="N6593" s="12">
        <v>2269</v>
      </c>
      <c r="O6593" s="12">
        <f>COUNTIF($P$2:P6593,P6593)</f>
        <v>1</v>
      </c>
      <c r="P6593" s="12" t="str">
        <f t="shared" si="369"/>
        <v>14105262269</v>
      </c>
      <c r="Q6593" s="12" t="str">
        <f t="shared" si="370"/>
        <v>141052622690001</v>
      </c>
      <c r="R6593" s="20" t="s">
        <v>4921</v>
      </c>
      <c r="AB6593" s="12" t="s">
        <v>903</v>
      </c>
      <c r="AD6593" s="12" t="s">
        <v>861</v>
      </c>
      <c r="AI6593" s="12" t="s">
        <v>100</v>
      </c>
      <c r="AK6593" s="12" t="s">
        <v>100</v>
      </c>
      <c r="BN6593" s="12">
        <v>1</v>
      </c>
      <c r="BP6593" s="12" t="s">
        <v>3806</v>
      </c>
      <c r="BR6593" s="9" t="s">
        <v>100</v>
      </c>
      <c r="BS6593" s="9" t="s">
        <v>100</v>
      </c>
      <c r="BT6593" s="9" t="s">
        <v>5096</v>
      </c>
      <c r="BU6593" s="9" t="s">
        <v>5092</v>
      </c>
      <c r="BV6593" s="9" t="s">
        <v>100</v>
      </c>
      <c r="BW6593" s="9" t="s">
        <v>100</v>
      </c>
      <c r="BX6593" s="9" t="s">
        <v>100</v>
      </c>
      <c r="BY6593" s="9" t="s">
        <v>100</v>
      </c>
    </row>
    <row r="6594" spans="1:77" ht="45" x14ac:dyDescent="0.25">
      <c r="A6594" s="12">
        <v>1</v>
      </c>
      <c r="B6594" s="11" t="str">
        <f t="shared" si="368"/>
        <v>Общий расчет. Анализ даты. Анализ даты. Символические звезды. Демон пустоты. Нет</v>
      </c>
      <c r="C6594" s="11" t="str">
        <f>IFERROR(VLOOKUP(I6594,lvl_1[],2,FALSE),"Нет")</f>
        <v>Общий расчет</v>
      </c>
      <c r="D6594" s="11" t="str">
        <f>IFERROR(VLOOKUP(Rule!J6594,lvl_2[],2,FALSE),"Нет")</f>
        <v>Анализ даты</v>
      </c>
      <c r="E6594" s="11" t="str">
        <f>IFERROR(VLOOKUP(Rule!K6594,lvl_3[],2,FALSE),"Нет")</f>
        <v>Анализ даты</v>
      </c>
      <c r="F6594" s="11" t="str">
        <f>IFERROR(INDEX(lvl_4[],MATCH(L6594,lvl_4[ID],0),MATCH(TEXT(K6594,"##0"),lvl_4[#Headers],0)),"Нет")</f>
        <v>Символические звезды</v>
      </c>
      <c r="G6594" s="11" t="str">
        <f>IFERROR(INDEX(lvl_5[],MATCH(M6594,lvl_5[ID],0),MATCH(_xlfn.CONCAT(TEXT(K6594,"##0"),"_",TEXT(L6594,"##0")),lvl_5[#Headers],0)),"Нет")</f>
        <v>Демон пустоты</v>
      </c>
      <c r="H6594" s="11" t="str">
        <f>IFERROR(INDEX(lvl_6[],MATCH(N6594,lvl_6[ID],0),MATCH(_xlfn.CONCAT(K6594,"_",L6594,"_",M6594),lvl_6[#Headers],0)),"Нет")</f>
        <v>Нет</v>
      </c>
      <c r="I6594" s="12">
        <v>1</v>
      </c>
      <c r="J6594" s="12">
        <v>4</v>
      </c>
      <c r="K6594" s="12">
        <v>1</v>
      </c>
      <c r="L6594" s="12">
        <v>5</v>
      </c>
      <c r="M6594" s="12">
        <v>26</v>
      </c>
      <c r="N6594" s="12">
        <v>2270</v>
      </c>
      <c r="O6594" s="12">
        <f>COUNTIF($P$2:P6594,P6594)</f>
        <v>1</v>
      </c>
      <c r="P6594" s="12" t="str">
        <f t="shared" si="369"/>
        <v>14105262270</v>
      </c>
      <c r="Q6594" s="12" t="str">
        <f t="shared" si="370"/>
        <v>141052622700001</v>
      </c>
      <c r="R6594" s="20" t="s">
        <v>4922</v>
      </c>
      <c r="AB6594" s="12" t="s">
        <v>905</v>
      </c>
      <c r="AD6594" s="12" t="s">
        <v>860</v>
      </c>
      <c r="AI6594" s="12" t="s">
        <v>100</v>
      </c>
      <c r="AK6594" s="12" t="s">
        <v>100</v>
      </c>
      <c r="BN6594" s="12">
        <v>1</v>
      </c>
      <c r="BP6594" s="12" t="s">
        <v>3806</v>
      </c>
      <c r="BR6594" s="9" t="s">
        <v>100</v>
      </c>
      <c r="BS6594" s="9" t="s">
        <v>100</v>
      </c>
      <c r="BT6594" s="9" t="s">
        <v>5098</v>
      </c>
      <c r="BU6594" s="9" t="s">
        <v>5103</v>
      </c>
      <c r="BV6594" s="9" t="s">
        <v>100</v>
      </c>
      <c r="BW6594" s="9" t="s">
        <v>100</v>
      </c>
      <c r="BX6594" s="9" t="s">
        <v>100</v>
      </c>
      <c r="BY6594" s="9" t="s">
        <v>100</v>
      </c>
    </row>
    <row r="6595" spans="1:77" ht="45" x14ac:dyDescent="0.25">
      <c r="A6595" s="12">
        <v>1</v>
      </c>
      <c r="B6595" s="11" t="str">
        <f t="shared" si="368"/>
        <v>Общий расчет. Анализ даты. Анализ даты. Символические звезды. Демон пустоты. Нет</v>
      </c>
      <c r="C6595" s="11" t="str">
        <f>IFERROR(VLOOKUP(I6595,lvl_1[],2,FALSE),"Нет")</f>
        <v>Общий расчет</v>
      </c>
      <c r="D6595" s="11" t="str">
        <f>IFERROR(VLOOKUP(Rule!J6595,lvl_2[],2,FALSE),"Нет")</f>
        <v>Анализ даты</v>
      </c>
      <c r="E6595" s="11" t="str">
        <f>IFERROR(VLOOKUP(Rule!K6595,lvl_3[],2,FALSE),"Нет")</f>
        <v>Анализ даты</v>
      </c>
      <c r="F6595" s="11" t="str">
        <f>IFERROR(INDEX(lvl_4[],MATCH(L6595,lvl_4[ID],0),MATCH(TEXT(K6595,"##0"),lvl_4[#Headers],0)),"Нет")</f>
        <v>Символические звезды</v>
      </c>
      <c r="G6595" s="11" t="str">
        <f>IFERROR(INDEX(lvl_5[],MATCH(M6595,lvl_5[ID],0),MATCH(_xlfn.CONCAT(TEXT(K6595,"##0"),"_",TEXT(L6595,"##0")),lvl_5[#Headers],0)),"Нет")</f>
        <v>Демон пустоты</v>
      </c>
      <c r="H6595" s="11" t="str">
        <f>IFERROR(INDEX(lvl_6[],MATCH(N6595,lvl_6[ID],0),MATCH(_xlfn.CONCAT(K6595,"_",L6595,"_",M6595),lvl_6[#Headers],0)),"Нет")</f>
        <v>Нет</v>
      </c>
      <c r="I6595" s="12">
        <v>1</v>
      </c>
      <c r="J6595" s="12">
        <v>4</v>
      </c>
      <c r="K6595" s="12">
        <v>1</v>
      </c>
      <c r="L6595" s="12">
        <v>5</v>
      </c>
      <c r="M6595" s="12">
        <v>26</v>
      </c>
      <c r="N6595" s="12">
        <v>2271</v>
      </c>
      <c r="O6595" s="12">
        <f>COUNTIF($P$2:P6595,P6595)</f>
        <v>1</v>
      </c>
      <c r="P6595" s="12" t="str">
        <f t="shared" si="369"/>
        <v>14105262271</v>
      </c>
      <c r="Q6595" s="12" t="str">
        <f t="shared" si="370"/>
        <v>141052622710001</v>
      </c>
      <c r="R6595" s="20" t="s">
        <v>4923</v>
      </c>
      <c r="AB6595" s="12" t="s">
        <v>905</v>
      </c>
      <c r="AD6595" s="12" t="s">
        <v>870</v>
      </c>
      <c r="AI6595" s="12" t="s">
        <v>100</v>
      </c>
      <c r="AK6595" s="12" t="s">
        <v>100</v>
      </c>
      <c r="BN6595" s="12">
        <v>1</v>
      </c>
      <c r="BP6595" s="12" t="s">
        <v>3806</v>
      </c>
      <c r="BR6595" s="9" t="s">
        <v>100</v>
      </c>
      <c r="BS6595" s="9" t="s">
        <v>100</v>
      </c>
      <c r="BT6595" s="9" t="s">
        <v>5098</v>
      </c>
      <c r="BU6595" s="9" t="s">
        <v>5099</v>
      </c>
      <c r="BV6595" s="9" t="s">
        <v>100</v>
      </c>
      <c r="BW6595" s="9" t="s">
        <v>100</v>
      </c>
      <c r="BX6595" s="9" t="s">
        <v>100</v>
      </c>
      <c r="BY6595" s="9" t="s">
        <v>100</v>
      </c>
    </row>
    <row r="6596" spans="1:77" ht="45" x14ac:dyDescent="0.25">
      <c r="A6596" s="12">
        <v>1</v>
      </c>
      <c r="B6596" s="11" t="str">
        <f t="shared" si="368"/>
        <v>Общий расчет. Анализ даты. Анализ даты. Символические звезды. Демон пустоты. Нет</v>
      </c>
      <c r="C6596" s="11" t="str">
        <f>IFERROR(VLOOKUP(I6596,lvl_1[],2,FALSE),"Нет")</f>
        <v>Общий расчет</v>
      </c>
      <c r="D6596" s="11" t="str">
        <f>IFERROR(VLOOKUP(Rule!J6596,lvl_2[],2,FALSE),"Нет")</f>
        <v>Анализ даты</v>
      </c>
      <c r="E6596" s="11" t="str">
        <f>IFERROR(VLOOKUP(Rule!K6596,lvl_3[],2,FALSE),"Нет")</f>
        <v>Анализ даты</v>
      </c>
      <c r="F6596" s="11" t="str">
        <f>IFERROR(INDEX(lvl_4[],MATCH(L6596,lvl_4[ID],0),MATCH(TEXT(K6596,"##0"),lvl_4[#Headers],0)),"Нет")</f>
        <v>Символические звезды</v>
      </c>
      <c r="G6596" s="11" t="str">
        <f>IFERROR(INDEX(lvl_5[],MATCH(M6596,lvl_5[ID],0),MATCH(_xlfn.CONCAT(TEXT(K6596,"##0"),"_",TEXT(L6596,"##0")),lvl_5[#Headers],0)),"Нет")</f>
        <v>Демон пустоты</v>
      </c>
      <c r="H6596" s="11" t="str">
        <f>IFERROR(INDEX(lvl_6[],MATCH(N6596,lvl_6[ID],0),MATCH(_xlfn.CONCAT(K6596,"_",L6596,"_",M6596),lvl_6[#Headers],0)),"Нет")</f>
        <v>Нет</v>
      </c>
      <c r="I6596" s="12">
        <v>1</v>
      </c>
      <c r="J6596" s="12">
        <v>4</v>
      </c>
      <c r="K6596" s="12">
        <v>1</v>
      </c>
      <c r="L6596" s="12">
        <v>5</v>
      </c>
      <c r="M6596" s="12">
        <v>26</v>
      </c>
      <c r="N6596" s="12">
        <v>2272</v>
      </c>
      <c r="O6596" s="12">
        <f>COUNTIF($P$2:P6596,P6596)</f>
        <v>1</v>
      </c>
      <c r="P6596" s="12" t="str">
        <f t="shared" si="369"/>
        <v>14105262272</v>
      </c>
      <c r="Q6596" s="12" t="str">
        <f t="shared" si="370"/>
        <v>141052622720001</v>
      </c>
      <c r="R6596" s="20" t="s">
        <v>4924</v>
      </c>
      <c r="AB6596" s="12" t="s">
        <v>905</v>
      </c>
      <c r="AD6596" s="12" t="s">
        <v>868</v>
      </c>
      <c r="AI6596" s="12" t="s">
        <v>100</v>
      </c>
      <c r="AK6596" s="12" t="s">
        <v>100</v>
      </c>
      <c r="BN6596" s="12">
        <v>1</v>
      </c>
      <c r="BP6596" s="12" t="s">
        <v>3806</v>
      </c>
      <c r="BR6596" s="9" t="s">
        <v>100</v>
      </c>
      <c r="BS6596" s="9" t="s">
        <v>100</v>
      </c>
      <c r="BT6596" s="9" t="s">
        <v>5098</v>
      </c>
      <c r="BU6596" s="9" t="s">
        <v>5110</v>
      </c>
      <c r="BV6596" s="9" t="s">
        <v>100</v>
      </c>
      <c r="BW6596" s="9" t="s">
        <v>100</v>
      </c>
      <c r="BX6596" s="9" t="s">
        <v>100</v>
      </c>
      <c r="BY6596" s="9" t="s">
        <v>100</v>
      </c>
    </row>
    <row r="6597" spans="1:77" ht="45" x14ac:dyDescent="0.25">
      <c r="A6597" s="12">
        <v>1</v>
      </c>
      <c r="B6597" s="11" t="str">
        <f t="shared" si="368"/>
        <v>Общий расчет. Анализ даты. Анализ даты. Символические звезды. Демон пустоты. Нет</v>
      </c>
      <c r="C6597" s="11" t="str">
        <f>IFERROR(VLOOKUP(I6597,lvl_1[],2,FALSE),"Нет")</f>
        <v>Общий расчет</v>
      </c>
      <c r="D6597" s="11" t="str">
        <f>IFERROR(VLOOKUP(Rule!J6597,lvl_2[],2,FALSE),"Нет")</f>
        <v>Анализ даты</v>
      </c>
      <c r="E6597" s="11" t="str">
        <f>IFERROR(VLOOKUP(Rule!K6597,lvl_3[],2,FALSE),"Нет")</f>
        <v>Анализ даты</v>
      </c>
      <c r="F6597" s="11" t="str">
        <f>IFERROR(INDEX(lvl_4[],MATCH(L6597,lvl_4[ID],0),MATCH(TEXT(K6597,"##0"),lvl_4[#Headers],0)),"Нет")</f>
        <v>Символические звезды</v>
      </c>
      <c r="G6597" s="11" t="str">
        <f>IFERROR(INDEX(lvl_5[],MATCH(M6597,lvl_5[ID],0),MATCH(_xlfn.CONCAT(TEXT(K6597,"##0"),"_",TEXT(L6597,"##0")),lvl_5[#Headers],0)),"Нет")</f>
        <v>Демон пустоты</v>
      </c>
      <c r="H6597" s="11" t="str">
        <f>IFERROR(INDEX(lvl_6[],MATCH(N6597,lvl_6[ID],0),MATCH(_xlfn.CONCAT(K6597,"_",L6597,"_",M6597),lvl_6[#Headers],0)),"Нет")</f>
        <v>Нет</v>
      </c>
      <c r="I6597" s="12">
        <v>1</v>
      </c>
      <c r="J6597" s="12">
        <v>4</v>
      </c>
      <c r="K6597" s="12">
        <v>1</v>
      </c>
      <c r="L6597" s="12">
        <v>5</v>
      </c>
      <c r="M6597" s="12">
        <v>26</v>
      </c>
      <c r="N6597" s="12">
        <v>2273</v>
      </c>
      <c r="O6597" s="12">
        <f>COUNTIF($P$2:P6597,P6597)</f>
        <v>1</v>
      </c>
      <c r="P6597" s="12" t="str">
        <f t="shared" si="369"/>
        <v>14105262273</v>
      </c>
      <c r="Q6597" s="12" t="str">
        <f t="shared" si="370"/>
        <v>141052622730001</v>
      </c>
      <c r="R6597" s="20" t="s">
        <v>4925</v>
      </c>
      <c r="AB6597" s="12" t="s">
        <v>905</v>
      </c>
      <c r="AD6597" s="12" t="s">
        <v>866</v>
      </c>
      <c r="AI6597" s="12" t="s">
        <v>100</v>
      </c>
      <c r="AK6597" s="12" t="s">
        <v>100</v>
      </c>
      <c r="BN6597" s="12">
        <v>1</v>
      </c>
      <c r="BP6597" s="12" t="s">
        <v>3806</v>
      </c>
      <c r="BR6597" s="9" t="s">
        <v>100</v>
      </c>
      <c r="BS6597" s="9" t="s">
        <v>100</v>
      </c>
      <c r="BT6597" s="9" t="s">
        <v>5098</v>
      </c>
      <c r="BU6597" s="9" t="s">
        <v>5109</v>
      </c>
      <c r="BV6597" s="9" t="s">
        <v>100</v>
      </c>
      <c r="BW6597" s="9" t="s">
        <v>100</v>
      </c>
      <c r="BX6597" s="9" t="s">
        <v>100</v>
      </c>
      <c r="BY6597" s="9" t="s">
        <v>100</v>
      </c>
    </row>
    <row r="6598" spans="1:77" ht="45" x14ac:dyDescent="0.25">
      <c r="A6598" s="12">
        <v>1</v>
      </c>
      <c r="B6598" s="11" t="str">
        <f t="shared" si="368"/>
        <v>Общий расчет. Анализ даты. Анализ даты. Символические звезды. Демон пустоты. Нет</v>
      </c>
      <c r="C6598" s="11" t="str">
        <f>IFERROR(VLOOKUP(I6598,lvl_1[],2,FALSE),"Нет")</f>
        <v>Общий расчет</v>
      </c>
      <c r="D6598" s="11" t="str">
        <f>IFERROR(VLOOKUP(Rule!J6598,lvl_2[],2,FALSE),"Нет")</f>
        <v>Анализ даты</v>
      </c>
      <c r="E6598" s="11" t="str">
        <f>IFERROR(VLOOKUP(Rule!K6598,lvl_3[],2,FALSE),"Нет")</f>
        <v>Анализ даты</v>
      </c>
      <c r="F6598" s="11" t="str">
        <f>IFERROR(INDEX(lvl_4[],MATCH(L6598,lvl_4[ID],0),MATCH(TEXT(K6598,"##0"),lvl_4[#Headers],0)),"Нет")</f>
        <v>Символические звезды</v>
      </c>
      <c r="G6598" s="11" t="str">
        <f>IFERROR(INDEX(lvl_5[],MATCH(M6598,lvl_5[ID],0),MATCH(_xlfn.CONCAT(TEXT(K6598,"##0"),"_",TEXT(L6598,"##0")),lvl_5[#Headers],0)),"Нет")</f>
        <v>Демон пустоты</v>
      </c>
      <c r="H6598" s="11" t="str">
        <f>IFERROR(INDEX(lvl_6[],MATCH(N6598,lvl_6[ID],0),MATCH(_xlfn.CONCAT(K6598,"_",L6598,"_",M6598),lvl_6[#Headers],0)),"Нет")</f>
        <v>Нет</v>
      </c>
      <c r="I6598" s="12">
        <v>1</v>
      </c>
      <c r="J6598" s="12">
        <v>4</v>
      </c>
      <c r="K6598" s="12">
        <v>1</v>
      </c>
      <c r="L6598" s="12">
        <v>5</v>
      </c>
      <c r="M6598" s="12">
        <v>26</v>
      </c>
      <c r="N6598" s="12">
        <v>2274</v>
      </c>
      <c r="O6598" s="12">
        <f>COUNTIF($P$2:P6598,P6598)</f>
        <v>1</v>
      </c>
      <c r="P6598" s="12" t="str">
        <f t="shared" si="369"/>
        <v>14105262274</v>
      </c>
      <c r="Q6598" s="12" t="str">
        <f t="shared" si="370"/>
        <v>141052622740001</v>
      </c>
      <c r="R6598" s="20" t="s">
        <v>4926</v>
      </c>
      <c r="AB6598" s="12" t="s">
        <v>905</v>
      </c>
      <c r="AD6598" s="12" t="s">
        <v>864</v>
      </c>
      <c r="AI6598" s="12" t="s">
        <v>100</v>
      </c>
      <c r="AK6598" s="12" t="s">
        <v>100</v>
      </c>
      <c r="BN6598" s="12">
        <v>1</v>
      </c>
      <c r="BP6598" s="12" t="s">
        <v>3806</v>
      </c>
      <c r="BR6598" s="9" t="s">
        <v>100</v>
      </c>
      <c r="BS6598" s="9" t="s">
        <v>100</v>
      </c>
      <c r="BT6598" s="9" t="s">
        <v>5098</v>
      </c>
      <c r="BU6598" s="9" t="s">
        <v>5107</v>
      </c>
      <c r="BV6598" s="9" t="s">
        <v>100</v>
      </c>
      <c r="BW6598" s="9" t="s">
        <v>100</v>
      </c>
      <c r="BX6598" s="9" t="s">
        <v>100</v>
      </c>
      <c r="BY6598" s="9" t="s">
        <v>100</v>
      </c>
    </row>
    <row r="6599" spans="1:77" ht="45" x14ac:dyDescent="0.25">
      <c r="A6599" s="12">
        <v>1</v>
      </c>
      <c r="B6599" s="11" t="str">
        <f t="shared" si="368"/>
        <v>Общий расчет. Анализ даты. Анализ даты. Символические звезды. Демон пустоты. Нет</v>
      </c>
      <c r="C6599" s="11" t="str">
        <f>IFERROR(VLOOKUP(I6599,lvl_1[],2,FALSE),"Нет")</f>
        <v>Общий расчет</v>
      </c>
      <c r="D6599" s="11" t="str">
        <f>IFERROR(VLOOKUP(Rule!J6599,lvl_2[],2,FALSE),"Нет")</f>
        <v>Анализ даты</v>
      </c>
      <c r="E6599" s="11" t="str">
        <f>IFERROR(VLOOKUP(Rule!K6599,lvl_3[],2,FALSE),"Нет")</f>
        <v>Анализ даты</v>
      </c>
      <c r="F6599" s="11" t="str">
        <f>IFERROR(INDEX(lvl_4[],MATCH(L6599,lvl_4[ID],0),MATCH(TEXT(K6599,"##0"),lvl_4[#Headers],0)),"Нет")</f>
        <v>Символические звезды</v>
      </c>
      <c r="G6599" s="11" t="str">
        <f>IFERROR(INDEX(lvl_5[],MATCH(M6599,lvl_5[ID],0),MATCH(_xlfn.CONCAT(TEXT(K6599,"##0"),"_",TEXT(L6599,"##0")),lvl_5[#Headers],0)),"Нет")</f>
        <v>Демон пустоты</v>
      </c>
      <c r="H6599" s="11" t="str">
        <f>IFERROR(INDEX(lvl_6[],MATCH(N6599,lvl_6[ID],0),MATCH(_xlfn.CONCAT(K6599,"_",L6599,"_",M6599),lvl_6[#Headers],0)),"Нет")</f>
        <v>Нет</v>
      </c>
      <c r="I6599" s="12">
        <v>1</v>
      </c>
      <c r="J6599" s="12">
        <v>4</v>
      </c>
      <c r="K6599" s="12">
        <v>1</v>
      </c>
      <c r="L6599" s="12">
        <v>5</v>
      </c>
      <c r="M6599" s="12">
        <v>26</v>
      </c>
      <c r="N6599" s="12">
        <v>2275</v>
      </c>
      <c r="O6599" s="12">
        <f>COUNTIF($P$2:P6599,P6599)</f>
        <v>1</v>
      </c>
      <c r="P6599" s="12" t="str">
        <f t="shared" si="369"/>
        <v>14105262275</v>
      </c>
      <c r="Q6599" s="12" t="str">
        <f t="shared" si="370"/>
        <v>141052622750001</v>
      </c>
      <c r="R6599" s="20" t="s">
        <v>4927</v>
      </c>
      <c r="AB6599" s="12" t="s">
        <v>905</v>
      </c>
      <c r="AD6599" s="12" t="s">
        <v>862</v>
      </c>
      <c r="AI6599" s="12" t="s">
        <v>100</v>
      </c>
      <c r="AK6599" s="12" t="s">
        <v>100</v>
      </c>
      <c r="BN6599" s="12">
        <v>1</v>
      </c>
      <c r="BP6599" s="12" t="s">
        <v>3806</v>
      </c>
      <c r="BR6599" s="9" t="s">
        <v>100</v>
      </c>
      <c r="BS6599" s="9" t="s">
        <v>100</v>
      </c>
      <c r="BT6599" s="9" t="s">
        <v>5098</v>
      </c>
      <c r="BU6599" s="9" t="s">
        <v>5105</v>
      </c>
      <c r="BV6599" s="9" t="s">
        <v>100</v>
      </c>
      <c r="BW6599" s="9" t="s">
        <v>100</v>
      </c>
      <c r="BX6599" s="9" t="s">
        <v>100</v>
      </c>
      <c r="BY6599" s="9" t="s">
        <v>100</v>
      </c>
    </row>
    <row r="6600" spans="1:77" ht="45" x14ac:dyDescent="0.25">
      <c r="A6600" s="12">
        <v>1</v>
      </c>
      <c r="B6600" s="11" t="str">
        <f t="shared" si="368"/>
        <v>Общий расчет. Анализ даты. Анализ даты. Символические звезды. Демон пустоты. Нет</v>
      </c>
      <c r="C6600" s="11" t="str">
        <f>IFERROR(VLOOKUP(I6600,lvl_1[],2,FALSE),"Нет")</f>
        <v>Общий расчет</v>
      </c>
      <c r="D6600" s="11" t="str">
        <f>IFERROR(VLOOKUP(Rule!J6600,lvl_2[],2,FALSE),"Нет")</f>
        <v>Анализ даты</v>
      </c>
      <c r="E6600" s="11" t="str">
        <f>IFERROR(VLOOKUP(Rule!K6600,lvl_3[],2,FALSE),"Нет")</f>
        <v>Анализ даты</v>
      </c>
      <c r="F6600" s="11" t="str">
        <f>IFERROR(INDEX(lvl_4[],MATCH(L6600,lvl_4[ID],0),MATCH(TEXT(K6600,"##0"),lvl_4[#Headers],0)),"Нет")</f>
        <v>Символические звезды</v>
      </c>
      <c r="G6600" s="11" t="str">
        <f>IFERROR(INDEX(lvl_5[],MATCH(M6600,lvl_5[ID],0),MATCH(_xlfn.CONCAT(TEXT(K6600,"##0"),"_",TEXT(L6600,"##0")),lvl_5[#Headers],0)),"Нет")</f>
        <v>Демон пустоты</v>
      </c>
      <c r="H6600" s="11" t="str">
        <f>IFERROR(INDEX(lvl_6[],MATCH(N6600,lvl_6[ID],0),MATCH(_xlfn.CONCAT(K6600,"_",L6600,"_",M6600),lvl_6[#Headers],0)),"Нет")</f>
        <v>Нет</v>
      </c>
      <c r="I6600" s="12">
        <v>1</v>
      </c>
      <c r="J6600" s="12">
        <v>4</v>
      </c>
      <c r="K6600" s="12">
        <v>1</v>
      </c>
      <c r="L6600" s="12">
        <v>5</v>
      </c>
      <c r="M6600" s="12">
        <v>26</v>
      </c>
      <c r="N6600" s="12">
        <v>2276</v>
      </c>
      <c r="O6600" s="12">
        <f>COUNTIF($P$2:P6600,P6600)</f>
        <v>1</v>
      </c>
      <c r="P6600" s="12" t="str">
        <f t="shared" si="369"/>
        <v>14105262276</v>
      </c>
      <c r="Q6600" s="12" t="str">
        <f t="shared" si="370"/>
        <v>141052622760001</v>
      </c>
      <c r="R6600" s="20" t="s">
        <v>4928</v>
      </c>
      <c r="AB6600" s="12" t="s">
        <v>907</v>
      </c>
      <c r="AD6600" s="12" t="s">
        <v>861</v>
      </c>
      <c r="AI6600" s="12" t="s">
        <v>100</v>
      </c>
      <c r="AK6600" s="12" t="s">
        <v>100</v>
      </c>
      <c r="BN6600" s="12">
        <v>1</v>
      </c>
      <c r="BP6600" s="12" t="s">
        <v>3806</v>
      </c>
      <c r="BR6600" s="9" t="s">
        <v>100</v>
      </c>
      <c r="BS6600" s="9" t="s">
        <v>100</v>
      </c>
      <c r="BT6600" s="9" t="s">
        <v>5100</v>
      </c>
      <c r="BU6600" s="9" t="s">
        <v>5092</v>
      </c>
      <c r="BV6600" s="9" t="s">
        <v>100</v>
      </c>
      <c r="BW6600" s="9" t="s">
        <v>100</v>
      </c>
      <c r="BX6600" s="9" t="s">
        <v>100</v>
      </c>
      <c r="BY6600" s="9" t="s">
        <v>100</v>
      </c>
    </row>
    <row r="6601" spans="1:77" ht="45" x14ac:dyDescent="0.25">
      <c r="A6601" s="12">
        <v>1</v>
      </c>
      <c r="B6601" s="11" t="str">
        <f t="shared" si="368"/>
        <v>Общий расчет. Анализ даты. Анализ даты. Символические звезды. Демон пустоты. Нет</v>
      </c>
      <c r="C6601" s="11" t="str">
        <f>IFERROR(VLOOKUP(I6601,lvl_1[],2,FALSE),"Нет")</f>
        <v>Общий расчет</v>
      </c>
      <c r="D6601" s="11" t="str">
        <f>IFERROR(VLOOKUP(Rule!J6601,lvl_2[],2,FALSE),"Нет")</f>
        <v>Анализ даты</v>
      </c>
      <c r="E6601" s="11" t="str">
        <f>IFERROR(VLOOKUP(Rule!K6601,lvl_3[],2,FALSE),"Нет")</f>
        <v>Анализ даты</v>
      </c>
      <c r="F6601" s="11" t="str">
        <f>IFERROR(INDEX(lvl_4[],MATCH(L6601,lvl_4[ID],0),MATCH(TEXT(K6601,"##0"),lvl_4[#Headers],0)),"Нет")</f>
        <v>Символические звезды</v>
      </c>
      <c r="G6601" s="11" t="str">
        <f>IFERROR(INDEX(lvl_5[],MATCH(M6601,lvl_5[ID],0),MATCH(_xlfn.CONCAT(TEXT(K6601,"##0"),"_",TEXT(L6601,"##0")),lvl_5[#Headers],0)),"Нет")</f>
        <v>Демон пустоты</v>
      </c>
      <c r="H6601" s="11" t="str">
        <f>IFERROR(INDEX(lvl_6[],MATCH(N6601,lvl_6[ID],0),MATCH(_xlfn.CONCAT(K6601,"_",L6601,"_",M6601),lvl_6[#Headers],0)),"Нет")</f>
        <v>Нет</v>
      </c>
      <c r="I6601" s="12">
        <v>1</v>
      </c>
      <c r="J6601" s="12">
        <v>4</v>
      </c>
      <c r="K6601" s="12">
        <v>1</v>
      </c>
      <c r="L6601" s="12">
        <v>5</v>
      </c>
      <c r="M6601" s="12">
        <v>26</v>
      </c>
      <c r="N6601" s="12">
        <v>2277</v>
      </c>
      <c r="O6601" s="12">
        <f>COUNTIF($P$2:P6601,P6601)</f>
        <v>1</v>
      </c>
      <c r="P6601" s="12" t="str">
        <f t="shared" si="369"/>
        <v>14105262277</v>
      </c>
      <c r="Q6601" s="12" t="str">
        <f t="shared" si="370"/>
        <v>141052622770001</v>
      </c>
      <c r="R6601" s="20" t="s">
        <v>4929</v>
      </c>
      <c r="AB6601" s="12" t="s">
        <v>907</v>
      </c>
      <c r="AD6601" s="12" t="s">
        <v>859</v>
      </c>
      <c r="AI6601" s="12" t="s">
        <v>100</v>
      </c>
      <c r="AK6601" s="12" t="s">
        <v>100</v>
      </c>
      <c r="BN6601" s="12">
        <v>1</v>
      </c>
      <c r="BP6601" s="12" t="s">
        <v>3806</v>
      </c>
      <c r="BR6601" s="9" t="s">
        <v>100</v>
      </c>
      <c r="BS6601" s="9" t="s">
        <v>100</v>
      </c>
      <c r="BT6601" s="9" t="s">
        <v>5100</v>
      </c>
      <c r="BU6601" s="9" t="s">
        <v>5101</v>
      </c>
      <c r="BV6601" s="9" t="s">
        <v>100</v>
      </c>
      <c r="BW6601" s="9" t="s">
        <v>100</v>
      </c>
      <c r="BX6601" s="9" t="s">
        <v>100</v>
      </c>
      <c r="BY6601" s="9" t="s">
        <v>100</v>
      </c>
    </row>
    <row r="6602" spans="1:77" ht="45" x14ac:dyDescent="0.25">
      <c r="A6602" s="12">
        <v>1</v>
      </c>
      <c r="B6602" s="11" t="str">
        <f t="shared" si="368"/>
        <v>Общий расчет. Анализ даты. Анализ даты. Символические звезды. Демон пустоты. Нет</v>
      </c>
      <c r="C6602" s="11" t="str">
        <f>IFERROR(VLOOKUP(I6602,lvl_1[],2,FALSE),"Нет")</f>
        <v>Общий расчет</v>
      </c>
      <c r="D6602" s="11" t="str">
        <f>IFERROR(VLOOKUP(Rule!J6602,lvl_2[],2,FALSE),"Нет")</f>
        <v>Анализ даты</v>
      </c>
      <c r="E6602" s="11" t="str">
        <f>IFERROR(VLOOKUP(Rule!K6602,lvl_3[],2,FALSE),"Нет")</f>
        <v>Анализ даты</v>
      </c>
      <c r="F6602" s="11" t="str">
        <f>IFERROR(INDEX(lvl_4[],MATCH(L6602,lvl_4[ID],0),MATCH(TEXT(K6602,"##0"),lvl_4[#Headers],0)),"Нет")</f>
        <v>Символические звезды</v>
      </c>
      <c r="G6602" s="11" t="str">
        <f>IFERROR(INDEX(lvl_5[],MATCH(M6602,lvl_5[ID],0),MATCH(_xlfn.CONCAT(TEXT(K6602,"##0"),"_",TEXT(L6602,"##0")),lvl_5[#Headers],0)),"Нет")</f>
        <v>Демон пустоты</v>
      </c>
      <c r="H6602" s="11" t="str">
        <f>IFERROR(INDEX(lvl_6[],MATCH(N6602,lvl_6[ID],0),MATCH(_xlfn.CONCAT(K6602,"_",L6602,"_",M6602),lvl_6[#Headers],0)),"Нет")</f>
        <v>Нет</v>
      </c>
      <c r="I6602" s="12">
        <v>1</v>
      </c>
      <c r="J6602" s="12">
        <v>4</v>
      </c>
      <c r="K6602" s="12">
        <v>1</v>
      </c>
      <c r="L6602" s="12">
        <v>5</v>
      </c>
      <c r="M6602" s="12">
        <v>26</v>
      </c>
      <c r="N6602" s="12">
        <v>2278</v>
      </c>
      <c r="O6602" s="12">
        <f>COUNTIF($P$2:P6602,P6602)</f>
        <v>1</v>
      </c>
      <c r="P6602" s="12" t="str">
        <f t="shared" si="369"/>
        <v>14105262278</v>
      </c>
      <c r="Q6602" s="12" t="str">
        <f t="shared" si="370"/>
        <v>141052622780001</v>
      </c>
      <c r="R6602" s="20" t="s">
        <v>4930</v>
      </c>
      <c r="AB6602" s="12" t="s">
        <v>907</v>
      </c>
      <c r="AD6602" s="12" t="s">
        <v>869</v>
      </c>
      <c r="AI6602" s="12" t="s">
        <v>100</v>
      </c>
      <c r="AK6602" s="12" t="s">
        <v>100</v>
      </c>
      <c r="BN6602" s="12">
        <v>1</v>
      </c>
      <c r="BP6602" s="12" t="s">
        <v>3806</v>
      </c>
      <c r="BR6602" s="9" t="s">
        <v>100</v>
      </c>
      <c r="BS6602" s="9" t="s">
        <v>100</v>
      </c>
      <c r="BT6602" s="9" t="s">
        <v>5100</v>
      </c>
      <c r="BU6602" s="9" t="s">
        <v>5097</v>
      </c>
      <c r="BV6602" s="9" t="s">
        <v>100</v>
      </c>
      <c r="BW6602" s="9" t="s">
        <v>100</v>
      </c>
      <c r="BX6602" s="9" t="s">
        <v>100</v>
      </c>
      <c r="BY6602" s="9" t="s">
        <v>100</v>
      </c>
    </row>
    <row r="6603" spans="1:77" ht="45" x14ac:dyDescent="0.25">
      <c r="A6603" s="12">
        <v>1</v>
      </c>
      <c r="B6603" s="11" t="str">
        <f t="shared" si="368"/>
        <v>Общий расчет. Анализ даты. Анализ даты. Символические звезды. Демон пустоты. Нет</v>
      </c>
      <c r="C6603" s="11" t="str">
        <f>IFERROR(VLOOKUP(I6603,lvl_1[],2,FALSE),"Нет")</f>
        <v>Общий расчет</v>
      </c>
      <c r="D6603" s="11" t="str">
        <f>IFERROR(VLOOKUP(Rule!J6603,lvl_2[],2,FALSE),"Нет")</f>
        <v>Анализ даты</v>
      </c>
      <c r="E6603" s="11" t="str">
        <f>IFERROR(VLOOKUP(Rule!K6603,lvl_3[],2,FALSE),"Нет")</f>
        <v>Анализ даты</v>
      </c>
      <c r="F6603" s="11" t="str">
        <f>IFERROR(INDEX(lvl_4[],MATCH(L6603,lvl_4[ID],0),MATCH(TEXT(K6603,"##0"),lvl_4[#Headers],0)),"Нет")</f>
        <v>Символические звезды</v>
      </c>
      <c r="G6603" s="11" t="str">
        <f>IFERROR(INDEX(lvl_5[],MATCH(M6603,lvl_5[ID],0),MATCH(_xlfn.CONCAT(TEXT(K6603,"##0"),"_",TEXT(L6603,"##0")),lvl_5[#Headers],0)),"Нет")</f>
        <v>Демон пустоты</v>
      </c>
      <c r="H6603" s="11" t="str">
        <f>IFERROR(INDEX(lvl_6[],MATCH(N6603,lvl_6[ID],0),MATCH(_xlfn.CONCAT(K6603,"_",L6603,"_",M6603),lvl_6[#Headers],0)),"Нет")</f>
        <v>Нет</v>
      </c>
      <c r="I6603" s="12">
        <v>1</v>
      </c>
      <c r="J6603" s="12">
        <v>4</v>
      </c>
      <c r="K6603" s="12">
        <v>1</v>
      </c>
      <c r="L6603" s="12">
        <v>5</v>
      </c>
      <c r="M6603" s="12">
        <v>26</v>
      </c>
      <c r="N6603" s="12">
        <v>2279</v>
      </c>
      <c r="O6603" s="12">
        <f>COUNTIF($P$2:P6603,P6603)</f>
        <v>1</v>
      </c>
      <c r="P6603" s="12" t="str">
        <f t="shared" si="369"/>
        <v>14105262279</v>
      </c>
      <c r="Q6603" s="12" t="str">
        <f t="shared" si="370"/>
        <v>141052622790001</v>
      </c>
      <c r="R6603" s="20" t="s">
        <v>4931</v>
      </c>
      <c r="AB6603" s="12" t="s">
        <v>907</v>
      </c>
      <c r="AD6603" s="12" t="s">
        <v>867</v>
      </c>
      <c r="AI6603" s="12" t="s">
        <v>100</v>
      </c>
      <c r="AK6603" s="12" t="s">
        <v>100</v>
      </c>
      <c r="BN6603" s="12">
        <v>1</v>
      </c>
      <c r="BP6603" s="12" t="s">
        <v>3806</v>
      </c>
      <c r="BR6603" s="9" t="s">
        <v>100</v>
      </c>
      <c r="BS6603" s="9" t="s">
        <v>100</v>
      </c>
      <c r="BT6603" s="9" t="s">
        <v>5100</v>
      </c>
      <c r="BU6603" s="9" t="s">
        <v>5093</v>
      </c>
      <c r="BV6603" s="9" t="s">
        <v>100</v>
      </c>
      <c r="BW6603" s="9" t="s">
        <v>100</v>
      </c>
      <c r="BX6603" s="9" t="s">
        <v>100</v>
      </c>
      <c r="BY6603" s="9" t="s">
        <v>100</v>
      </c>
    </row>
    <row r="6604" spans="1:77" ht="45" x14ac:dyDescent="0.25">
      <c r="A6604" s="12">
        <v>1</v>
      </c>
      <c r="B6604" s="11" t="str">
        <f t="shared" si="368"/>
        <v>Общий расчет. Анализ даты. Анализ даты. Символические звезды. Демон пустоты. Нет</v>
      </c>
      <c r="C6604" s="11" t="str">
        <f>IFERROR(VLOOKUP(I6604,lvl_1[],2,FALSE),"Нет")</f>
        <v>Общий расчет</v>
      </c>
      <c r="D6604" s="11" t="str">
        <f>IFERROR(VLOOKUP(Rule!J6604,lvl_2[],2,FALSE),"Нет")</f>
        <v>Анализ даты</v>
      </c>
      <c r="E6604" s="11" t="str">
        <f>IFERROR(VLOOKUP(Rule!K6604,lvl_3[],2,FALSE),"Нет")</f>
        <v>Анализ даты</v>
      </c>
      <c r="F6604" s="11" t="str">
        <f>IFERROR(INDEX(lvl_4[],MATCH(L6604,lvl_4[ID],0),MATCH(TEXT(K6604,"##0"),lvl_4[#Headers],0)),"Нет")</f>
        <v>Символические звезды</v>
      </c>
      <c r="G6604" s="11" t="str">
        <f>IFERROR(INDEX(lvl_5[],MATCH(M6604,lvl_5[ID],0),MATCH(_xlfn.CONCAT(TEXT(K6604,"##0"),"_",TEXT(L6604,"##0")),lvl_5[#Headers],0)),"Нет")</f>
        <v>Демон пустоты</v>
      </c>
      <c r="H6604" s="11" t="str">
        <f>IFERROR(INDEX(lvl_6[],MATCH(N6604,lvl_6[ID],0),MATCH(_xlfn.CONCAT(K6604,"_",L6604,"_",M6604),lvl_6[#Headers],0)),"Нет")</f>
        <v>Нет</v>
      </c>
      <c r="I6604" s="12">
        <v>1</v>
      </c>
      <c r="J6604" s="12">
        <v>4</v>
      </c>
      <c r="K6604" s="12">
        <v>1</v>
      </c>
      <c r="L6604" s="12">
        <v>5</v>
      </c>
      <c r="M6604" s="12">
        <v>26</v>
      </c>
      <c r="N6604" s="12">
        <v>2280</v>
      </c>
      <c r="O6604" s="12">
        <f>COUNTIF($P$2:P6604,P6604)</f>
        <v>1</v>
      </c>
      <c r="P6604" s="12" t="str">
        <f t="shared" si="369"/>
        <v>14105262280</v>
      </c>
      <c r="Q6604" s="12" t="str">
        <f t="shared" si="370"/>
        <v>141052622800001</v>
      </c>
      <c r="R6604" s="20" t="s">
        <v>4932</v>
      </c>
      <c r="AB6604" s="12" t="s">
        <v>907</v>
      </c>
      <c r="AD6604" s="12" t="s">
        <v>865</v>
      </c>
      <c r="AI6604" s="12" t="s">
        <v>100</v>
      </c>
      <c r="AK6604" s="12" t="s">
        <v>100</v>
      </c>
      <c r="BN6604" s="12">
        <v>1</v>
      </c>
      <c r="BP6604" s="12" t="s">
        <v>3806</v>
      </c>
      <c r="BR6604" s="9" t="s">
        <v>100</v>
      </c>
      <c r="BS6604" s="9" t="s">
        <v>100</v>
      </c>
      <c r="BT6604" s="9" t="s">
        <v>5100</v>
      </c>
      <c r="BU6604" s="9" t="s">
        <v>5108</v>
      </c>
      <c r="BV6604" s="9" t="s">
        <v>100</v>
      </c>
      <c r="BW6604" s="9" t="s">
        <v>100</v>
      </c>
      <c r="BX6604" s="9" t="s">
        <v>100</v>
      </c>
      <c r="BY6604" s="9" t="s">
        <v>100</v>
      </c>
    </row>
    <row r="6605" spans="1:77" ht="45" x14ac:dyDescent="0.25">
      <c r="A6605" s="12">
        <v>1</v>
      </c>
      <c r="B6605" s="11" t="str">
        <f t="shared" si="368"/>
        <v>Общий расчет. Анализ даты. Анализ даты. Символические звезды. Демон пустоты. Нет</v>
      </c>
      <c r="C6605" s="11" t="str">
        <f>IFERROR(VLOOKUP(I6605,lvl_1[],2,FALSE),"Нет")</f>
        <v>Общий расчет</v>
      </c>
      <c r="D6605" s="11" t="str">
        <f>IFERROR(VLOOKUP(Rule!J6605,lvl_2[],2,FALSE),"Нет")</f>
        <v>Анализ даты</v>
      </c>
      <c r="E6605" s="11" t="str">
        <f>IFERROR(VLOOKUP(Rule!K6605,lvl_3[],2,FALSE),"Нет")</f>
        <v>Анализ даты</v>
      </c>
      <c r="F6605" s="11" t="str">
        <f>IFERROR(INDEX(lvl_4[],MATCH(L6605,lvl_4[ID],0),MATCH(TEXT(K6605,"##0"),lvl_4[#Headers],0)),"Нет")</f>
        <v>Символические звезды</v>
      </c>
      <c r="G6605" s="11" t="str">
        <f>IFERROR(INDEX(lvl_5[],MATCH(M6605,lvl_5[ID],0),MATCH(_xlfn.CONCAT(TEXT(K6605,"##0"),"_",TEXT(L6605,"##0")),lvl_5[#Headers],0)),"Нет")</f>
        <v>Демон пустоты</v>
      </c>
      <c r="H6605" s="11" t="str">
        <f>IFERROR(INDEX(lvl_6[],MATCH(N6605,lvl_6[ID],0),MATCH(_xlfn.CONCAT(K6605,"_",L6605,"_",M6605),lvl_6[#Headers],0)),"Нет")</f>
        <v>Нет</v>
      </c>
      <c r="I6605" s="12">
        <v>1</v>
      </c>
      <c r="J6605" s="12">
        <v>4</v>
      </c>
      <c r="K6605" s="12">
        <v>1</v>
      </c>
      <c r="L6605" s="12">
        <v>5</v>
      </c>
      <c r="M6605" s="12">
        <v>26</v>
      </c>
      <c r="N6605" s="12">
        <v>2281</v>
      </c>
      <c r="O6605" s="12">
        <f>COUNTIF($P$2:P6605,P6605)</f>
        <v>1</v>
      </c>
      <c r="P6605" s="12" t="str">
        <f t="shared" si="369"/>
        <v>14105262281</v>
      </c>
      <c r="Q6605" s="12" t="str">
        <f t="shared" si="370"/>
        <v>141052622810001</v>
      </c>
      <c r="R6605" s="20" t="s">
        <v>4933</v>
      </c>
      <c r="AB6605" s="12" t="s">
        <v>907</v>
      </c>
      <c r="AD6605" s="12" t="s">
        <v>863</v>
      </c>
      <c r="AI6605" s="12" t="s">
        <v>100</v>
      </c>
      <c r="AK6605" s="12" t="s">
        <v>100</v>
      </c>
      <c r="BN6605" s="12">
        <v>1</v>
      </c>
      <c r="BP6605" s="12" t="s">
        <v>3806</v>
      </c>
      <c r="BR6605" s="9" t="s">
        <v>100</v>
      </c>
      <c r="BS6605" s="9" t="s">
        <v>100</v>
      </c>
      <c r="BT6605" s="9" t="s">
        <v>5100</v>
      </c>
      <c r="BU6605" s="9" t="s">
        <v>5106</v>
      </c>
      <c r="BV6605" s="9" t="s">
        <v>100</v>
      </c>
      <c r="BW6605" s="9" t="s">
        <v>100</v>
      </c>
      <c r="BX6605" s="9" t="s">
        <v>100</v>
      </c>
      <c r="BY6605" s="9" t="s">
        <v>100</v>
      </c>
    </row>
    <row r="6606" spans="1:77" ht="45" x14ac:dyDescent="0.25">
      <c r="A6606" s="12">
        <v>1</v>
      </c>
      <c r="B6606" s="11" t="str">
        <f t="shared" si="368"/>
        <v>Общий расчет. Анализ даты. Анализ даты. Символические звезды. Демон пустоты. Нет</v>
      </c>
      <c r="C6606" s="11" t="str">
        <f>IFERROR(VLOOKUP(I6606,lvl_1[],2,FALSE),"Нет")</f>
        <v>Общий расчет</v>
      </c>
      <c r="D6606" s="11" t="str">
        <f>IFERROR(VLOOKUP(Rule!J6606,lvl_2[],2,FALSE),"Нет")</f>
        <v>Анализ даты</v>
      </c>
      <c r="E6606" s="11" t="str">
        <f>IFERROR(VLOOKUP(Rule!K6606,lvl_3[],2,FALSE),"Нет")</f>
        <v>Анализ даты</v>
      </c>
      <c r="F6606" s="11" t="str">
        <f>IFERROR(INDEX(lvl_4[],MATCH(L6606,lvl_4[ID],0),MATCH(TEXT(K6606,"##0"),lvl_4[#Headers],0)),"Нет")</f>
        <v>Символические звезды</v>
      </c>
      <c r="G6606" s="11" t="str">
        <f>IFERROR(INDEX(lvl_5[],MATCH(M6606,lvl_5[ID],0),MATCH(_xlfn.CONCAT(TEXT(K6606,"##0"),"_",TEXT(L6606,"##0")),lvl_5[#Headers],0)),"Нет")</f>
        <v>Демон пустоты</v>
      </c>
      <c r="H6606" s="11" t="str">
        <f>IFERROR(INDEX(lvl_6[],MATCH(N6606,lvl_6[ID],0),MATCH(_xlfn.CONCAT(K6606,"_",L6606,"_",M6606),lvl_6[#Headers],0)),"Нет")</f>
        <v>Нет</v>
      </c>
      <c r="I6606" s="12">
        <v>1</v>
      </c>
      <c r="J6606" s="12">
        <v>4</v>
      </c>
      <c r="K6606" s="12">
        <v>1</v>
      </c>
      <c r="L6606" s="12">
        <v>5</v>
      </c>
      <c r="M6606" s="12">
        <v>26</v>
      </c>
      <c r="N6606" s="12">
        <v>2282</v>
      </c>
      <c r="O6606" s="12">
        <f>COUNTIF($P$2:P6606,P6606)</f>
        <v>1</v>
      </c>
      <c r="P6606" s="12" t="str">
        <f t="shared" si="369"/>
        <v>14105262282</v>
      </c>
      <c r="Q6606" s="12" t="str">
        <f t="shared" si="370"/>
        <v>141052622820001</v>
      </c>
      <c r="R6606" s="20" t="s">
        <v>4934</v>
      </c>
      <c r="AB6606" s="12" t="s">
        <v>908</v>
      </c>
      <c r="AD6606" s="12" t="s">
        <v>862</v>
      </c>
      <c r="AI6606" s="12" t="s">
        <v>100</v>
      </c>
      <c r="AK6606" s="12" t="s">
        <v>100</v>
      </c>
      <c r="BN6606" s="12">
        <v>1</v>
      </c>
      <c r="BP6606" s="12" t="s">
        <v>3806</v>
      </c>
      <c r="BR6606" s="9" t="s">
        <v>100</v>
      </c>
      <c r="BS6606" s="9" t="s">
        <v>100</v>
      </c>
      <c r="BT6606" s="9" t="s">
        <v>5113</v>
      </c>
      <c r="BU6606" s="9" t="s">
        <v>5105</v>
      </c>
      <c r="BV6606" s="9" t="s">
        <v>100</v>
      </c>
      <c r="BW6606" s="9" t="s">
        <v>100</v>
      </c>
      <c r="BX6606" s="9" t="s">
        <v>100</v>
      </c>
      <c r="BY6606" s="9" t="s">
        <v>100</v>
      </c>
    </row>
    <row r="6607" spans="1:77" ht="45" x14ac:dyDescent="0.25">
      <c r="A6607" s="12">
        <v>1</v>
      </c>
      <c r="B6607" s="11" t="str">
        <f t="shared" si="368"/>
        <v>Общий расчет. Анализ даты. Анализ даты. Символические звезды. Демон пустоты. Нет</v>
      </c>
      <c r="C6607" s="11" t="str">
        <f>IFERROR(VLOOKUP(I6607,lvl_1[],2,FALSE),"Нет")</f>
        <v>Общий расчет</v>
      </c>
      <c r="D6607" s="11" t="str">
        <f>IFERROR(VLOOKUP(Rule!J6607,lvl_2[],2,FALSE),"Нет")</f>
        <v>Анализ даты</v>
      </c>
      <c r="E6607" s="11" t="str">
        <f>IFERROR(VLOOKUP(Rule!K6607,lvl_3[],2,FALSE),"Нет")</f>
        <v>Анализ даты</v>
      </c>
      <c r="F6607" s="11" t="str">
        <f>IFERROR(INDEX(lvl_4[],MATCH(L6607,lvl_4[ID],0),MATCH(TEXT(K6607,"##0"),lvl_4[#Headers],0)),"Нет")</f>
        <v>Символические звезды</v>
      </c>
      <c r="G6607" s="11" t="str">
        <f>IFERROR(INDEX(lvl_5[],MATCH(M6607,lvl_5[ID],0),MATCH(_xlfn.CONCAT(TEXT(K6607,"##0"),"_",TEXT(L6607,"##0")),lvl_5[#Headers],0)),"Нет")</f>
        <v>Демон пустоты</v>
      </c>
      <c r="H6607" s="11" t="str">
        <f>IFERROR(INDEX(lvl_6[],MATCH(N6607,lvl_6[ID],0),MATCH(_xlfn.CONCAT(K6607,"_",L6607,"_",M6607),lvl_6[#Headers],0)),"Нет")</f>
        <v>Нет</v>
      </c>
      <c r="I6607" s="12">
        <v>1</v>
      </c>
      <c r="J6607" s="12">
        <v>4</v>
      </c>
      <c r="K6607" s="12">
        <v>1</v>
      </c>
      <c r="L6607" s="12">
        <v>5</v>
      </c>
      <c r="M6607" s="12">
        <v>26</v>
      </c>
      <c r="N6607" s="12">
        <v>2283</v>
      </c>
      <c r="O6607" s="12">
        <f>COUNTIF($P$2:P6607,P6607)</f>
        <v>1</v>
      </c>
      <c r="P6607" s="12" t="str">
        <f t="shared" si="369"/>
        <v>14105262283</v>
      </c>
      <c r="Q6607" s="12" t="str">
        <f t="shared" si="370"/>
        <v>141052622830001</v>
      </c>
      <c r="R6607" s="20" t="s">
        <v>4935</v>
      </c>
      <c r="AB6607" s="12" t="s">
        <v>908</v>
      </c>
      <c r="AD6607" s="12" t="s">
        <v>860</v>
      </c>
      <c r="AI6607" s="12" t="s">
        <v>100</v>
      </c>
      <c r="AK6607" s="12" t="s">
        <v>100</v>
      </c>
      <c r="BN6607" s="12">
        <v>1</v>
      </c>
      <c r="BP6607" s="12" t="s">
        <v>3806</v>
      </c>
      <c r="BR6607" s="9" t="s">
        <v>100</v>
      </c>
      <c r="BS6607" s="9" t="s">
        <v>100</v>
      </c>
      <c r="BT6607" s="9" t="s">
        <v>5113</v>
      </c>
      <c r="BU6607" s="9" t="s">
        <v>5103</v>
      </c>
      <c r="BV6607" s="9" t="s">
        <v>100</v>
      </c>
      <c r="BW6607" s="9" t="s">
        <v>100</v>
      </c>
      <c r="BX6607" s="9" t="s">
        <v>100</v>
      </c>
      <c r="BY6607" s="9" t="s">
        <v>100</v>
      </c>
    </row>
    <row r="6608" spans="1:77" ht="45" x14ac:dyDescent="0.25">
      <c r="A6608" s="12">
        <v>1</v>
      </c>
      <c r="B6608" s="11" t="str">
        <f t="shared" si="368"/>
        <v>Общий расчет. Анализ даты. Анализ даты. Символические звезды. Демон пустоты. Нет</v>
      </c>
      <c r="C6608" s="11" t="str">
        <f>IFERROR(VLOOKUP(I6608,lvl_1[],2,FALSE),"Нет")</f>
        <v>Общий расчет</v>
      </c>
      <c r="D6608" s="11" t="str">
        <f>IFERROR(VLOOKUP(Rule!J6608,lvl_2[],2,FALSE),"Нет")</f>
        <v>Анализ даты</v>
      </c>
      <c r="E6608" s="11" t="str">
        <f>IFERROR(VLOOKUP(Rule!K6608,lvl_3[],2,FALSE),"Нет")</f>
        <v>Анализ даты</v>
      </c>
      <c r="F6608" s="11" t="str">
        <f>IFERROR(INDEX(lvl_4[],MATCH(L6608,lvl_4[ID],0),MATCH(TEXT(K6608,"##0"),lvl_4[#Headers],0)),"Нет")</f>
        <v>Символические звезды</v>
      </c>
      <c r="G6608" s="11" t="str">
        <f>IFERROR(INDEX(lvl_5[],MATCH(M6608,lvl_5[ID],0),MATCH(_xlfn.CONCAT(TEXT(K6608,"##0"),"_",TEXT(L6608,"##0")),lvl_5[#Headers],0)),"Нет")</f>
        <v>Демон пустоты</v>
      </c>
      <c r="H6608" s="11" t="str">
        <f>IFERROR(INDEX(lvl_6[],MATCH(N6608,lvl_6[ID],0),MATCH(_xlfn.CONCAT(K6608,"_",L6608,"_",M6608),lvl_6[#Headers],0)),"Нет")</f>
        <v>Нет</v>
      </c>
      <c r="I6608" s="12">
        <v>1</v>
      </c>
      <c r="J6608" s="12">
        <v>4</v>
      </c>
      <c r="K6608" s="12">
        <v>1</v>
      </c>
      <c r="L6608" s="12">
        <v>5</v>
      </c>
      <c r="M6608" s="12">
        <v>26</v>
      </c>
      <c r="N6608" s="12">
        <v>2284</v>
      </c>
      <c r="O6608" s="12">
        <f>COUNTIF($P$2:P6608,P6608)</f>
        <v>1</v>
      </c>
      <c r="P6608" s="12" t="str">
        <f t="shared" si="369"/>
        <v>14105262284</v>
      </c>
      <c r="Q6608" s="12" t="str">
        <f t="shared" si="370"/>
        <v>141052622840001</v>
      </c>
      <c r="R6608" s="20" t="s">
        <v>4936</v>
      </c>
      <c r="AB6608" s="12" t="s">
        <v>908</v>
      </c>
      <c r="AD6608" s="12" t="s">
        <v>870</v>
      </c>
      <c r="AI6608" s="12" t="s">
        <v>100</v>
      </c>
      <c r="AK6608" s="12" t="s">
        <v>100</v>
      </c>
      <c r="BN6608" s="12">
        <v>1</v>
      </c>
      <c r="BP6608" s="12" t="s">
        <v>3806</v>
      </c>
      <c r="BR6608" s="9" t="s">
        <v>100</v>
      </c>
      <c r="BS6608" s="9" t="s">
        <v>100</v>
      </c>
      <c r="BT6608" s="9" t="s">
        <v>5113</v>
      </c>
      <c r="BU6608" s="9" t="s">
        <v>5099</v>
      </c>
      <c r="BV6608" s="9" t="s">
        <v>100</v>
      </c>
      <c r="BW6608" s="9" t="s">
        <v>100</v>
      </c>
      <c r="BX6608" s="9" t="s">
        <v>100</v>
      </c>
      <c r="BY6608" s="9" t="s">
        <v>100</v>
      </c>
    </row>
    <row r="6609" spans="1:77" ht="45" x14ac:dyDescent="0.25">
      <c r="A6609" s="12">
        <v>1</v>
      </c>
      <c r="B6609" s="11" t="str">
        <f t="shared" si="368"/>
        <v>Общий расчет. Анализ даты. Анализ даты. Символические звезды. Демон пустоты. Нет</v>
      </c>
      <c r="C6609" s="11" t="str">
        <f>IFERROR(VLOOKUP(I6609,lvl_1[],2,FALSE),"Нет")</f>
        <v>Общий расчет</v>
      </c>
      <c r="D6609" s="11" t="str">
        <f>IFERROR(VLOOKUP(Rule!J6609,lvl_2[],2,FALSE),"Нет")</f>
        <v>Анализ даты</v>
      </c>
      <c r="E6609" s="11" t="str">
        <f>IFERROR(VLOOKUP(Rule!K6609,lvl_3[],2,FALSE),"Нет")</f>
        <v>Анализ даты</v>
      </c>
      <c r="F6609" s="11" t="str">
        <f>IFERROR(INDEX(lvl_4[],MATCH(L6609,lvl_4[ID],0),MATCH(TEXT(K6609,"##0"),lvl_4[#Headers],0)),"Нет")</f>
        <v>Символические звезды</v>
      </c>
      <c r="G6609" s="11" t="str">
        <f>IFERROR(INDEX(lvl_5[],MATCH(M6609,lvl_5[ID],0),MATCH(_xlfn.CONCAT(TEXT(K6609,"##0"),"_",TEXT(L6609,"##0")),lvl_5[#Headers],0)),"Нет")</f>
        <v>Демон пустоты</v>
      </c>
      <c r="H6609" s="11" t="str">
        <f>IFERROR(INDEX(lvl_6[],MATCH(N6609,lvl_6[ID],0),MATCH(_xlfn.CONCAT(K6609,"_",L6609,"_",M6609),lvl_6[#Headers],0)),"Нет")</f>
        <v>Нет</v>
      </c>
      <c r="I6609" s="12">
        <v>1</v>
      </c>
      <c r="J6609" s="12">
        <v>4</v>
      </c>
      <c r="K6609" s="12">
        <v>1</v>
      </c>
      <c r="L6609" s="12">
        <v>5</v>
      </c>
      <c r="M6609" s="12">
        <v>26</v>
      </c>
      <c r="N6609" s="12">
        <v>2285</v>
      </c>
      <c r="O6609" s="12">
        <f>COUNTIF($P$2:P6609,P6609)</f>
        <v>1</v>
      </c>
      <c r="P6609" s="12" t="str">
        <f t="shared" si="369"/>
        <v>14105262285</v>
      </c>
      <c r="Q6609" s="12" t="str">
        <f t="shared" si="370"/>
        <v>141052622850001</v>
      </c>
      <c r="R6609" s="20" t="s">
        <v>4937</v>
      </c>
      <c r="AB6609" s="12" t="s">
        <v>908</v>
      </c>
      <c r="AD6609" s="12" t="s">
        <v>868</v>
      </c>
      <c r="AI6609" s="12" t="s">
        <v>100</v>
      </c>
      <c r="AK6609" s="12" t="s">
        <v>100</v>
      </c>
      <c r="BN6609" s="12">
        <v>1</v>
      </c>
      <c r="BP6609" s="12" t="s">
        <v>3806</v>
      </c>
      <c r="BR6609" s="9" t="s">
        <v>100</v>
      </c>
      <c r="BS6609" s="9" t="s">
        <v>100</v>
      </c>
      <c r="BT6609" s="9" t="s">
        <v>5113</v>
      </c>
      <c r="BU6609" s="9" t="s">
        <v>5110</v>
      </c>
      <c r="BV6609" s="9" t="s">
        <v>100</v>
      </c>
      <c r="BW6609" s="9" t="s">
        <v>100</v>
      </c>
      <c r="BX6609" s="9" t="s">
        <v>100</v>
      </c>
      <c r="BY6609" s="9" t="s">
        <v>100</v>
      </c>
    </row>
    <row r="6610" spans="1:77" ht="45" x14ac:dyDescent="0.25">
      <c r="A6610" s="12">
        <v>1</v>
      </c>
      <c r="B6610" s="11" t="str">
        <f t="shared" si="368"/>
        <v>Общий расчет. Анализ даты. Анализ даты. Символические звезды. Демон пустоты. Нет</v>
      </c>
      <c r="C6610" s="11" t="str">
        <f>IFERROR(VLOOKUP(I6610,lvl_1[],2,FALSE),"Нет")</f>
        <v>Общий расчет</v>
      </c>
      <c r="D6610" s="11" t="str">
        <f>IFERROR(VLOOKUP(Rule!J6610,lvl_2[],2,FALSE),"Нет")</f>
        <v>Анализ даты</v>
      </c>
      <c r="E6610" s="11" t="str">
        <f>IFERROR(VLOOKUP(Rule!K6610,lvl_3[],2,FALSE),"Нет")</f>
        <v>Анализ даты</v>
      </c>
      <c r="F6610" s="11" t="str">
        <f>IFERROR(INDEX(lvl_4[],MATCH(L6610,lvl_4[ID],0),MATCH(TEXT(K6610,"##0"),lvl_4[#Headers],0)),"Нет")</f>
        <v>Символические звезды</v>
      </c>
      <c r="G6610" s="11" t="str">
        <f>IFERROR(INDEX(lvl_5[],MATCH(M6610,lvl_5[ID],0),MATCH(_xlfn.CONCAT(TEXT(K6610,"##0"),"_",TEXT(L6610,"##0")),lvl_5[#Headers],0)),"Нет")</f>
        <v>Демон пустоты</v>
      </c>
      <c r="H6610" s="11" t="str">
        <f>IFERROR(INDEX(lvl_6[],MATCH(N6610,lvl_6[ID],0),MATCH(_xlfn.CONCAT(K6610,"_",L6610,"_",M6610),lvl_6[#Headers],0)),"Нет")</f>
        <v>Нет</v>
      </c>
      <c r="I6610" s="12">
        <v>1</v>
      </c>
      <c r="J6610" s="12">
        <v>4</v>
      </c>
      <c r="K6610" s="12">
        <v>1</v>
      </c>
      <c r="L6610" s="12">
        <v>5</v>
      </c>
      <c r="M6610" s="12">
        <v>26</v>
      </c>
      <c r="N6610" s="12">
        <v>2286</v>
      </c>
      <c r="O6610" s="12">
        <f>COUNTIF($P$2:P6610,P6610)</f>
        <v>1</v>
      </c>
      <c r="P6610" s="12" t="str">
        <f t="shared" si="369"/>
        <v>14105262286</v>
      </c>
      <c r="Q6610" s="12" t="str">
        <f t="shared" si="370"/>
        <v>141052622860001</v>
      </c>
      <c r="R6610" s="20" t="s">
        <v>4938</v>
      </c>
      <c r="AB6610" s="12" t="s">
        <v>908</v>
      </c>
      <c r="AD6610" s="12" t="s">
        <v>866</v>
      </c>
      <c r="AI6610" s="12" t="s">
        <v>100</v>
      </c>
      <c r="AK6610" s="12" t="s">
        <v>100</v>
      </c>
      <c r="BN6610" s="12">
        <v>1</v>
      </c>
      <c r="BP6610" s="12" t="s">
        <v>3806</v>
      </c>
      <c r="BR6610" s="9" t="s">
        <v>100</v>
      </c>
      <c r="BS6610" s="9" t="s">
        <v>100</v>
      </c>
      <c r="BT6610" s="9" t="s">
        <v>5113</v>
      </c>
      <c r="BU6610" s="9" t="s">
        <v>5109</v>
      </c>
      <c r="BV6610" s="9" t="s">
        <v>100</v>
      </c>
      <c r="BW6610" s="9" t="s">
        <v>100</v>
      </c>
      <c r="BX6610" s="9" t="s">
        <v>100</v>
      </c>
      <c r="BY6610" s="9" t="s">
        <v>100</v>
      </c>
    </row>
    <row r="6611" spans="1:77" ht="45" x14ac:dyDescent="0.25">
      <c r="A6611" s="12">
        <v>1</v>
      </c>
      <c r="B6611" s="11" t="str">
        <f t="shared" si="368"/>
        <v>Общий расчет. Анализ даты. Анализ даты. Символические звезды. Демон пустоты. Нет</v>
      </c>
      <c r="C6611" s="11" t="str">
        <f>IFERROR(VLOOKUP(I6611,lvl_1[],2,FALSE),"Нет")</f>
        <v>Общий расчет</v>
      </c>
      <c r="D6611" s="11" t="str">
        <f>IFERROR(VLOOKUP(Rule!J6611,lvl_2[],2,FALSE),"Нет")</f>
        <v>Анализ даты</v>
      </c>
      <c r="E6611" s="11" t="str">
        <f>IFERROR(VLOOKUP(Rule!K6611,lvl_3[],2,FALSE),"Нет")</f>
        <v>Анализ даты</v>
      </c>
      <c r="F6611" s="11" t="str">
        <f>IFERROR(INDEX(lvl_4[],MATCH(L6611,lvl_4[ID],0),MATCH(TEXT(K6611,"##0"),lvl_4[#Headers],0)),"Нет")</f>
        <v>Символические звезды</v>
      </c>
      <c r="G6611" s="11" t="str">
        <f>IFERROR(INDEX(lvl_5[],MATCH(M6611,lvl_5[ID],0),MATCH(_xlfn.CONCAT(TEXT(K6611,"##0"),"_",TEXT(L6611,"##0")),lvl_5[#Headers],0)),"Нет")</f>
        <v>Демон пустоты</v>
      </c>
      <c r="H6611" s="11" t="str">
        <f>IFERROR(INDEX(lvl_6[],MATCH(N6611,lvl_6[ID],0),MATCH(_xlfn.CONCAT(K6611,"_",L6611,"_",M6611),lvl_6[#Headers],0)),"Нет")</f>
        <v>Нет</v>
      </c>
      <c r="I6611" s="12">
        <v>1</v>
      </c>
      <c r="J6611" s="12">
        <v>4</v>
      </c>
      <c r="K6611" s="12">
        <v>1</v>
      </c>
      <c r="L6611" s="12">
        <v>5</v>
      </c>
      <c r="M6611" s="12">
        <v>26</v>
      </c>
      <c r="N6611" s="12">
        <v>2287</v>
      </c>
      <c r="O6611" s="12">
        <f>COUNTIF($P$2:P6611,P6611)</f>
        <v>1</v>
      </c>
      <c r="P6611" s="12" t="str">
        <f t="shared" si="369"/>
        <v>14105262287</v>
      </c>
      <c r="Q6611" s="12" t="str">
        <f t="shared" si="370"/>
        <v>141052622870001</v>
      </c>
      <c r="R6611" s="20" t="s">
        <v>4939</v>
      </c>
      <c r="AB6611" s="12" t="s">
        <v>908</v>
      </c>
      <c r="AD6611" s="12" t="s">
        <v>864</v>
      </c>
      <c r="AI6611" s="12" t="s">
        <v>100</v>
      </c>
      <c r="AK6611" s="12" t="s">
        <v>100</v>
      </c>
      <c r="BN6611" s="12">
        <v>1</v>
      </c>
      <c r="BP6611" s="12" t="s">
        <v>3806</v>
      </c>
      <c r="BR6611" s="9" t="s">
        <v>100</v>
      </c>
      <c r="BS6611" s="9" t="s">
        <v>100</v>
      </c>
      <c r="BT6611" s="9" t="s">
        <v>5113</v>
      </c>
      <c r="BU6611" s="9" t="s">
        <v>5107</v>
      </c>
      <c r="BV6611" s="9" t="s">
        <v>100</v>
      </c>
      <c r="BW6611" s="9" t="s">
        <v>100</v>
      </c>
      <c r="BX6611" s="9" t="s">
        <v>100</v>
      </c>
      <c r="BY6611" s="9" t="s">
        <v>100</v>
      </c>
    </row>
    <row r="6612" spans="1:77" ht="45" x14ac:dyDescent="0.25">
      <c r="A6612" s="12">
        <v>1</v>
      </c>
      <c r="B6612" s="11" t="str">
        <f t="shared" si="368"/>
        <v>Общий расчет. Анализ даты. Анализ даты. Символические звезды. Демон пустоты. Нет</v>
      </c>
      <c r="C6612" s="11" t="str">
        <f>IFERROR(VLOOKUP(I6612,lvl_1[],2,FALSE),"Нет")</f>
        <v>Общий расчет</v>
      </c>
      <c r="D6612" s="11" t="str">
        <f>IFERROR(VLOOKUP(Rule!J6612,lvl_2[],2,FALSE),"Нет")</f>
        <v>Анализ даты</v>
      </c>
      <c r="E6612" s="11" t="str">
        <f>IFERROR(VLOOKUP(Rule!K6612,lvl_3[],2,FALSE),"Нет")</f>
        <v>Анализ даты</v>
      </c>
      <c r="F6612" s="11" t="str">
        <f>IFERROR(INDEX(lvl_4[],MATCH(L6612,lvl_4[ID],0),MATCH(TEXT(K6612,"##0"),lvl_4[#Headers],0)),"Нет")</f>
        <v>Символические звезды</v>
      </c>
      <c r="G6612" s="11" t="str">
        <f>IFERROR(INDEX(lvl_5[],MATCH(M6612,lvl_5[ID],0),MATCH(_xlfn.CONCAT(TEXT(K6612,"##0"),"_",TEXT(L6612,"##0")),lvl_5[#Headers],0)),"Нет")</f>
        <v>Демон пустоты</v>
      </c>
      <c r="H6612" s="11" t="str">
        <f>IFERROR(INDEX(lvl_6[],MATCH(N6612,lvl_6[ID],0),MATCH(_xlfn.CONCAT(K6612,"_",L6612,"_",M6612),lvl_6[#Headers],0)),"Нет")</f>
        <v>Нет</v>
      </c>
      <c r="I6612" s="12">
        <v>1</v>
      </c>
      <c r="J6612" s="12">
        <v>4</v>
      </c>
      <c r="K6612" s="12">
        <v>1</v>
      </c>
      <c r="L6612" s="12">
        <v>5</v>
      </c>
      <c r="M6612" s="12">
        <v>26</v>
      </c>
      <c r="N6612" s="12">
        <v>2288</v>
      </c>
      <c r="O6612" s="12">
        <f>COUNTIF($P$2:P6612,P6612)</f>
        <v>1</v>
      </c>
      <c r="P6612" s="12" t="str">
        <f t="shared" si="369"/>
        <v>14105262288</v>
      </c>
      <c r="Q6612" s="12" t="str">
        <f t="shared" si="370"/>
        <v>141052622880001</v>
      </c>
      <c r="R6612" s="20" t="s">
        <v>4940</v>
      </c>
      <c r="AB6612" s="12" t="s">
        <v>910</v>
      </c>
      <c r="AD6612" s="12" t="s">
        <v>863</v>
      </c>
      <c r="AI6612" s="12" t="s">
        <v>100</v>
      </c>
      <c r="AK6612" s="12" t="s">
        <v>100</v>
      </c>
      <c r="BN6612" s="12">
        <v>1</v>
      </c>
      <c r="BP6612" s="12" t="s">
        <v>3806</v>
      </c>
      <c r="BR6612" s="9" t="s">
        <v>100</v>
      </c>
      <c r="BS6612" s="9" t="s">
        <v>100</v>
      </c>
      <c r="BT6612" s="9" t="s">
        <v>5091</v>
      </c>
      <c r="BU6612" s="9" t="s">
        <v>5106</v>
      </c>
      <c r="BV6612" s="9" t="s">
        <v>100</v>
      </c>
      <c r="BW6612" s="9" t="s">
        <v>100</v>
      </c>
      <c r="BX6612" s="9" t="s">
        <v>100</v>
      </c>
      <c r="BY6612" s="9" t="s">
        <v>100</v>
      </c>
    </row>
    <row r="6613" spans="1:77" ht="45" x14ac:dyDescent="0.25">
      <c r="A6613" s="12">
        <v>1</v>
      </c>
      <c r="B6613" s="11" t="str">
        <f t="shared" si="368"/>
        <v>Общий расчет. Анализ даты. Анализ даты. Символические звезды. Демон пустоты. Нет</v>
      </c>
      <c r="C6613" s="11" t="str">
        <f>IFERROR(VLOOKUP(I6613,lvl_1[],2,FALSE),"Нет")</f>
        <v>Общий расчет</v>
      </c>
      <c r="D6613" s="11" t="str">
        <f>IFERROR(VLOOKUP(Rule!J6613,lvl_2[],2,FALSE),"Нет")</f>
        <v>Анализ даты</v>
      </c>
      <c r="E6613" s="11" t="str">
        <f>IFERROR(VLOOKUP(Rule!K6613,lvl_3[],2,FALSE),"Нет")</f>
        <v>Анализ даты</v>
      </c>
      <c r="F6613" s="11" t="str">
        <f>IFERROR(INDEX(lvl_4[],MATCH(L6613,lvl_4[ID],0),MATCH(TEXT(K6613,"##0"),lvl_4[#Headers],0)),"Нет")</f>
        <v>Символические звезды</v>
      </c>
      <c r="G6613" s="11" t="str">
        <f>IFERROR(INDEX(lvl_5[],MATCH(M6613,lvl_5[ID],0),MATCH(_xlfn.CONCAT(TEXT(K6613,"##0"),"_",TEXT(L6613,"##0")),lvl_5[#Headers],0)),"Нет")</f>
        <v>Демон пустоты</v>
      </c>
      <c r="H6613" s="11" t="str">
        <f>IFERROR(INDEX(lvl_6[],MATCH(N6613,lvl_6[ID],0),MATCH(_xlfn.CONCAT(K6613,"_",L6613,"_",M6613),lvl_6[#Headers],0)),"Нет")</f>
        <v>Нет</v>
      </c>
      <c r="I6613" s="12">
        <v>1</v>
      </c>
      <c r="J6613" s="12">
        <v>4</v>
      </c>
      <c r="K6613" s="12">
        <v>1</v>
      </c>
      <c r="L6613" s="12">
        <v>5</v>
      </c>
      <c r="M6613" s="12">
        <v>26</v>
      </c>
      <c r="N6613" s="12">
        <v>2289</v>
      </c>
      <c r="O6613" s="12">
        <f>COUNTIF($P$2:P6613,P6613)</f>
        <v>1</v>
      </c>
      <c r="P6613" s="12" t="str">
        <f t="shared" si="369"/>
        <v>14105262289</v>
      </c>
      <c r="Q6613" s="12" t="str">
        <f t="shared" si="370"/>
        <v>141052622890001</v>
      </c>
      <c r="R6613" s="20" t="s">
        <v>4941</v>
      </c>
      <c r="AB6613" s="12" t="s">
        <v>910</v>
      </c>
      <c r="AD6613" s="12" t="s">
        <v>861</v>
      </c>
      <c r="AI6613" s="12" t="s">
        <v>100</v>
      </c>
      <c r="AK6613" s="12" t="s">
        <v>100</v>
      </c>
      <c r="BN6613" s="12">
        <v>1</v>
      </c>
      <c r="BP6613" s="12" t="s">
        <v>3806</v>
      </c>
      <c r="BR6613" s="9" t="s">
        <v>100</v>
      </c>
      <c r="BS6613" s="9" t="s">
        <v>100</v>
      </c>
      <c r="BT6613" s="9" t="s">
        <v>5091</v>
      </c>
      <c r="BU6613" s="9" t="s">
        <v>5092</v>
      </c>
      <c r="BV6613" s="9" t="s">
        <v>100</v>
      </c>
      <c r="BW6613" s="9" t="s">
        <v>100</v>
      </c>
      <c r="BX6613" s="9" t="s">
        <v>100</v>
      </c>
      <c r="BY6613" s="9" t="s">
        <v>100</v>
      </c>
    </row>
    <row r="6614" spans="1:77" ht="45" x14ac:dyDescent="0.25">
      <c r="A6614" s="12">
        <v>1</v>
      </c>
      <c r="B6614" s="11" t="str">
        <f t="shared" si="368"/>
        <v>Общий расчет. Анализ даты. Анализ даты. Символические звезды. Демон пустоты. Нет</v>
      </c>
      <c r="C6614" s="11" t="str">
        <f>IFERROR(VLOOKUP(I6614,lvl_1[],2,FALSE),"Нет")</f>
        <v>Общий расчет</v>
      </c>
      <c r="D6614" s="11" t="str">
        <f>IFERROR(VLOOKUP(Rule!J6614,lvl_2[],2,FALSE),"Нет")</f>
        <v>Анализ даты</v>
      </c>
      <c r="E6614" s="11" t="str">
        <f>IFERROR(VLOOKUP(Rule!K6614,lvl_3[],2,FALSE),"Нет")</f>
        <v>Анализ даты</v>
      </c>
      <c r="F6614" s="11" t="str">
        <f>IFERROR(INDEX(lvl_4[],MATCH(L6614,lvl_4[ID],0),MATCH(TEXT(K6614,"##0"),lvl_4[#Headers],0)),"Нет")</f>
        <v>Символические звезды</v>
      </c>
      <c r="G6614" s="11" t="str">
        <f>IFERROR(INDEX(lvl_5[],MATCH(M6614,lvl_5[ID],0),MATCH(_xlfn.CONCAT(TEXT(K6614,"##0"),"_",TEXT(L6614,"##0")),lvl_5[#Headers],0)),"Нет")</f>
        <v>Демон пустоты</v>
      </c>
      <c r="H6614" s="11" t="str">
        <f>IFERROR(INDEX(lvl_6[],MATCH(N6614,lvl_6[ID],0),MATCH(_xlfn.CONCAT(K6614,"_",L6614,"_",M6614),lvl_6[#Headers],0)),"Нет")</f>
        <v>Нет</v>
      </c>
      <c r="I6614" s="12">
        <v>1</v>
      </c>
      <c r="J6614" s="12">
        <v>4</v>
      </c>
      <c r="K6614" s="12">
        <v>1</v>
      </c>
      <c r="L6614" s="12">
        <v>5</v>
      </c>
      <c r="M6614" s="12">
        <v>26</v>
      </c>
      <c r="N6614" s="12">
        <v>2290</v>
      </c>
      <c r="O6614" s="12">
        <f>COUNTIF($P$2:P6614,P6614)</f>
        <v>1</v>
      </c>
      <c r="P6614" s="12" t="str">
        <f t="shared" si="369"/>
        <v>14105262290</v>
      </c>
      <c r="Q6614" s="12" t="str">
        <f t="shared" si="370"/>
        <v>141052622900001</v>
      </c>
      <c r="R6614" s="20" t="s">
        <v>4942</v>
      </c>
      <c r="AB6614" s="12" t="s">
        <v>910</v>
      </c>
      <c r="AD6614" s="12" t="s">
        <v>859</v>
      </c>
      <c r="AI6614" s="12" t="s">
        <v>100</v>
      </c>
      <c r="AK6614" s="12" t="s">
        <v>100</v>
      </c>
      <c r="BN6614" s="12">
        <v>1</v>
      </c>
      <c r="BP6614" s="12" t="s">
        <v>3806</v>
      </c>
      <c r="BR6614" s="9" t="s">
        <v>100</v>
      </c>
      <c r="BS6614" s="9" t="s">
        <v>100</v>
      </c>
      <c r="BT6614" s="9" t="s">
        <v>5091</v>
      </c>
      <c r="BU6614" s="9" t="s">
        <v>5101</v>
      </c>
      <c r="BV6614" s="9" t="s">
        <v>100</v>
      </c>
      <c r="BW6614" s="9" t="s">
        <v>100</v>
      </c>
      <c r="BX6614" s="9" t="s">
        <v>100</v>
      </c>
      <c r="BY6614" s="9" t="s">
        <v>100</v>
      </c>
    </row>
    <row r="6615" spans="1:77" ht="45" x14ac:dyDescent="0.25">
      <c r="A6615" s="12">
        <v>1</v>
      </c>
      <c r="B6615" s="11" t="str">
        <f t="shared" si="368"/>
        <v>Общий расчет. Анализ даты. Анализ даты. Символические звезды. Демон пустоты. Нет</v>
      </c>
      <c r="C6615" s="11" t="str">
        <f>IFERROR(VLOOKUP(I6615,lvl_1[],2,FALSE),"Нет")</f>
        <v>Общий расчет</v>
      </c>
      <c r="D6615" s="11" t="str">
        <f>IFERROR(VLOOKUP(Rule!J6615,lvl_2[],2,FALSE),"Нет")</f>
        <v>Анализ даты</v>
      </c>
      <c r="E6615" s="11" t="str">
        <f>IFERROR(VLOOKUP(Rule!K6615,lvl_3[],2,FALSE),"Нет")</f>
        <v>Анализ даты</v>
      </c>
      <c r="F6615" s="11" t="str">
        <f>IFERROR(INDEX(lvl_4[],MATCH(L6615,lvl_4[ID],0),MATCH(TEXT(K6615,"##0"),lvl_4[#Headers],0)),"Нет")</f>
        <v>Символические звезды</v>
      </c>
      <c r="G6615" s="11" t="str">
        <f>IFERROR(INDEX(lvl_5[],MATCH(M6615,lvl_5[ID],0),MATCH(_xlfn.CONCAT(TEXT(K6615,"##0"),"_",TEXT(L6615,"##0")),lvl_5[#Headers],0)),"Нет")</f>
        <v>Демон пустоты</v>
      </c>
      <c r="H6615" s="11" t="str">
        <f>IFERROR(INDEX(lvl_6[],MATCH(N6615,lvl_6[ID],0),MATCH(_xlfn.CONCAT(K6615,"_",L6615,"_",M6615),lvl_6[#Headers],0)),"Нет")</f>
        <v>Нет</v>
      </c>
      <c r="I6615" s="12">
        <v>1</v>
      </c>
      <c r="J6615" s="12">
        <v>4</v>
      </c>
      <c r="K6615" s="12">
        <v>1</v>
      </c>
      <c r="L6615" s="12">
        <v>5</v>
      </c>
      <c r="M6615" s="12">
        <v>26</v>
      </c>
      <c r="N6615" s="12">
        <v>2291</v>
      </c>
      <c r="O6615" s="12">
        <f>COUNTIF($P$2:P6615,P6615)</f>
        <v>1</v>
      </c>
      <c r="P6615" s="12" t="str">
        <f t="shared" si="369"/>
        <v>14105262291</v>
      </c>
      <c r="Q6615" s="12" t="str">
        <f t="shared" si="370"/>
        <v>141052622910001</v>
      </c>
      <c r="R6615" s="20" t="s">
        <v>4943</v>
      </c>
      <c r="AB6615" s="12" t="s">
        <v>910</v>
      </c>
      <c r="AD6615" s="12" t="s">
        <v>869</v>
      </c>
      <c r="AI6615" s="12" t="s">
        <v>100</v>
      </c>
      <c r="AK6615" s="12" t="s">
        <v>100</v>
      </c>
      <c r="BN6615" s="12">
        <v>1</v>
      </c>
      <c r="BP6615" s="12" t="s">
        <v>3806</v>
      </c>
      <c r="BR6615" s="9" t="s">
        <v>100</v>
      </c>
      <c r="BS6615" s="9" t="s">
        <v>100</v>
      </c>
      <c r="BT6615" s="9" t="s">
        <v>5091</v>
      </c>
      <c r="BU6615" s="9" t="s">
        <v>5097</v>
      </c>
      <c r="BV6615" s="9" t="s">
        <v>100</v>
      </c>
      <c r="BW6615" s="9" t="s">
        <v>100</v>
      </c>
      <c r="BX6615" s="9" t="s">
        <v>100</v>
      </c>
      <c r="BY6615" s="9" t="s">
        <v>100</v>
      </c>
    </row>
    <row r="6616" spans="1:77" ht="45" x14ac:dyDescent="0.25">
      <c r="A6616" s="12">
        <v>1</v>
      </c>
      <c r="B6616" s="11" t="str">
        <f t="shared" si="368"/>
        <v>Общий расчет. Анализ даты. Анализ даты. Символические звезды. Демон пустоты. Нет</v>
      </c>
      <c r="C6616" s="11" t="str">
        <f>IFERROR(VLOOKUP(I6616,lvl_1[],2,FALSE),"Нет")</f>
        <v>Общий расчет</v>
      </c>
      <c r="D6616" s="11" t="str">
        <f>IFERROR(VLOOKUP(Rule!J6616,lvl_2[],2,FALSE),"Нет")</f>
        <v>Анализ даты</v>
      </c>
      <c r="E6616" s="11" t="str">
        <f>IFERROR(VLOOKUP(Rule!K6616,lvl_3[],2,FALSE),"Нет")</f>
        <v>Анализ даты</v>
      </c>
      <c r="F6616" s="11" t="str">
        <f>IFERROR(INDEX(lvl_4[],MATCH(L6616,lvl_4[ID],0),MATCH(TEXT(K6616,"##0"),lvl_4[#Headers],0)),"Нет")</f>
        <v>Символические звезды</v>
      </c>
      <c r="G6616" s="11" t="str">
        <f>IFERROR(INDEX(lvl_5[],MATCH(M6616,lvl_5[ID],0),MATCH(_xlfn.CONCAT(TEXT(K6616,"##0"),"_",TEXT(L6616,"##0")),lvl_5[#Headers],0)),"Нет")</f>
        <v>Демон пустоты</v>
      </c>
      <c r="H6616" s="11" t="str">
        <f>IFERROR(INDEX(lvl_6[],MATCH(N6616,lvl_6[ID],0),MATCH(_xlfn.CONCAT(K6616,"_",L6616,"_",M6616),lvl_6[#Headers],0)),"Нет")</f>
        <v>Нет</v>
      </c>
      <c r="I6616" s="12">
        <v>1</v>
      </c>
      <c r="J6616" s="12">
        <v>4</v>
      </c>
      <c r="K6616" s="12">
        <v>1</v>
      </c>
      <c r="L6616" s="12">
        <v>5</v>
      </c>
      <c r="M6616" s="12">
        <v>26</v>
      </c>
      <c r="N6616" s="12">
        <v>2292</v>
      </c>
      <c r="O6616" s="12">
        <f>COUNTIF($P$2:P6616,P6616)</f>
        <v>1</v>
      </c>
      <c r="P6616" s="12" t="str">
        <f t="shared" si="369"/>
        <v>14105262292</v>
      </c>
      <c r="Q6616" s="12" t="str">
        <f t="shared" si="370"/>
        <v>141052622920001</v>
      </c>
      <c r="R6616" s="20" t="s">
        <v>4944</v>
      </c>
      <c r="AB6616" s="12" t="s">
        <v>910</v>
      </c>
      <c r="AD6616" s="12" t="s">
        <v>867</v>
      </c>
      <c r="AI6616" s="12" t="s">
        <v>100</v>
      </c>
      <c r="AK6616" s="12" t="s">
        <v>100</v>
      </c>
      <c r="BN6616" s="12">
        <v>1</v>
      </c>
      <c r="BP6616" s="12" t="s">
        <v>3806</v>
      </c>
      <c r="BR6616" s="9" t="s">
        <v>100</v>
      </c>
      <c r="BS6616" s="9" t="s">
        <v>100</v>
      </c>
      <c r="BT6616" s="9" t="s">
        <v>5091</v>
      </c>
      <c r="BU6616" s="9" t="s">
        <v>5093</v>
      </c>
      <c r="BV6616" s="9" t="s">
        <v>100</v>
      </c>
      <c r="BW6616" s="9" t="s">
        <v>100</v>
      </c>
      <c r="BX6616" s="9" t="s">
        <v>100</v>
      </c>
      <c r="BY6616" s="9" t="s">
        <v>100</v>
      </c>
    </row>
    <row r="6617" spans="1:77" ht="45" x14ac:dyDescent="0.25">
      <c r="A6617" s="12">
        <v>1</v>
      </c>
      <c r="B6617" s="11" t="str">
        <f t="shared" si="368"/>
        <v>Общий расчет. Анализ даты. Анализ даты. Символические звезды. Демон пустоты. Нет</v>
      </c>
      <c r="C6617" s="11" t="str">
        <f>IFERROR(VLOOKUP(I6617,lvl_1[],2,FALSE),"Нет")</f>
        <v>Общий расчет</v>
      </c>
      <c r="D6617" s="11" t="str">
        <f>IFERROR(VLOOKUP(Rule!J6617,lvl_2[],2,FALSE),"Нет")</f>
        <v>Анализ даты</v>
      </c>
      <c r="E6617" s="11" t="str">
        <f>IFERROR(VLOOKUP(Rule!K6617,lvl_3[],2,FALSE),"Нет")</f>
        <v>Анализ даты</v>
      </c>
      <c r="F6617" s="11" t="str">
        <f>IFERROR(INDEX(lvl_4[],MATCH(L6617,lvl_4[ID],0),MATCH(TEXT(K6617,"##0"),lvl_4[#Headers],0)),"Нет")</f>
        <v>Символические звезды</v>
      </c>
      <c r="G6617" s="11" t="str">
        <f>IFERROR(INDEX(lvl_5[],MATCH(M6617,lvl_5[ID],0),MATCH(_xlfn.CONCAT(TEXT(K6617,"##0"),"_",TEXT(L6617,"##0")),lvl_5[#Headers],0)),"Нет")</f>
        <v>Демон пустоты</v>
      </c>
      <c r="H6617" s="11" t="str">
        <f>IFERROR(INDEX(lvl_6[],MATCH(N6617,lvl_6[ID],0),MATCH(_xlfn.CONCAT(K6617,"_",L6617,"_",M6617),lvl_6[#Headers],0)),"Нет")</f>
        <v>Нет</v>
      </c>
      <c r="I6617" s="12">
        <v>1</v>
      </c>
      <c r="J6617" s="12">
        <v>4</v>
      </c>
      <c r="K6617" s="12">
        <v>1</v>
      </c>
      <c r="L6617" s="12">
        <v>5</v>
      </c>
      <c r="M6617" s="12">
        <v>26</v>
      </c>
      <c r="N6617" s="12">
        <v>2293</v>
      </c>
      <c r="O6617" s="12">
        <f>COUNTIF($P$2:P6617,P6617)</f>
        <v>1</v>
      </c>
      <c r="P6617" s="12" t="str">
        <f t="shared" si="369"/>
        <v>14105262293</v>
      </c>
      <c r="Q6617" s="12" t="str">
        <f t="shared" si="370"/>
        <v>141052622930001</v>
      </c>
      <c r="R6617" s="20" t="s">
        <v>4945</v>
      </c>
      <c r="AB6617" s="12" t="s">
        <v>910</v>
      </c>
      <c r="AD6617" s="12" t="s">
        <v>865</v>
      </c>
      <c r="AI6617" s="12" t="s">
        <v>100</v>
      </c>
      <c r="AK6617" s="12" t="s">
        <v>100</v>
      </c>
      <c r="BN6617" s="12">
        <v>1</v>
      </c>
      <c r="BP6617" s="12" t="s">
        <v>3806</v>
      </c>
      <c r="BR6617" s="9" t="s">
        <v>100</v>
      </c>
      <c r="BS6617" s="9" t="s">
        <v>100</v>
      </c>
      <c r="BT6617" s="9" t="s">
        <v>5091</v>
      </c>
      <c r="BU6617" s="9" t="s">
        <v>5108</v>
      </c>
      <c r="BV6617" s="9" t="s">
        <v>100</v>
      </c>
      <c r="BW6617" s="9" t="s">
        <v>100</v>
      </c>
      <c r="BX6617" s="9" t="s">
        <v>100</v>
      </c>
      <c r="BY6617" s="9" t="s">
        <v>100</v>
      </c>
    </row>
    <row r="6618" spans="1:77" ht="45" x14ac:dyDescent="0.25">
      <c r="A6618" s="12">
        <v>1</v>
      </c>
      <c r="B6618" s="11" t="str">
        <f t="shared" si="368"/>
        <v>Общий расчет. Анализ даты. Анализ даты. Символические звезды. Демон пустоты. Нет</v>
      </c>
      <c r="C6618" s="11" t="str">
        <f>IFERROR(VLOOKUP(I6618,lvl_1[],2,FALSE),"Нет")</f>
        <v>Общий расчет</v>
      </c>
      <c r="D6618" s="11" t="str">
        <f>IFERROR(VLOOKUP(Rule!J6618,lvl_2[],2,FALSE),"Нет")</f>
        <v>Анализ даты</v>
      </c>
      <c r="E6618" s="11" t="str">
        <f>IFERROR(VLOOKUP(Rule!K6618,lvl_3[],2,FALSE),"Нет")</f>
        <v>Анализ даты</v>
      </c>
      <c r="F6618" s="11" t="str">
        <f>IFERROR(INDEX(lvl_4[],MATCH(L6618,lvl_4[ID],0),MATCH(TEXT(K6618,"##0"),lvl_4[#Headers],0)),"Нет")</f>
        <v>Символические звезды</v>
      </c>
      <c r="G6618" s="11" t="str">
        <f>IFERROR(INDEX(lvl_5[],MATCH(M6618,lvl_5[ID],0),MATCH(_xlfn.CONCAT(TEXT(K6618,"##0"),"_",TEXT(L6618,"##0")),lvl_5[#Headers],0)),"Нет")</f>
        <v>Демон пустоты</v>
      </c>
      <c r="H6618" s="11" t="str">
        <f>IFERROR(INDEX(lvl_6[],MATCH(N6618,lvl_6[ID],0),MATCH(_xlfn.CONCAT(K6618,"_",L6618,"_",M6618),lvl_6[#Headers],0)),"Нет")</f>
        <v>Нет</v>
      </c>
      <c r="I6618" s="12">
        <v>1</v>
      </c>
      <c r="J6618" s="12">
        <v>4</v>
      </c>
      <c r="K6618" s="12">
        <v>1</v>
      </c>
      <c r="L6618" s="12">
        <v>5</v>
      </c>
      <c r="M6618" s="12">
        <v>26</v>
      </c>
      <c r="N6618" s="12">
        <v>2294</v>
      </c>
      <c r="O6618" s="12">
        <f>COUNTIF($P$2:P6618,P6618)</f>
        <v>1</v>
      </c>
      <c r="P6618" s="12" t="str">
        <f t="shared" si="369"/>
        <v>14105262294</v>
      </c>
      <c r="Q6618" s="12" t="str">
        <f t="shared" si="370"/>
        <v>141052622940001</v>
      </c>
      <c r="R6618" s="20" t="s">
        <v>4946</v>
      </c>
      <c r="AB6618" s="12" t="s">
        <v>912</v>
      </c>
      <c r="AD6618" s="12" t="s">
        <v>864</v>
      </c>
      <c r="AI6618" s="12" t="s">
        <v>100</v>
      </c>
      <c r="AK6618" s="12" t="s">
        <v>100</v>
      </c>
      <c r="BN6618" s="12">
        <v>1</v>
      </c>
      <c r="BP6618" s="12" t="s">
        <v>3806</v>
      </c>
      <c r="BR6618" s="9" t="s">
        <v>100</v>
      </c>
      <c r="BS6618" s="9" t="s">
        <v>100</v>
      </c>
      <c r="BT6618" s="9" t="s">
        <v>5102</v>
      </c>
      <c r="BU6618" s="9" t="s">
        <v>5107</v>
      </c>
      <c r="BV6618" s="9" t="s">
        <v>100</v>
      </c>
      <c r="BW6618" s="9" t="s">
        <v>100</v>
      </c>
      <c r="BX6618" s="9" t="s">
        <v>100</v>
      </c>
      <c r="BY6618" s="9" t="s">
        <v>100</v>
      </c>
    </row>
    <row r="6619" spans="1:77" ht="45" x14ac:dyDescent="0.25">
      <c r="A6619" s="12">
        <v>1</v>
      </c>
      <c r="B6619" s="11" t="str">
        <f t="shared" si="368"/>
        <v>Общий расчет. Анализ даты. Анализ даты. Символические звезды. Демон пустоты. Нет</v>
      </c>
      <c r="C6619" s="11" t="str">
        <f>IFERROR(VLOOKUP(I6619,lvl_1[],2,FALSE),"Нет")</f>
        <v>Общий расчет</v>
      </c>
      <c r="D6619" s="11" t="str">
        <f>IFERROR(VLOOKUP(Rule!J6619,lvl_2[],2,FALSE),"Нет")</f>
        <v>Анализ даты</v>
      </c>
      <c r="E6619" s="11" t="str">
        <f>IFERROR(VLOOKUP(Rule!K6619,lvl_3[],2,FALSE),"Нет")</f>
        <v>Анализ даты</v>
      </c>
      <c r="F6619" s="11" t="str">
        <f>IFERROR(INDEX(lvl_4[],MATCH(L6619,lvl_4[ID],0),MATCH(TEXT(K6619,"##0"),lvl_4[#Headers],0)),"Нет")</f>
        <v>Символические звезды</v>
      </c>
      <c r="G6619" s="11" t="str">
        <f>IFERROR(INDEX(lvl_5[],MATCH(M6619,lvl_5[ID],0),MATCH(_xlfn.CONCAT(TEXT(K6619,"##0"),"_",TEXT(L6619,"##0")),lvl_5[#Headers],0)),"Нет")</f>
        <v>Демон пустоты</v>
      </c>
      <c r="H6619" s="11" t="str">
        <f>IFERROR(INDEX(lvl_6[],MATCH(N6619,lvl_6[ID],0),MATCH(_xlfn.CONCAT(K6619,"_",L6619,"_",M6619),lvl_6[#Headers],0)),"Нет")</f>
        <v>Нет</v>
      </c>
      <c r="I6619" s="12">
        <v>1</v>
      </c>
      <c r="J6619" s="12">
        <v>4</v>
      </c>
      <c r="K6619" s="12">
        <v>1</v>
      </c>
      <c r="L6619" s="12">
        <v>5</v>
      </c>
      <c r="M6619" s="12">
        <v>26</v>
      </c>
      <c r="N6619" s="12">
        <v>2295</v>
      </c>
      <c r="O6619" s="12">
        <f>COUNTIF($P$2:P6619,P6619)</f>
        <v>1</v>
      </c>
      <c r="P6619" s="12" t="str">
        <f t="shared" si="369"/>
        <v>14105262295</v>
      </c>
      <c r="Q6619" s="12" t="str">
        <f t="shared" si="370"/>
        <v>141052622950001</v>
      </c>
      <c r="R6619" s="20" t="s">
        <v>4947</v>
      </c>
      <c r="AB6619" s="12" t="s">
        <v>912</v>
      </c>
      <c r="AD6619" s="12" t="s">
        <v>862</v>
      </c>
      <c r="AI6619" s="12" t="s">
        <v>100</v>
      </c>
      <c r="AK6619" s="12" t="s">
        <v>100</v>
      </c>
      <c r="BN6619" s="12">
        <v>1</v>
      </c>
      <c r="BP6619" s="12" t="s">
        <v>3806</v>
      </c>
      <c r="BR6619" s="9" t="s">
        <v>100</v>
      </c>
      <c r="BS6619" s="9" t="s">
        <v>100</v>
      </c>
      <c r="BT6619" s="9" t="s">
        <v>5102</v>
      </c>
      <c r="BU6619" s="9" t="s">
        <v>5105</v>
      </c>
      <c r="BV6619" s="9" t="s">
        <v>100</v>
      </c>
      <c r="BW6619" s="9" t="s">
        <v>100</v>
      </c>
      <c r="BX6619" s="9" t="s">
        <v>100</v>
      </c>
      <c r="BY6619" s="9" t="s">
        <v>100</v>
      </c>
    </row>
    <row r="6620" spans="1:77" ht="45" x14ac:dyDescent="0.25">
      <c r="A6620" s="12">
        <v>1</v>
      </c>
      <c r="B6620" s="11" t="str">
        <f t="shared" si="368"/>
        <v>Общий расчет. Анализ даты. Анализ даты. Символические звезды. Демон пустоты. Нет</v>
      </c>
      <c r="C6620" s="11" t="str">
        <f>IFERROR(VLOOKUP(I6620,lvl_1[],2,FALSE),"Нет")</f>
        <v>Общий расчет</v>
      </c>
      <c r="D6620" s="11" t="str">
        <f>IFERROR(VLOOKUP(Rule!J6620,lvl_2[],2,FALSE),"Нет")</f>
        <v>Анализ даты</v>
      </c>
      <c r="E6620" s="11" t="str">
        <f>IFERROR(VLOOKUP(Rule!K6620,lvl_3[],2,FALSE),"Нет")</f>
        <v>Анализ даты</v>
      </c>
      <c r="F6620" s="11" t="str">
        <f>IFERROR(INDEX(lvl_4[],MATCH(L6620,lvl_4[ID],0),MATCH(TEXT(K6620,"##0"),lvl_4[#Headers],0)),"Нет")</f>
        <v>Символические звезды</v>
      </c>
      <c r="G6620" s="11" t="str">
        <f>IFERROR(INDEX(lvl_5[],MATCH(M6620,lvl_5[ID],0),MATCH(_xlfn.CONCAT(TEXT(K6620,"##0"),"_",TEXT(L6620,"##0")),lvl_5[#Headers],0)),"Нет")</f>
        <v>Демон пустоты</v>
      </c>
      <c r="H6620" s="11" t="str">
        <f>IFERROR(INDEX(lvl_6[],MATCH(N6620,lvl_6[ID],0),MATCH(_xlfn.CONCAT(K6620,"_",L6620,"_",M6620),lvl_6[#Headers],0)),"Нет")</f>
        <v>Нет</v>
      </c>
      <c r="I6620" s="12">
        <v>1</v>
      </c>
      <c r="J6620" s="12">
        <v>4</v>
      </c>
      <c r="K6620" s="12">
        <v>1</v>
      </c>
      <c r="L6620" s="12">
        <v>5</v>
      </c>
      <c r="M6620" s="12">
        <v>26</v>
      </c>
      <c r="N6620" s="12">
        <v>2296</v>
      </c>
      <c r="O6620" s="12">
        <f>COUNTIF($P$2:P6620,P6620)</f>
        <v>1</v>
      </c>
      <c r="P6620" s="12" t="str">
        <f t="shared" si="369"/>
        <v>14105262296</v>
      </c>
      <c r="Q6620" s="12" t="str">
        <f t="shared" si="370"/>
        <v>141052622960001</v>
      </c>
      <c r="R6620" s="20" t="s">
        <v>4948</v>
      </c>
      <c r="AB6620" s="12" t="s">
        <v>912</v>
      </c>
      <c r="AD6620" s="12" t="s">
        <v>860</v>
      </c>
      <c r="AI6620" s="12" t="s">
        <v>100</v>
      </c>
      <c r="AK6620" s="12" t="s">
        <v>100</v>
      </c>
      <c r="BN6620" s="12">
        <v>1</v>
      </c>
      <c r="BP6620" s="12" t="s">
        <v>3806</v>
      </c>
      <c r="BR6620" s="9" t="s">
        <v>100</v>
      </c>
      <c r="BS6620" s="9" t="s">
        <v>100</v>
      </c>
      <c r="BT6620" s="9" t="s">
        <v>5102</v>
      </c>
      <c r="BU6620" s="9" t="s">
        <v>5103</v>
      </c>
      <c r="BV6620" s="9" t="s">
        <v>100</v>
      </c>
      <c r="BW6620" s="9" t="s">
        <v>100</v>
      </c>
      <c r="BX6620" s="9" t="s">
        <v>100</v>
      </c>
      <c r="BY6620" s="9" t="s">
        <v>100</v>
      </c>
    </row>
    <row r="6621" spans="1:77" ht="45" x14ac:dyDescent="0.25">
      <c r="A6621" s="12">
        <v>1</v>
      </c>
      <c r="B6621" s="11" t="str">
        <f t="shared" si="368"/>
        <v>Общий расчет. Анализ даты. Анализ даты. Символические звезды. Демон пустоты. Нет</v>
      </c>
      <c r="C6621" s="11" t="str">
        <f>IFERROR(VLOOKUP(I6621,lvl_1[],2,FALSE),"Нет")</f>
        <v>Общий расчет</v>
      </c>
      <c r="D6621" s="11" t="str">
        <f>IFERROR(VLOOKUP(Rule!J6621,lvl_2[],2,FALSE),"Нет")</f>
        <v>Анализ даты</v>
      </c>
      <c r="E6621" s="11" t="str">
        <f>IFERROR(VLOOKUP(Rule!K6621,lvl_3[],2,FALSE),"Нет")</f>
        <v>Анализ даты</v>
      </c>
      <c r="F6621" s="11" t="str">
        <f>IFERROR(INDEX(lvl_4[],MATCH(L6621,lvl_4[ID],0),MATCH(TEXT(K6621,"##0"),lvl_4[#Headers],0)),"Нет")</f>
        <v>Символические звезды</v>
      </c>
      <c r="G6621" s="11" t="str">
        <f>IFERROR(INDEX(lvl_5[],MATCH(M6621,lvl_5[ID],0),MATCH(_xlfn.CONCAT(TEXT(K6621,"##0"),"_",TEXT(L6621,"##0")),lvl_5[#Headers],0)),"Нет")</f>
        <v>Демон пустоты</v>
      </c>
      <c r="H6621" s="11" t="str">
        <f>IFERROR(INDEX(lvl_6[],MATCH(N6621,lvl_6[ID],0),MATCH(_xlfn.CONCAT(K6621,"_",L6621,"_",M6621),lvl_6[#Headers],0)),"Нет")</f>
        <v>Нет</v>
      </c>
      <c r="I6621" s="12">
        <v>1</v>
      </c>
      <c r="J6621" s="12">
        <v>4</v>
      </c>
      <c r="K6621" s="12">
        <v>1</v>
      </c>
      <c r="L6621" s="12">
        <v>5</v>
      </c>
      <c r="M6621" s="12">
        <v>26</v>
      </c>
      <c r="N6621" s="12">
        <v>2297</v>
      </c>
      <c r="O6621" s="12">
        <f>COUNTIF($P$2:P6621,P6621)</f>
        <v>1</v>
      </c>
      <c r="P6621" s="12" t="str">
        <f t="shared" si="369"/>
        <v>14105262297</v>
      </c>
      <c r="Q6621" s="12" t="str">
        <f t="shared" si="370"/>
        <v>141052622970001</v>
      </c>
      <c r="R6621" s="20" t="s">
        <v>4949</v>
      </c>
      <c r="AB6621" s="12" t="s">
        <v>912</v>
      </c>
      <c r="AD6621" s="12" t="s">
        <v>870</v>
      </c>
      <c r="AI6621" s="12" t="s">
        <v>100</v>
      </c>
      <c r="AK6621" s="12" t="s">
        <v>100</v>
      </c>
      <c r="BN6621" s="12">
        <v>1</v>
      </c>
      <c r="BP6621" s="12" t="s">
        <v>3806</v>
      </c>
      <c r="BR6621" s="9" t="s">
        <v>100</v>
      </c>
      <c r="BS6621" s="9" t="s">
        <v>100</v>
      </c>
      <c r="BT6621" s="9" t="s">
        <v>5102</v>
      </c>
      <c r="BU6621" s="9" t="s">
        <v>5099</v>
      </c>
      <c r="BV6621" s="9" t="s">
        <v>100</v>
      </c>
      <c r="BW6621" s="9" t="s">
        <v>100</v>
      </c>
      <c r="BX6621" s="9" t="s">
        <v>100</v>
      </c>
      <c r="BY6621" s="9" t="s">
        <v>100</v>
      </c>
    </row>
    <row r="6622" spans="1:77" ht="45" x14ac:dyDescent="0.25">
      <c r="A6622" s="12">
        <v>1</v>
      </c>
      <c r="B6622" s="11" t="str">
        <f t="shared" si="368"/>
        <v>Общий расчет. Анализ даты. Анализ даты. Символические звезды. Демон пустоты. Нет</v>
      </c>
      <c r="C6622" s="11" t="str">
        <f>IFERROR(VLOOKUP(I6622,lvl_1[],2,FALSE),"Нет")</f>
        <v>Общий расчет</v>
      </c>
      <c r="D6622" s="11" t="str">
        <f>IFERROR(VLOOKUP(Rule!J6622,lvl_2[],2,FALSE),"Нет")</f>
        <v>Анализ даты</v>
      </c>
      <c r="E6622" s="11" t="str">
        <f>IFERROR(VLOOKUP(Rule!K6622,lvl_3[],2,FALSE),"Нет")</f>
        <v>Анализ даты</v>
      </c>
      <c r="F6622" s="11" t="str">
        <f>IFERROR(INDEX(lvl_4[],MATCH(L6622,lvl_4[ID],0),MATCH(TEXT(K6622,"##0"),lvl_4[#Headers],0)),"Нет")</f>
        <v>Символические звезды</v>
      </c>
      <c r="G6622" s="11" t="str">
        <f>IFERROR(INDEX(lvl_5[],MATCH(M6622,lvl_5[ID],0),MATCH(_xlfn.CONCAT(TEXT(K6622,"##0"),"_",TEXT(L6622,"##0")),lvl_5[#Headers],0)),"Нет")</f>
        <v>Демон пустоты</v>
      </c>
      <c r="H6622" s="11" t="str">
        <f>IFERROR(INDEX(lvl_6[],MATCH(N6622,lvl_6[ID],0),MATCH(_xlfn.CONCAT(K6622,"_",L6622,"_",M6622),lvl_6[#Headers],0)),"Нет")</f>
        <v>Нет</v>
      </c>
      <c r="I6622" s="12">
        <v>1</v>
      </c>
      <c r="J6622" s="12">
        <v>4</v>
      </c>
      <c r="K6622" s="12">
        <v>1</v>
      </c>
      <c r="L6622" s="12">
        <v>5</v>
      </c>
      <c r="M6622" s="12">
        <v>26</v>
      </c>
      <c r="N6622" s="12">
        <v>2298</v>
      </c>
      <c r="O6622" s="12">
        <f>COUNTIF($P$2:P6622,P6622)</f>
        <v>1</v>
      </c>
      <c r="P6622" s="12" t="str">
        <f t="shared" si="369"/>
        <v>14105262298</v>
      </c>
      <c r="Q6622" s="12" t="str">
        <f t="shared" si="370"/>
        <v>141052622980001</v>
      </c>
      <c r="R6622" s="20" t="s">
        <v>4950</v>
      </c>
      <c r="AB6622" s="12" t="s">
        <v>912</v>
      </c>
      <c r="AD6622" s="12" t="s">
        <v>868</v>
      </c>
      <c r="AI6622" s="12" t="s">
        <v>100</v>
      </c>
      <c r="AK6622" s="12" t="s">
        <v>100</v>
      </c>
      <c r="BN6622" s="12">
        <v>1</v>
      </c>
      <c r="BP6622" s="12" t="s">
        <v>3806</v>
      </c>
      <c r="BR6622" s="9" t="s">
        <v>100</v>
      </c>
      <c r="BS6622" s="9" t="s">
        <v>100</v>
      </c>
      <c r="BT6622" s="9" t="s">
        <v>5102</v>
      </c>
      <c r="BU6622" s="9" t="s">
        <v>5110</v>
      </c>
      <c r="BV6622" s="9" t="s">
        <v>100</v>
      </c>
      <c r="BW6622" s="9" t="s">
        <v>100</v>
      </c>
      <c r="BX6622" s="9" t="s">
        <v>100</v>
      </c>
      <c r="BY6622" s="9" t="s">
        <v>100</v>
      </c>
    </row>
    <row r="6623" spans="1:77" ht="45" x14ac:dyDescent="0.25">
      <c r="A6623" s="12">
        <v>1</v>
      </c>
      <c r="B6623" s="11" t="str">
        <f t="shared" si="368"/>
        <v>Общий расчет. Анализ даты. Анализ даты. Символические звезды. Демон пустоты. Нет</v>
      </c>
      <c r="C6623" s="11" t="str">
        <f>IFERROR(VLOOKUP(I6623,lvl_1[],2,FALSE),"Нет")</f>
        <v>Общий расчет</v>
      </c>
      <c r="D6623" s="11" t="str">
        <f>IFERROR(VLOOKUP(Rule!J6623,lvl_2[],2,FALSE),"Нет")</f>
        <v>Анализ даты</v>
      </c>
      <c r="E6623" s="11" t="str">
        <f>IFERROR(VLOOKUP(Rule!K6623,lvl_3[],2,FALSE),"Нет")</f>
        <v>Анализ даты</v>
      </c>
      <c r="F6623" s="11" t="str">
        <f>IFERROR(INDEX(lvl_4[],MATCH(L6623,lvl_4[ID],0),MATCH(TEXT(K6623,"##0"),lvl_4[#Headers],0)),"Нет")</f>
        <v>Символические звезды</v>
      </c>
      <c r="G6623" s="11" t="str">
        <f>IFERROR(INDEX(lvl_5[],MATCH(M6623,lvl_5[ID],0),MATCH(_xlfn.CONCAT(TEXT(K6623,"##0"),"_",TEXT(L6623,"##0")),lvl_5[#Headers],0)),"Нет")</f>
        <v>Демон пустоты</v>
      </c>
      <c r="H6623" s="11" t="str">
        <f>IFERROR(INDEX(lvl_6[],MATCH(N6623,lvl_6[ID],0),MATCH(_xlfn.CONCAT(K6623,"_",L6623,"_",M6623),lvl_6[#Headers],0)),"Нет")</f>
        <v>Нет</v>
      </c>
      <c r="I6623" s="12">
        <v>1</v>
      </c>
      <c r="J6623" s="12">
        <v>4</v>
      </c>
      <c r="K6623" s="12">
        <v>1</v>
      </c>
      <c r="L6623" s="12">
        <v>5</v>
      </c>
      <c r="M6623" s="12">
        <v>26</v>
      </c>
      <c r="N6623" s="12">
        <v>2299</v>
      </c>
      <c r="O6623" s="12">
        <f>COUNTIF($P$2:P6623,P6623)</f>
        <v>1</v>
      </c>
      <c r="P6623" s="12" t="str">
        <f t="shared" si="369"/>
        <v>14105262299</v>
      </c>
      <c r="Q6623" s="12" t="str">
        <f t="shared" si="370"/>
        <v>141052622990001</v>
      </c>
      <c r="R6623" s="20" t="s">
        <v>4951</v>
      </c>
      <c r="AB6623" s="12" t="s">
        <v>912</v>
      </c>
      <c r="AD6623" s="12" t="s">
        <v>866</v>
      </c>
      <c r="AI6623" s="12" t="s">
        <v>100</v>
      </c>
      <c r="AK6623" s="12" t="s">
        <v>100</v>
      </c>
      <c r="BN6623" s="12">
        <v>1</v>
      </c>
      <c r="BP6623" s="12" t="s">
        <v>3806</v>
      </c>
      <c r="BR6623" s="9" t="s">
        <v>100</v>
      </c>
      <c r="BS6623" s="9" t="s">
        <v>100</v>
      </c>
      <c r="BT6623" s="9" t="s">
        <v>5102</v>
      </c>
      <c r="BU6623" s="9" t="s">
        <v>5109</v>
      </c>
      <c r="BV6623" s="9" t="s">
        <v>100</v>
      </c>
      <c r="BW6623" s="9" t="s">
        <v>100</v>
      </c>
      <c r="BX6623" s="9" t="s">
        <v>100</v>
      </c>
      <c r="BY6623" s="9" t="s">
        <v>100</v>
      </c>
    </row>
    <row r="6624" spans="1:77" ht="45" x14ac:dyDescent="0.25">
      <c r="A6624" s="12">
        <v>1</v>
      </c>
      <c r="B6624" s="11" t="str">
        <f t="shared" si="368"/>
        <v>Общий расчет. Анализ даты. Анализ даты. Символические звезды. Демон пустоты. Нет</v>
      </c>
      <c r="C6624" s="11" t="str">
        <f>IFERROR(VLOOKUP(I6624,lvl_1[],2,FALSE),"Нет")</f>
        <v>Общий расчет</v>
      </c>
      <c r="D6624" s="11" t="str">
        <f>IFERROR(VLOOKUP(Rule!J6624,lvl_2[],2,FALSE),"Нет")</f>
        <v>Анализ даты</v>
      </c>
      <c r="E6624" s="11" t="str">
        <f>IFERROR(VLOOKUP(Rule!K6624,lvl_3[],2,FALSE),"Нет")</f>
        <v>Анализ даты</v>
      </c>
      <c r="F6624" s="11" t="str">
        <f>IFERROR(INDEX(lvl_4[],MATCH(L6624,lvl_4[ID],0),MATCH(TEXT(K6624,"##0"),lvl_4[#Headers],0)),"Нет")</f>
        <v>Символические звезды</v>
      </c>
      <c r="G6624" s="11" t="str">
        <f>IFERROR(INDEX(lvl_5[],MATCH(M6624,lvl_5[ID],0),MATCH(_xlfn.CONCAT(TEXT(K6624,"##0"),"_",TEXT(L6624,"##0")),lvl_5[#Headers],0)),"Нет")</f>
        <v>Демон пустоты</v>
      </c>
      <c r="H6624" s="11" t="str">
        <f>IFERROR(INDEX(lvl_6[],MATCH(N6624,lvl_6[ID],0),MATCH(_xlfn.CONCAT(K6624,"_",L6624,"_",M6624),lvl_6[#Headers],0)),"Нет")</f>
        <v>Нет</v>
      </c>
      <c r="I6624" s="12">
        <v>1</v>
      </c>
      <c r="J6624" s="12">
        <v>4</v>
      </c>
      <c r="K6624" s="12">
        <v>1</v>
      </c>
      <c r="L6624" s="12">
        <v>5</v>
      </c>
      <c r="M6624" s="12">
        <v>26</v>
      </c>
      <c r="N6624" s="12">
        <v>2300</v>
      </c>
      <c r="O6624" s="12">
        <f>COUNTIF($P$2:P6624,P6624)</f>
        <v>1</v>
      </c>
      <c r="P6624" s="12" t="str">
        <f t="shared" si="369"/>
        <v>14105262300</v>
      </c>
      <c r="Q6624" s="12" t="str">
        <f t="shared" si="370"/>
        <v>141052623000001</v>
      </c>
      <c r="R6624" s="20" t="s">
        <v>4952</v>
      </c>
      <c r="AB6624" s="12" t="s">
        <v>914</v>
      </c>
      <c r="AD6624" s="12" t="s">
        <v>865</v>
      </c>
      <c r="AI6624" s="12" t="s">
        <v>100</v>
      </c>
      <c r="AK6624" s="12" t="s">
        <v>100</v>
      </c>
      <c r="BN6624" s="12">
        <v>1</v>
      </c>
      <c r="BP6624" s="12" t="s">
        <v>3806</v>
      </c>
      <c r="BR6624" s="9" t="s">
        <v>100</v>
      </c>
      <c r="BS6624" s="9" t="s">
        <v>100</v>
      </c>
      <c r="BT6624" s="9" t="s">
        <v>5094</v>
      </c>
      <c r="BU6624" s="9" t="s">
        <v>5108</v>
      </c>
      <c r="BV6624" s="9" t="s">
        <v>100</v>
      </c>
      <c r="BW6624" s="9" t="s">
        <v>100</v>
      </c>
      <c r="BX6624" s="9" t="s">
        <v>100</v>
      </c>
      <c r="BY6624" s="9" t="s">
        <v>100</v>
      </c>
    </row>
    <row r="6625" spans="1:77" ht="45" x14ac:dyDescent="0.25">
      <c r="A6625" s="12">
        <v>1</v>
      </c>
      <c r="B6625" s="11" t="str">
        <f t="shared" si="368"/>
        <v>Общий расчет. Анализ даты. Анализ даты. Символические звезды. Демон пустоты. Нет</v>
      </c>
      <c r="C6625" s="11" t="str">
        <f>IFERROR(VLOOKUP(I6625,lvl_1[],2,FALSE),"Нет")</f>
        <v>Общий расчет</v>
      </c>
      <c r="D6625" s="11" t="str">
        <f>IFERROR(VLOOKUP(Rule!J6625,lvl_2[],2,FALSE),"Нет")</f>
        <v>Анализ даты</v>
      </c>
      <c r="E6625" s="11" t="str">
        <f>IFERROR(VLOOKUP(Rule!K6625,lvl_3[],2,FALSE),"Нет")</f>
        <v>Анализ даты</v>
      </c>
      <c r="F6625" s="11" t="str">
        <f>IFERROR(INDEX(lvl_4[],MATCH(L6625,lvl_4[ID],0),MATCH(TEXT(K6625,"##0"),lvl_4[#Headers],0)),"Нет")</f>
        <v>Символические звезды</v>
      </c>
      <c r="G6625" s="11" t="str">
        <f>IFERROR(INDEX(lvl_5[],MATCH(M6625,lvl_5[ID],0),MATCH(_xlfn.CONCAT(TEXT(K6625,"##0"),"_",TEXT(L6625,"##0")),lvl_5[#Headers],0)),"Нет")</f>
        <v>Демон пустоты</v>
      </c>
      <c r="H6625" s="11" t="str">
        <f>IFERROR(INDEX(lvl_6[],MATCH(N6625,lvl_6[ID],0),MATCH(_xlfn.CONCAT(K6625,"_",L6625,"_",M6625),lvl_6[#Headers],0)),"Нет")</f>
        <v>Нет</v>
      </c>
      <c r="I6625" s="12">
        <v>1</v>
      </c>
      <c r="J6625" s="12">
        <v>4</v>
      </c>
      <c r="K6625" s="12">
        <v>1</v>
      </c>
      <c r="L6625" s="12">
        <v>5</v>
      </c>
      <c r="M6625" s="12">
        <v>26</v>
      </c>
      <c r="N6625" s="12">
        <v>2301</v>
      </c>
      <c r="O6625" s="12">
        <f>COUNTIF($P$2:P6625,P6625)</f>
        <v>1</v>
      </c>
      <c r="P6625" s="12" t="str">
        <f t="shared" si="369"/>
        <v>14105262301</v>
      </c>
      <c r="Q6625" s="12" t="str">
        <f t="shared" si="370"/>
        <v>141052623010001</v>
      </c>
      <c r="R6625" s="20" t="s">
        <v>4953</v>
      </c>
      <c r="AB6625" s="12" t="s">
        <v>914</v>
      </c>
      <c r="AD6625" s="12" t="s">
        <v>863</v>
      </c>
      <c r="AI6625" s="12" t="s">
        <v>100</v>
      </c>
      <c r="AK6625" s="12" t="s">
        <v>100</v>
      </c>
      <c r="BN6625" s="12">
        <v>1</v>
      </c>
      <c r="BP6625" s="12" t="s">
        <v>3806</v>
      </c>
      <c r="BR6625" s="9" t="s">
        <v>100</v>
      </c>
      <c r="BS6625" s="9" t="s">
        <v>100</v>
      </c>
      <c r="BT6625" s="9" t="s">
        <v>5094</v>
      </c>
      <c r="BU6625" s="9" t="s">
        <v>5106</v>
      </c>
      <c r="BV6625" s="9" t="s">
        <v>100</v>
      </c>
      <c r="BW6625" s="9" t="s">
        <v>100</v>
      </c>
      <c r="BX6625" s="9" t="s">
        <v>100</v>
      </c>
      <c r="BY6625" s="9" t="s">
        <v>100</v>
      </c>
    </row>
    <row r="6626" spans="1:77" ht="45" x14ac:dyDescent="0.25">
      <c r="A6626" s="12">
        <v>1</v>
      </c>
      <c r="B6626" s="11" t="str">
        <f t="shared" si="368"/>
        <v>Общий расчет. Анализ даты. Анализ даты. Символические звезды. Демон пустоты. Нет</v>
      </c>
      <c r="C6626" s="11" t="str">
        <f>IFERROR(VLOOKUP(I6626,lvl_1[],2,FALSE),"Нет")</f>
        <v>Общий расчет</v>
      </c>
      <c r="D6626" s="11" t="str">
        <f>IFERROR(VLOOKUP(Rule!J6626,lvl_2[],2,FALSE),"Нет")</f>
        <v>Анализ даты</v>
      </c>
      <c r="E6626" s="11" t="str">
        <f>IFERROR(VLOOKUP(Rule!K6626,lvl_3[],2,FALSE),"Нет")</f>
        <v>Анализ даты</v>
      </c>
      <c r="F6626" s="11" t="str">
        <f>IFERROR(INDEX(lvl_4[],MATCH(L6626,lvl_4[ID],0),MATCH(TEXT(K6626,"##0"),lvl_4[#Headers],0)),"Нет")</f>
        <v>Символические звезды</v>
      </c>
      <c r="G6626" s="11" t="str">
        <f>IFERROR(INDEX(lvl_5[],MATCH(M6626,lvl_5[ID],0),MATCH(_xlfn.CONCAT(TEXT(K6626,"##0"),"_",TEXT(L6626,"##0")),lvl_5[#Headers],0)),"Нет")</f>
        <v>Демон пустоты</v>
      </c>
      <c r="H6626" s="11" t="str">
        <f>IFERROR(INDEX(lvl_6[],MATCH(N6626,lvl_6[ID],0),MATCH(_xlfn.CONCAT(K6626,"_",L6626,"_",M6626),lvl_6[#Headers],0)),"Нет")</f>
        <v>Нет</v>
      </c>
      <c r="I6626" s="12">
        <v>1</v>
      </c>
      <c r="J6626" s="12">
        <v>4</v>
      </c>
      <c r="K6626" s="12">
        <v>1</v>
      </c>
      <c r="L6626" s="12">
        <v>5</v>
      </c>
      <c r="M6626" s="12">
        <v>26</v>
      </c>
      <c r="N6626" s="12">
        <v>2302</v>
      </c>
      <c r="O6626" s="12">
        <f>COUNTIF($P$2:P6626,P6626)</f>
        <v>1</v>
      </c>
      <c r="P6626" s="12" t="str">
        <f t="shared" si="369"/>
        <v>14105262302</v>
      </c>
      <c r="Q6626" s="12" t="str">
        <f t="shared" si="370"/>
        <v>141052623020001</v>
      </c>
      <c r="R6626" s="20" t="s">
        <v>4954</v>
      </c>
      <c r="AB6626" s="12" t="s">
        <v>914</v>
      </c>
      <c r="AD6626" s="12" t="s">
        <v>861</v>
      </c>
      <c r="AI6626" s="12" t="s">
        <v>100</v>
      </c>
      <c r="AK6626" s="12" t="s">
        <v>100</v>
      </c>
      <c r="BN6626" s="12">
        <v>1</v>
      </c>
      <c r="BP6626" s="12" t="s">
        <v>3806</v>
      </c>
      <c r="BR6626" s="9" t="s">
        <v>100</v>
      </c>
      <c r="BS6626" s="9" t="s">
        <v>100</v>
      </c>
      <c r="BT6626" s="9" t="s">
        <v>5094</v>
      </c>
      <c r="BU6626" s="9" t="s">
        <v>5092</v>
      </c>
      <c r="BV6626" s="9" t="s">
        <v>100</v>
      </c>
      <c r="BW6626" s="9" t="s">
        <v>100</v>
      </c>
      <c r="BX6626" s="9" t="s">
        <v>100</v>
      </c>
      <c r="BY6626" s="9" t="s">
        <v>100</v>
      </c>
    </row>
    <row r="6627" spans="1:77" ht="45" x14ac:dyDescent="0.25">
      <c r="A6627" s="12">
        <v>1</v>
      </c>
      <c r="B6627" s="11" t="str">
        <f t="shared" si="368"/>
        <v>Общий расчет. Анализ даты. Анализ даты. Символические звезды. Демон пустоты. Нет</v>
      </c>
      <c r="C6627" s="11" t="str">
        <f>IFERROR(VLOOKUP(I6627,lvl_1[],2,FALSE),"Нет")</f>
        <v>Общий расчет</v>
      </c>
      <c r="D6627" s="11" t="str">
        <f>IFERROR(VLOOKUP(Rule!J6627,lvl_2[],2,FALSE),"Нет")</f>
        <v>Анализ даты</v>
      </c>
      <c r="E6627" s="11" t="str">
        <f>IFERROR(VLOOKUP(Rule!K6627,lvl_3[],2,FALSE),"Нет")</f>
        <v>Анализ даты</v>
      </c>
      <c r="F6627" s="11" t="str">
        <f>IFERROR(INDEX(lvl_4[],MATCH(L6627,lvl_4[ID],0),MATCH(TEXT(K6627,"##0"),lvl_4[#Headers],0)),"Нет")</f>
        <v>Символические звезды</v>
      </c>
      <c r="G6627" s="11" t="str">
        <f>IFERROR(INDEX(lvl_5[],MATCH(M6627,lvl_5[ID],0),MATCH(_xlfn.CONCAT(TEXT(K6627,"##0"),"_",TEXT(L6627,"##0")),lvl_5[#Headers],0)),"Нет")</f>
        <v>Демон пустоты</v>
      </c>
      <c r="H6627" s="11" t="str">
        <f>IFERROR(INDEX(lvl_6[],MATCH(N6627,lvl_6[ID],0),MATCH(_xlfn.CONCAT(K6627,"_",L6627,"_",M6627),lvl_6[#Headers],0)),"Нет")</f>
        <v>Нет</v>
      </c>
      <c r="I6627" s="12">
        <v>1</v>
      </c>
      <c r="J6627" s="12">
        <v>4</v>
      </c>
      <c r="K6627" s="12">
        <v>1</v>
      </c>
      <c r="L6627" s="12">
        <v>5</v>
      </c>
      <c r="M6627" s="12">
        <v>26</v>
      </c>
      <c r="N6627" s="12">
        <v>2303</v>
      </c>
      <c r="O6627" s="12">
        <f>COUNTIF($P$2:P6627,P6627)</f>
        <v>1</v>
      </c>
      <c r="P6627" s="12" t="str">
        <f t="shared" si="369"/>
        <v>14105262303</v>
      </c>
      <c r="Q6627" s="12" t="str">
        <f t="shared" si="370"/>
        <v>141052623030001</v>
      </c>
      <c r="R6627" s="20" t="s">
        <v>4955</v>
      </c>
      <c r="AB6627" s="12" t="s">
        <v>914</v>
      </c>
      <c r="AD6627" s="12" t="s">
        <v>859</v>
      </c>
      <c r="AI6627" s="12" t="s">
        <v>100</v>
      </c>
      <c r="AK6627" s="12" t="s">
        <v>100</v>
      </c>
      <c r="BN6627" s="12">
        <v>1</v>
      </c>
      <c r="BP6627" s="12" t="s">
        <v>3806</v>
      </c>
      <c r="BR6627" s="9" t="s">
        <v>100</v>
      </c>
      <c r="BS6627" s="9" t="s">
        <v>100</v>
      </c>
      <c r="BT6627" s="9" t="s">
        <v>5094</v>
      </c>
      <c r="BU6627" s="9" t="s">
        <v>5101</v>
      </c>
      <c r="BV6627" s="9" t="s">
        <v>100</v>
      </c>
      <c r="BW6627" s="9" t="s">
        <v>100</v>
      </c>
      <c r="BX6627" s="9" t="s">
        <v>100</v>
      </c>
      <c r="BY6627" s="9" t="s">
        <v>100</v>
      </c>
    </row>
    <row r="6628" spans="1:77" ht="45" x14ac:dyDescent="0.25">
      <c r="A6628" s="12">
        <v>1</v>
      </c>
      <c r="B6628" s="11" t="str">
        <f t="shared" si="368"/>
        <v>Общий расчет. Анализ даты. Анализ даты. Символические звезды. Демон пустоты. Нет</v>
      </c>
      <c r="C6628" s="11" t="str">
        <f>IFERROR(VLOOKUP(I6628,lvl_1[],2,FALSE),"Нет")</f>
        <v>Общий расчет</v>
      </c>
      <c r="D6628" s="11" t="str">
        <f>IFERROR(VLOOKUP(Rule!J6628,lvl_2[],2,FALSE),"Нет")</f>
        <v>Анализ даты</v>
      </c>
      <c r="E6628" s="11" t="str">
        <f>IFERROR(VLOOKUP(Rule!K6628,lvl_3[],2,FALSE),"Нет")</f>
        <v>Анализ даты</v>
      </c>
      <c r="F6628" s="11" t="str">
        <f>IFERROR(INDEX(lvl_4[],MATCH(L6628,lvl_4[ID],0),MATCH(TEXT(K6628,"##0"),lvl_4[#Headers],0)),"Нет")</f>
        <v>Символические звезды</v>
      </c>
      <c r="G6628" s="11" t="str">
        <f>IFERROR(INDEX(lvl_5[],MATCH(M6628,lvl_5[ID],0),MATCH(_xlfn.CONCAT(TEXT(K6628,"##0"),"_",TEXT(L6628,"##0")),lvl_5[#Headers],0)),"Нет")</f>
        <v>Демон пустоты</v>
      </c>
      <c r="H6628" s="11" t="str">
        <f>IFERROR(INDEX(lvl_6[],MATCH(N6628,lvl_6[ID],0),MATCH(_xlfn.CONCAT(K6628,"_",L6628,"_",M6628),lvl_6[#Headers],0)),"Нет")</f>
        <v>Нет</v>
      </c>
      <c r="I6628" s="12">
        <v>1</v>
      </c>
      <c r="J6628" s="12">
        <v>4</v>
      </c>
      <c r="K6628" s="12">
        <v>1</v>
      </c>
      <c r="L6628" s="12">
        <v>5</v>
      </c>
      <c r="M6628" s="12">
        <v>26</v>
      </c>
      <c r="N6628" s="12">
        <v>2304</v>
      </c>
      <c r="O6628" s="12">
        <f>COUNTIF($P$2:P6628,P6628)</f>
        <v>1</v>
      </c>
      <c r="P6628" s="12" t="str">
        <f t="shared" si="369"/>
        <v>14105262304</v>
      </c>
      <c r="Q6628" s="12" t="str">
        <f t="shared" si="370"/>
        <v>141052623040001</v>
      </c>
      <c r="R6628" s="20" t="s">
        <v>4956</v>
      </c>
      <c r="AB6628" s="12" t="s">
        <v>914</v>
      </c>
      <c r="AD6628" s="12" t="s">
        <v>869</v>
      </c>
      <c r="AI6628" s="12" t="s">
        <v>100</v>
      </c>
      <c r="AK6628" s="12" t="s">
        <v>100</v>
      </c>
      <c r="BN6628" s="12">
        <v>1</v>
      </c>
      <c r="BP6628" s="12" t="s">
        <v>3806</v>
      </c>
      <c r="BR6628" s="9" t="s">
        <v>100</v>
      </c>
      <c r="BS6628" s="9" t="s">
        <v>100</v>
      </c>
      <c r="BT6628" s="9" t="s">
        <v>5094</v>
      </c>
      <c r="BU6628" s="9" t="s">
        <v>5097</v>
      </c>
      <c r="BV6628" s="9" t="s">
        <v>100</v>
      </c>
      <c r="BW6628" s="9" t="s">
        <v>100</v>
      </c>
      <c r="BX6628" s="9" t="s">
        <v>100</v>
      </c>
      <c r="BY6628" s="9" t="s">
        <v>100</v>
      </c>
    </row>
    <row r="6629" spans="1:77" ht="45" x14ac:dyDescent="0.25">
      <c r="A6629" s="12">
        <v>1</v>
      </c>
      <c r="B6629" s="11" t="str">
        <f t="shared" ref="B6629:B6692" si="371">_xlfn.CONCAT(C6629,". ", D6629,". ", E6629,". ", F6629,". ", G6629,". ", H6629)</f>
        <v>Общий расчет. Анализ даты. Анализ даты. Символические звезды. Демон пустоты. Нет</v>
      </c>
      <c r="C6629" s="11" t="str">
        <f>IFERROR(VLOOKUP(I6629,lvl_1[],2,FALSE),"Нет")</f>
        <v>Общий расчет</v>
      </c>
      <c r="D6629" s="11" t="str">
        <f>IFERROR(VLOOKUP(Rule!J6629,lvl_2[],2,FALSE),"Нет")</f>
        <v>Анализ даты</v>
      </c>
      <c r="E6629" s="11" t="str">
        <f>IFERROR(VLOOKUP(Rule!K6629,lvl_3[],2,FALSE),"Нет")</f>
        <v>Анализ даты</v>
      </c>
      <c r="F6629" s="11" t="str">
        <f>IFERROR(INDEX(lvl_4[],MATCH(L6629,lvl_4[ID],0),MATCH(TEXT(K6629,"##0"),lvl_4[#Headers],0)),"Нет")</f>
        <v>Символические звезды</v>
      </c>
      <c r="G6629" s="11" t="str">
        <f>IFERROR(INDEX(lvl_5[],MATCH(M6629,lvl_5[ID],0),MATCH(_xlfn.CONCAT(TEXT(K6629,"##0"),"_",TEXT(L6629,"##0")),lvl_5[#Headers],0)),"Нет")</f>
        <v>Демон пустоты</v>
      </c>
      <c r="H6629" s="11" t="str">
        <f>IFERROR(INDEX(lvl_6[],MATCH(N6629,lvl_6[ID],0),MATCH(_xlfn.CONCAT(K6629,"_",L6629,"_",M6629),lvl_6[#Headers],0)),"Нет")</f>
        <v>Нет</v>
      </c>
      <c r="I6629" s="12">
        <v>1</v>
      </c>
      <c r="J6629" s="12">
        <v>4</v>
      </c>
      <c r="K6629" s="12">
        <v>1</v>
      </c>
      <c r="L6629" s="12">
        <v>5</v>
      </c>
      <c r="M6629" s="12">
        <v>26</v>
      </c>
      <c r="N6629" s="12">
        <v>2305</v>
      </c>
      <c r="O6629" s="12">
        <f>COUNTIF($P$2:P6629,P6629)</f>
        <v>1</v>
      </c>
      <c r="P6629" s="12" t="str">
        <f t="shared" ref="P6629:P6692" si="372">_xlfn.CONCAT(I6629,
J6629,
K6629,
IF(LEN(L6629)=1,_xlfn.CONCAT(0,L6629),L6629),
IF(LEN(M6629)=1,_xlfn.CONCAT(0,M6629),M6629),
IF(LEN(N6629)=1,_xlfn.CONCAT(0,N6629),N6629))</f>
        <v>14105262305</v>
      </c>
      <c r="Q6629" s="12" t="str">
        <f t="shared" ref="Q6629:Q6692" si="373">_xlfn.CONCAT(I6629,
J6629,
K6629,
IF(LEN(L6629)=1,_xlfn.CONCAT(0,L6629),L6629),
IF(LEN(M6629)=1,_xlfn.CONCAT(0,M6629),M6629),
IF(LEN(N6629)=1,_xlfn.CONCAT(0,N6629),N6629),
IF(LEN(O6629)=1,_xlfn.CONCAT("000",O6629),IF(LEN(O6629)=2,_xlfn.CONCAT("00",O6629),IF(LEN(O6629)=3,_xlfn.CONCAT(0,O6629),O6629))))</f>
        <v>141052623050001</v>
      </c>
      <c r="R6629" s="20" t="s">
        <v>4957</v>
      </c>
      <c r="AB6629" s="12" t="s">
        <v>914</v>
      </c>
      <c r="AD6629" s="12" t="s">
        <v>867</v>
      </c>
      <c r="AI6629" s="12" t="s">
        <v>100</v>
      </c>
      <c r="AK6629" s="12" t="s">
        <v>100</v>
      </c>
      <c r="BN6629" s="12">
        <v>1</v>
      </c>
      <c r="BP6629" s="12" t="s">
        <v>3806</v>
      </c>
      <c r="BR6629" s="9" t="s">
        <v>100</v>
      </c>
      <c r="BS6629" s="9" t="s">
        <v>100</v>
      </c>
      <c r="BT6629" s="9" t="s">
        <v>5094</v>
      </c>
      <c r="BU6629" s="9" t="s">
        <v>5093</v>
      </c>
      <c r="BV6629" s="9" t="s">
        <v>100</v>
      </c>
      <c r="BW6629" s="9" t="s">
        <v>100</v>
      </c>
      <c r="BX6629" s="9" t="s">
        <v>100</v>
      </c>
      <c r="BY6629" s="9" t="s">
        <v>100</v>
      </c>
    </row>
    <row r="6630" spans="1:77" ht="45" x14ac:dyDescent="0.25">
      <c r="A6630" s="12">
        <v>1</v>
      </c>
      <c r="B6630" s="11" t="str">
        <f t="shared" si="371"/>
        <v>Общий расчет. Анализ даты. Анализ даты. Символические звезды. Демон пустоты. Нет</v>
      </c>
      <c r="C6630" s="11" t="str">
        <f>IFERROR(VLOOKUP(I6630,lvl_1[],2,FALSE),"Нет")</f>
        <v>Общий расчет</v>
      </c>
      <c r="D6630" s="11" t="str">
        <f>IFERROR(VLOOKUP(Rule!J6630,lvl_2[],2,FALSE),"Нет")</f>
        <v>Анализ даты</v>
      </c>
      <c r="E6630" s="11" t="str">
        <f>IFERROR(VLOOKUP(Rule!K6630,lvl_3[],2,FALSE),"Нет")</f>
        <v>Анализ даты</v>
      </c>
      <c r="F6630" s="11" t="str">
        <f>IFERROR(INDEX(lvl_4[],MATCH(L6630,lvl_4[ID],0),MATCH(TEXT(K6630,"##0"),lvl_4[#Headers],0)),"Нет")</f>
        <v>Символические звезды</v>
      </c>
      <c r="G6630" s="11" t="str">
        <f>IFERROR(INDEX(lvl_5[],MATCH(M6630,lvl_5[ID],0),MATCH(_xlfn.CONCAT(TEXT(K6630,"##0"),"_",TEXT(L6630,"##0")),lvl_5[#Headers],0)),"Нет")</f>
        <v>Демон пустоты</v>
      </c>
      <c r="H6630" s="11" t="str">
        <f>IFERROR(INDEX(lvl_6[],MATCH(N6630,lvl_6[ID],0),MATCH(_xlfn.CONCAT(K6630,"_",L6630,"_",M6630),lvl_6[#Headers],0)),"Нет")</f>
        <v>Нет</v>
      </c>
      <c r="I6630" s="12">
        <v>1</v>
      </c>
      <c r="J6630" s="12">
        <v>4</v>
      </c>
      <c r="K6630" s="12">
        <v>1</v>
      </c>
      <c r="L6630" s="12">
        <v>5</v>
      </c>
      <c r="M6630" s="12">
        <v>26</v>
      </c>
      <c r="N6630" s="12">
        <v>2306</v>
      </c>
      <c r="O6630" s="12">
        <f>COUNTIF($P$2:P6630,P6630)</f>
        <v>1</v>
      </c>
      <c r="P6630" s="12" t="str">
        <f t="shared" si="372"/>
        <v>14105262306</v>
      </c>
      <c r="Q6630" s="12" t="str">
        <f t="shared" si="373"/>
        <v>141052623060001</v>
      </c>
      <c r="R6630" s="20" t="s">
        <v>4958</v>
      </c>
      <c r="AB6630" s="12" t="s">
        <v>916</v>
      </c>
      <c r="AD6630" s="12" t="s">
        <v>866</v>
      </c>
      <c r="AI6630" s="12" t="s">
        <v>100</v>
      </c>
      <c r="AK6630" s="12" t="s">
        <v>100</v>
      </c>
      <c r="BN6630" s="12">
        <v>1</v>
      </c>
      <c r="BP6630" s="12" t="s">
        <v>3806</v>
      </c>
      <c r="BR6630" s="9" t="s">
        <v>100</v>
      </c>
      <c r="BS6630" s="9" t="s">
        <v>100</v>
      </c>
      <c r="BT6630" s="9" t="s">
        <v>5104</v>
      </c>
      <c r="BU6630" s="9" t="s">
        <v>5109</v>
      </c>
      <c r="BV6630" s="9" t="s">
        <v>100</v>
      </c>
      <c r="BW6630" s="9" t="s">
        <v>100</v>
      </c>
      <c r="BX6630" s="9" t="s">
        <v>100</v>
      </c>
      <c r="BY6630" s="9" t="s">
        <v>100</v>
      </c>
    </row>
    <row r="6631" spans="1:77" ht="45" x14ac:dyDescent="0.25">
      <c r="A6631" s="12">
        <v>1</v>
      </c>
      <c r="B6631" s="11" t="str">
        <f t="shared" si="371"/>
        <v>Общий расчет. Анализ даты. Анализ даты. Символические звезды. Демон пустоты. Нет</v>
      </c>
      <c r="C6631" s="11" t="str">
        <f>IFERROR(VLOOKUP(I6631,lvl_1[],2,FALSE),"Нет")</f>
        <v>Общий расчет</v>
      </c>
      <c r="D6631" s="11" t="str">
        <f>IFERROR(VLOOKUP(Rule!J6631,lvl_2[],2,FALSE),"Нет")</f>
        <v>Анализ даты</v>
      </c>
      <c r="E6631" s="11" t="str">
        <f>IFERROR(VLOOKUP(Rule!K6631,lvl_3[],2,FALSE),"Нет")</f>
        <v>Анализ даты</v>
      </c>
      <c r="F6631" s="11" t="str">
        <f>IFERROR(INDEX(lvl_4[],MATCH(L6631,lvl_4[ID],0),MATCH(TEXT(K6631,"##0"),lvl_4[#Headers],0)),"Нет")</f>
        <v>Символические звезды</v>
      </c>
      <c r="G6631" s="11" t="str">
        <f>IFERROR(INDEX(lvl_5[],MATCH(M6631,lvl_5[ID],0),MATCH(_xlfn.CONCAT(TEXT(K6631,"##0"),"_",TEXT(L6631,"##0")),lvl_5[#Headers],0)),"Нет")</f>
        <v>Демон пустоты</v>
      </c>
      <c r="H6631" s="11" t="str">
        <f>IFERROR(INDEX(lvl_6[],MATCH(N6631,lvl_6[ID],0),MATCH(_xlfn.CONCAT(K6631,"_",L6631,"_",M6631),lvl_6[#Headers],0)),"Нет")</f>
        <v>Нет</v>
      </c>
      <c r="I6631" s="12">
        <v>1</v>
      </c>
      <c r="J6631" s="12">
        <v>4</v>
      </c>
      <c r="K6631" s="12">
        <v>1</v>
      </c>
      <c r="L6631" s="12">
        <v>5</v>
      </c>
      <c r="M6631" s="12">
        <v>26</v>
      </c>
      <c r="N6631" s="12">
        <v>2307</v>
      </c>
      <c r="O6631" s="12">
        <f>COUNTIF($P$2:P6631,P6631)</f>
        <v>1</v>
      </c>
      <c r="P6631" s="12" t="str">
        <f t="shared" si="372"/>
        <v>14105262307</v>
      </c>
      <c r="Q6631" s="12" t="str">
        <f t="shared" si="373"/>
        <v>141052623070001</v>
      </c>
      <c r="R6631" s="20" t="s">
        <v>4959</v>
      </c>
      <c r="AB6631" s="12" t="s">
        <v>916</v>
      </c>
      <c r="AD6631" s="12" t="s">
        <v>864</v>
      </c>
      <c r="AI6631" s="12" t="s">
        <v>100</v>
      </c>
      <c r="AK6631" s="12" t="s">
        <v>100</v>
      </c>
      <c r="BN6631" s="12">
        <v>1</v>
      </c>
      <c r="BP6631" s="12" t="s">
        <v>3806</v>
      </c>
      <c r="BR6631" s="9" t="s">
        <v>100</v>
      </c>
      <c r="BS6631" s="9" t="s">
        <v>100</v>
      </c>
      <c r="BT6631" s="9" t="s">
        <v>5104</v>
      </c>
      <c r="BU6631" s="9" t="s">
        <v>5107</v>
      </c>
      <c r="BV6631" s="9" t="s">
        <v>100</v>
      </c>
      <c r="BW6631" s="9" t="s">
        <v>100</v>
      </c>
      <c r="BX6631" s="9" t="s">
        <v>100</v>
      </c>
      <c r="BY6631" s="9" t="s">
        <v>100</v>
      </c>
    </row>
    <row r="6632" spans="1:77" ht="45" x14ac:dyDescent="0.25">
      <c r="A6632" s="12">
        <v>1</v>
      </c>
      <c r="B6632" s="11" t="str">
        <f t="shared" si="371"/>
        <v>Общий расчет. Анализ даты. Анализ даты. Символические звезды. Демон пустоты. Нет</v>
      </c>
      <c r="C6632" s="11" t="str">
        <f>IFERROR(VLOOKUP(I6632,lvl_1[],2,FALSE),"Нет")</f>
        <v>Общий расчет</v>
      </c>
      <c r="D6632" s="11" t="str">
        <f>IFERROR(VLOOKUP(Rule!J6632,lvl_2[],2,FALSE),"Нет")</f>
        <v>Анализ даты</v>
      </c>
      <c r="E6632" s="11" t="str">
        <f>IFERROR(VLOOKUP(Rule!K6632,lvl_3[],2,FALSE),"Нет")</f>
        <v>Анализ даты</v>
      </c>
      <c r="F6632" s="11" t="str">
        <f>IFERROR(INDEX(lvl_4[],MATCH(L6632,lvl_4[ID],0),MATCH(TEXT(K6632,"##0"),lvl_4[#Headers],0)),"Нет")</f>
        <v>Символические звезды</v>
      </c>
      <c r="G6632" s="11" t="str">
        <f>IFERROR(INDEX(lvl_5[],MATCH(M6632,lvl_5[ID],0),MATCH(_xlfn.CONCAT(TEXT(K6632,"##0"),"_",TEXT(L6632,"##0")),lvl_5[#Headers],0)),"Нет")</f>
        <v>Демон пустоты</v>
      </c>
      <c r="H6632" s="11" t="str">
        <f>IFERROR(INDEX(lvl_6[],MATCH(N6632,lvl_6[ID],0),MATCH(_xlfn.CONCAT(K6632,"_",L6632,"_",M6632),lvl_6[#Headers],0)),"Нет")</f>
        <v>Нет</v>
      </c>
      <c r="I6632" s="12">
        <v>1</v>
      </c>
      <c r="J6632" s="12">
        <v>4</v>
      </c>
      <c r="K6632" s="12">
        <v>1</v>
      </c>
      <c r="L6632" s="12">
        <v>5</v>
      </c>
      <c r="M6632" s="12">
        <v>26</v>
      </c>
      <c r="N6632" s="12">
        <v>2308</v>
      </c>
      <c r="O6632" s="12">
        <f>COUNTIF($P$2:P6632,P6632)</f>
        <v>1</v>
      </c>
      <c r="P6632" s="12" t="str">
        <f t="shared" si="372"/>
        <v>14105262308</v>
      </c>
      <c r="Q6632" s="12" t="str">
        <f t="shared" si="373"/>
        <v>141052623080001</v>
      </c>
      <c r="R6632" s="20" t="s">
        <v>4960</v>
      </c>
      <c r="AB6632" s="12" t="s">
        <v>916</v>
      </c>
      <c r="AD6632" s="12" t="s">
        <v>862</v>
      </c>
      <c r="AI6632" s="12" t="s">
        <v>100</v>
      </c>
      <c r="AK6632" s="12" t="s">
        <v>100</v>
      </c>
      <c r="BN6632" s="12">
        <v>1</v>
      </c>
      <c r="BP6632" s="12" t="s">
        <v>3806</v>
      </c>
      <c r="BR6632" s="9" t="s">
        <v>100</v>
      </c>
      <c r="BS6632" s="9" t="s">
        <v>100</v>
      </c>
      <c r="BT6632" s="9" t="s">
        <v>5104</v>
      </c>
      <c r="BU6632" s="9" t="s">
        <v>5105</v>
      </c>
      <c r="BV6632" s="9" t="s">
        <v>100</v>
      </c>
      <c r="BW6632" s="9" t="s">
        <v>100</v>
      </c>
      <c r="BX6632" s="9" t="s">
        <v>100</v>
      </c>
      <c r="BY6632" s="9" t="s">
        <v>100</v>
      </c>
    </row>
    <row r="6633" spans="1:77" ht="45" x14ac:dyDescent="0.25">
      <c r="A6633" s="12">
        <v>1</v>
      </c>
      <c r="B6633" s="11" t="str">
        <f t="shared" si="371"/>
        <v>Общий расчет. Анализ даты. Анализ даты. Символические звезды. Демон пустоты. Нет</v>
      </c>
      <c r="C6633" s="11" t="str">
        <f>IFERROR(VLOOKUP(I6633,lvl_1[],2,FALSE),"Нет")</f>
        <v>Общий расчет</v>
      </c>
      <c r="D6633" s="11" t="str">
        <f>IFERROR(VLOOKUP(Rule!J6633,lvl_2[],2,FALSE),"Нет")</f>
        <v>Анализ даты</v>
      </c>
      <c r="E6633" s="11" t="str">
        <f>IFERROR(VLOOKUP(Rule!K6633,lvl_3[],2,FALSE),"Нет")</f>
        <v>Анализ даты</v>
      </c>
      <c r="F6633" s="11" t="str">
        <f>IFERROR(INDEX(lvl_4[],MATCH(L6633,lvl_4[ID],0),MATCH(TEXT(K6633,"##0"),lvl_4[#Headers],0)),"Нет")</f>
        <v>Символические звезды</v>
      </c>
      <c r="G6633" s="11" t="str">
        <f>IFERROR(INDEX(lvl_5[],MATCH(M6633,lvl_5[ID],0),MATCH(_xlfn.CONCAT(TEXT(K6633,"##0"),"_",TEXT(L6633,"##0")),lvl_5[#Headers],0)),"Нет")</f>
        <v>Демон пустоты</v>
      </c>
      <c r="H6633" s="11" t="str">
        <f>IFERROR(INDEX(lvl_6[],MATCH(N6633,lvl_6[ID],0),MATCH(_xlfn.CONCAT(K6633,"_",L6633,"_",M6633),lvl_6[#Headers],0)),"Нет")</f>
        <v>Нет</v>
      </c>
      <c r="I6633" s="12">
        <v>1</v>
      </c>
      <c r="J6633" s="12">
        <v>4</v>
      </c>
      <c r="K6633" s="12">
        <v>1</v>
      </c>
      <c r="L6633" s="12">
        <v>5</v>
      </c>
      <c r="M6633" s="12">
        <v>26</v>
      </c>
      <c r="N6633" s="12">
        <v>2309</v>
      </c>
      <c r="O6633" s="12">
        <f>COUNTIF($P$2:P6633,P6633)</f>
        <v>1</v>
      </c>
      <c r="P6633" s="12" t="str">
        <f t="shared" si="372"/>
        <v>14105262309</v>
      </c>
      <c r="Q6633" s="12" t="str">
        <f t="shared" si="373"/>
        <v>141052623090001</v>
      </c>
      <c r="R6633" s="20" t="s">
        <v>4961</v>
      </c>
      <c r="AB6633" s="12" t="s">
        <v>916</v>
      </c>
      <c r="AD6633" s="12" t="s">
        <v>860</v>
      </c>
      <c r="AI6633" s="12" t="s">
        <v>100</v>
      </c>
      <c r="AK6633" s="12" t="s">
        <v>100</v>
      </c>
      <c r="BN6633" s="12">
        <v>1</v>
      </c>
      <c r="BP6633" s="12" t="s">
        <v>3806</v>
      </c>
      <c r="BR6633" s="9" t="s">
        <v>100</v>
      </c>
      <c r="BS6633" s="9" t="s">
        <v>100</v>
      </c>
      <c r="BT6633" s="9" t="s">
        <v>5104</v>
      </c>
      <c r="BU6633" s="9" t="s">
        <v>5103</v>
      </c>
      <c r="BV6633" s="9" t="s">
        <v>100</v>
      </c>
      <c r="BW6633" s="9" t="s">
        <v>100</v>
      </c>
      <c r="BX6633" s="9" t="s">
        <v>100</v>
      </c>
      <c r="BY6633" s="9" t="s">
        <v>100</v>
      </c>
    </row>
    <row r="6634" spans="1:77" ht="45" x14ac:dyDescent="0.25">
      <c r="A6634" s="12">
        <v>1</v>
      </c>
      <c r="B6634" s="11" t="str">
        <f t="shared" si="371"/>
        <v>Общий расчет. Анализ даты. Анализ даты. Символические звезды. Демон пустоты. Нет</v>
      </c>
      <c r="C6634" s="11" t="str">
        <f>IFERROR(VLOOKUP(I6634,lvl_1[],2,FALSE),"Нет")</f>
        <v>Общий расчет</v>
      </c>
      <c r="D6634" s="11" t="str">
        <f>IFERROR(VLOOKUP(Rule!J6634,lvl_2[],2,FALSE),"Нет")</f>
        <v>Анализ даты</v>
      </c>
      <c r="E6634" s="11" t="str">
        <f>IFERROR(VLOOKUP(Rule!K6634,lvl_3[],2,FALSE),"Нет")</f>
        <v>Анализ даты</v>
      </c>
      <c r="F6634" s="11" t="str">
        <f>IFERROR(INDEX(lvl_4[],MATCH(L6634,lvl_4[ID],0),MATCH(TEXT(K6634,"##0"),lvl_4[#Headers],0)),"Нет")</f>
        <v>Символические звезды</v>
      </c>
      <c r="G6634" s="11" t="str">
        <f>IFERROR(INDEX(lvl_5[],MATCH(M6634,lvl_5[ID],0),MATCH(_xlfn.CONCAT(TEXT(K6634,"##0"),"_",TEXT(L6634,"##0")),lvl_5[#Headers],0)),"Нет")</f>
        <v>Демон пустоты</v>
      </c>
      <c r="H6634" s="11" t="str">
        <f>IFERROR(INDEX(lvl_6[],MATCH(N6634,lvl_6[ID],0),MATCH(_xlfn.CONCAT(K6634,"_",L6634,"_",M6634),lvl_6[#Headers],0)),"Нет")</f>
        <v>Нет</v>
      </c>
      <c r="I6634" s="12">
        <v>1</v>
      </c>
      <c r="J6634" s="12">
        <v>4</v>
      </c>
      <c r="K6634" s="12">
        <v>1</v>
      </c>
      <c r="L6634" s="12">
        <v>5</v>
      </c>
      <c r="M6634" s="12">
        <v>26</v>
      </c>
      <c r="N6634" s="12">
        <v>2310</v>
      </c>
      <c r="O6634" s="12">
        <f>COUNTIF($P$2:P6634,P6634)</f>
        <v>1</v>
      </c>
      <c r="P6634" s="12" t="str">
        <f t="shared" si="372"/>
        <v>14105262310</v>
      </c>
      <c r="Q6634" s="12" t="str">
        <f t="shared" si="373"/>
        <v>141052623100001</v>
      </c>
      <c r="R6634" s="20" t="s">
        <v>4962</v>
      </c>
      <c r="AB6634" s="12" t="s">
        <v>916</v>
      </c>
      <c r="AD6634" s="12" t="s">
        <v>870</v>
      </c>
      <c r="AI6634" s="12" t="s">
        <v>100</v>
      </c>
      <c r="AK6634" s="12" t="s">
        <v>100</v>
      </c>
      <c r="BN6634" s="12">
        <v>1</v>
      </c>
      <c r="BP6634" s="12" t="s">
        <v>3806</v>
      </c>
      <c r="BR6634" s="9" t="s">
        <v>100</v>
      </c>
      <c r="BS6634" s="9" t="s">
        <v>100</v>
      </c>
      <c r="BT6634" s="9" t="s">
        <v>5104</v>
      </c>
      <c r="BU6634" s="9" t="s">
        <v>5099</v>
      </c>
      <c r="BV6634" s="9" t="s">
        <v>100</v>
      </c>
      <c r="BW6634" s="9" t="s">
        <v>100</v>
      </c>
      <c r="BX6634" s="9" t="s">
        <v>100</v>
      </c>
      <c r="BY6634" s="9" t="s">
        <v>100</v>
      </c>
    </row>
    <row r="6635" spans="1:77" ht="45" x14ac:dyDescent="0.25">
      <c r="A6635" s="12">
        <v>1</v>
      </c>
      <c r="B6635" s="11" t="str">
        <f t="shared" si="371"/>
        <v>Общий расчет. Анализ даты. Анализ даты. Символические звезды. Демон пустоты. Нет</v>
      </c>
      <c r="C6635" s="11" t="str">
        <f>IFERROR(VLOOKUP(I6635,lvl_1[],2,FALSE),"Нет")</f>
        <v>Общий расчет</v>
      </c>
      <c r="D6635" s="11" t="str">
        <f>IFERROR(VLOOKUP(Rule!J6635,lvl_2[],2,FALSE),"Нет")</f>
        <v>Анализ даты</v>
      </c>
      <c r="E6635" s="11" t="str">
        <f>IFERROR(VLOOKUP(Rule!K6635,lvl_3[],2,FALSE),"Нет")</f>
        <v>Анализ даты</v>
      </c>
      <c r="F6635" s="11" t="str">
        <f>IFERROR(INDEX(lvl_4[],MATCH(L6635,lvl_4[ID],0),MATCH(TEXT(K6635,"##0"),lvl_4[#Headers],0)),"Нет")</f>
        <v>Символические звезды</v>
      </c>
      <c r="G6635" s="11" t="str">
        <f>IFERROR(INDEX(lvl_5[],MATCH(M6635,lvl_5[ID],0),MATCH(_xlfn.CONCAT(TEXT(K6635,"##0"),"_",TEXT(L6635,"##0")),lvl_5[#Headers],0)),"Нет")</f>
        <v>Демон пустоты</v>
      </c>
      <c r="H6635" s="11" t="str">
        <f>IFERROR(INDEX(lvl_6[],MATCH(N6635,lvl_6[ID],0),MATCH(_xlfn.CONCAT(K6635,"_",L6635,"_",M6635),lvl_6[#Headers],0)),"Нет")</f>
        <v>Нет</v>
      </c>
      <c r="I6635" s="12">
        <v>1</v>
      </c>
      <c r="J6635" s="12">
        <v>4</v>
      </c>
      <c r="K6635" s="12">
        <v>1</v>
      </c>
      <c r="L6635" s="12">
        <v>5</v>
      </c>
      <c r="M6635" s="12">
        <v>26</v>
      </c>
      <c r="N6635" s="12">
        <v>2311</v>
      </c>
      <c r="O6635" s="12">
        <f>COUNTIF($P$2:P6635,P6635)</f>
        <v>1</v>
      </c>
      <c r="P6635" s="12" t="str">
        <f t="shared" si="372"/>
        <v>14105262311</v>
      </c>
      <c r="Q6635" s="12" t="str">
        <f t="shared" si="373"/>
        <v>141052623110001</v>
      </c>
      <c r="R6635" s="20" t="s">
        <v>4963</v>
      </c>
      <c r="AB6635" s="12" t="s">
        <v>916</v>
      </c>
      <c r="AD6635" s="12" t="s">
        <v>868</v>
      </c>
      <c r="AI6635" s="12" t="s">
        <v>100</v>
      </c>
      <c r="AK6635" s="12" t="s">
        <v>100</v>
      </c>
      <c r="BN6635" s="12">
        <v>1</v>
      </c>
      <c r="BP6635" s="12" t="s">
        <v>3806</v>
      </c>
      <c r="BR6635" s="9" t="s">
        <v>100</v>
      </c>
      <c r="BS6635" s="9" t="s">
        <v>100</v>
      </c>
      <c r="BT6635" s="9" t="s">
        <v>5104</v>
      </c>
      <c r="BU6635" s="9" t="s">
        <v>5110</v>
      </c>
      <c r="BV6635" s="9" t="s">
        <v>100</v>
      </c>
      <c r="BW6635" s="9" t="s">
        <v>100</v>
      </c>
      <c r="BX6635" s="9" t="s">
        <v>100</v>
      </c>
      <c r="BY6635" s="9" t="s">
        <v>100</v>
      </c>
    </row>
    <row r="6636" spans="1:77" ht="45" x14ac:dyDescent="0.25">
      <c r="A6636" s="12">
        <v>1</v>
      </c>
      <c r="B6636" s="11" t="str">
        <f t="shared" si="371"/>
        <v>Общий расчет. Анализ даты. Анализ даты. Символические звезды. Звезда банкротства. Нет</v>
      </c>
      <c r="C6636" s="11" t="str">
        <f>IFERROR(VLOOKUP(I6636,lvl_1[],2,FALSE),"Нет")</f>
        <v>Общий расчет</v>
      </c>
      <c r="D6636" s="11" t="str">
        <f>IFERROR(VLOOKUP(Rule!J6636,lvl_2[],2,FALSE),"Нет")</f>
        <v>Анализ даты</v>
      </c>
      <c r="E6636" s="11" t="str">
        <f>IFERROR(VLOOKUP(Rule!K6636,lvl_3[],2,FALSE),"Нет")</f>
        <v>Анализ даты</v>
      </c>
      <c r="F6636" s="11" t="str">
        <f>IFERROR(INDEX(lvl_4[],MATCH(L6636,lvl_4[ID],0),MATCH(TEXT(K6636,"##0"),lvl_4[#Headers],0)),"Нет")</f>
        <v>Символические звезды</v>
      </c>
      <c r="G6636" s="11" t="str">
        <f>IFERROR(INDEX(lvl_5[],MATCH(M6636,lvl_5[ID],0),MATCH(_xlfn.CONCAT(TEXT(K6636,"##0"),"_",TEXT(L6636,"##0")),lvl_5[#Headers],0)),"Нет")</f>
        <v>Звезда банкротства</v>
      </c>
      <c r="H6636" s="11" t="str">
        <f>IFERROR(INDEX(lvl_6[],MATCH(N6636,lvl_6[ID],0),MATCH(_xlfn.CONCAT(K6636,"_",L6636,"_",M6636),lvl_6[#Headers],0)),"Нет")</f>
        <v>Нет</v>
      </c>
      <c r="I6636" s="12">
        <v>1</v>
      </c>
      <c r="J6636" s="12">
        <v>4</v>
      </c>
      <c r="K6636" s="12">
        <v>1</v>
      </c>
      <c r="L6636" s="12">
        <v>5</v>
      </c>
      <c r="M6636" s="12">
        <v>27</v>
      </c>
      <c r="N6636" s="12">
        <v>2312</v>
      </c>
      <c r="O6636" s="12">
        <f>COUNTIF($P$2:P6636,P6636)</f>
        <v>1</v>
      </c>
      <c r="P6636" s="12" t="str">
        <f t="shared" si="372"/>
        <v>14105272312</v>
      </c>
      <c r="Q6636" s="12" t="str">
        <f t="shared" si="373"/>
        <v>141052723120001</v>
      </c>
      <c r="R6636" s="20" t="s">
        <v>4964</v>
      </c>
      <c r="AB6636" s="12" t="s">
        <v>899</v>
      </c>
      <c r="AD6636" s="12" t="s">
        <v>861</v>
      </c>
      <c r="AI6636" s="12" t="s">
        <v>100</v>
      </c>
      <c r="AK6636" s="12" t="s">
        <v>100</v>
      </c>
      <c r="BN6636" s="12">
        <v>1</v>
      </c>
      <c r="BP6636" s="12" t="s">
        <v>3806</v>
      </c>
      <c r="BR6636" s="9" t="s">
        <v>100</v>
      </c>
      <c r="BS6636" s="9" t="s">
        <v>100</v>
      </c>
      <c r="BT6636" s="9" t="s">
        <v>5112</v>
      </c>
      <c r="BU6636" s="9" t="s">
        <v>5092</v>
      </c>
      <c r="BV6636" s="9" t="s">
        <v>100</v>
      </c>
      <c r="BW6636" s="9" t="s">
        <v>100</v>
      </c>
      <c r="BX6636" s="9" t="s">
        <v>100</v>
      </c>
      <c r="BY6636" s="9" t="s">
        <v>100</v>
      </c>
    </row>
    <row r="6637" spans="1:77" ht="45" x14ac:dyDescent="0.25">
      <c r="A6637" s="12">
        <v>1</v>
      </c>
      <c r="B6637" s="11" t="str">
        <f t="shared" si="371"/>
        <v>Общий расчет. Анализ даты. Анализ даты. Символические звезды. Звезда банкротства. Нет</v>
      </c>
      <c r="C6637" s="11" t="str">
        <f>IFERROR(VLOOKUP(I6637,lvl_1[],2,FALSE),"Нет")</f>
        <v>Общий расчет</v>
      </c>
      <c r="D6637" s="11" t="str">
        <f>IFERROR(VLOOKUP(Rule!J6637,lvl_2[],2,FALSE),"Нет")</f>
        <v>Анализ даты</v>
      </c>
      <c r="E6637" s="11" t="str">
        <f>IFERROR(VLOOKUP(Rule!K6637,lvl_3[],2,FALSE),"Нет")</f>
        <v>Анализ даты</v>
      </c>
      <c r="F6637" s="11" t="str">
        <f>IFERROR(INDEX(lvl_4[],MATCH(L6637,lvl_4[ID],0),MATCH(TEXT(K6637,"##0"),lvl_4[#Headers],0)),"Нет")</f>
        <v>Символические звезды</v>
      </c>
      <c r="G6637" s="11" t="str">
        <f>IFERROR(INDEX(lvl_5[],MATCH(M6637,lvl_5[ID],0),MATCH(_xlfn.CONCAT(TEXT(K6637,"##0"),"_",TEXT(L6637,"##0")),lvl_5[#Headers],0)),"Нет")</f>
        <v>Звезда банкротства</v>
      </c>
      <c r="H6637" s="11" t="str">
        <f>IFERROR(INDEX(lvl_6[],MATCH(N6637,lvl_6[ID],0),MATCH(_xlfn.CONCAT(K6637,"_",L6637,"_",M6637),lvl_6[#Headers],0)),"Нет")</f>
        <v>Нет</v>
      </c>
      <c r="I6637" s="12">
        <v>1</v>
      </c>
      <c r="J6637" s="12">
        <v>4</v>
      </c>
      <c r="K6637" s="12">
        <v>1</v>
      </c>
      <c r="L6637" s="12">
        <v>5</v>
      </c>
      <c r="M6637" s="12">
        <v>27</v>
      </c>
      <c r="N6637" s="12">
        <v>2313</v>
      </c>
      <c r="O6637" s="12">
        <f>COUNTIF($P$2:P6637,P6637)</f>
        <v>1</v>
      </c>
      <c r="P6637" s="12" t="str">
        <f t="shared" si="372"/>
        <v>14105272313</v>
      </c>
      <c r="Q6637" s="12" t="str">
        <f t="shared" si="373"/>
        <v>141052723130001</v>
      </c>
      <c r="R6637" s="20" t="s">
        <v>4965</v>
      </c>
      <c r="AB6637" s="12" t="s">
        <v>901</v>
      </c>
      <c r="AD6637" s="12" t="s">
        <v>862</v>
      </c>
      <c r="AI6637" s="12" t="s">
        <v>100</v>
      </c>
      <c r="AK6637" s="12" t="s">
        <v>100</v>
      </c>
      <c r="BN6637" s="12">
        <v>1</v>
      </c>
      <c r="BP6637" s="12" t="s">
        <v>3806</v>
      </c>
      <c r="BR6637" s="9" t="s">
        <v>100</v>
      </c>
      <c r="BS6637" s="9" t="s">
        <v>100</v>
      </c>
      <c r="BT6637" s="9" t="s">
        <v>5111</v>
      </c>
      <c r="BU6637" s="9" t="s">
        <v>5105</v>
      </c>
      <c r="BV6637" s="9" t="s">
        <v>100</v>
      </c>
      <c r="BW6637" s="9" t="s">
        <v>100</v>
      </c>
      <c r="BX6637" s="9" t="s">
        <v>100</v>
      </c>
      <c r="BY6637" s="9" t="s">
        <v>100</v>
      </c>
    </row>
    <row r="6638" spans="1:77" ht="45" x14ac:dyDescent="0.25">
      <c r="A6638" s="12">
        <v>1</v>
      </c>
      <c r="B6638" s="11" t="str">
        <f t="shared" si="371"/>
        <v>Общий расчет. Анализ даты. Анализ даты. Символические звезды. Звезда банкротства. Нет</v>
      </c>
      <c r="C6638" s="11" t="str">
        <f>IFERROR(VLOOKUP(I6638,lvl_1[],2,FALSE),"Нет")</f>
        <v>Общий расчет</v>
      </c>
      <c r="D6638" s="11" t="str">
        <f>IFERROR(VLOOKUP(Rule!J6638,lvl_2[],2,FALSE),"Нет")</f>
        <v>Анализ даты</v>
      </c>
      <c r="E6638" s="11" t="str">
        <f>IFERROR(VLOOKUP(Rule!K6638,lvl_3[],2,FALSE),"Нет")</f>
        <v>Анализ даты</v>
      </c>
      <c r="F6638" s="11" t="str">
        <f>IFERROR(INDEX(lvl_4[],MATCH(L6638,lvl_4[ID],0),MATCH(TEXT(K6638,"##0"),lvl_4[#Headers],0)),"Нет")</f>
        <v>Символические звезды</v>
      </c>
      <c r="G6638" s="11" t="str">
        <f>IFERROR(INDEX(lvl_5[],MATCH(M6638,lvl_5[ID],0),MATCH(_xlfn.CONCAT(TEXT(K6638,"##0"),"_",TEXT(L6638,"##0")),lvl_5[#Headers],0)),"Нет")</f>
        <v>Звезда банкротства</v>
      </c>
      <c r="H6638" s="11" t="str">
        <f>IFERROR(INDEX(lvl_6[],MATCH(N6638,lvl_6[ID],0),MATCH(_xlfn.CONCAT(K6638,"_",L6638,"_",M6638),lvl_6[#Headers],0)),"Нет")</f>
        <v>Нет</v>
      </c>
      <c r="I6638" s="12">
        <v>1</v>
      </c>
      <c r="J6638" s="12">
        <v>4</v>
      </c>
      <c r="K6638" s="12">
        <v>1</v>
      </c>
      <c r="L6638" s="12">
        <v>5</v>
      </c>
      <c r="M6638" s="12">
        <v>27</v>
      </c>
      <c r="N6638" s="12">
        <v>2314</v>
      </c>
      <c r="O6638" s="12">
        <f>COUNTIF($P$2:P6638,P6638)</f>
        <v>1</v>
      </c>
      <c r="P6638" s="12" t="str">
        <f t="shared" si="372"/>
        <v>14105272314</v>
      </c>
      <c r="Q6638" s="12" t="str">
        <f t="shared" si="373"/>
        <v>141052723140001</v>
      </c>
      <c r="R6638" s="20" t="s">
        <v>4966</v>
      </c>
      <c r="AB6638" s="12" t="s">
        <v>903</v>
      </c>
      <c r="AD6638" s="12" t="s">
        <v>865</v>
      </c>
      <c r="AI6638" s="12" t="s">
        <v>100</v>
      </c>
      <c r="AK6638" s="12" t="s">
        <v>100</v>
      </c>
      <c r="BN6638" s="12">
        <v>1</v>
      </c>
      <c r="BP6638" s="12" t="s">
        <v>3806</v>
      </c>
      <c r="BR6638" s="9" t="s">
        <v>100</v>
      </c>
      <c r="BS6638" s="9" t="s">
        <v>100</v>
      </c>
      <c r="BT6638" s="9" t="s">
        <v>5096</v>
      </c>
      <c r="BU6638" s="9" t="s">
        <v>5108</v>
      </c>
      <c r="BV6638" s="9" t="s">
        <v>100</v>
      </c>
      <c r="BW6638" s="9" t="s">
        <v>100</v>
      </c>
      <c r="BX6638" s="9" t="s">
        <v>100</v>
      </c>
      <c r="BY6638" s="9" t="s">
        <v>100</v>
      </c>
    </row>
    <row r="6639" spans="1:77" ht="45" x14ac:dyDescent="0.25">
      <c r="A6639" s="12">
        <v>1</v>
      </c>
      <c r="B6639" s="11" t="str">
        <f t="shared" si="371"/>
        <v>Общий расчет. Анализ даты. Анализ даты. Символические звезды. Звезда банкротства. Нет</v>
      </c>
      <c r="C6639" s="11" t="str">
        <f>IFERROR(VLOOKUP(I6639,lvl_1[],2,FALSE),"Нет")</f>
        <v>Общий расчет</v>
      </c>
      <c r="D6639" s="11" t="str">
        <f>IFERROR(VLOOKUP(Rule!J6639,lvl_2[],2,FALSE),"Нет")</f>
        <v>Анализ даты</v>
      </c>
      <c r="E6639" s="11" t="str">
        <f>IFERROR(VLOOKUP(Rule!K6639,lvl_3[],2,FALSE),"Нет")</f>
        <v>Анализ даты</v>
      </c>
      <c r="F6639" s="11" t="str">
        <f>IFERROR(INDEX(lvl_4[],MATCH(L6639,lvl_4[ID],0),MATCH(TEXT(K6639,"##0"),lvl_4[#Headers],0)),"Нет")</f>
        <v>Символические звезды</v>
      </c>
      <c r="G6639" s="11" t="str">
        <f>IFERROR(INDEX(lvl_5[],MATCH(M6639,lvl_5[ID],0),MATCH(_xlfn.CONCAT(TEXT(K6639,"##0"),"_",TEXT(L6639,"##0")),lvl_5[#Headers],0)),"Нет")</f>
        <v>Звезда банкротства</v>
      </c>
      <c r="H6639" s="11" t="str">
        <f>IFERROR(INDEX(lvl_6[],MATCH(N6639,lvl_6[ID],0),MATCH(_xlfn.CONCAT(K6639,"_",L6639,"_",M6639),lvl_6[#Headers],0)),"Нет")</f>
        <v>Нет</v>
      </c>
      <c r="I6639" s="12">
        <v>1</v>
      </c>
      <c r="J6639" s="12">
        <v>4</v>
      </c>
      <c r="K6639" s="12">
        <v>1</v>
      </c>
      <c r="L6639" s="12">
        <v>5</v>
      </c>
      <c r="M6639" s="12">
        <v>27</v>
      </c>
      <c r="N6639" s="12">
        <v>2315</v>
      </c>
      <c r="O6639" s="12">
        <f>COUNTIF($P$2:P6639,P6639)</f>
        <v>1</v>
      </c>
      <c r="P6639" s="12" t="str">
        <f t="shared" si="372"/>
        <v>14105272315</v>
      </c>
      <c r="Q6639" s="12" t="str">
        <f t="shared" si="373"/>
        <v>141052723150001</v>
      </c>
      <c r="R6639" s="20" t="s">
        <v>4967</v>
      </c>
      <c r="AB6639" s="12" t="s">
        <v>905</v>
      </c>
      <c r="AD6639" s="12" t="s">
        <v>868</v>
      </c>
      <c r="AI6639" s="12" t="s">
        <v>100</v>
      </c>
      <c r="AK6639" s="12" t="s">
        <v>100</v>
      </c>
      <c r="BN6639" s="12">
        <v>1</v>
      </c>
      <c r="BP6639" s="12" t="s">
        <v>3806</v>
      </c>
      <c r="BR6639" s="9" t="s">
        <v>100</v>
      </c>
      <c r="BS6639" s="9" t="s">
        <v>100</v>
      </c>
      <c r="BT6639" s="9" t="s">
        <v>5098</v>
      </c>
      <c r="BU6639" s="9" t="s">
        <v>5110</v>
      </c>
      <c r="BV6639" s="9" t="s">
        <v>100</v>
      </c>
      <c r="BW6639" s="9" t="s">
        <v>100</v>
      </c>
      <c r="BX6639" s="9" t="s">
        <v>100</v>
      </c>
      <c r="BY6639" s="9" t="s">
        <v>100</v>
      </c>
    </row>
    <row r="6640" spans="1:77" ht="45" x14ac:dyDescent="0.25">
      <c r="A6640" s="12">
        <v>1</v>
      </c>
      <c r="B6640" s="11" t="str">
        <f t="shared" si="371"/>
        <v>Общий расчет. Анализ даты. Анализ даты. Символические звезды. Звезда банкротства. Нет</v>
      </c>
      <c r="C6640" s="11" t="str">
        <f>IFERROR(VLOOKUP(I6640,lvl_1[],2,FALSE),"Нет")</f>
        <v>Общий расчет</v>
      </c>
      <c r="D6640" s="11" t="str">
        <f>IFERROR(VLOOKUP(Rule!J6640,lvl_2[],2,FALSE),"Нет")</f>
        <v>Анализ даты</v>
      </c>
      <c r="E6640" s="11" t="str">
        <f>IFERROR(VLOOKUP(Rule!K6640,lvl_3[],2,FALSE),"Нет")</f>
        <v>Анализ даты</v>
      </c>
      <c r="F6640" s="11" t="str">
        <f>IFERROR(INDEX(lvl_4[],MATCH(L6640,lvl_4[ID],0),MATCH(TEXT(K6640,"##0"),lvl_4[#Headers],0)),"Нет")</f>
        <v>Символические звезды</v>
      </c>
      <c r="G6640" s="11" t="str">
        <f>IFERROR(INDEX(lvl_5[],MATCH(M6640,lvl_5[ID],0),MATCH(_xlfn.CONCAT(TEXT(K6640,"##0"),"_",TEXT(L6640,"##0")),lvl_5[#Headers],0)),"Нет")</f>
        <v>Звезда банкротства</v>
      </c>
      <c r="H6640" s="11" t="str">
        <f>IFERROR(INDEX(lvl_6[],MATCH(N6640,lvl_6[ID],0),MATCH(_xlfn.CONCAT(K6640,"_",L6640,"_",M6640),lvl_6[#Headers],0)),"Нет")</f>
        <v>Нет</v>
      </c>
      <c r="I6640" s="12">
        <v>1</v>
      </c>
      <c r="J6640" s="12">
        <v>4</v>
      </c>
      <c r="K6640" s="12">
        <v>1</v>
      </c>
      <c r="L6640" s="12">
        <v>5</v>
      </c>
      <c r="M6640" s="12">
        <v>27</v>
      </c>
      <c r="N6640" s="12">
        <v>2316</v>
      </c>
      <c r="O6640" s="12">
        <f>COUNTIF($P$2:P6640,P6640)</f>
        <v>1</v>
      </c>
      <c r="P6640" s="12" t="str">
        <f t="shared" si="372"/>
        <v>14105272316</v>
      </c>
      <c r="Q6640" s="12" t="str">
        <f t="shared" si="373"/>
        <v>141052723160001</v>
      </c>
      <c r="R6640" s="20" t="s">
        <v>4968</v>
      </c>
      <c r="AB6640" s="12" t="s">
        <v>907</v>
      </c>
      <c r="AD6640" s="12" t="s">
        <v>861</v>
      </c>
      <c r="AI6640" s="12" t="s">
        <v>100</v>
      </c>
      <c r="AK6640" s="12" t="s">
        <v>100</v>
      </c>
      <c r="BN6640" s="12">
        <v>1</v>
      </c>
      <c r="BP6640" s="12" t="s">
        <v>3806</v>
      </c>
      <c r="BR6640" s="9" t="s">
        <v>100</v>
      </c>
      <c r="BS6640" s="9" t="s">
        <v>100</v>
      </c>
      <c r="BT6640" s="9" t="s">
        <v>5100</v>
      </c>
      <c r="BU6640" s="9" t="s">
        <v>5092</v>
      </c>
      <c r="BV6640" s="9" t="s">
        <v>100</v>
      </c>
      <c r="BW6640" s="9" t="s">
        <v>100</v>
      </c>
      <c r="BX6640" s="9" t="s">
        <v>100</v>
      </c>
      <c r="BY6640" s="9" t="s">
        <v>100</v>
      </c>
    </row>
    <row r="6641" spans="1:77" ht="45" x14ac:dyDescent="0.25">
      <c r="A6641" s="12">
        <v>1</v>
      </c>
      <c r="B6641" s="11" t="str">
        <f t="shared" si="371"/>
        <v>Общий расчет. Анализ даты. Анализ даты. Символические звезды. Звезда банкротства. Нет</v>
      </c>
      <c r="C6641" s="11" t="str">
        <f>IFERROR(VLOOKUP(I6641,lvl_1[],2,FALSE),"Нет")</f>
        <v>Общий расчет</v>
      </c>
      <c r="D6641" s="11" t="str">
        <f>IFERROR(VLOOKUP(Rule!J6641,lvl_2[],2,FALSE),"Нет")</f>
        <v>Анализ даты</v>
      </c>
      <c r="E6641" s="11" t="str">
        <f>IFERROR(VLOOKUP(Rule!K6641,lvl_3[],2,FALSE),"Нет")</f>
        <v>Анализ даты</v>
      </c>
      <c r="F6641" s="11" t="str">
        <f>IFERROR(INDEX(lvl_4[],MATCH(L6641,lvl_4[ID],0),MATCH(TEXT(K6641,"##0"),lvl_4[#Headers],0)),"Нет")</f>
        <v>Символические звезды</v>
      </c>
      <c r="G6641" s="11" t="str">
        <f>IFERROR(INDEX(lvl_5[],MATCH(M6641,lvl_5[ID],0),MATCH(_xlfn.CONCAT(TEXT(K6641,"##0"),"_",TEXT(L6641,"##0")),lvl_5[#Headers],0)),"Нет")</f>
        <v>Звезда банкротства</v>
      </c>
      <c r="H6641" s="11" t="str">
        <f>IFERROR(INDEX(lvl_6[],MATCH(N6641,lvl_6[ID],0),MATCH(_xlfn.CONCAT(K6641,"_",L6641,"_",M6641),lvl_6[#Headers],0)),"Нет")</f>
        <v>Нет</v>
      </c>
      <c r="I6641" s="12">
        <v>1</v>
      </c>
      <c r="J6641" s="12">
        <v>4</v>
      </c>
      <c r="K6641" s="12">
        <v>1</v>
      </c>
      <c r="L6641" s="12">
        <v>5</v>
      </c>
      <c r="M6641" s="12">
        <v>27</v>
      </c>
      <c r="N6641" s="12">
        <v>2317</v>
      </c>
      <c r="O6641" s="12">
        <f>COUNTIF($P$2:P6641,P6641)</f>
        <v>1</v>
      </c>
      <c r="P6641" s="12" t="str">
        <f t="shared" si="372"/>
        <v>14105272317</v>
      </c>
      <c r="Q6641" s="12" t="str">
        <f t="shared" si="373"/>
        <v>141052723170001</v>
      </c>
      <c r="R6641" s="20" t="s">
        <v>4969</v>
      </c>
      <c r="AB6641" s="12" t="s">
        <v>908</v>
      </c>
      <c r="AD6641" s="12" t="s">
        <v>867</v>
      </c>
      <c r="AI6641" s="12" t="s">
        <v>100</v>
      </c>
      <c r="AK6641" s="12" t="s">
        <v>100</v>
      </c>
      <c r="BN6641" s="12">
        <v>1</v>
      </c>
      <c r="BP6641" s="12" t="s">
        <v>3806</v>
      </c>
      <c r="BR6641" s="9" t="s">
        <v>100</v>
      </c>
      <c r="BS6641" s="9" t="s">
        <v>100</v>
      </c>
      <c r="BT6641" s="9" t="s">
        <v>5113</v>
      </c>
      <c r="BU6641" s="9" t="s">
        <v>5093</v>
      </c>
      <c r="BV6641" s="9" t="s">
        <v>100</v>
      </c>
      <c r="BW6641" s="9" t="s">
        <v>100</v>
      </c>
      <c r="BX6641" s="9" t="s">
        <v>100</v>
      </c>
      <c r="BY6641" s="9" t="s">
        <v>100</v>
      </c>
    </row>
    <row r="6642" spans="1:77" ht="45" x14ac:dyDescent="0.25">
      <c r="A6642" s="12">
        <v>1</v>
      </c>
      <c r="B6642" s="11" t="str">
        <f t="shared" si="371"/>
        <v>Общий расчет. Анализ даты. Анализ даты. Символические звезды. Звезда банкротства. Нет</v>
      </c>
      <c r="C6642" s="11" t="str">
        <f>IFERROR(VLOOKUP(I6642,lvl_1[],2,FALSE),"Нет")</f>
        <v>Общий расчет</v>
      </c>
      <c r="D6642" s="11" t="str">
        <f>IFERROR(VLOOKUP(Rule!J6642,lvl_2[],2,FALSE),"Нет")</f>
        <v>Анализ даты</v>
      </c>
      <c r="E6642" s="11" t="str">
        <f>IFERROR(VLOOKUP(Rule!K6642,lvl_3[],2,FALSE),"Нет")</f>
        <v>Анализ даты</v>
      </c>
      <c r="F6642" s="11" t="str">
        <f>IFERROR(INDEX(lvl_4[],MATCH(L6642,lvl_4[ID],0),MATCH(TEXT(K6642,"##0"),lvl_4[#Headers],0)),"Нет")</f>
        <v>Символические звезды</v>
      </c>
      <c r="G6642" s="11" t="str">
        <f>IFERROR(INDEX(lvl_5[],MATCH(M6642,lvl_5[ID],0),MATCH(_xlfn.CONCAT(TEXT(K6642,"##0"),"_",TEXT(L6642,"##0")),lvl_5[#Headers],0)),"Нет")</f>
        <v>Звезда банкротства</v>
      </c>
      <c r="H6642" s="11" t="str">
        <f>IFERROR(INDEX(lvl_6[],MATCH(N6642,lvl_6[ID],0),MATCH(_xlfn.CONCAT(K6642,"_",L6642,"_",M6642),lvl_6[#Headers],0)),"Нет")</f>
        <v>Нет</v>
      </c>
      <c r="I6642" s="12">
        <v>1</v>
      </c>
      <c r="J6642" s="12">
        <v>4</v>
      </c>
      <c r="K6642" s="12">
        <v>1</v>
      </c>
      <c r="L6642" s="12">
        <v>5</v>
      </c>
      <c r="M6642" s="12">
        <v>27</v>
      </c>
      <c r="N6642" s="12">
        <v>2318</v>
      </c>
      <c r="O6642" s="12">
        <f>COUNTIF($P$2:P6642,P6642)</f>
        <v>1</v>
      </c>
      <c r="P6642" s="12" t="str">
        <f t="shared" si="372"/>
        <v>14105272318</v>
      </c>
      <c r="Q6642" s="12" t="str">
        <f t="shared" si="373"/>
        <v>141052723180001</v>
      </c>
      <c r="R6642" s="20" t="s">
        <v>4970</v>
      </c>
      <c r="AB6642" s="12" t="s">
        <v>910</v>
      </c>
      <c r="AD6642" s="12" t="s">
        <v>862</v>
      </c>
      <c r="AI6642" s="12" t="s">
        <v>100</v>
      </c>
      <c r="AK6642" s="12" t="s">
        <v>100</v>
      </c>
      <c r="BN6642" s="12">
        <v>1</v>
      </c>
      <c r="BP6642" s="12" t="s">
        <v>3806</v>
      </c>
      <c r="BR6642" s="9" t="s">
        <v>100</v>
      </c>
      <c r="BS6642" s="9" t="s">
        <v>100</v>
      </c>
      <c r="BT6642" s="9" t="s">
        <v>5091</v>
      </c>
      <c r="BU6642" s="9" t="s">
        <v>5105</v>
      </c>
      <c r="BV6642" s="9" t="s">
        <v>100</v>
      </c>
      <c r="BW6642" s="9" t="s">
        <v>100</v>
      </c>
      <c r="BX6642" s="9" t="s">
        <v>100</v>
      </c>
      <c r="BY6642" s="9" t="s">
        <v>100</v>
      </c>
    </row>
    <row r="6643" spans="1:77" ht="45" x14ac:dyDescent="0.25">
      <c r="A6643" s="12">
        <v>1</v>
      </c>
      <c r="B6643" s="11" t="str">
        <f t="shared" si="371"/>
        <v>Общий расчет. Анализ даты. Анализ даты. Символические звезды. Звезда банкротства. Нет</v>
      </c>
      <c r="C6643" s="11" t="str">
        <f>IFERROR(VLOOKUP(I6643,lvl_1[],2,FALSE),"Нет")</f>
        <v>Общий расчет</v>
      </c>
      <c r="D6643" s="11" t="str">
        <f>IFERROR(VLOOKUP(Rule!J6643,lvl_2[],2,FALSE),"Нет")</f>
        <v>Анализ даты</v>
      </c>
      <c r="E6643" s="11" t="str">
        <f>IFERROR(VLOOKUP(Rule!K6643,lvl_3[],2,FALSE),"Нет")</f>
        <v>Анализ даты</v>
      </c>
      <c r="F6643" s="11" t="str">
        <f>IFERROR(INDEX(lvl_4[],MATCH(L6643,lvl_4[ID],0),MATCH(TEXT(K6643,"##0"),lvl_4[#Headers],0)),"Нет")</f>
        <v>Символические звезды</v>
      </c>
      <c r="G6643" s="11" t="str">
        <f>IFERROR(INDEX(lvl_5[],MATCH(M6643,lvl_5[ID],0),MATCH(_xlfn.CONCAT(TEXT(K6643,"##0"),"_",TEXT(L6643,"##0")),lvl_5[#Headers],0)),"Нет")</f>
        <v>Звезда банкротства</v>
      </c>
      <c r="H6643" s="11" t="str">
        <f>IFERROR(INDEX(lvl_6[],MATCH(N6643,lvl_6[ID],0),MATCH(_xlfn.CONCAT(K6643,"_",L6643,"_",M6643),lvl_6[#Headers],0)),"Нет")</f>
        <v>Нет</v>
      </c>
      <c r="I6643" s="12">
        <v>1</v>
      </c>
      <c r="J6643" s="12">
        <v>4</v>
      </c>
      <c r="K6643" s="12">
        <v>1</v>
      </c>
      <c r="L6643" s="12">
        <v>5</v>
      </c>
      <c r="M6643" s="12">
        <v>27</v>
      </c>
      <c r="N6643" s="12">
        <v>2319</v>
      </c>
      <c r="O6643" s="12">
        <f>COUNTIF($P$2:P6643,P6643)</f>
        <v>1</v>
      </c>
      <c r="P6643" s="12" t="str">
        <f t="shared" si="372"/>
        <v>14105272319</v>
      </c>
      <c r="Q6643" s="12" t="str">
        <f t="shared" si="373"/>
        <v>141052723190001</v>
      </c>
      <c r="R6643" s="20" t="s">
        <v>4971</v>
      </c>
      <c r="AB6643" s="12" t="s">
        <v>912</v>
      </c>
      <c r="AD6643" s="12" t="s">
        <v>870</v>
      </c>
      <c r="AI6643" s="12" t="s">
        <v>100</v>
      </c>
      <c r="AK6643" s="12" t="s">
        <v>100</v>
      </c>
      <c r="BN6643" s="12">
        <v>1</v>
      </c>
      <c r="BP6643" s="12" t="s">
        <v>3806</v>
      </c>
      <c r="BR6643" s="9" t="s">
        <v>100</v>
      </c>
      <c r="BS6643" s="9" t="s">
        <v>100</v>
      </c>
      <c r="BT6643" s="9" t="s">
        <v>5102</v>
      </c>
      <c r="BU6643" s="9" t="s">
        <v>5099</v>
      </c>
      <c r="BV6643" s="9" t="s">
        <v>100</v>
      </c>
      <c r="BW6643" s="9" t="s">
        <v>100</v>
      </c>
      <c r="BX6643" s="9" t="s">
        <v>100</v>
      </c>
      <c r="BY6643" s="9" t="s">
        <v>100</v>
      </c>
    </row>
    <row r="6644" spans="1:77" ht="45" x14ac:dyDescent="0.25">
      <c r="A6644" s="12">
        <v>1</v>
      </c>
      <c r="B6644" s="11" t="str">
        <f t="shared" si="371"/>
        <v>Общий расчет. Анализ даты. Анализ даты. Символические звезды. Звезда банкротства. Нет</v>
      </c>
      <c r="C6644" s="11" t="str">
        <f>IFERROR(VLOOKUP(I6644,lvl_1[],2,FALSE),"Нет")</f>
        <v>Общий расчет</v>
      </c>
      <c r="D6644" s="11" t="str">
        <f>IFERROR(VLOOKUP(Rule!J6644,lvl_2[],2,FALSE),"Нет")</f>
        <v>Анализ даты</v>
      </c>
      <c r="E6644" s="11" t="str">
        <f>IFERROR(VLOOKUP(Rule!K6644,lvl_3[],2,FALSE),"Нет")</f>
        <v>Анализ даты</v>
      </c>
      <c r="F6644" s="11" t="str">
        <f>IFERROR(INDEX(lvl_4[],MATCH(L6644,lvl_4[ID],0),MATCH(TEXT(K6644,"##0"),lvl_4[#Headers],0)),"Нет")</f>
        <v>Символические звезды</v>
      </c>
      <c r="G6644" s="11" t="str">
        <f>IFERROR(INDEX(lvl_5[],MATCH(M6644,lvl_5[ID],0),MATCH(_xlfn.CONCAT(TEXT(K6644,"##0"),"_",TEXT(L6644,"##0")),lvl_5[#Headers],0)),"Нет")</f>
        <v>Звезда банкротства</v>
      </c>
      <c r="H6644" s="11" t="str">
        <f>IFERROR(INDEX(lvl_6[],MATCH(N6644,lvl_6[ID],0),MATCH(_xlfn.CONCAT(K6644,"_",L6644,"_",M6644),lvl_6[#Headers],0)),"Нет")</f>
        <v>Нет</v>
      </c>
      <c r="I6644" s="12">
        <v>1</v>
      </c>
      <c r="J6644" s="12">
        <v>4</v>
      </c>
      <c r="K6644" s="12">
        <v>1</v>
      </c>
      <c r="L6644" s="12">
        <v>5</v>
      </c>
      <c r="M6644" s="12">
        <v>27</v>
      </c>
      <c r="N6644" s="12">
        <v>2320</v>
      </c>
      <c r="O6644" s="12">
        <f>COUNTIF($P$2:P6644,P6644)</f>
        <v>1</v>
      </c>
      <c r="P6644" s="12" t="str">
        <f t="shared" si="372"/>
        <v>14105272320</v>
      </c>
      <c r="Q6644" s="12" t="str">
        <f t="shared" si="373"/>
        <v>141052723200001</v>
      </c>
      <c r="R6644" s="20" t="s">
        <v>4972</v>
      </c>
      <c r="AB6644" s="12" t="s">
        <v>914</v>
      </c>
      <c r="AD6644" s="12" t="s">
        <v>865</v>
      </c>
      <c r="AI6644" s="12" t="s">
        <v>100</v>
      </c>
      <c r="AK6644" s="12" t="s">
        <v>100</v>
      </c>
      <c r="BN6644" s="12">
        <v>1</v>
      </c>
      <c r="BP6644" s="12" t="s">
        <v>3806</v>
      </c>
      <c r="BR6644" s="9" t="s">
        <v>100</v>
      </c>
      <c r="BS6644" s="9" t="s">
        <v>100</v>
      </c>
      <c r="BT6644" s="9" t="s">
        <v>5094</v>
      </c>
      <c r="BU6644" s="9" t="s">
        <v>5108</v>
      </c>
      <c r="BV6644" s="9" t="s">
        <v>100</v>
      </c>
      <c r="BW6644" s="9" t="s">
        <v>100</v>
      </c>
      <c r="BX6644" s="9" t="s">
        <v>100</v>
      </c>
      <c r="BY6644" s="9" t="s">
        <v>100</v>
      </c>
    </row>
    <row r="6645" spans="1:77" ht="45" x14ac:dyDescent="0.25">
      <c r="A6645" s="12">
        <v>1</v>
      </c>
      <c r="B6645" s="11" t="str">
        <f t="shared" si="371"/>
        <v>Общий расчет. Анализ даты. Анализ даты. Символические звезды. Звезда банкротства. Нет</v>
      </c>
      <c r="C6645" s="11" t="str">
        <f>IFERROR(VLOOKUP(I6645,lvl_1[],2,FALSE),"Нет")</f>
        <v>Общий расчет</v>
      </c>
      <c r="D6645" s="11" t="str">
        <f>IFERROR(VLOOKUP(Rule!J6645,lvl_2[],2,FALSE),"Нет")</f>
        <v>Анализ даты</v>
      </c>
      <c r="E6645" s="11" t="str">
        <f>IFERROR(VLOOKUP(Rule!K6645,lvl_3[],2,FALSE),"Нет")</f>
        <v>Анализ даты</v>
      </c>
      <c r="F6645" s="11" t="str">
        <f>IFERROR(INDEX(lvl_4[],MATCH(L6645,lvl_4[ID],0),MATCH(TEXT(K6645,"##0"),lvl_4[#Headers],0)),"Нет")</f>
        <v>Символические звезды</v>
      </c>
      <c r="G6645" s="11" t="str">
        <f>IFERROR(INDEX(lvl_5[],MATCH(M6645,lvl_5[ID],0),MATCH(_xlfn.CONCAT(TEXT(K6645,"##0"),"_",TEXT(L6645,"##0")),lvl_5[#Headers],0)),"Нет")</f>
        <v>Звезда банкротства</v>
      </c>
      <c r="H6645" s="11" t="str">
        <f>IFERROR(INDEX(lvl_6[],MATCH(N6645,lvl_6[ID],0),MATCH(_xlfn.CONCAT(K6645,"_",L6645,"_",M6645),lvl_6[#Headers],0)),"Нет")</f>
        <v>Нет</v>
      </c>
      <c r="I6645" s="12">
        <v>1</v>
      </c>
      <c r="J6645" s="12">
        <v>4</v>
      </c>
      <c r="K6645" s="12">
        <v>1</v>
      </c>
      <c r="L6645" s="12">
        <v>5</v>
      </c>
      <c r="M6645" s="12">
        <v>27</v>
      </c>
      <c r="N6645" s="12">
        <v>2321</v>
      </c>
      <c r="O6645" s="12">
        <f>COUNTIF($P$2:P6645,P6645)</f>
        <v>1</v>
      </c>
      <c r="P6645" s="12" t="str">
        <f t="shared" si="372"/>
        <v>14105272321</v>
      </c>
      <c r="Q6645" s="12" t="str">
        <f t="shared" si="373"/>
        <v>141052723210001</v>
      </c>
      <c r="R6645" s="20" t="s">
        <v>4973</v>
      </c>
      <c r="AB6645" s="12" t="s">
        <v>916</v>
      </c>
      <c r="AD6645" s="12" t="s">
        <v>868</v>
      </c>
      <c r="AI6645" s="12" t="s">
        <v>100</v>
      </c>
      <c r="AK6645" s="12" t="s">
        <v>100</v>
      </c>
      <c r="BN6645" s="12">
        <v>1</v>
      </c>
      <c r="BP6645" s="12" t="s">
        <v>3806</v>
      </c>
      <c r="BR6645" s="9" t="s">
        <v>100</v>
      </c>
      <c r="BS6645" s="9" t="s">
        <v>100</v>
      </c>
      <c r="BT6645" s="9" t="s">
        <v>5104</v>
      </c>
      <c r="BU6645" s="9" t="s">
        <v>5110</v>
      </c>
      <c r="BV6645" s="9" t="s">
        <v>100</v>
      </c>
      <c r="BW6645" s="9" t="s">
        <v>100</v>
      </c>
      <c r="BX6645" s="9" t="s">
        <v>100</v>
      </c>
      <c r="BY6645" s="9" t="s">
        <v>100</v>
      </c>
    </row>
    <row r="6646" spans="1:77" ht="30" x14ac:dyDescent="0.25">
      <c r="A6646" s="12" t="s">
        <v>100</v>
      </c>
      <c r="B6646" s="11" t="str">
        <f t="shared" si="371"/>
        <v>Общий расчет. Анализ даты. Анализ даты. Символические звезды. 0. Нет</v>
      </c>
      <c r="C6646" s="11" t="str">
        <f>IFERROR(VLOOKUP(I6646,lvl_1[],2,FALSE),"Нет")</f>
        <v>Общий расчет</v>
      </c>
      <c r="D6646" s="11" t="str">
        <f>IFERROR(VLOOKUP(Rule!J6646,lvl_2[],2,FALSE),"Нет")</f>
        <v>Анализ даты</v>
      </c>
      <c r="E6646" s="11" t="str">
        <f>IFERROR(VLOOKUP(Rule!K6646,lvl_3[],2,FALSE),"Нет")</f>
        <v>Анализ даты</v>
      </c>
      <c r="F6646" s="11" t="str">
        <f>IFERROR(INDEX(lvl_4[],MATCH(L6646,lvl_4[ID],0),MATCH(TEXT(K6646,"##0"),lvl_4[#Headers],0)),"Нет")</f>
        <v>Символические звезды</v>
      </c>
      <c r="G6646" s="11">
        <f>IFERROR(INDEX(lvl_5[],MATCH(M6646,lvl_5[ID],0),MATCH(_xlfn.CONCAT(TEXT(K6646,"##0"),"_",TEXT(L6646,"##0")),lvl_5[#Headers],0)),"Нет")</f>
        <v>0</v>
      </c>
      <c r="H6646" s="11" t="str">
        <f>IFERROR(INDEX(lvl_6[],MATCH(N6646,lvl_6[ID],0),MATCH(_xlfn.CONCAT(K6646,"_",L6646,"_",M6646),lvl_6[#Headers],0)),"Нет")</f>
        <v>Нет</v>
      </c>
      <c r="I6646" s="12">
        <v>1</v>
      </c>
      <c r="J6646" s="12">
        <v>4</v>
      </c>
      <c r="K6646" s="12">
        <v>1</v>
      </c>
      <c r="L6646" s="12">
        <v>5</v>
      </c>
      <c r="N6646" s="12">
        <v>2322</v>
      </c>
      <c r="O6646" s="12">
        <f>COUNTIF($P$2:P6646,P6646)</f>
        <v>1</v>
      </c>
      <c r="P6646" s="12" t="str">
        <f t="shared" si="372"/>
        <v>141052322</v>
      </c>
      <c r="Q6646" s="12" t="str">
        <f t="shared" si="373"/>
        <v>1410523220001</v>
      </c>
      <c r="R6646" s="20" t="s">
        <v>4879</v>
      </c>
      <c r="AB6646" s="12" t="s">
        <v>100</v>
      </c>
      <c r="AD6646" s="12" t="s">
        <v>100</v>
      </c>
      <c r="AI6646" s="12" t="s">
        <v>100</v>
      </c>
      <c r="AK6646" s="12" t="s">
        <v>100</v>
      </c>
      <c r="BN6646" s="12" t="s">
        <v>100</v>
      </c>
      <c r="BP6646" s="12" t="s">
        <v>3806</v>
      </c>
      <c r="BR6646" s="9" t="s">
        <v>100</v>
      </c>
      <c r="BS6646" s="9" t="s">
        <v>100</v>
      </c>
      <c r="BT6646" s="9" t="s">
        <v>100</v>
      </c>
      <c r="BU6646" s="9" t="s">
        <v>100</v>
      </c>
      <c r="BV6646" s="9" t="s">
        <v>100</v>
      </c>
      <c r="BW6646" s="9" t="s">
        <v>100</v>
      </c>
      <c r="BX6646" s="9" t="s">
        <v>100</v>
      </c>
      <c r="BY6646" s="9" t="s">
        <v>100</v>
      </c>
    </row>
    <row r="6647" spans="1:77" ht="30" x14ac:dyDescent="0.25">
      <c r="A6647" s="12" t="s">
        <v>100</v>
      </c>
      <c r="B6647" s="11" t="str">
        <f t="shared" si="371"/>
        <v>Общий расчет. Анализ даты. Анализ даты. Символические звезды. 0. Нет</v>
      </c>
      <c r="C6647" s="11" t="str">
        <f>IFERROR(VLOOKUP(I6647,lvl_1[],2,FALSE),"Нет")</f>
        <v>Общий расчет</v>
      </c>
      <c r="D6647" s="11" t="str">
        <f>IFERROR(VLOOKUP(Rule!J6647,lvl_2[],2,FALSE),"Нет")</f>
        <v>Анализ даты</v>
      </c>
      <c r="E6647" s="11" t="str">
        <f>IFERROR(VLOOKUP(Rule!K6647,lvl_3[],2,FALSE),"Нет")</f>
        <v>Анализ даты</v>
      </c>
      <c r="F6647" s="11" t="str">
        <f>IFERROR(INDEX(lvl_4[],MATCH(L6647,lvl_4[ID],0),MATCH(TEXT(K6647,"##0"),lvl_4[#Headers],0)),"Нет")</f>
        <v>Символические звезды</v>
      </c>
      <c r="G6647" s="11">
        <f>IFERROR(INDEX(lvl_5[],MATCH(M6647,lvl_5[ID],0),MATCH(_xlfn.CONCAT(TEXT(K6647,"##0"),"_",TEXT(L6647,"##0")),lvl_5[#Headers],0)),"Нет")</f>
        <v>0</v>
      </c>
      <c r="H6647" s="11" t="str">
        <f>IFERROR(INDEX(lvl_6[],MATCH(N6647,lvl_6[ID],0),MATCH(_xlfn.CONCAT(K6647,"_",L6647,"_",M6647),lvl_6[#Headers],0)),"Нет")</f>
        <v>Нет</v>
      </c>
      <c r="I6647" s="12">
        <v>1</v>
      </c>
      <c r="J6647" s="12">
        <v>4</v>
      </c>
      <c r="K6647" s="12">
        <v>1</v>
      </c>
      <c r="L6647" s="12">
        <v>5</v>
      </c>
      <c r="N6647" s="12">
        <v>2323</v>
      </c>
      <c r="O6647" s="12">
        <f>COUNTIF($P$2:P6647,P6647)</f>
        <v>1</v>
      </c>
      <c r="P6647" s="12" t="str">
        <f t="shared" si="372"/>
        <v>141052323</v>
      </c>
      <c r="Q6647" s="12" t="str">
        <f t="shared" si="373"/>
        <v>1410523230001</v>
      </c>
      <c r="R6647" s="20" t="s">
        <v>4879</v>
      </c>
      <c r="AB6647" s="12" t="s">
        <v>100</v>
      </c>
      <c r="AD6647" s="12" t="s">
        <v>100</v>
      </c>
      <c r="AI6647" s="12" t="s">
        <v>100</v>
      </c>
      <c r="AK6647" s="12" t="s">
        <v>100</v>
      </c>
      <c r="BN6647" s="12" t="s">
        <v>100</v>
      </c>
      <c r="BP6647" s="12" t="s">
        <v>3806</v>
      </c>
      <c r="BR6647" s="9" t="s">
        <v>100</v>
      </c>
      <c r="BS6647" s="9" t="s">
        <v>100</v>
      </c>
      <c r="BT6647" s="9" t="s">
        <v>100</v>
      </c>
      <c r="BU6647" s="9" t="s">
        <v>100</v>
      </c>
      <c r="BV6647" s="9" t="s">
        <v>100</v>
      </c>
      <c r="BW6647" s="9" t="s">
        <v>100</v>
      </c>
      <c r="BX6647" s="9" t="s">
        <v>100</v>
      </c>
      <c r="BY6647" s="9" t="s">
        <v>100</v>
      </c>
    </row>
    <row r="6648" spans="1:77" ht="30" x14ac:dyDescent="0.25">
      <c r="A6648" s="12" t="s">
        <v>100</v>
      </c>
      <c r="B6648" s="11" t="str">
        <f t="shared" si="371"/>
        <v>Общий расчет. Анализ даты. Анализ даты. Символические звезды. 0. Нет</v>
      </c>
      <c r="C6648" s="11" t="str">
        <f>IFERROR(VLOOKUP(I6648,lvl_1[],2,FALSE),"Нет")</f>
        <v>Общий расчет</v>
      </c>
      <c r="D6648" s="11" t="str">
        <f>IFERROR(VLOOKUP(Rule!J6648,lvl_2[],2,FALSE),"Нет")</f>
        <v>Анализ даты</v>
      </c>
      <c r="E6648" s="11" t="str">
        <f>IFERROR(VLOOKUP(Rule!K6648,lvl_3[],2,FALSE),"Нет")</f>
        <v>Анализ даты</v>
      </c>
      <c r="F6648" s="11" t="str">
        <f>IFERROR(INDEX(lvl_4[],MATCH(L6648,lvl_4[ID],0),MATCH(TEXT(K6648,"##0"),lvl_4[#Headers],0)),"Нет")</f>
        <v>Символические звезды</v>
      </c>
      <c r="G6648" s="11">
        <f>IFERROR(INDEX(lvl_5[],MATCH(M6648,lvl_5[ID],0),MATCH(_xlfn.CONCAT(TEXT(K6648,"##0"),"_",TEXT(L6648,"##0")),lvl_5[#Headers],0)),"Нет")</f>
        <v>0</v>
      </c>
      <c r="H6648" s="11" t="str">
        <f>IFERROR(INDEX(lvl_6[],MATCH(N6648,lvl_6[ID],0),MATCH(_xlfn.CONCAT(K6648,"_",L6648,"_",M6648),lvl_6[#Headers],0)),"Нет")</f>
        <v>Нет</v>
      </c>
      <c r="I6648" s="12">
        <v>1</v>
      </c>
      <c r="J6648" s="12">
        <v>4</v>
      </c>
      <c r="K6648" s="12">
        <v>1</v>
      </c>
      <c r="L6648" s="12">
        <v>5</v>
      </c>
      <c r="N6648" s="12">
        <v>2324</v>
      </c>
      <c r="O6648" s="12">
        <f>COUNTIF($P$2:P6648,P6648)</f>
        <v>1</v>
      </c>
      <c r="P6648" s="12" t="str">
        <f t="shared" si="372"/>
        <v>141052324</v>
      </c>
      <c r="Q6648" s="12" t="str">
        <f t="shared" si="373"/>
        <v>1410523240001</v>
      </c>
      <c r="R6648" s="20" t="s">
        <v>4879</v>
      </c>
      <c r="AB6648" s="12" t="s">
        <v>100</v>
      </c>
      <c r="AD6648" s="12" t="s">
        <v>100</v>
      </c>
      <c r="AI6648" s="12" t="s">
        <v>100</v>
      </c>
      <c r="AK6648" s="12" t="s">
        <v>100</v>
      </c>
      <c r="BN6648" s="12" t="s">
        <v>100</v>
      </c>
      <c r="BP6648" s="12" t="s">
        <v>3806</v>
      </c>
      <c r="BR6648" s="9" t="s">
        <v>100</v>
      </c>
      <c r="BS6648" s="9" t="s">
        <v>100</v>
      </c>
      <c r="BT6648" s="9" t="s">
        <v>100</v>
      </c>
      <c r="BU6648" s="9" t="s">
        <v>100</v>
      </c>
      <c r="BV6648" s="9" t="s">
        <v>100</v>
      </c>
      <c r="BW6648" s="9" t="s">
        <v>100</v>
      </c>
      <c r="BX6648" s="9" t="s">
        <v>100</v>
      </c>
      <c r="BY6648" s="9" t="s">
        <v>100</v>
      </c>
    </row>
    <row r="6649" spans="1:77" ht="30" x14ac:dyDescent="0.25">
      <c r="A6649" s="12" t="s">
        <v>100</v>
      </c>
      <c r="B6649" s="11" t="str">
        <f t="shared" si="371"/>
        <v>Общий расчет. Анализ даты. Анализ даты. Символические звезды. 0. Нет</v>
      </c>
      <c r="C6649" s="11" t="str">
        <f>IFERROR(VLOOKUP(I6649,lvl_1[],2,FALSE),"Нет")</f>
        <v>Общий расчет</v>
      </c>
      <c r="D6649" s="11" t="str">
        <f>IFERROR(VLOOKUP(Rule!J6649,lvl_2[],2,FALSE),"Нет")</f>
        <v>Анализ даты</v>
      </c>
      <c r="E6649" s="11" t="str">
        <f>IFERROR(VLOOKUP(Rule!K6649,lvl_3[],2,FALSE),"Нет")</f>
        <v>Анализ даты</v>
      </c>
      <c r="F6649" s="11" t="str">
        <f>IFERROR(INDEX(lvl_4[],MATCH(L6649,lvl_4[ID],0),MATCH(TEXT(K6649,"##0"),lvl_4[#Headers],0)),"Нет")</f>
        <v>Символические звезды</v>
      </c>
      <c r="G6649" s="11">
        <f>IFERROR(INDEX(lvl_5[],MATCH(M6649,lvl_5[ID],0),MATCH(_xlfn.CONCAT(TEXT(K6649,"##0"),"_",TEXT(L6649,"##0")),lvl_5[#Headers],0)),"Нет")</f>
        <v>0</v>
      </c>
      <c r="H6649" s="11" t="str">
        <f>IFERROR(INDEX(lvl_6[],MATCH(N6649,lvl_6[ID],0),MATCH(_xlfn.CONCAT(K6649,"_",L6649,"_",M6649),lvl_6[#Headers],0)),"Нет")</f>
        <v>Нет</v>
      </c>
      <c r="I6649" s="12">
        <v>1</v>
      </c>
      <c r="J6649" s="12">
        <v>4</v>
      </c>
      <c r="K6649" s="12">
        <v>1</v>
      </c>
      <c r="L6649" s="12">
        <v>5</v>
      </c>
      <c r="N6649" s="12">
        <v>2325</v>
      </c>
      <c r="O6649" s="12">
        <f>COUNTIF($P$2:P6649,P6649)</f>
        <v>1</v>
      </c>
      <c r="P6649" s="12" t="str">
        <f t="shared" si="372"/>
        <v>141052325</v>
      </c>
      <c r="Q6649" s="12" t="str">
        <f t="shared" si="373"/>
        <v>1410523250001</v>
      </c>
      <c r="R6649" s="20" t="s">
        <v>4879</v>
      </c>
      <c r="AB6649" s="12" t="s">
        <v>100</v>
      </c>
      <c r="AD6649" s="12" t="s">
        <v>100</v>
      </c>
      <c r="AI6649" s="12" t="s">
        <v>100</v>
      </c>
      <c r="AK6649" s="12" t="s">
        <v>100</v>
      </c>
      <c r="BN6649" s="12" t="s">
        <v>100</v>
      </c>
      <c r="BP6649" s="12" t="s">
        <v>3806</v>
      </c>
      <c r="BR6649" s="9" t="s">
        <v>100</v>
      </c>
      <c r="BS6649" s="9" t="s">
        <v>100</v>
      </c>
      <c r="BT6649" s="9" t="s">
        <v>100</v>
      </c>
      <c r="BU6649" s="9" t="s">
        <v>100</v>
      </c>
      <c r="BV6649" s="9" t="s">
        <v>100</v>
      </c>
      <c r="BW6649" s="9" t="s">
        <v>100</v>
      </c>
      <c r="BX6649" s="9" t="s">
        <v>100</v>
      </c>
      <c r="BY6649" s="9" t="s">
        <v>100</v>
      </c>
    </row>
    <row r="6650" spans="1:77" ht="30" x14ac:dyDescent="0.25">
      <c r="A6650" s="12" t="s">
        <v>100</v>
      </c>
      <c r="B6650" s="11" t="str">
        <f t="shared" si="371"/>
        <v>Общий расчет. Анализ даты. Анализ даты. Символические звезды. 0. Нет</v>
      </c>
      <c r="C6650" s="11" t="str">
        <f>IFERROR(VLOOKUP(I6650,lvl_1[],2,FALSE),"Нет")</f>
        <v>Общий расчет</v>
      </c>
      <c r="D6650" s="11" t="str">
        <f>IFERROR(VLOOKUP(Rule!J6650,lvl_2[],2,FALSE),"Нет")</f>
        <v>Анализ даты</v>
      </c>
      <c r="E6650" s="11" t="str">
        <f>IFERROR(VLOOKUP(Rule!K6650,lvl_3[],2,FALSE),"Нет")</f>
        <v>Анализ даты</v>
      </c>
      <c r="F6650" s="11" t="str">
        <f>IFERROR(INDEX(lvl_4[],MATCH(L6650,lvl_4[ID],0),MATCH(TEXT(K6650,"##0"),lvl_4[#Headers],0)),"Нет")</f>
        <v>Символические звезды</v>
      </c>
      <c r="G6650" s="11">
        <f>IFERROR(INDEX(lvl_5[],MATCH(M6650,lvl_5[ID],0),MATCH(_xlfn.CONCAT(TEXT(K6650,"##0"),"_",TEXT(L6650,"##0")),lvl_5[#Headers],0)),"Нет")</f>
        <v>0</v>
      </c>
      <c r="H6650" s="11" t="str">
        <f>IFERROR(INDEX(lvl_6[],MATCH(N6650,lvl_6[ID],0),MATCH(_xlfn.CONCAT(K6650,"_",L6650,"_",M6650),lvl_6[#Headers],0)),"Нет")</f>
        <v>Нет</v>
      </c>
      <c r="I6650" s="12">
        <v>1</v>
      </c>
      <c r="J6650" s="12">
        <v>4</v>
      </c>
      <c r="K6650" s="12">
        <v>1</v>
      </c>
      <c r="L6650" s="12">
        <v>5</v>
      </c>
      <c r="N6650" s="12">
        <v>2326</v>
      </c>
      <c r="O6650" s="12">
        <f>COUNTIF($P$2:P6650,P6650)</f>
        <v>1</v>
      </c>
      <c r="P6650" s="12" t="str">
        <f t="shared" si="372"/>
        <v>141052326</v>
      </c>
      <c r="Q6650" s="12" t="str">
        <f t="shared" si="373"/>
        <v>1410523260001</v>
      </c>
      <c r="R6650" s="20" t="s">
        <v>4879</v>
      </c>
      <c r="AB6650" s="12" t="s">
        <v>100</v>
      </c>
      <c r="AD6650" s="12" t="s">
        <v>100</v>
      </c>
      <c r="AI6650" s="12" t="s">
        <v>100</v>
      </c>
      <c r="AK6650" s="12" t="s">
        <v>100</v>
      </c>
      <c r="BN6650" s="12" t="s">
        <v>100</v>
      </c>
      <c r="BP6650" s="12" t="s">
        <v>3806</v>
      </c>
      <c r="BR6650" s="9" t="s">
        <v>100</v>
      </c>
      <c r="BS6650" s="9" t="s">
        <v>100</v>
      </c>
      <c r="BT6650" s="9" t="s">
        <v>100</v>
      </c>
      <c r="BU6650" s="9" t="s">
        <v>100</v>
      </c>
      <c r="BV6650" s="9" t="s">
        <v>100</v>
      </c>
      <c r="BW6650" s="9" t="s">
        <v>100</v>
      </c>
      <c r="BX6650" s="9" t="s">
        <v>100</v>
      </c>
      <c r="BY6650" s="9" t="s">
        <v>100</v>
      </c>
    </row>
    <row r="6651" spans="1:77" ht="30" x14ac:dyDescent="0.25">
      <c r="A6651" s="12" t="s">
        <v>100</v>
      </c>
      <c r="B6651" s="11" t="str">
        <f t="shared" si="371"/>
        <v>Общий расчет. Анализ даты. Анализ даты. Символические звезды. 0. Нет</v>
      </c>
      <c r="C6651" s="11" t="str">
        <f>IFERROR(VLOOKUP(I6651,lvl_1[],2,FALSE),"Нет")</f>
        <v>Общий расчет</v>
      </c>
      <c r="D6651" s="11" t="str">
        <f>IFERROR(VLOOKUP(Rule!J6651,lvl_2[],2,FALSE),"Нет")</f>
        <v>Анализ даты</v>
      </c>
      <c r="E6651" s="11" t="str">
        <f>IFERROR(VLOOKUP(Rule!K6651,lvl_3[],2,FALSE),"Нет")</f>
        <v>Анализ даты</v>
      </c>
      <c r="F6651" s="11" t="str">
        <f>IFERROR(INDEX(lvl_4[],MATCH(L6651,lvl_4[ID],0),MATCH(TEXT(K6651,"##0"),lvl_4[#Headers],0)),"Нет")</f>
        <v>Символические звезды</v>
      </c>
      <c r="G6651" s="11">
        <f>IFERROR(INDEX(lvl_5[],MATCH(M6651,lvl_5[ID],0),MATCH(_xlfn.CONCAT(TEXT(K6651,"##0"),"_",TEXT(L6651,"##0")),lvl_5[#Headers],0)),"Нет")</f>
        <v>0</v>
      </c>
      <c r="H6651" s="11" t="str">
        <f>IFERROR(INDEX(lvl_6[],MATCH(N6651,lvl_6[ID],0),MATCH(_xlfn.CONCAT(K6651,"_",L6651,"_",M6651),lvl_6[#Headers],0)),"Нет")</f>
        <v>Нет</v>
      </c>
      <c r="I6651" s="12">
        <v>1</v>
      </c>
      <c r="J6651" s="12">
        <v>4</v>
      </c>
      <c r="K6651" s="12">
        <v>1</v>
      </c>
      <c r="L6651" s="12">
        <v>5</v>
      </c>
      <c r="N6651" s="12">
        <v>2327</v>
      </c>
      <c r="O6651" s="12">
        <f>COUNTIF($P$2:P6651,P6651)</f>
        <v>1</v>
      </c>
      <c r="P6651" s="12" t="str">
        <f t="shared" si="372"/>
        <v>141052327</v>
      </c>
      <c r="Q6651" s="12" t="str">
        <f t="shared" si="373"/>
        <v>1410523270001</v>
      </c>
      <c r="R6651" s="20" t="s">
        <v>4879</v>
      </c>
      <c r="AB6651" s="12" t="s">
        <v>100</v>
      </c>
      <c r="AD6651" s="12" t="s">
        <v>100</v>
      </c>
      <c r="AI6651" s="12" t="s">
        <v>100</v>
      </c>
      <c r="AK6651" s="12" t="s">
        <v>100</v>
      </c>
      <c r="BN6651" s="12" t="s">
        <v>100</v>
      </c>
      <c r="BP6651" s="12" t="s">
        <v>3806</v>
      </c>
      <c r="BR6651" s="9" t="s">
        <v>100</v>
      </c>
      <c r="BS6651" s="9" t="s">
        <v>100</v>
      </c>
      <c r="BT6651" s="9" t="s">
        <v>100</v>
      </c>
      <c r="BU6651" s="9" t="s">
        <v>100</v>
      </c>
      <c r="BV6651" s="9" t="s">
        <v>100</v>
      </c>
      <c r="BW6651" s="9" t="s">
        <v>100</v>
      </c>
      <c r="BX6651" s="9" t="s">
        <v>100</v>
      </c>
      <c r="BY6651" s="9" t="s">
        <v>100</v>
      </c>
    </row>
    <row r="6652" spans="1:77" ht="45" x14ac:dyDescent="0.25">
      <c r="A6652" s="12">
        <v>1</v>
      </c>
      <c r="B6652" s="11" t="str">
        <f t="shared" si="371"/>
        <v>Общий расчет. Анализ даты. Анализ даты. Символические звезды. Куйгант. Нет</v>
      </c>
      <c r="C6652" s="11" t="str">
        <f>IFERROR(VLOOKUP(I6652,lvl_1[],2,FALSE),"Нет")</f>
        <v>Общий расчет</v>
      </c>
      <c r="D6652" s="11" t="str">
        <f>IFERROR(VLOOKUP(Rule!J6652,lvl_2[],2,FALSE),"Нет")</f>
        <v>Анализ даты</v>
      </c>
      <c r="E6652" s="11" t="str">
        <f>IFERROR(VLOOKUP(Rule!K6652,lvl_3[],2,FALSE),"Нет")</f>
        <v>Анализ даты</v>
      </c>
      <c r="F6652" s="11" t="str">
        <f>IFERROR(INDEX(lvl_4[],MATCH(L6652,lvl_4[ID],0),MATCH(TEXT(K6652,"##0"),lvl_4[#Headers],0)),"Нет")</f>
        <v>Символические звезды</v>
      </c>
      <c r="G6652" s="11" t="str">
        <f>IFERROR(INDEX(lvl_5[],MATCH(M6652,lvl_5[ID],0),MATCH(_xlfn.CONCAT(TEXT(K6652,"##0"),"_",TEXT(L6652,"##0")),lvl_5[#Headers],0)),"Нет")</f>
        <v>Куйгант</v>
      </c>
      <c r="H6652" s="11" t="str">
        <f>IFERROR(INDEX(lvl_6[],MATCH(N6652,lvl_6[ID],0),MATCH(_xlfn.CONCAT(K6652,"_",L6652,"_",M6652),lvl_6[#Headers],0)),"Нет")</f>
        <v>Нет</v>
      </c>
      <c r="I6652" s="12">
        <v>1</v>
      </c>
      <c r="J6652" s="12">
        <v>4</v>
      </c>
      <c r="K6652" s="12">
        <v>1</v>
      </c>
      <c r="L6652" s="12">
        <v>5</v>
      </c>
      <c r="M6652" s="12">
        <v>22</v>
      </c>
      <c r="N6652" s="12">
        <v>2328</v>
      </c>
      <c r="O6652" s="12">
        <f>COUNTIF($P$2:P6652,P6652)</f>
        <v>1</v>
      </c>
      <c r="P6652" s="12" t="str">
        <f t="shared" si="372"/>
        <v>14105222328</v>
      </c>
      <c r="Q6652" s="12" t="str">
        <f t="shared" si="373"/>
        <v>141052223280001</v>
      </c>
      <c r="R6652" s="20" t="s">
        <v>4880</v>
      </c>
      <c r="AB6652" s="12" t="s">
        <v>910</v>
      </c>
      <c r="AD6652" s="12" t="s">
        <v>861</v>
      </c>
      <c r="AP6652" s="12" t="s">
        <v>100</v>
      </c>
      <c r="AR6652" s="12" t="s">
        <v>100</v>
      </c>
      <c r="BN6652" s="12">
        <v>1</v>
      </c>
      <c r="BP6652" s="12" t="s">
        <v>3807</v>
      </c>
      <c r="BR6652" s="9" t="s">
        <v>100</v>
      </c>
      <c r="BS6652" s="9" t="s">
        <v>100</v>
      </c>
      <c r="BT6652" s="9" t="s">
        <v>5091</v>
      </c>
      <c r="BU6652" s="9" t="s">
        <v>5092</v>
      </c>
      <c r="BV6652" s="9" t="s">
        <v>100</v>
      </c>
      <c r="BW6652" s="9" t="s">
        <v>100</v>
      </c>
      <c r="BX6652" s="9" t="s">
        <v>100</v>
      </c>
      <c r="BY6652" s="9" t="s">
        <v>100</v>
      </c>
    </row>
    <row r="6653" spans="1:77" ht="45" x14ac:dyDescent="0.25">
      <c r="A6653" s="12">
        <v>1</v>
      </c>
      <c r="B6653" s="11" t="str">
        <f t="shared" si="371"/>
        <v>Общий расчет. Анализ даты. Анализ даты. Символические звезды. Куйгант. Нет</v>
      </c>
      <c r="C6653" s="11" t="str">
        <f>IFERROR(VLOOKUP(I6653,lvl_1[],2,FALSE),"Нет")</f>
        <v>Общий расчет</v>
      </c>
      <c r="D6653" s="11" t="str">
        <f>IFERROR(VLOOKUP(Rule!J6653,lvl_2[],2,FALSE),"Нет")</f>
        <v>Анализ даты</v>
      </c>
      <c r="E6653" s="11" t="str">
        <f>IFERROR(VLOOKUP(Rule!K6653,lvl_3[],2,FALSE),"Нет")</f>
        <v>Анализ даты</v>
      </c>
      <c r="F6653" s="11" t="str">
        <f>IFERROR(INDEX(lvl_4[],MATCH(L6653,lvl_4[ID],0),MATCH(TEXT(K6653,"##0"),lvl_4[#Headers],0)),"Нет")</f>
        <v>Символические звезды</v>
      </c>
      <c r="G6653" s="11" t="str">
        <f>IFERROR(INDEX(lvl_5[],MATCH(M6653,lvl_5[ID],0),MATCH(_xlfn.CONCAT(TEXT(K6653,"##0"),"_",TEXT(L6653,"##0")),lvl_5[#Headers],0)),"Нет")</f>
        <v>Куйгант</v>
      </c>
      <c r="H6653" s="11" t="str">
        <f>IFERROR(INDEX(lvl_6[],MATCH(N6653,lvl_6[ID],0),MATCH(_xlfn.CONCAT(K6653,"_",L6653,"_",M6653),lvl_6[#Headers],0)),"Нет")</f>
        <v>Нет</v>
      </c>
      <c r="I6653" s="12">
        <v>1</v>
      </c>
      <c r="J6653" s="12">
        <v>4</v>
      </c>
      <c r="K6653" s="12">
        <v>1</v>
      </c>
      <c r="L6653" s="12">
        <v>5</v>
      </c>
      <c r="M6653" s="12">
        <v>22</v>
      </c>
      <c r="N6653" s="12">
        <v>2329</v>
      </c>
      <c r="O6653" s="12">
        <f>COUNTIF($P$2:P6653,P6653)</f>
        <v>1</v>
      </c>
      <c r="P6653" s="12" t="str">
        <f t="shared" si="372"/>
        <v>14105222329</v>
      </c>
      <c r="Q6653" s="12" t="str">
        <f t="shared" si="373"/>
        <v>141052223290001</v>
      </c>
      <c r="R6653" s="20" t="s">
        <v>4881</v>
      </c>
      <c r="AB6653" s="12" t="s">
        <v>910</v>
      </c>
      <c r="AD6653" s="12" t="s">
        <v>867</v>
      </c>
      <c r="AP6653" s="12" t="s">
        <v>100</v>
      </c>
      <c r="AR6653" s="12" t="s">
        <v>100</v>
      </c>
      <c r="BN6653" s="12">
        <v>1</v>
      </c>
      <c r="BP6653" s="12" t="s">
        <v>3807</v>
      </c>
      <c r="BR6653" s="9" t="s">
        <v>100</v>
      </c>
      <c r="BS6653" s="9" t="s">
        <v>100</v>
      </c>
      <c r="BT6653" s="9" t="s">
        <v>5091</v>
      </c>
      <c r="BU6653" s="9" t="s">
        <v>5093</v>
      </c>
      <c r="BV6653" s="9" t="s">
        <v>100</v>
      </c>
      <c r="BW6653" s="9" t="s">
        <v>100</v>
      </c>
      <c r="BX6653" s="9" t="s">
        <v>100</v>
      </c>
      <c r="BY6653" s="9" t="s">
        <v>100</v>
      </c>
    </row>
    <row r="6654" spans="1:77" ht="45" x14ac:dyDescent="0.25">
      <c r="A6654" s="12">
        <v>1</v>
      </c>
      <c r="B6654" s="11" t="str">
        <f t="shared" si="371"/>
        <v>Общий расчет. Анализ даты. Анализ даты. Символические звезды. Куйгант. Нет</v>
      </c>
      <c r="C6654" s="11" t="str">
        <f>IFERROR(VLOOKUP(I6654,lvl_1[],2,FALSE),"Нет")</f>
        <v>Общий расчет</v>
      </c>
      <c r="D6654" s="11" t="str">
        <f>IFERROR(VLOOKUP(Rule!J6654,lvl_2[],2,FALSE),"Нет")</f>
        <v>Анализ даты</v>
      </c>
      <c r="E6654" s="11" t="str">
        <f>IFERROR(VLOOKUP(Rule!K6654,lvl_3[],2,FALSE),"Нет")</f>
        <v>Анализ даты</v>
      </c>
      <c r="F6654" s="11" t="str">
        <f>IFERROR(INDEX(lvl_4[],MATCH(L6654,lvl_4[ID],0),MATCH(TEXT(K6654,"##0"),lvl_4[#Headers],0)),"Нет")</f>
        <v>Символические звезды</v>
      </c>
      <c r="G6654" s="11" t="str">
        <f>IFERROR(INDEX(lvl_5[],MATCH(M6654,lvl_5[ID],0),MATCH(_xlfn.CONCAT(TEXT(K6654,"##0"),"_",TEXT(L6654,"##0")),lvl_5[#Headers],0)),"Нет")</f>
        <v>Куйгант</v>
      </c>
      <c r="H6654" s="11" t="str">
        <f>IFERROR(INDEX(lvl_6[],MATCH(N6654,lvl_6[ID],0),MATCH(_xlfn.CONCAT(K6654,"_",L6654,"_",M6654),lvl_6[#Headers],0)),"Нет")</f>
        <v>Нет</v>
      </c>
      <c r="I6654" s="12">
        <v>1</v>
      </c>
      <c r="J6654" s="12">
        <v>4</v>
      </c>
      <c r="K6654" s="12">
        <v>1</v>
      </c>
      <c r="L6654" s="12">
        <v>5</v>
      </c>
      <c r="M6654" s="12">
        <v>22</v>
      </c>
      <c r="N6654" s="12">
        <v>2330</v>
      </c>
      <c r="O6654" s="12">
        <f>COUNTIF($P$2:P6654,P6654)</f>
        <v>1</v>
      </c>
      <c r="P6654" s="12" t="str">
        <f t="shared" si="372"/>
        <v>14105222330</v>
      </c>
      <c r="Q6654" s="12" t="str">
        <f t="shared" si="373"/>
        <v>141052223300001</v>
      </c>
      <c r="R6654" s="20" t="s">
        <v>4882</v>
      </c>
      <c r="AB6654" s="12" t="s">
        <v>914</v>
      </c>
      <c r="AD6654" s="12" t="s">
        <v>861</v>
      </c>
      <c r="AP6654" s="12" t="s">
        <v>100</v>
      </c>
      <c r="AR6654" s="12" t="s">
        <v>100</v>
      </c>
      <c r="BN6654" s="12">
        <v>1</v>
      </c>
      <c r="BP6654" s="12" t="s">
        <v>3807</v>
      </c>
      <c r="BR6654" s="9" t="s">
        <v>100</v>
      </c>
      <c r="BS6654" s="9" t="s">
        <v>100</v>
      </c>
      <c r="BT6654" s="9" t="s">
        <v>5094</v>
      </c>
      <c r="BU6654" s="9" t="s">
        <v>5092</v>
      </c>
      <c r="BV6654" s="9" t="s">
        <v>100</v>
      </c>
      <c r="BW6654" s="9" t="s">
        <v>100</v>
      </c>
      <c r="BX6654" s="9" t="s">
        <v>100</v>
      </c>
      <c r="BY6654" s="9" t="s">
        <v>100</v>
      </c>
    </row>
    <row r="6655" spans="1:77" ht="45" x14ac:dyDescent="0.25">
      <c r="A6655" s="12">
        <v>1</v>
      </c>
      <c r="B6655" s="11" t="str">
        <f t="shared" si="371"/>
        <v>Общий расчет. Анализ даты. Анализ даты. Символические звезды. Куйгант. Нет</v>
      </c>
      <c r="C6655" s="11" t="str">
        <f>IFERROR(VLOOKUP(I6655,lvl_1[],2,FALSE),"Нет")</f>
        <v>Общий расчет</v>
      </c>
      <c r="D6655" s="11" t="str">
        <f>IFERROR(VLOOKUP(Rule!J6655,lvl_2[],2,FALSE),"Нет")</f>
        <v>Анализ даты</v>
      </c>
      <c r="E6655" s="11" t="str">
        <f>IFERROR(VLOOKUP(Rule!K6655,lvl_3[],2,FALSE),"Нет")</f>
        <v>Анализ даты</v>
      </c>
      <c r="F6655" s="11" t="str">
        <f>IFERROR(INDEX(lvl_4[],MATCH(L6655,lvl_4[ID],0),MATCH(TEXT(K6655,"##0"),lvl_4[#Headers],0)),"Нет")</f>
        <v>Символические звезды</v>
      </c>
      <c r="G6655" s="11" t="str">
        <f>IFERROR(INDEX(lvl_5[],MATCH(M6655,lvl_5[ID],0),MATCH(_xlfn.CONCAT(TEXT(K6655,"##0"),"_",TEXT(L6655,"##0")),lvl_5[#Headers],0)),"Нет")</f>
        <v>Куйгант</v>
      </c>
      <c r="H6655" s="11" t="str">
        <f>IFERROR(INDEX(lvl_6[],MATCH(N6655,lvl_6[ID],0),MATCH(_xlfn.CONCAT(K6655,"_",L6655,"_",M6655),lvl_6[#Headers],0)),"Нет")</f>
        <v>Нет</v>
      </c>
      <c r="I6655" s="12">
        <v>1</v>
      </c>
      <c r="J6655" s="12">
        <v>4</v>
      </c>
      <c r="K6655" s="12">
        <v>1</v>
      </c>
      <c r="L6655" s="12">
        <v>5</v>
      </c>
      <c r="M6655" s="12">
        <v>22</v>
      </c>
      <c r="N6655" s="12">
        <v>2331</v>
      </c>
      <c r="O6655" s="12">
        <f>COUNTIF($P$2:P6655,P6655)</f>
        <v>1</v>
      </c>
      <c r="P6655" s="12" t="str">
        <f t="shared" si="372"/>
        <v>14105222331</v>
      </c>
      <c r="Q6655" s="12" t="str">
        <f t="shared" si="373"/>
        <v>141052223310001</v>
      </c>
      <c r="R6655" s="20" t="s">
        <v>4883</v>
      </c>
      <c r="AB6655" s="12" t="s">
        <v>867</v>
      </c>
      <c r="AD6655" s="12" t="s">
        <v>867</v>
      </c>
      <c r="AP6655" s="12" t="s">
        <v>100</v>
      </c>
      <c r="AR6655" s="12" t="s">
        <v>100</v>
      </c>
      <c r="BN6655" s="12">
        <v>1</v>
      </c>
      <c r="BP6655" s="12" t="s">
        <v>3807</v>
      </c>
      <c r="BR6655" s="9" t="s">
        <v>100</v>
      </c>
      <c r="BS6655" s="9" t="s">
        <v>100</v>
      </c>
      <c r="BT6655" s="9" t="s">
        <v>5095</v>
      </c>
      <c r="BU6655" s="9" t="s">
        <v>5093</v>
      </c>
      <c r="BV6655" s="9" t="s">
        <v>100</v>
      </c>
      <c r="BW6655" s="9" t="s">
        <v>100</v>
      </c>
      <c r="BX6655" s="9" t="s">
        <v>100</v>
      </c>
      <c r="BY6655" s="9" t="s">
        <v>100</v>
      </c>
    </row>
    <row r="6656" spans="1:77" ht="45" x14ac:dyDescent="0.25">
      <c r="A6656" s="12">
        <v>1</v>
      </c>
      <c r="B6656" s="11" t="str">
        <f t="shared" si="371"/>
        <v>Общий расчет. Анализ даты. Анализ даты. Символические звезды. Ошибка Инь-Ян. Нет</v>
      </c>
      <c r="C6656" s="11" t="str">
        <f>IFERROR(VLOOKUP(I6656,lvl_1[],2,FALSE),"Нет")</f>
        <v>Общий расчет</v>
      </c>
      <c r="D6656" s="11" t="str">
        <f>IFERROR(VLOOKUP(Rule!J6656,lvl_2[],2,FALSE),"Нет")</f>
        <v>Анализ даты</v>
      </c>
      <c r="E6656" s="11" t="str">
        <f>IFERROR(VLOOKUP(Rule!K6656,lvl_3[],2,FALSE),"Нет")</f>
        <v>Анализ даты</v>
      </c>
      <c r="F6656" s="11" t="str">
        <f>IFERROR(INDEX(lvl_4[],MATCH(L6656,lvl_4[ID],0),MATCH(TEXT(K6656,"##0"),lvl_4[#Headers],0)),"Нет")</f>
        <v>Символические звезды</v>
      </c>
      <c r="G6656" s="11" t="str">
        <f>IFERROR(INDEX(lvl_5[],MATCH(M6656,lvl_5[ID],0),MATCH(_xlfn.CONCAT(TEXT(K6656,"##0"),"_",TEXT(L6656,"##0")),lvl_5[#Headers],0)),"Нет")</f>
        <v>Ошибка Инь-Ян</v>
      </c>
      <c r="H6656" s="11" t="str">
        <f>IFERROR(INDEX(lvl_6[],MATCH(N6656,lvl_6[ID],0),MATCH(_xlfn.CONCAT(K6656,"_",L6656,"_",M6656),lvl_6[#Headers],0)),"Нет")</f>
        <v>Нет</v>
      </c>
      <c r="I6656" s="12">
        <v>1</v>
      </c>
      <c r="J6656" s="12">
        <v>4</v>
      </c>
      <c r="K6656" s="12">
        <v>1</v>
      </c>
      <c r="L6656" s="12">
        <v>5</v>
      </c>
      <c r="M6656" s="12">
        <v>23</v>
      </c>
      <c r="N6656" s="12">
        <v>2332</v>
      </c>
      <c r="O6656" s="12">
        <f>COUNTIF($P$2:P6656,P6656)</f>
        <v>1</v>
      </c>
      <c r="P6656" s="12" t="str">
        <f t="shared" si="372"/>
        <v>14105232332</v>
      </c>
      <c r="Q6656" s="12" t="str">
        <f t="shared" si="373"/>
        <v>141052323320001</v>
      </c>
      <c r="R6656" s="20" t="s">
        <v>4884</v>
      </c>
      <c r="AB6656" s="12" t="s">
        <v>903</v>
      </c>
      <c r="AD6656" s="12" t="s">
        <v>869</v>
      </c>
      <c r="AP6656" s="12" t="s">
        <v>100</v>
      </c>
      <c r="AR6656" s="12" t="s">
        <v>100</v>
      </c>
      <c r="BN6656" s="12">
        <v>1</v>
      </c>
      <c r="BP6656" s="12" t="s">
        <v>3807</v>
      </c>
      <c r="BR6656" s="9" t="s">
        <v>100</v>
      </c>
      <c r="BS6656" s="9" t="s">
        <v>100</v>
      </c>
      <c r="BT6656" s="9" t="s">
        <v>5096</v>
      </c>
      <c r="BU6656" s="9" t="s">
        <v>5097</v>
      </c>
      <c r="BV6656" s="9" t="s">
        <v>100</v>
      </c>
      <c r="BW6656" s="9" t="s">
        <v>100</v>
      </c>
      <c r="BX6656" s="9" t="s">
        <v>100</v>
      </c>
      <c r="BY6656" s="9" t="s">
        <v>100</v>
      </c>
    </row>
    <row r="6657" spans="1:77" ht="45" x14ac:dyDescent="0.25">
      <c r="A6657" s="12">
        <v>1</v>
      </c>
      <c r="B6657" s="11" t="str">
        <f t="shared" si="371"/>
        <v>Общий расчет. Анализ даты. Анализ даты. Символические звезды. Ошибка Инь-Ян. Нет</v>
      </c>
      <c r="C6657" s="11" t="str">
        <f>IFERROR(VLOOKUP(I6657,lvl_1[],2,FALSE),"Нет")</f>
        <v>Общий расчет</v>
      </c>
      <c r="D6657" s="11" t="str">
        <f>IFERROR(VLOOKUP(Rule!J6657,lvl_2[],2,FALSE),"Нет")</f>
        <v>Анализ даты</v>
      </c>
      <c r="E6657" s="11" t="str">
        <f>IFERROR(VLOOKUP(Rule!K6657,lvl_3[],2,FALSE),"Нет")</f>
        <v>Анализ даты</v>
      </c>
      <c r="F6657" s="11" t="str">
        <f>IFERROR(INDEX(lvl_4[],MATCH(L6657,lvl_4[ID],0),MATCH(TEXT(K6657,"##0"),lvl_4[#Headers],0)),"Нет")</f>
        <v>Символические звезды</v>
      </c>
      <c r="G6657" s="11" t="str">
        <f>IFERROR(INDEX(lvl_5[],MATCH(M6657,lvl_5[ID],0),MATCH(_xlfn.CONCAT(TEXT(K6657,"##0"),"_",TEXT(L6657,"##0")),lvl_5[#Headers],0)),"Нет")</f>
        <v>Ошибка Инь-Ян</v>
      </c>
      <c r="H6657" s="11" t="str">
        <f>IFERROR(INDEX(lvl_6[],MATCH(N6657,lvl_6[ID],0),MATCH(_xlfn.CONCAT(K6657,"_",L6657,"_",M6657),lvl_6[#Headers],0)),"Нет")</f>
        <v>Нет</v>
      </c>
      <c r="I6657" s="12">
        <v>1</v>
      </c>
      <c r="J6657" s="12">
        <v>4</v>
      </c>
      <c r="K6657" s="12">
        <v>1</v>
      </c>
      <c r="L6657" s="12">
        <v>5</v>
      </c>
      <c r="M6657" s="12">
        <v>23</v>
      </c>
      <c r="N6657" s="12">
        <v>2333</v>
      </c>
      <c r="O6657" s="12">
        <f>COUNTIF($P$2:P6657,P6657)</f>
        <v>1</v>
      </c>
      <c r="P6657" s="12" t="str">
        <f t="shared" si="372"/>
        <v>14105232333</v>
      </c>
      <c r="Q6657" s="12" t="str">
        <f t="shared" si="373"/>
        <v>141052323330001</v>
      </c>
      <c r="R6657" s="20" t="s">
        <v>4885</v>
      </c>
      <c r="AB6657" s="12" t="s">
        <v>905</v>
      </c>
      <c r="AD6657" s="12" t="s">
        <v>870</v>
      </c>
      <c r="AP6657" s="12" t="s">
        <v>100</v>
      </c>
      <c r="AR6657" s="12" t="s">
        <v>100</v>
      </c>
      <c r="BN6657" s="12">
        <v>1</v>
      </c>
      <c r="BP6657" s="12" t="s">
        <v>3807</v>
      </c>
      <c r="BR6657" s="9" t="s">
        <v>100</v>
      </c>
      <c r="BS6657" s="9" t="s">
        <v>100</v>
      </c>
      <c r="BT6657" s="9" t="s">
        <v>5098</v>
      </c>
      <c r="BU6657" s="9" t="s">
        <v>5099</v>
      </c>
      <c r="BV6657" s="9" t="s">
        <v>100</v>
      </c>
      <c r="BW6657" s="9" t="s">
        <v>100</v>
      </c>
      <c r="BX6657" s="9" t="s">
        <v>100</v>
      </c>
      <c r="BY6657" s="9" t="s">
        <v>100</v>
      </c>
    </row>
    <row r="6658" spans="1:77" ht="45" x14ac:dyDescent="0.25">
      <c r="A6658" s="12">
        <v>1</v>
      </c>
      <c r="B6658" s="11" t="str">
        <f t="shared" si="371"/>
        <v>Общий расчет. Анализ даты. Анализ даты. Символические звезды. Ошибка Инь-Ян. Нет</v>
      </c>
      <c r="C6658" s="11" t="str">
        <f>IFERROR(VLOOKUP(I6658,lvl_1[],2,FALSE),"Нет")</f>
        <v>Общий расчет</v>
      </c>
      <c r="D6658" s="11" t="str">
        <f>IFERROR(VLOOKUP(Rule!J6658,lvl_2[],2,FALSE),"Нет")</f>
        <v>Анализ даты</v>
      </c>
      <c r="E6658" s="11" t="str">
        <f>IFERROR(VLOOKUP(Rule!K6658,lvl_3[],2,FALSE),"Нет")</f>
        <v>Анализ даты</v>
      </c>
      <c r="F6658" s="11" t="str">
        <f>IFERROR(INDEX(lvl_4[],MATCH(L6658,lvl_4[ID],0),MATCH(TEXT(K6658,"##0"),lvl_4[#Headers],0)),"Нет")</f>
        <v>Символические звезды</v>
      </c>
      <c r="G6658" s="11" t="str">
        <f>IFERROR(INDEX(lvl_5[],MATCH(M6658,lvl_5[ID],0),MATCH(_xlfn.CONCAT(TEXT(K6658,"##0"),"_",TEXT(L6658,"##0")),lvl_5[#Headers],0)),"Нет")</f>
        <v>Ошибка Инь-Ян</v>
      </c>
      <c r="H6658" s="11" t="str">
        <f>IFERROR(INDEX(lvl_6[],MATCH(N6658,lvl_6[ID],0),MATCH(_xlfn.CONCAT(K6658,"_",L6658,"_",M6658),lvl_6[#Headers],0)),"Нет")</f>
        <v>Нет</v>
      </c>
      <c r="I6658" s="12">
        <v>1</v>
      </c>
      <c r="J6658" s="12">
        <v>4</v>
      </c>
      <c r="K6658" s="12">
        <v>1</v>
      </c>
      <c r="L6658" s="12">
        <v>5</v>
      </c>
      <c r="M6658" s="12">
        <v>23</v>
      </c>
      <c r="N6658" s="12">
        <v>2334</v>
      </c>
      <c r="O6658" s="12">
        <f>COUNTIF($P$2:P6658,P6658)</f>
        <v>1</v>
      </c>
      <c r="P6658" s="12" t="str">
        <f t="shared" si="372"/>
        <v>14105232334</v>
      </c>
      <c r="Q6658" s="12" t="str">
        <f t="shared" si="373"/>
        <v>141052323340001</v>
      </c>
      <c r="R6658" s="20" t="s">
        <v>4886</v>
      </c>
      <c r="AB6658" s="12" t="s">
        <v>907</v>
      </c>
      <c r="AD6658" s="12" t="s">
        <v>859</v>
      </c>
      <c r="AP6658" s="12" t="s">
        <v>100</v>
      </c>
      <c r="AR6658" s="12" t="s">
        <v>100</v>
      </c>
      <c r="BN6658" s="12">
        <v>1</v>
      </c>
      <c r="BP6658" s="12" t="s">
        <v>3807</v>
      </c>
      <c r="BR6658" s="9" t="s">
        <v>100</v>
      </c>
      <c r="BS6658" s="9" t="s">
        <v>100</v>
      </c>
      <c r="BT6658" s="9" t="s">
        <v>5100</v>
      </c>
      <c r="BU6658" s="9" t="s">
        <v>5101</v>
      </c>
      <c r="BV6658" s="9" t="s">
        <v>100</v>
      </c>
      <c r="BW6658" s="9" t="s">
        <v>100</v>
      </c>
      <c r="BX6658" s="9" t="s">
        <v>100</v>
      </c>
      <c r="BY6658" s="9" t="s">
        <v>100</v>
      </c>
    </row>
    <row r="6659" spans="1:77" ht="45" x14ac:dyDescent="0.25">
      <c r="A6659" s="12">
        <v>1</v>
      </c>
      <c r="B6659" s="11" t="str">
        <f t="shared" si="371"/>
        <v>Общий расчет. Анализ даты. Анализ даты. Символические звезды. Ошибка Инь-Ян. Нет</v>
      </c>
      <c r="C6659" s="11" t="str">
        <f>IFERROR(VLOOKUP(I6659,lvl_1[],2,FALSE),"Нет")</f>
        <v>Общий расчет</v>
      </c>
      <c r="D6659" s="11" t="str">
        <f>IFERROR(VLOOKUP(Rule!J6659,lvl_2[],2,FALSE),"Нет")</f>
        <v>Анализ даты</v>
      </c>
      <c r="E6659" s="11" t="str">
        <f>IFERROR(VLOOKUP(Rule!K6659,lvl_3[],2,FALSE),"Нет")</f>
        <v>Анализ даты</v>
      </c>
      <c r="F6659" s="11" t="str">
        <f>IFERROR(INDEX(lvl_4[],MATCH(L6659,lvl_4[ID],0),MATCH(TEXT(K6659,"##0"),lvl_4[#Headers],0)),"Нет")</f>
        <v>Символические звезды</v>
      </c>
      <c r="G6659" s="11" t="str">
        <f>IFERROR(INDEX(lvl_5[],MATCH(M6659,lvl_5[ID],0),MATCH(_xlfn.CONCAT(TEXT(K6659,"##0"),"_",TEXT(L6659,"##0")),lvl_5[#Headers],0)),"Нет")</f>
        <v>Ошибка Инь-Ян</v>
      </c>
      <c r="H6659" s="11" t="str">
        <f>IFERROR(INDEX(lvl_6[],MATCH(N6659,lvl_6[ID],0),MATCH(_xlfn.CONCAT(K6659,"_",L6659,"_",M6659),lvl_6[#Headers],0)),"Нет")</f>
        <v>Нет</v>
      </c>
      <c r="I6659" s="12">
        <v>1</v>
      </c>
      <c r="J6659" s="12">
        <v>4</v>
      </c>
      <c r="K6659" s="12">
        <v>1</v>
      </c>
      <c r="L6659" s="12">
        <v>5</v>
      </c>
      <c r="M6659" s="12">
        <v>23</v>
      </c>
      <c r="N6659" s="12">
        <v>2335</v>
      </c>
      <c r="O6659" s="12">
        <f>COUNTIF($P$2:P6659,P6659)</f>
        <v>1</v>
      </c>
      <c r="P6659" s="12" t="str">
        <f t="shared" si="372"/>
        <v>14105232335</v>
      </c>
      <c r="Q6659" s="12" t="str">
        <f t="shared" si="373"/>
        <v>141052323350001</v>
      </c>
      <c r="R6659" s="20" t="s">
        <v>4887</v>
      </c>
      <c r="AB6659" s="12" t="s">
        <v>912</v>
      </c>
      <c r="AD6659" s="12" t="s">
        <v>860</v>
      </c>
      <c r="AP6659" s="12" t="s">
        <v>100</v>
      </c>
      <c r="AR6659" s="12" t="s">
        <v>100</v>
      </c>
      <c r="BN6659" s="12">
        <v>1</v>
      </c>
      <c r="BP6659" s="12" t="s">
        <v>3807</v>
      </c>
      <c r="BR6659" s="9" t="s">
        <v>100</v>
      </c>
      <c r="BS6659" s="9" t="s">
        <v>100</v>
      </c>
      <c r="BT6659" s="9" t="s">
        <v>5102</v>
      </c>
      <c r="BU6659" s="9" t="s">
        <v>5103</v>
      </c>
      <c r="BV6659" s="9" t="s">
        <v>100</v>
      </c>
      <c r="BW6659" s="9" t="s">
        <v>100</v>
      </c>
      <c r="BX6659" s="9" t="s">
        <v>100</v>
      </c>
      <c r="BY6659" s="9" t="s">
        <v>100</v>
      </c>
    </row>
    <row r="6660" spans="1:77" ht="45" x14ac:dyDescent="0.25">
      <c r="A6660" s="12">
        <v>1</v>
      </c>
      <c r="B6660" s="11" t="str">
        <f t="shared" si="371"/>
        <v>Общий расчет. Анализ даты. Анализ даты. Символические звезды. Ошибка Инь-Ян. Нет</v>
      </c>
      <c r="C6660" s="11" t="str">
        <f>IFERROR(VLOOKUP(I6660,lvl_1[],2,FALSE),"Нет")</f>
        <v>Общий расчет</v>
      </c>
      <c r="D6660" s="11" t="str">
        <f>IFERROR(VLOOKUP(Rule!J6660,lvl_2[],2,FALSE),"Нет")</f>
        <v>Анализ даты</v>
      </c>
      <c r="E6660" s="11" t="str">
        <f>IFERROR(VLOOKUP(Rule!K6660,lvl_3[],2,FALSE),"Нет")</f>
        <v>Анализ даты</v>
      </c>
      <c r="F6660" s="11" t="str">
        <f>IFERROR(INDEX(lvl_4[],MATCH(L6660,lvl_4[ID],0),MATCH(TEXT(K6660,"##0"),lvl_4[#Headers],0)),"Нет")</f>
        <v>Символические звезды</v>
      </c>
      <c r="G6660" s="11" t="str">
        <f>IFERROR(INDEX(lvl_5[],MATCH(M6660,lvl_5[ID],0),MATCH(_xlfn.CONCAT(TEXT(K6660,"##0"),"_",TEXT(L6660,"##0")),lvl_5[#Headers],0)),"Нет")</f>
        <v>Ошибка Инь-Ян</v>
      </c>
      <c r="H6660" s="11" t="str">
        <f>IFERROR(INDEX(lvl_6[],MATCH(N6660,lvl_6[ID],0),MATCH(_xlfn.CONCAT(K6660,"_",L6660,"_",M6660),lvl_6[#Headers],0)),"Нет")</f>
        <v>Нет</v>
      </c>
      <c r="I6660" s="12">
        <v>1</v>
      </c>
      <c r="J6660" s="12">
        <v>4</v>
      </c>
      <c r="K6660" s="12">
        <v>1</v>
      </c>
      <c r="L6660" s="12">
        <v>5</v>
      </c>
      <c r="M6660" s="12">
        <v>23</v>
      </c>
      <c r="N6660" s="12">
        <v>2336</v>
      </c>
      <c r="O6660" s="12">
        <f>COUNTIF($P$2:P6660,P6660)</f>
        <v>1</v>
      </c>
      <c r="P6660" s="12" t="str">
        <f t="shared" si="372"/>
        <v>14105232336</v>
      </c>
      <c r="Q6660" s="12" t="str">
        <f t="shared" si="373"/>
        <v>141052323360001</v>
      </c>
      <c r="R6660" s="20" t="s">
        <v>4888</v>
      </c>
      <c r="AB6660" s="12" t="s">
        <v>914</v>
      </c>
      <c r="AD6660" s="12" t="s">
        <v>861</v>
      </c>
      <c r="AP6660" s="12" t="s">
        <v>100</v>
      </c>
      <c r="AR6660" s="12" t="s">
        <v>100</v>
      </c>
      <c r="BN6660" s="12">
        <v>1</v>
      </c>
      <c r="BP6660" s="12" t="s">
        <v>3807</v>
      </c>
      <c r="BR6660" s="9" t="s">
        <v>100</v>
      </c>
      <c r="BS6660" s="9" t="s">
        <v>100</v>
      </c>
      <c r="BT6660" s="9" t="s">
        <v>5094</v>
      </c>
      <c r="BU6660" s="9" t="s">
        <v>5092</v>
      </c>
      <c r="BV6660" s="9" t="s">
        <v>100</v>
      </c>
      <c r="BW6660" s="9" t="s">
        <v>100</v>
      </c>
      <c r="BX6660" s="9" t="s">
        <v>100</v>
      </c>
      <c r="BY6660" s="9" t="s">
        <v>100</v>
      </c>
    </row>
    <row r="6661" spans="1:77" ht="45" x14ac:dyDescent="0.25">
      <c r="A6661" s="12">
        <v>1</v>
      </c>
      <c r="B6661" s="11" t="str">
        <f t="shared" si="371"/>
        <v>Общий расчет. Анализ даты. Анализ даты. Символические звезды. Ошибка Инь-Ян. Нет</v>
      </c>
      <c r="C6661" s="11" t="str">
        <f>IFERROR(VLOOKUP(I6661,lvl_1[],2,FALSE),"Нет")</f>
        <v>Общий расчет</v>
      </c>
      <c r="D6661" s="11" t="str">
        <f>IFERROR(VLOOKUP(Rule!J6661,lvl_2[],2,FALSE),"Нет")</f>
        <v>Анализ даты</v>
      </c>
      <c r="E6661" s="11" t="str">
        <f>IFERROR(VLOOKUP(Rule!K6661,lvl_3[],2,FALSE),"Нет")</f>
        <v>Анализ даты</v>
      </c>
      <c r="F6661" s="11" t="str">
        <f>IFERROR(INDEX(lvl_4[],MATCH(L6661,lvl_4[ID],0),MATCH(TEXT(K6661,"##0"),lvl_4[#Headers],0)),"Нет")</f>
        <v>Символические звезды</v>
      </c>
      <c r="G6661" s="11" t="str">
        <f>IFERROR(INDEX(lvl_5[],MATCH(M6661,lvl_5[ID],0),MATCH(_xlfn.CONCAT(TEXT(K6661,"##0"),"_",TEXT(L6661,"##0")),lvl_5[#Headers],0)),"Нет")</f>
        <v>Ошибка Инь-Ян</v>
      </c>
      <c r="H6661" s="11" t="str">
        <f>IFERROR(INDEX(lvl_6[],MATCH(N6661,lvl_6[ID],0),MATCH(_xlfn.CONCAT(K6661,"_",L6661,"_",M6661),lvl_6[#Headers],0)),"Нет")</f>
        <v>Нет</v>
      </c>
      <c r="I6661" s="12">
        <v>1</v>
      </c>
      <c r="J6661" s="12">
        <v>4</v>
      </c>
      <c r="K6661" s="12">
        <v>1</v>
      </c>
      <c r="L6661" s="12">
        <v>5</v>
      </c>
      <c r="M6661" s="12">
        <v>23</v>
      </c>
      <c r="N6661" s="12">
        <v>2337</v>
      </c>
      <c r="O6661" s="12">
        <f>COUNTIF($P$2:P6661,P6661)</f>
        <v>1</v>
      </c>
      <c r="P6661" s="12" t="str">
        <f t="shared" si="372"/>
        <v>14105232337</v>
      </c>
      <c r="Q6661" s="12" t="str">
        <f t="shared" si="373"/>
        <v>141052323370001</v>
      </c>
      <c r="R6661" s="20" t="s">
        <v>4889</v>
      </c>
      <c r="AB6661" s="12" t="s">
        <v>916</v>
      </c>
      <c r="AD6661" s="12" t="s">
        <v>862</v>
      </c>
      <c r="AP6661" s="12" t="s">
        <v>100</v>
      </c>
      <c r="AR6661" s="12" t="s">
        <v>100</v>
      </c>
      <c r="BN6661" s="12">
        <v>1</v>
      </c>
      <c r="BP6661" s="12" t="s">
        <v>3807</v>
      </c>
      <c r="BR6661" s="9" t="s">
        <v>100</v>
      </c>
      <c r="BS6661" s="9" t="s">
        <v>100</v>
      </c>
      <c r="BT6661" s="9" t="s">
        <v>5104</v>
      </c>
      <c r="BU6661" s="9" t="s">
        <v>5105</v>
      </c>
      <c r="BV6661" s="9" t="s">
        <v>100</v>
      </c>
      <c r="BW6661" s="9" t="s">
        <v>100</v>
      </c>
      <c r="BX6661" s="9" t="s">
        <v>100</v>
      </c>
      <c r="BY6661" s="9" t="s">
        <v>100</v>
      </c>
    </row>
    <row r="6662" spans="1:77" ht="45" x14ac:dyDescent="0.25">
      <c r="A6662" s="12">
        <v>1</v>
      </c>
      <c r="B6662" s="11" t="str">
        <f t="shared" si="371"/>
        <v>Общий расчет. Анализ даты. Анализ даты. Символические звезды. Ошибка Инь-Ян. Нет</v>
      </c>
      <c r="C6662" s="11" t="str">
        <f>IFERROR(VLOOKUP(I6662,lvl_1[],2,FALSE),"Нет")</f>
        <v>Общий расчет</v>
      </c>
      <c r="D6662" s="11" t="str">
        <f>IFERROR(VLOOKUP(Rule!J6662,lvl_2[],2,FALSE),"Нет")</f>
        <v>Анализ даты</v>
      </c>
      <c r="E6662" s="11" t="str">
        <f>IFERROR(VLOOKUP(Rule!K6662,lvl_3[],2,FALSE),"Нет")</f>
        <v>Анализ даты</v>
      </c>
      <c r="F6662" s="11" t="str">
        <f>IFERROR(INDEX(lvl_4[],MATCH(L6662,lvl_4[ID],0),MATCH(TEXT(K6662,"##0"),lvl_4[#Headers],0)),"Нет")</f>
        <v>Символические звезды</v>
      </c>
      <c r="G6662" s="11" t="str">
        <f>IFERROR(INDEX(lvl_5[],MATCH(M6662,lvl_5[ID],0),MATCH(_xlfn.CONCAT(TEXT(K6662,"##0"),"_",TEXT(L6662,"##0")),lvl_5[#Headers],0)),"Нет")</f>
        <v>Ошибка Инь-Ян</v>
      </c>
      <c r="H6662" s="11" t="str">
        <f>IFERROR(INDEX(lvl_6[],MATCH(N6662,lvl_6[ID],0),MATCH(_xlfn.CONCAT(K6662,"_",L6662,"_",M6662),lvl_6[#Headers],0)),"Нет")</f>
        <v>Нет</v>
      </c>
      <c r="I6662" s="12">
        <v>1</v>
      </c>
      <c r="J6662" s="12">
        <v>4</v>
      </c>
      <c r="K6662" s="12">
        <v>1</v>
      </c>
      <c r="L6662" s="12">
        <v>5</v>
      </c>
      <c r="M6662" s="12">
        <v>23</v>
      </c>
      <c r="N6662" s="12">
        <v>2338</v>
      </c>
      <c r="O6662" s="12">
        <f>COUNTIF($P$2:P6662,P6662)</f>
        <v>1</v>
      </c>
      <c r="P6662" s="12" t="str">
        <f t="shared" si="372"/>
        <v>14105232338</v>
      </c>
      <c r="Q6662" s="12" t="str">
        <f t="shared" si="373"/>
        <v>141052323380001</v>
      </c>
      <c r="R6662" s="20" t="s">
        <v>4890</v>
      </c>
      <c r="AB6662" s="12" t="s">
        <v>903</v>
      </c>
      <c r="AD6662" s="12" t="s">
        <v>863</v>
      </c>
      <c r="AP6662" s="12" t="s">
        <v>100</v>
      </c>
      <c r="AR6662" s="12" t="s">
        <v>100</v>
      </c>
      <c r="BN6662" s="12">
        <v>1</v>
      </c>
      <c r="BP6662" s="12" t="s">
        <v>3807</v>
      </c>
      <c r="BR6662" s="9" t="s">
        <v>100</v>
      </c>
      <c r="BS6662" s="9" t="s">
        <v>100</v>
      </c>
      <c r="BT6662" s="9" t="s">
        <v>5096</v>
      </c>
      <c r="BU6662" s="9" t="s">
        <v>5106</v>
      </c>
      <c r="BV6662" s="9" t="s">
        <v>100</v>
      </c>
      <c r="BW6662" s="9" t="s">
        <v>100</v>
      </c>
      <c r="BX6662" s="9" t="s">
        <v>100</v>
      </c>
      <c r="BY6662" s="9" t="s">
        <v>100</v>
      </c>
    </row>
    <row r="6663" spans="1:77" ht="45" x14ac:dyDescent="0.25">
      <c r="A6663" s="12">
        <v>1</v>
      </c>
      <c r="B6663" s="11" t="str">
        <f t="shared" si="371"/>
        <v>Общий расчет. Анализ даты. Анализ даты. Символические звезды. Ошибка Инь-Ян. Нет</v>
      </c>
      <c r="C6663" s="11" t="str">
        <f>IFERROR(VLOOKUP(I6663,lvl_1[],2,FALSE),"Нет")</f>
        <v>Общий расчет</v>
      </c>
      <c r="D6663" s="11" t="str">
        <f>IFERROR(VLOOKUP(Rule!J6663,lvl_2[],2,FALSE),"Нет")</f>
        <v>Анализ даты</v>
      </c>
      <c r="E6663" s="11" t="str">
        <f>IFERROR(VLOOKUP(Rule!K6663,lvl_3[],2,FALSE),"Нет")</f>
        <v>Анализ даты</v>
      </c>
      <c r="F6663" s="11" t="str">
        <f>IFERROR(INDEX(lvl_4[],MATCH(L6663,lvl_4[ID],0),MATCH(TEXT(K6663,"##0"),lvl_4[#Headers],0)),"Нет")</f>
        <v>Символические звезды</v>
      </c>
      <c r="G6663" s="11" t="str">
        <f>IFERROR(INDEX(lvl_5[],MATCH(M6663,lvl_5[ID],0),MATCH(_xlfn.CONCAT(TEXT(K6663,"##0"),"_",TEXT(L6663,"##0")),lvl_5[#Headers],0)),"Нет")</f>
        <v>Ошибка Инь-Ян</v>
      </c>
      <c r="H6663" s="11" t="str">
        <f>IFERROR(INDEX(lvl_6[],MATCH(N6663,lvl_6[ID],0),MATCH(_xlfn.CONCAT(K6663,"_",L6663,"_",M6663),lvl_6[#Headers],0)),"Нет")</f>
        <v>Нет</v>
      </c>
      <c r="I6663" s="12">
        <v>1</v>
      </c>
      <c r="J6663" s="12">
        <v>4</v>
      </c>
      <c r="K6663" s="12">
        <v>1</v>
      </c>
      <c r="L6663" s="12">
        <v>5</v>
      </c>
      <c r="M6663" s="12">
        <v>23</v>
      </c>
      <c r="N6663" s="12">
        <v>2339</v>
      </c>
      <c r="O6663" s="12">
        <f>COUNTIF($P$2:P6663,P6663)</f>
        <v>1</v>
      </c>
      <c r="P6663" s="12" t="str">
        <f t="shared" si="372"/>
        <v>14105232339</v>
      </c>
      <c r="Q6663" s="12" t="str">
        <f t="shared" si="373"/>
        <v>141052323390001</v>
      </c>
      <c r="R6663" s="20" t="s">
        <v>4891</v>
      </c>
      <c r="AB6663" s="12" t="s">
        <v>905</v>
      </c>
      <c r="AD6663" s="12" t="s">
        <v>864</v>
      </c>
      <c r="AP6663" s="12" t="s">
        <v>100</v>
      </c>
      <c r="AR6663" s="12" t="s">
        <v>100</v>
      </c>
      <c r="BN6663" s="12">
        <v>1</v>
      </c>
      <c r="BP6663" s="12" t="s">
        <v>3807</v>
      </c>
      <c r="BR6663" s="9" t="s">
        <v>100</v>
      </c>
      <c r="BS6663" s="9" t="s">
        <v>100</v>
      </c>
      <c r="BT6663" s="9" t="s">
        <v>5098</v>
      </c>
      <c r="BU6663" s="9" t="s">
        <v>5107</v>
      </c>
      <c r="BV6663" s="9" t="s">
        <v>100</v>
      </c>
      <c r="BW6663" s="9" t="s">
        <v>100</v>
      </c>
      <c r="BX6663" s="9" t="s">
        <v>100</v>
      </c>
      <c r="BY6663" s="9" t="s">
        <v>100</v>
      </c>
    </row>
    <row r="6664" spans="1:77" ht="45" x14ac:dyDescent="0.25">
      <c r="A6664" s="12">
        <v>1</v>
      </c>
      <c r="B6664" s="11" t="str">
        <f t="shared" si="371"/>
        <v>Общий расчет. Анализ даты. Анализ даты. Символические звезды. Ошибка Инь-Ян. Нет</v>
      </c>
      <c r="C6664" s="11" t="str">
        <f>IFERROR(VLOOKUP(I6664,lvl_1[],2,FALSE),"Нет")</f>
        <v>Общий расчет</v>
      </c>
      <c r="D6664" s="11" t="str">
        <f>IFERROR(VLOOKUP(Rule!J6664,lvl_2[],2,FALSE),"Нет")</f>
        <v>Анализ даты</v>
      </c>
      <c r="E6664" s="11" t="str">
        <f>IFERROR(VLOOKUP(Rule!K6664,lvl_3[],2,FALSE),"Нет")</f>
        <v>Анализ даты</v>
      </c>
      <c r="F6664" s="11" t="str">
        <f>IFERROR(INDEX(lvl_4[],MATCH(L6664,lvl_4[ID],0),MATCH(TEXT(K6664,"##0"),lvl_4[#Headers],0)),"Нет")</f>
        <v>Символические звезды</v>
      </c>
      <c r="G6664" s="11" t="str">
        <f>IFERROR(INDEX(lvl_5[],MATCH(M6664,lvl_5[ID],0),MATCH(_xlfn.CONCAT(TEXT(K6664,"##0"),"_",TEXT(L6664,"##0")),lvl_5[#Headers],0)),"Нет")</f>
        <v>Ошибка Инь-Ян</v>
      </c>
      <c r="H6664" s="11" t="str">
        <f>IFERROR(INDEX(lvl_6[],MATCH(N6664,lvl_6[ID],0),MATCH(_xlfn.CONCAT(K6664,"_",L6664,"_",M6664),lvl_6[#Headers],0)),"Нет")</f>
        <v>Нет</v>
      </c>
      <c r="I6664" s="12">
        <v>1</v>
      </c>
      <c r="J6664" s="12">
        <v>4</v>
      </c>
      <c r="K6664" s="12">
        <v>1</v>
      </c>
      <c r="L6664" s="12">
        <v>5</v>
      </c>
      <c r="M6664" s="12">
        <v>23</v>
      </c>
      <c r="N6664" s="12">
        <v>2340</v>
      </c>
      <c r="O6664" s="12">
        <f>COUNTIF($P$2:P6664,P6664)</f>
        <v>1</v>
      </c>
      <c r="P6664" s="12" t="str">
        <f t="shared" si="372"/>
        <v>14105232340</v>
      </c>
      <c r="Q6664" s="12" t="str">
        <f t="shared" si="373"/>
        <v>141052323400001</v>
      </c>
      <c r="R6664" s="20" t="s">
        <v>4892</v>
      </c>
      <c r="AB6664" s="12" t="s">
        <v>907</v>
      </c>
      <c r="AD6664" s="12" t="s">
        <v>865</v>
      </c>
      <c r="AP6664" s="12" t="s">
        <v>100</v>
      </c>
      <c r="AR6664" s="12" t="s">
        <v>100</v>
      </c>
      <c r="BN6664" s="12">
        <v>1</v>
      </c>
      <c r="BP6664" s="12" t="s">
        <v>3807</v>
      </c>
      <c r="BR6664" s="9" t="s">
        <v>100</v>
      </c>
      <c r="BS6664" s="9" t="s">
        <v>100</v>
      </c>
      <c r="BT6664" s="9" t="s">
        <v>5100</v>
      </c>
      <c r="BU6664" s="9" t="s">
        <v>5108</v>
      </c>
      <c r="BV6664" s="9" t="s">
        <v>100</v>
      </c>
      <c r="BW6664" s="9" t="s">
        <v>100</v>
      </c>
      <c r="BX6664" s="9" t="s">
        <v>100</v>
      </c>
      <c r="BY6664" s="9" t="s">
        <v>100</v>
      </c>
    </row>
    <row r="6665" spans="1:77" ht="45" x14ac:dyDescent="0.25">
      <c r="A6665" s="12">
        <v>1</v>
      </c>
      <c r="B6665" s="11" t="str">
        <f t="shared" si="371"/>
        <v>Общий расчет. Анализ даты. Анализ даты. Символические звезды. Ошибка Инь-Ян. Нет</v>
      </c>
      <c r="C6665" s="11" t="str">
        <f>IFERROR(VLOOKUP(I6665,lvl_1[],2,FALSE),"Нет")</f>
        <v>Общий расчет</v>
      </c>
      <c r="D6665" s="11" t="str">
        <f>IFERROR(VLOOKUP(Rule!J6665,lvl_2[],2,FALSE),"Нет")</f>
        <v>Анализ даты</v>
      </c>
      <c r="E6665" s="11" t="str">
        <f>IFERROR(VLOOKUP(Rule!K6665,lvl_3[],2,FALSE),"Нет")</f>
        <v>Анализ даты</v>
      </c>
      <c r="F6665" s="11" t="str">
        <f>IFERROR(INDEX(lvl_4[],MATCH(L6665,lvl_4[ID],0),MATCH(TEXT(K6665,"##0"),lvl_4[#Headers],0)),"Нет")</f>
        <v>Символические звезды</v>
      </c>
      <c r="G6665" s="11" t="str">
        <f>IFERROR(INDEX(lvl_5[],MATCH(M6665,lvl_5[ID],0),MATCH(_xlfn.CONCAT(TEXT(K6665,"##0"),"_",TEXT(L6665,"##0")),lvl_5[#Headers],0)),"Нет")</f>
        <v>Ошибка Инь-Ян</v>
      </c>
      <c r="H6665" s="11" t="str">
        <f>IFERROR(INDEX(lvl_6[],MATCH(N6665,lvl_6[ID],0),MATCH(_xlfn.CONCAT(K6665,"_",L6665,"_",M6665),lvl_6[#Headers],0)),"Нет")</f>
        <v>Нет</v>
      </c>
      <c r="I6665" s="12">
        <v>1</v>
      </c>
      <c r="J6665" s="12">
        <v>4</v>
      </c>
      <c r="K6665" s="12">
        <v>1</v>
      </c>
      <c r="L6665" s="12">
        <v>5</v>
      </c>
      <c r="M6665" s="12">
        <v>23</v>
      </c>
      <c r="N6665" s="12">
        <v>2341</v>
      </c>
      <c r="O6665" s="12">
        <f>COUNTIF($P$2:P6665,P6665)</f>
        <v>1</v>
      </c>
      <c r="P6665" s="12" t="str">
        <f t="shared" si="372"/>
        <v>14105232341</v>
      </c>
      <c r="Q6665" s="12" t="str">
        <f t="shared" si="373"/>
        <v>141052323410001</v>
      </c>
      <c r="R6665" s="20" t="s">
        <v>4893</v>
      </c>
      <c r="AB6665" s="12" t="s">
        <v>912</v>
      </c>
      <c r="AD6665" s="12" t="s">
        <v>866</v>
      </c>
      <c r="AP6665" s="12" t="s">
        <v>100</v>
      </c>
      <c r="AR6665" s="12" t="s">
        <v>100</v>
      </c>
      <c r="BN6665" s="12">
        <v>1</v>
      </c>
      <c r="BP6665" s="12" t="s">
        <v>3807</v>
      </c>
      <c r="BR6665" s="9" t="s">
        <v>100</v>
      </c>
      <c r="BS6665" s="9" t="s">
        <v>100</v>
      </c>
      <c r="BT6665" s="9" t="s">
        <v>5102</v>
      </c>
      <c r="BU6665" s="9" t="s">
        <v>5109</v>
      </c>
      <c r="BV6665" s="9" t="s">
        <v>100</v>
      </c>
      <c r="BW6665" s="9" t="s">
        <v>100</v>
      </c>
      <c r="BX6665" s="9" t="s">
        <v>100</v>
      </c>
      <c r="BY6665" s="9" t="s">
        <v>100</v>
      </c>
    </row>
    <row r="6666" spans="1:77" ht="45" x14ac:dyDescent="0.25">
      <c r="A6666" s="12">
        <v>1</v>
      </c>
      <c r="B6666" s="11" t="str">
        <f t="shared" si="371"/>
        <v>Общий расчет. Анализ даты. Анализ даты. Символические звезды. Ошибка Инь-Ян. Нет</v>
      </c>
      <c r="C6666" s="11" t="str">
        <f>IFERROR(VLOOKUP(I6666,lvl_1[],2,FALSE),"Нет")</f>
        <v>Общий расчет</v>
      </c>
      <c r="D6666" s="11" t="str">
        <f>IFERROR(VLOOKUP(Rule!J6666,lvl_2[],2,FALSE),"Нет")</f>
        <v>Анализ даты</v>
      </c>
      <c r="E6666" s="11" t="str">
        <f>IFERROR(VLOOKUP(Rule!K6666,lvl_3[],2,FALSE),"Нет")</f>
        <v>Анализ даты</v>
      </c>
      <c r="F6666" s="11" t="str">
        <f>IFERROR(INDEX(lvl_4[],MATCH(L6666,lvl_4[ID],0),MATCH(TEXT(K6666,"##0"),lvl_4[#Headers],0)),"Нет")</f>
        <v>Символические звезды</v>
      </c>
      <c r="G6666" s="11" t="str">
        <f>IFERROR(INDEX(lvl_5[],MATCH(M6666,lvl_5[ID],0),MATCH(_xlfn.CONCAT(TEXT(K6666,"##0"),"_",TEXT(L6666,"##0")),lvl_5[#Headers],0)),"Нет")</f>
        <v>Ошибка Инь-Ян</v>
      </c>
      <c r="H6666" s="11" t="str">
        <f>IFERROR(INDEX(lvl_6[],MATCH(N6666,lvl_6[ID],0),MATCH(_xlfn.CONCAT(K6666,"_",L6666,"_",M6666),lvl_6[#Headers],0)),"Нет")</f>
        <v>Нет</v>
      </c>
      <c r="I6666" s="12">
        <v>1</v>
      </c>
      <c r="J6666" s="12">
        <v>4</v>
      </c>
      <c r="K6666" s="12">
        <v>1</v>
      </c>
      <c r="L6666" s="12">
        <v>5</v>
      </c>
      <c r="M6666" s="12">
        <v>23</v>
      </c>
      <c r="N6666" s="12">
        <v>2342</v>
      </c>
      <c r="O6666" s="12">
        <f>COUNTIF($P$2:P6666,P6666)</f>
        <v>1</v>
      </c>
      <c r="P6666" s="12" t="str">
        <f t="shared" si="372"/>
        <v>14105232342</v>
      </c>
      <c r="Q6666" s="12" t="str">
        <f t="shared" si="373"/>
        <v>141052323420001</v>
      </c>
      <c r="R6666" s="20" t="s">
        <v>4894</v>
      </c>
      <c r="AB6666" s="12" t="s">
        <v>914</v>
      </c>
      <c r="AD6666" s="12" t="s">
        <v>867</v>
      </c>
      <c r="AP6666" s="12" t="s">
        <v>100</v>
      </c>
      <c r="AR6666" s="12" t="s">
        <v>100</v>
      </c>
      <c r="BN6666" s="12">
        <v>1</v>
      </c>
      <c r="BP6666" s="12" t="s">
        <v>3807</v>
      </c>
      <c r="BR6666" s="9" t="s">
        <v>100</v>
      </c>
      <c r="BS6666" s="9" t="s">
        <v>100</v>
      </c>
      <c r="BT6666" s="9" t="s">
        <v>5094</v>
      </c>
      <c r="BU6666" s="9" t="s">
        <v>5093</v>
      </c>
      <c r="BV6666" s="9" t="s">
        <v>100</v>
      </c>
      <c r="BW6666" s="9" t="s">
        <v>100</v>
      </c>
      <c r="BX6666" s="9" t="s">
        <v>100</v>
      </c>
      <c r="BY6666" s="9" t="s">
        <v>100</v>
      </c>
    </row>
    <row r="6667" spans="1:77" ht="45" x14ac:dyDescent="0.25">
      <c r="A6667" s="12">
        <v>1</v>
      </c>
      <c r="B6667" s="11" t="str">
        <f t="shared" si="371"/>
        <v>Общий расчет. Анализ даты. Анализ даты. Символические звезды. Ошибка Инь-Ян. Нет</v>
      </c>
      <c r="C6667" s="11" t="str">
        <f>IFERROR(VLOOKUP(I6667,lvl_1[],2,FALSE),"Нет")</f>
        <v>Общий расчет</v>
      </c>
      <c r="D6667" s="11" t="str">
        <f>IFERROR(VLOOKUP(Rule!J6667,lvl_2[],2,FALSE),"Нет")</f>
        <v>Анализ даты</v>
      </c>
      <c r="E6667" s="11" t="str">
        <f>IFERROR(VLOOKUP(Rule!K6667,lvl_3[],2,FALSE),"Нет")</f>
        <v>Анализ даты</v>
      </c>
      <c r="F6667" s="11" t="str">
        <f>IFERROR(INDEX(lvl_4[],MATCH(L6667,lvl_4[ID],0),MATCH(TEXT(K6667,"##0"),lvl_4[#Headers],0)),"Нет")</f>
        <v>Символические звезды</v>
      </c>
      <c r="G6667" s="11" t="str">
        <f>IFERROR(INDEX(lvl_5[],MATCH(M6667,lvl_5[ID],0),MATCH(_xlfn.CONCAT(TEXT(K6667,"##0"),"_",TEXT(L6667,"##0")),lvl_5[#Headers],0)),"Нет")</f>
        <v>Ошибка Инь-Ян</v>
      </c>
      <c r="H6667" s="11" t="str">
        <f>IFERROR(INDEX(lvl_6[],MATCH(N6667,lvl_6[ID],0),MATCH(_xlfn.CONCAT(K6667,"_",L6667,"_",M6667),lvl_6[#Headers],0)),"Нет")</f>
        <v>Нет</v>
      </c>
      <c r="I6667" s="12">
        <v>1</v>
      </c>
      <c r="J6667" s="12">
        <v>4</v>
      </c>
      <c r="K6667" s="12">
        <v>1</v>
      </c>
      <c r="L6667" s="12">
        <v>5</v>
      </c>
      <c r="M6667" s="12">
        <v>23</v>
      </c>
      <c r="N6667" s="12">
        <v>2343</v>
      </c>
      <c r="O6667" s="12">
        <f>COUNTIF($P$2:P6667,P6667)</f>
        <v>1</v>
      </c>
      <c r="P6667" s="12" t="str">
        <f t="shared" si="372"/>
        <v>14105232343</v>
      </c>
      <c r="Q6667" s="12" t="str">
        <f t="shared" si="373"/>
        <v>141052323430001</v>
      </c>
      <c r="R6667" s="20" t="s">
        <v>4895</v>
      </c>
      <c r="AB6667" s="12" t="s">
        <v>916</v>
      </c>
      <c r="AD6667" s="12" t="s">
        <v>868</v>
      </c>
      <c r="AP6667" s="12" t="s">
        <v>100</v>
      </c>
      <c r="AR6667" s="12" t="s">
        <v>100</v>
      </c>
      <c r="BN6667" s="12">
        <v>1</v>
      </c>
      <c r="BP6667" s="12" t="s">
        <v>3807</v>
      </c>
      <c r="BR6667" s="9" t="s">
        <v>100</v>
      </c>
      <c r="BS6667" s="9" t="s">
        <v>100</v>
      </c>
      <c r="BT6667" s="9" t="s">
        <v>5104</v>
      </c>
      <c r="BU6667" s="9" t="s">
        <v>5110</v>
      </c>
      <c r="BV6667" s="9" t="s">
        <v>100</v>
      </c>
      <c r="BW6667" s="9" t="s">
        <v>100</v>
      </c>
      <c r="BX6667" s="9" t="s">
        <v>100</v>
      </c>
      <c r="BY6667" s="9" t="s">
        <v>100</v>
      </c>
    </row>
    <row r="6668" spans="1:77" ht="45" x14ac:dyDescent="0.25">
      <c r="A6668" s="12">
        <v>1</v>
      </c>
      <c r="B6668" s="11" t="str">
        <f t="shared" si="371"/>
        <v>Общий расчет. Анализ даты. Анализ даты. Символические звезды. Одинокий феникс. Нет</v>
      </c>
      <c r="C6668" s="11" t="str">
        <f>IFERROR(VLOOKUP(I6668,lvl_1[],2,FALSE),"Нет")</f>
        <v>Общий расчет</v>
      </c>
      <c r="D6668" s="11" t="str">
        <f>IFERROR(VLOOKUP(Rule!J6668,lvl_2[],2,FALSE),"Нет")</f>
        <v>Анализ даты</v>
      </c>
      <c r="E6668" s="11" t="str">
        <f>IFERROR(VLOOKUP(Rule!K6668,lvl_3[],2,FALSE),"Нет")</f>
        <v>Анализ даты</v>
      </c>
      <c r="F6668" s="11" t="str">
        <f>IFERROR(INDEX(lvl_4[],MATCH(L6668,lvl_4[ID],0),MATCH(TEXT(K6668,"##0"),lvl_4[#Headers],0)),"Нет")</f>
        <v>Символические звезды</v>
      </c>
      <c r="G6668" s="11" t="str">
        <f>IFERROR(INDEX(lvl_5[],MATCH(M6668,lvl_5[ID],0),MATCH(_xlfn.CONCAT(TEXT(K6668,"##0"),"_",TEXT(L6668,"##0")),lvl_5[#Headers],0)),"Нет")</f>
        <v>Одинокий феникс</v>
      </c>
      <c r="H6668" s="11" t="str">
        <f>IFERROR(INDEX(lvl_6[],MATCH(N6668,lvl_6[ID],0),MATCH(_xlfn.CONCAT(K6668,"_",L6668,"_",M6668),lvl_6[#Headers],0)),"Нет")</f>
        <v>Нет</v>
      </c>
      <c r="I6668" s="12">
        <v>1</v>
      </c>
      <c r="J6668" s="12">
        <v>4</v>
      </c>
      <c r="K6668" s="12">
        <v>1</v>
      </c>
      <c r="L6668" s="12">
        <v>5</v>
      </c>
      <c r="M6668" s="12">
        <v>25</v>
      </c>
      <c r="N6668" s="12">
        <v>2344</v>
      </c>
      <c r="O6668" s="12">
        <f>COUNTIF($P$2:P6668,P6668)</f>
        <v>1</v>
      </c>
      <c r="P6668" s="12" t="str">
        <f t="shared" si="372"/>
        <v>14105252344</v>
      </c>
      <c r="Q6668" s="12" t="str">
        <f t="shared" si="373"/>
        <v>141052523440001</v>
      </c>
      <c r="R6668" s="20" t="s">
        <v>4896</v>
      </c>
      <c r="AB6668" s="12" t="s">
        <v>901</v>
      </c>
      <c r="AD6668" s="12" t="s">
        <v>862</v>
      </c>
      <c r="AP6668" s="12" t="s">
        <v>100</v>
      </c>
      <c r="AR6668" s="12" t="s">
        <v>100</v>
      </c>
      <c r="BN6668" s="12">
        <v>1</v>
      </c>
      <c r="BP6668" s="12" t="s">
        <v>3807</v>
      </c>
      <c r="BR6668" s="9" t="s">
        <v>100</v>
      </c>
      <c r="BS6668" s="9" t="s">
        <v>100</v>
      </c>
      <c r="BT6668" s="9" t="s">
        <v>5111</v>
      </c>
      <c r="BU6668" s="9" t="s">
        <v>5105</v>
      </c>
      <c r="BV6668" s="9" t="s">
        <v>100</v>
      </c>
      <c r="BW6668" s="9" t="s">
        <v>100</v>
      </c>
      <c r="BX6668" s="9" t="s">
        <v>100</v>
      </c>
      <c r="BY6668" s="9" t="s">
        <v>100</v>
      </c>
    </row>
    <row r="6669" spans="1:77" ht="45" x14ac:dyDescent="0.25">
      <c r="A6669" s="12">
        <v>1</v>
      </c>
      <c r="B6669" s="11" t="str">
        <f t="shared" si="371"/>
        <v>Общий расчет. Анализ даты. Анализ даты. Символические звезды. Одинокий феникс. Нет</v>
      </c>
      <c r="C6669" s="11" t="str">
        <f>IFERROR(VLOOKUP(I6669,lvl_1[],2,FALSE),"Нет")</f>
        <v>Общий расчет</v>
      </c>
      <c r="D6669" s="11" t="str">
        <f>IFERROR(VLOOKUP(Rule!J6669,lvl_2[],2,FALSE),"Нет")</f>
        <v>Анализ даты</v>
      </c>
      <c r="E6669" s="11" t="str">
        <f>IFERROR(VLOOKUP(Rule!K6669,lvl_3[],2,FALSE),"Нет")</f>
        <v>Анализ даты</v>
      </c>
      <c r="F6669" s="11" t="str">
        <f>IFERROR(INDEX(lvl_4[],MATCH(L6669,lvl_4[ID],0),MATCH(TEXT(K6669,"##0"),lvl_4[#Headers],0)),"Нет")</f>
        <v>Символические звезды</v>
      </c>
      <c r="G6669" s="11" t="str">
        <f>IFERROR(INDEX(lvl_5[],MATCH(M6669,lvl_5[ID],0),MATCH(_xlfn.CONCAT(TEXT(K6669,"##0"),"_",TEXT(L6669,"##0")),lvl_5[#Headers],0)),"Нет")</f>
        <v>Одинокий феникс</v>
      </c>
      <c r="H6669" s="11" t="str">
        <f>IFERROR(INDEX(lvl_6[],MATCH(N6669,lvl_6[ID],0),MATCH(_xlfn.CONCAT(K6669,"_",L6669,"_",M6669),lvl_6[#Headers],0)),"Нет")</f>
        <v>Нет</v>
      </c>
      <c r="I6669" s="12">
        <v>1</v>
      </c>
      <c r="J6669" s="12">
        <v>4</v>
      </c>
      <c r="K6669" s="12">
        <v>1</v>
      </c>
      <c r="L6669" s="12">
        <v>5</v>
      </c>
      <c r="M6669" s="12">
        <v>25</v>
      </c>
      <c r="N6669" s="12">
        <v>2345</v>
      </c>
      <c r="O6669" s="12">
        <f>COUNTIF($P$2:P6669,P6669)</f>
        <v>1</v>
      </c>
      <c r="P6669" s="12" t="str">
        <f t="shared" si="372"/>
        <v>14105252345</v>
      </c>
      <c r="Q6669" s="12" t="str">
        <f t="shared" si="373"/>
        <v>141052523450001</v>
      </c>
      <c r="R6669" s="20" t="s">
        <v>4897</v>
      </c>
      <c r="AB6669" s="12" t="s">
        <v>905</v>
      </c>
      <c r="AD6669" s="12" t="s">
        <v>862</v>
      </c>
      <c r="AP6669" s="12" t="s">
        <v>100</v>
      </c>
      <c r="AR6669" s="12" t="s">
        <v>100</v>
      </c>
      <c r="BN6669" s="12">
        <v>1</v>
      </c>
      <c r="BP6669" s="12" t="s">
        <v>3807</v>
      </c>
      <c r="BR6669" s="9" t="s">
        <v>100</v>
      </c>
      <c r="BS6669" s="9" t="s">
        <v>100</v>
      </c>
      <c r="BT6669" s="9" t="s">
        <v>5098</v>
      </c>
      <c r="BU6669" s="9" t="s">
        <v>5105</v>
      </c>
      <c r="BV6669" s="9" t="s">
        <v>100</v>
      </c>
      <c r="BW6669" s="9" t="s">
        <v>100</v>
      </c>
      <c r="BX6669" s="9" t="s">
        <v>100</v>
      </c>
      <c r="BY6669" s="9" t="s">
        <v>100</v>
      </c>
    </row>
    <row r="6670" spans="1:77" ht="45" x14ac:dyDescent="0.25">
      <c r="A6670" s="12">
        <v>1</v>
      </c>
      <c r="B6670" s="11" t="str">
        <f t="shared" si="371"/>
        <v>Общий расчет. Анализ даты. Анализ даты. Символические звезды. Одинокий феникс. Нет</v>
      </c>
      <c r="C6670" s="11" t="str">
        <f>IFERROR(VLOOKUP(I6670,lvl_1[],2,FALSE),"Нет")</f>
        <v>Общий расчет</v>
      </c>
      <c r="D6670" s="11" t="str">
        <f>IFERROR(VLOOKUP(Rule!J6670,lvl_2[],2,FALSE),"Нет")</f>
        <v>Анализ даты</v>
      </c>
      <c r="E6670" s="11" t="str">
        <f>IFERROR(VLOOKUP(Rule!K6670,lvl_3[],2,FALSE),"Нет")</f>
        <v>Анализ даты</v>
      </c>
      <c r="F6670" s="11" t="str">
        <f>IFERROR(INDEX(lvl_4[],MATCH(L6670,lvl_4[ID],0),MATCH(TEXT(K6670,"##0"),lvl_4[#Headers],0)),"Нет")</f>
        <v>Символические звезды</v>
      </c>
      <c r="G6670" s="11" t="str">
        <f>IFERROR(INDEX(lvl_5[],MATCH(M6670,lvl_5[ID],0),MATCH(_xlfn.CONCAT(TEXT(K6670,"##0"),"_",TEXT(L6670,"##0")),lvl_5[#Headers],0)),"Нет")</f>
        <v>Одинокий феникс</v>
      </c>
      <c r="H6670" s="11" t="str">
        <f>IFERROR(INDEX(lvl_6[],MATCH(N6670,lvl_6[ID],0),MATCH(_xlfn.CONCAT(K6670,"_",L6670,"_",M6670),lvl_6[#Headers],0)),"Нет")</f>
        <v>Нет</v>
      </c>
      <c r="I6670" s="12">
        <v>1</v>
      </c>
      <c r="J6670" s="12">
        <v>4</v>
      </c>
      <c r="K6670" s="12">
        <v>1</v>
      </c>
      <c r="L6670" s="12">
        <v>5</v>
      </c>
      <c r="M6670" s="12">
        <v>25</v>
      </c>
      <c r="N6670" s="12">
        <v>2346</v>
      </c>
      <c r="O6670" s="12">
        <f>COUNTIF($P$2:P6670,P6670)</f>
        <v>1</v>
      </c>
      <c r="P6670" s="12" t="str">
        <f t="shared" si="372"/>
        <v>14105252346</v>
      </c>
      <c r="Q6670" s="12" t="str">
        <f t="shared" si="373"/>
        <v>141052523460001</v>
      </c>
      <c r="R6670" s="20" t="s">
        <v>4898</v>
      </c>
      <c r="AB6670" s="12" t="s">
        <v>912</v>
      </c>
      <c r="AD6670" s="12" t="s">
        <v>868</v>
      </c>
      <c r="AP6670" s="12" t="s">
        <v>100</v>
      </c>
      <c r="AR6670" s="12" t="s">
        <v>100</v>
      </c>
      <c r="BN6670" s="12">
        <v>1</v>
      </c>
      <c r="BP6670" s="12" t="s">
        <v>3807</v>
      </c>
      <c r="BR6670" s="9" t="s">
        <v>100</v>
      </c>
      <c r="BS6670" s="9" t="s">
        <v>100</v>
      </c>
      <c r="BT6670" s="9" t="s">
        <v>5102</v>
      </c>
      <c r="BU6670" s="9" t="s">
        <v>5110</v>
      </c>
      <c r="BV6670" s="9" t="s">
        <v>100</v>
      </c>
      <c r="BW6670" s="9" t="s">
        <v>100</v>
      </c>
      <c r="BX6670" s="9" t="s">
        <v>100</v>
      </c>
      <c r="BY6670" s="9" t="s">
        <v>100</v>
      </c>
    </row>
    <row r="6671" spans="1:77" ht="45" x14ac:dyDescent="0.25">
      <c r="A6671" s="12">
        <v>1</v>
      </c>
      <c r="B6671" s="11" t="str">
        <f t="shared" si="371"/>
        <v>Общий расчет. Анализ даты. Анализ даты. Символические звезды. Одинокий феникс. Нет</v>
      </c>
      <c r="C6671" s="11" t="str">
        <f>IFERROR(VLOOKUP(I6671,lvl_1[],2,FALSE),"Нет")</f>
        <v>Общий расчет</v>
      </c>
      <c r="D6671" s="11" t="str">
        <f>IFERROR(VLOOKUP(Rule!J6671,lvl_2[],2,FALSE),"Нет")</f>
        <v>Анализ даты</v>
      </c>
      <c r="E6671" s="11" t="str">
        <f>IFERROR(VLOOKUP(Rule!K6671,lvl_3[],2,FALSE),"Нет")</f>
        <v>Анализ даты</v>
      </c>
      <c r="F6671" s="11" t="str">
        <f>IFERROR(INDEX(lvl_4[],MATCH(L6671,lvl_4[ID],0),MATCH(TEXT(K6671,"##0"),lvl_4[#Headers],0)),"Нет")</f>
        <v>Символические звезды</v>
      </c>
      <c r="G6671" s="11" t="str">
        <f>IFERROR(INDEX(lvl_5[],MATCH(M6671,lvl_5[ID],0),MATCH(_xlfn.CONCAT(TEXT(K6671,"##0"),"_",TEXT(L6671,"##0")),lvl_5[#Headers],0)),"Нет")</f>
        <v>Одинокий феникс</v>
      </c>
      <c r="H6671" s="11" t="str">
        <f>IFERROR(INDEX(lvl_6[],MATCH(N6671,lvl_6[ID],0),MATCH(_xlfn.CONCAT(K6671,"_",L6671,"_",M6671),lvl_6[#Headers],0)),"Нет")</f>
        <v>Нет</v>
      </c>
      <c r="I6671" s="12">
        <v>1</v>
      </c>
      <c r="J6671" s="12">
        <v>4</v>
      </c>
      <c r="K6671" s="12">
        <v>1</v>
      </c>
      <c r="L6671" s="12">
        <v>5</v>
      </c>
      <c r="M6671" s="12">
        <v>25</v>
      </c>
      <c r="N6671" s="12">
        <v>2347</v>
      </c>
      <c r="O6671" s="12">
        <f>COUNTIF($P$2:P6671,P6671)</f>
        <v>1</v>
      </c>
      <c r="P6671" s="12" t="str">
        <f t="shared" si="372"/>
        <v>14105252347</v>
      </c>
      <c r="Q6671" s="12" t="str">
        <f t="shared" si="373"/>
        <v>141052523470001</v>
      </c>
      <c r="R6671" s="20" t="s">
        <v>4899</v>
      </c>
      <c r="AB6671" s="12" t="s">
        <v>907</v>
      </c>
      <c r="AD6671" s="12" t="s">
        <v>865</v>
      </c>
      <c r="AP6671" s="12" t="s">
        <v>100</v>
      </c>
      <c r="AR6671" s="12" t="s">
        <v>100</v>
      </c>
      <c r="BN6671" s="12">
        <v>1</v>
      </c>
      <c r="BP6671" s="12" t="s">
        <v>3807</v>
      </c>
      <c r="BR6671" s="9" t="s">
        <v>100</v>
      </c>
      <c r="BS6671" s="9" t="s">
        <v>100</v>
      </c>
      <c r="BT6671" s="9" t="s">
        <v>5100</v>
      </c>
      <c r="BU6671" s="9" t="s">
        <v>5108</v>
      </c>
      <c r="BV6671" s="9" t="s">
        <v>100</v>
      </c>
      <c r="BW6671" s="9" t="s">
        <v>100</v>
      </c>
      <c r="BX6671" s="9" t="s">
        <v>100</v>
      </c>
      <c r="BY6671" s="9" t="s">
        <v>100</v>
      </c>
    </row>
    <row r="6672" spans="1:77" ht="45" x14ac:dyDescent="0.25">
      <c r="A6672" s="12">
        <v>1</v>
      </c>
      <c r="B6672" s="11" t="str">
        <f t="shared" si="371"/>
        <v>Общий расчет. Анализ даты. Анализ даты. Символические звезды. Одинокий феникс. Нет</v>
      </c>
      <c r="C6672" s="11" t="str">
        <f>IFERROR(VLOOKUP(I6672,lvl_1[],2,FALSE),"Нет")</f>
        <v>Общий расчет</v>
      </c>
      <c r="D6672" s="11" t="str">
        <f>IFERROR(VLOOKUP(Rule!J6672,lvl_2[],2,FALSE),"Нет")</f>
        <v>Анализ даты</v>
      </c>
      <c r="E6672" s="11" t="str">
        <f>IFERROR(VLOOKUP(Rule!K6672,lvl_3[],2,FALSE),"Нет")</f>
        <v>Анализ даты</v>
      </c>
      <c r="F6672" s="11" t="str">
        <f>IFERROR(INDEX(lvl_4[],MATCH(L6672,lvl_4[ID],0),MATCH(TEXT(K6672,"##0"),lvl_4[#Headers],0)),"Нет")</f>
        <v>Символические звезды</v>
      </c>
      <c r="G6672" s="11" t="str">
        <f>IFERROR(INDEX(lvl_5[],MATCH(M6672,lvl_5[ID],0),MATCH(_xlfn.CONCAT(TEXT(K6672,"##0"),"_",TEXT(L6672,"##0")),lvl_5[#Headers],0)),"Нет")</f>
        <v>Одинокий феникс</v>
      </c>
      <c r="H6672" s="11" t="str">
        <f>IFERROR(INDEX(lvl_6[],MATCH(N6672,lvl_6[ID],0),MATCH(_xlfn.CONCAT(K6672,"_",L6672,"_",M6672),lvl_6[#Headers],0)),"Нет")</f>
        <v>Нет</v>
      </c>
      <c r="I6672" s="12">
        <v>1</v>
      </c>
      <c r="J6672" s="12">
        <v>4</v>
      </c>
      <c r="K6672" s="12">
        <v>1</v>
      </c>
      <c r="L6672" s="12">
        <v>5</v>
      </c>
      <c r="M6672" s="12">
        <v>25</v>
      </c>
      <c r="N6672" s="12">
        <v>2348</v>
      </c>
      <c r="O6672" s="12">
        <f>COUNTIF($P$2:P6672,P6672)</f>
        <v>1</v>
      </c>
      <c r="P6672" s="12" t="str">
        <f t="shared" si="372"/>
        <v>14105252348</v>
      </c>
      <c r="Q6672" s="12" t="str">
        <f t="shared" si="373"/>
        <v>141052523480001</v>
      </c>
      <c r="R6672" s="20" t="s">
        <v>4900</v>
      </c>
      <c r="AB6672" s="12" t="s">
        <v>914</v>
      </c>
      <c r="AD6672" s="12" t="s">
        <v>859</v>
      </c>
      <c r="AP6672" s="12" t="s">
        <v>100</v>
      </c>
      <c r="AR6672" s="12" t="s">
        <v>100</v>
      </c>
      <c r="BN6672" s="12">
        <v>1</v>
      </c>
      <c r="BP6672" s="12" t="s">
        <v>3807</v>
      </c>
      <c r="BR6672" s="9" t="s">
        <v>100</v>
      </c>
      <c r="BS6672" s="9" t="s">
        <v>100</v>
      </c>
      <c r="BT6672" s="9" t="s">
        <v>5094</v>
      </c>
      <c r="BU6672" s="9" t="s">
        <v>5101</v>
      </c>
      <c r="BV6672" s="9" t="s">
        <v>100</v>
      </c>
      <c r="BW6672" s="9" t="s">
        <v>100</v>
      </c>
      <c r="BX6672" s="9" t="s">
        <v>100</v>
      </c>
      <c r="BY6672" s="9" t="s">
        <v>100</v>
      </c>
    </row>
    <row r="6673" spans="1:77" ht="45" x14ac:dyDescent="0.25">
      <c r="A6673" s="12">
        <v>1</v>
      </c>
      <c r="B6673" s="11" t="str">
        <f t="shared" si="371"/>
        <v>Общий расчет. Анализ даты. Анализ даты. Символические звезды. Одинокий феникс. Нет</v>
      </c>
      <c r="C6673" s="11" t="str">
        <f>IFERROR(VLOOKUP(I6673,lvl_1[],2,FALSE),"Нет")</f>
        <v>Общий расчет</v>
      </c>
      <c r="D6673" s="11" t="str">
        <f>IFERROR(VLOOKUP(Rule!J6673,lvl_2[],2,FALSE),"Нет")</f>
        <v>Анализ даты</v>
      </c>
      <c r="E6673" s="11" t="str">
        <f>IFERROR(VLOOKUP(Rule!K6673,lvl_3[],2,FALSE),"Нет")</f>
        <v>Анализ даты</v>
      </c>
      <c r="F6673" s="11" t="str">
        <f>IFERROR(INDEX(lvl_4[],MATCH(L6673,lvl_4[ID],0),MATCH(TEXT(K6673,"##0"),lvl_4[#Headers],0)),"Нет")</f>
        <v>Символические звезды</v>
      </c>
      <c r="G6673" s="11" t="str">
        <f>IFERROR(INDEX(lvl_5[],MATCH(M6673,lvl_5[ID],0),MATCH(_xlfn.CONCAT(TEXT(K6673,"##0"),"_",TEXT(L6673,"##0")),lvl_5[#Headers],0)),"Нет")</f>
        <v>Одинокий феникс</v>
      </c>
      <c r="H6673" s="11" t="str">
        <f>IFERROR(INDEX(lvl_6[],MATCH(N6673,lvl_6[ID],0),MATCH(_xlfn.CONCAT(K6673,"_",L6673,"_",M6673),lvl_6[#Headers],0)),"Нет")</f>
        <v>Нет</v>
      </c>
      <c r="I6673" s="12">
        <v>1</v>
      </c>
      <c r="J6673" s="12">
        <v>4</v>
      </c>
      <c r="K6673" s="12">
        <v>1</v>
      </c>
      <c r="L6673" s="12">
        <v>5</v>
      </c>
      <c r="M6673" s="12">
        <v>25</v>
      </c>
      <c r="N6673" s="12">
        <v>2349</v>
      </c>
      <c r="O6673" s="12">
        <f>COUNTIF($P$2:P6673,P6673)</f>
        <v>1</v>
      </c>
      <c r="P6673" s="12" t="str">
        <f t="shared" si="372"/>
        <v>14105252349</v>
      </c>
      <c r="Q6673" s="12" t="str">
        <f t="shared" si="373"/>
        <v>141052523490001</v>
      </c>
      <c r="R6673" s="20" t="s">
        <v>4901</v>
      </c>
      <c r="AB6673" s="12" t="s">
        <v>907</v>
      </c>
      <c r="AD6673" s="12" t="s">
        <v>863</v>
      </c>
      <c r="AP6673" s="12" t="s">
        <v>100</v>
      </c>
      <c r="AR6673" s="12" t="s">
        <v>100</v>
      </c>
      <c r="BN6673" s="12">
        <v>1</v>
      </c>
      <c r="BP6673" s="12" t="s">
        <v>3807</v>
      </c>
      <c r="BR6673" s="9" t="s">
        <v>100</v>
      </c>
      <c r="BS6673" s="9" t="s">
        <v>100</v>
      </c>
      <c r="BT6673" s="9" t="s">
        <v>5100</v>
      </c>
      <c r="BU6673" s="9" t="s">
        <v>5106</v>
      </c>
      <c r="BV6673" s="9" t="s">
        <v>100</v>
      </c>
      <c r="BW6673" s="9" t="s">
        <v>100</v>
      </c>
      <c r="BX6673" s="9" t="s">
        <v>100</v>
      </c>
      <c r="BY6673" s="9" t="s">
        <v>100</v>
      </c>
    </row>
    <row r="6674" spans="1:77" ht="45" x14ac:dyDescent="0.25">
      <c r="A6674" s="12">
        <v>1</v>
      </c>
      <c r="B6674" s="11" t="str">
        <f t="shared" si="371"/>
        <v>Общий расчет. Анализ даты. Анализ даты. Символические звезды. Одинокий феникс. Нет</v>
      </c>
      <c r="C6674" s="11" t="str">
        <f>IFERROR(VLOOKUP(I6674,lvl_1[],2,FALSE),"Нет")</f>
        <v>Общий расчет</v>
      </c>
      <c r="D6674" s="11" t="str">
        <f>IFERROR(VLOOKUP(Rule!J6674,lvl_2[],2,FALSE),"Нет")</f>
        <v>Анализ даты</v>
      </c>
      <c r="E6674" s="11" t="str">
        <f>IFERROR(VLOOKUP(Rule!K6674,lvl_3[],2,FALSE),"Нет")</f>
        <v>Анализ даты</v>
      </c>
      <c r="F6674" s="11" t="str">
        <f>IFERROR(INDEX(lvl_4[],MATCH(L6674,lvl_4[ID],0),MATCH(TEXT(K6674,"##0"),lvl_4[#Headers],0)),"Нет")</f>
        <v>Символические звезды</v>
      </c>
      <c r="G6674" s="11" t="str">
        <f>IFERROR(INDEX(lvl_5[],MATCH(M6674,lvl_5[ID],0),MATCH(_xlfn.CONCAT(TEXT(K6674,"##0"),"_",TEXT(L6674,"##0")),lvl_5[#Headers],0)),"Нет")</f>
        <v>Одинокий феникс</v>
      </c>
      <c r="H6674" s="11" t="str">
        <f>IFERROR(INDEX(lvl_6[],MATCH(N6674,lvl_6[ID],0),MATCH(_xlfn.CONCAT(K6674,"_",L6674,"_",M6674),lvl_6[#Headers],0)),"Нет")</f>
        <v>Нет</v>
      </c>
      <c r="I6674" s="12">
        <v>1</v>
      </c>
      <c r="J6674" s="12">
        <v>4</v>
      </c>
      <c r="K6674" s="12">
        <v>1</v>
      </c>
      <c r="L6674" s="12">
        <v>5</v>
      </c>
      <c r="M6674" s="12">
        <v>25</v>
      </c>
      <c r="N6674" s="12">
        <v>2350</v>
      </c>
      <c r="O6674" s="12">
        <f>COUNTIF($P$2:P6674,P6674)</f>
        <v>1</v>
      </c>
      <c r="P6674" s="12" t="str">
        <f t="shared" si="372"/>
        <v>14105252350</v>
      </c>
      <c r="Q6674" s="12" t="str">
        <f t="shared" si="373"/>
        <v>141052523500001</v>
      </c>
      <c r="R6674" s="20" t="s">
        <v>4902</v>
      </c>
      <c r="AB6674" s="12" t="s">
        <v>914</v>
      </c>
      <c r="AD6674" s="12" t="s">
        <v>869</v>
      </c>
      <c r="AP6674" s="12" t="s">
        <v>100</v>
      </c>
      <c r="AR6674" s="12" t="s">
        <v>100</v>
      </c>
      <c r="BN6674" s="12">
        <v>1</v>
      </c>
      <c r="BP6674" s="12" t="s">
        <v>3807</v>
      </c>
      <c r="BR6674" s="9" t="s">
        <v>100</v>
      </c>
      <c r="BS6674" s="9" t="s">
        <v>100</v>
      </c>
      <c r="BT6674" s="9" t="s">
        <v>5094</v>
      </c>
      <c r="BU6674" s="9" t="s">
        <v>5097</v>
      </c>
      <c r="BV6674" s="9" t="s">
        <v>100</v>
      </c>
      <c r="BW6674" s="9" t="s">
        <v>100</v>
      </c>
      <c r="BX6674" s="9" t="s">
        <v>100</v>
      </c>
      <c r="BY6674" s="9" t="s">
        <v>100</v>
      </c>
    </row>
    <row r="6675" spans="1:77" ht="45" x14ac:dyDescent="0.25">
      <c r="A6675" s="12">
        <v>1</v>
      </c>
      <c r="B6675" s="11" t="str">
        <f t="shared" si="371"/>
        <v>Общий расчет. Анализ даты. Анализ даты. Символические звезды. Одинокий феникс. Нет</v>
      </c>
      <c r="C6675" s="11" t="str">
        <f>IFERROR(VLOOKUP(I6675,lvl_1[],2,FALSE),"Нет")</f>
        <v>Общий расчет</v>
      </c>
      <c r="D6675" s="11" t="str">
        <f>IFERROR(VLOOKUP(Rule!J6675,lvl_2[],2,FALSE),"Нет")</f>
        <v>Анализ даты</v>
      </c>
      <c r="E6675" s="11" t="str">
        <f>IFERROR(VLOOKUP(Rule!K6675,lvl_3[],2,FALSE),"Нет")</f>
        <v>Анализ даты</v>
      </c>
      <c r="F6675" s="11" t="str">
        <f>IFERROR(INDEX(lvl_4[],MATCH(L6675,lvl_4[ID],0),MATCH(TEXT(K6675,"##0"),lvl_4[#Headers],0)),"Нет")</f>
        <v>Символические звезды</v>
      </c>
      <c r="G6675" s="11" t="str">
        <f>IFERROR(INDEX(lvl_5[],MATCH(M6675,lvl_5[ID],0),MATCH(_xlfn.CONCAT(TEXT(K6675,"##0"),"_",TEXT(L6675,"##0")),lvl_5[#Headers],0)),"Нет")</f>
        <v>Одинокий феникс</v>
      </c>
      <c r="H6675" s="11" t="str">
        <f>IFERROR(INDEX(lvl_6[],MATCH(N6675,lvl_6[ID],0),MATCH(_xlfn.CONCAT(K6675,"_",L6675,"_",M6675),lvl_6[#Headers],0)),"Нет")</f>
        <v>Нет</v>
      </c>
      <c r="I6675" s="12">
        <v>1</v>
      </c>
      <c r="J6675" s="12">
        <v>4</v>
      </c>
      <c r="K6675" s="12">
        <v>1</v>
      </c>
      <c r="L6675" s="12">
        <v>5</v>
      </c>
      <c r="M6675" s="12">
        <v>25</v>
      </c>
      <c r="N6675" s="12">
        <v>2351</v>
      </c>
      <c r="O6675" s="12">
        <f>COUNTIF($P$2:P6675,P6675)</f>
        <v>1</v>
      </c>
      <c r="P6675" s="12" t="str">
        <f t="shared" si="372"/>
        <v>14105252351</v>
      </c>
      <c r="Q6675" s="12" t="str">
        <f t="shared" si="373"/>
        <v>141052523510001</v>
      </c>
      <c r="R6675" s="20" t="s">
        <v>4903</v>
      </c>
      <c r="AB6675" s="12" t="s">
        <v>903</v>
      </c>
      <c r="AD6675" s="12" t="s">
        <v>863</v>
      </c>
      <c r="AP6675" s="12" t="s">
        <v>100</v>
      </c>
      <c r="AR6675" s="12" t="s">
        <v>100</v>
      </c>
      <c r="BN6675" s="12">
        <v>1</v>
      </c>
      <c r="BP6675" s="12" t="s">
        <v>3807</v>
      </c>
      <c r="BR6675" s="9" t="s">
        <v>100</v>
      </c>
      <c r="BS6675" s="9" t="s">
        <v>100</v>
      </c>
      <c r="BT6675" s="9" t="s">
        <v>5096</v>
      </c>
      <c r="BU6675" s="9" t="s">
        <v>5106</v>
      </c>
      <c r="BV6675" s="9" t="s">
        <v>100</v>
      </c>
      <c r="BW6675" s="9" t="s">
        <v>100</v>
      </c>
      <c r="BX6675" s="9" t="s">
        <v>100</v>
      </c>
      <c r="BY6675" s="9" t="s">
        <v>100</v>
      </c>
    </row>
    <row r="6676" spans="1:77" ht="45" x14ac:dyDescent="0.25">
      <c r="A6676" s="12">
        <v>1</v>
      </c>
      <c r="B6676" s="11" t="str">
        <f t="shared" si="371"/>
        <v>Общий расчет. Анализ даты. Анализ даты. Символические звезды. Демон пустоты. Нет</v>
      </c>
      <c r="C6676" s="11" t="str">
        <f>IFERROR(VLOOKUP(I6676,lvl_1[],2,FALSE),"Нет")</f>
        <v>Общий расчет</v>
      </c>
      <c r="D6676" s="11" t="str">
        <f>IFERROR(VLOOKUP(Rule!J6676,lvl_2[],2,FALSE),"Нет")</f>
        <v>Анализ даты</v>
      </c>
      <c r="E6676" s="11" t="str">
        <f>IFERROR(VLOOKUP(Rule!K6676,lvl_3[],2,FALSE),"Нет")</f>
        <v>Анализ даты</v>
      </c>
      <c r="F6676" s="11" t="str">
        <f>IFERROR(INDEX(lvl_4[],MATCH(L6676,lvl_4[ID],0),MATCH(TEXT(K6676,"##0"),lvl_4[#Headers],0)),"Нет")</f>
        <v>Символические звезды</v>
      </c>
      <c r="G6676" s="11" t="str">
        <f>IFERROR(INDEX(lvl_5[],MATCH(M6676,lvl_5[ID],0),MATCH(_xlfn.CONCAT(TEXT(K6676,"##0"),"_",TEXT(L6676,"##0")),lvl_5[#Headers],0)),"Нет")</f>
        <v>Демон пустоты</v>
      </c>
      <c r="H6676" s="11" t="str">
        <f>IFERROR(INDEX(lvl_6[],MATCH(N6676,lvl_6[ID],0),MATCH(_xlfn.CONCAT(K6676,"_",L6676,"_",M6676),lvl_6[#Headers],0)),"Нет")</f>
        <v>Нет</v>
      </c>
      <c r="I6676" s="12">
        <v>1</v>
      </c>
      <c r="J6676" s="12">
        <v>4</v>
      </c>
      <c r="K6676" s="12">
        <v>1</v>
      </c>
      <c r="L6676" s="12">
        <v>5</v>
      </c>
      <c r="M6676" s="12">
        <v>26</v>
      </c>
      <c r="N6676" s="12">
        <v>2352</v>
      </c>
      <c r="O6676" s="12">
        <f>COUNTIF($P$2:P6676,P6676)</f>
        <v>1</v>
      </c>
      <c r="P6676" s="12" t="str">
        <f t="shared" si="372"/>
        <v>14105262352</v>
      </c>
      <c r="Q6676" s="12" t="str">
        <f t="shared" si="373"/>
        <v>141052623520001</v>
      </c>
      <c r="R6676" s="20" t="s">
        <v>4904</v>
      </c>
      <c r="AB6676" s="12" t="s">
        <v>899</v>
      </c>
      <c r="AD6676" s="12" t="s">
        <v>869</v>
      </c>
      <c r="AP6676" s="12" t="s">
        <v>100</v>
      </c>
      <c r="AR6676" s="12" t="s">
        <v>100</v>
      </c>
      <c r="BN6676" s="12">
        <v>1</v>
      </c>
      <c r="BP6676" s="12" t="s">
        <v>3807</v>
      </c>
      <c r="BR6676" s="9" t="s">
        <v>100</v>
      </c>
      <c r="BS6676" s="9" t="s">
        <v>100</v>
      </c>
      <c r="BT6676" s="9" t="s">
        <v>5112</v>
      </c>
      <c r="BU6676" s="9" t="s">
        <v>5097</v>
      </c>
      <c r="BV6676" s="9" t="s">
        <v>100</v>
      </c>
      <c r="BW6676" s="9" t="s">
        <v>100</v>
      </c>
      <c r="BX6676" s="9" t="s">
        <v>100</v>
      </c>
      <c r="BY6676" s="9" t="s">
        <v>100</v>
      </c>
    </row>
    <row r="6677" spans="1:77" ht="45" x14ac:dyDescent="0.25">
      <c r="A6677" s="12">
        <v>1</v>
      </c>
      <c r="B6677" s="11" t="str">
        <f t="shared" si="371"/>
        <v>Общий расчет. Анализ даты. Анализ даты. Символические звезды. Демон пустоты. Нет</v>
      </c>
      <c r="C6677" s="11" t="str">
        <f>IFERROR(VLOOKUP(I6677,lvl_1[],2,FALSE),"Нет")</f>
        <v>Общий расчет</v>
      </c>
      <c r="D6677" s="11" t="str">
        <f>IFERROR(VLOOKUP(Rule!J6677,lvl_2[],2,FALSE),"Нет")</f>
        <v>Анализ даты</v>
      </c>
      <c r="E6677" s="11" t="str">
        <f>IFERROR(VLOOKUP(Rule!K6677,lvl_3[],2,FALSE),"Нет")</f>
        <v>Анализ даты</v>
      </c>
      <c r="F6677" s="11" t="str">
        <f>IFERROR(INDEX(lvl_4[],MATCH(L6677,lvl_4[ID],0),MATCH(TEXT(K6677,"##0"),lvl_4[#Headers],0)),"Нет")</f>
        <v>Символические звезды</v>
      </c>
      <c r="G6677" s="11" t="str">
        <f>IFERROR(INDEX(lvl_5[],MATCH(M6677,lvl_5[ID],0),MATCH(_xlfn.CONCAT(TEXT(K6677,"##0"),"_",TEXT(L6677,"##0")),lvl_5[#Headers],0)),"Нет")</f>
        <v>Демон пустоты</v>
      </c>
      <c r="H6677" s="11" t="str">
        <f>IFERROR(INDEX(lvl_6[],MATCH(N6677,lvl_6[ID],0),MATCH(_xlfn.CONCAT(K6677,"_",L6677,"_",M6677),lvl_6[#Headers],0)),"Нет")</f>
        <v>Нет</v>
      </c>
      <c r="I6677" s="12">
        <v>1</v>
      </c>
      <c r="J6677" s="12">
        <v>4</v>
      </c>
      <c r="K6677" s="12">
        <v>1</v>
      </c>
      <c r="L6677" s="12">
        <v>5</v>
      </c>
      <c r="M6677" s="12">
        <v>26</v>
      </c>
      <c r="N6677" s="12">
        <v>2353</v>
      </c>
      <c r="O6677" s="12">
        <f>COUNTIF($P$2:P6677,P6677)</f>
        <v>1</v>
      </c>
      <c r="P6677" s="12" t="str">
        <f t="shared" si="372"/>
        <v>14105262353</v>
      </c>
      <c r="Q6677" s="12" t="str">
        <f t="shared" si="373"/>
        <v>141052623530001</v>
      </c>
      <c r="R6677" s="20" t="s">
        <v>4905</v>
      </c>
      <c r="AB6677" s="12" t="s">
        <v>899</v>
      </c>
      <c r="AD6677" s="12" t="s">
        <v>867</v>
      </c>
      <c r="AP6677" s="12" t="s">
        <v>100</v>
      </c>
      <c r="AR6677" s="12" t="s">
        <v>100</v>
      </c>
      <c r="BN6677" s="12">
        <v>1</v>
      </c>
      <c r="BP6677" s="12" t="s">
        <v>3807</v>
      </c>
      <c r="BR6677" s="9" t="s">
        <v>100</v>
      </c>
      <c r="BS6677" s="9" t="s">
        <v>100</v>
      </c>
      <c r="BT6677" s="9" t="s">
        <v>5112</v>
      </c>
      <c r="BU6677" s="9" t="s">
        <v>5093</v>
      </c>
      <c r="BV6677" s="9" t="s">
        <v>100</v>
      </c>
      <c r="BW6677" s="9" t="s">
        <v>100</v>
      </c>
      <c r="BX6677" s="9" t="s">
        <v>100</v>
      </c>
      <c r="BY6677" s="9" t="s">
        <v>100</v>
      </c>
    </row>
    <row r="6678" spans="1:77" ht="45" x14ac:dyDescent="0.25">
      <c r="A6678" s="12">
        <v>1</v>
      </c>
      <c r="B6678" s="11" t="str">
        <f t="shared" si="371"/>
        <v>Общий расчет. Анализ даты. Анализ даты. Символические звезды. Демон пустоты. Нет</v>
      </c>
      <c r="C6678" s="11" t="str">
        <f>IFERROR(VLOOKUP(I6678,lvl_1[],2,FALSE),"Нет")</f>
        <v>Общий расчет</v>
      </c>
      <c r="D6678" s="11" t="str">
        <f>IFERROR(VLOOKUP(Rule!J6678,lvl_2[],2,FALSE),"Нет")</f>
        <v>Анализ даты</v>
      </c>
      <c r="E6678" s="11" t="str">
        <f>IFERROR(VLOOKUP(Rule!K6678,lvl_3[],2,FALSE),"Нет")</f>
        <v>Анализ даты</v>
      </c>
      <c r="F6678" s="11" t="str">
        <f>IFERROR(INDEX(lvl_4[],MATCH(L6678,lvl_4[ID],0),MATCH(TEXT(K6678,"##0"),lvl_4[#Headers],0)),"Нет")</f>
        <v>Символические звезды</v>
      </c>
      <c r="G6678" s="11" t="str">
        <f>IFERROR(INDEX(lvl_5[],MATCH(M6678,lvl_5[ID],0),MATCH(_xlfn.CONCAT(TEXT(K6678,"##0"),"_",TEXT(L6678,"##0")),lvl_5[#Headers],0)),"Нет")</f>
        <v>Демон пустоты</v>
      </c>
      <c r="H6678" s="11" t="str">
        <f>IFERROR(INDEX(lvl_6[],MATCH(N6678,lvl_6[ID],0),MATCH(_xlfn.CONCAT(K6678,"_",L6678,"_",M6678),lvl_6[#Headers],0)),"Нет")</f>
        <v>Нет</v>
      </c>
      <c r="I6678" s="12">
        <v>1</v>
      </c>
      <c r="J6678" s="12">
        <v>4</v>
      </c>
      <c r="K6678" s="12">
        <v>1</v>
      </c>
      <c r="L6678" s="12">
        <v>5</v>
      </c>
      <c r="M6678" s="12">
        <v>26</v>
      </c>
      <c r="N6678" s="12">
        <v>2354</v>
      </c>
      <c r="O6678" s="12">
        <f>COUNTIF($P$2:P6678,P6678)</f>
        <v>1</v>
      </c>
      <c r="P6678" s="12" t="str">
        <f t="shared" si="372"/>
        <v>14105262354</v>
      </c>
      <c r="Q6678" s="12" t="str">
        <f t="shared" si="373"/>
        <v>141052623540001</v>
      </c>
      <c r="R6678" s="20" t="s">
        <v>4906</v>
      </c>
      <c r="AB6678" s="12" t="s">
        <v>899</v>
      </c>
      <c r="AD6678" s="12" t="s">
        <v>865</v>
      </c>
      <c r="AP6678" s="12" t="s">
        <v>100</v>
      </c>
      <c r="AR6678" s="12" t="s">
        <v>100</v>
      </c>
      <c r="BN6678" s="12">
        <v>1</v>
      </c>
      <c r="BP6678" s="12" t="s">
        <v>3807</v>
      </c>
      <c r="BR6678" s="9" t="s">
        <v>100</v>
      </c>
      <c r="BS6678" s="9" t="s">
        <v>100</v>
      </c>
      <c r="BT6678" s="9" t="s">
        <v>5112</v>
      </c>
      <c r="BU6678" s="9" t="s">
        <v>5108</v>
      </c>
      <c r="BV6678" s="9" t="s">
        <v>100</v>
      </c>
      <c r="BW6678" s="9" t="s">
        <v>100</v>
      </c>
      <c r="BX6678" s="9" t="s">
        <v>100</v>
      </c>
      <c r="BY6678" s="9" t="s">
        <v>100</v>
      </c>
    </row>
    <row r="6679" spans="1:77" ht="45" x14ac:dyDescent="0.25">
      <c r="A6679" s="12">
        <v>1</v>
      </c>
      <c r="B6679" s="11" t="str">
        <f t="shared" si="371"/>
        <v>Общий расчет. Анализ даты. Анализ даты. Символические звезды. Демон пустоты. Нет</v>
      </c>
      <c r="C6679" s="11" t="str">
        <f>IFERROR(VLOOKUP(I6679,lvl_1[],2,FALSE),"Нет")</f>
        <v>Общий расчет</v>
      </c>
      <c r="D6679" s="11" t="str">
        <f>IFERROR(VLOOKUP(Rule!J6679,lvl_2[],2,FALSE),"Нет")</f>
        <v>Анализ даты</v>
      </c>
      <c r="E6679" s="11" t="str">
        <f>IFERROR(VLOOKUP(Rule!K6679,lvl_3[],2,FALSE),"Нет")</f>
        <v>Анализ даты</v>
      </c>
      <c r="F6679" s="11" t="str">
        <f>IFERROR(INDEX(lvl_4[],MATCH(L6679,lvl_4[ID],0),MATCH(TEXT(K6679,"##0"),lvl_4[#Headers],0)),"Нет")</f>
        <v>Символические звезды</v>
      </c>
      <c r="G6679" s="11" t="str">
        <f>IFERROR(INDEX(lvl_5[],MATCH(M6679,lvl_5[ID],0),MATCH(_xlfn.CONCAT(TEXT(K6679,"##0"),"_",TEXT(L6679,"##0")),lvl_5[#Headers],0)),"Нет")</f>
        <v>Демон пустоты</v>
      </c>
      <c r="H6679" s="11" t="str">
        <f>IFERROR(INDEX(lvl_6[],MATCH(N6679,lvl_6[ID],0),MATCH(_xlfn.CONCAT(K6679,"_",L6679,"_",M6679),lvl_6[#Headers],0)),"Нет")</f>
        <v>Нет</v>
      </c>
      <c r="I6679" s="12">
        <v>1</v>
      </c>
      <c r="J6679" s="12">
        <v>4</v>
      </c>
      <c r="K6679" s="12">
        <v>1</v>
      </c>
      <c r="L6679" s="12">
        <v>5</v>
      </c>
      <c r="M6679" s="12">
        <v>26</v>
      </c>
      <c r="N6679" s="12">
        <v>2355</v>
      </c>
      <c r="O6679" s="12">
        <f>COUNTIF($P$2:P6679,P6679)</f>
        <v>1</v>
      </c>
      <c r="P6679" s="12" t="str">
        <f t="shared" si="372"/>
        <v>14105262355</v>
      </c>
      <c r="Q6679" s="12" t="str">
        <f t="shared" si="373"/>
        <v>141052623550001</v>
      </c>
      <c r="R6679" s="20" t="s">
        <v>4907</v>
      </c>
      <c r="AB6679" s="12" t="s">
        <v>899</v>
      </c>
      <c r="AD6679" s="12" t="s">
        <v>863</v>
      </c>
      <c r="AP6679" s="12" t="s">
        <v>100</v>
      </c>
      <c r="AR6679" s="12" t="s">
        <v>100</v>
      </c>
      <c r="BN6679" s="12">
        <v>1</v>
      </c>
      <c r="BP6679" s="12" t="s">
        <v>3807</v>
      </c>
      <c r="BR6679" s="9" t="s">
        <v>100</v>
      </c>
      <c r="BS6679" s="9" t="s">
        <v>100</v>
      </c>
      <c r="BT6679" s="9" t="s">
        <v>5112</v>
      </c>
      <c r="BU6679" s="9" t="s">
        <v>5106</v>
      </c>
      <c r="BV6679" s="9" t="s">
        <v>100</v>
      </c>
      <c r="BW6679" s="9" t="s">
        <v>100</v>
      </c>
      <c r="BX6679" s="9" t="s">
        <v>100</v>
      </c>
      <c r="BY6679" s="9" t="s">
        <v>100</v>
      </c>
    </row>
    <row r="6680" spans="1:77" ht="45" x14ac:dyDescent="0.25">
      <c r="A6680" s="12">
        <v>1</v>
      </c>
      <c r="B6680" s="11" t="str">
        <f t="shared" si="371"/>
        <v>Общий расчет. Анализ даты. Анализ даты. Символические звезды. Демон пустоты. Нет</v>
      </c>
      <c r="C6680" s="11" t="str">
        <f>IFERROR(VLOOKUP(I6680,lvl_1[],2,FALSE),"Нет")</f>
        <v>Общий расчет</v>
      </c>
      <c r="D6680" s="11" t="str">
        <f>IFERROR(VLOOKUP(Rule!J6680,lvl_2[],2,FALSE),"Нет")</f>
        <v>Анализ даты</v>
      </c>
      <c r="E6680" s="11" t="str">
        <f>IFERROR(VLOOKUP(Rule!K6680,lvl_3[],2,FALSE),"Нет")</f>
        <v>Анализ даты</v>
      </c>
      <c r="F6680" s="11" t="str">
        <f>IFERROR(INDEX(lvl_4[],MATCH(L6680,lvl_4[ID],0),MATCH(TEXT(K6680,"##0"),lvl_4[#Headers],0)),"Нет")</f>
        <v>Символические звезды</v>
      </c>
      <c r="G6680" s="11" t="str">
        <f>IFERROR(INDEX(lvl_5[],MATCH(M6680,lvl_5[ID],0),MATCH(_xlfn.CONCAT(TEXT(K6680,"##0"),"_",TEXT(L6680,"##0")),lvl_5[#Headers],0)),"Нет")</f>
        <v>Демон пустоты</v>
      </c>
      <c r="H6680" s="11" t="str">
        <f>IFERROR(INDEX(lvl_6[],MATCH(N6680,lvl_6[ID],0),MATCH(_xlfn.CONCAT(K6680,"_",L6680,"_",M6680),lvl_6[#Headers],0)),"Нет")</f>
        <v>Нет</v>
      </c>
      <c r="I6680" s="12">
        <v>1</v>
      </c>
      <c r="J6680" s="12">
        <v>4</v>
      </c>
      <c r="K6680" s="12">
        <v>1</v>
      </c>
      <c r="L6680" s="12">
        <v>5</v>
      </c>
      <c r="M6680" s="12">
        <v>26</v>
      </c>
      <c r="N6680" s="12">
        <v>2356</v>
      </c>
      <c r="O6680" s="12">
        <f>COUNTIF($P$2:P6680,P6680)</f>
        <v>1</v>
      </c>
      <c r="P6680" s="12" t="str">
        <f t="shared" si="372"/>
        <v>14105262356</v>
      </c>
      <c r="Q6680" s="12" t="str">
        <f t="shared" si="373"/>
        <v>141052623560001</v>
      </c>
      <c r="R6680" s="20" t="s">
        <v>4908</v>
      </c>
      <c r="AB6680" s="12" t="s">
        <v>899</v>
      </c>
      <c r="AD6680" s="12" t="s">
        <v>861</v>
      </c>
      <c r="AP6680" s="12" t="s">
        <v>100</v>
      </c>
      <c r="AR6680" s="12" t="s">
        <v>100</v>
      </c>
      <c r="BN6680" s="12">
        <v>1</v>
      </c>
      <c r="BP6680" s="12" t="s">
        <v>3807</v>
      </c>
      <c r="BR6680" s="9" t="s">
        <v>100</v>
      </c>
      <c r="BS6680" s="9" t="s">
        <v>100</v>
      </c>
      <c r="BT6680" s="9" t="s">
        <v>5112</v>
      </c>
      <c r="BU6680" s="9" t="s">
        <v>5092</v>
      </c>
      <c r="BV6680" s="9" t="s">
        <v>100</v>
      </c>
      <c r="BW6680" s="9" t="s">
        <v>100</v>
      </c>
      <c r="BX6680" s="9" t="s">
        <v>100</v>
      </c>
      <c r="BY6680" s="9" t="s">
        <v>100</v>
      </c>
    </row>
    <row r="6681" spans="1:77" ht="45" x14ac:dyDescent="0.25">
      <c r="A6681" s="12">
        <v>1</v>
      </c>
      <c r="B6681" s="11" t="str">
        <f t="shared" si="371"/>
        <v>Общий расчет. Анализ даты. Анализ даты. Символические звезды. Демон пустоты. Нет</v>
      </c>
      <c r="C6681" s="11" t="str">
        <f>IFERROR(VLOOKUP(I6681,lvl_1[],2,FALSE),"Нет")</f>
        <v>Общий расчет</v>
      </c>
      <c r="D6681" s="11" t="str">
        <f>IFERROR(VLOOKUP(Rule!J6681,lvl_2[],2,FALSE),"Нет")</f>
        <v>Анализ даты</v>
      </c>
      <c r="E6681" s="11" t="str">
        <f>IFERROR(VLOOKUP(Rule!K6681,lvl_3[],2,FALSE),"Нет")</f>
        <v>Анализ даты</v>
      </c>
      <c r="F6681" s="11" t="str">
        <f>IFERROR(INDEX(lvl_4[],MATCH(L6681,lvl_4[ID],0),MATCH(TEXT(K6681,"##0"),lvl_4[#Headers],0)),"Нет")</f>
        <v>Символические звезды</v>
      </c>
      <c r="G6681" s="11" t="str">
        <f>IFERROR(INDEX(lvl_5[],MATCH(M6681,lvl_5[ID],0),MATCH(_xlfn.CONCAT(TEXT(K6681,"##0"),"_",TEXT(L6681,"##0")),lvl_5[#Headers],0)),"Нет")</f>
        <v>Демон пустоты</v>
      </c>
      <c r="H6681" s="11" t="str">
        <f>IFERROR(INDEX(lvl_6[],MATCH(N6681,lvl_6[ID],0),MATCH(_xlfn.CONCAT(K6681,"_",L6681,"_",M6681),lvl_6[#Headers],0)),"Нет")</f>
        <v>Нет</v>
      </c>
      <c r="I6681" s="12">
        <v>1</v>
      </c>
      <c r="J6681" s="12">
        <v>4</v>
      </c>
      <c r="K6681" s="12">
        <v>1</v>
      </c>
      <c r="L6681" s="12">
        <v>5</v>
      </c>
      <c r="M6681" s="12">
        <v>26</v>
      </c>
      <c r="N6681" s="12">
        <v>2357</v>
      </c>
      <c r="O6681" s="12">
        <f>COUNTIF($P$2:P6681,P6681)</f>
        <v>1</v>
      </c>
      <c r="P6681" s="12" t="str">
        <f t="shared" si="372"/>
        <v>14105262357</v>
      </c>
      <c r="Q6681" s="12" t="str">
        <f t="shared" si="373"/>
        <v>141052623570001</v>
      </c>
      <c r="R6681" s="20" t="s">
        <v>4909</v>
      </c>
      <c r="AB6681" s="12" t="s">
        <v>899</v>
      </c>
      <c r="AD6681" s="12" t="s">
        <v>859</v>
      </c>
      <c r="AP6681" s="12" t="s">
        <v>100</v>
      </c>
      <c r="AR6681" s="12" t="s">
        <v>100</v>
      </c>
      <c r="BN6681" s="12">
        <v>1</v>
      </c>
      <c r="BP6681" s="12" t="s">
        <v>3807</v>
      </c>
      <c r="BR6681" s="9" t="s">
        <v>100</v>
      </c>
      <c r="BS6681" s="9" t="s">
        <v>100</v>
      </c>
      <c r="BT6681" s="9" t="s">
        <v>5112</v>
      </c>
      <c r="BU6681" s="9" t="s">
        <v>5101</v>
      </c>
      <c r="BV6681" s="9" t="s">
        <v>100</v>
      </c>
      <c r="BW6681" s="9" t="s">
        <v>100</v>
      </c>
      <c r="BX6681" s="9" t="s">
        <v>100</v>
      </c>
      <c r="BY6681" s="9" t="s">
        <v>100</v>
      </c>
    </row>
    <row r="6682" spans="1:77" ht="45" x14ac:dyDescent="0.25">
      <c r="A6682" s="12">
        <v>1</v>
      </c>
      <c r="B6682" s="11" t="str">
        <f t="shared" si="371"/>
        <v>Общий расчет. Анализ даты. Анализ даты. Символические звезды. Демон пустоты. Нет</v>
      </c>
      <c r="C6682" s="11" t="str">
        <f>IFERROR(VLOOKUP(I6682,lvl_1[],2,FALSE),"Нет")</f>
        <v>Общий расчет</v>
      </c>
      <c r="D6682" s="11" t="str">
        <f>IFERROR(VLOOKUP(Rule!J6682,lvl_2[],2,FALSE),"Нет")</f>
        <v>Анализ даты</v>
      </c>
      <c r="E6682" s="11" t="str">
        <f>IFERROR(VLOOKUP(Rule!K6682,lvl_3[],2,FALSE),"Нет")</f>
        <v>Анализ даты</v>
      </c>
      <c r="F6682" s="11" t="str">
        <f>IFERROR(INDEX(lvl_4[],MATCH(L6682,lvl_4[ID],0),MATCH(TEXT(K6682,"##0"),lvl_4[#Headers],0)),"Нет")</f>
        <v>Символические звезды</v>
      </c>
      <c r="G6682" s="11" t="str">
        <f>IFERROR(INDEX(lvl_5[],MATCH(M6682,lvl_5[ID],0),MATCH(_xlfn.CONCAT(TEXT(K6682,"##0"),"_",TEXT(L6682,"##0")),lvl_5[#Headers],0)),"Нет")</f>
        <v>Демон пустоты</v>
      </c>
      <c r="H6682" s="11" t="str">
        <f>IFERROR(INDEX(lvl_6[],MATCH(N6682,lvl_6[ID],0),MATCH(_xlfn.CONCAT(K6682,"_",L6682,"_",M6682),lvl_6[#Headers],0)),"Нет")</f>
        <v>Нет</v>
      </c>
      <c r="I6682" s="12">
        <v>1</v>
      </c>
      <c r="J6682" s="12">
        <v>4</v>
      </c>
      <c r="K6682" s="12">
        <v>1</v>
      </c>
      <c r="L6682" s="12">
        <v>5</v>
      </c>
      <c r="M6682" s="12">
        <v>26</v>
      </c>
      <c r="N6682" s="12">
        <v>2358</v>
      </c>
      <c r="O6682" s="12">
        <f>COUNTIF($P$2:P6682,P6682)</f>
        <v>1</v>
      </c>
      <c r="P6682" s="12" t="str">
        <f t="shared" si="372"/>
        <v>14105262358</v>
      </c>
      <c r="Q6682" s="12" t="str">
        <f t="shared" si="373"/>
        <v>141052623580001</v>
      </c>
      <c r="R6682" s="20" t="s">
        <v>4910</v>
      </c>
      <c r="AB6682" s="12" t="s">
        <v>901</v>
      </c>
      <c r="AD6682" s="12" t="s">
        <v>870</v>
      </c>
      <c r="AP6682" s="12" t="s">
        <v>100</v>
      </c>
      <c r="AR6682" s="12" t="s">
        <v>100</v>
      </c>
      <c r="BN6682" s="12">
        <v>1</v>
      </c>
      <c r="BP6682" s="12" t="s">
        <v>3807</v>
      </c>
      <c r="BR6682" s="9" t="s">
        <v>100</v>
      </c>
      <c r="BS6682" s="9" t="s">
        <v>100</v>
      </c>
      <c r="BT6682" s="9" t="s">
        <v>5111</v>
      </c>
      <c r="BU6682" s="9" t="s">
        <v>5099</v>
      </c>
      <c r="BV6682" s="9" t="s">
        <v>100</v>
      </c>
      <c r="BW6682" s="9" t="s">
        <v>100</v>
      </c>
      <c r="BX6682" s="9" t="s">
        <v>100</v>
      </c>
      <c r="BY6682" s="9" t="s">
        <v>100</v>
      </c>
    </row>
    <row r="6683" spans="1:77" ht="45" x14ac:dyDescent="0.25">
      <c r="A6683" s="12">
        <v>1</v>
      </c>
      <c r="B6683" s="11" t="str">
        <f t="shared" si="371"/>
        <v>Общий расчет. Анализ даты. Анализ даты. Символические звезды. Демон пустоты. Нет</v>
      </c>
      <c r="C6683" s="11" t="str">
        <f>IFERROR(VLOOKUP(I6683,lvl_1[],2,FALSE),"Нет")</f>
        <v>Общий расчет</v>
      </c>
      <c r="D6683" s="11" t="str">
        <f>IFERROR(VLOOKUP(Rule!J6683,lvl_2[],2,FALSE),"Нет")</f>
        <v>Анализ даты</v>
      </c>
      <c r="E6683" s="11" t="str">
        <f>IFERROR(VLOOKUP(Rule!K6683,lvl_3[],2,FALSE),"Нет")</f>
        <v>Анализ даты</v>
      </c>
      <c r="F6683" s="11" t="str">
        <f>IFERROR(INDEX(lvl_4[],MATCH(L6683,lvl_4[ID],0),MATCH(TEXT(K6683,"##0"),lvl_4[#Headers],0)),"Нет")</f>
        <v>Символические звезды</v>
      </c>
      <c r="G6683" s="11" t="str">
        <f>IFERROR(INDEX(lvl_5[],MATCH(M6683,lvl_5[ID],0),MATCH(_xlfn.CONCAT(TEXT(K6683,"##0"),"_",TEXT(L6683,"##0")),lvl_5[#Headers],0)),"Нет")</f>
        <v>Демон пустоты</v>
      </c>
      <c r="H6683" s="11" t="str">
        <f>IFERROR(INDEX(lvl_6[],MATCH(N6683,lvl_6[ID],0),MATCH(_xlfn.CONCAT(K6683,"_",L6683,"_",M6683),lvl_6[#Headers],0)),"Нет")</f>
        <v>Нет</v>
      </c>
      <c r="I6683" s="12">
        <v>1</v>
      </c>
      <c r="J6683" s="12">
        <v>4</v>
      </c>
      <c r="K6683" s="12">
        <v>1</v>
      </c>
      <c r="L6683" s="12">
        <v>5</v>
      </c>
      <c r="M6683" s="12">
        <v>26</v>
      </c>
      <c r="N6683" s="12">
        <v>2359</v>
      </c>
      <c r="O6683" s="12">
        <f>COUNTIF($P$2:P6683,P6683)</f>
        <v>1</v>
      </c>
      <c r="P6683" s="12" t="str">
        <f t="shared" si="372"/>
        <v>14105262359</v>
      </c>
      <c r="Q6683" s="12" t="str">
        <f t="shared" si="373"/>
        <v>141052623590001</v>
      </c>
      <c r="R6683" s="20" t="s">
        <v>4911</v>
      </c>
      <c r="AB6683" s="12" t="s">
        <v>901</v>
      </c>
      <c r="AD6683" s="12" t="s">
        <v>868</v>
      </c>
      <c r="AP6683" s="12" t="s">
        <v>100</v>
      </c>
      <c r="AR6683" s="12" t="s">
        <v>100</v>
      </c>
      <c r="BN6683" s="12">
        <v>1</v>
      </c>
      <c r="BP6683" s="12" t="s">
        <v>3807</v>
      </c>
      <c r="BR6683" s="9" t="s">
        <v>100</v>
      </c>
      <c r="BS6683" s="9" t="s">
        <v>100</v>
      </c>
      <c r="BT6683" s="9" t="s">
        <v>5111</v>
      </c>
      <c r="BU6683" s="9" t="s">
        <v>5110</v>
      </c>
      <c r="BV6683" s="9" t="s">
        <v>100</v>
      </c>
      <c r="BW6683" s="9" t="s">
        <v>100</v>
      </c>
      <c r="BX6683" s="9" t="s">
        <v>100</v>
      </c>
      <c r="BY6683" s="9" t="s">
        <v>100</v>
      </c>
    </row>
    <row r="6684" spans="1:77" ht="45" x14ac:dyDescent="0.25">
      <c r="A6684" s="12">
        <v>1</v>
      </c>
      <c r="B6684" s="11" t="str">
        <f t="shared" si="371"/>
        <v>Общий расчет. Анализ даты. Анализ даты. Символические звезды. Демон пустоты. Нет</v>
      </c>
      <c r="C6684" s="11" t="str">
        <f>IFERROR(VLOOKUP(I6684,lvl_1[],2,FALSE),"Нет")</f>
        <v>Общий расчет</v>
      </c>
      <c r="D6684" s="11" t="str">
        <f>IFERROR(VLOOKUP(Rule!J6684,lvl_2[],2,FALSE),"Нет")</f>
        <v>Анализ даты</v>
      </c>
      <c r="E6684" s="11" t="str">
        <f>IFERROR(VLOOKUP(Rule!K6684,lvl_3[],2,FALSE),"Нет")</f>
        <v>Анализ даты</v>
      </c>
      <c r="F6684" s="11" t="str">
        <f>IFERROR(INDEX(lvl_4[],MATCH(L6684,lvl_4[ID],0),MATCH(TEXT(K6684,"##0"),lvl_4[#Headers],0)),"Нет")</f>
        <v>Символические звезды</v>
      </c>
      <c r="G6684" s="11" t="str">
        <f>IFERROR(INDEX(lvl_5[],MATCH(M6684,lvl_5[ID],0),MATCH(_xlfn.CONCAT(TEXT(K6684,"##0"),"_",TEXT(L6684,"##0")),lvl_5[#Headers],0)),"Нет")</f>
        <v>Демон пустоты</v>
      </c>
      <c r="H6684" s="11" t="str">
        <f>IFERROR(INDEX(lvl_6[],MATCH(N6684,lvl_6[ID],0),MATCH(_xlfn.CONCAT(K6684,"_",L6684,"_",M6684),lvl_6[#Headers],0)),"Нет")</f>
        <v>Нет</v>
      </c>
      <c r="I6684" s="12">
        <v>1</v>
      </c>
      <c r="J6684" s="12">
        <v>4</v>
      </c>
      <c r="K6684" s="12">
        <v>1</v>
      </c>
      <c r="L6684" s="12">
        <v>5</v>
      </c>
      <c r="M6684" s="12">
        <v>26</v>
      </c>
      <c r="N6684" s="12">
        <v>2360</v>
      </c>
      <c r="O6684" s="12">
        <f>COUNTIF($P$2:P6684,P6684)</f>
        <v>1</v>
      </c>
      <c r="P6684" s="12" t="str">
        <f t="shared" si="372"/>
        <v>14105262360</v>
      </c>
      <c r="Q6684" s="12" t="str">
        <f t="shared" si="373"/>
        <v>141052623600001</v>
      </c>
      <c r="R6684" s="20" t="s">
        <v>4912</v>
      </c>
      <c r="AB6684" s="12" t="s">
        <v>901</v>
      </c>
      <c r="AD6684" s="12" t="s">
        <v>866</v>
      </c>
      <c r="AP6684" s="12" t="s">
        <v>100</v>
      </c>
      <c r="AR6684" s="12" t="s">
        <v>100</v>
      </c>
      <c r="BN6684" s="12">
        <v>1</v>
      </c>
      <c r="BP6684" s="12" t="s">
        <v>3807</v>
      </c>
      <c r="BR6684" s="9" t="s">
        <v>100</v>
      </c>
      <c r="BS6684" s="9" t="s">
        <v>100</v>
      </c>
      <c r="BT6684" s="9" t="s">
        <v>5111</v>
      </c>
      <c r="BU6684" s="9" t="s">
        <v>5109</v>
      </c>
      <c r="BV6684" s="9" t="s">
        <v>100</v>
      </c>
      <c r="BW6684" s="9" t="s">
        <v>100</v>
      </c>
      <c r="BX6684" s="9" t="s">
        <v>100</v>
      </c>
      <c r="BY6684" s="9" t="s">
        <v>100</v>
      </c>
    </row>
    <row r="6685" spans="1:77" ht="45" x14ac:dyDescent="0.25">
      <c r="A6685" s="12">
        <v>1</v>
      </c>
      <c r="B6685" s="11" t="str">
        <f t="shared" si="371"/>
        <v>Общий расчет. Анализ даты. Анализ даты. Символические звезды. Демон пустоты. Нет</v>
      </c>
      <c r="C6685" s="11" t="str">
        <f>IFERROR(VLOOKUP(I6685,lvl_1[],2,FALSE),"Нет")</f>
        <v>Общий расчет</v>
      </c>
      <c r="D6685" s="11" t="str">
        <f>IFERROR(VLOOKUP(Rule!J6685,lvl_2[],2,FALSE),"Нет")</f>
        <v>Анализ даты</v>
      </c>
      <c r="E6685" s="11" t="str">
        <f>IFERROR(VLOOKUP(Rule!K6685,lvl_3[],2,FALSE),"Нет")</f>
        <v>Анализ даты</v>
      </c>
      <c r="F6685" s="11" t="str">
        <f>IFERROR(INDEX(lvl_4[],MATCH(L6685,lvl_4[ID],0),MATCH(TEXT(K6685,"##0"),lvl_4[#Headers],0)),"Нет")</f>
        <v>Символические звезды</v>
      </c>
      <c r="G6685" s="11" t="str">
        <f>IFERROR(INDEX(lvl_5[],MATCH(M6685,lvl_5[ID],0),MATCH(_xlfn.CONCAT(TEXT(K6685,"##0"),"_",TEXT(L6685,"##0")),lvl_5[#Headers],0)),"Нет")</f>
        <v>Демон пустоты</v>
      </c>
      <c r="H6685" s="11" t="str">
        <f>IFERROR(INDEX(lvl_6[],MATCH(N6685,lvl_6[ID],0),MATCH(_xlfn.CONCAT(K6685,"_",L6685,"_",M6685),lvl_6[#Headers],0)),"Нет")</f>
        <v>Нет</v>
      </c>
      <c r="I6685" s="12">
        <v>1</v>
      </c>
      <c r="J6685" s="12">
        <v>4</v>
      </c>
      <c r="K6685" s="12">
        <v>1</v>
      </c>
      <c r="L6685" s="12">
        <v>5</v>
      </c>
      <c r="M6685" s="12">
        <v>26</v>
      </c>
      <c r="N6685" s="12">
        <v>2361</v>
      </c>
      <c r="O6685" s="12">
        <f>COUNTIF($P$2:P6685,P6685)</f>
        <v>1</v>
      </c>
      <c r="P6685" s="12" t="str">
        <f t="shared" si="372"/>
        <v>14105262361</v>
      </c>
      <c r="Q6685" s="12" t="str">
        <f t="shared" si="373"/>
        <v>141052623610001</v>
      </c>
      <c r="R6685" s="20" t="s">
        <v>4913</v>
      </c>
      <c r="AB6685" s="12" t="s">
        <v>901</v>
      </c>
      <c r="AD6685" s="12" t="s">
        <v>864</v>
      </c>
      <c r="AP6685" s="12" t="s">
        <v>100</v>
      </c>
      <c r="AR6685" s="12" t="s">
        <v>100</v>
      </c>
      <c r="BN6685" s="12">
        <v>1</v>
      </c>
      <c r="BP6685" s="12" t="s">
        <v>3807</v>
      </c>
      <c r="BR6685" s="9" t="s">
        <v>100</v>
      </c>
      <c r="BS6685" s="9" t="s">
        <v>100</v>
      </c>
      <c r="BT6685" s="9" t="s">
        <v>5111</v>
      </c>
      <c r="BU6685" s="9" t="s">
        <v>5107</v>
      </c>
      <c r="BV6685" s="9" t="s">
        <v>100</v>
      </c>
      <c r="BW6685" s="9" t="s">
        <v>100</v>
      </c>
      <c r="BX6685" s="9" t="s">
        <v>100</v>
      </c>
      <c r="BY6685" s="9" t="s">
        <v>100</v>
      </c>
    </row>
    <row r="6686" spans="1:77" ht="45" x14ac:dyDescent="0.25">
      <c r="A6686" s="12">
        <v>1</v>
      </c>
      <c r="B6686" s="11" t="str">
        <f t="shared" si="371"/>
        <v>Общий расчет. Анализ даты. Анализ даты. Символические звезды. Демон пустоты. Нет</v>
      </c>
      <c r="C6686" s="11" t="str">
        <f>IFERROR(VLOOKUP(I6686,lvl_1[],2,FALSE),"Нет")</f>
        <v>Общий расчет</v>
      </c>
      <c r="D6686" s="11" t="str">
        <f>IFERROR(VLOOKUP(Rule!J6686,lvl_2[],2,FALSE),"Нет")</f>
        <v>Анализ даты</v>
      </c>
      <c r="E6686" s="11" t="str">
        <f>IFERROR(VLOOKUP(Rule!K6686,lvl_3[],2,FALSE),"Нет")</f>
        <v>Анализ даты</v>
      </c>
      <c r="F6686" s="11" t="str">
        <f>IFERROR(INDEX(lvl_4[],MATCH(L6686,lvl_4[ID],0),MATCH(TEXT(K6686,"##0"),lvl_4[#Headers],0)),"Нет")</f>
        <v>Символические звезды</v>
      </c>
      <c r="G6686" s="11" t="str">
        <f>IFERROR(INDEX(lvl_5[],MATCH(M6686,lvl_5[ID],0),MATCH(_xlfn.CONCAT(TEXT(K6686,"##0"),"_",TEXT(L6686,"##0")),lvl_5[#Headers],0)),"Нет")</f>
        <v>Демон пустоты</v>
      </c>
      <c r="H6686" s="11" t="str">
        <f>IFERROR(INDEX(lvl_6[],MATCH(N6686,lvl_6[ID],0),MATCH(_xlfn.CONCAT(K6686,"_",L6686,"_",M6686),lvl_6[#Headers],0)),"Нет")</f>
        <v>Нет</v>
      </c>
      <c r="I6686" s="12">
        <v>1</v>
      </c>
      <c r="J6686" s="12">
        <v>4</v>
      </c>
      <c r="K6686" s="12">
        <v>1</v>
      </c>
      <c r="L6686" s="12">
        <v>5</v>
      </c>
      <c r="M6686" s="12">
        <v>26</v>
      </c>
      <c r="N6686" s="12">
        <v>2362</v>
      </c>
      <c r="O6686" s="12">
        <f>COUNTIF($P$2:P6686,P6686)</f>
        <v>1</v>
      </c>
      <c r="P6686" s="12" t="str">
        <f t="shared" si="372"/>
        <v>14105262362</v>
      </c>
      <c r="Q6686" s="12" t="str">
        <f t="shared" si="373"/>
        <v>141052623620001</v>
      </c>
      <c r="R6686" s="20" t="s">
        <v>4914</v>
      </c>
      <c r="AB6686" s="12" t="s">
        <v>901</v>
      </c>
      <c r="AD6686" s="12" t="s">
        <v>862</v>
      </c>
      <c r="AP6686" s="12" t="s">
        <v>100</v>
      </c>
      <c r="AR6686" s="12" t="s">
        <v>100</v>
      </c>
      <c r="BN6686" s="12">
        <v>1</v>
      </c>
      <c r="BP6686" s="12" t="s">
        <v>3807</v>
      </c>
      <c r="BR6686" s="9" t="s">
        <v>100</v>
      </c>
      <c r="BS6686" s="9" t="s">
        <v>100</v>
      </c>
      <c r="BT6686" s="9" t="s">
        <v>5111</v>
      </c>
      <c r="BU6686" s="9" t="s">
        <v>5105</v>
      </c>
      <c r="BV6686" s="9" t="s">
        <v>100</v>
      </c>
      <c r="BW6686" s="9" t="s">
        <v>100</v>
      </c>
      <c r="BX6686" s="9" t="s">
        <v>100</v>
      </c>
      <c r="BY6686" s="9" t="s">
        <v>100</v>
      </c>
    </row>
    <row r="6687" spans="1:77" ht="45" x14ac:dyDescent="0.25">
      <c r="A6687" s="12">
        <v>1</v>
      </c>
      <c r="B6687" s="11" t="str">
        <f t="shared" si="371"/>
        <v>Общий расчет. Анализ даты. Анализ даты. Символические звезды. Демон пустоты. Нет</v>
      </c>
      <c r="C6687" s="11" t="str">
        <f>IFERROR(VLOOKUP(I6687,lvl_1[],2,FALSE),"Нет")</f>
        <v>Общий расчет</v>
      </c>
      <c r="D6687" s="11" t="str">
        <f>IFERROR(VLOOKUP(Rule!J6687,lvl_2[],2,FALSE),"Нет")</f>
        <v>Анализ даты</v>
      </c>
      <c r="E6687" s="11" t="str">
        <f>IFERROR(VLOOKUP(Rule!K6687,lvl_3[],2,FALSE),"Нет")</f>
        <v>Анализ даты</v>
      </c>
      <c r="F6687" s="11" t="str">
        <f>IFERROR(INDEX(lvl_4[],MATCH(L6687,lvl_4[ID],0),MATCH(TEXT(K6687,"##0"),lvl_4[#Headers],0)),"Нет")</f>
        <v>Символические звезды</v>
      </c>
      <c r="G6687" s="11" t="str">
        <f>IFERROR(INDEX(lvl_5[],MATCH(M6687,lvl_5[ID],0),MATCH(_xlfn.CONCAT(TEXT(K6687,"##0"),"_",TEXT(L6687,"##0")),lvl_5[#Headers],0)),"Нет")</f>
        <v>Демон пустоты</v>
      </c>
      <c r="H6687" s="11" t="str">
        <f>IFERROR(INDEX(lvl_6[],MATCH(N6687,lvl_6[ID],0),MATCH(_xlfn.CONCAT(K6687,"_",L6687,"_",M6687),lvl_6[#Headers],0)),"Нет")</f>
        <v>Нет</v>
      </c>
      <c r="I6687" s="12">
        <v>1</v>
      </c>
      <c r="J6687" s="12">
        <v>4</v>
      </c>
      <c r="K6687" s="12">
        <v>1</v>
      </c>
      <c r="L6687" s="12">
        <v>5</v>
      </c>
      <c r="M6687" s="12">
        <v>26</v>
      </c>
      <c r="N6687" s="12">
        <v>2363</v>
      </c>
      <c r="O6687" s="12">
        <f>COUNTIF($P$2:P6687,P6687)</f>
        <v>1</v>
      </c>
      <c r="P6687" s="12" t="str">
        <f t="shared" si="372"/>
        <v>14105262363</v>
      </c>
      <c r="Q6687" s="12" t="str">
        <f t="shared" si="373"/>
        <v>141052623630001</v>
      </c>
      <c r="R6687" s="20" t="s">
        <v>4915</v>
      </c>
      <c r="AB6687" s="12" t="s">
        <v>901</v>
      </c>
      <c r="AD6687" s="12" t="s">
        <v>860</v>
      </c>
      <c r="AP6687" s="12" t="s">
        <v>100</v>
      </c>
      <c r="AR6687" s="12" t="s">
        <v>100</v>
      </c>
      <c r="BN6687" s="12">
        <v>1</v>
      </c>
      <c r="BP6687" s="12" t="s">
        <v>3807</v>
      </c>
      <c r="BR6687" s="9" t="s">
        <v>100</v>
      </c>
      <c r="BS6687" s="9" t="s">
        <v>100</v>
      </c>
      <c r="BT6687" s="9" t="s">
        <v>5111</v>
      </c>
      <c r="BU6687" s="9" t="s">
        <v>5103</v>
      </c>
      <c r="BV6687" s="9" t="s">
        <v>100</v>
      </c>
      <c r="BW6687" s="9" t="s">
        <v>100</v>
      </c>
      <c r="BX6687" s="9" t="s">
        <v>100</v>
      </c>
      <c r="BY6687" s="9" t="s">
        <v>100</v>
      </c>
    </row>
    <row r="6688" spans="1:77" ht="45" x14ac:dyDescent="0.25">
      <c r="A6688" s="12">
        <v>1</v>
      </c>
      <c r="B6688" s="11" t="str">
        <f t="shared" si="371"/>
        <v>Общий расчет. Анализ даты. Анализ даты. Символические звезды. Демон пустоты. Нет</v>
      </c>
      <c r="C6688" s="11" t="str">
        <f>IFERROR(VLOOKUP(I6688,lvl_1[],2,FALSE),"Нет")</f>
        <v>Общий расчет</v>
      </c>
      <c r="D6688" s="11" t="str">
        <f>IFERROR(VLOOKUP(Rule!J6688,lvl_2[],2,FALSE),"Нет")</f>
        <v>Анализ даты</v>
      </c>
      <c r="E6688" s="11" t="str">
        <f>IFERROR(VLOOKUP(Rule!K6688,lvl_3[],2,FALSE),"Нет")</f>
        <v>Анализ даты</v>
      </c>
      <c r="F6688" s="11" t="str">
        <f>IFERROR(INDEX(lvl_4[],MATCH(L6688,lvl_4[ID],0),MATCH(TEXT(K6688,"##0"),lvl_4[#Headers],0)),"Нет")</f>
        <v>Символические звезды</v>
      </c>
      <c r="G6688" s="11" t="str">
        <f>IFERROR(INDEX(lvl_5[],MATCH(M6688,lvl_5[ID],0),MATCH(_xlfn.CONCAT(TEXT(K6688,"##0"),"_",TEXT(L6688,"##0")),lvl_5[#Headers],0)),"Нет")</f>
        <v>Демон пустоты</v>
      </c>
      <c r="H6688" s="11" t="str">
        <f>IFERROR(INDEX(lvl_6[],MATCH(N6688,lvl_6[ID],0),MATCH(_xlfn.CONCAT(K6688,"_",L6688,"_",M6688),lvl_6[#Headers],0)),"Нет")</f>
        <v>Нет</v>
      </c>
      <c r="I6688" s="12">
        <v>1</v>
      </c>
      <c r="J6688" s="12">
        <v>4</v>
      </c>
      <c r="K6688" s="12">
        <v>1</v>
      </c>
      <c r="L6688" s="12">
        <v>5</v>
      </c>
      <c r="M6688" s="12">
        <v>26</v>
      </c>
      <c r="N6688" s="12">
        <v>2364</v>
      </c>
      <c r="O6688" s="12">
        <f>COUNTIF($P$2:P6688,P6688)</f>
        <v>1</v>
      </c>
      <c r="P6688" s="12" t="str">
        <f t="shared" si="372"/>
        <v>14105262364</v>
      </c>
      <c r="Q6688" s="12" t="str">
        <f t="shared" si="373"/>
        <v>141052623640001</v>
      </c>
      <c r="R6688" s="20" t="s">
        <v>4916</v>
      </c>
      <c r="AB6688" s="12" t="s">
        <v>903</v>
      </c>
      <c r="AD6688" s="12" t="s">
        <v>859</v>
      </c>
      <c r="AP6688" s="12" t="s">
        <v>100</v>
      </c>
      <c r="AR6688" s="12" t="s">
        <v>100</v>
      </c>
      <c r="BN6688" s="12">
        <v>1</v>
      </c>
      <c r="BP6688" s="12" t="s">
        <v>3807</v>
      </c>
      <c r="BR6688" s="9" t="s">
        <v>100</v>
      </c>
      <c r="BS6688" s="9" t="s">
        <v>100</v>
      </c>
      <c r="BT6688" s="9" t="s">
        <v>5096</v>
      </c>
      <c r="BU6688" s="9" t="s">
        <v>5101</v>
      </c>
      <c r="BV6688" s="9" t="s">
        <v>100</v>
      </c>
      <c r="BW6688" s="9" t="s">
        <v>100</v>
      </c>
      <c r="BX6688" s="9" t="s">
        <v>100</v>
      </c>
      <c r="BY6688" s="9" t="s">
        <v>100</v>
      </c>
    </row>
    <row r="6689" spans="1:77" ht="45" x14ac:dyDescent="0.25">
      <c r="A6689" s="12">
        <v>1</v>
      </c>
      <c r="B6689" s="11" t="str">
        <f t="shared" si="371"/>
        <v>Общий расчет. Анализ даты. Анализ даты. Символические звезды. Демон пустоты. Нет</v>
      </c>
      <c r="C6689" s="11" t="str">
        <f>IFERROR(VLOOKUP(I6689,lvl_1[],2,FALSE),"Нет")</f>
        <v>Общий расчет</v>
      </c>
      <c r="D6689" s="11" t="str">
        <f>IFERROR(VLOOKUP(Rule!J6689,lvl_2[],2,FALSE),"Нет")</f>
        <v>Анализ даты</v>
      </c>
      <c r="E6689" s="11" t="str">
        <f>IFERROR(VLOOKUP(Rule!K6689,lvl_3[],2,FALSE),"Нет")</f>
        <v>Анализ даты</v>
      </c>
      <c r="F6689" s="11" t="str">
        <f>IFERROR(INDEX(lvl_4[],MATCH(L6689,lvl_4[ID],0),MATCH(TEXT(K6689,"##0"),lvl_4[#Headers],0)),"Нет")</f>
        <v>Символические звезды</v>
      </c>
      <c r="G6689" s="11" t="str">
        <f>IFERROR(INDEX(lvl_5[],MATCH(M6689,lvl_5[ID],0),MATCH(_xlfn.CONCAT(TEXT(K6689,"##0"),"_",TEXT(L6689,"##0")),lvl_5[#Headers],0)),"Нет")</f>
        <v>Демон пустоты</v>
      </c>
      <c r="H6689" s="11" t="str">
        <f>IFERROR(INDEX(lvl_6[],MATCH(N6689,lvl_6[ID],0),MATCH(_xlfn.CONCAT(K6689,"_",L6689,"_",M6689),lvl_6[#Headers],0)),"Нет")</f>
        <v>Нет</v>
      </c>
      <c r="I6689" s="12">
        <v>1</v>
      </c>
      <c r="J6689" s="12">
        <v>4</v>
      </c>
      <c r="K6689" s="12">
        <v>1</v>
      </c>
      <c r="L6689" s="12">
        <v>5</v>
      </c>
      <c r="M6689" s="12">
        <v>26</v>
      </c>
      <c r="N6689" s="12">
        <v>2365</v>
      </c>
      <c r="O6689" s="12">
        <f>COUNTIF($P$2:P6689,P6689)</f>
        <v>1</v>
      </c>
      <c r="P6689" s="12" t="str">
        <f t="shared" si="372"/>
        <v>14105262365</v>
      </c>
      <c r="Q6689" s="12" t="str">
        <f t="shared" si="373"/>
        <v>141052623650001</v>
      </c>
      <c r="R6689" s="20" t="s">
        <v>4917</v>
      </c>
      <c r="AB6689" s="12" t="s">
        <v>903</v>
      </c>
      <c r="AD6689" s="12" t="s">
        <v>869</v>
      </c>
      <c r="AP6689" s="12" t="s">
        <v>100</v>
      </c>
      <c r="AR6689" s="12" t="s">
        <v>100</v>
      </c>
      <c r="BN6689" s="12">
        <v>1</v>
      </c>
      <c r="BP6689" s="12" t="s">
        <v>3807</v>
      </c>
      <c r="BR6689" s="9" t="s">
        <v>100</v>
      </c>
      <c r="BS6689" s="9" t="s">
        <v>100</v>
      </c>
      <c r="BT6689" s="9" t="s">
        <v>5096</v>
      </c>
      <c r="BU6689" s="9" t="s">
        <v>5097</v>
      </c>
      <c r="BV6689" s="9" t="s">
        <v>100</v>
      </c>
      <c r="BW6689" s="9" t="s">
        <v>100</v>
      </c>
      <c r="BX6689" s="9" t="s">
        <v>100</v>
      </c>
      <c r="BY6689" s="9" t="s">
        <v>100</v>
      </c>
    </row>
    <row r="6690" spans="1:77" ht="45" x14ac:dyDescent="0.25">
      <c r="A6690" s="12">
        <v>1</v>
      </c>
      <c r="B6690" s="11" t="str">
        <f t="shared" si="371"/>
        <v>Общий расчет. Анализ даты. Анализ даты. Символические звезды. Демон пустоты. Нет</v>
      </c>
      <c r="C6690" s="11" t="str">
        <f>IFERROR(VLOOKUP(I6690,lvl_1[],2,FALSE),"Нет")</f>
        <v>Общий расчет</v>
      </c>
      <c r="D6690" s="11" t="str">
        <f>IFERROR(VLOOKUP(Rule!J6690,lvl_2[],2,FALSE),"Нет")</f>
        <v>Анализ даты</v>
      </c>
      <c r="E6690" s="11" t="str">
        <f>IFERROR(VLOOKUP(Rule!K6690,lvl_3[],2,FALSE),"Нет")</f>
        <v>Анализ даты</v>
      </c>
      <c r="F6690" s="11" t="str">
        <f>IFERROR(INDEX(lvl_4[],MATCH(L6690,lvl_4[ID],0),MATCH(TEXT(K6690,"##0"),lvl_4[#Headers],0)),"Нет")</f>
        <v>Символические звезды</v>
      </c>
      <c r="G6690" s="11" t="str">
        <f>IFERROR(INDEX(lvl_5[],MATCH(M6690,lvl_5[ID],0),MATCH(_xlfn.CONCAT(TEXT(K6690,"##0"),"_",TEXT(L6690,"##0")),lvl_5[#Headers],0)),"Нет")</f>
        <v>Демон пустоты</v>
      </c>
      <c r="H6690" s="11" t="str">
        <f>IFERROR(INDEX(lvl_6[],MATCH(N6690,lvl_6[ID],0),MATCH(_xlfn.CONCAT(K6690,"_",L6690,"_",M6690),lvl_6[#Headers],0)),"Нет")</f>
        <v>Нет</v>
      </c>
      <c r="I6690" s="12">
        <v>1</v>
      </c>
      <c r="J6690" s="12">
        <v>4</v>
      </c>
      <c r="K6690" s="12">
        <v>1</v>
      </c>
      <c r="L6690" s="12">
        <v>5</v>
      </c>
      <c r="M6690" s="12">
        <v>26</v>
      </c>
      <c r="N6690" s="12">
        <v>2366</v>
      </c>
      <c r="O6690" s="12">
        <f>COUNTIF($P$2:P6690,P6690)</f>
        <v>1</v>
      </c>
      <c r="P6690" s="12" t="str">
        <f t="shared" si="372"/>
        <v>14105262366</v>
      </c>
      <c r="Q6690" s="12" t="str">
        <f t="shared" si="373"/>
        <v>141052623660001</v>
      </c>
      <c r="R6690" s="20" t="s">
        <v>4918</v>
      </c>
      <c r="AB6690" s="12" t="s">
        <v>903</v>
      </c>
      <c r="AD6690" s="12" t="s">
        <v>867</v>
      </c>
      <c r="AP6690" s="12" t="s">
        <v>100</v>
      </c>
      <c r="AR6690" s="12" t="s">
        <v>100</v>
      </c>
      <c r="BN6690" s="12">
        <v>1</v>
      </c>
      <c r="BP6690" s="12" t="s">
        <v>3807</v>
      </c>
      <c r="BR6690" s="9" t="s">
        <v>100</v>
      </c>
      <c r="BS6690" s="9" t="s">
        <v>100</v>
      </c>
      <c r="BT6690" s="9" t="s">
        <v>5096</v>
      </c>
      <c r="BU6690" s="9" t="s">
        <v>5093</v>
      </c>
      <c r="BV6690" s="9" t="s">
        <v>100</v>
      </c>
      <c r="BW6690" s="9" t="s">
        <v>100</v>
      </c>
      <c r="BX6690" s="9" t="s">
        <v>100</v>
      </c>
      <c r="BY6690" s="9" t="s">
        <v>100</v>
      </c>
    </row>
    <row r="6691" spans="1:77" ht="45" x14ac:dyDescent="0.25">
      <c r="A6691" s="12">
        <v>1</v>
      </c>
      <c r="B6691" s="11" t="str">
        <f t="shared" si="371"/>
        <v>Общий расчет. Анализ даты. Анализ даты. Символические звезды. Демон пустоты. Нет</v>
      </c>
      <c r="C6691" s="11" t="str">
        <f>IFERROR(VLOOKUP(I6691,lvl_1[],2,FALSE),"Нет")</f>
        <v>Общий расчет</v>
      </c>
      <c r="D6691" s="11" t="str">
        <f>IFERROR(VLOOKUP(Rule!J6691,lvl_2[],2,FALSE),"Нет")</f>
        <v>Анализ даты</v>
      </c>
      <c r="E6691" s="11" t="str">
        <f>IFERROR(VLOOKUP(Rule!K6691,lvl_3[],2,FALSE),"Нет")</f>
        <v>Анализ даты</v>
      </c>
      <c r="F6691" s="11" t="str">
        <f>IFERROR(INDEX(lvl_4[],MATCH(L6691,lvl_4[ID],0),MATCH(TEXT(K6691,"##0"),lvl_4[#Headers],0)),"Нет")</f>
        <v>Символические звезды</v>
      </c>
      <c r="G6691" s="11" t="str">
        <f>IFERROR(INDEX(lvl_5[],MATCH(M6691,lvl_5[ID],0),MATCH(_xlfn.CONCAT(TEXT(K6691,"##0"),"_",TEXT(L6691,"##0")),lvl_5[#Headers],0)),"Нет")</f>
        <v>Демон пустоты</v>
      </c>
      <c r="H6691" s="11" t="str">
        <f>IFERROR(INDEX(lvl_6[],MATCH(N6691,lvl_6[ID],0),MATCH(_xlfn.CONCAT(K6691,"_",L6691,"_",M6691),lvl_6[#Headers],0)),"Нет")</f>
        <v>Нет</v>
      </c>
      <c r="I6691" s="12">
        <v>1</v>
      </c>
      <c r="J6691" s="12">
        <v>4</v>
      </c>
      <c r="K6691" s="12">
        <v>1</v>
      </c>
      <c r="L6691" s="12">
        <v>5</v>
      </c>
      <c r="M6691" s="12">
        <v>26</v>
      </c>
      <c r="N6691" s="12">
        <v>2367</v>
      </c>
      <c r="O6691" s="12">
        <f>COUNTIF($P$2:P6691,P6691)</f>
        <v>1</v>
      </c>
      <c r="P6691" s="12" t="str">
        <f t="shared" si="372"/>
        <v>14105262367</v>
      </c>
      <c r="Q6691" s="12" t="str">
        <f t="shared" si="373"/>
        <v>141052623670001</v>
      </c>
      <c r="R6691" s="20" t="s">
        <v>4919</v>
      </c>
      <c r="AB6691" s="12" t="s">
        <v>903</v>
      </c>
      <c r="AD6691" s="12" t="s">
        <v>865</v>
      </c>
      <c r="AP6691" s="12" t="s">
        <v>100</v>
      </c>
      <c r="AR6691" s="12" t="s">
        <v>100</v>
      </c>
      <c r="BN6691" s="12">
        <v>1</v>
      </c>
      <c r="BP6691" s="12" t="s">
        <v>3807</v>
      </c>
      <c r="BR6691" s="9" t="s">
        <v>100</v>
      </c>
      <c r="BS6691" s="9" t="s">
        <v>100</v>
      </c>
      <c r="BT6691" s="9" t="s">
        <v>5096</v>
      </c>
      <c r="BU6691" s="9" t="s">
        <v>5108</v>
      </c>
      <c r="BV6691" s="9" t="s">
        <v>100</v>
      </c>
      <c r="BW6691" s="9" t="s">
        <v>100</v>
      </c>
      <c r="BX6691" s="9" t="s">
        <v>100</v>
      </c>
      <c r="BY6691" s="9" t="s">
        <v>100</v>
      </c>
    </row>
    <row r="6692" spans="1:77" ht="45" x14ac:dyDescent="0.25">
      <c r="A6692" s="12">
        <v>1</v>
      </c>
      <c r="B6692" s="11" t="str">
        <f t="shared" si="371"/>
        <v>Общий расчет. Анализ даты. Анализ даты. Символические звезды. Демон пустоты. Нет</v>
      </c>
      <c r="C6692" s="11" t="str">
        <f>IFERROR(VLOOKUP(I6692,lvl_1[],2,FALSE),"Нет")</f>
        <v>Общий расчет</v>
      </c>
      <c r="D6692" s="11" t="str">
        <f>IFERROR(VLOOKUP(Rule!J6692,lvl_2[],2,FALSE),"Нет")</f>
        <v>Анализ даты</v>
      </c>
      <c r="E6692" s="11" t="str">
        <f>IFERROR(VLOOKUP(Rule!K6692,lvl_3[],2,FALSE),"Нет")</f>
        <v>Анализ даты</v>
      </c>
      <c r="F6692" s="11" t="str">
        <f>IFERROR(INDEX(lvl_4[],MATCH(L6692,lvl_4[ID],0),MATCH(TEXT(K6692,"##0"),lvl_4[#Headers],0)),"Нет")</f>
        <v>Символические звезды</v>
      </c>
      <c r="G6692" s="11" t="str">
        <f>IFERROR(INDEX(lvl_5[],MATCH(M6692,lvl_5[ID],0),MATCH(_xlfn.CONCAT(TEXT(K6692,"##0"),"_",TEXT(L6692,"##0")),lvl_5[#Headers],0)),"Нет")</f>
        <v>Демон пустоты</v>
      </c>
      <c r="H6692" s="11" t="str">
        <f>IFERROR(INDEX(lvl_6[],MATCH(N6692,lvl_6[ID],0),MATCH(_xlfn.CONCAT(K6692,"_",L6692,"_",M6692),lvl_6[#Headers],0)),"Нет")</f>
        <v>Нет</v>
      </c>
      <c r="I6692" s="12">
        <v>1</v>
      </c>
      <c r="J6692" s="12">
        <v>4</v>
      </c>
      <c r="K6692" s="12">
        <v>1</v>
      </c>
      <c r="L6692" s="12">
        <v>5</v>
      </c>
      <c r="M6692" s="12">
        <v>26</v>
      </c>
      <c r="N6692" s="12">
        <v>2368</v>
      </c>
      <c r="O6692" s="12">
        <f>COUNTIF($P$2:P6692,P6692)</f>
        <v>1</v>
      </c>
      <c r="P6692" s="12" t="str">
        <f t="shared" si="372"/>
        <v>14105262368</v>
      </c>
      <c r="Q6692" s="12" t="str">
        <f t="shared" si="373"/>
        <v>141052623680001</v>
      </c>
      <c r="R6692" s="20" t="s">
        <v>4920</v>
      </c>
      <c r="AB6692" s="12" t="s">
        <v>903</v>
      </c>
      <c r="AD6692" s="12" t="s">
        <v>863</v>
      </c>
      <c r="AP6692" s="12" t="s">
        <v>100</v>
      </c>
      <c r="AR6692" s="12" t="s">
        <v>100</v>
      </c>
      <c r="BN6692" s="12">
        <v>1</v>
      </c>
      <c r="BP6692" s="12" t="s">
        <v>3807</v>
      </c>
      <c r="BR6692" s="9" t="s">
        <v>100</v>
      </c>
      <c r="BS6692" s="9" t="s">
        <v>100</v>
      </c>
      <c r="BT6692" s="9" t="s">
        <v>5096</v>
      </c>
      <c r="BU6692" s="9" t="s">
        <v>5106</v>
      </c>
      <c r="BV6692" s="9" t="s">
        <v>100</v>
      </c>
      <c r="BW6692" s="9" t="s">
        <v>100</v>
      </c>
      <c r="BX6692" s="9" t="s">
        <v>100</v>
      </c>
      <c r="BY6692" s="9" t="s">
        <v>100</v>
      </c>
    </row>
    <row r="6693" spans="1:77" ht="45" x14ac:dyDescent="0.25">
      <c r="A6693" s="12">
        <v>1</v>
      </c>
      <c r="B6693" s="11" t="str">
        <f t="shared" ref="B6693:B6756" si="374">_xlfn.CONCAT(C6693,". ", D6693,". ", E6693,". ", F6693,". ", G6693,". ", H6693)</f>
        <v>Общий расчет. Анализ даты. Анализ даты. Символические звезды. Демон пустоты. Нет</v>
      </c>
      <c r="C6693" s="11" t="str">
        <f>IFERROR(VLOOKUP(I6693,lvl_1[],2,FALSE),"Нет")</f>
        <v>Общий расчет</v>
      </c>
      <c r="D6693" s="11" t="str">
        <f>IFERROR(VLOOKUP(Rule!J6693,lvl_2[],2,FALSE),"Нет")</f>
        <v>Анализ даты</v>
      </c>
      <c r="E6693" s="11" t="str">
        <f>IFERROR(VLOOKUP(Rule!K6693,lvl_3[],2,FALSE),"Нет")</f>
        <v>Анализ даты</v>
      </c>
      <c r="F6693" s="11" t="str">
        <f>IFERROR(INDEX(lvl_4[],MATCH(L6693,lvl_4[ID],0),MATCH(TEXT(K6693,"##0"),lvl_4[#Headers],0)),"Нет")</f>
        <v>Символические звезды</v>
      </c>
      <c r="G6693" s="11" t="str">
        <f>IFERROR(INDEX(lvl_5[],MATCH(M6693,lvl_5[ID],0),MATCH(_xlfn.CONCAT(TEXT(K6693,"##0"),"_",TEXT(L6693,"##0")),lvl_5[#Headers],0)),"Нет")</f>
        <v>Демон пустоты</v>
      </c>
      <c r="H6693" s="11" t="str">
        <f>IFERROR(INDEX(lvl_6[],MATCH(N6693,lvl_6[ID],0),MATCH(_xlfn.CONCAT(K6693,"_",L6693,"_",M6693),lvl_6[#Headers],0)),"Нет")</f>
        <v>Нет</v>
      </c>
      <c r="I6693" s="12">
        <v>1</v>
      </c>
      <c r="J6693" s="12">
        <v>4</v>
      </c>
      <c r="K6693" s="12">
        <v>1</v>
      </c>
      <c r="L6693" s="12">
        <v>5</v>
      </c>
      <c r="M6693" s="12">
        <v>26</v>
      </c>
      <c r="N6693" s="12">
        <v>2369</v>
      </c>
      <c r="O6693" s="12">
        <f>COUNTIF($P$2:P6693,P6693)</f>
        <v>1</v>
      </c>
      <c r="P6693" s="12" t="str">
        <f t="shared" ref="P6693:P6756" si="375">_xlfn.CONCAT(I6693,
J6693,
K6693,
IF(LEN(L6693)=1,_xlfn.CONCAT(0,L6693),L6693),
IF(LEN(M6693)=1,_xlfn.CONCAT(0,M6693),M6693),
IF(LEN(N6693)=1,_xlfn.CONCAT(0,N6693),N6693))</f>
        <v>14105262369</v>
      </c>
      <c r="Q6693" s="12" t="str">
        <f t="shared" ref="Q6693:Q6756" si="376">_xlfn.CONCAT(I6693,
J6693,
K6693,
IF(LEN(L6693)=1,_xlfn.CONCAT(0,L6693),L6693),
IF(LEN(M6693)=1,_xlfn.CONCAT(0,M6693),M6693),
IF(LEN(N6693)=1,_xlfn.CONCAT(0,N6693),N6693),
IF(LEN(O6693)=1,_xlfn.CONCAT("000",O6693),IF(LEN(O6693)=2,_xlfn.CONCAT("00",O6693),IF(LEN(O6693)=3,_xlfn.CONCAT(0,O6693),O6693))))</f>
        <v>141052623690001</v>
      </c>
      <c r="R6693" s="20" t="s">
        <v>4921</v>
      </c>
      <c r="AB6693" s="12" t="s">
        <v>903</v>
      </c>
      <c r="AD6693" s="12" t="s">
        <v>861</v>
      </c>
      <c r="AP6693" s="12" t="s">
        <v>100</v>
      </c>
      <c r="AR6693" s="12" t="s">
        <v>100</v>
      </c>
      <c r="BN6693" s="12">
        <v>1</v>
      </c>
      <c r="BP6693" s="12" t="s">
        <v>3807</v>
      </c>
      <c r="BR6693" s="9" t="s">
        <v>100</v>
      </c>
      <c r="BS6693" s="9" t="s">
        <v>100</v>
      </c>
      <c r="BT6693" s="9" t="s">
        <v>5096</v>
      </c>
      <c r="BU6693" s="9" t="s">
        <v>5092</v>
      </c>
      <c r="BV6693" s="9" t="s">
        <v>100</v>
      </c>
      <c r="BW6693" s="9" t="s">
        <v>100</v>
      </c>
      <c r="BX6693" s="9" t="s">
        <v>100</v>
      </c>
      <c r="BY6693" s="9" t="s">
        <v>100</v>
      </c>
    </row>
    <row r="6694" spans="1:77" ht="45" x14ac:dyDescent="0.25">
      <c r="A6694" s="12">
        <v>1</v>
      </c>
      <c r="B6694" s="11" t="str">
        <f t="shared" si="374"/>
        <v>Общий расчет. Анализ даты. Анализ даты. Символические звезды. Демон пустоты. Нет</v>
      </c>
      <c r="C6694" s="11" t="str">
        <f>IFERROR(VLOOKUP(I6694,lvl_1[],2,FALSE),"Нет")</f>
        <v>Общий расчет</v>
      </c>
      <c r="D6694" s="11" t="str">
        <f>IFERROR(VLOOKUP(Rule!J6694,lvl_2[],2,FALSE),"Нет")</f>
        <v>Анализ даты</v>
      </c>
      <c r="E6694" s="11" t="str">
        <f>IFERROR(VLOOKUP(Rule!K6694,lvl_3[],2,FALSE),"Нет")</f>
        <v>Анализ даты</v>
      </c>
      <c r="F6694" s="11" t="str">
        <f>IFERROR(INDEX(lvl_4[],MATCH(L6694,lvl_4[ID],0),MATCH(TEXT(K6694,"##0"),lvl_4[#Headers],0)),"Нет")</f>
        <v>Символические звезды</v>
      </c>
      <c r="G6694" s="11" t="str">
        <f>IFERROR(INDEX(lvl_5[],MATCH(M6694,lvl_5[ID],0),MATCH(_xlfn.CONCAT(TEXT(K6694,"##0"),"_",TEXT(L6694,"##0")),lvl_5[#Headers],0)),"Нет")</f>
        <v>Демон пустоты</v>
      </c>
      <c r="H6694" s="11" t="str">
        <f>IFERROR(INDEX(lvl_6[],MATCH(N6694,lvl_6[ID],0),MATCH(_xlfn.CONCAT(K6694,"_",L6694,"_",M6694),lvl_6[#Headers],0)),"Нет")</f>
        <v>Нет</v>
      </c>
      <c r="I6694" s="12">
        <v>1</v>
      </c>
      <c r="J6694" s="12">
        <v>4</v>
      </c>
      <c r="K6694" s="12">
        <v>1</v>
      </c>
      <c r="L6694" s="12">
        <v>5</v>
      </c>
      <c r="M6694" s="12">
        <v>26</v>
      </c>
      <c r="N6694" s="12">
        <v>2370</v>
      </c>
      <c r="O6694" s="12">
        <f>COUNTIF($P$2:P6694,P6694)</f>
        <v>1</v>
      </c>
      <c r="P6694" s="12" t="str">
        <f t="shared" si="375"/>
        <v>14105262370</v>
      </c>
      <c r="Q6694" s="12" t="str">
        <f t="shared" si="376"/>
        <v>141052623700001</v>
      </c>
      <c r="R6694" s="20" t="s">
        <v>4922</v>
      </c>
      <c r="AB6694" s="12" t="s">
        <v>905</v>
      </c>
      <c r="AD6694" s="12" t="s">
        <v>860</v>
      </c>
      <c r="AP6694" s="12" t="s">
        <v>100</v>
      </c>
      <c r="AR6694" s="12" t="s">
        <v>100</v>
      </c>
      <c r="BN6694" s="12">
        <v>1</v>
      </c>
      <c r="BP6694" s="12" t="s">
        <v>3807</v>
      </c>
      <c r="BR6694" s="9" t="s">
        <v>100</v>
      </c>
      <c r="BS6694" s="9" t="s">
        <v>100</v>
      </c>
      <c r="BT6694" s="9" t="s">
        <v>5098</v>
      </c>
      <c r="BU6694" s="9" t="s">
        <v>5103</v>
      </c>
      <c r="BV6694" s="9" t="s">
        <v>100</v>
      </c>
      <c r="BW6694" s="9" t="s">
        <v>100</v>
      </c>
      <c r="BX6694" s="9" t="s">
        <v>100</v>
      </c>
      <c r="BY6694" s="9" t="s">
        <v>100</v>
      </c>
    </row>
    <row r="6695" spans="1:77" ht="45" x14ac:dyDescent="0.25">
      <c r="A6695" s="12">
        <v>1</v>
      </c>
      <c r="B6695" s="11" t="str">
        <f t="shared" si="374"/>
        <v>Общий расчет. Анализ даты. Анализ даты. Символические звезды. Демон пустоты. Нет</v>
      </c>
      <c r="C6695" s="11" t="str">
        <f>IFERROR(VLOOKUP(I6695,lvl_1[],2,FALSE),"Нет")</f>
        <v>Общий расчет</v>
      </c>
      <c r="D6695" s="11" t="str">
        <f>IFERROR(VLOOKUP(Rule!J6695,lvl_2[],2,FALSE),"Нет")</f>
        <v>Анализ даты</v>
      </c>
      <c r="E6695" s="11" t="str">
        <f>IFERROR(VLOOKUP(Rule!K6695,lvl_3[],2,FALSE),"Нет")</f>
        <v>Анализ даты</v>
      </c>
      <c r="F6695" s="11" t="str">
        <f>IFERROR(INDEX(lvl_4[],MATCH(L6695,lvl_4[ID],0),MATCH(TEXT(K6695,"##0"),lvl_4[#Headers],0)),"Нет")</f>
        <v>Символические звезды</v>
      </c>
      <c r="G6695" s="11" t="str">
        <f>IFERROR(INDEX(lvl_5[],MATCH(M6695,lvl_5[ID],0),MATCH(_xlfn.CONCAT(TEXT(K6695,"##0"),"_",TEXT(L6695,"##0")),lvl_5[#Headers],0)),"Нет")</f>
        <v>Демон пустоты</v>
      </c>
      <c r="H6695" s="11" t="str">
        <f>IFERROR(INDEX(lvl_6[],MATCH(N6695,lvl_6[ID],0),MATCH(_xlfn.CONCAT(K6695,"_",L6695,"_",M6695),lvl_6[#Headers],0)),"Нет")</f>
        <v>Нет</v>
      </c>
      <c r="I6695" s="12">
        <v>1</v>
      </c>
      <c r="J6695" s="12">
        <v>4</v>
      </c>
      <c r="K6695" s="12">
        <v>1</v>
      </c>
      <c r="L6695" s="12">
        <v>5</v>
      </c>
      <c r="M6695" s="12">
        <v>26</v>
      </c>
      <c r="N6695" s="12">
        <v>2371</v>
      </c>
      <c r="O6695" s="12">
        <f>COUNTIF($P$2:P6695,P6695)</f>
        <v>1</v>
      </c>
      <c r="P6695" s="12" t="str">
        <f t="shared" si="375"/>
        <v>14105262371</v>
      </c>
      <c r="Q6695" s="12" t="str">
        <f t="shared" si="376"/>
        <v>141052623710001</v>
      </c>
      <c r="R6695" s="20" t="s">
        <v>4923</v>
      </c>
      <c r="AB6695" s="12" t="s">
        <v>905</v>
      </c>
      <c r="AD6695" s="12" t="s">
        <v>870</v>
      </c>
      <c r="AP6695" s="12" t="s">
        <v>100</v>
      </c>
      <c r="AR6695" s="12" t="s">
        <v>100</v>
      </c>
      <c r="BN6695" s="12">
        <v>1</v>
      </c>
      <c r="BP6695" s="12" t="s">
        <v>3807</v>
      </c>
      <c r="BR6695" s="9" t="s">
        <v>100</v>
      </c>
      <c r="BS6695" s="9" t="s">
        <v>100</v>
      </c>
      <c r="BT6695" s="9" t="s">
        <v>5098</v>
      </c>
      <c r="BU6695" s="9" t="s">
        <v>5099</v>
      </c>
      <c r="BV6695" s="9" t="s">
        <v>100</v>
      </c>
      <c r="BW6695" s="9" t="s">
        <v>100</v>
      </c>
      <c r="BX6695" s="9" t="s">
        <v>100</v>
      </c>
      <c r="BY6695" s="9" t="s">
        <v>100</v>
      </c>
    </row>
    <row r="6696" spans="1:77" ht="45" x14ac:dyDescent="0.25">
      <c r="A6696" s="12">
        <v>1</v>
      </c>
      <c r="B6696" s="11" t="str">
        <f t="shared" si="374"/>
        <v>Общий расчет. Анализ даты. Анализ даты. Символические звезды. Демон пустоты. Нет</v>
      </c>
      <c r="C6696" s="11" t="str">
        <f>IFERROR(VLOOKUP(I6696,lvl_1[],2,FALSE),"Нет")</f>
        <v>Общий расчет</v>
      </c>
      <c r="D6696" s="11" t="str">
        <f>IFERROR(VLOOKUP(Rule!J6696,lvl_2[],2,FALSE),"Нет")</f>
        <v>Анализ даты</v>
      </c>
      <c r="E6696" s="11" t="str">
        <f>IFERROR(VLOOKUP(Rule!K6696,lvl_3[],2,FALSE),"Нет")</f>
        <v>Анализ даты</v>
      </c>
      <c r="F6696" s="11" t="str">
        <f>IFERROR(INDEX(lvl_4[],MATCH(L6696,lvl_4[ID],0),MATCH(TEXT(K6696,"##0"),lvl_4[#Headers],0)),"Нет")</f>
        <v>Символические звезды</v>
      </c>
      <c r="G6696" s="11" t="str">
        <f>IFERROR(INDEX(lvl_5[],MATCH(M6696,lvl_5[ID],0),MATCH(_xlfn.CONCAT(TEXT(K6696,"##0"),"_",TEXT(L6696,"##0")),lvl_5[#Headers],0)),"Нет")</f>
        <v>Демон пустоты</v>
      </c>
      <c r="H6696" s="11" t="str">
        <f>IFERROR(INDEX(lvl_6[],MATCH(N6696,lvl_6[ID],0),MATCH(_xlfn.CONCAT(K6696,"_",L6696,"_",M6696),lvl_6[#Headers],0)),"Нет")</f>
        <v>Нет</v>
      </c>
      <c r="I6696" s="12">
        <v>1</v>
      </c>
      <c r="J6696" s="12">
        <v>4</v>
      </c>
      <c r="K6696" s="12">
        <v>1</v>
      </c>
      <c r="L6696" s="12">
        <v>5</v>
      </c>
      <c r="M6696" s="12">
        <v>26</v>
      </c>
      <c r="N6696" s="12">
        <v>2372</v>
      </c>
      <c r="O6696" s="12">
        <f>COUNTIF($P$2:P6696,P6696)</f>
        <v>1</v>
      </c>
      <c r="P6696" s="12" t="str">
        <f t="shared" si="375"/>
        <v>14105262372</v>
      </c>
      <c r="Q6696" s="12" t="str">
        <f t="shared" si="376"/>
        <v>141052623720001</v>
      </c>
      <c r="R6696" s="20" t="s">
        <v>4924</v>
      </c>
      <c r="AB6696" s="12" t="s">
        <v>905</v>
      </c>
      <c r="AD6696" s="12" t="s">
        <v>868</v>
      </c>
      <c r="AP6696" s="12" t="s">
        <v>100</v>
      </c>
      <c r="AR6696" s="12" t="s">
        <v>100</v>
      </c>
      <c r="BN6696" s="12">
        <v>1</v>
      </c>
      <c r="BP6696" s="12" t="s">
        <v>3807</v>
      </c>
      <c r="BR6696" s="9" t="s">
        <v>100</v>
      </c>
      <c r="BS6696" s="9" t="s">
        <v>100</v>
      </c>
      <c r="BT6696" s="9" t="s">
        <v>5098</v>
      </c>
      <c r="BU6696" s="9" t="s">
        <v>5110</v>
      </c>
      <c r="BV6696" s="9" t="s">
        <v>100</v>
      </c>
      <c r="BW6696" s="9" t="s">
        <v>100</v>
      </c>
      <c r="BX6696" s="9" t="s">
        <v>100</v>
      </c>
      <c r="BY6696" s="9" t="s">
        <v>100</v>
      </c>
    </row>
    <row r="6697" spans="1:77" ht="45" x14ac:dyDescent="0.25">
      <c r="A6697" s="12">
        <v>1</v>
      </c>
      <c r="B6697" s="11" t="str">
        <f t="shared" si="374"/>
        <v>Общий расчет. Анализ даты. Анализ даты. Символические звезды. Демон пустоты. Нет</v>
      </c>
      <c r="C6697" s="11" t="str">
        <f>IFERROR(VLOOKUP(I6697,lvl_1[],2,FALSE),"Нет")</f>
        <v>Общий расчет</v>
      </c>
      <c r="D6697" s="11" t="str">
        <f>IFERROR(VLOOKUP(Rule!J6697,lvl_2[],2,FALSE),"Нет")</f>
        <v>Анализ даты</v>
      </c>
      <c r="E6697" s="11" t="str">
        <f>IFERROR(VLOOKUP(Rule!K6697,lvl_3[],2,FALSE),"Нет")</f>
        <v>Анализ даты</v>
      </c>
      <c r="F6697" s="11" t="str">
        <f>IFERROR(INDEX(lvl_4[],MATCH(L6697,lvl_4[ID],0),MATCH(TEXT(K6697,"##0"),lvl_4[#Headers],0)),"Нет")</f>
        <v>Символические звезды</v>
      </c>
      <c r="G6697" s="11" t="str">
        <f>IFERROR(INDEX(lvl_5[],MATCH(M6697,lvl_5[ID],0),MATCH(_xlfn.CONCAT(TEXT(K6697,"##0"),"_",TEXT(L6697,"##0")),lvl_5[#Headers],0)),"Нет")</f>
        <v>Демон пустоты</v>
      </c>
      <c r="H6697" s="11" t="str">
        <f>IFERROR(INDEX(lvl_6[],MATCH(N6697,lvl_6[ID],0),MATCH(_xlfn.CONCAT(K6697,"_",L6697,"_",M6697),lvl_6[#Headers],0)),"Нет")</f>
        <v>Нет</v>
      </c>
      <c r="I6697" s="12">
        <v>1</v>
      </c>
      <c r="J6697" s="12">
        <v>4</v>
      </c>
      <c r="K6697" s="12">
        <v>1</v>
      </c>
      <c r="L6697" s="12">
        <v>5</v>
      </c>
      <c r="M6697" s="12">
        <v>26</v>
      </c>
      <c r="N6697" s="12">
        <v>2373</v>
      </c>
      <c r="O6697" s="12">
        <f>COUNTIF($P$2:P6697,P6697)</f>
        <v>1</v>
      </c>
      <c r="P6697" s="12" t="str">
        <f t="shared" si="375"/>
        <v>14105262373</v>
      </c>
      <c r="Q6697" s="12" t="str">
        <f t="shared" si="376"/>
        <v>141052623730001</v>
      </c>
      <c r="R6697" s="20" t="s">
        <v>4925</v>
      </c>
      <c r="AB6697" s="12" t="s">
        <v>905</v>
      </c>
      <c r="AD6697" s="12" t="s">
        <v>866</v>
      </c>
      <c r="AP6697" s="12" t="s">
        <v>100</v>
      </c>
      <c r="AR6697" s="12" t="s">
        <v>100</v>
      </c>
      <c r="BN6697" s="12">
        <v>1</v>
      </c>
      <c r="BP6697" s="12" t="s">
        <v>3807</v>
      </c>
      <c r="BR6697" s="9" t="s">
        <v>100</v>
      </c>
      <c r="BS6697" s="9" t="s">
        <v>100</v>
      </c>
      <c r="BT6697" s="9" t="s">
        <v>5098</v>
      </c>
      <c r="BU6697" s="9" t="s">
        <v>5109</v>
      </c>
      <c r="BV6697" s="9" t="s">
        <v>100</v>
      </c>
      <c r="BW6697" s="9" t="s">
        <v>100</v>
      </c>
      <c r="BX6697" s="9" t="s">
        <v>100</v>
      </c>
      <c r="BY6697" s="9" t="s">
        <v>100</v>
      </c>
    </row>
    <row r="6698" spans="1:77" ht="45" x14ac:dyDescent="0.25">
      <c r="A6698" s="12">
        <v>1</v>
      </c>
      <c r="B6698" s="11" t="str">
        <f t="shared" si="374"/>
        <v>Общий расчет. Анализ даты. Анализ даты. Символические звезды. Демон пустоты. Нет</v>
      </c>
      <c r="C6698" s="11" t="str">
        <f>IFERROR(VLOOKUP(I6698,lvl_1[],2,FALSE),"Нет")</f>
        <v>Общий расчет</v>
      </c>
      <c r="D6698" s="11" t="str">
        <f>IFERROR(VLOOKUP(Rule!J6698,lvl_2[],2,FALSE),"Нет")</f>
        <v>Анализ даты</v>
      </c>
      <c r="E6698" s="11" t="str">
        <f>IFERROR(VLOOKUP(Rule!K6698,lvl_3[],2,FALSE),"Нет")</f>
        <v>Анализ даты</v>
      </c>
      <c r="F6698" s="11" t="str">
        <f>IFERROR(INDEX(lvl_4[],MATCH(L6698,lvl_4[ID],0),MATCH(TEXT(K6698,"##0"),lvl_4[#Headers],0)),"Нет")</f>
        <v>Символические звезды</v>
      </c>
      <c r="G6698" s="11" t="str">
        <f>IFERROR(INDEX(lvl_5[],MATCH(M6698,lvl_5[ID],0),MATCH(_xlfn.CONCAT(TEXT(K6698,"##0"),"_",TEXT(L6698,"##0")),lvl_5[#Headers],0)),"Нет")</f>
        <v>Демон пустоты</v>
      </c>
      <c r="H6698" s="11" t="str">
        <f>IFERROR(INDEX(lvl_6[],MATCH(N6698,lvl_6[ID],0),MATCH(_xlfn.CONCAT(K6698,"_",L6698,"_",M6698),lvl_6[#Headers],0)),"Нет")</f>
        <v>Нет</v>
      </c>
      <c r="I6698" s="12">
        <v>1</v>
      </c>
      <c r="J6698" s="12">
        <v>4</v>
      </c>
      <c r="K6698" s="12">
        <v>1</v>
      </c>
      <c r="L6698" s="12">
        <v>5</v>
      </c>
      <c r="M6698" s="12">
        <v>26</v>
      </c>
      <c r="N6698" s="12">
        <v>2374</v>
      </c>
      <c r="O6698" s="12">
        <f>COUNTIF($P$2:P6698,P6698)</f>
        <v>1</v>
      </c>
      <c r="P6698" s="12" t="str">
        <f t="shared" si="375"/>
        <v>14105262374</v>
      </c>
      <c r="Q6698" s="12" t="str">
        <f t="shared" si="376"/>
        <v>141052623740001</v>
      </c>
      <c r="R6698" s="20" t="s">
        <v>4926</v>
      </c>
      <c r="AB6698" s="12" t="s">
        <v>905</v>
      </c>
      <c r="AD6698" s="12" t="s">
        <v>864</v>
      </c>
      <c r="AP6698" s="12" t="s">
        <v>100</v>
      </c>
      <c r="AR6698" s="12" t="s">
        <v>100</v>
      </c>
      <c r="BN6698" s="12">
        <v>1</v>
      </c>
      <c r="BP6698" s="12" t="s">
        <v>3807</v>
      </c>
      <c r="BR6698" s="9" t="s">
        <v>100</v>
      </c>
      <c r="BS6698" s="9" t="s">
        <v>100</v>
      </c>
      <c r="BT6698" s="9" t="s">
        <v>5098</v>
      </c>
      <c r="BU6698" s="9" t="s">
        <v>5107</v>
      </c>
      <c r="BV6698" s="9" t="s">
        <v>100</v>
      </c>
      <c r="BW6698" s="9" t="s">
        <v>100</v>
      </c>
      <c r="BX6698" s="9" t="s">
        <v>100</v>
      </c>
      <c r="BY6698" s="9" t="s">
        <v>100</v>
      </c>
    </row>
    <row r="6699" spans="1:77" ht="45" x14ac:dyDescent="0.25">
      <c r="A6699" s="12">
        <v>1</v>
      </c>
      <c r="B6699" s="11" t="str">
        <f t="shared" si="374"/>
        <v>Общий расчет. Анализ даты. Анализ даты. Символические звезды. Демон пустоты. Нет</v>
      </c>
      <c r="C6699" s="11" t="str">
        <f>IFERROR(VLOOKUP(I6699,lvl_1[],2,FALSE),"Нет")</f>
        <v>Общий расчет</v>
      </c>
      <c r="D6699" s="11" t="str">
        <f>IFERROR(VLOOKUP(Rule!J6699,lvl_2[],2,FALSE),"Нет")</f>
        <v>Анализ даты</v>
      </c>
      <c r="E6699" s="11" t="str">
        <f>IFERROR(VLOOKUP(Rule!K6699,lvl_3[],2,FALSE),"Нет")</f>
        <v>Анализ даты</v>
      </c>
      <c r="F6699" s="11" t="str">
        <f>IFERROR(INDEX(lvl_4[],MATCH(L6699,lvl_4[ID],0),MATCH(TEXT(K6699,"##0"),lvl_4[#Headers],0)),"Нет")</f>
        <v>Символические звезды</v>
      </c>
      <c r="G6699" s="11" t="str">
        <f>IFERROR(INDEX(lvl_5[],MATCH(M6699,lvl_5[ID],0),MATCH(_xlfn.CONCAT(TEXT(K6699,"##0"),"_",TEXT(L6699,"##0")),lvl_5[#Headers],0)),"Нет")</f>
        <v>Демон пустоты</v>
      </c>
      <c r="H6699" s="11" t="str">
        <f>IFERROR(INDEX(lvl_6[],MATCH(N6699,lvl_6[ID],0),MATCH(_xlfn.CONCAT(K6699,"_",L6699,"_",M6699),lvl_6[#Headers],0)),"Нет")</f>
        <v>Нет</v>
      </c>
      <c r="I6699" s="12">
        <v>1</v>
      </c>
      <c r="J6699" s="12">
        <v>4</v>
      </c>
      <c r="K6699" s="12">
        <v>1</v>
      </c>
      <c r="L6699" s="12">
        <v>5</v>
      </c>
      <c r="M6699" s="12">
        <v>26</v>
      </c>
      <c r="N6699" s="12">
        <v>2375</v>
      </c>
      <c r="O6699" s="12">
        <f>COUNTIF($P$2:P6699,P6699)</f>
        <v>1</v>
      </c>
      <c r="P6699" s="12" t="str">
        <f t="shared" si="375"/>
        <v>14105262375</v>
      </c>
      <c r="Q6699" s="12" t="str">
        <f t="shared" si="376"/>
        <v>141052623750001</v>
      </c>
      <c r="R6699" s="20" t="s">
        <v>4927</v>
      </c>
      <c r="AB6699" s="12" t="s">
        <v>905</v>
      </c>
      <c r="AD6699" s="12" t="s">
        <v>862</v>
      </c>
      <c r="AP6699" s="12" t="s">
        <v>100</v>
      </c>
      <c r="AR6699" s="12" t="s">
        <v>100</v>
      </c>
      <c r="BN6699" s="12">
        <v>1</v>
      </c>
      <c r="BP6699" s="12" t="s">
        <v>3807</v>
      </c>
      <c r="BR6699" s="9" t="s">
        <v>100</v>
      </c>
      <c r="BS6699" s="9" t="s">
        <v>100</v>
      </c>
      <c r="BT6699" s="9" t="s">
        <v>5098</v>
      </c>
      <c r="BU6699" s="9" t="s">
        <v>5105</v>
      </c>
      <c r="BV6699" s="9" t="s">
        <v>100</v>
      </c>
      <c r="BW6699" s="9" t="s">
        <v>100</v>
      </c>
      <c r="BX6699" s="9" t="s">
        <v>100</v>
      </c>
      <c r="BY6699" s="9" t="s">
        <v>100</v>
      </c>
    </row>
    <row r="6700" spans="1:77" ht="45" x14ac:dyDescent="0.25">
      <c r="A6700" s="12">
        <v>1</v>
      </c>
      <c r="B6700" s="11" t="str">
        <f t="shared" si="374"/>
        <v>Общий расчет. Анализ даты. Анализ даты. Символические звезды. Демон пустоты. Нет</v>
      </c>
      <c r="C6700" s="11" t="str">
        <f>IFERROR(VLOOKUP(I6700,lvl_1[],2,FALSE),"Нет")</f>
        <v>Общий расчет</v>
      </c>
      <c r="D6700" s="11" t="str">
        <f>IFERROR(VLOOKUP(Rule!J6700,lvl_2[],2,FALSE),"Нет")</f>
        <v>Анализ даты</v>
      </c>
      <c r="E6700" s="11" t="str">
        <f>IFERROR(VLOOKUP(Rule!K6700,lvl_3[],2,FALSE),"Нет")</f>
        <v>Анализ даты</v>
      </c>
      <c r="F6700" s="11" t="str">
        <f>IFERROR(INDEX(lvl_4[],MATCH(L6700,lvl_4[ID],0),MATCH(TEXT(K6700,"##0"),lvl_4[#Headers],0)),"Нет")</f>
        <v>Символические звезды</v>
      </c>
      <c r="G6700" s="11" t="str">
        <f>IFERROR(INDEX(lvl_5[],MATCH(M6700,lvl_5[ID],0),MATCH(_xlfn.CONCAT(TEXT(K6700,"##0"),"_",TEXT(L6700,"##0")),lvl_5[#Headers],0)),"Нет")</f>
        <v>Демон пустоты</v>
      </c>
      <c r="H6700" s="11" t="str">
        <f>IFERROR(INDEX(lvl_6[],MATCH(N6700,lvl_6[ID],0),MATCH(_xlfn.CONCAT(K6700,"_",L6700,"_",M6700),lvl_6[#Headers],0)),"Нет")</f>
        <v>Нет</v>
      </c>
      <c r="I6700" s="12">
        <v>1</v>
      </c>
      <c r="J6700" s="12">
        <v>4</v>
      </c>
      <c r="K6700" s="12">
        <v>1</v>
      </c>
      <c r="L6700" s="12">
        <v>5</v>
      </c>
      <c r="M6700" s="12">
        <v>26</v>
      </c>
      <c r="N6700" s="12">
        <v>2376</v>
      </c>
      <c r="O6700" s="12">
        <f>COUNTIF($P$2:P6700,P6700)</f>
        <v>1</v>
      </c>
      <c r="P6700" s="12" t="str">
        <f t="shared" si="375"/>
        <v>14105262376</v>
      </c>
      <c r="Q6700" s="12" t="str">
        <f t="shared" si="376"/>
        <v>141052623760001</v>
      </c>
      <c r="R6700" s="20" t="s">
        <v>4928</v>
      </c>
      <c r="AB6700" s="12" t="s">
        <v>907</v>
      </c>
      <c r="AD6700" s="12" t="s">
        <v>861</v>
      </c>
      <c r="AP6700" s="12" t="s">
        <v>100</v>
      </c>
      <c r="AR6700" s="12" t="s">
        <v>100</v>
      </c>
      <c r="BN6700" s="12">
        <v>1</v>
      </c>
      <c r="BP6700" s="12" t="s">
        <v>3807</v>
      </c>
      <c r="BR6700" s="9" t="s">
        <v>100</v>
      </c>
      <c r="BS6700" s="9" t="s">
        <v>100</v>
      </c>
      <c r="BT6700" s="9" t="s">
        <v>5100</v>
      </c>
      <c r="BU6700" s="9" t="s">
        <v>5092</v>
      </c>
      <c r="BV6700" s="9" t="s">
        <v>100</v>
      </c>
      <c r="BW6700" s="9" t="s">
        <v>100</v>
      </c>
      <c r="BX6700" s="9" t="s">
        <v>100</v>
      </c>
      <c r="BY6700" s="9" t="s">
        <v>100</v>
      </c>
    </row>
    <row r="6701" spans="1:77" ht="45" x14ac:dyDescent="0.25">
      <c r="A6701" s="12">
        <v>1</v>
      </c>
      <c r="B6701" s="11" t="str">
        <f t="shared" si="374"/>
        <v>Общий расчет. Анализ даты. Анализ даты. Символические звезды. Демон пустоты. Нет</v>
      </c>
      <c r="C6701" s="11" t="str">
        <f>IFERROR(VLOOKUP(I6701,lvl_1[],2,FALSE),"Нет")</f>
        <v>Общий расчет</v>
      </c>
      <c r="D6701" s="11" t="str">
        <f>IFERROR(VLOOKUP(Rule!J6701,lvl_2[],2,FALSE),"Нет")</f>
        <v>Анализ даты</v>
      </c>
      <c r="E6701" s="11" t="str">
        <f>IFERROR(VLOOKUP(Rule!K6701,lvl_3[],2,FALSE),"Нет")</f>
        <v>Анализ даты</v>
      </c>
      <c r="F6701" s="11" t="str">
        <f>IFERROR(INDEX(lvl_4[],MATCH(L6701,lvl_4[ID],0),MATCH(TEXT(K6701,"##0"),lvl_4[#Headers],0)),"Нет")</f>
        <v>Символические звезды</v>
      </c>
      <c r="G6701" s="11" t="str">
        <f>IFERROR(INDEX(lvl_5[],MATCH(M6701,lvl_5[ID],0),MATCH(_xlfn.CONCAT(TEXT(K6701,"##0"),"_",TEXT(L6701,"##0")),lvl_5[#Headers],0)),"Нет")</f>
        <v>Демон пустоты</v>
      </c>
      <c r="H6701" s="11" t="str">
        <f>IFERROR(INDEX(lvl_6[],MATCH(N6701,lvl_6[ID],0),MATCH(_xlfn.CONCAT(K6701,"_",L6701,"_",M6701),lvl_6[#Headers],0)),"Нет")</f>
        <v>Нет</v>
      </c>
      <c r="I6701" s="12">
        <v>1</v>
      </c>
      <c r="J6701" s="12">
        <v>4</v>
      </c>
      <c r="K6701" s="12">
        <v>1</v>
      </c>
      <c r="L6701" s="12">
        <v>5</v>
      </c>
      <c r="M6701" s="12">
        <v>26</v>
      </c>
      <c r="N6701" s="12">
        <v>2377</v>
      </c>
      <c r="O6701" s="12">
        <f>COUNTIF($P$2:P6701,P6701)</f>
        <v>1</v>
      </c>
      <c r="P6701" s="12" t="str">
        <f t="shared" si="375"/>
        <v>14105262377</v>
      </c>
      <c r="Q6701" s="12" t="str">
        <f t="shared" si="376"/>
        <v>141052623770001</v>
      </c>
      <c r="R6701" s="20" t="s">
        <v>4929</v>
      </c>
      <c r="AB6701" s="12" t="s">
        <v>907</v>
      </c>
      <c r="AD6701" s="12" t="s">
        <v>859</v>
      </c>
      <c r="AP6701" s="12" t="s">
        <v>100</v>
      </c>
      <c r="AR6701" s="12" t="s">
        <v>100</v>
      </c>
      <c r="BN6701" s="12">
        <v>1</v>
      </c>
      <c r="BP6701" s="12" t="s">
        <v>3807</v>
      </c>
      <c r="BR6701" s="9" t="s">
        <v>100</v>
      </c>
      <c r="BS6701" s="9" t="s">
        <v>100</v>
      </c>
      <c r="BT6701" s="9" t="s">
        <v>5100</v>
      </c>
      <c r="BU6701" s="9" t="s">
        <v>5101</v>
      </c>
      <c r="BV6701" s="9" t="s">
        <v>100</v>
      </c>
      <c r="BW6701" s="9" t="s">
        <v>100</v>
      </c>
      <c r="BX6701" s="9" t="s">
        <v>100</v>
      </c>
      <c r="BY6701" s="9" t="s">
        <v>100</v>
      </c>
    </row>
    <row r="6702" spans="1:77" ht="45" x14ac:dyDescent="0.25">
      <c r="A6702" s="12">
        <v>1</v>
      </c>
      <c r="B6702" s="11" t="str">
        <f t="shared" si="374"/>
        <v>Общий расчет. Анализ даты. Анализ даты. Символические звезды. Демон пустоты. Нет</v>
      </c>
      <c r="C6702" s="11" t="str">
        <f>IFERROR(VLOOKUP(I6702,lvl_1[],2,FALSE),"Нет")</f>
        <v>Общий расчет</v>
      </c>
      <c r="D6702" s="11" t="str">
        <f>IFERROR(VLOOKUP(Rule!J6702,lvl_2[],2,FALSE),"Нет")</f>
        <v>Анализ даты</v>
      </c>
      <c r="E6702" s="11" t="str">
        <f>IFERROR(VLOOKUP(Rule!K6702,lvl_3[],2,FALSE),"Нет")</f>
        <v>Анализ даты</v>
      </c>
      <c r="F6702" s="11" t="str">
        <f>IFERROR(INDEX(lvl_4[],MATCH(L6702,lvl_4[ID],0),MATCH(TEXT(K6702,"##0"),lvl_4[#Headers],0)),"Нет")</f>
        <v>Символические звезды</v>
      </c>
      <c r="G6702" s="11" t="str">
        <f>IFERROR(INDEX(lvl_5[],MATCH(M6702,lvl_5[ID],0),MATCH(_xlfn.CONCAT(TEXT(K6702,"##0"),"_",TEXT(L6702,"##0")),lvl_5[#Headers],0)),"Нет")</f>
        <v>Демон пустоты</v>
      </c>
      <c r="H6702" s="11" t="str">
        <f>IFERROR(INDEX(lvl_6[],MATCH(N6702,lvl_6[ID],0),MATCH(_xlfn.CONCAT(K6702,"_",L6702,"_",M6702),lvl_6[#Headers],0)),"Нет")</f>
        <v>Нет</v>
      </c>
      <c r="I6702" s="12">
        <v>1</v>
      </c>
      <c r="J6702" s="12">
        <v>4</v>
      </c>
      <c r="K6702" s="12">
        <v>1</v>
      </c>
      <c r="L6702" s="12">
        <v>5</v>
      </c>
      <c r="M6702" s="12">
        <v>26</v>
      </c>
      <c r="N6702" s="12">
        <v>2378</v>
      </c>
      <c r="O6702" s="12">
        <f>COUNTIF($P$2:P6702,P6702)</f>
        <v>1</v>
      </c>
      <c r="P6702" s="12" t="str">
        <f t="shared" si="375"/>
        <v>14105262378</v>
      </c>
      <c r="Q6702" s="12" t="str">
        <f t="shared" si="376"/>
        <v>141052623780001</v>
      </c>
      <c r="R6702" s="20" t="s">
        <v>4930</v>
      </c>
      <c r="AB6702" s="12" t="s">
        <v>907</v>
      </c>
      <c r="AD6702" s="12" t="s">
        <v>869</v>
      </c>
      <c r="AP6702" s="12" t="s">
        <v>100</v>
      </c>
      <c r="AR6702" s="12" t="s">
        <v>100</v>
      </c>
      <c r="BN6702" s="12">
        <v>1</v>
      </c>
      <c r="BP6702" s="12" t="s">
        <v>3807</v>
      </c>
      <c r="BR6702" s="9" t="s">
        <v>100</v>
      </c>
      <c r="BS6702" s="9" t="s">
        <v>100</v>
      </c>
      <c r="BT6702" s="9" t="s">
        <v>5100</v>
      </c>
      <c r="BU6702" s="9" t="s">
        <v>5097</v>
      </c>
      <c r="BV6702" s="9" t="s">
        <v>100</v>
      </c>
      <c r="BW6702" s="9" t="s">
        <v>100</v>
      </c>
      <c r="BX6702" s="9" t="s">
        <v>100</v>
      </c>
      <c r="BY6702" s="9" t="s">
        <v>100</v>
      </c>
    </row>
    <row r="6703" spans="1:77" ht="45" x14ac:dyDescent="0.25">
      <c r="A6703" s="12">
        <v>1</v>
      </c>
      <c r="B6703" s="11" t="str">
        <f t="shared" si="374"/>
        <v>Общий расчет. Анализ даты. Анализ даты. Символические звезды. Демон пустоты. Нет</v>
      </c>
      <c r="C6703" s="11" t="str">
        <f>IFERROR(VLOOKUP(I6703,lvl_1[],2,FALSE),"Нет")</f>
        <v>Общий расчет</v>
      </c>
      <c r="D6703" s="11" t="str">
        <f>IFERROR(VLOOKUP(Rule!J6703,lvl_2[],2,FALSE),"Нет")</f>
        <v>Анализ даты</v>
      </c>
      <c r="E6703" s="11" t="str">
        <f>IFERROR(VLOOKUP(Rule!K6703,lvl_3[],2,FALSE),"Нет")</f>
        <v>Анализ даты</v>
      </c>
      <c r="F6703" s="11" t="str">
        <f>IFERROR(INDEX(lvl_4[],MATCH(L6703,lvl_4[ID],0),MATCH(TEXT(K6703,"##0"),lvl_4[#Headers],0)),"Нет")</f>
        <v>Символические звезды</v>
      </c>
      <c r="G6703" s="11" t="str">
        <f>IFERROR(INDEX(lvl_5[],MATCH(M6703,lvl_5[ID],0),MATCH(_xlfn.CONCAT(TEXT(K6703,"##0"),"_",TEXT(L6703,"##0")),lvl_5[#Headers],0)),"Нет")</f>
        <v>Демон пустоты</v>
      </c>
      <c r="H6703" s="11" t="str">
        <f>IFERROR(INDEX(lvl_6[],MATCH(N6703,lvl_6[ID],0),MATCH(_xlfn.CONCAT(K6703,"_",L6703,"_",M6703),lvl_6[#Headers],0)),"Нет")</f>
        <v>Нет</v>
      </c>
      <c r="I6703" s="12">
        <v>1</v>
      </c>
      <c r="J6703" s="12">
        <v>4</v>
      </c>
      <c r="K6703" s="12">
        <v>1</v>
      </c>
      <c r="L6703" s="12">
        <v>5</v>
      </c>
      <c r="M6703" s="12">
        <v>26</v>
      </c>
      <c r="N6703" s="12">
        <v>2379</v>
      </c>
      <c r="O6703" s="12">
        <f>COUNTIF($P$2:P6703,P6703)</f>
        <v>1</v>
      </c>
      <c r="P6703" s="12" t="str">
        <f t="shared" si="375"/>
        <v>14105262379</v>
      </c>
      <c r="Q6703" s="12" t="str">
        <f t="shared" si="376"/>
        <v>141052623790001</v>
      </c>
      <c r="R6703" s="20" t="s">
        <v>4931</v>
      </c>
      <c r="AB6703" s="12" t="s">
        <v>907</v>
      </c>
      <c r="AD6703" s="12" t="s">
        <v>867</v>
      </c>
      <c r="AP6703" s="12" t="s">
        <v>100</v>
      </c>
      <c r="AR6703" s="12" t="s">
        <v>100</v>
      </c>
      <c r="BN6703" s="12">
        <v>1</v>
      </c>
      <c r="BP6703" s="12" t="s">
        <v>3807</v>
      </c>
      <c r="BR6703" s="9" t="s">
        <v>100</v>
      </c>
      <c r="BS6703" s="9" t="s">
        <v>100</v>
      </c>
      <c r="BT6703" s="9" t="s">
        <v>5100</v>
      </c>
      <c r="BU6703" s="9" t="s">
        <v>5093</v>
      </c>
      <c r="BV6703" s="9" t="s">
        <v>100</v>
      </c>
      <c r="BW6703" s="9" t="s">
        <v>100</v>
      </c>
      <c r="BX6703" s="9" t="s">
        <v>100</v>
      </c>
      <c r="BY6703" s="9" t="s">
        <v>100</v>
      </c>
    </row>
    <row r="6704" spans="1:77" ht="45" x14ac:dyDescent="0.25">
      <c r="A6704" s="12">
        <v>1</v>
      </c>
      <c r="B6704" s="11" t="str">
        <f t="shared" si="374"/>
        <v>Общий расчет. Анализ даты. Анализ даты. Символические звезды. Демон пустоты. Нет</v>
      </c>
      <c r="C6704" s="11" t="str">
        <f>IFERROR(VLOOKUP(I6704,lvl_1[],2,FALSE),"Нет")</f>
        <v>Общий расчет</v>
      </c>
      <c r="D6704" s="11" t="str">
        <f>IFERROR(VLOOKUP(Rule!J6704,lvl_2[],2,FALSE),"Нет")</f>
        <v>Анализ даты</v>
      </c>
      <c r="E6704" s="11" t="str">
        <f>IFERROR(VLOOKUP(Rule!K6704,lvl_3[],2,FALSE),"Нет")</f>
        <v>Анализ даты</v>
      </c>
      <c r="F6704" s="11" t="str">
        <f>IFERROR(INDEX(lvl_4[],MATCH(L6704,lvl_4[ID],0),MATCH(TEXT(K6704,"##0"),lvl_4[#Headers],0)),"Нет")</f>
        <v>Символические звезды</v>
      </c>
      <c r="G6704" s="11" t="str">
        <f>IFERROR(INDEX(lvl_5[],MATCH(M6704,lvl_5[ID],0),MATCH(_xlfn.CONCAT(TEXT(K6704,"##0"),"_",TEXT(L6704,"##0")),lvl_5[#Headers],0)),"Нет")</f>
        <v>Демон пустоты</v>
      </c>
      <c r="H6704" s="11" t="str">
        <f>IFERROR(INDEX(lvl_6[],MATCH(N6704,lvl_6[ID],0),MATCH(_xlfn.CONCAT(K6704,"_",L6704,"_",M6704),lvl_6[#Headers],0)),"Нет")</f>
        <v>Нет</v>
      </c>
      <c r="I6704" s="12">
        <v>1</v>
      </c>
      <c r="J6704" s="12">
        <v>4</v>
      </c>
      <c r="K6704" s="12">
        <v>1</v>
      </c>
      <c r="L6704" s="12">
        <v>5</v>
      </c>
      <c r="M6704" s="12">
        <v>26</v>
      </c>
      <c r="N6704" s="12">
        <v>2380</v>
      </c>
      <c r="O6704" s="12">
        <f>COUNTIF($P$2:P6704,P6704)</f>
        <v>1</v>
      </c>
      <c r="P6704" s="12" t="str">
        <f t="shared" si="375"/>
        <v>14105262380</v>
      </c>
      <c r="Q6704" s="12" t="str">
        <f t="shared" si="376"/>
        <v>141052623800001</v>
      </c>
      <c r="R6704" s="20" t="s">
        <v>4932</v>
      </c>
      <c r="AB6704" s="12" t="s">
        <v>907</v>
      </c>
      <c r="AD6704" s="12" t="s">
        <v>865</v>
      </c>
      <c r="AP6704" s="12" t="s">
        <v>100</v>
      </c>
      <c r="AR6704" s="12" t="s">
        <v>100</v>
      </c>
      <c r="BN6704" s="12">
        <v>1</v>
      </c>
      <c r="BP6704" s="12" t="s">
        <v>3807</v>
      </c>
      <c r="BR6704" s="9" t="s">
        <v>100</v>
      </c>
      <c r="BS6704" s="9" t="s">
        <v>100</v>
      </c>
      <c r="BT6704" s="9" t="s">
        <v>5100</v>
      </c>
      <c r="BU6704" s="9" t="s">
        <v>5108</v>
      </c>
      <c r="BV6704" s="9" t="s">
        <v>100</v>
      </c>
      <c r="BW6704" s="9" t="s">
        <v>100</v>
      </c>
      <c r="BX6704" s="9" t="s">
        <v>100</v>
      </c>
      <c r="BY6704" s="9" t="s">
        <v>100</v>
      </c>
    </row>
    <row r="6705" spans="1:77" ht="45" x14ac:dyDescent="0.25">
      <c r="A6705" s="12">
        <v>1</v>
      </c>
      <c r="B6705" s="11" t="str">
        <f t="shared" si="374"/>
        <v>Общий расчет. Анализ даты. Анализ даты. Символические звезды. Демон пустоты. Нет</v>
      </c>
      <c r="C6705" s="11" t="str">
        <f>IFERROR(VLOOKUP(I6705,lvl_1[],2,FALSE),"Нет")</f>
        <v>Общий расчет</v>
      </c>
      <c r="D6705" s="11" t="str">
        <f>IFERROR(VLOOKUP(Rule!J6705,lvl_2[],2,FALSE),"Нет")</f>
        <v>Анализ даты</v>
      </c>
      <c r="E6705" s="11" t="str">
        <f>IFERROR(VLOOKUP(Rule!K6705,lvl_3[],2,FALSE),"Нет")</f>
        <v>Анализ даты</v>
      </c>
      <c r="F6705" s="11" t="str">
        <f>IFERROR(INDEX(lvl_4[],MATCH(L6705,lvl_4[ID],0),MATCH(TEXT(K6705,"##0"),lvl_4[#Headers],0)),"Нет")</f>
        <v>Символические звезды</v>
      </c>
      <c r="G6705" s="11" t="str">
        <f>IFERROR(INDEX(lvl_5[],MATCH(M6705,lvl_5[ID],0),MATCH(_xlfn.CONCAT(TEXT(K6705,"##0"),"_",TEXT(L6705,"##0")),lvl_5[#Headers],0)),"Нет")</f>
        <v>Демон пустоты</v>
      </c>
      <c r="H6705" s="11" t="str">
        <f>IFERROR(INDEX(lvl_6[],MATCH(N6705,lvl_6[ID],0),MATCH(_xlfn.CONCAT(K6705,"_",L6705,"_",M6705),lvl_6[#Headers],0)),"Нет")</f>
        <v>Нет</v>
      </c>
      <c r="I6705" s="12">
        <v>1</v>
      </c>
      <c r="J6705" s="12">
        <v>4</v>
      </c>
      <c r="K6705" s="12">
        <v>1</v>
      </c>
      <c r="L6705" s="12">
        <v>5</v>
      </c>
      <c r="M6705" s="12">
        <v>26</v>
      </c>
      <c r="N6705" s="12">
        <v>2381</v>
      </c>
      <c r="O6705" s="12">
        <f>COUNTIF($P$2:P6705,P6705)</f>
        <v>1</v>
      </c>
      <c r="P6705" s="12" t="str">
        <f t="shared" si="375"/>
        <v>14105262381</v>
      </c>
      <c r="Q6705" s="12" t="str">
        <f t="shared" si="376"/>
        <v>141052623810001</v>
      </c>
      <c r="R6705" s="20" t="s">
        <v>4933</v>
      </c>
      <c r="AB6705" s="12" t="s">
        <v>907</v>
      </c>
      <c r="AD6705" s="12" t="s">
        <v>863</v>
      </c>
      <c r="AP6705" s="12" t="s">
        <v>100</v>
      </c>
      <c r="AR6705" s="12" t="s">
        <v>100</v>
      </c>
      <c r="BN6705" s="12">
        <v>1</v>
      </c>
      <c r="BP6705" s="12" t="s">
        <v>3807</v>
      </c>
      <c r="BR6705" s="9" t="s">
        <v>100</v>
      </c>
      <c r="BS6705" s="9" t="s">
        <v>100</v>
      </c>
      <c r="BT6705" s="9" t="s">
        <v>5100</v>
      </c>
      <c r="BU6705" s="9" t="s">
        <v>5106</v>
      </c>
      <c r="BV6705" s="9" t="s">
        <v>100</v>
      </c>
      <c r="BW6705" s="9" t="s">
        <v>100</v>
      </c>
      <c r="BX6705" s="9" t="s">
        <v>100</v>
      </c>
      <c r="BY6705" s="9" t="s">
        <v>100</v>
      </c>
    </row>
    <row r="6706" spans="1:77" ht="45" x14ac:dyDescent="0.25">
      <c r="A6706" s="12">
        <v>1</v>
      </c>
      <c r="B6706" s="11" t="str">
        <f t="shared" si="374"/>
        <v>Общий расчет. Анализ даты. Анализ даты. Символические звезды. Демон пустоты. Нет</v>
      </c>
      <c r="C6706" s="11" t="str">
        <f>IFERROR(VLOOKUP(I6706,lvl_1[],2,FALSE),"Нет")</f>
        <v>Общий расчет</v>
      </c>
      <c r="D6706" s="11" t="str">
        <f>IFERROR(VLOOKUP(Rule!J6706,lvl_2[],2,FALSE),"Нет")</f>
        <v>Анализ даты</v>
      </c>
      <c r="E6706" s="11" t="str">
        <f>IFERROR(VLOOKUP(Rule!K6706,lvl_3[],2,FALSE),"Нет")</f>
        <v>Анализ даты</v>
      </c>
      <c r="F6706" s="11" t="str">
        <f>IFERROR(INDEX(lvl_4[],MATCH(L6706,lvl_4[ID],0),MATCH(TEXT(K6706,"##0"),lvl_4[#Headers],0)),"Нет")</f>
        <v>Символические звезды</v>
      </c>
      <c r="G6706" s="11" t="str">
        <f>IFERROR(INDEX(lvl_5[],MATCH(M6706,lvl_5[ID],0),MATCH(_xlfn.CONCAT(TEXT(K6706,"##0"),"_",TEXT(L6706,"##0")),lvl_5[#Headers],0)),"Нет")</f>
        <v>Демон пустоты</v>
      </c>
      <c r="H6706" s="11" t="str">
        <f>IFERROR(INDEX(lvl_6[],MATCH(N6706,lvl_6[ID],0),MATCH(_xlfn.CONCAT(K6706,"_",L6706,"_",M6706),lvl_6[#Headers],0)),"Нет")</f>
        <v>Нет</v>
      </c>
      <c r="I6706" s="12">
        <v>1</v>
      </c>
      <c r="J6706" s="12">
        <v>4</v>
      </c>
      <c r="K6706" s="12">
        <v>1</v>
      </c>
      <c r="L6706" s="12">
        <v>5</v>
      </c>
      <c r="M6706" s="12">
        <v>26</v>
      </c>
      <c r="N6706" s="12">
        <v>2382</v>
      </c>
      <c r="O6706" s="12">
        <f>COUNTIF($P$2:P6706,P6706)</f>
        <v>1</v>
      </c>
      <c r="P6706" s="12" t="str">
        <f t="shared" si="375"/>
        <v>14105262382</v>
      </c>
      <c r="Q6706" s="12" t="str">
        <f t="shared" si="376"/>
        <v>141052623820001</v>
      </c>
      <c r="R6706" s="20" t="s">
        <v>4934</v>
      </c>
      <c r="AB6706" s="12" t="s">
        <v>908</v>
      </c>
      <c r="AD6706" s="12" t="s">
        <v>862</v>
      </c>
      <c r="AP6706" s="12" t="s">
        <v>100</v>
      </c>
      <c r="AR6706" s="12" t="s">
        <v>100</v>
      </c>
      <c r="BN6706" s="12">
        <v>1</v>
      </c>
      <c r="BP6706" s="12" t="s">
        <v>3807</v>
      </c>
      <c r="BR6706" s="9" t="s">
        <v>100</v>
      </c>
      <c r="BS6706" s="9" t="s">
        <v>100</v>
      </c>
      <c r="BT6706" s="9" t="s">
        <v>5113</v>
      </c>
      <c r="BU6706" s="9" t="s">
        <v>5105</v>
      </c>
      <c r="BV6706" s="9" t="s">
        <v>100</v>
      </c>
      <c r="BW6706" s="9" t="s">
        <v>100</v>
      </c>
      <c r="BX6706" s="9" t="s">
        <v>100</v>
      </c>
      <c r="BY6706" s="9" t="s">
        <v>100</v>
      </c>
    </row>
    <row r="6707" spans="1:77" ht="45" x14ac:dyDescent="0.25">
      <c r="A6707" s="12">
        <v>1</v>
      </c>
      <c r="B6707" s="11" t="str">
        <f t="shared" si="374"/>
        <v>Общий расчет. Анализ даты. Анализ даты. Символические звезды. Демон пустоты. Нет</v>
      </c>
      <c r="C6707" s="11" t="str">
        <f>IFERROR(VLOOKUP(I6707,lvl_1[],2,FALSE),"Нет")</f>
        <v>Общий расчет</v>
      </c>
      <c r="D6707" s="11" t="str">
        <f>IFERROR(VLOOKUP(Rule!J6707,lvl_2[],2,FALSE),"Нет")</f>
        <v>Анализ даты</v>
      </c>
      <c r="E6707" s="11" t="str">
        <f>IFERROR(VLOOKUP(Rule!K6707,lvl_3[],2,FALSE),"Нет")</f>
        <v>Анализ даты</v>
      </c>
      <c r="F6707" s="11" t="str">
        <f>IFERROR(INDEX(lvl_4[],MATCH(L6707,lvl_4[ID],0),MATCH(TEXT(K6707,"##0"),lvl_4[#Headers],0)),"Нет")</f>
        <v>Символические звезды</v>
      </c>
      <c r="G6707" s="11" t="str">
        <f>IFERROR(INDEX(lvl_5[],MATCH(M6707,lvl_5[ID],0),MATCH(_xlfn.CONCAT(TEXT(K6707,"##0"),"_",TEXT(L6707,"##0")),lvl_5[#Headers],0)),"Нет")</f>
        <v>Демон пустоты</v>
      </c>
      <c r="H6707" s="11" t="str">
        <f>IFERROR(INDEX(lvl_6[],MATCH(N6707,lvl_6[ID],0),MATCH(_xlfn.CONCAT(K6707,"_",L6707,"_",M6707),lvl_6[#Headers],0)),"Нет")</f>
        <v>Нет</v>
      </c>
      <c r="I6707" s="12">
        <v>1</v>
      </c>
      <c r="J6707" s="12">
        <v>4</v>
      </c>
      <c r="K6707" s="12">
        <v>1</v>
      </c>
      <c r="L6707" s="12">
        <v>5</v>
      </c>
      <c r="M6707" s="12">
        <v>26</v>
      </c>
      <c r="N6707" s="12">
        <v>2383</v>
      </c>
      <c r="O6707" s="12">
        <f>COUNTIF($P$2:P6707,P6707)</f>
        <v>1</v>
      </c>
      <c r="P6707" s="12" t="str">
        <f t="shared" si="375"/>
        <v>14105262383</v>
      </c>
      <c r="Q6707" s="12" t="str">
        <f t="shared" si="376"/>
        <v>141052623830001</v>
      </c>
      <c r="R6707" s="20" t="s">
        <v>4935</v>
      </c>
      <c r="AB6707" s="12" t="s">
        <v>908</v>
      </c>
      <c r="AD6707" s="12" t="s">
        <v>860</v>
      </c>
      <c r="AP6707" s="12" t="s">
        <v>100</v>
      </c>
      <c r="AR6707" s="12" t="s">
        <v>100</v>
      </c>
      <c r="BN6707" s="12">
        <v>1</v>
      </c>
      <c r="BP6707" s="12" t="s">
        <v>3807</v>
      </c>
      <c r="BR6707" s="9" t="s">
        <v>100</v>
      </c>
      <c r="BS6707" s="9" t="s">
        <v>100</v>
      </c>
      <c r="BT6707" s="9" t="s">
        <v>5113</v>
      </c>
      <c r="BU6707" s="9" t="s">
        <v>5103</v>
      </c>
      <c r="BV6707" s="9" t="s">
        <v>100</v>
      </c>
      <c r="BW6707" s="9" t="s">
        <v>100</v>
      </c>
      <c r="BX6707" s="9" t="s">
        <v>100</v>
      </c>
      <c r="BY6707" s="9" t="s">
        <v>100</v>
      </c>
    </row>
    <row r="6708" spans="1:77" ht="45" x14ac:dyDescent="0.25">
      <c r="A6708" s="12">
        <v>1</v>
      </c>
      <c r="B6708" s="11" t="str">
        <f t="shared" si="374"/>
        <v>Общий расчет. Анализ даты. Анализ даты. Символические звезды. Демон пустоты. Нет</v>
      </c>
      <c r="C6708" s="11" t="str">
        <f>IFERROR(VLOOKUP(I6708,lvl_1[],2,FALSE),"Нет")</f>
        <v>Общий расчет</v>
      </c>
      <c r="D6708" s="11" t="str">
        <f>IFERROR(VLOOKUP(Rule!J6708,lvl_2[],2,FALSE),"Нет")</f>
        <v>Анализ даты</v>
      </c>
      <c r="E6708" s="11" t="str">
        <f>IFERROR(VLOOKUP(Rule!K6708,lvl_3[],2,FALSE),"Нет")</f>
        <v>Анализ даты</v>
      </c>
      <c r="F6708" s="11" t="str">
        <f>IFERROR(INDEX(lvl_4[],MATCH(L6708,lvl_4[ID],0),MATCH(TEXT(K6708,"##0"),lvl_4[#Headers],0)),"Нет")</f>
        <v>Символические звезды</v>
      </c>
      <c r="G6708" s="11" t="str">
        <f>IFERROR(INDEX(lvl_5[],MATCH(M6708,lvl_5[ID],0),MATCH(_xlfn.CONCAT(TEXT(K6708,"##0"),"_",TEXT(L6708,"##0")),lvl_5[#Headers],0)),"Нет")</f>
        <v>Демон пустоты</v>
      </c>
      <c r="H6708" s="11" t="str">
        <f>IFERROR(INDEX(lvl_6[],MATCH(N6708,lvl_6[ID],0),MATCH(_xlfn.CONCAT(K6708,"_",L6708,"_",M6708),lvl_6[#Headers],0)),"Нет")</f>
        <v>Нет</v>
      </c>
      <c r="I6708" s="12">
        <v>1</v>
      </c>
      <c r="J6708" s="12">
        <v>4</v>
      </c>
      <c r="K6708" s="12">
        <v>1</v>
      </c>
      <c r="L6708" s="12">
        <v>5</v>
      </c>
      <c r="M6708" s="12">
        <v>26</v>
      </c>
      <c r="N6708" s="12">
        <v>2384</v>
      </c>
      <c r="O6708" s="12">
        <f>COUNTIF($P$2:P6708,P6708)</f>
        <v>1</v>
      </c>
      <c r="P6708" s="12" t="str">
        <f t="shared" si="375"/>
        <v>14105262384</v>
      </c>
      <c r="Q6708" s="12" t="str">
        <f t="shared" si="376"/>
        <v>141052623840001</v>
      </c>
      <c r="R6708" s="20" t="s">
        <v>4936</v>
      </c>
      <c r="AB6708" s="12" t="s">
        <v>908</v>
      </c>
      <c r="AD6708" s="12" t="s">
        <v>870</v>
      </c>
      <c r="AP6708" s="12" t="s">
        <v>100</v>
      </c>
      <c r="AR6708" s="12" t="s">
        <v>100</v>
      </c>
      <c r="BN6708" s="12">
        <v>1</v>
      </c>
      <c r="BP6708" s="12" t="s">
        <v>3807</v>
      </c>
      <c r="BR6708" s="9" t="s">
        <v>100</v>
      </c>
      <c r="BS6708" s="9" t="s">
        <v>100</v>
      </c>
      <c r="BT6708" s="9" t="s">
        <v>5113</v>
      </c>
      <c r="BU6708" s="9" t="s">
        <v>5099</v>
      </c>
      <c r="BV6708" s="9" t="s">
        <v>100</v>
      </c>
      <c r="BW6708" s="9" t="s">
        <v>100</v>
      </c>
      <c r="BX6708" s="9" t="s">
        <v>100</v>
      </c>
      <c r="BY6708" s="9" t="s">
        <v>100</v>
      </c>
    </row>
    <row r="6709" spans="1:77" ht="45" x14ac:dyDescent="0.25">
      <c r="A6709" s="12">
        <v>1</v>
      </c>
      <c r="B6709" s="11" t="str">
        <f t="shared" si="374"/>
        <v>Общий расчет. Анализ даты. Анализ даты. Символические звезды. Демон пустоты. Нет</v>
      </c>
      <c r="C6709" s="11" t="str">
        <f>IFERROR(VLOOKUP(I6709,lvl_1[],2,FALSE),"Нет")</f>
        <v>Общий расчет</v>
      </c>
      <c r="D6709" s="11" t="str">
        <f>IFERROR(VLOOKUP(Rule!J6709,lvl_2[],2,FALSE),"Нет")</f>
        <v>Анализ даты</v>
      </c>
      <c r="E6709" s="11" t="str">
        <f>IFERROR(VLOOKUP(Rule!K6709,lvl_3[],2,FALSE),"Нет")</f>
        <v>Анализ даты</v>
      </c>
      <c r="F6709" s="11" t="str">
        <f>IFERROR(INDEX(lvl_4[],MATCH(L6709,lvl_4[ID],0),MATCH(TEXT(K6709,"##0"),lvl_4[#Headers],0)),"Нет")</f>
        <v>Символические звезды</v>
      </c>
      <c r="G6709" s="11" t="str">
        <f>IFERROR(INDEX(lvl_5[],MATCH(M6709,lvl_5[ID],0),MATCH(_xlfn.CONCAT(TEXT(K6709,"##0"),"_",TEXT(L6709,"##0")),lvl_5[#Headers],0)),"Нет")</f>
        <v>Демон пустоты</v>
      </c>
      <c r="H6709" s="11" t="str">
        <f>IFERROR(INDEX(lvl_6[],MATCH(N6709,lvl_6[ID],0),MATCH(_xlfn.CONCAT(K6709,"_",L6709,"_",M6709),lvl_6[#Headers],0)),"Нет")</f>
        <v>Нет</v>
      </c>
      <c r="I6709" s="12">
        <v>1</v>
      </c>
      <c r="J6709" s="12">
        <v>4</v>
      </c>
      <c r="K6709" s="12">
        <v>1</v>
      </c>
      <c r="L6709" s="12">
        <v>5</v>
      </c>
      <c r="M6709" s="12">
        <v>26</v>
      </c>
      <c r="N6709" s="12">
        <v>2385</v>
      </c>
      <c r="O6709" s="12">
        <f>COUNTIF($P$2:P6709,P6709)</f>
        <v>1</v>
      </c>
      <c r="P6709" s="12" t="str">
        <f t="shared" si="375"/>
        <v>14105262385</v>
      </c>
      <c r="Q6709" s="12" t="str">
        <f t="shared" si="376"/>
        <v>141052623850001</v>
      </c>
      <c r="R6709" s="20" t="s">
        <v>4937</v>
      </c>
      <c r="AB6709" s="12" t="s">
        <v>908</v>
      </c>
      <c r="AD6709" s="12" t="s">
        <v>868</v>
      </c>
      <c r="AP6709" s="12" t="s">
        <v>100</v>
      </c>
      <c r="AR6709" s="12" t="s">
        <v>100</v>
      </c>
      <c r="BN6709" s="12">
        <v>1</v>
      </c>
      <c r="BP6709" s="12" t="s">
        <v>3807</v>
      </c>
      <c r="BR6709" s="9" t="s">
        <v>100</v>
      </c>
      <c r="BS6709" s="9" t="s">
        <v>100</v>
      </c>
      <c r="BT6709" s="9" t="s">
        <v>5113</v>
      </c>
      <c r="BU6709" s="9" t="s">
        <v>5110</v>
      </c>
      <c r="BV6709" s="9" t="s">
        <v>100</v>
      </c>
      <c r="BW6709" s="9" t="s">
        <v>100</v>
      </c>
      <c r="BX6709" s="9" t="s">
        <v>100</v>
      </c>
      <c r="BY6709" s="9" t="s">
        <v>100</v>
      </c>
    </row>
    <row r="6710" spans="1:77" ht="45" x14ac:dyDescent="0.25">
      <c r="A6710" s="12">
        <v>1</v>
      </c>
      <c r="B6710" s="11" t="str">
        <f t="shared" si="374"/>
        <v>Общий расчет. Анализ даты. Анализ даты. Символические звезды. Демон пустоты. Нет</v>
      </c>
      <c r="C6710" s="11" t="str">
        <f>IFERROR(VLOOKUP(I6710,lvl_1[],2,FALSE),"Нет")</f>
        <v>Общий расчет</v>
      </c>
      <c r="D6710" s="11" t="str">
        <f>IFERROR(VLOOKUP(Rule!J6710,lvl_2[],2,FALSE),"Нет")</f>
        <v>Анализ даты</v>
      </c>
      <c r="E6710" s="11" t="str">
        <f>IFERROR(VLOOKUP(Rule!K6710,lvl_3[],2,FALSE),"Нет")</f>
        <v>Анализ даты</v>
      </c>
      <c r="F6710" s="11" t="str">
        <f>IFERROR(INDEX(lvl_4[],MATCH(L6710,lvl_4[ID],0),MATCH(TEXT(K6710,"##0"),lvl_4[#Headers],0)),"Нет")</f>
        <v>Символические звезды</v>
      </c>
      <c r="G6710" s="11" t="str">
        <f>IFERROR(INDEX(lvl_5[],MATCH(M6710,lvl_5[ID],0),MATCH(_xlfn.CONCAT(TEXT(K6710,"##0"),"_",TEXT(L6710,"##0")),lvl_5[#Headers],0)),"Нет")</f>
        <v>Демон пустоты</v>
      </c>
      <c r="H6710" s="11" t="str">
        <f>IFERROR(INDEX(lvl_6[],MATCH(N6710,lvl_6[ID],0),MATCH(_xlfn.CONCAT(K6710,"_",L6710,"_",M6710),lvl_6[#Headers],0)),"Нет")</f>
        <v>Нет</v>
      </c>
      <c r="I6710" s="12">
        <v>1</v>
      </c>
      <c r="J6710" s="12">
        <v>4</v>
      </c>
      <c r="K6710" s="12">
        <v>1</v>
      </c>
      <c r="L6710" s="12">
        <v>5</v>
      </c>
      <c r="M6710" s="12">
        <v>26</v>
      </c>
      <c r="N6710" s="12">
        <v>2386</v>
      </c>
      <c r="O6710" s="12">
        <f>COUNTIF($P$2:P6710,P6710)</f>
        <v>1</v>
      </c>
      <c r="P6710" s="12" t="str">
        <f t="shared" si="375"/>
        <v>14105262386</v>
      </c>
      <c r="Q6710" s="12" t="str">
        <f t="shared" si="376"/>
        <v>141052623860001</v>
      </c>
      <c r="R6710" s="20" t="s">
        <v>4938</v>
      </c>
      <c r="AB6710" s="12" t="s">
        <v>908</v>
      </c>
      <c r="AD6710" s="12" t="s">
        <v>866</v>
      </c>
      <c r="AP6710" s="12" t="s">
        <v>100</v>
      </c>
      <c r="AR6710" s="12" t="s">
        <v>100</v>
      </c>
      <c r="BN6710" s="12">
        <v>1</v>
      </c>
      <c r="BP6710" s="12" t="s">
        <v>3807</v>
      </c>
      <c r="BR6710" s="9" t="s">
        <v>100</v>
      </c>
      <c r="BS6710" s="9" t="s">
        <v>100</v>
      </c>
      <c r="BT6710" s="9" t="s">
        <v>5113</v>
      </c>
      <c r="BU6710" s="9" t="s">
        <v>5109</v>
      </c>
      <c r="BV6710" s="9" t="s">
        <v>100</v>
      </c>
      <c r="BW6710" s="9" t="s">
        <v>100</v>
      </c>
      <c r="BX6710" s="9" t="s">
        <v>100</v>
      </c>
      <c r="BY6710" s="9" t="s">
        <v>100</v>
      </c>
    </row>
    <row r="6711" spans="1:77" ht="45" x14ac:dyDescent="0.25">
      <c r="A6711" s="12">
        <v>1</v>
      </c>
      <c r="B6711" s="11" t="str">
        <f t="shared" si="374"/>
        <v>Общий расчет. Анализ даты. Анализ даты. Символические звезды. Демон пустоты. Нет</v>
      </c>
      <c r="C6711" s="11" t="str">
        <f>IFERROR(VLOOKUP(I6711,lvl_1[],2,FALSE),"Нет")</f>
        <v>Общий расчет</v>
      </c>
      <c r="D6711" s="11" t="str">
        <f>IFERROR(VLOOKUP(Rule!J6711,lvl_2[],2,FALSE),"Нет")</f>
        <v>Анализ даты</v>
      </c>
      <c r="E6711" s="11" t="str">
        <f>IFERROR(VLOOKUP(Rule!K6711,lvl_3[],2,FALSE),"Нет")</f>
        <v>Анализ даты</v>
      </c>
      <c r="F6711" s="11" t="str">
        <f>IFERROR(INDEX(lvl_4[],MATCH(L6711,lvl_4[ID],0),MATCH(TEXT(K6711,"##0"),lvl_4[#Headers],0)),"Нет")</f>
        <v>Символические звезды</v>
      </c>
      <c r="G6711" s="11" t="str">
        <f>IFERROR(INDEX(lvl_5[],MATCH(M6711,lvl_5[ID],0),MATCH(_xlfn.CONCAT(TEXT(K6711,"##0"),"_",TEXT(L6711,"##0")),lvl_5[#Headers],0)),"Нет")</f>
        <v>Демон пустоты</v>
      </c>
      <c r="H6711" s="11" t="str">
        <f>IFERROR(INDEX(lvl_6[],MATCH(N6711,lvl_6[ID],0),MATCH(_xlfn.CONCAT(K6711,"_",L6711,"_",M6711),lvl_6[#Headers],0)),"Нет")</f>
        <v>Нет</v>
      </c>
      <c r="I6711" s="12">
        <v>1</v>
      </c>
      <c r="J6711" s="12">
        <v>4</v>
      </c>
      <c r="K6711" s="12">
        <v>1</v>
      </c>
      <c r="L6711" s="12">
        <v>5</v>
      </c>
      <c r="M6711" s="12">
        <v>26</v>
      </c>
      <c r="N6711" s="12">
        <v>2387</v>
      </c>
      <c r="O6711" s="12">
        <f>COUNTIF($P$2:P6711,P6711)</f>
        <v>1</v>
      </c>
      <c r="P6711" s="12" t="str">
        <f t="shared" si="375"/>
        <v>14105262387</v>
      </c>
      <c r="Q6711" s="12" t="str">
        <f t="shared" si="376"/>
        <v>141052623870001</v>
      </c>
      <c r="R6711" s="20" t="s">
        <v>4939</v>
      </c>
      <c r="AB6711" s="12" t="s">
        <v>908</v>
      </c>
      <c r="AD6711" s="12" t="s">
        <v>864</v>
      </c>
      <c r="AP6711" s="12" t="s">
        <v>100</v>
      </c>
      <c r="AR6711" s="12" t="s">
        <v>100</v>
      </c>
      <c r="BN6711" s="12">
        <v>1</v>
      </c>
      <c r="BP6711" s="12" t="s">
        <v>3807</v>
      </c>
      <c r="BR6711" s="9" t="s">
        <v>100</v>
      </c>
      <c r="BS6711" s="9" t="s">
        <v>100</v>
      </c>
      <c r="BT6711" s="9" t="s">
        <v>5113</v>
      </c>
      <c r="BU6711" s="9" t="s">
        <v>5107</v>
      </c>
      <c r="BV6711" s="9" t="s">
        <v>100</v>
      </c>
      <c r="BW6711" s="9" t="s">
        <v>100</v>
      </c>
      <c r="BX6711" s="9" t="s">
        <v>100</v>
      </c>
      <c r="BY6711" s="9" t="s">
        <v>100</v>
      </c>
    </row>
    <row r="6712" spans="1:77" ht="45" x14ac:dyDescent="0.25">
      <c r="A6712" s="12">
        <v>1</v>
      </c>
      <c r="B6712" s="11" t="str">
        <f t="shared" si="374"/>
        <v>Общий расчет. Анализ даты. Анализ даты. Символические звезды. Демон пустоты. Нет</v>
      </c>
      <c r="C6712" s="11" t="str">
        <f>IFERROR(VLOOKUP(I6712,lvl_1[],2,FALSE),"Нет")</f>
        <v>Общий расчет</v>
      </c>
      <c r="D6712" s="11" t="str">
        <f>IFERROR(VLOOKUP(Rule!J6712,lvl_2[],2,FALSE),"Нет")</f>
        <v>Анализ даты</v>
      </c>
      <c r="E6712" s="11" t="str">
        <f>IFERROR(VLOOKUP(Rule!K6712,lvl_3[],2,FALSE),"Нет")</f>
        <v>Анализ даты</v>
      </c>
      <c r="F6712" s="11" t="str">
        <f>IFERROR(INDEX(lvl_4[],MATCH(L6712,lvl_4[ID],0),MATCH(TEXT(K6712,"##0"),lvl_4[#Headers],0)),"Нет")</f>
        <v>Символические звезды</v>
      </c>
      <c r="G6712" s="11" t="str">
        <f>IFERROR(INDEX(lvl_5[],MATCH(M6712,lvl_5[ID],0),MATCH(_xlfn.CONCAT(TEXT(K6712,"##0"),"_",TEXT(L6712,"##0")),lvl_5[#Headers],0)),"Нет")</f>
        <v>Демон пустоты</v>
      </c>
      <c r="H6712" s="11" t="str">
        <f>IFERROR(INDEX(lvl_6[],MATCH(N6712,lvl_6[ID],0),MATCH(_xlfn.CONCAT(K6712,"_",L6712,"_",M6712),lvl_6[#Headers],0)),"Нет")</f>
        <v>Нет</v>
      </c>
      <c r="I6712" s="12">
        <v>1</v>
      </c>
      <c r="J6712" s="12">
        <v>4</v>
      </c>
      <c r="K6712" s="12">
        <v>1</v>
      </c>
      <c r="L6712" s="12">
        <v>5</v>
      </c>
      <c r="M6712" s="12">
        <v>26</v>
      </c>
      <c r="N6712" s="12">
        <v>2388</v>
      </c>
      <c r="O6712" s="12">
        <f>COUNTIF($P$2:P6712,P6712)</f>
        <v>1</v>
      </c>
      <c r="P6712" s="12" t="str">
        <f t="shared" si="375"/>
        <v>14105262388</v>
      </c>
      <c r="Q6712" s="12" t="str">
        <f t="shared" si="376"/>
        <v>141052623880001</v>
      </c>
      <c r="R6712" s="20" t="s">
        <v>4940</v>
      </c>
      <c r="AB6712" s="12" t="s">
        <v>910</v>
      </c>
      <c r="AD6712" s="12" t="s">
        <v>863</v>
      </c>
      <c r="AP6712" s="12" t="s">
        <v>100</v>
      </c>
      <c r="AR6712" s="12" t="s">
        <v>100</v>
      </c>
      <c r="BN6712" s="12">
        <v>1</v>
      </c>
      <c r="BP6712" s="12" t="s">
        <v>3807</v>
      </c>
      <c r="BR6712" s="9" t="s">
        <v>100</v>
      </c>
      <c r="BS6712" s="9" t="s">
        <v>100</v>
      </c>
      <c r="BT6712" s="9" t="s">
        <v>5091</v>
      </c>
      <c r="BU6712" s="9" t="s">
        <v>5106</v>
      </c>
      <c r="BV6712" s="9" t="s">
        <v>100</v>
      </c>
      <c r="BW6712" s="9" t="s">
        <v>100</v>
      </c>
      <c r="BX6712" s="9" t="s">
        <v>100</v>
      </c>
      <c r="BY6712" s="9" t="s">
        <v>100</v>
      </c>
    </row>
    <row r="6713" spans="1:77" ht="45" x14ac:dyDescent="0.25">
      <c r="A6713" s="12">
        <v>1</v>
      </c>
      <c r="B6713" s="11" t="str">
        <f t="shared" si="374"/>
        <v>Общий расчет. Анализ даты. Анализ даты. Символические звезды. Демон пустоты. Нет</v>
      </c>
      <c r="C6713" s="11" t="str">
        <f>IFERROR(VLOOKUP(I6713,lvl_1[],2,FALSE),"Нет")</f>
        <v>Общий расчет</v>
      </c>
      <c r="D6713" s="11" t="str">
        <f>IFERROR(VLOOKUP(Rule!J6713,lvl_2[],2,FALSE),"Нет")</f>
        <v>Анализ даты</v>
      </c>
      <c r="E6713" s="11" t="str">
        <f>IFERROR(VLOOKUP(Rule!K6713,lvl_3[],2,FALSE),"Нет")</f>
        <v>Анализ даты</v>
      </c>
      <c r="F6713" s="11" t="str">
        <f>IFERROR(INDEX(lvl_4[],MATCH(L6713,lvl_4[ID],0),MATCH(TEXT(K6713,"##0"),lvl_4[#Headers],0)),"Нет")</f>
        <v>Символические звезды</v>
      </c>
      <c r="G6713" s="11" t="str">
        <f>IFERROR(INDEX(lvl_5[],MATCH(M6713,lvl_5[ID],0),MATCH(_xlfn.CONCAT(TEXT(K6713,"##0"),"_",TEXT(L6713,"##0")),lvl_5[#Headers],0)),"Нет")</f>
        <v>Демон пустоты</v>
      </c>
      <c r="H6713" s="11" t="str">
        <f>IFERROR(INDEX(lvl_6[],MATCH(N6713,lvl_6[ID],0),MATCH(_xlfn.CONCAT(K6713,"_",L6713,"_",M6713),lvl_6[#Headers],0)),"Нет")</f>
        <v>Нет</v>
      </c>
      <c r="I6713" s="12">
        <v>1</v>
      </c>
      <c r="J6713" s="12">
        <v>4</v>
      </c>
      <c r="K6713" s="12">
        <v>1</v>
      </c>
      <c r="L6713" s="12">
        <v>5</v>
      </c>
      <c r="M6713" s="12">
        <v>26</v>
      </c>
      <c r="N6713" s="12">
        <v>2389</v>
      </c>
      <c r="O6713" s="12">
        <f>COUNTIF($P$2:P6713,P6713)</f>
        <v>1</v>
      </c>
      <c r="P6713" s="12" t="str">
        <f t="shared" si="375"/>
        <v>14105262389</v>
      </c>
      <c r="Q6713" s="12" t="str">
        <f t="shared" si="376"/>
        <v>141052623890001</v>
      </c>
      <c r="R6713" s="20" t="s">
        <v>4941</v>
      </c>
      <c r="AB6713" s="12" t="s">
        <v>910</v>
      </c>
      <c r="AD6713" s="12" t="s">
        <v>861</v>
      </c>
      <c r="AP6713" s="12" t="s">
        <v>100</v>
      </c>
      <c r="AR6713" s="12" t="s">
        <v>100</v>
      </c>
      <c r="BN6713" s="12">
        <v>1</v>
      </c>
      <c r="BP6713" s="12" t="s">
        <v>3807</v>
      </c>
      <c r="BR6713" s="9" t="s">
        <v>100</v>
      </c>
      <c r="BS6713" s="9" t="s">
        <v>100</v>
      </c>
      <c r="BT6713" s="9" t="s">
        <v>5091</v>
      </c>
      <c r="BU6713" s="9" t="s">
        <v>5092</v>
      </c>
      <c r="BV6713" s="9" t="s">
        <v>100</v>
      </c>
      <c r="BW6713" s="9" t="s">
        <v>100</v>
      </c>
      <c r="BX6713" s="9" t="s">
        <v>100</v>
      </c>
      <c r="BY6713" s="9" t="s">
        <v>100</v>
      </c>
    </row>
    <row r="6714" spans="1:77" ht="45" x14ac:dyDescent="0.25">
      <c r="A6714" s="12">
        <v>1</v>
      </c>
      <c r="B6714" s="11" t="str">
        <f t="shared" si="374"/>
        <v>Общий расчет. Анализ даты. Анализ даты. Символические звезды. Демон пустоты. Нет</v>
      </c>
      <c r="C6714" s="11" t="str">
        <f>IFERROR(VLOOKUP(I6714,lvl_1[],2,FALSE),"Нет")</f>
        <v>Общий расчет</v>
      </c>
      <c r="D6714" s="11" t="str">
        <f>IFERROR(VLOOKUP(Rule!J6714,lvl_2[],2,FALSE),"Нет")</f>
        <v>Анализ даты</v>
      </c>
      <c r="E6714" s="11" t="str">
        <f>IFERROR(VLOOKUP(Rule!K6714,lvl_3[],2,FALSE),"Нет")</f>
        <v>Анализ даты</v>
      </c>
      <c r="F6714" s="11" t="str">
        <f>IFERROR(INDEX(lvl_4[],MATCH(L6714,lvl_4[ID],0),MATCH(TEXT(K6714,"##0"),lvl_4[#Headers],0)),"Нет")</f>
        <v>Символические звезды</v>
      </c>
      <c r="G6714" s="11" t="str">
        <f>IFERROR(INDEX(lvl_5[],MATCH(M6714,lvl_5[ID],0),MATCH(_xlfn.CONCAT(TEXT(K6714,"##0"),"_",TEXT(L6714,"##0")),lvl_5[#Headers],0)),"Нет")</f>
        <v>Демон пустоты</v>
      </c>
      <c r="H6714" s="11" t="str">
        <f>IFERROR(INDEX(lvl_6[],MATCH(N6714,lvl_6[ID],0),MATCH(_xlfn.CONCAT(K6714,"_",L6714,"_",M6714),lvl_6[#Headers],0)),"Нет")</f>
        <v>Нет</v>
      </c>
      <c r="I6714" s="12">
        <v>1</v>
      </c>
      <c r="J6714" s="12">
        <v>4</v>
      </c>
      <c r="K6714" s="12">
        <v>1</v>
      </c>
      <c r="L6714" s="12">
        <v>5</v>
      </c>
      <c r="M6714" s="12">
        <v>26</v>
      </c>
      <c r="N6714" s="12">
        <v>2390</v>
      </c>
      <c r="O6714" s="12">
        <f>COUNTIF($P$2:P6714,P6714)</f>
        <v>1</v>
      </c>
      <c r="P6714" s="12" t="str">
        <f t="shared" si="375"/>
        <v>14105262390</v>
      </c>
      <c r="Q6714" s="12" t="str">
        <f t="shared" si="376"/>
        <v>141052623900001</v>
      </c>
      <c r="R6714" s="20" t="s">
        <v>4942</v>
      </c>
      <c r="AB6714" s="12" t="s">
        <v>910</v>
      </c>
      <c r="AD6714" s="12" t="s">
        <v>859</v>
      </c>
      <c r="AP6714" s="12" t="s">
        <v>100</v>
      </c>
      <c r="AR6714" s="12" t="s">
        <v>100</v>
      </c>
      <c r="BN6714" s="12">
        <v>1</v>
      </c>
      <c r="BP6714" s="12" t="s">
        <v>3807</v>
      </c>
      <c r="BR6714" s="9" t="s">
        <v>100</v>
      </c>
      <c r="BS6714" s="9" t="s">
        <v>100</v>
      </c>
      <c r="BT6714" s="9" t="s">
        <v>5091</v>
      </c>
      <c r="BU6714" s="9" t="s">
        <v>5101</v>
      </c>
      <c r="BV6714" s="9" t="s">
        <v>100</v>
      </c>
      <c r="BW6714" s="9" t="s">
        <v>100</v>
      </c>
      <c r="BX6714" s="9" t="s">
        <v>100</v>
      </c>
      <c r="BY6714" s="9" t="s">
        <v>100</v>
      </c>
    </row>
    <row r="6715" spans="1:77" ht="45" x14ac:dyDescent="0.25">
      <c r="A6715" s="12">
        <v>1</v>
      </c>
      <c r="B6715" s="11" t="str">
        <f t="shared" si="374"/>
        <v>Общий расчет. Анализ даты. Анализ даты. Символические звезды. Демон пустоты. Нет</v>
      </c>
      <c r="C6715" s="11" t="str">
        <f>IFERROR(VLOOKUP(I6715,lvl_1[],2,FALSE),"Нет")</f>
        <v>Общий расчет</v>
      </c>
      <c r="D6715" s="11" t="str">
        <f>IFERROR(VLOOKUP(Rule!J6715,lvl_2[],2,FALSE),"Нет")</f>
        <v>Анализ даты</v>
      </c>
      <c r="E6715" s="11" t="str">
        <f>IFERROR(VLOOKUP(Rule!K6715,lvl_3[],2,FALSE),"Нет")</f>
        <v>Анализ даты</v>
      </c>
      <c r="F6715" s="11" t="str">
        <f>IFERROR(INDEX(lvl_4[],MATCH(L6715,lvl_4[ID],0),MATCH(TEXT(K6715,"##0"),lvl_4[#Headers],0)),"Нет")</f>
        <v>Символические звезды</v>
      </c>
      <c r="G6715" s="11" t="str">
        <f>IFERROR(INDEX(lvl_5[],MATCH(M6715,lvl_5[ID],0),MATCH(_xlfn.CONCAT(TEXT(K6715,"##0"),"_",TEXT(L6715,"##0")),lvl_5[#Headers],0)),"Нет")</f>
        <v>Демон пустоты</v>
      </c>
      <c r="H6715" s="11" t="str">
        <f>IFERROR(INDEX(lvl_6[],MATCH(N6715,lvl_6[ID],0),MATCH(_xlfn.CONCAT(K6715,"_",L6715,"_",M6715),lvl_6[#Headers],0)),"Нет")</f>
        <v>Нет</v>
      </c>
      <c r="I6715" s="12">
        <v>1</v>
      </c>
      <c r="J6715" s="12">
        <v>4</v>
      </c>
      <c r="K6715" s="12">
        <v>1</v>
      </c>
      <c r="L6715" s="12">
        <v>5</v>
      </c>
      <c r="M6715" s="12">
        <v>26</v>
      </c>
      <c r="N6715" s="12">
        <v>2391</v>
      </c>
      <c r="O6715" s="12">
        <f>COUNTIF($P$2:P6715,P6715)</f>
        <v>1</v>
      </c>
      <c r="P6715" s="12" t="str">
        <f t="shared" si="375"/>
        <v>14105262391</v>
      </c>
      <c r="Q6715" s="12" t="str">
        <f t="shared" si="376"/>
        <v>141052623910001</v>
      </c>
      <c r="R6715" s="20" t="s">
        <v>4943</v>
      </c>
      <c r="AB6715" s="12" t="s">
        <v>910</v>
      </c>
      <c r="AD6715" s="12" t="s">
        <v>869</v>
      </c>
      <c r="AP6715" s="12" t="s">
        <v>100</v>
      </c>
      <c r="AR6715" s="12" t="s">
        <v>100</v>
      </c>
      <c r="BN6715" s="12">
        <v>1</v>
      </c>
      <c r="BP6715" s="12" t="s">
        <v>3807</v>
      </c>
      <c r="BR6715" s="9" t="s">
        <v>100</v>
      </c>
      <c r="BS6715" s="9" t="s">
        <v>100</v>
      </c>
      <c r="BT6715" s="9" t="s">
        <v>5091</v>
      </c>
      <c r="BU6715" s="9" t="s">
        <v>5097</v>
      </c>
      <c r="BV6715" s="9" t="s">
        <v>100</v>
      </c>
      <c r="BW6715" s="9" t="s">
        <v>100</v>
      </c>
      <c r="BX6715" s="9" t="s">
        <v>100</v>
      </c>
      <c r="BY6715" s="9" t="s">
        <v>100</v>
      </c>
    </row>
    <row r="6716" spans="1:77" ht="45" x14ac:dyDescent="0.25">
      <c r="A6716" s="12">
        <v>1</v>
      </c>
      <c r="B6716" s="11" t="str">
        <f t="shared" si="374"/>
        <v>Общий расчет. Анализ даты. Анализ даты. Символические звезды. Демон пустоты. Нет</v>
      </c>
      <c r="C6716" s="11" t="str">
        <f>IFERROR(VLOOKUP(I6716,lvl_1[],2,FALSE),"Нет")</f>
        <v>Общий расчет</v>
      </c>
      <c r="D6716" s="11" t="str">
        <f>IFERROR(VLOOKUP(Rule!J6716,lvl_2[],2,FALSE),"Нет")</f>
        <v>Анализ даты</v>
      </c>
      <c r="E6716" s="11" t="str">
        <f>IFERROR(VLOOKUP(Rule!K6716,lvl_3[],2,FALSE),"Нет")</f>
        <v>Анализ даты</v>
      </c>
      <c r="F6716" s="11" t="str">
        <f>IFERROR(INDEX(lvl_4[],MATCH(L6716,lvl_4[ID],0),MATCH(TEXT(K6716,"##0"),lvl_4[#Headers],0)),"Нет")</f>
        <v>Символические звезды</v>
      </c>
      <c r="G6716" s="11" t="str">
        <f>IFERROR(INDEX(lvl_5[],MATCH(M6716,lvl_5[ID],0),MATCH(_xlfn.CONCAT(TEXT(K6716,"##0"),"_",TEXT(L6716,"##0")),lvl_5[#Headers],0)),"Нет")</f>
        <v>Демон пустоты</v>
      </c>
      <c r="H6716" s="11" t="str">
        <f>IFERROR(INDEX(lvl_6[],MATCH(N6716,lvl_6[ID],0),MATCH(_xlfn.CONCAT(K6716,"_",L6716,"_",M6716),lvl_6[#Headers],0)),"Нет")</f>
        <v>Нет</v>
      </c>
      <c r="I6716" s="12">
        <v>1</v>
      </c>
      <c r="J6716" s="12">
        <v>4</v>
      </c>
      <c r="K6716" s="12">
        <v>1</v>
      </c>
      <c r="L6716" s="12">
        <v>5</v>
      </c>
      <c r="M6716" s="12">
        <v>26</v>
      </c>
      <c r="N6716" s="12">
        <v>2392</v>
      </c>
      <c r="O6716" s="12">
        <f>COUNTIF($P$2:P6716,P6716)</f>
        <v>1</v>
      </c>
      <c r="P6716" s="12" t="str">
        <f t="shared" si="375"/>
        <v>14105262392</v>
      </c>
      <c r="Q6716" s="12" t="str">
        <f t="shared" si="376"/>
        <v>141052623920001</v>
      </c>
      <c r="R6716" s="20" t="s">
        <v>4944</v>
      </c>
      <c r="AB6716" s="12" t="s">
        <v>910</v>
      </c>
      <c r="AD6716" s="12" t="s">
        <v>867</v>
      </c>
      <c r="AP6716" s="12" t="s">
        <v>100</v>
      </c>
      <c r="AR6716" s="12" t="s">
        <v>100</v>
      </c>
      <c r="BN6716" s="12">
        <v>1</v>
      </c>
      <c r="BP6716" s="12" t="s">
        <v>3807</v>
      </c>
      <c r="BR6716" s="9" t="s">
        <v>100</v>
      </c>
      <c r="BS6716" s="9" t="s">
        <v>100</v>
      </c>
      <c r="BT6716" s="9" t="s">
        <v>5091</v>
      </c>
      <c r="BU6716" s="9" t="s">
        <v>5093</v>
      </c>
      <c r="BV6716" s="9" t="s">
        <v>100</v>
      </c>
      <c r="BW6716" s="9" t="s">
        <v>100</v>
      </c>
      <c r="BX6716" s="9" t="s">
        <v>100</v>
      </c>
      <c r="BY6716" s="9" t="s">
        <v>100</v>
      </c>
    </row>
    <row r="6717" spans="1:77" ht="45" x14ac:dyDescent="0.25">
      <c r="A6717" s="12">
        <v>1</v>
      </c>
      <c r="B6717" s="11" t="str">
        <f t="shared" si="374"/>
        <v>Общий расчет. Анализ даты. Анализ даты. Символические звезды. Демон пустоты. Нет</v>
      </c>
      <c r="C6717" s="11" t="str">
        <f>IFERROR(VLOOKUP(I6717,lvl_1[],2,FALSE),"Нет")</f>
        <v>Общий расчет</v>
      </c>
      <c r="D6717" s="11" t="str">
        <f>IFERROR(VLOOKUP(Rule!J6717,lvl_2[],2,FALSE),"Нет")</f>
        <v>Анализ даты</v>
      </c>
      <c r="E6717" s="11" t="str">
        <f>IFERROR(VLOOKUP(Rule!K6717,lvl_3[],2,FALSE),"Нет")</f>
        <v>Анализ даты</v>
      </c>
      <c r="F6717" s="11" t="str">
        <f>IFERROR(INDEX(lvl_4[],MATCH(L6717,lvl_4[ID],0),MATCH(TEXT(K6717,"##0"),lvl_4[#Headers],0)),"Нет")</f>
        <v>Символические звезды</v>
      </c>
      <c r="G6717" s="11" t="str">
        <f>IFERROR(INDEX(lvl_5[],MATCH(M6717,lvl_5[ID],0),MATCH(_xlfn.CONCAT(TEXT(K6717,"##0"),"_",TEXT(L6717,"##0")),lvl_5[#Headers],0)),"Нет")</f>
        <v>Демон пустоты</v>
      </c>
      <c r="H6717" s="11" t="str">
        <f>IFERROR(INDEX(lvl_6[],MATCH(N6717,lvl_6[ID],0),MATCH(_xlfn.CONCAT(K6717,"_",L6717,"_",M6717),lvl_6[#Headers],0)),"Нет")</f>
        <v>Нет</v>
      </c>
      <c r="I6717" s="12">
        <v>1</v>
      </c>
      <c r="J6717" s="12">
        <v>4</v>
      </c>
      <c r="K6717" s="12">
        <v>1</v>
      </c>
      <c r="L6717" s="12">
        <v>5</v>
      </c>
      <c r="M6717" s="12">
        <v>26</v>
      </c>
      <c r="N6717" s="12">
        <v>2393</v>
      </c>
      <c r="O6717" s="12">
        <f>COUNTIF($P$2:P6717,P6717)</f>
        <v>1</v>
      </c>
      <c r="P6717" s="12" t="str">
        <f t="shared" si="375"/>
        <v>14105262393</v>
      </c>
      <c r="Q6717" s="12" t="str">
        <f t="shared" si="376"/>
        <v>141052623930001</v>
      </c>
      <c r="R6717" s="20" t="s">
        <v>4945</v>
      </c>
      <c r="AB6717" s="12" t="s">
        <v>910</v>
      </c>
      <c r="AD6717" s="12" t="s">
        <v>865</v>
      </c>
      <c r="AP6717" s="12" t="s">
        <v>100</v>
      </c>
      <c r="AR6717" s="12" t="s">
        <v>100</v>
      </c>
      <c r="BN6717" s="12">
        <v>1</v>
      </c>
      <c r="BP6717" s="12" t="s">
        <v>3807</v>
      </c>
      <c r="BR6717" s="9" t="s">
        <v>100</v>
      </c>
      <c r="BS6717" s="9" t="s">
        <v>100</v>
      </c>
      <c r="BT6717" s="9" t="s">
        <v>5091</v>
      </c>
      <c r="BU6717" s="9" t="s">
        <v>5108</v>
      </c>
      <c r="BV6717" s="9" t="s">
        <v>100</v>
      </c>
      <c r="BW6717" s="9" t="s">
        <v>100</v>
      </c>
      <c r="BX6717" s="9" t="s">
        <v>100</v>
      </c>
      <c r="BY6717" s="9" t="s">
        <v>100</v>
      </c>
    </row>
    <row r="6718" spans="1:77" ht="45" x14ac:dyDescent="0.25">
      <c r="A6718" s="12">
        <v>1</v>
      </c>
      <c r="B6718" s="11" t="str">
        <f t="shared" si="374"/>
        <v>Общий расчет. Анализ даты. Анализ даты. Символические звезды. Демон пустоты. Нет</v>
      </c>
      <c r="C6718" s="11" t="str">
        <f>IFERROR(VLOOKUP(I6718,lvl_1[],2,FALSE),"Нет")</f>
        <v>Общий расчет</v>
      </c>
      <c r="D6718" s="11" t="str">
        <f>IFERROR(VLOOKUP(Rule!J6718,lvl_2[],2,FALSE),"Нет")</f>
        <v>Анализ даты</v>
      </c>
      <c r="E6718" s="11" t="str">
        <f>IFERROR(VLOOKUP(Rule!K6718,lvl_3[],2,FALSE),"Нет")</f>
        <v>Анализ даты</v>
      </c>
      <c r="F6718" s="11" t="str">
        <f>IFERROR(INDEX(lvl_4[],MATCH(L6718,lvl_4[ID],0),MATCH(TEXT(K6718,"##0"),lvl_4[#Headers],0)),"Нет")</f>
        <v>Символические звезды</v>
      </c>
      <c r="G6718" s="11" t="str">
        <f>IFERROR(INDEX(lvl_5[],MATCH(M6718,lvl_5[ID],0),MATCH(_xlfn.CONCAT(TEXT(K6718,"##0"),"_",TEXT(L6718,"##0")),lvl_5[#Headers],0)),"Нет")</f>
        <v>Демон пустоты</v>
      </c>
      <c r="H6718" s="11" t="str">
        <f>IFERROR(INDEX(lvl_6[],MATCH(N6718,lvl_6[ID],0),MATCH(_xlfn.CONCAT(K6718,"_",L6718,"_",M6718),lvl_6[#Headers],0)),"Нет")</f>
        <v>Нет</v>
      </c>
      <c r="I6718" s="12">
        <v>1</v>
      </c>
      <c r="J6718" s="12">
        <v>4</v>
      </c>
      <c r="K6718" s="12">
        <v>1</v>
      </c>
      <c r="L6718" s="12">
        <v>5</v>
      </c>
      <c r="M6718" s="12">
        <v>26</v>
      </c>
      <c r="N6718" s="12">
        <v>2394</v>
      </c>
      <c r="O6718" s="12">
        <f>COUNTIF($P$2:P6718,P6718)</f>
        <v>1</v>
      </c>
      <c r="P6718" s="12" t="str">
        <f t="shared" si="375"/>
        <v>14105262394</v>
      </c>
      <c r="Q6718" s="12" t="str">
        <f t="shared" si="376"/>
        <v>141052623940001</v>
      </c>
      <c r="R6718" s="20" t="s">
        <v>4946</v>
      </c>
      <c r="AB6718" s="12" t="s">
        <v>912</v>
      </c>
      <c r="AD6718" s="12" t="s">
        <v>864</v>
      </c>
      <c r="AP6718" s="12" t="s">
        <v>100</v>
      </c>
      <c r="AR6718" s="12" t="s">
        <v>100</v>
      </c>
      <c r="BN6718" s="12">
        <v>1</v>
      </c>
      <c r="BP6718" s="12" t="s">
        <v>3807</v>
      </c>
      <c r="BR6718" s="9" t="s">
        <v>100</v>
      </c>
      <c r="BS6718" s="9" t="s">
        <v>100</v>
      </c>
      <c r="BT6718" s="9" t="s">
        <v>5102</v>
      </c>
      <c r="BU6718" s="9" t="s">
        <v>5107</v>
      </c>
      <c r="BV6718" s="9" t="s">
        <v>100</v>
      </c>
      <c r="BW6718" s="9" t="s">
        <v>100</v>
      </c>
      <c r="BX6718" s="9" t="s">
        <v>100</v>
      </c>
      <c r="BY6718" s="9" t="s">
        <v>100</v>
      </c>
    </row>
    <row r="6719" spans="1:77" ht="45" x14ac:dyDescent="0.25">
      <c r="A6719" s="12">
        <v>1</v>
      </c>
      <c r="B6719" s="11" t="str">
        <f t="shared" si="374"/>
        <v>Общий расчет. Анализ даты. Анализ даты. Символические звезды. Демон пустоты. Нет</v>
      </c>
      <c r="C6719" s="11" t="str">
        <f>IFERROR(VLOOKUP(I6719,lvl_1[],2,FALSE),"Нет")</f>
        <v>Общий расчет</v>
      </c>
      <c r="D6719" s="11" t="str">
        <f>IFERROR(VLOOKUP(Rule!J6719,lvl_2[],2,FALSE),"Нет")</f>
        <v>Анализ даты</v>
      </c>
      <c r="E6719" s="11" t="str">
        <f>IFERROR(VLOOKUP(Rule!K6719,lvl_3[],2,FALSE),"Нет")</f>
        <v>Анализ даты</v>
      </c>
      <c r="F6719" s="11" t="str">
        <f>IFERROR(INDEX(lvl_4[],MATCH(L6719,lvl_4[ID],0),MATCH(TEXT(K6719,"##0"),lvl_4[#Headers],0)),"Нет")</f>
        <v>Символические звезды</v>
      </c>
      <c r="G6719" s="11" t="str">
        <f>IFERROR(INDEX(lvl_5[],MATCH(M6719,lvl_5[ID],0),MATCH(_xlfn.CONCAT(TEXT(K6719,"##0"),"_",TEXT(L6719,"##0")),lvl_5[#Headers],0)),"Нет")</f>
        <v>Демон пустоты</v>
      </c>
      <c r="H6719" s="11" t="str">
        <f>IFERROR(INDEX(lvl_6[],MATCH(N6719,lvl_6[ID],0),MATCH(_xlfn.CONCAT(K6719,"_",L6719,"_",M6719),lvl_6[#Headers],0)),"Нет")</f>
        <v>Нет</v>
      </c>
      <c r="I6719" s="12">
        <v>1</v>
      </c>
      <c r="J6719" s="12">
        <v>4</v>
      </c>
      <c r="K6719" s="12">
        <v>1</v>
      </c>
      <c r="L6719" s="12">
        <v>5</v>
      </c>
      <c r="M6719" s="12">
        <v>26</v>
      </c>
      <c r="N6719" s="12">
        <v>2395</v>
      </c>
      <c r="O6719" s="12">
        <f>COUNTIF($P$2:P6719,P6719)</f>
        <v>1</v>
      </c>
      <c r="P6719" s="12" t="str">
        <f t="shared" si="375"/>
        <v>14105262395</v>
      </c>
      <c r="Q6719" s="12" t="str">
        <f t="shared" si="376"/>
        <v>141052623950001</v>
      </c>
      <c r="R6719" s="20" t="s">
        <v>4947</v>
      </c>
      <c r="AB6719" s="12" t="s">
        <v>912</v>
      </c>
      <c r="AD6719" s="12" t="s">
        <v>862</v>
      </c>
      <c r="AP6719" s="12" t="s">
        <v>100</v>
      </c>
      <c r="AR6719" s="12" t="s">
        <v>100</v>
      </c>
      <c r="BN6719" s="12">
        <v>1</v>
      </c>
      <c r="BP6719" s="12" t="s">
        <v>3807</v>
      </c>
      <c r="BR6719" s="9" t="s">
        <v>100</v>
      </c>
      <c r="BS6719" s="9" t="s">
        <v>100</v>
      </c>
      <c r="BT6719" s="9" t="s">
        <v>5102</v>
      </c>
      <c r="BU6719" s="9" t="s">
        <v>5105</v>
      </c>
      <c r="BV6719" s="9" t="s">
        <v>100</v>
      </c>
      <c r="BW6719" s="9" t="s">
        <v>100</v>
      </c>
      <c r="BX6719" s="9" t="s">
        <v>100</v>
      </c>
      <c r="BY6719" s="9" t="s">
        <v>100</v>
      </c>
    </row>
    <row r="6720" spans="1:77" ht="45" x14ac:dyDescent="0.25">
      <c r="A6720" s="12">
        <v>1</v>
      </c>
      <c r="B6720" s="11" t="str">
        <f t="shared" si="374"/>
        <v>Общий расчет. Анализ даты. Анализ даты. Символические звезды. Демон пустоты. Нет</v>
      </c>
      <c r="C6720" s="11" t="str">
        <f>IFERROR(VLOOKUP(I6720,lvl_1[],2,FALSE),"Нет")</f>
        <v>Общий расчет</v>
      </c>
      <c r="D6720" s="11" t="str">
        <f>IFERROR(VLOOKUP(Rule!J6720,lvl_2[],2,FALSE),"Нет")</f>
        <v>Анализ даты</v>
      </c>
      <c r="E6720" s="11" t="str">
        <f>IFERROR(VLOOKUP(Rule!K6720,lvl_3[],2,FALSE),"Нет")</f>
        <v>Анализ даты</v>
      </c>
      <c r="F6720" s="11" t="str">
        <f>IFERROR(INDEX(lvl_4[],MATCH(L6720,lvl_4[ID],0),MATCH(TEXT(K6720,"##0"),lvl_4[#Headers],0)),"Нет")</f>
        <v>Символические звезды</v>
      </c>
      <c r="G6720" s="11" t="str">
        <f>IFERROR(INDEX(lvl_5[],MATCH(M6720,lvl_5[ID],0),MATCH(_xlfn.CONCAT(TEXT(K6720,"##0"),"_",TEXT(L6720,"##0")),lvl_5[#Headers],0)),"Нет")</f>
        <v>Демон пустоты</v>
      </c>
      <c r="H6720" s="11" t="str">
        <f>IFERROR(INDEX(lvl_6[],MATCH(N6720,lvl_6[ID],0),MATCH(_xlfn.CONCAT(K6720,"_",L6720,"_",M6720),lvl_6[#Headers],0)),"Нет")</f>
        <v>Нет</v>
      </c>
      <c r="I6720" s="12">
        <v>1</v>
      </c>
      <c r="J6720" s="12">
        <v>4</v>
      </c>
      <c r="K6720" s="12">
        <v>1</v>
      </c>
      <c r="L6720" s="12">
        <v>5</v>
      </c>
      <c r="M6720" s="12">
        <v>26</v>
      </c>
      <c r="N6720" s="12">
        <v>2396</v>
      </c>
      <c r="O6720" s="12">
        <f>COUNTIF($P$2:P6720,P6720)</f>
        <v>1</v>
      </c>
      <c r="P6720" s="12" t="str">
        <f t="shared" si="375"/>
        <v>14105262396</v>
      </c>
      <c r="Q6720" s="12" t="str">
        <f t="shared" si="376"/>
        <v>141052623960001</v>
      </c>
      <c r="R6720" s="20" t="s">
        <v>4948</v>
      </c>
      <c r="AB6720" s="12" t="s">
        <v>912</v>
      </c>
      <c r="AD6720" s="12" t="s">
        <v>860</v>
      </c>
      <c r="AP6720" s="12" t="s">
        <v>100</v>
      </c>
      <c r="AR6720" s="12" t="s">
        <v>100</v>
      </c>
      <c r="BN6720" s="12">
        <v>1</v>
      </c>
      <c r="BP6720" s="12" t="s">
        <v>3807</v>
      </c>
      <c r="BR6720" s="9" t="s">
        <v>100</v>
      </c>
      <c r="BS6720" s="9" t="s">
        <v>100</v>
      </c>
      <c r="BT6720" s="9" t="s">
        <v>5102</v>
      </c>
      <c r="BU6720" s="9" t="s">
        <v>5103</v>
      </c>
      <c r="BV6720" s="9" t="s">
        <v>100</v>
      </c>
      <c r="BW6720" s="9" t="s">
        <v>100</v>
      </c>
      <c r="BX6720" s="9" t="s">
        <v>100</v>
      </c>
      <c r="BY6720" s="9" t="s">
        <v>100</v>
      </c>
    </row>
    <row r="6721" spans="1:77" ht="45" x14ac:dyDescent="0.25">
      <c r="A6721" s="12">
        <v>1</v>
      </c>
      <c r="B6721" s="11" t="str">
        <f t="shared" si="374"/>
        <v>Общий расчет. Анализ даты. Анализ даты. Символические звезды. Демон пустоты. Нет</v>
      </c>
      <c r="C6721" s="11" t="str">
        <f>IFERROR(VLOOKUP(I6721,lvl_1[],2,FALSE),"Нет")</f>
        <v>Общий расчет</v>
      </c>
      <c r="D6721" s="11" t="str">
        <f>IFERROR(VLOOKUP(Rule!J6721,lvl_2[],2,FALSE),"Нет")</f>
        <v>Анализ даты</v>
      </c>
      <c r="E6721" s="11" t="str">
        <f>IFERROR(VLOOKUP(Rule!K6721,lvl_3[],2,FALSE),"Нет")</f>
        <v>Анализ даты</v>
      </c>
      <c r="F6721" s="11" t="str">
        <f>IFERROR(INDEX(lvl_4[],MATCH(L6721,lvl_4[ID],0),MATCH(TEXT(K6721,"##0"),lvl_4[#Headers],0)),"Нет")</f>
        <v>Символические звезды</v>
      </c>
      <c r="G6721" s="11" t="str">
        <f>IFERROR(INDEX(lvl_5[],MATCH(M6721,lvl_5[ID],0),MATCH(_xlfn.CONCAT(TEXT(K6721,"##0"),"_",TEXT(L6721,"##0")),lvl_5[#Headers],0)),"Нет")</f>
        <v>Демон пустоты</v>
      </c>
      <c r="H6721" s="11" t="str">
        <f>IFERROR(INDEX(lvl_6[],MATCH(N6721,lvl_6[ID],0),MATCH(_xlfn.CONCAT(K6721,"_",L6721,"_",M6721),lvl_6[#Headers],0)),"Нет")</f>
        <v>Нет</v>
      </c>
      <c r="I6721" s="12">
        <v>1</v>
      </c>
      <c r="J6721" s="12">
        <v>4</v>
      </c>
      <c r="K6721" s="12">
        <v>1</v>
      </c>
      <c r="L6721" s="12">
        <v>5</v>
      </c>
      <c r="M6721" s="12">
        <v>26</v>
      </c>
      <c r="N6721" s="12">
        <v>2397</v>
      </c>
      <c r="O6721" s="12">
        <f>COUNTIF($P$2:P6721,P6721)</f>
        <v>1</v>
      </c>
      <c r="P6721" s="12" t="str">
        <f t="shared" si="375"/>
        <v>14105262397</v>
      </c>
      <c r="Q6721" s="12" t="str">
        <f t="shared" si="376"/>
        <v>141052623970001</v>
      </c>
      <c r="R6721" s="20" t="s">
        <v>4949</v>
      </c>
      <c r="AB6721" s="12" t="s">
        <v>912</v>
      </c>
      <c r="AD6721" s="12" t="s">
        <v>870</v>
      </c>
      <c r="AP6721" s="12" t="s">
        <v>100</v>
      </c>
      <c r="AR6721" s="12" t="s">
        <v>100</v>
      </c>
      <c r="BN6721" s="12">
        <v>1</v>
      </c>
      <c r="BP6721" s="12" t="s">
        <v>3807</v>
      </c>
      <c r="BR6721" s="9" t="s">
        <v>100</v>
      </c>
      <c r="BS6721" s="9" t="s">
        <v>100</v>
      </c>
      <c r="BT6721" s="9" t="s">
        <v>5102</v>
      </c>
      <c r="BU6721" s="9" t="s">
        <v>5099</v>
      </c>
      <c r="BV6721" s="9" t="s">
        <v>100</v>
      </c>
      <c r="BW6721" s="9" t="s">
        <v>100</v>
      </c>
      <c r="BX6721" s="9" t="s">
        <v>100</v>
      </c>
      <c r="BY6721" s="9" t="s">
        <v>100</v>
      </c>
    </row>
    <row r="6722" spans="1:77" ht="45" x14ac:dyDescent="0.25">
      <c r="A6722" s="12">
        <v>1</v>
      </c>
      <c r="B6722" s="11" t="str">
        <f t="shared" si="374"/>
        <v>Общий расчет. Анализ даты. Анализ даты. Символические звезды. Демон пустоты. Нет</v>
      </c>
      <c r="C6722" s="11" t="str">
        <f>IFERROR(VLOOKUP(I6722,lvl_1[],2,FALSE),"Нет")</f>
        <v>Общий расчет</v>
      </c>
      <c r="D6722" s="11" t="str">
        <f>IFERROR(VLOOKUP(Rule!J6722,lvl_2[],2,FALSE),"Нет")</f>
        <v>Анализ даты</v>
      </c>
      <c r="E6722" s="11" t="str">
        <f>IFERROR(VLOOKUP(Rule!K6722,lvl_3[],2,FALSE),"Нет")</f>
        <v>Анализ даты</v>
      </c>
      <c r="F6722" s="11" t="str">
        <f>IFERROR(INDEX(lvl_4[],MATCH(L6722,lvl_4[ID],0),MATCH(TEXT(K6722,"##0"),lvl_4[#Headers],0)),"Нет")</f>
        <v>Символические звезды</v>
      </c>
      <c r="G6722" s="11" t="str">
        <f>IFERROR(INDEX(lvl_5[],MATCH(M6722,lvl_5[ID],0),MATCH(_xlfn.CONCAT(TEXT(K6722,"##0"),"_",TEXT(L6722,"##0")),lvl_5[#Headers],0)),"Нет")</f>
        <v>Демон пустоты</v>
      </c>
      <c r="H6722" s="11" t="str">
        <f>IFERROR(INDEX(lvl_6[],MATCH(N6722,lvl_6[ID],0),MATCH(_xlfn.CONCAT(K6722,"_",L6722,"_",M6722),lvl_6[#Headers],0)),"Нет")</f>
        <v>Нет</v>
      </c>
      <c r="I6722" s="12">
        <v>1</v>
      </c>
      <c r="J6722" s="12">
        <v>4</v>
      </c>
      <c r="K6722" s="12">
        <v>1</v>
      </c>
      <c r="L6722" s="12">
        <v>5</v>
      </c>
      <c r="M6722" s="12">
        <v>26</v>
      </c>
      <c r="N6722" s="12">
        <v>2398</v>
      </c>
      <c r="O6722" s="12">
        <f>COUNTIF($P$2:P6722,P6722)</f>
        <v>1</v>
      </c>
      <c r="P6722" s="12" t="str">
        <f t="shared" si="375"/>
        <v>14105262398</v>
      </c>
      <c r="Q6722" s="12" t="str">
        <f t="shared" si="376"/>
        <v>141052623980001</v>
      </c>
      <c r="R6722" s="20" t="s">
        <v>4950</v>
      </c>
      <c r="AB6722" s="12" t="s">
        <v>912</v>
      </c>
      <c r="AD6722" s="12" t="s">
        <v>868</v>
      </c>
      <c r="AP6722" s="12" t="s">
        <v>100</v>
      </c>
      <c r="AR6722" s="12" t="s">
        <v>100</v>
      </c>
      <c r="BN6722" s="12">
        <v>1</v>
      </c>
      <c r="BP6722" s="12" t="s">
        <v>3807</v>
      </c>
      <c r="BR6722" s="9" t="s">
        <v>100</v>
      </c>
      <c r="BS6722" s="9" t="s">
        <v>100</v>
      </c>
      <c r="BT6722" s="9" t="s">
        <v>5102</v>
      </c>
      <c r="BU6722" s="9" t="s">
        <v>5110</v>
      </c>
      <c r="BV6722" s="9" t="s">
        <v>100</v>
      </c>
      <c r="BW6722" s="9" t="s">
        <v>100</v>
      </c>
      <c r="BX6722" s="9" t="s">
        <v>100</v>
      </c>
      <c r="BY6722" s="9" t="s">
        <v>100</v>
      </c>
    </row>
    <row r="6723" spans="1:77" ht="45" x14ac:dyDescent="0.25">
      <c r="A6723" s="12">
        <v>1</v>
      </c>
      <c r="B6723" s="11" t="str">
        <f t="shared" si="374"/>
        <v>Общий расчет. Анализ даты. Анализ даты. Символические звезды. Демон пустоты. Нет</v>
      </c>
      <c r="C6723" s="11" t="str">
        <f>IFERROR(VLOOKUP(I6723,lvl_1[],2,FALSE),"Нет")</f>
        <v>Общий расчет</v>
      </c>
      <c r="D6723" s="11" t="str">
        <f>IFERROR(VLOOKUP(Rule!J6723,lvl_2[],2,FALSE),"Нет")</f>
        <v>Анализ даты</v>
      </c>
      <c r="E6723" s="11" t="str">
        <f>IFERROR(VLOOKUP(Rule!K6723,lvl_3[],2,FALSE),"Нет")</f>
        <v>Анализ даты</v>
      </c>
      <c r="F6723" s="11" t="str">
        <f>IFERROR(INDEX(lvl_4[],MATCH(L6723,lvl_4[ID],0),MATCH(TEXT(K6723,"##0"),lvl_4[#Headers],0)),"Нет")</f>
        <v>Символические звезды</v>
      </c>
      <c r="G6723" s="11" t="str">
        <f>IFERROR(INDEX(lvl_5[],MATCH(M6723,lvl_5[ID],0),MATCH(_xlfn.CONCAT(TEXT(K6723,"##0"),"_",TEXT(L6723,"##0")),lvl_5[#Headers],0)),"Нет")</f>
        <v>Демон пустоты</v>
      </c>
      <c r="H6723" s="11" t="str">
        <f>IFERROR(INDEX(lvl_6[],MATCH(N6723,lvl_6[ID],0),MATCH(_xlfn.CONCAT(K6723,"_",L6723,"_",M6723),lvl_6[#Headers],0)),"Нет")</f>
        <v>Нет</v>
      </c>
      <c r="I6723" s="12">
        <v>1</v>
      </c>
      <c r="J6723" s="12">
        <v>4</v>
      </c>
      <c r="K6723" s="12">
        <v>1</v>
      </c>
      <c r="L6723" s="12">
        <v>5</v>
      </c>
      <c r="M6723" s="12">
        <v>26</v>
      </c>
      <c r="N6723" s="12">
        <v>2399</v>
      </c>
      <c r="O6723" s="12">
        <f>COUNTIF($P$2:P6723,P6723)</f>
        <v>1</v>
      </c>
      <c r="P6723" s="12" t="str">
        <f t="shared" si="375"/>
        <v>14105262399</v>
      </c>
      <c r="Q6723" s="12" t="str">
        <f t="shared" si="376"/>
        <v>141052623990001</v>
      </c>
      <c r="R6723" s="20" t="s">
        <v>4951</v>
      </c>
      <c r="AB6723" s="12" t="s">
        <v>912</v>
      </c>
      <c r="AD6723" s="12" t="s">
        <v>866</v>
      </c>
      <c r="AP6723" s="12" t="s">
        <v>100</v>
      </c>
      <c r="AR6723" s="12" t="s">
        <v>100</v>
      </c>
      <c r="BN6723" s="12">
        <v>1</v>
      </c>
      <c r="BP6723" s="12" t="s">
        <v>3807</v>
      </c>
      <c r="BR6723" s="9" t="s">
        <v>100</v>
      </c>
      <c r="BS6723" s="9" t="s">
        <v>100</v>
      </c>
      <c r="BT6723" s="9" t="s">
        <v>5102</v>
      </c>
      <c r="BU6723" s="9" t="s">
        <v>5109</v>
      </c>
      <c r="BV6723" s="9" t="s">
        <v>100</v>
      </c>
      <c r="BW6723" s="9" t="s">
        <v>100</v>
      </c>
      <c r="BX6723" s="9" t="s">
        <v>100</v>
      </c>
      <c r="BY6723" s="9" t="s">
        <v>100</v>
      </c>
    </row>
    <row r="6724" spans="1:77" ht="45" x14ac:dyDescent="0.25">
      <c r="A6724" s="12">
        <v>1</v>
      </c>
      <c r="B6724" s="11" t="str">
        <f t="shared" si="374"/>
        <v>Общий расчет. Анализ даты. Анализ даты. Символические звезды. Демон пустоты. Нет</v>
      </c>
      <c r="C6724" s="11" t="str">
        <f>IFERROR(VLOOKUP(I6724,lvl_1[],2,FALSE),"Нет")</f>
        <v>Общий расчет</v>
      </c>
      <c r="D6724" s="11" t="str">
        <f>IFERROR(VLOOKUP(Rule!J6724,lvl_2[],2,FALSE),"Нет")</f>
        <v>Анализ даты</v>
      </c>
      <c r="E6724" s="11" t="str">
        <f>IFERROR(VLOOKUP(Rule!K6724,lvl_3[],2,FALSE),"Нет")</f>
        <v>Анализ даты</v>
      </c>
      <c r="F6724" s="11" t="str">
        <f>IFERROR(INDEX(lvl_4[],MATCH(L6724,lvl_4[ID],0),MATCH(TEXT(K6724,"##0"),lvl_4[#Headers],0)),"Нет")</f>
        <v>Символические звезды</v>
      </c>
      <c r="G6724" s="11" t="str">
        <f>IFERROR(INDEX(lvl_5[],MATCH(M6724,lvl_5[ID],0),MATCH(_xlfn.CONCAT(TEXT(K6724,"##0"),"_",TEXT(L6724,"##0")),lvl_5[#Headers],0)),"Нет")</f>
        <v>Демон пустоты</v>
      </c>
      <c r="H6724" s="11" t="str">
        <f>IFERROR(INDEX(lvl_6[],MATCH(N6724,lvl_6[ID],0),MATCH(_xlfn.CONCAT(K6724,"_",L6724,"_",M6724),lvl_6[#Headers],0)),"Нет")</f>
        <v>Нет</v>
      </c>
      <c r="I6724" s="12">
        <v>1</v>
      </c>
      <c r="J6724" s="12">
        <v>4</v>
      </c>
      <c r="K6724" s="12">
        <v>1</v>
      </c>
      <c r="L6724" s="12">
        <v>5</v>
      </c>
      <c r="M6724" s="12">
        <v>26</v>
      </c>
      <c r="N6724" s="12">
        <v>2400</v>
      </c>
      <c r="O6724" s="12">
        <f>COUNTIF($P$2:P6724,P6724)</f>
        <v>1</v>
      </c>
      <c r="P6724" s="12" t="str">
        <f t="shared" si="375"/>
        <v>14105262400</v>
      </c>
      <c r="Q6724" s="12" t="str">
        <f t="shared" si="376"/>
        <v>141052624000001</v>
      </c>
      <c r="R6724" s="20" t="s">
        <v>4952</v>
      </c>
      <c r="AB6724" s="12" t="s">
        <v>914</v>
      </c>
      <c r="AD6724" s="12" t="s">
        <v>865</v>
      </c>
      <c r="AP6724" s="12" t="s">
        <v>100</v>
      </c>
      <c r="AR6724" s="12" t="s">
        <v>100</v>
      </c>
      <c r="BN6724" s="12">
        <v>1</v>
      </c>
      <c r="BP6724" s="12" t="s">
        <v>3807</v>
      </c>
      <c r="BR6724" s="9" t="s">
        <v>100</v>
      </c>
      <c r="BS6724" s="9" t="s">
        <v>100</v>
      </c>
      <c r="BT6724" s="9" t="s">
        <v>5094</v>
      </c>
      <c r="BU6724" s="9" t="s">
        <v>5108</v>
      </c>
      <c r="BV6724" s="9" t="s">
        <v>100</v>
      </c>
      <c r="BW6724" s="9" t="s">
        <v>100</v>
      </c>
      <c r="BX6724" s="9" t="s">
        <v>100</v>
      </c>
      <c r="BY6724" s="9" t="s">
        <v>100</v>
      </c>
    </row>
    <row r="6725" spans="1:77" ht="45" x14ac:dyDescent="0.25">
      <c r="A6725" s="12">
        <v>1</v>
      </c>
      <c r="B6725" s="11" t="str">
        <f t="shared" si="374"/>
        <v>Общий расчет. Анализ даты. Анализ даты. Символические звезды. Демон пустоты. Нет</v>
      </c>
      <c r="C6725" s="11" t="str">
        <f>IFERROR(VLOOKUP(I6725,lvl_1[],2,FALSE),"Нет")</f>
        <v>Общий расчет</v>
      </c>
      <c r="D6725" s="11" t="str">
        <f>IFERROR(VLOOKUP(Rule!J6725,lvl_2[],2,FALSE),"Нет")</f>
        <v>Анализ даты</v>
      </c>
      <c r="E6725" s="11" t="str">
        <f>IFERROR(VLOOKUP(Rule!K6725,lvl_3[],2,FALSE),"Нет")</f>
        <v>Анализ даты</v>
      </c>
      <c r="F6725" s="11" t="str">
        <f>IFERROR(INDEX(lvl_4[],MATCH(L6725,lvl_4[ID],0),MATCH(TEXT(K6725,"##0"),lvl_4[#Headers],0)),"Нет")</f>
        <v>Символические звезды</v>
      </c>
      <c r="G6725" s="11" t="str">
        <f>IFERROR(INDEX(lvl_5[],MATCH(M6725,lvl_5[ID],0),MATCH(_xlfn.CONCAT(TEXT(K6725,"##0"),"_",TEXT(L6725,"##0")),lvl_5[#Headers],0)),"Нет")</f>
        <v>Демон пустоты</v>
      </c>
      <c r="H6725" s="11" t="str">
        <f>IFERROR(INDEX(lvl_6[],MATCH(N6725,lvl_6[ID],0),MATCH(_xlfn.CONCAT(K6725,"_",L6725,"_",M6725),lvl_6[#Headers],0)),"Нет")</f>
        <v>Нет</v>
      </c>
      <c r="I6725" s="12">
        <v>1</v>
      </c>
      <c r="J6725" s="12">
        <v>4</v>
      </c>
      <c r="K6725" s="12">
        <v>1</v>
      </c>
      <c r="L6725" s="12">
        <v>5</v>
      </c>
      <c r="M6725" s="12">
        <v>26</v>
      </c>
      <c r="N6725" s="12">
        <v>2401</v>
      </c>
      <c r="O6725" s="12">
        <f>COUNTIF($P$2:P6725,P6725)</f>
        <v>1</v>
      </c>
      <c r="P6725" s="12" t="str">
        <f t="shared" si="375"/>
        <v>14105262401</v>
      </c>
      <c r="Q6725" s="12" t="str">
        <f t="shared" si="376"/>
        <v>141052624010001</v>
      </c>
      <c r="R6725" s="20" t="s">
        <v>4953</v>
      </c>
      <c r="AB6725" s="12" t="s">
        <v>914</v>
      </c>
      <c r="AD6725" s="12" t="s">
        <v>863</v>
      </c>
      <c r="AP6725" s="12" t="s">
        <v>100</v>
      </c>
      <c r="AR6725" s="12" t="s">
        <v>100</v>
      </c>
      <c r="BN6725" s="12">
        <v>1</v>
      </c>
      <c r="BP6725" s="12" t="s">
        <v>3807</v>
      </c>
      <c r="BR6725" s="9" t="s">
        <v>100</v>
      </c>
      <c r="BS6725" s="9" t="s">
        <v>100</v>
      </c>
      <c r="BT6725" s="9" t="s">
        <v>5094</v>
      </c>
      <c r="BU6725" s="9" t="s">
        <v>5106</v>
      </c>
      <c r="BV6725" s="9" t="s">
        <v>100</v>
      </c>
      <c r="BW6725" s="9" t="s">
        <v>100</v>
      </c>
      <c r="BX6725" s="9" t="s">
        <v>100</v>
      </c>
      <c r="BY6725" s="9" t="s">
        <v>100</v>
      </c>
    </row>
    <row r="6726" spans="1:77" ht="45" x14ac:dyDescent="0.25">
      <c r="A6726" s="12">
        <v>1</v>
      </c>
      <c r="B6726" s="11" t="str">
        <f t="shared" si="374"/>
        <v>Общий расчет. Анализ даты. Анализ даты. Символические звезды. Демон пустоты. Нет</v>
      </c>
      <c r="C6726" s="11" t="str">
        <f>IFERROR(VLOOKUP(I6726,lvl_1[],2,FALSE),"Нет")</f>
        <v>Общий расчет</v>
      </c>
      <c r="D6726" s="11" t="str">
        <f>IFERROR(VLOOKUP(Rule!J6726,lvl_2[],2,FALSE),"Нет")</f>
        <v>Анализ даты</v>
      </c>
      <c r="E6726" s="11" t="str">
        <f>IFERROR(VLOOKUP(Rule!K6726,lvl_3[],2,FALSE),"Нет")</f>
        <v>Анализ даты</v>
      </c>
      <c r="F6726" s="11" t="str">
        <f>IFERROR(INDEX(lvl_4[],MATCH(L6726,lvl_4[ID],0),MATCH(TEXT(K6726,"##0"),lvl_4[#Headers],0)),"Нет")</f>
        <v>Символические звезды</v>
      </c>
      <c r="G6726" s="11" t="str">
        <f>IFERROR(INDEX(lvl_5[],MATCH(M6726,lvl_5[ID],0),MATCH(_xlfn.CONCAT(TEXT(K6726,"##0"),"_",TEXT(L6726,"##0")),lvl_5[#Headers],0)),"Нет")</f>
        <v>Демон пустоты</v>
      </c>
      <c r="H6726" s="11" t="str">
        <f>IFERROR(INDEX(lvl_6[],MATCH(N6726,lvl_6[ID],0),MATCH(_xlfn.CONCAT(K6726,"_",L6726,"_",M6726),lvl_6[#Headers],0)),"Нет")</f>
        <v>Нет</v>
      </c>
      <c r="I6726" s="12">
        <v>1</v>
      </c>
      <c r="J6726" s="12">
        <v>4</v>
      </c>
      <c r="K6726" s="12">
        <v>1</v>
      </c>
      <c r="L6726" s="12">
        <v>5</v>
      </c>
      <c r="M6726" s="12">
        <v>26</v>
      </c>
      <c r="N6726" s="12">
        <v>2402</v>
      </c>
      <c r="O6726" s="12">
        <f>COUNTIF($P$2:P6726,P6726)</f>
        <v>1</v>
      </c>
      <c r="P6726" s="12" t="str">
        <f t="shared" si="375"/>
        <v>14105262402</v>
      </c>
      <c r="Q6726" s="12" t="str">
        <f t="shared" si="376"/>
        <v>141052624020001</v>
      </c>
      <c r="R6726" s="20" t="s">
        <v>4954</v>
      </c>
      <c r="AB6726" s="12" t="s">
        <v>914</v>
      </c>
      <c r="AD6726" s="12" t="s">
        <v>861</v>
      </c>
      <c r="AP6726" s="12" t="s">
        <v>100</v>
      </c>
      <c r="AR6726" s="12" t="s">
        <v>100</v>
      </c>
      <c r="BN6726" s="12">
        <v>1</v>
      </c>
      <c r="BP6726" s="12" t="s">
        <v>3807</v>
      </c>
      <c r="BR6726" s="9" t="s">
        <v>100</v>
      </c>
      <c r="BS6726" s="9" t="s">
        <v>100</v>
      </c>
      <c r="BT6726" s="9" t="s">
        <v>5094</v>
      </c>
      <c r="BU6726" s="9" t="s">
        <v>5092</v>
      </c>
      <c r="BV6726" s="9" t="s">
        <v>100</v>
      </c>
      <c r="BW6726" s="9" t="s">
        <v>100</v>
      </c>
      <c r="BX6726" s="9" t="s">
        <v>100</v>
      </c>
      <c r="BY6726" s="9" t="s">
        <v>100</v>
      </c>
    </row>
    <row r="6727" spans="1:77" ht="45" x14ac:dyDescent="0.25">
      <c r="A6727" s="12">
        <v>1</v>
      </c>
      <c r="B6727" s="11" t="str">
        <f t="shared" si="374"/>
        <v>Общий расчет. Анализ даты. Анализ даты. Символические звезды. Демон пустоты. Нет</v>
      </c>
      <c r="C6727" s="11" t="str">
        <f>IFERROR(VLOOKUP(I6727,lvl_1[],2,FALSE),"Нет")</f>
        <v>Общий расчет</v>
      </c>
      <c r="D6727" s="11" t="str">
        <f>IFERROR(VLOOKUP(Rule!J6727,lvl_2[],2,FALSE),"Нет")</f>
        <v>Анализ даты</v>
      </c>
      <c r="E6727" s="11" t="str">
        <f>IFERROR(VLOOKUP(Rule!K6727,lvl_3[],2,FALSE),"Нет")</f>
        <v>Анализ даты</v>
      </c>
      <c r="F6727" s="11" t="str">
        <f>IFERROR(INDEX(lvl_4[],MATCH(L6727,lvl_4[ID],0),MATCH(TEXT(K6727,"##0"),lvl_4[#Headers],0)),"Нет")</f>
        <v>Символические звезды</v>
      </c>
      <c r="G6727" s="11" t="str">
        <f>IFERROR(INDEX(lvl_5[],MATCH(M6727,lvl_5[ID],0),MATCH(_xlfn.CONCAT(TEXT(K6727,"##0"),"_",TEXT(L6727,"##0")),lvl_5[#Headers],0)),"Нет")</f>
        <v>Демон пустоты</v>
      </c>
      <c r="H6727" s="11" t="str">
        <f>IFERROR(INDEX(lvl_6[],MATCH(N6727,lvl_6[ID],0),MATCH(_xlfn.CONCAT(K6727,"_",L6727,"_",M6727),lvl_6[#Headers],0)),"Нет")</f>
        <v>Нет</v>
      </c>
      <c r="I6727" s="12">
        <v>1</v>
      </c>
      <c r="J6727" s="12">
        <v>4</v>
      </c>
      <c r="K6727" s="12">
        <v>1</v>
      </c>
      <c r="L6727" s="12">
        <v>5</v>
      </c>
      <c r="M6727" s="12">
        <v>26</v>
      </c>
      <c r="N6727" s="12">
        <v>2403</v>
      </c>
      <c r="O6727" s="12">
        <f>COUNTIF($P$2:P6727,P6727)</f>
        <v>1</v>
      </c>
      <c r="P6727" s="12" t="str">
        <f t="shared" si="375"/>
        <v>14105262403</v>
      </c>
      <c r="Q6727" s="12" t="str">
        <f t="shared" si="376"/>
        <v>141052624030001</v>
      </c>
      <c r="R6727" s="20" t="s">
        <v>4955</v>
      </c>
      <c r="AB6727" s="12" t="s">
        <v>914</v>
      </c>
      <c r="AD6727" s="12" t="s">
        <v>859</v>
      </c>
      <c r="AP6727" s="12" t="s">
        <v>100</v>
      </c>
      <c r="AR6727" s="12" t="s">
        <v>100</v>
      </c>
      <c r="BN6727" s="12">
        <v>1</v>
      </c>
      <c r="BP6727" s="12" t="s">
        <v>3807</v>
      </c>
      <c r="BR6727" s="9" t="s">
        <v>100</v>
      </c>
      <c r="BS6727" s="9" t="s">
        <v>100</v>
      </c>
      <c r="BT6727" s="9" t="s">
        <v>5094</v>
      </c>
      <c r="BU6727" s="9" t="s">
        <v>5101</v>
      </c>
      <c r="BV6727" s="9" t="s">
        <v>100</v>
      </c>
      <c r="BW6727" s="9" t="s">
        <v>100</v>
      </c>
      <c r="BX6727" s="9" t="s">
        <v>100</v>
      </c>
      <c r="BY6727" s="9" t="s">
        <v>100</v>
      </c>
    </row>
    <row r="6728" spans="1:77" ht="45" x14ac:dyDescent="0.25">
      <c r="A6728" s="12">
        <v>1</v>
      </c>
      <c r="B6728" s="11" t="str">
        <f t="shared" si="374"/>
        <v>Общий расчет. Анализ даты. Анализ даты. Символические звезды. Демон пустоты. Нет</v>
      </c>
      <c r="C6728" s="11" t="str">
        <f>IFERROR(VLOOKUP(I6728,lvl_1[],2,FALSE),"Нет")</f>
        <v>Общий расчет</v>
      </c>
      <c r="D6728" s="11" t="str">
        <f>IFERROR(VLOOKUP(Rule!J6728,lvl_2[],2,FALSE),"Нет")</f>
        <v>Анализ даты</v>
      </c>
      <c r="E6728" s="11" t="str">
        <f>IFERROR(VLOOKUP(Rule!K6728,lvl_3[],2,FALSE),"Нет")</f>
        <v>Анализ даты</v>
      </c>
      <c r="F6728" s="11" t="str">
        <f>IFERROR(INDEX(lvl_4[],MATCH(L6728,lvl_4[ID],0),MATCH(TEXT(K6728,"##0"),lvl_4[#Headers],0)),"Нет")</f>
        <v>Символические звезды</v>
      </c>
      <c r="G6728" s="11" t="str">
        <f>IFERROR(INDEX(lvl_5[],MATCH(M6728,lvl_5[ID],0),MATCH(_xlfn.CONCAT(TEXT(K6728,"##0"),"_",TEXT(L6728,"##0")),lvl_5[#Headers],0)),"Нет")</f>
        <v>Демон пустоты</v>
      </c>
      <c r="H6728" s="11" t="str">
        <f>IFERROR(INDEX(lvl_6[],MATCH(N6728,lvl_6[ID],0),MATCH(_xlfn.CONCAT(K6728,"_",L6728,"_",M6728),lvl_6[#Headers],0)),"Нет")</f>
        <v>Нет</v>
      </c>
      <c r="I6728" s="12">
        <v>1</v>
      </c>
      <c r="J6728" s="12">
        <v>4</v>
      </c>
      <c r="K6728" s="12">
        <v>1</v>
      </c>
      <c r="L6728" s="12">
        <v>5</v>
      </c>
      <c r="M6728" s="12">
        <v>26</v>
      </c>
      <c r="N6728" s="12">
        <v>2404</v>
      </c>
      <c r="O6728" s="12">
        <f>COUNTIF($P$2:P6728,P6728)</f>
        <v>1</v>
      </c>
      <c r="P6728" s="12" t="str">
        <f t="shared" si="375"/>
        <v>14105262404</v>
      </c>
      <c r="Q6728" s="12" t="str">
        <f t="shared" si="376"/>
        <v>141052624040001</v>
      </c>
      <c r="R6728" s="20" t="s">
        <v>4956</v>
      </c>
      <c r="AB6728" s="12" t="s">
        <v>914</v>
      </c>
      <c r="AD6728" s="12" t="s">
        <v>869</v>
      </c>
      <c r="AP6728" s="12" t="s">
        <v>100</v>
      </c>
      <c r="AR6728" s="12" t="s">
        <v>100</v>
      </c>
      <c r="BN6728" s="12">
        <v>1</v>
      </c>
      <c r="BP6728" s="12" t="s">
        <v>3807</v>
      </c>
      <c r="BR6728" s="9" t="s">
        <v>100</v>
      </c>
      <c r="BS6728" s="9" t="s">
        <v>100</v>
      </c>
      <c r="BT6728" s="9" t="s">
        <v>5094</v>
      </c>
      <c r="BU6728" s="9" t="s">
        <v>5097</v>
      </c>
      <c r="BV6728" s="9" t="s">
        <v>100</v>
      </c>
      <c r="BW6728" s="9" t="s">
        <v>100</v>
      </c>
      <c r="BX6728" s="9" t="s">
        <v>100</v>
      </c>
      <c r="BY6728" s="9" t="s">
        <v>100</v>
      </c>
    </row>
    <row r="6729" spans="1:77" ht="45" x14ac:dyDescent="0.25">
      <c r="A6729" s="12">
        <v>1</v>
      </c>
      <c r="B6729" s="11" t="str">
        <f t="shared" si="374"/>
        <v>Общий расчет. Анализ даты. Анализ даты. Символические звезды. Демон пустоты. Нет</v>
      </c>
      <c r="C6729" s="11" t="str">
        <f>IFERROR(VLOOKUP(I6729,lvl_1[],2,FALSE),"Нет")</f>
        <v>Общий расчет</v>
      </c>
      <c r="D6729" s="11" t="str">
        <f>IFERROR(VLOOKUP(Rule!J6729,lvl_2[],2,FALSE),"Нет")</f>
        <v>Анализ даты</v>
      </c>
      <c r="E6729" s="11" t="str">
        <f>IFERROR(VLOOKUP(Rule!K6729,lvl_3[],2,FALSE),"Нет")</f>
        <v>Анализ даты</v>
      </c>
      <c r="F6729" s="11" t="str">
        <f>IFERROR(INDEX(lvl_4[],MATCH(L6729,lvl_4[ID],0),MATCH(TEXT(K6729,"##0"),lvl_4[#Headers],0)),"Нет")</f>
        <v>Символические звезды</v>
      </c>
      <c r="G6729" s="11" t="str">
        <f>IFERROR(INDEX(lvl_5[],MATCH(M6729,lvl_5[ID],0),MATCH(_xlfn.CONCAT(TEXT(K6729,"##0"),"_",TEXT(L6729,"##0")),lvl_5[#Headers],0)),"Нет")</f>
        <v>Демон пустоты</v>
      </c>
      <c r="H6729" s="11" t="str">
        <f>IFERROR(INDEX(lvl_6[],MATCH(N6729,lvl_6[ID],0),MATCH(_xlfn.CONCAT(K6729,"_",L6729,"_",M6729),lvl_6[#Headers],0)),"Нет")</f>
        <v>Нет</v>
      </c>
      <c r="I6729" s="12">
        <v>1</v>
      </c>
      <c r="J6729" s="12">
        <v>4</v>
      </c>
      <c r="K6729" s="12">
        <v>1</v>
      </c>
      <c r="L6729" s="12">
        <v>5</v>
      </c>
      <c r="M6729" s="12">
        <v>26</v>
      </c>
      <c r="N6729" s="12">
        <v>2405</v>
      </c>
      <c r="O6729" s="12">
        <f>COUNTIF($P$2:P6729,P6729)</f>
        <v>1</v>
      </c>
      <c r="P6729" s="12" t="str">
        <f t="shared" si="375"/>
        <v>14105262405</v>
      </c>
      <c r="Q6729" s="12" t="str">
        <f t="shared" si="376"/>
        <v>141052624050001</v>
      </c>
      <c r="R6729" s="20" t="s">
        <v>4957</v>
      </c>
      <c r="AB6729" s="12" t="s">
        <v>914</v>
      </c>
      <c r="AD6729" s="12" t="s">
        <v>867</v>
      </c>
      <c r="AP6729" s="12" t="s">
        <v>100</v>
      </c>
      <c r="AR6729" s="12" t="s">
        <v>100</v>
      </c>
      <c r="BN6729" s="12">
        <v>1</v>
      </c>
      <c r="BP6729" s="12" t="s">
        <v>3807</v>
      </c>
      <c r="BR6729" s="9" t="s">
        <v>100</v>
      </c>
      <c r="BS6729" s="9" t="s">
        <v>100</v>
      </c>
      <c r="BT6729" s="9" t="s">
        <v>5094</v>
      </c>
      <c r="BU6729" s="9" t="s">
        <v>5093</v>
      </c>
      <c r="BV6729" s="9" t="s">
        <v>100</v>
      </c>
      <c r="BW6729" s="9" t="s">
        <v>100</v>
      </c>
      <c r="BX6729" s="9" t="s">
        <v>100</v>
      </c>
      <c r="BY6729" s="9" t="s">
        <v>100</v>
      </c>
    </row>
    <row r="6730" spans="1:77" ht="45" x14ac:dyDescent="0.25">
      <c r="A6730" s="12">
        <v>1</v>
      </c>
      <c r="B6730" s="11" t="str">
        <f t="shared" si="374"/>
        <v>Общий расчет. Анализ даты. Анализ даты. Символические звезды. Демон пустоты. Нет</v>
      </c>
      <c r="C6730" s="11" t="str">
        <f>IFERROR(VLOOKUP(I6730,lvl_1[],2,FALSE),"Нет")</f>
        <v>Общий расчет</v>
      </c>
      <c r="D6730" s="11" t="str">
        <f>IFERROR(VLOOKUP(Rule!J6730,lvl_2[],2,FALSE),"Нет")</f>
        <v>Анализ даты</v>
      </c>
      <c r="E6730" s="11" t="str">
        <f>IFERROR(VLOOKUP(Rule!K6730,lvl_3[],2,FALSE),"Нет")</f>
        <v>Анализ даты</v>
      </c>
      <c r="F6730" s="11" t="str">
        <f>IFERROR(INDEX(lvl_4[],MATCH(L6730,lvl_4[ID],0),MATCH(TEXT(K6730,"##0"),lvl_4[#Headers],0)),"Нет")</f>
        <v>Символические звезды</v>
      </c>
      <c r="G6730" s="11" t="str">
        <f>IFERROR(INDEX(lvl_5[],MATCH(M6730,lvl_5[ID],0),MATCH(_xlfn.CONCAT(TEXT(K6730,"##0"),"_",TEXT(L6730,"##0")),lvl_5[#Headers],0)),"Нет")</f>
        <v>Демон пустоты</v>
      </c>
      <c r="H6730" s="11" t="str">
        <f>IFERROR(INDEX(lvl_6[],MATCH(N6730,lvl_6[ID],0),MATCH(_xlfn.CONCAT(K6730,"_",L6730,"_",M6730),lvl_6[#Headers],0)),"Нет")</f>
        <v>Нет</v>
      </c>
      <c r="I6730" s="12">
        <v>1</v>
      </c>
      <c r="J6730" s="12">
        <v>4</v>
      </c>
      <c r="K6730" s="12">
        <v>1</v>
      </c>
      <c r="L6730" s="12">
        <v>5</v>
      </c>
      <c r="M6730" s="12">
        <v>26</v>
      </c>
      <c r="N6730" s="12">
        <v>2406</v>
      </c>
      <c r="O6730" s="12">
        <f>COUNTIF($P$2:P6730,P6730)</f>
        <v>1</v>
      </c>
      <c r="P6730" s="12" t="str">
        <f t="shared" si="375"/>
        <v>14105262406</v>
      </c>
      <c r="Q6730" s="12" t="str">
        <f t="shared" si="376"/>
        <v>141052624060001</v>
      </c>
      <c r="R6730" s="20" t="s">
        <v>4958</v>
      </c>
      <c r="AB6730" s="12" t="s">
        <v>916</v>
      </c>
      <c r="AD6730" s="12" t="s">
        <v>866</v>
      </c>
      <c r="AP6730" s="12" t="s">
        <v>100</v>
      </c>
      <c r="AR6730" s="12" t="s">
        <v>100</v>
      </c>
      <c r="BN6730" s="12">
        <v>1</v>
      </c>
      <c r="BP6730" s="12" t="s">
        <v>3807</v>
      </c>
      <c r="BR6730" s="9" t="s">
        <v>100</v>
      </c>
      <c r="BS6730" s="9" t="s">
        <v>100</v>
      </c>
      <c r="BT6730" s="9" t="s">
        <v>5104</v>
      </c>
      <c r="BU6730" s="9" t="s">
        <v>5109</v>
      </c>
      <c r="BV6730" s="9" t="s">
        <v>100</v>
      </c>
      <c r="BW6730" s="9" t="s">
        <v>100</v>
      </c>
      <c r="BX6730" s="9" t="s">
        <v>100</v>
      </c>
      <c r="BY6730" s="9" t="s">
        <v>100</v>
      </c>
    </row>
    <row r="6731" spans="1:77" ht="45" x14ac:dyDescent="0.25">
      <c r="A6731" s="12">
        <v>1</v>
      </c>
      <c r="B6731" s="11" t="str">
        <f t="shared" si="374"/>
        <v>Общий расчет. Анализ даты. Анализ даты. Символические звезды. Демон пустоты. Нет</v>
      </c>
      <c r="C6731" s="11" t="str">
        <f>IFERROR(VLOOKUP(I6731,lvl_1[],2,FALSE),"Нет")</f>
        <v>Общий расчет</v>
      </c>
      <c r="D6731" s="11" t="str">
        <f>IFERROR(VLOOKUP(Rule!J6731,lvl_2[],2,FALSE),"Нет")</f>
        <v>Анализ даты</v>
      </c>
      <c r="E6731" s="11" t="str">
        <f>IFERROR(VLOOKUP(Rule!K6731,lvl_3[],2,FALSE),"Нет")</f>
        <v>Анализ даты</v>
      </c>
      <c r="F6731" s="11" t="str">
        <f>IFERROR(INDEX(lvl_4[],MATCH(L6731,lvl_4[ID],0),MATCH(TEXT(K6731,"##0"),lvl_4[#Headers],0)),"Нет")</f>
        <v>Символические звезды</v>
      </c>
      <c r="G6731" s="11" t="str">
        <f>IFERROR(INDEX(lvl_5[],MATCH(M6731,lvl_5[ID],0),MATCH(_xlfn.CONCAT(TEXT(K6731,"##0"),"_",TEXT(L6731,"##0")),lvl_5[#Headers],0)),"Нет")</f>
        <v>Демон пустоты</v>
      </c>
      <c r="H6731" s="11" t="str">
        <f>IFERROR(INDEX(lvl_6[],MATCH(N6731,lvl_6[ID],0),MATCH(_xlfn.CONCAT(K6731,"_",L6731,"_",M6731),lvl_6[#Headers],0)),"Нет")</f>
        <v>Нет</v>
      </c>
      <c r="I6731" s="12">
        <v>1</v>
      </c>
      <c r="J6731" s="12">
        <v>4</v>
      </c>
      <c r="K6731" s="12">
        <v>1</v>
      </c>
      <c r="L6731" s="12">
        <v>5</v>
      </c>
      <c r="M6731" s="12">
        <v>26</v>
      </c>
      <c r="N6731" s="12">
        <v>2407</v>
      </c>
      <c r="O6731" s="12">
        <f>COUNTIF($P$2:P6731,P6731)</f>
        <v>1</v>
      </c>
      <c r="P6731" s="12" t="str">
        <f t="shared" si="375"/>
        <v>14105262407</v>
      </c>
      <c r="Q6731" s="12" t="str">
        <f t="shared" si="376"/>
        <v>141052624070001</v>
      </c>
      <c r="R6731" s="20" t="s">
        <v>4959</v>
      </c>
      <c r="AB6731" s="12" t="s">
        <v>916</v>
      </c>
      <c r="AD6731" s="12" t="s">
        <v>864</v>
      </c>
      <c r="AP6731" s="12" t="s">
        <v>100</v>
      </c>
      <c r="AR6731" s="12" t="s">
        <v>100</v>
      </c>
      <c r="BN6731" s="12">
        <v>1</v>
      </c>
      <c r="BP6731" s="12" t="s">
        <v>3807</v>
      </c>
      <c r="BR6731" s="9" t="s">
        <v>100</v>
      </c>
      <c r="BS6731" s="9" t="s">
        <v>100</v>
      </c>
      <c r="BT6731" s="9" t="s">
        <v>5104</v>
      </c>
      <c r="BU6731" s="9" t="s">
        <v>5107</v>
      </c>
      <c r="BV6731" s="9" t="s">
        <v>100</v>
      </c>
      <c r="BW6731" s="9" t="s">
        <v>100</v>
      </c>
      <c r="BX6731" s="9" t="s">
        <v>100</v>
      </c>
      <c r="BY6731" s="9" t="s">
        <v>100</v>
      </c>
    </row>
    <row r="6732" spans="1:77" ht="45" x14ac:dyDescent="0.25">
      <c r="A6732" s="12">
        <v>1</v>
      </c>
      <c r="B6732" s="11" t="str">
        <f t="shared" si="374"/>
        <v>Общий расчет. Анализ даты. Анализ даты. Символические звезды. Демон пустоты. Нет</v>
      </c>
      <c r="C6732" s="11" t="str">
        <f>IFERROR(VLOOKUP(I6732,lvl_1[],2,FALSE),"Нет")</f>
        <v>Общий расчет</v>
      </c>
      <c r="D6732" s="11" t="str">
        <f>IFERROR(VLOOKUP(Rule!J6732,lvl_2[],2,FALSE),"Нет")</f>
        <v>Анализ даты</v>
      </c>
      <c r="E6732" s="11" t="str">
        <f>IFERROR(VLOOKUP(Rule!K6732,lvl_3[],2,FALSE),"Нет")</f>
        <v>Анализ даты</v>
      </c>
      <c r="F6732" s="11" t="str">
        <f>IFERROR(INDEX(lvl_4[],MATCH(L6732,lvl_4[ID],0),MATCH(TEXT(K6732,"##0"),lvl_4[#Headers],0)),"Нет")</f>
        <v>Символические звезды</v>
      </c>
      <c r="G6732" s="11" t="str">
        <f>IFERROR(INDEX(lvl_5[],MATCH(M6732,lvl_5[ID],0),MATCH(_xlfn.CONCAT(TEXT(K6732,"##0"),"_",TEXT(L6732,"##0")),lvl_5[#Headers],0)),"Нет")</f>
        <v>Демон пустоты</v>
      </c>
      <c r="H6732" s="11" t="str">
        <f>IFERROR(INDEX(lvl_6[],MATCH(N6732,lvl_6[ID],0),MATCH(_xlfn.CONCAT(K6732,"_",L6732,"_",M6732),lvl_6[#Headers],0)),"Нет")</f>
        <v>Нет</v>
      </c>
      <c r="I6732" s="12">
        <v>1</v>
      </c>
      <c r="J6732" s="12">
        <v>4</v>
      </c>
      <c r="K6732" s="12">
        <v>1</v>
      </c>
      <c r="L6732" s="12">
        <v>5</v>
      </c>
      <c r="M6732" s="12">
        <v>26</v>
      </c>
      <c r="N6732" s="12">
        <v>2408</v>
      </c>
      <c r="O6732" s="12">
        <f>COUNTIF($P$2:P6732,P6732)</f>
        <v>1</v>
      </c>
      <c r="P6732" s="12" t="str">
        <f t="shared" si="375"/>
        <v>14105262408</v>
      </c>
      <c r="Q6732" s="12" t="str">
        <f t="shared" si="376"/>
        <v>141052624080001</v>
      </c>
      <c r="R6732" s="20" t="s">
        <v>4960</v>
      </c>
      <c r="AB6732" s="12" t="s">
        <v>916</v>
      </c>
      <c r="AD6732" s="12" t="s">
        <v>862</v>
      </c>
      <c r="AP6732" s="12" t="s">
        <v>100</v>
      </c>
      <c r="AR6732" s="12" t="s">
        <v>100</v>
      </c>
      <c r="BN6732" s="12">
        <v>1</v>
      </c>
      <c r="BP6732" s="12" t="s">
        <v>3807</v>
      </c>
      <c r="BR6732" s="9" t="s">
        <v>100</v>
      </c>
      <c r="BS6732" s="9" t="s">
        <v>100</v>
      </c>
      <c r="BT6732" s="9" t="s">
        <v>5104</v>
      </c>
      <c r="BU6732" s="9" t="s">
        <v>5105</v>
      </c>
      <c r="BV6732" s="9" t="s">
        <v>100</v>
      </c>
      <c r="BW6732" s="9" t="s">
        <v>100</v>
      </c>
      <c r="BX6732" s="9" t="s">
        <v>100</v>
      </c>
      <c r="BY6732" s="9" t="s">
        <v>100</v>
      </c>
    </row>
    <row r="6733" spans="1:77" ht="45" x14ac:dyDescent="0.25">
      <c r="A6733" s="12">
        <v>1</v>
      </c>
      <c r="B6733" s="11" t="str">
        <f t="shared" si="374"/>
        <v>Общий расчет. Анализ даты. Анализ даты. Символические звезды. Демон пустоты. Нет</v>
      </c>
      <c r="C6733" s="11" t="str">
        <f>IFERROR(VLOOKUP(I6733,lvl_1[],2,FALSE),"Нет")</f>
        <v>Общий расчет</v>
      </c>
      <c r="D6733" s="11" t="str">
        <f>IFERROR(VLOOKUP(Rule!J6733,lvl_2[],2,FALSE),"Нет")</f>
        <v>Анализ даты</v>
      </c>
      <c r="E6733" s="11" t="str">
        <f>IFERROR(VLOOKUP(Rule!K6733,lvl_3[],2,FALSE),"Нет")</f>
        <v>Анализ даты</v>
      </c>
      <c r="F6733" s="11" t="str">
        <f>IFERROR(INDEX(lvl_4[],MATCH(L6733,lvl_4[ID],0),MATCH(TEXT(K6733,"##0"),lvl_4[#Headers],0)),"Нет")</f>
        <v>Символические звезды</v>
      </c>
      <c r="G6733" s="11" t="str">
        <f>IFERROR(INDEX(lvl_5[],MATCH(M6733,lvl_5[ID],0),MATCH(_xlfn.CONCAT(TEXT(K6733,"##0"),"_",TEXT(L6733,"##0")),lvl_5[#Headers],0)),"Нет")</f>
        <v>Демон пустоты</v>
      </c>
      <c r="H6733" s="11" t="str">
        <f>IFERROR(INDEX(lvl_6[],MATCH(N6733,lvl_6[ID],0),MATCH(_xlfn.CONCAT(K6733,"_",L6733,"_",M6733),lvl_6[#Headers],0)),"Нет")</f>
        <v>Нет</v>
      </c>
      <c r="I6733" s="12">
        <v>1</v>
      </c>
      <c r="J6733" s="12">
        <v>4</v>
      </c>
      <c r="K6733" s="12">
        <v>1</v>
      </c>
      <c r="L6733" s="12">
        <v>5</v>
      </c>
      <c r="M6733" s="12">
        <v>26</v>
      </c>
      <c r="N6733" s="12">
        <v>2409</v>
      </c>
      <c r="O6733" s="12">
        <f>COUNTIF($P$2:P6733,P6733)</f>
        <v>1</v>
      </c>
      <c r="P6733" s="12" t="str">
        <f t="shared" si="375"/>
        <v>14105262409</v>
      </c>
      <c r="Q6733" s="12" t="str">
        <f t="shared" si="376"/>
        <v>141052624090001</v>
      </c>
      <c r="R6733" s="20" t="s">
        <v>4961</v>
      </c>
      <c r="AB6733" s="12" t="s">
        <v>916</v>
      </c>
      <c r="AD6733" s="12" t="s">
        <v>860</v>
      </c>
      <c r="AP6733" s="12" t="s">
        <v>100</v>
      </c>
      <c r="AR6733" s="12" t="s">
        <v>100</v>
      </c>
      <c r="BN6733" s="12">
        <v>1</v>
      </c>
      <c r="BP6733" s="12" t="s">
        <v>3807</v>
      </c>
      <c r="BR6733" s="9" t="s">
        <v>100</v>
      </c>
      <c r="BS6733" s="9" t="s">
        <v>100</v>
      </c>
      <c r="BT6733" s="9" t="s">
        <v>5104</v>
      </c>
      <c r="BU6733" s="9" t="s">
        <v>5103</v>
      </c>
      <c r="BV6733" s="9" t="s">
        <v>100</v>
      </c>
      <c r="BW6733" s="9" t="s">
        <v>100</v>
      </c>
      <c r="BX6733" s="9" t="s">
        <v>100</v>
      </c>
      <c r="BY6733" s="9" t="s">
        <v>100</v>
      </c>
    </row>
    <row r="6734" spans="1:77" ht="45" x14ac:dyDescent="0.25">
      <c r="A6734" s="12">
        <v>1</v>
      </c>
      <c r="B6734" s="11" t="str">
        <f t="shared" si="374"/>
        <v>Общий расчет. Анализ даты. Анализ даты. Символические звезды. Демон пустоты. Нет</v>
      </c>
      <c r="C6734" s="11" t="str">
        <f>IFERROR(VLOOKUP(I6734,lvl_1[],2,FALSE),"Нет")</f>
        <v>Общий расчет</v>
      </c>
      <c r="D6734" s="11" t="str">
        <f>IFERROR(VLOOKUP(Rule!J6734,lvl_2[],2,FALSE),"Нет")</f>
        <v>Анализ даты</v>
      </c>
      <c r="E6734" s="11" t="str">
        <f>IFERROR(VLOOKUP(Rule!K6734,lvl_3[],2,FALSE),"Нет")</f>
        <v>Анализ даты</v>
      </c>
      <c r="F6734" s="11" t="str">
        <f>IFERROR(INDEX(lvl_4[],MATCH(L6734,lvl_4[ID],0),MATCH(TEXT(K6734,"##0"),lvl_4[#Headers],0)),"Нет")</f>
        <v>Символические звезды</v>
      </c>
      <c r="G6734" s="11" t="str">
        <f>IFERROR(INDEX(lvl_5[],MATCH(M6734,lvl_5[ID],0),MATCH(_xlfn.CONCAT(TEXT(K6734,"##0"),"_",TEXT(L6734,"##0")),lvl_5[#Headers],0)),"Нет")</f>
        <v>Демон пустоты</v>
      </c>
      <c r="H6734" s="11" t="str">
        <f>IFERROR(INDEX(lvl_6[],MATCH(N6734,lvl_6[ID],0),MATCH(_xlfn.CONCAT(K6734,"_",L6734,"_",M6734),lvl_6[#Headers],0)),"Нет")</f>
        <v>Нет</v>
      </c>
      <c r="I6734" s="12">
        <v>1</v>
      </c>
      <c r="J6734" s="12">
        <v>4</v>
      </c>
      <c r="K6734" s="12">
        <v>1</v>
      </c>
      <c r="L6734" s="12">
        <v>5</v>
      </c>
      <c r="M6734" s="12">
        <v>26</v>
      </c>
      <c r="N6734" s="12">
        <v>2410</v>
      </c>
      <c r="O6734" s="12">
        <f>COUNTIF($P$2:P6734,P6734)</f>
        <v>1</v>
      </c>
      <c r="P6734" s="12" t="str">
        <f t="shared" si="375"/>
        <v>14105262410</v>
      </c>
      <c r="Q6734" s="12" t="str">
        <f t="shared" si="376"/>
        <v>141052624100001</v>
      </c>
      <c r="R6734" s="20" t="s">
        <v>4962</v>
      </c>
      <c r="AB6734" s="12" t="s">
        <v>916</v>
      </c>
      <c r="AD6734" s="12" t="s">
        <v>870</v>
      </c>
      <c r="AP6734" s="12" t="s">
        <v>100</v>
      </c>
      <c r="AR6734" s="12" t="s">
        <v>100</v>
      </c>
      <c r="BN6734" s="12">
        <v>1</v>
      </c>
      <c r="BP6734" s="12" t="s">
        <v>3807</v>
      </c>
      <c r="BR6734" s="9" t="s">
        <v>100</v>
      </c>
      <c r="BS6734" s="9" t="s">
        <v>100</v>
      </c>
      <c r="BT6734" s="9" t="s">
        <v>5104</v>
      </c>
      <c r="BU6734" s="9" t="s">
        <v>5099</v>
      </c>
      <c r="BV6734" s="9" t="s">
        <v>100</v>
      </c>
      <c r="BW6734" s="9" t="s">
        <v>100</v>
      </c>
      <c r="BX6734" s="9" t="s">
        <v>100</v>
      </c>
      <c r="BY6734" s="9" t="s">
        <v>100</v>
      </c>
    </row>
    <row r="6735" spans="1:77" ht="45" x14ac:dyDescent="0.25">
      <c r="A6735" s="12">
        <v>1</v>
      </c>
      <c r="B6735" s="11" t="str">
        <f t="shared" si="374"/>
        <v>Общий расчет. Анализ даты. Анализ даты. Символические звезды. Демон пустоты. Нет</v>
      </c>
      <c r="C6735" s="11" t="str">
        <f>IFERROR(VLOOKUP(I6735,lvl_1[],2,FALSE),"Нет")</f>
        <v>Общий расчет</v>
      </c>
      <c r="D6735" s="11" t="str">
        <f>IFERROR(VLOOKUP(Rule!J6735,lvl_2[],2,FALSE),"Нет")</f>
        <v>Анализ даты</v>
      </c>
      <c r="E6735" s="11" t="str">
        <f>IFERROR(VLOOKUP(Rule!K6735,lvl_3[],2,FALSE),"Нет")</f>
        <v>Анализ даты</v>
      </c>
      <c r="F6735" s="11" t="str">
        <f>IFERROR(INDEX(lvl_4[],MATCH(L6735,lvl_4[ID],0),MATCH(TEXT(K6735,"##0"),lvl_4[#Headers],0)),"Нет")</f>
        <v>Символические звезды</v>
      </c>
      <c r="G6735" s="11" t="str">
        <f>IFERROR(INDEX(lvl_5[],MATCH(M6735,lvl_5[ID],0),MATCH(_xlfn.CONCAT(TEXT(K6735,"##0"),"_",TEXT(L6735,"##0")),lvl_5[#Headers],0)),"Нет")</f>
        <v>Демон пустоты</v>
      </c>
      <c r="H6735" s="11" t="str">
        <f>IFERROR(INDEX(lvl_6[],MATCH(N6735,lvl_6[ID],0),MATCH(_xlfn.CONCAT(K6735,"_",L6735,"_",M6735),lvl_6[#Headers],0)),"Нет")</f>
        <v>Нет</v>
      </c>
      <c r="I6735" s="12">
        <v>1</v>
      </c>
      <c r="J6735" s="12">
        <v>4</v>
      </c>
      <c r="K6735" s="12">
        <v>1</v>
      </c>
      <c r="L6735" s="12">
        <v>5</v>
      </c>
      <c r="M6735" s="12">
        <v>26</v>
      </c>
      <c r="N6735" s="12">
        <v>2411</v>
      </c>
      <c r="O6735" s="12">
        <f>COUNTIF($P$2:P6735,P6735)</f>
        <v>1</v>
      </c>
      <c r="P6735" s="12" t="str">
        <f t="shared" si="375"/>
        <v>14105262411</v>
      </c>
      <c r="Q6735" s="12" t="str">
        <f t="shared" si="376"/>
        <v>141052624110001</v>
      </c>
      <c r="R6735" s="20" t="s">
        <v>4963</v>
      </c>
      <c r="AB6735" s="12" t="s">
        <v>916</v>
      </c>
      <c r="AD6735" s="12" t="s">
        <v>868</v>
      </c>
      <c r="AP6735" s="12" t="s">
        <v>100</v>
      </c>
      <c r="AR6735" s="12" t="s">
        <v>100</v>
      </c>
      <c r="BN6735" s="12">
        <v>1</v>
      </c>
      <c r="BP6735" s="12" t="s">
        <v>3807</v>
      </c>
      <c r="BR6735" s="9" t="s">
        <v>100</v>
      </c>
      <c r="BS6735" s="9" t="s">
        <v>100</v>
      </c>
      <c r="BT6735" s="9" t="s">
        <v>5104</v>
      </c>
      <c r="BU6735" s="9" t="s">
        <v>5110</v>
      </c>
      <c r="BV6735" s="9" t="s">
        <v>100</v>
      </c>
      <c r="BW6735" s="9" t="s">
        <v>100</v>
      </c>
      <c r="BX6735" s="9" t="s">
        <v>100</v>
      </c>
      <c r="BY6735" s="9" t="s">
        <v>100</v>
      </c>
    </row>
    <row r="6736" spans="1:77" ht="45" x14ac:dyDescent="0.25">
      <c r="A6736" s="12">
        <v>1</v>
      </c>
      <c r="B6736" s="11" t="str">
        <f t="shared" si="374"/>
        <v>Общий расчет. Анализ даты. Анализ даты. Символические звезды. Звезда банкротства. Нет</v>
      </c>
      <c r="C6736" s="11" t="str">
        <f>IFERROR(VLOOKUP(I6736,lvl_1[],2,FALSE),"Нет")</f>
        <v>Общий расчет</v>
      </c>
      <c r="D6736" s="11" t="str">
        <f>IFERROR(VLOOKUP(Rule!J6736,lvl_2[],2,FALSE),"Нет")</f>
        <v>Анализ даты</v>
      </c>
      <c r="E6736" s="11" t="str">
        <f>IFERROR(VLOOKUP(Rule!K6736,lvl_3[],2,FALSE),"Нет")</f>
        <v>Анализ даты</v>
      </c>
      <c r="F6736" s="11" t="str">
        <f>IFERROR(INDEX(lvl_4[],MATCH(L6736,lvl_4[ID],0),MATCH(TEXT(K6736,"##0"),lvl_4[#Headers],0)),"Нет")</f>
        <v>Символические звезды</v>
      </c>
      <c r="G6736" s="11" t="str">
        <f>IFERROR(INDEX(lvl_5[],MATCH(M6736,lvl_5[ID],0),MATCH(_xlfn.CONCAT(TEXT(K6736,"##0"),"_",TEXT(L6736,"##0")),lvl_5[#Headers],0)),"Нет")</f>
        <v>Звезда банкротства</v>
      </c>
      <c r="H6736" s="11" t="str">
        <f>IFERROR(INDEX(lvl_6[],MATCH(N6736,lvl_6[ID],0),MATCH(_xlfn.CONCAT(K6736,"_",L6736,"_",M6736),lvl_6[#Headers],0)),"Нет")</f>
        <v>Нет</v>
      </c>
      <c r="I6736" s="12">
        <v>1</v>
      </c>
      <c r="J6736" s="12">
        <v>4</v>
      </c>
      <c r="K6736" s="12">
        <v>1</v>
      </c>
      <c r="L6736" s="12">
        <v>5</v>
      </c>
      <c r="M6736" s="12">
        <v>27</v>
      </c>
      <c r="N6736" s="12">
        <v>2412</v>
      </c>
      <c r="O6736" s="12">
        <f>COUNTIF($P$2:P6736,P6736)</f>
        <v>1</v>
      </c>
      <c r="P6736" s="12" t="str">
        <f t="shared" si="375"/>
        <v>14105272412</v>
      </c>
      <c r="Q6736" s="12" t="str">
        <f t="shared" si="376"/>
        <v>141052724120001</v>
      </c>
      <c r="R6736" s="20" t="s">
        <v>4964</v>
      </c>
      <c r="AB6736" s="12" t="s">
        <v>899</v>
      </c>
      <c r="AD6736" s="12" t="s">
        <v>861</v>
      </c>
      <c r="AP6736" s="12" t="s">
        <v>100</v>
      </c>
      <c r="AR6736" s="12" t="s">
        <v>100</v>
      </c>
      <c r="BN6736" s="12">
        <v>1</v>
      </c>
      <c r="BP6736" s="12" t="s">
        <v>3807</v>
      </c>
      <c r="BR6736" s="9" t="s">
        <v>100</v>
      </c>
      <c r="BS6736" s="9" t="s">
        <v>100</v>
      </c>
      <c r="BT6736" s="9" t="s">
        <v>5112</v>
      </c>
      <c r="BU6736" s="9" t="s">
        <v>5092</v>
      </c>
      <c r="BV6736" s="9" t="s">
        <v>100</v>
      </c>
      <c r="BW6736" s="9" t="s">
        <v>100</v>
      </c>
      <c r="BX6736" s="9" t="s">
        <v>100</v>
      </c>
      <c r="BY6736" s="9" t="s">
        <v>100</v>
      </c>
    </row>
    <row r="6737" spans="1:77" ht="45" x14ac:dyDescent="0.25">
      <c r="A6737" s="12">
        <v>1</v>
      </c>
      <c r="B6737" s="11" t="str">
        <f t="shared" si="374"/>
        <v>Общий расчет. Анализ даты. Анализ даты. Символические звезды. Звезда банкротства. Нет</v>
      </c>
      <c r="C6737" s="11" t="str">
        <f>IFERROR(VLOOKUP(I6737,lvl_1[],2,FALSE),"Нет")</f>
        <v>Общий расчет</v>
      </c>
      <c r="D6737" s="11" t="str">
        <f>IFERROR(VLOOKUP(Rule!J6737,lvl_2[],2,FALSE),"Нет")</f>
        <v>Анализ даты</v>
      </c>
      <c r="E6737" s="11" t="str">
        <f>IFERROR(VLOOKUP(Rule!K6737,lvl_3[],2,FALSE),"Нет")</f>
        <v>Анализ даты</v>
      </c>
      <c r="F6737" s="11" t="str">
        <f>IFERROR(INDEX(lvl_4[],MATCH(L6737,lvl_4[ID],0),MATCH(TEXT(K6737,"##0"),lvl_4[#Headers],0)),"Нет")</f>
        <v>Символические звезды</v>
      </c>
      <c r="G6737" s="11" t="str">
        <f>IFERROR(INDEX(lvl_5[],MATCH(M6737,lvl_5[ID],0),MATCH(_xlfn.CONCAT(TEXT(K6737,"##0"),"_",TEXT(L6737,"##0")),lvl_5[#Headers],0)),"Нет")</f>
        <v>Звезда банкротства</v>
      </c>
      <c r="H6737" s="11" t="str">
        <f>IFERROR(INDEX(lvl_6[],MATCH(N6737,lvl_6[ID],0),MATCH(_xlfn.CONCAT(K6737,"_",L6737,"_",M6737),lvl_6[#Headers],0)),"Нет")</f>
        <v>Нет</v>
      </c>
      <c r="I6737" s="12">
        <v>1</v>
      </c>
      <c r="J6737" s="12">
        <v>4</v>
      </c>
      <c r="K6737" s="12">
        <v>1</v>
      </c>
      <c r="L6737" s="12">
        <v>5</v>
      </c>
      <c r="M6737" s="12">
        <v>27</v>
      </c>
      <c r="N6737" s="12">
        <v>2413</v>
      </c>
      <c r="O6737" s="12">
        <f>COUNTIF($P$2:P6737,P6737)</f>
        <v>1</v>
      </c>
      <c r="P6737" s="12" t="str">
        <f t="shared" si="375"/>
        <v>14105272413</v>
      </c>
      <c r="Q6737" s="12" t="str">
        <f t="shared" si="376"/>
        <v>141052724130001</v>
      </c>
      <c r="R6737" s="20" t="s">
        <v>4965</v>
      </c>
      <c r="AB6737" s="12" t="s">
        <v>901</v>
      </c>
      <c r="AD6737" s="12" t="s">
        <v>862</v>
      </c>
      <c r="AP6737" s="12" t="s">
        <v>100</v>
      </c>
      <c r="AR6737" s="12" t="s">
        <v>100</v>
      </c>
      <c r="BN6737" s="12">
        <v>1</v>
      </c>
      <c r="BP6737" s="12" t="s">
        <v>3807</v>
      </c>
      <c r="BR6737" s="9" t="s">
        <v>100</v>
      </c>
      <c r="BS6737" s="9" t="s">
        <v>100</v>
      </c>
      <c r="BT6737" s="9" t="s">
        <v>5111</v>
      </c>
      <c r="BU6737" s="9" t="s">
        <v>5105</v>
      </c>
      <c r="BV6737" s="9" t="s">
        <v>100</v>
      </c>
      <c r="BW6737" s="9" t="s">
        <v>100</v>
      </c>
      <c r="BX6737" s="9" t="s">
        <v>100</v>
      </c>
      <c r="BY6737" s="9" t="s">
        <v>100</v>
      </c>
    </row>
    <row r="6738" spans="1:77" ht="45" x14ac:dyDescent="0.25">
      <c r="A6738" s="12">
        <v>1</v>
      </c>
      <c r="B6738" s="11" t="str">
        <f t="shared" si="374"/>
        <v>Общий расчет. Анализ даты. Анализ даты. Символические звезды. Звезда банкротства. Нет</v>
      </c>
      <c r="C6738" s="11" t="str">
        <f>IFERROR(VLOOKUP(I6738,lvl_1[],2,FALSE),"Нет")</f>
        <v>Общий расчет</v>
      </c>
      <c r="D6738" s="11" t="str">
        <f>IFERROR(VLOOKUP(Rule!J6738,lvl_2[],2,FALSE),"Нет")</f>
        <v>Анализ даты</v>
      </c>
      <c r="E6738" s="11" t="str">
        <f>IFERROR(VLOOKUP(Rule!K6738,lvl_3[],2,FALSE),"Нет")</f>
        <v>Анализ даты</v>
      </c>
      <c r="F6738" s="11" t="str">
        <f>IFERROR(INDEX(lvl_4[],MATCH(L6738,lvl_4[ID],0),MATCH(TEXT(K6738,"##0"),lvl_4[#Headers],0)),"Нет")</f>
        <v>Символические звезды</v>
      </c>
      <c r="G6738" s="11" t="str">
        <f>IFERROR(INDEX(lvl_5[],MATCH(M6738,lvl_5[ID],0),MATCH(_xlfn.CONCAT(TEXT(K6738,"##0"),"_",TEXT(L6738,"##0")),lvl_5[#Headers],0)),"Нет")</f>
        <v>Звезда банкротства</v>
      </c>
      <c r="H6738" s="11" t="str">
        <f>IFERROR(INDEX(lvl_6[],MATCH(N6738,lvl_6[ID],0),MATCH(_xlfn.CONCAT(K6738,"_",L6738,"_",M6738),lvl_6[#Headers],0)),"Нет")</f>
        <v>Нет</v>
      </c>
      <c r="I6738" s="12">
        <v>1</v>
      </c>
      <c r="J6738" s="12">
        <v>4</v>
      </c>
      <c r="K6738" s="12">
        <v>1</v>
      </c>
      <c r="L6738" s="12">
        <v>5</v>
      </c>
      <c r="M6738" s="12">
        <v>27</v>
      </c>
      <c r="N6738" s="12">
        <v>2414</v>
      </c>
      <c r="O6738" s="12">
        <f>COUNTIF($P$2:P6738,P6738)</f>
        <v>1</v>
      </c>
      <c r="P6738" s="12" t="str">
        <f t="shared" si="375"/>
        <v>14105272414</v>
      </c>
      <c r="Q6738" s="12" t="str">
        <f t="shared" si="376"/>
        <v>141052724140001</v>
      </c>
      <c r="R6738" s="20" t="s">
        <v>4966</v>
      </c>
      <c r="AB6738" s="12" t="s">
        <v>903</v>
      </c>
      <c r="AD6738" s="12" t="s">
        <v>865</v>
      </c>
      <c r="AP6738" s="12" t="s">
        <v>100</v>
      </c>
      <c r="AR6738" s="12" t="s">
        <v>100</v>
      </c>
      <c r="BN6738" s="12">
        <v>1</v>
      </c>
      <c r="BP6738" s="12" t="s">
        <v>3807</v>
      </c>
      <c r="BR6738" s="9" t="s">
        <v>100</v>
      </c>
      <c r="BS6738" s="9" t="s">
        <v>100</v>
      </c>
      <c r="BT6738" s="9" t="s">
        <v>5096</v>
      </c>
      <c r="BU6738" s="9" t="s">
        <v>5108</v>
      </c>
      <c r="BV6738" s="9" t="s">
        <v>100</v>
      </c>
      <c r="BW6738" s="9" t="s">
        <v>100</v>
      </c>
      <c r="BX6738" s="9" t="s">
        <v>100</v>
      </c>
      <c r="BY6738" s="9" t="s">
        <v>100</v>
      </c>
    </row>
    <row r="6739" spans="1:77" ht="45" x14ac:dyDescent="0.25">
      <c r="A6739" s="12">
        <v>1</v>
      </c>
      <c r="B6739" s="11" t="str">
        <f t="shared" si="374"/>
        <v>Общий расчет. Анализ даты. Анализ даты. Символические звезды. Звезда банкротства. Нет</v>
      </c>
      <c r="C6739" s="11" t="str">
        <f>IFERROR(VLOOKUP(I6739,lvl_1[],2,FALSE),"Нет")</f>
        <v>Общий расчет</v>
      </c>
      <c r="D6739" s="11" t="str">
        <f>IFERROR(VLOOKUP(Rule!J6739,lvl_2[],2,FALSE),"Нет")</f>
        <v>Анализ даты</v>
      </c>
      <c r="E6739" s="11" t="str">
        <f>IFERROR(VLOOKUP(Rule!K6739,lvl_3[],2,FALSE),"Нет")</f>
        <v>Анализ даты</v>
      </c>
      <c r="F6739" s="11" t="str">
        <f>IFERROR(INDEX(lvl_4[],MATCH(L6739,lvl_4[ID],0),MATCH(TEXT(K6739,"##0"),lvl_4[#Headers],0)),"Нет")</f>
        <v>Символические звезды</v>
      </c>
      <c r="G6739" s="11" t="str">
        <f>IFERROR(INDEX(lvl_5[],MATCH(M6739,lvl_5[ID],0),MATCH(_xlfn.CONCAT(TEXT(K6739,"##0"),"_",TEXT(L6739,"##0")),lvl_5[#Headers],0)),"Нет")</f>
        <v>Звезда банкротства</v>
      </c>
      <c r="H6739" s="11" t="str">
        <f>IFERROR(INDEX(lvl_6[],MATCH(N6739,lvl_6[ID],0),MATCH(_xlfn.CONCAT(K6739,"_",L6739,"_",M6739),lvl_6[#Headers],0)),"Нет")</f>
        <v>Нет</v>
      </c>
      <c r="I6739" s="12">
        <v>1</v>
      </c>
      <c r="J6739" s="12">
        <v>4</v>
      </c>
      <c r="K6739" s="12">
        <v>1</v>
      </c>
      <c r="L6739" s="12">
        <v>5</v>
      </c>
      <c r="M6739" s="12">
        <v>27</v>
      </c>
      <c r="N6739" s="12">
        <v>2415</v>
      </c>
      <c r="O6739" s="12">
        <f>COUNTIF($P$2:P6739,P6739)</f>
        <v>1</v>
      </c>
      <c r="P6739" s="12" t="str">
        <f t="shared" si="375"/>
        <v>14105272415</v>
      </c>
      <c r="Q6739" s="12" t="str">
        <f t="shared" si="376"/>
        <v>141052724150001</v>
      </c>
      <c r="R6739" s="20" t="s">
        <v>4967</v>
      </c>
      <c r="AB6739" s="12" t="s">
        <v>905</v>
      </c>
      <c r="AD6739" s="12" t="s">
        <v>868</v>
      </c>
      <c r="AP6739" s="12" t="s">
        <v>100</v>
      </c>
      <c r="AR6739" s="12" t="s">
        <v>100</v>
      </c>
      <c r="BN6739" s="12">
        <v>1</v>
      </c>
      <c r="BP6739" s="12" t="s">
        <v>3807</v>
      </c>
      <c r="BR6739" s="9" t="s">
        <v>100</v>
      </c>
      <c r="BS6739" s="9" t="s">
        <v>100</v>
      </c>
      <c r="BT6739" s="9" t="s">
        <v>5098</v>
      </c>
      <c r="BU6739" s="9" t="s">
        <v>5110</v>
      </c>
      <c r="BV6739" s="9" t="s">
        <v>100</v>
      </c>
      <c r="BW6739" s="9" t="s">
        <v>100</v>
      </c>
      <c r="BX6739" s="9" t="s">
        <v>100</v>
      </c>
      <c r="BY6739" s="9" t="s">
        <v>100</v>
      </c>
    </row>
    <row r="6740" spans="1:77" ht="45" x14ac:dyDescent="0.25">
      <c r="A6740" s="12">
        <v>1</v>
      </c>
      <c r="B6740" s="11" t="str">
        <f t="shared" si="374"/>
        <v>Общий расчет. Анализ даты. Анализ даты. Символические звезды. Звезда банкротства. Нет</v>
      </c>
      <c r="C6740" s="11" t="str">
        <f>IFERROR(VLOOKUP(I6740,lvl_1[],2,FALSE),"Нет")</f>
        <v>Общий расчет</v>
      </c>
      <c r="D6740" s="11" t="str">
        <f>IFERROR(VLOOKUP(Rule!J6740,lvl_2[],2,FALSE),"Нет")</f>
        <v>Анализ даты</v>
      </c>
      <c r="E6740" s="11" t="str">
        <f>IFERROR(VLOOKUP(Rule!K6740,lvl_3[],2,FALSE),"Нет")</f>
        <v>Анализ даты</v>
      </c>
      <c r="F6740" s="11" t="str">
        <f>IFERROR(INDEX(lvl_4[],MATCH(L6740,lvl_4[ID],0),MATCH(TEXT(K6740,"##0"),lvl_4[#Headers],0)),"Нет")</f>
        <v>Символические звезды</v>
      </c>
      <c r="G6740" s="11" t="str">
        <f>IFERROR(INDEX(lvl_5[],MATCH(M6740,lvl_5[ID],0),MATCH(_xlfn.CONCAT(TEXT(K6740,"##0"),"_",TEXT(L6740,"##0")),lvl_5[#Headers],0)),"Нет")</f>
        <v>Звезда банкротства</v>
      </c>
      <c r="H6740" s="11" t="str">
        <f>IFERROR(INDEX(lvl_6[],MATCH(N6740,lvl_6[ID],0),MATCH(_xlfn.CONCAT(K6740,"_",L6740,"_",M6740),lvl_6[#Headers],0)),"Нет")</f>
        <v>Нет</v>
      </c>
      <c r="I6740" s="12">
        <v>1</v>
      </c>
      <c r="J6740" s="12">
        <v>4</v>
      </c>
      <c r="K6740" s="12">
        <v>1</v>
      </c>
      <c r="L6740" s="12">
        <v>5</v>
      </c>
      <c r="M6740" s="12">
        <v>27</v>
      </c>
      <c r="N6740" s="12">
        <v>2416</v>
      </c>
      <c r="O6740" s="12">
        <f>COUNTIF($P$2:P6740,P6740)</f>
        <v>1</v>
      </c>
      <c r="P6740" s="12" t="str">
        <f t="shared" si="375"/>
        <v>14105272416</v>
      </c>
      <c r="Q6740" s="12" t="str">
        <f t="shared" si="376"/>
        <v>141052724160001</v>
      </c>
      <c r="R6740" s="20" t="s">
        <v>4968</v>
      </c>
      <c r="AB6740" s="12" t="s">
        <v>907</v>
      </c>
      <c r="AD6740" s="12" t="s">
        <v>861</v>
      </c>
      <c r="AP6740" s="12" t="s">
        <v>100</v>
      </c>
      <c r="AR6740" s="12" t="s">
        <v>100</v>
      </c>
      <c r="BN6740" s="12">
        <v>1</v>
      </c>
      <c r="BP6740" s="12" t="s">
        <v>3807</v>
      </c>
      <c r="BR6740" s="9" t="s">
        <v>100</v>
      </c>
      <c r="BS6740" s="9" t="s">
        <v>100</v>
      </c>
      <c r="BT6740" s="9" t="s">
        <v>5100</v>
      </c>
      <c r="BU6740" s="9" t="s">
        <v>5092</v>
      </c>
      <c r="BV6740" s="9" t="s">
        <v>100</v>
      </c>
      <c r="BW6740" s="9" t="s">
        <v>100</v>
      </c>
      <c r="BX6740" s="9" t="s">
        <v>100</v>
      </c>
      <c r="BY6740" s="9" t="s">
        <v>100</v>
      </c>
    </row>
    <row r="6741" spans="1:77" ht="45" x14ac:dyDescent="0.25">
      <c r="A6741" s="12">
        <v>1</v>
      </c>
      <c r="B6741" s="11" t="str">
        <f t="shared" si="374"/>
        <v>Общий расчет. Анализ даты. Анализ даты. Символические звезды. Звезда банкротства. Нет</v>
      </c>
      <c r="C6741" s="11" t="str">
        <f>IFERROR(VLOOKUP(I6741,lvl_1[],2,FALSE),"Нет")</f>
        <v>Общий расчет</v>
      </c>
      <c r="D6741" s="11" t="str">
        <f>IFERROR(VLOOKUP(Rule!J6741,lvl_2[],2,FALSE),"Нет")</f>
        <v>Анализ даты</v>
      </c>
      <c r="E6741" s="11" t="str">
        <f>IFERROR(VLOOKUP(Rule!K6741,lvl_3[],2,FALSE),"Нет")</f>
        <v>Анализ даты</v>
      </c>
      <c r="F6741" s="11" t="str">
        <f>IFERROR(INDEX(lvl_4[],MATCH(L6741,lvl_4[ID],0),MATCH(TEXT(K6741,"##0"),lvl_4[#Headers],0)),"Нет")</f>
        <v>Символические звезды</v>
      </c>
      <c r="G6741" s="11" t="str">
        <f>IFERROR(INDEX(lvl_5[],MATCH(M6741,lvl_5[ID],0),MATCH(_xlfn.CONCAT(TEXT(K6741,"##0"),"_",TEXT(L6741,"##0")),lvl_5[#Headers],0)),"Нет")</f>
        <v>Звезда банкротства</v>
      </c>
      <c r="H6741" s="11" t="str">
        <f>IFERROR(INDEX(lvl_6[],MATCH(N6741,lvl_6[ID],0),MATCH(_xlfn.CONCAT(K6741,"_",L6741,"_",M6741),lvl_6[#Headers],0)),"Нет")</f>
        <v>Нет</v>
      </c>
      <c r="I6741" s="12">
        <v>1</v>
      </c>
      <c r="J6741" s="12">
        <v>4</v>
      </c>
      <c r="K6741" s="12">
        <v>1</v>
      </c>
      <c r="L6741" s="12">
        <v>5</v>
      </c>
      <c r="M6741" s="12">
        <v>27</v>
      </c>
      <c r="N6741" s="12">
        <v>2417</v>
      </c>
      <c r="O6741" s="12">
        <f>COUNTIF($P$2:P6741,P6741)</f>
        <v>1</v>
      </c>
      <c r="P6741" s="12" t="str">
        <f t="shared" si="375"/>
        <v>14105272417</v>
      </c>
      <c r="Q6741" s="12" t="str">
        <f t="shared" si="376"/>
        <v>141052724170001</v>
      </c>
      <c r="R6741" s="20" t="s">
        <v>4969</v>
      </c>
      <c r="AB6741" s="12" t="s">
        <v>908</v>
      </c>
      <c r="AD6741" s="12" t="s">
        <v>867</v>
      </c>
      <c r="AP6741" s="12" t="s">
        <v>100</v>
      </c>
      <c r="AR6741" s="12" t="s">
        <v>100</v>
      </c>
      <c r="BN6741" s="12">
        <v>1</v>
      </c>
      <c r="BP6741" s="12" t="s">
        <v>3807</v>
      </c>
      <c r="BR6741" s="9" t="s">
        <v>100</v>
      </c>
      <c r="BS6741" s="9" t="s">
        <v>100</v>
      </c>
      <c r="BT6741" s="9" t="s">
        <v>5113</v>
      </c>
      <c r="BU6741" s="9" t="s">
        <v>5093</v>
      </c>
      <c r="BV6741" s="9" t="s">
        <v>100</v>
      </c>
      <c r="BW6741" s="9" t="s">
        <v>100</v>
      </c>
      <c r="BX6741" s="9" t="s">
        <v>100</v>
      </c>
      <c r="BY6741" s="9" t="s">
        <v>100</v>
      </c>
    </row>
    <row r="6742" spans="1:77" ht="45" x14ac:dyDescent="0.25">
      <c r="A6742" s="12">
        <v>1</v>
      </c>
      <c r="B6742" s="11" t="str">
        <f t="shared" si="374"/>
        <v>Общий расчет. Анализ даты. Анализ даты. Символические звезды. Звезда банкротства. Нет</v>
      </c>
      <c r="C6742" s="11" t="str">
        <f>IFERROR(VLOOKUP(I6742,lvl_1[],2,FALSE),"Нет")</f>
        <v>Общий расчет</v>
      </c>
      <c r="D6742" s="11" t="str">
        <f>IFERROR(VLOOKUP(Rule!J6742,lvl_2[],2,FALSE),"Нет")</f>
        <v>Анализ даты</v>
      </c>
      <c r="E6742" s="11" t="str">
        <f>IFERROR(VLOOKUP(Rule!K6742,lvl_3[],2,FALSE),"Нет")</f>
        <v>Анализ даты</v>
      </c>
      <c r="F6742" s="11" t="str">
        <f>IFERROR(INDEX(lvl_4[],MATCH(L6742,lvl_4[ID],0),MATCH(TEXT(K6742,"##0"),lvl_4[#Headers],0)),"Нет")</f>
        <v>Символические звезды</v>
      </c>
      <c r="G6742" s="11" t="str">
        <f>IFERROR(INDEX(lvl_5[],MATCH(M6742,lvl_5[ID],0),MATCH(_xlfn.CONCAT(TEXT(K6742,"##0"),"_",TEXT(L6742,"##0")),lvl_5[#Headers],0)),"Нет")</f>
        <v>Звезда банкротства</v>
      </c>
      <c r="H6742" s="11" t="str">
        <f>IFERROR(INDEX(lvl_6[],MATCH(N6742,lvl_6[ID],0),MATCH(_xlfn.CONCAT(K6742,"_",L6742,"_",M6742),lvl_6[#Headers],0)),"Нет")</f>
        <v>Нет</v>
      </c>
      <c r="I6742" s="12">
        <v>1</v>
      </c>
      <c r="J6742" s="12">
        <v>4</v>
      </c>
      <c r="K6742" s="12">
        <v>1</v>
      </c>
      <c r="L6742" s="12">
        <v>5</v>
      </c>
      <c r="M6742" s="12">
        <v>27</v>
      </c>
      <c r="N6742" s="12">
        <v>2418</v>
      </c>
      <c r="O6742" s="12">
        <f>COUNTIF($P$2:P6742,P6742)</f>
        <v>1</v>
      </c>
      <c r="P6742" s="12" t="str">
        <f t="shared" si="375"/>
        <v>14105272418</v>
      </c>
      <c r="Q6742" s="12" t="str">
        <f t="shared" si="376"/>
        <v>141052724180001</v>
      </c>
      <c r="R6742" s="20" t="s">
        <v>4970</v>
      </c>
      <c r="AB6742" s="12" t="s">
        <v>910</v>
      </c>
      <c r="AD6742" s="12" t="s">
        <v>862</v>
      </c>
      <c r="AP6742" s="12" t="s">
        <v>100</v>
      </c>
      <c r="AR6742" s="12" t="s">
        <v>100</v>
      </c>
      <c r="BN6742" s="12">
        <v>1</v>
      </c>
      <c r="BP6742" s="12" t="s">
        <v>3807</v>
      </c>
      <c r="BR6742" s="9" t="s">
        <v>100</v>
      </c>
      <c r="BS6742" s="9" t="s">
        <v>100</v>
      </c>
      <c r="BT6742" s="9" t="s">
        <v>5091</v>
      </c>
      <c r="BU6742" s="9" t="s">
        <v>5105</v>
      </c>
      <c r="BV6742" s="9" t="s">
        <v>100</v>
      </c>
      <c r="BW6742" s="9" t="s">
        <v>100</v>
      </c>
      <c r="BX6742" s="9" t="s">
        <v>100</v>
      </c>
      <c r="BY6742" s="9" t="s">
        <v>100</v>
      </c>
    </row>
    <row r="6743" spans="1:77" ht="45" x14ac:dyDescent="0.25">
      <c r="A6743" s="12">
        <v>1</v>
      </c>
      <c r="B6743" s="11" t="str">
        <f t="shared" si="374"/>
        <v>Общий расчет. Анализ даты. Анализ даты. Символические звезды. Звезда банкротства. Нет</v>
      </c>
      <c r="C6743" s="11" t="str">
        <f>IFERROR(VLOOKUP(I6743,lvl_1[],2,FALSE),"Нет")</f>
        <v>Общий расчет</v>
      </c>
      <c r="D6743" s="11" t="str">
        <f>IFERROR(VLOOKUP(Rule!J6743,lvl_2[],2,FALSE),"Нет")</f>
        <v>Анализ даты</v>
      </c>
      <c r="E6743" s="11" t="str">
        <f>IFERROR(VLOOKUP(Rule!K6743,lvl_3[],2,FALSE),"Нет")</f>
        <v>Анализ даты</v>
      </c>
      <c r="F6743" s="11" t="str">
        <f>IFERROR(INDEX(lvl_4[],MATCH(L6743,lvl_4[ID],0),MATCH(TEXT(K6743,"##0"),lvl_4[#Headers],0)),"Нет")</f>
        <v>Символические звезды</v>
      </c>
      <c r="G6743" s="11" t="str">
        <f>IFERROR(INDEX(lvl_5[],MATCH(M6743,lvl_5[ID],0),MATCH(_xlfn.CONCAT(TEXT(K6743,"##0"),"_",TEXT(L6743,"##0")),lvl_5[#Headers],0)),"Нет")</f>
        <v>Звезда банкротства</v>
      </c>
      <c r="H6743" s="11" t="str">
        <f>IFERROR(INDEX(lvl_6[],MATCH(N6743,lvl_6[ID],0),MATCH(_xlfn.CONCAT(K6743,"_",L6743,"_",M6743),lvl_6[#Headers],0)),"Нет")</f>
        <v>Нет</v>
      </c>
      <c r="I6743" s="12">
        <v>1</v>
      </c>
      <c r="J6743" s="12">
        <v>4</v>
      </c>
      <c r="K6743" s="12">
        <v>1</v>
      </c>
      <c r="L6743" s="12">
        <v>5</v>
      </c>
      <c r="M6743" s="12">
        <v>27</v>
      </c>
      <c r="N6743" s="12">
        <v>2419</v>
      </c>
      <c r="O6743" s="12">
        <f>COUNTIF($P$2:P6743,P6743)</f>
        <v>1</v>
      </c>
      <c r="P6743" s="12" t="str">
        <f t="shared" si="375"/>
        <v>14105272419</v>
      </c>
      <c r="Q6743" s="12" t="str">
        <f t="shared" si="376"/>
        <v>141052724190001</v>
      </c>
      <c r="R6743" s="20" t="s">
        <v>4971</v>
      </c>
      <c r="AB6743" s="12" t="s">
        <v>912</v>
      </c>
      <c r="AD6743" s="12" t="s">
        <v>870</v>
      </c>
      <c r="AP6743" s="12" t="s">
        <v>100</v>
      </c>
      <c r="AR6743" s="12" t="s">
        <v>100</v>
      </c>
      <c r="BN6743" s="12">
        <v>1</v>
      </c>
      <c r="BP6743" s="12" t="s">
        <v>3807</v>
      </c>
      <c r="BR6743" s="9" t="s">
        <v>100</v>
      </c>
      <c r="BS6743" s="9" t="s">
        <v>100</v>
      </c>
      <c r="BT6743" s="9" t="s">
        <v>5102</v>
      </c>
      <c r="BU6743" s="9" t="s">
        <v>5099</v>
      </c>
      <c r="BV6743" s="9" t="s">
        <v>100</v>
      </c>
      <c r="BW6743" s="9" t="s">
        <v>100</v>
      </c>
      <c r="BX6743" s="9" t="s">
        <v>100</v>
      </c>
      <c r="BY6743" s="9" t="s">
        <v>100</v>
      </c>
    </row>
    <row r="6744" spans="1:77" ht="45" x14ac:dyDescent="0.25">
      <c r="A6744" s="12">
        <v>1</v>
      </c>
      <c r="B6744" s="11" t="str">
        <f t="shared" si="374"/>
        <v>Общий расчет. Анализ даты. Анализ даты. Символические звезды. Звезда банкротства. Нет</v>
      </c>
      <c r="C6744" s="11" t="str">
        <f>IFERROR(VLOOKUP(I6744,lvl_1[],2,FALSE),"Нет")</f>
        <v>Общий расчет</v>
      </c>
      <c r="D6744" s="11" t="str">
        <f>IFERROR(VLOOKUP(Rule!J6744,lvl_2[],2,FALSE),"Нет")</f>
        <v>Анализ даты</v>
      </c>
      <c r="E6744" s="11" t="str">
        <f>IFERROR(VLOOKUP(Rule!K6744,lvl_3[],2,FALSE),"Нет")</f>
        <v>Анализ даты</v>
      </c>
      <c r="F6744" s="11" t="str">
        <f>IFERROR(INDEX(lvl_4[],MATCH(L6744,lvl_4[ID],0),MATCH(TEXT(K6744,"##0"),lvl_4[#Headers],0)),"Нет")</f>
        <v>Символические звезды</v>
      </c>
      <c r="G6744" s="11" t="str">
        <f>IFERROR(INDEX(lvl_5[],MATCH(M6744,lvl_5[ID],0),MATCH(_xlfn.CONCAT(TEXT(K6744,"##0"),"_",TEXT(L6744,"##0")),lvl_5[#Headers],0)),"Нет")</f>
        <v>Звезда банкротства</v>
      </c>
      <c r="H6744" s="11" t="str">
        <f>IFERROR(INDEX(lvl_6[],MATCH(N6744,lvl_6[ID],0),MATCH(_xlfn.CONCAT(K6744,"_",L6744,"_",M6744),lvl_6[#Headers],0)),"Нет")</f>
        <v>Нет</v>
      </c>
      <c r="I6744" s="12">
        <v>1</v>
      </c>
      <c r="J6744" s="12">
        <v>4</v>
      </c>
      <c r="K6744" s="12">
        <v>1</v>
      </c>
      <c r="L6744" s="12">
        <v>5</v>
      </c>
      <c r="M6744" s="12">
        <v>27</v>
      </c>
      <c r="N6744" s="12">
        <v>2420</v>
      </c>
      <c r="O6744" s="12">
        <f>COUNTIF($P$2:P6744,P6744)</f>
        <v>1</v>
      </c>
      <c r="P6744" s="12" t="str">
        <f t="shared" si="375"/>
        <v>14105272420</v>
      </c>
      <c r="Q6744" s="12" t="str">
        <f t="shared" si="376"/>
        <v>141052724200001</v>
      </c>
      <c r="R6744" s="20" t="s">
        <v>4972</v>
      </c>
      <c r="AB6744" s="12" t="s">
        <v>914</v>
      </c>
      <c r="AD6744" s="12" t="s">
        <v>865</v>
      </c>
      <c r="AP6744" s="12" t="s">
        <v>100</v>
      </c>
      <c r="AR6744" s="12" t="s">
        <v>100</v>
      </c>
      <c r="BN6744" s="12">
        <v>1</v>
      </c>
      <c r="BP6744" s="12" t="s">
        <v>3807</v>
      </c>
      <c r="BR6744" s="9" t="s">
        <v>100</v>
      </c>
      <c r="BS6744" s="9" t="s">
        <v>100</v>
      </c>
      <c r="BT6744" s="9" t="s">
        <v>5094</v>
      </c>
      <c r="BU6744" s="9" t="s">
        <v>5108</v>
      </c>
      <c r="BV6744" s="9" t="s">
        <v>100</v>
      </c>
      <c r="BW6744" s="9" t="s">
        <v>100</v>
      </c>
      <c r="BX6744" s="9" t="s">
        <v>100</v>
      </c>
      <c r="BY6744" s="9" t="s">
        <v>100</v>
      </c>
    </row>
    <row r="6745" spans="1:77" ht="45" x14ac:dyDescent="0.25">
      <c r="A6745" s="12">
        <v>1</v>
      </c>
      <c r="B6745" s="11" t="str">
        <f t="shared" si="374"/>
        <v>Общий расчет. Анализ даты. Анализ даты. Символические звезды. Звезда банкротства. Нет</v>
      </c>
      <c r="C6745" s="11" t="str">
        <f>IFERROR(VLOOKUP(I6745,lvl_1[],2,FALSE),"Нет")</f>
        <v>Общий расчет</v>
      </c>
      <c r="D6745" s="11" t="str">
        <f>IFERROR(VLOOKUP(Rule!J6745,lvl_2[],2,FALSE),"Нет")</f>
        <v>Анализ даты</v>
      </c>
      <c r="E6745" s="11" t="str">
        <f>IFERROR(VLOOKUP(Rule!K6745,lvl_3[],2,FALSE),"Нет")</f>
        <v>Анализ даты</v>
      </c>
      <c r="F6745" s="11" t="str">
        <f>IFERROR(INDEX(lvl_4[],MATCH(L6745,lvl_4[ID],0),MATCH(TEXT(K6745,"##0"),lvl_4[#Headers],0)),"Нет")</f>
        <v>Символические звезды</v>
      </c>
      <c r="G6745" s="11" t="str">
        <f>IFERROR(INDEX(lvl_5[],MATCH(M6745,lvl_5[ID],0),MATCH(_xlfn.CONCAT(TEXT(K6745,"##0"),"_",TEXT(L6745,"##0")),lvl_5[#Headers],0)),"Нет")</f>
        <v>Звезда банкротства</v>
      </c>
      <c r="H6745" s="11" t="str">
        <f>IFERROR(INDEX(lvl_6[],MATCH(N6745,lvl_6[ID],0),MATCH(_xlfn.CONCAT(K6745,"_",L6745,"_",M6745),lvl_6[#Headers],0)),"Нет")</f>
        <v>Нет</v>
      </c>
      <c r="I6745" s="12">
        <v>1</v>
      </c>
      <c r="J6745" s="12">
        <v>4</v>
      </c>
      <c r="K6745" s="12">
        <v>1</v>
      </c>
      <c r="L6745" s="12">
        <v>5</v>
      </c>
      <c r="M6745" s="12">
        <v>27</v>
      </c>
      <c r="N6745" s="12">
        <v>2421</v>
      </c>
      <c r="O6745" s="12">
        <f>COUNTIF($P$2:P6745,P6745)</f>
        <v>1</v>
      </c>
      <c r="P6745" s="12" t="str">
        <f t="shared" si="375"/>
        <v>14105272421</v>
      </c>
      <c r="Q6745" s="12" t="str">
        <f t="shared" si="376"/>
        <v>141052724210001</v>
      </c>
      <c r="R6745" s="20" t="s">
        <v>4973</v>
      </c>
      <c r="AB6745" s="12" t="s">
        <v>916</v>
      </c>
      <c r="AD6745" s="12" t="s">
        <v>868</v>
      </c>
      <c r="AP6745" s="12" t="s">
        <v>100</v>
      </c>
      <c r="AR6745" s="12" t="s">
        <v>100</v>
      </c>
      <c r="BN6745" s="12">
        <v>1</v>
      </c>
      <c r="BP6745" s="12" t="s">
        <v>3807</v>
      </c>
      <c r="BR6745" s="9" t="s">
        <v>100</v>
      </c>
      <c r="BS6745" s="9" t="s">
        <v>100</v>
      </c>
      <c r="BT6745" s="9" t="s">
        <v>5104</v>
      </c>
      <c r="BU6745" s="9" t="s">
        <v>5110</v>
      </c>
      <c r="BV6745" s="9" t="s">
        <v>100</v>
      </c>
      <c r="BW6745" s="9" t="s">
        <v>100</v>
      </c>
      <c r="BX6745" s="9" t="s">
        <v>100</v>
      </c>
      <c r="BY6745" s="9" t="s">
        <v>100</v>
      </c>
    </row>
    <row r="6746" spans="1:77" ht="30" x14ac:dyDescent="0.25">
      <c r="A6746" s="12" t="s">
        <v>100</v>
      </c>
      <c r="B6746" s="11" t="str">
        <f t="shared" si="374"/>
        <v>Общий расчет. Анализ даты. Анализ даты. Символические звезды. 0. Нет</v>
      </c>
      <c r="C6746" s="11" t="str">
        <f>IFERROR(VLOOKUP(I6746,lvl_1[],2,FALSE),"Нет")</f>
        <v>Общий расчет</v>
      </c>
      <c r="D6746" s="11" t="str">
        <f>IFERROR(VLOOKUP(Rule!J6746,lvl_2[],2,FALSE),"Нет")</f>
        <v>Анализ даты</v>
      </c>
      <c r="E6746" s="11" t="str">
        <f>IFERROR(VLOOKUP(Rule!K6746,lvl_3[],2,FALSE),"Нет")</f>
        <v>Анализ даты</v>
      </c>
      <c r="F6746" s="11" t="str">
        <f>IFERROR(INDEX(lvl_4[],MATCH(L6746,lvl_4[ID],0),MATCH(TEXT(K6746,"##0"),lvl_4[#Headers],0)),"Нет")</f>
        <v>Символические звезды</v>
      </c>
      <c r="G6746" s="11">
        <f>IFERROR(INDEX(lvl_5[],MATCH(M6746,lvl_5[ID],0),MATCH(_xlfn.CONCAT(TEXT(K6746,"##0"),"_",TEXT(L6746,"##0")),lvl_5[#Headers],0)),"Нет")</f>
        <v>0</v>
      </c>
      <c r="H6746" s="11" t="str">
        <f>IFERROR(INDEX(lvl_6[],MATCH(N6746,lvl_6[ID],0),MATCH(_xlfn.CONCAT(K6746,"_",L6746,"_",M6746),lvl_6[#Headers],0)),"Нет")</f>
        <v>Нет</v>
      </c>
      <c r="I6746" s="12">
        <v>1</v>
      </c>
      <c r="J6746" s="12">
        <v>4</v>
      </c>
      <c r="K6746" s="12">
        <v>1</v>
      </c>
      <c r="L6746" s="12">
        <v>5</v>
      </c>
      <c r="N6746" s="12">
        <v>2422</v>
      </c>
      <c r="O6746" s="12">
        <f>COUNTIF($P$2:P6746,P6746)</f>
        <v>1</v>
      </c>
      <c r="P6746" s="12" t="str">
        <f t="shared" si="375"/>
        <v>141052422</v>
      </c>
      <c r="Q6746" s="12" t="str">
        <f t="shared" si="376"/>
        <v>1410524220001</v>
      </c>
      <c r="R6746" s="20" t="s">
        <v>4879</v>
      </c>
      <c r="AB6746" s="12" t="s">
        <v>100</v>
      </c>
      <c r="AD6746" s="12" t="s">
        <v>100</v>
      </c>
      <c r="AP6746" s="12" t="s">
        <v>100</v>
      </c>
      <c r="AR6746" s="12" t="s">
        <v>100</v>
      </c>
      <c r="BN6746" s="12" t="s">
        <v>100</v>
      </c>
      <c r="BP6746" s="12" t="s">
        <v>3807</v>
      </c>
      <c r="BR6746" s="9" t="s">
        <v>100</v>
      </c>
      <c r="BS6746" s="9" t="s">
        <v>100</v>
      </c>
      <c r="BT6746" s="9" t="s">
        <v>100</v>
      </c>
      <c r="BU6746" s="9" t="s">
        <v>100</v>
      </c>
      <c r="BV6746" s="9" t="s">
        <v>100</v>
      </c>
      <c r="BW6746" s="9" t="s">
        <v>100</v>
      </c>
      <c r="BX6746" s="9" t="s">
        <v>100</v>
      </c>
      <c r="BY6746" s="9" t="s">
        <v>100</v>
      </c>
    </row>
    <row r="6747" spans="1:77" ht="30" x14ac:dyDescent="0.25">
      <c r="A6747" s="12" t="s">
        <v>100</v>
      </c>
      <c r="B6747" s="11" t="str">
        <f t="shared" si="374"/>
        <v>Общий расчет. Анализ даты. Анализ даты. Символические звезды. 0. Нет</v>
      </c>
      <c r="C6747" s="11" t="str">
        <f>IFERROR(VLOOKUP(I6747,lvl_1[],2,FALSE),"Нет")</f>
        <v>Общий расчет</v>
      </c>
      <c r="D6747" s="11" t="str">
        <f>IFERROR(VLOOKUP(Rule!J6747,lvl_2[],2,FALSE),"Нет")</f>
        <v>Анализ даты</v>
      </c>
      <c r="E6747" s="11" t="str">
        <f>IFERROR(VLOOKUP(Rule!K6747,lvl_3[],2,FALSE),"Нет")</f>
        <v>Анализ даты</v>
      </c>
      <c r="F6747" s="11" t="str">
        <f>IFERROR(INDEX(lvl_4[],MATCH(L6747,lvl_4[ID],0),MATCH(TEXT(K6747,"##0"),lvl_4[#Headers],0)),"Нет")</f>
        <v>Символические звезды</v>
      </c>
      <c r="G6747" s="11">
        <f>IFERROR(INDEX(lvl_5[],MATCH(M6747,lvl_5[ID],0),MATCH(_xlfn.CONCAT(TEXT(K6747,"##0"),"_",TEXT(L6747,"##0")),lvl_5[#Headers],0)),"Нет")</f>
        <v>0</v>
      </c>
      <c r="H6747" s="11" t="str">
        <f>IFERROR(INDEX(lvl_6[],MATCH(N6747,lvl_6[ID],0),MATCH(_xlfn.CONCAT(K6747,"_",L6747,"_",M6747),lvl_6[#Headers],0)),"Нет")</f>
        <v>Нет</v>
      </c>
      <c r="I6747" s="12">
        <v>1</v>
      </c>
      <c r="J6747" s="12">
        <v>4</v>
      </c>
      <c r="K6747" s="12">
        <v>1</v>
      </c>
      <c r="L6747" s="12">
        <v>5</v>
      </c>
      <c r="N6747" s="12">
        <v>2423</v>
      </c>
      <c r="O6747" s="12">
        <f>COUNTIF($P$2:P6747,P6747)</f>
        <v>1</v>
      </c>
      <c r="P6747" s="12" t="str">
        <f t="shared" si="375"/>
        <v>141052423</v>
      </c>
      <c r="Q6747" s="12" t="str">
        <f t="shared" si="376"/>
        <v>1410524230001</v>
      </c>
      <c r="R6747" s="20" t="s">
        <v>4879</v>
      </c>
      <c r="AB6747" s="12" t="s">
        <v>100</v>
      </c>
      <c r="AD6747" s="12" t="s">
        <v>100</v>
      </c>
      <c r="AP6747" s="12" t="s">
        <v>100</v>
      </c>
      <c r="AR6747" s="12" t="s">
        <v>100</v>
      </c>
      <c r="BN6747" s="12" t="s">
        <v>100</v>
      </c>
      <c r="BP6747" s="12" t="s">
        <v>3807</v>
      </c>
      <c r="BR6747" s="9" t="s">
        <v>100</v>
      </c>
      <c r="BS6747" s="9" t="s">
        <v>100</v>
      </c>
      <c r="BT6747" s="9" t="s">
        <v>100</v>
      </c>
      <c r="BU6747" s="9" t="s">
        <v>100</v>
      </c>
      <c r="BV6747" s="9" t="s">
        <v>100</v>
      </c>
      <c r="BW6747" s="9" t="s">
        <v>100</v>
      </c>
      <c r="BX6747" s="9" t="s">
        <v>100</v>
      </c>
      <c r="BY6747" s="9" t="s">
        <v>100</v>
      </c>
    </row>
    <row r="6748" spans="1:77" ht="30" x14ac:dyDescent="0.25">
      <c r="A6748" s="12" t="s">
        <v>100</v>
      </c>
      <c r="B6748" s="11" t="str">
        <f t="shared" si="374"/>
        <v>Общий расчет. Анализ даты. Анализ даты. Символические звезды. 0. Нет</v>
      </c>
      <c r="C6748" s="11" t="str">
        <f>IFERROR(VLOOKUP(I6748,lvl_1[],2,FALSE),"Нет")</f>
        <v>Общий расчет</v>
      </c>
      <c r="D6748" s="11" t="str">
        <f>IFERROR(VLOOKUP(Rule!J6748,lvl_2[],2,FALSE),"Нет")</f>
        <v>Анализ даты</v>
      </c>
      <c r="E6748" s="11" t="str">
        <f>IFERROR(VLOOKUP(Rule!K6748,lvl_3[],2,FALSE),"Нет")</f>
        <v>Анализ даты</v>
      </c>
      <c r="F6748" s="11" t="str">
        <f>IFERROR(INDEX(lvl_4[],MATCH(L6748,lvl_4[ID],0),MATCH(TEXT(K6748,"##0"),lvl_4[#Headers],0)),"Нет")</f>
        <v>Символические звезды</v>
      </c>
      <c r="G6748" s="11">
        <f>IFERROR(INDEX(lvl_5[],MATCH(M6748,lvl_5[ID],0),MATCH(_xlfn.CONCAT(TEXT(K6748,"##0"),"_",TEXT(L6748,"##0")),lvl_5[#Headers],0)),"Нет")</f>
        <v>0</v>
      </c>
      <c r="H6748" s="11" t="str">
        <f>IFERROR(INDEX(lvl_6[],MATCH(N6748,lvl_6[ID],0),MATCH(_xlfn.CONCAT(K6748,"_",L6748,"_",M6748),lvl_6[#Headers],0)),"Нет")</f>
        <v>Нет</v>
      </c>
      <c r="I6748" s="12">
        <v>1</v>
      </c>
      <c r="J6748" s="12">
        <v>4</v>
      </c>
      <c r="K6748" s="12">
        <v>1</v>
      </c>
      <c r="L6748" s="12">
        <v>5</v>
      </c>
      <c r="N6748" s="12">
        <v>2424</v>
      </c>
      <c r="O6748" s="12">
        <f>COUNTIF($P$2:P6748,P6748)</f>
        <v>1</v>
      </c>
      <c r="P6748" s="12" t="str">
        <f t="shared" si="375"/>
        <v>141052424</v>
      </c>
      <c r="Q6748" s="12" t="str">
        <f t="shared" si="376"/>
        <v>1410524240001</v>
      </c>
      <c r="R6748" s="20" t="s">
        <v>4879</v>
      </c>
      <c r="AB6748" s="12" t="s">
        <v>100</v>
      </c>
      <c r="AD6748" s="12" t="s">
        <v>100</v>
      </c>
      <c r="AP6748" s="12" t="s">
        <v>100</v>
      </c>
      <c r="AR6748" s="12" t="s">
        <v>100</v>
      </c>
      <c r="BN6748" s="12" t="s">
        <v>100</v>
      </c>
      <c r="BP6748" s="12" t="s">
        <v>3807</v>
      </c>
      <c r="BR6748" s="9" t="s">
        <v>100</v>
      </c>
      <c r="BS6748" s="9" t="s">
        <v>100</v>
      </c>
      <c r="BT6748" s="9" t="s">
        <v>100</v>
      </c>
      <c r="BU6748" s="9" t="s">
        <v>100</v>
      </c>
      <c r="BV6748" s="9" t="s">
        <v>100</v>
      </c>
      <c r="BW6748" s="9" t="s">
        <v>100</v>
      </c>
      <c r="BX6748" s="9" t="s">
        <v>100</v>
      </c>
      <c r="BY6748" s="9" t="s">
        <v>100</v>
      </c>
    </row>
    <row r="6749" spans="1:77" ht="30" x14ac:dyDescent="0.25">
      <c r="A6749" s="12" t="s">
        <v>100</v>
      </c>
      <c r="B6749" s="11" t="str">
        <f t="shared" si="374"/>
        <v>Общий расчет. Анализ даты. Анализ даты. Символические звезды. 0. Нет</v>
      </c>
      <c r="C6749" s="11" t="str">
        <f>IFERROR(VLOOKUP(I6749,lvl_1[],2,FALSE),"Нет")</f>
        <v>Общий расчет</v>
      </c>
      <c r="D6749" s="11" t="str">
        <f>IFERROR(VLOOKUP(Rule!J6749,lvl_2[],2,FALSE),"Нет")</f>
        <v>Анализ даты</v>
      </c>
      <c r="E6749" s="11" t="str">
        <f>IFERROR(VLOOKUP(Rule!K6749,lvl_3[],2,FALSE),"Нет")</f>
        <v>Анализ даты</v>
      </c>
      <c r="F6749" s="11" t="str">
        <f>IFERROR(INDEX(lvl_4[],MATCH(L6749,lvl_4[ID],0),MATCH(TEXT(K6749,"##0"),lvl_4[#Headers],0)),"Нет")</f>
        <v>Символические звезды</v>
      </c>
      <c r="G6749" s="11">
        <f>IFERROR(INDEX(lvl_5[],MATCH(M6749,lvl_5[ID],0),MATCH(_xlfn.CONCAT(TEXT(K6749,"##0"),"_",TEXT(L6749,"##0")),lvl_5[#Headers],0)),"Нет")</f>
        <v>0</v>
      </c>
      <c r="H6749" s="11" t="str">
        <f>IFERROR(INDEX(lvl_6[],MATCH(N6749,lvl_6[ID],0),MATCH(_xlfn.CONCAT(K6749,"_",L6749,"_",M6749),lvl_6[#Headers],0)),"Нет")</f>
        <v>Нет</v>
      </c>
      <c r="I6749" s="12">
        <v>1</v>
      </c>
      <c r="J6749" s="12">
        <v>4</v>
      </c>
      <c r="K6749" s="12">
        <v>1</v>
      </c>
      <c r="L6749" s="12">
        <v>5</v>
      </c>
      <c r="N6749" s="12">
        <v>2425</v>
      </c>
      <c r="O6749" s="12">
        <f>COUNTIF($P$2:P6749,P6749)</f>
        <v>1</v>
      </c>
      <c r="P6749" s="12" t="str">
        <f t="shared" si="375"/>
        <v>141052425</v>
      </c>
      <c r="Q6749" s="12" t="str">
        <f t="shared" si="376"/>
        <v>1410524250001</v>
      </c>
      <c r="R6749" s="20" t="s">
        <v>4879</v>
      </c>
      <c r="AB6749" s="12" t="s">
        <v>100</v>
      </c>
      <c r="AD6749" s="12" t="s">
        <v>100</v>
      </c>
      <c r="AP6749" s="12" t="s">
        <v>100</v>
      </c>
      <c r="AR6749" s="12" t="s">
        <v>100</v>
      </c>
      <c r="BN6749" s="12" t="s">
        <v>100</v>
      </c>
      <c r="BP6749" s="12" t="s">
        <v>3807</v>
      </c>
      <c r="BR6749" s="9" t="s">
        <v>100</v>
      </c>
      <c r="BS6749" s="9" t="s">
        <v>100</v>
      </c>
      <c r="BT6749" s="9" t="s">
        <v>100</v>
      </c>
      <c r="BU6749" s="9" t="s">
        <v>100</v>
      </c>
      <c r="BV6749" s="9" t="s">
        <v>100</v>
      </c>
      <c r="BW6749" s="9" t="s">
        <v>100</v>
      </c>
      <c r="BX6749" s="9" t="s">
        <v>100</v>
      </c>
      <c r="BY6749" s="9" t="s">
        <v>100</v>
      </c>
    </row>
    <row r="6750" spans="1:77" ht="30" x14ac:dyDescent="0.25">
      <c r="A6750" s="12" t="s">
        <v>100</v>
      </c>
      <c r="B6750" s="11" t="str">
        <f t="shared" si="374"/>
        <v>Общий расчет. Анализ даты. Анализ даты. Символические звезды. 0. Нет</v>
      </c>
      <c r="C6750" s="11" t="str">
        <f>IFERROR(VLOOKUP(I6750,lvl_1[],2,FALSE),"Нет")</f>
        <v>Общий расчет</v>
      </c>
      <c r="D6750" s="11" t="str">
        <f>IFERROR(VLOOKUP(Rule!J6750,lvl_2[],2,FALSE),"Нет")</f>
        <v>Анализ даты</v>
      </c>
      <c r="E6750" s="11" t="str">
        <f>IFERROR(VLOOKUP(Rule!K6750,lvl_3[],2,FALSE),"Нет")</f>
        <v>Анализ даты</v>
      </c>
      <c r="F6750" s="11" t="str">
        <f>IFERROR(INDEX(lvl_4[],MATCH(L6750,lvl_4[ID],0),MATCH(TEXT(K6750,"##0"),lvl_4[#Headers],0)),"Нет")</f>
        <v>Символические звезды</v>
      </c>
      <c r="G6750" s="11">
        <f>IFERROR(INDEX(lvl_5[],MATCH(M6750,lvl_5[ID],0),MATCH(_xlfn.CONCAT(TEXT(K6750,"##0"),"_",TEXT(L6750,"##0")),lvl_5[#Headers],0)),"Нет")</f>
        <v>0</v>
      </c>
      <c r="H6750" s="11" t="str">
        <f>IFERROR(INDEX(lvl_6[],MATCH(N6750,lvl_6[ID],0),MATCH(_xlfn.CONCAT(K6750,"_",L6750,"_",M6750),lvl_6[#Headers],0)),"Нет")</f>
        <v>Нет</v>
      </c>
      <c r="I6750" s="12">
        <v>1</v>
      </c>
      <c r="J6750" s="12">
        <v>4</v>
      </c>
      <c r="K6750" s="12">
        <v>1</v>
      </c>
      <c r="L6750" s="12">
        <v>5</v>
      </c>
      <c r="N6750" s="12">
        <v>2426</v>
      </c>
      <c r="O6750" s="12">
        <f>COUNTIF($P$2:P6750,P6750)</f>
        <v>1</v>
      </c>
      <c r="P6750" s="12" t="str">
        <f t="shared" si="375"/>
        <v>141052426</v>
      </c>
      <c r="Q6750" s="12" t="str">
        <f t="shared" si="376"/>
        <v>1410524260001</v>
      </c>
      <c r="R6750" s="20" t="s">
        <v>4879</v>
      </c>
      <c r="AB6750" s="12" t="s">
        <v>100</v>
      </c>
      <c r="AD6750" s="12" t="s">
        <v>100</v>
      </c>
      <c r="AP6750" s="12" t="s">
        <v>100</v>
      </c>
      <c r="AR6750" s="12" t="s">
        <v>100</v>
      </c>
      <c r="BN6750" s="12" t="s">
        <v>100</v>
      </c>
      <c r="BP6750" s="12" t="s">
        <v>3807</v>
      </c>
      <c r="BR6750" s="9" t="s">
        <v>100</v>
      </c>
      <c r="BS6750" s="9" t="s">
        <v>100</v>
      </c>
      <c r="BT6750" s="9" t="s">
        <v>100</v>
      </c>
      <c r="BU6750" s="9" t="s">
        <v>100</v>
      </c>
      <c r="BV6750" s="9" t="s">
        <v>100</v>
      </c>
      <c r="BW6750" s="9" t="s">
        <v>100</v>
      </c>
      <c r="BX6750" s="9" t="s">
        <v>100</v>
      </c>
      <c r="BY6750" s="9" t="s">
        <v>100</v>
      </c>
    </row>
    <row r="6751" spans="1:77" ht="30" x14ac:dyDescent="0.25">
      <c r="A6751" s="12" t="s">
        <v>100</v>
      </c>
      <c r="B6751" s="11" t="str">
        <f t="shared" si="374"/>
        <v>Общий расчет. Анализ даты. Анализ даты. Символические звезды. 0. Нет</v>
      </c>
      <c r="C6751" s="11" t="str">
        <f>IFERROR(VLOOKUP(I6751,lvl_1[],2,FALSE),"Нет")</f>
        <v>Общий расчет</v>
      </c>
      <c r="D6751" s="11" t="str">
        <f>IFERROR(VLOOKUP(Rule!J6751,lvl_2[],2,FALSE),"Нет")</f>
        <v>Анализ даты</v>
      </c>
      <c r="E6751" s="11" t="str">
        <f>IFERROR(VLOOKUP(Rule!K6751,lvl_3[],2,FALSE),"Нет")</f>
        <v>Анализ даты</v>
      </c>
      <c r="F6751" s="11" t="str">
        <f>IFERROR(INDEX(lvl_4[],MATCH(L6751,lvl_4[ID],0),MATCH(TEXT(K6751,"##0"),lvl_4[#Headers],0)),"Нет")</f>
        <v>Символические звезды</v>
      </c>
      <c r="G6751" s="11">
        <f>IFERROR(INDEX(lvl_5[],MATCH(M6751,lvl_5[ID],0),MATCH(_xlfn.CONCAT(TEXT(K6751,"##0"),"_",TEXT(L6751,"##0")),lvl_5[#Headers],0)),"Нет")</f>
        <v>0</v>
      </c>
      <c r="H6751" s="11" t="str">
        <f>IFERROR(INDEX(lvl_6[],MATCH(N6751,lvl_6[ID],0),MATCH(_xlfn.CONCAT(K6751,"_",L6751,"_",M6751),lvl_6[#Headers],0)),"Нет")</f>
        <v>Нет</v>
      </c>
      <c r="I6751" s="12">
        <v>1</v>
      </c>
      <c r="J6751" s="12">
        <v>4</v>
      </c>
      <c r="K6751" s="12">
        <v>1</v>
      </c>
      <c r="L6751" s="12">
        <v>5</v>
      </c>
      <c r="N6751" s="12">
        <v>2427</v>
      </c>
      <c r="O6751" s="12">
        <f>COUNTIF($P$2:P6751,P6751)</f>
        <v>1</v>
      </c>
      <c r="P6751" s="12" t="str">
        <f t="shared" si="375"/>
        <v>141052427</v>
      </c>
      <c r="Q6751" s="12" t="str">
        <f t="shared" si="376"/>
        <v>1410524270001</v>
      </c>
      <c r="R6751" s="20" t="s">
        <v>4879</v>
      </c>
      <c r="AB6751" s="12" t="s">
        <v>100</v>
      </c>
      <c r="AD6751" s="12" t="s">
        <v>100</v>
      </c>
      <c r="AP6751" s="12" t="s">
        <v>100</v>
      </c>
      <c r="AR6751" s="12" t="s">
        <v>100</v>
      </c>
      <c r="BN6751" s="12" t="s">
        <v>100</v>
      </c>
      <c r="BP6751" s="12" t="s">
        <v>3807</v>
      </c>
      <c r="BR6751" s="9" t="s">
        <v>100</v>
      </c>
      <c r="BS6751" s="9" t="s">
        <v>100</v>
      </c>
      <c r="BT6751" s="9" t="s">
        <v>100</v>
      </c>
      <c r="BU6751" s="9" t="s">
        <v>100</v>
      </c>
      <c r="BV6751" s="9" t="s">
        <v>100</v>
      </c>
      <c r="BW6751" s="9" t="s">
        <v>100</v>
      </c>
      <c r="BX6751" s="9" t="s">
        <v>100</v>
      </c>
      <c r="BY6751" s="9" t="s">
        <v>100</v>
      </c>
    </row>
    <row r="6752" spans="1:77" ht="45" x14ac:dyDescent="0.25">
      <c r="A6752" s="12">
        <v>1</v>
      </c>
      <c r="B6752" s="11" t="str">
        <f t="shared" si="374"/>
        <v>Общий расчет. Анализ даты. Анализ даты. Символические звезды. Куйгант. Нет</v>
      </c>
      <c r="C6752" s="11" t="str">
        <f>IFERROR(VLOOKUP(I6752,lvl_1[],2,FALSE),"Нет")</f>
        <v>Общий расчет</v>
      </c>
      <c r="D6752" s="11" t="str">
        <f>IFERROR(VLOOKUP(Rule!J6752,lvl_2[],2,FALSE),"Нет")</f>
        <v>Анализ даты</v>
      </c>
      <c r="E6752" s="11" t="str">
        <f>IFERROR(VLOOKUP(Rule!K6752,lvl_3[],2,FALSE),"Нет")</f>
        <v>Анализ даты</v>
      </c>
      <c r="F6752" s="11" t="str">
        <f>IFERROR(INDEX(lvl_4[],MATCH(L6752,lvl_4[ID],0),MATCH(TEXT(K6752,"##0"),lvl_4[#Headers],0)),"Нет")</f>
        <v>Символические звезды</v>
      </c>
      <c r="G6752" s="11" t="str">
        <f>IFERROR(INDEX(lvl_5[],MATCH(M6752,lvl_5[ID],0),MATCH(_xlfn.CONCAT(TEXT(K6752,"##0"),"_",TEXT(L6752,"##0")),lvl_5[#Headers],0)),"Нет")</f>
        <v>Куйгант</v>
      </c>
      <c r="H6752" s="11" t="str">
        <f>IFERROR(INDEX(lvl_6[],MATCH(N6752,lvl_6[ID],0),MATCH(_xlfn.CONCAT(K6752,"_",L6752,"_",M6752),lvl_6[#Headers],0)),"Нет")</f>
        <v>Нет</v>
      </c>
      <c r="I6752" s="12">
        <v>1</v>
      </c>
      <c r="J6752" s="12">
        <v>4</v>
      </c>
      <c r="K6752" s="12">
        <v>1</v>
      </c>
      <c r="L6752" s="12">
        <v>5</v>
      </c>
      <c r="M6752" s="12">
        <v>22</v>
      </c>
      <c r="N6752" s="12">
        <v>2428</v>
      </c>
      <c r="O6752" s="12">
        <f>COUNTIF($P$2:P6752,P6752)</f>
        <v>1</v>
      </c>
      <c r="P6752" s="12" t="str">
        <f t="shared" si="375"/>
        <v>14105222428</v>
      </c>
      <c r="Q6752" s="12" t="str">
        <f t="shared" si="376"/>
        <v>141052224280001</v>
      </c>
      <c r="R6752" s="20" t="s">
        <v>4974</v>
      </c>
      <c r="AI6752" s="12" t="s">
        <v>910</v>
      </c>
      <c r="AK6752" s="12" t="s">
        <v>861</v>
      </c>
      <c r="BN6752" s="12">
        <v>1</v>
      </c>
      <c r="BP6752" s="12" t="s">
        <v>3808</v>
      </c>
      <c r="BR6752" s="9" t="s">
        <v>100</v>
      </c>
      <c r="BS6752" s="9" t="s">
        <v>100</v>
      </c>
      <c r="BT6752" s="9" t="s">
        <v>100</v>
      </c>
      <c r="BU6752" s="9" t="s">
        <v>100</v>
      </c>
      <c r="BV6752" s="9" t="s">
        <v>5114</v>
      </c>
      <c r="BW6752" s="9" t="s">
        <v>5115</v>
      </c>
      <c r="BX6752" s="9" t="s">
        <v>100</v>
      </c>
      <c r="BY6752" s="9" t="s">
        <v>100</v>
      </c>
    </row>
    <row r="6753" spans="1:77" ht="45" x14ac:dyDescent="0.25">
      <c r="A6753" s="12">
        <v>1</v>
      </c>
      <c r="B6753" s="11" t="str">
        <f t="shared" si="374"/>
        <v>Общий расчет. Анализ даты. Анализ даты. Символические звезды. Куйгант. Нет</v>
      </c>
      <c r="C6753" s="11" t="str">
        <f>IFERROR(VLOOKUP(I6753,lvl_1[],2,FALSE),"Нет")</f>
        <v>Общий расчет</v>
      </c>
      <c r="D6753" s="11" t="str">
        <f>IFERROR(VLOOKUP(Rule!J6753,lvl_2[],2,FALSE),"Нет")</f>
        <v>Анализ даты</v>
      </c>
      <c r="E6753" s="11" t="str">
        <f>IFERROR(VLOOKUP(Rule!K6753,lvl_3[],2,FALSE),"Нет")</f>
        <v>Анализ даты</v>
      </c>
      <c r="F6753" s="11" t="str">
        <f>IFERROR(INDEX(lvl_4[],MATCH(L6753,lvl_4[ID],0),MATCH(TEXT(K6753,"##0"),lvl_4[#Headers],0)),"Нет")</f>
        <v>Символические звезды</v>
      </c>
      <c r="G6753" s="11" t="str">
        <f>IFERROR(INDEX(lvl_5[],MATCH(M6753,lvl_5[ID],0),MATCH(_xlfn.CONCAT(TEXT(K6753,"##0"),"_",TEXT(L6753,"##0")),lvl_5[#Headers],0)),"Нет")</f>
        <v>Куйгант</v>
      </c>
      <c r="H6753" s="11" t="str">
        <f>IFERROR(INDEX(lvl_6[],MATCH(N6753,lvl_6[ID],0),MATCH(_xlfn.CONCAT(K6753,"_",L6753,"_",M6753),lvl_6[#Headers],0)),"Нет")</f>
        <v>Нет</v>
      </c>
      <c r="I6753" s="12">
        <v>1</v>
      </c>
      <c r="J6753" s="12">
        <v>4</v>
      </c>
      <c r="K6753" s="12">
        <v>1</v>
      </c>
      <c r="L6753" s="12">
        <v>5</v>
      </c>
      <c r="M6753" s="12">
        <v>22</v>
      </c>
      <c r="N6753" s="12">
        <v>2429</v>
      </c>
      <c r="O6753" s="12">
        <f>COUNTIF($P$2:P6753,P6753)</f>
        <v>1</v>
      </c>
      <c r="P6753" s="12" t="str">
        <f t="shared" si="375"/>
        <v>14105222429</v>
      </c>
      <c r="Q6753" s="12" t="str">
        <f t="shared" si="376"/>
        <v>141052224290001</v>
      </c>
      <c r="R6753" s="20" t="s">
        <v>4975</v>
      </c>
      <c r="AI6753" s="12" t="s">
        <v>910</v>
      </c>
      <c r="AK6753" s="12" t="s">
        <v>867</v>
      </c>
      <c r="BN6753" s="12">
        <v>1</v>
      </c>
      <c r="BP6753" s="12" t="s">
        <v>3808</v>
      </c>
      <c r="BR6753" s="9" t="s">
        <v>100</v>
      </c>
      <c r="BS6753" s="9" t="s">
        <v>100</v>
      </c>
      <c r="BT6753" s="9" t="s">
        <v>100</v>
      </c>
      <c r="BU6753" s="9" t="s">
        <v>100</v>
      </c>
      <c r="BV6753" s="9" t="s">
        <v>5114</v>
      </c>
      <c r="BW6753" s="9" t="s">
        <v>5116</v>
      </c>
      <c r="BX6753" s="9" t="s">
        <v>100</v>
      </c>
      <c r="BY6753" s="9" t="s">
        <v>100</v>
      </c>
    </row>
    <row r="6754" spans="1:77" ht="45" x14ac:dyDescent="0.25">
      <c r="A6754" s="12">
        <v>1</v>
      </c>
      <c r="B6754" s="11" t="str">
        <f t="shared" si="374"/>
        <v>Общий расчет. Анализ даты. Анализ даты. Символические звезды. Куйгант. Нет</v>
      </c>
      <c r="C6754" s="11" t="str">
        <f>IFERROR(VLOOKUP(I6754,lvl_1[],2,FALSE),"Нет")</f>
        <v>Общий расчет</v>
      </c>
      <c r="D6754" s="11" t="str">
        <f>IFERROR(VLOOKUP(Rule!J6754,lvl_2[],2,FALSE),"Нет")</f>
        <v>Анализ даты</v>
      </c>
      <c r="E6754" s="11" t="str">
        <f>IFERROR(VLOOKUP(Rule!K6754,lvl_3[],2,FALSE),"Нет")</f>
        <v>Анализ даты</v>
      </c>
      <c r="F6754" s="11" t="str">
        <f>IFERROR(INDEX(lvl_4[],MATCH(L6754,lvl_4[ID],0),MATCH(TEXT(K6754,"##0"),lvl_4[#Headers],0)),"Нет")</f>
        <v>Символические звезды</v>
      </c>
      <c r="G6754" s="11" t="str">
        <f>IFERROR(INDEX(lvl_5[],MATCH(M6754,lvl_5[ID],0),MATCH(_xlfn.CONCAT(TEXT(K6754,"##0"),"_",TEXT(L6754,"##0")),lvl_5[#Headers],0)),"Нет")</f>
        <v>Куйгант</v>
      </c>
      <c r="H6754" s="11" t="str">
        <f>IFERROR(INDEX(lvl_6[],MATCH(N6754,lvl_6[ID],0),MATCH(_xlfn.CONCAT(K6754,"_",L6754,"_",M6754),lvl_6[#Headers],0)),"Нет")</f>
        <v>Нет</v>
      </c>
      <c r="I6754" s="12">
        <v>1</v>
      </c>
      <c r="J6754" s="12">
        <v>4</v>
      </c>
      <c r="K6754" s="12">
        <v>1</v>
      </c>
      <c r="L6754" s="12">
        <v>5</v>
      </c>
      <c r="M6754" s="12">
        <v>22</v>
      </c>
      <c r="N6754" s="12">
        <v>2430</v>
      </c>
      <c r="O6754" s="12">
        <f>COUNTIF($P$2:P6754,P6754)</f>
        <v>1</v>
      </c>
      <c r="P6754" s="12" t="str">
        <f t="shared" si="375"/>
        <v>14105222430</v>
      </c>
      <c r="Q6754" s="12" t="str">
        <f t="shared" si="376"/>
        <v>141052224300001</v>
      </c>
      <c r="R6754" s="20" t="s">
        <v>4976</v>
      </c>
      <c r="AI6754" s="12" t="s">
        <v>914</v>
      </c>
      <c r="AK6754" s="12" t="s">
        <v>861</v>
      </c>
      <c r="BN6754" s="12">
        <v>1</v>
      </c>
      <c r="BP6754" s="12" t="s">
        <v>3808</v>
      </c>
      <c r="BR6754" s="9" t="s">
        <v>100</v>
      </c>
      <c r="BS6754" s="9" t="s">
        <v>100</v>
      </c>
      <c r="BT6754" s="9" t="s">
        <v>100</v>
      </c>
      <c r="BU6754" s="9" t="s">
        <v>100</v>
      </c>
      <c r="BV6754" s="9" t="s">
        <v>5117</v>
      </c>
      <c r="BW6754" s="9" t="s">
        <v>5115</v>
      </c>
      <c r="BX6754" s="9" t="s">
        <v>100</v>
      </c>
      <c r="BY6754" s="9" t="s">
        <v>100</v>
      </c>
    </row>
    <row r="6755" spans="1:77" ht="45" x14ac:dyDescent="0.25">
      <c r="A6755" s="12">
        <v>1</v>
      </c>
      <c r="B6755" s="11" t="str">
        <f t="shared" si="374"/>
        <v>Общий расчет. Анализ даты. Анализ даты. Символические звезды. Куйгант. Нет</v>
      </c>
      <c r="C6755" s="11" t="str">
        <f>IFERROR(VLOOKUP(I6755,lvl_1[],2,FALSE),"Нет")</f>
        <v>Общий расчет</v>
      </c>
      <c r="D6755" s="11" t="str">
        <f>IFERROR(VLOOKUP(Rule!J6755,lvl_2[],2,FALSE),"Нет")</f>
        <v>Анализ даты</v>
      </c>
      <c r="E6755" s="11" t="str">
        <f>IFERROR(VLOOKUP(Rule!K6755,lvl_3[],2,FALSE),"Нет")</f>
        <v>Анализ даты</v>
      </c>
      <c r="F6755" s="11" t="str">
        <f>IFERROR(INDEX(lvl_4[],MATCH(L6755,lvl_4[ID],0),MATCH(TEXT(K6755,"##0"),lvl_4[#Headers],0)),"Нет")</f>
        <v>Символические звезды</v>
      </c>
      <c r="G6755" s="11" t="str">
        <f>IFERROR(INDEX(lvl_5[],MATCH(M6755,lvl_5[ID],0),MATCH(_xlfn.CONCAT(TEXT(K6755,"##0"),"_",TEXT(L6755,"##0")),lvl_5[#Headers],0)),"Нет")</f>
        <v>Куйгант</v>
      </c>
      <c r="H6755" s="11" t="str">
        <f>IFERROR(INDEX(lvl_6[],MATCH(N6755,lvl_6[ID],0),MATCH(_xlfn.CONCAT(K6755,"_",L6755,"_",M6755),lvl_6[#Headers],0)),"Нет")</f>
        <v>Нет</v>
      </c>
      <c r="I6755" s="12">
        <v>1</v>
      </c>
      <c r="J6755" s="12">
        <v>4</v>
      </c>
      <c r="K6755" s="12">
        <v>1</v>
      </c>
      <c r="L6755" s="12">
        <v>5</v>
      </c>
      <c r="M6755" s="12">
        <v>22</v>
      </c>
      <c r="N6755" s="12">
        <v>2431</v>
      </c>
      <c r="O6755" s="12">
        <f>COUNTIF($P$2:P6755,P6755)</f>
        <v>1</v>
      </c>
      <c r="P6755" s="12" t="str">
        <f t="shared" si="375"/>
        <v>14105222431</v>
      </c>
      <c r="Q6755" s="12" t="str">
        <f t="shared" si="376"/>
        <v>141052224310001</v>
      </c>
      <c r="R6755" s="20" t="s">
        <v>4977</v>
      </c>
      <c r="AI6755" s="12" t="s">
        <v>867</v>
      </c>
      <c r="AK6755" s="12" t="s">
        <v>867</v>
      </c>
      <c r="BN6755" s="12">
        <v>1</v>
      </c>
      <c r="BP6755" s="12" t="s">
        <v>3808</v>
      </c>
      <c r="BR6755" s="9" t="s">
        <v>100</v>
      </c>
      <c r="BS6755" s="9" t="s">
        <v>100</v>
      </c>
      <c r="BT6755" s="9" t="s">
        <v>100</v>
      </c>
      <c r="BU6755" s="9" t="s">
        <v>100</v>
      </c>
      <c r="BV6755" s="9" t="s">
        <v>5118</v>
      </c>
      <c r="BW6755" s="9" t="s">
        <v>5116</v>
      </c>
      <c r="BX6755" s="9" t="s">
        <v>100</v>
      </c>
      <c r="BY6755" s="9" t="s">
        <v>100</v>
      </c>
    </row>
    <row r="6756" spans="1:77" ht="45" x14ac:dyDescent="0.25">
      <c r="A6756" s="12">
        <v>1</v>
      </c>
      <c r="B6756" s="11" t="str">
        <f t="shared" si="374"/>
        <v>Общий расчет. Анализ даты. Анализ даты. Символические звезды. Ошибка Инь-Ян. Нет</v>
      </c>
      <c r="C6756" s="11" t="str">
        <f>IFERROR(VLOOKUP(I6756,lvl_1[],2,FALSE),"Нет")</f>
        <v>Общий расчет</v>
      </c>
      <c r="D6756" s="11" t="str">
        <f>IFERROR(VLOOKUP(Rule!J6756,lvl_2[],2,FALSE),"Нет")</f>
        <v>Анализ даты</v>
      </c>
      <c r="E6756" s="11" t="str">
        <f>IFERROR(VLOOKUP(Rule!K6756,lvl_3[],2,FALSE),"Нет")</f>
        <v>Анализ даты</v>
      </c>
      <c r="F6756" s="11" t="str">
        <f>IFERROR(INDEX(lvl_4[],MATCH(L6756,lvl_4[ID],0),MATCH(TEXT(K6756,"##0"),lvl_4[#Headers],0)),"Нет")</f>
        <v>Символические звезды</v>
      </c>
      <c r="G6756" s="11" t="str">
        <f>IFERROR(INDEX(lvl_5[],MATCH(M6756,lvl_5[ID],0),MATCH(_xlfn.CONCAT(TEXT(K6756,"##0"),"_",TEXT(L6756,"##0")),lvl_5[#Headers],0)),"Нет")</f>
        <v>Ошибка Инь-Ян</v>
      </c>
      <c r="H6756" s="11" t="str">
        <f>IFERROR(INDEX(lvl_6[],MATCH(N6756,lvl_6[ID],0),MATCH(_xlfn.CONCAT(K6756,"_",L6756,"_",M6756),lvl_6[#Headers],0)),"Нет")</f>
        <v>Нет</v>
      </c>
      <c r="I6756" s="12">
        <v>1</v>
      </c>
      <c r="J6756" s="12">
        <v>4</v>
      </c>
      <c r="K6756" s="12">
        <v>1</v>
      </c>
      <c r="L6756" s="12">
        <v>5</v>
      </c>
      <c r="M6756" s="12">
        <v>23</v>
      </c>
      <c r="N6756" s="12">
        <v>2432</v>
      </c>
      <c r="O6756" s="12">
        <f>COUNTIF($P$2:P6756,P6756)</f>
        <v>1</v>
      </c>
      <c r="P6756" s="12" t="str">
        <f t="shared" si="375"/>
        <v>14105232432</v>
      </c>
      <c r="Q6756" s="12" t="str">
        <f t="shared" si="376"/>
        <v>141052324320001</v>
      </c>
      <c r="R6756" s="20" t="s">
        <v>4978</v>
      </c>
      <c r="AI6756" s="12" t="s">
        <v>903</v>
      </c>
      <c r="AK6756" s="12" t="s">
        <v>869</v>
      </c>
      <c r="BN6756" s="12">
        <v>1</v>
      </c>
      <c r="BP6756" s="12" t="s">
        <v>3808</v>
      </c>
      <c r="BR6756" s="9" t="s">
        <v>100</v>
      </c>
      <c r="BS6756" s="9" t="s">
        <v>100</v>
      </c>
      <c r="BT6756" s="9" t="s">
        <v>100</v>
      </c>
      <c r="BU6756" s="9" t="s">
        <v>100</v>
      </c>
      <c r="BV6756" s="9" t="s">
        <v>5119</v>
      </c>
      <c r="BW6756" s="9" t="s">
        <v>5120</v>
      </c>
      <c r="BX6756" s="9" t="s">
        <v>100</v>
      </c>
      <c r="BY6756" s="9" t="s">
        <v>100</v>
      </c>
    </row>
    <row r="6757" spans="1:77" ht="45" x14ac:dyDescent="0.25">
      <c r="A6757" s="12">
        <v>1</v>
      </c>
      <c r="B6757" s="11" t="str">
        <f t="shared" ref="B6757:B6820" si="377">_xlfn.CONCAT(C6757,". ", D6757,". ", E6757,". ", F6757,". ", G6757,". ", H6757)</f>
        <v>Общий расчет. Анализ даты. Анализ даты. Символические звезды. Ошибка Инь-Ян. Нет</v>
      </c>
      <c r="C6757" s="11" t="str">
        <f>IFERROR(VLOOKUP(I6757,lvl_1[],2,FALSE),"Нет")</f>
        <v>Общий расчет</v>
      </c>
      <c r="D6757" s="11" t="str">
        <f>IFERROR(VLOOKUP(Rule!J6757,lvl_2[],2,FALSE),"Нет")</f>
        <v>Анализ даты</v>
      </c>
      <c r="E6757" s="11" t="str">
        <f>IFERROR(VLOOKUP(Rule!K6757,lvl_3[],2,FALSE),"Нет")</f>
        <v>Анализ даты</v>
      </c>
      <c r="F6757" s="11" t="str">
        <f>IFERROR(INDEX(lvl_4[],MATCH(L6757,lvl_4[ID],0),MATCH(TEXT(K6757,"##0"),lvl_4[#Headers],0)),"Нет")</f>
        <v>Символические звезды</v>
      </c>
      <c r="G6757" s="11" t="str">
        <f>IFERROR(INDEX(lvl_5[],MATCH(M6757,lvl_5[ID],0),MATCH(_xlfn.CONCAT(TEXT(K6757,"##0"),"_",TEXT(L6757,"##0")),lvl_5[#Headers],0)),"Нет")</f>
        <v>Ошибка Инь-Ян</v>
      </c>
      <c r="H6757" s="11" t="str">
        <f>IFERROR(INDEX(lvl_6[],MATCH(N6757,lvl_6[ID],0),MATCH(_xlfn.CONCAT(K6757,"_",L6757,"_",M6757),lvl_6[#Headers],0)),"Нет")</f>
        <v>Нет</v>
      </c>
      <c r="I6757" s="12">
        <v>1</v>
      </c>
      <c r="J6757" s="12">
        <v>4</v>
      </c>
      <c r="K6757" s="12">
        <v>1</v>
      </c>
      <c r="L6757" s="12">
        <v>5</v>
      </c>
      <c r="M6757" s="12">
        <v>23</v>
      </c>
      <c r="N6757" s="12">
        <v>2433</v>
      </c>
      <c r="O6757" s="12">
        <f>COUNTIF($P$2:P6757,P6757)</f>
        <v>1</v>
      </c>
      <c r="P6757" s="12" t="str">
        <f t="shared" ref="P6757:P6820" si="378">_xlfn.CONCAT(I6757,
J6757,
K6757,
IF(LEN(L6757)=1,_xlfn.CONCAT(0,L6757),L6757),
IF(LEN(M6757)=1,_xlfn.CONCAT(0,M6757),M6757),
IF(LEN(N6757)=1,_xlfn.CONCAT(0,N6757),N6757))</f>
        <v>14105232433</v>
      </c>
      <c r="Q6757" s="12" t="str">
        <f t="shared" ref="Q6757:Q6820" si="379">_xlfn.CONCAT(I6757,
J6757,
K6757,
IF(LEN(L6757)=1,_xlfn.CONCAT(0,L6757),L6757),
IF(LEN(M6757)=1,_xlfn.CONCAT(0,M6757),M6757),
IF(LEN(N6757)=1,_xlfn.CONCAT(0,N6757),N6757),
IF(LEN(O6757)=1,_xlfn.CONCAT("000",O6757),IF(LEN(O6757)=2,_xlfn.CONCAT("00",O6757),IF(LEN(O6757)=3,_xlfn.CONCAT(0,O6757),O6757))))</f>
        <v>141052324330001</v>
      </c>
      <c r="R6757" s="20" t="s">
        <v>4979</v>
      </c>
      <c r="AI6757" s="12" t="s">
        <v>905</v>
      </c>
      <c r="AK6757" s="12" t="s">
        <v>870</v>
      </c>
      <c r="BN6757" s="12">
        <v>1</v>
      </c>
      <c r="BP6757" s="12" t="s">
        <v>3808</v>
      </c>
      <c r="BR6757" s="9" t="s">
        <v>100</v>
      </c>
      <c r="BS6757" s="9" t="s">
        <v>100</v>
      </c>
      <c r="BT6757" s="9" t="s">
        <v>100</v>
      </c>
      <c r="BU6757" s="9" t="s">
        <v>100</v>
      </c>
      <c r="BV6757" s="9" t="s">
        <v>5121</v>
      </c>
      <c r="BW6757" s="9" t="s">
        <v>5122</v>
      </c>
      <c r="BX6757" s="9" t="s">
        <v>100</v>
      </c>
      <c r="BY6757" s="9" t="s">
        <v>100</v>
      </c>
    </row>
    <row r="6758" spans="1:77" ht="45" x14ac:dyDescent="0.25">
      <c r="A6758" s="12">
        <v>1</v>
      </c>
      <c r="B6758" s="11" t="str">
        <f t="shared" si="377"/>
        <v>Общий расчет. Анализ даты. Анализ даты. Символические звезды. Ошибка Инь-Ян. Нет</v>
      </c>
      <c r="C6758" s="11" t="str">
        <f>IFERROR(VLOOKUP(I6758,lvl_1[],2,FALSE),"Нет")</f>
        <v>Общий расчет</v>
      </c>
      <c r="D6758" s="11" t="str">
        <f>IFERROR(VLOOKUP(Rule!J6758,lvl_2[],2,FALSE),"Нет")</f>
        <v>Анализ даты</v>
      </c>
      <c r="E6758" s="11" t="str">
        <f>IFERROR(VLOOKUP(Rule!K6758,lvl_3[],2,FALSE),"Нет")</f>
        <v>Анализ даты</v>
      </c>
      <c r="F6758" s="11" t="str">
        <f>IFERROR(INDEX(lvl_4[],MATCH(L6758,lvl_4[ID],0),MATCH(TEXT(K6758,"##0"),lvl_4[#Headers],0)),"Нет")</f>
        <v>Символические звезды</v>
      </c>
      <c r="G6758" s="11" t="str">
        <f>IFERROR(INDEX(lvl_5[],MATCH(M6758,lvl_5[ID],0),MATCH(_xlfn.CONCAT(TEXT(K6758,"##0"),"_",TEXT(L6758,"##0")),lvl_5[#Headers],0)),"Нет")</f>
        <v>Ошибка Инь-Ян</v>
      </c>
      <c r="H6758" s="11" t="str">
        <f>IFERROR(INDEX(lvl_6[],MATCH(N6758,lvl_6[ID],0),MATCH(_xlfn.CONCAT(K6758,"_",L6758,"_",M6758),lvl_6[#Headers],0)),"Нет")</f>
        <v>Нет</v>
      </c>
      <c r="I6758" s="12">
        <v>1</v>
      </c>
      <c r="J6758" s="12">
        <v>4</v>
      </c>
      <c r="K6758" s="12">
        <v>1</v>
      </c>
      <c r="L6758" s="12">
        <v>5</v>
      </c>
      <c r="M6758" s="12">
        <v>23</v>
      </c>
      <c r="N6758" s="12">
        <v>2434</v>
      </c>
      <c r="O6758" s="12">
        <f>COUNTIF($P$2:P6758,P6758)</f>
        <v>1</v>
      </c>
      <c r="P6758" s="12" t="str">
        <f t="shared" si="378"/>
        <v>14105232434</v>
      </c>
      <c r="Q6758" s="12" t="str">
        <f t="shared" si="379"/>
        <v>141052324340001</v>
      </c>
      <c r="R6758" s="20" t="s">
        <v>4980</v>
      </c>
      <c r="AI6758" s="12" t="s">
        <v>907</v>
      </c>
      <c r="AK6758" s="12" t="s">
        <v>859</v>
      </c>
      <c r="BN6758" s="12">
        <v>1</v>
      </c>
      <c r="BP6758" s="12" t="s">
        <v>3808</v>
      </c>
      <c r="BR6758" s="9" t="s">
        <v>100</v>
      </c>
      <c r="BS6758" s="9" t="s">
        <v>100</v>
      </c>
      <c r="BT6758" s="9" t="s">
        <v>100</v>
      </c>
      <c r="BU6758" s="9" t="s">
        <v>100</v>
      </c>
      <c r="BV6758" s="9" t="s">
        <v>5123</v>
      </c>
      <c r="BW6758" s="9" t="s">
        <v>5124</v>
      </c>
      <c r="BX6758" s="9" t="s">
        <v>100</v>
      </c>
      <c r="BY6758" s="9" t="s">
        <v>100</v>
      </c>
    </row>
    <row r="6759" spans="1:77" ht="45" x14ac:dyDescent="0.25">
      <c r="A6759" s="12">
        <v>1</v>
      </c>
      <c r="B6759" s="11" t="str">
        <f t="shared" si="377"/>
        <v>Общий расчет. Анализ даты. Анализ даты. Символические звезды. Ошибка Инь-Ян. Нет</v>
      </c>
      <c r="C6759" s="11" t="str">
        <f>IFERROR(VLOOKUP(I6759,lvl_1[],2,FALSE),"Нет")</f>
        <v>Общий расчет</v>
      </c>
      <c r="D6759" s="11" t="str">
        <f>IFERROR(VLOOKUP(Rule!J6759,lvl_2[],2,FALSE),"Нет")</f>
        <v>Анализ даты</v>
      </c>
      <c r="E6759" s="11" t="str">
        <f>IFERROR(VLOOKUP(Rule!K6759,lvl_3[],2,FALSE),"Нет")</f>
        <v>Анализ даты</v>
      </c>
      <c r="F6759" s="11" t="str">
        <f>IFERROR(INDEX(lvl_4[],MATCH(L6759,lvl_4[ID],0),MATCH(TEXT(K6759,"##0"),lvl_4[#Headers],0)),"Нет")</f>
        <v>Символические звезды</v>
      </c>
      <c r="G6759" s="11" t="str">
        <f>IFERROR(INDEX(lvl_5[],MATCH(M6759,lvl_5[ID],0),MATCH(_xlfn.CONCAT(TEXT(K6759,"##0"),"_",TEXT(L6759,"##0")),lvl_5[#Headers],0)),"Нет")</f>
        <v>Ошибка Инь-Ян</v>
      </c>
      <c r="H6759" s="11" t="str">
        <f>IFERROR(INDEX(lvl_6[],MATCH(N6759,lvl_6[ID],0),MATCH(_xlfn.CONCAT(K6759,"_",L6759,"_",M6759),lvl_6[#Headers],0)),"Нет")</f>
        <v>Нет</v>
      </c>
      <c r="I6759" s="12">
        <v>1</v>
      </c>
      <c r="J6759" s="12">
        <v>4</v>
      </c>
      <c r="K6759" s="12">
        <v>1</v>
      </c>
      <c r="L6759" s="12">
        <v>5</v>
      </c>
      <c r="M6759" s="12">
        <v>23</v>
      </c>
      <c r="N6759" s="12">
        <v>2435</v>
      </c>
      <c r="O6759" s="12">
        <f>COUNTIF($P$2:P6759,P6759)</f>
        <v>1</v>
      </c>
      <c r="P6759" s="12" t="str">
        <f t="shared" si="378"/>
        <v>14105232435</v>
      </c>
      <c r="Q6759" s="12" t="str">
        <f t="shared" si="379"/>
        <v>141052324350001</v>
      </c>
      <c r="R6759" s="20" t="s">
        <v>4981</v>
      </c>
      <c r="AI6759" s="12" t="s">
        <v>912</v>
      </c>
      <c r="AK6759" s="12" t="s">
        <v>860</v>
      </c>
      <c r="BN6759" s="12">
        <v>1</v>
      </c>
      <c r="BP6759" s="12" t="s">
        <v>3808</v>
      </c>
      <c r="BR6759" s="9" t="s">
        <v>100</v>
      </c>
      <c r="BS6759" s="9" t="s">
        <v>100</v>
      </c>
      <c r="BT6759" s="9" t="s">
        <v>100</v>
      </c>
      <c r="BU6759" s="9" t="s">
        <v>100</v>
      </c>
      <c r="BV6759" s="9" t="s">
        <v>5125</v>
      </c>
      <c r="BW6759" s="9" t="s">
        <v>5126</v>
      </c>
      <c r="BX6759" s="9" t="s">
        <v>100</v>
      </c>
      <c r="BY6759" s="9" t="s">
        <v>100</v>
      </c>
    </row>
    <row r="6760" spans="1:77" ht="45" x14ac:dyDescent="0.25">
      <c r="A6760" s="12">
        <v>1</v>
      </c>
      <c r="B6760" s="11" t="str">
        <f t="shared" si="377"/>
        <v>Общий расчет. Анализ даты. Анализ даты. Символические звезды. Ошибка Инь-Ян. Нет</v>
      </c>
      <c r="C6760" s="11" t="str">
        <f>IFERROR(VLOOKUP(I6760,lvl_1[],2,FALSE),"Нет")</f>
        <v>Общий расчет</v>
      </c>
      <c r="D6760" s="11" t="str">
        <f>IFERROR(VLOOKUP(Rule!J6760,lvl_2[],2,FALSE),"Нет")</f>
        <v>Анализ даты</v>
      </c>
      <c r="E6760" s="11" t="str">
        <f>IFERROR(VLOOKUP(Rule!K6760,lvl_3[],2,FALSE),"Нет")</f>
        <v>Анализ даты</v>
      </c>
      <c r="F6760" s="11" t="str">
        <f>IFERROR(INDEX(lvl_4[],MATCH(L6760,lvl_4[ID],0),MATCH(TEXT(K6760,"##0"),lvl_4[#Headers],0)),"Нет")</f>
        <v>Символические звезды</v>
      </c>
      <c r="G6760" s="11" t="str">
        <f>IFERROR(INDEX(lvl_5[],MATCH(M6760,lvl_5[ID],0),MATCH(_xlfn.CONCAT(TEXT(K6760,"##0"),"_",TEXT(L6760,"##0")),lvl_5[#Headers],0)),"Нет")</f>
        <v>Ошибка Инь-Ян</v>
      </c>
      <c r="H6760" s="11" t="str">
        <f>IFERROR(INDEX(lvl_6[],MATCH(N6760,lvl_6[ID],0),MATCH(_xlfn.CONCAT(K6760,"_",L6760,"_",M6760),lvl_6[#Headers],0)),"Нет")</f>
        <v>Нет</v>
      </c>
      <c r="I6760" s="12">
        <v>1</v>
      </c>
      <c r="J6760" s="12">
        <v>4</v>
      </c>
      <c r="K6760" s="12">
        <v>1</v>
      </c>
      <c r="L6760" s="12">
        <v>5</v>
      </c>
      <c r="M6760" s="12">
        <v>23</v>
      </c>
      <c r="N6760" s="12">
        <v>2436</v>
      </c>
      <c r="O6760" s="12">
        <f>COUNTIF($P$2:P6760,P6760)</f>
        <v>1</v>
      </c>
      <c r="P6760" s="12" t="str">
        <f t="shared" si="378"/>
        <v>14105232436</v>
      </c>
      <c r="Q6760" s="12" t="str">
        <f t="shared" si="379"/>
        <v>141052324360001</v>
      </c>
      <c r="R6760" s="20" t="s">
        <v>4982</v>
      </c>
      <c r="AI6760" s="12" t="s">
        <v>914</v>
      </c>
      <c r="AK6760" s="12" t="s">
        <v>861</v>
      </c>
      <c r="BN6760" s="12">
        <v>1</v>
      </c>
      <c r="BP6760" s="12" t="s">
        <v>3808</v>
      </c>
      <c r="BR6760" s="9" t="s">
        <v>100</v>
      </c>
      <c r="BS6760" s="9" t="s">
        <v>100</v>
      </c>
      <c r="BT6760" s="9" t="s">
        <v>100</v>
      </c>
      <c r="BU6760" s="9" t="s">
        <v>100</v>
      </c>
      <c r="BV6760" s="9" t="s">
        <v>5117</v>
      </c>
      <c r="BW6760" s="9" t="s">
        <v>5115</v>
      </c>
      <c r="BX6760" s="9" t="s">
        <v>100</v>
      </c>
      <c r="BY6760" s="9" t="s">
        <v>100</v>
      </c>
    </row>
    <row r="6761" spans="1:77" ht="45" x14ac:dyDescent="0.25">
      <c r="A6761" s="12">
        <v>1</v>
      </c>
      <c r="B6761" s="11" t="str">
        <f t="shared" si="377"/>
        <v>Общий расчет. Анализ даты. Анализ даты. Символические звезды. Ошибка Инь-Ян. Нет</v>
      </c>
      <c r="C6761" s="11" t="str">
        <f>IFERROR(VLOOKUP(I6761,lvl_1[],2,FALSE),"Нет")</f>
        <v>Общий расчет</v>
      </c>
      <c r="D6761" s="11" t="str">
        <f>IFERROR(VLOOKUP(Rule!J6761,lvl_2[],2,FALSE),"Нет")</f>
        <v>Анализ даты</v>
      </c>
      <c r="E6761" s="11" t="str">
        <f>IFERROR(VLOOKUP(Rule!K6761,lvl_3[],2,FALSE),"Нет")</f>
        <v>Анализ даты</v>
      </c>
      <c r="F6761" s="11" t="str">
        <f>IFERROR(INDEX(lvl_4[],MATCH(L6761,lvl_4[ID],0),MATCH(TEXT(K6761,"##0"),lvl_4[#Headers],0)),"Нет")</f>
        <v>Символические звезды</v>
      </c>
      <c r="G6761" s="11" t="str">
        <f>IFERROR(INDEX(lvl_5[],MATCH(M6761,lvl_5[ID],0),MATCH(_xlfn.CONCAT(TEXT(K6761,"##0"),"_",TEXT(L6761,"##0")),lvl_5[#Headers],0)),"Нет")</f>
        <v>Ошибка Инь-Ян</v>
      </c>
      <c r="H6761" s="11" t="str">
        <f>IFERROR(INDEX(lvl_6[],MATCH(N6761,lvl_6[ID],0),MATCH(_xlfn.CONCAT(K6761,"_",L6761,"_",M6761),lvl_6[#Headers],0)),"Нет")</f>
        <v>Нет</v>
      </c>
      <c r="I6761" s="12">
        <v>1</v>
      </c>
      <c r="J6761" s="12">
        <v>4</v>
      </c>
      <c r="K6761" s="12">
        <v>1</v>
      </c>
      <c r="L6761" s="12">
        <v>5</v>
      </c>
      <c r="M6761" s="12">
        <v>23</v>
      </c>
      <c r="N6761" s="12">
        <v>2437</v>
      </c>
      <c r="O6761" s="12">
        <f>COUNTIF($P$2:P6761,P6761)</f>
        <v>1</v>
      </c>
      <c r="P6761" s="12" t="str">
        <f t="shared" si="378"/>
        <v>14105232437</v>
      </c>
      <c r="Q6761" s="12" t="str">
        <f t="shared" si="379"/>
        <v>141052324370001</v>
      </c>
      <c r="R6761" s="20" t="s">
        <v>4983</v>
      </c>
      <c r="AI6761" s="12" t="s">
        <v>916</v>
      </c>
      <c r="AK6761" s="12" t="s">
        <v>862</v>
      </c>
      <c r="BN6761" s="12">
        <v>1</v>
      </c>
      <c r="BP6761" s="12" t="s">
        <v>3808</v>
      </c>
      <c r="BR6761" s="9" t="s">
        <v>100</v>
      </c>
      <c r="BS6761" s="9" t="s">
        <v>100</v>
      </c>
      <c r="BT6761" s="9" t="s">
        <v>100</v>
      </c>
      <c r="BU6761" s="9" t="s">
        <v>100</v>
      </c>
      <c r="BV6761" s="9" t="s">
        <v>5127</v>
      </c>
      <c r="BW6761" s="9" t="s">
        <v>5128</v>
      </c>
      <c r="BX6761" s="9" t="s">
        <v>100</v>
      </c>
      <c r="BY6761" s="9" t="s">
        <v>100</v>
      </c>
    </row>
    <row r="6762" spans="1:77" ht="45" x14ac:dyDescent="0.25">
      <c r="A6762" s="12">
        <v>1</v>
      </c>
      <c r="B6762" s="11" t="str">
        <f t="shared" si="377"/>
        <v>Общий расчет. Анализ даты. Анализ даты. Символические звезды. Ошибка Инь-Ян. Нет</v>
      </c>
      <c r="C6762" s="11" t="str">
        <f>IFERROR(VLOOKUP(I6762,lvl_1[],2,FALSE),"Нет")</f>
        <v>Общий расчет</v>
      </c>
      <c r="D6762" s="11" t="str">
        <f>IFERROR(VLOOKUP(Rule!J6762,lvl_2[],2,FALSE),"Нет")</f>
        <v>Анализ даты</v>
      </c>
      <c r="E6762" s="11" t="str">
        <f>IFERROR(VLOOKUP(Rule!K6762,lvl_3[],2,FALSE),"Нет")</f>
        <v>Анализ даты</v>
      </c>
      <c r="F6762" s="11" t="str">
        <f>IFERROR(INDEX(lvl_4[],MATCH(L6762,lvl_4[ID],0),MATCH(TEXT(K6762,"##0"),lvl_4[#Headers],0)),"Нет")</f>
        <v>Символические звезды</v>
      </c>
      <c r="G6762" s="11" t="str">
        <f>IFERROR(INDEX(lvl_5[],MATCH(M6762,lvl_5[ID],0),MATCH(_xlfn.CONCAT(TEXT(K6762,"##0"),"_",TEXT(L6762,"##0")),lvl_5[#Headers],0)),"Нет")</f>
        <v>Ошибка Инь-Ян</v>
      </c>
      <c r="H6762" s="11" t="str">
        <f>IFERROR(INDEX(lvl_6[],MATCH(N6762,lvl_6[ID],0),MATCH(_xlfn.CONCAT(K6762,"_",L6762,"_",M6762),lvl_6[#Headers],0)),"Нет")</f>
        <v>Нет</v>
      </c>
      <c r="I6762" s="12">
        <v>1</v>
      </c>
      <c r="J6762" s="12">
        <v>4</v>
      </c>
      <c r="K6762" s="12">
        <v>1</v>
      </c>
      <c r="L6762" s="12">
        <v>5</v>
      </c>
      <c r="M6762" s="12">
        <v>23</v>
      </c>
      <c r="N6762" s="12">
        <v>2438</v>
      </c>
      <c r="O6762" s="12">
        <f>COUNTIF($P$2:P6762,P6762)</f>
        <v>1</v>
      </c>
      <c r="P6762" s="12" t="str">
        <f t="shared" si="378"/>
        <v>14105232438</v>
      </c>
      <c r="Q6762" s="12" t="str">
        <f t="shared" si="379"/>
        <v>141052324380001</v>
      </c>
      <c r="R6762" s="20" t="s">
        <v>4984</v>
      </c>
      <c r="AI6762" s="12" t="s">
        <v>903</v>
      </c>
      <c r="AK6762" s="12" t="s">
        <v>863</v>
      </c>
      <c r="BN6762" s="12">
        <v>1</v>
      </c>
      <c r="BP6762" s="12" t="s">
        <v>3808</v>
      </c>
      <c r="BR6762" s="9" t="s">
        <v>100</v>
      </c>
      <c r="BS6762" s="9" t="s">
        <v>100</v>
      </c>
      <c r="BT6762" s="9" t="s">
        <v>100</v>
      </c>
      <c r="BU6762" s="9" t="s">
        <v>100</v>
      </c>
      <c r="BV6762" s="9" t="s">
        <v>5119</v>
      </c>
      <c r="BW6762" s="9" t="s">
        <v>5129</v>
      </c>
      <c r="BX6762" s="9" t="s">
        <v>100</v>
      </c>
      <c r="BY6762" s="9" t="s">
        <v>100</v>
      </c>
    </row>
    <row r="6763" spans="1:77" ht="45" x14ac:dyDescent="0.25">
      <c r="A6763" s="12">
        <v>1</v>
      </c>
      <c r="B6763" s="11" t="str">
        <f t="shared" si="377"/>
        <v>Общий расчет. Анализ даты. Анализ даты. Символические звезды. Ошибка Инь-Ян. Нет</v>
      </c>
      <c r="C6763" s="11" t="str">
        <f>IFERROR(VLOOKUP(I6763,lvl_1[],2,FALSE),"Нет")</f>
        <v>Общий расчет</v>
      </c>
      <c r="D6763" s="11" t="str">
        <f>IFERROR(VLOOKUP(Rule!J6763,lvl_2[],2,FALSE),"Нет")</f>
        <v>Анализ даты</v>
      </c>
      <c r="E6763" s="11" t="str">
        <f>IFERROR(VLOOKUP(Rule!K6763,lvl_3[],2,FALSE),"Нет")</f>
        <v>Анализ даты</v>
      </c>
      <c r="F6763" s="11" t="str">
        <f>IFERROR(INDEX(lvl_4[],MATCH(L6763,lvl_4[ID],0),MATCH(TEXT(K6763,"##0"),lvl_4[#Headers],0)),"Нет")</f>
        <v>Символические звезды</v>
      </c>
      <c r="G6763" s="11" t="str">
        <f>IFERROR(INDEX(lvl_5[],MATCH(M6763,lvl_5[ID],0),MATCH(_xlfn.CONCAT(TEXT(K6763,"##0"),"_",TEXT(L6763,"##0")),lvl_5[#Headers],0)),"Нет")</f>
        <v>Ошибка Инь-Ян</v>
      </c>
      <c r="H6763" s="11" t="str">
        <f>IFERROR(INDEX(lvl_6[],MATCH(N6763,lvl_6[ID],0),MATCH(_xlfn.CONCAT(K6763,"_",L6763,"_",M6763),lvl_6[#Headers],0)),"Нет")</f>
        <v>Нет</v>
      </c>
      <c r="I6763" s="12">
        <v>1</v>
      </c>
      <c r="J6763" s="12">
        <v>4</v>
      </c>
      <c r="K6763" s="12">
        <v>1</v>
      </c>
      <c r="L6763" s="12">
        <v>5</v>
      </c>
      <c r="M6763" s="12">
        <v>23</v>
      </c>
      <c r="N6763" s="12">
        <v>2439</v>
      </c>
      <c r="O6763" s="12">
        <f>COUNTIF($P$2:P6763,P6763)</f>
        <v>1</v>
      </c>
      <c r="P6763" s="12" t="str">
        <f t="shared" si="378"/>
        <v>14105232439</v>
      </c>
      <c r="Q6763" s="12" t="str">
        <f t="shared" si="379"/>
        <v>141052324390001</v>
      </c>
      <c r="R6763" s="20" t="s">
        <v>4985</v>
      </c>
      <c r="AI6763" s="12" t="s">
        <v>905</v>
      </c>
      <c r="AK6763" s="12" t="s">
        <v>864</v>
      </c>
      <c r="BN6763" s="12">
        <v>1</v>
      </c>
      <c r="BP6763" s="12" t="s">
        <v>3808</v>
      </c>
      <c r="BR6763" s="9" t="s">
        <v>100</v>
      </c>
      <c r="BS6763" s="9" t="s">
        <v>100</v>
      </c>
      <c r="BT6763" s="9" t="s">
        <v>100</v>
      </c>
      <c r="BU6763" s="9" t="s">
        <v>100</v>
      </c>
      <c r="BV6763" s="9" t="s">
        <v>5121</v>
      </c>
      <c r="BW6763" s="9" t="s">
        <v>5130</v>
      </c>
      <c r="BX6763" s="9" t="s">
        <v>100</v>
      </c>
      <c r="BY6763" s="9" t="s">
        <v>100</v>
      </c>
    </row>
    <row r="6764" spans="1:77" ht="45" x14ac:dyDescent="0.25">
      <c r="A6764" s="12">
        <v>1</v>
      </c>
      <c r="B6764" s="11" t="str">
        <f t="shared" si="377"/>
        <v>Общий расчет. Анализ даты. Анализ даты. Символические звезды. Ошибка Инь-Ян. Нет</v>
      </c>
      <c r="C6764" s="11" t="str">
        <f>IFERROR(VLOOKUP(I6764,lvl_1[],2,FALSE),"Нет")</f>
        <v>Общий расчет</v>
      </c>
      <c r="D6764" s="11" t="str">
        <f>IFERROR(VLOOKUP(Rule!J6764,lvl_2[],2,FALSE),"Нет")</f>
        <v>Анализ даты</v>
      </c>
      <c r="E6764" s="11" t="str">
        <f>IFERROR(VLOOKUP(Rule!K6764,lvl_3[],2,FALSE),"Нет")</f>
        <v>Анализ даты</v>
      </c>
      <c r="F6764" s="11" t="str">
        <f>IFERROR(INDEX(lvl_4[],MATCH(L6764,lvl_4[ID],0),MATCH(TEXT(K6764,"##0"),lvl_4[#Headers],0)),"Нет")</f>
        <v>Символические звезды</v>
      </c>
      <c r="G6764" s="11" t="str">
        <f>IFERROR(INDEX(lvl_5[],MATCH(M6764,lvl_5[ID],0),MATCH(_xlfn.CONCAT(TEXT(K6764,"##0"),"_",TEXT(L6764,"##0")),lvl_5[#Headers],0)),"Нет")</f>
        <v>Ошибка Инь-Ян</v>
      </c>
      <c r="H6764" s="11" t="str">
        <f>IFERROR(INDEX(lvl_6[],MATCH(N6764,lvl_6[ID],0),MATCH(_xlfn.CONCAT(K6764,"_",L6764,"_",M6764),lvl_6[#Headers],0)),"Нет")</f>
        <v>Нет</v>
      </c>
      <c r="I6764" s="12">
        <v>1</v>
      </c>
      <c r="J6764" s="12">
        <v>4</v>
      </c>
      <c r="K6764" s="12">
        <v>1</v>
      </c>
      <c r="L6764" s="12">
        <v>5</v>
      </c>
      <c r="M6764" s="12">
        <v>23</v>
      </c>
      <c r="N6764" s="12">
        <v>2440</v>
      </c>
      <c r="O6764" s="12">
        <f>COUNTIF($P$2:P6764,P6764)</f>
        <v>1</v>
      </c>
      <c r="P6764" s="12" t="str">
        <f t="shared" si="378"/>
        <v>14105232440</v>
      </c>
      <c r="Q6764" s="12" t="str">
        <f t="shared" si="379"/>
        <v>141052324400001</v>
      </c>
      <c r="R6764" s="20" t="s">
        <v>4986</v>
      </c>
      <c r="AI6764" s="12" t="s">
        <v>907</v>
      </c>
      <c r="AK6764" s="12" t="s">
        <v>865</v>
      </c>
      <c r="BN6764" s="12">
        <v>1</v>
      </c>
      <c r="BP6764" s="12" t="s">
        <v>3808</v>
      </c>
      <c r="BR6764" s="9" t="s">
        <v>100</v>
      </c>
      <c r="BS6764" s="9" t="s">
        <v>100</v>
      </c>
      <c r="BT6764" s="9" t="s">
        <v>100</v>
      </c>
      <c r="BU6764" s="9" t="s">
        <v>100</v>
      </c>
      <c r="BV6764" s="9" t="s">
        <v>5123</v>
      </c>
      <c r="BW6764" s="9" t="s">
        <v>5131</v>
      </c>
      <c r="BX6764" s="9" t="s">
        <v>100</v>
      </c>
      <c r="BY6764" s="9" t="s">
        <v>100</v>
      </c>
    </row>
    <row r="6765" spans="1:77" ht="45" x14ac:dyDescent="0.25">
      <c r="A6765" s="12">
        <v>1</v>
      </c>
      <c r="B6765" s="11" t="str">
        <f t="shared" si="377"/>
        <v>Общий расчет. Анализ даты. Анализ даты. Символические звезды. Ошибка Инь-Ян. Нет</v>
      </c>
      <c r="C6765" s="11" t="str">
        <f>IFERROR(VLOOKUP(I6765,lvl_1[],2,FALSE),"Нет")</f>
        <v>Общий расчет</v>
      </c>
      <c r="D6765" s="11" t="str">
        <f>IFERROR(VLOOKUP(Rule!J6765,lvl_2[],2,FALSE),"Нет")</f>
        <v>Анализ даты</v>
      </c>
      <c r="E6765" s="11" t="str">
        <f>IFERROR(VLOOKUP(Rule!K6765,lvl_3[],2,FALSE),"Нет")</f>
        <v>Анализ даты</v>
      </c>
      <c r="F6765" s="11" t="str">
        <f>IFERROR(INDEX(lvl_4[],MATCH(L6765,lvl_4[ID],0),MATCH(TEXT(K6765,"##0"),lvl_4[#Headers],0)),"Нет")</f>
        <v>Символические звезды</v>
      </c>
      <c r="G6765" s="11" t="str">
        <f>IFERROR(INDEX(lvl_5[],MATCH(M6765,lvl_5[ID],0),MATCH(_xlfn.CONCAT(TEXT(K6765,"##0"),"_",TEXT(L6765,"##0")),lvl_5[#Headers],0)),"Нет")</f>
        <v>Ошибка Инь-Ян</v>
      </c>
      <c r="H6765" s="11" t="str">
        <f>IFERROR(INDEX(lvl_6[],MATCH(N6765,lvl_6[ID],0),MATCH(_xlfn.CONCAT(K6765,"_",L6765,"_",M6765),lvl_6[#Headers],0)),"Нет")</f>
        <v>Нет</v>
      </c>
      <c r="I6765" s="12">
        <v>1</v>
      </c>
      <c r="J6765" s="12">
        <v>4</v>
      </c>
      <c r="K6765" s="12">
        <v>1</v>
      </c>
      <c r="L6765" s="12">
        <v>5</v>
      </c>
      <c r="M6765" s="12">
        <v>23</v>
      </c>
      <c r="N6765" s="12">
        <v>2441</v>
      </c>
      <c r="O6765" s="12">
        <f>COUNTIF($P$2:P6765,P6765)</f>
        <v>1</v>
      </c>
      <c r="P6765" s="12" t="str">
        <f t="shared" si="378"/>
        <v>14105232441</v>
      </c>
      <c r="Q6765" s="12" t="str">
        <f t="shared" si="379"/>
        <v>141052324410001</v>
      </c>
      <c r="R6765" s="20" t="s">
        <v>4987</v>
      </c>
      <c r="AI6765" s="12" t="s">
        <v>912</v>
      </c>
      <c r="AK6765" s="12" t="s">
        <v>866</v>
      </c>
      <c r="BN6765" s="12">
        <v>1</v>
      </c>
      <c r="BP6765" s="12" t="s">
        <v>3808</v>
      </c>
      <c r="BR6765" s="9" t="s">
        <v>100</v>
      </c>
      <c r="BS6765" s="9" t="s">
        <v>100</v>
      </c>
      <c r="BT6765" s="9" t="s">
        <v>100</v>
      </c>
      <c r="BU6765" s="9" t="s">
        <v>100</v>
      </c>
      <c r="BV6765" s="9" t="s">
        <v>5125</v>
      </c>
      <c r="BW6765" s="9" t="s">
        <v>5132</v>
      </c>
      <c r="BX6765" s="9" t="s">
        <v>100</v>
      </c>
      <c r="BY6765" s="9" t="s">
        <v>100</v>
      </c>
    </row>
    <row r="6766" spans="1:77" ht="45" x14ac:dyDescent="0.25">
      <c r="A6766" s="12">
        <v>1</v>
      </c>
      <c r="B6766" s="11" t="str">
        <f t="shared" si="377"/>
        <v>Общий расчет. Анализ даты. Анализ даты. Символические звезды. Ошибка Инь-Ян. Нет</v>
      </c>
      <c r="C6766" s="11" t="str">
        <f>IFERROR(VLOOKUP(I6766,lvl_1[],2,FALSE),"Нет")</f>
        <v>Общий расчет</v>
      </c>
      <c r="D6766" s="11" t="str">
        <f>IFERROR(VLOOKUP(Rule!J6766,lvl_2[],2,FALSE),"Нет")</f>
        <v>Анализ даты</v>
      </c>
      <c r="E6766" s="11" t="str">
        <f>IFERROR(VLOOKUP(Rule!K6766,lvl_3[],2,FALSE),"Нет")</f>
        <v>Анализ даты</v>
      </c>
      <c r="F6766" s="11" t="str">
        <f>IFERROR(INDEX(lvl_4[],MATCH(L6766,lvl_4[ID],0),MATCH(TEXT(K6766,"##0"),lvl_4[#Headers],0)),"Нет")</f>
        <v>Символические звезды</v>
      </c>
      <c r="G6766" s="11" t="str">
        <f>IFERROR(INDEX(lvl_5[],MATCH(M6766,lvl_5[ID],0),MATCH(_xlfn.CONCAT(TEXT(K6766,"##0"),"_",TEXT(L6766,"##0")),lvl_5[#Headers],0)),"Нет")</f>
        <v>Ошибка Инь-Ян</v>
      </c>
      <c r="H6766" s="11" t="str">
        <f>IFERROR(INDEX(lvl_6[],MATCH(N6766,lvl_6[ID],0),MATCH(_xlfn.CONCAT(K6766,"_",L6766,"_",M6766),lvl_6[#Headers],0)),"Нет")</f>
        <v>Нет</v>
      </c>
      <c r="I6766" s="12">
        <v>1</v>
      </c>
      <c r="J6766" s="12">
        <v>4</v>
      </c>
      <c r="K6766" s="12">
        <v>1</v>
      </c>
      <c r="L6766" s="12">
        <v>5</v>
      </c>
      <c r="M6766" s="12">
        <v>23</v>
      </c>
      <c r="N6766" s="12">
        <v>2442</v>
      </c>
      <c r="O6766" s="12">
        <f>COUNTIF($P$2:P6766,P6766)</f>
        <v>1</v>
      </c>
      <c r="P6766" s="12" t="str">
        <f t="shared" si="378"/>
        <v>14105232442</v>
      </c>
      <c r="Q6766" s="12" t="str">
        <f t="shared" si="379"/>
        <v>141052324420001</v>
      </c>
      <c r="R6766" s="20" t="s">
        <v>4988</v>
      </c>
      <c r="AI6766" s="12" t="s">
        <v>914</v>
      </c>
      <c r="AK6766" s="12" t="s">
        <v>867</v>
      </c>
      <c r="BN6766" s="12">
        <v>1</v>
      </c>
      <c r="BP6766" s="12" t="s">
        <v>3808</v>
      </c>
      <c r="BR6766" s="9" t="s">
        <v>100</v>
      </c>
      <c r="BS6766" s="9" t="s">
        <v>100</v>
      </c>
      <c r="BT6766" s="9" t="s">
        <v>100</v>
      </c>
      <c r="BU6766" s="9" t="s">
        <v>100</v>
      </c>
      <c r="BV6766" s="9" t="s">
        <v>5117</v>
      </c>
      <c r="BW6766" s="9" t="s">
        <v>5116</v>
      </c>
      <c r="BX6766" s="9" t="s">
        <v>100</v>
      </c>
      <c r="BY6766" s="9" t="s">
        <v>100</v>
      </c>
    </row>
    <row r="6767" spans="1:77" ht="45" x14ac:dyDescent="0.25">
      <c r="A6767" s="12">
        <v>1</v>
      </c>
      <c r="B6767" s="11" t="str">
        <f t="shared" si="377"/>
        <v>Общий расчет. Анализ даты. Анализ даты. Символические звезды. Ошибка Инь-Ян. Нет</v>
      </c>
      <c r="C6767" s="11" t="str">
        <f>IFERROR(VLOOKUP(I6767,lvl_1[],2,FALSE),"Нет")</f>
        <v>Общий расчет</v>
      </c>
      <c r="D6767" s="11" t="str">
        <f>IFERROR(VLOOKUP(Rule!J6767,lvl_2[],2,FALSE),"Нет")</f>
        <v>Анализ даты</v>
      </c>
      <c r="E6767" s="11" t="str">
        <f>IFERROR(VLOOKUP(Rule!K6767,lvl_3[],2,FALSE),"Нет")</f>
        <v>Анализ даты</v>
      </c>
      <c r="F6767" s="11" t="str">
        <f>IFERROR(INDEX(lvl_4[],MATCH(L6767,lvl_4[ID],0),MATCH(TEXT(K6767,"##0"),lvl_4[#Headers],0)),"Нет")</f>
        <v>Символические звезды</v>
      </c>
      <c r="G6767" s="11" t="str">
        <f>IFERROR(INDEX(lvl_5[],MATCH(M6767,lvl_5[ID],0),MATCH(_xlfn.CONCAT(TEXT(K6767,"##0"),"_",TEXT(L6767,"##0")),lvl_5[#Headers],0)),"Нет")</f>
        <v>Ошибка Инь-Ян</v>
      </c>
      <c r="H6767" s="11" t="str">
        <f>IFERROR(INDEX(lvl_6[],MATCH(N6767,lvl_6[ID],0),MATCH(_xlfn.CONCAT(K6767,"_",L6767,"_",M6767),lvl_6[#Headers],0)),"Нет")</f>
        <v>Нет</v>
      </c>
      <c r="I6767" s="12">
        <v>1</v>
      </c>
      <c r="J6767" s="12">
        <v>4</v>
      </c>
      <c r="K6767" s="12">
        <v>1</v>
      </c>
      <c r="L6767" s="12">
        <v>5</v>
      </c>
      <c r="M6767" s="12">
        <v>23</v>
      </c>
      <c r="N6767" s="12">
        <v>2443</v>
      </c>
      <c r="O6767" s="12">
        <f>COUNTIF($P$2:P6767,P6767)</f>
        <v>1</v>
      </c>
      <c r="P6767" s="12" t="str">
        <f t="shared" si="378"/>
        <v>14105232443</v>
      </c>
      <c r="Q6767" s="12" t="str">
        <f t="shared" si="379"/>
        <v>141052324430001</v>
      </c>
      <c r="R6767" s="20" t="s">
        <v>4989</v>
      </c>
      <c r="AI6767" s="12" t="s">
        <v>916</v>
      </c>
      <c r="AK6767" s="12" t="s">
        <v>868</v>
      </c>
      <c r="BN6767" s="12">
        <v>1</v>
      </c>
      <c r="BP6767" s="12" t="s">
        <v>3808</v>
      </c>
      <c r="BR6767" s="9" t="s">
        <v>100</v>
      </c>
      <c r="BS6767" s="9" t="s">
        <v>100</v>
      </c>
      <c r="BT6767" s="9" t="s">
        <v>100</v>
      </c>
      <c r="BU6767" s="9" t="s">
        <v>100</v>
      </c>
      <c r="BV6767" s="9" t="s">
        <v>5127</v>
      </c>
      <c r="BW6767" s="9" t="s">
        <v>5133</v>
      </c>
      <c r="BX6767" s="9" t="s">
        <v>100</v>
      </c>
      <c r="BY6767" s="9" t="s">
        <v>100</v>
      </c>
    </row>
    <row r="6768" spans="1:77" ht="45" x14ac:dyDescent="0.25">
      <c r="A6768" s="12">
        <v>1</v>
      </c>
      <c r="B6768" s="11" t="str">
        <f t="shared" si="377"/>
        <v>Общий расчет. Анализ даты. Анализ даты. Символические звезды. Одинокий феникс. Нет</v>
      </c>
      <c r="C6768" s="11" t="str">
        <f>IFERROR(VLOOKUP(I6768,lvl_1[],2,FALSE),"Нет")</f>
        <v>Общий расчет</v>
      </c>
      <c r="D6768" s="11" t="str">
        <f>IFERROR(VLOOKUP(Rule!J6768,lvl_2[],2,FALSE),"Нет")</f>
        <v>Анализ даты</v>
      </c>
      <c r="E6768" s="11" t="str">
        <f>IFERROR(VLOOKUP(Rule!K6768,lvl_3[],2,FALSE),"Нет")</f>
        <v>Анализ даты</v>
      </c>
      <c r="F6768" s="11" t="str">
        <f>IFERROR(INDEX(lvl_4[],MATCH(L6768,lvl_4[ID],0),MATCH(TEXT(K6768,"##0"),lvl_4[#Headers],0)),"Нет")</f>
        <v>Символические звезды</v>
      </c>
      <c r="G6768" s="11" t="str">
        <f>IFERROR(INDEX(lvl_5[],MATCH(M6768,lvl_5[ID],0),MATCH(_xlfn.CONCAT(TEXT(K6768,"##0"),"_",TEXT(L6768,"##0")),lvl_5[#Headers],0)),"Нет")</f>
        <v>Одинокий феникс</v>
      </c>
      <c r="H6768" s="11" t="str">
        <f>IFERROR(INDEX(lvl_6[],MATCH(N6768,lvl_6[ID],0),MATCH(_xlfn.CONCAT(K6768,"_",L6768,"_",M6768),lvl_6[#Headers],0)),"Нет")</f>
        <v>Нет</v>
      </c>
      <c r="I6768" s="12">
        <v>1</v>
      </c>
      <c r="J6768" s="12">
        <v>4</v>
      </c>
      <c r="K6768" s="12">
        <v>1</v>
      </c>
      <c r="L6768" s="12">
        <v>5</v>
      </c>
      <c r="M6768" s="12">
        <v>25</v>
      </c>
      <c r="N6768" s="12">
        <v>2444</v>
      </c>
      <c r="O6768" s="12">
        <f>COUNTIF($P$2:P6768,P6768)</f>
        <v>1</v>
      </c>
      <c r="P6768" s="12" t="str">
        <f t="shared" si="378"/>
        <v>14105252444</v>
      </c>
      <c r="Q6768" s="12" t="str">
        <f t="shared" si="379"/>
        <v>141052524440001</v>
      </c>
      <c r="R6768" s="20" t="s">
        <v>4990</v>
      </c>
      <c r="AI6768" s="12" t="s">
        <v>901</v>
      </c>
      <c r="AK6768" s="12" t="s">
        <v>862</v>
      </c>
      <c r="BN6768" s="12">
        <v>1</v>
      </c>
      <c r="BP6768" s="12" t="s">
        <v>3808</v>
      </c>
      <c r="BR6768" s="9" t="s">
        <v>100</v>
      </c>
      <c r="BS6768" s="9" t="s">
        <v>100</v>
      </c>
      <c r="BT6768" s="9" t="s">
        <v>100</v>
      </c>
      <c r="BU6768" s="9" t="s">
        <v>100</v>
      </c>
      <c r="BV6768" s="9" t="s">
        <v>5134</v>
      </c>
      <c r="BW6768" s="9" t="s">
        <v>5128</v>
      </c>
      <c r="BX6768" s="9" t="s">
        <v>100</v>
      </c>
      <c r="BY6768" s="9" t="s">
        <v>100</v>
      </c>
    </row>
    <row r="6769" spans="1:77" ht="45" x14ac:dyDescent="0.25">
      <c r="A6769" s="12">
        <v>1</v>
      </c>
      <c r="B6769" s="11" t="str">
        <f t="shared" si="377"/>
        <v>Общий расчет. Анализ даты. Анализ даты. Символические звезды. Одинокий феникс. Нет</v>
      </c>
      <c r="C6769" s="11" t="str">
        <f>IFERROR(VLOOKUP(I6769,lvl_1[],2,FALSE),"Нет")</f>
        <v>Общий расчет</v>
      </c>
      <c r="D6769" s="11" t="str">
        <f>IFERROR(VLOOKUP(Rule!J6769,lvl_2[],2,FALSE),"Нет")</f>
        <v>Анализ даты</v>
      </c>
      <c r="E6769" s="11" t="str">
        <f>IFERROR(VLOOKUP(Rule!K6769,lvl_3[],2,FALSE),"Нет")</f>
        <v>Анализ даты</v>
      </c>
      <c r="F6769" s="11" t="str">
        <f>IFERROR(INDEX(lvl_4[],MATCH(L6769,lvl_4[ID],0),MATCH(TEXT(K6769,"##0"),lvl_4[#Headers],0)),"Нет")</f>
        <v>Символические звезды</v>
      </c>
      <c r="G6769" s="11" t="str">
        <f>IFERROR(INDEX(lvl_5[],MATCH(M6769,lvl_5[ID],0),MATCH(_xlfn.CONCAT(TEXT(K6769,"##0"),"_",TEXT(L6769,"##0")),lvl_5[#Headers],0)),"Нет")</f>
        <v>Одинокий феникс</v>
      </c>
      <c r="H6769" s="11" t="str">
        <f>IFERROR(INDEX(lvl_6[],MATCH(N6769,lvl_6[ID],0),MATCH(_xlfn.CONCAT(K6769,"_",L6769,"_",M6769),lvl_6[#Headers],0)),"Нет")</f>
        <v>Нет</v>
      </c>
      <c r="I6769" s="12">
        <v>1</v>
      </c>
      <c r="J6769" s="12">
        <v>4</v>
      </c>
      <c r="K6769" s="12">
        <v>1</v>
      </c>
      <c r="L6769" s="12">
        <v>5</v>
      </c>
      <c r="M6769" s="12">
        <v>25</v>
      </c>
      <c r="N6769" s="12">
        <v>2445</v>
      </c>
      <c r="O6769" s="12">
        <f>COUNTIF($P$2:P6769,P6769)</f>
        <v>1</v>
      </c>
      <c r="P6769" s="12" t="str">
        <f t="shared" si="378"/>
        <v>14105252445</v>
      </c>
      <c r="Q6769" s="12" t="str">
        <f t="shared" si="379"/>
        <v>141052524450001</v>
      </c>
      <c r="R6769" s="20" t="s">
        <v>4991</v>
      </c>
      <c r="AI6769" s="12" t="s">
        <v>905</v>
      </c>
      <c r="AK6769" s="12" t="s">
        <v>862</v>
      </c>
      <c r="BN6769" s="12">
        <v>1</v>
      </c>
      <c r="BP6769" s="12" t="s">
        <v>3808</v>
      </c>
      <c r="BR6769" s="9" t="s">
        <v>100</v>
      </c>
      <c r="BS6769" s="9" t="s">
        <v>100</v>
      </c>
      <c r="BT6769" s="9" t="s">
        <v>100</v>
      </c>
      <c r="BU6769" s="9" t="s">
        <v>100</v>
      </c>
      <c r="BV6769" s="9" t="s">
        <v>5121</v>
      </c>
      <c r="BW6769" s="9" t="s">
        <v>5128</v>
      </c>
      <c r="BX6769" s="9" t="s">
        <v>100</v>
      </c>
      <c r="BY6769" s="9" t="s">
        <v>100</v>
      </c>
    </row>
    <row r="6770" spans="1:77" ht="45" x14ac:dyDescent="0.25">
      <c r="A6770" s="12">
        <v>1</v>
      </c>
      <c r="B6770" s="11" t="str">
        <f t="shared" si="377"/>
        <v>Общий расчет. Анализ даты. Анализ даты. Символические звезды. Одинокий феникс. Нет</v>
      </c>
      <c r="C6770" s="11" t="str">
        <f>IFERROR(VLOOKUP(I6770,lvl_1[],2,FALSE),"Нет")</f>
        <v>Общий расчет</v>
      </c>
      <c r="D6770" s="11" t="str">
        <f>IFERROR(VLOOKUP(Rule!J6770,lvl_2[],2,FALSE),"Нет")</f>
        <v>Анализ даты</v>
      </c>
      <c r="E6770" s="11" t="str">
        <f>IFERROR(VLOOKUP(Rule!K6770,lvl_3[],2,FALSE),"Нет")</f>
        <v>Анализ даты</v>
      </c>
      <c r="F6770" s="11" t="str">
        <f>IFERROR(INDEX(lvl_4[],MATCH(L6770,lvl_4[ID],0),MATCH(TEXT(K6770,"##0"),lvl_4[#Headers],0)),"Нет")</f>
        <v>Символические звезды</v>
      </c>
      <c r="G6770" s="11" t="str">
        <f>IFERROR(INDEX(lvl_5[],MATCH(M6770,lvl_5[ID],0),MATCH(_xlfn.CONCAT(TEXT(K6770,"##0"),"_",TEXT(L6770,"##0")),lvl_5[#Headers],0)),"Нет")</f>
        <v>Одинокий феникс</v>
      </c>
      <c r="H6770" s="11" t="str">
        <f>IFERROR(INDEX(lvl_6[],MATCH(N6770,lvl_6[ID],0),MATCH(_xlfn.CONCAT(K6770,"_",L6770,"_",M6770),lvl_6[#Headers],0)),"Нет")</f>
        <v>Нет</v>
      </c>
      <c r="I6770" s="12">
        <v>1</v>
      </c>
      <c r="J6770" s="12">
        <v>4</v>
      </c>
      <c r="K6770" s="12">
        <v>1</v>
      </c>
      <c r="L6770" s="12">
        <v>5</v>
      </c>
      <c r="M6770" s="12">
        <v>25</v>
      </c>
      <c r="N6770" s="12">
        <v>2446</v>
      </c>
      <c r="O6770" s="12">
        <f>COUNTIF($P$2:P6770,P6770)</f>
        <v>1</v>
      </c>
      <c r="P6770" s="12" t="str">
        <f t="shared" si="378"/>
        <v>14105252446</v>
      </c>
      <c r="Q6770" s="12" t="str">
        <f t="shared" si="379"/>
        <v>141052524460001</v>
      </c>
      <c r="R6770" s="20" t="s">
        <v>4992</v>
      </c>
      <c r="AI6770" s="12" t="s">
        <v>912</v>
      </c>
      <c r="AK6770" s="12" t="s">
        <v>868</v>
      </c>
      <c r="BN6770" s="12">
        <v>1</v>
      </c>
      <c r="BP6770" s="12" t="s">
        <v>3808</v>
      </c>
      <c r="BR6770" s="9" t="s">
        <v>100</v>
      </c>
      <c r="BS6770" s="9" t="s">
        <v>100</v>
      </c>
      <c r="BT6770" s="9" t="s">
        <v>100</v>
      </c>
      <c r="BU6770" s="9" t="s">
        <v>100</v>
      </c>
      <c r="BV6770" s="9" t="s">
        <v>5125</v>
      </c>
      <c r="BW6770" s="9" t="s">
        <v>5133</v>
      </c>
      <c r="BX6770" s="9" t="s">
        <v>100</v>
      </c>
      <c r="BY6770" s="9" t="s">
        <v>100</v>
      </c>
    </row>
    <row r="6771" spans="1:77" ht="45" x14ac:dyDescent="0.25">
      <c r="A6771" s="12">
        <v>1</v>
      </c>
      <c r="B6771" s="11" t="str">
        <f t="shared" si="377"/>
        <v>Общий расчет. Анализ даты. Анализ даты. Символические звезды. Одинокий феникс. Нет</v>
      </c>
      <c r="C6771" s="11" t="str">
        <f>IFERROR(VLOOKUP(I6771,lvl_1[],2,FALSE),"Нет")</f>
        <v>Общий расчет</v>
      </c>
      <c r="D6771" s="11" t="str">
        <f>IFERROR(VLOOKUP(Rule!J6771,lvl_2[],2,FALSE),"Нет")</f>
        <v>Анализ даты</v>
      </c>
      <c r="E6771" s="11" t="str">
        <f>IFERROR(VLOOKUP(Rule!K6771,lvl_3[],2,FALSE),"Нет")</f>
        <v>Анализ даты</v>
      </c>
      <c r="F6771" s="11" t="str">
        <f>IFERROR(INDEX(lvl_4[],MATCH(L6771,lvl_4[ID],0),MATCH(TEXT(K6771,"##0"),lvl_4[#Headers],0)),"Нет")</f>
        <v>Символические звезды</v>
      </c>
      <c r="G6771" s="11" t="str">
        <f>IFERROR(INDEX(lvl_5[],MATCH(M6771,lvl_5[ID],0),MATCH(_xlfn.CONCAT(TEXT(K6771,"##0"),"_",TEXT(L6771,"##0")),lvl_5[#Headers],0)),"Нет")</f>
        <v>Одинокий феникс</v>
      </c>
      <c r="H6771" s="11" t="str">
        <f>IFERROR(INDEX(lvl_6[],MATCH(N6771,lvl_6[ID],0),MATCH(_xlfn.CONCAT(K6771,"_",L6771,"_",M6771),lvl_6[#Headers],0)),"Нет")</f>
        <v>Нет</v>
      </c>
      <c r="I6771" s="12">
        <v>1</v>
      </c>
      <c r="J6771" s="12">
        <v>4</v>
      </c>
      <c r="K6771" s="12">
        <v>1</v>
      </c>
      <c r="L6771" s="12">
        <v>5</v>
      </c>
      <c r="M6771" s="12">
        <v>25</v>
      </c>
      <c r="N6771" s="12">
        <v>2447</v>
      </c>
      <c r="O6771" s="12">
        <f>COUNTIF($P$2:P6771,P6771)</f>
        <v>1</v>
      </c>
      <c r="P6771" s="12" t="str">
        <f t="shared" si="378"/>
        <v>14105252447</v>
      </c>
      <c r="Q6771" s="12" t="str">
        <f t="shared" si="379"/>
        <v>141052524470001</v>
      </c>
      <c r="R6771" s="20" t="s">
        <v>4993</v>
      </c>
      <c r="AI6771" s="12" t="s">
        <v>907</v>
      </c>
      <c r="AK6771" s="12" t="s">
        <v>865</v>
      </c>
      <c r="BN6771" s="12">
        <v>1</v>
      </c>
      <c r="BP6771" s="12" t="s">
        <v>3808</v>
      </c>
      <c r="BR6771" s="9" t="s">
        <v>100</v>
      </c>
      <c r="BS6771" s="9" t="s">
        <v>100</v>
      </c>
      <c r="BT6771" s="9" t="s">
        <v>100</v>
      </c>
      <c r="BU6771" s="9" t="s">
        <v>100</v>
      </c>
      <c r="BV6771" s="9" t="s">
        <v>5123</v>
      </c>
      <c r="BW6771" s="9" t="s">
        <v>5131</v>
      </c>
      <c r="BX6771" s="9" t="s">
        <v>100</v>
      </c>
      <c r="BY6771" s="9" t="s">
        <v>100</v>
      </c>
    </row>
    <row r="6772" spans="1:77" ht="45" x14ac:dyDescent="0.25">
      <c r="A6772" s="12">
        <v>1</v>
      </c>
      <c r="B6772" s="11" t="str">
        <f t="shared" si="377"/>
        <v>Общий расчет. Анализ даты. Анализ даты. Символические звезды. Одинокий феникс. Нет</v>
      </c>
      <c r="C6772" s="11" t="str">
        <f>IFERROR(VLOOKUP(I6772,lvl_1[],2,FALSE),"Нет")</f>
        <v>Общий расчет</v>
      </c>
      <c r="D6772" s="11" t="str">
        <f>IFERROR(VLOOKUP(Rule!J6772,lvl_2[],2,FALSE),"Нет")</f>
        <v>Анализ даты</v>
      </c>
      <c r="E6772" s="11" t="str">
        <f>IFERROR(VLOOKUP(Rule!K6772,lvl_3[],2,FALSE),"Нет")</f>
        <v>Анализ даты</v>
      </c>
      <c r="F6772" s="11" t="str">
        <f>IFERROR(INDEX(lvl_4[],MATCH(L6772,lvl_4[ID],0),MATCH(TEXT(K6772,"##0"),lvl_4[#Headers],0)),"Нет")</f>
        <v>Символические звезды</v>
      </c>
      <c r="G6772" s="11" t="str">
        <f>IFERROR(INDEX(lvl_5[],MATCH(M6772,lvl_5[ID],0),MATCH(_xlfn.CONCAT(TEXT(K6772,"##0"),"_",TEXT(L6772,"##0")),lvl_5[#Headers],0)),"Нет")</f>
        <v>Одинокий феникс</v>
      </c>
      <c r="H6772" s="11" t="str">
        <f>IFERROR(INDEX(lvl_6[],MATCH(N6772,lvl_6[ID],0),MATCH(_xlfn.CONCAT(K6772,"_",L6772,"_",M6772),lvl_6[#Headers],0)),"Нет")</f>
        <v>Нет</v>
      </c>
      <c r="I6772" s="12">
        <v>1</v>
      </c>
      <c r="J6772" s="12">
        <v>4</v>
      </c>
      <c r="K6772" s="12">
        <v>1</v>
      </c>
      <c r="L6772" s="12">
        <v>5</v>
      </c>
      <c r="M6772" s="12">
        <v>25</v>
      </c>
      <c r="N6772" s="12">
        <v>2448</v>
      </c>
      <c r="O6772" s="12">
        <f>COUNTIF($P$2:P6772,P6772)</f>
        <v>1</v>
      </c>
      <c r="P6772" s="12" t="str">
        <f t="shared" si="378"/>
        <v>14105252448</v>
      </c>
      <c r="Q6772" s="12" t="str">
        <f t="shared" si="379"/>
        <v>141052524480001</v>
      </c>
      <c r="R6772" s="20" t="s">
        <v>4994</v>
      </c>
      <c r="AI6772" s="12" t="s">
        <v>914</v>
      </c>
      <c r="AK6772" s="12" t="s">
        <v>859</v>
      </c>
      <c r="BN6772" s="12">
        <v>1</v>
      </c>
      <c r="BP6772" s="12" t="s">
        <v>3808</v>
      </c>
      <c r="BR6772" s="9" t="s">
        <v>100</v>
      </c>
      <c r="BS6772" s="9" t="s">
        <v>100</v>
      </c>
      <c r="BT6772" s="9" t="s">
        <v>100</v>
      </c>
      <c r="BU6772" s="9" t="s">
        <v>100</v>
      </c>
      <c r="BV6772" s="9" t="s">
        <v>5117</v>
      </c>
      <c r="BW6772" s="9" t="s">
        <v>5124</v>
      </c>
      <c r="BX6772" s="9" t="s">
        <v>100</v>
      </c>
      <c r="BY6772" s="9" t="s">
        <v>100</v>
      </c>
    </row>
    <row r="6773" spans="1:77" ht="45" x14ac:dyDescent="0.25">
      <c r="A6773" s="12">
        <v>1</v>
      </c>
      <c r="B6773" s="11" t="str">
        <f t="shared" si="377"/>
        <v>Общий расчет. Анализ даты. Анализ даты. Символические звезды. Одинокий феникс. Нет</v>
      </c>
      <c r="C6773" s="11" t="str">
        <f>IFERROR(VLOOKUP(I6773,lvl_1[],2,FALSE),"Нет")</f>
        <v>Общий расчет</v>
      </c>
      <c r="D6773" s="11" t="str">
        <f>IFERROR(VLOOKUP(Rule!J6773,lvl_2[],2,FALSE),"Нет")</f>
        <v>Анализ даты</v>
      </c>
      <c r="E6773" s="11" t="str">
        <f>IFERROR(VLOOKUP(Rule!K6773,lvl_3[],2,FALSE),"Нет")</f>
        <v>Анализ даты</v>
      </c>
      <c r="F6773" s="11" t="str">
        <f>IFERROR(INDEX(lvl_4[],MATCH(L6773,lvl_4[ID],0),MATCH(TEXT(K6773,"##0"),lvl_4[#Headers],0)),"Нет")</f>
        <v>Символические звезды</v>
      </c>
      <c r="G6773" s="11" t="str">
        <f>IFERROR(INDEX(lvl_5[],MATCH(M6773,lvl_5[ID],0),MATCH(_xlfn.CONCAT(TEXT(K6773,"##0"),"_",TEXT(L6773,"##0")),lvl_5[#Headers],0)),"Нет")</f>
        <v>Одинокий феникс</v>
      </c>
      <c r="H6773" s="11" t="str">
        <f>IFERROR(INDEX(lvl_6[],MATCH(N6773,lvl_6[ID],0),MATCH(_xlfn.CONCAT(K6773,"_",L6773,"_",M6773),lvl_6[#Headers],0)),"Нет")</f>
        <v>Нет</v>
      </c>
      <c r="I6773" s="12">
        <v>1</v>
      </c>
      <c r="J6773" s="12">
        <v>4</v>
      </c>
      <c r="K6773" s="12">
        <v>1</v>
      </c>
      <c r="L6773" s="12">
        <v>5</v>
      </c>
      <c r="M6773" s="12">
        <v>25</v>
      </c>
      <c r="N6773" s="12">
        <v>2449</v>
      </c>
      <c r="O6773" s="12">
        <f>COUNTIF($P$2:P6773,P6773)</f>
        <v>1</v>
      </c>
      <c r="P6773" s="12" t="str">
        <f t="shared" si="378"/>
        <v>14105252449</v>
      </c>
      <c r="Q6773" s="12" t="str">
        <f t="shared" si="379"/>
        <v>141052524490001</v>
      </c>
      <c r="R6773" s="20" t="s">
        <v>4995</v>
      </c>
      <c r="AI6773" s="12" t="s">
        <v>907</v>
      </c>
      <c r="AK6773" s="12" t="s">
        <v>863</v>
      </c>
      <c r="BN6773" s="12">
        <v>1</v>
      </c>
      <c r="BP6773" s="12" t="s">
        <v>3808</v>
      </c>
      <c r="BR6773" s="9" t="s">
        <v>100</v>
      </c>
      <c r="BS6773" s="9" t="s">
        <v>100</v>
      </c>
      <c r="BT6773" s="9" t="s">
        <v>100</v>
      </c>
      <c r="BU6773" s="9" t="s">
        <v>100</v>
      </c>
      <c r="BV6773" s="9" t="s">
        <v>5123</v>
      </c>
      <c r="BW6773" s="9" t="s">
        <v>5129</v>
      </c>
      <c r="BX6773" s="9" t="s">
        <v>100</v>
      </c>
      <c r="BY6773" s="9" t="s">
        <v>100</v>
      </c>
    </row>
    <row r="6774" spans="1:77" ht="45" x14ac:dyDescent="0.25">
      <c r="A6774" s="12">
        <v>1</v>
      </c>
      <c r="B6774" s="11" t="str">
        <f t="shared" si="377"/>
        <v>Общий расчет. Анализ даты. Анализ даты. Символические звезды. Одинокий феникс. Нет</v>
      </c>
      <c r="C6774" s="11" t="str">
        <f>IFERROR(VLOOKUP(I6774,lvl_1[],2,FALSE),"Нет")</f>
        <v>Общий расчет</v>
      </c>
      <c r="D6774" s="11" t="str">
        <f>IFERROR(VLOOKUP(Rule!J6774,lvl_2[],2,FALSE),"Нет")</f>
        <v>Анализ даты</v>
      </c>
      <c r="E6774" s="11" t="str">
        <f>IFERROR(VLOOKUP(Rule!K6774,lvl_3[],2,FALSE),"Нет")</f>
        <v>Анализ даты</v>
      </c>
      <c r="F6774" s="11" t="str">
        <f>IFERROR(INDEX(lvl_4[],MATCH(L6774,lvl_4[ID],0),MATCH(TEXT(K6774,"##0"),lvl_4[#Headers],0)),"Нет")</f>
        <v>Символические звезды</v>
      </c>
      <c r="G6774" s="11" t="str">
        <f>IFERROR(INDEX(lvl_5[],MATCH(M6774,lvl_5[ID],0),MATCH(_xlfn.CONCAT(TEXT(K6774,"##0"),"_",TEXT(L6774,"##0")),lvl_5[#Headers],0)),"Нет")</f>
        <v>Одинокий феникс</v>
      </c>
      <c r="H6774" s="11" t="str">
        <f>IFERROR(INDEX(lvl_6[],MATCH(N6774,lvl_6[ID],0),MATCH(_xlfn.CONCAT(K6774,"_",L6774,"_",M6774),lvl_6[#Headers],0)),"Нет")</f>
        <v>Нет</v>
      </c>
      <c r="I6774" s="12">
        <v>1</v>
      </c>
      <c r="J6774" s="12">
        <v>4</v>
      </c>
      <c r="K6774" s="12">
        <v>1</v>
      </c>
      <c r="L6774" s="12">
        <v>5</v>
      </c>
      <c r="M6774" s="12">
        <v>25</v>
      </c>
      <c r="N6774" s="12">
        <v>2450</v>
      </c>
      <c r="O6774" s="12">
        <f>COUNTIF($P$2:P6774,P6774)</f>
        <v>1</v>
      </c>
      <c r="P6774" s="12" t="str">
        <f t="shared" si="378"/>
        <v>14105252450</v>
      </c>
      <c r="Q6774" s="12" t="str">
        <f t="shared" si="379"/>
        <v>141052524500001</v>
      </c>
      <c r="R6774" s="20" t="s">
        <v>4996</v>
      </c>
      <c r="AI6774" s="12" t="s">
        <v>914</v>
      </c>
      <c r="AK6774" s="12" t="s">
        <v>869</v>
      </c>
      <c r="BN6774" s="12">
        <v>1</v>
      </c>
      <c r="BP6774" s="12" t="s">
        <v>3808</v>
      </c>
      <c r="BR6774" s="9" t="s">
        <v>100</v>
      </c>
      <c r="BS6774" s="9" t="s">
        <v>100</v>
      </c>
      <c r="BT6774" s="9" t="s">
        <v>100</v>
      </c>
      <c r="BU6774" s="9" t="s">
        <v>100</v>
      </c>
      <c r="BV6774" s="9" t="s">
        <v>5117</v>
      </c>
      <c r="BW6774" s="9" t="s">
        <v>5120</v>
      </c>
      <c r="BX6774" s="9" t="s">
        <v>100</v>
      </c>
      <c r="BY6774" s="9" t="s">
        <v>100</v>
      </c>
    </row>
    <row r="6775" spans="1:77" ht="45" x14ac:dyDescent="0.25">
      <c r="A6775" s="12">
        <v>1</v>
      </c>
      <c r="B6775" s="11" t="str">
        <f t="shared" si="377"/>
        <v>Общий расчет. Анализ даты. Анализ даты. Символические звезды. Одинокий феникс. Нет</v>
      </c>
      <c r="C6775" s="11" t="str">
        <f>IFERROR(VLOOKUP(I6775,lvl_1[],2,FALSE),"Нет")</f>
        <v>Общий расчет</v>
      </c>
      <c r="D6775" s="11" t="str">
        <f>IFERROR(VLOOKUP(Rule!J6775,lvl_2[],2,FALSE),"Нет")</f>
        <v>Анализ даты</v>
      </c>
      <c r="E6775" s="11" t="str">
        <f>IFERROR(VLOOKUP(Rule!K6775,lvl_3[],2,FALSE),"Нет")</f>
        <v>Анализ даты</v>
      </c>
      <c r="F6775" s="11" t="str">
        <f>IFERROR(INDEX(lvl_4[],MATCH(L6775,lvl_4[ID],0),MATCH(TEXT(K6775,"##0"),lvl_4[#Headers],0)),"Нет")</f>
        <v>Символические звезды</v>
      </c>
      <c r="G6775" s="11" t="str">
        <f>IFERROR(INDEX(lvl_5[],MATCH(M6775,lvl_5[ID],0),MATCH(_xlfn.CONCAT(TEXT(K6775,"##0"),"_",TEXT(L6775,"##0")),lvl_5[#Headers],0)),"Нет")</f>
        <v>Одинокий феникс</v>
      </c>
      <c r="H6775" s="11" t="str">
        <f>IFERROR(INDEX(lvl_6[],MATCH(N6775,lvl_6[ID],0),MATCH(_xlfn.CONCAT(K6775,"_",L6775,"_",M6775),lvl_6[#Headers],0)),"Нет")</f>
        <v>Нет</v>
      </c>
      <c r="I6775" s="12">
        <v>1</v>
      </c>
      <c r="J6775" s="12">
        <v>4</v>
      </c>
      <c r="K6775" s="12">
        <v>1</v>
      </c>
      <c r="L6775" s="12">
        <v>5</v>
      </c>
      <c r="M6775" s="12">
        <v>25</v>
      </c>
      <c r="N6775" s="12">
        <v>2451</v>
      </c>
      <c r="O6775" s="12">
        <f>COUNTIF($P$2:P6775,P6775)</f>
        <v>1</v>
      </c>
      <c r="P6775" s="12" t="str">
        <f t="shared" si="378"/>
        <v>14105252451</v>
      </c>
      <c r="Q6775" s="12" t="str">
        <f t="shared" si="379"/>
        <v>141052524510001</v>
      </c>
      <c r="R6775" s="20" t="s">
        <v>4997</v>
      </c>
      <c r="AI6775" s="12" t="s">
        <v>903</v>
      </c>
      <c r="AK6775" s="12" t="s">
        <v>863</v>
      </c>
      <c r="BN6775" s="12">
        <v>1</v>
      </c>
      <c r="BP6775" s="12" t="s">
        <v>3808</v>
      </c>
      <c r="BR6775" s="9" t="s">
        <v>100</v>
      </c>
      <c r="BS6775" s="9" t="s">
        <v>100</v>
      </c>
      <c r="BT6775" s="9" t="s">
        <v>100</v>
      </c>
      <c r="BU6775" s="9" t="s">
        <v>100</v>
      </c>
      <c r="BV6775" s="9" t="s">
        <v>5119</v>
      </c>
      <c r="BW6775" s="9" t="s">
        <v>5129</v>
      </c>
      <c r="BX6775" s="9" t="s">
        <v>100</v>
      </c>
      <c r="BY6775" s="9" t="s">
        <v>100</v>
      </c>
    </row>
    <row r="6776" spans="1:77" ht="45" x14ac:dyDescent="0.25">
      <c r="A6776" s="12">
        <v>1</v>
      </c>
      <c r="B6776" s="11" t="str">
        <f t="shared" si="377"/>
        <v>Общий расчет. Анализ даты. Анализ даты. Символические звезды. Демон пустоты. Нет</v>
      </c>
      <c r="C6776" s="11" t="str">
        <f>IFERROR(VLOOKUP(I6776,lvl_1[],2,FALSE),"Нет")</f>
        <v>Общий расчет</v>
      </c>
      <c r="D6776" s="11" t="str">
        <f>IFERROR(VLOOKUP(Rule!J6776,lvl_2[],2,FALSE),"Нет")</f>
        <v>Анализ даты</v>
      </c>
      <c r="E6776" s="11" t="str">
        <f>IFERROR(VLOOKUP(Rule!K6776,lvl_3[],2,FALSE),"Нет")</f>
        <v>Анализ даты</v>
      </c>
      <c r="F6776" s="11" t="str">
        <f>IFERROR(INDEX(lvl_4[],MATCH(L6776,lvl_4[ID],0),MATCH(TEXT(K6776,"##0"),lvl_4[#Headers],0)),"Нет")</f>
        <v>Символические звезды</v>
      </c>
      <c r="G6776" s="11" t="str">
        <f>IFERROR(INDEX(lvl_5[],MATCH(M6776,lvl_5[ID],0),MATCH(_xlfn.CONCAT(TEXT(K6776,"##0"),"_",TEXT(L6776,"##0")),lvl_5[#Headers],0)),"Нет")</f>
        <v>Демон пустоты</v>
      </c>
      <c r="H6776" s="11" t="str">
        <f>IFERROR(INDEX(lvl_6[],MATCH(N6776,lvl_6[ID],0),MATCH(_xlfn.CONCAT(K6776,"_",L6776,"_",M6776),lvl_6[#Headers],0)),"Нет")</f>
        <v>Нет</v>
      </c>
      <c r="I6776" s="12">
        <v>1</v>
      </c>
      <c r="J6776" s="12">
        <v>4</v>
      </c>
      <c r="K6776" s="12">
        <v>1</v>
      </c>
      <c r="L6776" s="12">
        <v>5</v>
      </c>
      <c r="M6776" s="12">
        <v>26</v>
      </c>
      <c r="N6776" s="12">
        <v>2452</v>
      </c>
      <c r="O6776" s="12">
        <f>COUNTIF($P$2:P6776,P6776)</f>
        <v>1</v>
      </c>
      <c r="P6776" s="12" t="str">
        <f t="shared" si="378"/>
        <v>14105262452</v>
      </c>
      <c r="Q6776" s="12" t="str">
        <f t="shared" si="379"/>
        <v>141052624520001</v>
      </c>
      <c r="R6776" s="20" t="s">
        <v>4998</v>
      </c>
      <c r="AI6776" s="12" t="s">
        <v>899</v>
      </c>
      <c r="AK6776" s="12" t="s">
        <v>869</v>
      </c>
      <c r="BN6776" s="12">
        <v>1</v>
      </c>
      <c r="BP6776" s="12" t="s">
        <v>3808</v>
      </c>
      <c r="BR6776" s="9" t="s">
        <v>100</v>
      </c>
      <c r="BS6776" s="9" t="s">
        <v>100</v>
      </c>
      <c r="BT6776" s="9" t="s">
        <v>100</v>
      </c>
      <c r="BU6776" s="9" t="s">
        <v>100</v>
      </c>
      <c r="BV6776" s="9" t="s">
        <v>5135</v>
      </c>
      <c r="BW6776" s="9" t="s">
        <v>5120</v>
      </c>
      <c r="BX6776" s="9" t="s">
        <v>100</v>
      </c>
      <c r="BY6776" s="9" t="s">
        <v>100</v>
      </c>
    </row>
    <row r="6777" spans="1:77" ht="45" x14ac:dyDescent="0.25">
      <c r="A6777" s="12">
        <v>1</v>
      </c>
      <c r="B6777" s="11" t="str">
        <f t="shared" si="377"/>
        <v>Общий расчет. Анализ даты. Анализ даты. Символические звезды. Демон пустоты. Нет</v>
      </c>
      <c r="C6777" s="11" t="str">
        <f>IFERROR(VLOOKUP(I6777,lvl_1[],2,FALSE),"Нет")</f>
        <v>Общий расчет</v>
      </c>
      <c r="D6777" s="11" t="str">
        <f>IFERROR(VLOOKUP(Rule!J6777,lvl_2[],2,FALSE),"Нет")</f>
        <v>Анализ даты</v>
      </c>
      <c r="E6777" s="11" t="str">
        <f>IFERROR(VLOOKUP(Rule!K6777,lvl_3[],2,FALSE),"Нет")</f>
        <v>Анализ даты</v>
      </c>
      <c r="F6777" s="11" t="str">
        <f>IFERROR(INDEX(lvl_4[],MATCH(L6777,lvl_4[ID],0),MATCH(TEXT(K6777,"##0"),lvl_4[#Headers],0)),"Нет")</f>
        <v>Символические звезды</v>
      </c>
      <c r="G6777" s="11" t="str">
        <f>IFERROR(INDEX(lvl_5[],MATCH(M6777,lvl_5[ID],0),MATCH(_xlfn.CONCAT(TEXT(K6777,"##0"),"_",TEXT(L6777,"##0")),lvl_5[#Headers],0)),"Нет")</f>
        <v>Демон пустоты</v>
      </c>
      <c r="H6777" s="11" t="str">
        <f>IFERROR(INDEX(lvl_6[],MATCH(N6777,lvl_6[ID],0),MATCH(_xlfn.CONCAT(K6777,"_",L6777,"_",M6777),lvl_6[#Headers],0)),"Нет")</f>
        <v>Нет</v>
      </c>
      <c r="I6777" s="12">
        <v>1</v>
      </c>
      <c r="J6777" s="12">
        <v>4</v>
      </c>
      <c r="K6777" s="12">
        <v>1</v>
      </c>
      <c r="L6777" s="12">
        <v>5</v>
      </c>
      <c r="M6777" s="12">
        <v>26</v>
      </c>
      <c r="N6777" s="12">
        <v>2453</v>
      </c>
      <c r="O6777" s="12">
        <f>COUNTIF($P$2:P6777,P6777)</f>
        <v>1</v>
      </c>
      <c r="P6777" s="12" t="str">
        <f t="shared" si="378"/>
        <v>14105262453</v>
      </c>
      <c r="Q6777" s="12" t="str">
        <f t="shared" si="379"/>
        <v>141052624530001</v>
      </c>
      <c r="R6777" s="20" t="s">
        <v>4999</v>
      </c>
      <c r="AI6777" s="12" t="s">
        <v>899</v>
      </c>
      <c r="AK6777" s="12" t="s">
        <v>867</v>
      </c>
      <c r="BN6777" s="12">
        <v>1</v>
      </c>
      <c r="BP6777" s="12" t="s">
        <v>3808</v>
      </c>
      <c r="BR6777" s="9" t="s">
        <v>100</v>
      </c>
      <c r="BS6777" s="9" t="s">
        <v>100</v>
      </c>
      <c r="BT6777" s="9" t="s">
        <v>100</v>
      </c>
      <c r="BU6777" s="9" t="s">
        <v>100</v>
      </c>
      <c r="BV6777" s="9" t="s">
        <v>5135</v>
      </c>
      <c r="BW6777" s="9" t="s">
        <v>5116</v>
      </c>
      <c r="BX6777" s="9" t="s">
        <v>100</v>
      </c>
      <c r="BY6777" s="9" t="s">
        <v>100</v>
      </c>
    </row>
    <row r="6778" spans="1:77" ht="45" x14ac:dyDescent="0.25">
      <c r="A6778" s="12">
        <v>1</v>
      </c>
      <c r="B6778" s="11" t="str">
        <f t="shared" si="377"/>
        <v>Общий расчет. Анализ даты. Анализ даты. Символические звезды. Демон пустоты. Нет</v>
      </c>
      <c r="C6778" s="11" t="str">
        <f>IFERROR(VLOOKUP(I6778,lvl_1[],2,FALSE),"Нет")</f>
        <v>Общий расчет</v>
      </c>
      <c r="D6778" s="11" t="str">
        <f>IFERROR(VLOOKUP(Rule!J6778,lvl_2[],2,FALSE),"Нет")</f>
        <v>Анализ даты</v>
      </c>
      <c r="E6778" s="11" t="str">
        <f>IFERROR(VLOOKUP(Rule!K6778,lvl_3[],2,FALSE),"Нет")</f>
        <v>Анализ даты</v>
      </c>
      <c r="F6778" s="11" t="str">
        <f>IFERROR(INDEX(lvl_4[],MATCH(L6778,lvl_4[ID],0),MATCH(TEXT(K6778,"##0"),lvl_4[#Headers],0)),"Нет")</f>
        <v>Символические звезды</v>
      </c>
      <c r="G6778" s="11" t="str">
        <f>IFERROR(INDEX(lvl_5[],MATCH(M6778,lvl_5[ID],0),MATCH(_xlfn.CONCAT(TEXT(K6778,"##0"),"_",TEXT(L6778,"##0")),lvl_5[#Headers],0)),"Нет")</f>
        <v>Демон пустоты</v>
      </c>
      <c r="H6778" s="11" t="str">
        <f>IFERROR(INDEX(lvl_6[],MATCH(N6778,lvl_6[ID],0),MATCH(_xlfn.CONCAT(K6778,"_",L6778,"_",M6778),lvl_6[#Headers],0)),"Нет")</f>
        <v>Нет</v>
      </c>
      <c r="I6778" s="12">
        <v>1</v>
      </c>
      <c r="J6778" s="12">
        <v>4</v>
      </c>
      <c r="K6778" s="12">
        <v>1</v>
      </c>
      <c r="L6778" s="12">
        <v>5</v>
      </c>
      <c r="M6778" s="12">
        <v>26</v>
      </c>
      <c r="N6778" s="12">
        <v>2454</v>
      </c>
      <c r="O6778" s="12">
        <f>COUNTIF($P$2:P6778,P6778)</f>
        <v>1</v>
      </c>
      <c r="P6778" s="12" t="str">
        <f t="shared" si="378"/>
        <v>14105262454</v>
      </c>
      <c r="Q6778" s="12" t="str">
        <f t="shared" si="379"/>
        <v>141052624540001</v>
      </c>
      <c r="R6778" s="20" t="s">
        <v>5000</v>
      </c>
      <c r="AI6778" s="12" t="s">
        <v>899</v>
      </c>
      <c r="AK6778" s="12" t="s">
        <v>865</v>
      </c>
      <c r="BN6778" s="12">
        <v>1</v>
      </c>
      <c r="BP6778" s="12" t="s">
        <v>3808</v>
      </c>
      <c r="BR6778" s="9" t="s">
        <v>100</v>
      </c>
      <c r="BS6778" s="9" t="s">
        <v>100</v>
      </c>
      <c r="BT6778" s="9" t="s">
        <v>100</v>
      </c>
      <c r="BU6778" s="9" t="s">
        <v>100</v>
      </c>
      <c r="BV6778" s="9" t="s">
        <v>5135</v>
      </c>
      <c r="BW6778" s="9" t="s">
        <v>5131</v>
      </c>
      <c r="BX6778" s="9" t="s">
        <v>100</v>
      </c>
      <c r="BY6778" s="9" t="s">
        <v>100</v>
      </c>
    </row>
    <row r="6779" spans="1:77" ht="45" x14ac:dyDescent="0.25">
      <c r="A6779" s="12">
        <v>1</v>
      </c>
      <c r="B6779" s="11" t="str">
        <f t="shared" si="377"/>
        <v>Общий расчет. Анализ даты. Анализ даты. Символические звезды. Демон пустоты. Нет</v>
      </c>
      <c r="C6779" s="11" t="str">
        <f>IFERROR(VLOOKUP(I6779,lvl_1[],2,FALSE),"Нет")</f>
        <v>Общий расчет</v>
      </c>
      <c r="D6779" s="11" t="str">
        <f>IFERROR(VLOOKUP(Rule!J6779,lvl_2[],2,FALSE),"Нет")</f>
        <v>Анализ даты</v>
      </c>
      <c r="E6779" s="11" t="str">
        <f>IFERROR(VLOOKUP(Rule!K6779,lvl_3[],2,FALSE),"Нет")</f>
        <v>Анализ даты</v>
      </c>
      <c r="F6779" s="11" t="str">
        <f>IFERROR(INDEX(lvl_4[],MATCH(L6779,lvl_4[ID],0),MATCH(TEXT(K6779,"##0"),lvl_4[#Headers],0)),"Нет")</f>
        <v>Символические звезды</v>
      </c>
      <c r="G6779" s="11" t="str">
        <f>IFERROR(INDEX(lvl_5[],MATCH(M6779,lvl_5[ID],0),MATCH(_xlfn.CONCAT(TEXT(K6779,"##0"),"_",TEXT(L6779,"##0")),lvl_5[#Headers],0)),"Нет")</f>
        <v>Демон пустоты</v>
      </c>
      <c r="H6779" s="11" t="str">
        <f>IFERROR(INDEX(lvl_6[],MATCH(N6779,lvl_6[ID],0),MATCH(_xlfn.CONCAT(K6779,"_",L6779,"_",M6779),lvl_6[#Headers],0)),"Нет")</f>
        <v>Нет</v>
      </c>
      <c r="I6779" s="12">
        <v>1</v>
      </c>
      <c r="J6779" s="12">
        <v>4</v>
      </c>
      <c r="K6779" s="12">
        <v>1</v>
      </c>
      <c r="L6779" s="12">
        <v>5</v>
      </c>
      <c r="M6779" s="12">
        <v>26</v>
      </c>
      <c r="N6779" s="12">
        <v>2455</v>
      </c>
      <c r="O6779" s="12">
        <f>COUNTIF($P$2:P6779,P6779)</f>
        <v>1</v>
      </c>
      <c r="P6779" s="12" t="str">
        <f t="shared" si="378"/>
        <v>14105262455</v>
      </c>
      <c r="Q6779" s="12" t="str">
        <f t="shared" si="379"/>
        <v>141052624550001</v>
      </c>
      <c r="R6779" s="20" t="s">
        <v>5001</v>
      </c>
      <c r="AI6779" s="12" t="s">
        <v>899</v>
      </c>
      <c r="AK6779" s="12" t="s">
        <v>863</v>
      </c>
      <c r="BN6779" s="12">
        <v>1</v>
      </c>
      <c r="BP6779" s="12" t="s">
        <v>3808</v>
      </c>
      <c r="BR6779" s="9" t="s">
        <v>100</v>
      </c>
      <c r="BS6779" s="9" t="s">
        <v>100</v>
      </c>
      <c r="BT6779" s="9" t="s">
        <v>100</v>
      </c>
      <c r="BU6779" s="9" t="s">
        <v>100</v>
      </c>
      <c r="BV6779" s="9" t="s">
        <v>5135</v>
      </c>
      <c r="BW6779" s="9" t="s">
        <v>5129</v>
      </c>
      <c r="BX6779" s="9" t="s">
        <v>100</v>
      </c>
      <c r="BY6779" s="9" t="s">
        <v>100</v>
      </c>
    </row>
    <row r="6780" spans="1:77" ht="45" x14ac:dyDescent="0.25">
      <c r="A6780" s="12">
        <v>1</v>
      </c>
      <c r="B6780" s="11" t="str">
        <f t="shared" si="377"/>
        <v>Общий расчет. Анализ даты. Анализ даты. Символические звезды. Демон пустоты. Нет</v>
      </c>
      <c r="C6780" s="11" t="str">
        <f>IFERROR(VLOOKUP(I6780,lvl_1[],2,FALSE),"Нет")</f>
        <v>Общий расчет</v>
      </c>
      <c r="D6780" s="11" t="str">
        <f>IFERROR(VLOOKUP(Rule!J6780,lvl_2[],2,FALSE),"Нет")</f>
        <v>Анализ даты</v>
      </c>
      <c r="E6780" s="11" t="str">
        <f>IFERROR(VLOOKUP(Rule!K6780,lvl_3[],2,FALSE),"Нет")</f>
        <v>Анализ даты</v>
      </c>
      <c r="F6780" s="11" t="str">
        <f>IFERROR(INDEX(lvl_4[],MATCH(L6780,lvl_4[ID],0),MATCH(TEXT(K6780,"##0"),lvl_4[#Headers],0)),"Нет")</f>
        <v>Символические звезды</v>
      </c>
      <c r="G6780" s="11" t="str">
        <f>IFERROR(INDEX(lvl_5[],MATCH(M6780,lvl_5[ID],0),MATCH(_xlfn.CONCAT(TEXT(K6780,"##0"),"_",TEXT(L6780,"##0")),lvl_5[#Headers],0)),"Нет")</f>
        <v>Демон пустоты</v>
      </c>
      <c r="H6780" s="11" t="str">
        <f>IFERROR(INDEX(lvl_6[],MATCH(N6780,lvl_6[ID],0),MATCH(_xlfn.CONCAT(K6780,"_",L6780,"_",M6780),lvl_6[#Headers],0)),"Нет")</f>
        <v>Нет</v>
      </c>
      <c r="I6780" s="12">
        <v>1</v>
      </c>
      <c r="J6780" s="12">
        <v>4</v>
      </c>
      <c r="K6780" s="12">
        <v>1</v>
      </c>
      <c r="L6780" s="12">
        <v>5</v>
      </c>
      <c r="M6780" s="12">
        <v>26</v>
      </c>
      <c r="N6780" s="12">
        <v>2456</v>
      </c>
      <c r="O6780" s="12">
        <f>COUNTIF($P$2:P6780,P6780)</f>
        <v>1</v>
      </c>
      <c r="P6780" s="12" t="str">
        <f t="shared" si="378"/>
        <v>14105262456</v>
      </c>
      <c r="Q6780" s="12" t="str">
        <f t="shared" si="379"/>
        <v>141052624560001</v>
      </c>
      <c r="R6780" s="20" t="s">
        <v>5002</v>
      </c>
      <c r="AI6780" s="12" t="s">
        <v>899</v>
      </c>
      <c r="AK6780" s="12" t="s">
        <v>861</v>
      </c>
      <c r="BN6780" s="12">
        <v>1</v>
      </c>
      <c r="BP6780" s="12" t="s">
        <v>3808</v>
      </c>
      <c r="BR6780" s="9" t="s">
        <v>100</v>
      </c>
      <c r="BS6780" s="9" t="s">
        <v>100</v>
      </c>
      <c r="BT6780" s="9" t="s">
        <v>100</v>
      </c>
      <c r="BU6780" s="9" t="s">
        <v>100</v>
      </c>
      <c r="BV6780" s="9" t="s">
        <v>5135</v>
      </c>
      <c r="BW6780" s="9" t="s">
        <v>5115</v>
      </c>
      <c r="BX6780" s="9" t="s">
        <v>100</v>
      </c>
      <c r="BY6780" s="9" t="s">
        <v>100</v>
      </c>
    </row>
    <row r="6781" spans="1:77" ht="45" x14ac:dyDescent="0.25">
      <c r="A6781" s="12">
        <v>1</v>
      </c>
      <c r="B6781" s="11" t="str">
        <f t="shared" si="377"/>
        <v>Общий расчет. Анализ даты. Анализ даты. Символические звезды. Демон пустоты. Нет</v>
      </c>
      <c r="C6781" s="11" t="str">
        <f>IFERROR(VLOOKUP(I6781,lvl_1[],2,FALSE),"Нет")</f>
        <v>Общий расчет</v>
      </c>
      <c r="D6781" s="11" t="str">
        <f>IFERROR(VLOOKUP(Rule!J6781,lvl_2[],2,FALSE),"Нет")</f>
        <v>Анализ даты</v>
      </c>
      <c r="E6781" s="11" t="str">
        <f>IFERROR(VLOOKUP(Rule!K6781,lvl_3[],2,FALSE),"Нет")</f>
        <v>Анализ даты</v>
      </c>
      <c r="F6781" s="11" t="str">
        <f>IFERROR(INDEX(lvl_4[],MATCH(L6781,lvl_4[ID],0),MATCH(TEXT(K6781,"##0"),lvl_4[#Headers],0)),"Нет")</f>
        <v>Символические звезды</v>
      </c>
      <c r="G6781" s="11" t="str">
        <f>IFERROR(INDEX(lvl_5[],MATCH(M6781,lvl_5[ID],0),MATCH(_xlfn.CONCAT(TEXT(K6781,"##0"),"_",TEXT(L6781,"##0")),lvl_5[#Headers],0)),"Нет")</f>
        <v>Демон пустоты</v>
      </c>
      <c r="H6781" s="11" t="str">
        <f>IFERROR(INDEX(lvl_6[],MATCH(N6781,lvl_6[ID],0),MATCH(_xlfn.CONCAT(K6781,"_",L6781,"_",M6781),lvl_6[#Headers],0)),"Нет")</f>
        <v>Нет</v>
      </c>
      <c r="I6781" s="12">
        <v>1</v>
      </c>
      <c r="J6781" s="12">
        <v>4</v>
      </c>
      <c r="K6781" s="12">
        <v>1</v>
      </c>
      <c r="L6781" s="12">
        <v>5</v>
      </c>
      <c r="M6781" s="12">
        <v>26</v>
      </c>
      <c r="N6781" s="12">
        <v>2457</v>
      </c>
      <c r="O6781" s="12">
        <f>COUNTIF($P$2:P6781,P6781)</f>
        <v>1</v>
      </c>
      <c r="P6781" s="12" t="str">
        <f t="shared" si="378"/>
        <v>14105262457</v>
      </c>
      <c r="Q6781" s="12" t="str">
        <f t="shared" si="379"/>
        <v>141052624570001</v>
      </c>
      <c r="R6781" s="20" t="s">
        <v>5003</v>
      </c>
      <c r="AI6781" s="12" t="s">
        <v>899</v>
      </c>
      <c r="AK6781" s="12" t="s">
        <v>859</v>
      </c>
      <c r="BN6781" s="12">
        <v>1</v>
      </c>
      <c r="BP6781" s="12" t="s">
        <v>3808</v>
      </c>
      <c r="BR6781" s="9" t="s">
        <v>100</v>
      </c>
      <c r="BS6781" s="9" t="s">
        <v>100</v>
      </c>
      <c r="BT6781" s="9" t="s">
        <v>100</v>
      </c>
      <c r="BU6781" s="9" t="s">
        <v>100</v>
      </c>
      <c r="BV6781" s="9" t="s">
        <v>5135</v>
      </c>
      <c r="BW6781" s="9" t="s">
        <v>5124</v>
      </c>
      <c r="BX6781" s="9" t="s">
        <v>100</v>
      </c>
      <c r="BY6781" s="9" t="s">
        <v>100</v>
      </c>
    </row>
    <row r="6782" spans="1:77" ht="45" x14ac:dyDescent="0.25">
      <c r="A6782" s="12">
        <v>1</v>
      </c>
      <c r="B6782" s="11" t="str">
        <f t="shared" si="377"/>
        <v>Общий расчет. Анализ даты. Анализ даты. Символические звезды. Демон пустоты. Нет</v>
      </c>
      <c r="C6782" s="11" t="str">
        <f>IFERROR(VLOOKUP(I6782,lvl_1[],2,FALSE),"Нет")</f>
        <v>Общий расчет</v>
      </c>
      <c r="D6782" s="11" t="str">
        <f>IFERROR(VLOOKUP(Rule!J6782,lvl_2[],2,FALSE),"Нет")</f>
        <v>Анализ даты</v>
      </c>
      <c r="E6782" s="11" t="str">
        <f>IFERROR(VLOOKUP(Rule!K6782,lvl_3[],2,FALSE),"Нет")</f>
        <v>Анализ даты</v>
      </c>
      <c r="F6782" s="11" t="str">
        <f>IFERROR(INDEX(lvl_4[],MATCH(L6782,lvl_4[ID],0),MATCH(TEXT(K6782,"##0"),lvl_4[#Headers],0)),"Нет")</f>
        <v>Символические звезды</v>
      </c>
      <c r="G6782" s="11" t="str">
        <f>IFERROR(INDEX(lvl_5[],MATCH(M6782,lvl_5[ID],0),MATCH(_xlfn.CONCAT(TEXT(K6782,"##0"),"_",TEXT(L6782,"##0")),lvl_5[#Headers],0)),"Нет")</f>
        <v>Демон пустоты</v>
      </c>
      <c r="H6782" s="11" t="str">
        <f>IFERROR(INDEX(lvl_6[],MATCH(N6782,lvl_6[ID],0),MATCH(_xlfn.CONCAT(K6782,"_",L6782,"_",M6782),lvl_6[#Headers],0)),"Нет")</f>
        <v>Нет</v>
      </c>
      <c r="I6782" s="12">
        <v>1</v>
      </c>
      <c r="J6782" s="12">
        <v>4</v>
      </c>
      <c r="K6782" s="12">
        <v>1</v>
      </c>
      <c r="L6782" s="12">
        <v>5</v>
      </c>
      <c r="M6782" s="12">
        <v>26</v>
      </c>
      <c r="N6782" s="12">
        <v>2458</v>
      </c>
      <c r="O6782" s="12">
        <f>COUNTIF($P$2:P6782,P6782)</f>
        <v>1</v>
      </c>
      <c r="P6782" s="12" t="str">
        <f t="shared" si="378"/>
        <v>14105262458</v>
      </c>
      <c r="Q6782" s="12" t="str">
        <f t="shared" si="379"/>
        <v>141052624580001</v>
      </c>
      <c r="R6782" s="20" t="s">
        <v>5004</v>
      </c>
      <c r="AI6782" s="12" t="s">
        <v>901</v>
      </c>
      <c r="AK6782" s="12" t="s">
        <v>870</v>
      </c>
      <c r="BN6782" s="12">
        <v>1</v>
      </c>
      <c r="BP6782" s="12" t="s">
        <v>3808</v>
      </c>
      <c r="BR6782" s="9" t="s">
        <v>100</v>
      </c>
      <c r="BS6782" s="9" t="s">
        <v>100</v>
      </c>
      <c r="BT6782" s="9" t="s">
        <v>100</v>
      </c>
      <c r="BU6782" s="9" t="s">
        <v>100</v>
      </c>
      <c r="BV6782" s="9" t="s">
        <v>5134</v>
      </c>
      <c r="BW6782" s="9" t="s">
        <v>5122</v>
      </c>
      <c r="BX6782" s="9" t="s">
        <v>100</v>
      </c>
      <c r="BY6782" s="9" t="s">
        <v>100</v>
      </c>
    </row>
    <row r="6783" spans="1:77" ht="45" x14ac:dyDescent="0.25">
      <c r="A6783" s="12">
        <v>1</v>
      </c>
      <c r="B6783" s="11" t="str">
        <f t="shared" si="377"/>
        <v>Общий расчет. Анализ даты. Анализ даты. Символические звезды. Демон пустоты. Нет</v>
      </c>
      <c r="C6783" s="11" t="str">
        <f>IFERROR(VLOOKUP(I6783,lvl_1[],2,FALSE),"Нет")</f>
        <v>Общий расчет</v>
      </c>
      <c r="D6783" s="11" t="str">
        <f>IFERROR(VLOOKUP(Rule!J6783,lvl_2[],2,FALSE),"Нет")</f>
        <v>Анализ даты</v>
      </c>
      <c r="E6783" s="11" t="str">
        <f>IFERROR(VLOOKUP(Rule!K6783,lvl_3[],2,FALSE),"Нет")</f>
        <v>Анализ даты</v>
      </c>
      <c r="F6783" s="11" t="str">
        <f>IFERROR(INDEX(lvl_4[],MATCH(L6783,lvl_4[ID],0),MATCH(TEXT(K6783,"##0"),lvl_4[#Headers],0)),"Нет")</f>
        <v>Символические звезды</v>
      </c>
      <c r="G6783" s="11" t="str">
        <f>IFERROR(INDEX(lvl_5[],MATCH(M6783,lvl_5[ID],0),MATCH(_xlfn.CONCAT(TEXT(K6783,"##0"),"_",TEXT(L6783,"##0")),lvl_5[#Headers],0)),"Нет")</f>
        <v>Демон пустоты</v>
      </c>
      <c r="H6783" s="11" t="str">
        <f>IFERROR(INDEX(lvl_6[],MATCH(N6783,lvl_6[ID],0),MATCH(_xlfn.CONCAT(K6783,"_",L6783,"_",M6783),lvl_6[#Headers],0)),"Нет")</f>
        <v>Нет</v>
      </c>
      <c r="I6783" s="12">
        <v>1</v>
      </c>
      <c r="J6783" s="12">
        <v>4</v>
      </c>
      <c r="K6783" s="12">
        <v>1</v>
      </c>
      <c r="L6783" s="12">
        <v>5</v>
      </c>
      <c r="M6783" s="12">
        <v>26</v>
      </c>
      <c r="N6783" s="12">
        <v>2459</v>
      </c>
      <c r="O6783" s="12">
        <f>COUNTIF($P$2:P6783,P6783)</f>
        <v>1</v>
      </c>
      <c r="P6783" s="12" t="str">
        <f t="shared" si="378"/>
        <v>14105262459</v>
      </c>
      <c r="Q6783" s="12" t="str">
        <f t="shared" si="379"/>
        <v>141052624590001</v>
      </c>
      <c r="R6783" s="20" t="s">
        <v>5005</v>
      </c>
      <c r="AI6783" s="12" t="s">
        <v>901</v>
      </c>
      <c r="AK6783" s="12" t="s">
        <v>868</v>
      </c>
      <c r="BN6783" s="12">
        <v>1</v>
      </c>
      <c r="BP6783" s="12" t="s">
        <v>3808</v>
      </c>
      <c r="BR6783" s="9" t="s">
        <v>100</v>
      </c>
      <c r="BS6783" s="9" t="s">
        <v>100</v>
      </c>
      <c r="BT6783" s="9" t="s">
        <v>100</v>
      </c>
      <c r="BU6783" s="9" t="s">
        <v>100</v>
      </c>
      <c r="BV6783" s="9" t="s">
        <v>5134</v>
      </c>
      <c r="BW6783" s="9" t="s">
        <v>5133</v>
      </c>
      <c r="BX6783" s="9" t="s">
        <v>100</v>
      </c>
      <c r="BY6783" s="9" t="s">
        <v>100</v>
      </c>
    </row>
    <row r="6784" spans="1:77" ht="45" x14ac:dyDescent="0.25">
      <c r="A6784" s="12">
        <v>1</v>
      </c>
      <c r="B6784" s="11" t="str">
        <f t="shared" si="377"/>
        <v>Общий расчет. Анализ даты. Анализ даты. Символические звезды. Демон пустоты. Нет</v>
      </c>
      <c r="C6784" s="11" t="str">
        <f>IFERROR(VLOOKUP(I6784,lvl_1[],2,FALSE),"Нет")</f>
        <v>Общий расчет</v>
      </c>
      <c r="D6784" s="11" t="str">
        <f>IFERROR(VLOOKUP(Rule!J6784,lvl_2[],2,FALSE),"Нет")</f>
        <v>Анализ даты</v>
      </c>
      <c r="E6784" s="11" t="str">
        <f>IFERROR(VLOOKUP(Rule!K6784,lvl_3[],2,FALSE),"Нет")</f>
        <v>Анализ даты</v>
      </c>
      <c r="F6784" s="11" t="str">
        <f>IFERROR(INDEX(lvl_4[],MATCH(L6784,lvl_4[ID],0),MATCH(TEXT(K6784,"##0"),lvl_4[#Headers],0)),"Нет")</f>
        <v>Символические звезды</v>
      </c>
      <c r="G6784" s="11" t="str">
        <f>IFERROR(INDEX(lvl_5[],MATCH(M6784,lvl_5[ID],0),MATCH(_xlfn.CONCAT(TEXT(K6784,"##0"),"_",TEXT(L6784,"##0")),lvl_5[#Headers],0)),"Нет")</f>
        <v>Демон пустоты</v>
      </c>
      <c r="H6784" s="11" t="str">
        <f>IFERROR(INDEX(lvl_6[],MATCH(N6784,lvl_6[ID],0),MATCH(_xlfn.CONCAT(K6784,"_",L6784,"_",M6784),lvl_6[#Headers],0)),"Нет")</f>
        <v>Нет</v>
      </c>
      <c r="I6784" s="12">
        <v>1</v>
      </c>
      <c r="J6784" s="12">
        <v>4</v>
      </c>
      <c r="K6784" s="12">
        <v>1</v>
      </c>
      <c r="L6784" s="12">
        <v>5</v>
      </c>
      <c r="M6784" s="12">
        <v>26</v>
      </c>
      <c r="N6784" s="12">
        <v>2460</v>
      </c>
      <c r="O6784" s="12">
        <f>COUNTIF($P$2:P6784,P6784)</f>
        <v>1</v>
      </c>
      <c r="P6784" s="12" t="str">
        <f t="shared" si="378"/>
        <v>14105262460</v>
      </c>
      <c r="Q6784" s="12" t="str">
        <f t="shared" si="379"/>
        <v>141052624600001</v>
      </c>
      <c r="R6784" s="20" t="s">
        <v>5006</v>
      </c>
      <c r="AI6784" s="12" t="s">
        <v>901</v>
      </c>
      <c r="AK6784" s="12" t="s">
        <v>866</v>
      </c>
      <c r="BN6784" s="12">
        <v>1</v>
      </c>
      <c r="BP6784" s="12" t="s">
        <v>3808</v>
      </c>
      <c r="BR6784" s="9" t="s">
        <v>100</v>
      </c>
      <c r="BS6784" s="9" t="s">
        <v>100</v>
      </c>
      <c r="BT6784" s="9" t="s">
        <v>100</v>
      </c>
      <c r="BU6784" s="9" t="s">
        <v>100</v>
      </c>
      <c r="BV6784" s="9" t="s">
        <v>5134</v>
      </c>
      <c r="BW6784" s="9" t="s">
        <v>5132</v>
      </c>
      <c r="BX6784" s="9" t="s">
        <v>100</v>
      </c>
      <c r="BY6784" s="9" t="s">
        <v>100</v>
      </c>
    </row>
    <row r="6785" spans="1:77" ht="45" x14ac:dyDescent="0.25">
      <c r="A6785" s="12">
        <v>1</v>
      </c>
      <c r="B6785" s="11" t="str">
        <f t="shared" si="377"/>
        <v>Общий расчет. Анализ даты. Анализ даты. Символические звезды. Демон пустоты. Нет</v>
      </c>
      <c r="C6785" s="11" t="str">
        <f>IFERROR(VLOOKUP(I6785,lvl_1[],2,FALSE),"Нет")</f>
        <v>Общий расчет</v>
      </c>
      <c r="D6785" s="11" t="str">
        <f>IFERROR(VLOOKUP(Rule!J6785,lvl_2[],2,FALSE),"Нет")</f>
        <v>Анализ даты</v>
      </c>
      <c r="E6785" s="11" t="str">
        <f>IFERROR(VLOOKUP(Rule!K6785,lvl_3[],2,FALSE),"Нет")</f>
        <v>Анализ даты</v>
      </c>
      <c r="F6785" s="11" t="str">
        <f>IFERROR(INDEX(lvl_4[],MATCH(L6785,lvl_4[ID],0),MATCH(TEXT(K6785,"##0"),lvl_4[#Headers],0)),"Нет")</f>
        <v>Символические звезды</v>
      </c>
      <c r="G6785" s="11" t="str">
        <f>IFERROR(INDEX(lvl_5[],MATCH(M6785,lvl_5[ID],0),MATCH(_xlfn.CONCAT(TEXT(K6785,"##0"),"_",TEXT(L6785,"##0")),lvl_5[#Headers],0)),"Нет")</f>
        <v>Демон пустоты</v>
      </c>
      <c r="H6785" s="11" t="str">
        <f>IFERROR(INDEX(lvl_6[],MATCH(N6785,lvl_6[ID],0),MATCH(_xlfn.CONCAT(K6785,"_",L6785,"_",M6785),lvl_6[#Headers],0)),"Нет")</f>
        <v>Нет</v>
      </c>
      <c r="I6785" s="12">
        <v>1</v>
      </c>
      <c r="J6785" s="12">
        <v>4</v>
      </c>
      <c r="K6785" s="12">
        <v>1</v>
      </c>
      <c r="L6785" s="12">
        <v>5</v>
      </c>
      <c r="M6785" s="12">
        <v>26</v>
      </c>
      <c r="N6785" s="12">
        <v>2461</v>
      </c>
      <c r="O6785" s="12">
        <f>COUNTIF($P$2:P6785,P6785)</f>
        <v>1</v>
      </c>
      <c r="P6785" s="12" t="str">
        <f t="shared" si="378"/>
        <v>14105262461</v>
      </c>
      <c r="Q6785" s="12" t="str">
        <f t="shared" si="379"/>
        <v>141052624610001</v>
      </c>
      <c r="R6785" s="20" t="s">
        <v>5007</v>
      </c>
      <c r="AI6785" s="12" t="s">
        <v>901</v>
      </c>
      <c r="AK6785" s="12" t="s">
        <v>864</v>
      </c>
      <c r="BN6785" s="12">
        <v>1</v>
      </c>
      <c r="BP6785" s="12" t="s">
        <v>3808</v>
      </c>
      <c r="BR6785" s="9" t="s">
        <v>100</v>
      </c>
      <c r="BS6785" s="9" t="s">
        <v>100</v>
      </c>
      <c r="BT6785" s="9" t="s">
        <v>100</v>
      </c>
      <c r="BU6785" s="9" t="s">
        <v>100</v>
      </c>
      <c r="BV6785" s="9" t="s">
        <v>5134</v>
      </c>
      <c r="BW6785" s="9" t="s">
        <v>5130</v>
      </c>
      <c r="BX6785" s="9" t="s">
        <v>100</v>
      </c>
      <c r="BY6785" s="9" t="s">
        <v>100</v>
      </c>
    </row>
    <row r="6786" spans="1:77" ht="45" x14ac:dyDescent="0.25">
      <c r="A6786" s="12">
        <v>1</v>
      </c>
      <c r="B6786" s="11" t="str">
        <f t="shared" si="377"/>
        <v>Общий расчет. Анализ даты. Анализ даты. Символические звезды. Демон пустоты. Нет</v>
      </c>
      <c r="C6786" s="11" t="str">
        <f>IFERROR(VLOOKUP(I6786,lvl_1[],2,FALSE),"Нет")</f>
        <v>Общий расчет</v>
      </c>
      <c r="D6786" s="11" t="str">
        <f>IFERROR(VLOOKUP(Rule!J6786,lvl_2[],2,FALSE),"Нет")</f>
        <v>Анализ даты</v>
      </c>
      <c r="E6786" s="11" t="str">
        <f>IFERROR(VLOOKUP(Rule!K6786,lvl_3[],2,FALSE),"Нет")</f>
        <v>Анализ даты</v>
      </c>
      <c r="F6786" s="11" t="str">
        <f>IFERROR(INDEX(lvl_4[],MATCH(L6786,lvl_4[ID],0),MATCH(TEXT(K6786,"##0"),lvl_4[#Headers],0)),"Нет")</f>
        <v>Символические звезды</v>
      </c>
      <c r="G6786" s="11" t="str">
        <f>IFERROR(INDEX(lvl_5[],MATCH(M6786,lvl_5[ID],0),MATCH(_xlfn.CONCAT(TEXT(K6786,"##0"),"_",TEXT(L6786,"##0")),lvl_5[#Headers],0)),"Нет")</f>
        <v>Демон пустоты</v>
      </c>
      <c r="H6786" s="11" t="str">
        <f>IFERROR(INDEX(lvl_6[],MATCH(N6786,lvl_6[ID],0),MATCH(_xlfn.CONCAT(K6786,"_",L6786,"_",M6786),lvl_6[#Headers],0)),"Нет")</f>
        <v>Нет</v>
      </c>
      <c r="I6786" s="12">
        <v>1</v>
      </c>
      <c r="J6786" s="12">
        <v>4</v>
      </c>
      <c r="K6786" s="12">
        <v>1</v>
      </c>
      <c r="L6786" s="12">
        <v>5</v>
      </c>
      <c r="M6786" s="12">
        <v>26</v>
      </c>
      <c r="N6786" s="12">
        <v>2462</v>
      </c>
      <c r="O6786" s="12">
        <f>COUNTIF($P$2:P6786,P6786)</f>
        <v>1</v>
      </c>
      <c r="P6786" s="12" t="str">
        <f t="shared" si="378"/>
        <v>14105262462</v>
      </c>
      <c r="Q6786" s="12" t="str">
        <f t="shared" si="379"/>
        <v>141052624620001</v>
      </c>
      <c r="R6786" s="20" t="s">
        <v>5008</v>
      </c>
      <c r="AI6786" s="12" t="s">
        <v>901</v>
      </c>
      <c r="AK6786" s="12" t="s">
        <v>862</v>
      </c>
      <c r="BN6786" s="12">
        <v>1</v>
      </c>
      <c r="BP6786" s="12" t="s">
        <v>3808</v>
      </c>
      <c r="BR6786" s="9" t="s">
        <v>100</v>
      </c>
      <c r="BS6786" s="9" t="s">
        <v>100</v>
      </c>
      <c r="BT6786" s="9" t="s">
        <v>100</v>
      </c>
      <c r="BU6786" s="9" t="s">
        <v>100</v>
      </c>
      <c r="BV6786" s="9" t="s">
        <v>5134</v>
      </c>
      <c r="BW6786" s="9" t="s">
        <v>5128</v>
      </c>
      <c r="BX6786" s="9" t="s">
        <v>100</v>
      </c>
      <c r="BY6786" s="9" t="s">
        <v>100</v>
      </c>
    </row>
    <row r="6787" spans="1:77" ht="45" x14ac:dyDescent="0.25">
      <c r="A6787" s="12">
        <v>1</v>
      </c>
      <c r="B6787" s="11" t="str">
        <f t="shared" si="377"/>
        <v>Общий расчет. Анализ даты. Анализ даты. Символические звезды. Демон пустоты. Нет</v>
      </c>
      <c r="C6787" s="11" t="str">
        <f>IFERROR(VLOOKUP(I6787,lvl_1[],2,FALSE),"Нет")</f>
        <v>Общий расчет</v>
      </c>
      <c r="D6787" s="11" t="str">
        <f>IFERROR(VLOOKUP(Rule!J6787,lvl_2[],2,FALSE),"Нет")</f>
        <v>Анализ даты</v>
      </c>
      <c r="E6787" s="11" t="str">
        <f>IFERROR(VLOOKUP(Rule!K6787,lvl_3[],2,FALSE),"Нет")</f>
        <v>Анализ даты</v>
      </c>
      <c r="F6787" s="11" t="str">
        <f>IFERROR(INDEX(lvl_4[],MATCH(L6787,lvl_4[ID],0),MATCH(TEXT(K6787,"##0"),lvl_4[#Headers],0)),"Нет")</f>
        <v>Символические звезды</v>
      </c>
      <c r="G6787" s="11" t="str">
        <f>IFERROR(INDEX(lvl_5[],MATCH(M6787,lvl_5[ID],0),MATCH(_xlfn.CONCAT(TEXT(K6787,"##0"),"_",TEXT(L6787,"##0")),lvl_5[#Headers],0)),"Нет")</f>
        <v>Демон пустоты</v>
      </c>
      <c r="H6787" s="11" t="str">
        <f>IFERROR(INDEX(lvl_6[],MATCH(N6787,lvl_6[ID],0),MATCH(_xlfn.CONCAT(K6787,"_",L6787,"_",M6787),lvl_6[#Headers],0)),"Нет")</f>
        <v>Нет</v>
      </c>
      <c r="I6787" s="12">
        <v>1</v>
      </c>
      <c r="J6787" s="12">
        <v>4</v>
      </c>
      <c r="K6787" s="12">
        <v>1</v>
      </c>
      <c r="L6787" s="12">
        <v>5</v>
      </c>
      <c r="M6787" s="12">
        <v>26</v>
      </c>
      <c r="N6787" s="12">
        <v>2463</v>
      </c>
      <c r="O6787" s="12">
        <f>COUNTIF($P$2:P6787,P6787)</f>
        <v>1</v>
      </c>
      <c r="P6787" s="12" t="str">
        <f t="shared" si="378"/>
        <v>14105262463</v>
      </c>
      <c r="Q6787" s="12" t="str">
        <f t="shared" si="379"/>
        <v>141052624630001</v>
      </c>
      <c r="R6787" s="20" t="s">
        <v>5009</v>
      </c>
      <c r="AI6787" s="12" t="s">
        <v>901</v>
      </c>
      <c r="AK6787" s="12" t="s">
        <v>860</v>
      </c>
      <c r="BN6787" s="12">
        <v>1</v>
      </c>
      <c r="BP6787" s="12" t="s">
        <v>3808</v>
      </c>
      <c r="BR6787" s="9" t="s">
        <v>100</v>
      </c>
      <c r="BS6787" s="9" t="s">
        <v>100</v>
      </c>
      <c r="BT6787" s="9" t="s">
        <v>100</v>
      </c>
      <c r="BU6787" s="9" t="s">
        <v>100</v>
      </c>
      <c r="BV6787" s="9" t="s">
        <v>5134</v>
      </c>
      <c r="BW6787" s="9" t="s">
        <v>5126</v>
      </c>
      <c r="BX6787" s="9" t="s">
        <v>100</v>
      </c>
      <c r="BY6787" s="9" t="s">
        <v>100</v>
      </c>
    </row>
    <row r="6788" spans="1:77" ht="45" x14ac:dyDescent="0.25">
      <c r="A6788" s="12">
        <v>1</v>
      </c>
      <c r="B6788" s="11" t="str">
        <f t="shared" si="377"/>
        <v>Общий расчет. Анализ даты. Анализ даты. Символические звезды. Демон пустоты. Нет</v>
      </c>
      <c r="C6788" s="11" t="str">
        <f>IFERROR(VLOOKUP(I6788,lvl_1[],2,FALSE),"Нет")</f>
        <v>Общий расчет</v>
      </c>
      <c r="D6788" s="11" t="str">
        <f>IFERROR(VLOOKUP(Rule!J6788,lvl_2[],2,FALSE),"Нет")</f>
        <v>Анализ даты</v>
      </c>
      <c r="E6788" s="11" t="str">
        <f>IFERROR(VLOOKUP(Rule!K6788,lvl_3[],2,FALSE),"Нет")</f>
        <v>Анализ даты</v>
      </c>
      <c r="F6788" s="11" t="str">
        <f>IFERROR(INDEX(lvl_4[],MATCH(L6788,lvl_4[ID],0),MATCH(TEXT(K6788,"##0"),lvl_4[#Headers],0)),"Нет")</f>
        <v>Символические звезды</v>
      </c>
      <c r="G6788" s="11" t="str">
        <f>IFERROR(INDEX(lvl_5[],MATCH(M6788,lvl_5[ID],0),MATCH(_xlfn.CONCAT(TEXT(K6788,"##0"),"_",TEXT(L6788,"##0")),lvl_5[#Headers],0)),"Нет")</f>
        <v>Демон пустоты</v>
      </c>
      <c r="H6788" s="11" t="str">
        <f>IFERROR(INDEX(lvl_6[],MATCH(N6788,lvl_6[ID],0),MATCH(_xlfn.CONCAT(K6788,"_",L6788,"_",M6788),lvl_6[#Headers],0)),"Нет")</f>
        <v>Нет</v>
      </c>
      <c r="I6788" s="12">
        <v>1</v>
      </c>
      <c r="J6788" s="12">
        <v>4</v>
      </c>
      <c r="K6788" s="12">
        <v>1</v>
      </c>
      <c r="L6788" s="12">
        <v>5</v>
      </c>
      <c r="M6788" s="12">
        <v>26</v>
      </c>
      <c r="N6788" s="12">
        <v>2464</v>
      </c>
      <c r="O6788" s="12">
        <f>COUNTIF($P$2:P6788,P6788)</f>
        <v>1</v>
      </c>
      <c r="P6788" s="12" t="str">
        <f t="shared" si="378"/>
        <v>14105262464</v>
      </c>
      <c r="Q6788" s="12" t="str">
        <f t="shared" si="379"/>
        <v>141052624640001</v>
      </c>
      <c r="R6788" s="20" t="s">
        <v>5010</v>
      </c>
      <c r="AI6788" s="12" t="s">
        <v>903</v>
      </c>
      <c r="AK6788" s="12" t="s">
        <v>859</v>
      </c>
      <c r="BN6788" s="12">
        <v>1</v>
      </c>
      <c r="BP6788" s="12" t="s">
        <v>3808</v>
      </c>
      <c r="BR6788" s="9" t="s">
        <v>100</v>
      </c>
      <c r="BS6788" s="9" t="s">
        <v>100</v>
      </c>
      <c r="BT6788" s="9" t="s">
        <v>100</v>
      </c>
      <c r="BU6788" s="9" t="s">
        <v>100</v>
      </c>
      <c r="BV6788" s="9" t="s">
        <v>5119</v>
      </c>
      <c r="BW6788" s="9" t="s">
        <v>5124</v>
      </c>
      <c r="BX6788" s="9" t="s">
        <v>100</v>
      </c>
      <c r="BY6788" s="9" t="s">
        <v>100</v>
      </c>
    </row>
    <row r="6789" spans="1:77" ht="45" x14ac:dyDescent="0.25">
      <c r="A6789" s="12">
        <v>1</v>
      </c>
      <c r="B6789" s="11" t="str">
        <f t="shared" si="377"/>
        <v>Общий расчет. Анализ даты. Анализ даты. Символические звезды. Демон пустоты. Нет</v>
      </c>
      <c r="C6789" s="11" t="str">
        <f>IFERROR(VLOOKUP(I6789,lvl_1[],2,FALSE),"Нет")</f>
        <v>Общий расчет</v>
      </c>
      <c r="D6789" s="11" t="str">
        <f>IFERROR(VLOOKUP(Rule!J6789,lvl_2[],2,FALSE),"Нет")</f>
        <v>Анализ даты</v>
      </c>
      <c r="E6789" s="11" t="str">
        <f>IFERROR(VLOOKUP(Rule!K6789,lvl_3[],2,FALSE),"Нет")</f>
        <v>Анализ даты</v>
      </c>
      <c r="F6789" s="11" t="str">
        <f>IFERROR(INDEX(lvl_4[],MATCH(L6789,lvl_4[ID],0),MATCH(TEXT(K6789,"##0"),lvl_4[#Headers],0)),"Нет")</f>
        <v>Символические звезды</v>
      </c>
      <c r="G6789" s="11" t="str">
        <f>IFERROR(INDEX(lvl_5[],MATCH(M6789,lvl_5[ID],0),MATCH(_xlfn.CONCAT(TEXT(K6789,"##0"),"_",TEXT(L6789,"##0")),lvl_5[#Headers],0)),"Нет")</f>
        <v>Демон пустоты</v>
      </c>
      <c r="H6789" s="11" t="str">
        <f>IFERROR(INDEX(lvl_6[],MATCH(N6789,lvl_6[ID],0),MATCH(_xlfn.CONCAT(K6789,"_",L6789,"_",M6789),lvl_6[#Headers],0)),"Нет")</f>
        <v>Нет</v>
      </c>
      <c r="I6789" s="12">
        <v>1</v>
      </c>
      <c r="J6789" s="12">
        <v>4</v>
      </c>
      <c r="K6789" s="12">
        <v>1</v>
      </c>
      <c r="L6789" s="12">
        <v>5</v>
      </c>
      <c r="M6789" s="12">
        <v>26</v>
      </c>
      <c r="N6789" s="12">
        <v>2465</v>
      </c>
      <c r="O6789" s="12">
        <f>COUNTIF($P$2:P6789,P6789)</f>
        <v>1</v>
      </c>
      <c r="P6789" s="12" t="str">
        <f t="shared" si="378"/>
        <v>14105262465</v>
      </c>
      <c r="Q6789" s="12" t="str">
        <f t="shared" si="379"/>
        <v>141052624650001</v>
      </c>
      <c r="R6789" s="20" t="s">
        <v>5011</v>
      </c>
      <c r="AI6789" s="12" t="s">
        <v>903</v>
      </c>
      <c r="AK6789" s="12" t="s">
        <v>869</v>
      </c>
      <c r="BN6789" s="12">
        <v>1</v>
      </c>
      <c r="BP6789" s="12" t="s">
        <v>3808</v>
      </c>
      <c r="BR6789" s="9" t="s">
        <v>100</v>
      </c>
      <c r="BS6789" s="9" t="s">
        <v>100</v>
      </c>
      <c r="BT6789" s="9" t="s">
        <v>100</v>
      </c>
      <c r="BU6789" s="9" t="s">
        <v>100</v>
      </c>
      <c r="BV6789" s="9" t="s">
        <v>5119</v>
      </c>
      <c r="BW6789" s="9" t="s">
        <v>5120</v>
      </c>
      <c r="BX6789" s="9" t="s">
        <v>100</v>
      </c>
      <c r="BY6789" s="9" t="s">
        <v>100</v>
      </c>
    </row>
    <row r="6790" spans="1:77" ht="45" x14ac:dyDescent="0.25">
      <c r="A6790" s="12">
        <v>1</v>
      </c>
      <c r="B6790" s="11" t="str">
        <f t="shared" si="377"/>
        <v>Общий расчет. Анализ даты. Анализ даты. Символические звезды. Демон пустоты. Нет</v>
      </c>
      <c r="C6790" s="11" t="str">
        <f>IFERROR(VLOOKUP(I6790,lvl_1[],2,FALSE),"Нет")</f>
        <v>Общий расчет</v>
      </c>
      <c r="D6790" s="11" t="str">
        <f>IFERROR(VLOOKUP(Rule!J6790,lvl_2[],2,FALSE),"Нет")</f>
        <v>Анализ даты</v>
      </c>
      <c r="E6790" s="11" t="str">
        <f>IFERROR(VLOOKUP(Rule!K6790,lvl_3[],2,FALSE),"Нет")</f>
        <v>Анализ даты</v>
      </c>
      <c r="F6790" s="11" t="str">
        <f>IFERROR(INDEX(lvl_4[],MATCH(L6790,lvl_4[ID],0),MATCH(TEXT(K6790,"##0"),lvl_4[#Headers],0)),"Нет")</f>
        <v>Символические звезды</v>
      </c>
      <c r="G6790" s="11" t="str">
        <f>IFERROR(INDEX(lvl_5[],MATCH(M6790,lvl_5[ID],0),MATCH(_xlfn.CONCAT(TEXT(K6790,"##0"),"_",TEXT(L6790,"##0")),lvl_5[#Headers],0)),"Нет")</f>
        <v>Демон пустоты</v>
      </c>
      <c r="H6790" s="11" t="str">
        <f>IFERROR(INDEX(lvl_6[],MATCH(N6790,lvl_6[ID],0),MATCH(_xlfn.CONCAT(K6790,"_",L6790,"_",M6790),lvl_6[#Headers],0)),"Нет")</f>
        <v>Нет</v>
      </c>
      <c r="I6790" s="12">
        <v>1</v>
      </c>
      <c r="J6790" s="12">
        <v>4</v>
      </c>
      <c r="K6790" s="12">
        <v>1</v>
      </c>
      <c r="L6790" s="12">
        <v>5</v>
      </c>
      <c r="M6790" s="12">
        <v>26</v>
      </c>
      <c r="N6790" s="12">
        <v>2466</v>
      </c>
      <c r="O6790" s="12">
        <f>COUNTIF($P$2:P6790,P6790)</f>
        <v>1</v>
      </c>
      <c r="P6790" s="12" t="str">
        <f t="shared" si="378"/>
        <v>14105262466</v>
      </c>
      <c r="Q6790" s="12" t="str">
        <f t="shared" si="379"/>
        <v>141052624660001</v>
      </c>
      <c r="R6790" s="20" t="s">
        <v>5012</v>
      </c>
      <c r="AI6790" s="12" t="s">
        <v>903</v>
      </c>
      <c r="AK6790" s="12" t="s">
        <v>867</v>
      </c>
      <c r="BN6790" s="12">
        <v>1</v>
      </c>
      <c r="BP6790" s="12" t="s">
        <v>3808</v>
      </c>
      <c r="BR6790" s="9" t="s">
        <v>100</v>
      </c>
      <c r="BS6790" s="9" t="s">
        <v>100</v>
      </c>
      <c r="BT6790" s="9" t="s">
        <v>100</v>
      </c>
      <c r="BU6790" s="9" t="s">
        <v>100</v>
      </c>
      <c r="BV6790" s="9" t="s">
        <v>5119</v>
      </c>
      <c r="BW6790" s="9" t="s">
        <v>5116</v>
      </c>
      <c r="BX6790" s="9" t="s">
        <v>100</v>
      </c>
      <c r="BY6790" s="9" t="s">
        <v>100</v>
      </c>
    </row>
    <row r="6791" spans="1:77" ht="45" x14ac:dyDescent="0.25">
      <c r="A6791" s="12">
        <v>1</v>
      </c>
      <c r="B6791" s="11" t="str">
        <f t="shared" si="377"/>
        <v>Общий расчет. Анализ даты. Анализ даты. Символические звезды. Демон пустоты. Нет</v>
      </c>
      <c r="C6791" s="11" t="str">
        <f>IFERROR(VLOOKUP(I6791,lvl_1[],2,FALSE),"Нет")</f>
        <v>Общий расчет</v>
      </c>
      <c r="D6791" s="11" t="str">
        <f>IFERROR(VLOOKUP(Rule!J6791,lvl_2[],2,FALSE),"Нет")</f>
        <v>Анализ даты</v>
      </c>
      <c r="E6791" s="11" t="str">
        <f>IFERROR(VLOOKUP(Rule!K6791,lvl_3[],2,FALSE),"Нет")</f>
        <v>Анализ даты</v>
      </c>
      <c r="F6791" s="11" t="str">
        <f>IFERROR(INDEX(lvl_4[],MATCH(L6791,lvl_4[ID],0),MATCH(TEXT(K6791,"##0"),lvl_4[#Headers],0)),"Нет")</f>
        <v>Символические звезды</v>
      </c>
      <c r="G6791" s="11" t="str">
        <f>IFERROR(INDEX(lvl_5[],MATCH(M6791,lvl_5[ID],0),MATCH(_xlfn.CONCAT(TEXT(K6791,"##0"),"_",TEXT(L6791,"##0")),lvl_5[#Headers],0)),"Нет")</f>
        <v>Демон пустоты</v>
      </c>
      <c r="H6791" s="11" t="str">
        <f>IFERROR(INDEX(lvl_6[],MATCH(N6791,lvl_6[ID],0),MATCH(_xlfn.CONCAT(K6791,"_",L6791,"_",M6791),lvl_6[#Headers],0)),"Нет")</f>
        <v>Нет</v>
      </c>
      <c r="I6791" s="12">
        <v>1</v>
      </c>
      <c r="J6791" s="12">
        <v>4</v>
      </c>
      <c r="K6791" s="12">
        <v>1</v>
      </c>
      <c r="L6791" s="12">
        <v>5</v>
      </c>
      <c r="M6791" s="12">
        <v>26</v>
      </c>
      <c r="N6791" s="12">
        <v>2467</v>
      </c>
      <c r="O6791" s="12">
        <f>COUNTIF($P$2:P6791,P6791)</f>
        <v>1</v>
      </c>
      <c r="P6791" s="12" t="str">
        <f t="shared" si="378"/>
        <v>14105262467</v>
      </c>
      <c r="Q6791" s="12" t="str">
        <f t="shared" si="379"/>
        <v>141052624670001</v>
      </c>
      <c r="R6791" s="20" t="s">
        <v>5013</v>
      </c>
      <c r="AI6791" s="12" t="s">
        <v>903</v>
      </c>
      <c r="AK6791" s="12" t="s">
        <v>865</v>
      </c>
      <c r="BN6791" s="12">
        <v>1</v>
      </c>
      <c r="BP6791" s="12" t="s">
        <v>3808</v>
      </c>
      <c r="BR6791" s="9" t="s">
        <v>100</v>
      </c>
      <c r="BS6791" s="9" t="s">
        <v>100</v>
      </c>
      <c r="BT6791" s="9" t="s">
        <v>100</v>
      </c>
      <c r="BU6791" s="9" t="s">
        <v>100</v>
      </c>
      <c r="BV6791" s="9" t="s">
        <v>5119</v>
      </c>
      <c r="BW6791" s="9" t="s">
        <v>5131</v>
      </c>
      <c r="BX6791" s="9" t="s">
        <v>100</v>
      </c>
      <c r="BY6791" s="9" t="s">
        <v>100</v>
      </c>
    </row>
    <row r="6792" spans="1:77" ht="45" x14ac:dyDescent="0.25">
      <c r="A6792" s="12">
        <v>1</v>
      </c>
      <c r="B6792" s="11" t="str">
        <f t="shared" si="377"/>
        <v>Общий расчет. Анализ даты. Анализ даты. Символические звезды. Демон пустоты. Нет</v>
      </c>
      <c r="C6792" s="11" t="str">
        <f>IFERROR(VLOOKUP(I6792,lvl_1[],2,FALSE),"Нет")</f>
        <v>Общий расчет</v>
      </c>
      <c r="D6792" s="11" t="str">
        <f>IFERROR(VLOOKUP(Rule!J6792,lvl_2[],2,FALSE),"Нет")</f>
        <v>Анализ даты</v>
      </c>
      <c r="E6792" s="11" t="str">
        <f>IFERROR(VLOOKUP(Rule!K6792,lvl_3[],2,FALSE),"Нет")</f>
        <v>Анализ даты</v>
      </c>
      <c r="F6792" s="11" t="str">
        <f>IFERROR(INDEX(lvl_4[],MATCH(L6792,lvl_4[ID],0),MATCH(TEXT(K6792,"##0"),lvl_4[#Headers],0)),"Нет")</f>
        <v>Символические звезды</v>
      </c>
      <c r="G6792" s="11" t="str">
        <f>IFERROR(INDEX(lvl_5[],MATCH(M6792,lvl_5[ID],0),MATCH(_xlfn.CONCAT(TEXT(K6792,"##0"),"_",TEXT(L6792,"##0")),lvl_5[#Headers],0)),"Нет")</f>
        <v>Демон пустоты</v>
      </c>
      <c r="H6792" s="11" t="str">
        <f>IFERROR(INDEX(lvl_6[],MATCH(N6792,lvl_6[ID],0),MATCH(_xlfn.CONCAT(K6792,"_",L6792,"_",M6792),lvl_6[#Headers],0)),"Нет")</f>
        <v>Нет</v>
      </c>
      <c r="I6792" s="12">
        <v>1</v>
      </c>
      <c r="J6792" s="12">
        <v>4</v>
      </c>
      <c r="K6792" s="12">
        <v>1</v>
      </c>
      <c r="L6792" s="12">
        <v>5</v>
      </c>
      <c r="M6792" s="12">
        <v>26</v>
      </c>
      <c r="N6792" s="12">
        <v>2468</v>
      </c>
      <c r="O6792" s="12">
        <f>COUNTIF($P$2:P6792,P6792)</f>
        <v>1</v>
      </c>
      <c r="P6792" s="12" t="str">
        <f t="shared" si="378"/>
        <v>14105262468</v>
      </c>
      <c r="Q6792" s="12" t="str">
        <f t="shared" si="379"/>
        <v>141052624680001</v>
      </c>
      <c r="R6792" s="20" t="s">
        <v>5014</v>
      </c>
      <c r="AI6792" s="12" t="s">
        <v>903</v>
      </c>
      <c r="AK6792" s="12" t="s">
        <v>863</v>
      </c>
      <c r="BN6792" s="12">
        <v>1</v>
      </c>
      <c r="BP6792" s="12" t="s">
        <v>3808</v>
      </c>
      <c r="BR6792" s="9" t="s">
        <v>100</v>
      </c>
      <c r="BS6792" s="9" t="s">
        <v>100</v>
      </c>
      <c r="BT6792" s="9" t="s">
        <v>100</v>
      </c>
      <c r="BU6792" s="9" t="s">
        <v>100</v>
      </c>
      <c r="BV6792" s="9" t="s">
        <v>5119</v>
      </c>
      <c r="BW6792" s="9" t="s">
        <v>5129</v>
      </c>
      <c r="BX6792" s="9" t="s">
        <v>100</v>
      </c>
      <c r="BY6792" s="9" t="s">
        <v>100</v>
      </c>
    </row>
    <row r="6793" spans="1:77" ht="45" x14ac:dyDescent="0.25">
      <c r="A6793" s="12">
        <v>1</v>
      </c>
      <c r="B6793" s="11" t="str">
        <f t="shared" si="377"/>
        <v>Общий расчет. Анализ даты. Анализ даты. Символические звезды. Демон пустоты. Нет</v>
      </c>
      <c r="C6793" s="11" t="str">
        <f>IFERROR(VLOOKUP(I6793,lvl_1[],2,FALSE),"Нет")</f>
        <v>Общий расчет</v>
      </c>
      <c r="D6793" s="11" t="str">
        <f>IFERROR(VLOOKUP(Rule!J6793,lvl_2[],2,FALSE),"Нет")</f>
        <v>Анализ даты</v>
      </c>
      <c r="E6793" s="11" t="str">
        <f>IFERROR(VLOOKUP(Rule!K6793,lvl_3[],2,FALSE),"Нет")</f>
        <v>Анализ даты</v>
      </c>
      <c r="F6793" s="11" t="str">
        <f>IFERROR(INDEX(lvl_4[],MATCH(L6793,lvl_4[ID],0),MATCH(TEXT(K6793,"##0"),lvl_4[#Headers],0)),"Нет")</f>
        <v>Символические звезды</v>
      </c>
      <c r="G6793" s="11" t="str">
        <f>IFERROR(INDEX(lvl_5[],MATCH(M6793,lvl_5[ID],0),MATCH(_xlfn.CONCAT(TEXT(K6793,"##0"),"_",TEXT(L6793,"##0")),lvl_5[#Headers],0)),"Нет")</f>
        <v>Демон пустоты</v>
      </c>
      <c r="H6793" s="11" t="str">
        <f>IFERROR(INDEX(lvl_6[],MATCH(N6793,lvl_6[ID],0),MATCH(_xlfn.CONCAT(K6793,"_",L6793,"_",M6793),lvl_6[#Headers],0)),"Нет")</f>
        <v>Нет</v>
      </c>
      <c r="I6793" s="12">
        <v>1</v>
      </c>
      <c r="J6793" s="12">
        <v>4</v>
      </c>
      <c r="K6793" s="12">
        <v>1</v>
      </c>
      <c r="L6793" s="12">
        <v>5</v>
      </c>
      <c r="M6793" s="12">
        <v>26</v>
      </c>
      <c r="N6793" s="12">
        <v>2469</v>
      </c>
      <c r="O6793" s="12">
        <f>COUNTIF($P$2:P6793,P6793)</f>
        <v>1</v>
      </c>
      <c r="P6793" s="12" t="str">
        <f t="shared" si="378"/>
        <v>14105262469</v>
      </c>
      <c r="Q6793" s="12" t="str">
        <f t="shared" si="379"/>
        <v>141052624690001</v>
      </c>
      <c r="R6793" s="20" t="s">
        <v>5015</v>
      </c>
      <c r="AI6793" s="12" t="s">
        <v>903</v>
      </c>
      <c r="AK6793" s="12" t="s">
        <v>861</v>
      </c>
      <c r="BN6793" s="12">
        <v>1</v>
      </c>
      <c r="BP6793" s="12" t="s">
        <v>3808</v>
      </c>
      <c r="BR6793" s="9" t="s">
        <v>100</v>
      </c>
      <c r="BS6793" s="9" t="s">
        <v>100</v>
      </c>
      <c r="BT6793" s="9" t="s">
        <v>100</v>
      </c>
      <c r="BU6793" s="9" t="s">
        <v>100</v>
      </c>
      <c r="BV6793" s="9" t="s">
        <v>5119</v>
      </c>
      <c r="BW6793" s="9" t="s">
        <v>5115</v>
      </c>
      <c r="BX6793" s="9" t="s">
        <v>100</v>
      </c>
      <c r="BY6793" s="9" t="s">
        <v>100</v>
      </c>
    </row>
    <row r="6794" spans="1:77" ht="45" x14ac:dyDescent="0.25">
      <c r="A6794" s="12">
        <v>1</v>
      </c>
      <c r="B6794" s="11" t="str">
        <f t="shared" si="377"/>
        <v>Общий расчет. Анализ даты. Анализ даты. Символические звезды. Демон пустоты. Нет</v>
      </c>
      <c r="C6794" s="11" t="str">
        <f>IFERROR(VLOOKUP(I6794,lvl_1[],2,FALSE),"Нет")</f>
        <v>Общий расчет</v>
      </c>
      <c r="D6794" s="11" t="str">
        <f>IFERROR(VLOOKUP(Rule!J6794,lvl_2[],2,FALSE),"Нет")</f>
        <v>Анализ даты</v>
      </c>
      <c r="E6794" s="11" t="str">
        <f>IFERROR(VLOOKUP(Rule!K6794,lvl_3[],2,FALSE),"Нет")</f>
        <v>Анализ даты</v>
      </c>
      <c r="F6794" s="11" t="str">
        <f>IFERROR(INDEX(lvl_4[],MATCH(L6794,lvl_4[ID],0),MATCH(TEXT(K6794,"##0"),lvl_4[#Headers],0)),"Нет")</f>
        <v>Символические звезды</v>
      </c>
      <c r="G6794" s="11" t="str">
        <f>IFERROR(INDEX(lvl_5[],MATCH(M6794,lvl_5[ID],0),MATCH(_xlfn.CONCAT(TEXT(K6794,"##0"),"_",TEXT(L6794,"##0")),lvl_5[#Headers],0)),"Нет")</f>
        <v>Демон пустоты</v>
      </c>
      <c r="H6794" s="11" t="str">
        <f>IFERROR(INDEX(lvl_6[],MATCH(N6794,lvl_6[ID],0),MATCH(_xlfn.CONCAT(K6794,"_",L6794,"_",M6794),lvl_6[#Headers],0)),"Нет")</f>
        <v>Нет</v>
      </c>
      <c r="I6794" s="12">
        <v>1</v>
      </c>
      <c r="J6794" s="12">
        <v>4</v>
      </c>
      <c r="K6794" s="12">
        <v>1</v>
      </c>
      <c r="L6794" s="12">
        <v>5</v>
      </c>
      <c r="M6794" s="12">
        <v>26</v>
      </c>
      <c r="N6794" s="12">
        <v>2470</v>
      </c>
      <c r="O6794" s="12">
        <f>COUNTIF($P$2:P6794,P6794)</f>
        <v>1</v>
      </c>
      <c r="P6794" s="12" t="str">
        <f t="shared" si="378"/>
        <v>14105262470</v>
      </c>
      <c r="Q6794" s="12" t="str">
        <f t="shared" si="379"/>
        <v>141052624700001</v>
      </c>
      <c r="R6794" s="20" t="s">
        <v>5016</v>
      </c>
      <c r="AI6794" s="12" t="s">
        <v>905</v>
      </c>
      <c r="AK6794" s="12" t="s">
        <v>860</v>
      </c>
      <c r="BN6794" s="12">
        <v>1</v>
      </c>
      <c r="BP6794" s="12" t="s">
        <v>3808</v>
      </c>
      <c r="BR6794" s="9" t="s">
        <v>100</v>
      </c>
      <c r="BS6794" s="9" t="s">
        <v>100</v>
      </c>
      <c r="BT6794" s="9" t="s">
        <v>100</v>
      </c>
      <c r="BU6794" s="9" t="s">
        <v>100</v>
      </c>
      <c r="BV6794" s="9" t="s">
        <v>5121</v>
      </c>
      <c r="BW6794" s="9" t="s">
        <v>5126</v>
      </c>
      <c r="BX6794" s="9" t="s">
        <v>100</v>
      </c>
      <c r="BY6794" s="9" t="s">
        <v>100</v>
      </c>
    </row>
    <row r="6795" spans="1:77" ht="45" x14ac:dyDescent="0.25">
      <c r="A6795" s="12">
        <v>1</v>
      </c>
      <c r="B6795" s="11" t="str">
        <f t="shared" si="377"/>
        <v>Общий расчет. Анализ даты. Анализ даты. Символические звезды. Демон пустоты. Нет</v>
      </c>
      <c r="C6795" s="11" t="str">
        <f>IFERROR(VLOOKUP(I6795,lvl_1[],2,FALSE),"Нет")</f>
        <v>Общий расчет</v>
      </c>
      <c r="D6795" s="11" t="str">
        <f>IFERROR(VLOOKUP(Rule!J6795,lvl_2[],2,FALSE),"Нет")</f>
        <v>Анализ даты</v>
      </c>
      <c r="E6795" s="11" t="str">
        <f>IFERROR(VLOOKUP(Rule!K6795,lvl_3[],2,FALSE),"Нет")</f>
        <v>Анализ даты</v>
      </c>
      <c r="F6795" s="11" t="str">
        <f>IFERROR(INDEX(lvl_4[],MATCH(L6795,lvl_4[ID],0),MATCH(TEXT(K6795,"##0"),lvl_4[#Headers],0)),"Нет")</f>
        <v>Символические звезды</v>
      </c>
      <c r="G6795" s="11" t="str">
        <f>IFERROR(INDEX(lvl_5[],MATCH(M6795,lvl_5[ID],0),MATCH(_xlfn.CONCAT(TEXT(K6795,"##0"),"_",TEXT(L6795,"##0")),lvl_5[#Headers],0)),"Нет")</f>
        <v>Демон пустоты</v>
      </c>
      <c r="H6795" s="11" t="str">
        <f>IFERROR(INDEX(lvl_6[],MATCH(N6795,lvl_6[ID],0),MATCH(_xlfn.CONCAT(K6795,"_",L6795,"_",M6795),lvl_6[#Headers],0)),"Нет")</f>
        <v>Нет</v>
      </c>
      <c r="I6795" s="12">
        <v>1</v>
      </c>
      <c r="J6795" s="12">
        <v>4</v>
      </c>
      <c r="K6795" s="12">
        <v>1</v>
      </c>
      <c r="L6795" s="12">
        <v>5</v>
      </c>
      <c r="M6795" s="12">
        <v>26</v>
      </c>
      <c r="N6795" s="12">
        <v>2471</v>
      </c>
      <c r="O6795" s="12">
        <f>COUNTIF($P$2:P6795,P6795)</f>
        <v>1</v>
      </c>
      <c r="P6795" s="12" t="str">
        <f t="shared" si="378"/>
        <v>14105262471</v>
      </c>
      <c r="Q6795" s="12" t="str">
        <f t="shared" si="379"/>
        <v>141052624710001</v>
      </c>
      <c r="R6795" s="20" t="s">
        <v>5017</v>
      </c>
      <c r="AI6795" s="12" t="s">
        <v>905</v>
      </c>
      <c r="AK6795" s="12" t="s">
        <v>870</v>
      </c>
      <c r="BN6795" s="12">
        <v>1</v>
      </c>
      <c r="BP6795" s="12" t="s">
        <v>3808</v>
      </c>
      <c r="BR6795" s="9" t="s">
        <v>100</v>
      </c>
      <c r="BS6795" s="9" t="s">
        <v>100</v>
      </c>
      <c r="BT6795" s="9" t="s">
        <v>100</v>
      </c>
      <c r="BU6795" s="9" t="s">
        <v>100</v>
      </c>
      <c r="BV6795" s="9" t="s">
        <v>5121</v>
      </c>
      <c r="BW6795" s="9" t="s">
        <v>5122</v>
      </c>
      <c r="BX6795" s="9" t="s">
        <v>100</v>
      </c>
      <c r="BY6795" s="9" t="s">
        <v>100</v>
      </c>
    </row>
    <row r="6796" spans="1:77" ht="45" x14ac:dyDescent="0.25">
      <c r="A6796" s="12">
        <v>1</v>
      </c>
      <c r="B6796" s="11" t="str">
        <f t="shared" si="377"/>
        <v>Общий расчет. Анализ даты. Анализ даты. Символические звезды. Демон пустоты. Нет</v>
      </c>
      <c r="C6796" s="11" t="str">
        <f>IFERROR(VLOOKUP(I6796,lvl_1[],2,FALSE),"Нет")</f>
        <v>Общий расчет</v>
      </c>
      <c r="D6796" s="11" t="str">
        <f>IFERROR(VLOOKUP(Rule!J6796,lvl_2[],2,FALSE),"Нет")</f>
        <v>Анализ даты</v>
      </c>
      <c r="E6796" s="11" t="str">
        <f>IFERROR(VLOOKUP(Rule!K6796,lvl_3[],2,FALSE),"Нет")</f>
        <v>Анализ даты</v>
      </c>
      <c r="F6796" s="11" t="str">
        <f>IFERROR(INDEX(lvl_4[],MATCH(L6796,lvl_4[ID],0),MATCH(TEXT(K6796,"##0"),lvl_4[#Headers],0)),"Нет")</f>
        <v>Символические звезды</v>
      </c>
      <c r="G6796" s="11" t="str">
        <f>IFERROR(INDEX(lvl_5[],MATCH(M6796,lvl_5[ID],0),MATCH(_xlfn.CONCAT(TEXT(K6796,"##0"),"_",TEXT(L6796,"##0")),lvl_5[#Headers],0)),"Нет")</f>
        <v>Демон пустоты</v>
      </c>
      <c r="H6796" s="11" t="str">
        <f>IFERROR(INDEX(lvl_6[],MATCH(N6796,lvl_6[ID],0),MATCH(_xlfn.CONCAT(K6796,"_",L6796,"_",M6796),lvl_6[#Headers],0)),"Нет")</f>
        <v>Нет</v>
      </c>
      <c r="I6796" s="12">
        <v>1</v>
      </c>
      <c r="J6796" s="12">
        <v>4</v>
      </c>
      <c r="K6796" s="12">
        <v>1</v>
      </c>
      <c r="L6796" s="12">
        <v>5</v>
      </c>
      <c r="M6796" s="12">
        <v>26</v>
      </c>
      <c r="N6796" s="12">
        <v>2472</v>
      </c>
      <c r="O6796" s="12">
        <f>COUNTIF($P$2:P6796,P6796)</f>
        <v>1</v>
      </c>
      <c r="P6796" s="12" t="str">
        <f t="shared" si="378"/>
        <v>14105262472</v>
      </c>
      <c r="Q6796" s="12" t="str">
        <f t="shared" si="379"/>
        <v>141052624720001</v>
      </c>
      <c r="R6796" s="20" t="s">
        <v>5018</v>
      </c>
      <c r="AI6796" s="12" t="s">
        <v>905</v>
      </c>
      <c r="AK6796" s="12" t="s">
        <v>868</v>
      </c>
      <c r="BN6796" s="12">
        <v>1</v>
      </c>
      <c r="BP6796" s="12" t="s">
        <v>3808</v>
      </c>
      <c r="BR6796" s="9" t="s">
        <v>100</v>
      </c>
      <c r="BS6796" s="9" t="s">
        <v>100</v>
      </c>
      <c r="BT6796" s="9" t="s">
        <v>100</v>
      </c>
      <c r="BU6796" s="9" t="s">
        <v>100</v>
      </c>
      <c r="BV6796" s="9" t="s">
        <v>5121</v>
      </c>
      <c r="BW6796" s="9" t="s">
        <v>5133</v>
      </c>
      <c r="BX6796" s="9" t="s">
        <v>100</v>
      </c>
      <c r="BY6796" s="9" t="s">
        <v>100</v>
      </c>
    </row>
    <row r="6797" spans="1:77" ht="45" x14ac:dyDescent="0.25">
      <c r="A6797" s="12">
        <v>1</v>
      </c>
      <c r="B6797" s="11" t="str">
        <f t="shared" si="377"/>
        <v>Общий расчет. Анализ даты. Анализ даты. Символические звезды. Демон пустоты. Нет</v>
      </c>
      <c r="C6797" s="11" t="str">
        <f>IFERROR(VLOOKUP(I6797,lvl_1[],2,FALSE),"Нет")</f>
        <v>Общий расчет</v>
      </c>
      <c r="D6797" s="11" t="str">
        <f>IFERROR(VLOOKUP(Rule!J6797,lvl_2[],2,FALSE),"Нет")</f>
        <v>Анализ даты</v>
      </c>
      <c r="E6797" s="11" t="str">
        <f>IFERROR(VLOOKUP(Rule!K6797,lvl_3[],2,FALSE),"Нет")</f>
        <v>Анализ даты</v>
      </c>
      <c r="F6797" s="11" t="str">
        <f>IFERROR(INDEX(lvl_4[],MATCH(L6797,lvl_4[ID],0),MATCH(TEXT(K6797,"##0"),lvl_4[#Headers],0)),"Нет")</f>
        <v>Символические звезды</v>
      </c>
      <c r="G6797" s="11" t="str">
        <f>IFERROR(INDEX(lvl_5[],MATCH(M6797,lvl_5[ID],0),MATCH(_xlfn.CONCAT(TEXT(K6797,"##0"),"_",TEXT(L6797,"##0")),lvl_5[#Headers],0)),"Нет")</f>
        <v>Демон пустоты</v>
      </c>
      <c r="H6797" s="11" t="str">
        <f>IFERROR(INDEX(lvl_6[],MATCH(N6797,lvl_6[ID],0),MATCH(_xlfn.CONCAT(K6797,"_",L6797,"_",M6797),lvl_6[#Headers],0)),"Нет")</f>
        <v>Нет</v>
      </c>
      <c r="I6797" s="12">
        <v>1</v>
      </c>
      <c r="J6797" s="12">
        <v>4</v>
      </c>
      <c r="K6797" s="12">
        <v>1</v>
      </c>
      <c r="L6797" s="12">
        <v>5</v>
      </c>
      <c r="M6797" s="12">
        <v>26</v>
      </c>
      <c r="N6797" s="12">
        <v>2473</v>
      </c>
      <c r="O6797" s="12">
        <f>COUNTIF($P$2:P6797,P6797)</f>
        <v>1</v>
      </c>
      <c r="P6797" s="12" t="str">
        <f t="shared" si="378"/>
        <v>14105262473</v>
      </c>
      <c r="Q6797" s="12" t="str">
        <f t="shared" si="379"/>
        <v>141052624730001</v>
      </c>
      <c r="R6797" s="20" t="s">
        <v>5019</v>
      </c>
      <c r="AI6797" s="12" t="s">
        <v>905</v>
      </c>
      <c r="AK6797" s="12" t="s">
        <v>866</v>
      </c>
      <c r="BN6797" s="12">
        <v>1</v>
      </c>
      <c r="BP6797" s="12" t="s">
        <v>3808</v>
      </c>
      <c r="BR6797" s="9" t="s">
        <v>100</v>
      </c>
      <c r="BS6797" s="9" t="s">
        <v>100</v>
      </c>
      <c r="BT6797" s="9" t="s">
        <v>100</v>
      </c>
      <c r="BU6797" s="9" t="s">
        <v>100</v>
      </c>
      <c r="BV6797" s="9" t="s">
        <v>5121</v>
      </c>
      <c r="BW6797" s="9" t="s">
        <v>5132</v>
      </c>
      <c r="BX6797" s="9" t="s">
        <v>100</v>
      </c>
      <c r="BY6797" s="9" t="s">
        <v>100</v>
      </c>
    </row>
    <row r="6798" spans="1:77" ht="45" x14ac:dyDescent="0.25">
      <c r="A6798" s="12">
        <v>1</v>
      </c>
      <c r="B6798" s="11" t="str">
        <f t="shared" si="377"/>
        <v>Общий расчет. Анализ даты. Анализ даты. Символические звезды. Демон пустоты. Нет</v>
      </c>
      <c r="C6798" s="11" t="str">
        <f>IFERROR(VLOOKUP(I6798,lvl_1[],2,FALSE),"Нет")</f>
        <v>Общий расчет</v>
      </c>
      <c r="D6798" s="11" t="str">
        <f>IFERROR(VLOOKUP(Rule!J6798,lvl_2[],2,FALSE),"Нет")</f>
        <v>Анализ даты</v>
      </c>
      <c r="E6798" s="11" t="str">
        <f>IFERROR(VLOOKUP(Rule!K6798,lvl_3[],2,FALSE),"Нет")</f>
        <v>Анализ даты</v>
      </c>
      <c r="F6798" s="11" t="str">
        <f>IFERROR(INDEX(lvl_4[],MATCH(L6798,lvl_4[ID],0),MATCH(TEXT(K6798,"##0"),lvl_4[#Headers],0)),"Нет")</f>
        <v>Символические звезды</v>
      </c>
      <c r="G6798" s="11" t="str">
        <f>IFERROR(INDEX(lvl_5[],MATCH(M6798,lvl_5[ID],0),MATCH(_xlfn.CONCAT(TEXT(K6798,"##0"),"_",TEXT(L6798,"##0")),lvl_5[#Headers],0)),"Нет")</f>
        <v>Демон пустоты</v>
      </c>
      <c r="H6798" s="11" t="str">
        <f>IFERROR(INDEX(lvl_6[],MATCH(N6798,lvl_6[ID],0),MATCH(_xlfn.CONCAT(K6798,"_",L6798,"_",M6798),lvl_6[#Headers],0)),"Нет")</f>
        <v>Нет</v>
      </c>
      <c r="I6798" s="12">
        <v>1</v>
      </c>
      <c r="J6798" s="12">
        <v>4</v>
      </c>
      <c r="K6798" s="12">
        <v>1</v>
      </c>
      <c r="L6798" s="12">
        <v>5</v>
      </c>
      <c r="M6798" s="12">
        <v>26</v>
      </c>
      <c r="N6798" s="12">
        <v>2474</v>
      </c>
      <c r="O6798" s="12">
        <f>COUNTIF($P$2:P6798,P6798)</f>
        <v>1</v>
      </c>
      <c r="P6798" s="12" t="str">
        <f t="shared" si="378"/>
        <v>14105262474</v>
      </c>
      <c r="Q6798" s="12" t="str">
        <f t="shared" si="379"/>
        <v>141052624740001</v>
      </c>
      <c r="R6798" s="20" t="s">
        <v>5020</v>
      </c>
      <c r="AI6798" s="12" t="s">
        <v>905</v>
      </c>
      <c r="AK6798" s="12" t="s">
        <v>864</v>
      </c>
      <c r="BN6798" s="12">
        <v>1</v>
      </c>
      <c r="BP6798" s="12" t="s">
        <v>3808</v>
      </c>
      <c r="BR6798" s="9" t="s">
        <v>100</v>
      </c>
      <c r="BS6798" s="9" t="s">
        <v>100</v>
      </c>
      <c r="BT6798" s="9" t="s">
        <v>100</v>
      </c>
      <c r="BU6798" s="9" t="s">
        <v>100</v>
      </c>
      <c r="BV6798" s="9" t="s">
        <v>5121</v>
      </c>
      <c r="BW6798" s="9" t="s">
        <v>5130</v>
      </c>
      <c r="BX6798" s="9" t="s">
        <v>100</v>
      </c>
      <c r="BY6798" s="9" t="s">
        <v>100</v>
      </c>
    </row>
    <row r="6799" spans="1:77" ht="45" x14ac:dyDescent="0.25">
      <c r="A6799" s="12">
        <v>1</v>
      </c>
      <c r="B6799" s="11" t="str">
        <f t="shared" si="377"/>
        <v>Общий расчет. Анализ даты. Анализ даты. Символические звезды. Демон пустоты. Нет</v>
      </c>
      <c r="C6799" s="11" t="str">
        <f>IFERROR(VLOOKUP(I6799,lvl_1[],2,FALSE),"Нет")</f>
        <v>Общий расчет</v>
      </c>
      <c r="D6799" s="11" t="str">
        <f>IFERROR(VLOOKUP(Rule!J6799,lvl_2[],2,FALSE),"Нет")</f>
        <v>Анализ даты</v>
      </c>
      <c r="E6799" s="11" t="str">
        <f>IFERROR(VLOOKUP(Rule!K6799,lvl_3[],2,FALSE),"Нет")</f>
        <v>Анализ даты</v>
      </c>
      <c r="F6799" s="11" t="str">
        <f>IFERROR(INDEX(lvl_4[],MATCH(L6799,lvl_4[ID],0),MATCH(TEXT(K6799,"##0"),lvl_4[#Headers],0)),"Нет")</f>
        <v>Символические звезды</v>
      </c>
      <c r="G6799" s="11" t="str">
        <f>IFERROR(INDEX(lvl_5[],MATCH(M6799,lvl_5[ID],0),MATCH(_xlfn.CONCAT(TEXT(K6799,"##0"),"_",TEXT(L6799,"##0")),lvl_5[#Headers],0)),"Нет")</f>
        <v>Демон пустоты</v>
      </c>
      <c r="H6799" s="11" t="str">
        <f>IFERROR(INDEX(lvl_6[],MATCH(N6799,lvl_6[ID],0),MATCH(_xlfn.CONCAT(K6799,"_",L6799,"_",M6799),lvl_6[#Headers],0)),"Нет")</f>
        <v>Нет</v>
      </c>
      <c r="I6799" s="12">
        <v>1</v>
      </c>
      <c r="J6799" s="12">
        <v>4</v>
      </c>
      <c r="K6799" s="12">
        <v>1</v>
      </c>
      <c r="L6799" s="12">
        <v>5</v>
      </c>
      <c r="M6799" s="12">
        <v>26</v>
      </c>
      <c r="N6799" s="12">
        <v>2475</v>
      </c>
      <c r="O6799" s="12">
        <f>COUNTIF($P$2:P6799,P6799)</f>
        <v>1</v>
      </c>
      <c r="P6799" s="12" t="str">
        <f t="shared" si="378"/>
        <v>14105262475</v>
      </c>
      <c r="Q6799" s="12" t="str">
        <f t="shared" si="379"/>
        <v>141052624750001</v>
      </c>
      <c r="R6799" s="20" t="s">
        <v>5021</v>
      </c>
      <c r="AI6799" s="12" t="s">
        <v>905</v>
      </c>
      <c r="AK6799" s="12" t="s">
        <v>862</v>
      </c>
      <c r="BN6799" s="12">
        <v>1</v>
      </c>
      <c r="BP6799" s="12" t="s">
        <v>3808</v>
      </c>
      <c r="BR6799" s="9" t="s">
        <v>100</v>
      </c>
      <c r="BS6799" s="9" t="s">
        <v>100</v>
      </c>
      <c r="BT6799" s="9" t="s">
        <v>100</v>
      </c>
      <c r="BU6799" s="9" t="s">
        <v>100</v>
      </c>
      <c r="BV6799" s="9" t="s">
        <v>5121</v>
      </c>
      <c r="BW6799" s="9" t="s">
        <v>5128</v>
      </c>
      <c r="BX6799" s="9" t="s">
        <v>100</v>
      </c>
      <c r="BY6799" s="9" t="s">
        <v>100</v>
      </c>
    </row>
    <row r="6800" spans="1:77" ht="45" x14ac:dyDescent="0.25">
      <c r="A6800" s="12">
        <v>1</v>
      </c>
      <c r="B6800" s="11" t="str">
        <f t="shared" si="377"/>
        <v>Общий расчет. Анализ даты. Анализ даты. Символические звезды. Демон пустоты. Нет</v>
      </c>
      <c r="C6800" s="11" t="str">
        <f>IFERROR(VLOOKUP(I6800,lvl_1[],2,FALSE),"Нет")</f>
        <v>Общий расчет</v>
      </c>
      <c r="D6800" s="11" t="str">
        <f>IFERROR(VLOOKUP(Rule!J6800,lvl_2[],2,FALSE),"Нет")</f>
        <v>Анализ даты</v>
      </c>
      <c r="E6800" s="11" t="str">
        <f>IFERROR(VLOOKUP(Rule!K6800,lvl_3[],2,FALSE),"Нет")</f>
        <v>Анализ даты</v>
      </c>
      <c r="F6800" s="11" t="str">
        <f>IFERROR(INDEX(lvl_4[],MATCH(L6800,lvl_4[ID],0),MATCH(TEXT(K6800,"##0"),lvl_4[#Headers],0)),"Нет")</f>
        <v>Символические звезды</v>
      </c>
      <c r="G6800" s="11" t="str">
        <f>IFERROR(INDEX(lvl_5[],MATCH(M6800,lvl_5[ID],0),MATCH(_xlfn.CONCAT(TEXT(K6800,"##0"),"_",TEXT(L6800,"##0")),lvl_5[#Headers],0)),"Нет")</f>
        <v>Демон пустоты</v>
      </c>
      <c r="H6800" s="11" t="str">
        <f>IFERROR(INDEX(lvl_6[],MATCH(N6800,lvl_6[ID],0),MATCH(_xlfn.CONCAT(K6800,"_",L6800,"_",M6800),lvl_6[#Headers],0)),"Нет")</f>
        <v>Нет</v>
      </c>
      <c r="I6800" s="12">
        <v>1</v>
      </c>
      <c r="J6800" s="12">
        <v>4</v>
      </c>
      <c r="K6800" s="12">
        <v>1</v>
      </c>
      <c r="L6800" s="12">
        <v>5</v>
      </c>
      <c r="M6800" s="12">
        <v>26</v>
      </c>
      <c r="N6800" s="12">
        <v>2476</v>
      </c>
      <c r="O6800" s="12">
        <f>COUNTIF($P$2:P6800,P6800)</f>
        <v>1</v>
      </c>
      <c r="P6800" s="12" t="str">
        <f t="shared" si="378"/>
        <v>14105262476</v>
      </c>
      <c r="Q6800" s="12" t="str">
        <f t="shared" si="379"/>
        <v>141052624760001</v>
      </c>
      <c r="R6800" s="20" t="s">
        <v>5022</v>
      </c>
      <c r="AI6800" s="12" t="s">
        <v>907</v>
      </c>
      <c r="AK6800" s="12" t="s">
        <v>861</v>
      </c>
      <c r="BN6800" s="12">
        <v>1</v>
      </c>
      <c r="BP6800" s="12" t="s">
        <v>3808</v>
      </c>
      <c r="BR6800" s="9" t="s">
        <v>100</v>
      </c>
      <c r="BS6800" s="9" t="s">
        <v>100</v>
      </c>
      <c r="BT6800" s="9" t="s">
        <v>100</v>
      </c>
      <c r="BU6800" s="9" t="s">
        <v>100</v>
      </c>
      <c r="BV6800" s="9" t="s">
        <v>5123</v>
      </c>
      <c r="BW6800" s="9" t="s">
        <v>5115</v>
      </c>
      <c r="BX6800" s="9" t="s">
        <v>100</v>
      </c>
      <c r="BY6800" s="9" t="s">
        <v>100</v>
      </c>
    </row>
    <row r="6801" spans="1:77" ht="45" x14ac:dyDescent="0.25">
      <c r="A6801" s="12">
        <v>1</v>
      </c>
      <c r="B6801" s="11" t="str">
        <f t="shared" si="377"/>
        <v>Общий расчет. Анализ даты. Анализ даты. Символические звезды. Демон пустоты. Нет</v>
      </c>
      <c r="C6801" s="11" t="str">
        <f>IFERROR(VLOOKUP(I6801,lvl_1[],2,FALSE),"Нет")</f>
        <v>Общий расчет</v>
      </c>
      <c r="D6801" s="11" t="str">
        <f>IFERROR(VLOOKUP(Rule!J6801,lvl_2[],2,FALSE),"Нет")</f>
        <v>Анализ даты</v>
      </c>
      <c r="E6801" s="11" t="str">
        <f>IFERROR(VLOOKUP(Rule!K6801,lvl_3[],2,FALSE),"Нет")</f>
        <v>Анализ даты</v>
      </c>
      <c r="F6801" s="11" t="str">
        <f>IFERROR(INDEX(lvl_4[],MATCH(L6801,lvl_4[ID],0),MATCH(TEXT(K6801,"##0"),lvl_4[#Headers],0)),"Нет")</f>
        <v>Символические звезды</v>
      </c>
      <c r="G6801" s="11" t="str">
        <f>IFERROR(INDEX(lvl_5[],MATCH(M6801,lvl_5[ID],0),MATCH(_xlfn.CONCAT(TEXT(K6801,"##0"),"_",TEXT(L6801,"##0")),lvl_5[#Headers],0)),"Нет")</f>
        <v>Демон пустоты</v>
      </c>
      <c r="H6801" s="11" t="str">
        <f>IFERROR(INDEX(lvl_6[],MATCH(N6801,lvl_6[ID],0),MATCH(_xlfn.CONCAT(K6801,"_",L6801,"_",M6801),lvl_6[#Headers],0)),"Нет")</f>
        <v>Нет</v>
      </c>
      <c r="I6801" s="12">
        <v>1</v>
      </c>
      <c r="J6801" s="12">
        <v>4</v>
      </c>
      <c r="K6801" s="12">
        <v>1</v>
      </c>
      <c r="L6801" s="12">
        <v>5</v>
      </c>
      <c r="M6801" s="12">
        <v>26</v>
      </c>
      <c r="N6801" s="12">
        <v>2477</v>
      </c>
      <c r="O6801" s="12">
        <f>COUNTIF($P$2:P6801,P6801)</f>
        <v>1</v>
      </c>
      <c r="P6801" s="12" t="str">
        <f t="shared" si="378"/>
        <v>14105262477</v>
      </c>
      <c r="Q6801" s="12" t="str">
        <f t="shared" si="379"/>
        <v>141052624770001</v>
      </c>
      <c r="R6801" s="20" t="s">
        <v>5023</v>
      </c>
      <c r="AI6801" s="12" t="s">
        <v>907</v>
      </c>
      <c r="AK6801" s="12" t="s">
        <v>859</v>
      </c>
      <c r="BN6801" s="12">
        <v>1</v>
      </c>
      <c r="BP6801" s="12" t="s">
        <v>3808</v>
      </c>
      <c r="BR6801" s="9" t="s">
        <v>100</v>
      </c>
      <c r="BS6801" s="9" t="s">
        <v>100</v>
      </c>
      <c r="BT6801" s="9" t="s">
        <v>100</v>
      </c>
      <c r="BU6801" s="9" t="s">
        <v>100</v>
      </c>
      <c r="BV6801" s="9" t="s">
        <v>5123</v>
      </c>
      <c r="BW6801" s="9" t="s">
        <v>5124</v>
      </c>
      <c r="BX6801" s="9" t="s">
        <v>100</v>
      </c>
      <c r="BY6801" s="9" t="s">
        <v>100</v>
      </c>
    </row>
    <row r="6802" spans="1:77" ht="45" x14ac:dyDescent="0.25">
      <c r="A6802" s="12">
        <v>1</v>
      </c>
      <c r="B6802" s="11" t="str">
        <f t="shared" si="377"/>
        <v>Общий расчет. Анализ даты. Анализ даты. Символические звезды. Демон пустоты. Нет</v>
      </c>
      <c r="C6802" s="11" t="str">
        <f>IFERROR(VLOOKUP(I6802,lvl_1[],2,FALSE),"Нет")</f>
        <v>Общий расчет</v>
      </c>
      <c r="D6802" s="11" t="str">
        <f>IFERROR(VLOOKUP(Rule!J6802,lvl_2[],2,FALSE),"Нет")</f>
        <v>Анализ даты</v>
      </c>
      <c r="E6802" s="11" t="str">
        <f>IFERROR(VLOOKUP(Rule!K6802,lvl_3[],2,FALSE),"Нет")</f>
        <v>Анализ даты</v>
      </c>
      <c r="F6802" s="11" t="str">
        <f>IFERROR(INDEX(lvl_4[],MATCH(L6802,lvl_4[ID],0),MATCH(TEXT(K6802,"##0"),lvl_4[#Headers],0)),"Нет")</f>
        <v>Символические звезды</v>
      </c>
      <c r="G6802" s="11" t="str">
        <f>IFERROR(INDEX(lvl_5[],MATCH(M6802,lvl_5[ID],0),MATCH(_xlfn.CONCAT(TEXT(K6802,"##0"),"_",TEXT(L6802,"##0")),lvl_5[#Headers],0)),"Нет")</f>
        <v>Демон пустоты</v>
      </c>
      <c r="H6802" s="11" t="str">
        <f>IFERROR(INDEX(lvl_6[],MATCH(N6802,lvl_6[ID],0),MATCH(_xlfn.CONCAT(K6802,"_",L6802,"_",M6802),lvl_6[#Headers],0)),"Нет")</f>
        <v>Нет</v>
      </c>
      <c r="I6802" s="12">
        <v>1</v>
      </c>
      <c r="J6802" s="12">
        <v>4</v>
      </c>
      <c r="K6802" s="12">
        <v>1</v>
      </c>
      <c r="L6802" s="12">
        <v>5</v>
      </c>
      <c r="M6802" s="12">
        <v>26</v>
      </c>
      <c r="N6802" s="12">
        <v>2478</v>
      </c>
      <c r="O6802" s="12">
        <f>COUNTIF($P$2:P6802,P6802)</f>
        <v>1</v>
      </c>
      <c r="P6802" s="12" t="str">
        <f t="shared" si="378"/>
        <v>14105262478</v>
      </c>
      <c r="Q6802" s="12" t="str">
        <f t="shared" si="379"/>
        <v>141052624780001</v>
      </c>
      <c r="R6802" s="20" t="s">
        <v>5024</v>
      </c>
      <c r="AI6802" s="12" t="s">
        <v>907</v>
      </c>
      <c r="AK6802" s="12" t="s">
        <v>869</v>
      </c>
      <c r="BN6802" s="12">
        <v>1</v>
      </c>
      <c r="BP6802" s="12" t="s">
        <v>3808</v>
      </c>
      <c r="BR6802" s="9" t="s">
        <v>100</v>
      </c>
      <c r="BS6802" s="9" t="s">
        <v>100</v>
      </c>
      <c r="BT6802" s="9" t="s">
        <v>100</v>
      </c>
      <c r="BU6802" s="9" t="s">
        <v>100</v>
      </c>
      <c r="BV6802" s="9" t="s">
        <v>5123</v>
      </c>
      <c r="BW6802" s="9" t="s">
        <v>5120</v>
      </c>
      <c r="BX6802" s="9" t="s">
        <v>100</v>
      </c>
      <c r="BY6802" s="9" t="s">
        <v>100</v>
      </c>
    </row>
    <row r="6803" spans="1:77" ht="45" x14ac:dyDescent="0.25">
      <c r="A6803" s="12">
        <v>1</v>
      </c>
      <c r="B6803" s="11" t="str">
        <f t="shared" si="377"/>
        <v>Общий расчет. Анализ даты. Анализ даты. Символические звезды. Демон пустоты. Нет</v>
      </c>
      <c r="C6803" s="11" t="str">
        <f>IFERROR(VLOOKUP(I6803,lvl_1[],2,FALSE),"Нет")</f>
        <v>Общий расчет</v>
      </c>
      <c r="D6803" s="11" t="str">
        <f>IFERROR(VLOOKUP(Rule!J6803,lvl_2[],2,FALSE),"Нет")</f>
        <v>Анализ даты</v>
      </c>
      <c r="E6803" s="11" t="str">
        <f>IFERROR(VLOOKUP(Rule!K6803,lvl_3[],2,FALSE),"Нет")</f>
        <v>Анализ даты</v>
      </c>
      <c r="F6803" s="11" t="str">
        <f>IFERROR(INDEX(lvl_4[],MATCH(L6803,lvl_4[ID],0),MATCH(TEXT(K6803,"##0"),lvl_4[#Headers],0)),"Нет")</f>
        <v>Символические звезды</v>
      </c>
      <c r="G6803" s="11" t="str">
        <f>IFERROR(INDEX(lvl_5[],MATCH(M6803,lvl_5[ID],0),MATCH(_xlfn.CONCAT(TEXT(K6803,"##0"),"_",TEXT(L6803,"##0")),lvl_5[#Headers],0)),"Нет")</f>
        <v>Демон пустоты</v>
      </c>
      <c r="H6803" s="11" t="str">
        <f>IFERROR(INDEX(lvl_6[],MATCH(N6803,lvl_6[ID],0),MATCH(_xlfn.CONCAT(K6803,"_",L6803,"_",M6803),lvl_6[#Headers],0)),"Нет")</f>
        <v>Нет</v>
      </c>
      <c r="I6803" s="12">
        <v>1</v>
      </c>
      <c r="J6803" s="12">
        <v>4</v>
      </c>
      <c r="K6803" s="12">
        <v>1</v>
      </c>
      <c r="L6803" s="12">
        <v>5</v>
      </c>
      <c r="M6803" s="12">
        <v>26</v>
      </c>
      <c r="N6803" s="12">
        <v>2479</v>
      </c>
      <c r="O6803" s="12">
        <f>COUNTIF($P$2:P6803,P6803)</f>
        <v>1</v>
      </c>
      <c r="P6803" s="12" t="str">
        <f t="shared" si="378"/>
        <v>14105262479</v>
      </c>
      <c r="Q6803" s="12" t="str">
        <f t="shared" si="379"/>
        <v>141052624790001</v>
      </c>
      <c r="R6803" s="20" t="s">
        <v>5025</v>
      </c>
      <c r="AI6803" s="12" t="s">
        <v>907</v>
      </c>
      <c r="AK6803" s="12" t="s">
        <v>867</v>
      </c>
      <c r="BN6803" s="12">
        <v>1</v>
      </c>
      <c r="BP6803" s="12" t="s">
        <v>3808</v>
      </c>
      <c r="BR6803" s="9" t="s">
        <v>100</v>
      </c>
      <c r="BS6803" s="9" t="s">
        <v>100</v>
      </c>
      <c r="BT6803" s="9" t="s">
        <v>100</v>
      </c>
      <c r="BU6803" s="9" t="s">
        <v>100</v>
      </c>
      <c r="BV6803" s="9" t="s">
        <v>5123</v>
      </c>
      <c r="BW6803" s="9" t="s">
        <v>5116</v>
      </c>
      <c r="BX6803" s="9" t="s">
        <v>100</v>
      </c>
      <c r="BY6803" s="9" t="s">
        <v>100</v>
      </c>
    </row>
    <row r="6804" spans="1:77" ht="45" x14ac:dyDescent="0.25">
      <c r="A6804" s="12">
        <v>1</v>
      </c>
      <c r="B6804" s="11" t="str">
        <f t="shared" si="377"/>
        <v>Общий расчет. Анализ даты. Анализ даты. Символические звезды. Демон пустоты. Нет</v>
      </c>
      <c r="C6804" s="11" t="str">
        <f>IFERROR(VLOOKUP(I6804,lvl_1[],2,FALSE),"Нет")</f>
        <v>Общий расчет</v>
      </c>
      <c r="D6804" s="11" t="str">
        <f>IFERROR(VLOOKUP(Rule!J6804,lvl_2[],2,FALSE),"Нет")</f>
        <v>Анализ даты</v>
      </c>
      <c r="E6804" s="11" t="str">
        <f>IFERROR(VLOOKUP(Rule!K6804,lvl_3[],2,FALSE),"Нет")</f>
        <v>Анализ даты</v>
      </c>
      <c r="F6804" s="11" t="str">
        <f>IFERROR(INDEX(lvl_4[],MATCH(L6804,lvl_4[ID],0),MATCH(TEXT(K6804,"##0"),lvl_4[#Headers],0)),"Нет")</f>
        <v>Символические звезды</v>
      </c>
      <c r="G6804" s="11" t="str">
        <f>IFERROR(INDEX(lvl_5[],MATCH(M6804,lvl_5[ID],0),MATCH(_xlfn.CONCAT(TEXT(K6804,"##0"),"_",TEXT(L6804,"##0")),lvl_5[#Headers],0)),"Нет")</f>
        <v>Демон пустоты</v>
      </c>
      <c r="H6804" s="11" t="str">
        <f>IFERROR(INDEX(lvl_6[],MATCH(N6804,lvl_6[ID],0),MATCH(_xlfn.CONCAT(K6804,"_",L6804,"_",M6804),lvl_6[#Headers],0)),"Нет")</f>
        <v>Нет</v>
      </c>
      <c r="I6804" s="12">
        <v>1</v>
      </c>
      <c r="J6804" s="12">
        <v>4</v>
      </c>
      <c r="K6804" s="12">
        <v>1</v>
      </c>
      <c r="L6804" s="12">
        <v>5</v>
      </c>
      <c r="M6804" s="12">
        <v>26</v>
      </c>
      <c r="N6804" s="12">
        <v>2480</v>
      </c>
      <c r="O6804" s="12">
        <f>COUNTIF($P$2:P6804,P6804)</f>
        <v>1</v>
      </c>
      <c r="P6804" s="12" t="str">
        <f t="shared" si="378"/>
        <v>14105262480</v>
      </c>
      <c r="Q6804" s="12" t="str">
        <f t="shared" si="379"/>
        <v>141052624800001</v>
      </c>
      <c r="R6804" s="20" t="s">
        <v>5026</v>
      </c>
      <c r="AI6804" s="12" t="s">
        <v>907</v>
      </c>
      <c r="AK6804" s="12" t="s">
        <v>865</v>
      </c>
      <c r="BN6804" s="12">
        <v>1</v>
      </c>
      <c r="BP6804" s="12" t="s">
        <v>3808</v>
      </c>
      <c r="BR6804" s="9" t="s">
        <v>100</v>
      </c>
      <c r="BS6804" s="9" t="s">
        <v>100</v>
      </c>
      <c r="BT6804" s="9" t="s">
        <v>100</v>
      </c>
      <c r="BU6804" s="9" t="s">
        <v>100</v>
      </c>
      <c r="BV6804" s="9" t="s">
        <v>5123</v>
      </c>
      <c r="BW6804" s="9" t="s">
        <v>5131</v>
      </c>
      <c r="BX6804" s="9" t="s">
        <v>100</v>
      </c>
      <c r="BY6804" s="9" t="s">
        <v>100</v>
      </c>
    </row>
    <row r="6805" spans="1:77" ht="45" x14ac:dyDescent="0.25">
      <c r="A6805" s="12">
        <v>1</v>
      </c>
      <c r="B6805" s="11" t="str">
        <f t="shared" si="377"/>
        <v>Общий расчет. Анализ даты. Анализ даты. Символические звезды. Демон пустоты. Нет</v>
      </c>
      <c r="C6805" s="11" t="str">
        <f>IFERROR(VLOOKUP(I6805,lvl_1[],2,FALSE),"Нет")</f>
        <v>Общий расчет</v>
      </c>
      <c r="D6805" s="11" t="str">
        <f>IFERROR(VLOOKUP(Rule!J6805,lvl_2[],2,FALSE),"Нет")</f>
        <v>Анализ даты</v>
      </c>
      <c r="E6805" s="11" t="str">
        <f>IFERROR(VLOOKUP(Rule!K6805,lvl_3[],2,FALSE),"Нет")</f>
        <v>Анализ даты</v>
      </c>
      <c r="F6805" s="11" t="str">
        <f>IFERROR(INDEX(lvl_4[],MATCH(L6805,lvl_4[ID],0),MATCH(TEXT(K6805,"##0"),lvl_4[#Headers],0)),"Нет")</f>
        <v>Символические звезды</v>
      </c>
      <c r="G6805" s="11" t="str">
        <f>IFERROR(INDEX(lvl_5[],MATCH(M6805,lvl_5[ID],0),MATCH(_xlfn.CONCAT(TEXT(K6805,"##0"),"_",TEXT(L6805,"##0")),lvl_5[#Headers],0)),"Нет")</f>
        <v>Демон пустоты</v>
      </c>
      <c r="H6805" s="11" t="str">
        <f>IFERROR(INDEX(lvl_6[],MATCH(N6805,lvl_6[ID],0),MATCH(_xlfn.CONCAT(K6805,"_",L6805,"_",M6805),lvl_6[#Headers],0)),"Нет")</f>
        <v>Нет</v>
      </c>
      <c r="I6805" s="12">
        <v>1</v>
      </c>
      <c r="J6805" s="12">
        <v>4</v>
      </c>
      <c r="K6805" s="12">
        <v>1</v>
      </c>
      <c r="L6805" s="12">
        <v>5</v>
      </c>
      <c r="M6805" s="12">
        <v>26</v>
      </c>
      <c r="N6805" s="12">
        <v>2481</v>
      </c>
      <c r="O6805" s="12">
        <f>COUNTIF($P$2:P6805,P6805)</f>
        <v>1</v>
      </c>
      <c r="P6805" s="12" t="str">
        <f t="shared" si="378"/>
        <v>14105262481</v>
      </c>
      <c r="Q6805" s="12" t="str">
        <f t="shared" si="379"/>
        <v>141052624810001</v>
      </c>
      <c r="R6805" s="20" t="s">
        <v>5027</v>
      </c>
      <c r="AI6805" s="12" t="s">
        <v>907</v>
      </c>
      <c r="AK6805" s="12" t="s">
        <v>863</v>
      </c>
      <c r="BN6805" s="12">
        <v>1</v>
      </c>
      <c r="BP6805" s="12" t="s">
        <v>3808</v>
      </c>
      <c r="BR6805" s="9" t="s">
        <v>100</v>
      </c>
      <c r="BS6805" s="9" t="s">
        <v>100</v>
      </c>
      <c r="BT6805" s="9" t="s">
        <v>100</v>
      </c>
      <c r="BU6805" s="9" t="s">
        <v>100</v>
      </c>
      <c r="BV6805" s="9" t="s">
        <v>5123</v>
      </c>
      <c r="BW6805" s="9" t="s">
        <v>5129</v>
      </c>
      <c r="BX6805" s="9" t="s">
        <v>100</v>
      </c>
      <c r="BY6805" s="9" t="s">
        <v>100</v>
      </c>
    </row>
    <row r="6806" spans="1:77" ht="45" x14ac:dyDescent="0.25">
      <c r="A6806" s="12">
        <v>1</v>
      </c>
      <c r="B6806" s="11" t="str">
        <f t="shared" si="377"/>
        <v>Общий расчет. Анализ даты. Анализ даты. Символические звезды. Демон пустоты. Нет</v>
      </c>
      <c r="C6806" s="11" t="str">
        <f>IFERROR(VLOOKUP(I6806,lvl_1[],2,FALSE),"Нет")</f>
        <v>Общий расчет</v>
      </c>
      <c r="D6806" s="11" t="str">
        <f>IFERROR(VLOOKUP(Rule!J6806,lvl_2[],2,FALSE),"Нет")</f>
        <v>Анализ даты</v>
      </c>
      <c r="E6806" s="11" t="str">
        <f>IFERROR(VLOOKUP(Rule!K6806,lvl_3[],2,FALSE),"Нет")</f>
        <v>Анализ даты</v>
      </c>
      <c r="F6806" s="11" t="str">
        <f>IFERROR(INDEX(lvl_4[],MATCH(L6806,lvl_4[ID],0),MATCH(TEXT(K6806,"##0"),lvl_4[#Headers],0)),"Нет")</f>
        <v>Символические звезды</v>
      </c>
      <c r="G6806" s="11" t="str">
        <f>IFERROR(INDEX(lvl_5[],MATCH(M6806,lvl_5[ID],0),MATCH(_xlfn.CONCAT(TEXT(K6806,"##0"),"_",TEXT(L6806,"##0")),lvl_5[#Headers],0)),"Нет")</f>
        <v>Демон пустоты</v>
      </c>
      <c r="H6806" s="11" t="str">
        <f>IFERROR(INDEX(lvl_6[],MATCH(N6806,lvl_6[ID],0),MATCH(_xlfn.CONCAT(K6806,"_",L6806,"_",M6806),lvl_6[#Headers],0)),"Нет")</f>
        <v>Нет</v>
      </c>
      <c r="I6806" s="12">
        <v>1</v>
      </c>
      <c r="J6806" s="12">
        <v>4</v>
      </c>
      <c r="K6806" s="12">
        <v>1</v>
      </c>
      <c r="L6806" s="12">
        <v>5</v>
      </c>
      <c r="M6806" s="12">
        <v>26</v>
      </c>
      <c r="N6806" s="12">
        <v>2482</v>
      </c>
      <c r="O6806" s="12">
        <f>COUNTIF($P$2:P6806,P6806)</f>
        <v>1</v>
      </c>
      <c r="P6806" s="12" t="str">
        <f t="shared" si="378"/>
        <v>14105262482</v>
      </c>
      <c r="Q6806" s="12" t="str">
        <f t="shared" si="379"/>
        <v>141052624820001</v>
      </c>
      <c r="R6806" s="20" t="s">
        <v>5028</v>
      </c>
      <c r="AI6806" s="12" t="s">
        <v>908</v>
      </c>
      <c r="AK6806" s="12" t="s">
        <v>862</v>
      </c>
      <c r="BN6806" s="12">
        <v>1</v>
      </c>
      <c r="BP6806" s="12" t="s">
        <v>3808</v>
      </c>
      <c r="BR6806" s="9" t="s">
        <v>100</v>
      </c>
      <c r="BS6806" s="9" t="s">
        <v>100</v>
      </c>
      <c r="BT6806" s="9" t="s">
        <v>100</v>
      </c>
      <c r="BU6806" s="9" t="s">
        <v>100</v>
      </c>
      <c r="BV6806" s="9" t="s">
        <v>5136</v>
      </c>
      <c r="BW6806" s="9" t="s">
        <v>5128</v>
      </c>
      <c r="BX6806" s="9" t="s">
        <v>100</v>
      </c>
      <c r="BY6806" s="9" t="s">
        <v>100</v>
      </c>
    </row>
    <row r="6807" spans="1:77" ht="45" x14ac:dyDescent="0.25">
      <c r="A6807" s="12">
        <v>1</v>
      </c>
      <c r="B6807" s="11" t="str">
        <f t="shared" si="377"/>
        <v>Общий расчет. Анализ даты. Анализ даты. Символические звезды. Демон пустоты. Нет</v>
      </c>
      <c r="C6807" s="11" t="str">
        <f>IFERROR(VLOOKUP(I6807,lvl_1[],2,FALSE),"Нет")</f>
        <v>Общий расчет</v>
      </c>
      <c r="D6807" s="11" t="str">
        <f>IFERROR(VLOOKUP(Rule!J6807,lvl_2[],2,FALSE),"Нет")</f>
        <v>Анализ даты</v>
      </c>
      <c r="E6807" s="11" t="str">
        <f>IFERROR(VLOOKUP(Rule!K6807,lvl_3[],2,FALSE),"Нет")</f>
        <v>Анализ даты</v>
      </c>
      <c r="F6807" s="11" t="str">
        <f>IFERROR(INDEX(lvl_4[],MATCH(L6807,lvl_4[ID],0),MATCH(TEXT(K6807,"##0"),lvl_4[#Headers],0)),"Нет")</f>
        <v>Символические звезды</v>
      </c>
      <c r="G6807" s="11" t="str">
        <f>IFERROR(INDEX(lvl_5[],MATCH(M6807,lvl_5[ID],0),MATCH(_xlfn.CONCAT(TEXT(K6807,"##0"),"_",TEXT(L6807,"##0")),lvl_5[#Headers],0)),"Нет")</f>
        <v>Демон пустоты</v>
      </c>
      <c r="H6807" s="11" t="str">
        <f>IFERROR(INDEX(lvl_6[],MATCH(N6807,lvl_6[ID],0),MATCH(_xlfn.CONCAT(K6807,"_",L6807,"_",M6807),lvl_6[#Headers],0)),"Нет")</f>
        <v>Нет</v>
      </c>
      <c r="I6807" s="12">
        <v>1</v>
      </c>
      <c r="J6807" s="12">
        <v>4</v>
      </c>
      <c r="K6807" s="12">
        <v>1</v>
      </c>
      <c r="L6807" s="12">
        <v>5</v>
      </c>
      <c r="M6807" s="12">
        <v>26</v>
      </c>
      <c r="N6807" s="12">
        <v>2483</v>
      </c>
      <c r="O6807" s="12">
        <f>COUNTIF($P$2:P6807,P6807)</f>
        <v>1</v>
      </c>
      <c r="P6807" s="12" t="str">
        <f t="shared" si="378"/>
        <v>14105262483</v>
      </c>
      <c r="Q6807" s="12" t="str">
        <f t="shared" si="379"/>
        <v>141052624830001</v>
      </c>
      <c r="R6807" s="20" t="s">
        <v>5029</v>
      </c>
      <c r="AI6807" s="12" t="s">
        <v>908</v>
      </c>
      <c r="AK6807" s="12" t="s">
        <v>860</v>
      </c>
      <c r="BN6807" s="12">
        <v>1</v>
      </c>
      <c r="BP6807" s="12" t="s">
        <v>3808</v>
      </c>
      <c r="BR6807" s="9" t="s">
        <v>100</v>
      </c>
      <c r="BS6807" s="9" t="s">
        <v>100</v>
      </c>
      <c r="BT6807" s="9" t="s">
        <v>100</v>
      </c>
      <c r="BU6807" s="9" t="s">
        <v>100</v>
      </c>
      <c r="BV6807" s="9" t="s">
        <v>5136</v>
      </c>
      <c r="BW6807" s="9" t="s">
        <v>5126</v>
      </c>
      <c r="BX6807" s="9" t="s">
        <v>100</v>
      </c>
      <c r="BY6807" s="9" t="s">
        <v>100</v>
      </c>
    </row>
    <row r="6808" spans="1:77" ht="45" x14ac:dyDescent="0.25">
      <c r="A6808" s="12">
        <v>1</v>
      </c>
      <c r="B6808" s="11" t="str">
        <f t="shared" si="377"/>
        <v>Общий расчет. Анализ даты. Анализ даты. Символические звезды. Демон пустоты. Нет</v>
      </c>
      <c r="C6808" s="11" t="str">
        <f>IFERROR(VLOOKUP(I6808,lvl_1[],2,FALSE),"Нет")</f>
        <v>Общий расчет</v>
      </c>
      <c r="D6808" s="11" t="str">
        <f>IFERROR(VLOOKUP(Rule!J6808,lvl_2[],2,FALSE),"Нет")</f>
        <v>Анализ даты</v>
      </c>
      <c r="E6808" s="11" t="str">
        <f>IFERROR(VLOOKUP(Rule!K6808,lvl_3[],2,FALSE),"Нет")</f>
        <v>Анализ даты</v>
      </c>
      <c r="F6808" s="11" t="str">
        <f>IFERROR(INDEX(lvl_4[],MATCH(L6808,lvl_4[ID],0),MATCH(TEXT(K6808,"##0"),lvl_4[#Headers],0)),"Нет")</f>
        <v>Символические звезды</v>
      </c>
      <c r="G6808" s="11" t="str">
        <f>IFERROR(INDEX(lvl_5[],MATCH(M6808,lvl_5[ID],0),MATCH(_xlfn.CONCAT(TEXT(K6808,"##0"),"_",TEXT(L6808,"##0")),lvl_5[#Headers],0)),"Нет")</f>
        <v>Демон пустоты</v>
      </c>
      <c r="H6808" s="11" t="str">
        <f>IFERROR(INDEX(lvl_6[],MATCH(N6808,lvl_6[ID],0),MATCH(_xlfn.CONCAT(K6808,"_",L6808,"_",M6808),lvl_6[#Headers],0)),"Нет")</f>
        <v>Нет</v>
      </c>
      <c r="I6808" s="12">
        <v>1</v>
      </c>
      <c r="J6808" s="12">
        <v>4</v>
      </c>
      <c r="K6808" s="12">
        <v>1</v>
      </c>
      <c r="L6808" s="12">
        <v>5</v>
      </c>
      <c r="M6808" s="12">
        <v>26</v>
      </c>
      <c r="N6808" s="12">
        <v>2484</v>
      </c>
      <c r="O6808" s="12">
        <f>COUNTIF($P$2:P6808,P6808)</f>
        <v>1</v>
      </c>
      <c r="P6808" s="12" t="str">
        <f t="shared" si="378"/>
        <v>14105262484</v>
      </c>
      <c r="Q6808" s="12" t="str">
        <f t="shared" si="379"/>
        <v>141052624840001</v>
      </c>
      <c r="R6808" s="20" t="s">
        <v>5030</v>
      </c>
      <c r="AI6808" s="12" t="s">
        <v>908</v>
      </c>
      <c r="AK6808" s="12" t="s">
        <v>870</v>
      </c>
      <c r="BN6808" s="12">
        <v>1</v>
      </c>
      <c r="BP6808" s="12" t="s">
        <v>3808</v>
      </c>
      <c r="BR6808" s="9" t="s">
        <v>100</v>
      </c>
      <c r="BS6808" s="9" t="s">
        <v>100</v>
      </c>
      <c r="BT6808" s="9" t="s">
        <v>100</v>
      </c>
      <c r="BU6808" s="9" t="s">
        <v>100</v>
      </c>
      <c r="BV6808" s="9" t="s">
        <v>5136</v>
      </c>
      <c r="BW6808" s="9" t="s">
        <v>5122</v>
      </c>
      <c r="BX6808" s="9" t="s">
        <v>100</v>
      </c>
      <c r="BY6808" s="9" t="s">
        <v>100</v>
      </c>
    </row>
    <row r="6809" spans="1:77" ht="45" x14ac:dyDescent="0.25">
      <c r="A6809" s="12">
        <v>1</v>
      </c>
      <c r="B6809" s="11" t="str">
        <f t="shared" si="377"/>
        <v>Общий расчет. Анализ даты. Анализ даты. Символические звезды. Демон пустоты. Нет</v>
      </c>
      <c r="C6809" s="11" t="str">
        <f>IFERROR(VLOOKUP(I6809,lvl_1[],2,FALSE),"Нет")</f>
        <v>Общий расчет</v>
      </c>
      <c r="D6809" s="11" t="str">
        <f>IFERROR(VLOOKUP(Rule!J6809,lvl_2[],2,FALSE),"Нет")</f>
        <v>Анализ даты</v>
      </c>
      <c r="E6809" s="11" t="str">
        <f>IFERROR(VLOOKUP(Rule!K6809,lvl_3[],2,FALSE),"Нет")</f>
        <v>Анализ даты</v>
      </c>
      <c r="F6809" s="11" t="str">
        <f>IFERROR(INDEX(lvl_4[],MATCH(L6809,lvl_4[ID],0),MATCH(TEXT(K6809,"##0"),lvl_4[#Headers],0)),"Нет")</f>
        <v>Символические звезды</v>
      </c>
      <c r="G6809" s="11" t="str">
        <f>IFERROR(INDEX(lvl_5[],MATCH(M6809,lvl_5[ID],0),MATCH(_xlfn.CONCAT(TEXT(K6809,"##0"),"_",TEXT(L6809,"##0")),lvl_5[#Headers],0)),"Нет")</f>
        <v>Демон пустоты</v>
      </c>
      <c r="H6809" s="11" t="str">
        <f>IFERROR(INDEX(lvl_6[],MATCH(N6809,lvl_6[ID],0),MATCH(_xlfn.CONCAT(K6809,"_",L6809,"_",M6809),lvl_6[#Headers],0)),"Нет")</f>
        <v>Нет</v>
      </c>
      <c r="I6809" s="12">
        <v>1</v>
      </c>
      <c r="J6809" s="12">
        <v>4</v>
      </c>
      <c r="K6809" s="12">
        <v>1</v>
      </c>
      <c r="L6809" s="12">
        <v>5</v>
      </c>
      <c r="M6809" s="12">
        <v>26</v>
      </c>
      <c r="N6809" s="12">
        <v>2485</v>
      </c>
      <c r="O6809" s="12">
        <f>COUNTIF($P$2:P6809,P6809)</f>
        <v>1</v>
      </c>
      <c r="P6809" s="12" t="str">
        <f t="shared" si="378"/>
        <v>14105262485</v>
      </c>
      <c r="Q6809" s="12" t="str">
        <f t="shared" si="379"/>
        <v>141052624850001</v>
      </c>
      <c r="R6809" s="20" t="s">
        <v>5031</v>
      </c>
      <c r="AI6809" s="12" t="s">
        <v>908</v>
      </c>
      <c r="AK6809" s="12" t="s">
        <v>868</v>
      </c>
      <c r="BN6809" s="12">
        <v>1</v>
      </c>
      <c r="BP6809" s="12" t="s">
        <v>3808</v>
      </c>
      <c r="BR6809" s="9" t="s">
        <v>100</v>
      </c>
      <c r="BS6809" s="9" t="s">
        <v>100</v>
      </c>
      <c r="BT6809" s="9" t="s">
        <v>100</v>
      </c>
      <c r="BU6809" s="9" t="s">
        <v>100</v>
      </c>
      <c r="BV6809" s="9" t="s">
        <v>5136</v>
      </c>
      <c r="BW6809" s="9" t="s">
        <v>5133</v>
      </c>
      <c r="BX6809" s="9" t="s">
        <v>100</v>
      </c>
      <c r="BY6809" s="9" t="s">
        <v>100</v>
      </c>
    </row>
    <row r="6810" spans="1:77" ht="45" x14ac:dyDescent="0.25">
      <c r="A6810" s="12">
        <v>1</v>
      </c>
      <c r="B6810" s="11" t="str">
        <f t="shared" si="377"/>
        <v>Общий расчет. Анализ даты. Анализ даты. Символические звезды. Демон пустоты. Нет</v>
      </c>
      <c r="C6810" s="11" t="str">
        <f>IFERROR(VLOOKUP(I6810,lvl_1[],2,FALSE),"Нет")</f>
        <v>Общий расчет</v>
      </c>
      <c r="D6810" s="11" t="str">
        <f>IFERROR(VLOOKUP(Rule!J6810,lvl_2[],2,FALSE),"Нет")</f>
        <v>Анализ даты</v>
      </c>
      <c r="E6810" s="11" t="str">
        <f>IFERROR(VLOOKUP(Rule!K6810,lvl_3[],2,FALSE),"Нет")</f>
        <v>Анализ даты</v>
      </c>
      <c r="F6810" s="11" t="str">
        <f>IFERROR(INDEX(lvl_4[],MATCH(L6810,lvl_4[ID],0),MATCH(TEXT(K6810,"##0"),lvl_4[#Headers],0)),"Нет")</f>
        <v>Символические звезды</v>
      </c>
      <c r="G6810" s="11" t="str">
        <f>IFERROR(INDEX(lvl_5[],MATCH(M6810,lvl_5[ID],0),MATCH(_xlfn.CONCAT(TEXT(K6810,"##0"),"_",TEXT(L6810,"##0")),lvl_5[#Headers],0)),"Нет")</f>
        <v>Демон пустоты</v>
      </c>
      <c r="H6810" s="11" t="str">
        <f>IFERROR(INDEX(lvl_6[],MATCH(N6810,lvl_6[ID],0),MATCH(_xlfn.CONCAT(K6810,"_",L6810,"_",M6810),lvl_6[#Headers],0)),"Нет")</f>
        <v>Нет</v>
      </c>
      <c r="I6810" s="12">
        <v>1</v>
      </c>
      <c r="J6810" s="12">
        <v>4</v>
      </c>
      <c r="K6810" s="12">
        <v>1</v>
      </c>
      <c r="L6810" s="12">
        <v>5</v>
      </c>
      <c r="M6810" s="12">
        <v>26</v>
      </c>
      <c r="N6810" s="12">
        <v>2486</v>
      </c>
      <c r="O6810" s="12">
        <f>COUNTIF($P$2:P6810,P6810)</f>
        <v>1</v>
      </c>
      <c r="P6810" s="12" t="str">
        <f t="shared" si="378"/>
        <v>14105262486</v>
      </c>
      <c r="Q6810" s="12" t="str">
        <f t="shared" si="379"/>
        <v>141052624860001</v>
      </c>
      <c r="R6810" s="20" t="s">
        <v>5032</v>
      </c>
      <c r="AI6810" s="12" t="s">
        <v>908</v>
      </c>
      <c r="AK6810" s="12" t="s">
        <v>866</v>
      </c>
      <c r="BN6810" s="12">
        <v>1</v>
      </c>
      <c r="BP6810" s="12" t="s">
        <v>3808</v>
      </c>
      <c r="BR6810" s="9" t="s">
        <v>100</v>
      </c>
      <c r="BS6810" s="9" t="s">
        <v>100</v>
      </c>
      <c r="BT6810" s="9" t="s">
        <v>100</v>
      </c>
      <c r="BU6810" s="9" t="s">
        <v>100</v>
      </c>
      <c r="BV6810" s="9" t="s">
        <v>5136</v>
      </c>
      <c r="BW6810" s="9" t="s">
        <v>5132</v>
      </c>
      <c r="BX6810" s="9" t="s">
        <v>100</v>
      </c>
      <c r="BY6810" s="9" t="s">
        <v>100</v>
      </c>
    </row>
    <row r="6811" spans="1:77" ht="45" x14ac:dyDescent="0.25">
      <c r="A6811" s="12">
        <v>1</v>
      </c>
      <c r="B6811" s="11" t="str">
        <f t="shared" si="377"/>
        <v>Общий расчет. Анализ даты. Анализ даты. Символические звезды. Демон пустоты. Нет</v>
      </c>
      <c r="C6811" s="11" t="str">
        <f>IFERROR(VLOOKUP(I6811,lvl_1[],2,FALSE),"Нет")</f>
        <v>Общий расчет</v>
      </c>
      <c r="D6811" s="11" t="str">
        <f>IFERROR(VLOOKUP(Rule!J6811,lvl_2[],2,FALSE),"Нет")</f>
        <v>Анализ даты</v>
      </c>
      <c r="E6811" s="11" t="str">
        <f>IFERROR(VLOOKUP(Rule!K6811,lvl_3[],2,FALSE),"Нет")</f>
        <v>Анализ даты</v>
      </c>
      <c r="F6811" s="11" t="str">
        <f>IFERROR(INDEX(lvl_4[],MATCH(L6811,lvl_4[ID],0),MATCH(TEXT(K6811,"##0"),lvl_4[#Headers],0)),"Нет")</f>
        <v>Символические звезды</v>
      </c>
      <c r="G6811" s="11" t="str">
        <f>IFERROR(INDEX(lvl_5[],MATCH(M6811,lvl_5[ID],0),MATCH(_xlfn.CONCAT(TEXT(K6811,"##0"),"_",TEXT(L6811,"##0")),lvl_5[#Headers],0)),"Нет")</f>
        <v>Демон пустоты</v>
      </c>
      <c r="H6811" s="11" t="str">
        <f>IFERROR(INDEX(lvl_6[],MATCH(N6811,lvl_6[ID],0),MATCH(_xlfn.CONCAT(K6811,"_",L6811,"_",M6811),lvl_6[#Headers],0)),"Нет")</f>
        <v>Нет</v>
      </c>
      <c r="I6811" s="12">
        <v>1</v>
      </c>
      <c r="J6811" s="12">
        <v>4</v>
      </c>
      <c r="K6811" s="12">
        <v>1</v>
      </c>
      <c r="L6811" s="12">
        <v>5</v>
      </c>
      <c r="M6811" s="12">
        <v>26</v>
      </c>
      <c r="N6811" s="12">
        <v>2487</v>
      </c>
      <c r="O6811" s="12">
        <f>COUNTIF($P$2:P6811,P6811)</f>
        <v>1</v>
      </c>
      <c r="P6811" s="12" t="str">
        <f t="shared" si="378"/>
        <v>14105262487</v>
      </c>
      <c r="Q6811" s="12" t="str">
        <f t="shared" si="379"/>
        <v>141052624870001</v>
      </c>
      <c r="R6811" s="20" t="s">
        <v>5033</v>
      </c>
      <c r="AI6811" s="12" t="s">
        <v>908</v>
      </c>
      <c r="AK6811" s="12" t="s">
        <v>864</v>
      </c>
      <c r="BN6811" s="12">
        <v>1</v>
      </c>
      <c r="BP6811" s="12" t="s">
        <v>3808</v>
      </c>
      <c r="BR6811" s="9" t="s">
        <v>100</v>
      </c>
      <c r="BS6811" s="9" t="s">
        <v>100</v>
      </c>
      <c r="BT6811" s="9" t="s">
        <v>100</v>
      </c>
      <c r="BU6811" s="9" t="s">
        <v>100</v>
      </c>
      <c r="BV6811" s="9" t="s">
        <v>5136</v>
      </c>
      <c r="BW6811" s="9" t="s">
        <v>5130</v>
      </c>
      <c r="BX6811" s="9" t="s">
        <v>100</v>
      </c>
      <c r="BY6811" s="9" t="s">
        <v>100</v>
      </c>
    </row>
    <row r="6812" spans="1:77" ht="45" x14ac:dyDescent="0.25">
      <c r="A6812" s="12">
        <v>1</v>
      </c>
      <c r="B6812" s="11" t="str">
        <f t="shared" si="377"/>
        <v>Общий расчет. Анализ даты. Анализ даты. Символические звезды. Демон пустоты. Нет</v>
      </c>
      <c r="C6812" s="11" t="str">
        <f>IFERROR(VLOOKUP(I6812,lvl_1[],2,FALSE),"Нет")</f>
        <v>Общий расчет</v>
      </c>
      <c r="D6812" s="11" t="str">
        <f>IFERROR(VLOOKUP(Rule!J6812,lvl_2[],2,FALSE),"Нет")</f>
        <v>Анализ даты</v>
      </c>
      <c r="E6812" s="11" t="str">
        <f>IFERROR(VLOOKUP(Rule!K6812,lvl_3[],2,FALSE),"Нет")</f>
        <v>Анализ даты</v>
      </c>
      <c r="F6812" s="11" t="str">
        <f>IFERROR(INDEX(lvl_4[],MATCH(L6812,lvl_4[ID],0),MATCH(TEXT(K6812,"##0"),lvl_4[#Headers],0)),"Нет")</f>
        <v>Символические звезды</v>
      </c>
      <c r="G6812" s="11" t="str">
        <f>IFERROR(INDEX(lvl_5[],MATCH(M6812,lvl_5[ID],0),MATCH(_xlfn.CONCAT(TEXT(K6812,"##0"),"_",TEXT(L6812,"##0")),lvl_5[#Headers],0)),"Нет")</f>
        <v>Демон пустоты</v>
      </c>
      <c r="H6812" s="11" t="str">
        <f>IFERROR(INDEX(lvl_6[],MATCH(N6812,lvl_6[ID],0),MATCH(_xlfn.CONCAT(K6812,"_",L6812,"_",M6812),lvl_6[#Headers],0)),"Нет")</f>
        <v>Нет</v>
      </c>
      <c r="I6812" s="12">
        <v>1</v>
      </c>
      <c r="J6812" s="12">
        <v>4</v>
      </c>
      <c r="K6812" s="12">
        <v>1</v>
      </c>
      <c r="L6812" s="12">
        <v>5</v>
      </c>
      <c r="M6812" s="12">
        <v>26</v>
      </c>
      <c r="N6812" s="12">
        <v>2488</v>
      </c>
      <c r="O6812" s="12">
        <f>COUNTIF($P$2:P6812,P6812)</f>
        <v>1</v>
      </c>
      <c r="P6812" s="12" t="str">
        <f t="shared" si="378"/>
        <v>14105262488</v>
      </c>
      <c r="Q6812" s="12" t="str">
        <f t="shared" si="379"/>
        <v>141052624880001</v>
      </c>
      <c r="R6812" s="20" t="s">
        <v>5034</v>
      </c>
      <c r="AI6812" s="12" t="s">
        <v>910</v>
      </c>
      <c r="AK6812" s="12" t="s">
        <v>863</v>
      </c>
      <c r="BN6812" s="12">
        <v>1</v>
      </c>
      <c r="BP6812" s="12" t="s">
        <v>3808</v>
      </c>
      <c r="BR6812" s="9" t="s">
        <v>100</v>
      </c>
      <c r="BS6812" s="9" t="s">
        <v>100</v>
      </c>
      <c r="BT6812" s="9" t="s">
        <v>100</v>
      </c>
      <c r="BU6812" s="9" t="s">
        <v>100</v>
      </c>
      <c r="BV6812" s="9" t="s">
        <v>5114</v>
      </c>
      <c r="BW6812" s="9" t="s">
        <v>5129</v>
      </c>
      <c r="BX6812" s="9" t="s">
        <v>100</v>
      </c>
      <c r="BY6812" s="9" t="s">
        <v>100</v>
      </c>
    </row>
    <row r="6813" spans="1:77" ht="45" x14ac:dyDescent="0.25">
      <c r="A6813" s="12">
        <v>1</v>
      </c>
      <c r="B6813" s="11" t="str">
        <f t="shared" si="377"/>
        <v>Общий расчет. Анализ даты. Анализ даты. Символические звезды. Демон пустоты. Нет</v>
      </c>
      <c r="C6813" s="11" t="str">
        <f>IFERROR(VLOOKUP(I6813,lvl_1[],2,FALSE),"Нет")</f>
        <v>Общий расчет</v>
      </c>
      <c r="D6813" s="11" t="str">
        <f>IFERROR(VLOOKUP(Rule!J6813,lvl_2[],2,FALSE),"Нет")</f>
        <v>Анализ даты</v>
      </c>
      <c r="E6813" s="11" t="str">
        <f>IFERROR(VLOOKUP(Rule!K6813,lvl_3[],2,FALSE),"Нет")</f>
        <v>Анализ даты</v>
      </c>
      <c r="F6813" s="11" t="str">
        <f>IFERROR(INDEX(lvl_4[],MATCH(L6813,lvl_4[ID],0),MATCH(TEXT(K6813,"##0"),lvl_4[#Headers],0)),"Нет")</f>
        <v>Символические звезды</v>
      </c>
      <c r="G6813" s="11" t="str">
        <f>IFERROR(INDEX(lvl_5[],MATCH(M6813,lvl_5[ID],0),MATCH(_xlfn.CONCAT(TEXT(K6813,"##0"),"_",TEXT(L6813,"##0")),lvl_5[#Headers],0)),"Нет")</f>
        <v>Демон пустоты</v>
      </c>
      <c r="H6813" s="11" t="str">
        <f>IFERROR(INDEX(lvl_6[],MATCH(N6813,lvl_6[ID],0),MATCH(_xlfn.CONCAT(K6813,"_",L6813,"_",M6813),lvl_6[#Headers],0)),"Нет")</f>
        <v>Нет</v>
      </c>
      <c r="I6813" s="12">
        <v>1</v>
      </c>
      <c r="J6813" s="12">
        <v>4</v>
      </c>
      <c r="K6813" s="12">
        <v>1</v>
      </c>
      <c r="L6813" s="12">
        <v>5</v>
      </c>
      <c r="M6813" s="12">
        <v>26</v>
      </c>
      <c r="N6813" s="12">
        <v>2489</v>
      </c>
      <c r="O6813" s="12">
        <f>COUNTIF($P$2:P6813,P6813)</f>
        <v>1</v>
      </c>
      <c r="P6813" s="12" t="str">
        <f t="shared" si="378"/>
        <v>14105262489</v>
      </c>
      <c r="Q6813" s="12" t="str">
        <f t="shared" si="379"/>
        <v>141052624890001</v>
      </c>
      <c r="R6813" s="20" t="s">
        <v>5035</v>
      </c>
      <c r="AI6813" s="12" t="s">
        <v>910</v>
      </c>
      <c r="AK6813" s="12" t="s">
        <v>861</v>
      </c>
      <c r="BN6813" s="12">
        <v>1</v>
      </c>
      <c r="BP6813" s="12" t="s">
        <v>3808</v>
      </c>
      <c r="BR6813" s="9" t="s">
        <v>100</v>
      </c>
      <c r="BS6813" s="9" t="s">
        <v>100</v>
      </c>
      <c r="BT6813" s="9" t="s">
        <v>100</v>
      </c>
      <c r="BU6813" s="9" t="s">
        <v>100</v>
      </c>
      <c r="BV6813" s="9" t="s">
        <v>5114</v>
      </c>
      <c r="BW6813" s="9" t="s">
        <v>5115</v>
      </c>
      <c r="BX6813" s="9" t="s">
        <v>100</v>
      </c>
      <c r="BY6813" s="9" t="s">
        <v>100</v>
      </c>
    </row>
    <row r="6814" spans="1:77" ht="45" x14ac:dyDescent="0.25">
      <c r="A6814" s="12">
        <v>1</v>
      </c>
      <c r="B6814" s="11" t="str">
        <f t="shared" si="377"/>
        <v>Общий расчет. Анализ даты. Анализ даты. Символические звезды. Демон пустоты. Нет</v>
      </c>
      <c r="C6814" s="11" t="str">
        <f>IFERROR(VLOOKUP(I6814,lvl_1[],2,FALSE),"Нет")</f>
        <v>Общий расчет</v>
      </c>
      <c r="D6814" s="11" t="str">
        <f>IFERROR(VLOOKUP(Rule!J6814,lvl_2[],2,FALSE),"Нет")</f>
        <v>Анализ даты</v>
      </c>
      <c r="E6814" s="11" t="str">
        <f>IFERROR(VLOOKUP(Rule!K6814,lvl_3[],2,FALSE),"Нет")</f>
        <v>Анализ даты</v>
      </c>
      <c r="F6814" s="11" t="str">
        <f>IFERROR(INDEX(lvl_4[],MATCH(L6814,lvl_4[ID],0),MATCH(TEXT(K6814,"##0"),lvl_4[#Headers],0)),"Нет")</f>
        <v>Символические звезды</v>
      </c>
      <c r="G6814" s="11" t="str">
        <f>IFERROR(INDEX(lvl_5[],MATCH(M6814,lvl_5[ID],0),MATCH(_xlfn.CONCAT(TEXT(K6814,"##0"),"_",TEXT(L6814,"##0")),lvl_5[#Headers],0)),"Нет")</f>
        <v>Демон пустоты</v>
      </c>
      <c r="H6814" s="11" t="str">
        <f>IFERROR(INDEX(lvl_6[],MATCH(N6814,lvl_6[ID],0),MATCH(_xlfn.CONCAT(K6814,"_",L6814,"_",M6814),lvl_6[#Headers],0)),"Нет")</f>
        <v>Нет</v>
      </c>
      <c r="I6814" s="12">
        <v>1</v>
      </c>
      <c r="J6814" s="12">
        <v>4</v>
      </c>
      <c r="K6814" s="12">
        <v>1</v>
      </c>
      <c r="L6814" s="12">
        <v>5</v>
      </c>
      <c r="M6814" s="12">
        <v>26</v>
      </c>
      <c r="N6814" s="12">
        <v>2490</v>
      </c>
      <c r="O6814" s="12">
        <f>COUNTIF($P$2:P6814,P6814)</f>
        <v>1</v>
      </c>
      <c r="P6814" s="12" t="str">
        <f t="shared" si="378"/>
        <v>14105262490</v>
      </c>
      <c r="Q6814" s="12" t="str">
        <f t="shared" si="379"/>
        <v>141052624900001</v>
      </c>
      <c r="R6814" s="20" t="s">
        <v>5036</v>
      </c>
      <c r="AI6814" s="12" t="s">
        <v>910</v>
      </c>
      <c r="AK6814" s="12" t="s">
        <v>859</v>
      </c>
      <c r="BN6814" s="12">
        <v>1</v>
      </c>
      <c r="BP6814" s="12" t="s">
        <v>3808</v>
      </c>
      <c r="BR6814" s="9" t="s">
        <v>100</v>
      </c>
      <c r="BS6814" s="9" t="s">
        <v>100</v>
      </c>
      <c r="BT6814" s="9" t="s">
        <v>100</v>
      </c>
      <c r="BU6814" s="9" t="s">
        <v>100</v>
      </c>
      <c r="BV6814" s="9" t="s">
        <v>5114</v>
      </c>
      <c r="BW6814" s="9" t="s">
        <v>5124</v>
      </c>
      <c r="BX6814" s="9" t="s">
        <v>100</v>
      </c>
      <c r="BY6814" s="9" t="s">
        <v>100</v>
      </c>
    </row>
    <row r="6815" spans="1:77" ht="45" x14ac:dyDescent="0.25">
      <c r="A6815" s="12">
        <v>1</v>
      </c>
      <c r="B6815" s="11" t="str">
        <f t="shared" si="377"/>
        <v>Общий расчет. Анализ даты. Анализ даты. Символические звезды. Демон пустоты. Нет</v>
      </c>
      <c r="C6815" s="11" t="str">
        <f>IFERROR(VLOOKUP(I6815,lvl_1[],2,FALSE),"Нет")</f>
        <v>Общий расчет</v>
      </c>
      <c r="D6815" s="11" t="str">
        <f>IFERROR(VLOOKUP(Rule!J6815,lvl_2[],2,FALSE),"Нет")</f>
        <v>Анализ даты</v>
      </c>
      <c r="E6815" s="11" t="str">
        <f>IFERROR(VLOOKUP(Rule!K6815,lvl_3[],2,FALSE),"Нет")</f>
        <v>Анализ даты</v>
      </c>
      <c r="F6815" s="11" t="str">
        <f>IFERROR(INDEX(lvl_4[],MATCH(L6815,lvl_4[ID],0),MATCH(TEXT(K6815,"##0"),lvl_4[#Headers],0)),"Нет")</f>
        <v>Символические звезды</v>
      </c>
      <c r="G6815" s="11" t="str">
        <f>IFERROR(INDEX(lvl_5[],MATCH(M6815,lvl_5[ID],0),MATCH(_xlfn.CONCAT(TEXT(K6815,"##0"),"_",TEXT(L6815,"##0")),lvl_5[#Headers],0)),"Нет")</f>
        <v>Демон пустоты</v>
      </c>
      <c r="H6815" s="11" t="str">
        <f>IFERROR(INDEX(lvl_6[],MATCH(N6815,lvl_6[ID],0),MATCH(_xlfn.CONCAT(K6815,"_",L6815,"_",M6815),lvl_6[#Headers],0)),"Нет")</f>
        <v>Нет</v>
      </c>
      <c r="I6815" s="12">
        <v>1</v>
      </c>
      <c r="J6815" s="12">
        <v>4</v>
      </c>
      <c r="K6815" s="12">
        <v>1</v>
      </c>
      <c r="L6815" s="12">
        <v>5</v>
      </c>
      <c r="M6815" s="12">
        <v>26</v>
      </c>
      <c r="N6815" s="12">
        <v>2491</v>
      </c>
      <c r="O6815" s="12">
        <f>COUNTIF($P$2:P6815,P6815)</f>
        <v>1</v>
      </c>
      <c r="P6815" s="12" t="str">
        <f t="shared" si="378"/>
        <v>14105262491</v>
      </c>
      <c r="Q6815" s="12" t="str">
        <f t="shared" si="379"/>
        <v>141052624910001</v>
      </c>
      <c r="R6815" s="20" t="s">
        <v>5037</v>
      </c>
      <c r="AI6815" s="12" t="s">
        <v>910</v>
      </c>
      <c r="AK6815" s="12" t="s">
        <v>869</v>
      </c>
      <c r="BN6815" s="12">
        <v>1</v>
      </c>
      <c r="BP6815" s="12" t="s">
        <v>3808</v>
      </c>
      <c r="BR6815" s="9" t="s">
        <v>100</v>
      </c>
      <c r="BS6815" s="9" t="s">
        <v>100</v>
      </c>
      <c r="BT6815" s="9" t="s">
        <v>100</v>
      </c>
      <c r="BU6815" s="9" t="s">
        <v>100</v>
      </c>
      <c r="BV6815" s="9" t="s">
        <v>5114</v>
      </c>
      <c r="BW6815" s="9" t="s">
        <v>5120</v>
      </c>
      <c r="BX6815" s="9" t="s">
        <v>100</v>
      </c>
      <c r="BY6815" s="9" t="s">
        <v>100</v>
      </c>
    </row>
    <row r="6816" spans="1:77" ht="45" x14ac:dyDescent="0.25">
      <c r="A6816" s="12">
        <v>1</v>
      </c>
      <c r="B6816" s="11" t="str">
        <f t="shared" si="377"/>
        <v>Общий расчет. Анализ даты. Анализ даты. Символические звезды. Демон пустоты. Нет</v>
      </c>
      <c r="C6816" s="11" t="str">
        <f>IFERROR(VLOOKUP(I6816,lvl_1[],2,FALSE),"Нет")</f>
        <v>Общий расчет</v>
      </c>
      <c r="D6816" s="11" t="str">
        <f>IFERROR(VLOOKUP(Rule!J6816,lvl_2[],2,FALSE),"Нет")</f>
        <v>Анализ даты</v>
      </c>
      <c r="E6816" s="11" t="str">
        <f>IFERROR(VLOOKUP(Rule!K6816,lvl_3[],2,FALSE),"Нет")</f>
        <v>Анализ даты</v>
      </c>
      <c r="F6816" s="11" t="str">
        <f>IFERROR(INDEX(lvl_4[],MATCH(L6816,lvl_4[ID],0),MATCH(TEXT(K6816,"##0"),lvl_4[#Headers],0)),"Нет")</f>
        <v>Символические звезды</v>
      </c>
      <c r="G6816" s="11" t="str">
        <f>IFERROR(INDEX(lvl_5[],MATCH(M6816,lvl_5[ID],0),MATCH(_xlfn.CONCAT(TEXT(K6816,"##0"),"_",TEXT(L6816,"##0")),lvl_5[#Headers],0)),"Нет")</f>
        <v>Демон пустоты</v>
      </c>
      <c r="H6816" s="11" t="str">
        <f>IFERROR(INDEX(lvl_6[],MATCH(N6816,lvl_6[ID],0),MATCH(_xlfn.CONCAT(K6816,"_",L6816,"_",M6816),lvl_6[#Headers],0)),"Нет")</f>
        <v>Нет</v>
      </c>
      <c r="I6816" s="12">
        <v>1</v>
      </c>
      <c r="J6816" s="12">
        <v>4</v>
      </c>
      <c r="K6816" s="12">
        <v>1</v>
      </c>
      <c r="L6816" s="12">
        <v>5</v>
      </c>
      <c r="M6816" s="12">
        <v>26</v>
      </c>
      <c r="N6816" s="12">
        <v>2492</v>
      </c>
      <c r="O6816" s="12">
        <f>COUNTIF($P$2:P6816,P6816)</f>
        <v>1</v>
      </c>
      <c r="P6816" s="12" t="str">
        <f t="shared" si="378"/>
        <v>14105262492</v>
      </c>
      <c r="Q6816" s="12" t="str">
        <f t="shared" si="379"/>
        <v>141052624920001</v>
      </c>
      <c r="R6816" s="20" t="s">
        <v>5038</v>
      </c>
      <c r="AI6816" s="12" t="s">
        <v>910</v>
      </c>
      <c r="AK6816" s="12" t="s">
        <v>867</v>
      </c>
      <c r="BN6816" s="12">
        <v>1</v>
      </c>
      <c r="BP6816" s="12" t="s">
        <v>3808</v>
      </c>
      <c r="BR6816" s="9" t="s">
        <v>100</v>
      </c>
      <c r="BS6816" s="9" t="s">
        <v>100</v>
      </c>
      <c r="BT6816" s="9" t="s">
        <v>100</v>
      </c>
      <c r="BU6816" s="9" t="s">
        <v>100</v>
      </c>
      <c r="BV6816" s="9" t="s">
        <v>5114</v>
      </c>
      <c r="BW6816" s="9" t="s">
        <v>5116</v>
      </c>
      <c r="BX6816" s="9" t="s">
        <v>100</v>
      </c>
      <c r="BY6816" s="9" t="s">
        <v>100</v>
      </c>
    </row>
    <row r="6817" spans="1:77" ht="45" x14ac:dyDescent="0.25">
      <c r="A6817" s="12">
        <v>1</v>
      </c>
      <c r="B6817" s="11" t="str">
        <f t="shared" si="377"/>
        <v>Общий расчет. Анализ даты. Анализ даты. Символические звезды. Демон пустоты. Нет</v>
      </c>
      <c r="C6817" s="11" t="str">
        <f>IFERROR(VLOOKUP(I6817,lvl_1[],2,FALSE),"Нет")</f>
        <v>Общий расчет</v>
      </c>
      <c r="D6817" s="11" t="str">
        <f>IFERROR(VLOOKUP(Rule!J6817,lvl_2[],2,FALSE),"Нет")</f>
        <v>Анализ даты</v>
      </c>
      <c r="E6817" s="11" t="str">
        <f>IFERROR(VLOOKUP(Rule!K6817,lvl_3[],2,FALSE),"Нет")</f>
        <v>Анализ даты</v>
      </c>
      <c r="F6817" s="11" t="str">
        <f>IFERROR(INDEX(lvl_4[],MATCH(L6817,lvl_4[ID],0),MATCH(TEXT(K6817,"##0"),lvl_4[#Headers],0)),"Нет")</f>
        <v>Символические звезды</v>
      </c>
      <c r="G6817" s="11" t="str">
        <f>IFERROR(INDEX(lvl_5[],MATCH(M6817,lvl_5[ID],0),MATCH(_xlfn.CONCAT(TEXT(K6817,"##0"),"_",TEXT(L6817,"##0")),lvl_5[#Headers],0)),"Нет")</f>
        <v>Демон пустоты</v>
      </c>
      <c r="H6817" s="11" t="str">
        <f>IFERROR(INDEX(lvl_6[],MATCH(N6817,lvl_6[ID],0),MATCH(_xlfn.CONCAT(K6817,"_",L6817,"_",M6817),lvl_6[#Headers],0)),"Нет")</f>
        <v>Нет</v>
      </c>
      <c r="I6817" s="12">
        <v>1</v>
      </c>
      <c r="J6817" s="12">
        <v>4</v>
      </c>
      <c r="K6817" s="12">
        <v>1</v>
      </c>
      <c r="L6817" s="12">
        <v>5</v>
      </c>
      <c r="M6817" s="12">
        <v>26</v>
      </c>
      <c r="N6817" s="12">
        <v>2493</v>
      </c>
      <c r="O6817" s="12">
        <f>COUNTIF($P$2:P6817,P6817)</f>
        <v>1</v>
      </c>
      <c r="P6817" s="12" t="str">
        <f t="shared" si="378"/>
        <v>14105262493</v>
      </c>
      <c r="Q6817" s="12" t="str">
        <f t="shared" si="379"/>
        <v>141052624930001</v>
      </c>
      <c r="R6817" s="20" t="s">
        <v>5039</v>
      </c>
      <c r="AI6817" s="12" t="s">
        <v>910</v>
      </c>
      <c r="AK6817" s="12" t="s">
        <v>865</v>
      </c>
      <c r="BN6817" s="12">
        <v>1</v>
      </c>
      <c r="BP6817" s="12" t="s">
        <v>3808</v>
      </c>
      <c r="BR6817" s="9" t="s">
        <v>100</v>
      </c>
      <c r="BS6817" s="9" t="s">
        <v>100</v>
      </c>
      <c r="BT6817" s="9" t="s">
        <v>100</v>
      </c>
      <c r="BU6817" s="9" t="s">
        <v>100</v>
      </c>
      <c r="BV6817" s="9" t="s">
        <v>5114</v>
      </c>
      <c r="BW6817" s="9" t="s">
        <v>5131</v>
      </c>
      <c r="BX6817" s="9" t="s">
        <v>100</v>
      </c>
      <c r="BY6817" s="9" t="s">
        <v>100</v>
      </c>
    </row>
    <row r="6818" spans="1:77" ht="45" x14ac:dyDescent="0.25">
      <c r="A6818" s="12">
        <v>1</v>
      </c>
      <c r="B6818" s="11" t="str">
        <f t="shared" si="377"/>
        <v>Общий расчет. Анализ даты. Анализ даты. Символические звезды. Демон пустоты. Нет</v>
      </c>
      <c r="C6818" s="11" t="str">
        <f>IFERROR(VLOOKUP(I6818,lvl_1[],2,FALSE),"Нет")</f>
        <v>Общий расчет</v>
      </c>
      <c r="D6818" s="11" t="str">
        <f>IFERROR(VLOOKUP(Rule!J6818,lvl_2[],2,FALSE),"Нет")</f>
        <v>Анализ даты</v>
      </c>
      <c r="E6818" s="11" t="str">
        <f>IFERROR(VLOOKUP(Rule!K6818,lvl_3[],2,FALSE),"Нет")</f>
        <v>Анализ даты</v>
      </c>
      <c r="F6818" s="11" t="str">
        <f>IFERROR(INDEX(lvl_4[],MATCH(L6818,lvl_4[ID],0),MATCH(TEXT(K6818,"##0"),lvl_4[#Headers],0)),"Нет")</f>
        <v>Символические звезды</v>
      </c>
      <c r="G6818" s="11" t="str">
        <f>IFERROR(INDEX(lvl_5[],MATCH(M6818,lvl_5[ID],0),MATCH(_xlfn.CONCAT(TEXT(K6818,"##0"),"_",TEXT(L6818,"##0")),lvl_5[#Headers],0)),"Нет")</f>
        <v>Демон пустоты</v>
      </c>
      <c r="H6818" s="11" t="str">
        <f>IFERROR(INDEX(lvl_6[],MATCH(N6818,lvl_6[ID],0),MATCH(_xlfn.CONCAT(K6818,"_",L6818,"_",M6818),lvl_6[#Headers],0)),"Нет")</f>
        <v>Нет</v>
      </c>
      <c r="I6818" s="12">
        <v>1</v>
      </c>
      <c r="J6818" s="12">
        <v>4</v>
      </c>
      <c r="K6818" s="12">
        <v>1</v>
      </c>
      <c r="L6818" s="12">
        <v>5</v>
      </c>
      <c r="M6818" s="12">
        <v>26</v>
      </c>
      <c r="N6818" s="12">
        <v>2494</v>
      </c>
      <c r="O6818" s="12">
        <f>COUNTIF($P$2:P6818,P6818)</f>
        <v>1</v>
      </c>
      <c r="P6818" s="12" t="str">
        <f t="shared" si="378"/>
        <v>14105262494</v>
      </c>
      <c r="Q6818" s="12" t="str">
        <f t="shared" si="379"/>
        <v>141052624940001</v>
      </c>
      <c r="R6818" s="20" t="s">
        <v>5040</v>
      </c>
      <c r="AI6818" s="12" t="s">
        <v>912</v>
      </c>
      <c r="AK6818" s="12" t="s">
        <v>864</v>
      </c>
      <c r="BN6818" s="12">
        <v>1</v>
      </c>
      <c r="BP6818" s="12" t="s">
        <v>3808</v>
      </c>
      <c r="BR6818" s="9" t="s">
        <v>100</v>
      </c>
      <c r="BS6818" s="9" t="s">
        <v>100</v>
      </c>
      <c r="BT6818" s="9" t="s">
        <v>100</v>
      </c>
      <c r="BU6818" s="9" t="s">
        <v>100</v>
      </c>
      <c r="BV6818" s="9" t="s">
        <v>5125</v>
      </c>
      <c r="BW6818" s="9" t="s">
        <v>5130</v>
      </c>
      <c r="BX6818" s="9" t="s">
        <v>100</v>
      </c>
      <c r="BY6818" s="9" t="s">
        <v>100</v>
      </c>
    </row>
    <row r="6819" spans="1:77" ht="45" x14ac:dyDescent="0.25">
      <c r="A6819" s="12">
        <v>1</v>
      </c>
      <c r="B6819" s="11" t="str">
        <f t="shared" si="377"/>
        <v>Общий расчет. Анализ даты. Анализ даты. Символические звезды. Демон пустоты. Нет</v>
      </c>
      <c r="C6819" s="11" t="str">
        <f>IFERROR(VLOOKUP(I6819,lvl_1[],2,FALSE),"Нет")</f>
        <v>Общий расчет</v>
      </c>
      <c r="D6819" s="11" t="str">
        <f>IFERROR(VLOOKUP(Rule!J6819,lvl_2[],2,FALSE),"Нет")</f>
        <v>Анализ даты</v>
      </c>
      <c r="E6819" s="11" t="str">
        <f>IFERROR(VLOOKUP(Rule!K6819,lvl_3[],2,FALSE),"Нет")</f>
        <v>Анализ даты</v>
      </c>
      <c r="F6819" s="11" t="str">
        <f>IFERROR(INDEX(lvl_4[],MATCH(L6819,lvl_4[ID],0),MATCH(TEXT(K6819,"##0"),lvl_4[#Headers],0)),"Нет")</f>
        <v>Символические звезды</v>
      </c>
      <c r="G6819" s="11" t="str">
        <f>IFERROR(INDEX(lvl_5[],MATCH(M6819,lvl_5[ID],0),MATCH(_xlfn.CONCAT(TEXT(K6819,"##0"),"_",TEXT(L6819,"##0")),lvl_5[#Headers],0)),"Нет")</f>
        <v>Демон пустоты</v>
      </c>
      <c r="H6819" s="11" t="str">
        <f>IFERROR(INDEX(lvl_6[],MATCH(N6819,lvl_6[ID],0),MATCH(_xlfn.CONCAT(K6819,"_",L6819,"_",M6819),lvl_6[#Headers],0)),"Нет")</f>
        <v>Нет</v>
      </c>
      <c r="I6819" s="12">
        <v>1</v>
      </c>
      <c r="J6819" s="12">
        <v>4</v>
      </c>
      <c r="K6819" s="12">
        <v>1</v>
      </c>
      <c r="L6819" s="12">
        <v>5</v>
      </c>
      <c r="M6819" s="12">
        <v>26</v>
      </c>
      <c r="N6819" s="12">
        <v>2495</v>
      </c>
      <c r="O6819" s="12">
        <f>COUNTIF($P$2:P6819,P6819)</f>
        <v>1</v>
      </c>
      <c r="P6819" s="12" t="str">
        <f t="shared" si="378"/>
        <v>14105262495</v>
      </c>
      <c r="Q6819" s="12" t="str">
        <f t="shared" si="379"/>
        <v>141052624950001</v>
      </c>
      <c r="R6819" s="20" t="s">
        <v>5041</v>
      </c>
      <c r="AI6819" s="12" t="s">
        <v>912</v>
      </c>
      <c r="AK6819" s="12" t="s">
        <v>862</v>
      </c>
      <c r="BN6819" s="12">
        <v>1</v>
      </c>
      <c r="BP6819" s="12" t="s">
        <v>3808</v>
      </c>
      <c r="BR6819" s="9" t="s">
        <v>100</v>
      </c>
      <c r="BS6819" s="9" t="s">
        <v>100</v>
      </c>
      <c r="BT6819" s="9" t="s">
        <v>100</v>
      </c>
      <c r="BU6819" s="9" t="s">
        <v>100</v>
      </c>
      <c r="BV6819" s="9" t="s">
        <v>5125</v>
      </c>
      <c r="BW6819" s="9" t="s">
        <v>5128</v>
      </c>
      <c r="BX6819" s="9" t="s">
        <v>100</v>
      </c>
      <c r="BY6819" s="9" t="s">
        <v>100</v>
      </c>
    </row>
    <row r="6820" spans="1:77" ht="45" x14ac:dyDescent="0.25">
      <c r="A6820" s="12">
        <v>1</v>
      </c>
      <c r="B6820" s="11" t="str">
        <f t="shared" si="377"/>
        <v>Общий расчет. Анализ даты. Анализ даты. Символические звезды. Демон пустоты. Нет</v>
      </c>
      <c r="C6820" s="11" t="str">
        <f>IFERROR(VLOOKUP(I6820,lvl_1[],2,FALSE),"Нет")</f>
        <v>Общий расчет</v>
      </c>
      <c r="D6820" s="11" t="str">
        <f>IFERROR(VLOOKUP(Rule!J6820,lvl_2[],2,FALSE),"Нет")</f>
        <v>Анализ даты</v>
      </c>
      <c r="E6820" s="11" t="str">
        <f>IFERROR(VLOOKUP(Rule!K6820,lvl_3[],2,FALSE),"Нет")</f>
        <v>Анализ даты</v>
      </c>
      <c r="F6820" s="11" t="str">
        <f>IFERROR(INDEX(lvl_4[],MATCH(L6820,lvl_4[ID],0),MATCH(TEXT(K6820,"##0"),lvl_4[#Headers],0)),"Нет")</f>
        <v>Символические звезды</v>
      </c>
      <c r="G6820" s="11" t="str">
        <f>IFERROR(INDEX(lvl_5[],MATCH(M6820,lvl_5[ID],0),MATCH(_xlfn.CONCAT(TEXT(K6820,"##0"),"_",TEXT(L6820,"##0")),lvl_5[#Headers],0)),"Нет")</f>
        <v>Демон пустоты</v>
      </c>
      <c r="H6820" s="11" t="str">
        <f>IFERROR(INDEX(lvl_6[],MATCH(N6820,lvl_6[ID],0),MATCH(_xlfn.CONCAT(K6820,"_",L6820,"_",M6820),lvl_6[#Headers],0)),"Нет")</f>
        <v>Нет</v>
      </c>
      <c r="I6820" s="12">
        <v>1</v>
      </c>
      <c r="J6820" s="12">
        <v>4</v>
      </c>
      <c r="K6820" s="12">
        <v>1</v>
      </c>
      <c r="L6820" s="12">
        <v>5</v>
      </c>
      <c r="M6820" s="12">
        <v>26</v>
      </c>
      <c r="N6820" s="12">
        <v>2496</v>
      </c>
      <c r="O6820" s="12">
        <f>COUNTIF($P$2:P6820,P6820)</f>
        <v>1</v>
      </c>
      <c r="P6820" s="12" t="str">
        <f t="shared" si="378"/>
        <v>14105262496</v>
      </c>
      <c r="Q6820" s="12" t="str">
        <f t="shared" si="379"/>
        <v>141052624960001</v>
      </c>
      <c r="R6820" s="20" t="s">
        <v>5042</v>
      </c>
      <c r="AI6820" s="12" t="s">
        <v>912</v>
      </c>
      <c r="AK6820" s="12" t="s">
        <v>860</v>
      </c>
      <c r="BN6820" s="12">
        <v>1</v>
      </c>
      <c r="BP6820" s="12" t="s">
        <v>3808</v>
      </c>
      <c r="BR6820" s="9" t="s">
        <v>100</v>
      </c>
      <c r="BS6820" s="9" t="s">
        <v>100</v>
      </c>
      <c r="BT6820" s="9" t="s">
        <v>100</v>
      </c>
      <c r="BU6820" s="9" t="s">
        <v>100</v>
      </c>
      <c r="BV6820" s="9" t="s">
        <v>5125</v>
      </c>
      <c r="BW6820" s="9" t="s">
        <v>5126</v>
      </c>
      <c r="BX6820" s="9" t="s">
        <v>100</v>
      </c>
      <c r="BY6820" s="9" t="s">
        <v>100</v>
      </c>
    </row>
    <row r="6821" spans="1:77" ht="45" x14ac:dyDescent="0.25">
      <c r="A6821" s="12">
        <v>1</v>
      </c>
      <c r="B6821" s="11" t="str">
        <f t="shared" ref="B6821:B6884" si="380">_xlfn.CONCAT(C6821,". ", D6821,". ", E6821,". ", F6821,". ", G6821,". ", H6821)</f>
        <v>Общий расчет. Анализ даты. Анализ даты. Символические звезды. Демон пустоты. Нет</v>
      </c>
      <c r="C6821" s="11" t="str">
        <f>IFERROR(VLOOKUP(I6821,lvl_1[],2,FALSE),"Нет")</f>
        <v>Общий расчет</v>
      </c>
      <c r="D6821" s="11" t="str">
        <f>IFERROR(VLOOKUP(Rule!J6821,lvl_2[],2,FALSE),"Нет")</f>
        <v>Анализ даты</v>
      </c>
      <c r="E6821" s="11" t="str">
        <f>IFERROR(VLOOKUP(Rule!K6821,lvl_3[],2,FALSE),"Нет")</f>
        <v>Анализ даты</v>
      </c>
      <c r="F6821" s="11" t="str">
        <f>IFERROR(INDEX(lvl_4[],MATCH(L6821,lvl_4[ID],0),MATCH(TEXT(K6821,"##0"),lvl_4[#Headers],0)),"Нет")</f>
        <v>Символические звезды</v>
      </c>
      <c r="G6821" s="11" t="str">
        <f>IFERROR(INDEX(lvl_5[],MATCH(M6821,lvl_5[ID],0),MATCH(_xlfn.CONCAT(TEXT(K6821,"##0"),"_",TEXT(L6821,"##0")),lvl_5[#Headers],0)),"Нет")</f>
        <v>Демон пустоты</v>
      </c>
      <c r="H6821" s="11" t="str">
        <f>IFERROR(INDEX(lvl_6[],MATCH(N6821,lvl_6[ID],0),MATCH(_xlfn.CONCAT(K6821,"_",L6821,"_",M6821),lvl_6[#Headers],0)),"Нет")</f>
        <v>Нет</v>
      </c>
      <c r="I6821" s="12">
        <v>1</v>
      </c>
      <c r="J6821" s="12">
        <v>4</v>
      </c>
      <c r="K6821" s="12">
        <v>1</v>
      </c>
      <c r="L6821" s="12">
        <v>5</v>
      </c>
      <c r="M6821" s="12">
        <v>26</v>
      </c>
      <c r="N6821" s="12">
        <v>2497</v>
      </c>
      <c r="O6821" s="12">
        <f>COUNTIF($P$2:P6821,P6821)</f>
        <v>1</v>
      </c>
      <c r="P6821" s="12" t="str">
        <f t="shared" ref="P6821:P6884" si="381">_xlfn.CONCAT(I6821,
J6821,
K6821,
IF(LEN(L6821)=1,_xlfn.CONCAT(0,L6821),L6821),
IF(LEN(M6821)=1,_xlfn.CONCAT(0,M6821),M6821),
IF(LEN(N6821)=1,_xlfn.CONCAT(0,N6821),N6821))</f>
        <v>14105262497</v>
      </c>
      <c r="Q6821" s="12" t="str">
        <f t="shared" ref="Q6821:Q6884" si="382">_xlfn.CONCAT(I6821,
J6821,
K6821,
IF(LEN(L6821)=1,_xlfn.CONCAT(0,L6821),L6821),
IF(LEN(M6821)=1,_xlfn.CONCAT(0,M6821),M6821),
IF(LEN(N6821)=1,_xlfn.CONCAT(0,N6821),N6821),
IF(LEN(O6821)=1,_xlfn.CONCAT("000",O6821),IF(LEN(O6821)=2,_xlfn.CONCAT("00",O6821),IF(LEN(O6821)=3,_xlfn.CONCAT(0,O6821),O6821))))</f>
        <v>141052624970001</v>
      </c>
      <c r="R6821" s="20" t="s">
        <v>5043</v>
      </c>
      <c r="AI6821" s="12" t="s">
        <v>912</v>
      </c>
      <c r="AK6821" s="12" t="s">
        <v>870</v>
      </c>
      <c r="BN6821" s="12">
        <v>1</v>
      </c>
      <c r="BP6821" s="12" t="s">
        <v>3808</v>
      </c>
      <c r="BR6821" s="9" t="s">
        <v>100</v>
      </c>
      <c r="BS6821" s="9" t="s">
        <v>100</v>
      </c>
      <c r="BT6821" s="9" t="s">
        <v>100</v>
      </c>
      <c r="BU6821" s="9" t="s">
        <v>100</v>
      </c>
      <c r="BV6821" s="9" t="s">
        <v>5125</v>
      </c>
      <c r="BW6821" s="9" t="s">
        <v>5122</v>
      </c>
      <c r="BX6821" s="9" t="s">
        <v>100</v>
      </c>
      <c r="BY6821" s="9" t="s">
        <v>100</v>
      </c>
    </row>
    <row r="6822" spans="1:77" ht="45" x14ac:dyDescent="0.25">
      <c r="A6822" s="12">
        <v>1</v>
      </c>
      <c r="B6822" s="11" t="str">
        <f t="shared" si="380"/>
        <v>Общий расчет. Анализ даты. Анализ даты. Символические звезды. Демон пустоты. Нет</v>
      </c>
      <c r="C6822" s="11" t="str">
        <f>IFERROR(VLOOKUP(I6822,lvl_1[],2,FALSE),"Нет")</f>
        <v>Общий расчет</v>
      </c>
      <c r="D6822" s="11" t="str">
        <f>IFERROR(VLOOKUP(Rule!J6822,lvl_2[],2,FALSE),"Нет")</f>
        <v>Анализ даты</v>
      </c>
      <c r="E6822" s="11" t="str">
        <f>IFERROR(VLOOKUP(Rule!K6822,lvl_3[],2,FALSE),"Нет")</f>
        <v>Анализ даты</v>
      </c>
      <c r="F6822" s="11" t="str">
        <f>IFERROR(INDEX(lvl_4[],MATCH(L6822,lvl_4[ID],0),MATCH(TEXT(K6822,"##0"),lvl_4[#Headers],0)),"Нет")</f>
        <v>Символические звезды</v>
      </c>
      <c r="G6822" s="11" t="str">
        <f>IFERROR(INDEX(lvl_5[],MATCH(M6822,lvl_5[ID],0),MATCH(_xlfn.CONCAT(TEXT(K6822,"##0"),"_",TEXT(L6822,"##0")),lvl_5[#Headers],0)),"Нет")</f>
        <v>Демон пустоты</v>
      </c>
      <c r="H6822" s="11" t="str">
        <f>IFERROR(INDEX(lvl_6[],MATCH(N6822,lvl_6[ID],0),MATCH(_xlfn.CONCAT(K6822,"_",L6822,"_",M6822),lvl_6[#Headers],0)),"Нет")</f>
        <v>Нет</v>
      </c>
      <c r="I6822" s="12">
        <v>1</v>
      </c>
      <c r="J6822" s="12">
        <v>4</v>
      </c>
      <c r="K6822" s="12">
        <v>1</v>
      </c>
      <c r="L6822" s="12">
        <v>5</v>
      </c>
      <c r="M6822" s="12">
        <v>26</v>
      </c>
      <c r="N6822" s="12">
        <v>2498</v>
      </c>
      <c r="O6822" s="12">
        <f>COUNTIF($P$2:P6822,P6822)</f>
        <v>1</v>
      </c>
      <c r="P6822" s="12" t="str">
        <f t="shared" si="381"/>
        <v>14105262498</v>
      </c>
      <c r="Q6822" s="12" t="str">
        <f t="shared" si="382"/>
        <v>141052624980001</v>
      </c>
      <c r="R6822" s="20" t="s">
        <v>5044</v>
      </c>
      <c r="AI6822" s="12" t="s">
        <v>912</v>
      </c>
      <c r="AK6822" s="12" t="s">
        <v>868</v>
      </c>
      <c r="BN6822" s="12">
        <v>1</v>
      </c>
      <c r="BP6822" s="12" t="s">
        <v>3808</v>
      </c>
      <c r="BR6822" s="9" t="s">
        <v>100</v>
      </c>
      <c r="BS6822" s="9" t="s">
        <v>100</v>
      </c>
      <c r="BT6822" s="9" t="s">
        <v>100</v>
      </c>
      <c r="BU6822" s="9" t="s">
        <v>100</v>
      </c>
      <c r="BV6822" s="9" t="s">
        <v>5125</v>
      </c>
      <c r="BW6822" s="9" t="s">
        <v>5133</v>
      </c>
      <c r="BX6822" s="9" t="s">
        <v>100</v>
      </c>
      <c r="BY6822" s="9" t="s">
        <v>100</v>
      </c>
    </row>
    <row r="6823" spans="1:77" ht="45" x14ac:dyDescent="0.25">
      <c r="A6823" s="12">
        <v>1</v>
      </c>
      <c r="B6823" s="11" t="str">
        <f t="shared" si="380"/>
        <v>Общий расчет. Анализ даты. Анализ даты. Символические звезды. Демон пустоты. Нет</v>
      </c>
      <c r="C6823" s="11" t="str">
        <f>IFERROR(VLOOKUP(I6823,lvl_1[],2,FALSE),"Нет")</f>
        <v>Общий расчет</v>
      </c>
      <c r="D6823" s="11" t="str">
        <f>IFERROR(VLOOKUP(Rule!J6823,lvl_2[],2,FALSE),"Нет")</f>
        <v>Анализ даты</v>
      </c>
      <c r="E6823" s="11" t="str">
        <f>IFERROR(VLOOKUP(Rule!K6823,lvl_3[],2,FALSE),"Нет")</f>
        <v>Анализ даты</v>
      </c>
      <c r="F6823" s="11" t="str">
        <f>IFERROR(INDEX(lvl_4[],MATCH(L6823,lvl_4[ID],0),MATCH(TEXT(K6823,"##0"),lvl_4[#Headers],0)),"Нет")</f>
        <v>Символические звезды</v>
      </c>
      <c r="G6823" s="11" t="str">
        <f>IFERROR(INDEX(lvl_5[],MATCH(M6823,lvl_5[ID],0),MATCH(_xlfn.CONCAT(TEXT(K6823,"##0"),"_",TEXT(L6823,"##0")),lvl_5[#Headers],0)),"Нет")</f>
        <v>Демон пустоты</v>
      </c>
      <c r="H6823" s="11" t="str">
        <f>IFERROR(INDEX(lvl_6[],MATCH(N6823,lvl_6[ID],0),MATCH(_xlfn.CONCAT(K6823,"_",L6823,"_",M6823),lvl_6[#Headers],0)),"Нет")</f>
        <v>Нет</v>
      </c>
      <c r="I6823" s="12">
        <v>1</v>
      </c>
      <c r="J6823" s="12">
        <v>4</v>
      </c>
      <c r="K6823" s="12">
        <v>1</v>
      </c>
      <c r="L6823" s="12">
        <v>5</v>
      </c>
      <c r="M6823" s="12">
        <v>26</v>
      </c>
      <c r="N6823" s="12">
        <v>2499</v>
      </c>
      <c r="O6823" s="12">
        <f>COUNTIF($P$2:P6823,P6823)</f>
        <v>1</v>
      </c>
      <c r="P6823" s="12" t="str">
        <f t="shared" si="381"/>
        <v>14105262499</v>
      </c>
      <c r="Q6823" s="12" t="str">
        <f t="shared" si="382"/>
        <v>141052624990001</v>
      </c>
      <c r="R6823" s="20" t="s">
        <v>5045</v>
      </c>
      <c r="AI6823" s="12" t="s">
        <v>912</v>
      </c>
      <c r="AK6823" s="12" t="s">
        <v>866</v>
      </c>
      <c r="BN6823" s="12">
        <v>1</v>
      </c>
      <c r="BP6823" s="12" t="s">
        <v>3808</v>
      </c>
      <c r="BR6823" s="9" t="s">
        <v>100</v>
      </c>
      <c r="BS6823" s="9" t="s">
        <v>100</v>
      </c>
      <c r="BT6823" s="9" t="s">
        <v>100</v>
      </c>
      <c r="BU6823" s="9" t="s">
        <v>100</v>
      </c>
      <c r="BV6823" s="9" t="s">
        <v>5125</v>
      </c>
      <c r="BW6823" s="9" t="s">
        <v>5132</v>
      </c>
      <c r="BX6823" s="9" t="s">
        <v>100</v>
      </c>
      <c r="BY6823" s="9" t="s">
        <v>100</v>
      </c>
    </row>
    <row r="6824" spans="1:77" ht="45" x14ac:dyDescent="0.25">
      <c r="A6824" s="12">
        <v>1</v>
      </c>
      <c r="B6824" s="11" t="str">
        <f t="shared" si="380"/>
        <v>Общий расчет. Анализ даты. Анализ даты. Символические звезды. Демон пустоты. Нет</v>
      </c>
      <c r="C6824" s="11" t="str">
        <f>IFERROR(VLOOKUP(I6824,lvl_1[],2,FALSE),"Нет")</f>
        <v>Общий расчет</v>
      </c>
      <c r="D6824" s="11" t="str">
        <f>IFERROR(VLOOKUP(Rule!J6824,lvl_2[],2,FALSE),"Нет")</f>
        <v>Анализ даты</v>
      </c>
      <c r="E6824" s="11" t="str">
        <f>IFERROR(VLOOKUP(Rule!K6824,lvl_3[],2,FALSE),"Нет")</f>
        <v>Анализ даты</v>
      </c>
      <c r="F6824" s="11" t="str">
        <f>IFERROR(INDEX(lvl_4[],MATCH(L6824,lvl_4[ID],0),MATCH(TEXT(K6824,"##0"),lvl_4[#Headers],0)),"Нет")</f>
        <v>Символические звезды</v>
      </c>
      <c r="G6824" s="11" t="str">
        <f>IFERROR(INDEX(lvl_5[],MATCH(M6824,lvl_5[ID],0),MATCH(_xlfn.CONCAT(TEXT(K6824,"##0"),"_",TEXT(L6824,"##0")),lvl_5[#Headers],0)),"Нет")</f>
        <v>Демон пустоты</v>
      </c>
      <c r="H6824" s="11" t="str">
        <f>IFERROR(INDEX(lvl_6[],MATCH(N6824,lvl_6[ID],0),MATCH(_xlfn.CONCAT(K6824,"_",L6824,"_",M6824),lvl_6[#Headers],0)),"Нет")</f>
        <v>Нет</v>
      </c>
      <c r="I6824" s="12">
        <v>1</v>
      </c>
      <c r="J6824" s="12">
        <v>4</v>
      </c>
      <c r="K6824" s="12">
        <v>1</v>
      </c>
      <c r="L6824" s="12">
        <v>5</v>
      </c>
      <c r="M6824" s="12">
        <v>26</v>
      </c>
      <c r="N6824" s="12">
        <v>2500</v>
      </c>
      <c r="O6824" s="12">
        <f>COUNTIF($P$2:P6824,P6824)</f>
        <v>1</v>
      </c>
      <c r="P6824" s="12" t="str">
        <f t="shared" si="381"/>
        <v>14105262500</v>
      </c>
      <c r="Q6824" s="12" t="str">
        <f t="shared" si="382"/>
        <v>141052625000001</v>
      </c>
      <c r="R6824" s="20" t="s">
        <v>5046</v>
      </c>
      <c r="AI6824" s="12" t="s">
        <v>914</v>
      </c>
      <c r="AK6824" s="12" t="s">
        <v>865</v>
      </c>
      <c r="BN6824" s="12">
        <v>1</v>
      </c>
      <c r="BP6824" s="12" t="s">
        <v>3808</v>
      </c>
      <c r="BR6824" s="9" t="s">
        <v>100</v>
      </c>
      <c r="BS6824" s="9" t="s">
        <v>100</v>
      </c>
      <c r="BT6824" s="9" t="s">
        <v>100</v>
      </c>
      <c r="BU6824" s="9" t="s">
        <v>100</v>
      </c>
      <c r="BV6824" s="9" t="s">
        <v>5117</v>
      </c>
      <c r="BW6824" s="9" t="s">
        <v>5131</v>
      </c>
      <c r="BX6824" s="9" t="s">
        <v>100</v>
      </c>
      <c r="BY6824" s="9" t="s">
        <v>100</v>
      </c>
    </row>
    <row r="6825" spans="1:77" ht="45" x14ac:dyDescent="0.25">
      <c r="A6825" s="12">
        <v>1</v>
      </c>
      <c r="B6825" s="11" t="str">
        <f t="shared" si="380"/>
        <v>Общий расчет. Анализ даты. Анализ даты. Символические звезды. Демон пустоты. Нет</v>
      </c>
      <c r="C6825" s="11" t="str">
        <f>IFERROR(VLOOKUP(I6825,lvl_1[],2,FALSE),"Нет")</f>
        <v>Общий расчет</v>
      </c>
      <c r="D6825" s="11" t="str">
        <f>IFERROR(VLOOKUP(Rule!J6825,lvl_2[],2,FALSE),"Нет")</f>
        <v>Анализ даты</v>
      </c>
      <c r="E6825" s="11" t="str">
        <f>IFERROR(VLOOKUP(Rule!K6825,lvl_3[],2,FALSE),"Нет")</f>
        <v>Анализ даты</v>
      </c>
      <c r="F6825" s="11" t="str">
        <f>IFERROR(INDEX(lvl_4[],MATCH(L6825,lvl_4[ID],0),MATCH(TEXT(K6825,"##0"),lvl_4[#Headers],0)),"Нет")</f>
        <v>Символические звезды</v>
      </c>
      <c r="G6825" s="11" t="str">
        <f>IFERROR(INDEX(lvl_5[],MATCH(M6825,lvl_5[ID],0),MATCH(_xlfn.CONCAT(TEXT(K6825,"##0"),"_",TEXT(L6825,"##0")),lvl_5[#Headers],0)),"Нет")</f>
        <v>Демон пустоты</v>
      </c>
      <c r="H6825" s="11" t="str">
        <f>IFERROR(INDEX(lvl_6[],MATCH(N6825,lvl_6[ID],0),MATCH(_xlfn.CONCAT(K6825,"_",L6825,"_",M6825),lvl_6[#Headers],0)),"Нет")</f>
        <v>Нет</v>
      </c>
      <c r="I6825" s="12">
        <v>1</v>
      </c>
      <c r="J6825" s="12">
        <v>4</v>
      </c>
      <c r="K6825" s="12">
        <v>1</v>
      </c>
      <c r="L6825" s="12">
        <v>5</v>
      </c>
      <c r="M6825" s="12">
        <v>26</v>
      </c>
      <c r="N6825" s="12">
        <v>2501</v>
      </c>
      <c r="O6825" s="12">
        <f>COUNTIF($P$2:P6825,P6825)</f>
        <v>1</v>
      </c>
      <c r="P6825" s="12" t="str">
        <f t="shared" si="381"/>
        <v>14105262501</v>
      </c>
      <c r="Q6825" s="12" t="str">
        <f t="shared" si="382"/>
        <v>141052625010001</v>
      </c>
      <c r="R6825" s="20" t="s">
        <v>5047</v>
      </c>
      <c r="AI6825" s="12" t="s">
        <v>914</v>
      </c>
      <c r="AK6825" s="12" t="s">
        <v>863</v>
      </c>
      <c r="BN6825" s="12">
        <v>1</v>
      </c>
      <c r="BP6825" s="12" t="s">
        <v>3808</v>
      </c>
      <c r="BR6825" s="9" t="s">
        <v>100</v>
      </c>
      <c r="BS6825" s="9" t="s">
        <v>100</v>
      </c>
      <c r="BT6825" s="9" t="s">
        <v>100</v>
      </c>
      <c r="BU6825" s="9" t="s">
        <v>100</v>
      </c>
      <c r="BV6825" s="9" t="s">
        <v>5117</v>
      </c>
      <c r="BW6825" s="9" t="s">
        <v>5129</v>
      </c>
      <c r="BX6825" s="9" t="s">
        <v>100</v>
      </c>
      <c r="BY6825" s="9" t="s">
        <v>100</v>
      </c>
    </row>
    <row r="6826" spans="1:77" ht="45" x14ac:dyDescent="0.25">
      <c r="A6826" s="12">
        <v>1</v>
      </c>
      <c r="B6826" s="11" t="str">
        <f t="shared" si="380"/>
        <v>Общий расчет. Анализ даты. Анализ даты. Символические звезды. Демон пустоты. Нет</v>
      </c>
      <c r="C6826" s="11" t="str">
        <f>IFERROR(VLOOKUP(I6826,lvl_1[],2,FALSE),"Нет")</f>
        <v>Общий расчет</v>
      </c>
      <c r="D6826" s="11" t="str">
        <f>IFERROR(VLOOKUP(Rule!J6826,lvl_2[],2,FALSE),"Нет")</f>
        <v>Анализ даты</v>
      </c>
      <c r="E6826" s="11" t="str">
        <f>IFERROR(VLOOKUP(Rule!K6826,lvl_3[],2,FALSE),"Нет")</f>
        <v>Анализ даты</v>
      </c>
      <c r="F6826" s="11" t="str">
        <f>IFERROR(INDEX(lvl_4[],MATCH(L6826,lvl_4[ID],0),MATCH(TEXT(K6826,"##0"),lvl_4[#Headers],0)),"Нет")</f>
        <v>Символические звезды</v>
      </c>
      <c r="G6826" s="11" t="str">
        <f>IFERROR(INDEX(lvl_5[],MATCH(M6826,lvl_5[ID],0),MATCH(_xlfn.CONCAT(TEXT(K6826,"##0"),"_",TEXT(L6826,"##0")),lvl_5[#Headers],0)),"Нет")</f>
        <v>Демон пустоты</v>
      </c>
      <c r="H6826" s="11" t="str">
        <f>IFERROR(INDEX(lvl_6[],MATCH(N6826,lvl_6[ID],0),MATCH(_xlfn.CONCAT(K6826,"_",L6826,"_",M6826),lvl_6[#Headers],0)),"Нет")</f>
        <v>Нет</v>
      </c>
      <c r="I6826" s="12">
        <v>1</v>
      </c>
      <c r="J6826" s="12">
        <v>4</v>
      </c>
      <c r="K6826" s="12">
        <v>1</v>
      </c>
      <c r="L6826" s="12">
        <v>5</v>
      </c>
      <c r="M6826" s="12">
        <v>26</v>
      </c>
      <c r="N6826" s="12">
        <v>2502</v>
      </c>
      <c r="O6826" s="12">
        <f>COUNTIF($P$2:P6826,P6826)</f>
        <v>1</v>
      </c>
      <c r="P6826" s="12" t="str">
        <f t="shared" si="381"/>
        <v>14105262502</v>
      </c>
      <c r="Q6826" s="12" t="str">
        <f t="shared" si="382"/>
        <v>141052625020001</v>
      </c>
      <c r="R6826" s="20" t="s">
        <v>5048</v>
      </c>
      <c r="AI6826" s="12" t="s">
        <v>914</v>
      </c>
      <c r="AK6826" s="12" t="s">
        <v>861</v>
      </c>
      <c r="BN6826" s="12">
        <v>1</v>
      </c>
      <c r="BP6826" s="12" t="s">
        <v>3808</v>
      </c>
      <c r="BR6826" s="9" t="s">
        <v>100</v>
      </c>
      <c r="BS6826" s="9" t="s">
        <v>100</v>
      </c>
      <c r="BT6826" s="9" t="s">
        <v>100</v>
      </c>
      <c r="BU6826" s="9" t="s">
        <v>100</v>
      </c>
      <c r="BV6826" s="9" t="s">
        <v>5117</v>
      </c>
      <c r="BW6826" s="9" t="s">
        <v>5115</v>
      </c>
      <c r="BX6826" s="9" t="s">
        <v>100</v>
      </c>
      <c r="BY6826" s="9" t="s">
        <v>100</v>
      </c>
    </row>
    <row r="6827" spans="1:77" ht="45" x14ac:dyDescent="0.25">
      <c r="A6827" s="12">
        <v>1</v>
      </c>
      <c r="B6827" s="11" t="str">
        <f t="shared" si="380"/>
        <v>Общий расчет. Анализ даты. Анализ даты. Символические звезды. Демон пустоты. Нет</v>
      </c>
      <c r="C6827" s="11" t="str">
        <f>IFERROR(VLOOKUP(I6827,lvl_1[],2,FALSE),"Нет")</f>
        <v>Общий расчет</v>
      </c>
      <c r="D6827" s="11" t="str">
        <f>IFERROR(VLOOKUP(Rule!J6827,lvl_2[],2,FALSE),"Нет")</f>
        <v>Анализ даты</v>
      </c>
      <c r="E6827" s="11" t="str">
        <f>IFERROR(VLOOKUP(Rule!K6827,lvl_3[],2,FALSE),"Нет")</f>
        <v>Анализ даты</v>
      </c>
      <c r="F6827" s="11" t="str">
        <f>IFERROR(INDEX(lvl_4[],MATCH(L6827,lvl_4[ID],0),MATCH(TEXT(K6827,"##0"),lvl_4[#Headers],0)),"Нет")</f>
        <v>Символические звезды</v>
      </c>
      <c r="G6827" s="11" t="str">
        <f>IFERROR(INDEX(lvl_5[],MATCH(M6827,lvl_5[ID],0),MATCH(_xlfn.CONCAT(TEXT(K6827,"##0"),"_",TEXT(L6827,"##0")),lvl_5[#Headers],0)),"Нет")</f>
        <v>Демон пустоты</v>
      </c>
      <c r="H6827" s="11" t="str">
        <f>IFERROR(INDEX(lvl_6[],MATCH(N6827,lvl_6[ID],0),MATCH(_xlfn.CONCAT(K6827,"_",L6827,"_",M6827),lvl_6[#Headers],0)),"Нет")</f>
        <v>Нет</v>
      </c>
      <c r="I6827" s="12">
        <v>1</v>
      </c>
      <c r="J6827" s="12">
        <v>4</v>
      </c>
      <c r="K6827" s="12">
        <v>1</v>
      </c>
      <c r="L6827" s="12">
        <v>5</v>
      </c>
      <c r="M6827" s="12">
        <v>26</v>
      </c>
      <c r="N6827" s="12">
        <v>2503</v>
      </c>
      <c r="O6827" s="12">
        <f>COUNTIF($P$2:P6827,P6827)</f>
        <v>1</v>
      </c>
      <c r="P6827" s="12" t="str">
        <f t="shared" si="381"/>
        <v>14105262503</v>
      </c>
      <c r="Q6827" s="12" t="str">
        <f t="shared" si="382"/>
        <v>141052625030001</v>
      </c>
      <c r="R6827" s="20" t="s">
        <v>5049</v>
      </c>
      <c r="AI6827" s="12" t="s">
        <v>914</v>
      </c>
      <c r="AK6827" s="12" t="s">
        <v>859</v>
      </c>
      <c r="BN6827" s="12">
        <v>1</v>
      </c>
      <c r="BP6827" s="12" t="s">
        <v>3808</v>
      </c>
      <c r="BR6827" s="9" t="s">
        <v>100</v>
      </c>
      <c r="BS6827" s="9" t="s">
        <v>100</v>
      </c>
      <c r="BT6827" s="9" t="s">
        <v>100</v>
      </c>
      <c r="BU6827" s="9" t="s">
        <v>100</v>
      </c>
      <c r="BV6827" s="9" t="s">
        <v>5117</v>
      </c>
      <c r="BW6827" s="9" t="s">
        <v>5124</v>
      </c>
      <c r="BX6827" s="9" t="s">
        <v>100</v>
      </c>
      <c r="BY6827" s="9" t="s">
        <v>100</v>
      </c>
    </row>
    <row r="6828" spans="1:77" ht="45" x14ac:dyDescent="0.25">
      <c r="A6828" s="12">
        <v>1</v>
      </c>
      <c r="B6828" s="11" t="str">
        <f t="shared" si="380"/>
        <v>Общий расчет. Анализ даты. Анализ даты. Символические звезды. Демон пустоты. Нет</v>
      </c>
      <c r="C6828" s="11" t="str">
        <f>IFERROR(VLOOKUP(I6828,lvl_1[],2,FALSE),"Нет")</f>
        <v>Общий расчет</v>
      </c>
      <c r="D6828" s="11" t="str">
        <f>IFERROR(VLOOKUP(Rule!J6828,lvl_2[],2,FALSE),"Нет")</f>
        <v>Анализ даты</v>
      </c>
      <c r="E6828" s="11" t="str">
        <f>IFERROR(VLOOKUP(Rule!K6828,lvl_3[],2,FALSE),"Нет")</f>
        <v>Анализ даты</v>
      </c>
      <c r="F6828" s="11" t="str">
        <f>IFERROR(INDEX(lvl_4[],MATCH(L6828,lvl_4[ID],0),MATCH(TEXT(K6828,"##0"),lvl_4[#Headers],0)),"Нет")</f>
        <v>Символические звезды</v>
      </c>
      <c r="G6828" s="11" t="str">
        <f>IFERROR(INDEX(lvl_5[],MATCH(M6828,lvl_5[ID],0),MATCH(_xlfn.CONCAT(TEXT(K6828,"##0"),"_",TEXT(L6828,"##0")),lvl_5[#Headers],0)),"Нет")</f>
        <v>Демон пустоты</v>
      </c>
      <c r="H6828" s="11" t="str">
        <f>IFERROR(INDEX(lvl_6[],MATCH(N6828,lvl_6[ID],0),MATCH(_xlfn.CONCAT(K6828,"_",L6828,"_",M6828),lvl_6[#Headers],0)),"Нет")</f>
        <v>Нет</v>
      </c>
      <c r="I6828" s="12">
        <v>1</v>
      </c>
      <c r="J6828" s="12">
        <v>4</v>
      </c>
      <c r="K6828" s="12">
        <v>1</v>
      </c>
      <c r="L6828" s="12">
        <v>5</v>
      </c>
      <c r="M6828" s="12">
        <v>26</v>
      </c>
      <c r="N6828" s="12">
        <v>2504</v>
      </c>
      <c r="O6828" s="12">
        <f>COUNTIF($P$2:P6828,P6828)</f>
        <v>1</v>
      </c>
      <c r="P6828" s="12" t="str">
        <f t="shared" si="381"/>
        <v>14105262504</v>
      </c>
      <c r="Q6828" s="12" t="str">
        <f t="shared" si="382"/>
        <v>141052625040001</v>
      </c>
      <c r="R6828" s="20" t="s">
        <v>5050</v>
      </c>
      <c r="AI6828" s="12" t="s">
        <v>914</v>
      </c>
      <c r="AK6828" s="12" t="s">
        <v>869</v>
      </c>
      <c r="BN6828" s="12">
        <v>1</v>
      </c>
      <c r="BP6828" s="12" t="s">
        <v>3808</v>
      </c>
      <c r="BR6828" s="9" t="s">
        <v>100</v>
      </c>
      <c r="BS6828" s="9" t="s">
        <v>100</v>
      </c>
      <c r="BT6828" s="9" t="s">
        <v>100</v>
      </c>
      <c r="BU6828" s="9" t="s">
        <v>100</v>
      </c>
      <c r="BV6828" s="9" t="s">
        <v>5117</v>
      </c>
      <c r="BW6828" s="9" t="s">
        <v>5120</v>
      </c>
      <c r="BX6828" s="9" t="s">
        <v>100</v>
      </c>
      <c r="BY6828" s="9" t="s">
        <v>100</v>
      </c>
    </row>
    <row r="6829" spans="1:77" ht="45" x14ac:dyDescent="0.25">
      <c r="A6829" s="12">
        <v>1</v>
      </c>
      <c r="B6829" s="11" t="str">
        <f t="shared" si="380"/>
        <v>Общий расчет. Анализ даты. Анализ даты. Символические звезды. Демон пустоты. Нет</v>
      </c>
      <c r="C6829" s="11" t="str">
        <f>IFERROR(VLOOKUP(I6829,lvl_1[],2,FALSE),"Нет")</f>
        <v>Общий расчет</v>
      </c>
      <c r="D6829" s="11" t="str">
        <f>IFERROR(VLOOKUP(Rule!J6829,lvl_2[],2,FALSE),"Нет")</f>
        <v>Анализ даты</v>
      </c>
      <c r="E6829" s="11" t="str">
        <f>IFERROR(VLOOKUP(Rule!K6829,lvl_3[],2,FALSE),"Нет")</f>
        <v>Анализ даты</v>
      </c>
      <c r="F6829" s="11" t="str">
        <f>IFERROR(INDEX(lvl_4[],MATCH(L6829,lvl_4[ID],0),MATCH(TEXT(K6829,"##0"),lvl_4[#Headers],0)),"Нет")</f>
        <v>Символические звезды</v>
      </c>
      <c r="G6829" s="11" t="str">
        <f>IFERROR(INDEX(lvl_5[],MATCH(M6829,lvl_5[ID],0),MATCH(_xlfn.CONCAT(TEXT(K6829,"##0"),"_",TEXT(L6829,"##0")),lvl_5[#Headers],0)),"Нет")</f>
        <v>Демон пустоты</v>
      </c>
      <c r="H6829" s="11" t="str">
        <f>IFERROR(INDEX(lvl_6[],MATCH(N6829,lvl_6[ID],0),MATCH(_xlfn.CONCAT(K6829,"_",L6829,"_",M6829),lvl_6[#Headers],0)),"Нет")</f>
        <v>Нет</v>
      </c>
      <c r="I6829" s="12">
        <v>1</v>
      </c>
      <c r="J6829" s="12">
        <v>4</v>
      </c>
      <c r="K6829" s="12">
        <v>1</v>
      </c>
      <c r="L6829" s="12">
        <v>5</v>
      </c>
      <c r="M6829" s="12">
        <v>26</v>
      </c>
      <c r="N6829" s="12">
        <v>2505</v>
      </c>
      <c r="O6829" s="12">
        <f>COUNTIF($P$2:P6829,P6829)</f>
        <v>1</v>
      </c>
      <c r="P6829" s="12" t="str">
        <f t="shared" si="381"/>
        <v>14105262505</v>
      </c>
      <c r="Q6829" s="12" t="str">
        <f t="shared" si="382"/>
        <v>141052625050001</v>
      </c>
      <c r="R6829" s="20" t="s">
        <v>5051</v>
      </c>
      <c r="AI6829" s="12" t="s">
        <v>914</v>
      </c>
      <c r="AK6829" s="12" t="s">
        <v>867</v>
      </c>
      <c r="BN6829" s="12">
        <v>1</v>
      </c>
      <c r="BP6829" s="12" t="s">
        <v>3808</v>
      </c>
      <c r="BR6829" s="9" t="s">
        <v>100</v>
      </c>
      <c r="BS6829" s="9" t="s">
        <v>100</v>
      </c>
      <c r="BT6829" s="9" t="s">
        <v>100</v>
      </c>
      <c r="BU6829" s="9" t="s">
        <v>100</v>
      </c>
      <c r="BV6829" s="9" t="s">
        <v>5117</v>
      </c>
      <c r="BW6829" s="9" t="s">
        <v>5116</v>
      </c>
      <c r="BX6829" s="9" t="s">
        <v>100</v>
      </c>
      <c r="BY6829" s="9" t="s">
        <v>100</v>
      </c>
    </row>
    <row r="6830" spans="1:77" ht="45" x14ac:dyDescent="0.25">
      <c r="A6830" s="12">
        <v>1</v>
      </c>
      <c r="B6830" s="11" t="str">
        <f t="shared" si="380"/>
        <v>Общий расчет. Анализ даты. Анализ даты. Символические звезды. Демон пустоты. Нет</v>
      </c>
      <c r="C6830" s="11" t="str">
        <f>IFERROR(VLOOKUP(I6830,lvl_1[],2,FALSE),"Нет")</f>
        <v>Общий расчет</v>
      </c>
      <c r="D6830" s="11" t="str">
        <f>IFERROR(VLOOKUP(Rule!J6830,lvl_2[],2,FALSE),"Нет")</f>
        <v>Анализ даты</v>
      </c>
      <c r="E6830" s="11" t="str">
        <f>IFERROR(VLOOKUP(Rule!K6830,lvl_3[],2,FALSE),"Нет")</f>
        <v>Анализ даты</v>
      </c>
      <c r="F6830" s="11" t="str">
        <f>IFERROR(INDEX(lvl_4[],MATCH(L6830,lvl_4[ID],0),MATCH(TEXT(K6830,"##0"),lvl_4[#Headers],0)),"Нет")</f>
        <v>Символические звезды</v>
      </c>
      <c r="G6830" s="11" t="str">
        <f>IFERROR(INDEX(lvl_5[],MATCH(M6830,lvl_5[ID],0),MATCH(_xlfn.CONCAT(TEXT(K6830,"##0"),"_",TEXT(L6830,"##0")),lvl_5[#Headers],0)),"Нет")</f>
        <v>Демон пустоты</v>
      </c>
      <c r="H6830" s="11" t="str">
        <f>IFERROR(INDEX(lvl_6[],MATCH(N6830,lvl_6[ID],0),MATCH(_xlfn.CONCAT(K6830,"_",L6830,"_",M6830),lvl_6[#Headers],0)),"Нет")</f>
        <v>Нет</v>
      </c>
      <c r="I6830" s="12">
        <v>1</v>
      </c>
      <c r="J6830" s="12">
        <v>4</v>
      </c>
      <c r="K6830" s="12">
        <v>1</v>
      </c>
      <c r="L6830" s="12">
        <v>5</v>
      </c>
      <c r="M6830" s="12">
        <v>26</v>
      </c>
      <c r="N6830" s="12">
        <v>2506</v>
      </c>
      <c r="O6830" s="12">
        <f>COUNTIF($P$2:P6830,P6830)</f>
        <v>1</v>
      </c>
      <c r="P6830" s="12" t="str">
        <f t="shared" si="381"/>
        <v>14105262506</v>
      </c>
      <c r="Q6830" s="12" t="str">
        <f t="shared" si="382"/>
        <v>141052625060001</v>
      </c>
      <c r="R6830" s="20" t="s">
        <v>5052</v>
      </c>
      <c r="AI6830" s="12" t="s">
        <v>916</v>
      </c>
      <c r="AK6830" s="12" t="s">
        <v>866</v>
      </c>
      <c r="BN6830" s="12">
        <v>1</v>
      </c>
      <c r="BP6830" s="12" t="s">
        <v>3808</v>
      </c>
      <c r="BR6830" s="9" t="s">
        <v>100</v>
      </c>
      <c r="BS6830" s="9" t="s">
        <v>100</v>
      </c>
      <c r="BT6830" s="9" t="s">
        <v>100</v>
      </c>
      <c r="BU6830" s="9" t="s">
        <v>100</v>
      </c>
      <c r="BV6830" s="9" t="s">
        <v>5127</v>
      </c>
      <c r="BW6830" s="9" t="s">
        <v>5132</v>
      </c>
      <c r="BX6830" s="9" t="s">
        <v>100</v>
      </c>
      <c r="BY6830" s="9" t="s">
        <v>100</v>
      </c>
    </row>
    <row r="6831" spans="1:77" ht="45" x14ac:dyDescent="0.25">
      <c r="A6831" s="12">
        <v>1</v>
      </c>
      <c r="B6831" s="11" t="str">
        <f t="shared" si="380"/>
        <v>Общий расчет. Анализ даты. Анализ даты. Символические звезды. Демон пустоты. Нет</v>
      </c>
      <c r="C6831" s="11" t="str">
        <f>IFERROR(VLOOKUP(I6831,lvl_1[],2,FALSE),"Нет")</f>
        <v>Общий расчет</v>
      </c>
      <c r="D6831" s="11" t="str">
        <f>IFERROR(VLOOKUP(Rule!J6831,lvl_2[],2,FALSE),"Нет")</f>
        <v>Анализ даты</v>
      </c>
      <c r="E6831" s="11" t="str">
        <f>IFERROR(VLOOKUP(Rule!K6831,lvl_3[],2,FALSE),"Нет")</f>
        <v>Анализ даты</v>
      </c>
      <c r="F6831" s="11" t="str">
        <f>IFERROR(INDEX(lvl_4[],MATCH(L6831,lvl_4[ID],0),MATCH(TEXT(K6831,"##0"),lvl_4[#Headers],0)),"Нет")</f>
        <v>Символические звезды</v>
      </c>
      <c r="G6831" s="11" t="str">
        <f>IFERROR(INDEX(lvl_5[],MATCH(M6831,lvl_5[ID],0),MATCH(_xlfn.CONCAT(TEXT(K6831,"##0"),"_",TEXT(L6831,"##0")),lvl_5[#Headers],0)),"Нет")</f>
        <v>Демон пустоты</v>
      </c>
      <c r="H6831" s="11" t="str">
        <f>IFERROR(INDEX(lvl_6[],MATCH(N6831,lvl_6[ID],0),MATCH(_xlfn.CONCAT(K6831,"_",L6831,"_",M6831),lvl_6[#Headers],0)),"Нет")</f>
        <v>Нет</v>
      </c>
      <c r="I6831" s="12">
        <v>1</v>
      </c>
      <c r="J6831" s="12">
        <v>4</v>
      </c>
      <c r="K6831" s="12">
        <v>1</v>
      </c>
      <c r="L6831" s="12">
        <v>5</v>
      </c>
      <c r="M6831" s="12">
        <v>26</v>
      </c>
      <c r="N6831" s="12">
        <v>2507</v>
      </c>
      <c r="O6831" s="12">
        <f>COUNTIF($P$2:P6831,P6831)</f>
        <v>1</v>
      </c>
      <c r="P6831" s="12" t="str">
        <f t="shared" si="381"/>
        <v>14105262507</v>
      </c>
      <c r="Q6831" s="12" t="str">
        <f t="shared" si="382"/>
        <v>141052625070001</v>
      </c>
      <c r="R6831" s="20" t="s">
        <v>5053</v>
      </c>
      <c r="AI6831" s="12" t="s">
        <v>916</v>
      </c>
      <c r="AK6831" s="12" t="s">
        <v>864</v>
      </c>
      <c r="BN6831" s="12">
        <v>1</v>
      </c>
      <c r="BP6831" s="12" t="s">
        <v>3808</v>
      </c>
      <c r="BR6831" s="9" t="s">
        <v>100</v>
      </c>
      <c r="BS6831" s="9" t="s">
        <v>100</v>
      </c>
      <c r="BT6831" s="9" t="s">
        <v>100</v>
      </c>
      <c r="BU6831" s="9" t="s">
        <v>100</v>
      </c>
      <c r="BV6831" s="9" t="s">
        <v>5127</v>
      </c>
      <c r="BW6831" s="9" t="s">
        <v>5130</v>
      </c>
      <c r="BX6831" s="9" t="s">
        <v>100</v>
      </c>
      <c r="BY6831" s="9" t="s">
        <v>100</v>
      </c>
    </row>
    <row r="6832" spans="1:77" ht="45" x14ac:dyDescent="0.25">
      <c r="A6832" s="12">
        <v>1</v>
      </c>
      <c r="B6832" s="11" t="str">
        <f t="shared" si="380"/>
        <v>Общий расчет. Анализ даты. Анализ даты. Символические звезды. Демон пустоты. Нет</v>
      </c>
      <c r="C6832" s="11" t="str">
        <f>IFERROR(VLOOKUP(I6832,lvl_1[],2,FALSE),"Нет")</f>
        <v>Общий расчет</v>
      </c>
      <c r="D6832" s="11" t="str">
        <f>IFERROR(VLOOKUP(Rule!J6832,lvl_2[],2,FALSE),"Нет")</f>
        <v>Анализ даты</v>
      </c>
      <c r="E6832" s="11" t="str">
        <f>IFERROR(VLOOKUP(Rule!K6832,lvl_3[],2,FALSE),"Нет")</f>
        <v>Анализ даты</v>
      </c>
      <c r="F6832" s="11" t="str">
        <f>IFERROR(INDEX(lvl_4[],MATCH(L6832,lvl_4[ID],0),MATCH(TEXT(K6832,"##0"),lvl_4[#Headers],0)),"Нет")</f>
        <v>Символические звезды</v>
      </c>
      <c r="G6832" s="11" t="str">
        <f>IFERROR(INDEX(lvl_5[],MATCH(M6832,lvl_5[ID],0),MATCH(_xlfn.CONCAT(TEXT(K6832,"##0"),"_",TEXT(L6832,"##0")),lvl_5[#Headers],0)),"Нет")</f>
        <v>Демон пустоты</v>
      </c>
      <c r="H6832" s="11" t="str">
        <f>IFERROR(INDEX(lvl_6[],MATCH(N6832,lvl_6[ID],0),MATCH(_xlfn.CONCAT(K6832,"_",L6832,"_",M6832),lvl_6[#Headers],0)),"Нет")</f>
        <v>Нет</v>
      </c>
      <c r="I6832" s="12">
        <v>1</v>
      </c>
      <c r="J6832" s="12">
        <v>4</v>
      </c>
      <c r="K6832" s="12">
        <v>1</v>
      </c>
      <c r="L6832" s="12">
        <v>5</v>
      </c>
      <c r="M6832" s="12">
        <v>26</v>
      </c>
      <c r="N6832" s="12">
        <v>2508</v>
      </c>
      <c r="O6832" s="12">
        <f>COUNTIF($P$2:P6832,P6832)</f>
        <v>1</v>
      </c>
      <c r="P6832" s="12" t="str">
        <f t="shared" si="381"/>
        <v>14105262508</v>
      </c>
      <c r="Q6832" s="12" t="str">
        <f t="shared" si="382"/>
        <v>141052625080001</v>
      </c>
      <c r="R6832" s="20" t="s">
        <v>5054</v>
      </c>
      <c r="AI6832" s="12" t="s">
        <v>916</v>
      </c>
      <c r="AK6832" s="12" t="s">
        <v>862</v>
      </c>
      <c r="BN6832" s="12">
        <v>1</v>
      </c>
      <c r="BP6832" s="12" t="s">
        <v>3808</v>
      </c>
      <c r="BR6832" s="9" t="s">
        <v>100</v>
      </c>
      <c r="BS6832" s="9" t="s">
        <v>100</v>
      </c>
      <c r="BT6832" s="9" t="s">
        <v>100</v>
      </c>
      <c r="BU6832" s="9" t="s">
        <v>100</v>
      </c>
      <c r="BV6832" s="9" t="s">
        <v>5127</v>
      </c>
      <c r="BW6832" s="9" t="s">
        <v>5128</v>
      </c>
      <c r="BX6832" s="9" t="s">
        <v>100</v>
      </c>
      <c r="BY6832" s="9" t="s">
        <v>100</v>
      </c>
    </row>
    <row r="6833" spans="1:77" ht="45" x14ac:dyDescent="0.25">
      <c r="A6833" s="12">
        <v>1</v>
      </c>
      <c r="B6833" s="11" t="str">
        <f t="shared" si="380"/>
        <v>Общий расчет. Анализ даты. Анализ даты. Символические звезды. Демон пустоты. Нет</v>
      </c>
      <c r="C6833" s="11" t="str">
        <f>IFERROR(VLOOKUP(I6833,lvl_1[],2,FALSE),"Нет")</f>
        <v>Общий расчет</v>
      </c>
      <c r="D6833" s="11" t="str">
        <f>IFERROR(VLOOKUP(Rule!J6833,lvl_2[],2,FALSE),"Нет")</f>
        <v>Анализ даты</v>
      </c>
      <c r="E6833" s="11" t="str">
        <f>IFERROR(VLOOKUP(Rule!K6833,lvl_3[],2,FALSE),"Нет")</f>
        <v>Анализ даты</v>
      </c>
      <c r="F6833" s="11" t="str">
        <f>IFERROR(INDEX(lvl_4[],MATCH(L6833,lvl_4[ID],0),MATCH(TEXT(K6833,"##0"),lvl_4[#Headers],0)),"Нет")</f>
        <v>Символические звезды</v>
      </c>
      <c r="G6833" s="11" t="str">
        <f>IFERROR(INDEX(lvl_5[],MATCH(M6833,lvl_5[ID],0),MATCH(_xlfn.CONCAT(TEXT(K6833,"##0"),"_",TEXT(L6833,"##0")),lvl_5[#Headers],0)),"Нет")</f>
        <v>Демон пустоты</v>
      </c>
      <c r="H6833" s="11" t="str">
        <f>IFERROR(INDEX(lvl_6[],MATCH(N6833,lvl_6[ID],0),MATCH(_xlfn.CONCAT(K6833,"_",L6833,"_",M6833),lvl_6[#Headers],0)),"Нет")</f>
        <v>Нет</v>
      </c>
      <c r="I6833" s="12">
        <v>1</v>
      </c>
      <c r="J6833" s="12">
        <v>4</v>
      </c>
      <c r="K6833" s="12">
        <v>1</v>
      </c>
      <c r="L6833" s="12">
        <v>5</v>
      </c>
      <c r="M6833" s="12">
        <v>26</v>
      </c>
      <c r="N6833" s="12">
        <v>2509</v>
      </c>
      <c r="O6833" s="12">
        <f>COUNTIF($P$2:P6833,P6833)</f>
        <v>1</v>
      </c>
      <c r="P6833" s="12" t="str">
        <f t="shared" si="381"/>
        <v>14105262509</v>
      </c>
      <c r="Q6833" s="12" t="str">
        <f t="shared" si="382"/>
        <v>141052625090001</v>
      </c>
      <c r="R6833" s="20" t="s">
        <v>5055</v>
      </c>
      <c r="AI6833" s="12" t="s">
        <v>916</v>
      </c>
      <c r="AK6833" s="12" t="s">
        <v>860</v>
      </c>
      <c r="BN6833" s="12">
        <v>1</v>
      </c>
      <c r="BP6833" s="12" t="s">
        <v>3808</v>
      </c>
      <c r="BR6833" s="9" t="s">
        <v>100</v>
      </c>
      <c r="BS6833" s="9" t="s">
        <v>100</v>
      </c>
      <c r="BT6833" s="9" t="s">
        <v>100</v>
      </c>
      <c r="BU6833" s="9" t="s">
        <v>100</v>
      </c>
      <c r="BV6833" s="9" t="s">
        <v>5127</v>
      </c>
      <c r="BW6833" s="9" t="s">
        <v>5126</v>
      </c>
      <c r="BX6833" s="9" t="s">
        <v>100</v>
      </c>
      <c r="BY6833" s="9" t="s">
        <v>100</v>
      </c>
    </row>
    <row r="6834" spans="1:77" ht="45" x14ac:dyDescent="0.25">
      <c r="A6834" s="12">
        <v>1</v>
      </c>
      <c r="B6834" s="11" t="str">
        <f t="shared" si="380"/>
        <v>Общий расчет. Анализ даты. Анализ даты. Символические звезды. Демон пустоты. Нет</v>
      </c>
      <c r="C6834" s="11" t="str">
        <f>IFERROR(VLOOKUP(I6834,lvl_1[],2,FALSE),"Нет")</f>
        <v>Общий расчет</v>
      </c>
      <c r="D6834" s="11" t="str">
        <f>IFERROR(VLOOKUP(Rule!J6834,lvl_2[],2,FALSE),"Нет")</f>
        <v>Анализ даты</v>
      </c>
      <c r="E6834" s="11" t="str">
        <f>IFERROR(VLOOKUP(Rule!K6834,lvl_3[],2,FALSE),"Нет")</f>
        <v>Анализ даты</v>
      </c>
      <c r="F6834" s="11" t="str">
        <f>IFERROR(INDEX(lvl_4[],MATCH(L6834,lvl_4[ID],0),MATCH(TEXT(K6834,"##0"),lvl_4[#Headers],0)),"Нет")</f>
        <v>Символические звезды</v>
      </c>
      <c r="G6834" s="11" t="str">
        <f>IFERROR(INDEX(lvl_5[],MATCH(M6834,lvl_5[ID],0),MATCH(_xlfn.CONCAT(TEXT(K6834,"##0"),"_",TEXT(L6834,"##0")),lvl_5[#Headers],0)),"Нет")</f>
        <v>Демон пустоты</v>
      </c>
      <c r="H6834" s="11" t="str">
        <f>IFERROR(INDEX(lvl_6[],MATCH(N6834,lvl_6[ID],0),MATCH(_xlfn.CONCAT(K6834,"_",L6834,"_",M6834),lvl_6[#Headers],0)),"Нет")</f>
        <v>Нет</v>
      </c>
      <c r="I6834" s="12">
        <v>1</v>
      </c>
      <c r="J6834" s="12">
        <v>4</v>
      </c>
      <c r="K6834" s="12">
        <v>1</v>
      </c>
      <c r="L6834" s="12">
        <v>5</v>
      </c>
      <c r="M6834" s="12">
        <v>26</v>
      </c>
      <c r="N6834" s="12">
        <v>2510</v>
      </c>
      <c r="O6834" s="12">
        <f>COUNTIF($P$2:P6834,P6834)</f>
        <v>1</v>
      </c>
      <c r="P6834" s="12" t="str">
        <f t="shared" si="381"/>
        <v>14105262510</v>
      </c>
      <c r="Q6834" s="12" t="str">
        <f t="shared" si="382"/>
        <v>141052625100001</v>
      </c>
      <c r="R6834" s="20" t="s">
        <v>5056</v>
      </c>
      <c r="AI6834" s="12" t="s">
        <v>916</v>
      </c>
      <c r="AK6834" s="12" t="s">
        <v>870</v>
      </c>
      <c r="BN6834" s="12">
        <v>1</v>
      </c>
      <c r="BP6834" s="12" t="s">
        <v>3808</v>
      </c>
      <c r="BR6834" s="9" t="s">
        <v>100</v>
      </c>
      <c r="BS6834" s="9" t="s">
        <v>100</v>
      </c>
      <c r="BT6834" s="9" t="s">
        <v>100</v>
      </c>
      <c r="BU6834" s="9" t="s">
        <v>100</v>
      </c>
      <c r="BV6834" s="9" t="s">
        <v>5127</v>
      </c>
      <c r="BW6834" s="9" t="s">
        <v>5122</v>
      </c>
      <c r="BX6834" s="9" t="s">
        <v>100</v>
      </c>
      <c r="BY6834" s="9" t="s">
        <v>100</v>
      </c>
    </row>
    <row r="6835" spans="1:77" ht="45" x14ac:dyDescent="0.25">
      <c r="A6835" s="12">
        <v>1</v>
      </c>
      <c r="B6835" s="11" t="str">
        <f t="shared" si="380"/>
        <v>Общий расчет. Анализ даты. Анализ даты. Символические звезды. Демон пустоты. Нет</v>
      </c>
      <c r="C6835" s="11" t="str">
        <f>IFERROR(VLOOKUP(I6835,lvl_1[],2,FALSE),"Нет")</f>
        <v>Общий расчет</v>
      </c>
      <c r="D6835" s="11" t="str">
        <f>IFERROR(VLOOKUP(Rule!J6835,lvl_2[],2,FALSE),"Нет")</f>
        <v>Анализ даты</v>
      </c>
      <c r="E6835" s="11" t="str">
        <f>IFERROR(VLOOKUP(Rule!K6835,lvl_3[],2,FALSE),"Нет")</f>
        <v>Анализ даты</v>
      </c>
      <c r="F6835" s="11" t="str">
        <f>IFERROR(INDEX(lvl_4[],MATCH(L6835,lvl_4[ID],0),MATCH(TEXT(K6835,"##0"),lvl_4[#Headers],0)),"Нет")</f>
        <v>Символические звезды</v>
      </c>
      <c r="G6835" s="11" t="str">
        <f>IFERROR(INDEX(lvl_5[],MATCH(M6835,lvl_5[ID],0),MATCH(_xlfn.CONCAT(TEXT(K6835,"##0"),"_",TEXT(L6835,"##0")),lvl_5[#Headers],0)),"Нет")</f>
        <v>Демон пустоты</v>
      </c>
      <c r="H6835" s="11" t="str">
        <f>IFERROR(INDEX(lvl_6[],MATCH(N6835,lvl_6[ID],0),MATCH(_xlfn.CONCAT(K6835,"_",L6835,"_",M6835),lvl_6[#Headers],0)),"Нет")</f>
        <v>Нет</v>
      </c>
      <c r="I6835" s="12">
        <v>1</v>
      </c>
      <c r="J6835" s="12">
        <v>4</v>
      </c>
      <c r="K6835" s="12">
        <v>1</v>
      </c>
      <c r="L6835" s="12">
        <v>5</v>
      </c>
      <c r="M6835" s="12">
        <v>26</v>
      </c>
      <c r="N6835" s="12">
        <v>2511</v>
      </c>
      <c r="O6835" s="12">
        <f>COUNTIF($P$2:P6835,P6835)</f>
        <v>1</v>
      </c>
      <c r="P6835" s="12" t="str">
        <f t="shared" si="381"/>
        <v>14105262511</v>
      </c>
      <c r="Q6835" s="12" t="str">
        <f t="shared" si="382"/>
        <v>141052625110001</v>
      </c>
      <c r="R6835" s="20" t="s">
        <v>5057</v>
      </c>
      <c r="AI6835" s="12" t="s">
        <v>916</v>
      </c>
      <c r="AK6835" s="12" t="s">
        <v>868</v>
      </c>
      <c r="BN6835" s="12">
        <v>1</v>
      </c>
      <c r="BP6835" s="12" t="s">
        <v>3808</v>
      </c>
      <c r="BR6835" s="9" t="s">
        <v>100</v>
      </c>
      <c r="BS6835" s="9" t="s">
        <v>100</v>
      </c>
      <c r="BT6835" s="9" t="s">
        <v>100</v>
      </c>
      <c r="BU6835" s="9" t="s">
        <v>100</v>
      </c>
      <c r="BV6835" s="9" t="s">
        <v>5127</v>
      </c>
      <c r="BW6835" s="9" t="s">
        <v>5133</v>
      </c>
      <c r="BX6835" s="9" t="s">
        <v>100</v>
      </c>
      <c r="BY6835" s="9" t="s">
        <v>100</v>
      </c>
    </row>
    <row r="6836" spans="1:77" ht="45" x14ac:dyDescent="0.25">
      <c r="A6836" s="12">
        <v>1</v>
      </c>
      <c r="B6836" s="11" t="str">
        <f t="shared" si="380"/>
        <v>Общий расчет. Анализ даты. Анализ даты. Символические звезды. Звезда банкротства. Нет</v>
      </c>
      <c r="C6836" s="11" t="str">
        <f>IFERROR(VLOOKUP(I6836,lvl_1[],2,FALSE),"Нет")</f>
        <v>Общий расчет</v>
      </c>
      <c r="D6836" s="11" t="str">
        <f>IFERROR(VLOOKUP(Rule!J6836,lvl_2[],2,FALSE),"Нет")</f>
        <v>Анализ даты</v>
      </c>
      <c r="E6836" s="11" t="str">
        <f>IFERROR(VLOOKUP(Rule!K6836,lvl_3[],2,FALSE),"Нет")</f>
        <v>Анализ даты</v>
      </c>
      <c r="F6836" s="11" t="str">
        <f>IFERROR(INDEX(lvl_4[],MATCH(L6836,lvl_4[ID],0),MATCH(TEXT(K6836,"##0"),lvl_4[#Headers],0)),"Нет")</f>
        <v>Символические звезды</v>
      </c>
      <c r="G6836" s="11" t="str">
        <f>IFERROR(INDEX(lvl_5[],MATCH(M6836,lvl_5[ID],0),MATCH(_xlfn.CONCAT(TEXT(K6836,"##0"),"_",TEXT(L6836,"##0")),lvl_5[#Headers],0)),"Нет")</f>
        <v>Звезда банкротства</v>
      </c>
      <c r="H6836" s="11" t="str">
        <f>IFERROR(INDEX(lvl_6[],MATCH(N6836,lvl_6[ID],0),MATCH(_xlfn.CONCAT(K6836,"_",L6836,"_",M6836),lvl_6[#Headers],0)),"Нет")</f>
        <v>Нет</v>
      </c>
      <c r="I6836" s="12">
        <v>1</v>
      </c>
      <c r="J6836" s="12">
        <v>4</v>
      </c>
      <c r="K6836" s="12">
        <v>1</v>
      </c>
      <c r="L6836" s="12">
        <v>5</v>
      </c>
      <c r="M6836" s="12">
        <v>27</v>
      </c>
      <c r="N6836" s="12">
        <v>2512</v>
      </c>
      <c r="O6836" s="12">
        <f>COUNTIF($P$2:P6836,P6836)</f>
        <v>1</v>
      </c>
      <c r="P6836" s="12" t="str">
        <f t="shared" si="381"/>
        <v>14105272512</v>
      </c>
      <c r="Q6836" s="12" t="str">
        <f t="shared" si="382"/>
        <v>141052725120001</v>
      </c>
      <c r="R6836" s="20" t="s">
        <v>5058</v>
      </c>
      <c r="AI6836" s="12" t="s">
        <v>899</v>
      </c>
      <c r="AK6836" s="12" t="s">
        <v>861</v>
      </c>
      <c r="BN6836" s="12">
        <v>1</v>
      </c>
      <c r="BP6836" s="12" t="s">
        <v>3808</v>
      </c>
      <c r="BR6836" s="9" t="s">
        <v>100</v>
      </c>
      <c r="BS6836" s="9" t="s">
        <v>100</v>
      </c>
      <c r="BT6836" s="9" t="s">
        <v>100</v>
      </c>
      <c r="BU6836" s="9" t="s">
        <v>100</v>
      </c>
      <c r="BV6836" s="9" t="s">
        <v>5135</v>
      </c>
      <c r="BW6836" s="9" t="s">
        <v>5115</v>
      </c>
      <c r="BX6836" s="9" t="s">
        <v>100</v>
      </c>
      <c r="BY6836" s="9" t="s">
        <v>100</v>
      </c>
    </row>
    <row r="6837" spans="1:77" ht="45" x14ac:dyDescent="0.25">
      <c r="A6837" s="12">
        <v>1</v>
      </c>
      <c r="B6837" s="11" t="str">
        <f t="shared" si="380"/>
        <v>Общий расчет. Анализ даты. Анализ даты. Символические звезды. Звезда банкротства. Нет</v>
      </c>
      <c r="C6837" s="11" t="str">
        <f>IFERROR(VLOOKUP(I6837,lvl_1[],2,FALSE),"Нет")</f>
        <v>Общий расчет</v>
      </c>
      <c r="D6837" s="11" t="str">
        <f>IFERROR(VLOOKUP(Rule!J6837,lvl_2[],2,FALSE),"Нет")</f>
        <v>Анализ даты</v>
      </c>
      <c r="E6837" s="11" t="str">
        <f>IFERROR(VLOOKUP(Rule!K6837,lvl_3[],2,FALSE),"Нет")</f>
        <v>Анализ даты</v>
      </c>
      <c r="F6837" s="11" t="str">
        <f>IFERROR(INDEX(lvl_4[],MATCH(L6837,lvl_4[ID],0),MATCH(TEXT(K6837,"##0"),lvl_4[#Headers],0)),"Нет")</f>
        <v>Символические звезды</v>
      </c>
      <c r="G6837" s="11" t="str">
        <f>IFERROR(INDEX(lvl_5[],MATCH(M6837,lvl_5[ID],0),MATCH(_xlfn.CONCAT(TEXT(K6837,"##0"),"_",TEXT(L6837,"##0")),lvl_5[#Headers],0)),"Нет")</f>
        <v>Звезда банкротства</v>
      </c>
      <c r="H6837" s="11" t="str">
        <f>IFERROR(INDEX(lvl_6[],MATCH(N6837,lvl_6[ID],0),MATCH(_xlfn.CONCAT(K6837,"_",L6837,"_",M6837),lvl_6[#Headers],0)),"Нет")</f>
        <v>Нет</v>
      </c>
      <c r="I6837" s="12">
        <v>1</v>
      </c>
      <c r="J6837" s="12">
        <v>4</v>
      </c>
      <c r="K6837" s="12">
        <v>1</v>
      </c>
      <c r="L6837" s="12">
        <v>5</v>
      </c>
      <c r="M6837" s="12">
        <v>27</v>
      </c>
      <c r="N6837" s="12">
        <v>2513</v>
      </c>
      <c r="O6837" s="12">
        <f>COUNTIF($P$2:P6837,P6837)</f>
        <v>1</v>
      </c>
      <c r="P6837" s="12" t="str">
        <f t="shared" si="381"/>
        <v>14105272513</v>
      </c>
      <c r="Q6837" s="12" t="str">
        <f t="shared" si="382"/>
        <v>141052725130001</v>
      </c>
      <c r="R6837" s="20" t="s">
        <v>5059</v>
      </c>
      <c r="AI6837" s="12" t="s">
        <v>901</v>
      </c>
      <c r="AK6837" s="12" t="s">
        <v>862</v>
      </c>
      <c r="BN6837" s="12">
        <v>1</v>
      </c>
      <c r="BP6837" s="12" t="s">
        <v>3808</v>
      </c>
      <c r="BR6837" s="9" t="s">
        <v>100</v>
      </c>
      <c r="BS6837" s="9" t="s">
        <v>100</v>
      </c>
      <c r="BT6837" s="9" t="s">
        <v>100</v>
      </c>
      <c r="BU6837" s="9" t="s">
        <v>100</v>
      </c>
      <c r="BV6837" s="9" t="s">
        <v>5134</v>
      </c>
      <c r="BW6837" s="9" t="s">
        <v>5128</v>
      </c>
      <c r="BX6837" s="9" t="s">
        <v>100</v>
      </c>
      <c r="BY6837" s="9" t="s">
        <v>100</v>
      </c>
    </row>
    <row r="6838" spans="1:77" ht="45" x14ac:dyDescent="0.25">
      <c r="A6838" s="12">
        <v>1</v>
      </c>
      <c r="B6838" s="11" t="str">
        <f t="shared" si="380"/>
        <v>Общий расчет. Анализ даты. Анализ даты. Символические звезды. Звезда банкротства. Нет</v>
      </c>
      <c r="C6838" s="11" t="str">
        <f>IFERROR(VLOOKUP(I6838,lvl_1[],2,FALSE),"Нет")</f>
        <v>Общий расчет</v>
      </c>
      <c r="D6838" s="11" t="str">
        <f>IFERROR(VLOOKUP(Rule!J6838,lvl_2[],2,FALSE),"Нет")</f>
        <v>Анализ даты</v>
      </c>
      <c r="E6838" s="11" t="str">
        <f>IFERROR(VLOOKUP(Rule!K6838,lvl_3[],2,FALSE),"Нет")</f>
        <v>Анализ даты</v>
      </c>
      <c r="F6838" s="11" t="str">
        <f>IFERROR(INDEX(lvl_4[],MATCH(L6838,lvl_4[ID],0),MATCH(TEXT(K6838,"##0"),lvl_4[#Headers],0)),"Нет")</f>
        <v>Символические звезды</v>
      </c>
      <c r="G6838" s="11" t="str">
        <f>IFERROR(INDEX(lvl_5[],MATCH(M6838,lvl_5[ID],0),MATCH(_xlfn.CONCAT(TEXT(K6838,"##0"),"_",TEXT(L6838,"##0")),lvl_5[#Headers],0)),"Нет")</f>
        <v>Звезда банкротства</v>
      </c>
      <c r="H6838" s="11" t="str">
        <f>IFERROR(INDEX(lvl_6[],MATCH(N6838,lvl_6[ID],0),MATCH(_xlfn.CONCAT(K6838,"_",L6838,"_",M6838),lvl_6[#Headers],0)),"Нет")</f>
        <v>Нет</v>
      </c>
      <c r="I6838" s="12">
        <v>1</v>
      </c>
      <c r="J6838" s="12">
        <v>4</v>
      </c>
      <c r="K6838" s="12">
        <v>1</v>
      </c>
      <c r="L6838" s="12">
        <v>5</v>
      </c>
      <c r="M6838" s="12">
        <v>27</v>
      </c>
      <c r="N6838" s="12">
        <v>2514</v>
      </c>
      <c r="O6838" s="12">
        <f>COUNTIF($P$2:P6838,P6838)</f>
        <v>1</v>
      </c>
      <c r="P6838" s="12" t="str">
        <f t="shared" si="381"/>
        <v>14105272514</v>
      </c>
      <c r="Q6838" s="12" t="str">
        <f t="shared" si="382"/>
        <v>141052725140001</v>
      </c>
      <c r="R6838" s="20" t="s">
        <v>5060</v>
      </c>
      <c r="AI6838" s="12" t="s">
        <v>903</v>
      </c>
      <c r="AK6838" s="12" t="s">
        <v>865</v>
      </c>
      <c r="BN6838" s="12">
        <v>1</v>
      </c>
      <c r="BP6838" s="12" t="s">
        <v>3808</v>
      </c>
      <c r="BR6838" s="9" t="s">
        <v>100</v>
      </c>
      <c r="BS6838" s="9" t="s">
        <v>100</v>
      </c>
      <c r="BT6838" s="9" t="s">
        <v>100</v>
      </c>
      <c r="BU6838" s="9" t="s">
        <v>100</v>
      </c>
      <c r="BV6838" s="9" t="s">
        <v>5119</v>
      </c>
      <c r="BW6838" s="9" t="s">
        <v>5131</v>
      </c>
      <c r="BX6838" s="9" t="s">
        <v>100</v>
      </c>
      <c r="BY6838" s="9" t="s">
        <v>100</v>
      </c>
    </row>
    <row r="6839" spans="1:77" ht="45" x14ac:dyDescent="0.25">
      <c r="A6839" s="12">
        <v>1</v>
      </c>
      <c r="B6839" s="11" t="str">
        <f t="shared" si="380"/>
        <v>Общий расчет. Анализ даты. Анализ даты. Символические звезды. Звезда банкротства. Нет</v>
      </c>
      <c r="C6839" s="11" t="str">
        <f>IFERROR(VLOOKUP(I6839,lvl_1[],2,FALSE),"Нет")</f>
        <v>Общий расчет</v>
      </c>
      <c r="D6839" s="11" t="str">
        <f>IFERROR(VLOOKUP(Rule!J6839,lvl_2[],2,FALSE),"Нет")</f>
        <v>Анализ даты</v>
      </c>
      <c r="E6839" s="11" t="str">
        <f>IFERROR(VLOOKUP(Rule!K6839,lvl_3[],2,FALSE),"Нет")</f>
        <v>Анализ даты</v>
      </c>
      <c r="F6839" s="11" t="str">
        <f>IFERROR(INDEX(lvl_4[],MATCH(L6839,lvl_4[ID],0),MATCH(TEXT(K6839,"##0"),lvl_4[#Headers],0)),"Нет")</f>
        <v>Символические звезды</v>
      </c>
      <c r="G6839" s="11" t="str">
        <f>IFERROR(INDEX(lvl_5[],MATCH(M6839,lvl_5[ID],0),MATCH(_xlfn.CONCAT(TEXT(K6839,"##0"),"_",TEXT(L6839,"##0")),lvl_5[#Headers],0)),"Нет")</f>
        <v>Звезда банкротства</v>
      </c>
      <c r="H6839" s="11" t="str">
        <f>IFERROR(INDEX(lvl_6[],MATCH(N6839,lvl_6[ID],0),MATCH(_xlfn.CONCAT(K6839,"_",L6839,"_",M6839),lvl_6[#Headers],0)),"Нет")</f>
        <v>Нет</v>
      </c>
      <c r="I6839" s="12">
        <v>1</v>
      </c>
      <c r="J6839" s="12">
        <v>4</v>
      </c>
      <c r="K6839" s="12">
        <v>1</v>
      </c>
      <c r="L6839" s="12">
        <v>5</v>
      </c>
      <c r="M6839" s="12">
        <v>27</v>
      </c>
      <c r="N6839" s="12">
        <v>2515</v>
      </c>
      <c r="O6839" s="12">
        <f>COUNTIF($P$2:P6839,P6839)</f>
        <v>1</v>
      </c>
      <c r="P6839" s="12" t="str">
        <f t="shared" si="381"/>
        <v>14105272515</v>
      </c>
      <c r="Q6839" s="12" t="str">
        <f t="shared" si="382"/>
        <v>141052725150001</v>
      </c>
      <c r="R6839" s="20" t="s">
        <v>5061</v>
      </c>
      <c r="AI6839" s="12" t="s">
        <v>905</v>
      </c>
      <c r="AK6839" s="12" t="s">
        <v>868</v>
      </c>
      <c r="BN6839" s="12">
        <v>1</v>
      </c>
      <c r="BP6839" s="12" t="s">
        <v>3808</v>
      </c>
      <c r="BR6839" s="9" t="s">
        <v>100</v>
      </c>
      <c r="BS6839" s="9" t="s">
        <v>100</v>
      </c>
      <c r="BT6839" s="9" t="s">
        <v>100</v>
      </c>
      <c r="BU6839" s="9" t="s">
        <v>100</v>
      </c>
      <c r="BV6839" s="9" t="s">
        <v>5121</v>
      </c>
      <c r="BW6839" s="9" t="s">
        <v>5133</v>
      </c>
      <c r="BX6839" s="9" t="s">
        <v>100</v>
      </c>
      <c r="BY6839" s="9" t="s">
        <v>100</v>
      </c>
    </row>
    <row r="6840" spans="1:77" ht="45" x14ac:dyDescent="0.25">
      <c r="A6840" s="12">
        <v>1</v>
      </c>
      <c r="B6840" s="11" t="str">
        <f t="shared" si="380"/>
        <v>Общий расчет. Анализ даты. Анализ даты. Символические звезды. Звезда банкротства. Нет</v>
      </c>
      <c r="C6840" s="11" t="str">
        <f>IFERROR(VLOOKUP(I6840,lvl_1[],2,FALSE),"Нет")</f>
        <v>Общий расчет</v>
      </c>
      <c r="D6840" s="11" t="str">
        <f>IFERROR(VLOOKUP(Rule!J6840,lvl_2[],2,FALSE),"Нет")</f>
        <v>Анализ даты</v>
      </c>
      <c r="E6840" s="11" t="str">
        <f>IFERROR(VLOOKUP(Rule!K6840,lvl_3[],2,FALSE),"Нет")</f>
        <v>Анализ даты</v>
      </c>
      <c r="F6840" s="11" t="str">
        <f>IFERROR(INDEX(lvl_4[],MATCH(L6840,lvl_4[ID],0),MATCH(TEXT(K6840,"##0"),lvl_4[#Headers],0)),"Нет")</f>
        <v>Символические звезды</v>
      </c>
      <c r="G6840" s="11" t="str">
        <f>IFERROR(INDEX(lvl_5[],MATCH(M6840,lvl_5[ID],0),MATCH(_xlfn.CONCAT(TEXT(K6840,"##0"),"_",TEXT(L6840,"##0")),lvl_5[#Headers],0)),"Нет")</f>
        <v>Звезда банкротства</v>
      </c>
      <c r="H6840" s="11" t="str">
        <f>IFERROR(INDEX(lvl_6[],MATCH(N6840,lvl_6[ID],0),MATCH(_xlfn.CONCAT(K6840,"_",L6840,"_",M6840),lvl_6[#Headers],0)),"Нет")</f>
        <v>Нет</v>
      </c>
      <c r="I6840" s="12">
        <v>1</v>
      </c>
      <c r="J6840" s="12">
        <v>4</v>
      </c>
      <c r="K6840" s="12">
        <v>1</v>
      </c>
      <c r="L6840" s="12">
        <v>5</v>
      </c>
      <c r="M6840" s="12">
        <v>27</v>
      </c>
      <c r="N6840" s="12">
        <v>2516</v>
      </c>
      <c r="O6840" s="12">
        <f>COUNTIF($P$2:P6840,P6840)</f>
        <v>1</v>
      </c>
      <c r="P6840" s="12" t="str">
        <f t="shared" si="381"/>
        <v>14105272516</v>
      </c>
      <c r="Q6840" s="12" t="str">
        <f t="shared" si="382"/>
        <v>141052725160001</v>
      </c>
      <c r="R6840" s="20" t="s">
        <v>5062</v>
      </c>
      <c r="AI6840" s="12" t="s">
        <v>907</v>
      </c>
      <c r="AK6840" s="12" t="s">
        <v>861</v>
      </c>
      <c r="BN6840" s="12">
        <v>1</v>
      </c>
      <c r="BP6840" s="12" t="s">
        <v>3808</v>
      </c>
      <c r="BR6840" s="9" t="s">
        <v>100</v>
      </c>
      <c r="BS6840" s="9" t="s">
        <v>100</v>
      </c>
      <c r="BT6840" s="9" t="s">
        <v>100</v>
      </c>
      <c r="BU6840" s="9" t="s">
        <v>100</v>
      </c>
      <c r="BV6840" s="9" t="s">
        <v>5123</v>
      </c>
      <c r="BW6840" s="9" t="s">
        <v>5115</v>
      </c>
      <c r="BX6840" s="9" t="s">
        <v>100</v>
      </c>
      <c r="BY6840" s="9" t="s">
        <v>100</v>
      </c>
    </row>
    <row r="6841" spans="1:77" ht="45" x14ac:dyDescent="0.25">
      <c r="A6841" s="12">
        <v>1</v>
      </c>
      <c r="B6841" s="11" t="str">
        <f t="shared" si="380"/>
        <v>Общий расчет. Анализ даты. Анализ даты. Символические звезды. Звезда банкротства. Нет</v>
      </c>
      <c r="C6841" s="11" t="str">
        <f>IFERROR(VLOOKUP(I6841,lvl_1[],2,FALSE),"Нет")</f>
        <v>Общий расчет</v>
      </c>
      <c r="D6841" s="11" t="str">
        <f>IFERROR(VLOOKUP(Rule!J6841,lvl_2[],2,FALSE),"Нет")</f>
        <v>Анализ даты</v>
      </c>
      <c r="E6841" s="11" t="str">
        <f>IFERROR(VLOOKUP(Rule!K6841,lvl_3[],2,FALSE),"Нет")</f>
        <v>Анализ даты</v>
      </c>
      <c r="F6841" s="11" t="str">
        <f>IFERROR(INDEX(lvl_4[],MATCH(L6841,lvl_4[ID],0),MATCH(TEXT(K6841,"##0"),lvl_4[#Headers],0)),"Нет")</f>
        <v>Символические звезды</v>
      </c>
      <c r="G6841" s="11" t="str">
        <f>IFERROR(INDEX(lvl_5[],MATCH(M6841,lvl_5[ID],0),MATCH(_xlfn.CONCAT(TEXT(K6841,"##0"),"_",TEXT(L6841,"##0")),lvl_5[#Headers],0)),"Нет")</f>
        <v>Звезда банкротства</v>
      </c>
      <c r="H6841" s="11" t="str">
        <f>IFERROR(INDEX(lvl_6[],MATCH(N6841,lvl_6[ID],0),MATCH(_xlfn.CONCAT(K6841,"_",L6841,"_",M6841),lvl_6[#Headers],0)),"Нет")</f>
        <v>Нет</v>
      </c>
      <c r="I6841" s="12">
        <v>1</v>
      </c>
      <c r="J6841" s="12">
        <v>4</v>
      </c>
      <c r="K6841" s="12">
        <v>1</v>
      </c>
      <c r="L6841" s="12">
        <v>5</v>
      </c>
      <c r="M6841" s="12">
        <v>27</v>
      </c>
      <c r="N6841" s="12">
        <v>2517</v>
      </c>
      <c r="O6841" s="12">
        <f>COUNTIF($P$2:P6841,P6841)</f>
        <v>1</v>
      </c>
      <c r="P6841" s="12" t="str">
        <f t="shared" si="381"/>
        <v>14105272517</v>
      </c>
      <c r="Q6841" s="12" t="str">
        <f t="shared" si="382"/>
        <v>141052725170001</v>
      </c>
      <c r="R6841" s="20" t="s">
        <v>5063</v>
      </c>
      <c r="AI6841" s="12" t="s">
        <v>908</v>
      </c>
      <c r="AK6841" s="12" t="s">
        <v>867</v>
      </c>
      <c r="BN6841" s="12">
        <v>1</v>
      </c>
      <c r="BP6841" s="12" t="s">
        <v>3808</v>
      </c>
      <c r="BR6841" s="9" t="s">
        <v>100</v>
      </c>
      <c r="BS6841" s="9" t="s">
        <v>100</v>
      </c>
      <c r="BT6841" s="9" t="s">
        <v>100</v>
      </c>
      <c r="BU6841" s="9" t="s">
        <v>100</v>
      </c>
      <c r="BV6841" s="9" t="s">
        <v>5136</v>
      </c>
      <c r="BW6841" s="9" t="s">
        <v>5116</v>
      </c>
      <c r="BX6841" s="9" t="s">
        <v>100</v>
      </c>
      <c r="BY6841" s="9" t="s">
        <v>100</v>
      </c>
    </row>
    <row r="6842" spans="1:77" ht="45" x14ac:dyDescent="0.25">
      <c r="A6842" s="12">
        <v>1</v>
      </c>
      <c r="B6842" s="11" t="str">
        <f t="shared" si="380"/>
        <v>Общий расчет. Анализ даты. Анализ даты. Символические звезды. Звезда банкротства. Нет</v>
      </c>
      <c r="C6842" s="11" t="str">
        <f>IFERROR(VLOOKUP(I6842,lvl_1[],2,FALSE),"Нет")</f>
        <v>Общий расчет</v>
      </c>
      <c r="D6842" s="11" t="str">
        <f>IFERROR(VLOOKUP(Rule!J6842,lvl_2[],2,FALSE),"Нет")</f>
        <v>Анализ даты</v>
      </c>
      <c r="E6842" s="11" t="str">
        <f>IFERROR(VLOOKUP(Rule!K6842,lvl_3[],2,FALSE),"Нет")</f>
        <v>Анализ даты</v>
      </c>
      <c r="F6842" s="11" t="str">
        <f>IFERROR(INDEX(lvl_4[],MATCH(L6842,lvl_4[ID],0),MATCH(TEXT(K6842,"##0"),lvl_4[#Headers],0)),"Нет")</f>
        <v>Символические звезды</v>
      </c>
      <c r="G6842" s="11" t="str">
        <f>IFERROR(INDEX(lvl_5[],MATCH(M6842,lvl_5[ID],0),MATCH(_xlfn.CONCAT(TEXT(K6842,"##0"),"_",TEXT(L6842,"##0")),lvl_5[#Headers],0)),"Нет")</f>
        <v>Звезда банкротства</v>
      </c>
      <c r="H6842" s="11" t="str">
        <f>IFERROR(INDEX(lvl_6[],MATCH(N6842,lvl_6[ID],0),MATCH(_xlfn.CONCAT(K6842,"_",L6842,"_",M6842),lvl_6[#Headers],0)),"Нет")</f>
        <v>Нет</v>
      </c>
      <c r="I6842" s="12">
        <v>1</v>
      </c>
      <c r="J6842" s="12">
        <v>4</v>
      </c>
      <c r="K6842" s="12">
        <v>1</v>
      </c>
      <c r="L6842" s="12">
        <v>5</v>
      </c>
      <c r="M6842" s="12">
        <v>27</v>
      </c>
      <c r="N6842" s="12">
        <v>2518</v>
      </c>
      <c r="O6842" s="12">
        <f>COUNTIF($P$2:P6842,P6842)</f>
        <v>1</v>
      </c>
      <c r="P6842" s="12" t="str">
        <f t="shared" si="381"/>
        <v>14105272518</v>
      </c>
      <c r="Q6842" s="12" t="str">
        <f t="shared" si="382"/>
        <v>141052725180001</v>
      </c>
      <c r="R6842" s="20" t="s">
        <v>5064</v>
      </c>
      <c r="AI6842" s="12" t="s">
        <v>910</v>
      </c>
      <c r="AK6842" s="12" t="s">
        <v>862</v>
      </c>
      <c r="BN6842" s="12">
        <v>1</v>
      </c>
      <c r="BP6842" s="12" t="s">
        <v>3808</v>
      </c>
      <c r="BR6842" s="9" t="s">
        <v>100</v>
      </c>
      <c r="BS6842" s="9" t="s">
        <v>100</v>
      </c>
      <c r="BT6842" s="9" t="s">
        <v>100</v>
      </c>
      <c r="BU6842" s="9" t="s">
        <v>100</v>
      </c>
      <c r="BV6842" s="9" t="s">
        <v>5114</v>
      </c>
      <c r="BW6842" s="9" t="s">
        <v>5128</v>
      </c>
      <c r="BX6842" s="9" t="s">
        <v>100</v>
      </c>
      <c r="BY6842" s="9" t="s">
        <v>100</v>
      </c>
    </row>
    <row r="6843" spans="1:77" ht="45" x14ac:dyDescent="0.25">
      <c r="A6843" s="12">
        <v>1</v>
      </c>
      <c r="B6843" s="11" t="str">
        <f t="shared" si="380"/>
        <v>Общий расчет. Анализ даты. Анализ даты. Символические звезды. Звезда банкротства. Нет</v>
      </c>
      <c r="C6843" s="11" t="str">
        <f>IFERROR(VLOOKUP(I6843,lvl_1[],2,FALSE),"Нет")</f>
        <v>Общий расчет</v>
      </c>
      <c r="D6843" s="11" t="str">
        <f>IFERROR(VLOOKUP(Rule!J6843,lvl_2[],2,FALSE),"Нет")</f>
        <v>Анализ даты</v>
      </c>
      <c r="E6843" s="11" t="str">
        <f>IFERROR(VLOOKUP(Rule!K6843,lvl_3[],2,FALSE),"Нет")</f>
        <v>Анализ даты</v>
      </c>
      <c r="F6843" s="11" t="str">
        <f>IFERROR(INDEX(lvl_4[],MATCH(L6843,lvl_4[ID],0),MATCH(TEXT(K6843,"##0"),lvl_4[#Headers],0)),"Нет")</f>
        <v>Символические звезды</v>
      </c>
      <c r="G6843" s="11" t="str">
        <f>IFERROR(INDEX(lvl_5[],MATCH(M6843,lvl_5[ID],0),MATCH(_xlfn.CONCAT(TEXT(K6843,"##0"),"_",TEXT(L6843,"##0")),lvl_5[#Headers],0)),"Нет")</f>
        <v>Звезда банкротства</v>
      </c>
      <c r="H6843" s="11" t="str">
        <f>IFERROR(INDEX(lvl_6[],MATCH(N6843,lvl_6[ID],0),MATCH(_xlfn.CONCAT(K6843,"_",L6843,"_",M6843),lvl_6[#Headers],0)),"Нет")</f>
        <v>Нет</v>
      </c>
      <c r="I6843" s="12">
        <v>1</v>
      </c>
      <c r="J6843" s="12">
        <v>4</v>
      </c>
      <c r="K6843" s="12">
        <v>1</v>
      </c>
      <c r="L6843" s="12">
        <v>5</v>
      </c>
      <c r="M6843" s="12">
        <v>27</v>
      </c>
      <c r="N6843" s="12">
        <v>2519</v>
      </c>
      <c r="O6843" s="12">
        <f>COUNTIF($P$2:P6843,P6843)</f>
        <v>1</v>
      </c>
      <c r="P6843" s="12" t="str">
        <f t="shared" si="381"/>
        <v>14105272519</v>
      </c>
      <c r="Q6843" s="12" t="str">
        <f t="shared" si="382"/>
        <v>141052725190001</v>
      </c>
      <c r="R6843" s="20" t="s">
        <v>5065</v>
      </c>
      <c r="AI6843" s="12" t="s">
        <v>912</v>
      </c>
      <c r="AK6843" s="12" t="s">
        <v>870</v>
      </c>
      <c r="BN6843" s="12">
        <v>1</v>
      </c>
      <c r="BP6843" s="12" t="s">
        <v>3808</v>
      </c>
      <c r="BR6843" s="9" t="s">
        <v>100</v>
      </c>
      <c r="BS6843" s="9" t="s">
        <v>100</v>
      </c>
      <c r="BT6843" s="9" t="s">
        <v>100</v>
      </c>
      <c r="BU6843" s="9" t="s">
        <v>100</v>
      </c>
      <c r="BV6843" s="9" t="s">
        <v>5125</v>
      </c>
      <c r="BW6843" s="9" t="s">
        <v>5122</v>
      </c>
      <c r="BX6843" s="9" t="s">
        <v>100</v>
      </c>
      <c r="BY6843" s="9" t="s">
        <v>100</v>
      </c>
    </row>
    <row r="6844" spans="1:77" ht="45" x14ac:dyDescent="0.25">
      <c r="A6844" s="12">
        <v>1</v>
      </c>
      <c r="B6844" s="11" t="str">
        <f t="shared" si="380"/>
        <v>Общий расчет. Анализ даты. Анализ даты. Символические звезды. Звезда банкротства. Нет</v>
      </c>
      <c r="C6844" s="11" t="str">
        <f>IFERROR(VLOOKUP(I6844,lvl_1[],2,FALSE),"Нет")</f>
        <v>Общий расчет</v>
      </c>
      <c r="D6844" s="11" t="str">
        <f>IFERROR(VLOOKUP(Rule!J6844,lvl_2[],2,FALSE),"Нет")</f>
        <v>Анализ даты</v>
      </c>
      <c r="E6844" s="11" t="str">
        <f>IFERROR(VLOOKUP(Rule!K6844,lvl_3[],2,FALSE),"Нет")</f>
        <v>Анализ даты</v>
      </c>
      <c r="F6844" s="11" t="str">
        <f>IFERROR(INDEX(lvl_4[],MATCH(L6844,lvl_4[ID],0),MATCH(TEXT(K6844,"##0"),lvl_4[#Headers],0)),"Нет")</f>
        <v>Символические звезды</v>
      </c>
      <c r="G6844" s="11" t="str">
        <f>IFERROR(INDEX(lvl_5[],MATCH(M6844,lvl_5[ID],0),MATCH(_xlfn.CONCAT(TEXT(K6844,"##0"),"_",TEXT(L6844,"##0")),lvl_5[#Headers],0)),"Нет")</f>
        <v>Звезда банкротства</v>
      </c>
      <c r="H6844" s="11" t="str">
        <f>IFERROR(INDEX(lvl_6[],MATCH(N6844,lvl_6[ID],0),MATCH(_xlfn.CONCAT(K6844,"_",L6844,"_",M6844),lvl_6[#Headers],0)),"Нет")</f>
        <v>Нет</v>
      </c>
      <c r="I6844" s="12">
        <v>1</v>
      </c>
      <c r="J6844" s="12">
        <v>4</v>
      </c>
      <c r="K6844" s="12">
        <v>1</v>
      </c>
      <c r="L6844" s="12">
        <v>5</v>
      </c>
      <c r="M6844" s="12">
        <v>27</v>
      </c>
      <c r="N6844" s="12">
        <v>2520</v>
      </c>
      <c r="O6844" s="12">
        <f>COUNTIF($P$2:P6844,P6844)</f>
        <v>1</v>
      </c>
      <c r="P6844" s="12" t="str">
        <f t="shared" si="381"/>
        <v>14105272520</v>
      </c>
      <c r="Q6844" s="12" t="str">
        <f t="shared" si="382"/>
        <v>141052725200001</v>
      </c>
      <c r="R6844" s="20" t="s">
        <v>5066</v>
      </c>
      <c r="AI6844" s="12" t="s">
        <v>914</v>
      </c>
      <c r="AK6844" s="12" t="s">
        <v>865</v>
      </c>
      <c r="BN6844" s="12">
        <v>1</v>
      </c>
      <c r="BP6844" s="12" t="s">
        <v>3808</v>
      </c>
      <c r="BR6844" s="9" t="s">
        <v>100</v>
      </c>
      <c r="BS6844" s="9" t="s">
        <v>100</v>
      </c>
      <c r="BT6844" s="9" t="s">
        <v>100</v>
      </c>
      <c r="BU6844" s="9" t="s">
        <v>100</v>
      </c>
      <c r="BV6844" s="9" t="s">
        <v>5117</v>
      </c>
      <c r="BW6844" s="9" t="s">
        <v>5131</v>
      </c>
      <c r="BX6844" s="9" t="s">
        <v>100</v>
      </c>
      <c r="BY6844" s="9" t="s">
        <v>100</v>
      </c>
    </row>
    <row r="6845" spans="1:77" ht="45" x14ac:dyDescent="0.25">
      <c r="A6845" s="12">
        <v>1</v>
      </c>
      <c r="B6845" s="11" t="str">
        <f t="shared" si="380"/>
        <v>Общий расчет. Анализ даты. Анализ даты. Символические звезды. Звезда банкротства. Нет</v>
      </c>
      <c r="C6845" s="11" t="str">
        <f>IFERROR(VLOOKUP(I6845,lvl_1[],2,FALSE),"Нет")</f>
        <v>Общий расчет</v>
      </c>
      <c r="D6845" s="11" t="str">
        <f>IFERROR(VLOOKUP(Rule!J6845,lvl_2[],2,FALSE),"Нет")</f>
        <v>Анализ даты</v>
      </c>
      <c r="E6845" s="11" t="str">
        <f>IFERROR(VLOOKUP(Rule!K6845,lvl_3[],2,FALSE),"Нет")</f>
        <v>Анализ даты</v>
      </c>
      <c r="F6845" s="11" t="str">
        <f>IFERROR(INDEX(lvl_4[],MATCH(L6845,lvl_4[ID],0),MATCH(TEXT(K6845,"##0"),lvl_4[#Headers],0)),"Нет")</f>
        <v>Символические звезды</v>
      </c>
      <c r="G6845" s="11" t="str">
        <f>IFERROR(INDEX(lvl_5[],MATCH(M6845,lvl_5[ID],0),MATCH(_xlfn.CONCAT(TEXT(K6845,"##0"),"_",TEXT(L6845,"##0")),lvl_5[#Headers],0)),"Нет")</f>
        <v>Звезда банкротства</v>
      </c>
      <c r="H6845" s="11" t="str">
        <f>IFERROR(INDEX(lvl_6[],MATCH(N6845,lvl_6[ID],0),MATCH(_xlfn.CONCAT(K6845,"_",L6845,"_",M6845),lvl_6[#Headers],0)),"Нет")</f>
        <v>Нет</v>
      </c>
      <c r="I6845" s="12">
        <v>1</v>
      </c>
      <c r="J6845" s="12">
        <v>4</v>
      </c>
      <c r="K6845" s="12">
        <v>1</v>
      </c>
      <c r="L6845" s="12">
        <v>5</v>
      </c>
      <c r="M6845" s="12">
        <v>27</v>
      </c>
      <c r="N6845" s="12">
        <v>2521</v>
      </c>
      <c r="O6845" s="12">
        <f>COUNTIF($P$2:P6845,P6845)</f>
        <v>1</v>
      </c>
      <c r="P6845" s="12" t="str">
        <f t="shared" si="381"/>
        <v>14105272521</v>
      </c>
      <c r="Q6845" s="12" t="str">
        <f t="shared" si="382"/>
        <v>141052725210001</v>
      </c>
      <c r="R6845" s="20" t="s">
        <v>5067</v>
      </c>
      <c r="AI6845" s="12" t="s">
        <v>916</v>
      </c>
      <c r="AK6845" s="12" t="s">
        <v>868</v>
      </c>
      <c r="BN6845" s="12">
        <v>1</v>
      </c>
      <c r="BP6845" s="12" t="s">
        <v>3808</v>
      </c>
      <c r="BR6845" s="9" t="s">
        <v>100</v>
      </c>
      <c r="BS6845" s="9" t="s">
        <v>100</v>
      </c>
      <c r="BT6845" s="9" t="s">
        <v>100</v>
      </c>
      <c r="BU6845" s="9" t="s">
        <v>100</v>
      </c>
      <c r="BV6845" s="9" t="s">
        <v>5127</v>
      </c>
      <c r="BW6845" s="9" t="s">
        <v>5133</v>
      </c>
      <c r="BX6845" s="9" t="s">
        <v>100</v>
      </c>
      <c r="BY6845" s="9" t="s">
        <v>100</v>
      </c>
    </row>
    <row r="6846" spans="1:77" ht="30" x14ac:dyDescent="0.25">
      <c r="A6846" s="12" t="s">
        <v>100</v>
      </c>
      <c r="B6846" s="11" t="str">
        <f t="shared" si="380"/>
        <v>Общий расчет. Анализ даты. Анализ даты. Символические звезды. 0. Нет</v>
      </c>
      <c r="C6846" s="11" t="str">
        <f>IFERROR(VLOOKUP(I6846,lvl_1[],2,FALSE),"Нет")</f>
        <v>Общий расчет</v>
      </c>
      <c r="D6846" s="11" t="str">
        <f>IFERROR(VLOOKUP(Rule!J6846,lvl_2[],2,FALSE),"Нет")</f>
        <v>Анализ даты</v>
      </c>
      <c r="E6846" s="11" t="str">
        <f>IFERROR(VLOOKUP(Rule!K6846,lvl_3[],2,FALSE),"Нет")</f>
        <v>Анализ даты</v>
      </c>
      <c r="F6846" s="11" t="str">
        <f>IFERROR(INDEX(lvl_4[],MATCH(L6846,lvl_4[ID],0),MATCH(TEXT(K6846,"##0"),lvl_4[#Headers],0)),"Нет")</f>
        <v>Символические звезды</v>
      </c>
      <c r="G6846" s="11">
        <f>IFERROR(INDEX(lvl_5[],MATCH(M6846,lvl_5[ID],0),MATCH(_xlfn.CONCAT(TEXT(K6846,"##0"),"_",TEXT(L6846,"##0")),lvl_5[#Headers],0)),"Нет")</f>
        <v>0</v>
      </c>
      <c r="H6846" s="11" t="str">
        <f>IFERROR(INDEX(lvl_6[],MATCH(N6846,lvl_6[ID],0),MATCH(_xlfn.CONCAT(K6846,"_",L6846,"_",M6846),lvl_6[#Headers],0)),"Нет")</f>
        <v>Нет</v>
      </c>
      <c r="I6846" s="12">
        <v>1</v>
      </c>
      <c r="J6846" s="12">
        <v>4</v>
      </c>
      <c r="K6846" s="12">
        <v>1</v>
      </c>
      <c r="L6846" s="12">
        <v>5</v>
      </c>
      <c r="N6846" s="12">
        <v>2522</v>
      </c>
      <c r="O6846" s="12">
        <f>COUNTIF($P$2:P6846,P6846)</f>
        <v>1</v>
      </c>
      <c r="P6846" s="12" t="str">
        <f t="shared" si="381"/>
        <v>141052522</v>
      </c>
      <c r="Q6846" s="12" t="str">
        <f t="shared" si="382"/>
        <v>1410525220001</v>
      </c>
      <c r="R6846" s="20" t="s">
        <v>4879</v>
      </c>
      <c r="AI6846" s="12" t="s">
        <v>100</v>
      </c>
      <c r="AK6846" s="12" t="s">
        <v>100</v>
      </c>
      <c r="BN6846" s="12" t="s">
        <v>100</v>
      </c>
      <c r="BP6846" s="12" t="s">
        <v>3808</v>
      </c>
      <c r="BR6846" s="9" t="s">
        <v>100</v>
      </c>
      <c r="BS6846" s="9" t="s">
        <v>100</v>
      </c>
      <c r="BT6846" s="9" t="s">
        <v>100</v>
      </c>
      <c r="BU6846" s="9" t="s">
        <v>100</v>
      </c>
      <c r="BV6846" s="9" t="s">
        <v>100</v>
      </c>
      <c r="BW6846" s="9" t="s">
        <v>100</v>
      </c>
      <c r="BX6846" s="9" t="s">
        <v>100</v>
      </c>
      <c r="BY6846" s="9" t="s">
        <v>100</v>
      </c>
    </row>
    <row r="6847" spans="1:77" ht="30" x14ac:dyDescent="0.25">
      <c r="A6847" s="12" t="s">
        <v>100</v>
      </c>
      <c r="B6847" s="11" t="str">
        <f t="shared" si="380"/>
        <v>Общий расчет. Анализ даты. Анализ даты. Символические звезды. 0. Нет</v>
      </c>
      <c r="C6847" s="11" t="str">
        <f>IFERROR(VLOOKUP(I6847,lvl_1[],2,FALSE),"Нет")</f>
        <v>Общий расчет</v>
      </c>
      <c r="D6847" s="11" t="str">
        <f>IFERROR(VLOOKUP(Rule!J6847,lvl_2[],2,FALSE),"Нет")</f>
        <v>Анализ даты</v>
      </c>
      <c r="E6847" s="11" t="str">
        <f>IFERROR(VLOOKUP(Rule!K6847,lvl_3[],2,FALSE),"Нет")</f>
        <v>Анализ даты</v>
      </c>
      <c r="F6847" s="11" t="str">
        <f>IFERROR(INDEX(lvl_4[],MATCH(L6847,lvl_4[ID],0),MATCH(TEXT(K6847,"##0"),lvl_4[#Headers],0)),"Нет")</f>
        <v>Символические звезды</v>
      </c>
      <c r="G6847" s="11">
        <f>IFERROR(INDEX(lvl_5[],MATCH(M6847,lvl_5[ID],0),MATCH(_xlfn.CONCAT(TEXT(K6847,"##0"),"_",TEXT(L6847,"##0")),lvl_5[#Headers],0)),"Нет")</f>
        <v>0</v>
      </c>
      <c r="H6847" s="11" t="str">
        <f>IFERROR(INDEX(lvl_6[],MATCH(N6847,lvl_6[ID],0),MATCH(_xlfn.CONCAT(K6847,"_",L6847,"_",M6847),lvl_6[#Headers],0)),"Нет")</f>
        <v>Нет</v>
      </c>
      <c r="I6847" s="12">
        <v>1</v>
      </c>
      <c r="J6847" s="12">
        <v>4</v>
      </c>
      <c r="K6847" s="12">
        <v>1</v>
      </c>
      <c r="L6847" s="12">
        <v>5</v>
      </c>
      <c r="N6847" s="12">
        <v>2523</v>
      </c>
      <c r="O6847" s="12">
        <f>COUNTIF($P$2:P6847,P6847)</f>
        <v>1</v>
      </c>
      <c r="P6847" s="12" t="str">
        <f t="shared" si="381"/>
        <v>141052523</v>
      </c>
      <c r="Q6847" s="12" t="str">
        <f t="shared" si="382"/>
        <v>1410525230001</v>
      </c>
      <c r="R6847" s="20" t="s">
        <v>4879</v>
      </c>
      <c r="AI6847" s="12" t="s">
        <v>100</v>
      </c>
      <c r="AK6847" s="12" t="s">
        <v>100</v>
      </c>
      <c r="BN6847" s="12" t="s">
        <v>100</v>
      </c>
      <c r="BP6847" s="12" t="s">
        <v>3808</v>
      </c>
      <c r="BR6847" s="9" t="s">
        <v>100</v>
      </c>
      <c r="BS6847" s="9" t="s">
        <v>100</v>
      </c>
      <c r="BT6847" s="9" t="s">
        <v>100</v>
      </c>
      <c r="BU6847" s="9" t="s">
        <v>100</v>
      </c>
      <c r="BV6847" s="9" t="s">
        <v>100</v>
      </c>
      <c r="BW6847" s="9" t="s">
        <v>100</v>
      </c>
      <c r="BX6847" s="9" t="s">
        <v>100</v>
      </c>
      <c r="BY6847" s="9" t="s">
        <v>100</v>
      </c>
    </row>
    <row r="6848" spans="1:77" ht="30" x14ac:dyDescent="0.25">
      <c r="A6848" s="12" t="s">
        <v>100</v>
      </c>
      <c r="B6848" s="11" t="str">
        <f t="shared" si="380"/>
        <v>Общий расчет. Анализ даты. Анализ даты. Символические звезды. 0. Нет</v>
      </c>
      <c r="C6848" s="11" t="str">
        <f>IFERROR(VLOOKUP(I6848,lvl_1[],2,FALSE),"Нет")</f>
        <v>Общий расчет</v>
      </c>
      <c r="D6848" s="11" t="str">
        <f>IFERROR(VLOOKUP(Rule!J6848,lvl_2[],2,FALSE),"Нет")</f>
        <v>Анализ даты</v>
      </c>
      <c r="E6848" s="11" t="str">
        <f>IFERROR(VLOOKUP(Rule!K6848,lvl_3[],2,FALSE),"Нет")</f>
        <v>Анализ даты</v>
      </c>
      <c r="F6848" s="11" t="str">
        <f>IFERROR(INDEX(lvl_4[],MATCH(L6848,lvl_4[ID],0),MATCH(TEXT(K6848,"##0"),lvl_4[#Headers],0)),"Нет")</f>
        <v>Символические звезды</v>
      </c>
      <c r="G6848" s="11">
        <f>IFERROR(INDEX(lvl_5[],MATCH(M6848,lvl_5[ID],0),MATCH(_xlfn.CONCAT(TEXT(K6848,"##0"),"_",TEXT(L6848,"##0")),lvl_5[#Headers],0)),"Нет")</f>
        <v>0</v>
      </c>
      <c r="H6848" s="11" t="str">
        <f>IFERROR(INDEX(lvl_6[],MATCH(N6848,lvl_6[ID],0),MATCH(_xlfn.CONCAT(K6848,"_",L6848,"_",M6848),lvl_6[#Headers],0)),"Нет")</f>
        <v>Нет</v>
      </c>
      <c r="I6848" s="12">
        <v>1</v>
      </c>
      <c r="J6848" s="12">
        <v>4</v>
      </c>
      <c r="K6848" s="12">
        <v>1</v>
      </c>
      <c r="L6848" s="12">
        <v>5</v>
      </c>
      <c r="N6848" s="12">
        <v>2524</v>
      </c>
      <c r="O6848" s="12">
        <f>COUNTIF($P$2:P6848,P6848)</f>
        <v>1</v>
      </c>
      <c r="P6848" s="12" t="str">
        <f t="shared" si="381"/>
        <v>141052524</v>
      </c>
      <c r="Q6848" s="12" t="str">
        <f t="shared" si="382"/>
        <v>1410525240001</v>
      </c>
      <c r="R6848" s="20" t="s">
        <v>4879</v>
      </c>
      <c r="AI6848" s="12" t="s">
        <v>100</v>
      </c>
      <c r="AK6848" s="12" t="s">
        <v>100</v>
      </c>
      <c r="BN6848" s="12" t="s">
        <v>100</v>
      </c>
      <c r="BP6848" s="12" t="s">
        <v>3808</v>
      </c>
      <c r="BR6848" s="9" t="s">
        <v>100</v>
      </c>
      <c r="BS6848" s="9" t="s">
        <v>100</v>
      </c>
      <c r="BT6848" s="9" t="s">
        <v>100</v>
      </c>
      <c r="BU6848" s="9" t="s">
        <v>100</v>
      </c>
      <c r="BV6848" s="9" t="s">
        <v>100</v>
      </c>
      <c r="BW6848" s="9" t="s">
        <v>100</v>
      </c>
      <c r="BX6848" s="9" t="s">
        <v>100</v>
      </c>
      <c r="BY6848" s="9" t="s">
        <v>100</v>
      </c>
    </row>
    <row r="6849" spans="1:77" ht="30" x14ac:dyDescent="0.25">
      <c r="A6849" s="12" t="s">
        <v>100</v>
      </c>
      <c r="B6849" s="11" t="str">
        <f t="shared" si="380"/>
        <v>Общий расчет. Анализ даты. Анализ даты. Символические звезды. 0. Нет</v>
      </c>
      <c r="C6849" s="11" t="str">
        <f>IFERROR(VLOOKUP(I6849,lvl_1[],2,FALSE),"Нет")</f>
        <v>Общий расчет</v>
      </c>
      <c r="D6849" s="11" t="str">
        <f>IFERROR(VLOOKUP(Rule!J6849,lvl_2[],2,FALSE),"Нет")</f>
        <v>Анализ даты</v>
      </c>
      <c r="E6849" s="11" t="str">
        <f>IFERROR(VLOOKUP(Rule!K6849,lvl_3[],2,FALSE),"Нет")</f>
        <v>Анализ даты</v>
      </c>
      <c r="F6849" s="11" t="str">
        <f>IFERROR(INDEX(lvl_4[],MATCH(L6849,lvl_4[ID],0),MATCH(TEXT(K6849,"##0"),lvl_4[#Headers],0)),"Нет")</f>
        <v>Символические звезды</v>
      </c>
      <c r="G6849" s="11">
        <f>IFERROR(INDEX(lvl_5[],MATCH(M6849,lvl_5[ID],0),MATCH(_xlfn.CONCAT(TEXT(K6849,"##0"),"_",TEXT(L6849,"##0")),lvl_5[#Headers],0)),"Нет")</f>
        <v>0</v>
      </c>
      <c r="H6849" s="11" t="str">
        <f>IFERROR(INDEX(lvl_6[],MATCH(N6849,lvl_6[ID],0),MATCH(_xlfn.CONCAT(K6849,"_",L6849,"_",M6849),lvl_6[#Headers],0)),"Нет")</f>
        <v>Нет</v>
      </c>
      <c r="I6849" s="12">
        <v>1</v>
      </c>
      <c r="J6849" s="12">
        <v>4</v>
      </c>
      <c r="K6849" s="12">
        <v>1</v>
      </c>
      <c r="L6849" s="12">
        <v>5</v>
      </c>
      <c r="N6849" s="12">
        <v>2525</v>
      </c>
      <c r="O6849" s="12">
        <f>COUNTIF($P$2:P6849,P6849)</f>
        <v>1</v>
      </c>
      <c r="P6849" s="12" t="str">
        <f t="shared" si="381"/>
        <v>141052525</v>
      </c>
      <c r="Q6849" s="12" t="str">
        <f t="shared" si="382"/>
        <v>1410525250001</v>
      </c>
      <c r="R6849" s="20" t="s">
        <v>4879</v>
      </c>
      <c r="AI6849" s="12" t="s">
        <v>100</v>
      </c>
      <c r="AK6849" s="12" t="s">
        <v>100</v>
      </c>
      <c r="BN6849" s="12" t="s">
        <v>100</v>
      </c>
      <c r="BP6849" s="12" t="s">
        <v>3808</v>
      </c>
      <c r="BR6849" s="9" t="s">
        <v>100</v>
      </c>
      <c r="BS6849" s="9" t="s">
        <v>100</v>
      </c>
      <c r="BT6849" s="9" t="s">
        <v>100</v>
      </c>
      <c r="BU6849" s="9" t="s">
        <v>100</v>
      </c>
      <c r="BV6849" s="9" t="s">
        <v>100</v>
      </c>
      <c r="BW6849" s="9" t="s">
        <v>100</v>
      </c>
      <c r="BX6849" s="9" t="s">
        <v>100</v>
      </c>
      <c r="BY6849" s="9" t="s">
        <v>100</v>
      </c>
    </row>
    <row r="6850" spans="1:77" ht="30" x14ac:dyDescent="0.25">
      <c r="A6850" s="12" t="s">
        <v>100</v>
      </c>
      <c r="B6850" s="11" t="str">
        <f t="shared" si="380"/>
        <v>Общий расчет. Анализ даты. Анализ даты. Символические звезды. 0. Нет</v>
      </c>
      <c r="C6850" s="11" t="str">
        <f>IFERROR(VLOOKUP(I6850,lvl_1[],2,FALSE),"Нет")</f>
        <v>Общий расчет</v>
      </c>
      <c r="D6850" s="11" t="str">
        <f>IFERROR(VLOOKUP(Rule!J6850,lvl_2[],2,FALSE),"Нет")</f>
        <v>Анализ даты</v>
      </c>
      <c r="E6850" s="11" t="str">
        <f>IFERROR(VLOOKUP(Rule!K6850,lvl_3[],2,FALSE),"Нет")</f>
        <v>Анализ даты</v>
      </c>
      <c r="F6850" s="11" t="str">
        <f>IFERROR(INDEX(lvl_4[],MATCH(L6850,lvl_4[ID],0),MATCH(TEXT(K6850,"##0"),lvl_4[#Headers],0)),"Нет")</f>
        <v>Символические звезды</v>
      </c>
      <c r="G6850" s="11">
        <f>IFERROR(INDEX(lvl_5[],MATCH(M6850,lvl_5[ID],0),MATCH(_xlfn.CONCAT(TEXT(K6850,"##0"),"_",TEXT(L6850,"##0")),lvl_5[#Headers],0)),"Нет")</f>
        <v>0</v>
      </c>
      <c r="H6850" s="11" t="str">
        <f>IFERROR(INDEX(lvl_6[],MATCH(N6850,lvl_6[ID],0),MATCH(_xlfn.CONCAT(K6850,"_",L6850,"_",M6850),lvl_6[#Headers],0)),"Нет")</f>
        <v>Нет</v>
      </c>
      <c r="I6850" s="12">
        <v>1</v>
      </c>
      <c r="J6850" s="12">
        <v>4</v>
      </c>
      <c r="K6850" s="12">
        <v>1</v>
      </c>
      <c r="L6850" s="12">
        <v>5</v>
      </c>
      <c r="N6850" s="12">
        <v>2526</v>
      </c>
      <c r="O6850" s="12">
        <f>COUNTIF($P$2:P6850,P6850)</f>
        <v>1</v>
      </c>
      <c r="P6850" s="12" t="str">
        <f t="shared" si="381"/>
        <v>141052526</v>
      </c>
      <c r="Q6850" s="12" t="str">
        <f t="shared" si="382"/>
        <v>1410525260001</v>
      </c>
      <c r="R6850" s="20" t="s">
        <v>4879</v>
      </c>
      <c r="AI6850" s="12" t="s">
        <v>100</v>
      </c>
      <c r="AK6850" s="12" t="s">
        <v>100</v>
      </c>
      <c r="BN6850" s="12" t="s">
        <v>100</v>
      </c>
      <c r="BP6850" s="12" t="s">
        <v>3808</v>
      </c>
      <c r="BR6850" s="9" t="s">
        <v>100</v>
      </c>
      <c r="BS6850" s="9" t="s">
        <v>100</v>
      </c>
      <c r="BT6850" s="9" t="s">
        <v>100</v>
      </c>
      <c r="BU6850" s="9" t="s">
        <v>100</v>
      </c>
      <c r="BV6850" s="9" t="s">
        <v>100</v>
      </c>
      <c r="BW6850" s="9" t="s">
        <v>100</v>
      </c>
      <c r="BX6850" s="9" t="s">
        <v>100</v>
      </c>
      <c r="BY6850" s="9" t="s">
        <v>100</v>
      </c>
    </row>
    <row r="6851" spans="1:77" ht="30" x14ac:dyDescent="0.25">
      <c r="A6851" s="12" t="s">
        <v>100</v>
      </c>
      <c r="B6851" s="11" t="str">
        <f t="shared" si="380"/>
        <v>Общий расчет. Анализ даты. Анализ даты. Символические звезды. 0. Нет</v>
      </c>
      <c r="C6851" s="11" t="str">
        <f>IFERROR(VLOOKUP(I6851,lvl_1[],2,FALSE),"Нет")</f>
        <v>Общий расчет</v>
      </c>
      <c r="D6851" s="11" t="str">
        <f>IFERROR(VLOOKUP(Rule!J6851,lvl_2[],2,FALSE),"Нет")</f>
        <v>Анализ даты</v>
      </c>
      <c r="E6851" s="11" t="str">
        <f>IFERROR(VLOOKUP(Rule!K6851,lvl_3[],2,FALSE),"Нет")</f>
        <v>Анализ даты</v>
      </c>
      <c r="F6851" s="11" t="str">
        <f>IFERROR(INDEX(lvl_4[],MATCH(L6851,lvl_4[ID],0),MATCH(TEXT(K6851,"##0"),lvl_4[#Headers],0)),"Нет")</f>
        <v>Символические звезды</v>
      </c>
      <c r="G6851" s="11">
        <f>IFERROR(INDEX(lvl_5[],MATCH(M6851,lvl_5[ID],0),MATCH(_xlfn.CONCAT(TEXT(K6851,"##0"),"_",TEXT(L6851,"##0")),lvl_5[#Headers],0)),"Нет")</f>
        <v>0</v>
      </c>
      <c r="H6851" s="11" t="str">
        <f>IFERROR(INDEX(lvl_6[],MATCH(N6851,lvl_6[ID],0),MATCH(_xlfn.CONCAT(K6851,"_",L6851,"_",M6851),lvl_6[#Headers],0)),"Нет")</f>
        <v>Нет</v>
      </c>
      <c r="I6851" s="12">
        <v>1</v>
      </c>
      <c r="J6851" s="12">
        <v>4</v>
      </c>
      <c r="K6851" s="12">
        <v>1</v>
      </c>
      <c r="L6851" s="12">
        <v>5</v>
      </c>
      <c r="N6851" s="12">
        <v>2527</v>
      </c>
      <c r="O6851" s="12">
        <f>COUNTIF($P$2:P6851,P6851)</f>
        <v>1</v>
      </c>
      <c r="P6851" s="12" t="str">
        <f t="shared" si="381"/>
        <v>141052527</v>
      </c>
      <c r="Q6851" s="12" t="str">
        <f t="shared" si="382"/>
        <v>1410525270001</v>
      </c>
      <c r="R6851" s="20" t="s">
        <v>4879</v>
      </c>
      <c r="AI6851" s="12" t="s">
        <v>100</v>
      </c>
      <c r="AK6851" s="12" t="s">
        <v>100</v>
      </c>
      <c r="BP6851" s="12" t="s">
        <v>3808</v>
      </c>
      <c r="BR6851" s="9" t="s">
        <v>100</v>
      </c>
      <c r="BS6851" s="9" t="s">
        <v>100</v>
      </c>
      <c r="BT6851" s="9" t="s">
        <v>100</v>
      </c>
      <c r="BU6851" s="9" t="s">
        <v>100</v>
      </c>
      <c r="BV6851" s="9" t="s">
        <v>100</v>
      </c>
      <c r="BW6851" s="9" t="s">
        <v>100</v>
      </c>
      <c r="BX6851" s="9" t="s">
        <v>100</v>
      </c>
      <c r="BY6851" s="9" t="s">
        <v>100</v>
      </c>
    </row>
    <row r="6852" spans="1:77" ht="45" x14ac:dyDescent="0.25">
      <c r="A6852" s="12">
        <v>1</v>
      </c>
      <c r="B6852" s="11" t="str">
        <f t="shared" si="380"/>
        <v>Общий расчет. Анализ даты. Анализ даты. Символические звезды. Куйгант. Нет</v>
      </c>
      <c r="C6852" s="11" t="str">
        <f>IFERROR(VLOOKUP(I6852,lvl_1[],2,FALSE),"Нет")</f>
        <v>Общий расчет</v>
      </c>
      <c r="D6852" s="11" t="str">
        <f>IFERROR(VLOOKUP(Rule!J6852,lvl_2[],2,FALSE),"Нет")</f>
        <v>Анализ даты</v>
      </c>
      <c r="E6852" s="11" t="str">
        <f>IFERROR(VLOOKUP(Rule!K6852,lvl_3[],2,FALSE),"Нет")</f>
        <v>Анализ даты</v>
      </c>
      <c r="F6852" s="11" t="str">
        <f>IFERROR(INDEX(lvl_4[],MATCH(L6852,lvl_4[ID],0),MATCH(TEXT(K6852,"##0"),lvl_4[#Headers],0)),"Нет")</f>
        <v>Символические звезды</v>
      </c>
      <c r="G6852" s="11" t="str">
        <f>IFERROR(INDEX(lvl_5[],MATCH(M6852,lvl_5[ID],0),MATCH(_xlfn.CONCAT(TEXT(K6852,"##0"),"_",TEXT(L6852,"##0")),lvl_5[#Headers],0)),"Нет")</f>
        <v>Куйгант</v>
      </c>
      <c r="H6852" s="11" t="str">
        <f>IFERROR(INDEX(lvl_6[],MATCH(N6852,lvl_6[ID],0),MATCH(_xlfn.CONCAT(K6852,"_",L6852,"_",M6852),lvl_6[#Headers],0)),"Нет")</f>
        <v>Нет</v>
      </c>
      <c r="I6852" s="12">
        <v>1</v>
      </c>
      <c r="J6852" s="12">
        <v>4</v>
      </c>
      <c r="K6852" s="12">
        <v>1</v>
      </c>
      <c r="L6852" s="12">
        <v>5</v>
      </c>
      <c r="M6852" s="12">
        <v>22</v>
      </c>
      <c r="N6852" s="12">
        <v>2528</v>
      </c>
      <c r="O6852" s="12">
        <f>COUNTIF($P$2:P6852,P6852)</f>
        <v>1</v>
      </c>
      <c r="P6852" s="12" t="str">
        <f t="shared" si="381"/>
        <v>14105222528</v>
      </c>
      <c r="Q6852" s="12" t="str">
        <f t="shared" si="382"/>
        <v>141052225280001</v>
      </c>
      <c r="R6852" s="20" t="s">
        <v>4974</v>
      </c>
      <c r="AI6852" s="12" t="s">
        <v>910</v>
      </c>
      <c r="AK6852" s="12" t="s">
        <v>861</v>
      </c>
      <c r="AP6852" s="12" t="s">
        <v>100</v>
      </c>
      <c r="AR6852" s="12" t="s">
        <v>100</v>
      </c>
      <c r="BN6852" s="12">
        <v>1</v>
      </c>
      <c r="BP6852" s="12" t="s">
        <v>3809</v>
      </c>
      <c r="BR6852" s="9" t="s">
        <v>100</v>
      </c>
      <c r="BS6852" s="9" t="s">
        <v>100</v>
      </c>
      <c r="BT6852" s="9" t="s">
        <v>100</v>
      </c>
      <c r="BU6852" s="9" t="s">
        <v>100</v>
      </c>
      <c r="BV6852" s="9" t="s">
        <v>5114</v>
      </c>
      <c r="BW6852" s="9" t="s">
        <v>5115</v>
      </c>
      <c r="BX6852" s="9" t="s">
        <v>100</v>
      </c>
      <c r="BY6852" s="9" t="s">
        <v>100</v>
      </c>
    </row>
    <row r="6853" spans="1:77" ht="45" x14ac:dyDescent="0.25">
      <c r="A6853" s="12">
        <v>1</v>
      </c>
      <c r="B6853" s="11" t="str">
        <f t="shared" si="380"/>
        <v>Общий расчет. Анализ даты. Анализ даты. Символические звезды. Куйгант. Нет</v>
      </c>
      <c r="C6853" s="11" t="str">
        <f>IFERROR(VLOOKUP(I6853,lvl_1[],2,FALSE),"Нет")</f>
        <v>Общий расчет</v>
      </c>
      <c r="D6853" s="11" t="str">
        <f>IFERROR(VLOOKUP(Rule!J6853,lvl_2[],2,FALSE),"Нет")</f>
        <v>Анализ даты</v>
      </c>
      <c r="E6853" s="11" t="str">
        <f>IFERROR(VLOOKUP(Rule!K6853,lvl_3[],2,FALSE),"Нет")</f>
        <v>Анализ даты</v>
      </c>
      <c r="F6853" s="11" t="str">
        <f>IFERROR(INDEX(lvl_4[],MATCH(L6853,lvl_4[ID],0),MATCH(TEXT(K6853,"##0"),lvl_4[#Headers],0)),"Нет")</f>
        <v>Символические звезды</v>
      </c>
      <c r="G6853" s="11" t="str">
        <f>IFERROR(INDEX(lvl_5[],MATCH(M6853,lvl_5[ID],0),MATCH(_xlfn.CONCAT(TEXT(K6853,"##0"),"_",TEXT(L6853,"##0")),lvl_5[#Headers],0)),"Нет")</f>
        <v>Куйгант</v>
      </c>
      <c r="H6853" s="11" t="str">
        <f>IFERROR(INDEX(lvl_6[],MATCH(N6853,lvl_6[ID],0),MATCH(_xlfn.CONCAT(K6853,"_",L6853,"_",M6853),lvl_6[#Headers],0)),"Нет")</f>
        <v>Нет</v>
      </c>
      <c r="I6853" s="12">
        <v>1</v>
      </c>
      <c r="J6853" s="12">
        <v>4</v>
      </c>
      <c r="K6853" s="12">
        <v>1</v>
      </c>
      <c r="L6853" s="12">
        <v>5</v>
      </c>
      <c r="M6853" s="12">
        <v>22</v>
      </c>
      <c r="N6853" s="12">
        <v>2529</v>
      </c>
      <c r="O6853" s="12">
        <f>COUNTIF($P$2:P6853,P6853)</f>
        <v>1</v>
      </c>
      <c r="P6853" s="12" t="str">
        <f t="shared" si="381"/>
        <v>14105222529</v>
      </c>
      <c r="Q6853" s="12" t="str">
        <f t="shared" si="382"/>
        <v>141052225290001</v>
      </c>
      <c r="R6853" s="20" t="s">
        <v>4975</v>
      </c>
      <c r="AI6853" s="12" t="s">
        <v>910</v>
      </c>
      <c r="AK6853" s="12" t="s">
        <v>867</v>
      </c>
      <c r="AP6853" s="12" t="s">
        <v>100</v>
      </c>
      <c r="AR6853" s="12" t="s">
        <v>100</v>
      </c>
      <c r="BN6853" s="12">
        <v>1</v>
      </c>
      <c r="BP6853" s="12" t="s">
        <v>3809</v>
      </c>
      <c r="BR6853" s="9" t="s">
        <v>100</v>
      </c>
      <c r="BS6853" s="9" t="s">
        <v>100</v>
      </c>
      <c r="BT6853" s="9" t="s">
        <v>100</v>
      </c>
      <c r="BU6853" s="9" t="s">
        <v>100</v>
      </c>
      <c r="BV6853" s="9" t="s">
        <v>5114</v>
      </c>
      <c r="BW6853" s="9" t="s">
        <v>5116</v>
      </c>
      <c r="BX6853" s="9" t="s">
        <v>100</v>
      </c>
      <c r="BY6853" s="9" t="s">
        <v>100</v>
      </c>
    </row>
    <row r="6854" spans="1:77" ht="45" x14ac:dyDescent="0.25">
      <c r="A6854" s="12">
        <v>1</v>
      </c>
      <c r="B6854" s="11" t="str">
        <f t="shared" si="380"/>
        <v>Общий расчет. Анализ даты. Анализ даты. Символические звезды. Куйгант. Нет</v>
      </c>
      <c r="C6854" s="11" t="str">
        <f>IFERROR(VLOOKUP(I6854,lvl_1[],2,FALSE),"Нет")</f>
        <v>Общий расчет</v>
      </c>
      <c r="D6854" s="11" t="str">
        <f>IFERROR(VLOOKUP(Rule!J6854,lvl_2[],2,FALSE),"Нет")</f>
        <v>Анализ даты</v>
      </c>
      <c r="E6854" s="11" t="str">
        <f>IFERROR(VLOOKUP(Rule!K6854,lvl_3[],2,FALSE),"Нет")</f>
        <v>Анализ даты</v>
      </c>
      <c r="F6854" s="11" t="str">
        <f>IFERROR(INDEX(lvl_4[],MATCH(L6854,lvl_4[ID],0),MATCH(TEXT(K6854,"##0"),lvl_4[#Headers],0)),"Нет")</f>
        <v>Символические звезды</v>
      </c>
      <c r="G6854" s="11" t="str">
        <f>IFERROR(INDEX(lvl_5[],MATCH(M6854,lvl_5[ID],0),MATCH(_xlfn.CONCAT(TEXT(K6854,"##0"),"_",TEXT(L6854,"##0")),lvl_5[#Headers],0)),"Нет")</f>
        <v>Куйгант</v>
      </c>
      <c r="H6854" s="11" t="str">
        <f>IFERROR(INDEX(lvl_6[],MATCH(N6854,lvl_6[ID],0),MATCH(_xlfn.CONCAT(K6854,"_",L6854,"_",M6854),lvl_6[#Headers],0)),"Нет")</f>
        <v>Нет</v>
      </c>
      <c r="I6854" s="12">
        <v>1</v>
      </c>
      <c r="J6854" s="12">
        <v>4</v>
      </c>
      <c r="K6854" s="12">
        <v>1</v>
      </c>
      <c r="L6854" s="12">
        <v>5</v>
      </c>
      <c r="M6854" s="12">
        <v>22</v>
      </c>
      <c r="N6854" s="12">
        <v>2530</v>
      </c>
      <c r="O6854" s="12">
        <f>COUNTIF($P$2:P6854,P6854)</f>
        <v>1</v>
      </c>
      <c r="P6854" s="12" t="str">
        <f t="shared" si="381"/>
        <v>14105222530</v>
      </c>
      <c r="Q6854" s="12" t="str">
        <f t="shared" si="382"/>
        <v>141052225300001</v>
      </c>
      <c r="R6854" s="20" t="s">
        <v>4976</v>
      </c>
      <c r="AI6854" s="12" t="s">
        <v>914</v>
      </c>
      <c r="AK6854" s="12" t="s">
        <v>861</v>
      </c>
      <c r="AP6854" s="12" t="s">
        <v>100</v>
      </c>
      <c r="AR6854" s="12" t="s">
        <v>100</v>
      </c>
      <c r="BN6854" s="12">
        <v>1</v>
      </c>
      <c r="BP6854" s="12" t="s">
        <v>3809</v>
      </c>
      <c r="BR6854" s="9" t="s">
        <v>100</v>
      </c>
      <c r="BS6854" s="9" t="s">
        <v>100</v>
      </c>
      <c r="BT6854" s="9" t="s">
        <v>100</v>
      </c>
      <c r="BU6854" s="9" t="s">
        <v>100</v>
      </c>
      <c r="BV6854" s="9" t="s">
        <v>5117</v>
      </c>
      <c r="BW6854" s="9" t="s">
        <v>5115</v>
      </c>
      <c r="BX6854" s="9" t="s">
        <v>100</v>
      </c>
      <c r="BY6854" s="9" t="s">
        <v>100</v>
      </c>
    </row>
    <row r="6855" spans="1:77" ht="45" x14ac:dyDescent="0.25">
      <c r="A6855" s="12">
        <v>1</v>
      </c>
      <c r="B6855" s="11" t="str">
        <f t="shared" si="380"/>
        <v>Общий расчет. Анализ даты. Анализ даты. Символические звезды. Куйгант. Нет</v>
      </c>
      <c r="C6855" s="11" t="str">
        <f>IFERROR(VLOOKUP(I6855,lvl_1[],2,FALSE),"Нет")</f>
        <v>Общий расчет</v>
      </c>
      <c r="D6855" s="11" t="str">
        <f>IFERROR(VLOOKUP(Rule!J6855,lvl_2[],2,FALSE),"Нет")</f>
        <v>Анализ даты</v>
      </c>
      <c r="E6855" s="11" t="str">
        <f>IFERROR(VLOOKUP(Rule!K6855,lvl_3[],2,FALSE),"Нет")</f>
        <v>Анализ даты</v>
      </c>
      <c r="F6855" s="11" t="str">
        <f>IFERROR(INDEX(lvl_4[],MATCH(L6855,lvl_4[ID],0),MATCH(TEXT(K6855,"##0"),lvl_4[#Headers],0)),"Нет")</f>
        <v>Символические звезды</v>
      </c>
      <c r="G6855" s="11" t="str">
        <f>IFERROR(INDEX(lvl_5[],MATCH(M6855,lvl_5[ID],0),MATCH(_xlfn.CONCAT(TEXT(K6855,"##0"),"_",TEXT(L6855,"##0")),lvl_5[#Headers],0)),"Нет")</f>
        <v>Куйгант</v>
      </c>
      <c r="H6855" s="11" t="str">
        <f>IFERROR(INDEX(lvl_6[],MATCH(N6855,lvl_6[ID],0),MATCH(_xlfn.CONCAT(K6855,"_",L6855,"_",M6855),lvl_6[#Headers],0)),"Нет")</f>
        <v>Нет</v>
      </c>
      <c r="I6855" s="12">
        <v>1</v>
      </c>
      <c r="J6855" s="12">
        <v>4</v>
      </c>
      <c r="K6855" s="12">
        <v>1</v>
      </c>
      <c r="L6855" s="12">
        <v>5</v>
      </c>
      <c r="M6855" s="12">
        <v>22</v>
      </c>
      <c r="N6855" s="12">
        <v>2531</v>
      </c>
      <c r="O6855" s="12">
        <f>COUNTIF($P$2:P6855,P6855)</f>
        <v>1</v>
      </c>
      <c r="P6855" s="12" t="str">
        <f t="shared" si="381"/>
        <v>14105222531</v>
      </c>
      <c r="Q6855" s="12" t="str">
        <f t="shared" si="382"/>
        <v>141052225310001</v>
      </c>
      <c r="R6855" s="20" t="s">
        <v>4977</v>
      </c>
      <c r="AI6855" s="12" t="s">
        <v>867</v>
      </c>
      <c r="AK6855" s="12" t="s">
        <v>867</v>
      </c>
      <c r="AP6855" s="12" t="s">
        <v>100</v>
      </c>
      <c r="AR6855" s="12" t="s">
        <v>100</v>
      </c>
      <c r="BN6855" s="12">
        <v>1</v>
      </c>
      <c r="BP6855" s="12" t="s">
        <v>3809</v>
      </c>
      <c r="BR6855" s="9" t="s">
        <v>100</v>
      </c>
      <c r="BS6855" s="9" t="s">
        <v>100</v>
      </c>
      <c r="BT6855" s="9" t="s">
        <v>100</v>
      </c>
      <c r="BU6855" s="9" t="s">
        <v>100</v>
      </c>
      <c r="BV6855" s="9" t="s">
        <v>5118</v>
      </c>
      <c r="BW6855" s="9" t="s">
        <v>5116</v>
      </c>
      <c r="BX6855" s="9" t="s">
        <v>100</v>
      </c>
      <c r="BY6855" s="9" t="s">
        <v>100</v>
      </c>
    </row>
    <row r="6856" spans="1:77" ht="45" x14ac:dyDescent="0.25">
      <c r="A6856" s="12">
        <v>1</v>
      </c>
      <c r="B6856" s="11" t="str">
        <f t="shared" si="380"/>
        <v>Общий расчет. Анализ даты. Анализ даты. Символические звезды. Ошибка Инь-Ян. Нет</v>
      </c>
      <c r="C6856" s="11" t="str">
        <f>IFERROR(VLOOKUP(I6856,lvl_1[],2,FALSE),"Нет")</f>
        <v>Общий расчет</v>
      </c>
      <c r="D6856" s="11" t="str">
        <f>IFERROR(VLOOKUP(Rule!J6856,lvl_2[],2,FALSE),"Нет")</f>
        <v>Анализ даты</v>
      </c>
      <c r="E6856" s="11" t="str">
        <f>IFERROR(VLOOKUP(Rule!K6856,lvl_3[],2,FALSE),"Нет")</f>
        <v>Анализ даты</v>
      </c>
      <c r="F6856" s="11" t="str">
        <f>IFERROR(INDEX(lvl_4[],MATCH(L6856,lvl_4[ID],0),MATCH(TEXT(K6856,"##0"),lvl_4[#Headers],0)),"Нет")</f>
        <v>Символические звезды</v>
      </c>
      <c r="G6856" s="11" t="str">
        <f>IFERROR(INDEX(lvl_5[],MATCH(M6856,lvl_5[ID],0),MATCH(_xlfn.CONCAT(TEXT(K6856,"##0"),"_",TEXT(L6856,"##0")),lvl_5[#Headers],0)),"Нет")</f>
        <v>Ошибка Инь-Ян</v>
      </c>
      <c r="H6856" s="11" t="str">
        <f>IFERROR(INDEX(lvl_6[],MATCH(N6856,lvl_6[ID],0),MATCH(_xlfn.CONCAT(K6856,"_",L6856,"_",M6856),lvl_6[#Headers],0)),"Нет")</f>
        <v>Нет</v>
      </c>
      <c r="I6856" s="12">
        <v>1</v>
      </c>
      <c r="J6856" s="12">
        <v>4</v>
      </c>
      <c r="K6856" s="12">
        <v>1</v>
      </c>
      <c r="L6856" s="12">
        <v>5</v>
      </c>
      <c r="M6856" s="12">
        <v>23</v>
      </c>
      <c r="N6856" s="12">
        <v>2532</v>
      </c>
      <c r="O6856" s="12">
        <f>COUNTIF($P$2:P6856,P6856)</f>
        <v>1</v>
      </c>
      <c r="P6856" s="12" t="str">
        <f t="shared" si="381"/>
        <v>14105232532</v>
      </c>
      <c r="Q6856" s="12" t="str">
        <f t="shared" si="382"/>
        <v>141052325320001</v>
      </c>
      <c r="R6856" s="20" t="s">
        <v>4978</v>
      </c>
      <c r="AI6856" s="12" t="s">
        <v>903</v>
      </c>
      <c r="AK6856" s="12" t="s">
        <v>869</v>
      </c>
      <c r="AP6856" s="12" t="s">
        <v>100</v>
      </c>
      <c r="AR6856" s="12" t="s">
        <v>100</v>
      </c>
      <c r="BN6856" s="12">
        <v>1</v>
      </c>
      <c r="BP6856" s="12" t="s">
        <v>3809</v>
      </c>
      <c r="BR6856" s="9" t="s">
        <v>100</v>
      </c>
      <c r="BS6856" s="9" t="s">
        <v>100</v>
      </c>
      <c r="BT6856" s="9" t="s">
        <v>100</v>
      </c>
      <c r="BU6856" s="9" t="s">
        <v>100</v>
      </c>
      <c r="BV6856" s="9" t="s">
        <v>5119</v>
      </c>
      <c r="BW6856" s="9" t="s">
        <v>5120</v>
      </c>
      <c r="BX6856" s="9" t="s">
        <v>100</v>
      </c>
      <c r="BY6856" s="9" t="s">
        <v>100</v>
      </c>
    </row>
    <row r="6857" spans="1:77" ht="45" x14ac:dyDescent="0.25">
      <c r="A6857" s="12">
        <v>1</v>
      </c>
      <c r="B6857" s="11" t="str">
        <f t="shared" si="380"/>
        <v>Общий расчет. Анализ даты. Анализ даты. Символические звезды. Ошибка Инь-Ян. Нет</v>
      </c>
      <c r="C6857" s="11" t="str">
        <f>IFERROR(VLOOKUP(I6857,lvl_1[],2,FALSE),"Нет")</f>
        <v>Общий расчет</v>
      </c>
      <c r="D6857" s="11" t="str">
        <f>IFERROR(VLOOKUP(Rule!J6857,lvl_2[],2,FALSE),"Нет")</f>
        <v>Анализ даты</v>
      </c>
      <c r="E6857" s="11" t="str">
        <f>IFERROR(VLOOKUP(Rule!K6857,lvl_3[],2,FALSE),"Нет")</f>
        <v>Анализ даты</v>
      </c>
      <c r="F6857" s="11" t="str">
        <f>IFERROR(INDEX(lvl_4[],MATCH(L6857,lvl_4[ID],0),MATCH(TEXT(K6857,"##0"),lvl_4[#Headers],0)),"Нет")</f>
        <v>Символические звезды</v>
      </c>
      <c r="G6857" s="11" t="str">
        <f>IFERROR(INDEX(lvl_5[],MATCH(M6857,lvl_5[ID],0),MATCH(_xlfn.CONCAT(TEXT(K6857,"##0"),"_",TEXT(L6857,"##0")),lvl_5[#Headers],0)),"Нет")</f>
        <v>Ошибка Инь-Ян</v>
      </c>
      <c r="H6857" s="11" t="str">
        <f>IFERROR(INDEX(lvl_6[],MATCH(N6857,lvl_6[ID],0),MATCH(_xlfn.CONCAT(K6857,"_",L6857,"_",M6857),lvl_6[#Headers],0)),"Нет")</f>
        <v>Нет</v>
      </c>
      <c r="I6857" s="12">
        <v>1</v>
      </c>
      <c r="J6857" s="12">
        <v>4</v>
      </c>
      <c r="K6857" s="12">
        <v>1</v>
      </c>
      <c r="L6857" s="12">
        <v>5</v>
      </c>
      <c r="M6857" s="12">
        <v>23</v>
      </c>
      <c r="N6857" s="12">
        <v>2533</v>
      </c>
      <c r="O6857" s="12">
        <f>COUNTIF($P$2:P6857,P6857)</f>
        <v>1</v>
      </c>
      <c r="P6857" s="12" t="str">
        <f t="shared" si="381"/>
        <v>14105232533</v>
      </c>
      <c r="Q6857" s="12" t="str">
        <f t="shared" si="382"/>
        <v>141052325330001</v>
      </c>
      <c r="R6857" s="20" t="s">
        <v>4979</v>
      </c>
      <c r="AI6857" s="12" t="s">
        <v>905</v>
      </c>
      <c r="AK6857" s="12" t="s">
        <v>870</v>
      </c>
      <c r="AP6857" s="12" t="s">
        <v>100</v>
      </c>
      <c r="AR6857" s="12" t="s">
        <v>100</v>
      </c>
      <c r="BN6857" s="12">
        <v>1</v>
      </c>
      <c r="BP6857" s="12" t="s">
        <v>3809</v>
      </c>
      <c r="BR6857" s="9" t="s">
        <v>100</v>
      </c>
      <c r="BS6857" s="9" t="s">
        <v>100</v>
      </c>
      <c r="BT6857" s="9" t="s">
        <v>100</v>
      </c>
      <c r="BU6857" s="9" t="s">
        <v>100</v>
      </c>
      <c r="BV6857" s="9" t="s">
        <v>5121</v>
      </c>
      <c r="BW6857" s="9" t="s">
        <v>5122</v>
      </c>
      <c r="BX6857" s="9" t="s">
        <v>100</v>
      </c>
      <c r="BY6857" s="9" t="s">
        <v>100</v>
      </c>
    </row>
    <row r="6858" spans="1:77" ht="45" x14ac:dyDescent="0.25">
      <c r="A6858" s="12">
        <v>1</v>
      </c>
      <c r="B6858" s="11" t="str">
        <f t="shared" si="380"/>
        <v>Общий расчет. Анализ даты. Анализ даты. Символические звезды. Ошибка Инь-Ян. Нет</v>
      </c>
      <c r="C6858" s="11" t="str">
        <f>IFERROR(VLOOKUP(I6858,lvl_1[],2,FALSE),"Нет")</f>
        <v>Общий расчет</v>
      </c>
      <c r="D6858" s="11" t="str">
        <f>IFERROR(VLOOKUP(Rule!J6858,lvl_2[],2,FALSE),"Нет")</f>
        <v>Анализ даты</v>
      </c>
      <c r="E6858" s="11" t="str">
        <f>IFERROR(VLOOKUP(Rule!K6858,lvl_3[],2,FALSE),"Нет")</f>
        <v>Анализ даты</v>
      </c>
      <c r="F6858" s="11" t="str">
        <f>IFERROR(INDEX(lvl_4[],MATCH(L6858,lvl_4[ID],0),MATCH(TEXT(K6858,"##0"),lvl_4[#Headers],0)),"Нет")</f>
        <v>Символические звезды</v>
      </c>
      <c r="G6858" s="11" t="str">
        <f>IFERROR(INDEX(lvl_5[],MATCH(M6858,lvl_5[ID],0),MATCH(_xlfn.CONCAT(TEXT(K6858,"##0"),"_",TEXT(L6858,"##0")),lvl_5[#Headers],0)),"Нет")</f>
        <v>Ошибка Инь-Ян</v>
      </c>
      <c r="H6858" s="11" t="str">
        <f>IFERROR(INDEX(lvl_6[],MATCH(N6858,lvl_6[ID],0),MATCH(_xlfn.CONCAT(K6858,"_",L6858,"_",M6858),lvl_6[#Headers],0)),"Нет")</f>
        <v>Нет</v>
      </c>
      <c r="I6858" s="12">
        <v>1</v>
      </c>
      <c r="J6858" s="12">
        <v>4</v>
      </c>
      <c r="K6858" s="12">
        <v>1</v>
      </c>
      <c r="L6858" s="12">
        <v>5</v>
      </c>
      <c r="M6858" s="12">
        <v>23</v>
      </c>
      <c r="N6858" s="12">
        <v>2534</v>
      </c>
      <c r="O6858" s="12">
        <f>COUNTIF($P$2:P6858,P6858)</f>
        <v>1</v>
      </c>
      <c r="P6858" s="12" t="str">
        <f t="shared" si="381"/>
        <v>14105232534</v>
      </c>
      <c r="Q6858" s="12" t="str">
        <f t="shared" si="382"/>
        <v>141052325340001</v>
      </c>
      <c r="R6858" s="20" t="s">
        <v>4980</v>
      </c>
      <c r="AI6858" s="12" t="s">
        <v>907</v>
      </c>
      <c r="AK6858" s="12" t="s">
        <v>859</v>
      </c>
      <c r="AP6858" s="12" t="s">
        <v>100</v>
      </c>
      <c r="AR6858" s="12" t="s">
        <v>100</v>
      </c>
      <c r="BN6858" s="12">
        <v>1</v>
      </c>
      <c r="BP6858" s="12" t="s">
        <v>3809</v>
      </c>
      <c r="BR6858" s="9" t="s">
        <v>100</v>
      </c>
      <c r="BS6858" s="9" t="s">
        <v>100</v>
      </c>
      <c r="BT6858" s="9" t="s">
        <v>100</v>
      </c>
      <c r="BU6858" s="9" t="s">
        <v>100</v>
      </c>
      <c r="BV6858" s="9" t="s">
        <v>5123</v>
      </c>
      <c r="BW6858" s="9" t="s">
        <v>5124</v>
      </c>
      <c r="BX6858" s="9" t="s">
        <v>100</v>
      </c>
      <c r="BY6858" s="9" t="s">
        <v>100</v>
      </c>
    </row>
    <row r="6859" spans="1:77" ht="45" x14ac:dyDescent="0.25">
      <c r="A6859" s="12">
        <v>1</v>
      </c>
      <c r="B6859" s="11" t="str">
        <f t="shared" si="380"/>
        <v>Общий расчет. Анализ даты. Анализ даты. Символические звезды. Ошибка Инь-Ян. Нет</v>
      </c>
      <c r="C6859" s="11" t="str">
        <f>IFERROR(VLOOKUP(I6859,lvl_1[],2,FALSE),"Нет")</f>
        <v>Общий расчет</v>
      </c>
      <c r="D6859" s="11" t="str">
        <f>IFERROR(VLOOKUP(Rule!J6859,lvl_2[],2,FALSE),"Нет")</f>
        <v>Анализ даты</v>
      </c>
      <c r="E6859" s="11" t="str">
        <f>IFERROR(VLOOKUP(Rule!K6859,lvl_3[],2,FALSE),"Нет")</f>
        <v>Анализ даты</v>
      </c>
      <c r="F6859" s="11" t="str">
        <f>IFERROR(INDEX(lvl_4[],MATCH(L6859,lvl_4[ID],0),MATCH(TEXT(K6859,"##0"),lvl_4[#Headers],0)),"Нет")</f>
        <v>Символические звезды</v>
      </c>
      <c r="G6859" s="11" t="str">
        <f>IFERROR(INDEX(lvl_5[],MATCH(M6859,lvl_5[ID],0),MATCH(_xlfn.CONCAT(TEXT(K6859,"##0"),"_",TEXT(L6859,"##0")),lvl_5[#Headers],0)),"Нет")</f>
        <v>Ошибка Инь-Ян</v>
      </c>
      <c r="H6859" s="11" t="str">
        <f>IFERROR(INDEX(lvl_6[],MATCH(N6859,lvl_6[ID],0),MATCH(_xlfn.CONCAT(K6859,"_",L6859,"_",M6859),lvl_6[#Headers],0)),"Нет")</f>
        <v>Нет</v>
      </c>
      <c r="I6859" s="12">
        <v>1</v>
      </c>
      <c r="J6859" s="12">
        <v>4</v>
      </c>
      <c r="K6859" s="12">
        <v>1</v>
      </c>
      <c r="L6859" s="12">
        <v>5</v>
      </c>
      <c r="M6859" s="12">
        <v>23</v>
      </c>
      <c r="N6859" s="12">
        <v>2535</v>
      </c>
      <c r="O6859" s="12">
        <f>COUNTIF($P$2:P6859,P6859)</f>
        <v>1</v>
      </c>
      <c r="P6859" s="12" t="str">
        <f t="shared" si="381"/>
        <v>14105232535</v>
      </c>
      <c r="Q6859" s="12" t="str">
        <f t="shared" si="382"/>
        <v>141052325350001</v>
      </c>
      <c r="R6859" s="20" t="s">
        <v>4981</v>
      </c>
      <c r="AI6859" s="12" t="s">
        <v>912</v>
      </c>
      <c r="AK6859" s="12" t="s">
        <v>860</v>
      </c>
      <c r="AP6859" s="12" t="s">
        <v>100</v>
      </c>
      <c r="AR6859" s="12" t="s">
        <v>100</v>
      </c>
      <c r="BN6859" s="12">
        <v>1</v>
      </c>
      <c r="BP6859" s="12" t="s">
        <v>3809</v>
      </c>
      <c r="BR6859" s="9" t="s">
        <v>100</v>
      </c>
      <c r="BS6859" s="9" t="s">
        <v>100</v>
      </c>
      <c r="BT6859" s="9" t="s">
        <v>100</v>
      </c>
      <c r="BU6859" s="9" t="s">
        <v>100</v>
      </c>
      <c r="BV6859" s="9" t="s">
        <v>5125</v>
      </c>
      <c r="BW6859" s="9" t="s">
        <v>5126</v>
      </c>
      <c r="BX6859" s="9" t="s">
        <v>100</v>
      </c>
      <c r="BY6859" s="9" t="s">
        <v>100</v>
      </c>
    </row>
    <row r="6860" spans="1:77" ht="45" x14ac:dyDescent="0.25">
      <c r="A6860" s="12">
        <v>1</v>
      </c>
      <c r="B6860" s="11" t="str">
        <f t="shared" si="380"/>
        <v>Общий расчет. Анализ даты. Анализ даты. Символические звезды. Ошибка Инь-Ян. Нет</v>
      </c>
      <c r="C6860" s="11" t="str">
        <f>IFERROR(VLOOKUP(I6860,lvl_1[],2,FALSE),"Нет")</f>
        <v>Общий расчет</v>
      </c>
      <c r="D6860" s="11" t="str">
        <f>IFERROR(VLOOKUP(Rule!J6860,lvl_2[],2,FALSE),"Нет")</f>
        <v>Анализ даты</v>
      </c>
      <c r="E6860" s="11" t="str">
        <f>IFERROR(VLOOKUP(Rule!K6860,lvl_3[],2,FALSE),"Нет")</f>
        <v>Анализ даты</v>
      </c>
      <c r="F6860" s="11" t="str">
        <f>IFERROR(INDEX(lvl_4[],MATCH(L6860,lvl_4[ID],0),MATCH(TEXT(K6860,"##0"),lvl_4[#Headers],0)),"Нет")</f>
        <v>Символические звезды</v>
      </c>
      <c r="G6860" s="11" t="str">
        <f>IFERROR(INDEX(lvl_5[],MATCH(M6860,lvl_5[ID],0),MATCH(_xlfn.CONCAT(TEXT(K6860,"##0"),"_",TEXT(L6860,"##0")),lvl_5[#Headers],0)),"Нет")</f>
        <v>Ошибка Инь-Ян</v>
      </c>
      <c r="H6860" s="11" t="str">
        <f>IFERROR(INDEX(lvl_6[],MATCH(N6860,lvl_6[ID],0),MATCH(_xlfn.CONCAT(K6860,"_",L6860,"_",M6860),lvl_6[#Headers],0)),"Нет")</f>
        <v>Нет</v>
      </c>
      <c r="I6860" s="12">
        <v>1</v>
      </c>
      <c r="J6860" s="12">
        <v>4</v>
      </c>
      <c r="K6860" s="12">
        <v>1</v>
      </c>
      <c r="L6860" s="12">
        <v>5</v>
      </c>
      <c r="M6860" s="12">
        <v>23</v>
      </c>
      <c r="N6860" s="12">
        <v>2536</v>
      </c>
      <c r="O6860" s="12">
        <f>COUNTIF($P$2:P6860,P6860)</f>
        <v>1</v>
      </c>
      <c r="P6860" s="12" t="str">
        <f t="shared" si="381"/>
        <v>14105232536</v>
      </c>
      <c r="Q6860" s="12" t="str">
        <f t="shared" si="382"/>
        <v>141052325360001</v>
      </c>
      <c r="R6860" s="20" t="s">
        <v>4982</v>
      </c>
      <c r="AI6860" s="12" t="s">
        <v>914</v>
      </c>
      <c r="AK6860" s="12" t="s">
        <v>861</v>
      </c>
      <c r="AP6860" s="12" t="s">
        <v>100</v>
      </c>
      <c r="AR6860" s="12" t="s">
        <v>100</v>
      </c>
      <c r="BN6860" s="12">
        <v>1</v>
      </c>
      <c r="BP6860" s="12" t="s">
        <v>3809</v>
      </c>
      <c r="BR6860" s="9" t="s">
        <v>100</v>
      </c>
      <c r="BS6860" s="9" t="s">
        <v>100</v>
      </c>
      <c r="BT6860" s="9" t="s">
        <v>100</v>
      </c>
      <c r="BU6860" s="9" t="s">
        <v>100</v>
      </c>
      <c r="BV6860" s="9" t="s">
        <v>5117</v>
      </c>
      <c r="BW6860" s="9" t="s">
        <v>5115</v>
      </c>
      <c r="BX6860" s="9" t="s">
        <v>100</v>
      </c>
      <c r="BY6860" s="9" t="s">
        <v>100</v>
      </c>
    </row>
    <row r="6861" spans="1:77" ht="45" x14ac:dyDescent="0.25">
      <c r="A6861" s="12">
        <v>1</v>
      </c>
      <c r="B6861" s="11" t="str">
        <f t="shared" si="380"/>
        <v>Общий расчет. Анализ даты. Анализ даты. Символические звезды. Ошибка Инь-Ян. Нет</v>
      </c>
      <c r="C6861" s="11" t="str">
        <f>IFERROR(VLOOKUP(I6861,lvl_1[],2,FALSE),"Нет")</f>
        <v>Общий расчет</v>
      </c>
      <c r="D6861" s="11" t="str">
        <f>IFERROR(VLOOKUP(Rule!J6861,lvl_2[],2,FALSE),"Нет")</f>
        <v>Анализ даты</v>
      </c>
      <c r="E6861" s="11" t="str">
        <f>IFERROR(VLOOKUP(Rule!K6861,lvl_3[],2,FALSE),"Нет")</f>
        <v>Анализ даты</v>
      </c>
      <c r="F6861" s="11" t="str">
        <f>IFERROR(INDEX(lvl_4[],MATCH(L6861,lvl_4[ID],0),MATCH(TEXT(K6861,"##0"),lvl_4[#Headers],0)),"Нет")</f>
        <v>Символические звезды</v>
      </c>
      <c r="G6861" s="11" t="str">
        <f>IFERROR(INDEX(lvl_5[],MATCH(M6861,lvl_5[ID],0),MATCH(_xlfn.CONCAT(TEXT(K6861,"##0"),"_",TEXT(L6861,"##0")),lvl_5[#Headers],0)),"Нет")</f>
        <v>Ошибка Инь-Ян</v>
      </c>
      <c r="H6861" s="11" t="str">
        <f>IFERROR(INDEX(lvl_6[],MATCH(N6861,lvl_6[ID],0),MATCH(_xlfn.CONCAT(K6861,"_",L6861,"_",M6861),lvl_6[#Headers],0)),"Нет")</f>
        <v>Нет</v>
      </c>
      <c r="I6861" s="12">
        <v>1</v>
      </c>
      <c r="J6861" s="12">
        <v>4</v>
      </c>
      <c r="K6861" s="12">
        <v>1</v>
      </c>
      <c r="L6861" s="12">
        <v>5</v>
      </c>
      <c r="M6861" s="12">
        <v>23</v>
      </c>
      <c r="N6861" s="12">
        <v>2537</v>
      </c>
      <c r="O6861" s="12">
        <f>COUNTIF($P$2:P6861,P6861)</f>
        <v>1</v>
      </c>
      <c r="P6861" s="12" t="str">
        <f t="shared" si="381"/>
        <v>14105232537</v>
      </c>
      <c r="Q6861" s="12" t="str">
        <f t="shared" si="382"/>
        <v>141052325370001</v>
      </c>
      <c r="R6861" s="20" t="s">
        <v>4983</v>
      </c>
      <c r="AI6861" s="12" t="s">
        <v>916</v>
      </c>
      <c r="AK6861" s="12" t="s">
        <v>862</v>
      </c>
      <c r="AP6861" s="12" t="s">
        <v>100</v>
      </c>
      <c r="AR6861" s="12" t="s">
        <v>100</v>
      </c>
      <c r="BN6861" s="12">
        <v>1</v>
      </c>
      <c r="BP6861" s="12" t="s">
        <v>3809</v>
      </c>
      <c r="BR6861" s="9" t="s">
        <v>100</v>
      </c>
      <c r="BS6861" s="9" t="s">
        <v>100</v>
      </c>
      <c r="BT6861" s="9" t="s">
        <v>100</v>
      </c>
      <c r="BU6861" s="9" t="s">
        <v>100</v>
      </c>
      <c r="BV6861" s="9" t="s">
        <v>5127</v>
      </c>
      <c r="BW6861" s="9" t="s">
        <v>5128</v>
      </c>
      <c r="BX6861" s="9" t="s">
        <v>100</v>
      </c>
      <c r="BY6861" s="9" t="s">
        <v>100</v>
      </c>
    </row>
    <row r="6862" spans="1:77" ht="45" x14ac:dyDescent="0.25">
      <c r="A6862" s="12">
        <v>1</v>
      </c>
      <c r="B6862" s="11" t="str">
        <f t="shared" si="380"/>
        <v>Общий расчет. Анализ даты. Анализ даты. Символические звезды. Ошибка Инь-Ян. Нет</v>
      </c>
      <c r="C6862" s="11" t="str">
        <f>IFERROR(VLOOKUP(I6862,lvl_1[],2,FALSE),"Нет")</f>
        <v>Общий расчет</v>
      </c>
      <c r="D6862" s="11" t="str">
        <f>IFERROR(VLOOKUP(Rule!J6862,lvl_2[],2,FALSE),"Нет")</f>
        <v>Анализ даты</v>
      </c>
      <c r="E6862" s="11" t="str">
        <f>IFERROR(VLOOKUP(Rule!K6862,lvl_3[],2,FALSE),"Нет")</f>
        <v>Анализ даты</v>
      </c>
      <c r="F6862" s="11" t="str">
        <f>IFERROR(INDEX(lvl_4[],MATCH(L6862,lvl_4[ID],0),MATCH(TEXT(K6862,"##0"),lvl_4[#Headers],0)),"Нет")</f>
        <v>Символические звезды</v>
      </c>
      <c r="G6862" s="11" t="str">
        <f>IFERROR(INDEX(lvl_5[],MATCH(M6862,lvl_5[ID],0),MATCH(_xlfn.CONCAT(TEXT(K6862,"##0"),"_",TEXT(L6862,"##0")),lvl_5[#Headers],0)),"Нет")</f>
        <v>Ошибка Инь-Ян</v>
      </c>
      <c r="H6862" s="11" t="str">
        <f>IFERROR(INDEX(lvl_6[],MATCH(N6862,lvl_6[ID],0),MATCH(_xlfn.CONCAT(K6862,"_",L6862,"_",M6862),lvl_6[#Headers],0)),"Нет")</f>
        <v>Нет</v>
      </c>
      <c r="I6862" s="12">
        <v>1</v>
      </c>
      <c r="J6862" s="12">
        <v>4</v>
      </c>
      <c r="K6862" s="12">
        <v>1</v>
      </c>
      <c r="L6862" s="12">
        <v>5</v>
      </c>
      <c r="M6862" s="12">
        <v>23</v>
      </c>
      <c r="N6862" s="12">
        <v>2538</v>
      </c>
      <c r="O6862" s="12">
        <f>COUNTIF($P$2:P6862,P6862)</f>
        <v>1</v>
      </c>
      <c r="P6862" s="12" t="str">
        <f t="shared" si="381"/>
        <v>14105232538</v>
      </c>
      <c r="Q6862" s="12" t="str">
        <f t="shared" si="382"/>
        <v>141052325380001</v>
      </c>
      <c r="R6862" s="20" t="s">
        <v>4984</v>
      </c>
      <c r="AI6862" s="12" t="s">
        <v>903</v>
      </c>
      <c r="AK6862" s="12" t="s">
        <v>863</v>
      </c>
      <c r="AP6862" s="12" t="s">
        <v>100</v>
      </c>
      <c r="AR6862" s="12" t="s">
        <v>100</v>
      </c>
      <c r="BN6862" s="12">
        <v>1</v>
      </c>
      <c r="BP6862" s="12" t="s">
        <v>3809</v>
      </c>
      <c r="BR6862" s="9" t="s">
        <v>100</v>
      </c>
      <c r="BS6862" s="9" t="s">
        <v>100</v>
      </c>
      <c r="BT6862" s="9" t="s">
        <v>100</v>
      </c>
      <c r="BU6862" s="9" t="s">
        <v>100</v>
      </c>
      <c r="BV6862" s="9" t="s">
        <v>5119</v>
      </c>
      <c r="BW6862" s="9" t="s">
        <v>5129</v>
      </c>
      <c r="BX6862" s="9" t="s">
        <v>100</v>
      </c>
      <c r="BY6862" s="9" t="s">
        <v>100</v>
      </c>
    </row>
    <row r="6863" spans="1:77" ht="45" x14ac:dyDescent="0.25">
      <c r="A6863" s="12">
        <v>1</v>
      </c>
      <c r="B6863" s="11" t="str">
        <f t="shared" si="380"/>
        <v>Общий расчет. Анализ даты. Анализ даты. Символические звезды. Ошибка Инь-Ян. Нет</v>
      </c>
      <c r="C6863" s="11" t="str">
        <f>IFERROR(VLOOKUP(I6863,lvl_1[],2,FALSE),"Нет")</f>
        <v>Общий расчет</v>
      </c>
      <c r="D6863" s="11" t="str">
        <f>IFERROR(VLOOKUP(Rule!J6863,lvl_2[],2,FALSE),"Нет")</f>
        <v>Анализ даты</v>
      </c>
      <c r="E6863" s="11" t="str">
        <f>IFERROR(VLOOKUP(Rule!K6863,lvl_3[],2,FALSE),"Нет")</f>
        <v>Анализ даты</v>
      </c>
      <c r="F6863" s="11" t="str">
        <f>IFERROR(INDEX(lvl_4[],MATCH(L6863,lvl_4[ID],0),MATCH(TEXT(K6863,"##0"),lvl_4[#Headers],0)),"Нет")</f>
        <v>Символические звезды</v>
      </c>
      <c r="G6863" s="11" t="str">
        <f>IFERROR(INDEX(lvl_5[],MATCH(M6863,lvl_5[ID],0),MATCH(_xlfn.CONCAT(TEXT(K6863,"##0"),"_",TEXT(L6863,"##0")),lvl_5[#Headers],0)),"Нет")</f>
        <v>Ошибка Инь-Ян</v>
      </c>
      <c r="H6863" s="11" t="str">
        <f>IFERROR(INDEX(lvl_6[],MATCH(N6863,lvl_6[ID],0),MATCH(_xlfn.CONCAT(K6863,"_",L6863,"_",M6863),lvl_6[#Headers],0)),"Нет")</f>
        <v>Нет</v>
      </c>
      <c r="I6863" s="12">
        <v>1</v>
      </c>
      <c r="J6863" s="12">
        <v>4</v>
      </c>
      <c r="K6863" s="12">
        <v>1</v>
      </c>
      <c r="L6863" s="12">
        <v>5</v>
      </c>
      <c r="M6863" s="12">
        <v>23</v>
      </c>
      <c r="N6863" s="12">
        <v>2539</v>
      </c>
      <c r="O6863" s="12">
        <f>COUNTIF($P$2:P6863,P6863)</f>
        <v>1</v>
      </c>
      <c r="P6863" s="12" t="str">
        <f t="shared" si="381"/>
        <v>14105232539</v>
      </c>
      <c r="Q6863" s="12" t="str">
        <f t="shared" si="382"/>
        <v>141052325390001</v>
      </c>
      <c r="R6863" s="20" t="s">
        <v>4985</v>
      </c>
      <c r="AI6863" s="12" t="s">
        <v>905</v>
      </c>
      <c r="AK6863" s="12" t="s">
        <v>864</v>
      </c>
      <c r="AP6863" s="12" t="s">
        <v>100</v>
      </c>
      <c r="AR6863" s="12" t="s">
        <v>100</v>
      </c>
      <c r="BN6863" s="12">
        <v>1</v>
      </c>
      <c r="BP6863" s="12" t="s">
        <v>3809</v>
      </c>
      <c r="BR6863" s="9" t="s">
        <v>100</v>
      </c>
      <c r="BS6863" s="9" t="s">
        <v>100</v>
      </c>
      <c r="BT6863" s="9" t="s">
        <v>100</v>
      </c>
      <c r="BU6863" s="9" t="s">
        <v>100</v>
      </c>
      <c r="BV6863" s="9" t="s">
        <v>5121</v>
      </c>
      <c r="BW6863" s="9" t="s">
        <v>5130</v>
      </c>
      <c r="BX6863" s="9" t="s">
        <v>100</v>
      </c>
      <c r="BY6863" s="9" t="s">
        <v>100</v>
      </c>
    </row>
    <row r="6864" spans="1:77" ht="45" x14ac:dyDescent="0.25">
      <c r="A6864" s="12">
        <v>1</v>
      </c>
      <c r="B6864" s="11" t="str">
        <f t="shared" si="380"/>
        <v>Общий расчет. Анализ даты. Анализ даты. Символические звезды. Ошибка Инь-Ян. Нет</v>
      </c>
      <c r="C6864" s="11" t="str">
        <f>IFERROR(VLOOKUP(I6864,lvl_1[],2,FALSE),"Нет")</f>
        <v>Общий расчет</v>
      </c>
      <c r="D6864" s="11" t="str">
        <f>IFERROR(VLOOKUP(Rule!J6864,lvl_2[],2,FALSE),"Нет")</f>
        <v>Анализ даты</v>
      </c>
      <c r="E6864" s="11" t="str">
        <f>IFERROR(VLOOKUP(Rule!K6864,lvl_3[],2,FALSE),"Нет")</f>
        <v>Анализ даты</v>
      </c>
      <c r="F6864" s="11" t="str">
        <f>IFERROR(INDEX(lvl_4[],MATCH(L6864,lvl_4[ID],0),MATCH(TEXT(K6864,"##0"),lvl_4[#Headers],0)),"Нет")</f>
        <v>Символические звезды</v>
      </c>
      <c r="G6864" s="11" t="str">
        <f>IFERROR(INDEX(lvl_5[],MATCH(M6864,lvl_5[ID],0),MATCH(_xlfn.CONCAT(TEXT(K6864,"##0"),"_",TEXT(L6864,"##0")),lvl_5[#Headers],0)),"Нет")</f>
        <v>Ошибка Инь-Ян</v>
      </c>
      <c r="H6864" s="11" t="str">
        <f>IFERROR(INDEX(lvl_6[],MATCH(N6864,lvl_6[ID],0),MATCH(_xlfn.CONCAT(K6864,"_",L6864,"_",M6864),lvl_6[#Headers],0)),"Нет")</f>
        <v>Нет</v>
      </c>
      <c r="I6864" s="12">
        <v>1</v>
      </c>
      <c r="J6864" s="12">
        <v>4</v>
      </c>
      <c r="K6864" s="12">
        <v>1</v>
      </c>
      <c r="L6864" s="12">
        <v>5</v>
      </c>
      <c r="M6864" s="12">
        <v>23</v>
      </c>
      <c r="N6864" s="12">
        <v>2540</v>
      </c>
      <c r="O6864" s="12">
        <f>COUNTIF($P$2:P6864,P6864)</f>
        <v>1</v>
      </c>
      <c r="P6864" s="12" t="str">
        <f t="shared" si="381"/>
        <v>14105232540</v>
      </c>
      <c r="Q6864" s="12" t="str">
        <f t="shared" si="382"/>
        <v>141052325400001</v>
      </c>
      <c r="R6864" s="20" t="s">
        <v>4986</v>
      </c>
      <c r="AI6864" s="12" t="s">
        <v>907</v>
      </c>
      <c r="AK6864" s="12" t="s">
        <v>865</v>
      </c>
      <c r="AP6864" s="12" t="s">
        <v>100</v>
      </c>
      <c r="AR6864" s="12" t="s">
        <v>100</v>
      </c>
      <c r="BN6864" s="12">
        <v>1</v>
      </c>
      <c r="BP6864" s="12" t="s">
        <v>3809</v>
      </c>
      <c r="BR6864" s="9" t="s">
        <v>100</v>
      </c>
      <c r="BS6864" s="9" t="s">
        <v>100</v>
      </c>
      <c r="BT6864" s="9" t="s">
        <v>100</v>
      </c>
      <c r="BU6864" s="9" t="s">
        <v>100</v>
      </c>
      <c r="BV6864" s="9" t="s">
        <v>5123</v>
      </c>
      <c r="BW6864" s="9" t="s">
        <v>5131</v>
      </c>
      <c r="BX6864" s="9" t="s">
        <v>100</v>
      </c>
      <c r="BY6864" s="9" t="s">
        <v>100</v>
      </c>
    </row>
    <row r="6865" spans="1:77" ht="45" x14ac:dyDescent="0.25">
      <c r="A6865" s="12">
        <v>1</v>
      </c>
      <c r="B6865" s="11" t="str">
        <f t="shared" si="380"/>
        <v>Общий расчет. Анализ даты. Анализ даты. Символические звезды. Ошибка Инь-Ян. Нет</v>
      </c>
      <c r="C6865" s="11" t="str">
        <f>IFERROR(VLOOKUP(I6865,lvl_1[],2,FALSE),"Нет")</f>
        <v>Общий расчет</v>
      </c>
      <c r="D6865" s="11" t="str">
        <f>IFERROR(VLOOKUP(Rule!J6865,lvl_2[],2,FALSE),"Нет")</f>
        <v>Анализ даты</v>
      </c>
      <c r="E6865" s="11" t="str">
        <f>IFERROR(VLOOKUP(Rule!K6865,lvl_3[],2,FALSE),"Нет")</f>
        <v>Анализ даты</v>
      </c>
      <c r="F6865" s="11" t="str">
        <f>IFERROR(INDEX(lvl_4[],MATCH(L6865,lvl_4[ID],0),MATCH(TEXT(K6865,"##0"),lvl_4[#Headers],0)),"Нет")</f>
        <v>Символические звезды</v>
      </c>
      <c r="G6865" s="11" t="str">
        <f>IFERROR(INDEX(lvl_5[],MATCH(M6865,lvl_5[ID],0),MATCH(_xlfn.CONCAT(TEXT(K6865,"##0"),"_",TEXT(L6865,"##0")),lvl_5[#Headers],0)),"Нет")</f>
        <v>Ошибка Инь-Ян</v>
      </c>
      <c r="H6865" s="11" t="str">
        <f>IFERROR(INDEX(lvl_6[],MATCH(N6865,lvl_6[ID],0),MATCH(_xlfn.CONCAT(K6865,"_",L6865,"_",M6865),lvl_6[#Headers],0)),"Нет")</f>
        <v>Нет</v>
      </c>
      <c r="I6865" s="12">
        <v>1</v>
      </c>
      <c r="J6865" s="12">
        <v>4</v>
      </c>
      <c r="K6865" s="12">
        <v>1</v>
      </c>
      <c r="L6865" s="12">
        <v>5</v>
      </c>
      <c r="M6865" s="12">
        <v>23</v>
      </c>
      <c r="N6865" s="12">
        <v>2541</v>
      </c>
      <c r="O6865" s="12">
        <f>COUNTIF($P$2:P6865,P6865)</f>
        <v>1</v>
      </c>
      <c r="P6865" s="12" t="str">
        <f t="shared" si="381"/>
        <v>14105232541</v>
      </c>
      <c r="Q6865" s="12" t="str">
        <f t="shared" si="382"/>
        <v>141052325410001</v>
      </c>
      <c r="R6865" s="20" t="s">
        <v>4987</v>
      </c>
      <c r="AI6865" s="12" t="s">
        <v>912</v>
      </c>
      <c r="AK6865" s="12" t="s">
        <v>866</v>
      </c>
      <c r="AP6865" s="12" t="s">
        <v>100</v>
      </c>
      <c r="AR6865" s="12" t="s">
        <v>100</v>
      </c>
      <c r="BN6865" s="12">
        <v>1</v>
      </c>
      <c r="BP6865" s="12" t="s">
        <v>3809</v>
      </c>
      <c r="BR6865" s="9" t="s">
        <v>100</v>
      </c>
      <c r="BS6865" s="9" t="s">
        <v>100</v>
      </c>
      <c r="BT6865" s="9" t="s">
        <v>100</v>
      </c>
      <c r="BU6865" s="9" t="s">
        <v>100</v>
      </c>
      <c r="BV6865" s="9" t="s">
        <v>5125</v>
      </c>
      <c r="BW6865" s="9" t="s">
        <v>5132</v>
      </c>
      <c r="BX6865" s="9" t="s">
        <v>100</v>
      </c>
      <c r="BY6865" s="9" t="s">
        <v>100</v>
      </c>
    </row>
    <row r="6866" spans="1:77" ht="45" x14ac:dyDescent="0.25">
      <c r="A6866" s="12">
        <v>1</v>
      </c>
      <c r="B6866" s="11" t="str">
        <f t="shared" si="380"/>
        <v>Общий расчет. Анализ даты. Анализ даты. Символические звезды. Ошибка Инь-Ян. Нет</v>
      </c>
      <c r="C6866" s="11" t="str">
        <f>IFERROR(VLOOKUP(I6866,lvl_1[],2,FALSE),"Нет")</f>
        <v>Общий расчет</v>
      </c>
      <c r="D6866" s="11" t="str">
        <f>IFERROR(VLOOKUP(Rule!J6866,lvl_2[],2,FALSE),"Нет")</f>
        <v>Анализ даты</v>
      </c>
      <c r="E6866" s="11" t="str">
        <f>IFERROR(VLOOKUP(Rule!K6866,lvl_3[],2,FALSE),"Нет")</f>
        <v>Анализ даты</v>
      </c>
      <c r="F6866" s="11" t="str">
        <f>IFERROR(INDEX(lvl_4[],MATCH(L6866,lvl_4[ID],0),MATCH(TEXT(K6866,"##0"),lvl_4[#Headers],0)),"Нет")</f>
        <v>Символические звезды</v>
      </c>
      <c r="G6866" s="11" t="str">
        <f>IFERROR(INDEX(lvl_5[],MATCH(M6866,lvl_5[ID],0),MATCH(_xlfn.CONCAT(TEXT(K6866,"##0"),"_",TEXT(L6866,"##0")),lvl_5[#Headers],0)),"Нет")</f>
        <v>Ошибка Инь-Ян</v>
      </c>
      <c r="H6866" s="11" t="str">
        <f>IFERROR(INDEX(lvl_6[],MATCH(N6866,lvl_6[ID],0),MATCH(_xlfn.CONCAT(K6866,"_",L6866,"_",M6866),lvl_6[#Headers],0)),"Нет")</f>
        <v>Нет</v>
      </c>
      <c r="I6866" s="12">
        <v>1</v>
      </c>
      <c r="J6866" s="12">
        <v>4</v>
      </c>
      <c r="K6866" s="12">
        <v>1</v>
      </c>
      <c r="L6866" s="12">
        <v>5</v>
      </c>
      <c r="M6866" s="12">
        <v>23</v>
      </c>
      <c r="N6866" s="12">
        <v>2542</v>
      </c>
      <c r="O6866" s="12">
        <f>COUNTIF($P$2:P6866,P6866)</f>
        <v>1</v>
      </c>
      <c r="P6866" s="12" t="str">
        <f t="shared" si="381"/>
        <v>14105232542</v>
      </c>
      <c r="Q6866" s="12" t="str">
        <f t="shared" si="382"/>
        <v>141052325420001</v>
      </c>
      <c r="R6866" s="20" t="s">
        <v>4988</v>
      </c>
      <c r="AI6866" s="12" t="s">
        <v>914</v>
      </c>
      <c r="AK6866" s="12" t="s">
        <v>867</v>
      </c>
      <c r="AP6866" s="12" t="s">
        <v>100</v>
      </c>
      <c r="AR6866" s="12" t="s">
        <v>100</v>
      </c>
      <c r="BN6866" s="12">
        <v>1</v>
      </c>
      <c r="BP6866" s="12" t="s">
        <v>3809</v>
      </c>
      <c r="BR6866" s="9" t="s">
        <v>100</v>
      </c>
      <c r="BS6866" s="9" t="s">
        <v>100</v>
      </c>
      <c r="BT6866" s="9" t="s">
        <v>100</v>
      </c>
      <c r="BU6866" s="9" t="s">
        <v>100</v>
      </c>
      <c r="BV6866" s="9" t="s">
        <v>5117</v>
      </c>
      <c r="BW6866" s="9" t="s">
        <v>5116</v>
      </c>
      <c r="BX6866" s="9" t="s">
        <v>100</v>
      </c>
      <c r="BY6866" s="9" t="s">
        <v>100</v>
      </c>
    </row>
    <row r="6867" spans="1:77" ht="45" x14ac:dyDescent="0.25">
      <c r="A6867" s="12">
        <v>1</v>
      </c>
      <c r="B6867" s="11" t="str">
        <f t="shared" si="380"/>
        <v>Общий расчет. Анализ даты. Анализ даты. Символические звезды. Ошибка Инь-Ян. Нет</v>
      </c>
      <c r="C6867" s="11" t="str">
        <f>IFERROR(VLOOKUP(I6867,lvl_1[],2,FALSE),"Нет")</f>
        <v>Общий расчет</v>
      </c>
      <c r="D6867" s="11" t="str">
        <f>IFERROR(VLOOKUP(Rule!J6867,lvl_2[],2,FALSE),"Нет")</f>
        <v>Анализ даты</v>
      </c>
      <c r="E6867" s="11" t="str">
        <f>IFERROR(VLOOKUP(Rule!K6867,lvl_3[],2,FALSE),"Нет")</f>
        <v>Анализ даты</v>
      </c>
      <c r="F6867" s="11" t="str">
        <f>IFERROR(INDEX(lvl_4[],MATCH(L6867,lvl_4[ID],0),MATCH(TEXT(K6867,"##0"),lvl_4[#Headers],0)),"Нет")</f>
        <v>Символические звезды</v>
      </c>
      <c r="G6867" s="11" t="str">
        <f>IFERROR(INDEX(lvl_5[],MATCH(M6867,lvl_5[ID],0),MATCH(_xlfn.CONCAT(TEXT(K6867,"##0"),"_",TEXT(L6867,"##0")),lvl_5[#Headers],0)),"Нет")</f>
        <v>Ошибка Инь-Ян</v>
      </c>
      <c r="H6867" s="11" t="str">
        <f>IFERROR(INDEX(lvl_6[],MATCH(N6867,lvl_6[ID],0),MATCH(_xlfn.CONCAT(K6867,"_",L6867,"_",M6867),lvl_6[#Headers],0)),"Нет")</f>
        <v>Нет</v>
      </c>
      <c r="I6867" s="12">
        <v>1</v>
      </c>
      <c r="J6867" s="12">
        <v>4</v>
      </c>
      <c r="K6867" s="12">
        <v>1</v>
      </c>
      <c r="L6867" s="12">
        <v>5</v>
      </c>
      <c r="M6867" s="12">
        <v>23</v>
      </c>
      <c r="N6867" s="12">
        <v>2543</v>
      </c>
      <c r="O6867" s="12">
        <f>COUNTIF($P$2:P6867,P6867)</f>
        <v>1</v>
      </c>
      <c r="P6867" s="12" t="str">
        <f t="shared" si="381"/>
        <v>14105232543</v>
      </c>
      <c r="Q6867" s="12" t="str">
        <f t="shared" si="382"/>
        <v>141052325430001</v>
      </c>
      <c r="R6867" s="20" t="s">
        <v>4989</v>
      </c>
      <c r="AI6867" s="12" t="s">
        <v>916</v>
      </c>
      <c r="AK6867" s="12" t="s">
        <v>868</v>
      </c>
      <c r="AP6867" s="12" t="s">
        <v>100</v>
      </c>
      <c r="AR6867" s="12" t="s">
        <v>100</v>
      </c>
      <c r="BN6867" s="12">
        <v>1</v>
      </c>
      <c r="BP6867" s="12" t="s">
        <v>3809</v>
      </c>
      <c r="BR6867" s="9" t="s">
        <v>100</v>
      </c>
      <c r="BS6867" s="9" t="s">
        <v>100</v>
      </c>
      <c r="BT6867" s="9" t="s">
        <v>100</v>
      </c>
      <c r="BU6867" s="9" t="s">
        <v>100</v>
      </c>
      <c r="BV6867" s="9" t="s">
        <v>5127</v>
      </c>
      <c r="BW6867" s="9" t="s">
        <v>5133</v>
      </c>
      <c r="BX6867" s="9" t="s">
        <v>100</v>
      </c>
      <c r="BY6867" s="9" t="s">
        <v>100</v>
      </c>
    </row>
    <row r="6868" spans="1:77" ht="45" x14ac:dyDescent="0.25">
      <c r="A6868" s="12">
        <v>1</v>
      </c>
      <c r="B6868" s="11" t="str">
        <f t="shared" si="380"/>
        <v>Общий расчет. Анализ даты. Анализ даты. Символические звезды. Одинокий феникс. Нет</v>
      </c>
      <c r="C6868" s="11" t="str">
        <f>IFERROR(VLOOKUP(I6868,lvl_1[],2,FALSE),"Нет")</f>
        <v>Общий расчет</v>
      </c>
      <c r="D6868" s="11" t="str">
        <f>IFERROR(VLOOKUP(Rule!J6868,lvl_2[],2,FALSE),"Нет")</f>
        <v>Анализ даты</v>
      </c>
      <c r="E6868" s="11" t="str">
        <f>IFERROR(VLOOKUP(Rule!K6868,lvl_3[],2,FALSE),"Нет")</f>
        <v>Анализ даты</v>
      </c>
      <c r="F6868" s="11" t="str">
        <f>IFERROR(INDEX(lvl_4[],MATCH(L6868,lvl_4[ID],0),MATCH(TEXT(K6868,"##0"),lvl_4[#Headers],0)),"Нет")</f>
        <v>Символические звезды</v>
      </c>
      <c r="G6868" s="11" t="str">
        <f>IFERROR(INDEX(lvl_5[],MATCH(M6868,lvl_5[ID],0),MATCH(_xlfn.CONCAT(TEXT(K6868,"##0"),"_",TEXT(L6868,"##0")),lvl_5[#Headers],0)),"Нет")</f>
        <v>Одинокий феникс</v>
      </c>
      <c r="H6868" s="11" t="str">
        <f>IFERROR(INDEX(lvl_6[],MATCH(N6868,lvl_6[ID],0),MATCH(_xlfn.CONCAT(K6868,"_",L6868,"_",M6868),lvl_6[#Headers],0)),"Нет")</f>
        <v>Нет</v>
      </c>
      <c r="I6868" s="12">
        <v>1</v>
      </c>
      <c r="J6868" s="12">
        <v>4</v>
      </c>
      <c r="K6868" s="12">
        <v>1</v>
      </c>
      <c r="L6868" s="12">
        <v>5</v>
      </c>
      <c r="M6868" s="12">
        <v>25</v>
      </c>
      <c r="N6868" s="12">
        <v>2544</v>
      </c>
      <c r="O6868" s="12">
        <f>COUNTIF($P$2:P6868,P6868)</f>
        <v>1</v>
      </c>
      <c r="P6868" s="12" t="str">
        <f t="shared" si="381"/>
        <v>14105252544</v>
      </c>
      <c r="Q6868" s="12" t="str">
        <f t="shared" si="382"/>
        <v>141052525440001</v>
      </c>
      <c r="R6868" s="20" t="s">
        <v>4990</v>
      </c>
      <c r="AI6868" s="12" t="s">
        <v>901</v>
      </c>
      <c r="AK6868" s="12" t="s">
        <v>862</v>
      </c>
      <c r="AP6868" s="12" t="s">
        <v>100</v>
      </c>
      <c r="AR6868" s="12" t="s">
        <v>100</v>
      </c>
      <c r="BN6868" s="12">
        <v>1</v>
      </c>
      <c r="BP6868" s="12" t="s">
        <v>3809</v>
      </c>
      <c r="BR6868" s="9" t="s">
        <v>100</v>
      </c>
      <c r="BS6868" s="9" t="s">
        <v>100</v>
      </c>
      <c r="BT6868" s="9" t="s">
        <v>100</v>
      </c>
      <c r="BU6868" s="9" t="s">
        <v>100</v>
      </c>
      <c r="BV6868" s="9" t="s">
        <v>5134</v>
      </c>
      <c r="BW6868" s="9" t="s">
        <v>5128</v>
      </c>
      <c r="BX6868" s="9" t="s">
        <v>100</v>
      </c>
      <c r="BY6868" s="9" t="s">
        <v>100</v>
      </c>
    </row>
    <row r="6869" spans="1:77" ht="45" x14ac:dyDescent="0.25">
      <c r="A6869" s="12">
        <v>1</v>
      </c>
      <c r="B6869" s="11" t="str">
        <f t="shared" si="380"/>
        <v>Общий расчет. Анализ даты. Анализ даты. Символические звезды. Одинокий феникс. Нет</v>
      </c>
      <c r="C6869" s="11" t="str">
        <f>IFERROR(VLOOKUP(I6869,lvl_1[],2,FALSE),"Нет")</f>
        <v>Общий расчет</v>
      </c>
      <c r="D6869" s="11" t="str">
        <f>IFERROR(VLOOKUP(Rule!J6869,lvl_2[],2,FALSE),"Нет")</f>
        <v>Анализ даты</v>
      </c>
      <c r="E6869" s="11" t="str">
        <f>IFERROR(VLOOKUP(Rule!K6869,lvl_3[],2,FALSE),"Нет")</f>
        <v>Анализ даты</v>
      </c>
      <c r="F6869" s="11" t="str">
        <f>IFERROR(INDEX(lvl_4[],MATCH(L6869,lvl_4[ID],0),MATCH(TEXT(K6869,"##0"),lvl_4[#Headers],0)),"Нет")</f>
        <v>Символические звезды</v>
      </c>
      <c r="G6869" s="11" t="str">
        <f>IFERROR(INDEX(lvl_5[],MATCH(M6869,lvl_5[ID],0),MATCH(_xlfn.CONCAT(TEXT(K6869,"##0"),"_",TEXT(L6869,"##0")),lvl_5[#Headers],0)),"Нет")</f>
        <v>Одинокий феникс</v>
      </c>
      <c r="H6869" s="11" t="str">
        <f>IFERROR(INDEX(lvl_6[],MATCH(N6869,lvl_6[ID],0),MATCH(_xlfn.CONCAT(K6869,"_",L6869,"_",M6869),lvl_6[#Headers],0)),"Нет")</f>
        <v>Нет</v>
      </c>
      <c r="I6869" s="12">
        <v>1</v>
      </c>
      <c r="J6869" s="12">
        <v>4</v>
      </c>
      <c r="K6869" s="12">
        <v>1</v>
      </c>
      <c r="L6869" s="12">
        <v>5</v>
      </c>
      <c r="M6869" s="12">
        <v>25</v>
      </c>
      <c r="N6869" s="12">
        <v>2545</v>
      </c>
      <c r="O6869" s="12">
        <f>COUNTIF($P$2:P6869,P6869)</f>
        <v>1</v>
      </c>
      <c r="P6869" s="12" t="str">
        <f t="shared" si="381"/>
        <v>14105252545</v>
      </c>
      <c r="Q6869" s="12" t="str">
        <f t="shared" si="382"/>
        <v>141052525450001</v>
      </c>
      <c r="R6869" s="20" t="s">
        <v>4991</v>
      </c>
      <c r="AI6869" s="12" t="s">
        <v>905</v>
      </c>
      <c r="AK6869" s="12" t="s">
        <v>862</v>
      </c>
      <c r="AP6869" s="12" t="s">
        <v>100</v>
      </c>
      <c r="AR6869" s="12" t="s">
        <v>100</v>
      </c>
      <c r="BN6869" s="12">
        <v>1</v>
      </c>
      <c r="BP6869" s="12" t="s">
        <v>3809</v>
      </c>
      <c r="BR6869" s="9" t="s">
        <v>100</v>
      </c>
      <c r="BS6869" s="9" t="s">
        <v>100</v>
      </c>
      <c r="BT6869" s="9" t="s">
        <v>100</v>
      </c>
      <c r="BU6869" s="9" t="s">
        <v>100</v>
      </c>
      <c r="BV6869" s="9" t="s">
        <v>5121</v>
      </c>
      <c r="BW6869" s="9" t="s">
        <v>5128</v>
      </c>
      <c r="BX6869" s="9" t="s">
        <v>100</v>
      </c>
      <c r="BY6869" s="9" t="s">
        <v>100</v>
      </c>
    </row>
    <row r="6870" spans="1:77" ht="45" x14ac:dyDescent="0.25">
      <c r="A6870" s="12">
        <v>1</v>
      </c>
      <c r="B6870" s="11" t="str">
        <f t="shared" si="380"/>
        <v>Общий расчет. Анализ даты. Анализ даты. Символические звезды. Одинокий феникс. Нет</v>
      </c>
      <c r="C6870" s="11" t="str">
        <f>IFERROR(VLOOKUP(I6870,lvl_1[],2,FALSE),"Нет")</f>
        <v>Общий расчет</v>
      </c>
      <c r="D6870" s="11" t="str">
        <f>IFERROR(VLOOKUP(Rule!J6870,lvl_2[],2,FALSE),"Нет")</f>
        <v>Анализ даты</v>
      </c>
      <c r="E6870" s="11" t="str">
        <f>IFERROR(VLOOKUP(Rule!K6870,lvl_3[],2,FALSE),"Нет")</f>
        <v>Анализ даты</v>
      </c>
      <c r="F6870" s="11" t="str">
        <f>IFERROR(INDEX(lvl_4[],MATCH(L6870,lvl_4[ID],0),MATCH(TEXT(K6870,"##0"),lvl_4[#Headers],0)),"Нет")</f>
        <v>Символические звезды</v>
      </c>
      <c r="G6870" s="11" t="str">
        <f>IFERROR(INDEX(lvl_5[],MATCH(M6870,lvl_5[ID],0),MATCH(_xlfn.CONCAT(TEXT(K6870,"##0"),"_",TEXT(L6870,"##0")),lvl_5[#Headers],0)),"Нет")</f>
        <v>Одинокий феникс</v>
      </c>
      <c r="H6870" s="11" t="str">
        <f>IFERROR(INDEX(lvl_6[],MATCH(N6870,lvl_6[ID],0),MATCH(_xlfn.CONCAT(K6870,"_",L6870,"_",M6870),lvl_6[#Headers],0)),"Нет")</f>
        <v>Нет</v>
      </c>
      <c r="I6870" s="12">
        <v>1</v>
      </c>
      <c r="J6870" s="12">
        <v>4</v>
      </c>
      <c r="K6870" s="12">
        <v>1</v>
      </c>
      <c r="L6870" s="12">
        <v>5</v>
      </c>
      <c r="M6870" s="12">
        <v>25</v>
      </c>
      <c r="N6870" s="12">
        <v>2546</v>
      </c>
      <c r="O6870" s="12">
        <f>COUNTIF($P$2:P6870,P6870)</f>
        <v>1</v>
      </c>
      <c r="P6870" s="12" t="str">
        <f t="shared" si="381"/>
        <v>14105252546</v>
      </c>
      <c r="Q6870" s="12" t="str">
        <f t="shared" si="382"/>
        <v>141052525460001</v>
      </c>
      <c r="R6870" s="20" t="s">
        <v>4992</v>
      </c>
      <c r="AI6870" s="12" t="s">
        <v>912</v>
      </c>
      <c r="AK6870" s="12" t="s">
        <v>868</v>
      </c>
      <c r="AP6870" s="12" t="s">
        <v>100</v>
      </c>
      <c r="AR6870" s="12" t="s">
        <v>100</v>
      </c>
      <c r="BN6870" s="12">
        <v>1</v>
      </c>
      <c r="BP6870" s="12" t="s">
        <v>3809</v>
      </c>
      <c r="BR6870" s="9" t="s">
        <v>100</v>
      </c>
      <c r="BS6870" s="9" t="s">
        <v>100</v>
      </c>
      <c r="BT6870" s="9" t="s">
        <v>100</v>
      </c>
      <c r="BU6870" s="9" t="s">
        <v>100</v>
      </c>
      <c r="BV6870" s="9" t="s">
        <v>5125</v>
      </c>
      <c r="BW6870" s="9" t="s">
        <v>5133</v>
      </c>
      <c r="BX6870" s="9" t="s">
        <v>100</v>
      </c>
      <c r="BY6870" s="9" t="s">
        <v>100</v>
      </c>
    </row>
    <row r="6871" spans="1:77" ht="45" x14ac:dyDescent="0.25">
      <c r="A6871" s="12">
        <v>1</v>
      </c>
      <c r="B6871" s="11" t="str">
        <f t="shared" si="380"/>
        <v>Общий расчет. Анализ даты. Анализ даты. Символические звезды. Одинокий феникс. Нет</v>
      </c>
      <c r="C6871" s="11" t="str">
        <f>IFERROR(VLOOKUP(I6871,lvl_1[],2,FALSE),"Нет")</f>
        <v>Общий расчет</v>
      </c>
      <c r="D6871" s="11" t="str">
        <f>IFERROR(VLOOKUP(Rule!J6871,lvl_2[],2,FALSE),"Нет")</f>
        <v>Анализ даты</v>
      </c>
      <c r="E6871" s="11" t="str">
        <f>IFERROR(VLOOKUP(Rule!K6871,lvl_3[],2,FALSE),"Нет")</f>
        <v>Анализ даты</v>
      </c>
      <c r="F6871" s="11" t="str">
        <f>IFERROR(INDEX(lvl_4[],MATCH(L6871,lvl_4[ID],0),MATCH(TEXT(K6871,"##0"),lvl_4[#Headers],0)),"Нет")</f>
        <v>Символические звезды</v>
      </c>
      <c r="G6871" s="11" t="str">
        <f>IFERROR(INDEX(lvl_5[],MATCH(M6871,lvl_5[ID],0),MATCH(_xlfn.CONCAT(TEXT(K6871,"##0"),"_",TEXT(L6871,"##0")),lvl_5[#Headers],0)),"Нет")</f>
        <v>Одинокий феникс</v>
      </c>
      <c r="H6871" s="11" t="str">
        <f>IFERROR(INDEX(lvl_6[],MATCH(N6871,lvl_6[ID],0),MATCH(_xlfn.CONCAT(K6871,"_",L6871,"_",M6871),lvl_6[#Headers],0)),"Нет")</f>
        <v>Нет</v>
      </c>
      <c r="I6871" s="12">
        <v>1</v>
      </c>
      <c r="J6871" s="12">
        <v>4</v>
      </c>
      <c r="K6871" s="12">
        <v>1</v>
      </c>
      <c r="L6871" s="12">
        <v>5</v>
      </c>
      <c r="M6871" s="12">
        <v>25</v>
      </c>
      <c r="N6871" s="12">
        <v>2547</v>
      </c>
      <c r="O6871" s="12">
        <f>COUNTIF($P$2:P6871,P6871)</f>
        <v>1</v>
      </c>
      <c r="P6871" s="12" t="str">
        <f t="shared" si="381"/>
        <v>14105252547</v>
      </c>
      <c r="Q6871" s="12" t="str">
        <f t="shared" si="382"/>
        <v>141052525470001</v>
      </c>
      <c r="R6871" s="20" t="s">
        <v>4993</v>
      </c>
      <c r="AI6871" s="12" t="s">
        <v>907</v>
      </c>
      <c r="AK6871" s="12" t="s">
        <v>865</v>
      </c>
      <c r="AP6871" s="12" t="s">
        <v>100</v>
      </c>
      <c r="AR6871" s="12" t="s">
        <v>100</v>
      </c>
      <c r="BN6871" s="12">
        <v>1</v>
      </c>
      <c r="BP6871" s="12" t="s">
        <v>3809</v>
      </c>
      <c r="BR6871" s="9" t="s">
        <v>100</v>
      </c>
      <c r="BS6871" s="9" t="s">
        <v>100</v>
      </c>
      <c r="BT6871" s="9" t="s">
        <v>100</v>
      </c>
      <c r="BU6871" s="9" t="s">
        <v>100</v>
      </c>
      <c r="BV6871" s="9" t="s">
        <v>5123</v>
      </c>
      <c r="BW6871" s="9" t="s">
        <v>5131</v>
      </c>
      <c r="BX6871" s="9" t="s">
        <v>100</v>
      </c>
      <c r="BY6871" s="9" t="s">
        <v>100</v>
      </c>
    </row>
    <row r="6872" spans="1:77" ht="45" x14ac:dyDescent="0.25">
      <c r="A6872" s="12">
        <v>1</v>
      </c>
      <c r="B6872" s="11" t="str">
        <f t="shared" si="380"/>
        <v>Общий расчет. Анализ даты. Анализ даты. Символические звезды. Одинокий феникс. Нет</v>
      </c>
      <c r="C6872" s="11" t="str">
        <f>IFERROR(VLOOKUP(I6872,lvl_1[],2,FALSE),"Нет")</f>
        <v>Общий расчет</v>
      </c>
      <c r="D6872" s="11" t="str">
        <f>IFERROR(VLOOKUP(Rule!J6872,lvl_2[],2,FALSE),"Нет")</f>
        <v>Анализ даты</v>
      </c>
      <c r="E6872" s="11" t="str">
        <f>IFERROR(VLOOKUP(Rule!K6872,lvl_3[],2,FALSE),"Нет")</f>
        <v>Анализ даты</v>
      </c>
      <c r="F6872" s="11" t="str">
        <f>IFERROR(INDEX(lvl_4[],MATCH(L6872,lvl_4[ID],0),MATCH(TEXT(K6872,"##0"),lvl_4[#Headers],0)),"Нет")</f>
        <v>Символические звезды</v>
      </c>
      <c r="G6872" s="11" t="str">
        <f>IFERROR(INDEX(lvl_5[],MATCH(M6872,lvl_5[ID],0),MATCH(_xlfn.CONCAT(TEXT(K6872,"##0"),"_",TEXT(L6872,"##0")),lvl_5[#Headers],0)),"Нет")</f>
        <v>Одинокий феникс</v>
      </c>
      <c r="H6872" s="11" t="str">
        <f>IFERROR(INDEX(lvl_6[],MATCH(N6872,lvl_6[ID],0),MATCH(_xlfn.CONCAT(K6872,"_",L6872,"_",M6872),lvl_6[#Headers],0)),"Нет")</f>
        <v>Нет</v>
      </c>
      <c r="I6872" s="12">
        <v>1</v>
      </c>
      <c r="J6872" s="12">
        <v>4</v>
      </c>
      <c r="K6872" s="12">
        <v>1</v>
      </c>
      <c r="L6872" s="12">
        <v>5</v>
      </c>
      <c r="M6872" s="12">
        <v>25</v>
      </c>
      <c r="N6872" s="12">
        <v>2548</v>
      </c>
      <c r="O6872" s="12">
        <f>COUNTIF($P$2:P6872,P6872)</f>
        <v>1</v>
      </c>
      <c r="P6872" s="12" t="str">
        <f t="shared" si="381"/>
        <v>14105252548</v>
      </c>
      <c r="Q6872" s="12" t="str">
        <f t="shared" si="382"/>
        <v>141052525480001</v>
      </c>
      <c r="R6872" s="20" t="s">
        <v>4994</v>
      </c>
      <c r="AI6872" s="12" t="s">
        <v>914</v>
      </c>
      <c r="AK6872" s="12" t="s">
        <v>859</v>
      </c>
      <c r="AP6872" s="12" t="s">
        <v>100</v>
      </c>
      <c r="AR6872" s="12" t="s">
        <v>100</v>
      </c>
      <c r="BN6872" s="12">
        <v>1</v>
      </c>
      <c r="BP6872" s="12" t="s">
        <v>3809</v>
      </c>
      <c r="BR6872" s="9" t="s">
        <v>100</v>
      </c>
      <c r="BS6872" s="9" t="s">
        <v>100</v>
      </c>
      <c r="BT6872" s="9" t="s">
        <v>100</v>
      </c>
      <c r="BU6872" s="9" t="s">
        <v>100</v>
      </c>
      <c r="BV6872" s="9" t="s">
        <v>5117</v>
      </c>
      <c r="BW6872" s="9" t="s">
        <v>5124</v>
      </c>
      <c r="BX6872" s="9" t="s">
        <v>100</v>
      </c>
      <c r="BY6872" s="9" t="s">
        <v>100</v>
      </c>
    </row>
    <row r="6873" spans="1:77" ht="45" x14ac:dyDescent="0.25">
      <c r="A6873" s="12">
        <v>1</v>
      </c>
      <c r="B6873" s="11" t="str">
        <f t="shared" si="380"/>
        <v>Общий расчет. Анализ даты. Анализ даты. Символические звезды. Одинокий феникс. Нет</v>
      </c>
      <c r="C6873" s="11" t="str">
        <f>IFERROR(VLOOKUP(I6873,lvl_1[],2,FALSE),"Нет")</f>
        <v>Общий расчет</v>
      </c>
      <c r="D6873" s="11" t="str">
        <f>IFERROR(VLOOKUP(Rule!J6873,lvl_2[],2,FALSE),"Нет")</f>
        <v>Анализ даты</v>
      </c>
      <c r="E6873" s="11" t="str">
        <f>IFERROR(VLOOKUP(Rule!K6873,lvl_3[],2,FALSE),"Нет")</f>
        <v>Анализ даты</v>
      </c>
      <c r="F6873" s="11" t="str">
        <f>IFERROR(INDEX(lvl_4[],MATCH(L6873,lvl_4[ID],0),MATCH(TEXT(K6873,"##0"),lvl_4[#Headers],0)),"Нет")</f>
        <v>Символические звезды</v>
      </c>
      <c r="G6873" s="11" t="str">
        <f>IFERROR(INDEX(lvl_5[],MATCH(M6873,lvl_5[ID],0),MATCH(_xlfn.CONCAT(TEXT(K6873,"##0"),"_",TEXT(L6873,"##0")),lvl_5[#Headers],0)),"Нет")</f>
        <v>Одинокий феникс</v>
      </c>
      <c r="H6873" s="11" t="str">
        <f>IFERROR(INDEX(lvl_6[],MATCH(N6873,lvl_6[ID],0),MATCH(_xlfn.CONCAT(K6873,"_",L6873,"_",M6873),lvl_6[#Headers],0)),"Нет")</f>
        <v>Нет</v>
      </c>
      <c r="I6873" s="12">
        <v>1</v>
      </c>
      <c r="J6873" s="12">
        <v>4</v>
      </c>
      <c r="K6873" s="12">
        <v>1</v>
      </c>
      <c r="L6873" s="12">
        <v>5</v>
      </c>
      <c r="M6873" s="12">
        <v>25</v>
      </c>
      <c r="N6873" s="12">
        <v>2549</v>
      </c>
      <c r="O6873" s="12">
        <f>COUNTIF($P$2:P6873,P6873)</f>
        <v>1</v>
      </c>
      <c r="P6873" s="12" t="str">
        <f t="shared" si="381"/>
        <v>14105252549</v>
      </c>
      <c r="Q6873" s="12" t="str">
        <f t="shared" si="382"/>
        <v>141052525490001</v>
      </c>
      <c r="R6873" s="20" t="s">
        <v>4995</v>
      </c>
      <c r="AI6873" s="12" t="s">
        <v>907</v>
      </c>
      <c r="AK6873" s="12" t="s">
        <v>863</v>
      </c>
      <c r="AP6873" s="12" t="s">
        <v>100</v>
      </c>
      <c r="AR6873" s="12" t="s">
        <v>100</v>
      </c>
      <c r="BN6873" s="12">
        <v>1</v>
      </c>
      <c r="BP6873" s="12" t="s">
        <v>3809</v>
      </c>
      <c r="BR6873" s="9" t="s">
        <v>100</v>
      </c>
      <c r="BS6873" s="9" t="s">
        <v>100</v>
      </c>
      <c r="BT6873" s="9" t="s">
        <v>100</v>
      </c>
      <c r="BU6873" s="9" t="s">
        <v>100</v>
      </c>
      <c r="BV6873" s="9" t="s">
        <v>5123</v>
      </c>
      <c r="BW6873" s="9" t="s">
        <v>5129</v>
      </c>
      <c r="BX6873" s="9" t="s">
        <v>100</v>
      </c>
      <c r="BY6873" s="9" t="s">
        <v>100</v>
      </c>
    </row>
    <row r="6874" spans="1:77" ht="45" x14ac:dyDescent="0.25">
      <c r="A6874" s="12">
        <v>1</v>
      </c>
      <c r="B6874" s="11" t="str">
        <f t="shared" si="380"/>
        <v>Общий расчет. Анализ даты. Анализ даты. Символические звезды. Одинокий феникс. Нет</v>
      </c>
      <c r="C6874" s="11" t="str">
        <f>IFERROR(VLOOKUP(I6874,lvl_1[],2,FALSE),"Нет")</f>
        <v>Общий расчет</v>
      </c>
      <c r="D6874" s="11" t="str">
        <f>IFERROR(VLOOKUP(Rule!J6874,lvl_2[],2,FALSE),"Нет")</f>
        <v>Анализ даты</v>
      </c>
      <c r="E6874" s="11" t="str">
        <f>IFERROR(VLOOKUP(Rule!K6874,lvl_3[],2,FALSE),"Нет")</f>
        <v>Анализ даты</v>
      </c>
      <c r="F6874" s="11" t="str">
        <f>IFERROR(INDEX(lvl_4[],MATCH(L6874,lvl_4[ID],0),MATCH(TEXT(K6874,"##0"),lvl_4[#Headers],0)),"Нет")</f>
        <v>Символические звезды</v>
      </c>
      <c r="G6874" s="11" t="str">
        <f>IFERROR(INDEX(lvl_5[],MATCH(M6874,lvl_5[ID],0),MATCH(_xlfn.CONCAT(TEXT(K6874,"##0"),"_",TEXT(L6874,"##0")),lvl_5[#Headers],0)),"Нет")</f>
        <v>Одинокий феникс</v>
      </c>
      <c r="H6874" s="11" t="str">
        <f>IFERROR(INDEX(lvl_6[],MATCH(N6874,lvl_6[ID],0),MATCH(_xlfn.CONCAT(K6874,"_",L6874,"_",M6874),lvl_6[#Headers],0)),"Нет")</f>
        <v>Нет</v>
      </c>
      <c r="I6874" s="12">
        <v>1</v>
      </c>
      <c r="J6874" s="12">
        <v>4</v>
      </c>
      <c r="K6874" s="12">
        <v>1</v>
      </c>
      <c r="L6874" s="12">
        <v>5</v>
      </c>
      <c r="M6874" s="12">
        <v>25</v>
      </c>
      <c r="N6874" s="12">
        <v>2550</v>
      </c>
      <c r="O6874" s="12">
        <f>COUNTIF($P$2:P6874,P6874)</f>
        <v>1</v>
      </c>
      <c r="P6874" s="12" t="str">
        <f t="shared" si="381"/>
        <v>14105252550</v>
      </c>
      <c r="Q6874" s="12" t="str">
        <f t="shared" si="382"/>
        <v>141052525500001</v>
      </c>
      <c r="R6874" s="20" t="s">
        <v>4996</v>
      </c>
      <c r="AI6874" s="12" t="s">
        <v>914</v>
      </c>
      <c r="AK6874" s="12" t="s">
        <v>869</v>
      </c>
      <c r="AP6874" s="12" t="s">
        <v>100</v>
      </c>
      <c r="AR6874" s="12" t="s">
        <v>100</v>
      </c>
      <c r="BN6874" s="12">
        <v>1</v>
      </c>
      <c r="BP6874" s="12" t="s">
        <v>3809</v>
      </c>
      <c r="BR6874" s="9" t="s">
        <v>100</v>
      </c>
      <c r="BS6874" s="9" t="s">
        <v>100</v>
      </c>
      <c r="BT6874" s="9" t="s">
        <v>100</v>
      </c>
      <c r="BU6874" s="9" t="s">
        <v>100</v>
      </c>
      <c r="BV6874" s="9" t="s">
        <v>5117</v>
      </c>
      <c r="BW6874" s="9" t="s">
        <v>5120</v>
      </c>
      <c r="BX6874" s="9" t="s">
        <v>100</v>
      </c>
      <c r="BY6874" s="9" t="s">
        <v>100</v>
      </c>
    </row>
    <row r="6875" spans="1:77" ht="45" x14ac:dyDescent="0.25">
      <c r="A6875" s="12">
        <v>1</v>
      </c>
      <c r="B6875" s="11" t="str">
        <f t="shared" si="380"/>
        <v>Общий расчет. Анализ даты. Анализ даты. Символические звезды. Одинокий феникс. Нет</v>
      </c>
      <c r="C6875" s="11" t="str">
        <f>IFERROR(VLOOKUP(I6875,lvl_1[],2,FALSE),"Нет")</f>
        <v>Общий расчет</v>
      </c>
      <c r="D6875" s="11" t="str">
        <f>IFERROR(VLOOKUP(Rule!J6875,lvl_2[],2,FALSE),"Нет")</f>
        <v>Анализ даты</v>
      </c>
      <c r="E6875" s="11" t="str">
        <f>IFERROR(VLOOKUP(Rule!K6875,lvl_3[],2,FALSE),"Нет")</f>
        <v>Анализ даты</v>
      </c>
      <c r="F6875" s="11" t="str">
        <f>IFERROR(INDEX(lvl_4[],MATCH(L6875,lvl_4[ID],0),MATCH(TEXT(K6875,"##0"),lvl_4[#Headers],0)),"Нет")</f>
        <v>Символические звезды</v>
      </c>
      <c r="G6875" s="11" t="str">
        <f>IFERROR(INDEX(lvl_5[],MATCH(M6875,lvl_5[ID],0),MATCH(_xlfn.CONCAT(TEXT(K6875,"##0"),"_",TEXT(L6875,"##0")),lvl_5[#Headers],0)),"Нет")</f>
        <v>Одинокий феникс</v>
      </c>
      <c r="H6875" s="11" t="str">
        <f>IFERROR(INDEX(lvl_6[],MATCH(N6875,lvl_6[ID],0),MATCH(_xlfn.CONCAT(K6875,"_",L6875,"_",M6875),lvl_6[#Headers],0)),"Нет")</f>
        <v>Нет</v>
      </c>
      <c r="I6875" s="12">
        <v>1</v>
      </c>
      <c r="J6875" s="12">
        <v>4</v>
      </c>
      <c r="K6875" s="12">
        <v>1</v>
      </c>
      <c r="L6875" s="12">
        <v>5</v>
      </c>
      <c r="M6875" s="12">
        <v>25</v>
      </c>
      <c r="N6875" s="12">
        <v>2551</v>
      </c>
      <c r="O6875" s="12">
        <f>COUNTIF($P$2:P6875,P6875)</f>
        <v>1</v>
      </c>
      <c r="P6875" s="12" t="str">
        <f t="shared" si="381"/>
        <v>14105252551</v>
      </c>
      <c r="Q6875" s="12" t="str">
        <f t="shared" si="382"/>
        <v>141052525510001</v>
      </c>
      <c r="R6875" s="20" t="s">
        <v>4997</v>
      </c>
      <c r="AI6875" s="12" t="s">
        <v>903</v>
      </c>
      <c r="AK6875" s="12" t="s">
        <v>863</v>
      </c>
      <c r="AP6875" s="12" t="s">
        <v>100</v>
      </c>
      <c r="AR6875" s="12" t="s">
        <v>100</v>
      </c>
      <c r="BN6875" s="12">
        <v>1</v>
      </c>
      <c r="BP6875" s="12" t="s">
        <v>3809</v>
      </c>
      <c r="BR6875" s="9" t="s">
        <v>100</v>
      </c>
      <c r="BS6875" s="9" t="s">
        <v>100</v>
      </c>
      <c r="BT6875" s="9" t="s">
        <v>100</v>
      </c>
      <c r="BU6875" s="9" t="s">
        <v>100</v>
      </c>
      <c r="BV6875" s="9" t="s">
        <v>5119</v>
      </c>
      <c r="BW6875" s="9" t="s">
        <v>5129</v>
      </c>
      <c r="BX6875" s="9" t="s">
        <v>100</v>
      </c>
      <c r="BY6875" s="9" t="s">
        <v>100</v>
      </c>
    </row>
    <row r="6876" spans="1:77" ht="45" x14ac:dyDescent="0.25">
      <c r="A6876" s="12">
        <v>1</v>
      </c>
      <c r="B6876" s="11" t="str">
        <f t="shared" si="380"/>
        <v>Общий расчет. Анализ даты. Анализ даты. Символические звезды. Демон пустоты. Нет</v>
      </c>
      <c r="C6876" s="11" t="str">
        <f>IFERROR(VLOOKUP(I6876,lvl_1[],2,FALSE),"Нет")</f>
        <v>Общий расчет</v>
      </c>
      <c r="D6876" s="11" t="str">
        <f>IFERROR(VLOOKUP(Rule!J6876,lvl_2[],2,FALSE),"Нет")</f>
        <v>Анализ даты</v>
      </c>
      <c r="E6876" s="11" t="str">
        <f>IFERROR(VLOOKUP(Rule!K6876,lvl_3[],2,FALSE),"Нет")</f>
        <v>Анализ даты</v>
      </c>
      <c r="F6876" s="11" t="str">
        <f>IFERROR(INDEX(lvl_4[],MATCH(L6876,lvl_4[ID],0),MATCH(TEXT(K6876,"##0"),lvl_4[#Headers],0)),"Нет")</f>
        <v>Символические звезды</v>
      </c>
      <c r="G6876" s="11" t="str">
        <f>IFERROR(INDEX(lvl_5[],MATCH(M6876,lvl_5[ID],0),MATCH(_xlfn.CONCAT(TEXT(K6876,"##0"),"_",TEXT(L6876,"##0")),lvl_5[#Headers],0)),"Нет")</f>
        <v>Демон пустоты</v>
      </c>
      <c r="H6876" s="11" t="str">
        <f>IFERROR(INDEX(lvl_6[],MATCH(N6876,lvl_6[ID],0),MATCH(_xlfn.CONCAT(K6876,"_",L6876,"_",M6876),lvl_6[#Headers],0)),"Нет")</f>
        <v>Нет</v>
      </c>
      <c r="I6876" s="12">
        <v>1</v>
      </c>
      <c r="J6876" s="12">
        <v>4</v>
      </c>
      <c r="K6876" s="12">
        <v>1</v>
      </c>
      <c r="L6876" s="12">
        <v>5</v>
      </c>
      <c r="M6876" s="12">
        <v>26</v>
      </c>
      <c r="N6876" s="12">
        <v>2552</v>
      </c>
      <c r="O6876" s="12">
        <f>COUNTIF($P$2:P6876,P6876)</f>
        <v>1</v>
      </c>
      <c r="P6876" s="12" t="str">
        <f t="shared" si="381"/>
        <v>14105262552</v>
      </c>
      <c r="Q6876" s="12" t="str">
        <f t="shared" si="382"/>
        <v>141052625520001</v>
      </c>
      <c r="R6876" s="20" t="s">
        <v>4998</v>
      </c>
      <c r="AI6876" s="12" t="s">
        <v>899</v>
      </c>
      <c r="AK6876" s="12" t="s">
        <v>869</v>
      </c>
      <c r="AP6876" s="12" t="s">
        <v>100</v>
      </c>
      <c r="AR6876" s="12" t="s">
        <v>100</v>
      </c>
      <c r="BN6876" s="12">
        <v>1</v>
      </c>
      <c r="BP6876" s="12" t="s">
        <v>3809</v>
      </c>
      <c r="BR6876" s="9" t="s">
        <v>100</v>
      </c>
      <c r="BS6876" s="9" t="s">
        <v>100</v>
      </c>
      <c r="BT6876" s="9" t="s">
        <v>100</v>
      </c>
      <c r="BU6876" s="9" t="s">
        <v>100</v>
      </c>
      <c r="BV6876" s="9" t="s">
        <v>5135</v>
      </c>
      <c r="BW6876" s="9" t="s">
        <v>5120</v>
      </c>
      <c r="BX6876" s="9" t="s">
        <v>100</v>
      </c>
      <c r="BY6876" s="9" t="s">
        <v>100</v>
      </c>
    </row>
    <row r="6877" spans="1:77" ht="45" x14ac:dyDescent="0.25">
      <c r="A6877" s="12">
        <v>1</v>
      </c>
      <c r="B6877" s="11" t="str">
        <f t="shared" si="380"/>
        <v>Общий расчет. Анализ даты. Анализ даты. Символические звезды. Демон пустоты. Нет</v>
      </c>
      <c r="C6877" s="11" t="str">
        <f>IFERROR(VLOOKUP(I6877,lvl_1[],2,FALSE),"Нет")</f>
        <v>Общий расчет</v>
      </c>
      <c r="D6877" s="11" t="str">
        <f>IFERROR(VLOOKUP(Rule!J6877,lvl_2[],2,FALSE),"Нет")</f>
        <v>Анализ даты</v>
      </c>
      <c r="E6877" s="11" t="str">
        <f>IFERROR(VLOOKUP(Rule!K6877,lvl_3[],2,FALSE),"Нет")</f>
        <v>Анализ даты</v>
      </c>
      <c r="F6877" s="11" t="str">
        <f>IFERROR(INDEX(lvl_4[],MATCH(L6877,lvl_4[ID],0),MATCH(TEXT(K6877,"##0"),lvl_4[#Headers],0)),"Нет")</f>
        <v>Символические звезды</v>
      </c>
      <c r="G6877" s="11" t="str">
        <f>IFERROR(INDEX(lvl_5[],MATCH(M6877,lvl_5[ID],0),MATCH(_xlfn.CONCAT(TEXT(K6877,"##0"),"_",TEXT(L6877,"##0")),lvl_5[#Headers],0)),"Нет")</f>
        <v>Демон пустоты</v>
      </c>
      <c r="H6877" s="11" t="str">
        <f>IFERROR(INDEX(lvl_6[],MATCH(N6877,lvl_6[ID],0),MATCH(_xlfn.CONCAT(K6877,"_",L6877,"_",M6877),lvl_6[#Headers],0)),"Нет")</f>
        <v>Нет</v>
      </c>
      <c r="I6877" s="12">
        <v>1</v>
      </c>
      <c r="J6877" s="12">
        <v>4</v>
      </c>
      <c r="K6877" s="12">
        <v>1</v>
      </c>
      <c r="L6877" s="12">
        <v>5</v>
      </c>
      <c r="M6877" s="12">
        <v>26</v>
      </c>
      <c r="N6877" s="12">
        <v>2553</v>
      </c>
      <c r="O6877" s="12">
        <f>COUNTIF($P$2:P6877,P6877)</f>
        <v>1</v>
      </c>
      <c r="P6877" s="12" t="str">
        <f t="shared" si="381"/>
        <v>14105262553</v>
      </c>
      <c r="Q6877" s="12" t="str">
        <f t="shared" si="382"/>
        <v>141052625530001</v>
      </c>
      <c r="R6877" s="20" t="s">
        <v>4999</v>
      </c>
      <c r="AI6877" s="12" t="s">
        <v>899</v>
      </c>
      <c r="AK6877" s="12" t="s">
        <v>867</v>
      </c>
      <c r="AP6877" s="12" t="s">
        <v>100</v>
      </c>
      <c r="AR6877" s="12" t="s">
        <v>100</v>
      </c>
      <c r="BN6877" s="12">
        <v>1</v>
      </c>
      <c r="BP6877" s="12" t="s">
        <v>3809</v>
      </c>
      <c r="BR6877" s="9" t="s">
        <v>100</v>
      </c>
      <c r="BS6877" s="9" t="s">
        <v>100</v>
      </c>
      <c r="BT6877" s="9" t="s">
        <v>100</v>
      </c>
      <c r="BU6877" s="9" t="s">
        <v>100</v>
      </c>
      <c r="BV6877" s="9" t="s">
        <v>5135</v>
      </c>
      <c r="BW6877" s="9" t="s">
        <v>5116</v>
      </c>
      <c r="BX6877" s="9" t="s">
        <v>100</v>
      </c>
      <c r="BY6877" s="9" t="s">
        <v>100</v>
      </c>
    </row>
    <row r="6878" spans="1:77" ht="45" x14ac:dyDescent="0.25">
      <c r="A6878" s="12">
        <v>1</v>
      </c>
      <c r="B6878" s="11" t="str">
        <f t="shared" si="380"/>
        <v>Общий расчет. Анализ даты. Анализ даты. Символические звезды. Демон пустоты. Нет</v>
      </c>
      <c r="C6878" s="11" t="str">
        <f>IFERROR(VLOOKUP(I6878,lvl_1[],2,FALSE),"Нет")</f>
        <v>Общий расчет</v>
      </c>
      <c r="D6878" s="11" t="str">
        <f>IFERROR(VLOOKUP(Rule!J6878,lvl_2[],2,FALSE),"Нет")</f>
        <v>Анализ даты</v>
      </c>
      <c r="E6878" s="11" t="str">
        <f>IFERROR(VLOOKUP(Rule!K6878,lvl_3[],2,FALSE),"Нет")</f>
        <v>Анализ даты</v>
      </c>
      <c r="F6878" s="11" t="str">
        <f>IFERROR(INDEX(lvl_4[],MATCH(L6878,lvl_4[ID],0),MATCH(TEXT(K6878,"##0"),lvl_4[#Headers],0)),"Нет")</f>
        <v>Символические звезды</v>
      </c>
      <c r="G6878" s="11" t="str">
        <f>IFERROR(INDEX(lvl_5[],MATCH(M6878,lvl_5[ID],0),MATCH(_xlfn.CONCAT(TEXT(K6878,"##0"),"_",TEXT(L6878,"##0")),lvl_5[#Headers],0)),"Нет")</f>
        <v>Демон пустоты</v>
      </c>
      <c r="H6878" s="11" t="str">
        <f>IFERROR(INDEX(lvl_6[],MATCH(N6878,lvl_6[ID],0),MATCH(_xlfn.CONCAT(K6878,"_",L6878,"_",M6878),lvl_6[#Headers],0)),"Нет")</f>
        <v>Нет</v>
      </c>
      <c r="I6878" s="12">
        <v>1</v>
      </c>
      <c r="J6878" s="12">
        <v>4</v>
      </c>
      <c r="K6878" s="12">
        <v>1</v>
      </c>
      <c r="L6878" s="12">
        <v>5</v>
      </c>
      <c r="M6878" s="12">
        <v>26</v>
      </c>
      <c r="N6878" s="12">
        <v>2554</v>
      </c>
      <c r="O6878" s="12">
        <f>COUNTIF($P$2:P6878,P6878)</f>
        <v>1</v>
      </c>
      <c r="P6878" s="12" t="str">
        <f t="shared" si="381"/>
        <v>14105262554</v>
      </c>
      <c r="Q6878" s="12" t="str">
        <f t="shared" si="382"/>
        <v>141052625540001</v>
      </c>
      <c r="R6878" s="20" t="s">
        <v>5000</v>
      </c>
      <c r="AI6878" s="12" t="s">
        <v>899</v>
      </c>
      <c r="AK6878" s="12" t="s">
        <v>865</v>
      </c>
      <c r="AP6878" s="12" t="s">
        <v>100</v>
      </c>
      <c r="AR6878" s="12" t="s">
        <v>100</v>
      </c>
      <c r="BN6878" s="12">
        <v>1</v>
      </c>
      <c r="BP6878" s="12" t="s">
        <v>3809</v>
      </c>
      <c r="BR6878" s="9" t="s">
        <v>100</v>
      </c>
      <c r="BS6878" s="9" t="s">
        <v>100</v>
      </c>
      <c r="BT6878" s="9" t="s">
        <v>100</v>
      </c>
      <c r="BU6878" s="9" t="s">
        <v>100</v>
      </c>
      <c r="BV6878" s="9" t="s">
        <v>5135</v>
      </c>
      <c r="BW6878" s="9" t="s">
        <v>5131</v>
      </c>
      <c r="BX6878" s="9" t="s">
        <v>100</v>
      </c>
      <c r="BY6878" s="9" t="s">
        <v>100</v>
      </c>
    </row>
    <row r="6879" spans="1:77" ht="45" x14ac:dyDescent="0.25">
      <c r="A6879" s="12">
        <v>1</v>
      </c>
      <c r="B6879" s="11" t="str">
        <f t="shared" si="380"/>
        <v>Общий расчет. Анализ даты. Анализ даты. Символические звезды. Демон пустоты. Нет</v>
      </c>
      <c r="C6879" s="11" t="str">
        <f>IFERROR(VLOOKUP(I6879,lvl_1[],2,FALSE),"Нет")</f>
        <v>Общий расчет</v>
      </c>
      <c r="D6879" s="11" t="str">
        <f>IFERROR(VLOOKUP(Rule!J6879,lvl_2[],2,FALSE),"Нет")</f>
        <v>Анализ даты</v>
      </c>
      <c r="E6879" s="11" t="str">
        <f>IFERROR(VLOOKUP(Rule!K6879,lvl_3[],2,FALSE),"Нет")</f>
        <v>Анализ даты</v>
      </c>
      <c r="F6879" s="11" t="str">
        <f>IFERROR(INDEX(lvl_4[],MATCH(L6879,lvl_4[ID],0),MATCH(TEXT(K6879,"##0"),lvl_4[#Headers],0)),"Нет")</f>
        <v>Символические звезды</v>
      </c>
      <c r="G6879" s="11" t="str">
        <f>IFERROR(INDEX(lvl_5[],MATCH(M6879,lvl_5[ID],0),MATCH(_xlfn.CONCAT(TEXT(K6879,"##0"),"_",TEXT(L6879,"##0")),lvl_5[#Headers],0)),"Нет")</f>
        <v>Демон пустоты</v>
      </c>
      <c r="H6879" s="11" t="str">
        <f>IFERROR(INDEX(lvl_6[],MATCH(N6879,lvl_6[ID],0),MATCH(_xlfn.CONCAT(K6879,"_",L6879,"_",M6879),lvl_6[#Headers],0)),"Нет")</f>
        <v>Нет</v>
      </c>
      <c r="I6879" s="12">
        <v>1</v>
      </c>
      <c r="J6879" s="12">
        <v>4</v>
      </c>
      <c r="K6879" s="12">
        <v>1</v>
      </c>
      <c r="L6879" s="12">
        <v>5</v>
      </c>
      <c r="M6879" s="12">
        <v>26</v>
      </c>
      <c r="N6879" s="12">
        <v>2555</v>
      </c>
      <c r="O6879" s="12">
        <f>COUNTIF($P$2:P6879,P6879)</f>
        <v>1</v>
      </c>
      <c r="P6879" s="12" t="str">
        <f t="shared" si="381"/>
        <v>14105262555</v>
      </c>
      <c r="Q6879" s="12" t="str">
        <f t="shared" si="382"/>
        <v>141052625550001</v>
      </c>
      <c r="R6879" s="20" t="s">
        <v>5001</v>
      </c>
      <c r="AI6879" s="12" t="s">
        <v>899</v>
      </c>
      <c r="AK6879" s="12" t="s">
        <v>863</v>
      </c>
      <c r="AP6879" s="12" t="s">
        <v>100</v>
      </c>
      <c r="AR6879" s="12" t="s">
        <v>100</v>
      </c>
      <c r="BN6879" s="12">
        <v>1</v>
      </c>
      <c r="BP6879" s="12" t="s">
        <v>3809</v>
      </c>
      <c r="BR6879" s="9" t="s">
        <v>100</v>
      </c>
      <c r="BS6879" s="9" t="s">
        <v>100</v>
      </c>
      <c r="BT6879" s="9" t="s">
        <v>100</v>
      </c>
      <c r="BU6879" s="9" t="s">
        <v>100</v>
      </c>
      <c r="BV6879" s="9" t="s">
        <v>5135</v>
      </c>
      <c r="BW6879" s="9" t="s">
        <v>5129</v>
      </c>
      <c r="BX6879" s="9" t="s">
        <v>100</v>
      </c>
      <c r="BY6879" s="9" t="s">
        <v>100</v>
      </c>
    </row>
    <row r="6880" spans="1:77" ht="45" x14ac:dyDescent="0.25">
      <c r="A6880" s="12">
        <v>1</v>
      </c>
      <c r="B6880" s="11" t="str">
        <f t="shared" si="380"/>
        <v>Общий расчет. Анализ даты. Анализ даты. Символические звезды. Демон пустоты. Нет</v>
      </c>
      <c r="C6880" s="11" t="str">
        <f>IFERROR(VLOOKUP(I6880,lvl_1[],2,FALSE),"Нет")</f>
        <v>Общий расчет</v>
      </c>
      <c r="D6880" s="11" t="str">
        <f>IFERROR(VLOOKUP(Rule!J6880,lvl_2[],2,FALSE),"Нет")</f>
        <v>Анализ даты</v>
      </c>
      <c r="E6880" s="11" t="str">
        <f>IFERROR(VLOOKUP(Rule!K6880,lvl_3[],2,FALSE),"Нет")</f>
        <v>Анализ даты</v>
      </c>
      <c r="F6880" s="11" t="str">
        <f>IFERROR(INDEX(lvl_4[],MATCH(L6880,lvl_4[ID],0),MATCH(TEXT(K6880,"##0"),lvl_4[#Headers],0)),"Нет")</f>
        <v>Символические звезды</v>
      </c>
      <c r="G6880" s="11" t="str">
        <f>IFERROR(INDEX(lvl_5[],MATCH(M6880,lvl_5[ID],0),MATCH(_xlfn.CONCAT(TEXT(K6880,"##0"),"_",TEXT(L6880,"##0")),lvl_5[#Headers],0)),"Нет")</f>
        <v>Демон пустоты</v>
      </c>
      <c r="H6880" s="11" t="str">
        <f>IFERROR(INDEX(lvl_6[],MATCH(N6880,lvl_6[ID],0),MATCH(_xlfn.CONCAT(K6880,"_",L6880,"_",M6880),lvl_6[#Headers],0)),"Нет")</f>
        <v>Нет</v>
      </c>
      <c r="I6880" s="12">
        <v>1</v>
      </c>
      <c r="J6880" s="12">
        <v>4</v>
      </c>
      <c r="K6880" s="12">
        <v>1</v>
      </c>
      <c r="L6880" s="12">
        <v>5</v>
      </c>
      <c r="M6880" s="12">
        <v>26</v>
      </c>
      <c r="N6880" s="12">
        <v>2556</v>
      </c>
      <c r="O6880" s="12">
        <f>COUNTIF($P$2:P6880,P6880)</f>
        <v>1</v>
      </c>
      <c r="P6880" s="12" t="str">
        <f t="shared" si="381"/>
        <v>14105262556</v>
      </c>
      <c r="Q6880" s="12" t="str">
        <f t="shared" si="382"/>
        <v>141052625560001</v>
      </c>
      <c r="R6880" s="20" t="s">
        <v>5002</v>
      </c>
      <c r="AI6880" s="12" t="s">
        <v>899</v>
      </c>
      <c r="AK6880" s="12" t="s">
        <v>861</v>
      </c>
      <c r="AP6880" s="12" t="s">
        <v>100</v>
      </c>
      <c r="AR6880" s="12" t="s">
        <v>100</v>
      </c>
      <c r="BN6880" s="12">
        <v>1</v>
      </c>
      <c r="BP6880" s="12" t="s">
        <v>3809</v>
      </c>
      <c r="BR6880" s="9" t="s">
        <v>100</v>
      </c>
      <c r="BS6880" s="9" t="s">
        <v>100</v>
      </c>
      <c r="BT6880" s="9" t="s">
        <v>100</v>
      </c>
      <c r="BU6880" s="9" t="s">
        <v>100</v>
      </c>
      <c r="BV6880" s="9" t="s">
        <v>5135</v>
      </c>
      <c r="BW6880" s="9" t="s">
        <v>5115</v>
      </c>
      <c r="BX6880" s="9" t="s">
        <v>100</v>
      </c>
      <c r="BY6880" s="9" t="s">
        <v>100</v>
      </c>
    </row>
    <row r="6881" spans="1:77" ht="45" x14ac:dyDescent="0.25">
      <c r="A6881" s="12">
        <v>1</v>
      </c>
      <c r="B6881" s="11" t="str">
        <f t="shared" si="380"/>
        <v>Общий расчет. Анализ даты. Анализ даты. Символические звезды. Демон пустоты. Нет</v>
      </c>
      <c r="C6881" s="11" t="str">
        <f>IFERROR(VLOOKUP(I6881,lvl_1[],2,FALSE),"Нет")</f>
        <v>Общий расчет</v>
      </c>
      <c r="D6881" s="11" t="str">
        <f>IFERROR(VLOOKUP(Rule!J6881,lvl_2[],2,FALSE),"Нет")</f>
        <v>Анализ даты</v>
      </c>
      <c r="E6881" s="11" t="str">
        <f>IFERROR(VLOOKUP(Rule!K6881,lvl_3[],2,FALSE),"Нет")</f>
        <v>Анализ даты</v>
      </c>
      <c r="F6881" s="11" t="str">
        <f>IFERROR(INDEX(lvl_4[],MATCH(L6881,lvl_4[ID],0),MATCH(TEXT(K6881,"##0"),lvl_4[#Headers],0)),"Нет")</f>
        <v>Символические звезды</v>
      </c>
      <c r="G6881" s="11" t="str">
        <f>IFERROR(INDEX(lvl_5[],MATCH(M6881,lvl_5[ID],0),MATCH(_xlfn.CONCAT(TEXT(K6881,"##0"),"_",TEXT(L6881,"##0")),lvl_5[#Headers],0)),"Нет")</f>
        <v>Демон пустоты</v>
      </c>
      <c r="H6881" s="11" t="str">
        <f>IFERROR(INDEX(lvl_6[],MATCH(N6881,lvl_6[ID],0),MATCH(_xlfn.CONCAT(K6881,"_",L6881,"_",M6881),lvl_6[#Headers],0)),"Нет")</f>
        <v>Нет</v>
      </c>
      <c r="I6881" s="12">
        <v>1</v>
      </c>
      <c r="J6881" s="12">
        <v>4</v>
      </c>
      <c r="K6881" s="12">
        <v>1</v>
      </c>
      <c r="L6881" s="12">
        <v>5</v>
      </c>
      <c r="M6881" s="12">
        <v>26</v>
      </c>
      <c r="N6881" s="12">
        <v>2557</v>
      </c>
      <c r="O6881" s="12">
        <f>COUNTIF($P$2:P6881,P6881)</f>
        <v>1</v>
      </c>
      <c r="P6881" s="12" t="str">
        <f t="shared" si="381"/>
        <v>14105262557</v>
      </c>
      <c r="Q6881" s="12" t="str">
        <f t="shared" si="382"/>
        <v>141052625570001</v>
      </c>
      <c r="R6881" s="20" t="s">
        <v>5003</v>
      </c>
      <c r="AI6881" s="12" t="s">
        <v>899</v>
      </c>
      <c r="AK6881" s="12" t="s">
        <v>859</v>
      </c>
      <c r="AP6881" s="12" t="s">
        <v>100</v>
      </c>
      <c r="AR6881" s="12" t="s">
        <v>100</v>
      </c>
      <c r="BN6881" s="12">
        <v>1</v>
      </c>
      <c r="BP6881" s="12" t="s">
        <v>3809</v>
      </c>
      <c r="BR6881" s="9" t="s">
        <v>100</v>
      </c>
      <c r="BS6881" s="9" t="s">
        <v>100</v>
      </c>
      <c r="BT6881" s="9" t="s">
        <v>100</v>
      </c>
      <c r="BU6881" s="9" t="s">
        <v>100</v>
      </c>
      <c r="BV6881" s="9" t="s">
        <v>5135</v>
      </c>
      <c r="BW6881" s="9" t="s">
        <v>5124</v>
      </c>
      <c r="BX6881" s="9" t="s">
        <v>100</v>
      </c>
      <c r="BY6881" s="9" t="s">
        <v>100</v>
      </c>
    </row>
    <row r="6882" spans="1:77" ht="45" x14ac:dyDescent="0.25">
      <c r="A6882" s="12">
        <v>1</v>
      </c>
      <c r="B6882" s="11" t="str">
        <f t="shared" si="380"/>
        <v>Общий расчет. Анализ даты. Анализ даты. Символические звезды. Демон пустоты. Нет</v>
      </c>
      <c r="C6882" s="11" t="str">
        <f>IFERROR(VLOOKUP(I6882,lvl_1[],2,FALSE),"Нет")</f>
        <v>Общий расчет</v>
      </c>
      <c r="D6882" s="11" t="str">
        <f>IFERROR(VLOOKUP(Rule!J6882,lvl_2[],2,FALSE),"Нет")</f>
        <v>Анализ даты</v>
      </c>
      <c r="E6882" s="11" t="str">
        <f>IFERROR(VLOOKUP(Rule!K6882,lvl_3[],2,FALSE),"Нет")</f>
        <v>Анализ даты</v>
      </c>
      <c r="F6882" s="11" t="str">
        <f>IFERROR(INDEX(lvl_4[],MATCH(L6882,lvl_4[ID],0),MATCH(TEXT(K6882,"##0"),lvl_4[#Headers],0)),"Нет")</f>
        <v>Символические звезды</v>
      </c>
      <c r="G6882" s="11" t="str">
        <f>IFERROR(INDEX(lvl_5[],MATCH(M6882,lvl_5[ID],0),MATCH(_xlfn.CONCAT(TEXT(K6882,"##0"),"_",TEXT(L6882,"##0")),lvl_5[#Headers],0)),"Нет")</f>
        <v>Демон пустоты</v>
      </c>
      <c r="H6882" s="11" t="str">
        <f>IFERROR(INDEX(lvl_6[],MATCH(N6882,lvl_6[ID],0),MATCH(_xlfn.CONCAT(K6882,"_",L6882,"_",M6882),lvl_6[#Headers],0)),"Нет")</f>
        <v>Нет</v>
      </c>
      <c r="I6882" s="12">
        <v>1</v>
      </c>
      <c r="J6882" s="12">
        <v>4</v>
      </c>
      <c r="K6882" s="12">
        <v>1</v>
      </c>
      <c r="L6882" s="12">
        <v>5</v>
      </c>
      <c r="M6882" s="12">
        <v>26</v>
      </c>
      <c r="N6882" s="12">
        <v>2558</v>
      </c>
      <c r="O6882" s="12">
        <f>COUNTIF($P$2:P6882,P6882)</f>
        <v>1</v>
      </c>
      <c r="P6882" s="12" t="str">
        <f t="shared" si="381"/>
        <v>14105262558</v>
      </c>
      <c r="Q6882" s="12" t="str">
        <f t="shared" si="382"/>
        <v>141052625580001</v>
      </c>
      <c r="R6882" s="20" t="s">
        <v>5004</v>
      </c>
      <c r="AI6882" s="12" t="s">
        <v>901</v>
      </c>
      <c r="AK6882" s="12" t="s">
        <v>870</v>
      </c>
      <c r="AP6882" s="12" t="s">
        <v>100</v>
      </c>
      <c r="AR6882" s="12" t="s">
        <v>100</v>
      </c>
      <c r="BN6882" s="12">
        <v>1</v>
      </c>
      <c r="BP6882" s="12" t="s">
        <v>3809</v>
      </c>
      <c r="BR6882" s="9" t="s">
        <v>100</v>
      </c>
      <c r="BS6882" s="9" t="s">
        <v>100</v>
      </c>
      <c r="BT6882" s="9" t="s">
        <v>100</v>
      </c>
      <c r="BU6882" s="9" t="s">
        <v>100</v>
      </c>
      <c r="BV6882" s="9" t="s">
        <v>5134</v>
      </c>
      <c r="BW6882" s="9" t="s">
        <v>5122</v>
      </c>
      <c r="BX6882" s="9" t="s">
        <v>100</v>
      </c>
      <c r="BY6882" s="9" t="s">
        <v>100</v>
      </c>
    </row>
    <row r="6883" spans="1:77" ht="45" x14ac:dyDescent="0.25">
      <c r="A6883" s="12">
        <v>1</v>
      </c>
      <c r="B6883" s="11" t="str">
        <f t="shared" si="380"/>
        <v>Общий расчет. Анализ даты. Анализ даты. Символические звезды. Демон пустоты. Нет</v>
      </c>
      <c r="C6883" s="11" t="str">
        <f>IFERROR(VLOOKUP(I6883,lvl_1[],2,FALSE),"Нет")</f>
        <v>Общий расчет</v>
      </c>
      <c r="D6883" s="11" t="str">
        <f>IFERROR(VLOOKUP(Rule!J6883,lvl_2[],2,FALSE),"Нет")</f>
        <v>Анализ даты</v>
      </c>
      <c r="E6883" s="11" t="str">
        <f>IFERROR(VLOOKUP(Rule!K6883,lvl_3[],2,FALSE),"Нет")</f>
        <v>Анализ даты</v>
      </c>
      <c r="F6883" s="11" t="str">
        <f>IFERROR(INDEX(lvl_4[],MATCH(L6883,lvl_4[ID],0),MATCH(TEXT(K6883,"##0"),lvl_4[#Headers],0)),"Нет")</f>
        <v>Символические звезды</v>
      </c>
      <c r="G6883" s="11" t="str">
        <f>IFERROR(INDEX(lvl_5[],MATCH(M6883,lvl_5[ID],0),MATCH(_xlfn.CONCAT(TEXT(K6883,"##0"),"_",TEXT(L6883,"##0")),lvl_5[#Headers],0)),"Нет")</f>
        <v>Демон пустоты</v>
      </c>
      <c r="H6883" s="11" t="str">
        <f>IFERROR(INDEX(lvl_6[],MATCH(N6883,lvl_6[ID],0),MATCH(_xlfn.CONCAT(K6883,"_",L6883,"_",M6883),lvl_6[#Headers],0)),"Нет")</f>
        <v>Нет</v>
      </c>
      <c r="I6883" s="12">
        <v>1</v>
      </c>
      <c r="J6883" s="12">
        <v>4</v>
      </c>
      <c r="K6883" s="12">
        <v>1</v>
      </c>
      <c r="L6883" s="12">
        <v>5</v>
      </c>
      <c r="M6883" s="12">
        <v>26</v>
      </c>
      <c r="N6883" s="12">
        <v>2559</v>
      </c>
      <c r="O6883" s="12">
        <f>COUNTIF($P$2:P6883,P6883)</f>
        <v>1</v>
      </c>
      <c r="P6883" s="12" t="str">
        <f t="shared" si="381"/>
        <v>14105262559</v>
      </c>
      <c r="Q6883" s="12" t="str">
        <f t="shared" si="382"/>
        <v>141052625590001</v>
      </c>
      <c r="R6883" s="20" t="s">
        <v>5005</v>
      </c>
      <c r="AI6883" s="12" t="s">
        <v>901</v>
      </c>
      <c r="AK6883" s="12" t="s">
        <v>868</v>
      </c>
      <c r="AP6883" s="12" t="s">
        <v>100</v>
      </c>
      <c r="AR6883" s="12" t="s">
        <v>100</v>
      </c>
      <c r="BN6883" s="12">
        <v>1</v>
      </c>
      <c r="BP6883" s="12" t="s">
        <v>3809</v>
      </c>
      <c r="BR6883" s="9" t="s">
        <v>100</v>
      </c>
      <c r="BS6883" s="9" t="s">
        <v>100</v>
      </c>
      <c r="BT6883" s="9" t="s">
        <v>100</v>
      </c>
      <c r="BU6883" s="9" t="s">
        <v>100</v>
      </c>
      <c r="BV6883" s="9" t="s">
        <v>5134</v>
      </c>
      <c r="BW6883" s="9" t="s">
        <v>5133</v>
      </c>
      <c r="BX6883" s="9" t="s">
        <v>100</v>
      </c>
      <c r="BY6883" s="9" t="s">
        <v>100</v>
      </c>
    </row>
    <row r="6884" spans="1:77" ht="45" x14ac:dyDescent="0.25">
      <c r="A6884" s="12">
        <v>1</v>
      </c>
      <c r="B6884" s="11" t="str">
        <f t="shared" si="380"/>
        <v>Общий расчет. Анализ даты. Анализ даты. Символические звезды. Демон пустоты. Нет</v>
      </c>
      <c r="C6884" s="11" t="str">
        <f>IFERROR(VLOOKUP(I6884,lvl_1[],2,FALSE),"Нет")</f>
        <v>Общий расчет</v>
      </c>
      <c r="D6884" s="11" t="str">
        <f>IFERROR(VLOOKUP(Rule!J6884,lvl_2[],2,FALSE),"Нет")</f>
        <v>Анализ даты</v>
      </c>
      <c r="E6884" s="11" t="str">
        <f>IFERROR(VLOOKUP(Rule!K6884,lvl_3[],2,FALSE),"Нет")</f>
        <v>Анализ даты</v>
      </c>
      <c r="F6884" s="11" t="str">
        <f>IFERROR(INDEX(lvl_4[],MATCH(L6884,lvl_4[ID],0),MATCH(TEXT(K6884,"##0"),lvl_4[#Headers],0)),"Нет")</f>
        <v>Символические звезды</v>
      </c>
      <c r="G6884" s="11" t="str">
        <f>IFERROR(INDEX(lvl_5[],MATCH(M6884,lvl_5[ID],0),MATCH(_xlfn.CONCAT(TEXT(K6884,"##0"),"_",TEXT(L6884,"##0")),lvl_5[#Headers],0)),"Нет")</f>
        <v>Демон пустоты</v>
      </c>
      <c r="H6884" s="11" t="str">
        <f>IFERROR(INDEX(lvl_6[],MATCH(N6884,lvl_6[ID],0),MATCH(_xlfn.CONCAT(K6884,"_",L6884,"_",M6884),lvl_6[#Headers],0)),"Нет")</f>
        <v>Нет</v>
      </c>
      <c r="I6884" s="12">
        <v>1</v>
      </c>
      <c r="J6884" s="12">
        <v>4</v>
      </c>
      <c r="K6884" s="12">
        <v>1</v>
      </c>
      <c r="L6884" s="12">
        <v>5</v>
      </c>
      <c r="M6884" s="12">
        <v>26</v>
      </c>
      <c r="N6884" s="12">
        <v>2560</v>
      </c>
      <c r="O6884" s="12">
        <f>COUNTIF($P$2:P6884,P6884)</f>
        <v>1</v>
      </c>
      <c r="P6884" s="12" t="str">
        <f t="shared" si="381"/>
        <v>14105262560</v>
      </c>
      <c r="Q6884" s="12" t="str">
        <f t="shared" si="382"/>
        <v>141052625600001</v>
      </c>
      <c r="R6884" s="20" t="s">
        <v>5006</v>
      </c>
      <c r="AI6884" s="12" t="s">
        <v>901</v>
      </c>
      <c r="AK6884" s="12" t="s">
        <v>866</v>
      </c>
      <c r="AP6884" s="12" t="s">
        <v>100</v>
      </c>
      <c r="AR6884" s="12" t="s">
        <v>100</v>
      </c>
      <c r="BN6884" s="12">
        <v>1</v>
      </c>
      <c r="BP6884" s="12" t="s">
        <v>3809</v>
      </c>
      <c r="BR6884" s="9" t="s">
        <v>100</v>
      </c>
      <c r="BS6884" s="9" t="s">
        <v>100</v>
      </c>
      <c r="BT6884" s="9" t="s">
        <v>100</v>
      </c>
      <c r="BU6884" s="9" t="s">
        <v>100</v>
      </c>
      <c r="BV6884" s="9" t="s">
        <v>5134</v>
      </c>
      <c r="BW6884" s="9" t="s">
        <v>5132</v>
      </c>
      <c r="BX6884" s="9" t="s">
        <v>100</v>
      </c>
      <c r="BY6884" s="9" t="s">
        <v>100</v>
      </c>
    </row>
    <row r="6885" spans="1:77" ht="45" x14ac:dyDescent="0.25">
      <c r="A6885" s="12">
        <v>1</v>
      </c>
      <c r="B6885" s="11" t="str">
        <f t="shared" ref="B6885:B6948" si="383">_xlfn.CONCAT(C6885,". ", D6885,". ", E6885,". ", F6885,". ", G6885,". ", H6885)</f>
        <v>Общий расчет. Анализ даты. Анализ даты. Символические звезды. Демон пустоты. Нет</v>
      </c>
      <c r="C6885" s="11" t="str">
        <f>IFERROR(VLOOKUP(I6885,lvl_1[],2,FALSE),"Нет")</f>
        <v>Общий расчет</v>
      </c>
      <c r="D6885" s="11" t="str">
        <f>IFERROR(VLOOKUP(Rule!J6885,lvl_2[],2,FALSE),"Нет")</f>
        <v>Анализ даты</v>
      </c>
      <c r="E6885" s="11" t="str">
        <f>IFERROR(VLOOKUP(Rule!K6885,lvl_3[],2,FALSE),"Нет")</f>
        <v>Анализ даты</v>
      </c>
      <c r="F6885" s="11" t="str">
        <f>IFERROR(INDEX(lvl_4[],MATCH(L6885,lvl_4[ID],0),MATCH(TEXT(K6885,"##0"),lvl_4[#Headers],0)),"Нет")</f>
        <v>Символические звезды</v>
      </c>
      <c r="G6885" s="11" t="str">
        <f>IFERROR(INDEX(lvl_5[],MATCH(M6885,lvl_5[ID],0),MATCH(_xlfn.CONCAT(TEXT(K6885,"##0"),"_",TEXT(L6885,"##0")),lvl_5[#Headers],0)),"Нет")</f>
        <v>Демон пустоты</v>
      </c>
      <c r="H6885" s="11" t="str">
        <f>IFERROR(INDEX(lvl_6[],MATCH(N6885,lvl_6[ID],0),MATCH(_xlfn.CONCAT(K6885,"_",L6885,"_",M6885),lvl_6[#Headers],0)),"Нет")</f>
        <v>Нет</v>
      </c>
      <c r="I6885" s="12">
        <v>1</v>
      </c>
      <c r="J6885" s="12">
        <v>4</v>
      </c>
      <c r="K6885" s="12">
        <v>1</v>
      </c>
      <c r="L6885" s="12">
        <v>5</v>
      </c>
      <c r="M6885" s="12">
        <v>26</v>
      </c>
      <c r="N6885" s="12">
        <v>2561</v>
      </c>
      <c r="O6885" s="12">
        <f>COUNTIF($P$2:P6885,P6885)</f>
        <v>1</v>
      </c>
      <c r="P6885" s="12" t="str">
        <f t="shared" ref="P6885:P6948" si="384">_xlfn.CONCAT(I6885,
J6885,
K6885,
IF(LEN(L6885)=1,_xlfn.CONCAT(0,L6885),L6885),
IF(LEN(M6885)=1,_xlfn.CONCAT(0,M6885),M6885),
IF(LEN(N6885)=1,_xlfn.CONCAT(0,N6885),N6885))</f>
        <v>14105262561</v>
      </c>
      <c r="Q6885" s="12" t="str">
        <f t="shared" ref="Q6885:Q6948" si="385">_xlfn.CONCAT(I6885,
J6885,
K6885,
IF(LEN(L6885)=1,_xlfn.CONCAT(0,L6885),L6885),
IF(LEN(M6885)=1,_xlfn.CONCAT(0,M6885),M6885),
IF(LEN(N6885)=1,_xlfn.CONCAT(0,N6885),N6885),
IF(LEN(O6885)=1,_xlfn.CONCAT("000",O6885),IF(LEN(O6885)=2,_xlfn.CONCAT("00",O6885),IF(LEN(O6885)=3,_xlfn.CONCAT(0,O6885),O6885))))</f>
        <v>141052625610001</v>
      </c>
      <c r="R6885" s="20" t="s">
        <v>5007</v>
      </c>
      <c r="AI6885" s="12" t="s">
        <v>901</v>
      </c>
      <c r="AK6885" s="12" t="s">
        <v>864</v>
      </c>
      <c r="AP6885" s="12" t="s">
        <v>100</v>
      </c>
      <c r="AR6885" s="12" t="s">
        <v>100</v>
      </c>
      <c r="BN6885" s="12">
        <v>1</v>
      </c>
      <c r="BP6885" s="12" t="s">
        <v>3809</v>
      </c>
      <c r="BR6885" s="9" t="s">
        <v>100</v>
      </c>
      <c r="BS6885" s="9" t="s">
        <v>100</v>
      </c>
      <c r="BT6885" s="9" t="s">
        <v>100</v>
      </c>
      <c r="BU6885" s="9" t="s">
        <v>100</v>
      </c>
      <c r="BV6885" s="9" t="s">
        <v>5134</v>
      </c>
      <c r="BW6885" s="9" t="s">
        <v>5130</v>
      </c>
      <c r="BX6885" s="9" t="s">
        <v>100</v>
      </c>
      <c r="BY6885" s="9" t="s">
        <v>100</v>
      </c>
    </row>
    <row r="6886" spans="1:77" ht="45" x14ac:dyDescent="0.25">
      <c r="A6886" s="12">
        <v>1</v>
      </c>
      <c r="B6886" s="11" t="str">
        <f t="shared" si="383"/>
        <v>Общий расчет. Анализ даты. Анализ даты. Символические звезды. Демон пустоты. Нет</v>
      </c>
      <c r="C6886" s="11" t="str">
        <f>IFERROR(VLOOKUP(I6886,lvl_1[],2,FALSE),"Нет")</f>
        <v>Общий расчет</v>
      </c>
      <c r="D6886" s="11" t="str">
        <f>IFERROR(VLOOKUP(Rule!J6886,lvl_2[],2,FALSE),"Нет")</f>
        <v>Анализ даты</v>
      </c>
      <c r="E6886" s="11" t="str">
        <f>IFERROR(VLOOKUP(Rule!K6886,lvl_3[],2,FALSE),"Нет")</f>
        <v>Анализ даты</v>
      </c>
      <c r="F6886" s="11" t="str">
        <f>IFERROR(INDEX(lvl_4[],MATCH(L6886,lvl_4[ID],0),MATCH(TEXT(K6886,"##0"),lvl_4[#Headers],0)),"Нет")</f>
        <v>Символические звезды</v>
      </c>
      <c r="G6886" s="11" t="str">
        <f>IFERROR(INDEX(lvl_5[],MATCH(M6886,lvl_5[ID],0),MATCH(_xlfn.CONCAT(TEXT(K6886,"##0"),"_",TEXT(L6886,"##0")),lvl_5[#Headers],0)),"Нет")</f>
        <v>Демон пустоты</v>
      </c>
      <c r="H6886" s="11" t="str">
        <f>IFERROR(INDEX(lvl_6[],MATCH(N6886,lvl_6[ID],0),MATCH(_xlfn.CONCAT(K6886,"_",L6886,"_",M6886),lvl_6[#Headers],0)),"Нет")</f>
        <v>Нет</v>
      </c>
      <c r="I6886" s="12">
        <v>1</v>
      </c>
      <c r="J6886" s="12">
        <v>4</v>
      </c>
      <c r="K6886" s="12">
        <v>1</v>
      </c>
      <c r="L6886" s="12">
        <v>5</v>
      </c>
      <c r="M6886" s="12">
        <v>26</v>
      </c>
      <c r="N6886" s="12">
        <v>2562</v>
      </c>
      <c r="O6886" s="12">
        <f>COUNTIF($P$2:P6886,P6886)</f>
        <v>1</v>
      </c>
      <c r="P6886" s="12" t="str">
        <f t="shared" si="384"/>
        <v>14105262562</v>
      </c>
      <c r="Q6886" s="12" t="str">
        <f t="shared" si="385"/>
        <v>141052625620001</v>
      </c>
      <c r="R6886" s="20" t="s">
        <v>5008</v>
      </c>
      <c r="AI6886" s="12" t="s">
        <v>901</v>
      </c>
      <c r="AK6886" s="12" t="s">
        <v>862</v>
      </c>
      <c r="AP6886" s="12" t="s">
        <v>100</v>
      </c>
      <c r="AR6886" s="12" t="s">
        <v>100</v>
      </c>
      <c r="BN6886" s="12">
        <v>1</v>
      </c>
      <c r="BP6886" s="12" t="s">
        <v>3809</v>
      </c>
      <c r="BR6886" s="9" t="s">
        <v>100</v>
      </c>
      <c r="BS6886" s="9" t="s">
        <v>100</v>
      </c>
      <c r="BT6886" s="9" t="s">
        <v>100</v>
      </c>
      <c r="BU6886" s="9" t="s">
        <v>100</v>
      </c>
      <c r="BV6886" s="9" t="s">
        <v>5134</v>
      </c>
      <c r="BW6886" s="9" t="s">
        <v>5128</v>
      </c>
      <c r="BX6886" s="9" t="s">
        <v>100</v>
      </c>
      <c r="BY6886" s="9" t="s">
        <v>100</v>
      </c>
    </row>
    <row r="6887" spans="1:77" ht="45" x14ac:dyDescent="0.25">
      <c r="A6887" s="12">
        <v>1</v>
      </c>
      <c r="B6887" s="11" t="str">
        <f t="shared" si="383"/>
        <v>Общий расчет. Анализ даты. Анализ даты. Символические звезды. Демон пустоты. Нет</v>
      </c>
      <c r="C6887" s="11" t="str">
        <f>IFERROR(VLOOKUP(I6887,lvl_1[],2,FALSE),"Нет")</f>
        <v>Общий расчет</v>
      </c>
      <c r="D6887" s="11" t="str">
        <f>IFERROR(VLOOKUP(Rule!J6887,lvl_2[],2,FALSE),"Нет")</f>
        <v>Анализ даты</v>
      </c>
      <c r="E6887" s="11" t="str">
        <f>IFERROR(VLOOKUP(Rule!K6887,lvl_3[],2,FALSE),"Нет")</f>
        <v>Анализ даты</v>
      </c>
      <c r="F6887" s="11" t="str">
        <f>IFERROR(INDEX(lvl_4[],MATCH(L6887,lvl_4[ID],0),MATCH(TEXT(K6887,"##0"),lvl_4[#Headers],0)),"Нет")</f>
        <v>Символические звезды</v>
      </c>
      <c r="G6887" s="11" t="str">
        <f>IFERROR(INDEX(lvl_5[],MATCH(M6887,lvl_5[ID],0),MATCH(_xlfn.CONCAT(TEXT(K6887,"##0"),"_",TEXT(L6887,"##0")),lvl_5[#Headers],0)),"Нет")</f>
        <v>Демон пустоты</v>
      </c>
      <c r="H6887" s="11" t="str">
        <f>IFERROR(INDEX(lvl_6[],MATCH(N6887,lvl_6[ID],0),MATCH(_xlfn.CONCAT(K6887,"_",L6887,"_",M6887),lvl_6[#Headers],0)),"Нет")</f>
        <v>Нет</v>
      </c>
      <c r="I6887" s="12">
        <v>1</v>
      </c>
      <c r="J6887" s="12">
        <v>4</v>
      </c>
      <c r="K6887" s="12">
        <v>1</v>
      </c>
      <c r="L6887" s="12">
        <v>5</v>
      </c>
      <c r="M6887" s="12">
        <v>26</v>
      </c>
      <c r="N6887" s="12">
        <v>2563</v>
      </c>
      <c r="O6887" s="12">
        <f>COUNTIF($P$2:P6887,P6887)</f>
        <v>1</v>
      </c>
      <c r="P6887" s="12" t="str">
        <f t="shared" si="384"/>
        <v>14105262563</v>
      </c>
      <c r="Q6887" s="12" t="str">
        <f t="shared" si="385"/>
        <v>141052625630001</v>
      </c>
      <c r="R6887" s="20" t="s">
        <v>5009</v>
      </c>
      <c r="AI6887" s="12" t="s">
        <v>901</v>
      </c>
      <c r="AK6887" s="12" t="s">
        <v>860</v>
      </c>
      <c r="AP6887" s="12" t="s">
        <v>100</v>
      </c>
      <c r="AR6887" s="12" t="s">
        <v>100</v>
      </c>
      <c r="BN6887" s="12">
        <v>1</v>
      </c>
      <c r="BP6887" s="12" t="s">
        <v>3809</v>
      </c>
      <c r="BR6887" s="9" t="s">
        <v>100</v>
      </c>
      <c r="BS6887" s="9" t="s">
        <v>100</v>
      </c>
      <c r="BT6887" s="9" t="s">
        <v>100</v>
      </c>
      <c r="BU6887" s="9" t="s">
        <v>100</v>
      </c>
      <c r="BV6887" s="9" t="s">
        <v>5134</v>
      </c>
      <c r="BW6887" s="9" t="s">
        <v>5126</v>
      </c>
      <c r="BX6887" s="9" t="s">
        <v>100</v>
      </c>
      <c r="BY6887" s="9" t="s">
        <v>100</v>
      </c>
    </row>
    <row r="6888" spans="1:77" ht="45" x14ac:dyDescent="0.25">
      <c r="A6888" s="12">
        <v>1</v>
      </c>
      <c r="B6888" s="11" t="str">
        <f t="shared" si="383"/>
        <v>Общий расчет. Анализ даты. Анализ даты. Символические звезды. Демон пустоты. Нет</v>
      </c>
      <c r="C6888" s="11" t="str">
        <f>IFERROR(VLOOKUP(I6888,lvl_1[],2,FALSE),"Нет")</f>
        <v>Общий расчет</v>
      </c>
      <c r="D6888" s="11" t="str">
        <f>IFERROR(VLOOKUP(Rule!J6888,lvl_2[],2,FALSE),"Нет")</f>
        <v>Анализ даты</v>
      </c>
      <c r="E6888" s="11" t="str">
        <f>IFERROR(VLOOKUP(Rule!K6888,lvl_3[],2,FALSE),"Нет")</f>
        <v>Анализ даты</v>
      </c>
      <c r="F6888" s="11" t="str">
        <f>IFERROR(INDEX(lvl_4[],MATCH(L6888,lvl_4[ID],0),MATCH(TEXT(K6888,"##0"),lvl_4[#Headers],0)),"Нет")</f>
        <v>Символические звезды</v>
      </c>
      <c r="G6888" s="11" t="str">
        <f>IFERROR(INDEX(lvl_5[],MATCH(M6888,lvl_5[ID],0),MATCH(_xlfn.CONCAT(TEXT(K6888,"##0"),"_",TEXT(L6888,"##0")),lvl_5[#Headers],0)),"Нет")</f>
        <v>Демон пустоты</v>
      </c>
      <c r="H6888" s="11" t="str">
        <f>IFERROR(INDEX(lvl_6[],MATCH(N6888,lvl_6[ID],0),MATCH(_xlfn.CONCAT(K6888,"_",L6888,"_",M6888),lvl_6[#Headers],0)),"Нет")</f>
        <v>Нет</v>
      </c>
      <c r="I6888" s="12">
        <v>1</v>
      </c>
      <c r="J6888" s="12">
        <v>4</v>
      </c>
      <c r="K6888" s="12">
        <v>1</v>
      </c>
      <c r="L6888" s="12">
        <v>5</v>
      </c>
      <c r="M6888" s="12">
        <v>26</v>
      </c>
      <c r="N6888" s="12">
        <v>2564</v>
      </c>
      <c r="O6888" s="12">
        <f>COUNTIF($P$2:P6888,P6888)</f>
        <v>1</v>
      </c>
      <c r="P6888" s="12" t="str">
        <f t="shared" si="384"/>
        <v>14105262564</v>
      </c>
      <c r="Q6888" s="12" t="str">
        <f t="shared" si="385"/>
        <v>141052625640001</v>
      </c>
      <c r="R6888" s="20" t="s">
        <v>5010</v>
      </c>
      <c r="AI6888" s="12" t="s">
        <v>903</v>
      </c>
      <c r="AK6888" s="12" t="s">
        <v>859</v>
      </c>
      <c r="AP6888" s="12" t="s">
        <v>100</v>
      </c>
      <c r="AR6888" s="12" t="s">
        <v>100</v>
      </c>
      <c r="BN6888" s="12">
        <v>1</v>
      </c>
      <c r="BP6888" s="12" t="s">
        <v>3809</v>
      </c>
      <c r="BR6888" s="9" t="s">
        <v>100</v>
      </c>
      <c r="BS6888" s="9" t="s">
        <v>100</v>
      </c>
      <c r="BT6888" s="9" t="s">
        <v>100</v>
      </c>
      <c r="BU6888" s="9" t="s">
        <v>100</v>
      </c>
      <c r="BV6888" s="9" t="s">
        <v>5119</v>
      </c>
      <c r="BW6888" s="9" t="s">
        <v>5124</v>
      </c>
      <c r="BX6888" s="9" t="s">
        <v>100</v>
      </c>
      <c r="BY6888" s="9" t="s">
        <v>100</v>
      </c>
    </row>
    <row r="6889" spans="1:77" ht="45" x14ac:dyDescent="0.25">
      <c r="A6889" s="12">
        <v>1</v>
      </c>
      <c r="B6889" s="11" t="str">
        <f t="shared" si="383"/>
        <v>Общий расчет. Анализ даты. Анализ даты. Символические звезды. Демон пустоты. Нет</v>
      </c>
      <c r="C6889" s="11" t="str">
        <f>IFERROR(VLOOKUP(I6889,lvl_1[],2,FALSE),"Нет")</f>
        <v>Общий расчет</v>
      </c>
      <c r="D6889" s="11" t="str">
        <f>IFERROR(VLOOKUP(Rule!J6889,lvl_2[],2,FALSE),"Нет")</f>
        <v>Анализ даты</v>
      </c>
      <c r="E6889" s="11" t="str">
        <f>IFERROR(VLOOKUP(Rule!K6889,lvl_3[],2,FALSE),"Нет")</f>
        <v>Анализ даты</v>
      </c>
      <c r="F6889" s="11" t="str">
        <f>IFERROR(INDEX(lvl_4[],MATCH(L6889,lvl_4[ID],0),MATCH(TEXT(K6889,"##0"),lvl_4[#Headers],0)),"Нет")</f>
        <v>Символические звезды</v>
      </c>
      <c r="G6889" s="11" t="str">
        <f>IFERROR(INDEX(lvl_5[],MATCH(M6889,lvl_5[ID],0),MATCH(_xlfn.CONCAT(TEXT(K6889,"##0"),"_",TEXT(L6889,"##0")),lvl_5[#Headers],0)),"Нет")</f>
        <v>Демон пустоты</v>
      </c>
      <c r="H6889" s="11" t="str">
        <f>IFERROR(INDEX(lvl_6[],MATCH(N6889,lvl_6[ID],0),MATCH(_xlfn.CONCAT(K6889,"_",L6889,"_",M6889),lvl_6[#Headers],0)),"Нет")</f>
        <v>Нет</v>
      </c>
      <c r="I6889" s="12">
        <v>1</v>
      </c>
      <c r="J6889" s="12">
        <v>4</v>
      </c>
      <c r="K6889" s="12">
        <v>1</v>
      </c>
      <c r="L6889" s="12">
        <v>5</v>
      </c>
      <c r="M6889" s="12">
        <v>26</v>
      </c>
      <c r="N6889" s="12">
        <v>2565</v>
      </c>
      <c r="O6889" s="12">
        <f>COUNTIF($P$2:P6889,P6889)</f>
        <v>1</v>
      </c>
      <c r="P6889" s="12" t="str">
        <f t="shared" si="384"/>
        <v>14105262565</v>
      </c>
      <c r="Q6889" s="12" t="str">
        <f t="shared" si="385"/>
        <v>141052625650001</v>
      </c>
      <c r="R6889" s="20" t="s">
        <v>5011</v>
      </c>
      <c r="AI6889" s="12" t="s">
        <v>903</v>
      </c>
      <c r="AK6889" s="12" t="s">
        <v>869</v>
      </c>
      <c r="AP6889" s="12" t="s">
        <v>100</v>
      </c>
      <c r="AR6889" s="12" t="s">
        <v>100</v>
      </c>
      <c r="BN6889" s="12">
        <v>1</v>
      </c>
      <c r="BP6889" s="12" t="s">
        <v>3809</v>
      </c>
      <c r="BR6889" s="9" t="s">
        <v>100</v>
      </c>
      <c r="BS6889" s="9" t="s">
        <v>100</v>
      </c>
      <c r="BT6889" s="9" t="s">
        <v>100</v>
      </c>
      <c r="BU6889" s="9" t="s">
        <v>100</v>
      </c>
      <c r="BV6889" s="9" t="s">
        <v>5119</v>
      </c>
      <c r="BW6889" s="9" t="s">
        <v>5120</v>
      </c>
      <c r="BX6889" s="9" t="s">
        <v>100</v>
      </c>
      <c r="BY6889" s="9" t="s">
        <v>100</v>
      </c>
    </row>
    <row r="6890" spans="1:77" ht="45" x14ac:dyDescent="0.25">
      <c r="A6890" s="12">
        <v>1</v>
      </c>
      <c r="B6890" s="11" t="str">
        <f t="shared" si="383"/>
        <v>Общий расчет. Анализ даты. Анализ даты. Символические звезды. Демон пустоты. Нет</v>
      </c>
      <c r="C6890" s="11" t="str">
        <f>IFERROR(VLOOKUP(I6890,lvl_1[],2,FALSE),"Нет")</f>
        <v>Общий расчет</v>
      </c>
      <c r="D6890" s="11" t="str">
        <f>IFERROR(VLOOKUP(Rule!J6890,lvl_2[],2,FALSE),"Нет")</f>
        <v>Анализ даты</v>
      </c>
      <c r="E6890" s="11" t="str">
        <f>IFERROR(VLOOKUP(Rule!K6890,lvl_3[],2,FALSE),"Нет")</f>
        <v>Анализ даты</v>
      </c>
      <c r="F6890" s="11" t="str">
        <f>IFERROR(INDEX(lvl_4[],MATCH(L6890,lvl_4[ID],0),MATCH(TEXT(K6890,"##0"),lvl_4[#Headers],0)),"Нет")</f>
        <v>Символические звезды</v>
      </c>
      <c r="G6890" s="11" t="str">
        <f>IFERROR(INDEX(lvl_5[],MATCH(M6890,lvl_5[ID],0),MATCH(_xlfn.CONCAT(TEXT(K6890,"##0"),"_",TEXT(L6890,"##0")),lvl_5[#Headers],0)),"Нет")</f>
        <v>Демон пустоты</v>
      </c>
      <c r="H6890" s="11" t="str">
        <f>IFERROR(INDEX(lvl_6[],MATCH(N6890,lvl_6[ID],0),MATCH(_xlfn.CONCAT(K6890,"_",L6890,"_",M6890),lvl_6[#Headers],0)),"Нет")</f>
        <v>Нет</v>
      </c>
      <c r="I6890" s="12">
        <v>1</v>
      </c>
      <c r="J6890" s="12">
        <v>4</v>
      </c>
      <c r="K6890" s="12">
        <v>1</v>
      </c>
      <c r="L6890" s="12">
        <v>5</v>
      </c>
      <c r="M6890" s="12">
        <v>26</v>
      </c>
      <c r="N6890" s="12">
        <v>2566</v>
      </c>
      <c r="O6890" s="12">
        <f>COUNTIF($P$2:P6890,P6890)</f>
        <v>1</v>
      </c>
      <c r="P6890" s="12" t="str">
        <f t="shared" si="384"/>
        <v>14105262566</v>
      </c>
      <c r="Q6890" s="12" t="str">
        <f t="shared" si="385"/>
        <v>141052625660001</v>
      </c>
      <c r="R6890" s="20" t="s">
        <v>5012</v>
      </c>
      <c r="AI6890" s="12" t="s">
        <v>903</v>
      </c>
      <c r="AK6890" s="12" t="s">
        <v>867</v>
      </c>
      <c r="AP6890" s="12" t="s">
        <v>100</v>
      </c>
      <c r="AR6890" s="12" t="s">
        <v>100</v>
      </c>
      <c r="BN6890" s="12">
        <v>1</v>
      </c>
      <c r="BP6890" s="12" t="s">
        <v>3809</v>
      </c>
      <c r="BR6890" s="9" t="s">
        <v>100</v>
      </c>
      <c r="BS6890" s="9" t="s">
        <v>100</v>
      </c>
      <c r="BT6890" s="9" t="s">
        <v>100</v>
      </c>
      <c r="BU6890" s="9" t="s">
        <v>100</v>
      </c>
      <c r="BV6890" s="9" t="s">
        <v>5119</v>
      </c>
      <c r="BW6890" s="9" t="s">
        <v>5116</v>
      </c>
      <c r="BX6890" s="9" t="s">
        <v>100</v>
      </c>
      <c r="BY6890" s="9" t="s">
        <v>100</v>
      </c>
    </row>
    <row r="6891" spans="1:77" ht="45" x14ac:dyDescent="0.25">
      <c r="A6891" s="12">
        <v>1</v>
      </c>
      <c r="B6891" s="11" t="str">
        <f t="shared" si="383"/>
        <v>Общий расчет. Анализ даты. Анализ даты. Символические звезды. Демон пустоты. Нет</v>
      </c>
      <c r="C6891" s="11" t="str">
        <f>IFERROR(VLOOKUP(I6891,lvl_1[],2,FALSE),"Нет")</f>
        <v>Общий расчет</v>
      </c>
      <c r="D6891" s="11" t="str">
        <f>IFERROR(VLOOKUP(Rule!J6891,lvl_2[],2,FALSE),"Нет")</f>
        <v>Анализ даты</v>
      </c>
      <c r="E6891" s="11" t="str">
        <f>IFERROR(VLOOKUP(Rule!K6891,lvl_3[],2,FALSE),"Нет")</f>
        <v>Анализ даты</v>
      </c>
      <c r="F6891" s="11" t="str">
        <f>IFERROR(INDEX(lvl_4[],MATCH(L6891,lvl_4[ID],0),MATCH(TEXT(K6891,"##0"),lvl_4[#Headers],0)),"Нет")</f>
        <v>Символические звезды</v>
      </c>
      <c r="G6891" s="11" t="str">
        <f>IFERROR(INDEX(lvl_5[],MATCH(M6891,lvl_5[ID],0),MATCH(_xlfn.CONCAT(TEXT(K6891,"##0"),"_",TEXT(L6891,"##0")),lvl_5[#Headers],0)),"Нет")</f>
        <v>Демон пустоты</v>
      </c>
      <c r="H6891" s="11" t="str">
        <f>IFERROR(INDEX(lvl_6[],MATCH(N6891,lvl_6[ID],0),MATCH(_xlfn.CONCAT(K6891,"_",L6891,"_",M6891),lvl_6[#Headers],0)),"Нет")</f>
        <v>Нет</v>
      </c>
      <c r="I6891" s="12">
        <v>1</v>
      </c>
      <c r="J6891" s="12">
        <v>4</v>
      </c>
      <c r="K6891" s="12">
        <v>1</v>
      </c>
      <c r="L6891" s="12">
        <v>5</v>
      </c>
      <c r="M6891" s="12">
        <v>26</v>
      </c>
      <c r="N6891" s="12">
        <v>2567</v>
      </c>
      <c r="O6891" s="12">
        <f>COUNTIF($P$2:P6891,P6891)</f>
        <v>1</v>
      </c>
      <c r="P6891" s="12" t="str">
        <f t="shared" si="384"/>
        <v>14105262567</v>
      </c>
      <c r="Q6891" s="12" t="str">
        <f t="shared" si="385"/>
        <v>141052625670001</v>
      </c>
      <c r="R6891" s="20" t="s">
        <v>5013</v>
      </c>
      <c r="AI6891" s="12" t="s">
        <v>903</v>
      </c>
      <c r="AK6891" s="12" t="s">
        <v>865</v>
      </c>
      <c r="AP6891" s="12" t="s">
        <v>100</v>
      </c>
      <c r="AR6891" s="12" t="s">
        <v>100</v>
      </c>
      <c r="BN6891" s="12">
        <v>1</v>
      </c>
      <c r="BP6891" s="12" t="s">
        <v>3809</v>
      </c>
      <c r="BR6891" s="9" t="s">
        <v>100</v>
      </c>
      <c r="BS6891" s="9" t="s">
        <v>100</v>
      </c>
      <c r="BT6891" s="9" t="s">
        <v>100</v>
      </c>
      <c r="BU6891" s="9" t="s">
        <v>100</v>
      </c>
      <c r="BV6891" s="9" t="s">
        <v>5119</v>
      </c>
      <c r="BW6891" s="9" t="s">
        <v>5131</v>
      </c>
      <c r="BX6891" s="9" t="s">
        <v>100</v>
      </c>
      <c r="BY6891" s="9" t="s">
        <v>100</v>
      </c>
    </row>
    <row r="6892" spans="1:77" ht="45" x14ac:dyDescent="0.25">
      <c r="A6892" s="12">
        <v>1</v>
      </c>
      <c r="B6892" s="11" t="str">
        <f t="shared" si="383"/>
        <v>Общий расчет. Анализ даты. Анализ даты. Символические звезды. Демон пустоты. Нет</v>
      </c>
      <c r="C6892" s="11" t="str">
        <f>IFERROR(VLOOKUP(I6892,lvl_1[],2,FALSE),"Нет")</f>
        <v>Общий расчет</v>
      </c>
      <c r="D6892" s="11" t="str">
        <f>IFERROR(VLOOKUP(Rule!J6892,lvl_2[],2,FALSE),"Нет")</f>
        <v>Анализ даты</v>
      </c>
      <c r="E6892" s="11" t="str">
        <f>IFERROR(VLOOKUP(Rule!K6892,lvl_3[],2,FALSE),"Нет")</f>
        <v>Анализ даты</v>
      </c>
      <c r="F6892" s="11" t="str">
        <f>IFERROR(INDEX(lvl_4[],MATCH(L6892,lvl_4[ID],0),MATCH(TEXT(K6892,"##0"),lvl_4[#Headers],0)),"Нет")</f>
        <v>Символические звезды</v>
      </c>
      <c r="G6892" s="11" t="str">
        <f>IFERROR(INDEX(lvl_5[],MATCH(M6892,lvl_5[ID],0),MATCH(_xlfn.CONCAT(TEXT(K6892,"##0"),"_",TEXT(L6892,"##0")),lvl_5[#Headers],0)),"Нет")</f>
        <v>Демон пустоты</v>
      </c>
      <c r="H6892" s="11" t="str">
        <f>IFERROR(INDEX(lvl_6[],MATCH(N6892,lvl_6[ID],0),MATCH(_xlfn.CONCAT(K6892,"_",L6892,"_",M6892),lvl_6[#Headers],0)),"Нет")</f>
        <v>Нет</v>
      </c>
      <c r="I6892" s="12">
        <v>1</v>
      </c>
      <c r="J6892" s="12">
        <v>4</v>
      </c>
      <c r="K6892" s="12">
        <v>1</v>
      </c>
      <c r="L6892" s="12">
        <v>5</v>
      </c>
      <c r="M6892" s="12">
        <v>26</v>
      </c>
      <c r="N6892" s="12">
        <v>2568</v>
      </c>
      <c r="O6892" s="12">
        <f>COUNTIF($P$2:P6892,P6892)</f>
        <v>1</v>
      </c>
      <c r="P6892" s="12" t="str">
        <f t="shared" si="384"/>
        <v>14105262568</v>
      </c>
      <c r="Q6892" s="12" t="str">
        <f t="shared" si="385"/>
        <v>141052625680001</v>
      </c>
      <c r="R6892" s="20" t="s">
        <v>5014</v>
      </c>
      <c r="AI6892" s="12" t="s">
        <v>903</v>
      </c>
      <c r="AK6892" s="12" t="s">
        <v>863</v>
      </c>
      <c r="AP6892" s="12" t="s">
        <v>100</v>
      </c>
      <c r="AR6892" s="12" t="s">
        <v>100</v>
      </c>
      <c r="BN6892" s="12">
        <v>1</v>
      </c>
      <c r="BP6892" s="12" t="s">
        <v>3809</v>
      </c>
      <c r="BR6892" s="9" t="s">
        <v>100</v>
      </c>
      <c r="BS6892" s="9" t="s">
        <v>100</v>
      </c>
      <c r="BT6892" s="9" t="s">
        <v>100</v>
      </c>
      <c r="BU6892" s="9" t="s">
        <v>100</v>
      </c>
      <c r="BV6892" s="9" t="s">
        <v>5119</v>
      </c>
      <c r="BW6892" s="9" t="s">
        <v>5129</v>
      </c>
      <c r="BX6892" s="9" t="s">
        <v>100</v>
      </c>
      <c r="BY6892" s="9" t="s">
        <v>100</v>
      </c>
    </row>
    <row r="6893" spans="1:77" ht="45" x14ac:dyDescent="0.25">
      <c r="A6893" s="12">
        <v>1</v>
      </c>
      <c r="B6893" s="11" t="str">
        <f t="shared" si="383"/>
        <v>Общий расчет. Анализ даты. Анализ даты. Символические звезды. Демон пустоты. Нет</v>
      </c>
      <c r="C6893" s="11" t="str">
        <f>IFERROR(VLOOKUP(I6893,lvl_1[],2,FALSE),"Нет")</f>
        <v>Общий расчет</v>
      </c>
      <c r="D6893" s="11" t="str">
        <f>IFERROR(VLOOKUP(Rule!J6893,lvl_2[],2,FALSE),"Нет")</f>
        <v>Анализ даты</v>
      </c>
      <c r="E6893" s="11" t="str">
        <f>IFERROR(VLOOKUP(Rule!K6893,lvl_3[],2,FALSE),"Нет")</f>
        <v>Анализ даты</v>
      </c>
      <c r="F6893" s="11" t="str">
        <f>IFERROR(INDEX(lvl_4[],MATCH(L6893,lvl_4[ID],0),MATCH(TEXT(K6893,"##0"),lvl_4[#Headers],0)),"Нет")</f>
        <v>Символические звезды</v>
      </c>
      <c r="G6893" s="11" t="str">
        <f>IFERROR(INDEX(lvl_5[],MATCH(M6893,lvl_5[ID],0),MATCH(_xlfn.CONCAT(TEXT(K6893,"##0"),"_",TEXT(L6893,"##0")),lvl_5[#Headers],0)),"Нет")</f>
        <v>Демон пустоты</v>
      </c>
      <c r="H6893" s="11" t="str">
        <f>IFERROR(INDEX(lvl_6[],MATCH(N6893,lvl_6[ID],0),MATCH(_xlfn.CONCAT(K6893,"_",L6893,"_",M6893),lvl_6[#Headers],0)),"Нет")</f>
        <v>Нет</v>
      </c>
      <c r="I6893" s="12">
        <v>1</v>
      </c>
      <c r="J6893" s="12">
        <v>4</v>
      </c>
      <c r="K6893" s="12">
        <v>1</v>
      </c>
      <c r="L6893" s="12">
        <v>5</v>
      </c>
      <c r="M6893" s="12">
        <v>26</v>
      </c>
      <c r="N6893" s="12">
        <v>2569</v>
      </c>
      <c r="O6893" s="12">
        <f>COUNTIF($P$2:P6893,P6893)</f>
        <v>1</v>
      </c>
      <c r="P6893" s="12" t="str">
        <f t="shared" si="384"/>
        <v>14105262569</v>
      </c>
      <c r="Q6893" s="12" t="str">
        <f t="shared" si="385"/>
        <v>141052625690001</v>
      </c>
      <c r="R6893" s="20" t="s">
        <v>5015</v>
      </c>
      <c r="AI6893" s="12" t="s">
        <v>903</v>
      </c>
      <c r="AK6893" s="12" t="s">
        <v>861</v>
      </c>
      <c r="AP6893" s="12" t="s">
        <v>100</v>
      </c>
      <c r="AR6893" s="12" t="s">
        <v>100</v>
      </c>
      <c r="BN6893" s="12">
        <v>1</v>
      </c>
      <c r="BP6893" s="12" t="s">
        <v>3809</v>
      </c>
      <c r="BR6893" s="9" t="s">
        <v>100</v>
      </c>
      <c r="BS6893" s="9" t="s">
        <v>100</v>
      </c>
      <c r="BT6893" s="9" t="s">
        <v>100</v>
      </c>
      <c r="BU6893" s="9" t="s">
        <v>100</v>
      </c>
      <c r="BV6893" s="9" t="s">
        <v>5119</v>
      </c>
      <c r="BW6893" s="9" t="s">
        <v>5115</v>
      </c>
      <c r="BX6893" s="9" t="s">
        <v>100</v>
      </c>
      <c r="BY6893" s="9" t="s">
        <v>100</v>
      </c>
    </row>
    <row r="6894" spans="1:77" ht="45" x14ac:dyDescent="0.25">
      <c r="A6894" s="12">
        <v>1</v>
      </c>
      <c r="B6894" s="11" t="str">
        <f t="shared" si="383"/>
        <v>Общий расчет. Анализ даты. Анализ даты. Символические звезды. Демон пустоты. Нет</v>
      </c>
      <c r="C6894" s="11" t="str">
        <f>IFERROR(VLOOKUP(I6894,lvl_1[],2,FALSE),"Нет")</f>
        <v>Общий расчет</v>
      </c>
      <c r="D6894" s="11" t="str">
        <f>IFERROR(VLOOKUP(Rule!J6894,lvl_2[],2,FALSE),"Нет")</f>
        <v>Анализ даты</v>
      </c>
      <c r="E6894" s="11" t="str">
        <f>IFERROR(VLOOKUP(Rule!K6894,lvl_3[],2,FALSE),"Нет")</f>
        <v>Анализ даты</v>
      </c>
      <c r="F6894" s="11" t="str">
        <f>IFERROR(INDEX(lvl_4[],MATCH(L6894,lvl_4[ID],0),MATCH(TEXT(K6894,"##0"),lvl_4[#Headers],0)),"Нет")</f>
        <v>Символические звезды</v>
      </c>
      <c r="G6894" s="11" t="str">
        <f>IFERROR(INDEX(lvl_5[],MATCH(M6894,lvl_5[ID],0),MATCH(_xlfn.CONCAT(TEXT(K6894,"##0"),"_",TEXT(L6894,"##0")),lvl_5[#Headers],0)),"Нет")</f>
        <v>Демон пустоты</v>
      </c>
      <c r="H6894" s="11" t="str">
        <f>IFERROR(INDEX(lvl_6[],MATCH(N6894,lvl_6[ID],0),MATCH(_xlfn.CONCAT(K6894,"_",L6894,"_",M6894),lvl_6[#Headers],0)),"Нет")</f>
        <v>Нет</v>
      </c>
      <c r="I6894" s="12">
        <v>1</v>
      </c>
      <c r="J6894" s="12">
        <v>4</v>
      </c>
      <c r="K6894" s="12">
        <v>1</v>
      </c>
      <c r="L6894" s="12">
        <v>5</v>
      </c>
      <c r="M6894" s="12">
        <v>26</v>
      </c>
      <c r="N6894" s="12">
        <v>2570</v>
      </c>
      <c r="O6894" s="12">
        <f>COUNTIF($P$2:P6894,P6894)</f>
        <v>1</v>
      </c>
      <c r="P6894" s="12" t="str">
        <f t="shared" si="384"/>
        <v>14105262570</v>
      </c>
      <c r="Q6894" s="12" t="str">
        <f t="shared" si="385"/>
        <v>141052625700001</v>
      </c>
      <c r="R6894" s="20" t="s">
        <v>5016</v>
      </c>
      <c r="AI6894" s="12" t="s">
        <v>905</v>
      </c>
      <c r="AK6894" s="12" t="s">
        <v>860</v>
      </c>
      <c r="AP6894" s="12" t="s">
        <v>100</v>
      </c>
      <c r="AR6894" s="12" t="s">
        <v>100</v>
      </c>
      <c r="BN6894" s="12">
        <v>1</v>
      </c>
      <c r="BP6894" s="12" t="s">
        <v>3809</v>
      </c>
      <c r="BR6894" s="9" t="s">
        <v>100</v>
      </c>
      <c r="BS6894" s="9" t="s">
        <v>100</v>
      </c>
      <c r="BT6894" s="9" t="s">
        <v>100</v>
      </c>
      <c r="BU6894" s="9" t="s">
        <v>100</v>
      </c>
      <c r="BV6894" s="9" t="s">
        <v>5121</v>
      </c>
      <c r="BW6894" s="9" t="s">
        <v>5126</v>
      </c>
      <c r="BX6894" s="9" t="s">
        <v>100</v>
      </c>
      <c r="BY6894" s="9" t="s">
        <v>100</v>
      </c>
    </row>
    <row r="6895" spans="1:77" ht="45" x14ac:dyDescent="0.25">
      <c r="A6895" s="12">
        <v>1</v>
      </c>
      <c r="B6895" s="11" t="str">
        <f t="shared" si="383"/>
        <v>Общий расчет. Анализ даты. Анализ даты. Символические звезды. Демон пустоты. Нет</v>
      </c>
      <c r="C6895" s="11" t="str">
        <f>IFERROR(VLOOKUP(I6895,lvl_1[],2,FALSE),"Нет")</f>
        <v>Общий расчет</v>
      </c>
      <c r="D6895" s="11" t="str">
        <f>IFERROR(VLOOKUP(Rule!J6895,lvl_2[],2,FALSE),"Нет")</f>
        <v>Анализ даты</v>
      </c>
      <c r="E6895" s="11" t="str">
        <f>IFERROR(VLOOKUP(Rule!K6895,lvl_3[],2,FALSE),"Нет")</f>
        <v>Анализ даты</v>
      </c>
      <c r="F6895" s="11" t="str">
        <f>IFERROR(INDEX(lvl_4[],MATCH(L6895,lvl_4[ID],0),MATCH(TEXT(K6895,"##0"),lvl_4[#Headers],0)),"Нет")</f>
        <v>Символические звезды</v>
      </c>
      <c r="G6895" s="11" t="str">
        <f>IFERROR(INDEX(lvl_5[],MATCH(M6895,lvl_5[ID],0),MATCH(_xlfn.CONCAT(TEXT(K6895,"##0"),"_",TEXT(L6895,"##0")),lvl_5[#Headers],0)),"Нет")</f>
        <v>Демон пустоты</v>
      </c>
      <c r="H6895" s="11" t="str">
        <f>IFERROR(INDEX(lvl_6[],MATCH(N6895,lvl_6[ID],0),MATCH(_xlfn.CONCAT(K6895,"_",L6895,"_",M6895),lvl_6[#Headers],0)),"Нет")</f>
        <v>Нет</v>
      </c>
      <c r="I6895" s="12">
        <v>1</v>
      </c>
      <c r="J6895" s="12">
        <v>4</v>
      </c>
      <c r="K6895" s="12">
        <v>1</v>
      </c>
      <c r="L6895" s="12">
        <v>5</v>
      </c>
      <c r="M6895" s="12">
        <v>26</v>
      </c>
      <c r="N6895" s="12">
        <v>2571</v>
      </c>
      <c r="O6895" s="12">
        <f>COUNTIF($P$2:P6895,P6895)</f>
        <v>1</v>
      </c>
      <c r="P6895" s="12" t="str">
        <f t="shared" si="384"/>
        <v>14105262571</v>
      </c>
      <c r="Q6895" s="12" t="str">
        <f t="shared" si="385"/>
        <v>141052625710001</v>
      </c>
      <c r="R6895" s="20" t="s">
        <v>5017</v>
      </c>
      <c r="AI6895" s="12" t="s">
        <v>905</v>
      </c>
      <c r="AK6895" s="12" t="s">
        <v>870</v>
      </c>
      <c r="AP6895" s="12" t="s">
        <v>100</v>
      </c>
      <c r="AR6895" s="12" t="s">
        <v>100</v>
      </c>
      <c r="BN6895" s="12">
        <v>1</v>
      </c>
      <c r="BP6895" s="12" t="s">
        <v>3809</v>
      </c>
      <c r="BR6895" s="9" t="s">
        <v>100</v>
      </c>
      <c r="BS6895" s="9" t="s">
        <v>100</v>
      </c>
      <c r="BT6895" s="9" t="s">
        <v>100</v>
      </c>
      <c r="BU6895" s="9" t="s">
        <v>100</v>
      </c>
      <c r="BV6895" s="9" t="s">
        <v>5121</v>
      </c>
      <c r="BW6895" s="9" t="s">
        <v>5122</v>
      </c>
      <c r="BX6895" s="9" t="s">
        <v>100</v>
      </c>
      <c r="BY6895" s="9" t="s">
        <v>100</v>
      </c>
    </row>
    <row r="6896" spans="1:77" ht="45" x14ac:dyDescent="0.25">
      <c r="A6896" s="12">
        <v>1</v>
      </c>
      <c r="B6896" s="11" t="str">
        <f t="shared" si="383"/>
        <v>Общий расчет. Анализ даты. Анализ даты. Символические звезды. Демон пустоты. Нет</v>
      </c>
      <c r="C6896" s="11" t="str">
        <f>IFERROR(VLOOKUP(I6896,lvl_1[],2,FALSE),"Нет")</f>
        <v>Общий расчет</v>
      </c>
      <c r="D6896" s="11" t="str">
        <f>IFERROR(VLOOKUP(Rule!J6896,lvl_2[],2,FALSE),"Нет")</f>
        <v>Анализ даты</v>
      </c>
      <c r="E6896" s="11" t="str">
        <f>IFERROR(VLOOKUP(Rule!K6896,lvl_3[],2,FALSE),"Нет")</f>
        <v>Анализ даты</v>
      </c>
      <c r="F6896" s="11" t="str">
        <f>IFERROR(INDEX(lvl_4[],MATCH(L6896,lvl_4[ID],0),MATCH(TEXT(K6896,"##0"),lvl_4[#Headers],0)),"Нет")</f>
        <v>Символические звезды</v>
      </c>
      <c r="G6896" s="11" t="str">
        <f>IFERROR(INDEX(lvl_5[],MATCH(M6896,lvl_5[ID],0),MATCH(_xlfn.CONCAT(TEXT(K6896,"##0"),"_",TEXT(L6896,"##0")),lvl_5[#Headers],0)),"Нет")</f>
        <v>Демон пустоты</v>
      </c>
      <c r="H6896" s="11" t="str">
        <f>IFERROR(INDEX(lvl_6[],MATCH(N6896,lvl_6[ID],0),MATCH(_xlfn.CONCAT(K6896,"_",L6896,"_",M6896),lvl_6[#Headers],0)),"Нет")</f>
        <v>Нет</v>
      </c>
      <c r="I6896" s="12">
        <v>1</v>
      </c>
      <c r="J6896" s="12">
        <v>4</v>
      </c>
      <c r="K6896" s="12">
        <v>1</v>
      </c>
      <c r="L6896" s="12">
        <v>5</v>
      </c>
      <c r="M6896" s="12">
        <v>26</v>
      </c>
      <c r="N6896" s="12">
        <v>2572</v>
      </c>
      <c r="O6896" s="12">
        <f>COUNTIF($P$2:P6896,P6896)</f>
        <v>1</v>
      </c>
      <c r="P6896" s="12" t="str">
        <f t="shared" si="384"/>
        <v>14105262572</v>
      </c>
      <c r="Q6896" s="12" t="str">
        <f t="shared" si="385"/>
        <v>141052625720001</v>
      </c>
      <c r="R6896" s="20" t="s">
        <v>5018</v>
      </c>
      <c r="AI6896" s="12" t="s">
        <v>905</v>
      </c>
      <c r="AK6896" s="12" t="s">
        <v>868</v>
      </c>
      <c r="AP6896" s="12" t="s">
        <v>100</v>
      </c>
      <c r="AR6896" s="12" t="s">
        <v>100</v>
      </c>
      <c r="BN6896" s="12">
        <v>1</v>
      </c>
      <c r="BP6896" s="12" t="s">
        <v>3809</v>
      </c>
      <c r="BR6896" s="9" t="s">
        <v>100</v>
      </c>
      <c r="BS6896" s="9" t="s">
        <v>100</v>
      </c>
      <c r="BT6896" s="9" t="s">
        <v>100</v>
      </c>
      <c r="BU6896" s="9" t="s">
        <v>100</v>
      </c>
      <c r="BV6896" s="9" t="s">
        <v>5121</v>
      </c>
      <c r="BW6896" s="9" t="s">
        <v>5133</v>
      </c>
      <c r="BX6896" s="9" t="s">
        <v>100</v>
      </c>
      <c r="BY6896" s="9" t="s">
        <v>100</v>
      </c>
    </row>
    <row r="6897" spans="1:77" ht="45" x14ac:dyDescent="0.25">
      <c r="A6897" s="12">
        <v>1</v>
      </c>
      <c r="B6897" s="11" t="str">
        <f t="shared" si="383"/>
        <v>Общий расчет. Анализ даты. Анализ даты. Символические звезды. Демон пустоты. Нет</v>
      </c>
      <c r="C6897" s="11" t="str">
        <f>IFERROR(VLOOKUP(I6897,lvl_1[],2,FALSE),"Нет")</f>
        <v>Общий расчет</v>
      </c>
      <c r="D6897" s="11" t="str">
        <f>IFERROR(VLOOKUP(Rule!J6897,lvl_2[],2,FALSE),"Нет")</f>
        <v>Анализ даты</v>
      </c>
      <c r="E6897" s="11" t="str">
        <f>IFERROR(VLOOKUP(Rule!K6897,lvl_3[],2,FALSE),"Нет")</f>
        <v>Анализ даты</v>
      </c>
      <c r="F6897" s="11" t="str">
        <f>IFERROR(INDEX(lvl_4[],MATCH(L6897,lvl_4[ID],0),MATCH(TEXT(K6897,"##0"),lvl_4[#Headers],0)),"Нет")</f>
        <v>Символические звезды</v>
      </c>
      <c r="G6897" s="11" t="str">
        <f>IFERROR(INDEX(lvl_5[],MATCH(M6897,lvl_5[ID],0),MATCH(_xlfn.CONCAT(TEXT(K6897,"##0"),"_",TEXT(L6897,"##0")),lvl_5[#Headers],0)),"Нет")</f>
        <v>Демон пустоты</v>
      </c>
      <c r="H6897" s="11" t="str">
        <f>IFERROR(INDEX(lvl_6[],MATCH(N6897,lvl_6[ID],0),MATCH(_xlfn.CONCAT(K6897,"_",L6897,"_",M6897),lvl_6[#Headers],0)),"Нет")</f>
        <v>Нет</v>
      </c>
      <c r="I6897" s="12">
        <v>1</v>
      </c>
      <c r="J6897" s="12">
        <v>4</v>
      </c>
      <c r="K6897" s="12">
        <v>1</v>
      </c>
      <c r="L6897" s="12">
        <v>5</v>
      </c>
      <c r="M6897" s="12">
        <v>26</v>
      </c>
      <c r="N6897" s="12">
        <v>2573</v>
      </c>
      <c r="O6897" s="12">
        <f>COUNTIF($P$2:P6897,P6897)</f>
        <v>1</v>
      </c>
      <c r="P6897" s="12" t="str">
        <f t="shared" si="384"/>
        <v>14105262573</v>
      </c>
      <c r="Q6897" s="12" t="str">
        <f t="shared" si="385"/>
        <v>141052625730001</v>
      </c>
      <c r="R6897" s="20" t="s">
        <v>5019</v>
      </c>
      <c r="AI6897" s="12" t="s">
        <v>905</v>
      </c>
      <c r="AK6897" s="12" t="s">
        <v>866</v>
      </c>
      <c r="AP6897" s="12" t="s">
        <v>100</v>
      </c>
      <c r="AR6897" s="12" t="s">
        <v>100</v>
      </c>
      <c r="BN6897" s="12">
        <v>1</v>
      </c>
      <c r="BP6897" s="12" t="s">
        <v>3809</v>
      </c>
      <c r="BR6897" s="9" t="s">
        <v>100</v>
      </c>
      <c r="BS6897" s="9" t="s">
        <v>100</v>
      </c>
      <c r="BT6897" s="9" t="s">
        <v>100</v>
      </c>
      <c r="BU6897" s="9" t="s">
        <v>100</v>
      </c>
      <c r="BV6897" s="9" t="s">
        <v>5121</v>
      </c>
      <c r="BW6897" s="9" t="s">
        <v>5132</v>
      </c>
      <c r="BX6897" s="9" t="s">
        <v>100</v>
      </c>
      <c r="BY6897" s="9" t="s">
        <v>100</v>
      </c>
    </row>
    <row r="6898" spans="1:77" ht="45" x14ac:dyDescent="0.25">
      <c r="A6898" s="12">
        <v>1</v>
      </c>
      <c r="B6898" s="11" t="str">
        <f t="shared" si="383"/>
        <v>Общий расчет. Анализ даты. Анализ даты. Символические звезды. Демон пустоты. Нет</v>
      </c>
      <c r="C6898" s="11" t="str">
        <f>IFERROR(VLOOKUP(I6898,lvl_1[],2,FALSE),"Нет")</f>
        <v>Общий расчет</v>
      </c>
      <c r="D6898" s="11" t="str">
        <f>IFERROR(VLOOKUP(Rule!J6898,lvl_2[],2,FALSE),"Нет")</f>
        <v>Анализ даты</v>
      </c>
      <c r="E6898" s="11" t="str">
        <f>IFERROR(VLOOKUP(Rule!K6898,lvl_3[],2,FALSE),"Нет")</f>
        <v>Анализ даты</v>
      </c>
      <c r="F6898" s="11" t="str">
        <f>IFERROR(INDEX(lvl_4[],MATCH(L6898,lvl_4[ID],0),MATCH(TEXT(K6898,"##0"),lvl_4[#Headers],0)),"Нет")</f>
        <v>Символические звезды</v>
      </c>
      <c r="G6898" s="11" t="str">
        <f>IFERROR(INDEX(lvl_5[],MATCH(M6898,lvl_5[ID],0),MATCH(_xlfn.CONCAT(TEXT(K6898,"##0"),"_",TEXT(L6898,"##0")),lvl_5[#Headers],0)),"Нет")</f>
        <v>Демон пустоты</v>
      </c>
      <c r="H6898" s="11" t="str">
        <f>IFERROR(INDEX(lvl_6[],MATCH(N6898,lvl_6[ID],0),MATCH(_xlfn.CONCAT(K6898,"_",L6898,"_",M6898),lvl_6[#Headers],0)),"Нет")</f>
        <v>Нет</v>
      </c>
      <c r="I6898" s="12">
        <v>1</v>
      </c>
      <c r="J6898" s="12">
        <v>4</v>
      </c>
      <c r="K6898" s="12">
        <v>1</v>
      </c>
      <c r="L6898" s="12">
        <v>5</v>
      </c>
      <c r="M6898" s="12">
        <v>26</v>
      </c>
      <c r="N6898" s="12">
        <v>2574</v>
      </c>
      <c r="O6898" s="12">
        <f>COUNTIF($P$2:P6898,P6898)</f>
        <v>1</v>
      </c>
      <c r="P6898" s="12" t="str">
        <f t="shared" si="384"/>
        <v>14105262574</v>
      </c>
      <c r="Q6898" s="12" t="str">
        <f t="shared" si="385"/>
        <v>141052625740001</v>
      </c>
      <c r="R6898" s="20" t="s">
        <v>5020</v>
      </c>
      <c r="AI6898" s="12" t="s">
        <v>905</v>
      </c>
      <c r="AK6898" s="12" t="s">
        <v>864</v>
      </c>
      <c r="AP6898" s="12" t="s">
        <v>100</v>
      </c>
      <c r="AR6898" s="12" t="s">
        <v>100</v>
      </c>
      <c r="BN6898" s="12">
        <v>1</v>
      </c>
      <c r="BP6898" s="12" t="s">
        <v>3809</v>
      </c>
      <c r="BR6898" s="9" t="s">
        <v>100</v>
      </c>
      <c r="BS6898" s="9" t="s">
        <v>100</v>
      </c>
      <c r="BT6898" s="9" t="s">
        <v>100</v>
      </c>
      <c r="BU6898" s="9" t="s">
        <v>100</v>
      </c>
      <c r="BV6898" s="9" t="s">
        <v>5121</v>
      </c>
      <c r="BW6898" s="9" t="s">
        <v>5130</v>
      </c>
      <c r="BX6898" s="9" t="s">
        <v>100</v>
      </c>
      <c r="BY6898" s="9" t="s">
        <v>100</v>
      </c>
    </row>
    <row r="6899" spans="1:77" ht="45" x14ac:dyDescent="0.25">
      <c r="A6899" s="12">
        <v>1</v>
      </c>
      <c r="B6899" s="11" t="str">
        <f t="shared" si="383"/>
        <v>Общий расчет. Анализ даты. Анализ даты. Символические звезды. Демон пустоты. Нет</v>
      </c>
      <c r="C6899" s="11" t="str">
        <f>IFERROR(VLOOKUP(I6899,lvl_1[],2,FALSE),"Нет")</f>
        <v>Общий расчет</v>
      </c>
      <c r="D6899" s="11" t="str">
        <f>IFERROR(VLOOKUP(Rule!J6899,lvl_2[],2,FALSE),"Нет")</f>
        <v>Анализ даты</v>
      </c>
      <c r="E6899" s="11" t="str">
        <f>IFERROR(VLOOKUP(Rule!K6899,lvl_3[],2,FALSE),"Нет")</f>
        <v>Анализ даты</v>
      </c>
      <c r="F6899" s="11" t="str">
        <f>IFERROR(INDEX(lvl_4[],MATCH(L6899,lvl_4[ID],0),MATCH(TEXT(K6899,"##0"),lvl_4[#Headers],0)),"Нет")</f>
        <v>Символические звезды</v>
      </c>
      <c r="G6899" s="11" t="str">
        <f>IFERROR(INDEX(lvl_5[],MATCH(M6899,lvl_5[ID],0),MATCH(_xlfn.CONCAT(TEXT(K6899,"##0"),"_",TEXT(L6899,"##0")),lvl_5[#Headers],0)),"Нет")</f>
        <v>Демон пустоты</v>
      </c>
      <c r="H6899" s="11" t="str">
        <f>IFERROR(INDEX(lvl_6[],MATCH(N6899,lvl_6[ID],0),MATCH(_xlfn.CONCAT(K6899,"_",L6899,"_",M6899),lvl_6[#Headers],0)),"Нет")</f>
        <v>Нет</v>
      </c>
      <c r="I6899" s="12">
        <v>1</v>
      </c>
      <c r="J6899" s="12">
        <v>4</v>
      </c>
      <c r="K6899" s="12">
        <v>1</v>
      </c>
      <c r="L6899" s="12">
        <v>5</v>
      </c>
      <c r="M6899" s="12">
        <v>26</v>
      </c>
      <c r="N6899" s="12">
        <v>2575</v>
      </c>
      <c r="O6899" s="12">
        <f>COUNTIF($P$2:P6899,P6899)</f>
        <v>1</v>
      </c>
      <c r="P6899" s="12" t="str">
        <f t="shared" si="384"/>
        <v>14105262575</v>
      </c>
      <c r="Q6899" s="12" t="str">
        <f t="shared" si="385"/>
        <v>141052625750001</v>
      </c>
      <c r="R6899" s="20" t="s">
        <v>5021</v>
      </c>
      <c r="AI6899" s="12" t="s">
        <v>905</v>
      </c>
      <c r="AK6899" s="12" t="s">
        <v>862</v>
      </c>
      <c r="AP6899" s="12" t="s">
        <v>100</v>
      </c>
      <c r="AR6899" s="12" t="s">
        <v>100</v>
      </c>
      <c r="BN6899" s="12">
        <v>1</v>
      </c>
      <c r="BP6899" s="12" t="s">
        <v>3809</v>
      </c>
      <c r="BR6899" s="9" t="s">
        <v>100</v>
      </c>
      <c r="BS6899" s="9" t="s">
        <v>100</v>
      </c>
      <c r="BT6899" s="9" t="s">
        <v>100</v>
      </c>
      <c r="BU6899" s="9" t="s">
        <v>100</v>
      </c>
      <c r="BV6899" s="9" t="s">
        <v>5121</v>
      </c>
      <c r="BW6899" s="9" t="s">
        <v>5128</v>
      </c>
      <c r="BX6899" s="9" t="s">
        <v>100</v>
      </c>
      <c r="BY6899" s="9" t="s">
        <v>100</v>
      </c>
    </row>
    <row r="6900" spans="1:77" ht="45" x14ac:dyDescent="0.25">
      <c r="A6900" s="12">
        <v>1</v>
      </c>
      <c r="B6900" s="11" t="str">
        <f t="shared" si="383"/>
        <v>Общий расчет. Анализ даты. Анализ даты. Символические звезды. Демон пустоты. Нет</v>
      </c>
      <c r="C6900" s="11" t="str">
        <f>IFERROR(VLOOKUP(I6900,lvl_1[],2,FALSE),"Нет")</f>
        <v>Общий расчет</v>
      </c>
      <c r="D6900" s="11" t="str">
        <f>IFERROR(VLOOKUP(Rule!J6900,lvl_2[],2,FALSE),"Нет")</f>
        <v>Анализ даты</v>
      </c>
      <c r="E6900" s="11" t="str">
        <f>IFERROR(VLOOKUP(Rule!K6900,lvl_3[],2,FALSE),"Нет")</f>
        <v>Анализ даты</v>
      </c>
      <c r="F6900" s="11" t="str">
        <f>IFERROR(INDEX(lvl_4[],MATCH(L6900,lvl_4[ID],0),MATCH(TEXT(K6900,"##0"),lvl_4[#Headers],0)),"Нет")</f>
        <v>Символические звезды</v>
      </c>
      <c r="G6900" s="11" t="str">
        <f>IFERROR(INDEX(lvl_5[],MATCH(M6900,lvl_5[ID],0),MATCH(_xlfn.CONCAT(TEXT(K6900,"##0"),"_",TEXT(L6900,"##0")),lvl_5[#Headers],0)),"Нет")</f>
        <v>Демон пустоты</v>
      </c>
      <c r="H6900" s="11" t="str">
        <f>IFERROR(INDEX(lvl_6[],MATCH(N6900,lvl_6[ID],0),MATCH(_xlfn.CONCAT(K6900,"_",L6900,"_",M6900),lvl_6[#Headers],0)),"Нет")</f>
        <v>Нет</v>
      </c>
      <c r="I6900" s="12">
        <v>1</v>
      </c>
      <c r="J6900" s="12">
        <v>4</v>
      </c>
      <c r="K6900" s="12">
        <v>1</v>
      </c>
      <c r="L6900" s="12">
        <v>5</v>
      </c>
      <c r="M6900" s="12">
        <v>26</v>
      </c>
      <c r="N6900" s="12">
        <v>2576</v>
      </c>
      <c r="O6900" s="12">
        <f>COUNTIF($P$2:P6900,P6900)</f>
        <v>1</v>
      </c>
      <c r="P6900" s="12" t="str">
        <f t="shared" si="384"/>
        <v>14105262576</v>
      </c>
      <c r="Q6900" s="12" t="str">
        <f t="shared" si="385"/>
        <v>141052625760001</v>
      </c>
      <c r="R6900" s="20" t="s">
        <v>5022</v>
      </c>
      <c r="AI6900" s="12" t="s">
        <v>907</v>
      </c>
      <c r="AK6900" s="12" t="s">
        <v>861</v>
      </c>
      <c r="AP6900" s="12" t="s">
        <v>100</v>
      </c>
      <c r="AR6900" s="12" t="s">
        <v>100</v>
      </c>
      <c r="BN6900" s="12">
        <v>1</v>
      </c>
      <c r="BP6900" s="12" t="s">
        <v>3809</v>
      </c>
      <c r="BR6900" s="9" t="s">
        <v>100</v>
      </c>
      <c r="BS6900" s="9" t="s">
        <v>100</v>
      </c>
      <c r="BT6900" s="9" t="s">
        <v>100</v>
      </c>
      <c r="BU6900" s="9" t="s">
        <v>100</v>
      </c>
      <c r="BV6900" s="9" t="s">
        <v>5123</v>
      </c>
      <c r="BW6900" s="9" t="s">
        <v>5115</v>
      </c>
      <c r="BX6900" s="9" t="s">
        <v>100</v>
      </c>
      <c r="BY6900" s="9" t="s">
        <v>100</v>
      </c>
    </row>
    <row r="6901" spans="1:77" ht="45" x14ac:dyDescent="0.25">
      <c r="A6901" s="12">
        <v>1</v>
      </c>
      <c r="B6901" s="11" t="str">
        <f t="shared" si="383"/>
        <v>Общий расчет. Анализ даты. Анализ даты. Символические звезды. Демон пустоты. Нет</v>
      </c>
      <c r="C6901" s="11" t="str">
        <f>IFERROR(VLOOKUP(I6901,lvl_1[],2,FALSE),"Нет")</f>
        <v>Общий расчет</v>
      </c>
      <c r="D6901" s="11" t="str">
        <f>IFERROR(VLOOKUP(Rule!J6901,lvl_2[],2,FALSE),"Нет")</f>
        <v>Анализ даты</v>
      </c>
      <c r="E6901" s="11" t="str">
        <f>IFERROR(VLOOKUP(Rule!K6901,lvl_3[],2,FALSE),"Нет")</f>
        <v>Анализ даты</v>
      </c>
      <c r="F6901" s="11" t="str">
        <f>IFERROR(INDEX(lvl_4[],MATCH(L6901,lvl_4[ID],0),MATCH(TEXT(K6901,"##0"),lvl_4[#Headers],0)),"Нет")</f>
        <v>Символические звезды</v>
      </c>
      <c r="G6901" s="11" t="str">
        <f>IFERROR(INDEX(lvl_5[],MATCH(M6901,lvl_5[ID],0),MATCH(_xlfn.CONCAT(TEXT(K6901,"##0"),"_",TEXT(L6901,"##0")),lvl_5[#Headers],0)),"Нет")</f>
        <v>Демон пустоты</v>
      </c>
      <c r="H6901" s="11" t="str">
        <f>IFERROR(INDEX(lvl_6[],MATCH(N6901,lvl_6[ID],0),MATCH(_xlfn.CONCAT(K6901,"_",L6901,"_",M6901),lvl_6[#Headers],0)),"Нет")</f>
        <v>Нет</v>
      </c>
      <c r="I6901" s="12">
        <v>1</v>
      </c>
      <c r="J6901" s="12">
        <v>4</v>
      </c>
      <c r="K6901" s="12">
        <v>1</v>
      </c>
      <c r="L6901" s="12">
        <v>5</v>
      </c>
      <c r="M6901" s="12">
        <v>26</v>
      </c>
      <c r="N6901" s="12">
        <v>2577</v>
      </c>
      <c r="O6901" s="12">
        <f>COUNTIF($P$2:P6901,P6901)</f>
        <v>1</v>
      </c>
      <c r="P6901" s="12" t="str">
        <f t="shared" si="384"/>
        <v>14105262577</v>
      </c>
      <c r="Q6901" s="12" t="str">
        <f t="shared" si="385"/>
        <v>141052625770001</v>
      </c>
      <c r="R6901" s="20" t="s">
        <v>5023</v>
      </c>
      <c r="AI6901" s="12" t="s">
        <v>907</v>
      </c>
      <c r="AK6901" s="12" t="s">
        <v>859</v>
      </c>
      <c r="AP6901" s="12" t="s">
        <v>100</v>
      </c>
      <c r="AR6901" s="12" t="s">
        <v>100</v>
      </c>
      <c r="BN6901" s="12">
        <v>1</v>
      </c>
      <c r="BP6901" s="12" t="s">
        <v>3809</v>
      </c>
      <c r="BR6901" s="9" t="s">
        <v>100</v>
      </c>
      <c r="BS6901" s="9" t="s">
        <v>100</v>
      </c>
      <c r="BT6901" s="9" t="s">
        <v>100</v>
      </c>
      <c r="BU6901" s="9" t="s">
        <v>100</v>
      </c>
      <c r="BV6901" s="9" t="s">
        <v>5123</v>
      </c>
      <c r="BW6901" s="9" t="s">
        <v>5124</v>
      </c>
      <c r="BX6901" s="9" t="s">
        <v>100</v>
      </c>
      <c r="BY6901" s="9" t="s">
        <v>100</v>
      </c>
    </row>
    <row r="6902" spans="1:77" ht="45" x14ac:dyDescent="0.25">
      <c r="A6902" s="12">
        <v>1</v>
      </c>
      <c r="B6902" s="11" t="str">
        <f t="shared" si="383"/>
        <v>Общий расчет. Анализ даты. Анализ даты. Символические звезды. Демон пустоты. Нет</v>
      </c>
      <c r="C6902" s="11" t="str">
        <f>IFERROR(VLOOKUP(I6902,lvl_1[],2,FALSE),"Нет")</f>
        <v>Общий расчет</v>
      </c>
      <c r="D6902" s="11" t="str">
        <f>IFERROR(VLOOKUP(Rule!J6902,lvl_2[],2,FALSE),"Нет")</f>
        <v>Анализ даты</v>
      </c>
      <c r="E6902" s="11" t="str">
        <f>IFERROR(VLOOKUP(Rule!K6902,lvl_3[],2,FALSE),"Нет")</f>
        <v>Анализ даты</v>
      </c>
      <c r="F6902" s="11" t="str">
        <f>IFERROR(INDEX(lvl_4[],MATCH(L6902,lvl_4[ID],0),MATCH(TEXT(K6902,"##0"),lvl_4[#Headers],0)),"Нет")</f>
        <v>Символические звезды</v>
      </c>
      <c r="G6902" s="11" t="str">
        <f>IFERROR(INDEX(lvl_5[],MATCH(M6902,lvl_5[ID],0),MATCH(_xlfn.CONCAT(TEXT(K6902,"##0"),"_",TEXT(L6902,"##0")),lvl_5[#Headers],0)),"Нет")</f>
        <v>Демон пустоты</v>
      </c>
      <c r="H6902" s="11" t="str">
        <f>IFERROR(INDEX(lvl_6[],MATCH(N6902,lvl_6[ID],0),MATCH(_xlfn.CONCAT(K6902,"_",L6902,"_",M6902),lvl_6[#Headers],0)),"Нет")</f>
        <v>Нет</v>
      </c>
      <c r="I6902" s="12">
        <v>1</v>
      </c>
      <c r="J6902" s="12">
        <v>4</v>
      </c>
      <c r="K6902" s="12">
        <v>1</v>
      </c>
      <c r="L6902" s="12">
        <v>5</v>
      </c>
      <c r="M6902" s="12">
        <v>26</v>
      </c>
      <c r="N6902" s="12">
        <v>2578</v>
      </c>
      <c r="O6902" s="12">
        <f>COUNTIF($P$2:P6902,P6902)</f>
        <v>1</v>
      </c>
      <c r="P6902" s="12" t="str">
        <f t="shared" si="384"/>
        <v>14105262578</v>
      </c>
      <c r="Q6902" s="12" t="str">
        <f t="shared" si="385"/>
        <v>141052625780001</v>
      </c>
      <c r="R6902" s="20" t="s">
        <v>5024</v>
      </c>
      <c r="AI6902" s="12" t="s">
        <v>907</v>
      </c>
      <c r="AK6902" s="12" t="s">
        <v>869</v>
      </c>
      <c r="AP6902" s="12" t="s">
        <v>100</v>
      </c>
      <c r="AR6902" s="12" t="s">
        <v>100</v>
      </c>
      <c r="BN6902" s="12">
        <v>1</v>
      </c>
      <c r="BP6902" s="12" t="s">
        <v>3809</v>
      </c>
      <c r="BR6902" s="9" t="s">
        <v>100</v>
      </c>
      <c r="BS6902" s="9" t="s">
        <v>100</v>
      </c>
      <c r="BT6902" s="9" t="s">
        <v>100</v>
      </c>
      <c r="BU6902" s="9" t="s">
        <v>100</v>
      </c>
      <c r="BV6902" s="9" t="s">
        <v>5123</v>
      </c>
      <c r="BW6902" s="9" t="s">
        <v>5120</v>
      </c>
      <c r="BX6902" s="9" t="s">
        <v>100</v>
      </c>
      <c r="BY6902" s="9" t="s">
        <v>100</v>
      </c>
    </row>
    <row r="6903" spans="1:77" ht="45" x14ac:dyDescent="0.25">
      <c r="A6903" s="12">
        <v>1</v>
      </c>
      <c r="B6903" s="11" t="str">
        <f t="shared" si="383"/>
        <v>Общий расчет. Анализ даты. Анализ даты. Символические звезды. Демон пустоты. Нет</v>
      </c>
      <c r="C6903" s="11" t="str">
        <f>IFERROR(VLOOKUP(I6903,lvl_1[],2,FALSE),"Нет")</f>
        <v>Общий расчет</v>
      </c>
      <c r="D6903" s="11" t="str">
        <f>IFERROR(VLOOKUP(Rule!J6903,lvl_2[],2,FALSE),"Нет")</f>
        <v>Анализ даты</v>
      </c>
      <c r="E6903" s="11" t="str">
        <f>IFERROR(VLOOKUP(Rule!K6903,lvl_3[],2,FALSE),"Нет")</f>
        <v>Анализ даты</v>
      </c>
      <c r="F6903" s="11" t="str">
        <f>IFERROR(INDEX(lvl_4[],MATCH(L6903,lvl_4[ID],0),MATCH(TEXT(K6903,"##0"),lvl_4[#Headers],0)),"Нет")</f>
        <v>Символические звезды</v>
      </c>
      <c r="G6903" s="11" t="str">
        <f>IFERROR(INDEX(lvl_5[],MATCH(M6903,lvl_5[ID],0),MATCH(_xlfn.CONCAT(TEXT(K6903,"##0"),"_",TEXT(L6903,"##0")),lvl_5[#Headers],0)),"Нет")</f>
        <v>Демон пустоты</v>
      </c>
      <c r="H6903" s="11" t="str">
        <f>IFERROR(INDEX(lvl_6[],MATCH(N6903,lvl_6[ID],0),MATCH(_xlfn.CONCAT(K6903,"_",L6903,"_",M6903),lvl_6[#Headers],0)),"Нет")</f>
        <v>Нет</v>
      </c>
      <c r="I6903" s="12">
        <v>1</v>
      </c>
      <c r="J6903" s="12">
        <v>4</v>
      </c>
      <c r="K6903" s="12">
        <v>1</v>
      </c>
      <c r="L6903" s="12">
        <v>5</v>
      </c>
      <c r="M6903" s="12">
        <v>26</v>
      </c>
      <c r="N6903" s="12">
        <v>2579</v>
      </c>
      <c r="O6903" s="12">
        <f>COUNTIF($P$2:P6903,P6903)</f>
        <v>1</v>
      </c>
      <c r="P6903" s="12" t="str">
        <f t="shared" si="384"/>
        <v>14105262579</v>
      </c>
      <c r="Q6903" s="12" t="str">
        <f t="shared" si="385"/>
        <v>141052625790001</v>
      </c>
      <c r="R6903" s="20" t="s">
        <v>5025</v>
      </c>
      <c r="AI6903" s="12" t="s">
        <v>907</v>
      </c>
      <c r="AK6903" s="12" t="s">
        <v>867</v>
      </c>
      <c r="AP6903" s="12" t="s">
        <v>100</v>
      </c>
      <c r="AR6903" s="12" t="s">
        <v>100</v>
      </c>
      <c r="BN6903" s="12">
        <v>1</v>
      </c>
      <c r="BP6903" s="12" t="s">
        <v>3809</v>
      </c>
      <c r="BR6903" s="9" t="s">
        <v>100</v>
      </c>
      <c r="BS6903" s="9" t="s">
        <v>100</v>
      </c>
      <c r="BT6903" s="9" t="s">
        <v>100</v>
      </c>
      <c r="BU6903" s="9" t="s">
        <v>100</v>
      </c>
      <c r="BV6903" s="9" t="s">
        <v>5123</v>
      </c>
      <c r="BW6903" s="9" t="s">
        <v>5116</v>
      </c>
      <c r="BX6903" s="9" t="s">
        <v>100</v>
      </c>
      <c r="BY6903" s="9" t="s">
        <v>100</v>
      </c>
    </row>
    <row r="6904" spans="1:77" ht="45" x14ac:dyDescent="0.25">
      <c r="A6904" s="12">
        <v>1</v>
      </c>
      <c r="B6904" s="11" t="str">
        <f t="shared" si="383"/>
        <v>Общий расчет. Анализ даты. Анализ даты. Символические звезды. Демон пустоты. Нет</v>
      </c>
      <c r="C6904" s="11" t="str">
        <f>IFERROR(VLOOKUP(I6904,lvl_1[],2,FALSE),"Нет")</f>
        <v>Общий расчет</v>
      </c>
      <c r="D6904" s="11" t="str">
        <f>IFERROR(VLOOKUP(Rule!J6904,lvl_2[],2,FALSE),"Нет")</f>
        <v>Анализ даты</v>
      </c>
      <c r="E6904" s="11" t="str">
        <f>IFERROR(VLOOKUP(Rule!K6904,lvl_3[],2,FALSE),"Нет")</f>
        <v>Анализ даты</v>
      </c>
      <c r="F6904" s="11" t="str">
        <f>IFERROR(INDEX(lvl_4[],MATCH(L6904,lvl_4[ID],0),MATCH(TEXT(K6904,"##0"),lvl_4[#Headers],0)),"Нет")</f>
        <v>Символические звезды</v>
      </c>
      <c r="G6904" s="11" t="str">
        <f>IFERROR(INDEX(lvl_5[],MATCH(M6904,lvl_5[ID],0),MATCH(_xlfn.CONCAT(TEXT(K6904,"##0"),"_",TEXT(L6904,"##0")),lvl_5[#Headers],0)),"Нет")</f>
        <v>Демон пустоты</v>
      </c>
      <c r="H6904" s="11" t="str">
        <f>IFERROR(INDEX(lvl_6[],MATCH(N6904,lvl_6[ID],0),MATCH(_xlfn.CONCAT(K6904,"_",L6904,"_",M6904),lvl_6[#Headers],0)),"Нет")</f>
        <v>Нет</v>
      </c>
      <c r="I6904" s="12">
        <v>1</v>
      </c>
      <c r="J6904" s="12">
        <v>4</v>
      </c>
      <c r="K6904" s="12">
        <v>1</v>
      </c>
      <c r="L6904" s="12">
        <v>5</v>
      </c>
      <c r="M6904" s="12">
        <v>26</v>
      </c>
      <c r="N6904" s="12">
        <v>2580</v>
      </c>
      <c r="O6904" s="12">
        <f>COUNTIF($P$2:P6904,P6904)</f>
        <v>1</v>
      </c>
      <c r="P6904" s="12" t="str">
        <f t="shared" si="384"/>
        <v>14105262580</v>
      </c>
      <c r="Q6904" s="12" t="str">
        <f t="shared" si="385"/>
        <v>141052625800001</v>
      </c>
      <c r="R6904" s="20" t="s">
        <v>5026</v>
      </c>
      <c r="AI6904" s="12" t="s">
        <v>907</v>
      </c>
      <c r="AK6904" s="12" t="s">
        <v>865</v>
      </c>
      <c r="AP6904" s="12" t="s">
        <v>100</v>
      </c>
      <c r="AR6904" s="12" t="s">
        <v>100</v>
      </c>
      <c r="BN6904" s="12">
        <v>1</v>
      </c>
      <c r="BP6904" s="12" t="s">
        <v>3809</v>
      </c>
      <c r="BR6904" s="9" t="s">
        <v>100</v>
      </c>
      <c r="BS6904" s="9" t="s">
        <v>100</v>
      </c>
      <c r="BT6904" s="9" t="s">
        <v>100</v>
      </c>
      <c r="BU6904" s="9" t="s">
        <v>100</v>
      </c>
      <c r="BV6904" s="9" t="s">
        <v>5123</v>
      </c>
      <c r="BW6904" s="9" t="s">
        <v>5131</v>
      </c>
      <c r="BX6904" s="9" t="s">
        <v>100</v>
      </c>
      <c r="BY6904" s="9" t="s">
        <v>100</v>
      </c>
    </row>
    <row r="6905" spans="1:77" ht="45" x14ac:dyDescent="0.25">
      <c r="A6905" s="12">
        <v>1</v>
      </c>
      <c r="B6905" s="11" t="str">
        <f t="shared" si="383"/>
        <v>Общий расчет. Анализ даты. Анализ даты. Символические звезды. Демон пустоты. Нет</v>
      </c>
      <c r="C6905" s="11" t="str">
        <f>IFERROR(VLOOKUP(I6905,lvl_1[],2,FALSE),"Нет")</f>
        <v>Общий расчет</v>
      </c>
      <c r="D6905" s="11" t="str">
        <f>IFERROR(VLOOKUP(Rule!J6905,lvl_2[],2,FALSE),"Нет")</f>
        <v>Анализ даты</v>
      </c>
      <c r="E6905" s="11" t="str">
        <f>IFERROR(VLOOKUP(Rule!K6905,lvl_3[],2,FALSE),"Нет")</f>
        <v>Анализ даты</v>
      </c>
      <c r="F6905" s="11" t="str">
        <f>IFERROR(INDEX(lvl_4[],MATCH(L6905,lvl_4[ID],0),MATCH(TEXT(K6905,"##0"),lvl_4[#Headers],0)),"Нет")</f>
        <v>Символические звезды</v>
      </c>
      <c r="G6905" s="11" t="str">
        <f>IFERROR(INDEX(lvl_5[],MATCH(M6905,lvl_5[ID],0),MATCH(_xlfn.CONCAT(TEXT(K6905,"##0"),"_",TEXT(L6905,"##0")),lvl_5[#Headers],0)),"Нет")</f>
        <v>Демон пустоты</v>
      </c>
      <c r="H6905" s="11" t="str">
        <f>IFERROR(INDEX(lvl_6[],MATCH(N6905,lvl_6[ID],0),MATCH(_xlfn.CONCAT(K6905,"_",L6905,"_",M6905),lvl_6[#Headers],0)),"Нет")</f>
        <v>Нет</v>
      </c>
      <c r="I6905" s="12">
        <v>1</v>
      </c>
      <c r="J6905" s="12">
        <v>4</v>
      </c>
      <c r="K6905" s="12">
        <v>1</v>
      </c>
      <c r="L6905" s="12">
        <v>5</v>
      </c>
      <c r="M6905" s="12">
        <v>26</v>
      </c>
      <c r="N6905" s="12">
        <v>2581</v>
      </c>
      <c r="O6905" s="12">
        <f>COUNTIF($P$2:P6905,P6905)</f>
        <v>1</v>
      </c>
      <c r="P6905" s="12" t="str">
        <f t="shared" si="384"/>
        <v>14105262581</v>
      </c>
      <c r="Q6905" s="12" t="str">
        <f t="shared" si="385"/>
        <v>141052625810001</v>
      </c>
      <c r="R6905" s="20" t="s">
        <v>5027</v>
      </c>
      <c r="AI6905" s="12" t="s">
        <v>907</v>
      </c>
      <c r="AK6905" s="12" t="s">
        <v>863</v>
      </c>
      <c r="AP6905" s="12" t="s">
        <v>100</v>
      </c>
      <c r="AR6905" s="12" t="s">
        <v>100</v>
      </c>
      <c r="BN6905" s="12">
        <v>1</v>
      </c>
      <c r="BP6905" s="12" t="s">
        <v>3809</v>
      </c>
      <c r="BR6905" s="9" t="s">
        <v>100</v>
      </c>
      <c r="BS6905" s="9" t="s">
        <v>100</v>
      </c>
      <c r="BT6905" s="9" t="s">
        <v>100</v>
      </c>
      <c r="BU6905" s="9" t="s">
        <v>100</v>
      </c>
      <c r="BV6905" s="9" t="s">
        <v>5123</v>
      </c>
      <c r="BW6905" s="9" t="s">
        <v>5129</v>
      </c>
      <c r="BX6905" s="9" t="s">
        <v>100</v>
      </c>
      <c r="BY6905" s="9" t="s">
        <v>100</v>
      </c>
    </row>
    <row r="6906" spans="1:77" ht="45" x14ac:dyDescent="0.25">
      <c r="A6906" s="12">
        <v>1</v>
      </c>
      <c r="B6906" s="11" t="str">
        <f t="shared" si="383"/>
        <v>Общий расчет. Анализ даты. Анализ даты. Символические звезды. Демон пустоты. Нет</v>
      </c>
      <c r="C6906" s="11" t="str">
        <f>IFERROR(VLOOKUP(I6906,lvl_1[],2,FALSE),"Нет")</f>
        <v>Общий расчет</v>
      </c>
      <c r="D6906" s="11" t="str">
        <f>IFERROR(VLOOKUP(Rule!J6906,lvl_2[],2,FALSE),"Нет")</f>
        <v>Анализ даты</v>
      </c>
      <c r="E6906" s="11" t="str">
        <f>IFERROR(VLOOKUP(Rule!K6906,lvl_3[],2,FALSE),"Нет")</f>
        <v>Анализ даты</v>
      </c>
      <c r="F6906" s="11" t="str">
        <f>IFERROR(INDEX(lvl_4[],MATCH(L6906,lvl_4[ID],0),MATCH(TEXT(K6906,"##0"),lvl_4[#Headers],0)),"Нет")</f>
        <v>Символические звезды</v>
      </c>
      <c r="G6906" s="11" t="str">
        <f>IFERROR(INDEX(lvl_5[],MATCH(M6906,lvl_5[ID],0),MATCH(_xlfn.CONCAT(TEXT(K6906,"##0"),"_",TEXT(L6906,"##0")),lvl_5[#Headers],0)),"Нет")</f>
        <v>Демон пустоты</v>
      </c>
      <c r="H6906" s="11" t="str">
        <f>IFERROR(INDEX(lvl_6[],MATCH(N6906,lvl_6[ID],0),MATCH(_xlfn.CONCAT(K6906,"_",L6906,"_",M6906),lvl_6[#Headers],0)),"Нет")</f>
        <v>Нет</v>
      </c>
      <c r="I6906" s="12">
        <v>1</v>
      </c>
      <c r="J6906" s="12">
        <v>4</v>
      </c>
      <c r="K6906" s="12">
        <v>1</v>
      </c>
      <c r="L6906" s="12">
        <v>5</v>
      </c>
      <c r="M6906" s="12">
        <v>26</v>
      </c>
      <c r="N6906" s="12">
        <v>2582</v>
      </c>
      <c r="O6906" s="12">
        <f>COUNTIF($P$2:P6906,P6906)</f>
        <v>1</v>
      </c>
      <c r="P6906" s="12" t="str">
        <f t="shared" si="384"/>
        <v>14105262582</v>
      </c>
      <c r="Q6906" s="12" t="str">
        <f t="shared" si="385"/>
        <v>141052625820001</v>
      </c>
      <c r="R6906" s="20" t="s">
        <v>5028</v>
      </c>
      <c r="AI6906" s="12" t="s">
        <v>908</v>
      </c>
      <c r="AK6906" s="12" t="s">
        <v>862</v>
      </c>
      <c r="AP6906" s="12" t="s">
        <v>100</v>
      </c>
      <c r="AR6906" s="12" t="s">
        <v>100</v>
      </c>
      <c r="BN6906" s="12">
        <v>1</v>
      </c>
      <c r="BP6906" s="12" t="s">
        <v>3809</v>
      </c>
      <c r="BR6906" s="9" t="s">
        <v>100</v>
      </c>
      <c r="BS6906" s="9" t="s">
        <v>100</v>
      </c>
      <c r="BT6906" s="9" t="s">
        <v>100</v>
      </c>
      <c r="BU6906" s="9" t="s">
        <v>100</v>
      </c>
      <c r="BV6906" s="9" t="s">
        <v>5136</v>
      </c>
      <c r="BW6906" s="9" t="s">
        <v>5128</v>
      </c>
      <c r="BX6906" s="9" t="s">
        <v>100</v>
      </c>
      <c r="BY6906" s="9" t="s">
        <v>100</v>
      </c>
    </row>
    <row r="6907" spans="1:77" ht="45" x14ac:dyDescent="0.25">
      <c r="A6907" s="12">
        <v>1</v>
      </c>
      <c r="B6907" s="11" t="str">
        <f t="shared" si="383"/>
        <v>Общий расчет. Анализ даты. Анализ даты. Символические звезды. Демон пустоты. Нет</v>
      </c>
      <c r="C6907" s="11" t="str">
        <f>IFERROR(VLOOKUP(I6907,lvl_1[],2,FALSE),"Нет")</f>
        <v>Общий расчет</v>
      </c>
      <c r="D6907" s="11" t="str">
        <f>IFERROR(VLOOKUP(Rule!J6907,lvl_2[],2,FALSE),"Нет")</f>
        <v>Анализ даты</v>
      </c>
      <c r="E6907" s="11" t="str">
        <f>IFERROR(VLOOKUP(Rule!K6907,lvl_3[],2,FALSE),"Нет")</f>
        <v>Анализ даты</v>
      </c>
      <c r="F6907" s="11" t="str">
        <f>IFERROR(INDEX(lvl_4[],MATCH(L6907,lvl_4[ID],0),MATCH(TEXT(K6907,"##0"),lvl_4[#Headers],0)),"Нет")</f>
        <v>Символические звезды</v>
      </c>
      <c r="G6907" s="11" t="str">
        <f>IFERROR(INDEX(lvl_5[],MATCH(M6907,lvl_5[ID],0),MATCH(_xlfn.CONCAT(TEXT(K6907,"##0"),"_",TEXT(L6907,"##0")),lvl_5[#Headers],0)),"Нет")</f>
        <v>Демон пустоты</v>
      </c>
      <c r="H6907" s="11" t="str">
        <f>IFERROR(INDEX(lvl_6[],MATCH(N6907,lvl_6[ID],0),MATCH(_xlfn.CONCAT(K6907,"_",L6907,"_",M6907),lvl_6[#Headers],0)),"Нет")</f>
        <v>Нет</v>
      </c>
      <c r="I6907" s="12">
        <v>1</v>
      </c>
      <c r="J6907" s="12">
        <v>4</v>
      </c>
      <c r="K6907" s="12">
        <v>1</v>
      </c>
      <c r="L6907" s="12">
        <v>5</v>
      </c>
      <c r="M6907" s="12">
        <v>26</v>
      </c>
      <c r="N6907" s="12">
        <v>2583</v>
      </c>
      <c r="O6907" s="12">
        <f>COUNTIF($P$2:P6907,P6907)</f>
        <v>1</v>
      </c>
      <c r="P6907" s="12" t="str">
        <f t="shared" si="384"/>
        <v>14105262583</v>
      </c>
      <c r="Q6907" s="12" t="str">
        <f t="shared" si="385"/>
        <v>141052625830001</v>
      </c>
      <c r="R6907" s="20" t="s">
        <v>5029</v>
      </c>
      <c r="AI6907" s="12" t="s">
        <v>908</v>
      </c>
      <c r="AK6907" s="12" t="s">
        <v>860</v>
      </c>
      <c r="AP6907" s="12" t="s">
        <v>100</v>
      </c>
      <c r="AR6907" s="12" t="s">
        <v>100</v>
      </c>
      <c r="BN6907" s="12">
        <v>1</v>
      </c>
      <c r="BP6907" s="12" t="s">
        <v>3809</v>
      </c>
      <c r="BR6907" s="9" t="s">
        <v>100</v>
      </c>
      <c r="BS6907" s="9" t="s">
        <v>100</v>
      </c>
      <c r="BT6907" s="9" t="s">
        <v>100</v>
      </c>
      <c r="BU6907" s="9" t="s">
        <v>100</v>
      </c>
      <c r="BV6907" s="9" t="s">
        <v>5136</v>
      </c>
      <c r="BW6907" s="9" t="s">
        <v>5126</v>
      </c>
      <c r="BX6907" s="9" t="s">
        <v>100</v>
      </c>
      <c r="BY6907" s="9" t="s">
        <v>100</v>
      </c>
    </row>
    <row r="6908" spans="1:77" ht="45" x14ac:dyDescent="0.25">
      <c r="A6908" s="12">
        <v>1</v>
      </c>
      <c r="B6908" s="11" t="str">
        <f t="shared" si="383"/>
        <v>Общий расчет. Анализ даты. Анализ даты. Символические звезды. Демон пустоты. Нет</v>
      </c>
      <c r="C6908" s="11" t="str">
        <f>IFERROR(VLOOKUP(I6908,lvl_1[],2,FALSE),"Нет")</f>
        <v>Общий расчет</v>
      </c>
      <c r="D6908" s="11" t="str">
        <f>IFERROR(VLOOKUP(Rule!J6908,lvl_2[],2,FALSE),"Нет")</f>
        <v>Анализ даты</v>
      </c>
      <c r="E6908" s="11" t="str">
        <f>IFERROR(VLOOKUP(Rule!K6908,lvl_3[],2,FALSE),"Нет")</f>
        <v>Анализ даты</v>
      </c>
      <c r="F6908" s="11" t="str">
        <f>IFERROR(INDEX(lvl_4[],MATCH(L6908,lvl_4[ID],0),MATCH(TEXT(K6908,"##0"),lvl_4[#Headers],0)),"Нет")</f>
        <v>Символические звезды</v>
      </c>
      <c r="G6908" s="11" t="str">
        <f>IFERROR(INDEX(lvl_5[],MATCH(M6908,lvl_5[ID],0),MATCH(_xlfn.CONCAT(TEXT(K6908,"##0"),"_",TEXT(L6908,"##0")),lvl_5[#Headers],0)),"Нет")</f>
        <v>Демон пустоты</v>
      </c>
      <c r="H6908" s="11" t="str">
        <f>IFERROR(INDEX(lvl_6[],MATCH(N6908,lvl_6[ID],0),MATCH(_xlfn.CONCAT(K6908,"_",L6908,"_",M6908),lvl_6[#Headers],0)),"Нет")</f>
        <v>Нет</v>
      </c>
      <c r="I6908" s="12">
        <v>1</v>
      </c>
      <c r="J6908" s="12">
        <v>4</v>
      </c>
      <c r="K6908" s="12">
        <v>1</v>
      </c>
      <c r="L6908" s="12">
        <v>5</v>
      </c>
      <c r="M6908" s="12">
        <v>26</v>
      </c>
      <c r="N6908" s="12">
        <v>2584</v>
      </c>
      <c r="O6908" s="12">
        <f>COUNTIF($P$2:P6908,P6908)</f>
        <v>1</v>
      </c>
      <c r="P6908" s="12" t="str">
        <f t="shared" si="384"/>
        <v>14105262584</v>
      </c>
      <c r="Q6908" s="12" t="str">
        <f t="shared" si="385"/>
        <v>141052625840001</v>
      </c>
      <c r="R6908" s="20" t="s">
        <v>5030</v>
      </c>
      <c r="AI6908" s="12" t="s">
        <v>908</v>
      </c>
      <c r="AK6908" s="12" t="s">
        <v>870</v>
      </c>
      <c r="AP6908" s="12" t="s">
        <v>100</v>
      </c>
      <c r="AR6908" s="12" t="s">
        <v>100</v>
      </c>
      <c r="BN6908" s="12">
        <v>1</v>
      </c>
      <c r="BP6908" s="12" t="s">
        <v>3809</v>
      </c>
      <c r="BR6908" s="9" t="s">
        <v>100</v>
      </c>
      <c r="BS6908" s="9" t="s">
        <v>100</v>
      </c>
      <c r="BT6908" s="9" t="s">
        <v>100</v>
      </c>
      <c r="BU6908" s="9" t="s">
        <v>100</v>
      </c>
      <c r="BV6908" s="9" t="s">
        <v>5136</v>
      </c>
      <c r="BW6908" s="9" t="s">
        <v>5122</v>
      </c>
      <c r="BX6908" s="9" t="s">
        <v>100</v>
      </c>
      <c r="BY6908" s="9" t="s">
        <v>100</v>
      </c>
    </row>
    <row r="6909" spans="1:77" ht="45" x14ac:dyDescent="0.25">
      <c r="A6909" s="12">
        <v>1</v>
      </c>
      <c r="B6909" s="11" t="str">
        <f t="shared" si="383"/>
        <v>Общий расчет. Анализ даты. Анализ даты. Символические звезды. Демон пустоты. Нет</v>
      </c>
      <c r="C6909" s="11" t="str">
        <f>IFERROR(VLOOKUP(I6909,lvl_1[],2,FALSE),"Нет")</f>
        <v>Общий расчет</v>
      </c>
      <c r="D6909" s="11" t="str">
        <f>IFERROR(VLOOKUP(Rule!J6909,lvl_2[],2,FALSE),"Нет")</f>
        <v>Анализ даты</v>
      </c>
      <c r="E6909" s="11" t="str">
        <f>IFERROR(VLOOKUP(Rule!K6909,lvl_3[],2,FALSE),"Нет")</f>
        <v>Анализ даты</v>
      </c>
      <c r="F6909" s="11" t="str">
        <f>IFERROR(INDEX(lvl_4[],MATCH(L6909,lvl_4[ID],0),MATCH(TEXT(K6909,"##0"),lvl_4[#Headers],0)),"Нет")</f>
        <v>Символические звезды</v>
      </c>
      <c r="G6909" s="11" t="str">
        <f>IFERROR(INDEX(lvl_5[],MATCH(M6909,lvl_5[ID],0),MATCH(_xlfn.CONCAT(TEXT(K6909,"##0"),"_",TEXT(L6909,"##0")),lvl_5[#Headers],0)),"Нет")</f>
        <v>Демон пустоты</v>
      </c>
      <c r="H6909" s="11" t="str">
        <f>IFERROR(INDEX(lvl_6[],MATCH(N6909,lvl_6[ID],0),MATCH(_xlfn.CONCAT(K6909,"_",L6909,"_",M6909),lvl_6[#Headers],0)),"Нет")</f>
        <v>Нет</v>
      </c>
      <c r="I6909" s="12">
        <v>1</v>
      </c>
      <c r="J6909" s="12">
        <v>4</v>
      </c>
      <c r="K6909" s="12">
        <v>1</v>
      </c>
      <c r="L6909" s="12">
        <v>5</v>
      </c>
      <c r="M6909" s="12">
        <v>26</v>
      </c>
      <c r="N6909" s="12">
        <v>2585</v>
      </c>
      <c r="O6909" s="12">
        <f>COUNTIF($P$2:P6909,P6909)</f>
        <v>1</v>
      </c>
      <c r="P6909" s="12" t="str">
        <f t="shared" si="384"/>
        <v>14105262585</v>
      </c>
      <c r="Q6909" s="12" t="str">
        <f t="shared" si="385"/>
        <v>141052625850001</v>
      </c>
      <c r="R6909" s="20" t="s">
        <v>5031</v>
      </c>
      <c r="AI6909" s="12" t="s">
        <v>908</v>
      </c>
      <c r="AK6909" s="12" t="s">
        <v>868</v>
      </c>
      <c r="AP6909" s="12" t="s">
        <v>100</v>
      </c>
      <c r="AR6909" s="12" t="s">
        <v>100</v>
      </c>
      <c r="BN6909" s="12">
        <v>1</v>
      </c>
      <c r="BP6909" s="12" t="s">
        <v>3809</v>
      </c>
      <c r="BR6909" s="9" t="s">
        <v>100</v>
      </c>
      <c r="BS6909" s="9" t="s">
        <v>100</v>
      </c>
      <c r="BT6909" s="9" t="s">
        <v>100</v>
      </c>
      <c r="BU6909" s="9" t="s">
        <v>100</v>
      </c>
      <c r="BV6909" s="9" t="s">
        <v>5136</v>
      </c>
      <c r="BW6909" s="9" t="s">
        <v>5133</v>
      </c>
      <c r="BX6909" s="9" t="s">
        <v>100</v>
      </c>
      <c r="BY6909" s="9" t="s">
        <v>100</v>
      </c>
    </row>
    <row r="6910" spans="1:77" ht="45" x14ac:dyDescent="0.25">
      <c r="A6910" s="12">
        <v>1</v>
      </c>
      <c r="B6910" s="11" t="str">
        <f t="shared" si="383"/>
        <v>Общий расчет. Анализ даты. Анализ даты. Символические звезды. Демон пустоты. Нет</v>
      </c>
      <c r="C6910" s="11" t="str">
        <f>IFERROR(VLOOKUP(I6910,lvl_1[],2,FALSE),"Нет")</f>
        <v>Общий расчет</v>
      </c>
      <c r="D6910" s="11" t="str">
        <f>IFERROR(VLOOKUP(Rule!J6910,lvl_2[],2,FALSE),"Нет")</f>
        <v>Анализ даты</v>
      </c>
      <c r="E6910" s="11" t="str">
        <f>IFERROR(VLOOKUP(Rule!K6910,lvl_3[],2,FALSE),"Нет")</f>
        <v>Анализ даты</v>
      </c>
      <c r="F6910" s="11" t="str">
        <f>IFERROR(INDEX(lvl_4[],MATCH(L6910,lvl_4[ID],0),MATCH(TEXT(K6910,"##0"),lvl_4[#Headers],0)),"Нет")</f>
        <v>Символические звезды</v>
      </c>
      <c r="G6910" s="11" t="str">
        <f>IFERROR(INDEX(lvl_5[],MATCH(M6910,lvl_5[ID],0),MATCH(_xlfn.CONCAT(TEXT(K6910,"##0"),"_",TEXT(L6910,"##0")),lvl_5[#Headers],0)),"Нет")</f>
        <v>Демон пустоты</v>
      </c>
      <c r="H6910" s="11" t="str">
        <f>IFERROR(INDEX(lvl_6[],MATCH(N6910,lvl_6[ID],0),MATCH(_xlfn.CONCAT(K6910,"_",L6910,"_",M6910),lvl_6[#Headers],0)),"Нет")</f>
        <v>Нет</v>
      </c>
      <c r="I6910" s="12">
        <v>1</v>
      </c>
      <c r="J6910" s="12">
        <v>4</v>
      </c>
      <c r="K6910" s="12">
        <v>1</v>
      </c>
      <c r="L6910" s="12">
        <v>5</v>
      </c>
      <c r="M6910" s="12">
        <v>26</v>
      </c>
      <c r="N6910" s="12">
        <v>2586</v>
      </c>
      <c r="O6910" s="12">
        <f>COUNTIF($P$2:P6910,P6910)</f>
        <v>1</v>
      </c>
      <c r="P6910" s="12" t="str">
        <f t="shared" si="384"/>
        <v>14105262586</v>
      </c>
      <c r="Q6910" s="12" t="str">
        <f t="shared" si="385"/>
        <v>141052625860001</v>
      </c>
      <c r="R6910" s="20" t="s">
        <v>5032</v>
      </c>
      <c r="AI6910" s="12" t="s">
        <v>908</v>
      </c>
      <c r="AK6910" s="12" t="s">
        <v>866</v>
      </c>
      <c r="AP6910" s="12" t="s">
        <v>100</v>
      </c>
      <c r="AR6910" s="12" t="s">
        <v>100</v>
      </c>
      <c r="BN6910" s="12">
        <v>1</v>
      </c>
      <c r="BP6910" s="12" t="s">
        <v>3809</v>
      </c>
      <c r="BR6910" s="9" t="s">
        <v>100</v>
      </c>
      <c r="BS6910" s="9" t="s">
        <v>100</v>
      </c>
      <c r="BT6910" s="9" t="s">
        <v>100</v>
      </c>
      <c r="BU6910" s="9" t="s">
        <v>100</v>
      </c>
      <c r="BV6910" s="9" t="s">
        <v>5136</v>
      </c>
      <c r="BW6910" s="9" t="s">
        <v>5132</v>
      </c>
      <c r="BX6910" s="9" t="s">
        <v>100</v>
      </c>
      <c r="BY6910" s="9" t="s">
        <v>100</v>
      </c>
    </row>
    <row r="6911" spans="1:77" ht="45" x14ac:dyDescent="0.25">
      <c r="A6911" s="12">
        <v>1</v>
      </c>
      <c r="B6911" s="11" t="str">
        <f t="shared" si="383"/>
        <v>Общий расчет. Анализ даты. Анализ даты. Символические звезды. Демон пустоты. Нет</v>
      </c>
      <c r="C6911" s="11" t="str">
        <f>IFERROR(VLOOKUP(I6911,lvl_1[],2,FALSE),"Нет")</f>
        <v>Общий расчет</v>
      </c>
      <c r="D6911" s="11" t="str">
        <f>IFERROR(VLOOKUP(Rule!J6911,lvl_2[],2,FALSE),"Нет")</f>
        <v>Анализ даты</v>
      </c>
      <c r="E6911" s="11" t="str">
        <f>IFERROR(VLOOKUP(Rule!K6911,lvl_3[],2,FALSE),"Нет")</f>
        <v>Анализ даты</v>
      </c>
      <c r="F6911" s="11" t="str">
        <f>IFERROR(INDEX(lvl_4[],MATCH(L6911,lvl_4[ID],0),MATCH(TEXT(K6911,"##0"),lvl_4[#Headers],0)),"Нет")</f>
        <v>Символические звезды</v>
      </c>
      <c r="G6911" s="11" t="str">
        <f>IFERROR(INDEX(lvl_5[],MATCH(M6911,lvl_5[ID],0),MATCH(_xlfn.CONCAT(TEXT(K6911,"##0"),"_",TEXT(L6911,"##0")),lvl_5[#Headers],0)),"Нет")</f>
        <v>Демон пустоты</v>
      </c>
      <c r="H6911" s="11" t="str">
        <f>IFERROR(INDEX(lvl_6[],MATCH(N6911,lvl_6[ID],0),MATCH(_xlfn.CONCAT(K6911,"_",L6911,"_",M6911),lvl_6[#Headers],0)),"Нет")</f>
        <v>Нет</v>
      </c>
      <c r="I6911" s="12">
        <v>1</v>
      </c>
      <c r="J6911" s="12">
        <v>4</v>
      </c>
      <c r="K6911" s="12">
        <v>1</v>
      </c>
      <c r="L6911" s="12">
        <v>5</v>
      </c>
      <c r="M6911" s="12">
        <v>26</v>
      </c>
      <c r="N6911" s="12">
        <v>2587</v>
      </c>
      <c r="O6911" s="12">
        <f>COUNTIF($P$2:P6911,P6911)</f>
        <v>1</v>
      </c>
      <c r="P6911" s="12" t="str">
        <f t="shared" si="384"/>
        <v>14105262587</v>
      </c>
      <c r="Q6911" s="12" t="str">
        <f t="shared" si="385"/>
        <v>141052625870001</v>
      </c>
      <c r="R6911" s="20" t="s">
        <v>5033</v>
      </c>
      <c r="AI6911" s="12" t="s">
        <v>908</v>
      </c>
      <c r="AK6911" s="12" t="s">
        <v>864</v>
      </c>
      <c r="AP6911" s="12" t="s">
        <v>100</v>
      </c>
      <c r="AR6911" s="12" t="s">
        <v>100</v>
      </c>
      <c r="BN6911" s="12">
        <v>1</v>
      </c>
      <c r="BP6911" s="12" t="s">
        <v>3809</v>
      </c>
      <c r="BR6911" s="9" t="s">
        <v>100</v>
      </c>
      <c r="BS6911" s="9" t="s">
        <v>100</v>
      </c>
      <c r="BT6911" s="9" t="s">
        <v>100</v>
      </c>
      <c r="BU6911" s="9" t="s">
        <v>100</v>
      </c>
      <c r="BV6911" s="9" t="s">
        <v>5136</v>
      </c>
      <c r="BW6911" s="9" t="s">
        <v>5130</v>
      </c>
      <c r="BX6911" s="9" t="s">
        <v>100</v>
      </c>
      <c r="BY6911" s="9" t="s">
        <v>100</v>
      </c>
    </row>
    <row r="6912" spans="1:77" ht="45" x14ac:dyDescent="0.25">
      <c r="A6912" s="12">
        <v>1</v>
      </c>
      <c r="B6912" s="11" t="str">
        <f t="shared" si="383"/>
        <v>Общий расчет. Анализ даты. Анализ даты. Символические звезды. Демон пустоты. Нет</v>
      </c>
      <c r="C6912" s="11" t="str">
        <f>IFERROR(VLOOKUP(I6912,lvl_1[],2,FALSE),"Нет")</f>
        <v>Общий расчет</v>
      </c>
      <c r="D6912" s="11" t="str">
        <f>IFERROR(VLOOKUP(Rule!J6912,lvl_2[],2,FALSE),"Нет")</f>
        <v>Анализ даты</v>
      </c>
      <c r="E6912" s="11" t="str">
        <f>IFERROR(VLOOKUP(Rule!K6912,lvl_3[],2,FALSE),"Нет")</f>
        <v>Анализ даты</v>
      </c>
      <c r="F6912" s="11" t="str">
        <f>IFERROR(INDEX(lvl_4[],MATCH(L6912,lvl_4[ID],0),MATCH(TEXT(K6912,"##0"),lvl_4[#Headers],0)),"Нет")</f>
        <v>Символические звезды</v>
      </c>
      <c r="G6912" s="11" t="str">
        <f>IFERROR(INDEX(lvl_5[],MATCH(M6912,lvl_5[ID],0),MATCH(_xlfn.CONCAT(TEXT(K6912,"##0"),"_",TEXT(L6912,"##0")),lvl_5[#Headers],0)),"Нет")</f>
        <v>Демон пустоты</v>
      </c>
      <c r="H6912" s="11" t="str">
        <f>IFERROR(INDEX(lvl_6[],MATCH(N6912,lvl_6[ID],0),MATCH(_xlfn.CONCAT(K6912,"_",L6912,"_",M6912),lvl_6[#Headers],0)),"Нет")</f>
        <v>Нет</v>
      </c>
      <c r="I6912" s="12">
        <v>1</v>
      </c>
      <c r="J6912" s="12">
        <v>4</v>
      </c>
      <c r="K6912" s="12">
        <v>1</v>
      </c>
      <c r="L6912" s="12">
        <v>5</v>
      </c>
      <c r="M6912" s="12">
        <v>26</v>
      </c>
      <c r="N6912" s="12">
        <v>2588</v>
      </c>
      <c r="O6912" s="12">
        <f>COUNTIF($P$2:P6912,P6912)</f>
        <v>1</v>
      </c>
      <c r="P6912" s="12" t="str">
        <f t="shared" si="384"/>
        <v>14105262588</v>
      </c>
      <c r="Q6912" s="12" t="str">
        <f t="shared" si="385"/>
        <v>141052625880001</v>
      </c>
      <c r="R6912" s="20" t="s">
        <v>5034</v>
      </c>
      <c r="AI6912" s="12" t="s">
        <v>910</v>
      </c>
      <c r="AK6912" s="12" t="s">
        <v>863</v>
      </c>
      <c r="AP6912" s="12" t="s">
        <v>100</v>
      </c>
      <c r="AR6912" s="12" t="s">
        <v>100</v>
      </c>
      <c r="BN6912" s="12">
        <v>1</v>
      </c>
      <c r="BP6912" s="12" t="s">
        <v>3809</v>
      </c>
      <c r="BR6912" s="9" t="s">
        <v>100</v>
      </c>
      <c r="BS6912" s="9" t="s">
        <v>100</v>
      </c>
      <c r="BT6912" s="9" t="s">
        <v>100</v>
      </c>
      <c r="BU6912" s="9" t="s">
        <v>100</v>
      </c>
      <c r="BV6912" s="9" t="s">
        <v>5114</v>
      </c>
      <c r="BW6912" s="9" t="s">
        <v>5129</v>
      </c>
      <c r="BX6912" s="9" t="s">
        <v>100</v>
      </c>
      <c r="BY6912" s="9" t="s">
        <v>100</v>
      </c>
    </row>
    <row r="6913" spans="1:77" ht="45" x14ac:dyDescent="0.25">
      <c r="A6913" s="12">
        <v>1</v>
      </c>
      <c r="B6913" s="11" t="str">
        <f t="shared" si="383"/>
        <v>Общий расчет. Анализ даты. Анализ даты. Символические звезды. Демон пустоты. Нет</v>
      </c>
      <c r="C6913" s="11" t="str">
        <f>IFERROR(VLOOKUP(I6913,lvl_1[],2,FALSE),"Нет")</f>
        <v>Общий расчет</v>
      </c>
      <c r="D6913" s="11" t="str">
        <f>IFERROR(VLOOKUP(Rule!J6913,lvl_2[],2,FALSE),"Нет")</f>
        <v>Анализ даты</v>
      </c>
      <c r="E6913" s="11" t="str">
        <f>IFERROR(VLOOKUP(Rule!K6913,lvl_3[],2,FALSE),"Нет")</f>
        <v>Анализ даты</v>
      </c>
      <c r="F6913" s="11" t="str">
        <f>IFERROR(INDEX(lvl_4[],MATCH(L6913,lvl_4[ID],0),MATCH(TEXT(K6913,"##0"),lvl_4[#Headers],0)),"Нет")</f>
        <v>Символические звезды</v>
      </c>
      <c r="G6913" s="11" t="str">
        <f>IFERROR(INDEX(lvl_5[],MATCH(M6913,lvl_5[ID],0),MATCH(_xlfn.CONCAT(TEXT(K6913,"##0"),"_",TEXT(L6913,"##0")),lvl_5[#Headers],0)),"Нет")</f>
        <v>Демон пустоты</v>
      </c>
      <c r="H6913" s="11" t="str">
        <f>IFERROR(INDEX(lvl_6[],MATCH(N6913,lvl_6[ID],0),MATCH(_xlfn.CONCAT(K6913,"_",L6913,"_",M6913),lvl_6[#Headers],0)),"Нет")</f>
        <v>Нет</v>
      </c>
      <c r="I6913" s="12">
        <v>1</v>
      </c>
      <c r="J6913" s="12">
        <v>4</v>
      </c>
      <c r="K6913" s="12">
        <v>1</v>
      </c>
      <c r="L6913" s="12">
        <v>5</v>
      </c>
      <c r="M6913" s="12">
        <v>26</v>
      </c>
      <c r="N6913" s="12">
        <v>2589</v>
      </c>
      <c r="O6913" s="12">
        <f>COUNTIF($P$2:P6913,P6913)</f>
        <v>1</v>
      </c>
      <c r="P6913" s="12" t="str">
        <f t="shared" si="384"/>
        <v>14105262589</v>
      </c>
      <c r="Q6913" s="12" t="str">
        <f t="shared" si="385"/>
        <v>141052625890001</v>
      </c>
      <c r="R6913" s="20" t="s">
        <v>5035</v>
      </c>
      <c r="AI6913" s="12" t="s">
        <v>910</v>
      </c>
      <c r="AK6913" s="12" t="s">
        <v>861</v>
      </c>
      <c r="AP6913" s="12" t="s">
        <v>100</v>
      </c>
      <c r="AR6913" s="12" t="s">
        <v>100</v>
      </c>
      <c r="BN6913" s="12">
        <v>1</v>
      </c>
      <c r="BP6913" s="12" t="s">
        <v>3809</v>
      </c>
      <c r="BR6913" s="9" t="s">
        <v>100</v>
      </c>
      <c r="BS6913" s="9" t="s">
        <v>100</v>
      </c>
      <c r="BT6913" s="9" t="s">
        <v>100</v>
      </c>
      <c r="BU6913" s="9" t="s">
        <v>100</v>
      </c>
      <c r="BV6913" s="9" t="s">
        <v>5114</v>
      </c>
      <c r="BW6913" s="9" t="s">
        <v>5115</v>
      </c>
      <c r="BX6913" s="9" t="s">
        <v>100</v>
      </c>
      <c r="BY6913" s="9" t="s">
        <v>100</v>
      </c>
    </row>
    <row r="6914" spans="1:77" ht="45" x14ac:dyDescent="0.25">
      <c r="A6914" s="12">
        <v>1</v>
      </c>
      <c r="B6914" s="11" t="str">
        <f t="shared" si="383"/>
        <v>Общий расчет. Анализ даты. Анализ даты. Символические звезды. Демон пустоты. Нет</v>
      </c>
      <c r="C6914" s="11" t="str">
        <f>IFERROR(VLOOKUP(I6914,lvl_1[],2,FALSE),"Нет")</f>
        <v>Общий расчет</v>
      </c>
      <c r="D6914" s="11" t="str">
        <f>IFERROR(VLOOKUP(Rule!J6914,lvl_2[],2,FALSE),"Нет")</f>
        <v>Анализ даты</v>
      </c>
      <c r="E6914" s="11" t="str">
        <f>IFERROR(VLOOKUP(Rule!K6914,lvl_3[],2,FALSE),"Нет")</f>
        <v>Анализ даты</v>
      </c>
      <c r="F6914" s="11" t="str">
        <f>IFERROR(INDEX(lvl_4[],MATCH(L6914,lvl_4[ID],0),MATCH(TEXT(K6914,"##0"),lvl_4[#Headers],0)),"Нет")</f>
        <v>Символические звезды</v>
      </c>
      <c r="G6914" s="11" t="str">
        <f>IFERROR(INDEX(lvl_5[],MATCH(M6914,lvl_5[ID],0),MATCH(_xlfn.CONCAT(TEXT(K6914,"##0"),"_",TEXT(L6914,"##0")),lvl_5[#Headers],0)),"Нет")</f>
        <v>Демон пустоты</v>
      </c>
      <c r="H6914" s="11" t="str">
        <f>IFERROR(INDEX(lvl_6[],MATCH(N6914,lvl_6[ID],0),MATCH(_xlfn.CONCAT(K6914,"_",L6914,"_",M6914),lvl_6[#Headers],0)),"Нет")</f>
        <v>Нет</v>
      </c>
      <c r="I6914" s="12">
        <v>1</v>
      </c>
      <c r="J6914" s="12">
        <v>4</v>
      </c>
      <c r="K6914" s="12">
        <v>1</v>
      </c>
      <c r="L6914" s="12">
        <v>5</v>
      </c>
      <c r="M6914" s="12">
        <v>26</v>
      </c>
      <c r="N6914" s="12">
        <v>2590</v>
      </c>
      <c r="O6914" s="12">
        <f>COUNTIF($P$2:P6914,P6914)</f>
        <v>1</v>
      </c>
      <c r="P6914" s="12" t="str">
        <f t="shared" si="384"/>
        <v>14105262590</v>
      </c>
      <c r="Q6914" s="12" t="str">
        <f t="shared" si="385"/>
        <v>141052625900001</v>
      </c>
      <c r="R6914" s="20" t="s">
        <v>5036</v>
      </c>
      <c r="AI6914" s="12" t="s">
        <v>910</v>
      </c>
      <c r="AK6914" s="12" t="s">
        <v>859</v>
      </c>
      <c r="AP6914" s="12" t="s">
        <v>100</v>
      </c>
      <c r="AR6914" s="12" t="s">
        <v>100</v>
      </c>
      <c r="BN6914" s="12">
        <v>1</v>
      </c>
      <c r="BP6914" s="12" t="s">
        <v>3809</v>
      </c>
      <c r="BR6914" s="9" t="s">
        <v>100</v>
      </c>
      <c r="BS6914" s="9" t="s">
        <v>100</v>
      </c>
      <c r="BT6914" s="9" t="s">
        <v>100</v>
      </c>
      <c r="BU6914" s="9" t="s">
        <v>100</v>
      </c>
      <c r="BV6914" s="9" t="s">
        <v>5114</v>
      </c>
      <c r="BW6914" s="9" t="s">
        <v>5124</v>
      </c>
      <c r="BX6914" s="9" t="s">
        <v>100</v>
      </c>
      <c r="BY6914" s="9" t="s">
        <v>100</v>
      </c>
    </row>
    <row r="6915" spans="1:77" ht="45" x14ac:dyDescent="0.25">
      <c r="A6915" s="12">
        <v>1</v>
      </c>
      <c r="B6915" s="11" t="str">
        <f t="shared" si="383"/>
        <v>Общий расчет. Анализ даты. Анализ даты. Символические звезды. Демон пустоты. Нет</v>
      </c>
      <c r="C6915" s="11" t="str">
        <f>IFERROR(VLOOKUP(I6915,lvl_1[],2,FALSE),"Нет")</f>
        <v>Общий расчет</v>
      </c>
      <c r="D6915" s="11" t="str">
        <f>IFERROR(VLOOKUP(Rule!J6915,lvl_2[],2,FALSE),"Нет")</f>
        <v>Анализ даты</v>
      </c>
      <c r="E6915" s="11" t="str">
        <f>IFERROR(VLOOKUP(Rule!K6915,lvl_3[],2,FALSE),"Нет")</f>
        <v>Анализ даты</v>
      </c>
      <c r="F6915" s="11" t="str">
        <f>IFERROR(INDEX(lvl_4[],MATCH(L6915,lvl_4[ID],0),MATCH(TEXT(K6915,"##0"),lvl_4[#Headers],0)),"Нет")</f>
        <v>Символические звезды</v>
      </c>
      <c r="G6915" s="11" t="str">
        <f>IFERROR(INDEX(lvl_5[],MATCH(M6915,lvl_5[ID],0),MATCH(_xlfn.CONCAT(TEXT(K6915,"##0"),"_",TEXT(L6915,"##0")),lvl_5[#Headers],0)),"Нет")</f>
        <v>Демон пустоты</v>
      </c>
      <c r="H6915" s="11" t="str">
        <f>IFERROR(INDEX(lvl_6[],MATCH(N6915,lvl_6[ID],0),MATCH(_xlfn.CONCAT(K6915,"_",L6915,"_",M6915),lvl_6[#Headers],0)),"Нет")</f>
        <v>Нет</v>
      </c>
      <c r="I6915" s="12">
        <v>1</v>
      </c>
      <c r="J6915" s="12">
        <v>4</v>
      </c>
      <c r="K6915" s="12">
        <v>1</v>
      </c>
      <c r="L6915" s="12">
        <v>5</v>
      </c>
      <c r="M6915" s="12">
        <v>26</v>
      </c>
      <c r="N6915" s="12">
        <v>2591</v>
      </c>
      <c r="O6915" s="12">
        <f>COUNTIF($P$2:P6915,P6915)</f>
        <v>1</v>
      </c>
      <c r="P6915" s="12" t="str">
        <f t="shared" si="384"/>
        <v>14105262591</v>
      </c>
      <c r="Q6915" s="12" t="str">
        <f t="shared" si="385"/>
        <v>141052625910001</v>
      </c>
      <c r="R6915" s="20" t="s">
        <v>5037</v>
      </c>
      <c r="AI6915" s="12" t="s">
        <v>910</v>
      </c>
      <c r="AK6915" s="12" t="s">
        <v>869</v>
      </c>
      <c r="AP6915" s="12" t="s">
        <v>100</v>
      </c>
      <c r="AR6915" s="12" t="s">
        <v>100</v>
      </c>
      <c r="BN6915" s="12">
        <v>1</v>
      </c>
      <c r="BP6915" s="12" t="s">
        <v>3809</v>
      </c>
      <c r="BR6915" s="9" t="s">
        <v>100</v>
      </c>
      <c r="BS6915" s="9" t="s">
        <v>100</v>
      </c>
      <c r="BT6915" s="9" t="s">
        <v>100</v>
      </c>
      <c r="BU6915" s="9" t="s">
        <v>100</v>
      </c>
      <c r="BV6915" s="9" t="s">
        <v>5114</v>
      </c>
      <c r="BW6915" s="9" t="s">
        <v>5120</v>
      </c>
      <c r="BX6915" s="9" t="s">
        <v>100</v>
      </c>
      <c r="BY6915" s="9" t="s">
        <v>100</v>
      </c>
    </row>
    <row r="6916" spans="1:77" ht="45" x14ac:dyDescent="0.25">
      <c r="A6916" s="12">
        <v>1</v>
      </c>
      <c r="B6916" s="11" t="str">
        <f t="shared" si="383"/>
        <v>Общий расчет. Анализ даты. Анализ даты. Символические звезды. Демон пустоты. Нет</v>
      </c>
      <c r="C6916" s="11" t="str">
        <f>IFERROR(VLOOKUP(I6916,lvl_1[],2,FALSE),"Нет")</f>
        <v>Общий расчет</v>
      </c>
      <c r="D6916" s="11" t="str">
        <f>IFERROR(VLOOKUP(Rule!J6916,lvl_2[],2,FALSE),"Нет")</f>
        <v>Анализ даты</v>
      </c>
      <c r="E6916" s="11" t="str">
        <f>IFERROR(VLOOKUP(Rule!K6916,lvl_3[],2,FALSE),"Нет")</f>
        <v>Анализ даты</v>
      </c>
      <c r="F6916" s="11" t="str">
        <f>IFERROR(INDEX(lvl_4[],MATCH(L6916,lvl_4[ID],0),MATCH(TEXT(K6916,"##0"),lvl_4[#Headers],0)),"Нет")</f>
        <v>Символические звезды</v>
      </c>
      <c r="G6916" s="11" t="str">
        <f>IFERROR(INDEX(lvl_5[],MATCH(M6916,lvl_5[ID],0),MATCH(_xlfn.CONCAT(TEXT(K6916,"##0"),"_",TEXT(L6916,"##0")),lvl_5[#Headers],0)),"Нет")</f>
        <v>Демон пустоты</v>
      </c>
      <c r="H6916" s="11" t="str">
        <f>IFERROR(INDEX(lvl_6[],MATCH(N6916,lvl_6[ID],0),MATCH(_xlfn.CONCAT(K6916,"_",L6916,"_",M6916),lvl_6[#Headers],0)),"Нет")</f>
        <v>Нет</v>
      </c>
      <c r="I6916" s="12">
        <v>1</v>
      </c>
      <c r="J6916" s="12">
        <v>4</v>
      </c>
      <c r="K6916" s="12">
        <v>1</v>
      </c>
      <c r="L6916" s="12">
        <v>5</v>
      </c>
      <c r="M6916" s="12">
        <v>26</v>
      </c>
      <c r="N6916" s="12">
        <v>2592</v>
      </c>
      <c r="O6916" s="12">
        <f>COUNTIF($P$2:P6916,P6916)</f>
        <v>1</v>
      </c>
      <c r="P6916" s="12" t="str">
        <f t="shared" si="384"/>
        <v>14105262592</v>
      </c>
      <c r="Q6916" s="12" t="str">
        <f t="shared" si="385"/>
        <v>141052625920001</v>
      </c>
      <c r="R6916" s="20" t="s">
        <v>5038</v>
      </c>
      <c r="AI6916" s="12" t="s">
        <v>910</v>
      </c>
      <c r="AK6916" s="12" t="s">
        <v>867</v>
      </c>
      <c r="AP6916" s="12" t="s">
        <v>100</v>
      </c>
      <c r="AR6916" s="12" t="s">
        <v>100</v>
      </c>
      <c r="BN6916" s="12">
        <v>1</v>
      </c>
      <c r="BP6916" s="12" t="s">
        <v>3809</v>
      </c>
      <c r="BR6916" s="9" t="s">
        <v>100</v>
      </c>
      <c r="BS6916" s="9" t="s">
        <v>100</v>
      </c>
      <c r="BT6916" s="9" t="s">
        <v>100</v>
      </c>
      <c r="BU6916" s="9" t="s">
        <v>100</v>
      </c>
      <c r="BV6916" s="9" t="s">
        <v>5114</v>
      </c>
      <c r="BW6916" s="9" t="s">
        <v>5116</v>
      </c>
      <c r="BX6916" s="9" t="s">
        <v>100</v>
      </c>
      <c r="BY6916" s="9" t="s">
        <v>100</v>
      </c>
    </row>
    <row r="6917" spans="1:77" ht="45" x14ac:dyDescent="0.25">
      <c r="A6917" s="12">
        <v>1</v>
      </c>
      <c r="B6917" s="11" t="str">
        <f t="shared" si="383"/>
        <v>Общий расчет. Анализ даты. Анализ даты. Символические звезды. Демон пустоты. Нет</v>
      </c>
      <c r="C6917" s="11" t="str">
        <f>IFERROR(VLOOKUP(I6917,lvl_1[],2,FALSE),"Нет")</f>
        <v>Общий расчет</v>
      </c>
      <c r="D6917" s="11" t="str">
        <f>IFERROR(VLOOKUP(Rule!J6917,lvl_2[],2,FALSE),"Нет")</f>
        <v>Анализ даты</v>
      </c>
      <c r="E6917" s="11" t="str">
        <f>IFERROR(VLOOKUP(Rule!K6917,lvl_3[],2,FALSE),"Нет")</f>
        <v>Анализ даты</v>
      </c>
      <c r="F6917" s="11" t="str">
        <f>IFERROR(INDEX(lvl_4[],MATCH(L6917,lvl_4[ID],0),MATCH(TEXT(K6917,"##0"),lvl_4[#Headers],0)),"Нет")</f>
        <v>Символические звезды</v>
      </c>
      <c r="G6917" s="11" t="str">
        <f>IFERROR(INDEX(lvl_5[],MATCH(M6917,lvl_5[ID],0),MATCH(_xlfn.CONCAT(TEXT(K6917,"##0"),"_",TEXT(L6917,"##0")),lvl_5[#Headers],0)),"Нет")</f>
        <v>Демон пустоты</v>
      </c>
      <c r="H6917" s="11" t="str">
        <f>IFERROR(INDEX(lvl_6[],MATCH(N6917,lvl_6[ID],0),MATCH(_xlfn.CONCAT(K6917,"_",L6917,"_",M6917),lvl_6[#Headers],0)),"Нет")</f>
        <v>Нет</v>
      </c>
      <c r="I6917" s="12">
        <v>1</v>
      </c>
      <c r="J6917" s="12">
        <v>4</v>
      </c>
      <c r="K6917" s="12">
        <v>1</v>
      </c>
      <c r="L6917" s="12">
        <v>5</v>
      </c>
      <c r="M6917" s="12">
        <v>26</v>
      </c>
      <c r="N6917" s="12">
        <v>2593</v>
      </c>
      <c r="O6917" s="12">
        <f>COUNTIF($P$2:P6917,P6917)</f>
        <v>1</v>
      </c>
      <c r="P6917" s="12" t="str">
        <f t="shared" si="384"/>
        <v>14105262593</v>
      </c>
      <c r="Q6917" s="12" t="str">
        <f t="shared" si="385"/>
        <v>141052625930001</v>
      </c>
      <c r="R6917" s="20" t="s">
        <v>5039</v>
      </c>
      <c r="AI6917" s="12" t="s">
        <v>910</v>
      </c>
      <c r="AK6917" s="12" t="s">
        <v>865</v>
      </c>
      <c r="AP6917" s="12" t="s">
        <v>100</v>
      </c>
      <c r="AR6917" s="12" t="s">
        <v>100</v>
      </c>
      <c r="BN6917" s="12">
        <v>1</v>
      </c>
      <c r="BP6917" s="12" t="s">
        <v>3809</v>
      </c>
      <c r="BR6917" s="9" t="s">
        <v>100</v>
      </c>
      <c r="BS6917" s="9" t="s">
        <v>100</v>
      </c>
      <c r="BT6917" s="9" t="s">
        <v>100</v>
      </c>
      <c r="BU6917" s="9" t="s">
        <v>100</v>
      </c>
      <c r="BV6917" s="9" t="s">
        <v>5114</v>
      </c>
      <c r="BW6917" s="9" t="s">
        <v>5131</v>
      </c>
      <c r="BX6917" s="9" t="s">
        <v>100</v>
      </c>
      <c r="BY6917" s="9" t="s">
        <v>100</v>
      </c>
    </row>
    <row r="6918" spans="1:77" ht="45" x14ac:dyDescent="0.25">
      <c r="A6918" s="12">
        <v>1</v>
      </c>
      <c r="B6918" s="11" t="str">
        <f t="shared" si="383"/>
        <v>Общий расчет. Анализ даты. Анализ даты. Символические звезды. Демон пустоты. Нет</v>
      </c>
      <c r="C6918" s="11" t="str">
        <f>IFERROR(VLOOKUP(I6918,lvl_1[],2,FALSE),"Нет")</f>
        <v>Общий расчет</v>
      </c>
      <c r="D6918" s="11" t="str">
        <f>IFERROR(VLOOKUP(Rule!J6918,lvl_2[],2,FALSE),"Нет")</f>
        <v>Анализ даты</v>
      </c>
      <c r="E6918" s="11" t="str">
        <f>IFERROR(VLOOKUP(Rule!K6918,lvl_3[],2,FALSE),"Нет")</f>
        <v>Анализ даты</v>
      </c>
      <c r="F6918" s="11" t="str">
        <f>IFERROR(INDEX(lvl_4[],MATCH(L6918,lvl_4[ID],0),MATCH(TEXT(K6918,"##0"),lvl_4[#Headers],0)),"Нет")</f>
        <v>Символические звезды</v>
      </c>
      <c r="G6918" s="11" t="str">
        <f>IFERROR(INDEX(lvl_5[],MATCH(M6918,lvl_5[ID],0),MATCH(_xlfn.CONCAT(TEXT(K6918,"##0"),"_",TEXT(L6918,"##0")),lvl_5[#Headers],0)),"Нет")</f>
        <v>Демон пустоты</v>
      </c>
      <c r="H6918" s="11" t="str">
        <f>IFERROR(INDEX(lvl_6[],MATCH(N6918,lvl_6[ID],0),MATCH(_xlfn.CONCAT(K6918,"_",L6918,"_",M6918),lvl_6[#Headers],0)),"Нет")</f>
        <v>Нет</v>
      </c>
      <c r="I6918" s="12">
        <v>1</v>
      </c>
      <c r="J6918" s="12">
        <v>4</v>
      </c>
      <c r="K6918" s="12">
        <v>1</v>
      </c>
      <c r="L6918" s="12">
        <v>5</v>
      </c>
      <c r="M6918" s="12">
        <v>26</v>
      </c>
      <c r="N6918" s="12">
        <v>2594</v>
      </c>
      <c r="O6918" s="12">
        <f>COUNTIF($P$2:P6918,P6918)</f>
        <v>1</v>
      </c>
      <c r="P6918" s="12" t="str">
        <f t="shared" si="384"/>
        <v>14105262594</v>
      </c>
      <c r="Q6918" s="12" t="str">
        <f t="shared" si="385"/>
        <v>141052625940001</v>
      </c>
      <c r="R6918" s="20" t="s">
        <v>5040</v>
      </c>
      <c r="AI6918" s="12" t="s">
        <v>912</v>
      </c>
      <c r="AK6918" s="12" t="s">
        <v>864</v>
      </c>
      <c r="AP6918" s="12" t="s">
        <v>100</v>
      </c>
      <c r="AR6918" s="12" t="s">
        <v>100</v>
      </c>
      <c r="BN6918" s="12">
        <v>1</v>
      </c>
      <c r="BP6918" s="12" t="s">
        <v>3809</v>
      </c>
      <c r="BR6918" s="9" t="s">
        <v>100</v>
      </c>
      <c r="BS6918" s="9" t="s">
        <v>100</v>
      </c>
      <c r="BT6918" s="9" t="s">
        <v>100</v>
      </c>
      <c r="BU6918" s="9" t="s">
        <v>100</v>
      </c>
      <c r="BV6918" s="9" t="s">
        <v>5125</v>
      </c>
      <c r="BW6918" s="9" t="s">
        <v>5130</v>
      </c>
      <c r="BX6918" s="9" t="s">
        <v>100</v>
      </c>
      <c r="BY6918" s="9" t="s">
        <v>100</v>
      </c>
    </row>
    <row r="6919" spans="1:77" ht="45" x14ac:dyDescent="0.25">
      <c r="A6919" s="12">
        <v>1</v>
      </c>
      <c r="B6919" s="11" t="str">
        <f t="shared" si="383"/>
        <v>Общий расчет. Анализ даты. Анализ даты. Символические звезды. Демон пустоты. Нет</v>
      </c>
      <c r="C6919" s="11" t="str">
        <f>IFERROR(VLOOKUP(I6919,lvl_1[],2,FALSE),"Нет")</f>
        <v>Общий расчет</v>
      </c>
      <c r="D6919" s="11" t="str">
        <f>IFERROR(VLOOKUP(Rule!J6919,lvl_2[],2,FALSE),"Нет")</f>
        <v>Анализ даты</v>
      </c>
      <c r="E6919" s="11" t="str">
        <f>IFERROR(VLOOKUP(Rule!K6919,lvl_3[],2,FALSE),"Нет")</f>
        <v>Анализ даты</v>
      </c>
      <c r="F6919" s="11" t="str">
        <f>IFERROR(INDEX(lvl_4[],MATCH(L6919,lvl_4[ID],0),MATCH(TEXT(K6919,"##0"),lvl_4[#Headers],0)),"Нет")</f>
        <v>Символические звезды</v>
      </c>
      <c r="G6919" s="11" t="str">
        <f>IFERROR(INDEX(lvl_5[],MATCH(M6919,lvl_5[ID],0),MATCH(_xlfn.CONCAT(TEXT(K6919,"##0"),"_",TEXT(L6919,"##0")),lvl_5[#Headers],0)),"Нет")</f>
        <v>Демон пустоты</v>
      </c>
      <c r="H6919" s="11" t="str">
        <f>IFERROR(INDEX(lvl_6[],MATCH(N6919,lvl_6[ID],0),MATCH(_xlfn.CONCAT(K6919,"_",L6919,"_",M6919),lvl_6[#Headers],0)),"Нет")</f>
        <v>Нет</v>
      </c>
      <c r="I6919" s="12">
        <v>1</v>
      </c>
      <c r="J6919" s="12">
        <v>4</v>
      </c>
      <c r="K6919" s="12">
        <v>1</v>
      </c>
      <c r="L6919" s="12">
        <v>5</v>
      </c>
      <c r="M6919" s="12">
        <v>26</v>
      </c>
      <c r="N6919" s="12">
        <v>2595</v>
      </c>
      <c r="O6919" s="12">
        <f>COUNTIF($P$2:P6919,P6919)</f>
        <v>1</v>
      </c>
      <c r="P6919" s="12" t="str">
        <f t="shared" si="384"/>
        <v>14105262595</v>
      </c>
      <c r="Q6919" s="12" t="str">
        <f t="shared" si="385"/>
        <v>141052625950001</v>
      </c>
      <c r="R6919" s="20" t="s">
        <v>5041</v>
      </c>
      <c r="AI6919" s="12" t="s">
        <v>912</v>
      </c>
      <c r="AK6919" s="12" t="s">
        <v>862</v>
      </c>
      <c r="AP6919" s="12" t="s">
        <v>100</v>
      </c>
      <c r="AR6919" s="12" t="s">
        <v>100</v>
      </c>
      <c r="BN6919" s="12">
        <v>1</v>
      </c>
      <c r="BP6919" s="12" t="s">
        <v>3809</v>
      </c>
      <c r="BR6919" s="9" t="s">
        <v>100</v>
      </c>
      <c r="BS6919" s="9" t="s">
        <v>100</v>
      </c>
      <c r="BT6919" s="9" t="s">
        <v>100</v>
      </c>
      <c r="BU6919" s="9" t="s">
        <v>100</v>
      </c>
      <c r="BV6919" s="9" t="s">
        <v>5125</v>
      </c>
      <c r="BW6919" s="9" t="s">
        <v>5128</v>
      </c>
      <c r="BX6919" s="9" t="s">
        <v>100</v>
      </c>
      <c r="BY6919" s="9" t="s">
        <v>100</v>
      </c>
    </row>
    <row r="6920" spans="1:77" ht="45" x14ac:dyDescent="0.25">
      <c r="A6920" s="12">
        <v>1</v>
      </c>
      <c r="B6920" s="11" t="str">
        <f t="shared" si="383"/>
        <v>Общий расчет. Анализ даты. Анализ даты. Символические звезды. Демон пустоты. Нет</v>
      </c>
      <c r="C6920" s="11" t="str">
        <f>IFERROR(VLOOKUP(I6920,lvl_1[],2,FALSE),"Нет")</f>
        <v>Общий расчет</v>
      </c>
      <c r="D6920" s="11" t="str">
        <f>IFERROR(VLOOKUP(Rule!J6920,lvl_2[],2,FALSE),"Нет")</f>
        <v>Анализ даты</v>
      </c>
      <c r="E6920" s="11" t="str">
        <f>IFERROR(VLOOKUP(Rule!K6920,lvl_3[],2,FALSE),"Нет")</f>
        <v>Анализ даты</v>
      </c>
      <c r="F6920" s="11" t="str">
        <f>IFERROR(INDEX(lvl_4[],MATCH(L6920,lvl_4[ID],0),MATCH(TEXT(K6920,"##0"),lvl_4[#Headers],0)),"Нет")</f>
        <v>Символические звезды</v>
      </c>
      <c r="G6920" s="11" t="str">
        <f>IFERROR(INDEX(lvl_5[],MATCH(M6920,lvl_5[ID],0),MATCH(_xlfn.CONCAT(TEXT(K6920,"##0"),"_",TEXT(L6920,"##0")),lvl_5[#Headers],0)),"Нет")</f>
        <v>Демон пустоты</v>
      </c>
      <c r="H6920" s="11" t="str">
        <f>IFERROR(INDEX(lvl_6[],MATCH(N6920,lvl_6[ID],0),MATCH(_xlfn.CONCAT(K6920,"_",L6920,"_",M6920),lvl_6[#Headers],0)),"Нет")</f>
        <v>Нет</v>
      </c>
      <c r="I6920" s="12">
        <v>1</v>
      </c>
      <c r="J6920" s="12">
        <v>4</v>
      </c>
      <c r="K6920" s="12">
        <v>1</v>
      </c>
      <c r="L6920" s="12">
        <v>5</v>
      </c>
      <c r="M6920" s="12">
        <v>26</v>
      </c>
      <c r="N6920" s="12">
        <v>2596</v>
      </c>
      <c r="O6920" s="12">
        <f>COUNTIF($P$2:P6920,P6920)</f>
        <v>1</v>
      </c>
      <c r="P6920" s="12" t="str">
        <f t="shared" si="384"/>
        <v>14105262596</v>
      </c>
      <c r="Q6920" s="12" t="str">
        <f t="shared" si="385"/>
        <v>141052625960001</v>
      </c>
      <c r="R6920" s="20" t="s">
        <v>5042</v>
      </c>
      <c r="AI6920" s="12" t="s">
        <v>912</v>
      </c>
      <c r="AK6920" s="12" t="s">
        <v>860</v>
      </c>
      <c r="AP6920" s="12" t="s">
        <v>100</v>
      </c>
      <c r="AR6920" s="12" t="s">
        <v>100</v>
      </c>
      <c r="BN6920" s="12">
        <v>1</v>
      </c>
      <c r="BP6920" s="12" t="s">
        <v>3809</v>
      </c>
      <c r="BR6920" s="9" t="s">
        <v>100</v>
      </c>
      <c r="BS6920" s="9" t="s">
        <v>100</v>
      </c>
      <c r="BT6920" s="9" t="s">
        <v>100</v>
      </c>
      <c r="BU6920" s="9" t="s">
        <v>100</v>
      </c>
      <c r="BV6920" s="9" t="s">
        <v>5125</v>
      </c>
      <c r="BW6920" s="9" t="s">
        <v>5126</v>
      </c>
      <c r="BX6920" s="9" t="s">
        <v>100</v>
      </c>
      <c r="BY6920" s="9" t="s">
        <v>100</v>
      </c>
    </row>
    <row r="6921" spans="1:77" ht="45" x14ac:dyDescent="0.25">
      <c r="A6921" s="12">
        <v>1</v>
      </c>
      <c r="B6921" s="11" t="str">
        <f t="shared" si="383"/>
        <v>Общий расчет. Анализ даты. Анализ даты. Символические звезды. Демон пустоты. Нет</v>
      </c>
      <c r="C6921" s="11" t="str">
        <f>IFERROR(VLOOKUP(I6921,lvl_1[],2,FALSE),"Нет")</f>
        <v>Общий расчет</v>
      </c>
      <c r="D6921" s="11" t="str">
        <f>IFERROR(VLOOKUP(Rule!J6921,lvl_2[],2,FALSE),"Нет")</f>
        <v>Анализ даты</v>
      </c>
      <c r="E6921" s="11" t="str">
        <f>IFERROR(VLOOKUP(Rule!K6921,lvl_3[],2,FALSE),"Нет")</f>
        <v>Анализ даты</v>
      </c>
      <c r="F6921" s="11" t="str">
        <f>IFERROR(INDEX(lvl_4[],MATCH(L6921,lvl_4[ID],0),MATCH(TEXT(K6921,"##0"),lvl_4[#Headers],0)),"Нет")</f>
        <v>Символические звезды</v>
      </c>
      <c r="G6921" s="11" t="str">
        <f>IFERROR(INDEX(lvl_5[],MATCH(M6921,lvl_5[ID],0),MATCH(_xlfn.CONCAT(TEXT(K6921,"##0"),"_",TEXT(L6921,"##0")),lvl_5[#Headers],0)),"Нет")</f>
        <v>Демон пустоты</v>
      </c>
      <c r="H6921" s="11" t="str">
        <f>IFERROR(INDEX(lvl_6[],MATCH(N6921,lvl_6[ID],0),MATCH(_xlfn.CONCAT(K6921,"_",L6921,"_",M6921),lvl_6[#Headers],0)),"Нет")</f>
        <v>Нет</v>
      </c>
      <c r="I6921" s="12">
        <v>1</v>
      </c>
      <c r="J6921" s="12">
        <v>4</v>
      </c>
      <c r="K6921" s="12">
        <v>1</v>
      </c>
      <c r="L6921" s="12">
        <v>5</v>
      </c>
      <c r="M6921" s="12">
        <v>26</v>
      </c>
      <c r="N6921" s="12">
        <v>2597</v>
      </c>
      <c r="O6921" s="12">
        <f>COUNTIF($P$2:P6921,P6921)</f>
        <v>1</v>
      </c>
      <c r="P6921" s="12" t="str">
        <f t="shared" si="384"/>
        <v>14105262597</v>
      </c>
      <c r="Q6921" s="12" t="str">
        <f t="shared" si="385"/>
        <v>141052625970001</v>
      </c>
      <c r="R6921" s="20" t="s">
        <v>5043</v>
      </c>
      <c r="AI6921" s="12" t="s">
        <v>912</v>
      </c>
      <c r="AK6921" s="12" t="s">
        <v>870</v>
      </c>
      <c r="AP6921" s="12" t="s">
        <v>100</v>
      </c>
      <c r="AR6921" s="12" t="s">
        <v>100</v>
      </c>
      <c r="BN6921" s="12">
        <v>1</v>
      </c>
      <c r="BP6921" s="12" t="s">
        <v>3809</v>
      </c>
      <c r="BR6921" s="9" t="s">
        <v>100</v>
      </c>
      <c r="BS6921" s="9" t="s">
        <v>100</v>
      </c>
      <c r="BT6921" s="9" t="s">
        <v>100</v>
      </c>
      <c r="BU6921" s="9" t="s">
        <v>100</v>
      </c>
      <c r="BV6921" s="9" t="s">
        <v>5125</v>
      </c>
      <c r="BW6921" s="9" t="s">
        <v>5122</v>
      </c>
      <c r="BX6921" s="9" t="s">
        <v>100</v>
      </c>
      <c r="BY6921" s="9" t="s">
        <v>100</v>
      </c>
    </row>
    <row r="6922" spans="1:77" ht="45" x14ac:dyDescent="0.25">
      <c r="A6922" s="12">
        <v>1</v>
      </c>
      <c r="B6922" s="11" t="str">
        <f t="shared" si="383"/>
        <v>Общий расчет. Анализ даты. Анализ даты. Символические звезды. Демон пустоты. Нет</v>
      </c>
      <c r="C6922" s="11" t="str">
        <f>IFERROR(VLOOKUP(I6922,lvl_1[],2,FALSE),"Нет")</f>
        <v>Общий расчет</v>
      </c>
      <c r="D6922" s="11" t="str">
        <f>IFERROR(VLOOKUP(Rule!J6922,lvl_2[],2,FALSE),"Нет")</f>
        <v>Анализ даты</v>
      </c>
      <c r="E6922" s="11" t="str">
        <f>IFERROR(VLOOKUP(Rule!K6922,lvl_3[],2,FALSE),"Нет")</f>
        <v>Анализ даты</v>
      </c>
      <c r="F6922" s="11" t="str">
        <f>IFERROR(INDEX(lvl_4[],MATCH(L6922,lvl_4[ID],0),MATCH(TEXT(K6922,"##0"),lvl_4[#Headers],0)),"Нет")</f>
        <v>Символические звезды</v>
      </c>
      <c r="G6922" s="11" t="str">
        <f>IFERROR(INDEX(lvl_5[],MATCH(M6922,lvl_5[ID],0),MATCH(_xlfn.CONCAT(TEXT(K6922,"##0"),"_",TEXT(L6922,"##0")),lvl_5[#Headers],0)),"Нет")</f>
        <v>Демон пустоты</v>
      </c>
      <c r="H6922" s="11" t="str">
        <f>IFERROR(INDEX(lvl_6[],MATCH(N6922,lvl_6[ID],0),MATCH(_xlfn.CONCAT(K6922,"_",L6922,"_",M6922),lvl_6[#Headers],0)),"Нет")</f>
        <v>Нет</v>
      </c>
      <c r="I6922" s="12">
        <v>1</v>
      </c>
      <c r="J6922" s="12">
        <v>4</v>
      </c>
      <c r="K6922" s="12">
        <v>1</v>
      </c>
      <c r="L6922" s="12">
        <v>5</v>
      </c>
      <c r="M6922" s="12">
        <v>26</v>
      </c>
      <c r="N6922" s="12">
        <v>2598</v>
      </c>
      <c r="O6922" s="12">
        <f>COUNTIF($P$2:P6922,P6922)</f>
        <v>1</v>
      </c>
      <c r="P6922" s="12" t="str">
        <f t="shared" si="384"/>
        <v>14105262598</v>
      </c>
      <c r="Q6922" s="12" t="str">
        <f t="shared" si="385"/>
        <v>141052625980001</v>
      </c>
      <c r="R6922" s="20" t="s">
        <v>5044</v>
      </c>
      <c r="AI6922" s="12" t="s">
        <v>912</v>
      </c>
      <c r="AK6922" s="12" t="s">
        <v>868</v>
      </c>
      <c r="AP6922" s="12" t="s">
        <v>100</v>
      </c>
      <c r="AR6922" s="12" t="s">
        <v>100</v>
      </c>
      <c r="BN6922" s="12">
        <v>1</v>
      </c>
      <c r="BP6922" s="12" t="s">
        <v>3809</v>
      </c>
      <c r="BR6922" s="9" t="s">
        <v>100</v>
      </c>
      <c r="BS6922" s="9" t="s">
        <v>100</v>
      </c>
      <c r="BT6922" s="9" t="s">
        <v>100</v>
      </c>
      <c r="BU6922" s="9" t="s">
        <v>100</v>
      </c>
      <c r="BV6922" s="9" t="s">
        <v>5125</v>
      </c>
      <c r="BW6922" s="9" t="s">
        <v>5133</v>
      </c>
      <c r="BX6922" s="9" t="s">
        <v>100</v>
      </c>
      <c r="BY6922" s="9" t="s">
        <v>100</v>
      </c>
    </row>
    <row r="6923" spans="1:77" ht="45" x14ac:dyDescent="0.25">
      <c r="A6923" s="12">
        <v>1</v>
      </c>
      <c r="B6923" s="11" t="str">
        <f t="shared" si="383"/>
        <v>Общий расчет. Анализ даты. Анализ даты. Символические звезды. Демон пустоты. Нет</v>
      </c>
      <c r="C6923" s="11" t="str">
        <f>IFERROR(VLOOKUP(I6923,lvl_1[],2,FALSE),"Нет")</f>
        <v>Общий расчет</v>
      </c>
      <c r="D6923" s="11" t="str">
        <f>IFERROR(VLOOKUP(Rule!J6923,lvl_2[],2,FALSE),"Нет")</f>
        <v>Анализ даты</v>
      </c>
      <c r="E6923" s="11" t="str">
        <f>IFERROR(VLOOKUP(Rule!K6923,lvl_3[],2,FALSE),"Нет")</f>
        <v>Анализ даты</v>
      </c>
      <c r="F6923" s="11" t="str">
        <f>IFERROR(INDEX(lvl_4[],MATCH(L6923,lvl_4[ID],0),MATCH(TEXT(K6923,"##0"),lvl_4[#Headers],0)),"Нет")</f>
        <v>Символические звезды</v>
      </c>
      <c r="G6923" s="11" t="str">
        <f>IFERROR(INDEX(lvl_5[],MATCH(M6923,lvl_5[ID],0),MATCH(_xlfn.CONCAT(TEXT(K6923,"##0"),"_",TEXT(L6923,"##0")),lvl_5[#Headers],0)),"Нет")</f>
        <v>Демон пустоты</v>
      </c>
      <c r="H6923" s="11" t="str">
        <f>IFERROR(INDEX(lvl_6[],MATCH(N6923,lvl_6[ID],0),MATCH(_xlfn.CONCAT(K6923,"_",L6923,"_",M6923),lvl_6[#Headers],0)),"Нет")</f>
        <v>Нет</v>
      </c>
      <c r="I6923" s="12">
        <v>1</v>
      </c>
      <c r="J6923" s="12">
        <v>4</v>
      </c>
      <c r="K6923" s="12">
        <v>1</v>
      </c>
      <c r="L6923" s="12">
        <v>5</v>
      </c>
      <c r="M6923" s="12">
        <v>26</v>
      </c>
      <c r="N6923" s="12">
        <v>2599</v>
      </c>
      <c r="O6923" s="12">
        <f>COUNTIF($P$2:P6923,P6923)</f>
        <v>1</v>
      </c>
      <c r="P6923" s="12" t="str">
        <f t="shared" si="384"/>
        <v>14105262599</v>
      </c>
      <c r="Q6923" s="12" t="str">
        <f t="shared" si="385"/>
        <v>141052625990001</v>
      </c>
      <c r="R6923" s="20" t="s">
        <v>5045</v>
      </c>
      <c r="AI6923" s="12" t="s">
        <v>912</v>
      </c>
      <c r="AK6923" s="12" t="s">
        <v>866</v>
      </c>
      <c r="AP6923" s="12" t="s">
        <v>100</v>
      </c>
      <c r="AR6923" s="12" t="s">
        <v>100</v>
      </c>
      <c r="BN6923" s="12">
        <v>1</v>
      </c>
      <c r="BP6923" s="12" t="s">
        <v>3809</v>
      </c>
      <c r="BR6923" s="9" t="s">
        <v>100</v>
      </c>
      <c r="BS6923" s="9" t="s">
        <v>100</v>
      </c>
      <c r="BT6923" s="9" t="s">
        <v>100</v>
      </c>
      <c r="BU6923" s="9" t="s">
        <v>100</v>
      </c>
      <c r="BV6923" s="9" t="s">
        <v>5125</v>
      </c>
      <c r="BW6923" s="9" t="s">
        <v>5132</v>
      </c>
      <c r="BX6923" s="9" t="s">
        <v>100</v>
      </c>
      <c r="BY6923" s="9" t="s">
        <v>100</v>
      </c>
    </row>
    <row r="6924" spans="1:77" ht="45" x14ac:dyDescent="0.25">
      <c r="A6924" s="12">
        <v>1</v>
      </c>
      <c r="B6924" s="11" t="str">
        <f t="shared" si="383"/>
        <v>Общий расчет. Анализ даты. Анализ даты. Символические звезды. Демон пустоты. Нет</v>
      </c>
      <c r="C6924" s="11" t="str">
        <f>IFERROR(VLOOKUP(I6924,lvl_1[],2,FALSE),"Нет")</f>
        <v>Общий расчет</v>
      </c>
      <c r="D6924" s="11" t="str">
        <f>IFERROR(VLOOKUP(Rule!J6924,lvl_2[],2,FALSE),"Нет")</f>
        <v>Анализ даты</v>
      </c>
      <c r="E6924" s="11" t="str">
        <f>IFERROR(VLOOKUP(Rule!K6924,lvl_3[],2,FALSE),"Нет")</f>
        <v>Анализ даты</v>
      </c>
      <c r="F6924" s="11" t="str">
        <f>IFERROR(INDEX(lvl_4[],MATCH(L6924,lvl_4[ID],0),MATCH(TEXT(K6924,"##0"),lvl_4[#Headers],0)),"Нет")</f>
        <v>Символические звезды</v>
      </c>
      <c r="G6924" s="11" t="str">
        <f>IFERROR(INDEX(lvl_5[],MATCH(M6924,lvl_5[ID],0),MATCH(_xlfn.CONCAT(TEXT(K6924,"##0"),"_",TEXT(L6924,"##0")),lvl_5[#Headers],0)),"Нет")</f>
        <v>Демон пустоты</v>
      </c>
      <c r="H6924" s="11" t="str">
        <f>IFERROR(INDEX(lvl_6[],MATCH(N6924,lvl_6[ID],0),MATCH(_xlfn.CONCAT(K6924,"_",L6924,"_",M6924),lvl_6[#Headers],0)),"Нет")</f>
        <v>Нет</v>
      </c>
      <c r="I6924" s="12">
        <v>1</v>
      </c>
      <c r="J6924" s="12">
        <v>4</v>
      </c>
      <c r="K6924" s="12">
        <v>1</v>
      </c>
      <c r="L6924" s="12">
        <v>5</v>
      </c>
      <c r="M6924" s="12">
        <v>26</v>
      </c>
      <c r="N6924" s="12">
        <v>2600</v>
      </c>
      <c r="O6924" s="12">
        <f>COUNTIF($P$2:P6924,P6924)</f>
        <v>1</v>
      </c>
      <c r="P6924" s="12" t="str">
        <f t="shared" si="384"/>
        <v>14105262600</v>
      </c>
      <c r="Q6924" s="12" t="str">
        <f t="shared" si="385"/>
        <v>141052626000001</v>
      </c>
      <c r="R6924" s="20" t="s">
        <v>5046</v>
      </c>
      <c r="AI6924" s="12" t="s">
        <v>914</v>
      </c>
      <c r="AK6924" s="12" t="s">
        <v>865</v>
      </c>
      <c r="AP6924" s="12" t="s">
        <v>100</v>
      </c>
      <c r="AR6924" s="12" t="s">
        <v>100</v>
      </c>
      <c r="BN6924" s="12">
        <v>1</v>
      </c>
      <c r="BP6924" s="12" t="s">
        <v>3809</v>
      </c>
      <c r="BR6924" s="9" t="s">
        <v>100</v>
      </c>
      <c r="BS6924" s="9" t="s">
        <v>100</v>
      </c>
      <c r="BT6924" s="9" t="s">
        <v>100</v>
      </c>
      <c r="BU6924" s="9" t="s">
        <v>100</v>
      </c>
      <c r="BV6924" s="9" t="s">
        <v>5117</v>
      </c>
      <c r="BW6924" s="9" t="s">
        <v>5131</v>
      </c>
      <c r="BX6924" s="9" t="s">
        <v>100</v>
      </c>
      <c r="BY6924" s="9" t="s">
        <v>100</v>
      </c>
    </row>
    <row r="6925" spans="1:77" ht="45" x14ac:dyDescent="0.25">
      <c r="A6925" s="12">
        <v>1</v>
      </c>
      <c r="B6925" s="11" t="str">
        <f t="shared" si="383"/>
        <v>Общий расчет. Анализ даты. Анализ даты. Символические звезды. Демон пустоты. Нет</v>
      </c>
      <c r="C6925" s="11" t="str">
        <f>IFERROR(VLOOKUP(I6925,lvl_1[],2,FALSE),"Нет")</f>
        <v>Общий расчет</v>
      </c>
      <c r="D6925" s="11" t="str">
        <f>IFERROR(VLOOKUP(Rule!J6925,lvl_2[],2,FALSE),"Нет")</f>
        <v>Анализ даты</v>
      </c>
      <c r="E6925" s="11" t="str">
        <f>IFERROR(VLOOKUP(Rule!K6925,lvl_3[],2,FALSE),"Нет")</f>
        <v>Анализ даты</v>
      </c>
      <c r="F6925" s="11" t="str">
        <f>IFERROR(INDEX(lvl_4[],MATCH(L6925,lvl_4[ID],0),MATCH(TEXT(K6925,"##0"),lvl_4[#Headers],0)),"Нет")</f>
        <v>Символические звезды</v>
      </c>
      <c r="G6925" s="11" t="str">
        <f>IFERROR(INDEX(lvl_5[],MATCH(M6925,lvl_5[ID],0),MATCH(_xlfn.CONCAT(TEXT(K6925,"##0"),"_",TEXT(L6925,"##0")),lvl_5[#Headers],0)),"Нет")</f>
        <v>Демон пустоты</v>
      </c>
      <c r="H6925" s="11" t="str">
        <f>IFERROR(INDEX(lvl_6[],MATCH(N6925,lvl_6[ID],0),MATCH(_xlfn.CONCAT(K6925,"_",L6925,"_",M6925),lvl_6[#Headers],0)),"Нет")</f>
        <v>Нет</v>
      </c>
      <c r="I6925" s="12">
        <v>1</v>
      </c>
      <c r="J6925" s="12">
        <v>4</v>
      </c>
      <c r="K6925" s="12">
        <v>1</v>
      </c>
      <c r="L6925" s="12">
        <v>5</v>
      </c>
      <c r="M6925" s="12">
        <v>26</v>
      </c>
      <c r="N6925" s="12">
        <v>2601</v>
      </c>
      <c r="O6925" s="12">
        <f>COUNTIF($P$2:P6925,P6925)</f>
        <v>1</v>
      </c>
      <c r="P6925" s="12" t="str">
        <f t="shared" si="384"/>
        <v>14105262601</v>
      </c>
      <c r="Q6925" s="12" t="str">
        <f t="shared" si="385"/>
        <v>141052626010001</v>
      </c>
      <c r="R6925" s="20" t="s">
        <v>5047</v>
      </c>
      <c r="AI6925" s="12" t="s">
        <v>914</v>
      </c>
      <c r="AK6925" s="12" t="s">
        <v>863</v>
      </c>
      <c r="AP6925" s="12" t="s">
        <v>100</v>
      </c>
      <c r="AR6925" s="12" t="s">
        <v>100</v>
      </c>
      <c r="BN6925" s="12">
        <v>1</v>
      </c>
      <c r="BP6925" s="12" t="s">
        <v>3809</v>
      </c>
      <c r="BR6925" s="9" t="s">
        <v>100</v>
      </c>
      <c r="BS6925" s="9" t="s">
        <v>100</v>
      </c>
      <c r="BT6925" s="9" t="s">
        <v>100</v>
      </c>
      <c r="BU6925" s="9" t="s">
        <v>100</v>
      </c>
      <c r="BV6925" s="9" t="s">
        <v>5117</v>
      </c>
      <c r="BW6925" s="9" t="s">
        <v>5129</v>
      </c>
      <c r="BX6925" s="9" t="s">
        <v>100</v>
      </c>
      <c r="BY6925" s="9" t="s">
        <v>100</v>
      </c>
    </row>
    <row r="6926" spans="1:77" ht="45" x14ac:dyDescent="0.25">
      <c r="A6926" s="12">
        <v>1</v>
      </c>
      <c r="B6926" s="11" t="str">
        <f t="shared" si="383"/>
        <v>Общий расчет. Анализ даты. Анализ даты. Символические звезды. Демон пустоты. Нет</v>
      </c>
      <c r="C6926" s="11" t="str">
        <f>IFERROR(VLOOKUP(I6926,lvl_1[],2,FALSE),"Нет")</f>
        <v>Общий расчет</v>
      </c>
      <c r="D6926" s="11" t="str">
        <f>IFERROR(VLOOKUP(Rule!J6926,lvl_2[],2,FALSE),"Нет")</f>
        <v>Анализ даты</v>
      </c>
      <c r="E6926" s="11" t="str">
        <f>IFERROR(VLOOKUP(Rule!K6926,lvl_3[],2,FALSE),"Нет")</f>
        <v>Анализ даты</v>
      </c>
      <c r="F6926" s="11" t="str">
        <f>IFERROR(INDEX(lvl_4[],MATCH(L6926,lvl_4[ID],0),MATCH(TEXT(K6926,"##0"),lvl_4[#Headers],0)),"Нет")</f>
        <v>Символические звезды</v>
      </c>
      <c r="G6926" s="11" t="str">
        <f>IFERROR(INDEX(lvl_5[],MATCH(M6926,lvl_5[ID],0),MATCH(_xlfn.CONCAT(TEXT(K6926,"##0"),"_",TEXT(L6926,"##0")),lvl_5[#Headers],0)),"Нет")</f>
        <v>Демон пустоты</v>
      </c>
      <c r="H6926" s="11" t="str">
        <f>IFERROR(INDEX(lvl_6[],MATCH(N6926,lvl_6[ID],0),MATCH(_xlfn.CONCAT(K6926,"_",L6926,"_",M6926),lvl_6[#Headers],0)),"Нет")</f>
        <v>Нет</v>
      </c>
      <c r="I6926" s="12">
        <v>1</v>
      </c>
      <c r="J6926" s="12">
        <v>4</v>
      </c>
      <c r="K6926" s="12">
        <v>1</v>
      </c>
      <c r="L6926" s="12">
        <v>5</v>
      </c>
      <c r="M6926" s="12">
        <v>26</v>
      </c>
      <c r="N6926" s="12">
        <v>2602</v>
      </c>
      <c r="O6926" s="12">
        <f>COUNTIF($P$2:P6926,P6926)</f>
        <v>1</v>
      </c>
      <c r="P6926" s="12" t="str">
        <f t="shared" si="384"/>
        <v>14105262602</v>
      </c>
      <c r="Q6926" s="12" t="str">
        <f t="shared" si="385"/>
        <v>141052626020001</v>
      </c>
      <c r="R6926" s="20" t="s">
        <v>5048</v>
      </c>
      <c r="AI6926" s="12" t="s">
        <v>914</v>
      </c>
      <c r="AK6926" s="12" t="s">
        <v>861</v>
      </c>
      <c r="AP6926" s="12" t="s">
        <v>100</v>
      </c>
      <c r="AR6926" s="12" t="s">
        <v>100</v>
      </c>
      <c r="BN6926" s="12">
        <v>1</v>
      </c>
      <c r="BP6926" s="12" t="s">
        <v>3809</v>
      </c>
      <c r="BR6926" s="9" t="s">
        <v>100</v>
      </c>
      <c r="BS6926" s="9" t="s">
        <v>100</v>
      </c>
      <c r="BT6926" s="9" t="s">
        <v>100</v>
      </c>
      <c r="BU6926" s="9" t="s">
        <v>100</v>
      </c>
      <c r="BV6926" s="9" t="s">
        <v>5117</v>
      </c>
      <c r="BW6926" s="9" t="s">
        <v>5115</v>
      </c>
      <c r="BX6926" s="9" t="s">
        <v>100</v>
      </c>
      <c r="BY6926" s="9" t="s">
        <v>100</v>
      </c>
    </row>
    <row r="6927" spans="1:77" ht="45" x14ac:dyDescent="0.25">
      <c r="A6927" s="12">
        <v>1</v>
      </c>
      <c r="B6927" s="11" t="str">
        <f t="shared" si="383"/>
        <v>Общий расчет. Анализ даты. Анализ даты. Символические звезды. Демон пустоты. Нет</v>
      </c>
      <c r="C6927" s="11" t="str">
        <f>IFERROR(VLOOKUP(I6927,lvl_1[],2,FALSE),"Нет")</f>
        <v>Общий расчет</v>
      </c>
      <c r="D6927" s="11" t="str">
        <f>IFERROR(VLOOKUP(Rule!J6927,lvl_2[],2,FALSE),"Нет")</f>
        <v>Анализ даты</v>
      </c>
      <c r="E6927" s="11" t="str">
        <f>IFERROR(VLOOKUP(Rule!K6927,lvl_3[],2,FALSE),"Нет")</f>
        <v>Анализ даты</v>
      </c>
      <c r="F6927" s="11" t="str">
        <f>IFERROR(INDEX(lvl_4[],MATCH(L6927,lvl_4[ID],0),MATCH(TEXT(K6927,"##0"),lvl_4[#Headers],0)),"Нет")</f>
        <v>Символические звезды</v>
      </c>
      <c r="G6927" s="11" t="str">
        <f>IFERROR(INDEX(lvl_5[],MATCH(M6927,lvl_5[ID],0),MATCH(_xlfn.CONCAT(TEXT(K6927,"##0"),"_",TEXT(L6927,"##0")),lvl_5[#Headers],0)),"Нет")</f>
        <v>Демон пустоты</v>
      </c>
      <c r="H6927" s="11" t="str">
        <f>IFERROR(INDEX(lvl_6[],MATCH(N6927,lvl_6[ID],0),MATCH(_xlfn.CONCAT(K6927,"_",L6927,"_",M6927),lvl_6[#Headers],0)),"Нет")</f>
        <v>Нет</v>
      </c>
      <c r="I6927" s="12">
        <v>1</v>
      </c>
      <c r="J6927" s="12">
        <v>4</v>
      </c>
      <c r="K6927" s="12">
        <v>1</v>
      </c>
      <c r="L6927" s="12">
        <v>5</v>
      </c>
      <c r="M6927" s="12">
        <v>26</v>
      </c>
      <c r="N6927" s="12">
        <v>2603</v>
      </c>
      <c r="O6927" s="12">
        <f>COUNTIF($P$2:P6927,P6927)</f>
        <v>1</v>
      </c>
      <c r="P6927" s="12" t="str">
        <f t="shared" si="384"/>
        <v>14105262603</v>
      </c>
      <c r="Q6927" s="12" t="str">
        <f t="shared" si="385"/>
        <v>141052626030001</v>
      </c>
      <c r="R6927" s="20" t="s">
        <v>5049</v>
      </c>
      <c r="AI6927" s="12" t="s">
        <v>914</v>
      </c>
      <c r="AK6927" s="12" t="s">
        <v>859</v>
      </c>
      <c r="AP6927" s="12" t="s">
        <v>100</v>
      </c>
      <c r="AR6927" s="12" t="s">
        <v>100</v>
      </c>
      <c r="BN6927" s="12">
        <v>1</v>
      </c>
      <c r="BP6927" s="12" t="s">
        <v>3809</v>
      </c>
      <c r="BR6927" s="9" t="s">
        <v>100</v>
      </c>
      <c r="BS6927" s="9" t="s">
        <v>100</v>
      </c>
      <c r="BT6927" s="9" t="s">
        <v>100</v>
      </c>
      <c r="BU6927" s="9" t="s">
        <v>100</v>
      </c>
      <c r="BV6927" s="9" t="s">
        <v>5117</v>
      </c>
      <c r="BW6927" s="9" t="s">
        <v>5124</v>
      </c>
      <c r="BX6927" s="9" t="s">
        <v>100</v>
      </c>
      <c r="BY6927" s="9" t="s">
        <v>100</v>
      </c>
    </row>
    <row r="6928" spans="1:77" ht="45" x14ac:dyDescent="0.25">
      <c r="A6928" s="12">
        <v>1</v>
      </c>
      <c r="B6928" s="11" t="str">
        <f t="shared" si="383"/>
        <v>Общий расчет. Анализ даты. Анализ даты. Символические звезды. Демон пустоты. Нет</v>
      </c>
      <c r="C6928" s="11" t="str">
        <f>IFERROR(VLOOKUP(I6928,lvl_1[],2,FALSE),"Нет")</f>
        <v>Общий расчет</v>
      </c>
      <c r="D6928" s="11" t="str">
        <f>IFERROR(VLOOKUP(Rule!J6928,lvl_2[],2,FALSE),"Нет")</f>
        <v>Анализ даты</v>
      </c>
      <c r="E6928" s="11" t="str">
        <f>IFERROR(VLOOKUP(Rule!K6928,lvl_3[],2,FALSE),"Нет")</f>
        <v>Анализ даты</v>
      </c>
      <c r="F6928" s="11" t="str">
        <f>IFERROR(INDEX(lvl_4[],MATCH(L6928,lvl_4[ID],0),MATCH(TEXT(K6928,"##0"),lvl_4[#Headers],0)),"Нет")</f>
        <v>Символические звезды</v>
      </c>
      <c r="G6928" s="11" t="str">
        <f>IFERROR(INDEX(lvl_5[],MATCH(M6928,lvl_5[ID],0),MATCH(_xlfn.CONCAT(TEXT(K6928,"##0"),"_",TEXT(L6928,"##0")),lvl_5[#Headers],0)),"Нет")</f>
        <v>Демон пустоты</v>
      </c>
      <c r="H6928" s="11" t="str">
        <f>IFERROR(INDEX(lvl_6[],MATCH(N6928,lvl_6[ID],0),MATCH(_xlfn.CONCAT(K6928,"_",L6928,"_",M6928),lvl_6[#Headers],0)),"Нет")</f>
        <v>Нет</v>
      </c>
      <c r="I6928" s="12">
        <v>1</v>
      </c>
      <c r="J6928" s="12">
        <v>4</v>
      </c>
      <c r="K6928" s="12">
        <v>1</v>
      </c>
      <c r="L6928" s="12">
        <v>5</v>
      </c>
      <c r="M6928" s="12">
        <v>26</v>
      </c>
      <c r="N6928" s="12">
        <v>2604</v>
      </c>
      <c r="O6928" s="12">
        <f>COUNTIF($P$2:P6928,P6928)</f>
        <v>1</v>
      </c>
      <c r="P6928" s="12" t="str">
        <f t="shared" si="384"/>
        <v>14105262604</v>
      </c>
      <c r="Q6928" s="12" t="str">
        <f t="shared" si="385"/>
        <v>141052626040001</v>
      </c>
      <c r="R6928" s="20" t="s">
        <v>5050</v>
      </c>
      <c r="AI6928" s="12" t="s">
        <v>914</v>
      </c>
      <c r="AK6928" s="12" t="s">
        <v>869</v>
      </c>
      <c r="AP6928" s="12" t="s">
        <v>100</v>
      </c>
      <c r="AR6928" s="12" t="s">
        <v>100</v>
      </c>
      <c r="BN6928" s="12">
        <v>1</v>
      </c>
      <c r="BP6928" s="12" t="s">
        <v>3809</v>
      </c>
      <c r="BR6928" s="9" t="s">
        <v>100</v>
      </c>
      <c r="BS6928" s="9" t="s">
        <v>100</v>
      </c>
      <c r="BT6928" s="9" t="s">
        <v>100</v>
      </c>
      <c r="BU6928" s="9" t="s">
        <v>100</v>
      </c>
      <c r="BV6928" s="9" t="s">
        <v>5117</v>
      </c>
      <c r="BW6928" s="9" t="s">
        <v>5120</v>
      </c>
      <c r="BX6928" s="9" t="s">
        <v>100</v>
      </c>
      <c r="BY6928" s="9" t="s">
        <v>100</v>
      </c>
    </row>
    <row r="6929" spans="1:77" ht="45" x14ac:dyDescent="0.25">
      <c r="A6929" s="12">
        <v>1</v>
      </c>
      <c r="B6929" s="11" t="str">
        <f t="shared" si="383"/>
        <v>Общий расчет. Анализ даты. Анализ даты. Символические звезды. Демон пустоты. Нет</v>
      </c>
      <c r="C6929" s="11" t="str">
        <f>IFERROR(VLOOKUP(I6929,lvl_1[],2,FALSE),"Нет")</f>
        <v>Общий расчет</v>
      </c>
      <c r="D6929" s="11" t="str">
        <f>IFERROR(VLOOKUP(Rule!J6929,lvl_2[],2,FALSE),"Нет")</f>
        <v>Анализ даты</v>
      </c>
      <c r="E6929" s="11" t="str">
        <f>IFERROR(VLOOKUP(Rule!K6929,lvl_3[],2,FALSE),"Нет")</f>
        <v>Анализ даты</v>
      </c>
      <c r="F6929" s="11" t="str">
        <f>IFERROR(INDEX(lvl_4[],MATCH(L6929,lvl_4[ID],0),MATCH(TEXT(K6929,"##0"),lvl_4[#Headers],0)),"Нет")</f>
        <v>Символические звезды</v>
      </c>
      <c r="G6929" s="11" t="str">
        <f>IFERROR(INDEX(lvl_5[],MATCH(M6929,lvl_5[ID],0),MATCH(_xlfn.CONCAT(TEXT(K6929,"##0"),"_",TEXT(L6929,"##0")),lvl_5[#Headers],0)),"Нет")</f>
        <v>Демон пустоты</v>
      </c>
      <c r="H6929" s="11" t="str">
        <f>IFERROR(INDEX(lvl_6[],MATCH(N6929,lvl_6[ID],0),MATCH(_xlfn.CONCAT(K6929,"_",L6929,"_",M6929),lvl_6[#Headers],0)),"Нет")</f>
        <v>Нет</v>
      </c>
      <c r="I6929" s="12">
        <v>1</v>
      </c>
      <c r="J6929" s="12">
        <v>4</v>
      </c>
      <c r="K6929" s="12">
        <v>1</v>
      </c>
      <c r="L6929" s="12">
        <v>5</v>
      </c>
      <c r="M6929" s="12">
        <v>26</v>
      </c>
      <c r="N6929" s="12">
        <v>2605</v>
      </c>
      <c r="O6929" s="12">
        <f>COUNTIF($P$2:P6929,P6929)</f>
        <v>1</v>
      </c>
      <c r="P6929" s="12" t="str">
        <f t="shared" si="384"/>
        <v>14105262605</v>
      </c>
      <c r="Q6929" s="12" t="str">
        <f t="shared" si="385"/>
        <v>141052626050001</v>
      </c>
      <c r="R6929" s="20" t="s">
        <v>5051</v>
      </c>
      <c r="AI6929" s="12" t="s">
        <v>914</v>
      </c>
      <c r="AK6929" s="12" t="s">
        <v>867</v>
      </c>
      <c r="AP6929" s="12" t="s">
        <v>100</v>
      </c>
      <c r="AR6929" s="12" t="s">
        <v>100</v>
      </c>
      <c r="BN6929" s="12">
        <v>1</v>
      </c>
      <c r="BP6929" s="12" t="s">
        <v>3809</v>
      </c>
      <c r="BR6929" s="9" t="s">
        <v>100</v>
      </c>
      <c r="BS6929" s="9" t="s">
        <v>100</v>
      </c>
      <c r="BT6929" s="9" t="s">
        <v>100</v>
      </c>
      <c r="BU6929" s="9" t="s">
        <v>100</v>
      </c>
      <c r="BV6929" s="9" t="s">
        <v>5117</v>
      </c>
      <c r="BW6929" s="9" t="s">
        <v>5116</v>
      </c>
      <c r="BX6929" s="9" t="s">
        <v>100</v>
      </c>
      <c r="BY6929" s="9" t="s">
        <v>100</v>
      </c>
    </row>
    <row r="6930" spans="1:77" ht="45" x14ac:dyDescent="0.25">
      <c r="A6930" s="12">
        <v>1</v>
      </c>
      <c r="B6930" s="11" t="str">
        <f t="shared" si="383"/>
        <v>Общий расчет. Анализ даты. Анализ даты. Символические звезды. Демон пустоты. Нет</v>
      </c>
      <c r="C6930" s="11" t="str">
        <f>IFERROR(VLOOKUP(I6930,lvl_1[],2,FALSE),"Нет")</f>
        <v>Общий расчет</v>
      </c>
      <c r="D6930" s="11" t="str">
        <f>IFERROR(VLOOKUP(Rule!J6930,lvl_2[],2,FALSE),"Нет")</f>
        <v>Анализ даты</v>
      </c>
      <c r="E6930" s="11" t="str">
        <f>IFERROR(VLOOKUP(Rule!K6930,lvl_3[],2,FALSE),"Нет")</f>
        <v>Анализ даты</v>
      </c>
      <c r="F6930" s="11" t="str">
        <f>IFERROR(INDEX(lvl_4[],MATCH(L6930,lvl_4[ID],0),MATCH(TEXT(K6930,"##0"),lvl_4[#Headers],0)),"Нет")</f>
        <v>Символические звезды</v>
      </c>
      <c r="G6930" s="11" t="str">
        <f>IFERROR(INDEX(lvl_5[],MATCH(M6930,lvl_5[ID],0),MATCH(_xlfn.CONCAT(TEXT(K6930,"##0"),"_",TEXT(L6930,"##0")),lvl_5[#Headers],0)),"Нет")</f>
        <v>Демон пустоты</v>
      </c>
      <c r="H6930" s="11" t="str">
        <f>IFERROR(INDEX(lvl_6[],MATCH(N6930,lvl_6[ID],0),MATCH(_xlfn.CONCAT(K6930,"_",L6930,"_",M6930),lvl_6[#Headers],0)),"Нет")</f>
        <v>Нет</v>
      </c>
      <c r="I6930" s="12">
        <v>1</v>
      </c>
      <c r="J6930" s="12">
        <v>4</v>
      </c>
      <c r="K6930" s="12">
        <v>1</v>
      </c>
      <c r="L6930" s="12">
        <v>5</v>
      </c>
      <c r="M6930" s="12">
        <v>26</v>
      </c>
      <c r="N6930" s="12">
        <v>2606</v>
      </c>
      <c r="O6930" s="12">
        <f>COUNTIF($P$2:P6930,P6930)</f>
        <v>1</v>
      </c>
      <c r="P6930" s="12" t="str">
        <f t="shared" si="384"/>
        <v>14105262606</v>
      </c>
      <c r="Q6930" s="12" t="str">
        <f t="shared" si="385"/>
        <v>141052626060001</v>
      </c>
      <c r="R6930" s="20" t="s">
        <v>5052</v>
      </c>
      <c r="AI6930" s="12" t="s">
        <v>916</v>
      </c>
      <c r="AK6930" s="12" t="s">
        <v>866</v>
      </c>
      <c r="AP6930" s="12" t="s">
        <v>100</v>
      </c>
      <c r="AR6930" s="12" t="s">
        <v>100</v>
      </c>
      <c r="BN6930" s="12">
        <v>1</v>
      </c>
      <c r="BP6930" s="12" t="s">
        <v>3809</v>
      </c>
      <c r="BR6930" s="9" t="s">
        <v>100</v>
      </c>
      <c r="BS6930" s="9" t="s">
        <v>100</v>
      </c>
      <c r="BT6930" s="9" t="s">
        <v>100</v>
      </c>
      <c r="BU6930" s="9" t="s">
        <v>100</v>
      </c>
      <c r="BV6930" s="9" t="s">
        <v>5127</v>
      </c>
      <c r="BW6930" s="9" t="s">
        <v>5132</v>
      </c>
      <c r="BX6930" s="9" t="s">
        <v>100</v>
      </c>
      <c r="BY6930" s="9" t="s">
        <v>100</v>
      </c>
    </row>
    <row r="6931" spans="1:77" ht="45" x14ac:dyDescent="0.25">
      <c r="A6931" s="12">
        <v>1</v>
      </c>
      <c r="B6931" s="11" t="str">
        <f t="shared" si="383"/>
        <v>Общий расчет. Анализ даты. Анализ даты. Символические звезды. Демон пустоты. Нет</v>
      </c>
      <c r="C6931" s="11" t="str">
        <f>IFERROR(VLOOKUP(I6931,lvl_1[],2,FALSE),"Нет")</f>
        <v>Общий расчет</v>
      </c>
      <c r="D6931" s="11" t="str">
        <f>IFERROR(VLOOKUP(Rule!J6931,lvl_2[],2,FALSE),"Нет")</f>
        <v>Анализ даты</v>
      </c>
      <c r="E6931" s="11" t="str">
        <f>IFERROR(VLOOKUP(Rule!K6931,lvl_3[],2,FALSE),"Нет")</f>
        <v>Анализ даты</v>
      </c>
      <c r="F6931" s="11" t="str">
        <f>IFERROR(INDEX(lvl_4[],MATCH(L6931,lvl_4[ID],0),MATCH(TEXT(K6931,"##0"),lvl_4[#Headers],0)),"Нет")</f>
        <v>Символические звезды</v>
      </c>
      <c r="G6931" s="11" t="str">
        <f>IFERROR(INDEX(lvl_5[],MATCH(M6931,lvl_5[ID],0),MATCH(_xlfn.CONCAT(TEXT(K6931,"##0"),"_",TEXT(L6931,"##0")),lvl_5[#Headers],0)),"Нет")</f>
        <v>Демон пустоты</v>
      </c>
      <c r="H6931" s="11" t="str">
        <f>IFERROR(INDEX(lvl_6[],MATCH(N6931,lvl_6[ID],0),MATCH(_xlfn.CONCAT(K6931,"_",L6931,"_",M6931),lvl_6[#Headers],0)),"Нет")</f>
        <v>Нет</v>
      </c>
      <c r="I6931" s="12">
        <v>1</v>
      </c>
      <c r="J6931" s="12">
        <v>4</v>
      </c>
      <c r="K6931" s="12">
        <v>1</v>
      </c>
      <c r="L6931" s="12">
        <v>5</v>
      </c>
      <c r="M6931" s="12">
        <v>26</v>
      </c>
      <c r="N6931" s="12">
        <v>2607</v>
      </c>
      <c r="O6931" s="12">
        <f>COUNTIF($P$2:P6931,P6931)</f>
        <v>1</v>
      </c>
      <c r="P6931" s="12" t="str">
        <f t="shared" si="384"/>
        <v>14105262607</v>
      </c>
      <c r="Q6931" s="12" t="str">
        <f t="shared" si="385"/>
        <v>141052626070001</v>
      </c>
      <c r="R6931" s="20" t="s">
        <v>5053</v>
      </c>
      <c r="AI6931" s="12" t="s">
        <v>916</v>
      </c>
      <c r="AK6931" s="12" t="s">
        <v>864</v>
      </c>
      <c r="AP6931" s="12" t="s">
        <v>100</v>
      </c>
      <c r="AR6931" s="12" t="s">
        <v>100</v>
      </c>
      <c r="BN6931" s="12">
        <v>1</v>
      </c>
      <c r="BP6931" s="12" t="s">
        <v>3809</v>
      </c>
      <c r="BR6931" s="9" t="s">
        <v>100</v>
      </c>
      <c r="BS6931" s="9" t="s">
        <v>100</v>
      </c>
      <c r="BT6931" s="9" t="s">
        <v>100</v>
      </c>
      <c r="BU6931" s="9" t="s">
        <v>100</v>
      </c>
      <c r="BV6931" s="9" t="s">
        <v>5127</v>
      </c>
      <c r="BW6931" s="9" t="s">
        <v>5130</v>
      </c>
      <c r="BX6931" s="9" t="s">
        <v>100</v>
      </c>
      <c r="BY6931" s="9" t="s">
        <v>100</v>
      </c>
    </row>
    <row r="6932" spans="1:77" ht="45" x14ac:dyDescent="0.25">
      <c r="A6932" s="12">
        <v>1</v>
      </c>
      <c r="B6932" s="11" t="str">
        <f t="shared" si="383"/>
        <v>Общий расчет. Анализ даты. Анализ даты. Символические звезды. Демон пустоты. Нет</v>
      </c>
      <c r="C6932" s="11" t="str">
        <f>IFERROR(VLOOKUP(I6932,lvl_1[],2,FALSE),"Нет")</f>
        <v>Общий расчет</v>
      </c>
      <c r="D6932" s="11" t="str">
        <f>IFERROR(VLOOKUP(Rule!J6932,lvl_2[],2,FALSE),"Нет")</f>
        <v>Анализ даты</v>
      </c>
      <c r="E6932" s="11" t="str">
        <f>IFERROR(VLOOKUP(Rule!K6932,lvl_3[],2,FALSE),"Нет")</f>
        <v>Анализ даты</v>
      </c>
      <c r="F6932" s="11" t="str">
        <f>IFERROR(INDEX(lvl_4[],MATCH(L6932,lvl_4[ID],0),MATCH(TEXT(K6932,"##0"),lvl_4[#Headers],0)),"Нет")</f>
        <v>Символические звезды</v>
      </c>
      <c r="G6932" s="11" t="str">
        <f>IFERROR(INDEX(lvl_5[],MATCH(M6932,lvl_5[ID],0),MATCH(_xlfn.CONCAT(TEXT(K6932,"##0"),"_",TEXT(L6932,"##0")),lvl_5[#Headers],0)),"Нет")</f>
        <v>Демон пустоты</v>
      </c>
      <c r="H6932" s="11" t="str">
        <f>IFERROR(INDEX(lvl_6[],MATCH(N6932,lvl_6[ID],0),MATCH(_xlfn.CONCAT(K6932,"_",L6932,"_",M6932),lvl_6[#Headers],0)),"Нет")</f>
        <v>Нет</v>
      </c>
      <c r="I6932" s="12">
        <v>1</v>
      </c>
      <c r="J6932" s="12">
        <v>4</v>
      </c>
      <c r="K6932" s="12">
        <v>1</v>
      </c>
      <c r="L6932" s="12">
        <v>5</v>
      </c>
      <c r="M6932" s="12">
        <v>26</v>
      </c>
      <c r="N6932" s="12">
        <v>2608</v>
      </c>
      <c r="O6932" s="12">
        <f>COUNTIF($P$2:P6932,P6932)</f>
        <v>1</v>
      </c>
      <c r="P6932" s="12" t="str">
        <f t="shared" si="384"/>
        <v>14105262608</v>
      </c>
      <c r="Q6932" s="12" t="str">
        <f t="shared" si="385"/>
        <v>141052626080001</v>
      </c>
      <c r="R6932" s="20" t="s">
        <v>5054</v>
      </c>
      <c r="AI6932" s="12" t="s">
        <v>916</v>
      </c>
      <c r="AK6932" s="12" t="s">
        <v>862</v>
      </c>
      <c r="AP6932" s="12" t="s">
        <v>100</v>
      </c>
      <c r="AR6932" s="12" t="s">
        <v>100</v>
      </c>
      <c r="BN6932" s="12">
        <v>1</v>
      </c>
      <c r="BP6932" s="12" t="s">
        <v>3809</v>
      </c>
      <c r="BR6932" s="9" t="s">
        <v>100</v>
      </c>
      <c r="BS6932" s="9" t="s">
        <v>100</v>
      </c>
      <c r="BT6932" s="9" t="s">
        <v>100</v>
      </c>
      <c r="BU6932" s="9" t="s">
        <v>100</v>
      </c>
      <c r="BV6932" s="9" t="s">
        <v>5127</v>
      </c>
      <c r="BW6932" s="9" t="s">
        <v>5128</v>
      </c>
      <c r="BX6932" s="9" t="s">
        <v>100</v>
      </c>
      <c r="BY6932" s="9" t="s">
        <v>100</v>
      </c>
    </row>
    <row r="6933" spans="1:77" ht="45" x14ac:dyDescent="0.25">
      <c r="A6933" s="12">
        <v>1</v>
      </c>
      <c r="B6933" s="11" t="str">
        <f t="shared" si="383"/>
        <v>Общий расчет. Анализ даты. Анализ даты. Символические звезды. Демон пустоты. Нет</v>
      </c>
      <c r="C6933" s="11" t="str">
        <f>IFERROR(VLOOKUP(I6933,lvl_1[],2,FALSE),"Нет")</f>
        <v>Общий расчет</v>
      </c>
      <c r="D6933" s="11" t="str">
        <f>IFERROR(VLOOKUP(Rule!J6933,lvl_2[],2,FALSE),"Нет")</f>
        <v>Анализ даты</v>
      </c>
      <c r="E6933" s="11" t="str">
        <f>IFERROR(VLOOKUP(Rule!K6933,lvl_3[],2,FALSE),"Нет")</f>
        <v>Анализ даты</v>
      </c>
      <c r="F6933" s="11" t="str">
        <f>IFERROR(INDEX(lvl_4[],MATCH(L6933,lvl_4[ID],0),MATCH(TEXT(K6933,"##0"),lvl_4[#Headers],0)),"Нет")</f>
        <v>Символические звезды</v>
      </c>
      <c r="G6933" s="11" t="str">
        <f>IFERROR(INDEX(lvl_5[],MATCH(M6933,lvl_5[ID],0),MATCH(_xlfn.CONCAT(TEXT(K6933,"##0"),"_",TEXT(L6933,"##0")),lvl_5[#Headers],0)),"Нет")</f>
        <v>Демон пустоты</v>
      </c>
      <c r="H6933" s="11" t="str">
        <f>IFERROR(INDEX(lvl_6[],MATCH(N6933,lvl_6[ID],0),MATCH(_xlfn.CONCAT(K6933,"_",L6933,"_",M6933),lvl_6[#Headers],0)),"Нет")</f>
        <v>Нет</v>
      </c>
      <c r="I6933" s="12">
        <v>1</v>
      </c>
      <c r="J6933" s="12">
        <v>4</v>
      </c>
      <c r="K6933" s="12">
        <v>1</v>
      </c>
      <c r="L6933" s="12">
        <v>5</v>
      </c>
      <c r="M6933" s="12">
        <v>26</v>
      </c>
      <c r="N6933" s="12">
        <v>2609</v>
      </c>
      <c r="O6933" s="12">
        <f>COUNTIF($P$2:P6933,P6933)</f>
        <v>1</v>
      </c>
      <c r="P6933" s="12" t="str">
        <f t="shared" si="384"/>
        <v>14105262609</v>
      </c>
      <c r="Q6933" s="12" t="str">
        <f t="shared" si="385"/>
        <v>141052626090001</v>
      </c>
      <c r="R6933" s="20" t="s">
        <v>5055</v>
      </c>
      <c r="AI6933" s="12" t="s">
        <v>916</v>
      </c>
      <c r="AK6933" s="12" t="s">
        <v>860</v>
      </c>
      <c r="AP6933" s="12" t="s">
        <v>100</v>
      </c>
      <c r="AR6933" s="12" t="s">
        <v>100</v>
      </c>
      <c r="BN6933" s="12">
        <v>1</v>
      </c>
      <c r="BP6933" s="12" t="s">
        <v>3809</v>
      </c>
      <c r="BR6933" s="9" t="s">
        <v>100</v>
      </c>
      <c r="BS6933" s="9" t="s">
        <v>100</v>
      </c>
      <c r="BT6933" s="9" t="s">
        <v>100</v>
      </c>
      <c r="BU6933" s="9" t="s">
        <v>100</v>
      </c>
      <c r="BV6933" s="9" t="s">
        <v>5127</v>
      </c>
      <c r="BW6933" s="9" t="s">
        <v>5126</v>
      </c>
      <c r="BX6933" s="9" t="s">
        <v>100</v>
      </c>
      <c r="BY6933" s="9" t="s">
        <v>100</v>
      </c>
    </row>
    <row r="6934" spans="1:77" ht="45" x14ac:dyDescent="0.25">
      <c r="A6934" s="12">
        <v>1</v>
      </c>
      <c r="B6934" s="11" t="str">
        <f t="shared" si="383"/>
        <v>Общий расчет. Анализ даты. Анализ даты. Символические звезды. Демон пустоты. Нет</v>
      </c>
      <c r="C6934" s="11" t="str">
        <f>IFERROR(VLOOKUP(I6934,lvl_1[],2,FALSE),"Нет")</f>
        <v>Общий расчет</v>
      </c>
      <c r="D6934" s="11" t="str">
        <f>IFERROR(VLOOKUP(Rule!J6934,lvl_2[],2,FALSE),"Нет")</f>
        <v>Анализ даты</v>
      </c>
      <c r="E6934" s="11" t="str">
        <f>IFERROR(VLOOKUP(Rule!K6934,lvl_3[],2,FALSE),"Нет")</f>
        <v>Анализ даты</v>
      </c>
      <c r="F6934" s="11" t="str">
        <f>IFERROR(INDEX(lvl_4[],MATCH(L6934,lvl_4[ID],0),MATCH(TEXT(K6934,"##0"),lvl_4[#Headers],0)),"Нет")</f>
        <v>Символические звезды</v>
      </c>
      <c r="G6934" s="11" t="str">
        <f>IFERROR(INDEX(lvl_5[],MATCH(M6934,lvl_5[ID],0),MATCH(_xlfn.CONCAT(TEXT(K6934,"##0"),"_",TEXT(L6934,"##0")),lvl_5[#Headers],0)),"Нет")</f>
        <v>Демон пустоты</v>
      </c>
      <c r="H6934" s="11" t="str">
        <f>IFERROR(INDEX(lvl_6[],MATCH(N6934,lvl_6[ID],0),MATCH(_xlfn.CONCAT(K6934,"_",L6934,"_",M6934),lvl_6[#Headers],0)),"Нет")</f>
        <v>Нет</v>
      </c>
      <c r="I6934" s="12">
        <v>1</v>
      </c>
      <c r="J6934" s="12">
        <v>4</v>
      </c>
      <c r="K6934" s="12">
        <v>1</v>
      </c>
      <c r="L6934" s="12">
        <v>5</v>
      </c>
      <c r="M6934" s="12">
        <v>26</v>
      </c>
      <c r="N6934" s="12">
        <v>2610</v>
      </c>
      <c r="O6934" s="12">
        <f>COUNTIF($P$2:P6934,P6934)</f>
        <v>1</v>
      </c>
      <c r="P6934" s="12" t="str">
        <f t="shared" si="384"/>
        <v>14105262610</v>
      </c>
      <c r="Q6934" s="12" t="str">
        <f t="shared" si="385"/>
        <v>141052626100001</v>
      </c>
      <c r="R6934" s="20" t="s">
        <v>5056</v>
      </c>
      <c r="AI6934" s="12" t="s">
        <v>916</v>
      </c>
      <c r="AK6934" s="12" t="s">
        <v>870</v>
      </c>
      <c r="AP6934" s="12" t="s">
        <v>100</v>
      </c>
      <c r="AR6934" s="12" t="s">
        <v>100</v>
      </c>
      <c r="BN6934" s="12">
        <v>1</v>
      </c>
      <c r="BP6934" s="12" t="s">
        <v>3809</v>
      </c>
      <c r="BR6934" s="9" t="s">
        <v>100</v>
      </c>
      <c r="BS6934" s="9" t="s">
        <v>100</v>
      </c>
      <c r="BT6934" s="9" t="s">
        <v>100</v>
      </c>
      <c r="BU6934" s="9" t="s">
        <v>100</v>
      </c>
      <c r="BV6934" s="9" t="s">
        <v>5127</v>
      </c>
      <c r="BW6934" s="9" t="s">
        <v>5122</v>
      </c>
      <c r="BX6934" s="9" t="s">
        <v>100</v>
      </c>
      <c r="BY6934" s="9" t="s">
        <v>100</v>
      </c>
    </row>
    <row r="6935" spans="1:77" ht="45" x14ac:dyDescent="0.25">
      <c r="A6935" s="12">
        <v>1</v>
      </c>
      <c r="B6935" s="11" t="str">
        <f t="shared" si="383"/>
        <v>Общий расчет. Анализ даты. Анализ даты. Символические звезды. Демон пустоты. Нет</v>
      </c>
      <c r="C6935" s="11" t="str">
        <f>IFERROR(VLOOKUP(I6935,lvl_1[],2,FALSE),"Нет")</f>
        <v>Общий расчет</v>
      </c>
      <c r="D6935" s="11" t="str">
        <f>IFERROR(VLOOKUP(Rule!J6935,lvl_2[],2,FALSE),"Нет")</f>
        <v>Анализ даты</v>
      </c>
      <c r="E6935" s="11" t="str">
        <f>IFERROR(VLOOKUP(Rule!K6935,lvl_3[],2,FALSE),"Нет")</f>
        <v>Анализ даты</v>
      </c>
      <c r="F6935" s="11" t="str">
        <f>IFERROR(INDEX(lvl_4[],MATCH(L6935,lvl_4[ID],0),MATCH(TEXT(K6935,"##0"),lvl_4[#Headers],0)),"Нет")</f>
        <v>Символические звезды</v>
      </c>
      <c r="G6935" s="11" t="str">
        <f>IFERROR(INDEX(lvl_5[],MATCH(M6935,lvl_5[ID],0),MATCH(_xlfn.CONCAT(TEXT(K6935,"##0"),"_",TEXT(L6935,"##0")),lvl_5[#Headers],0)),"Нет")</f>
        <v>Демон пустоты</v>
      </c>
      <c r="H6935" s="11" t="str">
        <f>IFERROR(INDEX(lvl_6[],MATCH(N6935,lvl_6[ID],0),MATCH(_xlfn.CONCAT(K6935,"_",L6935,"_",M6935),lvl_6[#Headers],0)),"Нет")</f>
        <v>Нет</v>
      </c>
      <c r="I6935" s="12">
        <v>1</v>
      </c>
      <c r="J6935" s="12">
        <v>4</v>
      </c>
      <c r="K6935" s="12">
        <v>1</v>
      </c>
      <c r="L6935" s="12">
        <v>5</v>
      </c>
      <c r="M6935" s="12">
        <v>26</v>
      </c>
      <c r="N6935" s="12">
        <v>2611</v>
      </c>
      <c r="O6935" s="12">
        <f>COUNTIF($P$2:P6935,P6935)</f>
        <v>1</v>
      </c>
      <c r="P6935" s="12" t="str">
        <f t="shared" si="384"/>
        <v>14105262611</v>
      </c>
      <c r="Q6935" s="12" t="str">
        <f t="shared" si="385"/>
        <v>141052626110001</v>
      </c>
      <c r="R6935" s="20" t="s">
        <v>5057</v>
      </c>
      <c r="AI6935" s="12" t="s">
        <v>916</v>
      </c>
      <c r="AK6935" s="12" t="s">
        <v>868</v>
      </c>
      <c r="AP6935" s="12" t="s">
        <v>100</v>
      </c>
      <c r="AR6935" s="12" t="s">
        <v>100</v>
      </c>
      <c r="BN6935" s="12">
        <v>1</v>
      </c>
      <c r="BP6935" s="12" t="s">
        <v>3809</v>
      </c>
      <c r="BR6935" s="9" t="s">
        <v>100</v>
      </c>
      <c r="BS6935" s="9" t="s">
        <v>100</v>
      </c>
      <c r="BT6935" s="9" t="s">
        <v>100</v>
      </c>
      <c r="BU6935" s="9" t="s">
        <v>100</v>
      </c>
      <c r="BV6935" s="9" t="s">
        <v>5127</v>
      </c>
      <c r="BW6935" s="9" t="s">
        <v>5133</v>
      </c>
      <c r="BX6935" s="9" t="s">
        <v>100</v>
      </c>
      <c r="BY6935" s="9" t="s">
        <v>100</v>
      </c>
    </row>
    <row r="6936" spans="1:77" ht="45" x14ac:dyDescent="0.25">
      <c r="A6936" s="12">
        <v>1</v>
      </c>
      <c r="B6936" s="11" t="str">
        <f t="shared" si="383"/>
        <v>Общий расчет. Анализ даты. Анализ даты. Символические звезды. Звезда банкротства. Нет</v>
      </c>
      <c r="C6936" s="11" t="str">
        <f>IFERROR(VLOOKUP(I6936,lvl_1[],2,FALSE),"Нет")</f>
        <v>Общий расчет</v>
      </c>
      <c r="D6936" s="11" t="str">
        <f>IFERROR(VLOOKUP(Rule!J6936,lvl_2[],2,FALSE),"Нет")</f>
        <v>Анализ даты</v>
      </c>
      <c r="E6936" s="11" t="str">
        <f>IFERROR(VLOOKUP(Rule!K6936,lvl_3[],2,FALSE),"Нет")</f>
        <v>Анализ даты</v>
      </c>
      <c r="F6936" s="11" t="str">
        <f>IFERROR(INDEX(lvl_4[],MATCH(L6936,lvl_4[ID],0),MATCH(TEXT(K6936,"##0"),lvl_4[#Headers],0)),"Нет")</f>
        <v>Символические звезды</v>
      </c>
      <c r="G6936" s="11" t="str">
        <f>IFERROR(INDEX(lvl_5[],MATCH(M6936,lvl_5[ID],0),MATCH(_xlfn.CONCAT(TEXT(K6936,"##0"),"_",TEXT(L6936,"##0")),lvl_5[#Headers],0)),"Нет")</f>
        <v>Звезда банкротства</v>
      </c>
      <c r="H6936" s="11" t="str">
        <f>IFERROR(INDEX(lvl_6[],MATCH(N6936,lvl_6[ID],0),MATCH(_xlfn.CONCAT(K6936,"_",L6936,"_",M6936),lvl_6[#Headers],0)),"Нет")</f>
        <v>Нет</v>
      </c>
      <c r="I6936" s="12">
        <v>1</v>
      </c>
      <c r="J6936" s="12">
        <v>4</v>
      </c>
      <c r="K6936" s="12">
        <v>1</v>
      </c>
      <c r="L6936" s="12">
        <v>5</v>
      </c>
      <c r="M6936" s="12">
        <v>27</v>
      </c>
      <c r="N6936" s="12">
        <v>2612</v>
      </c>
      <c r="O6936" s="12">
        <f>COUNTIF($P$2:P6936,P6936)</f>
        <v>1</v>
      </c>
      <c r="P6936" s="12" t="str">
        <f t="shared" si="384"/>
        <v>14105272612</v>
      </c>
      <c r="Q6936" s="12" t="str">
        <f t="shared" si="385"/>
        <v>141052726120001</v>
      </c>
      <c r="R6936" s="20" t="s">
        <v>5058</v>
      </c>
      <c r="AI6936" s="12" t="s">
        <v>899</v>
      </c>
      <c r="AK6936" s="12" t="s">
        <v>861</v>
      </c>
      <c r="AP6936" s="12" t="s">
        <v>100</v>
      </c>
      <c r="AR6936" s="12" t="s">
        <v>100</v>
      </c>
      <c r="BN6936" s="12">
        <v>1</v>
      </c>
      <c r="BP6936" s="12" t="s">
        <v>3809</v>
      </c>
      <c r="BR6936" s="9" t="s">
        <v>100</v>
      </c>
      <c r="BS6936" s="9" t="s">
        <v>100</v>
      </c>
      <c r="BT6936" s="9" t="s">
        <v>100</v>
      </c>
      <c r="BU6936" s="9" t="s">
        <v>100</v>
      </c>
      <c r="BV6936" s="9" t="s">
        <v>5135</v>
      </c>
      <c r="BW6936" s="9" t="s">
        <v>5115</v>
      </c>
      <c r="BX6936" s="9" t="s">
        <v>100</v>
      </c>
      <c r="BY6936" s="9" t="s">
        <v>100</v>
      </c>
    </row>
    <row r="6937" spans="1:77" ht="45" x14ac:dyDescent="0.25">
      <c r="A6937" s="12">
        <v>1</v>
      </c>
      <c r="B6937" s="11" t="str">
        <f t="shared" si="383"/>
        <v>Общий расчет. Анализ даты. Анализ даты. Символические звезды. Звезда банкротства. Нет</v>
      </c>
      <c r="C6937" s="11" t="str">
        <f>IFERROR(VLOOKUP(I6937,lvl_1[],2,FALSE),"Нет")</f>
        <v>Общий расчет</v>
      </c>
      <c r="D6937" s="11" t="str">
        <f>IFERROR(VLOOKUP(Rule!J6937,lvl_2[],2,FALSE),"Нет")</f>
        <v>Анализ даты</v>
      </c>
      <c r="E6937" s="11" t="str">
        <f>IFERROR(VLOOKUP(Rule!K6937,lvl_3[],2,FALSE),"Нет")</f>
        <v>Анализ даты</v>
      </c>
      <c r="F6937" s="11" t="str">
        <f>IFERROR(INDEX(lvl_4[],MATCH(L6937,lvl_4[ID],0),MATCH(TEXT(K6937,"##0"),lvl_4[#Headers],0)),"Нет")</f>
        <v>Символические звезды</v>
      </c>
      <c r="G6937" s="11" t="str">
        <f>IFERROR(INDEX(lvl_5[],MATCH(M6937,lvl_5[ID],0),MATCH(_xlfn.CONCAT(TEXT(K6937,"##0"),"_",TEXT(L6937,"##0")),lvl_5[#Headers],0)),"Нет")</f>
        <v>Звезда банкротства</v>
      </c>
      <c r="H6937" s="11" t="str">
        <f>IFERROR(INDEX(lvl_6[],MATCH(N6937,lvl_6[ID],0),MATCH(_xlfn.CONCAT(K6937,"_",L6937,"_",M6937),lvl_6[#Headers],0)),"Нет")</f>
        <v>Нет</v>
      </c>
      <c r="I6937" s="12">
        <v>1</v>
      </c>
      <c r="J6937" s="12">
        <v>4</v>
      </c>
      <c r="K6937" s="12">
        <v>1</v>
      </c>
      <c r="L6937" s="12">
        <v>5</v>
      </c>
      <c r="M6937" s="12">
        <v>27</v>
      </c>
      <c r="N6937" s="12">
        <v>2613</v>
      </c>
      <c r="O6937" s="12">
        <f>COUNTIF($P$2:P6937,P6937)</f>
        <v>1</v>
      </c>
      <c r="P6937" s="12" t="str">
        <f t="shared" si="384"/>
        <v>14105272613</v>
      </c>
      <c r="Q6937" s="12" t="str">
        <f t="shared" si="385"/>
        <v>141052726130001</v>
      </c>
      <c r="R6937" s="20" t="s">
        <v>5059</v>
      </c>
      <c r="AI6937" s="12" t="s">
        <v>901</v>
      </c>
      <c r="AK6937" s="12" t="s">
        <v>862</v>
      </c>
      <c r="AP6937" s="12" t="s">
        <v>100</v>
      </c>
      <c r="AR6937" s="12" t="s">
        <v>100</v>
      </c>
      <c r="BN6937" s="12">
        <v>1</v>
      </c>
      <c r="BP6937" s="12" t="s">
        <v>3809</v>
      </c>
      <c r="BR6937" s="9" t="s">
        <v>100</v>
      </c>
      <c r="BS6937" s="9" t="s">
        <v>100</v>
      </c>
      <c r="BT6937" s="9" t="s">
        <v>100</v>
      </c>
      <c r="BU6937" s="9" t="s">
        <v>100</v>
      </c>
      <c r="BV6937" s="9" t="s">
        <v>5134</v>
      </c>
      <c r="BW6937" s="9" t="s">
        <v>5128</v>
      </c>
      <c r="BX6937" s="9" t="s">
        <v>100</v>
      </c>
      <c r="BY6937" s="9" t="s">
        <v>100</v>
      </c>
    </row>
    <row r="6938" spans="1:77" ht="45" x14ac:dyDescent="0.25">
      <c r="A6938" s="12">
        <v>1</v>
      </c>
      <c r="B6938" s="11" t="str">
        <f t="shared" si="383"/>
        <v>Общий расчет. Анализ даты. Анализ даты. Символические звезды. Звезда банкротства. Нет</v>
      </c>
      <c r="C6938" s="11" t="str">
        <f>IFERROR(VLOOKUP(I6938,lvl_1[],2,FALSE),"Нет")</f>
        <v>Общий расчет</v>
      </c>
      <c r="D6938" s="11" t="str">
        <f>IFERROR(VLOOKUP(Rule!J6938,lvl_2[],2,FALSE),"Нет")</f>
        <v>Анализ даты</v>
      </c>
      <c r="E6938" s="11" t="str">
        <f>IFERROR(VLOOKUP(Rule!K6938,lvl_3[],2,FALSE),"Нет")</f>
        <v>Анализ даты</v>
      </c>
      <c r="F6938" s="11" t="str">
        <f>IFERROR(INDEX(lvl_4[],MATCH(L6938,lvl_4[ID],0),MATCH(TEXT(K6938,"##0"),lvl_4[#Headers],0)),"Нет")</f>
        <v>Символические звезды</v>
      </c>
      <c r="G6938" s="11" t="str">
        <f>IFERROR(INDEX(lvl_5[],MATCH(M6938,lvl_5[ID],0),MATCH(_xlfn.CONCAT(TEXT(K6938,"##0"),"_",TEXT(L6938,"##0")),lvl_5[#Headers],0)),"Нет")</f>
        <v>Звезда банкротства</v>
      </c>
      <c r="H6938" s="11" t="str">
        <f>IFERROR(INDEX(lvl_6[],MATCH(N6938,lvl_6[ID],0),MATCH(_xlfn.CONCAT(K6938,"_",L6938,"_",M6938),lvl_6[#Headers],0)),"Нет")</f>
        <v>Нет</v>
      </c>
      <c r="I6938" s="12">
        <v>1</v>
      </c>
      <c r="J6938" s="12">
        <v>4</v>
      </c>
      <c r="K6938" s="12">
        <v>1</v>
      </c>
      <c r="L6938" s="12">
        <v>5</v>
      </c>
      <c r="M6938" s="12">
        <v>27</v>
      </c>
      <c r="N6938" s="12">
        <v>2614</v>
      </c>
      <c r="O6938" s="12">
        <f>COUNTIF($P$2:P6938,P6938)</f>
        <v>1</v>
      </c>
      <c r="P6938" s="12" t="str">
        <f t="shared" si="384"/>
        <v>14105272614</v>
      </c>
      <c r="Q6938" s="12" t="str">
        <f t="shared" si="385"/>
        <v>141052726140001</v>
      </c>
      <c r="R6938" s="20" t="s">
        <v>5060</v>
      </c>
      <c r="AI6938" s="12" t="s">
        <v>903</v>
      </c>
      <c r="AK6938" s="12" t="s">
        <v>865</v>
      </c>
      <c r="AP6938" s="12" t="s">
        <v>100</v>
      </c>
      <c r="AR6938" s="12" t="s">
        <v>100</v>
      </c>
      <c r="BN6938" s="12">
        <v>1</v>
      </c>
      <c r="BP6938" s="12" t="s">
        <v>3809</v>
      </c>
      <c r="BR6938" s="9" t="s">
        <v>100</v>
      </c>
      <c r="BS6938" s="9" t="s">
        <v>100</v>
      </c>
      <c r="BT6938" s="9" t="s">
        <v>100</v>
      </c>
      <c r="BU6938" s="9" t="s">
        <v>100</v>
      </c>
      <c r="BV6938" s="9" t="s">
        <v>5119</v>
      </c>
      <c r="BW6938" s="9" t="s">
        <v>5131</v>
      </c>
      <c r="BX6938" s="9" t="s">
        <v>100</v>
      </c>
      <c r="BY6938" s="9" t="s">
        <v>100</v>
      </c>
    </row>
    <row r="6939" spans="1:77" ht="45" x14ac:dyDescent="0.25">
      <c r="A6939" s="12">
        <v>1</v>
      </c>
      <c r="B6939" s="11" t="str">
        <f t="shared" si="383"/>
        <v>Общий расчет. Анализ даты. Анализ даты. Символические звезды. Звезда банкротства. Нет</v>
      </c>
      <c r="C6939" s="11" t="str">
        <f>IFERROR(VLOOKUP(I6939,lvl_1[],2,FALSE),"Нет")</f>
        <v>Общий расчет</v>
      </c>
      <c r="D6939" s="11" t="str">
        <f>IFERROR(VLOOKUP(Rule!J6939,lvl_2[],2,FALSE),"Нет")</f>
        <v>Анализ даты</v>
      </c>
      <c r="E6939" s="11" t="str">
        <f>IFERROR(VLOOKUP(Rule!K6939,lvl_3[],2,FALSE),"Нет")</f>
        <v>Анализ даты</v>
      </c>
      <c r="F6939" s="11" t="str">
        <f>IFERROR(INDEX(lvl_4[],MATCH(L6939,lvl_4[ID],0),MATCH(TEXT(K6939,"##0"),lvl_4[#Headers],0)),"Нет")</f>
        <v>Символические звезды</v>
      </c>
      <c r="G6939" s="11" t="str">
        <f>IFERROR(INDEX(lvl_5[],MATCH(M6939,lvl_5[ID],0),MATCH(_xlfn.CONCAT(TEXT(K6939,"##0"),"_",TEXT(L6939,"##0")),lvl_5[#Headers],0)),"Нет")</f>
        <v>Звезда банкротства</v>
      </c>
      <c r="H6939" s="11" t="str">
        <f>IFERROR(INDEX(lvl_6[],MATCH(N6939,lvl_6[ID],0),MATCH(_xlfn.CONCAT(K6939,"_",L6939,"_",M6939),lvl_6[#Headers],0)),"Нет")</f>
        <v>Нет</v>
      </c>
      <c r="I6939" s="12">
        <v>1</v>
      </c>
      <c r="J6939" s="12">
        <v>4</v>
      </c>
      <c r="K6939" s="12">
        <v>1</v>
      </c>
      <c r="L6939" s="12">
        <v>5</v>
      </c>
      <c r="M6939" s="12">
        <v>27</v>
      </c>
      <c r="N6939" s="12">
        <v>2615</v>
      </c>
      <c r="O6939" s="12">
        <f>COUNTIF($P$2:P6939,P6939)</f>
        <v>1</v>
      </c>
      <c r="P6939" s="12" t="str">
        <f t="shared" si="384"/>
        <v>14105272615</v>
      </c>
      <c r="Q6939" s="12" t="str">
        <f t="shared" si="385"/>
        <v>141052726150001</v>
      </c>
      <c r="R6939" s="20" t="s">
        <v>5061</v>
      </c>
      <c r="AI6939" s="12" t="s">
        <v>905</v>
      </c>
      <c r="AK6939" s="12" t="s">
        <v>868</v>
      </c>
      <c r="AP6939" s="12" t="s">
        <v>100</v>
      </c>
      <c r="AR6939" s="12" t="s">
        <v>100</v>
      </c>
      <c r="BN6939" s="12">
        <v>1</v>
      </c>
      <c r="BP6939" s="12" t="s">
        <v>3809</v>
      </c>
      <c r="BR6939" s="9" t="s">
        <v>100</v>
      </c>
      <c r="BS6939" s="9" t="s">
        <v>100</v>
      </c>
      <c r="BT6939" s="9" t="s">
        <v>100</v>
      </c>
      <c r="BU6939" s="9" t="s">
        <v>100</v>
      </c>
      <c r="BV6939" s="9" t="s">
        <v>5121</v>
      </c>
      <c r="BW6939" s="9" t="s">
        <v>5133</v>
      </c>
      <c r="BX6939" s="9" t="s">
        <v>100</v>
      </c>
      <c r="BY6939" s="9" t="s">
        <v>100</v>
      </c>
    </row>
    <row r="6940" spans="1:77" ht="45" x14ac:dyDescent="0.25">
      <c r="A6940" s="12">
        <v>1</v>
      </c>
      <c r="B6940" s="11" t="str">
        <f t="shared" si="383"/>
        <v>Общий расчет. Анализ даты. Анализ даты. Символические звезды. Звезда банкротства. Нет</v>
      </c>
      <c r="C6940" s="11" t="str">
        <f>IFERROR(VLOOKUP(I6940,lvl_1[],2,FALSE),"Нет")</f>
        <v>Общий расчет</v>
      </c>
      <c r="D6940" s="11" t="str">
        <f>IFERROR(VLOOKUP(Rule!J6940,lvl_2[],2,FALSE),"Нет")</f>
        <v>Анализ даты</v>
      </c>
      <c r="E6940" s="11" t="str">
        <f>IFERROR(VLOOKUP(Rule!K6940,lvl_3[],2,FALSE),"Нет")</f>
        <v>Анализ даты</v>
      </c>
      <c r="F6940" s="11" t="str">
        <f>IFERROR(INDEX(lvl_4[],MATCH(L6940,lvl_4[ID],0),MATCH(TEXT(K6940,"##0"),lvl_4[#Headers],0)),"Нет")</f>
        <v>Символические звезды</v>
      </c>
      <c r="G6940" s="11" t="str">
        <f>IFERROR(INDEX(lvl_5[],MATCH(M6940,lvl_5[ID],0),MATCH(_xlfn.CONCAT(TEXT(K6940,"##0"),"_",TEXT(L6940,"##0")),lvl_5[#Headers],0)),"Нет")</f>
        <v>Звезда банкротства</v>
      </c>
      <c r="H6940" s="11" t="str">
        <f>IFERROR(INDEX(lvl_6[],MATCH(N6940,lvl_6[ID],0),MATCH(_xlfn.CONCAT(K6940,"_",L6940,"_",M6940),lvl_6[#Headers],0)),"Нет")</f>
        <v>Нет</v>
      </c>
      <c r="I6940" s="12">
        <v>1</v>
      </c>
      <c r="J6940" s="12">
        <v>4</v>
      </c>
      <c r="K6940" s="12">
        <v>1</v>
      </c>
      <c r="L6940" s="12">
        <v>5</v>
      </c>
      <c r="M6940" s="12">
        <v>27</v>
      </c>
      <c r="N6940" s="12">
        <v>2616</v>
      </c>
      <c r="O6940" s="12">
        <f>COUNTIF($P$2:P6940,P6940)</f>
        <v>1</v>
      </c>
      <c r="P6940" s="12" t="str">
        <f t="shared" si="384"/>
        <v>14105272616</v>
      </c>
      <c r="Q6940" s="12" t="str">
        <f t="shared" si="385"/>
        <v>141052726160001</v>
      </c>
      <c r="R6940" s="20" t="s">
        <v>5062</v>
      </c>
      <c r="AI6940" s="12" t="s">
        <v>907</v>
      </c>
      <c r="AK6940" s="12" t="s">
        <v>861</v>
      </c>
      <c r="AP6940" s="12" t="s">
        <v>100</v>
      </c>
      <c r="AR6940" s="12" t="s">
        <v>100</v>
      </c>
      <c r="BN6940" s="12">
        <v>1</v>
      </c>
      <c r="BP6940" s="12" t="s">
        <v>3809</v>
      </c>
      <c r="BR6940" s="9" t="s">
        <v>100</v>
      </c>
      <c r="BS6940" s="9" t="s">
        <v>100</v>
      </c>
      <c r="BT6940" s="9" t="s">
        <v>100</v>
      </c>
      <c r="BU6940" s="9" t="s">
        <v>100</v>
      </c>
      <c r="BV6940" s="9" t="s">
        <v>5123</v>
      </c>
      <c r="BW6940" s="9" t="s">
        <v>5115</v>
      </c>
      <c r="BX6940" s="9" t="s">
        <v>100</v>
      </c>
      <c r="BY6940" s="9" t="s">
        <v>100</v>
      </c>
    </row>
    <row r="6941" spans="1:77" ht="45" x14ac:dyDescent="0.25">
      <c r="A6941" s="12">
        <v>1</v>
      </c>
      <c r="B6941" s="11" t="str">
        <f t="shared" si="383"/>
        <v>Общий расчет. Анализ даты. Анализ даты. Символические звезды. Звезда банкротства. Нет</v>
      </c>
      <c r="C6941" s="11" t="str">
        <f>IFERROR(VLOOKUP(I6941,lvl_1[],2,FALSE),"Нет")</f>
        <v>Общий расчет</v>
      </c>
      <c r="D6941" s="11" t="str">
        <f>IFERROR(VLOOKUP(Rule!J6941,lvl_2[],2,FALSE),"Нет")</f>
        <v>Анализ даты</v>
      </c>
      <c r="E6941" s="11" t="str">
        <f>IFERROR(VLOOKUP(Rule!K6941,lvl_3[],2,FALSE),"Нет")</f>
        <v>Анализ даты</v>
      </c>
      <c r="F6941" s="11" t="str">
        <f>IFERROR(INDEX(lvl_4[],MATCH(L6941,lvl_4[ID],0),MATCH(TEXT(K6941,"##0"),lvl_4[#Headers],0)),"Нет")</f>
        <v>Символические звезды</v>
      </c>
      <c r="G6941" s="11" t="str">
        <f>IFERROR(INDEX(lvl_5[],MATCH(M6941,lvl_5[ID],0),MATCH(_xlfn.CONCAT(TEXT(K6941,"##0"),"_",TEXT(L6941,"##0")),lvl_5[#Headers],0)),"Нет")</f>
        <v>Звезда банкротства</v>
      </c>
      <c r="H6941" s="11" t="str">
        <f>IFERROR(INDEX(lvl_6[],MATCH(N6941,lvl_6[ID],0),MATCH(_xlfn.CONCAT(K6941,"_",L6941,"_",M6941),lvl_6[#Headers],0)),"Нет")</f>
        <v>Нет</v>
      </c>
      <c r="I6941" s="12">
        <v>1</v>
      </c>
      <c r="J6941" s="12">
        <v>4</v>
      </c>
      <c r="K6941" s="12">
        <v>1</v>
      </c>
      <c r="L6941" s="12">
        <v>5</v>
      </c>
      <c r="M6941" s="12">
        <v>27</v>
      </c>
      <c r="N6941" s="12">
        <v>2617</v>
      </c>
      <c r="O6941" s="12">
        <f>COUNTIF($P$2:P6941,P6941)</f>
        <v>1</v>
      </c>
      <c r="P6941" s="12" t="str">
        <f t="shared" si="384"/>
        <v>14105272617</v>
      </c>
      <c r="Q6941" s="12" t="str">
        <f t="shared" si="385"/>
        <v>141052726170001</v>
      </c>
      <c r="R6941" s="20" t="s">
        <v>5063</v>
      </c>
      <c r="AI6941" s="12" t="s">
        <v>908</v>
      </c>
      <c r="AK6941" s="12" t="s">
        <v>867</v>
      </c>
      <c r="AP6941" s="12" t="s">
        <v>100</v>
      </c>
      <c r="AR6941" s="12" t="s">
        <v>100</v>
      </c>
      <c r="BN6941" s="12">
        <v>1</v>
      </c>
      <c r="BP6941" s="12" t="s">
        <v>3809</v>
      </c>
      <c r="BR6941" s="9" t="s">
        <v>100</v>
      </c>
      <c r="BS6941" s="9" t="s">
        <v>100</v>
      </c>
      <c r="BT6941" s="9" t="s">
        <v>100</v>
      </c>
      <c r="BU6941" s="9" t="s">
        <v>100</v>
      </c>
      <c r="BV6941" s="9" t="s">
        <v>5136</v>
      </c>
      <c r="BW6941" s="9" t="s">
        <v>5116</v>
      </c>
      <c r="BX6941" s="9" t="s">
        <v>100</v>
      </c>
      <c r="BY6941" s="9" t="s">
        <v>100</v>
      </c>
    </row>
    <row r="6942" spans="1:77" ht="45" x14ac:dyDescent="0.25">
      <c r="A6942" s="12">
        <v>1</v>
      </c>
      <c r="B6942" s="11" t="str">
        <f t="shared" si="383"/>
        <v>Общий расчет. Анализ даты. Анализ даты. Символические звезды. Звезда банкротства. Нет</v>
      </c>
      <c r="C6942" s="11" t="str">
        <f>IFERROR(VLOOKUP(I6942,lvl_1[],2,FALSE),"Нет")</f>
        <v>Общий расчет</v>
      </c>
      <c r="D6942" s="11" t="str">
        <f>IFERROR(VLOOKUP(Rule!J6942,lvl_2[],2,FALSE),"Нет")</f>
        <v>Анализ даты</v>
      </c>
      <c r="E6942" s="11" t="str">
        <f>IFERROR(VLOOKUP(Rule!K6942,lvl_3[],2,FALSE),"Нет")</f>
        <v>Анализ даты</v>
      </c>
      <c r="F6942" s="11" t="str">
        <f>IFERROR(INDEX(lvl_4[],MATCH(L6942,lvl_4[ID],0),MATCH(TEXT(K6942,"##0"),lvl_4[#Headers],0)),"Нет")</f>
        <v>Символические звезды</v>
      </c>
      <c r="G6942" s="11" t="str">
        <f>IFERROR(INDEX(lvl_5[],MATCH(M6942,lvl_5[ID],0),MATCH(_xlfn.CONCAT(TEXT(K6942,"##0"),"_",TEXT(L6942,"##0")),lvl_5[#Headers],0)),"Нет")</f>
        <v>Звезда банкротства</v>
      </c>
      <c r="H6942" s="11" t="str">
        <f>IFERROR(INDEX(lvl_6[],MATCH(N6942,lvl_6[ID],0),MATCH(_xlfn.CONCAT(K6942,"_",L6942,"_",M6942),lvl_6[#Headers],0)),"Нет")</f>
        <v>Нет</v>
      </c>
      <c r="I6942" s="12">
        <v>1</v>
      </c>
      <c r="J6942" s="12">
        <v>4</v>
      </c>
      <c r="K6942" s="12">
        <v>1</v>
      </c>
      <c r="L6942" s="12">
        <v>5</v>
      </c>
      <c r="M6942" s="12">
        <v>27</v>
      </c>
      <c r="N6942" s="12">
        <v>2618</v>
      </c>
      <c r="O6942" s="12">
        <f>COUNTIF($P$2:P6942,P6942)</f>
        <v>1</v>
      </c>
      <c r="P6942" s="12" t="str">
        <f t="shared" si="384"/>
        <v>14105272618</v>
      </c>
      <c r="Q6942" s="12" t="str">
        <f t="shared" si="385"/>
        <v>141052726180001</v>
      </c>
      <c r="R6942" s="20" t="s">
        <v>5064</v>
      </c>
      <c r="AI6942" s="12" t="s">
        <v>910</v>
      </c>
      <c r="AK6942" s="12" t="s">
        <v>862</v>
      </c>
      <c r="AP6942" s="12" t="s">
        <v>100</v>
      </c>
      <c r="AR6942" s="12" t="s">
        <v>100</v>
      </c>
      <c r="BN6942" s="12">
        <v>1</v>
      </c>
      <c r="BP6942" s="12" t="s">
        <v>3809</v>
      </c>
      <c r="BR6942" s="9" t="s">
        <v>100</v>
      </c>
      <c r="BS6942" s="9" t="s">
        <v>100</v>
      </c>
      <c r="BT6942" s="9" t="s">
        <v>100</v>
      </c>
      <c r="BU6942" s="9" t="s">
        <v>100</v>
      </c>
      <c r="BV6942" s="9" t="s">
        <v>5114</v>
      </c>
      <c r="BW6942" s="9" t="s">
        <v>5128</v>
      </c>
      <c r="BX6942" s="9" t="s">
        <v>100</v>
      </c>
      <c r="BY6942" s="9" t="s">
        <v>100</v>
      </c>
    </row>
    <row r="6943" spans="1:77" ht="45" x14ac:dyDescent="0.25">
      <c r="A6943" s="12">
        <v>1</v>
      </c>
      <c r="B6943" s="11" t="str">
        <f t="shared" si="383"/>
        <v>Общий расчет. Анализ даты. Анализ даты. Символические звезды. Звезда банкротства. Нет</v>
      </c>
      <c r="C6943" s="11" t="str">
        <f>IFERROR(VLOOKUP(I6943,lvl_1[],2,FALSE),"Нет")</f>
        <v>Общий расчет</v>
      </c>
      <c r="D6943" s="11" t="str">
        <f>IFERROR(VLOOKUP(Rule!J6943,lvl_2[],2,FALSE),"Нет")</f>
        <v>Анализ даты</v>
      </c>
      <c r="E6943" s="11" t="str">
        <f>IFERROR(VLOOKUP(Rule!K6943,lvl_3[],2,FALSE),"Нет")</f>
        <v>Анализ даты</v>
      </c>
      <c r="F6943" s="11" t="str">
        <f>IFERROR(INDEX(lvl_4[],MATCH(L6943,lvl_4[ID],0),MATCH(TEXT(K6943,"##0"),lvl_4[#Headers],0)),"Нет")</f>
        <v>Символические звезды</v>
      </c>
      <c r="G6943" s="11" t="str">
        <f>IFERROR(INDEX(lvl_5[],MATCH(M6943,lvl_5[ID],0),MATCH(_xlfn.CONCAT(TEXT(K6943,"##0"),"_",TEXT(L6943,"##0")),lvl_5[#Headers],0)),"Нет")</f>
        <v>Звезда банкротства</v>
      </c>
      <c r="H6943" s="11" t="str">
        <f>IFERROR(INDEX(lvl_6[],MATCH(N6943,lvl_6[ID],0),MATCH(_xlfn.CONCAT(K6943,"_",L6943,"_",M6943),lvl_6[#Headers],0)),"Нет")</f>
        <v>Нет</v>
      </c>
      <c r="I6943" s="12">
        <v>1</v>
      </c>
      <c r="J6943" s="12">
        <v>4</v>
      </c>
      <c r="K6943" s="12">
        <v>1</v>
      </c>
      <c r="L6943" s="12">
        <v>5</v>
      </c>
      <c r="M6943" s="12">
        <v>27</v>
      </c>
      <c r="N6943" s="12">
        <v>2619</v>
      </c>
      <c r="O6943" s="12">
        <f>COUNTIF($P$2:P6943,P6943)</f>
        <v>1</v>
      </c>
      <c r="P6943" s="12" t="str">
        <f t="shared" si="384"/>
        <v>14105272619</v>
      </c>
      <c r="Q6943" s="12" t="str">
        <f t="shared" si="385"/>
        <v>141052726190001</v>
      </c>
      <c r="R6943" s="20" t="s">
        <v>5065</v>
      </c>
      <c r="AI6943" s="12" t="s">
        <v>912</v>
      </c>
      <c r="AK6943" s="12" t="s">
        <v>870</v>
      </c>
      <c r="AP6943" s="12" t="s">
        <v>100</v>
      </c>
      <c r="AR6943" s="12" t="s">
        <v>100</v>
      </c>
      <c r="BN6943" s="12">
        <v>1</v>
      </c>
      <c r="BP6943" s="12" t="s">
        <v>3809</v>
      </c>
      <c r="BR6943" s="9" t="s">
        <v>100</v>
      </c>
      <c r="BS6943" s="9" t="s">
        <v>100</v>
      </c>
      <c r="BT6943" s="9" t="s">
        <v>100</v>
      </c>
      <c r="BU6943" s="9" t="s">
        <v>100</v>
      </c>
      <c r="BV6943" s="9" t="s">
        <v>5125</v>
      </c>
      <c r="BW6943" s="9" t="s">
        <v>5122</v>
      </c>
      <c r="BX6943" s="9" t="s">
        <v>100</v>
      </c>
      <c r="BY6943" s="9" t="s">
        <v>100</v>
      </c>
    </row>
    <row r="6944" spans="1:77" ht="45" x14ac:dyDescent="0.25">
      <c r="A6944" s="12">
        <v>1</v>
      </c>
      <c r="B6944" s="11" t="str">
        <f t="shared" si="383"/>
        <v>Общий расчет. Анализ даты. Анализ даты. Символические звезды. Звезда банкротства. Нет</v>
      </c>
      <c r="C6944" s="11" t="str">
        <f>IFERROR(VLOOKUP(I6944,lvl_1[],2,FALSE),"Нет")</f>
        <v>Общий расчет</v>
      </c>
      <c r="D6944" s="11" t="str">
        <f>IFERROR(VLOOKUP(Rule!J6944,lvl_2[],2,FALSE),"Нет")</f>
        <v>Анализ даты</v>
      </c>
      <c r="E6944" s="11" t="str">
        <f>IFERROR(VLOOKUP(Rule!K6944,lvl_3[],2,FALSE),"Нет")</f>
        <v>Анализ даты</v>
      </c>
      <c r="F6944" s="11" t="str">
        <f>IFERROR(INDEX(lvl_4[],MATCH(L6944,lvl_4[ID],0),MATCH(TEXT(K6944,"##0"),lvl_4[#Headers],0)),"Нет")</f>
        <v>Символические звезды</v>
      </c>
      <c r="G6944" s="11" t="str">
        <f>IFERROR(INDEX(lvl_5[],MATCH(M6944,lvl_5[ID],0),MATCH(_xlfn.CONCAT(TEXT(K6944,"##0"),"_",TEXT(L6944,"##0")),lvl_5[#Headers],0)),"Нет")</f>
        <v>Звезда банкротства</v>
      </c>
      <c r="H6944" s="11" t="str">
        <f>IFERROR(INDEX(lvl_6[],MATCH(N6944,lvl_6[ID],0),MATCH(_xlfn.CONCAT(K6944,"_",L6944,"_",M6944),lvl_6[#Headers],0)),"Нет")</f>
        <v>Нет</v>
      </c>
      <c r="I6944" s="12">
        <v>1</v>
      </c>
      <c r="J6944" s="12">
        <v>4</v>
      </c>
      <c r="K6944" s="12">
        <v>1</v>
      </c>
      <c r="L6944" s="12">
        <v>5</v>
      </c>
      <c r="M6944" s="12">
        <v>27</v>
      </c>
      <c r="N6944" s="12">
        <v>2620</v>
      </c>
      <c r="O6944" s="12">
        <f>COUNTIF($P$2:P6944,P6944)</f>
        <v>1</v>
      </c>
      <c r="P6944" s="12" t="str">
        <f t="shared" si="384"/>
        <v>14105272620</v>
      </c>
      <c r="Q6944" s="12" t="str">
        <f t="shared" si="385"/>
        <v>141052726200001</v>
      </c>
      <c r="R6944" s="20" t="s">
        <v>5066</v>
      </c>
      <c r="AI6944" s="12" t="s">
        <v>914</v>
      </c>
      <c r="AK6944" s="12" t="s">
        <v>865</v>
      </c>
      <c r="AP6944" s="12" t="s">
        <v>100</v>
      </c>
      <c r="AR6944" s="12" t="s">
        <v>100</v>
      </c>
      <c r="BN6944" s="12">
        <v>1</v>
      </c>
      <c r="BP6944" s="12" t="s">
        <v>3809</v>
      </c>
      <c r="BR6944" s="9" t="s">
        <v>100</v>
      </c>
      <c r="BS6944" s="9" t="s">
        <v>100</v>
      </c>
      <c r="BT6944" s="9" t="s">
        <v>100</v>
      </c>
      <c r="BU6944" s="9" t="s">
        <v>100</v>
      </c>
      <c r="BV6944" s="9" t="s">
        <v>5117</v>
      </c>
      <c r="BW6944" s="9" t="s">
        <v>5131</v>
      </c>
      <c r="BX6944" s="9" t="s">
        <v>100</v>
      </c>
      <c r="BY6944" s="9" t="s">
        <v>100</v>
      </c>
    </row>
    <row r="6945" spans="1:77" ht="45" x14ac:dyDescent="0.25">
      <c r="A6945" s="12">
        <v>1</v>
      </c>
      <c r="B6945" s="11" t="str">
        <f t="shared" si="383"/>
        <v>Общий расчет. Анализ даты. Анализ даты. Символические звезды. Звезда банкротства. Нет</v>
      </c>
      <c r="C6945" s="11" t="str">
        <f>IFERROR(VLOOKUP(I6945,lvl_1[],2,FALSE),"Нет")</f>
        <v>Общий расчет</v>
      </c>
      <c r="D6945" s="11" t="str">
        <f>IFERROR(VLOOKUP(Rule!J6945,lvl_2[],2,FALSE),"Нет")</f>
        <v>Анализ даты</v>
      </c>
      <c r="E6945" s="11" t="str">
        <f>IFERROR(VLOOKUP(Rule!K6945,lvl_3[],2,FALSE),"Нет")</f>
        <v>Анализ даты</v>
      </c>
      <c r="F6945" s="11" t="str">
        <f>IFERROR(INDEX(lvl_4[],MATCH(L6945,lvl_4[ID],0),MATCH(TEXT(K6945,"##0"),lvl_4[#Headers],0)),"Нет")</f>
        <v>Символические звезды</v>
      </c>
      <c r="G6945" s="11" t="str">
        <f>IFERROR(INDEX(lvl_5[],MATCH(M6945,lvl_5[ID],0),MATCH(_xlfn.CONCAT(TEXT(K6945,"##0"),"_",TEXT(L6945,"##0")),lvl_5[#Headers],0)),"Нет")</f>
        <v>Звезда банкротства</v>
      </c>
      <c r="H6945" s="11" t="str">
        <f>IFERROR(INDEX(lvl_6[],MATCH(N6945,lvl_6[ID],0),MATCH(_xlfn.CONCAT(K6945,"_",L6945,"_",M6945),lvl_6[#Headers],0)),"Нет")</f>
        <v>Нет</v>
      </c>
      <c r="I6945" s="12">
        <v>1</v>
      </c>
      <c r="J6945" s="12">
        <v>4</v>
      </c>
      <c r="K6945" s="12">
        <v>1</v>
      </c>
      <c r="L6945" s="12">
        <v>5</v>
      </c>
      <c r="M6945" s="12">
        <v>27</v>
      </c>
      <c r="N6945" s="12">
        <v>2621</v>
      </c>
      <c r="O6945" s="12">
        <f>COUNTIF($P$2:P6945,P6945)</f>
        <v>1</v>
      </c>
      <c r="P6945" s="12" t="str">
        <f t="shared" si="384"/>
        <v>14105272621</v>
      </c>
      <c r="Q6945" s="12" t="str">
        <f t="shared" si="385"/>
        <v>141052726210001</v>
      </c>
      <c r="R6945" s="20" t="s">
        <v>5067</v>
      </c>
      <c r="AI6945" s="12" t="s">
        <v>916</v>
      </c>
      <c r="AK6945" s="12" t="s">
        <v>868</v>
      </c>
      <c r="AP6945" s="12" t="s">
        <v>100</v>
      </c>
      <c r="AR6945" s="12" t="s">
        <v>100</v>
      </c>
      <c r="BN6945" s="12">
        <v>1</v>
      </c>
      <c r="BP6945" s="12" t="s">
        <v>3809</v>
      </c>
      <c r="BR6945" s="9" t="s">
        <v>100</v>
      </c>
      <c r="BS6945" s="9" t="s">
        <v>100</v>
      </c>
      <c r="BT6945" s="9" t="s">
        <v>100</v>
      </c>
      <c r="BU6945" s="9" t="s">
        <v>100</v>
      </c>
      <c r="BV6945" s="9" t="s">
        <v>5127</v>
      </c>
      <c r="BW6945" s="9" t="s">
        <v>5133</v>
      </c>
      <c r="BX6945" s="9" t="s">
        <v>100</v>
      </c>
      <c r="BY6945" s="9" t="s">
        <v>100</v>
      </c>
    </row>
    <row r="6946" spans="1:77" ht="45" x14ac:dyDescent="0.25">
      <c r="A6946" s="12">
        <v>1</v>
      </c>
      <c r="B6946" s="11" t="str">
        <f t="shared" si="383"/>
        <v>Общий расчет. Анализ даты. Анализ даты. Символические звезды. Куйгант. Нет</v>
      </c>
      <c r="C6946" s="11" t="str">
        <f>IFERROR(VLOOKUP(I6946,lvl_1[],2,FALSE),"Нет")</f>
        <v>Общий расчет</v>
      </c>
      <c r="D6946" s="11" t="str">
        <f>IFERROR(VLOOKUP(Rule!J6946,lvl_2[],2,FALSE),"Нет")</f>
        <v>Анализ даты</v>
      </c>
      <c r="E6946" s="11" t="str">
        <f>IFERROR(VLOOKUP(Rule!K6946,lvl_3[],2,FALSE),"Нет")</f>
        <v>Анализ даты</v>
      </c>
      <c r="F6946" s="11" t="str">
        <f>IFERROR(INDEX(lvl_4[],MATCH(L6946,lvl_4[ID],0),MATCH(TEXT(K6946,"##0"),lvl_4[#Headers],0)),"Нет")</f>
        <v>Символические звезды</v>
      </c>
      <c r="G6946" s="11" t="str">
        <f>IFERROR(INDEX(lvl_5[],MATCH(M6946,lvl_5[ID],0),MATCH(_xlfn.CONCAT(TEXT(K6946,"##0"),"_",TEXT(L6946,"##0")),lvl_5[#Headers],0)),"Нет")</f>
        <v>Куйгант</v>
      </c>
      <c r="H6946" s="11" t="str">
        <f>IFERROR(INDEX(lvl_6[],MATCH(N6946,lvl_6[ID],0),MATCH(_xlfn.CONCAT(K6946,"_",L6946,"_",M6946),lvl_6[#Headers],0)),"Нет")</f>
        <v>Нет</v>
      </c>
      <c r="I6946" s="12">
        <v>1</v>
      </c>
      <c r="J6946" s="12">
        <v>4</v>
      </c>
      <c r="K6946" s="12">
        <v>1</v>
      </c>
      <c r="L6946" s="12">
        <v>5</v>
      </c>
      <c r="M6946" s="12">
        <v>22</v>
      </c>
      <c r="N6946" s="12">
        <v>2622</v>
      </c>
      <c r="O6946" s="12">
        <f>COUNTIF($P$2:P6946,P6946)</f>
        <v>1</v>
      </c>
      <c r="P6946" s="12" t="str">
        <f t="shared" si="384"/>
        <v>14105222622</v>
      </c>
      <c r="Q6946" s="12" t="str">
        <f t="shared" si="385"/>
        <v>141052226220001</v>
      </c>
      <c r="R6946" s="20" t="s">
        <v>5137</v>
      </c>
      <c r="AP6946" s="12" t="s">
        <v>910</v>
      </c>
      <c r="AR6946" s="12" t="s">
        <v>861</v>
      </c>
      <c r="BN6946" s="12">
        <v>1</v>
      </c>
      <c r="BP6946" s="12" t="s">
        <v>3800</v>
      </c>
      <c r="BR6946" s="9" t="s">
        <v>100</v>
      </c>
      <c r="BS6946" s="9" t="s">
        <v>100</v>
      </c>
      <c r="BT6946" s="9" t="s">
        <v>100</v>
      </c>
      <c r="BU6946" s="9" t="s">
        <v>100</v>
      </c>
      <c r="BV6946" s="9" t="s">
        <v>100</v>
      </c>
      <c r="BW6946" s="9" t="s">
        <v>100</v>
      </c>
      <c r="BX6946" s="9" t="s">
        <v>5231</v>
      </c>
      <c r="BY6946" s="9" t="s">
        <v>5232</v>
      </c>
    </row>
    <row r="6947" spans="1:77" ht="45" x14ac:dyDescent="0.25">
      <c r="A6947" s="12">
        <v>1</v>
      </c>
      <c r="B6947" s="11" t="str">
        <f t="shared" si="383"/>
        <v>Общий расчет. Анализ даты. Анализ даты. Символические звезды. Куйгант. Нет</v>
      </c>
      <c r="C6947" s="11" t="str">
        <f>IFERROR(VLOOKUP(I6947,lvl_1[],2,FALSE),"Нет")</f>
        <v>Общий расчет</v>
      </c>
      <c r="D6947" s="11" t="str">
        <f>IFERROR(VLOOKUP(Rule!J6947,lvl_2[],2,FALSE),"Нет")</f>
        <v>Анализ даты</v>
      </c>
      <c r="E6947" s="11" t="str">
        <f>IFERROR(VLOOKUP(Rule!K6947,lvl_3[],2,FALSE),"Нет")</f>
        <v>Анализ даты</v>
      </c>
      <c r="F6947" s="11" t="str">
        <f>IFERROR(INDEX(lvl_4[],MATCH(L6947,lvl_4[ID],0),MATCH(TEXT(K6947,"##0"),lvl_4[#Headers],0)),"Нет")</f>
        <v>Символические звезды</v>
      </c>
      <c r="G6947" s="11" t="str">
        <f>IFERROR(INDEX(lvl_5[],MATCH(M6947,lvl_5[ID],0),MATCH(_xlfn.CONCAT(TEXT(K6947,"##0"),"_",TEXT(L6947,"##0")),lvl_5[#Headers],0)),"Нет")</f>
        <v>Куйгант</v>
      </c>
      <c r="H6947" s="11" t="str">
        <f>IFERROR(INDEX(lvl_6[],MATCH(N6947,lvl_6[ID],0),MATCH(_xlfn.CONCAT(K6947,"_",L6947,"_",M6947),lvl_6[#Headers],0)),"Нет")</f>
        <v>Нет</v>
      </c>
      <c r="I6947" s="12">
        <v>1</v>
      </c>
      <c r="J6947" s="12">
        <v>4</v>
      </c>
      <c r="K6947" s="12">
        <v>1</v>
      </c>
      <c r="L6947" s="12">
        <v>5</v>
      </c>
      <c r="M6947" s="12">
        <v>22</v>
      </c>
      <c r="N6947" s="12">
        <v>2623</v>
      </c>
      <c r="O6947" s="12">
        <f>COUNTIF($P$2:P6947,P6947)</f>
        <v>1</v>
      </c>
      <c r="P6947" s="12" t="str">
        <f t="shared" si="384"/>
        <v>14105222623</v>
      </c>
      <c r="Q6947" s="12" t="str">
        <f t="shared" si="385"/>
        <v>141052226230001</v>
      </c>
      <c r="R6947" s="20" t="s">
        <v>5138</v>
      </c>
      <c r="AP6947" s="12" t="s">
        <v>910</v>
      </c>
      <c r="AR6947" s="12" t="s">
        <v>867</v>
      </c>
      <c r="BN6947" s="12">
        <v>1</v>
      </c>
      <c r="BP6947" s="12" t="s">
        <v>3800</v>
      </c>
      <c r="BR6947" s="9" t="s">
        <v>100</v>
      </c>
      <c r="BS6947" s="9" t="s">
        <v>100</v>
      </c>
      <c r="BT6947" s="9" t="s">
        <v>100</v>
      </c>
      <c r="BU6947" s="9" t="s">
        <v>100</v>
      </c>
      <c r="BV6947" s="9" t="s">
        <v>100</v>
      </c>
      <c r="BW6947" s="9" t="s">
        <v>100</v>
      </c>
      <c r="BX6947" s="9" t="s">
        <v>5231</v>
      </c>
      <c r="BY6947" s="9" t="s">
        <v>5233</v>
      </c>
    </row>
    <row r="6948" spans="1:77" ht="45" x14ac:dyDescent="0.25">
      <c r="A6948" s="12">
        <v>1</v>
      </c>
      <c r="B6948" s="11" t="str">
        <f t="shared" si="383"/>
        <v>Общий расчет. Анализ даты. Анализ даты. Символические звезды. Куйгант. Нет</v>
      </c>
      <c r="C6948" s="11" t="str">
        <f>IFERROR(VLOOKUP(I6948,lvl_1[],2,FALSE),"Нет")</f>
        <v>Общий расчет</v>
      </c>
      <c r="D6948" s="11" t="str">
        <f>IFERROR(VLOOKUP(Rule!J6948,lvl_2[],2,FALSE),"Нет")</f>
        <v>Анализ даты</v>
      </c>
      <c r="E6948" s="11" t="str">
        <f>IFERROR(VLOOKUP(Rule!K6948,lvl_3[],2,FALSE),"Нет")</f>
        <v>Анализ даты</v>
      </c>
      <c r="F6948" s="11" t="str">
        <f>IFERROR(INDEX(lvl_4[],MATCH(L6948,lvl_4[ID],0),MATCH(TEXT(K6948,"##0"),lvl_4[#Headers],0)),"Нет")</f>
        <v>Символические звезды</v>
      </c>
      <c r="G6948" s="11" t="str">
        <f>IFERROR(INDEX(lvl_5[],MATCH(M6948,lvl_5[ID],0),MATCH(_xlfn.CONCAT(TEXT(K6948,"##0"),"_",TEXT(L6948,"##0")),lvl_5[#Headers],0)),"Нет")</f>
        <v>Куйгант</v>
      </c>
      <c r="H6948" s="11" t="str">
        <f>IFERROR(INDEX(lvl_6[],MATCH(N6948,lvl_6[ID],0),MATCH(_xlfn.CONCAT(K6948,"_",L6948,"_",M6948),lvl_6[#Headers],0)),"Нет")</f>
        <v>Нет</v>
      </c>
      <c r="I6948" s="12">
        <v>1</v>
      </c>
      <c r="J6948" s="12">
        <v>4</v>
      </c>
      <c r="K6948" s="12">
        <v>1</v>
      </c>
      <c r="L6948" s="12">
        <v>5</v>
      </c>
      <c r="M6948" s="12">
        <v>22</v>
      </c>
      <c r="N6948" s="12">
        <v>2624</v>
      </c>
      <c r="O6948" s="12">
        <f>COUNTIF($P$2:P6948,P6948)</f>
        <v>1</v>
      </c>
      <c r="P6948" s="12" t="str">
        <f t="shared" si="384"/>
        <v>14105222624</v>
      </c>
      <c r="Q6948" s="12" t="str">
        <f t="shared" si="385"/>
        <v>141052226240001</v>
      </c>
      <c r="R6948" s="20" t="s">
        <v>5139</v>
      </c>
      <c r="AP6948" s="12" t="s">
        <v>914</v>
      </c>
      <c r="AR6948" s="12" t="s">
        <v>861</v>
      </c>
      <c r="BN6948" s="12">
        <v>1</v>
      </c>
      <c r="BP6948" s="12" t="s">
        <v>3800</v>
      </c>
      <c r="BR6948" s="9" t="s">
        <v>100</v>
      </c>
      <c r="BS6948" s="9" t="s">
        <v>100</v>
      </c>
      <c r="BT6948" s="9" t="s">
        <v>100</v>
      </c>
      <c r="BU6948" s="9" t="s">
        <v>100</v>
      </c>
      <c r="BV6948" s="9" t="s">
        <v>100</v>
      </c>
      <c r="BW6948" s="9" t="s">
        <v>100</v>
      </c>
      <c r="BX6948" s="9" t="s">
        <v>5234</v>
      </c>
      <c r="BY6948" s="9" t="s">
        <v>5232</v>
      </c>
    </row>
    <row r="6949" spans="1:77" ht="45" x14ac:dyDescent="0.25">
      <c r="A6949" s="12">
        <v>1</v>
      </c>
      <c r="B6949" s="11" t="str">
        <f t="shared" ref="B6949:B7012" si="386">_xlfn.CONCAT(C6949,". ", D6949,". ", E6949,". ", F6949,". ", G6949,". ", H6949)</f>
        <v>Общий расчет. Анализ даты. Анализ даты. Символические звезды. Куйгант. Нет</v>
      </c>
      <c r="C6949" s="11" t="str">
        <f>IFERROR(VLOOKUP(I6949,lvl_1[],2,FALSE),"Нет")</f>
        <v>Общий расчет</v>
      </c>
      <c r="D6949" s="11" t="str">
        <f>IFERROR(VLOOKUP(Rule!J6949,lvl_2[],2,FALSE),"Нет")</f>
        <v>Анализ даты</v>
      </c>
      <c r="E6949" s="11" t="str">
        <f>IFERROR(VLOOKUP(Rule!K6949,lvl_3[],2,FALSE),"Нет")</f>
        <v>Анализ даты</v>
      </c>
      <c r="F6949" s="11" t="str">
        <f>IFERROR(INDEX(lvl_4[],MATCH(L6949,lvl_4[ID],0),MATCH(TEXT(K6949,"##0"),lvl_4[#Headers],0)),"Нет")</f>
        <v>Символические звезды</v>
      </c>
      <c r="G6949" s="11" t="str">
        <f>IFERROR(INDEX(lvl_5[],MATCH(M6949,lvl_5[ID],0),MATCH(_xlfn.CONCAT(TEXT(K6949,"##0"),"_",TEXT(L6949,"##0")),lvl_5[#Headers],0)),"Нет")</f>
        <v>Куйгант</v>
      </c>
      <c r="H6949" s="11" t="str">
        <f>IFERROR(INDEX(lvl_6[],MATCH(N6949,lvl_6[ID],0),MATCH(_xlfn.CONCAT(K6949,"_",L6949,"_",M6949),lvl_6[#Headers],0)),"Нет")</f>
        <v>Нет</v>
      </c>
      <c r="I6949" s="12">
        <v>1</v>
      </c>
      <c r="J6949" s="12">
        <v>4</v>
      </c>
      <c r="K6949" s="12">
        <v>1</v>
      </c>
      <c r="L6949" s="12">
        <v>5</v>
      </c>
      <c r="M6949" s="12">
        <v>22</v>
      </c>
      <c r="N6949" s="12">
        <v>2625</v>
      </c>
      <c r="O6949" s="12">
        <f>COUNTIF($P$2:P6949,P6949)</f>
        <v>1</v>
      </c>
      <c r="P6949" s="12" t="str">
        <f t="shared" ref="P6949:P7012" si="387">_xlfn.CONCAT(I6949,
J6949,
K6949,
IF(LEN(L6949)=1,_xlfn.CONCAT(0,L6949),L6949),
IF(LEN(M6949)=1,_xlfn.CONCAT(0,M6949),M6949),
IF(LEN(N6949)=1,_xlfn.CONCAT(0,N6949),N6949))</f>
        <v>14105222625</v>
      </c>
      <c r="Q6949" s="12" t="str">
        <f t="shared" ref="Q6949:Q7012" si="388">_xlfn.CONCAT(I6949,
J6949,
K6949,
IF(LEN(L6949)=1,_xlfn.CONCAT(0,L6949),L6949),
IF(LEN(M6949)=1,_xlfn.CONCAT(0,M6949),M6949),
IF(LEN(N6949)=1,_xlfn.CONCAT(0,N6949),N6949),
IF(LEN(O6949)=1,_xlfn.CONCAT("000",O6949),IF(LEN(O6949)=2,_xlfn.CONCAT("00",O6949),IF(LEN(O6949)=3,_xlfn.CONCAT(0,O6949),O6949))))</f>
        <v>141052226250001</v>
      </c>
      <c r="R6949" s="20" t="s">
        <v>5140</v>
      </c>
      <c r="AP6949" s="12" t="s">
        <v>867</v>
      </c>
      <c r="AR6949" s="12" t="s">
        <v>867</v>
      </c>
      <c r="BN6949" s="12">
        <v>1</v>
      </c>
      <c r="BP6949" s="12" t="s">
        <v>3800</v>
      </c>
      <c r="BR6949" s="9" t="s">
        <v>100</v>
      </c>
      <c r="BS6949" s="9" t="s">
        <v>100</v>
      </c>
      <c r="BT6949" s="9" t="s">
        <v>100</v>
      </c>
      <c r="BU6949" s="9" t="s">
        <v>100</v>
      </c>
      <c r="BV6949" s="9" t="s">
        <v>100</v>
      </c>
      <c r="BW6949" s="9" t="s">
        <v>100</v>
      </c>
      <c r="BX6949" s="9" t="s">
        <v>5235</v>
      </c>
      <c r="BY6949" s="9" t="s">
        <v>5233</v>
      </c>
    </row>
    <row r="6950" spans="1:77" ht="45" x14ac:dyDescent="0.25">
      <c r="A6950" s="12">
        <v>1</v>
      </c>
      <c r="B6950" s="11" t="str">
        <f t="shared" si="386"/>
        <v>Общий расчет. Анализ даты. Анализ даты. Символические звезды. Ошибка Инь-Ян. Нет</v>
      </c>
      <c r="C6950" s="11" t="str">
        <f>IFERROR(VLOOKUP(I6950,lvl_1[],2,FALSE),"Нет")</f>
        <v>Общий расчет</v>
      </c>
      <c r="D6950" s="11" t="str">
        <f>IFERROR(VLOOKUP(Rule!J6950,lvl_2[],2,FALSE),"Нет")</f>
        <v>Анализ даты</v>
      </c>
      <c r="E6950" s="11" t="str">
        <f>IFERROR(VLOOKUP(Rule!K6950,lvl_3[],2,FALSE),"Нет")</f>
        <v>Анализ даты</v>
      </c>
      <c r="F6950" s="11" t="str">
        <f>IFERROR(INDEX(lvl_4[],MATCH(L6950,lvl_4[ID],0),MATCH(TEXT(K6950,"##0"),lvl_4[#Headers],0)),"Нет")</f>
        <v>Символические звезды</v>
      </c>
      <c r="G6950" s="11" t="str">
        <f>IFERROR(INDEX(lvl_5[],MATCH(M6950,lvl_5[ID],0),MATCH(_xlfn.CONCAT(TEXT(K6950,"##0"),"_",TEXT(L6950,"##0")),lvl_5[#Headers],0)),"Нет")</f>
        <v>Ошибка Инь-Ян</v>
      </c>
      <c r="H6950" s="11" t="str">
        <f>IFERROR(INDEX(lvl_6[],MATCH(N6950,lvl_6[ID],0),MATCH(_xlfn.CONCAT(K6950,"_",L6950,"_",M6950),lvl_6[#Headers],0)),"Нет")</f>
        <v>Нет</v>
      </c>
      <c r="I6950" s="12">
        <v>1</v>
      </c>
      <c r="J6950" s="12">
        <v>4</v>
      </c>
      <c r="K6950" s="12">
        <v>1</v>
      </c>
      <c r="L6950" s="12">
        <v>5</v>
      </c>
      <c r="M6950" s="12">
        <v>23</v>
      </c>
      <c r="N6950" s="12">
        <v>2626</v>
      </c>
      <c r="O6950" s="12">
        <f>COUNTIF($P$2:P6950,P6950)</f>
        <v>1</v>
      </c>
      <c r="P6950" s="12" t="str">
        <f t="shared" si="387"/>
        <v>14105232626</v>
      </c>
      <c r="Q6950" s="12" t="str">
        <f t="shared" si="388"/>
        <v>141052326260001</v>
      </c>
      <c r="R6950" s="20" t="s">
        <v>5141</v>
      </c>
      <c r="AP6950" s="12" t="s">
        <v>903</v>
      </c>
      <c r="AR6950" s="12" t="s">
        <v>869</v>
      </c>
      <c r="BN6950" s="12">
        <v>1</v>
      </c>
      <c r="BP6950" s="12" t="s">
        <v>3800</v>
      </c>
      <c r="BR6950" s="9" t="s">
        <v>100</v>
      </c>
      <c r="BS6950" s="9" t="s">
        <v>100</v>
      </c>
      <c r="BT6950" s="9" t="s">
        <v>100</v>
      </c>
      <c r="BU6950" s="9" t="s">
        <v>100</v>
      </c>
      <c r="BV6950" s="9" t="s">
        <v>100</v>
      </c>
      <c r="BW6950" s="9" t="s">
        <v>100</v>
      </c>
      <c r="BX6950" s="9" t="s">
        <v>5236</v>
      </c>
      <c r="BY6950" s="9" t="s">
        <v>5237</v>
      </c>
    </row>
    <row r="6951" spans="1:77" ht="45" x14ac:dyDescent="0.25">
      <c r="A6951" s="12">
        <v>1</v>
      </c>
      <c r="B6951" s="11" t="str">
        <f t="shared" si="386"/>
        <v>Общий расчет. Анализ даты. Анализ даты. Символические звезды. Ошибка Инь-Ян. Нет</v>
      </c>
      <c r="C6951" s="11" t="str">
        <f>IFERROR(VLOOKUP(I6951,lvl_1[],2,FALSE),"Нет")</f>
        <v>Общий расчет</v>
      </c>
      <c r="D6951" s="11" t="str">
        <f>IFERROR(VLOOKUP(Rule!J6951,lvl_2[],2,FALSE),"Нет")</f>
        <v>Анализ даты</v>
      </c>
      <c r="E6951" s="11" t="str">
        <f>IFERROR(VLOOKUP(Rule!K6951,lvl_3[],2,FALSE),"Нет")</f>
        <v>Анализ даты</v>
      </c>
      <c r="F6951" s="11" t="str">
        <f>IFERROR(INDEX(lvl_4[],MATCH(L6951,lvl_4[ID],0),MATCH(TEXT(K6951,"##0"),lvl_4[#Headers],0)),"Нет")</f>
        <v>Символические звезды</v>
      </c>
      <c r="G6951" s="11" t="str">
        <f>IFERROR(INDEX(lvl_5[],MATCH(M6951,lvl_5[ID],0),MATCH(_xlfn.CONCAT(TEXT(K6951,"##0"),"_",TEXT(L6951,"##0")),lvl_5[#Headers],0)),"Нет")</f>
        <v>Ошибка Инь-Ян</v>
      </c>
      <c r="H6951" s="11" t="str">
        <f>IFERROR(INDEX(lvl_6[],MATCH(N6951,lvl_6[ID],0),MATCH(_xlfn.CONCAT(K6951,"_",L6951,"_",M6951),lvl_6[#Headers],0)),"Нет")</f>
        <v>Нет</v>
      </c>
      <c r="I6951" s="12">
        <v>1</v>
      </c>
      <c r="J6951" s="12">
        <v>4</v>
      </c>
      <c r="K6951" s="12">
        <v>1</v>
      </c>
      <c r="L6951" s="12">
        <v>5</v>
      </c>
      <c r="M6951" s="12">
        <v>23</v>
      </c>
      <c r="N6951" s="12">
        <v>2627</v>
      </c>
      <c r="O6951" s="12">
        <f>COUNTIF($P$2:P6951,P6951)</f>
        <v>1</v>
      </c>
      <c r="P6951" s="12" t="str">
        <f t="shared" si="387"/>
        <v>14105232627</v>
      </c>
      <c r="Q6951" s="12" t="str">
        <f t="shared" si="388"/>
        <v>141052326270001</v>
      </c>
      <c r="R6951" s="20" t="s">
        <v>5142</v>
      </c>
      <c r="AP6951" s="12" t="s">
        <v>905</v>
      </c>
      <c r="AR6951" s="12" t="s">
        <v>870</v>
      </c>
      <c r="BN6951" s="12">
        <v>1</v>
      </c>
      <c r="BP6951" s="12" t="s">
        <v>3800</v>
      </c>
      <c r="BR6951" s="9" t="s">
        <v>100</v>
      </c>
      <c r="BS6951" s="9" t="s">
        <v>100</v>
      </c>
      <c r="BT6951" s="9" t="s">
        <v>100</v>
      </c>
      <c r="BU6951" s="9" t="s">
        <v>100</v>
      </c>
      <c r="BV6951" s="9" t="s">
        <v>100</v>
      </c>
      <c r="BW6951" s="9" t="s">
        <v>100</v>
      </c>
      <c r="BX6951" s="9" t="s">
        <v>5238</v>
      </c>
      <c r="BY6951" s="9" t="s">
        <v>5239</v>
      </c>
    </row>
    <row r="6952" spans="1:77" ht="45" x14ac:dyDescent="0.25">
      <c r="A6952" s="12">
        <v>1</v>
      </c>
      <c r="B6952" s="11" t="str">
        <f t="shared" si="386"/>
        <v>Общий расчет. Анализ даты. Анализ даты. Символические звезды. Ошибка Инь-Ян. Нет</v>
      </c>
      <c r="C6952" s="11" t="str">
        <f>IFERROR(VLOOKUP(I6952,lvl_1[],2,FALSE),"Нет")</f>
        <v>Общий расчет</v>
      </c>
      <c r="D6952" s="11" t="str">
        <f>IFERROR(VLOOKUP(Rule!J6952,lvl_2[],2,FALSE),"Нет")</f>
        <v>Анализ даты</v>
      </c>
      <c r="E6952" s="11" t="str">
        <f>IFERROR(VLOOKUP(Rule!K6952,lvl_3[],2,FALSE),"Нет")</f>
        <v>Анализ даты</v>
      </c>
      <c r="F6952" s="11" t="str">
        <f>IFERROR(INDEX(lvl_4[],MATCH(L6952,lvl_4[ID],0),MATCH(TEXT(K6952,"##0"),lvl_4[#Headers],0)),"Нет")</f>
        <v>Символические звезды</v>
      </c>
      <c r="G6952" s="11" t="str">
        <f>IFERROR(INDEX(lvl_5[],MATCH(M6952,lvl_5[ID],0),MATCH(_xlfn.CONCAT(TEXT(K6952,"##0"),"_",TEXT(L6952,"##0")),lvl_5[#Headers],0)),"Нет")</f>
        <v>Ошибка Инь-Ян</v>
      </c>
      <c r="H6952" s="11" t="str">
        <f>IFERROR(INDEX(lvl_6[],MATCH(N6952,lvl_6[ID],0),MATCH(_xlfn.CONCAT(K6952,"_",L6952,"_",M6952),lvl_6[#Headers],0)),"Нет")</f>
        <v>Нет</v>
      </c>
      <c r="I6952" s="12">
        <v>1</v>
      </c>
      <c r="J6952" s="12">
        <v>4</v>
      </c>
      <c r="K6952" s="12">
        <v>1</v>
      </c>
      <c r="L6952" s="12">
        <v>5</v>
      </c>
      <c r="M6952" s="12">
        <v>23</v>
      </c>
      <c r="N6952" s="12">
        <v>2628</v>
      </c>
      <c r="O6952" s="12">
        <f>COUNTIF($P$2:P6952,P6952)</f>
        <v>1</v>
      </c>
      <c r="P6952" s="12" t="str">
        <f t="shared" si="387"/>
        <v>14105232628</v>
      </c>
      <c r="Q6952" s="12" t="str">
        <f t="shared" si="388"/>
        <v>141052326280001</v>
      </c>
      <c r="R6952" s="20" t="s">
        <v>5143</v>
      </c>
      <c r="AP6952" s="12" t="s">
        <v>907</v>
      </c>
      <c r="AR6952" s="12" t="s">
        <v>859</v>
      </c>
      <c r="BN6952" s="12">
        <v>1</v>
      </c>
      <c r="BP6952" s="12" t="s">
        <v>3800</v>
      </c>
      <c r="BR6952" s="9" t="s">
        <v>100</v>
      </c>
      <c r="BS6952" s="9" t="s">
        <v>100</v>
      </c>
      <c r="BT6952" s="9" t="s">
        <v>100</v>
      </c>
      <c r="BU6952" s="9" t="s">
        <v>100</v>
      </c>
      <c r="BV6952" s="9" t="s">
        <v>100</v>
      </c>
      <c r="BW6952" s="9" t="s">
        <v>100</v>
      </c>
      <c r="BX6952" s="9" t="s">
        <v>5240</v>
      </c>
      <c r="BY6952" s="9" t="s">
        <v>5241</v>
      </c>
    </row>
    <row r="6953" spans="1:77" ht="45" x14ac:dyDescent="0.25">
      <c r="A6953" s="12">
        <v>1</v>
      </c>
      <c r="B6953" s="11" t="str">
        <f t="shared" si="386"/>
        <v>Общий расчет. Анализ даты. Анализ даты. Символические звезды. Ошибка Инь-Ян. Нет</v>
      </c>
      <c r="C6953" s="11" t="str">
        <f>IFERROR(VLOOKUP(I6953,lvl_1[],2,FALSE),"Нет")</f>
        <v>Общий расчет</v>
      </c>
      <c r="D6953" s="11" t="str">
        <f>IFERROR(VLOOKUP(Rule!J6953,lvl_2[],2,FALSE),"Нет")</f>
        <v>Анализ даты</v>
      </c>
      <c r="E6953" s="11" t="str">
        <f>IFERROR(VLOOKUP(Rule!K6953,lvl_3[],2,FALSE),"Нет")</f>
        <v>Анализ даты</v>
      </c>
      <c r="F6953" s="11" t="str">
        <f>IFERROR(INDEX(lvl_4[],MATCH(L6953,lvl_4[ID],0),MATCH(TEXT(K6953,"##0"),lvl_4[#Headers],0)),"Нет")</f>
        <v>Символические звезды</v>
      </c>
      <c r="G6953" s="11" t="str">
        <f>IFERROR(INDEX(lvl_5[],MATCH(M6953,lvl_5[ID],0),MATCH(_xlfn.CONCAT(TEXT(K6953,"##0"),"_",TEXT(L6953,"##0")),lvl_5[#Headers],0)),"Нет")</f>
        <v>Ошибка Инь-Ян</v>
      </c>
      <c r="H6953" s="11" t="str">
        <f>IFERROR(INDEX(lvl_6[],MATCH(N6953,lvl_6[ID],0),MATCH(_xlfn.CONCAT(K6953,"_",L6953,"_",M6953),lvl_6[#Headers],0)),"Нет")</f>
        <v>Нет</v>
      </c>
      <c r="I6953" s="12">
        <v>1</v>
      </c>
      <c r="J6953" s="12">
        <v>4</v>
      </c>
      <c r="K6953" s="12">
        <v>1</v>
      </c>
      <c r="L6953" s="12">
        <v>5</v>
      </c>
      <c r="M6953" s="12">
        <v>23</v>
      </c>
      <c r="N6953" s="12">
        <v>2629</v>
      </c>
      <c r="O6953" s="12">
        <f>COUNTIF($P$2:P6953,P6953)</f>
        <v>1</v>
      </c>
      <c r="P6953" s="12" t="str">
        <f t="shared" si="387"/>
        <v>14105232629</v>
      </c>
      <c r="Q6953" s="12" t="str">
        <f t="shared" si="388"/>
        <v>141052326290001</v>
      </c>
      <c r="R6953" s="20" t="s">
        <v>5144</v>
      </c>
      <c r="AP6953" s="12" t="s">
        <v>912</v>
      </c>
      <c r="AR6953" s="12" t="s">
        <v>860</v>
      </c>
      <c r="BN6953" s="12">
        <v>1</v>
      </c>
      <c r="BP6953" s="12" t="s">
        <v>3800</v>
      </c>
      <c r="BR6953" s="9" t="s">
        <v>100</v>
      </c>
      <c r="BS6953" s="9" t="s">
        <v>100</v>
      </c>
      <c r="BT6953" s="9" t="s">
        <v>100</v>
      </c>
      <c r="BU6953" s="9" t="s">
        <v>100</v>
      </c>
      <c r="BV6953" s="9" t="s">
        <v>100</v>
      </c>
      <c r="BW6953" s="9" t="s">
        <v>100</v>
      </c>
      <c r="BX6953" s="9" t="s">
        <v>5242</v>
      </c>
      <c r="BY6953" s="9" t="s">
        <v>5243</v>
      </c>
    </row>
    <row r="6954" spans="1:77" ht="45" x14ac:dyDescent="0.25">
      <c r="A6954" s="12">
        <v>1</v>
      </c>
      <c r="B6954" s="11" t="str">
        <f t="shared" si="386"/>
        <v>Общий расчет. Анализ даты. Анализ даты. Символические звезды. Ошибка Инь-Ян. Нет</v>
      </c>
      <c r="C6954" s="11" t="str">
        <f>IFERROR(VLOOKUP(I6954,lvl_1[],2,FALSE),"Нет")</f>
        <v>Общий расчет</v>
      </c>
      <c r="D6954" s="11" t="str">
        <f>IFERROR(VLOOKUP(Rule!J6954,lvl_2[],2,FALSE),"Нет")</f>
        <v>Анализ даты</v>
      </c>
      <c r="E6954" s="11" t="str">
        <f>IFERROR(VLOOKUP(Rule!K6954,lvl_3[],2,FALSE),"Нет")</f>
        <v>Анализ даты</v>
      </c>
      <c r="F6954" s="11" t="str">
        <f>IFERROR(INDEX(lvl_4[],MATCH(L6954,lvl_4[ID],0),MATCH(TEXT(K6954,"##0"),lvl_4[#Headers],0)),"Нет")</f>
        <v>Символические звезды</v>
      </c>
      <c r="G6954" s="11" t="str">
        <f>IFERROR(INDEX(lvl_5[],MATCH(M6954,lvl_5[ID],0),MATCH(_xlfn.CONCAT(TEXT(K6954,"##0"),"_",TEXT(L6954,"##0")),lvl_5[#Headers],0)),"Нет")</f>
        <v>Ошибка Инь-Ян</v>
      </c>
      <c r="H6954" s="11" t="str">
        <f>IFERROR(INDEX(lvl_6[],MATCH(N6954,lvl_6[ID],0),MATCH(_xlfn.CONCAT(K6954,"_",L6954,"_",M6954),lvl_6[#Headers],0)),"Нет")</f>
        <v>Нет</v>
      </c>
      <c r="I6954" s="12">
        <v>1</v>
      </c>
      <c r="J6954" s="12">
        <v>4</v>
      </c>
      <c r="K6954" s="12">
        <v>1</v>
      </c>
      <c r="L6954" s="12">
        <v>5</v>
      </c>
      <c r="M6954" s="12">
        <v>23</v>
      </c>
      <c r="N6954" s="12">
        <v>2630</v>
      </c>
      <c r="O6954" s="12">
        <f>COUNTIF($P$2:P6954,P6954)</f>
        <v>1</v>
      </c>
      <c r="P6954" s="12" t="str">
        <f t="shared" si="387"/>
        <v>14105232630</v>
      </c>
      <c r="Q6954" s="12" t="str">
        <f t="shared" si="388"/>
        <v>141052326300001</v>
      </c>
      <c r="R6954" s="20" t="s">
        <v>5145</v>
      </c>
      <c r="AP6954" s="12" t="s">
        <v>914</v>
      </c>
      <c r="AR6954" s="12" t="s">
        <v>861</v>
      </c>
      <c r="BN6954" s="12">
        <v>1</v>
      </c>
      <c r="BP6954" s="12" t="s">
        <v>3800</v>
      </c>
      <c r="BR6954" s="9" t="s">
        <v>100</v>
      </c>
      <c r="BS6954" s="9" t="s">
        <v>100</v>
      </c>
      <c r="BT6954" s="9" t="s">
        <v>100</v>
      </c>
      <c r="BU6954" s="9" t="s">
        <v>100</v>
      </c>
      <c r="BV6954" s="9" t="s">
        <v>100</v>
      </c>
      <c r="BW6954" s="9" t="s">
        <v>100</v>
      </c>
      <c r="BX6954" s="9" t="s">
        <v>5234</v>
      </c>
      <c r="BY6954" s="9" t="s">
        <v>5232</v>
      </c>
    </row>
    <row r="6955" spans="1:77" ht="45" x14ac:dyDescent="0.25">
      <c r="A6955" s="12">
        <v>1</v>
      </c>
      <c r="B6955" s="11" t="str">
        <f t="shared" si="386"/>
        <v>Общий расчет. Анализ даты. Анализ даты. Символические звезды. Ошибка Инь-Ян. Нет</v>
      </c>
      <c r="C6955" s="11" t="str">
        <f>IFERROR(VLOOKUP(I6955,lvl_1[],2,FALSE),"Нет")</f>
        <v>Общий расчет</v>
      </c>
      <c r="D6955" s="11" t="str">
        <f>IFERROR(VLOOKUP(Rule!J6955,lvl_2[],2,FALSE),"Нет")</f>
        <v>Анализ даты</v>
      </c>
      <c r="E6955" s="11" t="str">
        <f>IFERROR(VLOOKUP(Rule!K6955,lvl_3[],2,FALSE),"Нет")</f>
        <v>Анализ даты</v>
      </c>
      <c r="F6955" s="11" t="str">
        <f>IFERROR(INDEX(lvl_4[],MATCH(L6955,lvl_4[ID],0),MATCH(TEXT(K6955,"##0"),lvl_4[#Headers],0)),"Нет")</f>
        <v>Символические звезды</v>
      </c>
      <c r="G6955" s="11" t="str">
        <f>IFERROR(INDEX(lvl_5[],MATCH(M6955,lvl_5[ID],0),MATCH(_xlfn.CONCAT(TEXT(K6955,"##0"),"_",TEXT(L6955,"##0")),lvl_5[#Headers],0)),"Нет")</f>
        <v>Ошибка Инь-Ян</v>
      </c>
      <c r="H6955" s="11" t="str">
        <f>IFERROR(INDEX(lvl_6[],MATCH(N6955,lvl_6[ID],0),MATCH(_xlfn.CONCAT(K6955,"_",L6955,"_",M6955),lvl_6[#Headers],0)),"Нет")</f>
        <v>Нет</v>
      </c>
      <c r="I6955" s="12">
        <v>1</v>
      </c>
      <c r="J6955" s="12">
        <v>4</v>
      </c>
      <c r="K6955" s="12">
        <v>1</v>
      </c>
      <c r="L6955" s="12">
        <v>5</v>
      </c>
      <c r="M6955" s="12">
        <v>23</v>
      </c>
      <c r="N6955" s="12">
        <v>2631</v>
      </c>
      <c r="O6955" s="12">
        <f>COUNTIF($P$2:P6955,P6955)</f>
        <v>1</v>
      </c>
      <c r="P6955" s="12" t="str">
        <f t="shared" si="387"/>
        <v>14105232631</v>
      </c>
      <c r="Q6955" s="12" t="str">
        <f t="shared" si="388"/>
        <v>141052326310001</v>
      </c>
      <c r="R6955" s="20" t="s">
        <v>5146</v>
      </c>
      <c r="AP6955" s="12" t="s">
        <v>916</v>
      </c>
      <c r="AR6955" s="12" t="s">
        <v>862</v>
      </c>
      <c r="BN6955" s="12">
        <v>1</v>
      </c>
      <c r="BP6955" s="12" t="s">
        <v>3800</v>
      </c>
      <c r="BR6955" s="9" t="s">
        <v>100</v>
      </c>
      <c r="BS6955" s="9" t="s">
        <v>100</v>
      </c>
      <c r="BT6955" s="9" t="s">
        <v>100</v>
      </c>
      <c r="BU6955" s="9" t="s">
        <v>100</v>
      </c>
      <c r="BV6955" s="9" t="s">
        <v>100</v>
      </c>
      <c r="BW6955" s="9" t="s">
        <v>100</v>
      </c>
      <c r="BX6955" s="9" t="s">
        <v>5244</v>
      </c>
      <c r="BY6955" s="9" t="s">
        <v>5245</v>
      </c>
    </row>
    <row r="6956" spans="1:77" ht="45" x14ac:dyDescent="0.25">
      <c r="A6956" s="12">
        <v>1</v>
      </c>
      <c r="B6956" s="11" t="str">
        <f t="shared" si="386"/>
        <v>Общий расчет. Анализ даты. Анализ даты. Символические звезды. Ошибка Инь-Ян. Нет</v>
      </c>
      <c r="C6956" s="11" t="str">
        <f>IFERROR(VLOOKUP(I6956,lvl_1[],2,FALSE),"Нет")</f>
        <v>Общий расчет</v>
      </c>
      <c r="D6956" s="11" t="str">
        <f>IFERROR(VLOOKUP(Rule!J6956,lvl_2[],2,FALSE),"Нет")</f>
        <v>Анализ даты</v>
      </c>
      <c r="E6956" s="11" t="str">
        <f>IFERROR(VLOOKUP(Rule!K6956,lvl_3[],2,FALSE),"Нет")</f>
        <v>Анализ даты</v>
      </c>
      <c r="F6956" s="11" t="str">
        <f>IFERROR(INDEX(lvl_4[],MATCH(L6956,lvl_4[ID],0),MATCH(TEXT(K6956,"##0"),lvl_4[#Headers],0)),"Нет")</f>
        <v>Символические звезды</v>
      </c>
      <c r="G6956" s="11" t="str">
        <f>IFERROR(INDEX(lvl_5[],MATCH(M6956,lvl_5[ID],0),MATCH(_xlfn.CONCAT(TEXT(K6956,"##0"),"_",TEXT(L6956,"##0")),lvl_5[#Headers],0)),"Нет")</f>
        <v>Ошибка Инь-Ян</v>
      </c>
      <c r="H6956" s="11" t="str">
        <f>IFERROR(INDEX(lvl_6[],MATCH(N6956,lvl_6[ID],0),MATCH(_xlfn.CONCAT(K6956,"_",L6956,"_",M6956),lvl_6[#Headers],0)),"Нет")</f>
        <v>Нет</v>
      </c>
      <c r="I6956" s="12">
        <v>1</v>
      </c>
      <c r="J6956" s="12">
        <v>4</v>
      </c>
      <c r="K6956" s="12">
        <v>1</v>
      </c>
      <c r="L6956" s="12">
        <v>5</v>
      </c>
      <c r="M6956" s="12">
        <v>23</v>
      </c>
      <c r="N6956" s="12">
        <v>2632</v>
      </c>
      <c r="O6956" s="12">
        <f>COUNTIF($P$2:P6956,P6956)</f>
        <v>1</v>
      </c>
      <c r="P6956" s="12" t="str">
        <f t="shared" si="387"/>
        <v>14105232632</v>
      </c>
      <c r="Q6956" s="12" t="str">
        <f t="shared" si="388"/>
        <v>141052326320001</v>
      </c>
      <c r="R6956" s="20" t="s">
        <v>5147</v>
      </c>
      <c r="AP6956" s="12" t="s">
        <v>903</v>
      </c>
      <c r="AR6956" s="12" t="s">
        <v>863</v>
      </c>
      <c r="BN6956" s="12">
        <v>1</v>
      </c>
      <c r="BP6956" s="12" t="s">
        <v>3800</v>
      </c>
      <c r="BR6956" s="9" t="s">
        <v>100</v>
      </c>
      <c r="BS6956" s="9" t="s">
        <v>100</v>
      </c>
      <c r="BT6956" s="9" t="s">
        <v>100</v>
      </c>
      <c r="BU6956" s="9" t="s">
        <v>100</v>
      </c>
      <c r="BV6956" s="9" t="s">
        <v>100</v>
      </c>
      <c r="BW6956" s="9" t="s">
        <v>100</v>
      </c>
      <c r="BX6956" s="9" t="s">
        <v>5236</v>
      </c>
      <c r="BY6956" s="9" t="s">
        <v>5246</v>
      </c>
    </row>
    <row r="6957" spans="1:77" ht="45" x14ac:dyDescent="0.25">
      <c r="A6957" s="12">
        <v>1</v>
      </c>
      <c r="B6957" s="11" t="str">
        <f t="shared" si="386"/>
        <v>Общий расчет. Анализ даты. Анализ даты. Символические звезды. Ошибка Инь-Ян. Нет</v>
      </c>
      <c r="C6957" s="11" t="str">
        <f>IFERROR(VLOOKUP(I6957,lvl_1[],2,FALSE),"Нет")</f>
        <v>Общий расчет</v>
      </c>
      <c r="D6957" s="11" t="str">
        <f>IFERROR(VLOOKUP(Rule!J6957,lvl_2[],2,FALSE),"Нет")</f>
        <v>Анализ даты</v>
      </c>
      <c r="E6957" s="11" t="str">
        <f>IFERROR(VLOOKUP(Rule!K6957,lvl_3[],2,FALSE),"Нет")</f>
        <v>Анализ даты</v>
      </c>
      <c r="F6957" s="11" t="str">
        <f>IFERROR(INDEX(lvl_4[],MATCH(L6957,lvl_4[ID],0),MATCH(TEXT(K6957,"##0"),lvl_4[#Headers],0)),"Нет")</f>
        <v>Символические звезды</v>
      </c>
      <c r="G6957" s="11" t="str">
        <f>IFERROR(INDEX(lvl_5[],MATCH(M6957,lvl_5[ID],0),MATCH(_xlfn.CONCAT(TEXT(K6957,"##0"),"_",TEXT(L6957,"##0")),lvl_5[#Headers],0)),"Нет")</f>
        <v>Ошибка Инь-Ян</v>
      </c>
      <c r="H6957" s="11" t="str">
        <f>IFERROR(INDEX(lvl_6[],MATCH(N6957,lvl_6[ID],0),MATCH(_xlfn.CONCAT(K6957,"_",L6957,"_",M6957),lvl_6[#Headers],0)),"Нет")</f>
        <v>Нет</v>
      </c>
      <c r="I6957" s="12">
        <v>1</v>
      </c>
      <c r="J6957" s="12">
        <v>4</v>
      </c>
      <c r="K6957" s="12">
        <v>1</v>
      </c>
      <c r="L6957" s="12">
        <v>5</v>
      </c>
      <c r="M6957" s="12">
        <v>23</v>
      </c>
      <c r="N6957" s="12">
        <v>2633</v>
      </c>
      <c r="O6957" s="12">
        <f>COUNTIF($P$2:P6957,P6957)</f>
        <v>1</v>
      </c>
      <c r="P6957" s="12" t="str">
        <f t="shared" si="387"/>
        <v>14105232633</v>
      </c>
      <c r="Q6957" s="12" t="str">
        <f t="shared" si="388"/>
        <v>141052326330001</v>
      </c>
      <c r="R6957" s="20" t="s">
        <v>5148</v>
      </c>
      <c r="AP6957" s="12" t="s">
        <v>905</v>
      </c>
      <c r="AR6957" s="12" t="s">
        <v>864</v>
      </c>
      <c r="BN6957" s="12">
        <v>1</v>
      </c>
      <c r="BP6957" s="12" t="s">
        <v>3800</v>
      </c>
      <c r="BR6957" s="9" t="s">
        <v>100</v>
      </c>
      <c r="BS6957" s="9" t="s">
        <v>100</v>
      </c>
      <c r="BT6957" s="9" t="s">
        <v>100</v>
      </c>
      <c r="BU6957" s="9" t="s">
        <v>100</v>
      </c>
      <c r="BV6957" s="9" t="s">
        <v>100</v>
      </c>
      <c r="BW6957" s="9" t="s">
        <v>100</v>
      </c>
      <c r="BX6957" s="9" t="s">
        <v>5238</v>
      </c>
      <c r="BY6957" s="9" t="s">
        <v>5247</v>
      </c>
    </row>
    <row r="6958" spans="1:77" ht="45" x14ac:dyDescent="0.25">
      <c r="A6958" s="12">
        <v>1</v>
      </c>
      <c r="B6958" s="11" t="str">
        <f t="shared" si="386"/>
        <v>Общий расчет. Анализ даты. Анализ даты. Символические звезды. Ошибка Инь-Ян. Нет</v>
      </c>
      <c r="C6958" s="11" t="str">
        <f>IFERROR(VLOOKUP(I6958,lvl_1[],2,FALSE),"Нет")</f>
        <v>Общий расчет</v>
      </c>
      <c r="D6958" s="11" t="str">
        <f>IFERROR(VLOOKUP(Rule!J6958,lvl_2[],2,FALSE),"Нет")</f>
        <v>Анализ даты</v>
      </c>
      <c r="E6958" s="11" t="str">
        <f>IFERROR(VLOOKUP(Rule!K6958,lvl_3[],2,FALSE),"Нет")</f>
        <v>Анализ даты</v>
      </c>
      <c r="F6958" s="11" t="str">
        <f>IFERROR(INDEX(lvl_4[],MATCH(L6958,lvl_4[ID],0),MATCH(TEXT(K6958,"##0"),lvl_4[#Headers],0)),"Нет")</f>
        <v>Символические звезды</v>
      </c>
      <c r="G6958" s="11" t="str">
        <f>IFERROR(INDEX(lvl_5[],MATCH(M6958,lvl_5[ID],0),MATCH(_xlfn.CONCAT(TEXT(K6958,"##0"),"_",TEXT(L6958,"##0")),lvl_5[#Headers],0)),"Нет")</f>
        <v>Ошибка Инь-Ян</v>
      </c>
      <c r="H6958" s="11" t="str">
        <f>IFERROR(INDEX(lvl_6[],MATCH(N6958,lvl_6[ID],0),MATCH(_xlfn.CONCAT(K6958,"_",L6958,"_",M6958),lvl_6[#Headers],0)),"Нет")</f>
        <v>Нет</v>
      </c>
      <c r="I6958" s="12">
        <v>1</v>
      </c>
      <c r="J6958" s="12">
        <v>4</v>
      </c>
      <c r="K6958" s="12">
        <v>1</v>
      </c>
      <c r="L6958" s="12">
        <v>5</v>
      </c>
      <c r="M6958" s="12">
        <v>23</v>
      </c>
      <c r="N6958" s="12">
        <v>2634</v>
      </c>
      <c r="O6958" s="12">
        <f>COUNTIF($P$2:P6958,P6958)</f>
        <v>1</v>
      </c>
      <c r="P6958" s="12" t="str">
        <f t="shared" si="387"/>
        <v>14105232634</v>
      </c>
      <c r="Q6958" s="12" t="str">
        <f t="shared" si="388"/>
        <v>141052326340001</v>
      </c>
      <c r="R6958" s="20" t="s">
        <v>5149</v>
      </c>
      <c r="AP6958" s="12" t="s">
        <v>907</v>
      </c>
      <c r="AR6958" s="12" t="s">
        <v>865</v>
      </c>
      <c r="BN6958" s="12">
        <v>1</v>
      </c>
      <c r="BP6958" s="12" t="s">
        <v>3800</v>
      </c>
      <c r="BR6958" s="9" t="s">
        <v>100</v>
      </c>
      <c r="BS6958" s="9" t="s">
        <v>100</v>
      </c>
      <c r="BT6958" s="9" t="s">
        <v>100</v>
      </c>
      <c r="BU6958" s="9" t="s">
        <v>100</v>
      </c>
      <c r="BV6958" s="9" t="s">
        <v>100</v>
      </c>
      <c r="BW6958" s="9" t="s">
        <v>100</v>
      </c>
      <c r="BX6958" s="9" t="s">
        <v>5240</v>
      </c>
      <c r="BY6958" s="9" t="s">
        <v>5248</v>
      </c>
    </row>
    <row r="6959" spans="1:77" ht="45" x14ac:dyDescent="0.25">
      <c r="A6959" s="12">
        <v>1</v>
      </c>
      <c r="B6959" s="11" t="str">
        <f t="shared" si="386"/>
        <v>Общий расчет. Анализ даты. Анализ даты. Символические звезды. Ошибка Инь-Ян. Нет</v>
      </c>
      <c r="C6959" s="11" t="str">
        <f>IFERROR(VLOOKUP(I6959,lvl_1[],2,FALSE),"Нет")</f>
        <v>Общий расчет</v>
      </c>
      <c r="D6959" s="11" t="str">
        <f>IFERROR(VLOOKUP(Rule!J6959,lvl_2[],2,FALSE),"Нет")</f>
        <v>Анализ даты</v>
      </c>
      <c r="E6959" s="11" t="str">
        <f>IFERROR(VLOOKUP(Rule!K6959,lvl_3[],2,FALSE),"Нет")</f>
        <v>Анализ даты</v>
      </c>
      <c r="F6959" s="11" t="str">
        <f>IFERROR(INDEX(lvl_4[],MATCH(L6959,lvl_4[ID],0),MATCH(TEXT(K6959,"##0"),lvl_4[#Headers],0)),"Нет")</f>
        <v>Символические звезды</v>
      </c>
      <c r="G6959" s="11" t="str">
        <f>IFERROR(INDEX(lvl_5[],MATCH(M6959,lvl_5[ID],0),MATCH(_xlfn.CONCAT(TEXT(K6959,"##0"),"_",TEXT(L6959,"##0")),lvl_5[#Headers],0)),"Нет")</f>
        <v>Ошибка Инь-Ян</v>
      </c>
      <c r="H6959" s="11" t="str">
        <f>IFERROR(INDEX(lvl_6[],MATCH(N6959,lvl_6[ID],0),MATCH(_xlfn.CONCAT(K6959,"_",L6959,"_",M6959),lvl_6[#Headers],0)),"Нет")</f>
        <v>Нет</v>
      </c>
      <c r="I6959" s="12">
        <v>1</v>
      </c>
      <c r="J6959" s="12">
        <v>4</v>
      </c>
      <c r="K6959" s="12">
        <v>1</v>
      </c>
      <c r="L6959" s="12">
        <v>5</v>
      </c>
      <c r="M6959" s="12">
        <v>23</v>
      </c>
      <c r="N6959" s="12">
        <v>2635</v>
      </c>
      <c r="O6959" s="12">
        <f>COUNTIF($P$2:P6959,P6959)</f>
        <v>1</v>
      </c>
      <c r="P6959" s="12" t="str">
        <f t="shared" si="387"/>
        <v>14105232635</v>
      </c>
      <c r="Q6959" s="12" t="str">
        <f t="shared" si="388"/>
        <v>141052326350001</v>
      </c>
      <c r="R6959" s="20" t="s">
        <v>5150</v>
      </c>
      <c r="AP6959" s="12" t="s">
        <v>912</v>
      </c>
      <c r="AR6959" s="12" t="s">
        <v>866</v>
      </c>
      <c r="BN6959" s="12">
        <v>1</v>
      </c>
      <c r="BP6959" s="12" t="s">
        <v>3800</v>
      </c>
      <c r="BR6959" s="9" t="s">
        <v>100</v>
      </c>
      <c r="BS6959" s="9" t="s">
        <v>100</v>
      </c>
      <c r="BT6959" s="9" t="s">
        <v>100</v>
      </c>
      <c r="BU6959" s="9" t="s">
        <v>100</v>
      </c>
      <c r="BV6959" s="9" t="s">
        <v>100</v>
      </c>
      <c r="BW6959" s="9" t="s">
        <v>100</v>
      </c>
      <c r="BX6959" s="9" t="s">
        <v>5242</v>
      </c>
      <c r="BY6959" s="9" t="s">
        <v>5249</v>
      </c>
    </row>
    <row r="6960" spans="1:77" ht="45" x14ac:dyDescent="0.25">
      <c r="A6960" s="12">
        <v>1</v>
      </c>
      <c r="B6960" s="11" t="str">
        <f t="shared" si="386"/>
        <v>Общий расчет. Анализ даты. Анализ даты. Символические звезды. Ошибка Инь-Ян. Нет</v>
      </c>
      <c r="C6960" s="11" t="str">
        <f>IFERROR(VLOOKUP(I6960,lvl_1[],2,FALSE),"Нет")</f>
        <v>Общий расчет</v>
      </c>
      <c r="D6960" s="11" t="str">
        <f>IFERROR(VLOOKUP(Rule!J6960,lvl_2[],2,FALSE),"Нет")</f>
        <v>Анализ даты</v>
      </c>
      <c r="E6960" s="11" t="str">
        <f>IFERROR(VLOOKUP(Rule!K6960,lvl_3[],2,FALSE),"Нет")</f>
        <v>Анализ даты</v>
      </c>
      <c r="F6960" s="11" t="str">
        <f>IFERROR(INDEX(lvl_4[],MATCH(L6960,lvl_4[ID],0),MATCH(TEXT(K6960,"##0"),lvl_4[#Headers],0)),"Нет")</f>
        <v>Символические звезды</v>
      </c>
      <c r="G6960" s="11" t="str">
        <f>IFERROR(INDEX(lvl_5[],MATCH(M6960,lvl_5[ID],0),MATCH(_xlfn.CONCAT(TEXT(K6960,"##0"),"_",TEXT(L6960,"##0")),lvl_5[#Headers],0)),"Нет")</f>
        <v>Ошибка Инь-Ян</v>
      </c>
      <c r="H6960" s="11" t="str">
        <f>IFERROR(INDEX(lvl_6[],MATCH(N6960,lvl_6[ID],0),MATCH(_xlfn.CONCAT(K6960,"_",L6960,"_",M6960),lvl_6[#Headers],0)),"Нет")</f>
        <v>Нет</v>
      </c>
      <c r="I6960" s="12">
        <v>1</v>
      </c>
      <c r="J6960" s="12">
        <v>4</v>
      </c>
      <c r="K6960" s="12">
        <v>1</v>
      </c>
      <c r="L6960" s="12">
        <v>5</v>
      </c>
      <c r="M6960" s="12">
        <v>23</v>
      </c>
      <c r="N6960" s="12">
        <v>2636</v>
      </c>
      <c r="O6960" s="12">
        <f>COUNTIF($P$2:P6960,P6960)</f>
        <v>1</v>
      </c>
      <c r="P6960" s="12" t="str">
        <f t="shared" si="387"/>
        <v>14105232636</v>
      </c>
      <c r="Q6960" s="12" t="str">
        <f t="shared" si="388"/>
        <v>141052326360001</v>
      </c>
      <c r="R6960" s="20" t="s">
        <v>5151</v>
      </c>
      <c r="AP6960" s="12" t="s">
        <v>914</v>
      </c>
      <c r="AR6960" s="12" t="s">
        <v>867</v>
      </c>
      <c r="BN6960" s="12">
        <v>1</v>
      </c>
      <c r="BP6960" s="12" t="s">
        <v>3800</v>
      </c>
      <c r="BR6960" s="9" t="s">
        <v>100</v>
      </c>
      <c r="BS6960" s="9" t="s">
        <v>100</v>
      </c>
      <c r="BT6960" s="9" t="s">
        <v>100</v>
      </c>
      <c r="BU6960" s="9" t="s">
        <v>100</v>
      </c>
      <c r="BV6960" s="9" t="s">
        <v>100</v>
      </c>
      <c r="BW6960" s="9" t="s">
        <v>100</v>
      </c>
      <c r="BX6960" s="9" t="s">
        <v>5234</v>
      </c>
      <c r="BY6960" s="9" t="s">
        <v>5233</v>
      </c>
    </row>
    <row r="6961" spans="1:77" ht="45" x14ac:dyDescent="0.25">
      <c r="A6961" s="12">
        <v>1</v>
      </c>
      <c r="B6961" s="11" t="str">
        <f t="shared" si="386"/>
        <v>Общий расчет. Анализ даты. Анализ даты. Символические звезды. Ошибка Инь-Ян. Нет</v>
      </c>
      <c r="C6961" s="11" t="str">
        <f>IFERROR(VLOOKUP(I6961,lvl_1[],2,FALSE),"Нет")</f>
        <v>Общий расчет</v>
      </c>
      <c r="D6961" s="11" t="str">
        <f>IFERROR(VLOOKUP(Rule!J6961,lvl_2[],2,FALSE),"Нет")</f>
        <v>Анализ даты</v>
      </c>
      <c r="E6961" s="11" t="str">
        <f>IFERROR(VLOOKUP(Rule!K6961,lvl_3[],2,FALSE),"Нет")</f>
        <v>Анализ даты</v>
      </c>
      <c r="F6961" s="11" t="str">
        <f>IFERROR(INDEX(lvl_4[],MATCH(L6961,lvl_4[ID],0),MATCH(TEXT(K6961,"##0"),lvl_4[#Headers],0)),"Нет")</f>
        <v>Символические звезды</v>
      </c>
      <c r="G6961" s="11" t="str">
        <f>IFERROR(INDEX(lvl_5[],MATCH(M6961,lvl_5[ID],0),MATCH(_xlfn.CONCAT(TEXT(K6961,"##0"),"_",TEXT(L6961,"##0")),lvl_5[#Headers],0)),"Нет")</f>
        <v>Ошибка Инь-Ян</v>
      </c>
      <c r="H6961" s="11" t="str">
        <f>IFERROR(INDEX(lvl_6[],MATCH(N6961,lvl_6[ID],0),MATCH(_xlfn.CONCAT(K6961,"_",L6961,"_",M6961),lvl_6[#Headers],0)),"Нет")</f>
        <v>Нет</v>
      </c>
      <c r="I6961" s="12">
        <v>1</v>
      </c>
      <c r="J6961" s="12">
        <v>4</v>
      </c>
      <c r="K6961" s="12">
        <v>1</v>
      </c>
      <c r="L6961" s="12">
        <v>5</v>
      </c>
      <c r="M6961" s="12">
        <v>23</v>
      </c>
      <c r="N6961" s="12">
        <v>2637</v>
      </c>
      <c r="O6961" s="12">
        <f>COUNTIF($P$2:P6961,P6961)</f>
        <v>1</v>
      </c>
      <c r="P6961" s="12" t="str">
        <f t="shared" si="387"/>
        <v>14105232637</v>
      </c>
      <c r="Q6961" s="12" t="str">
        <f t="shared" si="388"/>
        <v>141052326370001</v>
      </c>
      <c r="R6961" s="20" t="s">
        <v>5152</v>
      </c>
      <c r="AP6961" s="12" t="s">
        <v>916</v>
      </c>
      <c r="AR6961" s="12" t="s">
        <v>868</v>
      </c>
      <c r="BN6961" s="12">
        <v>1</v>
      </c>
      <c r="BP6961" s="12" t="s">
        <v>3800</v>
      </c>
      <c r="BR6961" s="9" t="s">
        <v>100</v>
      </c>
      <c r="BS6961" s="9" t="s">
        <v>100</v>
      </c>
      <c r="BT6961" s="9" t="s">
        <v>100</v>
      </c>
      <c r="BU6961" s="9" t="s">
        <v>100</v>
      </c>
      <c r="BV6961" s="9" t="s">
        <v>100</v>
      </c>
      <c r="BW6961" s="9" t="s">
        <v>100</v>
      </c>
      <c r="BX6961" s="9" t="s">
        <v>5244</v>
      </c>
      <c r="BY6961" s="9" t="s">
        <v>5250</v>
      </c>
    </row>
    <row r="6962" spans="1:77" ht="45" x14ac:dyDescent="0.25">
      <c r="A6962" s="12">
        <v>1</v>
      </c>
      <c r="B6962" s="11" t="str">
        <f t="shared" si="386"/>
        <v>Общий расчет. Анализ даты. Анализ даты. Символические звезды. Одинокий феникс. Нет</v>
      </c>
      <c r="C6962" s="11" t="str">
        <f>IFERROR(VLOOKUP(I6962,lvl_1[],2,FALSE),"Нет")</f>
        <v>Общий расчет</v>
      </c>
      <c r="D6962" s="11" t="str">
        <f>IFERROR(VLOOKUP(Rule!J6962,lvl_2[],2,FALSE),"Нет")</f>
        <v>Анализ даты</v>
      </c>
      <c r="E6962" s="11" t="str">
        <f>IFERROR(VLOOKUP(Rule!K6962,lvl_3[],2,FALSE),"Нет")</f>
        <v>Анализ даты</v>
      </c>
      <c r="F6962" s="11" t="str">
        <f>IFERROR(INDEX(lvl_4[],MATCH(L6962,lvl_4[ID],0),MATCH(TEXT(K6962,"##0"),lvl_4[#Headers],0)),"Нет")</f>
        <v>Символические звезды</v>
      </c>
      <c r="G6962" s="11" t="str">
        <f>IFERROR(INDEX(lvl_5[],MATCH(M6962,lvl_5[ID],0),MATCH(_xlfn.CONCAT(TEXT(K6962,"##0"),"_",TEXT(L6962,"##0")),lvl_5[#Headers],0)),"Нет")</f>
        <v>Одинокий феникс</v>
      </c>
      <c r="H6962" s="11" t="str">
        <f>IFERROR(INDEX(lvl_6[],MATCH(N6962,lvl_6[ID],0),MATCH(_xlfn.CONCAT(K6962,"_",L6962,"_",M6962),lvl_6[#Headers],0)),"Нет")</f>
        <v>Нет</v>
      </c>
      <c r="I6962" s="12">
        <v>1</v>
      </c>
      <c r="J6962" s="12">
        <v>4</v>
      </c>
      <c r="K6962" s="12">
        <v>1</v>
      </c>
      <c r="L6962" s="12">
        <v>5</v>
      </c>
      <c r="M6962" s="12">
        <v>25</v>
      </c>
      <c r="N6962" s="12">
        <v>2638</v>
      </c>
      <c r="O6962" s="12">
        <f>COUNTIF($P$2:P6962,P6962)</f>
        <v>1</v>
      </c>
      <c r="P6962" s="12" t="str">
        <f t="shared" si="387"/>
        <v>14105252638</v>
      </c>
      <c r="Q6962" s="12" t="str">
        <f t="shared" si="388"/>
        <v>141052526380001</v>
      </c>
      <c r="R6962" s="20" t="s">
        <v>5153</v>
      </c>
      <c r="AP6962" s="12" t="s">
        <v>901</v>
      </c>
      <c r="AR6962" s="12" t="s">
        <v>862</v>
      </c>
      <c r="BN6962" s="12">
        <v>1</v>
      </c>
      <c r="BP6962" s="12" t="s">
        <v>3800</v>
      </c>
      <c r="BR6962" s="9" t="s">
        <v>100</v>
      </c>
      <c r="BS6962" s="9" t="s">
        <v>100</v>
      </c>
      <c r="BT6962" s="9" t="s">
        <v>100</v>
      </c>
      <c r="BU6962" s="9" t="s">
        <v>100</v>
      </c>
      <c r="BV6962" s="9" t="s">
        <v>100</v>
      </c>
      <c r="BW6962" s="9" t="s">
        <v>100</v>
      </c>
      <c r="BX6962" s="9" t="s">
        <v>5251</v>
      </c>
      <c r="BY6962" s="9" t="s">
        <v>5245</v>
      </c>
    </row>
    <row r="6963" spans="1:77" ht="45" x14ac:dyDescent="0.25">
      <c r="A6963" s="12">
        <v>1</v>
      </c>
      <c r="B6963" s="11" t="str">
        <f t="shared" si="386"/>
        <v>Общий расчет. Анализ даты. Анализ даты. Символические звезды. Одинокий феникс. Нет</v>
      </c>
      <c r="C6963" s="11" t="str">
        <f>IFERROR(VLOOKUP(I6963,lvl_1[],2,FALSE),"Нет")</f>
        <v>Общий расчет</v>
      </c>
      <c r="D6963" s="11" t="str">
        <f>IFERROR(VLOOKUP(Rule!J6963,lvl_2[],2,FALSE),"Нет")</f>
        <v>Анализ даты</v>
      </c>
      <c r="E6963" s="11" t="str">
        <f>IFERROR(VLOOKUP(Rule!K6963,lvl_3[],2,FALSE),"Нет")</f>
        <v>Анализ даты</v>
      </c>
      <c r="F6963" s="11" t="str">
        <f>IFERROR(INDEX(lvl_4[],MATCH(L6963,lvl_4[ID],0),MATCH(TEXT(K6963,"##0"),lvl_4[#Headers],0)),"Нет")</f>
        <v>Символические звезды</v>
      </c>
      <c r="G6963" s="11" t="str">
        <f>IFERROR(INDEX(lvl_5[],MATCH(M6963,lvl_5[ID],0),MATCH(_xlfn.CONCAT(TEXT(K6963,"##0"),"_",TEXT(L6963,"##0")),lvl_5[#Headers],0)),"Нет")</f>
        <v>Одинокий феникс</v>
      </c>
      <c r="H6963" s="11" t="str">
        <f>IFERROR(INDEX(lvl_6[],MATCH(N6963,lvl_6[ID],0),MATCH(_xlfn.CONCAT(K6963,"_",L6963,"_",M6963),lvl_6[#Headers],0)),"Нет")</f>
        <v>Нет</v>
      </c>
      <c r="I6963" s="12">
        <v>1</v>
      </c>
      <c r="J6963" s="12">
        <v>4</v>
      </c>
      <c r="K6963" s="12">
        <v>1</v>
      </c>
      <c r="L6963" s="12">
        <v>5</v>
      </c>
      <c r="M6963" s="12">
        <v>25</v>
      </c>
      <c r="N6963" s="12">
        <v>2639</v>
      </c>
      <c r="O6963" s="12">
        <f>COUNTIF($P$2:P6963,P6963)</f>
        <v>1</v>
      </c>
      <c r="P6963" s="12" t="str">
        <f t="shared" si="387"/>
        <v>14105252639</v>
      </c>
      <c r="Q6963" s="12" t="str">
        <f t="shared" si="388"/>
        <v>141052526390001</v>
      </c>
      <c r="R6963" s="20" t="s">
        <v>5154</v>
      </c>
      <c r="AP6963" s="12" t="s">
        <v>905</v>
      </c>
      <c r="AR6963" s="12" t="s">
        <v>862</v>
      </c>
      <c r="BN6963" s="12">
        <v>1</v>
      </c>
      <c r="BP6963" s="12" t="s">
        <v>3800</v>
      </c>
      <c r="BR6963" s="9" t="s">
        <v>100</v>
      </c>
      <c r="BS6963" s="9" t="s">
        <v>100</v>
      </c>
      <c r="BT6963" s="9" t="s">
        <v>100</v>
      </c>
      <c r="BU6963" s="9" t="s">
        <v>100</v>
      </c>
      <c r="BV6963" s="9" t="s">
        <v>100</v>
      </c>
      <c r="BW6963" s="9" t="s">
        <v>100</v>
      </c>
      <c r="BX6963" s="9" t="s">
        <v>5238</v>
      </c>
      <c r="BY6963" s="9" t="s">
        <v>5245</v>
      </c>
    </row>
    <row r="6964" spans="1:77" ht="45" x14ac:dyDescent="0.25">
      <c r="A6964" s="12">
        <v>1</v>
      </c>
      <c r="B6964" s="11" t="str">
        <f t="shared" si="386"/>
        <v>Общий расчет. Анализ даты. Анализ даты. Символические звезды. Одинокий феникс. Нет</v>
      </c>
      <c r="C6964" s="11" t="str">
        <f>IFERROR(VLOOKUP(I6964,lvl_1[],2,FALSE),"Нет")</f>
        <v>Общий расчет</v>
      </c>
      <c r="D6964" s="11" t="str">
        <f>IFERROR(VLOOKUP(Rule!J6964,lvl_2[],2,FALSE),"Нет")</f>
        <v>Анализ даты</v>
      </c>
      <c r="E6964" s="11" t="str">
        <f>IFERROR(VLOOKUP(Rule!K6964,lvl_3[],2,FALSE),"Нет")</f>
        <v>Анализ даты</v>
      </c>
      <c r="F6964" s="11" t="str">
        <f>IFERROR(INDEX(lvl_4[],MATCH(L6964,lvl_4[ID],0),MATCH(TEXT(K6964,"##0"),lvl_4[#Headers],0)),"Нет")</f>
        <v>Символические звезды</v>
      </c>
      <c r="G6964" s="11" t="str">
        <f>IFERROR(INDEX(lvl_5[],MATCH(M6964,lvl_5[ID],0),MATCH(_xlfn.CONCAT(TEXT(K6964,"##0"),"_",TEXT(L6964,"##0")),lvl_5[#Headers],0)),"Нет")</f>
        <v>Одинокий феникс</v>
      </c>
      <c r="H6964" s="11" t="str">
        <f>IFERROR(INDEX(lvl_6[],MATCH(N6964,lvl_6[ID],0),MATCH(_xlfn.CONCAT(K6964,"_",L6964,"_",M6964),lvl_6[#Headers],0)),"Нет")</f>
        <v>Нет</v>
      </c>
      <c r="I6964" s="12">
        <v>1</v>
      </c>
      <c r="J6964" s="12">
        <v>4</v>
      </c>
      <c r="K6964" s="12">
        <v>1</v>
      </c>
      <c r="L6964" s="12">
        <v>5</v>
      </c>
      <c r="M6964" s="12">
        <v>25</v>
      </c>
      <c r="N6964" s="12">
        <v>2640</v>
      </c>
      <c r="O6964" s="12">
        <f>COUNTIF($P$2:P6964,P6964)</f>
        <v>1</v>
      </c>
      <c r="P6964" s="12" t="str">
        <f t="shared" si="387"/>
        <v>14105252640</v>
      </c>
      <c r="Q6964" s="12" t="str">
        <f t="shared" si="388"/>
        <v>141052526400001</v>
      </c>
      <c r="R6964" s="20" t="s">
        <v>5155</v>
      </c>
      <c r="AP6964" s="12" t="s">
        <v>912</v>
      </c>
      <c r="AR6964" s="12" t="s">
        <v>868</v>
      </c>
      <c r="BN6964" s="12">
        <v>1</v>
      </c>
      <c r="BP6964" s="12" t="s">
        <v>3800</v>
      </c>
      <c r="BR6964" s="9" t="s">
        <v>100</v>
      </c>
      <c r="BS6964" s="9" t="s">
        <v>100</v>
      </c>
      <c r="BT6964" s="9" t="s">
        <v>100</v>
      </c>
      <c r="BU6964" s="9" t="s">
        <v>100</v>
      </c>
      <c r="BV6964" s="9" t="s">
        <v>100</v>
      </c>
      <c r="BW6964" s="9" t="s">
        <v>100</v>
      </c>
      <c r="BX6964" s="9" t="s">
        <v>5242</v>
      </c>
      <c r="BY6964" s="9" t="s">
        <v>5250</v>
      </c>
    </row>
    <row r="6965" spans="1:77" ht="45" x14ac:dyDescent="0.25">
      <c r="A6965" s="12">
        <v>1</v>
      </c>
      <c r="B6965" s="11" t="str">
        <f t="shared" si="386"/>
        <v>Общий расчет. Анализ даты. Анализ даты. Символические звезды. Одинокий феникс. Нет</v>
      </c>
      <c r="C6965" s="11" t="str">
        <f>IFERROR(VLOOKUP(I6965,lvl_1[],2,FALSE),"Нет")</f>
        <v>Общий расчет</v>
      </c>
      <c r="D6965" s="11" t="str">
        <f>IFERROR(VLOOKUP(Rule!J6965,lvl_2[],2,FALSE),"Нет")</f>
        <v>Анализ даты</v>
      </c>
      <c r="E6965" s="11" t="str">
        <f>IFERROR(VLOOKUP(Rule!K6965,lvl_3[],2,FALSE),"Нет")</f>
        <v>Анализ даты</v>
      </c>
      <c r="F6965" s="11" t="str">
        <f>IFERROR(INDEX(lvl_4[],MATCH(L6965,lvl_4[ID],0),MATCH(TEXT(K6965,"##0"),lvl_4[#Headers],0)),"Нет")</f>
        <v>Символические звезды</v>
      </c>
      <c r="G6965" s="11" t="str">
        <f>IFERROR(INDEX(lvl_5[],MATCH(M6965,lvl_5[ID],0),MATCH(_xlfn.CONCAT(TEXT(K6965,"##0"),"_",TEXT(L6965,"##0")),lvl_5[#Headers],0)),"Нет")</f>
        <v>Одинокий феникс</v>
      </c>
      <c r="H6965" s="11" t="str">
        <f>IFERROR(INDEX(lvl_6[],MATCH(N6965,lvl_6[ID],0),MATCH(_xlfn.CONCAT(K6965,"_",L6965,"_",M6965),lvl_6[#Headers],0)),"Нет")</f>
        <v>Нет</v>
      </c>
      <c r="I6965" s="12">
        <v>1</v>
      </c>
      <c r="J6965" s="12">
        <v>4</v>
      </c>
      <c r="K6965" s="12">
        <v>1</v>
      </c>
      <c r="L6965" s="12">
        <v>5</v>
      </c>
      <c r="M6965" s="12">
        <v>25</v>
      </c>
      <c r="N6965" s="12">
        <v>2641</v>
      </c>
      <c r="O6965" s="12">
        <f>COUNTIF($P$2:P6965,P6965)</f>
        <v>1</v>
      </c>
      <c r="P6965" s="12" t="str">
        <f t="shared" si="387"/>
        <v>14105252641</v>
      </c>
      <c r="Q6965" s="12" t="str">
        <f t="shared" si="388"/>
        <v>141052526410001</v>
      </c>
      <c r="R6965" s="20" t="s">
        <v>5156</v>
      </c>
      <c r="AP6965" s="12" t="s">
        <v>907</v>
      </c>
      <c r="AR6965" s="12" t="s">
        <v>865</v>
      </c>
      <c r="BN6965" s="12">
        <v>1</v>
      </c>
      <c r="BP6965" s="12" t="s">
        <v>3800</v>
      </c>
      <c r="BR6965" s="9" t="s">
        <v>100</v>
      </c>
      <c r="BS6965" s="9" t="s">
        <v>100</v>
      </c>
      <c r="BT6965" s="9" t="s">
        <v>100</v>
      </c>
      <c r="BU6965" s="9" t="s">
        <v>100</v>
      </c>
      <c r="BV6965" s="9" t="s">
        <v>100</v>
      </c>
      <c r="BW6965" s="9" t="s">
        <v>100</v>
      </c>
      <c r="BX6965" s="9" t="s">
        <v>5240</v>
      </c>
      <c r="BY6965" s="9" t="s">
        <v>5248</v>
      </c>
    </row>
    <row r="6966" spans="1:77" ht="45" x14ac:dyDescent="0.25">
      <c r="A6966" s="12">
        <v>1</v>
      </c>
      <c r="B6966" s="11" t="str">
        <f t="shared" si="386"/>
        <v>Общий расчет. Анализ даты. Анализ даты. Символические звезды. Одинокий феникс. Нет</v>
      </c>
      <c r="C6966" s="11" t="str">
        <f>IFERROR(VLOOKUP(I6966,lvl_1[],2,FALSE),"Нет")</f>
        <v>Общий расчет</v>
      </c>
      <c r="D6966" s="11" t="str">
        <f>IFERROR(VLOOKUP(Rule!J6966,lvl_2[],2,FALSE),"Нет")</f>
        <v>Анализ даты</v>
      </c>
      <c r="E6966" s="11" t="str">
        <f>IFERROR(VLOOKUP(Rule!K6966,lvl_3[],2,FALSE),"Нет")</f>
        <v>Анализ даты</v>
      </c>
      <c r="F6966" s="11" t="str">
        <f>IFERROR(INDEX(lvl_4[],MATCH(L6966,lvl_4[ID],0),MATCH(TEXT(K6966,"##0"),lvl_4[#Headers],0)),"Нет")</f>
        <v>Символические звезды</v>
      </c>
      <c r="G6966" s="11" t="str">
        <f>IFERROR(INDEX(lvl_5[],MATCH(M6966,lvl_5[ID],0),MATCH(_xlfn.CONCAT(TEXT(K6966,"##0"),"_",TEXT(L6966,"##0")),lvl_5[#Headers],0)),"Нет")</f>
        <v>Одинокий феникс</v>
      </c>
      <c r="H6966" s="11" t="str">
        <f>IFERROR(INDEX(lvl_6[],MATCH(N6966,lvl_6[ID],0),MATCH(_xlfn.CONCAT(K6966,"_",L6966,"_",M6966),lvl_6[#Headers],0)),"Нет")</f>
        <v>Нет</v>
      </c>
      <c r="I6966" s="12">
        <v>1</v>
      </c>
      <c r="J6966" s="12">
        <v>4</v>
      </c>
      <c r="K6966" s="12">
        <v>1</v>
      </c>
      <c r="L6966" s="12">
        <v>5</v>
      </c>
      <c r="M6966" s="12">
        <v>25</v>
      </c>
      <c r="N6966" s="12">
        <v>2642</v>
      </c>
      <c r="O6966" s="12">
        <f>COUNTIF($P$2:P6966,P6966)</f>
        <v>1</v>
      </c>
      <c r="P6966" s="12" t="str">
        <f t="shared" si="387"/>
        <v>14105252642</v>
      </c>
      <c r="Q6966" s="12" t="str">
        <f t="shared" si="388"/>
        <v>141052526420001</v>
      </c>
      <c r="R6966" s="20" t="s">
        <v>5157</v>
      </c>
      <c r="AP6966" s="12" t="s">
        <v>914</v>
      </c>
      <c r="AR6966" s="12" t="s">
        <v>859</v>
      </c>
      <c r="BN6966" s="12">
        <v>1</v>
      </c>
      <c r="BP6966" s="12" t="s">
        <v>3800</v>
      </c>
      <c r="BR6966" s="9" t="s">
        <v>100</v>
      </c>
      <c r="BS6966" s="9" t="s">
        <v>100</v>
      </c>
      <c r="BT6966" s="9" t="s">
        <v>100</v>
      </c>
      <c r="BU6966" s="9" t="s">
        <v>100</v>
      </c>
      <c r="BV6966" s="9" t="s">
        <v>100</v>
      </c>
      <c r="BW6966" s="9" t="s">
        <v>100</v>
      </c>
      <c r="BX6966" s="9" t="s">
        <v>5234</v>
      </c>
      <c r="BY6966" s="9" t="s">
        <v>5241</v>
      </c>
    </row>
    <row r="6967" spans="1:77" ht="45" x14ac:dyDescent="0.25">
      <c r="A6967" s="12">
        <v>1</v>
      </c>
      <c r="B6967" s="11" t="str">
        <f t="shared" si="386"/>
        <v>Общий расчет. Анализ даты. Анализ даты. Символические звезды. Одинокий феникс. Нет</v>
      </c>
      <c r="C6967" s="11" t="str">
        <f>IFERROR(VLOOKUP(I6967,lvl_1[],2,FALSE),"Нет")</f>
        <v>Общий расчет</v>
      </c>
      <c r="D6967" s="11" t="str">
        <f>IFERROR(VLOOKUP(Rule!J6967,lvl_2[],2,FALSE),"Нет")</f>
        <v>Анализ даты</v>
      </c>
      <c r="E6967" s="11" t="str">
        <f>IFERROR(VLOOKUP(Rule!K6967,lvl_3[],2,FALSE),"Нет")</f>
        <v>Анализ даты</v>
      </c>
      <c r="F6967" s="11" t="str">
        <f>IFERROR(INDEX(lvl_4[],MATCH(L6967,lvl_4[ID],0),MATCH(TEXT(K6967,"##0"),lvl_4[#Headers],0)),"Нет")</f>
        <v>Символические звезды</v>
      </c>
      <c r="G6967" s="11" t="str">
        <f>IFERROR(INDEX(lvl_5[],MATCH(M6967,lvl_5[ID],0),MATCH(_xlfn.CONCAT(TEXT(K6967,"##0"),"_",TEXT(L6967,"##0")),lvl_5[#Headers],0)),"Нет")</f>
        <v>Одинокий феникс</v>
      </c>
      <c r="H6967" s="11" t="str">
        <f>IFERROR(INDEX(lvl_6[],MATCH(N6967,lvl_6[ID],0),MATCH(_xlfn.CONCAT(K6967,"_",L6967,"_",M6967),lvl_6[#Headers],0)),"Нет")</f>
        <v>Нет</v>
      </c>
      <c r="I6967" s="12">
        <v>1</v>
      </c>
      <c r="J6967" s="12">
        <v>4</v>
      </c>
      <c r="K6967" s="12">
        <v>1</v>
      </c>
      <c r="L6967" s="12">
        <v>5</v>
      </c>
      <c r="M6967" s="12">
        <v>25</v>
      </c>
      <c r="N6967" s="12">
        <v>2643</v>
      </c>
      <c r="O6967" s="12">
        <f>COUNTIF($P$2:P6967,P6967)</f>
        <v>1</v>
      </c>
      <c r="P6967" s="12" t="str">
        <f t="shared" si="387"/>
        <v>14105252643</v>
      </c>
      <c r="Q6967" s="12" t="str">
        <f t="shared" si="388"/>
        <v>141052526430001</v>
      </c>
      <c r="R6967" s="20" t="s">
        <v>5158</v>
      </c>
      <c r="AP6967" s="12" t="s">
        <v>907</v>
      </c>
      <c r="AR6967" s="12" t="s">
        <v>863</v>
      </c>
      <c r="BN6967" s="12">
        <v>1</v>
      </c>
      <c r="BP6967" s="12" t="s">
        <v>3800</v>
      </c>
      <c r="BR6967" s="9" t="s">
        <v>100</v>
      </c>
      <c r="BS6967" s="9" t="s">
        <v>100</v>
      </c>
      <c r="BT6967" s="9" t="s">
        <v>100</v>
      </c>
      <c r="BU6967" s="9" t="s">
        <v>100</v>
      </c>
      <c r="BV6967" s="9" t="s">
        <v>100</v>
      </c>
      <c r="BW6967" s="9" t="s">
        <v>100</v>
      </c>
      <c r="BX6967" s="9" t="s">
        <v>5240</v>
      </c>
      <c r="BY6967" s="9" t="s">
        <v>5246</v>
      </c>
    </row>
    <row r="6968" spans="1:77" ht="45" x14ac:dyDescent="0.25">
      <c r="A6968" s="12">
        <v>1</v>
      </c>
      <c r="B6968" s="11" t="str">
        <f t="shared" si="386"/>
        <v>Общий расчет. Анализ даты. Анализ даты. Символические звезды. Одинокий феникс. Нет</v>
      </c>
      <c r="C6968" s="11" t="str">
        <f>IFERROR(VLOOKUP(I6968,lvl_1[],2,FALSE),"Нет")</f>
        <v>Общий расчет</v>
      </c>
      <c r="D6968" s="11" t="str">
        <f>IFERROR(VLOOKUP(Rule!J6968,lvl_2[],2,FALSE),"Нет")</f>
        <v>Анализ даты</v>
      </c>
      <c r="E6968" s="11" t="str">
        <f>IFERROR(VLOOKUP(Rule!K6968,lvl_3[],2,FALSE),"Нет")</f>
        <v>Анализ даты</v>
      </c>
      <c r="F6968" s="11" t="str">
        <f>IFERROR(INDEX(lvl_4[],MATCH(L6968,lvl_4[ID],0),MATCH(TEXT(K6968,"##0"),lvl_4[#Headers],0)),"Нет")</f>
        <v>Символические звезды</v>
      </c>
      <c r="G6968" s="11" t="str">
        <f>IFERROR(INDEX(lvl_5[],MATCH(M6968,lvl_5[ID],0),MATCH(_xlfn.CONCAT(TEXT(K6968,"##0"),"_",TEXT(L6968,"##0")),lvl_5[#Headers],0)),"Нет")</f>
        <v>Одинокий феникс</v>
      </c>
      <c r="H6968" s="11" t="str">
        <f>IFERROR(INDEX(lvl_6[],MATCH(N6968,lvl_6[ID],0),MATCH(_xlfn.CONCAT(K6968,"_",L6968,"_",M6968),lvl_6[#Headers],0)),"Нет")</f>
        <v>Нет</v>
      </c>
      <c r="I6968" s="12">
        <v>1</v>
      </c>
      <c r="J6968" s="12">
        <v>4</v>
      </c>
      <c r="K6968" s="12">
        <v>1</v>
      </c>
      <c r="L6968" s="12">
        <v>5</v>
      </c>
      <c r="M6968" s="12">
        <v>25</v>
      </c>
      <c r="N6968" s="12">
        <v>2644</v>
      </c>
      <c r="O6968" s="12">
        <f>COUNTIF($P$2:P6968,P6968)</f>
        <v>1</v>
      </c>
      <c r="P6968" s="12" t="str">
        <f t="shared" si="387"/>
        <v>14105252644</v>
      </c>
      <c r="Q6968" s="12" t="str">
        <f t="shared" si="388"/>
        <v>141052526440001</v>
      </c>
      <c r="R6968" s="20" t="s">
        <v>5159</v>
      </c>
      <c r="AP6968" s="12" t="s">
        <v>914</v>
      </c>
      <c r="AR6968" s="12" t="s">
        <v>869</v>
      </c>
      <c r="BN6968" s="12">
        <v>1</v>
      </c>
      <c r="BP6968" s="12" t="s">
        <v>3800</v>
      </c>
      <c r="BR6968" s="9" t="s">
        <v>100</v>
      </c>
      <c r="BS6968" s="9" t="s">
        <v>100</v>
      </c>
      <c r="BT6968" s="9" t="s">
        <v>100</v>
      </c>
      <c r="BU6968" s="9" t="s">
        <v>100</v>
      </c>
      <c r="BV6968" s="9" t="s">
        <v>100</v>
      </c>
      <c r="BW6968" s="9" t="s">
        <v>100</v>
      </c>
      <c r="BX6968" s="9" t="s">
        <v>5234</v>
      </c>
      <c r="BY6968" s="9" t="s">
        <v>5237</v>
      </c>
    </row>
    <row r="6969" spans="1:77" ht="45" x14ac:dyDescent="0.25">
      <c r="A6969" s="12">
        <v>1</v>
      </c>
      <c r="B6969" s="11" t="str">
        <f t="shared" si="386"/>
        <v>Общий расчет. Анализ даты. Анализ даты. Символические звезды. Одинокий феникс. Нет</v>
      </c>
      <c r="C6969" s="11" t="str">
        <f>IFERROR(VLOOKUP(I6969,lvl_1[],2,FALSE),"Нет")</f>
        <v>Общий расчет</v>
      </c>
      <c r="D6969" s="11" t="str">
        <f>IFERROR(VLOOKUP(Rule!J6969,lvl_2[],2,FALSE),"Нет")</f>
        <v>Анализ даты</v>
      </c>
      <c r="E6969" s="11" t="str">
        <f>IFERROR(VLOOKUP(Rule!K6969,lvl_3[],2,FALSE),"Нет")</f>
        <v>Анализ даты</v>
      </c>
      <c r="F6969" s="11" t="str">
        <f>IFERROR(INDEX(lvl_4[],MATCH(L6969,lvl_4[ID],0),MATCH(TEXT(K6969,"##0"),lvl_4[#Headers],0)),"Нет")</f>
        <v>Символические звезды</v>
      </c>
      <c r="G6969" s="11" t="str">
        <f>IFERROR(INDEX(lvl_5[],MATCH(M6969,lvl_5[ID],0),MATCH(_xlfn.CONCAT(TEXT(K6969,"##0"),"_",TEXT(L6969,"##0")),lvl_5[#Headers],0)),"Нет")</f>
        <v>Одинокий феникс</v>
      </c>
      <c r="H6969" s="11" t="str">
        <f>IFERROR(INDEX(lvl_6[],MATCH(N6969,lvl_6[ID],0),MATCH(_xlfn.CONCAT(K6969,"_",L6969,"_",M6969),lvl_6[#Headers],0)),"Нет")</f>
        <v>Нет</v>
      </c>
      <c r="I6969" s="12">
        <v>1</v>
      </c>
      <c r="J6969" s="12">
        <v>4</v>
      </c>
      <c r="K6969" s="12">
        <v>1</v>
      </c>
      <c r="L6969" s="12">
        <v>5</v>
      </c>
      <c r="M6969" s="12">
        <v>25</v>
      </c>
      <c r="N6969" s="12">
        <v>2645</v>
      </c>
      <c r="O6969" s="12">
        <f>COUNTIF($P$2:P6969,P6969)</f>
        <v>1</v>
      </c>
      <c r="P6969" s="12" t="str">
        <f t="shared" si="387"/>
        <v>14105252645</v>
      </c>
      <c r="Q6969" s="12" t="str">
        <f t="shared" si="388"/>
        <v>141052526450001</v>
      </c>
      <c r="R6969" s="20" t="s">
        <v>5160</v>
      </c>
      <c r="AP6969" s="12" t="s">
        <v>903</v>
      </c>
      <c r="AR6969" s="12" t="s">
        <v>863</v>
      </c>
      <c r="BN6969" s="12">
        <v>1</v>
      </c>
      <c r="BP6969" s="12" t="s">
        <v>3800</v>
      </c>
      <c r="BR6969" s="9" t="s">
        <v>100</v>
      </c>
      <c r="BS6969" s="9" t="s">
        <v>100</v>
      </c>
      <c r="BT6969" s="9" t="s">
        <v>100</v>
      </c>
      <c r="BU6969" s="9" t="s">
        <v>100</v>
      </c>
      <c r="BV6969" s="9" t="s">
        <v>100</v>
      </c>
      <c r="BW6969" s="9" t="s">
        <v>100</v>
      </c>
      <c r="BX6969" s="9" t="s">
        <v>5236</v>
      </c>
      <c r="BY6969" s="9" t="s">
        <v>5246</v>
      </c>
    </row>
    <row r="6970" spans="1:77" ht="45" x14ac:dyDescent="0.25">
      <c r="A6970" s="12">
        <v>1</v>
      </c>
      <c r="B6970" s="11" t="str">
        <f t="shared" si="386"/>
        <v>Общий расчет. Анализ даты. Анализ даты. Символические звезды. Демон пустоты. Нет</v>
      </c>
      <c r="C6970" s="11" t="str">
        <f>IFERROR(VLOOKUP(I6970,lvl_1[],2,FALSE),"Нет")</f>
        <v>Общий расчет</v>
      </c>
      <c r="D6970" s="11" t="str">
        <f>IFERROR(VLOOKUP(Rule!J6970,lvl_2[],2,FALSE),"Нет")</f>
        <v>Анализ даты</v>
      </c>
      <c r="E6970" s="11" t="str">
        <f>IFERROR(VLOOKUP(Rule!K6970,lvl_3[],2,FALSE),"Нет")</f>
        <v>Анализ даты</v>
      </c>
      <c r="F6970" s="11" t="str">
        <f>IFERROR(INDEX(lvl_4[],MATCH(L6970,lvl_4[ID],0),MATCH(TEXT(K6970,"##0"),lvl_4[#Headers],0)),"Нет")</f>
        <v>Символические звезды</v>
      </c>
      <c r="G6970" s="11" t="str">
        <f>IFERROR(INDEX(lvl_5[],MATCH(M6970,lvl_5[ID],0),MATCH(_xlfn.CONCAT(TEXT(K6970,"##0"),"_",TEXT(L6970,"##0")),lvl_5[#Headers],0)),"Нет")</f>
        <v>Демон пустоты</v>
      </c>
      <c r="H6970" s="11" t="str">
        <f>IFERROR(INDEX(lvl_6[],MATCH(N6970,lvl_6[ID],0),MATCH(_xlfn.CONCAT(K6970,"_",L6970,"_",M6970),lvl_6[#Headers],0)),"Нет")</f>
        <v>Нет</v>
      </c>
      <c r="I6970" s="12">
        <v>1</v>
      </c>
      <c r="J6970" s="12">
        <v>4</v>
      </c>
      <c r="K6970" s="12">
        <v>1</v>
      </c>
      <c r="L6970" s="12">
        <v>5</v>
      </c>
      <c r="M6970" s="12">
        <v>26</v>
      </c>
      <c r="N6970" s="12">
        <v>2646</v>
      </c>
      <c r="O6970" s="12">
        <f>COUNTIF($P$2:P6970,P6970)</f>
        <v>1</v>
      </c>
      <c r="P6970" s="12" t="str">
        <f t="shared" si="387"/>
        <v>14105262646</v>
      </c>
      <c r="Q6970" s="12" t="str">
        <f t="shared" si="388"/>
        <v>141052626460001</v>
      </c>
      <c r="R6970" s="20" t="s">
        <v>5161</v>
      </c>
      <c r="AP6970" s="12" t="s">
        <v>899</v>
      </c>
      <c r="AR6970" s="12" t="s">
        <v>869</v>
      </c>
      <c r="BN6970" s="12">
        <v>1</v>
      </c>
      <c r="BP6970" s="12" t="s">
        <v>3800</v>
      </c>
      <c r="BR6970" s="9" t="s">
        <v>100</v>
      </c>
      <c r="BS6970" s="9" t="s">
        <v>100</v>
      </c>
      <c r="BT6970" s="9" t="s">
        <v>100</v>
      </c>
      <c r="BU6970" s="9" t="s">
        <v>100</v>
      </c>
      <c r="BV6970" s="9" t="s">
        <v>100</v>
      </c>
      <c r="BW6970" s="9" t="s">
        <v>100</v>
      </c>
      <c r="BX6970" s="9" t="s">
        <v>5252</v>
      </c>
      <c r="BY6970" s="9" t="s">
        <v>5237</v>
      </c>
    </row>
    <row r="6971" spans="1:77" ht="45" x14ac:dyDescent="0.25">
      <c r="A6971" s="12">
        <v>1</v>
      </c>
      <c r="B6971" s="11" t="str">
        <f t="shared" si="386"/>
        <v>Общий расчет. Анализ даты. Анализ даты. Символические звезды. Демон пустоты. Нет</v>
      </c>
      <c r="C6971" s="11" t="str">
        <f>IFERROR(VLOOKUP(I6971,lvl_1[],2,FALSE),"Нет")</f>
        <v>Общий расчет</v>
      </c>
      <c r="D6971" s="11" t="str">
        <f>IFERROR(VLOOKUP(Rule!J6971,lvl_2[],2,FALSE),"Нет")</f>
        <v>Анализ даты</v>
      </c>
      <c r="E6971" s="11" t="str">
        <f>IFERROR(VLOOKUP(Rule!K6971,lvl_3[],2,FALSE),"Нет")</f>
        <v>Анализ даты</v>
      </c>
      <c r="F6971" s="11" t="str">
        <f>IFERROR(INDEX(lvl_4[],MATCH(L6971,lvl_4[ID],0),MATCH(TEXT(K6971,"##0"),lvl_4[#Headers],0)),"Нет")</f>
        <v>Символические звезды</v>
      </c>
      <c r="G6971" s="11" t="str">
        <f>IFERROR(INDEX(lvl_5[],MATCH(M6971,lvl_5[ID],0),MATCH(_xlfn.CONCAT(TEXT(K6971,"##0"),"_",TEXT(L6971,"##0")),lvl_5[#Headers],0)),"Нет")</f>
        <v>Демон пустоты</v>
      </c>
      <c r="H6971" s="11" t="str">
        <f>IFERROR(INDEX(lvl_6[],MATCH(N6971,lvl_6[ID],0),MATCH(_xlfn.CONCAT(K6971,"_",L6971,"_",M6971),lvl_6[#Headers],0)),"Нет")</f>
        <v>Нет</v>
      </c>
      <c r="I6971" s="12">
        <v>1</v>
      </c>
      <c r="J6971" s="12">
        <v>4</v>
      </c>
      <c r="K6971" s="12">
        <v>1</v>
      </c>
      <c r="L6971" s="12">
        <v>5</v>
      </c>
      <c r="M6971" s="12">
        <v>26</v>
      </c>
      <c r="N6971" s="12">
        <v>2647</v>
      </c>
      <c r="O6971" s="12">
        <f>COUNTIF($P$2:P6971,P6971)</f>
        <v>1</v>
      </c>
      <c r="P6971" s="12" t="str">
        <f t="shared" si="387"/>
        <v>14105262647</v>
      </c>
      <c r="Q6971" s="12" t="str">
        <f t="shared" si="388"/>
        <v>141052626470001</v>
      </c>
      <c r="R6971" s="20" t="s">
        <v>5162</v>
      </c>
      <c r="AP6971" s="12" t="s">
        <v>899</v>
      </c>
      <c r="AR6971" s="12" t="s">
        <v>867</v>
      </c>
      <c r="BN6971" s="12">
        <v>1</v>
      </c>
      <c r="BP6971" s="12" t="s">
        <v>3800</v>
      </c>
      <c r="BR6971" s="9" t="s">
        <v>100</v>
      </c>
      <c r="BS6971" s="9" t="s">
        <v>100</v>
      </c>
      <c r="BT6971" s="9" t="s">
        <v>100</v>
      </c>
      <c r="BU6971" s="9" t="s">
        <v>100</v>
      </c>
      <c r="BV6971" s="9" t="s">
        <v>100</v>
      </c>
      <c r="BW6971" s="9" t="s">
        <v>100</v>
      </c>
      <c r="BX6971" s="9" t="s">
        <v>5252</v>
      </c>
      <c r="BY6971" s="9" t="s">
        <v>5233</v>
      </c>
    </row>
    <row r="6972" spans="1:77" ht="45" x14ac:dyDescent="0.25">
      <c r="A6972" s="12">
        <v>1</v>
      </c>
      <c r="B6972" s="11" t="str">
        <f t="shared" si="386"/>
        <v>Общий расчет. Анализ даты. Анализ даты. Символические звезды. Демон пустоты. Нет</v>
      </c>
      <c r="C6972" s="11" t="str">
        <f>IFERROR(VLOOKUP(I6972,lvl_1[],2,FALSE),"Нет")</f>
        <v>Общий расчет</v>
      </c>
      <c r="D6972" s="11" t="str">
        <f>IFERROR(VLOOKUP(Rule!J6972,lvl_2[],2,FALSE),"Нет")</f>
        <v>Анализ даты</v>
      </c>
      <c r="E6972" s="11" t="str">
        <f>IFERROR(VLOOKUP(Rule!K6972,lvl_3[],2,FALSE),"Нет")</f>
        <v>Анализ даты</v>
      </c>
      <c r="F6972" s="11" t="str">
        <f>IFERROR(INDEX(lvl_4[],MATCH(L6972,lvl_4[ID],0),MATCH(TEXT(K6972,"##0"),lvl_4[#Headers],0)),"Нет")</f>
        <v>Символические звезды</v>
      </c>
      <c r="G6972" s="11" t="str">
        <f>IFERROR(INDEX(lvl_5[],MATCH(M6972,lvl_5[ID],0),MATCH(_xlfn.CONCAT(TEXT(K6972,"##0"),"_",TEXT(L6972,"##0")),lvl_5[#Headers],0)),"Нет")</f>
        <v>Демон пустоты</v>
      </c>
      <c r="H6972" s="11" t="str">
        <f>IFERROR(INDEX(lvl_6[],MATCH(N6972,lvl_6[ID],0),MATCH(_xlfn.CONCAT(K6972,"_",L6972,"_",M6972),lvl_6[#Headers],0)),"Нет")</f>
        <v>Нет</v>
      </c>
      <c r="I6972" s="12">
        <v>1</v>
      </c>
      <c r="J6972" s="12">
        <v>4</v>
      </c>
      <c r="K6972" s="12">
        <v>1</v>
      </c>
      <c r="L6972" s="12">
        <v>5</v>
      </c>
      <c r="M6972" s="12">
        <v>26</v>
      </c>
      <c r="N6972" s="12">
        <v>2648</v>
      </c>
      <c r="O6972" s="12">
        <f>COUNTIF($P$2:P6972,P6972)</f>
        <v>1</v>
      </c>
      <c r="P6972" s="12" t="str">
        <f t="shared" si="387"/>
        <v>14105262648</v>
      </c>
      <c r="Q6972" s="12" t="str">
        <f t="shared" si="388"/>
        <v>141052626480001</v>
      </c>
      <c r="R6972" s="20" t="s">
        <v>5163</v>
      </c>
      <c r="AP6972" s="12" t="s">
        <v>899</v>
      </c>
      <c r="AR6972" s="12" t="s">
        <v>865</v>
      </c>
      <c r="BN6972" s="12">
        <v>1</v>
      </c>
      <c r="BP6972" s="12" t="s">
        <v>3800</v>
      </c>
      <c r="BR6972" s="9" t="s">
        <v>100</v>
      </c>
      <c r="BS6972" s="9" t="s">
        <v>100</v>
      </c>
      <c r="BT6972" s="9" t="s">
        <v>100</v>
      </c>
      <c r="BU6972" s="9" t="s">
        <v>100</v>
      </c>
      <c r="BV6972" s="9" t="s">
        <v>100</v>
      </c>
      <c r="BW6972" s="9" t="s">
        <v>100</v>
      </c>
      <c r="BX6972" s="9" t="s">
        <v>5252</v>
      </c>
      <c r="BY6972" s="9" t="s">
        <v>5248</v>
      </c>
    </row>
    <row r="6973" spans="1:77" ht="45" x14ac:dyDescent="0.25">
      <c r="A6973" s="12">
        <v>1</v>
      </c>
      <c r="B6973" s="11" t="str">
        <f t="shared" si="386"/>
        <v>Общий расчет. Анализ даты. Анализ даты. Символические звезды. Демон пустоты. Нет</v>
      </c>
      <c r="C6973" s="11" t="str">
        <f>IFERROR(VLOOKUP(I6973,lvl_1[],2,FALSE),"Нет")</f>
        <v>Общий расчет</v>
      </c>
      <c r="D6973" s="11" t="str">
        <f>IFERROR(VLOOKUP(Rule!J6973,lvl_2[],2,FALSE),"Нет")</f>
        <v>Анализ даты</v>
      </c>
      <c r="E6973" s="11" t="str">
        <f>IFERROR(VLOOKUP(Rule!K6973,lvl_3[],2,FALSE),"Нет")</f>
        <v>Анализ даты</v>
      </c>
      <c r="F6973" s="11" t="str">
        <f>IFERROR(INDEX(lvl_4[],MATCH(L6973,lvl_4[ID],0),MATCH(TEXT(K6973,"##0"),lvl_4[#Headers],0)),"Нет")</f>
        <v>Символические звезды</v>
      </c>
      <c r="G6973" s="11" t="str">
        <f>IFERROR(INDEX(lvl_5[],MATCH(M6973,lvl_5[ID],0),MATCH(_xlfn.CONCAT(TEXT(K6973,"##0"),"_",TEXT(L6973,"##0")),lvl_5[#Headers],0)),"Нет")</f>
        <v>Демон пустоты</v>
      </c>
      <c r="H6973" s="11" t="str">
        <f>IFERROR(INDEX(lvl_6[],MATCH(N6973,lvl_6[ID],0),MATCH(_xlfn.CONCAT(K6973,"_",L6973,"_",M6973),lvl_6[#Headers],0)),"Нет")</f>
        <v>Нет</v>
      </c>
      <c r="I6973" s="12">
        <v>1</v>
      </c>
      <c r="J6973" s="12">
        <v>4</v>
      </c>
      <c r="K6973" s="12">
        <v>1</v>
      </c>
      <c r="L6973" s="12">
        <v>5</v>
      </c>
      <c r="M6973" s="12">
        <v>26</v>
      </c>
      <c r="N6973" s="12">
        <v>2649</v>
      </c>
      <c r="O6973" s="12">
        <f>COUNTIF($P$2:P6973,P6973)</f>
        <v>1</v>
      </c>
      <c r="P6973" s="12" t="str">
        <f t="shared" si="387"/>
        <v>14105262649</v>
      </c>
      <c r="Q6973" s="12" t="str">
        <f t="shared" si="388"/>
        <v>141052626490001</v>
      </c>
      <c r="R6973" s="20" t="s">
        <v>5164</v>
      </c>
      <c r="AP6973" s="12" t="s">
        <v>899</v>
      </c>
      <c r="AR6973" s="12" t="s">
        <v>863</v>
      </c>
      <c r="BN6973" s="12">
        <v>1</v>
      </c>
      <c r="BP6973" s="12" t="s">
        <v>3800</v>
      </c>
      <c r="BR6973" s="9" t="s">
        <v>100</v>
      </c>
      <c r="BS6973" s="9" t="s">
        <v>100</v>
      </c>
      <c r="BT6973" s="9" t="s">
        <v>100</v>
      </c>
      <c r="BU6973" s="9" t="s">
        <v>100</v>
      </c>
      <c r="BV6973" s="9" t="s">
        <v>100</v>
      </c>
      <c r="BW6973" s="9" t="s">
        <v>100</v>
      </c>
      <c r="BX6973" s="9" t="s">
        <v>5252</v>
      </c>
      <c r="BY6973" s="9" t="s">
        <v>5246</v>
      </c>
    </row>
    <row r="6974" spans="1:77" ht="45" x14ac:dyDescent="0.25">
      <c r="A6974" s="12">
        <v>1</v>
      </c>
      <c r="B6974" s="11" t="str">
        <f t="shared" si="386"/>
        <v>Общий расчет. Анализ даты. Анализ даты. Символические звезды. Демон пустоты. Нет</v>
      </c>
      <c r="C6974" s="11" t="str">
        <f>IFERROR(VLOOKUP(I6974,lvl_1[],2,FALSE),"Нет")</f>
        <v>Общий расчет</v>
      </c>
      <c r="D6974" s="11" t="str">
        <f>IFERROR(VLOOKUP(Rule!J6974,lvl_2[],2,FALSE),"Нет")</f>
        <v>Анализ даты</v>
      </c>
      <c r="E6974" s="11" t="str">
        <f>IFERROR(VLOOKUP(Rule!K6974,lvl_3[],2,FALSE),"Нет")</f>
        <v>Анализ даты</v>
      </c>
      <c r="F6974" s="11" t="str">
        <f>IFERROR(INDEX(lvl_4[],MATCH(L6974,lvl_4[ID],0),MATCH(TEXT(K6974,"##0"),lvl_4[#Headers],0)),"Нет")</f>
        <v>Символические звезды</v>
      </c>
      <c r="G6974" s="11" t="str">
        <f>IFERROR(INDEX(lvl_5[],MATCH(M6974,lvl_5[ID],0),MATCH(_xlfn.CONCAT(TEXT(K6974,"##0"),"_",TEXT(L6974,"##0")),lvl_5[#Headers],0)),"Нет")</f>
        <v>Демон пустоты</v>
      </c>
      <c r="H6974" s="11" t="str">
        <f>IFERROR(INDEX(lvl_6[],MATCH(N6974,lvl_6[ID],0),MATCH(_xlfn.CONCAT(K6974,"_",L6974,"_",M6974),lvl_6[#Headers],0)),"Нет")</f>
        <v>Нет</v>
      </c>
      <c r="I6974" s="12">
        <v>1</v>
      </c>
      <c r="J6974" s="12">
        <v>4</v>
      </c>
      <c r="K6974" s="12">
        <v>1</v>
      </c>
      <c r="L6974" s="12">
        <v>5</v>
      </c>
      <c r="M6974" s="12">
        <v>26</v>
      </c>
      <c r="N6974" s="12">
        <v>2650</v>
      </c>
      <c r="O6974" s="12">
        <f>COUNTIF($P$2:P6974,P6974)</f>
        <v>1</v>
      </c>
      <c r="P6974" s="12" t="str">
        <f t="shared" si="387"/>
        <v>14105262650</v>
      </c>
      <c r="Q6974" s="12" t="str">
        <f t="shared" si="388"/>
        <v>141052626500001</v>
      </c>
      <c r="R6974" s="20" t="s">
        <v>5165</v>
      </c>
      <c r="AP6974" s="12" t="s">
        <v>899</v>
      </c>
      <c r="AR6974" s="12" t="s">
        <v>861</v>
      </c>
      <c r="BN6974" s="12">
        <v>1</v>
      </c>
      <c r="BP6974" s="12" t="s">
        <v>3800</v>
      </c>
      <c r="BR6974" s="9" t="s">
        <v>100</v>
      </c>
      <c r="BS6974" s="9" t="s">
        <v>100</v>
      </c>
      <c r="BT6974" s="9" t="s">
        <v>100</v>
      </c>
      <c r="BU6974" s="9" t="s">
        <v>100</v>
      </c>
      <c r="BV6974" s="9" t="s">
        <v>100</v>
      </c>
      <c r="BW6974" s="9" t="s">
        <v>100</v>
      </c>
      <c r="BX6974" s="9" t="s">
        <v>5252</v>
      </c>
      <c r="BY6974" s="9" t="s">
        <v>5232</v>
      </c>
    </row>
    <row r="6975" spans="1:77" ht="45" x14ac:dyDescent="0.25">
      <c r="A6975" s="12">
        <v>1</v>
      </c>
      <c r="B6975" s="11" t="str">
        <f t="shared" si="386"/>
        <v>Общий расчет. Анализ даты. Анализ даты. Символические звезды. Демон пустоты. Нет</v>
      </c>
      <c r="C6975" s="11" t="str">
        <f>IFERROR(VLOOKUP(I6975,lvl_1[],2,FALSE),"Нет")</f>
        <v>Общий расчет</v>
      </c>
      <c r="D6975" s="11" t="str">
        <f>IFERROR(VLOOKUP(Rule!J6975,lvl_2[],2,FALSE),"Нет")</f>
        <v>Анализ даты</v>
      </c>
      <c r="E6975" s="11" t="str">
        <f>IFERROR(VLOOKUP(Rule!K6975,lvl_3[],2,FALSE),"Нет")</f>
        <v>Анализ даты</v>
      </c>
      <c r="F6975" s="11" t="str">
        <f>IFERROR(INDEX(lvl_4[],MATCH(L6975,lvl_4[ID],0),MATCH(TEXT(K6975,"##0"),lvl_4[#Headers],0)),"Нет")</f>
        <v>Символические звезды</v>
      </c>
      <c r="G6975" s="11" t="str">
        <f>IFERROR(INDEX(lvl_5[],MATCH(M6975,lvl_5[ID],0),MATCH(_xlfn.CONCAT(TEXT(K6975,"##0"),"_",TEXT(L6975,"##0")),lvl_5[#Headers],0)),"Нет")</f>
        <v>Демон пустоты</v>
      </c>
      <c r="H6975" s="11" t="str">
        <f>IFERROR(INDEX(lvl_6[],MATCH(N6975,lvl_6[ID],0),MATCH(_xlfn.CONCAT(K6975,"_",L6975,"_",M6975),lvl_6[#Headers],0)),"Нет")</f>
        <v>Нет</v>
      </c>
      <c r="I6975" s="12">
        <v>1</v>
      </c>
      <c r="J6975" s="12">
        <v>4</v>
      </c>
      <c r="K6975" s="12">
        <v>1</v>
      </c>
      <c r="L6975" s="12">
        <v>5</v>
      </c>
      <c r="M6975" s="12">
        <v>26</v>
      </c>
      <c r="N6975" s="12">
        <v>2651</v>
      </c>
      <c r="O6975" s="12">
        <f>COUNTIF($P$2:P6975,P6975)</f>
        <v>1</v>
      </c>
      <c r="P6975" s="12" t="str">
        <f t="shared" si="387"/>
        <v>14105262651</v>
      </c>
      <c r="Q6975" s="12" t="str">
        <f t="shared" si="388"/>
        <v>141052626510001</v>
      </c>
      <c r="R6975" s="20" t="s">
        <v>5166</v>
      </c>
      <c r="AP6975" s="12" t="s">
        <v>899</v>
      </c>
      <c r="AR6975" s="12" t="s">
        <v>859</v>
      </c>
      <c r="BN6975" s="12">
        <v>1</v>
      </c>
      <c r="BP6975" s="12" t="s">
        <v>3800</v>
      </c>
      <c r="BR6975" s="9" t="s">
        <v>100</v>
      </c>
      <c r="BS6975" s="9" t="s">
        <v>100</v>
      </c>
      <c r="BT6975" s="9" t="s">
        <v>100</v>
      </c>
      <c r="BU6975" s="9" t="s">
        <v>100</v>
      </c>
      <c r="BV6975" s="9" t="s">
        <v>100</v>
      </c>
      <c r="BW6975" s="9" t="s">
        <v>100</v>
      </c>
      <c r="BX6975" s="9" t="s">
        <v>5252</v>
      </c>
      <c r="BY6975" s="9" t="s">
        <v>5241</v>
      </c>
    </row>
    <row r="6976" spans="1:77" ht="45" x14ac:dyDescent="0.25">
      <c r="A6976" s="12">
        <v>1</v>
      </c>
      <c r="B6976" s="11" t="str">
        <f t="shared" si="386"/>
        <v>Общий расчет. Анализ даты. Анализ даты. Символические звезды. Демон пустоты. Нет</v>
      </c>
      <c r="C6976" s="11" t="str">
        <f>IFERROR(VLOOKUP(I6976,lvl_1[],2,FALSE),"Нет")</f>
        <v>Общий расчет</v>
      </c>
      <c r="D6976" s="11" t="str">
        <f>IFERROR(VLOOKUP(Rule!J6976,lvl_2[],2,FALSE),"Нет")</f>
        <v>Анализ даты</v>
      </c>
      <c r="E6976" s="11" t="str">
        <f>IFERROR(VLOOKUP(Rule!K6976,lvl_3[],2,FALSE),"Нет")</f>
        <v>Анализ даты</v>
      </c>
      <c r="F6976" s="11" t="str">
        <f>IFERROR(INDEX(lvl_4[],MATCH(L6976,lvl_4[ID],0),MATCH(TEXT(K6976,"##0"),lvl_4[#Headers],0)),"Нет")</f>
        <v>Символические звезды</v>
      </c>
      <c r="G6976" s="11" t="str">
        <f>IFERROR(INDEX(lvl_5[],MATCH(M6976,lvl_5[ID],0),MATCH(_xlfn.CONCAT(TEXT(K6976,"##0"),"_",TEXT(L6976,"##0")),lvl_5[#Headers],0)),"Нет")</f>
        <v>Демон пустоты</v>
      </c>
      <c r="H6976" s="11" t="str">
        <f>IFERROR(INDEX(lvl_6[],MATCH(N6976,lvl_6[ID],0),MATCH(_xlfn.CONCAT(K6976,"_",L6976,"_",M6976),lvl_6[#Headers],0)),"Нет")</f>
        <v>Нет</v>
      </c>
      <c r="I6976" s="12">
        <v>1</v>
      </c>
      <c r="J6976" s="12">
        <v>4</v>
      </c>
      <c r="K6976" s="12">
        <v>1</v>
      </c>
      <c r="L6976" s="12">
        <v>5</v>
      </c>
      <c r="M6976" s="12">
        <v>26</v>
      </c>
      <c r="N6976" s="12">
        <v>2652</v>
      </c>
      <c r="O6976" s="12">
        <f>COUNTIF($P$2:P6976,P6976)</f>
        <v>1</v>
      </c>
      <c r="P6976" s="12" t="str">
        <f t="shared" si="387"/>
        <v>14105262652</v>
      </c>
      <c r="Q6976" s="12" t="str">
        <f t="shared" si="388"/>
        <v>141052626520001</v>
      </c>
      <c r="R6976" s="20" t="s">
        <v>5167</v>
      </c>
      <c r="AP6976" s="12" t="s">
        <v>901</v>
      </c>
      <c r="AR6976" s="12" t="s">
        <v>870</v>
      </c>
      <c r="BN6976" s="12">
        <v>1</v>
      </c>
      <c r="BP6976" s="12" t="s">
        <v>3800</v>
      </c>
      <c r="BR6976" s="9" t="s">
        <v>100</v>
      </c>
      <c r="BS6976" s="9" t="s">
        <v>100</v>
      </c>
      <c r="BT6976" s="9" t="s">
        <v>100</v>
      </c>
      <c r="BU6976" s="9" t="s">
        <v>100</v>
      </c>
      <c r="BV6976" s="9" t="s">
        <v>100</v>
      </c>
      <c r="BW6976" s="9" t="s">
        <v>100</v>
      </c>
      <c r="BX6976" s="9" t="s">
        <v>5251</v>
      </c>
      <c r="BY6976" s="9" t="s">
        <v>5239</v>
      </c>
    </row>
    <row r="6977" spans="1:77" ht="45" x14ac:dyDescent="0.25">
      <c r="A6977" s="12">
        <v>1</v>
      </c>
      <c r="B6977" s="11" t="str">
        <f t="shared" si="386"/>
        <v>Общий расчет. Анализ даты. Анализ даты. Символические звезды. Демон пустоты. Нет</v>
      </c>
      <c r="C6977" s="11" t="str">
        <f>IFERROR(VLOOKUP(I6977,lvl_1[],2,FALSE),"Нет")</f>
        <v>Общий расчет</v>
      </c>
      <c r="D6977" s="11" t="str">
        <f>IFERROR(VLOOKUP(Rule!J6977,lvl_2[],2,FALSE),"Нет")</f>
        <v>Анализ даты</v>
      </c>
      <c r="E6977" s="11" t="str">
        <f>IFERROR(VLOOKUP(Rule!K6977,lvl_3[],2,FALSE),"Нет")</f>
        <v>Анализ даты</v>
      </c>
      <c r="F6977" s="11" t="str">
        <f>IFERROR(INDEX(lvl_4[],MATCH(L6977,lvl_4[ID],0),MATCH(TEXT(K6977,"##0"),lvl_4[#Headers],0)),"Нет")</f>
        <v>Символические звезды</v>
      </c>
      <c r="G6977" s="11" t="str">
        <f>IFERROR(INDEX(lvl_5[],MATCH(M6977,lvl_5[ID],0),MATCH(_xlfn.CONCAT(TEXT(K6977,"##0"),"_",TEXT(L6977,"##0")),lvl_5[#Headers],0)),"Нет")</f>
        <v>Демон пустоты</v>
      </c>
      <c r="H6977" s="11" t="str">
        <f>IFERROR(INDEX(lvl_6[],MATCH(N6977,lvl_6[ID],0),MATCH(_xlfn.CONCAT(K6977,"_",L6977,"_",M6977),lvl_6[#Headers],0)),"Нет")</f>
        <v>Нет</v>
      </c>
      <c r="I6977" s="12">
        <v>1</v>
      </c>
      <c r="J6977" s="12">
        <v>4</v>
      </c>
      <c r="K6977" s="12">
        <v>1</v>
      </c>
      <c r="L6977" s="12">
        <v>5</v>
      </c>
      <c r="M6977" s="12">
        <v>26</v>
      </c>
      <c r="N6977" s="12">
        <v>2653</v>
      </c>
      <c r="O6977" s="12">
        <f>COUNTIF($P$2:P6977,P6977)</f>
        <v>1</v>
      </c>
      <c r="P6977" s="12" t="str">
        <f t="shared" si="387"/>
        <v>14105262653</v>
      </c>
      <c r="Q6977" s="12" t="str">
        <f t="shared" si="388"/>
        <v>141052626530001</v>
      </c>
      <c r="R6977" s="20" t="s">
        <v>5168</v>
      </c>
      <c r="AP6977" s="12" t="s">
        <v>901</v>
      </c>
      <c r="AR6977" s="12" t="s">
        <v>868</v>
      </c>
      <c r="BN6977" s="12">
        <v>1</v>
      </c>
      <c r="BP6977" s="12" t="s">
        <v>3800</v>
      </c>
      <c r="BR6977" s="9" t="s">
        <v>100</v>
      </c>
      <c r="BS6977" s="9" t="s">
        <v>100</v>
      </c>
      <c r="BT6977" s="9" t="s">
        <v>100</v>
      </c>
      <c r="BU6977" s="9" t="s">
        <v>100</v>
      </c>
      <c r="BV6977" s="9" t="s">
        <v>100</v>
      </c>
      <c r="BW6977" s="9" t="s">
        <v>100</v>
      </c>
      <c r="BX6977" s="9" t="s">
        <v>5251</v>
      </c>
      <c r="BY6977" s="9" t="s">
        <v>5250</v>
      </c>
    </row>
    <row r="6978" spans="1:77" ht="45" x14ac:dyDescent="0.25">
      <c r="A6978" s="12">
        <v>1</v>
      </c>
      <c r="B6978" s="11" t="str">
        <f t="shared" si="386"/>
        <v>Общий расчет. Анализ даты. Анализ даты. Символические звезды. Демон пустоты. Нет</v>
      </c>
      <c r="C6978" s="11" t="str">
        <f>IFERROR(VLOOKUP(I6978,lvl_1[],2,FALSE),"Нет")</f>
        <v>Общий расчет</v>
      </c>
      <c r="D6978" s="11" t="str">
        <f>IFERROR(VLOOKUP(Rule!J6978,lvl_2[],2,FALSE),"Нет")</f>
        <v>Анализ даты</v>
      </c>
      <c r="E6978" s="11" t="str">
        <f>IFERROR(VLOOKUP(Rule!K6978,lvl_3[],2,FALSE),"Нет")</f>
        <v>Анализ даты</v>
      </c>
      <c r="F6978" s="11" t="str">
        <f>IFERROR(INDEX(lvl_4[],MATCH(L6978,lvl_4[ID],0),MATCH(TEXT(K6978,"##0"),lvl_4[#Headers],0)),"Нет")</f>
        <v>Символические звезды</v>
      </c>
      <c r="G6978" s="11" t="str">
        <f>IFERROR(INDEX(lvl_5[],MATCH(M6978,lvl_5[ID],0),MATCH(_xlfn.CONCAT(TEXT(K6978,"##0"),"_",TEXT(L6978,"##0")),lvl_5[#Headers],0)),"Нет")</f>
        <v>Демон пустоты</v>
      </c>
      <c r="H6978" s="11" t="str">
        <f>IFERROR(INDEX(lvl_6[],MATCH(N6978,lvl_6[ID],0),MATCH(_xlfn.CONCAT(K6978,"_",L6978,"_",M6978),lvl_6[#Headers],0)),"Нет")</f>
        <v>Нет</v>
      </c>
      <c r="I6978" s="12">
        <v>1</v>
      </c>
      <c r="J6978" s="12">
        <v>4</v>
      </c>
      <c r="K6978" s="12">
        <v>1</v>
      </c>
      <c r="L6978" s="12">
        <v>5</v>
      </c>
      <c r="M6978" s="12">
        <v>26</v>
      </c>
      <c r="N6978" s="12">
        <v>2654</v>
      </c>
      <c r="O6978" s="12">
        <f>COUNTIF($P$2:P6978,P6978)</f>
        <v>1</v>
      </c>
      <c r="P6978" s="12" t="str">
        <f t="shared" si="387"/>
        <v>14105262654</v>
      </c>
      <c r="Q6978" s="12" t="str">
        <f t="shared" si="388"/>
        <v>141052626540001</v>
      </c>
      <c r="R6978" s="20" t="s">
        <v>5169</v>
      </c>
      <c r="AP6978" s="12" t="s">
        <v>901</v>
      </c>
      <c r="AR6978" s="12" t="s">
        <v>866</v>
      </c>
      <c r="BN6978" s="12">
        <v>1</v>
      </c>
      <c r="BP6978" s="12" t="s">
        <v>3800</v>
      </c>
      <c r="BR6978" s="9" t="s">
        <v>100</v>
      </c>
      <c r="BS6978" s="9" t="s">
        <v>100</v>
      </c>
      <c r="BT6978" s="9" t="s">
        <v>100</v>
      </c>
      <c r="BU6978" s="9" t="s">
        <v>100</v>
      </c>
      <c r="BV6978" s="9" t="s">
        <v>100</v>
      </c>
      <c r="BW6978" s="9" t="s">
        <v>100</v>
      </c>
      <c r="BX6978" s="9" t="s">
        <v>5251</v>
      </c>
      <c r="BY6978" s="9" t="s">
        <v>5249</v>
      </c>
    </row>
    <row r="6979" spans="1:77" ht="45" x14ac:dyDescent="0.25">
      <c r="A6979" s="12">
        <v>1</v>
      </c>
      <c r="B6979" s="11" t="str">
        <f t="shared" si="386"/>
        <v>Общий расчет. Анализ даты. Анализ даты. Символические звезды. Демон пустоты. Нет</v>
      </c>
      <c r="C6979" s="11" t="str">
        <f>IFERROR(VLOOKUP(I6979,lvl_1[],2,FALSE),"Нет")</f>
        <v>Общий расчет</v>
      </c>
      <c r="D6979" s="11" t="str">
        <f>IFERROR(VLOOKUP(Rule!J6979,lvl_2[],2,FALSE),"Нет")</f>
        <v>Анализ даты</v>
      </c>
      <c r="E6979" s="11" t="str">
        <f>IFERROR(VLOOKUP(Rule!K6979,lvl_3[],2,FALSE),"Нет")</f>
        <v>Анализ даты</v>
      </c>
      <c r="F6979" s="11" t="str">
        <f>IFERROR(INDEX(lvl_4[],MATCH(L6979,lvl_4[ID],0),MATCH(TEXT(K6979,"##0"),lvl_4[#Headers],0)),"Нет")</f>
        <v>Символические звезды</v>
      </c>
      <c r="G6979" s="11" t="str">
        <f>IFERROR(INDEX(lvl_5[],MATCH(M6979,lvl_5[ID],0),MATCH(_xlfn.CONCAT(TEXT(K6979,"##0"),"_",TEXT(L6979,"##0")),lvl_5[#Headers],0)),"Нет")</f>
        <v>Демон пустоты</v>
      </c>
      <c r="H6979" s="11" t="str">
        <f>IFERROR(INDEX(lvl_6[],MATCH(N6979,lvl_6[ID],0),MATCH(_xlfn.CONCAT(K6979,"_",L6979,"_",M6979),lvl_6[#Headers],0)),"Нет")</f>
        <v>Нет</v>
      </c>
      <c r="I6979" s="12">
        <v>1</v>
      </c>
      <c r="J6979" s="12">
        <v>4</v>
      </c>
      <c r="K6979" s="12">
        <v>1</v>
      </c>
      <c r="L6979" s="12">
        <v>5</v>
      </c>
      <c r="M6979" s="12">
        <v>26</v>
      </c>
      <c r="N6979" s="12">
        <v>2655</v>
      </c>
      <c r="O6979" s="12">
        <f>COUNTIF($P$2:P6979,P6979)</f>
        <v>1</v>
      </c>
      <c r="P6979" s="12" t="str">
        <f t="shared" si="387"/>
        <v>14105262655</v>
      </c>
      <c r="Q6979" s="12" t="str">
        <f t="shared" si="388"/>
        <v>141052626550001</v>
      </c>
      <c r="R6979" s="20" t="s">
        <v>5170</v>
      </c>
      <c r="AP6979" s="12" t="s">
        <v>901</v>
      </c>
      <c r="AR6979" s="12" t="s">
        <v>864</v>
      </c>
      <c r="BN6979" s="12">
        <v>1</v>
      </c>
      <c r="BP6979" s="12" t="s">
        <v>3800</v>
      </c>
      <c r="BR6979" s="9" t="s">
        <v>100</v>
      </c>
      <c r="BS6979" s="9" t="s">
        <v>100</v>
      </c>
      <c r="BT6979" s="9" t="s">
        <v>100</v>
      </c>
      <c r="BU6979" s="9" t="s">
        <v>100</v>
      </c>
      <c r="BV6979" s="9" t="s">
        <v>100</v>
      </c>
      <c r="BW6979" s="9" t="s">
        <v>100</v>
      </c>
      <c r="BX6979" s="9" t="s">
        <v>5251</v>
      </c>
      <c r="BY6979" s="9" t="s">
        <v>5247</v>
      </c>
    </row>
    <row r="6980" spans="1:77" ht="45" x14ac:dyDescent="0.25">
      <c r="A6980" s="12">
        <v>1</v>
      </c>
      <c r="B6980" s="11" t="str">
        <f t="shared" si="386"/>
        <v>Общий расчет. Анализ даты. Анализ даты. Символические звезды. Демон пустоты. Нет</v>
      </c>
      <c r="C6980" s="11" t="str">
        <f>IFERROR(VLOOKUP(I6980,lvl_1[],2,FALSE),"Нет")</f>
        <v>Общий расчет</v>
      </c>
      <c r="D6980" s="11" t="str">
        <f>IFERROR(VLOOKUP(Rule!J6980,lvl_2[],2,FALSE),"Нет")</f>
        <v>Анализ даты</v>
      </c>
      <c r="E6980" s="11" t="str">
        <f>IFERROR(VLOOKUP(Rule!K6980,lvl_3[],2,FALSE),"Нет")</f>
        <v>Анализ даты</v>
      </c>
      <c r="F6980" s="11" t="str">
        <f>IFERROR(INDEX(lvl_4[],MATCH(L6980,lvl_4[ID],0),MATCH(TEXT(K6980,"##0"),lvl_4[#Headers],0)),"Нет")</f>
        <v>Символические звезды</v>
      </c>
      <c r="G6980" s="11" t="str">
        <f>IFERROR(INDEX(lvl_5[],MATCH(M6980,lvl_5[ID],0),MATCH(_xlfn.CONCAT(TEXT(K6980,"##0"),"_",TEXT(L6980,"##0")),lvl_5[#Headers],0)),"Нет")</f>
        <v>Демон пустоты</v>
      </c>
      <c r="H6980" s="11" t="str">
        <f>IFERROR(INDEX(lvl_6[],MATCH(N6980,lvl_6[ID],0),MATCH(_xlfn.CONCAT(K6980,"_",L6980,"_",M6980),lvl_6[#Headers],0)),"Нет")</f>
        <v>Нет</v>
      </c>
      <c r="I6980" s="12">
        <v>1</v>
      </c>
      <c r="J6980" s="12">
        <v>4</v>
      </c>
      <c r="K6980" s="12">
        <v>1</v>
      </c>
      <c r="L6980" s="12">
        <v>5</v>
      </c>
      <c r="M6980" s="12">
        <v>26</v>
      </c>
      <c r="N6980" s="12">
        <v>2656</v>
      </c>
      <c r="O6980" s="12">
        <f>COUNTIF($P$2:P6980,P6980)</f>
        <v>1</v>
      </c>
      <c r="P6980" s="12" t="str">
        <f t="shared" si="387"/>
        <v>14105262656</v>
      </c>
      <c r="Q6980" s="12" t="str">
        <f t="shared" si="388"/>
        <v>141052626560001</v>
      </c>
      <c r="R6980" s="20" t="s">
        <v>5171</v>
      </c>
      <c r="AP6980" s="12" t="s">
        <v>901</v>
      </c>
      <c r="AR6980" s="12" t="s">
        <v>862</v>
      </c>
      <c r="BN6980" s="12">
        <v>1</v>
      </c>
      <c r="BP6980" s="12" t="s">
        <v>3800</v>
      </c>
      <c r="BR6980" s="9" t="s">
        <v>100</v>
      </c>
      <c r="BS6980" s="9" t="s">
        <v>100</v>
      </c>
      <c r="BT6980" s="9" t="s">
        <v>100</v>
      </c>
      <c r="BU6980" s="9" t="s">
        <v>100</v>
      </c>
      <c r="BV6980" s="9" t="s">
        <v>100</v>
      </c>
      <c r="BW6980" s="9" t="s">
        <v>100</v>
      </c>
      <c r="BX6980" s="9" t="s">
        <v>5251</v>
      </c>
      <c r="BY6980" s="9" t="s">
        <v>5245</v>
      </c>
    </row>
    <row r="6981" spans="1:77" ht="45" x14ac:dyDescent="0.25">
      <c r="A6981" s="12">
        <v>1</v>
      </c>
      <c r="B6981" s="11" t="str">
        <f t="shared" si="386"/>
        <v>Общий расчет. Анализ даты. Анализ даты. Символические звезды. Демон пустоты. Нет</v>
      </c>
      <c r="C6981" s="11" t="str">
        <f>IFERROR(VLOOKUP(I6981,lvl_1[],2,FALSE),"Нет")</f>
        <v>Общий расчет</v>
      </c>
      <c r="D6981" s="11" t="str">
        <f>IFERROR(VLOOKUP(Rule!J6981,lvl_2[],2,FALSE),"Нет")</f>
        <v>Анализ даты</v>
      </c>
      <c r="E6981" s="11" t="str">
        <f>IFERROR(VLOOKUP(Rule!K6981,lvl_3[],2,FALSE),"Нет")</f>
        <v>Анализ даты</v>
      </c>
      <c r="F6981" s="11" t="str">
        <f>IFERROR(INDEX(lvl_4[],MATCH(L6981,lvl_4[ID],0),MATCH(TEXT(K6981,"##0"),lvl_4[#Headers],0)),"Нет")</f>
        <v>Символические звезды</v>
      </c>
      <c r="G6981" s="11" t="str">
        <f>IFERROR(INDEX(lvl_5[],MATCH(M6981,lvl_5[ID],0),MATCH(_xlfn.CONCAT(TEXT(K6981,"##0"),"_",TEXT(L6981,"##0")),lvl_5[#Headers],0)),"Нет")</f>
        <v>Демон пустоты</v>
      </c>
      <c r="H6981" s="11" t="str">
        <f>IFERROR(INDEX(lvl_6[],MATCH(N6981,lvl_6[ID],0),MATCH(_xlfn.CONCAT(K6981,"_",L6981,"_",M6981),lvl_6[#Headers],0)),"Нет")</f>
        <v>Нет</v>
      </c>
      <c r="I6981" s="12">
        <v>1</v>
      </c>
      <c r="J6981" s="12">
        <v>4</v>
      </c>
      <c r="K6981" s="12">
        <v>1</v>
      </c>
      <c r="L6981" s="12">
        <v>5</v>
      </c>
      <c r="M6981" s="12">
        <v>26</v>
      </c>
      <c r="N6981" s="12">
        <v>2657</v>
      </c>
      <c r="O6981" s="12">
        <f>COUNTIF($P$2:P6981,P6981)</f>
        <v>1</v>
      </c>
      <c r="P6981" s="12" t="str">
        <f t="shared" si="387"/>
        <v>14105262657</v>
      </c>
      <c r="Q6981" s="12" t="str">
        <f t="shared" si="388"/>
        <v>141052626570001</v>
      </c>
      <c r="R6981" s="20" t="s">
        <v>5172</v>
      </c>
      <c r="AP6981" s="12" t="s">
        <v>901</v>
      </c>
      <c r="AR6981" s="12" t="s">
        <v>860</v>
      </c>
      <c r="BN6981" s="12">
        <v>1</v>
      </c>
      <c r="BP6981" s="12" t="s">
        <v>3800</v>
      </c>
      <c r="BR6981" s="9" t="s">
        <v>100</v>
      </c>
      <c r="BS6981" s="9" t="s">
        <v>100</v>
      </c>
      <c r="BT6981" s="9" t="s">
        <v>100</v>
      </c>
      <c r="BU6981" s="9" t="s">
        <v>100</v>
      </c>
      <c r="BV6981" s="9" t="s">
        <v>100</v>
      </c>
      <c r="BW6981" s="9" t="s">
        <v>100</v>
      </c>
      <c r="BX6981" s="9" t="s">
        <v>5251</v>
      </c>
      <c r="BY6981" s="9" t="s">
        <v>5243</v>
      </c>
    </row>
    <row r="6982" spans="1:77" ht="45" x14ac:dyDescent="0.25">
      <c r="A6982" s="12">
        <v>1</v>
      </c>
      <c r="B6982" s="11" t="str">
        <f t="shared" si="386"/>
        <v>Общий расчет. Анализ даты. Анализ даты. Символические звезды. Демон пустоты. Нет</v>
      </c>
      <c r="C6982" s="11" t="str">
        <f>IFERROR(VLOOKUP(I6982,lvl_1[],2,FALSE),"Нет")</f>
        <v>Общий расчет</v>
      </c>
      <c r="D6982" s="11" t="str">
        <f>IFERROR(VLOOKUP(Rule!J6982,lvl_2[],2,FALSE),"Нет")</f>
        <v>Анализ даты</v>
      </c>
      <c r="E6982" s="11" t="str">
        <f>IFERROR(VLOOKUP(Rule!K6982,lvl_3[],2,FALSE),"Нет")</f>
        <v>Анализ даты</v>
      </c>
      <c r="F6982" s="11" t="str">
        <f>IFERROR(INDEX(lvl_4[],MATCH(L6982,lvl_4[ID],0),MATCH(TEXT(K6982,"##0"),lvl_4[#Headers],0)),"Нет")</f>
        <v>Символические звезды</v>
      </c>
      <c r="G6982" s="11" t="str">
        <f>IFERROR(INDEX(lvl_5[],MATCH(M6982,lvl_5[ID],0),MATCH(_xlfn.CONCAT(TEXT(K6982,"##0"),"_",TEXT(L6982,"##0")),lvl_5[#Headers],0)),"Нет")</f>
        <v>Демон пустоты</v>
      </c>
      <c r="H6982" s="11" t="str">
        <f>IFERROR(INDEX(lvl_6[],MATCH(N6982,lvl_6[ID],0),MATCH(_xlfn.CONCAT(K6982,"_",L6982,"_",M6982),lvl_6[#Headers],0)),"Нет")</f>
        <v>Нет</v>
      </c>
      <c r="I6982" s="12">
        <v>1</v>
      </c>
      <c r="J6982" s="12">
        <v>4</v>
      </c>
      <c r="K6982" s="12">
        <v>1</v>
      </c>
      <c r="L6982" s="12">
        <v>5</v>
      </c>
      <c r="M6982" s="12">
        <v>26</v>
      </c>
      <c r="N6982" s="12">
        <v>2658</v>
      </c>
      <c r="O6982" s="12">
        <f>COUNTIF($P$2:P6982,P6982)</f>
        <v>1</v>
      </c>
      <c r="P6982" s="12" t="str">
        <f t="shared" si="387"/>
        <v>14105262658</v>
      </c>
      <c r="Q6982" s="12" t="str">
        <f t="shared" si="388"/>
        <v>141052626580001</v>
      </c>
      <c r="R6982" s="20" t="s">
        <v>5173</v>
      </c>
      <c r="AP6982" s="12" t="s">
        <v>903</v>
      </c>
      <c r="AR6982" s="12" t="s">
        <v>859</v>
      </c>
      <c r="BN6982" s="12">
        <v>1</v>
      </c>
      <c r="BP6982" s="12" t="s">
        <v>3800</v>
      </c>
      <c r="BR6982" s="9" t="s">
        <v>100</v>
      </c>
      <c r="BS6982" s="9" t="s">
        <v>100</v>
      </c>
      <c r="BT6982" s="9" t="s">
        <v>100</v>
      </c>
      <c r="BU6982" s="9" t="s">
        <v>100</v>
      </c>
      <c r="BV6982" s="9" t="s">
        <v>100</v>
      </c>
      <c r="BW6982" s="9" t="s">
        <v>100</v>
      </c>
      <c r="BX6982" s="9" t="s">
        <v>5236</v>
      </c>
      <c r="BY6982" s="9" t="s">
        <v>5241</v>
      </c>
    </row>
    <row r="6983" spans="1:77" ht="45" x14ac:dyDescent="0.25">
      <c r="A6983" s="12">
        <v>1</v>
      </c>
      <c r="B6983" s="11" t="str">
        <f t="shared" si="386"/>
        <v>Общий расчет. Анализ даты. Анализ даты. Символические звезды. Демон пустоты. Нет</v>
      </c>
      <c r="C6983" s="11" t="str">
        <f>IFERROR(VLOOKUP(I6983,lvl_1[],2,FALSE),"Нет")</f>
        <v>Общий расчет</v>
      </c>
      <c r="D6983" s="11" t="str">
        <f>IFERROR(VLOOKUP(Rule!J6983,lvl_2[],2,FALSE),"Нет")</f>
        <v>Анализ даты</v>
      </c>
      <c r="E6983" s="11" t="str">
        <f>IFERROR(VLOOKUP(Rule!K6983,lvl_3[],2,FALSE),"Нет")</f>
        <v>Анализ даты</v>
      </c>
      <c r="F6983" s="11" t="str">
        <f>IFERROR(INDEX(lvl_4[],MATCH(L6983,lvl_4[ID],0),MATCH(TEXT(K6983,"##0"),lvl_4[#Headers],0)),"Нет")</f>
        <v>Символические звезды</v>
      </c>
      <c r="G6983" s="11" t="str">
        <f>IFERROR(INDEX(lvl_5[],MATCH(M6983,lvl_5[ID],0),MATCH(_xlfn.CONCAT(TEXT(K6983,"##0"),"_",TEXT(L6983,"##0")),lvl_5[#Headers],0)),"Нет")</f>
        <v>Демон пустоты</v>
      </c>
      <c r="H6983" s="11" t="str">
        <f>IFERROR(INDEX(lvl_6[],MATCH(N6983,lvl_6[ID],0),MATCH(_xlfn.CONCAT(K6983,"_",L6983,"_",M6983),lvl_6[#Headers],0)),"Нет")</f>
        <v>Нет</v>
      </c>
      <c r="I6983" s="12">
        <v>1</v>
      </c>
      <c r="J6983" s="12">
        <v>4</v>
      </c>
      <c r="K6983" s="12">
        <v>1</v>
      </c>
      <c r="L6983" s="12">
        <v>5</v>
      </c>
      <c r="M6983" s="12">
        <v>26</v>
      </c>
      <c r="N6983" s="12">
        <v>2659</v>
      </c>
      <c r="O6983" s="12">
        <f>COUNTIF($P$2:P6983,P6983)</f>
        <v>1</v>
      </c>
      <c r="P6983" s="12" t="str">
        <f t="shared" si="387"/>
        <v>14105262659</v>
      </c>
      <c r="Q6983" s="12" t="str">
        <f t="shared" si="388"/>
        <v>141052626590001</v>
      </c>
      <c r="R6983" s="20" t="s">
        <v>5174</v>
      </c>
      <c r="AP6983" s="12" t="s">
        <v>903</v>
      </c>
      <c r="AR6983" s="12" t="s">
        <v>869</v>
      </c>
      <c r="BN6983" s="12">
        <v>1</v>
      </c>
      <c r="BP6983" s="12" t="s">
        <v>3800</v>
      </c>
      <c r="BR6983" s="9" t="s">
        <v>100</v>
      </c>
      <c r="BS6983" s="9" t="s">
        <v>100</v>
      </c>
      <c r="BT6983" s="9" t="s">
        <v>100</v>
      </c>
      <c r="BU6983" s="9" t="s">
        <v>100</v>
      </c>
      <c r="BV6983" s="9" t="s">
        <v>100</v>
      </c>
      <c r="BW6983" s="9" t="s">
        <v>100</v>
      </c>
      <c r="BX6983" s="9" t="s">
        <v>5236</v>
      </c>
      <c r="BY6983" s="9" t="s">
        <v>5237</v>
      </c>
    </row>
    <row r="6984" spans="1:77" ht="45" x14ac:dyDescent="0.25">
      <c r="A6984" s="12">
        <v>1</v>
      </c>
      <c r="B6984" s="11" t="str">
        <f t="shared" si="386"/>
        <v>Общий расчет. Анализ даты. Анализ даты. Символические звезды. Демон пустоты. Нет</v>
      </c>
      <c r="C6984" s="11" t="str">
        <f>IFERROR(VLOOKUP(I6984,lvl_1[],2,FALSE),"Нет")</f>
        <v>Общий расчет</v>
      </c>
      <c r="D6984" s="11" t="str">
        <f>IFERROR(VLOOKUP(Rule!J6984,lvl_2[],2,FALSE),"Нет")</f>
        <v>Анализ даты</v>
      </c>
      <c r="E6984" s="11" t="str">
        <f>IFERROR(VLOOKUP(Rule!K6984,lvl_3[],2,FALSE),"Нет")</f>
        <v>Анализ даты</v>
      </c>
      <c r="F6984" s="11" t="str">
        <f>IFERROR(INDEX(lvl_4[],MATCH(L6984,lvl_4[ID],0),MATCH(TEXT(K6984,"##0"),lvl_4[#Headers],0)),"Нет")</f>
        <v>Символические звезды</v>
      </c>
      <c r="G6984" s="11" t="str">
        <f>IFERROR(INDEX(lvl_5[],MATCH(M6984,lvl_5[ID],0),MATCH(_xlfn.CONCAT(TEXT(K6984,"##0"),"_",TEXT(L6984,"##0")),lvl_5[#Headers],0)),"Нет")</f>
        <v>Демон пустоты</v>
      </c>
      <c r="H6984" s="11" t="str">
        <f>IFERROR(INDEX(lvl_6[],MATCH(N6984,lvl_6[ID],0),MATCH(_xlfn.CONCAT(K6984,"_",L6984,"_",M6984),lvl_6[#Headers],0)),"Нет")</f>
        <v>Нет</v>
      </c>
      <c r="I6984" s="12">
        <v>1</v>
      </c>
      <c r="J6984" s="12">
        <v>4</v>
      </c>
      <c r="K6984" s="12">
        <v>1</v>
      </c>
      <c r="L6984" s="12">
        <v>5</v>
      </c>
      <c r="M6984" s="12">
        <v>26</v>
      </c>
      <c r="N6984" s="12">
        <v>2660</v>
      </c>
      <c r="O6984" s="12">
        <f>COUNTIF($P$2:P6984,P6984)</f>
        <v>1</v>
      </c>
      <c r="P6984" s="12" t="str">
        <f t="shared" si="387"/>
        <v>14105262660</v>
      </c>
      <c r="Q6984" s="12" t="str">
        <f t="shared" si="388"/>
        <v>141052626600001</v>
      </c>
      <c r="R6984" s="20" t="s">
        <v>5175</v>
      </c>
      <c r="AP6984" s="12" t="s">
        <v>903</v>
      </c>
      <c r="AR6984" s="12" t="s">
        <v>867</v>
      </c>
      <c r="BN6984" s="12">
        <v>1</v>
      </c>
      <c r="BP6984" s="12" t="s">
        <v>3800</v>
      </c>
      <c r="BR6984" s="9" t="s">
        <v>100</v>
      </c>
      <c r="BS6984" s="9" t="s">
        <v>100</v>
      </c>
      <c r="BT6984" s="9" t="s">
        <v>100</v>
      </c>
      <c r="BU6984" s="9" t="s">
        <v>100</v>
      </c>
      <c r="BV6984" s="9" t="s">
        <v>100</v>
      </c>
      <c r="BW6984" s="9" t="s">
        <v>100</v>
      </c>
      <c r="BX6984" s="9" t="s">
        <v>5236</v>
      </c>
      <c r="BY6984" s="9" t="s">
        <v>5233</v>
      </c>
    </row>
    <row r="6985" spans="1:77" ht="45" x14ac:dyDescent="0.25">
      <c r="A6985" s="12">
        <v>1</v>
      </c>
      <c r="B6985" s="11" t="str">
        <f t="shared" si="386"/>
        <v>Общий расчет. Анализ даты. Анализ даты. Символические звезды. Демон пустоты. Нет</v>
      </c>
      <c r="C6985" s="11" t="str">
        <f>IFERROR(VLOOKUP(I6985,lvl_1[],2,FALSE),"Нет")</f>
        <v>Общий расчет</v>
      </c>
      <c r="D6985" s="11" t="str">
        <f>IFERROR(VLOOKUP(Rule!J6985,lvl_2[],2,FALSE),"Нет")</f>
        <v>Анализ даты</v>
      </c>
      <c r="E6985" s="11" t="str">
        <f>IFERROR(VLOOKUP(Rule!K6985,lvl_3[],2,FALSE),"Нет")</f>
        <v>Анализ даты</v>
      </c>
      <c r="F6985" s="11" t="str">
        <f>IFERROR(INDEX(lvl_4[],MATCH(L6985,lvl_4[ID],0),MATCH(TEXT(K6985,"##0"),lvl_4[#Headers],0)),"Нет")</f>
        <v>Символические звезды</v>
      </c>
      <c r="G6985" s="11" t="str">
        <f>IFERROR(INDEX(lvl_5[],MATCH(M6985,lvl_5[ID],0),MATCH(_xlfn.CONCAT(TEXT(K6985,"##0"),"_",TEXT(L6985,"##0")),lvl_5[#Headers],0)),"Нет")</f>
        <v>Демон пустоты</v>
      </c>
      <c r="H6985" s="11" t="str">
        <f>IFERROR(INDEX(lvl_6[],MATCH(N6985,lvl_6[ID],0),MATCH(_xlfn.CONCAT(K6985,"_",L6985,"_",M6985),lvl_6[#Headers],0)),"Нет")</f>
        <v>Нет</v>
      </c>
      <c r="I6985" s="12">
        <v>1</v>
      </c>
      <c r="J6985" s="12">
        <v>4</v>
      </c>
      <c r="K6985" s="12">
        <v>1</v>
      </c>
      <c r="L6985" s="12">
        <v>5</v>
      </c>
      <c r="M6985" s="12">
        <v>26</v>
      </c>
      <c r="N6985" s="12">
        <v>2661</v>
      </c>
      <c r="O6985" s="12">
        <f>COUNTIF($P$2:P6985,P6985)</f>
        <v>1</v>
      </c>
      <c r="P6985" s="12" t="str">
        <f t="shared" si="387"/>
        <v>14105262661</v>
      </c>
      <c r="Q6985" s="12" t="str">
        <f t="shared" si="388"/>
        <v>141052626610001</v>
      </c>
      <c r="R6985" s="20" t="s">
        <v>5176</v>
      </c>
      <c r="AP6985" s="12" t="s">
        <v>903</v>
      </c>
      <c r="AR6985" s="12" t="s">
        <v>865</v>
      </c>
      <c r="BN6985" s="12">
        <v>1</v>
      </c>
      <c r="BP6985" s="12" t="s">
        <v>3800</v>
      </c>
      <c r="BR6985" s="9" t="s">
        <v>100</v>
      </c>
      <c r="BS6985" s="9" t="s">
        <v>100</v>
      </c>
      <c r="BT6985" s="9" t="s">
        <v>100</v>
      </c>
      <c r="BU6985" s="9" t="s">
        <v>100</v>
      </c>
      <c r="BV6985" s="9" t="s">
        <v>100</v>
      </c>
      <c r="BW6985" s="9" t="s">
        <v>100</v>
      </c>
      <c r="BX6985" s="9" t="s">
        <v>5236</v>
      </c>
      <c r="BY6985" s="9" t="s">
        <v>5248</v>
      </c>
    </row>
    <row r="6986" spans="1:77" ht="45" x14ac:dyDescent="0.25">
      <c r="A6986" s="12">
        <v>1</v>
      </c>
      <c r="B6986" s="11" t="str">
        <f t="shared" si="386"/>
        <v>Общий расчет. Анализ даты. Анализ даты. Символические звезды. Демон пустоты. Нет</v>
      </c>
      <c r="C6986" s="11" t="str">
        <f>IFERROR(VLOOKUP(I6986,lvl_1[],2,FALSE),"Нет")</f>
        <v>Общий расчет</v>
      </c>
      <c r="D6986" s="11" t="str">
        <f>IFERROR(VLOOKUP(Rule!J6986,lvl_2[],2,FALSE),"Нет")</f>
        <v>Анализ даты</v>
      </c>
      <c r="E6986" s="11" t="str">
        <f>IFERROR(VLOOKUP(Rule!K6986,lvl_3[],2,FALSE),"Нет")</f>
        <v>Анализ даты</v>
      </c>
      <c r="F6986" s="11" t="str">
        <f>IFERROR(INDEX(lvl_4[],MATCH(L6986,lvl_4[ID],0),MATCH(TEXT(K6986,"##0"),lvl_4[#Headers],0)),"Нет")</f>
        <v>Символические звезды</v>
      </c>
      <c r="G6986" s="11" t="str">
        <f>IFERROR(INDEX(lvl_5[],MATCH(M6986,lvl_5[ID],0),MATCH(_xlfn.CONCAT(TEXT(K6986,"##0"),"_",TEXT(L6986,"##0")),lvl_5[#Headers],0)),"Нет")</f>
        <v>Демон пустоты</v>
      </c>
      <c r="H6986" s="11" t="str">
        <f>IFERROR(INDEX(lvl_6[],MATCH(N6986,lvl_6[ID],0),MATCH(_xlfn.CONCAT(K6986,"_",L6986,"_",M6986),lvl_6[#Headers],0)),"Нет")</f>
        <v>Нет</v>
      </c>
      <c r="I6986" s="12">
        <v>1</v>
      </c>
      <c r="J6986" s="12">
        <v>4</v>
      </c>
      <c r="K6986" s="12">
        <v>1</v>
      </c>
      <c r="L6986" s="12">
        <v>5</v>
      </c>
      <c r="M6986" s="12">
        <v>26</v>
      </c>
      <c r="N6986" s="12">
        <v>2662</v>
      </c>
      <c r="O6986" s="12">
        <f>COUNTIF($P$2:P6986,P6986)</f>
        <v>1</v>
      </c>
      <c r="P6986" s="12" t="str">
        <f t="shared" si="387"/>
        <v>14105262662</v>
      </c>
      <c r="Q6986" s="12" t="str">
        <f t="shared" si="388"/>
        <v>141052626620001</v>
      </c>
      <c r="R6986" s="20" t="s">
        <v>5177</v>
      </c>
      <c r="AP6986" s="12" t="s">
        <v>903</v>
      </c>
      <c r="AR6986" s="12" t="s">
        <v>863</v>
      </c>
      <c r="BN6986" s="12">
        <v>1</v>
      </c>
      <c r="BP6986" s="12" t="s">
        <v>3800</v>
      </c>
      <c r="BR6986" s="9" t="s">
        <v>100</v>
      </c>
      <c r="BS6986" s="9" t="s">
        <v>100</v>
      </c>
      <c r="BT6986" s="9" t="s">
        <v>100</v>
      </c>
      <c r="BU6986" s="9" t="s">
        <v>100</v>
      </c>
      <c r="BV6986" s="9" t="s">
        <v>100</v>
      </c>
      <c r="BW6986" s="9" t="s">
        <v>100</v>
      </c>
      <c r="BX6986" s="9" t="s">
        <v>5236</v>
      </c>
      <c r="BY6986" s="9" t="s">
        <v>5246</v>
      </c>
    </row>
    <row r="6987" spans="1:77" ht="45" x14ac:dyDescent="0.25">
      <c r="A6987" s="12">
        <v>1</v>
      </c>
      <c r="B6987" s="11" t="str">
        <f t="shared" si="386"/>
        <v>Общий расчет. Анализ даты. Анализ даты. Символические звезды. Демон пустоты. Нет</v>
      </c>
      <c r="C6987" s="11" t="str">
        <f>IFERROR(VLOOKUP(I6987,lvl_1[],2,FALSE),"Нет")</f>
        <v>Общий расчет</v>
      </c>
      <c r="D6987" s="11" t="str">
        <f>IFERROR(VLOOKUP(Rule!J6987,lvl_2[],2,FALSE),"Нет")</f>
        <v>Анализ даты</v>
      </c>
      <c r="E6987" s="11" t="str">
        <f>IFERROR(VLOOKUP(Rule!K6987,lvl_3[],2,FALSE),"Нет")</f>
        <v>Анализ даты</v>
      </c>
      <c r="F6987" s="11" t="str">
        <f>IFERROR(INDEX(lvl_4[],MATCH(L6987,lvl_4[ID],0),MATCH(TEXT(K6987,"##0"),lvl_4[#Headers],0)),"Нет")</f>
        <v>Символические звезды</v>
      </c>
      <c r="G6987" s="11" t="str">
        <f>IFERROR(INDEX(lvl_5[],MATCH(M6987,lvl_5[ID],0),MATCH(_xlfn.CONCAT(TEXT(K6987,"##0"),"_",TEXT(L6987,"##0")),lvl_5[#Headers],0)),"Нет")</f>
        <v>Демон пустоты</v>
      </c>
      <c r="H6987" s="11" t="str">
        <f>IFERROR(INDEX(lvl_6[],MATCH(N6987,lvl_6[ID],0),MATCH(_xlfn.CONCAT(K6987,"_",L6987,"_",M6987),lvl_6[#Headers],0)),"Нет")</f>
        <v>Нет</v>
      </c>
      <c r="I6987" s="12">
        <v>1</v>
      </c>
      <c r="J6987" s="12">
        <v>4</v>
      </c>
      <c r="K6987" s="12">
        <v>1</v>
      </c>
      <c r="L6987" s="12">
        <v>5</v>
      </c>
      <c r="M6987" s="12">
        <v>26</v>
      </c>
      <c r="N6987" s="12">
        <v>2663</v>
      </c>
      <c r="O6987" s="12">
        <f>COUNTIF($P$2:P6987,P6987)</f>
        <v>1</v>
      </c>
      <c r="P6987" s="12" t="str">
        <f t="shared" si="387"/>
        <v>14105262663</v>
      </c>
      <c r="Q6987" s="12" t="str">
        <f t="shared" si="388"/>
        <v>141052626630001</v>
      </c>
      <c r="R6987" s="20" t="s">
        <v>5178</v>
      </c>
      <c r="AP6987" s="12" t="s">
        <v>903</v>
      </c>
      <c r="AR6987" s="12" t="s">
        <v>861</v>
      </c>
      <c r="BN6987" s="12">
        <v>1</v>
      </c>
      <c r="BP6987" s="12" t="s">
        <v>3800</v>
      </c>
      <c r="BR6987" s="9" t="s">
        <v>100</v>
      </c>
      <c r="BS6987" s="9" t="s">
        <v>100</v>
      </c>
      <c r="BT6987" s="9" t="s">
        <v>100</v>
      </c>
      <c r="BU6987" s="9" t="s">
        <v>100</v>
      </c>
      <c r="BV6987" s="9" t="s">
        <v>100</v>
      </c>
      <c r="BW6987" s="9" t="s">
        <v>100</v>
      </c>
      <c r="BX6987" s="9" t="s">
        <v>5236</v>
      </c>
      <c r="BY6987" s="9" t="s">
        <v>5232</v>
      </c>
    </row>
    <row r="6988" spans="1:77" ht="45" x14ac:dyDescent="0.25">
      <c r="A6988" s="12">
        <v>1</v>
      </c>
      <c r="B6988" s="11" t="str">
        <f t="shared" si="386"/>
        <v>Общий расчет. Анализ даты. Анализ даты. Символические звезды. Демон пустоты. Нет</v>
      </c>
      <c r="C6988" s="11" t="str">
        <f>IFERROR(VLOOKUP(I6988,lvl_1[],2,FALSE),"Нет")</f>
        <v>Общий расчет</v>
      </c>
      <c r="D6988" s="11" t="str">
        <f>IFERROR(VLOOKUP(Rule!J6988,lvl_2[],2,FALSE),"Нет")</f>
        <v>Анализ даты</v>
      </c>
      <c r="E6988" s="11" t="str">
        <f>IFERROR(VLOOKUP(Rule!K6988,lvl_3[],2,FALSE),"Нет")</f>
        <v>Анализ даты</v>
      </c>
      <c r="F6988" s="11" t="str">
        <f>IFERROR(INDEX(lvl_4[],MATCH(L6988,lvl_4[ID],0),MATCH(TEXT(K6988,"##0"),lvl_4[#Headers],0)),"Нет")</f>
        <v>Символические звезды</v>
      </c>
      <c r="G6988" s="11" t="str">
        <f>IFERROR(INDEX(lvl_5[],MATCH(M6988,lvl_5[ID],0),MATCH(_xlfn.CONCAT(TEXT(K6988,"##0"),"_",TEXT(L6988,"##0")),lvl_5[#Headers],0)),"Нет")</f>
        <v>Демон пустоты</v>
      </c>
      <c r="H6988" s="11" t="str">
        <f>IFERROR(INDEX(lvl_6[],MATCH(N6988,lvl_6[ID],0),MATCH(_xlfn.CONCAT(K6988,"_",L6988,"_",M6988),lvl_6[#Headers],0)),"Нет")</f>
        <v>Нет</v>
      </c>
      <c r="I6988" s="12">
        <v>1</v>
      </c>
      <c r="J6988" s="12">
        <v>4</v>
      </c>
      <c r="K6988" s="12">
        <v>1</v>
      </c>
      <c r="L6988" s="12">
        <v>5</v>
      </c>
      <c r="M6988" s="12">
        <v>26</v>
      </c>
      <c r="N6988" s="12">
        <v>2664</v>
      </c>
      <c r="O6988" s="12">
        <f>COUNTIF($P$2:P6988,P6988)</f>
        <v>1</v>
      </c>
      <c r="P6988" s="12" t="str">
        <f t="shared" si="387"/>
        <v>14105262664</v>
      </c>
      <c r="Q6988" s="12" t="str">
        <f t="shared" si="388"/>
        <v>141052626640001</v>
      </c>
      <c r="R6988" s="20" t="s">
        <v>5179</v>
      </c>
      <c r="AP6988" s="12" t="s">
        <v>905</v>
      </c>
      <c r="AR6988" s="12" t="s">
        <v>860</v>
      </c>
      <c r="BN6988" s="12">
        <v>1</v>
      </c>
      <c r="BP6988" s="12" t="s">
        <v>3800</v>
      </c>
      <c r="BR6988" s="9" t="s">
        <v>100</v>
      </c>
      <c r="BS6988" s="9" t="s">
        <v>100</v>
      </c>
      <c r="BT6988" s="9" t="s">
        <v>100</v>
      </c>
      <c r="BU6988" s="9" t="s">
        <v>100</v>
      </c>
      <c r="BV6988" s="9" t="s">
        <v>100</v>
      </c>
      <c r="BW6988" s="9" t="s">
        <v>100</v>
      </c>
      <c r="BX6988" s="9" t="s">
        <v>5238</v>
      </c>
      <c r="BY6988" s="9" t="s">
        <v>5243</v>
      </c>
    </row>
    <row r="6989" spans="1:77" ht="45" x14ac:dyDescent="0.25">
      <c r="A6989" s="12">
        <v>1</v>
      </c>
      <c r="B6989" s="11" t="str">
        <f t="shared" si="386"/>
        <v>Общий расчет. Анализ даты. Анализ даты. Символические звезды. Демон пустоты. Нет</v>
      </c>
      <c r="C6989" s="11" t="str">
        <f>IFERROR(VLOOKUP(I6989,lvl_1[],2,FALSE),"Нет")</f>
        <v>Общий расчет</v>
      </c>
      <c r="D6989" s="11" t="str">
        <f>IFERROR(VLOOKUP(Rule!J6989,lvl_2[],2,FALSE),"Нет")</f>
        <v>Анализ даты</v>
      </c>
      <c r="E6989" s="11" t="str">
        <f>IFERROR(VLOOKUP(Rule!K6989,lvl_3[],2,FALSE),"Нет")</f>
        <v>Анализ даты</v>
      </c>
      <c r="F6989" s="11" t="str">
        <f>IFERROR(INDEX(lvl_4[],MATCH(L6989,lvl_4[ID],0),MATCH(TEXT(K6989,"##0"),lvl_4[#Headers],0)),"Нет")</f>
        <v>Символические звезды</v>
      </c>
      <c r="G6989" s="11" t="str">
        <f>IFERROR(INDEX(lvl_5[],MATCH(M6989,lvl_5[ID],0),MATCH(_xlfn.CONCAT(TEXT(K6989,"##0"),"_",TEXT(L6989,"##0")),lvl_5[#Headers],0)),"Нет")</f>
        <v>Демон пустоты</v>
      </c>
      <c r="H6989" s="11" t="str">
        <f>IFERROR(INDEX(lvl_6[],MATCH(N6989,lvl_6[ID],0),MATCH(_xlfn.CONCAT(K6989,"_",L6989,"_",M6989),lvl_6[#Headers],0)),"Нет")</f>
        <v>Нет</v>
      </c>
      <c r="I6989" s="12">
        <v>1</v>
      </c>
      <c r="J6989" s="12">
        <v>4</v>
      </c>
      <c r="K6989" s="12">
        <v>1</v>
      </c>
      <c r="L6989" s="12">
        <v>5</v>
      </c>
      <c r="M6989" s="12">
        <v>26</v>
      </c>
      <c r="N6989" s="12">
        <v>2665</v>
      </c>
      <c r="O6989" s="12">
        <f>COUNTIF($P$2:P6989,P6989)</f>
        <v>1</v>
      </c>
      <c r="P6989" s="12" t="str">
        <f t="shared" si="387"/>
        <v>14105262665</v>
      </c>
      <c r="Q6989" s="12" t="str">
        <f t="shared" si="388"/>
        <v>141052626650001</v>
      </c>
      <c r="R6989" s="20" t="s">
        <v>5180</v>
      </c>
      <c r="AP6989" s="12" t="s">
        <v>905</v>
      </c>
      <c r="AR6989" s="12" t="s">
        <v>870</v>
      </c>
      <c r="BN6989" s="12">
        <v>1</v>
      </c>
      <c r="BP6989" s="12" t="s">
        <v>3800</v>
      </c>
      <c r="BR6989" s="9" t="s">
        <v>100</v>
      </c>
      <c r="BS6989" s="9" t="s">
        <v>100</v>
      </c>
      <c r="BT6989" s="9" t="s">
        <v>100</v>
      </c>
      <c r="BU6989" s="9" t="s">
        <v>100</v>
      </c>
      <c r="BV6989" s="9" t="s">
        <v>100</v>
      </c>
      <c r="BW6989" s="9" t="s">
        <v>100</v>
      </c>
      <c r="BX6989" s="9" t="s">
        <v>5238</v>
      </c>
      <c r="BY6989" s="9" t="s">
        <v>5239</v>
      </c>
    </row>
    <row r="6990" spans="1:77" ht="45" x14ac:dyDescent="0.25">
      <c r="A6990" s="12">
        <v>1</v>
      </c>
      <c r="B6990" s="11" t="str">
        <f t="shared" si="386"/>
        <v>Общий расчет. Анализ даты. Анализ даты. Символические звезды. Демон пустоты. Нет</v>
      </c>
      <c r="C6990" s="11" t="str">
        <f>IFERROR(VLOOKUP(I6990,lvl_1[],2,FALSE),"Нет")</f>
        <v>Общий расчет</v>
      </c>
      <c r="D6990" s="11" t="str">
        <f>IFERROR(VLOOKUP(Rule!J6990,lvl_2[],2,FALSE),"Нет")</f>
        <v>Анализ даты</v>
      </c>
      <c r="E6990" s="11" t="str">
        <f>IFERROR(VLOOKUP(Rule!K6990,lvl_3[],2,FALSE),"Нет")</f>
        <v>Анализ даты</v>
      </c>
      <c r="F6990" s="11" t="str">
        <f>IFERROR(INDEX(lvl_4[],MATCH(L6990,lvl_4[ID],0),MATCH(TEXT(K6990,"##0"),lvl_4[#Headers],0)),"Нет")</f>
        <v>Символические звезды</v>
      </c>
      <c r="G6990" s="11" t="str">
        <f>IFERROR(INDEX(lvl_5[],MATCH(M6990,lvl_5[ID],0),MATCH(_xlfn.CONCAT(TEXT(K6990,"##0"),"_",TEXT(L6990,"##0")),lvl_5[#Headers],0)),"Нет")</f>
        <v>Демон пустоты</v>
      </c>
      <c r="H6990" s="11" t="str">
        <f>IFERROR(INDEX(lvl_6[],MATCH(N6990,lvl_6[ID],0),MATCH(_xlfn.CONCAT(K6990,"_",L6990,"_",M6990),lvl_6[#Headers],0)),"Нет")</f>
        <v>Нет</v>
      </c>
      <c r="I6990" s="12">
        <v>1</v>
      </c>
      <c r="J6990" s="12">
        <v>4</v>
      </c>
      <c r="K6990" s="12">
        <v>1</v>
      </c>
      <c r="L6990" s="12">
        <v>5</v>
      </c>
      <c r="M6990" s="12">
        <v>26</v>
      </c>
      <c r="N6990" s="12">
        <v>2666</v>
      </c>
      <c r="O6990" s="12">
        <f>COUNTIF($P$2:P6990,P6990)</f>
        <v>1</v>
      </c>
      <c r="P6990" s="12" t="str">
        <f t="shared" si="387"/>
        <v>14105262666</v>
      </c>
      <c r="Q6990" s="12" t="str">
        <f t="shared" si="388"/>
        <v>141052626660001</v>
      </c>
      <c r="R6990" s="20" t="s">
        <v>5181</v>
      </c>
      <c r="AP6990" s="12" t="s">
        <v>905</v>
      </c>
      <c r="AR6990" s="12" t="s">
        <v>868</v>
      </c>
      <c r="BN6990" s="12">
        <v>1</v>
      </c>
      <c r="BP6990" s="12" t="s">
        <v>3800</v>
      </c>
      <c r="BR6990" s="9" t="s">
        <v>100</v>
      </c>
      <c r="BS6990" s="9" t="s">
        <v>100</v>
      </c>
      <c r="BT6990" s="9" t="s">
        <v>100</v>
      </c>
      <c r="BU6990" s="9" t="s">
        <v>100</v>
      </c>
      <c r="BV6990" s="9" t="s">
        <v>100</v>
      </c>
      <c r="BW6990" s="9" t="s">
        <v>100</v>
      </c>
      <c r="BX6990" s="9" t="s">
        <v>5238</v>
      </c>
      <c r="BY6990" s="9" t="s">
        <v>5250</v>
      </c>
    </row>
    <row r="6991" spans="1:77" ht="45" x14ac:dyDescent="0.25">
      <c r="A6991" s="12">
        <v>1</v>
      </c>
      <c r="B6991" s="11" t="str">
        <f t="shared" si="386"/>
        <v>Общий расчет. Анализ даты. Анализ даты. Символические звезды. Демон пустоты. Нет</v>
      </c>
      <c r="C6991" s="11" t="str">
        <f>IFERROR(VLOOKUP(I6991,lvl_1[],2,FALSE),"Нет")</f>
        <v>Общий расчет</v>
      </c>
      <c r="D6991" s="11" t="str">
        <f>IFERROR(VLOOKUP(Rule!J6991,lvl_2[],2,FALSE),"Нет")</f>
        <v>Анализ даты</v>
      </c>
      <c r="E6991" s="11" t="str">
        <f>IFERROR(VLOOKUP(Rule!K6991,lvl_3[],2,FALSE),"Нет")</f>
        <v>Анализ даты</v>
      </c>
      <c r="F6991" s="11" t="str">
        <f>IFERROR(INDEX(lvl_4[],MATCH(L6991,lvl_4[ID],0),MATCH(TEXT(K6991,"##0"),lvl_4[#Headers],0)),"Нет")</f>
        <v>Символические звезды</v>
      </c>
      <c r="G6991" s="11" t="str">
        <f>IFERROR(INDEX(lvl_5[],MATCH(M6991,lvl_5[ID],0),MATCH(_xlfn.CONCAT(TEXT(K6991,"##0"),"_",TEXT(L6991,"##0")),lvl_5[#Headers],0)),"Нет")</f>
        <v>Демон пустоты</v>
      </c>
      <c r="H6991" s="11" t="str">
        <f>IFERROR(INDEX(lvl_6[],MATCH(N6991,lvl_6[ID],0),MATCH(_xlfn.CONCAT(K6991,"_",L6991,"_",M6991),lvl_6[#Headers],0)),"Нет")</f>
        <v>Нет</v>
      </c>
      <c r="I6991" s="12">
        <v>1</v>
      </c>
      <c r="J6991" s="12">
        <v>4</v>
      </c>
      <c r="K6991" s="12">
        <v>1</v>
      </c>
      <c r="L6991" s="12">
        <v>5</v>
      </c>
      <c r="M6991" s="12">
        <v>26</v>
      </c>
      <c r="N6991" s="12">
        <v>2667</v>
      </c>
      <c r="O6991" s="12">
        <f>COUNTIF($P$2:P6991,P6991)</f>
        <v>1</v>
      </c>
      <c r="P6991" s="12" t="str">
        <f t="shared" si="387"/>
        <v>14105262667</v>
      </c>
      <c r="Q6991" s="12" t="str">
        <f t="shared" si="388"/>
        <v>141052626670001</v>
      </c>
      <c r="R6991" s="20" t="s">
        <v>5182</v>
      </c>
      <c r="AP6991" s="12" t="s">
        <v>905</v>
      </c>
      <c r="AR6991" s="12" t="s">
        <v>866</v>
      </c>
      <c r="BN6991" s="12">
        <v>1</v>
      </c>
      <c r="BP6991" s="12" t="s">
        <v>3800</v>
      </c>
      <c r="BR6991" s="9" t="s">
        <v>100</v>
      </c>
      <c r="BS6991" s="9" t="s">
        <v>100</v>
      </c>
      <c r="BT6991" s="9" t="s">
        <v>100</v>
      </c>
      <c r="BU6991" s="9" t="s">
        <v>100</v>
      </c>
      <c r="BV6991" s="9" t="s">
        <v>100</v>
      </c>
      <c r="BW6991" s="9" t="s">
        <v>100</v>
      </c>
      <c r="BX6991" s="9" t="s">
        <v>5238</v>
      </c>
      <c r="BY6991" s="9" t="s">
        <v>5249</v>
      </c>
    </row>
    <row r="6992" spans="1:77" ht="45" x14ac:dyDescent="0.25">
      <c r="A6992" s="12">
        <v>1</v>
      </c>
      <c r="B6992" s="11" t="str">
        <f t="shared" si="386"/>
        <v>Общий расчет. Анализ даты. Анализ даты. Символические звезды. Демон пустоты. Нет</v>
      </c>
      <c r="C6992" s="11" t="str">
        <f>IFERROR(VLOOKUP(I6992,lvl_1[],2,FALSE),"Нет")</f>
        <v>Общий расчет</v>
      </c>
      <c r="D6992" s="11" t="str">
        <f>IFERROR(VLOOKUP(Rule!J6992,lvl_2[],2,FALSE),"Нет")</f>
        <v>Анализ даты</v>
      </c>
      <c r="E6992" s="11" t="str">
        <f>IFERROR(VLOOKUP(Rule!K6992,lvl_3[],2,FALSE),"Нет")</f>
        <v>Анализ даты</v>
      </c>
      <c r="F6992" s="11" t="str">
        <f>IFERROR(INDEX(lvl_4[],MATCH(L6992,lvl_4[ID],0),MATCH(TEXT(K6992,"##0"),lvl_4[#Headers],0)),"Нет")</f>
        <v>Символические звезды</v>
      </c>
      <c r="G6992" s="11" t="str">
        <f>IFERROR(INDEX(lvl_5[],MATCH(M6992,lvl_5[ID],0),MATCH(_xlfn.CONCAT(TEXT(K6992,"##0"),"_",TEXT(L6992,"##0")),lvl_5[#Headers],0)),"Нет")</f>
        <v>Демон пустоты</v>
      </c>
      <c r="H6992" s="11" t="str">
        <f>IFERROR(INDEX(lvl_6[],MATCH(N6992,lvl_6[ID],0),MATCH(_xlfn.CONCAT(K6992,"_",L6992,"_",M6992),lvl_6[#Headers],0)),"Нет")</f>
        <v>Нет</v>
      </c>
      <c r="I6992" s="12">
        <v>1</v>
      </c>
      <c r="J6992" s="12">
        <v>4</v>
      </c>
      <c r="K6992" s="12">
        <v>1</v>
      </c>
      <c r="L6992" s="12">
        <v>5</v>
      </c>
      <c r="M6992" s="12">
        <v>26</v>
      </c>
      <c r="N6992" s="12">
        <v>2668</v>
      </c>
      <c r="O6992" s="12">
        <f>COUNTIF($P$2:P6992,P6992)</f>
        <v>1</v>
      </c>
      <c r="P6992" s="12" t="str">
        <f t="shared" si="387"/>
        <v>14105262668</v>
      </c>
      <c r="Q6992" s="12" t="str">
        <f t="shared" si="388"/>
        <v>141052626680001</v>
      </c>
      <c r="R6992" s="20" t="s">
        <v>5183</v>
      </c>
      <c r="AP6992" s="12" t="s">
        <v>905</v>
      </c>
      <c r="AR6992" s="12" t="s">
        <v>864</v>
      </c>
      <c r="BN6992" s="12">
        <v>1</v>
      </c>
      <c r="BP6992" s="12" t="s">
        <v>3800</v>
      </c>
      <c r="BR6992" s="9" t="s">
        <v>100</v>
      </c>
      <c r="BS6992" s="9" t="s">
        <v>100</v>
      </c>
      <c r="BT6992" s="9" t="s">
        <v>100</v>
      </c>
      <c r="BU6992" s="9" t="s">
        <v>100</v>
      </c>
      <c r="BV6992" s="9" t="s">
        <v>100</v>
      </c>
      <c r="BW6992" s="9" t="s">
        <v>100</v>
      </c>
      <c r="BX6992" s="9" t="s">
        <v>5238</v>
      </c>
      <c r="BY6992" s="9" t="s">
        <v>5247</v>
      </c>
    </row>
    <row r="6993" spans="1:77" ht="45" x14ac:dyDescent="0.25">
      <c r="A6993" s="12">
        <v>1</v>
      </c>
      <c r="B6993" s="11" t="str">
        <f t="shared" si="386"/>
        <v>Общий расчет. Анализ даты. Анализ даты. Символические звезды. Демон пустоты. Нет</v>
      </c>
      <c r="C6993" s="11" t="str">
        <f>IFERROR(VLOOKUP(I6993,lvl_1[],2,FALSE),"Нет")</f>
        <v>Общий расчет</v>
      </c>
      <c r="D6993" s="11" t="str">
        <f>IFERROR(VLOOKUP(Rule!J6993,lvl_2[],2,FALSE),"Нет")</f>
        <v>Анализ даты</v>
      </c>
      <c r="E6993" s="11" t="str">
        <f>IFERROR(VLOOKUP(Rule!K6993,lvl_3[],2,FALSE),"Нет")</f>
        <v>Анализ даты</v>
      </c>
      <c r="F6993" s="11" t="str">
        <f>IFERROR(INDEX(lvl_4[],MATCH(L6993,lvl_4[ID],0),MATCH(TEXT(K6993,"##0"),lvl_4[#Headers],0)),"Нет")</f>
        <v>Символические звезды</v>
      </c>
      <c r="G6993" s="11" t="str">
        <f>IFERROR(INDEX(lvl_5[],MATCH(M6993,lvl_5[ID],0),MATCH(_xlfn.CONCAT(TEXT(K6993,"##0"),"_",TEXT(L6993,"##0")),lvl_5[#Headers],0)),"Нет")</f>
        <v>Демон пустоты</v>
      </c>
      <c r="H6993" s="11" t="str">
        <f>IFERROR(INDEX(lvl_6[],MATCH(N6993,lvl_6[ID],0),MATCH(_xlfn.CONCAT(K6993,"_",L6993,"_",M6993),lvl_6[#Headers],0)),"Нет")</f>
        <v>Нет</v>
      </c>
      <c r="I6993" s="12">
        <v>1</v>
      </c>
      <c r="J6993" s="12">
        <v>4</v>
      </c>
      <c r="K6993" s="12">
        <v>1</v>
      </c>
      <c r="L6993" s="12">
        <v>5</v>
      </c>
      <c r="M6993" s="12">
        <v>26</v>
      </c>
      <c r="N6993" s="12">
        <v>2669</v>
      </c>
      <c r="O6993" s="12">
        <f>COUNTIF($P$2:P6993,P6993)</f>
        <v>1</v>
      </c>
      <c r="P6993" s="12" t="str">
        <f t="shared" si="387"/>
        <v>14105262669</v>
      </c>
      <c r="Q6993" s="12" t="str">
        <f t="shared" si="388"/>
        <v>141052626690001</v>
      </c>
      <c r="R6993" s="20" t="s">
        <v>5184</v>
      </c>
      <c r="AP6993" s="12" t="s">
        <v>905</v>
      </c>
      <c r="AR6993" s="12" t="s">
        <v>862</v>
      </c>
      <c r="BN6993" s="12">
        <v>1</v>
      </c>
      <c r="BP6993" s="12" t="s">
        <v>3800</v>
      </c>
      <c r="BR6993" s="9" t="s">
        <v>100</v>
      </c>
      <c r="BS6993" s="9" t="s">
        <v>100</v>
      </c>
      <c r="BT6993" s="9" t="s">
        <v>100</v>
      </c>
      <c r="BU6993" s="9" t="s">
        <v>100</v>
      </c>
      <c r="BV6993" s="9" t="s">
        <v>100</v>
      </c>
      <c r="BW6993" s="9" t="s">
        <v>100</v>
      </c>
      <c r="BX6993" s="9" t="s">
        <v>5238</v>
      </c>
      <c r="BY6993" s="9" t="s">
        <v>5245</v>
      </c>
    </row>
    <row r="6994" spans="1:77" ht="45" x14ac:dyDescent="0.25">
      <c r="A6994" s="12">
        <v>1</v>
      </c>
      <c r="B6994" s="11" t="str">
        <f t="shared" si="386"/>
        <v>Общий расчет. Анализ даты. Анализ даты. Символические звезды. Демон пустоты. Нет</v>
      </c>
      <c r="C6994" s="11" t="str">
        <f>IFERROR(VLOOKUP(I6994,lvl_1[],2,FALSE),"Нет")</f>
        <v>Общий расчет</v>
      </c>
      <c r="D6994" s="11" t="str">
        <f>IFERROR(VLOOKUP(Rule!J6994,lvl_2[],2,FALSE),"Нет")</f>
        <v>Анализ даты</v>
      </c>
      <c r="E6994" s="11" t="str">
        <f>IFERROR(VLOOKUP(Rule!K6994,lvl_3[],2,FALSE),"Нет")</f>
        <v>Анализ даты</v>
      </c>
      <c r="F6994" s="11" t="str">
        <f>IFERROR(INDEX(lvl_4[],MATCH(L6994,lvl_4[ID],0),MATCH(TEXT(K6994,"##0"),lvl_4[#Headers],0)),"Нет")</f>
        <v>Символические звезды</v>
      </c>
      <c r="G6994" s="11" t="str">
        <f>IFERROR(INDEX(lvl_5[],MATCH(M6994,lvl_5[ID],0),MATCH(_xlfn.CONCAT(TEXT(K6994,"##0"),"_",TEXT(L6994,"##0")),lvl_5[#Headers],0)),"Нет")</f>
        <v>Демон пустоты</v>
      </c>
      <c r="H6994" s="11" t="str">
        <f>IFERROR(INDEX(lvl_6[],MATCH(N6994,lvl_6[ID],0),MATCH(_xlfn.CONCAT(K6994,"_",L6994,"_",M6994),lvl_6[#Headers],0)),"Нет")</f>
        <v>Нет</v>
      </c>
      <c r="I6994" s="12">
        <v>1</v>
      </c>
      <c r="J6994" s="12">
        <v>4</v>
      </c>
      <c r="K6994" s="12">
        <v>1</v>
      </c>
      <c r="L6994" s="12">
        <v>5</v>
      </c>
      <c r="M6994" s="12">
        <v>26</v>
      </c>
      <c r="N6994" s="12">
        <v>2670</v>
      </c>
      <c r="O6994" s="12">
        <f>COUNTIF($P$2:P6994,P6994)</f>
        <v>1</v>
      </c>
      <c r="P6994" s="12" t="str">
        <f t="shared" si="387"/>
        <v>14105262670</v>
      </c>
      <c r="Q6994" s="12" t="str">
        <f t="shared" si="388"/>
        <v>141052626700001</v>
      </c>
      <c r="R6994" s="20" t="s">
        <v>5185</v>
      </c>
      <c r="AP6994" s="12" t="s">
        <v>907</v>
      </c>
      <c r="AR6994" s="12" t="s">
        <v>861</v>
      </c>
      <c r="BN6994" s="12">
        <v>1</v>
      </c>
      <c r="BP6994" s="12" t="s">
        <v>3800</v>
      </c>
      <c r="BR6994" s="9" t="s">
        <v>100</v>
      </c>
      <c r="BS6994" s="9" t="s">
        <v>100</v>
      </c>
      <c r="BT6994" s="9" t="s">
        <v>100</v>
      </c>
      <c r="BU6994" s="9" t="s">
        <v>100</v>
      </c>
      <c r="BV6994" s="9" t="s">
        <v>100</v>
      </c>
      <c r="BW6994" s="9" t="s">
        <v>100</v>
      </c>
      <c r="BX6994" s="9" t="s">
        <v>5240</v>
      </c>
      <c r="BY6994" s="9" t="s">
        <v>5232</v>
      </c>
    </row>
    <row r="6995" spans="1:77" ht="45" x14ac:dyDescent="0.25">
      <c r="A6995" s="12">
        <v>1</v>
      </c>
      <c r="B6995" s="11" t="str">
        <f t="shared" si="386"/>
        <v>Общий расчет. Анализ даты. Анализ даты. Символические звезды. Демон пустоты. Нет</v>
      </c>
      <c r="C6995" s="11" t="str">
        <f>IFERROR(VLOOKUP(I6995,lvl_1[],2,FALSE),"Нет")</f>
        <v>Общий расчет</v>
      </c>
      <c r="D6995" s="11" t="str">
        <f>IFERROR(VLOOKUP(Rule!J6995,lvl_2[],2,FALSE),"Нет")</f>
        <v>Анализ даты</v>
      </c>
      <c r="E6995" s="11" t="str">
        <f>IFERROR(VLOOKUP(Rule!K6995,lvl_3[],2,FALSE),"Нет")</f>
        <v>Анализ даты</v>
      </c>
      <c r="F6995" s="11" t="str">
        <f>IFERROR(INDEX(lvl_4[],MATCH(L6995,lvl_4[ID],0),MATCH(TEXT(K6995,"##0"),lvl_4[#Headers],0)),"Нет")</f>
        <v>Символические звезды</v>
      </c>
      <c r="G6995" s="11" t="str">
        <f>IFERROR(INDEX(lvl_5[],MATCH(M6995,lvl_5[ID],0),MATCH(_xlfn.CONCAT(TEXT(K6995,"##0"),"_",TEXT(L6995,"##0")),lvl_5[#Headers],0)),"Нет")</f>
        <v>Демон пустоты</v>
      </c>
      <c r="H6995" s="11" t="str">
        <f>IFERROR(INDEX(lvl_6[],MATCH(N6995,lvl_6[ID],0),MATCH(_xlfn.CONCAT(K6995,"_",L6995,"_",M6995),lvl_6[#Headers],0)),"Нет")</f>
        <v>Нет</v>
      </c>
      <c r="I6995" s="12">
        <v>1</v>
      </c>
      <c r="J6995" s="12">
        <v>4</v>
      </c>
      <c r="K6995" s="12">
        <v>1</v>
      </c>
      <c r="L6995" s="12">
        <v>5</v>
      </c>
      <c r="M6995" s="12">
        <v>26</v>
      </c>
      <c r="N6995" s="12">
        <v>2671</v>
      </c>
      <c r="O6995" s="12">
        <f>COUNTIF($P$2:P6995,P6995)</f>
        <v>1</v>
      </c>
      <c r="P6995" s="12" t="str">
        <f t="shared" si="387"/>
        <v>14105262671</v>
      </c>
      <c r="Q6995" s="12" t="str">
        <f t="shared" si="388"/>
        <v>141052626710001</v>
      </c>
      <c r="R6995" s="20" t="s">
        <v>5186</v>
      </c>
      <c r="AP6995" s="12" t="s">
        <v>907</v>
      </c>
      <c r="AR6995" s="12" t="s">
        <v>859</v>
      </c>
      <c r="BN6995" s="12">
        <v>1</v>
      </c>
      <c r="BP6995" s="12" t="s">
        <v>3800</v>
      </c>
      <c r="BR6995" s="9" t="s">
        <v>100</v>
      </c>
      <c r="BS6995" s="9" t="s">
        <v>100</v>
      </c>
      <c r="BT6995" s="9" t="s">
        <v>100</v>
      </c>
      <c r="BU6995" s="9" t="s">
        <v>100</v>
      </c>
      <c r="BV6995" s="9" t="s">
        <v>100</v>
      </c>
      <c r="BW6995" s="9" t="s">
        <v>100</v>
      </c>
      <c r="BX6995" s="9" t="s">
        <v>5240</v>
      </c>
      <c r="BY6995" s="9" t="s">
        <v>5241</v>
      </c>
    </row>
    <row r="6996" spans="1:77" ht="45" x14ac:dyDescent="0.25">
      <c r="A6996" s="12">
        <v>1</v>
      </c>
      <c r="B6996" s="11" t="str">
        <f t="shared" si="386"/>
        <v>Общий расчет. Анализ даты. Анализ даты. Символические звезды. Демон пустоты. Нет</v>
      </c>
      <c r="C6996" s="11" t="str">
        <f>IFERROR(VLOOKUP(I6996,lvl_1[],2,FALSE),"Нет")</f>
        <v>Общий расчет</v>
      </c>
      <c r="D6996" s="11" t="str">
        <f>IFERROR(VLOOKUP(Rule!J6996,lvl_2[],2,FALSE),"Нет")</f>
        <v>Анализ даты</v>
      </c>
      <c r="E6996" s="11" t="str">
        <f>IFERROR(VLOOKUP(Rule!K6996,lvl_3[],2,FALSE),"Нет")</f>
        <v>Анализ даты</v>
      </c>
      <c r="F6996" s="11" t="str">
        <f>IFERROR(INDEX(lvl_4[],MATCH(L6996,lvl_4[ID],0),MATCH(TEXT(K6996,"##0"),lvl_4[#Headers],0)),"Нет")</f>
        <v>Символические звезды</v>
      </c>
      <c r="G6996" s="11" t="str">
        <f>IFERROR(INDEX(lvl_5[],MATCH(M6996,lvl_5[ID],0),MATCH(_xlfn.CONCAT(TEXT(K6996,"##0"),"_",TEXT(L6996,"##0")),lvl_5[#Headers],0)),"Нет")</f>
        <v>Демон пустоты</v>
      </c>
      <c r="H6996" s="11" t="str">
        <f>IFERROR(INDEX(lvl_6[],MATCH(N6996,lvl_6[ID],0),MATCH(_xlfn.CONCAT(K6996,"_",L6996,"_",M6996),lvl_6[#Headers],0)),"Нет")</f>
        <v>Нет</v>
      </c>
      <c r="I6996" s="12">
        <v>1</v>
      </c>
      <c r="J6996" s="12">
        <v>4</v>
      </c>
      <c r="K6996" s="12">
        <v>1</v>
      </c>
      <c r="L6996" s="12">
        <v>5</v>
      </c>
      <c r="M6996" s="12">
        <v>26</v>
      </c>
      <c r="N6996" s="12">
        <v>2672</v>
      </c>
      <c r="O6996" s="12">
        <f>COUNTIF($P$2:P6996,P6996)</f>
        <v>1</v>
      </c>
      <c r="P6996" s="12" t="str">
        <f t="shared" si="387"/>
        <v>14105262672</v>
      </c>
      <c r="Q6996" s="12" t="str">
        <f t="shared" si="388"/>
        <v>141052626720001</v>
      </c>
      <c r="R6996" s="20" t="s">
        <v>5187</v>
      </c>
      <c r="AP6996" s="12" t="s">
        <v>907</v>
      </c>
      <c r="AR6996" s="12" t="s">
        <v>869</v>
      </c>
      <c r="BN6996" s="12">
        <v>1</v>
      </c>
      <c r="BP6996" s="12" t="s">
        <v>3800</v>
      </c>
      <c r="BR6996" s="9" t="s">
        <v>100</v>
      </c>
      <c r="BS6996" s="9" t="s">
        <v>100</v>
      </c>
      <c r="BT6996" s="9" t="s">
        <v>100</v>
      </c>
      <c r="BU6996" s="9" t="s">
        <v>100</v>
      </c>
      <c r="BV6996" s="9" t="s">
        <v>100</v>
      </c>
      <c r="BW6996" s="9" t="s">
        <v>100</v>
      </c>
      <c r="BX6996" s="9" t="s">
        <v>5240</v>
      </c>
      <c r="BY6996" s="9" t="s">
        <v>5237</v>
      </c>
    </row>
    <row r="6997" spans="1:77" ht="45" x14ac:dyDescent="0.25">
      <c r="A6997" s="12">
        <v>1</v>
      </c>
      <c r="B6997" s="11" t="str">
        <f t="shared" si="386"/>
        <v>Общий расчет. Анализ даты. Анализ даты. Символические звезды. Демон пустоты. Нет</v>
      </c>
      <c r="C6997" s="11" t="str">
        <f>IFERROR(VLOOKUP(I6997,lvl_1[],2,FALSE),"Нет")</f>
        <v>Общий расчет</v>
      </c>
      <c r="D6997" s="11" t="str">
        <f>IFERROR(VLOOKUP(Rule!J6997,lvl_2[],2,FALSE),"Нет")</f>
        <v>Анализ даты</v>
      </c>
      <c r="E6997" s="11" t="str">
        <f>IFERROR(VLOOKUP(Rule!K6997,lvl_3[],2,FALSE),"Нет")</f>
        <v>Анализ даты</v>
      </c>
      <c r="F6997" s="11" t="str">
        <f>IFERROR(INDEX(lvl_4[],MATCH(L6997,lvl_4[ID],0),MATCH(TEXT(K6997,"##0"),lvl_4[#Headers],0)),"Нет")</f>
        <v>Символические звезды</v>
      </c>
      <c r="G6997" s="11" t="str">
        <f>IFERROR(INDEX(lvl_5[],MATCH(M6997,lvl_5[ID],0),MATCH(_xlfn.CONCAT(TEXT(K6997,"##0"),"_",TEXT(L6997,"##0")),lvl_5[#Headers],0)),"Нет")</f>
        <v>Демон пустоты</v>
      </c>
      <c r="H6997" s="11" t="str">
        <f>IFERROR(INDEX(lvl_6[],MATCH(N6997,lvl_6[ID],0),MATCH(_xlfn.CONCAT(K6997,"_",L6997,"_",M6997),lvl_6[#Headers],0)),"Нет")</f>
        <v>Нет</v>
      </c>
      <c r="I6997" s="12">
        <v>1</v>
      </c>
      <c r="J6997" s="12">
        <v>4</v>
      </c>
      <c r="K6997" s="12">
        <v>1</v>
      </c>
      <c r="L6997" s="12">
        <v>5</v>
      </c>
      <c r="M6997" s="12">
        <v>26</v>
      </c>
      <c r="N6997" s="12">
        <v>2673</v>
      </c>
      <c r="O6997" s="12">
        <f>COUNTIF($P$2:P6997,P6997)</f>
        <v>1</v>
      </c>
      <c r="P6997" s="12" t="str">
        <f t="shared" si="387"/>
        <v>14105262673</v>
      </c>
      <c r="Q6997" s="12" t="str">
        <f t="shared" si="388"/>
        <v>141052626730001</v>
      </c>
      <c r="R6997" s="20" t="s">
        <v>5188</v>
      </c>
      <c r="AP6997" s="12" t="s">
        <v>907</v>
      </c>
      <c r="AR6997" s="12" t="s">
        <v>867</v>
      </c>
      <c r="BN6997" s="12">
        <v>1</v>
      </c>
      <c r="BP6997" s="12" t="s">
        <v>3800</v>
      </c>
      <c r="BR6997" s="9" t="s">
        <v>100</v>
      </c>
      <c r="BS6997" s="9" t="s">
        <v>100</v>
      </c>
      <c r="BT6997" s="9" t="s">
        <v>100</v>
      </c>
      <c r="BU6997" s="9" t="s">
        <v>100</v>
      </c>
      <c r="BV6997" s="9" t="s">
        <v>100</v>
      </c>
      <c r="BW6997" s="9" t="s">
        <v>100</v>
      </c>
      <c r="BX6997" s="9" t="s">
        <v>5240</v>
      </c>
      <c r="BY6997" s="9" t="s">
        <v>5233</v>
      </c>
    </row>
    <row r="6998" spans="1:77" ht="45" x14ac:dyDescent="0.25">
      <c r="A6998" s="12">
        <v>1</v>
      </c>
      <c r="B6998" s="11" t="str">
        <f t="shared" si="386"/>
        <v>Общий расчет. Анализ даты. Анализ даты. Символические звезды. Демон пустоты. Нет</v>
      </c>
      <c r="C6998" s="11" t="str">
        <f>IFERROR(VLOOKUP(I6998,lvl_1[],2,FALSE),"Нет")</f>
        <v>Общий расчет</v>
      </c>
      <c r="D6998" s="11" t="str">
        <f>IFERROR(VLOOKUP(Rule!J6998,lvl_2[],2,FALSE),"Нет")</f>
        <v>Анализ даты</v>
      </c>
      <c r="E6998" s="11" t="str">
        <f>IFERROR(VLOOKUP(Rule!K6998,lvl_3[],2,FALSE),"Нет")</f>
        <v>Анализ даты</v>
      </c>
      <c r="F6998" s="11" t="str">
        <f>IFERROR(INDEX(lvl_4[],MATCH(L6998,lvl_4[ID],0),MATCH(TEXT(K6998,"##0"),lvl_4[#Headers],0)),"Нет")</f>
        <v>Символические звезды</v>
      </c>
      <c r="G6998" s="11" t="str">
        <f>IFERROR(INDEX(lvl_5[],MATCH(M6998,lvl_5[ID],0),MATCH(_xlfn.CONCAT(TEXT(K6998,"##0"),"_",TEXT(L6998,"##0")),lvl_5[#Headers],0)),"Нет")</f>
        <v>Демон пустоты</v>
      </c>
      <c r="H6998" s="11" t="str">
        <f>IFERROR(INDEX(lvl_6[],MATCH(N6998,lvl_6[ID],0),MATCH(_xlfn.CONCAT(K6998,"_",L6998,"_",M6998),lvl_6[#Headers],0)),"Нет")</f>
        <v>Нет</v>
      </c>
      <c r="I6998" s="12">
        <v>1</v>
      </c>
      <c r="J6998" s="12">
        <v>4</v>
      </c>
      <c r="K6998" s="12">
        <v>1</v>
      </c>
      <c r="L6998" s="12">
        <v>5</v>
      </c>
      <c r="M6998" s="12">
        <v>26</v>
      </c>
      <c r="N6998" s="12">
        <v>2674</v>
      </c>
      <c r="O6998" s="12">
        <f>COUNTIF($P$2:P6998,P6998)</f>
        <v>1</v>
      </c>
      <c r="P6998" s="12" t="str">
        <f t="shared" si="387"/>
        <v>14105262674</v>
      </c>
      <c r="Q6998" s="12" t="str">
        <f t="shared" si="388"/>
        <v>141052626740001</v>
      </c>
      <c r="R6998" s="20" t="s">
        <v>5189</v>
      </c>
      <c r="AP6998" s="12" t="s">
        <v>907</v>
      </c>
      <c r="AR6998" s="12" t="s">
        <v>865</v>
      </c>
      <c r="BN6998" s="12">
        <v>1</v>
      </c>
      <c r="BP6998" s="12" t="s">
        <v>3800</v>
      </c>
      <c r="BR6998" s="9" t="s">
        <v>100</v>
      </c>
      <c r="BS6998" s="9" t="s">
        <v>100</v>
      </c>
      <c r="BT6998" s="9" t="s">
        <v>100</v>
      </c>
      <c r="BU6998" s="9" t="s">
        <v>100</v>
      </c>
      <c r="BV6998" s="9" t="s">
        <v>100</v>
      </c>
      <c r="BW6998" s="9" t="s">
        <v>100</v>
      </c>
      <c r="BX6998" s="9" t="s">
        <v>5240</v>
      </c>
      <c r="BY6998" s="9" t="s">
        <v>5248</v>
      </c>
    </row>
    <row r="6999" spans="1:77" ht="45" x14ac:dyDescent="0.25">
      <c r="A6999" s="12">
        <v>1</v>
      </c>
      <c r="B6999" s="11" t="str">
        <f t="shared" si="386"/>
        <v>Общий расчет. Анализ даты. Анализ даты. Символические звезды. Демон пустоты. Нет</v>
      </c>
      <c r="C6999" s="11" t="str">
        <f>IFERROR(VLOOKUP(I6999,lvl_1[],2,FALSE),"Нет")</f>
        <v>Общий расчет</v>
      </c>
      <c r="D6999" s="11" t="str">
        <f>IFERROR(VLOOKUP(Rule!J6999,lvl_2[],2,FALSE),"Нет")</f>
        <v>Анализ даты</v>
      </c>
      <c r="E6999" s="11" t="str">
        <f>IFERROR(VLOOKUP(Rule!K6999,lvl_3[],2,FALSE),"Нет")</f>
        <v>Анализ даты</v>
      </c>
      <c r="F6999" s="11" t="str">
        <f>IFERROR(INDEX(lvl_4[],MATCH(L6999,lvl_4[ID],0),MATCH(TEXT(K6999,"##0"),lvl_4[#Headers],0)),"Нет")</f>
        <v>Символические звезды</v>
      </c>
      <c r="G6999" s="11" t="str">
        <f>IFERROR(INDEX(lvl_5[],MATCH(M6999,lvl_5[ID],0),MATCH(_xlfn.CONCAT(TEXT(K6999,"##0"),"_",TEXT(L6999,"##0")),lvl_5[#Headers],0)),"Нет")</f>
        <v>Демон пустоты</v>
      </c>
      <c r="H6999" s="11" t="str">
        <f>IFERROR(INDEX(lvl_6[],MATCH(N6999,lvl_6[ID],0),MATCH(_xlfn.CONCAT(K6999,"_",L6999,"_",M6999),lvl_6[#Headers],0)),"Нет")</f>
        <v>Нет</v>
      </c>
      <c r="I6999" s="12">
        <v>1</v>
      </c>
      <c r="J6999" s="12">
        <v>4</v>
      </c>
      <c r="K6999" s="12">
        <v>1</v>
      </c>
      <c r="L6999" s="12">
        <v>5</v>
      </c>
      <c r="M6999" s="12">
        <v>26</v>
      </c>
      <c r="N6999" s="12">
        <v>2675</v>
      </c>
      <c r="O6999" s="12">
        <f>COUNTIF($P$2:P6999,P6999)</f>
        <v>1</v>
      </c>
      <c r="P6999" s="12" t="str">
        <f t="shared" si="387"/>
        <v>14105262675</v>
      </c>
      <c r="Q6999" s="12" t="str">
        <f t="shared" si="388"/>
        <v>141052626750001</v>
      </c>
      <c r="R6999" s="20" t="s">
        <v>5190</v>
      </c>
      <c r="AP6999" s="12" t="s">
        <v>907</v>
      </c>
      <c r="AR6999" s="12" t="s">
        <v>863</v>
      </c>
      <c r="BN6999" s="12">
        <v>1</v>
      </c>
      <c r="BP6999" s="12" t="s">
        <v>3800</v>
      </c>
      <c r="BR6999" s="9" t="s">
        <v>100</v>
      </c>
      <c r="BS6999" s="9" t="s">
        <v>100</v>
      </c>
      <c r="BT6999" s="9" t="s">
        <v>100</v>
      </c>
      <c r="BU6999" s="9" t="s">
        <v>100</v>
      </c>
      <c r="BV6999" s="9" t="s">
        <v>100</v>
      </c>
      <c r="BW6999" s="9" t="s">
        <v>100</v>
      </c>
      <c r="BX6999" s="9" t="s">
        <v>5240</v>
      </c>
      <c r="BY6999" s="9" t="s">
        <v>5246</v>
      </c>
    </row>
    <row r="7000" spans="1:77" ht="45" x14ac:dyDescent="0.25">
      <c r="A7000" s="12">
        <v>1</v>
      </c>
      <c r="B7000" s="11" t="str">
        <f t="shared" si="386"/>
        <v>Общий расчет. Анализ даты. Анализ даты. Символические звезды. Демон пустоты. Нет</v>
      </c>
      <c r="C7000" s="11" t="str">
        <f>IFERROR(VLOOKUP(I7000,lvl_1[],2,FALSE),"Нет")</f>
        <v>Общий расчет</v>
      </c>
      <c r="D7000" s="11" t="str">
        <f>IFERROR(VLOOKUP(Rule!J7000,lvl_2[],2,FALSE),"Нет")</f>
        <v>Анализ даты</v>
      </c>
      <c r="E7000" s="11" t="str">
        <f>IFERROR(VLOOKUP(Rule!K7000,lvl_3[],2,FALSE),"Нет")</f>
        <v>Анализ даты</v>
      </c>
      <c r="F7000" s="11" t="str">
        <f>IFERROR(INDEX(lvl_4[],MATCH(L7000,lvl_4[ID],0),MATCH(TEXT(K7000,"##0"),lvl_4[#Headers],0)),"Нет")</f>
        <v>Символические звезды</v>
      </c>
      <c r="G7000" s="11" t="str">
        <f>IFERROR(INDEX(lvl_5[],MATCH(M7000,lvl_5[ID],0),MATCH(_xlfn.CONCAT(TEXT(K7000,"##0"),"_",TEXT(L7000,"##0")),lvl_5[#Headers],0)),"Нет")</f>
        <v>Демон пустоты</v>
      </c>
      <c r="H7000" s="11" t="str">
        <f>IFERROR(INDEX(lvl_6[],MATCH(N7000,lvl_6[ID],0),MATCH(_xlfn.CONCAT(K7000,"_",L7000,"_",M7000),lvl_6[#Headers],0)),"Нет")</f>
        <v>Нет</v>
      </c>
      <c r="I7000" s="12">
        <v>1</v>
      </c>
      <c r="J7000" s="12">
        <v>4</v>
      </c>
      <c r="K7000" s="12">
        <v>1</v>
      </c>
      <c r="L7000" s="12">
        <v>5</v>
      </c>
      <c r="M7000" s="12">
        <v>26</v>
      </c>
      <c r="N7000" s="12">
        <v>2676</v>
      </c>
      <c r="O7000" s="12">
        <f>COUNTIF($P$2:P7000,P7000)</f>
        <v>1</v>
      </c>
      <c r="P7000" s="12" t="str">
        <f t="shared" si="387"/>
        <v>14105262676</v>
      </c>
      <c r="Q7000" s="12" t="str">
        <f t="shared" si="388"/>
        <v>141052626760001</v>
      </c>
      <c r="R7000" s="20" t="s">
        <v>5191</v>
      </c>
      <c r="AP7000" s="12" t="s">
        <v>908</v>
      </c>
      <c r="AR7000" s="12" t="s">
        <v>862</v>
      </c>
      <c r="BN7000" s="12">
        <v>1</v>
      </c>
      <c r="BP7000" s="12" t="s">
        <v>3800</v>
      </c>
      <c r="BR7000" s="9" t="s">
        <v>100</v>
      </c>
      <c r="BS7000" s="9" t="s">
        <v>100</v>
      </c>
      <c r="BT7000" s="9" t="s">
        <v>100</v>
      </c>
      <c r="BU7000" s="9" t="s">
        <v>100</v>
      </c>
      <c r="BV7000" s="9" t="s">
        <v>100</v>
      </c>
      <c r="BW7000" s="9" t="s">
        <v>100</v>
      </c>
      <c r="BX7000" s="9" t="s">
        <v>5253</v>
      </c>
      <c r="BY7000" s="9" t="s">
        <v>5245</v>
      </c>
    </row>
    <row r="7001" spans="1:77" ht="45" x14ac:dyDescent="0.25">
      <c r="A7001" s="12">
        <v>1</v>
      </c>
      <c r="B7001" s="11" t="str">
        <f t="shared" si="386"/>
        <v>Общий расчет. Анализ даты. Анализ даты. Символические звезды. Демон пустоты. Нет</v>
      </c>
      <c r="C7001" s="11" t="str">
        <f>IFERROR(VLOOKUP(I7001,lvl_1[],2,FALSE),"Нет")</f>
        <v>Общий расчет</v>
      </c>
      <c r="D7001" s="11" t="str">
        <f>IFERROR(VLOOKUP(Rule!J7001,lvl_2[],2,FALSE),"Нет")</f>
        <v>Анализ даты</v>
      </c>
      <c r="E7001" s="11" t="str">
        <f>IFERROR(VLOOKUP(Rule!K7001,lvl_3[],2,FALSE),"Нет")</f>
        <v>Анализ даты</v>
      </c>
      <c r="F7001" s="11" t="str">
        <f>IFERROR(INDEX(lvl_4[],MATCH(L7001,lvl_4[ID],0),MATCH(TEXT(K7001,"##0"),lvl_4[#Headers],0)),"Нет")</f>
        <v>Символические звезды</v>
      </c>
      <c r="G7001" s="11" t="str">
        <f>IFERROR(INDEX(lvl_5[],MATCH(M7001,lvl_5[ID],0),MATCH(_xlfn.CONCAT(TEXT(K7001,"##0"),"_",TEXT(L7001,"##0")),lvl_5[#Headers],0)),"Нет")</f>
        <v>Демон пустоты</v>
      </c>
      <c r="H7001" s="11" t="str">
        <f>IFERROR(INDEX(lvl_6[],MATCH(N7001,lvl_6[ID],0),MATCH(_xlfn.CONCAT(K7001,"_",L7001,"_",M7001),lvl_6[#Headers],0)),"Нет")</f>
        <v>Нет</v>
      </c>
      <c r="I7001" s="12">
        <v>1</v>
      </c>
      <c r="J7001" s="12">
        <v>4</v>
      </c>
      <c r="K7001" s="12">
        <v>1</v>
      </c>
      <c r="L7001" s="12">
        <v>5</v>
      </c>
      <c r="M7001" s="12">
        <v>26</v>
      </c>
      <c r="N7001" s="12">
        <v>2677</v>
      </c>
      <c r="O7001" s="12">
        <f>COUNTIF($P$2:P7001,P7001)</f>
        <v>1</v>
      </c>
      <c r="P7001" s="12" t="str">
        <f t="shared" si="387"/>
        <v>14105262677</v>
      </c>
      <c r="Q7001" s="12" t="str">
        <f t="shared" si="388"/>
        <v>141052626770001</v>
      </c>
      <c r="R7001" s="20" t="s">
        <v>5192</v>
      </c>
      <c r="AP7001" s="12" t="s">
        <v>908</v>
      </c>
      <c r="AR7001" s="12" t="s">
        <v>860</v>
      </c>
      <c r="BN7001" s="12">
        <v>1</v>
      </c>
      <c r="BP7001" s="12" t="s">
        <v>3800</v>
      </c>
      <c r="BR7001" s="9" t="s">
        <v>100</v>
      </c>
      <c r="BS7001" s="9" t="s">
        <v>100</v>
      </c>
      <c r="BT7001" s="9" t="s">
        <v>100</v>
      </c>
      <c r="BU7001" s="9" t="s">
        <v>100</v>
      </c>
      <c r="BV7001" s="9" t="s">
        <v>100</v>
      </c>
      <c r="BW7001" s="9" t="s">
        <v>100</v>
      </c>
      <c r="BX7001" s="9" t="s">
        <v>5253</v>
      </c>
      <c r="BY7001" s="9" t="s">
        <v>5243</v>
      </c>
    </row>
    <row r="7002" spans="1:77" ht="45" x14ac:dyDescent="0.25">
      <c r="A7002" s="12">
        <v>1</v>
      </c>
      <c r="B7002" s="11" t="str">
        <f t="shared" si="386"/>
        <v>Общий расчет. Анализ даты. Анализ даты. Символические звезды. Демон пустоты. Нет</v>
      </c>
      <c r="C7002" s="11" t="str">
        <f>IFERROR(VLOOKUP(I7002,lvl_1[],2,FALSE),"Нет")</f>
        <v>Общий расчет</v>
      </c>
      <c r="D7002" s="11" t="str">
        <f>IFERROR(VLOOKUP(Rule!J7002,lvl_2[],2,FALSE),"Нет")</f>
        <v>Анализ даты</v>
      </c>
      <c r="E7002" s="11" t="str">
        <f>IFERROR(VLOOKUP(Rule!K7002,lvl_3[],2,FALSE),"Нет")</f>
        <v>Анализ даты</v>
      </c>
      <c r="F7002" s="11" t="str">
        <f>IFERROR(INDEX(lvl_4[],MATCH(L7002,lvl_4[ID],0),MATCH(TEXT(K7002,"##0"),lvl_4[#Headers],0)),"Нет")</f>
        <v>Символические звезды</v>
      </c>
      <c r="G7002" s="11" t="str">
        <f>IFERROR(INDEX(lvl_5[],MATCH(M7002,lvl_5[ID],0),MATCH(_xlfn.CONCAT(TEXT(K7002,"##0"),"_",TEXT(L7002,"##0")),lvl_5[#Headers],0)),"Нет")</f>
        <v>Демон пустоты</v>
      </c>
      <c r="H7002" s="11" t="str">
        <f>IFERROR(INDEX(lvl_6[],MATCH(N7002,lvl_6[ID],0),MATCH(_xlfn.CONCAT(K7002,"_",L7002,"_",M7002),lvl_6[#Headers],0)),"Нет")</f>
        <v>Нет</v>
      </c>
      <c r="I7002" s="12">
        <v>1</v>
      </c>
      <c r="J7002" s="12">
        <v>4</v>
      </c>
      <c r="K7002" s="12">
        <v>1</v>
      </c>
      <c r="L7002" s="12">
        <v>5</v>
      </c>
      <c r="M7002" s="12">
        <v>26</v>
      </c>
      <c r="N7002" s="12">
        <v>2678</v>
      </c>
      <c r="O7002" s="12">
        <f>COUNTIF($P$2:P7002,P7002)</f>
        <v>1</v>
      </c>
      <c r="P7002" s="12" t="str">
        <f t="shared" si="387"/>
        <v>14105262678</v>
      </c>
      <c r="Q7002" s="12" t="str">
        <f t="shared" si="388"/>
        <v>141052626780001</v>
      </c>
      <c r="R7002" s="20" t="s">
        <v>5193</v>
      </c>
      <c r="AP7002" s="12" t="s">
        <v>908</v>
      </c>
      <c r="AR7002" s="12" t="s">
        <v>870</v>
      </c>
      <c r="BN7002" s="12">
        <v>1</v>
      </c>
      <c r="BP7002" s="12" t="s">
        <v>3800</v>
      </c>
      <c r="BR7002" s="9" t="s">
        <v>100</v>
      </c>
      <c r="BS7002" s="9" t="s">
        <v>100</v>
      </c>
      <c r="BT7002" s="9" t="s">
        <v>100</v>
      </c>
      <c r="BU7002" s="9" t="s">
        <v>100</v>
      </c>
      <c r="BV7002" s="9" t="s">
        <v>100</v>
      </c>
      <c r="BW7002" s="9" t="s">
        <v>100</v>
      </c>
      <c r="BX7002" s="9" t="s">
        <v>5253</v>
      </c>
      <c r="BY7002" s="9" t="s">
        <v>5239</v>
      </c>
    </row>
    <row r="7003" spans="1:77" ht="45" x14ac:dyDescent="0.25">
      <c r="A7003" s="12">
        <v>1</v>
      </c>
      <c r="B7003" s="11" t="str">
        <f t="shared" si="386"/>
        <v>Общий расчет. Анализ даты. Анализ даты. Символические звезды. Демон пустоты. Нет</v>
      </c>
      <c r="C7003" s="11" t="str">
        <f>IFERROR(VLOOKUP(I7003,lvl_1[],2,FALSE),"Нет")</f>
        <v>Общий расчет</v>
      </c>
      <c r="D7003" s="11" t="str">
        <f>IFERROR(VLOOKUP(Rule!J7003,lvl_2[],2,FALSE),"Нет")</f>
        <v>Анализ даты</v>
      </c>
      <c r="E7003" s="11" t="str">
        <f>IFERROR(VLOOKUP(Rule!K7003,lvl_3[],2,FALSE),"Нет")</f>
        <v>Анализ даты</v>
      </c>
      <c r="F7003" s="11" t="str">
        <f>IFERROR(INDEX(lvl_4[],MATCH(L7003,lvl_4[ID],0),MATCH(TEXT(K7003,"##0"),lvl_4[#Headers],0)),"Нет")</f>
        <v>Символические звезды</v>
      </c>
      <c r="G7003" s="11" t="str">
        <f>IFERROR(INDEX(lvl_5[],MATCH(M7003,lvl_5[ID],0),MATCH(_xlfn.CONCAT(TEXT(K7003,"##0"),"_",TEXT(L7003,"##0")),lvl_5[#Headers],0)),"Нет")</f>
        <v>Демон пустоты</v>
      </c>
      <c r="H7003" s="11" t="str">
        <f>IFERROR(INDEX(lvl_6[],MATCH(N7003,lvl_6[ID],0),MATCH(_xlfn.CONCAT(K7003,"_",L7003,"_",M7003),lvl_6[#Headers],0)),"Нет")</f>
        <v>Нет</v>
      </c>
      <c r="I7003" s="12">
        <v>1</v>
      </c>
      <c r="J7003" s="12">
        <v>4</v>
      </c>
      <c r="K7003" s="12">
        <v>1</v>
      </c>
      <c r="L7003" s="12">
        <v>5</v>
      </c>
      <c r="M7003" s="12">
        <v>26</v>
      </c>
      <c r="N7003" s="12">
        <v>2679</v>
      </c>
      <c r="O7003" s="12">
        <f>COUNTIF($P$2:P7003,P7003)</f>
        <v>1</v>
      </c>
      <c r="P7003" s="12" t="str">
        <f t="shared" si="387"/>
        <v>14105262679</v>
      </c>
      <c r="Q7003" s="12" t="str">
        <f t="shared" si="388"/>
        <v>141052626790001</v>
      </c>
      <c r="R7003" s="20" t="s">
        <v>5194</v>
      </c>
      <c r="AP7003" s="12" t="s">
        <v>908</v>
      </c>
      <c r="AR7003" s="12" t="s">
        <v>868</v>
      </c>
      <c r="BN7003" s="12">
        <v>1</v>
      </c>
      <c r="BP7003" s="12" t="s">
        <v>3800</v>
      </c>
      <c r="BR7003" s="9" t="s">
        <v>100</v>
      </c>
      <c r="BS7003" s="9" t="s">
        <v>100</v>
      </c>
      <c r="BT7003" s="9" t="s">
        <v>100</v>
      </c>
      <c r="BU7003" s="9" t="s">
        <v>100</v>
      </c>
      <c r="BV7003" s="9" t="s">
        <v>100</v>
      </c>
      <c r="BW7003" s="9" t="s">
        <v>100</v>
      </c>
      <c r="BX7003" s="9" t="s">
        <v>5253</v>
      </c>
      <c r="BY7003" s="9" t="s">
        <v>5250</v>
      </c>
    </row>
    <row r="7004" spans="1:77" ht="45" x14ac:dyDescent="0.25">
      <c r="A7004" s="12">
        <v>1</v>
      </c>
      <c r="B7004" s="11" t="str">
        <f t="shared" si="386"/>
        <v>Общий расчет. Анализ даты. Анализ даты. Символические звезды. Демон пустоты. Нет</v>
      </c>
      <c r="C7004" s="11" t="str">
        <f>IFERROR(VLOOKUP(I7004,lvl_1[],2,FALSE),"Нет")</f>
        <v>Общий расчет</v>
      </c>
      <c r="D7004" s="11" t="str">
        <f>IFERROR(VLOOKUP(Rule!J7004,lvl_2[],2,FALSE),"Нет")</f>
        <v>Анализ даты</v>
      </c>
      <c r="E7004" s="11" t="str">
        <f>IFERROR(VLOOKUP(Rule!K7004,lvl_3[],2,FALSE),"Нет")</f>
        <v>Анализ даты</v>
      </c>
      <c r="F7004" s="11" t="str">
        <f>IFERROR(INDEX(lvl_4[],MATCH(L7004,lvl_4[ID],0),MATCH(TEXT(K7004,"##0"),lvl_4[#Headers],0)),"Нет")</f>
        <v>Символические звезды</v>
      </c>
      <c r="G7004" s="11" t="str">
        <f>IFERROR(INDEX(lvl_5[],MATCH(M7004,lvl_5[ID],0),MATCH(_xlfn.CONCAT(TEXT(K7004,"##0"),"_",TEXT(L7004,"##0")),lvl_5[#Headers],0)),"Нет")</f>
        <v>Демон пустоты</v>
      </c>
      <c r="H7004" s="11" t="str">
        <f>IFERROR(INDEX(lvl_6[],MATCH(N7004,lvl_6[ID],0),MATCH(_xlfn.CONCAT(K7004,"_",L7004,"_",M7004),lvl_6[#Headers],0)),"Нет")</f>
        <v>Нет</v>
      </c>
      <c r="I7004" s="12">
        <v>1</v>
      </c>
      <c r="J7004" s="12">
        <v>4</v>
      </c>
      <c r="K7004" s="12">
        <v>1</v>
      </c>
      <c r="L7004" s="12">
        <v>5</v>
      </c>
      <c r="M7004" s="12">
        <v>26</v>
      </c>
      <c r="N7004" s="12">
        <v>2680</v>
      </c>
      <c r="O7004" s="12">
        <f>COUNTIF($P$2:P7004,P7004)</f>
        <v>1</v>
      </c>
      <c r="P7004" s="12" t="str">
        <f t="shared" si="387"/>
        <v>14105262680</v>
      </c>
      <c r="Q7004" s="12" t="str">
        <f t="shared" si="388"/>
        <v>141052626800001</v>
      </c>
      <c r="R7004" s="20" t="s">
        <v>5195</v>
      </c>
      <c r="AP7004" s="12" t="s">
        <v>908</v>
      </c>
      <c r="AR7004" s="12" t="s">
        <v>866</v>
      </c>
      <c r="BN7004" s="12">
        <v>1</v>
      </c>
      <c r="BP7004" s="12" t="s">
        <v>3800</v>
      </c>
      <c r="BR7004" s="9" t="s">
        <v>100</v>
      </c>
      <c r="BS7004" s="9" t="s">
        <v>100</v>
      </c>
      <c r="BT7004" s="9" t="s">
        <v>100</v>
      </c>
      <c r="BU7004" s="9" t="s">
        <v>100</v>
      </c>
      <c r="BV7004" s="9" t="s">
        <v>100</v>
      </c>
      <c r="BW7004" s="9" t="s">
        <v>100</v>
      </c>
      <c r="BX7004" s="9" t="s">
        <v>5253</v>
      </c>
      <c r="BY7004" s="9" t="s">
        <v>5249</v>
      </c>
    </row>
    <row r="7005" spans="1:77" ht="45" x14ac:dyDescent="0.25">
      <c r="A7005" s="12">
        <v>1</v>
      </c>
      <c r="B7005" s="11" t="str">
        <f t="shared" si="386"/>
        <v>Общий расчет. Анализ даты. Анализ даты. Символические звезды. Демон пустоты. Нет</v>
      </c>
      <c r="C7005" s="11" t="str">
        <f>IFERROR(VLOOKUP(I7005,lvl_1[],2,FALSE),"Нет")</f>
        <v>Общий расчет</v>
      </c>
      <c r="D7005" s="11" t="str">
        <f>IFERROR(VLOOKUP(Rule!J7005,lvl_2[],2,FALSE),"Нет")</f>
        <v>Анализ даты</v>
      </c>
      <c r="E7005" s="11" t="str">
        <f>IFERROR(VLOOKUP(Rule!K7005,lvl_3[],2,FALSE),"Нет")</f>
        <v>Анализ даты</v>
      </c>
      <c r="F7005" s="11" t="str">
        <f>IFERROR(INDEX(lvl_4[],MATCH(L7005,lvl_4[ID],0),MATCH(TEXT(K7005,"##0"),lvl_4[#Headers],0)),"Нет")</f>
        <v>Символические звезды</v>
      </c>
      <c r="G7005" s="11" t="str">
        <f>IFERROR(INDEX(lvl_5[],MATCH(M7005,lvl_5[ID],0),MATCH(_xlfn.CONCAT(TEXT(K7005,"##0"),"_",TEXT(L7005,"##0")),lvl_5[#Headers],0)),"Нет")</f>
        <v>Демон пустоты</v>
      </c>
      <c r="H7005" s="11" t="str">
        <f>IFERROR(INDEX(lvl_6[],MATCH(N7005,lvl_6[ID],0),MATCH(_xlfn.CONCAT(K7005,"_",L7005,"_",M7005),lvl_6[#Headers],0)),"Нет")</f>
        <v>Нет</v>
      </c>
      <c r="I7005" s="12">
        <v>1</v>
      </c>
      <c r="J7005" s="12">
        <v>4</v>
      </c>
      <c r="K7005" s="12">
        <v>1</v>
      </c>
      <c r="L7005" s="12">
        <v>5</v>
      </c>
      <c r="M7005" s="12">
        <v>26</v>
      </c>
      <c r="N7005" s="12">
        <v>2681</v>
      </c>
      <c r="O7005" s="12">
        <f>COUNTIF($P$2:P7005,P7005)</f>
        <v>1</v>
      </c>
      <c r="P7005" s="12" t="str">
        <f t="shared" si="387"/>
        <v>14105262681</v>
      </c>
      <c r="Q7005" s="12" t="str">
        <f t="shared" si="388"/>
        <v>141052626810001</v>
      </c>
      <c r="R7005" s="20" t="s">
        <v>5196</v>
      </c>
      <c r="AP7005" s="12" t="s">
        <v>908</v>
      </c>
      <c r="AR7005" s="12" t="s">
        <v>864</v>
      </c>
      <c r="BN7005" s="12">
        <v>1</v>
      </c>
      <c r="BP7005" s="12" t="s">
        <v>3800</v>
      </c>
      <c r="BR7005" s="9" t="s">
        <v>100</v>
      </c>
      <c r="BS7005" s="9" t="s">
        <v>100</v>
      </c>
      <c r="BT7005" s="9" t="s">
        <v>100</v>
      </c>
      <c r="BU7005" s="9" t="s">
        <v>100</v>
      </c>
      <c r="BV7005" s="9" t="s">
        <v>100</v>
      </c>
      <c r="BW7005" s="9" t="s">
        <v>100</v>
      </c>
      <c r="BX7005" s="9" t="s">
        <v>5253</v>
      </c>
      <c r="BY7005" s="9" t="s">
        <v>5247</v>
      </c>
    </row>
    <row r="7006" spans="1:77" ht="45" x14ac:dyDescent="0.25">
      <c r="A7006" s="12">
        <v>1</v>
      </c>
      <c r="B7006" s="11" t="str">
        <f t="shared" si="386"/>
        <v>Общий расчет. Анализ даты. Анализ даты. Символические звезды. Демон пустоты. Нет</v>
      </c>
      <c r="C7006" s="11" t="str">
        <f>IFERROR(VLOOKUP(I7006,lvl_1[],2,FALSE),"Нет")</f>
        <v>Общий расчет</v>
      </c>
      <c r="D7006" s="11" t="str">
        <f>IFERROR(VLOOKUP(Rule!J7006,lvl_2[],2,FALSE),"Нет")</f>
        <v>Анализ даты</v>
      </c>
      <c r="E7006" s="11" t="str">
        <f>IFERROR(VLOOKUP(Rule!K7006,lvl_3[],2,FALSE),"Нет")</f>
        <v>Анализ даты</v>
      </c>
      <c r="F7006" s="11" t="str">
        <f>IFERROR(INDEX(lvl_4[],MATCH(L7006,lvl_4[ID],0),MATCH(TEXT(K7006,"##0"),lvl_4[#Headers],0)),"Нет")</f>
        <v>Символические звезды</v>
      </c>
      <c r="G7006" s="11" t="str">
        <f>IFERROR(INDEX(lvl_5[],MATCH(M7006,lvl_5[ID],0),MATCH(_xlfn.CONCAT(TEXT(K7006,"##0"),"_",TEXT(L7006,"##0")),lvl_5[#Headers],0)),"Нет")</f>
        <v>Демон пустоты</v>
      </c>
      <c r="H7006" s="11" t="str">
        <f>IFERROR(INDEX(lvl_6[],MATCH(N7006,lvl_6[ID],0),MATCH(_xlfn.CONCAT(K7006,"_",L7006,"_",M7006),lvl_6[#Headers],0)),"Нет")</f>
        <v>Нет</v>
      </c>
      <c r="I7006" s="12">
        <v>1</v>
      </c>
      <c r="J7006" s="12">
        <v>4</v>
      </c>
      <c r="K7006" s="12">
        <v>1</v>
      </c>
      <c r="L7006" s="12">
        <v>5</v>
      </c>
      <c r="M7006" s="12">
        <v>26</v>
      </c>
      <c r="N7006" s="12">
        <v>2682</v>
      </c>
      <c r="O7006" s="12">
        <f>COUNTIF($P$2:P7006,P7006)</f>
        <v>1</v>
      </c>
      <c r="P7006" s="12" t="str">
        <f t="shared" si="387"/>
        <v>14105262682</v>
      </c>
      <c r="Q7006" s="12" t="str">
        <f t="shared" si="388"/>
        <v>141052626820001</v>
      </c>
      <c r="R7006" s="20" t="s">
        <v>5197</v>
      </c>
      <c r="AP7006" s="12" t="s">
        <v>910</v>
      </c>
      <c r="AR7006" s="12" t="s">
        <v>863</v>
      </c>
      <c r="BN7006" s="12">
        <v>1</v>
      </c>
      <c r="BP7006" s="12" t="s">
        <v>3800</v>
      </c>
      <c r="BR7006" s="9" t="s">
        <v>100</v>
      </c>
      <c r="BS7006" s="9" t="s">
        <v>100</v>
      </c>
      <c r="BT7006" s="9" t="s">
        <v>100</v>
      </c>
      <c r="BU7006" s="9" t="s">
        <v>100</v>
      </c>
      <c r="BV7006" s="9" t="s">
        <v>100</v>
      </c>
      <c r="BW7006" s="9" t="s">
        <v>100</v>
      </c>
      <c r="BX7006" s="9" t="s">
        <v>5231</v>
      </c>
      <c r="BY7006" s="9" t="s">
        <v>5246</v>
      </c>
    </row>
    <row r="7007" spans="1:77" ht="45" x14ac:dyDescent="0.25">
      <c r="A7007" s="12">
        <v>1</v>
      </c>
      <c r="B7007" s="11" t="str">
        <f t="shared" si="386"/>
        <v>Общий расчет. Анализ даты. Анализ даты. Символические звезды. Демон пустоты. Нет</v>
      </c>
      <c r="C7007" s="11" t="str">
        <f>IFERROR(VLOOKUP(I7007,lvl_1[],2,FALSE),"Нет")</f>
        <v>Общий расчет</v>
      </c>
      <c r="D7007" s="11" t="str">
        <f>IFERROR(VLOOKUP(Rule!J7007,lvl_2[],2,FALSE),"Нет")</f>
        <v>Анализ даты</v>
      </c>
      <c r="E7007" s="11" t="str">
        <f>IFERROR(VLOOKUP(Rule!K7007,lvl_3[],2,FALSE),"Нет")</f>
        <v>Анализ даты</v>
      </c>
      <c r="F7007" s="11" t="str">
        <f>IFERROR(INDEX(lvl_4[],MATCH(L7007,lvl_4[ID],0),MATCH(TEXT(K7007,"##0"),lvl_4[#Headers],0)),"Нет")</f>
        <v>Символические звезды</v>
      </c>
      <c r="G7007" s="11" t="str">
        <f>IFERROR(INDEX(lvl_5[],MATCH(M7007,lvl_5[ID],0),MATCH(_xlfn.CONCAT(TEXT(K7007,"##0"),"_",TEXT(L7007,"##0")),lvl_5[#Headers],0)),"Нет")</f>
        <v>Демон пустоты</v>
      </c>
      <c r="H7007" s="11" t="str">
        <f>IFERROR(INDEX(lvl_6[],MATCH(N7007,lvl_6[ID],0),MATCH(_xlfn.CONCAT(K7007,"_",L7007,"_",M7007),lvl_6[#Headers],0)),"Нет")</f>
        <v>Нет</v>
      </c>
      <c r="I7007" s="12">
        <v>1</v>
      </c>
      <c r="J7007" s="12">
        <v>4</v>
      </c>
      <c r="K7007" s="12">
        <v>1</v>
      </c>
      <c r="L7007" s="12">
        <v>5</v>
      </c>
      <c r="M7007" s="12">
        <v>26</v>
      </c>
      <c r="N7007" s="12">
        <v>2683</v>
      </c>
      <c r="O7007" s="12">
        <f>COUNTIF($P$2:P7007,P7007)</f>
        <v>1</v>
      </c>
      <c r="P7007" s="12" t="str">
        <f t="shared" si="387"/>
        <v>14105262683</v>
      </c>
      <c r="Q7007" s="12" t="str">
        <f t="shared" si="388"/>
        <v>141052626830001</v>
      </c>
      <c r="R7007" s="20" t="s">
        <v>5198</v>
      </c>
      <c r="AP7007" s="12" t="s">
        <v>910</v>
      </c>
      <c r="AR7007" s="12" t="s">
        <v>861</v>
      </c>
      <c r="BN7007" s="12">
        <v>1</v>
      </c>
      <c r="BP7007" s="12" t="s">
        <v>3800</v>
      </c>
      <c r="BR7007" s="9" t="s">
        <v>100</v>
      </c>
      <c r="BS7007" s="9" t="s">
        <v>100</v>
      </c>
      <c r="BT7007" s="9" t="s">
        <v>100</v>
      </c>
      <c r="BU7007" s="9" t="s">
        <v>100</v>
      </c>
      <c r="BV7007" s="9" t="s">
        <v>100</v>
      </c>
      <c r="BW7007" s="9" t="s">
        <v>100</v>
      </c>
      <c r="BX7007" s="9" t="s">
        <v>5231</v>
      </c>
      <c r="BY7007" s="9" t="s">
        <v>5232</v>
      </c>
    </row>
    <row r="7008" spans="1:77" ht="45" x14ac:dyDescent="0.25">
      <c r="A7008" s="12">
        <v>1</v>
      </c>
      <c r="B7008" s="11" t="str">
        <f t="shared" si="386"/>
        <v>Общий расчет. Анализ даты. Анализ даты. Символические звезды. Демон пустоты. Нет</v>
      </c>
      <c r="C7008" s="11" t="str">
        <f>IFERROR(VLOOKUP(I7008,lvl_1[],2,FALSE),"Нет")</f>
        <v>Общий расчет</v>
      </c>
      <c r="D7008" s="11" t="str">
        <f>IFERROR(VLOOKUP(Rule!J7008,lvl_2[],2,FALSE),"Нет")</f>
        <v>Анализ даты</v>
      </c>
      <c r="E7008" s="11" t="str">
        <f>IFERROR(VLOOKUP(Rule!K7008,lvl_3[],2,FALSE),"Нет")</f>
        <v>Анализ даты</v>
      </c>
      <c r="F7008" s="11" t="str">
        <f>IFERROR(INDEX(lvl_4[],MATCH(L7008,lvl_4[ID],0),MATCH(TEXT(K7008,"##0"),lvl_4[#Headers],0)),"Нет")</f>
        <v>Символические звезды</v>
      </c>
      <c r="G7008" s="11" t="str">
        <f>IFERROR(INDEX(lvl_5[],MATCH(M7008,lvl_5[ID],0),MATCH(_xlfn.CONCAT(TEXT(K7008,"##0"),"_",TEXT(L7008,"##0")),lvl_5[#Headers],0)),"Нет")</f>
        <v>Демон пустоты</v>
      </c>
      <c r="H7008" s="11" t="str">
        <f>IFERROR(INDEX(lvl_6[],MATCH(N7008,lvl_6[ID],0),MATCH(_xlfn.CONCAT(K7008,"_",L7008,"_",M7008),lvl_6[#Headers],0)),"Нет")</f>
        <v>Нет</v>
      </c>
      <c r="I7008" s="12">
        <v>1</v>
      </c>
      <c r="J7008" s="12">
        <v>4</v>
      </c>
      <c r="K7008" s="12">
        <v>1</v>
      </c>
      <c r="L7008" s="12">
        <v>5</v>
      </c>
      <c r="M7008" s="12">
        <v>26</v>
      </c>
      <c r="N7008" s="12">
        <v>2684</v>
      </c>
      <c r="O7008" s="12">
        <f>COUNTIF($P$2:P7008,P7008)</f>
        <v>1</v>
      </c>
      <c r="P7008" s="12" t="str">
        <f t="shared" si="387"/>
        <v>14105262684</v>
      </c>
      <c r="Q7008" s="12" t="str">
        <f t="shared" si="388"/>
        <v>141052626840001</v>
      </c>
      <c r="R7008" s="20" t="s">
        <v>5199</v>
      </c>
      <c r="AP7008" s="12" t="s">
        <v>910</v>
      </c>
      <c r="AR7008" s="12" t="s">
        <v>859</v>
      </c>
      <c r="BN7008" s="12">
        <v>1</v>
      </c>
      <c r="BP7008" s="12" t="s">
        <v>3800</v>
      </c>
      <c r="BR7008" s="9" t="s">
        <v>100</v>
      </c>
      <c r="BS7008" s="9" t="s">
        <v>100</v>
      </c>
      <c r="BT7008" s="9" t="s">
        <v>100</v>
      </c>
      <c r="BU7008" s="9" t="s">
        <v>100</v>
      </c>
      <c r="BV7008" s="9" t="s">
        <v>100</v>
      </c>
      <c r="BW7008" s="9" t="s">
        <v>100</v>
      </c>
      <c r="BX7008" s="9" t="s">
        <v>5231</v>
      </c>
      <c r="BY7008" s="9" t="s">
        <v>5241</v>
      </c>
    </row>
    <row r="7009" spans="1:77" ht="45" x14ac:dyDescent="0.25">
      <c r="A7009" s="12">
        <v>1</v>
      </c>
      <c r="B7009" s="11" t="str">
        <f t="shared" si="386"/>
        <v>Общий расчет. Анализ даты. Анализ даты. Символические звезды. Демон пустоты. Нет</v>
      </c>
      <c r="C7009" s="11" t="str">
        <f>IFERROR(VLOOKUP(I7009,lvl_1[],2,FALSE),"Нет")</f>
        <v>Общий расчет</v>
      </c>
      <c r="D7009" s="11" t="str">
        <f>IFERROR(VLOOKUP(Rule!J7009,lvl_2[],2,FALSE),"Нет")</f>
        <v>Анализ даты</v>
      </c>
      <c r="E7009" s="11" t="str">
        <f>IFERROR(VLOOKUP(Rule!K7009,lvl_3[],2,FALSE),"Нет")</f>
        <v>Анализ даты</v>
      </c>
      <c r="F7009" s="11" t="str">
        <f>IFERROR(INDEX(lvl_4[],MATCH(L7009,lvl_4[ID],0),MATCH(TEXT(K7009,"##0"),lvl_4[#Headers],0)),"Нет")</f>
        <v>Символические звезды</v>
      </c>
      <c r="G7009" s="11" t="str">
        <f>IFERROR(INDEX(lvl_5[],MATCH(M7009,lvl_5[ID],0),MATCH(_xlfn.CONCAT(TEXT(K7009,"##0"),"_",TEXT(L7009,"##0")),lvl_5[#Headers],0)),"Нет")</f>
        <v>Демон пустоты</v>
      </c>
      <c r="H7009" s="11" t="str">
        <f>IFERROR(INDEX(lvl_6[],MATCH(N7009,lvl_6[ID],0),MATCH(_xlfn.CONCAT(K7009,"_",L7009,"_",M7009),lvl_6[#Headers],0)),"Нет")</f>
        <v>Нет</v>
      </c>
      <c r="I7009" s="12">
        <v>1</v>
      </c>
      <c r="J7009" s="12">
        <v>4</v>
      </c>
      <c r="K7009" s="12">
        <v>1</v>
      </c>
      <c r="L7009" s="12">
        <v>5</v>
      </c>
      <c r="M7009" s="12">
        <v>26</v>
      </c>
      <c r="N7009" s="12">
        <v>2685</v>
      </c>
      <c r="O7009" s="12">
        <f>COUNTIF($P$2:P7009,P7009)</f>
        <v>1</v>
      </c>
      <c r="P7009" s="12" t="str">
        <f t="shared" si="387"/>
        <v>14105262685</v>
      </c>
      <c r="Q7009" s="12" t="str">
        <f t="shared" si="388"/>
        <v>141052626850001</v>
      </c>
      <c r="R7009" s="20" t="s">
        <v>5200</v>
      </c>
      <c r="AP7009" s="12" t="s">
        <v>910</v>
      </c>
      <c r="AR7009" s="12" t="s">
        <v>869</v>
      </c>
      <c r="BN7009" s="12">
        <v>1</v>
      </c>
      <c r="BP7009" s="12" t="s">
        <v>3800</v>
      </c>
      <c r="BR7009" s="9" t="s">
        <v>100</v>
      </c>
      <c r="BS7009" s="9" t="s">
        <v>100</v>
      </c>
      <c r="BT7009" s="9" t="s">
        <v>100</v>
      </c>
      <c r="BU7009" s="9" t="s">
        <v>100</v>
      </c>
      <c r="BV7009" s="9" t="s">
        <v>100</v>
      </c>
      <c r="BW7009" s="9" t="s">
        <v>100</v>
      </c>
      <c r="BX7009" s="9" t="s">
        <v>5231</v>
      </c>
      <c r="BY7009" s="9" t="s">
        <v>5237</v>
      </c>
    </row>
    <row r="7010" spans="1:77" ht="45" x14ac:dyDescent="0.25">
      <c r="A7010" s="12">
        <v>1</v>
      </c>
      <c r="B7010" s="11" t="str">
        <f t="shared" si="386"/>
        <v>Общий расчет. Анализ даты. Анализ даты. Символические звезды. Демон пустоты. Нет</v>
      </c>
      <c r="C7010" s="11" t="str">
        <f>IFERROR(VLOOKUP(I7010,lvl_1[],2,FALSE),"Нет")</f>
        <v>Общий расчет</v>
      </c>
      <c r="D7010" s="11" t="str">
        <f>IFERROR(VLOOKUP(Rule!J7010,lvl_2[],2,FALSE),"Нет")</f>
        <v>Анализ даты</v>
      </c>
      <c r="E7010" s="11" t="str">
        <f>IFERROR(VLOOKUP(Rule!K7010,lvl_3[],2,FALSE),"Нет")</f>
        <v>Анализ даты</v>
      </c>
      <c r="F7010" s="11" t="str">
        <f>IFERROR(INDEX(lvl_4[],MATCH(L7010,lvl_4[ID],0),MATCH(TEXT(K7010,"##0"),lvl_4[#Headers],0)),"Нет")</f>
        <v>Символические звезды</v>
      </c>
      <c r="G7010" s="11" t="str">
        <f>IFERROR(INDEX(lvl_5[],MATCH(M7010,lvl_5[ID],0),MATCH(_xlfn.CONCAT(TEXT(K7010,"##0"),"_",TEXT(L7010,"##0")),lvl_5[#Headers],0)),"Нет")</f>
        <v>Демон пустоты</v>
      </c>
      <c r="H7010" s="11" t="str">
        <f>IFERROR(INDEX(lvl_6[],MATCH(N7010,lvl_6[ID],0),MATCH(_xlfn.CONCAT(K7010,"_",L7010,"_",M7010),lvl_6[#Headers],0)),"Нет")</f>
        <v>Нет</v>
      </c>
      <c r="I7010" s="12">
        <v>1</v>
      </c>
      <c r="J7010" s="12">
        <v>4</v>
      </c>
      <c r="K7010" s="12">
        <v>1</v>
      </c>
      <c r="L7010" s="12">
        <v>5</v>
      </c>
      <c r="M7010" s="12">
        <v>26</v>
      </c>
      <c r="N7010" s="12">
        <v>2686</v>
      </c>
      <c r="O7010" s="12">
        <f>COUNTIF($P$2:P7010,P7010)</f>
        <v>1</v>
      </c>
      <c r="P7010" s="12" t="str">
        <f t="shared" si="387"/>
        <v>14105262686</v>
      </c>
      <c r="Q7010" s="12" t="str">
        <f t="shared" si="388"/>
        <v>141052626860001</v>
      </c>
      <c r="R7010" s="20" t="s">
        <v>5201</v>
      </c>
      <c r="AP7010" s="12" t="s">
        <v>910</v>
      </c>
      <c r="AR7010" s="12" t="s">
        <v>867</v>
      </c>
      <c r="BN7010" s="12">
        <v>1</v>
      </c>
      <c r="BP7010" s="12" t="s">
        <v>3800</v>
      </c>
      <c r="BR7010" s="9" t="s">
        <v>100</v>
      </c>
      <c r="BS7010" s="9" t="s">
        <v>100</v>
      </c>
      <c r="BT7010" s="9" t="s">
        <v>100</v>
      </c>
      <c r="BU7010" s="9" t="s">
        <v>100</v>
      </c>
      <c r="BV7010" s="9" t="s">
        <v>100</v>
      </c>
      <c r="BW7010" s="9" t="s">
        <v>100</v>
      </c>
      <c r="BX7010" s="9" t="s">
        <v>5231</v>
      </c>
      <c r="BY7010" s="9" t="s">
        <v>5233</v>
      </c>
    </row>
    <row r="7011" spans="1:77" ht="45" x14ac:dyDescent="0.25">
      <c r="A7011" s="12">
        <v>1</v>
      </c>
      <c r="B7011" s="11" t="str">
        <f t="shared" si="386"/>
        <v>Общий расчет. Анализ даты. Анализ даты. Символические звезды. Демон пустоты. Нет</v>
      </c>
      <c r="C7011" s="11" t="str">
        <f>IFERROR(VLOOKUP(I7011,lvl_1[],2,FALSE),"Нет")</f>
        <v>Общий расчет</v>
      </c>
      <c r="D7011" s="11" t="str">
        <f>IFERROR(VLOOKUP(Rule!J7011,lvl_2[],2,FALSE),"Нет")</f>
        <v>Анализ даты</v>
      </c>
      <c r="E7011" s="11" t="str">
        <f>IFERROR(VLOOKUP(Rule!K7011,lvl_3[],2,FALSE),"Нет")</f>
        <v>Анализ даты</v>
      </c>
      <c r="F7011" s="11" t="str">
        <f>IFERROR(INDEX(lvl_4[],MATCH(L7011,lvl_4[ID],0),MATCH(TEXT(K7011,"##0"),lvl_4[#Headers],0)),"Нет")</f>
        <v>Символические звезды</v>
      </c>
      <c r="G7011" s="11" t="str">
        <f>IFERROR(INDEX(lvl_5[],MATCH(M7011,lvl_5[ID],0),MATCH(_xlfn.CONCAT(TEXT(K7011,"##0"),"_",TEXT(L7011,"##0")),lvl_5[#Headers],0)),"Нет")</f>
        <v>Демон пустоты</v>
      </c>
      <c r="H7011" s="11" t="str">
        <f>IFERROR(INDEX(lvl_6[],MATCH(N7011,lvl_6[ID],0),MATCH(_xlfn.CONCAT(K7011,"_",L7011,"_",M7011),lvl_6[#Headers],0)),"Нет")</f>
        <v>Нет</v>
      </c>
      <c r="I7011" s="12">
        <v>1</v>
      </c>
      <c r="J7011" s="12">
        <v>4</v>
      </c>
      <c r="K7011" s="12">
        <v>1</v>
      </c>
      <c r="L7011" s="12">
        <v>5</v>
      </c>
      <c r="M7011" s="12">
        <v>26</v>
      </c>
      <c r="N7011" s="12">
        <v>2687</v>
      </c>
      <c r="O7011" s="12">
        <f>COUNTIF($P$2:P7011,P7011)</f>
        <v>1</v>
      </c>
      <c r="P7011" s="12" t="str">
        <f t="shared" si="387"/>
        <v>14105262687</v>
      </c>
      <c r="Q7011" s="12" t="str">
        <f t="shared" si="388"/>
        <v>141052626870001</v>
      </c>
      <c r="R7011" s="20" t="s">
        <v>5202</v>
      </c>
      <c r="AP7011" s="12" t="s">
        <v>910</v>
      </c>
      <c r="AR7011" s="12" t="s">
        <v>865</v>
      </c>
      <c r="BN7011" s="12">
        <v>1</v>
      </c>
      <c r="BP7011" s="12" t="s">
        <v>3800</v>
      </c>
      <c r="BR7011" s="9" t="s">
        <v>100</v>
      </c>
      <c r="BS7011" s="9" t="s">
        <v>100</v>
      </c>
      <c r="BT7011" s="9" t="s">
        <v>100</v>
      </c>
      <c r="BU7011" s="9" t="s">
        <v>100</v>
      </c>
      <c r="BV7011" s="9" t="s">
        <v>100</v>
      </c>
      <c r="BW7011" s="9" t="s">
        <v>100</v>
      </c>
      <c r="BX7011" s="9" t="s">
        <v>5231</v>
      </c>
      <c r="BY7011" s="9" t="s">
        <v>5248</v>
      </c>
    </row>
    <row r="7012" spans="1:77" ht="45" x14ac:dyDescent="0.25">
      <c r="A7012" s="12">
        <v>1</v>
      </c>
      <c r="B7012" s="11" t="str">
        <f t="shared" si="386"/>
        <v>Общий расчет. Анализ даты. Анализ даты. Символические звезды. Демон пустоты. Нет</v>
      </c>
      <c r="C7012" s="11" t="str">
        <f>IFERROR(VLOOKUP(I7012,lvl_1[],2,FALSE),"Нет")</f>
        <v>Общий расчет</v>
      </c>
      <c r="D7012" s="11" t="str">
        <f>IFERROR(VLOOKUP(Rule!J7012,lvl_2[],2,FALSE),"Нет")</f>
        <v>Анализ даты</v>
      </c>
      <c r="E7012" s="11" t="str">
        <f>IFERROR(VLOOKUP(Rule!K7012,lvl_3[],2,FALSE),"Нет")</f>
        <v>Анализ даты</v>
      </c>
      <c r="F7012" s="11" t="str">
        <f>IFERROR(INDEX(lvl_4[],MATCH(L7012,lvl_4[ID],0),MATCH(TEXT(K7012,"##0"),lvl_4[#Headers],0)),"Нет")</f>
        <v>Символические звезды</v>
      </c>
      <c r="G7012" s="11" t="str">
        <f>IFERROR(INDEX(lvl_5[],MATCH(M7012,lvl_5[ID],0),MATCH(_xlfn.CONCAT(TEXT(K7012,"##0"),"_",TEXT(L7012,"##0")),lvl_5[#Headers],0)),"Нет")</f>
        <v>Демон пустоты</v>
      </c>
      <c r="H7012" s="11" t="str">
        <f>IFERROR(INDEX(lvl_6[],MATCH(N7012,lvl_6[ID],0),MATCH(_xlfn.CONCAT(K7012,"_",L7012,"_",M7012),lvl_6[#Headers],0)),"Нет")</f>
        <v>Нет</v>
      </c>
      <c r="I7012" s="12">
        <v>1</v>
      </c>
      <c r="J7012" s="12">
        <v>4</v>
      </c>
      <c r="K7012" s="12">
        <v>1</v>
      </c>
      <c r="L7012" s="12">
        <v>5</v>
      </c>
      <c r="M7012" s="12">
        <v>26</v>
      </c>
      <c r="N7012" s="12">
        <v>2688</v>
      </c>
      <c r="O7012" s="12">
        <f>COUNTIF($P$2:P7012,P7012)</f>
        <v>1</v>
      </c>
      <c r="P7012" s="12" t="str">
        <f t="shared" si="387"/>
        <v>14105262688</v>
      </c>
      <c r="Q7012" s="12" t="str">
        <f t="shared" si="388"/>
        <v>141052626880001</v>
      </c>
      <c r="R7012" s="20" t="s">
        <v>5203</v>
      </c>
      <c r="AP7012" s="12" t="s">
        <v>912</v>
      </c>
      <c r="AR7012" s="12" t="s">
        <v>864</v>
      </c>
      <c r="BN7012" s="12">
        <v>1</v>
      </c>
      <c r="BP7012" s="12" t="s">
        <v>3800</v>
      </c>
      <c r="BR7012" s="9" t="s">
        <v>100</v>
      </c>
      <c r="BS7012" s="9" t="s">
        <v>100</v>
      </c>
      <c r="BT7012" s="9" t="s">
        <v>100</v>
      </c>
      <c r="BU7012" s="9" t="s">
        <v>100</v>
      </c>
      <c r="BV7012" s="9" t="s">
        <v>100</v>
      </c>
      <c r="BW7012" s="9" t="s">
        <v>100</v>
      </c>
      <c r="BX7012" s="9" t="s">
        <v>5242</v>
      </c>
      <c r="BY7012" s="9" t="s">
        <v>5247</v>
      </c>
    </row>
    <row r="7013" spans="1:77" ht="45" x14ac:dyDescent="0.25">
      <c r="A7013" s="12">
        <v>1</v>
      </c>
      <c r="B7013" s="11" t="str">
        <f t="shared" ref="B7013:B7076" si="389">_xlfn.CONCAT(C7013,". ", D7013,". ", E7013,". ", F7013,". ", G7013,". ", H7013)</f>
        <v>Общий расчет. Анализ даты. Анализ даты. Символические звезды. Демон пустоты. Нет</v>
      </c>
      <c r="C7013" s="11" t="str">
        <f>IFERROR(VLOOKUP(I7013,lvl_1[],2,FALSE),"Нет")</f>
        <v>Общий расчет</v>
      </c>
      <c r="D7013" s="11" t="str">
        <f>IFERROR(VLOOKUP(Rule!J7013,lvl_2[],2,FALSE),"Нет")</f>
        <v>Анализ даты</v>
      </c>
      <c r="E7013" s="11" t="str">
        <f>IFERROR(VLOOKUP(Rule!K7013,lvl_3[],2,FALSE),"Нет")</f>
        <v>Анализ даты</v>
      </c>
      <c r="F7013" s="11" t="str">
        <f>IFERROR(INDEX(lvl_4[],MATCH(L7013,lvl_4[ID],0),MATCH(TEXT(K7013,"##0"),lvl_4[#Headers],0)),"Нет")</f>
        <v>Символические звезды</v>
      </c>
      <c r="G7013" s="11" t="str">
        <f>IFERROR(INDEX(lvl_5[],MATCH(M7013,lvl_5[ID],0),MATCH(_xlfn.CONCAT(TEXT(K7013,"##0"),"_",TEXT(L7013,"##0")),lvl_5[#Headers],0)),"Нет")</f>
        <v>Демон пустоты</v>
      </c>
      <c r="H7013" s="11" t="str">
        <f>IFERROR(INDEX(lvl_6[],MATCH(N7013,lvl_6[ID],0),MATCH(_xlfn.CONCAT(K7013,"_",L7013,"_",M7013),lvl_6[#Headers],0)),"Нет")</f>
        <v>Нет</v>
      </c>
      <c r="I7013" s="12">
        <v>1</v>
      </c>
      <c r="J7013" s="12">
        <v>4</v>
      </c>
      <c r="K7013" s="12">
        <v>1</v>
      </c>
      <c r="L7013" s="12">
        <v>5</v>
      </c>
      <c r="M7013" s="12">
        <v>26</v>
      </c>
      <c r="N7013" s="12">
        <v>2689</v>
      </c>
      <c r="O7013" s="12">
        <f>COUNTIF($P$2:P7013,P7013)</f>
        <v>1</v>
      </c>
      <c r="P7013" s="12" t="str">
        <f t="shared" ref="P7013:P7076" si="390">_xlfn.CONCAT(I7013,
J7013,
K7013,
IF(LEN(L7013)=1,_xlfn.CONCAT(0,L7013),L7013),
IF(LEN(M7013)=1,_xlfn.CONCAT(0,M7013),M7013),
IF(LEN(N7013)=1,_xlfn.CONCAT(0,N7013),N7013))</f>
        <v>14105262689</v>
      </c>
      <c r="Q7013" s="12" t="str">
        <f t="shared" ref="Q7013:Q7076" si="391">_xlfn.CONCAT(I7013,
J7013,
K7013,
IF(LEN(L7013)=1,_xlfn.CONCAT(0,L7013),L7013),
IF(LEN(M7013)=1,_xlfn.CONCAT(0,M7013),M7013),
IF(LEN(N7013)=1,_xlfn.CONCAT(0,N7013),N7013),
IF(LEN(O7013)=1,_xlfn.CONCAT("000",O7013),IF(LEN(O7013)=2,_xlfn.CONCAT("00",O7013),IF(LEN(O7013)=3,_xlfn.CONCAT(0,O7013),O7013))))</f>
        <v>141052626890001</v>
      </c>
      <c r="R7013" s="20" t="s">
        <v>5204</v>
      </c>
      <c r="AP7013" s="12" t="s">
        <v>912</v>
      </c>
      <c r="AR7013" s="12" t="s">
        <v>862</v>
      </c>
      <c r="BN7013" s="12">
        <v>1</v>
      </c>
      <c r="BP7013" s="12" t="s">
        <v>3800</v>
      </c>
      <c r="BR7013" s="9" t="s">
        <v>100</v>
      </c>
      <c r="BS7013" s="9" t="s">
        <v>100</v>
      </c>
      <c r="BT7013" s="9" t="s">
        <v>100</v>
      </c>
      <c r="BU7013" s="9" t="s">
        <v>100</v>
      </c>
      <c r="BV7013" s="9" t="s">
        <v>100</v>
      </c>
      <c r="BW7013" s="9" t="s">
        <v>100</v>
      </c>
      <c r="BX7013" s="9" t="s">
        <v>5242</v>
      </c>
      <c r="BY7013" s="9" t="s">
        <v>5245</v>
      </c>
    </row>
    <row r="7014" spans="1:77" ht="45" x14ac:dyDescent="0.25">
      <c r="A7014" s="12">
        <v>1</v>
      </c>
      <c r="B7014" s="11" t="str">
        <f t="shared" si="389"/>
        <v>Общий расчет. Анализ даты. Анализ даты. Символические звезды. Демон пустоты. Нет</v>
      </c>
      <c r="C7014" s="11" t="str">
        <f>IFERROR(VLOOKUP(I7014,lvl_1[],2,FALSE),"Нет")</f>
        <v>Общий расчет</v>
      </c>
      <c r="D7014" s="11" t="str">
        <f>IFERROR(VLOOKUP(Rule!J7014,lvl_2[],2,FALSE),"Нет")</f>
        <v>Анализ даты</v>
      </c>
      <c r="E7014" s="11" t="str">
        <f>IFERROR(VLOOKUP(Rule!K7014,lvl_3[],2,FALSE),"Нет")</f>
        <v>Анализ даты</v>
      </c>
      <c r="F7014" s="11" t="str">
        <f>IFERROR(INDEX(lvl_4[],MATCH(L7014,lvl_4[ID],0),MATCH(TEXT(K7014,"##0"),lvl_4[#Headers],0)),"Нет")</f>
        <v>Символические звезды</v>
      </c>
      <c r="G7014" s="11" t="str">
        <f>IFERROR(INDEX(lvl_5[],MATCH(M7014,lvl_5[ID],0),MATCH(_xlfn.CONCAT(TEXT(K7014,"##0"),"_",TEXT(L7014,"##0")),lvl_5[#Headers],0)),"Нет")</f>
        <v>Демон пустоты</v>
      </c>
      <c r="H7014" s="11" t="str">
        <f>IFERROR(INDEX(lvl_6[],MATCH(N7014,lvl_6[ID],0),MATCH(_xlfn.CONCAT(K7014,"_",L7014,"_",M7014),lvl_6[#Headers],0)),"Нет")</f>
        <v>Нет</v>
      </c>
      <c r="I7014" s="12">
        <v>1</v>
      </c>
      <c r="J7014" s="12">
        <v>4</v>
      </c>
      <c r="K7014" s="12">
        <v>1</v>
      </c>
      <c r="L7014" s="12">
        <v>5</v>
      </c>
      <c r="M7014" s="12">
        <v>26</v>
      </c>
      <c r="N7014" s="12">
        <v>2690</v>
      </c>
      <c r="O7014" s="12">
        <f>COUNTIF($P$2:P7014,P7014)</f>
        <v>1</v>
      </c>
      <c r="P7014" s="12" t="str">
        <f t="shared" si="390"/>
        <v>14105262690</v>
      </c>
      <c r="Q7014" s="12" t="str">
        <f t="shared" si="391"/>
        <v>141052626900001</v>
      </c>
      <c r="R7014" s="20" t="s">
        <v>5205</v>
      </c>
      <c r="AP7014" s="12" t="s">
        <v>912</v>
      </c>
      <c r="AR7014" s="12" t="s">
        <v>860</v>
      </c>
      <c r="BN7014" s="12">
        <v>1</v>
      </c>
      <c r="BP7014" s="12" t="s">
        <v>3800</v>
      </c>
      <c r="BR7014" s="9" t="s">
        <v>100</v>
      </c>
      <c r="BS7014" s="9" t="s">
        <v>100</v>
      </c>
      <c r="BT7014" s="9" t="s">
        <v>100</v>
      </c>
      <c r="BU7014" s="9" t="s">
        <v>100</v>
      </c>
      <c r="BV7014" s="9" t="s">
        <v>100</v>
      </c>
      <c r="BW7014" s="9" t="s">
        <v>100</v>
      </c>
      <c r="BX7014" s="9" t="s">
        <v>5242</v>
      </c>
      <c r="BY7014" s="9" t="s">
        <v>5243</v>
      </c>
    </row>
    <row r="7015" spans="1:77" ht="45" x14ac:dyDescent="0.25">
      <c r="A7015" s="12">
        <v>1</v>
      </c>
      <c r="B7015" s="11" t="str">
        <f t="shared" si="389"/>
        <v>Общий расчет. Анализ даты. Анализ даты. Символические звезды. Демон пустоты. Нет</v>
      </c>
      <c r="C7015" s="11" t="str">
        <f>IFERROR(VLOOKUP(I7015,lvl_1[],2,FALSE),"Нет")</f>
        <v>Общий расчет</v>
      </c>
      <c r="D7015" s="11" t="str">
        <f>IFERROR(VLOOKUP(Rule!J7015,lvl_2[],2,FALSE),"Нет")</f>
        <v>Анализ даты</v>
      </c>
      <c r="E7015" s="11" t="str">
        <f>IFERROR(VLOOKUP(Rule!K7015,lvl_3[],2,FALSE),"Нет")</f>
        <v>Анализ даты</v>
      </c>
      <c r="F7015" s="11" t="str">
        <f>IFERROR(INDEX(lvl_4[],MATCH(L7015,lvl_4[ID],0),MATCH(TEXT(K7015,"##0"),lvl_4[#Headers],0)),"Нет")</f>
        <v>Символические звезды</v>
      </c>
      <c r="G7015" s="11" t="str">
        <f>IFERROR(INDEX(lvl_5[],MATCH(M7015,lvl_5[ID],0),MATCH(_xlfn.CONCAT(TEXT(K7015,"##0"),"_",TEXT(L7015,"##0")),lvl_5[#Headers],0)),"Нет")</f>
        <v>Демон пустоты</v>
      </c>
      <c r="H7015" s="11" t="str">
        <f>IFERROR(INDEX(lvl_6[],MATCH(N7015,lvl_6[ID],0),MATCH(_xlfn.CONCAT(K7015,"_",L7015,"_",M7015),lvl_6[#Headers],0)),"Нет")</f>
        <v>Нет</v>
      </c>
      <c r="I7015" s="12">
        <v>1</v>
      </c>
      <c r="J7015" s="12">
        <v>4</v>
      </c>
      <c r="K7015" s="12">
        <v>1</v>
      </c>
      <c r="L7015" s="12">
        <v>5</v>
      </c>
      <c r="M7015" s="12">
        <v>26</v>
      </c>
      <c r="N7015" s="12">
        <v>2691</v>
      </c>
      <c r="O7015" s="12">
        <f>COUNTIF($P$2:P7015,P7015)</f>
        <v>1</v>
      </c>
      <c r="P7015" s="12" t="str">
        <f t="shared" si="390"/>
        <v>14105262691</v>
      </c>
      <c r="Q7015" s="12" t="str">
        <f t="shared" si="391"/>
        <v>141052626910001</v>
      </c>
      <c r="R7015" s="20" t="s">
        <v>5206</v>
      </c>
      <c r="AP7015" s="12" t="s">
        <v>912</v>
      </c>
      <c r="AR7015" s="12" t="s">
        <v>870</v>
      </c>
      <c r="BN7015" s="12">
        <v>1</v>
      </c>
      <c r="BP7015" s="12" t="s">
        <v>3800</v>
      </c>
      <c r="BR7015" s="9" t="s">
        <v>100</v>
      </c>
      <c r="BS7015" s="9" t="s">
        <v>100</v>
      </c>
      <c r="BT7015" s="9" t="s">
        <v>100</v>
      </c>
      <c r="BU7015" s="9" t="s">
        <v>100</v>
      </c>
      <c r="BV7015" s="9" t="s">
        <v>100</v>
      </c>
      <c r="BW7015" s="9" t="s">
        <v>100</v>
      </c>
      <c r="BX7015" s="9" t="s">
        <v>5242</v>
      </c>
      <c r="BY7015" s="9" t="s">
        <v>5239</v>
      </c>
    </row>
    <row r="7016" spans="1:77" ht="45" x14ac:dyDescent="0.25">
      <c r="A7016" s="12">
        <v>1</v>
      </c>
      <c r="B7016" s="11" t="str">
        <f t="shared" si="389"/>
        <v>Общий расчет. Анализ даты. Анализ даты. Символические звезды. Демон пустоты. Нет</v>
      </c>
      <c r="C7016" s="11" t="str">
        <f>IFERROR(VLOOKUP(I7016,lvl_1[],2,FALSE),"Нет")</f>
        <v>Общий расчет</v>
      </c>
      <c r="D7016" s="11" t="str">
        <f>IFERROR(VLOOKUP(Rule!J7016,lvl_2[],2,FALSE),"Нет")</f>
        <v>Анализ даты</v>
      </c>
      <c r="E7016" s="11" t="str">
        <f>IFERROR(VLOOKUP(Rule!K7016,lvl_3[],2,FALSE),"Нет")</f>
        <v>Анализ даты</v>
      </c>
      <c r="F7016" s="11" t="str">
        <f>IFERROR(INDEX(lvl_4[],MATCH(L7016,lvl_4[ID],0),MATCH(TEXT(K7016,"##0"),lvl_4[#Headers],0)),"Нет")</f>
        <v>Символические звезды</v>
      </c>
      <c r="G7016" s="11" t="str">
        <f>IFERROR(INDEX(lvl_5[],MATCH(M7016,lvl_5[ID],0),MATCH(_xlfn.CONCAT(TEXT(K7016,"##0"),"_",TEXT(L7016,"##0")),lvl_5[#Headers],0)),"Нет")</f>
        <v>Демон пустоты</v>
      </c>
      <c r="H7016" s="11" t="str">
        <f>IFERROR(INDEX(lvl_6[],MATCH(N7016,lvl_6[ID],0),MATCH(_xlfn.CONCAT(K7016,"_",L7016,"_",M7016),lvl_6[#Headers],0)),"Нет")</f>
        <v>Нет</v>
      </c>
      <c r="I7016" s="12">
        <v>1</v>
      </c>
      <c r="J7016" s="12">
        <v>4</v>
      </c>
      <c r="K7016" s="12">
        <v>1</v>
      </c>
      <c r="L7016" s="12">
        <v>5</v>
      </c>
      <c r="M7016" s="12">
        <v>26</v>
      </c>
      <c r="N7016" s="12">
        <v>2692</v>
      </c>
      <c r="O7016" s="12">
        <f>COUNTIF($P$2:P7016,P7016)</f>
        <v>1</v>
      </c>
      <c r="P7016" s="12" t="str">
        <f t="shared" si="390"/>
        <v>14105262692</v>
      </c>
      <c r="Q7016" s="12" t="str">
        <f t="shared" si="391"/>
        <v>141052626920001</v>
      </c>
      <c r="R7016" s="20" t="s">
        <v>5207</v>
      </c>
      <c r="AP7016" s="12" t="s">
        <v>912</v>
      </c>
      <c r="AR7016" s="12" t="s">
        <v>868</v>
      </c>
      <c r="BN7016" s="12">
        <v>1</v>
      </c>
      <c r="BP7016" s="12" t="s">
        <v>3800</v>
      </c>
      <c r="BR7016" s="9" t="s">
        <v>100</v>
      </c>
      <c r="BS7016" s="9" t="s">
        <v>100</v>
      </c>
      <c r="BT7016" s="9" t="s">
        <v>100</v>
      </c>
      <c r="BU7016" s="9" t="s">
        <v>100</v>
      </c>
      <c r="BV7016" s="9" t="s">
        <v>100</v>
      </c>
      <c r="BW7016" s="9" t="s">
        <v>100</v>
      </c>
      <c r="BX7016" s="9" t="s">
        <v>5242</v>
      </c>
      <c r="BY7016" s="9" t="s">
        <v>5250</v>
      </c>
    </row>
    <row r="7017" spans="1:77" ht="45" x14ac:dyDescent="0.25">
      <c r="A7017" s="12">
        <v>1</v>
      </c>
      <c r="B7017" s="11" t="str">
        <f t="shared" si="389"/>
        <v>Общий расчет. Анализ даты. Анализ даты. Символические звезды. Демон пустоты. Нет</v>
      </c>
      <c r="C7017" s="11" t="str">
        <f>IFERROR(VLOOKUP(I7017,lvl_1[],2,FALSE),"Нет")</f>
        <v>Общий расчет</v>
      </c>
      <c r="D7017" s="11" t="str">
        <f>IFERROR(VLOOKUP(Rule!J7017,lvl_2[],2,FALSE),"Нет")</f>
        <v>Анализ даты</v>
      </c>
      <c r="E7017" s="11" t="str">
        <f>IFERROR(VLOOKUP(Rule!K7017,lvl_3[],2,FALSE),"Нет")</f>
        <v>Анализ даты</v>
      </c>
      <c r="F7017" s="11" t="str">
        <f>IFERROR(INDEX(lvl_4[],MATCH(L7017,lvl_4[ID],0),MATCH(TEXT(K7017,"##0"),lvl_4[#Headers],0)),"Нет")</f>
        <v>Символические звезды</v>
      </c>
      <c r="G7017" s="11" t="str">
        <f>IFERROR(INDEX(lvl_5[],MATCH(M7017,lvl_5[ID],0),MATCH(_xlfn.CONCAT(TEXT(K7017,"##0"),"_",TEXT(L7017,"##0")),lvl_5[#Headers],0)),"Нет")</f>
        <v>Демон пустоты</v>
      </c>
      <c r="H7017" s="11" t="str">
        <f>IFERROR(INDEX(lvl_6[],MATCH(N7017,lvl_6[ID],0),MATCH(_xlfn.CONCAT(K7017,"_",L7017,"_",M7017),lvl_6[#Headers],0)),"Нет")</f>
        <v>Нет</v>
      </c>
      <c r="I7017" s="12">
        <v>1</v>
      </c>
      <c r="J7017" s="12">
        <v>4</v>
      </c>
      <c r="K7017" s="12">
        <v>1</v>
      </c>
      <c r="L7017" s="12">
        <v>5</v>
      </c>
      <c r="M7017" s="12">
        <v>26</v>
      </c>
      <c r="N7017" s="12">
        <v>2693</v>
      </c>
      <c r="O7017" s="12">
        <f>COUNTIF($P$2:P7017,P7017)</f>
        <v>1</v>
      </c>
      <c r="P7017" s="12" t="str">
        <f t="shared" si="390"/>
        <v>14105262693</v>
      </c>
      <c r="Q7017" s="12" t="str">
        <f t="shared" si="391"/>
        <v>141052626930001</v>
      </c>
      <c r="R7017" s="20" t="s">
        <v>5208</v>
      </c>
      <c r="AP7017" s="12" t="s">
        <v>912</v>
      </c>
      <c r="AR7017" s="12" t="s">
        <v>866</v>
      </c>
      <c r="BN7017" s="12">
        <v>1</v>
      </c>
      <c r="BP7017" s="12" t="s">
        <v>3800</v>
      </c>
      <c r="BR7017" s="9" t="s">
        <v>100</v>
      </c>
      <c r="BS7017" s="9" t="s">
        <v>100</v>
      </c>
      <c r="BT7017" s="9" t="s">
        <v>100</v>
      </c>
      <c r="BU7017" s="9" t="s">
        <v>100</v>
      </c>
      <c r="BV7017" s="9" t="s">
        <v>100</v>
      </c>
      <c r="BW7017" s="9" t="s">
        <v>100</v>
      </c>
      <c r="BX7017" s="9" t="s">
        <v>5242</v>
      </c>
      <c r="BY7017" s="9" t="s">
        <v>5249</v>
      </c>
    </row>
    <row r="7018" spans="1:77" ht="45" x14ac:dyDescent="0.25">
      <c r="A7018" s="12">
        <v>1</v>
      </c>
      <c r="B7018" s="11" t="str">
        <f t="shared" si="389"/>
        <v>Общий расчет. Анализ даты. Анализ даты. Символические звезды. Демон пустоты. Нет</v>
      </c>
      <c r="C7018" s="11" t="str">
        <f>IFERROR(VLOOKUP(I7018,lvl_1[],2,FALSE),"Нет")</f>
        <v>Общий расчет</v>
      </c>
      <c r="D7018" s="11" t="str">
        <f>IFERROR(VLOOKUP(Rule!J7018,lvl_2[],2,FALSE),"Нет")</f>
        <v>Анализ даты</v>
      </c>
      <c r="E7018" s="11" t="str">
        <f>IFERROR(VLOOKUP(Rule!K7018,lvl_3[],2,FALSE),"Нет")</f>
        <v>Анализ даты</v>
      </c>
      <c r="F7018" s="11" t="str">
        <f>IFERROR(INDEX(lvl_4[],MATCH(L7018,lvl_4[ID],0),MATCH(TEXT(K7018,"##0"),lvl_4[#Headers],0)),"Нет")</f>
        <v>Символические звезды</v>
      </c>
      <c r="G7018" s="11" t="str">
        <f>IFERROR(INDEX(lvl_5[],MATCH(M7018,lvl_5[ID],0),MATCH(_xlfn.CONCAT(TEXT(K7018,"##0"),"_",TEXT(L7018,"##0")),lvl_5[#Headers],0)),"Нет")</f>
        <v>Демон пустоты</v>
      </c>
      <c r="H7018" s="11" t="str">
        <f>IFERROR(INDEX(lvl_6[],MATCH(N7018,lvl_6[ID],0),MATCH(_xlfn.CONCAT(K7018,"_",L7018,"_",M7018),lvl_6[#Headers],0)),"Нет")</f>
        <v>Нет</v>
      </c>
      <c r="I7018" s="12">
        <v>1</v>
      </c>
      <c r="J7018" s="12">
        <v>4</v>
      </c>
      <c r="K7018" s="12">
        <v>1</v>
      </c>
      <c r="L7018" s="12">
        <v>5</v>
      </c>
      <c r="M7018" s="12">
        <v>26</v>
      </c>
      <c r="N7018" s="12">
        <v>2694</v>
      </c>
      <c r="O7018" s="12">
        <f>COUNTIF($P$2:P7018,P7018)</f>
        <v>1</v>
      </c>
      <c r="P7018" s="12" t="str">
        <f t="shared" si="390"/>
        <v>14105262694</v>
      </c>
      <c r="Q7018" s="12" t="str">
        <f t="shared" si="391"/>
        <v>141052626940001</v>
      </c>
      <c r="R7018" s="20" t="s">
        <v>5209</v>
      </c>
      <c r="AP7018" s="12" t="s">
        <v>914</v>
      </c>
      <c r="AR7018" s="12" t="s">
        <v>865</v>
      </c>
      <c r="BN7018" s="12">
        <v>1</v>
      </c>
      <c r="BP7018" s="12" t="s">
        <v>3800</v>
      </c>
      <c r="BR7018" s="9" t="s">
        <v>100</v>
      </c>
      <c r="BS7018" s="9" t="s">
        <v>100</v>
      </c>
      <c r="BT7018" s="9" t="s">
        <v>100</v>
      </c>
      <c r="BU7018" s="9" t="s">
        <v>100</v>
      </c>
      <c r="BV7018" s="9" t="s">
        <v>100</v>
      </c>
      <c r="BW7018" s="9" t="s">
        <v>100</v>
      </c>
      <c r="BX7018" s="9" t="s">
        <v>5234</v>
      </c>
      <c r="BY7018" s="9" t="s">
        <v>5248</v>
      </c>
    </row>
    <row r="7019" spans="1:77" ht="45" x14ac:dyDescent="0.25">
      <c r="A7019" s="12">
        <v>1</v>
      </c>
      <c r="B7019" s="11" t="str">
        <f t="shared" si="389"/>
        <v>Общий расчет. Анализ даты. Анализ даты. Символические звезды. Демон пустоты. Нет</v>
      </c>
      <c r="C7019" s="11" t="str">
        <f>IFERROR(VLOOKUP(I7019,lvl_1[],2,FALSE),"Нет")</f>
        <v>Общий расчет</v>
      </c>
      <c r="D7019" s="11" t="str">
        <f>IFERROR(VLOOKUP(Rule!J7019,lvl_2[],2,FALSE),"Нет")</f>
        <v>Анализ даты</v>
      </c>
      <c r="E7019" s="11" t="str">
        <f>IFERROR(VLOOKUP(Rule!K7019,lvl_3[],2,FALSE),"Нет")</f>
        <v>Анализ даты</v>
      </c>
      <c r="F7019" s="11" t="str">
        <f>IFERROR(INDEX(lvl_4[],MATCH(L7019,lvl_4[ID],0),MATCH(TEXT(K7019,"##0"),lvl_4[#Headers],0)),"Нет")</f>
        <v>Символические звезды</v>
      </c>
      <c r="G7019" s="11" t="str">
        <f>IFERROR(INDEX(lvl_5[],MATCH(M7019,lvl_5[ID],0),MATCH(_xlfn.CONCAT(TEXT(K7019,"##0"),"_",TEXT(L7019,"##0")),lvl_5[#Headers],0)),"Нет")</f>
        <v>Демон пустоты</v>
      </c>
      <c r="H7019" s="11" t="str">
        <f>IFERROR(INDEX(lvl_6[],MATCH(N7019,lvl_6[ID],0),MATCH(_xlfn.CONCAT(K7019,"_",L7019,"_",M7019),lvl_6[#Headers],0)),"Нет")</f>
        <v>Нет</v>
      </c>
      <c r="I7019" s="12">
        <v>1</v>
      </c>
      <c r="J7019" s="12">
        <v>4</v>
      </c>
      <c r="K7019" s="12">
        <v>1</v>
      </c>
      <c r="L7019" s="12">
        <v>5</v>
      </c>
      <c r="M7019" s="12">
        <v>26</v>
      </c>
      <c r="N7019" s="12">
        <v>2695</v>
      </c>
      <c r="O7019" s="12">
        <f>COUNTIF($P$2:P7019,P7019)</f>
        <v>1</v>
      </c>
      <c r="P7019" s="12" t="str">
        <f t="shared" si="390"/>
        <v>14105262695</v>
      </c>
      <c r="Q7019" s="12" t="str">
        <f t="shared" si="391"/>
        <v>141052626950001</v>
      </c>
      <c r="R7019" s="20" t="s">
        <v>5210</v>
      </c>
      <c r="AP7019" s="12" t="s">
        <v>914</v>
      </c>
      <c r="AR7019" s="12" t="s">
        <v>863</v>
      </c>
      <c r="BN7019" s="12">
        <v>1</v>
      </c>
      <c r="BP7019" s="12" t="s">
        <v>3800</v>
      </c>
      <c r="BR7019" s="9" t="s">
        <v>100</v>
      </c>
      <c r="BS7019" s="9" t="s">
        <v>100</v>
      </c>
      <c r="BT7019" s="9" t="s">
        <v>100</v>
      </c>
      <c r="BU7019" s="9" t="s">
        <v>100</v>
      </c>
      <c r="BV7019" s="9" t="s">
        <v>100</v>
      </c>
      <c r="BW7019" s="9" t="s">
        <v>100</v>
      </c>
      <c r="BX7019" s="9" t="s">
        <v>5234</v>
      </c>
      <c r="BY7019" s="9" t="s">
        <v>5246</v>
      </c>
    </row>
    <row r="7020" spans="1:77" ht="45" x14ac:dyDescent="0.25">
      <c r="A7020" s="12">
        <v>1</v>
      </c>
      <c r="B7020" s="11" t="str">
        <f t="shared" si="389"/>
        <v>Общий расчет. Анализ даты. Анализ даты. Символические звезды. Демон пустоты. Нет</v>
      </c>
      <c r="C7020" s="11" t="str">
        <f>IFERROR(VLOOKUP(I7020,lvl_1[],2,FALSE),"Нет")</f>
        <v>Общий расчет</v>
      </c>
      <c r="D7020" s="11" t="str">
        <f>IFERROR(VLOOKUP(Rule!J7020,lvl_2[],2,FALSE),"Нет")</f>
        <v>Анализ даты</v>
      </c>
      <c r="E7020" s="11" t="str">
        <f>IFERROR(VLOOKUP(Rule!K7020,lvl_3[],2,FALSE),"Нет")</f>
        <v>Анализ даты</v>
      </c>
      <c r="F7020" s="11" t="str">
        <f>IFERROR(INDEX(lvl_4[],MATCH(L7020,lvl_4[ID],0),MATCH(TEXT(K7020,"##0"),lvl_4[#Headers],0)),"Нет")</f>
        <v>Символические звезды</v>
      </c>
      <c r="G7020" s="11" t="str">
        <f>IFERROR(INDEX(lvl_5[],MATCH(M7020,lvl_5[ID],0),MATCH(_xlfn.CONCAT(TEXT(K7020,"##0"),"_",TEXT(L7020,"##0")),lvl_5[#Headers],0)),"Нет")</f>
        <v>Демон пустоты</v>
      </c>
      <c r="H7020" s="11" t="str">
        <f>IFERROR(INDEX(lvl_6[],MATCH(N7020,lvl_6[ID],0),MATCH(_xlfn.CONCAT(K7020,"_",L7020,"_",M7020),lvl_6[#Headers],0)),"Нет")</f>
        <v>Нет</v>
      </c>
      <c r="I7020" s="12">
        <v>1</v>
      </c>
      <c r="J7020" s="12">
        <v>4</v>
      </c>
      <c r="K7020" s="12">
        <v>1</v>
      </c>
      <c r="L7020" s="12">
        <v>5</v>
      </c>
      <c r="M7020" s="12">
        <v>26</v>
      </c>
      <c r="N7020" s="12">
        <v>2696</v>
      </c>
      <c r="O7020" s="12">
        <f>COUNTIF($P$2:P7020,P7020)</f>
        <v>1</v>
      </c>
      <c r="P7020" s="12" t="str">
        <f t="shared" si="390"/>
        <v>14105262696</v>
      </c>
      <c r="Q7020" s="12" t="str">
        <f t="shared" si="391"/>
        <v>141052626960001</v>
      </c>
      <c r="R7020" s="20" t="s">
        <v>5211</v>
      </c>
      <c r="AP7020" s="12" t="s">
        <v>914</v>
      </c>
      <c r="AR7020" s="12" t="s">
        <v>861</v>
      </c>
      <c r="BN7020" s="12">
        <v>1</v>
      </c>
      <c r="BP7020" s="12" t="s">
        <v>3800</v>
      </c>
      <c r="BR7020" s="9" t="s">
        <v>100</v>
      </c>
      <c r="BS7020" s="9" t="s">
        <v>100</v>
      </c>
      <c r="BT7020" s="9" t="s">
        <v>100</v>
      </c>
      <c r="BU7020" s="9" t="s">
        <v>100</v>
      </c>
      <c r="BV7020" s="9" t="s">
        <v>100</v>
      </c>
      <c r="BW7020" s="9" t="s">
        <v>100</v>
      </c>
      <c r="BX7020" s="9" t="s">
        <v>5234</v>
      </c>
      <c r="BY7020" s="9" t="s">
        <v>5232</v>
      </c>
    </row>
    <row r="7021" spans="1:77" ht="45" x14ac:dyDescent="0.25">
      <c r="A7021" s="12">
        <v>1</v>
      </c>
      <c r="B7021" s="11" t="str">
        <f t="shared" si="389"/>
        <v>Общий расчет. Анализ даты. Анализ даты. Символические звезды. Демон пустоты. Нет</v>
      </c>
      <c r="C7021" s="11" t="str">
        <f>IFERROR(VLOOKUP(I7021,lvl_1[],2,FALSE),"Нет")</f>
        <v>Общий расчет</v>
      </c>
      <c r="D7021" s="11" t="str">
        <f>IFERROR(VLOOKUP(Rule!J7021,lvl_2[],2,FALSE),"Нет")</f>
        <v>Анализ даты</v>
      </c>
      <c r="E7021" s="11" t="str">
        <f>IFERROR(VLOOKUP(Rule!K7021,lvl_3[],2,FALSE),"Нет")</f>
        <v>Анализ даты</v>
      </c>
      <c r="F7021" s="11" t="str">
        <f>IFERROR(INDEX(lvl_4[],MATCH(L7021,lvl_4[ID],0),MATCH(TEXT(K7021,"##0"),lvl_4[#Headers],0)),"Нет")</f>
        <v>Символические звезды</v>
      </c>
      <c r="G7021" s="11" t="str">
        <f>IFERROR(INDEX(lvl_5[],MATCH(M7021,lvl_5[ID],0),MATCH(_xlfn.CONCAT(TEXT(K7021,"##0"),"_",TEXT(L7021,"##0")),lvl_5[#Headers],0)),"Нет")</f>
        <v>Демон пустоты</v>
      </c>
      <c r="H7021" s="11" t="str">
        <f>IFERROR(INDEX(lvl_6[],MATCH(N7021,lvl_6[ID],0),MATCH(_xlfn.CONCAT(K7021,"_",L7021,"_",M7021),lvl_6[#Headers],0)),"Нет")</f>
        <v>Нет</v>
      </c>
      <c r="I7021" s="12">
        <v>1</v>
      </c>
      <c r="J7021" s="12">
        <v>4</v>
      </c>
      <c r="K7021" s="12">
        <v>1</v>
      </c>
      <c r="L7021" s="12">
        <v>5</v>
      </c>
      <c r="M7021" s="12">
        <v>26</v>
      </c>
      <c r="N7021" s="12">
        <v>2697</v>
      </c>
      <c r="O7021" s="12">
        <f>COUNTIF($P$2:P7021,P7021)</f>
        <v>1</v>
      </c>
      <c r="P7021" s="12" t="str">
        <f t="shared" si="390"/>
        <v>14105262697</v>
      </c>
      <c r="Q7021" s="12" t="str">
        <f t="shared" si="391"/>
        <v>141052626970001</v>
      </c>
      <c r="R7021" s="20" t="s">
        <v>5212</v>
      </c>
      <c r="AP7021" s="12" t="s">
        <v>914</v>
      </c>
      <c r="AR7021" s="12" t="s">
        <v>859</v>
      </c>
      <c r="BN7021" s="12">
        <v>1</v>
      </c>
      <c r="BP7021" s="12" t="s">
        <v>3800</v>
      </c>
      <c r="BR7021" s="9" t="s">
        <v>100</v>
      </c>
      <c r="BS7021" s="9" t="s">
        <v>100</v>
      </c>
      <c r="BT7021" s="9" t="s">
        <v>100</v>
      </c>
      <c r="BU7021" s="9" t="s">
        <v>100</v>
      </c>
      <c r="BV7021" s="9" t="s">
        <v>100</v>
      </c>
      <c r="BW7021" s="9" t="s">
        <v>100</v>
      </c>
      <c r="BX7021" s="9" t="s">
        <v>5234</v>
      </c>
      <c r="BY7021" s="9" t="s">
        <v>5241</v>
      </c>
    </row>
    <row r="7022" spans="1:77" ht="45" x14ac:dyDescent="0.25">
      <c r="A7022" s="12">
        <v>1</v>
      </c>
      <c r="B7022" s="11" t="str">
        <f t="shared" si="389"/>
        <v>Общий расчет. Анализ даты. Анализ даты. Символические звезды. Демон пустоты. Нет</v>
      </c>
      <c r="C7022" s="11" t="str">
        <f>IFERROR(VLOOKUP(I7022,lvl_1[],2,FALSE),"Нет")</f>
        <v>Общий расчет</v>
      </c>
      <c r="D7022" s="11" t="str">
        <f>IFERROR(VLOOKUP(Rule!J7022,lvl_2[],2,FALSE),"Нет")</f>
        <v>Анализ даты</v>
      </c>
      <c r="E7022" s="11" t="str">
        <f>IFERROR(VLOOKUP(Rule!K7022,lvl_3[],2,FALSE),"Нет")</f>
        <v>Анализ даты</v>
      </c>
      <c r="F7022" s="11" t="str">
        <f>IFERROR(INDEX(lvl_4[],MATCH(L7022,lvl_4[ID],0),MATCH(TEXT(K7022,"##0"),lvl_4[#Headers],0)),"Нет")</f>
        <v>Символические звезды</v>
      </c>
      <c r="G7022" s="11" t="str">
        <f>IFERROR(INDEX(lvl_5[],MATCH(M7022,lvl_5[ID],0),MATCH(_xlfn.CONCAT(TEXT(K7022,"##0"),"_",TEXT(L7022,"##0")),lvl_5[#Headers],0)),"Нет")</f>
        <v>Демон пустоты</v>
      </c>
      <c r="H7022" s="11" t="str">
        <f>IFERROR(INDEX(lvl_6[],MATCH(N7022,lvl_6[ID],0),MATCH(_xlfn.CONCAT(K7022,"_",L7022,"_",M7022),lvl_6[#Headers],0)),"Нет")</f>
        <v>Нет</v>
      </c>
      <c r="I7022" s="12">
        <v>1</v>
      </c>
      <c r="J7022" s="12">
        <v>4</v>
      </c>
      <c r="K7022" s="12">
        <v>1</v>
      </c>
      <c r="L7022" s="12">
        <v>5</v>
      </c>
      <c r="M7022" s="12">
        <v>26</v>
      </c>
      <c r="N7022" s="12">
        <v>2698</v>
      </c>
      <c r="O7022" s="12">
        <f>COUNTIF($P$2:P7022,P7022)</f>
        <v>1</v>
      </c>
      <c r="P7022" s="12" t="str">
        <f t="shared" si="390"/>
        <v>14105262698</v>
      </c>
      <c r="Q7022" s="12" t="str">
        <f t="shared" si="391"/>
        <v>141052626980001</v>
      </c>
      <c r="R7022" s="20" t="s">
        <v>5213</v>
      </c>
      <c r="AP7022" s="12" t="s">
        <v>914</v>
      </c>
      <c r="AR7022" s="12" t="s">
        <v>869</v>
      </c>
      <c r="BN7022" s="12">
        <v>1</v>
      </c>
      <c r="BP7022" s="12" t="s">
        <v>3800</v>
      </c>
      <c r="BR7022" s="9" t="s">
        <v>100</v>
      </c>
      <c r="BS7022" s="9" t="s">
        <v>100</v>
      </c>
      <c r="BT7022" s="9" t="s">
        <v>100</v>
      </c>
      <c r="BU7022" s="9" t="s">
        <v>100</v>
      </c>
      <c r="BV7022" s="9" t="s">
        <v>100</v>
      </c>
      <c r="BW7022" s="9" t="s">
        <v>100</v>
      </c>
      <c r="BX7022" s="9" t="s">
        <v>5234</v>
      </c>
      <c r="BY7022" s="9" t="s">
        <v>5237</v>
      </c>
    </row>
    <row r="7023" spans="1:77" ht="45" x14ac:dyDescent="0.25">
      <c r="A7023" s="12">
        <v>1</v>
      </c>
      <c r="B7023" s="11" t="str">
        <f t="shared" si="389"/>
        <v>Общий расчет. Анализ даты. Анализ даты. Символические звезды. Демон пустоты. Нет</v>
      </c>
      <c r="C7023" s="11" t="str">
        <f>IFERROR(VLOOKUP(I7023,lvl_1[],2,FALSE),"Нет")</f>
        <v>Общий расчет</v>
      </c>
      <c r="D7023" s="11" t="str">
        <f>IFERROR(VLOOKUP(Rule!J7023,lvl_2[],2,FALSE),"Нет")</f>
        <v>Анализ даты</v>
      </c>
      <c r="E7023" s="11" t="str">
        <f>IFERROR(VLOOKUP(Rule!K7023,lvl_3[],2,FALSE),"Нет")</f>
        <v>Анализ даты</v>
      </c>
      <c r="F7023" s="11" t="str">
        <f>IFERROR(INDEX(lvl_4[],MATCH(L7023,lvl_4[ID],0),MATCH(TEXT(K7023,"##0"),lvl_4[#Headers],0)),"Нет")</f>
        <v>Символические звезды</v>
      </c>
      <c r="G7023" s="11" t="str">
        <f>IFERROR(INDEX(lvl_5[],MATCH(M7023,lvl_5[ID],0),MATCH(_xlfn.CONCAT(TEXT(K7023,"##0"),"_",TEXT(L7023,"##0")),lvl_5[#Headers],0)),"Нет")</f>
        <v>Демон пустоты</v>
      </c>
      <c r="H7023" s="11" t="str">
        <f>IFERROR(INDEX(lvl_6[],MATCH(N7023,lvl_6[ID],0),MATCH(_xlfn.CONCAT(K7023,"_",L7023,"_",M7023),lvl_6[#Headers],0)),"Нет")</f>
        <v>Нет</v>
      </c>
      <c r="I7023" s="12">
        <v>1</v>
      </c>
      <c r="J7023" s="12">
        <v>4</v>
      </c>
      <c r="K7023" s="12">
        <v>1</v>
      </c>
      <c r="L7023" s="12">
        <v>5</v>
      </c>
      <c r="M7023" s="12">
        <v>26</v>
      </c>
      <c r="N7023" s="12">
        <v>2699</v>
      </c>
      <c r="O7023" s="12">
        <f>COUNTIF($P$2:P7023,P7023)</f>
        <v>1</v>
      </c>
      <c r="P7023" s="12" t="str">
        <f t="shared" si="390"/>
        <v>14105262699</v>
      </c>
      <c r="Q7023" s="12" t="str">
        <f t="shared" si="391"/>
        <v>141052626990001</v>
      </c>
      <c r="R7023" s="20" t="s">
        <v>5214</v>
      </c>
      <c r="AP7023" s="12" t="s">
        <v>914</v>
      </c>
      <c r="AR7023" s="12" t="s">
        <v>867</v>
      </c>
      <c r="BN7023" s="12">
        <v>1</v>
      </c>
      <c r="BP7023" s="12" t="s">
        <v>3800</v>
      </c>
      <c r="BR7023" s="9" t="s">
        <v>100</v>
      </c>
      <c r="BS7023" s="9" t="s">
        <v>100</v>
      </c>
      <c r="BT7023" s="9" t="s">
        <v>100</v>
      </c>
      <c r="BU7023" s="9" t="s">
        <v>100</v>
      </c>
      <c r="BV7023" s="9" t="s">
        <v>100</v>
      </c>
      <c r="BW7023" s="9" t="s">
        <v>100</v>
      </c>
      <c r="BX7023" s="9" t="s">
        <v>5234</v>
      </c>
      <c r="BY7023" s="9" t="s">
        <v>5233</v>
      </c>
    </row>
    <row r="7024" spans="1:77" ht="45" x14ac:dyDescent="0.25">
      <c r="A7024" s="12">
        <v>1</v>
      </c>
      <c r="B7024" s="11" t="str">
        <f t="shared" si="389"/>
        <v>Общий расчет. Анализ даты. Анализ даты. Символические звезды. Демон пустоты. Нет</v>
      </c>
      <c r="C7024" s="11" t="str">
        <f>IFERROR(VLOOKUP(I7024,lvl_1[],2,FALSE),"Нет")</f>
        <v>Общий расчет</v>
      </c>
      <c r="D7024" s="11" t="str">
        <f>IFERROR(VLOOKUP(Rule!J7024,lvl_2[],2,FALSE),"Нет")</f>
        <v>Анализ даты</v>
      </c>
      <c r="E7024" s="11" t="str">
        <f>IFERROR(VLOOKUP(Rule!K7024,lvl_3[],2,FALSE),"Нет")</f>
        <v>Анализ даты</v>
      </c>
      <c r="F7024" s="11" t="str">
        <f>IFERROR(INDEX(lvl_4[],MATCH(L7024,lvl_4[ID],0),MATCH(TEXT(K7024,"##0"),lvl_4[#Headers],0)),"Нет")</f>
        <v>Символические звезды</v>
      </c>
      <c r="G7024" s="11" t="str">
        <f>IFERROR(INDEX(lvl_5[],MATCH(M7024,lvl_5[ID],0),MATCH(_xlfn.CONCAT(TEXT(K7024,"##0"),"_",TEXT(L7024,"##0")),lvl_5[#Headers],0)),"Нет")</f>
        <v>Демон пустоты</v>
      </c>
      <c r="H7024" s="11" t="str">
        <f>IFERROR(INDEX(lvl_6[],MATCH(N7024,lvl_6[ID],0),MATCH(_xlfn.CONCAT(K7024,"_",L7024,"_",M7024),lvl_6[#Headers],0)),"Нет")</f>
        <v>Нет</v>
      </c>
      <c r="I7024" s="12">
        <v>1</v>
      </c>
      <c r="J7024" s="12">
        <v>4</v>
      </c>
      <c r="K7024" s="12">
        <v>1</v>
      </c>
      <c r="L7024" s="12">
        <v>5</v>
      </c>
      <c r="M7024" s="12">
        <v>26</v>
      </c>
      <c r="N7024" s="12">
        <v>2700</v>
      </c>
      <c r="O7024" s="12">
        <f>COUNTIF($P$2:P7024,P7024)</f>
        <v>1</v>
      </c>
      <c r="P7024" s="12" t="str">
        <f t="shared" si="390"/>
        <v>14105262700</v>
      </c>
      <c r="Q7024" s="12" t="str">
        <f t="shared" si="391"/>
        <v>141052627000001</v>
      </c>
      <c r="R7024" s="20" t="s">
        <v>5215</v>
      </c>
      <c r="AP7024" s="12" t="s">
        <v>916</v>
      </c>
      <c r="AR7024" s="12" t="s">
        <v>866</v>
      </c>
      <c r="BN7024" s="12">
        <v>1</v>
      </c>
      <c r="BP7024" s="12" t="s">
        <v>3800</v>
      </c>
      <c r="BR7024" s="9" t="s">
        <v>100</v>
      </c>
      <c r="BS7024" s="9" t="s">
        <v>100</v>
      </c>
      <c r="BT7024" s="9" t="s">
        <v>100</v>
      </c>
      <c r="BU7024" s="9" t="s">
        <v>100</v>
      </c>
      <c r="BV7024" s="9" t="s">
        <v>100</v>
      </c>
      <c r="BW7024" s="9" t="s">
        <v>100</v>
      </c>
      <c r="BX7024" s="9" t="s">
        <v>5244</v>
      </c>
      <c r="BY7024" s="9" t="s">
        <v>5249</v>
      </c>
    </row>
    <row r="7025" spans="1:77" ht="45" x14ac:dyDescent="0.25">
      <c r="A7025" s="12">
        <v>1</v>
      </c>
      <c r="B7025" s="11" t="str">
        <f t="shared" si="389"/>
        <v>Общий расчет. Анализ даты. Анализ даты. Символические звезды. Демон пустоты. Нет</v>
      </c>
      <c r="C7025" s="11" t="str">
        <f>IFERROR(VLOOKUP(I7025,lvl_1[],2,FALSE),"Нет")</f>
        <v>Общий расчет</v>
      </c>
      <c r="D7025" s="11" t="str">
        <f>IFERROR(VLOOKUP(Rule!J7025,lvl_2[],2,FALSE),"Нет")</f>
        <v>Анализ даты</v>
      </c>
      <c r="E7025" s="11" t="str">
        <f>IFERROR(VLOOKUP(Rule!K7025,lvl_3[],2,FALSE),"Нет")</f>
        <v>Анализ даты</v>
      </c>
      <c r="F7025" s="11" t="str">
        <f>IFERROR(INDEX(lvl_4[],MATCH(L7025,lvl_4[ID],0),MATCH(TEXT(K7025,"##0"),lvl_4[#Headers],0)),"Нет")</f>
        <v>Символические звезды</v>
      </c>
      <c r="G7025" s="11" t="str">
        <f>IFERROR(INDEX(lvl_5[],MATCH(M7025,lvl_5[ID],0),MATCH(_xlfn.CONCAT(TEXT(K7025,"##0"),"_",TEXT(L7025,"##0")),lvl_5[#Headers],0)),"Нет")</f>
        <v>Демон пустоты</v>
      </c>
      <c r="H7025" s="11" t="str">
        <f>IFERROR(INDEX(lvl_6[],MATCH(N7025,lvl_6[ID],0),MATCH(_xlfn.CONCAT(K7025,"_",L7025,"_",M7025),lvl_6[#Headers],0)),"Нет")</f>
        <v>Нет</v>
      </c>
      <c r="I7025" s="12">
        <v>1</v>
      </c>
      <c r="J7025" s="12">
        <v>4</v>
      </c>
      <c r="K7025" s="12">
        <v>1</v>
      </c>
      <c r="L7025" s="12">
        <v>5</v>
      </c>
      <c r="M7025" s="12">
        <v>26</v>
      </c>
      <c r="N7025" s="12">
        <v>2701</v>
      </c>
      <c r="O7025" s="12">
        <f>COUNTIF($P$2:P7025,P7025)</f>
        <v>1</v>
      </c>
      <c r="P7025" s="12" t="str">
        <f t="shared" si="390"/>
        <v>14105262701</v>
      </c>
      <c r="Q7025" s="12" t="str">
        <f t="shared" si="391"/>
        <v>141052627010001</v>
      </c>
      <c r="R7025" s="20" t="s">
        <v>5216</v>
      </c>
      <c r="AP7025" s="12" t="s">
        <v>916</v>
      </c>
      <c r="AR7025" s="12" t="s">
        <v>864</v>
      </c>
      <c r="BN7025" s="12">
        <v>1</v>
      </c>
      <c r="BP7025" s="12" t="s">
        <v>3800</v>
      </c>
      <c r="BR7025" s="9" t="s">
        <v>100</v>
      </c>
      <c r="BS7025" s="9" t="s">
        <v>100</v>
      </c>
      <c r="BT7025" s="9" t="s">
        <v>100</v>
      </c>
      <c r="BU7025" s="9" t="s">
        <v>100</v>
      </c>
      <c r="BV7025" s="9" t="s">
        <v>100</v>
      </c>
      <c r="BW7025" s="9" t="s">
        <v>100</v>
      </c>
      <c r="BX7025" s="9" t="s">
        <v>5244</v>
      </c>
      <c r="BY7025" s="9" t="s">
        <v>5247</v>
      </c>
    </row>
    <row r="7026" spans="1:77" ht="45" x14ac:dyDescent="0.25">
      <c r="A7026" s="12">
        <v>1</v>
      </c>
      <c r="B7026" s="11" t="str">
        <f t="shared" si="389"/>
        <v>Общий расчет. Анализ даты. Анализ даты. Символические звезды. Демон пустоты. Нет</v>
      </c>
      <c r="C7026" s="11" t="str">
        <f>IFERROR(VLOOKUP(I7026,lvl_1[],2,FALSE),"Нет")</f>
        <v>Общий расчет</v>
      </c>
      <c r="D7026" s="11" t="str">
        <f>IFERROR(VLOOKUP(Rule!J7026,lvl_2[],2,FALSE),"Нет")</f>
        <v>Анализ даты</v>
      </c>
      <c r="E7026" s="11" t="str">
        <f>IFERROR(VLOOKUP(Rule!K7026,lvl_3[],2,FALSE),"Нет")</f>
        <v>Анализ даты</v>
      </c>
      <c r="F7026" s="11" t="str">
        <f>IFERROR(INDEX(lvl_4[],MATCH(L7026,lvl_4[ID],0),MATCH(TEXT(K7026,"##0"),lvl_4[#Headers],0)),"Нет")</f>
        <v>Символические звезды</v>
      </c>
      <c r="G7026" s="11" t="str">
        <f>IFERROR(INDEX(lvl_5[],MATCH(M7026,lvl_5[ID],0),MATCH(_xlfn.CONCAT(TEXT(K7026,"##0"),"_",TEXT(L7026,"##0")),lvl_5[#Headers],0)),"Нет")</f>
        <v>Демон пустоты</v>
      </c>
      <c r="H7026" s="11" t="str">
        <f>IFERROR(INDEX(lvl_6[],MATCH(N7026,lvl_6[ID],0),MATCH(_xlfn.CONCAT(K7026,"_",L7026,"_",M7026),lvl_6[#Headers],0)),"Нет")</f>
        <v>Нет</v>
      </c>
      <c r="I7026" s="12">
        <v>1</v>
      </c>
      <c r="J7026" s="12">
        <v>4</v>
      </c>
      <c r="K7026" s="12">
        <v>1</v>
      </c>
      <c r="L7026" s="12">
        <v>5</v>
      </c>
      <c r="M7026" s="12">
        <v>26</v>
      </c>
      <c r="N7026" s="12">
        <v>2702</v>
      </c>
      <c r="O7026" s="12">
        <f>COUNTIF($P$2:P7026,P7026)</f>
        <v>1</v>
      </c>
      <c r="P7026" s="12" t="str">
        <f t="shared" si="390"/>
        <v>14105262702</v>
      </c>
      <c r="Q7026" s="12" t="str">
        <f t="shared" si="391"/>
        <v>141052627020001</v>
      </c>
      <c r="R7026" s="20" t="s">
        <v>5217</v>
      </c>
      <c r="AP7026" s="12" t="s">
        <v>916</v>
      </c>
      <c r="AR7026" s="12" t="s">
        <v>862</v>
      </c>
      <c r="BN7026" s="12">
        <v>1</v>
      </c>
      <c r="BP7026" s="12" t="s">
        <v>3800</v>
      </c>
      <c r="BR7026" s="9" t="s">
        <v>100</v>
      </c>
      <c r="BS7026" s="9" t="s">
        <v>100</v>
      </c>
      <c r="BT7026" s="9" t="s">
        <v>100</v>
      </c>
      <c r="BU7026" s="9" t="s">
        <v>100</v>
      </c>
      <c r="BV7026" s="9" t="s">
        <v>100</v>
      </c>
      <c r="BW7026" s="9" t="s">
        <v>100</v>
      </c>
      <c r="BX7026" s="9" t="s">
        <v>5244</v>
      </c>
      <c r="BY7026" s="9" t="s">
        <v>5245</v>
      </c>
    </row>
    <row r="7027" spans="1:77" ht="45" x14ac:dyDescent="0.25">
      <c r="A7027" s="12">
        <v>1</v>
      </c>
      <c r="B7027" s="11" t="str">
        <f t="shared" si="389"/>
        <v>Общий расчет. Анализ даты. Анализ даты. Символические звезды. Демон пустоты. Нет</v>
      </c>
      <c r="C7027" s="11" t="str">
        <f>IFERROR(VLOOKUP(I7027,lvl_1[],2,FALSE),"Нет")</f>
        <v>Общий расчет</v>
      </c>
      <c r="D7027" s="11" t="str">
        <f>IFERROR(VLOOKUP(Rule!J7027,lvl_2[],2,FALSE),"Нет")</f>
        <v>Анализ даты</v>
      </c>
      <c r="E7027" s="11" t="str">
        <f>IFERROR(VLOOKUP(Rule!K7027,lvl_3[],2,FALSE),"Нет")</f>
        <v>Анализ даты</v>
      </c>
      <c r="F7027" s="11" t="str">
        <f>IFERROR(INDEX(lvl_4[],MATCH(L7027,lvl_4[ID],0),MATCH(TEXT(K7027,"##0"),lvl_4[#Headers],0)),"Нет")</f>
        <v>Символические звезды</v>
      </c>
      <c r="G7027" s="11" t="str">
        <f>IFERROR(INDEX(lvl_5[],MATCH(M7027,lvl_5[ID],0),MATCH(_xlfn.CONCAT(TEXT(K7027,"##0"),"_",TEXT(L7027,"##0")),lvl_5[#Headers],0)),"Нет")</f>
        <v>Демон пустоты</v>
      </c>
      <c r="H7027" s="11" t="str">
        <f>IFERROR(INDEX(lvl_6[],MATCH(N7027,lvl_6[ID],0),MATCH(_xlfn.CONCAT(K7027,"_",L7027,"_",M7027),lvl_6[#Headers],0)),"Нет")</f>
        <v>Нет</v>
      </c>
      <c r="I7027" s="12">
        <v>1</v>
      </c>
      <c r="J7027" s="12">
        <v>4</v>
      </c>
      <c r="K7027" s="12">
        <v>1</v>
      </c>
      <c r="L7027" s="12">
        <v>5</v>
      </c>
      <c r="M7027" s="12">
        <v>26</v>
      </c>
      <c r="N7027" s="12">
        <v>2703</v>
      </c>
      <c r="O7027" s="12">
        <f>COUNTIF($P$2:P7027,P7027)</f>
        <v>1</v>
      </c>
      <c r="P7027" s="12" t="str">
        <f t="shared" si="390"/>
        <v>14105262703</v>
      </c>
      <c r="Q7027" s="12" t="str">
        <f t="shared" si="391"/>
        <v>141052627030001</v>
      </c>
      <c r="R7027" s="20" t="s">
        <v>5218</v>
      </c>
      <c r="AP7027" s="12" t="s">
        <v>916</v>
      </c>
      <c r="AR7027" s="12" t="s">
        <v>860</v>
      </c>
      <c r="BN7027" s="12">
        <v>1</v>
      </c>
      <c r="BP7027" s="12" t="s">
        <v>3800</v>
      </c>
      <c r="BR7027" s="9" t="s">
        <v>100</v>
      </c>
      <c r="BS7027" s="9" t="s">
        <v>100</v>
      </c>
      <c r="BT7027" s="9" t="s">
        <v>100</v>
      </c>
      <c r="BU7027" s="9" t="s">
        <v>100</v>
      </c>
      <c r="BV7027" s="9" t="s">
        <v>100</v>
      </c>
      <c r="BW7027" s="9" t="s">
        <v>100</v>
      </c>
      <c r="BX7027" s="9" t="s">
        <v>5244</v>
      </c>
      <c r="BY7027" s="9" t="s">
        <v>5243</v>
      </c>
    </row>
    <row r="7028" spans="1:77" ht="45" x14ac:dyDescent="0.25">
      <c r="A7028" s="12">
        <v>1</v>
      </c>
      <c r="B7028" s="11" t="str">
        <f t="shared" si="389"/>
        <v>Общий расчет. Анализ даты. Анализ даты. Символические звезды. Демон пустоты. Нет</v>
      </c>
      <c r="C7028" s="11" t="str">
        <f>IFERROR(VLOOKUP(I7028,lvl_1[],2,FALSE),"Нет")</f>
        <v>Общий расчет</v>
      </c>
      <c r="D7028" s="11" t="str">
        <f>IFERROR(VLOOKUP(Rule!J7028,lvl_2[],2,FALSE),"Нет")</f>
        <v>Анализ даты</v>
      </c>
      <c r="E7028" s="11" t="str">
        <f>IFERROR(VLOOKUP(Rule!K7028,lvl_3[],2,FALSE),"Нет")</f>
        <v>Анализ даты</v>
      </c>
      <c r="F7028" s="11" t="str">
        <f>IFERROR(INDEX(lvl_4[],MATCH(L7028,lvl_4[ID],0),MATCH(TEXT(K7028,"##0"),lvl_4[#Headers],0)),"Нет")</f>
        <v>Символические звезды</v>
      </c>
      <c r="G7028" s="11" t="str">
        <f>IFERROR(INDEX(lvl_5[],MATCH(M7028,lvl_5[ID],0),MATCH(_xlfn.CONCAT(TEXT(K7028,"##0"),"_",TEXT(L7028,"##0")),lvl_5[#Headers],0)),"Нет")</f>
        <v>Демон пустоты</v>
      </c>
      <c r="H7028" s="11" t="str">
        <f>IFERROR(INDEX(lvl_6[],MATCH(N7028,lvl_6[ID],0),MATCH(_xlfn.CONCAT(K7028,"_",L7028,"_",M7028),lvl_6[#Headers],0)),"Нет")</f>
        <v>Нет</v>
      </c>
      <c r="I7028" s="12">
        <v>1</v>
      </c>
      <c r="J7028" s="12">
        <v>4</v>
      </c>
      <c r="K7028" s="12">
        <v>1</v>
      </c>
      <c r="L7028" s="12">
        <v>5</v>
      </c>
      <c r="M7028" s="12">
        <v>26</v>
      </c>
      <c r="N7028" s="12">
        <v>2704</v>
      </c>
      <c r="O7028" s="12">
        <f>COUNTIF($P$2:P7028,P7028)</f>
        <v>1</v>
      </c>
      <c r="P7028" s="12" t="str">
        <f t="shared" si="390"/>
        <v>14105262704</v>
      </c>
      <c r="Q7028" s="12" t="str">
        <f t="shared" si="391"/>
        <v>141052627040001</v>
      </c>
      <c r="R7028" s="20" t="s">
        <v>5219</v>
      </c>
      <c r="AP7028" s="12" t="s">
        <v>916</v>
      </c>
      <c r="AR7028" s="12" t="s">
        <v>870</v>
      </c>
      <c r="BN7028" s="12">
        <v>1</v>
      </c>
      <c r="BP7028" s="12" t="s">
        <v>3800</v>
      </c>
      <c r="BR7028" s="9" t="s">
        <v>100</v>
      </c>
      <c r="BS7028" s="9" t="s">
        <v>100</v>
      </c>
      <c r="BT7028" s="9" t="s">
        <v>100</v>
      </c>
      <c r="BU7028" s="9" t="s">
        <v>100</v>
      </c>
      <c r="BV7028" s="9" t="s">
        <v>100</v>
      </c>
      <c r="BW7028" s="9" t="s">
        <v>100</v>
      </c>
      <c r="BX7028" s="9" t="s">
        <v>5244</v>
      </c>
      <c r="BY7028" s="9" t="s">
        <v>5239</v>
      </c>
    </row>
    <row r="7029" spans="1:77" ht="45" x14ac:dyDescent="0.25">
      <c r="A7029" s="12">
        <v>1</v>
      </c>
      <c r="B7029" s="11" t="str">
        <f t="shared" si="389"/>
        <v>Общий расчет. Анализ даты. Анализ даты. Символические звезды. Демон пустоты. Нет</v>
      </c>
      <c r="C7029" s="11" t="str">
        <f>IFERROR(VLOOKUP(I7029,lvl_1[],2,FALSE),"Нет")</f>
        <v>Общий расчет</v>
      </c>
      <c r="D7029" s="11" t="str">
        <f>IFERROR(VLOOKUP(Rule!J7029,lvl_2[],2,FALSE),"Нет")</f>
        <v>Анализ даты</v>
      </c>
      <c r="E7029" s="11" t="str">
        <f>IFERROR(VLOOKUP(Rule!K7029,lvl_3[],2,FALSE),"Нет")</f>
        <v>Анализ даты</v>
      </c>
      <c r="F7029" s="11" t="str">
        <f>IFERROR(INDEX(lvl_4[],MATCH(L7029,lvl_4[ID],0),MATCH(TEXT(K7029,"##0"),lvl_4[#Headers],0)),"Нет")</f>
        <v>Символические звезды</v>
      </c>
      <c r="G7029" s="11" t="str">
        <f>IFERROR(INDEX(lvl_5[],MATCH(M7029,lvl_5[ID],0),MATCH(_xlfn.CONCAT(TEXT(K7029,"##0"),"_",TEXT(L7029,"##0")),lvl_5[#Headers],0)),"Нет")</f>
        <v>Демон пустоты</v>
      </c>
      <c r="H7029" s="11" t="str">
        <f>IFERROR(INDEX(lvl_6[],MATCH(N7029,lvl_6[ID],0),MATCH(_xlfn.CONCAT(K7029,"_",L7029,"_",M7029),lvl_6[#Headers],0)),"Нет")</f>
        <v>Нет</v>
      </c>
      <c r="I7029" s="12">
        <v>1</v>
      </c>
      <c r="J7029" s="12">
        <v>4</v>
      </c>
      <c r="K7029" s="12">
        <v>1</v>
      </c>
      <c r="L7029" s="12">
        <v>5</v>
      </c>
      <c r="M7029" s="12">
        <v>26</v>
      </c>
      <c r="N7029" s="12">
        <v>2705</v>
      </c>
      <c r="O7029" s="12">
        <f>COUNTIF($P$2:P7029,P7029)</f>
        <v>1</v>
      </c>
      <c r="P7029" s="12" t="str">
        <f t="shared" si="390"/>
        <v>14105262705</v>
      </c>
      <c r="Q7029" s="12" t="str">
        <f t="shared" si="391"/>
        <v>141052627050001</v>
      </c>
      <c r="R7029" s="20" t="s">
        <v>5220</v>
      </c>
      <c r="AP7029" s="12" t="s">
        <v>916</v>
      </c>
      <c r="AR7029" s="12" t="s">
        <v>868</v>
      </c>
      <c r="BN7029" s="12">
        <v>1</v>
      </c>
      <c r="BP7029" s="12" t="s">
        <v>3800</v>
      </c>
      <c r="BR7029" s="9" t="s">
        <v>100</v>
      </c>
      <c r="BS7029" s="9" t="s">
        <v>100</v>
      </c>
      <c r="BT7029" s="9" t="s">
        <v>100</v>
      </c>
      <c r="BU7029" s="9" t="s">
        <v>100</v>
      </c>
      <c r="BV7029" s="9" t="s">
        <v>100</v>
      </c>
      <c r="BW7029" s="9" t="s">
        <v>100</v>
      </c>
      <c r="BX7029" s="9" t="s">
        <v>5244</v>
      </c>
      <c r="BY7029" s="9" t="s">
        <v>5250</v>
      </c>
    </row>
    <row r="7030" spans="1:77" ht="45" x14ac:dyDescent="0.25">
      <c r="A7030" s="12">
        <v>1</v>
      </c>
      <c r="B7030" s="11" t="str">
        <f t="shared" si="389"/>
        <v>Общий расчет. Анализ даты. Анализ даты. Символические звезды. Звезда банкротства. Нет</v>
      </c>
      <c r="C7030" s="11" t="str">
        <f>IFERROR(VLOOKUP(I7030,lvl_1[],2,FALSE),"Нет")</f>
        <v>Общий расчет</v>
      </c>
      <c r="D7030" s="11" t="str">
        <f>IFERROR(VLOOKUP(Rule!J7030,lvl_2[],2,FALSE),"Нет")</f>
        <v>Анализ даты</v>
      </c>
      <c r="E7030" s="11" t="str">
        <f>IFERROR(VLOOKUP(Rule!K7030,lvl_3[],2,FALSE),"Нет")</f>
        <v>Анализ даты</v>
      </c>
      <c r="F7030" s="11" t="str">
        <f>IFERROR(INDEX(lvl_4[],MATCH(L7030,lvl_4[ID],0),MATCH(TEXT(K7030,"##0"),lvl_4[#Headers],0)),"Нет")</f>
        <v>Символические звезды</v>
      </c>
      <c r="G7030" s="11" t="str">
        <f>IFERROR(INDEX(lvl_5[],MATCH(M7030,lvl_5[ID],0),MATCH(_xlfn.CONCAT(TEXT(K7030,"##0"),"_",TEXT(L7030,"##0")),lvl_5[#Headers],0)),"Нет")</f>
        <v>Звезда банкротства</v>
      </c>
      <c r="H7030" s="11" t="str">
        <f>IFERROR(INDEX(lvl_6[],MATCH(N7030,lvl_6[ID],0),MATCH(_xlfn.CONCAT(K7030,"_",L7030,"_",M7030),lvl_6[#Headers],0)),"Нет")</f>
        <v>Нет</v>
      </c>
      <c r="I7030" s="12">
        <v>1</v>
      </c>
      <c r="J7030" s="12">
        <v>4</v>
      </c>
      <c r="K7030" s="12">
        <v>1</v>
      </c>
      <c r="L7030" s="12">
        <v>5</v>
      </c>
      <c r="M7030" s="12">
        <v>27</v>
      </c>
      <c r="N7030" s="12">
        <v>2706</v>
      </c>
      <c r="O7030" s="12">
        <f>COUNTIF($P$2:P7030,P7030)</f>
        <v>1</v>
      </c>
      <c r="P7030" s="12" t="str">
        <f t="shared" si="390"/>
        <v>14105272706</v>
      </c>
      <c r="Q7030" s="12" t="str">
        <f t="shared" si="391"/>
        <v>141052727060001</v>
      </c>
      <c r="R7030" s="20" t="s">
        <v>5221</v>
      </c>
      <c r="AP7030" s="12" t="s">
        <v>899</v>
      </c>
      <c r="AR7030" s="12" t="s">
        <v>861</v>
      </c>
      <c r="BN7030" s="12">
        <v>1</v>
      </c>
      <c r="BP7030" s="12" t="s">
        <v>3800</v>
      </c>
      <c r="BR7030" s="9" t="s">
        <v>100</v>
      </c>
      <c r="BS7030" s="9" t="s">
        <v>100</v>
      </c>
      <c r="BT7030" s="9" t="s">
        <v>100</v>
      </c>
      <c r="BU7030" s="9" t="s">
        <v>100</v>
      </c>
      <c r="BV7030" s="9" t="s">
        <v>100</v>
      </c>
      <c r="BW7030" s="9" t="s">
        <v>100</v>
      </c>
      <c r="BX7030" s="9" t="s">
        <v>5252</v>
      </c>
      <c r="BY7030" s="9" t="s">
        <v>5232</v>
      </c>
    </row>
    <row r="7031" spans="1:77" ht="45" x14ac:dyDescent="0.25">
      <c r="A7031" s="12">
        <v>1</v>
      </c>
      <c r="B7031" s="11" t="str">
        <f t="shared" si="389"/>
        <v>Общий расчет. Анализ даты. Анализ даты. Символические звезды. Звезда банкротства. Нет</v>
      </c>
      <c r="C7031" s="11" t="str">
        <f>IFERROR(VLOOKUP(I7031,lvl_1[],2,FALSE),"Нет")</f>
        <v>Общий расчет</v>
      </c>
      <c r="D7031" s="11" t="str">
        <f>IFERROR(VLOOKUP(Rule!J7031,lvl_2[],2,FALSE),"Нет")</f>
        <v>Анализ даты</v>
      </c>
      <c r="E7031" s="11" t="str">
        <f>IFERROR(VLOOKUP(Rule!K7031,lvl_3[],2,FALSE),"Нет")</f>
        <v>Анализ даты</v>
      </c>
      <c r="F7031" s="11" t="str">
        <f>IFERROR(INDEX(lvl_4[],MATCH(L7031,lvl_4[ID],0),MATCH(TEXT(K7031,"##0"),lvl_4[#Headers],0)),"Нет")</f>
        <v>Символические звезды</v>
      </c>
      <c r="G7031" s="11" t="str">
        <f>IFERROR(INDEX(lvl_5[],MATCH(M7031,lvl_5[ID],0),MATCH(_xlfn.CONCAT(TEXT(K7031,"##0"),"_",TEXT(L7031,"##0")),lvl_5[#Headers],0)),"Нет")</f>
        <v>Звезда банкротства</v>
      </c>
      <c r="H7031" s="11" t="str">
        <f>IFERROR(INDEX(lvl_6[],MATCH(N7031,lvl_6[ID],0),MATCH(_xlfn.CONCAT(K7031,"_",L7031,"_",M7031),lvl_6[#Headers],0)),"Нет")</f>
        <v>Нет</v>
      </c>
      <c r="I7031" s="12">
        <v>1</v>
      </c>
      <c r="J7031" s="12">
        <v>4</v>
      </c>
      <c r="K7031" s="12">
        <v>1</v>
      </c>
      <c r="L7031" s="12">
        <v>5</v>
      </c>
      <c r="M7031" s="12">
        <v>27</v>
      </c>
      <c r="N7031" s="12">
        <v>2707</v>
      </c>
      <c r="O7031" s="12">
        <f>COUNTIF($P$2:P7031,P7031)</f>
        <v>1</v>
      </c>
      <c r="P7031" s="12" t="str">
        <f t="shared" si="390"/>
        <v>14105272707</v>
      </c>
      <c r="Q7031" s="12" t="str">
        <f t="shared" si="391"/>
        <v>141052727070001</v>
      </c>
      <c r="R7031" s="20" t="s">
        <v>5222</v>
      </c>
      <c r="AP7031" s="12" t="s">
        <v>901</v>
      </c>
      <c r="AR7031" s="12" t="s">
        <v>862</v>
      </c>
      <c r="BN7031" s="12">
        <v>1</v>
      </c>
      <c r="BP7031" s="12" t="s">
        <v>3800</v>
      </c>
      <c r="BR7031" s="9" t="s">
        <v>100</v>
      </c>
      <c r="BS7031" s="9" t="s">
        <v>100</v>
      </c>
      <c r="BT7031" s="9" t="s">
        <v>100</v>
      </c>
      <c r="BU7031" s="9" t="s">
        <v>100</v>
      </c>
      <c r="BV7031" s="9" t="s">
        <v>100</v>
      </c>
      <c r="BW7031" s="9" t="s">
        <v>100</v>
      </c>
      <c r="BX7031" s="9" t="s">
        <v>5251</v>
      </c>
      <c r="BY7031" s="9" t="s">
        <v>5245</v>
      </c>
    </row>
    <row r="7032" spans="1:77" ht="45" x14ac:dyDescent="0.25">
      <c r="A7032" s="12">
        <v>1</v>
      </c>
      <c r="B7032" s="11" t="str">
        <f t="shared" si="389"/>
        <v>Общий расчет. Анализ даты. Анализ даты. Символические звезды. Звезда банкротства. Нет</v>
      </c>
      <c r="C7032" s="11" t="str">
        <f>IFERROR(VLOOKUP(I7032,lvl_1[],2,FALSE),"Нет")</f>
        <v>Общий расчет</v>
      </c>
      <c r="D7032" s="11" t="str">
        <f>IFERROR(VLOOKUP(Rule!J7032,lvl_2[],2,FALSE),"Нет")</f>
        <v>Анализ даты</v>
      </c>
      <c r="E7032" s="11" t="str">
        <f>IFERROR(VLOOKUP(Rule!K7032,lvl_3[],2,FALSE),"Нет")</f>
        <v>Анализ даты</v>
      </c>
      <c r="F7032" s="11" t="str">
        <f>IFERROR(INDEX(lvl_4[],MATCH(L7032,lvl_4[ID],0),MATCH(TEXT(K7032,"##0"),lvl_4[#Headers],0)),"Нет")</f>
        <v>Символические звезды</v>
      </c>
      <c r="G7032" s="11" t="str">
        <f>IFERROR(INDEX(lvl_5[],MATCH(M7032,lvl_5[ID],0),MATCH(_xlfn.CONCAT(TEXT(K7032,"##0"),"_",TEXT(L7032,"##0")),lvl_5[#Headers],0)),"Нет")</f>
        <v>Звезда банкротства</v>
      </c>
      <c r="H7032" s="11" t="str">
        <f>IFERROR(INDEX(lvl_6[],MATCH(N7032,lvl_6[ID],0),MATCH(_xlfn.CONCAT(K7032,"_",L7032,"_",M7032),lvl_6[#Headers],0)),"Нет")</f>
        <v>Нет</v>
      </c>
      <c r="I7032" s="12">
        <v>1</v>
      </c>
      <c r="J7032" s="12">
        <v>4</v>
      </c>
      <c r="K7032" s="12">
        <v>1</v>
      </c>
      <c r="L7032" s="12">
        <v>5</v>
      </c>
      <c r="M7032" s="12">
        <v>27</v>
      </c>
      <c r="N7032" s="12">
        <v>2708</v>
      </c>
      <c r="O7032" s="12">
        <f>COUNTIF($P$2:P7032,P7032)</f>
        <v>1</v>
      </c>
      <c r="P7032" s="12" t="str">
        <f t="shared" si="390"/>
        <v>14105272708</v>
      </c>
      <c r="Q7032" s="12" t="str">
        <f t="shared" si="391"/>
        <v>141052727080001</v>
      </c>
      <c r="R7032" s="20" t="s">
        <v>5223</v>
      </c>
      <c r="AP7032" s="12" t="s">
        <v>903</v>
      </c>
      <c r="AR7032" s="12" t="s">
        <v>865</v>
      </c>
      <c r="BN7032" s="12">
        <v>1</v>
      </c>
      <c r="BP7032" s="12" t="s">
        <v>3800</v>
      </c>
      <c r="BR7032" s="9" t="s">
        <v>100</v>
      </c>
      <c r="BS7032" s="9" t="s">
        <v>100</v>
      </c>
      <c r="BT7032" s="9" t="s">
        <v>100</v>
      </c>
      <c r="BU7032" s="9" t="s">
        <v>100</v>
      </c>
      <c r="BV7032" s="9" t="s">
        <v>100</v>
      </c>
      <c r="BW7032" s="9" t="s">
        <v>100</v>
      </c>
      <c r="BX7032" s="9" t="s">
        <v>5236</v>
      </c>
      <c r="BY7032" s="9" t="s">
        <v>5248</v>
      </c>
    </row>
    <row r="7033" spans="1:77" ht="45" x14ac:dyDescent="0.25">
      <c r="A7033" s="12">
        <v>1</v>
      </c>
      <c r="B7033" s="11" t="str">
        <f t="shared" si="389"/>
        <v>Общий расчет. Анализ даты. Анализ даты. Символические звезды. Звезда банкротства. Нет</v>
      </c>
      <c r="C7033" s="11" t="str">
        <f>IFERROR(VLOOKUP(I7033,lvl_1[],2,FALSE),"Нет")</f>
        <v>Общий расчет</v>
      </c>
      <c r="D7033" s="11" t="str">
        <f>IFERROR(VLOOKUP(Rule!J7033,lvl_2[],2,FALSE),"Нет")</f>
        <v>Анализ даты</v>
      </c>
      <c r="E7033" s="11" t="str">
        <f>IFERROR(VLOOKUP(Rule!K7033,lvl_3[],2,FALSE),"Нет")</f>
        <v>Анализ даты</v>
      </c>
      <c r="F7033" s="11" t="str">
        <f>IFERROR(INDEX(lvl_4[],MATCH(L7033,lvl_4[ID],0),MATCH(TEXT(K7033,"##0"),lvl_4[#Headers],0)),"Нет")</f>
        <v>Символические звезды</v>
      </c>
      <c r="G7033" s="11" t="str">
        <f>IFERROR(INDEX(lvl_5[],MATCH(M7033,lvl_5[ID],0),MATCH(_xlfn.CONCAT(TEXT(K7033,"##0"),"_",TEXT(L7033,"##0")),lvl_5[#Headers],0)),"Нет")</f>
        <v>Звезда банкротства</v>
      </c>
      <c r="H7033" s="11" t="str">
        <f>IFERROR(INDEX(lvl_6[],MATCH(N7033,lvl_6[ID],0),MATCH(_xlfn.CONCAT(K7033,"_",L7033,"_",M7033),lvl_6[#Headers],0)),"Нет")</f>
        <v>Нет</v>
      </c>
      <c r="I7033" s="12">
        <v>1</v>
      </c>
      <c r="J7033" s="12">
        <v>4</v>
      </c>
      <c r="K7033" s="12">
        <v>1</v>
      </c>
      <c r="L7033" s="12">
        <v>5</v>
      </c>
      <c r="M7033" s="12">
        <v>27</v>
      </c>
      <c r="N7033" s="12">
        <v>2709</v>
      </c>
      <c r="O7033" s="12">
        <f>COUNTIF($P$2:P7033,P7033)</f>
        <v>1</v>
      </c>
      <c r="P7033" s="12" t="str">
        <f t="shared" si="390"/>
        <v>14105272709</v>
      </c>
      <c r="Q7033" s="12" t="str">
        <f t="shared" si="391"/>
        <v>141052727090001</v>
      </c>
      <c r="R7033" s="20" t="s">
        <v>5224</v>
      </c>
      <c r="AP7033" s="12" t="s">
        <v>905</v>
      </c>
      <c r="AR7033" s="12" t="s">
        <v>868</v>
      </c>
      <c r="BN7033" s="12">
        <v>1</v>
      </c>
      <c r="BP7033" s="12" t="s">
        <v>3800</v>
      </c>
      <c r="BR7033" s="9" t="s">
        <v>100</v>
      </c>
      <c r="BS7033" s="9" t="s">
        <v>100</v>
      </c>
      <c r="BT7033" s="9" t="s">
        <v>100</v>
      </c>
      <c r="BU7033" s="9" t="s">
        <v>100</v>
      </c>
      <c r="BV7033" s="9" t="s">
        <v>100</v>
      </c>
      <c r="BW7033" s="9" t="s">
        <v>100</v>
      </c>
      <c r="BX7033" s="9" t="s">
        <v>5238</v>
      </c>
      <c r="BY7033" s="9" t="s">
        <v>5250</v>
      </c>
    </row>
    <row r="7034" spans="1:77" ht="45" x14ac:dyDescent="0.25">
      <c r="A7034" s="12">
        <v>1</v>
      </c>
      <c r="B7034" s="11" t="str">
        <f t="shared" si="389"/>
        <v>Общий расчет. Анализ даты. Анализ даты. Символические звезды. Звезда банкротства. Нет</v>
      </c>
      <c r="C7034" s="11" t="str">
        <f>IFERROR(VLOOKUP(I7034,lvl_1[],2,FALSE),"Нет")</f>
        <v>Общий расчет</v>
      </c>
      <c r="D7034" s="11" t="str">
        <f>IFERROR(VLOOKUP(Rule!J7034,lvl_2[],2,FALSE),"Нет")</f>
        <v>Анализ даты</v>
      </c>
      <c r="E7034" s="11" t="str">
        <f>IFERROR(VLOOKUP(Rule!K7034,lvl_3[],2,FALSE),"Нет")</f>
        <v>Анализ даты</v>
      </c>
      <c r="F7034" s="11" t="str">
        <f>IFERROR(INDEX(lvl_4[],MATCH(L7034,lvl_4[ID],0),MATCH(TEXT(K7034,"##0"),lvl_4[#Headers],0)),"Нет")</f>
        <v>Символические звезды</v>
      </c>
      <c r="G7034" s="11" t="str">
        <f>IFERROR(INDEX(lvl_5[],MATCH(M7034,lvl_5[ID],0),MATCH(_xlfn.CONCAT(TEXT(K7034,"##0"),"_",TEXT(L7034,"##0")),lvl_5[#Headers],0)),"Нет")</f>
        <v>Звезда банкротства</v>
      </c>
      <c r="H7034" s="11" t="str">
        <f>IFERROR(INDEX(lvl_6[],MATCH(N7034,lvl_6[ID],0),MATCH(_xlfn.CONCAT(K7034,"_",L7034,"_",M7034),lvl_6[#Headers],0)),"Нет")</f>
        <v>Нет</v>
      </c>
      <c r="I7034" s="12">
        <v>1</v>
      </c>
      <c r="J7034" s="12">
        <v>4</v>
      </c>
      <c r="K7034" s="12">
        <v>1</v>
      </c>
      <c r="L7034" s="12">
        <v>5</v>
      </c>
      <c r="M7034" s="12">
        <v>27</v>
      </c>
      <c r="N7034" s="12">
        <v>2710</v>
      </c>
      <c r="O7034" s="12">
        <f>COUNTIF($P$2:P7034,P7034)</f>
        <v>1</v>
      </c>
      <c r="P7034" s="12" t="str">
        <f t="shared" si="390"/>
        <v>14105272710</v>
      </c>
      <c r="Q7034" s="12" t="str">
        <f t="shared" si="391"/>
        <v>141052727100001</v>
      </c>
      <c r="R7034" s="20" t="s">
        <v>5225</v>
      </c>
      <c r="AP7034" s="12" t="s">
        <v>907</v>
      </c>
      <c r="AR7034" s="12" t="s">
        <v>861</v>
      </c>
      <c r="BN7034" s="12">
        <v>1</v>
      </c>
      <c r="BP7034" s="12" t="s">
        <v>3800</v>
      </c>
      <c r="BR7034" s="9" t="s">
        <v>100</v>
      </c>
      <c r="BS7034" s="9" t="s">
        <v>100</v>
      </c>
      <c r="BT7034" s="9" t="s">
        <v>100</v>
      </c>
      <c r="BU7034" s="9" t="s">
        <v>100</v>
      </c>
      <c r="BV7034" s="9" t="s">
        <v>100</v>
      </c>
      <c r="BW7034" s="9" t="s">
        <v>100</v>
      </c>
      <c r="BX7034" s="9" t="s">
        <v>5240</v>
      </c>
      <c r="BY7034" s="9" t="s">
        <v>5232</v>
      </c>
    </row>
    <row r="7035" spans="1:77" ht="45" x14ac:dyDescent="0.25">
      <c r="A7035" s="12">
        <v>1</v>
      </c>
      <c r="B7035" s="11" t="str">
        <f t="shared" si="389"/>
        <v>Общий расчет. Анализ даты. Анализ даты. Символические звезды. Звезда банкротства. Нет</v>
      </c>
      <c r="C7035" s="11" t="str">
        <f>IFERROR(VLOOKUP(I7035,lvl_1[],2,FALSE),"Нет")</f>
        <v>Общий расчет</v>
      </c>
      <c r="D7035" s="11" t="str">
        <f>IFERROR(VLOOKUP(Rule!J7035,lvl_2[],2,FALSE),"Нет")</f>
        <v>Анализ даты</v>
      </c>
      <c r="E7035" s="11" t="str">
        <f>IFERROR(VLOOKUP(Rule!K7035,lvl_3[],2,FALSE),"Нет")</f>
        <v>Анализ даты</v>
      </c>
      <c r="F7035" s="11" t="str">
        <f>IFERROR(INDEX(lvl_4[],MATCH(L7035,lvl_4[ID],0),MATCH(TEXT(K7035,"##0"),lvl_4[#Headers],0)),"Нет")</f>
        <v>Символические звезды</v>
      </c>
      <c r="G7035" s="11" t="str">
        <f>IFERROR(INDEX(lvl_5[],MATCH(M7035,lvl_5[ID],0),MATCH(_xlfn.CONCAT(TEXT(K7035,"##0"),"_",TEXT(L7035,"##0")),lvl_5[#Headers],0)),"Нет")</f>
        <v>Звезда банкротства</v>
      </c>
      <c r="H7035" s="11" t="str">
        <f>IFERROR(INDEX(lvl_6[],MATCH(N7035,lvl_6[ID],0),MATCH(_xlfn.CONCAT(K7035,"_",L7035,"_",M7035),lvl_6[#Headers],0)),"Нет")</f>
        <v>Нет</v>
      </c>
      <c r="I7035" s="12">
        <v>1</v>
      </c>
      <c r="J7035" s="12">
        <v>4</v>
      </c>
      <c r="K7035" s="12">
        <v>1</v>
      </c>
      <c r="L7035" s="12">
        <v>5</v>
      </c>
      <c r="M7035" s="12">
        <v>27</v>
      </c>
      <c r="N7035" s="12">
        <v>2711</v>
      </c>
      <c r="O7035" s="12">
        <f>COUNTIF($P$2:P7035,P7035)</f>
        <v>1</v>
      </c>
      <c r="P7035" s="12" t="str">
        <f t="shared" si="390"/>
        <v>14105272711</v>
      </c>
      <c r="Q7035" s="12" t="str">
        <f t="shared" si="391"/>
        <v>141052727110001</v>
      </c>
      <c r="R7035" s="20" t="s">
        <v>5226</v>
      </c>
      <c r="AP7035" s="12" t="s">
        <v>908</v>
      </c>
      <c r="AR7035" s="12" t="s">
        <v>867</v>
      </c>
      <c r="BN7035" s="12">
        <v>1</v>
      </c>
      <c r="BP7035" s="12" t="s">
        <v>3800</v>
      </c>
      <c r="BR7035" s="9" t="s">
        <v>100</v>
      </c>
      <c r="BS7035" s="9" t="s">
        <v>100</v>
      </c>
      <c r="BT7035" s="9" t="s">
        <v>100</v>
      </c>
      <c r="BU7035" s="9" t="s">
        <v>100</v>
      </c>
      <c r="BV7035" s="9" t="s">
        <v>100</v>
      </c>
      <c r="BW7035" s="9" t="s">
        <v>100</v>
      </c>
      <c r="BX7035" s="9" t="s">
        <v>5253</v>
      </c>
      <c r="BY7035" s="9" t="s">
        <v>5233</v>
      </c>
    </row>
    <row r="7036" spans="1:77" ht="45" x14ac:dyDescent="0.25">
      <c r="A7036" s="12">
        <v>1</v>
      </c>
      <c r="B7036" s="11" t="str">
        <f t="shared" si="389"/>
        <v>Общий расчет. Анализ даты. Анализ даты. Символические звезды. Звезда банкротства. Нет</v>
      </c>
      <c r="C7036" s="11" t="str">
        <f>IFERROR(VLOOKUP(I7036,lvl_1[],2,FALSE),"Нет")</f>
        <v>Общий расчет</v>
      </c>
      <c r="D7036" s="11" t="str">
        <f>IFERROR(VLOOKUP(Rule!J7036,lvl_2[],2,FALSE),"Нет")</f>
        <v>Анализ даты</v>
      </c>
      <c r="E7036" s="11" t="str">
        <f>IFERROR(VLOOKUP(Rule!K7036,lvl_3[],2,FALSE),"Нет")</f>
        <v>Анализ даты</v>
      </c>
      <c r="F7036" s="11" t="str">
        <f>IFERROR(INDEX(lvl_4[],MATCH(L7036,lvl_4[ID],0),MATCH(TEXT(K7036,"##0"),lvl_4[#Headers],0)),"Нет")</f>
        <v>Символические звезды</v>
      </c>
      <c r="G7036" s="11" t="str">
        <f>IFERROR(INDEX(lvl_5[],MATCH(M7036,lvl_5[ID],0),MATCH(_xlfn.CONCAT(TEXT(K7036,"##0"),"_",TEXT(L7036,"##0")),lvl_5[#Headers],0)),"Нет")</f>
        <v>Звезда банкротства</v>
      </c>
      <c r="H7036" s="11" t="str">
        <f>IFERROR(INDEX(lvl_6[],MATCH(N7036,lvl_6[ID],0),MATCH(_xlfn.CONCAT(K7036,"_",L7036,"_",M7036),lvl_6[#Headers],0)),"Нет")</f>
        <v>Нет</v>
      </c>
      <c r="I7036" s="12">
        <v>1</v>
      </c>
      <c r="J7036" s="12">
        <v>4</v>
      </c>
      <c r="K7036" s="12">
        <v>1</v>
      </c>
      <c r="L7036" s="12">
        <v>5</v>
      </c>
      <c r="M7036" s="12">
        <v>27</v>
      </c>
      <c r="N7036" s="12">
        <v>2712</v>
      </c>
      <c r="O7036" s="12">
        <f>COUNTIF($P$2:P7036,P7036)</f>
        <v>1</v>
      </c>
      <c r="P7036" s="12" t="str">
        <f t="shared" si="390"/>
        <v>14105272712</v>
      </c>
      <c r="Q7036" s="12" t="str">
        <f t="shared" si="391"/>
        <v>141052727120001</v>
      </c>
      <c r="R7036" s="20" t="s">
        <v>5227</v>
      </c>
      <c r="AP7036" s="12" t="s">
        <v>910</v>
      </c>
      <c r="AR7036" s="12" t="s">
        <v>862</v>
      </c>
      <c r="BN7036" s="12">
        <v>1</v>
      </c>
      <c r="BP7036" s="12" t="s">
        <v>3800</v>
      </c>
      <c r="BR7036" s="9" t="s">
        <v>100</v>
      </c>
      <c r="BS7036" s="9" t="s">
        <v>100</v>
      </c>
      <c r="BT7036" s="9" t="s">
        <v>100</v>
      </c>
      <c r="BU7036" s="9" t="s">
        <v>100</v>
      </c>
      <c r="BV7036" s="9" t="s">
        <v>100</v>
      </c>
      <c r="BW7036" s="9" t="s">
        <v>100</v>
      </c>
      <c r="BX7036" s="9" t="s">
        <v>5231</v>
      </c>
      <c r="BY7036" s="9" t="s">
        <v>5245</v>
      </c>
    </row>
    <row r="7037" spans="1:77" ht="45" x14ac:dyDescent="0.25">
      <c r="A7037" s="12">
        <v>1</v>
      </c>
      <c r="B7037" s="11" t="str">
        <f t="shared" si="389"/>
        <v>Общий расчет. Анализ даты. Анализ даты. Символические звезды. Звезда банкротства. Нет</v>
      </c>
      <c r="C7037" s="11" t="str">
        <f>IFERROR(VLOOKUP(I7037,lvl_1[],2,FALSE),"Нет")</f>
        <v>Общий расчет</v>
      </c>
      <c r="D7037" s="11" t="str">
        <f>IFERROR(VLOOKUP(Rule!J7037,lvl_2[],2,FALSE),"Нет")</f>
        <v>Анализ даты</v>
      </c>
      <c r="E7037" s="11" t="str">
        <f>IFERROR(VLOOKUP(Rule!K7037,lvl_3[],2,FALSE),"Нет")</f>
        <v>Анализ даты</v>
      </c>
      <c r="F7037" s="11" t="str">
        <f>IFERROR(INDEX(lvl_4[],MATCH(L7037,lvl_4[ID],0),MATCH(TEXT(K7037,"##0"),lvl_4[#Headers],0)),"Нет")</f>
        <v>Символические звезды</v>
      </c>
      <c r="G7037" s="11" t="str">
        <f>IFERROR(INDEX(lvl_5[],MATCH(M7037,lvl_5[ID],0),MATCH(_xlfn.CONCAT(TEXT(K7037,"##0"),"_",TEXT(L7037,"##0")),lvl_5[#Headers],0)),"Нет")</f>
        <v>Звезда банкротства</v>
      </c>
      <c r="H7037" s="11" t="str">
        <f>IFERROR(INDEX(lvl_6[],MATCH(N7037,lvl_6[ID],0),MATCH(_xlfn.CONCAT(K7037,"_",L7037,"_",M7037),lvl_6[#Headers],0)),"Нет")</f>
        <v>Нет</v>
      </c>
      <c r="I7037" s="12">
        <v>1</v>
      </c>
      <c r="J7037" s="12">
        <v>4</v>
      </c>
      <c r="K7037" s="12">
        <v>1</v>
      </c>
      <c r="L7037" s="12">
        <v>5</v>
      </c>
      <c r="M7037" s="12">
        <v>27</v>
      </c>
      <c r="N7037" s="12">
        <v>2713</v>
      </c>
      <c r="O7037" s="12">
        <f>COUNTIF($P$2:P7037,P7037)</f>
        <v>1</v>
      </c>
      <c r="P7037" s="12" t="str">
        <f t="shared" si="390"/>
        <v>14105272713</v>
      </c>
      <c r="Q7037" s="12" t="str">
        <f t="shared" si="391"/>
        <v>141052727130001</v>
      </c>
      <c r="R7037" s="20" t="s">
        <v>5228</v>
      </c>
      <c r="AP7037" s="12" t="s">
        <v>912</v>
      </c>
      <c r="AR7037" s="12" t="s">
        <v>870</v>
      </c>
      <c r="BN7037" s="12">
        <v>1</v>
      </c>
      <c r="BP7037" s="12" t="s">
        <v>3800</v>
      </c>
      <c r="BR7037" s="9" t="s">
        <v>100</v>
      </c>
      <c r="BS7037" s="9" t="s">
        <v>100</v>
      </c>
      <c r="BT7037" s="9" t="s">
        <v>100</v>
      </c>
      <c r="BU7037" s="9" t="s">
        <v>100</v>
      </c>
      <c r="BV7037" s="9" t="s">
        <v>100</v>
      </c>
      <c r="BW7037" s="9" t="s">
        <v>100</v>
      </c>
      <c r="BX7037" s="9" t="s">
        <v>5242</v>
      </c>
      <c r="BY7037" s="9" t="s">
        <v>5239</v>
      </c>
    </row>
    <row r="7038" spans="1:77" ht="45" x14ac:dyDescent="0.25">
      <c r="A7038" s="12">
        <v>1</v>
      </c>
      <c r="B7038" s="11" t="str">
        <f t="shared" si="389"/>
        <v>Общий расчет. Анализ даты. Анализ даты. Символические звезды. Звезда банкротства. Нет</v>
      </c>
      <c r="C7038" s="11" t="str">
        <f>IFERROR(VLOOKUP(I7038,lvl_1[],2,FALSE),"Нет")</f>
        <v>Общий расчет</v>
      </c>
      <c r="D7038" s="11" t="str">
        <f>IFERROR(VLOOKUP(Rule!J7038,lvl_2[],2,FALSE),"Нет")</f>
        <v>Анализ даты</v>
      </c>
      <c r="E7038" s="11" t="str">
        <f>IFERROR(VLOOKUP(Rule!K7038,lvl_3[],2,FALSE),"Нет")</f>
        <v>Анализ даты</v>
      </c>
      <c r="F7038" s="11" t="str">
        <f>IFERROR(INDEX(lvl_4[],MATCH(L7038,lvl_4[ID],0),MATCH(TEXT(K7038,"##0"),lvl_4[#Headers],0)),"Нет")</f>
        <v>Символические звезды</v>
      </c>
      <c r="G7038" s="11" t="str">
        <f>IFERROR(INDEX(lvl_5[],MATCH(M7038,lvl_5[ID],0),MATCH(_xlfn.CONCAT(TEXT(K7038,"##0"),"_",TEXT(L7038,"##0")),lvl_5[#Headers],0)),"Нет")</f>
        <v>Звезда банкротства</v>
      </c>
      <c r="H7038" s="11" t="str">
        <f>IFERROR(INDEX(lvl_6[],MATCH(N7038,lvl_6[ID],0),MATCH(_xlfn.CONCAT(K7038,"_",L7038,"_",M7038),lvl_6[#Headers],0)),"Нет")</f>
        <v>Нет</v>
      </c>
      <c r="I7038" s="12">
        <v>1</v>
      </c>
      <c r="J7038" s="12">
        <v>4</v>
      </c>
      <c r="K7038" s="12">
        <v>1</v>
      </c>
      <c r="L7038" s="12">
        <v>5</v>
      </c>
      <c r="M7038" s="12">
        <v>27</v>
      </c>
      <c r="N7038" s="12">
        <v>2714</v>
      </c>
      <c r="O7038" s="12">
        <f>COUNTIF($P$2:P7038,P7038)</f>
        <v>1</v>
      </c>
      <c r="P7038" s="12" t="str">
        <f t="shared" si="390"/>
        <v>14105272714</v>
      </c>
      <c r="Q7038" s="12" t="str">
        <f t="shared" si="391"/>
        <v>141052727140001</v>
      </c>
      <c r="R7038" s="20" t="s">
        <v>5229</v>
      </c>
      <c r="AP7038" s="12" t="s">
        <v>914</v>
      </c>
      <c r="AR7038" s="12" t="s">
        <v>865</v>
      </c>
      <c r="BN7038" s="12">
        <v>1</v>
      </c>
      <c r="BP7038" s="12" t="s">
        <v>3800</v>
      </c>
      <c r="BR7038" s="9" t="s">
        <v>100</v>
      </c>
      <c r="BS7038" s="9" t="s">
        <v>100</v>
      </c>
      <c r="BT7038" s="9" t="s">
        <v>100</v>
      </c>
      <c r="BU7038" s="9" t="s">
        <v>100</v>
      </c>
      <c r="BV7038" s="9" t="s">
        <v>100</v>
      </c>
      <c r="BW7038" s="9" t="s">
        <v>100</v>
      </c>
      <c r="BX7038" s="9" t="s">
        <v>5234</v>
      </c>
      <c r="BY7038" s="9" t="s">
        <v>5248</v>
      </c>
    </row>
    <row r="7039" spans="1:77" ht="45" x14ac:dyDescent="0.25">
      <c r="A7039" s="12">
        <v>1</v>
      </c>
      <c r="B7039" s="11" t="str">
        <f t="shared" si="389"/>
        <v>Общий расчет. Анализ даты. Анализ даты. Символические звезды. Звезда банкротства. Нет</v>
      </c>
      <c r="C7039" s="11" t="str">
        <f>IFERROR(VLOOKUP(I7039,lvl_1[],2,FALSE),"Нет")</f>
        <v>Общий расчет</v>
      </c>
      <c r="D7039" s="11" t="str">
        <f>IFERROR(VLOOKUP(Rule!J7039,lvl_2[],2,FALSE),"Нет")</f>
        <v>Анализ даты</v>
      </c>
      <c r="E7039" s="11" t="str">
        <f>IFERROR(VLOOKUP(Rule!K7039,lvl_3[],2,FALSE),"Нет")</f>
        <v>Анализ даты</v>
      </c>
      <c r="F7039" s="11" t="str">
        <f>IFERROR(INDEX(lvl_4[],MATCH(L7039,lvl_4[ID],0),MATCH(TEXT(K7039,"##0"),lvl_4[#Headers],0)),"Нет")</f>
        <v>Символические звезды</v>
      </c>
      <c r="G7039" s="11" t="str">
        <f>IFERROR(INDEX(lvl_5[],MATCH(M7039,lvl_5[ID],0),MATCH(_xlfn.CONCAT(TEXT(K7039,"##0"),"_",TEXT(L7039,"##0")),lvl_5[#Headers],0)),"Нет")</f>
        <v>Звезда банкротства</v>
      </c>
      <c r="H7039" s="11" t="str">
        <f>IFERROR(INDEX(lvl_6[],MATCH(N7039,lvl_6[ID],0),MATCH(_xlfn.CONCAT(K7039,"_",L7039,"_",M7039),lvl_6[#Headers],0)),"Нет")</f>
        <v>Нет</v>
      </c>
      <c r="I7039" s="12">
        <v>1</v>
      </c>
      <c r="J7039" s="12">
        <v>4</v>
      </c>
      <c r="K7039" s="12">
        <v>1</v>
      </c>
      <c r="L7039" s="12">
        <v>5</v>
      </c>
      <c r="M7039" s="12">
        <v>27</v>
      </c>
      <c r="N7039" s="12">
        <v>2715</v>
      </c>
      <c r="O7039" s="12">
        <f>COUNTIF($P$2:P7039,P7039)</f>
        <v>1</v>
      </c>
      <c r="P7039" s="12" t="str">
        <f t="shared" si="390"/>
        <v>14105272715</v>
      </c>
      <c r="Q7039" s="12" t="str">
        <f t="shared" si="391"/>
        <v>141052727150001</v>
      </c>
      <c r="R7039" s="20" t="s">
        <v>5230</v>
      </c>
      <c r="AP7039" s="12" t="s">
        <v>916</v>
      </c>
      <c r="AR7039" s="12" t="s">
        <v>868</v>
      </c>
      <c r="BN7039" s="12">
        <v>1</v>
      </c>
      <c r="BP7039" s="12" t="s">
        <v>3800</v>
      </c>
      <c r="BR7039" s="9" t="s">
        <v>100</v>
      </c>
      <c r="BS7039" s="9" t="s">
        <v>100</v>
      </c>
      <c r="BT7039" s="9" t="s">
        <v>100</v>
      </c>
      <c r="BU7039" s="9" t="s">
        <v>100</v>
      </c>
      <c r="BV7039" s="9" t="s">
        <v>100</v>
      </c>
      <c r="BW7039" s="9" t="s">
        <v>100</v>
      </c>
      <c r="BX7039" s="9" t="s">
        <v>5244</v>
      </c>
      <c r="BY7039" s="9" t="s">
        <v>5250</v>
      </c>
    </row>
    <row r="7040" spans="1:77" ht="30" x14ac:dyDescent="0.25">
      <c r="A7040" s="12">
        <v>1</v>
      </c>
      <c r="B7040" s="11" t="str">
        <f t="shared" si="389"/>
        <v>Общий расчет. Анализ даты. Анализ даты. Символические звезды. 0. Нет</v>
      </c>
      <c r="C7040" s="11" t="str">
        <f>IFERROR(VLOOKUP(I7040,lvl_1[],2,FALSE),"Нет")</f>
        <v>Общий расчет</v>
      </c>
      <c r="D7040" s="11" t="str">
        <f>IFERROR(VLOOKUP(Rule!J7040,lvl_2[],2,FALSE),"Нет")</f>
        <v>Анализ даты</v>
      </c>
      <c r="E7040" s="11" t="str">
        <f>IFERROR(VLOOKUP(Rule!K7040,lvl_3[],2,FALSE),"Нет")</f>
        <v>Анализ даты</v>
      </c>
      <c r="F7040" s="11" t="str">
        <f>IFERROR(INDEX(lvl_4[],MATCH(L7040,lvl_4[ID],0),MATCH(TEXT(K7040,"##0"),lvl_4[#Headers],0)),"Нет")</f>
        <v>Символические звезды</v>
      </c>
      <c r="G7040" s="11">
        <f>IFERROR(INDEX(lvl_5[],MATCH(M7040,lvl_5[ID],0),MATCH(_xlfn.CONCAT(TEXT(K7040,"##0"),"_",TEXT(L7040,"##0")),lvl_5[#Headers],0)),"Нет")</f>
        <v>0</v>
      </c>
      <c r="H7040" s="11" t="str">
        <f>IFERROR(INDEX(lvl_6[],MATCH(N7040,lvl_6[ID],0),MATCH(_xlfn.CONCAT(K7040,"_",L7040,"_",M7040),lvl_6[#Headers],0)),"Нет")</f>
        <v>Нет</v>
      </c>
      <c r="I7040" s="12">
        <v>1</v>
      </c>
      <c r="J7040" s="12">
        <v>4</v>
      </c>
      <c r="K7040" s="12">
        <v>1</v>
      </c>
      <c r="L7040" s="12">
        <v>5</v>
      </c>
      <c r="N7040" s="12">
        <v>2716</v>
      </c>
      <c r="O7040" s="12">
        <f>COUNTIF($P$2:P7040,P7040)</f>
        <v>1</v>
      </c>
      <c r="P7040" s="12" t="str">
        <f t="shared" si="390"/>
        <v>141052716</v>
      </c>
      <c r="Q7040" s="12" t="str">
        <f t="shared" si="391"/>
        <v>1410527160001</v>
      </c>
      <c r="R7040" s="20" t="s">
        <v>5254</v>
      </c>
      <c r="AP7040" s="12" t="s">
        <v>907</v>
      </c>
      <c r="AR7040" s="12" t="s">
        <v>861</v>
      </c>
      <c r="BN7040" s="12">
        <v>1</v>
      </c>
      <c r="BP7040" s="12" t="s">
        <v>3800</v>
      </c>
      <c r="BR7040" s="9" t="s">
        <v>100</v>
      </c>
      <c r="BS7040" s="9" t="s">
        <v>100</v>
      </c>
      <c r="BT7040" s="9" t="s">
        <v>100</v>
      </c>
      <c r="BU7040" s="9" t="s">
        <v>100</v>
      </c>
      <c r="BV7040" s="9" t="s">
        <v>5123</v>
      </c>
      <c r="BW7040" s="9" t="s">
        <v>5115</v>
      </c>
      <c r="BX7040" s="9" t="s">
        <v>100</v>
      </c>
      <c r="BY7040" s="9" t="s">
        <v>100</v>
      </c>
    </row>
    <row r="7041" spans="1:66" ht="45" x14ac:dyDescent="0.25">
      <c r="A7041" s="12">
        <v>1</v>
      </c>
      <c r="B7041" s="11" t="str">
        <f t="shared" si="389"/>
        <v>Общий расчет. Анализ даты. Анализ даты. Символические звезды. Хранилище (Гробница). Нет</v>
      </c>
      <c r="C7041" s="11" t="str">
        <f>IFERROR(VLOOKUP(I7041,lvl_1[],2,FALSE),"Нет")</f>
        <v>Общий расчет</v>
      </c>
      <c r="D7041" s="11" t="str">
        <f>IFERROR(VLOOKUP(Rule!J7041,lvl_2[],2,FALSE),"Нет")</f>
        <v>Анализ даты</v>
      </c>
      <c r="E7041" s="11" t="str">
        <f>IFERROR(VLOOKUP(Rule!K7041,lvl_3[],2,FALSE),"Нет")</f>
        <v>Анализ даты</v>
      </c>
      <c r="F7041" s="11" t="str">
        <f>IFERROR(INDEX(lvl_4[],MATCH(L7041,lvl_4[ID],0),MATCH(TEXT(K7041,"##0"),lvl_4[#Headers],0)),"Нет")</f>
        <v>Символические звезды</v>
      </c>
      <c r="G7041" s="11" t="str">
        <f>IFERROR(INDEX(lvl_5[],MATCH(M7041,lvl_5[ID],0),MATCH(_xlfn.CONCAT(TEXT(K7041,"##0"),"_",TEXT(L7041,"##0")),lvl_5[#Headers],0)),"Нет")</f>
        <v>Хранилище (Гробница)</v>
      </c>
      <c r="H7041" s="11" t="str">
        <f>IFERROR(INDEX(lvl_6[],MATCH(N7041,lvl_6[ID],0),MATCH(_xlfn.CONCAT(K7041,"_",L7041,"_",M7041),lvl_6[#Headers],0)),"Нет")</f>
        <v>Нет</v>
      </c>
      <c r="I7041" s="12">
        <v>1</v>
      </c>
      <c r="J7041" s="12">
        <v>4</v>
      </c>
      <c r="K7041" s="12">
        <v>1</v>
      </c>
      <c r="L7041" s="12">
        <v>5</v>
      </c>
      <c r="M7041" s="12">
        <v>28</v>
      </c>
      <c r="N7041" s="12">
        <v>2717</v>
      </c>
      <c r="O7041" s="12">
        <f>COUNTIF($P$2:P7041,P7041)</f>
        <v>1</v>
      </c>
      <c r="P7041" s="12" t="str">
        <f t="shared" si="390"/>
        <v>14105282717</v>
      </c>
      <c r="Q7041" s="12" t="str">
        <f t="shared" si="391"/>
        <v>141052827170001</v>
      </c>
      <c r="R7041" s="20" t="s">
        <v>5255</v>
      </c>
      <c r="U7041" s="12" t="s">
        <v>899</v>
      </c>
      <c r="W7041" s="12" t="s">
        <v>870</v>
      </c>
      <c r="BN7041" s="12">
        <v>1</v>
      </c>
    </row>
    <row r="7042" spans="1:66" ht="45" x14ac:dyDescent="0.25">
      <c r="A7042" s="12">
        <v>1</v>
      </c>
      <c r="B7042" s="11" t="str">
        <f t="shared" si="389"/>
        <v>Общий расчет. Анализ даты. Анализ даты. Символические звезды. Хранилище (Гробница). Нет</v>
      </c>
      <c r="C7042" s="11" t="str">
        <f>IFERROR(VLOOKUP(I7042,lvl_1[],2,FALSE),"Нет")</f>
        <v>Общий расчет</v>
      </c>
      <c r="D7042" s="11" t="str">
        <f>IFERROR(VLOOKUP(Rule!J7042,lvl_2[],2,FALSE),"Нет")</f>
        <v>Анализ даты</v>
      </c>
      <c r="E7042" s="11" t="str">
        <f>IFERROR(VLOOKUP(Rule!K7042,lvl_3[],2,FALSE),"Нет")</f>
        <v>Анализ даты</v>
      </c>
      <c r="F7042" s="11" t="str">
        <f>IFERROR(INDEX(lvl_4[],MATCH(L7042,lvl_4[ID],0),MATCH(TEXT(K7042,"##0"),lvl_4[#Headers],0)),"Нет")</f>
        <v>Символические звезды</v>
      </c>
      <c r="G7042" s="11" t="str">
        <f>IFERROR(INDEX(lvl_5[],MATCH(M7042,lvl_5[ID],0),MATCH(_xlfn.CONCAT(TEXT(K7042,"##0"),"_",TEXT(L7042,"##0")),lvl_5[#Headers],0)),"Нет")</f>
        <v>Хранилище (Гробница)</v>
      </c>
      <c r="H7042" s="11" t="str">
        <f>IFERROR(INDEX(lvl_6[],MATCH(N7042,lvl_6[ID],0),MATCH(_xlfn.CONCAT(K7042,"_",L7042,"_",M7042),lvl_6[#Headers],0)),"Нет")</f>
        <v>Нет</v>
      </c>
      <c r="I7042" s="12">
        <v>1</v>
      </c>
      <c r="J7042" s="12">
        <v>4</v>
      </c>
      <c r="K7042" s="12">
        <v>1</v>
      </c>
      <c r="L7042" s="12">
        <v>5</v>
      </c>
      <c r="M7042" s="12">
        <v>28</v>
      </c>
      <c r="N7042" s="12">
        <v>2718</v>
      </c>
      <c r="O7042" s="12">
        <f>COUNTIF($P$2:P7042,P7042)</f>
        <v>1</v>
      </c>
      <c r="P7042" s="12" t="str">
        <f t="shared" si="390"/>
        <v>14105282718</v>
      </c>
      <c r="Q7042" s="12" t="str">
        <f t="shared" si="391"/>
        <v>141052827180001</v>
      </c>
      <c r="R7042" s="20" t="s">
        <v>5256</v>
      </c>
      <c r="U7042" s="12" t="s">
        <v>899</v>
      </c>
      <c r="W7042" s="12" t="s">
        <v>861</v>
      </c>
      <c r="BN7042" s="12">
        <v>1</v>
      </c>
    </row>
    <row r="7043" spans="1:66" ht="45" x14ac:dyDescent="0.25">
      <c r="A7043" s="12">
        <v>1</v>
      </c>
      <c r="B7043" s="11" t="str">
        <f t="shared" si="389"/>
        <v>Общий расчет. Анализ даты. Анализ даты. Символические звезды. Хранилище (Гробница). Нет</v>
      </c>
      <c r="C7043" s="11" t="str">
        <f>IFERROR(VLOOKUP(I7043,lvl_1[],2,FALSE),"Нет")</f>
        <v>Общий расчет</v>
      </c>
      <c r="D7043" s="11" t="str">
        <f>IFERROR(VLOOKUP(Rule!J7043,lvl_2[],2,FALSE),"Нет")</f>
        <v>Анализ даты</v>
      </c>
      <c r="E7043" s="11" t="str">
        <f>IFERROR(VLOOKUP(Rule!K7043,lvl_3[],2,FALSE),"Нет")</f>
        <v>Анализ даты</v>
      </c>
      <c r="F7043" s="11" t="str">
        <f>IFERROR(INDEX(lvl_4[],MATCH(L7043,lvl_4[ID],0),MATCH(TEXT(K7043,"##0"),lvl_4[#Headers],0)),"Нет")</f>
        <v>Символические звезды</v>
      </c>
      <c r="G7043" s="11" t="str">
        <f>IFERROR(INDEX(lvl_5[],MATCH(M7043,lvl_5[ID],0),MATCH(_xlfn.CONCAT(TEXT(K7043,"##0"),"_",TEXT(L7043,"##0")),lvl_5[#Headers],0)),"Нет")</f>
        <v>Хранилище (Гробница)</v>
      </c>
      <c r="H7043" s="11" t="str">
        <f>IFERROR(INDEX(lvl_6[],MATCH(N7043,lvl_6[ID],0),MATCH(_xlfn.CONCAT(K7043,"_",L7043,"_",M7043),lvl_6[#Headers],0)),"Нет")</f>
        <v>Нет</v>
      </c>
      <c r="I7043" s="12">
        <v>1</v>
      </c>
      <c r="J7043" s="12">
        <v>4</v>
      </c>
      <c r="K7043" s="12">
        <v>1</v>
      </c>
      <c r="L7043" s="12">
        <v>5</v>
      </c>
      <c r="M7043" s="12">
        <v>28</v>
      </c>
      <c r="N7043" s="12">
        <v>2719</v>
      </c>
      <c r="O7043" s="12">
        <f>COUNTIF($P$2:P7043,P7043)</f>
        <v>1</v>
      </c>
      <c r="P7043" s="12" t="str">
        <f t="shared" si="390"/>
        <v>14105282719</v>
      </c>
      <c r="Q7043" s="12" t="str">
        <f t="shared" si="391"/>
        <v>141052827190001</v>
      </c>
      <c r="R7043" s="20" t="s">
        <v>5257</v>
      </c>
      <c r="U7043" s="12" t="s">
        <v>899</v>
      </c>
      <c r="W7043" s="12" t="s">
        <v>864</v>
      </c>
      <c r="BN7043" s="12">
        <v>1</v>
      </c>
    </row>
    <row r="7044" spans="1:66" ht="45" x14ac:dyDescent="0.25">
      <c r="A7044" s="12">
        <v>1</v>
      </c>
      <c r="B7044" s="11" t="str">
        <f t="shared" si="389"/>
        <v>Общий расчет. Анализ даты. Анализ даты. Символические звезды. Хранилище (Гробница). Нет</v>
      </c>
      <c r="C7044" s="11" t="str">
        <f>IFERROR(VLOOKUP(I7044,lvl_1[],2,FALSE),"Нет")</f>
        <v>Общий расчет</v>
      </c>
      <c r="D7044" s="11" t="str">
        <f>IFERROR(VLOOKUP(Rule!J7044,lvl_2[],2,FALSE),"Нет")</f>
        <v>Анализ даты</v>
      </c>
      <c r="E7044" s="11" t="str">
        <f>IFERROR(VLOOKUP(Rule!K7044,lvl_3[],2,FALSE),"Нет")</f>
        <v>Анализ даты</v>
      </c>
      <c r="F7044" s="11" t="str">
        <f>IFERROR(INDEX(lvl_4[],MATCH(L7044,lvl_4[ID],0),MATCH(TEXT(K7044,"##0"),lvl_4[#Headers],0)),"Нет")</f>
        <v>Символические звезды</v>
      </c>
      <c r="G7044" s="11" t="str">
        <f>IFERROR(INDEX(lvl_5[],MATCH(M7044,lvl_5[ID],0),MATCH(_xlfn.CONCAT(TEXT(K7044,"##0"),"_",TEXT(L7044,"##0")),lvl_5[#Headers],0)),"Нет")</f>
        <v>Хранилище (Гробница)</v>
      </c>
      <c r="H7044" s="11" t="str">
        <f>IFERROR(INDEX(lvl_6[],MATCH(N7044,lvl_6[ID],0),MATCH(_xlfn.CONCAT(K7044,"_",L7044,"_",M7044),lvl_6[#Headers],0)),"Нет")</f>
        <v>Нет</v>
      </c>
      <c r="I7044" s="12">
        <v>1</v>
      </c>
      <c r="J7044" s="12">
        <v>4</v>
      </c>
      <c r="K7044" s="12">
        <v>1</v>
      </c>
      <c r="L7044" s="12">
        <v>5</v>
      </c>
      <c r="M7044" s="12">
        <v>28</v>
      </c>
      <c r="N7044" s="12">
        <v>2720</v>
      </c>
      <c r="O7044" s="12">
        <f>COUNTIF($P$2:P7044,P7044)</f>
        <v>1</v>
      </c>
      <c r="P7044" s="12" t="str">
        <f t="shared" si="390"/>
        <v>14105282720</v>
      </c>
      <c r="Q7044" s="12" t="str">
        <f t="shared" si="391"/>
        <v>141052827200001</v>
      </c>
      <c r="R7044" s="20" t="s">
        <v>5258</v>
      </c>
      <c r="U7044" s="12" t="s">
        <v>899</v>
      </c>
      <c r="W7044" s="12" t="s">
        <v>867</v>
      </c>
      <c r="BN7044" s="12">
        <v>1</v>
      </c>
    </row>
    <row r="7045" spans="1:66" ht="45" x14ac:dyDescent="0.25">
      <c r="A7045" s="12">
        <v>1</v>
      </c>
      <c r="B7045" s="11" t="str">
        <f t="shared" si="389"/>
        <v>Общий расчет. Анализ даты. Анализ даты. Символические звезды. Хранилище (Гробница). Нет</v>
      </c>
      <c r="C7045" s="11" t="str">
        <f>IFERROR(VLOOKUP(I7045,lvl_1[],2,FALSE),"Нет")</f>
        <v>Общий расчет</v>
      </c>
      <c r="D7045" s="11" t="str">
        <f>IFERROR(VLOOKUP(Rule!J7045,lvl_2[],2,FALSE),"Нет")</f>
        <v>Анализ даты</v>
      </c>
      <c r="E7045" s="11" t="str">
        <f>IFERROR(VLOOKUP(Rule!K7045,lvl_3[],2,FALSE),"Нет")</f>
        <v>Анализ даты</v>
      </c>
      <c r="F7045" s="11" t="str">
        <f>IFERROR(INDEX(lvl_4[],MATCH(L7045,lvl_4[ID],0),MATCH(TEXT(K7045,"##0"),lvl_4[#Headers],0)),"Нет")</f>
        <v>Символические звезды</v>
      </c>
      <c r="G7045" s="11" t="str">
        <f>IFERROR(INDEX(lvl_5[],MATCH(M7045,lvl_5[ID],0),MATCH(_xlfn.CONCAT(TEXT(K7045,"##0"),"_",TEXT(L7045,"##0")),lvl_5[#Headers],0)),"Нет")</f>
        <v>Хранилище (Гробница)</v>
      </c>
      <c r="H7045" s="11" t="str">
        <f>IFERROR(INDEX(lvl_6[],MATCH(N7045,lvl_6[ID],0),MATCH(_xlfn.CONCAT(K7045,"_",L7045,"_",M7045),lvl_6[#Headers],0)),"Нет")</f>
        <v>Нет</v>
      </c>
      <c r="I7045" s="12">
        <v>1</v>
      </c>
      <c r="J7045" s="12">
        <v>4</v>
      </c>
      <c r="K7045" s="12">
        <v>1</v>
      </c>
      <c r="L7045" s="12">
        <v>5</v>
      </c>
      <c r="M7045" s="12">
        <v>28</v>
      </c>
      <c r="N7045" s="12">
        <v>2721</v>
      </c>
      <c r="O7045" s="12">
        <f>COUNTIF($P$2:P7045,P7045)</f>
        <v>1</v>
      </c>
      <c r="P7045" s="12" t="str">
        <f t="shared" si="390"/>
        <v>14105282721</v>
      </c>
      <c r="Q7045" s="12" t="str">
        <f t="shared" si="391"/>
        <v>141052827210001</v>
      </c>
      <c r="R7045" s="20" t="s">
        <v>5259</v>
      </c>
      <c r="U7045" s="12" t="s">
        <v>901</v>
      </c>
      <c r="W7045" s="12" t="s">
        <v>870</v>
      </c>
      <c r="BN7045" s="12">
        <v>1</v>
      </c>
    </row>
    <row r="7046" spans="1:66" ht="45" x14ac:dyDescent="0.25">
      <c r="A7046" s="12">
        <v>1</v>
      </c>
      <c r="B7046" s="11" t="str">
        <f t="shared" si="389"/>
        <v>Общий расчет. Анализ даты. Анализ даты. Символические звезды. Хранилище (Гробница). Нет</v>
      </c>
      <c r="C7046" s="11" t="str">
        <f>IFERROR(VLOOKUP(I7046,lvl_1[],2,FALSE),"Нет")</f>
        <v>Общий расчет</v>
      </c>
      <c r="D7046" s="11" t="str">
        <f>IFERROR(VLOOKUP(Rule!J7046,lvl_2[],2,FALSE),"Нет")</f>
        <v>Анализ даты</v>
      </c>
      <c r="E7046" s="11" t="str">
        <f>IFERROR(VLOOKUP(Rule!K7046,lvl_3[],2,FALSE),"Нет")</f>
        <v>Анализ даты</v>
      </c>
      <c r="F7046" s="11" t="str">
        <f>IFERROR(INDEX(lvl_4[],MATCH(L7046,lvl_4[ID],0),MATCH(TEXT(K7046,"##0"),lvl_4[#Headers],0)),"Нет")</f>
        <v>Символические звезды</v>
      </c>
      <c r="G7046" s="11" t="str">
        <f>IFERROR(INDEX(lvl_5[],MATCH(M7046,lvl_5[ID],0),MATCH(_xlfn.CONCAT(TEXT(K7046,"##0"),"_",TEXT(L7046,"##0")),lvl_5[#Headers],0)),"Нет")</f>
        <v>Хранилище (Гробница)</v>
      </c>
      <c r="H7046" s="11" t="str">
        <f>IFERROR(INDEX(lvl_6[],MATCH(N7046,lvl_6[ID],0),MATCH(_xlfn.CONCAT(K7046,"_",L7046,"_",M7046),lvl_6[#Headers],0)),"Нет")</f>
        <v>Нет</v>
      </c>
      <c r="I7046" s="12">
        <v>1</v>
      </c>
      <c r="J7046" s="12">
        <v>4</v>
      </c>
      <c r="K7046" s="12">
        <v>1</v>
      </c>
      <c r="L7046" s="12">
        <v>5</v>
      </c>
      <c r="M7046" s="12">
        <v>28</v>
      </c>
      <c r="N7046" s="12">
        <v>2722</v>
      </c>
      <c r="O7046" s="12">
        <f>COUNTIF($P$2:P7046,P7046)</f>
        <v>1</v>
      </c>
      <c r="P7046" s="12" t="str">
        <f t="shared" si="390"/>
        <v>14105282722</v>
      </c>
      <c r="Q7046" s="12" t="str">
        <f t="shared" si="391"/>
        <v>141052827220001</v>
      </c>
      <c r="R7046" s="20" t="s">
        <v>5260</v>
      </c>
      <c r="U7046" s="12" t="s">
        <v>901</v>
      </c>
      <c r="W7046" s="12" t="s">
        <v>861</v>
      </c>
      <c r="BN7046" s="12">
        <v>1</v>
      </c>
    </row>
    <row r="7047" spans="1:66" ht="45" x14ac:dyDescent="0.25">
      <c r="A7047" s="12">
        <v>1</v>
      </c>
      <c r="B7047" s="11" t="str">
        <f t="shared" si="389"/>
        <v>Общий расчет. Анализ даты. Анализ даты. Символические звезды. Хранилище (Гробница). Нет</v>
      </c>
      <c r="C7047" s="11" t="str">
        <f>IFERROR(VLOOKUP(I7047,lvl_1[],2,FALSE),"Нет")</f>
        <v>Общий расчет</v>
      </c>
      <c r="D7047" s="11" t="str">
        <f>IFERROR(VLOOKUP(Rule!J7047,lvl_2[],2,FALSE),"Нет")</f>
        <v>Анализ даты</v>
      </c>
      <c r="E7047" s="11" t="str">
        <f>IFERROR(VLOOKUP(Rule!K7047,lvl_3[],2,FALSE),"Нет")</f>
        <v>Анализ даты</v>
      </c>
      <c r="F7047" s="11" t="str">
        <f>IFERROR(INDEX(lvl_4[],MATCH(L7047,lvl_4[ID],0),MATCH(TEXT(K7047,"##0"),lvl_4[#Headers],0)),"Нет")</f>
        <v>Символические звезды</v>
      </c>
      <c r="G7047" s="11" t="str">
        <f>IFERROR(INDEX(lvl_5[],MATCH(M7047,lvl_5[ID],0),MATCH(_xlfn.CONCAT(TEXT(K7047,"##0"),"_",TEXT(L7047,"##0")),lvl_5[#Headers],0)),"Нет")</f>
        <v>Хранилище (Гробница)</v>
      </c>
      <c r="H7047" s="11" t="str">
        <f>IFERROR(INDEX(lvl_6[],MATCH(N7047,lvl_6[ID],0),MATCH(_xlfn.CONCAT(K7047,"_",L7047,"_",M7047),lvl_6[#Headers],0)),"Нет")</f>
        <v>Нет</v>
      </c>
      <c r="I7047" s="12">
        <v>1</v>
      </c>
      <c r="J7047" s="12">
        <v>4</v>
      </c>
      <c r="K7047" s="12">
        <v>1</v>
      </c>
      <c r="L7047" s="12">
        <v>5</v>
      </c>
      <c r="M7047" s="12">
        <v>28</v>
      </c>
      <c r="N7047" s="12">
        <v>2723</v>
      </c>
      <c r="O7047" s="12">
        <f>COUNTIF($P$2:P7047,P7047)</f>
        <v>1</v>
      </c>
      <c r="P7047" s="12" t="str">
        <f t="shared" si="390"/>
        <v>14105282723</v>
      </c>
      <c r="Q7047" s="12" t="str">
        <f t="shared" si="391"/>
        <v>141052827230001</v>
      </c>
      <c r="R7047" s="20" t="s">
        <v>5261</v>
      </c>
      <c r="U7047" s="12" t="s">
        <v>901</v>
      </c>
      <c r="W7047" s="12" t="s">
        <v>864</v>
      </c>
      <c r="BN7047" s="12">
        <v>1</v>
      </c>
    </row>
    <row r="7048" spans="1:66" ht="45" x14ac:dyDescent="0.25">
      <c r="A7048" s="12">
        <v>1</v>
      </c>
      <c r="B7048" s="11" t="str">
        <f t="shared" si="389"/>
        <v>Общий расчет. Анализ даты. Анализ даты. Символические звезды. Хранилище (Гробница). Нет</v>
      </c>
      <c r="C7048" s="11" t="str">
        <f>IFERROR(VLOOKUP(I7048,lvl_1[],2,FALSE),"Нет")</f>
        <v>Общий расчет</v>
      </c>
      <c r="D7048" s="11" t="str">
        <f>IFERROR(VLOOKUP(Rule!J7048,lvl_2[],2,FALSE),"Нет")</f>
        <v>Анализ даты</v>
      </c>
      <c r="E7048" s="11" t="str">
        <f>IFERROR(VLOOKUP(Rule!K7048,lvl_3[],2,FALSE),"Нет")</f>
        <v>Анализ даты</v>
      </c>
      <c r="F7048" s="11" t="str">
        <f>IFERROR(INDEX(lvl_4[],MATCH(L7048,lvl_4[ID],0),MATCH(TEXT(K7048,"##0"),lvl_4[#Headers],0)),"Нет")</f>
        <v>Символические звезды</v>
      </c>
      <c r="G7048" s="11" t="str">
        <f>IFERROR(INDEX(lvl_5[],MATCH(M7048,lvl_5[ID],0),MATCH(_xlfn.CONCAT(TEXT(K7048,"##0"),"_",TEXT(L7048,"##0")),lvl_5[#Headers],0)),"Нет")</f>
        <v>Хранилище (Гробница)</v>
      </c>
      <c r="H7048" s="11" t="str">
        <f>IFERROR(INDEX(lvl_6[],MATCH(N7048,lvl_6[ID],0),MATCH(_xlfn.CONCAT(K7048,"_",L7048,"_",M7048),lvl_6[#Headers],0)),"Нет")</f>
        <v>Нет</v>
      </c>
      <c r="I7048" s="12">
        <v>1</v>
      </c>
      <c r="J7048" s="12">
        <v>4</v>
      </c>
      <c r="K7048" s="12">
        <v>1</v>
      </c>
      <c r="L7048" s="12">
        <v>5</v>
      </c>
      <c r="M7048" s="12">
        <v>28</v>
      </c>
      <c r="N7048" s="12">
        <v>2724</v>
      </c>
      <c r="O7048" s="12">
        <f>COUNTIF($P$2:P7048,P7048)</f>
        <v>1</v>
      </c>
      <c r="P7048" s="12" t="str">
        <f t="shared" si="390"/>
        <v>14105282724</v>
      </c>
      <c r="Q7048" s="12" t="str">
        <f t="shared" si="391"/>
        <v>141052827240001</v>
      </c>
      <c r="R7048" s="20" t="s">
        <v>5262</v>
      </c>
      <c r="U7048" s="12" t="s">
        <v>901</v>
      </c>
      <c r="W7048" s="12" t="s">
        <v>867</v>
      </c>
      <c r="BN7048" s="12">
        <v>1</v>
      </c>
    </row>
    <row r="7049" spans="1:66" ht="45" x14ac:dyDescent="0.25">
      <c r="A7049" s="12">
        <v>1</v>
      </c>
      <c r="B7049" s="11" t="str">
        <f t="shared" si="389"/>
        <v>Общий расчет. Анализ даты. Анализ даты. Символические звезды. Хранилище (Гробница). Нет</v>
      </c>
      <c r="C7049" s="11" t="str">
        <f>IFERROR(VLOOKUP(I7049,lvl_1[],2,FALSE),"Нет")</f>
        <v>Общий расчет</v>
      </c>
      <c r="D7049" s="11" t="str">
        <f>IFERROR(VLOOKUP(Rule!J7049,lvl_2[],2,FALSE),"Нет")</f>
        <v>Анализ даты</v>
      </c>
      <c r="E7049" s="11" t="str">
        <f>IFERROR(VLOOKUP(Rule!K7049,lvl_3[],2,FALSE),"Нет")</f>
        <v>Анализ даты</v>
      </c>
      <c r="F7049" s="11" t="str">
        <f>IFERROR(INDEX(lvl_4[],MATCH(L7049,lvl_4[ID],0),MATCH(TEXT(K7049,"##0"),lvl_4[#Headers],0)),"Нет")</f>
        <v>Символические звезды</v>
      </c>
      <c r="G7049" s="11" t="str">
        <f>IFERROR(INDEX(lvl_5[],MATCH(M7049,lvl_5[ID],0),MATCH(_xlfn.CONCAT(TEXT(K7049,"##0"),"_",TEXT(L7049,"##0")),lvl_5[#Headers],0)),"Нет")</f>
        <v>Хранилище (Гробница)</v>
      </c>
      <c r="H7049" s="11" t="str">
        <f>IFERROR(INDEX(lvl_6[],MATCH(N7049,lvl_6[ID],0),MATCH(_xlfn.CONCAT(K7049,"_",L7049,"_",M7049),lvl_6[#Headers],0)),"Нет")</f>
        <v>Нет</v>
      </c>
      <c r="I7049" s="12">
        <v>1</v>
      </c>
      <c r="J7049" s="12">
        <v>4</v>
      </c>
      <c r="K7049" s="12">
        <v>1</v>
      </c>
      <c r="L7049" s="12">
        <v>5</v>
      </c>
      <c r="M7049" s="12">
        <v>28</v>
      </c>
      <c r="N7049" s="12">
        <v>2725</v>
      </c>
      <c r="O7049" s="12">
        <f>COUNTIF($P$2:P7049,P7049)</f>
        <v>1</v>
      </c>
      <c r="P7049" s="12" t="str">
        <f t="shared" si="390"/>
        <v>14105282725</v>
      </c>
      <c r="Q7049" s="12" t="str">
        <f t="shared" si="391"/>
        <v>141052827250001</v>
      </c>
      <c r="R7049" s="20" t="s">
        <v>5263</v>
      </c>
      <c r="U7049" s="12" t="s">
        <v>903</v>
      </c>
      <c r="W7049" s="12" t="s">
        <v>870</v>
      </c>
      <c r="BN7049" s="12">
        <v>1</v>
      </c>
    </row>
    <row r="7050" spans="1:66" ht="45" x14ac:dyDescent="0.25">
      <c r="A7050" s="12">
        <v>1</v>
      </c>
      <c r="B7050" s="11" t="str">
        <f t="shared" si="389"/>
        <v>Общий расчет. Анализ даты. Анализ даты. Символические звезды. Хранилище (Гробница). Нет</v>
      </c>
      <c r="C7050" s="11" t="str">
        <f>IFERROR(VLOOKUP(I7050,lvl_1[],2,FALSE),"Нет")</f>
        <v>Общий расчет</v>
      </c>
      <c r="D7050" s="11" t="str">
        <f>IFERROR(VLOOKUP(Rule!J7050,lvl_2[],2,FALSE),"Нет")</f>
        <v>Анализ даты</v>
      </c>
      <c r="E7050" s="11" t="str">
        <f>IFERROR(VLOOKUP(Rule!K7050,lvl_3[],2,FALSE),"Нет")</f>
        <v>Анализ даты</v>
      </c>
      <c r="F7050" s="11" t="str">
        <f>IFERROR(INDEX(lvl_4[],MATCH(L7050,lvl_4[ID],0),MATCH(TEXT(K7050,"##0"),lvl_4[#Headers],0)),"Нет")</f>
        <v>Символические звезды</v>
      </c>
      <c r="G7050" s="11" t="str">
        <f>IFERROR(INDEX(lvl_5[],MATCH(M7050,lvl_5[ID],0),MATCH(_xlfn.CONCAT(TEXT(K7050,"##0"),"_",TEXT(L7050,"##0")),lvl_5[#Headers],0)),"Нет")</f>
        <v>Хранилище (Гробница)</v>
      </c>
      <c r="H7050" s="11" t="str">
        <f>IFERROR(INDEX(lvl_6[],MATCH(N7050,lvl_6[ID],0),MATCH(_xlfn.CONCAT(K7050,"_",L7050,"_",M7050),lvl_6[#Headers],0)),"Нет")</f>
        <v>Нет</v>
      </c>
      <c r="I7050" s="12">
        <v>1</v>
      </c>
      <c r="J7050" s="12">
        <v>4</v>
      </c>
      <c r="K7050" s="12">
        <v>1</v>
      </c>
      <c r="L7050" s="12">
        <v>5</v>
      </c>
      <c r="M7050" s="12">
        <v>28</v>
      </c>
      <c r="N7050" s="12">
        <v>2726</v>
      </c>
      <c r="O7050" s="12">
        <f>COUNTIF($P$2:P7050,P7050)</f>
        <v>1</v>
      </c>
      <c r="P7050" s="12" t="str">
        <f t="shared" si="390"/>
        <v>14105282726</v>
      </c>
      <c r="Q7050" s="12" t="str">
        <f t="shared" si="391"/>
        <v>141052827260001</v>
      </c>
      <c r="R7050" s="20" t="s">
        <v>5264</v>
      </c>
      <c r="U7050" s="12" t="s">
        <v>905</v>
      </c>
      <c r="W7050" s="12" t="s">
        <v>870</v>
      </c>
      <c r="BN7050" s="12">
        <v>1</v>
      </c>
    </row>
    <row r="7051" spans="1:66" ht="45" x14ac:dyDescent="0.25">
      <c r="A7051" s="12">
        <v>1</v>
      </c>
      <c r="B7051" s="11" t="str">
        <f t="shared" si="389"/>
        <v>Общий расчет. Анализ даты. Анализ даты. Символические звезды. Хранилище (Гробница). Нет</v>
      </c>
      <c r="C7051" s="11" t="str">
        <f>IFERROR(VLOOKUP(I7051,lvl_1[],2,FALSE),"Нет")</f>
        <v>Общий расчет</v>
      </c>
      <c r="D7051" s="11" t="str">
        <f>IFERROR(VLOOKUP(Rule!J7051,lvl_2[],2,FALSE),"Нет")</f>
        <v>Анализ даты</v>
      </c>
      <c r="E7051" s="11" t="str">
        <f>IFERROR(VLOOKUP(Rule!K7051,lvl_3[],2,FALSE),"Нет")</f>
        <v>Анализ даты</v>
      </c>
      <c r="F7051" s="11" t="str">
        <f>IFERROR(INDEX(lvl_4[],MATCH(L7051,lvl_4[ID],0),MATCH(TEXT(K7051,"##0"),lvl_4[#Headers],0)),"Нет")</f>
        <v>Символические звезды</v>
      </c>
      <c r="G7051" s="11" t="str">
        <f>IFERROR(INDEX(lvl_5[],MATCH(M7051,lvl_5[ID],0),MATCH(_xlfn.CONCAT(TEXT(K7051,"##0"),"_",TEXT(L7051,"##0")),lvl_5[#Headers],0)),"Нет")</f>
        <v>Хранилище (Гробница)</v>
      </c>
      <c r="H7051" s="11" t="str">
        <f>IFERROR(INDEX(lvl_6[],MATCH(N7051,lvl_6[ID],0),MATCH(_xlfn.CONCAT(K7051,"_",L7051,"_",M7051),lvl_6[#Headers],0)),"Нет")</f>
        <v>Нет</v>
      </c>
      <c r="I7051" s="12">
        <v>1</v>
      </c>
      <c r="J7051" s="12">
        <v>4</v>
      </c>
      <c r="K7051" s="12">
        <v>1</v>
      </c>
      <c r="L7051" s="12">
        <v>5</v>
      </c>
      <c r="M7051" s="12">
        <v>28</v>
      </c>
      <c r="N7051" s="12">
        <v>2727</v>
      </c>
      <c r="O7051" s="12">
        <f>COUNTIF($P$2:P7051,P7051)</f>
        <v>1</v>
      </c>
      <c r="P7051" s="12" t="str">
        <f t="shared" si="390"/>
        <v>14105282727</v>
      </c>
      <c r="Q7051" s="12" t="str">
        <f t="shared" si="391"/>
        <v>141052827270001</v>
      </c>
      <c r="R7051" s="20" t="s">
        <v>5265</v>
      </c>
      <c r="U7051" s="12" t="s">
        <v>907</v>
      </c>
      <c r="W7051" s="12" t="s">
        <v>861</v>
      </c>
      <c r="BN7051" s="12">
        <v>1</v>
      </c>
    </row>
    <row r="7052" spans="1:66" ht="45" x14ac:dyDescent="0.25">
      <c r="A7052" s="12">
        <v>1</v>
      </c>
      <c r="B7052" s="11" t="str">
        <f t="shared" si="389"/>
        <v>Общий расчет. Анализ даты. Анализ даты. Символические звезды. Хранилище (Гробница). Нет</v>
      </c>
      <c r="C7052" s="11" t="str">
        <f>IFERROR(VLOOKUP(I7052,lvl_1[],2,FALSE),"Нет")</f>
        <v>Общий расчет</v>
      </c>
      <c r="D7052" s="11" t="str">
        <f>IFERROR(VLOOKUP(Rule!J7052,lvl_2[],2,FALSE),"Нет")</f>
        <v>Анализ даты</v>
      </c>
      <c r="E7052" s="11" t="str">
        <f>IFERROR(VLOOKUP(Rule!K7052,lvl_3[],2,FALSE),"Нет")</f>
        <v>Анализ даты</v>
      </c>
      <c r="F7052" s="11" t="str">
        <f>IFERROR(INDEX(lvl_4[],MATCH(L7052,lvl_4[ID],0),MATCH(TEXT(K7052,"##0"),lvl_4[#Headers],0)),"Нет")</f>
        <v>Символические звезды</v>
      </c>
      <c r="G7052" s="11" t="str">
        <f>IFERROR(INDEX(lvl_5[],MATCH(M7052,lvl_5[ID],0),MATCH(_xlfn.CONCAT(TEXT(K7052,"##0"),"_",TEXT(L7052,"##0")),lvl_5[#Headers],0)),"Нет")</f>
        <v>Хранилище (Гробница)</v>
      </c>
      <c r="H7052" s="11" t="str">
        <f>IFERROR(INDEX(lvl_6[],MATCH(N7052,lvl_6[ID],0),MATCH(_xlfn.CONCAT(K7052,"_",L7052,"_",M7052),lvl_6[#Headers],0)),"Нет")</f>
        <v>Нет</v>
      </c>
      <c r="I7052" s="12">
        <v>1</v>
      </c>
      <c r="J7052" s="12">
        <v>4</v>
      </c>
      <c r="K7052" s="12">
        <v>1</v>
      </c>
      <c r="L7052" s="12">
        <v>5</v>
      </c>
      <c r="M7052" s="12">
        <v>28</v>
      </c>
      <c r="N7052" s="12">
        <v>2728</v>
      </c>
      <c r="O7052" s="12">
        <f>COUNTIF($P$2:P7052,P7052)</f>
        <v>1</v>
      </c>
      <c r="P7052" s="12" t="str">
        <f t="shared" si="390"/>
        <v>14105282728</v>
      </c>
      <c r="Q7052" s="12" t="str">
        <f t="shared" si="391"/>
        <v>141052827280001</v>
      </c>
      <c r="R7052" s="20" t="s">
        <v>5266</v>
      </c>
      <c r="U7052" s="12" t="s">
        <v>908</v>
      </c>
      <c r="W7052" s="12" t="s">
        <v>861</v>
      </c>
      <c r="BN7052" s="12">
        <v>1</v>
      </c>
    </row>
    <row r="7053" spans="1:66" ht="45" x14ac:dyDescent="0.25">
      <c r="A7053" s="12">
        <v>1</v>
      </c>
      <c r="B7053" s="11" t="str">
        <f t="shared" si="389"/>
        <v>Общий расчет. Анализ даты. Анализ даты. Символические звезды. Хранилище (Гробница). Нет</v>
      </c>
      <c r="C7053" s="11" t="str">
        <f>IFERROR(VLOOKUP(I7053,lvl_1[],2,FALSE),"Нет")</f>
        <v>Общий расчет</v>
      </c>
      <c r="D7053" s="11" t="str">
        <f>IFERROR(VLOOKUP(Rule!J7053,lvl_2[],2,FALSE),"Нет")</f>
        <v>Анализ даты</v>
      </c>
      <c r="E7053" s="11" t="str">
        <f>IFERROR(VLOOKUP(Rule!K7053,lvl_3[],2,FALSE),"Нет")</f>
        <v>Анализ даты</v>
      </c>
      <c r="F7053" s="11" t="str">
        <f>IFERROR(INDEX(lvl_4[],MATCH(L7053,lvl_4[ID],0),MATCH(TEXT(K7053,"##0"),lvl_4[#Headers],0)),"Нет")</f>
        <v>Символические звезды</v>
      </c>
      <c r="G7053" s="11" t="str">
        <f>IFERROR(INDEX(lvl_5[],MATCH(M7053,lvl_5[ID],0),MATCH(_xlfn.CONCAT(TEXT(K7053,"##0"),"_",TEXT(L7053,"##0")),lvl_5[#Headers],0)),"Нет")</f>
        <v>Хранилище (Гробница)</v>
      </c>
      <c r="H7053" s="11" t="str">
        <f>IFERROR(INDEX(lvl_6[],MATCH(N7053,lvl_6[ID],0),MATCH(_xlfn.CONCAT(K7053,"_",L7053,"_",M7053),lvl_6[#Headers],0)),"Нет")</f>
        <v>Нет</v>
      </c>
      <c r="I7053" s="12">
        <v>1</v>
      </c>
      <c r="J7053" s="12">
        <v>4</v>
      </c>
      <c r="K7053" s="12">
        <v>1</v>
      </c>
      <c r="L7053" s="12">
        <v>5</v>
      </c>
      <c r="M7053" s="12">
        <v>28</v>
      </c>
      <c r="N7053" s="12">
        <v>2729</v>
      </c>
      <c r="O7053" s="12">
        <f>COUNTIF($P$2:P7053,P7053)</f>
        <v>1</v>
      </c>
      <c r="P7053" s="12" t="str">
        <f t="shared" si="390"/>
        <v>14105282729</v>
      </c>
      <c r="Q7053" s="12" t="str">
        <f t="shared" si="391"/>
        <v>141052827290001</v>
      </c>
      <c r="R7053" s="20" t="s">
        <v>5267</v>
      </c>
      <c r="U7053" s="12" t="s">
        <v>910</v>
      </c>
      <c r="W7053" s="12" t="s">
        <v>864</v>
      </c>
      <c r="BN7053" s="12">
        <v>1</v>
      </c>
    </row>
    <row r="7054" spans="1:66" ht="45" x14ac:dyDescent="0.25">
      <c r="A7054" s="12">
        <v>1</v>
      </c>
      <c r="B7054" s="11" t="str">
        <f t="shared" si="389"/>
        <v>Общий расчет. Анализ даты. Анализ даты. Символические звезды. Хранилище (Гробница). Нет</v>
      </c>
      <c r="C7054" s="11" t="str">
        <f>IFERROR(VLOOKUP(I7054,lvl_1[],2,FALSE),"Нет")</f>
        <v>Общий расчет</v>
      </c>
      <c r="D7054" s="11" t="str">
        <f>IFERROR(VLOOKUP(Rule!J7054,lvl_2[],2,FALSE),"Нет")</f>
        <v>Анализ даты</v>
      </c>
      <c r="E7054" s="11" t="str">
        <f>IFERROR(VLOOKUP(Rule!K7054,lvl_3[],2,FALSE),"Нет")</f>
        <v>Анализ даты</v>
      </c>
      <c r="F7054" s="11" t="str">
        <f>IFERROR(INDEX(lvl_4[],MATCH(L7054,lvl_4[ID],0),MATCH(TEXT(K7054,"##0"),lvl_4[#Headers],0)),"Нет")</f>
        <v>Символические звезды</v>
      </c>
      <c r="G7054" s="11" t="str">
        <f>IFERROR(INDEX(lvl_5[],MATCH(M7054,lvl_5[ID],0),MATCH(_xlfn.CONCAT(TEXT(K7054,"##0"),"_",TEXT(L7054,"##0")),lvl_5[#Headers],0)),"Нет")</f>
        <v>Хранилище (Гробница)</v>
      </c>
      <c r="H7054" s="11" t="str">
        <f>IFERROR(INDEX(lvl_6[],MATCH(N7054,lvl_6[ID],0),MATCH(_xlfn.CONCAT(K7054,"_",L7054,"_",M7054),lvl_6[#Headers],0)),"Нет")</f>
        <v>Нет</v>
      </c>
      <c r="I7054" s="12">
        <v>1</v>
      </c>
      <c r="J7054" s="12">
        <v>4</v>
      </c>
      <c r="K7054" s="12">
        <v>1</v>
      </c>
      <c r="L7054" s="12">
        <v>5</v>
      </c>
      <c r="M7054" s="12">
        <v>28</v>
      </c>
      <c r="N7054" s="12">
        <v>2730</v>
      </c>
      <c r="O7054" s="12">
        <f>COUNTIF($P$2:P7054,P7054)</f>
        <v>1</v>
      </c>
      <c r="P7054" s="12" t="str">
        <f t="shared" si="390"/>
        <v>14105282730</v>
      </c>
      <c r="Q7054" s="12" t="str">
        <f t="shared" si="391"/>
        <v>141052827300001</v>
      </c>
      <c r="R7054" s="20" t="s">
        <v>5268</v>
      </c>
      <c r="U7054" s="12" t="s">
        <v>912</v>
      </c>
      <c r="W7054" s="12" t="s">
        <v>864</v>
      </c>
      <c r="BN7054" s="12">
        <v>1</v>
      </c>
    </row>
    <row r="7055" spans="1:66" ht="45" x14ac:dyDescent="0.25">
      <c r="A7055" s="12">
        <v>1</v>
      </c>
      <c r="B7055" s="11" t="str">
        <f t="shared" si="389"/>
        <v>Общий расчет. Анализ даты. Анализ даты. Символические звезды. Хранилище (Гробница). Нет</v>
      </c>
      <c r="C7055" s="11" t="str">
        <f>IFERROR(VLOOKUP(I7055,lvl_1[],2,FALSE),"Нет")</f>
        <v>Общий расчет</v>
      </c>
      <c r="D7055" s="11" t="str">
        <f>IFERROR(VLOOKUP(Rule!J7055,lvl_2[],2,FALSE),"Нет")</f>
        <v>Анализ даты</v>
      </c>
      <c r="E7055" s="11" t="str">
        <f>IFERROR(VLOOKUP(Rule!K7055,lvl_3[],2,FALSE),"Нет")</f>
        <v>Анализ даты</v>
      </c>
      <c r="F7055" s="11" t="str">
        <f>IFERROR(INDEX(lvl_4[],MATCH(L7055,lvl_4[ID],0),MATCH(TEXT(K7055,"##0"),lvl_4[#Headers],0)),"Нет")</f>
        <v>Символические звезды</v>
      </c>
      <c r="G7055" s="11" t="str">
        <f>IFERROR(INDEX(lvl_5[],MATCH(M7055,lvl_5[ID],0),MATCH(_xlfn.CONCAT(TEXT(K7055,"##0"),"_",TEXT(L7055,"##0")),lvl_5[#Headers],0)),"Нет")</f>
        <v>Хранилище (Гробница)</v>
      </c>
      <c r="H7055" s="11" t="str">
        <f>IFERROR(INDEX(lvl_6[],MATCH(N7055,lvl_6[ID],0),MATCH(_xlfn.CONCAT(K7055,"_",L7055,"_",M7055),lvl_6[#Headers],0)),"Нет")</f>
        <v>Нет</v>
      </c>
      <c r="I7055" s="12">
        <v>1</v>
      </c>
      <c r="J7055" s="12">
        <v>4</v>
      </c>
      <c r="K7055" s="12">
        <v>1</v>
      </c>
      <c r="L7055" s="12">
        <v>5</v>
      </c>
      <c r="M7055" s="12">
        <v>28</v>
      </c>
      <c r="N7055" s="12">
        <v>2731</v>
      </c>
      <c r="O7055" s="12">
        <f>COUNTIF($P$2:P7055,P7055)</f>
        <v>1</v>
      </c>
      <c r="P7055" s="12" t="str">
        <f t="shared" si="390"/>
        <v>14105282731</v>
      </c>
      <c r="Q7055" s="12" t="str">
        <f t="shared" si="391"/>
        <v>141052827310001</v>
      </c>
      <c r="R7055" s="20" t="s">
        <v>5269</v>
      </c>
      <c r="U7055" s="12" t="s">
        <v>914</v>
      </c>
      <c r="W7055" s="12" t="s">
        <v>867</v>
      </c>
      <c r="BN7055" s="12">
        <v>1</v>
      </c>
    </row>
    <row r="7056" spans="1:66" ht="45" x14ac:dyDescent="0.25">
      <c r="A7056" s="12">
        <v>1</v>
      </c>
      <c r="B7056" s="11" t="str">
        <f t="shared" si="389"/>
        <v>Общий расчет. Анализ даты. Анализ даты. Символические звезды. Хранилище (Гробница). Нет</v>
      </c>
      <c r="C7056" s="11" t="str">
        <f>IFERROR(VLOOKUP(I7056,lvl_1[],2,FALSE),"Нет")</f>
        <v>Общий расчет</v>
      </c>
      <c r="D7056" s="11" t="str">
        <f>IFERROR(VLOOKUP(Rule!J7056,lvl_2[],2,FALSE),"Нет")</f>
        <v>Анализ даты</v>
      </c>
      <c r="E7056" s="11" t="str">
        <f>IFERROR(VLOOKUP(Rule!K7056,lvl_3[],2,FALSE),"Нет")</f>
        <v>Анализ даты</v>
      </c>
      <c r="F7056" s="11" t="str">
        <f>IFERROR(INDEX(lvl_4[],MATCH(L7056,lvl_4[ID],0),MATCH(TEXT(K7056,"##0"),lvl_4[#Headers],0)),"Нет")</f>
        <v>Символические звезды</v>
      </c>
      <c r="G7056" s="11" t="str">
        <f>IFERROR(INDEX(lvl_5[],MATCH(M7056,lvl_5[ID],0),MATCH(_xlfn.CONCAT(TEXT(K7056,"##0"),"_",TEXT(L7056,"##0")),lvl_5[#Headers],0)),"Нет")</f>
        <v>Хранилище (Гробница)</v>
      </c>
      <c r="H7056" s="11" t="str">
        <f>IFERROR(INDEX(lvl_6[],MATCH(N7056,lvl_6[ID],0),MATCH(_xlfn.CONCAT(K7056,"_",L7056,"_",M7056),lvl_6[#Headers],0)),"Нет")</f>
        <v>Нет</v>
      </c>
      <c r="I7056" s="12">
        <v>1</v>
      </c>
      <c r="J7056" s="12">
        <v>4</v>
      </c>
      <c r="K7056" s="12">
        <v>1</v>
      </c>
      <c r="L7056" s="12">
        <v>5</v>
      </c>
      <c r="M7056" s="12">
        <v>28</v>
      </c>
      <c r="N7056" s="12">
        <v>2732</v>
      </c>
      <c r="O7056" s="12">
        <f>COUNTIF($P$2:P7056,P7056)</f>
        <v>1</v>
      </c>
      <c r="P7056" s="12" t="str">
        <f t="shared" si="390"/>
        <v>14105282732</v>
      </c>
      <c r="Q7056" s="12" t="str">
        <f t="shared" si="391"/>
        <v>141052827320001</v>
      </c>
      <c r="R7056" s="20" t="s">
        <v>5270</v>
      </c>
      <c r="U7056" s="12" t="s">
        <v>916</v>
      </c>
      <c r="W7056" s="12" t="s">
        <v>867</v>
      </c>
      <c r="BN7056" s="12">
        <v>1</v>
      </c>
    </row>
    <row r="7057" spans="1:66" ht="45" x14ac:dyDescent="0.25">
      <c r="A7057" s="12">
        <v>1</v>
      </c>
      <c r="B7057" s="11" t="str">
        <f t="shared" si="389"/>
        <v>Общий расчет. Анализ даты. Анализ даты. Символические звезды. Ша цветущего персика. Нет</v>
      </c>
      <c r="C7057" s="11" t="str">
        <f>IFERROR(VLOOKUP(I7057,lvl_1[],2,FALSE),"Нет")</f>
        <v>Общий расчет</v>
      </c>
      <c r="D7057" s="11" t="str">
        <f>IFERROR(VLOOKUP(Rule!J7057,lvl_2[],2,FALSE),"Нет")</f>
        <v>Анализ даты</v>
      </c>
      <c r="E7057" s="11" t="str">
        <f>IFERROR(VLOOKUP(Rule!K7057,lvl_3[],2,FALSE),"Нет")</f>
        <v>Анализ даты</v>
      </c>
      <c r="F7057" s="11" t="str">
        <f>IFERROR(INDEX(lvl_4[],MATCH(L7057,lvl_4[ID],0),MATCH(TEXT(K7057,"##0"),lvl_4[#Headers],0)),"Нет")</f>
        <v>Символические звезды</v>
      </c>
      <c r="G7057" s="11" t="str">
        <f>IFERROR(INDEX(lvl_5[],MATCH(M7057,lvl_5[ID],0),MATCH(_xlfn.CONCAT(TEXT(K7057,"##0"),"_",TEXT(L7057,"##0")),lvl_5[#Headers],0)),"Нет")</f>
        <v>Ша цветущего персика</v>
      </c>
      <c r="H7057" s="11" t="str">
        <f>IFERROR(INDEX(lvl_6[],MATCH(N7057,lvl_6[ID],0),MATCH(_xlfn.CONCAT(K7057,"_",L7057,"_",M7057),lvl_6[#Headers],0)),"Нет")</f>
        <v>Нет</v>
      </c>
      <c r="I7057" s="12">
        <v>1</v>
      </c>
      <c r="J7057" s="12">
        <v>4</v>
      </c>
      <c r="K7057" s="12">
        <v>1</v>
      </c>
      <c r="L7057" s="12">
        <v>5</v>
      </c>
      <c r="M7057" s="12">
        <v>29</v>
      </c>
      <c r="N7057" s="12">
        <v>2733</v>
      </c>
      <c r="O7057" s="12">
        <f>COUNTIF($P$2:P7057,P7057)</f>
        <v>1</v>
      </c>
      <c r="P7057" s="12" t="str">
        <f t="shared" si="390"/>
        <v>14105292733</v>
      </c>
      <c r="Q7057" s="12" t="str">
        <f t="shared" si="391"/>
        <v>141052927330001</v>
      </c>
      <c r="R7057" s="20" t="s">
        <v>5271</v>
      </c>
      <c r="U7057" s="12" t="s">
        <v>899</v>
      </c>
      <c r="W7057" s="12" t="s">
        <v>863</v>
      </c>
      <c r="BN7057" s="12">
        <v>1</v>
      </c>
    </row>
    <row r="7058" spans="1:66" ht="45" x14ac:dyDescent="0.25">
      <c r="A7058" s="12">
        <v>1</v>
      </c>
      <c r="B7058" s="11" t="str">
        <f t="shared" si="389"/>
        <v>Общий расчет. Анализ даты. Анализ даты. Символические звезды. Ша цветущего персика. Нет</v>
      </c>
      <c r="C7058" s="11" t="str">
        <f>IFERROR(VLOOKUP(I7058,lvl_1[],2,FALSE),"Нет")</f>
        <v>Общий расчет</v>
      </c>
      <c r="D7058" s="11" t="str">
        <f>IFERROR(VLOOKUP(Rule!J7058,lvl_2[],2,FALSE),"Нет")</f>
        <v>Анализ даты</v>
      </c>
      <c r="E7058" s="11" t="str">
        <f>IFERROR(VLOOKUP(Rule!K7058,lvl_3[],2,FALSE),"Нет")</f>
        <v>Анализ даты</v>
      </c>
      <c r="F7058" s="11" t="str">
        <f>IFERROR(INDEX(lvl_4[],MATCH(L7058,lvl_4[ID],0),MATCH(TEXT(K7058,"##0"),lvl_4[#Headers],0)),"Нет")</f>
        <v>Символические звезды</v>
      </c>
      <c r="G7058" s="11" t="str">
        <f>IFERROR(INDEX(lvl_5[],MATCH(M7058,lvl_5[ID],0),MATCH(_xlfn.CONCAT(TEXT(K7058,"##0"),"_",TEXT(L7058,"##0")),lvl_5[#Headers],0)),"Нет")</f>
        <v>Ша цветущего персика</v>
      </c>
      <c r="H7058" s="11" t="str">
        <f>IFERROR(INDEX(lvl_6[],MATCH(N7058,lvl_6[ID],0),MATCH(_xlfn.CONCAT(K7058,"_",L7058,"_",M7058),lvl_6[#Headers],0)),"Нет")</f>
        <v>Нет</v>
      </c>
      <c r="I7058" s="12">
        <v>1</v>
      </c>
      <c r="J7058" s="12">
        <v>4</v>
      </c>
      <c r="K7058" s="12">
        <v>1</v>
      </c>
      <c r="L7058" s="12">
        <v>5</v>
      </c>
      <c r="M7058" s="12">
        <v>29</v>
      </c>
      <c r="N7058" s="12">
        <v>2734</v>
      </c>
      <c r="O7058" s="12">
        <f>COUNTIF($P$2:P7058,P7058)</f>
        <v>1</v>
      </c>
      <c r="P7058" s="12" t="str">
        <f t="shared" si="390"/>
        <v>14105292734</v>
      </c>
      <c r="Q7058" s="12" t="str">
        <f t="shared" si="391"/>
        <v>141052927340001</v>
      </c>
      <c r="R7058" s="20" t="s">
        <v>5272</v>
      </c>
      <c r="U7058" s="12" t="s">
        <v>901</v>
      </c>
      <c r="W7058" s="12" t="s">
        <v>863</v>
      </c>
      <c r="BN7058" s="12">
        <v>1</v>
      </c>
    </row>
    <row r="7059" spans="1:66" ht="45" x14ac:dyDescent="0.25">
      <c r="A7059" s="12">
        <v>1</v>
      </c>
      <c r="B7059" s="11" t="str">
        <f t="shared" si="389"/>
        <v>Общий расчет. Анализ даты. Анализ даты. Символические звезды. Ша цветущего персика. Нет</v>
      </c>
      <c r="C7059" s="11" t="str">
        <f>IFERROR(VLOOKUP(I7059,lvl_1[],2,FALSE),"Нет")</f>
        <v>Общий расчет</v>
      </c>
      <c r="D7059" s="11" t="str">
        <f>IFERROR(VLOOKUP(Rule!J7059,lvl_2[],2,FALSE),"Нет")</f>
        <v>Анализ даты</v>
      </c>
      <c r="E7059" s="11" t="str">
        <f>IFERROR(VLOOKUP(Rule!K7059,lvl_3[],2,FALSE),"Нет")</f>
        <v>Анализ даты</v>
      </c>
      <c r="F7059" s="11" t="str">
        <f>IFERROR(INDEX(lvl_4[],MATCH(L7059,lvl_4[ID],0),MATCH(TEXT(K7059,"##0"),lvl_4[#Headers],0)),"Нет")</f>
        <v>Символические звезды</v>
      </c>
      <c r="G7059" s="11" t="str">
        <f>IFERROR(INDEX(lvl_5[],MATCH(M7059,lvl_5[ID],0),MATCH(_xlfn.CONCAT(TEXT(K7059,"##0"),"_",TEXT(L7059,"##0")),lvl_5[#Headers],0)),"Нет")</f>
        <v>Ша цветущего персика</v>
      </c>
      <c r="H7059" s="11" t="str">
        <f>IFERROR(INDEX(lvl_6[],MATCH(N7059,lvl_6[ID],0),MATCH(_xlfn.CONCAT(K7059,"_",L7059,"_",M7059),lvl_6[#Headers],0)),"Нет")</f>
        <v>Нет</v>
      </c>
      <c r="I7059" s="12">
        <v>1</v>
      </c>
      <c r="J7059" s="12">
        <v>4</v>
      </c>
      <c r="K7059" s="12">
        <v>1</v>
      </c>
      <c r="L7059" s="12">
        <v>5</v>
      </c>
      <c r="M7059" s="12">
        <v>29</v>
      </c>
      <c r="N7059" s="12">
        <v>2735</v>
      </c>
      <c r="O7059" s="12">
        <f>COUNTIF($P$2:P7059,P7059)</f>
        <v>1</v>
      </c>
      <c r="P7059" s="12" t="str">
        <f t="shared" si="390"/>
        <v>14105292735</v>
      </c>
      <c r="Q7059" s="12" t="str">
        <f t="shared" si="391"/>
        <v>141052927350001</v>
      </c>
      <c r="R7059" s="20" t="s">
        <v>5273</v>
      </c>
      <c r="U7059" s="12" t="s">
        <v>903</v>
      </c>
      <c r="W7059" s="12" t="s">
        <v>859</v>
      </c>
      <c r="BN7059" s="12">
        <v>1</v>
      </c>
    </row>
    <row r="7060" spans="1:66" ht="45" x14ac:dyDescent="0.25">
      <c r="A7060" s="12">
        <v>1</v>
      </c>
      <c r="B7060" s="11" t="str">
        <f t="shared" si="389"/>
        <v>Общий расчет. Анализ даты. Анализ даты. Символические звезды. Ша цветущего персика. Нет</v>
      </c>
      <c r="C7060" s="11" t="str">
        <f>IFERROR(VLOOKUP(I7060,lvl_1[],2,FALSE),"Нет")</f>
        <v>Общий расчет</v>
      </c>
      <c r="D7060" s="11" t="str">
        <f>IFERROR(VLOOKUP(Rule!J7060,lvl_2[],2,FALSE),"Нет")</f>
        <v>Анализ даты</v>
      </c>
      <c r="E7060" s="11" t="str">
        <f>IFERROR(VLOOKUP(Rule!K7060,lvl_3[],2,FALSE),"Нет")</f>
        <v>Анализ даты</v>
      </c>
      <c r="F7060" s="11" t="str">
        <f>IFERROR(INDEX(lvl_4[],MATCH(L7060,lvl_4[ID],0),MATCH(TEXT(K7060,"##0"),lvl_4[#Headers],0)),"Нет")</f>
        <v>Символические звезды</v>
      </c>
      <c r="G7060" s="11" t="str">
        <f>IFERROR(INDEX(lvl_5[],MATCH(M7060,lvl_5[ID],0),MATCH(_xlfn.CONCAT(TEXT(K7060,"##0"),"_",TEXT(L7060,"##0")),lvl_5[#Headers],0)),"Нет")</f>
        <v>Ша цветущего персика</v>
      </c>
      <c r="H7060" s="11" t="str">
        <f>IFERROR(INDEX(lvl_6[],MATCH(N7060,lvl_6[ID],0),MATCH(_xlfn.CONCAT(K7060,"_",L7060,"_",M7060),lvl_6[#Headers],0)),"Нет")</f>
        <v>Нет</v>
      </c>
      <c r="I7060" s="12">
        <v>1</v>
      </c>
      <c r="J7060" s="12">
        <v>4</v>
      </c>
      <c r="K7060" s="12">
        <v>1</v>
      </c>
      <c r="L7060" s="12">
        <v>5</v>
      </c>
      <c r="M7060" s="12">
        <v>29</v>
      </c>
      <c r="N7060" s="12">
        <v>2736</v>
      </c>
      <c r="O7060" s="12">
        <f>COUNTIF($P$2:P7060,P7060)</f>
        <v>1</v>
      </c>
      <c r="P7060" s="12" t="str">
        <f t="shared" si="390"/>
        <v>14105292736</v>
      </c>
      <c r="Q7060" s="12" t="str">
        <f t="shared" si="391"/>
        <v>141052927360001</v>
      </c>
      <c r="R7060" s="20" t="s">
        <v>5274</v>
      </c>
      <c r="U7060" s="12" t="s">
        <v>905</v>
      </c>
      <c r="W7060" s="12" t="s">
        <v>864</v>
      </c>
      <c r="BN7060" s="12">
        <v>1</v>
      </c>
    </row>
    <row r="7061" spans="1:66" ht="45" x14ac:dyDescent="0.25">
      <c r="A7061" s="12">
        <v>1</v>
      </c>
      <c r="B7061" s="11" t="str">
        <f t="shared" si="389"/>
        <v>Общий расчет. Анализ даты. Анализ даты. Символические звезды. Ша цветущего персика. Нет</v>
      </c>
      <c r="C7061" s="11" t="str">
        <f>IFERROR(VLOOKUP(I7061,lvl_1[],2,FALSE),"Нет")</f>
        <v>Общий расчет</v>
      </c>
      <c r="D7061" s="11" t="str">
        <f>IFERROR(VLOOKUP(Rule!J7061,lvl_2[],2,FALSE),"Нет")</f>
        <v>Анализ даты</v>
      </c>
      <c r="E7061" s="11" t="str">
        <f>IFERROR(VLOOKUP(Rule!K7061,lvl_3[],2,FALSE),"Нет")</f>
        <v>Анализ даты</v>
      </c>
      <c r="F7061" s="11" t="str">
        <f>IFERROR(INDEX(lvl_4[],MATCH(L7061,lvl_4[ID],0),MATCH(TEXT(K7061,"##0"),lvl_4[#Headers],0)),"Нет")</f>
        <v>Символические звезды</v>
      </c>
      <c r="G7061" s="11" t="str">
        <f>IFERROR(INDEX(lvl_5[],MATCH(M7061,lvl_5[ID],0),MATCH(_xlfn.CONCAT(TEXT(K7061,"##0"),"_",TEXT(L7061,"##0")),lvl_5[#Headers],0)),"Нет")</f>
        <v>Ша цветущего персика</v>
      </c>
      <c r="H7061" s="11" t="str">
        <f>IFERROR(INDEX(lvl_6[],MATCH(N7061,lvl_6[ID],0),MATCH(_xlfn.CONCAT(K7061,"_",L7061,"_",M7061),lvl_6[#Headers],0)),"Нет")</f>
        <v>Нет</v>
      </c>
      <c r="I7061" s="12">
        <v>1</v>
      </c>
      <c r="J7061" s="12">
        <v>4</v>
      </c>
      <c r="K7061" s="12">
        <v>1</v>
      </c>
      <c r="L7061" s="12">
        <v>5</v>
      </c>
      <c r="M7061" s="12">
        <v>29</v>
      </c>
      <c r="N7061" s="12">
        <v>2737</v>
      </c>
      <c r="O7061" s="12">
        <f>COUNTIF($P$2:P7061,P7061)</f>
        <v>1</v>
      </c>
      <c r="P7061" s="12" t="str">
        <f t="shared" si="390"/>
        <v>14105292737</v>
      </c>
      <c r="Q7061" s="12" t="str">
        <f t="shared" si="391"/>
        <v>141052927370001</v>
      </c>
      <c r="R7061" s="20" t="s">
        <v>5275</v>
      </c>
      <c r="U7061" s="12" t="s">
        <v>907</v>
      </c>
      <c r="W7061" s="12" t="s">
        <v>861</v>
      </c>
      <c r="BN7061" s="12">
        <v>1</v>
      </c>
    </row>
    <row r="7062" spans="1:66" ht="45" x14ac:dyDescent="0.25">
      <c r="A7062" s="12">
        <v>1</v>
      </c>
      <c r="B7062" s="11" t="str">
        <f t="shared" si="389"/>
        <v>Общий расчет. Анализ даты. Анализ даты. Символические звезды. Ша цветущего персика. Нет</v>
      </c>
      <c r="C7062" s="11" t="str">
        <f>IFERROR(VLOOKUP(I7062,lvl_1[],2,FALSE),"Нет")</f>
        <v>Общий расчет</v>
      </c>
      <c r="D7062" s="11" t="str">
        <f>IFERROR(VLOOKUP(Rule!J7062,lvl_2[],2,FALSE),"Нет")</f>
        <v>Анализ даты</v>
      </c>
      <c r="E7062" s="11" t="str">
        <f>IFERROR(VLOOKUP(Rule!K7062,lvl_3[],2,FALSE),"Нет")</f>
        <v>Анализ даты</v>
      </c>
      <c r="F7062" s="11" t="str">
        <f>IFERROR(INDEX(lvl_4[],MATCH(L7062,lvl_4[ID],0),MATCH(TEXT(K7062,"##0"),lvl_4[#Headers],0)),"Нет")</f>
        <v>Символические звезды</v>
      </c>
      <c r="G7062" s="11" t="str">
        <f>IFERROR(INDEX(lvl_5[],MATCH(M7062,lvl_5[ID],0),MATCH(_xlfn.CONCAT(TEXT(K7062,"##0"),"_",TEXT(L7062,"##0")),lvl_5[#Headers],0)),"Нет")</f>
        <v>Ша цветущего персика</v>
      </c>
      <c r="H7062" s="11" t="str">
        <f>IFERROR(INDEX(lvl_6[],MATCH(N7062,lvl_6[ID],0),MATCH(_xlfn.CONCAT(K7062,"_",L7062,"_",M7062),lvl_6[#Headers],0)),"Нет")</f>
        <v>Нет</v>
      </c>
      <c r="I7062" s="12">
        <v>1</v>
      </c>
      <c r="J7062" s="12">
        <v>4</v>
      </c>
      <c r="K7062" s="12">
        <v>1</v>
      </c>
      <c r="L7062" s="12">
        <v>5</v>
      </c>
      <c r="M7062" s="12">
        <v>29</v>
      </c>
      <c r="N7062" s="12">
        <v>2738</v>
      </c>
      <c r="O7062" s="12">
        <f>COUNTIF($P$2:P7062,P7062)</f>
        <v>1</v>
      </c>
      <c r="P7062" s="12" t="str">
        <f t="shared" si="390"/>
        <v>14105292738</v>
      </c>
      <c r="Q7062" s="12" t="str">
        <f t="shared" si="391"/>
        <v>141052927380001</v>
      </c>
      <c r="R7062" s="20" t="s">
        <v>5276</v>
      </c>
      <c r="U7062" s="12" t="s">
        <v>908</v>
      </c>
      <c r="W7062" s="12" t="s">
        <v>861</v>
      </c>
      <c r="BN7062" s="12">
        <v>1</v>
      </c>
    </row>
    <row r="7063" spans="1:66" ht="45" x14ac:dyDescent="0.25">
      <c r="A7063" s="12">
        <v>1</v>
      </c>
      <c r="B7063" s="11" t="str">
        <f t="shared" si="389"/>
        <v>Общий расчет. Анализ даты. Анализ даты. Символические звезды. Ша цветущего персика. Нет</v>
      </c>
      <c r="C7063" s="11" t="str">
        <f>IFERROR(VLOOKUP(I7063,lvl_1[],2,FALSE),"Нет")</f>
        <v>Общий расчет</v>
      </c>
      <c r="D7063" s="11" t="str">
        <f>IFERROR(VLOOKUP(Rule!J7063,lvl_2[],2,FALSE),"Нет")</f>
        <v>Анализ даты</v>
      </c>
      <c r="E7063" s="11" t="str">
        <f>IFERROR(VLOOKUP(Rule!K7063,lvl_3[],2,FALSE),"Нет")</f>
        <v>Анализ даты</v>
      </c>
      <c r="F7063" s="11" t="str">
        <f>IFERROR(INDEX(lvl_4[],MATCH(L7063,lvl_4[ID],0),MATCH(TEXT(K7063,"##0"),lvl_4[#Headers],0)),"Нет")</f>
        <v>Символические звезды</v>
      </c>
      <c r="G7063" s="11" t="str">
        <f>IFERROR(INDEX(lvl_5[],MATCH(M7063,lvl_5[ID],0),MATCH(_xlfn.CONCAT(TEXT(K7063,"##0"),"_",TEXT(L7063,"##0")),lvl_5[#Headers],0)),"Нет")</f>
        <v>Ша цветущего персика</v>
      </c>
      <c r="H7063" s="11" t="str">
        <f>IFERROR(INDEX(lvl_6[],MATCH(N7063,lvl_6[ID],0),MATCH(_xlfn.CONCAT(K7063,"_",L7063,"_",M7063),lvl_6[#Headers],0)),"Нет")</f>
        <v>Нет</v>
      </c>
      <c r="I7063" s="12">
        <v>1</v>
      </c>
      <c r="J7063" s="12">
        <v>4</v>
      </c>
      <c r="K7063" s="12">
        <v>1</v>
      </c>
      <c r="L7063" s="12">
        <v>5</v>
      </c>
      <c r="M7063" s="12">
        <v>29</v>
      </c>
      <c r="N7063" s="12">
        <v>2739</v>
      </c>
      <c r="O7063" s="12">
        <f>COUNTIF($P$2:P7063,P7063)</f>
        <v>1</v>
      </c>
      <c r="P7063" s="12" t="str">
        <f t="shared" si="390"/>
        <v>14105292739</v>
      </c>
      <c r="Q7063" s="12" t="str">
        <f t="shared" si="391"/>
        <v>141052927390001</v>
      </c>
      <c r="R7063" s="20" t="s">
        <v>5277</v>
      </c>
      <c r="U7063" s="12" t="s">
        <v>910</v>
      </c>
      <c r="W7063" s="12" t="s">
        <v>867</v>
      </c>
      <c r="BN7063" s="12">
        <v>1</v>
      </c>
    </row>
    <row r="7064" spans="1:66" ht="45" x14ac:dyDescent="0.25">
      <c r="A7064" s="12">
        <v>1</v>
      </c>
      <c r="B7064" s="11" t="str">
        <f t="shared" si="389"/>
        <v>Общий расчет. Анализ даты. Анализ даты. Символические звезды. Ша цветущего персика. Нет</v>
      </c>
      <c r="C7064" s="11" t="str">
        <f>IFERROR(VLOOKUP(I7064,lvl_1[],2,FALSE),"Нет")</f>
        <v>Общий расчет</v>
      </c>
      <c r="D7064" s="11" t="str">
        <f>IFERROR(VLOOKUP(Rule!J7064,lvl_2[],2,FALSE),"Нет")</f>
        <v>Анализ даты</v>
      </c>
      <c r="E7064" s="11" t="str">
        <f>IFERROR(VLOOKUP(Rule!K7064,lvl_3[],2,FALSE),"Нет")</f>
        <v>Анализ даты</v>
      </c>
      <c r="F7064" s="11" t="str">
        <f>IFERROR(INDEX(lvl_4[],MATCH(L7064,lvl_4[ID],0),MATCH(TEXT(K7064,"##0"),lvl_4[#Headers],0)),"Нет")</f>
        <v>Символические звезды</v>
      </c>
      <c r="G7064" s="11" t="str">
        <f>IFERROR(INDEX(lvl_5[],MATCH(M7064,lvl_5[ID],0),MATCH(_xlfn.CONCAT(TEXT(K7064,"##0"),"_",TEXT(L7064,"##0")),lvl_5[#Headers],0)),"Нет")</f>
        <v>Ша цветущего персика</v>
      </c>
      <c r="H7064" s="11" t="str">
        <f>IFERROR(INDEX(lvl_6[],MATCH(N7064,lvl_6[ID],0),MATCH(_xlfn.CONCAT(K7064,"_",L7064,"_",M7064),lvl_6[#Headers],0)),"Нет")</f>
        <v>Нет</v>
      </c>
      <c r="I7064" s="12">
        <v>1</v>
      </c>
      <c r="J7064" s="12">
        <v>4</v>
      </c>
      <c r="K7064" s="12">
        <v>1</v>
      </c>
      <c r="L7064" s="12">
        <v>5</v>
      </c>
      <c r="M7064" s="12">
        <v>29</v>
      </c>
      <c r="N7064" s="12">
        <v>2740</v>
      </c>
      <c r="O7064" s="12">
        <f>COUNTIF($P$2:P7064,P7064)</f>
        <v>1</v>
      </c>
      <c r="P7064" s="12" t="str">
        <f t="shared" si="390"/>
        <v>14105292740</v>
      </c>
      <c r="Q7064" s="12" t="str">
        <f t="shared" si="391"/>
        <v>141052927400001</v>
      </c>
      <c r="R7064" s="20" t="s">
        <v>5278</v>
      </c>
      <c r="U7064" s="12" t="s">
        <v>912</v>
      </c>
      <c r="W7064" s="12" t="s">
        <v>866</v>
      </c>
      <c r="BN7064" s="12">
        <v>1</v>
      </c>
    </row>
    <row r="7065" spans="1:66" ht="45" x14ac:dyDescent="0.25">
      <c r="A7065" s="12">
        <v>1</v>
      </c>
      <c r="B7065" s="11" t="str">
        <f t="shared" si="389"/>
        <v>Общий расчет. Анализ даты. Анализ даты. Символические звезды. Ша цветущего персика. Нет</v>
      </c>
      <c r="C7065" s="11" t="str">
        <f>IFERROR(VLOOKUP(I7065,lvl_1[],2,FALSE),"Нет")</f>
        <v>Общий расчет</v>
      </c>
      <c r="D7065" s="11" t="str">
        <f>IFERROR(VLOOKUP(Rule!J7065,lvl_2[],2,FALSE),"Нет")</f>
        <v>Анализ даты</v>
      </c>
      <c r="E7065" s="11" t="str">
        <f>IFERROR(VLOOKUP(Rule!K7065,lvl_3[],2,FALSE),"Нет")</f>
        <v>Анализ даты</v>
      </c>
      <c r="F7065" s="11" t="str">
        <f>IFERROR(INDEX(lvl_4[],MATCH(L7065,lvl_4[ID],0),MATCH(TEXT(K7065,"##0"),lvl_4[#Headers],0)),"Нет")</f>
        <v>Символические звезды</v>
      </c>
      <c r="G7065" s="11" t="str">
        <f>IFERROR(INDEX(lvl_5[],MATCH(M7065,lvl_5[ID],0),MATCH(_xlfn.CONCAT(TEXT(K7065,"##0"),"_",TEXT(L7065,"##0")),lvl_5[#Headers],0)),"Нет")</f>
        <v>Ша цветущего персика</v>
      </c>
      <c r="H7065" s="11" t="str">
        <f>IFERROR(INDEX(lvl_6[],MATCH(N7065,lvl_6[ID],0),MATCH(_xlfn.CONCAT(K7065,"_",L7065,"_",M7065),lvl_6[#Headers],0)),"Нет")</f>
        <v>Нет</v>
      </c>
      <c r="I7065" s="12">
        <v>1</v>
      </c>
      <c r="J7065" s="12">
        <v>4</v>
      </c>
      <c r="K7065" s="12">
        <v>1</v>
      </c>
      <c r="L7065" s="12">
        <v>5</v>
      </c>
      <c r="M7065" s="12">
        <v>29</v>
      </c>
      <c r="N7065" s="12">
        <v>2741</v>
      </c>
      <c r="O7065" s="12">
        <f>COUNTIF($P$2:P7065,P7065)</f>
        <v>1</v>
      </c>
      <c r="P7065" s="12" t="str">
        <f t="shared" si="390"/>
        <v>14105292741</v>
      </c>
      <c r="Q7065" s="12" t="str">
        <f t="shared" si="391"/>
        <v>141052927410001</v>
      </c>
      <c r="R7065" s="20" t="s">
        <v>5279</v>
      </c>
      <c r="U7065" s="12" t="s">
        <v>914</v>
      </c>
      <c r="W7065" s="12" t="s">
        <v>869</v>
      </c>
      <c r="BN7065" s="12">
        <v>1</v>
      </c>
    </row>
    <row r="7066" spans="1:66" ht="45" x14ac:dyDescent="0.25">
      <c r="A7066" s="12">
        <v>1</v>
      </c>
      <c r="B7066" s="11" t="str">
        <f t="shared" si="389"/>
        <v>Общий расчет. Анализ даты. Анализ даты. Символические звезды. Ша цветущего персика. Нет</v>
      </c>
      <c r="C7066" s="11" t="str">
        <f>IFERROR(VLOOKUP(I7066,lvl_1[],2,FALSE),"Нет")</f>
        <v>Общий расчет</v>
      </c>
      <c r="D7066" s="11" t="str">
        <f>IFERROR(VLOOKUP(Rule!J7066,lvl_2[],2,FALSE),"Нет")</f>
        <v>Анализ даты</v>
      </c>
      <c r="E7066" s="11" t="str">
        <f>IFERROR(VLOOKUP(Rule!K7066,lvl_3[],2,FALSE),"Нет")</f>
        <v>Анализ даты</v>
      </c>
      <c r="F7066" s="11" t="str">
        <f>IFERROR(INDEX(lvl_4[],MATCH(L7066,lvl_4[ID],0),MATCH(TEXT(K7066,"##0"),lvl_4[#Headers],0)),"Нет")</f>
        <v>Символические звезды</v>
      </c>
      <c r="G7066" s="11" t="str">
        <f>IFERROR(INDEX(lvl_5[],MATCH(M7066,lvl_5[ID],0),MATCH(_xlfn.CONCAT(TEXT(K7066,"##0"),"_",TEXT(L7066,"##0")),lvl_5[#Headers],0)),"Нет")</f>
        <v>Ша цветущего персика</v>
      </c>
      <c r="H7066" s="11" t="str">
        <f>IFERROR(INDEX(lvl_6[],MATCH(N7066,lvl_6[ID],0),MATCH(_xlfn.CONCAT(K7066,"_",L7066,"_",M7066),lvl_6[#Headers],0)),"Нет")</f>
        <v>Нет</v>
      </c>
      <c r="I7066" s="12">
        <v>1</v>
      </c>
      <c r="J7066" s="12">
        <v>4</v>
      </c>
      <c r="K7066" s="12">
        <v>1</v>
      </c>
      <c r="L7066" s="12">
        <v>5</v>
      </c>
      <c r="M7066" s="12">
        <v>29</v>
      </c>
      <c r="N7066" s="12">
        <v>2742</v>
      </c>
      <c r="O7066" s="12">
        <f>COUNTIF($P$2:P7066,P7066)</f>
        <v>1</v>
      </c>
      <c r="P7066" s="12" t="str">
        <f t="shared" si="390"/>
        <v>14105292742</v>
      </c>
      <c r="Q7066" s="12" t="str">
        <f t="shared" si="391"/>
        <v>141052927420001</v>
      </c>
      <c r="R7066" s="20" t="s">
        <v>5280</v>
      </c>
      <c r="U7066" s="12" t="s">
        <v>916</v>
      </c>
      <c r="W7066" s="12" t="s">
        <v>865</v>
      </c>
      <c r="BN7066" s="12">
        <v>1</v>
      </c>
    </row>
    <row r="7067" spans="1:66" ht="45" x14ac:dyDescent="0.25">
      <c r="A7067" s="12">
        <v>1</v>
      </c>
      <c r="B7067" s="11" t="str">
        <f t="shared" si="389"/>
        <v>Общий расчет. Анализ даты. Анализ даты. Символические звезды. Небесный чиновник. Нет</v>
      </c>
      <c r="C7067" s="11" t="str">
        <f>IFERROR(VLOOKUP(I7067,lvl_1[],2,FALSE),"Нет")</f>
        <v>Общий расчет</v>
      </c>
      <c r="D7067" s="11" t="str">
        <f>IFERROR(VLOOKUP(Rule!J7067,lvl_2[],2,FALSE),"Нет")</f>
        <v>Анализ даты</v>
      </c>
      <c r="E7067" s="11" t="str">
        <f>IFERROR(VLOOKUP(Rule!K7067,lvl_3[],2,FALSE),"Нет")</f>
        <v>Анализ даты</v>
      </c>
      <c r="F7067" s="11" t="str">
        <f>IFERROR(INDEX(lvl_4[],MATCH(L7067,lvl_4[ID],0),MATCH(TEXT(K7067,"##0"),lvl_4[#Headers],0)),"Нет")</f>
        <v>Символические звезды</v>
      </c>
      <c r="G7067" s="11" t="str">
        <f>IFERROR(INDEX(lvl_5[],MATCH(M7067,lvl_5[ID],0),MATCH(_xlfn.CONCAT(TEXT(K7067,"##0"),"_",TEXT(L7067,"##0")),lvl_5[#Headers],0)),"Нет")</f>
        <v>Небесный чиновник</v>
      </c>
      <c r="H7067" s="11" t="str">
        <f>IFERROR(INDEX(lvl_6[],MATCH(N7067,lvl_6[ID],0),MATCH(_xlfn.CONCAT(K7067,"_",L7067,"_",M7067),lvl_6[#Headers],0)),"Нет")</f>
        <v>Нет</v>
      </c>
      <c r="I7067" s="12">
        <v>1</v>
      </c>
      <c r="J7067" s="12">
        <v>4</v>
      </c>
      <c r="K7067" s="12">
        <v>1</v>
      </c>
      <c r="L7067" s="12">
        <v>5</v>
      </c>
      <c r="M7067" s="12">
        <v>30</v>
      </c>
      <c r="N7067" s="12">
        <v>2743</v>
      </c>
      <c r="O7067" s="12">
        <f>COUNTIF($P$2:P7067,P7067)</f>
        <v>1</v>
      </c>
      <c r="P7067" s="12" t="str">
        <f t="shared" si="390"/>
        <v>14105302743</v>
      </c>
      <c r="Q7067" s="12" t="str">
        <f t="shared" si="391"/>
        <v>141053027430001</v>
      </c>
      <c r="R7067" s="20" t="s">
        <v>5281</v>
      </c>
      <c r="U7067" s="12" t="s">
        <v>899</v>
      </c>
      <c r="W7067" s="12" t="s">
        <v>866</v>
      </c>
      <c r="BN7067" s="12">
        <v>1</v>
      </c>
    </row>
    <row r="7068" spans="1:66" ht="45" x14ac:dyDescent="0.25">
      <c r="A7068" s="12">
        <v>1</v>
      </c>
      <c r="B7068" s="11" t="str">
        <f t="shared" si="389"/>
        <v>Общий расчет. Анализ даты. Анализ даты. Символические звезды. Небесный чиновник. Нет</v>
      </c>
      <c r="C7068" s="11" t="str">
        <f>IFERROR(VLOOKUP(I7068,lvl_1[],2,FALSE),"Нет")</f>
        <v>Общий расчет</v>
      </c>
      <c r="D7068" s="11" t="str">
        <f>IFERROR(VLOOKUP(Rule!J7068,lvl_2[],2,FALSE),"Нет")</f>
        <v>Анализ даты</v>
      </c>
      <c r="E7068" s="11" t="str">
        <f>IFERROR(VLOOKUP(Rule!K7068,lvl_3[],2,FALSE),"Нет")</f>
        <v>Анализ даты</v>
      </c>
      <c r="F7068" s="11" t="str">
        <f>IFERROR(INDEX(lvl_4[],MATCH(L7068,lvl_4[ID],0),MATCH(TEXT(K7068,"##0"),lvl_4[#Headers],0)),"Нет")</f>
        <v>Символические звезды</v>
      </c>
      <c r="G7068" s="11" t="str">
        <f>IFERROR(INDEX(lvl_5[],MATCH(M7068,lvl_5[ID],0),MATCH(_xlfn.CONCAT(TEXT(K7068,"##0"),"_",TEXT(L7068,"##0")),lvl_5[#Headers],0)),"Нет")</f>
        <v>Небесный чиновник</v>
      </c>
      <c r="H7068" s="11" t="str">
        <f>IFERROR(INDEX(lvl_6[],MATCH(N7068,lvl_6[ID],0),MATCH(_xlfn.CONCAT(K7068,"_",L7068,"_",M7068),lvl_6[#Headers],0)),"Нет")</f>
        <v>Нет</v>
      </c>
      <c r="I7068" s="12">
        <v>1</v>
      </c>
      <c r="J7068" s="12">
        <v>4</v>
      </c>
      <c r="K7068" s="12">
        <v>1</v>
      </c>
      <c r="L7068" s="12">
        <v>5</v>
      </c>
      <c r="M7068" s="12">
        <v>30</v>
      </c>
      <c r="N7068" s="12">
        <v>2744</v>
      </c>
      <c r="O7068" s="12">
        <f>COUNTIF($P$2:P7068,P7068)</f>
        <v>1</v>
      </c>
      <c r="P7068" s="12" t="str">
        <f t="shared" si="390"/>
        <v>14105302744</v>
      </c>
      <c r="Q7068" s="12" t="str">
        <f t="shared" si="391"/>
        <v>141053027440001</v>
      </c>
      <c r="R7068" s="20" t="s">
        <v>5282</v>
      </c>
      <c r="U7068" s="12" t="s">
        <v>901</v>
      </c>
      <c r="W7068" s="12" t="s">
        <v>865</v>
      </c>
      <c r="BN7068" s="12">
        <v>1</v>
      </c>
    </row>
    <row r="7069" spans="1:66" ht="45" x14ac:dyDescent="0.25">
      <c r="A7069" s="12">
        <v>1</v>
      </c>
      <c r="B7069" s="11" t="str">
        <f t="shared" si="389"/>
        <v>Общий расчет. Анализ даты. Анализ даты. Символические звезды. Небесный чиновник. Нет</v>
      </c>
      <c r="C7069" s="11" t="str">
        <f>IFERROR(VLOOKUP(I7069,lvl_1[],2,FALSE),"Нет")</f>
        <v>Общий расчет</v>
      </c>
      <c r="D7069" s="11" t="str">
        <f>IFERROR(VLOOKUP(Rule!J7069,lvl_2[],2,FALSE),"Нет")</f>
        <v>Анализ даты</v>
      </c>
      <c r="E7069" s="11" t="str">
        <f>IFERROR(VLOOKUP(Rule!K7069,lvl_3[],2,FALSE),"Нет")</f>
        <v>Анализ даты</v>
      </c>
      <c r="F7069" s="11" t="str">
        <f>IFERROR(INDEX(lvl_4[],MATCH(L7069,lvl_4[ID],0),MATCH(TEXT(K7069,"##0"),lvl_4[#Headers],0)),"Нет")</f>
        <v>Символические звезды</v>
      </c>
      <c r="G7069" s="11" t="str">
        <f>IFERROR(INDEX(lvl_5[],MATCH(M7069,lvl_5[ID],0),MATCH(_xlfn.CONCAT(TEXT(K7069,"##0"),"_",TEXT(L7069,"##0")),lvl_5[#Headers],0)),"Нет")</f>
        <v>Небесный чиновник</v>
      </c>
      <c r="H7069" s="11" t="str">
        <f>IFERROR(INDEX(lvl_6[],MATCH(N7069,lvl_6[ID],0),MATCH(_xlfn.CONCAT(K7069,"_",L7069,"_",M7069),lvl_6[#Headers],0)),"Нет")</f>
        <v>Нет</v>
      </c>
      <c r="I7069" s="12">
        <v>1</v>
      </c>
      <c r="J7069" s="12">
        <v>4</v>
      </c>
      <c r="K7069" s="12">
        <v>1</v>
      </c>
      <c r="L7069" s="12">
        <v>5</v>
      </c>
      <c r="M7069" s="12">
        <v>30</v>
      </c>
      <c r="N7069" s="12">
        <v>2745</v>
      </c>
      <c r="O7069" s="12">
        <f>COUNTIF($P$2:P7069,P7069)</f>
        <v>1</v>
      </c>
      <c r="P7069" s="12" t="str">
        <f t="shared" si="390"/>
        <v>14105302745</v>
      </c>
      <c r="Q7069" s="12" t="str">
        <f t="shared" si="391"/>
        <v>141053027450001</v>
      </c>
      <c r="R7069" s="20" t="s">
        <v>5283</v>
      </c>
      <c r="U7069" s="12" t="s">
        <v>903</v>
      </c>
      <c r="W7069" s="12" t="s">
        <v>869</v>
      </c>
      <c r="BN7069" s="12">
        <v>1</v>
      </c>
    </row>
    <row r="7070" spans="1:66" ht="45" x14ac:dyDescent="0.25">
      <c r="A7070" s="12">
        <v>1</v>
      </c>
      <c r="B7070" s="11" t="str">
        <f t="shared" si="389"/>
        <v>Общий расчет. Анализ даты. Анализ даты. Символические звезды. Небесный чиновник. Нет</v>
      </c>
      <c r="C7070" s="11" t="str">
        <f>IFERROR(VLOOKUP(I7070,lvl_1[],2,FALSE),"Нет")</f>
        <v>Общий расчет</v>
      </c>
      <c r="D7070" s="11" t="str">
        <f>IFERROR(VLOOKUP(Rule!J7070,lvl_2[],2,FALSE),"Нет")</f>
        <v>Анализ даты</v>
      </c>
      <c r="E7070" s="11" t="str">
        <f>IFERROR(VLOOKUP(Rule!K7070,lvl_3[],2,FALSE),"Нет")</f>
        <v>Анализ даты</v>
      </c>
      <c r="F7070" s="11" t="str">
        <f>IFERROR(INDEX(lvl_4[],MATCH(L7070,lvl_4[ID],0),MATCH(TEXT(K7070,"##0"),lvl_4[#Headers],0)),"Нет")</f>
        <v>Символические звезды</v>
      </c>
      <c r="G7070" s="11" t="str">
        <f>IFERROR(INDEX(lvl_5[],MATCH(M7070,lvl_5[ID],0),MATCH(_xlfn.CONCAT(TEXT(K7070,"##0"),"_",TEXT(L7070,"##0")),lvl_5[#Headers],0)),"Нет")</f>
        <v>Небесный чиновник</v>
      </c>
      <c r="H7070" s="11" t="str">
        <f>IFERROR(INDEX(lvl_6[],MATCH(N7070,lvl_6[ID],0),MATCH(_xlfn.CONCAT(K7070,"_",L7070,"_",M7070),lvl_6[#Headers],0)),"Нет")</f>
        <v>Нет</v>
      </c>
      <c r="I7070" s="12">
        <v>1</v>
      </c>
      <c r="J7070" s="12">
        <v>4</v>
      </c>
      <c r="K7070" s="12">
        <v>1</v>
      </c>
      <c r="L7070" s="12">
        <v>5</v>
      </c>
      <c r="M7070" s="12">
        <v>30</v>
      </c>
      <c r="N7070" s="12">
        <v>2746</v>
      </c>
      <c r="O7070" s="12">
        <f>COUNTIF($P$2:P7070,P7070)</f>
        <v>1</v>
      </c>
      <c r="P7070" s="12" t="str">
        <f t="shared" si="390"/>
        <v>14105302746</v>
      </c>
      <c r="Q7070" s="12" t="str">
        <f t="shared" si="391"/>
        <v>141053027460001</v>
      </c>
      <c r="R7070" s="20" t="s">
        <v>5284</v>
      </c>
      <c r="U7070" s="12" t="s">
        <v>905</v>
      </c>
      <c r="W7070" s="12" t="s">
        <v>868</v>
      </c>
      <c r="BN7070" s="12">
        <v>1</v>
      </c>
    </row>
    <row r="7071" spans="1:66" ht="45" x14ac:dyDescent="0.25">
      <c r="A7071" s="12">
        <v>1</v>
      </c>
      <c r="B7071" s="11" t="str">
        <f t="shared" si="389"/>
        <v>Общий расчет. Анализ даты. Анализ даты. Символические звезды. Небесный чиновник. Нет</v>
      </c>
      <c r="C7071" s="11" t="str">
        <f>IFERROR(VLOOKUP(I7071,lvl_1[],2,FALSE),"Нет")</f>
        <v>Общий расчет</v>
      </c>
      <c r="D7071" s="11" t="str">
        <f>IFERROR(VLOOKUP(Rule!J7071,lvl_2[],2,FALSE),"Нет")</f>
        <v>Анализ даты</v>
      </c>
      <c r="E7071" s="11" t="str">
        <f>IFERROR(VLOOKUP(Rule!K7071,lvl_3[],2,FALSE),"Нет")</f>
        <v>Анализ даты</v>
      </c>
      <c r="F7071" s="11" t="str">
        <f>IFERROR(INDEX(lvl_4[],MATCH(L7071,lvl_4[ID],0),MATCH(TEXT(K7071,"##0"),lvl_4[#Headers],0)),"Нет")</f>
        <v>Символические звезды</v>
      </c>
      <c r="G7071" s="11" t="str">
        <f>IFERROR(INDEX(lvl_5[],MATCH(M7071,lvl_5[ID],0),MATCH(_xlfn.CONCAT(TEXT(K7071,"##0"),"_",TEXT(L7071,"##0")),lvl_5[#Headers],0)),"Нет")</f>
        <v>Небесный чиновник</v>
      </c>
      <c r="H7071" s="11" t="str">
        <f>IFERROR(INDEX(lvl_6[],MATCH(N7071,lvl_6[ID],0),MATCH(_xlfn.CONCAT(K7071,"_",L7071,"_",M7071),lvl_6[#Headers],0)),"Нет")</f>
        <v>Нет</v>
      </c>
      <c r="I7071" s="12">
        <v>1</v>
      </c>
      <c r="J7071" s="12">
        <v>4</v>
      </c>
      <c r="K7071" s="12">
        <v>1</v>
      </c>
      <c r="L7071" s="12">
        <v>5</v>
      </c>
      <c r="M7071" s="12">
        <v>30</v>
      </c>
      <c r="N7071" s="12">
        <v>2747</v>
      </c>
      <c r="O7071" s="12">
        <f>COUNTIF($P$2:P7071,P7071)</f>
        <v>1</v>
      </c>
      <c r="P7071" s="12" t="str">
        <f t="shared" si="390"/>
        <v>14105302747</v>
      </c>
      <c r="Q7071" s="12" t="str">
        <f t="shared" si="391"/>
        <v>141053027470001</v>
      </c>
      <c r="R7071" s="20" t="s">
        <v>5285</v>
      </c>
      <c r="U7071" s="12" t="s">
        <v>907</v>
      </c>
      <c r="W7071" s="12" t="s">
        <v>860</v>
      </c>
      <c r="BN7071" s="12">
        <v>1</v>
      </c>
    </row>
    <row r="7072" spans="1:66" ht="45" x14ac:dyDescent="0.25">
      <c r="A7072" s="12">
        <v>1</v>
      </c>
      <c r="B7072" s="11" t="str">
        <f t="shared" si="389"/>
        <v>Общий расчет. Анализ даты. Анализ даты. Символические звезды. Небесный чиновник. Нет</v>
      </c>
      <c r="C7072" s="11" t="str">
        <f>IFERROR(VLOOKUP(I7072,lvl_1[],2,FALSE),"Нет")</f>
        <v>Общий расчет</v>
      </c>
      <c r="D7072" s="11" t="str">
        <f>IFERROR(VLOOKUP(Rule!J7072,lvl_2[],2,FALSE),"Нет")</f>
        <v>Анализ даты</v>
      </c>
      <c r="E7072" s="11" t="str">
        <f>IFERROR(VLOOKUP(Rule!K7072,lvl_3[],2,FALSE),"Нет")</f>
        <v>Анализ даты</v>
      </c>
      <c r="F7072" s="11" t="str">
        <f>IFERROR(INDEX(lvl_4[],MATCH(L7072,lvl_4[ID],0),MATCH(TEXT(K7072,"##0"),lvl_4[#Headers],0)),"Нет")</f>
        <v>Символические звезды</v>
      </c>
      <c r="G7072" s="11" t="str">
        <f>IFERROR(INDEX(lvl_5[],MATCH(M7072,lvl_5[ID],0),MATCH(_xlfn.CONCAT(TEXT(K7072,"##0"),"_",TEXT(L7072,"##0")),lvl_5[#Headers],0)),"Нет")</f>
        <v>Небесный чиновник</v>
      </c>
      <c r="H7072" s="11" t="str">
        <f>IFERROR(INDEX(lvl_6[],MATCH(N7072,lvl_6[ID],0),MATCH(_xlfn.CONCAT(K7072,"_",L7072,"_",M7072),lvl_6[#Headers],0)),"Нет")</f>
        <v>Нет</v>
      </c>
      <c r="I7072" s="12">
        <v>1</v>
      </c>
      <c r="J7072" s="12">
        <v>4</v>
      </c>
      <c r="K7072" s="12">
        <v>1</v>
      </c>
      <c r="L7072" s="12">
        <v>5</v>
      </c>
      <c r="M7072" s="12">
        <v>30</v>
      </c>
      <c r="N7072" s="12">
        <v>2748</v>
      </c>
      <c r="O7072" s="12">
        <f>COUNTIF($P$2:P7072,P7072)</f>
        <v>1</v>
      </c>
      <c r="P7072" s="12" t="str">
        <f t="shared" si="390"/>
        <v>14105302748</v>
      </c>
      <c r="Q7072" s="12" t="str">
        <f t="shared" si="391"/>
        <v>141053027480001</v>
      </c>
      <c r="R7072" s="20" t="s">
        <v>5286</v>
      </c>
      <c r="U7072" s="12" t="s">
        <v>908</v>
      </c>
      <c r="W7072" s="12" t="s">
        <v>859</v>
      </c>
      <c r="BN7072" s="12">
        <v>1</v>
      </c>
    </row>
    <row r="7073" spans="1:66" ht="45" x14ac:dyDescent="0.25">
      <c r="A7073" s="12">
        <v>1</v>
      </c>
      <c r="B7073" s="11" t="str">
        <f t="shared" si="389"/>
        <v>Общий расчет. Анализ даты. Анализ даты. Символические звезды. Небесный чиновник. Нет</v>
      </c>
      <c r="C7073" s="11" t="str">
        <f>IFERROR(VLOOKUP(I7073,lvl_1[],2,FALSE),"Нет")</f>
        <v>Общий расчет</v>
      </c>
      <c r="D7073" s="11" t="str">
        <f>IFERROR(VLOOKUP(Rule!J7073,lvl_2[],2,FALSE),"Нет")</f>
        <v>Анализ даты</v>
      </c>
      <c r="E7073" s="11" t="str">
        <f>IFERROR(VLOOKUP(Rule!K7073,lvl_3[],2,FALSE),"Нет")</f>
        <v>Анализ даты</v>
      </c>
      <c r="F7073" s="11" t="str">
        <f>IFERROR(INDEX(lvl_4[],MATCH(L7073,lvl_4[ID],0),MATCH(TEXT(K7073,"##0"),lvl_4[#Headers],0)),"Нет")</f>
        <v>Символические звезды</v>
      </c>
      <c r="G7073" s="11" t="str">
        <f>IFERROR(INDEX(lvl_5[],MATCH(M7073,lvl_5[ID],0),MATCH(_xlfn.CONCAT(TEXT(K7073,"##0"),"_",TEXT(L7073,"##0")),lvl_5[#Headers],0)),"Нет")</f>
        <v>Небесный чиновник</v>
      </c>
      <c r="H7073" s="11" t="str">
        <f>IFERROR(INDEX(lvl_6[],MATCH(N7073,lvl_6[ID],0),MATCH(_xlfn.CONCAT(K7073,"_",L7073,"_",M7073),lvl_6[#Headers],0)),"Нет")</f>
        <v>Нет</v>
      </c>
      <c r="I7073" s="12">
        <v>1</v>
      </c>
      <c r="J7073" s="12">
        <v>4</v>
      </c>
      <c r="K7073" s="12">
        <v>1</v>
      </c>
      <c r="L7073" s="12">
        <v>5</v>
      </c>
      <c r="M7073" s="12">
        <v>30</v>
      </c>
      <c r="N7073" s="12">
        <v>2749</v>
      </c>
      <c r="O7073" s="12">
        <f>COUNTIF($P$2:P7073,P7073)</f>
        <v>1</v>
      </c>
      <c r="P7073" s="12" t="str">
        <f t="shared" si="390"/>
        <v>14105302749</v>
      </c>
      <c r="Q7073" s="12" t="str">
        <f t="shared" si="391"/>
        <v>141053027490001</v>
      </c>
      <c r="R7073" s="20" t="s">
        <v>5287</v>
      </c>
      <c r="U7073" s="12" t="s">
        <v>910</v>
      </c>
      <c r="W7073" s="12" t="s">
        <v>863</v>
      </c>
      <c r="BN7073" s="12">
        <v>1</v>
      </c>
    </row>
    <row r="7074" spans="1:66" ht="45" x14ac:dyDescent="0.25">
      <c r="A7074" s="12">
        <v>1</v>
      </c>
      <c r="B7074" s="11" t="str">
        <f t="shared" si="389"/>
        <v>Общий расчет. Анализ даты. Анализ даты. Символические звезды. Небесный чиновник. Нет</v>
      </c>
      <c r="C7074" s="11" t="str">
        <f>IFERROR(VLOOKUP(I7074,lvl_1[],2,FALSE),"Нет")</f>
        <v>Общий расчет</v>
      </c>
      <c r="D7074" s="11" t="str">
        <f>IFERROR(VLOOKUP(Rule!J7074,lvl_2[],2,FALSE),"Нет")</f>
        <v>Анализ даты</v>
      </c>
      <c r="E7074" s="11" t="str">
        <f>IFERROR(VLOOKUP(Rule!K7074,lvl_3[],2,FALSE),"Нет")</f>
        <v>Анализ даты</v>
      </c>
      <c r="F7074" s="11" t="str">
        <f>IFERROR(INDEX(lvl_4[],MATCH(L7074,lvl_4[ID],0),MATCH(TEXT(K7074,"##0"),lvl_4[#Headers],0)),"Нет")</f>
        <v>Символические звезды</v>
      </c>
      <c r="G7074" s="11" t="str">
        <f>IFERROR(INDEX(lvl_5[],MATCH(M7074,lvl_5[ID],0),MATCH(_xlfn.CONCAT(TEXT(K7074,"##0"),"_",TEXT(L7074,"##0")),lvl_5[#Headers],0)),"Нет")</f>
        <v>Небесный чиновник</v>
      </c>
      <c r="H7074" s="11" t="str">
        <f>IFERROR(INDEX(lvl_6[],MATCH(N7074,lvl_6[ID],0),MATCH(_xlfn.CONCAT(K7074,"_",L7074,"_",M7074),lvl_6[#Headers],0)),"Нет")</f>
        <v>Нет</v>
      </c>
      <c r="I7074" s="12">
        <v>1</v>
      </c>
      <c r="J7074" s="12">
        <v>4</v>
      </c>
      <c r="K7074" s="12">
        <v>1</v>
      </c>
      <c r="L7074" s="12">
        <v>5</v>
      </c>
      <c r="M7074" s="12">
        <v>30</v>
      </c>
      <c r="N7074" s="12">
        <v>2750</v>
      </c>
      <c r="O7074" s="12">
        <f>COUNTIF($P$2:P7074,P7074)</f>
        <v>1</v>
      </c>
      <c r="P7074" s="12" t="str">
        <f t="shared" si="390"/>
        <v>14105302750</v>
      </c>
      <c r="Q7074" s="12" t="str">
        <f t="shared" si="391"/>
        <v>141053027500001</v>
      </c>
      <c r="R7074" s="20" t="s">
        <v>5288</v>
      </c>
      <c r="U7074" s="12" t="s">
        <v>912</v>
      </c>
      <c r="W7074" s="12" t="s">
        <v>862</v>
      </c>
      <c r="BN7074" s="12">
        <v>1</v>
      </c>
    </row>
    <row r="7075" spans="1:66" ht="45" x14ac:dyDescent="0.25">
      <c r="A7075" s="12">
        <v>1</v>
      </c>
      <c r="B7075" s="11" t="str">
        <f t="shared" si="389"/>
        <v>Общий расчет. Анализ даты. Анализ даты. Символические звезды. Небесный чиновник. Нет</v>
      </c>
      <c r="C7075" s="11" t="str">
        <f>IFERROR(VLOOKUP(I7075,lvl_1[],2,FALSE),"Нет")</f>
        <v>Общий расчет</v>
      </c>
      <c r="D7075" s="11" t="str">
        <f>IFERROR(VLOOKUP(Rule!J7075,lvl_2[],2,FALSE),"Нет")</f>
        <v>Анализ даты</v>
      </c>
      <c r="E7075" s="11" t="str">
        <f>IFERROR(VLOOKUP(Rule!K7075,lvl_3[],2,FALSE),"Нет")</f>
        <v>Анализ даты</v>
      </c>
      <c r="F7075" s="11" t="str">
        <f>IFERROR(INDEX(lvl_4[],MATCH(L7075,lvl_4[ID],0),MATCH(TEXT(K7075,"##0"),lvl_4[#Headers],0)),"Нет")</f>
        <v>Символические звезды</v>
      </c>
      <c r="G7075" s="11" t="str">
        <f>IFERROR(INDEX(lvl_5[],MATCH(M7075,lvl_5[ID],0),MATCH(_xlfn.CONCAT(TEXT(K7075,"##0"),"_",TEXT(L7075,"##0")),lvl_5[#Headers],0)),"Нет")</f>
        <v>Небесный чиновник</v>
      </c>
      <c r="H7075" s="11" t="str">
        <f>IFERROR(INDEX(lvl_6[],MATCH(N7075,lvl_6[ID],0),MATCH(_xlfn.CONCAT(K7075,"_",L7075,"_",M7075),lvl_6[#Headers],0)),"Нет")</f>
        <v>Нет</v>
      </c>
      <c r="I7075" s="12">
        <v>1</v>
      </c>
      <c r="J7075" s="12">
        <v>4</v>
      </c>
      <c r="K7075" s="12">
        <v>1</v>
      </c>
      <c r="L7075" s="12">
        <v>5</v>
      </c>
      <c r="M7075" s="12">
        <v>30</v>
      </c>
      <c r="N7075" s="12">
        <v>2751</v>
      </c>
      <c r="O7075" s="12">
        <f>COUNTIF($P$2:P7075,P7075)</f>
        <v>1</v>
      </c>
      <c r="P7075" s="12" t="str">
        <f t="shared" si="390"/>
        <v>14105302751</v>
      </c>
      <c r="Q7075" s="12" t="str">
        <f t="shared" si="391"/>
        <v>141053027510001</v>
      </c>
      <c r="R7075" s="20" t="s">
        <v>5289</v>
      </c>
      <c r="U7075" s="12" t="s">
        <v>914</v>
      </c>
      <c r="W7075" s="12" t="s">
        <v>864</v>
      </c>
      <c r="BN7075" s="12">
        <v>1</v>
      </c>
    </row>
    <row r="7076" spans="1:66" ht="45" x14ac:dyDescent="0.25">
      <c r="A7076" s="12">
        <v>1</v>
      </c>
      <c r="B7076" s="11" t="str">
        <f t="shared" si="389"/>
        <v>Общий расчет. Анализ даты. Анализ даты. Символические звезды. Небесный чиновник. Нет</v>
      </c>
      <c r="C7076" s="11" t="str">
        <f>IFERROR(VLOOKUP(I7076,lvl_1[],2,FALSE),"Нет")</f>
        <v>Общий расчет</v>
      </c>
      <c r="D7076" s="11" t="str">
        <f>IFERROR(VLOOKUP(Rule!J7076,lvl_2[],2,FALSE),"Нет")</f>
        <v>Анализ даты</v>
      </c>
      <c r="E7076" s="11" t="str">
        <f>IFERROR(VLOOKUP(Rule!K7076,lvl_3[],2,FALSE),"Нет")</f>
        <v>Анализ даты</v>
      </c>
      <c r="F7076" s="11" t="str">
        <f>IFERROR(INDEX(lvl_4[],MATCH(L7076,lvl_4[ID],0),MATCH(TEXT(K7076,"##0"),lvl_4[#Headers],0)),"Нет")</f>
        <v>Символические звезды</v>
      </c>
      <c r="G7076" s="11" t="str">
        <f>IFERROR(INDEX(lvl_5[],MATCH(M7076,lvl_5[ID],0),MATCH(_xlfn.CONCAT(TEXT(K7076,"##0"),"_",TEXT(L7076,"##0")),lvl_5[#Headers],0)),"Нет")</f>
        <v>Небесный чиновник</v>
      </c>
      <c r="H7076" s="11" t="str">
        <f>IFERROR(INDEX(lvl_6[],MATCH(N7076,lvl_6[ID],0),MATCH(_xlfn.CONCAT(K7076,"_",L7076,"_",M7076),lvl_6[#Headers],0)),"Нет")</f>
        <v>Нет</v>
      </c>
      <c r="I7076" s="12">
        <v>1</v>
      </c>
      <c r="J7076" s="12">
        <v>4</v>
      </c>
      <c r="K7076" s="12">
        <v>1</v>
      </c>
      <c r="L7076" s="12">
        <v>5</v>
      </c>
      <c r="M7076" s="12">
        <v>30</v>
      </c>
      <c r="N7076" s="12">
        <v>2752</v>
      </c>
      <c r="O7076" s="12">
        <f>COUNTIF($P$2:P7076,P7076)</f>
        <v>1</v>
      </c>
      <c r="P7076" s="12" t="str">
        <f t="shared" si="390"/>
        <v>14105302752</v>
      </c>
      <c r="Q7076" s="12" t="str">
        <f t="shared" si="391"/>
        <v>141053027520001</v>
      </c>
      <c r="R7076" s="20" t="s">
        <v>5290</v>
      </c>
      <c r="U7076" s="12" t="s">
        <v>914</v>
      </c>
      <c r="W7076" s="12" t="s">
        <v>870</v>
      </c>
      <c r="BN7076" s="12">
        <v>1</v>
      </c>
    </row>
    <row r="7077" spans="1:66" ht="45" x14ac:dyDescent="0.25">
      <c r="A7077" s="12">
        <v>1</v>
      </c>
      <c r="B7077" s="11" t="str">
        <f t="shared" ref="B7077:B7140" si="392">_xlfn.CONCAT(C7077,". ", D7077,". ", E7077,". ", F7077,". ", G7077,". ", H7077)</f>
        <v>Общий расчет. Анализ даты. Анализ даты. Символические звезды. Небесный чиновник. Нет</v>
      </c>
      <c r="C7077" s="11" t="str">
        <f>IFERROR(VLOOKUP(I7077,lvl_1[],2,FALSE),"Нет")</f>
        <v>Общий расчет</v>
      </c>
      <c r="D7077" s="11" t="str">
        <f>IFERROR(VLOOKUP(Rule!J7077,lvl_2[],2,FALSE),"Нет")</f>
        <v>Анализ даты</v>
      </c>
      <c r="E7077" s="11" t="str">
        <f>IFERROR(VLOOKUP(Rule!K7077,lvl_3[],2,FALSE),"Нет")</f>
        <v>Анализ даты</v>
      </c>
      <c r="F7077" s="11" t="str">
        <f>IFERROR(INDEX(lvl_4[],MATCH(L7077,lvl_4[ID],0),MATCH(TEXT(K7077,"##0"),lvl_4[#Headers],0)),"Нет")</f>
        <v>Символические звезды</v>
      </c>
      <c r="G7077" s="11" t="str">
        <f>IFERROR(INDEX(lvl_5[],MATCH(M7077,lvl_5[ID],0),MATCH(_xlfn.CONCAT(TEXT(K7077,"##0"),"_",TEXT(L7077,"##0")),lvl_5[#Headers],0)),"Нет")</f>
        <v>Небесный чиновник</v>
      </c>
      <c r="H7077" s="11" t="str">
        <f>IFERROR(INDEX(lvl_6[],MATCH(N7077,lvl_6[ID],0),MATCH(_xlfn.CONCAT(K7077,"_",L7077,"_",M7077),lvl_6[#Headers],0)),"Нет")</f>
        <v>Нет</v>
      </c>
      <c r="I7077" s="12">
        <v>1</v>
      </c>
      <c r="J7077" s="12">
        <v>4</v>
      </c>
      <c r="K7077" s="12">
        <v>1</v>
      </c>
      <c r="L7077" s="12">
        <v>5</v>
      </c>
      <c r="M7077" s="12">
        <v>30</v>
      </c>
      <c r="N7077" s="12">
        <v>2753</v>
      </c>
      <c r="O7077" s="12">
        <f>COUNTIF($P$2:P7077,P7077)</f>
        <v>1</v>
      </c>
      <c r="P7077" s="12" t="str">
        <f t="shared" ref="P7077:P7140" si="393">_xlfn.CONCAT(I7077,
J7077,
K7077,
IF(LEN(L7077)=1,_xlfn.CONCAT(0,L7077),L7077),
IF(LEN(M7077)=1,_xlfn.CONCAT(0,M7077),M7077),
IF(LEN(N7077)=1,_xlfn.CONCAT(0,N7077),N7077))</f>
        <v>14105302753</v>
      </c>
      <c r="Q7077" s="12" t="str">
        <f t="shared" ref="Q7077:Q7140" si="394">_xlfn.CONCAT(I7077,
J7077,
K7077,
IF(LEN(L7077)=1,_xlfn.CONCAT(0,L7077),L7077),
IF(LEN(M7077)=1,_xlfn.CONCAT(0,M7077),M7077),
IF(LEN(N7077)=1,_xlfn.CONCAT(0,N7077),N7077),
IF(LEN(O7077)=1,_xlfn.CONCAT("000",O7077),IF(LEN(O7077)=2,_xlfn.CONCAT("00",O7077),IF(LEN(O7077)=3,_xlfn.CONCAT(0,O7077),O7077))))</f>
        <v>141053027530001</v>
      </c>
      <c r="R7077" s="20" t="s">
        <v>5291</v>
      </c>
      <c r="U7077" s="12" t="s">
        <v>916</v>
      </c>
      <c r="W7077" s="12" t="s">
        <v>861</v>
      </c>
      <c r="BN7077" s="12">
        <v>1</v>
      </c>
    </row>
    <row r="7078" spans="1:66" ht="45" x14ac:dyDescent="0.25">
      <c r="A7078" s="12">
        <v>1</v>
      </c>
      <c r="B7078" s="11" t="str">
        <f t="shared" si="392"/>
        <v>Общий расчет. Анализ даты. Анализ даты. Символические звезды. Небесный чиновник. Нет</v>
      </c>
      <c r="C7078" s="11" t="str">
        <f>IFERROR(VLOOKUP(I7078,lvl_1[],2,FALSE),"Нет")</f>
        <v>Общий расчет</v>
      </c>
      <c r="D7078" s="11" t="str">
        <f>IFERROR(VLOOKUP(Rule!J7078,lvl_2[],2,FALSE),"Нет")</f>
        <v>Анализ даты</v>
      </c>
      <c r="E7078" s="11" t="str">
        <f>IFERROR(VLOOKUP(Rule!K7078,lvl_3[],2,FALSE),"Нет")</f>
        <v>Анализ даты</v>
      </c>
      <c r="F7078" s="11" t="str">
        <f>IFERROR(INDEX(lvl_4[],MATCH(L7078,lvl_4[ID],0),MATCH(TEXT(K7078,"##0"),lvl_4[#Headers],0)),"Нет")</f>
        <v>Символические звезды</v>
      </c>
      <c r="G7078" s="11" t="str">
        <f>IFERROR(INDEX(lvl_5[],MATCH(M7078,lvl_5[ID],0),MATCH(_xlfn.CONCAT(TEXT(K7078,"##0"),"_",TEXT(L7078,"##0")),lvl_5[#Headers],0)),"Нет")</f>
        <v>Небесный чиновник</v>
      </c>
      <c r="H7078" s="11" t="str">
        <f>IFERROR(INDEX(lvl_6[],MATCH(N7078,lvl_6[ID],0),MATCH(_xlfn.CONCAT(K7078,"_",L7078,"_",M7078),lvl_6[#Headers],0)),"Нет")</f>
        <v>Нет</v>
      </c>
      <c r="I7078" s="12">
        <v>1</v>
      </c>
      <c r="J7078" s="12">
        <v>4</v>
      </c>
      <c r="K7078" s="12">
        <v>1</v>
      </c>
      <c r="L7078" s="12">
        <v>5</v>
      </c>
      <c r="M7078" s="12">
        <v>30</v>
      </c>
      <c r="N7078" s="12">
        <v>2754</v>
      </c>
      <c r="O7078" s="12">
        <f>COUNTIF($P$2:P7078,P7078)</f>
        <v>1</v>
      </c>
      <c r="P7078" s="12" t="str">
        <f t="shared" si="393"/>
        <v>14105302754</v>
      </c>
      <c r="Q7078" s="12" t="str">
        <f t="shared" si="394"/>
        <v>141053027540001</v>
      </c>
      <c r="R7078" s="20" t="s">
        <v>5292</v>
      </c>
      <c r="U7078" s="12" t="s">
        <v>916</v>
      </c>
      <c r="W7078" s="12" t="s">
        <v>867</v>
      </c>
      <c r="BN7078" s="12">
        <v>1</v>
      </c>
    </row>
    <row r="7079" spans="1:66" ht="45" x14ac:dyDescent="0.25">
      <c r="A7079" s="12">
        <v>1</v>
      </c>
      <c r="B7079" s="11" t="str">
        <f t="shared" si="392"/>
        <v>Общий расчет. Анализ даты. Анализ даты. Символические звезды. Хранилище (Гробница). Нет</v>
      </c>
      <c r="C7079" s="11" t="str">
        <f>IFERROR(VLOOKUP(I7079,lvl_1[],2,FALSE),"Нет")</f>
        <v>Общий расчет</v>
      </c>
      <c r="D7079" s="11" t="str">
        <f>IFERROR(VLOOKUP(Rule!J7079,lvl_2[],2,FALSE),"Нет")</f>
        <v>Анализ даты</v>
      </c>
      <c r="E7079" s="11" t="str">
        <f>IFERROR(VLOOKUP(Rule!K7079,lvl_3[],2,FALSE),"Нет")</f>
        <v>Анализ даты</v>
      </c>
      <c r="F7079" s="11" t="str">
        <f>IFERROR(INDEX(lvl_4[],MATCH(L7079,lvl_4[ID],0),MATCH(TEXT(K7079,"##0"),lvl_4[#Headers],0)),"Нет")</f>
        <v>Символические звезды</v>
      </c>
      <c r="G7079" s="11" t="str">
        <f>IFERROR(INDEX(lvl_5[],MATCH(M7079,lvl_5[ID],0),MATCH(_xlfn.CONCAT(TEXT(K7079,"##0"),"_",TEXT(L7079,"##0")),lvl_5[#Headers],0)),"Нет")</f>
        <v>Хранилище (Гробница)</v>
      </c>
      <c r="H7079" s="11" t="str">
        <f>IFERROR(INDEX(lvl_6[],MATCH(N7079,lvl_6[ID],0),MATCH(_xlfn.CONCAT(K7079,"_",L7079,"_",M7079),lvl_6[#Headers],0)),"Нет")</f>
        <v>Нет</v>
      </c>
      <c r="I7079" s="12">
        <v>1</v>
      </c>
      <c r="J7079" s="12">
        <v>4</v>
      </c>
      <c r="K7079" s="12">
        <v>1</v>
      </c>
      <c r="L7079" s="12">
        <v>5</v>
      </c>
      <c r="M7079" s="12">
        <v>28</v>
      </c>
      <c r="N7079" s="12">
        <v>2755</v>
      </c>
      <c r="O7079" s="12">
        <f>COUNTIF($P$2:P7079,P7079)</f>
        <v>1</v>
      </c>
      <c r="P7079" s="12" t="str">
        <f t="shared" si="393"/>
        <v>14105282755</v>
      </c>
      <c r="Q7079" s="12" t="str">
        <f t="shared" si="394"/>
        <v>141052827550001</v>
      </c>
      <c r="R7079" s="20" t="s">
        <v>5255</v>
      </c>
      <c r="U7079" s="12" t="s">
        <v>899</v>
      </c>
      <c r="W7079" s="12" t="s">
        <v>870</v>
      </c>
      <c r="AB7079" s="12" t="s">
        <v>100</v>
      </c>
      <c r="AD7079" s="12" t="s">
        <v>100</v>
      </c>
      <c r="BN7079" s="12">
        <v>1</v>
      </c>
    </row>
    <row r="7080" spans="1:66" ht="45" x14ac:dyDescent="0.25">
      <c r="A7080" s="12">
        <v>1</v>
      </c>
      <c r="B7080" s="11" t="str">
        <f t="shared" si="392"/>
        <v>Общий расчет. Анализ даты. Анализ даты. Символические звезды. Хранилище (Гробница). Нет</v>
      </c>
      <c r="C7080" s="11" t="str">
        <f>IFERROR(VLOOKUP(I7080,lvl_1[],2,FALSE),"Нет")</f>
        <v>Общий расчет</v>
      </c>
      <c r="D7080" s="11" t="str">
        <f>IFERROR(VLOOKUP(Rule!J7080,lvl_2[],2,FALSE),"Нет")</f>
        <v>Анализ даты</v>
      </c>
      <c r="E7080" s="11" t="str">
        <f>IFERROR(VLOOKUP(Rule!K7080,lvl_3[],2,FALSE),"Нет")</f>
        <v>Анализ даты</v>
      </c>
      <c r="F7080" s="11" t="str">
        <f>IFERROR(INDEX(lvl_4[],MATCH(L7080,lvl_4[ID],0),MATCH(TEXT(K7080,"##0"),lvl_4[#Headers],0)),"Нет")</f>
        <v>Символические звезды</v>
      </c>
      <c r="G7080" s="11" t="str">
        <f>IFERROR(INDEX(lvl_5[],MATCH(M7080,lvl_5[ID],0),MATCH(_xlfn.CONCAT(TEXT(K7080,"##0"),"_",TEXT(L7080,"##0")),lvl_5[#Headers],0)),"Нет")</f>
        <v>Хранилище (Гробница)</v>
      </c>
      <c r="H7080" s="11" t="str">
        <f>IFERROR(INDEX(lvl_6[],MATCH(N7080,lvl_6[ID],0),MATCH(_xlfn.CONCAT(K7080,"_",L7080,"_",M7080),lvl_6[#Headers],0)),"Нет")</f>
        <v>Нет</v>
      </c>
      <c r="I7080" s="12">
        <v>1</v>
      </c>
      <c r="J7080" s="12">
        <v>4</v>
      </c>
      <c r="K7080" s="12">
        <v>1</v>
      </c>
      <c r="L7080" s="12">
        <v>5</v>
      </c>
      <c r="M7080" s="12">
        <v>28</v>
      </c>
      <c r="N7080" s="12">
        <v>2756</v>
      </c>
      <c r="O7080" s="12">
        <f>COUNTIF($P$2:P7080,P7080)</f>
        <v>1</v>
      </c>
      <c r="P7080" s="12" t="str">
        <f t="shared" si="393"/>
        <v>14105282756</v>
      </c>
      <c r="Q7080" s="12" t="str">
        <f t="shared" si="394"/>
        <v>141052827560001</v>
      </c>
      <c r="R7080" s="20" t="s">
        <v>5256</v>
      </c>
      <c r="U7080" s="12" t="s">
        <v>899</v>
      </c>
      <c r="W7080" s="12" t="s">
        <v>861</v>
      </c>
      <c r="AB7080" s="12" t="s">
        <v>100</v>
      </c>
      <c r="AD7080" s="12" t="s">
        <v>100</v>
      </c>
      <c r="BN7080" s="12">
        <v>1</v>
      </c>
    </row>
    <row r="7081" spans="1:66" ht="45" x14ac:dyDescent="0.25">
      <c r="A7081" s="12">
        <v>1</v>
      </c>
      <c r="B7081" s="11" t="str">
        <f t="shared" si="392"/>
        <v>Общий расчет. Анализ даты. Анализ даты. Символические звезды. Хранилище (Гробница). Нет</v>
      </c>
      <c r="C7081" s="11" t="str">
        <f>IFERROR(VLOOKUP(I7081,lvl_1[],2,FALSE),"Нет")</f>
        <v>Общий расчет</v>
      </c>
      <c r="D7081" s="11" t="str">
        <f>IFERROR(VLOOKUP(Rule!J7081,lvl_2[],2,FALSE),"Нет")</f>
        <v>Анализ даты</v>
      </c>
      <c r="E7081" s="11" t="str">
        <f>IFERROR(VLOOKUP(Rule!K7081,lvl_3[],2,FALSE),"Нет")</f>
        <v>Анализ даты</v>
      </c>
      <c r="F7081" s="11" t="str">
        <f>IFERROR(INDEX(lvl_4[],MATCH(L7081,lvl_4[ID],0),MATCH(TEXT(K7081,"##0"),lvl_4[#Headers],0)),"Нет")</f>
        <v>Символические звезды</v>
      </c>
      <c r="G7081" s="11" t="str">
        <f>IFERROR(INDEX(lvl_5[],MATCH(M7081,lvl_5[ID],0),MATCH(_xlfn.CONCAT(TEXT(K7081,"##0"),"_",TEXT(L7081,"##0")),lvl_5[#Headers],0)),"Нет")</f>
        <v>Хранилище (Гробница)</v>
      </c>
      <c r="H7081" s="11" t="str">
        <f>IFERROR(INDEX(lvl_6[],MATCH(N7081,lvl_6[ID],0),MATCH(_xlfn.CONCAT(K7081,"_",L7081,"_",M7081),lvl_6[#Headers],0)),"Нет")</f>
        <v>Нет</v>
      </c>
      <c r="I7081" s="12">
        <v>1</v>
      </c>
      <c r="J7081" s="12">
        <v>4</v>
      </c>
      <c r="K7081" s="12">
        <v>1</v>
      </c>
      <c r="L7081" s="12">
        <v>5</v>
      </c>
      <c r="M7081" s="12">
        <v>28</v>
      </c>
      <c r="N7081" s="12">
        <v>2757</v>
      </c>
      <c r="O7081" s="12">
        <f>COUNTIF($P$2:P7081,P7081)</f>
        <v>1</v>
      </c>
      <c r="P7081" s="12" t="str">
        <f t="shared" si="393"/>
        <v>14105282757</v>
      </c>
      <c r="Q7081" s="12" t="str">
        <f t="shared" si="394"/>
        <v>141052827570001</v>
      </c>
      <c r="R7081" s="20" t="s">
        <v>5257</v>
      </c>
      <c r="U7081" s="12" t="s">
        <v>899</v>
      </c>
      <c r="W7081" s="12" t="s">
        <v>864</v>
      </c>
      <c r="AB7081" s="12" t="s">
        <v>100</v>
      </c>
      <c r="AD7081" s="12" t="s">
        <v>100</v>
      </c>
      <c r="BN7081" s="12">
        <v>1</v>
      </c>
    </row>
    <row r="7082" spans="1:66" ht="45" x14ac:dyDescent="0.25">
      <c r="A7082" s="12">
        <v>1</v>
      </c>
      <c r="B7082" s="11" t="str">
        <f t="shared" si="392"/>
        <v>Общий расчет. Анализ даты. Анализ даты. Символические звезды. Хранилище (Гробница). Нет</v>
      </c>
      <c r="C7082" s="11" t="str">
        <f>IFERROR(VLOOKUP(I7082,lvl_1[],2,FALSE),"Нет")</f>
        <v>Общий расчет</v>
      </c>
      <c r="D7082" s="11" t="str">
        <f>IFERROR(VLOOKUP(Rule!J7082,lvl_2[],2,FALSE),"Нет")</f>
        <v>Анализ даты</v>
      </c>
      <c r="E7082" s="11" t="str">
        <f>IFERROR(VLOOKUP(Rule!K7082,lvl_3[],2,FALSE),"Нет")</f>
        <v>Анализ даты</v>
      </c>
      <c r="F7082" s="11" t="str">
        <f>IFERROR(INDEX(lvl_4[],MATCH(L7082,lvl_4[ID],0),MATCH(TEXT(K7082,"##0"),lvl_4[#Headers],0)),"Нет")</f>
        <v>Символические звезды</v>
      </c>
      <c r="G7082" s="11" t="str">
        <f>IFERROR(INDEX(lvl_5[],MATCH(M7082,lvl_5[ID],0),MATCH(_xlfn.CONCAT(TEXT(K7082,"##0"),"_",TEXT(L7082,"##0")),lvl_5[#Headers],0)),"Нет")</f>
        <v>Хранилище (Гробница)</v>
      </c>
      <c r="H7082" s="11" t="str">
        <f>IFERROR(INDEX(lvl_6[],MATCH(N7082,lvl_6[ID],0),MATCH(_xlfn.CONCAT(K7082,"_",L7082,"_",M7082),lvl_6[#Headers],0)),"Нет")</f>
        <v>Нет</v>
      </c>
      <c r="I7082" s="12">
        <v>1</v>
      </c>
      <c r="J7082" s="12">
        <v>4</v>
      </c>
      <c r="K7082" s="12">
        <v>1</v>
      </c>
      <c r="L7082" s="12">
        <v>5</v>
      </c>
      <c r="M7082" s="12">
        <v>28</v>
      </c>
      <c r="N7082" s="12">
        <v>2758</v>
      </c>
      <c r="O7082" s="12">
        <f>COUNTIF($P$2:P7082,P7082)</f>
        <v>1</v>
      </c>
      <c r="P7082" s="12" t="str">
        <f t="shared" si="393"/>
        <v>14105282758</v>
      </c>
      <c r="Q7082" s="12" t="str">
        <f t="shared" si="394"/>
        <v>141052827580001</v>
      </c>
      <c r="R7082" s="20" t="s">
        <v>5258</v>
      </c>
      <c r="U7082" s="12" t="s">
        <v>899</v>
      </c>
      <c r="W7082" s="12" t="s">
        <v>867</v>
      </c>
      <c r="AB7082" s="12" t="s">
        <v>100</v>
      </c>
      <c r="AD7082" s="12" t="s">
        <v>100</v>
      </c>
      <c r="BN7082" s="12">
        <v>1</v>
      </c>
    </row>
    <row r="7083" spans="1:66" ht="45" x14ac:dyDescent="0.25">
      <c r="A7083" s="12">
        <v>1</v>
      </c>
      <c r="B7083" s="11" t="str">
        <f t="shared" si="392"/>
        <v>Общий расчет. Анализ даты. Анализ даты. Символические звезды. Хранилище (Гробница). Нет</v>
      </c>
      <c r="C7083" s="11" t="str">
        <f>IFERROR(VLOOKUP(I7083,lvl_1[],2,FALSE),"Нет")</f>
        <v>Общий расчет</v>
      </c>
      <c r="D7083" s="11" t="str">
        <f>IFERROR(VLOOKUP(Rule!J7083,lvl_2[],2,FALSE),"Нет")</f>
        <v>Анализ даты</v>
      </c>
      <c r="E7083" s="11" t="str">
        <f>IFERROR(VLOOKUP(Rule!K7083,lvl_3[],2,FALSE),"Нет")</f>
        <v>Анализ даты</v>
      </c>
      <c r="F7083" s="11" t="str">
        <f>IFERROR(INDEX(lvl_4[],MATCH(L7083,lvl_4[ID],0),MATCH(TEXT(K7083,"##0"),lvl_4[#Headers],0)),"Нет")</f>
        <v>Символические звезды</v>
      </c>
      <c r="G7083" s="11" t="str">
        <f>IFERROR(INDEX(lvl_5[],MATCH(M7083,lvl_5[ID],0),MATCH(_xlfn.CONCAT(TEXT(K7083,"##0"),"_",TEXT(L7083,"##0")),lvl_5[#Headers],0)),"Нет")</f>
        <v>Хранилище (Гробница)</v>
      </c>
      <c r="H7083" s="11" t="str">
        <f>IFERROR(INDEX(lvl_6[],MATCH(N7083,lvl_6[ID],0),MATCH(_xlfn.CONCAT(K7083,"_",L7083,"_",M7083),lvl_6[#Headers],0)),"Нет")</f>
        <v>Нет</v>
      </c>
      <c r="I7083" s="12">
        <v>1</v>
      </c>
      <c r="J7083" s="12">
        <v>4</v>
      </c>
      <c r="K7083" s="12">
        <v>1</v>
      </c>
      <c r="L7083" s="12">
        <v>5</v>
      </c>
      <c r="M7083" s="12">
        <v>28</v>
      </c>
      <c r="N7083" s="12">
        <v>2759</v>
      </c>
      <c r="O7083" s="12">
        <f>COUNTIF($P$2:P7083,P7083)</f>
        <v>1</v>
      </c>
      <c r="P7083" s="12" t="str">
        <f t="shared" si="393"/>
        <v>14105282759</v>
      </c>
      <c r="Q7083" s="12" t="str">
        <f t="shared" si="394"/>
        <v>141052827590001</v>
      </c>
      <c r="R7083" s="20" t="s">
        <v>5259</v>
      </c>
      <c r="U7083" s="12" t="s">
        <v>901</v>
      </c>
      <c r="W7083" s="12" t="s">
        <v>870</v>
      </c>
      <c r="AB7083" s="12" t="s">
        <v>100</v>
      </c>
      <c r="AD7083" s="12" t="s">
        <v>100</v>
      </c>
      <c r="BN7083" s="12">
        <v>1</v>
      </c>
    </row>
    <row r="7084" spans="1:66" ht="45" x14ac:dyDescent="0.25">
      <c r="A7084" s="12">
        <v>1</v>
      </c>
      <c r="B7084" s="11" t="str">
        <f t="shared" si="392"/>
        <v>Общий расчет. Анализ даты. Анализ даты. Символические звезды. Хранилище (Гробница). Нет</v>
      </c>
      <c r="C7084" s="11" t="str">
        <f>IFERROR(VLOOKUP(I7084,lvl_1[],2,FALSE),"Нет")</f>
        <v>Общий расчет</v>
      </c>
      <c r="D7084" s="11" t="str">
        <f>IFERROR(VLOOKUP(Rule!J7084,lvl_2[],2,FALSE),"Нет")</f>
        <v>Анализ даты</v>
      </c>
      <c r="E7084" s="11" t="str">
        <f>IFERROR(VLOOKUP(Rule!K7084,lvl_3[],2,FALSE),"Нет")</f>
        <v>Анализ даты</v>
      </c>
      <c r="F7084" s="11" t="str">
        <f>IFERROR(INDEX(lvl_4[],MATCH(L7084,lvl_4[ID],0),MATCH(TEXT(K7084,"##0"),lvl_4[#Headers],0)),"Нет")</f>
        <v>Символические звезды</v>
      </c>
      <c r="G7084" s="11" t="str">
        <f>IFERROR(INDEX(lvl_5[],MATCH(M7084,lvl_5[ID],0),MATCH(_xlfn.CONCAT(TEXT(K7084,"##0"),"_",TEXT(L7084,"##0")),lvl_5[#Headers],0)),"Нет")</f>
        <v>Хранилище (Гробница)</v>
      </c>
      <c r="H7084" s="11" t="str">
        <f>IFERROR(INDEX(lvl_6[],MATCH(N7084,lvl_6[ID],0),MATCH(_xlfn.CONCAT(K7084,"_",L7084,"_",M7084),lvl_6[#Headers],0)),"Нет")</f>
        <v>Нет</v>
      </c>
      <c r="I7084" s="12">
        <v>1</v>
      </c>
      <c r="J7084" s="12">
        <v>4</v>
      </c>
      <c r="K7084" s="12">
        <v>1</v>
      </c>
      <c r="L7084" s="12">
        <v>5</v>
      </c>
      <c r="M7084" s="12">
        <v>28</v>
      </c>
      <c r="N7084" s="12">
        <v>2760</v>
      </c>
      <c r="O7084" s="12">
        <f>COUNTIF($P$2:P7084,P7084)</f>
        <v>1</v>
      </c>
      <c r="P7084" s="12" t="str">
        <f t="shared" si="393"/>
        <v>14105282760</v>
      </c>
      <c r="Q7084" s="12" t="str">
        <f t="shared" si="394"/>
        <v>141052827600001</v>
      </c>
      <c r="R7084" s="20" t="s">
        <v>5260</v>
      </c>
      <c r="U7084" s="12" t="s">
        <v>901</v>
      </c>
      <c r="W7084" s="12" t="s">
        <v>861</v>
      </c>
      <c r="AB7084" s="12" t="s">
        <v>100</v>
      </c>
      <c r="AD7084" s="12" t="s">
        <v>100</v>
      </c>
      <c r="BN7084" s="12">
        <v>1</v>
      </c>
    </row>
    <row r="7085" spans="1:66" ht="45" x14ac:dyDescent="0.25">
      <c r="A7085" s="12">
        <v>1</v>
      </c>
      <c r="B7085" s="11" t="str">
        <f t="shared" si="392"/>
        <v>Общий расчет. Анализ даты. Анализ даты. Символические звезды. Хранилище (Гробница). Нет</v>
      </c>
      <c r="C7085" s="11" t="str">
        <f>IFERROR(VLOOKUP(I7085,lvl_1[],2,FALSE),"Нет")</f>
        <v>Общий расчет</v>
      </c>
      <c r="D7085" s="11" t="str">
        <f>IFERROR(VLOOKUP(Rule!J7085,lvl_2[],2,FALSE),"Нет")</f>
        <v>Анализ даты</v>
      </c>
      <c r="E7085" s="11" t="str">
        <f>IFERROR(VLOOKUP(Rule!K7085,lvl_3[],2,FALSE),"Нет")</f>
        <v>Анализ даты</v>
      </c>
      <c r="F7085" s="11" t="str">
        <f>IFERROR(INDEX(lvl_4[],MATCH(L7085,lvl_4[ID],0),MATCH(TEXT(K7085,"##0"),lvl_4[#Headers],0)),"Нет")</f>
        <v>Символические звезды</v>
      </c>
      <c r="G7085" s="11" t="str">
        <f>IFERROR(INDEX(lvl_5[],MATCH(M7085,lvl_5[ID],0),MATCH(_xlfn.CONCAT(TEXT(K7085,"##0"),"_",TEXT(L7085,"##0")),lvl_5[#Headers],0)),"Нет")</f>
        <v>Хранилище (Гробница)</v>
      </c>
      <c r="H7085" s="11" t="str">
        <f>IFERROR(INDEX(lvl_6[],MATCH(N7085,lvl_6[ID],0),MATCH(_xlfn.CONCAT(K7085,"_",L7085,"_",M7085),lvl_6[#Headers],0)),"Нет")</f>
        <v>Нет</v>
      </c>
      <c r="I7085" s="12">
        <v>1</v>
      </c>
      <c r="J7085" s="12">
        <v>4</v>
      </c>
      <c r="K7085" s="12">
        <v>1</v>
      </c>
      <c r="L7085" s="12">
        <v>5</v>
      </c>
      <c r="M7085" s="12">
        <v>28</v>
      </c>
      <c r="N7085" s="12">
        <v>2761</v>
      </c>
      <c r="O7085" s="12">
        <f>COUNTIF($P$2:P7085,P7085)</f>
        <v>1</v>
      </c>
      <c r="P7085" s="12" t="str">
        <f t="shared" si="393"/>
        <v>14105282761</v>
      </c>
      <c r="Q7085" s="12" t="str">
        <f t="shared" si="394"/>
        <v>141052827610001</v>
      </c>
      <c r="R7085" s="20" t="s">
        <v>5261</v>
      </c>
      <c r="U7085" s="12" t="s">
        <v>901</v>
      </c>
      <c r="W7085" s="12" t="s">
        <v>864</v>
      </c>
      <c r="AB7085" s="12" t="s">
        <v>100</v>
      </c>
      <c r="AD7085" s="12" t="s">
        <v>100</v>
      </c>
      <c r="BN7085" s="12">
        <v>1</v>
      </c>
    </row>
    <row r="7086" spans="1:66" ht="45" x14ac:dyDescent="0.25">
      <c r="A7086" s="12">
        <v>1</v>
      </c>
      <c r="B7086" s="11" t="str">
        <f t="shared" si="392"/>
        <v>Общий расчет. Анализ даты. Анализ даты. Символические звезды. Хранилище (Гробница). Нет</v>
      </c>
      <c r="C7086" s="11" t="str">
        <f>IFERROR(VLOOKUP(I7086,lvl_1[],2,FALSE),"Нет")</f>
        <v>Общий расчет</v>
      </c>
      <c r="D7086" s="11" t="str">
        <f>IFERROR(VLOOKUP(Rule!J7086,lvl_2[],2,FALSE),"Нет")</f>
        <v>Анализ даты</v>
      </c>
      <c r="E7086" s="11" t="str">
        <f>IFERROR(VLOOKUP(Rule!K7086,lvl_3[],2,FALSE),"Нет")</f>
        <v>Анализ даты</v>
      </c>
      <c r="F7086" s="11" t="str">
        <f>IFERROR(INDEX(lvl_4[],MATCH(L7086,lvl_4[ID],0),MATCH(TEXT(K7086,"##0"),lvl_4[#Headers],0)),"Нет")</f>
        <v>Символические звезды</v>
      </c>
      <c r="G7086" s="11" t="str">
        <f>IFERROR(INDEX(lvl_5[],MATCH(M7086,lvl_5[ID],0),MATCH(_xlfn.CONCAT(TEXT(K7086,"##0"),"_",TEXT(L7086,"##0")),lvl_5[#Headers],0)),"Нет")</f>
        <v>Хранилище (Гробница)</v>
      </c>
      <c r="H7086" s="11" t="str">
        <f>IFERROR(INDEX(lvl_6[],MATCH(N7086,lvl_6[ID],0),MATCH(_xlfn.CONCAT(K7086,"_",L7086,"_",M7086),lvl_6[#Headers],0)),"Нет")</f>
        <v>Нет</v>
      </c>
      <c r="I7086" s="12">
        <v>1</v>
      </c>
      <c r="J7086" s="12">
        <v>4</v>
      </c>
      <c r="K7086" s="12">
        <v>1</v>
      </c>
      <c r="L7086" s="12">
        <v>5</v>
      </c>
      <c r="M7086" s="12">
        <v>28</v>
      </c>
      <c r="N7086" s="12">
        <v>2762</v>
      </c>
      <c r="O7086" s="12">
        <f>COUNTIF($P$2:P7086,P7086)</f>
        <v>1</v>
      </c>
      <c r="P7086" s="12" t="str">
        <f t="shared" si="393"/>
        <v>14105282762</v>
      </c>
      <c r="Q7086" s="12" t="str">
        <f t="shared" si="394"/>
        <v>141052827620001</v>
      </c>
      <c r="R7086" s="20" t="s">
        <v>5262</v>
      </c>
      <c r="U7086" s="12" t="s">
        <v>901</v>
      </c>
      <c r="W7086" s="12" t="s">
        <v>867</v>
      </c>
      <c r="AB7086" s="12" t="s">
        <v>100</v>
      </c>
      <c r="AD7086" s="12" t="s">
        <v>100</v>
      </c>
      <c r="BN7086" s="12">
        <v>1</v>
      </c>
    </row>
    <row r="7087" spans="1:66" ht="45" x14ac:dyDescent="0.25">
      <c r="A7087" s="12">
        <v>1</v>
      </c>
      <c r="B7087" s="11" t="str">
        <f t="shared" si="392"/>
        <v>Общий расчет. Анализ даты. Анализ даты. Символические звезды. Хранилище (Гробница). Нет</v>
      </c>
      <c r="C7087" s="11" t="str">
        <f>IFERROR(VLOOKUP(I7087,lvl_1[],2,FALSE),"Нет")</f>
        <v>Общий расчет</v>
      </c>
      <c r="D7087" s="11" t="str">
        <f>IFERROR(VLOOKUP(Rule!J7087,lvl_2[],2,FALSE),"Нет")</f>
        <v>Анализ даты</v>
      </c>
      <c r="E7087" s="11" t="str">
        <f>IFERROR(VLOOKUP(Rule!K7087,lvl_3[],2,FALSE),"Нет")</f>
        <v>Анализ даты</v>
      </c>
      <c r="F7087" s="11" t="str">
        <f>IFERROR(INDEX(lvl_4[],MATCH(L7087,lvl_4[ID],0),MATCH(TEXT(K7087,"##0"),lvl_4[#Headers],0)),"Нет")</f>
        <v>Символические звезды</v>
      </c>
      <c r="G7087" s="11" t="str">
        <f>IFERROR(INDEX(lvl_5[],MATCH(M7087,lvl_5[ID],0),MATCH(_xlfn.CONCAT(TEXT(K7087,"##0"),"_",TEXT(L7087,"##0")),lvl_5[#Headers],0)),"Нет")</f>
        <v>Хранилище (Гробница)</v>
      </c>
      <c r="H7087" s="11" t="str">
        <f>IFERROR(INDEX(lvl_6[],MATCH(N7087,lvl_6[ID],0),MATCH(_xlfn.CONCAT(K7087,"_",L7087,"_",M7087),lvl_6[#Headers],0)),"Нет")</f>
        <v>Нет</v>
      </c>
      <c r="I7087" s="12">
        <v>1</v>
      </c>
      <c r="J7087" s="12">
        <v>4</v>
      </c>
      <c r="K7087" s="12">
        <v>1</v>
      </c>
      <c r="L7087" s="12">
        <v>5</v>
      </c>
      <c r="M7087" s="12">
        <v>28</v>
      </c>
      <c r="N7087" s="12">
        <v>2763</v>
      </c>
      <c r="O7087" s="12">
        <f>COUNTIF($P$2:P7087,P7087)</f>
        <v>1</v>
      </c>
      <c r="P7087" s="12" t="str">
        <f t="shared" si="393"/>
        <v>14105282763</v>
      </c>
      <c r="Q7087" s="12" t="str">
        <f t="shared" si="394"/>
        <v>141052827630001</v>
      </c>
      <c r="R7087" s="20" t="s">
        <v>5263</v>
      </c>
      <c r="U7087" s="12" t="s">
        <v>903</v>
      </c>
      <c r="W7087" s="12" t="s">
        <v>870</v>
      </c>
      <c r="AB7087" s="12" t="s">
        <v>100</v>
      </c>
      <c r="AD7087" s="12" t="s">
        <v>100</v>
      </c>
      <c r="BN7087" s="12">
        <v>1</v>
      </c>
    </row>
    <row r="7088" spans="1:66" ht="45" x14ac:dyDescent="0.25">
      <c r="A7088" s="12">
        <v>1</v>
      </c>
      <c r="B7088" s="11" t="str">
        <f t="shared" si="392"/>
        <v>Общий расчет. Анализ даты. Анализ даты. Символические звезды. Хранилище (Гробница). Нет</v>
      </c>
      <c r="C7088" s="11" t="str">
        <f>IFERROR(VLOOKUP(I7088,lvl_1[],2,FALSE),"Нет")</f>
        <v>Общий расчет</v>
      </c>
      <c r="D7088" s="11" t="str">
        <f>IFERROR(VLOOKUP(Rule!J7088,lvl_2[],2,FALSE),"Нет")</f>
        <v>Анализ даты</v>
      </c>
      <c r="E7088" s="11" t="str">
        <f>IFERROR(VLOOKUP(Rule!K7088,lvl_3[],2,FALSE),"Нет")</f>
        <v>Анализ даты</v>
      </c>
      <c r="F7088" s="11" t="str">
        <f>IFERROR(INDEX(lvl_4[],MATCH(L7088,lvl_4[ID],0),MATCH(TEXT(K7088,"##0"),lvl_4[#Headers],0)),"Нет")</f>
        <v>Символические звезды</v>
      </c>
      <c r="G7088" s="11" t="str">
        <f>IFERROR(INDEX(lvl_5[],MATCH(M7088,lvl_5[ID],0),MATCH(_xlfn.CONCAT(TEXT(K7088,"##0"),"_",TEXT(L7088,"##0")),lvl_5[#Headers],0)),"Нет")</f>
        <v>Хранилище (Гробница)</v>
      </c>
      <c r="H7088" s="11" t="str">
        <f>IFERROR(INDEX(lvl_6[],MATCH(N7088,lvl_6[ID],0),MATCH(_xlfn.CONCAT(K7088,"_",L7088,"_",M7088),lvl_6[#Headers],0)),"Нет")</f>
        <v>Нет</v>
      </c>
      <c r="I7088" s="12">
        <v>1</v>
      </c>
      <c r="J7088" s="12">
        <v>4</v>
      </c>
      <c r="K7088" s="12">
        <v>1</v>
      </c>
      <c r="L7088" s="12">
        <v>5</v>
      </c>
      <c r="M7088" s="12">
        <v>28</v>
      </c>
      <c r="N7088" s="12">
        <v>2764</v>
      </c>
      <c r="O7088" s="12">
        <f>COUNTIF($P$2:P7088,P7088)</f>
        <v>1</v>
      </c>
      <c r="P7088" s="12" t="str">
        <f t="shared" si="393"/>
        <v>14105282764</v>
      </c>
      <c r="Q7088" s="12" t="str">
        <f t="shared" si="394"/>
        <v>141052827640001</v>
      </c>
      <c r="R7088" s="20" t="s">
        <v>5264</v>
      </c>
      <c r="U7088" s="12" t="s">
        <v>905</v>
      </c>
      <c r="W7088" s="12" t="s">
        <v>870</v>
      </c>
      <c r="AB7088" s="12" t="s">
        <v>100</v>
      </c>
      <c r="AD7088" s="12" t="s">
        <v>100</v>
      </c>
      <c r="BN7088" s="12">
        <v>1</v>
      </c>
    </row>
    <row r="7089" spans="1:66" ht="45" x14ac:dyDescent="0.25">
      <c r="A7089" s="12">
        <v>1</v>
      </c>
      <c r="B7089" s="11" t="str">
        <f t="shared" si="392"/>
        <v>Общий расчет. Анализ даты. Анализ даты. Символические звезды. Хранилище (Гробница). Нет</v>
      </c>
      <c r="C7089" s="11" t="str">
        <f>IFERROR(VLOOKUP(I7089,lvl_1[],2,FALSE),"Нет")</f>
        <v>Общий расчет</v>
      </c>
      <c r="D7089" s="11" t="str">
        <f>IFERROR(VLOOKUP(Rule!J7089,lvl_2[],2,FALSE),"Нет")</f>
        <v>Анализ даты</v>
      </c>
      <c r="E7089" s="11" t="str">
        <f>IFERROR(VLOOKUP(Rule!K7089,lvl_3[],2,FALSE),"Нет")</f>
        <v>Анализ даты</v>
      </c>
      <c r="F7089" s="11" t="str">
        <f>IFERROR(INDEX(lvl_4[],MATCH(L7089,lvl_4[ID],0),MATCH(TEXT(K7089,"##0"),lvl_4[#Headers],0)),"Нет")</f>
        <v>Символические звезды</v>
      </c>
      <c r="G7089" s="11" t="str">
        <f>IFERROR(INDEX(lvl_5[],MATCH(M7089,lvl_5[ID],0),MATCH(_xlfn.CONCAT(TEXT(K7089,"##0"),"_",TEXT(L7089,"##0")),lvl_5[#Headers],0)),"Нет")</f>
        <v>Хранилище (Гробница)</v>
      </c>
      <c r="H7089" s="11" t="str">
        <f>IFERROR(INDEX(lvl_6[],MATCH(N7089,lvl_6[ID],0),MATCH(_xlfn.CONCAT(K7089,"_",L7089,"_",M7089),lvl_6[#Headers],0)),"Нет")</f>
        <v>Нет</v>
      </c>
      <c r="I7089" s="12">
        <v>1</v>
      </c>
      <c r="J7089" s="12">
        <v>4</v>
      </c>
      <c r="K7089" s="12">
        <v>1</v>
      </c>
      <c r="L7089" s="12">
        <v>5</v>
      </c>
      <c r="M7089" s="12">
        <v>28</v>
      </c>
      <c r="N7089" s="12">
        <v>2765</v>
      </c>
      <c r="O7089" s="12">
        <f>COUNTIF($P$2:P7089,P7089)</f>
        <v>1</v>
      </c>
      <c r="P7089" s="12" t="str">
        <f t="shared" si="393"/>
        <v>14105282765</v>
      </c>
      <c r="Q7089" s="12" t="str">
        <f t="shared" si="394"/>
        <v>141052827650001</v>
      </c>
      <c r="R7089" s="20" t="s">
        <v>5265</v>
      </c>
      <c r="U7089" s="12" t="s">
        <v>907</v>
      </c>
      <c r="W7089" s="12" t="s">
        <v>861</v>
      </c>
      <c r="AB7089" s="12" t="s">
        <v>100</v>
      </c>
      <c r="AD7089" s="12" t="s">
        <v>100</v>
      </c>
      <c r="BN7089" s="12">
        <v>1</v>
      </c>
    </row>
    <row r="7090" spans="1:66" ht="45" x14ac:dyDescent="0.25">
      <c r="A7090" s="12">
        <v>1</v>
      </c>
      <c r="B7090" s="11" t="str">
        <f t="shared" si="392"/>
        <v>Общий расчет. Анализ даты. Анализ даты. Символические звезды. Хранилище (Гробница). Нет</v>
      </c>
      <c r="C7090" s="11" t="str">
        <f>IFERROR(VLOOKUP(I7090,lvl_1[],2,FALSE),"Нет")</f>
        <v>Общий расчет</v>
      </c>
      <c r="D7090" s="11" t="str">
        <f>IFERROR(VLOOKUP(Rule!J7090,lvl_2[],2,FALSE),"Нет")</f>
        <v>Анализ даты</v>
      </c>
      <c r="E7090" s="11" t="str">
        <f>IFERROR(VLOOKUP(Rule!K7090,lvl_3[],2,FALSE),"Нет")</f>
        <v>Анализ даты</v>
      </c>
      <c r="F7090" s="11" t="str">
        <f>IFERROR(INDEX(lvl_4[],MATCH(L7090,lvl_4[ID],0),MATCH(TEXT(K7090,"##0"),lvl_4[#Headers],0)),"Нет")</f>
        <v>Символические звезды</v>
      </c>
      <c r="G7090" s="11" t="str">
        <f>IFERROR(INDEX(lvl_5[],MATCH(M7090,lvl_5[ID],0),MATCH(_xlfn.CONCAT(TEXT(K7090,"##0"),"_",TEXT(L7090,"##0")),lvl_5[#Headers],0)),"Нет")</f>
        <v>Хранилище (Гробница)</v>
      </c>
      <c r="H7090" s="11" t="str">
        <f>IFERROR(INDEX(lvl_6[],MATCH(N7090,lvl_6[ID],0),MATCH(_xlfn.CONCAT(K7090,"_",L7090,"_",M7090),lvl_6[#Headers],0)),"Нет")</f>
        <v>Нет</v>
      </c>
      <c r="I7090" s="12">
        <v>1</v>
      </c>
      <c r="J7090" s="12">
        <v>4</v>
      </c>
      <c r="K7090" s="12">
        <v>1</v>
      </c>
      <c r="L7090" s="12">
        <v>5</v>
      </c>
      <c r="M7090" s="12">
        <v>28</v>
      </c>
      <c r="N7090" s="12">
        <v>2766</v>
      </c>
      <c r="O7090" s="12">
        <f>COUNTIF($P$2:P7090,P7090)</f>
        <v>1</v>
      </c>
      <c r="P7090" s="12" t="str">
        <f t="shared" si="393"/>
        <v>14105282766</v>
      </c>
      <c r="Q7090" s="12" t="str">
        <f t="shared" si="394"/>
        <v>141052827660001</v>
      </c>
      <c r="R7090" s="20" t="s">
        <v>5266</v>
      </c>
      <c r="U7090" s="12" t="s">
        <v>908</v>
      </c>
      <c r="W7090" s="12" t="s">
        <v>861</v>
      </c>
      <c r="AB7090" s="12" t="s">
        <v>100</v>
      </c>
      <c r="AD7090" s="12" t="s">
        <v>100</v>
      </c>
      <c r="BN7090" s="12">
        <v>1</v>
      </c>
    </row>
    <row r="7091" spans="1:66" ht="45" x14ac:dyDescent="0.25">
      <c r="A7091" s="12">
        <v>1</v>
      </c>
      <c r="B7091" s="11" t="str">
        <f t="shared" si="392"/>
        <v>Общий расчет. Анализ даты. Анализ даты. Символические звезды. Хранилище (Гробница). Нет</v>
      </c>
      <c r="C7091" s="11" t="str">
        <f>IFERROR(VLOOKUP(I7091,lvl_1[],2,FALSE),"Нет")</f>
        <v>Общий расчет</v>
      </c>
      <c r="D7091" s="11" t="str">
        <f>IFERROR(VLOOKUP(Rule!J7091,lvl_2[],2,FALSE),"Нет")</f>
        <v>Анализ даты</v>
      </c>
      <c r="E7091" s="11" t="str">
        <f>IFERROR(VLOOKUP(Rule!K7091,lvl_3[],2,FALSE),"Нет")</f>
        <v>Анализ даты</v>
      </c>
      <c r="F7091" s="11" t="str">
        <f>IFERROR(INDEX(lvl_4[],MATCH(L7091,lvl_4[ID],0),MATCH(TEXT(K7091,"##0"),lvl_4[#Headers],0)),"Нет")</f>
        <v>Символические звезды</v>
      </c>
      <c r="G7091" s="11" t="str">
        <f>IFERROR(INDEX(lvl_5[],MATCH(M7091,lvl_5[ID],0),MATCH(_xlfn.CONCAT(TEXT(K7091,"##0"),"_",TEXT(L7091,"##0")),lvl_5[#Headers],0)),"Нет")</f>
        <v>Хранилище (Гробница)</v>
      </c>
      <c r="H7091" s="11" t="str">
        <f>IFERROR(INDEX(lvl_6[],MATCH(N7091,lvl_6[ID],0),MATCH(_xlfn.CONCAT(K7091,"_",L7091,"_",M7091),lvl_6[#Headers],0)),"Нет")</f>
        <v>Нет</v>
      </c>
      <c r="I7091" s="12">
        <v>1</v>
      </c>
      <c r="J7091" s="12">
        <v>4</v>
      </c>
      <c r="K7091" s="12">
        <v>1</v>
      </c>
      <c r="L7091" s="12">
        <v>5</v>
      </c>
      <c r="M7091" s="12">
        <v>28</v>
      </c>
      <c r="N7091" s="12">
        <v>2767</v>
      </c>
      <c r="O7091" s="12">
        <f>COUNTIF($P$2:P7091,P7091)</f>
        <v>1</v>
      </c>
      <c r="P7091" s="12" t="str">
        <f t="shared" si="393"/>
        <v>14105282767</v>
      </c>
      <c r="Q7091" s="12" t="str">
        <f t="shared" si="394"/>
        <v>141052827670001</v>
      </c>
      <c r="R7091" s="20" t="s">
        <v>5267</v>
      </c>
      <c r="U7091" s="12" t="s">
        <v>910</v>
      </c>
      <c r="W7091" s="12" t="s">
        <v>864</v>
      </c>
      <c r="AB7091" s="12" t="s">
        <v>100</v>
      </c>
      <c r="AD7091" s="12" t="s">
        <v>100</v>
      </c>
      <c r="BN7091" s="12">
        <v>1</v>
      </c>
    </row>
    <row r="7092" spans="1:66" ht="45" x14ac:dyDescent="0.25">
      <c r="A7092" s="12">
        <v>1</v>
      </c>
      <c r="B7092" s="11" t="str">
        <f t="shared" si="392"/>
        <v>Общий расчет. Анализ даты. Анализ даты. Символические звезды. Хранилище (Гробница). Нет</v>
      </c>
      <c r="C7092" s="11" t="str">
        <f>IFERROR(VLOOKUP(I7092,lvl_1[],2,FALSE),"Нет")</f>
        <v>Общий расчет</v>
      </c>
      <c r="D7092" s="11" t="str">
        <f>IFERROR(VLOOKUP(Rule!J7092,lvl_2[],2,FALSE),"Нет")</f>
        <v>Анализ даты</v>
      </c>
      <c r="E7092" s="11" t="str">
        <f>IFERROR(VLOOKUP(Rule!K7092,lvl_3[],2,FALSE),"Нет")</f>
        <v>Анализ даты</v>
      </c>
      <c r="F7092" s="11" t="str">
        <f>IFERROR(INDEX(lvl_4[],MATCH(L7092,lvl_4[ID],0),MATCH(TEXT(K7092,"##0"),lvl_4[#Headers],0)),"Нет")</f>
        <v>Символические звезды</v>
      </c>
      <c r="G7092" s="11" t="str">
        <f>IFERROR(INDEX(lvl_5[],MATCH(M7092,lvl_5[ID],0),MATCH(_xlfn.CONCAT(TEXT(K7092,"##0"),"_",TEXT(L7092,"##0")),lvl_5[#Headers],0)),"Нет")</f>
        <v>Хранилище (Гробница)</v>
      </c>
      <c r="H7092" s="11" t="str">
        <f>IFERROR(INDEX(lvl_6[],MATCH(N7092,lvl_6[ID],0),MATCH(_xlfn.CONCAT(K7092,"_",L7092,"_",M7092),lvl_6[#Headers],0)),"Нет")</f>
        <v>Нет</v>
      </c>
      <c r="I7092" s="12">
        <v>1</v>
      </c>
      <c r="J7092" s="12">
        <v>4</v>
      </c>
      <c r="K7092" s="12">
        <v>1</v>
      </c>
      <c r="L7092" s="12">
        <v>5</v>
      </c>
      <c r="M7092" s="12">
        <v>28</v>
      </c>
      <c r="N7092" s="12">
        <v>2768</v>
      </c>
      <c r="O7092" s="12">
        <f>COUNTIF($P$2:P7092,P7092)</f>
        <v>1</v>
      </c>
      <c r="P7092" s="12" t="str">
        <f t="shared" si="393"/>
        <v>14105282768</v>
      </c>
      <c r="Q7092" s="12" t="str">
        <f t="shared" si="394"/>
        <v>141052827680001</v>
      </c>
      <c r="R7092" s="20" t="s">
        <v>5268</v>
      </c>
      <c r="U7092" s="12" t="s">
        <v>912</v>
      </c>
      <c r="W7092" s="12" t="s">
        <v>864</v>
      </c>
      <c r="AB7092" s="12" t="s">
        <v>100</v>
      </c>
      <c r="AD7092" s="12" t="s">
        <v>100</v>
      </c>
      <c r="BN7092" s="12">
        <v>1</v>
      </c>
    </row>
    <row r="7093" spans="1:66" ht="45" x14ac:dyDescent="0.25">
      <c r="A7093" s="12">
        <v>1</v>
      </c>
      <c r="B7093" s="11" t="str">
        <f t="shared" si="392"/>
        <v>Общий расчет. Анализ даты. Анализ даты. Символические звезды. Хранилище (Гробница). Нет</v>
      </c>
      <c r="C7093" s="11" t="str">
        <f>IFERROR(VLOOKUP(I7093,lvl_1[],2,FALSE),"Нет")</f>
        <v>Общий расчет</v>
      </c>
      <c r="D7093" s="11" t="str">
        <f>IFERROR(VLOOKUP(Rule!J7093,lvl_2[],2,FALSE),"Нет")</f>
        <v>Анализ даты</v>
      </c>
      <c r="E7093" s="11" t="str">
        <f>IFERROR(VLOOKUP(Rule!K7093,lvl_3[],2,FALSE),"Нет")</f>
        <v>Анализ даты</v>
      </c>
      <c r="F7093" s="11" t="str">
        <f>IFERROR(INDEX(lvl_4[],MATCH(L7093,lvl_4[ID],0),MATCH(TEXT(K7093,"##0"),lvl_4[#Headers],0)),"Нет")</f>
        <v>Символические звезды</v>
      </c>
      <c r="G7093" s="11" t="str">
        <f>IFERROR(INDEX(lvl_5[],MATCH(M7093,lvl_5[ID],0),MATCH(_xlfn.CONCAT(TEXT(K7093,"##0"),"_",TEXT(L7093,"##0")),lvl_5[#Headers],0)),"Нет")</f>
        <v>Хранилище (Гробница)</v>
      </c>
      <c r="H7093" s="11" t="str">
        <f>IFERROR(INDEX(lvl_6[],MATCH(N7093,lvl_6[ID],0),MATCH(_xlfn.CONCAT(K7093,"_",L7093,"_",M7093),lvl_6[#Headers],0)),"Нет")</f>
        <v>Нет</v>
      </c>
      <c r="I7093" s="12">
        <v>1</v>
      </c>
      <c r="J7093" s="12">
        <v>4</v>
      </c>
      <c r="K7093" s="12">
        <v>1</v>
      </c>
      <c r="L7093" s="12">
        <v>5</v>
      </c>
      <c r="M7093" s="12">
        <v>28</v>
      </c>
      <c r="N7093" s="12">
        <v>2769</v>
      </c>
      <c r="O7093" s="12">
        <f>COUNTIF($P$2:P7093,P7093)</f>
        <v>1</v>
      </c>
      <c r="P7093" s="12" t="str">
        <f t="shared" si="393"/>
        <v>14105282769</v>
      </c>
      <c r="Q7093" s="12" t="str">
        <f t="shared" si="394"/>
        <v>141052827690001</v>
      </c>
      <c r="R7093" s="20" t="s">
        <v>5269</v>
      </c>
      <c r="U7093" s="12" t="s">
        <v>914</v>
      </c>
      <c r="W7093" s="12" t="s">
        <v>867</v>
      </c>
      <c r="AB7093" s="12" t="s">
        <v>100</v>
      </c>
      <c r="AD7093" s="12" t="s">
        <v>100</v>
      </c>
      <c r="BN7093" s="12">
        <v>1</v>
      </c>
    </row>
    <row r="7094" spans="1:66" ht="45" x14ac:dyDescent="0.25">
      <c r="A7094" s="12">
        <v>1</v>
      </c>
      <c r="B7094" s="11" t="str">
        <f t="shared" si="392"/>
        <v>Общий расчет. Анализ даты. Анализ даты. Символические звезды. Хранилище (Гробница). Нет</v>
      </c>
      <c r="C7094" s="11" t="str">
        <f>IFERROR(VLOOKUP(I7094,lvl_1[],2,FALSE),"Нет")</f>
        <v>Общий расчет</v>
      </c>
      <c r="D7094" s="11" t="str">
        <f>IFERROR(VLOOKUP(Rule!J7094,lvl_2[],2,FALSE),"Нет")</f>
        <v>Анализ даты</v>
      </c>
      <c r="E7094" s="11" t="str">
        <f>IFERROR(VLOOKUP(Rule!K7094,lvl_3[],2,FALSE),"Нет")</f>
        <v>Анализ даты</v>
      </c>
      <c r="F7094" s="11" t="str">
        <f>IFERROR(INDEX(lvl_4[],MATCH(L7094,lvl_4[ID],0),MATCH(TEXT(K7094,"##0"),lvl_4[#Headers],0)),"Нет")</f>
        <v>Символические звезды</v>
      </c>
      <c r="G7094" s="11" t="str">
        <f>IFERROR(INDEX(lvl_5[],MATCH(M7094,lvl_5[ID],0),MATCH(_xlfn.CONCAT(TEXT(K7094,"##0"),"_",TEXT(L7094,"##0")),lvl_5[#Headers],0)),"Нет")</f>
        <v>Хранилище (Гробница)</v>
      </c>
      <c r="H7094" s="11" t="str">
        <f>IFERROR(INDEX(lvl_6[],MATCH(N7094,lvl_6[ID],0),MATCH(_xlfn.CONCAT(K7094,"_",L7094,"_",M7094),lvl_6[#Headers],0)),"Нет")</f>
        <v>Нет</v>
      </c>
      <c r="I7094" s="12">
        <v>1</v>
      </c>
      <c r="J7094" s="12">
        <v>4</v>
      </c>
      <c r="K7094" s="12">
        <v>1</v>
      </c>
      <c r="L7094" s="12">
        <v>5</v>
      </c>
      <c r="M7094" s="12">
        <v>28</v>
      </c>
      <c r="N7094" s="12">
        <v>2770</v>
      </c>
      <c r="O7094" s="12">
        <f>COUNTIF($P$2:P7094,P7094)</f>
        <v>1</v>
      </c>
      <c r="P7094" s="12" t="str">
        <f t="shared" si="393"/>
        <v>14105282770</v>
      </c>
      <c r="Q7094" s="12" t="str">
        <f t="shared" si="394"/>
        <v>141052827700001</v>
      </c>
      <c r="R7094" s="20" t="s">
        <v>5270</v>
      </c>
      <c r="U7094" s="12" t="s">
        <v>916</v>
      </c>
      <c r="W7094" s="12" t="s">
        <v>867</v>
      </c>
      <c r="AB7094" s="12" t="s">
        <v>100</v>
      </c>
      <c r="AD7094" s="12" t="s">
        <v>100</v>
      </c>
      <c r="BN7094" s="12">
        <v>1</v>
      </c>
    </row>
    <row r="7095" spans="1:66" ht="45" x14ac:dyDescent="0.25">
      <c r="A7095" s="12">
        <v>1</v>
      </c>
      <c r="B7095" s="11" t="str">
        <f t="shared" si="392"/>
        <v>Общий расчет. Анализ даты. Анализ даты. Символические звезды. Ша цветущего персика. Нет</v>
      </c>
      <c r="C7095" s="11" t="str">
        <f>IFERROR(VLOOKUP(I7095,lvl_1[],2,FALSE),"Нет")</f>
        <v>Общий расчет</v>
      </c>
      <c r="D7095" s="11" t="str">
        <f>IFERROR(VLOOKUP(Rule!J7095,lvl_2[],2,FALSE),"Нет")</f>
        <v>Анализ даты</v>
      </c>
      <c r="E7095" s="11" t="str">
        <f>IFERROR(VLOOKUP(Rule!K7095,lvl_3[],2,FALSE),"Нет")</f>
        <v>Анализ даты</v>
      </c>
      <c r="F7095" s="11" t="str">
        <f>IFERROR(INDEX(lvl_4[],MATCH(L7095,lvl_4[ID],0),MATCH(TEXT(K7095,"##0"),lvl_4[#Headers],0)),"Нет")</f>
        <v>Символические звезды</v>
      </c>
      <c r="G7095" s="11" t="str">
        <f>IFERROR(INDEX(lvl_5[],MATCH(M7095,lvl_5[ID],0),MATCH(_xlfn.CONCAT(TEXT(K7095,"##0"),"_",TEXT(L7095,"##0")),lvl_5[#Headers],0)),"Нет")</f>
        <v>Ша цветущего персика</v>
      </c>
      <c r="H7095" s="11" t="str">
        <f>IFERROR(INDEX(lvl_6[],MATCH(N7095,lvl_6[ID],0),MATCH(_xlfn.CONCAT(K7095,"_",L7095,"_",M7095),lvl_6[#Headers],0)),"Нет")</f>
        <v>Нет</v>
      </c>
      <c r="I7095" s="12">
        <v>1</v>
      </c>
      <c r="J7095" s="12">
        <v>4</v>
      </c>
      <c r="K7095" s="12">
        <v>1</v>
      </c>
      <c r="L7095" s="12">
        <v>5</v>
      </c>
      <c r="M7095" s="12">
        <v>29</v>
      </c>
      <c r="N7095" s="12">
        <v>2771</v>
      </c>
      <c r="O7095" s="12">
        <f>COUNTIF($P$2:P7095,P7095)</f>
        <v>1</v>
      </c>
      <c r="P7095" s="12" t="str">
        <f t="shared" si="393"/>
        <v>14105292771</v>
      </c>
      <c r="Q7095" s="12" t="str">
        <f t="shared" si="394"/>
        <v>141052927710001</v>
      </c>
      <c r="R7095" s="20" t="s">
        <v>5271</v>
      </c>
      <c r="U7095" s="12" t="s">
        <v>899</v>
      </c>
      <c r="W7095" s="12" t="s">
        <v>863</v>
      </c>
      <c r="AB7095" s="12" t="s">
        <v>100</v>
      </c>
      <c r="AD7095" s="12" t="s">
        <v>100</v>
      </c>
      <c r="BN7095" s="12">
        <v>1</v>
      </c>
    </row>
    <row r="7096" spans="1:66" ht="45" x14ac:dyDescent="0.25">
      <c r="A7096" s="12">
        <v>1</v>
      </c>
      <c r="B7096" s="11" t="str">
        <f t="shared" si="392"/>
        <v>Общий расчет. Анализ даты. Анализ даты. Символические звезды. Ша цветущего персика. Нет</v>
      </c>
      <c r="C7096" s="11" t="str">
        <f>IFERROR(VLOOKUP(I7096,lvl_1[],2,FALSE),"Нет")</f>
        <v>Общий расчет</v>
      </c>
      <c r="D7096" s="11" t="str">
        <f>IFERROR(VLOOKUP(Rule!J7096,lvl_2[],2,FALSE),"Нет")</f>
        <v>Анализ даты</v>
      </c>
      <c r="E7096" s="11" t="str">
        <f>IFERROR(VLOOKUP(Rule!K7096,lvl_3[],2,FALSE),"Нет")</f>
        <v>Анализ даты</v>
      </c>
      <c r="F7096" s="11" t="str">
        <f>IFERROR(INDEX(lvl_4[],MATCH(L7096,lvl_4[ID],0),MATCH(TEXT(K7096,"##0"),lvl_4[#Headers],0)),"Нет")</f>
        <v>Символические звезды</v>
      </c>
      <c r="G7096" s="11" t="str">
        <f>IFERROR(INDEX(lvl_5[],MATCH(M7096,lvl_5[ID],0),MATCH(_xlfn.CONCAT(TEXT(K7096,"##0"),"_",TEXT(L7096,"##0")),lvl_5[#Headers],0)),"Нет")</f>
        <v>Ша цветущего персика</v>
      </c>
      <c r="H7096" s="11" t="str">
        <f>IFERROR(INDEX(lvl_6[],MATCH(N7096,lvl_6[ID],0),MATCH(_xlfn.CONCAT(K7096,"_",L7096,"_",M7096),lvl_6[#Headers],0)),"Нет")</f>
        <v>Нет</v>
      </c>
      <c r="I7096" s="12">
        <v>1</v>
      </c>
      <c r="J7096" s="12">
        <v>4</v>
      </c>
      <c r="K7096" s="12">
        <v>1</v>
      </c>
      <c r="L7096" s="12">
        <v>5</v>
      </c>
      <c r="M7096" s="12">
        <v>29</v>
      </c>
      <c r="N7096" s="12">
        <v>2772</v>
      </c>
      <c r="O7096" s="12">
        <f>COUNTIF($P$2:P7096,P7096)</f>
        <v>1</v>
      </c>
      <c r="P7096" s="12" t="str">
        <f t="shared" si="393"/>
        <v>14105292772</v>
      </c>
      <c r="Q7096" s="12" t="str">
        <f t="shared" si="394"/>
        <v>141052927720001</v>
      </c>
      <c r="R7096" s="20" t="s">
        <v>5272</v>
      </c>
      <c r="U7096" s="12" t="s">
        <v>901</v>
      </c>
      <c r="W7096" s="12" t="s">
        <v>863</v>
      </c>
      <c r="AB7096" s="12" t="s">
        <v>100</v>
      </c>
      <c r="AD7096" s="12" t="s">
        <v>100</v>
      </c>
      <c r="BN7096" s="12">
        <v>1</v>
      </c>
    </row>
    <row r="7097" spans="1:66" ht="45" x14ac:dyDescent="0.25">
      <c r="A7097" s="12">
        <v>1</v>
      </c>
      <c r="B7097" s="11" t="str">
        <f t="shared" si="392"/>
        <v>Общий расчет. Анализ даты. Анализ даты. Символические звезды. Ша цветущего персика. Нет</v>
      </c>
      <c r="C7097" s="11" t="str">
        <f>IFERROR(VLOOKUP(I7097,lvl_1[],2,FALSE),"Нет")</f>
        <v>Общий расчет</v>
      </c>
      <c r="D7097" s="11" t="str">
        <f>IFERROR(VLOOKUP(Rule!J7097,lvl_2[],2,FALSE),"Нет")</f>
        <v>Анализ даты</v>
      </c>
      <c r="E7097" s="11" t="str">
        <f>IFERROR(VLOOKUP(Rule!K7097,lvl_3[],2,FALSE),"Нет")</f>
        <v>Анализ даты</v>
      </c>
      <c r="F7097" s="11" t="str">
        <f>IFERROR(INDEX(lvl_4[],MATCH(L7097,lvl_4[ID],0),MATCH(TEXT(K7097,"##0"),lvl_4[#Headers],0)),"Нет")</f>
        <v>Символические звезды</v>
      </c>
      <c r="G7097" s="11" t="str">
        <f>IFERROR(INDEX(lvl_5[],MATCH(M7097,lvl_5[ID],0),MATCH(_xlfn.CONCAT(TEXT(K7097,"##0"),"_",TEXT(L7097,"##0")),lvl_5[#Headers],0)),"Нет")</f>
        <v>Ша цветущего персика</v>
      </c>
      <c r="H7097" s="11" t="str">
        <f>IFERROR(INDEX(lvl_6[],MATCH(N7097,lvl_6[ID],0),MATCH(_xlfn.CONCAT(K7097,"_",L7097,"_",M7097),lvl_6[#Headers],0)),"Нет")</f>
        <v>Нет</v>
      </c>
      <c r="I7097" s="12">
        <v>1</v>
      </c>
      <c r="J7097" s="12">
        <v>4</v>
      </c>
      <c r="K7097" s="12">
        <v>1</v>
      </c>
      <c r="L7097" s="12">
        <v>5</v>
      </c>
      <c r="M7097" s="12">
        <v>29</v>
      </c>
      <c r="N7097" s="12">
        <v>2773</v>
      </c>
      <c r="O7097" s="12">
        <f>COUNTIF($P$2:P7097,P7097)</f>
        <v>1</v>
      </c>
      <c r="P7097" s="12" t="str">
        <f t="shared" si="393"/>
        <v>14105292773</v>
      </c>
      <c r="Q7097" s="12" t="str">
        <f t="shared" si="394"/>
        <v>141052927730001</v>
      </c>
      <c r="R7097" s="20" t="s">
        <v>5273</v>
      </c>
      <c r="U7097" s="12" t="s">
        <v>903</v>
      </c>
      <c r="W7097" s="12" t="s">
        <v>859</v>
      </c>
      <c r="AB7097" s="12" t="s">
        <v>100</v>
      </c>
      <c r="AD7097" s="12" t="s">
        <v>100</v>
      </c>
      <c r="BN7097" s="12">
        <v>1</v>
      </c>
    </row>
    <row r="7098" spans="1:66" ht="45" x14ac:dyDescent="0.25">
      <c r="A7098" s="12">
        <v>1</v>
      </c>
      <c r="B7098" s="11" t="str">
        <f t="shared" si="392"/>
        <v>Общий расчет. Анализ даты. Анализ даты. Символические звезды. Ша цветущего персика. Нет</v>
      </c>
      <c r="C7098" s="11" t="str">
        <f>IFERROR(VLOOKUP(I7098,lvl_1[],2,FALSE),"Нет")</f>
        <v>Общий расчет</v>
      </c>
      <c r="D7098" s="11" t="str">
        <f>IFERROR(VLOOKUP(Rule!J7098,lvl_2[],2,FALSE),"Нет")</f>
        <v>Анализ даты</v>
      </c>
      <c r="E7098" s="11" t="str">
        <f>IFERROR(VLOOKUP(Rule!K7098,lvl_3[],2,FALSE),"Нет")</f>
        <v>Анализ даты</v>
      </c>
      <c r="F7098" s="11" t="str">
        <f>IFERROR(INDEX(lvl_4[],MATCH(L7098,lvl_4[ID],0),MATCH(TEXT(K7098,"##0"),lvl_4[#Headers],0)),"Нет")</f>
        <v>Символические звезды</v>
      </c>
      <c r="G7098" s="11" t="str">
        <f>IFERROR(INDEX(lvl_5[],MATCH(M7098,lvl_5[ID],0),MATCH(_xlfn.CONCAT(TEXT(K7098,"##0"),"_",TEXT(L7098,"##0")),lvl_5[#Headers],0)),"Нет")</f>
        <v>Ша цветущего персика</v>
      </c>
      <c r="H7098" s="11" t="str">
        <f>IFERROR(INDEX(lvl_6[],MATCH(N7098,lvl_6[ID],0),MATCH(_xlfn.CONCAT(K7098,"_",L7098,"_",M7098),lvl_6[#Headers],0)),"Нет")</f>
        <v>Нет</v>
      </c>
      <c r="I7098" s="12">
        <v>1</v>
      </c>
      <c r="J7098" s="12">
        <v>4</v>
      </c>
      <c r="K7098" s="12">
        <v>1</v>
      </c>
      <c r="L7098" s="12">
        <v>5</v>
      </c>
      <c r="M7098" s="12">
        <v>29</v>
      </c>
      <c r="N7098" s="12">
        <v>2774</v>
      </c>
      <c r="O7098" s="12">
        <f>COUNTIF($P$2:P7098,P7098)</f>
        <v>1</v>
      </c>
      <c r="P7098" s="12" t="str">
        <f t="shared" si="393"/>
        <v>14105292774</v>
      </c>
      <c r="Q7098" s="12" t="str">
        <f t="shared" si="394"/>
        <v>141052927740001</v>
      </c>
      <c r="R7098" s="20" t="s">
        <v>5274</v>
      </c>
      <c r="U7098" s="12" t="s">
        <v>905</v>
      </c>
      <c r="W7098" s="12" t="s">
        <v>864</v>
      </c>
      <c r="AB7098" s="12" t="s">
        <v>100</v>
      </c>
      <c r="AD7098" s="12" t="s">
        <v>100</v>
      </c>
      <c r="BN7098" s="12">
        <v>1</v>
      </c>
    </row>
    <row r="7099" spans="1:66" ht="45" x14ac:dyDescent="0.25">
      <c r="A7099" s="12">
        <v>1</v>
      </c>
      <c r="B7099" s="11" t="str">
        <f t="shared" si="392"/>
        <v>Общий расчет. Анализ даты. Анализ даты. Символические звезды. Ша цветущего персика. Нет</v>
      </c>
      <c r="C7099" s="11" t="str">
        <f>IFERROR(VLOOKUP(I7099,lvl_1[],2,FALSE),"Нет")</f>
        <v>Общий расчет</v>
      </c>
      <c r="D7099" s="11" t="str">
        <f>IFERROR(VLOOKUP(Rule!J7099,lvl_2[],2,FALSE),"Нет")</f>
        <v>Анализ даты</v>
      </c>
      <c r="E7099" s="11" t="str">
        <f>IFERROR(VLOOKUP(Rule!K7099,lvl_3[],2,FALSE),"Нет")</f>
        <v>Анализ даты</v>
      </c>
      <c r="F7099" s="11" t="str">
        <f>IFERROR(INDEX(lvl_4[],MATCH(L7099,lvl_4[ID],0),MATCH(TEXT(K7099,"##0"),lvl_4[#Headers],0)),"Нет")</f>
        <v>Символические звезды</v>
      </c>
      <c r="G7099" s="11" t="str">
        <f>IFERROR(INDEX(lvl_5[],MATCH(M7099,lvl_5[ID],0),MATCH(_xlfn.CONCAT(TEXT(K7099,"##0"),"_",TEXT(L7099,"##0")),lvl_5[#Headers],0)),"Нет")</f>
        <v>Ша цветущего персика</v>
      </c>
      <c r="H7099" s="11" t="str">
        <f>IFERROR(INDEX(lvl_6[],MATCH(N7099,lvl_6[ID],0),MATCH(_xlfn.CONCAT(K7099,"_",L7099,"_",M7099),lvl_6[#Headers],0)),"Нет")</f>
        <v>Нет</v>
      </c>
      <c r="I7099" s="12">
        <v>1</v>
      </c>
      <c r="J7099" s="12">
        <v>4</v>
      </c>
      <c r="K7099" s="12">
        <v>1</v>
      </c>
      <c r="L7099" s="12">
        <v>5</v>
      </c>
      <c r="M7099" s="12">
        <v>29</v>
      </c>
      <c r="N7099" s="12">
        <v>2775</v>
      </c>
      <c r="O7099" s="12">
        <f>COUNTIF($P$2:P7099,P7099)</f>
        <v>1</v>
      </c>
      <c r="P7099" s="12" t="str">
        <f t="shared" si="393"/>
        <v>14105292775</v>
      </c>
      <c r="Q7099" s="12" t="str">
        <f t="shared" si="394"/>
        <v>141052927750001</v>
      </c>
      <c r="R7099" s="20" t="s">
        <v>5275</v>
      </c>
      <c r="U7099" s="12" t="s">
        <v>907</v>
      </c>
      <c r="W7099" s="12" t="s">
        <v>861</v>
      </c>
      <c r="AB7099" s="12" t="s">
        <v>100</v>
      </c>
      <c r="AD7099" s="12" t="s">
        <v>100</v>
      </c>
      <c r="BN7099" s="12">
        <v>1</v>
      </c>
    </row>
    <row r="7100" spans="1:66" ht="45" x14ac:dyDescent="0.25">
      <c r="A7100" s="12">
        <v>1</v>
      </c>
      <c r="B7100" s="11" t="str">
        <f t="shared" si="392"/>
        <v>Общий расчет. Анализ даты. Анализ даты. Символические звезды. Ша цветущего персика. Нет</v>
      </c>
      <c r="C7100" s="11" t="str">
        <f>IFERROR(VLOOKUP(I7100,lvl_1[],2,FALSE),"Нет")</f>
        <v>Общий расчет</v>
      </c>
      <c r="D7100" s="11" t="str">
        <f>IFERROR(VLOOKUP(Rule!J7100,lvl_2[],2,FALSE),"Нет")</f>
        <v>Анализ даты</v>
      </c>
      <c r="E7100" s="11" t="str">
        <f>IFERROR(VLOOKUP(Rule!K7100,lvl_3[],2,FALSE),"Нет")</f>
        <v>Анализ даты</v>
      </c>
      <c r="F7100" s="11" t="str">
        <f>IFERROR(INDEX(lvl_4[],MATCH(L7100,lvl_4[ID],0),MATCH(TEXT(K7100,"##0"),lvl_4[#Headers],0)),"Нет")</f>
        <v>Символические звезды</v>
      </c>
      <c r="G7100" s="11" t="str">
        <f>IFERROR(INDEX(lvl_5[],MATCH(M7100,lvl_5[ID],0),MATCH(_xlfn.CONCAT(TEXT(K7100,"##0"),"_",TEXT(L7100,"##0")),lvl_5[#Headers],0)),"Нет")</f>
        <v>Ша цветущего персика</v>
      </c>
      <c r="H7100" s="11" t="str">
        <f>IFERROR(INDEX(lvl_6[],MATCH(N7100,lvl_6[ID],0),MATCH(_xlfn.CONCAT(K7100,"_",L7100,"_",M7100),lvl_6[#Headers],0)),"Нет")</f>
        <v>Нет</v>
      </c>
      <c r="I7100" s="12">
        <v>1</v>
      </c>
      <c r="J7100" s="12">
        <v>4</v>
      </c>
      <c r="K7100" s="12">
        <v>1</v>
      </c>
      <c r="L7100" s="12">
        <v>5</v>
      </c>
      <c r="M7100" s="12">
        <v>29</v>
      </c>
      <c r="N7100" s="12">
        <v>2776</v>
      </c>
      <c r="O7100" s="12">
        <f>COUNTIF($P$2:P7100,P7100)</f>
        <v>1</v>
      </c>
      <c r="P7100" s="12" t="str">
        <f t="shared" si="393"/>
        <v>14105292776</v>
      </c>
      <c r="Q7100" s="12" t="str">
        <f t="shared" si="394"/>
        <v>141052927760001</v>
      </c>
      <c r="R7100" s="20" t="s">
        <v>5276</v>
      </c>
      <c r="U7100" s="12" t="s">
        <v>908</v>
      </c>
      <c r="W7100" s="12" t="s">
        <v>861</v>
      </c>
      <c r="AB7100" s="12" t="s">
        <v>100</v>
      </c>
      <c r="AD7100" s="12" t="s">
        <v>100</v>
      </c>
      <c r="BN7100" s="12">
        <v>1</v>
      </c>
    </row>
    <row r="7101" spans="1:66" ht="45" x14ac:dyDescent="0.25">
      <c r="A7101" s="12">
        <v>1</v>
      </c>
      <c r="B7101" s="11" t="str">
        <f t="shared" si="392"/>
        <v>Общий расчет. Анализ даты. Анализ даты. Символические звезды. Ша цветущего персика. Нет</v>
      </c>
      <c r="C7101" s="11" t="str">
        <f>IFERROR(VLOOKUP(I7101,lvl_1[],2,FALSE),"Нет")</f>
        <v>Общий расчет</v>
      </c>
      <c r="D7101" s="11" t="str">
        <f>IFERROR(VLOOKUP(Rule!J7101,lvl_2[],2,FALSE),"Нет")</f>
        <v>Анализ даты</v>
      </c>
      <c r="E7101" s="11" t="str">
        <f>IFERROR(VLOOKUP(Rule!K7101,lvl_3[],2,FALSE),"Нет")</f>
        <v>Анализ даты</v>
      </c>
      <c r="F7101" s="11" t="str">
        <f>IFERROR(INDEX(lvl_4[],MATCH(L7101,lvl_4[ID],0),MATCH(TEXT(K7101,"##0"),lvl_4[#Headers],0)),"Нет")</f>
        <v>Символические звезды</v>
      </c>
      <c r="G7101" s="11" t="str">
        <f>IFERROR(INDEX(lvl_5[],MATCH(M7101,lvl_5[ID],0),MATCH(_xlfn.CONCAT(TEXT(K7101,"##0"),"_",TEXT(L7101,"##0")),lvl_5[#Headers],0)),"Нет")</f>
        <v>Ша цветущего персика</v>
      </c>
      <c r="H7101" s="11" t="str">
        <f>IFERROR(INDEX(lvl_6[],MATCH(N7101,lvl_6[ID],0),MATCH(_xlfn.CONCAT(K7101,"_",L7101,"_",M7101),lvl_6[#Headers],0)),"Нет")</f>
        <v>Нет</v>
      </c>
      <c r="I7101" s="12">
        <v>1</v>
      </c>
      <c r="J7101" s="12">
        <v>4</v>
      </c>
      <c r="K7101" s="12">
        <v>1</v>
      </c>
      <c r="L7101" s="12">
        <v>5</v>
      </c>
      <c r="M7101" s="12">
        <v>29</v>
      </c>
      <c r="N7101" s="12">
        <v>2777</v>
      </c>
      <c r="O7101" s="12">
        <f>COUNTIF($P$2:P7101,P7101)</f>
        <v>1</v>
      </c>
      <c r="P7101" s="12" t="str">
        <f t="shared" si="393"/>
        <v>14105292777</v>
      </c>
      <c r="Q7101" s="12" t="str">
        <f t="shared" si="394"/>
        <v>141052927770001</v>
      </c>
      <c r="R7101" s="20" t="s">
        <v>5277</v>
      </c>
      <c r="U7101" s="12" t="s">
        <v>910</v>
      </c>
      <c r="W7101" s="12" t="s">
        <v>867</v>
      </c>
      <c r="AB7101" s="12" t="s">
        <v>100</v>
      </c>
      <c r="AD7101" s="12" t="s">
        <v>100</v>
      </c>
      <c r="BN7101" s="12">
        <v>1</v>
      </c>
    </row>
    <row r="7102" spans="1:66" ht="45" x14ac:dyDescent="0.25">
      <c r="A7102" s="12">
        <v>1</v>
      </c>
      <c r="B7102" s="11" t="str">
        <f t="shared" si="392"/>
        <v>Общий расчет. Анализ даты. Анализ даты. Символические звезды. Ша цветущего персика. Нет</v>
      </c>
      <c r="C7102" s="11" t="str">
        <f>IFERROR(VLOOKUP(I7102,lvl_1[],2,FALSE),"Нет")</f>
        <v>Общий расчет</v>
      </c>
      <c r="D7102" s="11" t="str">
        <f>IFERROR(VLOOKUP(Rule!J7102,lvl_2[],2,FALSE),"Нет")</f>
        <v>Анализ даты</v>
      </c>
      <c r="E7102" s="11" t="str">
        <f>IFERROR(VLOOKUP(Rule!K7102,lvl_3[],2,FALSE),"Нет")</f>
        <v>Анализ даты</v>
      </c>
      <c r="F7102" s="11" t="str">
        <f>IFERROR(INDEX(lvl_4[],MATCH(L7102,lvl_4[ID],0),MATCH(TEXT(K7102,"##0"),lvl_4[#Headers],0)),"Нет")</f>
        <v>Символические звезды</v>
      </c>
      <c r="G7102" s="11" t="str">
        <f>IFERROR(INDEX(lvl_5[],MATCH(M7102,lvl_5[ID],0),MATCH(_xlfn.CONCAT(TEXT(K7102,"##0"),"_",TEXT(L7102,"##0")),lvl_5[#Headers],0)),"Нет")</f>
        <v>Ша цветущего персика</v>
      </c>
      <c r="H7102" s="11" t="str">
        <f>IFERROR(INDEX(lvl_6[],MATCH(N7102,lvl_6[ID],0),MATCH(_xlfn.CONCAT(K7102,"_",L7102,"_",M7102),lvl_6[#Headers],0)),"Нет")</f>
        <v>Нет</v>
      </c>
      <c r="I7102" s="12">
        <v>1</v>
      </c>
      <c r="J7102" s="12">
        <v>4</v>
      </c>
      <c r="K7102" s="12">
        <v>1</v>
      </c>
      <c r="L7102" s="12">
        <v>5</v>
      </c>
      <c r="M7102" s="12">
        <v>29</v>
      </c>
      <c r="N7102" s="12">
        <v>2778</v>
      </c>
      <c r="O7102" s="12">
        <f>COUNTIF($P$2:P7102,P7102)</f>
        <v>1</v>
      </c>
      <c r="P7102" s="12" t="str">
        <f t="shared" si="393"/>
        <v>14105292778</v>
      </c>
      <c r="Q7102" s="12" t="str">
        <f t="shared" si="394"/>
        <v>141052927780001</v>
      </c>
      <c r="R7102" s="20" t="s">
        <v>5278</v>
      </c>
      <c r="U7102" s="12" t="s">
        <v>912</v>
      </c>
      <c r="W7102" s="12" t="s">
        <v>866</v>
      </c>
      <c r="AB7102" s="12" t="s">
        <v>100</v>
      </c>
      <c r="AD7102" s="12" t="s">
        <v>100</v>
      </c>
      <c r="BN7102" s="12">
        <v>1</v>
      </c>
    </row>
    <row r="7103" spans="1:66" ht="45" x14ac:dyDescent="0.25">
      <c r="A7103" s="12">
        <v>1</v>
      </c>
      <c r="B7103" s="11" t="str">
        <f t="shared" si="392"/>
        <v>Общий расчет. Анализ даты. Анализ даты. Символические звезды. Ша цветущего персика. Нет</v>
      </c>
      <c r="C7103" s="11" t="str">
        <f>IFERROR(VLOOKUP(I7103,lvl_1[],2,FALSE),"Нет")</f>
        <v>Общий расчет</v>
      </c>
      <c r="D7103" s="11" t="str">
        <f>IFERROR(VLOOKUP(Rule!J7103,lvl_2[],2,FALSE),"Нет")</f>
        <v>Анализ даты</v>
      </c>
      <c r="E7103" s="11" t="str">
        <f>IFERROR(VLOOKUP(Rule!K7103,lvl_3[],2,FALSE),"Нет")</f>
        <v>Анализ даты</v>
      </c>
      <c r="F7103" s="11" t="str">
        <f>IFERROR(INDEX(lvl_4[],MATCH(L7103,lvl_4[ID],0),MATCH(TEXT(K7103,"##0"),lvl_4[#Headers],0)),"Нет")</f>
        <v>Символические звезды</v>
      </c>
      <c r="G7103" s="11" t="str">
        <f>IFERROR(INDEX(lvl_5[],MATCH(M7103,lvl_5[ID],0),MATCH(_xlfn.CONCAT(TEXT(K7103,"##0"),"_",TEXT(L7103,"##0")),lvl_5[#Headers],0)),"Нет")</f>
        <v>Ша цветущего персика</v>
      </c>
      <c r="H7103" s="11" t="str">
        <f>IFERROR(INDEX(lvl_6[],MATCH(N7103,lvl_6[ID],0),MATCH(_xlfn.CONCAT(K7103,"_",L7103,"_",M7103),lvl_6[#Headers],0)),"Нет")</f>
        <v>Нет</v>
      </c>
      <c r="I7103" s="12">
        <v>1</v>
      </c>
      <c r="J7103" s="12">
        <v>4</v>
      </c>
      <c r="K7103" s="12">
        <v>1</v>
      </c>
      <c r="L7103" s="12">
        <v>5</v>
      </c>
      <c r="M7103" s="12">
        <v>29</v>
      </c>
      <c r="N7103" s="12">
        <v>2779</v>
      </c>
      <c r="O7103" s="12">
        <f>COUNTIF($P$2:P7103,P7103)</f>
        <v>1</v>
      </c>
      <c r="P7103" s="12" t="str">
        <f t="shared" si="393"/>
        <v>14105292779</v>
      </c>
      <c r="Q7103" s="12" t="str">
        <f t="shared" si="394"/>
        <v>141052927790001</v>
      </c>
      <c r="R7103" s="20" t="s">
        <v>5279</v>
      </c>
      <c r="U7103" s="12" t="s">
        <v>914</v>
      </c>
      <c r="W7103" s="12" t="s">
        <v>869</v>
      </c>
      <c r="AB7103" s="12" t="s">
        <v>100</v>
      </c>
      <c r="AD7103" s="12" t="s">
        <v>100</v>
      </c>
      <c r="BN7103" s="12">
        <v>1</v>
      </c>
    </row>
    <row r="7104" spans="1:66" ht="45" x14ac:dyDescent="0.25">
      <c r="A7104" s="12">
        <v>1</v>
      </c>
      <c r="B7104" s="11" t="str">
        <f t="shared" si="392"/>
        <v>Общий расчет. Анализ даты. Анализ даты. Символические звезды. Ша цветущего персика. Нет</v>
      </c>
      <c r="C7104" s="11" t="str">
        <f>IFERROR(VLOOKUP(I7104,lvl_1[],2,FALSE),"Нет")</f>
        <v>Общий расчет</v>
      </c>
      <c r="D7104" s="11" t="str">
        <f>IFERROR(VLOOKUP(Rule!J7104,lvl_2[],2,FALSE),"Нет")</f>
        <v>Анализ даты</v>
      </c>
      <c r="E7104" s="11" t="str">
        <f>IFERROR(VLOOKUP(Rule!K7104,lvl_3[],2,FALSE),"Нет")</f>
        <v>Анализ даты</v>
      </c>
      <c r="F7104" s="11" t="str">
        <f>IFERROR(INDEX(lvl_4[],MATCH(L7104,lvl_4[ID],0),MATCH(TEXT(K7104,"##0"),lvl_4[#Headers],0)),"Нет")</f>
        <v>Символические звезды</v>
      </c>
      <c r="G7104" s="11" t="str">
        <f>IFERROR(INDEX(lvl_5[],MATCH(M7104,lvl_5[ID],0),MATCH(_xlfn.CONCAT(TEXT(K7104,"##0"),"_",TEXT(L7104,"##0")),lvl_5[#Headers],0)),"Нет")</f>
        <v>Ша цветущего персика</v>
      </c>
      <c r="H7104" s="11" t="str">
        <f>IFERROR(INDEX(lvl_6[],MATCH(N7104,lvl_6[ID],0),MATCH(_xlfn.CONCAT(K7104,"_",L7104,"_",M7104),lvl_6[#Headers],0)),"Нет")</f>
        <v>Нет</v>
      </c>
      <c r="I7104" s="12">
        <v>1</v>
      </c>
      <c r="J7104" s="12">
        <v>4</v>
      </c>
      <c r="K7104" s="12">
        <v>1</v>
      </c>
      <c r="L7104" s="12">
        <v>5</v>
      </c>
      <c r="M7104" s="12">
        <v>29</v>
      </c>
      <c r="N7104" s="12">
        <v>2780</v>
      </c>
      <c r="O7104" s="12">
        <f>COUNTIF($P$2:P7104,P7104)</f>
        <v>1</v>
      </c>
      <c r="P7104" s="12" t="str">
        <f t="shared" si="393"/>
        <v>14105292780</v>
      </c>
      <c r="Q7104" s="12" t="str">
        <f t="shared" si="394"/>
        <v>141052927800001</v>
      </c>
      <c r="R7104" s="20" t="s">
        <v>5280</v>
      </c>
      <c r="U7104" s="12" t="s">
        <v>916</v>
      </c>
      <c r="W7104" s="12" t="s">
        <v>865</v>
      </c>
      <c r="AB7104" s="12" t="s">
        <v>100</v>
      </c>
      <c r="AD7104" s="12" t="s">
        <v>100</v>
      </c>
      <c r="BN7104" s="12">
        <v>1</v>
      </c>
    </row>
    <row r="7105" spans="1:66" ht="45" x14ac:dyDescent="0.25">
      <c r="A7105" s="12">
        <v>1</v>
      </c>
      <c r="B7105" s="11" t="str">
        <f t="shared" si="392"/>
        <v>Общий расчет. Анализ даты. Анализ даты. Символические звезды. Небесный чиновник. Нет</v>
      </c>
      <c r="C7105" s="11" t="str">
        <f>IFERROR(VLOOKUP(I7105,lvl_1[],2,FALSE),"Нет")</f>
        <v>Общий расчет</v>
      </c>
      <c r="D7105" s="11" t="str">
        <f>IFERROR(VLOOKUP(Rule!J7105,lvl_2[],2,FALSE),"Нет")</f>
        <v>Анализ даты</v>
      </c>
      <c r="E7105" s="11" t="str">
        <f>IFERROR(VLOOKUP(Rule!K7105,lvl_3[],2,FALSE),"Нет")</f>
        <v>Анализ даты</v>
      </c>
      <c r="F7105" s="11" t="str">
        <f>IFERROR(INDEX(lvl_4[],MATCH(L7105,lvl_4[ID],0),MATCH(TEXT(K7105,"##0"),lvl_4[#Headers],0)),"Нет")</f>
        <v>Символические звезды</v>
      </c>
      <c r="G7105" s="11" t="str">
        <f>IFERROR(INDEX(lvl_5[],MATCH(M7105,lvl_5[ID],0),MATCH(_xlfn.CONCAT(TEXT(K7105,"##0"),"_",TEXT(L7105,"##0")),lvl_5[#Headers],0)),"Нет")</f>
        <v>Небесный чиновник</v>
      </c>
      <c r="H7105" s="11" t="str">
        <f>IFERROR(INDEX(lvl_6[],MATCH(N7105,lvl_6[ID],0),MATCH(_xlfn.CONCAT(K7105,"_",L7105,"_",M7105),lvl_6[#Headers],0)),"Нет")</f>
        <v>Нет</v>
      </c>
      <c r="I7105" s="12">
        <v>1</v>
      </c>
      <c r="J7105" s="12">
        <v>4</v>
      </c>
      <c r="K7105" s="12">
        <v>1</v>
      </c>
      <c r="L7105" s="12">
        <v>5</v>
      </c>
      <c r="M7105" s="12">
        <v>30</v>
      </c>
      <c r="N7105" s="12">
        <v>2781</v>
      </c>
      <c r="O7105" s="12">
        <f>COUNTIF($P$2:P7105,P7105)</f>
        <v>1</v>
      </c>
      <c r="P7105" s="12" t="str">
        <f t="shared" si="393"/>
        <v>14105302781</v>
      </c>
      <c r="Q7105" s="12" t="str">
        <f t="shared" si="394"/>
        <v>141053027810001</v>
      </c>
      <c r="R7105" s="20" t="s">
        <v>5281</v>
      </c>
      <c r="U7105" s="12" t="s">
        <v>899</v>
      </c>
      <c r="W7105" s="12" t="s">
        <v>866</v>
      </c>
      <c r="AB7105" s="12" t="s">
        <v>100</v>
      </c>
      <c r="AD7105" s="12" t="s">
        <v>100</v>
      </c>
      <c r="BN7105" s="12">
        <v>1</v>
      </c>
    </row>
    <row r="7106" spans="1:66" ht="45" x14ac:dyDescent="0.25">
      <c r="A7106" s="12">
        <v>1</v>
      </c>
      <c r="B7106" s="11" t="str">
        <f t="shared" si="392"/>
        <v>Общий расчет. Анализ даты. Анализ даты. Символические звезды. Небесный чиновник. Нет</v>
      </c>
      <c r="C7106" s="11" t="str">
        <f>IFERROR(VLOOKUP(I7106,lvl_1[],2,FALSE),"Нет")</f>
        <v>Общий расчет</v>
      </c>
      <c r="D7106" s="11" t="str">
        <f>IFERROR(VLOOKUP(Rule!J7106,lvl_2[],2,FALSE),"Нет")</f>
        <v>Анализ даты</v>
      </c>
      <c r="E7106" s="11" t="str">
        <f>IFERROR(VLOOKUP(Rule!K7106,lvl_3[],2,FALSE),"Нет")</f>
        <v>Анализ даты</v>
      </c>
      <c r="F7106" s="11" t="str">
        <f>IFERROR(INDEX(lvl_4[],MATCH(L7106,lvl_4[ID],0),MATCH(TEXT(K7106,"##0"),lvl_4[#Headers],0)),"Нет")</f>
        <v>Символические звезды</v>
      </c>
      <c r="G7106" s="11" t="str">
        <f>IFERROR(INDEX(lvl_5[],MATCH(M7106,lvl_5[ID],0),MATCH(_xlfn.CONCAT(TEXT(K7106,"##0"),"_",TEXT(L7106,"##0")),lvl_5[#Headers],0)),"Нет")</f>
        <v>Небесный чиновник</v>
      </c>
      <c r="H7106" s="11" t="str">
        <f>IFERROR(INDEX(lvl_6[],MATCH(N7106,lvl_6[ID],0),MATCH(_xlfn.CONCAT(K7106,"_",L7106,"_",M7106),lvl_6[#Headers],0)),"Нет")</f>
        <v>Нет</v>
      </c>
      <c r="I7106" s="12">
        <v>1</v>
      </c>
      <c r="J7106" s="12">
        <v>4</v>
      </c>
      <c r="K7106" s="12">
        <v>1</v>
      </c>
      <c r="L7106" s="12">
        <v>5</v>
      </c>
      <c r="M7106" s="12">
        <v>30</v>
      </c>
      <c r="N7106" s="12">
        <v>2782</v>
      </c>
      <c r="O7106" s="12">
        <f>COUNTIF($P$2:P7106,P7106)</f>
        <v>1</v>
      </c>
      <c r="P7106" s="12" t="str">
        <f t="shared" si="393"/>
        <v>14105302782</v>
      </c>
      <c r="Q7106" s="12" t="str">
        <f t="shared" si="394"/>
        <v>141053027820001</v>
      </c>
      <c r="R7106" s="20" t="s">
        <v>5282</v>
      </c>
      <c r="U7106" s="12" t="s">
        <v>901</v>
      </c>
      <c r="W7106" s="12" t="s">
        <v>865</v>
      </c>
      <c r="AB7106" s="12" t="s">
        <v>100</v>
      </c>
      <c r="AD7106" s="12" t="s">
        <v>100</v>
      </c>
      <c r="BN7106" s="12">
        <v>1</v>
      </c>
    </row>
    <row r="7107" spans="1:66" ht="45" x14ac:dyDescent="0.25">
      <c r="A7107" s="12">
        <v>1</v>
      </c>
      <c r="B7107" s="11" t="str">
        <f t="shared" si="392"/>
        <v>Общий расчет. Анализ даты. Анализ даты. Символические звезды. Небесный чиновник. Нет</v>
      </c>
      <c r="C7107" s="11" t="str">
        <f>IFERROR(VLOOKUP(I7107,lvl_1[],2,FALSE),"Нет")</f>
        <v>Общий расчет</v>
      </c>
      <c r="D7107" s="11" t="str">
        <f>IFERROR(VLOOKUP(Rule!J7107,lvl_2[],2,FALSE),"Нет")</f>
        <v>Анализ даты</v>
      </c>
      <c r="E7107" s="11" t="str">
        <f>IFERROR(VLOOKUP(Rule!K7107,lvl_3[],2,FALSE),"Нет")</f>
        <v>Анализ даты</v>
      </c>
      <c r="F7107" s="11" t="str">
        <f>IFERROR(INDEX(lvl_4[],MATCH(L7107,lvl_4[ID],0),MATCH(TEXT(K7107,"##0"),lvl_4[#Headers],0)),"Нет")</f>
        <v>Символические звезды</v>
      </c>
      <c r="G7107" s="11" t="str">
        <f>IFERROR(INDEX(lvl_5[],MATCH(M7107,lvl_5[ID],0),MATCH(_xlfn.CONCAT(TEXT(K7107,"##0"),"_",TEXT(L7107,"##0")),lvl_5[#Headers],0)),"Нет")</f>
        <v>Небесный чиновник</v>
      </c>
      <c r="H7107" s="11" t="str">
        <f>IFERROR(INDEX(lvl_6[],MATCH(N7107,lvl_6[ID],0),MATCH(_xlfn.CONCAT(K7107,"_",L7107,"_",M7107),lvl_6[#Headers],0)),"Нет")</f>
        <v>Нет</v>
      </c>
      <c r="I7107" s="12">
        <v>1</v>
      </c>
      <c r="J7107" s="12">
        <v>4</v>
      </c>
      <c r="K7107" s="12">
        <v>1</v>
      </c>
      <c r="L7107" s="12">
        <v>5</v>
      </c>
      <c r="M7107" s="12">
        <v>30</v>
      </c>
      <c r="N7107" s="12">
        <v>2783</v>
      </c>
      <c r="O7107" s="12">
        <f>COUNTIF($P$2:P7107,P7107)</f>
        <v>1</v>
      </c>
      <c r="P7107" s="12" t="str">
        <f t="shared" si="393"/>
        <v>14105302783</v>
      </c>
      <c r="Q7107" s="12" t="str">
        <f t="shared" si="394"/>
        <v>141053027830001</v>
      </c>
      <c r="R7107" s="20" t="s">
        <v>5283</v>
      </c>
      <c r="U7107" s="12" t="s">
        <v>903</v>
      </c>
      <c r="W7107" s="12" t="s">
        <v>869</v>
      </c>
      <c r="AB7107" s="12" t="s">
        <v>100</v>
      </c>
      <c r="AD7107" s="12" t="s">
        <v>100</v>
      </c>
      <c r="BN7107" s="12">
        <v>1</v>
      </c>
    </row>
    <row r="7108" spans="1:66" ht="45" x14ac:dyDescent="0.25">
      <c r="A7108" s="12">
        <v>1</v>
      </c>
      <c r="B7108" s="11" t="str">
        <f t="shared" si="392"/>
        <v>Общий расчет. Анализ даты. Анализ даты. Символические звезды. Небесный чиновник. Нет</v>
      </c>
      <c r="C7108" s="11" t="str">
        <f>IFERROR(VLOOKUP(I7108,lvl_1[],2,FALSE),"Нет")</f>
        <v>Общий расчет</v>
      </c>
      <c r="D7108" s="11" t="str">
        <f>IFERROR(VLOOKUP(Rule!J7108,lvl_2[],2,FALSE),"Нет")</f>
        <v>Анализ даты</v>
      </c>
      <c r="E7108" s="11" t="str">
        <f>IFERROR(VLOOKUP(Rule!K7108,lvl_3[],2,FALSE),"Нет")</f>
        <v>Анализ даты</v>
      </c>
      <c r="F7108" s="11" t="str">
        <f>IFERROR(INDEX(lvl_4[],MATCH(L7108,lvl_4[ID],0),MATCH(TEXT(K7108,"##0"),lvl_4[#Headers],0)),"Нет")</f>
        <v>Символические звезды</v>
      </c>
      <c r="G7108" s="11" t="str">
        <f>IFERROR(INDEX(lvl_5[],MATCH(M7108,lvl_5[ID],0),MATCH(_xlfn.CONCAT(TEXT(K7108,"##0"),"_",TEXT(L7108,"##0")),lvl_5[#Headers],0)),"Нет")</f>
        <v>Небесный чиновник</v>
      </c>
      <c r="H7108" s="11" t="str">
        <f>IFERROR(INDEX(lvl_6[],MATCH(N7108,lvl_6[ID],0),MATCH(_xlfn.CONCAT(K7108,"_",L7108,"_",M7108),lvl_6[#Headers],0)),"Нет")</f>
        <v>Нет</v>
      </c>
      <c r="I7108" s="12">
        <v>1</v>
      </c>
      <c r="J7108" s="12">
        <v>4</v>
      </c>
      <c r="K7108" s="12">
        <v>1</v>
      </c>
      <c r="L7108" s="12">
        <v>5</v>
      </c>
      <c r="M7108" s="12">
        <v>30</v>
      </c>
      <c r="N7108" s="12">
        <v>2784</v>
      </c>
      <c r="O7108" s="12">
        <f>COUNTIF($P$2:P7108,P7108)</f>
        <v>1</v>
      </c>
      <c r="P7108" s="12" t="str">
        <f t="shared" si="393"/>
        <v>14105302784</v>
      </c>
      <c r="Q7108" s="12" t="str">
        <f t="shared" si="394"/>
        <v>141053027840001</v>
      </c>
      <c r="R7108" s="20" t="s">
        <v>5284</v>
      </c>
      <c r="U7108" s="12" t="s">
        <v>905</v>
      </c>
      <c r="W7108" s="12" t="s">
        <v>868</v>
      </c>
      <c r="AB7108" s="12" t="s">
        <v>100</v>
      </c>
      <c r="AD7108" s="12" t="s">
        <v>100</v>
      </c>
      <c r="BN7108" s="12">
        <v>1</v>
      </c>
    </row>
    <row r="7109" spans="1:66" ht="45" x14ac:dyDescent="0.25">
      <c r="A7109" s="12">
        <v>1</v>
      </c>
      <c r="B7109" s="11" t="str">
        <f t="shared" si="392"/>
        <v>Общий расчет. Анализ даты. Анализ даты. Символические звезды. Небесный чиновник. Нет</v>
      </c>
      <c r="C7109" s="11" t="str">
        <f>IFERROR(VLOOKUP(I7109,lvl_1[],2,FALSE),"Нет")</f>
        <v>Общий расчет</v>
      </c>
      <c r="D7109" s="11" t="str">
        <f>IFERROR(VLOOKUP(Rule!J7109,lvl_2[],2,FALSE),"Нет")</f>
        <v>Анализ даты</v>
      </c>
      <c r="E7109" s="11" t="str">
        <f>IFERROR(VLOOKUP(Rule!K7109,lvl_3[],2,FALSE),"Нет")</f>
        <v>Анализ даты</v>
      </c>
      <c r="F7109" s="11" t="str">
        <f>IFERROR(INDEX(lvl_4[],MATCH(L7109,lvl_4[ID],0),MATCH(TEXT(K7109,"##0"),lvl_4[#Headers],0)),"Нет")</f>
        <v>Символические звезды</v>
      </c>
      <c r="G7109" s="11" t="str">
        <f>IFERROR(INDEX(lvl_5[],MATCH(M7109,lvl_5[ID],0),MATCH(_xlfn.CONCAT(TEXT(K7109,"##0"),"_",TEXT(L7109,"##0")),lvl_5[#Headers],0)),"Нет")</f>
        <v>Небесный чиновник</v>
      </c>
      <c r="H7109" s="11" t="str">
        <f>IFERROR(INDEX(lvl_6[],MATCH(N7109,lvl_6[ID],0),MATCH(_xlfn.CONCAT(K7109,"_",L7109,"_",M7109),lvl_6[#Headers],0)),"Нет")</f>
        <v>Нет</v>
      </c>
      <c r="I7109" s="12">
        <v>1</v>
      </c>
      <c r="J7109" s="12">
        <v>4</v>
      </c>
      <c r="K7109" s="12">
        <v>1</v>
      </c>
      <c r="L7109" s="12">
        <v>5</v>
      </c>
      <c r="M7109" s="12">
        <v>30</v>
      </c>
      <c r="N7109" s="12">
        <v>2785</v>
      </c>
      <c r="O7109" s="12">
        <f>COUNTIF($P$2:P7109,P7109)</f>
        <v>1</v>
      </c>
      <c r="P7109" s="12" t="str">
        <f t="shared" si="393"/>
        <v>14105302785</v>
      </c>
      <c r="Q7109" s="12" t="str">
        <f t="shared" si="394"/>
        <v>141053027850001</v>
      </c>
      <c r="R7109" s="20" t="s">
        <v>5285</v>
      </c>
      <c r="U7109" s="12" t="s">
        <v>907</v>
      </c>
      <c r="W7109" s="12" t="s">
        <v>860</v>
      </c>
      <c r="AB7109" s="12" t="s">
        <v>100</v>
      </c>
      <c r="AD7109" s="12" t="s">
        <v>100</v>
      </c>
      <c r="BN7109" s="12">
        <v>1</v>
      </c>
    </row>
    <row r="7110" spans="1:66" ht="45" x14ac:dyDescent="0.25">
      <c r="A7110" s="12">
        <v>1</v>
      </c>
      <c r="B7110" s="11" t="str">
        <f t="shared" si="392"/>
        <v>Общий расчет. Анализ даты. Анализ даты. Символические звезды. Небесный чиновник. Нет</v>
      </c>
      <c r="C7110" s="11" t="str">
        <f>IFERROR(VLOOKUP(I7110,lvl_1[],2,FALSE),"Нет")</f>
        <v>Общий расчет</v>
      </c>
      <c r="D7110" s="11" t="str">
        <f>IFERROR(VLOOKUP(Rule!J7110,lvl_2[],2,FALSE),"Нет")</f>
        <v>Анализ даты</v>
      </c>
      <c r="E7110" s="11" t="str">
        <f>IFERROR(VLOOKUP(Rule!K7110,lvl_3[],2,FALSE),"Нет")</f>
        <v>Анализ даты</v>
      </c>
      <c r="F7110" s="11" t="str">
        <f>IFERROR(INDEX(lvl_4[],MATCH(L7110,lvl_4[ID],0),MATCH(TEXT(K7110,"##0"),lvl_4[#Headers],0)),"Нет")</f>
        <v>Символические звезды</v>
      </c>
      <c r="G7110" s="11" t="str">
        <f>IFERROR(INDEX(lvl_5[],MATCH(M7110,lvl_5[ID],0),MATCH(_xlfn.CONCAT(TEXT(K7110,"##0"),"_",TEXT(L7110,"##0")),lvl_5[#Headers],0)),"Нет")</f>
        <v>Небесный чиновник</v>
      </c>
      <c r="H7110" s="11" t="str">
        <f>IFERROR(INDEX(lvl_6[],MATCH(N7110,lvl_6[ID],0),MATCH(_xlfn.CONCAT(K7110,"_",L7110,"_",M7110),lvl_6[#Headers],0)),"Нет")</f>
        <v>Нет</v>
      </c>
      <c r="I7110" s="12">
        <v>1</v>
      </c>
      <c r="J7110" s="12">
        <v>4</v>
      </c>
      <c r="K7110" s="12">
        <v>1</v>
      </c>
      <c r="L7110" s="12">
        <v>5</v>
      </c>
      <c r="M7110" s="12">
        <v>30</v>
      </c>
      <c r="N7110" s="12">
        <v>2786</v>
      </c>
      <c r="O7110" s="12">
        <f>COUNTIF($P$2:P7110,P7110)</f>
        <v>1</v>
      </c>
      <c r="P7110" s="12" t="str">
        <f t="shared" si="393"/>
        <v>14105302786</v>
      </c>
      <c r="Q7110" s="12" t="str">
        <f t="shared" si="394"/>
        <v>141053027860001</v>
      </c>
      <c r="R7110" s="20" t="s">
        <v>5286</v>
      </c>
      <c r="U7110" s="12" t="s">
        <v>908</v>
      </c>
      <c r="W7110" s="12" t="s">
        <v>859</v>
      </c>
      <c r="AB7110" s="12" t="s">
        <v>100</v>
      </c>
      <c r="AD7110" s="12" t="s">
        <v>100</v>
      </c>
      <c r="BN7110" s="12">
        <v>1</v>
      </c>
    </row>
    <row r="7111" spans="1:66" ht="45" x14ac:dyDescent="0.25">
      <c r="A7111" s="12">
        <v>1</v>
      </c>
      <c r="B7111" s="11" t="str">
        <f t="shared" si="392"/>
        <v>Общий расчет. Анализ даты. Анализ даты. Символические звезды. Небесный чиновник. Нет</v>
      </c>
      <c r="C7111" s="11" t="str">
        <f>IFERROR(VLOOKUP(I7111,lvl_1[],2,FALSE),"Нет")</f>
        <v>Общий расчет</v>
      </c>
      <c r="D7111" s="11" t="str">
        <f>IFERROR(VLOOKUP(Rule!J7111,lvl_2[],2,FALSE),"Нет")</f>
        <v>Анализ даты</v>
      </c>
      <c r="E7111" s="11" t="str">
        <f>IFERROR(VLOOKUP(Rule!K7111,lvl_3[],2,FALSE),"Нет")</f>
        <v>Анализ даты</v>
      </c>
      <c r="F7111" s="11" t="str">
        <f>IFERROR(INDEX(lvl_4[],MATCH(L7111,lvl_4[ID],0),MATCH(TEXT(K7111,"##0"),lvl_4[#Headers],0)),"Нет")</f>
        <v>Символические звезды</v>
      </c>
      <c r="G7111" s="11" t="str">
        <f>IFERROR(INDEX(lvl_5[],MATCH(M7111,lvl_5[ID],0),MATCH(_xlfn.CONCAT(TEXT(K7111,"##0"),"_",TEXT(L7111,"##0")),lvl_5[#Headers],0)),"Нет")</f>
        <v>Небесный чиновник</v>
      </c>
      <c r="H7111" s="11" t="str">
        <f>IFERROR(INDEX(lvl_6[],MATCH(N7111,lvl_6[ID],0),MATCH(_xlfn.CONCAT(K7111,"_",L7111,"_",M7111),lvl_6[#Headers],0)),"Нет")</f>
        <v>Нет</v>
      </c>
      <c r="I7111" s="12">
        <v>1</v>
      </c>
      <c r="J7111" s="12">
        <v>4</v>
      </c>
      <c r="K7111" s="12">
        <v>1</v>
      </c>
      <c r="L7111" s="12">
        <v>5</v>
      </c>
      <c r="M7111" s="12">
        <v>30</v>
      </c>
      <c r="N7111" s="12">
        <v>2787</v>
      </c>
      <c r="O7111" s="12">
        <f>COUNTIF($P$2:P7111,P7111)</f>
        <v>1</v>
      </c>
      <c r="P7111" s="12" t="str">
        <f t="shared" si="393"/>
        <v>14105302787</v>
      </c>
      <c r="Q7111" s="12" t="str">
        <f t="shared" si="394"/>
        <v>141053027870001</v>
      </c>
      <c r="R7111" s="20" t="s">
        <v>5287</v>
      </c>
      <c r="U7111" s="12" t="s">
        <v>910</v>
      </c>
      <c r="W7111" s="12" t="s">
        <v>863</v>
      </c>
      <c r="AB7111" s="12" t="s">
        <v>100</v>
      </c>
      <c r="AD7111" s="12" t="s">
        <v>100</v>
      </c>
      <c r="BN7111" s="12">
        <v>1</v>
      </c>
    </row>
    <row r="7112" spans="1:66" ht="45" x14ac:dyDescent="0.25">
      <c r="A7112" s="12">
        <v>1</v>
      </c>
      <c r="B7112" s="11" t="str">
        <f t="shared" si="392"/>
        <v>Общий расчет. Анализ даты. Анализ даты. Символические звезды. Небесный чиновник. Нет</v>
      </c>
      <c r="C7112" s="11" t="str">
        <f>IFERROR(VLOOKUP(I7112,lvl_1[],2,FALSE),"Нет")</f>
        <v>Общий расчет</v>
      </c>
      <c r="D7112" s="11" t="str">
        <f>IFERROR(VLOOKUP(Rule!J7112,lvl_2[],2,FALSE),"Нет")</f>
        <v>Анализ даты</v>
      </c>
      <c r="E7112" s="11" t="str">
        <f>IFERROR(VLOOKUP(Rule!K7112,lvl_3[],2,FALSE),"Нет")</f>
        <v>Анализ даты</v>
      </c>
      <c r="F7112" s="11" t="str">
        <f>IFERROR(INDEX(lvl_4[],MATCH(L7112,lvl_4[ID],0),MATCH(TEXT(K7112,"##0"),lvl_4[#Headers],0)),"Нет")</f>
        <v>Символические звезды</v>
      </c>
      <c r="G7112" s="11" t="str">
        <f>IFERROR(INDEX(lvl_5[],MATCH(M7112,lvl_5[ID],0),MATCH(_xlfn.CONCAT(TEXT(K7112,"##0"),"_",TEXT(L7112,"##0")),lvl_5[#Headers],0)),"Нет")</f>
        <v>Небесный чиновник</v>
      </c>
      <c r="H7112" s="11" t="str">
        <f>IFERROR(INDEX(lvl_6[],MATCH(N7112,lvl_6[ID],0),MATCH(_xlfn.CONCAT(K7112,"_",L7112,"_",M7112),lvl_6[#Headers],0)),"Нет")</f>
        <v>Нет</v>
      </c>
      <c r="I7112" s="12">
        <v>1</v>
      </c>
      <c r="J7112" s="12">
        <v>4</v>
      </c>
      <c r="K7112" s="12">
        <v>1</v>
      </c>
      <c r="L7112" s="12">
        <v>5</v>
      </c>
      <c r="M7112" s="12">
        <v>30</v>
      </c>
      <c r="N7112" s="12">
        <v>2788</v>
      </c>
      <c r="O7112" s="12">
        <f>COUNTIF($P$2:P7112,P7112)</f>
        <v>1</v>
      </c>
      <c r="P7112" s="12" t="str">
        <f t="shared" si="393"/>
        <v>14105302788</v>
      </c>
      <c r="Q7112" s="12" t="str">
        <f t="shared" si="394"/>
        <v>141053027880001</v>
      </c>
      <c r="R7112" s="20" t="s">
        <v>5288</v>
      </c>
      <c r="U7112" s="12" t="s">
        <v>912</v>
      </c>
      <c r="W7112" s="12" t="s">
        <v>862</v>
      </c>
      <c r="AB7112" s="12" t="s">
        <v>100</v>
      </c>
      <c r="AD7112" s="12" t="s">
        <v>100</v>
      </c>
      <c r="BN7112" s="12">
        <v>1</v>
      </c>
    </row>
    <row r="7113" spans="1:66" ht="45" x14ac:dyDescent="0.25">
      <c r="A7113" s="12">
        <v>1</v>
      </c>
      <c r="B7113" s="11" t="str">
        <f t="shared" si="392"/>
        <v>Общий расчет. Анализ даты. Анализ даты. Символические звезды. Небесный чиновник. Нет</v>
      </c>
      <c r="C7113" s="11" t="str">
        <f>IFERROR(VLOOKUP(I7113,lvl_1[],2,FALSE),"Нет")</f>
        <v>Общий расчет</v>
      </c>
      <c r="D7113" s="11" t="str">
        <f>IFERROR(VLOOKUP(Rule!J7113,lvl_2[],2,FALSE),"Нет")</f>
        <v>Анализ даты</v>
      </c>
      <c r="E7113" s="11" t="str">
        <f>IFERROR(VLOOKUP(Rule!K7113,lvl_3[],2,FALSE),"Нет")</f>
        <v>Анализ даты</v>
      </c>
      <c r="F7113" s="11" t="str">
        <f>IFERROR(INDEX(lvl_4[],MATCH(L7113,lvl_4[ID],0),MATCH(TEXT(K7113,"##0"),lvl_4[#Headers],0)),"Нет")</f>
        <v>Символические звезды</v>
      </c>
      <c r="G7113" s="11" t="str">
        <f>IFERROR(INDEX(lvl_5[],MATCH(M7113,lvl_5[ID],0),MATCH(_xlfn.CONCAT(TEXT(K7113,"##0"),"_",TEXT(L7113,"##0")),lvl_5[#Headers],0)),"Нет")</f>
        <v>Небесный чиновник</v>
      </c>
      <c r="H7113" s="11" t="str">
        <f>IFERROR(INDEX(lvl_6[],MATCH(N7113,lvl_6[ID],0),MATCH(_xlfn.CONCAT(K7113,"_",L7113,"_",M7113),lvl_6[#Headers],0)),"Нет")</f>
        <v>Нет</v>
      </c>
      <c r="I7113" s="12">
        <v>1</v>
      </c>
      <c r="J7113" s="12">
        <v>4</v>
      </c>
      <c r="K7113" s="12">
        <v>1</v>
      </c>
      <c r="L7113" s="12">
        <v>5</v>
      </c>
      <c r="M7113" s="12">
        <v>30</v>
      </c>
      <c r="N7113" s="12">
        <v>2789</v>
      </c>
      <c r="O7113" s="12">
        <f>COUNTIF($P$2:P7113,P7113)</f>
        <v>1</v>
      </c>
      <c r="P7113" s="12" t="str">
        <f t="shared" si="393"/>
        <v>14105302789</v>
      </c>
      <c r="Q7113" s="12" t="str">
        <f t="shared" si="394"/>
        <v>141053027890001</v>
      </c>
      <c r="R7113" s="20" t="s">
        <v>5289</v>
      </c>
      <c r="U7113" s="12" t="s">
        <v>914</v>
      </c>
      <c r="W7113" s="12" t="s">
        <v>864</v>
      </c>
      <c r="AB7113" s="12" t="s">
        <v>100</v>
      </c>
      <c r="AD7113" s="12" t="s">
        <v>100</v>
      </c>
      <c r="BN7113" s="12">
        <v>1</v>
      </c>
    </row>
    <row r="7114" spans="1:66" ht="45" x14ac:dyDescent="0.25">
      <c r="A7114" s="12">
        <v>1</v>
      </c>
      <c r="B7114" s="11" t="str">
        <f t="shared" si="392"/>
        <v>Общий расчет. Анализ даты. Анализ даты. Символические звезды. Небесный чиновник. Нет</v>
      </c>
      <c r="C7114" s="11" t="str">
        <f>IFERROR(VLOOKUP(I7114,lvl_1[],2,FALSE),"Нет")</f>
        <v>Общий расчет</v>
      </c>
      <c r="D7114" s="11" t="str">
        <f>IFERROR(VLOOKUP(Rule!J7114,lvl_2[],2,FALSE),"Нет")</f>
        <v>Анализ даты</v>
      </c>
      <c r="E7114" s="11" t="str">
        <f>IFERROR(VLOOKUP(Rule!K7114,lvl_3[],2,FALSE),"Нет")</f>
        <v>Анализ даты</v>
      </c>
      <c r="F7114" s="11" t="str">
        <f>IFERROR(INDEX(lvl_4[],MATCH(L7114,lvl_4[ID],0),MATCH(TEXT(K7114,"##0"),lvl_4[#Headers],0)),"Нет")</f>
        <v>Символические звезды</v>
      </c>
      <c r="G7114" s="11" t="str">
        <f>IFERROR(INDEX(lvl_5[],MATCH(M7114,lvl_5[ID],0),MATCH(_xlfn.CONCAT(TEXT(K7114,"##0"),"_",TEXT(L7114,"##0")),lvl_5[#Headers],0)),"Нет")</f>
        <v>Небесный чиновник</v>
      </c>
      <c r="H7114" s="11" t="str">
        <f>IFERROR(INDEX(lvl_6[],MATCH(N7114,lvl_6[ID],0),MATCH(_xlfn.CONCAT(K7114,"_",L7114,"_",M7114),lvl_6[#Headers],0)),"Нет")</f>
        <v>Нет</v>
      </c>
      <c r="I7114" s="12">
        <v>1</v>
      </c>
      <c r="J7114" s="12">
        <v>4</v>
      </c>
      <c r="K7114" s="12">
        <v>1</v>
      </c>
      <c r="L7114" s="12">
        <v>5</v>
      </c>
      <c r="M7114" s="12">
        <v>30</v>
      </c>
      <c r="N7114" s="12">
        <v>2790</v>
      </c>
      <c r="O7114" s="12">
        <f>COUNTIF($P$2:P7114,P7114)</f>
        <v>1</v>
      </c>
      <c r="P7114" s="12" t="str">
        <f t="shared" si="393"/>
        <v>14105302790</v>
      </c>
      <c r="Q7114" s="12" t="str">
        <f t="shared" si="394"/>
        <v>141053027900001</v>
      </c>
      <c r="R7114" s="20" t="s">
        <v>5290</v>
      </c>
      <c r="U7114" s="12" t="s">
        <v>914</v>
      </c>
      <c r="W7114" s="12" t="s">
        <v>870</v>
      </c>
      <c r="AB7114" s="12" t="s">
        <v>100</v>
      </c>
      <c r="AD7114" s="12" t="s">
        <v>100</v>
      </c>
      <c r="BN7114" s="12">
        <v>1</v>
      </c>
    </row>
    <row r="7115" spans="1:66" ht="45" x14ac:dyDescent="0.25">
      <c r="A7115" s="12">
        <v>1</v>
      </c>
      <c r="B7115" s="11" t="str">
        <f t="shared" si="392"/>
        <v>Общий расчет. Анализ даты. Анализ даты. Символические звезды. Небесный чиновник. Нет</v>
      </c>
      <c r="C7115" s="11" t="str">
        <f>IFERROR(VLOOKUP(I7115,lvl_1[],2,FALSE),"Нет")</f>
        <v>Общий расчет</v>
      </c>
      <c r="D7115" s="11" t="str">
        <f>IFERROR(VLOOKUP(Rule!J7115,lvl_2[],2,FALSE),"Нет")</f>
        <v>Анализ даты</v>
      </c>
      <c r="E7115" s="11" t="str">
        <f>IFERROR(VLOOKUP(Rule!K7115,lvl_3[],2,FALSE),"Нет")</f>
        <v>Анализ даты</v>
      </c>
      <c r="F7115" s="11" t="str">
        <f>IFERROR(INDEX(lvl_4[],MATCH(L7115,lvl_4[ID],0),MATCH(TEXT(K7115,"##0"),lvl_4[#Headers],0)),"Нет")</f>
        <v>Символические звезды</v>
      </c>
      <c r="G7115" s="11" t="str">
        <f>IFERROR(INDEX(lvl_5[],MATCH(M7115,lvl_5[ID],0),MATCH(_xlfn.CONCAT(TEXT(K7115,"##0"),"_",TEXT(L7115,"##0")),lvl_5[#Headers],0)),"Нет")</f>
        <v>Небесный чиновник</v>
      </c>
      <c r="H7115" s="11" t="str">
        <f>IFERROR(INDEX(lvl_6[],MATCH(N7115,lvl_6[ID],0),MATCH(_xlfn.CONCAT(K7115,"_",L7115,"_",M7115),lvl_6[#Headers],0)),"Нет")</f>
        <v>Нет</v>
      </c>
      <c r="I7115" s="12">
        <v>1</v>
      </c>
      <c r="J7115" s="12">
        <v>4</v>
      </c>
      <c r="K7115" s="12">
        <v>1</v>
      </c>
      <c r="L7115" s="12">
        <v>5</v>
      </c>
      <c r="M7115" s="12">
        <v>30</v>
      </c>
      <c r="N7115" s="12">
        <v>2791</v>
      </c>
      <c r="O7115" s="12">
        <f>COUNTIF($P$2:P7115,P7115)</f>
        <v>1</v>
      </c>
      <c r="P7115" s="12" t="str">
        <f t="shared" si="393"/>
        <v>14105302791</v>
      </c>
      <c r="Q7115" s="12" t="str">
        <f t="shared" si="394"/>
        <v>141053027910001</v>
      </c>
      <c r="R7115" s="20" t="s">
        <v>5291</v>
      </c>
      <c r="U7115" s="12" t="s">
        <v>916</v>
      </c>
      <c r="W7115" s="12" t="s">
        <v>861</v>
      </c>
      <c r="AB7115" s="12" t="s">
        <v>100</v>
      </c>
      <c r="AD7115" s="12" t="s">
        <v>100</v>
      </c>
      <c r="BN7115" s="12">
        <v>1</v>
      </c>
    </row>
    <row r="7116" spans="1:66" ht="45" x14ac:dyDescent="0.25">
      <c r="A7116" s="12">
        <v>1</v>
      </c>
      <c r="B7116" s="11" t="str">
        <f t="shared" si="392"/>
        <v>Общий расчет. Анализ даты. Анализ даты. Символические звезды. Небесный чиновник. Нет</v>
      </c>
      <c r="C7116" s="11" t="str">
        <f>IFERROR(VLOOKUP(I7116,lvl_1[],2,FALSE),"Нет")</f>
        <v>Общий расчет</v>
      </c>
      <c r="D7116" s="11" t="str">
        <f>IFERROR(VLOOKUP(Rule!J7116,lvl_2[],2,FALSE),"Нет")</f>
        <v>Анализ даты</v>
      </c>
      <c r="E7116" s="11" t="str">
        <f>IFERROR(VLOOKUP(Rule!K7116,lvl_3[],2,FALSE),"Нет")</f>
        <v>Анализ даты</v>
      </c>
      <c r="F7116" s="11" t="str">
        <f>IFERROR(INDEX(lvl_4[],MATCH(L7116,lvl_4[ID],0),MATCH(TEXT(K7116,"##0"),lvl_4[#Headers],0)),"Нет")</f>
        <v>Символические звезды</v>
      </c>
      <c r="G7116" s="11" t="str">
        <f>IFERROR(INDEX(lvl_5[],MATCH(M7116,lvl_5[ID],0),MATCH(_xlfn.CONCAT(TEXT(K7116,"##0"),"_",TEXT(L7116,"##0")),lvl_5[#Headers],0)),"Нет")</f>
        <v>Небесный чиновник</v>
      </c>
      <c r="H7116" s="11" t="str">
        <f>IFERROR(INDEX(lvl_6[],MATCH(N7116,lvl_6[ID],0),MATCH(_xlfn.CONCAT(K7116,"_",L7116,"_",M7116),lvl_6[#Headers],0)),"Нет")</f>
        <v>Нет</v>
      </c>
      <c r="I7116" s="12">
        <v>1</v>
      </c>
      <c r="J7116" s="12">
        <v>4</v>
      </c>
      <c r="K7116" s="12">
        <v>1</v>
      </c>
      <c r="L7116" s="12">
        <v>5</v>
      </c>
      <c r="M7116" s="12">
        <v>30</v>
      </c>
      <c r="N7116" s="12">
        <v>2792</v>
      </c>
      <c r="O7116" s="12">
        <f>COUNTIF($P$2:P7116,P7116)</f>
        <v>1</v>
      </c>
      <c r="P7116" s="12" t="str">
        <f t="shared" si="393"/>
        <v>14105302792</v>
      </c>
      <c r="Q7116" s="12" t="str">
        <f t="shared" si="394"/>
        <v>141053027920001</v>
      </c>
      <c r="R7116" s="20" t="s">
        <v>5292</v>
      </c>
      <c r="U7116" s="12" t="s">
        <v>916</v>
      </c>
      <c r="W7116" s="12" t="s">
        <v>867</v>
      </c>
      <c r="AB7116" s="12" t="s">
        <v>100</v>
      </c>
      <c r="AD7116" s="12" t="s">
        <v>100</v>
      </c>
      <c r="BN7116" s="12">
        <v>1</v>
      </c>
    </row>
    <row r="7117" spans="1:66" ht="45" x14ac:dyDescent="0.25">
      <c r="A7117" s="12">
        <v>1</v>
      </c>
      <c r="B7117" s="11" t="str">
        <f t="shared" si="392"/>
        <v>Общий расчет. Анализ даты. Анализ даты. Символические звезды. Хранилище (Гробница). Нет</v>
      </c>
      <c r="C7117" s="11" t="str">
        <f>IFERROR(VLOOKUP(I7117,lvl_1[],2,FALSE),"Нет")</f>
        <v>Общий расчет</v>
      </c>
      <c r="D7117" s="11" t="str">
        <f>IFERROR(VLOOKUP(Rule!J7117,lvl_2[],2,FALSE),"Нет")</f>
        <v>Анализ даты</v>
      </c>
      <c r="E7117" s="11" t="str">
        <f>IFERROR(VLOOKUP(Rule!K7117,lvl_3[],2,FALSE),"Нет")</f>
        <v>Анализ даты</v>
      </c>
      <c r="F7117" s="11" t="str">
        <f>IFERROR(INDEX(lvl_4[],MATCH(L7117,lvl_4[ID],0),MATCH(TEXT(K7117,"##0"),lvl_4[#Headers],0)),"Нет")</f>
        <v>Символические звезды</v>
      </c>
      <c r="G7117" s="11" t="str">
        <f>IFERROR(INDEX(lvl_5[],MATCH(M7117,lvl_5[ID],0),MATCH(_xlfn.CONCAT(TEXT(K7117,"##0"),"_",TEXT(L7117,"##0")),lvl_5[#Headers],0)),"Нет")</f>
        <v>Хранилище (Гробница)</v>
      </c>
      <c r="H7117" s="11" t="str">
        <f>IFERROR(INDEX(lvl_6[],MATCH(N7117,lvl_6[ID],0),MATCH(_xlfn.CONCAT(K7117,"_",L7117,"_",M7117),lvl_6[#Headers],0)),"Нет")</f>
        <v>Нет</v>
      </c>
      <c r="I7117" s="12">
        <v>1</v>
      </c>
      <c r="J7117" s="12">
        <v>4</v>
      </c>
      <c r="K7117" s="12">
        <v>1</v>
      </c>
      <c r="L7117" s="12">
        <v>5</v>
      </c>
      <c r="M7117" s="12">
        <v>28</v>
      </c>
      <c r="N7117" s="12">
        <v>2793</v>
      </c>
      <c r="O7117" s="12">
        <f>COUNTIF($P$2:P7117,P7117)</f>
        <v>1</v>
      </c>
      <c r="P7117" s="12" t="str">
        <f t="shared" si="393"/>
        <v>14105282793</v>
      </c>
      <c r="Q7117" s="12" t="str">
        <f t="shared" si="394"/>
        <v>141052827930001</v>
      </c>
      <c r="R7117" s="20" t="s">
        <v>5255</v>
      </c>
      <c r="U7117" s="12" t="s">
        <v>899</v>
      </c>
      <c r="W7117" s="12" t="s">
        <v>870</v>
      </c>
      <c r="AI7117" s="12" t="s">
        <v>100</v>
      </c>
      <c r="AK7117" s="12" t="s">
        <v>100</v>
      </c>
      <c r="BN7117" s="12">
        <v>1</v>
      </c>
    </row>
    <row r="7118" spans="1:66" ht="45" x14ac:dyDescent="0.25">
      <c r="A7118" s="12">
        <v>1</v>
      </c>
      <c r="B7118" s="11" t="str">
        <f t="shared" si="392"/>
        <v>Общий расчет. Анализ даты. Анализ даты. Символические звезды. Хранилище (Гробница). Нет</v>
      </c>
      <c r="C7118" s="11" t="str">
        <f>IFERROR(VLOOKUP(I7118,lvl_1[],2,FALSE),"Нет")</f>
        <v>Общий расчет</v>
      </c>
      <c r="D7118" s="11" t="str">
        <f>IFERROR(VLOOKUP(Rule!J7118,lvl_2[],2,FALSE),"Нет")</f>
        <v>Анализ даты</v>
      </c>
      <c r="E7118" s="11" t="str">
        <f>IFERROR(VLOOKUP(Rule!K7118,lvl_3[],2,FALSE),"Нет")</f>
        <v>Анализ даты</v>
      </c>
      <c r="F7118" s="11" t="str">
        <f>IFERROR(INDEX(lvl_4[],MATCH(L7118,lvl_4[ID],0),MATCH(TEXT(K7118,"##0"),lvl_4[#Headers],0)),"Нет")</f>
        <v>Символические звезды</v>
      </c>
      <c r="G7118" s="11" t="str">
        <f>IFERROR(INDEX(lvl_5[],MATCH(M7118,lvl_5[ID],0),MATCH(_xlfn.CONCAT(TEXT(K7118,"##0"),"_",TEXT(L7118,"##0")),lvl_5[#Headers],0)),"Нет")</f>
        <v>Хранилище (Гробница)</v>
      </c>
      <c r="H7118" s="11" t="str">
        <f>IFERROR(INDEX(lvl_6[],MATCH(N7118,lvl_6[ID],0),MATCH(_xlfn.CONCAT(K7118,"_",L7118,"_",M7118),lvl_6[#Headers],0)),"Нет")</f>
        <v>Нет</v>
      </c>
      <c r="I7118" s="12">
        <v>1</v>
      </c>
      <c r="J7118" s="12">
        <v>4</v>
      </c>
      <c r="K7118" s="12">
        <v>1</v>
      </c>
      <c r="L7118" s="12">
        <v>5</v>
      </c>
      <c r="M7118" s="12">
        <v>28</v>
      </c>
      <c r="N7118" s="12">
        <v>2794</v>
      </c>
      <c r="O7118" s="12">
        <f>COUNTIF($P$2:P7118,P7118)</f>
        <v>1</v>
      </c>
      <c r="P7118" s="12" t="str">
        <f t="shared" si="393"/>
        <v>14105282794</v>
      </c>
      <c r="Q7118" s="12" t="str">
        <f t="shared" si="394"/>
        <v>141052827940001</v>
      </c>
      <c r="R7118" s="20" t="s">
        <v>5256</v>
      </c>
      <c r="U7118" s="12" t="s">
        <v>899</v>
      </c>
      <c r="W7118" s="12" t="s">
        <v>861</v>
      </c>
      <c r="AI7118" s="12" t="s">
        <v>100</v>
      </c>
      <c r="AK7118" s="12" t="s">
        <v>100</v>
      </c>
      <c r="BN7118" s="12">
        <v>1</v>
      </c>
    </row>
    <row r="7119" spans="1:66" ht="45" x14ac:dyDescent="0.25">
      <c r="A7119" s="12">
        <v>1</v>
      </c>
      <c r="B7119" s="11" t="str">
        <f t="shared" si="392"/>
        <v>Общий расчет. Анализ даты. Анализ даты. Символические звезды. Хранилище (Гробница). Нет</v>
      </c>
      <c r="C7119" s="11" t="str">
        <f>IFERROR(VLOOKUP(I7119,lvl_1[],2,FALSE),"Нет")</f>
        <v>Общий расчет</v>
      </c>
      <c r="D7119" s="11" t="str">
        <f>IFERROR(VLOOKUP(Rule!J7119,lvl_2[],2,FALSE),"Нет")</f>
        <v>Анализ даты</v>
      </c>
      <c r="E7119" s="11" t="str">
        <f>IFERROR(VLOOKUP(Rule!K7119,lvl_3[],2,FALSE),"Нет")</f>
        <v>Анализ даты</v>
      </c>
      <c r="F7119" s="11" t="str">
        <f>IFERROR(INDEX(lvl_4[],MATCH(L7119,lvl_4[ID],0),MATCH(TEXT(K7119,"##0"),lvl_4[#Headers],0)),"Нет")</f>
        <v>Символические звезды</v>
      </c>
      <c r="G7119" s="11" t="str">
        <f>IFERROR(INDEX(lvl_5[],MATCH(M7119,lvl_5[ID],0),MATCH(_xlfn.CONCAT(TEXT(K7119,"##0"),"_",TEXT(L7119,"##0")),lvl_5[#Headers],0)),"Нет")</f>
        <v>Хранилище (Гробница)</v>
      </c>
      <c r="H7119" s="11" t="str">
        <f>IFERROR(INDEX(lvl_6[],MATCH(N7119,lvl_6[ID],0),MATCH(_xlfn.CONCAT(K7119,"_",L7119,"_",M7119),lvl_6[#Headers],0)),"Нет")</f>
        <v>Нет</v>
      </c>
      <c r="I7119" s="12">
        <v>1</v>
      </c>
      <c r="J7119" s="12">
        <v>4</v>
      </c>
      <c r="K7119" s="12">
        <v>1</v>
      </c>
      <c r="L7119" s="12">
        <v>5</v>
      </c>
      <c r="M7119" s="12">
        <v>28</v>
      </c>
      <c r="N7119" s="12">
        <v>2795</v>
      </c>
      <c r="O7119" s="12">
        <f>COUNTIF($P$2:P7119,P7119)</f>
        <v>1</v>
      </c>
      <c r="P7119" s="12" t="str">
        <f t="shared" si="393"/>
        <v>14105282795</v>
      </c>
      <c r="Q7119" s="12" t="str">
        <f t="shared" si="394"/>
        <v>141052827950001</v>
      </c>
      <c r="R7119" s="20" t="s">
        <v>5257</v>
      </c>
      <c r="U7119" s="12" t="s">
        <v>899</v>
      </c>
      <c r="W7119" s="12" t="s">
        <v>864</v>
      </c>
      <c r="AI7119" s="12" t="s">
        <v>100</v>
      </c>
      <c r="AK7119" s="12" t="s">
        <v>100</v>
      </c>
      <c r="BN7119" s="12">
        <v>1</v>
      </c>
    </row>
    <row r="7120" spans="1:66" ht="45" x14ac:dyDescent="0.25">
      <c r="A7120" s="12">
        <v>1</v>
      </c>
      <c r="B7120" s="11" t="str">
        <f t="shared" si="392"/>
        <v>Общий расчет. Анализ даты. Анализ даты. Символические звезды. Хранилище (Гробница). Нет</v>
      </c>
      <c r="C7120" s="11" t="str">
        <f>IFERROR(VLOOKUP(I7120,lvl_1[],2,FALSE),"Нет")</f>
        <v>Общий расчет</v>
      </c>
      <c r="D7120" s="11" t="str">
        <f>IFERROR(VLOOKUP(Rule!J7120,lvl_2[],2,FALSE),"Нет")</f>
        <v>Анализ даты</v>
      </c>
      <c r="E7120" s="11" t="str">
        <f>IFERROR(VLOOKUP(Rule!K7120,lvl_3[],2,FALSE),"Нет")</f>
        <v>Анализ даты</v>
      </c>
      <c r="F7120" s="11" t="str">
        <f>IFERROR(INDEX(lvl_4[],MATCH(L7120,lvl_4[ID],0),MATCH(TEXT(K7120,"##0"),lvl_4[#Headers],0)),"Нет")</f>
        <v>Символические звезды</v>
      </c>
      <c r="G7120" s="11" t="str">
        <f>IFERROR(INDEX(lvl_5[],MATCH(M7120,lvl_5[ID],0),MATCH(_xlfn.CONCAT(TEXT(K7120,"##0"),"_",TEXT(L7120,"##0")),lvl_5[#Headers],0)),"Нет")</f>
        <v>Хранилище (Гробница)</v>
      </c>
      <c r="H7120" s="11" t="str">
        <f>IFERROR(INDEX(lvl_6[],MATCH(N7120,lvl_6[ID],0),MATCH(_xlfn.CONCAT(K7120,"_",L7120,"_",M7120),lvl_6[#Headers],0)),"Нет")</f>
        <v>Нет</v>
      </c>
      <c r="I7120" s="12">
        <v>1</v>
      </c>
      <c r="J7120" s="12">
        <v>4</v>
      </c>
      <c r="K7120" s="12">
        <v>1</v>
      </c>
      <c r="L7120" s="12">
        <v>5</v>
      </c>
      <c r="M7120" s="12">
        <v>28</v>
      </c>
      <c r="N7120" s="12">
        <v>2796</v>
      </c>
      <c r="O7120" s="12">
        <f>COUNTIF($P$2:P7120,P7120)</f>
        <v>1</v>
      </c>
      <c r="P7120" s="12" t="str">
        <f t="shared" si="393"/>
        <v>14105282796</v>
      </c>
      <c r="Q7120" s="12" t="str">
        <f t="shared" si="394"/>
        <v>141052827960001</v>
      </c>
      <c r="R7120" s="20" t="s">
        <v>5258</v>
      </c>
      <c r="U7120" s="12" t="s">
        <v>899</v>
      </c>
      <c r="W7120" s="12" t="s">
        <v>867</v>
      </c>
      <c r="AI7120" s="12" t="s">
        <v>100</v>
      </c>
      <c r="AK7120" s="12" t="s">
        <v>100</v>
      </c>
      <c r="BN7120" s="12">
        <v>1</v>
      </c>
    </row>
    <row r="7121" spans="1:66" ht="45" x14ac:dyDescent="0.25">
      <c r="A7121" s="12">
        <v>1</v>
      </c>
      <c r="B7121" s="11" t="str">
        <f t="shared" si="392"/>
        <v>Общий расчет. Анализ даты. Анализ даты. Символические звезды. Хранилище (Гробница). Нет</v>
      </c>
      <c r="C7121" s="11" t="str">
        <f>IFERROR(VLOOKUP(I7121,lvl_1[],2,FALSE),"Нет")</f>
        <v>Общий расчет</v>
      </c>
      <c r="D7121" s="11" t="str">
        <f>IFERROR(VLOOKUP(Rule!J7121,lvl_2[],2,FALSE),"Нет")</f>
        <v>Анализ даты</v>
      </c>
      <c r="E7121" s="11" t="str">
        <f>IFERROR(VLOOKUP(Rule!K7121,lvl_3[],2,FALSE),"Нет")</f>
        <v>Анализ даты</v>
      </c>
      <c r="F7121" s="11" t="str">
        <f>IFERROR(INDEX(lvl_4[],MATCH(L7121,lvl_4[ID],0),MATCH(TEXT(K7121,"##0"),lvl_4[#Headers],0)),"Нет")</f>
        <v>Символические звезды</v>
      </c>
      <c r="G7121" s="11" t="str">
        <f>IFERROR(INDEX(lvl_5[],MATCH(M7121,lvl_5[ID],0),MATCH(_xlfn.CONCAT(TEXT(K7121,"##0"),"_",TEXT(L7121,"##0")),lvl_5[#Headers],0)),"Нет")</f>
        <v>Хранилище (Гробница)</v>
      </c>
      <c r="H7121" s="11" t="str">
        <f>IFERROR(INDEX(lvl_6[],MATCH(N7121,lvl_6[ID],0),MATCH(_xlfn.CONCAT(K7121,"_",L7121,"_",M7121),lvl_6[#Headers],0)),"Нет")</f>
        <v>Нет</v>
      </c>
      <c r="I7121" s="12">
        <v>1</v>
      </c>
      <c r="J7121" s="12">
        <v>4</v>
      </c>
      <c r="K7121" s="12">
        <v>1</v>
      </c>
      <c r="L7121" s="12">
        <v>5</v>
      </c>
      <c r="M7121" s="12">
        <v>28</v>
      </c>
      <c r="N7121" s="12">
        <v>2797</v>
      </c>
      <c r="O7121" s="12">
        <f>COUNTIF($P$2:P7121,P7121)</f>
        <v>1</v>
      </c>
      <c r="P7121" s="12" t="str">
        <f t="shared" si="393"/>
        <v>14105282797</v>
      </c>
      <c r="Q7121" s="12" t="str">
        <f t="shared" si="394"/>
        <v>141052827970001</v>
      </c>
      <c r="R7121" s="20" t="s">
        <v>5259</v>
      </c>
      <c r="U7121" s="12" t="s">
        <v>901</v>
      </c>
      <c r="W7121" s="12" t="s">
        <v>870</v>
      </c>
      <c r="AI7121" s="12" t="s">
        <v>100</v>
      </c>
      <c r="AK7121" s="12" t="s">
        <v>100</v>
      </c>
      <c r="BN7121" s="12">
        <v>1</v>
      </c>
    </row>
    <row r="7122" spans="1:66" ht="45" x14ac:dyDescent="0.25">
      <c r="A7122" s="12">
        <v>1</v>
      </c>
      <c r="B7122" s="11" t="str">
        <f t="shared" si="392"/>
        <v>Общий расчет. Анализ даты. Анализ даты. Символические звезды. Хранилище (Гробница). Нет</v>
      </c>
      <c r="C7122" s="11" t="str">
        <f>IFERROR(VLOOKUP(I7122,lvl_1[],2,FALSE),"Нет")</f>
        <v>Общий расчет</v>
      </c>
      <c r="D7122" s="11" t="str">
        <f>IFERROR(VLOOKUP(Rule!J7122,lvl_2[],2,FALSE),"Нет")</f>
        <v>Анализ даты</v>
      </c>
      <c r="E7122" s="11" t="str">
        <f>IFERROR(VLOOKUP(Rule!K7122,lvl_3[],2,FALSE),"Нет")</f>
        <v>Анализ даты</v>
      </c>
      <c r="F7122" s="11" t="str">
        <f>IFERROR(INDEX(lvl_4[],MATCH(L7122,lvl_4[ID],0),MATCH(TEXT(K7122,"##0"),lvl_4[#Headers],0)),"Нет")</f>
        <v>Символические звезды</v>
      </c>
      <c r="G7122" s="11" t="str">
        <f>IFERROR(INDEX(lvl_5[],MATCH(M7122,lvl_5[ID],0),MATCH(_xlfn.CONCAT(TEXT(K7122,"##0"),"_",TEXT(L7122,"##0")),lvl_5[#Headers],0)),"Нет")</f>
        <v>Хранилище (Гробница)</v>
      </c>
      <c r="H7122" s="11" t="str">
        <f>IFERROR(INDEX(lvl_6[],MATCH(N7122,lvl_6[ID],0),MATCH(_xlfn.CONCAT(K7122,"_",L7122,"_",M7122),lvl_6[#Headers],0)),"Нет")</f>
        <v>Нет</v>
      </c>
      <c r="I7122" s="12">
        <v>1</v>
      </c>
      <c r="J7122" s="12">
        <v>4</v>
      </c>
      <c r="K7122" s="12">
        <v>1</v>
      </c>
      <c r="L7122" s="12">
        <v>5</v>
      </c>
      <c r="M7122" s="12">
        <v>28</v>
      </c>
      <c r="N7122" s="12">
        <v>2798</v>
      </c>
      <c r="O7122" s="12">
        <f>COUNTIF($P$2:P7122,P7122)</f>
        <v>1</v>
      </c>
      <c r="P7122" s="12" t="str">
        <f t="shared" si="393"/>
        <v>14105282798</v>
      </c>
      <c r="Q7122" s="12" t="str">
        <f t="shared" si="394"/>
        <v>141052827980001</v>
      </c>
      <c r="R7122" s="20" t="s">
        <v>5260</v>
      </c>
      <c r="U7122" s="12" t="s">
        <v>901</v>
      </c>
      <c r="W7122" s="12" t="s">
        <v>861</v>
      </c>
      <c r="AI7122" s="12" t="s">
        <v>100</v>
      </c>
      <c r="AK7122" s="12" t="s">
        <v>100</v>
      </c>
      <c r="BN7122" s="12">
        <v>1</v>
      </c>
    </row>
    <row r="7123" spans="1:66" ht="45" x14ac:dyDescent="0.25">
      <c r="A7123" s="12">
        <v>1</v>
      </c>
      <c r="B7123" s="11" t="str">
        <f t="shared" si="392"/>
        <v>Общий расчет. Анализ даты. Анализ даты. Символические звезды. Хранилище (Гробница). Нет</v>
      </c>
      <c r="C7123" s="11" t="str">
        <f>IFERROR(VLOOKUP(I7123,lvl_1[],2,FALSE),"Нет")</f>
        <v>Общий расчет</v>
      </c>
      <c r="D7123" s="11" t="str">
        <f>IFERROR(VLOOKUP(Rule!J7123,lvl_2[],2,FALSE),"Нет")</f>
        <v>Анализ даты</v>
      </c>
      <c r="E7123" s="11" t="str">
        <f>IFERROR(VLOOKUP(Rule!K7123,lvl_3[],2,FALSE),"Нет")</f>
        <v>Анализ даты</v>
      </c>
      <c r="F7123" s="11" t="str">
        <f>IFERROR(INDEX(lvl_4[],MATCH(L7123,lvl_4[ID],0),MATCH(TEXT(K7123,"##0"),lvl_4[#Headers],0)),"Нет")</f>
        <v>Символические звезды</v>
      </c>
      <c r="G7123" s="11" t="str">
        <f>IFERROR(INDEX(lvl_5[],MATCH(M7123,lvl_5[ID],0),MATCH(_xlfn.CONCAT(TEXT(K7123,"##0"),"_",TEXT(L7123,"##0")),lvl_5[#Headers],0)),"Нет")</f>
        <v>Хранилище (Гробница)</v>
      </c>
      <c r="H7123" s="11" t="str">
        <f>IFERROR(INDEX(lvl_6[],MATCH(N7123,lvl_6[ID],0),MATCH(_xlfn.CONCAT(K7123,"_",L7123,"_",M7123),lvl_6[#Headers],0)),"Нет")</f>
        <v>Нет</v>
      </c>
      <c r="I7123" s="12">
        <v>1</v>
      </c>
      <c r="J7123" s="12">
        <v>4</v>
      </c>
      <c r="K7123" s="12">
        <v>1</v>
      </c>
      <c r="L7123" s="12">
        <v>5</v>
      </c>
      <c r="M7123" s="12">
        <v>28</v>
      </c>
      <c r="N7123" s="12">
        <v>2799</v>
      </c>
      <c r="O7123" s="12">
        <f>COUNTIF($P$2:P7123,P7123)</f>
        <v>1</v>
      </c>
      <c r="P7123" s="12" t="str">
        <f t="shared" si="393"/>
        <v>14105282799</v>
      </c>
      <c r="Q7123" s="12" t="str">
        <f t="shared" si="394"/>
        <v>141052827990001</v>
      </c>
      <c r="R7123" s="20" t="s">
        <v>5261</v>
      </c>
      <c r="U7123" s="12" t="s">
        <v>901</v>
      </c>
      <c r="W7123" s="12" t="s">
        <v>864</v>
      </c>
      <c r="AI7123" s="12" t="s">
        <v>100</v>
      </c>
      <c r="AK7123" s="12" t="s">
        <v>100</v>
      </c>
      <c r="BN7123" s="12">
        <v>1</v>
      </c>
    </row>
    <row r="7124" spans="1:66" ht="45" x14ac:dyDescent="0.25">
      <c r="A7124" s="12">
        <v>1</v>
      </c>
      <c r="B7124" s="11" t="str">
        <f t="shared" si="392"/>
        <v>Общий расчет. Анализ даты. Анализ даты. Символические звезды. Хранилище (Гробница). Нет</v>
      </c>
      <c r="C7124" s="11" t="str">
        <f>IFERROR(VLOOKUP(I7124,lvl_1[],2,FALSE),"Нет")</f>
        <v>Общий расчет</v>
      </c>
      <c r="D7124" s="11" t="str">
        <f>IFERROR(VLOOKUP(Rule!J7124,lvl_2[],2,FALSE),"Нет")</f>
        <v>Анализ даты</v>
      </c>
      <c r="E7124" s="11" t="str">
        <f>IFERROR(VLOOKUP(Rule!K7124,lvl_3[],2,FALSE),"Нет")</f>
        <v>Анализ даты</v>
      </c>
      <c r="F7124" s="11" t="str">
        <f>IFERROR(INDEX(lvl_4[],MATCH(L7124,lvl_4[ID],0),MATCH(TEXT(K7124,"##0"),lvl_4[#Headers],0)),"Нет")</f>
        <v>Символические звезды</v>
      </c>
      <c r="G7124" s="11" t="str">
        <f>IFERROR(INDEX(lvl_5[],MATCH(M7124,lvl_5[ID],0),MATCH(_xlfn.CONCAT(TEXT(K7124,"##0"),"_",TEXT(L7124,"##0")),lvl_5[#Headers],0)),"Нет")</f>
        <v>Хранилище (Гробница)</v>
      </c>
      <c r="H7124" s="11" t="str">
        <f>IFERROR(INDEX(lvl_6[],MATCH(N7124,lvl_6[ID],0),MATCH(_xlfn.CONCAT(K7124,"_",L7124,"_",M7124),lvl_6[#Headers],0)),"Нет")</f>
        <v>Нет</v>
      </c>
      <c r="I7124" s="12">
        <v>1</v>
      </c>
      <c r="J7124" s="12">
        <v>4</v>
      </c>
      <c r="K7124" s="12">
        <v>1</v>
      </c>
      <c r="L7124" s="12">
        <v>5</v>
      </c>
      <c r="M7124" s="12">
        <v>28</v>
      </c>
      <c r="N7124" s="12">
        <v>2800</v>
      </c>
      <c r="O7124" s="12">
        <f>COUNTIF($P$2:P7124,P7124)</f>
        <v>1</v>
      </c>
      <c r="P7124" s="12" t="str">
        <f t="shared" si="393"/>
        <v>14105282800</v>
      </c>
      <c r="Q7124" s="12" t="str">
        <f t="shared" si="394"/>
        <v>141052828000001</v>
      </c>
      <c r="R7124" s="20" t="s">
        <v>5262</v>
      </c>
      <c r="U7124" s="12" t="s">
        <v>901</v>
      </c>
      <c r="W7124" s="12" t="s">
        <v>867</v>
      </c>
      <c r="AI7124" s="12" t="s">
        <v>100</v>
      </c>
      <c r="AK7124" s="12" t="s">
        <v>100</v>
      </c>
      <c r="BN7124" s="12">
        <v>1</v>
      </c>
    </row>
    <row r="7125" spans="1:66" ht="45" x14ac:dyDescent="0.25">
      <c r="A7125" s="12">
        <v>1</v>
      </c>
      <c r="B7125" s="11" t="str">
        <f t="shared" si="392"/>
        <v>Общий расчет. Анализ даты. Анализ даты. Символические звезды. Хранилище (Гробница). Нет</v>
      </c>
      <c r="C7125" s="11" t="str">
        <f>IFERROR(VLOOKUP(I7125,lvl_1[],2,FALSE),"Нет")</f>
        <v>Общий расчет</v>
      </c>
      <c r="D7125" s="11" t="str">
        <f>IFERROR(VLOOKUP(Rule!J7125,lvl_2[],2,FALSE),"Нет")</f>
        <v>Анализ даты</v>
      </c>
      <c r="E7125" s="11" t="str">
        <f>IFERROR(VLOOKUP(Rule!K7125,lvl_3[],2,FALSE),"Нет")</f>
        <v>Анализ даты</v>
      </c>
      <c r="F7125" s="11" t="str">
        <f>IFERROR(INDEX(lvl_4[],MATCH(L7125,lvl_4[ID],0),MATCH(TEXT(K7125,"##0"),lvl_4[#Headers],0)),"Нет")</f>
        <v>Символические звезды</v>
      </c>
      <c r="G7125" s="11" t="str">
        <f>IFERROR(INDEX(lvl_5[],MATCH(M7125,lvl_5[ID],0),MATCH(_xlfn.CONCAT(TEXT(K7125,"##0"),"_",TEXT(L7125,"##0")),lvl_5[#Headers],0)),"Нет")</f>
        <v>Хранилище (Гробница)</v>
      </c>
      <c r="H7125" s="11" t="str">
        <f>IFERROR(INDEX(lvl_6[],MATCH(N7125,lvl_6[ID],0),MATCH(_xlfn.CONCAT(K7125,"_",L7125,"_",M7125),lvl_6[#Headers],0)),"Нет")</f>
        <v>Нет</v>
      </c>
      <c r="I7125" s="12">
        <v>1</v>
      </c>
      <c r="J7125" s="12">
        <v>4</v>
      </c>
      <c r="K7125" s="12">
        <v>1</v>
      </c>
      <c r="L7125" s="12">
        <v>5</v>
      </c>
      <c r="M7125" s="12">
        <v>28</v>
      </c>
      <c r="N7125" s="12">
        <v>2801</v>
      </c>
      <c r="O7125" s="12">
        <f>COUNTIF($P$2:P7125,P7125)</f>
        <v>1</v>
      </c>
      <c r="P7125" s="12" t="str">
        <f t="shared" si="393"/>
        <v>14105282801</v>
      </c>
      <c r="Q7125" s="12" t="str">
        <f t="shared" si="394"/>
        <v>141052828010001</v>
      </c>
      <c r="R7125" s="20" t="s">
        <v>5263</v>
      </c>
      <c r="U7125" s="12" t="s">
        <v>903</v>
      </c>
      <c r="W7125" s="12" t="s">
        <v>870</v>
      </c>
      <c r="AI7125" s="12" t="s">
        <v>100</v>
      </c>
      <c r="AK7125" s="12" t="s">
        <v>100</v>
      </c>
      <c r="BN7125" s="12">
        <v>1</v>
      </c>
    </row>
    <row r="7126" spans="1:66" ht="45" x14ac:dyDescent="0.25">
      <c r="A7126" s="12">
        <v>1</v>
      </c>
      <c r="B7126" s="11" t="str">
        <f t="shared" si="392"/>
        <v>Общий расчет. Анализ даты. Анализ даты. Символические звезды. Хранилище (Гробница). Нет</v>
      </c>
      <c r="C7126" s="11" t="str">
        <f>IFERROR(VLOOKUP(I7126,lvl_1[],2,FALSE),"Нет")</f>
        <v>Общий расчет</v>
      </c>
      <c r="D7126" s="11" t="str">
        <f>IFERROR(VLOOKUP(Rule!J7126,lvl_2[],2,FALSE),"Нет")</f>
        <v>Анализ даты</v>
      </c>
      <c r="E7126" s="11" t="str">
        <f>IFERROR(VLOOKUP(Rule!K7126,lvl_3[],2,FALSE),"Нет")</f>
        <v>Анализ даты</v>
      </c>
      <c r="F7126" s="11" t="str">
        <f>IFERROR(INDEX(lvl_4[],MATCH(L7126,lvl_4[ID],0),MATCH(TEXT(K7126,"##0"),lvl_4[#Headers],0)),"Нет")</f>
        <v>Символические звезды</v>
      </c>
      <c r="G7126" s="11" t="str">
        <f>IFERROR(INDEX(lvl_5[],MATCH(M7126,lvl_5[ID],0),MATCH(_xlfn.CONCAT(TEXT(K7126,"##0"),"_",TEXT(L7126,"##0")),lvl_5[#Headers],0)),"Нет")</f>
        <v>Хранилище (Гробница)</v>
      </c>
      <c r="H7126" s="11" t="str">
        <f>IFERROR(INDEX(lvl_6[],MATCH(N7126,lvl_6[ID],0),MATCH(_xlfn.CONCAT(K7126,"_",L7126,"_",M7126),lvl_6[#Headers],0)),"Нет")</f>
        <v>Нет</v>
      </c>
      <c r="I7126" s="12">
        <v>1</v>
      </c>
      <c r="J7126" s="12">
        <v>4</v>
      </c>
      <c r="K7126" s="12">
        <v>1</v>
      </c>
      <c r="L7126" s="12">
        <v>5</v>
      </c>
      <c r="M7126" s="12">
        <v>28</v>
      </c>
      <c r="N7126" s="12">
        <v>2802</v>
      </c>
      <c r="O7126" s="12">
        <f>COUNTIF($P$2:P7126,P7126)</f>
        <v>1</v>
      </c>
      <c r="P7126" s="12" t="str">
        <f t="shared" si="393"/>
        <v>14105282802</v>
      </c>
      <c r="Q7126" s="12" t="str">
        <f t="shared" si="394"/>
        <v>141052828020001</v>
      </c>
      <c r="R7126" s="20" t="s">
        <v>5264</v>
      </c>
      <c r="U7126" s="12" t="s">
        <v>905</v>
      </c>
      <c r="W7126" s="12" t="s">
        <v>870</v>
      </c>
      <c r="AI7126" s="12" t="s">
        <v>100</v>
      </c>
      <c r="AK7126" s="12" t="s">
        <v>100</v>
      </c>
      <c r="BN7126" s="12">
        <v>1</v>
      </c>
    </row>
    <row r="7127" spans="1:66" ht="45" x14ac:dyDescent="0.25">
      <c r="A7127" s="12">
        <v>1</v>
      </c>
      <c r="B7127" s="11" t="str">
        <f t="shared" si="392"/>
        <v>Общий расчет. Анализ даты. Анализ даты. Символические звезды. Хранилище (Гробница). Нет</v>
      </c>
      <c r="C7127" s="11" t="str">
        <f>IFERROR(VLOOKUP(I7127,lvl_1[],2,FALSE),"Нет")</f>
        <v>Общий расчет</v>
      </c>
      <c r="D7127" s="11" t="str">
        <f>IFERROR(VLOOKUP(Rule!J7127,lvl_2[],2,FALSE),"Нет")</f>
        <v>Анализ даты</v>
      </c>
      <c r="E7127" s="11" t="str">
        <f>IFERROR(VLOOKUP(Rule!K7127,lvl_3[],2,FALSE),"Нет")</f>
        <v>Анализ даты</v>
      </c>
      <c r="F7127" s="11" t="str">
        <f>IFERROR(INDEX(lvl_4[],MATCH(L7127,lvl_4[ID],0),MATCH(TEXT(K7127,"##0"),lvl_4[#Headers],0)),"Нет")</f>
        <v>Символические звезды</v>
      </c>
      <c r="G7127" s="11" t="str">
        <f>IFERROR(INDEX(lvl_5[],MATCH(M7127,lvl_5[ID],0),MATCH(_xlfn.CONCAT(TEXT(K7127,"##0"),"_",TEXT(L7127,"##0")),lvl_5[#Headers],0)),"Нет")</f>
        <v>Хранилище (Гробница)</v>
      </c>
      <c r="H7127" s="11" t="str">
        <f>IFERROR(INDEX(lvl_6[],MATCH(N7127,lvl_6[ID],0),MATCH(_xlfn.CONCAT(K7127,"_",L7127,"_",M7127),lvl_6[#Headers],0)),"Нет")</f>
        <v>Нет</v>
      </c>
      <c r="I7127" s="12">
        <v>1</v>
      </c>
      <c r="J7127" s="12">
        <v>4</v>
      </c>
      <c r="K7127" s="12">
        <v>1</v>
      </c>
      <c r="L7127" s="12">
        <v>5</v>
      </c>
      <c r="M7127" s="12">
        <v>28</v>
      </c>
      <c r="N7127" s="12">
        <v>2803</v>
      </c>
      <c r="O7127" s="12">
        <f>COUNTIF($P$2:P7127,P7127)</f>
        <v>1</v>
      </c>
      <c r="P7127" s="12" t="str">
        <f t="shared" si="393"/>
        <v>14105282803</v>
      </c>
      <c r="Q7127" s="12" t="str">
        <f t="shared" si="394"/>
        <v>141052828030001</v>
      </c>
      <c r="R7127" s="20" t="s">
        <v>5265</v>
      </c>
      <c r="U7127" s="12" t="s">
        <v>907</v>
      </c>
      <c r="W7127" s="12" t="s">
        <v>861</v>
      </c>
      <c r="AI7127" s="12" t="s">
        <v>100</v>
      </c>
      <c r="AK7127" s="12" t="s">
        <v>100</v>
      </c>
      <c r="BN7127" s="12">
        <v>1</v>
      </c>
    </row>
    <row r="7128" spans="1:66" ht="45" x14ac:dyDescent="0.25">
      <c r="A7128" s="12">
        <v>1</v>
      </c>
      <c r="B7128" s="11" t="str">
        <f t="shared" si="392"/>
        <v>Общий расчет. Анализ даты. Анализ даты. Символические звезды. Хранилище (Гробница). Нет</v>
      </c>
      <c r="C7128" s="11" t="str">
        <f>IFERROR(VLOOKUP(I7128,lvl_1[],2,FALSE),"Нет")</f>
        <v>Общий расчет</v>
      </c>
      <c r="D7128" s="11" t="str">
        <f>IFERROR(VLOOKUP(Rule!J7128,lvl_2[],2,FALSE),"Нет")</f>
        <v>Анализ даты</v>
      </c>
      <c r="E7128" s="11" t="str">
        <f>IFERROR(VLOOKUP(Rule!K7128,lvl_3[],2,FALSE),"Нет")</f>
        <v>Анализ даты</v>
      </c>
      <c r="F7128" s="11" t="str">
        <f>IFERROR(INDEX(lvl_4[],MATCH(L7128,lvl_4[ID],0),MATCH(TEXT(K7128,"##0"),lvl_4[#Headers],0)),"Нет")</f>
        <v>Символические звезды</v>
      </c>
      <c r="G7128" s="11" t="str">
        <f>IFERROR(INDEX(lvl_5[],MATCH(M7128,lvl_5[ID],0),MATCH(_xlfn.CONCAT(TEXT(K7128,"##0"),"_",TEXT(L7128,"##0")),lvl_5[#Headers],0)),"Нет")</f>
        <v>Хранилище (Гробница)</v>
      </c>
      <c r="H7128" s="11" t="str">
        <f>IFERROR(INDEX(lvl_6[],MATCH(N7128,lvl_6[ID],0),MATCH(_xlfn.CONCAT(K7128,"_",L7128,"_",M7128),lvl_6[#Headers],0)),"Нет")</f>
        <v>Нет</v>
      </c>
      <c r="I7128" s="12">
        <v>1</v>
      </c>
      <c r="J7128" s="12">
        <v>4</v>
      </c>
      <c r="K7128" s="12">
        <v>1</v>
      </c>
      <c r="L7128" s="12">
        <v>5</v>
      </c>
      <c r="M7128" s="12">
        <v>28</v>
      </c>
      <c r="N7128" s="12">
        <v>2804</v>
      </c>
      <c r="O7128" s="12">
        <f>COUNTIF($P$2:P7128,P7128)</f>
        <v>1</v>
      </c>
      <c r="P7128" s="12" t="str">
        <f t="shared" si="393"/>
        <v>14105282804</v>
      </c>
      <c r="Q7128" s="12" t="str">
        <f t="shared" si="394"/>
        <v>141052828040001</v>
      </c>
      <c r="R7128" s="20" t="s">
        <v>5266</v>
      </c>
      <c r="U7128" s="12" t="s">
        <v>908</v>
      </c>
      <c r="W7128" s="12" t="s">
        <v>861</v>
      </c>
      <c r="AI7128" s="12" t="s">
        <v>100</v>
      </c>
      <c r="AK7128" s="12" t="s">
        <v>100</v>
      </c>
      <c r="BN7128" s="12">
        <v>1</v>
      </c>
    </row>
    <row r="7129" spans="1:66" ht="45" x14ac:dyDescent="0.25">
      <c r="A7129" s="12">
        <v>1</v>
      </c>
      <c r="B7129" s="11" t="str">
        <f t="shared" si="392"/>
        <v>Общий расчет. Анализ даты. Анализ даты. Символические звезды. Хранилище (Гробница). Нет</v>
      </c>
      <c r="C7129" s="11" t="str">
        <f>IFERROR(VLOOKUP(I7129,lvl_1[],2,FALSE),"Нет")</f>
        <v>Общий расчет</v>
      </c>
      <c r="D7129" s="11" t="str">
        <f>IFERROR(VLOOKUP(Rule!J7129,lvl_2[],2,FALSE),"Нет")</f>
        <v>Анализ даты</v>
      </c>
      <c r="E7129" s="11" t="str">
        <f>IFERROR(VLOOKUP(Rule!K7129,lvl_3[],2,FALSE),"Нет")</f>
        <v>Анализ даты</v>
      </c>
      <c r="F7129" s="11" t="str">
        <f>IFERROR(INDEX(lvl_4[],MATCH(L7129,lvl_4[ID],0),MATCH(TEXT(K7129,"##0"),lvl_4[#Headers],0)),"Нет")</f>
        <v>Символические звезды</v>
      </c>
      <c r="G7129" s="11" t="str">
        <f>IFERROR(INDEX(lvl_5[],MATCH(M7129,lvl_5[ID],0),MATCH(_xlfn.CONCAT(TEXT(K7129,"##0"),"_",TEXT(L7129,"##0")),lvl_5[#Headers],0)),"Нет")</f>
        <v>Хранилище (Гробница)</v>
      </c>
      <c r="H7129" s="11" t="str">
        <f>IFERROR(INDEX(lvl_6[],MATCH(N7129,lvl_6[ID],0),MATCH(_xlfn.CONCAT(K7129,"_",L7129,"_",M7129),lvl_6[#Headers],0)),"Нет")</f>
        <v>Нет</v>
      </c>
      <c r="I7129" s="12">
        <v>1</v>
      </c>
      <c r="J7129" s="12">
        <v>4</v>
      </c>
      <c r="K7129" s="12">
        <v>1</v>
      </c>
      <c r="L7129" s="12">
        <v>5</v>
      </c>
      <c r="M7129" s="12">
        <v>28</v>
      </c>
      <c r="N7129" s="12">
        <v>2805</v>
      </c>
      <c r="O7129" s="12">
        <f>COUNTIF($P$2:P7129,P7129)</f>
        <v>1</v>
      </c>
      <c r="P7129" s="12" t="str">
        <f t="shared" si="393"/>
        <v>14105282805</v>
      </c>
      <c r="Q7129" s="12" t="str">
        <f t="shared" si="394"/>
        <v>141052828050001</v>
      </c>
      <c r="R7129" s="20" t="s">
        <v>5267</v>
      </c>
      <c r="U7129" s="12" t="s">
        <v>910</v>
      </c>
      <c r="W7129" s="12" t="s">
        <v>864</v>
      </c>
      <c r="AI7129" s="12" t="s">
        <v>100</v>
      </c>
      <c r="AK7129" s="12" t="s">
        <v>100</v>
      </c>
      <c r="BN7129" s="12">
        <v>1</v>
      </c>
    </row>
    <row r="7130" spans="1:66" ht="45" x14ac:dyDescent="0.25">
      <c r="A7130" s="12">
        <v>1</v>
      </c>
      <c r="B7130" s="11" t="str">
        <f t="shared" si="392"/>
        <v>Общий расчет. Анализ даты. Анализ даты. Символические звезды. Хранилище (Гробница). Нет</v>
      </c>
      <c r="C7130" s="11" t="str">
        <f>IFERROR(VLOOKUP(I7130,lvl_1[],2,FALSE),"Нет")</f>
        <v>Общий расчет</v>
      </c>
      <c r="D7130" s="11" t="str">
        <f>IFERROR(VLOOKUP(Rule!J7130,lvl_2[],2,FALSE),"Нет")</f>
        <v>Анализ даты</v>
      </c>
      <c r="E7130" s="11" t="str">
        <f>IFERROR(VLOOKUP(Rule!K7130,lvl_3[],2,FALSE),"Нет")</f>
        <v>Анализ даты</v>
      </c>
      <c r="F7130" s="11" t="str">
        <f>IFERROR(INDEX(lvl_4[],MATCH(L7130,lvl_4[ID],0),MATCH(TEXT(K7130,"##0"),lvl_4[#Headers],0)),"Нет")</f>
        <v>Символические звезды</v>
      </c>
      <c r="G7130" s="11" t="str">
        <f>IFERROR(INDEX(lvl_5[],MATCH(M7130,lvl_5[ID],0),MATCH(_xlfn.CONCAT(TEXT(K7130,"##0"),"_",TEXT(L7130,"##0")),lvl_5[#Headers],0)),"Нет")</f>
        <v>Хранилище (Гробница)</v>
      </c>
      <c r="H7130" s="11" t="str">
        <f>IFERROR(INDEX(lvl_6[],MATCH(N7130,lvl_6[ID],0),MATCH(_xlfn.CONCAT(K7130,"_",L7130,"_",M7130),lvl_6[#Headers],0)),"Нет")</f>
        <v>Нет</v>
      </c>
      <c r="I7130" s="12">
        <v>1</v>
      </c>
      <c r="J7130" s="12">
        <v>4</v>
      </c>
      <c r="K7130" s="12">
        <v>1</v>
      </c>
      <c r="L7130" s="12">
        <v>5</v>
      </c>
      <c r="M7130" s="12">
        <v>28</v>
      </c>
      <c r="N7130" s="12">
        <v>2806</v>
      </c>
      <c r="O7130" s="12">
        <f>COUNTIF($P$2:P7130,P7130)</f>
        <v>1</v>
      </c>
      <c r="P7130" s="12" t="str">
        <f t="shared" si="393"/>
        <v>14105282806</v>
      </c>
      <c r="Q7130" s="12" t="str">
        <f t="shared" si="394"/>
        <v>141052828060001</v>
      </c>
      <c r="R7130" s="20" t="s">
        <v>5268</v>
      </c>
      <c r="U7130" s="12" t="s">
        <v>912</v>
      </c>
      <c r="W7130" s="12" t="s">
        <v>864</v>
      </c>
      <c r="AI7130" s="12" t="s">
        <v>100</v>
      </c>
      <c r="AK7130" s="12" t="s">
        <v>100</v>
      </c>
      <c r="BN7130" s="12">
        <v>1</v>
      </c>
    </row>
    <row r="7131" spans="1:66" ht="45" x14ac:dyDescent="0.25">
      <c r="A7131" s="12">
        <v>1</v>
      </c>
      <c r="B7131" s="11" t="str">
        <f t="shared" si="392"/>
        <v>Общий расчет. Анализ даты. Анализ даты. Символические звезды. Хранилище (Гробница). Нет</v>
      </c>
      <c r="C7131" s="11" t="str">
        <f>IFERROR(VLOOKUP(I7131,lvl_1[],2,FALSE),"Нет")</f>
        <v>Общий расчет</v>
      </c>
      <c r="D7131" s="11" t="str">
        <f>IFERROR(VLOOKUP(Rule!J7131,lvl_2[],2,FALSE),"Нет")</f>
        <v>Анализ даты</v>
      </c>
      <c r="E7131" s="11" t="str">
        <f>IFERROR(VLOOKUP(Rule!K7131,lvl_3[],2,FALSE),"Нет")</f>
        <v>Анализ даты</v>
      </c>
      <c r="F7131" s="11" t="str">
        <f>IFERROR(INDEX(lvl_4[],MATCH(L7131,lvl_4[ID],0),MATCH(TEXT(K7131,"##0"),lvl_4[#Headers],0)),"Нет")</f>
        <v>Символические звезды</v>
      </c>
      <c r="G7131" s="11" t="str">
        <f>IFERROR(INDEX(lvl_5[],MATCH(M7131,lvl_5[ID],0),MATCH(_xlfn.CONCAT(TEXT(K7131,"##0"),"_",TEXT(L7131,"##0")),lvl_5[#Headers],0)),"Нет")</f>
        <v>Хранилище (Гробница)</v>
      </c>
      <c r="H7131" s="11" t="str">
        <f>IFERROR(INDEX(lvl_6[],MATCH(N7131,lvl_6[ID],0),MATCH(_xlfn.CONCAT(K7131,"_",L7131,"_",M7131),lvl_6[#Headers],0)),"Нет")</f>
        <v>Нет</v>
      </c>
      <c r="I7131" s="12">
        <v>1</v>
      </c>
      <c r="J7131" s="12">
        <v>4</v>
      </c>
      <c r="K7131" s="12">
        <v>1</v>
      </c>
      <c r="L7131" s="12">
        <v>5</v>
      </c>
      <c r="M7131" s="12">
        <v>28</v>
      </c>
      <c r="N7131" s="12">
        <v>2807</v>
      </c>
      <c r="O7131" s="12">
        <f>COUNTIF($P$2:P7131,P7131)</f>
        <v>1</v>
      </c>
      <c r="P7131" s="12" t="str">
        <f t="shared" si="393"/>
        <v>14105282807</v>
      </c>
      <c r="Q7131" s="12" t="str">
        <f t="shared" si="394"/>
        <v>141052828070001</v>
      </c>
      <c r="R7131" s="20" t="s">
        <v>5269</v>
      </c>
      <c r="U7131" s="12" t="s">
        <v>914</v>
      </c>
      <c r="W7131" s="12" t="s">
        <v>867</v>
      </c>
      <c r="AI7131" s="12" t="s">
        <v>100</v>
      </c>
      <c r="AK7131" s="12" t="s">
        <v>100</v>
      </c>
      <c r="BN7131" s="12">
        <v>1</v>
      </c>
    </row>
    <row r="7132" spans="1:66" ht="45" x14ac:dyDescent="0.25">
      <c r="A7132" s="12">
        <v>1</v>
      </c>
      <c r="B7132" s="11" t="str">
        <f t="shared" si="392"/>
        <v>Общий расчет. Анализ даты. Анализ даты. Символические звезды. Хранилище (Гробница). Нет</v>
      </c>
      <c r="C7132" s="11" t="str">
        <f>IFERROR(VLOOKUP(I7132,lvl_1[],2,FALSE),"Нет")</f>
        <v>Общий расчет</v>
      </c>
      <c r="D7132" s="11" t="str">
        <f>IFERROR(VLOOKUP(Rule!J7132,lvl_2[],2,FALSE),"Нет")</f>
        <v>Анализ даты</v>
      </c>
      <c r="E7132" s="11" t="str">
        <f>IFERROR(VLOOKUP(Rule!K7132,lvl_3[],2,FALSE),"Нет")</f>
        <v>Анализ даты</v>
      </c>
      <c r="F7132" s="11" t="str">
        <f>IFERROR(INDEX(lvl_4[],MATCH(L7132,lvl_4[ID],0),MATCH(TEXT(K7132,"##0"),lvl_4[#Headers],0)),"Нет")</f>
        <v>Символические звезды</v>
      </c>
      <c r="G7132" s="11" t="str">
        <f>IFERROR(INDEX(lvl_5[],MATCH(M7132,lvl_5[ID],0),MATCH(_xlfn.CONCAT(TEXT(K7132,"##0"),"_",TEXT(L7132,"##0")),lvl_5[#Headers],0)),"Нет")</f>
        <v>Хранилище (Гробница)</v>
      </c>
      <c r="H7132" s="11" t="str">
        <f>IFERROR(INDEX(lvl_6[],MATCH(N7132,lvl_6[ID],0),MATCH(_xlfn.CONCAT(K7132,"_",L7132,"_",M7132),lvl_6[#Headers],0)),"Нет")</f>
        <v>Нет</v>
      </c>
      <c r="I7132" s="12">
        <v>1</v>
      </c>
      <c r="J7132" s="12">
        <v>4</v>
      </c>
      <c r="K7132" s="12">
        <v>1</v>
      </c>
      <c r="L7132" s="12">
        <v>5</v>
      </c>
      <c r="M7132" s="12">
        <v>28</v>
      </c>
      <c r="N7132" s="12">
        <v>2808</v>
      </c>
      <c r="O7132" s="12">
        <f>COUNTIF($P$2:P7132,P7132)</f>
        <v>1</v>
      </c>
      <c r="P7132" s="12" t="str">
        <f t="shared" si="393"/>
        <v>14105282808</v>
      </c>
      <c r="Q7132" s="12" t="str">
        <f t="shared" si="394"/>
        <v>141052828080001</v>
      </c>
      <c r="R7132" s="20" t="s">
        <v>5270</v>
      </c>
      <c r="U7132" s="12" t="s">
        <v>916</v>
      </c>
      <c r="W7132" s="12" t="s">
        <v>867</v>
      </c>
      <c r="AI7132" s="12" t="s">
        <v>100</v>
      </c>
      <c r="AK7132" s="12" t="s">
        <v>100</v>
      </c>
      <c r="BN7132" s="12">
        <v>1</v>
      </c>
    </row>
    <row r="7133" spans="1:66" ht="45" x14ac:dyDescent="0.25">
      <c r="A7133" s="12">
        <v>1</v>
      </c>
      <c r="B7133" s="11" t="str">
        <f t="shared" si="392"/>
        <v>Общий расчет. Анализ даты. Анализ даты. Символические звезды. Ша цветущего персика. Нет</v>
      </c>
      <c r="C7133" s="11" t="str">
        <f>IFERROR(VLOOKUP(I7133,lvl_1[],2,FALSE),"Нет")</f>
        <v>Общий расчет</v>
      </c>
      <c r="D7133" s="11" t="str">
        <f>IFERROR(VLOOKUP(Rule!J7133,lvl_2[],2,FALSE),"Нет")</f>
        <v>Анализ даты</v>
      </c>
      <c r="E7133" s="11" t="str">
        <f>IFERROR(VLOOKUP(Rule!K7133,lvl_3[],2,FALSE),"Нет")</f>
        <v>Анализ даты</v>
      </c>
      <c r="F7133" s="11" t="str">
        <f>IFERROR(INDEX(lvl_4[],MATCH(L7133,lvl_4[ID],0),MATCH(TEXT(K7133,"##0"),lvl_4[#Headers],0)),"Нет")</f>
        <v>Символические звезды</v>
      </c>
      <c r="G7133" s="11" t="str">
        <f>IFERROR(INDEX(lvl_5[],MATCH(M7133,lvl_5[ID],0),MATCH(_xlfn.CONCAT(TEXT(K7133,"##0"),"_",TEXT(L7133,"##0")),lvl_5[#Headers],0)),"Нет")</f>
        <v>Ша цветущего персика</v>
      </c>
      <c r="H7133" s="11" t="str">
        <f>IFERROR(INDEX(lvl_6[],MATCH(N7133,lvl_6[ID],0),MATCH(_xlfn.CONCAT(K7133,"_",L7133,"_",M7133),lvl_6[#Headers],0)),"Нет")</f>
        <v>Нет</v>
      </c>
      <c r="I7133" s="12">
        <v>1</v>
      </c>
      <c r="J7133" s="12">
        <v>4</v>
      </c>
      <c r="K7133" s="12">
        <v>1</v>
      </c>
      <c r="L7133" s="12">
        <v>5</v>
      </c>
      <c r="M7133" s="12">
        <v>29</v>
      </c>
      <c r="N7133" s="12">
        <v>2809</v>
      </c>
      <c r="O7133" s="12">
        <f>COUNTIF($P$2:P7133,P7133)</f>
        <v>1</v>
      </c>
      <c r="P7133" s="12" t="str">
        <f t="shared" si="393"/>
        <v>14105292809</v>
      </c>
      <c r="Q7133" s="12" t="str">
        <f t="shared" si="394"/>
        <v>141052928090001</v>
      </c>
      <c r="R7133" s="20" t="s">
        <v>5271</v>
      </c>
      <c r="U7133" s="12" t="s">
        <v>899</v>
      </c>
      <c r="W7133" s="12" t="s">
        <v>863</v>
      </c>
      <c r="AI7133" s="12" t="s">
        <v>100</v>
      </c>
      <c r="AK7133" s="12" t="s">
        <v>100</v>
      </c>
      <c r="BN7133" s="12">
        <v>1</v>
      </c>
    </row>
    <row r="7134" spans="1:66" ht="45" x14ac:dyDescent="0.25">
      <c r="A7134" s="12">
        <v>1</v>
      </c>
      <c r="B7134" s="11" t="str">
        <f t="shared" si="392"/>
        <v>Общий расчет. Анализ даты. Анализ даты. Символические звезды. Ша цветущего персика. Нет</v>
      </c>
      <c r="C7134" s="11" t="str">
        <f>IFERROR(VLOOKUP(I7134,lvl_1[],2,FALSE),"Нет")</f>
        <v>Общий расчет</v>
      </c>
      <c r="D7134" s="11" t="str">
        <f>IFERROR(VLOOKUP(Rule!J7134,lvl_2[],2,FALSE),"Нет")</f>
        <v>Анализ даты</v>
      </c>
      <c r="E7134" s="11" t="str">
        <f>IFERROR(VLOOKUP(Rule!K7134,lvl_3[],2,FALSE),"Нет")</f>
        <v>Анализ даты</v>
      </c>
      <c r="F7134" s="11" t="str">
        <f>IFERROR(INDEX(lvl_4[],MATCH(L7134,lvl_4[ID],0),MATCH(TEXT(K7134,"##0"),lvl_4[#Headers],0)),"Нет")</f>
        <v>Символические звезды</v>
      </c>
      <c r="G7134" s="11" t="str">
        <f>IFERROR(INDEX(lvl_5[],MATCH(M7134,lvl_5[ID],0),MATCH(_xlfn.CONCAT(TEXT(K7134,"##0"),"_",TEXT(L7134,"##0")),lvl_5[#Headers],0)),"Нет")</f>
        <v>Ша цветущего персика</v>
      </c>
      <c r="H7134" s="11" t="str">
        <f>IFERROR(INDEX(lvl_6[],MATCH(N7134,lvl_6[ID],0),MATCH(_xlfn.CONCAT(K7134,"_",L7134,"_",M7134),lvl_6[#Headers],0)),"Нет")</f>
        <v>Нет</v>
      </c>
      <c r="I7134" s="12">
        <v>1</v>
      </c>
      <c r="J7134" s="12">
        <v>4</v>
      </c>
      <c r="K7134" s="12">
        <v>1</v>
      </c>
      <c r="L7134" s="12">
        <v>5</v>
      </c>
      <c r="M7134" s="12">
        <v>29</v>
      </c>
      <c r="N7134" s="12">
        <v>2810</v>
      </c>
      <c r="O7134" s="12">
        <f>COUNTIF($P$2:P7134,P7134)</f>
        <v>1</v>
      </c>
      <c r="P7134" s="12" t="str">
        <f t="shared" si="393"/>
        <v>14105292810</v>
      </c>
      <c r="Q7134" s="12" t="str">
        <f t="shared" si="394"/>
        <v>141052928100001</v>
      </c>
      <c r="R7134" s="20" t="s">
        <v>5272</v>
      </c>
      <c r="U7134" s="12" t="s">
        <v>901</v>
      </c>
      <c r="W7134" s="12" t="s">
        <v>863</v>
      </c>
      <c r="AI7134" s="12" t="s">
        <v>100</v>
      </c>
      <c r="AK7134" s="12" t="s">
        <v>100</v>
      </c>
      <c r="BN7134" s="12">
        <v>1</v>
      </c>
    </row>
    <row r="7135" spans="1:66" ht="45" x14ac:dyDescent="0.25">
      <c r="A7135" s="12">
        <v>1</v>
      </c>
      <c r="B7135" s="11" t="str">
        <f t="shared" si="392"/>
        <v>Общий расчет. Анализ даты. Анализ даты. Символические звезды. Ша цветущего персика. Нет</v>
      </c>
      <c r="C7135" s="11" t="str">
        <f>IFERROR(VLOOKUP(I7135,lvl_1[],2,FALSE),"Нет")</f>
        <v>Общий расчет</v>
      </c>
      <c r="D7135" s="11" t="str">
        <f>IFERROR(VLOOKUP(Rule!J7135,lvl_2[],2,FALSE),"Нет")</f>
        <v>Анализ даты</v>
      </c>
      <c r="E7135" s="11" t="str">
        <f>IFERROR(VLOOKUP(Rule!K7135,lvl_3[],2,FALSE),"Нет")</f>
        <v>Анализ даты</v>
      </c>
      <c r="F7135" s="11" t="str">
        <f>IFERROR(INDEX(lvl_4[],MATCH(L7135,lvl_4[ID],0),MATCH(TEXT(K7135,"##0"),lvl_4[#Headers],0)),"Нет")</f>
        <v>Символические звезды</v>
      </c>
      <c r="G7135" s="11" t="str">
        <f>IFERROR(INDEX(lvl_5[],MATCH(M7135,lvl_5[ID],0),MATCH(_xlfn.CONCAT(TEXT(K7135,"##0"),"_",TEXT(L7135,"##0")),lvl_5[#Headers],0)),"Нет")</f>
        <v>Ша цветущего персика</v>
      </c>
      <c r="H7135" s="11" t="str">
        <f>IFERROR(INDEX(lvl_6[],MATCH(N7135,lvl_6[ID],0),MATCH(_xlfn.CONCAT(K7135,"_",L7135,"_",M7135),lvl_6[#Headers],0)),"Нет")</f>
        <v>Нет</v>
      </c>
      <c r="I7135" s="12">
        <v>1</v>
      </c>
      <c r="J7135" s="12">
        <v>4</v>
      </c>
      <c r="K7135" s="12">
        <v>1</v>
      </c>
      <c r="L7135" s="12">
        <v>5</v>
      </c>
      <c r="M7135" s="12">
        <v>29</v>
      </c>
      <c r="N7135" s="12">
        <v>2811</v>
      </c>
      <c r="O7135" s="12">
        <f>COUNTIF($P$2:P7135,P7135)</f>
        <v>1</v>
      </c>
      <c r="P7135" s="12" t="str">
        <f t="shared" si="393"/>
        <v>14105292811</v>
      </c>
      <c r="Q7135" s="12" t="str">
        <f t="shared" si="394"/>
        <v>141052928110001</v>
      </c>
      <c r="R7135" s="20" t="s">
        <v>5273</v>
      </c>
      <c r="U7135" s="12" t="s">
        <v>903</v>
      </c>
      <c r="W7135" s="12" t="s">
        <v>859</v>
      </c>
      <c r="AI7135" s="12" t="s">
        <v>100</v>
      </c>
      <c r="AK7135" s="12" t="s">
        <v>100</v>
      </c>
      <c r="BN7135" s="12">
        <v>1</v>
      </c>
    </row>
    <row r="7136" spans="1:66" ht="45" x14ac:dyDescent="0.25">
      <c r="A7136" s="12">
        <v>1</v>
      </c>
      <c r="B7136" s="11" t="str">
        <f t="shared" si="392"/>
        <v>Общий расчет. Анализ даты. Анализ даты. Символические звезды. Ша цветущего персика. Нет</v>
      </c>
      <c r="C7136" s="11" t="str">
        <f>IFERROR(VLOOKUP(I7136,lvl_1[],2,FALSE),"Нет")</f>
        <v>Общий расчет</v>
      </c>
      <c r="D7136" s="11" t="str">
        <f>IFERROR(VLOOKUP(Rule!J7136,lvl_2[],2,FALSE),"Нет")</f>
        <v>Анализ даты</v>
      </c>
      <c r="E7136" s="11" t="str">
        <f>IFERROR(VLOOKUP(Rule!K7136,lvl_3[],2,FALSE),"Нет")</f>
        <v>Анализ даты</v>
      </c>
      <c r="F7136" s="11" t="str">
        <f>IFERROR(INDEX(lvl_4[],MATCH(L7136,lvl_4[ID],0),MATCH(TEXT(K7136,"##0"),lvl_4[#Headers],0)),"Нет")</f>
        <v>Символические звезды</v>
      </c>
      <c r="G7136" s="11" t="str">
        <f>IFERROR(INDEX(lvl_5[],MATCH(M7136,lvl_5[ID],0),MATCH(_xlfn.CONCAT(TEXT(K7136,"##0"),"_",TEXT(L7136,"##0")),lvl_5[#Headers],0)),"Нет")</f>
        <v>Ша цветущего персика</v>
      </c>
      <c r="H7136" s="11" t="str">
        <f>IFERROR(INDEX(lvl_6[],MATCH(N7136,lvl_6[ID],0),MATCH(_xlfn.CONCAT(K7136,"_",L7136,"_",M7136),lvl_6[#Headers],0)),"Нет")</f>
        <v>Нет</v>
      </c>
      <c r="I7136" s="12">
        <v>1</v>
      </c>
      <c r="J7136" s="12">
        <v>4</v>
      </c>
      <c r="K7136" s="12">
        <v>1</v>
      </c>
      <c r="L7136" s="12">
        <v>5</v>
      </c>
      <c r="M7136" s="12">
        <v>29</v>
      </c>
      <c r="N7136" s="12">
        <v>2812</v>
      </c>
      <c r="O7136" s="12">
        <f>COUNTIF($P$2:P7136,P7136)</f>
        <v>1</v>
      </c>
      <c r="P7136" s="12" t="str">
        <f t="shared" si="393"/>
        <v>14105292812</v>
      </c>
      <c r="Q7136" s="12" t="str">
        <f t="shared" si="394"/>
        <v>141052928120001</v>
      </c>
      <c r="R7136" s="20" t="s">
        <v>5274</v>
      </c>
      <c r="U7136" s="12" t="s">
        <v>905</v>
      </c>
      <c r="W7136" s="12" t="s">
        <v>864</v>
      </c>
      <c r="AI7136" s="12" t="s">
        <v>100</v>
      </c>
      <c r="AK7136" s="12" t="s">
        <v>100</v>
      </c>
      <c r="BN7136" s="12">
        <v>1</v>
      </c>
    </row>
    <row r="7137" spans="1:66" ht="45" x14ac:dyDescent="0.25">
      <c r="A7137" s="12">
        <v>1</v>
      </c>
      <c r="B7137" s="11" t="str">
        <f t="shared" si="392"/>
        <v>Общий расчет. Анализ даты. Анализ даты. Символические звезды. Ша цветущего персика. Нет</v>
      </c>
      <c r="C7137" s="11" t="str">
        <f>IFERROR(VLOOKUP(I7137,lvl_1[],2,FALSE),"Нет")</f>
        <v>Общий расчет</v>
      </c>
      <c r="D7137" s="11" t="str">
        <f>IFERROR(VLOOKUP(Rule!J7137,lvl_2[],2,FALSE),"Нет")</f>
        <v>Анализ даты</v>
      </c>
      <c r="E7137" s="11" t="str">
        <f>IFERROR(VLOOKUP(Rule!K7137,lvl_3[],2,FALSE),"Нет")</f>
        <v>Анализ даты</v>
      </c>
      <c r="F7137" s="11" t="str">
        <f>IFERROR(INDEX(lvl_4[],MATCH(L7137,lvl_4[ID],0),MATCH(TEXT(K7137,"##0"),lvl_4[#Headers],0)),"Нет")</f>
        <v>Символические звезды</v>
      </c>
      <c r="G7137" s="11" t="str">
        <f>IFERROR(INDEX(lvl_5[],MATCH(M7137,lvl_5[ID],0),MATCH(_xlfn.CONCAT(TEXT(K7137,"##0"),"_",TEXT(L7137,"##0")),lvl_5[#Headers],0)),"Нет")</f>
        <v>Ша цветущего персика</v>
      </c>
      <c r="H7137" s="11" t="str">
        <f>IFERROR(INDEX(lvl_6[],MATCH(N7137,lvl_6[ID],0),MATCH(_xlfn.CONCAT(K7137,"_",L7137,"_",M7137),lvl_6[#Headers],0)),"Нет")</f>
        <v>Нет</v>
      </c>
      <c r="I7137" s="12">
        <v>1</v>
      </c>
      <c r="J7137" s="12">
        <v>4</v>
      </c>
      <c r="K7137" s="12">
        <v>1</v>
      </c>
      <c r="L7137" s="12">
        <v>5</v>
      </c>
      <c r="M7137" s="12">
        <v>29</v>
      </c>
      <c r="N7137" s="12">
        <v>2813</v>
      </c>
      <c r="O7137" s="12">
        <f>COUNTIF($P$2:P7137,P7137)</f>
        <v>1</v>
      </c>
      <c r="P7137" s="12" t="str">
        <f t="shared" si="393"/>
        <v>14105292813</v>
      </c>
      <c r="Q7137" s="12" t="str">
        <f t="shared" si="394"/>
        <v>141052928130001</v>
      </c>
      <c r="R7137" s="20" t="s">
        <v>5275</v>
      </c>
      <c r="U7137" s="12" t="s">
        <v>907</v>
      </c>
      <c r="W7137" s="12" t="s">
        <v>861</v>
      </c>
      <c r="AI7137" s="12" t="s">
        <v>100</v>
      </c>
      <c r="AK7137" s="12" t="s">
        <v>100</v>
      </c>
      <c r="BN7137" s="12">
        <v>1</v>
      </c>
    </row>
    <row r="7138" spans="1:66" ht="45" x14ac:dyDescent="0.25">
      <c r="A7138" s="12">
        <v>1</v>
      </c>
      <c r="B7138" s="11" t="str">
        <f t="shared" si="392"/>
        <v>Общий расчет. Анализ даты. Анализ даты. Символические звезды. Ша цветущего персика. Нет</v>
      </c>
      <c r="C7138" s="11" t="str">
        <f>IFERROR(VLOOKUP(I7138,lvl_1[],2,FALSE),"Нет")</f>
        <v>Общий расчет</v>
      </c>
      <c r="D7138" s="11" t="str">
        <f>IFERROR(VLOOKUP(Rule!J7138,lvl_2[],2,FALSE),"Нет")</f>
        <v>Анализ даты</v>
      </c>
      <c r="E7138" s="11" t="str">
        <f>IFERROR(VLOOKUP(Rule!K7138,lvl_3[],2,FALSE),"Нет")</f>
        <v>Анализ даты</v>
      </c>
      <c r="F7138" s="11" t="str">
        <f>IFERROR(INDEX(lvl_4[],MATCH(L7138,lvl_4[ID],0),MATCH(TEXT(K7138,"##0"),lvl_4[#Headers],0)),"Нет")</f>
        <v>Символические звезды</v>
      </c>
      <c r="G7138" s="11" t="str">
        <f>IFERROR(INDEX(lvl_5[],MATCH(M7138,lvl_5[ID],0),MATCH(_xlfn.CONCAT(TEXT(K7138,"##0"),"_",TEXT(L7138,"##0")),lvl_5[#Headers],0)),"Нет")</f>
        <v>Ша цветущего персика</v>
      </c>
      <c r="H7138" s="11" t="str">
        <f>IFERROR(INDEX(lvl_6[],MATCH(N7138,lvl_6[ID],0),MATCH(_xlfn.CONCAT(K7138,"_",L7138,"_",M7138),lvl_6[#Headers],0)),"Нет")</f>
        <v>Нет</v>
      </c>
      <c r="I7138" s="12">
        <v>1</v>
      </c>
      <c r="J7138" s="12">
        <v>4</v>
      </c>
      <c r="K7138" s="12">
        <v>1</v>
      </c>
      <c r="L7138" s="12">
        <v>5</v>
      </c>
      <c r="M7138" s="12">
        <v>29</v>
      </c>
      <c r="N7138" s="12">
        <v>2814</v>
      </c>
      <c r="O7138" s="12">
        <f>COUNTIF($P$2:P7138,P7138)</f>
        <v>1</v>
      </c>
      <c r="P7138" s="12" t="str">
        <f t="shared" si="393"/>
        <v>14105292814</v>
      </c>
      <c r="Q7138" s="12" t="str">
        <f t="shared" si="394"/>
        <v>141052928140001</v>
      </c>
      <c r="R7138" s="20" t="s">
        <v>5276</v>
      </c>
      <c r="U7138" s="12" t="s">
        <v>908</v>
      </c>
      <c r="W7138" s="12" t="s">
        <v>861</v>
      </c>
      <c r="AI7138" s="12" t="s">
        <v>100</v>
      </c>
      <c r="AK7138" s="12" t="s">
        <v>100</v>
      </c>
      <c r="BN7138" s="12">
        <v>1</v>
      </c>
    </row>
    <row r="7139" spans="1:66" ht="45" x14ac:dyDescent="0.25">
      <c r="A7139" s="12">
        <v>1</v>
      </c>
      <c r="B7139" s="11" t="str">
        <f t="shared" si="392"/>
        <v>Общий расчет. Анализ даты. Анализ даты. Символические звезды. Ша цветущего персика. Нет</v>
      </c>
      <c r="C7139" s="11" t="str">
        <f>IFERROR(VLOOKUP(I7139,lvl_1[],2,FALSE),"Нет")</f>
        <v>Общий расчет</v>
      </c>
      <c r="D7139" s="11" t="str">
        <f>IFERROR(VLOOKUP(Rule!J7139,lvl_2[],2,FALSE),"Нет")</f>
        <v>Анализ даты</v>
      </c>
      <c r="E7139" s="11" t="str">
        <f>IFERROR(VLOOKUP(Rule!K7139,lvl_3[],2,FALSE),"Нет")</f>
        <v>Анализ даты</v>
      </c>
      <c r="F7139" s="11" t="str">
        <f>IFERROR(INDEX(lvl_4[],MATCH(L7139,lvl_4[ID],0),MATCH(TEXT(K7139,"##0"),lvl_4[#Headers],0)),"Нет")</f>
        <v>Символические звезды</v>
      </c>
      <c r="G7139" s="11" t="str">
        <f>IFERROR(INDEX(lvl_5[],MATCH(M7139,lvl_5[ID],0),MATCH(_xlfn.CONCAT(TEXT(K7139,"##0"),"_",TEXT(L7139,"##0")),lvl_5[#Headers],0)),"Нет")</f>
        <v>Ша цветущего персика</v>
      </c>
      <c r="H7139" s="11" t="str">
        <f>IFERROR(INDEX(lvl_6[],MATCH(N7139,lvl_6[ID],0),MATCH(_xlfn.CONCAT(K7139,"_",L7139,"_",M7139),lvl_6[#Headers],0)),"Нет")</f>
        <v>Нет</v>
      </c>
      <c r="I7139" s="12">
        <v>1</v>
      </c>
      <c r="J7139" s="12">
        <v>4</v>
      </c>
      <c r="K7139" s="12">
        <v>1</v>
      </c>
      <c r="L7139" s="12">
        <v>5</v>
      </c>
      <c r="M7139" s="12">
        <v>29</v>
      </c>
      <c r="N7139" s="12">
        <v>2815</v>
      </c>
      <c r="O7139" s="12">
        <f>COUNTIF($P$2:P7139,P7139)</f>
        <v>1</v>
      </c>
      <c r="P7139" s="12" t="str">
        <f t="shared" si="393"/>
        <v>14105292815</v>
      </c>
      <c r="Q7139" s="12" t="str">
        <f t="shared" si="394"/>
        <v>141052928150001</v>
      </c>
      <c r="R7139" s="20" t="s">
        <v>5277</v>
      </c>
      <c r="U7139" s="12" t="s">
        <v>910</v>
      </c>
      <c r="W7139" s="12" t="s">
        <v>867</v>
      </c>
      <c r="AI7139" s="12" t="s">
        <v>100</v>
      </c>
      <c r="AK7139" s="12" t="s">
        <v>100</v>
      </c>
      <c r="BN7139" s="12">
        <v>1</v>
      </c>
    </row>
    <row r="7140" spans="1:66" ht="45" x14ac:dyDescent="0.25">
      <c r="A7140" s="12">
        <v>1</v>
      </c>
      <c r="B7140" s="11" t="str">
        <f t="shared" si="392"/>
        <v>Общий расчет. Анализ даты. Анализ даты. Символические звезды. Ша цветущего персика. Нет</v>
      </c>
      <c r="C7140" s="11" t="str">
        <f>IFERROR(VLOOKUP(I7140,lvl_1[],2,FALSE),"Нет")</f>
        <v>Общий расчет</v>
      </c>
      <c r="D7140" s="11" t="str">
        <f>IFERROR(VLOOKUP(Rule!J7140,lvl_2[],2,FALSE),"Нет")</f>
        <v>Анализ даты</v>
      </c>
      <c r="E7140" s="11" t="str">
        <f>IFERROR(VLOOKUP(Rule!K7140,lvl_3[],2,FALSE),"Нет")</f>
        <v>Анализ даты</v>
      </c>
      <c r="F7140" s="11" t="str">
        <f>IFERROR(INDEX(lvl_4[],MATCH(L7140,lvl_4[ID],0),MATCH(TEXT(K7140,"##0"),lvl_4[#Headers],0)),"Нет")</f>
        <v>Символические звезды</v>
      </c>
      <c r="G7140" s="11" t="str">
        <f>IFERROR(INDEX(lvl_5[],MATCH(M7140,lvl_5[ID],0),MATCH(_xlfn.CONCAT(TEXT(K7140,"##0"),"_",TEXT(L7140,"##0")),lvl_5[#Headers],0)),"Нет")</f>
        <v>Ша цветущего персика</v>
      </c>
      <c r="H7140" s="11" t="str">
        <f>IFERROR(INDEX(lvl_6[],MATCH(N7140,lvl_6[ID],0),MATCH(_xlfn.CONCAT(K7140,"_",L7140,"_",M7140),lvl_6[#Headers],0)),"Нет")</f>
        <v>Нет</v>
      </c>
      <c r="I7140" s="12">
        <v>1</v>
      </c>
      <c r="J7140" s="12">
        <v>4</v>
      </c>
      <c r="K7140" s="12">
        <v>1</v>
      </c>
      <c r="L7140" s="12">
        <v>5</v>
      </c>
      <c r="M7140" s="12">
        <v>29</v>
      </c>
      <c r="N7140" s="12">
        <v>2816</v>
      </c>
      <c r="O7140" s="12">
        <f>COUNTIF($P$2:P7140,P7140)</f>
        <v>1</v>
      </c>
      <c r="P7140" s="12" t="str">
        <f t="shared" si="393"/>
        <v>14105292816</v>
      </c>
      <c r="Q7140" s="12" t="str">
        <f t="shared" si="394"/>
        <v>141052928160001</v>
      </c>
      <c r="R7140" s="20" t="s">
        <v>5278</v>
      </c>
      <c r="U7140" s="12" t="s">
        <v>912</v>
      </c>
      <c r="W7140" s="12" t="s">
        <v>866</v>
      </c>
      <c r="AI7140" s="12" t="s">
        <v>100</v>
      </c>
      <c r="AK7140" s="12" t="s">
        <v>100</v>
      </c>
      <c r="BN7140" s="12">
        <v>1</v>
      </c>
    </row>
    <row r="7141" spans="1:66" ht="45" x14ac:dyDescent="0.25">
      <c r="A7141" s="12">
        <v>1</v>
      </c>
      <c r="B7141" s="11" t="str">
        <f t="shared" ref="B7141:B7204" si="395">_xlfn.CONCAT(C7141,". ", D7141,". ", E7141,". ", F7141,". ", G7141,". ", H7141)</f>
        <v>Общий расчет. Анализ даты. Анализ даты. Символические звезды. Ша цветущего персика. Нет</v>
      </c>
      <c r="C7141" s="11" t="str">
        <f>IFERROR(VLOOKUP(I7141,lvl_1[],2,FALSE),"Нет")</f>
        <v>Общий расчет</v>
      </c>
      <c r="D7141" s="11" t="str">
        <f>IFERROR(VLOOKUP(Rule!J7141,lvl_2[],2,FALSE),"Нет")</f>
        <v>Анализ даты</v>
      </c>
      <c r="E7141" s="11" t="str">
        <f>IFERROR(VLOOKUP(Rule!K7141,lvl_3[],2,FALSE),"Нет")</f>
        <v>Анализ даты</v>
      </c>
      <c r="F7141" s="11" t="str">
        <f>IFERROR(INDEX(lvl_4[],MATCH(L7141,lvl_4[ID],0),MATCH(TEXT(K7141,"##0"),lvl_4[#Headers],0)),"Нет")</f>
        <v>Символические звезды</v>
      </c>
      <c r="G7141" s="11" t="str">
        <f>IFERROR(INDEX(lvl_5[],MATCH(M7141,lvl_5[ID],0),MATCH(_xlfn.CONCAT(TEXT(K7141,"##0"),"_",TEXT(L7141,"##0")),lvl_5[#Headers],0)),"Нет")</f>
        <v>Ша цветущего персика</v>
      </c>
      <c r="H7141" s="11" t="str">
        <f>IFERROR(INDEX(lvl_6[],MATCH(N7141,lvl_6[ID],0),MATCH(_xlfn.CONCAT(K7141,"_",L7141,"_",M7141),lvl_6[#Headers],0)),"Нет")</f>
        <v>Нет</v>
      </c>
      <c r="I7141" s="12">
        <v>1</v>
      </c>
      <c r="J7141" s="12">
        <v>4</v>
      </c>
      <c r="K7141" s="12">
        <v>1</v>
      </c>
      <c r="L7141" s="12">
        <v>5</v>
      </c>
      <c r="M7141" s="12">
        <v>29</v>
      </c>
      <c r="N7141" s="12">
        <v>2817</v>
      </c>
      <c r="O7141" s="12">
        <f>COUNTIF($P$2:P7141,P7141)</f>
        <v>1</v>
      </c>
      <c r="P7141" s="12" t="str">
        <f t="shared" ref="P7141:P7204" si="396">_xlfn.CONCAT(I7141,
J7141,
K7141,
IF(LEN(L7141)=1,_xlfn.CONCAT(0,L7141),L7141),
IF(LEN(M7141)=1,_xlfn.CONCAT(0,M7141),M7141),
IF(LEN(N7141)=1,_xlfn.CONCAT(0,N7141),N7141))</f>
        <v>14105292817</v>
      </c>
      <c r="Q7141" s="12" t="str">
        <f t="shared" ref="Q7141:Q7204" si="397">_xlfn.CONCAT(I7141,
J7141,
K7141,
IF(LEN(L7141)=1,_xlfn.CONCAT(0,L7141),L7141),
IF(LEN(M7141)=1,_xlfn.CONCAT(0,M7141),M7141),
IF(LEN(N7141)=1,_xlfn.CONCAT(0,N7141),N7141),
IF(LEN(O7141)=1,_xlfn.CONCAT("000",O7141),IF(LEN(O7141)=2,_xlfn.CONCAT("00",O7141),IF(LEN(O7141)=3,_xlfn.CONCAT(0,O7141),O7141))))</f>
        <v>141052928170001</v>
      </c>
      <c r="R7141" s="20" t="s">
        <v>5279</v>
      </c>
      <c r="U7141" s="12" t="s">
        <v>914</v>
      </c>
      <c r="W7141" s="12" t="s">
        <v>869</v>
      </c>
      <c r="AI7141" s="12" t="s">
        <v>100</v>
      </c>
      <c r="AK7141" s="12" t="s">
        <v>100</v>
      </c>
      <c r="BN7141" s="12">
        <v>1</v>
      </c>
    </row>
    <row r="7142" spans="1:66" ht="45" x14ac:dyDescent="0.25">
      <c r="A7142" s="12">
        <v>1</v>
      </c>
      <c r="B7142" s="11" t="str">
        <f t="shared" si="395"/>
        <v>Общий расчет. Анализ даты. Анализ даты. Символические звезды. Ша цветущего персика. Нет</v>
      </c>
      <c r="C7142" s="11" t="str">
        <f>IFERROR(VLOOKUP(I7142,lvl_1[],2,FALSE),"Нет")</f>
        <v>Общий расчет</v>
      </c>
      <c r="D7142" s="11" t="str">
        <f>IFERROR(VLOOKUP(Rule!J7142,lvl_2[],2,FALSE),"Нет")</f>
        <v>Анализ даты</v>
      </c>
      <c r="E7142" s="11" t="str">
        <f>IFERROR(VLOOKUP(Rule!K7142,lvl_3[],2,FALSE),"Нет")</f>
        <v>Анализ даты</v>
      </c>
      <c r="F7142" s="11" t="str">
        <f>IFERROR(INDEX(lvl_4[],MATCH(L7142,lvl_4[ID],0),MATCH(TEXT(K7142,"##0"),lvl_4[#Headers],0)),"Нет")</f>
        <v>Символические звезды</v>
      </c>
      <c r="G7142" s="11" t="str">
        <f>IFERROR(INDEX(lvl_5[],MATCH(M7142,lvl_5[ID],0),MATCH(_xlfn.CONCAT(TEXT(K7142,"##0"),"_",TEXT(L7142,"##0")),lvl_5[#Headers],0)),"Нет")</f>
        <v>Ша цветущего персика</v>
      </c>
      <c r="H7142" s="11" t="str">
        <f>IFERROR(INDEX(lvl_6[],MATCH(N7142,lvl_6[ID],0),MATCH(_xlfn.CONCAT(K7142,"_",L7142,"_",M7142),lvl_6[#Headers],0)),"Нет")</f>
        <v>Нет</v>
      </c>
      <c r="I7142" s="12">
        <v>1</v>
      </c>
      <c r="J7142" s="12">
        <v>4</v>
      </c>
      <c r="K7142" s="12">
        <v>1</v>
      </c>
      <c r="L7142" s="12">
        <v>5</v>
      </c>
      <c r="M7142" s="12">
        <v>29</v>
      </c>
      <c r="N7142" s="12">
        <v>2818</v>
      </c>
      <c r="O7142" s="12">
        <f>COUNTIF($P$2:P7142,P7142)</f>
        <v>1</v>
      </c>
      <c r="P7142" s="12" t="str">
        <f t="shared" si="396"/>
        <v>14105292818</v>
      </c>
      <c r="Q7142" s="12" t="str">
        <f t="shared" si="397"/>
        <v>141052928180001</v>
      </c>
      <c r="R7142" s="20" t="s">
        <v>5280</v>
      </c>
      <c r="U7142" s="12" t="s">
        <v>916</v>
      </c>
      <c r="W7142" s="12" t="s">
        <v>865</v>
      </c>
      <c r="AI7142" s="12" t="s">
        <v>100</v>
      </c>
      <c r="AK7142" s="12" t="s">
        <v>100</v>
      </c>
      <c r="BN7142" s="12">
        <v>1</v>
      </c>
    </row>
    <row r="7143" spans="1:66" ht="45" x14ac:dyDescent="0.25">
      <c r="A7143" s="12">
        <v>1</v>
      </c>
      <c r="B7143" s="11" t="str">
        <f t="shared" si="395"/>
        <v>Общий расчет. Анализ даты. Анализ даты. Символические звезды. Небесный чиновник. Нет</v>
      </c>
      <c r="C7143" s="11" t="str">
        <f>IFERROR(VLOOKUP(I7143,lvl_1[],2,FALSE),"Нет")</f>
        <v>Общий расчет</v>
      </c>
      <c r="D7143" s="11" t="str">
        <f>IFERROR(VLOOKUP(Rule!J7143,lvl_2[],2,FALSE),"Нет")</f>
        <v>Анализ даты</v>
      </c>
      <c r="E7143" s="11" t="str">
        <f>IFERROR(VLOOKUP(Rule!K7143,lvl_3[],2,FALSE),"Нет")</f>
        <v>Анализ даты</v>
      </c>
      <c r="F7143" s="11" t="str">
        <f>IFERROR(INDEX(lvl_4[],MATCH(L7143,lvl_4[ID],0),MATCH(TEXT(K7143,"##0"),lvl_4[#Headers],0)),"Нет")</f>
        <v>Символические звезды</v>
      </c>
      <c r="G7143" s="11" t="str">
        <f>IFERROR(INDEX(lvl_5[],MATCH(M7143,lvl_5[ID],0),MATCH(_xlfn.CONCAT(TEXT(K7143,"##0"),"_",TEXT(L7143,"##0")),lvl_5[#Headers],0)),"Нет")</f>
        <v>Небесный чиновник</v>
      </c>
      <c r="H7143" s="11" t="str">
        <f>IFERROR(INDEX(lvl_6[],MATCH(N7143,lvl_6[ID],0),MATCH(_xlfn.CONCAT(K7143,"_",L7143,"_",M7143),lvl_6[#Headers],0)),"Нет")</f>
        <v>Нет</v>
      </c>
      <c r="I7143" s="12">
        <v>1</v>
      </c>
      <c r="J7143" s="12">
        <v>4</v>
      </c>
      <c r="K7143" s="12">
        <v>1</v>
      </c>
      <c r="L7143" s="12">
        <v>5</v>
      </c>
      <c r="M7143" s="12">
        <v>30</v>
      </c>
      <c r="N7143" s="12">
        <v>2819</v>
      </c>
      <c r="O7143" s="12">
        <f>COUNTIF($P$2:P7143,P7143)</f>
        <v>1</v>
      </c>
      <c r="P7143" s="12" t="str">
        <f t="shared" si="396"/>
        <v>14105302819</v>
      </c>
      <c r="Q7143" s="12" t="str">
        <f t="shared" si="397"/>
        <v>141053028190001</v>
      </c>
      <c r="R7143" s="20" t="s">
        <v>5281</v>
      </c>
      <c r="U7143" s="12" t="s">
        <v>899</v>
      </c>
      <c r="W7143" s="12" t="s">
        <v>866</v>
      </c>
      <c r="AI7143" s="12" t="s">
        <v>100</v>
      </c>
      <c r="AK7143" s="12" t="s">
        <v>100</v>
      </c>
      <c r="BN7143" s="12">
        <v>1</v>
      </c>
    </row>
    <row r="7144" spans="1:66" ht="45" x14ac:dyDescent="0.25">
      <c r="A7144" s="12">
        <v>1</v>
      </c>
      <c r="B7144" s="11" t="str">
        <f t="shared" si="395"/>
        <v>Общий расчет. Анализ даты. Анализ даты. Символические звезды. Небесный чиновник. Нет</v>
      </c>
      <c r="C7144" s="11" t="str">
        <f>IFERROR(VLOOKUP(I7144,lvl_1[],2,FALSE),"Нет")</f>
        <v>Общий расчет</v>
      </c>
      <c r="D7144" s="11" t="str">
        <f>IFERROR(VLOOKUP(Rule!J7144,lvl_2[],2,FALSE),"Нет")</f>
        <v>Анализ даты</v>
      </c>
      <c r="E7144" s="11" t="str">
        <f>IFERROR(VLOOKUP(Rule!K7144,lvl_3[],2,FALSE),"Нет")</f>
        <v>Анализ даты</v>
      </c>
      <c r="F7144" s="11" t="str">
        <f>IFERROR(INDEX(lvl_4[],MATCH(L7144,lvl_4[ID],0),MATCH(TEXT(K7144,"##0"),lvl_4[#Headers],0)),"Нет")</f>
        <v>Символические звезды</v>
      </c>
      <c r="G7144" s="11" t="str">
        <f>IFERROR(INDEX(lvl_5[],MATCH(M7144,lvl_5[ID],0),MATCH(_xlfn.CONCAT(TEXT(K7144,"##0"),"_",TEXT(L7144,"##0")),lvl_5[#Headers],0)),"Нет")</f>
        <v>Небесный чиновник</v>
      </c>
      <c r="H7144" s="11" t="str">
        <f>IFERROR(INDEX(lvl_6[],MATCH(N7144,lvl_6[ID],0),MATCH(_xlfn.CONCAT(K7144,"_",L7144,"_",M7144),lvl_6[#Headers],0)),"Нет")</f>
        <v>Нет</v>
      </c>
      <c r="I7144" s="12">
        <v>1</v>
      </c>
      <c r="J7144" s="12">
        <v>4</v>
      </c>
      <c r="K7144" s="12">
        <v>1</v>
      </c>
      <c r="L7144" s="12">
        <v>5</v>
      </c>
      <c r="M7144" s="12">
        <v>30</v>
      </c>
      <c r="N7144" s="12">
        <v>2820</v>
      </c>
      <c r="O7144" s="12">
        <f>COUNTIF($P$2:P7144,P7144)</f>
        <v>1</v>
      </c>
      <c r="P7144" s="12" t="str">
        <f t="shared" si="396"/>
        <v>14105302820</v>
      </c>
      <c r="Q7144" s="12" t="str">
        <f t="shared" si="397"/>
        <v>141053028200001</v>
      </c>
      <c r="R7144" s="20" t="s">
        <v>5282</v>
      </c>
      <c r="U7144" s="12" t="s">
        <v>901</v>
      </c>
      <c r="W7144" s="12" t="s">
        <v>865</v>
      </c>
      <c r="AI7144" s="12" t="s">
        <v>100</v>
      </c>
      <c r="AK7144" s="12" t="s">
        <v>100</v>
      </c>
      <c r="BN7144" s="12">
        <v>1</v>
      </c>
    </row>
    <row r="7145" spans="1:66" ht="45" x14ac:dyDescent="0.25">
      <c r="A7145" s="12">
        <v>1</v>
      </c>
      <c r="B7145" s="11" t="str">
        <f t="shared" si="395"/>
        <v>Общий расчет. Анализ даты. Анализ даты. Символические звезды. Небесный чиновник. Нет</v>
      </c>
      <c r="C7145" s="11" t="str">
        <f>IFERROR(VLOOKUP(I7145,lvl_1[],2,FALSE),"Нет")</f>
        <v>Общий расчет</v>
      </c>
      <c r="D7145" s="11" t="str">
        <f>IFERROR(VLOOKUP(Rule!J7145,lvl_2[],2,FALSE),"Нет")</f>
        <v>Анализ даты</v>
      </c>
      <c r="E7145" s="11" t="str">
        <f>IFERROR(VLOOKUP(Rule!K7145,lvl_3[],2,FALSE),"Нет")</f>
        <v>Анализ даты</v>
      </c>
      <c r="F7145" s="11" t="str">
        <f>IFERROR(INDEX(lvl_4[],MATCH(L7145,lvl_4[ID],0),MATCH(TEXT(K7145,"##0"),lvl_4[#Headers],0)),"Нет")</f>
        <v>Символические звезды</v>
      </c>
      <c r="G7145" s="11" t="str">
        <f>IFERROR(INDEX(lvl_5[],MATCH(M7145,lvl_5[ID],0),MATCH(_xlfn.CONCAT(TEXT(K7145,"##0"),"_",TEXT(L7145,"##0")),lvl_5[#Headers],0)),"Нет")</f>
        <v>Небесный чиновник</v>
      </c>
      <c r="H7145" s="11" t="str">
        <f>IFERROR(INDEX(lvl_6[],MATCH(N7145,lvl_6[ID],0),MATCH(_xlfn.CONCAT(K7145,"_",L7145,"_",M7145),lvl_6[#Headers],0)),"Нет")</f>
        <v>Нет</v>
      </c>
      <c r="I7145" s="12">
        <v>1</v>
      </c>
      <c r="J7145" s="12">
        <v>4</v>
      </c>
      <c r="K7145" s="12">
        <v>1</v>
      </c>
      <c r="L7145" s="12">
        <v>5</v>
      </c>
      <c r="M7145" s="12">
        <v>30</v>
      </c>
      <c r="N7145" s="12">
        <v>2821</v>
      </c>
      <c r="O7145" s="12">
        <f>COUNTIF($P$2:P7145,P7145)</f>
        <v>1</v>
      </c>
      <c r="P7145" s="12" t="str">
        <f t="shared" si="396"/>
        <v>14105302821</v>
      </c>
      <c r="Q7145" s="12" t="str">
        <f t="shared" si="397"/>
        <v>141053028210001</v>
      </c>
      <c r="R7145" s="20" t="s">
        <v>5283</v>
      </c>
      <c r="U7145" s="12" t="s">
        <v>903</v>
      </c>
      <c r="W7145" s="12" t="s">
        <v>869</v>
      </c>
      <c r="AI7145" s="12" t="s">
        <v>100</v>
      </c>
      <c r="AK7145" s="12" t="s">
        <v>100</v>
      </c>
      <c r="BN7145" s="12">
        <v>1</v>
      </c>
    </row>
    <row r="7146" spans="1:66" ht="45" x14ac:dyDescent="0.25">
      <c r="A7146" s="12">
        <v>1</v>
      </c>
      <c r="B7146" s="11" t="str">
        <f t="shared" si="395"/>
        <v>Общий расчет. Анализ даты. Анализ даты. Символические звезды. Небесный чиновник. Нет</v>
      </c>
      <c r="C7146" s="11" t="str">
        <f>IFERROR(VLOOKUP(I7146,lvl_1[],2,FALSE),"Нет")</f>
        <v>Общий расчет</v>
      </c>
      <c r="D7146" s="11" t="str">
        <f>IFERROR(VLOOKUP(Rule!J7146,lvl_2[],2,FALSE),"Нет")</f>
        <v>Анализ даты</v>
      </c>
      <c r="E7146" s="11" t="str">
        <f>IFERROR(VLOOKUP(Rule!K7146,lvl_3[],2,FALSE),"Нет")</f>
        <v>Анализ даты</v>
      </c>
      <c r="F7146" s="11" t="str">
        <f>IFERROR(INDEX(lvl_4[],MATCH(L7146,lvl_4[ID],0),MATCH(TEXT(K7146,"##0"),lvl_4[#Headers],0)),"Нет")</f>
        <v>Символические звезды</v>
      </c>
      <c r="G7146" s="11" t="str">
        <f>IFERROR(INDEX(lvl_5[],MATCH(M7146,lvl_5[ID],0),MATCH(_xlfn.CONCAT(TEXT(K7146,"##0"),"_",TEXT(L7146,"##0")),lvl_5[#Headers],0)),"Нет")</f>
        <v>Небесный чиновник</v>
      </c>
      <c r="H7146" s="11" t="str">
        <f>IFERROR(INDEX(lvl_6[],MATCH(N7146,lvl_6[ID],0),MATCH(_xlfn.CONCAT(K7146,"_",L7146,"_",M7146),lvl_6[#Headers],0)),"Нет")</f>
        <v>Нет</v>
      </c>
      <c r="I7146" s="12">
        <v>1</v>
      </c>
      <c r="J7146" s="12">
        <v>4</v>
      </c>
      <c r="K7146" s="12">
        <v>1</v>
      </c>
      <c r="L7146" s="12">
        <v>5</v>
      </c>
      <c r="M7146" s="12">
        <v>30</v>
      </c>
      <c r="N7146" s="12">
        <v>2822</v>
      </c>
      <c r="O7146" s="12">
        <f>COUNTIF($P$2:P7146,P7146)</f>
        <v>1</v>
      </c>
      <c r="P7146" s="12" t="str">
        <f t="shared" si="396"/>
        <v>14105302822</v>
      </c>
      <c r="Q7146" s="12" t="str">
        <f t="shared" si="397"/>
        <v>141053028220001</v>
      </c>
      <c r="R7146" s="20" t="s">
        <v>5284</v>
      </c>
      <c r="U7146" s="12" t="s">
        <v>905</v>
      </c>
      <c r="W7146" s="12" t="s">
        <v>868</v>
      </c>
      <c r="AI7146" s="12" t="s">
        <v>100</v>
      </c>
      <c r="AK7146" s="12" t="s">
        <v>100</v>
      </c>
      <c r="BN7146" s="12">
        <v>1</v>
      </c>
    </row>
    <row r="7147" spans="1:66" ht="45" x14ac:dyDescent="0.25">
      <c r="A7147" s="12">
        <v>1</v>
      </c>
      <c r="B7147" s="11" t="str">
        <f t="shared" si="395"/>
        <v>Общий расчет. Анализ даты. Анализ даты. Символические звезды. Небесный чиновник. Нет</v>
      </c>
      <c r="C7147" s="11" t="str">
        <f>IFERROR(VLOOKUP(I7147,lvl_1[],2,FALSE),"Нет")</f>
        <v>Общий расчет</v>
      </c>
      <c r="D7147" s="11" t="str">
        <f>IFERROR(VLOOKUP(Rule!J7147,lvl_2[],2,FALSE),"Нет")</f>
        <v>Анализ даты</v>
      </c>
      <c r="E7147" s="11" t="str">
        <f>IFERROR(VLOOKUP(Rule!K7147,lvl_3[],2,FALSE),"Нет")</f>
        <v>Анализ даты</v>
      </c>
      <c r="F7147" s="11" t="str">
        <f>IFERROR(INDEX(lvl_4[],MATCH(L7147,lvl_4[ID],0),MATCH(TEXT(K7147,"##0"),lvl_4[#Headers],0)),"Нет")</f>
        <v>Символические звезды</v>
      </c>
      <c r="G7147" s="11" t="str">
        <f>IFERROR(INDEX(lvl_5[],MATCH(M7147,lvl_5[ID],0),MATCH(_xlfn.CONCAT(TEXT(K7147,"##0"),"_",TEXT(L7147,"##0")),lvl_5[#Headers],0)),"Нет")</f>
        <v>Небесный чиновник</v>
      </c>
      <c r="H7147" s="11" t="str">
        <f>IFERROR(INDEX(lvl_6[],MATCH(N7147,lvl_6[ID],0),MATCH(_xlfn.CONCAT(K7147,"_",L7147,"_",M7147),lvl_6[#Headers],0)),"Нет")</f>
        <v>Нет</v>
      </c>
      <c r="I7147" s="12">
        <v>1</v>
      </c>
      <c r="J7147" s="12">
        <v>4</v>
      </c>
      <c r="K7147" s="12">
        <v>1</v>
      </c>
      <c r="L7147" s="12">
        <v>5</v>
      </c>
      <c r="M7147" s="12">
        <v>30</v>
      </c>
      <c r="N7147" s="12">
        <v>2823</v>
      </c>
      <c r="O7147" s="12">
        <f>COUNTIF($P$2:P7147,P7147)</f>
        <v>1</v>
      </c>
      <c r="P7147" s="12" t="str">
        <f t="shared" si="396"/>
        <v>14105302823</v>
      </c>
      <c r="Q7147" s="12" t="str">
        <f t="shared" si="397"/>
        <v>141053028230001</v>
      </c>
      <c r="R7147" s="20" t="s">
        <v>5285</v>
      </c>
      <c r="U7147" s="12" t="s">
        <v>907</v>
      </c>
      <c r="W7147" s="12" t="s">
        <v>860</v>
      </c>
      <c r="AI7147" s="12" t="s">
        <v>100</v>
      </c>
      <c r="AK7147" s="12" t="s">
        <v>100</v>
      </c>
      <c r="BN7147" s="12">
        <v>1</v>
      </c>
    </row>
    <row r="7148" spans="1:66" ht="45" x14ac:dyDescent="0.25">
      <c r="A7148" s="12">
        <v>1</v>
      </c>
      <c r="B7148" s="11" t="str">
        <f t="shared" si="395"/>
        <v>Общий расчет. Анализ даты. Анализ даты. Символические звезды. Небесный чиновник. Нет</v>
      </c>
      <c r="C7148" s="11" t="str">
        <f>IFERROR(VLOOKUP(I7148,lvl_1[],2,FALSE),"Нет")</f>
        <v>Общий расчет</v>
      </c>
      <c r="D7148" s="11" t="str">
        <f>IFERROR(VLOOKUP(Rule!J7148,lvl_2[],2,FALSE),"Нет")</f>
        <v>Анализ даты</v>
      </c>
      <c r="E7148" s="11" t="str">
        <f>IFERROR(VLOOKUP(Rule!K7148,lvl_3[],2,FALSE),"Нет")</f>
        <v>Анализ даты</v>
      </c>
      <c r="F7148" s="11" t="str">
        <f>IFERROR(INDEX(lvl_4[],MATCH(L7148,lvl_4[ID],0),MATCH(TEXT(K7148,"##0"),lvl_4[#Headers],0)),"Нет")</f>
        <v>Символические звезды</v>
      </c>
      <c r="G7148" s="11" t="str">
        <f>IFERROR(INDEX(lvl_5[],MATCH(M7148,lvl_5[ID],0),MATCH(_xlfn.CONCAT(TEXT(K7148,"##0"),"_",TEXT(L7148,"##0")),lvl_5[#Headers],0)),"Нет")</f>
        <v>Небесный чиновник</v>
      </c>
      <c r="H7148" s="11" t="str">
        <f>IFERROR(INDEX(lvl_6[],MATCH(N7148,lvl_6[ID],0),MATCH(_xlfn.CONCAT(K7148,"_",L7148,"_",M7148),lvl_6[#Headers],0)),"Нет")</f>
        <v>Нет</v>
      </c>
      <c r="I7148" s="12">
        <v>1</v>
      </c>
      <c r="J7148" s="12">
        <v>4</v>
      </c>
      <c r="K7148" s="12">
        <v>1</v>
      </c>
      <c r="L7148" s="12">
        <v>5</v>
      </c>
      <c r="M7148" s="12">
        <v>30</v>
      </c>
      <c r="N7148" s="12">
        <v>2824</v>
      </c>
      <c r="O7148" s="12">
        <f>COUNTIF($P$2:P7148,P7148)</f>
        <v>1</v>
      </c>
      <c r="P7148" s="12" t="str">
        <f t="shared" si="396"/>
        <v>14105302824</v>
      </c>
      <c r="Q7148" s="12" t="str">
        <f t="shared" si="397"/>
        <v>141053028240001</v>
      </c>
      <c r="R7148" s="20" t="s">
        <v>5286</v>
      </c>
      <c r="U7148" s="12" t="s">
        <v>908</v>
      </c>
      <c r="W7148" s="12" t="s">
        <v>859</v>
      </c>
      <c r="AI7148" s="12" t="s">
        <v>100</v>
      </c>
      <c r="AK7148" s="12" t="s">
        <v>100</v>
      </c>
      <c r="BN7148" s="12">
        <v>1</v>
      </c>
    </row>
    <row r="7149" spans="1:66" ht="45" x14ac:dyDescent="0.25">
      <c r="A7149" s="12">
        <v>1</v>
      </c>
      <c r="B7149" s="11" t="str">
        <f t="shared" si="395"/>
        <v>Общий расчет. Анализ даты. Анализ даты. Символические звезды. Небесный чиновник. Нет</v>
      </c>
      <c r="C7149" s="11" t="str">
        <f>IFERROR(VLOOKUP(I7149,lvl_1[],2,FALSE),"Нет")</f>
        <v>Общий расчет</v>
      </c>
      <c r="D7149" s="11" t="str">
        <f>IFERROR(VLOOKUP(Rule!J7149,lvl_2[],2,FALSE),"Нет")</f>
        <v>Анализ даты</v>
      </c>
      <c r="E7149" s="11" t="str">
        <f>IFERROR(VLOOKUP(Rule!K7149,lvl_3[],2,FALSE),"Нет")</f>
        <v>Анализ даты</v>
      </c>
      <c r="F7149" s="11" t="str">
        <f>IFERROR(INDEX(lvl_4[],MATCH(L7149,lvl_4[ID],0),MATCH(TEXT(K7149,"##0"),lvl_4[#Headers],0)),"Нет")</f>
        <v>Символические звезды</v>
      </c>
      <c r="G7149" s="11" t="str">
        <f>IFERROR(INDEX(lvl_5[],MATCH(M7149,lvl_5[ID],0),MATCH(_xlfn.CONCAT(TEXT(K7149,"##0"),"_",TEXT(L7149,"##0")),lvl_5[#Headers],0)),"Нет")</f>
        <v>Небесный чиновник</v>
      </c>
      <c r="H7149" s="11" t="str">
        <f>IFERROR(INDEX(lvl_6[],MATCH(N7149,lvl_6[ID],0),MATCH(_xlfn.CONCAT(K7149,"_",L7149,"_",M7149),lvl_6[#Headers],0)),"Нет")</f>
        <v>Нет</v>
      </c>
      <c r="I7149" s="12">
        <v>1</v>
      </c>
      <c r="J7149" s="12">
        <v>4</v>
      </c>
      <c r="K7149" s="12">
        <v>1</v>
      </c>
      <c r="L7149" s="12">
        <v>5</v>
      </c>
      <c r="M7149" s="12">
        <v>30</v>
      </c>
      <c r="N7149" s="12">
        <v>2825</v>
      </c>
      <c r="O7149" s="12">
        <f>COUNTIF($P$2:P7149,P7149)</f>
        <v>1</v>
      </c>
      <c r="P7149" s="12" t="str">
        <f t="shared" si="396"/>
        <v>14105302825</v>
      </c>
      <c r="Q7149" s="12" t="str">
        <f t="shared" si="397"/>
        <v>141053028250001</v>
      </c>
      <c r="R7149" s="20" t="s">
        <v>5287</v>
      </c>
      <c r="U7149" s="12" t="s">
        <v>910</v>
      </c>
      <c r="W7149" s="12" t="s">
        <v>863</v>
      </c>
      <c r="AI7149" s="12" t="s">
        <v>100</v>
      </c>
      <c r="AK7149" s="12" t="s">
        <v>100</v>
      </c>
      <c r="BN7149" s="12">
        <v>1</v>
      </c>
    </row>
    <row r="7150" spans="1:66" ht="45" x14ac:dyDescent="0.25">
      <c r="A7150" s="12">
        <v>1</v>
      </c>
      <c r="B7150" s="11" t="str">
        <f t="shared" si="395"/>
        <v>Общий расчет. Анализ даты. Анализ даты. Символические звезды. Небесный чиновник. Нет</v>
      </c>
      <c r="C7150" s="11" t="str">
        <f>IFERROR(VLOOKUP(I7150,lvl_1[],2,FALSE),"Нет")</f>
        <v>Общий расчет</v>
      </c>
      <c r="D7150" s="11" t="str">
        <f>IFERROR(VLOOKUP(Rule!J7150,lvl_2[],2,FALSE),"Нет")</f>
        <v>Анализ даты</v>
      </c>
      <c r="E7150" s="11" t="str">
        <f>IFERROR(VLOOKUP(Rule!K7150,lvl_3[],2,FALSE),"Нет")</f>
        <v>Анализ даты</v>
      </c>
      <c r="F7150" s="11" t="str">
        <f>IFERROR(INDEX(lvl_4[],MATCH(L7150,lvl_4[ID],0),MATCH(TEXT(K7150,"##0"),lvl_4[#Headers],0)),"Нет")</f>
        <v>Символические звезды</v>
      </c>
      <c r="G7150" s="11" t="str">
        <f>IFERROR(INDEX(lvl_5[],MATCH(M7150,lvl_5[ID],0),MATCH(_xlfn.CONCAT(TEXT(K7150,"##0"),"_",TEXT(L7150,"##0")),lvl_5[#Headers],0)),"Нет")</f>
        <v>Небесный чиновник</v>
      </c>
      <c r="H7150" s="11" t="str">
        <f>IFERROR(INDEX(lvl_6[],MATCH(N7150,lvl_6[ID],0),MATCH(_xlfn.CONCAT(K7150,"_",L7150,"_",M7150),lvl_6[#Headers],0)),"Нет")</f>
        <v>Нет</v>
      </c>
      <c r="I7150" s="12">
        <v>1</v>
      </c>
      <c r="J7150" s="12">
        <v>4</v>
      </c>
      <c r="K7150" s="12">
        <v>1</v>
      </c>
      <c r="L7150" s="12">
        <v>5</v>
      </c>
      <c r="M7150" s="12">
        <v>30</v>
      </c>
      <c r="N7150" s="12">
        <v>2826</v>
      </c>
      <c r="O7150" s="12">
        <f>COUNTIF($P$2:P7150,P7150)</f>
        <v>1</v>
      </c>
      <c r="P7150" s="12" t="str">
        <f t="shared" si="396"/>
        <v>14105302826</v>
      </c>
      <c r="Q7150" s="12" t="str">
        <f t="shared" si="397"/>
        <v>141053028260001</v>
      </c>
      <c r="R7150" s="20" t="s">
        <v>5288</v>
      </c>
      <c r="U7150" s="12" t="s">
        <v>912</v>
      </c>
      <c r="W7150" s="12" t="s">
        <v>862</v>
      </c>
      <c r="AI7150" s="12" t="s">
        <v>100</v>
      </c>
      <c r="AK7150" s="12" t="s">
        <v>100</v>
      </c>
      <c r="BN7150" s="12">
        <v>1</v>
      </c>
    </row>
    <row r="7151" spans="1:66" ht="45" x14ac:dyDescent="0.25">
      <c r="A7151" s="12">
        <v>1</v>
      </c>
      <c r="B7151" s="11" t="str">
        <f t="shared" si="395"/>
        <v>Общий расчет. Анализ даты. Анализ даты. Символические звезды. Небесный чиновник. Нет</v>
      </c>
      <c r="C7151" s="11" t="str">
        <f>IFERROR(VLOOKUP(I7151,lvl_1[],2,FALSE),"Нет")</f>
        <v>Общий расчет</v>
      </c>
      <c r="D7151" s="11" t="str">
        <f>IFERROR(VLOOKUP(Rule!J7151,lvl_2[],2,FALSE),"Нет")</f>
        <v>Анализ даты</v>
      </c>
      <c r="E7151" s="11" t="str">
        <f>IFERROR(VLOOKUP(Rule!K7151,lvl_3[],2,FALSE),"Нет")</f>
        <v>Анализ даты</v>
      </c>
      <c r="F7151" s="11" t="str">
        <f>IFERROR(INDEX(lvl_4[],MATCH(L7151,lvl_4[ID],0),MATCH(TEXT(K7151,"##0"),lvl_4[#Headers],0)),"Нет")</f>
        <v>Символические звезды</v>
      </c>
      <c r="G7151" s="11" t="str">
        <f>IFERROR(INDEX(lvl_5[],MATCH(M7151,lvl_5[ID],0),MATCH(_xlfn.CONCAT(TEXT(K7151,"##0"),"_",TEXT(L7151,"##0")),lvl_5[#Headers],0)),"Нет")</f>
        <v>Небесный чиновник</v>
      </c>
      <c r="H7151" s="11" t="str">
        <f>IFERROR(INDEX(lvl_6[],MATCH(N7151,lvl_6[ID],0),MATCH(_xlfn.CONCAT(K7151,"_",L7151,"_",M7151),lvl_6[#Headers],0)),"Нет")</f>
        <v>Нет</v>
      </c>
      <c r="I7151" s="12">
        <v>1</v>
      </c>
      <c r="J7151" s="12">
        <v>4</v>
      </c>
      <c r="K7151" s="12">
        <v>1</v>
      </c>
      <c r="L7151" s="12">
        <v>5</v>
      </c>
      <c r="M7151" s="12">
        <v>30</v>
      </c>
      <c r="N7151" s="12">
        <v>2827</v>
      </c>
      <c r="O7151" s="12">
        <f>COUNTIF($P$2:P7151,P7151)</f>
        <v>1</v>
      </c>
      <c r="P7151" s="12" t="str">
        <f t="shared" si="396"/>
        <v>14105302827</v>
      </c>
      <c r="Q7151" s="12" t="str">
        <f t="shared" si="397"/>
        <v>141053028270001</v>
      </c>
      <c r="R7151" s="20" t="s">
        <v>5289</v>
      </c>
      <c r="U7151" s="12" t="s">
        <v>914</v>
      </c>
      <c r="W7151" s="12" t="s">
        <v>864</v>
      </c>
      <c r="AI7151" s="12" t="s">
        <v>100</v>
      </c>
      <c r="AK7151" s="12" t="s">
        <v>100</v>
      </c>
      <c r="BN7151" s="12">
        <v>1</v>
      </c>
    </row>
    <row r="7152" spans="1:66" ht="45" x14ac:dyDescent="0.25">
      <c r="A7152" s="12">
        <v>1</v>
      </c>
      <c r="B7152" s="11" t="str">
        <f t="shared" si="395"/>
        <v>Общий расчет. Анализ даты. Анализ даты. Символические звезды. Небесный чиновник. Нет</v>
      </c>
      <c r="C7152" s="11" t="str">
        <f>IFERROR(VLOOKUP(I7152,lvl_1[],2,FALSE),"Нет")</f>
        <v>Общий расчет</v>
      </c>
      <c r="D7152" s="11" t="str">
        <f>IFERROR(VLOOKUP(Rule!J7152,lvl_2[],2,FALSE),"Нет")</f>
        <v>Анализ даты</v>
      </c>
      <c r="E7152" s="11" t="str">
        <f>IFERROR(VLOOKUP(Rule!K7152,lvl_3[],2,FALSE),"Нет")</f>
        <v>Анализ даты</v>
      </c>
      <c r="F7152" s="11" t="str">
        <f>IFERROR(INDEX(lvl_4[],MATCH(L7152,lvl_4[ID],0),MATCH(TEXT(K7152,"##0"),lvl_4[#Headers],0)),"Нет")</f>
        <v>Символические звезды</v>
      </c>
      <c r="G7152" s="11" t="str">
        <f>IFERROR(INDEX(lvl_5[],MATCH(M7152,lvl_5[ID],0),MATCH(_xlfn.CONCAT(TEXT(K7152,"##0"),"_",TEXT(L7152,"##0")),lvl_5[#Headers],0)),"Нет")</f>
        <v>Небесный чиновник</v>
      </c>
      <c r="H7152" s="11" t="str">
        <f>IFERROR(INDEX(lvl_6[],MATCH(N7152,lvl_6[ID],0),MATCH(_xlfn.CONCAT(K7152,"_",L7152,"_",M7152),lvl_6[#Headers],0)),"Нет")</f>
        <v>Нет</v>
      </c>
      <c r="I7152" s="12">
        <v>1</v>
      </c>
      <c r="J7152" s="12">
        <v>4</v>
      </c>
      <c r="K7152" s="12">
        <v>1</v>
      </c>
      <c r="L7152" s="12">
        <v>5</v>
      </c>
      <c r="M7152" s="12">
        <v>30</v>
      </c>
      <c r="N7152" s="12">
        <v>2828</v>
      </c>
      <c r="O7152" s="12">
        <f>COUNTIF($P$2:P7152,P7152)</f>
        <v>1</v>
      </c>
      <c r="P7152" s="12" t="str">
        <f t="shared" si="396"/>
        <v>14105302828</v>
      </c>
      <c r="Q7152" s="12" t="str">
        <f t="shared" si="397"/>
        <v>141053028280001</v>
      </c>
      <c r="R7152" s="20" t="s">
        <v>5290</v>
      </c>
      <c r="U7152" s="12" t="s">
        <v>914</v>
      </c>
      <c r="W7152" s="12" t="s">
        <v>870</v>
      </c>
      <c r="AI7152" s="12" t="s">
        <v>100</v>
      </c>
      <c r="AK7152" s="12" t="s">
        <v>100</v>
      </c>
      <c r="BN7152" s="12">
        <v>1</v>
      </c>
    </row>
    <row r="7153" spans="1:66" ht="45" x14ac:dyDescent="0.25">
      <c r="A7153" s="12">
        <v>1</v>
      </c>
      <c r="B7153" s="11" t="str">
        <f t="shared" si="395"/>
        <v>Общий расчет. Анализ даты. Анализ даты. Символические звезды. Небесный чиновник. Нет</v>
      </c>
      <c r="C7153" s="11" t="str">
        <f>IFERROR(VLOOKUP(I7153,lvl_1[],2,FALSE),"Нет")</f>
        <v>Общий расчет</v>
      </c>
      <c r="D7153" s="11" t="str">
        <f>IFERROR(VLOOKUP(Rule!J7153,lvl_2[],2,FALSE),"Нет")</f>
        <v>Анализ даты</v>
      </c>
      <c r="E7153" s="11" t="str">
        <f>IFERROR(VLOOKUP(Rule!K7153,lvl_3[],2,FALSE),"Нет")</f>
        <v>Анализ даты</v>
      </c>
      <c r="F7153" s="11" t="str">
        <f>IFERROR(INDEX(lvl_4[],MATCH(L7153,lvl_4[ID],0),MATCH(TEXT(K7153,"##0"),lvl_4[#Headers],0)),"Нет")</f>
        <v>Символические звезды</v>
      </c>
      <c r="G7153" s="11" t="str">
        <f>IFERROR(INDEX(lvl_5[],MATCH(M7153,lvl_5[ID],0),MATCH(_xlfn.CONCAT(TEXT(K7153,"##0"),"_",TEXT(L7153,"##0")),lvl_5[#Headers],0)),"Нет")</f>
        <v>Небесный чиновник</v>
      </c>
      <c r="H7153" s="11" t="str">
        <f>IFERROR(INDEX(lvl_6[],MATCH(N7153,lvl_6[ID],0),MATCH(_xlfn.CONCAT(K7153,"_",L7153,"_",M7153),lvl_6[#Headers],0)),"Нет")</f>
        <v>Нет</v>
      </c>
      <c r="I7153" s="12">
        <v>1</v>
      </c>
      <c r="J7153" s="12">
        <v>4</v>
      </c>
      <c r="K7153" s="12">
        <v>1</v>
      </c>
      <c r="L7153" s="12">
        <v>5</v>
      </c>
      <c r="M7153" s="12">
        <v>30</v>
      </c>
      <c r="N7153" s="12">
        <v>2829</v>
      </c>
      <c r="O7153" s="12">
        <f>COUNTIF($P$2:P7153,P7153)</f>
        <v>1</v>
      </c>
      <c r="P7153" s="12" t="str">
        <f t="shared" si="396"/>
        <v>14105302829</v>
      </c>
      <c r="Q7153" s="12" t="str">
        <f t="shared" si="397"/>
        <v>141053028290001</v>
      </c>
      <c r="R7153" s="20" t="s">
        <v>5291</v>
      </c>
      <c r="U7153" s="12" t="s">
        <v>916</v>
      </c>
      <c r="W7153" s="12" t="s">
        <v>861</v>
      </c>
      <c r="AI7153" s="12" t="s">
        <v>100</v>
      </c>
      <c r="AK7153" s="12" t="s">
        <v>100</v>
      </c>
      <c r="BN7153" s="12">
        <v>1</v>
      </c>
    </row>
    <row r="7154" spans="1:66" ht="45" x14ac:dyDescent="0.25">
      <c r="A7154" s="12">
        <v>1</v>
      </c>
      <c r="B7154" s="11" t="str">
        <f t="shared" si="395"/>
        <v>Общий расчет. Анализ даты. Анализ даты. Символические звезды. Небесный чиновник. Нет</v>
      </c>
      <c r="C7154" s="11" t="str">
        <f>IFERROR(VLOOKUP(I7154,lvl_1[],2,FALSE),"Нет")</f>
        <v>Общий расчет</v>
      </c>
      <c r="D7154" s="11" t="str">
        <f>IFERROR(VLOOKUP(Rule!J7154,lvl_2[],2,FALSE),"Нет")</f>
        <v>Анализ даты</v>
      </c>
      <c r="E7154" s="11" t="str">
        <f>IFERROR(VLOOKUP(Rule!K7154,lvl_3[],2,FALSE),"Нет")</f>
        <v>Анализ даты</v>
      </c>
      <c r="F7154" s="11" t="str">
        <f>IFERROR(INDEX(lvl_4[],MATCH(L7154,lvl_4[ID],0),MATCH(TEXT(K7154,"##0"),lvl_4[#Headers],0)),"Нет")</f>
        <v>Символические звезды</v>
      </c>
      <c r="G7154" s="11" t="str">
        <f>IFERROR(INDEX(lvl_5[],MATCH(M7154,lvl_5[ID],0),MATCH(_xlfn.CONCAT(TEXT(K7154,"##0"),"_",TEXT(L7154,"##0")),lvl_5[#Headers],0)),"Нет")</f>
        <v>Небесный чиновник</v>
      </c>
      <c r="H7154" s="11" t="str">
        <f>IFERROR(INDEX(lvl_6[],MATCH(N7154,lvl_6[ID],0),MATCH(_xlfn.CONCAT(K7154,"_",L7154,"_",M7154),lvl_6[#Headers],0)),"Нет")</f>
        <v>Нет</v>
      </c>
      <c r="I7154" s="12">
        <v>1</v>
      </c>
      <c r="J7154" s="12">
        <v>4</v>
      </c>
      <c r="K7154" s="12">
        <v>1</v>
      </c>
      <c r="L7154" s="12">
        <v>5</v>
      </c>
      <c r="M7154" s="12">
        <v>30</v>
      </c>
      <c r="N7154" s="12">
        <v>2830</v>
      </c>
      <c r="O7154" s="12">
        <f>COUNTIF($P$2:P7154,P7154)</f>
        <v>1</v>
      </c>
      <c r="P7154" s="12" t="str">
        <f t="shared" si="396"/>
        <v>14105302830</v>
      </c>
      <c r="Q7154" s="12" t="str">
        <f t="shared" si="397"/>
        <v>141053028300001</v>
      </c>
      <c r="R7154" s="20" t="s">
        <v>5292</v>
      </c>
      <c r="U7154" s="12" t="s">
        <v>916</v>
      </c>
      <c r="W7154" s="12" t="s">
        <v>867</v>
      </c>
      <c r="AI7154" s="12" t="s">
        <v>100</v>
      </c>
      <c r="AK7154" s="12" t="s">
        <v>100</v>
      </c>
      <c r="BN7154" s="12">
        <v>1</v>
      </c>
    </row>
    <row r="7155" spans="1:66" ht="45" x14ac:dyDescent="0.25">
      <c r="A7155" s="12">
        <v>1</v>
      </c>
      <c r="B7155" s="11" t="str">
        <f t="shared" si="395"/>
        <v>Общий расчет. Анализ даты. Анализ даты. Символические звезды. Хранилище (Гробница). Нет</v>
      </c>
      <c r="C7155" s="11" t="str">
        <f>IFERROR(VLOOKUP(I7155,lvl_1[],2,FALSE),"Нет")</f>
        <v>Общий расчет</v>
      </c>
      <c r="D7155" s="11" t="str">
        <f>IFERROR(VLOOKUP(Rule!J7155,lvl_2[],2,FALSE),"Нет")</f>
        <v>Анализ даты</v>
      </c>
      <c r="E7155" s="11" t="str">
        <f>IFERROR(VLOOKUP(Rule!K7155,lvl_3[],2,FALSE),"Нет")</f>
        <v>Анализ даты</v>
      </c>
      <c r="F7155" s="11" t="str">
        <f>IFERROR(INDEX(lvl_4[],MATCH(L7155,lvl_4[ID],0),MATCH(TEXT(K7155,"##0"),lvl_4[#Headers],0)),"Нет")</f>
        <v>Символические звезды</v>
      </c>
      <c r="G7155" s="11" t="str">
        <f>IFERROR(INDEX(lvl_5[],MATCH(M7155,lvl_5[ID],0),MATCH(_xlfn.CONCAT(TEXT(K7155,"##0"),"_",TEXT(L7155,"##0")),lvl_5[#Headers],0)),"Нет")</f>
        <v>Хранилище (Гробница)</v>
      </c>
      <c r="H7155" s="11" t="str">
        <f>IFERROR(INDEX(lvl_6[],MATCH(N7155,lvl_6[ID],0),MATCH(_xlfn.CONCAT(K7155,"_",L7155,"_",M7155),lvl_6[#Headers],0)),"Нет")</f>
        <v>Нет</v>
      </c>
      <c r="I7155" s="12">
        <v>1</v>
      </c>
      <c r="J7155" s="12">
        <v>4</v>
      </c>
      <c r="K7155" s="12">
        <v>1</v>
      </c>
      <c r="L7155" s="12">
        <v>5</v>
      </c>
      <c r="M7155" s="12">
        <v>28</v>
      </c>
      <c r="N7155" s="12">
        <v>2831</v>
      </c>
      <c r="O7155" s="12">
        <f>COUNTIF($P$2:P7155,P7155)</f>
        <v>1</v>
      </c>
      <c r="P7155" s="12" t="str">
        <f t="shared" si="396"/>
        <v>14105282831</v>
      </c>
      <c r="Q7155" s="12" t="str">
        <f t="shared" si="397"/>
        <v>141052828310001</v>
      </c>
      <c r="R7155" s="20" t="s">
        <v>5255</v>
      </c>
      <c r="U7155" s="12" t="s">
        <v>899</v>
      </c>
      <c r="W7155" s="12" t="s">
        <v>870</v>
      </c>
      <c r="AP7155" s="12" t="s">
        <v>100</v>
      </c>
      <c r="AR7155" s="12" t="s">
        <v>100</v>
      </c>
      <c r="BN7155" s="12">
        <v>1</v>
      </c>
    </row>
    <row r="7156" spans="1:66" ht="45" x14ac:dyDescent="0.25">
      <c r="A7156" s="12">
        <v>1</v>
      </c>
      <c r="B7156" s="11" t="str">
        <f t="shared" si="395"/>
        <v>Общий расчет. Анализ даты. Анализ даты. Символические звезды. Хранилище (Гробница). Нет</v>
      </c>
      <c r="C7156" s="11" t="str">
        <f>IFERROR(VLOOKUP(I7156,lvl_1[],2,FALSE),"Нет")</f>
        <v>Общий расчет</v>
      </c>
      <c r="D7156" s="11" t="str">
        <f>IFERROR(VLOOKUP(Rule!J7156,lvl_2[],2,FALSE),"Нет")</f>
        <v>Анализ даты</v>
      </c>
      <c r="E7156" s="11" t="str">
        <f>IFERROR(VLOOKUP(Rule!K7156,lvl_3[],2,FALSE),"Нет")</f>
        <v>Анализ даты</v>
      </c>
      <c r="F7156" s="11" t="str">
        <f>IFERROR(INDEX(lvl_4[],MATCH(L7156,lvl_4[ID],0),MATCH(TEXT(K7156,"##0"),lvl_4[#Headers],0)),"Нет")</f>
        <v>Символические звезды</v>
      </c>
      <c r="G7156" s="11" t="str">
        <f>IFERROR(INDEX(lvl_5[],MATCH(M7156,lvl_5[ID],0),MATCH(_xlfn.CONCAT(TEXT(K7156,"##0"),"_",TEXT(L7156,"##0")),lvl_5[#Headers],0)),"Нет")</f>
        <v>Хранилище (Гробница)</v>
      </c>
      <c r="H7156" s="11" t="str">
        <f>IFERROR(INDEX(lvl_6[],MATCH(N7156,lvl_6[ID],0),MATCH(_xlfn.CONCAT(K7156,"_",L7156,"_",M7156),lvl_6[#Headers],0)),"Нет")</f>
        <v>Нет</v>
      </c>
      <c r="I7156" s="12">
        <v>1</v>
      </c>
      <c r="J7156" s="12">
        <v>4</v>
      </c>
      <c r="K7156" s="12">
        <v>1</v>
      </c>
      <c r="L7156" s="12">
        <v>5</v>
      </c>
      <c r="M7156" s="12">
        <v>28</v>
      </c>
      <c r="N7156" s="12">
        <v>2832</v>
      </c>
      <c r="O7156" s="12">
        <f>COUNTIF($P$2:P7156,P7156)</f>
        <v>1</v>
      </c>
      <c r="P7156" s="12" t="str">
        <f t="shared" si="396"/>
        <v>14105282832</v>
      </c>
      <c r="Q7156" s="12" t="str">
        <f t="shared" si="397"/>
        <v>141052828320001</v>
      </c>
      <c r="R7156" s="20" t="s">
        <v>5256</v>
      </c>
      <c r="U7156" s="12" t="s">
        <v>899</v>
      </c>
      <c r="W7156" s="12" t="s">
        <v>861</v>
      </c>
      <c r="AP7156" s="12" t="s">
        <v>100</v>
      </c>
      <c r="AR7156" s="12" t="s">
        <v>100</v>
      </c>
      <c r="BN7156" s="12">
        <v>1</v>
      </c>
    </row>
    <row r="7157" spans="1:66" ht="45" x14ac:dyDescent="0.25">
      <c r="A7157" s="12">
        <v>1</v>
      </c>
      <c r="B7157" s="11" t="str">
        <f t="shared" si="395"/>
        <v>Общий расчет. Анализ даты. Анализ даты. Символические звезды. Хранилище (Гробница). Нет</v>
      </c>
      <c r="C7157" s="11" t="str">
        <f>IFERROR(VLOOKUP(I7157,lvl_1[],2,FALSE),"Нет")</f>
        <v>Общий расчет</v>
      </c>
      <c r="D7157" s="11" t="str">
        <f>IFERROR(VLOOKUP(Rule!J7157,lvl_2[],2,FALSE),"Нет")</f>
        <v>Анализ даты</v>
      </c>
      <c r="E7157" s="11" t="str">
        <f>IFERROR(VLOOKUP(Rule!K7157,lvl_3[],2,FALSE),"Нет")</f>
        <v>Анализ даты</v>
      </c>
      <c r="F7157" s="11" t="str">
        <f>IFERROR(INDEX(lvl_4[],MATCH(L7157,lvl_4[ID],0),MATCH(TEXT(K7157,"##0"),lvl_4[#Headers],0)),"Нет")</f>
        <v>Символические звезды</v>
      </c>
      <c r="G7157" s="11" t="str">
        <f>IFERROR(INDEX(lvl_5[],MATCH(M7157,lvl_5[ID],0),MATCH(_xlfn.CONCAT(TEXT(K7157,"##0"),"_",TEXT(L7157,"##0")),lvl_5[#Headers],0)),"Нет")</f>
        <v>Хранилище (Гробница)</v>
      </c>
      <c r="H7157" s="11" t="str">
        <f>IFERROR(INDEX(lvl_6[],MATCH(N7157,lvl_6[ID],0),MATCH(_xlfn.CONCAT(K7157,"_",L7157,"_",M7157),lvl_6[#Headers],0)),"Нет")</f>
        <v>Нет</v>
      </c>
      <c r="I7157" s="12">
        <v>1</v>
      </c>
      <c r="J7157" s="12">
        <v>4</v>
      </c>
      <c r="K7157" s="12">
        <v>1</v>
      </c>
      <c r="L7157" s="12">
        <v>5</v>
      </c>
      <c r="M7157" s="12">
        <v>28</v>
      </c>
      <c r="N7157" s="12">
        <v>2833</v>
      </c>
      <c r="O7157" s="12">
        <f>COUNTIF($P$2:P7157,P7157)</f>
        <v>1</v>
      </c>
      <c r="P7157" s="12" t="str">
        <f t="shared" si="396"/>
        <v>14105282833</v>
      </c>
      <c r="Q7157" s="12" t="str">
        <f t="shared" si="397"/>
        <v>141052828330001</v>
      </c>
      <c r="R7157" s="20" t="s">
        <v>5257</v>
      </c>
      <c r="U7157" s="12" t="s">
        <v>899</v>
      </c>
      <c r="W7157" s="12" t="s">
        <v>864</v>
      </c>
      <c r="AP7157" s="12" t="s">
        <v>100</v>
      </c>
      <c r="AR7157" s="12" t="s">
        <v>100</v>
      </c>
      <c r="BN7157" s="12">
        <v>1</v>
      </c>
    </row>
    <row r="7158" spans="1:66" ht="45" x14ac:dyDescent="0.25">
      <c r="A7158" s="12">
        <v>1</v>
      </c>
      <c r="B7158" s="11" t="str">
        <f t="shared" si="395"/>
        <v>Общий расчет. Анализ даты. Анализ даты. Символические звезды. Хранилище (Гробница). Нет</v>
      </c>
      <c r="C7158" s="11" t="str">
        <f>IFERROR(VLOOKUP(I7158,lvl_1[],2,FALSE),"Нет")</f>
        <v>Общий расчет</v>
      </c>
      <c r="D7158" s="11" t="str">
        <f>IFERROR(VLOOKUP(Rule!J7158,lvl_2[],2,FALSE),"Нет")</f>
        <v>Анализ даты</v>
      </c>
      <c r="E7158" s="11" t="str">
        <f>IFERROR(VLOOKUP(Rule!K7158,lvl_3[],2,FALSE),"Нет")</f>
        <v>Анализ даты</v>
      </c>
      <c r="F7158" s="11" t="str">
        <f>IFERROR(INDEX(lvl_4[],MATCH(L7158,lvl_4[ID],0),MATCH(TEXT(K7158,"##0"),lvl_4[#Headers],0)),"Нет")</f>
        <v>Символические звезды</v>
      </c>
      <c r="G7158" s="11" t="str">
        <f>IFERROR(INDEX(lvl_5[],MATCH(M7158,lvl_5[ID],0),MATCH(_xlfn.CONCAT(TEXT(K7158,"##0"),"_",TEXT(L7158,"##0")),lvl_5[#Headers],0)),"Нет")</f>
        <v>Хранилище (Гробница)</v>
      </c>
      <c r="H7158" s="11" t="str">
        <f>IFERROR(INDEX(lvl_6[],MATCH(N7158,lvl_6[ID],0),MATCH(_xlfn.CONCAT(K7158,"_",L7158,"_",M7158),lvl_6[#Headers],0)),"Нет")</f>
        <v>Нет</v>
      </c>
      <c r="I7158" s="12">
        <v>1</v>
      </c>
      <c r="J7158" s="12">
        <v>4</v>
      </c>
      <c r="K7158" s="12">
        <v>1</v>
      </c>
      <c r="L7158" s="12">
        <v>5</v>
      </c>
      <c r="M7158" s="12">
        <v>28</v>
      </c>
      <c r="N7158" s="12">
        <v>2834</v>
      </c>
      <c r="O7158" s="12">
        <f>COUNTIF($P$2:P7158,P7158)</f>
        <v>1</v>
      </c>
      <c r="P7158" s="12" t="str">
        <f t="shared" si="396"/>
        <v>14105282834</v>
      </c>
      <c r="Q7158" s="12" t="str">
        <f t="shared" si="397"/>
        <v>141052828340001</v>
      </c>
      <c r="R7158" s="20" t="s">
        <v>5258</v>
      </c>
      <c r="U7158" s="12" t="s">
        <v>899</v>
      </c>
      <c r="W7158" s="12" t="s">
        <v>867</v>
      </c>
      <c r="AP7158" s="12" t="s">
        <v>100</v>
      </c>
      <c r="AR7158" s="12" t="s">
        <v>100</v>
      </c>
      <c r="BN7158" s="12">
        <v>1</v>
      </c>
    </row>
    <row r="7159" spans="1:66" ht="45" x14ac:dyDescent="0.25">
      <c r="A7159" s="12">
        <v>1</v>
      </c>
      <c r="B7159" s="11" t="str">
        <f t="shared" si="395"/>
        <v>Общий расчет. Анализ даты. Анализ даты. Символические звезды. Хранилище (Гробница). Нет</v>
      </c>
      <c r="C7159" s="11" t="str">
        <f>IFERROR(VLOOKUP(I7159,lvl_1[],2,FALSE),"Нет")</f>
        <v>Общий расчет</v>
      </c>
      <c r="D7159" s="11" t="str">
        <f>IFERROR(VLOOKUP(Rule!J7159,lvl_2[],2,FALSE),"Нет")</f>
        <v>Анализ даты</v>
      </c>
      <c r="E7159" s="11" t="str">
        <f>IFERROR(VLOOKUP(Rule!K7159,lvl_3[],2,FALSE),"Нет")</f>
        <v>Анализ даты</v>
      </c>
      <c r="F7159" s="11" t="str">
        <f>IFERROR(INDEX(lvl_4[],MATCH(L7159,lvl_4[ID],0),MATCH(TEXT(K7159,"##0"),lvl_4[#Headers],0)),"Нет")</f>
        <v>Символические звезды</v>
      </c>
      <c r="G7159" s="11" t="str">
        <f>IFERROR(INDEX(lvl_5[],MATCH(M7159,lvl_5[ID],0),MATCH(_xlfn.CONCAT(TEXT(K7159,"##0"),"_",TEXT(L7159,"##0")),lvl_5[#Headers],0)),"Нет")</f>
        <v>Хранилище (Гробница)</v>
      </c>
      <c r="H7159" s="11" t="str">
        <f>IFERROR(INDEX(lvl_6[],MATCH(N7159,lvl_6[ID],0),MATCH(_xlfn.CONCAT(K7159,"_",L7159,"_",M7159),lvl_6[#Headers],0)),"Нет")</f>
        <v>Нет</v>
      </c>
      <c r="I7159" s="12">
        <v>1</v>
      </c>
      <c r="J7159" s="12">
        <v>4</v>
      </c>
      <c r="K7159" s="12">
        <v>1</v>
      </c>
      <c r="L7159" s="12">
        <v>5</v>
      </c>
      <c r="M7159" s="12">
        <v>28</v>
      </c>
      <c r="N7159" s="12">
        <v>2835</v>
      </c>
      <c r="O7159" s="12">
        <f>COUNTIF($P$2:P7159,P7159)</f>
        <v>1</v>
      </c>
      <c r="P7159" s="12" t="str">
        <f t="shared" si="396"/>
        <v>14105282835</v>
      </c>
      <c r="Q7159" s="12" t="str">
        <f t="shared" si="397"/>
        <v>141052828350001</v>
      </c>
      <c r="R7159" s="20" t="s">
        <v>5259</v>
      </c>
      <c r="U7159" s="12" t="s">
        <v>901</v>
      </c>
      <c r="W7159" s="12" t="s">
        <v>870</v>
      </c>
      <c r="AP7159" s="12" t="s">
        <v>100</v>
      </c>
      <c r="AR7159" s="12" t="s">
        <v>100</v>
      </c>
      <c r="BN7159" s="12">
        <v>1</v>
      </c>
    </row>
    <row r="7160" spans="1:66" ht="45" x14ac:dyDescent="0.25">
      <c r="A7160" s="12">
        <v>1</v>
      </c>
      <c r="B7160" s="11" t="str">
        <f t="shared" si="395"/>
        <v>Общий расчет. Анализ даты. Анализ даты. Символические звезды. Хранилище (Гробница). Нет</v>
      </c>
      <c r="C7160" s="11" t="str">
        <f>IFERROR(VLOOKUP(I7160,lvl_1[],2,FALSE),"Нет")</f>
        <v>Общий расчет</v>
      </c>
      <c r="D7160" s="11" t="str">
        <f>IFERROR(VLOOKUP(Rule!J7160,lvl_2[],2,FALSE),"Нет")</f>
        <v>Анализ даты</v>
      </c>
      <c r="E7160" s="11" t="str">
        <f>IFERROR(VLOOKUP(Rule!K7160,lvl_3[],2,FALSE),"Нет")</f>
        <v>Анализ даты</v>
      </c>
      <c r="F7160" s="11" t="str">
        <f>IFERROR(INDEX(lvl_4[],MATCH(L7160,lvl_4[ID],0),MATCH(TEXT(K7160,"##0"),lvl_4[#Headers],0)),"Нет")</f>
        <v>Символические звезды</v>
      </c>
      <c r="G7160" s="11" t="str">
        <f>IFERROR(INDEX(lvl_5[],MATCH(M7160,lvl_5[ID],0),MATCH(_xlfn.CONCAT(TEXT(K7160,"##0"),"_",TEXT(L7160,"##0")),lvl_5[#Headers],0)),"Нет")</f>
        <v>Хранилище (Гробница)</v>
      </c>
      <c r="H7160" s="11" t="str">
        <f>IFERROR(INDEX(lvl_6[],MATCH(N7160,lvl_6[ID],0),MATCH(_xlfn.CONCAT(K7160,"_",L7160,"_",M7160),lvl_6[#Headers],0)),"Нет")</f>
        <v>Нет</v>
      </c>
      <c r="I7160" s="12">
        <v>1</v>
      </c>
      <c r="J7160" s="12">
        <v>4</v>
      </c>
      <c r="K7160" s="12">
        <v>1</v>
      </c>
      <c r="L7160" s="12">
        <v>5</v>
      </c>
      <c r="M7160" s="12">
        <v>28</v>
      </c>
      <c r="N7160" s="12">
        <v>2836</v>
      </c>
      <c r="O7160" s="12">
        <f>COUNTIF($P$2:P7160,P7160)</f>
        <v>1</v>
      </c>
      <c r="P7160" s="12" t="str">
        <f t="shared" si="396"/>
        <v>14105282836</v>
      </c>
      <c r="Q7160" s="12" t="str">
        <f t="shared" si="397"/>
        <v>141052828360001</v>
      </c>
      <c r="R7160" s="20" t="s">
        <v>5260</v>
      </c>
      <c r="U7160" s="12" t="s">
        <v>901</v>
      </c>
      <c r="W7160" s="12" t="s">
        <v>861</v>
      </c>
      <c r="AP7160" s="12" t="s">
        <v>100</v>
      </c>
      <c r="AR7160" s="12" t="s">
        <v>100</v>
      </c>
      <c r="BN7160" s="12">
        <v>1</v>
      </c>
    </row>
    <row r="7161" spans="1:66" ht="45" x14ac:dyDescent="0.25">
      <c r="A7161" s="12">
        <v>1</v>
      </c>
      <c r="B7161" s="11" t="str">
        <f t="shared" si="395"/>
        <v>Общий расчет. Анализ даты. Анализ даты. Символические звезды. Хранилище (Гробница). Нет</v>
      </c>
      <c r="C7161" s="11" t="str">
        <f>IFERROR(VLOOKUP(I7161,lvl_1[],2,FALSE),"Нет")</f>
        <v>Общий расчет</v>
      </c>
      <c r="D7161" s="11" t="str">
        <f>IFERROR(VLOOKUP(Rule!J7161,lvl_2[],2,FALSE),"Нет")</f>
        <v>Анализ даты</v>
      </c>
      <c r="E7161" s="11" t="str">
        <f>IFERROR(VLOOKUP(Rule!K7161,lvl_3[],2,FALSE),"Нет")</f>
        <v>Анализ даты</v>
      </c>
      <c r="F7161" s="11" t="str">
        <f>IFERROR(INDEX(lvl_4[],MATCH(L7161,lvl_4[ID],0),MATCH(TEXT(K7161,"##0"),lvl_4[#Headers],0)),"Нет")</f>
        <v>Символические звезды</v>
      </c>
      <c r="G7161" s="11" t="str">
        <f>IFERROR(INDEX(lvl_5[],MATCH(M7161,lvl_5[ID],0),MATCH(_xlfn.CONCAT(TEXT(K7161,"##0"),"_",TEXT(L7161,"##0")),lvl_5[#Headers],0)),"Нет")</f>
        <v>Хранилище (Гробница)</v>
      </c>
      <c r="H7161" s="11" t="str">
        <f>IFERROR(INDEX(lvl_6[],MATCH(N7161,lvl_6[ID],0),MATCH(_xlfn.CONCAT(K7161,"_",L7161,"_",M7161),lvl_6[#Headers],0)),"Нет")</f>
        <v>Нет</v>
      </c>
      <c r="I7161" s="12">
        <v>1</v>
      </c>
      <c r="J7161" s="12">
        <v>4</v>
      </c>
      <c r="K7161" s="12">
        <v>1</v>
      </c>
      <c r="L7161" s="12">
        <v>5</v>
      </c>
      <c r="M7161" s="12">
        <v>28</v>
      </c>
      <c r="N7161" s="12">
        <v>2837</v>
      </c>
      <c r="O7161" s="12">
        <f>COUNTIF($P$2:P7161,P7161)</f>
        <v>1</v>
      </c>
      <c r="P7161" s="12" t="str">
        <f t="shared" si="396"/>
        <v>14105282837</v>
      </c>
      <c r="Q7161" s="12" t="str">
        <f t="shared" si="397"/>
        <v>141052828370001</v>
      </c>
      <c r="R7161" s="20" t="s">
        <v>5261</v>
      </c>
      <c r="U7161" s="12" t="s">
        <v>901</v>
      </c>
      <c r="W7161" s="12" t="s">
        <v>864</v>
      </c>
      <c r="AP7161" s="12" t="s">
        <v>100</v>
      </c>
      <c r="AR7161" s="12" t="s">
        <v>100</v>
      </c>
      <c r="BN7161" s="12">
        <v>1</v>
      </c>
    </row>
    <row r="7162" spans="1:66" ht="45" x14ac:dyDescent="0.25">
      <c r="A7162" s="12">
        <v>1</v>
      </c>
      <c r="B7162" s="11" t="str">
        <f t="shared" si="395"/>
        <v>Общий расчет. Анализ даты. Анализ даты. Символические звезды. Хранилище (Гробница). Нет</v>
      </c>
      <c r="C7162" s="11" t="str">
        <f>IFERROR(VLOOKUP(I7162,lvl_1[],2,FALSE),"Нет")</f>
        <v>Общий расчет</v>
      </c>
      <c r="D7162" s="11" t="str">
        <f>IFERROR(VLOOKUP(Rule!J7162,lvl_2[],2,FALSE),"Нет")</f>
        <v>Анализ даты</v>
      </c>
      <c r="E7162" s="11" t="str">
        <f>IFERROR(VLOOKUP(Rule!K7162,lvl_3[],2,FALSE),"Нет")</f>
        <v>Анализ даты</v>
      </c>
      <c r="F7162" s="11" t="str">
        <f>IFERROR(INDEX(lvl_4[],MATCH(L7162,lvl_4[ID],0),MATCH(TEXT(K7162,"##0"),lvl_4[#Headers],0)),"Нет")</f>
        <v>Символические звезды</v>
      </c>
      <c r="G7162" s="11" t="str">
        <f>IFERROR(INDEX(lvl_5[],MATCH(M7162,lvl_5[ID],0),MATCH(_xlfn.CONCAT(TEXT(K7162,"##0"),"_",TEXT(L7162,"##0")),lvl_5[#Headers],0)),"Нет")</f>
        <v>Хранилище (Гробница)</v>
      </c>
      <c r="H7162" s="11" t="str">
        <f>IFERROR(INDEX(lvl_6[],MATCH(N7162,lvl_6[ID],0),MATCH(_xlfn.CONCAT(K7162,"_",L7162,"_",M7162),lvl_6[#Headers],0)),"Нет")</f>
        <v>Нет</v>
      </c>
      <c r="I7162" s="12">
        <v>1</v>
      </c>
      <c r="J7162" s="12">
        <v>4</v>
      </c>
      <c r="K7162" s="12">
        <v>1</v>
      </c>
      <c r="L7162" s="12">
        <v>5</v>
      </c>
      <c r="M7162" s="12">
        <v>28</v>
      </c>
      <c r="N7162" s="12">
        <v>2838</v>
      </c>
      <c r="O7162" s="12">
        <f>COUNTIF($P$2:P7162,P7162)</f>
        <v>1</v>
      </c>
      <c r="P7162" s="12" t="str">
        <f t="shared" si="396"/>
        <v>14105282838</v>
      </c>
      <c r="Q7162" s="12" t="str">
        <f t="shared" si="397"/>
        <v>141052828380001</v>
      </c>
      <c r="R7162" s="20" t="s">
        <v>5262</v>
      </c>
      <c r="U7162" s="12" t="s">
        <v>901</v>
      </c>
      <c r="W7162" s="12" t="s">
        <v>867</v>
      </c>
      <c r="AP7162" s="12" t="s">
        <v>100</v>
      </c>
      <c r="AR7162" s="12" t="s">
        <v>100</v>
      </c>
      <c r="BN7162" s="12">
        <v>1</v>
      </c>
    </row>
    <row r="7163" spans="1:66" ht="45" x14ac:dyDescent="0.25">
      <c r="A7163" s="12">
        <v>1</v>
      </c>
      <c r="B7163" s="11" t="str">
        <f t="shared" si="395"/>
        <v>Общий расчет. Анализ даты. Анализ даты. Символические звезды. Хранилище (Гробница). Нет</v>
      </c>
      <c r="C7163" s="11" t="str">
        <f>IFERROR(VLOOKUP(I7163,lvl_1[],2,FALSE),"Нет")</f>
        <v>Общий расчет</v>
      </c>
      <c r="D7163" s="11" t="str">
        <f>IFERROR(VLOOKUP(Rule!J7163,lvl_2[],2,FALSE),"Нет")</f>
        <v>Анализ даты</v>
      </c>
      <c r="E7163" s="11" t="str">
        <f>IFERROR(VLOOKUP(Rule!K7163,lvl_3[],2,FALSE),"Нет")</f>
        <v>Анализ даты</v>
      </c>
      <c r="F7163" s="11" t="str">
        <f>IFERROR(INDEX(lvl_4[],MATCH(L7163,lvl_4[ID],0),MATCH(TEXT(K7163,"##0"),lvl_4[#Headers],0)),"Нет")</f>
        <v>Символические звезды</v>
      </c>
      <c r="G7163" s="11" t="str">
        <f>IFERROR(INDEX(lvl_5[],MATCH(M7163,lvl_5[ID],0),MATCH(_xlfn.CONCAT(TEXT(K7163,"##0"),"_",TEXT(L7163,"##0")),lvl_5[#Headers],0)),"Нет")</f>
        <v>Хранилище (Гробница)</v>
      </c>
      <c r="H7163" s="11" t="str">
        <f>IFERROR(INDEX(lvl_6[],MATCH(N7163,lvl_6[ID],0),MATCH(_xlfn.CONCAT(K7163,"_",L7163,"_",M7163),lvl_6[#Headers],0)),"Нет")</f>
        <v>Нет</v>
      </c>
      <c r="I7163" s="12">
        <v>1</v>
      </c>
      <c r="J7163" s="12">
        <v>4</v>
      </c>
      <c r="K7163" s="12">
        <v>1</v>
      </c>
      <c r="L7163" s="12">
        <v>5</v>
      </c>
      <c r="M7163" s="12">
        <v>28</v>
      </c>
      <c r="N7163" s="12">
        <v>2839</v>
      </c>
      <c r="O7163" s="12">
        <f>COUNTIF($P$2:P7163,P7163)</f>
        <v>1</v>
      </c>
      <c r="P7163" s="12" t="str">
        <f t="shared" si="396"/>
        <v>14105282839</v>
      </c>
      <c r="Q7163" s="12" t="str">
        <f t="shared" si="397"/>
        <v>141052828390001</v>
      </c>
      <c r="R7163" s="20" t="s">
        <v>5263</v>
      </c>
      <c r="U7163" s="12" t="s">
        <v>903</v>
      </c>
      <c r="W7163" s="12" t="s">
        <v>870</v>
      </c>
      <c r="AP7163" s="12" t="s">
        <v>100</v>
      </c>
      <c r="AR7163" s="12" t="s">
        <v>100</v>
      </c>
      <c r="BN7163" s="12">
        <v>1</v>
      </c>
    </row>
    <row r="7164" spans="1:66" ht="45" x14ac:dyDescent="0.25">
      <c r="A7164" s="12">
        <v>1</v>
      </c>
      <c r="B7164" s="11" t="str">
        <f t="shared" si="395"/>
        <v>Общий расчет. Анализ даты. Анализ даты. Символические звезды. Хранилище (Гробница). Нет</v>
      </c>
      <c r="C7164" s="11" t="str">
        <f>IFERROR(VLOOKUP(I7164,lvl_1[],2,FALSE),"Нет")</f>
        <v>Общий расчет</v>
      </c>
      <c r="D7164" s="11" t="str">
        <f>IFERROR(VLOOKUP(Rule!J7164,lvl_2[],2,FALSE),"Нет")</f>
        <v>Анализ даты</v>
      </c>
      <c r="E7164" s="11" t="str">
        <f>IFERROR(VLOOKUP(Rule!K7164,lvl_3[],2,FALSE),"Нет")</f>
        <v>Анализ даты</v>
      </c>
      <c r="F7164" s="11" t="str">
        <f>IFERROR(INDEX(lvl_4[],MATCH(L7164,lvl_4[ID],0),MATCH(TEXT(K7164,"##0"),lvl_4[#Headers],0)),"Нет")</f>
        <v>Символические звезды</v>
      </c>
      <c r="G7164" s="11" t="str">
        <f>IFERROR(INDEX(lvl_5[],MATCH(M7164,lvl_5[ID],0),MATCH(_xlfn.CONCAT(TEXT(K7164,"##0"),"_",TEXT(L7164,"##0")),lvl_5[#Headers],0)),"Нет")</f>
        <v>Хранилище (Гробница)</v>
      </c>
      <c r="H7164" s="11" t="str">
        <f>IFERROR(INDEX(lvl_6[],MATCH(N7164,lvl_6[ID],0),MATCH(_xlfn.CONCAT(K7164,"_",L7164,"_",M7164),lvl_6[#Headers],0)),"Нет")</f>
        <v>Нет</v>
      </c>
      <c r="I7164" s="12">
        <v>1</v>
      </c>
      <c r="J7164" s="12">
        <v>4</v>
      </c>
      <c r="K7164" s="12">
        <v>1</v>
      </c>
      <c r="L7164" s="12">
        <v>5</v>
      </c>
      <c r="M7164" s="12">
        <v>28</v>
      </c>
      <c r="N7164" s="12">
        <v>2840</v>
      </c>
      <c r="O7164" s="12">
        <f>COUNTIF($P$2:P7164,P7164)</f>
        <v>1</v>
      </c>
      <c r="P7164" s="12" t="str">
        <f t="shared" si="396"/>
        <v>14105282840</v>
      </c>
      <c r="Q7164" s="12" t="str">
        <f t="shared" si="397"/>
        <v>141052828400001</v>
      </c>
      <c r="R7164" s="20" t="s">
        <v>5264</v>
      </c>
      <c r="U7164" s="12" t="s">
        <v>905</v>
      </c>
      <c r="W7164" s="12" t="s">
        <v>870</v>
      </c>
      <c r="AP7164" s="12" t="s">
        <v>100</v>
      </c>
      <c r="AR7164" s="12" t="s">
        <v>100</v>
      </c>
      <c r="BN7164" s="12">
        <v>1</v>
      </c>
    </row>
    <row r="7165" spans="1:66" ht="45" x14ac:dyDescent="0.25">
      <c r="A7165" s="12">
        <v>1</v>
      </c>
      <c r="B7165" s="11" t="str">
        <f t="shared" si="395"/>
        <v>Общий расчет. Анализ даты. Анализ даты. Символические звезды. Хранилище (Гробница). Нет</v>
      </c>
      <c r="C7165" s="11" t="str">
        <f>IFERROR(VLOOKUP(I7165,lvl_1[],2,FALSE),"Нет")</f>
        <v>Общий расчет</v>
      </c>
      <c r="D7165" s="11" t="str">
        <f>IFERROR(VLOOKUP(Rule!J7165,lvl_2[],2,FALSE),"Нет")</f>
        <v>Анализ даты</v>
      </c>
      <c r="E7165" s="11" t="str">
        <f>IFERROR(VLOOKUP(Rule!K7165,lvl_3[],2,FALSE),"Нет")</f>
        <v>Анализ даты</v>
      </c>
      <c r="F7165" s="11" t="str">
        <f>IFERROR(INDEX(lvl_4[],MATCH(L7165,lvl_4[ID],0),MATCH(TEXT(K7165,"##0"),lvl_4[#Headers],0)),"Нет")</f>
        <v>Символические звезды</v>
      </c>
      <c r="G7165" s="11" t="str">
        <f>IFERROR(INDEX(lvl_5[],MATCH(M7165,lvl_5[ID],0),MATCH(_xlfn.CONCAT(TEXT(K7165,"##0"),"_",TEXT(L7165,"##0")),lvl_5[#Headers],0)),"Нет")</f>
        <v>Хранилище (Гробница)</v>
      </c>
      <c r="H7165" s="11" t="str">
        <f>IFERROR(INDEX(lvl_6[],MATCH(N7165,lvl_6[ID],0),MATCH(_xlfn.CONCAT(K7165,"_",L7165,"_",M7165),lvl_6[#Headers],0)),"Нет")</f>
        <v>Нет</v>
      </c>
      <c r="I7165" s="12">
        <v>1</v>
      </c>
      <c r="J7165" s="12">
        <v>4</v>
      </c>
      <c r="K7165" s="12">
        <v>1</v>
      </c>
      <c r="L7165" s="12">
        <v>5</v>
      </c>
      <c r="M7165" s="12">
        <v>28</v>
      </c>
      <c r="N7165" s="12">
        <v>2841</v>
      </c>
      <c r="O7165" s="12">
        <f>COUNTIF($P$2:P7165,P7165)</f>
        <v>1</v>
      </c>
      <c r="P7165" s="12" t="str">
        <f t="shared" si="396"/>
        <v>14105282841</v>
      </c>
      <c r="Q7165" s="12" t="str">
        <f t="shared" si="397"/>
        <v>141052828410001</v>
      </c>
      <c r="R7165" s="20" t="s">
        <v>5265</v>
      </c>
      <c r="U7165" s="12" t="s">
        <v>907</v>
      </c>
      <c r="W7165" s="12" t="s">
        <v>861</v>
      </c>
      <c r="AP7165" s="12" t="s">
        <v>100</v>
      </c>
      <c r="AR7165" s="12" t="s">
        <v>100</v>
      </c>
      <c r="BN7165" s="12">
        <v>1</v>
      </c>
    </row>
    <row r="7166" spans="1:66" ht="45" x14ac:dyDescent="0.25">
      <c r="A7166" s="12">
        <v>1</v>
      </c>
      <c r="B7166" s="11" t="str">
        <f t="shared" si="395"/>
        <v>Общий расчет. Анализ даты. Анализ даты. Символические звезды. Хранилище (Гробница). Нет</v>
      </c>
      <c r="C7166" s="11" t="str">
        <f>IFERROR(VLOOKUP(I7166,lvl_1[],2,FALSE),"Нет")</f>
        <v>Общий расчет</v>
      </c>
      <c r="D7166" s="11" t="str">
        <f>IFERROR(VLOOKUP(Rule!J7166,lvl_2[],2,FALSE),"Нет")</f>
        <v>Анализ даты</v>
      </c>
      <c r="E7166" s="11" t="str">
        <f>IFERROR(VLOOKUP(Rule!K7166,lvl_3[],2,FALSE),"Нет")</f>
        <v>Анализ даты</v>
      </c>
      <c r="F7166" s="11" t="str">
        <f>IFERROR(INDEX(lvl_4[],MATCH(L7166,lvl_4[ID],0),MATCH(TEXT(K7166,"##0"),lvl_4[#Headers],0)),"Нет")</f>
        <v>Символические звезды</v>
      </c>
      <c r="G7166" s="11" t="str">
        <f>IFERROR(INDEX(lvl_5[],MATCH(M7166,lvl_5[ID],0),MATCH(_xlfn.CONCAT(TEXT(K7166,"##0"),"_",TEXT(L7166,"##0")),lvl_5[#Headers],0)),"Нет")</f>
        <v>Хранилище (Гробница)</v>
      </c>
      <c r="H7166" s="11" t="str">
        <f>IFERROR(INDEX(lvl_6[],MATCH(N7166,lvl_6[ID],0),MATCH(_xlfn.CONCAT(K7166,"_",L7166,"_",M7166),lvl_6[#Headers],0)),"Нет")</f>
        <v>Нет</v>
      </c>
      <c r="I7166" s="12">
        <v>1</v>
      </c>
      <c r="J7166" s="12">
        <v>4</v>
      </c>
      <c r="K7166" s="12">
        <v>1</v>
      </c>
      <c r="L7166" s="12">
        <v>5</v>
      </c>
      <c r="M7166" s="12">
        <v>28</v>
      </c>
      <c r="N7166" s="12">
        <v>2842</v>
      </c>
      <c r="O7166" s="12">
        <f>COUNTIF($P$2:P7166,P7166)</f>
        <v>1</v>
      </c>
      <c r="P7166" s="12" t="str">
        <f t="shared" si="396"/>
        <v>14105282842</v>
      </c>
      <c r="Q7166" s="12" t="str">
        <f t="shared" si="397"/>
        <v>141052828420001</v>
      </c>
      <c r="R7166" s="20" t="s">
        <v>5266</v>
      </c>
      <c r="U7166" s="12" t="s">
        <v>908</v>
      </c>
      <c r="W7166" s="12" t="s">
        <v>861</v>
      </c>
      <c r="AP7166" s="12" t="s">
        <v>100</v>
      </c>
      <c r="AR7166" s="12" t="s">
        <v>100</v>
      </c>
      <c r="BN7166" s="12">
        <v>1</v>
      </c>
    </row>
    <row r="7167" spans="1:66" ht="45" x14ac:dyDescent="0.25">
      <c r="A7167" s="12">
        <v>1</v>
      </c>
      <c r="B7167" s="11" t="str">
        <f t="shared" si="395"/>
        <v>Общий расчет. Анализ даты. Анализ даты. Символические звезды. Хранилище (Гробница). Нет</v>
      </c>
      <c r="C7167" s="11" t="str">
        <f>IFERROR(VLOOKUP(I7167,lvl_1[],2,FALSE),"Нет")</f>
        <v>Общий расчет</v>
      </c>
      <c r="D7167" s="11" t="str">
        <f>IFERROR(VLOOKUP(Rule!J7167,lvl_2[],2,FALSE),"Нет")</f>
        <v>Анализ даты</v>
      </c>
      <c r="E7167" s="11" t="str">
        <f>IFERROR(VLOOKUP(Rule!K7167,lvl_3[],2,FALSE),"Нет")</f>
        <v>Анализ даты</v>
      </c>
      <c r="F7167" s="11" t="str">
        <f>IFERROR(INDEX(lvl_4[],MATCH(L7167,lvl_4[ID],0),MATCH(TEXT(K7167,"##0"),lvl_4[#Headers],0)),"Нет")</f>
        <v>Символические звезды</v>
      </c>
      <c r="G7167" s="11" t="str">
        <f>IFERROR(INDEX(lvl_5[],MATCH(M7167,lvl_5[ID],0),MATCH(_xlfn.CONCAT(TEXT(K7167,"##0"),"_",TEXT(L7167,"##0")),lvl_5[#Headers],0)),"Нет")</f>
        <v>Хранилище (Гробница)</v>
      </c>
      <c r="H7167" s="11" t="str">
        <f>IFERROR(INDEX(lvl_6[],MATCH(N7167,lvl_6[ID],0),MATCH(_xlfn.CONCAT(K7167,"_",L7167,"_",M7167),lvl_6[#Headers],0)),"Нет")</f>
        <v>Нет</v>
      </c>
      <c r="I7167" s="12">
        <v>1</v>
      </c>
      <c r="J7167" s="12">
        <v>4</v>
      </c>
      <c r="K7167" s="12">
        <v>1</v>
      </c>
      <c r="L7167" s="12">
        <v>5</v>
      </c>
      <c r="M7167" s="12">
        <v>28</v>
      </c>
      <c r="N7167" s="12">
        <v>2843</v>
      </c>
      <c r="O7167" s="12">
        <f>COUNTIF($P$2:P7167,P7167)</f>
        <v>1</v>
      </c>
      <c r="P7167" s="12" t="str">
        <f t="shared" si="396"/>
        <v>14105282843</v>
      </c>
      <c r="Q7167" s="12" t="str">
        <f t="shared" si="397"/>
        <v>141052828430001</v>
      </c>
      <c r="R7167" s="20" t="s">
        <v>5267</v>
      </c>
      <c r="U7167" s="12" t="s">
        <v>910</v>
      </c>
      <c r="W7167" s="12" t="s">
        <v>864</v>
      </c>
      <c r="AP7167" s="12" t="s">
        <v>100</v>
      </c>
      <c r="AR7167" s="12" t="s">
        <v>100</v>
      </c>
      <c r="BN7167" s="12">
        <v>1</v>
      </c>
    </row>
    <row r="7168" spans="1:66" ht="45" x14ac:dyDescent="0.25">
      <c r="A7168" s="12">
        <v>1</v>
      </c>
      <c r="B7168" s="11" t="str">
        <f t="shared" si="395"/>
        <v>Общий расчет. Анализ даты. Анализ даты. Символические звезды. Хранилище (Гробница). Нет</v>
      </c>
      <c r="C7168" s="11" t="str">
        <f>IFERROR(VLOOKUP(I7168,lvl_1[],2,FALSE),"Нет")</f>
        <v>Общий расчет</v>
      </c>
      <c r="D7168" s="11" t="str">
        <f>IFERROR(VLOOKUP(Rule!J7168,lvl_2[],2,FALSE),"Нет")</f>
        <v>Анализ даты</v>
      </c>
      <c r="E7168" s="11" t="str">
        <f>IFERROR(VLOOKUP(Rule!K7168,lvl_3[],2,FALSE),"Нет")</f>
        <v>Анализ даты</v>
      </c>
      <c r="F7168" s="11" t="str">
        <f>IFERROR(INDEX(lvl_4[],MATCH(L7168,lvl_4[ID],0),MATCH(TEXT(K7168,"##0"),lvl_4[#Headers],0)),"Нет")</f>
        <v>Символические звезды</v>
      </c>
      <c r="G7168" s="11" t="str">
        <f>IFERROR(INDEX(lvl_5[],MATCH(M7168,lvl_5[ID],0),MATCH(_xlfn.CONCAT(TEXT(K7168,"##0"),"_",TEXT(L7168,"##0")),lvl_5[#Headers],0)),"Нет")</f>
        <v>Хранилище (Гробница)</v>
      </c>
      <c r="H7168" s="11" t="str">
        <f>IFERROR(INDEX(lvl_6[],MATCH(N7168,lvl_6[ID],0),MATCH(_xlfn.CONCAT(K7168,"_",L7168,"_",M7168),lvl_6[#Headers],0)),"Нет")</f>
        <v>Нет</v>
      </c>
      <c r="I7168" s="12">
        <v>1</v>
      </c>
      <c r="J7168" s="12">
        <v>4</v>
      </c>
      <c r="K7168" s="12">
        <v>1</v>
      </c>
      <c r="L7168" s="12">
        <v>5</v>
      </c>
      <c r="M7168" s="12">
        <v>28</v>
      </c>
      <c r="N7168" s="12">
        <v>2844</v>
      </c>
      <c r="O7168" s="12">
        <f>COUNTIF($P$2:P7168,P7168)</f>
        <v>1</v>
      </c>
      <c r="P7168" s="12" t="str">
        <f t="shared" si="396"/>
        <v>14105282844</v>
      </c>
      <c r="Q7168" s="12" t="str">
        <f t="shared" si="397"/>
        <v>141052828440001</v>
      </c>
      <c r="R7168" s="20" t="s">
        <v>5268</v>
      </c>
      <c r="U7168" s="12" t="s">
        <v>912</v>
      </c>
      <c r="W7168" s="12" t="s">
        <v>864</v>
      </c>
      <c r="AP7168" s="12" t="s">
        <v>100</v>
      </c>
      <c r="AR7168" s="12" t="s">
        <v>100</v>
      </c>
      <c r="BN7168" s="12">
        <v>1</v>
      </c>
    </row>
    <row r="7169" spans="1:66" ht="45" x14ac:dyDescent="0.25">
      <c r="A7169" s="12">
        <v>1</v>
      </c>
      <c r="B7169" s="11" t="str">
        <f t="shared" si="395"/>
        <v>Общий расчет. Анализ даты. Анализ даты. Символические звезды. Хранилище (Гробница). Нет</v>
      </c>
      <c r="C7169" s="11" t="str">
        <f>IFERROR(VLOOKUP(I7169,lvl_1[],2,FALSE),"Нет")</f>
        <v>Общий расчет</v>
      </c>
      <c r="D7169" s="11" t="str">
        <f>IFERROR(VLOOKUP(Rule!J7169,lvl_2[],2,FALSE),"Нет")</f>
        <v>Анализ даты</v>
      </c>
      <c r="E7169" s="11" t="str">
        <f>IFERROR(VLOOKUP(Rule!K7169,lvl_3[],2,FALSE),"Нет")</f>
        <v>Анализ даты</v>
      </c>
      <c r="F7169" s="11" t="str">
        <f>IFERROR(INDEX(lvl_4[],MATCH(L7169,lvl_4[ID],0),MATCH(TEXT(K7169,"##0"),lvl_4[#Headers],0)),"Нет")</f>
        <v>Символические звезды</v>
      </c>
      <c r="G7169" s="11" t="str">
        <f>IFERROR(INDEX(lvl_5[],MATCH(M7169,lvl_5[ID],0),MATCH(_xlfn.CONCAT(TEXT(K7169,"##0"),"_",TEXT(L7169,"##0")),lvl_5[#Headers],0)),"Нет")</f>
        <v>Хранилище (Гробница)</v>
      </c>
      <c r="H7169" s="11" t="str">
        <f>IFERROR(INDEX(lvl_6[],MATCH(N7169,lvl_6[ID],0),MATCH(_xlfn.CONCAT(K7169,"_",L7169,"_",M7169),lvl_6[#Headers],0)),"Нет")</f>
        <v>Нет</v>
      </c>
      <c r="I7169" s="12">
        <v>1</v>
      </c>
      <c r="J7169" s="12">
        <v>4</v>
      </c>
      <c r="K7169" s="12">
        <v>1</v>
      </c>
      <c r="L7169" s="12">
        <v>5</v>
      </c>
      <c r="M7169" s="12">
        <v>28</v>
      </c>
      <c r="N7169" s="12">
        <v>2845</v>
      </c>
      <c r="O7169" s="12">
        <f>COUNTIF($P$2:P7169,P7169)</f>
        <v>1</v>
      </c>
      <c r="P7169" s="12" t="str">
        <f t="shared" si="396"/>
        <v>14105282845</v>
      </c>
      <c r="Q7169" s="12" t="str">
        <f t="shared" si="397"/>
        <v>141052828450001</v>
      </c>
      <c r="R7169" s="20" t="s">
        <v>5269</v>
      </c>
      <c r="U7169" s="12" t="s">
        <v>914</v>
      </c>
      <c r="W7169" s="12" t="s">
        <v>867</v>
      </c>
      <c r="AP7169" s="12" t="s">
        <v>100</v>
      </c>
      <c r="AR7169" s="12" t="s">
        <v>100</v>
      </c>
      <c r="BN7169" s="12">
        <v>1</v>
      </c>
    </row>
    <row r="7170" spans="1:66" ht="45" x14ac:dyDescent="0.25">
      <c r="A7170" s="12">
        <v>1</v>
      </c>
      <c r="B7170" s="11" t="str">
        <f t="shared" si="395"/>
        <v>Общий расчет. Анализ даты. Анализ даты. Символические звезды. Хранилище (Гробница). Нет</v>
      </c>
      <c r="C7170" s="11" t="str">
        <f>IFERROR(VLOOKUP(I7170,lvl_1[],2,FALSE),"Нет")</f>
        <v>Общий расчет</v>
      </c>
      <c r="D7170" s="11" t="str">
        <f>IFERROR(VLOOKUP(Rule!J7170,lvl_2[],2,FALSE),"Нет")</f>
        <v>Анализ даты</v>
      </c>
      <c r="E7170" s="11" t="str">
        <f>IFERROR(VLOOKUP(Rule!K7170,lvl_3[],2,FALSE),"Нет")</f>
        <v>Анализ даты</v>
      </c>
      <c r="F7170" s="11" t="str">
        <f>IFERROR(INDEX(lvl_4[],MATCH(L7170,lvl_4[ID],0),MATCH(TEXT(K7170,"##0"),lvl_4[#Headers],0)),"Нет")</f>
        <v>Символические звезды</v>
      </c>
      <c r="G7170" s="11" t="str">
        <f>IFERROR(INDEX(lvl_5[],MATCH(M7170,lvl_5[ID],0),MATCH(_xlfn.CONCAT(TEXT(K7170,"##0"),"_",TEXT(L7170,"##0")),lvl_5[#Headers],0)),"Нет")</f>
        <v>Хранилище (Гробница)</v>
      </c>
      <c r="H7170" s="11" t="str">
        <f>IFERROR(INDEX(lvl_6[],MATCH(N7170,lvl_6[ID],0),MATCH(_xlfn.CONCAT(K7170,"_",L7170,"_",M7170),lvl_6[#Headers],0)),"Нет")</f>
        <v>Нет</v>
      </c>
      <c r="I7170" s="12">
        <v>1</v>
      </c>
      <c r="J7170" s="12">
        <v>4</v>
      </c>
      <c r="K7170" s="12">
        <v>1</v>
      </c>
      <c r="L7170" s="12">
        <v>5</v>
      </c>
      <c r="M7170" s="12">
        <v>28</v>
      </c>
      <c r="N7170" s="12">
        <v>2846</v>
      </c>
      <c r="O7170" s="12">
        <f>COUNTIF($P$2:P7170,P7170)</f>
        <v>1</v>
      </c>
      <c r="P7170" s="12" t="str">
        <f t="shared" si="396"/>
        <v>14105282846</v>
      </c>
      <c r="Q7170" s="12" t="str">
        <f t="shared" si="397"/>
        <v>141052828460001</v>
      </c>
      <c r="R7170" s="20" t="s">
        <v>5270</v>
      </c>
      <c r="U7170" s="12" t="s">
        <v>916</v>
      </c>
      <c r="W7170" s="12" t="s">
        <v>867</v>
      </c>
      <c r="AP7170" s="12" t="s">
        <v>100</v>
      </c>
      <c r="AR7170" s="12" t="s">
        <v>100</v>
      </c>
      <c r="BN7170" s="12">
        <v>1</v>
      </c>
    </row>
    <row r="7171" spans="1:66" ht="45" x14ac:dyDescent="0.25">
      <c r="A7171" s="12">
        <v>1</v>
      </c>
      <c r="B7171" s="11" t="str">
        <f t="shared" si="395"/>
        <v>Общий расчет. Анализ даты. Анализ даты. Символические звезды. Ша цветущего персика. Нет</v>
      </c>
      <c r="C7171" s="11" t="str">
        <f>IFERROR(VLOOKUP(I7171,lvl_1[],2,FALSE),"Нет")</f>
        <v>Общий расчет</v>
      </c>
      <c r="D7171" s="11" t="str">
        <f>IFERROR(VLOOKUP(Rule!J7171,lvl_2[],2,FALSE),"Нет")</f>
        <v>Анализ даты</v>
      </c>
      <c r="E7171" s="11" t="str">
        <f>IFERROR(VLOOKUP(Rule!K7171,lvl_3[],2,FALSE),"Нет")</f>
        <v>Анализ даты</v>
      </c>
      <c r="F7171" s="11" t="str">
        <f>IFERROR(INDEX(lvl_4[],MATCH(L7171,lvl_4[ID],0),MATCH(TEXT(K7171,"##0"),lvl_4[#Headers],0)),"Нет")</f>
        <v>Символические звезды</v>
      </c>
      <c r="G7171" s="11" t="str">
        <f>IFERROR(INDEX(lvl_5[],MATCH(M7171,lvl_5[ID],0),MATCH(_xlfn.CONCAT(TEXT(K7171,"##0"),"_",TEXT(L7171,"##0")),lvl_5[#Headers],0)),"Нет")</f>
        <v>Ша цветущего персика</v>
      </c>
      <c r="H7171" s="11" t="str">
        <f>IFERROR(INDEX(lvl_6[],MATCH(N7171,lvl_6[ID],0),MATCH(_xlfn.CONCAT(K7171,"_",L7171,"_",M7171),lvl_6[#Headers],0)),"Нет")</f>
        <v>Нет</v>
      </c>
      <c r="I7171" s="12">
        <v>1</v>
      </c>
      <c r="J7171" s="12">
        <v>4</v>
      </c>
      <c r="K7171" s="12">
        <v>1</v>
      </c>
      <c r="L7171" s="12">
        <v>5</v>
      </c>
      <c r="M7171" s="12">
        <v>29</v>
      </c>
      <c r="N7171" s="12">
        <v>2847</v>
      </c>
      <c r="O7171" s="12">
        <f>COUNTIF($P$2:P7171,P7171)</f>
        <v>1</v>
      </c>
      <c r="P7171" s="12" t="str">
        <f t="shared" si="396"/>
        <v>14105292847</v>
      </c>
      <c r="Q7171" s="12" t="str">
        <f t="shared" si="397"/>
        <v>141052928470001</v>
      </c>
      <c r="R7171" s="20" t="s">
        <v>5271</v>
      </c>
      <c r="U7171" s="12" t="s">
        <v>899</v>
      </c>
      <c r="W7171" s="12" t="s">
        <v>863</v>
      </c>
      <c r="AP7171" s="12" t="s">
        <v>100</v>
      </c>
      <c r="AR7171" s="12" t="s">
        <v>100</v>
      </c>
      <c r="BN7171" s="12">
        <v>1</v>
      </c>
    </row>
    <row r="7172" spans="1:66" ht="45" x14ac:dyDescent="0.25">
      <c r="A7172" s="12">
        <v>1</v>
      </c>
      <c r="B7172" s="11" t="str">
        <f t="shared" si="395"/>
        <v>Общий расчет. Анализ даты. Анализ даты. Символические звезды. Ша цветущего персика. Нет</v>
      </c>
      <c r="C7172" s="11" t="str">
        <f>IFERROR(VLOOKUP(I7172,lvl_1[],2,FALSE),"Нет")</f>
        <v>Общий расчет</v>
      </c>
      <c r="D7172" s="11" t="str">
        <f>IFERROR(VLOOKUP(Rule!J7172,lvl_2[],2,FALSE),"Нет")</f>
        <v>Анализ даты</v>
      </c>
      <c r="E7172" s="11" t="str">
        <f>IFERROR(VLOOKUP(Rule!K7172,lvl_3[],2,FALSE),"Нет")</f>
        <v>Анализ даты</v>
      </c>
      <c r="F7172" s="11" t="str">
        <f>IFERROR(INDEX(lvl_4[],MATCH(L7172,lvl_4[ID],0),MATCH(TEXT(K7172,"##0"),lvl_4[#Headers],0)),"Нет")</f>
        <v>Символические звезды</v>
      </c>
      <c r="G7172" s="11" t="str">
        <f>IFERROR(INDEX(lvl_5[],MATCH(M7172,lvl_5[ID],0),MATCH(_xlfn.CONCAT(TEXT(K7172,"##0"),"_",TEXT(L7172,"##0")),lvl_5[#Headers],0)),"Нет")</f>
        <v>Ша цветущего персика</v>
      </c>
      <c r="H7172" s="11" t="str">
        <f>IFERROR(INDEX(lvl_6[],MATCH(N7172,lvl_6[ID],0),MATCH(_xlfn.CONCAT(K7172,"_",L7172,"_",M7172),lvl_6[#Headers],0)),"Нет")</f>
        <v>Нет</v>
      </c>
      <c r="I7172" s="12">
        <v>1</v>
      </c>
      <c r="J7172" s="12">
        <v>4</v>
      </c>
      <c r="K7172" s="12">
        <v>1</v>
      </c>
      <c r="L7172" s="12">
        <v>5</v>
      </c>
      <c r="M7172" s="12">
        <v>29</v>
      </c>
      <c r="N7172" s="12">
        <v>2848</v>
      </c>
      <c r="O7172" s="12">
        <f>COUNTIF($P$2:P7172,P7172)</f>
        <v>1</v>
      </c>
      <c r="P7172" s="12" t="str">
        <f t="shared" si="396"/>
        <v>14105292848</v>
      </c>
      <c r="Q7172" s="12" t="str">
        <f t="shared" si="397"/>
        <v>141052928480001</v>
      </c>
      <c r="R7172" s="20" t="s">
        <v>5272</v>
      </c>
      <c r="U7172" s="12" t="s">
        <v>901</v>
      </c>
      <c r="W7172" s="12" t="s">
        <v>863</v>
      </c>
      <c r="AP7172" s="12" t="s">
        <v>100</v>
      </c>
      <c r="AR7172" s="12" t="s">
        <v>100</v>
      </c>
      <c r="BN7172" s="12">
        <v>1</v>
      </c>
    </row>
    <row r="7173" spans="1:66" ht="45" x14ac:dyDescent="0.25">
      <c r="A7173" s="12">
        <v>1</v>
      </c>
      <c r="B7173" s="11" t="str">
        <f t="shared" si="395"/>
        <v>Общий расчет. Анализ даты. Анализ даты. Символические звезды. Ша цветущего персика. Нет</v>
      </c>
      <c r="C7173" s="11" t="str">
        <f>IFERROR(VLOOKUP(I7173,lvl_1[],2,FALSE),"Нет")</f>
        <v>Общий расчет</v>
      </c>
      <c r="D7173" s="11" t="str">
        <f>IFERROR(VLOOKUP(Rule!J7173,lvl_2[],2,FALSE),"Нет")</f>
        <v>Анализ даты</v>
      </c>
      <c r="E7173" s="11" t="str">
        <f>IFERROR(VLOOKUP(Rule!K7173,lvl_3[],2,FALSE),"Нет")</f>
        <v>Анализ даты</v>
      </c>
      <c r="F7173" s="11" t="str">
        <f>IFERROR(INDEX(lvl_4[],MATCH(L7173,lvl_4[ID],0),MATCH(TEXT(K7173,"##0"),lvl_4[#Headers],0)),"Нет")</f>
        <v>Символические звезды</v>
      </c>
      <c r="G7173" s="11" t="str">
        <f>IFERROR(INDEX(lvl_5[],MATCH(M7173,lvl_5[ID],0),MATCH(_xlfn.CONCAT(TEXT(K7173,"##0"),"_",TEXT(L7173,"##0")),lvl_5[#Headers],0)),"Нет")</f>
        <v>Ша цветущего персика</v>
      </c>
      <c r="H7173" s="11" t="str">
        <f>IFERROR(INDEX(lvl_6[],MATCH(N7173,lvl_6[ID],0),MATCH(_xlfn.CONCAT(K7173,"_",L7173,"_",M7173),lvl_6[#Headers],0)),"Нет")</f>
        <v>Нет</v>
      </c>
      <c r="I7173" s="12">
        <v>1</v>
      </c>
      <c r="J7173" s="12">
        <v>4</v>
      </c>
      <c r="K7173" s="12">
        <v>1</v>
      </c>
      <c r="L7173" s="12">
        <v>5</v>
      </c>
      <c r="M7173" s="12">
        <v>29</v>
      </c>
      <c r="N7173" s="12">
        <v>2849</v>
      </c>
      <c r="O7173" s="12">
        <f>COUNTIF($P$2:P7173,P7173)</f>
        <v>1</v>
      </c>
      <c r="P7173" s="12" t="str">
        <f t="shared" si="396"/>
        <v>14105292849</v>
      </c>
      <c r="Q7173" s="12" t="str">
        <f t="shared" si="397"/>
        <v>141052928490001</v>
      </c>
      <c r="R7173" s="20" t="s">
        <v>5273</v>
      </c>
      <c r="U7173" s="12" t="s">
        <v>903</v>
      </c>
      <c r="W7173" s="12" t="s">
        <v>859</v>
      </c>
      <c r="AP7173" s="12" t="s">
        <v>100</v>
      </c>
      <c r="AR7173" s="12" t="s">
        <v>100</v>
      </c>
      <c r="BN7173" s="12">
        <v>1</v>
      </c>
    </row>
    <row r="7174" spans="1:66" ht="45" x14ac:dyDescent="0.25">
      <c r="A7174" s="12">
        <v>1</v>
      </c>
      <c r="B7174" s="11" t="str">
        <f t="shared" si="395"/>
        <v>Общий расчет. Анализ даты. Анализ даты. Символические звезды. Ша цветущего персика. Нет</v>
      </c>
      <c r="C7174" s="11" t="str">
        <f>IFERROR(VLOOKUP(I7174,lvl_1[],2,FALSE),"Нет")</f>
        <v>Общий расчет</v>
      </c>
      <c r="D7174" s="11" t="str">
        <f>IFERROR(VLOOKUP(Rule!J7174,lvl_2[],2,FALSE),"Нет")</f>
        <v>Анализ даты</v>
      </c>
      <c r="E7174" s="11" t="str">
        <f>IFERROR(VLOOKUP(Rule!K7174,lvl_3[],2,FALSE),"Нет")</f>
        <v>Анализ даты</v>
      </c>
      <c r="F7174" s="11" t="str">
        <f>IFERROR(INDEX(lvl_4[],MATCH(L7174,lvl_4[ID],0),MATCH(TEXT(K7174,"##0"),lvl_4[#Headers],0)),"Нет")</f>
        <v>Символические звезды</v>
      </c>
      <c r="G7174" s="11" t="str">
        <f>IFERROR(INDEX(lvl_5[],MATCH(M7174,lvl_5[ID],0),MATCH(_xlfn.CONCAT(TEXT(K7174,"##0"),"_",TEXT(L7174,"##0")),lvl_5[#Headers],0)),"Нет")</f>
        <v>Ша цветущего персика</v>
      </c>
      <c r="H7174" s="11" t="str">
        <f>IFERROR(INDEX(lvl_6[],MATCH(N7174,lvl_6[ID],0),MATCH(_xlfn.CONCAT(K7174,"_",L7174,"_",M7174),lvl_6[#Headers],0)),"Нет")</f>
        <v>Нет</v>
      </c>
      <c r="I7174" s="12">
        <v>1</v>
      </c>
      <c r="J7174" s="12">
        <v>4</v>
      </c>
      <c r="K7174" s="12">
        <v>1</v>
      </c>
      <c r="L7174" s="12">
        <v>5</v>
      </c>
      <c r="M7174" s="12">
        <v>29</v>
      </c>
      <c r="N7174" s="12">
        <v>2850</v>
      </c>
      <c r="O7174" s="12">
        <f>COUNTIF($P$2:P7174,P7174)</f>
        <v>1</v>
      </c>
      <c r="P7174" s="12" t="str">
        <f t="shared" si="396"/>
        <v>14105292850</v>
      </c>
      <c r="Q7174" s="12" t="str">
        <f t="shared" si="397"/>
        <v>141052928500001</v>
      </c>
      <c r="R7174" s="20" t="s">
        <v>5274</v>
      </c>
      <c r="U7174" s="12" t="s">
        <v>905</v>
      </c>
      <c r="W7174" s="12" t="s">
        <v>864</v>
      </c>
      <c r="AP7174" s="12" t="s">
        <v>100</v>
      </c>
      <c r="AR7174" s="12" t="s">
        <v>100</v>
      </c>
      <c r="BN7174" s="12">
        <v>1</v>
      </c>
    </row>
    <row r="7175" spans="1:66" ht="45" x14ac:dyDescent="0.25">
      <c r="A7175" s="12">
        <v>1</v>
      </c>
      <c r="B7175" s="11" t="str">
        <f t="shared" si="395"/>
        <v>Общий расчет. Анализ даты. Анализ даты. Символические звезды. Ша цветущего персика. Нет</v>
      </c>
      <c r="C7175" s="11" t="str">
        <f>IFERROR(VLOOKUP(I7175,lvl_1[],2,FALSE),"Нет")</f>
        <v>Общий расчет</v>
      </c>
      <c r="D7175" s="11" t="str">
        <f>IFERROR(VLOOKUP(Rule!J7175,lvl_2[],2,FALSE),"Нет")</f>
        <v>Анализ даты</v>
      </c>
      <c r="E7175" s="11" t="str">
        <f>IFERROR(VLOOKUP(Rule!K7175,lvl_3[],2,FALSE),"Нет")</f>
        <v>Анализ даты</v>
      </c>
      <c r="F7175" s="11" t="str">
        <f>IFERROR(INDEX(lvl_4[],MATCH(L7175,lvl_4[ID],0),MATCH(TEXT(K7175,"##0"),lvl_4[#Headers],0)),"Нет")</f>
        <v>Символические звезды</v>
      </c>
      <c r="G7175" s="11" t="str">
        <f>IFERROR(INDEX(lvl_5[],MATCH(M7175,lvl_5[ID],0),MATCH(_xlfn.CONCAT(TEXT(K7175,"##0"),"_",TEXT(L7175,"##0")),lvl_5[#Headers],0)),"Нет")</f>
        <v>Ша цветущего персика</v>
      </c>
      <c r="H7175" s="11" t="str">
        <f>IFERROR(INDEX(lvl_6[],MATCH(N7175,lvl_6[ID],0),MATCH(_xlfn.CONCAT(K7175,"_",L7175,"_",M7175),lvl_6[#Headers],0)),"Нет")</f>
        <v>Нет</v>
      </c>
      <c r="I7175" s="12">
        <v>1</v>
      </c>
      <c r="J7175" s="12">
        <v>4</v>
      </c>
      <c r="K7175" s="12">
        <v>1</v>
      </c>
      <c r="L7175" s="12">
        <v>5</v>
      </c>
      <c r="M7175" s="12">
        <v>29</v>
      </c>
      <c r="N7175" s="12">
        <v>2851</v>
      </c>
      <c r="O7175" s="12">
        <f>COUNTIF($P$2:P7175,P7175)</f>
        <v>1</v>
      </c>
      <c r="P7175" s="12" t="str">
        <f t="shared" si="396"/>
        <v>14105292851</v>
      </c>
      <c r="Q7175" s="12" t="str">
        <f t="shared" si="397"/>
        <v>141052928510001</v>
      </c>
      <c r="R7175" s="20" t="s">
        <v>5275</v>
      </c>
      <c r="U7175" s="12" t="s">
        <v>907</v>
      </c>
      <c r="W7175" s="12" t="s">
        <v>861</v>
      </c>
      <c r="AP7175" s="12" t="s">
        <v>100</v>
      </c>
      <c r="AR7175" s="12" t="s">
        <v>100</v>
      </c>
      <c r="BN7175" s="12">
        <v>1</v>
      </c>
    </row>
    <row r="7176" spans="1:66" ht="45" x14ac:dyDescent="0.25">
      <c r="A7176" s="12">
        <v>1</v>
      </c>
      <c r="B7176" s="11" t="str">
        <f t="shared" si="395"/>
        <v>Общий расчет. Анализ даты. Анализ даты. Символические звезды. Ша цветущего персика. Нет</v>
      </c>
      <c r="C7176" s="11" t="str">
        <f>IFERROR(VLOOKUP(I7176,lvl_1[],2,FALSE),"Нет")</f>
        <v>Общий расчет</v>
      </c>
      <c r="D7176" s="11" t="str">
        <f>IFERROR(VLOOKUP(Rule!J7176,lvl_2[],2,FALSE),"Нет")</f>
        <v>Анализ даты</v>
      </c>
      <c r="E7176" s="11" t="str">
        <f>IFERROR(VLOOKUP(Rule!K7176,lvl_3[],2,FALSE),"Нет")</f>
        <v>Анализ даты</v>
      </c>
      <c r="F7176" s="11" t="str">
        <f>IFERROR(INDEX(lvl_4[],MATCH(L7176,lvl_4[ID],0),MATCH(TEXT(K7176,"##0"),lvl_4[#Headers],0)),"Нет")</f>
        <v>Символические звезды</v>
      </c>
      <c r="G7176" s="11" t="str">
        <f>IFERROR(INDEX(lvl_5[],MATCH(M7176,lvl_5[ID],0),MATCH(_xlfn.CONCAT(TEXT(K7176,"##0"),"_",TEXT(L7176,"##0")),lvl_5[#Headers],0)),"Нет")</f>
        <v>Ша цветущего персика</v>
      </c>
      <c r="H7176" s="11" t="str">
        <f>IFERROR(INDEX(lvl_6[],MATCH(N7176,lvl_6[ID],0),MATCH(_xlfn.CONCAT(K7176,"_",L7176,"_",M7176),lvl_6[#Headers],0)),"Нет")</f>
        <v>Нет</v>
      </c>
      <c r="I7176" s="12">
        <v>1</v>
      </c>
      <c r="J7176" s="12">
        <v>4</v>
      </c>
      <c r="K7176" s="12">
        <v>1</v>
      </c>
      <c r="L7176" s="12">
        <v>5</v>
      </c>
      <c r="M7176" s="12">
        <v>29</v>
      </c>
      <c r="N7176" s="12">
        <v>2852</v>
      </c>
      <c r="O7176" s="12">
        <f>COUNTIF($P$2:P7176,P7176)</f>
        <v>1</v>
      </c>
      <c r="P7176" s="12" t="str">
        <f t="shared" si="396"/>
        <v>14105292852</v>
      </c>
      <c r="Q7176" s="12" t="str">
        <f t="shared" si="397"/>
        <v>141052928520001</v>
      </c>
      <c r="R7176" s="20" t="s">
        <v>5276</v>
      </c>
      <c r="U7176" s="12" t="s">
        <v>908</v>
      </c>
      <c r="W7176" s="12" t="s">
        <v>861</v>
      </c>
      <c r="AP7176" s="12" t="s">
        <v>100</v>
      </c>
      <c r="AR7176" s="12" t="s">
        <v>100</v>
      </c>
      <c r="BN7176" s="12">
        <v>1</v>
      </c>
    </row>
    <row r="7177" spans="1:66" ht="45" x14ac:dyDescent="0.25">
      <c r="A7177" s="12">
        <v>1</v>
      </c>
      <c r="B7177" s="11" t="str">
        <f t="shared" si="395"/>
        <v>Общий расчет. Анализ даты. Анализ даты. Символические звезды. Ша цветущего персика. Нет</v>
      </c>
      <c r="C7177" s="11" t="str">
        <f>IFERROR(VLOOKUP(I7177,lvl_1[],2,FALSE),"Нет")</f>
        <v>Общий расчет</v>
      </c>
      <c r="D7177" s="11" t="str">
        <f>IFERROR(VLOOKUP(Rule!J7177,lvl_2[],2,FALSE),"Нет")</f>
        <v>Анализ даты</v>
      </c>
      <c r="E7177" s="11" t="str">
        <f>IFERROR(VLOOKUP(Rule!K7177,lvl_3[],2,FALSE),"Нет")</f>
        <v>Анализ даты</v>
      </c>
      <c r="F7177" s="11" t="str">
        <f>IFERROR(INDEX(lvl_4[],MATCH(L7177,lvl_4[ID],0),MATCH(TEXT(K7177,"##0"),lvl_4[#Headers],0)),"Нет")</f>
        <v>Символические звезды</v>
      </c>
      <c r="G7177" s="11" t="str">
        <f>IFERROR(INDEX(lvl_5[],MATCH(M7177,lvl_5[ID],0),MATCH(_xlfn.CONCAT(TEXT(K7177,"##0"),"_",TEXT(L7177,"##0")),lvl_5[#Headers],0)),"Нет")</f>
        <v>Ша цветущего персика</v>
      </c>
      <c r="H7177" s="11" t="str">
        <f>IFERROR(INDEX(lvl_6[],MATCH(N7177,lvl_6[ID],0),MATCH(_xlfn.CONCAT(K7177,"_",L7177,"_",M7177),lvl_6[#Headers],0)),"Нет")</f>
        <v>Нет</v>
      </c>
      <c r="I7177" s="12">
        <v>1</v>
      </c>
      <c r="J7177" s="12">
        <v>4</v>
      </c>
      <c r="K7177" s="12">
        <v>1</v>
      </c>
      <c r="L7177" s="12">
        <v>5</v>
      </c>
      <c r="M7177" s="12">
        <v>29</v>
      </c>
      <c r="N7177" s="12">
        <v>2853</v>
      </c>
      <c r="O7177" s="12">
        <f>COUNTIF($P$2:P7177,P7177)</f>
        <v>1</v>
      </c>
      <c r="P7177" s="12" t="str">
        <f t="shared" si="396"/>
        <v>14105292853</v>
      </c>
      <c r="Q7177" s="12" t="str">
        <f t="shared" si="397"/>
        <v>141052928530001</v>
      </c>
      <c r="R7177" s="20" t="s">
        <v>5277</v>
      </c>
      <c r="U7177" s="12" t="s">
        <v>910</v>
      </c>
      <c r="W7177" s="12" t="s">
        <v>867</v>
      </c>
      <c r="AP7177" s="12" t="s">
        <v>100</v>
      </c>
      <c r="AR7177" s="12" t="s">
        <v>100</v>
      </c>
      <c r="BN7177" s="12">
        <v>1</v>
      </c>
    </row>
    <row r="7178" spans="1:66" ht="45" x14ac:dyDescent="0.25">
      <c r="A7178" s="12">
        <v>1</v>
      </c>
      <c r="B7178" s="11" t="str">
        <f t="shared" si="395"/>
        <v>Общий расчет. Анализ даты. Анализ даты. Символические звезды. Ша цветущего персика. Нет</v>
      </c>
      <c r="C7178" s="11" t="str">
        <f>IFERROR(VLOOKUP(I7178,lvl_1[],2,FALSE),"Нет")</f>
        <v>Общий расчет</v>
      </c>
      <c r="D7178" s="11" t="str">
        <f>IFERROR(VLOOKUP(Rule!J7178,lvl_2[],2,FALSE),"Нет")</f>
        <v>Анализ даты</v>
      </c>
      <c r="E7178" s="11" t="str">
        <f>IFERROR(VLOOKUP(Rule!K7178,lvl_3[],2,FALSE),"Нет")</f>
        <v>Анализ даты</v>
      </c>
      <c r="F7178" s="11" t="str">
        <f>IFERROR(INDEX(lvl_4[],MATCH(L7178,lvl_4[ID],0),MATCH(TEXT(K7178,"##0"),lvl_4[#Headers],0)),"Нет")</f>
        <v>Символические звезды</v>
      </c>
      <c r="G7178" s="11" t="str">
        <f>IFERROR(INDEX(lvl_5[],MATCH(M7178,lvl_5[ID],0),MATCH(_xlfn.CONCAT(TEXT(K7178,"##0"),"_",TEXT(L7178,"##0")),lvl_5[#Headers],0)),"Нет")</f>
        <v>Ша цветущего персика</v>
      </c>
      <c r="H7178" s="11" t="str">
        <f>IFERROR(INDEX(lvl_6[],MATCH(N7178,lvl_6[ID],0),MATCH(_xlfn.CONCAT(K7178,"_",L7178,"_",M7178),lvl_6[#Headers],0)),"Нет")</f>
        <v>Нет</v>
      </c>
      <c r="I7178" s="12">
        <v>1</v>
      </c>
      <c r="J7178" s="12">
        <v>4</v>
      </c>
      <c r="K7178" s="12">
        <v>1</v>
      </c>
      <c r="L7178" s="12">
        <v>5</v>
      </c>
      <c r="M7178" s="12">
        <v>29</v>
      </c>
      <c r="N7178" s="12">
        <v>2854</v>
      </c>
      <c r="O7178" s="12">
        <f>COUNTIF($P$2:P7178,P7178)</f>
        <v>1</v>
      </c>
      <c r="P7178" s="12" t="str">
        <f t="shared" si="396"/>
        <v>14105292854</v>
      </c>
      <c r="Q7178" s="12" t="str">
        <f t="shared" si="397"/>
        <v>141052928540001</v>
      </c>
      <c r="R7178" s="20" t="s">
        <v>5278</v>
      </c>
      <c r="U7178" s="12" t="s">
        <v>912</v>
      </c>
      <c r="W7178" s="12" t="s">
        <v>866</v>
      </c>
      <c r="AP7178" s="12" t="s">
        <v>100</v>
      </c>
      <c r="AR7178" s="12" t="s">
        <v>100</v>
      </c>
      <c r="BN7178" s="12">
        <v>1</v>
      </c>
    </row>
    <row r="7179" spans="1:66" ht="45" x14ac:dyDescent="0.25">
      <c r="A7179" s="12">
        <v>1</v>
      </c>
      <c r="B7179" s="11" t="str">
        <f t="shared" si="395"/>
        <v>Общий расчет. Анализ даты. Анализ даты. Символические звезды. Ша цветущего персика. Нет</v>
      </c>
      <c r="C7179" s="11" t="str">
        <f>IFERROR(VLOOKUP(I7179,lvl_1[],2,FALSE),"Нет")</f>
        <v>Общий расчет</v>
      </c>
      <c r="D7179" s="11" t="str">
        <f>IFERROR(VLOOKUP(Rule!J7179,lvl_2[],2,FALSE),"Нет")</f>
        <v>Анализ даты</v>
      </c>
      <c r="E7179" s="11" t="str">
        <f>IFERROR(VLOOKUP(Rule!K7179,lvl_3[],2,FALSE),"Нет")</f>
        <v>Анализ даты</v>
      </c>
      <c r="F7179" s="11" t="str">
        <f>IFERROR(INDEX(lvl_4[],MATCH(L7179,lvl_4[ID],0),MATCH(TEXT(K7179,"##0"),lvl_4[#Headers],0)),"Нет")</f>
        <v>Символические звезды</v>
      </c>
      <c r="G7179" s="11" t="str">
        <f>IFERROR(INDEX(lvl_5[],MATCH(M7179,lvl_5[ID],0),MATCH(_xlfn.CONCAT(TEXT(K7179,"##0"),"_",TEXT(L7179,"##0")),lvl_5[#Headers],0)),"Нет")</f>
        <v>Ша цветущего персика</v>
      </c>
      <c r="H7179" s="11" t="str">
        <f>IFERROR(INDEX(lvl_6[],MATCH(N7179,lvl_6[ID],0),MATCH(_xlfn.CONCAT(K7179,"_",L7179,"_",M7179),lvl_6[#Headers],0)),"Нет")</f>
        <v>Нет</v>
      </c>
      <c r="I7179" s="12">
        <v>1</v>
      </c>
      <c r="J7179" s="12">
        <v>4</v>
      </c>
      <c r="K7179" s="12">
        <v>1</v>
      </c>
      <c r="L7179" s="12">
        <v>5</v>
      </c>
      <c r="M7179" s="12">
        <v>29</v>
      </c>
      <c r="N7179" s="12">
        <v>2855</v>
      </c>
      <c r="O7179" s="12">
        <f>COUNTIF($P$2:P7179,P7179)</f>
        <v>1</v>
      </c>
      <c r="P7179" s="12" t="str">
        <f t="shared" si="396"/>
        <v>14105292855</v>
      </c>
      <c r="Q7179" s="12" t="str">
        <f t="shared" si="397"/>
        <v>141052928550001</v>
      </c>
      <c r="R7179" s="20" t="s">
        <v>5279</v>
      </c>
      <c r="U7179" s="12" t="s">
        <v>914</v>
      </c>
      <c r="W7179" s="12" t="s">
        <v>869</v>
      </c>
      <c r="AP7179" s="12" t="s">
        <v>100</v>
      </c>
      <c r="AR7179" s="12" t="s">
        <v>100</v>
      </c>
      <c r="BN7179" s="12">
        <v>1</v>
      </c>
    </row>
    <row r="7180" spans="1:66" ht="45" x14ac:dyDescent="0.25">
      <c r="A7180" s="12">
        <v>1</v>
      </c>
      <c r="B7180" s="11" t="str">
        <f t="shared" si="395"/>
        <v>Общий расчет. Анализ даты. Анализ даты. Символические звезды. Ша цветущего персика. Нет</v>
      </c>
      <c r="C7180" s="11" t="str">
        <f>IFERROR(VLOOKUP(I7180,lvl_1[],2,FALSE),"Нет")</f>
        <v>Общий расчет</v>
      </c>
      <c r="D7180" s="11" t="str">
        <f>IFERROR(VLOOKUP(Rule!J7180,lvl_2[],2,FALSE),"Нет")</f>
        <v>Анализ даты</v>
      </c>
      <c r="E7180" s="11" t="str">
        <f>IFERROR(VLOOKUP(Rule!K7180,lvl_3[],2,FALSE),"Нет")</f>
        <v>Анализ даты</v>
      </c>
      <c r="F7180" s="11" t="str">
        <f>IFERROR(INDEX(lvl_4[],MATCH(L7180,lvl_4[ID],0),MATCH(TEXT(K7180,"##0"),lvl_4[#Headers],0)),"Нет")</f>
        <v>Символические звезды</v>
      </c>
      <c r="G7180" s="11" t="str">
        <f>IFERROR(INDEX(lvl_5[],MATCH(M7180,lvl_5[ID],0),MATCH(_xlfn.CONCAT(TEXT(K7180,"##0"),"_",TEXT(L7180,"##0")),lvl_5[#Headers],0)),"Нет")</f>
        <v>Ша цветущего персика</v>
      </c>
      <c r="H7180" s="11" t="str">
        <f>IFERROR(INDEX(lvl_6[],MATCH(N7180,lvl_6[ID],0),MATCH(_xlfn.CONCAT(K7180,"_",L7180,"_",M7180),lvl_6[#Headers],0)),"Нет")</f>
        <v>Нет</v>
      </c>
      <c r="I7180" s="12">
        <v>1</v>
      </c>
      <c r="J7180" s="12">
        <v>4</v>
      </c>
      <c r="K7180" s="12">
        <v>1</v>
      </c>
      <c r="L7180" s="12">
        <v>5</v>
      </c>
      <c r="M7180" s="12">
        <v>29</v>
      </c>
      <c r="N7180" s="12">
        <v>2856</v>
      </c>
      <c r="O7180" s="12">
        <f>COUNTIF($P$2:P7180,P7180)</f>
        <v>1</v>
      </c>
      <c r="P7180" s="12" t="str">
        <f t="shared" si="396"/>
        <v>14105292856</v>
      </c>
      <c r="Q7180" s="12" t="str">
        <f t="shared" si="397"/>
        <v>141052928560001</v>
      </c>
      <c r="R7180" s="20" t="s">
        <v>5280</v>
      </c>
      <c r="U7180" s="12" t="s">
        <v>916</v>
      </c>
      <c r="W7180" s="12" t="s">
        <v>865</v>
      </c>
      <c r="AP7180" s="12" t="s">
        <v>100</v>
      </c>
      <c r="AR7180" s="12" t="s">
        <v>100</v>
      </c>
      <c r="BN7180" s="12">
        <v>1</v>
      </c>
    </row>
    <row r="7181" spans="1:66" ht="45" x14ac:dyDescent="0.25">
      <c r="A7181" s="12">
        <v>1</v>
      </c>
      <c r="B7181" s="11" t="str">
        <f t="shared" si="395"/>
        <v>Общий расчет. Анализ даты. Анализ даты. Символические звезды. Небесный чиновник. Нет</v>
      </c>
      <c r="C7181" s="11" t="str">
        <f>IFERROR(VLOOKUP(I7181,lvl_1[],2,FALSE),"Нет")</f>
        <v>Общий расчет</v>
      </c>
      <c r="D7181" s="11" t="str">
        <f>IFERROR(VLOOKUP(Rule!J7181,lvl_2[],2,FALSE),"Нет")</f>
        <v>Анализ даты</v>
      </c>
      <c r="E7181" s="11" t="str">
        <f>IFERROR(VLOOKUP(Rule!K7181,lvl_3[],2,FALSE),"Нет")</f>
        <v>Анализ даты</v>
      </c>
      <c r="F7181" s="11" t="str">
        <f>IFERROR(INDEX(lvl_4[],MATCH(L7181,lvl_4[ID],0),MATCH(TEXT(K7181,"##0"),lvl_4[#Headers],0)),"Нет")</f>
        <v>Символические звезды</v>
      </c>
      <c r="G7181" s="11" t="str">
        <f>IFERROR(INDEX(lvl_5[],MATCH(M7181,lvl_5[ID],0),MATCH(_xlfn.CONCAT(TEXT(K7181,"##0"),"_",TEXT(L7181,"##0")),lvl_5[#Headers],0)),"Нет")</f>
        <v>Небесный чиновник</v>
      </c>
      <c r="H7181" s="11" t="str">
        <f>IFERROR(INDEX(lvl_6[],MATCH(N7181,lvl_6[ID],0),MATCH(_xlfn.CONCAT(K7181,"_",L7181,"_",M7181),lvl_6[#Headers],0)),"Нет")</f>
        <v>Нет</v>
      </c>
      <c r="I7181" s="12">
        <v>1</v>
      </c>
      <c r="J7181" s="12">
        <v>4</v>
      </c>
      <c r="K7181" s="12">
        <v>1</v>
      </c>
      <c r="L7181" s="12">
        <v>5</v>
      </c>
      <c r="M7181" s="12">
        <v>30</v>
      </c>
      <c r="N7181" s="12">
        <v>2857</v>
      </c>
      <c r="O7181" s="12">
        <f>COUNTIF($P$2:P7181,P7181)</f>
        <v>1</v>
      </c>
      <c r="P7181" s="12" t="str">
        <f t="shared" si="396"/>
        <v>14105302857</v>
      </c>
      <c r="Q7181" s="12" t="str">
        <f t="shared" si="397"/>
        <v>141053028570001</v>
      </c>
      <c r="R7181" s="20" t="s">
        <v>5281</v>
      </c>
      <c r="U7181" s="12" t="s">
        <v>899</v>
      </c>
      <c r="W7181" s="12" t="s">
        <v>866</v>
      </c>
      <c r="AP7181" s="12" t="s">
        <v>100</v>
      </c>
      <c r="AR7181" s="12" t="s">
        <v>100</v>
      </c>
      <c r="BN7181" s="12">
        <v>1</v>
      </c>
    </row>
    <row r="7182" spans="1:66" ht="45" x14ac:dyDescent="0.25">
      <c r="A7182" s="12">
        <v>1</v>
      </c>
      <c r="B7182" s="11" t="str">
        <f t="shared" si="395"/>
        <v>Общий расчет. Анализ даты. Анализ даты. Символические звезды. Небесный чиновник. Нет</v>
      </c>
      <c r="C7182" s="11" t="str">
        <f>IFERROR(VLOOKUP(I7182,lvl_1[],2,FALSE),"Нет")</f>
        <v>Общий расчет</v>
      </c>
      <c r="D7182" s="11" t="str">
        <f>IFERROR(VLOOKUP(Rule!J7182,lvl_2[],2,FALSE),"Нет")</f>
        <v>Анализ даты</v>
      </c>
      <c r="E7182" s="11" t="str">
        <f>IFERROR(VLOOKUP(Rule!K7182,lvl_3[],2,FALSE),"Нет")</f>
        <v>Анализ даты</v>
      </c>
      <c r="F7182" s="11" t="str">
        <f>IFERROR(INDEX(lvl_4[],MATCH(L7182,lvl_4[ID],0),MATCH(TEXT(K7182,"##0"),lvl_4[#Headers],0)),"Нет")</f>
        <v>Символические звезды</v>
      </c>
      <c r="G7182" s="11" t="str">
        <f>IFERROR(INDEX(lvl_5[],MATCH(M7182,lvl_5[ID],0),MATCH(_xlfn.CONCAT(TEXT(K7182,"##0"),"_",TEXT(L7182,"##0")),lvl_5[#Headers],0)),"Нет")</f>
        <v>Небесный чиновник</v>
      </c>
      <c r="H7182" s="11" t="str">
        <f>IFERROR(INDEX(lvl_6[],MATCH(N7182,lvl_6[ID],0),MATCH(_xlfn.CONCAT(K7182,"_",L7182,"_",M7182),lvl_6[#Headers],0)),"Нет")</f>
        <v>Нет</v>
      </c>
      <c r="I7182" s="12">
        <v>1</v>
      </c>
      <c r="J7182" s="12">
        <v>4</v>
      </c>
      <c r="K7182" s="12">
        <v>1</v>
      </c>
      <c r="L7182" s="12">
        <v>5</v>
      </c>
      <c r="M7182" s="12">
        <v>30</v>
      </c>
      <c r="N7182" s="12">
        <v>2858</v>
      </c>
      <c r="O7182" s="12">
        <f>COUNTIF($P$2:P7182,P7182)</f>
        <v>1</v>
      </c>
      <c r="P7182" s="12" t="str">
        <f t="shared" si="396"/>
        <v>14105302858</v>
      </c>
      <c r="Q7182" s="12" t="str">
        <f t="shared" si="397"/>
        <v>141053028580001</v>
      </c>
      <c r="R7182" s="20" t="s">
        <v>5282</v>
      </c>
      <c r="U7182" s="12" t="s">
        <v>901</v>
      </c>
      <c r="W7182" s="12" t="s">
        <v>865</v>
      </c>
      <c r="AP7182" s="12" t="s">
        <v>100</v>
      </c>
      <c r="AR7182" s="12" t="s">
        <v>100</v>
      </c>
      <c r="BN7182" s="12">
        <v>1</v>
      </c>
    </row>
    <row r="7183" spans="1:66" ht="45" x14ac:dyDescent="0.25">
      <c r="A7183" s="12">
        <v>1</v>
      </c>
      <c r="B7183" s="11" t="str">
        <f t="shared" si="395"/>
        <v>Общий расчет. Анализ даты. Анализ даты. Символические звезды. Небесный чиновник. Нет</v>
      </c>
      <c r="C7183" s="11" t="str">
        <f>IFERROR(VLOOKUP(I7183,lvl_1[],2,FALSE),"Нет")</f>
        <v>Общий расчет</v>
      </c>
      <c r="D7183" s="11" t="str">
        <f>IFERROR(VLOOKUP(Rule!J7183,lvl_2[],2,FALSE),"Нет")</f>
        <v>Анализ даты</v>
      </c>
      <c r="E7183" s="11" t="str">
        <f>IFERROR(VLOOKUP(Rule!K7183,lvl_3[],2,FALSE),"Нет")</f>
        <v>Анализ даты</v>
      </c>
      <c r="F7183" s="11" t="str">
        <f>IFERROR(INDEX(lvl_4[],MATCH(L7183,lvl_4[ID],0),MATCH(TEXT(K7183,"##0"),lvl_4[#Headers],0)),"Нет")</f>
        <v>Символические звезды</v>
      </c>
      <c r="G7183" s="11" t="str">
        <f>IFERROR(INDEX(lvl_5[],MATCH(M7183,lvl_5[ID],0),MATCH(_xlfn.CONCAT(TEXT(K7183,"##0"),"_",TEXT(L7183,"##0")),lvl_5[#Headers],0)),"Нет")</f>
        <v>Небесный чиновник</v>
      </c>
      <c r="H7183" s="11" t="str">
        <f>IFERROR(INDEX(lvl_6[],MATCH(N7183,lvl_6[ID],0),MATCH(_xlfn.CONCAT(K7183,"_",L7183,"_",M7183),lvl_6[#Headers],0)),"Нет")</f>
        <v>Нет</v>
      </c>
      <c r="I7183" s="12">
        <v>1</v>
      </c>
      <c r="J7183" s="12">
        <v>4</v>
      </c>
      <c r="K7183" s="12">
        <v>1</v>
      </c>
      <c r="L7183" s="12">
        <v>5</v>
      </c>
      <c r="M7183" s="12">
        <v>30</v>
      </c>
      <c r="N7183" s="12">
        <v>2859</v>
      </c>
      <c r="O7183" s="12">
        <f>COUNTIF($P$2:P7183,P7183)</f>
        <v>1</v>
      </c>
      <c r="P7183" s="12" t="str">
        <f t="shared" si="396"/>
        <v>14105302859</v>
      </c>
      <c r="Q7183" s="12" t="str">
        <f t="shared" si="397"/>
        <v>141053028590001</v>
      </c>
      <c r="R7183" s="20" t="s">
        <v>5283</v>
      </c>
      <c r="U7183" s="12" t="s">
        <v>903</v>
      </c>
      <c r="W7183" s="12" t="s">
        <v>869</v>
      </c>
      <c r="AP7183" s="12" t="s">
        <v>100</v>
      </c>
      <c r="AR7183" s="12" t="s">
        <v>100</v>
      </c>
      <c r="BN7183" s="12">
        <v>1</v>
      </c>
    </row>
    <row r="7184" spans="1:66" ht="45" x14ac:dyDescent="0.25">
      <c r="A7184" s="12">
        <v>1</v>
      </c>
      <c r="B7184" s="11" t="str">
        <f t="shared" si="395"/>
        <v>Общий расчет. Анализ даты. Анализ даты. Символические звезды. Небесный чиновник. Нет</v>
      </c>
      <c r="C7184" s="11" t="str">
        <f>IFERROR(VLOOKUP(I7184,lvl_1[],2,FALSE),"Нет")</f>
        <v>Общий расчет</v>
      </c>
      <c r="D7184" s="11" t="str">
        <f>IFERROR(VLOOKUP(Rule!J7184,lvl_2[],2,FALSE),"Нет")</f>
        <v>Анализ даты</v>
      </c>
      <c r="E7184" s="11" t="str">
        <f>IFERROR(VLOOKUP(Rule!K7184,lvl_3[],2,FALSE),"Нет")</f>
        <v>Анализ даты</v>
      </c>
      <c r="F7184" s="11" t="str">
        <f>IFERROR(INDEX(lvl_4[],MATCH(L7184,lvl_4[ID],0),MATCH(TEXT(K7184,"##0"),lvl_4[#Headers],0)),"Нет")</f>
        <v>Символические звезды</v>
      </c>
      <c r="G7184" s="11" t="str">
        <f>IFERROR(INDEX(lvl_5[],MATCH(M7184,lvl_5[ID],0),MATCH(_xlfn.CONCAT(TEXT(K7184,"##0"),"_",TEXT(L7184,"##0")),lvl_5[#Headers],0)),"Нет")</f>
        <v>Небесный чиновник</v>
      </c>
      <c r="H7184" s="11" t="str">
        <f>IFERROR(INDEX(lvl_6[],MATCH(N7184,lvl_6[ID],0),MATCH(_xlfn.CONCAT(K7184,"_",L7184,"_",M7184),lvl_6[#Headers],0)),"Нет")</f>
        <v>Нет</v>
      </c>
      <c r="I7184" s="12">
        <v>1</v>
      </c>
      <c r="J7184" s="12">
        <v>4</v>
      </c>
      <c r="K7184" s="12">
        <v>1</v>
      </c>
      <c r="L7184" s="12">
        <v>5</v>
      </c>
      <c r="M7184" s="12">
        <v>30</v>
      </c>
      <c r="N7184" s="12">
        <v>2860</v>
      </c>
      <c r="O7184" s="12">
        <f>COUNTIF($P$2:P7184,P7184)</f>
        <v>1</v>
      </c>
      <c r="P7184" s="12" t="str">
        <f t="shared" si="396"/>
        <v>14105302860</v>
      </c>
      <c r="Q7184" s="12" t="str">
        <f t="shared" si="397"/>
        <v>141053028600001</v>
      </c>
      <c r="R7184" s="20" t="s">
        <v>5284</v>
      </c>
      <c r="U7184" s="12" t="s">
        <v>905</v>
      </c>
      <c r="W7184" s="12" t="s">
        <v>868</v>
      </c>
      <c r="AP7184" s="12" t="s">
        <v>100</v>
      </c>
      <c r="AR7184" s="12" t="s">
        <v>100</v>
      </c>
      <c r="BN7184" s="12">
        <v>1</v>
      </c>
    </row>
    <row r="7185" spans="1:66" ht="45" x14ac:dyDescent="0.25">
      <c r="A7185" s="12">
        <v>1</v>
      </c>
      <c r="B7185" s="11" t="str">
        <f t="shared" si="395"/>
        <v>Общий расчет. Анализ даты. Анализ даты. Символические звезды. Небесный чиновник. Нет</v>
      </c>
      <c r="C7185" s="11" t="str">
        <f>IFERROR(VLOOKUP(I7185,lvl_1[],2,FALSE),"Нет")</f>
        <v>Общий расчет</v>
      </c>
      <c r="D7185" s="11" t="str">
        <f>IFERROR(VLOOKUP(Rule!J7185,lvl_2[],2,FALSE),"Нет")</f>
        <v>Анализ даты</v>
      </c>
      <c r="E7185" s="11" t="str">
        <f>IFERROR(VLOOKUP(Rule!K7185,lvl_3[],2,FALSE),"Нет")</f>
        <v>Анализ даты</v>
      </c>
      <c r="F7185" s="11" t="str">
        <f>IFERROR(INDEX(lvl_4[],MATCH(L7185,lvl_4[ID],0),MATCH(TEXT(K7185,"##0"),lvl_4[#Headers],0)),"Нет")</f>
        <v>Символические звезды</v>
      </c>
      <c r="G7185" s="11" t="str">
        <f>IFERROR(INDEX(lvl_5[],MATCH(M7185,lvl_5[ID],0),MATCH(_xlfn.CONCAT(TEXT(K7185,"##0"),"_",TEXT(L7185,"##0")),lvl_5[#Headers],0)),"Нет")</f>
        <v>Небесный чиновник</v>
      </c>
      <c r="H7185" s="11" t="str">
        <f>IFERROR(INDEX(lvl_6[],MATCH(N7185,lvl_6[ID],0),MATCH(_xlfn.CONCAT(K7185,"_",L7185,"_",M7185),lvl_6[#Headers],0)),"Нет")</f>
        <v>Нет</v>
      </c>
      <c r="I7185" s="12">
        <v>1</v>
      </c>
      <c r="J7185" s="12">
        <v>4</v>
      </c>
      <c r="K7185" s="12">
        <v>1</v>
      </c>
      <c r="L7185" s="12">
        <v>5</v>
      </c>
      <c r="M7185" s="12">
        <v>30</v>
      </c>
      <c r="N7185" s="12">
        <v>2861</v>
      </c>
      <c r="O7185" s="12">
        <f>COUNTIF($P$2:P7185,P7185)</f>
        <v>1</v>
      </c>
      <c r="P7185" s="12" t="str">
        <f t="shared" si="396"/>
        <v>14105302861</v>
      </c>
      <c r="Q7185" s="12" t="str">
        <f t="shared" si="397"/>
        <v>141053028610001</v>
      </c>
      <c r="R7185" s="20" t="s">
        <v>5285</v>
      </c>
      <c r="U7185" s="12" t="s">
        <v>907</v>
      </c>
      <c r="W7185" s="12" t="s">
        <v>860</v>
      </c>
      <c r="AP7185" s="12" t="s">
        <v>100</v>
      </c>
      <c r="AR7185" s="12" t="s">
        <v>100</v>
      </c>
      <c r="BN7185" s="12">
        <v>1</v>
      </c>
    </row>
    <row r="7186" spans="1:66" ht="45" x14ac:dyDescent="0.25">
      <c r="A7186" s="12">
        <v>1</v>
      </c>
      <c r="B7186" s="11" t="str">
        <f t="shared" si="395"/>
        <v>Общий расчет. Анализ даты. Анализ даты. Символические звезды. Небесный чиновник. Нет</v>
      </c>
      <c r="C7186" s="11" t="str">
        <f>IFERROR(VLOOKUP(I7186,lvl_1[],2,FALSE),"Нет")</f>
        <v>Общий расчет</v>
      </c>
      <c r="D7186" s="11" t="str">
        <f>IFERROR(VLOOKUP(Rule!J7186,lvl_2[],2,FALSE),"Нет")</f>
        <v>Анализ даты</v>
      </c>
      <c r="E7186" s="11" t="str">
        <f>IFERROR(VLOOKUP(Rule!K7186,lvl_3[],2,FALSE),"Нет")</f>
        <v>Анализ даты</v>
      </c>
      <c r="F7186" s="11" t="str">
        <f>IFERROR(INDEX(lvl_4[],MATCH(L7186,lvl_4[ID],0),MATCH(TEXT(K7186,"##0"),lvl_4[#Headers],0)),"Нет")</f>
        <v>Символические звезды</v>
      </c>
      <c r="G7186" s="11" t="str">
        <f>IFERROR(INDEX(lvl_5[],MATCH(M7186,lvl_5[ID],0),MATCH(_xlfn.CONCAT(TEXT(K7186,"##0"),"_",TEXT(L7186,"##0")),lvl_5[#Headers],0)),"Нет")</f>
        <v>Небесный чиновник</v>
      </c>
      <c r="H7186" s="11" t="str">
        <f>IFERROR(INDEX(lvl_6[],MATCH(N7186,lvl_6[ID],0),MATCH(_xlfn.CONCAT(K7186,"_",L7186,"_",M7186),lvl_6[#Headers],0)),"Нет")</f>
        <v>Нет</v>
      </c>
      <c r="I7186" s="12">
        <v>1</v>
      </c>
      <c r="J7186" s="12">
        <v>4</v>
      </c>
      <c r="K7186" s="12">
        <v>1</v>
      </c>
      <c r="L7186" s="12">
        <v>5</v>
      </c>
      <c r="M7186" s="12">
        <v>30</v>
      </c>
      <c r="N7186" s="12">
        <v>2862</v>
      </c>
      <c r="O7186" s="12">
        <f>COUNTIF($P$2:P7186,P7186)</f>
        <v>1</v>
      </c>
      <c r="P7186" s="12" t="str">
        <f t="shared" si="396"/>
        <v>14105302862</v>
      </c>
      <c r="Q7186" s="12" t="str">
        <f t="shared" si="397"/>
        <v>141053028620001</v>
      </c>
      <c r="R7186" s="20" t="s">
        <v>5286</v>
      </c>
      <c r="U7186" s="12" t="s">
        <v>908</v>
      </c>
      <c r="W7186" s="12" t="s">
        <v>859</v>
      </c>
      <c r="AP7186" s="12" t="s">
        <v>100</v>
      </c>
      <c r="AR7186" s="12" t="s">
        <v>100</v>
      </c>
      <c r="BN7186" s="12">
        <v>1</v>
      </c>
    </row>
    <row r="7187" spans="1:66" ht="45" x14ac:dyDescent="0.25">
      <c r="A7187" s="12">
        <v>1</v>
      </c>
      <c r="B7187" s="11" t="str">
        <f t="shared" si="395"/>
        <v>Общий расчет. Анализ даты. Анализ даты. Символические звезды. Небесный чиновник. Нет</v>
      </c>
      <c r="C7187" s="11" t="str">
        <f>IFERROR(VLOOKUP(I7187,lvl_1[],2,FALSE),"Нет")</f>
        <v>Общий расчет</v>
      </c>
      <c r="D7187" s="11" t="str">
        <f>IFERROR(VLOOKUP(Rule!J7187,lvl_2[],2,FALSE),"Нет")</f>
        <v>Анализ даты</v>
      </c>
      <c r="E7187" s="11" t="str">
        <f>IFERROR(VLOOKUP(Rule!K7187,lvl_3[],2,FALSE),"Нет")</f>
        <v>Анализ даты</v>
      </c>
      <c r="F7187" s="11" t="str">
        <f>IFERROR(INDEX(lvl_4[],MATCH(L7187,lvl_4[ID],0),MATCH(TEXT(K7187,"##0"),lvl_4[#Headers],0)),"Нет")</f>
        <v>Символические звезды</v>
      </c>
      <c r="G7187" s="11" t="str">
        <f>IFERROR(INDEX(lvl_5[],MATCH(M7187,lvl_5[ID],0),MATCH(_xlfn.CONCAT(TEXT(K7187,"##0"),"_",TEXT(L7187,"##0")),lvl_5[#Headers],0)),"Нет")</f>
        <v>Небесный чиновник</v>
      </c>
      <c r="H7187" s="11" t="str">
        <f>IFERROR(INDEX(lvl_6[],MATCH(N7187,lvl_6[ID],0),MATCH(_xlfn.CONCAT(K7187,"_",L7187,"_",M7187),lvl_6[#Headers],0)),"Нет")</f>
        <v>Нет</v>
      </c>
      <c r="I7187" s="12">
        <v>1</v>
      </c>
      <c r="J7187" s="12">
        <v>4</v>
      </c>
      <c r="K7187" s="12">
        <v>1</v>
      </c>
      <c r="L7187" s="12">
        <v>5</v>
      </c>
      <c r="M7187" s="12">
        <v>30</v>
      </c>
      <c r="N7187" s="12">
        <v>2863</v>
      </c>
      <c r="O7187" s="12">
        <f>COUNTIF($P$2:P7187,P7187)</f>
        <v>1</v>
      </c>
      <c r="P7187" s="12" t="str">
        <f t="shared" si="396"/>
        <v>14105302863</v>
      </c>
      <c r="Q7187" s="12" t="str">
        <f t="shared" si="397"/>
        <v>141053028630001</v>
      </c>
      <c r="R7187" s="20" t="s">
        <v>5287</v>
      </c>
      <c r="U7187" s="12" t="s">
        <v>910</v>
      </c>
      <c r="W7187" s="12" t="s">
        <v>863</v>
      </c>
      <c r="AP7187" s="12" t="s">
        <v>100</v>
      </c>
      <c r="AR7187" s="12" t="s">
        <v>100</v>
      </c>
      <c r="BN7187" s="12">
        <v>1</v>
      </c>
    </row>
    <row r="7188" spans="1:66" ht="45" x14ac:dyDescent="0.25">
      <c r="A7188" s="12">
        <v>1</v>
      </c>
      <c r="B7188" s="11" t="str">
        <f t="shared" si="395"/>
        <v>Общий расчет. Анализ даты. Анализ даты. Символические звезды. Небесный чиновник. Нет</v>
      </c>
      <c r="C7188" s="11" t="str">
        <f>IFERROR(VLOOKUP(I7188,lvl_1[],2,FALSE),"Нет")</f>
        <v>Общий расчет</v>
      </c>
      <c r="D7188" s="11" t="str">
        <f>IFERROR(VLOOKUP(Rule!J7188,lvl_2[],2,FALSE),"Нет")</f>
        <v>Анализ даты</v>
      </c>
      <c r="E7188" s="11" t="str">
        <f>IFERROR(VLOOKUP(Rule!K7188,lvl_3[],2,FALSE),"Нет")</f>
        <v>Анализ даты</v>
      </c>
      <c r="F7188" s="11" t="str">
        <f>IFERROR(INDEX(lvl_4[],MATCH(L7188,lvl_4[ID],0),MATCH(TEXT(K7188,"##0"),lvl_4[#Headers],0)),"Нет")</f>
        <v>Символические звезды</v>
      </c>
      <c r="G7188" s="11" t="str">
        <f>IFERROR(INDEX(lvl_5[],MATCH(M7188,lvl_5[ID],0),MATCH(_xlfn.CONCAT(TEXT(K7188,"##0"),"_",TEXT(L7188,"##0")),lvl_5[#Headers],0)),"Нет")</f>
        <v>Небесный чиновник</v>
      </c>
      <c r="H7188" s="11" t="str">
        <f>IFERROR(INDEX(lvl_6[],MATCH(N7188,lvl_6[ID],0),MATCH(_xlfn.CONCAT(K7188,"_",L7188,"_",M7188),lvl_6[#Headers],0)),"Нет")</f>
        <v>Нет</v>
      </c>
      <c r="I7188" s="12">
        <v>1</v>
      </c>
      <c r="J7188" s="12">
        <v>4</v>
      </c>
      <c r="K7188" s="12">
        <v>1</v>
      </c>
      <c r="L7188" s="12">
        <v>5</v>
      </c>
      <c r="M7188" s="12">
        <v>30</v>
      </c>
      <c r="N7188" s="12">
        <v>2864</v>
      </c>
      <c r="O7188" s="12">
        <f>COUNTIF($P$2:P7188,P7188)</f>
        <v>1</v>
      </c>
      <c r="P7188" s="12" t="str">
        <f t="shared" si="396"/>
        <v>14105302864</v>
      </c>
      <c r="Q7188" s="12" t="str">
        <f t="shared" si="397"/>
        <v>141053028640001</v>
      </c>
      <c r="R7188" s="20" t="s">
        <v>5288</v>
      </c>
      <c r="U7188" s="12" t="s">
        <v>912</v>
      </c>
      <c r="W7188" s="12" t="s">
        <v>862</v>
      </c>
      <c r="AP7188" s="12" t="s">
        <v>100</v>
      </c>
      <c r="AR7188" s="12" t="s">
        <v>100</v>
      </c>
      <c r="BN7188" s="12">
        <v>1</v>
      </c>
    </row>
    <row r="7189" spans="1:66" ht="45" x14ac:dyDescent="0.25">
      <c r="A7189" s="12">
        <v>1</v>
      </c>
      <c r="B7189" s="11" t="str">
        <f t="shared" si="395"/>
        <v>Общий расчет. Анализ даты. Анализ даты. Символические звезды. Небесный чиновник. Нет</v>
      </c>
      <c r="C7189" s="11" t="str">
        <f>IFERROR(VLOOKUP(I7189,lvl_1[],2,FALSE),"Нет")</f>
        <v>Общий расчет</v>
      </c>
      <c r="D7189" s="11" t="str">
        <f>IFERROR(VLOOKUP(Rule!J7189,lvl_2[],2,FALSE),"Нет")</f>
        <v>Анализ даты</v>
      </c>
      <c r="E7189" s="11" t="str">
        <f>IFERROR(VLOOKUP(Rule!K7189,lvl_3[],2,FALSE),"Нет")</f>
        <v>Анализ даты</v>
      </c>
      <c r="F7189" s="11" t="str">
        <f>IFERROR(INDEX(lvl_4[],MATCH(L7189,lvl_4[ID],0),MATCH(TEXT(K7189,"##0"),lvl_4[#Headers],0)),"Нет")</f>
        <v>Символические звезды</v>
      </c>
      <c r="G7189" s="11" t="str">
        <f>IFERROR(INDEX(lvl_5[],MATCH(M7189,lvl_5[ID],0),MATCH(_xlfn.CONCAT(TEXT(K7189,"##0"),"_",TEXT(L7189,"##0")),lvl_5[#Headers],0)),"Нет")</f>
        <v>Небесный чиновник</v>
      </c>
      <c r="H7189" s="11" t="str">
        <f>IFERROR(INDEX(lvl_6[],MATCH(N7189,lvl_6[ID],0),MATCH(_xlfn.CONCAT(K7189,"_",L7189,"_",M7189),lvl_6[#Headers],0)),"Нет")</f>
        <v>Нет</v>
      </c>
      <c r="I7189" s="12">
        <v>1</v>
      </c>
      <c r="J7189" s="12">
        <v>4</v>
      </c>
      <c r="K7189" s="12">
        <v>1</v>
      </c>
      <c r="L7189" s="12">
        <v>5</v>
      </c>
      <c r="M7189" s="12">
        <v>30</v>
      </c>
      <c r="N7189" s="12">
        <v>2865</v>
      </c>
      <c r="O7189" s="12">
        <f>COUNTIF($P$2:P7189,P7189)</f>
        <v>1</v>
      </c>
      <c r="P7189" s="12" t="str">
        <f t="shared" si="396"/>
        <v>14105302865</v>
      </c>
      <c r="Q7189" s="12" t="str">
        <f t="shared" si="397"/>
        <v>141053028650001</v>
      </c>
      <c r="R7189" s="20" t="s">
        <v>5289</v>
      </c>
      <c r="U7189" s="12" t="s">
        <v>914</v>
      </c>
      <c r="W7189" s="12" t="s">
        <v>864</v>
      </c>
      <c r="AP7189" s="12" t="s">
        <v>100</v>
      </c>
      <c r="AR7189" s="12" t="s">
        <v>100</v>
      </c>
      <c r="BN7189" s="12">
        <v>1</v>
      </c>
    </row>
    <row r="7190" spans="1:66" ht="45" x14ac:dyDescent="0.25">
      <c r="A7190" s="12">
        <v>1</v>
      </c>
      <c r="B7190" s="11" t="str">
        <f t="shared" si="395"/>
        <v>Общий расчет. Анализ даты. Анализ даты. Символические звезды. Небесный чиновник. Нет</v>
      </c>
      <c r="C7190" s="11" t="str">
        <f>IFERROR(VLOOKUP(I7190,lvl_1[],2,FALSE),"Нет")</f>
        <v>Общий расчет</v>
      </c>
      <c r="D7190" s="11" t="str">
        <f>IFERROR(VLOOKUP(Rule!J7190,lvl_2[],2,FALSE),"Нет")</f>
        <v>Анализ даты</v>
      </c>
      <c r="E7190" s="11" t="str">
        <f>IFERROR(VLOOKUP(Rule!K7190,lvl_3[],2,FALSE),"Нет")</f>
        <v>Анализ даты</v>
      </c>
      <c r="F7190" s="11" t="str">
        <f>IFERROR(INDEX(lvl_4[],MATCH(L7190,lvl_4[ID],0),MATCH(TEXT(K7190,"##0"),lvl_4[#Headers],0)),"Нет")</f>
        <v>Символические звезды</v>
      </c>
      <c r="G7190" s="11" t="str">
        <f>IFERROR(INDEX(lvl_5[],MATCH(M7190,lvl_5[ID],0),MATCH(_xlfn.CONCAT(TEXT(K7190,"##0"),"_",TEXT(L7190,"##0")),lvl_5[#Headers],0)),"Нет")</f>
        <v>Небесный чиновник</v>
      </c>
      <c r="H7190" s="11" t="str">
        <f>IFERROR(INDEX(lvl_6[],MATCH(N7190,lvl_6[ID],0),MATCH(_xlfn.CONCAT(K7190,"_",L7190,"_",M7190),lvl_6[#Headers],0)),"Нет")</f>
        <v>Нет</v>
      </c>
      <c r="I7190" s="12">
        <v>1</v>
      </c>
      <c r="J7190" s="12">
        <v>4</v>
      </c>
      <c r="K7190" s="12">
        <v>1</v>
      </c>
      <c r="L7190" s="12">
        <v>5</v>
      </c>
      <c r="M7190" s="12">
        <v>30</v>
      </c>
      <c r="N7190" s="12">
        <v>2866</v>
      </c>
      <c r="O7190" s="12">
        <f>COUNTIF($P$2:P7190,P7190)</f>
        <v>1</v>
      </c>
      <c r="P7190" s="12" t="str">
        <f t="shared" si="396"/>
        <v>14105302866</v>
      </c>
      <c r="Q7190" s="12" t="str">
        <f t="shared" si="397"/>
        <v>141053028660001</v>
      </c>
      <c r="R7190" s="20" t="s">
        <v>5290</v>
      </c>
      <c r="U7190" s="12" t="s">
        <v>914</v>
      </c>
      <c r="W7190" s="12" t="s">
        <v>870</v>
      </c>
      <c r="AP7190" s="12" t="s">
        <v>100</v>
      </c>
      <c r="AR7190" s="12" t="s">
        <v>100</v>
      </c>
      <c r="BN7190" s="12">
        <v>1</v>
      </c>
    </row>
    <row r="7191" spans="1:66" ht="45" x14ac:dyDescent="0.25">
      <c r="A7191" s="12">
        <v>1</v>
      </c>
      <c r="B7191" s="11" t="str">
        <f t="shared" si="395"/>
        <v>Общий расчет. Анализ даты. Анализ даты. Символические звезды. Небесный чиновник. Нет</v>
      </c>
      <c r="C7191" s="11" t="str">
        <f>IFERROR(VLOOKUP(I7191,lvl_1[],2,FALSE),"Нет")</f>
        <v>Общий расчет</v>
      </c>
      <c r="D7191" s="11" t="str">
        <f>IFERROR(VLOOKUP(Rule!J7191,lvl_2[],2,FALSE),"Нет")</f>
        <v>Анализ даты</v>
      </c>
      <c r="E7191" s="11" t="str">
        <f>IFERROR(VLOOKUP(Rule!K7191,lvl_3[],2,FALSE),"Нет")</f>
        <v>Анализ даты</v>
      </c>
      <c r="F7191" s="11" t="str">
        <f>IFERROR(INDEX(lvl_4[],MATCH(L7191,lvl_4[ID],0),MATCH(TEXT(K7191,"##0"),lvl_4[#Headers],0)),"Нет")</f>
        <v>Символические звезды</v>
      </c>
      <c r="G7191" s="11" t="str">
        <f>IFERROR(INDEX(lvl_5[],MATCH(M7191,lvl_5[ID],0),MATCH(_xlfn.CONCAT(TEXT(K7191,"##0"),"_",TEXT(L7191,"##0")),lvl_5[#Headers],0)),"Нет")</f>
        <v>Небесный чиновник</v>
      </c>
      <c r="H7191" s="11" t="str">
        <f>IFERROR(INDEX(lvl_6[],MATCH(N7191,lvl_6[ID],0),MATCH(_xlfn.CONCAT(K7191,"_",L7191,"_",M7191),lvl_6[#Headers],0)),"Нет")</f>
        <v>Нет</v>
      </c>
      <c r="I7191" s="12">
        <v>1</v>
      </c>
      <c r="J7191" s="12">
        <v>4</v>
      </c>
      <c r="K7191" s="12">
        <v>1</v>
      </c>
      <c r="L7191" s="12">
        <v>5</v>
      </c>
      <c r="M7191" s="12">
        <v>30</v>
      </c>
      <c r="N7191" s="12">
        <v>2867</v>
      </c>
      <c r="O7191" s="12">
        <f>COUNTIF($P$2:P7191,P7191)</f>
        <v>1</v>
      </c>
      <c r="P7191" s="12" t="str">
        <f t="shared" si="396"/>
        <v>14105302867</v>
      </c>
      <c r="Q7191" s="12" t="str">
        <f t="shared" si="397"/>
        <v>141053028670001</v>
      </c>
      <c r="R7191" s="20" t="s">
        <v>5291</v>
      </c>
      <c r="U7191" s="12" t="s">
        <v>916</v>
      </c>
      <c r="W7191" s="12" t="s">
        <v>861</v>
      </c>
      <c r="AP7191" s="12" t="s">
        <v>100</v>
      </c>
      <c r="AR7191" s="12" t="s">
        <v>100</v>
      </c>
      <c r="BN7191" s="12">
        <v>1</v>
      </c>
    </row>
    <row r="7192" spans="1:66" ht="45" x14ac:dyDescent="0.25">
      <c r="A7192" s="12">
        <v>1</v>
      </c>
      <c r="B7192" s="11" t="str">
        <f t="shared" si="395"/>
        <v>Общий расчет. Анализ даты. Анализ даты. Символические звезды. Небесный чиновник. Нет</v>
      </c>
      <c r="C7192" s="11" t="str">
        <f>IFERROR(VLOOKUP(I7192,lvl_1[],2,FALSE),"Нет")</f>
        <v>Общий расчет</v>
      </c>
      <c r="D7192" s="11" t="str">
        <f>IFERROR(VLOOKUP(Rule!J7192,lvl_2[],2,FALSE),"Нет")</f>
        <v>Анализ даты</v>
      </c>
      <c r="E7192" s="11" t="str">
        <f>IFERROR(VLOOKUP(Rule!K7192,lvl_3[],2,FALSE),"Нет")</f>
        <v>Анализ даты</v>
      </c>
      <c r="F7192" s="11" t="str">
        <f>IFERROR(INDEX(lvl_4[],MATCH(L7192,lvl_4[ID],0),MATCH(TEXT(K7192,"##0"),lvl_4[#Headers],0)),"Нет")</f>
        <v>Символические звезды</v>
      </c>
      <c r="G7192" s="11" t="str">
        <f>IFERROR(INDEX(lvl_5[],MATCH(M7192,lvl_5[ID],0),MATCH(_xlfn.CONCAT(TEXT(K7192,"##0"),"_",TEXT(L7192,"##0")),lvl_5[#Headers],0)),"Нет")</f>
        <v>Небесный чиновник</v>
      </c>
      <c r="H7192" s="11" t="str">
        <f>IFERROR(INDEX(lvl_6[],MATCH(N7192,lvl_6[ID],0),MATCH(_xlfn.CONCAT(K7192,"_",L7192,"_",M7192),lvl_6[#Headers],0)),"Нет")</f>
        <v>Нет</v>
      </c>
      <c r="I7192" s="12">
        <v>1</v>
      </c>
      <c r="J7192" s="12">
        <v>4</v>
      </c>
      <c r="K7192" s="12">
        <v>1</v>
      </c>
      <c r="L7192" s="12">
        <v>5</v>
      </c>
      <c r="M7192" s="12">
        <v>30</v>
      </c>
      <c r="N7192" s="12">
        <v>2868</v>
      </c>
      <c r="O7192" s="12">
        <f>COUNTIF($P$2:P7192,P7192)</f>
        <v>1</v>
      </c>
      <c r="P7192" s="12" t="str">
        <f t="shared" si="396"/>
        <v>14105302868</v>
      </c>
      <c r="Q7192" s="12" t="str">
        <f t="shared" si="397"/>
        <v>141053028680001</v>
      </c>
      <c r="R7192" s="20" t="s">
        <v>5292</v>
      </c>
      <c r="U7192" s="12" t="s">
        <v>916</v>
      </c>
      <c r="W7192" s="12" t="s">
        <v>867</v>
      </c>
      <c r="AP7192" s="12" t="s">
        <v>100</v>
      </c>
      <c r="AR7192" s="12" t="s">
        <v>100</v>
      </c>
      <c r="BN7192" s="12">
        <v>1</v>
      </c>
    </row>
    <row r="7193" spans="1:66" ht="45" x14ac:dyDescent="0.25">
      <c r="A7193" s="12">
        <v>1</v>
      </c>
      <c r="B7193" s="11" t="str">
        <f t="shared" si="395"/>
        <v>Общий расчет. Анализ даты. Анализ даты. Символические звезды. Хранилище (Гробница). Нет</v>
      </c>
      <c r="C7193" s="11" t="str">
        <f>IFERROR(VLOOKUP(I7193,lvl_1[],2,FALSE),"Нет")</f>
        <v>Общий расчет</v>
      </c>
      <c r="D7193" s="11" t="str">
        <f>IFERROR(VLOOKUP(Rule!J7193,lvl_2[],2,FALSE),"Нет")</f>
        <v>Анализ даты</v>
      </c>
      <c r="E7193" s="11" t="str">
        <f>IFERROR(VLOOKUP(Rule!K7193,lvl_3[],2,FALSE),"Нет")</f>
        <v>Анализ даты</v>
      </c>
      <c r="F7193" s="11" t="str">
        <f>IFERROR(INDEX(lvl_4[],MATCH(L7193,lvl_4[ID],0),MATCH(TEXT(K7193,"##0"),lvl_4[#Headers],0)),"Нет")</f>
        <v>Символические звезды</v>
      </c>
      <c r="G7193" s="11" t="str">
        <f>IFERROR(INDEX(lvl_5[],MATCH(M7193,lvl_5[ID],0),MATCH(_xlfn.CONCAT(TEXT(K7193,"##0"),"_",TEXT(L7193,"##0")),lvl_5[#Headers],0)),"Нет")</f>
        <v>Хранилище (Гробница)</v>
      </c>
      <c r="H7193" s="11" t="str">
        <f>IFERROR(INDEX(lvl_6[],MATCH(N7193,lvl_6[ID],0),MATCH(_xlfn.CONCAT(K7193,"_",L7193,"_",M7193),lvl_6[#Headers],0)),"Нет")</f>
        <v>Нет</v>
      </c>
      <c r="I7193" s="12">
        <v>1</v>
      </c>
      <c r="J7193" s="12">
        <v>4</v>
      </c>
      <c r="K7193" s="12">
        <v>1</v>
      </c>
      <c r="L7193" s="12">
        <v>5</v>
      </c>
      <c r="M7193" s="12">
        <v>28</v>
      </c>
      <c r="N7193" s="12">
        <v>2869</v>
      </c>
      <c r="O7193" s="12">
        <f>COUNTIF($P$2:P7193,P7193)</f>
        <v>1</v>
      </c>
      <c r="P7193" s="12" t="str">
        <f t="shared" si="396"/>
        <v>14105282869</v>
      </c>
      <c r="Q7193" s="12" t="str">
        <f t="shared" si="397"/>
        <v>141052828690001</v>
      </c>
      <c r="R7193" s="20" t="s">
        <v>5293</v>
      </c>
      <c r="AB7193" s="12" t="s">
        <v>899</v>
      </c>
      <c r="AD7193" s="12" t="s">
        <v>870</v>
      </c>
      <c r="BN7193" s="12">
        <v>1</v>
      </c>
    </row>
    <row r="7194" spans="1:66" ht="45" x14ac:dyDescent="0.25">
      <c r="A7194" s="12">
        <v>1</v>
      </c>
      <c r="B7194" s="11" t="str">
        <f t="shared" si="395"/>
        <v>Общий расчет. Анализ даты. Анализ даты. Символические звезды. Хранилище (Гробница). Нет</v>
      </c>
      <c r="C7194" s="11" t="str">
        <f>IFERROR(VLOOKUP(I7194,lvl_1[],2,FALSE),"Нет")</f>
        <v>Общий расчет</v>
      </c>
      <c r="D7194" s="11" t="str">
        <f>IFERROR(VLOOKUP(Rule!J7194,lvl_2[],2,FALSE),"Нет")</f>
        <v>Анализ даты</v>
      </c>
      <c r="E7194" s="11" t="str">
        <f>IFERROR(VLOOKUP(Rule!K7194,lvl_3[],2,FALSE),"Нет")</f>
        <v>Анализ даты</v>
      </c>
      <c r="F7194" s="11" t="str">
        <f>IFERROR(INDEX(lvl_4[],MATCH(L7194,lvl_4[ID],0),MATCH(TEXT(K7194,"##0"),lvl_4[#Headers],0)),"Нет")</f>
        <v>Символические звезды</v>
      </c>
      <c r="G7194" s="11" t="str">
        <f>IFERROR(INDEX(lvl_5[],MATCH(M7194,lvl_5[ID],0),MATCH(_xlfn.CONCAT(TEXT(K7194,"##0"),"_",TEXT(L7194,"##0")),lvl_5[#Headers],0)),"Нет")</f>
        <v>Хранилище (Гробница)</v>
      </c>
      <c r="H7194" s="11" t="str">
        <f>IFERROR(INDEX(lvl_6[],MATCH(N7194,lvl_6[ID],0),MATCH(_xlfn.CONCAT(K7194,"_",L7194,"_",M7194),lvl_6[#Headers],0)),"Нет")</f>
        <v>Нет</v>
      </c>
      <c r="I7194" s="12">
        <v>1</v>
      </c>
      <c r="J7194" s="12">
        <v>4</v>
      </c>
      <c r="K7194" s="12">
        <v>1</v>
      </c>
      <c r="L7194" s="12">
        <v>5</v>
      </c>
      <c r="M7194" s="12">
        <v>28</v>
      </c>
      <c r="N7194" s="12">
        <v>2870</v>
      </c>
      <c r="O7194" s="12">
        <f>COUNTIF($P$2:P7194,P7194)</f>
        <v>1</v>
      </c>
      <c r="P7194" s="12" t="str">
        <f t="shared" si="396"/>
        <v>14105282870</v>
      </c>
      <c r="Q7194" s="12" t="str">
        <f t="shared" si="397"/>
        <v>141052828700001</v>
      </c>
      <c r="R7194" s="20" t="s">
        <v>5294</v>
      </c>
      <c r="AB7194" s="12" t="s">
        <v>899</v>
      </c>
      <c r="AC7194" s="12" t="s">
        <v>100</v>
      </c>
      <c r="AD7194" s="12" t="s">
        <v>861</v>
      </c>
      <c r="BN7194" s="12">
        <v>1</v>
      </c>
    </row>
    <row r="7195" spans="1:66" ht="45" x14ac:dyDescent="0.25">
      <c r="A7195" s="12">
        <v>1</v>
      </c>
      <c r="B7195" s="11" t="str">
        <f t="shared" si="395"/>
        <v>Общий расчет. Анализ даты. Анализ даты. Символические звезды. Хранилище (Гробница). Нет</v>
      </c>
      <c r="C7195" s="11" t="str">
        <f>IFERROR(VLOOKUP(I7195,lvl_1[],2,FALSE),"Нет")</f>
        <v>Общий расчет</v>
      </c>
      <c r="D7195" s="11" t="str">
        <f>IFERROR(VLOOKUP(Rule!J7195,lvl_2[],2,FALSE),"Нет")</f>
        <v>Анализ даты</v>
      </c>
      <c r="E7195" s="11" t="str">
        <f>IFERROR(VLOOKUP(Rule!K7195,lvl_3[],2,FALSE),"Нет")</f>
        <v>Анализ даты</v>
      </c>
      <c r="F7195" s="11" t="str">
        <f>IFERROR(INDEX(lvl_4[],MATCH(L7195,lvl_4[ID],0),MATCH(TEXT(K7195,"##0"),lvl_4[#Headers],0)),"Нет")</f>
        <v>Символические звезды</v>
      </c>
      <c r="G7195" s="11" t="str">
        <f>IFERROR(INDEX(lvl_5[],MATCH(M7195,lvl_5[ID],0),MATCH(_xlfn.CONCAT(TEXT(K7195,"##0"),"_",TEXT(L7195,"##0")),lvl_5[#Headers],0)),"Нет")</f>
        <v>Хранилище (Гробница)</v>
      </c>
      <c r="H7195" s="11" t="str">
        <f>IFERROR(INDEX(lvl_6[],MATCH(N7195,lvl_6[ID],0),MATCH(_xlfn.CONCAT(K7195,"_",L7195,"_",M7195),lvl_6[#Headers],0)),"Нет")</f>
        <v>Нет</v>
      </c>
      <c r="I7195" s="12">
        <v>1</v>
      </c>
      <c r="J7195" s="12">
        <v>4</v>
      </c>
      <c r="K7195" s="12">
        <v>1</v>
      </c>
      <c r="L7195" s="12">
        <v>5</v>
      </c>
      <c r="M7195" s="12">
        <v>28</v>
      </c>
      <c r="N7195" s="12">
        <v>2871</v>
      </c>
      <c r="O7195" s="12">
        <f>COUNTIF($P$2:P7195,P7195)</f>
        <v>1</v>
      </c>
      <c r="P7195" s="12" t="str">
        <f t="shared" si="396"/>
        <v>14105282871</v>
      </c>
      <c r="Q7195" s="12" t="str">
        <f t="shared" si="397"/>
        <v>141052828710001</v>
      </c>
      <c r="R7195" s="20" t="s">
        <v>5295</v>
      </c>
      <c r="AB7195" s="12" t="s">
        <v>899</v>
      </c>
      <c r="AC7195" s="12" t="s">
        <v>100</v>
      </c>
      <c r="AD7195" s="12" t="s">
        <v>864</v>
      </c>
      <c r="BN7195" s="12">
        <v>1</v>
      </c>
    </row>
    <row r="7196" spans="1:66" ht="45" x14ac:dyDescent="0.25">
      <c r="A7196" s="12">
        <v>1</v>
      </c>
      <c r="B7196" s="11" t="str">
        <f t="shared" si="395"/>
        <v>Общий расчет. Анализ даты. Анализ даты. Символические звезды. Хранилище (Гробница). Нет</v>
      </c>
      <c r="C7196" s="11" t="str">
        <f>IFERROR(VLOOKUP(I7196,lvl_1[],2,FALSE),"Нет")</f>
        <v>Общий расчет</v>
      </c>
      <c r="D7196" s="11" t="str">
        <f>IFERROR(VLOOKUP(Rule!J7196,lvl_2[],2,FALSE),"Нет")</f>
        <v>Анализ даты</v>
      </c>
      <c r="E7196" s="11" t="str">
        <f>IFERROR(VLOOKUP(Rule!K7196,lvl_3[],2,FALSE),"Нет")</f>
        <v>Анализ даты</v>
      </c>
      <c r="F7196" s="11" t="str">
        <f>IFERROR(INDEX(lvl_4[],MATCH(L7196,lvl_4[ID],0),MATCH(TEXT(K7196,"##0"),lvl_4[#Headers],0)),"Нет")</f>
        <v>Символические звезды</v>
      </c>
      <c r="G7196" s="11" t="str">
        <f>IFERROR(INDEX(lvl_5[],MATCH(M7196,lvl_5[ID],0),MATCH(_xlfn.CONCAT(TEXT(K7196,"##0"),"_",TEXT(L7196,"##0")),lvl_5[#Headers],0)),"Нет")</f>
        <v>Хранилище (Гробница)</v>
      </c>
      <c r="H7196" s="11" t="str">
        <f>IFERROR(INDEX(lvl_6[],MATCH(N7196,lvl_6[ID],0),MATCH(_xlfn.CONCAT(K7196,"_",L7196,"_",M7196),lvl_6[#Headers],0)),"Нет")</f>
        <v>Нет</v>
      </c>
      <c r="I7196" s="12">
        <v>1</v>
      </c>
      <c r="J7196" s="12">
        <v>4</v>
      </c>
      <c r="K7196" s="12">
        <v>1</v>
      </c>
      <c r="L7196" s="12">
        <v>5</v>
      </c>
      <c r="M7196" s="12">
        <v>28</v>
      </c>
      <c r="N7196" s="12">
        <v>2872</v>
      </c>
      <c r="O7196" s="12">
        <f>COUNTIF($P$2:P7196,P7196)</f>
        <v>1</v>
      </c>
      <c r="P7196" s="12" t="str">
        <f t="shared" si="396"/>
        <v>14105282872</v>
      </c>
      <c r="Q7196" s="12" t="str">
        <f t="shared" si="397"/>
        <v>141052828720001</v>
      </c>
      <c r="R7196" s="20" t="s">
        <v>5296</v>
      </c>
      <c r="AB7196" s="12" t="s">
        <v>899</v>
      </c>
      <c r="AC7196" s="12" t="s">
        <v>100</v>
      </c>
      <c r="AD7196" s="12" t="s">
        <v>867</v>
      </c>
      <c r="BN7196" s="12">
        <v>1</v>
      </c>
    </row>
    <row r="7197" spans="1:66" ht="45" x14ac:dyDescent="0.25">
      <c r="A7197" s="12">
        <v>1</v>
      </c>
      <c r="B7197" s="11" t="str">
        <f t="shared" si="395"/>
        <v>Общий расчет. Анализ даты. Анализ даты. Символические звезды. Хранилище (Гробница). Нет</v>
      </c>
      <c r="C7197" s="11" t="str">
        <f>IFERROR(VLOOKUP(I7197,lvl_1[],2,FALSE),"Нет")</f>
        <v>Общий расчет</v>
      </c>
      <c r="D7197" s="11" t="str">
        <f>IFERROR(VLOOKUP(Rule!J7197,lvl_2[],2,FALSE),"Нет")</f>
        <v>Анализ даты</v>
      </c>
      <c r="E7197" s="11" t="str">
        <f>IFERROR(VLOOKUP(Rule!K7197,lvl_3[],2,FALSE),"Нет")</f>
        <v>Анализ даты</v>
      </c>
      <c r="F7197" s="11" t="str">
        <f>IFERROR(INDEX(lvl_4[],MATCH(L7197,lvl_4[ID],0),MATCH(TEXT(K7197,"##0"),lvl_4[#Headers],0)),"Нет")</f>
        <v>Символические звезды</v>
      </c>
      <c r="G7197" s="11" t="str">
        <f>IFERROR(INDEX(lvl_5[],MATCH(M7197,lvl_5[ID],0),MATCH(_xlfn.CONCAT(TEXT(K7197,"##0"),"_",TEXT(L7197,"##0")),lvl_5[#Headers],0)),"Нет")</f>
        <v>Хранилище (Гробница)</v>
      </c>
      <c r="H7197" s="11" t="str">
        <f>IFERROR(INDEX(lvl_6[],MATCH(N7197,lvl_6[ID],0),MATCH(_xlfn.CONCAT(K7197,"_",L7197,"_",M7197),lvl_6[#Headers],0)),"Нет")</f>
        <v>Нет</v>
      </c>
      <c r="I7197" s="12">
        <v>1</v>
      </c>
      <c r="J7197" s="12">
        <v>4</v>
      </c>
      <c r="K7197" s="12">
        <v>1</v>
      </c>
      <c r="L7197" s="12">
        <v>5</v>
      </c>
      <c r="M7197" s="12">
        <v>28</v>
      </c>
      <c r="N7197" s="12">
        <v>2873</v>
      </c>
      <c r="O7197" s="12">
        <f>COUNTIF($P$2:P7197,P7197)</f>
        <v>1</v>
      </c>
      <c r="P7197" s="12" t="str">
        <f t="shared" si="396"/>
        <v>14105282873</v>
      </c>
      <c r="Q7197" s="12" t="str">
        <f t="shared" si="397"/>
        <v>141052828730001</v>
      </c>
      <c r="R7197" s="20" t="s">
        <v>5297</v>
      </c>
      <c r="AB7197" s="12" t="s">
        <v>901</v>
      </c>
      <c r="AC7197" s="12" t="s">
        <v>100</v>
      </c>
      <c r="AD7197" s="12" t="s">
        <v>870</v>
      </c>
      <c r="BN7197" s="12">
        <v>1</v>
      </c>
    </row>
    <row r="7198" spans="1:66" ht="45" x14ac:dyDescent="0.25">
      <c r="A7198" s="12">
        <v>1</v>
      </c>
      <c r="B7198" s="11" t="str">
        <f t="shared" si="395"/>
        <v>Общий расчет. Анализ даты. Анализ даты. Символические звезды. Хранилище (Гробница). Нет</v>
      </c>
      <c r="C7198" s="11" t="str">
        <f>IFERROR(VLOOKUP(I7198,lvl_1[],2,FALSE),"Нет")</f>
        <v>Общий расчет</v>
      </c>
      <c r="D7198" s="11" t="str">
        <f>IFERROR(VLOOKUP(Rule!J7198,lvl_2[],2,FALSE),"Нет")</f>
        <v>Анализ даты</v>
      </c>
      <c r="E7198" s="11" t="str">
        <f>IFERROR(VLOOKUP(Rule!K7198,lvl_3[],2,FALSE),"Нет")</f>
        <v>Анализ даты</v>
      </c>
      <c r="F7198" s="11" t="str">
        <f>IFERROR(INDEX(lvl_4[],MATCH(L7198,lvl_4[ID],0),MATCH(TEXT(K7198,"##0"),lvl_4[#Headers],0)),"Нет")</f>
        <v>Символические звезды</v>
      </c>
      <c r="G7198" s="11" t="str">
        <f>IFERROR(INDEX(lvl_5[],MATCH(M7198,lvl_5[ID],0),MATCH(_xlfn.CONCAT(TEXT(K7198,"##0"),"_",TEXT(L7198,"##0")),lvl_5[#Headers],0)),"Нет")</f>
        <v>Хранилище (Гробница)</v>
      </c>
      <c r="H7198" s="11" t="str">
        <f>IFERROR(INDEX(lvl_6[],MATCH(N7198,lvl_6[ID],0),MATCH(_xlfn.CONCAT(K7198,"_",L7198,"_",M7198),lvl_6[#Headers],0)),"Нет")</f>
        <v>Нет</v>
      </c>
      <c r="I7198" s="12">
        <v>1</v>
      </c>
      <c r="J7198" s="12">
        <v>4</v>
      </c>
      <c r="K7198" s="12">
        <v>1</v>
      </c>
      <c r="L7198" s="12">
        <v>5</v>
      </c>
      <c r="M7198" s="12">
        <v>28</v>
      </c>
      <c r="N7198" s="12">
        <v>2874</v>
      </c>
      <c r="O7198" s="12">
        <f>COUNTIF($P$2:P7198,P7198)</f>
        <v>1</v>
      </c>
      <c r="P7198" s="12" t="str">
        <f t="shared" si="396"/>
        <v>14105282874</v>
      </c>
      <c r="Q7198" s="12" t="str">
        <f t="shared" si="397"/>
        <v>141052828740001</v>
      </c>
      <c r="R7198" s="20" t="s">
        <v>5298</v>
      </c>
      <c r="AB7198" s="12" t="s">
        <v>901</v>
      </c>
      <c r="AC7198" s="12" t="s">
        <v>100</v>
      </c>
      <c r="AD7198" s="12" t="s">
        <v>861</v>
      </c>
      <c r="BN7198" s="12">
        <v>1</v>
      </c>
    </row>
    <row r="7199" spans="1:66" ht="45" x14ac:dyDescent="0.25">
      <c r="A7199" s="12">
        <v>1</v>
      </c>
      <c r="B7199" s="11" t="str">
        <f t="shared" si="395"/>
        <v>Общий расчет. Анализ даты. Анализ даты. Символические звезды. Хранилище (Гробница). Нет</v>
      </c>
      <c r="C7199" s="11" t="str">
        <f>IFERROR(VLOOKUP(I7199,lvl_1[],2,FALSE),"Нет")</f>
        <v>Общий расчет</v>
      </c>
      <c r="D7199" s="11" t="str">
        <f>IFERROR(VLOOKUP(Rule!J7199,lvl_2[],2,FALSE),"Нет")</f>
        <v>Анализ даты</v>
      </c>
      <c r="E7199" s="11" t="str">
        <f>IFERROR(VLOOKUP(Rule!K7199,lvl_3[],2,FALSE),"Нет")</f>
        <v>Анализ даты</v>
      </c>
      <c r="F7199" s="11" t="str">
        <f>IFERROR(INDEX(lvl_4[],MATCH(L7199,lvl_4[ID],0),MATCH(TEXT(K7199,"##0"),lvl_4[#Headers],0)),"Нет")</f>
        <v>Символические звезды</v>
      </c>
      <c r="G7199" s="11" t="str">
        <f>IFERROR(INDEX(lvl_5[],MATCH(M7199,lvl_5[ID],0),MATCH(_xlfn.CONCAT(TEXT(K7199,"##0"),"_",TEXT(L7199,"##0")),lvl_5[#Headers],0)),"Нет")</f>
        <v>Хранилище (Гробница)</v>
      </c>
      <c r="H7199" s="11" t="str">
        <f>IFERROR(INDEX(lvl_6[],MATCH(N7199,lvl_6[ID],0),MATCH(_xlfn.CONCAT(K7199,"_",L7199,"_",M7199),lvl_6[#Headers],0)),"Нет")</f>
        <v>Нет</v>
      </c>
      <c r="I7199" s="12">
        <v>1</v>
      </c>
      <c r="J7199" s="12">
        <v>4</v>
      </c>
      <c r="K7199" s="12">
        <v>1</v>
      </c>
      <c r="L7199" s="12">
        <v>5</v>
      </c>
      <c r="M7199" s="12">
        <v>28</v>
      </c>
      <c r="N7199" s="12">
        <v>2875</v>
      </c>
      <c r="O7199" s="12">
        <f>COUNTIF($P$2:P7199,P7199)</f>
        <v>1</v>
      </c>
      <c r="P7199" s="12" t="str">
        <f t="shared" si="396"/>
        <v>14105282875</v>
      </c>
      <c r="Q7199" s="12" t="str">
        <f t="shared" si="397"/>
        <v>141052828750001</v>
      </c>
      <c r="R7199" s="20" t="s">
        <v>5299</v>
      </c>
      <c r="AB7199" s="12" t="s">
        <v>901</v>
      </c>
      <c r="AC7199" s="12" t="s">
        <v>100</v>
      </c>
      <c r="AD7199" s="12" t="s">
        <v>864</v>
      </c>
      <c r="BN7199" s="12">
        <v>1</v>
      </c>
    </row>
    <row r="7200" spans="1:66" ht="45" x14ac:dyDescent="0.25">
      <c r="A7200" s="12">
        <v>1</v>
      </c>
      <c r="B7200" s="11" t="str">
        <f t="shared" si="395"/>
        <v>Общий расчет. Анализ даты. Анализ даты. Символические звезды. Хранилище (Гробница). Нет</v>
      </c>
      <c r="C7200" s="11" t="str">
        <f>IFERROR(VLOOKUP(I7200,lvl_1[],2,FALSE),"Нет")</f>
        <v>Общий расчет</v>
      </c>
      <c r="D7200" s="11" t="str">
        <f>IFERROR(VLOOKUP(Rule!J7200,lvl_2[],2,FALSE),"Нет")</f>
        <v>Анализ даты</v>
      </c>
      <c r="E7200" s="11" t="str">
        <f>IFERROR(VLOOKUP(Rule!K7200,lvl_3[],2,FALSE),"Нет")</f>
        <v>Анализ даты</v>
      </c>
      <c r="F7200" s="11" t="str">
        <f>IFERROR(INDEX(lvl_4[],MATCH(L7200,lvl_4[ID],0),MATCH(TEXT(K7200,"##0"),lvl_4[#Headers],0)),"Нет")</f>
        <v>Символические звезды</v>
      </c>
      <c r="G7200" s="11" t="str">
        <f>IFERROR(INDEX(lvl_5[],MATCH(M7200,lvl_5[ID],0),MATCH(_xlfn.CONCAT(TEXT(K7200,"##0"),"_",TEXT(L7200,"##0")),lvl_5[#Headers],0)),"Нет")</f>
        <v>Хранилище (Гробница)</v>
      </c>
      <c r="H7200" s="11" t="str">
        <f>IFERROR(INDEX(lvl_6[],MATCH(N7200,lvl_6[ID],0),MATCH(_xlfn.CONCAT(K7200,"_",L7200,"_",M7200),lvl_6[#Headers],0)),"Нет")</f>
        <v>Нет</v>
      </c>
      <c r="I7200" s="12">
        <v>1</v>
      </c>
      <c r="J7200" s="12">
        <v>4</v>
      </c>
      <c r="K7200" s="12">
        <v>1</v>
      </c>
      <c r="L7200" s="12">
        <v>5</v>
      </c>
      <c r="M7200" s="12">
        <v>28</v>
      </c>
      <c r="N7200" s="12">
        <v>2876</v>
      </c>
      <c r="O7200" s="12">
        <f>COUNTIF($P$2:P7200,P7200)</f>
        <v>1</v>
      </c>
      <c r="P7200" s="12" t="str">
        <f t="shared" si="396"/>
        <v>14105282876</v>
      </c>
      <c r="Q7200" s="12" t="str">
        <f t="shared" si="397"/>
        <v>141052828760001</v>
      </c>
      <c r="R7200" s="20" t="s">
        <v>5300</v>
      </c>
      <c r="AB7200" s="12" t="s">
        <v>901</v>
      </c>
      <c r="AC7200" s="12" t="s">
        <v>100</v>
      </c>
      <c r="AD7200" s="12" t="s">
        <v>867</v>
      </c>
      <c r="BN7200" s="12">
        <v>1</v>
      </c>
    </row>
    <row r="7201" spans="1:66" ht="45" x14ac:dyDescent="0.25">
      <c r="A7201" s="12">
        <v>1</v>
      </c>
      <c r="B7201" s="11" t="str">
        <f t="shared" si="395"/>
        <v>Общий расчет. Анализ даты. Анализ даты. Символические звезды. Хранилище (Гробница). Нет</v>
      </c>
      <c r="C7201" s="11" t="str">
        <f>IFERROR(VLOOKUP(I7201,lvl_1[],2,FALSE),"Нет")</f>
        <v>Общий расчет</v>
      </c>
      <c r="D7201" s="11" t="str">
        <f>IFERROR(VLOOKUP(Rule!J7201,lvl_2[],2,FALSE),"Нет")</f>
        <v>Анализ даты</v>
      </c>
      <c r="E7201" s="11" t="str">
        <f>IFERROR(VLOOKUP(Rule!K7201,lvl_3[],2,FALSE),"Нет")</f>
        <v>Анализ даты</v>
      </c>
      <c r="F7201" s="11" t="str">
        <f>IFERROR(INDEX(lvl_4[],MATCH(L7201,lvl_4[ID],0),MATCH(TEXT(K7201,"##0"),lvl_4[#Headers],0)),"Нет")</f>
        <v>Символические звезды</v>
      </c>
      <c r="G7201" s="11" t="str">
        <f>IFERROR(INDEX(lvl_5[],MATCH(M7201,lvl_5[ID],0),MATCH(_xlfn.CONCAT(TEXT(K7201,"##0"),"_",TEXT(L7201,"##0")),lvl_5[#Headers],0)),"Нет")</f>
        <v>Хранилище (Гробница)</v>
      </c>
      <c r="H7201" s="11" t="str">
        <f>IFERROR(INDEX(lvl_6[],MATCH(N7201,lvl_6[ID],0),MATCH(_xlfn.CONCAT(K7201,"_",L7201,"_",M7201),lvl_6[#Headers],0)),"Нет")</f>
        <v>Нет</v>
      </c>
      <c r="I7201" s="12">
        <v>1</v>
      </c>
      <c r="J7201" s="12">
        <v>4</v>
      </c>
      <c r="K7201" s="12">
        <v>1</v>
      </c>
      <c r="L7201" s="12">
        <v>5</v>
      </c>
      <c r="M7201" s="12">
        <v>28</v>
      </c>
      <c r="N7201" s="12">
        <v>2877</v>
      </c>
      <c r="O7201" s="12">
        <f>COUNTIF($P$2:P7201,P7201)</f>
        <v>1</v>
      </c>
      <c r="P7201" s="12" t="str">
        <f t="shared" si="396"/>
        <v>14105282877</v>
      </c>
      <c r="Q7201" s="12" t="str">
        <f t="shared" si="397"/>
        <v>141052828770001</v>
      </c>
      <c r="R7201" s="20" t="s">
        <v>5301</v>
      </c>
      <c r="AB7201" s="12" t="s">
        <v>903</v>
      </c>
      <c r="AC7201" s="12" t="s">
        <v>100</v>
      </c>
      <c r="AD7201" s="12" t="s">
        <v>870</v>
      </c>
      <c r="BN7201" s="12">
        <v>1</v>
      </c>
    </row>
    <row r="7202" spans="1:66" ht="45" x14ac:dyDescent="0.25">
      <c r="A7202" s="12">
        <v>1</v>
      </c>
      <c r="B7202" s="11" t="str">
        <f t="shared" si="395"/>
        <v>Общий расчет. Анализ даты. Анализ даты. Символические звезды. Хранилище (Гробница). Нет</v>
      </c>
      <c r="C7202" s="11" t="str">
        <f>IFERROR(VLOOKUP(I7202,lvl_1[],2,FALSE),"Нет")</f>
        <v>Общий расчет</v>
      </c>
      <c r="D7202" s="11" t="str">
        <f>IFERROR(VLOOKUP(Rule!J7202,lvl_2[],2,FALSE),"Нет")</f>
        <v>Анализ даты</v>
      </c>
      <c r="E7202" s="11" t="str">
        <f>IFERROR(VLOOKUP(Rule!K7202,lvl_3[],2,FALSE),"Нет")</f>
        <v>Анализ даты</v>
      </c>
      <c r="F7202" s="11" t="str">
        <f>IFERROR(INDEX(lvl_4[],MATCH(L7202,lvl_4[ID],0),MATCH(TEXT(K7202,"##0"),lvl_4[#Headers],0)),"Нет")</f>
        <v>Символические звезды</v>
      </c>
      <c r="G7202" s="11" t="str">
        <f>IFERROR(INDEX(lvl_5[],MATCH(M7202,lvl_5[ID],0),MATCH(_xlfn.CONCAT(TEXT(K7202,"##0"),"_",TEXT(L7202,"##0")),lvl_5[#Headers],0)),"Нет")</f>
        <v>Хранилище (Гробница)</v>
      </c>
      <c r="H7202" s="11" t="str">
        <f>IFERROR(INDEX(lvl_6[],MATCH(N7202,lvl_6[ID],0),MATCH(_xlfn.CONCAT(K7202,"_",L7202,"_",M7202),lvl_6[#Headers],0)),"Нет")</f>
        <v>Нет</v>
      </c>
      <c r="I7202" s="12">
        <v>1</v>
      </c>
      <c r="J7202" s="12">
        <v>4</v>
      </c>
      <c r="K7202" s="12">
        <v>1</v>
      </c>
      <c r="L7202" s="12">
        <v>5</v>
      </c>
      <c r="M7202" s="12">
        <v>28</v>
      </c>
      <c r="N7202" s="12">
        <v>2878</v>
      </c>
      <c r="O7202" s="12">
        <f>COUNTIF($P$2:P7202,P7202)</f>
        <v>1</v>
      </c>
      <c r="P7202" s="12" t="str">
        <f t="shared" si="396"/>
        <v>14105282878</v>
      </c>
      <c r="Q7202" s="12" t="str">
        <f t="shared" si="397"/>
        <v>141052828780001</v>
      </c>
      <c r="R7202" s="20" t="s">
        <v>5302</v>
      </c>
      <c r="AB7202" s="12" t="s">
        <v>905</v>
      </c>
      <c r="AC7202" s="12" t="s">
        <v>100</v>
      </c>
      <c r="AD7202" s="12" t="s">
        <v>870</v>
      </c>
      <c r="BN7202" s="12">
        <v>1</v>
      </c>
    </row>
    <row r="7203" spans="1:66" ht="45" x14ac:dyDescent="0.25">
      <c r="A7203" s="12">
        <v>1</v>
      </c>
      <c r="B7203" s="11" t="str">
        <f t="shared" si="395"/>
        <v>Общий расчет. Анализ даты. Анализ даты. Символические звезды. Хранилище (Гробница). Нет</v>
      </c>
      <c r="C7203" s="11" t="str">
        <f>IFERROR(VLOOKUP(I7203,lvl_1[],2,FALSE),"Нет")</f>
        <v>Общий расчет</v>
      </c>
      <c r="D7203" s="11" t="str">
        <f>IFERROR(VLOOKUP(Rule!J7203,lvl_2[],2,FALSE),"Нет")</f>
        <v>Анализ даты</v>
      </c>
      <c r="E7203" s="11" t="str">
        <f>IFERROR(VLOOKUP(Rule!K7203,lvl_3[],2,FALSE),"Нет")</f>
        <v>Анализ даты</v>
      </c>
      <c r="F7203" s="11" t="str">
        <f>IFERROR(INDEX(lvl_4[],MATCH(L7203,lvl_4[ID],0),MATCH(TEXT(K7203,"##0"),lvl_4[#Headers],0)),"Нет")</f>
        <v>Символические звезды</v>
      </c>
      <c r="G7203" s="11" t="str">
        <f>IFERROR(INDEX(lvl_5[],MATCH(M7203,lvl_5[ID],0),MATCH(_xlfn.CONCAT(TEXT(K7203,"##0"),"_",TEXT(L7203,"##0")),lvl_5[#Headers],0)),"Нет")</f>
        <v>Хранилище (Гробница)</v>
      </c>
      <c r="H7203" s="11" t="str">
        <f>IFERROR(INDEX(lvl_6[],MATCH(N7203,lvl_6[ID],0),MATCH(_xlfn.CONCAT(K7203,"_",L7203,"_",M7203),lvl_6[#Headers],0)),"Нет")</f>
        <v>Нет</v>
      </c>
      <c r="I7203" s="12">
        <v>1</v>
      </c>
      <c r="J7203" s="12">
        <v>4</v>
      </c>
      <c r="K7203" s="12">
        <v>1</v>
      </c>
      <c r="L7203" s="12">
        <v>5</v>
      </c>
      <c r="M7203" s="12">
        <v>28</v>
      </c>
      <c r="N7203" s="12">
        <v>2879</v>
      </c>
      <c r="O7203" s="12">
        <f>COUNTIF($P$2:P7203,P7203)</f>
        <v>1</v>
      </c>
      <c r="P7203" s="12" t="str">
        <f t="shared" si="396"/>
        <v>14105282879</v>
      </c>
      <c r="Q7203" s="12" t="str">
        <f t="shared" si="397"/>
        <v>141052828790001</v>
      </c>
      <c r="R7203" s="20" t="s">
        <v>5303</v>
      </c>
      <c r="AB7203" s="12" t="s">
        <v>907</v>
      </c>
      <c r="AC7203" s="12" t="s">
        <v>100</v>
      </c>
      <c r="AD7203" s="12" t="s">
        <v>861</v>
      </c>
      <c r="BN7203" s="12">
        <v>1</v>
      </c>
    </row>
    <row r="7204" spans="1:66" ht="45" x14ac:dyDescent="0.25">
      <c r="A7204" s="12">
        <v>1</v>
      </c>
      <c r="B7204" s="11" t="str">
        <f t="shared" si="395"/>
        <v>Общий расчет. Анализ даты. Анализ даты. Символические звезды. Хранилище (Гробница). Нет</v>
      </c>
      <c r="C7204" s="11" t="str">
        <f>IFERROR(VLOOKUP(I7204,lvl_1[],2,FALSE),"Нет")</f>
        <v>Общий расчет</v>
      </c>
      <c r="D7204" s="11" t="str">
        <f>IFERROR(VLOOKUP(Rule!J7204,lvl_2[],2,FALSE),"Нет")</f>
        <v>Анализ даты</v>
      </c>
      <c r="E7204" s="11" t="str">
        <f>IFERROR(VLOOKUP(Rule!K7204,lvl_3[],2,FALSE),"Нет")</f>
        <v>Анализ даты</v>
      </c>
      <c r="F7204" s="11" t="str">
        <f>IFERROR(INDEX(lvl_4[],MATCH(L7204,lvl_4[ID],0),MATCH(TEXT(K7204,"##0"),lvl_4[#Headers],0)),"Нет")</f>
        <v>Символические звезды</v>
      </c>
      <c r="G7204" s="11" t="str">
        <f>IFERROR(INDEX(lvl_5[],MATCH(M7204,lvl_5[ID],0),MATCH(_xlfn.CONCAT(TEXT(K7204,"##0"),"_",TEXT(L7204,"##0")),lvl_5[#Headers],0)),"Нет")</f>
        <v>Хранилище (Гробница)</v>
      </c>
      <c r="H7204" s="11" t="str">
        <f>IFERROR(INDEX(lvl_6[],MATCH(N7204,lvl_6[ID],0),MATCH(_xlfn.CONCAT(K7204,"_",L7204,"_",M7204),lvl_6[#Headers],0)),"Нет")</f>
        <v>Нет</v>
      </c>
      <c r="I7204" s="12">
        <v>1</v>
      </c>
      <c r="J7204" s="12">
        <v>4</v>
      </c>
      <c r="K7204" s="12">
        <v>1</v>
      </c>
      <c r="L7204" s="12">
        <v>5</v>
      </c>
      <c r="M7204" s="12">
        <v>28</v>
      </c>
      <c r="N7204" s="12">
        <v>2880</v>
      </c>
      <c r="O7204" s="12">
        <f>COUNTIF($P$2:P7204,P7204)</f>
        <v>1</v>
      </c>
      <c r="P7204" s="12" t="str">
        <f t="shared" si="396"/>
        <v>14105282880</v>
      </c>
      <c r="Q7204" s="12" t="str">
        <f t="shared" si="397"/>
        <v>141052828800001</v>
      </c>
      <c r="R7204" s="20" t="s">
        <v>5304</v>
      </c>
      <c r="AB7204" s="12" t="s">
        <v>908</v>
      </c>
      <c r="AC7204" s="12" t="s">
        <v>100</v>
      </c>
      <c r="AD7204" s="12" t="s">
        <v>861</v>
      </c>
      <c r="BN7204" s="12">
        <v>1</v>
      </c>
    </row>
    <row r="7205" spans="1:66" ht="45" x14ac:dyDescent="0.25">
      <c r="A7205" s="12">
        <v>1</v>
      </c>
      <c r="B7205" s="11" t="str">
        <f t="shared" ref="B7205:B7268" si="398">_xlfn.CONCAT(C7205,". ", D7205,". ", E7205,". ", F7205,". ", G7205,". ", H7205)</f>
        <v>Общий расчет. Анализ даты. Анализ даты. Символические звезды. Хранилище (Гробница). Нет</v>
      </c>
      <c r="C7205" s="11" t="str">
        <f>IFERROR(VLOOKUP(I7205,lvl_1[],2,FALSE),"Нет")</f>
        <v>Общий расчет</v>
      </c>
      <c r="D7205" s="11" t="str">
        <f>IFERROR(VLOOKUP(Rule!J7205,lvl_2[],2,FALSE),"Нет")</f>
        <v>Анализ даты</v>
      </c>
      <c r="E7205" s="11" t="str">
        <f>IFERROR(VLOOKUP(Rule!K7205,lvl_3[],2,FALSE),"Нет")</f>
        <v>Анализ даты</v>
      </c>
      <c r="F7205" s="11" t="str">
        <f>IFERROR(INDEX(lvl_4[],MATCH(L7205,lvl_4[ID],0),MATCH(TEXT(K7205,"##0"),lvl_4[#Headers],0)),"Нет")</f>
        <v>Символические звезды</v>
      </c>
      <c r="G7205" s="11" t="str">
        <f>IFERROR(INDEX(lvl_5[],MATCH(M7205,lvl_5[ID],0),MATCH(_xlfn.CONCAT(TEXT(K7205,"##0"),"_",TEXT(L7205,"##0")),lvl_5[#Headers],0)),"Нет")</f>
        <v>Хранилище (Гробница)</v>
      </c>
      <c r="H7205" s="11" t="str">
        <f>IFERROR(INDEX(lvl_6[],MATCH(N7205,lvl_6[ID],0),MATCH(_xlfn.CONCAT(K7205,"_",L7205,"_",M7205),lvl_6[#Headers],0)),"Нет")</f>
        <v>Нет</v>
      </c>
      <c r="I7205" s="12">
        <v>1</v>
      </c>
      <c r="J7205" s="12">
        <v>4</v>
      </c>
      <c r="K7205" s="12">
        <v>1</v>
      </c>
      <c r="L7205" s="12">
        <v>5</v>
      </c>
      <c r="M7205" s="12">
        <v>28</v>
      </c>
      <c r="N7205" s="12">
        <v>2881</v>
      </c>
      <c r="O7205" s="12">
        <f>COUNTIF($P$2:P7205,P7205)</f>
        <v>1</v>
      </c>
      <c r="P7205" s="12" t="str">
        <f t="shared" ref="P7205:P7268" si="399">_xlfn.CONCAT(I7205,
J7205,
K7205,
IF(LEN(L7205)=1,_xlfn.CONCAT(0,L7205),L7205),
IF(LEN(M7205)=1,_xlfn.CONCAT(0,M7205),M7205),
IF(LEN(N7205)=1,_xlfn.CONCAT(0,N7205),N7205))</f>
        <v>14105282881</v>
      </c>
      <c r="Q7205" s="12" t="str">
        <f t="shared" ref="Q7205:Q7268" si="400">_xlfn.CONCAT(I7205,
J7205,
K7205,
IF(LEN(L7205)=1,_xlfn.CONCAT(0,L7205),L7205),
IF(LEN(M7205)=1,_xlfn.CONCAT(0,M7205),M7205),
IF(LEN(N7205)=1,_xlfn.CONCAT(0,N7205),N7205),
IF(LEN(O7205)=1,_xlfn.CONCAT("000",O7205),IF(LEN(O7205)=2,_xlfn.CONCAT("00",O7205),IF(LEN(O7205)=3,_xlfn.CONCAT(0,O7205),O7205))))</f>
        <v>141052828810001</v>
      </c>
      <c r="R7205" s="20" t="s">
        <v>5305</v>
      </c>
      <c r="AB7205" s="12" t="s">
        <v>910</v>
      </c>
      <c r="AC7205" s="12" t="s">
        <v>100</v>
      </c>
      <c r="AD7205" s="12" t="s">
        <v>864</v>
      </c>
      <c r="BN7205" s="12">
        <v>1</v>
      </c>
    </row>
    <row r="7206" spans="1:66" ht="45" x14ac:dyDescent="0.25">
      <c r="A7206" s="12">
        <v>1</v>
      </c>
      <c r="B7206" s="11" t="str">
        <f t="shared" si="398"/>
        <v>Общий расчет. Анализ даты. Анализ даты. Символические звезды. Хранилище (Гробница). Нет</v>
      </c>
      <c r="C7206" s="11" t="str">
        <f>IFERROR(VLOOKUP(I7206,lvl_1[],2,FALSE),"Нет")</f>
        <v>Общий расчет</v>
      </c>
      <c r="D7206" s="11" t="str">
        <f>IFERROR(VLOOKUP(Rule!J7206,lvl_2[],2,FALSE),"Нет")</f>
        <v>Анализ даты</v>
      </c>
      <c r="E7206" s="11" t="str">
        <f>IFERROR(VLOOKUP(Rule!K7206,lvl_3[],2,FALSE),"Нет")</f>
        <v>Анализ даты</v>
      </c>
      <c r="F7206" s="11" t="str">
        <f>IFERROR(INDEX(lvl_4[],MATCH(L7206,lvl_4[ID],0),MATCH(TEXT(K7206,"##0"),lvl_4[#Headers],0)),"Нет")</f>
        <v>Символические звезды</v>
      </c>
      <c r="G7206" s="11" t="str">
        <f>IFERROR(INDEX(lvl_5[],MATCH(M7206,lvl_5[ID],0),MATCH(_xlfn.CONCAT(TEXT(K7206,"##0"),"_",TEXT(L7206,"##0")),lvl_5[#Headers],0)),"Нет")</f>
        <v>Хранилище (Гробница)</v>
      </c>
      <c r="H7206" s="11" t="str">
        <f>IFERROR(INDEX(lvl_6[],MATCH(N7206,lvl_6[ID],0),MATCH(_xlfn.CONCAT(K7206,"_",L7206,"_",M7206),lvl_6[#Headers],0)),"Нет")</f>
        <v>Нет</v>
      </c>
      <c r="I7206" s="12">
        <v>1</v>
      </c>
      <c r="J7206" s="12">
        <v>4</v>
      </c>
      <c r="K7206" s="12">
        <v>1</v>
      </c>
      <c r="L7206" s="12">
        <v>5</v>
      </c>
      <c r="M7206" s="12">
        <v>28</v>
      </c>
      <c r="N7206" s="12">
        <v>2882</v>
      </c>
      <c r="O7206" s="12">
        <f>COUNTIF($P$2:P7206,P7206)</f>
        <v>1</v>
      </c>
      <c r="P7206" s="12" t="str">
        <f t="shared" si="399"/>
        <v>14105282882</v>
      </c>
      <c r="Q7206" s="12" t="str">
        <f t="shared" si="400"/>
        <v>141052828820001</v>
      </c>
      <c r="R7206" s="20" t="s">
        <v>5306</v>
      </c>
      <c r="AB7206" s="12" t="s">
        <v>912</v>
      </c>
      <c r="AC7206" s="12" t="s">
        <v>100</v>
      </c>
      <c r="AD7206" s="12" t="s">
        <v>864</v>
      </c>
      <c r="BN7206" s="12">
        <v>1</v>
      </c>
    </row>
    <row r="7207" spans="1:66" ht="45" x14ac:dyDescent="0.25">
      <c r="A7207" s="12">
        <v>1</v>
      </c>
      <c r="B7207" s="11" t="str">
        <f t="shared" si="398"/>
        <v>Общий расчет. Анализ даты. Анализ даты. Символические звезды. Хранилище (Гробница). Нет</v>
      </c>
      <c r="C7207" s="11" t="str">
        <f>IFERROR(VLOOKUP(I7207,lvl_1[],2,FALSE),"Нет")</f>
        <v>Общий расчет</v>
      </c>
      <c r="D7207" s="11" t="str">
        <f>IFERROR(VLOOKUP(Rule!J7207,lvl_2[],2,FALSE),"Нет")</f>
        <v>Анализ даты</v>
      </c>
      <c r="E7207" s="11" t="str">
        <f>IFERROR(VLOOKUP(Rule!K7207,lvl_3[],2,FALSE),"Нет")</f>
        <v>Анализ даты</v>
      </c>
      <c r="F7207" s="11" t="str">
        <f>IFERROR(INDEX(lvl_4[],MATCH(L7207,lvl_4[ID],0),MATCH(TEXT(K7207,"##0"),lvl_4[#Headers],0)),"Нет")</f>
        <v>Символические звезды</v>
      </c>
      <c r="G7207" s="11" t="str">
        <f>IFERROR(INDEX(lvl_5[],MATCH(M7207,lvl_5[ID],0),MATCH(_xlfn.CONCAT(TEXT(K7207,"##0"),"_",TEXT(L7207,"##0")),lvl_5[#Headers],0)),"Нет")</f>
        <v>Хранилище (Гробница)</v>
      </c>
      <c r="H7207" s="11" t="str">
        <f>IFERROR(INDEX(lvl_6[],MATCH(N7207,lvl_6[ID],0),MATCH(_xlfn.CONCAT(K7207,"_",L7207,"_",M7207),lvl_6[#Headers],0)),"Нет")</f>
        <v>Нет</v>
      </c>
      <c r="I7207" s="12">
        <v>1</v>
      </c>
      <c r="J7207" s="12">
        <v>4</v>
      </c>
      <c r="K7207" s="12">
        <v>1</v>
      </c>
      <c r="L7207" s="12">
        <v>5</v>
      </c>
      <c r="M7207" s="12">
        <v>28</v>
      </c>
      <c r="N7207" s="12">
        <v>2883</v>
      </c>
      <c r="O7207" s="12">
        <f>COUNTIF($P$2:P7207,P7207)</f>
        <v>1</v>
      </c>
      <c r="P7207" s="12" t="str">
        <f t="shared" si="399"/>
        <v>14105282883</v>
      </c>
      <c r="Q7207" s="12" t="str">
        <f t="shared" si="400"/>
        <v>141052828830001</v>
      </c>
      <c r="R7207" s="20" t="s">
        <v>5307</v>
      </c>
      <c r="AB7207" s="12" t="s">
        <v>914</v>
      </c>
      <c r="AC7207" s="12" t="s">
        <v>100</v>
      </c>
      <c r="AD7207" s="12" t="s">
        <v>867</v>
      </c>
      <c r="BN7207" s="12">
        <v>1</v>
      </c>
    </row>
    <row r="7208" spans="1:66" ht="45" x14ac:dyDescent="0.25">
      <c r="A7208" s="12">
        <v>1</v>
      </c>
      <c r="B7208" s="11" t="str">
        <f t="shared" si="398"/>
        <v>Общий расчет. Анализ даты. Анализ даты. Символические звезды. Хранилище (Гробница). Нет</v>
      </c>
      <c r="C7208" s="11" t="str">
        <f>IFERROR(VLOOKUP(I7208,lvl_1[],2,FALSE),"Нет")</f>
        <v>Общий расчет</v>
      </c>
      <c r="D7208" s="11" t="str">
        <f>IFERROR(VLOOKUP(Rule!J7208,lvl_2[],2,FALSE),"Нет")</f>
        <v>Анализ даты</v>
      </c>
      <c r="E7208" s="11" t="str">
        <f>IFERROR(VLOOKUP(Rule!K7208,lvl_3[],2,FALSE),"Нет")</f>
        <v>Анализ даты</v>
      </c>
      <c r="F7208" s="11" t="str">
        <f>IFERROR(INDEX(lvl_4[],MATCH(L7208,lvl_4[ID],0),MATCH(TEXT(K7208,"##0"),lvl_4[#Headers],0)),"Нет")</f>
        <v>Символические звезды</v>
      </c>
      <c r="G7208" s="11" t="str">
        <f>IFERROR(INDEX(lvl_5[],MATCH(M7208,lvl_5[ID],0),MATCH(_xlfn.CONCAT(TEXT(K7208,"##0"),"_",TEXT(L7208,"##0")),lvl_5[#Headers],0)),"Нет")</f>
        <v>Хранилище (Гробница)</v>
      </c>
      <c r="H7208" s="11" t="str">
        <f>IFERROR(INDEX(lvl_6[],MATCH(N7208,lvl_6[ID],0),MATCH(_xlfn.CONCAT(K7208,"_",L7208,"_",M7208),lvl_6[#Headers],0)),"Нет")</f>
        <v>Нет</v>
      </c>
      <c r="I7208" s="12">
        <v>1</v>
      </c>
      <c r="J7208" s="12">
        <v>4</v>
      </c>
      <c r="K7208" s="12">
        <v>1</v>
      </c>
      <c r="L7208" s="12">
        <v>5</v>
      </c>
      <c r="M7208" s="12">
        <v>28</v>
      </c>
      <c r="N7208" s="12">
        <v>2884</v>
      </c>
      <c r="O7208" s="12">
        <f>COUNTIF($P$2:P7208,P7208)</f>
        <v>1</v>
      </c>
      <c r="P7208" s="12" t="str">
        <f t="shared" si="399"/>
        <v>14105282884</v>
      </c>
      <c r="Q7208" s="12" t="str">
        <f t="shared" si="400"/>
        <v>141052828840001</v>
      </c>
      <c r="R7208" s="20" t="s">
        <v>5308</v>
      </c>
      <c r="AB7208" s="12" t="s">
        <v>916</v>
      </c>
      <c r="AC7208" s="12" t="s">
        <v>100</v>
      </c>
      <c r="AD7208" s="12" t="s">
        <v>867</v>
      </c>
      <c r="BN7208" s="12">
        <v>1</v>
      </c>
    </row>
    <row r="7209" spans="1:66" ht="45" x14ac:dyDescent="0.25">
      <c r="A7209" s="12">
        <v>1</v>
      </c>
      <c r="B7209" s="11" t="str">
        <f t="shared" si="398"/>
        <v>Общий расчет. Анализ даты. Анализ даты. Символические звезды. Ша цветущего персика. Нет</v>
      </c>
      <c r="C7209" s="11" t="str">
        <f>IFERROR(VLOOKUP(I7209,lvl_1[],2,FALSE),"Нет")</f>
        <v>Общий расчет</v>
      </c>
      <c r="D7209" s="11" t="str">
        <f>IFERROR(VLOOKUP(Rule!J7209,lvl_2[],2,FALSE),"Нет")</f>
        <v>Анализ даты</v>
      </c>
      <c r="E7209" s="11" t="str">
        <f>IFERROR(VLOOKUP(Rule!K7209,lvl_3[],2,FALSE),"Нет")</f>
        <v>Анализ даты</v>
      </c>
      <c r="F7209" s="11" t="str">
        <f>IFERROR(INDEX(lvl_4[],MATCH(L7209,lvl_4[ID],0),MATCH(TEXT(K7209,"##0"),lvl_4[#Headers],0)),"Нет")</f>
        <v>Символические звезды</v>
      </c>
      <c r="G7209" s="11" t="str">
        <f>IFERROR(INDEX(lvl_5[],MATCH(M7209,lvl_5[ID],0),MATCH(_xlfn.CONCAT(TEXT(K7209,"##0"),"_",TEXT(L7209,"##0")),lvl_5[#Headers],0)),"Нет")</f>
        <v>Ша цветущего персика</v>
      </c>
      <c r="H7209" s="11" t="str">
        <f>IFERROR(INDEX(lvl_6[],MATCH(N7209,lvl_6[ID],0),MATCH(_xlfn.CONCAT(K7209,"_",L7209,"_",M7209),lvl_6[#Headers],0)),"Нет")</f>
        <v>Нет</v>
      </c>
      <c r="I7209" s="12">
        <v>1</v>
      </c>
      <c r="J7209" s="12">
        <v>4</v>
      </c>
      <c r="K7209" s="12">
        <v>1</v>
      </c>
      <c r="L7209" s="12">
        <v>5</v>
      </c>
      <c r="M7209" s="12">
        <v>29</v>
      </c>
      <c r="N7209" s="12">
        <v>2885</v>
      </c>
      <c r="O7209" s="12">
        <f>COUNTIF($P$2:P7209,P7209)</f>
        <v>1</v>
      </c>
      <c r="P7209" s="12" t="str">
        <f t="shared" si="399"/>
        <v>14105292885</v>
      </c>
      <c r="Q7209" s="12" t="str">
        <f t="shared" si="400"/>
        <v>141052928850001</v>
      </c>
      <c r="R7209" s="20" t="s">
        <v>5309</v>
      </c>
      <c r="AB7209" s="12" t="s">
        <v>899</v>
      </c>
      <c r="AC7209" s="12" t="s">
        <v>100</v>
      </c>
      <c r="AD7209" s="12" t="s">
        <v>863</v>
      </c>
      <c r="BN7209" s="12">
        <v>1</v>
      </c>
    </row>
    <row r="7210" spans="1:66" ht="45" x14ac:dyDescent="0.25">
      <c r="A7210" s="12">
        <v>1</v>
      </c>
      <c r="B7210" s="11" t="str">
        <f t="shared" si="398"/>
        <v>Общий расчет. Анализ даты. Анализ даты. Символические звезды. Ша цветущего персика. Нет</v>
      </c>
      <c r="C7210" s="11" t="str">
        <f>IFERROR(VLOOKUP(I7210,lvl_1[],2,FALSE),"Нет")</f>
        <v>Общий расчет</v>
      </c>
      <c r="D7210" s="11" t="str">
        <f>IFERROR(VLOOKUP(Rule!J7210,lvl_2[],2,FALSE),"Нет")</f>
        <v>Анализ даты</v>
      </c>
      <c r="E7210" s="11" t="str">
        <f>IFERROR(VLOOKUP(Rule!K7210,lvl_3[],2,FALSE),"Нет")</f>
        <v>Анализ даты</v>
      </c>
      <c r="F7210" s="11" t="str">
        <f>IFERROR(INDEX(lvl_4[],MATCH(L7210,lvl_4[ID],0),MATCH(TEXT(K7210,"##0"),lvl_4[#Headers],0)),"Нет")</f>
        <v>Символические звезды</v>
      </c>
      <c r="G7210" s="11" t="str">
        <f>IFERROR(INDEX(lvl_5[],MATCH(M7210,lvl_5[ID],0),MATCH(_xlfn.CONCAT(TEXT(K7210,"##0"),"_",TEXT(L7210,"##0")),lvl_5[#Headers],0)),"Нет")</f>
        <v>Ша цветущего персика</v>
      </c>
      <c r="H7210" s="11" t="str">
        <f>IFERROR(INDEX(lvl_6[],MATCH(N7210,lvl_6[ID],0),MATCH(_xlfn.CONCAT(K7210,"_",L7210,"_",M7210),lvl_6[#Headers],0)),"Нет")</f>
        <v>Нет</v>
      </c>
      <c r="I7210" s="12">
        <v>1</v>
      </c>
      <c r="J7210" s="12">
        <v>4</v>
      </c>
      <c r="K7210" s="12">
        <v>1</v>
      </c>
      <c r="L7210" s="12">
        <v>5</v>
      </c>
      <c r="M7210" s="12">
        <v>29</v>
      </c>
      <c r="N7210" s="12">
        <v>2886</v>
      </c>
      <c r="O7210" s="12">
        <f>COUNTIF($P$2:P7210,P7210)</f>
        <v>1</v>
      </c>
      <c r="P7210" s="12" t="str">
        <f t="shared" si="399"/>
        <v>14105292886</v>
      </c>
      <c r="Q7210" s="12" t="str">
        <f t="shared" si="400"/>
        <v>141052928860001</v>
      </c>
      <c r="R7210" s="20" t="s">
        <v>5310</v>
      </c>
      <c r="AB7210" s="12" t="s">
        <v>901</v>
      </c>
      <c r="AC7210" s="12" t="s">
        <v>100</v>
      </c>
      <c r="AD7210" s="12" t="s">
        <v>863</v>
      </c>
      <c r="BN7210" s="12">
        <v>1</v>
      </c>
    </row>
    <row r="7211" spans="1:66" ht="45" x14ac:dyDescent="0.25">
      <c r="A7211" s="12">
        <v>1</v>
      </c>
      <c r="B7211" s="11" t="str">
        <f t="shared" si="398"/>
        <v>Общий расчет. Анализ даты. Анализ даты. Символические звезды. Ша цветущего персика. Нет</v>
      </c>
      <c r="C7211" s="11" t="str">
        <f>IFERROR(VLOOKUP(I7211,lvl_1[],2,FALSE),"Нет")</f>
        <v>Общий расчет</v>
      </c>
      <c r="D7211" s="11" t="str">
        <f>IFERROR(VLOOKUP(Rule!J7211,lvl_2[],2,FALSE),"Нет")</f>
        <v>Анализ даты</v>
      </c>
      <c r="E7211" s="11" t="str">
        <f>IFERROR(VLOOKUP(Rule!K7211,lvl_3[],2,FALSE),"Нет")</f>
        <v>Анализ даты</v>
      </c>
      <c r="F7211" s="11" t="str">
        <f>IFERROR(INDEX(lvl_4[],MATCH(L7211,lvl_4[ID],0),MATCH(TEXT(K7211,"##0"),lvl_4[#Headers],0)),"Нет")</f>
        <v>Символические звезды</v>
      </c>
      <c r="G7211" s="11" t="str">
        <f>IFERROR(INDEX(lvl_5[],MATCH(M7211,lvl_5[ID],0),MATCH(_xlfn.CONCAT(TEXT(K7211,"##0"),"_",TEXT(L7211,"##0")),lvl_5[#Headers],0)),"Нет")</f>
        <v>Ша цветущего персика</v>
      </c>
      <c r="H7211" s="11" t="str">
        <f>IFERROR(INDEX(lvl_6[],MATCH(N7211,lvl_6[ID],0),MATCH(_xlfn.CONCAT(K7211,"_",L7211,"_",M7211),lvl_6[#Headers],0)),"Нет")</f>
        <v>Нет</v>
      </c>
      <c r="I7211" s="12">
        <v>1</v>
      </c>
      <c r="J7211" s="12">
        <v>4</v>
      </c>
      <c r="K7211" s="12">
        <v>1</v>
      </c>
      <c r="L7211" s="12">
        <v>5</v>
      </c>
      <c r="M7211" s="12">
        <v>29</v>
      </c>
      <c r="N7211" s="12">
        <v>2887</v>
      </c>
      <c r="O7211" s="12">
        <f>COUNTIF($P$2:P7211,P7211)</f>
        <v>1</v>
      </c>
      <c r="P7211" s="12" t="str">
        <f t="shared" si="399"/>
        <v>14105292887</v>
      </c>
      <c r="Q7211" s="12" t="str">
        <f t="shared" si="400"/>
        <v>141052928870001</v>
      </c>
      <c r="R7211" s="20" t="s">
        <v>5311</v>
      </c>
      <c r="AB7211" s="12" t="s">
        <v>903</v>
      </c>
      <c r="AC7211" s="12" t="s">
        <v>100</v>
      </c>
      <c r="AD7211" s="12" t="s">
        <v>859</v>
      </c>
      <c r="BN7211" s="12">
        <v>1</v>
      </c>
    </row>
    <row r="7212" spans="1:66" ht="45" x14ac:dyDescent="0.25">
      <c r="A7212" s="12">
        <v>1</v>
      </c>
      <c r="B7212" s="11" t="str">
        <f t="shared" si="398"/>
        <v>Общий расчет. Анализ даты. Анализ даты. Символические звезды. Ша цветущего персика. Нет</v>
      </c>
      <c r="C7212" s="11" t="str">
        <f>IFERROR(VLOOKUP(I7212,lvl_1[],2,FALSE),"Нет")</f>
        <v>Общий расчет</v>
      </c>
      <c r="D7212" s="11" t="str">
        <f>IFERROR(VLOOKUP(Rule!J7212,lvl_2[],2,FALSE),"Нет")</f>
        <v>Анализ даты</v>
      </c>
      <c r="E7212" s="11" t="str">
        <f>IFERROR(VLOOKUP(Rule!K7212,lvl_3[],2,FALSE),"Нет")</f>
        <v>Анализ даты</v>
      </c>
      <c r="F7212" s="11" t="str">
        <f>IFERROR(INDEX(lvl_4[],MATCH(L7212,lvl_4[ID],0),MATCH(TEXT(K7212,"##0"),lvl_4[#Headers],0)),"Нет")</f>
        <v>Символические звезды</v>
      </c>
      <c r="G7212" s="11" t="str">
        <f>IFERROR(INDEX(lvl_5[],MATCH(M7212,lvl_5[ID],0),MATCH(_xlfn.CONCAT(TEXT(K7212,"##0"),"_",TEXT(L7212,"##0")),lvl_5[#Headers],0)),"Нет")</f>
        <v>Ша цветущего персика</v>
      </c>
      <c r="H7212" s="11" t="str">
        <f>IFERROR(INDEX(lvl_6[],MATCH(N7212,lvl_6[ID],0),MATCH(_xlfn.CONCAT(K7212,"_",L7212,"_",M7212),lvl_6[#Headers],0)),"Нет")</f>
        <v>Нет</v>
      </c>
      <c r="I7212" s="12">
        <v>1</v>
      </c>
      <c r="J7212" s="12">
        <v>4</v>
      </c>
      <c r="K7212" s="12">
        <v>1</v>
      </c>
      <c r="L7212" s="12">
        <v>5</v>
      </c>
      <c r="M7212" s="12">
        <v>29</v>
      </c>
      <c r="N7212" s="12">
        <v>2888</v>
      </c>
      <c r="O7212" s="12">
        <f>COUNTIF($P$2:P7212,P7212)</f>
        <v>1</v>
      </c>
      <c r="P7212" s="12" t="str">
        <f t="shared" si="399"/>
        <v>14105292888</v>
      </c>
      <c r="Q7212" s="12" t="str">
        <f t="shared" si="400"/>
        <v>141052928880001</v>
      </c>
      <c r="R7212" s="20" t="s">
        <v>5312</v>
      </c>
      <c r="AB7212" s="12" t="s">
        <v>905</v>
      </c>
      <c r="AC7212" s="12" t="s">
        <v>100</v>
      </c>
      <c r="AD7212" s="12" t="s">
        <v>864</v>
      </c>
      <c r="BN7212" s="12">
        <v>1</v>
      </c>
    </row>
    <row r="7213" spans="1:66" ht="45" x14ac:dyDescent="0.25">
      <c r="A7213" s="12">
        <v>1</v>
      </c>
      <c r="B7213" s="11" t="str">
        <f t="shared" si="398"/>
        <v>Общий расчет. Анализ даты. Анализ даты. Символические звезды. Ша цветущего персика. Нет</v>
      </c>
      <c r="C7213" s="11" t="str">
        <f>IFERROR(VLOOKUP(I7213,lvl_1[],2,FALSE),"Нет")</f>
        <v>Общий расчет</v>
      </c>
      <c r="D7213" s="11" t="str">
        <f>IFERROR(VLOOKUP(Rule!J7213,lvl_2[],2,FALSE),"Нет")</f>
        <v>Анализ даты</v>
      </c>
      <c r="E7213" s="11" t="str">
        <f>IFERROR(VLOOKUP(Rule!K7213,lvl_3[],2,FALSE),"Нет")</f>
        <v>Анализ даты</v>
      </c>
      <c r="F7213" s="11" t="str">
        <f>IFERROR(INDEX(lvl_4[],MATCH(L7213,lvl_4[ID],0),MATCH(TEXT(K7213,"##0"),lvl_4[#Headers],0)),"Нет")</f>
        <v>Символические звезды</v>
      </c>
      <c r="G7213" s="11" t="str">
        <f>IFERROR(INDEX(lvl_5[],MATCH(M7213,lvl_5[ID],0),MATCH(_xlfn.CONCAT(TEXT(K7213,"##0"),"_",TEXT(L7213,"##0")),lvl_5[#Headers],0)),"Нет")</f>
        <v>Ша цветущего персика</v>
      </c>
      <c r="H7213" s="11" t="str">
        <f>IFERROR(INDEX(lvl_6[],MATCH(N7213,lvl_6[ID],0),MATCH(_xlfn.CONCAT(K7213,"_",L7213,"_",M7213),lvl_6[#Headers],0)),"Нет")</f>
        <v>Нет</v>
      </c>
      <c r="I7213" s="12">
        <v>1</v>
      </c>
      <c r="J7213" s="12">
        <v>4</v>
      </c>
      <c r="K7213" s="12">
        <v>1</v>
      </c>
      <c r="L7213" s="12">
        <v>5</v>
      </c>
      <c r="M7213" s="12">
        <v>29</v>
      </c>
      <c r="N7213" s="12">
        <v>2889</v>
      </c>
      <c r="O7213" s="12">
        <f>COUNTIF($P$2:P7213,P7213)</f>
        <v>1</v>
      </c>
      <c r="P7213" s="12" t="str">
        <f t="shared" si="399"/>
        <v>14105292889</v>
      </c>
      <c r="Q7213" s="12" t="str">
        <f t="shared" si="400"/>
        <v>141052928890001</v>
      </c>
      <c r="R7213" s="20" t="s">
        <v>5313</v>
      </c>
      <c r="AB7213" s="12" t="s">
        <v>907</v>
      </c>
      <c r="AC7213" s="12" t="s">
        <v>100</v>
      </c>
      <c r="AD7213" s="12" t="s">
        <v>861</v>
      </c>
      <c r="BN7213" s="12">
        <v>1</v>
      </c>
    </row>
    <row r="7214" spans="1:66" ht="45" x14ac:dyDescent="0.25">
      <c r="A7214" s="12">
        <v>1</v>
      </c>
      <c r="B7214" s="11" t="str">
        <f t="shared" si="398"/>
        <v>Общий расчет. Анализ даты. Анализ даты. Символические звезды. Ша цветущего персика. Нет</v>
      </c>
      <c r="C7214" s="11" t="str">
        <f>IFERROR(VLOOKUP(I7214,lvl_1[],2,FALSE),"Нет")</f>
        <v>Общий расчет</v>
      </c>
      <c r="D7214" s="11" t="str">
        <f>IFERROR(VLOOKUP(Rule!J7214,lvl_2[],2,FALSE),"Нет")</f>
        <v>Анализ даты</v>
      </c>
      <c r="E7214" s="11" t="str">
        <f>IFERROR(VLOOKUP(Rule!K7214,lvl_3[],2,FALSE),"Нет")</f>
        <v>Анализ даты</v>
      </c>
      <c r="F7214" s="11" t="str">
        <f>IFERROR(INDEX(lvl_4[],MATCH(L7214,lvl_4[ID],0),MATCH(TEXT(K7214,"##0"),lvl_4[#Headers],0)),"Нет")</f>
        <v>Символические звезды</v>
      </c>
      <c r="G7214" s="11" t="str">
        <f>IFERROR(INDEX(lvl_5[],MATCH(M7214,lvl_5[ID],0),MATCH(_xlfn.CONCAT(TEXT(K7214,"##0"),"_",TEXT(L7214,"##0")),lvl_5[#Headers],0)),"Нет")</f>
        <v>Ша цветущего персика</v>
      </c>
      <c r="H7214" s="11" t="str">
        <f>IFERROR(INDEX(lvl_6[],MATCH(N7214,lvl_6[ID],0),MATCH(_xlfn.CONCAT(K7214,"_",L7214,"_",M7214),lvl_6[#Headers],0)),"Нет")</f>
        <v>Нет</v>
      </c>
      <c r="I7214" s="12">
        <v>1</v>
      </c>
      <c r="J7214" s="12">
        <v>4</v>
      </c>
      <c r="K7214" s="12">
        <v>1</v>
      </c>
      <c r="L7214" s="12">
        <v>5</v>
      </c>
      <c r="M7214" s="12">
        <v>29</v>
      </c>
      <c r="N7214" s="12">
        <v>2890</v>
      </c>
      <c r="O7214" s="12">
        <f>COUNTIF($P$2:P7214,P7214)</f>
        <v>1</v>
      </c>
      <c r="P7214" s="12" t="str">
        <f t="shared" si="399"/>
        <v>14105292890</v>
      </c>
      <c r="Q7214" s="12" t="str">
        <f t="shared" si="400"/>
        <v>141052928900001</v>
      </c>
      <c r="R7214" s="20" t="s">
        <v>5314</v>
      </c>
      <c r="AB7214" s="12" t="s">
        <v>908</v>
      </c>
      <c r="AC7214" s="12" t="s">
        <v>100</v>
      </c>
      <c r="AD7214" s="12" t="s">
        <v>861</v>
      </c>
      <c r="BN7214" s="12">
        <v>1</v>
      </c>
    </row>
    <row r="7215" spans="1:66" ht="45" x14ac:dyDescent="0.25">
      <c r="A7215" s="12">
        <v>1</v>
      </c>
      <c r="B7215" s="11" t="str">
        <f t="shared" si="398"/>
        <v>Общий расчет. Анализ даты. Анализ даты. Символические звезды. Ша цветущего персика. Нет</v>
      </c>
      <c r="C7215" s="11" t="str">
        <f>IFERROR(VLOOKUP(I7215,lvl_1[],2,FALSE),"Нет")</f>
        <v>Общий расчет</v>
      </c>
      <c r="D7215" s="11" t="str">
        <f>IFERROR(VLOOKUP(Rule!J7215,lvl_2[],2,FALSE),"Нет")</f>
        <v>Анализ даты</v>
      </c>
      <c r="E7215" s="11" t="str">
        <f>IFERROR(VLOOKUP(Rule!K7215,lvl_3[],2,FALSE),"Нет")</f>
        <v>Анализ даты</v>
      </c>
      <c r="F7215" s="11" t="str">
        <f>IFERROR(INDEX(lvl_4[],MATCH(L7215,lvl_4[ID],0),MATCH(TEXT(K7215,"##0"),lvl_4[#Headers],0)),"Нет")</f>
        <v>Символические звезды</v>
      </c>
      <c r="G7215" s="11" t="str">
        <f>IFERROR(INDEX(lvl_5[],MATCH(M7215,lvl_5[ID],0),MATCH(_xlfn.CONCAT(TEXT(K7215,"##0"),"_",TEXT(L7215,"##0")),lvl_5[#Headers],0)),"Нет")</f>
        <v>Ша цветущего персика</v>
      </c>
      <c r="H7215" s="11" t="str">
        <f>IFERROR(INDEX(lvl_6[],MATCH(N7215,lvl_6[ID],0),MATCH(_xlfn.CONCAT(K7215,"_",L7215,"_",M7215),lvl_6[#Headers],0)),"Нет")</f>
        <v>Нет</v>
      </c>
      <c r="I7215" s="12">
        <v>1</v>
      </c>
      <c r="J7215" s="12">
        <v>4</v>
      </c>
      <c r="K7215" s="12">
        <v>1</v>
      </c>
      <c r="L7215" s="12">
        <v>5</v>
      </c>
      <c r="M7215" s="12">
        <v>29</v>
      </c>
      <c r="N7215" s="12">
        <v>2891</v>
      </c>
      <c r="O7215" s="12">
        <f>COUNTIF($P$2:P7215,P7215)</f>
        <v>1</v>
      </c>
      <c r="P7215" s="12" t="str">
        <f t="shared" si="399"/>
        <v>14105292891</v>
      </c>
      <c r="Q7215" s="12" t="str">
        <f t="shared" si="400"/>
        <v>141052928910001</v>
      </c>
      <c r="R7215" s="20" t="s">
        <v>5315</v>
      </c>
      <c r="AB7215" s="12" t="s">
        <v>910</v>
      </c>
      <c r="AC7215" s="12" t="s">
        <v>100</v>
      </c>
      <c r="AD7215" s="12" t="s">
        <v>867</v>
      </c>
      <c r="BN7215" s="12">
        <v>1</v>
      </c>
    </row>
    <row r="7216" spans="1:66" ht="45" x14ac:dyDescent="0.25">
      <c r="A7216" s="12">
        <v>1</v>
      </c>
      <c r="B7216" s="11" t="str">
        <f t="shared" si="398"/>
        <v>Общий расчет. Анализ даты. Анализ даты. Символические звезды. Ша цветущего персика. Нет</v>
      </c>
      <c r="C7216" s="11" t="str">
        <f>IFERROR(VLOOKUP(I7216,lvl_1[],2,FALSE),"Нет")</f>
        <v>Общий расчет</v>
      </c>
      <c r="D7216" s="11" t="str">
        <f>IFERROR(VLOOKUP(Rule!J7216,lvl_2[],2,FALSE),"Нет")</f>
        <v>Анализ даты</v>
      </c>
      <c r="E7216" s="11" t="str">
        <f>IFERROR(VLOOKUP(Rule!K7216,lvl_3[],2,FALSE),"Нет")</f>
        <v>Анализ даты</v>
      </c>
      <c r="F7216" s="11" t="str">
        <f>IFERROR(INDEX(lvl_4[],MATCH(L7216,lvl_4[ID],0),MATCH(TEXT(K7216,"##0"),lvl_4[#Headers],0)),"Нет")</f>
        <v>Символические звезды</v>
      </c>
      <c r="G7216" s="11" t="str">
        <f>IFERROR(INDEX(lvl_5[],MATCH(M7216,lvl_5[ID],0),MATCH(_xlfn.CONCAT(TEXT(K7216,"##0"),"_",TEXT(L7216,"##0")),lvl_5[#Headers],0)),"Нет")</f>
        <v>Ша цветущего персика</v>
      </c>
      <c r="H7216" s="11" t="str">
        <f>IFERROR(INDEX(lvl_6[],MATCH(N7216,lvl_6[ID],0),MATCH(_xlfn.CONCAT(K7216,"_",L7216,"_",M7216),lvl_6[#Headers],0)),"Нет")</f>
        <v>Нет</v>
      </c>
      <c r="I7216" s="12">
        <v>1</v>
      </c>
      <c r="J7216" s="12">
        <v>4</v>
      </c>
      <c r="K7216" s="12">
        <v>1</v>
      </c>
      <c r="L7216" s="12">
        <v>5</v>
      </c>
      <c r="M7216" s="12">
        <v>29</v>
      </c>
      <c r="N7216" s="12">
        <v>2892</v>
      </c>
      <c r="O7216" s="12">
        <f>COUNTIF($P$2:P7216,P7216)</f>
        <v>1</v>
      </c>
      <c r="P7216" s="12" t="str">
        <f t="shared" si="399"/>
        <v>14105292892</v>
      </c>
      <c r="Q7216" s="12" t="str">
        <f t="shared" si="400"/>
        <v>141052928920001</v>
      </c>
      <c r="R7216" s="20" t="s">
        <v>5316</v>
      </c>
      <c r="AB7216" s="12" t="s">
        <v>912</v>
      </c>
      <c r="AC7216" s="12" t="s">
        <v>100</v>
      </c>
      <c r="AD7216" s="12" t="s">
        <v>866</v>
      </c>
      <c r="BN7216" s="12">
        <v>1</v>
      </c>
    </row>
    <row r="7217" spans="1:66" ht="45" x14ac:dyDescent="0.25">
      <c r="A7217" s="12">
        <v>1</v>
      </c>
      <c r="B7217" s="11" t="str">
        <f t="shared" si="398"/>
        <v>Общий расчет. Анализ даты. Анализ даты. Символические звезды. Ша цветущего персика. Нет</v>
      </c>
      <c r="C7217" s="11" t="str">
        <f>IFERROR(VLOOKUP(I7217,lvl_1[],2,FALSE),"Нет")</f>
        <v>Общий расчет</v>
      </c>
      <c r="D7217" s="11" t="str">
        <f>IFERROR(VLOOKUP(Rule!J7217,lvl_2[],2,FALSE),"Нет")</f>
        <v>Анализ даты</v>
      </c>
      <c r="E7217" s="11" t="str">
        <f>IFERROR(VLOOKUP(Rule!K7217,lvl_3[],2,FALSE),"Нет")</f>
        <v>Анализ даты</v>
      </c>
      <c r="F7217" s="11" t="str">
        <f>IFERROR(INDEX(lvl_4[],MATCH(L7217,lvl_4[ID],0),MATCH(TEXT(K7217,"##0"),lvl_4[#Headers],0)),"Нет")</f>
        <v>Символические звезды</v>
      </c>
      <c r="G7217" s="11" t="str">
        <f>IFERROR(INDEX(lvl_5[],MATCH(M7217,lvl_5[ID],0),MATCH(_xlfn.CONCAT(TEXT(K7217,"##0"),"_",TEXT(L7217,"##0")),lvl_5[#Headers],0)),"Нет")</f>
        <v>Ша цветущего персика</v>
      </c>
      <c r="H7217" s="11" t="str">
        <f>IFERROR(INDEX(lvl_6[],MATCH(N7217,lvl_6[ID],0),MATCH(_xlfn.CONCAT(K7217,"_",L7217,"_",M7217),lvl_6[#Headers],0)),"Нет")</f>
        <v>Нет</v>
      </c>
      <c r="I7217" s="12">
        <v>1</v>
      </c>
      <c r="J7217" s="12">
        <v>4</v>
      </c>
      <c r="K7217" s="12">
        <v>1</v>
      </c>
      <c r="L7217" s="12">
        <v>5</v>
      </c>
      <c r="M7217" s="12">
        <v>29</v>
      </c>
      <c r="N7217" s="12">
        <v>2893</v>
      </c>
      <c r="O7217" s="12">
        <f>COUNTIF($P$2:P7217,P7217)</f>
        <v>1</v>
      </c>
      <c r="P7217" s="12" t="str">
        <f t="shared" si="399"/>
        <v>14105292893</v>
      </c>
      <c r="Q7217" s="12" t="str">
        <f t="shared" si="400"/>
        <v>141052928930001</v>
      </c>
      <c r="R7217" s="20" t="s">
        <v>5317</v>
      </c>
      <c r="AB7217" s="12" t="s">
        <v>914</v>
      </c>
      <c r="AC7217" s="12" t="s">
        <v>100</v>
      </c>
      <c r="AD7217" s="12" t="s">
        <v>869</v>
      </c>
      <c r="BN7217" s="12">
        <v>1</v>
      </c>
    </row>
    <row r="7218" spans="1:66" ht="45" x14ac:dyDescent="0.25">
      <c r="A7218" s="12">
        <v>1</v>
      </c>
      <c r="B7218" s="11" t="str">
        <f t="shared" si="398"/>
        <v>Общий расчет. Анализ даты. Анализ даты. Символические звезды. Ша цветущего персика. Нет</v>
      </c>
      <c r="C7218" s="11" t="str">
        <f>IFERROR(VLOOKUP(I7218,lvl_1[],2,FALSE),"Нет")</f>
        <v>Общий расчет</v>
      </c>
      <c r="D7218" s="11" t="str">
        <f>IFERROR(VLOOKUP(Rule!J7218,lvl_2[],2,FALSE),"Нет")</f>
        <v>Анализ даты</v>
      </c>
      <c r="E7218" s="11" t="str">
        <f>IFERROR(VLOOKUP(Rule!K7218,lvl_3[],2,FALSE),"Нет")</f>
        <v>Анализ даты</v>
      </c>
      <c r="F7218" s="11" t="str">
        <f>IFERROR(INDEX(lvl_4[],MATCH(L7218,lvl_4[ID],0),MATCH(TEXT(K7218,"##0"),lvl_4[#Headers],0)),"Нет")</f>
        <v>Символические звезды</v>
      </c>
      <c r="G7218" s="11" t="str">
        <f>IFERROR(INDEX(lvl_5[],MATCH(M7218,lvl_5[ID],0),MATCH(_xlfn.CONCAT(TEXT(K7218,"##0"),"_",TEXT(L7218,"##0")),lvl_5[#Headers],0)),"Нет")</f>
        <v>Ша цветущего персика</v>
      </c>
      <c r="H7218" s="11" t="str">
        <f>IFERROR(INDEX(lvl_6[],MATCH(N7218,lvl_6[ID],0),MATCH(_xlfn.CONCAT(K7218,"_",L7218,"_",M7218),lvl_6[#Headers],0)),"Нет")</f>
        <v>Нет</v>
      </c>
      <c r="I7218" s="12">
        <v>1</v>
      </c>
      <c r="J7218" s="12">
        <v>4</v>
      </c>
      <c r="K7218" s="12">
        <v>1</v>
      </c>
      <c r="L7218" s="12">
        <v>5</v>
      </c>
      <c r="M7218" s="12">
        <v>29</v>
      </c>
      <c r="N7218" s="12">
        <v>2894</v>
      </c>
      <c r="O7218" s="12">
        <f>COUNTIF($P$2:P7218,P7218)</f>
        <v>1</v>
      </c>
      <c r="P7218" s="12" t="str">
        <f t="shared" si="399"/>
        <v>14105292894</v>
      </c>
      <c r="Q7218" s="12" t="str">
        <f t="shared" si="400"/>
        <v>141052928940001</v>
      </c>
      <c r="R7218" s="20" t="s">
        <v>5318</v>
      </c>
      <c r="AB7218" s="12" t="s">
        <v>916</v>
      </c>
      <c r="AC7218" s="12" t="s">
        <v>100</v>
      </c>
      <c r="AD7218" s="12" t="s">
        <v>865</v>
      </c>
      <c r="BN7218" s="12">
        <v>1</v>
      </c>
    </row>
    <row r="7219" spans="1:66" ht="45" x14ac:dyDescent="0.25">
      <c r="A7219" s="12">
        <v>1</v>
      </c>
      <c r="B7219" s="11" t="str">
        <f t="shared" si="398"/>
        <v>Общий расчет. Анализ даты. Анализ даты. Символические звезды. Небесный чиновник. Нет</v>
      </c>
      <c r="C7219" s="11" t="str">
        <f>IFERROR(VLOOKUP(I7219,lvl_1[],2,FALSE),"Нет")</f>
        <v>Общий расчет</v>
      </c>
      <c r="D7219" s="11" t="str">
        <f>IFERROR(VLOOKUP(Rule!J7219,lvl_2[],2,FALSE),"Нет")</f>
        <v>Анализ даты</v>
      </c>
      <c r="E7219" s="11" t="str">
        <f>IFERROR(VLOOKUP(Rule!K7219,lvl_3[],2,FALSE),"Нет")</f>
        <v>Анализ даты</v>
      </c>
      <c r="F7219" s="11" t="str">
        <f>IFERROR(INDEX(lvl_4[],MATCH(L7219,lvl_4[ID],0),MATCH(TEXT(K7219,"##0"),lvl_4[#Headers],0)),"Нет")</f>
        <v>Символические звезды</v>
      </c>
      <c r="G7219" s="11" t="str">
        <f>IFERROR(INDEX(lvl_5[],MATCH(M7219,lvl_5[ID],0),MATCH(_xlfn.CONCAT(TEXT(K7219,"##0"),"_",TEXT(L7219,"##0")),lvl_5[#Headers],0)),"Нет")</f>
        <v>Небесный чиновник</v>
      </c>
      <c r="H7219" s="11" t="str">
        <f>IFERROR(INDEX(lvl_6[],MATCH(N7219,lvl_6[ID],0),MATCH(_xlfn.CONCAT(K7219,"_",L7219,"_",M7219),lvl_6[#Headers],0)),"Нет")</f>
        <v>Нет</v>
      </c>
      <c r="I7219" s="12">
        <v>1</v>
      </c>
      <c r="J7219" s="12">
        <v>4</v>
      </c>
      <c r="K7219" s="12">
        <v>1</v>
      </c>
      <c r="L7219" s="12">
        <v>5</v>
      </c>
      <c r="M7219" s="12">
        <v>30</v>
      </c>
      <c r="N7219" s="12">
        <v>2895</v>
      </c>
      <c r="O7219" s="12">
        <f>COUNTIF($P$2:P7219,P7219)</f>
        <v>1</v>
      </c>
      <c r="P7219" s="12" t="str">
        <f t="shared" si="399"/>
        <v>14105302895</v>
      </c>
      <c r="Q7219" s="12" t="str">
        <f t="shared" si="400"/>
        <v>141053028950001</v>
      </c>
      <c r="R7219" s="20" t="s">
        <v>5319</v>
      </c>
      <c r="AB7219" s="12" t="s">
        <v>899</v>
      </c>
      <c r="AC7219" s="12" t="s">
        <v>100</v>
      </c>
      <c r="AD7219" s="12" t="s">
        <v>866</v>
      </c>
      <c r="BN7219" s="12">
        <v>1</v>
      </c>
    </row>
    <row r="7220" spans="1:66" ht="45" x14ac:dyDescent="0.25">
      <c r="A7220" s="12">
        <v>1</v>
      </c>
      <c r="B7220" s="11" t="str">
        <f t="shared" si="398"/>
        <v>Общий расчет. Анализ даты. Анализ даты. Символические звезды. Небесный чиновник. Нет</v>
      </c>
      <c r="C7220" s="11" t="str">
        <f>IFERROR(VLOOKUP(I7220,lvl_1[],2,FALSE),"Нет")</f>
        <v>Общий расчет</v>
      </c>
      <c r="D7220" s="11" t="str">
        <f>IFERROR(VLOOKUP(Rule!J7220,lvl_2[],2,FALSE),"Нет")</f>
        <v>Анализ даты</v>
      </c>
      <c r="E7220" s="11" t="str">
        <f>IFERROR(VLOOKUP(Rule!K7220,lvl_3[],2,FALSE),"Нет")</f>
        <v>Анализ даты</v>
      </c>
      <c r="F7220" s="11" t="str">
        <f>IFERROR(INDEX(lvl_4[],MATCH(L7220,lvl_4[ID],0),MATCH(TEXT(K7220,"##0"),lvl_4[#Headers],0)),"Нет")</f>
        <v>Символические звезды</v>
      </c>
      <c r="G7220" s="11" t="str">
        <f>IFERROR(INDEX(lvl_5[],MATCH(M7220,lvl_5[ID],0),MATCH(_xlfn.CONCAT(TEXT(K7220,"##0"),"_",TEXT(L7220,"##0")),lvl_5[#Headers],0)),"Нет")</f>
        <v>Небесный чиновник</v>
      </c>
      <c r="H7220" s="11" t="str">
        <f>IFERROR(INDEX(lvl_6[],MATCH(N7220,lvl_6[ID],0),MATCH(_xlfn.CONCAT(K7220,"_",L7220,"_",M7220),lvl_6[#Headers],0)),"Нет")</f>
        <v>Нет</v>
      </c>
      <c r="I7220" s="12">
        <v>1</v>
      </c>
      <c r="J7220" s="12">
        <v>4</v>
      </c>
      <c r="K7220" s="12">
        <v>1</v>
      </c>
      <c r="L7220" s="12">
        <v>5</v>
      </c>
      <c r="M7220" s="12">
        <v>30</v>
      </c>
      <c r="N7220" s="12">
        <v>2896</v>
      </c>
      <c r="O7220" s="12">
        <f>COUNTIF($P$2:P7220,P7220)</f>
        <v>1</v>
      </c>
      <c r="P7220" s="12" t="str">
        <f t="shared" si="399"/>
        <v>14105302896</v>
      </c>
      <c r="Q7220" s="12" t="str">
        <f t="shared" si="400"/>
        <v>141053028960001</v>
      </c>
      <c r="R7220" s="20" t="s">
        <v>5320</v>
      </c>
      <c r="AB7220" s="12" t="s">
        <v>901</v>
      </c>
      <c r="AC7220" s="12" t="s">
        <v>100</v>
      </c>
      <c r="AD7220" s="12" t="s">
        <v>865</v>
      </c>
      <c r="BN7220" s="12">
        <v>1</v>
      </c>
    </row>
    <row r="7221" spans="1:66" ht="45" x14ac:dyDescent="0.25">
      <c r="A7221" s="12">
        <v>1</v>
      </c>
      <c r="B7221" s="11" t="str">
        <f t="shared" si="398"/>
        <v>Общий расчет. Анализ даты. Анализ даты. Символические звезды. Небесный чиновник. Нет</v>
      </c>
      <c r="C7221" s="11" t="str">
        <f>IFERROR(VLOOKUP(I7221,lvl_1[],2,FALSE),"Нет")</f>
        <v>Общий расчет</v>
      </c>
      <c r="D7221" s="11" t="str">
        <f>IFERROR(VLOOKUP(Rule!J7221,lvl_2[],2,FALSE),"Нет")</f>
        <v>Анализ даты</v>
      </c>
      <c r="E7221" s="11" t="str">
        <f>IFERROR(VLOOKUP(Rule!K7221,lvl_3[],2,FALSE),"Нет")</f>
        <v>Анализ даты</v>
      </c>
      <c r="F7221" s="11" t="str">
        <f>IFERROR(INDEX(lvl_4[],MATCH(L7221,lvl_4[ID],0),MATCH(TEXT(K7221,"##0"),lvl_4[#Headers],0)),"Нет")</f>
        <v>Символические звезды</v>
      </c>
      <c r="G7221" s="11" t="str">
        <f>IFERROR(INDEX(lvl_5[],MATCH(M7221,lvl_5[ID],0),MATCH(_xlfn.CONCAT(TEXT(K7221,"##0"),"_",TEXT(L7221,"##0")),lvl_5[#Headers],0)),"Нет")</f>
        <v>Небесный чиновник</v>
      </c>
      <c r="H7221" s="11" t="str">
        <f>IFERROR(INDEX(lvl_6[],MATCH(N7221,lvl_6[ID],0),MATCH(_xlfn.CONCAT(K7221,"_",L7221,"_",M7221),lvl_6[#Headers],0)),"Нет")</f>
        <v>Нет</v>
      </c>
      <c r="I7221" s="12">
        <v>1</v>
      </c>
      <c r="J7221" s="12">
        <v>4</v>
      </c>
      <c r="K7221" s="12">
        <v>1</v>
      </c>
      <c r="L7221" s="12">
        <v>5</v>
      </c>
      <c r="M7221" s="12">
        <v>30</v>
      </c>
      <c r="N7221" s="12">
        <v>2897</v>
      </c>
      <c r="O7221" s="12">
        <f>COUNTIF($P$2:P7221,P7221)</f>
        <v>1</v>
      </c>
      <c r="P7221" s="12" t="str">
        <f t="shared" si="399"/>
        <v>14105302897</v>
      </c>
      <c r="Q7221" s="12" t="str">
        <f t="shared" si="400"/>
        <v>141053028970001</v>
      </c>
      <c r="R7221" s="20" t="s">
        <v>5321</v>
      </c>
      <c r="AB7221" s="12" t="s">
        <v>903</v>
      </c>
      <c r="AC7221" s="12" t="s">
        <v>100</v>
      </c>
      <c r="AD7221" s="12" t="s">
        <v>869</v>
      </c>
      <c r="BN7221" s="12">
        <v>1</v>
      </c>
    </row>
    <row r="7222" spans="1:66" ht="45" x14ac:dyDescent="0.25">
      <c r="A7222" s="12">
        <v>1</v>
      </c>
      <c r="B7222" s="11" t="str">
        <f t="shared" si="398"/>
        <v>Общий расчет. Анализ даты. Анализ даты. Символические звезды. Небесный чиновник. Нет</v>
      </c>
      <c r="C7222" s="11" t="str">
        <f>IFERROR(VLOOKUP(I7222,lvl_1[],2,FALSE),"Нет")</f>
        <v>Общий расчет</v>
      </c>
      <c r="D7222" s="11" t="str">
        <f>IFERROR(VLOOKUP(Rule!J7222,lvl_2[],2,FALSE),"Нет")</f>
        <v>Анализ даты</v>
      </c>
      <c r="E7222" s="11" t="str">
        <f>IFERROR(VLOOKUP(Rule!K7222,lvl_3[],2,FALSE),"Нет")</f>
        <v>Анализ даты</v>
      </c>
      <c r="F7222" s="11" t="str">
        <f>IFERROR(INDEX(lvl_4[],MATCH(L7222,lvl_4[ID],0),MATCH(TEXT(K7222,"##0"),lvl_4[#Headers],0)),"Нет")</f>
        <v>Символические звезды</v>
      </c>
      <c r="G7222" s="11" t="str">
        <f>IFERROR(INDEX(lvl_5[],MATCH(M7222,lvl_5[ID],0),MATCH(_xlfn.CONCAT(TEXT(K7222,"##0"),"_",TEXT(L7222,"##0")),lvl_5[#Headers],0)),"Нет")</f>
        <v>Небесный чиновник</v>
      </c>
      <c r="H7222" s="11" t="str">
        <f>IFERROR(INDEX(lvl_6[],MATCH(N7222,lvl_6[ID],0),MATCH(_xlfn.CONCAT(K7222,"_",L7222,"_",M7222),lvl_6[#Headers],0)),"Нет")</f>
        <v>Нет</v>
      </c>
      <c r="I7222" s="12">
        <v>1</v>
      </c>
      <c r="J7222" s="12">
        <v>4</v>
      </c>
      <c r="K7222" s="12">
        <v>1</v>
      </c>
      <c r="L7222" s="12">
        <v>5</v>
      </c>
      <c r="M7222" s="12">
        <v>30</v>
      </c>
      <c r="N7222" s="12">
        <v>2898</v>
      </c>
      <c r="O7222" s="12">
        <f>COUNTIF($P$2:P7222,P7222)</f>
        <v>1</v>
      </c>
      <c r="P7222" s="12" t="str">
        <f t="shared" si="399"/>
        <v>14105302898</v>
      </c>
      <c r="Q7222" s="12" t="str">
        <f t="shared" si="400"/>
        <v>141053028980001</v>
      </c>
      <c r="R7222" s="20" t="s">
        <v>5322</v>
      </c>
      <c r="AB7222" s="12" t="s">
        <v>905</v>
      </c>
      <c r="AC7222" s="12" t="s">
        <v>100</v>
      </c>
      <c r="AD7222" s="12" t="s">
        <v>868</v>
      </c>
      <c r="BN7222" s="12">
        <v>1</v>
      </c>
    </row>
    <row r="7223" spans="1:66" ht="45" x14ac:dyDescent="0.25">
      <c r="A7223" s="12">
        <v>1</v>
      </c>
      <c r="B7223" s="11" t="str">
        <f t="shared" si="398"/>
        <v>Общий расчет. Анализ даты. Анализ даты. Символические звезды. Небесный чиновник. Нет</v>
      </c>
      <c r="C7223" s="11" t="str">
        <f>IFERROR(VLOOKUP(I7223,lvl_1[],2,FALSE),"Нет")</f>
        <v>Общий расчет</v>
      </c>
      <c r="D7223" s="11" t="str">
        <f>IFERROR(VLOOKUP(Rule!J7223,lvl_2[],2,FALSE),"Нет")</f>
        <v>Анализ даты</v>
      </c>
      <c r="E7223" s="11" t="str">
        <f>IFERROR(VLOOKUP(Rule!K7223,lvl_3[],2,FALSE),"Нет")</f>
        <v>Анализ даты</v>
      </c>
      <c r="F7223" s="11" t="str">
        <f>IFERROR(INDEX(lvl_4[],MATCH(L7223,lvl_4[ID],0),MATCH(TEXT(K7223,"##0"),lvl_4[#Headers],0)),"Нет")</f>
        <v>Символические звезды</v>
      </c>
      <c r="G7223" s="11" t="str">
        <f>IFERROR(INDEX(lvl_5[],MATCH(M7223,lvl_5[ID],0),MATCH(_xlfn.CONCAT(TEXT(K7223,"##0"),"_",TEXT(L7223,"##0")),lvl_5[#Headers],0)),"Нет")</f>
        <v>Небесный чиновник</v>
      </c>
      <c r="H7223" s="11" t="str">
        <f>IFERROR(INDEX(lvl_6[],MATCH(N7223,lvl_6[ID],0),MATCH(_xlfn.CONCAT(K7223,"_",L7223,"_",M7223),lvl_6[#Headers],0)),"Нет")</f>
        <v>Нет</v>
      </c>
      <c r="I7223" s="12">
        <v>1</v>
      </c>
      <c r="J7223" s="12">
        <v>4</v>
      </c>
      <c r="K7223" s="12">
        <v>1</v>
      </c>
      <c r="L7223" s="12">
        <v>5</v>
      </c>
      <c r="M7223" s="12">
        <v>30</v>
      </c>
      <c r="N7223" s="12">
        <v>2899</v>
      </c>
      <c r="O7223" s="12">
        <f>COUNTIF($P$2:P7223,P7223)</f>
        <v>1</v>
      </c>
      <c r="P7223" s="12" t="str">
        <f t="shared" si="399"/>
        <v>14105302899</v>
      </c>
      <c r="Q7223" s="12" t="str">
        <f t="shared" si="400"/>
        <v>141053028990001</v>
      </c>
      <c r="R7223" s="20" t="s">
        <v>5323</v>
      </c>
      <c r="AB7223" s="12" t="s">
        <v>907</v>
      </c>
      <c r="AC7223" s="12" t="s">
        <v>100</v>
      </c>
      <c r="AD7223" s="12" t="s">
        <v>860</v>
      </c>
      <c r="BN7223" s="12">
        <v>1</v>
      </c>
    </row>
    <row r="7224" spans="1:66" ht="45" x14ac:dyDescent="0.25">
      <c r="A7224" s="12">
        <v>1</v>
      </c>
      <c r="B7224" s="11" t="str">
        <f t="shared" si="398"/>
        <v>Общий расчет. Анализ даты. Анализ даты. Символические звезды. Небесный чиновник. Нет</v>
      </c>
      <c r="C7224" s="11" t="str">
        <f>IFERROR(VLOOKUP(I7224,lvl_1[],2,FALSE),"Нет")</f>
        <v>Общий расчет</v>
      </c>
      <c r="D7224" s="11" t="str">
        <f>IFERROR(VLOOKUP(Rule!J7224,lvl_2[],2,FALSE),"Нет")</f>
        <v>Анализ даты</v>
      </c>
      <c r="E7224" s="11" t="str">
        <f>IFERROR(VLOOKUP(Rule!K7224,lvl_3[],2,FALSE),"Нет")</f>
        <v>Анализ даты</v>
      </c>
      <c r="F7224" s="11" t="str">
        <f>IFERROR(INDEX(lvl_4[],MATCH(L7224,lvl_4[ID],0),MATCH(TEXT(K7224,"##0"),lvl_4[#Headers],0)),"Нет")</f>
        <v>Символические звезды</v>
      </c>
      <c r="G7224" s="11" t="str">
        <f>IFERROR(INDEX(lvl_5[],MATCH(M7224,lvl_5[ID],0),MATCH(_xlfn.CONCAT(TEXT(K7224,"##0"),"_",TEXT(L7224,"##0")),lvl_5[#Headers],0)),"Нет")</f>
        <v>Небесный чиновник</v>
      </c>
      <c r="H7224" s="11" t="str">
        <f>IFERROR(INDEX(lvl_6[],MATCH(N7224,lvl_6[ID],0),MATCH(_xlfn.CONCAT(K7224,"_",L7224,"_",M7224),lvl_6[#Headers],0)),"Нет")</f>
        <v>Нет</v>
      </c>
      <c r="I7224" s="12">
        <v>1</v>
      </c>
      <c r="J7224" s="12">
        <v>4</v>
      </c>
      <c r="K7224" s="12">
        <v>1</v>
      </c>
      <c r="L7224" s="12">
        <v>5</v>
      </c>
      <c r="M7224" s="12">
        <v>30</v>
      </c>
      <c r="N7224" s="12">
        <v>2900</v>
      </c>
      <c r="O7224" s="12">
        <f>COUNTIF($P$2:P7224,P7224)</f>
        <v>1</v>
      </c>
      <c r="P7224" s="12" t="str">
        <f t="shared" si="399"/>
        <v>14105302900</v>
      </c>
      <c r="Q7224" s="12" t="str">
        <f t="shared" si="400"/>
        <v>141053029000001</v>
      </c>
      <c r="R7224" s="20" t="s">
        <v>5324</v>
      </c>
      <c r="AB7224" s="12" t="s">
        <v>908</v>
      </c>
      <c r="AC7224" s="12" t="s">
        <v>100</v>
      </c>
      <c r="AD7224" s="12" t="s">
        <v>859</v>
      </c>
      <c r="BN7224" s="12">
        <v>1</v>
      </c>
    </row>
    <row r="7225" spans="1:66" ht="45" x14ac:dyDescent="0.25">
      <c r="A7225" s="12">
        <v>1</v>
      </c>
      <c r="B7225" s="11" t="str">
        <f t="shared" si="398"/>
        <v>Общий расчет. Анализ даты. Анализ даты. Символические звезды. Небесный чиновник. Нет</v>
      </c>
      <c r="C7225" s="11" t="str">
        <f>IFERROR(VLOOKUP(I7225,lvl_1[],2,FALSE),"Нет")</f>
        <v>Общий расчет</v>
      </c>
      <c r="D7225" s="11" t="str">
        <f>IFERROR(VLOOKUP(Rule!J7225,lvl_2[],2,FALSE),"Нет")</f>
        <v>Анализ даты</v>
      </c>
      <c r="E7225" s="11" t="str">
        <f>IFERROR(VLOOKUP(Rule!K7225,lvl_3[],2,FALSE),"Нет")</f>
        <v>Анализ даты</v>
      </c>
      <c r="F7225" s="11" t="str">
        <f>IFERROR(INDEX(lvl_4[],MATCH(L7225,lvl_4[ID],0),MATCH(TEXT(K7225,"##0"),lvl_4[#Headers],0)),"Нет")</f>
        <v>Символические звезды</v>
      </c>
      <c r="G7225" s="11" t="str">
        <f>IFERROR(INDEX(lvl_5[],MATCH(M7225,lvl_5[ID],0),MATCH(_xlfn.CONCAT(TEXT(K7225,"##0"),"_",TEXT(L7225,"##0")),lvl_5[#Headers],0)),"Нет")</f>
        <v>Небесный чиновник</v>
      </c>
      <c r="H7225" s="11" t="str">
        <f>IFERROR(INDEX(lvl_6[],MATCH(N7225,lvl_6[ID],0),MATCH(_xlfn.CONCAT(K7225,"_",L7225,"_",M7225),lvl_6[#Headers],0)),"Нет")</f>
        <v>Нет</v>
      </c>
      <c r="I7225" s="12">
        <v>1</v>
      </c>
      <c r="J7225" s="12">
        <v>4</v>
      </c>
      <c r="K7225" s="12">
        <v>1</v>
      </c>
      <c r="L7225" s="12">
        <v>5</v>
      </c>
      <c r="M7225" s="12">
        <v>30</v>
      </c>
      <c r="N7225" s="12">
        <v>2901</v>
      </c>
      <c r="O7225" s="12">
        <f>COUNTIF($P$2:P7225,P7225)</f>
        <v>1</v>
      </c>
      <c r="P7225" s="12" t="str">
        <f t="shared" si="399"/>
        <v>14105302901</v>
      </c>
      <c r="Q7225" s="12" t="str">
        <f t="shared" si="400"/>
        <v>141053029010001</v>
      </c>
      <c r="R7225" s="20" t="s">
        <v>5325</v>
      </c>
      <c r="AB7225" s="12" t="s">
        <v>910</v>
      </c>
      <c r="AC7225" s="12" t="s">
        <v>100</v>
      </c>
      <c r="AD7225" s="12" t="s">
        <v>863</v>
      </c>
      <c r="BN7225" s="12">
        <v>1</v>
      </c>
    </row>
    <row r="7226" spans="1:66" ht="45" x14ac:dyDescent="0.25">
      <c r="A7226" s="12">
        <v>1</v>
      </c>
      <c r="B7226" s="11" t="str">
        <f t="shared" si="398"/>
        <v>Общий расчет. Анализ даты. Анализ даты. Символические звезды. Небесный чиновник. Нет</v>
      </c>
      <c r="C7226" s="11" t="str">
        <f>IFERROR(VLOOKUP(I7226,lvl_1[],2,FALSE),"Нет")</f>
        <v>Общий расчет</v>
      </c>
      <c r="D7226" s="11" t="str">
        <f>IFERROR(VLOOKUP(Rule!J7226,lvl_2[],2,FALSE),"Нет")</f>
        <v>Анализ даты</v>
      </c>
      <c r="E7226" s="11" t="str">
        <f>IFERROR(VLOOKUP(Rule!K7226,lvl_3[],2,FALSE),"Нет")</f>
        <v>Анализ даты</v>
      </c>
      <c r="F7226" s="11" t="str">
        <f>IFERROR(INDEX(lvl_4[],MATCH(L7226,lvl_4[ID],0),MATCH(TEXT(K7226,"##0"),lvl_4[#Headers],0)),"Нет")</f>
        <v>Символические звезды</v>
      </c>
      <c r="G7226" s="11" t="str">
        <f>IFERROR(INDEX(lvl_5[],MATCH(M7226,lvl_5[ID],0),MATCH(_xlfn.CONCAT(TEXT(K7226,"##0"),"_",TEXT(L7226,"##0")),lvl_5[#Headers],0)),"Нет")</f>
        <v>Небесный чиновник</v>
      </c>
      <c r="H7226" s="11" t="str">
        <f>IFERROR(INDEX(lvl_6[],MATCH(N7226,lvl_6[ID],0),MATCH(_xlfn.CONCAT(K7226,"_",L7226,"_",M7226),lvl_6[#Headers],0)),"Нет")</f>
        <v>Нет</v>
      </c>
      <c r="I7226" s="12">
        <v>1</v>
      </c>
      <c r="J7226" s="12">
        <v>4</v>
      </c>
      <c r="K7226" s="12">
        <v>1</v>
      </c>
      <c r="L7226" s="12">
        <v>5</v>
      </c>
      <c r="M7226" s="12">
        <v>30</v>
      </c>
      <c r="N7226" s="12">
        <v>2902</v>
      </c>
      <c r="O7226" s="12">
        <f>COUNTIF($P$2:P7226,P7226)</f>
        <v>1</v>
      </c>
      <c r="P7226" s="12" t="str">
        <f t="shared" si="399"/>
        <v>14105302902</v>
      </c>
      <c r="Q7226" s="12" t="str">
        <f t="shared" si="400"/>
        <v>141053029020001</v>
      </c>
      <c r="R7226" s="20" t="s">
        <v>5326</v>
      </c>
      <c r="AB7226" s="12" t="s">
        <v>912</v>
      </c>
      <c r="AC7226" s="12" t="s">
        <v>100</v>
      </c>
      <c r="AD7226" s="12" t="s">
        <v>862</v>
      </c>
      <c r="BN7226" s="12">
        <v>1</v>
      </c>
    </row>
    <row r="7227" spans="1:66" ht="45" x14ac:dyDescent="0.25">
      <c r="A7227" s="12">
        <v>1</v>
      </c>
      <c r="B7227" s="11" t="str">
        <f t="shared" si="398"/>
        <v>Общий расчет. Анализ даты. Анализ даты. Символические звезды. Небесный чиновник. Нет</v>
      </c>
      <c r="C7227" s="11" t="str">
        <f>IFERROR(VLOOKUP(I7227,lvl_1[],2,FALSE),"Нет")</f>
        <v>Общий расчет</v>
      </c>
      <c r="D7227" s="11" t="str">
        <f>IFERROR(VLOOKUP(Rule!J7227,lvl_2[],2,FALSE),"Нет")</f>
        <v>Анализ даты</v>
      </c>
      <c r="E7227" s="11" t="str">
        <f>IFERROR(VLOOKUP(Rule!K7227,lvl_3[],2,FALSE),"Нет")</f>
        <v>Анализ даты</v>
      </c>
      <c r="F7227" s="11" t="str">
        <f>IFERROR(INDEX(lvl_4[],MATCH(L7227,lvl_4[ID],0),MATCH(TEXT(K7227,"##0"),lvl_4[#Headers],0)),"Нет")</f>
        <v>Символические звезды</v>
      </c>
      <c r="G7227" s="11" t="str">
        <f>IFERROR(INDEX(lvl_5[],MATCH(M7227,lvl_5[ID],0),MATCH(_xlfn.CONCAT(TEXT(K7227,"##0"),"_",TEXT(L7227,"##0")),lvl_5[#Headers],0)),"Нет")</f>
        <v>Небесный чиновник</v>
      </c>
      <c r="H7227" s="11" t="str">
        <f>IFERROR(INDEX(lvl_6[],MATCH(N7227,lvl_6[ID],0),MATCH(_xlfn.CONCAT(K7227,"_",L7227,"_",M7227),lvl_6[#Headers],0)),"Нет")</f>
        <v>Нет</v>
      </c>
      <c r="I7227" s="12">
        <v>1</v>
      </c>
      <c r="J7227" s="12">
        <v>4</v>
      </c>
      <c r="K7227" s="12">
        <v>1</v>
      </c>
      <c r="L7227" s="12">
        <v>5</v>
      </c>
      <c r="M7227" s="12">
        <v>30</v>
      </c>
      <c r="N7227" s="12">
        <v>2903</v>
      </c>
      <c r="O7227" s="12">
        <f>COUNTIF($P$2:P7227,P7227)</f>
        <v>1</v>
      </c>
      <c r="P7227" s="12" t="str">
        <f t="shared" si="399"/>
        <v>14105302903</v>
      </c>
      <c r="Q7227" s="12" t="str">
        <f t="shared" si="400"/>
        <v>141053029030001</v>
      </c>
      <c r="R7227" s="20" t="s">
        <v>5327</v>
      </c>
      <c r="AB7227" s="12" t="s">
        <v>914</v>
      </c>
      <c r="AC7227" s="12" t="s">
        <v>100</v>
      </c>
      <c r="AD7227" s="12" t="s">
        <v>864</v>
      </c>
      <c r="BN7227" s="12">
        <v>1</v>
      </c>
    </row>
    <row r="7228" spans="1:66" ht="45" x14ac:dyDescent="0.25">
      <c r="A7228" s="12">
        <v>1</v>
      </c>
      <c r="B7228" s="11" t="str">
        <f t="shared" si="398"/>
        <v>Общий расчет. Анализ даты. Анализ даты. Символические звезды. Небесный чиновник. Нет</v>
      </c>
      <c r="C7228" s="11" t="str">
        <f>IFERROR(VLOOKUP(I7228,lvl_1[],2,FALSE),"Нет")</f>
        <v>Общий расчет</v>
      </c>
      <c r="D7228" s="11" t="str">
        <f>IFERROR(VLOOKUP(Rule!J7228,lvl_2[],2,FALSE),"Нет")</f>
        <v>Анализ даты</v>
      </c>
      <c r="E7228" s="11" t="str">
        <f>IFERROR(VLOOKUP(Rule!K7228,lvl_3[],2,FALSE),"Нет")</f>
        <v>Анализ даты</v>
      </c>
      <c r="F7228" s="11" t="str">
        <f>IFERROR(INDEX(lvl_4[],MATCH(L7228,lvl_4[ID],0),MATCH(TEXT(K7228,"##0"),lvl_4[#Headers],0)),"Нет")</f>
        <v>Символические звезды</v>
      </c>
      <c r="G7228" s="11" t="str">
        <f>IFERROR(INDEX(lvl_5[],MATCH(M7228,lvl_5[ID],0),MATCH(_xlfn.CONCAT(TEXT(K7228,"##0"),"_",TEXT(L7228,"##0")),lvl_5[#Headers],0)),"Нет")</f>
        <v>Небесный чиновник</v>
      </c>
      <c r="H7228" s="11" t="str">
        <f>IFERROR(INDEX(lvl_6[],MATCH(N7228,lvl_6[ID],0),MATCH(_xlfn.CONCAT(K7228,"_",L7228,"_",M7228),lvl_6[#Headers],0)),"Нет")</f>
        <v>Нет</v>
      </c>
      <c r="I7228" s="12">
        <v>1</v>
      </c>
      <c r="J7228" s="12">
        <v>4</v>
      </c>
      <c r="K7228" s="12">
        <v>1</v>
      </c>
      <c r="L7228" s="12">
        <v>5</v>
      </c>
      <c r="M7228" s="12">
        <v>30</v>
      </c>
      <c r="N7228" s="12">
        <v>2904</v>
      </c>
      <c r="O7228" s="12">
        <f>COUNTIF($P$2:P7228,P7228)</f>
        <v>1</v>
      </c>
      <c r="P7228" s="12" t="str">
        <f t="shared" si="399"/>
        <v>14105302904</v>
      </c>
      <c r="Q7228" s="12" t="str">
        <f t="shared" si="400"/>
        <v>141053029040001</v>
      </c>
      <c r="R7228" s="20" t="s">
        <v>5328</v>
      </c>
      <c r="AB7228" s="12" t="s">
        <v>914</v>
      </c>
      <c r="AC7228" s="12" t="s">
        <v>100</v>
      </c>
      <c r="AD7228" s="12" t="s">
        <v>870</v>
      </c>
      <c r="BN7228" s="12">
        <v>1</v>
      </c>
    </row>
    <row r="7229" spans="1:66" ht="45" x14ac:dyDescent="0.25">
      <c r="A7229" s="12">
        <v>1</v>
      </c>
      <c r="B7229" s="11" t="str">
        <f t="shared" si="398"/>
        <v>Общий расчет. Анализ даты. Анализ даты. Символические звезды. Небесный чиновник. Нет</v>
      </c>
      <c r="C7229" s="11" t="str">
        <f>IFERROR(VLOOKUP(I7229,lvl_1[],2,FALSE),"Нет")</f>
        <v>Общий расчет</v>
      </c>
      <c r="D7229" s="11" t="str">
        <f>IFERROR(VLOOKUP(Rule!J7229,lvl_2[],2,FALSE),"Нет")</f>
        <v>Анализ даты</v>
      </c>
      <c r="E7229" s="11" t="str">
        <f>IFERROR(VLOOKUP(Rule!K7229,lvl_3[],2,FALSE),"Нет")</f>
        <v>Анализ даты</v>
      </c>
      <c r="F7229" s="11" t="str">
        <f>IFERROR(INDEX(lvl_4[],MATCH(L7229,lvl_4[ID],0),MATCH(TEXT(K7229,"##0"),lvl_4[#Headers],0)),"Нет")</f>
        <v>Символические звезды</v>
      </c>
      <c r="G7229" s="11" t="str">
        <f>IFERROR(INDEX(lvl_5[],MATCH(M7229,lvl_5[ID],0),MATCH(_xlfn.CONCAT(TEXT(K7229,"##0"),"_",TEXT(L7229,"##0")),lvl_5[#Headers],0)),"Нет")</f>
        <v>Небесный чиновник</v>
      </c>
      <c r="H7229" s="11" t="str">
        <f>IFERROR(INDEX(lvl_6[],MATCH(N7229,lvl_6[ID],0),MATCH(_xlfn.CONCAT(K7229,"_",L7229,"_",M7229),lvl_6[#Headers],0)),"Нет")</f>
        <v>Нет</v>
      </c>
      <c r="I7229" s="12">
        <v>1</v>
      </c>
      <c r="J7229" s="12">
        <v>4</v>
      </c>
      <c r="K7229" s="12">
        <v>1</v>
      </c>
      <c r="L7229" s="12">
        <v>5</v>
      </c>
      <c r="M7229" s="12">
        <v>30</v>
      </c>
      <c r="N7229" s="12">
        <v>2905</v>
      </c>
      <c r="O7229" s="12">
        <f>COUNTIF($P$2:P7229,P7229)</f>
        <v>1</v>
      </c>
      <c r="P7229" s="12" t="str">
        <f t="shared" si="399"/>
        <v>14105302905</v>
      </c>
      <c r="Q7229" s="12" t="str">
        <f t="shared" si="400"/>
        <v>141053029050001</v>
      </c>
      <c r="R7229" s="20" t="s">
        <v>5329</v>
      </c>
      <c r="AB7229" s="12" t="s">
        <v>916</v>
      </c>
      <c r="AC7229" s="12" t="s">
        <v>100</v>
      </c>
      <c r="AD7229" s="12" t="s">
        <v>861</v>
      </c>
      <c r="BN7229" s="12">
        <v>1</v>
      </c>
    </row>
    <row r="7230" spans="1:66" ht="45" x14ac:dyDescent="0.25">
      <c r="A7230" s="12">
        <v>1</v>
      </c>
      <c r="B7230" s="11" t="str">
        <f t="shared" si="398"/>
        <v>Общий расчет. Анализ даты. Анализ даты. Символические звезды. Небесный чиновник. Нет</v>
      </c>
      <c r="C7230" s="11" t="str">
        <f>IFERROR(VLOOKUP(I7230,lvl_1[],2,FALSE),"Нет")</f>
        <v>Общий расчет</v>
      </c>
      <c r="D7230" s="11" t="str">
        <f>IFERROR(VLOOKUP(Rule!J7230,lvl_2[],2,FALSE),"Нет")</f>
        <v>Анализ даты</v>
      </c>
      <c r="E7230" s="11" t="str">
        <f>IFERROR(VLOOKUP(Rule!K7230,lvl_3[],2,FALSE),"Нет")</f>
        <v>Анализ даты</v>
      </c>
      <c r="F7230" s="11" t="str">
        <f>IFERROR(INDEX(lvl_4[],MATCH(L7230,lvl_4[ID],0),MATCH(TEXT(K7230,"##0"),lvl_4[#Headers],0)),"Нет")</f>
        <v>Символические звезды</v>
      </c>
      <c r="G7230" s="11" t="str">
        <f>IFERROR(INDEX(lvl_5[],MATCH(M7230,lvl_5[ID],0),MATCH(_xlfn.CONCAT(TEXT(K7230,"##0"),"_",TEXT(L7230,"##0")),lvl_5[#Headers],0)),"Нет")</f>
        <v>Небесный чиновник</v>
      </c>
      <c r="H7230" s="11" t="str">
        <f>IFERROR(INDEX(lvl_6[],MATCH(N7230,lvl_6[ID],0),MATCH(_xlfn.CONCAT(K7230,"_",L7230,"_",M7230),lvl_6[#Headers],0)),"Нет")</f>
        <v>Нет</v>
      </c>
      <c r="I7230" s="12">
        <v>1</v>
      </c>
      <c r="J7230" s="12">
        <v>4</v>
      </c>
      <c r="K7230" s="12">
        <v>1</v>
      </c>
      <c r="L7230" s="12">
        <v>5</v>
      </c>
      <c r="M7230" s="12">
        <v>30</v>
      </c>
      <c r="N7230" s="12">
        <v>2906</v>
      </c>
      <c r="O7230" s="12">
        <f>COUNTIF($P$2:P7230,P7230)</f>
        <v>1</v>
      </c>
      <c r="P7230" s="12" t="str">
        <f t="shared" si="399"/>
        <v>14105302906</v>
      </c>
      <c r="Q7230" s="12" t="str">
        <f t="shared" si="400"/>
        <v>141053029060001</v>
      </c>
      <c r="R7230" s="20" t="s">
        <v>5330</v>
      </c>
      <c r="AB7230" s="12" t="s">
        <v>916</v>
      </c>
      <c r="AC7230" s="12" t="s">
        <v>100</v>
      </c>
      <c r="AD7230" s="12" t="s">
        <v>867</v>
      </c>
      <c r="BN7230" s="12">
        <v>1</v>
      </c>
    </row>
    <row r="7231" spans="1:66" ht="45" x14ac:dyDescent="0.25">
      <c r="A7231" s="12">
        <v>1</v>
      </c>
      <c r="B7231" s="11" t="str">
        <f t="shared" si="398"/>
        <v>Общий расчет. Анализ даты. Анализ даты. Символические звезды. Хранилище (Гробница). Нет</v>
      </c>
      <c r="C7231" s="11" t="str">
        <f>IFERROR(VLOOKUP(I7231,lvl_1[],2,FALSE),"Нет")</f>
        <v>Общий расчет</v>
      </c>
      <c r="D7231" s="11" t="str">
        <f>IFERROR(VLOOKUP(Rule!J7231,lvl_2[],2,FALSE),"Нет")</f>
        <v>Анализ даты</v>
      </c>
      <c r="E7231" s="11" t="str">
        <f>IFERROR(VLOOKUP(Rule!K7231,lvl_3[],2,FALSE),"Нет")</f>
        <v>Анализ даты</v>
      </c>
      <c r="F7231" s="11" t="str">
        <f>IFERROR(INDEX(lvl_4[],MATCH(L7231,lvl_4[ID],0),MATCH(TEXT(K7231,"##0"),lvl_4[#Headers],0)),"Нет")</f>
        <v>Символические звезды</v>
      </c>
      <c r="G7231" s="11" t="str">
        <f>IFERROR(INDEX(lvl_5[],MATCH(M7231,lvl_5[ID],0),MATCH(_xlfn.CONCAT(TEXT(K7231,"##0"),"_",TEXT(L7231,"##0")),lvl_5[#Headers],0)),"Нет")</f>
        <v>Хранилище (Гробница)</v>
      </c>
      <c r="H7231" s="11" t="str">
        <f>IFERROR(INDEX(lvl_6[],MATCH(N7231,lvl_6[ID],0),MATCH(_xlfn.CONCAT(K7231,"_",L7231,"_",M7231),lvl_6[#Headers],0)),"Нет")</f>
        <v>Нет</v>
      </c>
      <c r="I7231" s="12">
        <v>1</v>
      </c>
      <c r="J7231" s="12">
        <v>4</v>
      </c>
      <c r="K7231" s="12">
        <v>1</v>
      </c>
      <c r="L7231" s="12">
        <v>5</v>
      </c>
      <c r="M7231" s="12">
        <v>28</v>
      </c>
      <c r="N7231" s="12">
        <v>2907</v>
      </c>
      <c r="O7231" s="12">
        <f>COUNTIF($P$2:P7231,P7231)</f>
        <v>1</v>
      </c>
      <c r="P7231" s="12" t="str">
        <f t="shared" si="399"/>
        <v>14105282907</v>
      </c>
      <c r="Q7231" s="12" t="str">
        <f t="shared" si="400"/>
        <v>141052829070001</v>
      </c>
      <c r="R7231" s="20" t="s">
        <v>5293</v>
      </c>
      <c r="AB7231" s="12" t="s">
        <v>899</v>
      </c>
      <c r="AD7231" s="12" t="s">
        <v>870</v>
      </c>
      <c r="AI7231" s="12" t="s">
        <v>100</v>
      </c>
      <c r="AK7231" s="12" t="s">
        <v>100</v>
      </c>
      <c r="BN7231" s="12">
        <v>1</v>
      </c>
    </row>
    <row r="7232" spans="1:66" ht="45" x14ac:dyDescent="0.25">
      <c r="A7232" s="12">
        <v>1</v>
      </c>
      <c r="B7232" s="11" t="str">
        <f t="shared" si="398"/>
        <v>Общий расчет. Анализ даты. Анализ даты. Символические звезды. Хранилище (Гробница). Нет</v>
      </c>
      <c r="C7232" s="11" t="str">
        <f>IFERROR(VLOOKUP(I7232,lvl_1[],2,FALSE),"Нет")</f>
        <v>Общий расчет</v>
      </c>
      <c r="D7232" s="11" t="str">
        <f>IFERROR(VLOOKUP(Rule!J7232,lvl_2[],2,FALSE),"Нет")</f>
        <v>Анализ даты</v>
      </c>
      <c r="E7232" s="11" t="str">
        <f>IFERROR(VLOOKUP(Rule!K7232,lvl_3[],2,FALSE),"Нет")</f>
        <v>Анализ даты</v>
      </c>
      <c r="F7232" s="11" t="str">
        <f>IFERROR(INDEX(lvl_4[],MATCH(L7232,lvl_4[ID],0),MATCH(TEXT(K7232,"##0"),lvl_4[#Headers],0)),"Нет")</f>
        <v>Символические звезды</v>
      </c>
      <c r="G7232" s="11" t="str">
        <f>IFERROR(INDEX(lvl_5[],MATCH(M7232,lvl_5[ID],0),MATCH(_xlfn.CONCAT(TEXT(K7232,"##0"),"_",TEXT(L7232,"##0")),lvl_5[#Headers],0)),"Нет")</f>
        <v>Хранилище (Гробница)</v>
      </c>
      <c r="H7232" s="11" t="str">
        <f>IFERROR(INDEX(lvl_6[],MATCH(N7232,lvl_6[ID],0),MATCH(_xlfn.CONCAT(K7232,"_",L7232,"_",M7232),lvl_6[#Headers],0)),"Нет")</f>
        <v>Нет</v>
      </c>
      <c r="I7232" s="12">
        <v>1</v>
      </c>
      <c r="J7232" s="12">
        <v>4</v>
      </c>
      <c r="K7232" s="12">
        <v>1</v>
      </c>
      <c r="L7232" s="12">
        <v>5</v>
      </c>
      <c r="M7232" s="12">
        <v>28</v>
      </c>
      <c r="N7232" s="12">
        <v>2908</v>
      </c>
      <c r="O7232" s="12">
        <f>COUNTIF($P$2:P7232,P7232)</f>
        <v>1</v>
      </c>
      <c r="P7232" s="12" t="str">
        <f t="shared" si="399"/>
        <v>14105282908</v>
      </c>
      <c r="Q7232" s="12" t="str">
        <f t="shared" si="400"/>
        <v>141052829080001</v>
      </c>
      <c r="R7232" s="20" t="s">
        <v>5294</v>
      </c>
      <c r="AB7232" s="12" t="s">
        <v>899</v>
      </c>
      <c r="AD7232" s="12" t="s">
        <v>861</v>
      </c>
      <c r="AI7232" s="12" t="s">
        <v>100</v>
      </c>
      <c r="AK7232" s="12" t="s">
        <v>100</v>
      </c>
      <c r="BN7232" s="12">
        <v>1</v>
      </c>
    </row>
    <row r="7233" spans="1:66" ht="45" x14ac:dyDescent="0.25">
      <c r="A7233" s="12">
        <v>1</v>
      </c>
      <c r="B7233" s="11" t="str">
        <f t="shared" si="398"/>
        <v>Общий расчет. Анализ даты. Анализ даты. Символические звезды. Хранилище (Гробница). Нет</v>
      </c>
      <c r="C7233" s="11" t="str">
        <f>IFERROR(VLOOKUP(I7233,lvl_1[],2,FALSE),"Нет")</f>
        <v>Общий расчет</v>
      </c>
      <c r="D7233" s="11" t="str">
        <f>IFERROR(VLOOKUP(Rule!J7233,lvl_2[],2,FALSE),"Нет")</f>
        <v>Анализ даты</v>
      </c>
      <c r="E7233" s="11" t="str">
        <f>IFERROR(VLOOKUP(Rule!K7233,lvl_3[],2,FALSE),"Нет")</f>
        <v>Анализ даты</v>
      </c>
      <c r="F7233" s="11" t="str">
        <f>IFERROR(INDEX(lvl_4[],MATCH(L7233,lvl_4[ID],0),MATCH(TEXT(K7233,"##0"),lvl_4[#Headers],0)),"Нет")</f>
        <v>Символические звезды</v>
      </c>
      <c r="G7233" s="11" t="str">
        <f>IFERROR(INDEX(lvl_5[],MATCH(M7233,lvl_5[ID],0),MATCH(_xlfn.CONCAT(TEXT(K7233,"##0"),"_",TEXT(L7233,"##0")),lvl_5[#Headers],0)),"Нет")</f>
        <v>Хранилище (Гробница)</v>
      </c>
      <c r="H7233" s="11" t="str">
        <f>IFERROR(INDEX(lvl_6[],MATCH(N7233,lvl_6[ID],0),MATCH(_xlfn.CONCAT(K7233,"_",L7233,"_",M7233),lvl_6[#Headers],0)),"Нет")</f>
        <v>Нет</v>
      </c>
      <c r="I7233" s="12">
        <v>1</v>
      </c>
      <c r="J7233" s="12">
        <v>4</v>
      </c>
      <c r="K7233" s="12">
        <v>1</v>
      </c>
      <c r="L7233" s="12">
        <v>5</v>
      </c>
      <c r="M7233" s="12">
        <v>28</v>
      </c>
      <c r="N7233" s="12">
        <v>2909</v>
      </c>
      <c r="O7233" s="12">
        <f>COUNTIF($P$2:P7233,P7233)</f>
        <v>1</v>
      </c>
      <c r="P7233" s="12" t="str">
        <f t="shared" si="399"/>
        <v>14105282909</v>
      </c>
      <c r="Q7233" s="12" t="str">
        <f t="shared" si="400"/>
        <v>141052829090001</v>
      </c>
      <c r="R7233" s="20" t="s">
        <v>5295</v>
      </c>
      <c r="AB7233" s="12" t="s">
        <v>899</v>
      </c>
      <c r="AD7233" s="12" t="s">
        <v>864</v>
      </c>
      <c r="AI7233" s="12" t="s">
        <v>100</v>
      </c>
      <c r="AK7233" s="12" t="s">
        <v>100</v>
      </c>
      <c r="BN7233" s="12">
        <v>1</v>
      </c>
    </row>
    <row r="7234" spans="1:66" ht="45" x14ac:dyDescent="0.25">
      <c r="A7234" s="12">
        <v>1</v>
      </c>
      <c r="B7234" s="11" t="str">
        <f t="shared" si="398"/>
        <v>Общий расчет. Анализ даты. Анализ даты. Символические звезды. Хранилище (Гробница). Нет</v>
      </c>
      <c r="C7234" s="11" t="str">
        <f>IFERROR(VLOOKUP(I7234,lvl_1[],2,FALSE),"Нет")</f>
        <v>Общий расчет</v>
      </c>
      <c r="D7234" s="11" t="str">
        <f>IFERROR(VLOOKUP(Rule!J7234,lvl_2[],2,FALSE),"Нет")</f>
        <v>Анализ даты</v>
      </c>
      <c r="E7234" s="11" t="str">
        <f>IFERROR(VLOOKUP(Rule!K7234,lvl_3[],2,FALSE),"Нет")</f>
        <v>Анализ даты</v>
      </c>
      <c r="F7234" s="11" t="str">
        <f>IFERROR(INDEX(lvl_4[],MATCH(L7234,lvl_4[ID],0),MATCH(TEXT(K7234,"##0"),lvl_4[#Headers],0)),"Нет")</f>
        <v>Символические звезды</v>
      </c>
      <c r="G7234" s="11" t="str">
        <f>IFERROR(INDEX(lvl_5[],MATCH(M7234,lvl_5[ID],0),MATCH(_xlfn.CONCAT(TEXT(K7234,"##0"),"_",TEXT(L7234,"##0")),lvl_5[#Headers],0)),"Нет")</f>
        <v>Хранилище (Гробница)</v>
      </c>
      <c r="H7234" s="11" t="str">
        <f>IFERROR(INDEX(lvl_6[],MATCH(N7234,lvl_6[ID],0),MATCH(_xlfn.CONCAT(K7234,"_",L7234,"_",M7234),lvl_6[#Headers],0)),"Нет")</f>
        <v>Нет</v>
      </c>
      <c r="I7234" s="12">
        <v>1</v>
      </c>
      <c r="J7234" s="12">
        <v>4</v>
      </c>
      <c r="K7234" s="12">
        <v>1</v>
      </c>
      <c r="L7234" s="12">
        <v>5</v>
      </c>
      <c r="M7234" s="12">
        <v>28</v>
      </c>
      <c r="N7234" s="12">
        <v>2910</v>
      </c>
      <c r="O7234" s="12">
        <f>COUNTIF($P$2:P7234,P7234)</f>
        <v>1</v>
      </c>
      <c r="P7234" s="12" t="str">
        <f t="shared" si="399"/>
        <v>14105282910</v>
      </c>
      <c r="Q7234" s="12" t="str">
        <f t="shared" si="400"/>
        <v>141052829100001</v>
      </c>
      <c r="R7234" s="20" t="s">
        <v>5296</v>
      </c>
      <c r="AB7234" s="12" t="s">
        <v>899</v>
      </c>
      <c r="AD7234" s="12" t="s">
        <v>867</v>
      </c>
      <c r="AI7234" s="12" t="s">
        <v>100</v>
      </c>
      <c r="AK7234" s="12" t="s">
        <v>100</v>
      </c>
      <c r="BN7234" s="12">
        <v>1</v>
      </c>
    </row>
    <row r="7235" spans="1:66" ht="45" x14ac:dyDescent="0.25">
      <c r="A7235" s="12">
        <v>1</v>
      </c>
      <c r="B7235" s="11" t="str">
        <f t="shared" si="398"/>
        <v>Общий расчет. Анализ даты. Анализ даты. Символические звезды. Хранилище (Гробница). Нет</v>
      </c>
      <c r="C7235" s="11" t="str">
        <f>IFERROR(VLOOKUP(I7235,lvl_1[],2,FALSE),"Нет")</f>
        <v>Общий расчет</v>
      </c>
      <c r="D7235" s="11" t="str">
        <f>IFERROR(VLOOKUP(Rule!J7235,lvl_2[],2,FALSE),"Нет")</f>
        <v>Анализ даты</v>
      </c>
      <c r="E7235" s="11" t="str">
        <f>IFERROR(VLOOKUP(Rule!K7235,lvl_3[],2,FALSE),"Нет")</f>
        <v>Анализ даты</v>
      </c>
      <c r="F7235" s="11" t="str">
        <f>IFERROR(INDEX(lvl_4[],MATCH(L7235,lvl_4[ID],0),MATCH(TEXT(K7235,"##0"),lvl_4[#Headers],0)),"Нет")</f>
        <v>Символические звезды</v>
      </c>
      <c r="G7235" s="11" t="str">
        <f>IFERROR(INDEX(lvl_5[],MATCH(M7235,lvl_5[ID],0),MATCH(_xlfn.CONCAT(TEXT(K7235,"##0"),"_",TEXT(L7235,"##0")),lvl_5[#Headers],0)),"Нет")</f>
        <v>Хранилище (Гробница)</v>
      </c>
      <c r="H7235" s="11" t="str">
        <f>IFERROR(INDEX(lvl_6[],MATCH(N7235,lvl_6[ID],0),MATCH(_xlfn.CONCAT(K7235,"_",L7235,"_",M7235),lvl_6[#Headers],0)),"Нет")</f>
        <v>Нет</v>
      </c>
      <c r="I7235" s="12">
        <v>1</v>
      </c>
      <c r="J7235" s="12">
        <v>4</v>
      </c>
      <c r="K7235" s="12">
        <v>1</v>
      </c>
      <c r="L7235" s="12">
        <v>5</v>
      </c>
      <c r="M7235" s="12">
        <v>28</v>
      </c>
      <c r="N7235" s="12">
        <v>2911</v>
      </c>
      <c r="O7235" s="12">
        <f>COUNTIF($P$2:P7235,P7235)</f>
        <v>1</v>
      </c>
      <c r="P7235" s="12" t="str">
        <f t="shared" si="399"/>
        <v>14105282911</v>
      </c>
      <c r="Q7235" s="12" t="str">
        <f t="shared" si="400"/>
        <v>141052829110001</v>
      </c>
      <c r="R7235" s="20" t="s">
        <v>5297</v>
      </c>
      <c r="AB7235" s="12" t="s">
        <v>901</v>
      </c>
      <c r="AD7235" s="12" t="s">
        <v>870</v>
      </c>
      <c r="AI7235" s="12" t="s">
        <v>100</v>
      </c>
      <c r="AK7235" s="12" t="s">
        <v>100</v>
      </c>
      <c r="BN7235" s="12">
        <v>1</v>
      </c>
    </row>
    <row r="7236" spans="1:66" ht="45" x14ac:dyDescent="0.25">
      <c r="A7236" s="12">
        <v>1</v>
      </c>
      <c r="B7236" s="11" t="str">
        <f t="shared" si="398"/>
        <v>Общий расчет. Анализ даты. Анализ даты. Символические звезды. Хранилище (Гробница). Нет</v>
      </c>
      <c r="C7236" s="11" t="str">
        <f>IFERROR(VLOOKUP(I7236,lvl_1[],2,FALSE),"Нет")</f>
        <v>Общий расчет</v>
      </c>
      <c r="D7236" s="11" t="str">
        <f>IFERROR(VLOOKUP(Rule!J7236,lvl_2[],2,FALSE),"Нет")</f>
        <v>Анализ даты</v>
      </c>
      <c r="E7236" s="11" t="str">
        <f>IFERROR(VLOOKUP(Rule!K7236,lvl_3[],2,FALSE),"Нет")</f>
        <v>Анализ даты</v>
      </c>
      <c r="F7236" s="11" t="str">
        <f>IFERROR(INDEX(lvl_4[],MATCH(L7236,lvl_4[ID],0),MATCH(TEXT(K7236,"##0"),lvl_4[#Headers],0)),"Нет")</f>
        <v>Символические звезды</v>
      </c>
      <c r="G7236" s="11" t="str">
        <f>IFERROR(INDEX(lvl_5[],MATCH(M7236,lvl_5[ID],0),MATCH(_xlfn.CONCAT(TEXT(K7236,"##0"),"_",TEXT(L7236,"##0")),lvl_5[#Headers],0)),"Нет")</f>
        <v>Хранилище (Гробница)</v>
      </c>
      <c r="H7236" s="11" t="str">
        <f>IFERROR(INDEX(lvl_6[],MATCH(N7236,lvl_6[ID],0),MATCH(_xlfn.CONCAT(K7236,"_",L7236,"_",M7236),lvl_6[#Headers],0)),"Нет")</f>
        <v>Нет</v>
      </c>
      <c r="I7236" s="12">
        <v>1</v>
      </c>
      <c r="J7236" s="12">
        <v>4</v>
      </c>
      <c r="K7236" s="12">
        <v>1</v>
      </c>
      <c r="L7236" s="12">
        <v>5</v>
      </c>
      <c r="M7236" s="12">
        <v>28</v>
      </c>
      <c r="N7236" s="12">
        <v>2912</v>
      </c>
      <c r="O7236" s="12">
        <f>COUNTIF($P$2:P7236,P7236)</f>
        <v>1</v>
      </c>
      <c r="P7236" s="12" t="str">
        <f t="shared" si="399"/>
        <v>14105282912</v>
      </c>
      <c r="Q7236" s="12" t="str">
        <f t="shared" si="400"/>
        <v>141052829120001</v>
      </c>
      <c r="R7236" s="20" t="s">
        <v>5298</v>
      </c>
      <c r="AB7236" s="12" t="s">
        <v>901</v>
      </c>
      <c r="AD7236" s="12" t="s">
        <v>861</v>
      </c>
      <c r="AI7236" s="12" t="s">
        <v>100</v>
      </c>
      <c r="AK7236" s="12" t="s">
        <v>100</v>
      </c>
      <c r="BN7236" s="12">
        <v>1</v>
      </c>
    </row>
    <row r="7237" spans="1:66" ht="45" x14ac:dyDescent="0.25">
      <c r="A7237" s="12">
        <v>1</v>
      </c>
      <c r="B7237" s="11" t="str">
        <f t="shared" si="398"/>
        <v>Общий расчет. Анализ даты. Анализ даты. Символические звезды. Хранилище (Гробница). Нет</v>
      </c>
      <c r="C7237" s="11" t="str">
        <f>IFERROR(VLOOKUP(I7237,lvl_1[],2,FALSE),"Нет")</f>
        <v>Общий расчет</v>
      </c>
      <c r="D7237" s="11" t="str">
        <f>IFERROR(VLOOKUP(Rule!J7237,lvl_2[],2,FALSE),"Нет")</f>
        <v>Анализ даты</v>
      </c>
      <c r="E7237" s="11" t="str">
        <f>IFERROR(VLOOKUP(Rule!K7237,lvl_3[],2,FALSE),"Нет")</f>
        <v>Анализ даты</v>
      </c>
      <c r="F7237" s="11" t="str">
        <f>IFERROR(INDEX(lvl_4[],MATCH(L7237,lvl_4[ID],0),MATCH(TEXT(K7237,"##0"),lvl_4[#Headers],0)),"Нет")</f>
        <v>Символические звезды</v>
      </c>
      <c r="G7237" s="11" t="str">
        <f>IFERROR(INDEX(lvl_5[],MATCH(M7237,lvl_5[ID],0),MATCH(_xlfn.CONCAT(TEXT(K7237,"##0"),"_",TEXT(L7237,"##0")),lvl_5[#Headers],0)),"Нет")</f>
        <v>Хранилище (Гробница)</v>
      </c>
      <c r="H7237" s="11" t="str">
        <f>IFERROR(INDEX(lvl_6[],MATCH(N7237,lvl_6[ID],0),MATCH(_xlfn.CONCAT(K7237,"_",L7237,"_",M7237),lvl_6[#Headers],0)),"Нет")</f>
        <v>Нет</v>
      </c>
      <c r="I7237" s="12">
        <v>1</v>
      </c>
      <c r="J7237" s="12">
        <v>4</v>
      </c>
      <c r="K7237" s="12">
        <v>1</v>
      </c>
      <c r="L7237" s="12">
        <v>5</v>
      </c>
      <c r="M7237" s="12">
        <v>28</v>
      </c>
      <c r="N7237" s="12">
        <v>2913</v>
      </c>
      <c r="O7237" s="12">
        <f>COUNTIF($P$2:P7237,P7237)</f>
        <v>1</v>
      </c>
      <c r="P7237" s="12" t="str">
        <f t="shared" si="399"/>
        <v>14105282913</v>
      </c>
      <c r="Q7237" s="12" t="str">
        <f t="shared" si="400"/>
        <v>141052829130001</v>
      </c>
      <c r="R7237" s="20" t="s">
        <v>5299</v>
      </c>
      <c r="AB7237" s="12" t="s">
        <v>901</v>
      </c>
      <c r="AD7237" s="12" t="s">
        <v>864</v>
      </c>
      <c r="AI7237" s="12" t="s">
        <v>100</v>
      </c>
      <c r="AK7237" s="12" t="s">
        <v>100</v>
      </c>
      <c r="BN7237" s="12">
        <v>1</v>
      </c>
    </row>
    <row r="7238" spans="1:66" ht="45" x14ac:dyDescent="0.25">
      <c r="A7238" s="12">
        <v>1</v>
      </c>
      <c r="B7238" s="11" t="str">
        <f t="shared" si="398"/>
        <v>Общий расчет. Анализ даты. Анализ даты. Символические звезды. Хранилище (Гробница). Нет</v>
      </c>
      <c r="C7238" s="11" t="str">
        <f>IFERROR(VLOOKUP(I7238,lvl_1[],2,FALSE),"Нет")</f>
        <v>Общий расчет</v>
      </c>
      <c r="D7238" s="11" t="str">
        <f>IFERROR(VLOOKUP(Rule!J7238,lvl_2[],2,FALSE),"Нет")</f>
        <v>Анализ даты</v>
      </c>
      <c r="E7238" s="11" t="str">
        <f>IFERROR(VLOOKUP(Rule!K7238,lvl_3[],2,FALSE),"Нет")</f>
        <v>Анализ даты</v>
      </c>
      <c r="F7238" s="11" t="str">
        <f>IFERROR(INDEX(lvl_4[],MATCH(L7238,lvl_4[ID],0),MATCH(TEXT(K7238,"##0"),lvl_4[#Headers],0)),"Нет")</f>
        <v>Символические звезды</v>
      </c>
      <c r="G7238" s="11" t="str">
        <f>IFERROR(INDEX(lvl_5[],MATCH(M7238,lvl_5[ID],0),MATCH(_xlfn.CONCAT(TEXT(K7238,"##0"),"_",TEXT(L7238,"##0")),lvl_5[#Headers],0)),"Нет")</f>
        <v>Хранилище (Гробница)</v>
      </c>
      <c r="H7238" s="11" t="str">
        <f>IFERROR(INDEX(lvl_6[],MATCH(N7238,lvl_6[ID],0),MATCH(_xlfn.CONCAT(K7238,"_",L7238,"_",M7238),lvl_6[#Headers],0)),"Нет")</f>
        <v>Нет</v>
      </c>
      <c r="I7238" s="12">
        <v>1</v>
      </c>
      <c r="J7238" s="12">
        <v>4</v>
      </c>
      <c r="K7238" s="12">
        <v>1</v>
      </c>
      <c r="L7238" s="12">
        <v>5</v>
      </c>
      <c r="M7238" s="12">
        <v>28</v>
      </c>
      <c r="N7238" s="12">
        <v>2914</v>
      </c>
      <c r="O7238" s="12">
        <f>COUNTIF($P$2:P7238,P7238)</f>
        <v>1</v>
      </c>
      <c r="P7238" s="12" t="str">
        <f t="shared" si="399"/>
        <v>14105282914</v>
      </c>
      <c r="Q7238" s="12" t="str">
        <f t="shared" si="400"/>
        <v>141052829140001</v>
      </c>
      <c r="R7238" s="20" t="s">
        <v>5300</v>
      </c>
      <c r="AB7238" s="12" t="s">
        <v>901</v>
      </c>
      <c r="AD7238" s="12" t="s">
        <v>867</v>
      </c>
      <c r="AI7238" s="12" t="s">
        <v>100</v>
      </c>
      <c r="AK7238" s="12" t="s">
        <v>100</v>
      </c>
      <c r="BN7238" s="12">
        <v>1</v>
      </c>
    </row>
    <row r="7239" spans="1:66" ht="45" x14ac:dyDescent="0.25">
      <c r="A7239" s="12">
        <v>1</v>
      </c>
      <c r="B7239" s="11" t="str">
        <f t="shared" si="398"/>
        <v>Общий расчет. Анализ даты. Анализ даты. Символические звезды. Хранилище (Гробница). Нет</v>
      </c>
      <c r="C7239" s="11" t="str">
        <f>IFERROR(VLOOKUP(I7239,lvl_1[],2,FALSE),"Нет")</f>
        <v>Общий расчет</v>
      </c>
      <c r="D7239" s="11" t="str">
        <f>IFERROR(VLOOKUP(Rule!J7239,lvl_2[],2,FALSE),"Нет")</f>
        <v>Анализ даты</v>
      </c>
      <c r="E7239" s="11" t="str">
        <f>IFERROR(VLOOKUP(Rule!K7239,lvl_3[],2,FALSE),"Нет")</f>
        <v>Анализ даты</v>
      </c>
      <c r="F7239" s="11" t="str">
        <f>IFERROR(INDEX(lvl_4[],MATCH(L7239,lvl_4[ID],0),MATCH(TEXT(K7239,"##0"),lvl_4[#Headers],0)),"Нет")</f>
        <v>Символические звезды</v>
      </c>
      <c r="G7239" s="11" t="str">
        <f>IFERROR(INDEX(lvl_5[],MATCH(M7239,lvl_5[ID],0),MATCH(_xlfn.CONCAT(TEXT(K7239,"##0"),"_",TEXT(L7239,"##0")),lvl_5[#Headers],0)),"Нет")</f>
        <v>Хранилище (Гробница)</v>
      </c>
      <c r="H7239" s="11" t="str">
        <f>IFERROR(INDEX(lvl_6[],MATCH(N7239,lvl_6[ID],0),MATCH(_xlfn.CONCAT(K7239,"_",L7239,"_",M7239),lvl_6[#Headers],0)),"Нет")</f>
        <v>Нет</v>
      </c>
      <c r="I7239" s="12">
        <v>1</v>
      </c>
      <c r="J7239" s="12">
        <v>4</v>
      </c>
      <c r="K7239" s="12">
        <v>1</v>
      </c>
      <c r="L7239" s="12">
        <v>5</v>
      </c>
      <c r="M7239" s="12">
        <v>28</v>
      </c>
      <c r="N7239" s="12">
        <v>2915</v>
      </c>
      <c r="O7239" s="12">
        <f>COUNTIF($P$2:P7239,P7239)</f>
        <v>1</v>
      </c>
      <c r="P7239" s="12" t="str">
        <f t="shared" si="399"/>
        <v>14105282915</v>
      </c>
      <c r="Q7239" s="12" t="str">
        <f t="shared" si="400"/>
        <v>141052829150001</v>
      </c>
      <c r="R7239" s="20" t="s">
        <v>5301</v>
      </c>
      <c r="AB7239" s="12" t="s">
        <v>903</v>
      </c>
      <c r="AD7239" s="12" t="s">
        <v>870</v>
      </c>
      <c r="AI7239" s="12" t="s">
        <v>100</v>
      </c>
      <c r="AK7239" s="12" t="s">
        <v>100</v>
      </c>
      <c r="BN7239" s="12">
        <v>1</v>
      </c>
    </row>
    <row r="7240" spans="1:66" ht="45" x14ac:dyDescent="0.25">
      <c r="A7240" s="12">
        <v>1</v>
      </c>
      <c r="B7240" s="11" t="str">
        <f t="shared" si="398"/>
        <v>Общий расчет. Анализ даты. Анализ даты. Символические звезды. Хранилище (Гробница). Нет</v>
      </c>
      <c r="C7240" s="11" t="str">
        <f>IFERROR(VLOOKUP(I7240,lvl_1[],2,FALSE),"Нет")</f>
        <v>Общий расчет</v>
      </c>
      <c r="D7240" s="11" t="str">
        <f>IFERROR(VLOOKUP(Rule!J7240,lvl_2[],2,FALSE),"Нет")</f>
        <v>Анализ даты</v>
      </c>
      <c r="E7240" s="11" t="str">
        <f>IFERROR(VLOOKUP(Rule!K7240,lvl_3[],2,FALSE),"Нет")</f>
        <v>Анализ даты</v>
      </c>
      <c r="F7240" s="11" t="str">
        <f>IFERROR(INDEX(lvl_4[],MATCH(L7240,lvl_4[ID],0),MATCH(TEXT(K7240,"##0"),lvl_4[#Headers],0)),"Нет")</f>
        <v>Символические звезды</v>
      </c>
      <c r="G7240" s="11" t="str">
        <f>IFERROR(INDEX(lvl_5[],MATCH(M7240,lvl_5[ID],0),MATCH(_xlfn.CONCAT(TEXT(K7240,"##0"),"_",TEXT(L7240,"##0")),lvl_5[#Headers],0)),"Нет")</f>
        <v>Хранилище (Гробница)</v>
      </c>
      <c r="H7240" s="11" t="str">
        <f>IFERROR(INDEX(lvl_6[],MATCH(N7240,lvl_6[ID],0),MATCH(_xlfn.CONCAT(K7240,"_",L7240,"_",M7240),lvl_6[#Headers],0)),"Нет")</f>
        <v>Нет</v>
      </c>
      <c r="I7240" s="12">
        <v>1</v>
      </c>
      <c r="J7240" s="12">
        <v>4</v>
      </c>
      <c r="K7240" s="12">
        <v>1</v>
      </c>
      <c r="L7240" s="12">
        <v>5</v>
      </c>
      <c r="M7240" s="12">
        <v>28</v>
      </c>
      <c r="N7240" s="12">
        <v>2916</v>
      </c>
      <c r="O7240" s="12">
        <f>COUNTIF($P$2:P7240,P7240)</f>
        <v>1</v>
      </c>
      <c r="P7240" s="12" t="str">
        <f t="shared" si="399"/>
        <v>14105282916</v>
      </c>
      <c r="Q7240" s="12" t="str">
        <f t="shared" si="400"/>
        <v>141052829160001</v>
      </c>
      <c r="R7240" s="20" t="s">
        <v>5302</v>
      </c>
      <c r="AB7240" s="12" t="s">
        <v>905</v>
      </c>
      <c r="AD7240" s="12" t="s">
        <v>870</v>
      </c>
      <c r="AI7240" s="12" t="s">
        <v>100</v>
      </c>
      <c r="AK7240" s="12" t="s">
        <v>100</v>
      </c>
      <c r="BN7240" s="12">
        <v>1</v>
      </c>
    </row>
    <row r="7241" spans="1:66" ht="45" x14ac:dyDescent="0.25">
      <c r="A7241" s="12">
        <v>1</v>
      </c>
      <c r="B7241" s="11" t="str">
        <f t="shared" si="398"/>
        <v>Общий расчет. Анализ даты. Анализ даты. Символические звезды. Хранилище (Гробница). Нет</v>
      </c>
      <c r="C7241" s="11" t="str">
        <f>IFERROR(VLOOKUP(I7241,lvl_1[],2,FALSE),"Нет")</f>
        <v>Общий расчет</v>
      </c>
      <c r="D7241" s="11" t="str">
        <f>IFERROR(VLOOKUP(Rule!J7241,lvl_2[],2,FALSE),"Нет")</f>
        <v>Анализ даты</v>
      </c>
      <c r="E7241" s="11" t="str">
        <f>IFERROR(VLOOKUP(Rule!K7241,lvl_3[],2,FALSE),"Нет")</f>
        <v>Анализ даты</v>
      </c>
      <c r="F7241" s="11" t="str">
        <f>IFERROR(INDEX(lvl_4[],MATCH(L7241,lvl_4[ID],0),MATCH(TEXT(K7241,"##0"),lvl_4[#Headers],0)),"Нет")</f>
        <v>Символические звезды</v>
      </c>
      <c r="G7241" s="11" t="str">
        <f>IFERROR(INDEX(lvl_5[],MATCH(M7241,lvl_5[ID],0),MATCH(_xlfn.CONCAT(TEXT(K7241,"##0"),"_",TEXT(L7241,"##0")),lvl_5[#Headers],0)),"Нет")</f>
        <v>Хранилище (Гробница)</v>
      </c>
      <c r="H7241" s="11" t="str">
        <f>IFERROR(INDEX(lvl_6[],MATCH(N7241,lvl_6[ID],0),MATCH(_xlfn.CONCAT(K7241,"_",L7241,"_",M7241),lvl_6[#Headers],0)),"Нет")</f>
        <v>Нет</v>
      </c>
      <c r="I7241" s="12">
        <v>1</v>
      </c>
      <c r="J7241" s="12">
        <v>4</v>
      </c>
      <c r="K7241" s="12">
        <v>1</v>
      </c>
      <c r="L7241" s="12">
        <v>5</v>
      </c>
      <c r="M7241" s="12">
        <v>28</v>
      </c>
      <c r="N7241" s="12">
        <v>2917</v>
      </c>
      <c r="O7241" s="12">
        <f>COUNTIF($P$2:P7241,P7241)</f>
        <v>1</v>
      </c>
      <c r="P7241" s="12" t="str">
        <f t="shared" si="399"/>
        <v>14105282917</v>
      </c>
      <c r="Q7241" s="12" t="str">
        <f t="shared" si="400"/>
        <v>141052829170001</v>
      </c>
      <c r="R7241" s="20" t="s">
        <v>5303</v>
      </c>
      <c r="AB7241" s="12" t="s">
        <v>907</v>
      </c>
      <c r="AD7241" s="12" t="s">
        <v>861</v>
      </c>
      <c r="AI7241" s="12" t="s">
        <v>100</v>
      </c>
      <c r="AK7241" s="12" t="s">
        <v>100</v>
      </c>
      <c r="BN7241" s="12">
        <v>1</v>
      </c>
    </row>
    <row r="7242" spans="1:66" ht="45" x14ac:dyDescent="0.25">
      <c r="A7242" s="12">
        <v>1</v>
      </c>
      <c r="B7242" s="11" t="str">
        <f t="shared" si="398"/>
        <v>Общий расчет. Анализ даты. Анализ даты. Символические звезды. Хранилище (Гробница). Нет</v>
      </c>
      <c r="C7242" s="11" t="str">
        <f>IFERROR(VLOOKUP(I7242,lvl_1[],2,FALSE),"Нет")</f>
        <v>Общий расчет</v>
      </c>
      <c r="D7242" s="11" t="str">
        <f>IFERROR(VLOOKUP(Rule!J7242,lvl_2[],2,FALSE),"Нет")</f>
        <v>Анализ даты</v>
      </c>
      <c r="E7242" s="11" t="str">
        <f>IFERROR(VLOOKUP(Rule!K7242,lvl_3[],2,FALSE),"Нет")</f>
        <v>Анализ даты</v>
      </c>
      <c r="F7242" s="11" t="str">
        <f>IFERROR(INDEX(lvl_4[],MATCH(L7242,lvl_4[ID],0),MATCH(TEXT(K7242,"##0"),lvl_4[#Headers],0)),"Нет")</f>
        <v>Символические звезды</v>
      </c>
      <c r="G7242" s="11" t="str">
        <f>IFERROR(INDEX(lvl_5[],MATCH(M7242,lvl_5[ID],0),MATCH(_xlfn.CONCAT(TEXT(K7242,"##0"),"_",TEXT(L7242,"##0")),lvl_5[#Headers],0)),"Нет")</f>
        <v>Хранилище (Гробница)</v>
      </c>
      <c r="H7242" s="11" t="str">
        <f>IFERROR(INDEX(lvl_6[],MATCH(N7242,lvl_6[ID],0),MATCH(_xlfn.CONCAT(K7242,"_",L7242,"_",M7242),lvl_6[#Headers],0)),"Нет")</f>
        <v>Нет</v>
      </c>
      <c r="I7242" s="12">
        <v>1</v>
      </c>
      <c r="J7242" s="12">
        <v>4</v>
      </c>
      <c r="K7242" s="12">
        <v>1</v>
      </c>
      <c r="L7242" s="12">
        <v>5</v>
      </c>
      <c r="M7242" s="12">
        <v>28</v>
      </c>
      <c r="N7242" s="12">
        <v>2918</v>
      </c>
      <c r="O7242" s="12">
        <f>COUNTIF($P$2:P7242,P7242)</f>
        <v>1</v>
      </c>
      <c r="P7242" s="12" t="str">
        <f t="shared" si="399"/>
        <v>14105282918</v>
      </c>
      <c r="Q7242" s="12" t="str">
        <f t="shared" si="400"/>
        <v>141052829180001</v>
      </c>
      <c r="R7242" s="20" t="s">
        <v>5304</v>
      </c>
      <c r="AB7242" s="12" t="s">
        <v>908</v>
      </c>
      <c r="AD7242" s="12" t="s">
        <v>861</v>
      </c>
      <c r="AI7242" s="12" t="s">
        <v>100</v>
      </c>
      <c r="AK7242" s="12" t="s">
        <v>100</v>
      </c>
      <c r="BN7242" s="12">
        <v>1</v>
      </c>
    </row>
    <row r="7243" spans="1:66" ht="45" x14ac:dyDescent="0.25">
      <c r="A7243" s="12">
        <v>1</v>
      </c>
      <c r="B7243" s="11" t="str">
        <f t="shared" si="398"/>
        <v>Общий расчет. Анализ даты. Анализ даты. Символические звезды. Хранилище (Гробница). Нет</v>
      </c>
      <c r="C7243" s="11" t="str">
        <f>IFERROR(VLOOKUP(I7243,lvl_1[],2,FALSE),"Нет")</f>
        <v>Общий расчет</v>
      </c>
      <c r="D7243" s="11" t="str">
        <f>IFERROR(VLOOKUP(Rule!J7243,lvl_2[],2,FALSE),"Нет")</f>
        <v>Анализ даты</v>
      </c>
      <c r="E7243" s="11" t="str">
        <f>IFERROR(VLOOKUP(Rule!K7243,lvl_3[],2,FALSE),"Нет")</f>
        <v>Анализ даты</v>
      </c>
      <c r="F7243" s="11" t="str">
        <f>IFERROR(INDEX(lvl_4[],MATCH(L7243,lvl_4[ID],0),MATCH(TEXT(K7243,"##0"),lvl_4[#Headers],0)),"Нет")</f>
        <v>Символические звезды</v>
      </c>
      <c r="G7243" s="11" t="str">
        <f>IFERROR(INDEX(lvl_5[],MATCH(M7243,lvl_5[ID],0),MATCH(_xlfn.CONCAT(TEXT(K7243,"##0"),"_",TEXT(L7243,"##0")),lvl_5[#Headers],0)),"Нет")</f>
        <v>Хранилище (Гробница)</v>
      </c>
      <c r="H7243" s="11" t="str">
        <f>IFERROR(INDEX(lvl_6[],MATCH(N7243,lvl_6[ID],0),MATCH(_xlfn.CONCAT(K7243,"_",L7243,"_",M7243),lvl_6[#Headers],0)),"Нет")</f>
        <v>Нет</v>
      </c>
      <c r="I7243" s="12">
        <v>1</v>
      </c>
      <c r="J7243" s="12">
        <v>4</v>
      </c>
      <c r="K7243" s="12">
        <v>1</v>
      </c>
      <c r="L7243" s="12">
        <v>5</v>
      </c>
      <c r="M7243" s="12">
        <v>28</v>
      </c>
      <c r="N7243" s="12">
        <v>2919</v>
      </c>
      <c r="O7243" s="12">
        <f>COUNTIF($P$2:P7243,P7243)</f>
        <v>1</v>
      </c>
      <c r="P7243" s="12" t="str">
        <f t="shared" si="399"/>
        <v>14105282919</v>
      </c>
      <c r="Q7243" s="12" t="str">
        <f t="shared" si="400"/>
        <v>141052829190001</v>
      </c>
      <c r="R7243" s="20" t="s">
        <v>5305</v>
      </c>
      <c r="AB7243" s="12" t="s">
        <v>910</v>
      </c>
      <c r="AD7243" s="12" t="s">
        <v>864</v>
      </c>
      <c r="AI7243" s="12" t="s">
        <v>100</v>
      </c>
      <c r="AK7243" s="12" t="s">
        <v>100</v>
      </c>
      <c r="BN7243" s="12">
        <v>1</v>
      </c>
    </row>
    <row r="7244" spans="1:66" ht="45" x14ac:dyDescent="0.25">
      <c r="A7244" s="12">
        <v>1</v>
      </c>
      <c r="B7244" s="11" t="str">
        <f t="shared" si="398"/>
        <v>Общий расчет. Анализ даты. Анализ даты. Символические звезды. Хранилище (Гробница). Нет</v>
      </c>
      <c r="C7244" s="11" t="str">
        <f>IFERROR(VLOOKUP(I7244,lvl_1[],2,FALSE),"Нет")</f>
        <v>Общий расчет</v>
      </c>
      <c r="D7244" s="11" t="str">
        <f>IFERROR(VLOOKUP(Rule!J7244,lvl_2[],2,FALSE),"Нет")</f>
        <v>Анализ даты</v>
      </c>
      <c r="E7244" s="11" t="str">
        <f>IFERROR(VLOOKUP(Rule!K7244,lvl_3[],2,FALSE),"Нет")</f>
        <v>Анализ даты</v>
      </c>
      <c r="F7244" s="11" t="str">
        <f>IFERROR(INDEX(lvl_4[],MATCH(L7244,lvl_4[ID],0),MATCH(TEXT(K7244,"##0"),lvl_4[#Headers],0)),"Нет")</f>
        <v>Символические звезды</v>
      </c>
      <c r="G7244" s="11" t="str">
        <f>IFERROR(INDEX(lvl_5[],MATCH(M7244,lvl_5[ID],0),MATCH(_xlfn.CONCAT(TEXT(K7244,"##0"),"_",TEXT(L7244,"##0")),lvl_5[#Headers],0)),"Нет")</f>
        <v>Хранилище (Гробница)</v>
      </c>
      <c r="H7244" s="11" t="str">
        <f>IFERROR(INDEX(lvl_6[],MATCH(N7244,lvl_6[ID],0),MATCH(_xlfn.CONCAT(K7244,"_",L7244,"_",M7244),lvl_6[#Headers],0)),"Нет")</f>
        <v>Нет</v>
      </c>
      <c r="I7244" s="12">
        <v>1</v>
      </c>
      <c r="J7244" s="12">
        <v>4</v>
      </c>
      <c r="K7244" s="12">
        <v>1</v>
      </c>
      <c r="L7244" s="12">
        <v>5</v>
      </c>
      <c r="M7244" s="12">
        <v>28</v>
      </c>
      <c r="N7244" s="12">
        <v>2920</v>
      </c>
      <c r="O7244" s="12">
        <f>COUNTIF($P$2:P7244,P7244)</f>
        <v>1</v>
      </c>
      <c r="P7244" s="12" t="str">
        <f t="shared" si="399"/>
        <v>14105282920</v>
      </c>
      <c r="Q7244" s="12" t="str">
        <f t="shared" si="400"/>
        <v>141052829200001</v>
      </c>
      <c r="R7244" s="20" t="s">
        <v>5306</v>
      </c>
      <c r="AB7244" s="12" t="s">
        <v>912</v>
      </c>
      <c r="AD7244" s="12" t="s">
        <v>864</v>
      </c>
      <c r="AI7244" s="12" t="s">
        <v>100</v>
      </c>
      <c r="AK7244" s="12" t="s">
        <v>100</v>
      </c>
      <c r="BN7244" s="12">
        <v>1</v>
      </c>
    </row>
    <row r="7245" spans="1:66" ht="45" x14ac:dyDescent="0.25">
      <c r="A7245" s="12">
        <v>1</v>
      </c>
      <c r="B7245" s="11" t="str">
        <f t="shared" si="398"/>
        <v>Общий расчет. Анализ даты. Анализ даты. Символические звезды. Хранилище (Гробница). Нет</v>
      </c>
      <c r="C7245" s="11" t="str">
        <f>IFERROR(VLOOKUP(I7245,lvl_1[],2,FALSE),"Нет")</f>
        <v>Общий расчет</v>
      </c>
      <c r="D7245" s="11" t="str">
        <f>IFERROR(VLOOKUP(Rule!J7245,lvl_2[],2,FALSE),"Нет")</f>
        <v>Анализ даты</v>
      </c>
      <c r="E7245" s="11" t="str">
        <f>IFERROR(VLOOKUP(Rule!K7245,lvl_3[],2,FALSE),"Нет")</f>
        <v>Анализ даты</v>
      </c>
      <c r="F7245" s="11" t="str">
        <f>IFERROR(INDEX(lvl_4[],MATCH(L7245,lvl_4[ID],0),MATCH(TEXT(K7245,"##0"),lvl_4[#Headers],0)),"Нет")</f>
        <v>Символические звезды</v>
      </c>
      <c r="G7245" s="11" t="str">
        <f>IFERROR(INDEX(lvl_5[],MATCH(M7245,lvl_5[ID],0),MATCH(_xlfn.CONCAT(TEXT(K7245,"##0"),"_",TEXT(L7245,"##0")),lvl_5[#Headers],0)),"Нет")</f>
        <v>Хранилище (Гробница)</v>
      </c>
      <c r="H7245" s="11" t="str">
        <f>IFERROR(INDEX(lvl_6[],MATCH(N7245,lvl_6[ID],0),MATCH(_xlfn.CONCAT(K7245,"_",L7245,"_",M7245),lvl_6[#Headers],0)),"Нет")</f>
        <v>Нет</v>
      </c>
      <c r="I7245" s="12">
        <v>1</v>
      </c>
      <c r="J7245" s="12">
        <v>4</v>
      </c>
      <c r="K7245" s="12">
        <v>1</v>
      </c>
      <c r="L7245" s="12">
        <v>5</v>
      </c>
      <c r="M7245" s="12">
        <v>28</v>
      </c>
      <c r="N7245" s="12">
        <v>2921</v>
      </c>
      <c r="O7245" s="12">
        <f>COUNTIF($P$2:P7245,P7245)</f>
        <v>1</v>
      </c>
      <c r="P7245" s="12" t="str">
        <f t="shared" si="399"/>
        <v>14105282921</v>
      </c>
      <c r="Q7245" s="12" t="str">
        <f t="shared" si="400"/>
        <v>141052829210001</v>
      </c>
      <c r="R7245" s="20" t="s">
        <v>5307</v>
      </c>
      <c r="AB7245" s="12" t="s">
        <v>914</v>
      </c>
      <c r="AD7245" s="12" t="s">
        <v>867</v>
      </c>
      <c r="AI7245" s="12" t="s">
        <v>100</v>
      </c>
      <c r="AK7245" s="12" t="s">
        <v>100</v>
      </c>
      <c r="BN7245" s="12">
        <v>1</v>
      </c>
    </row>
    <row r="7246" spans="1:66" ht="45" x14ac:dyDescent="0.25">
      <c r="A7246" s="12">
        <v>1</v>
      </c>
      <c r="B7246" s="11" t="str">
        <f t="shared" si="398"/>
        <v>Общий расчет. Анализ даты. Анализ даты. Символические звезды. Хранилище (Гробница). Нет</v>
      </c>
      <c r="C7246" s="11" t="str">
        <f>IFERROR(VLOOKUP(I7246,lvl_1[],2,FALSE),"Нет")</f>
        <v>Общий расчет</v>
      </c>
      <c r="D7246" s="11" t="str">
        <f>IFERROR(VLOOKUP(Rule!J7246,lvl_2[],2,FALSE),"Нет")</f>
        <v>Анализ даты</v>
      </c>
      <c r="E7246" s="11" t="str">
        <f>IFERROR(VLOOKUP(Rule!K7246,lvl_3[],2,FALSE),"Нет")</f>
        <v>Анализ даты</v>
      </c>
      <c r="F7246" s="11" t="str">
        <f>IFERROR(INDEX(lvl_4[],MATCH(L7246,lvl_4[ID],0),MATCH(TEXT(K7246,"##0"),lvl_4[#Headers],0)),"Нет")</f>
        <v>Символические звезды</v>
      </c>
      <c r="G7246" s="11" t="str">
        <f>IFERROR(INDEX(lvl_5[],MATCH(M7246,lvl_5[ID],0),MATCH(_xlfn.CONCAT(TEXT(K7246,"##0"),"_",TEXT(L7246,"##0")),lvl_5[#Headers],0)),"Нет")</f>
        <v>Хранилище (Гробница)</v>
      </c>
      <c r="H7246" s="11" t="str">
        <f>IFERROR(INDEX(lvl_6[],MATCH(N7246,lvl_6[ID],0),MATCH(_xlfn.CONCAT(K7246,"_",L7246,"_",M7246),lvl_6[#Headers],0)),"Нет")</f>
        <v>Нет</v>
      </c>
      <c r="I7246" s="12">
        <v>1</v>
      </c>
      <c r="J7246" s="12">
        <v>4</v>
      </c>
      <c r="K7246" s="12">
        <v>1</v>
      </c>
      <c r="L7246" s="12">
        <v>5</v>
      </c>
      <c r="M7246" s="12">
        <v>28</v>
      </c>
      <c r="N7246" s="12">
        <v>2922</v>
      </c>
      <c r="O7246" s="12">
        <f>COUNTIF($P$2:P7246,P7246)</f>
        <v>1</v>
      </c>
      <c r="P7246" s="12" t="str">
        <f t="shared" si="399"/>
        <v>14105282922</v>
      </c>
      <c r="Q7246" s="12" t="str">
        <f t="shared" si="400"/>
        <v>141052829220001</v>
      </c>
      <c r="R7246" s="20" t="s">
        <v>5308</v>
      </c>
      <c r="AB7246" s="12" t="s">
        <v>916</v>
      </c>
      <c r="AD7246" s="12" t="s">
        <v>867</v>
      </c>
      <c r="AI7246" s="12" t="s">
        <v>100</v>
      </c>
      <c r="AK7246" s="12" t="s">
        <v>100</v>
      </c>
      <c r="BN7246" s="12">
        <v>1</v>
      </c>
    </row>
    <row r="7247" spans="1:66" ht="45" x14ac:dyDescent="0.25">
      <c r="A7247" s="12">
        <v>1</v>
      </c>
      <c r="B7247" s="11" t="str">
        <f t="shared" si="398"/>
        <v>Общий расчет. Анализ даты. Анализ даты. Символические звезды. Ша цветущего персика. Нет</v>
      </c>
      <c r="C7247" s="11" t="str">
        <f>IFERROR(VLOOKUP(I7247,lvl_1[],2,FALSE),"Нет")</f>
        <v>Общий расчет</v>
      </c>
      <c r="D7247" s="11" t="str">
        <f>IFERROR(VLOOKUP(Rule!J7247,lvl_2[],2,FALSE),"Нет")</f>
        <v>Анализ даты</v>
      </c>
      <c r="E7247" s="11" t="str">
        <f>IFERROR(VLOOKUP(Rule!K7247,lvl_3[],2,FALSE),"Нет")</f>
        <v>Анализ даты</v>
      </c>
      <c r="F7247" s="11" t="str">
        <f>IFERROR(INDEX(lvl_4[],MATCH(L7247,lvl_4[ID],0),MATCH(TEXT(K7247,"##0"),lvl_4[#Headers],0)),"Нет")</f>
        <v>Символические звезды</v>
      </c>
      <c r="G7247" s="11" t="str">
        <f>IFERROR(INDEX(lvl_5[],MATCH(M7247,lvl_5[ID],0),MATCH(_xlfn.CONCAT(TEXT(K7247,"##0"),"_",TEXT(L7247,"##0")),lvl_5[#Headers],0)),"Нет")</f>
        <v>Ша цветущего персика</v>
      </c>
      <c r="H7247" s="11" t="str">
        <f>IFERROR(INDEX(lvl_6[],MATCH(N7247,lvl_6[ID],0),MATCH(_xlfn.CONCAT(K7247,"_",L7247,"_",M7247),lvl_6[#Headers],0)),"Нет")</f>
        <v>Нет</v>
      </c>
      <c r="I7247" s="12">
        <v>1</v>
      </c>
      <c r="J7247" s="12">
        <v>4</v>
      </c>
      <c r="K7247" s="12">
        <v>1</v>
      </c>
      <c r="L7247" s="12">
        <v>5</v>
      </c>
      <c r="M7247" s="12">
        <v>29</v>
      </c>
      <c r="N7247" s="12">
        <v>2923</v>
      </c>
      <c r="O7247" s="12">
        <f>COUNTIF($P$2:P7247,P7247)</f>
        <v>1</v>
      </c>
      <c r="P7247" s="12" t="str">
        <f t="shared" si="399"/>
        <v>14105292923</v>
      </c>
      <c r="Q7247" s="12" t="str">
        <f t="shared" si="400"/>
        <v>141052929230001</v>
      </c>
      <c r="R7247" s="20" t="s">
        <v>5309</v>
      </c>
      <c r="AB7247" s="12" t="s">
        <v>899</v>
      </c>
      <c r="AD7247" s="12" t="s">
        <v>863</v>
      </c>
      <c r="AI7247" s="12" t="s">
        <v>100</v>
      </c>
      <c r="AK7247" s="12" t="s">
        <v>100</v>
      </c>
      <c r="BN7247" s="12">
        <v>1</v>
      </c>
    </row>
    <row r="7248" spans="1:66" ht="45" x14ac:dyDescent="0.25">
      <c r="A7248" s="12">
        <v>1</v>
      </c>
      <c r="B7248" s="11" t="str">
        <f t="shared" si="398"/>
        <v>Общий расчет. Анализ даты. Анализ даты. Символические звезды. Ша цветущего персика. Нет</v>
      </c>
      <c r="C7248" s="11" t="str">
        <f>IFERROR(VLOOKUP(I7248,lvl_1[],2,FALSE),"Нет")</f>
        <v>Общий расчет</v>
      </c>
      <c r="D7248" s="11" t="str">
        <f>IFERROR(VLOOKUP(Rule!J7248,lvl_2[],2,FALSE),"Нет")</f>
        <v>Анализ даты</v>
      </c>
      <c r="E7248" s="11" t="str">
        <f>IFERROR(VLOOKUP(Rule!K7248,lvl_3[],2,FALSE),"Нет")</f>
        <v>Анализ даты</v>
      </c>
      <c r="F7248" s="11" t="str">
        <f>IFERROR(INDEX(lvl_4[],MATCH(L7248,lvl_4[ID],0),MATCH(TEXT(K7248,"##0"),lvl_4[#Headers],0)),"Нет")</f>
        <v>Символические звезды</v>
      </c>
      <c r="G7248" s="11" t="str">
        <f>IFERROR(INDEX(lvl_5[],MATCH(M7248,lvl_5[ID],0),MATCH(_xlfn.CONCAT(TEXT(K7248,"##0"),"_",TEXT(L7248,"##0")),lvl_5[#Headers],0)),"Нет")</f>
        <v>Ша цветущего персика</v>
      </c>
      <c r="H7248" s="11" t="str">
        <f>IFERROR(INDEX(lvl_6[],MATCH(N7248,lvl_6[ID],0),MATCH(_xlfn.CONCAT(K7248,"_",L7248,"_",M7248),lvl_6[#Headers],0)),"Нет")</f>
        <v>Нет</v>
      </c>
      <c r="I7248" s="12">
        <v>1</v>
      </c>
      <c r="J7248" s="12">
        <v>4</v>
      </c>
      <c r="K7248" s="12">
        <v>1</v>
      </c>
      <c r="L7248" s="12">
        <v>5</v>
      </c>
      <c r="M7248" s="12">
        <v>29</v>
      </c>
      <c r="N7248" s="12">
        <v>2924</v>
      </c>
      <c r="O7248" s="12">
        <f>COUNTIF($P$2:P7248,P7248)</f>
        <v>1</v>
      </c>
      <c r="P7248" s="12" t="str">
        <f t="shared" si="399"/>
        <v>14105292924</v>
      </c>
      <c r="Q7248" s="12" t="str">
        <f t="shared" si="400"/>
        <v>141052929240001</v>
      </c>
      <c r="R7248" s="20" t="s">
        <v>5310</v>
      </c>
      <c r="AB7248" s="12" t="s">
        <v>901</v>
      </c>
      <c r="AD7248" s="12" t="s">
        <v>863</v>
      </c>
      <c r="AI7248" s="12" t="s">
        <v>100</v>
      </c>
      <c r="AK7248" s="12" t="s">
        <v>100</v>
      </c>
      <c r="BN7248" s="12">
        <v>1</v>
      </c>
    </row>
    <row r="7249" spans="1:66" ht="45" x14ac:dyDescent="0.25">
      <c r="A7249" s="12">
        <v>1</v>
      </c>
      <c r="B7249" s="11" t="str">
        <f t="shared" si="398"/>
        <v>Общий расчет. Анализ даты. Анализ даты. Символические звезды. Ша цветущего персика. Нет</v>
      </c>
      <c r="C7249" s="11" t="str">
        <f>IFERROR(VLOOKUP(I7249,lvl_1[],2,FALSE),"Нет")</f>
        <v>Общий расчет</v>
      </c>
      <c r="D7249" s="11" t="str">
        <f>IFERROR(VLOOKUP(Rule!J7249,lvl_2[],2,FALSE),"Нет")</f>
        <v>Анализ даты</v>
      </c>
      <c r="E7249" s="11" t="str">
        <f>IFERROR(VLOOKUP(Rule!K7249,lvl_3[],2,FALSE),"Нет")</f>
        <v>Анализ даты</v>
      </c>
      <c r="F7249" s="11" t="str">
        <f>IFERROR(INDEX(lvl_4[],MATCH(L7249,lvl_4[ID],0),MATCH(TEXT(K7249,"##0"),lvl_4[#Headers],0)),"Нет")</f>
        <v>Символические звезды</v>
      </c>
      <c r="G7249" s="11" t="str">
        <f>IFERROR(INDEX(lvl_5[],MATCH(M7249,lvl_5[ID],0),MATCH(_xlfn.CONCAT(TEXT(K7249,"##0"),"_",TEXT(L7249,"##0")),lvl_5[#Headers],0)),"Нет")</f>
        <v>Ша цветущего персика</v>
      </c>
      <c r="H7249" s="11" t="str">
        <f>IFERROR(INDEX(lvl_6[],MATCH(N7249,lvl_6[ID],0),MATCH(_xlfn.CONCAT(K7249,"_",L7249,"_",M7249),lvl_6[#Headers],0)),"Нет")</f>
        <v>Нет</v>
      </c>
      <c r="I7249" s="12">
        <v>1</v>
      </c>
      <c r="J7249" s="12">
        <v>4</v>
      </c>
      <c r="K7249" s="12">
        <v>1</v>
      </c>
      <c r="L7249" s="12">
        <v>5</v>
      </c>
      <c r="M7249" s="12">
        <v>29</v>
      </c>
      <c r="N7249" s="12">
        <v>2925</v>
      </c>
      <c r="O7249" s="12">
        <f>COUNTIF($P$2:P7249,P7249)</f>
        <v>1</v>
      </c>
      <c r="P7249" s="12" t="str">
        <f t="shared" si="399"/>
        <v>14105292925</v>
      </c>
      <c r="Q7249" s="12" t="str">
        <f t="shared" si="400"/>
        <v>141052929250001</v>
      </c>
      <c r="R7249" s="20" t="s">
        <v>5311</v>
      </c>
      <c r="AB7249" s="12" t="s">
        <v>903</v>
      </c>
      <c r="AD7249" s="12" t="s">
        <v>859</v>
      </c>
      <c r="AI7249" s="12" t="s">
        <v>100</v>
      </c>
      <c r="AK7249" s="12" t="s">
        <v>100</v>
      </c>
      <c r="BN7249" s="12">
        <v>1</v>
      </c>
    </row>
    <row r="7250" spans="1:66" ht="45" x14ac:dyDescent="0.25">
      <c r="A7250" s="12">
        <v>1</v>
      </c>
      <c r="B7250" s="11" t="str">
        <f t="shared" si="398"/>
        <v>Общий расчет. Анализ даты. Анализ даты. Символические звезды. Ша цветущего персика. Нет</v>
      </c>
      <c r="C7250" s="11" t="str">
        <f>IFERROR(VLOOKUP(I7250,lvl_1[],2,FALSE),"Нет")</f>
        <v>Общий расчет</v>
      </c>
      <c r="D7250" s="11" t="str">
        <f>IFERROR(VLOOKUP(Rule!J7250,lvl_2[],2,FALSE),"Нет")</f>
        <v>Анализ даты</v>
      </c>
      <c r="E7250" s="11" t="str">
        <f>IFERROR(VLOOKUP(Rule!K7250,lvl_3[],2,FALSE),"Нет")</f>
        <v>Анализ даты</v>
      </c>
      <c r="F7250" s="11" t="str">
        <f>IFERROR(INDEX(lvl_4[],MATCH(L7250,lvl_4[ID],0),MATCH(TEXT(K7250,"##0"),lvl_4[#Headers],0)),"Нет")</f>
        <v>Символические звезды</v>
      </c>
      <c r="G7250" s="11" t="str">
        <f>IFERROR(INDEX(lvl_5[],MATCH(M7250,lvl_5[ID],0),MATCH(_xlfn.CONCAT(TEXT(K7250,"##0"),"_",TEXT(L7250,"##0")),lvl_5[#Headers],0)),"Нет")</f>
        <v>Ша цветущего персика</v>
      </c>
      <c r="H7250" s="11" t="str">
        <f>IFERROR(INDEX(lvl_6[],MATCH(N7250,lvl_6[ID],0),MATCH(_xlfn.CONCAT(K7250,"_",L7250,"_",M7250),lvl_6[#Headers],0)),"Нет")</f>
        <v>Нет</v>
      </c>
      <c r="I7250" s="12">
        <v>1</v>
      </c>
      <c r="J7250" s="12">
        <v>4</v>
      </c>
      <c r="K7250" s="12">
        <v>1</v>
      </c>
      <c r="L7250" s="12">
        <v>5</v>
      </c>
      <c r="M7250" s="12">
        <v>29</v>
      </c>
      <c r="N7250" s="12">
        <v>2926</v>
      </c>
      <c r="O7250" s="12">
        <f>COUNTIF($P$2:P7250,P7250)</f>
        <v>1</v>
      </c>
      <c r="P7250" s="12" t="str">
        <f t="shared" si="399"/>
        <v>14105292926</v>
      </c>
      <c r="Q7250" s="12" t="str">
        <f t="shared" si="400"/>
        <v>141052929260001</v>
      </c>
      <c r="R7250" s="20" t="s">
        <v>5312</v>
      </c>
      <c r="AB7250" s="12" t="s">
        <v>905</v>
      </c>
      <c r="AD7250" s="12" t="s">
        <v>864</v>
      </c>
      <c r="AI7250" s="12" t="s">
        <v>100</v>
      </c>
      <c r="AK7250" s="12" t="s">
        <v>100</v>
      </c>
      <c r="BN7250" s="12">
        <v>1</v>
      </c>
    </row>
    <row r="7251" spans="1:66" ht="45" x14ac:dyDescent="0.25">
      <c r="A7251" s="12">
        <v>1</v>
      </c>
      <c r="B7251" s="11" t="str">
        <f t="shared" si="398"/>
        <v>Общий расчет. Анализ даты. Анализ даты. Символические звезды. Ша цветущего персика. Нет</v>
      </c>
      <c r="C7251" s="11" t="str">
        <f>IFERROR(VLOOKUP(I7251,lvl_1[],2,FALSE),"Нет")</f>
        <v>Общий расчет</v>
      </c>
      <c r="D7251" s="11" t="str">
        <f>IFERROR(VLOOKUP(Rule!J7251,lvl_2[],2,FALSE),"Нет")</f>
        <v>Анализ даты</v>
      </c>
      <c r="E7251" s="11" t="str">
        <f>IFERROR(VLOOKUP(Rule!K7251,lvl_3[],2,FALSE),"Нет")</f>
        <v>Анализ даты</v>
      </c>
      <c r="F7251" s="11" t="str">
        <f>IFERROR(INDEX(lvl_4[],MATCH(L7251,lvl_4[ID],0),MATCH(TEXT(K7251,"##0"),lvl_4[#Headers],0)),"Нет")</f>
        <v>Символические звезды</v>
      </c>
      <c r="G7251" s="11" t="str">
        <f>IFERROR(INDEX(lvl_5[],MATCH(M7251,lvl_5[ID],0),MATCH(_xlfn.CONCAT(TEXT(K7251,"##0"),"_",TEXT(L7251,"##0")),lvl_5[#Headers],0)),"Нет")</f>
        <v>Ша цветущего персика</v>
      </c>
      <c r="H7251" s="11" t="str">
        <f>IFERROR(INDEX(lvl_6[],MATCH(N7251,lvl_6[ID],0),MATCH(_xlfn.CONCAT(K7251,"_",L7251,"_",M7251),lvl_6[#Headers],0)),"Нет")</f>
        <v>Нет</v>
      </c>
      <c r="I7251" s="12">
        <v>1</v>
      </c>
      <c r="J7251" s="12">
        <v>4</v>
      </c>
      <c r="K7251" s="12">
        <v>1</v>
      </c>
      <c r="L7251" s="12">
        <v>5</v>
      </c>
      <c r="M7251" s="12">
        <v>29</v>
      </c>
      <c r="N7251" s="12">
        <v>2927</v>
      </c>
      <c r="O7251" s="12">
        <f>COUNTIF($P$2:P7251,P7251)</f>
        <v>1</v>
      </c>
      <c r="P7251" s="12" t="str">
        <f t="shared" si="399"/>
        <v>14105292927</v>
      </c>
      <c r="Q7251" s="12" t="str">
        <f t="shared" si="400"/>
        <v>141052929270001</v>
      </c>
      <c r="R7251" s="20" t="s">
        <v>5313</v>
      </c>
      <c r="AB7251" s="12" t="s">
        <v>907</v>
      </c>
      <c r="AD7251" s="12" t="s">
        <v>861</v>
      </c>
      <c r="AI7251" s="12" t="s">
        <v>100</v>
      </c>
      <c r="AK7251" s="12" t="s">
        <v>100</v>
      </c>
      <c r="BN7251" s="12">
        <v>1</v>
      </c>
    </row>
    <row r="7252" spans="1:66" ht="45" x14ac:dyDescent="0.25">
      <c r="A7252" s="12">
        <v>1</v>
      </c>
      <c r="B7252" s="11" t="str">
        <f t="shared" si="398"/>
        <v>Общий расчет. Анализ даты. Анализ даты. Символические звезды. Ша цветущего персика. Нет</v>
      </c>
      <c r="C7252" s="11" t="str">
        <f>IFERROR(VLOOKUP(I7252,lvl_1[],2,FALSE),"Нет")</f>
        <v>Общий расчет</v>
      </c>
      <c r="D7252" s="11" t="str">
        <f>IFERROR(VLOOKUP(Rule!J7252,lvl_2[],2,FALSE),"Нет")</f>
        <v>Анализ даты</v>
      </c>
      <c r="E7252" s="11" t="str">
        <f>IFERROR(VLOOKUP(Rule!K7252,lvl_3[],2,FALSE),"Нет")</f>
        <v>Анализ даты</v>
      </c>
      <c r="F7252" s="11" t="str">
        <f>IFERROR(INDEX(lvl_4[],MATCH(L7252,lvl_4[ID],0),MATCH(TEXT(K7252,"##0"),lvl_4[#Headers],0)),"Нет")</f>
        <v>Символические звезды</v>
      </c>
      <c r="G7252" s="11" t="str">
        <f>IFERROR(INDEX(lvl_5[],MATCH(M7252,lvl_5[ID],0),MATCH(_xlfn.CONCAT(TEXT(K7252,"##0"),"_",TEXT(L7252,"##0")),lvl_5[#Headers],0)),"Нет")</f>
        <v>Ша цветущего персика</v>
      </c>
      <c r="H7252" s="11" t="str">
        <f>IFERROR(INDEX(lvl_6[],MATCH(N7252,lvl_6[ID],0),MATCH(_xlfn.CONCAT(K7252,"_",L7252,"_",M7252),lvl_6[#Headers],0)),"Нет")</f>
        <v>Нет</v>
      </c>
      <c r="I7252" s="12">
        <v>1</v>
      </c>
      <c r="J7252" s="12">
        <v>4</v>
      </c>
      <c r="K7252" s="12">
        <v>1</v>
      </c>
      <c r="L7252" s="12">
        <v>5</v>
      </c>
      <c r="M7252" s="12">
        <v>29</v>
      </c>
      <c r="N7252" s="12">
        <v>2928</v>
      </c>
      <c r="O7252" s="12">
        <f>COUNTIF($P$2:P7252,P7252)</f>
        <v>1</v>
      </c>
      <c r="P7252" s="12" t="str">
        <f t="shared" si="399"/>
        <v>14105292928</v>
      </c>
      <c r="Q7252" s="12" t="str">
        <f t="shared" si="400"/>
        <v>141052929280001</v>
      </c>
      <c r="R7252" s="20" t="s">
        <v>5314</v>
      </c>
      <c r="AB7252" s="12" t="s">
        <v>908</v>
      </c>
      <c r="AD7252" s="12" t="s">
        <v>861</v>
      </c>
      <c r="AI7252" s="12" t="s">
        <v>100</v>
      </c>
      <c r="AK7252" s="12" t="s">
        <v>100</v>
      </c>
      <c r="BN7252" s="12">
        <v>1</v>
      </c>
    </row>
    <row r="7253" spans="1:66" ht="45" x14ac:dyDescent="0.25">
      <c r="A7253" s="12">
        <v>1</v>
      </c>
      <c r="B7253" s="11" t="str">
        <f t="shared" si="398"/>
        <v>Общий расчет. Анализ даты. Анализ даты. Символические звезды. Ша цветущего персика. Нет</v>
      </c>
      <c r="C7253" s="11" t="str">
        <f>IFERROR(VLOOKUP(I7253,lvl_1[],2,FALSE),"Нет")</f>
        <v>Общий расчет</v>
      </c>
      <c r="D7253" s="11" t="str">
        <f>IFERROR(VLOOKUP(Rule!J7253,lvl_2[],2,FALSE),"Нет")</f>
        <v>Анализ даты</v>
      </c>
      <c r="E7253" s="11" t="str">
        <f>IFERROR(VLOOKUP(Rule!K7253,lvl_3[],2,FALSE),"Нет")</f>
        <v>Анализ даты</v>
      </c>
      <c r="F7253" s="11" t="str">
        <f>IFERROR(INDEX(lvl_4[],MATCH(L7253,lvl_4[ID],0),MATCH(TEXT(K7253,"##0"),lvl_4[#Headers],0)),"Нет")</f>
        <v>Символические звезды</v>
      </c>
      <c r="G7253" s="11" t="str">
        <f>IFERROR(INDEX(lvl_5[],MATCH(M7253,lvl_5[ID],0),MATCH(_xlfn.CONCAT(TEXT(K7253,"##0"),"_",TEXT(L7253,"##0")),lvl_5[#Headers],0)),"Нет")</f>
        <v>Ша цветущего персика</v>
      </c>
      <c r="H7253" s="11" t="str">
        <f>IFERROR(INDEX(lvl_6[],MATCH(N7253,lvl_6[ID],0),MATCH(_xlfn.CONCAT(K7253,"_",L7253,"_",M7253),lvl_6[#Headers],0)),"Нет")</f>
        <v>Нет</v>
      </c>
      <c r="I7253" s="12">
        <v>1</v>
      </c>
      <c r="J7253" s="12">
        <v>4</v>
      </c>
      <c r="K7253" s="12">
        <v>1</v>
      </c>
      <c r="L7253" s="12">
        <v>5</v>
      </c>
      <c r="M7253" s="12">
        <v>29</v>
      </c>
      <c r="N7253" s="12">
        <v>2929</v>
      </c>
      <c r="O7253" s="12">
        <f>COUNTIF($P$2:P7253,P7253)</f>
        <v>1</v>
      </c>
      <c r="P7253" s="12" t="str">
        <f t="shared" si="399"/>
        <v>14105292929</v>
      </c>
      <c r="Q7253" s="12" t="str">
        <f t="shared" si="400"/>
        <v>141052929290001</v>
      </c>
      <c r="R7253" s="20" t="s">
        <v>5315</v>
      </c>
      <c r="AB7253" s="12" t="s">
        <v>910</v>
      </c>
      <c r="AD7253" s="12" t="s">
        <v>867</v>
      </c>
      <c r="AI7253" s="12" t="s">
        <v>100</v>
      </c>
      <c r="AK7253" s="12" t="s">
        <v>100</v>
      </c>
      <c r="BN7253" s="12">
        <v>1</v>
      </c>
    </row>
    <row r="7254" spans="1:66" ht="45" x14ac:dyDescent="0.25">
      <c r="A7254" s="12">
        <v>1</v>
      </c>
      <c r="B7254" s="11" t="str">
        <f t="shared" si="398"/>
        <v>Общий расчет. Анализ даты. Анализ даты. Символические звезды. Ша цветущего персика. Нет</v>
      </c>
      <c r="C7254" s="11" t="str">
        <f>IFERROR(VLOOKUP(I7254,lvl_1[],2,FALSE),"Нет")</f>
        <v>Общий расчет</v>
      </c>
      <c r="D7254" s="11" t="str">
        <f>IFERROR(VLOOKUP(Rule!J7254,lvl_2[],2,FALSE),"Нет")</f>
        <v>Анализ даты</v>
      </c>
      <c r="E7254" s="11" t="str">
        <f>IFERROR(VLOOKUP(Rule!K7254,lvl_3[],2,FALSE),"Нет")</f>
        <v>Анализ даты</v>
      </c>
      <c r="F7254" s="11" t="str">
        <f>IFERROR(INDEX(lvl_4[],MATCH(L7254,lvl_4[ID],0),MATCH(TEXT(K7254,"##0"),lvl_4[#Headers],0)),"Нет")</f>
        <v>Символические звезды</v>
      </c>
      <c r="G7254" s="11" t="str">
        <f>IFERROR(INDEX(lvl_5[],MATCH(M7254,lvl_5[ID],0),MATCH(_xlfn.CONCAT(TEXT(K7254,"##0"),"_",TEXT(L7254,"##0")),lvl_5[#Headers],0)),"Нет")</f>
        <v>Ша цветущего персика</v>
      </c>
      <c r="H7254" s="11" t="str">
        <f>IFERROR(INDEX(lvl_6[],MATCH(N7254,lvl_6[ID],0),MATCH(_xlfn.CONCAT(K7254,"_",L7254,"_",M7254),lvl_6[#Headers],0)),"Нет")</f>
        <v>Нет</v>
      </c>
      <c r="I7254" s="12">
        <v>1</v>
      </c>
      <c r="J7254" s="12">
        <v>4</v>
      </c>
      <c r="K7254" s="12">
        <v>1</v>
      </c>
      <c r="L7254" s="12">
        <v>5</v>
      </c>
      <c r="M7254" s="12">
        <v>29</v>
      </c>
      <c r="N7254" s="12">
        <v>2930</v>
      </c>
      <c r="O7254" s="12">
        <f>COUNTIF($P$2:P7254,P7254)</f>
        <v>1</v>
      </c>
      <c r="P7254" s="12" t="str">
        <f t="shared" si="399"/>
        <v>14105292930</v>
      </c>
      <c r="Q7254" s="12" t="str">
        <f t="shared" si="400"/>
        <v>141052929300001</v>
      </c>
      <c r="R7254" s="20" t="s">
        <v>5316</v>
      </c>
      <c r="AB7254" s="12" t="s">
        <v>912</v>
      </c>
      <c r="AD7254" s="12" t="s">
        <v>866</v>
      </c>
      <c r="AI7254" s="12" t="s">
        <v>100</v>
      </c>
      <c r="AK7254" s="12" t="s">
        <v>100</v>
      </c>
      <c r="BN7254" s="12">
        <v>1</v>
      </c>
    </row>
    <row r="7255" spans="1:66" ht="45" x14ac:dyDescent="0.25">
      <c r="A7255" s="12">
        <v>1</v>
      </c>
      <c r="B7255" s="11" t="str">
        <f t="shared" si="398"/>
        <v>Общий расчет. Анализ даты. Анализ даты. Символические звезды. Ша цветущего персика. Нет</v>
      </c>
      <c r="C7255" s="11" t="str">
        <f>IFERROR(VLOOKUP(I7255,lvl_1[],2,FALSE),"Нет")</f>
        <v>Общий расчет</v>
      </c>
      <c r="D7255" s="11" t="str">
        <f>IFERROR(VLOOKUP(Rule!J7255,lvl_2[],2,FALSE),"Нет")</f>
        <v>Анализ даты</v>
      </c>
      <c r="E7255" s="11" t="str">
        <f>IFERROR(VLOOKUP(Rule!K7255,lvl_3[],2,FALSE),"Нет")</f>
        <v>Анализ даты</v>
      </c>
      <c r="F7255" s="11" t="str">
        <f>IFERROR(INDEX(lvl_4[],MATCH(L7255,lvl_4[ID],0),MATCH(TEXT(K7255,"##0"),lvl_4[#Headers],0)),"Нет")</f>
        <v>Символические звезды</v>
      </c>
      <c r="G7255" s="11" t="str">
        <f>IFERROR(INDEX(lvl_5[],MATCH(M7255,lvl_5[ID],0),MATCH(_xlfn.CONCAT(TEXT(K7255,"##0"),"_",TEXT(L7255,"##0")),lvl_5[#Headers],0)),"Нет")</f>
        <v>Ша цветущего персика</v>
      </c>
      <c r="H7255" s="11" t="str">
        <f>IFERROR(INDEX(lvl_6[],MATCH(N7255,lvl_6[ID],0),MATCH(_xlfn.CONCAT(K7255,"_",L7255,"_",M7255),lvl_6[#Headers],0)),"Нет")</f>
        <v>Нет</v>
      </c>
      <c r="I7255" s="12">
        <v>1</v>
      </c>
      <c r="J7255" s="12">
        <v>4</v>
      </c>
      <c r="K7255" s="12">
        <v>1</v>
      </c>
      <c r="L7255" s="12">
        <v>5</v>
      </c>
      <c r="M7255" s="12">
        <v>29</v>
      </c>
      <c r="N7255" s="12">
        <v>2931</v>
      </c>
      <c r="O7255" s="12">
        <f>COUNTIF($P$2:P7255,P7255)</f>
        <v>1</v>
      </c>
      <c r="P7255" s="12" t="str">
        <f t="shared" si="399"/>
        <v>14105292931</v>
      </c>
      <c r="Q7255" s="12" t="str">
        <f t="shared" si="400"/>
        <v>141052929310001</v>
      </c>
      <c r="R7255" s="20" t="s">
        <v>5317</v>
      </c>
      <c r="AB7255" s="12" t="s">
        <v>914</v>
      </c>
      <c r="AD7255" s="12" t="s">
        <v>869</v>
      </c>
      <c r="AI7255" s="12" t="s">
        <v>100</v>
      </c>
      <c r="AK7255" s="12" t="s">
        <v>100</v>
      </c>
      <c r="BN7255" s="12">
        <v>1</v>
      </c>
    </row>
    <row r="7256" spans="1:66" ht="45" x14ac:dyDescent="0.25">
      <c r="A7256" s="12">
        <v>1</v>
      </c>
      <c r="B7256" s="11" t="str">
        <f t="shared" si="398"/>
        <v>Общий расчет. Анализ даты. Анализ даты. Символические звезды. Ша цветущего персика. Нет</v>
      </c>
      <c r="C7256" s="11" t="str">
        <f>IFERROR(VLOOKUP(I7256,lvl_1[],2,FALSE),"Нет")</f>
        <v>Общий расчет</v>
      </c>
      <c r="D7256" s="11" t="str">
        <f>IFERROR(VLOOKUP(Rule!J7256,lvl_2[],2,FALSE),"Нет")</f>
        <v>Анализ даты</v>
      </c>
      <c r="E7256" s="11" t="str">
        <f>IFERROR(VLOOKUP(Rule!K7256,lvl_3[],2,FALSE),"Нет")</f>
        <v>Анализ даты</v>
      </c>
      <c r="F7256" s="11" t="str">
        <f>IFERROR(INDEX(lvl_4[],MATCH(L7256,lvl_4[ID],0),MATCH(TEXT(K7256,"##0"),lvl_4[#Headers],0)),"Нет")</f>
        <v>Символические звезды</v>
      </c>
      <c r="G7256" s="11" t="str">
        <f>IFERROR(INDEX(lvl_5[],MATCH(M7256,lvl_5[ID],0),MATCH(_xlfn.CONCAT(TEXT(K7256,"##0"),"_",TEXT(L7256,"##0")),lvl_5[#Headers],0)),"Нет")</f>
        <v>Ша цветущего персика</v>
      </c>
      <c r="H7256" s="11" t="str">
        <f>IFERROR(INDEX(lvl_6[],MATCH(N7256,lvl_6[ID],0),MATCH(_xlfn.CONCAT(K7256,"_",L7256,"_",M7256),lvl_6[#Headers],0)),"Нет")</f>
        <v>Нет</v>
      </c>
      <c r="I7256" s="12">
        <v>1</v>
      </c>
      <c r="J7256" s="12">
        <v>4</v>
      </c>
      <c r="K7256" s="12">
        <v>1</v>
      </c>
      <c r="L7256" s="12">
        <v>5</v>
      </c>
      <c r="M7256" s="12">
        <v>29</v>
      </c>
      <c r="N7256" s="12">
        <v>2932</v>
      </c>
      <c r="O7256" s="12">
        <f>COUNTIF($P$2:P7256,P7256)</f>
        <v>1</v>
      </c>
      <c r="P7256" s="12" t="str">
        <f t="shared" si="399"/>
        <v>14105292932</v>
      </c>
      <c r="Q7256" s="12" t="str">
        <f t="shared" si="400"/>
        <v>141052929320001</v>
      </c>
      <c r="R7256" s="20" t="s">
        <v>5318</v>
      </c>
      <c r="AB7256" s="12" t="s">
        <v>916</v>
      </c>
      <c r="AD7256" s="12" t="s">
        <v>865</v>
      </c>
      <c r="AI7256" s="12" t="s">
        <v>100</v>
      </c>
      <c r="AK7256" s="12" t="s">
        <v>100</v>
      </c>
      <c r="BN7256" s="12">
        <v>1</v>
      </c>
    </row>
    <row r="7257" spans="1:66" ht="45" x14ac:dyDescent="0.25">
      <c r="A7257" s="12">
        <v>1</v>
      </c>
      <c r="B7257" s="11" t="str">
        <f t="shared" si="398"/>
        <v>Общий расчет. Анализ даты. Анализ даты. Символические звезды. Небесный чиновник. Нет</v>
      </c>
      <c r="C7257" s="11" t="str">
        <f>IFERROR(VLOOKUP(I7257,lvl_1[],2,FALSE),"Нет")</f>
        <v>Общий расчет</v>
      </c>
      <c r="D7257" s="11" t="str">
        <f>IFERROR(VLOOKUP(Rule!J7257,lvl_2[],2,FALSE),"Нет")</f>
        <v>Анализ даты</v>
      </c>
      <c r="E7257" s="11" t="str">
        <f>IFERROR(VLOOKUP(Rule!K7257,lvl_3[],2,FALSE),"Нет")</f>
        <v>Анализ даты</v>
      </c>
      <c r="F7257" s="11" t="str">
        <f>IFERROR(INDEX(lvl_4[],MATCH(L7257,lvl_4[ID],0),MATCH(TEXT(K7257,"##0"),lvl_4[#Headers],0)),"Нет")</f>
        <v>Символические звезды</v>
      </c>
      <c r="G7257" s="11" t="str">
        <f>IFERROR(INDEX(lvl_5[],MATCH(M7257,lvl_5[ID],0),MATCH(_xlfn.CONCAT(TEXT(K7257,"##0"),"_",TEXT(L7257,"##0")),lvl_5[#Headers],0)),"Нет")</f>
        <v>Небесный чиновник</v>
      </c>
      <c r="H7257" s="11" t="str">
        <f>IFERROR(INDEX(lvl_6[],MATCH(N7257,lvl_6[ID],0),MATCH(_xlfn.CONCAT(K7257,"_",L7257,"_",M7257),lvl_6[#Headers],0)),"Нет")</f>
        <v>Нет</v>
      </c>
      <c r="I7257" s="12">
        <v>1</v>
      </c>
      <c r="J7257" s="12">
        <v>4</v>
      </c>
      <c r="K7257" s="12">
        <v>1</v>
      </c>
      <c r="L7257" s="12">
        <v>5</v>
      </c>
      <c r="M7257" s="12">
        <v>30</v>
      </c>
      <c r="N7257" s="12">
        <v>2933</v>
      </c>
      <c r="O7257" s="12">
        <f>COUNTIF($P$2:P7257,P7257)</f>
        <v>1</v>
      </c>
      <c r="P7257" s="12" t="str">
        <f t="shared" si="399"/>
        <v>14105302933</v>
      </c>
      <c r="Q7257" s="12" t="str">
        <f t="shared" si="400"/>
        <v>141053029330001</v>
      </c>
      <c r="R7257" s="20" t="s">
        <v>5319</v>
      </c>
      <c r="AB7257" s="12" t="s">
        <v>899</v>
      </c>
      <c r="AD7257" s="12" t="s">
        <v>866</v>
      </c>
      <c r="AI7257" s="12" t="s">
        <v>100</v>
      </c>
      <c r="AK7257" s="12" t="s">
        <v>100</v>
      </c>
      <c r="BN7257" s="12">
        <v>1</v>
      </c>
    </row>
    <row r="7258" spans="1:66" ht="45" x14ac:dyDescent="0.25">
      <c r="A7258" s="12">
        <v>1</v>
      </c>
      <c r="B7258" s="11" t="str">
        <f t="shared" si="398"/>
        <v>Общий расчет. Анализ даты. Анализ даты. Символические звезды. Небесный чиновник. Нет</v>
      </c>
      <c r="C7258" s="11" t="str">
        <f>IFERROR(VLOOKUP(I7258,lvl_1[],2,FALSE),"Нет")</f>
        <v>Общий расчет</v>
      </c>
      <c r="D7258" s="11" t="str">
        <f>IFERROR(VLOOKUP(Rule!J7258,lvl_2[],2,FALSE),"Нет")</f>
        <v>Анализ даты</v>
      </c>
      <c r="E7258" s="11" t="str">
        <f>IFERROR(VLOOKUP(Rule!K7258,lvl_3[],2,FALSE),"Нет")</f>
        <v>Анализ даты</v>
      </c>
      <c r="F7258" s="11" t="str">
        <f>IFERROR(INDEX(lvl_4[],MATCH(L7258,lvl_4[ID],0),MATCH(TEXT(K7258,"##0"),lvl_4[#Headers],0)),"Нет")</f>
        <v>Символические звезды</v>
      </c>
      <c r="G7258" s="11" t="str">
        <f>IFERROR(INDEX(lvl_5[],MATCH(M7258,lvl_5[ID],0),MATCH(_xlfn.CONCAT(TEXT(K7258,"##0"),"_",TEXT(L7258,"##0")),lvl_5[#Headers],0)),"Нет")</f>
        <v>Небесный чиновник</v>
      </c>
      <c r="H7258" s="11" t="str">
        <f>IFERROR(INDEX(lvl_6[],MATCH(N7258,lvl_6[ID],0),MATCH(_xlfn.CONCAT(K7258,"_",L7258,"_",M7258),lvl_6[#Headers],0)),"Нет")</f>
        <v>Нет</v>
      </c>
      <c r="I7258" s="12">
        <v>1</v>
      </c>
      <c r="J7258" s="12">
        <v>4</v>
      </c>
      <c r="K7258" s="12">
        <v>1</v>
      </c>
      <c r="L7258" s="12">
        <v>5</v>
      </c>
      <c r="M7258" s="12">
        <v>30</v>
      </c>
      <c r="N7258" s="12">
        <v>2934</v>
      </c>
      <c r="O7258" s="12">
        <f>COUNTIF($P$2:P7258,P7258)</f>
        <v>1</v>
      </c>
      <c r="P7258" s="12" t="str">
        <f t="shared" si="399"/>
        <v>14105302934</v>
      </c>
      <c r="Q7258" s="12" t="str">
        <f t="shared" si="400"/>
        <v>141053029340001</v>
      </c>
      <c r="R7258" s="20" t="s">
        <v>5320</v>
      </c>
      <c r="AB7258" s="12" t="s">
        <v>901</v>
      </c>
      <c r="AD7258" s="12" t="s">
        <v>865</v>
      </c>
      <c r="AI7258" s="12" t="s">
        <v>100</v>
      </c>
      <c r="AK7258" s="12" t="s">
        <v>100</v>
      </c>
      <c r="BN7258" s="12">
        <v>1</v>
      </c>
    </row>
    <row r="7259" spans="1:66" ht="45" x14ac:dyDescent="0.25">
      <c r="A7259" s="12">
        <v>1</v>
      </c>
      <c r="B7259" s="11" t="str">
        <f t="shared" si="398"/>
        <v>Общий расчет. Анализ даты. Анализ даты. Символические звезды. Небесный чиновник. Нет</v>
      </c>
      <c r="C7259" s="11" t="str">
        <f>IFERROR(VLOOKUP(I7259,lvl_1[],2,FALSE),"Нет")</f>
        <v>Общий расчет</v>
      </c>
      <c r="D7259" s="11" t="str">
        <f>IFERROR(VLOOKUP(Rule!J7259,lvl_2[],2,FALSE),"Нет")</f>
        <v>Анализ даты</v>
      </c>
      <c r="E7259" s="11" t="str">
        <f>IFERROR(VLOOKUP(Rule!K7259,lvl_3[],2,FALSE),"Нет")</f>
        <v>Анализ даты</v>
      </c>
      <c r="F7259" s="11" t="str">
        <f>IFERROR(INDEX(lvl_4[],MATCH(L7259,lvl_4[ID],0),MATCH(TEXT(K7259,"##0"),lvl_4[#Headers],0)),"Нет")</f>
        <v>Символические звезды</v>
      </c>
      <c r="G7259" s="11" t="str">
        <f>IFERROR(INDEX(lvl_5[],MATCH(M7259,lvl_5[ID],0),MATCH(_xlfn.CONCAT(TEXT(K7259,"##0"),"_",TEXT(L7259,"##0")),lvl_5[#Headers],0)),"Нет")</f>
        <v>Небесный чиновник</v>
      </c>
      <c r="H7259" s="11" t="str">
        <f>IFERROR(INDEX(lvl_6[],MATCH(N7259,lvl_6[ID],0),MATCH(_xlfn.CONCAT(K7259,"_",L7259,"_",M7259),lvl_6[#Headers],0)),"Нет")</f>
        <v>Нет</v>
      </c>
      <c r="I7259" s="12">
        <v>1</v>
      </c>
      <c r="J7259" s="12">
        <v>4</v>
      </c>
      <c r="K7259" s="12">
        <v>1</v>
      </c>
      <c r="L7259" s="12">
        <v>5</v>
      </c>
      <c r="M7259" s="12">
        <v>30</v>
      </c>
      <c r="N7259" s="12">
        <v>2935</v>
      </c>
      <c r="O7259" s="12">
        <f>COUNTIF($P$2:P7259,P7259)</f>
        <v>1</v>
      </c>
      <c r="P7259" s="12" t="str">
        <f t="shared" si="399"/>
        <v>14105302935</v>
      </c>
      <c r="Q7259" s="12" t="str">
        <f t="shared" si="400"/>
        <v>141053029350001</v>
      </c>
      <c r="R7259" s="20" t="s">
        <v>5321</v>
      </c>
      <c r="AB7259" s="12" t="s">
        <v>903</v>
      </c>
      <c r="AD7259" s="12" t="s">
        <v>869</v>
      </c>
      <c r="AI7259" s="12" t="s">
        <v>100</v>
      </c>
      <c r="AK7259" s="12" t="s">
        <v>100</v>
      </c>
      <c r="BN7259" s="12">
        <v>1</v>
      </c>
    </row>
    <row r="7260" spans="1:66" ht="45" x14ac:dyDescent="0.25">
      <c r="A7260" s="12">
        <v>1</v>
      </c>
      <c r="B7260" s="11" t="str">
        <f t="shared" si="398"/>
        <v>Общий расчет. Анализ даты. Анализ даты. Символические звезды. Небесный чиновник. Нет</v>
      </c>
      <c r="C7260" s="11" t="str">
        <f>IFERROR(VLOOKUP(I7260,lvl_1[],2,FALSE),"Нет")</f>
        <v>Общий расчет</v>
      </c>
      <c r="D7260" s="11" t="str">
        <f>IFERROR(VLOOKUP(Rule!J7260,lvl_2[],2,FALSE),"Нет")</f>
        <v>Анализ даты</v>
      </c>
      <c r="E7260" s="11" t="str">
        <f>IFERROR(VLOOKUP(Rule!K7260,lvl_3[],2,FALSE),"Нет")</f>
        <v>Анализ даты</v>
      </c>
      <c r="F7260" s="11" t="str">
        <f>IFERROR(INDEX(lvl_4[],MATCH(L7260,lvl_4[ID],0),MATCH(TEXT(K7260,"##0"),lvl_4[#Headers],0)),"Нет")</f>
        <v>Символические звезды</v>
      </c>
      <c r="G7260" s="11" t="str">
        <f>IFERROR(INDEX(lvl_5[],MATCH(M7260,lvl_5[ID],0),MATCH(_xlfn.CONCAT(TEXT(K7260,"##0"),"_",TEXT(L7260,"##0")),lvl_5[#Headers],0)),"Нет")</f>
        <v>Небесный чиновник</v>
      </c>
      <c r="H7260" s="11" t="str">
        <f>IFERROR(INDEX(lvl_6[],MATCH(N7260,lvl_6[ID],0),MATCH(_xlfn.CONCAT(K7260,"_",L7260,"_",M7260),lvl_6[#Headers],0)),"Нет")</f>
        <v>Нет</v>
      </c>
      <c r="I7260" s="12">
        <v>1</v>
      </c>
      <c r="J7260" s="12">
        <v>4</v>
      </c>
      <c r="K7260" s="12">
        <v>1</v>
      </c>
      <c r="L7260" s="12">
        <v>5</v>
      </c>
      <c r="M7260" s="12">
        <v>30</v>
      </c>
      <c r="N7260" s="12">
        <v>2936</v>
      </c>
      <c r="O7260" s="12">
        <f>COUNTIF($P$2:P7260,P7260)</f>
        <v>1</v>
      </c>
      <c r="P7260" s="12" t="str">
        <f t="shared" si="399"/>
        <v>14105302936</v>
      </c>
      <c r="Q7260" s="12" t="str">
        <f t="shared" si="400"/>
        <v>141053029360001</v>
      </c>
      <c r="R7260" s="20" t="s">
        <v>5322</v>
      </c>
      <c r="AB7260" s="12" t="s">
        <v>905</v>
      </c>
      <c r="AD7260" s="12" t="s">
        <v>868</v>
      </c>
      <c r="AI7260" s="12" t="s">
        <v>100</v>
      </c>
      <c r="AK7260" s="12" t="s">
        <v>100</v>
      </c>
      <c r="BN7260" s="12">
        <v>1</v>
      </c>
    </row>
    <row r="7261" spans="1:66" ht="45" x14ac:dyDescent="0.25">
      <c r="A7261" s="12">
        <v>1</v>
      </c>
      <c r="B7261" s="11" t="str">
        <f t="shared" si="398"/>
        <v>Общий расчет. Анализ даты. Анализ даты. Символические звезды. Небесный чиновник. Нет</v>
      </c>
      <c r="C7261" s="11" t="str">
        <f>IFERROR(VLOOKUP(I7261,lvl_1[],2,FALSE),"Нет")</f>
        <v>Общий расчет</v>
      </c>
      <c r="D7261" s="11" t="str">
        <f>IFERROR(VLOOKUP(Rule!J7261,lvl_2[],2,FALSE),"Нет")</f>
        <v>Анализ даты</v>
      </c>
      <c r="E7261" s="11" t="str">
        <f>IFERROR(VLOOKUP(Rule!K7261,lvl_3[],2,FALSE),"Нет")</f>
        <v>Анализ даты</v>
      </c>
      <c r="F7261" s="11" t="str">
        <f>IFERROR(INDEX(lvl_4[],MATCH(L7261,lvl_4[ID],0),MATCH(TEXT(K7261,"##0"),lvl_4[#Headers],0)),"Нет")</f>
        <v>Символические звезды</v>
      </c>
      <c r="G7261" s="11" t="str">
        <f>IFERROR(INDEX(lvl_5[],MATCH(M7261,lvl_5[ID],0),MATCH(_xlfn.CONCAT(TEXT(K7261,"##0"),"_",TEXT(L7261,"##0")),lvl_5[#Headers],0)),"Нет")</f>
        <v>Небесный чиновник</v>
      </c>
      <c r="H7261" s="11" t="str">
        <f>IFERROR(INDEX(lvl_6[],MATCH(N7261,lvl_6[ID],0),MATCH(_xlfn.CONCAT(K7261,"_",L7261,"_",M7261),lvl_6[#Headers],0)),"Нет")</f>
        <v>Нет</v>
      </c>
      <c r="I7261" s="12">
        <v>1</v>
      </c>
      <c r="J7261" s="12">
        <v>4</v>
      </c>
      <c r="K7261" s="12">
        <v>1</v>
      </c>
      <c r="L7261" s="12">
        <v>5</v>
      </c>
      <c r="M7261" s="12">
        <v>30</v>
      </c>
      <c r="N7261" s="12">
        <v>2937</v>
      </c>
      <c r="O7261" s="12">
        <f>COUNTIF($P$2:P7261,P7261)</f>
        <v>1</v>
      </c>
      <c r="P7261" s="12" t="str">
        <f t="shared" si="399"/>
        <v>14105302937</v>
      </c>
      <c r="Q7261" s="12" t="str">
        <f t="shared" si="400"/>
        <v>141053029370001</v>
      </c>
      <c r="R7261" s="20" t="s">
        <v>5323</v>
      </c>
      <c r="AB7261" s="12" t="s">
        <v>907</v>
      </c>
      <c r="AD7261" s="12" t="s">
        <v>860</v>
      </c>
      <c r="AI7261" s="12" t="s">
        <v>100</v>
      </c>
      <c r="AK7261" s="12" t="s">
        <v>100</v>
      </c>
      <c r="BN7261" s="12">
        <v>1</v>
      </c>
    </row>
    <row r="7262" spans="1:66" ht="45" x14ac:dyDescent="0.25">
      <c r="A7262" s="12">
        <v>1</v>
      </c>
      <c r="B7262" s="11" t="str">
        <f t="shared" si="398"/>
        <v>Общий расчет. Анализ даты. Анализ даты. Символические звезды. Небесный чиновник. Нет</v>
      </c>
      <c r="C7262" s="11" t="str">
        <f>IFERROR(VLOOKUP(I7262,lvl_1[],2,FALSE),"Нет")</f>
        <v>Общий расчет</v>
      </c>
      <c r="D7262" s="11" t="str">
        <f>IFERROR(VLOOKUP(Rule!J7262,lvl_2[],2,FALSE),"Нет")</f>
        <v>Анализ даты</v>
      </c>
      <c r="E7262" s="11" t="str">
        <f>IFERROR(VLOOKUP(Rule!K7262,lvl_3[],2,FALSE),"Нет")</f>
        <v>Анализ даты</v>
      </c>
      <c r="F7262" s="11" t="str">
        <f>IFERROR(INDEX(lvl_4[],MATCH(L7262,lvl_4[ID],0),MATCH(TEXT(K7262,"##0"),lvl_4[#Headers],0)),"Нет")</f>
        <v>Символические звезды</v>
      </c>
      <c r="G7262" s="11" t="str">
        <f>IFERROR(INDEX(lvl_5[],MATCH(M7262,lvl_5[ID],0),MATCH(_xlfn.CONCAT(TEXT(K7262,"##0"),"_",TEXT(L7262,"##0")),lvl_5[#Headers],0)),"Нет")</f>
        <v>Небесный чиновник</v>
      </c>
      <c r="H7262" s="11" t="str">
        <f>IFERROR(INDEX(lvl_6[],MATCH(N7262,lvl_6[ID],0),MATCH(_xlfn.CONCAT(K7262,"_",L7262,"_",M7262),lvl_6[#Headers],0)),"Нет")</f>
        <v>Нет</v>
      </c>
      <c r="I7262" s="12">
        <v>1</v>
      </c>
      <c r="J7262" s="12">
        <v>4</v>
      </c>
      <c r="K7262" s="12">
        <v>1</v>
      </c>
      <c r="L7262" s="12">
        <v>5</v>
      </c>
      <c r="M7262" s="12">
        <v>30</v>
      </c>
      <c r="N7262" s="12">
        <v>2938</v>
      </c>
      <c r="O7262" s="12">
        <f>COUNTIF($P$2:P7262,P7262)</f>
        <v>1</v>
      </c>
      <c r="P7262" s="12" t="str">
        <f t="shared" si="399"/>
        <v>14105302938</v>
      </c>
      <c r="Q7262" s="12" t="str">
        <f t="shared" si="400"/>
        <v>141053029380001</v>
      </c>
      <c r="R7262" s="20" t="s">
        <v>5324</v>
      </c>
      <c r="AB7262" s="12" t="s">
        <v>908</v>
      </c>
      <c r="AD7262" s="12" t="s">
        <v>859</v>
      </c>
      <c r="AI7262" s="12" t="s">
        <v>100</v>
      </c>
      <c r="AK7262" s="12" t="s">
        <v>100</v>
      </c>
      <c r="BN7262" s="12">
        <v>1</v>
      </c>
    </row>
    <row r="7263" spans="1:66" ht="45" x14ac:dyDescent="0.25">
      <c r="A7263" s="12">
        <v>1</v>
      </c>
      <c r="B7263" s="11" t="str">
        <f t="shared" si="398"/>
        <v>Общий расчет. Анализ даты. Анализ даты. Символические звезды. Небесный чиновник. Нет</v>
      </c>
      <c r="C7263" s="11" t="str">
        <f>IFERROR(VLOOKUP(I7263,lvl_1[],2,FALSE),"Нет")</f>
        <v>Общий расчет</v>
      </c>
      <c r="D7263" s="11" t="str">
        <f>IFERROR(VLOOKUP(Rule!J7263,lvl_2[],2,FALSE),"Нет")</f>
        <v>Анализ даты</v>
      </c>
      <c r="E7263" s="11" t="str">
        <f>IFERROR(VLOOKUP(Rule!K7263,lvl_3[],2,FALSE),"Нет")</f>
        <v>Анализ даты</v>
      </c>
      <c r="F7263" s="11" t="str">
        <f>IFERROR(INDEX(lvl_4[],MATCH(L7263,lvl_4[ID],0),MATCH(TEXT(K7263,"##0"),lvl_4[#Headers],0)),"Нет")</f>
        <v>Символические звезды</v>
      </c>
      <c r="G7263" s="11" t="str">
        <f>IFERROR(INDEX(lvl_5[],MATCH(M7263,lvl_5[ID],0),MATCH(_xlfn.CONCAT(TEXT(K7263,"##0"),"_",TEXT(L7263,"##0")),lvl_5[#Headers],0)),"Нет")</f>
        <v>Небесный чиновник</v>
      </c>
      <c r="H7263" s="11" t="str">
        <f>IFERROR(INDEX(lvl_6[],MATCH(N7263,lvl_6[ID],0),MATCH(_xlfn.CONCAT(K7263,"_",L7263,"_",M7263),lvl_6[#Headers],0)),"Нет")</f>
        <v>Нет</v>
      </c>
      <c r="I7263" s="12">
        <v>1</v>
      </c>
      <c r="J7263" s="12">
        <v>4</v>
      </c>
      <c r="K7263" s="12">
        <v>1</v>
      </c>
      <c r="L7263" s="12">
        <v>5</v>
      </c>
      <c r="M7263" s="12">
        <v>30</v>
      </c>
      <c r="N7263" s="12">
        <v>2939</v>
      </c>
      <c r="O7263" s="12">
        <f>COUNTIF($P$2:P7263,P7263)</f>
        <v>1</v>
      </c>
      <c r="P7263" s="12" t="str">
        <f t="shared" si="399"/>
        <v>14105302939</v>
      </c>
      <c r="Q7263" s="12" t="str">
        <f t="shared" si="400"/>
        <v>141053029390001</v>
      </c>
      <c r="R7263" s="20" t="s">
        <v>5325</v>
      </c>
      <c r="AB7263" s="12" t="s">
        <v>910</v>
      </c>
      <c r="AD7263" s="12" t="s">
        <v>863</v>
      </c>
      <c r="AI7263" s="12" t="s">
        <v>100</v>
      </c>
      <c r="AK7263" s="12" t="s">
        <v>100</v>
      </c>
      <c r="BN7263" s="12">
        <v>1</v>
      </c>
    </row>
    <row r="7264" spans="1:66" ht="45" x14ac:dyDescent="0.25">
      <c r="A7264" s="12">
        <v>1</v>
      </c>
      <c r="B7264" s="11" t="str">
        <f t="shared" si="398"/>
        <v>Общий расчет. Анализ даты. Анализ даты. Символические звезды. Небесный чиновник. Нет</v>
      </c>
      <c r="C7264" s="11" t="str">
        <f>IFERROR(VLOOKUP(I7264,lvl_1[],2,FALSE),"Нет")</f>
        <v>Общий расчет</v>
      </c>
      <c r="D7264" s="11" t="str">
        <f>IFERROR(VLOOKUP(Rule!J7264,lvl_2[],2,FALSE),"Нет")</f>
        <v>Анализ даты</v>
      </c>
      <c r="E7264" s="11" t="str">
        <f>IFERROR(VLOOKUP(Rule!K7264,lvl_3[],2,FALSE),"Нет")</f>
        <v>Анализ даты</v>
      </c>
      <c r="F7264" s="11" t="str">
        <f>IFERROR(INDEX(lvl_4[],MATCH(L7264,lvl_4[ID],0),MATCH(TEXT(K7264,"##0"),lvl_4[#Headers],0)),"Нет")</f>
        <v>Символические звезды</v>
      </c>
      <c r="G7264" s="11" t="str">
        <f>IFERROR(INDEX(lvl_5[],MATCH(M7264,lvl_5[ID],0),MATCH(_xlfn.CONCAT(TEXT(K7264,"##0"),"_",TEXT(L7264,"##0")),lvl_5[#Headers],0)),"Нет")</f>
        <v>Небесный чиновник</v>
      </c>
      <c r="H7264" s="11" t="str">
        <f>IFERROR(INDEX(lvl_6[],MATCH(N7264,lvl_6[ID],0),MATCH(_xlfn.CONCAT(K7264,"_",L7264,"_",M7264),lvl_6[#Headers],0)),"Нет")</f>
        <v>Нет</v>
      </c>
      <c r="I7264" s="12">
        <v>1</v>
      </c>
      <c r="J7264" s="12">
        <v>4</v>
      </c>
      <c r="K7264" s="12">
        <v>1</v>
      </c>
      <c r="L7264" s="12">
        <v>5</v>
      </c>
      <c r="M7264" s="12">
        <v>30</v>
      </c>
      <c r="N7264" s="12">
        <v>2940</v>
      </c>
      <c r="O7264" s="12">
        <f>COUNTIF($P$2:P7264,P7264)</f>
        <v>1</v>
      </c>
      <c r="P7264" s="12" t="str">
        <f t="shared" si="399"/>
        <v>14105302940</v>
      </c>
      <c r="Q7264" s="12" t="str">
        <f t="shared" si="400"/>
        <v>141053029400001</v>
      </c>
      <c r="R7264" s="20" t="s">
        <v>5326</v>
      </c>
      <c r="AB7264" s="12" t="s">
        <v>912</v>
      </c>
      <c r="AD7264" s="12" t="s">
        <v>862</v>
      </c>
      <c r="AI7264" s="12" t="s">
        <v>100</v>
      </c>
      <c r="AK7264" s="12" t="s">
        <v>100</v>
      </c>
      <c r="BN7264" s="12">
        <v>1</v>
      </c>
    </row>
    <row r="7265" spans="1:66" ht="45" x14ac:dyDescent="0.25">
      <c r="A7265" s="12">
        <v>1</v>
      </c>
      <c r="B7265" s="11" t="str">
        <f t="shared" si="398"/>
        <v>Общий расчет. Анализ даты. Анализ даты. Символические звезды. Небесный чиновник. Нет</v>
      </c>
      <c r="C7265" s="11" t="str">
        <f>IFERROR(VLOOKUP(I7265,lvl_1[],2,FALSE),"Нет")</f>
        <v>Общий расчет</v>
      </c>
      <c r="D7265" s="11" t="str">
        <f>IFERROR(VLOOKUP(Rule!J7265,lvl_2[],2,FALSE),"Нет")</f>
        <v>Анализ даты</v>
      </c>
      <c r="E7265" s="11" t="str">
        <f>IFERROR(VLOOKUP(Rule!K7265,lvl_3[],2,FALSE),"Нет")</f>
        <v>Анализ даты</v>
      </c>
      <c r="F7265" s="11" t="str">
        <f>IFERROR(INDEX(lvl_4[],MATCH(L7265,lvl_4[ID],0),MATCH(TEXT(K7265,"##0"),lvl_4[#Headers],0)),"Нет")</f>
        <v>Символические звезды</v>
      </c>
      <c r="G7265" s="11" t="str">
        <f>IFERROR(INDEX(lvl_5[],MATCH(M7265,lvl_5[ID],0),MATCH(_xlfn.CONCAT(TEXT(K7265,"##0"),"_",TEXT(L7265,"##0")),lvl_5[#Headers],0)),"Нет")</f>
        <v>Небесный чиновник</v>
      </c>
      <c r="H7265" s="11" t="str">
        <f>IFERROR(INDEX(lvl_6[],MATCH(N7265,lvl_6[ID],0),MATCH(_xlfn.CONCAT(K7265,"_",L7265,"_",M7265),lvl_6[#Headers],0)),"Нет")</f>
        <v>Нет</v>
      </c>
      <c r="I7265" s="12">
        <v>1</v>
      </c>
      <c r="J7265" s="12">
        <v>4</v>
      </c>
      <c r="K7265" s="12">
        <v>1</v>
      </c>
      <c r="L7265" s="12">
        <v>5</v>
      </c>
      <c r="M7265" s="12">
        <v>30</v>
      </c>
      <c r="N7265" s="12">
        <v>2941</v>
      </c>
      <c r="O7265" s="12">
        <f>COUNTIF($P$2:P7265,P7265)</f>
        <v>1</v>
      </c>
      <c r="P7265" s="12" t="str">
        <f t="shared" si="399"/>
        <v>14105302941</v>
      </c>
      <c r="Q7265" s="12" t="str">
        <f t="shared" si="400"/>
        <v>141053029410001</v>
      </c>
      <c r="R7265" s="20" t="s">
        <v>5327</v>
      </c>
      <c r="AB7265" s="12" t="s">
        <v>914</v>
      </c>
      <c r="AD7265" s="12" t="s">
        <v>864</v>
      </c>
      <c r="AI7265" s="12" t="s">
        <v>100</v>
      </c>
      <c r="AK7265" s="12" t="s">
        <v>100</v>
      </c>
      <c r="BN7265" s="12">
        <v>1</v>
      </c>
    </row>
    <row r="7266" spans="1:66" ht="45" x14ac:dyDescent="0.25">
      <c r="A7266" s="12">
        <v>1</v>
      </c>
      <c r="B7266" s="11" t="str">
        <f t="shared" si="398"/>
        <v>Общий расчет. Анализ даты. Анализ даты. Символические звезды. Небесный чиновник. Нет</v>
      </c>
      <c r="C7266" s="11" t="str">
        <f>IFERROR(VLOOKUP(I7266,lvl_1[],2,FALSE),"Нет")</f>
        <v>Общий расчет</v>
      </c>
      <c r="D7266" s="11" t="str">
        <f>IFERROR(VLOOKUP(Rule!J7266,lvl_2[],2,FALSE),"Нет")</f>
        <v>Анализ даты</v>
      </c>
      <c r="E7266" s="11" t="str">
        <f>IFERROR(VLOOKUP(Rule!K7266,lvl_3[],2,FALSE),"Нет")</f>
        <v>Анализ даты</v>
      </c>
      <c r="F7266" s="11" t="str">
        <f>IFERROR(INDEX(lvl_4[],MATCH(L7266,lvl_4[ID],0),MATCH(TEXT(K7266,"##0"),lvl_4[#Headers],0)),"Нет")</f>
        <v>Символические звезды</v>
      </c>
      <c r="G7266" s="11" t="str">
        <f>IFERROR(INDEX(lvl_5[],MATCH(M7266,lvl_5[ID],0),MATCH(_xlfn.CONCAT(TEXT(K7266,"##0"),"_",TEXT(L7266,"##0")),lvl_5[#Headers],0)),"Нет")</f>
        <v>Небесный чиновник</v>
      </c>
      <c r="H7266" s="11" t="str">
        <f>IFERROR(INDEX(lvl_6[],MATCH(N7266,lvl_6[ID],0),MATCH(_xlfn.CONCAT(K7266,"_",L7266,"_",M7266),lvl_6[#Headers],0)),"Нет")</f>
        <v>Нет</v>
      </c>
      <c r="I7266" s="12">
        <v>1</v>
      </c>
      <c r="J7266" s="12">
        <v>4</v>
      </c>
      <c r="K7266" s="12">
        <v>1</v>
      </c>
      <c r="L7266" s="12">
        <v>5</v>
      </c>
      <c r="M7266" s="12">
        <v>30</v>
      </c>
      <c r="N7266" s="12">
        <v>2942</v>
      </c>
      <c r="O7266" s="12">
        <f>COUNTIF($P$2:P7266,P7266)</f>
        <v>1</v>
      </c>
      <c r="P7266" s="12" t="str">
        <f t="shared" si="399"/>
        <v>14105302942</v>
      </c>
      <c r="Q7266" s="12" t="str">
        <f t="shared" si="400"/>
        <v>141053029420001</v>
      </c>
      <c r="R7266" s="20" t="s">
        <v>5328</v>
      </c>
      <c r="AB7266" s="12" t="s">
        <v>914</v>
      </c>
      <c r="AD7266" s="12" t="s">
        <v>870</v>
      </c>
      <c r="AI7266" s="12" t="s">
        <v>100</v>
      </c>
      <c r="AK7266" s="12" t="s">
        <v>100</v>
      </c>
      <c r="BN7266" s="12">
        <v>1</v>
      </c>
    </row>
    <row r="7267" spans="1:66" ht="45" x14ac:dyDescent="0.25">
      <c r="A7267" s="12">
        <v>1</v>
      </c>
      <c r="B7267" s="11" t="str">
        <f t="shared" si="398"/>
        <v>Общий расчет. Анализ даты. Анализ даты. Символические звезды. Небесный чиновник. Нет</v>
      </c>
      <c r="C7267" s="11" t="str">
        <f>IFERROR(VLOOKUP(I7267,lvl_1[],2,FALSE),"Нет")</f>
        <v>Общий расчет</v>
      </c>
      <c r="D7267" s="11" t="str">
        <f>IFERROR(VLOOKUP(Rule!J7267,lvl_2[],2,FALSE),"Нет")</f>
        <v>Анализ даты</v>
      </c>
      <c r="E7267" s="11" t="str">
        <f>IFERROR(VLOOKUP(Rule!K7267,lvl_3[],2,FALSE),"Нет")</f>
        <v>Анализ даты</v>
      </c>
      <c r="F7267" s="11" t="str">
        <f>IFERROR(INDEX(lvl_4[],MATCH(L7267,lvl_4[ID],0),MATCH(TEXT(K7267,"##0"),lvl_4[#Headers],0)),"Нет")</f>
        <v>Символические звезды</v>
      </c>
      <c r="G7267" s="11" t="str">
        <f>IFERROR(INDEX(lvl_5[],MATCH(M7267,lvl_5[ID],0),MATCH(_xlfn.CONCAT(TEXT(K7267,"##0"),"_",TEXT(L7267,"##0")),lvl_5[#Headers],0)),"Нет")</f>
        <v>Небесный чиновник</v>
      </c>
      <c r="H7267" s="11" t="str">
        <f>IFERROR(INDEX(lvl_6[],MATCH(N7267,lvl_6[ID],0),MATCH(_xlfn.CONCAT(K7267,"_",L7267,"_",M7267),lvl_6[#Headers],0)),"Нет")</f>
        <v>Нет</v>
      </c>
      <c r="I7267" s="12">
        <v>1</v>
      </c>
      <c r="J7267" s="12">
        <v>4</v>
      </c>
      <c r="K7267" s="12">
        <v>1</v>
      </c>
      <c r="L7267" s="12">
        <v>5</v>
      </c>
      <c r="M7267" s="12">
        <v>30</v>
      </c>
      <c r="N7267" s="12">
        <v>2943</v>
      </c>
      <c r="O7267" s="12">
        <f>COUNTIF($P$2:P7267,P7267)</f>
        <v>1</v>
      </c>
      <c r="P7267" s="12" t="str">
        <f t="shared" si="399"/>
        <v>14105302943</v>
      </c>
      <c r="Q7267" s="12" t="str">
        <f t="shared" si="400"/>
        <v>141053029430001</v>
      </c>
      <c r="R7267" s="20" t="s">
        <v>5329</v>
      </c>
      <c r="AB7267" s="12" t="s">
        <v>916</v>
      </c>
      <c r="AD7267" s="12" t="s">
        <v>861</v>
      </c>
      <c r="AI7267" s="12" t="s">
        <v>100</v>
      </c>
      <c r="AK7267" s="12" t="s">
        <v>100</v>
      </c>
      <c r="BN7267" s="12">
        <v>1</v>
      </c>
    </row>
    <row r="7268" spans="1:66" ht="45" x14ac:dyDescent="0.25">
      <c r="A7268" s="12">
        <v>1</v>
      </c>
      <c r="B7268" s="11" t="str">
        <f t="shared" si="398"/>
        <v>Общий расчет. Анализ даты. Анализ даты. Символические звезды. Небесный чиновник. Нет</v>
      </c>
      <c r="C7268" s="11" t="str">
        <f>IFERROR(VLOOKUP(I7268,lvl_1[],2,FALSE),"Нет")</f>
        <v>Общий расчет</v>
      </c>
      <c r="D7268" s="11" t="str">
        <f>IFERROR(VLOOKUP(Rule!J7268,lvl_2[],2,FALSE),"Нет")</f>
        <v>Анализ даты</v>
      </c>
      <c r="E7268" s="11" t="str">
        <f>IFERROR(VLOOKUP(Rule!K7268,lvl_3[],2,FALSE),"Нет")</f>
        <v>Анализ даты</v>
      </c>
      <c r="F7268" s="11" t="str">
        <f>IFERROR(INDEX(lvl_4[],MATCH(L7268,lvl_4[ID],0),MATCH(TEXT(K7268,"##0"),lvl_4[#Headers],0)),"Нет")</f>
        <v>Символические звезды</v>
      </c>
      <c r="G7268" s="11" t="str">
        <f>IFERROR(INDEX(lvl_5[],MATCH(M7268,lvl_5[ID],0),MATCH(_xlfn.CONCAT(TEXT(K7268,"##0"),"_",TEXT(L7268,"##0")),lvl_5[#Headers],0)),"Нет")</f>
        <v>Небесный чиновник</v>
      </c>
      <c r="H7268" s="11" t="str">
        <f>IFERROR(INDEX(lvl_6[],MATCH(N7268,lvl_6[ID],0),MATCH(_xlfn.CONCAT(K7268,"_",L7268,"_",M7268),lvl_6[#Headers],0)),"Нет")</f>
        <v>Нет</v>
      </c>
      <c r="I7268" s="12">
        <v>1</v>
      </c>
      <c r="J7268" s="12">
        <v>4</v>
      </c>
      <c r="K7268" s="12">
        <v>1</v>
      </c>
      <c r="L7268" s="12">
        <v>5</v>
      </c>
      <c r="M7268" s="12">
        <v>30</v>
      </c>
      <c r="N7268" s="12">
        <v>2944</v>
      </c>
      <c r="O7268" s="12">
        <f>COUNTIF($P$2:P7268,P7268)</f>
        <v>1</v>
      </c>
      <c r="P7268" s="12" t="str">
        <f t="shared" si="399"/>
        <v>14105302944</v>
      </c>
      <c r="Q7268" s="12" t="str">
        <f t="shared" si="400"/>
        <v>141053029440001</v>
      </c>
      <c r="R7268" s="20" t="s">
        <v>5330</v>
      </c>
      <c r="AB7268" s="12" t="s">
        <v>916</v>
      </c>
      <c r="AD7268" s="12" t="s">
        <v>867</v>
      </c>
      <c r="AI7268" s="12" t="s">
        <v>100</v>
      </c>
      <c r="AK7268" s="12" t="s">
        <v>100</v>
      </c>
      <c r="BN7268" s="12">
        <v>1</v>
      </c>
    </row>
    <row r="7269" spans="1:66" ht="45" x14ac:dyDescent="0.25">
      <c r="A7269" s="12">
        <v>1</v>
      </c>
      <c r="B7269" s="11" t="str">
        <f t="shared" ref="B7269:B7332" si="401">_xlfn.CONCAT(C7269,". ", D7269,". ", E7269,". ", F7269,". ", G7269,". ", H7269)</f>
        <v>Общий расчет. Анализ даты. Анализ даты. Символические звезды. Хранилище (Гробница). Нет</v>
      </c>
      <c r="C7269" s="11" t="str">
        <f>IFERROR(VLOOKUP(I7269,lvl_1[],2,FALSE),"Нет")</f>
        <v>Общий расчет</v>
      </c>
      <c r="D7269" s="11" t="str">
        <f>IFERROR(VLOOKUP(Rule!J7269,lvl_2[],2,FALSE),"Нет")</f>
        <v>Анализ даты</v>
      </c>
      <c r="E7269" s="11" t="str">
        <f>IFERROR(VLOOKUP(Rule!K7269,lvl_3[],2,FALSE),"Нет")</f>
        <v>Анализ даты</v>
      </c>
      <c r="F7269" s="11" t="str">
        <f>IFERROR(INDEX(lvl_4[],MATCH(L7269,lvl_4[ID],0),MATCH(TEXT(K7269,"##0"),lvl_4[#Headers],0)),"Нет")</f>
        <v>Символические звезды</v>
      </c>
      <c r="G7269" s="11" t="str">
        <f>IFERROR(INDEX(lvl_5[],MATCH(M7269,lvl_5[ID],0),MATCH(_xlfn.CONCAT(TEXT(K7269,"##0"),"_",TEXT(L7269,"##0")),lvl_5[#Headers],0)),"Нет")</f>
        <v>Хранилище (Гробница)</v>
      </c>
      <c r="H7269" s="11" t="str">
        <f>IFERROR(INDEX(lvl_6[],MATCH(N7269,lvl_6[ID],0),MATCH(_xlfn.CONCAT(K7269,"_",L7269,"_",M7269),lvl_6[#Headers],0)),"Нет")</f>
        <v>Нет</v>
      </c>
      <c r="I7269" s="12">
        <v>1</v>
      </c>
      <c r="J7269" s="12">
        <v>4</v>
      </c>
      <c r="K7269" s="12">
        <v>1</v>
      </c>
      <c r="L7269" s="12">
        <v>5</v>
      </c>
      <c r="M7269" s="12">
        <v>28</v>
      </c>
      <c r="N7269" s="12">
        <v>2945</v>
      </c>
      <c r="O7269" s="12">
        <f>COUNTIF($P$2:P7269,P7269)</f>
        <v>1</v>
      </c>
      <c r="P7269" s="12" t="str">
        <f t="shared" ref="P7269:P7332" si="402">_xlfn.CONCAT(I7269,
J7269,
K7269,
IF(LEN(L7269)=1,_xlfn.CONCAT(0,L7269),L7269),
IF(LEN(M7269)=1,_xlfn.CONCAT(0,M7269),M7269),
IF(LEN(N7269)=1,_xlfn.CONCAT(0,N7269),N7269))</f>
        <v>14105282945</v>
      </c>
      <c r="Q7269" s="12" t="str">
        <f t="shared" ref="Q7269:Q7332" si="403">_xlfn.CONCAT(I7269,
J7269,
K7269,
IF(LEN(L7269)=1,_xlfn.CONCAT(0,L7269),L7269),
IF(LEN(M7269)=1,_xlfn.CONCAT(0,M7269),M7269),
IF(LEN(N7269)=1,_xlfn.CONCAT(0,N7269),N7269),
IF(LEN(O7269)=1,_xlfn.CONCAT("000",O7269),IF(LEN(O7269)=2,_xlfn.CONCAT("00",O7269),IF(LEN(O7269)=3,_xlfn.CONCAT(0,O7269),O7269))))</f>
        <v>141052829450001</v>
      </c>
      <c r="R7269" s="20" t="s">
        <v>5293</v>
      </c>
      <c r="AB7269" s="12" t="s">
        <v>899</v>
      </c>
      <c r="AD7269" s="12" t="s">
        <v>870</v>
      </c>
      <c r="AP7269" s="12" t="s">
        <v>100</v>
      </c>
      <c r="AR7269" s="12" t="s">
        <v>100</v>
      </c>
      <c r="BN7269" s="12">
        <v>1</v>
      </c>
    </row>
    <row r="7270" spans="1:66" ht="45" x14ac:dyDescent="0.25">
      <c r="A7270" s="12">
        <v>1</v>
      </c>
      <c r="B7270" s="11" t="str">
        <f t="shared" si="401"/>
        <v>Общий расчет. Анализ даты. Анализ даты. Символические звезды. Хранилище (Гробница). Нет</v>
      </c>
      <c r="C7270" s="11" t="str">
        <f>IFERROR(VLOOKUP(I7270,lvl_1[],2,FALSE),"Нет")</f>
        <v>Общий расчет</v>
      </c>
      <c r="D7270" s="11" t="str">
        <f>IFERROR(VLOOKUP(Rule!J7270,lvl_2[],2,FALSE),"Нет")</f>
        <v>Анализ даты</v>
      </c>
      <c r="E7270" s="11" t="str">
        <f>IFERROR(VLOOKUP(Rule!K7270,lvl_3[],2,FALSE),"Нет")</f>
        <v>Анализ даты</v>
      </c>
      <c r="F7270" s="11" t="str">
        <f>IFERROR(INDEX(lvl_4[],MATCH(L7270,lvl_4[ID],0),MATCH(TEXT(K7270,"##0"),lvl_4[#Headers],0)),"Нет")</f>
        <v>Символические звезды</v>
      </c>
      <c r="G7270" s="11" t="str">
        <f>IFERROR(INDEX(lvl_5[],MATCH(M7270,lvl_5[ID],0),MATCH(_xlfn.CONCAT(TEXT(K7270,"##0"),"_",TEXT(L7270,"##0")),lvl_5[#Headers],0)),"Нет")</f>
        <v>Хранилище (Гробница)</v>
      </c>
      <c r="H7270" s="11" t="str">
        <f>IFERROR(INDEX(lvl_6[],MATCH(N7270,lvl_6[ID],0),MATCH(_xlfn.CONCAT(K7270,"_",L7270,"_",M7270),lvl_6[#Headers],0)),"Нет")</f>
        <v>Нет</v>
      </c>
      <c r="I7270" s="12">
        <v>1</v>
      </c>
      <c r="J7270" s="12">
        <v>4</v>
      </c>
      <c r="K7270" s="12">
        <v>1</v>
      </c>
      <c r="L7270" s="12">
        <v>5</v>
      </c>
      <c r="M7270" s="12">
        <v>28</v>
      </c>
      <c r="N7270" s="12">
        <v>2946</v>
      </c>
      <c r="O7270" s="12">
        <f>COUNTIF($P$2:P7270,P7270)</f>
        <v>1</v>
      </c>
      <c r="P7270" s="12" t="str">
        <f t="shared" si="402"/>
        <v>14105282946</v>
      </c>
      <c r="Q7270" s="12" t="str">
        <f t="shared" si="403"/>
        <v>141052829460001</v>
      </c>
      <c r="R7270" s="20" t="s">
        <v>5294</v>
      </c>
      <c r="AB7270" s="12" t="s">
        <v>899</v>
      </c>
      <c r="AD7270" s="12" t="s">
        <v>861</v>
      </c>
      <c r="AP7270" s="12" t="s">
        <v>100</v>
      </c>
      <c r="AR7270" s="12" t="s">
        <v>100</v>
      </c>
      <c r="BN7270" s="12">
        <v>1</v>
      </c>
    </row>
    <row r="7271" spans="1:66" ht="45" x14ac:dyDescent="0.25">
      <c r="A7271" s="12">
        <v>1</v>
      </c>
      <c r="B7271" s="11" t="str">
        <f t="shared" si="401"/>
        <v>Общий расчет. Анализ даты. Анализ даты. Символические звезды. Хранилище (Гробница). Нет</v>
      </c>
      <c r="C7271" s="11" t="str">
        <f>IFERROR(VLOOKUP(I7271,lvl_1[],2,FALSE),"Нет")</f>
        <v>Общий расчет</v>
      </c>
      <c r="D7271" s="11" t="str">
        <f>IFERROR(VLOOKUP(Rule!J7271,lvl_2[],2,FALSE),"Нет")</f>
        <v>Анализ даты</v>
      </c>
      <c r="E7271" s="11" t="str">
        <f>IFERROR(VLOOKUP(Rule!K7271,lvl_3[],2,FALSE),"Нет")</f>
        <v>Анализ даты</v>
      </c>
      <c r="F7271" s="11" t="str">
        <f>IFERROR(INDEX(lvl_4[],MATCH(L7271,lvl_4[ID],0),MATCH(TEXT(K7271,"##0"),lvl_4[#Headers],0)),"Нет")</f>
        <v>Символические звезды</v>
      </c>
      <c r="G7271" s="11" t="str">
        <f>IFERROR(INDEX(lvl_5[],MATCH(M7271,lvl_5[ID],0),MATCH(_xlfn.CONCAT(TEXT(K7271,"##0"),"_",TEXT(L7271,"##0")),lvl_5[#Headers],0)),"Нет")</f>
        <v>Хранилище (Гробница)</v>
      </c>
      <c r="H7271" s="11" t="str">
        <f>IFERROR(INDEX(lvl_6[],MATCH(N7271,lvl_6[ID],0),MATCH(_xlfn.CONCAT(K7271,"_",L7271,"_",M7271),lvl_6[#Headers],0)),"Нет")</f>
        <v>Нет</v>
      </c>
      <c r="I7271" s="12">
        <v>1</v>
      </c>
      <c r="J7271" s="12">
        <v>4</v>
      </c>
      <c r="K7271" s="12">
        <v>1</v>
      </c>
      <c r="L7271" s="12">
        <v>5</v>
      </c>
      <c r="M7271" s="12">
        <v>28</v>
      </c>
      <c r="N7271" s="12">
        <v>2947</v>
      </c>
      <c r="O7271" s="12">
        <f>COUNTIF($P$2:P7271,P7271)</f>
        <v>1</v>
      </c>
      <c r="P7271" s="12" t="str">
        <f t="shared" si="402"/>
        <v>14105282947</v>
      </c>
      <c r="Q7271" s="12" t="str">
        <f t="shared" si="403"/>
        <v>141052829470001</v>
      </c>
      <c r="R7271" s="20" t="s">
        <v>5295</v>
      </c>
      <c r="AB7271" s="12" t="s">
        <v>899</v>
      </c>
      <c r="AD7271" s="12" t="s">
        <v>864</v>
      </c>
      <c r="AP7271" s="12" t="s">
        <v>100</v>
      </c>
      <c r="AR7271" s="12" t="s">
        <v>100</v>
      </c>
      <c r="BN7271" s="12">
        <v>1</v>
      </c>
    </row>
    <row r="7272" spans="1:66" ht="45" x14ac:dyDescent="0.25">
      <c r="A7272" s="12">
        <v>1</v>
      </c>
      <c r="B7272" s="11" t="str">
        <f t="shared" si="401"/>
        <v>Общий расчет. Анализ даты. Анализ даты. Символические звезды. Хранилище (Гробница). Нет</v>
      </c>
      <c r="C7272" s="11" t="str">
        <f>IFERROR(VLOOKUP(I7272,lvl_1[],2,FALSE),"Нет")</f>
        <v>Общий расчет</v>
      </c>
      <c r="D7272" s="11" t="str">
        <f>IFERROR(VLOOKUP(Rule!J7272,lvl_2[],2,FALSE),"Нет")</f>
        <v>Анализ даты</v>
      </c>
      <c r="E7272" s="11" t="str">
        <f>IFERROR(VLOOKUP(Rule!K7272,lvl_3[],2,FALSE),"Нет")</f>
        <v>Анализ даты</v>
      </c>
      <c r="F7272" s="11" t="str">
        <f>IFERROR(INDEX(lvl_4[],MATCH(L7272,lvl_4[ID],0),MATCH(TEXT(K7272,"##0"),lvl_4[#Headers],0)),"Нет")</f>
        <v>Символические звезды</v>
      </c>
      <c r="G7272" s="11" t="str">
        <f>IFERROR(INDEX(lvl_5[],MATCH(M7272,lvl_5[ID],0),MATCH(_xlfn.CONCAT(TEXT(K7272,"##0"),"_",TEXT(L7272,"##0")),lvl_5[#Headers],0)),"Нет")</f>
        <v>Хранилище (Гробница)</v>
      </c>
      <c r="H7272" s="11" t="str">
        <f>IFERROR(INDEX(lvl_6[],MATCH(N7272,lvl_6[ID],0),MATCH(_xlfn.CONCAT(K7272,"_",L7272,"_",M7272),lvl_6[#Headers],0)),"Нет")</f>
        <v>Нет</v>
      </c>
      <c r="I7272" s="12">
        <v>1</v>
      </c>
      <c r="J7272" s="12">
        <v>4</v>
      </c>
      <c r="K7272" s="12">
        <v>1</v>
      </c>
      <c r="L7272" s="12">
        <v>5</v>
      </c>
      <c r="M7272" s="12">
        <v>28</v>
      </c>
      <c r="N7272" s="12">
        <v>2948</v>
      </c>
      <c r="O7272" s="12">
        <f>COUNTIF($P$2:P7272,P7272)</f>
        <v>1</v>
      </c>
      <c r="P7272" s="12" t="str">
        <f t="shared" si="402"/>
        <v>14105282948</v>
      </c>
      <c r="Q7272" s="12" t="str">
        <f t="shared" si="403"/>
        <v>141052829480001</v>
      </c>
      <c r="R7272" s="20" t="s">
        <v>5296</v>
      </c>
      <c r="AB7272" s="12" t="s">
        <v>899</v>
      </c>
      <c r="AD7272" s="12" t="s">
        <v>867</v>
      </c>
      <c r="AP7272" s="12" t="s">
        <v>100</v>
      </c>
      <c r="AR7272" s="12" t="s">
        <v>100</v>
      </c>
      <c r="BN7272" s="12">
        <v>1</v>
      </c>
    </row>
    <row r="7273" spans="1:66" ht="45" x14ac:dyDescent="0.25">
      <c r="A7273" s="12">
        <v>1</v>
      </c>
      <c r="B7273" s="11" t="str">
        <f t="shared" si="401"/>
        <v>Общий расчет. Анализ даты. Анализ даты. Символические звезды. Хранилище (Гробница). Нет</v>
      </c>
      <c r="C7273" s="11" t="str">
        <f>IFERROR(VLOOKUP(I7273,lvl_1[],2,FALSE),"Нет")</f>
        <v>Общий расчет</v>
      </c>
      <c r="D7273" s="11" t="str">
        <f>IFERROR(VLOOKUP(Rule!J7273,lvl_2[],2,FALSE),"Нет")</f>
        <v>Анализ даты</v>
      </c>
      <c r="E7273" s="11" t="str">
        <f>IFERROR(VLOOKUP(Rule!K7273,lvl_3[],2,FALSE),"Нет")</f>
        <v>Анализ даты</v>
      </c>
      <c r="F7273" s="11" t="str">
        <f>IFERROR(INDEX(lvl_4[],MATCH(L7273,lvl_4[ID],0),MATCH(TEXT(K7273,"##0"),lvl_4[#Headers],0)),"Нет")</f>
        <v>Символические звезды</v>
      </c>
      <c r="G7273" s="11" t="str">
        <f>IFERROR(INDEX(lvl_5[],MATCH(M7273,lvl_5[ID],0),MATCH(_xlfn.CONCAT(TEXT(K7273,"##0"),"_",TEXT(L7273,"##0")),lvl_5[#Headers],0)),"Нет")</f>
        <v>Хранилище (Гробница)</v>
      </c>
      <c r="H7273" s="11" t="str">
        <f>IFERROR(INDEX(lvl_6[],MATCH(N7273,lvl_6[ID],0),MATCH(_xlfn.CONCAT(K7273,"_",L7273,"_",M7273),lvl_6[#Headers],0)),"Нет")</f>
        <v>Нет</v>
      </c>
      <c r="I7273" s="12">
        <v>1</v>
      </c>
      <c r="J7273" s="12">
        <v>4</v>
      </c>
      <c r="K7273" s="12">
        <v>1</v>
      </c>
      <c r="L7273" s="12">
        <v>5</v>
      </c>
      <c r="M7273" s="12">
        <v>28</v>
      </c>
      <c r="N7273" s="12">
        <v>2949</v>
      </c>
      <c r="O7273" s="12">
        <f>COUNTIF($P$2:P7273,P7273)</f>
        <v>1</v>
      </c>
      <c r="P7273" s="12" t="str">
        <f t="shared" si="402"/>
        <v>14105282949</v>
      </c>
      <c r="Q7273" s="12" t="str">
        <f t="shared" si="403"/>
        <v>141052829490001</v>
      </c>
      <c r="R7273" s="20" t="s">
        <v>5297</v>
      </c>
      <c r="AB7273" s="12" t="s">
        <v>901</v>
      </c>
      <c r="AD7273" s="12" t="s">
        <v>870</v>
      </c>
      <c r="AP7273" s="12" t="s">
        <v>100</v>
      </c>
      <c r="AR7273" s="12" t="s">
        <v>100</v>
      </c>
      <c r="BN7273" s="12">
        <v>1</v>
      </c>
    </row>
    <row r="7274" spans="1:66" ht="45" x14ac:dyDescent="0.25">
      <c r="A7274" s="12">
        <v>1</v>
      </c>
      <c r="B7274" s="11" t="str">
        <f t="shared" si="401"/>
        <v>Общий расчет. Анализ даты. Анализ даты. Символические звезды. Хранилище (Гробница). Нет</v>
      </c>
      <c r="C7274" s="11" t="str">
        <f>IFERROR(VLOOKUP(I7274,lvl_1[],2,FALSE),"Нет")</f>
        <v>Общий расчет</v>
      </c>
      <c r="D7274" s="11" t="str">
        <f>IFERROR(VLOOKUP(Rule!J7274,lvl_2[],2,FALSE),"Нет")</f>
        <v>Анализ даты</v>
      </c>
      <c r="E7274" s="11" t="str">
        <f>IFERROR(VLOOKUP(Rule!K7274,lvl_3[],2,FALSE),"Нет")</f>
        <v>Анализ даты</v>
      </c>
      <c r="F7274" s="11" t="str">
        <f>IFERROR(INDEX(lvl_4[],MATCH(L7274,lvl_4[ID],0),MATCH(TEXT(K7274,"##0"),lvl_4[#Headers],0)),"Нет")</f>
        <v>Символические звезды</v>
      </c>
      <c r="G7274" s="11" t="str">
        <f>IFERROR(INDEX(lvl_5[],MATCH(M7274,lvl_5[ID],0),MATCH(_xlfn.CONCAT(TEXT(K7274,"##0"),"_",TEXT(L7274,"##0")),lvl_5[#Headers],0)),"Нет")</f>
        <v>Хранилище (Гробница)</v>
      </c>
      <c r="H7274" s="11" t="str">
        <f>IFERROR(INDEX(lvl_6[],MATCH(N7274,lvl_6[ID],0),MATCH(_xlfn.CONCAT(K7274,"_",L7274,"_",M7274),lvl_6[#Headers],0)),"Нет")</f>
        <v>Нет</v>
      </c>
      <c r="I7274" s="12">
        <v>1</v>
      </c>
      <c r="J7274" s="12">
        <v>4</v>
      </c>
      <c r="K7274" s="12">
        <v>1</v>
      </c>
      <c r="L7274" s="12">
        <v>5</v>
      </c>
      <c r="M7274" s="12">
        <v>28</v>
      </c>
      <c r="N7274" s="12">
        <v>2950</v>
      </c>
      <c r="O7274" s="12">
        <f>COUNTIF($P$2:P7274,P7274)</f>
        <v>1</v>
      </c>
      <c r="P7274" s="12" t="str">
        <f t="shared" si="402"/>
        <v>14105282950</v>
      </c>
      <c r="Q7274" s="12" t="str">
        <f t="shared" si="403"/>
        <v>141052829500001</v>
      </c>
      <c r="R7274" s="20" t="s">
        <v>5298</v>
      </c>
      <c r="AB7274" s="12" t="s">
        <v>901</v>
      </c>
      <c r="AD7274" s="12" t="s">
        <v>861</v>
      </c>
      <c r="AP7274" s="12" t="s">
        <v>100</v>
      </c>
      <c r="AR7274" s="12" t="s">
        <v>100</v>
      </c>
      <c r="BN7274" s="12">
        <v>1</v>
      </c>
    </row>
    <row r="7275" spans="1:66" ht="45" x14ac:dyDescent="0.25">
      <c r="A7275" s="12">
        <v>1</v>
      </c>
      <c r="B7275" s="11" t="str">
        <f t="shared" si="401"/>
        <v>Общий расчет. Анализ даты. Анализ даты. Символические звезды. Хранилище (Гробница). Нет</v>
      </c>
      <c r="C7275" s="11" t="str">
        <f>IFERROR(VLOOKUP(I7275,lvl_1[],2,FALSE),"Нет")</f>
        <v>Общий расчет</v>
      </c>
      <c r="D7275" s="11" t="str">
        <f>IFERROR(VLOOKUP(Rule!J7275,lvl_2[],2,FALSE),"Нет")</f>
        <v>Анализ даты</v>
      </c>
      <c r="E7275" s="11" t="str">
        <f>IFERROR(VLOOKUP(Rule!K7275,lvl_3[],2,FALSE),"Нет")</f>
        <v>Анализ даты</v>
      </c>
      <c r="F7275" s="11" t="str">
        <f>IFERROR(INDEX(lvl_4[],MATCH(L7275,lvl_4[ID],0),MATCH(TEXT(K7275,"##0"),lvl_4[#Headers],0)),"Нет")</f>
        <v>Символические звезды</v>
      </c>
      <c r="G7275" s="11" t="str">
        <f>IFERROR(INDEX(lvl_5[],MATCH(M7275,lvl_5[ID],0),MATCH(_xlfn.CONCAT(TEXT(K7275,"##0"),"_",TEXT(L7275,"##0")),lvl_5[#Headers],0)),"Нет")</f>
        <v>Хранилище (Гробница)</v>
      </c>
      <c r="H7275" s="11" t="str">
        <f>IFERROR(INDEX(lvl_6[],MATCH(N7275,lvl_6[ID],0),MATCH(_xlfn.CONCAT(K7275,"_",L7275,"_",M7275),lvl_6[#Headers],0)),"Нет")</f>
        <v>Нет</v>
      </c>
      <c r="I7275" s="12">
        <v>1</v>
      </c>
      <c r="J7275" s="12">
        <v>4</v>
      </c>
      <c r="K7275" s="12">
        <v>1</v>
      </c>
      <c r="L7275" s="12">
        <v>5</v>
      </c>
      <c r="M7275" s="12">
        <v>28</v>
      </c>
      <c r="N7275" s="12">
        <v>2951</v>
      </c>
      <c r="O7275" s="12">
        <f>COUNTIF($P$2:P7275,P7275)</f>
        <v>1</v>
      </c>
      <c r="P7275" s="12" t="str">
        <f t="shared" si="402"/>
        <v>14105282951</v>
      </c>
      <c r="Q7275" s="12" t="str">
        <f t="shared" si="403"/>
        <v>141052829510001</v>
      </c>
      <c r="R7275" s="20" t="s">
        <v>5299</v>
      </c>
      <c r="AB7275" s="12" t="s">
        <v>901</v>
      </c>
      <c r="AD7275" s="12" t="s">
        <v>864</v>
      </c>
      <c r="AP7275" s="12" t="s">
        <v>100</v>
      </c>
      <c r="AR7275" s="12" t="s">
        <v>100</v>
      </c>
      <c r="BN7275" s="12">
        <v>1</v>
      </c>
    </row>
    <row r="7276" spans="1:66" ht="45" x14ac:dyDescent="0.25">
      <c r="A7276" s="12">
        <v>1</v>
      </c>
      <c r="B7276" s="11" t="str">
        <f t="shared" si="401"/>
        <v>Общий расчет. Анализ даты. Анализ даты. Символические звезды. Хранилище (Гробница). Нет</v>
      </c>
      <c r="C7276" s="11" t="str">
        <f>IFERROR(VLOOKUP(I7276,lvl_1[],2,FALSE),"Нет")</f>
        <v>Общий расчет</v>
      </c>
      <c r="D7276" s="11" t="str">
        <f>IFERROR(VLOOKUP(Rule!J7276,lvl_2[],2,FALSE),"Нет")</f>
        <v>Анализ даты</v>
      </c>
      <c r="E7276" s="11" t="str">
        <f>IFERROR(VLOOKUP(Rule!K7276,lvl_3[],2,FALSE),"Нет")</f>
        <v>Анализ даты</v>
      </c>
      <c r="F7276" s="11" t="str">
        <f>IFERROR(INDEX(lvl_4[],MATCH(L7276,lvl_4[ID],0),MATCH(TEXT(K7276,"##0"),lvl_4[#Headers],0)),"Нет")</f>
        <v>Символические звезды</v>
      </c>
      <c r="G7276" s="11" t="str">
        <f>IFERROR(INDEX(lvl_5[],MATCH(M7276,lvl_5[ID],0),MATCH(_xlfn.CONCAT(TEXT(K7276,"##0"),"_",TEXT(L7276,"##0")),lvl_5[#Headers],0)),"Нет")</f>
        <v>Хранилище (Гробница)</v>
      </c>
      <c r="H7276" s="11" t="str">
        <f>IFERROR(INDEX(lvl_6[],MATCH(N7276,lvl_6[ID],0),MATCH(_xlfn.CONCAT(K7276,"_",L7276,"_",M7276),lvl_6[#Headers],0)),"Нет")</f>
        <v>Нет</v>
      </c>
      <c r="I7276" s="12">
        <v>1</v>
      </c>
      <c r="J7276" s="12">
        <v>4</v>
      </c>
      <c r="K7276" s="12">
        <v>1</v>
      </c>
      <c r="L7276" s="12">
        <v>5</v>
      </c>
      <c r="M7276" s="12">
        <v>28</v>
      </c>
      <c r="N7276" s="12">
        <v>2952</v>
      </c>
      <c r="O7276" s="12">
        <f>COUNTIF($P$2:P7276,P7276)</f>
        <v>1</v>
      </c>
      <c r="P7276" s="12" t="str">
        <f t="shared" si="402"/>
        <v>14105282952</v>
      </c>
      <c r="Q7276" s="12" t="str">
        <f t="shared" si="403"/>
        <v>141052829520001</v>
      </c>
      <c r="R7276" s="20" t="s">
        <v>5300</v>
      </c>
      <c r="AB7276" s="12" t="s">
        <v>901</v>
      </c>
      <c r="AD7276" s="12" t="s">
        <v>867</v>
      </c>
      <c r="AP7276" s="12" t="s">
        <v>100</v>
      </c>
      <c r="AR7276" s="12" t="s">
        <v>100</v>
      </c>
      <c r="BN7276" s="12">
        <v>1</v>
      </c>
    </row>
    <row r="7277" spans="1:66" ht="45" x14ac:dyDescent="0.25">
      <c r="A7277" s="12">
        <v>1</v>
      </c>
      <c r="B7277" s="11" t="str">
        <f t="shared" si="401"/>
        <v>Общий расчет. Анализ даты. Анализ даты. Символические звезды. Хранилище (Гробница). Нет</v>
      </c>
      <c r="C7277" s="11" t="str">
        <f>IFERROR(VLOOKUP(I7277,lvl_1[],2,FALSE),"Нет")</f>
        <v>Общий расчет</v>
      </c>
      <c r="D7277" s="11" t="str">
        <f>IFERROR(VLOOKUP(Rule!J7277,lvl_2[],2,FALSE),"Нет")</f>
        <v>Анализ даты</v>
      </c>
      <c r="E7277" s="11" t="str">
        <f>IFERROR(VLOOKUP(Rule!K7277,lvl_3[],2,FALSE),"Нет")</f>
        <v>Анализ даты</v>
      </c>
      <c r="F7277" s="11" t="str">
        <f>IFERROR(INDEX(lvl_4[],MATCH(L7277,lvl_4[ID],0),MATCH(TEXT(K7277,"##0"),lvl_4[#Headers],0)),"Нет")</f>
        <v>Символические звезды</v>
      </c>
      <c r="G7277" s="11" t="str">
        <f>IFERROR(INDEX(lvl_5[],MATCH(M7277,lvl_5[ID],0),MATCH(_xlfn.CONCAT(TEXT(K7277,"##0"),"_",TEXT(L7277,"##0")),lvl_5[#Headers],0)),"Нет")</f>
        <v>Хранилище (Гробница)</v>
      </c>
      <c r="H7277" s="11" t="str">
        <f>IFERROR(INDEX(lvl_6[],MATCH(N7277,lvl_6[ID],0),MATCH(_xlfn.CONCAT(K7277,"_",L7277,"_",M7277),lvl_6[#Headers],0)),"Нет")</f>
        <v>Нет</v>
      </c>
      <c r="I7277" s="12">
        <v>1</v>
      </c>
      <c r="J7277" s="12">
        <v>4</v>
      </c>
      <c r="K7277" s="12">
        <v>1</v>
      </c>
      <c r="L7277" s="12">
        <v>5</v>
      </c>
      <c r="M7277" s="12">
        <v>28</v>
      </c>
      <c r="N7277" s="12">
        <v>2953</v>
      </c>
      <c r="O7277" s="12">
        <f>COUNTIF($P$2:P7277,P7277)</f>
        <v>1</v>
      </c>
      <c r="P7277" s="12" t="str">
        <f t="shared" si="402"/>
        <v>14105282953</v>
      </c>
      <c r="Q7277" s="12" t="str">
        <f t="shared" si="403"/>
        <v>141052829530001</v>
      </c>
      <c r="R7277" s="20" t="s">
        <v>5301</v>
      </c>
      <c r="AB7277" s="12" t="s">
        <v>903</v>
      </c>
      <c r="AD7277" s="12" t="s">
        <v>870</v>
      </c>
      <c r="AP7277" s="12" t="s">
        <v>100</v>
      </c>
      <c r="AR7277" s="12" t="s">
        <v>100</v>
      </c>
      <c r="BN7277" s="12">
        <v>1</v>
      </c>
    </row>
    <row r="7278" spans="1:66" ht="45" x14ac:dyDescent="0.25">
      <c r="A7278" s="12">
        <v>1</v>
      </c>
      <c r="B7278" s="11" t="str">
        <f t="shared" si="401"/>
        <v>Общий расчет. Анализ даты. Анализ даты. Символические звезды. Хранилище (Гробница). Нет</v>
      </c>
      <c r="C7278" s="11" t="str">
        <f>IFERROR(VLOOKUP(I7278,lvl_1[],2,FALSE),"Нет")</f>
        <v>Общий расчет</v>
      </c>
      <c r="D7278" s="11" t="str">
        <f>IFERROR(VLOOKUP(Rule!J7278,lvl_2[],2,FALSE),"Нет")</f>
        <v>Анализ даты</v>
      </c>
      <c r="E7278" s="11" t="str">
        <f>IFERROR(VLOOKUP(Rule!K7278,lvl_3[],2,FALSE),"Нет")</f>
        <v>Анализ даты</v>
      </c>
      <c r="F7278" s="11" t="str">
        <f>IFERROR(INDEX(lvl_4[],MATCH(L7278,lvl_4[ID],0),MATCH(TEXT(K7278,"##0"),lvl_4[#Headers],0)),"Нет")</f>
        <v>Символические звезды</v>
      </c>
      <c r="G7278" s="11" t="str">
        <f>IFERROR(INDEX(lvl_5[],MATCH(M7278,lvl_5[ID],0),MATCH(_xlfn.CONCAT(TEXT(K7278,"##0"),"_",TEXT(L7278,"##0")),lvl_5[#Headers],0)),"Нет")</f>
        <v>Хранилище (Гробница)</v>
      </c>
      <c r="H7278" s="11" t="str">
        <f>IFERROR(INDEX(lvl_6[],MATCH(N7278,lvl_6[ID],0),MATCH(_xlfn.CONCAT(K7278,"_",L7278,"_",M7278),lvl_6[#Headers],0)),"Нет")</f>
        <v>Нет</v>
      </c>
      <c r="I7278" s="12">
        <v>1</v>
      </c>
      <c r="J7278" s="12">
        <v>4</v>
      </c>
      <c r="K7278" s="12">
        <v>1</v>
      </c>
      <c r="L7278" s="12">
        <v>5</v>
      </c>
      <c r="M7278" s="12">
        <v>28</v>
      </c>
      <c r="N7278" s="12">
        <v>2954</v>
      </c>
      <c r="O7278" s="12">
        <f>COUNTIF($P$2:P7278,P7278)</f>
        <v>1</v>
      </c>
      <c r="P7278" s="12" t="str">
        <f t="shared" si="402"/>
        <v>14105282954</v>
      </c>
      <c r="Q7278" s="12" t="str">
        <f t="shared" si="403"/>
        <v>141052829540001</v>
      </c>
      <c r="R7278" s="20" t="s">
        <v>5302</v>
      </c>
      <c r="AB7278" s="12" t="s">
        <v>905</v>
      </c>
      <c r="AD7278" s="12" t="s">
        <v>870</v>
      </c>
      <c r="AP7278" s="12" t="s">
        <v>100</v>
      </c>
      <c r="AR7278" s="12" t="s">
        <v>100</v>
      </c>
      <c r="BN7278" s="12">
        <v>1</v>
      </c>
    </row>
    <row r="7279" spans="1:66" ht="45" x14ac:dyDescent="0.25">
      <c r="A7279" s="12">
        <v>1</v>
      </c>
      <c r="B7279" s="11" t="str">
        <f t="shared" si="401"/>
        <v>Общий расчет. Анализ даты. Анализ даты. Символические звезды. Хранилище (Гробница). Нет</v>
      </c>
      <c r="C7279" s="11" t="str">
        <f>IFERROR(VLOOKUP(I7279,lvl_1[],2,FALSE),"Нет")</f>
        <v>Общий расчет</v>
      </c>
      <c r="D7279" s="11" t="str">
        <f>IFERROR(VLOOKUP(Rule!J7279,lvl_2[],2,FALSE),"Нет")</f>
        <v>Анализ даты</v>
      </c>
      <c r="E7279" s="11" t="str">
        <f>IFERROR(VLOOKUP(Rule!K7279,lvl_3[],2,FALSE),"Нет")</f>
        <v>Анализ даты</v>
      </c>
      <c r="F7279" s="11" t="str">
        <f>IFERROR(INDEX(lvl_4[],MATCH(L7279,lvl_4[ID],0),MATCH(TEXT(K7279,"##0"),lvl_4[#Headers],0)),"Нет")</f>
        <v>Символические звезды</v>
      </c>
      <c r="G7279" s="11" t="str">
        <f>IFERROR(INDEX(lvl_5[],MATCH(M7279,lvl_5[ID],0),MATCH(_xlfn.CONCAT(TEXT(K7279,"##0"),"_",TEXT(L7279,"##0")),lvl_5[#Headers],0)),"Нет")</f>
        <v>Хранилище (Гробница)</v>
      </c>
      <c r="H7279" s="11" t="str">
        <f>IFERROR(INDEX(lvl_6[],MATCH(N7279,lvl_6[ID],0),MATCH(_xlfn.CONCAT(K7279,"_",L7279,"_",M7279),lvl_6[#Headers],0)),"Нет")</f>
        <v>Нет</v>
      </c>
      <c r="I7279" s="12">
        <v>1</v>
      </c>
      <c r="J7279" s="12">
        <v>4</v>
      </c>
      <c r="K7279" s="12">
        <v>1</v>
      </c>
      <c r="L7279" s="12">
        <v>5</v>
      </c>
      <c r="M7279" s="12">
        <v>28</v>
      </c>
      <c r="N7279" s="12">
        <v>2955</v>
      </c>
      <c r="O7279" s="12">
        <f>COUNTIF($P$2:P7279,P7279)</f>
        <v>1</v>
      </c>
      <c r="P7279" s="12" t="str">
        <f t="shared" si="402"/>
        <v>14105282955</v>
      </c>
      <c r="Q7279" s="12" t="str">
        <f t="shared" si="403"/>
        <v>141052829550001</v>
      </c>
      <c r="R7279" s="20" t="s">
        <v>5303</v>
      </c>
      <c r="AB7279" s="12" t="s">
        <v>907</v>
      </c>
      <c r="AD7279" s="12" t="s">
        <v>861</v>
      </c>
      <c r="AP7279" s="12" t="s">
        <v>100</v>
      </c>
      <c r="AR7279" s="12" t="s">
        <v>100</v>
      </c>
      <c r="BN7279" s="12">
        <v>1</v>
      </c>
    </row>
    <row r="7280" spans="1:66" ht="45" x14ac:dyDescent="0.25">
      <c r="A7280" s="12">
        <v>1</v>
      </c>
      <c r="B7280" s="11" t="str">
        <f t="shared" si="401"/>
        <v>Общий расчет. Анализ даты. Анализ даты. Символические звезды. Хранилище (Гробница). Нет</v>
      </c>
      <c r="C7280" s="11" t="str">
        <f>IFERROR(VLOOKUP(I7280,lvl_1[],2,FALSE),"Нет")</f>
        <v>Общий расчет</v>
      </c>
      <c r="D7280" s="11" t="str">
        <f>IFERROR(VLOOKUP(Rule!J7280,lvl_2[],2,FALSE),"Нет")</f>
        <v>Анализ даты</v>
      </c>
      <c r="E7280" s="11" t="str">
        <f>IFERROR(VLOOKUP(Rule!K7280,lvl_3[],2,FALSE),"Нет")</f>
        <v>Анализ даты</v>
      </c>
      <c r="F7280" s="11" t="str">
        <f>IFERROR(INDEX(lvl_4[],MATCH(L7280,lvl_4[ID],0),MATCH(TEXT(K7280,"##0"),lvl_4[#Headers],0)),"Нет")</f>
        <v>Символические звезды</v>
      </c>
      <c r="G7280" s="11" t="str">
        <f>IFERROR(INDEX(lvl_5[],MATCH(M7280,lvl_5[ID],0),MATCH(_xlfn.CONCAT(TEXT(K7280,"##0"),"_",TEXT(L7280,"##0")),lvl_5[#Headers],0)),"Нет")</f>
        <v>Хранилище (Гробница)</v>
      </c>
      <c r="H7280" s="11" t="str">
        <f>IFERROR(INDEX(lvl_6[],MATCH(N7280,lvl_6[ID],0),MATCH(_xlfn.CONCAT(K7280,"_",L7280,"_",M7280),lvl_6[#Headers],0)),"Нет")</f>
        <v>Нет</v>
      </c>
      <c r="I7280" s="12">
        <v>1</v>
      </c>
      <c r="J7280" s="12">
        <v>4</v>
      </c>
      <c r="K7280" s="12">
        <v>1</v>
      </c>
      <c r="L7280" s="12">
        <v>5</v>
      </c>
      <c r="M7280" s="12">
        <v>28</v>
      </c>
      <c r="N7280" s="12">
        <v>2956</v>
      </c>
      <c r="O7280" s="12">
        <f>COUNTIF($P$2:P7280,P7280)</f>
        <v>1</v>
      </c>
      <c r="P7280" s="12" t="str">
        <f t="shared" si="402"/>
        <v>14105282956</v>
      </c>
      <c r="Q7280" s="12" t="str">
        <f t="shared" si="403"/>
        <v>141052829560001</v>
      </c>
      <c r="R7280" s="20" t="s">
        <v>5304</v>
      </c>
      <c r="AB7280" s="12" t="s">
        <v>908</v>
      </c>
      <c r="AD7280" s="12" t="s">
        <v>861</v>
      </c>
      <c r="AP7280" s="12" t="s">
        <v>100</v>
      </c>
      <c r="AR7280" s="12" t="s">
        <v>100</v>
      </c>
      <c r="BN7280" s="12">
        <v>1</v>
      </c>
    </row>
    <row r="7281" spans="1:66" ht="45" x14ac:dyDescent="0.25">
      <c r="A7281" s="12">
        <v>1</v>
      </c>
      <c r="B7281" s="11" t="str">
        <f t="shared" si="401"/>
        <v>Общий расчет. Анализ даты. Анализ даты. Символические звезды. Хранилище (Гробница). Нет</v>
      </c>
      <c r="C7281" s="11" t="str">
        <f>IFERROR(VLOOKUP(I7281,lvl_1[],2,FALSE),"Нет")</f>
        <v>Общий расчет</v>
      </c>
      <c r="D7281" s="11" t="str">
        <f>IFERROR(VLOOKUP(Rule!J7281,lvl_2[],2,FALSE),"Нет")</f>
        <v>Анализ даты</v>
      </c>
      <c r="E7281" s="11" t="str">
        <f>IFERROR(VLOOKUP(Rule!K7281,lvl_3[],2,FALSE),"Нет")</f>
        <v>Анализ даты</v>
      </c>
      <c r="F7281" s="11" t="str">
        <f>IFERROR(INDEX(lvl_4[],MATCH(L7281,lvl_4[ID],0),MATCH(TEXT(K7281,"##0"),lvl_4[#Headers],0)),"Нет")</f>
        <v>Символические звезды</v>
      </c>
      <c r="G7281" s="11" t="str">
        <f>IFERROR(INDEX(lvl_5[],MATCH(M7281,lvl_5[ID],0),MATCH(_xlfn.CONCAT(TEXT(K7281,"##0"),"_",TEXT(L7281,"##0")),lvl_5[#Headers],0)),"Нет")</f>
        <v>Хранилище (Гробница)</v>
      </c>
      <c r="H7281" s="11" t="str">
        <f>IFERROR(INDEX(lvl_6[],MATCH(N7281,lvl_6[ID],0),MATCH(_xlfn.CONCAT(K7281,"_",L7281,"_",M7281),lvl_6[#Headers],0)),"Нет")</f>
        <v>Нет</v>
      </c>
      <c r="I7281" s="12">
        <v>1</v>
      </c>
      <c r="J7281" s="12">
        <v>4</v>
      </c>
      <c r="K7281" s="12">
        <v>1</v>
      </c>
      <c r="L7281" s="12">
        <v>5</v>
      </c>
      <c r="M7281" s="12">
        <v>28</v>
      </c>
      <c r="N7281" s="12">
        <v>2957</v>
      </c>
      <c r="O7281" s="12">
        <f>COUNTIF($P$2:P7281,P7281)</f>
        <v>1</v>
      </c>
      <c r="P7281" s="12" t="str">
        <f t="shared" si="402"/>
        <v>14105282957</v>
      </c>
      <c r="Q7281" s="12" t="str">
        <f t="shared" si="403"/>
        <v>141052829570001</v>
      </c>
      <c r="R7281" s="20" t="s">
        <v>5305</v>
      </c>
      <c r="AB7281" s="12" t="s">
        <v>910</v>
      </c>
      <c r="AD7281" s="12" t="s">
        <v>864</v>
      </c>
      <c r="AP7281" s="12" t="s">
        <v>100</v>
      </c>
      <c r="AR7281" s="12" t="s">
        <v>100</v>
      </c>
      <c r="BN7281" s="12">
        <v>1</v>
      </c>
    </row>
    <row r="7282" spans="1:66" ht="45" x14ac:dyDescent="0.25">
      <c r="A7282" s="12">
        <v>1</v>
      </c>
      <c r="B7282" s="11" t="str">
        <f t="shared" si="401"/>
        <v>Общий расчет. Анализ даты. Анализ даты. Символические звезды. Хранилище (Гробница). Нет</v>
      </c>
      <c r="C7282" s="11" t="str">
        <f>IFERROR(VLOOKUP(I7282,lvl_1[],2,FALSE),"Нет")</f>
        <v>Общий расчет</v>
      </c>
      <c r="D7282" s="11" t="str">
        <f>IFERROR(VLOOKUP(Rule!J7282,lvl_2[],2,FALSE),"Нет")</f>
        <v>Анализ даты</v>
      </c>
      <c r="E7282" s="11" t="str">
        <f>IFERROR(VLOOKUP(Rule!K7282,lvl_3[],2,FALSE),"Нет")</f>
        <v>Анализ даты</v>
      </c>
      <c r="F7282" s="11" t="str">
        <f>IFERROR(INDEX(lvl_4[],MATCH(L7282,lvl_4[ID],0),MATCH(TEXT(K7282,"##0"),lvl_4[#Headers],0)),"Нет")</f>
        <v>Символические звезды</v>
      </c>
      <c r="G7282" s="11" t="str">
        <f>IFERROR(INDEX(lvl_5[],MATCH(M7282,lvl_5[ID],0),MATCH(_xlfn.CONCAT(TEXT(K7282,"##0"),"_",TEXT(L7282,"##0")),lvl_5[#Headers],0)),"Нет")</f>
        <v>Хранилище (Гробница)</v>
      </c>
      <c r="H7282" s="11" t="str">
        <f>IFERROR(INDEX(lvl_6[],MATCH(N7282,lvl_6[ID],0),MATCH(_xlfn.CONCAT(K7282,"_",L7282,"_",M7282),lvl_6[#Headers],0)),"Нет")</f>
        <v>Нет</v>
      </c>
      <c r="I7282" s="12">
        <v>1</v>
      </c>
      <c r="J7282" s="12">
        <v>4</v>
      </c>
      <c r="K7282" s="12">
        <v>1</v>
      </c>
      <c r="L7282" s="12">
        <v>5</v>
      </c>
      <c r="M7282" s="12">
        <v>28</v>
      </c>
      <c r="N7282" s="12">
        <v>2958</v>
      </c>
      <c r="O7282" s="12">
        <f>COUNTIF($P$2:P7282,P7282)</f>
        <v>1</v>
      </c>
      <c r="P7282" s="12" t="str">
        <f t="shared" si="402"/>
        <v>14105282958</v>
      </c>
      <c r="Q7282" s="12" t="str">
        <f t="shared" si="403"/>
        <v>141052829580001</v>
      </c>
      <c r="R7282" s="20" t="s">
        <v>5306</v>
      </c>
      <c r="AB7282" s="12" t="s">
        <v>912</v>
      </c>
      <c r="AD7282" s="12" t="s">
        <v>864</v>
      </c>
      <c r="AP7282" s="12" t="s">
        <v>100</v>
      </c>
      <c r="AR7282" s="12" t="s">
        <v>100</v>
      </c>
      <c r="BN7282" s="12">
        <v>1</v>
      </c>
    </row>
    <row r="7283" spans="1:66" ht="45" x14ac:dyDescent="0.25">
      <c r="A7283" s="12">
        <v>1</v>
      </c>
      <c r="B7283" s="11" t="str">
        <f t="shared" si="401"/>
        <v>Общий расчет. Анализ даты. Анализ даты. Символические звезды. Хранилище (Гробница). Нет</v>
      </c>
      <c r="C7283" s="11" t="str">
        <f>IFERROR(VLOOKUP(I7283,lvl_1[],2,FALSE),"Нет")</f>
        <v>Общий расчет</v>
      </c>
      <c r="D7283" s="11" t="str">
        <f>IFERROR(VLOOKUP(Rule!J7283,lvl_2[],2,FALSE),"Нет")</f>
        <v>Анализ даты</v>
      </c>
      <c r="E7283" s="11" t="str">
        <f>IFERROR(VLOOKUP(Rule!K7283,lvl_3[],2,FALSE),"Нет")</f>
        <v>Анализ даты</v>
      </c>
      <c r="F7283" s="11" t="str">
        <f>IFERROR(INDEX(lvl_4[],MATCH(L7283,lvl_4[ID],0),MATCH(TEXT(K7283,"##0"),lvl_4[#Headers],0)),"Нет")</f>
        <v>Символические звезды</v>
      </c>
      <c r="G7283" s="11" t="str">
        <f>IFERROR(INDEX(lvl_5[],MATCH(M7283,lvl_5[ID],0),MATCH(_xlfn.CONCAT(TEXT(K7283,"##0"),"_",TEXT(L7283,"##0")),lvl_5[#Headers],0)),"Нет")</f>
        <v>Хранилище (Гробница)</v>
      </c>
      <c r="H7283" s="11" t="str">
        <f>IFERROR(INDEX(lvl_6[],MATCH(N7283,lvl_6[ID],0),MATCH(_xlfn.CONCAT(K7283,"_",L7283,"_",M7283),lvl_6[#Headers],0)),"Нет")</f>
        <v>Нет</v>
      </c>
      <c r="I7283" s="12">
        <v>1</v>
      </c>
      <c r="J7283" s="12">
        <v>4</v>
      </c>
      <c r="K7283" s="12">
        <v>1</v>
      </c>
      <c r="L7283" s="12">
        <v>5</v>
      </c>
      <c r="M7283" s="12">
        <v>28</v>
      </c>
      <c r="N7283" s="12">
        <v>2959</v>
      </c>
      <c r="O7283" s="12">
        <f>COUNTIF($P$2:P7283,P7283)</f>
        <v>1</v>
      </c>
      <c r="P7283" s="12" t="str">
        <f t="shared" si="402"/>
        <v>14105282959</v>
      </c>
      <c r="Q7283" s="12" t="str">
        <f t="shared" si="403"/>
        <v>141052829590001</v>
      </c>
      <c r="R7283" s="20" t="s">
        <v>5307</v>
      </c>
      <c r="AB7283" s="12" t="s">
        <v>914</v>
      </c>
      <c r="AD7283" s="12" t="s">
        <v>867</v>
      </c>
      <c r="AP7283" s="12" t="s">
        <v>100</v>
      </c>
      <c r="AR7283" s="12" t="s">
        <v>100</v>
      </c>
      <c r="BN7283" s="12">
        <v>1</v>
      </c>
    </row>
    <row r="7284" spans="1:66" ht="45" x14ac:dyDescent="0.25">
      <c r="A7284" s="12">
        <v>1</v>
      </c>
      <c r="B7284" s="11" t="str">
        <f t="shared" si="401"/>
        <v>Общий расчет. Анализ даты. Анализ даты. Символические звезды. Хранилище (Гробница). Нет</v>
      </c>
      <c r="C7284" s="11" t="str">
        <f>IFERROR(VLOOKUP(I7284,lvl_1[],2,FALSE),"Нет")</f>
        <v>Общий расчет</v>
      </c>
      <c r="D7284" s="11" t="str">
        <f>IFERROR(VLOOKUP(Rule!J7284,lvl_2[],2,FALSE),"Нет")</f>
        <v>Анализ даты</v>
      </c>
      <c r="E7284" s="11" t="str">
        <f>IFERROR(VLOOKUP(Rule!K7284,lvl_3[],2,FALSE),"Нет")</f>
        <v>Анализ даты</v>
      </c>
      <c r="F7284" s="11" t="str">
        <f>IFERROR(INDEX(lvl_4[],MATCH(L7284,lvl_4[ID],0),MATCH(TEXT(K7284,"##0"),lvl_4[#Headers],0)),"Нет")</f>
        <v>Символические звезды</v>
      </c>
      <c r="G7284" s="11" t="str">
        <f>IFERROR(INDEX(lvl_5[],MATCH(M7284,lvl_5[ID],0),MATCH(_xlfn.CONCAT(TEXT(K7284,"##0"),"_",TEXT(L7284,"##0")),lvl_5[#Headers],0)),"Нет")</f>
        <v>Хранилище (Гробница)</v>
      </c>
      <c r="H7284" s="11" t="str">
        <f>IFERROR(INDEX(lvl_6[],MATCH(N7284,lvl_6[ID],0),MATCH(_xlfn.CONCAT(K7284,"_",L7284,"_",M7284),lvl_6[#Headers],0)),"Нет")</f>
        <v>Нет</v>
      </c>
      <c r="I7284" s="12">
        <v>1</v>
      </c>
      <c r="J7284" s="12">
        <v>4</v>
      </c>
      <c r="K7284" s="12">
        <v>1</v>
      </c>
      <c r="L7284" s="12">
        <v>5</v>
      </c>
      <c r="M7284" s="12">
        <v>28</v>
      </c>
      <c r="N7284" s="12">
        <v>2960</v>
      </c>
      <c r="O7284" s="12">
        <f>COUNTIF($P$2:P7284,P7284)</f>
        <v>1</v>
      </c>
      <c r="P7284" s="12" t="str">
        <f t="shared" si="402"/>
        <v>14105282960</v>
      </c>
      <c r="Q7284" s="12" t="str">
        <f t="shared" si="403"/>
        <v>141052829600001</v>
      </c>
      <c r="R7284" s="20" t="s">
        <v>5308</v>
      </c>
      <c r="AB7284" s="12" t="s">
        <v>916</v>
      </c>
      <c r="AD7284" s="12" t="s">
        <v>867</v>
      </c>
      <c r="AP7284" s="12" t="s">
        <v>100</v>
      </c>
      <c r="AR7284" s="12" t="s">
        <v>100</v>
      </c>
      <c r="BN7284" s="12">
        <v>1</v>
      </c>
    </row>
    <row r="7285" spans="1:66" ht="45" x14ac:dyDescent="0.25">
      <c r="A7285" s="12">
        <v>1</v>
      </c>
      <c r="B7285" s="11" t="str">
        <f t="shared" si="401"/>
        <v>Общий расчет. Анализ даты. Анализ даты. Символические звезды. Ша цветущего персика. Нет</v>
      </c>
      <c r="C7285" s="11" t="str">
        <f>IFERROR(VLOOKUP(I7285,lvl_1[],2,FALSE),"Нет")</f>
        <v>Общий расчет</v>
      </c>
      <c r="D7285" s="11" t="str">
        <f>IFERROR(VLOOKUP(Rule!J7285,lvl_2[],2,FALSE),"Нет")</f>
        <v>Анализ даты</v>
      </c>
      <c r="E7285" s="11" t="str">
        <f>IFERROR(VLOOKUP(Rule!K7285,lvl_3[],2,FALSE),"Нет")</f>
        <v>Анализ даты</v>
      </c>
      <c r="F7285" s="11" t="str">
        <f>IFERROR(INDEX(lvl_4[],MATCH(L7285,lvl_4[ID],0),MATCH(TEXT(K7285,"##0"),lvl_4[#Headers],0)),"Нет")</f>
        <v>Символические звезды</v>
      </c>
      <c r="G7285" s="11" t="str">
        <f>IFERROR(INDEX(lvl_5[],MATCH(M7285,lvl_5[ID],0),MATCH(_xlfn.CONCAT(TEXT(K7285,"##0"),"_",TEXT(L7285,"##0")),lvl_5[#Headers],0)),"Нет")</f>
        <v>Ша цветущего персика</v>
      </c>
      <c r="H7285" s="11" t="str">
        <f>IFERROR(INDEX(lvl_6[],MATCH(N7285,lvl_6[ID],0),MATCH(_xlfn.CONCAT(K7285,"_",L7285,"_",M7285),lvl_6[#Headers],0)),"Нет")</f>
        <v>Нет</v>
      </c>
      <c r="I7285" s="12">
        <v>1</v>
      </c>
      <c r="J7285" s="12">
        <v>4</v>
      </c>
      <c r="K7285" s="12">
        <v>1</v>
      </c>
      <c r="L7285" s="12">
        <v>5</v>
      </c>
      <c r="M7285" s="12">
        <v>29</v>
      </c>
      <c r="N7285" s="12">
        <v>2961</v>
      </c>
      <c r="O7285" s="12">
        <f>COUNTIF($P$2:P7285,P7285)</f>
        <v>1</v>
      </c>
      <c r="P7285" s="12" t="str">
        <f t="shared" si="402"/>
        <v>14105292961</v>
      </c>
      <c r="Q7285" s="12" t="str">
        <f t="shared" si="403"/>
        <v>141052929610001</v>
      </c>
      <c r="R7285" s="20" t="s">
        <v>5309</v>
      </c>
      <c r="AB7285" s="12" t="s">
        <v>899</v>
      </c>
      <c r="AD7285" s="12" t="s">
        <v>863</v>
      </c>
      <c r="AP7285" s="12" t="s">
        <v>100</v>
      </c>
      <c r="AR7285" s="12" t="s">
        <v>100</v>
      </c>
      <c r="BN7285" s="12">
        <v>1</v>
      </c>
    </row>
    <row r="7286" spans="1:66" ht="45" x14ac:dyDescent="0.25">
      <c r="A7286" s="12">
        <v>1</v>
      </c>
      <c r="B7286" s="11" t="str">
        <f t="shared" si="401"/>
        <v>Общий расчет. Анализ даты. Анализ даты. Символические звезды. Ша цветущего персика. Нет</v>
      </c>
      <c r="C7286" s="11" t="str">
        <f>IFERROR(VLOOKUP(I7286,lvl_1[],2,FALSE),"Нет")</f>
        <v>Общий расчет</v>
      </c>
      <c r="D7286" s="11" t="str">
        <f>IFERROR(VLOOKUP(Rule!J7286,lvl_2[],2,FALSE),"Нет")</f>
        <v>Анализ даты</v>
      </c>
      <c r="E7286" s="11" t="str">
        <f>IFERROR(VLOOKUP(Rule!K7286,lvl_3[],2,FALSE),"Нет")</f>
        <v>Анализ даты</v>
      </c>
      <c r="F7286" s="11" t="str">
        <f>IFERROR(INDEX(lvl_4[],MATCH(L7286,lvl_4[ID],0),MATCH(TEXT(K7286,"##0"),lvl_4[#Headers],0)),"Нет")</f>
        <v>Символические звезды</v>
      </c>
      <c r="G7286" s="11" t="str">
        <f>IFERROR(INDEX(lvl_5[],MATCH(M7286,lvl_5[ID],0),MATCH(_xlfn.CONCAT(TEXT(K7286,"##0"),"_",TEXT(L7286,"##0")),lvl_5[#Headers],0)),"Нет")</f>
        <v>Ша цветущего персика</v>
      </c>
      <c r="H7286" s="11" t="str">
        <f>IFERROR(INDEX(lvl_6[],MATCH(N7286,lvl_6[ID],0),MATCH(_xlfn.CONCAT(K7286,"_",L7286,"_",M7286),lvl_6[#Headers],0)),"Нет")</f>
        <v>Нет</v>
      </c>
      <c r="I7286" s="12">
        <v>1</v>
      </c>
      <c r="J7286" s="12">
        <v>4</v>
      </c>
      <c r="K7286" s="12">
        <v>1</v>
      </c>
      <c r="L7286" s="12">
        <v>5</v>
      </c>
      <c r="M7286" s="12">
        <v>29</v>
      </c>
      <c r="N7286" s="12">
        <v>2962</v>
      </c>
      <c r="O7286" s="12">
        <f>COUNTIF($P$2:P7286,P7286)</f>
        <v>1</v>
      </c>
      <c r="P7286" s="12" t="str">
        <f t="shared" si="402"/>
        <v>14105292962</v>
      </c>
      <c r="Q7286" s="12" t="str">
        <f t="shared" si="403"/>
        <v>141052929620001</v>
      </c>
      <c r="R7286" s="20" t="s">
        <v>5310</v>
      </c>
      <c r="AB7286" s="12" t="s">
        <v>901</v>
      </c>
      <c r="AD7286" s="12" t="s">
        <v>863</v>
      </c>
      <c r="AP7286" s="12" t="s">
        <v>100</v>
      </c>
      <c r="AR7286" s="12" t="s">
        <v>100</v>
      </c>
      <c r="BN7286" s="12">
        <v>1</v>
      </c>
    </row>
    <row r="7287" spans="1:66" ht="45" x14ac:dyDescent="0.25">
      <c r="A7287" s="12">
        <v>1</v>
      </c>
      <c r="B7287" s="11" t="str">
        <f t="shared" si="401"/>
        <v>Общий расчет. Анализ даты. Анализ даты. Символические звезды. Ша цветущего персика. Нет</v>
      </c>
      <c r="C7287" s="11" t="str">
        <f>IFERROR(VLOOKUP(I7287,lvl_1[],2,FALSE),"Нет")</f>
        <v>Общий расчет</v>
      </c>
      <c r="D7287" s="11" t="str">
        <f>IFERROR(VLOOKUP(Rule!J7287,lvl_2[],2,FALSE),"Нет")</f>
        <v>Анализ даты</v>
      </c>
      <c r="E7287" s="11" t="str">
        <f>IFERROR(VLOOKUP(Rule!K7287,lvl_3[],2,FALSE),"Нет")</f>
        <v>Анализ даты</v>
      </c>
      <c r="F7287" s="11" t="str">
        <f>IFERROR(INDEX(lvl_4[],MATCH(L7287,lvl_4[ID],0),MATCH(TEXT(K7287,"##0"),lvl_4[#Headers],0)),"Нет")</f>
        <v>Символические звезды</v>
      </c>
      <c r="G7287" s="11" t="str">
        <f>IFERROR(INDEX(lvl_5[],MATCH(M7287,lvl_5[ID],0),MATCH(_xlfn.CONCAT(TEXT(K7287,"##0"),"_",TEXT(L7287,"##0")),lvl_5[#Headers],0)),"Нет")</f>
        <v>Ша цветущего персика</v>
      </c>
      <c r="H7287" s="11" t="str">
        <f>IFERROR(INDEX(lvl_6[],MATCH(N7287,lvl_6[ID],0),MATCH(_xlfn.CONCAT(K7287,"_",L7287,"_",M7287),lvl_6[#Headers],0)),"Нет")</f>
        <v>Нет</v>
      </c>
      <c r="I7287" s="12">
        <v>1</v>
      </c>
      <c r="J7287" s="12">
        <v>4</v>
      </c>
      <c r="K7287" s="12">
        <v>1</v>
      </c>
      <c r="L7287" s="12">
        <v>5</v>
      </c>
      <c r="M7287" s="12">
        <v>29</v>
      </c>
      <c r="N7287" s="12">
        <v>2963</v>
      </c>
      <c r="O7287" s="12">
        <f>COUNTIF($P$2:P7287,P7287)</f>
        <v>1</v>
      </c>
      <c r="P7287" s="12" t="str">
        <f t="shared" si="402"/>
        <v>14105292963</v>
      </c>
      <c r="Q7287" s="12" t="str">
        <f t="shared" si="403"/>
        <v>141052929630001</v>
      </c>
      <c r="R7287" s="20" t="s">
        <v>5311</v>
      </c>
      <c r="AB7287" s="12" t="s">
        <v>903</v>
      </c>
      <c r="AD7287" s="12" t="s">
        <v>859</v>
      </c>
      <c r="AP7287" s="12" t="s">
        <v>100</v>
      </c>
      <c r="AR7287" s="12" t="s">
        <v>100</v>
      </c>
      <c r="BN7287" s="12">
        <v>1</v>
      </c>
    </row>
    <row r="7288" spans="1:66" ht="45" x14ac:dyDescent="0.25">
      <c r="A7288" s="12">
        <v>1</v>
      </c>
      <c r="B7288" s="11" t="str">
        <f t="shared" si="401"/>
        <v>Общий расчет. Анализ даты. Анализ даты. Символические звезды. Ша цветущего персика. Нет</v>
      </c>
      <c r="C7288" s="11" t="str">
        <f>IFERROR(VLOOKUP(I7288,lvl_1[],2,FALSE),"Нет")</f>
        <v>Общий расчет</v>
      </c>
      <c r="D7288" s="11" t="str">
        <f>IFERROR(VLOOKUP(Rule!J7288,lvl_2[],2,FALSE),"Нет")</f>
        <v>Анализ даты</v>
      </c>
      <c r="E7288" s="11" t="str">
        <f>IFERROR(VLOOKUP(Rule!K7288,lvl_3[],2,FALSE),"Нет")</f>
        <v>Анализ даты</v>
      </c>
      <c r="F7288" s="11" t="str">
        <f>IFERROR(INDEX(lvl_4[],MATCH(L7288,lvl_4[ID],0),MATCH(TEXT(K7288,"##0"),lvl_4[#Headers],0)),"Нет")</f>
        <v>Символические звезды</v>
      </c>
      <c r="G7288" s="11" t="str">
        <f>IFERROR(INDEX(lvl_5[],MATCH(M7288,lvl_5[ID],0),MATCH(_xlfn.CONCAT(TEXT(K7288,"##0"),"_",TEXT(L7288,"##0")),lvl_5[#Headers],0)),"Нет")</f>
        <v>Ша цветущего персика</v>
      </c>
      <c r="H7288" s="11" t="str">
        <f>IFERROR(INDEX(lvl_6[],MATCH(N7288,lvl_6[ID],0),MATCH(_xlfn.CONCAT(K7288,"_",L7288,"_",M7288),lvl_6[#Headers],0)),"Нет")</f>
        <v>Нет</v>
      </c>
      <c r="I7288" s="12">
        <v>1</v>
      </c>
      <c r="J7288" s="12">
        <v>4</v>
      </c>
      <c r="K7288" s="12">
        <v>1</v>
      </c>
      <c r="L7288" s="12">
        <v>5</v>
      </c>
      <c r="M7288" s="12">
        <v>29</v>
      </c>
      <c r="N7288" s="12">
        <v>2964</v>
      </c>
      <c r="O7288" s="12">
        <f>COUNTIF($P$2:P7288,P7288)</f>
        <v>1</v>
      </c>
      <c r="P7288" s="12" t="str">
        <f t="shared" si="402"/>
        <v>14105292964</v>
      </c>
      <c r="Q7288" s="12" t="str">
        <f t="shared" si="403"/>
        <v>141052929640001</v>
      </c>
      <c r="R7288" s="20" t="s">
        <v>5312</v>
      </c>
      <c r="AB7288" s="12" t="s">
        <v>905</v>
      </c>
      <c r="AD7288" s="12" t="s">
        <v>864</v>
      </c>
      <c r="AP7288" s="12" t="s">
        <v>100</v>
      </c>
      <c r="AR7288" s="12" t="s">
        <v>100</v>
      </c>
      <c r="BN7288" s="12">
        <v>1</v>
      </c>
    </row>
    <row r="7289" spans="1:66" ht="45" x14ac:dyDescent="0.25">
      <c r="A7289" s="12">
        <v>1</v>
      </c>
      <c r="B7289" s="11" t="str">
        <f t="shared" si="401"/>
        <v>Общий расчет. Анализ даты. Анализ даты. Символические звезды. Ша цветущего персика. Нет</v>
      </c>
      <c r="C7289" s="11" t="str">
        <f>IFERROR(VLOOKUP(I7289,lvl_1[],2,FALSE),"Нет")</f>
        <v>Общий расчет</v>
      </c>
      <c r="D7289" s="11" t="str">
        <f>IFERROR(VLOOKUP(Rule!J7289,lvl_2[],2,FALSE),"Нет")</f>
        <v>Анализ даты</v>
      </c>
      <c r="E7289" s="11" t="str">
        <f>IFERROR(VLOOKUP(Rule!K7289,lvl_3[],2,FALSE),"Нет")</f>
        <v>Анализ даты</v>
      </c>
      <c r="F7289" s="11" t="str">
        <f>IFERROR(INDEX(lvl_4[],MATCH(L7289,lvl_4[ID],0),MATCH(TEXT(K7289,"##0"),lvl_4[#Headers],0)),"Нет")</f>
        <v>Символические звезды</v>
      </c>
      <c r="G7289" s="11" t="str">
        <f>IFERROR(INDEX(lvl_5[],MATCH(M7289,lvl_5[ID],0),MATCH(_xlfn.CONCAT(TEXT(K7289,"##0"),"_",TEXT(L7289,"##0")),lvl_5[#Headers],0)),"Нет")</f>
        <v>Ша цветущего персика</v>
      </c>
      <c r="H7289" s="11" t="str">
        <f>IFERROR(INDEX(lvl_6[],MATCH(N7289,lvl_6[ID],0),MATCH(_xlfn.CONCAT(K7289,"_",L7289,"_",M7289),lvl_6[#Headers],0)),"Нет")</f>
        <v>Нет</v>
      </c>
      <c r="I7289" s="12">
        <v>1</v>
      </c>
      <c r="J7289" s="12">
        <v>4</v>
      </c>
      <c r="K7289" s="12">
        <v>1</v>
      </c>
      <c r="L7289" s="12">
        <v>5</v>
      </c>
      <c r="M7289" s="12">
        <v>29</v>
      </c>
      <c r="N7289" s="12">
        <v>2965</v>
      </c>
      <c r="O7289" s="12">
        <f>COUNTIF($P$2:P7289,P7289)</f>
        <v>1</v>
      </c>
      <c r="P7289" s="12" t="str">
        <f t="shared" si="402"/>
        <v>14105292965</v>
      </c>
      <c r="Q7289" s="12" t="str">
        <f t="shared" si="403"/>
        <v>141052929650001</v>
      </c>
      <c r="R7289" s="20" t="s">
        <v>5313</v>
      </c>
      <c r="AB7289" s="12" t="s">
        <v>907</v>
      </c>
      <c r="AD7289" s="12" t="s">
        <v>861</v>
      </c>
      <c r="AP7289" s="12" t="s">
        <v>100</v>
      </c>
      <c r="AR7289" s="12" t="s">
        <v>100</v>
      </c>
      <c r="BN7289" s="12">
        <v>1</v>
      </c>
    </row>
    <row r="7290" spans="1:66" ht="45" x14ac:dyDescent="0.25">
      <c r="A7290" s="12">
        <v>1</v>
      </c>
      <c r="B7290" s="11" t="str">
        <f t="shared" si="401"/>
        <v>Общий расчет. Анализ даты. Анализ даты. Символические звезды. Ша цветущего персика. Нет</v>
      </c>
      <c r="C7290" s="11" t="str">
        <f>IFERROR(VLOOKUP(I7290,lvl_1[],2,FALSE),"Нет")</f>
        <v>Общий расчет</v>
      </c>
      <c r="D7290" s="11" t="str">
        <f>IFERROR(VLOOKUP(Rule!J7290,lvl_2[],2,FALSE),"Нет")</f>
        <v>Анализ даты</v>
      </c>
      <c r="E7290" s="11" t="str">
        <f>IFERROR(VLOOKUP(Rule!K7290,lvl_3[],2,FALSE),"Нет")</f>
        <v>Анализ даты</v>
      </c>
      <c r="F7290" s="11" t="str">
        <f>IFERROR(INDEX(lvl_4[],MATCH(L7290,lvl_4[ID],0),MATCH(TEXT(K7290,"##0"),lvl_4[#Headers],0)),"Нет")</f>
        <v>Символические звезды</v>
      </c>
      <c r="G7290" s="11" t="str">
        <f>IFERROR(INDEX(lvl_5[],MATCH(M7290,lvl_5[ID],0),MATCH(_xlfn.CONCAT(TEXT(K7290,"##0"),"_",TEXT(L7290,"##0")),lvl_5[#Headers],0)),"Нет")</f>
        <v>Ша цветущего персика</v>
      </c>
      <c r="H7290" s="11" t="str">
        <f>IFERROR(INDEX(lvl_6[],MATCH(N7290,lvl_6[ID],0),MATCH(_xlfn.CONCAT(K7290,"_",L7290,"_",M7290),lvl_6[#Headers],0)),"Нет")</f>
        <v>Нет</v>
      </c>
      <c r="I7290" s="12">
        <v>1</v>
      </c>
      <c r="J7290" s="12">
        <v>4</v>
      </c>
      <c r="K7290" s="12">
        <v>1</v>
      </c>
      <c r="L7290" s="12">
        <v>5</v>
      </c>
      <c r="M7290" s="12">
        <v>29</v>
      </c>
      <c r="N7290" s="12">
        <v>2966</v>
      </c>
      <c r="O7290" s="12">
        <f>COUNTIF($P$2:P7290,P7290)</f>
        <v>1</v>
      </c>
      <c r="P7290" s="12" t="str">
        <f t="shared" si="402"/>
        <v>14105292966</v>
      </c>
      <c r="Q7290" s="12" t="str">
        <f t="shared" si="403"/>
        <v>141052929660001</v>
      </c>
      <c r="R7290" s="20" t="s">
        <v>5314</v>
      </c>
      <c r="AB7290" s="12" t="s">
        <v>908</v>
      </c>
      <c r="AD7290" s="12" t="s">
        <v>861</v>
      </c>
      <c r="AP7290" s="12" t="s">
        <v>100</v>
      </c>
      <c r="AR7290" s="12" t="s">
        <v>100</v>
      </c>
      <c r="BN7290" s="12">
        <v>1</v>
      </c>
    </row>
    <row r="7291" spans="1:66" ht="45" x14ac:dyDescent="0.25">
      <c r="A7291" s="12">
        <v>1</v>
      </c>
      <c r="B7291" s="11" t="str">
        <f t="shared" si="401"/>
        <v>Общий расчет. Анализ даты. Анализ даты. Символические звезды. Ша цветущего персика. Нет</v>
      </c>
      <c r="C7291" s="11" t="str">
        <f>IFERROR(VLOOKUP(I7291,lvl_1[],2,FALSE),"Нет")</f>
        <v>Общий расчет</v>
      </c>
      <c r="D7291" s="11" t="str">
        <f>IFERROR(VLOOKUP(Rule!J7291,lvl_2[],2,FALSE),"Нет")</f>
        <v>Анализ даты</v>
      </c>
      <c r="E7291" s="11" t="str">
        <f>IFERROR(VLOOKUP(Rule!K7291,lvl_3[],2,FALSE),"Нет")</f>
        <v>Анализ даты</v>
      </c>
      <c r="F7291" s="11" t="str">
        <f>IFERROR(INDEX(lvl_4[],MATCH(L7291,lvl_4[ID],0),MATCH(TEXT(K7291,"##0"),lvl_4[#Headers],0)),"Нет")</f>
        <v>Символические звезды</v>
      </c>
      <c r="G7291" s="11" t="str">
        <f>IFERROR(INDEX(lvl_5[],MATCH(M7291,lvl_5[ID],0),MATCH(_xlfn.CONCAT(TEXT(K7291,"##0"),"_",TEXT(L7291,"##0")),lvl_5[#Headers],0)),"Нет")</f>
        <v>Ша цветущего персика</v>
      </c>
      <c r="H7291" s="11" t="str">
        <f>IFERROR(INDEX(lvl_6[],MATCH(N7291,lvl_6[ID],0),MATCH(_xlfn.CONCAT(K7291,"_",L7291,"_",M7291),lvl_6[#Headers],0)),"Нет")</f>
        <v>Нет</v>
      </c>
      <c r="I7291" s="12">
        <v>1</v>
      </c>
      <c r="J7291" s="12">
        <v>4</v>
      </c>
      <c r="K7291" s="12">
        <v>1</v>
      </c>
      <c r="L7291" s="12">
        <v>5</v>
      </c>
      <c r="M7291" s="12">
        <v>29</v>
      </c>
      <c r="N7291" s="12">
        <v>2967</v>
      </c>
      <c r="O7291" s="12">
        <f>COUNTIF($P$2:P7291,P7291)</f>
        <v>1</v>
      </c>
      <c r="P7291" s="12" t="str">
        <f t="shared" si="402"/>
        <v>14105292967</v>
      </c>
      <c r="Q7291" s="12" t="str">
        <f t="shared" si="403"/>
        <v>141052929670001</v>
      </c>
      <c r="R7291" s="20" t="s">
        <v>5315</v>
      </c>
      <c r="AB7291" s="12" t="s">
        <v>910</v>
      </c>
      <c r="AD7291" s="12" t="s">
        <v>867</v>
      </c>
      <c r="AP7291" s="12" t="s">
        <v>100</v>
      </c>
      <c r="AR7291" s="12" t="s">
        <v>100</v>
      </c>
      <c r="BN7291" s="12">
        <v>1</v>
      </c>
    </row>
    <row r="7292" spans="1:66" ht="45" x14ac:dyDescent="0.25">
      <c r="A7292" s="12">
        <v>1</v>
      </c>
      <c r="B7292" s="11" t="str">
        <f t="shared" si="401"/>
        <v>Общий расчет. Анализ даты. Анализ даты. Символические звезды. Ша цветущего персика. Нет</v>
      </c>
      <c r="C7292" s="11" t="str">
        <f>IFERROR(VLOOKUP(I7292,lvl_1[],2,FALSE),"Нет")</f>
        <v>Общий расчет</v>
      </c>
      <c r="D7292" s="11" t="str">
        <f>IFERROR(VLOOKUP(Rule!J7292,lvl_2[],2,FALSE),"Нет")</f>
        <v>Анализ даты</v>
      </c>
      <c r="E7292" s="11" t="str">
        <f>IFERROR(VLOOKUP(Rule!K7292,lvl_3[],2,FALSE),"Нет")</f>
        <v>Анализ даты</v>
      </c>
      <c r="F7292" s="11" t="str">
        <f>IFERROR(INDEX(lvl_4[],MATCH(L7292,lvl_4[ID],0),MATCH(TEXT(K7292,"##0"),lvl_4[#Headers],0)),"Нет")</f>
        <v>Символические звезды</v>
      </c>
      <c r="G7292" s="11" t="str">
        <f>IFERROR(INDEX(lvl_5[],MATCH(M7292,lvl_5[ID],0),MATCH(_xlfn.CONCAT(TEXT(K7292,"##0"),"_",TEXT(L7292,"##0")),lvl_5[#Headers],0)),"Нет")</f>
        <v>Ша цветущего персика</v>
      </c>
      <c r="H7292" s="11" t="str">
        <f>IFERROR(INDEX(lvl_6[],MATCH(N7292,lvl_6[ID],0),MATCH(_xlfn.CONCAT(K7292,"_",L7292,"_",M7292),lvl_6[#Headers],0)),"Нет")</f>
        <v>Нет</v>
      </c>
      <c r="I7292" s="12">
        <v>1</v>
      </c>
      <c r="J7292" s="12">
        <v>4</v>
      </c>
      <c r="K7292" s="12">
        <v>1</v>
      </c>
      <c r="L7292" s="12">
        <v>5</v>
      </c>
      <c r="M7292" s="12">
        <v>29</v>
      </c>
      <c r="N7292" s="12">
        <v>2968</v>
      </c>
      <c r="O7292" s="12">
        <f>COUNTIF($P$2:P7292,P7292)</f>
        <v>1</v>
      </c>
      <c r="P7292" s="12" t="str">
        <f t="shared" si="402"/>
        <v>14105292968</v>
      </c>
      <c r="Q7292" s="12" t="str">
        <f t="shared" si="403"/>
        <v>141052929680001</v>
      </c>
      <c r="R7292" s="20" t="s">
        <v>5316</v>
      </c>
      <c r="AB7292" s="12" t="s">
        <v>912</v>
      </c>
      <c r="AD7292" s="12" t="s">
        <v>866</v>
      </c>
      <c r="AP7292" s="12" t="s">
        <v>100</v>
      </c>
      <c r="AR7292" s="12" t="s">
        <v>100</v>
      </c>
      <c r="BN7292" s="12">
        <v>1</v>
      </c>
    </row>
    <row r="7293" spans="1:66" ht="45" x14ac:dyDescent="0.25">
      <c r="A7293" s="12">
        <v>1</v>
      </c>
      <c r="B7293" s="11" t="str">
        <f t="shared" si="401"/>
        <v>Общий расчет. Анализ даты. Анализ даты. Символические звезды. Ша цветущего персика. Нет</v>
      </c>
      <c r="C7293" s="11" t="str">
        <f>IFERROR(VLOOKUP(I7293,lvl_1[],2,FALSE),"Нет")</f>
        <v>Общий расчет</v>
      </c>
      <c r="D7293" s="11" t="str">
        <f>IFERROR(VLOOKUP(Rule!J7293,lvl_2[],2,FALSE),"Нет")</f>
        <v>Анализ даты</v>
      </c>
      <c r="E7293" s="11" t="str">
        <f>IFERROR(VLOOKUP(Rule!K7293,lvl_3[],2,FALSE),"Нет")</f>
        <v>Анализ даты</v>
      </c>
      <c r="F7293" s="11" t="str">
        <f>IFERROR(INDEX(lvl_4[],MATCH(L7293,lvl_4[ID],0),MATCH(TEXT(K7293,"##0"),lvl_4[#Headers],0)),"Нет")</f>
        <v>Символические звезды</v>
      </c>
      <c r="G7293" s="11" t="str">
        <f>IFERROR(INDEX(lvl_5[],MATCH(M7293,lvl_5[ID],0),MATCH(_xlfn.CONCAT(TEXT(K7293,"##0"),"_",TEXT(L7293,"##0")),lvl_5[#Headers],0)),"Нет")</f>
        <v>Ша цветущего персика</v>
      </c>
      <c r="H7293" s="11" t="str">
        <f>IFERROR(INDEX(lvl_6[],MATCH(N7293,lvl_6[ID],0),MATCH(_xlfn.CONCAT(K7293,"_",L7293,"_",M7293),lvl_6[#Headers],0)),"Нет")</f>
        <v>Нет</v>
      </c>
      <c r="I7293" s="12">
        <v>1</v>
      </c>
      <c r="J7293" s="12">
        <v>4</v>
      </c>
      <c r="K7293" s="12">
        <v>1</v>
      </c>
      <c r="L7293" s="12">
        <v>5</v>
      </c>
      <c r="M7293" s="12">
        <v>29</v>
      </c>
      <c r="N7293" s="12">
        <v>2969</v>
      </c>
      <c r="O7293" s="12">
        <f>COUNTIF($P$2:P7293,P7293)</f>
        <v>1</v>
      </c>
      <c r="P7293" s="12" t="str">
        <f t="shared" si="402"/>
        <v>14105292969</v>
      </c>
      <c r="Q7293" s="12" t="str">
        <f t="shared" si="403"/>
        <v>141052929690001</v>
      </c>
      <c r="R7293" s="20" t="s">
        <v>5317</v>
      </c>
      <c r="AB7293" s="12" t="s">
        <v>914</v>
      </c>
      <c r="AD7293" s="12" t="s">
        <v>869</v>
      </c>
      <c r="AP7293" s="12" t="s">
        <v>100</v>
      </c>
      <c r="AR7293" s="12" t="s">
        <v>100</v>
      </c>
      <c r="BN7293" s="12">
        <v>1</v>
      </c>
    </row>
    <row r="7294" spans="1:66" ht="45" x14ac:dyDescent="0.25">
      <c r="A7294" s="12">
        <v>1</v>
      </c>
      <c r="B7294" s="11" t="str">
        <f t="shared" si="401"/>
        <v>Общий расчет. Анализ даты. Анализ даты. Символические звезды. Ша цветущего персика. Нет</v>
      </c>
      <c r="C7294" s="11" t="str">
        <f>IFERROR(VLOOKUP(I7294,lvl_1[],2,FALSE),"Нет")</f>
        <v>Общий расчет</v>
      </c>
      <c r="D7294" s="11" t="str">
        <f>IFERROR(VLOOKUP(Rule!J7294,lvl_2[],2,FALSE),"Нет")</f>
        <v>Анализ даты</v>
      </c>
      <c r="E7294" s="11" t="str">
        <f>IFERROR(VLOOKUP(Rule!K7294,lvl_3[],2,FALSE),"Нет")</f>
        <v>Анализ даты</v>
      </c>
      <c r="F7294" s="11" t="str">
        <f>IFERROR(INDEX(lvl_4[],MATCH(L7294,lvl_4[ID],0),MATCH(TEXT(K7294,"##0"),lvl_4[#Headers],0)),"Нет")</f>
        <v>Символические звезды</v>
      </c>
      <c r="G7294" s="11" t="str">
        <f>IFERROR(INDEX(lvl_5[],MATCH(M7294,lvl_5[ID],0),MATCH(_xlfn.CONCAT(TEXT(K7294,"##0"),"_",TEXT(L7294,"##0")),lvl_5[#Headers],0)),"Нет")</f>
        <v>Ша цветущего персика</v>
      </c>
      <c r="H7294" s="11" t="str">
        <f>IFERROR(INDEX(lvl_6[],MATCH(N7294,lvl_6[ID],0),MATCH(_xlfn.CONCAT(K7294,"_",L7294,"_",M7294),lvl_6[#Headers],0)),"Нет")</f>
        <v>Нет</v>
      </c>
      <c r="I7294" s="12">
        <v>1</v>
      </c>
      <c r="J7294" s="12">
        <v>4</v>
      </c>
      <c r="K7294" s="12">
        <v>1</v>
      </c>
      <c r="L7294" s="12">
        <v>5</v>
      </c>
      <c r="M7294" s="12">
        <v>29</v>
      </c>
      <c r="N7294" s="12">
        <v>2970</v>
      </c>
      <c r="O7294" s="12">
        <f>COUNTIF($P$2:P7294,P7294)</f>
        <v>1</v>
      </c>
      <c r="P7294" s="12" t="str">
        <f t="shared" si="402"/>
        <v>14105292970</v>
      </c>
      <c r="Q7294" s="12" t="str">
        <f t="shared" si="403"/>
        <v>141052929700001</v>
      </c>
      <c r="R7294" s="20" t="s">
        <v>5318</v>
      </c>
      <c r="AB7294" s="12" t="s">
        <v>916</v>
      </c>
      <c r="AD7294" s="12" t="s">
        <v>865</v>
      </c>
      <c r="AP7294" s="12" t="s">
        <v>100</v>
      </c>
      <c r="AR7294" s="12" t="s">
        <v>100</v>
      </c>
      <c r="BN7294" s="12">
        <v>1</v>
      </c>
    </row>
    <row r="7295" spans="1:66" ht="45" x14ac:dyDescent="0.25">
      <c r="A7295" s="12">
        <v>1</v>
      </c>
      <c r="B7295" s="11" t="str">
        <f t="shared" si="401"/>
        <v>Общий расчет. Анализ даты. Анализ даты. Символические звезды. Небесный чиновник. Нет</v>
      </c>
      <c r="C7295" s="11" t="str">
        <f>IFERROR(VLOOKUP(I7295,lvl_1[],2,FALSE),"Нет")</f>
        <v>Общий расчет</v>
      </c>
      <c r="D7295" s="11" t="str">
        <f>IFERROR(VLOOKUP(Rule!J7295,lvl_2[],2,FALSE),"Нет")</f>
        <v>Анализ даты</v>
      </c>
      <c r="E7295" s="11" t="str">
        <f>IFERROR(VLOOKUP(Rule!K7295,lvl_3[],2,FALSE),"Нет")</f>
        <v>Анализ даты</v>
      </c>
      <c r="F7295" s="11" t="str">
        <f>IFERROR(INDEX(lvl_4[],MATCH(L7295,lvl_4[ID],0),MATCH(TEXT(K7295,"##0"),lvl_4[#Headers],0)),"Нет")</f>
        <v>Символические звезды</v>
      </c>
      <c r="G7295" s="11" t="str">
        <f>IFERROR(INDEX(lvl_5[],MATCH(M7295,lvl_5[ID],0),MATCH(_xlfn.CONCAT(TEXT(K7295,"##0"),"_",TEXT(L7295,"##0")),lvl_5[#Headers],0)),"Нет")</f>
        <v>Небесный чиновник</v>
      </c>
      <c r="H7295" s="11" t="str">
        <f>IFERROR(INDEX(lvl_6[],MATCH(N7295,lvl_6[ID],0),MATCH(_xlfn.CONCAT(K7295,"_",L7295,"_",M7295),lvl_6[#Headers],0)),"Нет")</f>
        <v>Нет</v>
      </c>
      <c r="I7295" s="12">
        <v>1</v>
      </c>
      <c r="J7295" s="12">
        <v>4</v>
      </c>
      <c r="K7295" s="12">
        <v>1</v>
      </c>
      <c r="L7295" s="12">
        <v>5</v>
      </c>
      <c r="M7295" s="12">
        <v>30</v>
      </c>
      <c r="N7295" s="12">
        <v>2971</v>
      </c>
      <c r="O7295" s="12">
        <f>COUNTIF($P$2:P7295,P7295)</f>
        <v>1</v>
      </c>
      <c r="P7295" s="12" t="str">
        <f t="shared" si="402"/>
        <v>14105302971</v>
      </c>
      <c r="Q7295" s="12" t="str">
        <f t="shared" si="403"/>
        <v>141053029710001</v>
      </c>
      <c r="R7295" s="20" t="s">
        <v>5319</v>
      </c>
      <c r="AB7295" s="12" t="s">
        <v>899</v>
      </c>
      <c r="AD7295" s="12" t="s">
        <v>866</v>
      </c>
      <c r="AP7295" s="12" t="s">
        <v>100</v>
      </c>
      <c r="AR7295" s="12" t="s">
        <v>100</v>
      </c>
      <c r="BN7295" s="12">
        <v>1</v>
      </c>
    </row>
    <row r="7296" spans="1:66" ht="45" x14ac:dyDescent="0.25">
      <c r="A7296" s="12">
        <v>1</v>
      </c>
      <c r="B7296" s="11" t="str">
        <f t="shared" si="401"/>
        <v>Общий расчет. Анализ даты. Анализ даты. Символические звезды. Небесный чиновник. Нет</v>
      </c>
      <c r="C7296" s="11" t="str">
        <f>IFERROR(VLOOKUP(I7296,lvl_1[],2,FALSE),"Нет")</f>
        <v>Общий расчет</v>
      </c>
      <c r="D7296" s="11" t="str">
        <f>IFERROR(VLOOKUP(Rule!J7296,lvl_2[],2,FALSE),"Нет")</f>
        <v>Анализ даты</v>
      </c>
      <c r="E7296" s="11" t="str">
        <f>IFERROR(VLOOKUP(Rule!K7296,lvl_3[],2,FALSE),"Нет")</f>
        <v>Анализ даты</v>
      </c>
      <c r="F7296" s="11" t="str">
        <f>IFERROR(INDEX(lvl_4[],MATCH(L7296,lvl_4[ID],0),MATCH(TEXT(K7296,"##0"),lvl_4[#Headers],0)),"Нет")</f>
        <v>Символические звезды</v>
      </c>
      <c r="G7296" s="11" t="str">
        <f>IFERROR(INDEX(lvl_5[],MATCH(M7296,lvl_5[ID],0),MATCH(_xlfn.CONCAT(TEXT(K7296,"##0"),"_",TEXT(L7296,"##0")),lvl_5[#Headers],0)),"Нет")</f>
        <v>Небесный чиновник</v>
      </c>
      <c r="H7296" s="11" t="str">
        <f>IFERROR(INDEX(lvl_6[],MATCH(N7296,lvl_6[ID],0),MATCH(_xlfn.CONCAT(K7296,"_",L7296,"_",M7296),lvl_6[#Headers],0)),"Нет")</f>
        <v>Нет</v>
      </c>
      <c r="I7296" s="12">
        <v>1</v>
      </c>
      <c r="J7296" s="12">
        <v>4</v>
      </c>
      <c r="K7296" s="12">
        <v>1</v>
      </c>
      <c r="L7296" s="12">
        <v>5</v>
      </c>
      <c r="M7296" s="12">
        <v>30</v>
      </c>
      <c r="N7296" s="12">
        <v>2972</v>
      </c>
      <c r="O7296" s="12">
        <f>COUNTIF($P$2:P7296,P7296)</f>
        <v>1</v>
      </c>
      <c r="P7296" s="12" t="str">
        <f t="shared" si="402"/>
        <v>14105302972</v>
      </c>
      <c r="Q7296" s="12" t="str">
        <f t="shared" si="403"/>
        <v>141053029720001</v>
      </c>
      <c r="R7296" s="20" t="s">
        <v>5320</v>
      </c>
      <c r="AB7296" s="12" t="s">
        <v>901</v>
      </c>
      <c r="AD7296" s="12" t="s">
        <v>865</v>
      </c>
      <c r="AP7296" s="12" t="s">
        <v>100</v>
      </c>
      <c r="AR7296" s="12" t="s">
        <v>100</v>
      </c>
      <c r="BN7296" s="12">
        <v>1</v>
      </c>
    </row>
    <row r="7297" spans="1:66" ht="45" x14ac:dyDescent="0.25">
      <c r="A7297" s="12">
        <v>1</v>
      </c>
      <c r="B7297" s="11" t="str">
        <f t="shared" si="401"/>
        <v>Общий расчет. Анализ даты. Анализ даты. Символические звезды. Небесный чиновник. Нет</v>
      </c>
      <c r="C7297" s="11" t="str">
        <f>IFERROR(VLOOKUP(I7297,lvl_1[],2,FALSE),"Нет")</f>
        <v>Общий расчет</v>
      </c>
      <c r="D7297" s="11" t="str">
        <f>IFERROR(VLOOKUP(Rule!J7297,lvl_2[],2,FALSE),"Нет")</f>
        <v>Анализ даты</v>
      </c>
      <c r="E7297" s="11" t="str">
        <f>IFERROR(VLOOKUP(Rule!K7297,lvl_3[],2,FALSE),"Нет")</f>
        <v>Анализ даты</v>
      </c>
      <c r="F7297" s="11" t="str">
        <f>IFERROR(INDEX(lvl_4[],MATCH(L7297,lvl_4[ID],0),MATCH(TEXT(K7297,"##0"),lvl_4[#Headers],0)),"Нет")</f>
        <v>Символические звезды</v>
      </c>
      <c r="G7297" s="11" t="str">
        <f>IFERROR(INDEX(lvl_5[],MATCH(M7297,lvl_5[ID],0),MATCH(_xlfn.CONCAT(TEXT(K7297,"##0"),"_",TEXT(L7297,"##0")),lvl_5[#Headers],0)),"Нет")</f>
        <v>Небесный чиновник</v>
      </c>
      <c r="H7297" s="11" t="str">
        <f>IFERROR(INDEX(lvl_6[],MATCH(N7297,lvl_6[ID],0),MATCH(_xlfn.CONCAT(K7297,"_",L7297,"_",M7297),lvl_6[#Headers],0)),"Нет")</f>
        <v>Нет</v>
      </c>
      <c r="I7297" s="12">
        <v>1</v>
      </c>
      <c r="J7297" s="12">
        <v>4</v>
      </c>
      <c r="K7297" s="12">
        <v>1</v>
      </c>
      <c r="L7297" s="12">
        <v>5</v>
      </c>
      <c r="M7297" s="12">
        <v>30</v>
      </c>
      <c r="N7297" s="12">
        <v>2973</v>
      </c>
      <c r="O7297" s="12">
        <f>COUNTIF($P$2:P7297,P7297)</f>
        <v>1</v>
      </c>
      <c r="P7297" s="12" t="str">
        <f t="shared" si="402"/>
        <v>14105302973</v>
      </c>
      <c r="Q7297" s="12" t="str">
        <f t="shared" si="403"/>
        <v>141053029730001</v>
      </c>
      <c r="R7297" s="20" t="s">
        <v>5321</v>
      </c>
      <c r="AB7297" s="12" t="s">
        <v>903</v>
      </c>
      <c r="AD7297" s="12" t="s">
        <v>869</v>
      </c>
      <c r="AP7297" s="12" t="s">
        <v>100</v>
      </c>
      <c r="AR7297" s="12" t="s">
        <v>100</v>
      </c>
      <c r="BN7297" s="12">
        <v>1</v>
      </c>
    </row>
    <row r="7298" spans="1:66" ht="45" x14ac:dyDescent="0.25">
      <c r="A7298" s="12">
        <v>1</v>
      </c>
      <c r="B7298" s="11" t="str">
        <f t="shared" si="401"/>
        <v>Общий расчет. Анализ даты. Анализ даты. Символические звезды. Небесный чиновник. Нет</v>
      </c>
      <c r="C7298" s="11" t="str">
        <f>IFERROR(VLOOKUP(I7298,lvl_1[],2,FALSE),"Нет")</f>
        <v>Общий расчет</v>
      </c>
      <c r="D7298" s="11" t="str">
        <f>IFERROR(VLOOKUP(Rule!J7298,lvl_2[],2,FALSE),"Нет")</f>
        <v>Анализ даты</v>
      </c>
      <c r="E7298" s="11" t="str">
        <f>IFERROR(VLOOKUP(Rule!K7298,lvl_3[],2,FALSE),"Нет")</f>
        <v>Анализ даты</v>
      </c>
      <c r="F7298" s="11" t="str">
        <f>IFERROR(INDEX(lvl_4[],MATCH(L7298,lvl_4[ID],0),MATCH(TEXT(K7298,"##0"),lvl_4[#Headers],0)),"Нет")</f>
        <v>Символические звезды</v>
      </c>
      <c r="G7298" s="11" t="str">
        <f>IFERROR(INDEX(lvl_5[],MATCH(M7298,lvl_5[ID],0),MATCH(_xlfn.CONCAT(TEXT(K7298,"##0"),"_",TEXT(L7298,"##0")),lvl_5[#Headers],0)),"Нет")</f>
        <v>Небесный чиновник</v>
      </c>
      <c r="H7298" s="11" t="str">
        <f>IFERROR(INDEX(lvl_6[],MATCH(N7298,lvl_6[ID],0),MATCH(_xlfn.CONCAT(K7298,"_",L7298,"_",M7298),lvl_6[#Headers],0)),"Нет")</f>
        <v>Нет</v>
      </c>
      <c r="I7298" s="12">
        <v>1</v>
      </c>
      <c r="J7298" s="12">
        <v>4</v>
      </c>
      <c r="K7298" s="12">
        <v>1</v>
      </c>
      <c r="L7298" s="12">
        <v>5</v>
      </c>
      <c r="M7298" s="12">
        <v>30</v>
      </c>
      <c r="N7298" s="12">
        <v>2974</v>
      </c>
      <c r="O7298" s="12">
        <f>COUNTIF($P$2:P7298,P7298)</f>
        <v>1</v>
      </c>
      <c r="P7298" s="12" t="str">
        <f t="shared" si="402"/>
        <v>14105302974</v>
      </c>
      <c r="Q7298" s="12" t="str">
        <f t="shared" si="403"/>
        <v>141053029740001</v>
      </c>
      <c r="R7298" s="20" t="s">
        <v>5322</v>
      </c>
      <c r="AB7298" s="12" t="s">
        <v>905</v>
      </c>
      <c r="AD7298" s="12" t="s">
        <v>868</v>
      </c>
      <c r="AP7298" s="12" t="s">
        <v>100</v>
      </c>
      <c r="AR7298" s="12" t="s">
        <v>100</v>
      </c>
      <c r="BN7298" s="12">
        <v>1</v>
      </c>
    </row>
    <row r="7299" spans="1:66" ht="45" x14ac:dyDescent="0.25">
      <c r="A7299" s="12">
        <v>1</v>
      </c>
      <c r="B7299" s="11" t="str">
        <f t="shared" si="401"/>
        <v>Общий расчет. Анализ даты. Анализ даты. Символические звезды. Небесный чиновник. Нет</v>
      </c>
      <c r="C7299" s="11" t="str">
        <f>IFERROR(VLOOKUP(I7299,lvl_1[],2,FALSE),"Нет")</f>
        <v>Общий расчет</v>
      </c>
      <c r="D7299" s="11" t="str">
        <f>IFERROR(VLOOKUP(Rule!J7299,lvl_2[],2,FALSE),"Нет")</f>
        <v>Анализ даты</v>
      </c>
      <c r="E7299" s="11" t="str">
        <f>IFERROR(VLOOKUP(Rule!K7299,lvl_3[],2,FALSE),"Нет")</f>
        <v>Анализ даты</v>
      </c>
      <c r="F7299" s="11" t="str">
        <f>IFERROR(INDEX(lvl_4[],MATCH(L7299,lvl_4[ID],0),MATCH(TEXT(K7299,"##0"),lvl_4[#Headers],0)),"Нет")</f>
        <v>Символические звезды</v>
      </c>
      <c r="G7299" s="11" t="str">
        <f>IFERROR(INDEX(lvl_5[],MATCH(M7299,lvl_5[ID],0),MATCH(_xlfn.CONCAT(TEXT(K7299,"##0"),"_",TEXT(L7299,"##0")),lvl_5[#Headers],0)),"Нет")</f>
        <v>Небесный чиновник</v>
      </c>
      <c r="H7299" s="11" t="str">
        <f>IFERROR(INDEX(lvl_6[],MATCH(N7299,lvl_6[ID],0),MATCH(_xlfn.CONCAT(K7299,"_",L7299,"_",M7299),lvl_6[#Headers],0)),"Нет")</f>
        <v>Нет</v>
      </c>
      <c r="I7299" s="12">
        <v>1</v>
      </c>
      <c r="J7299" s="12">
        <v>4</v>
      </c>
      <c r="K7299" s="12">
        <v>1</v>
      </c>
      <c r="L7299" s="12">
        <v>5</v>
      </c>
      <c r="M7299" s="12">
        <v>30</v>
      </c>
      <c r="N7299" s="12">
        <v>2975</v>
      </c>
      <c r="O7299" s="12">
        <f>COUNTIF($P$2:P7299,P7299)</f>
        <v>1</v>
      </c>
      <c r="P7299" s="12" t="str">
        <f t="shared" si="402"/>
        <v>14105302975</v>
      </c>
      <c r="Q7299" s="12" t="str">
        <f t="shared" si="403"/>
        <v>141053029750001</v>
      </c>
      <c r="R7299" s="20" t="s">
        <v>5323</v>
      </c>
      <c r="AB7299" s="12" t="s">
        <v>907</v>
      </c>
      <c r="AD7299" s="12" t="s">
        <v>860</v>
      </c>
      <c r="AP7299" s="12" t="s">
        <v>100</v>
      </c>
      <c r="AR7299" s="12" t="s">
        <v>100</v>
      </c>
      <c r="BN7299" s="12">
        <v>1</v>
      </c>
    </row>
    <row r="7300" spans="1:66" ht="45" x14ac:dyDescent="0.25">
      <c r="A7300" s="12">
        <v>1</v>
      </c>
      <c r="B7300" s="11" t="str">
        <f t="shared" si="401"/>
        <v>Общий расчет. Анализ даты. Анализ даты. Символические звезды. Небесный чиновник. Нет</v>
      </c>
      <c r="C7300" s="11" t="str">
        <f>IFERROR(VLOOKUP(I7300,lvl_1[],2,FALSE),"Нет")</f>
        <v>Общий расчет</v>
      </c>
      <c r="D7300" s="11" t="str">
        <f>IFERROR(VLOOKUP(Rule!J7300,lvl_2[],2,FALSE),"Нет")</f>
        <v>Анализ даты</v>
      </c>
      <c r="E7300" s="11" t="str">
        <f>IFERROR(VLOOKUP(Rule!K7300,lvl_3[],2,FALSE),"Нет")</f>
        <v>Анализ даты</v>
      </c>
      <c r="F7300" s="11" t="str">
        <f>IFERROR(INDEX(lvl_4[],MATCH(L7300,lvl_4[ID],0),MATCH(TEXT(K7300,"##0"),lvl_4[#Headers],0)),"Нет")</f>
        <v>Символические звезды</v>
      </c>
      <c r="G7300" s="11" t="str">
        <f>IFERROR(INDEX(lvl_5[],MATCH(M7300,lvl_5[ID],0),MATCH(_xlfn.CONCAT(TEXT(K7300,"##0"),"_",TEXT(L7300,"##0")),lvl_5[#Headers],0)),"Нет")</f>
        <v>Небесный чиновник</v>
      </c>
      <c r="H7300" s="11" t="str">
        <f>IFERROR(INDEX(lvl_6[],MATCH(N7300,lvl_6[ID],0),MATCH(_xlfn.CONCAT(K7300,"_",L7300,"_",M7300),lvl_6[#Headers],0)),"Нет")</f>
        <v>Нет</v>
      </c>
      <c r="I7300" s="12">
        <v>1</v>
      </c>
      <c r="J7300" s="12">
        <v>4</v>
      </c>
      <c r="K7300" s="12">
        <v>1</v>
      </c>
      <c r="L7300" s="12">
        <v>5</v>
      </c>
      <c r="M7300" s="12">
        <v>30</v>
      </c>
      <c r="N7300" s="12">
        <v>2976</v>
      </c>
      <c r="O7300" s="12">
        <f>COUNTIF($P$2:P7300,P7300)</f>
        <v>1</v>
      </c>
      <c r="P7300" s="12" t="str">
        <f t="shared" si="402"/>
        <v>14105302976</v>
      </c>
      <c r="Q7300" s="12" t="str">
        <f t="shared" si="403"/>
        <v>141053029760001</v>
      </c>
      <c r="R7300" s="20" t="s">
        <v>5324</v>
      </c>
      <c r="AB7300" s="12" t="s">
        <v>908</v>
      </c>
      <c r="AD7300" s="12" t="s">
        <v>859</v>
      </c>
      <c r="AP7300" s="12" t="s">
        <v>100</v>
      </c>
      <c r="AR7300" s="12" t="s">
        <v>100</v>
      </c>
      <c r="BN7300" s="12">
        <v>1</v>
      </c>
    </row>
    <row r="7301" spans="1:66" ht="45" x14ac:dyDescent="0.25">
      <c r="A7301" s="12">
        <v>1</v>
      </c>
      <c r="B7301" s="11" t="str">
        <f t="shared" si="401"/>
        <v>Общий расчет. Анализ даты. Анализ даты. Символические звезды. Небесный чиновник. Нет</v>
      </c>
      <c r="C7301" s="11" t="str">
        <f>IFERROR(VLOOKUP(I7301,lvl_1[],2,FALSE),"Нет")</f>
        <v>Общий расчет</v>
      </c>
      <c r="D7301" s="11" t="str">
        <f>IFERROR(VLOOKUP(Rule!J7301,lvl_2[],2,FALSE),"Нет")</f>
        <v>Анализ даты</v>
      </c>
      <c r="E7301" s="11" t="str">
        <f>IFERROR(VLOOKUP(Rule!K7301,lvl_3[],2,FALSE),"Нет")</f>
        <v>Анализ даты</v>
      </c>
      <c r="F7301" s="11" t="str">
        <f>IFERROR(INDEX(lvl_4[],MATCH(L7301,lvl_4[ID],0),MATCH(TEXT(K7301,"##0"),lvl_4[#Headers],0)),"Нет")</f>
        <v>Символические звезды</v>
      </c>
      <c r="G7301" s="11" t="str">
        <f>IFERROR(INDEX(lvl_5[],MATCH(M7301,lvl_5[ID],0),MATCH(_xlfn.CONCAT(TEXT(K7301,"##0"),"_",TEXT(L7301,"##0")),lvl_5[#Headers],0)),"Нет")</f>
        <v>Небесный чиновник</v>
      </c>
      <c r="H7301" s="11" t="str">
        <f>IFERROR(INDEX(lvl_6[],MATCH(N7301,lvl_6[ID],0),MATCH(_xlfn.CONCAT(K7301,"_",L7301,"_",M7301),lvl_6[#Headers],0)),"Нет")</f>
        <v>Нет</v>
      </c>
      <c r="I7301" s="12">
        <v>1</v>
      </c>
      <c r="J7301" s="12">
        <v>4</v>
      </c>
      <c r="K7301" s="12">
        <v>1</v>
      </c>
      <c r="L7301" s="12">
        <v>5</v>
      </c>
      <c r="M7301" s="12">
        <v>30</v>
      </c>
      <c r="N7301" s="12">
        <v>2977</v>
      </c>
      <c r="O7301" s="12">
        <f>COUNTIF($P$2:P7301,P7301)</f>
        <v>1</v>
      </c>
      <c r="P7301" s="12" t="str">
        <f t="shared" si="402"/>
        <v>14105302977</v>
      </c>
      <c r="Q7301" s="12" t="str">
        <f t="shared" si="403"/>
        <v>141053029770001</v>
      </c>
      <c r="R7301" s="20" t="s">
        <v>5325</v>
      </c>
      <c r="AB7301" s="12" t="s">
        <v>910</v>
      </c>
      <c r="AD7301" s="12" t="s">
        <v>863</v>
      </c>
      <c r="AP7301" s="12" t="s">
        <v>100</v>
      </c>
      <c r="AR7301" s="12" t="s">
        <v>100</v>
      </c>
      <c r="BN7301" s="12">
        <v>1</v>
      </c>
    </row>
    <row r="7302" spans="1:66" ht="45" x14ac:dyDescent="0.25">
      <c r="A7302" s="12">
        <v>1</v>
      </c>
      <c r="B7302" s="11" t="str">
        <f t="shared" si="401"/>
        <v>Общий расчет. Анализ даты. Анализ даты. Символические звезды. Небесный чиновник. Нет</v>
      </c>
      <c r="C7302" s="11" t="str">
        <f>IFERROR(VLOOKUP(I7302,lvl_1[],2,FALSE),"Нет")</f>
        <v>Общий расчет</v>
      </c>
      <c r="D7302" s="11" t="str">
        <f>IFERROR(VLOOKUP(Rule!J7302,lvl_2[],2,FALSE),"Нет")</f>
        <v>Анализ даты</v>
      </c>
      <c r="E7302" s="11" t="str">
        <f>IFERROR(VLOOKUP(Rule!K7302,lvl_3[],2,FALSE),"Нет")</f>
        <v>Анализ даты</v>
      </c>
      <c r="F7302" s="11" t="str">
        <f>IFERROR(INDEX(lvl_4[],MATCH(L7302,lvl_4[ID],0),MATCH(TEXT(K7302,"##0"),lvl_4[#Headers],0)),"Нет")</f>
        <v>Символические звезды</v>
      </c>
      <c r="G7302" s="11" t="str">
        <f>IFERROR(INDEX(lvl_5[],MATCH(M7302,lvl_5[ID],0),MATCH(_xlfn.CONCAT(TEXT(K7302,"##0"),"_",TEXT(L7302,"##0")),lvl_5[#Headers],0)),"Нет")</f>
        <v>Небесный чиновник</v>
      </c>
      <c r="H7302" s="11" t="str">
        <f>IFERROR(INDEX(lvl_6[],MATCH(N7302,lvl_6[ID],0),MATCH(_xlfn.CONCAT(K7302,"_",L7302,"_",M7302),lvl_6[#Headers],0)),"Нет")</f>
        <v>Нет</v>
      </c>
      <c r="I7302" s="12">
        <v>1</v>
      </c>
      <c r="J7302" s="12">
        <v>4</v>
      </c>
      <c r="K7302" s="12">
        <v>1</v>
      </c>
      <c r="L7302" s="12">
        <v>5</v>
      </c>
      <c r="M7302" s="12">
        <v>30</v>
      </c>
      <c r="N7302" s="12">
        <v>2978</v>
      </c>
      <c r="O7302" s="12">
        <f>COUNTIF($P$2:P7302,P7302)</f>
        <v>1</v>
      </c>
      <c r="P7302" s="12" t="str">
        <f t="shared" si="402"/>
        <v>14105302978</v>
      </c>
      <c r="Q7302" s="12" t="str">
        <f t="shared" si="403"/>
        <v>141053029780001</v>
      </c>
      <c r="R7302" s="20" t="s">
        <v>5326</v>
      </c>
      <c r="AB7302" s="12" t="s">
        <v>912</v>
      </c>
      <c r="AD7302" s="12" t="s">
        <v>862</v>
      </c>
      <c r="AP7302" s="12" t="s">
        <v>100</v>
      </c>
      <c r="AR7302" s="12" t="s">
        <v>100</v>
      </c>
      <c r="BN7302" s="12">
        <v>1</v>
      </c>
    </row>
    <row r="7303" spans="1:66" ht="45" x14ac:dyDescent="0.25">
      <c r="A7303" s="12">
        <v>1</v>
      </c>
      <c r="B7303" s="11" t="str">
        <f t="shared" si="401"/>
        <v>Общий расчет. Анализ даты. Анализ даты. Символические звезды. Небесный чиновник. Нет</v>
      </c>
      <c r="C7303" s="11" t="str">
        <f>IFERROR(VLOOKUP(I7303,lvl_1[],2,FALSE),"Нет")</f>
        <v>Общий расчет</v>
      </c>
      <c r="D7303" s="11" t="str">
        <f>IFERROR(VLOOKUP(Rule!J7303,lvl_2[],2,FALSE),"Нет")</f>
        <v>Анализ даты</v>
      </c>
      <c r="E7303" s="11" t="str">
        <f>IFERROR(VLOOKUP(Rule!K7303,lvl_3[],2,FALSE),"Нет")</f>
        <v>Анализ даты</v>
      </c>
      <c r="F7303" s="11" t="str">
        <f>IFERROR(INDEX(lvl_4[],MATCH(L7303,lvl_4[ID],0),MATCH(TEXT(K7303,"##0"),lvl_4[#Headers],0)),"Нет")</f>
        <v>Символические звезды</v>
      </c>
      <c r="G7303" s="11" t="str">
        <f>IFERROR(INDEX(lvl_5[],MATCH(M7303,lvl_5[ID],0),MATCH(_xlfn.CONCAT(TEXT(K7303,"##0"),"_",TEXT(L7303,"##0")),lvl_5[#Headers],0)),"Нет")</f>
        <v>Небесный чиновник</v>
      </c>
      <c r="H7303" s="11" t="str">
        <f>IFERROR(INDEX(lvl_6[],MATCH(N7303,lvl_6[ID],0),MATCH(_xlfn.CONCAT(K7303,"_",L7303,"_",M7303),lvl_6[#Headers],0)),"Нет")</f>
        <v>Нет</v>
      </c>
      <c r="I7303" s="12">
        <v>1</v>
      </c>
      <c r="J7303" s="12">
        <v>4</v>
      </c>
      <c r="K7303" s="12">
        <v>1</v>
      </c>
      <c r="L7303" s="12">
        <v>5</v>
      </c>
      <c r="M7303" s="12">
        <v>30</v>
      </c>
      <c r="N7303" s="12">
        <v>2979</v>
      </c>
      <c r="O7303" s="12">
        <f>COUNTIF($P$2:P7303,P7303)</f>
        <v>1</v>
      </c>
      <c r="P7303" s="12" t="str">
        <f t="shared" si="402"/>
        <v>14105302979</v>
      </c>
      <c r="Q7303" s="12" t="str">
        <f t="shared" si="403"/>
        <v>141053029790001</v>
      </c>
      <c r="R7303" s="20" t="s">
        <v>5327</v>
      </c>
      <c r="AB7303" s="12" t="s">
        <v>914</v>
      </c>
      <c r="AD7303" s="12" t="s">
        <v>864</v>
      </c>
      <c r="AP7303" s="12" t="s">
        <v>100</v>
      </c>
      <c r="AR7303" s="12" t="s">
        <v>100</v>
      </c>
      <c r="BN7303" s="12">
        <v>1</v>
      </c>
    </row>
    <row r="7304" spans="1:66" ht="45" x14ac:dyDescent="0.25">
      <c r="A7304" s="12">
        <v>1</v>
      </c>
      <c r="B7304" s="11" t="str">
        <f t="shared" si="401"/>
        <v>Общий расчет. Анализ даты. Анализ даты. Символические звезды. Небесный чиновник. Нет</v>
      </c>
      <c r="C7304" s="11" t="str">
        <f>IFERROR(VLOOKUP(I7304,lvl_1[],2,FALSE),"Нет")</f>
        <v>Общий расчет</v>
      </c>
      <c r="D7304" s="11" t="str">
        <f>IFERROR(VLOOKUP(Rule!J7304,lvl_2[],2,FALSE),"Нет")</f>
        <v>Анализ даты</v>
      </c>
      <c r="E7304" s="11" t="str">
        <f>IFERROR(VLOOKUP(Rule!K7304,lvl_3[],2,FALSE),"Нет")</f>
        <v>Анализ даты</v>
      </c>
      <c r="F7304" s="11" t="str">
        <f>IFERROR(INDEX(lvl_4[],MATCH(L7304,lvl_4[ID],0),MATCH(TEXT(K7304,"##0"),lvl_4[#Headers],0)),"Нет")</f>
        <v>Символические звезды</v>
      </c>
      <c r="G7304" s="11" t="str">
        <f>IFERROR(INDEX(lvl_5[],MATCH(M7304,lvl_5[ID],0),MATCH(_xlfn.CONCAT(TEXT(K7304,"##0"),"_",TEXT(L7304,"##0")),lvl_5[#Headers],0)),"Нет")</f>
        <v>Небесный чиновник</v>
      </c>
      <c r="H7304" s="11" t="str">
        <f>IFERROR(INDEX(lvl_6[],MATCH(N7304,lvl_6[ID],0),MATCH(_xlfn.CONCAT(K7304,"_",L7304,"_",M7304),lvl_6[#Headers],0)),"Нет")</f>
        <v>Нет</v>
      </c>
      <c r="I7304" s="12">
        <v>1</v>
      </c>
      <c r="J7304" s="12">
        <v>4</v>
      </c>
      <c r="K7304" s="12">
        <v>1</v>
      </c>
      <c r="L7304" s="12">
        <v>5</v>
      </c>
      <c r="M7304" s="12">
        <v>30</v>
      </c>
      <c r="N7304" s="12">
        <v>2980</v>
      </c>
      <c r="O7304" s="12">
        <f>COUNTIF($P$2:P7304,P7304)</f>
        <v>1</v>
      </c>
      <c r="P7304" s="12" t="str">
        <f t="shared" si="402"/>
        <v>14105302980</v>
      </c>
      <c r="Q7304" s="12" t="str">
        <f t="shared" si="403"/>
        <v>141053029800001</v>
      </c>
      <c r="R7304" s="20" t="s">
        <v>5328</v>
      </c>
      <c r="AB7304" s="12" t="s">
        <v>914</v>
      </c>
      <c r="AD7304" s="12" t="s">
        <v>870</v>
      </c>
      <c r="AP7304" s="12" t="s">
        <v>100</v>
      </c>
      <c r="AR7304" s="12" t="s">
        <v>100</v>
      </c>
      <c r="BN7304" s="12">
        <v>1</v>
      </c>
    </row>
    <row r="7305" spans="1:66" ht="45" x14ac:dyDescent="0.25">
      <c r="A7305" s="12">
        <v>1</v>
      </c>
      <c r="B7305" s="11" t="str">
        <f t="shared" si="401"/>
        <v>Общий расчет. Анализ даты. Анализ даты. Символические звезды. Небесный чиновник. Нет</v>
      </c>
      <c r="C7305" s="11" t="str">
        <f>IFERROR(VLOOKUP(I7305,lvl_1[],2,FALSE),"Нет")</f>
        <v>Общий расчет</v>
      </c>
      <c r="D7305" s="11" t="str">
        <f>IFERROR(VLOOKUP(Rule!J7305,lvl_2[],2,FALSE),"Нет")</f>
        <v>Анализ даты</v>
      </c>
      <c r="E7305" s="11" t="str">
        <f>IFERROR(VLOOKUP(Rule!K7305,lvl_3[],2,FALSE),"Нет")</f>
        <v>Анализ даты</v>
      </c>
      <c r="F7305" s="11" t="str">
        <f>IFERROR(INDEX(lvl_4[],MATCH(L7305,lvl_4[ID],0),MATCH(TEXT(K7305,"##0"),lvl_4[#Headers],0)),"Нет")</f>
        <v>Символические звезды</v>
      </c>
      <c r="G7305" s="11" t="str">
        <f>IFERROR(INDEX(lvl_5[],MATCH(M7305,lvl_5[ID],0),MATCH(_xlfn.CONCAT(TEXT(K7305,"##0"),"_",TEXT(L7305,"##0")),lvl_5[#Headers],0)),"Нет")</f>
        <v>Небесный чиновник</v>
      </c>
      <c r="H7305" s="11" t="str">
        <f>IFERROR(INDEX(lvl_6[],MATCH(N7305,lvl_6[ID],0),MATCH(_xlfn.CONCAT(K7305,"_",L7305,"_",M7305),lvl_6[#Headers],0)),"Нет")</f>
        <v>Нет</v>
      </c>
      <c r="I7305" s="12">
        <v>1</v>
      </c>
      <c r="J7305" s="12">
        <v>4</v>
      </c>
      <c r="K7305" s="12">
        <v>1</v>
      </c>
      <c r="L7305" s="12">
        <v>5</v>
      </c>
      <c r="M7305" s="12">
        <v>30</v>
      </c>
      <c r="N7305" s="12">
        <v>2981</v>
      </c>
      <c r="O7305" s="12">
        <f>COUNTIF($P$2:P7305,P7305)</f>
        <v>1</v>
      </c>
      <c r="P7305" s="12" t="str">
        <f t="shared" si="402"/>
        <v>14105302981</v>
      </c>
      <c r="Q7305" s="12" t="str">
        <f t="shared" si="403"/>
        <v>141053029810001</v>
      </c>
      <c r="R7305" s="20" t="s">
        <v>5329</v>
      </c>
      <c r="AB7305" s="12" t="s">
        <v>916</v>
      </c>
      <c r="AD7305" s="12" t="s">
        <v>861</v>
      </c>
      <c r="AP7305" s="12" t="s">
        <v>100</v>
      </c>
      <c r="AR7305" s="12" t="s">
        <v>100</v>
      </c>
      <c r="BN7305" s="12">
        <v>1</v>
      </c>
    </row>
    <row r="7306" spans="1:66" ht="45" x14ac:dyDescent="0.25">
      <c r="A7306" s="12">
        <v>1</v>
      </c>
      <c r="B7306" s="11" t="str">
        <f t="shared" si="401"/>
        <v>Общий расчет. Анализ даты. Анализ даты. Символические звезды. Небесный чиновник. Нет</v>
      </c>
      <c r="C7306" s="11" t="str">
        <f>IFERROR(VLOOKUP(I7306,lvl_1[],2,FALSE),"Нет")</f>
        <v>Общий расчет</v>
      </c>
      <c r="D7306" s="11" t="str">
        <f>IFERROR(VLOOKUP(Rule!J7306,lvl_2[],2,FALSE),"Нет")</f>
        <v>Анализ даты</v>
      </c>
      <c r="E7306" s="11" t="str">
        <f>IFERROR(VLOOKUP(Rule!K7306,lvl_3[],2,FALSE),"Нет")</f>
        <v>Анализ даты</v>
      </c>
      <c r="F7306" s="11" t="str">
        <f>IFERROR(INDEX(lvl_4[],MATCH(L7306,lvl_4[ID],0),MATCH(TEXT(K7306,"##0"),lvl_4[#Headers],0)),"Нет")</f>
        <v>Символические звезды</v>
      </c>
      <c r="G7306" s="11" t="str">
        <f>IFERROR(INDEX(lvl_5[],MATCH(M7306,lvl_5[ID],0),MATCH(_xlfn.CONCAT(TEXT(K7306,"##0"),"_",TEXT(L7306,"##0")),lvl_5[#Headers],0)),"Нет")</f>
        <v>Небесный чиновник</v>
      </c>
      <c r="H7306" s="11" t="str">
        <f>IFERROR(INDEX(lvl_6[],MATCH(N7306,lvl_6[ID],0),MATCH(_xlfn.CONCAT(K7306,"_",L7306,"_",M7306),lvl_6[#Headers],0)),"Нет")</f>
        <v>Нет</v>
      </c>
      <c r="I7306" s="12">
        <v>1</v>
      </c>
      <c r="J7306" s="12">
        <v>4</v>
      </c>
      <c r="K7306" s="12">
        <v>1</v>
      </c>
      <c r="L7306" s="12">
        <v>5</v>
      </c>
      <c r="M7306" s="12">
        <v>30</v>
      </c>
      <c r="N7306" s="12">
        <v>2982</v>
      </c>
      <c r="O7306" s="12">
        <f>COUNTIF($P$2:P7306,P7306)</f>
        <v>1</v>
      </c>
      <c r="P7306" s="12" t="str">
        <f t="shared" si="402"/>
        <v>14105302982</v>
      </c>
      <c r="Q7306" s="12" t="str">
        <f t="shared" si="403"/>
        <v>141053029820001</v>
      </c>
      <c r="R7306" s="20" t="s">
        <v>5330</v>
      </c>
      <c r="AB7306" s="12" t="s">
        <v>916</v>
      </c>
      <c r="AD7306" s="12" t="s">
        <v>867</v>
      </c>
      <c r="AP7306" s="12" t="s">
        <v>100</v>
      </c>
      <c r="AR7306" s="12" t="s">
        <v>100</v>
      </c>
      <c r="BN7306" s="12">
        <v>1</v>
      </c>
    </row>
    <row r="7307" spans="1:66" ht="45" x14ac:dyDescent="0.25">
      <c r="A7307" s="12">
        <v>1</v>
      </c>
      <c r="B7307" s="11" t="str">
        <f t="shared" si="401"/>
        <v>Общий расчет. Анализ даты. Анализ даты. Символические звезды. Хранилище (Гробница). Нет</v>
      </c>
      <c r="C7307" s="11" t="str">
        <f>IFERROR(VLOOKUP(I7307,lvl_1[],2,FALSE),"Нет")</f>
        <v>Общий расчет</v>
      </c>
      <c r="D7307" s="11" t="str">
        <f>IFERROR(VLOOKUP(Rule!J7307,lvl_2[],2,FALSE),"Нет")</f>
        <v>Анализ даты</v>
      </c>
      <c r="E7307" s="11" t="str">
        <f>IFERROR(VLOOKUP(Rule!K7307,lvl_3[],2,FALSE),"Нет")</f>
        <v>Анализ даты</v>
      </c>
      <c r="F7307" s="11" t="str">
        <f>IFERROR(INDEX(lvl_4[],MATCH(L7307,lvl_4[ID],0),MATCH(TEXT(K7307,"##0"),lvl_4[#Headers],0)),"Нет")</f>
        <v>Символические звезды</v>
      </c>
      <c r="G7307" s="11" t="str">
        <f>IFERROR(INDEX(lvl_5[],MATCH(M7307,lvl_5[ID],0),MATCH(_xlfn.CONCAT(TEXT(K7307,"##0"),"_",TEXT(L7307,"##0")),lvl_5[#Headers],0)),"Нет")</f>
        <v>Хранилище (Гробница)</v>
      </c>
      <c r="H7307" s="11" t="str">
        <f>IFERROR(INDEX(lvl_6[],MATCH(N7307,lvl_6[ID],0),MATCH(_xlfn.CONCAT(K7307,"_",L7307,"_",M7307),lvl_6[#Headers],0)),"Нет")</f>
        <v>Нет</v>
      </c>
      <c r="I7307" s="12">
        <v>1</v>
      </c>
      <c r="J7307" s="12">
        <v>4</v>
      </c>
      <c r="K7307" s="12">
        <v>1</v>
      </c>
      <c r="L7307" s="12">
        <v>5</v>
      </c>
      <c r="M7307" s="12">
        <v>28</v>
      </c>
      <c r="N7307" s="12">
        <v>2983</v>
      </c>
      <c r="O7307" s="12">
        <f>COUNTIF($P$2:P7307,P7307)</f>
        <v>1</v>
      </c>
      <c r="P7307" s="12" t="str">
        <f t="shared" si="402"/>
        <v>14105282983</v>
      </c>
      <c r="Q7307" s="12" t="str">
        <f t="shared" si="403"/>
        <v>141052829830001</v>
      </c>
      <c r="R7307" s="20" t="s">
        <v>5331</v>
      </c>
      <c r="AI7307" s="12" t="s">
        <v>899</v>
      </c>
      <c r="AK7307" s="12" t="s">
        <v>870</v>
      </c>
      <c r="BN7307" s="12">
        <v>1</v>
      </c>
    </row>
    <row r="7308" spans="1:66" ht="45" x14ac:dyDescent="0.25">
      <c r="A7308" s="12">
        <v>1</v>
      </c>
      <c r="B7308" s="11" t="str">
        <f t="shared" si="401"/>
        <v>Общий расчет. Анализ даты. Анализ даты. Символические звезды. Хранилище (Гробница). Нет</v>
      </c>
      <c r="C7308" s="11" t="str">
        <f>IFERROR(VLOOKUP(I7308,lvl_1[],2,FALSE),"Нет")</f>
        <v>Общий расчет</v>
      </c>
      <c r="D7308" s="11" t="str">
        <f>IFERROR(VLOOKUP(Rule!J7308,lvl_2[],2,FALSE),"Нет")</f>
        <v>Анализ даты</v>
      </c>
      <c r="E7308" s="11" t="str">
        <f>IFERROR(VLOOKUP(Rule!K7308,lvl_3[],2,FALSE),"Нет")</f>
        <v>Анализ даты</v>
      </c>
      <c r="F7308" s="11" t="str">
        <f>IFERROR(INDEX(lvl_4[],MATCH(L7308,lvl_4[ID],0),MATCH(TEXT(K7308,"##0"),lvl_4[#Headers],0)),"Нет")</f>
        <v>Символические звезды</v>
      </c>
      <c r="G7308" s="11" t="str">
        <f>IFERROR(INDEX(lvl_5[],MATCH(M7308,lvl_5[ID],0),MATCH(_xlfn.CONCAT(TEXT(K7308,"##0"),"_",TEXT(L7308,"##0")),lvl_5[#Headers],0)),"Нет")</f>
        <v>Хранилище (Гробница)</v>
      </c>
      <c r="H7308" s="11" t="str">
        <f>IFERROR(INDEX(lvl_6[],MATCH(N7308,lvl_6[ID],0),MATCH(_xlfn.CONCAT(K7308,"_",L7308,"_",M7308),lvl_6[#Headers],0)),"Нет")</f>
        <v>Нет</v>
      </c>
      <c r="I7308" s="12">
        <v>1</v>
      </c>
      <c r="J7308" s="12">
        <v>4</v>
      </c>
      <c r="K7308" s="12">
        <v>1</v>
      </c>
      <c r="L7308" s="12">
        <v>5</v>
      </c>
      <c r="M7308" s="12">
        <v>28</v>
      </c>
      <c r="N7308" s="12">
        <v>2984</v>
      </c>
      <c r="O7308" s="12">
        <f>COUNTIF($P$2:P7308,P7308)</f>
        <v>1</v>
      </c>
      <c r="P7308" s="12" t="str">
        <f t="shared" si="402"/>
        <v>14105282984</v>
      </c>
      <c r="Q7308" s="12" t="str">
        <f t="shared" si="403"/>
        <v>141052829840001</v>
      </c>
      <c r="R7308" s="20" t="s">
        <v>5332</v>
      </c>
      <c r="AI7308" s="12" t="s">
        <v>899</v>
      </c>
      <c r="AK7308" s="12" t="s">
        <v>861</v>
      </c>
      <c r="BN7308" s="12">
        <v>1</v>
      </c>
    </row>
    <row r="7309" spans="1:66" ht="45" x14ac:dyDescent="0.25">
      <c r="A7309" s="12">
        <v>1</v>
      </c>
      <c r="B7309" s="11" t="str">
        <f t="shared" si="401"/>
        <v>Общий расчет. Анализ даты. Анализ даты. Символические звезды. Хранилище (Гробница). Нет</v>
      </c>
      <c r="C7309" s="11" t="str">
        <f>IFERROR(VLOOKUP(I7309,lvl_1[],2,FALSE),"Нет")</f>
        <v>Общий расчет</v>
      </c>
      <c r="D7309" s="11" t="str">
        <f>IFERROR(VLOOKUP(Rule!J7309,lvl_2[],2,FALSE),"Нет")</f>
        <v>Анализ даты</v>
      </c>
      <c r="E7309" s="11" t="str">
        <f>IFERROR(VLOOKUP(Rule!K7309,lvl_3[],2,FALSE),"Нет")</f>
        <v>Анализ даты</v>
      </c>
      <c r="F7309" s="11" t="str">
        <f>IFERROR(INDEX(lvl_4[],MATCH(L7309,lvl_4[ID],0),MATCH(TEXT(K7309,"##0"),lvl_4[#Headers],0)),"Нет")</f>
        <v>Символические звезды</v>
      </c>
      <c r="G7309" s="11" t="str">
        <f>IFERROR(INDEX(lvl_5[],MATCH(M7309,lvl_5[ID],0),MATCH(_xlfn.CONCAT(TEXT(K7309,"##0"),"_",TEXT(L7309,"##0")),lvl_5[#Headers],0)),"Нет")</f>
        <v>Хранилище (Гробница)</v>
      </c>
      <c r="H7309" s="11" t="str">
        <f>IFERROR(INDEX(lvl_6[],MATCH(N7309,lvl_6[ID],0),MATCH(_xlfn.CONCAT(K7309,"_",L7309,"_",M7309),lvl_6[#Headers],0)),"Нет")</f>
        <v>Нет</v>
      </c>
      <c r="I7309" s="12">
        <v>1</v>
      </c>
      <c r="J7309" s="12">
        <v>4</v>
      </c>
      <c r="K7309" s="12">
        <v>1</v>
      </c>
      <c r="L7309" s="12">
        <v>5</v>
      </c>
      <c r="M7309" s="12">
        <v>28</v>
      </c>
      <c r="N7309" s="12">
        <v>2985</v>
      </c>
      <c r="O7309" s="12">
        <f>COUNTIF($P$2:P7309,P7309)</f>
        <v>1</v>
      </c>
      <c r="P7309" s="12" t="str">
        <f t="shared" si="402"/>
        <v>14105282985</v>
      </c>
      <c r="Q7309" s="12" t="str">
        <f t="shared" si="403"/>
        <v>141052829850001</v>
      </c>
      <c r="R7309" s="20" t="s">
        <v>5333</v>
      </c>
      <c r="AI7309" s="12" t="s">
        <v>899</v>
      </c>
      <c r="AK7309" s="12" t="s">
        <v>864</v>
      </c>
      <c r="BN7309" s="12">
        <v>1</v>
      </c>
    </row>
    <row r="7310" spans="1:66" ht="45" x14ac:dyDescent="0.25">
      <c r="A7310" s="12">
        <v>1</v>
      </c>
      <c r="B7310" s="11" t="str">
        <f t="shared" si="401"/>
        <v>Общий расчет. Анализ даты. Анализ даты. Символические звезды. Хранилище (Гробница). Нет</v>
      </c>
      <c r="C7310" s="11" t="str">
        <f>IFERROR(VLOOKUP(I7310,lvl_1[],2,FALSE),"Нет")</f>
        <v>Общий расчет</v>
      </c>
      <c r="D7310" s="11" t="str">
        <f>IFERROR(VLOOKUP(Rule!J7310,lvl_2[],2,FALSE),"Нет")</f>
        <v>Анализ даты</v>
      </c>
      <c r="E7310" s="11" t="str">
        <f>IFERROR(VLOOKUP(Rule!K7310,lvl_3[],2,FALSE),"Нет")</f>
        <v>Анализ даты</v>
      </c>
      <c r="F7310" s="11" t="str">
        <f>IFERROR(INDEX(lvl_4[],MATCH(L7310,lvl_4[ID],0),MATCH(TEXT(K7310,"##0"),lvl_4[#Headers],0)),"Нет")</f>
        <v>Символические звезды</v>
      </c>
      <c r="G7310" s="11" t="str">
        <f>IFERROR(INDEX(lvl_5[],MATCH(M7310,lvl_5[ID],0),MATCH(_xlfn.CONCAT(TEXT(K7310,"##0"),"_",TEXT(L7310,"##0")),lvl_5[#Headers],0)),"Нет")</f>
        <v>Хранилище (Гробница)</v>
      </c>
      <c r="H7310" s="11" t="str">
        <f>IFERROR(INDEX(lvl_6[],MATCH(N7310,lvl_6[ID],0),MATCH(_xlfn.CONCAT(K7310,"_",L7310,"_",M7310),lvl_6[#Headers],0)),"Нет")</f>
        <v>Нет</v>
      </c>
      <c r="I7310" s="12">
        <v>1</v>
      </c>
      <c r="J7310" s="12">
        <v>4</v>
      </c>
      <c r="K7310" s="12">
        <v>1</v>
      </c>
      <c r="L7310" s="12">
        <v>5</v>
      </c>
      <c r="M7310" s="12">
        <v>28</v>
      </c>
      <c r="N7310" s="12">
        <v>2986</v>
      </c>
      <c r="O7310" s="12">
        <f>COUNTIF($P$2:P7310,P7310)</f>
        <v>1</v>
      </c>
      <c r="P7310" s="12" t="str">
        <f t="shared" si="402"/>
        <v>14105282986</v>
      </c>
      <c r="Q7310" s="12" t="str">
        <f t="shared" si="403"/>
        <v>141052829860001</v>
      </c>
      <c r="R7310" s="20" t="s">
        <v>5334</v>
      </c>
      <c r="AI7310" s="12" t="s">
        <v>899</v>
      </c>
      <c r="AK7310" s="12" t="s">
        <v>867</v>
      </c>
      <c r="BN7310" s="12">
        <v>1</v>
      </c>
    </row>
    <row r="7311" spans="1:66" ht="45" x14ac:dyDescent="0.25">
      <c r="A7311" s="12">
        <v>1</v>
      </c>
      <c r="B7311" s="11" t="str">
        <f t="shared" si="401"/>
        <v>Общий расчет. Анализ даты. Анализ даты. Символические звезды. Хранилище (Гробница). Нет</v>
      </c>
      <c r="C7311" s="11" t="str">
        <f>IFERROR(VLOOKUP(I7311,lvl_1[],2,FALSE),"Нет")</f>
        <v>Общий расчет</v>
      </c>
      <c r="D7311" s="11" t="str">
        <f>IFERROR(VLOOKUP(Rule!J7311,lvl_2[],2,FALSE),"Нет")</f>
        <v>Анализ даты</v>
      </c>
      <c r="E7311" s="11" t="str">
        <f>IFERROR(VLOOKUP(Rule!K7311,lvl_3[],2,FALSE),"Нет")</f>
        <v>Анализ даты</v>
      </c>
      <c r="F7311" s="11" t="str">
        <f>IFERROR(INDEX(lvl_4[],MATCH(L7311,lvl_4[ID],0),MATCH(TEXT(K7311,"##0"),lvl_4[#Headers],0)),"Нет")</f>
        <v>Символические звезды</v>
      </c>
      <c r="G7311" s="11" t="str">
        <f>IFERROR(INDEX(lvl_5[],MATCH(M7311,lvl_5[ID],0),MATCH(_xlfn.CONCAT(TEXT(K7311,"##0"),"_",TEXT(L7311,"##0")),lvl_5[#Headers],0)),"Нет")</f>
        <v>Хранилище (Гробница)</v>
      </c>
      <c r="H7311" s="11" t="str">
        <f>IFERROR(INDEX(lvl_6[],MATCH(N7311,lvl_6[ID],0),MATCH(_xlfn.CONCAT(K7311,"_",L7311,"_",M7311),lvl_6[#Headers],0)),"Нет")</f>
        <v>Нет</v>
      </c>
      <c r="I7311" s="12">
        <v>1</v>
      </c>
      <c r="J7311" s="12">
        <v>4</v>
      </c>
      <c r="K7311" s="12">
        <v>1</v>
      </c>
      <c r="L7311" s="12">
        <v>5</v>
      </c>
      <c r="M7311" s="12">
        <v>28</v>
      </c>
      <c r="N7311" s="12">
        <v>2987</v>
      </c>
      <c r="O7311" s="12">
        <f>COUNTIF($P$2:P7311,P7311)</f>
        <v>1</v>
      </c>
      <c r="P7311" s="12" t="str">
        <f t="shared" si="402"/>
        <v>14105282987</v>
      </c>
      <c r="Q7311" s="12" t="str">
        <f t="shared" si="403"/>
        <v>141052829870001</v>
      </c>
      <c r="R7311" s="20" t="s">
        <v>5335</v>
      </c>
      <c r="AI7311" s="12" t="s">
        <v>901</v>
      </c>
      <c r="AK7311" s="12" t="s">
        <v>870</v>
      </c>
      <c r="BN7311" s="12">
        <v>1</v>
      </c>
    </row>
    <row r="7312" spans="1:66" ht="45" x14ac:dyDescent="0.25">
      <c r="A7312" s="12">
        <v>1</v>
      </c>
      <c r="B7312" s="11" t="str">
        <f t="shared" si="401"/>
        <v>Общий расчет. Анализ даты. Анализ даты. Символические звезды. Хранилище (Гробница). Нет</v>
      </c>
      <c r="C7312" s="11" t="str">
        <f>IFERROR(VLOOKUP(I7312,lvl_1[],2,FALSE),"Нет")</f>
        <v>Общий расчет</v>
      </c>
      <c r="D7312" s="11" t="str">
        <f>IFERROR(VLOOKUP(Rule!J7312,lvl_2[],2,FALSE),"Нет")</f>
        <v>Анализ даты</v>
      </c>
      <c r="E7312" s="11" t="str">
        <f>IFERROR(VLOOKUP(Rule!K7312,lvl_3[],2,FALSE),"Нет")</f>
        <v>Анализ даты</v>
      </c>
      <c r="F7312" s="11" t="str">
        <f>IFERROR(INDEX(lvl_4[],MATCH(L7312,lvl_4[ID],0),MATCH(TEXT(K7312,"##0"),lvl_4[#Headers],0)),"Нет")</f>
        <v>Символические звезды</v>
      </c>
      <c r="G7312" s="11" t="str">
        <f>IFERROR(INDEX(lvl_5[],MATCH(M7312,lvl_5[ID],0),MATCH(_xlfn.CONCAT(TEXT(K7312,"##0"),"_",TEXT(L7312,"##0")),lvl_5[#Headers],0)),"Нет")</f>
        <v>Хранилище (Гробница)</v>
      </c>
      <c r="H7312" s="11" t="str">
        <f>IFERROR(INDEX(lvl_6[],MATCH(N7312,lvl_6[ID],0),MATCH(_xlfn.CONCAT(K7312,"_",L7312,"_",M7312),lvl_6[#Headers],0)),"Нет")</f>
        <v>Нет</v>
      </c>
      <c r="I7312" s="12">
        <v>1</v>
      </c>
      <c r="J7312" s="12">
        <v>4</v>
      </c>
      <c r="K7312" s="12">
        <v>1</v>
      </c>
      <c r="L7312" s="12">
        <v>5</v>
      </c>
      <c r="M7312" s="12">
        <v>28</v>
      </c>
      <c r="N7312" s="12">
        <v>2988</v>
      </c>
      <c r="O7312" s="12">
        <f>COUNTIF($P$2:P7312,P7312)</f>
        <v>1</v>
      </c>
      <c r="P7312" s="12" t="str">
        <f t="shared" si="402"/>
        <v>14105282988</v>
      </c>
      <c r="Q7312" s="12" t="str">
        <f t="shared" si="403"/>
        <v>141052829880001</v>
      </c>
      <c r="R7312" s="20" t="s">
        <v>5336</v>
      </c>
      <c r="AI7312" s="12" t="s">
        <v>901</v>
      </c>
      <c r="AK7312" s="12" t="s">
        <v>861</v>
      </c>
      <c r="BN7312" s="12">
        <v>1</v>
      </c>
    </row>
    <row r="7313" spans="1:66" ht="45" x14ac:dyDescent="0.25">
      <c r="A7313" s="12">
        <v>1</v>
      </c>
      <c r="B7313" s="11" t="str">
        <f t="shared" si="401"/>
        <v>Общий расчет. Анализ даты. Анализ даты. Символические звезды. Хранилище (Гробница). Нет</v>
      </c>
      <c r="C7313" s="11" t="str">
        <f>IFERROR(VLOOKUP(I7313,lvl_1[],2,FALSE),"Нет")</f>
        <v>Общий расчет</v>
      </c>
      <c r="D7313" s="11" t="str">
        <f>IFERROR(VLOOKUP(Rule!J7313,lvl_2[],2,FALSE),"Нет")</f>
        <v>Анализ даты</v>
      </c>
      <c r="E7313" s="11" t="str">
        <f>IFERROR(VLOOKUP(Rule!K7313,lvl_3[],2,FALSE),"Нет")</f>
        <v>Анализ даты</v>
      </c>
      <c r="F7313" s="11" t="str">
        <f>IFERROR(INDEX(lvl_4[],MATCH(L7313,lvl_4[ID],0),MATCH(TEXT(K7313,"##0"),lvl_4[#Headers],0)),"Нет")</f>
        <v>Символические звезды</v>
      </c>
      <c r="G7313" s="11" t="str">
        <f>IFERROR(INDEX(lvl_5[],MATCH(M7313,lvl_5[ID],0),MATCH(_xlfn.CONCAT(TEXT(K7313,"##0"),"_",TEXT(L7313,"##0")),lvl_5[#Headers],0)),"Нет")</f>
        <v>Хранилище (Гробница)</v>
      </c>
      <c r="H7313" s="11" t="str">
        <f>IFERROR(INDEX(lvl_6[],MATCH(N7313,lvl_6[ID],0),MATCH(_xlfn.CONCAT(K7313,"_",L7313,"_",M7313),lvl_6[#Headers],0)),"Нет")</f>
        <v>Нет</v>
      </c>
      <c r="I7313" s="12">
        <v>1</v>
      </c>
      <c r="J7313" s="12">
        <v>4</v>
      </c>
      <c r="K7313" s="12">
        <v>1</v>
      </c>
      <c r="L7313" s="12">
        <v>5</v>
      </c>
      <c r="M7313" s="12">
        <v>28</v>
      </c>
      <c r="N7313" s="12">
        <v>2989</v>
      </c>
      <c r="O7313" s="12">
        <f>COUNTIF($P$2:P7313,P7313)</f>
        <v>1</v>
      </c>
      <c r="P7313" s="12" t="str">
        <f t="shared" si="402"/>
        <v>14105282989</v>
      </c>
      <c r="Q7313" s="12" t="str">
        <f t="shared" si="403"/>
        <v>141052829890001</v>
      </c>
      <c r="R7313" s="20" t="s">
        <v>5337</v>
      </c>
      <c r="AI7313" s="12" t="s">
        <v>901</v>
      </c>
      <c r="AK7313" s="12" t="s">
        <v>864</v>
      </c>
      <c r="BN7313" s="12">
        <v>1</v>
      </c>
    </row>
    <row r="7314" spans="1:66" ht="45" x14ac:dyDescent="0.25">
      <c r="A7314" s="12">
        <v>1</v>
      </c>
      <c r="B7314" s="11" t="str">
        <f t="shared" si="401"/>
        <v>Общий расчет. Анализ даты. Анализ даты. Символические звезды. Хранилище (Гробница). Нет</v>
      </c>
      <c r="C7314" s="11" t="str">
        <f>IFERROR(VLOOKUP(I7314,lvl_1[],2,FALSE),"Нет")</f>
        <v>Общий расчет</v>
      </c>
      <c r="D7314" s="11" t="str">
        <f>IFERROR(VLOOKUP(Rule!J7314,lvl_2[],2,FALSE),"Нет")</f>
        <v>Анализ даты</v>
      </c>
      <c r="E7314" s="11" t="str">
        <f>IFERROR(VLOOKUP(Rule!K7314,lvl_3[],2,FALSE),"Нет")</f>
        <v>Анализ даты</v>
      </c>
      <c r="F7314" s="11" t="str">
        <f>IFERROR(INDEX(lvl_4[],MATCH(L7314,lvl_4[ID],0),MATCH(TEXT(K7314,"##0"),lvl_4[#Headers],0)),"Нет")</f>
        <v>Символические звезды</v>
      </c>
      <c r="G7314" s="11" t="str">
        <f>IFERROR(INDEX(lvl_5[],MATCH(M7314,lvl_5[ID],0),MATCH(_xlfn.CONCAT(TEXT(K7314,"##0"),"_",TEXT(L7314,"##0")),lvl_5[#Headers],0)),"Нет")</f>
        <v>Хранилище (Гробница)</v>
      </c>
      <c r="H7314" s="11" t="str">
        <f>IFERROR(INDEX(lvl_6[],MATCH(N7314,lvl_6[ID],0),MATCH(_xlfn.CONCAT(K7314,"_",L7314,"_",M7314),lvl_6[#Headers],0)),"Нет")</f>
        <v>Нет</v>
      </c>
      <c r="I7314" s="12">
        <v>1</v>
      </c>
      <c r="J7314" s="12">
        <v>4</v>
      </c>
      <c r="K7314" s="12">
        <v>1</v>
      </c>
      <c r="L7314" s="12">
        <v>5</v>
      </c>
      <c r="M7314" s="12">
        <v>28</v>
      </c>
      <c r="N7314" s="12">
        <v>2990</v>
      </c>
      <c r="O7314" s="12">
        <f>COUNTIF($P$2:P7314,P7314)</f>
        <v>1</v>
      </c>
      <c r="P7314" s="12" t="str">
        <f t="shared" si="402"/>
        <v>14105282990</v>
      </c>
      <c r="Q7314" s="12" t="str">
        <f t="shared" si="403"/>
        <v>141052829900001</v>
      </c>
      <c r="R7314" s="20" t="s">
        <v>5338</v>
      </c>
      <c r="AI7314" s="12" t="s">
        <v>901</v>
      </c>
      <c r="AK7314" s="12" t="s">
        <v>867</v>
      </c>
      <c r="BN7314" s="12">
        <v>1</v>
      </c>
    </row>
    <row r="7315" spans="1:66" ht="45" x14ac:dyDescent="0.25">
      <c r="A7315" s="12">
        <v>1</v>
      </c>
      <c r="B7315" s="11" t="str">
        <f t="shared" si="401"/>
        <v>Общий расчет. Анализ даты. Анализ даты. Символические звезды. Хранилище (Гробница). Нет</v>
      </c>
      <c r="C7315" s="11" t="str">
        <f>IFERROR(VLOOKUP(I7315,lvl_1[],2,FALSE),"Нет")</f>
        <v>Общий расчет</v>
      </c>
      <c r="D7315" s="11" t="str">
        <f>IFERROR(VLOOKUP(Rule!J7315,lvl_2[],2,FALSE),"Нет")</f>
        <v>Анализ даты</v>
      </c>
      <c r="E7315" s="11" t="str">
        <f>IFERROR(VLOOKUP(Rule!K7315,lvl_3[],2,FALSE),"Нет")</f>
        <v>Анализ даты</v>
      </c>
      <c r="F7315" s="11" t="str">
        <f>IFERROR(INDEX(lvl_4[],MATCH(L7315,lvl_4[ID],0),MATCH(TEXT(K7315,"##0"),lvl_4[#Headers],0)),"Нет")</f>
        <v>Символические звезды</v>
      </c>
      <c r="G7315" s="11" t="str">
        <f>IFERROR(INDEX(lvl_5[],MATCH(M7315,lvl_5[ID],0),MATCH(_xlfn.CONCAT(TEXT(K7315,"##0"),"_",TEXT(L7315,"##0")),lvl_5[#Headers],0)),"Нет")</f>
        <v>Хранилище (Гробница)</v>
      </c>
      <c r="H7315" s="11" t="str">
        <f>IFERROR(INDEX(lvl_6[],MATCH(N7315,lvl_6[ID],0),MATCH(_xlfn.CONCAT(K7315,"_",L7315,"_",M7315),lvl_6[#Headers],0)),"Нет")</f>
        <v>Нет</v>
      </c>
      <c r="I7315" s="12">
        <v>1</v>
      </c>
      <c r="J7315" s="12">
        <v>4</v>
      </c>
      <c r="K7315" s="12">
        <v>1</v>
      </c>
      <c r="L7315" s="12">
        <v>5</v>
      </c>
      <c r="M7315" s="12">
        <v>28</v>
      </c>
      <c r="N7315" s="12">
        <v>2991</v>
      </c>
      <c r="O7315" s="12">
        <f>COUNTIF($P$2:P7315,P7315)</f>
        <v>1</v>
      </c>
      <c r="P7315" s="12" t="str">
        <f t="shared" si="402"/>
        <v>14105282991</v>
      </c>
      <c r="Q7315" s="12" t="str">
        <f t="shared" si="403"/>
        <v>141052829910001</v>
      </c>
      <c r="R7315" s="20" t="s">
        <v>5339</v>
      </c>
      <c r="AI7315" s="12" t="s">
        <v>903</v>
      </c>
      <c r="AK7315" s="12" t="s">
        <v>870</v>
      </c>
      <c r="BN7315" s="12">
        <v>1</v>
      </c>
    </row>
    <row r="7316" spans="1:66" ht="45" x14ac:dyDescent="0.25">
      <c r="A7316" s="12">
        <v>1</v>
      </c>
      <c r="B7316" s="11" t="str">
        <f t="shared" si="401"/>
        <v>Общий расчет. Анализ даты. Анализ даты. Символические звезды. Хранилище (Гробница). Нет</v>
      </c>
      <c r="C7316" s="11" t="str">
        <f>IFERROR(VLOOKUP(I7316,lvl_1[],2,FALSE),"Нет")</f>
        <v>Общий расчет</v>
      </c>
      <c r="D7316" s="11" t="str">
        <f>IFERROR(VLOOKUP(Rule!J7316,lvl_2[],2,FALSE),"Нет")</f>
        <v>Анализ даты</v>
      </c>
      <c r="E7316" s="11" t="str">
        <f>IFERROR(VLOOKUP(Rule!K7316,lvl_3[],2,FALSE),"Нет")</f>
        <v>Анализ даты</v>
      </c>
      <c r="F7316" s="11" t="str">
        <f>IFERROR(INDEX(lvl_4[],MATCH(L7316,lvl_4[ID],0),MATCH(TEXT(K7316,"##0"),lvl_4[#Headers],0)),"Нет")</f>
        <v>Символические звезды</v>
      </c>
      <c r="G7316" s="11" t="str">
        <f>IFERROR(INDEX(lvl_5[],MATCH(M7316,lvl_5[ID],0),MATCH(_xlfn.CONCAT(TEXT(K7316,"##0"),"_",TEXT(L7316,"##0")),lvl_5[#Headers],0)),"Нет")</f>
        <v>Хранилище (Гробница)</v>
      </c>
      <c r="H7316" s="11" t="str">
        <f>IFERROR(INDEX(lvl_6[],MATCH(N7316,lvl_6[ID],0),MATCH(_xlfn.CONCAT(K7316,"_",L7316,"_",M7316),lvl_6[#Headers],0)),"Нет")</f>
        <v>Нет</v>
      </c>
      <c r="I7316" s="12">
        <v>1</v>
      </c>
      <c r="J7316" s="12">
        <v>4</v>
      </c>
      <c r="K7316" s="12">
        <v>1</v>
      </c>
      <c r="L7316" s="12">
        <v>5</v>
      </c>
      <c r="M7316" s="12">
        <v>28</v>
      </c>
      <c r="N7316" s="12">
        <v>2992</v>
      </c>
      <c r="O7316" s="12">
        <f>COUNTIF($P$2:P7316,P7316)</f>
        <v>1</v>
      </c>
      <c r="P7316" s="12" t="str">
        <f t="shared" si="402"/>
        <v>14105282992</v>
      </c>
      <c r="Q7316" s="12" t="str">
        <f t="shared" si="403"/>
        <v>141052829920001</v>
      </c>
      <c r="R7316" s="20" t="s">
        <v>5340</v>
      </c>
      <c r="AI7316" s="12" t="s">
        <v>905</v>
      </c>
      <c r="AK7316" s="12" t="s">
        <v>870</v>
      </c>
      <c r="BN7316" s="12">
        <v>1</v>
      </c>
    </row>
    <row r="7317" spans="1:66" ht="45" x14ac:dyDescent="0.25">
      <c r="A7317" s="12">
        <v>1</v>
      </c>
      <c r="B7317" s="11" t="str">
        <f t="shared" si="401"/>
        <v>Общий расчет. Анализ даты. Анализ даты. Символические звезды. Хранилище (Гробница). Нет</v>
      </c>
      <c r="C7317" s="11" t="str">
        <f>IFERROR(VLOOKUP(I7317,lvl_1[],2,FALSE),"Нет")</f>
        <v>Общий расчет</v>
      </c>
      <c r="D7317" s="11" t="str">
        <f>IFERROR(VLOOKUP(Rule!J7317,lvl_2[],2,FALSE),"Нет")</f>
        <v>Анализ даты</v>
      </c>
      <c r="E7317" s="11" t="str">
        <f>IFERROR(VLOOKUP(Rule!K7317,lvl_3[],2,FALSE),"Нет")</f>
        <v>Анализ даты</v>
      </c>
      <c r="F7317" s="11" t="str">
        <f>IFERROR(INDEX(lvl_4[],MATCH(L7317,lvl_4[ID],0),MATCH(TEXT(K7317,"##0"),lvl_4[#Headers],0)),"Нет")</f>
        <v>Символические звезды</v>
      </c>
      <c r="G7317" s="11" t="str">
        <f>IFERROR(INDEX(lvl_5[],MATCH(M7317,lvl_5[ID],0),MATCH(_xlfn.CONCAT(TEXT(K7317,"##0"),"_",TEXT(L7317,"##0")),lvl_5[#Headers],0)),"Нет")</f>
        <v>Хранилище (Гробница)</v>
      </c>
      <c r="H7317" s="11" t="str">
        <f>IFERROR(INDEX(lvl_6[],MATCH(N7317,lvl_6[ID],0),MATCH(_xlfn.CONCAT(K7317,"_",L7317,"_",M7317),lvl_6[#Headers],0)),"Нет")</f>
        <v>Нет</v>
      </c>
      <c r="I7317" s="12">
        <v>1</v>
      </c>
      <c r="J7317" s="12">
        <v>4</v>
      </c>
      <c r="K7317" s="12">
        <v>1</v>
      </c>
      <c r="L7317" s="12">
        <v>5</v>
      </c>
      <c r="M7317" s="12">
        <v>28</v>
      </c>
      <c r="N7317" s="12">
        <v>2993</v>
      </c>
      <c r="O7317" s="12">
        <f>COUNTIF($P$2:P7317,P7317)</f>
        <v>1</v>
      </c>
      <c r="P7317" s="12" t="str">
        <f t="shared" si="402"/>
        <v>14105282993</v>
      </c>
      <c r="Q7317" s="12" t="str">
        <f t="shared" si="403"/>
        <v>141052829930001</v>
      </c>
      <c r="R7317" s="20" t="s">
        <v>5341</v>
      </c>
      <c r="AI7317" s="12" t="s">
        <v>907</v>
      </c>
      <c r="AK7317" s="12" t="s">
        <v>861</v>
      </c>
      <c r="BN7317" s="12">
        <v>1</v>
      </c>
    </row>
    <row r="7318" spans="1:66" ht="45" x14ac:dyDescent="0.25">
      <c r="A7318" s="12">
        <v>1</v>
      </c>
      <c r="B7318" s="11" t="str">
        <f t="shared" si="401"/>
        <v>Общий расчет. Анализ даты. Анализ даты. Символические звезды. Хранилище (Гробница). Нет</v>
      </c>
      <c r="C7318" s="11" t="str">
        <f>IFERROR(VLOOKUP(I7318,lvl_1[],2,FALSE),"Нет")</f>
        <v>Общий расчет</v>
      </c>
      <c r="D7318" s="11" t="str">
        <f>IFERROR(VLOOKUP(Rule!J7318,lvl_2[],2,FALSE),"Нет")</f>
        <v>Анализ даты</v>
      </c>
      <c r="E7318" s="11" t="str">
        <f>IFERROR(VLOOKUP(Rule!K7318,lvl_3[],2,FALSE),"Нет")</f>
        <v>Анализ даты</v>
      </c>
      <c r="F7318" s="11" t="str">
        <f>IFERROR(INDEX(lvl_4[],MATCH(L7318,lvl_4[ID],0),MATCH(TEXT(K7318,"##0"),lvl_4[#Headers],0)),"Нет")</f>
        <v>Символические звезды</v>
      </c>
      <c r="G7318" s="11" t="str">
        <f>IFERROR(INDEX(lvl_5[],MATCH(M7318,lvl_5[ID],0),MATCH(_xlfn.CONCAT(TEXT(K7318,"##0"),"_",TEXT(L7318,"##0")),lvl_5[#Headers],0)),"Нет")</f>
        <v>Хранилище (Гробница)</v>
      </c>
      <c r="H7318" s="11" t="str">
        <f>IFERROR(INDEX(lvl_6[],MATCH(N7318,lvl_6[ID],0),MATCH(_xlfn.CONCAT(K7318,"_",L7318,"_",M7318),lvl_6[#Headers],0)),"Нет")</f>
        <v>Нет</v>
      </c>
      <c r="I7318" s="12">
        <v>1</v>
      </c>
      <c r="J7318" s="12">
        <v>4</v>
      </c>
      <c r="K7318" s="12">
        <v>1</v>
      </c>
      <c r="L7318" s="12">
        <v>5</v>
      </c>
      <c r="M7318" s="12">
        <v>28</v>
      </c>
      <c r="N7318" s="12">
        <v>2994</v>
      </c>
      <c r="O7318" s="12">
        <f>COUNTIF($P$2:P7318,P7318)</f>
        <v>1</v>
      </c>
      <c r="P7318" s="12" t="str">
        <f t="shared" si="402"/>
        <v>14105282994</v>
      </c>
      <c r="Q7318" s="12" t="str">
        <f t="shared" si="403"/>
        <v>141052829940001</v>
      </c>
      <c r="R7318" s="20" t="s">
        <v>5342</v>
      </c>
      <c r="AI7318" s="12" t="s">
        <v>908</v>
      </c>
      <c r="AK7318" s="12" t="s">
        <v>861</v>
      </c>
      <c r="BN7318" s="12">
        <v>1</v>
      </c>
    </row>
    <row r="7319" spans="1:66" ht="45" x14ac:dyDescent="0.25">
      <c r="A7319" s="12">
        <v>1</v>
      </c>
      <c r="B7319" s="11" t="str">
        <f t="shared" si="401"/>
        <v>Общий расчет. Анализ даты. Анализ даты. Символические звезды. Хранилище (Гробница). Нет</v>
      </c>
      <c r="C7319" s="11" t="str">
        <f>IFERROR(VLOOKUP(I7319,lvl_1[],2,FALSE),"Нет")</f>
        <v>Общий расчет</v>
      </c>
      <c r="D7319" s="11" t="str">
        <f>IFERROR(VLOOKUP(Rule!J7319,lvl_2[],2,FALSE),"Нет")</f>
        <v>Анализ даты</v>
      </c>
      <c r="E7319" s="11" t="str">
        <f>IFERROR(VLOOKUP(Rule!K7319,lvl_3[],2,FALSE),"Нет")</f>
        <v>Анализ даты</v>
      </c>
      <c r="F7319" s="11" t="str">
        <f>IFERROR(INDEX(lvl_4[],MATCH(L7319,lvl_4[ID],0),MATCH(TEXT(K7319,"##0"),lvl_4[#Headers],0)),"Нет")</f>
        <v>Символические звезды</v>
      </c>
      <c r="G7319" s="11" t="str">
        <f>IFERROR(INDEX(lvl_5[],MATCH(M7319,lvl_5[ID],0),MATCH(_xlfn.CONCAT(TEXT(K7319,"##0"),"_",TEXT(L7319,"##0")),lvl_5[#Headers],0)),"Нет")</f>
        <v>Хранилище (Гробница)</v>
      </c>
      <c r="H7319" s="11" t="str">
        <f>IFERROR(INDEX(lvl_6[],MATCH(N7319,lvl_6[ID],0),MATCH(_xlfn.CONCAT(K7319,"_",L7319,"_",M7319),lvl_6[#Headers],0)),"Нет")</f>
        <v>Нет</v>
      </c>
      <c r="I7319" s="12">
        <v>1</v>
      </c>
      <c r="J7319" s="12">
        <v>4</v>
      </c>
      <c r="K7319" s="12">
        <v>1</v>
      </c>
      <c r="L7319" s="12">
        <v>5</v>
      </c>
      <c r="M7319" s="12">
        <v>28</v>
      </c>
      <c r="N7319" s="12">
        <v>2995</v>
      </c>
      <c r="O7319" s="12">
        <f>COUNTIF($P$2:P7319,P7319)</f>
        <v>1</v>
      </c>
      <c r="P7319" s="12" t="str">
        <f t="shared" si="402"/>
        <v>14105282995</v>
      </c>
      <c r="Q7319" s="12" t="str">
        <f t="shared" si="403"/>
        <v>141052829950001</v>
      </c>
      <c r="R7319" s="20" t="s">
        <v>5343</v>
      </c>
      <c r="AI7319" s="12" t="s">
        <v>910</v>
      </c>
      <c r="AK7319" s="12" t="s">
        <v>864</v>
      </c>
      <c r="BN7319" s="12">
        <v>1</v>
      </c>
    </row>
    <row r="7320" spans="1:66" ht="45" x14ac:dyDescent="0.25">
      <c r="A7320" s="12">
        <v>1</v>
      </c>
      <c r="B7320" s="11" t="str">
        <f t="shared" si="401"/>
        <v>Общий расчет. Анализ даты. Анализ даты. Символические звезды. Хранилище (Гробница). Нет</v>
      </c>
      <c r="C7320" s="11" t="str">
        <f>IFERROR(VLOOKUP(I7320,lvl_1[],2,FALSE),"Нет")</f>
        <v>Общий расчет</v>
      </c>
      <c r="D7320" s="11" t="str">
        <f>IFERROR(VLOOKUP(Rule!J7320,lvl_2[],2,FALSE),"Нет")</f>
        <v>Анализ даты</v>
      </c>
      <c r="E7320" s="11" t="str">
        <f>IFERROR(VLOOKUP(Rule!K7320,lvl_3[],2,FALSE),"Нет")</f>
        <v>Анализ даты</v>
      </c>
      <c r="F7320" s="11" t="str">
        <f>IFERROR(INDEX(lvl_4[],MATCH(L7320,lvl_4[ID],0),MATCH(TEXT(K7320,"##0"),lvl_4[#Headers],0)),"Нет")</f>
        <v>Символические звезды</v>
      </c>
      <c r="G7320" s="11" t="str">
        <f>IFERROR(INDEX(lvl_5[],MATCH(M7320,lvl_5[ID],0),MATCH(_xlfn.CONCAT(TEXT(K7320,"##0"),"_",TEXT(L7320,"##0")),lvl_5[#Headers],0)),"Нет")</f>
        <v>Хранилище (Гробница)</v>
      </c>
      <c r="H7320" s="11" t="str">
        <f>IFERROR(INDEX(lvl_6[],MATCH(N7320,lvl_6[ID],0),MATCH(_xlfn.CONCAT(K7320,"_",L7320,"_",M7320),lvl_6[#Headers],0)),"Нет")</f>
        <v>Нет</v>
      </c>
      <c r="I7320" s="12">
        <v>1</v>
      </c>
      <c r="J7320" s="12">
        <v>4</v>
      </c>
      <c r="K7320" s="12">
        <v>1</v>
      </c>
      <c r="L7320" s="12">
        <v>5</v>
      </c>
      <c r="M7320" s="12">
        <v>28</v>
      </c>
      <c r="N7320" s="12">
        <v>2996</v>
      </c>
      <c r="O7320" s="12">
        <f>COUNTIF($P$2:P7320,P7320)</f>
        <v>1</v>
      </c>
      <c r="P7320" s="12" t="str">
        <f t="shared" si="402"/>
        <v>14105282996</v>
      </c>
      <c r="Q7320" s="12" t="str">
        <f t="shared" si="403"/>
        <v>141052829960001</v>
      </c>
      <c r="R7320" s="20" t="s">
        <v>5344</v>
      </c>
      <c r="AI7320" s="12" t="s">
        <v>912</v>
      </c>
      <c r="AK7320" s="12" t="s">
        <v>864</v>
      </c>
      <c r="BN7320" s="12">
        <v>1</v>
      </c>
    </row>
    <row r="7321" spans="1:66" ht="45" x14ac:dyDescent="0.25">
      <c r="A7321" s="12">
        <v>1</v>
      </c>
      <c r="B7321" s="11" t="str">
        <f t="shared" si="401"/>
        <v>Общий расчет. Анализ даты. Анализ даты. Символические звезды. Хранилище (Гробница). Нет</v>
      </c>
      <c r="C7321" s="11" t="str">
        <f>IFERROR(VLOOKUP(I7321,lvl_1[],2,FALSE),"Нет")</f>
        <v>Общий расчет</v>
      </c>
      <c r="D7321" s="11" t="str">
        <f>IFERROR(VLOOKUP(Rule!J7321,lvl_2[],2,FALSE),"Нет")</f>
        <v>Анализ даты</v>
      </c>
      <c r="E7321" s="11" t="str">
        <f>IFERROR(VLOOKUP(Rule!K7321,lvl_3[],2,FALSE),"Нет")</f>
        <v>Анализ даты</v>
      </c>
      <c r="F7321" s="11" t="str">
        <f>IFERROR(INDEX(lvl_4[],MATCH(L7321,lvl_4[ID],0),MATCH(TEXT(K7321,"##0"),lvl_4[#Headers],0)),"Нет")</f>
        <v>Символические звезды</v>
      </c>
      <c r="G7321" s="11" t="str">
        <f>IFERROR(INDEX(lvl_5[],MATCH(M7321,lvl_5[ID],0),MATCH(_xlfn.CONCAT(TEXT(K7321,"##0"),"_",TEXT(L7321,"##0")),lvl_5[#Headers],0)),"Нет")</f>
        <v>Хранилище (Гробница)</v>
      </c>
      <c r="H7321" s="11" t="str">
        <f>IFERROR(INDEX(lvl_6[],MATCH(N7321,lvl_6[ID],0),MATCH(_xlfn.CONCAT(K7321,"_",L7321,"_",M7321),lvl_6[#Headers],0)),"Нет")</f>
        <v>Нет</v>
      </c>
      <c r="I7321" s="12">
        <v>1</v>
      </c>
      <c r="J7321" s="12">
        <v>4</v>
      </c>
      <c r="K7321" s="12">
        <v>1</v>
      </c>
      <c r="L7321" s="12">
        <v>5</v>
      </c>
      <c r="M7321" s="12">
        <v>28</v>
      </c>
      <c r="N7321" s="12">
        <v>2997</v>
      </c>
      <c r="O7321" s="12">
        <f>COUNTIF($P$2:P7321,P7321)</f>
        <v>1</v>
      </c>
      <c r="P7321" s="12" t="str">
        <f t="shared" si="402"/>
        <v>14105282997</v>
      </c>
      <c r="Q7321" s="12" t="str">
        <f t="shared" si="403"/>
        <v>141052829970001</v>
      </c>
      <c r="R7321" s="20" t="s">
        <v>5345</v>
      </c>
      <c r="AI7321" s="12" t="s">
        <v>914</v>
      </c>
      <c r="AK7321" s="12" t="s">
        <v>867</v>
      </c>
      <c r="BN7321" s="12">
        <v>1</v>
      </c>
    </row>
    <row r="7322" spans="1:66" ht="45" x14ac:dyDescent="0.25">
      <c r="A7322" s="12">
        <v>1</v>
      </c>
      <c r="B7322" s="11" t="str">
        <f t="shared" si="401"/>
        <v>Общий расчет. Анализ даты. Анализ даты. Символические звезды. Хранилище (Гробница). Нет</v>
      </c>
      <c r="C7322" s="11" t="str">
        <f>IFERROR(VLOOKUP(I7322,lvl_1[],2,FALSE),"Нет")</f>
        <v>Общий расчет</v>
      </c>
      <c r="D7322" s="11" t="str">
        <f>IFERROR(VLOOKUP(Rule!J7322,lvl_2[],2,FALSE),"Нет")</f>
        <v>Анализ даты</v>
      </c>
      <c r="E7322" s="11" t="str">
        <f>IFERROR(VLOOKUP(Rule!K7322,lvl_3[],2,FALSE),"Нет")</f>
        <v>Анализ даты</v>
      </c>
      <c r="F7322" s="11" t="str">
        <f>IFERROR(INDEX(lvl_4[],MATCH(L7322,lvl_4[ID],0),MATCH(TEXT(K7322,"##0"),lvl_4[#Headers],0)),"Нет")</f>
        <v>Символические звезды</v>
      </c>
      <c r="G7322" s="11" t="str">
        <f>IFERROR(INDEX(lvl_5[],MATCH(M7322,lvl_5[ID],0),MATCH(_xlfn.CONCAT(TEXT(K7322,"##0"),"_",TEXT(L7322,"##0")),lvl_5[#Headers],0)),"Нет")</f>
        <v>Хранилище (Гробница)</v>
      </c>
      <c r="H7322" s="11" t="str">
        <f>IFERROR(INDEX(lvl_6[],MATCH(N7322,lvl_6[ID],0),MATCH(_xlfn.CONCAT(K7322,"_",L7322,"_",M7322),lvl_6[#Headers],0)),"Нет")</f>
        <v>Нет</v>
      </c>
      <c r="I7322" s="12">
        <v>1</v>
      </c>
      <c r="J7322" s="12">
        <v>4</v>
      </c>
      <c r="K7322" s="12">
        <v>1</v>
      </c>
      <c r="L7322" s="12">
        <v>5</v>
      </c>
      <c r="M7322" s="12">
        <v>28</v>
      </c>
      <c r="N7322" s="12">
        <v>2998</v>
      </c>
      <c r="O7322" s="12">
        <f>COUNTIF($P$2:P7322,P7322)</f>
        <v>1</v>
      </c>
      <c r="P7322" s="12" t="str">
        <f t="shared" si="402"/>
        <v>14105282998</v>
      </c>
      <c r="Q7322" s="12" t="str">
        <f t="shared" si="403"/>
        <v>141052829980001</v>
      </c>
      <c r="R7322" s="20" t="s">
        <v>5346</v>
      </c>
      <c r="AI7322" s="12" t="s">
        <v>916</v>
      </c>
      <c r="AK7322" s="12" t="s">
        <v>867</v>
      </c>
      <c r="BN7322" s="12">
        <v>1</v>
      </c>
    </row>
    <row r="7323" spans="1:66" ht="45" x14ac:dyDescent="0.25">
      <c r="A7323" s="12">
        <v>1</v>
      </c>
      <c r="B7323" s="11" t="str">
        <f t="shared" si="401"/>
        <v>Общий расчет. Анализ даты. Анализ даты. Символические звезды. Ша цветущего персика. Нет</v>
      </c>
      <c r="C7323" s="11" t="str">
        <f>IFERROR(VLOOKUP(I7323,lvl_1[],2,FALSE),"Нет")</f>
        <v>Общий расчет</v>
      </c>
      <c r="D7323" s="11" t="str">
        <f>IFERROR(VLOOKUP(Rule!J7323,lvl_2[],2,FALSE),"Нет")</f>
        <v>Анализ даты</v>
      </c>
      <c r="E7323" s="11" t="str">
        <f>IFERROR(VLOOKUP(Rule!K7323,lvl_3[],2,FALSE),"Нет")</f>
        <v>Анализ даты</v>
      </c>
      <c r="F7323" s="11" t="str">
        <f>IFERROR(INDEX(lvl_4[],MATCH(L7323,lvl_4[ID],0),MATCH(TEXT(K7323,"##0"),lvl_4[#Headers],0)),"Нет")</f>
        <v>Символические звезды</v>
      </c>
      <c r="G7323" s="11" t="str">
        <f>IFERROR(INDEX(lvl_5[],MATCH(M7323,lvl_5[ID],0),MATCH(_xlfn.CONCAT(TEXT(K7323,"##0"),"_",TEXT(L7323,"##0")),lvl_5[#Headers],0)),"Нет")</f>
        <v>Ша цветущего персика</v>
      </c>
      <c r="H7323" s="11" t="str">
        <f>IFERROR(INDEX(lvl_6[],MATCH(N7323,lvl_6[ID],0),MATCH(_xlfn.CONCAT(K7323,"_",L7323,"_",M7323),lvl_6[#Headers],0)),"Нет")</f>
        <v>Нет</v>
      </c>
      <c r="I7323" s="12">
        <v>1</v>
      </c>
      <c r="J7323" s="12">
        <v>4</v>
      </c>
      <c r="K7323" s="12">
        <v>1</v>
      </c>
      <c r="L7323" s="12">
        <v>5</v>
      </c>
      <c r="M7323" s="12">
        <v>29</v>
      </c>
      <c r="N7323" s="12">
        <v>2999</v>
      </c>
      <c r="O7323" s="12">
        <f>COUNTIF($P$2:P7323,P7323)</f>
        <v>1</v>
      </c>
      <c r="P7323" s="12" t="str">
        <f t="shared" si="402"/>
        <v>14105292999</v>
      </c>
      <c r="Q7323" s="12" t="str">
        <f t="shared" si="403"/>
        <v>141052929990001</v>
      </c>
      <c r="R7323" s="20" t="s">
        <v>5347</v>
      </c>
      <c r="AI7323" s="12" t="s">
        <v>899</v>
      </c>
      <c r="AK7323" s="12" t="s">
        <v>863</v>
      </c>
      <c r="BN7323" s="12">
        <v>1</v>
      </c>
    </row>
    <row r="7324" spans="1:66" ht="45" x14ac:dyDescent="0.25">
      <c r="A7324" s="12">
        <v>1</v>
      </c>
      <c r="B7324" s="11" t="str">
        <f t="shared" si="401"/>
        <v>Общий расчет. Анализ даты. Анализ даты. Символические звезды. Ша цветущего персика. Нет</v>
      </c>
      <c r="C7324" s="11" t="str">
        <f>IFERROR(VLOOKUP(I7324,lvl_1[],2,FALSE),"Нет")</f>
        <v>Общий расчет</v>
      </c>
      <c r="D7324" s="11" t="str">
        <f>IFERROR(VLOOKUP(Rule!J7324,lvl_2[],2,FALSE),"Нет")</f>
        <v>Анализ даты</v>
      </c>
      <c r="E7324" s="11" t="str">
        <f>IFERROR(VLOOKUP(Rule!K7324,lvl_3[],2,FALSE),"Нет")</f>
        <v>Анализ даты</v>
      </c>
      <c r="F7324" s="11" t="str">
        <f>IFERROR(INDEX(lvl_4[],MATCH(L7324,lvl_4[ID],0),MATCH(TEXT(K7324,"##0"),lvl_4[#Headers],0)),"Нет")</f>
        <v>Символические звезды</v>
      </c>
      <c r="G7324" s="11" t="str">
        <f>IFERROR(INDEX(lvl_5[],MATCH(M7324,lvl_5[ID],0),MATCH(_xlfn.CONCAT(TEXT(K7324,"##0"),"_",TEXT(L7324,"##0")),lvl_5[#Headers],0)),"Нет")</f>
        <v>Ша цветущего персика</v>
      </c>
      <c r="H7324" s="11" t="str">
        <f>IFERROR(INDEX(lvl_6[],MATCH(N7324,lvl_6[ID],0),MATCH(_xlfn.CONCAT(K7324,"_",L7324,"_",M7324),lvl_6[#Headers],0)),"Нет")</f>
        <v>Нет</v>
      </c>
      <c r="I7324" s="12">
        <v>1</v>
      </c>
      <c r="J7324" s="12">
        <v>4</v>
      </c>
      <c r="K7324" s="12">
        <v>1</v>
      </c>
      <c r="L7324" s="12">
        <v>5</v>
      </c>
      <c r="M7324" s="12">
        <v>29</v>
      </c>
      <c r="N7324" s="12">
        <v>3000</v>
      </c>
      <c r="O7324" s="12">
        <f>COUNTIF($P$2:P7324,P7324)</f>
        <v>1</v>
      </c>
      <c r="P7324" s="12" t="str">
        <f t="shared" si="402"/>
        <v>14105293000</v>
      </c>
      <c r="Q7324" s="12" t="str">
        <f t="shared" si="403"/>
        <v>141052930000001</v>
      </c>
      <c r="R7324" s="20" t="s">
        <v>5348</v>
      </c>
      <c r="AI7324" s="12" t="s">
        <v>901</v>
      </c>
      <c r="AK7324" s="12" t="s">
        <v>863</v>
      </c>
      <c r="BN7324" s="12">
        <v>1</v>
      </c>
    </row>
    <row r="7325" spans="1:66" ht="45" x14ac:dyDescent="0.25">
      <c r="A7325" s="12">
        <v>1</v>
      </c>
      <c r="B7325" s="11" t="str">
        <f t="shared" si="401"/>
        <v>Общий расчет. Анализ даты. Анализ даты. Символические звезды. Ша цветущего персика. Нет</v>
      </c>
      <c r="C7325" s="11" t="str">
        <f>IFERROR(VLOOKUP(I7325,lvl_1[],2,FALSE),"Нет")</f>
        <v>Общий расчет</v>
      </c>
      <c r="D7325" s="11" t="str">
        <f>IFERROR(VLOOKUP(Rule!J7325,lvl_2[],2,FALSE),"Нет")</f>
        <v>Анализ даты</v>
      </c>
      <c r="E7325" s="11" t="str">
        <f>IFERROR(VLOOKUP(Rule!K7325,lvl_3[],2,FALSE),"Нет")</f>
        <v>Анализ даты</v>
      </c>
      <c r="F7325" s="11" t="str">
        <f>IFERROR(INDEX(lvl_4[],MATCH(L7325,lvl_4[ID],0),MATCH(TEXT(K7325,"##0"),lvl_4[#Headers],0)),"Нет")</f>
        <v>Символические звезды</v>
      </c>
      <c r="G7325" s="11" t="str">
        <f>IFERROR(INDEX(lvl_5[],MATCH(M7325,lvl_5[ID],0),MATCH(_xlfn.CONCAT(TEXT(K7325,"##0"),"_",TEXT(L7325,"##0")),lvl_5[#Headers],0)),"Нет")</f>
        <v>Ша цветущего персика</v>
      </c>
      <c r="H7325" s="11" t="str">
        <f>IFERROR(INDEX(lvl_6[],MATCH(N7325,lvl_6[ID],0),MATCH(_xlfn.CONCAT(K7325,"_",L7325,"_",M7325),lvl_6[#Headers],0)),"Нет")</f>
        <v>Нет</v>
      </c>
      <c r="I7325" s="12">
        <v>1</v>
      </c>
      <c r="J7325" s="12">
        <v>4</v>
      </c>
      <c r="K7325" s="12">
        <v>1</v>
      </c>
      <c r="L7325" s="12">
        <v>5</v>
      </c>
      <c r="M7325" s="12">
        <v>29</v>
      </c>
      <c r="N7325" s="12">
        <v>3001</v>
      </c>
      <c r="O7325" s="12">
        <f>COUNTIF($P$2:P7325,P7325)</f>
        <v>1</v>
      </c>
      <c r="P7325" s="12" t="str">
        <f t="shared" si="402"/>
        <v>14105293001</v>
      </c>
      <c r="Q7325" s="12" t="str">
        <f t="shared" si="403"/>
        <v>141052930010001</v>
      </c>
      <c r="R7325" s="20" t="s">
        <v>5349</v>
      </c>
      <c r="AI7325" s="12" t="s">
        <v>903</v>
      </c>
      <c r="AK7325" s="12" t="s">
        <v>859</v>
      </c>
      <c r="BN7325" s="12">
        <v>1</v>
      </c>
    </row>
    <row r="7326" spans="1:66" ht="45" x14ac:dyDescent="0.25">
      <c r="A7326" s="12">
        <v>1</v>
      </c>
      <c r="B7326" s="11" t="str">
        <f t="shared" si="401"/>
        <v>Общий расчет. Анализ даты. Анализ даты. Символические звезды. Ша цветущего персика. Нет</v>
      </c>
      <c r="C7326" s="11" t="str">
        <f>IFERROR(VLOOKUP(I7326,lvl_1[],2,FALSE),"Нет")</f>
        <v>Общий расчет</v>
      </c>
      <c r="D7326" s="11" t="str">
        <f>IFERROR(VLOOKUP(Rule!J7326,lvl_2[],2,FALSE),"Нет")</f>
        <v>Анализ даты</v>
      </c>
      <c r="E7326" s="11" t="str">
        <f>IFERROR(VLOOKUP(Rule!K7326,lvl_3[],2,FALSE),"Нет")</f>
        <v>Анализ даты</v>
      </c>
      <c r="F7326" s="11" t="str">
        <f>IFERROR(INDEX(lvl_4[],MATCH(L7326,lvl_4[ID],0),MATCH(TEXT(K7326,"##0"),lvl_4[#Headers],0)),"Нет")</f>
        <v>Символические звезды</v>
      </c>
      <c r="G7326" s="11" t="str">
        <f>IFERROR(INDEX(lvl_5[],MATCH(M7326,lvl_5[ID],0),MATCH(_xlfn.CONCAT(TEXT(K7326,"##0"),"_",TEXT(L7326,"##0")),lvl_5[#Headers],0)),"Нет")</f>
        <v>Ша цветущего персика</v>
      </c>
      <c r="H7326" s="11" t="str">
        <f>IFERROR(INDEX(lvl_6[],MATCH(N7326,lvl_6[ID],0),MATCH(_xlfn.CONCAT(K7326,"_",L7326,"_",M7326),lvl_6[#Headers],0)),"Нет")</f>
        <v>Нет</v>
      </c>
      <c r="I7326" s="12">
        <v>1</v>
      </c>
      <c r="J7326" s="12">
        <v>4</v>
      </c>
      <c r="K7326" s="12">
        <v>1</v>
      </c>
      <c r="L7326" s="12">
        <v>5</v>
      </c>
      <c r="M7326" s="12">
        <v>29</v>
      </c>
      <c r="N7326" s="12">
        <v>3002</v>
      </c>
      <c r="O7326" s="12">
        <f>COUNTIF($P$2:P7326,P7326)</f>
        <v>1</v>
      </c>
      <c r="P7326" s="12" t="str">
        <f t="shared" si="402"/>
        <v>14105293002</v>
      </c>
      <c r="Q7326" s="12" t="str">
        <f t="shared" si="403"/>
        <v>141052930020001</v>
      </c>
      <c r="R7326" s="20" t="s">
        <v>5350</v>
      </c>
      <c r="AI7326" s="12" t="s">
        <v>905</v>
      </c>
      <c r="AK7326" s="12" t="s">
        <v>864</v>
      </c>
      <c r="BN7326" s="12">
        <v>1</v>
      </c>
    </row>
    <row r="7327" spans="1:66" ht="45" x14ac:dyDescent="0.25">
      <c r="A7327" s="12">
        <v>1</v>
      </c>
      <c r="B7327" s="11" t="str">
        <f t="shared" si="401"/>
        <v>Общий расчет. Анализ даты. Анализ даты. Символические звезды. Ша цветущего персика. Нет</v>
      </c>
      <c r="C7327" s="11" t="str">
        <f>IFERROR(VLOOKUP(I7327,lvl_1[],2,FALSE),"Нет")</f>
        <v>Общий расчет</v>
      </c>
      <c r="D7327" s="11" t="str">
        <f>IFERROR(VLOOKUP(Rule!J7327,lvl_2[],2,FALSE),"Нет")</f>
        <v>Анализ даты</v>
      </c>
      <c r="E7327" s="11" t="str">
        <f>IFERROR(VLOOKUP(Rule!K7327,lvl_3[],2,FALSE),"Нет")</f>
        <v>Анализ даты</v>
      </c>
      <c r="F7327" s="11" t="str">
        <f>IFERROR(INDEX(lvl_4[],MATCH(L7327,lvl_4[ID],0),MATCH(TEXT(K7327,"##0"),lvl_4[#Headers],0)),"Нет")</f>
        <v>Символические звезды</v>
      </c>
      <c r="G7327" s="11" t="str">
        <f>IFERROR(INDEX(lvl_5[],MATCH(M7327,lvl_5[ID],0),MATCH(_xlfn.CONCAT(TEXT(K7327,"##0"),"_",TEXT(L7327,"##0")),lvl_5[#Headers],0)),"Нет")</f>
        <v>Ша цветущего персика</v>
      </c>
      <c r="H7327" s="11" t="str">
        <f>IFERROR(INDEX(lvl_6[],MATCH(N7327,lvl_6[ID],0),MATCH(_xlfn.CONCAT(K7327,"_",L7327,"_",M7327),lvl_6[#Headers],0)),"Нет")</f>
        <v>Нет</v>
      </c>
      <c r="I7327" s="12">
        <v>1</v>
      </c>
      <c r="J7327" s="12">
        <v>4</v>
      </c>
      <c r="K7327" s="12">
        <v>1</v>
      </c>
      <c r="L7327" s="12">
        <v>5</v>
      </c>
      <c r="M7327" s="12">
        <v>29</v>
      </c>
      <c r="N7327" s="12">
        <v>3003</v>
      </c>
      <c r="O7327" s="12">
        <f>COUNTIF($P$2:P7327,P7327)</f>
        <v>1</v>
      </c>
      <c r="P7327" s="12" t="str">
        <f t="shared" si="402"/>
        <v>14105293003</v>
      </c>
      <c r="Q7327" s="12" t="str">
        <f t="shared" si="403"/>
        <v>141052930030001</v>
      </c>
      <c r="R7327" s="20" t="s">
        <v>5351</v>
      </c>
      <c r="AI7327" s="12" t="s">
        <v>907</v>
      </c>
      <c r="AK7327" s="12" t="s">
        <v>861</v>
      </c>
      <c r="BN7327" s="12">
        <v>1</v>
      </c>
    </row>
    <row r="7328" spans="1:66" ht="45" x14ac:dyDescent="0.25">
      <c r="A7328" s="12">
        <v>1</v>
      </c>
      <c r="B7328" s="11" t="str">
        <f t="shared" si="401"/>
        <v>Общий расчет. Анализ даты. Анализ даты. Символические звезды. Ша цветущего персика. Нет</v>
      </c>
      <c r="C7328" s="11" t="str">
        <f>IFERROR(VLOOKUP(I7328,lvl_1[],2,FALSE),"Нет")</f>
        <v>Общий расчет</v>
      </c>
      <c r="D7328" s="11" t="str">
        <f>IFERROR(VLOOKUP(Rule!J7328,lvl_2[],2,FALSE),"Нет")</f>
        <v>Анализ даты</v>
      </c>
      <c r="E7328" s="11" t="str">
        <f>IFERROR(VLOOKUP(Rule!K7328,lvl_3[],2,FALSE),"Нет")</f>
        <v>Анализ даты</v>
      </c>
      <c r="F7328" s="11" t="str">
        <f>IFERROR(INDEX(lvl_4[],MATCH(L7328,lvl_4[ID],0),MATCH(TEXT(K7328,"##0"),lvl_4[#Headers],0)),"Нет")</f>
        <v>Символические звезды</v>
      </c>
      <c r="G7328" s="11" t="str">
        <f>IFERROR(INDEX(lvl_5[],MATCH(M7328,lvl_5[ID],0),MATCH(_xlfn.CONCAT(TEXT(K7328,"##0"),"_",TEXT(L7328,"##0")),lvl_5[#Headers],0)),"Нет")</f>
        <v>Ша цветущего персика</v>
      </c>
      <c r="H7328" s="11" t="str">
        <f>IFERROR(INDEX(lvl_6[],MATCH(N7328,lvl_6[ID],0),MATCH(_xlfn.CONCAT(K7328,"_",L7328,"_",M7328),lvl_6[#Headers],0)),"Нет")</f>
        <v>Нет</v>
      </c>
      <c r="I7328" s="12">
        <v>1</v>
      </c>
      <c r="J7328" s="12">
        <v>4</v>
      </c>
      <c r="K7328" s="12">
        <v>1</v>
      </c>
      <c r="L7328" s="12">
        <v>5</v>
      </c>
      <c r="M7328" s="12">
        <v>29</v>
      </c>
      <c r="N7328" s="12">
        <v>3004</v>
      </c>
      <c r="O7328" s="12">
        <f>COUNTIF($P$2:P7328,P7328)</f>
        <v>1</v>
      </c>
      <c r="P7328" s="12" t="str">
        <f t="shared" si="402"/>
        <v>14105293004</v>
      </c>
      <c r="Q7328" s="12" t="str">
        <f t="shared" si="403"/>
        <v>141052930040001</v>
      </c>
      <c r="R7328" s="20" t="s">
        <v>5352</v>
      </c>
      <c r="AI7328" s="12" t="s">
        <v>908</v>
      </c>
      <c r="AK7328" s="12" t="s">
        <v>861</v>
      </c>
      <c r="BN7328" s="12">
        <v>1</v>
      </c>
    </row>
    <row r="7329" spans="1:66" ht="45" x14ac:dyDescent="0.25">
      <c r="A7329" s="12">
        <v>1</v>
      </c>
      <c r="B7329" s="11" t="str">
        <f t="shared" si="401"/>
        <v>Общий расчет. Анализ даты. Анализ даты. Символические звезды. Ша цветущего персика. Нет</v>
      </c>
      <c r="C7329" s="11" t="str">
        <f>IFERROR(VLOOKUP(I7329,lvl_1[],2,FALSE),"Нет")</f>
        <v>Общий расчет</v>
      </c>
      <c r="D7329" s="11" t="str">
        <f>IFERROR(VLOOKUP(Rule!J7329,lvl_2[],2,FALSE),"Нет")</f>
        <v>Анализ даты</v>
      </c>
      <c r="E7329" s="11" t="str">
        <f>IFERROR(VLOOKUP(Rule!K7329,lvl_3[],2,FALSE),"Нет")</f>
        <v>Анализ даты</v>
      </c>
      <c r="F7329" s="11" t="str">
        <f>IFERROR(INDEX(lvl_4[],MATCH(L7329,lvl_4[ID],0),MATCH(TEXT(K7329,"##0"),lvl_4[#Headers],0)),"Нет")</f>
        <v>Символические звезды</v>
      </c>
      <c r="G7329" s="11" t="str">
        <f>IFERROR(INDEX(lvl_5[],MATCH(M7329,lvl_5[ID],0),MATCH(_xlfn.CONCAT(TEXT(K7329,"##0"),"_",TEXT(L7329,"##0")),lvl_5[#Headers],0)),"Нет")</f>
        <v>Ша цветущего персика</v>
      </c>
      <c r="H7329" s="11" t="str">
        <f>IFERROR(INDEX(lvl_6[],MATCH(N7329,lvl_6[ID],0),MATCH(_xlfn.CONCAT(K7329,"_",L7329,"_",M7329),lvl_6[#Headers],0)),"Нет")</f>
        <v>Нет</v>
      </c>
      <c r="I7329" s="12">
        <v>1</v>
      </c>
      <c r="J7329" s="12">
        <v>4</v>
      </c>
      <c r="K7329" s="12">
        <v>1</v>
      </c>
      <c r="L7329" s="12">
        <v>5</v>
      </c>
      <c r="M7329" s="12">
        <v>29</v>
      </c>
      <c r="N7329" s="12">
        <v>3005</v>
      </c>
      <c r="O7329" s="12">
        <f>COUNTIF($P$2:P7329,P7329)</f>
        <v>1</v>
      </c>
      <c r="P7329" s="12" t="str">
        <f t="shared" si="402"/>
        <v>14105293005</v>
      </c>
      <c r="Q7329" s="12" t="str">
        <f t="shared" si="403"/>
        <v>141052930050001</v>
      </c>
      <c r="R7329" s="20" t="s">
        <v>5353</v>
      </c>
      <c r="AI7329" s="12" t="s">
        <v>910</v>
      </c>
      <c r="AK7329" s="12" t="s">
        <v>867</v>
      </c>
      <c r="BN7329" s="12">
        <v>1</v>
      </c>
    </row>
    <row r="7330" spans="1:66" ht="45" x14ac:dyDescent="0.25">
      <c r="A7330" s="12">
        <v>1</v>
      </c>
      <c r="B7330" s="11" t="str">
        <f t="shared" si="401"/>
        <v>Общий расчет. Анализ даты. Анализ даты. Символические звезды. Ша цветущего персика. Нет</v>
      </c>
      <c r="C7330" s="11" t="str">
        <f>IFERROR(VLOOKUP(I7330,lvl_1[],2,FALSE),"Нет")</f>
        <v>Общий расчет</v>
      </c>
      <c r="D7330" s="11" t="str">
        <f>IFERROR(VLOOKUP(Rule!J7330,lvl_2[],2,FALSE),"Нет")</f>
        <v>Анализ даты</v>
      </c>
      <c r="E7330" s="11" t="str">
        <f>IFERROR(VLOOKUP(Rule!K7330,lvl_3[],2,FALSE),"Нет")</f>
        <v>Анализ даты</v>
      </c>
      <c r="F7330" s="11" t="str">
        <f>IFERROR(INDEX(lvl_4[],MATCH(L7330,lvl_4[ID],0),MATCH(TEXT(K7330,"##0"),lvl_4[#Headers],0)),"Нет")</f>
        <v>Символические звезды</v>
      </c>
      <c r="G7330" s="11" t="str">
        <f>IFERROR(INDEX(lvl_5[],MATCH(M7330,lvl_5[ID],0),MATCH(_xlfn.CONCAT(TEXT(K7330,"##0"),"_",TEXT(L7330,"##0")),lvl_5[#Headers],0)),"Нет")</f>
        <v>Ша цветущего персика</v>
      </c>
      <c r="H7330" s="11" t="str">
        <f>IFERROR(INDEX(lvl_6[],MATCH(N7330,lvl_6[ID],0),MATCH(_xlfn.CONCAT(K7330,"_",L7330,"_",M7330),lvl_6[#Headers],0)),"Нет")</f>
        <v>Нет</v>
      </c>
      <c r="I7330" s="12">
        <v>1</v>
      </c>
      <c r="J7330" s="12">
        <v>4</v>
      </c>
      <c r="K7330" s="12">
        <v>1</v>
      </c>
      <c r="L7330" s="12">
        <v>5</v>
      </c>
      <c r="M7330" s="12">
        <v>29</v>
      </c>
      <c r="N7330" s="12">
        <v>3006</v>
      </c>
      <c r="O7330" s="12">
        <f>COUNTIF($P$2:P7330,P7330)</f>
        <v>1</v>
      </c>
      <c r="P7330" s="12" t="str">
        <f t="shared" si="402"/>
        <v>14105293006</v>
      </c>
      <c r="Q7330" s="12" t="str">
        <f t="shared" si="403"/>
        <v>141052930060001</v>
      </c>
      <c r="R7330" s="20" t="s">
        <v>5354</v>
      </c>
      <c r="AI7330" s="12" t="s">
        <v>912</v>
      </c>
      <c r="AK7330" s="12" t="s">
        <v>866</v>
      </c>
      <c r="BN7330" s="12">
        <v>1</v>
      </c>
    </row>
    <row r="7331" spans="1:66" ht="45" x14ac:dyDescent="0.25">
      <c r="A7331" s="12">
        <v>1</v>
      </c>
      <c r="B7331" s="11" t="str">
        <f t="shared" si="401"/>
        <v>Общий расчет. Анализ даты. Анализ даты. Символические звезды. Ша цветущего персика. Нет</v>
      </c>
      <c r="C7331" s="11" t="str">
        <f>IFERROR(VLOOKUP(I7331,lvl_1[],2,FALSE),"Нет")</f>
        <v>Общий расчет</v>
      </c>
      <c r="D7331" s="11" t="str">
        <f>IFERROR(VLOOKUP(Rule!J7331,lvl_2[],2,FALSE),"Нет")</f>
        <v>Анализ даты</v>
      </c>
      <c r="E7331" s="11" t="str">
        <f>IFERROR(VLOOKUP(Rule!K7331,lvl_3[],2,FALSE),"Нет")</f>
        <v>Анализ даты</v>
      </c>
      <c r="F7331" s="11" t="str">
        <f>IFERROR(INDEX(lvl_4[],MATCH(L7331,lvl_4[ID],0),MATCH(TEXT(K7331,"##0"),lvl_4[#Headers],0)),"Нет")</f>
        <v>Символические звезды</v>
      </c>
      <c r="G7331" s="11" t="str">
        <f>IFERROR(INDEX(lvl_5[],MATCH(M7331,lvl_5[ID],0),MATCH(_xlfn.CONCAT(TEXT(K7331,"##0"),"_",TEXT(L7331,"##0")),lvl_5[#Headers],0)),"Нет")</f>
        <v>Ша цветущего персика</v>
      </c>
      <c r="H7331" s="11" t="str">
        <f>IFERROR(INDEX(lvl_6[],MATCH(N7331,lvl_6[ID],0),MATCH(_xlfn.CONCAT(K7331,"_",L7331,"_",M7331),lvl_6[#Headers],0)),"Нет")</f>
        <v>Нет</v>
      </c>
      <c r="I7331" s="12">
        <v>1</v>
      </c>
      <c r="J7331" s="12">
        <v>4</v>
      </c>
      <c r="K7331" s="12">
        <v>1</v>
      </c>
      <c r="L7331" s="12">
        <v>5</v>
      </c>
      <c r="M7331" s="12">
        <v>29</v>
      </c>
      <c r="N7331" s="12">
        <v>3007</v>
      </c>
      <c r="O7331" s="12">
        <f>COUNTIF($P$2:P7331,P7331)</f>
        <v>1</v>
      </c>
      <c r="P7331" s="12" t="str">
        <f t="shared" si="402"/>
        <v>14105293007</v>
      </c>
      <c r="Q7331" s="12" t="str">
        <f t="shared" si="403"/>
        <v>141052930070001</v>
      </c>
      <c r="R7331" s="20" t="s">
        <v>5355</v>
      </c>
      <c r="AI7331" s="12" t="s">
        <v>914</v>
      </c>
      <c r="AK7331" s="12" t="s">
        <v>869</v>
      </c>
      <c r="BN7331" s="12">
        <v>1</v>
      </c>
    </row>
    <row r="7332" spans="1:66" ht="45" x14ac:dyDescent="0.25">
      <c r="A7332" s="12">
        <v>1</v>
      </c>
      <c r="B7332" s="11" t="str">
        <f t="shared" si="401"/>
        <v>Общий расчет. Анализ даты. Анализ даты. Символические звезды. Ша цветущего персика. Нет</v>
      </c>
      <c r="C7332" s="11" t="str">
        <f>IFERROR(VLOOKUP(I7332,lvl_1[],2,FALSE),"Нет")</f>
        <v>Общий расчет</v>
      </c>
      <c r="D7332" s="11" t="str">
        <f>IFERROR(VLOOKUP(Rule!J7332,lvl_2[],2,FALSE),"Нет")</f>
        <v>Анализ даты</v>
      </c>
      <c r="E7332" s="11" t="str">
        <f>IFERROR(VLOOKUP(Rule!K7332,lvl_3[],2,FALSE),"Нет")</f>
        <v>Анализ даты</v>
      </c>
      <c r="F7332" s="11" t="str">
        <f>IFERROR(INDEX(lvl_4[],MATCH(L7332,lvl_4[ID],0),MATCH(TEXT(K7332,"##0"),lvl_4[#Headers],0)),"Нет")</f>
        <v>Символические звезды</v>
      </c>
      <c r="G7332" s="11" t="str">
        <f>IFERROR(INDEX(lvl_5[],MATCH(M7332,lvl_5[ID],0),MATCH(_xlfn.CONCAT(TEXT(K7332,"##0"),"_",TEXT(L7332,"##0")),lvl_5[#Headers],0)),"Нет")</f>
        <v>Ша цветущего персика</v>
      </c>
      <c r="H7332" s="11" t="str">
        <f>IFERROR(INDEX(lvl_6[],MATCH(N7332,lvl_6[ID],0),MATCH(_xlfn.CONCAT(K7332,"_",L7332,"_",M7332),lvl_6[#Headers],0)),"Нет")</f>
        <v>Нет</v>
      </c>
      <c r="I7332" s="12">
        <v>1</v>
      </c>
      <c r="J7332" s="12">
        <v>4</v>
      </c>
      <c r="K7332" s="12">
        <v>1</v>
      </c>
      <c r="L7332" s="12">
        <v>5</v>
      </c>
      <c r="M7332" s="12">
        <v>29</v>
      </c>
      <c r="N7332" s="12">
        <v>3008</v>
      </c>
      <c r="O7332" s="12">
        <f>COUNTIF($P$2:P7332,P7332)</f>
        <v>1</v>
      </c>
      <c r="P7332" s="12" t="str">
        <f t="shared" si="402"/>
        <v>14105293008</v>
      </c>
      <c r="Q7332" s="12" t="str">
        <f t="shared" si="403"/>
        <v>141052930080001</v>
      </c>
      <c r="R7332" s="20" t="s">
        <v>5356</v>
      </c>
      <c r="AI7332" s="12" t="s">
        <v>916</v>
      </c>
      <c r="AK7332" s="12" t="s">
        <v>865</v>
      </c>
      <c r="BN7332" s="12">
        <v>1</v>
      </c>
    </row>
    <row r="7333" spans="1:66" ht="45" x14ac:dyDescent="0.25">
      <c r="A7333" s="12">
        <v>1</v>
      </c>
      <c r="B7333" s="11" t="str">
        <f t="shared" ref="B7333:B7396" si="404">_xlfn.CONCAT(C7333,". ", D7333,". ", E7333,". ", F7333,". ", G7333,". ", H7333)</f>
        <v>Общий расчет. Анализ даты. Анализ даты. Символические звезды. Небесный чиновник. Нет</v>
      </c>
      <c r="C7333" s="11" t="str">
        <f>IFERROR(VLOOKUP(I7333,lvl_1[],2,FALSE),"Нет")</f>
        <v>Общий расчет</v>
      </c>
      <c r="D7333" s="11" t="str">
        <f>IFERROR(VLOOKUP(Rule!J7333,lvl_2[],2,FALSE),"Нет")</f>
        <v>Анализ даты</v>
      </c>
      <c r="E7333" s="11" t="str">
        <f>IFERROR(VLOOKUP(Rule!K7333,lvl_3[],2,FALSE),"Нет")</f>
        <v>Анализ даты</v>
      </c>
      <c r="F7333" s="11" t="str">
        <f>IFERROR(INDEX(lvl_4[],MATCH(L7333,lvl_4[ID],0),MATCH(TEXT(K7333,"##0"),lvl_4[#Headers],0)),"Нет")</f>
        <v>Символические звезды</v>
      </c>
      <c r="G7333" s="11" t="str">
        <f>IFERROR(INDEX(lvl_5[],MATCH(M7333,lvl_5[ID],0),MATCH(_xlfn.CONCAT(TEXT(K7333,"##0"),"_",TEXT(L7333,"##0")),lvl_5[#Headers],0)),"Нет")</f>
        <v>Небесный чиновник</v>
      </c>
      <c r="H7333" s="11" t="str">
        <f>IFERROR(INDEX(lvl_6[],MATCH(N7333,lvl_6[ID],0),MATCH(_xlfn.CONCAT(K7333,"_",L7333,"_",M7333),lvl_6[#Headers],0)),"Нет")</f>
        <v>Нет</v>
      </c>
      <c r="I7333" s="12">
        <v>1</v>
      </c>
      <c r="J7333" s="12">
        <v>4</v>
      </c>
      <c r="K7333" s="12">
        <v>1</v>
      </c>
      <c r="L7333" s="12">
        <v>5</v>
      </c>
      <c r="M7333" s="12">
        <v>30</v>
      </c>
      <c r="N7333" s="12">
        <v>3009</v>
      </c>
      <c r="O7333" s="12">
        <f>COUNTIF($P$2:P7333,P7333)</f>
        <v>1</v>
      </c>
      <c r="P7333" s="12" t="str">
        <f t="shared" ref="P7333:P7396" si="405">_xlfn.CONCAT(I7333,
J7333,
K7333,
IF(LEN(L7333)=1,_xlfn.CONCAT(0,L7333),L7333),
IF(LEN(M7333)=1,_xlfn.CONCAT(0,M7333),M7333),
IF(LEN(N7333)=1,_xlfn.CONCAT(0,N7333),N7333))</f>
        <v>14105303009</v>
      </c>
      <c r="Q7333" s="12" t="str">
        <f t="shared" ref="Q7333:Q7396" si="406">_xlfn.CONCAT(I7333,
J7333,
K7333,
IF(LEN(L7333)=1,_xlfn.CONCAT(0,L7333),L7333),
IF(LEN(M7333)=1,_xlfn.CONCAT(0,M7333),M7333),
IF(LEN(N7333)=1,_xlfn.CONCAT(0,N7333),N7333),
IF(LEN(O7333)=1,_xlfn.CONCAT("000",O7333),IF(LEN(O7333)=2,_xlfn.CONCAT("00",O7333),IF(LEN(O7333)=3,_xlfn.CONCAT(0,O7333),O7333))))</f>
        <v>141053030090001</v>
      </c>
      <c r="R7333" s="20" t="s">
        <v>5357</v>
      </c>
      <c r="AI7333" s="12" t="s">
        <v>899</v>
      </c>
      <c r="AK7333" s="12" t="s">
        <v>866</v>
      </c>
      <c r="BN7333" s="12">
        <v>1</v>
      </c>
    </row>
    <row r="7334" spans="1:66" ht="45" x14ac:dyDescent="0.25">
      <c r="A7334" s="12">
        <v>1</v>
      </c>
      <c r="B7334" s="11" t="str">
        <f t="shared" si="404"/>
        <v>Общий расчет. Анализ даты. Анализ даты. Символические звезды. Небесный чиновник. Нет</v>
      </c>
      <c r="C7334" s="11" t="str">
        <f>IFERROR(VLOOKUP(I7334,lvl_1[],2,FALSE),"Нет")</f>
        <v>Общий расчет</v>
      </c>
      <c r="D7334" s="11" t="str">
        <f>IFERROR(VLOOKUP(Rule!J7334,lvl_2[],2,FALSE),"Нет")</f>
        <v>Анализ даты</v>
      </c>
      <c r="E7334" s="11" t="str">
        <f>IFERROR(VLOOKUP(Rule!K7334,lvl_3[],2,FALSE),"Нет")</f>
        <v>Анализ даты</v>
      </c>
      <c r="F7334" s="11" t="str">
        <f>IFERROR(INDEX(lvl_4[],MATCH(L7334,lvl_4[ID],0),MATCH(TEXT(K7334,"##0"),lvl_4[#Headers],0)),"Нет")</f>
        <v>Символические звезды</v>
      </c>
      <c r="G7334" s="11" t="str">
        <f>IFERROR(INDEX(lvl_5[],MATCH(M7334,lvl_5[ID],0),MATCH(_xlfn.CONCAT(TEXT(K7334,"##0"),"_",TEXT(L7334,"##0")),lvl_5[#Headers],0)),"Нет")</f>
        <v>Небесный чиновник</v>
      </c>
      <c r="H7334" s="11" t="str">
        <f>IFERROR(INDEX(lvl_6[],MATCH(N7334,lvl_6[ID],0),MATCH(_xlfn.CONCAT(K7334,"_",L7334,"_",M7334),lvl_6[#Headers],0)),"Нет")</f>
        <v>Нет</v>
      </c>
      <c r="I7334" s="12">
        <v>1</v>
      </c>
      <c r="J7334" s="12">
        <v>4</v>
      </c>
      <c r="K7334" s="12">
        <v>1</v>
      </c>
      <c r="L7334" s="12">
        <v>5</v>
      </c>
      <c r="M7334" s="12">
        <v>30</v>
      </c>
      <c r="N7334" s="12">
        <v>3010</v>
      </c>
      <c r="O7334" s="12">
        <f>COUNTIF($P$2:P7334,P7334)</f>
        <v>1</v>
      </c>
      <c r="P7334" s="12" t="str">
        <f t="shared" si="405"/>
        <v>14105303010</v>
      </c>
      <c r="Q7334" s="12" t="str">
        <f t="shared" si="406"/>
        <v>141053030100001</v>
      </c>
      <c r="R7334" s="20" t="s">
        <v>5358</v>
      </c>
      <c r="AI7334" s="12" t="s">
        <v>901</v>
      </c>
      <c r="AK7334" s="12" t="s">
        <v>865</v>
      </c>
      <c r="BN7334" s="12">
        <v>1</v>
      </c>
    </row>
    <row r="7335" spans="1:66" ht="45" x14ac:dyDescent="0.25">
      <c r="A7335" s="12">
        <v>1</v>
      </c>
      <c r="B7335" s="11" t="str">
        <f t="shared" si="404"/>
        <v>Общий расчет. Анализ даты. Анализ даты. Символические звезды. Небесный чиновник. Нет</v>
      </c>
      <c r="C7335" s="11" t="str">
        <f>IFERROR(VLOOKUP(I7335,lvl_1[],2,FALSE),"Нет")</f>
        <v>Общий расчет</v>
      </c>
      <c r="D7335" s="11" t="str">
        <f>IFERROR(VLOOKUP(Rule!J7335,lvl_2[],2,FALSE),"Нет")</f>
        <v>Анализ даты</v>
      </c>
      <c r="E7335" s="11" t="str">
        <f>IFERROR(VLOOKUP(Rule!K7335,lvl_3[],2,FALSE),"Нет")</f>
        <v>Анализ даты</v>
      </c>
      <c r="F7335" s="11" t="str">
        <f>IFERROR(INDEX(lvl_4[],MATCH(L7335,lvl_4[ID],0),MATCH(TEXT(K7335,"##0"),lvl_4[#Headers],0)),"Нет")</f>
        <v>Символические звезды</v>
      </c>
      <c r="G7335" s="11" t="str">
        <f>IFERROR(INDEX(lvl_5[],MATCH(M7335,lvl_5[ID],0),MATCH(_xlfn.CONCAT(TEXT(K7335,"##0"),"_",TEXT(L7335,"##0")),lvl_5[#Headers],0)),"Нет")</f>
        <v>Небесный чиновник</v>
      </c>
      <c r="H7335" s="11" t="str">
        <f>IFERROR(INDEX(lvl_6[],MATCH(N7335,lvl_6[ID],0),MATCH(_xlfn.CONCAT(K7335,"_",L7335,"_",M7335),lvl_6[#Headers],0)),"Нет")</f>
        <v>Нет</v>
      </c>
      <c r="I7335" s="12">
        <v>1</v>
      </c>
      <c r="J7335" s="12">
        <v>4</v>
      </c>
      <c r="K7335" s="12">
        <v>1</v>
      </c>
      <c r="L7335" s="12">
        <v>5</v>
      </c>
      <c r="M7335" s="12">
        <v>30</v>
      </c>
      <c r="N7335" s="12">
        <v>3011</v>
      </c>
      <c r="O7335" s="12">
        <f>COUNTIF($P$2:P7335,P7335)</f>
        <v>1</v>
      </c>
      <c r="P7335" s="12" t="str">
        <f t="shared" si="405"/>
        <v>14105303011</v>
      </c>
      <c r="Q7335" s="12" t="str">
        <f t="shared" si="406"/>
        <v>141053030110001</v>
      </c>
      <c r="R7335" s="20" t="s">
        <v>5359</v>
      </c>
      <c r="AI7335" s="12" t="s">
        <v>903</v>
      </c>
      <c r="AK7335" s="12" t="s">
        <v>869</v>
      </c>
      <c r="BN7335" s="12">
        <v>1</v>
      </c>
    </row>
    <row r="7336" spans="1:66" ht="45" x14ac:dyDescent="0.25">
      <c r="A7336" s="12">
        <v>1</v>
      </c>
      <c r="B7336" s="11" t="str">
        <f t="shared" si="404"/>
        <v>Общий расчет. Анализ даты. Анализ даты. Символические звезды. Небесный чиновник. Нет</v>
      </c>
      <c r="C7336" s="11" t="str">
        <f>IFERROR(VLOOKUP(I7336,lvl_1[],2,FALSE),"Нет")</f>
        <v>Общий расчет</v>
      </c>
      <c r="D7336" s="11" t="str">
        <f>IFERROR(VLOOKUP(Rule!J7336,lvl_2[],2,FALSE),"Нет")</f>
        <v>Анализ даты</v>
      </c>
      <c r="E7336" s="11" t="str">
        <f>IFERROR(VLOOKUP(Rule!K7336,lvl_3[],2,FALSE),"Нет")</f>
        <v>Анализ даты</v>
      </c>
      <c r="F7336" s="11" t="str">
        <f>IFERROR(INDEX(lvl_4[],MATCH(L7336,lvl_4[ID],0),MATCH(TEXT(K7336,"##0"),lvl_4[#Headers],0)),"Нет")</f>
        <v>Символические звезды</v>
      </c>
      <c r="G7336" s="11" t="str">
        <f>IFERROR(INDEX(lvl_5[],MATCH(M7336,lvl_5[ID],0),MATCH(_xlfn.CONCAT(TEXT(K7336,"##0"),"_",TEXT(L7336,"##0")),lvl_5[#Headers],0)),"Нет")</f>
        <v>Небесный чиновник</v>
      </c>
      <c r="H7336" s="11" t="str">
        <f>IFERROR(INDEX(lvl_6[],MATCH(N7336,lvl_6[ID],0),MATCH(_xlfn.CONCAT(K7336,"_",L7336,"_",M7336),lvl_6[#Headers],0)),"Нет")</f>
        <v>Нет</v>
      </c>
      <c r="I7336" s="12">
        <v>1</v>
      </c>
      <c r="J7336" s="12">
        <v>4</v>
      </c>
      <c r="K7336" s="12">
        <v>1</v>
      </c>
      <c r="L7336" s="12">
        <v>5</v>
      </c>
      <c r="M7336" s="12">
        <v>30</v>
      </c>
      <c r="N7336" s="12">
        <v>3012</v>
      </c>
      <c r="O7336" s="12">
        <f>COUNTIF($P$2:P7336,P7336)</f>
        <v>1</v>
      </c>
      <c r="P7336" s="12" t="str">
        <f t="shared" si="405"/>
        <v>14105303012</v>
      </c>
      <c r="Q7336" s="12" t="str">
        <f t="shared" si="406"/>
        <v>141053030120001</v>
      </c>
      <c r="R7336" s="20" t="s">
        <v>5360</v>
      </c>
      <c r="AI7336" s="12" t="s">
        <v>905</v>
      </c>
      <c r="AK7336" s="12" t="s">
        <v>868</v>
      </c>
      <c r="BN7336" s="12">
        <v>1</v>
      </c>
    </row>
    <row r="7337" spans="1:66" ht="45" x14ac:dyDescent="0.25">
      <c r="A7337" s="12">
        <v>1</v>
      </c>
      <c r="B7337" s="11" t="str">
        <f t="shared" si="404"/>
        <v>Общий расчет. Анализ даты. Анализ даты. Символические звезды. Небесный чиновник. Нет</v>
      </c>
      <c r="C7337" s="11" t="str">
        <f>IFERROR(VLOOKUP(I7337,lvl_1[],2,FALSE),"Нет")</f>
        <v>Общий расчет</v>
      </c>
      <c r="D7337" s="11" t="str">
        <f>IFERROR(VLOOKUP(Rule!J7337,lvl_2[],2,FALSE),"Нет")</f>
        <v>Анализ даты</v>
      </c>
      <c r="E7337" s="11" t="str">
        <f>IFERROR(VLOOKUP(Rule!K7337,lvl_3[],2,FALSE),"Нет")</f>
        <v>Анализ даты</v>
      </c>
      <c r="F7337" s="11" t="str">
        <f>IFERROR(INDEX(lvl_4[],MATCH(L7337,lvl_4[ID],0),MATCH(TEXT(K7337,"##0"),lvl_4[#Headers],0)),"Нет")</f>
        <v>Символические звезды</v>
      </c>
      <c r="G7337" s="11" t="str">
        <f>IFERROR(INDEX(lvl_5[],MATCH(M7337,lvl_5[ID],0),MATCH(_xlfn.CONCAT(TEXT(K7337,"##0"),"_",TEXT(L7337,"##0")),lvl_5[#Headers],0)),"Нет")</f>
        <v>Небесный чиновник</v>
      </c>
      <c r="H7337" s="11" t="str">
        <f>IFERROR(INDEX(lvl_6[],MATCH(N7337,lvl_6[ID],0),MATCH(_xlfn.CONCAT(K7337,"_",L7337,"_",M7337),lvl_6[#Headers],0)),"Нет")</f>
        <v>Нет</v>
      </c>
      <c r="I7337" s="12">
        <v>1</v>
      </c>
      <c r="J7337" s="12">
        <v>4</v>
      </c>
      <c r="K7337" s="12">
        <v>1</v>
      </c>
      <c r="L7337" s="12">
        <v>5</v>
      </c>
      <c r="M7337" s="12">
        <v>30</v>
      </c>
      <c r="N7337" s="12">
        <v>3013</v>
      </c>
      <c r="O7337" s="12">
        <f>COUNTIF($P$2:P7337,P7337)</f>
        <v>1</v>
      </c>
      <c r="P7337" s="12" t="str">
        <f t="shared" si="405"/>
        <v>14105303013</v>
      </c>
      <c r="Q7337" s="12" t="str">
        <f t="shared" si="406"/>
        <v>141053030130001</v>
      </c>
      <c r="R7337" s="20" t="s">
        <v>5361</v>
      </c>
      <c r="AI7337" s="12" t="s">
        <v>907</v>
      </c>
      <c r="AK7337" s="12" t="s">
        <v>860</v>
      </c>
      <c r="BN7337" s="12">
        <v>1</v>
      </c>
    </row>
    <row r="7338" spans="1:66" ht="45" x14ac:dyDescent="0.25">
      <c r="A7338" s="12">
        <v>1</v>
      </c>
      <c r="B7338" s="11" t="str">
        <f t="shared" si="404"/>
        <v>Общий расчет. Анализ даты. Анализ даты. Символические звезды. Небесный чиновник. Нет</v>
      </c>
      <c r="C7338" s="11" t="str">
        <f>IFERROR(VLOOKUP(I7338,lvl_1[],2,FALSE),"Нет")</f>
        <v>Общий расчет</v>
      </c>
      <c r="D7338" s="11" t="str">
        <f>IFERROR(VLOOKUP(Rule!J7338,lvl_2[],2,FALSE),"Нет")</f>
        <v>Анализ даты</v>
      </c>
      <c r="E7338" s="11" t="str">
        <f>IFERROR(VLOOKUP(Rule!K7338,lvl_3[],2,FALSE),"Нет")</f>
        <v>Анализ даты</v>
      </c>
      <c r="F7338" s="11" t="str">
        <f>IFERROR(INDEX(lvl_4[],MATCH(L7338,lvl_4[ID],0),MATCH(TEXT(K7338,"##0"),lvl_4[#Headers],0)),"Нет")</f>
        <v>Символические звезды</v>
      </c>
      <c r="G7338" s="11" t="str">
        <f>IFERROR(INDEX(lvl_5[],MATCH(M7338,lvl_5[ID],0),MATCH(_xlfn.CONCAT(TEXT(K7338,"##0"),"_",TEXT(L7338,"##0")),lvl_5[#Headers],0)),"Нет")</f>
        <v>Небесный чиновник</v>
      </c>
      <c r="H7338" s="11" t="str">
        <f>IFERROR(INDEX(lvl_6[],MATCH(N7338,lvl_6[ID],0),MATCH(_xlfn.CONCAT(K7338,"_",L7338,"_",M7338),lvl_6[#Headers],0)),"Нет")</f>
        <v>Нет</v>
      </c>
      <c r="I7338" s="12">
        <v>1</v>
      </c>
      <c r="J7338" s="12">
        <v>4</v>
      </c>
      <c r="K7338" s="12">
        <v>1</v>
      </c>
      <c r="L7338" s="12">
        <v>5</v>
      </c>
      <c r="M7338" s="12">
        <v>30</v>
      </c>
      <c r="N7338" s="12">
        <v>3014</v>
      </c>
      <c r="O7338" s="12">
        <f>COUNTIF($P$2:P7338,P7338)</f>
        <v>1</v>
      </c>
      <c r="P7338" s="12" t="str">
        <f t="shared" si="405"/>
        <v>14105303014</v>
      </c>
      <c r="Q7338" s="12" t="str">
        <f t="shared" si="406"/>
        <v>141053030140001</v>
      </c>
      <c r="R7338" s="20" t="s">
        <v>5362</v>
      </c>
      <c r="AI7338" s="12" t="s">
        <v>908</v>
      </c>
      <c r="AK7338" s="12" t="s">
        <v>859</v>
      </c>
      <c r="BN7338" s="12">
        <v>1</v>
      </c>
    </row>
    <row r="7339" spans="1:66" ht="45" x14ac:dyDescent="0.25">
      <c r="A7339" s="12">
        <v>1</v>
      </c>
      <c r="B7339" s="11" t="str">
        <f t="shared" si="404"/>
        <v>Общий расчет. Анализ даты. Анализ даты. Символические звезды. Небесный чиновник. Нет</v>
      </c>
      <c r="C7339" s="11" t="str">
        <f>IFERROR(VLOOKUP(I7339,lvl_1[],2,FALSE),"Нет")</f>
        <v>Общий расчет</v>
      </c>
      <c r="D7339" s="11" t="str">
        <f>IFERROR(VLOOKUP(Rule!J7339,lvl_2[],2,FALSE),"Нет")</f>
        <v>Анализ даты</v>
      </c>
      <c r="E7339" s="11" t="str">
        <f>IFERROR(VLOOKUP(Rule!K7339,lvl_3[],2,FALSE),"Нет")</f>
        <v>Анализ даты</v>
      </c>
      <c r="F7339" s="11" t="str">
        <f>IFERROR(INDEX(lvl_4[],MATCH(L7339,lvl_4[ID],0),MATCH(TEXT(K7339,"##0"),lvl_4[#Headers],0)),"Нет")</f>
        <v>Символические звезды</v>
      </c>
      <c r="G7339" s="11" t="str">
        <f>IFERROR(INDEX(lvl_5[],MATCH(M7339,lvl_5[ID],0),MATCH(_xlfn.CONCAT(TEXT(K7339,"##0"),"_",TEXT(L7339,"##0")),lvl_5[#Headers],0)),"Нет")</f>
        <v>Небесный чиновник</v>
      </c>
      <c r="H7339" s="11" t="str">
        <f>IFERROR(INDEX(lvl_6[],MATCH(N7339,lvl_6[ID],0),MATCH(_xlfn.CONCAT(K7339,"_",L7339,"_",M7339),lvl_6[#Headers],0)),"Нет")</f>
        <v>Нет</v>
      </c>
      <c r="I7339" s="12">
        <v>1</v>
      </c>
      <c r="J7339" s="12">
        <v>4</v>
      </c>
      <c r="K7339" s="12">
        <v>1</v>
      </c>
      <c r="L7339" s="12">
        <v>5</v>
      </c>
      <c r="M7339" s="12">
        <v>30</v>
      </c>
      <c r="N7339" s="12">
        <v>3015</v>
      </c>
      <c r="O7339" s="12">
        <f>COUNTIF($P$2:P7339,P7339)</f>
        <v>1</v>
      </c>
      <c r="P7339" s="12" t="str">
        <f t="shared" si="405"/>
        <v>14105303015</v>
      </c>
      <c r="Q7339" s="12" t="str">
        <f t="shared" si="406"/>
        <v>141053030150001</v>
      </c>
      <c r="R7339" s="20" t="s">
        <v>5363</v>
      </c>
      <c r="AI7339" s="12" t="s">
        <v>910</v>
      </c>
      <c r="AK7339" s="12" t="s">
        <v>863</v>
      </c>
      <c r="BN7339" s="12">
        <v>1</v>
      </c>
    </row>
    <row r="7340" spans="1:66" ht="45" x14ac:dyDescent="0.25">
      <c r="A7340" s="12">
        <v>1</v>
      </c>
      <c r="B7340" s="11" t="str">
        <f t="shared" si="404"/>
        <v>Общий расчет. Анализ даты. Анализ даты. Символические звезды. Небесный чиновник. Нет</v>
      </c>
      <c r="C7340" s="11" t="str">
        <f>IFERROR(VLOOKUP(I7340,lvl_1[],2,FALSE),"Нет")</f>
        <v>Общий расчет</v>
      </c>
      <c r="D7340" s="11" t="str">
        <f>IFERROR(VLOOKUP(Rule!J7340,lvl_2[],2,FALSE),"Нет")</f>
        <v>Анализ даты</v>
      </c>
      <c r="E7340" s="11" t="str">
        <f>IFERROR(VLOOKUP(Rule!K7340,lvl_3[],2,FALSE),"Нет")</f>
        <v>Анализ даты</v>
      </c>
      <c r="F7340" s="11" t="str">
        <f>IFERROR(INDEX(lvl_4[],MATCH(L7340,lvl_4[ID],0),MATCH(TEXT(K7340,"##0"),lvl_4[#Headers],0)),"Нет")</f>
        <v>Символические звезды</v>
      </c>
      <c r="G7340" s="11" t="str">
        <f>IFERROR(INDEX(lvl_5[],MATCH(M7340,lvl_5[ID],0),MATCH(_xlfn.CONCAT(TEXT(K7340,"##0"),"_",TEXT(L7340,"##0")),lvl_5[#Headers],0)),"Нет")</f>
        <v>Небесный чиновник</v>
      </c>
      <c r="H7340" s="11" t="str">
        <f>IFERROR(INDEX(lvl_6[],MATCH(N7340,lvl_6[ID],0),MATCH(_xlfn.CONCAT(K7340,"_",L7340,"_",M7340),lvl_6[#Headers],0)),"Нет")</f>
        <v>Нет</v>
      </c>
      <c r="I7340" s="12">
        <v>1</v>
      </c>
      <c r="J7340" s="12">
        <v>4</v>
      </c>
      <c r="K7340" s="12">
        <v>1</v>
      </c>
      <c r="L7340" s="12">
        <v>5</v>
      </c>
      <c r="M7340" s="12">
        <v>30</v>
      </c>
      <c r="N7340" s="12">
        <v>3016</v>
      </c>
      <c r="O7340" s="12">
        <f>COUNTIF($P$2:P7340,P7340)</f>
        <v>1</v>
      </c>
      <c r="P7340" s="12" t="str">
        <f t="shared" si="405"/>
        <v>14105303016</v>
      </c>
      <c r="Q7340" s="12" t="str">
        <f t="shared" si="406"/>
        <v>141053030160001</v>
      </c>
      <c r="R7340" s="20" t="s">
        <v>5364</v>
      </c>
      <c r="AI7340" s="12" t="s">
        <v>912</v>
      </c>
      <c r="AK7340" s="12" t="s">
        <v>862</v>
      </c>
      <c r="BN7340" s="12">
        <v>1</v>
      </c>
    </row>
    <row r="7341" spans="1:66" ht="45" x14ac:dyDescent="0.25">
      <c r="A7341" s="12">
        <v>1</v>
      </c>
      <c r="B7341" s="11" t="str">
        <f t="shared" si="404"/>
        <v>Общий расчет. Анализ даты. Анализ даты. Символические звезды. Небесный чиновник. Нет</v>
      </c>
      <c r="C7341" s="11" t="str">
        <f>IFERROR(VLOOKUP(I7341,lvl_1[],2,FALSE),"Нет")</f>
        <v>Общий расчет</v>
      </c>
      <c r="D7341" s="11" t="str">
        <f>IFERROR(VLOOKUP(Rule!J7341,lvl_2[],2,FALSE),"Нет")</f>
        <v>Анализ даты</v>
      </c>
      <c r="E7341" s="11" t="str">
        <f>IFERROR(VLOOKUP(Rule!K7341,lvl_3[],2,FALSE),"Нет")</f>
        <v>Анализ даты</v>
      </c>
      <c r="F7341" s="11" t="str">
        <f>IFERROR(INDEX(lvl_4[],MATCH(L7341,lvl_4[ID],0),MATCH(TEXT(K7341,"##0"),lvl_4[#Headers],0)),"Нет")</f>
        <v>Символические звезды</v>
      </c>
      <c r="G7341" s="11" t="str">
        <f>IFERROR(INDEX(lvl_5[],MATCH(M7341,lvl_5[ID],0),MATCH(_xlfn.CONCAT(TEXT(K7341,"##0"),"_",TEXT(L7341,"##0")),lvl_5[#Headers],0)),"Нет")</f>
        <v>Небесный чиновник</v>
      </c>
      <c r="H7341" s="11" t="str">
        <f>IFERROR(INDEX(lvl_6[],MATCH(N7341,lvl_6[ID],0),MATCH(_xlfn.CONCAT(K7341,"_",L7341,"_",M7341),lvl_6[#Headers],0)),"Нет")</f>
        <v>Нет</v>
      </c>
      <c r="I7341" s="12">
        <v>1</v>
      </c>
      <c r="J7341" s="12">
        <v>4</v>
      </c>
      <c r="K7341" s="12">
        <v>1</v>
      </c>
      <c r="L7341" s="12">
        <v>5</v>
      </c>
      <c r="M7341" s="12">
        <v>30</v>
      </c>
      <c r="N7341" s="12">
        <v>3017</v>
      </c>
      <c r="O7341" s="12">
        <f>COUNTIF($P$2:P7341,P7341)</f>
        <v>1</v>
      </c>
      <c r="P7341" s="12" t="str">
        <f t="shared" si="405"/>
        <v>14105303017</v>
      </c>
      <c r="Q7341" s="12" t="str">
        <f t="shared" si="406"/>
        <v>141053030170001</v>
      </c>
      <c r="R7341" s="20" t="s">
        <v>5365</v>
      </c>
      <c r="AI7341" s="12" t="s">
        <v>914</v>
      </c>
      <c r="AK7341" s="12" t="s">
        <v>864</v>
      </c>
      <c r="BN7341" s="12">
        <v>1</v>
      </c>
    </row>
    <row r="7342" spans="1:66" ht="45" x14ac:dyDescent="0.25">
      <c r="A7342" s="12">
        <v>1</v>
      </c>
      <c r="B7342" s="11" t="str">
        <f t="shared" si="404"/>
        <v>Общий расчет. Анализ даты. Анализ даты. Символические звезды. Небесный чиновник. Нет</v>
      </c>
      <c r="C7342" s="11" t="str">
        <f>IFERROR(VLOOKUP(I7342,lvl_1[],2,FALSE),"Нет")</f>
        <v>Общий расчет</v>
      </c>
      <c r="D7342" s="11" t="str">
        <f>IFERROR(VLOOKUP(Rule!J7342,lvl_2[],2,FALSE),"Нет")</f>
        <v>Анализ даты</v>
      </c>
      <c r="E7342" s="11" t="str">
        <f>IFERROR(VLOOKUP(Rule!K7342,lvl_3[],2,FALSE),"Нет")</f>
        <v>Анализ даты</v>
      </c>
      <c r="F7342" s="11" t="str">
        <f>IFERROR(INDEX(lvl_4[],MATCH(L7342,lvl_4[ID],0),MATCH(TEXT(K7342,"##0"),lvl_4[#Headers],0)),"Нет")</f>
        <v>Символические звезды</v>
      </c>
      <c r="G7342" s="11" t="str">
        <f>IFERROR(INDEX(lvl_5[],MATCH(M7342,lvl_5[ID],0),MATCH(_xlfn.CONCAT(TEXT(K7342,"##0"),"_",TEXT(L7342,"##0")),lvl_5[#Headers],0)),"Нет")</f>
        <v>Небесный чиновник</v>
      </c>
      <c r="H7342" s="11" t="str">
        <f>IFERROR(INDEX(lvl_6[],MATCH(N7342,lvl_6[ID],0),MATCH(_xlfn.CONCAT(K7342,"_",L7342,"_",M7342),lvl_6[#Headers],0)),"Нет")</f>
        <v>Нет</v>
      </c>
      <c r="I7342" s="12">
        <v>1</v>
      </c>
      <c r="J7342" s="12">
        <v>4</v>
      </c>
      <c r="K7342" s="12">
        <v>1</v>
      </c>
      <c r="L7342" s="12">
        <v>5</v>
      </c>
      <c r="M7342" s="12">
        <v>30</v>
      </c>
      <c r="N7342" s="12">
        <v>3018</v>
      </c>
      <c r="O7342" s="12">
        <f>COUNTIF($P$2:P7342,P7342)</f>
        <v>1</v>
      </c>
      <c r="P7342" s="12" t="str">
        <f t="shared" si="405"/>
        <v>14105303018</v>
      </c>
      <c r="Q7342" s="12" t="str">
        <f t="shared" si="406"/>
        <v>141053030180001</v>
      </c>
      <c r="R7342" s="20" t="s">
        <v>5366</v>
      </c>
      <c r="AI7342" s="12" t="s">
        <v>914</v>
      </c>
      <c r="AK7342" s="12" t="s">
        <v>870</v>
      </c>
      <c r="BN7342" s="12">
        <v>1</v>
      </c>
    </row>
    <row r="7343" spans="1:66" ht="45" x14ac:dyDescent="0.25">
      <c r="A7343" s="12">
        <v>1</v>
      </c>
      <c r="B7343" s="11" t="str">
        <f t="shared" si="404"/>
        <v>Общий расчет. Анализ даты. Анализ даты. Символические звезды. Небесный чиновник. Нет</v>
      </c>
      <c r="C7343" s="11" t="str">
        <f>IFERROR(VLOOKUP(I7343,lvl_1[],2,FALSE),"Нет")</f>
        <v>Общий расчет</v>
      </c>
      <c r="D7343" s="11" t="str">
        <f>IFERROR(VLOOKUP(Rule!J7343,lvl_2[],2,FALSE),"Нет")</f>
        <v>Анализ даты</v>
      </c>
      <c r="E7343" s="11" t="str">
        <f>IFERROR(VLOOKUP(Rule!K7343,lvl_3[],2,FALSE),"Нет")</f>
        <v>Анализ даты</v>
      </c>
      <c r="F7343" s="11" t="str">
        <f>IFERROR(INDEX(lvl_4[],MATCH(L7343,lvl_4[ID],0),MATCH(TEXT(K7343,"##0"),lvl_4[#Headers],0)),"Нет")</f>
        <v>Символические звезды</v>
      </c>
      <c r="G7343" s="11" t="str">
        <f>IFERROR(INDEX(lvl_5[],MATCH(M7343,lvl_5[ID],0),MATCH(_xlfn.CONCAT(TEXT(K7343,"##0"),"_",TEXT(L7343,"##0")),lvl_5[#Headers],0)),"Нет")</f>
        <v>Небесный чиновник</v>
      </c>
      <c r="H7343" s="11" t="str">
        <f>IFERROR(INDEX(lvl_6[],MATCH(N7343,lvl_6[ID],0),MATCH(_xlfn.CONCAT(K7343,"_",L7343,"_",M7343),lvl_6[#Headers],0)),"Нет")</f>
        <v>Нет</v>
      </c>
      <c r="I7343" s="12">
        <v>1</v>
      </c>
      <c r="J7343" s="12">
        <v>4</v>
      </c>
      <c r="K7343" s="12">
        <v>1</v>
      </c>
      <c r="L7343" s="12">
        <v>5</v>
      </c>
      <c r="M7343" s="12">
        <v>30</v>
      </c>
      <c r="N7343" s="12">
        <v>3019</v>
      </c>
      <c r="O7343" s="12">
        <f>COUNTIF($P$2:P7343,P7343)</f>
        <v>1</v>
      </c>
      <c r="P7343" s="12" t="str">
        <f t="shared" si="405"/>
        <v>14105303019</v>
      </c>
      <c r="Q7343" s="12" t="str">
        <f t="shared" si="406"/>
        <v>141053030190001</v>
      </c>
      <c r="R7343" s="20" t="s">
        <v>5367</v>
      </c>
      <c r="AI7343" s="12" t="s">
        <v>916</v>
      </c>
      <c r="AK7343" s="12" t="s">
        <v>861</v>
      </c>
      <c r="BN7343" s="12">
        <v>1</v>
      </c>
    </row>
    <row r="7344" spans="1:66" ht="45" x14ac:dyDescent="0.25">
      <c r="A7344" s="12">
        <v>1</v>
      </c>
      <c r="B7344" s="11" t="str">
        <f t="shared" si="404"/>
        <v>Общий расчет. Анализ даты. Анализ даты. Символические звезды. Небесный чиновник. Нет</v>
      </c>
      <c r="C7344" s="11" t="str">
        <f>IFERROR(VLOOKUP(I7344,lvl_1[],2,FALSE),"Нет")</f>
        <v>Общий расчет</v>
      </c>
      <c r="D7344" s="11" t="str">
        <f>IFERROR(VLOOKUP(Rule!J7344,lvl_2[],2,FALSE),"Нет")</f>
        <v>Анализ даты</v>
      </c>
      <c r="E7344" s="11" t="str">
        <f>IFERROR(VLOOKUP(Rule!K7344,lvl_3[],2,FALSE),"Нет")</f>
        <v>Анализ даты</v>
      </c>
      <c r="F7344" s="11" t="str">
        <f>IFERROR(INDEX(lvl_4[],MATCH(L7344,lvl_4[ID],0),MATCH(TEXT(K7344,"##0"),lvl_4[#Headers],0)),"Нет")</f>
        <v>Символические звезды</v>
      </c>
      <c r="G7344" s="11" t="str">
        <f>IFERROR(INDEX(lvl_5[],MATCH(M7344,lvl_5[ID],0),MATCH(_xlfn.CONCAT(TEXT(K7344,"##0"),"_",TEXT(L7344,"##0")),lvl_5[#Headers],0)),"Нет")</f>
        <v>Небесный чиновник</v>
      </c>
      <c r="H7344" s="11" t="str">
        <f>IFERROR(INDEX(lvl_6[],MATCH(N7344,lvl_6[ID],0),MATCH(_xlfn.CONCAT(K7344,"_",L7344,"_",M7344),lvl_6[#Headers],0)),"Нет")</f>
        <v>Нет</v>
      </c>
      <c r="I7344" s="12">
        <v>1</v>
      </c>
      <c r="J7344" s="12">
        <v>4</v>
      </c>
      <c r="K7344" s="12">
        <v>1</v>
      </c>
      <c r="L7344" s="12">
        <v>5</v>
      </c>
      <c r="M7344" s="12">
        <v>30</v>
      </c>
      <c r="N7344" s="12">
        <v>3020</v>
      </c>
      <c r="O7344" s="12">
        <f>COUNTIF($P$2:P7344,P7344)</f>
        <v>1</v>
      </c>
      <c r="P7344" s="12" t="str">
        <f t="shared" si="405"/>
        <v>14105303020</v>
      </c>
      <c r="Q7344" s="12" t="str">
        <f t="shared" si="406"/>
        <v>141053030200001</v>
      </c>
      <c r="R7344" s="20" t="s">
        <v>5368</v>
      </c>
      <c r="AI7344" s="12" t="s">
        <v>916</v>
      </c>
      <c r="AK7344" s="12" t="s">
        <v>867</v>
      </c>
      <c r="BN7344" s="12">
        <v>1</v>
      </c>
    </row>
    <row r="7345" spans="1:66" ht="45" x14ac:dyDescent="0.25">
      <c r="A7345" s="12">
        <v>1</v>
      </c>
      <c r="B7345" s="11" t="str">
        <f t="shared" si="404"/>
        <v>Общий расчет. Анализ даты. Анализ даты. Символические звезды. Хранилище (Гробница). Нет</v>
      </c>
      <c r="C7345" s="11" t="str">
        <f>IFERROR(VLOOKUP(I7345,lvl_1[],2,FALSE),"Нет")</f>
        <v>Общий расчет</v>
      </c>
      <c r="D7345" s="11" t="str">
        <f>IFERROR(VLOOKUP(Rule!J7345,lvl_2[],2,FALSE),"Нет")</f>
        <v>Анализ даты</v>
      </c>
      <c r="E7345" s="11" t="str">
        <f>IFERROR(VLOOKUP(Rule!K7345,lvl_3[],2,FALSE),"Нет")</f>
        <v>Анализ даты</v>
      </c>
      <c r="F7345" s="11" t="str">
        <f>IFERROR(INDEX(lvl_4[],MATCH(L7345,lvl_4[ID],0),MATCH(TEXT(K7345,"##0"),lvl_4[#Headers],0)),"Нет")</f>
        <v>Символические звезды</v>
      </c>
      <c r="G7345" s="11" t="str">
        <f>IFERROR(INDEX(lvl_5[],MATCH(M7345,lvl_5[ID],0),MATCH(_xlfn.CONCAT(TEXT(K7345,"##0"),"_",TEXT(L7345,"##0")),lvl_5[#Headers],0)),"Нет")</f>
        <v>Хранилище (Гробница)</v>
      </c>
      <c r="H7345" s="11" t="str">
        <f>IFERROR(INDEX(lvl_6[],MATCH(N7345,lvl_6[ID],0),MATCH(_xlfn.CONCAT(K7345,"_",L7345,"_",M7345),lvl_6[#Headers],0)),"Нет")</f>
        <v>Нет</v>
      </c>
      <c r="I7345" s="12">
        <v>1</v>
      </c>
      <c r="J7345" s="12">
        <v>4</v>
      </c>
      <c r="K7345" s="12">
        <v>1</v>
      </c>
      <c r="L7345" s="12">
        <v>5</v>
      </c>
      <c r="M7345" s="12">
        <v>28</v>
      </c>
      <c r="N7345" s="12">
        <v>3021</v>
      </c>
      <c r="O7345" s="12">
        <f>COUNTIF($P$2:P7345,P7345)</f>
        <v>1</v>
      </c>
      <c r="P7345" s="12" t="str">
        <f t="shared" si="405"/>
        <v>14105283021</v>
      </c>
      <c r="Q7345" s="12" t="str">
        <f t="shared" si="406"/>
        <v>141052830210001</v>
      </c>
      <c r="R7345" s="20" t="s">
        <v>5331</v>
      </c>
      <c r="AI7345" s="12" t="s">
        <v>899</v>
      </c>
      <c r="AK7345" s="12" t="s">
        <v>870</v>
      </c>
      <c r="AP7345" s="12" t="s">
        <v>100</v>
      </c>
      <c r="AR7345" s="12" t="s">
        <v>100</v>
      </c>
      <c r="BN7345" s="12">
        <v>1</v>
      </c>
    </row>
    <row r="7346" spans="1:66" ht="45" x14ac:dyDescent="0.25">
      <c r="A7346" s="12">
        <v>1</v>
      </c>
      <c r="B7346" s="11" t="str">
        <f t="shared" si="404"/>
        <v>Общий расчет. Анализ даты. Анализ даты. Символические звезды. Хранилище (Гробница). Нет</v>
      </c>
      <c r="C7346" s="11" t="str">
        <f>IFERROR(VLOOKUP(I7346,lvl_1[],2,FALSE),"Нет")</f>
        <v>Общий расчет</v>
      </c>
      <c r="D7346" s="11" t="str">
        <f>IFERROR(VLOOKUP(Rule!J7346,lvl_2[],2,FALSE),"Нет")</f>
        <v>Анализ даты</v>
      </c>
      <c r="E7346" s="11" t="str">
        <f>IFERROR(VLOOKUP(Rule!K7346,lvl_3[],2,FALSE),"Нет")</f>
        <v>Анализ даты</v>
      </c>
      <c r="F7346" s="11" t="str">
        <f>IFERROR(INDEX(lvl_4[],MATCH(L7346,lvl_4[ID],0),MATCH(TEXT(K7346,"##0"),lvl_4[#Headers],0)),"Нет")</f>
        <v>Символические звезды</v>
      </c>
      <c r="G7346" s="11" t="str">
        <f>IFERROR(INDEX(lvl_5[],MATCH(M7346,lvl_5[ID],0),MATCH(_xlfn.CONCAT(TEXT(K7346,"##0"),"_",TEXT(L7346,"##0")),lvl_5[#Headers],0)),"Нет")</f>
        <v>Хранилище (Гробница)</v>
      </c>
      <c r="H7346" s="11" t="str">
        <f>IFERROR(INDEX(lvl_6[],MATCH(N7346,lvl_6[ID],0),MATCH(_xlfn.CONCAT(K7346,"_",L7346,"_",M7346),lvl_6[#Headers],0)),"Нет")</f>
        <v>Нет</v>
      </c>
      <c r="I7346" s="12">
        <v>1</v>
      </c>
      <c r="J7346" s="12">
        <v>4</v>
      </c>
      <c r="K7346" s="12">
        <v>1</v>
      </c>
      <c r="L7346" s="12">
        <v>5</v>
      </c>
      <c r="M7346" s="12">
        <v>28</v>
      </c>
      <c r="N7346" s="12">
        <v>3022</v>
      </c>
      <c r="O7346" s="12">
        <f>COUNTIF($P$2:P7346,P7346)</f>
        <v>1</v>
      </c>
      <c r="P7346" s="12" t="str">
        <f t="shared" si="405"/>
        <v>14105283022</v>
      </c>
      <c r="Q7346" s="12" t="str">
        <f t="shared" si="406"/>
        <v>141052830220001</v>
      </c>
      <c r="R7346" s="20" t="s">
        <v>5332</v>
      </c>
      <c r="AI7346" s="12" t="s">
        <v>899</v>
      </c>
      <c r="AK7346" s="12" t="s">
        <v>861</v>
      </c>
      <c r="AP7346" s="12" t="s">
        <v>100</v>
      </c>
      <c r="AR7346" s="12" t="s">
        <v>100</v>
      </c>
      <c r="BN7346" s="12">
        <v>1</v>
      </c>
    </row>
    <row r="7347" spans="1:66" ht="45" x14ac:dyDescent="0.25">
      <c r="A7347" s="12">
        <v>1</v>
      </c>
      <c r="B7347" s="11" t="str">
        <f t="shared" si="404"/>
        <v>Общий расчет. Анализ даты. Анализ даты. Символические звезды. Хранилище (Гробница). Нет</v>
      </c>
      <c r="C7347" s="11" t="str">
        <f>IFERROR(VLOOKUP(I7347,lvl_1[],2,FALSE),"Нет")</f>
        <v>Общий расчет</v>
      </c>
      <c r="D7347" s="11" t="str">
        <f>IFERROR(VLOOKUP(Rule!J7347,lvl_2[],2,FALSE),"Нет")</f>
        <v>Анализ даты</v>
      </c>
      <c r="E7347" s="11" t="str">
        <f>IFERROR(VLOOKUP(Rule!K7347,lvl_3[],2,FALSE),"Нет")</f>
        <v>Анализ даты</v>
      </c>
      <c r="F7347" s="11" t="str">
        <f>IFERROR(INDEX(lvl_4[],MATCH(L7347,lvl_4[ID],0),MATCH(TEXT(K7347,"##0"),lvl_4[#Headers],0)),"Нет")</f>
        <v>Символические звезды</v>
      </c>
      <c r="G7347" s="11" t="str">
        <f>IFERROR(INDEX(lvl_5[],MATCH(M7347,lvl_5[ID],0),MATCH(_xlfn.CONCAT(TEXT(K7347,"##0"),"_",TEXT(L7347,"##0")),lvl_5[#Headers],0)),"Нет")</f>
        <v>Хранилище (Гробница)</v>
      </c>
      <c r="H7347" s="11" t="str">
        <f>IFERROR(INDEX(lvl_6[],MATCH(N7347,lvl_6[ID],0),MATCH(_xlfn.CONCAT(K7347,"_",L7347,"_",M7347),lvl_6[#Headers],0)),"Нет")</f>
        <v>Нет</v>
      </c>
      <c r="I7347" s="12">
        <v>1</v>
      </c>
      <c r="J7347" s="12">
        <v>4</v>
      </c>
      <c r="K7347" s="12">
        <v>1</v>
      </c>
      <c r="L7347" s="12">
        <v>5</v>
      </c>
      <c r="M7347" s="12">
        <v>28</v>
      </c>
      <c r="N7347" s="12">
        <v>3023</v>
      </c>
      <c r="O7347" s="12">
        <f>COUNTIF($P$2:P7347,P7347)</f>
        <v>1</v>
      </c>
      <c r="P7347" s="12" t="str">
        <f t="shared" si="405"/>
        <v>14105283023</v>
      </c>
      <c r="Q7347" s="12" t="str">
        <f t="shared" si="406"/>
        <v>141052830230001</v>
      </c>
      <c r="R7347" s="20" t="s">
        <v>5333</v>
      </c>
      <c r="AI7347" s="12" t="s">
        <v>899</v>
      </c>
      <c r="AK7347" s="12" t="s">
        <v>864</v>
      </c>
      <c r="AP7347" s="12" t="s">
        <v>100</v>
      </c>
      <c r="AR7347" s="12" t="s">
        <v>100</v>
      </c>
      <c r="BN7347" s="12">
        <v>1</v>
      </c>
    </row>
    <row r="7348" spans="1:66" ht="45" x14ac:dyDescent="0.25">
      <c r="A7348" s="12">
        <v>1</v>
      </c>
      <c r="B7348" s="11" t="str">
        <f t="shared" si="404"/>
        <v>Общий расчет. Анализ даты. Анализ даты. Символические звезды. Хранилище (Гробница). Нет</v>
      </c>
      <c r="C7348" s="11" t="str">
        <f>IFERROR(VLOOKUP(I7348,lvl_1[],2,FALSE),"Нет")</f>
        <v>Общий расчет</v>
      </c>
      <c r="D7348" s="11" t="str">
        <f>IFERROR(VLOOKUP(Rule!J7348,lvl_2[],2,FALSE),"Нет")</f>
        <v>Анализ даты</v>
      </c>
      <c r="E7348" s="11" t="str">
        <f>IFERROR(VLOOKUP(Rule!K7348,lvl_3[],2,FALSE),"Нет")</f>
        <v>Анализ даты</v>
      </c>
      <c r="F7348" s="11" t="str">
        <f>IFERROR(INDEX(lvl_4[],MATCH(L7348,lvl_4[ID],0),MATCH(TEXT(K7348,"##0"),lvl_4[#Headers],0)),"Нет")</f>
        <v>Символические звезды</v>
      </c>
      <c r="G7348" s="11" t="str">
        <f>IFERROR(INDEX(lvl_5[],MATCH(M7348,lvl_5[ID],0),MATCH(_xlfn.CONCAT(TEXT(K7348,"##0"),"_",TEXT(L7348,"##0")),lvl_5[#Headers],0)),"Нет")</f>
        <v>Хранилище (Гробница)</v>
      </c>
      <c r="H7348" s="11" t="str">
        <f>IFERROR(INDEX(lvl_6[],MATCH(N7348,lvl_6[ID],0),MATCH(_xlfn.CONCAT(K7348,"_",L7348,"_",M7348),lvl_6[#Headers],0)),"Нет")</f>
        <v>Нет</v>
      </c>
      <c r="I7348" s="12">
        <v>1</v>
      </c>
      <c r="J7348" s="12">
        <v>4</v>
      </c>
      <c r="K7348" s="12">
        <v>1</v>
      </c>
      <c r="L7348" s="12">
        <v>5</v>
      </c>
      <c r="M7348" s="12">
        <v>28</v>
      </c>
      <c r="N7348" s="12">
        <v>3024</v>
      </c>
      <c r="O7348" s="12">
        <f>COUNTIF($P$2:P7348,P7348)</f>
        <v>1</v>
      </c>
      <c r="P7348" s="12" t="str">
        <f t="shared" si="405"/>
        <v>14105283024</v>
      </c>
      <c r="Q7348" s="12" t="str">
        <f t="shared" si="406"/>
        <v>141052830240001</v>
      </c>
      <c r="R7348" s="20" t="s">
        <v>5334</v>
      </c>
      <c r="AI7348" s="12" t="s">
        <v>899</v>
      </c>
      <c r="AK7348" s="12" t="s">
        <v>867</v>
      </c>
      <c r="AP7348" s="12" t="s">
        <v>100</v>
      </c>
      <c r="AR7348" s="12" t="s">
        <v>100</v>
      </c>
      <c r="BN7348" s="12">
        <v>1</v>
      </c>
    </row>
    <row r="7349" spans="1:66" ht="45" x14ac:dyDescent="0.25">
      <c r="A7349" s="12">
        <v>1</v>
      </c>
      <c r="B7349" s="11" t="str">
        <f t="shared" si="404"/>
        <v>Общий расчет. Анализ даты. Анализ даты. Символические звезды. Хранилище (Гробница). Нет</v>
      </c>
      <c r="C7349" s="11" t="str">
        <f>IFERROR(VLOOKUP(I7349,lvl_1[],2,FALSE),"Нет")</f>
        <v>Общий расчет</v>
      </c>
      <c r="D7349" s="11" t="str">
        <f>IFERROR(VLOOKUP(Rule!J7349,lvl_2[],2,FALSE),"Нет")</f>
        <v>Анализ даты</v>
      </c>
      <c r="E7349" s="11" t="str">
        <f>IFERROR(VLOOKUP(Rule!K7349,lvl_3[],2,FALSE),"Нет")</f>
        <v>Анализ даты</v>
      </c>
      <c r="F7349" s="11" t="str">
        <f>IFERROR(INDEX(lvl_4[],MATCH(L7349,lvl_4[ID],0),MATCH(TEXT(K7349,"##0"),lvl_4[#Headers],0)),"Нет")</f>
        <v>Символические звезды</v>
      </c>
      <c r="G7349" s="11" t="str">
        <f>IFERROR(INDEX(lvl_5[],MATCH(M7349,lvl_5[ID],0),MATCH(_xlfn.CONCAT(TEXT(K7349,"##0"),"_",TEXT(L7349,"##0")),lvl_5[#Headers],0)),"Нет")</f>
        <v>Хранилище (Гробница)</v>
      </c>
      <c r="H7349" s="11" t="str">
        <f>IFERROR(INDEX(lvl_6[],MATCH(N7349,lvl_6[ID],0),MATCH(_xlfn.CONCAT(K7349,"_",L7349,"_",M7349),lvl_6[#Headers],0)),"Нет")</f>
        <v>Нет</v>
      </c>
      <c r="I7349" s="12">
        <v>1</v>
      </c>
      <c r="J7349" s="12">
        <v>4</v>
      </c>
      <c r="K7349" s="12">
        <v>1</v>
      </c>
      <c r="L7349" s="12">
        <v>5</v>
      </c>
      <c r="M7349" s="12">
        <v>28</v>
      </c>
      <c r="N7349" s="12">
        <v>3025</v>
      </c>
      <c r="O7349" s="12">
        <f>COUNTIF($P$2:P7349,P7349)</f>
        <v>1</v>
      </c>
      <c r="P7349" s="12" t="str">
        <f t="shared" si="405"/>
        <v>14105283025</v>
      </c>
      <c r="Q7349" s="12" t="str">
        <f t="shared" si="406"/>
        <v>141052830250001</v>
      </c>
      <c r="R7349" s="20" t="s">
        <v>5335</v>
      </c>
      <c r="AI7349" s="12" t="s">
        <v>901</v>
      </c>
      <c r="AK7349" s="12" t="s">
        <v>870</v>
      </c>
      <c r="AP7349" s="12" t="s">
        <v>100</v>
      </c>
      <c r="AR7349" s="12" t="s">
        <v>100</v>
      </c>
      <c r="BN7349" s="12">
        <v>1</v>
      </c>
    </row>
    <row r="7350" spans="1:66" ht="45" x14ac:dyDescent="0.25">
      <c r="A7350" s="12">
        <v>1</v>
      </c>
      <c r="B7350" s="11" t="str">
        <f t="shared" si="404"/>
        <v>Общий расчет. Анализ даты. Анализ даты. Символические звезды. Хранилище (Гробница). Нет</v>
      </c>
      <c r="C7350" s="11" t="str">
        <f>IFERROR(VLOOKUP(I7350,lvl_1[],2,FALSE),"Нет")</f>
        <v>Общий расчет</v>
      </c>
      <c r="D7350" s="11" t="str">
        <f>IFERROR(VLOOKUP(Rule!J7350,lvl_2[],2,FALSE),"Нет")</f>
        <v>Анализ даты</v>
      </c>
      <c r="E7350" s="11" t="str">
        <f>IFERROR(VLOOKUP(Rule!K7350,lvl_3[],2,FALSE),"Нет")</f>
        <v>Анализ даты</v>
      </c>
      <c r="F7350" s="11" t="str">
        <f>IFERROR(INDEX(lvl_4[],MATCH(L7350,lvl_4[ID],0),MATCH(TEXT(K7350,"##0"),lvl_4[#Headers],0)),"Нет")</f>
        <v>Символические звезды</v>
      </c>
      <c r="G7350" s="11" t="str">
        <f>IFERROR(INDEX(lvl_5[],MATCH(M7350,lvl_5[ID],0),MATCH(_xlfn.CONCAT(TEXT(K7350,"##0"),"_",TEXT(L7350,"##0")),lvl_5[#Headers],0)),"Нет")</f>
        <v>Хранилище (Гробница)</v>
      </c>
      <c r="H7350" s="11" t="str">
        <f>IFERROR(INDEX(lvl_6[],MATCH(N7350,lvl_6[ID],0),MATCH(_xlfn.CONCAT(K7350,"_",L7350,"_",M7350),lvl_6[#Headers],0)),"Нет")</f>
        <v>Нет</v>
      </c>
      <c r="I7350" s="12">
        <v>1</v>
      </c>
      <c r="J7350" s="12">
        <v>4</v>
      </c>
      <c r="K7350" s="12">
        <v>1</v>
      </c>
      <c r="L7350" s="12">
        <v>5</v>
      </c>
      <c r="M7350" s="12">
        <v>28</v>
      </c>
      <c r="N7350" s="12">
        <v>3026</v>
      </c>
      <c r="O7350" s="12">
        <f>COUNTIF($P$2:P7350,P7350)</f>
        <v>1</v>
      </c>
      <c r="P7350" s="12" t="str">
        <f t="shared" si="405"/>
        <v>14105283026</v>
      </c>
      <c r="Q7350" s="12" t="str">
        <f t="shared" si="406"/>
        <v>141052830260001</v>
      </c>
      <c r="R7350" s="20" t="s">
        <v>5336</v>
      </c>
      <c r="AI7350" s="12" t="s">
        <v>901</v>
      </c>
      <c r="AK7350" s="12" t="s">
        <v>861</v>
      </c>
      <c r="AP7350" s="12" t="s">
        <v>100</v>
      </c>
      <c r="AR7350" s="12" t="s">
        <v>100</v>
      </c>
      <c r="BN7350" s="12">
        <v>1</v>
      </c>
    </row>
    <row r="7351" spans="1:66" ht="45" x14ac:dyDescent="0.25">
      <c r="A7351" s="12">
        <v>1</v>
      </c>
      <c r="B7351" s="11" t="str">
        <f t="shared" si="404"/>
        <v>Общий расчет. Анализ даты. Анализ даты. Символические звезды. Хранилище (Гробница). Нет</v>
      </c>
      <c r="C7351" s="11" t="str">
        <f>IFERROR(VLOOKUP(I7351,lvl_1[],2,FALSE),"Нет")</f>
        <v>Общий расчет</v>
      </c>
      <c r="D7351" s="11" t="str">
        <f>IFERROR(VLOOKUP(Rule!J7351,lvl_2[],2,FALSE),"Нет")</f>
        <v>Анализ даты</v>
      </c>
      <c r="E7351" s="11" t="str">
        <f>IFERROR(VLOOKUP(Rule!K7351,lvl_3[],2,FALSE),"Нет")</f>
        <v>Анализ даты</v>
      </c>
      <c r="F7351" s="11" t="str">
        <f>IFERROR(INDEX(lvl_4[],MATCH(L7351,lvl_4[ID],0),MATCH(TEXT(K7351,"##0"),lvl_4[#Headers],0)),"Нет")</f>
        <v>Символические звезды</v>
      </c>
      <c r="G7351" s="11" t="str">
        <f>IFERROR(INDEX(lvl_5[],MATCH(M7351,lvl_5[ID],0),MATCH(_xlfn.CONCAT(TEXT(K7351,"##0"),"_",TEXT(L7351,"##0")),lvl_5[#Headers],0)),"Нет")</f>
        <v>Хранилище (Гробница)</v>
      </c>
      <c r="H7351" s="11" t="str">
        <f>IFERROR(INDEX(lvl_6[],MATCH(N7351,lvl_6[ID],0),MATCH(_xlfn.CONCAT(K7351,"_",L7351,"_",M7351),lvl_6[#Headers],0)),"Нет")</f>
        <v>Нет</v>
      </c>
      <c r="I7351" s="12">
        <v>1</v>
      </c>
      <c r="J7351" s="12">
        <v>4</v>
      </c>
      <c r="K7351" s="12">
        <v>1</v>
      </c>
      <c r="L7351" s="12">
        <v>5</v>
      </c>
      <c r="M7351" s="12">
        <v>28</v>
      </c>
      <c r="N7351" s="12">
        <v>3027</v>
      </c>
      <c r="O7351" s="12">
        <f>COUNTIF($P$2:P7351,P7351)</f>
        <v>1</v>
      </c>
      <c r="P7351" s="12" t="str">
        <f t="shared" si="405"/>
        <v>14105283027</v>
      </c>
      <c r="Q7351" s="12" t="str">
        <f t="shared" si="406"/>
        <v>141052830270001</v>
      </c>
      <c r="R7351" s="20" t="s">
        <v>5337</v>
      </c>
      <c r="AI7351" s="12" t="s">
        <v>901</v>
      </c>
      <c r="AK7351" s="12" t="s">
        <v>864</v>
      </c>
      <c r="AP7351" s="12" t="s">
        <v>100</v>
      </c>
      <c r="AR7351" s="12" t="s">
        <v>100</v>
      </c>
      <c r="BN7351" s="12">
        <v>1</v>
      </c>
    </row>
    <row r="7352" spans="1:66" ht="45" x14ac:dyDescent="0.25">
      <c r="A7352" s="12">
        <v>1</v>
      </c>
      <c r="B7352" s="11" t="str">
        <f t="shared" si="404"/>
        <v>Общий расчет. Анализ даты. Анализ даты. Символические звезды. Хранилище (Гробница). Нет</v>
      </c>
      <c r="C7352" s="11" t="str">
        <f>IFERROR(VLOOKUP(I7352,lvl_1[],2,FALSE),"Нет")</f>
        <v>Общий расчет</v>
      </c>
      <c r="D7352" s="11" t="str">
        <f>IFERROR(VLOOKUP(Rule!J7352,lvl_2[],2,FALSE),"Нет")</f>
        <v>Анализ даты</v>
      </c>
      <c r="E7352" s="11" t="str">
        <f>IFERROR(VLOOKUP(Rule!K7352,lvl_3[],2,FALSE),"Нет")</f>
        <v>Анализ даты</v>
      </c>
      <c r="F7352" s="11" t="str">
        <f>IFERROR(INDEX(lvl_4[],MATCH(L7352,lvl_4[ID],0),MATCH(TEXT(K7352,"##0"),lvl_4[#Headers],0)),"Нет")</f>
        <v>Символические звезды</v>
      </c>
      <c r="G7352" s="11" t="str">
        <f>IFERROR(INDEX(lvl_5[],MATCH(M7352,lvl_5[ID],0),MATCH(_xlfn.CONCAT(TEXT(K7352,"##0"),"_",TEXT(L7352,"##0")),lvl_5[#Headers],0)),"Нет")</f>
        <v>Хранилище (Гробница)</v>
      </c>
      <c r="H7352" s="11" t="str">
        <f>IFERROR(INDEX(lvl_6[],MATCH(N7352,lvl_6[ID],0),MATCH(_xlfn.CONCAT(K7352,"_",L7352,"_",M7352),lvl_6[#Headers],0)),"Нет")</f>
        <v>Нет</v>
      </c>
      <c r="I7352" s="12">
        <v>1</v>
      </c>
      <c r="J7352" s="12">
        <v>4</v>
      </c>
      <c r="K7352" s="12">
        <v>1</v>
      </c>
      <c r="L7352" s="12">
        <v>5</v>
      </c>
      <c r="M7352" s="12">
        <v>28</v>
      </c>
      <c r="N7352" s="12">
        <v>3028</v>
      </c>
      <c r="O7352" s="12">
        <f>COUNTIF($P$2:P7352,P7352)</f>
        <v>1</v>
      </c>
      <c r="P7352" s="12" t="str">
        <f t="shared" si="405"/>
        <v>14105283028</v>
      </c>
      <c r="Q7352" s="12" t="str">
        <f t="shared" si="406"/>
        <v>141052830280001</v>
      </c>
      <c r="R7352" s="20" t="s">
        <v>5338</v>
      </c>
      <c r="AI7352" s="12" t="s">
        <v>901</v>
      </c>
      <c r="AK7352" s="12" t="s">
        <v>867</v>
      </c>
      <c r="AP7352" s="12" t="s">
        <v>100</v>
      </c>
      <c r="AR7352" s="12" t="s">
        <v>100</v>
      </c>
      <c r="BN7352" s="12">
        <v>1</v>
      </c>
    </row>
    <row r="7353" spans="1:66" ht="45" x14ac:dyDescent="0.25">
      <c r="A7353" s="12">
        <v>1</v>
      </c>
      <c r="B7353" s="11" t="str">
        <f t="shared" si="404"/>
        <v>Общий расчет. Анализ даты. Анализ даты. Символические звезды. Хранилище (Гробница). Нет</v>
      </c>
      <c r="C7353" s="11" t="str">
        <f>IFERROR(VLOOKUP(I7353,lvl_1[],2,FALSE),"Нет")</f>
        <v>Общий расчет</v>
      </c>
      <c r="D7353" s="11" t="str">
        <f>IFERROR(VLOOKUP(Rule!J7353,lvl_2[],2,FALSE),"Нет")</f>
        <v>Анализ даты</v>
      </c>
      <c r="E7353" s="11" t="str">
        <f>IFERROR(VLOOKUP(Rule!K7353,lvl_3[],2,FALSE),"Нет")</f>
        <v>Анализ даты</v>
      </c>
      <c r="F7353" s="11" t="str">
        <f>IFERROR(INDEX(lvl_4[],MATCH(L7353,lvl_4[ID],0),MATCH(TEXT(K7353,"##0"),lvl_4[#Headers],0)),"Нет")</f>
        <v>Символические звезды</v>
      </c>
      <c r="G7353" s="11" t="str">
        <f>IFERROR(INDEX(lvl_5[],MATCH(M7353,lvl_5[ID],0),MATCH(_xlfn.CONCAT(TEXT(K7353,"##0"),"_",TEXT(L7353,"##0")),lvl_5[#Headers],0)),"Нет")</f>
        <v>Хранилище (Гробница)</v>
      </c>
      <c r="H7353" s="11" t="str">
        <f>IFERROR(INDEX(lvl_6[],MATCH(N7353,lvl_6[ID],0),MATCH(_xlfn.CONCAT(K7353,"_",L7353,"_",M7353),lvl_6[#Headers],0)),"Нет")</f>
        <v>Нет</v>
      </c>
      <c r="I7353" s="12">
        <v>1</v>
      </c>
      <c r="J7353" s="12">
        <v>4</v>
      </c>
      <c r="K7353" s="12">
        <v>1</v>
      </c>
      <c r="L7353" s="12">
        <v>5</v>
      </c>
      <c r="M7353" s="12">
        <v>28</v>
      </c>
      <c r="N7353" s="12">
        <v>3029</v>
      </c>
      <c r="O7353" s="12">
        <f>COUNTIF($P$2:P7353,P7353)</f>
        <v>1</v>
      </c>
      <c r="P7353" s="12" t="str">
        <f t="shared" si="405"/>
        <v>14105283029</v>
      </c>
      <c r="Q7353" s="12" t="str">
        <f t="shared" si="406"/>
        <v>141052830290001</v>
      </c>
      <c r="R7353" s="20" t="s">
        <v>5339</v>
      </c>
      <c r="AI7353" s="12" t="s">
        <v>903</v>
      </c>
      <c r="AK7353" s="12" t="s">
        <v>870</v>
      </c>
      <c r="AP7353" s="12" t="s">
        <v>100</v>
      </c>
      <c r="AR7353" s="12" t="s">
        <v>100</v>
      </c>
      <c r="BN7353" s="12">
        <v>1</v>
      </c>
    </row>
    <row r="7354" spans="1:66" ht="45" x14ac:dyDescent="0.25">
      <c r="A7354" s="12">
        <v>1</v>
      </c>
      <c r="B7354" s="11" t="str">
        <f t="shared" si="404"/>
        <v>Общий расчет. Анализ даты. Анализ даты. Символические звезды. Хранилище (Гробница). Нет</v>
      </c>
      <c r="C7354" s="11" t="str">
        <f>IFERROR(VLOOKUP(I7354,lvl_1[],2,FALSE),"Нет")</f>
        <v>Общий расчет</v>
      </c>
      <c r="D7354" s="11" t="str">
        <f>IFERROR(VLOOKUP(Rule!J7354,lvl_2[],2,FALSE),"Нет")</f>
        <v>Анализ даты</v>
      </c>
      <c r="E7354" s="11" t="str">
        <f>IFERROR(VLOOKUP(Rule!K7354,lvl_3[],2,FALSE),"Нет")</f>
        <v>Анализ даты</v>
      </c>
      <c r="F7354" s="11" t="str">
        <f>IFERROR(INDEX(lvl_4[],MATCH(L7354,lvl_4[ID],0),MATCH(TEXT(K7354,"##0"),lvl_4[#Headers],0)),"Нет")</f>
        <v>Символические звезды</v>
      </c>
      <c r="G7354" s="11" t="str">
        <f>IFERROR(INDEX(lvl_5[],MATCH(M7354,lvl_5[ID],0),MATCH(_xlfn.CONCAT(TEXT(K7354,"##0"),"_",TEXT(L7354,"##0")),lvl_5[#Headers],0)),"Нет")</f>
        <v>Хранилище (Гробница)</v>
      </c>
      <c r="H7354" s="11" t="str">
        <f>IFERROR(INDEX(lvl_6[],MATCH(N7354,lvl_6[ID],0),MATCH(_xlfn.CONCAT(K7354,"_",L7354,"_",M7354),lvl_6[#Headers],0)),"Нет")</f>
        <v>Нет</v>
      </c>
      <c r="I7354" s="12">
        <v>1</v>
      </c>
      <c r="J7354" s="12">
        <v>4</v>
      </c>
      <c r="K7354" s="12">
        <v>1</v>
      </c>
      <c r="L7354" s="12">
        <v>5</v>
      </c>
      <c r="M7354" s="12">
        <v>28</v>
      </c>
      <c r="N7354" s="12">
        <v>3030</v>
      </c>
      <c r="O7354" s="12">
        <f>COUNTIF($P$2:P7354,P7354)</f>
        <v>1</v>
      </c>
      <c r="P7354" s="12" t="str">
        <f t="shared" si="405"/>
        <v>14105283030</v>
      </c>
      <c r="Q7354" s="12" t="str">
        <f t="shared" si="406"/>
        <v>141052830300001</v>
      </c>
      <c r="R7354" s="20" t="s">
        <v>5340</v>
      </c>
      <c r="AI7354" s="12" t="s">
        <v>905</v>
      </c>
      <c r="AK7354" s="12" t="s">
        <v>870</v>
      </c>
      <c r="AP7354" s="12" t="s">
        <v>100</v>
      </c>
      <c r="AR7354" s="12" t="s">
        <v>100</v>
      </c>
      <c r="BN7354" s="12">
        <v>1</v>
      </c>
    </row>
    <row r="7355" spans="1:66" ht="45" x14ac:dyDescent="0.25">
      <c r="A7355" s="12">
        <v>1</v>
      </c>
      <c r="B7355" s="11" t="str">
        <f t="shared" si="404"/>
        <v>Общий расчет. Анализ даты. Анализ даты. Символические звезды. Хранилище (Гробница). Нет</v>
      </c>
      <c r="C7355" s="11" t="str">
        <f>IFERROR(VLOOKUP(I7355,lvl_1[],2,FALSE),"Нет")</f>
        <v>Общий расчет</v>
      </c>
      <c r="D7355" s="11" t="str">
        <f>IFERROR(VLOOKUP(Rule!J7355,lvl_2[],2,FALSE),"Нет")</f>
        <v>Анализ даты</v>
      </c>
      <c r="E7355" s="11" t="str">
        <f>IFERROR(VLOOKUP(Rule!K7355,lvl_3[],2,FALSE),"Нет")</f>
        <v>Анализ даты</v>
      </c>
      <c r="F7355" s="11" t="str">
        <f>IFERROR(INDEX(lvl_4[],MATCH(L7355,lvl_4[ID],0),MATCH(TEXT(K7355,"##0"),lvl_4[#Headers],0)),"Нет")</f>
        <v>Символические звезды</v>
      </c>
      <c r="G7355" s="11" t="str">
        <f>IFERROR(INDEX(lvl_5[],MATCH(M7355,lvl_5[ID],0),MATCH(_xlfn.CONCAT(TEXT(K7355,"##0"),"_",TEXT(L7355,"##0")),lvl_5[#Headers],0)),"Нет")</f>
        <v>Хранилище (Гробница)</v>
      </c>
      <c r="H7355" s="11" t="str">
        <f>IFERROR(INDEX(lvl_6[],MATCH(N7355,lvl_6[ID],0),MATCH(_xlfn.CONCAT(K7355,"_",L7355,"_",M7355),lvl_6[#Headers],0)),"Нет")</f>
        <v>Нет</v>
      </c>
      <c r="I7355" s="12">
        <v>1</v>
      </c>
      <c r="J7355" s="12">
        <v>4</v>
      </c>
      <c r="K7355" s="12">
        <v>1</v>
      </c>
      <c r="L7355" s="12">
        <v>5</v>
      </c>
      <c r="M7355" s="12">
        <v>28</v>
      </c>
      <c r="N7355" s="12">
        <v>3031</v>
      </c>
      <c r="O7355" s="12">
        <f>COUNTIF($P$2:P7355,P7355)</f>
        <v>1</v>
      </c>
      <c r="P7355" s="12" t="str">
        <f t="shared" si="405"/>
        <v>14105283031</v>
      </c>
      <c r="Q7355" s="12" t="str">
        <f t="shared" si="406"/>
        <v>141052830310001</v>
      </c>
      <c r="R7355" s="20" t="s">
        <v>5341</v>
      </c>
      <c r="AI7355" s="12" t="s">
        <v>907</v>
      </c>
      <c r="AK7355" s="12" t="s">
        <v>861</v>
      </c>
      <c r="AP7355" s="12" t="s">
        <v>100</v>
      </c>
      <c r="AR7355" s="12" t="s">
        <v>100</v>
      </c>
      <c r="BN7355" s="12">
        <v>1</v>
      </c>
    </row>
    <row r="7356" spans="1:66" ht="45" x14ac:dyDescent="0.25">
      <c r="A7356" s="12">
        <v>1</v>
      </c>
      <c r="B7356" s="11" t="str">
        <f t="shared" si="404"/>
        <v>Общий расчет. Анализ даты. Анализ даты. Символические звезды. Хранилище (Гробница). Нет</v>
      </c>
      <c r="C7356" s="11" t="str">
        <f>IFERROR(VLOOKUP(I7356,lvl_1[],2,FALSE),"Нет")</f>
        <v>Общий расчет</v>
      </c>
      <c r="D7356" s="11" t="str">
        <f>IFERROR(VLOOKUP(Rule!J7356,lvl_2[],2,FALSE),"Нет")</f>
        <v>Анализ даты</v>
      </c>
      <c r="E7356" s="11" t="str">
        <f>IFERROR(VLOOKUP(Rule!K7356,lvl_3[],2,FALSE),"Нет")</f>
        <v>Анализ даты</v>
      </c>
      <c r="F7356" s="11" t="str">
        <f>IFERROR(INDEX(lvl_4[],MATCH(L7356,lvl_4[ID],0),MATCH(TEXT(K7356,"##0"),lvl_4[#Headers],0)),"Нет")</f>
        <v>Символические звезды</v>
      </c>
      <c r="G7356" s="11" t="str">
        <f>IFERROR(INDEX(lvl_5[],MATCH(M7356,lvl_5[ID],0),MATCH(_xlfn.CONCAT(TEXT(K7356,"##0"),"_",TEXT(L7356,"##0")),lvl_5[#Headers],0)),"Нет")</f>
        <v>Хранилище (Гробница)</v>
      </c>
      <c r="H7356" s="11" t="str">
        <f>IFERROR(INDEX(lvl_6[],MATCH(N7356,lvl_6[ID],0),MATCH(_xlfn.CONCAT(K7356,"_",L7356,"_",M7356),lvl_6[#Headers],0)),"Нет")</f>
        <v>Нет</v>
      </c>
      <c r="I7356" s="12">
        <v>1</v>
      </c>
      <c r="J7356" s="12">
        <v>4</v>
      </c>
      <c r="K7356" s="12">
        <v>1</v>
      </c>
      <c r="L7356" s="12">
        <v>5</v>
      </c>
      <c r="M7356" s="12">
        <v>28</v>
      </c>
      <c r="N7356" s="12">
        <v>3032</v>
      </c>
      <c r="O7356" s="12">
        <f>COUNTIF($P$2:P7356,P7356)</f>
        <v>1</v>
      </c>
      <c r="P7356" s="12" t="str">
        <f t="shared" si="405"/>
        <v>14105283032</v>
      </c>
      <c r="Q7356" s="12" t="str">
        <f t="shared" si="406"/>
        <v>141052830320001</v>
      </c>
      <c r="R7356" s="20" t="s">
        <v>5342</v>
      </c>
      <c r="AI7356" s="12" t="s">
        <v>908</v>
      </c>
      <c r="AK7356" s="12" t="s">
        <v>861</v>
      </c>
      <c r="AP7356" s="12" t="s">
        <v>100</v>
      </c>
      <c r="AR7356" s="12" t="s">
        <v>100</v>
      </c>
      <c r="BN7356" s="12">
        <v>1</v>
      </c>
    </row>
    <row r="7357" spans="1:66" ht="45" x14ac:dyDescent="0.25">
      <c r="A7357" s="12">
        <v>1</v>
      </c>
      <c r="B7357" s="11" t="str">
        <f t="shared" si="404"/>
        <v>Общий расчет. Анализ даты. Анализ даты. Символические звезды. Хранилище (Гробница). Нет</v>
      </c>
      <c r="C7357" s="11" t="str">
        <f>IFERROR(VLOOKUP(I7357,lvl_1[],2,FALSE),"Нет")</f>
        <v>Общий расчет</v>
      </c>
      <c r="D7357" s="11" t="str">
        <f>IFERROR(VLOOKUP(Rule!J7357,lvl_2[],2,FALSE),"Нет")</f>
        <v>Анализ даты</v>
      </c>
      <c r="E7357" s="11" t="str">
        <f>IFERROR(VLOOKUP(Rule!K7357,lvl_3[],2,FALSE),"Нет")</f>
        <v>Анализ даты</v>
      </c>
      <c r="F7357" s="11" t="str">
        <f>IFERROR(INDEX(lvl_4[],MATCH(L7357,lvl_4[ID],0),MATCH(TEXT(K7357,"##0"),lvl_4[#Headers],0)),"Нет")</f>
        <v>Символические звезды</v>
      </c>
      <c r="G7357" s="11" t="str">
        <f>IFERROR(INDEX(lvl_5[],MATCH(M7357,lvl_5[ID],0),MATCH(_xlfn.CONCAT(TEXT(K7357,"##0"),"_",TEXT(L7357,"##0")),lvl_5[#Headers],0)),"Нет")</f>
        <v>Хранилище (Гробница)</v>
      </c>
      <c r="H7357" s="11" t="str">
        <f>IFERROR(INDEX(lvl_6[],MATCH(N7357,lvl_6[ID],0),MATCH(_xlfn.CONCAT(K7357,"_",L7357,"_",M7357),lvl_6[#Headers],0)),"Нет")</f>
        <v>Нет</v>
      </c>
      <c r="I7357" s="12">
        <v>1</v>
      </c>
      <c r="J7357" s="12">
        <v>4</v>
      </c>
      <c r="K7357" s="12">
        <v>1</v>
      </c>
      <c r="L7357" s="12">
        <v>5</v>
      </c>
      <c r="M7357" s="12">
        <v>28</v>
      </c>
      <c r="N7357" s="12">
        <v>3033</v>
      </c>
      <c r="O7357" s="12">
        <f>COUNTIF($P$2:P7357,P7357)</f>
        <v>1</v>
      </c>
      <c r="P7357" s="12" t="str">
        <f t="shared" si="405"/>
        <v>14105283033</v>
      </c>
      <c r="Q7357" s="12" t="str">
        <f t="shared" si="406"/>
        <v>141052830330001</v>
      </c>
      <c r="R7357" s="20" t="s">
        <v>5343</v>
      </c>
      <c r="AI7357" s="12" t="s">
        <v>910</v>
      </c>
      <c r="AK7357" s="12" t="s">
        <v>864</v>
      </c>
      <c r="AP7357" s="12" t="s">
        <v>100</v>
      </c>
      <c r="AR7357" s="12" t="s">
        <v>100</v>
      </c>
      <c r="BN7357" s="12">
        <v>1</v>
      </c>
    </row>
    <row r="7358" spans="1:66" ht="45" x14ac:dyDescent="0.25">
      <c r="A7358" s="12">
        <v>1</v>
      </c>
      <c r="B7358" s="11" t="str">
        <f t="shared" si="404"/>
        <v>Общий расчет. Анализ даты. Анализ даты. Символические звезды. Хранилище (Гробница). Нет</v>
      </c>
      <c r="C7358" s="11" t="str">
        <f>IFERROR(VLOOKUP(I7358,lvl_1[],2,FALSE),"Нет")</f>
        <v>Общий расчет</v>
      </c>
      <c r="D7358" s="11" t="str">
        <f>IFERROR(VLOOKUP(Rule!J7358,lvl_2[],2,FALSE),"Нет")</f>
        <v>Анализ даты</v>
      </c>
      <c r="E7358" s="11" t="str">
        <f>IFERROR(VLOOKUP(Rule!K7358,lvl_3[],2,FALSE),"Нет")</f>
        <v>Анализ даты</v>
      </c>
      <c r="F7358" s="11" t="str">
        <f>IFERROR(INDEX(lvl_4[],MATCH(L7358,lvl_4[ID],0),MATCH(TEXT(K7358,"##0"),lvl_4[#Headers],0)),"Нет")</f>
        <v>Символические звезды</v>
      </c>
      <c r="G7358" s="11" t="str">
        <f>IFERROR(INDEX(lvl_5[],MATCH(M7358,lvl_5[ID],0),MATCH(_xlfn.CONCAT(TEXT(K7358,"##0"),"_",TEXT(L7358,"##0")),lvl_5[#Headers],0)),"Нет")</f>
        <v>Хранилище (Гробница)</v>
      </c>
      <c r="H7358" s="11" t="str">
        <f>IFERROR(INDEX(lvl_6[],MATCH(N7358,lvl_6[ID],0),MATCH(_xlfn.CONCAT(K7358,"_",L7358,"_",M7358),lvl_6[#Headers],0)),"Нет")</f>
        <v>Нет</v>
      </c>
      <c r="I7358" s="12">
        <v>1</v>
      </c>
      <c r="J7358" s="12">
        <v>4</v>
      </c>
      <c r="K7358" s="12">
        <v>1</v>
      </c>
      <c r="L7358" s="12">
        <v>5</v>
      </c>
      <c r="M7358" s="12">
        <v>28</v>
      </c>
      <c r="N7358" s="12">
        <v>3034</v>
      </c>
      <c r="O7358" s="12">
        <f>COUNTIF($P$2:P7358,P7358)</f>
        <v>1</v>
      </c>
      <c r="P7358" s="12" t="str">
        <f t="shared" si="405"/>
        <v>14105283034</v>
      </c>
      <c r="Q7358" s="12" t="str">
        <f t="shared" si="406"/>
        <v>141052830340001</v>
      </c>
      <c r="R7358" s="20" t="s">
        <v>5344</v>
      </c>
      <c r="AI7358" s="12" t="s">
        <v>912</v>
      </c>
      <c r="AK7358" s="12" t="s">
        <v>864</v>
      </c>
      <c r="AP7358" s="12" t="s">
        <v>100</v>
      </c>
      <c r="AR7358" s="12" t="s">
        <v>100</v>
      </c>
      <c r="BN7358" s="12">
        <v>1</v>
      </c>
    </row>
    <row r="7359" spans="1:66" ht="45" x14ac:dyDescent="0.25">
      <c r="A7359" s="12">
        <v>1</v>
      </c>
      <c r="B7359" s="11" t="str">
        <f t="shared" si="404"/>
        <v>Общий расчет. Анализ даты. Анализ даты. Символические звезды. Хранилище (Гробница). Нет</v>
      </c>
      <c r="C7359" s="11" t="str">
        <f>IFERROR(VLOOKUP(I7359,lvl_1[],2,FALSE),"Нет")</f>
        <v>Общий расчет</v>
      </c>
      <c r="D7359" s="11" t="str">
        <f>IFERROR(VLOOKUP(Rule!J7359,lvl_2[],2,FALSE),"Нет")</f>
        <v>Анализ даты</v>
      </c>
      <c r="E7359" s="11" t="str">
        <f>IFERROR(VLOOKUP(Rule!K7359,lvl_3[],2,FALSE),"Нет")</f>
        <v>Анализ даты</v>
      </c>
      <c r="F7359" s="11" t="str">
        <f>IFERROR(INDEX(lvl_4[],MATCH(L7359,lvl_4[ID],0),MATCH(TEXT(K7359,"##0"),lvl_4[#Headers],0)),"Нет")</f>
        <v>Символические звезды</v>
      </c>
      <c r="G7359" s="11" t="str">
        <f>IFERROR(INDEX(lvl_5[],MATCH(M7359,lvl_5[ID],0),MATCH(_xlfn.CONCAT(TEXT(K7359,"##0"),"_",TEXT(L7359,"##0")),lvl_5[#Headers],0)),"Нет")</f>
        <v>Хранилище (Гробница)</v>
      </c>
      <c r="H7359" s="11" t="str">
        <f>IFERROR(INDEX(lvl_6[],MATCH(N7359,lvl_6[ID],0),MATCH(_xlfn.CONCAT(K7359,"_",L7359,"_",M7359),lvl_6[#Headers],0)),"Нет")</f>
        <v>Нет</v>
      </c>
      <c r="I7359" s="12">
        <v>1</v>
      </c>
      <c r="J7359" s="12">
        <v>4</v>
      </c>
      <c r="K7359" s="12">
        <v>1</v>
      </c>
      <c r="L7359" s="12">
        <v>5</v>
      </c>
      <c r="M7359" s="12">
        <v>28</v>
      </c>
      <c r="N7359" s="12">
        <v>3035</v>
      </c>
      <c r="O7359" s="12">
        <f>COUNTIF($P$2:P7359,P7359)</f>
        <v>1</v>
      </c>
      <c r="P7359" s="12" t="str">
        <f t="shared" si="405"/>
        <v>14105283035</v>
      </c>
      <c r="Q7359" s="12" t="str">
        <f t="shared" si="406"/>
        <v>141052830350001</v>
      </c>
      <c r="R7359" s="20" t="s">
        <v>5345</v>
      </c>
      <c r="AI7359" s="12" t="s">
        <v>914</v>
      </c>
      <c r="AK7359" s="12" t="s">
        <v>867</v>
      </c>
      <c r="AP7359" s="12" t="s">
        <v>100</v>
      </c>
      <c r="AR7359" s="12" t="s">
        <v>100</v>
      </c>
      <c r="BN7359" s="12">
        <v>1</v>
      </c>
    </row>
    <row r="7360" spans="1:66" ht="45" x14ac:dyDescent="0.25">
      <c r="A7360" s="12">
        <v>1</v>
      </c>
      <c r="B7360" s="11" t="str">
        <f t="shared" si="404"/>
        <v>Общий расчет. Анализ даты. Анализ даты. Символические звезды. Хранилище (Гробница). Нет</v>
      </c>
      <c r="C7360" s="11" t="str">
        <f>IFERROR(VLOOKUP(I7360,lvl_1[],2,FALSE),"Нет")</f>
        <v>Общий расчет</v>
      </c>
      <c r="D7360" s="11" t="str">
        <f>IFERROR(VLOOKUP(Rule!J7360,lvl_2[],2,FALSE),"Нет")</f>
        <v>Анализ даты</v>
      </c>
      <c r="E7360" s="11" t="str">
        <f>IFERROR(VLOOKUP(Rule!K7360,lvl_3[],2,FALSE),"Нет")</f>
        <v>Анализ даты</v>
      </c>
      <c r="F7360" s="11" t="str">
        <f>IFERROR(INDEX(lvl_4[],MATCH(L7360,lvl_4[ID],0),MATCH(TEXT(K7360,"##0"),lvl_4[#Headers],0)),"Нет")</f>
        <v>Символические звезды</v>
      </c>
      <c r="G7360" s="11" t="str">
        <f>IFERROR(INDEX(lvl_5[],MATCH(M7360,lvl_5[ID],0),MATCH(_xlfn.CONCAT(TEXT(K7360,"##0"),"_",TEXT(L7360,"##0")),lvl_5[#Headers],0)),"Нет")</f>
        <v>Хранилище (Гробница)</v>
      </c>
      <c r="H7360" s="11" t="str">
        <f>IFERROR(INDEX(lvl_6[],MATCH(N7360,lvl_6[ID],0),MATCH(_xlfn.CONCAT(K7360,"_",L7360,"_",M7360),lvl_6[#Headers],0)),"Нет")</f>
        <v>Нет</v>
      </c>
      <c r="I7360" s="12">
        <v>1</v>
      </c>
      <c r="J7360" s="12">
        <v>4</v>
      </c>
      <c r="K7360" s="12">
        <v>1</v>
      </c>
      <c r="L7360" s="12">
        <v>5</v>
      </c>
      <c r="M7360" s="12">
        <v>28</v>
      </c>
      <c r="N7360" s="12">
        <v>3036</v>
      </c>
      <c r="O7360" s="12">
        <f>COUNTIF($P$2:P7360,P7360)</f>
        <v>1</v>
      </c>
      <c r="P7360" s="12" t="str">
        <f t="shared" si="405"/>
        <v>14105283036</v>
      </c>
      <c r="Q7360" s="12" t="str">
        <f t="shared" si="406"/>
        <v>141052830360001</v>
      </c>
      <c r="R7360" s="20" t="s">
        <v>5346</v>
      </c>
      <c r="AI7360" s="12" t="s">
        <v>916</v>
      </c>
      <c r="AK7360" s="12" t="s">
        <v>867</v>
      </c>
      <c r="AP7360" s="12" t="s">
        <v>100</v>
      </c>
      <c r="AR7360" s="12" t="s">
        <v>100</v>
      </c>
      <c r="BN7360" s="12">
        <v>1</v>
      </c>
    </row>
    <row r="7361" spans="1:66" ht="45" x14ac:dyDescent="0.25">
      <c r="A7361" s="12">
        <v>1</v>
      </c>
      <c r="B7361" s="11" t="str">
        <f t="shared" si="404"/>
        <v>Общий расчет. Анализ даты. Анализ даты. Символические звезды. Ша цветущего персика. Нет</v>
      </c>
      <c r="C7361" s="11" t="str">
        <f>IFERROR(VLOOKUP(I7361,lvl_1[],2,FALSE),"Нет")</f>
        <v>Общий расчет</v>
      </c>
      <c r="D7361" s="11" t="str">
        <f>IFERROR(VLOOKUP(Rule!J7361,lvl_2[],2,FALSE),"Нет")</f>
        <v>Анализ даты</v>
      </c>
      <c r="E7361" s="11" t="str">
        <f>IFERROR(VLOOKUP(Rule!K7361,lvl_3[],2,FALSE),"Нет")</f>
        <v>Анализ даты</v>
      </c>
      <c r="F7361" s="11" t="str">
        <f>IFERROR(INDEX(lvl_4[],MATCH(L7361,lvl_4[ID],0),MATCH(TEXT(K7361,"##0"),lvl_4[#Headers],0)),"Нет")</f>
        <v>Символические звезды</v>
      </c>
      <c r="G7361" s="11" t="str">
        <f>IFERROR(INDEX(lvl_5[],MATCH(M7361,lvl_5[ID],0),MATCH(_xlfn.CONCAT(TEXT(K7361,"##0"),"_",TEXT(L7361,"##0")),lvl_5[#Headers],0)),"Нет")</f>
        <v>Ша цветущего персика</v>
      </c>
      <c r="H7361" s="11" t="str">
        <f>IFERROR(INDEX(lvl_6[],MATCH(N7361,lvl_6[ID],0),MATCH(_xlfn.CONCAT(K7361,"_",L7361,"_",M7361),lvl_6[#Headers],0)),"Нет")</f>
        <v>Нет</v>
      </c>
      <c r="I7361" s="12">
        <v>1</v>
      </c>
      <c r="J7361" s="12">
        <v>4</v>
      </c>
      <c r="K7361" s="12">
        <v>1</v>
      </c>
      <c r="L7361" s="12">
        <v>5</v>
      </c>
      <c r="M7361" s="12">
        <v>29</v>
      </c>
      <c r="N7361" s="12">
        <v>3037</v>
      </c>
      <c r="O7361" s="12">
        <f>COUNTIF($P$2:P7361,P7361)</f>
        <v>1</v>
      </c>
      <c r="P7361" s="12" t="str">
        <f t="shared" si="405"/>
        <v>14105293037</v>
      </c>
      <c r="Q7361" s="12" t="str">
        <f t="shared" si="406"/>
        <v>141052930370001</v>
      </c>
      <c r="R7361" s="20" t="s">
        <v>5347</v>
      </c>
      <c r="AI7361" s="12" t="s">
        <v>899</v>
      </c>
      <c r="AK7361" s="12" t="s">
        <v>863</v>
      </c>
      <c r="AP7361" s="12" t="s">
        <v>100</v>
      </c>
      <c r="AR7361" s="12" t="s">
        <v>100</v>
      </c>
      <c r="BN7361" s="12">
        <v>1</v>
      </c>
    </row>
    <row r="7362" spans="1:66" ht="45" x14ac:dyDescent="0.25">
      <c r="A7362" s="12">
        <v>1</v>
      </c>
      <c r="B7362" s="11" t="str">
        <f t="shared" si="404"/>
        <v>Общий расчет. Анализ даты. Анализ даты. Символические звезды. Ша цветущего персика. Нет</v>
      </c>
      <c r="C7362" s="11" t="str">
        <f>IFERROR(VLOOKUP(I7362,lvl_1[],2,FALSE),"Нет")</f>
        <v>Общий расчет</v>
      </c>
      <c r="D7362" s="11" t="str">
        <f>IFERROR(VLOOKUP(Rule!J7362,lvl_2[],2,FALSE),"Нет")</f>
        <v>Анализ даты</v>
      </c>
      <c r="E7362" s="11" t="str">
        <f>IFERROR(VLOOKUP(Rule!K7362,lvl_3[],2,FALSE),"Нет")</f>
        <v>Анализ даты</v>
      </c>
      <c r="F7362" s="11" t="str">
        <f>IFERROR(INDEX(lvl_4[],MATCH(L7362,lvl_4[ID],0),MATCH(TEXT(K7362,"##0"),lvl_4[#Headers],0)),"Нет")</f>
        <v>Символические звезды</v>
      </c>
      <c r="G7362" s="11" t="str">
        <f>IFERROR(INDEX(lvl_5[],MATCH(M7362,lvl_5[ID],0),MATCH(_xlfn.CONCAT(TEXT(K7362,"##0"),"_",TEXT(L7362,"##0")),lvl_5[#Headers],0)),"Нет")</f>
        <v>Ша цветущего персика</v>
      </c>
      <c r="H7362" s="11" t="str">
        <f>IFERROR(INDEX(lvl_6[],MATCH(N7362,lvl_6[ID],0),MATCH(_xlfn.CONCAT(K7362,"_",L7362,"_",M7362),lvl_6[#Headers],0)),"Нет")</f>
        <v>Нет</v>
      </c>
      <c r="I7362" s="12">
        <v>1</v>
      </c>
      <c r="J7362" s="12">
        <v>4</v>
      </c>
      <c r="K7362" s="12">
        <v>1</v>
      </c>
      <c r="L7362" s="12">
        <v>5</v>
      </c>
      <c r="M7362" s="12">
        <v>29</v>
      </c>
      <c r="N7362" s="12">
        <v>3038</v>
      </c>
      <c r="O7362" s="12">
        <f>COUNTIF($P$2:P7362,P7362)</f>
        <v>1</v>
      </c>
      <c r="P7362" s="12" t="str">
        <f t="shared" si="405"/>
        <v>14105293038</v>
      </c>
      <c r="Q7362" s="12" t="str">
        <f t="shared" si="406"/>
        <v>141052930380001</v>
      </c>
      <c r="R7362" s="20" t="s">
        <v>5348</v>
      </c>
      <c r="AI7362" s="12" t="s">
        <v>901</v>
      </c>
      <c r="AK7362" s="12" t="s">
        <v>863</v>
      </c>
      <c r="AP7362" s="12" t="s">
        <v>100</v>
      </c>
      <c r="AR7362" s="12" t="s">
        <v>100</v>
      </c>
      <c r="BN7362" s="12">
        <v>1</v>
      </c>
    </row>
    <row r="7363" spans="1:66" ht="45" x14ac:dyDescent="0.25">
      <c r="A7363" s="12">
        <v>1</v>
      </c>
      <c r="B7363" s="11" t="str">
        <f t="shared" si="404"/>
        <v>Общий расчет. Анализ даты. Анализ даты. Символические звезды. Ша цветущего персика. Нет</v>
      </c>
      <c r="C7363" s="11" t="str">
        <f>IFERROR(VLOOKUP(I7363,lvl_1[],2,FALSE),"Нет")</f>
        <v>Общий расчет</v>
      </c>
      <c r="D7363" s="11" t="str">
        <f>IFERROR(VLOOKUP(Rule!J7363,lvl_2[],2,FALSE),"Нет")</f>
        <v>Анализ даты</v>
      </c>
      <c r="E7363" s="11" t="str">
        <f>IFERROR(VLOOKUP(Rule!K7363,lvl_3[],2,FALSE),"Нет")</f>
        <v>Анализ даты</v>
      </c>
      <c r="F7363" s="11" t="str">
        <f>IFERROR(INDEX(lvl_4[],MATCH(L7363,lvl_4[ID],0),MATCH(TEXT(K7363,"##0"),lvl_4[#Headers],0)),"Нет")</f>
        <v>Символические звезды</v>
      </c>
      <c r="G7363" s="11" t="str">
        <f>IFERROR(INDEX(lvl_5[],MATCH(M7363,lvl_5[ID],0),MATCH(_xlfn.CONCAT(TEXT(K7363,"##0"),"_",TEXT(L7363,"##0")),lvl_5[#Headers],0)),"Нет")</f>
        <v>Ша цветущего персика</v>
      </c>
      <c r="H7363" s="11" t="str">
        <f>IFERROR(INDEX(lvl_6[],MATCH(N7363,lvl_6[ID],0),MATCH(_xlfn.CONCAT(K7363,"_",L7363,"_",M7363),lvl_6[#Headers],0)),"Нет")</f>
        <v>Нет</v>
      </c>
      <c r="I7363" s="12">
        <v>1</v>
      </c>
      <c r="J7363" s="12">
        <v>4</v>
      </c>
      <c r="K7363" s="12">
        <v>1</v>
      </c>
      <c r="L7363" s="12">
        <v>5</v>
      </c>
      <c r="M7363" s="12">
        <v>29</v>
      </c>
      <c r="N7363" s="12">
        <v>3039</v>
      </c>
      <c r="O7363" s="12">
        <f>COUNTIF($P$2:P7363,P7363)</f>
        <v>1</v>
      </c>
      <c r="P7363" s="12" t="str">
        <f t="shared" si="405"/>
        <v>14105293039</v>
      </c>
      <c r="Q7363" s="12" t="str">
        <f t="shared" si="406"/>
        <v>141052930390001</v>
      </c>
      <c r="R7363" s="20" t="s">
        <v>5349</v>
      </c>
      <c r="AI7363" s="12" t="s">
        <v>903</v>
      </c>
      <c r="AK7363" s="12" t="s">
        <v>859</v>
      </c>
      <c r="AP7363" s="12" t="s">
        <v>100</v>
      </c>
      <c r="AR7363" s="12" t="s">
        <v>100</v>
      </c>
      <c r="BN7363" s="12">
        <v>1</v>
      </c>
    </row>
    <row r="7364" spans="1:66" ht="45" x14ac:dyDescent="0.25">
      <c r="A7364" s="12">
        <v>1</v>
      </c>
      <c r="B7364" s="11" t="str">
        <f t="shared" si="404"/>
        <v>Общий расчет. Анализ даты. Анализ даты. Символические звезды. Ша цветущего персика. Нет</v>
      </c>
      <c r="C7364" s="11" t="str">
        <f>IFERROR(VLOOKUP(I7364,lvl_1[],2,FALSE),"Нет")</f>
        <v>Общий расчет</v>
      </c>
      <c r="D7364" s="11" t="str">
        <f>IFERROR(VLOOKUP(Rule!J7364,lvl_2[],2,FALSE),"Нет")</f>
        <v>Анализ даты</v>
      </c>
      <c r="E7364" s="11" t="str">
        <f>IFERROR(VLOOKUP(Rule!K7364,lvl_3[],2,FALSE),"Нет")</f>
        <v>Анализ даты</v>
      </c>
      <c r="F7364" s="11" t="str">
        <f>IFERROR(INDEX(lvl_4[],MATCH(L7364,lvl_4[ID],0),MATCH(TEXT(K7364,"##0"),lvl_4[#Headers],0)),"Нет")</f>
        <v>Символические звезды</v>
      </c>
      <c r="G7364" s="11" t="str">
        <f>IFERROR(INDEX(lvl_5[],MATCH(M7364,lvl_5[ID],0),MATCH(_xlfn.CONCAT(TEXT(K7364,"##0"),"_",TEXT(L7364,"##0")),lvl_5[#Headers],0)),"Нет")</f>
        <v>Ша цветущего персика</v>
      </c>
      <c r="H7364" s="11" t="str">
        <f>IFERROR(INDEX(lvl_6[],MATCH(N7364,lvl_6[ID],0),MATCH(_xlfn.CONCAT(K7364,"_",L7364,"_",M7364),lvl_6[#Headers],0)),"Нет")</f>
        <v>Нет</v>
      </c>
      <c r="I7364" s="12">
        <v>1</v>
      </c>
      <c r="J7364" s="12">
        <v>4</v>
      </c>
      <c r="K7364" s="12">
        <v>1</v>
      </c>
      <c r="L7364" s="12">
        <v>5</v>
      </c>
      <c r="M7364" s="12">
        <v>29</v>
      </c>
      <c r="N7364" s="12">
        <v>3040</v>
      </c>
      <c r="O7364" s="12">
        <f>COUNTIF($P$2:P7364,P7364)</f>
        <v>1</v>
      </c>
      <c r="P7364" s="12" t="str">
        <f t="shared" si="405"/>
        <v>14105293040</v>
      </c>
      <c r="Q7364" s="12" t="str">
        <f t="shared" si="406"/>
        <v>141052930400001</v>
      </c>
      <c r="R7364" s="20" t="s">
        <v>5350</v>
      </c>
      <c r="AI7364" s="12" t="s">
        <v>905</v>
      </c>
      <c r="AK7364" s="12" t="s">
        <v>864</v>
      </c>
      <c r="AP7364" s="12" t="s">
        <v>100</v>
      </c>
      <c r="AR7364" s="12" t="s">
        <v>100</v>
      </c>
      <c r="BN7364" s="12">
        <v>1</v>
      </c>
    </row>
    <row r="7365" spans="1:66" ht="45" x14ac:dyDescent="0.25">
      <c r="A7365" s="12">
        <v>1</v>
      </c>
      <c r="B7365" s="11" t="str">
        <f t="shared" si="404"/>
        <v>Общий расчет. Анализ даты. Анализ даты. Символические звезды. Ша цветущего персика. Нет</v>
      </c>
      <c r="C7365" s="11" t="str">
        <f>IFERROR(VLOOKUP(I7365,lvl_1[],2,FALSE),"Нет")</f>
        <v>Общий расчет</v>
      </c>
      <c r="D7365" s="11" t="str">
        <f>IFERROR(VLOOKUP(Rule!J7365,lvl_2[],2,FALSE),"Нет")</f>
        <v>Анализ даты</v>
      </c>
      <c r="E7365" s="11" t="str">
        <f>IFERROR(VLOOKUP(Rule!K7365,lvl_3[],2,FALSE),"Нет")</f>
        <v>Анализ даты</v>
      </c>
      <c r="F7365" s="11" t="str">
        <f>IFERROR(INDEX(lvl_4[],MATCH(L7365,lvl_4[ID],0),MATCH(TEXT(K7365,"##0"),lvl_4[#Headers],0)),"Нет")</f>
        <v>Символические звезды</v>
      </c>
      <c r="G7365" s="11" t="str">
        <f>IFERROR(INDEX(lvl_5[],MATCH(M7365,lvl_5[ID],0),MATCH(_xlfn.CONCAT(TEXT(K7365,"##0"),"_",TEXT(L7365,"##0")),lvl_5[#Headers],0)),"Нет")</f>
        <v>Ша цветущего персика</v>
      </c>
      <c r="H7365" s="11" t="str">
        <f>IFERROR(INDEX(lvl_6[],MATCH(N7365,lvl_6[ID],0),MATCH(_xlfn.CONCAT(K7365,"_",L7365,"_",M7365),lvl_6[#Headers],0)),"Нет")</f>
        <v>Нет</v>
      </c>
      <c r="I7365" s="12">
        <v>1</v>
      </c>
      <c r="J7365" s="12">
        <v>4</v>
      </c>
      <c r="K7365" s="12">
        <v>1</v>
      </c>
      <c r="L7365" s="12">
        <v>5</v>
      </c>
      <c r="M7365" s="12">
        <v>29</v>
      </c>
      <c r="N7365" s="12">
        <v>3041</v>
      </c>
      <c r="O7365" s="12">
        <f>COUNTIF($P$2:P7365,P7365)</f>
        <v>1</v>
      </c>
      <c r="P7365" s="12" t="str">
        <f t="shared" si="405"/>
        <v>14105293041</v>
      </c>
      <c r="Q7365" s="12" t="str">
        <f t="shared" si="406"/>
        <v>141052930410001</v>
      </c>
      <c r="R7365" s="20" t="s">
        <v>5351</v>
      </c>
      <c r="AI7365" s="12" t="s">
        <v>907</v>
      </c>
      <c r="AK7365" s="12" t="s">
        <v>861</v>
      </c>
      <c r="AP7365" s="12" t="s">
        <v>100</v>
      </c>
      <c r="AR7365" s="12" t="s">
        <v>100</v>
      </c>
      <c r="BN7365" s="12">
        <v>1</v>
      </c>
    </row>
    <row r="7366" spans="1:66" ht="45" x14ac:dyDescent="0.25">
      <c r="A7366" s="12">
        <v>1</v>
      </c>
      <c r="B7366" s="11" t="str">
        <f t="shared" si="404"/>
        <v>Общий расчет. Анализ даты. Анализ даты. Символические звезды. Ша цветущего персика. Нет</v>
      </c>
      <c r="C7366" s="11" t="str">
        <f>IFERROR(VLOOKUP(I7366,lvl_1[],2,FALSE),"Нет")</f>
        <v>Общий расчет</v>
      </c>
      <c r="D7366" s="11" t="str">
        <f>IFERROR(VLOOKUP(Rule!J7366,lvl_2[],2,FALSE),"Нет")</f>
        <v>Анализ даты</v>
      </c>
      <c r="E7366" s="11" t="str">
        <f>IFERROR(VLOOKUP(Rule!K7366,lvl_3[],2,FALSE),"Нет")</f>
        <v>Анализ даты</v>
      </c>
      <c r="F7366" s="11" t="str">
        <f>IFERROR(INDEX(lvl_4[],MATCH(L7366,lvl_4[ID],0),MATCH(TEXT(K7366,"##0"),lvl_4[#Headers],0)),"Нет")</f>
        <v>Символические звезды</v>
      </c>
      <c r="G7366" s="11" t="str">
        <f>IFERROR(INDEX(lvl_5[],MATCH(M7366,lvl_5[ID],0),MATCH(_xlfn.CONCAT(TEXT(K7366,"##0"),"_",TEXT(L7366,"##0")),lvl_5[#Headers],0)),"Нет")</f>
        <v>Ша цветущего персика</v>
      </c>
      <c r="H7366" s="11" t="str">
        <f>IFERROR(INDEX(lvl_6[],MATCH(N7366,lvl_6[ID],0),MATCH(_xlfn.CONCAT(K7366,"_",L7366,"_",M7366),lvl_6[#Headers],0)),"Нет")</f>
        <v>Нет</v>
      </c>
      <c r="I7366" s="12">
        <v>1</v>
      </c>
      <c r="J7366" s="12">
        <v>4</v>
      </c>
      <c r="K7366" s="12">
        <v>1</v>
      </c>
      <c r="L7366" s="12">
        <v>5</v>
      </c>
      <c r="M7366" s="12">
        <v>29</v>
      </c>
      <c r="N7366" s="12">
        <v>3042</v>
      </c>
      <c r="O7366" s="12">
        <f>COUNTIF($P$2:P7366,P7366)</f>
        <v>1</v>
      </c>
      <c r="P7366" s="12" t="str">
        <f t="shared" si="405"/>
        <v>14105293042</v>
      </c>
      <c r="Q7366" s="12" t="str">
        <f t="shared" si="406"/>
        <v>141052930420001</v>
      </c>
      <c r="R7366" s="20" t="s">
        <v>5352</v>
      </c>
      <c r="AI7366" s="12" t="s">
        <v>908</v>
      </c>
      <c r="AK7366" s="12" t="s">
        <v>861</v>
      </c>
      <c r="AP7366" s="12" t="s">
        <v>100</v>
      </c>
      <c r="AR7366" s="12" t="s">
        <v>100</v>
      </c>
      <c r="BN7366" s="12">
        <v>1</v>
      </c>
    </row>
    <row r="7367" spans="1:66" ht="45" x14ac:dyDescent="0.25">
      <c r="A7367" s="12">
        <v>1</v>
      </c>
      <c r="B7367" s="11" t="str">
        <f t="shared" si="404"/>
        <v>Общий расчет. Анализ даты. Анализ даты. Символические звезды. Ша цветущего персика. Нет</v>
      </c>
      <c r="C7367" s="11" t="str">
        <f>IFERROR(VLOOKUP(I7367,lvl_1[],2,FALSE),"Нет")</f>
        <v>Общий расчет</v>
      </c>
      <c r="D7367" s="11" t="str">
        <f>IFERROR(VLOOKUP(Rule!J7367,lvl_2[],2,FALSE),"Нет")</f>
        <v>Анализ даты</v>
      </c>
      <c r="E7367" s="11" t="str">
        <f>IFERROR(VLOOKUP(Rule!K7367,lvl_3[],2,FALSE),"Нет")</f>
        <v>Анализ даты</v>
      </c>
      <c r="F7367" s="11" t="str">
        <f>IFERROR(INDEX(lvl_4[],MATCH(L7367,lvl_4[ID],0),MATCH(TEXT(K7367,"##0"),lvl_4[#Headers],0)),"Нет")</f>
        <v>Символические звезды</v>
      </c>
      <c r="G7367" s="11" t="str">
        <f>IFERROR(INDEX(lvl_5[],MATCH(M7367,lvl_5[ID],0),MATCH(_xlfn.CONCAT(TEXT(K7367,"##0"),"_",TEXT(L7367,"##0")),lvl_5[#Headers],0)),"Нет")</f>
        <v>Ша цветущего персика</v>
      </c>
      <c r="H7367" s="11" t="str">
        <f>IFERROR(INDEX(lvl_6[],MATCH(N7367,lvl_6[ID],0),MATCH(_xlfn.CONCAT(K7367,"_",L7367,"_",M7367),lvl_6[#Headers],0)),"Нет")</f>
        <v>Нет</v>
      </c>
      <c r="I7367" s="12">
        <v>1</v>
      </c>
      <c r="J7367" s="12">
        <v>4</v>
      </c>
      <c r="K7367" s="12">
        <v>1</v>
      </c>
      <c r="L7367" s="12">
        <v>5</v>
      </c>
      <c r="M7367" s="12">
        <v>29</v>
      </c>
      <c r="N7367" s="12">
        <v>3043</v>
      </c>
      <c r="O7367" s="12">
        <f>COUNTIF($P$2:P7367,P7367)</f>
        <v>1</v>
      </c>
      <c r="P7367" s="12" t="str">
        <f t="shared" si="405"/>
        <v>14105293043</v>
      </c>
      <c r="Q7367" s="12" t="str">
        <f t="shared" si="406"/>
        <v>141052930430001</v>
      </c>
      <c r="R7367" s="20" t="s">
        <v>5353</v>
      </c>
      <c r="AI7367" s="12" t="s">
        <v>910</v>
      </c>
      <c r="AK7367" s="12" t="s">
        <v>867</v>
      </c>
      <c r="AP7367" s="12" t="s">
        <v>100</v>
      </c>
      <c r="AR7367" s="12" t="s">
        <v>100</v>
      </c>
      <c r="BN7367" s="12">
        <v>1</v>
      </c>
    </row>
    <row r="7368" spans="1:66" ht="45" x14ac:dyDescent="0.25">
      <c r="A7368" s="12">
        <v>1</v>
      </c>
      <c r="B7368" s="11" t="str">
        <f t="shared" si="404"/>
        <v>Общий расчет. Анализ даты. Анализ даты. Символические звезды. Ша цветущего персика. Нет</v>
      </c>
      <c r="C7368" s="11" t="str">
        <f>IFERROR(VLOOKUP(I7368,lvl_1[],2,FALSE),"Нет")</f>
        <v>Общий расчет</v>
      </c>
      <c r="D7368" s="11" t="str">
        <f>IFERROR(VLOOKUP(Rule!J7368,lvl_2[],2,FALSE),"Нет")</f>
        <v>Анализ даты</v>
      </c>
      <c r="E7368" s="11" t="str">
        <f>IFERROR(VLOOKUP(Rule!K7368,lvl_3[],2,FALSE),"Нет")</f>
        <v>Анализ даты</v>
      </c>
      <c r="F7368" s="11" t="str">
        <f>IFERROR(INDEX(lvl_4[],MATCH(L7368,lvl_4[ID],0),MATCH(TEXT(K7368,"##0"),lvl_4[#Headers],0)),"Нет")</f>
        <v>Символические звезды</v>
      </c>
      <c r="G7368" s="11" t="str">
        <f>IFERROR(INDEX(lvl_5[],MATCH(M7368,lvl_5[ID],0),MATCH(_xlfn.CONCAT(TEXT(K7368,"##0"),"_",TEXT(L7368,"##0")),lvl_5[#Headers],0)),"Нет")</f>
        <v>Ша цветущего персика</v>
      </c>
      <c r="H7368" s="11" t="str">
        <f>IFERROR(INDEX(lvl_6[],MATCH(N7368,lvl_6[ID],0),MATCH(_xlfn.CONCAT(K7368,"_",L7368,"_",M7368),lvl_6[#Headers],0)),"Нет")</f>
        <v>Нет</v>
      </c>
      <c r="I7368" s="12">
        <v>1</v>
      </c>
      <c r="J7368" s="12">
        <v>4</v>
      </c>
      <c r="K7368" s="12">
        <v>1</v>
      </c>
      <c r="L7368" s="12">
        <v>5</v>
      </c>
      <c r="M7368" s="12">
        <v>29</v>
      </c>
      <c r="N7368" s="12">
        <v>3044</v>
      </c>
      <c r="O7368" s="12">
        <f>COUNTIF($P$2:P7368,P7368)</f>
        <v>1</v>
      </c>
      <c r="P7368" s="12" t="str">
        <f t="shared" si="405"/>
        <v>14105293044</v>
      </c>
      <c r="Q7368" s="12" t="str">
        <f t="shared" si="406"/>
        <v>141052930440001</v>
      </c>
      <c r="R7368" s="20" t="s">
        <v>5354</v>
      </c>
      <c r="AI7368" s="12" t="s">
        <v>912</v>
      </c>
      <c r="AK7368" s="12" t="s">
        <v>866</v>
      </c>
      <c r="AP7368" s="12" t="s">
        <v>100</v>
      </c>
      <c r="AR7368" s="12" t="s">
        <v>100</v>
      </c>
      <c r="BN7368" s="12">
        <v>1</v>
      </c>
    </row>
    <row r="7369" spans="1:66" ht="45" x14ac:dyDescent="0.25">
      <c r="A7369" s="12">
        <v>1</v>
      </c>
      <c r="B7369" s="11" t="str">
        <f t="shared" si="404"/>
        <v>Общий расчет. Анализ даты. Анализ даты. Символические звезды. Ша цветущего персика. Нет</v>
      </c>
      <c r="C7369" s="11" t="str">
        <f>IFERROR(VLOOKUP(I7369,lvl_1[],2,FALSE),"Нет")</f>
        <v>Общий расчет</v>
      </c>
      <c r="D7369" s="11" t="str">
        <f>IFERROR(VLOOKUP(Rule!J7369,lvl_2[],2,FALSE),"Нет")</f>
        <v>Анализ даты</v>
      </c>
      <c r="E7369" s="11" t="str">
        <f>IFERROR(VLOOKUP(Rule!K7369,lvl_3[],2,FALSE),"Нет")</f>
        <v>Анализ даты</v>
      </c>
      <c r="F7369" s="11" t="str">
        <f>IFERROR(INDEX(lvl_4[],MATCH(L7369,lvl_4[ID],0),MATCH(TEXT(K7369,"##0"),lvl_4[#Headers],0)),"Нет")</f>
        <v>Символические звезды</v>
      </c>
      <c r="G7369" s="11" t="str">
        <f>IFERROR(INDEX(lvl_5[],MATCH(M7369,lvl_5[ID],0),MATCH(_xlfn.CONCAT(TEXT(K7369,"##0"),"_",TEXT(L7369,"##0")),lvl_5[#Headers],0)),"Нет")</f>
        <v>Ша цветущего персика</v>
      </c>
      <c r="H7369" s="11" t="str">
        <f>IFERROR(INDEX(lvl_6[],MATCH(N7369,lvl_6[ID],0),MATCH(_xlfn.CONCAT(K7369,"_",L7369,"_",M7369),lvl_6[#Headers],0)),"Нет")</f>
        <v>Нет</v>
      </c>
      <c r="I7369" s="12">
        <v>1</v>
      </c>
      <c r="J7369" s="12">
        <v>4</v>
      </c>
      <c r="K7369" s="12">
        <v>1</v>
      </c>
      <c r="L7369" s="12">
        <v>5</v>
      </c>
      <c r="M7369" s="12">
        <v>29</v>
      </c>
      <c r="N7369" s="12">
        <v>3045</v>
      </c>
      <c r="O7369" s="12">
        <f>COUNTIF($P$2:P7369,P7369)</f>
        <v>1</v>
      </c>
      <c r="P7369" s="12" t="str">
        <f t="shared" si="405"/>
        <v>14105293045</v>
      </c>
      <c r="Q7369" s="12" t="str">
        <f t="shared" si="406"/>
        <v>141052930450001</v>
      </c>
      <c r="R7369" s="20" t="s">
        <v>5355</v>
      </c>
      <c r="AI7369" s="12" t="s">
        <v>914</v>
      </c>
      <c r="AK7369" s="12" t="s">
        <v>869</v>
      </c>
      <c r="AP7369" s="12" t="s">
        <v>100</v>
      </c>
      <c r="AR7369" s="12" t="s">
        <v>100</v>
      </c>
      <c r="BN7369" s="12">
        <v>1</v>
      </c>
    </row>
    <row r="7370" spans="1:66" ht="45" x14ac:dyDescent="0.25">
      <c r="A7370" s="12">
        <v>1</v>
      </c>
      <c r="B7370" s="11" t="str">
        <f t="shared" si="404"/>
        <v>Общий расчет. Анализ даты. Анализ даты. Символические звезды. Ша цветущего персика. Нет</v>
      </c>
      <c r="C7370" s="11" t="str">
        <f>IFERROR(VLOOKUP(I7370,lvl_1[],2,FALSE),"Нет")</f>
        <v>Общий расчет</v>
      </c>
      <c r="D7370" s="11" t="str">
        <f>IFERROR(VLOOKUP(Rule!J7370,lvl_2[],2,FALSE),"Нет")</f>
        <v>Анализ даты</v>
      </c>
      <c r="E7370" s="11" t="str">
        <f>IFERROR(VLOOKUP(Rule!K7370,lvl_3[],2,FALSE),"Нет")</f>
        <v>Анализ даты</v>
      </c>
      <c r="F7370" s="11" t="str">
        <f>IFERROR(INDEX(lvl_4[],MATCH(L7370,lvl_4[ID],0),MATCH(TEXT(K7370,"##0"),lvl_4[#Headers],0)),"Нет")</f>
        <v>Символические звезды</v>
      </c>
      <c r="G7370" s="11" t="str">
        <f>IFERROR(INDEX(lvl_5[],MATCH(M7370,lvl_5[ID],0),MATCH(_xlfn.CONCAT(TEXT(K7370,"##0"),"_",TEXT(L7370,"##0")),lvl_5[#Headers],0)),"Нет")</f>
        <v>Ша цветущего персика</v>
      </c>
      <c r="H7370" s="11" t="str">
        <f>IFERROR(INDEX(lvl_6[],MATCH(N7370,lvl_6[ID],0),MATCH(_xlfn.CONCAT(K7370,"_",L7370,"_",M7370),lvl_6[#Headers],0)),"Нет")</f>
        <v>Нет</v>
      </c>
      <c r="I7370" s="12">
        <v>1</v>
      </c>
      <c r="J7370" s="12">
        <v>4</v>
      </c>
      <c r="K7370" s="12">
        <v>1</v>
      </c>
      <c r="L7370" s="12">
        <v>5</v>
      </c>
      <c r="M7370" s="12">
        <v>29</v>
      </c>
      <c r="N7370" s="12">
        <v>3046</v>
      </c>
      <c r="O7370" s="12">
        <f>COUNTIF($P$2:P7370,P7370)</f>
        <v>1</v>
      </c>
      <c r="P7370" s="12" t="str">
        <f t="shared" si="405"/>
        <v>14105293046</v>
      </c>
      <c r="Q7370" s="12" t="str">
        <f t="shared" si="406"/>
        <v>141052930460001</v>
      </c>
      <c r="R7370" s="20" t="s">
        <v>5356</v>
      </c>
      <c r="AI7370" s="12" t="s">
        <v>916</v>
      </c>
      <c r="AK7370" s="12" t="s">
        <v>865</v>
      </c>
      <c r="AP7370" s="12" t="s">
        <v>100</v>
      </c>
      <c r="AR7370" s="12" t="s">
        <v>100</v>
      </c>
      <c r="BN7370" s="12">
        <v>1</v>
      </c>
    </row>
    <row r="7371" spans="1:66" ht="45" x14ac:dyDescent="0.25">
      <c r="A7371" s="12">
        <v>1</v>
      </c>
      <c r="B7371" s="11" t="str">
        <f t="shared" si="404"/>
        <v>Общий расчет. Анализ даты. Анализ даты. Символические звезды. Небесный чиновник. Нет</v>
      </c>
      <c r="C7371" s="11" t="str">
        <f>IFERROR(VLOOKUP(I7371,lvl_1[],2,FALSE),"Нет")</f>
        <v>Общий расчет</v>
      </c>
      <c r="D7371" s="11" t="str">
        <f>IFERROR(VLOOKUP(Rule!J7371,lvl_2[],2,FALSE),"Нет")</f>
        <v>Анализ даты</v>
      </c>
      <c r="E7371" s="11" t="str">
        <f>IFERROR(VLOOKUP(Rule!K7371,lvl_3[],2,FALSE),"Нет")</f>
        <v>Анализ даты</v>
      </c>
      <c r="F7371" s="11" t="str">
        <f>IFERROR(INDEX(lvl_4[],MATCH(L7371,lvl_4[ID],0),MATCH(TEXT(K7371,"##0"),lvl_4[#Headers],0)),"Нет")</f>
        <v>Символические звезды</v>
      </c>
      <c r="G7371" s="11" t="str">
        <f>IFERROR(INDEX(lvl_5[],MATCH(M7371,lvl_5[ID],0),MATCH(_xlfn.CONCAT(TEXT(K7371,"##0"),"_",TEXT(L7371,"##0")),lvl_5[#Headers],0)),"Нет")</f>
        <v>Небесный чиновник</v>
      </c>
      <c r="H7371" s="11" t="str">
        <f>IFERROR(INDEX(lvl_6[],MATCH(N7371,lvl_6[ID],0),MATCH(_xlfn.CONCAT(K7371,"_",L7371,"_",M7371),lvl_6[#Headers],0)),"Нет")</f>
        <v>Нет</v>
      </c>
      <c r="I7371" s="12">
        <v>1</v>
      </c>
      <c r="J7371" s="12">
        <v>4</v>
      </c>
      <c r="K7371" s="12">
        <v>1</v>
      </c>
      <c r="L7371" s="12">
        <v>5</v>
      </c>
      <c r="M7371" s="12">
        <v>30</v>
      </c>
      <c r="N7371" s="12">
        <v>3047</v>
      </c>
      <c r="O7371" s="12">
        <f>COUNTIF($P$2:P7371,P7371)</f>
        <v>1</v>
      </c>
      <c r="P7371" s="12" t="str">
        <f t="shared" si="405"/>
        <v>14105303047</v>
      </c>
      <c r="Q7371" s="12" t="str">
        <f t="shared" si="406"/>
        <v>141053030470001</v>
      </c>
      <c r="R7371" s="20" t="s">
        <v>5357</v>
      </c>
      <c r="AI7371" s="12" t="s">
        <v>899</v>
      </c>
      <c r="AK7371" s="12" t="s">
        <v>866</v>
      </c>
      <c r="AP7371" s="12" t="s">
        <v>100</v>
      </c>
      <c r="AR7371" s="12" t="s">
        <v>100</v>
      </c>
      <c r="BN7371" s="12">
        <v>1</v>
      </c>
    </row>
    <row r="7372" spans="1:66" ht="45" x14ac:dyDescent="0.25">
      <c r="A7372" s="12">
        <v>1</v>
      </c>
      <c r="B7372" s="11" t="str">
        <f t="shared" si="404"/>
        <v>Общий расчет. Анализ даты. Анализ даты. Символические звезды. Небесный чиновник. Нет</v>
      </c>
      <c r="C7372" s="11" t="str">
        <f>IFERROR(VLOOKUP(I7372,lvl_1[],2,FALSE),"Нет")</f>
        <v>Общий расчет</v>
      </c>
      <c r="D7372" s="11" t="str">
        <f>IFERROR(VLOOKUP(Rule!J7372,lvl_2[],2,FALSE),"Нет")</f>
        <v>Анализ даты</v>
      </c>
      <c r="E7372" s="11" t="str">
        <f>IFERROR(VLOOKUP(Rule!K7372,lvl_3[],2,FALSE),"Нет")</f>
        <v>Анализ даты</v>
      </c>
      <c r="F7372" s="11" t="str">
        <f>IFERROR(INDEX(lvl_4[],MATCH(L7372,lvl_4[ID],0),MATCH(TEXT(K7372,"##0"),lvl_4[#Headers],0)),"Нет")</f>
        <v>Символические звезды</v>
      </c>
      <c r="G7372" s="11" t="str">
        <f>IFERROR(INDEX(lvl_5[],MATCH(M7372,lvl_5[ID],0),MATCH(_xlfn.CONCAT(TEXT(K7372,"##0"),"_",TEXT(L7372,"##0")),lvl_5[#Headers],0)),"Нет")</f>
        <v>Небесный чиновник</v>
      </c>
      <c r="H7372" s="11" t="str">
        <f>IFERROR(INDEX(lvl_6[],MATCH(N7372,lvl_6[ID],0),MATCH(_xlfn.CONCAT(K7372,"_",L7372,"_",M7372),lvl_6[#Headers],0)),"Нет")</f>
        <v>Нет</v>
      </c>
      <c r="I7372" s="12">
        <v>1</v>
      </c>
      <c r="J7372" s="12">
        <v>4</v>
      </c>
      <c r="K7372" s="12">
        <v>1</v>
      </c>
      <c r="L7372" s="12">
        <v>5</v>
      </c>
      <c r="M7372" s="12">
        <v>30</v>
      </c>
      <c r="N7372" s="12">
        <v>3048</v>
      </c>
      <c r="O7372" s="12">
        <f>COUNTIF($P$2:P7372,P7372)</f>
        <v>1</v>
      </c>
      <c r="P7372" s="12" t="str">
        <f t="shared" si="405"/>
        <v>14105303048</v>
      </c>
      <c r="Q7372" s="12" t="str">
        <f t="shared" si="406"/>
        <v>141053030480001</v>
      </c>
      <c r="R7372" s="20" t="s">
        <v>5358</v>
      </c>
      <c r="AI7372" s="12" t="s">
        <v>901</v>
      </c>
      <c r="AK7372" s="12" t="s">
        <v>865</v>
      </c>
      <c r="AP7372" s="12" t="s">
        <v>100</v>
      </c>
      <c r="AR7372" s="12" t="s">
        <v>100</v>
      </c>
      <c r="BN7372" s="12">
        <v>1</v>
      </c>
    </row>
    <row r="7373" spans="1:66" ht="45" x14ac:dyDescent="0.25">
      <c r="A7373" s="12">
        <v>1</v>
      </c>
      <c r="B7373" s="11" t="str">
        <f t="shared" si="404"/>
        <v>Общий расчет. Анализ даты. Анализ даты. Символические звезды. Небесный чиновник. Нет</v>
      </c>
      <c r="C7373" s="11" t="str">
        <f>IFERROR(VLOOKUP(I7373,lvl_1[],2,FALSE),"Нет")</f>
        <v>Общий расчет</v>
      </c>
      <c r="D7373" s="11" t="str">
        <f>IFERROR(VLOOKUP(Rule!J7373,lvl_2[],2,FALSE),"Нет")</f>
        <v>Анализ даты</v>
      </c>
      <c r="E7373" s="11" t="str">
        <f>IFERROR(VLOOKUP(Rule!K7373,lvl_3[],2,FALSE),"Нет")</f>
        <v>Анализ даты</v>
      </c>
      <c r="F7373" s="11" t="str">
        <f>IFERROR(INDEX(lvl_4[],MATCH(L7373,lvl_4[ID],0),MATCH(TEXT(K7373,"##0"),lvl_4[#Headers],0)),"Нет")</f>
        <v>Символические звезды</v>
      </c>
      <c r="G7373" s="11" t="str">
        <f>IFERROR(INDEX(lvl_5[],MATCH(M7373,lvl_5[ID],0),MATCH(_xlfn.CONCAT(TEXT(K7373,"##0"),"_",TEXT(L7373,"##0")),lvl_5[#Headers],0)),"Нет")</f>
        <v>Небесный чиновник</v>
      </c>
      <c r="H7373" s="11" t="str">
        <f>IFERROR(INDEX(lvl_6[],MATCH(N7373,lvl_6[ID],0),MATCH(_xlfn.CONCAT(K7373,"_",L7373,"_",M7373),lvl_6[#Headers],0)),"Нет")</f>
        <v>Нет</v>
      </c>
      <c r="I7373" s="12">
        <v>1</v>
      </c>
      <c r="J7373" s="12">
        <v>4</v>
      </c>
      <c r="K7373" s="12">
        <v>1</v>
      </c>
      <c r="L7373" s="12">
        <v>5</v>
      </c>
      <c r="M7373" s="12">
        <v>30</v>
      </c>
      <c r="N7373" s="12">
        <v>3049</v>
      </c>
      <c r="O7373" s="12">
        <f>COUNTIF($P$2:P7373,P7373)</f>
        <v>1</v>
      </c>
      <c r="P7373" s="12" t="str">
        <f t="shared" si="405"/>
        <v>14105303049</v>
      </c>
      <c r="Q7373" s="12" t="str">
        <f t="shared" si="406"/>
        <v>141053030490001</v>
      </c>
      <c r="R7373" s="20" t="s">
        <v>5359</v>
      </c>
      <c r="AI7373" s="12" t="s">
        <v>903</v>
      </c>
      <c r="AK7373" s="12" t="s">
        <v>869</v>
      </c>
      <c r="AP7373" s="12" t="s">
        <v>100</v>
      </c>
      <c r="AR7373" s="12" t="s">
        <v>100</v>
      </c>
      <c r="BN7373" s="12">
        <v>1</v>
      </c>
    </row>
    <row r="7374" spans="1:66" ht="45" x14ac:dyDescent="0.25">
      <c r="A7374" s="12">
        <v>1</v>
      </c>
      <c r="B7374" s="11" t="str">
        <f t="shared" si="404"/>
        <v>Общий расчет. Анализ даты. Анализ даты. Символические звезды. Небесный чиновник. Нет</v>
      </c>
      <c r="C7374" s="11" t="str">
        <f>IFERROR(VLOOKUP(I7374,lvl_1[],2,FALSE),"Нет")</f>
        <v>Общий расчет</v>
      </c>
      <c r="D7374" s="11" t="str">
        <f>IFERROR(VLOOKUP(Rule!J7374,lvl_2[],2,FALSE),"Нет")</f>
        <v>Анализ даты</v>
      </c>
      <c r="E7374" s="11" t="str">
        <f>IFERROR(VLOOKUP(Rule!K7374,lvl_3[],2,FALSE),"Нет")</f>
        <v>Анализ даты</v>
      </c>
      <c r="F7374" s="11" t="str">
        <f>IFERROR(INDEX(lvl_4[],MATCH(L7374,lvl_4[ID],0),MATCH(TEXT(K7374,"##0"),lvl_4[#Headers],0)),"Нет")</f>
        <v>Символические звезды</v>
      </c>
      <c r="G7374" s="11" t="str">
        <f>IFERROR(INDEX(lvl_5[],MATCH(M7374,lvl_5[ID],0),MATCH(_xlfn.CONCAT(TEXT(K7374,"##0"),"_",TEXT(L7374,"##0")),lvl_5[#Headers],0)),"Нет")</f>
        <v>Небесный чиновник</v>
      </c>
      <c r="H7374" s="11" t="str">
        <f>IFERROR(INDEX(lvl_6[],MATCH(N7374,lvl_6[ID],0),MATCH(_xlfn.CONCAT(K7374,"_",L7374,"_",M7374),lvl_6[#Headers],0)),"Нет")</f>
        <v>Нет</v>
      </c>
      <c r="I7374" s="12">
        <v>1</v>
      </c>
      <c r="J7374" s="12">
        <v>4</v>
      </c>
      <c r="K7374" s="12">
        <v>1</v>
      </c>
      <c r="L7374" s="12">
        <v>5</v>
      </c>
      <c r="M7374" s="12">
        <v>30</v>
      </c>
      <c r="N7374" s="12">
        <v>3050</v>
      </c>
      <c r="O7374" s="12">
        <f>COUNTIF($P$2:P7374,P7374)</f>
        <v>1</v>
      </c>
      <c r="P7374" s="12" t="str">
        <f t="shared" si="405"/>
        <v>14105303050</v>
      </c>
      <c r="Q7374" s="12" t="str">
        <f t="shared" si="406"/>
        <v>141053030500001</v>
      </c>
      <c r="R7374" s="20" t="s">
        <v>5360</v>
      </c>
      <c r="AI7374" s="12" t="s">
        <v>905</v>
      </c>
      <c r="AK7374" s="12" t="s">
        <v>868</v>
      </c>
      <c r="AP7374" s="12" t="s">
        <v>100</v>
      </c>
      <c r="AR7374" s="12" t="s">
        <v>100</v>
      </c>
      <c r="BN7374" s="12">
        <v>1</v>
      </c>
    </row>
    <row r="7375" spans="1:66" ht="45" x14ac:dyDescent="0.25">
      <c r="A7375" s="12">
        <v>1</v>
      </c>
      <c r="B7375" s="11" t="str">
        <f t="shared" si="404"/>
        <v>Общий расчет. Анализ даты. Анализ даты. Символические звезды. Небесный чиновник. Нет</v>
      </c>
      <c r="C7375" s="11" t="str">
        <f>IFERROR(VLOOKUP(I7375,lvl_1[],2,FALSE),"Нет")</f>
        <v>Общий расчет</v>
      </c>
      <c r="D7375" s="11" t="str">
        <f>IFERROR(VLOOKUP(Rule!J7375,lvl_2[],2,FALSE),"Нет")</f>
        <v>Анализ даты</v>
      </c>
      <c r="E7375" s="11" t="str">
        <f>IFERROR(VLOOKUP(Rule!K7375,lvl_3[],2,FALSE),"Нет")</f>
        <v>Анализ даты</v>
      </c>
      <c r="F7375" s="11" t="str">
        <f>IFERROR(INDEX(lvl_4[],MATCH(L7375,lvl_4[ID],0),MATCH(TEXT(K7375,"##0"),lvl_4[#Headers],0)),"Нет")</f>
        <v>Символические звезды</v>
      </c>
      <c r="G7375" s="11" t="str">
        <f>IFERROR(INDEX(lvl_5[],MATCH(M7375,lvl_5[ID],0),MATCH(_xlfn.CONCAT(TEXT(K7375,"##0"),"_",TEXT(L7375,"##0")),lvl_5[#Headers],0)),"Нет")</f>
        <v>Небесный чиновник</v>
      </c>
      <c r="H7375" s="11" t="str">
        <f>IFERROR(INDEX(lvl_6[],MATCH(N7375,lvl_6[ID],0),MATCH(_xlfn.CONCAT(K7375,"_",L7375,"_",M7375),lvl_6[#Headers],0)),"Нет")</f>
        <v>Нет</v>
      </c>
      <c r="I7375" s="12">
        <v>1</v>
      </c>
      <c r="J7375" s="12">
        <v>4</v>
      </c>
      <c r="K7375" s="12">
        <v>1</v>
      </c>
      <c r="L7375" s="12">
        <v>5</v>
      </c>
      <c r="M7375" s="12">
        <v>30</v>
      </c>
      <c r="N7375" s="12">
        <v>3051</v>
      </c>
      <c r="O7375" s="12">
        <f>COUNTIF($P$2:P7375,P7375)</f>
        <v>1</v>
      </c>
      <c r="P7375" s="12" t="str">
        <f t="shared" si="405"/>
        <v>14105303051</v>
      </c>
      <c r="Q7375" s="12" t="str">
        <f t="shared" si="406"/>
        <v>141053030510001</v>
      </c>
      <c r="R7375" s="20" t="s">
        <v>5361</v>
      </c>
      <c r="AI7375" s="12" t="s">
        <v>907</v>
      </c>
      <c r="AK7375" s="12" t="s">
        <v>860</v>
      </c>
      <c r="AP7375" s="12" t="s">
        <v>100</v>
      </c>
      <c r="AR7375" s="12" t="s">
        <v>100</v>
      </c>
      <c r="BN7375" s="12">
        <v>1</v>
      </c>
    </row>
    <row r="7376" spans="1:66" ht="45" x14ac:dyDescent="0.25">
      <c r="A7376" s="12">
        <v>1</v>
      </c>
      <c r="B7376" s="11" t="str">
        <f t="shared" si="404"/>
        <v>Общий расчет. Анализ даты. Анализ даты. Символические звезды. Небесный чиновник. Нет</v>
      </c>
      <c r="C7376" s="11" t="str">
        <f>IFERROR(VLOOKUP(I7376,lvl_1[],2,FALSE),"Нет")</f>
        <v>Общий расчет</v>
      </c>
      <c r="D7376" s="11" t="str">
        <f>IFERROR(VLOOKUP(Rule!J7376,lvl_2[],2,FALSE),"Нет")</f>
        <v>Анализ даты</v>
      </c>
      <c r="E7376" s="11" t="str">
        <f>IFERROR(VLOOKUP(Rule!K7376,lvl_3[],2,FALSE),"Нет")</f>
        <v>Анализ даты</v>
      </c>
      <c r="F7376" s="11" t="str">
        <f>IFERROR(INDEX(lvl_4[],MATCH(L7376,lvl_4[ID],0),MATCH(TEXT(K7376,"##0"),lvl_4[#Headers],0)),"Нет")</f>
        <v>Символические звезды</v>
      </c>
      <c r="G7376" s="11" t="str">
        <f>IFERROR(INDEX(lvl_5[],MATCH(M7376,lvl_5[ID],0),MATCH(_xlfn.CONCAT(TEXT(K7376,"##0"),"_",TEXT(L7376,"##0")),lvl_5[#Headers],0)),"Нет")</f>
        <v>Небесный чиновник</v>
      </c>
      <c r="H7376" s="11" t="str">
        <f>IFERROR(INDEX(lvl_6[],MATCH(N7376,lvl_6[ID],0),MATCH(_xlfn.CONCAT(K7376,"_",L7376,"_",M7376),lvl_6[#Headers],0)),"Нет")</f>
        <v>Нет</v>
      </c>
      <c r="I7376" s="12">
        <v>1</v>
      </c>
      <c r="J7376" s="12">
        <v>4</v>
      </c>
      <c r="K7376" s="12">
        <v>1</v>
      </c>
      <c r="L7376" s="12">
        <v>5</v>
      </c>
      <c r="M7376" s="12">
        <v>30</v>
      </c>
      <c r="N7376" s="12">
        <v>3052</v>
      </c>
      <c r="O7376" s="12">
        <f>COUNTIF($P$2:P7376,P7376)</f>
        <v>1</v>
      </c>
      <c r="P7376" s="12" t="str">
        <f t="shared" si="405"/>
        <v>14105303052</v>
      </c>
      <c r="Q7376" s="12" t="str">
        <f t="shared" si="406"/>
        <v>141053030520001</v>
      </c>
      <c r="R7376" s="20" t="s">
        <v>5362</v>
      </c>
      <c r="AI7376" s="12" t="s">
        <v>908</v>
      </c>
      <c r="AK7376" s="12" t="s">
        <v>859</v>
      </c>
      <c r="AP7376" s="12" t="s">
        <v>100</v>
      </c>
      <c r="AR7376" s="12" t="s">
        <v>100</v>
      </c>
      <c r="BN7376" s="12">
        <v>1</v>
      </c>
    </row>
    <row r="7377" spans="1:66" ht="45" x14ac:dyDescent="0.25">
      <c r="A7377" s="12">
        <v>1</v>
      </c>
      <c r="B7377" s="11" t="str">
        <f t="shared" si="404"/>
        <v>Общий расчет. Анализ даты. Анализ даты. Символические звезды. Небесный чиновник. Нет</v>
      </c>
      <c r="C7377" s="11" t="str">
        <f>IFERROR(VLOOKUP(I7377,lvl_1[],2,FALSE),"Нет")</f>
        <v>Общий расчет</v>
      </c>
      <c r="D7377" s="11" t="str">
        <f>IFERROR(VLOOKUP(Rule!J7377,lvl_2[],2,FALSE),"Нет")</f>
        <v>Анализ даты</v>
      </c>
      <c r="E7377" s="11" t="str">
        <f>IFERROR(VLOOKUP(Rule!K7377,lvl_3[],2,FALSE),"Нет")</f>
        <v>Анализ даты</v>
      </c>
      <c r="F7377" s="11" t="str">
        <f>IFERROR(INDEX(lvl_4[],MATCH(L7377,lvl_4[ID],0),MATCH(TEXT(K7377,"##0"),lvl_4[#Headers],0)),"Нет")</f>
        <v>Символические звезды</v>
      </c>
      <c r="G7377" s="11" t="str">
        <f>IFERROR(INDEX(lvl_5[],MATCH(M7377,lvl_5[ID],0),MATCH(_xlfn.CONCAT(TEXT(K7377,"##0"),"_",TEXT(L7377,"##0")),lvl_5[#Headers],0)),"Нет")</f>
        <v>Небесный чиновник</v>
      </c>
      <c r="H7377" s="11" t="str">
        <f>IFERROR(INDEX(lvl_6[],MATCH(N7377,lvl_6[ID],0),MATCH(_xlfn.CONCAT(K7377,"_",L7377,"_",M7377),lvl_6[#Headers],0)),"Нет")</f>
        <v>Нет</v>
      </c>
      <c r="I7377" s="12">
        <v>1</v>
      </c>
      <c r="J7377" s="12">
        <v>4</v>
      </c>
      <c r="K7377" s="12">
        <v>1</v>
      </c>
      <c r="L7377" s="12">
        <v>5</v>
      </c>
      <c r="M7377" s="12">
        <v>30</v>
      </c>
      <c r="N7377" s="12">
        <v>3053</v>
      </c>
      <c r="O7377" s="12">
        <f>COUNTIF($P$2:P7377,P7377)</f>
        <v>1</v>
      </c>
      <c r="P7377" s="12" t="str">
        <f t="shared" si="405"/>
        <v>14105303053</v>
      </c>
      <c r="Q7377" s="12" t="str">
        <f t="shared" si="406"/>
        <v>141053030530001</v>
      </c>
      <c r="R7377" s="20" t="s">
        <v>5363</v>
      </c>
      <c r="AI7377" s="12" t="s">
        <v>910</v>
      </c>
      <c r="AK7377" s="12" t="s">
        <v>863</v>
      </c>
      <c r="AP7377" s="12" t="s">
        <v>100</v>
      </c>
      <c r="AR7377" s="12" t="s">
        <v>100</v>
      </c>
      <c r="BN7377" s="12">
        <v>1</v>
      </c>
    </row>
    <row r="7378" spans="1:66" ht="45" x14ac:dyDescent="0.25">
      <c r="A7378" s="12">
        <v>1</v>
      </c>
      <c r="B7378" s="11" t="str">
        <f t="shared" si="404"/>
        <v>Общий расчет. Анализ даты. Анализ даты. Символические звезды. Небесный чиновник. Нет</v>
      </c>
      <c r="C7378" s="11" t="str">
        <f>IFERROR(VLOOKUP(I7378,lvl_1[],2,FALSE),"Нет")</f>
        <v>Общий расчет</v>
      </c>
      <c r="D7378" s="11" t="str">
        <f>IFERROR(VLOOKUP(Rule!J7378,lvl_2[],2,FALSE),"Нет")</f>
        <v>Анализ даты</v>
      </c>
      <c r="E7378" s="11" t="str">
        <f>IFERROR(VLOOKUP(Rule!K7378,lvl_3[],2,FALSE),"Нет")</f>
        <v>Анализ даты</v>
      </c>
      <c r="F7378" s="11" t="str">
        <f>IFERROR(INDEX(lvl_4[],MATCH(L7378,lvl_4[ID],0),MATCH(TEXT(K7378,"##0"),lvl_4[#Headers],0)),"Нет")</f>
        <v>Символические звезды</v>
      </c>
      <c r="G7378" s="11" t="str">
        <f>IFERROR(INDEX(lvl_5[],MATCH(M7378,lvl_5[ID],0),MATCH(_xlfn.CONCAT(TEXT(K7378,"##0"),"_",TEXT(L7378,"##0")),lvl_5[#Headers],0)),"Нет")</f>
        <v>Небесный чиновник</v>
      </c>
      <c r="H7378" s="11" t="str">
        <f>IFERROR(INDEX(lvl_6[],MATCH(N7378,lvl_6[ID],0),MATCH(_xlfn.CONCAT(K7378,"_",L7378,"_",M7378),lvl_6[#Headers],0)),"Нет")</f>
        <v>Нет</v>
      </c>
      <c r="I7378" s="12">
        <v>1</v>
      </c>
      <c r="J7378" s="12">
        <v>4</v>
      </c>
      <c r="K7378" s="12">
        <v>1</v>
      </c>
      <c r="L7378" s="12">
        <v>5</v>
      </c>
      <c r="M7378" s="12">
        <v>30</v>
      </c>
      <c r="N7378" s="12">
        <v>3054</v>
      </c>
      <c r="O7378" s="12">
        <f>COUNTIF($P$2:P7378,P7378)</f>
        <v>1</v>
      </c>
      <c r="P7378" s="12" t="str">
        <f t="shared" si="405"/>
        <v>14105303054</v>
      </c>
      <c r="Q7378" s="12" t="str">
        <f t="shared" si="406"/>
        <v>141053030540001</v>
      </c>
      <c r="R7378" s="20" t="s">
        <v>5364</v>
      </c>
      <c r="AI7378" s="12" t="s">
        <v>912</v>
      </c>
      <c r="AK7378" s="12" t="s">
        <v>862</v>
      </c>
      <c r="AP7378" s="12" t="s">
        <v>100</v>
      </c>
      <c r="AR7378" s="12" t="s">
        <v>100</v>
      </c>
      <c r="BN7378" s="12">
        <v>1</v>
      </c>
    </row>
    <row r="7379" spans="1:66" ht="45" x14ac:dyDescent="0.25">
      <c r="A7379" s="12">
        <v>1</v>
      </c>
      <c r="B7379" s="11" t="str">
        <f t="shared" si="404"/>
        <v>Общий расчет. Анализ даты. Анализ даты. Символические звезды. Небесный чиновник. Нет</v>
      </c>
      <c r="C7379" s="11" t="str">
        <f>IFERROR(VLOOKUP(I7379,lvl_1[],2,FALSE),"Нет")</f>
        <v>Общий расчет</v>
      </c>
      <c r="D7379" s="11" t="str">
        <f>IFERROR(VLOOKUP(Rule!J7379,lvl_2[],2,FALSE),"Нет")</f>
        <v>Анализ даты</v>
      </c>
      <c r="E7379" s="11" t="str">
        <f>IFERROR(VLOOKUP(Rule!K7379,lvl_3[],2,FALSE),"Нет")</f>
        <v>Анализ даты</v>
      </c>
      <c r="F7379" s="11" t="str">
        <f>IFERROR(INDEX(lvl_4[],MATCH(L7379,lvl_4[ID],0),MATCH(TEXT(K7379,"##0"),lvl_4[#Headers],0)),"Нет")</f>
        <v>Символические звезды</v>
      </c>
      <c r="G7379" s="11" t="str">
        <f>IFERROR(INDEX(lvl_5[],MATCH(M7379,lvl_5[ID],0),MATCH(_xlfn.CONCAT(TEXT(K7379,"##0"),"_",TEXT(L7379,"##0")),lvl_5[#Headers],0)),"Нет")</f>
        <v>Небесный чиновник</v>
      </c>
      <c r="H7379" s="11" t="str">
        <f>IFERROR(INDEX(lvl_6[],MATCH(N7379,lvl_6[ID],0),MATCH(_xlfn.CONCAT(K7379,"_",L7379,"_",M7379),lvl_6[#Headers],0)),"Нет")</f>
        <v>Нет</v>
      </c>
      <c r="I7379" s="12">
        <v>1</v>
      </c>
      <c r="J7379" s="12">
        <v>4</v>
      </c>
      <c r="K7379" s="12">
        <v>1</v>
      </c>
      <c r="L7379" s="12">
        <v>5</v>
      </c>
      <c r="M7379" s="12">
        <v>30</v>
      </c>
      <c r="N7379" s="12">
        <v>3055</v>
      </c>
      <c r="O7379" s="12">
        <f>COUNTIF($P$2:P7379,P7379)</f>
        <v>1</v>
      </c>
      <c r="P7379" s="12" t="str">
        <f t="shared" si="405"/>
        <v>14105303055</v>
      </c>
      <c r="Q7379" s="12" t="str">
        <f t="shared" si="406"/>
        <v>141053030550001</v>
      </c>
      <c r="R7379" s="20" t="s">
        <v>5365</v>
      </c>
      <c r="AI7379" s="12" t="s">
        <v>914</v>
      </c>
      <c r="AK7379" s="12" t="s">
        <v>864</v>
      </c>
      <c r="AP7379" s="12" t="s">
        <v>100</v>
      </c>
      <c r="AR7379" s="12" t="s">
        <v>100</v>
      </c>
      <c r="BN7379" s="12">
        <v>1</v>
      </c>
    </row>
    <row r="7380" spans="1:66" ht="45" x14ac:dyDescent="0.25">
      <c r="A7380" s="12">
        <v>1</v>
      </c>
      <c r="B7380" s="11" t="str">
        <f t="shared" si="404"/>
        <v>Общий расчет. Анализ даты. Анализ даты. Символические звезды. Небесный чиновник. Нет</v>
      </c>
      <c r="C7380" s="11" t="str">
        <f>IFERROR(VLOOKUP(I7380,lvl_1[],2,FALSE),"Нет")</f>
        <v>Общий расчет</v>
      </c>
      <c r="D7380" s="11" t="str">
        <f>IFERROR(VLOOKUP(Rule!J7380,lvl_2[],2,FALSE),"Нет")</f>
        <v>Анализ даты</v>
      </c>
      <c r="E7380" s="11" t="str">
        <f>IFERROR(VLOOKUP(Rule!K7380,lvl_3[],2,FALSE),"Нет")</f>
        <v>Анализ даты</v>
      </c>
      <c r="F7380" s="11" t="str">
        <f>IFERROR(INDEX(lvl_4[],MATCH(L7380,lvl_4[ID],0),MATCH(TEXT(K7380,"##0"),lvl_4[#Headers],0)),"Нет")</f>
        <v>Символические звезды</v>
      </c>
      <c r="G7380" s="11" t="str">
        <f>IFERROR(INDEX(lvl_5[],MATCH(M7380,lvl_5[ID],0),MATCH(_xlfn.CONCAT(TEXT(K7380,"##0"),"_",TEXT(L7380,"##0")),lvl_5[#Headers],0)),"Нет")</f>
        <v>Небесный чиновник</v>
      </c>
      <c r="H7380" s="11" t="str">
        <f>IFERROR(INDEX(lvl_6[],MATCH(N7380,lvl_6[ID],0),MATCH(_xlfn.CONCAT(K7380,"_",L7380,"_",M7380),lvl_6[#Headers],0)),"Нет")</f>
        <v>Нет</v>
      </c>
      <c r="I7380" s="12">
        <v>1</v>
      </c>
      <c r="J7380" s="12">
        <v>4</v>
      </c>
      <c r="K7380" s="12">
        <v>1</v>
      </c>
      <c r="L7380" s="12">
        <v>5</v>
      </c>
      <c r="M7380" s="12">
        <v>30</v>
      </c>
      <c r="N7380" s="12">
        <v>3056</v>
      </c>
      <c r="O7380" s="12">
        <f>COUNTIF($P$2:P7380,P7380)</f>
        <v>1</v>
      </c>
      <c r="P7380" s="12" t="str">
        <f t="shared" si="405"/>
        <v>14105303056</v>
      </c>
      <c r="Q7380" s="12" t="str">
        <f t="shared" si="406"/>
        <v>141053030560001</v>
      </c>
      <c r="R7380" s="20" t="s">
        <v>5366</v>
      </c>
      <c r="AI7380" s="12" t="s">
        <v>914</v>
      </c>
      <c r="AK7380" s="12" t="s">
        <v>870</v>
      </c>
      <c r="AP7380" s="12" t="s">
        <v>100</v>
      </c>
      <c r="AR7380" s="12" t="s">
        <v>100</v>
      </c>
      <c r="BN7380" s="12">
        <v>1</v>
      </c>
    </row>
    <row r="7381" spans="1:66" ht="45" x14ac:dyDescent="0.25">
      <c r="A7381" s="12">
        <v>1</v>
      </c>
      <c r="B7381" s="11" t="str">
        <f t="shared" si="404"/>
        <v>Общий расчет. Анализ даты. Анализ даты. Символические звезды. Небесный чиновник. Нет</v>
      </c>
      <c r="C7381" s="11" t="str">
        <f>IFERROR(VLOOKUP(I7381,lvl_1[],2,FALSE),"Нет")</f>
        <v>Общий расчет</v>
      </c>
      <c r="D7381" s="11" t="str">
        <f>IFERROR(VLOOKUP(Rule!J7381,lvl_2[],2,FALSE),"Нет")</f>
        <v>Анализ даты</v>
      </c>
      <c r="E7381" s="11" t="str">
        <f>IFERROR(VLOOKUP(Rule!K7381,lvl_3[],2,FALSE),"Нет")</f>
        <v>Анализ даты</v>
      </c>
      <c r="F7381" s="11" t="str">
        <f>IFERROR(INDEX(lvl_4[],MATCH(L7381,lvl_4[ID],0),MATCH(TEXT(K7381,"##0"),lvl_4[#Headers],0)),"Нет")</f>
        <v>Символические звезды</v>
      </c>
      <c r="G7381" s="11" t="str">
        <f>IFERROR(INDEX(lvl_5[],MATCH(M7381,lvl_5[ID],0),MATCH(_xlfn.CONCAT(TEXT(K7381,"##0"),"_",TEXT(L7381,"##0")),lvl_5[#Headers],0)),"Нет")</f>
        <v>Небесный чиновник</v>
      </c>
      <c r="H7381" s="11" t="str">
        <f>IFERROR(INDEX(lvl_6[],MATCH(N7381,lvl_6[ID],0),MATCH(_xlfn.CONCAT(K7381,"_",L7381,"_",M7381),lvl_6[#Headers],0)),"Нет")</f>
        <v>Нет</v>
      </c>
      <c r="I7381" s="12">
        <v>1</v>
      </c>
      <c r="J7381" s="12">
        <v>4</v>
      </c>
      <c r="K7381" s="12">
        <v>1</v>
      </c>
      <c r="L7381" s="12">
        <v>5</v>
      </c>
      <c r="M7381" s="12">
        <v>30</v>
      </c>
      <c r="N7381" s="12">
        <v>3057</v>
      </c>
      <c r="O7381" s="12">
        <f>COUNTIF($P$2:P7381,P7381)</f>
        <v>1</v>
      </c>
      <c r="P7381" s="12" t="str">
        <f t="shared" si="405"/>
        <v>14105303057</v>
      </c>
      <c r="Q7381" s="12" t="str">
        <f t="shared" si="406"/>
        <v>141053030570001</v>
      </c>
      <c r="R7381" s="20" t="s">
        <v>5367</v>
      </c>
      <c r="AI7381" s="12" t="s">
        <v>916</v>
      </c>
      <c r="AK7381" s="12" t="s">
        <v>861</v>
      </c>
      <c r="AP7381" s="12" t="s">
        <v>100</v>
      </c>
      <c r="AR7381" s="12" t="s">
        <v>100</v>
      </c>
      <c r="BN7381" s="12">
        <v>1</v>
      </c>
    </row>
    <row r="7382" spans="1:66" ht="45" x14ac:dyDescent="0.25">
      <c r="A7382" s="12">
        <v>1</v>
      </c>
      <c r="B7382" s="11" t="str">
        <f t="shared" si="404"/>
        <v>Общий расчет. Анализ даты. Анализ даты. Символические звезды. Небесный чиновник. Нет</v>
      </c>
      <c r="C7382" s="11" t="str">
        <f>IFERROR(VLOOKUP(I7382,lvl_1[],2,FALSE),"Нет")</f>
        <v>Общий расчет</v>
      </c>
      <c r="D7382" s="11" t="str">
        <f>IFERROR(VLOOKUP(Rule!J7382,lvl_2[],2,FALSE),"Нет")</f>
        <v>Анализ даты</v>
      </c>
      <c r="E7382" s="11" t="str">
        <f>IFERROR(VLOOKUP(Rule!K7382,lvl_3[],2,FALSE),"Нет")</f>
        <v>Анализ даты</v>
      </c>
      <c r="F7382" s="11" t="str">
        <f>IFERROR(INDEX(lvl_4[],MATCH(L7382,lvl_4[ID],0),MATCH(TEXT(K7382,"##0"),lvl_4[#Headers],0)),"Нет")</f>
        <v>Символические звезды</v>
      </c>
      <c r="G7382" s="11" t="str">
        <f>IFERROR(INDEX(lvl_5[],MATCH(M7382,lvl_5[ID],0),MATCH(_xlfn.CONCAT(TEXT(K7382,"##0"),"_",TEXT(L7382,"##0")),lvl_5[#Headers],0)),"Нет")</f>
        <v>Небесный чиновник</v>
      </c>
      <c r="H7382" s="11" t="str">
        <f>IFERROR(INDEX(lvl_6[],MATCH(N7382,lvl_6[ID],0),MATCH(_xlfn.CONCAT(K7382,"_",L7382,"_",M7382),lvl_6[#Headers],0)),"Нет")</f>
        <v>Нет</v>
      </c>
      <c r="I7382" s="12">
        <v>1</v>
      </c>
      <c r="J7382" s="12">
        <v>4</v>
      </c>
      <c r="K7382" s="12">
        <v>1</v>
      </c>
      <c r="L7382" s="12">
        <v>5</v>
      </c>
      <c r="M7382" s="12">
        <v>30</v>
      </c>
      <c r="N7382" s="12">
        <v>3058</v>
      </c>
      <c r="O7382" s="12">
        <f>COUNTIF($P$2:P7382,P7382)</f>
        <v>1</v>
      </c>
      <c r="P7382" s="12" t="str">
        <f t="shared" si="405"/>
        <v>14105303058</v>
      </c>
      <c r="Q7382" s="12" t="str">
        <f t="shared" si="406"/>
        <v>141053030580001</v>
      </c>
      <c r="R7382" s="20" t="s">
        <v>5368</v>
      </c>
      <c r="AI7382" s="12" t="s">
        <v>916</v>
      </c>
      <c r="AK7382" s="12" t="s">
        <v>867</v>
      </c>
      <c r="AP7382" s="12" t="s">
        <v>100</v>
      </c>
      <c r="AR7382" s="12" t="s">
        <v>100</v>
      </c>
      <c r="BN7382" s="12">
        <v>1</v>
      </c>
    </row>
    <row r="7383" spans="1:66" ht="45" x14ac:dyDescent="0.25">
      <c r="A7383" s="12">
        <v>1</v>
      </c>
      <c r="B7383" s="11" t="str">
        <f t="shared" si="404"/>
        <v>Общий расчет. Анализ даты. Анализ даты. Символические звезды. Хранилище (Гробница). Нет</v>
      </c>
      <c r="C7383" s="11" t="str">
        <f>IFERROR(VLOOKUP(I7383,lvl_1[],2,FALSE),"Нет")</f>
        <v>Общий расчет</v>
      </c>
      <c r="D7383" s="11" t="str">
        <f>IFERROR(VLOOKUP(Rule!J7383,lvl_2[],2,FALSE),"Нет")</f>
        <v>Анализ даты</v>
      </c>
      <c r="E7383" s="11" t="str">
        <f>IFERROR(VLOOKUP(Rule!K7383,lvl_3[],2,FALSE),"Нет")</f>
        <v>Анализ даты</v>
      </c>
      <c r="F7383" s="11" t="str">
        <f>IFERROR(INDEX(lvl_4[],MATCH(L7383,lvl_4[ID],0),MATCH(TEXT(K7383,"##0"),lvl_4[#Headers],0)),"Нет")</f>
        <v>Символические звезды</v>
      </c>
      <c r="G7383" s="11" t="str">
        <f>IFERROR(INDEX(lvl_5[],MATCH(M7383,lvl_5[ID],0),MATCH(_xlfn.CONCAT(TEXT(K7383,"##0"),"_",TEXT(L7383,"##0")),lvl_5[#Headers],0)),"Нет")</f>
        <v>Хранилище (Гробница)</v>
      </c>
      <c r="H7383" s="11" t="str">
        <f>IFERROR(INDEX(lvl_6[],MATCH(N7383,lvl_6[ID],0),MATCH(_xlfn.CONCAT(K7383,"_",L7383,"_",M7383),lvl_6[#Headers],0)),"Нет")</f>
        <v>Нет</v>
      </c>
      <c r="I7383" s="12">
        <v>1</v>
      </c>
      <c r="J7383" s="12">
        <v>4</v>
      </c>
      <c r="K7383" s="12">
        <v>1</v>
      </c>
      <c r="L7383" s="12">
        <v>5</v>
      </c>
      <c r="M7383" s="12">
        <v>28</v>
      </c>
      <c r="N7383" s="12">
        <v>3059</v>
      </c>
      <c r="O7383" s="12">
        <f>COUNTIF($P$2:P7383,P7383)</f>
        <v>1</v>
      </c>
      <c r="P7383" s="12" t="str">
        <f t="shared" si="405"/>
        <v>14105283059</v>
      </c>
      <c r="Q7383" s="12" t="str">
        <f t="shared" si="406"/>
        <v>141052830590001</v>
      </c>
      <c r="R7383" s="20" t="s">
        <v>5369</v>
      </c>
      <c r="AP7383" s="12" t="s">
        <v>899</v>
      </c>
      <c r="AR7383" s="12" t="s">
        <v>870</v>
      </c>
      <c r="BN7383" s="12">
        <v>1</v>
      </c>
    </row>
    <row r="7384" spans="1:66" ht="45" x14ac:dyDescent="0.25">
      <c r="A7384" s="12">
        <v>1</v>
      </c>
      <c r="B7384" s="11" t="str">
        <f t="shared" si="404"/>
        <v>Общий расчет. Анализ даты. Анализ даты. Символические звезды. Хранилище (Гробница). Нет</v>
      </c>
      <c r="C7384" s="11" t="str">
        <f>IFERROR(VLOOKUP(I7384,lvl_1[],2,FALSE),"Нет")</f>
        <v>Общий расчет</v>
      </c>
      <c r="D7384" s="11" t="str">
        <f>IFERROR(VLOOKUP(Rule!J7384,lvl_2[],2,FALSE),"Нет")</f>
        <v>Анализ даты</v>
      </c>
      <c r="E7384" s="11" t="str">
        <f>IFERROR(VLOOKUP(Rule!K7384,lvl_3[],2,FALSE),"Нет")</f>
        <v>Анализ даты</v>
      </c>
      <c r="F7384" s="11" t="str">
        <f>IFERROR(INDEX(lvl_4[],MATCH(L7384,lvl_4[ID],0),MATCH(TEXT(K7384,"##0"),lvl_4[#Headers],0)),"Нет")</f>
        <v>Символические звезды</v>
      </c>
      <c r="G7384" s="11" t="str">
        <f>IFERROR(INDEX(lvl_5[],MATCH(M7384,lvl_5[ID],0),MATCH(_xlfn.CONCAT(TEXT(K7384,"##0"),"_",TEXT(L7384,"##0")),lvl_5[#Headers],0)),"Нет")</f>
        <v>Хранилище (Гробница)</v>
      </c>
      <c r="H7384" s="11" t="str">
        <f>IFERROR(INDEX(lvl_6[],MATCH(N7384,lvl_6[ID],0),MATCH(_xlfn.CONCAT(K7384,"_",L7384,"_",M7384),lvl_6[#Headers],0)),"Нет")</f>
        <v>Нет</v>
      </c>
      <c r="I7384" s="12">
        <v>1</v>
      </c>
      <c r="J7384" s="12">
        <v>4</v>
      </c>
      <c r="K7384" s="12">
        <v>1</v>
      </c>
      <c r="L7384" s="12">
        <v>5</v>
      </c>
      <c r="M7384" s="12">
        <v>28</v>
      </c>
      <c r="N7384" s="12">
        <v>3060</v>
      </c>
      <c r="O7384" s="12">
        <f>COUNTIF($P$2:P7384,P7384)</f>
        <v>1</v>
      </c>
      <c r="P7384" s="12" t="str">
        <f t="shared" si="405"/>
        <v>14105283060</v>
      </c>
      <c r="Q7384" s="12" t="str">
        <f t="shared" si="406"/>
        <v>141052830600001</v>
      </c>
      <c r="R7384" s="20" t="s">
        <v>5370</v>
      </c>
      <c r="AP7384" s="12" t="s">
        <v>899</v>
      </c>
      <c r="AR7384" s="12" t="s">
        <v>861</v>
      </c>
      <c r="BN7384" s="12">
        <v>1</v>
      </c>
    </row>
    <row r="7385" spans="1:66" ht="45" x14ac:dyDescent="0.25">
      <c r="A7385" s="12">
        <v>1</v>
      </c>
      <c r="B7385" s="11" t="str">
        <f t="shared" si="404"/>
        <v>Общий расчет. Анализ даты. Анализ даты. Символические звезды. Хранилище (Гробница). Нет</v>
      </c>
      <c r="C7385" s="11" t="str">
        <f>IFERROR(VLOOKUP(I7385,lvl_1[],2,FALSE),"Нет")</f>
        <v>Общий расчет</v>
      </c>
      <c r="D7385" s="11" t="str">
        <f>IFERROR(VLOOKUP(Rule!J7385,lvl_2[],2,FALSE),"Нет")</f>
        <v>Анализ даты</v>
      </c>
      <c r="E7385" s="11" t="str">
        <f>IFERROR(VLOOKUP(Rule!K7385,lvl_3[],2,FALSE),"Нет")</f>
        <v>Анализ даты</v>
      </c>
      <c r="F7385" s="11" t="str">
        <f>IFERROR(INDEX(lvl_4[],MATCH(L7385,lvl_4[ID],0),MATCH(TEXT(K7385,"##0"),lvl_4[#Headers],0)),"Нет")</f>
        <v>Символические звезды</v>
      </c>
      <c r="G7385" s="11" t="str">
        <f>IFERROR(INDEX(lvl_5[],MATCH(M7385,lvl_5[ID],0),MATCH(_xlfn.CONCAT(TEXT(K7385,"##0"),"_",TEXT(L7385,"##0")),lvl_5[#Headers],0)),"Нет")</f>
        <v>Хранилище (Гробница)</v>
      </c>
      <c r="H7385" s="11" t="str">
        <f>IFERROR(INDEX(lvl_6[],MATCH(N7385,lvl_6[ID],0),MATCH(_xlfn.CONCAT(K7385,"_",L7385,"_",M7385),lvl_6[#Headers],0)),"Нет")</f>
        <v>Нет</v>
      </c>
      <c r="I7385" s="12">
        <v>1</v>
      </c>
      <c r="J7385" s="12">
        <v>4</v>
      </c>
      <c r="K7385" s="12">
        <v>1</v>
      </c>
      <c r="L7385" s="12">
        <v>5</v>
      </c>
      <c r="M7385" s="12">
        <v>28</v>
      </c>
      <c r="N7385" s="12">
        <v>3061</v>
      </c>
      <c r="O7385" s="12">
        <f>COUNTIF($P$2:P7385,P7385)</f>
        <v>1</v>
      </c>
      <c r="P7385" s="12" t="str">
        <f t="shared" si="405"/>
        <v>14105283061</v>
      </c>
      <c r="Q7385" s="12" t="str">
        <f t="shared" si="406"/>
        <v>141052830610001</v>
      </c>
      <c r="R7385" s="20" t="s">
        <v>5371</v>
      </c>
      <c r="AP7385" s="12" t="s">
        <v>899</v>
      </c>
      <c r="AR7385" s="12" t="s">
        <v>864</v>
      </c>
      <c r="BN7385" s="12">
        <v>1</v>
      </c>
    </row>
    <row r="7386" spans="1:66" ht="45" x14ac:dyDescent="0.25">
      <c r="A7386" s="12">
        <v>1</v>
      </c>
      <c r="B7386" s="11" t="str">
        <f t="shared" si="404"/>
        <v>Общий расчет. Анализ даты. Анализ даты. Символические звезды. Хранилище (Гробница). Нет</v>
      </c>
      <c r="C7386" s="11" t="str">
        <f>IFERROR(VLOOKUP(I7386,lvl_1[],2,FALSE),"Нет")</f>
        <v>Общий расчет</v>
      </c>
      <c r="D7386" s="11" t="str">
        <f>IFERROR(VLOOKUP(Rule!J7386,lvl_2[],2,FALSE),"Нет")</f>
        <v>Анализ даты</v>
      </c>
      <c r="E7386" s="11" t="str">
        <f>IFERROR(VLOOKUP(Rule!K7386,lvl_3[],2,FALSE),"Нет")</f>
        <v>Анализ даты</v>
      </c>
      <c r="F7386" s="11" t="str">
        <f>IFERROR(INDEX(lvl_4[],MATCH(L7386,lvl_4[ID],0),MATCH(TEXT(K7386,"##0"),lvl_4[#Headers],0)),"Нет")</f>
        <v>Символические звезды</v>
      </c>
      <c r="G7386" s="11" t="str">
        <f>IFERROR(INDEX(lvl_5[],MATCH(M7386,lvl_5[ID],0),MATCH(_xlfn.CONCAT(TEXT(K7386,"##0"),"_",TEXT(L7386,"##0")),lvl_5[#Headers],0)),"Нет")</f>
        <v>Хранилище (Гробница)</v>
      </c>
      <c r="H7386" s="11" t="str">
        <f>IFERROR(INDEX(lvl_6[],MATCH(N7386,lvl_6[ID],0),MATCH(_xlfn.CONCAT(K7386,"_",L7386,"_",M7386),lvl_6[#Headers],0)),"Нет")</f>
        <v>Нет</v>
      </c>
      <c r="I7386" s="12">
        <v>1</v>
      </c>
      <c r="J7386" s="12">
        <v>4</v>
      </c>
      <c r="K7386" s="12">
        <v>1</v>
      </c>
      <c r="L7386" s="12">
        <v>5</v>
      </c>
      <c r="M7386" s="12">
        <v>28</v>
      </c>
      <c r="N7386" s="12">
        <v>3062</v>
      </c>
      <c r="O7386" s="12">
        <f>COUNTIF($P$2:P7386,P7386)</f>
        <v>1</v>
      </c>
      <c r="P7386" s="12" t="str">
        <f t="shared" si="405"/>
        <v>14105283062</v>
      </c>
      <c r="Q7386" s="12" t="str">
        <f t="shared" si="406"/>
        <v>141052830620001</v>
      </c>
      <c r="R7386" s="20" t="s">
        <v>5372</v>
      </c>
      <c r="AP7386" s="12" t="s">
        <v>899</v>
      </c>
      <c r="AR7386" s="12" t="s">
        <v>867</v>
      </c>
      <c r="BN7386" s="12">
        <v>1</v>
      </c>
    </row>
    <row r="7387" spans="1:66" ht="45" x14ac:dyDescent="0.25">
      <c r="A7387" s="12">
        <v>1</v>
      </c>
      <c r="B7387" s="11" t="str">
        <f t="shared" si="404"/>
        <v>Общий расчет. Анализ даты. Анализ даты. Символические звезды. Хранилище (Гробница). Нет</v>
      </c>
      <c r="C7387" s="11" t="str">
        <f>IFERROR(VLOOKUP(I7387,lvl_1[],2,FALSE),"Нет")</f>
        <v>Общий расчет</v>
      </c>
      <c r="D7387" s="11" t="str">
        <f>IFERROR(VLOOKUP(Rule!J7387,lvl_2[],2,FALSE),"Нет")</f>
        <v>Анализ даты</v>
      </c>
      <c r="E7387" s="11" t="str">
        <f>IFERROR(VLOOKUP(Rule!K7387,lvl_3[],2,FALSE),"Нет")</f>
        <v>Анализ даты</v>
      </c>
      <c r="F7387" s="11" t="str">
        <f>IFERROR(INDEX(lvl_4[],MATCH(L7387,lvl_4[ID],0),MATCH(TEXT(K7387,"##0"),lvl_4[#Headers],0)),"Нет")</f>
        <v>Символические звезды</v>
      </c>
      <c r="G7387" s="11" t="str">
        <f>IFERROR(INDEX(lvl_5[],MATCH(M7387,lvl_5[ID],0),MATCH(_xlfn.CONCAT(TEXT(K7387,"##0"),"_",TEXT(L7387,"##0")),lvl_5[#Headers],0)),"Нет")</f>
        <v>Хранилище (Гробница)</v>
      </c>
      <c r="H7387" s="11" t="str">
        <f>IFERROR(INDEX(lvl_6[],MATCH(N7387,lvl_6[ID],0),MATCH(_xlfn.CONCAT(K7387,"_",L7387,"_",M7387),lvl_6[#Headers],0)),"Нет")</f>
        <v>Нет</v>
      </c>
      <c r="I7387" s="12">
        <v>1</v>
      </c>
      <c r="J7387" s="12">
        <v>4</v>
      </c>
      <c r="K7387" s="12">
        <v>1</v>
      </c>
      <c r="L7387" s="12">
        <v>5</v>
      </c>
      <c r="M7387" s="12">
        <v>28</v>
      </c>
      <c r="N7387" s="12">
        <v>3063</v>
      </c>
      <c r="O7387" s="12">
        <f>COUNTIF($P$2:P7387,P7387)</f>
        <v>1</v>
      </c>
      <c r="P7387" s="12" t="str">
        <f t="shared" si="405"/>
        <v>14105283063</v>
      </c>
      <c r="Q7387" s="12" t="str">
        <f t="shared" si="406"/>
        <v>141052830630001</v>
      </c>
      <c r="R7387" s="20" t="s">
        <v>5373</v>
      </c>
      <c r="AP7387" s="12" t="s">
        <v>901</v>
      </c>
      <c r="AR7387" s="12" t="s">
        <v>870</v>
      </c>
      <c r="BN7387" s="12">
        <v>1</v>
      </c>
    </row>
    <row r="7388" spans="1:66" ht="45" x14ac:dyDescent="0.25">
      <c r="A7388" s="12">
        <v>1</v>
      </c>
      <c r="B7388" s="11" t="str">
        <f t="shared" si="404"/>
        <v>Общий расчет. Анализ даты. Анализ даты. Символические звезды. Хранилище (Гробница). Нет</v>
      </c>
      <c r="C7388" s="11" t="str">
        <f>IFERROR(VLOOKUP(I7388,lvl_1[],2,FALSE),"Нет")</f>
        <v>Общий расчет</v>
      </c>
      <c r="D7388" s="11" t="str">
        <f>IFERROR(VLOOKUP(Rule!J7388,lvl_2[],2,FALSE),"Нет")</f>
        <v>Анализ даты</v>
      </c>
      <c r="E7388" s="11" t="str">
        <f>IFERROR(VLOOKUP(Rule!K7388,lvl_3[],2,FALSE),"Нет")</f>
        <v>Анализ даты</v>
      </c>
      <c r="F7388" s="11" t="str">
        <f>IFERROR(INDEX(lvl_4[],MATCH(L7388,lvl_4[ID],0),MATCH(TEXT(K7388,"##0"),lvl_4[#Headers],0)),"Нет")</f>
        <v>Символические звезды</v>
      </c>
      <c r="G7388" s="11" t="str">
        <f>IFERROR(INDEX(lvl_5[],MATCH(M7388,lvl_5[ID],0),MATCH(_xlfn.CONCAT(TEXT(K7388,"##0"),"_",TEXT(L7388,"##0")),lvl_5[#Headers],0)),"Нет")</f>
        <v>Хранилище (Гробница)</v>
      </c>
      <c r="H7388" s="11" t="str">
        <f>IFERROR(INDEX(lvl_6[],MATCH(N7388,lvl_6[ID],0),MATCH(_xlfn.CONCAT(K7388,"_",L7388,"_",M7388),lvl_6[#Headers],0)),"Нет")</f>
        <v>Нет</v>
      </c>
      <c r="I7388" s="12">
        <v>1</v>
      </c>
      <c r="J7388" s="12">
        <v>4</v>
      </c>
      <c r="K7388" s="12">
        <v>1</v>
      </c>
      <c r="L7388" s="12">
        <v>5</v>
      </c>
      <c r="M7388" s="12">
        <v>28</v>
      </c>
      <c r="N7388" s="12">
        <v>3064</v>
      </c>
      <c r="O7388" s="12">
        <f>COUNTIF($P$2:P7388,P7388)</f>
        <v>1</v>
      </c>
      <c r="P7388" s="12" t="str">
        <f t="shared" si="405"/>
        <v>14105283064</v>
      </c>
      <c r="Q7388" s="12" t="str">
        <f t="shared" si="406"/>
        <v>141052830640001</v>
      </c>
      <c r="R7388" s="20" t="s">
        <v>5374</v>
      </c>
      <c r="AP7388" s="12" t="s">
        <v>901</v>
      </c>
      <c r="AR7388" s="12" t="s">
        <v>861</v>
      </c>
      <c r="BN7388" s="12">
        <v>1</v>
      </c>
    </row>
    <row r="7389" spans="1:66" ht="45" x14ac:dyDescent="0.25">
      <c r="A7389" s="12">
        <v>1</v>
      </c>
      <c r="B7389" s="11" t="str">
        <f t="shared" si="404"/>
        <v>Общий расчет. Анализ даты. Анализ даты. Символические звезды. Хранилище (Гробница). Нет</v>
      </c>
      <c r="C7389" s="11" t="str">
        <f>IFERROR(VLOOKUP(I7389,lvl_1[],2,FALSE),"Нет")</f>
        <v>Общий расчет</v>
      </c>
      <c r="D7389" s="11" t="str">
        <f>IFERROR(VLOOKUP(Rule!J7389,lvl_2[],2,FALSE),"Нет")</f>
        <v>Анализ даты</v>
      </c>
      <c r="E7389" s="11" t="str">
        <f>IFERROR(VLOOKUP(Rule!K7389,lvl_3[],2,FALSE),"Нет")</f>
        <v>Анализ даты</v>
      </c>
      <c r="F7389" s="11" t="str">
        <f>IFERROR(INDEX(lvl_4[],MATCH(L7389,lvl_4[ID],0),MATCH(TEXT(K7389,"##0"),lvl_4[#Headers],0)),"Нет")</f>
        <v>Символические звезды</v>
      </c>
      <c r="G7389" s="11" t="str">
        <f>IFERROR(INDEX(lvl_5[],MATCH(M7389,lvl_5[ID],0),MATCH(_xlfn.CONCAT(TEXT(K7389,"##0"),"_",TEXT(L7389,"##0")),lvl_5[#Headers],0)),"Нет")</f>
        <v>Хранилище (Гробница)</v>
      </c>
      <c r="H7389" s="11" t="str">
        <f>IFERROR(INDEX(lvl_6[],MATCH(N7389,lvl_6[ID],0),MATCH(_xlfn.CONCAT(K7389,"_",L7389,"_",M7389),lvl_6[#Headers],0)),"Нет")</f>
        <v>Нет</v>
      </c>
      <c r="I7389" s="12">
        <v>1</v>
      </c>
      <c r="J7389" s="12">
        <v>4</v>
      </c>
      <c r="K7389" s="12">
        <v>1</v>
      </c>
      <c r="L7389" s="12">
        <v>5</v>
      </c>
      <c r="M7389" s="12">
        <v>28</v>
      </c>
      <c r="N7389" s="12">
        <v>3065</v>
      </c>
      <c r="O7389" s="12">
        <f>COUNTIF($P$2:P7389,P7389)</f>
        <v>1</v>
      </c>
      <c r="P7389" s="12" t="str">
        <f t="shared" si="405"/>
        <v>14105283065</v>
      </c>
      <c r="Q7389" s="12" t="str">
        <f t="shared" si="406"/>
        <v>141052830650001</v>
      </c>
      <c r="R7389" s="20" t="s">
        <v>5375</v>
      </c>
      <c r="AP7389" s="12" t="s">
        <v>901</v>
      </c>
      <c r="AR7389" s="12" t="s">
        <v>864</v>
      </c>
      <c r="BN7389" s="12">
        <v>1</v>
      </c>
    </row>
    <row r="7390" spans="1:66" ht="45" x14ac:dyDescent="0.25">
      <c r="A7390" s="12">
        <v>1</v>
      </c>
      <c r="B7390" s="11" t="str">
        <f t="shared" si="404"/>
        <v>Общий расчет. Анализ даты. Анализ даты. Символические звезды. Хранилище (Гробница). Нет</v>
      </c>
      <c r="C7390" s="11" t="str">
        <f>IFERROR(VLOOKUP(I7390,lvl_1[],2,FALSE),"Нет")</f>
        <v>Общий расчет</v>
      </c>
      <c r="D7390" s="11" t="str">
        <f>IFERROR(VLOOKUP(Rule!J7390,lvl_2[],2,FALSE),"Нет")</f>
        <v>Анализ даты</v>
      </c>
      <c r="E7390" s="11" t="str">
        <f>IFERROR(VLOOKUP(Rule!K7390,lvl_3[],2,FALSE),"Нет")</f>
        <v>Анализ даты</v>
      </c>
      <c r="F7390" s="11" t="str">
        <f>IFERROR(INDEX(lvl_4[],MATCH(L7390,lvl_4[ID],0),MATCH(TEXT(K7390,"##0"),lvl_4[#Headers],0)),"Нет")</f>
        <v>Символические звезды</v>
      </c>
      <c r="G7390" s="11" t="str">
        <f>IFERROR(INDEX(lvl_5[],MATCH(M7390,lvl_5[ID],0),MATCH(_xlfn.CONCAT(TEXT(K7390,"##0"),"_",TEXT(L7390,"##0")),lvl_5[#Headers],0)),"Нет")</f>
        <v>Хранилище (Гробница)</v>
      </c>
      <c r="H7390" s="11" t="str">
        <f>IFERROR(INDEX(lvl_6[],MATCH(N7390,lvl_6[ID],0),MATCH(_xlfn.CONCAT(K7390,"_",L7390,"_",M7390),lvl_6[#Headers],0)),"Нет")</f>
        <v>Нет</v>
      </c>
      <c r="I7390" s="12">
        <v>1</v>
      </c>
      <c r="J7390" s="12">
        <v>4</v>
      </c>
      <c r="K7390" s="12">
        <v>1</v>
      </c>
      <c r="L7390" s="12">
        <v>5</v>
      </c>
      <c r="M7390" s="12">
        <v>28</v>
      </c>
      <c r="N7390" s="12">
        <v>3066</v>
      </c>
      <c r="O7390" s="12">
        <f>COUNTIF($P$2:P7390,P7390)</f>
        <v>1</v>
      </c>
      <c r="P7390" s="12" t="str">
        <f t="shared" si="405"/>
        <v>14105283066</v>
      </c>
      <c r="Q7390" s="12" t="str">
        <f t="shared" si="406"/>
        <v>141052830660001</v>
      </c>
      <c r="R7390" s="20" t="s">
        <v>5376</v>
      </c>
      <c r="AP7390" s="12" t="s">
        <v>901</v>
      </c>
      <c r="AR7390" s="12" t="s">
        <v>867</v>
      </c>
      <c r="BN7390" s="12">
        <v>1</v>
      </c>
    </row>
    <row r="7391" spans="1:66" ht="45" x14ac:dyDescent="0.25">
      <c r="A7391" s="12">
        <v>1</v>
      </c>
      <c r="B7391" s="11" t="str">
        <f t="shared" si="404"/>
        <v>Общий расчет. Анализ даты. Анализ даты. Символические звезды. Хранилище (Гробница). Нет</v>
      </c>
      <c r="C7391" s="11" t="str">
        <f>IFERROR(VLOOKUP(I7391,lvl_1[],2,FALSE),"Нет")</f>
        <v>Общий расчет</v>
      </c>
      <c r="D7391" s="11" t="str">
        <f>IFERROR(VLOOKUP(Rule!J7391,lvl_2[],2,FALSE),"Нет")</f>
        <v>Анализ даты</v>
      </c>
      <c r="E7391" s="11" t="str">
        <f>IFERROR(VLOOKUP(Rule!K7391,lvl_3[],2,FALSE),"Нет")</f>
        <v>Анализ даты</v>
      </c>
      <c r="F7391" s="11" t="str">
        <f>IFERROR(INDEX(lvl_4[],MATCH(L7391,lvl_4[ID],0),MATCH(TEXT(K7391,"##0"),lvl_4[#Headers],0)),"Нет")</f>
        <v>Символические звезды</v>
      </c>
      <c r="G7391" s="11" t="str">
        <f>IFERROR(INDEX(lvl_5[],MATCH(M7391,lvl_5[ID],0),MATCH(_xlfn.CONCAT(TEXT(K7391,"##0"),"_",TEXT(L7391,"##0")),lvl_5[#Headers],0)),"Нет")</f>
        <v>Хранилище (Гробница)</v>
      </c>
      <c r="H7391" s="11" t="str">
        <f>IFERROR(INDEX(lvl_6[],MATCH(N7391,lvl_6[ID],0),MATCH(_xlfn.CONCAT(K7391,"_",L7391,"_",M7391),lvl_6[#Headers],0)),"Нет")</f>
        <v>Нет</v>
      </c>
      <c r="I7391" s="12">
        <v>1</v>
      </c>
      <c r="J7391" s="12">
        <v>4</v>
      </c>
      <c r="K7391" s="12">
        <v>1</v>
      </c>
      <c r="L7391" s="12">
        <v>5</v>
      </c>
      <c r="M7391" s="12">
        <v>28</v>
      </c>
      <c r="N7391" s="12">
        <v>3067</v>
      </c>
      <c r="O7391" s="12">
        <f>COUNTIF($P$2:P7391,P7391)</f>
        <v>1</v>
      </c>
      <c r="P7391" s="12" t="str">
        <f t="shared" si="405"/>
        <v>14105283067</v>
      </c>
      <c r="Q7391" s="12" t="str">
        <f t="shared" si="406"/>
        <v>141052830670001</v>
      </c>
      <c r="R7391" s="20" t="s">
        <v>5377</v>
      </c>
      <c r="AP7391" s="12" t="s">
        <v>903</v>
      </c>
      <c r="AR7391" s="12" t="s">
        <v>870</v>
      </c>
      <c r="BN7391" s="12">
        <v>1</v>
      </c>
    </row>
    <row r="7392" spans="1:66" ht="45" x14ac:dyDescent="0.25">
      <c r="A7392" s="12">
        <v>1</v>
      </c>
      <c r="B7392" s="11" t="str">
        <f t="shared" si="404"/>
        <v>Общий расчет. Анализ даты. Анализ даты. Символические звезды. Хранилище (Гробница). Нет</v>
      </c>
      <c r="C7392" s="11" t="str">
        <f>IFERROR(VLOOKUP(I7392,lvl_1[],2,FALSE),"Нет")</f>
        <v>Общий расчет</v>
      </c>
      <c r="D7392" s="11" t="str">
        <f>IFERROR(VLOOKUP(Rule!J7392,lvl_2[],2,FALSE),"Нет")</f>
        <v>Анализ даты</v>
      </c>
      <c r="E7392" s="11" t="str">
        <f>IFERROR(VLOOKUP(Rule!K7392,lvl_3[],2,FALSE),"Нет")</f>
        <v>Анализ даты</v>
      </c>
      <c r="F7392" s="11" t="str">
        <f>IFERROR(INDEX(lvl_4[],MATCH(L7392,lvl_4[ID],0),MATCH(TEXT(K7392,"##0"),lvl_4[#Headers],0)),"Нет")</f>
        <v>Символические звезды</v>
      </c>
      <c r="G7392" s="11" t="str">
        <f>IFERROR(INDEX(lvl_5[],MATCH(M7392,lvl_5[ID],0),MATCH(_xlfn.CONCAT(TEXT(K7392,"##0"),"_",TEXT(L7392,"##0")),lvl_5[#Headers],0)),"Нет")</f>
        <v>Хранилище (Гробница)</v>
      </c>
      <c r="H7392" s="11" t="str">
        <f>IFERROR(INDEX(lvl_6[],MATCH(N7392,lvl_6[ID],0),MATCH(_xlfn.CONCAT(K7392,"_",L7392,"_",M7392),lvl_6[#Headers],0)),"Нет")</f>
        <v>Нет</v>
      </c>
      <c r="I7392" s="12">
        <v>1</v>
      </c>
      <c r="J7392" s="12">
        <v>4</v>
      </c>
      <c r="K7392" s="12">
        <v>1</v>
      </c>
      <c r="L7392" s="12">
        <v>5</v>
      </c>
      <c r="M7392" s="12">
        <v>28</v>
      </c>
      <c r="N7392" s="12">
        <v>3068</v>
      </c>
      <c r="O7392" s="12">
        <f>COUNTIF($P$2:P7392,P7392)</f>
        <v>1</v>
      </c>
      <c r="P7392" s="12" t="str">
        <f t="shared" si="405"/>
        <v>14105283068</v>
      </c>
      <c r="Q7392" s="12" t="str">
        <f t="shared" si="406"/>
        <v>141052830680001</v>
      </c>
      <c r="R7392" s="20" t="s">
        <v>5378</v>
      </c>
      <c r="AP7392" s="12" t="s">
        <v>905</v>
      </c>
      <c r="AR7392" s="12" t="s">
        <v>870</v>
      </c>
      <c r="BN7392" s="12">
        <v>1</v>
      </c>
    </row>
    <row r="7393" spans="1:66" ht="45" x14ac:dyDescent="0.25">
      <c r="A7393" s="12">
        <v>1</v>
      </c>
      <c r="B7393" s="11" t="str">
        <f t="shared" si="404"/>
        <v>Общий расчет. Анализ даты. Анализ даты. Символические звезды. Хранилище (Гробница). Нет</v>
      </c>
      <c r="C7393" s="11" t="str">
        <f>IFERROR(VLOOKUP(I7393,lvl_1[],2,FALSE),"Нет")</f>
        <v>Общий расчет</v>
      </c>
      <c r="D7393" s="11" t="str">
        <f>IFERROR(VLOOKUP(Rule!J7393,lvl_2[],2,FALSE),"Нет")</f>
        <v>Анализ даты</v>
      </c>
      <c r="E7393" s="11" t="str">
        <f>IFERROR(VLOOKUP(Rule!K7393,lvl_3[],2,FALSE),"Нет")</f>
        <v>Анализ даты</v>
      </c>
      <c r="F7393" s="11" t="str">
        <f>IFERROR(INDEX(lvl_4[],MATCH(L7393,lvl_4[ID],0),MATCH(TEXT(K7393,"##0"),lvl_4[#Headers],0)),"Нет")</f>
        <v>Символические звезды</v>
      </c>
      <c r="G7393" s="11" t="str">
        <f>IFERROR(INDEX(lvl_5[],MATCH(M7393,lvl_5[ID],0),MATCH(_xlfn.CONCAT(TEXT(K7393,"##0"),"_",TEXT(L7393,"##0")),lvl_5[#Headers],0)),"Нет")</f>
        <v>Хранилище (Гробница)</v>
      </c>
      <c r="H7393" s="11" t="str">
        <f>IFERROR(INDEX(lvl_6[],MATCH(N7393,lvl_6[ID],0),MATCH(_xlfn.CONCAT(K7393,"_",L7393,"_",M7393),lvl_6[#Headers],0)),"Нет")</f>
        <v>Нет</v>
      </c>
      <c r="I7393" s="12">
        <v>1</v>
      </c>
      <c r="J7393" s="12">
        <v>4</v>
      </c>
      <c r="K7393" s="12">
        <v>1</v>
      </c>
      <c r="L7393" s="12">
        <v>5</v>
      </c>
      <c r="M7393" s="12">
        <v>28</v>
      </c>
      <c r="N7393" s="12">
        <v>3069</v>
      </c>
      <c r="O7393" s="12">
        <f>COUNTIF($P$2:P7393,P7393)</f>
        <v>1</v>
      </c>
      <c r="P7393" s="12" t="str">
        <f t="shared" si="405"/>
        <v>14105283069</v>
      </c>
      <c r="Q7393" s="12" t="str">
        <f t="shared" si="406"/>
        <v>141052830690001</v>
      </c>
      <c r="R7393" s="20" t="s">
        <v>5379</v>
      </c>
      <c r="AP7393" s="12" t="s">
        <v>907</v>
      </c>
      <c r="AR7393" s="12" t="s">
        <v>861</v>
      </c>
      <c r="BN7393" s="12">
        <v>1</v>
      </c>
    </row>
    <row r="7394" spans="1:66" ht="45" x14ac:dyDescent="0.25">
      <c r="A7394" s="12">
        <v>1</v>
      </c>
      <c r="B7394" s="11" t="str">
        <f t="shared" si="404"/>
        <v>Общий расчет. Анализ даты. Анализ даты. Символические звезды. Хранилище (Гробница). Нет</v>
      </c>
      <c r="C7394" s="11" t="str">
        <f>IFERROR(VLOOKUP(I7394,lvl_1[],2,FALSE),"Нет")</f>
        <v>Общий расчет</v>
      </c>
      <c r="D7394" s="11" t="str">
        <f>IFERROR(VLOOKUP(Rule!J7394,lvl_2[],2,FALSE),"Нет")</f>
        <v>Анализ даты</v>
      </c>
      <c r="E7394" s="11" t="str">
        <f>IFERROR(VLOOKUP(Rule!K7394,lvl_3[],2,FALSE),"Нет")</f>
        <v>Анализ даты</v>
      </c>
      <c r="F7394" s="11" t="str">
        <f>IFERROR(INDEX(lvl_4[],MATCH(L7394,lvl_4[ID],0),MATCH(TEXT(K7394,"##0"),lvl_4[#Headers],0)),"Нет")</f>
        <v>Символические звезды</v>
      </c>
      <c r="G7394" s="11" t="str">
        <f>IFERROR(INDEX(lvl_5[],MATCH(M7394,lvl_5[ID],0),MATCH(_xlfn.CONCAT(TEXT(K7394,"##0"),"_",TEXT(L7394,"##0")),lvl_5[#Headers],0)),"Нет")</f>
        <v>Хранилище (Гробница)</v>
      </c>
      <c r="H7394" s="11" t="str">
        <f>IFERROR(INDEX(lvl_6[],MATCH(N7394,lvl_6[ID],0),MATCH(_xlfn.CONCAT(K7394,"_",L7394,"_",M7394),lvl_6[#Headers],0)),"Нет")</f>
        <v>Нет</v>
      </c>
      <c r="I7394" s="12">
        <v>1</v>
      </c>
      <c r="J7394" s="12">
        <v>4</v>
      </c>
      <c r="K7394" s="12">
        <v>1</v>
      </c>
      <c r="L7394" s="12">
        <v>5</v>
      </c>
      <c r="M7394" s="12">
        <v>28</v>
      </c>
      <c r="N7394" s="12">
        <v>3070</v>
      </c>
      <c r="O7394" s="12">
        <f>COUNTIF($P$2:P7394,P7394)</f>
        <v>1</v>
      </c>
      <c r="P7394" s="12" t="str">
        <f t="shared" si="405"/>
        <v>14105283070</v>
      </c>
      <c r="Q7394" s="12" t="str">
        <f t="shared" si="406"/>
        <v>141052830700001</v>
      </c>
      <c r="R7394" s="20" t="s">
        <v>5380</v>
      </c>
      <c r="AP7394" s="12" t="s">
        <v>908</v>
      </c>
      <c r="AR7394" s="12" t="s">
        <v>861</v>
      </c>
      <c r="BN7394" s="12">
        <v>1</v>
      </c>
    </row>
    <row r="7395" spans="1:66" ht="45" x14ac:dyDescent="0.25">
      <c r="A7395" s="12">
        <v>1</v>
      </c>
      <c r="B7395" s="11" t="str">
        <f t="shared" si="404"/>
        <v>Общий расчет. Анализ даты. Анализ даты. Символические звезды. Хранилище (Гробница). Нет</v>
      </c>
      <c r="C7395" s="11" t="str">
        <f>IFERROR(VLOOKUP(I7395,lvl_1[],2,FALSE),"Нет")</f>
        <v>Общий расчет</v>
      </c>
      <c r="D7395" s="11" t="str">
        <f>IFERROR(VLOOKUP(Rule!J7395,lvl_2[],2,FALSE),"Нет")</f>
        <v>Анализ даты</v>
      </c>
      <c r="E7395" s="11" t="str">
        <f>IFERROR(VLOOKUP(Rule!K7395,lvl_3[],2,FALSE),"Нет")</f>
        <v>Анализ даты</v>
      </c>
      <c r="F7395" s="11" t="str">
        <f>IFERROR(INDEX(lvl_4[],MATCH(L7395,lvl_4[ID],0),MATCH(TEXT(K7395,"##0"),lvl_4[#Headers],0)),"Нет")</f>
        <v>Символические звезды</v>
      </c>
      <c r="G7395" s="11" t="str">
        <f>IFERROR(INDEX(lvl_5[],MATCH(M7395,lvl_5[ID],0),MATCH(_xlfn.CONCAT(TEXT(K7395,"##0"),"_",TEXT(L7395,"##0")),lvl_5[#Headers],0)),"Нет")</f>
        <v>Хранилище (Гробница)</v>
      </c>
      <c r="H7395" s="11" t="str">
        <f>IFERROR(INDEX(lvl_6[],MATCH(N7395,lvl_6[ID],0),MATCH(_xlfn.CONCAT(K7395,"_",L7395,"_",M7395),lvl_6[#Headers],0)),"Нет")</f>
        <v>Нет</v>
      </c>
      <c r="I7395" s="12">
        <v>1</v>
      </c>
      <c r="J7395" s="12">
        <v>4</v>
      </c>
      <c r="K7395" s="12">
        <v>1</v>
      </c>
      <c r="L7395" s="12">
        <v>5</v>
      </c>
      <c r="M7395" s="12">
        <v>28</v>
      </c>
      <c r="N7395" s="12">
        <v>3071</v>
      </c>
      <c r="O7395" s="12">
        <f>COUNTIF($P$2:P7395,P7395)</f>
        <v>1</v>
      </c>
      <c r="P7395" s="12" t="str">
        <f t="shared" si="405"/>
        <v>14105283071</v>
      </c>
      <c r="Q7395" s="12" t="str">
        <f t="shared" si="406"/>
        <v>141052830710001</v>
      </c>
      <c r="R7395" s="20" t="s">
        <v>5381</v>
      </c>
      <c r="AP7395" s="12" t="s">
        <v>910</v>
      </c>
      <c r="AR7395" s="12" t="s">
        <v>864</v>
      </c>
      <c r="BN7395" s="12">
        <v>1</v>
      </c>
    </row>
    <row r="7396" spans="1:66" ht="45" x14ac:dyDescent="0.25">
      <c r="A7396" s="12">
        <v>1</v>
      </c>
      <c r="B7396" s="11" t="str">
        <f t="shared" si="404"/>
        <v>Общий расчет. Анализ даты. Анализ даты. Символические звезды. Хранилище (Гробница). Нет</v>
      </c>
      <c r="C7396" s="11" t="str">
        <f>IFERROR(VLOOKUP(I7396,lvl_1[],2,FALSE),"Нет")</f>
        <v>Общий расчет</v>
      </c>
      <c r="D7396" s="11" t="str">
        <f>IFERROR(VLOOKUP(Rule!J7396,lvl_2[],2,FALSE),"Нет")</f>
        <v>Анализ даты</v>
      </c>
      <c r="E7396" s="11" t="str">
        <f>IFERROR(VLOOKUP(Rule!K7396,lvl_3[],2,FALSE),"Нет")</f>
        <v>Анализ даты</v>
      </c>
      <c r="F7396" s="11" t="str">
        <f>IFERROR(INDEX(lvl_4[],MATCH(L7396,lvl_4[ID],0),MATCH(TEXT(K7396,"##0"),lvl_4[#Headers],0)),"Нет")</f>
        <v>Символические звезды</v>
      </c>
      <c r="G7396" s="11" t="str">
        <f>IFERROR(INDEX(lvl_5[],MATCH(M7396,lvl_5[ID],0),MATCH(_xlfn.CONCAT(TEXT(K7396,"##0"),"_",TEXT(L7396,"##0")),lvl_5[#Headers],0)),"Нет")</f>
        <v>Хранилище (Гробница)</v>
      </c>
      <c r="H7396" s="11" t="str">
        <f>IFERROR(INDEX(lvl_6[],MATCH(N7396,lvl_6[ID],0),MATCH(_xlfn.CONCAT(K7396,"_",L7396,"_",M7396),lvl_6[#Headers],0)),"Нет")</f>
        <v>Нет</v>
      </c>
      <c r="I7396" s="12">
        <v>1</v>
      </c>
      <c r="J7396" s="12">
        <v>4</v>
      </c>
      <c r="K7396" s="12">
        <v>1</v>
      </c>
      <c r="L7396" s="12">
        <v>5</v>
      </c>
      <c r="M7396" s="12">
        <v>28</v>
      </c>
      <c r="N7396" s="12">
        <v>3072</v>
      </c>
      <c r="O7396" s="12">
        <f>COUNTIF($P$2:P7396,P7396)</f>
        <v>1</v>
      </c>
      <c r="P7396" s="12" t="str">
        <f t="shared" si="405"/>
        <v>14105283072</v>
      </c>
      <c r="Q7396" s="12" t="str">
        <f t="shared" si="406"/>
        <v>141052830720001</v>
      </c>
      <c r="R7396" s="20" t="s">
        <v>5382</v>
      </c>
      <c r="AP7396" s="12" t="s">
        <v>912</v>
      </c>
      <c r="AR7396" s="12" t="s">
        <v>864</v>
      </c>
      <c r="BN7396" s="12">
        <v>1</v>
      </c>
    </row>
    <row r="7397" spans="1:66" ht="45" x14ac:dyDescent="0.25">
      <c r="A7397" s="12">
        <v>1</v>
      </c>
      <c r="B7397" s="11" t="str">
        <f t="shared" ref="B7397:B7420" si="407">_xlfn.CONCAT(C7397,". ", D7397,". ", E7397,". ", F7397,". ", G7397,". ", H7397)</f>
        <v>Общий расчет. Анализ даты. Анализ даты. Символические звезды. Хранилище (Гробница). Нет</v>
      </c>
      <c r="C7397" s="11" t="str">
        <f>IFERROR(VLOOKUP(I7397,lvl_1[],2,FALSE),"Нет")</f>
        <v>Общий расчет</v>
      </c>
      <c r="D7397" s="11" t="str">
        <f>IFERROR(VLOOKUP(Rule!J7397,lvl_2[],2,FALSE),"Нет")</f>
        <v>Анализ даты</v>
      </c>
      <c r="E7397" s="11" t="str">
        <f>IFERROR(VLOOKUP(Rule!K7397,lvl_3[],2,FALSE),"Нет")</f>
        <v>Анализ даты</v>
      </c>
      <c r="F7397" s="11" t="str">
        <f>IFERROR(INDEX(lvl_4[],MATCH(L7397,lvl_4[ID],0),MATCH(TEXT(K7397,"##0"),lvl_4[#Headers],0)),"Нет")</f>
        <v>Символические звезды</v>
      </c>
      <c r="G7397" s="11" t="str">
        <f>IFERROR(INDEX(lvl_5[],MATCH(M7397,lvl_5[ID],0),MATCH(_xlfn.CONCAT(TEXT(K7397,"##0"),"_",TEXT(L7397,"##0")),lvl_5[#Headers],0)),"Нет")</f>
        <v>Хранилище (Гробница)</v>
      </c>
      <c r="H7397" s="11" t="str">
        <f>IFERROR(INDEX(lvl_6[],MATCH(N7397,lvl_6[ID],0),MATCH(_xlfn.CONCAT(K7397,"_",L7397,"_",M7397),lvl_6[#Headers],0)),"Нет")</f>
        <v>Нет</v>
      </c>
      <c r="I7397" s="12">
        <v>1</v>
      </c>
      <c r="J7397" s="12">
        <v>4</v>
      </c>
      <c r="K7397" s="12">
        <v>1</v>
      </c>
      <c r="L7397" s="12">
        <v>5</v>
      </c>
      <c r="M7397" s="12">
        <v>28</v>
      </c>
      <c r="N7397" s="12">
        <v>3073</v>
      </c>
      <c r="O7397" s="12">
        <f>COUNTIF($P$2:P7397,P7397)</f>
        <v>1</v>
      </c>
      <c r="P7397" s="12" t="str">
        <f t="shared" ref="P7397:P7420" si="408">_xlfn.CONCAT(I7397,
J7397,
K7397,
IF(LEN(L7397)=1,_xlfn.CONCAT(0,L7397),L7397),
IF(LEN(M7397)=1,_xlfn.CONCAT(0,M7397),M7397),
IF(LEN(N7397)=1,_xlfn.CONCAT(0,N7397),N7397))</f>
        <v>14105283073</v>
      </c>
      <c r="Q7397" s="12" t="str">
        <f t="shared" ref="Q7397:Q7420" si="409">_xlfn.CONCAT(I7397,
J7397,
K7397,
IF(LEN(L7397)=1,_xlfn.CONCAT(0,L7397),L7397),
IF(LEN(M7397)=1,_xlfn.CONCAT(0,M7397),M7397),
IF(LEN(N7397)=1,_xlfn.CONCAT(0,N7397),N7397),
IF(LEN(O7397)=1,_xlfn.CONCAT("000",O7397),IF(LEN(O7397)=2,_xlfn.CONCAT("00",O7397),IF(LEN(O7397)=3,_xlfn.CONCAT(0,O7397),O7397))))</f>
        <v>141052830730001</v>
      </c>
      <c r="R7397" s="20" t="s">
        <v>5383</v>
      </c>
      <c r="AP7397" s="12" t="s">
        <v>914</v>
      </c>
      <c r="AR7397" s="12" t="s">
        <v>867</v>
      </c>
      <c r="BN7397" s="12">
        <v>1</v>
      </c>
    </row>
    <row r="7398" spans="1:66" ht="45" x14ac:dyDescent="0.25">
      <c r="A7398" s="12">
        <v>1</v>
      </c>
      <c r="B7398" s="11" t="str">
        <f t="shared" si="407"/>
        <v>Общий расчет. Анализ даты. Анализ даты. Символические звезды. Хранилище (Гробница). Нет</v>
      </c>
      <c r="C7398" s="11" t="str">
        <f>IFERROR(VLOOKUP(I7398,lvl_1[],2,FALSE),"Нет")</f>
        <v>Общий расчет</v>
      </c>
      <c r="D7398" s="11" t="str">
        <f>IFERROR(VLOOKUP(Rule!J7398,lvl_2[],2,FALSE),"Нет")</f>
        <v>Анализ даты</v>
      </c>
      <c r="E7398" s="11" t="str">
        <f>IFERROR(VLOOKUP(Rule!K7398,lvl_3[],2,FALSE),"Нет")</f>
        <v>Анализ даты</v>
      </c>
      <c r="F7398" s="11" t="str">
        <f>IFERROR(INDEX(lvl_4[],MATCH(L7398,lvl_4[ID],0),MATCH(TEXT(K7398,"##0"),lvl_4[#Headers],0)),"Нет")</f>
        <v>Символические звезды</v>
      </c>
      <c r="G7398" s="11" t="str">
        <f>IFERROR(INDEX(lvl_5[],MATCH(M7398,lvl_5[ID],0),MATCH(_xlfn.CONCAT(TEXT(K7398,"##0"),"_",TEXT(L7398,"##0")),lvl_5[#Headers],0)),"Нет")</f>
        <v>Хранилище (Гробница)</v>
      </c>
      <c r="H7398" s="11" t="str">
        <f>IFERROR(INDEX(lvl_6[],MATCH(N7398,lvl_6[ID],0),MATCH(_xlfn.CONCAT(K7398,"_",L7398,"_",M7398),lvl_6[#Headers],0)),"Нет")</f>
        <v>Нет</v>
      </c>
      <c r="I7398" s="12">
        <v>1</v>
      </c>
      <c r="J7398" s="12">
        <v>4</v>
      </c>
      <c r="K7398" s="12">
        <v>1</v>
      </c>
      <c r="L7398" s="12">
        <v>5</v>
      </c>
      <c r="M7398" s="12">
        <v>28</v>
      </c>
      <c r="N7398" s="12">
        <v>3074</v>
      </c>
      <c r="O7398" s="12">
        <f>COUNTIF($P$2:P7398,P7398)</f>
        <v>1</v>
      </c>
      <c r="P7398" s="12" t="str">
        <f t="shared" si="408"/>
        <v>14105283074</v>
      </c>
      <c r="Q7398" s="12" t="str">
        <f t="shared" si="409"/>
        <v>141052830740001</v>
      </c>
      <c r="R7398" s="20" t="s">
        <v>5384</v>
      </c>
      <c r="AP7398" s="12" t="s">
        <v>916</v>
      </c>
      <c r="AR7398" s="12" t="s">
        <v>867</v>
      </c>
      <c r="BN7398" s="12">
        <v>1</v>
      </c>
    </row>
    <row r="7399" spans="1:66" ht="45" x14ac:dyDescent="0.25">
      <c r="A7399" s="12">
        <v>1</v>
      </c>
      <c r="B7399" s="11" t="str">
        <f t="shared" si="407"/>
        <v>Общий расчет. Анализ даты. Анализ даты. Символические звезды. Ша цветущего персика. Нет</v>
      </c>
      <c r="C7399" s="11" t="str">
        <f>IFERROR(VLOOKUP(I7399,lvl_1[],2,FALSE),"Нет")</f>
        <v>Общий расчет</v>
      </c>
      <c r="D7399" s="11" t="str">
        <f>IFERROR(VLOOKUP(Rule!J7399,lvl_2[],2,FALSE),"Нет")</f>
        <v>Анализ даты</v>
      </c>
      <c r="E7399" s="11" t="str">
        <f>IFERROR(VLOOKUP(Rule!K7399,lvl_3[],2,FALSE),"Нет")</f>
        <v>Анализ даты</v>
      </c>
      <c r="F7399" s="11" t="str">
        <f>IFERROR(INDEX(lvl_4[],MATCH(L7399,lvl_4[ID],0),MATCH(TEXT(K7399,"##0"),lvl_4[#Headers],0)),"Нет")</f>
        <v>Символические звезды</v>
      </c>
      <c r="G7399" s="11" t="str">
        <f>IFERROR(INDEX(lvl_5[],MATCH(M7399,lvl_5[ID],0),MATCH(_xlfn.CONCAT(TEXT(K7399,"##0"),"_",TEXT(L7399,"##0")),lvl_5[#Headers],0)),"Нет")</f>
        <v>Ша цветущего персика</v>
      </c>
      <c r="H7399" s="11" t="str">
        <f>IFERROR(INDEX(lvl_6[],MATCH(N7399,lvl_6[ID],0),MATCH(_xlfn.CONCAT(K7399,"_",L7399,"_",M7399),lvl_6[#Headers],0)),"Нет")</f>
        <v>Нет</v>
      </c>
      <c r="I7399" s="12">
        <v>1</v>
      </c>
      <c r="J7399" s="12">
        <v>4</v>
      </c>
      <c r="K7399" s="12">
        <v>1</v>
      </c>
      <c r="L7399" s="12">
        <v>5</v>
      </c>
      <c r="M7399" s="12">
        <v>29</v>
      </c>
      <c r="N7399" s="12">
        <v>3075</v>
      </c>
      <c r="O7399" s="12">
        <f>COUNTIF($P$2:P7399,P7399)</f>
        <v>1</v>
      </c>
      <c r="P7399" s="12" t="str">
        <f t="shared" si="408"/>
        <v>14105293075</v>
      </c>
      <c r="Q7399" s="12" t="str">
        <f t="shared" si="409"/>
        <v>141052930750001</v>
      </c>
      <c r="R7399" s="20" t="s">
        <v>5385</v>
      </c>
      <c r="AP7399" s="12" t="s">
        <v>899</v>
      </c>
      <c r="AR7399" s="12" t="s">
        <v>863</v>
      </c>
      <c r="BN7399" s="12">
        <v>1</v>
      </c>
    </row>
    <row r="7400" spans="1:66" ht="45" x14ac:dyDescent="0.25">
      <c r="A7400" s="12">
        <v>1</v>
      </c>
      <c r="B7400" s="11" t="str">
        <f t="shared" si="407"/>
        <v>Общий расчет. Анализ даты. Анализ даты. Символические звезды. Ша цветущего персика. Нет</v>
      </c>
      <c r="C7400" s="11" t="str">
        <f>IFERROR(VLOOKUP(I7400,lvl_1[],2,FALSE),"Нет")</f>
        <v>Общий расчет</v>
      </c>
      <c r="D7400" s="11" t="str">
        <f>IFERROR(VLOOKUP(Rule!J7400,lvl_2[],2,FALSE),"Нет")</f>
        <v>Анализ даты</v>
      </c>
      <c r="E7400" s="11" t="str">
        <f>IFERROR(VLOOKUP(Rule!K7400,lvl_3[],2,FALSE),"Нет")</f>
        <v>Анализ даты</v>
      </c>
      <c r="F7400" s="11" t="str">
        <f>IFERROR(INDEX(lvl_4[],MATCH(L7400,lvl_4[ID],0),MATCH(TEXT(K7400,"##0"),lvl_4[#Headers],0)),"Нет")</f>
        <v>Символические звезды</v>
      </c>
      <c r="G7400" s="11" t="str">
        <f>IFERROR(INDEX(lvl_5[],MATCH(M7400,lvl_5[ID],0),MATCH(_xlfn.CONCAT(TEXT(K7400,"##0"),"_",TEXT(L7400,"##0")),lvl_5[#Headers],0)),"Нет")</f>
        <v>Ша цветущего персика</v>
      </c>
      <c r="H7400" s="11" t="str">
        <f>IFERROR(INDEX(lvl_6[],MATCH(N7400,lvl_6[ID],0),MATCH(_xlfn.CONCAT(K7400,"_",L7400,"_",M7400),lvl_6[#Headers],0)),"Нет")</f>
        <v>Нет</v>
      </c>
      <c r="I7400" s="12">
        <v>1</v>
      </c>
      <c r="J7400" s="12">
        <v>4</v>
      </c>
      <c r="K7400" s="12">
        <v>1</v>
      </c>
      <c r="L7400" s="12">
        <v>5</v>
      </c>
      <c r="M7400" s="12">
        <v>29</v>
      </c>
      <c r="N7400" s="12">
        <v>3076</v>
      </c>
      <c r="O7400" s="12">
        <f>COUNTIF($P$2:P7400,P7400)</f>
        <v>1</v>
      </c>
      <c r="P7400" s="12" t="str">
        <f t="shared" si="408"/>
        <v>14105293076</v>
      </c>
      <c r="Q7400" s="12" t="str">
        <f t="shared" si="409"/>
        <v>141052930760001</v>
      </c>
      <c r="R7400" s="20" t="s">
        <v>5386</v>
      </c>
      <c r="AP7400" s="12" t="s">
        <v>901</v>
      </c>
      <c r="AR7400" s="12" t="s">
        <v>863</v>
      </c>
      <c r="BN7400" s="12">
        <v>1</v>
      </c>
    </row>
    <row r="7401" spans="1:66" ht="45" x14ac:dyDescent="0.25">
      <c r="A7401" s="12">
        <v>1</v>
      </c>
      <c r="B7401" s="11" t="str">
        <f t="shared" si="407"/>
        <v>Общий расчет. Анализ даты. Анализ даты. Символические звезды. Ша цветущего персика. Нет</v>
      </c>
      <c r="C7401" s="11" t="str">
        <f>IFERROR(VLOOKUP(I7401,lvl_1[],2,FALSE),"Нет")</f>
        <v>Общий расчет</v>
      </c>
      <c r="D7401" s="11" t="str">
        <f>IFERROR(VLOOKUP(Rule!J7401,lvl_2[],2,FALSE),"Нет")</f>
        <v>Анализ даты</v>
      </c>
      <c r="E7401" s="11" t="str">
        <f>IFERROR(VLOOKUP(Rule!K7401,lvl_3[],2,FALSE),"Нет")</f>
        <v>Анализ даты</v>
      </c>
      <c r="F7401" s="11" t="str">
        <f>IFERROR(INDEX(lvl_4[],MATCH(L7401,lvl_4[ID],0),MATCH(TEXT(K7401,"##0"),lvl_4[#Headers],0)),"Нет")</f>
        <v>Символические звезды</v>
      </c>
      <c r="G7401" s="11" t="str">
        <f>IFERROR(INDEX(lvl_5[],MATCH(M7401,lvl_5[ID],0),MATCH(_xlfn.CONCAT(TEXT(K7401,"##0"),"_",TEXT(L7401,"##0")),lvl_5[#Headers],0)),"Нет")</f>
        <v>Ша цветущего персика</v>
      </c>
      <c r="H7401" s="11" t="str">
        <f>IFERROR(INDEX(lvl_6[],MATCH(N7401,lvl_6[ID],0),MATCH(_xlfn.CONCAT(K7401,"_",L7401,"_",M7401),lvl_6[#Headers],0)),"Нет")</f>
        <v>Нет</v>
      </c>
      <c r="I7401" s="12">
        <v>1</v>
      </c>
      <c r="J7401" s="12">
        <v>4</v>
      </c>
      <c r="K7401" s="12">
        <v>1</v>
      </c>
      <c r="L7401" s="12">
        <v>5</v>
      </c>
      <c r="M7401" s="12">
        <v>29</v>
      </c>
      <c r="N7401" s="12">
        <v>3077</v>
      </c>
      <c r="O7401" s="12">
        <f>COUNTIF($P$2:P7401,P7401)</f>
        <v>1</v>
      </c>
      <c r="P7401" s="12" t="str">
        <f t="shared" si="408"/>
        <v>14105293077</v>
      </c>
      <c r="Q7401" s="12" t="str">
        <f t="shared" si="409"/>
        <v>141052930770001</v>
      </c>
      <c r="R7401" s="20" t="s">
        <v>5387</v>
      </c>
      <c r="AP7401" s="12" t="s">
        <v>903</v>
      </c>
      <c r="AR7401" s="12" t="s">
        <v>859</v>
      </c>
      <c r="BN7401" s="12">
        <v>1</v>
      </c>
    </row>
    <row r="7402" spans="1:66" ht="45" x14ac:dyDescent="0.25">
      <c r="A7402" s="12">
        <v>1</v>
      </c>
      <c r="B7402" s="11" t="str">
        <f t="shared" si="407"/>
        <v>Общий расчет. Анализ даты. Анализ даты. Символические звезды. Ша цветущего персика. Нет</v>
      </c>
      <c r="C7402" s="11" t="str">
        <f>IFERROR(VLOOKUP(I7402,lvl_1[],2,FALSE),"Нет")</f>
        <v>Общий расчет</v>
      </c>
      <c r="D7402" s="11" t="str">
        <f>IFERROR(VLOOKUP(Rule!J7402,lvl_2[],2,FALSE),"Нет")</f>
        <v>Анализ даты</v>
      </c>
      <c r="E7402" s="11" t="str">
        <f>IFERROR(VLOOKUP(Rule!K7402,lvl_3[],2,FALSE),"Нет")</f>
        <v>Анализ даты</v>
      </c>
      <c r="F7402" s="11" t="str">
        <f>IFERROR(INDEX(lvl_4[],MATCH(L7402,lvl_4[ID],0),MATCH(TEXT(K7402,"##0"),lvl_4[#Headers],0)),"Нет")</f>
        <v>Символические звезды</v>
      </c>
      <c r="G7402" s="11" t="str">
        <f>IFERROR(INDEX(lvl_5[],MATCH(M7402,lvl_5[ID],0),MATCH(_xlfn.CONCAT(TEXT(K7402,"##0"),"_",TEXT(L7402,"##0")),lvl_5[#Headers],0)),"Нет")</f>
        <v>Ша цветущего персика</v>
      </c>
      <c r="H7402" s="11" t="str">
        <f>IFERROR(INDEX(lvl_6[],MATCH(N7402,lvl_6[ID],0),MATCH(_xlfn.CONCAT(K7402,"_",L7402,"_",M7402),lvl_6[#Headers],0)),"Нет")</f>
        <v>Нет</v>
      </c>
      <c r="I7402" s="12">
        <v>1</v>
      </c>
      <c r="J7402" s="12">
        <v>4</v>
      </c>
      <c r="K7402" s="12">
        <v>1</v>
      </c>
      <c r="L7402" s="12">
        <v>5</v>
      </c>
      <c r="M7402" s="12">
        <v>29</v>
      </c>
      <c r="N7402" s="12">
        <v>3078</v>
      </c>
      <c r="O7402" s="12">
        <f>COUNTIF($P$2:P7402,P7402)</f>
        <v>1</v>
      </c>
      <c r="P7402" s="12" t="str">
        <f t="shared" si="408"/>
        <v>14105293078</v>
      </c>
      <c r="Q7402" s="12" t="str">
        <f t="shared" si="409"/>
        <v>141052930780001</v>
      </c>
      <c r="R7402" s="20" t="s">
        <v>5388</v>
      </c>
      <c r="AP7402" s="12" t="s">
        <v>905</v>
      </c>
      <c r="AR7402" s="12" t="s">
        <v>864</v>
      </c>
      <c r="BN7402" s="12">
        <v>1</v>
      </c>
    </row>
    <row r="7403" spans="1:66" ht="45" x14ac:dyDescent="0.25">
      <c r="A7403" s="12">
        <v>1</v>
      </c>
      <c r="B7403" s="11" t="str">
        <f t="shared" si="407"/>
        <v>Общий расчет. Анализ даты. Анализ даты. Символические звезды. Ша цветущего персика. Нет</v>
      </c>
      <c r="C7403" s="11" t="str">
        <f>IFERROR(VLOOKUP(I7403,lvl_1[],2,FALSE),"Нет")</f>
        <v>Общий расчет</v>
      </c>
      <c r="D7403" s="11" t="str">
        <f>IFERROR(VLOOKUP(Rule!J7403,lvl_2[],2,FALSE),"Нет")</f>
        <v>Анализ даты</v>
      </c>
      <c r="E7403" s="11" t="str">
        <f>IFERROR(VLOOKUP(Rule!K7403,lvl_3[],2,FALSE),"Нет")</f>
        <v>Анализ даты</v>
      </c>
      <c r="F7403" s="11" t="str">
        <f>IFERROR(INDEX(lvl_4[],MATCH(L7403,lvl_4[ID],0),MATCH(TEXT(K7403,"##0"),lvl_4[#Headers],0)),"Нет")</f>
        <v>Символические звезды</v>
      </c>
      <c r="G7403" s="11" t="str">
        <f>IFERROR(INDEX(lvl_5[],MATCH(M7403,lvl_5[ID],0),MATCH(_xlfn.CONCAT(TEXT(K7403,"##0"),"_",TEXT(L7403,"##0")),lvl_5[#Headers],0)),"Нет")</f>
        <v>Ша цветущего персика</v>
      </c>
      <c r="H7403" s="11" t="str">
        <f>IFERROR(INDEX(lvl_6[],MATCH(N7403,lvl_6[ID],0),MATCH(_xlfn.CONCAT(K7403,"_",L7403,"_",M7403),lvl_6[#Headers],0)),"Нет")</f>
        <v>Нет</v>
      </c>
      <c r="I7403" s="12">
        <v>1</v>
      </c>
      <c r="J7403" s="12">
        <v>4</v>
      </c>
      <c r="K7403" s="12">
        <v>1</v>
      </c>
      <c r="L7403" s="12">
        <v>5</v>
      </c>
      <c r="M7403" s="12">
        <v>29</v>
      </c>
      <c r="N7403" s="12">
        <v>3079</v>
      </c>
      <c r="O7403" s="12">
        <f>COUNTIF($P$2:P7403,P7403)</f>
        <v>1</v>
      </c>
      <c r="P7403" s="12" t="str">
        <f t="shared" si="408"/>
        <v>14105293079</v>
      </c>
      <c r="Q7403" s="12" t="str">
        <f t="shared" si="409"/>
        <v>141052930790001</v>
      </c>
      <c r="R7403" s="20" t="s">
        <v>5389</v>
      </c>
      <c r="AP7403" s="12" t="s">
        <v>907</v>
      </c>
      <c r="AR7403" s="12" t="s">
        <v>861</v>
      </c>
      <c r="BN7403" s="12">
        <v>1</v>
      </c>
    </row>
    <row r="7404" spans="1:66" ht="45" x14ac:dyDescent="0.25">
      <c r="A7404" s="12">
        <v>1</v>
      </c>
      <c r="B7404" s="11" t="str">
        <f t="shared" si="407"/>
        <v>Общий расчет. Анализ даты. Анализ даты. Символические звезды. Ша цветущего персика. Нет</v>
      </c>
      <c r="C7404" s="11" t="str">
        <f>IFERROR(VLOOKUP(I7404,lvl_1[],2,FALSE),"Нет")</f>
        <v>Общий расчет</v>
      </c>
      <c r="D7404" s="11" t="str">
        <f>IFERROR(VLOOKUP(Rule!J7404,lvl_2[],2,FALSE),"Нет")</f>
        <v>Анализ даты</v>
      </c>
      <c r="E7404" s="11" t="str">
        <f>IFERROR(VLOOKUP(Rule!K7404,lvl_3[],2,FALSE),"Нет")</f>
        <v>Анализ даты</v>
      </c>
      <c r="F7404" s="11" t="str">
        <f>IFERROR(INDEX(lvl_4[],MATCH(L7404,lvl_4[ID],0),MATCH(TEXT(K7404,"##0"),lvl_4[#Headers],0)),"Нет")</f>
        <v>Символические звезды</v>
      </c>
      <c r="G7404" s="11" t="str">
        <f>IFERROR(INDEX(lvl_5[],MATCH(M7404,lvl_5[ID],0),MATCH(_xlfn.CONCAT(TEXT(K7404,"##0"),"_",TEXT(L7404,"##0")),lvl_5[#Headers],0)),"Нет")</f>
        <v>Ша цветущего персика</v>
      </c>
      <c r="H7404" s="11" t="str">
        <f>IFERROR(INDEX(lvl_6[],MATCH(N7404,lvl_6[ID],0),MATCH(_xlfn.CONCAT(K7404,"_",L7404,"_",M7404),lvl_6[#Headers],0)),"Нет")</f>
        <v>Нет</v>
      </c>
      <c r="I7404" s="12">
        <v>1</v>
      </c>
      <c r="J7404" s="12">
        <v>4</v>
      </c>
      <c r="K7404" s="12">
        <v>1</v>
      </c>
      <c r="L7404" s="12">
        <v>5</v>
      </c>
      <c r="M7404" s="12">
        <v>29</v>
      </c>
      <c r="N7404" s="12">
        <v>3080</v>
      </c>
      <c r="O7404" s="12">
        <f>COUNTIF($P$2:P7404,P7404)</f>
        <v>1</v>
      </c>
      <c r="P7404" s="12" t="str">
        <f t="shared" si="408"/>
        <v>14105293080</v>
      </c>
      <c r="Q7404" s="12" t="str">
        <f t="shared" si="409"/>
        <v>141052930800001</v>
      </c>
      <c r="R7404" s="20" t="s">
        <v>5390</v>
      </c>
      <c r="AP7404" s="12" t="s">
        <v>908</v>
      </c>
      <c r="AR7404" s="12" t="s">
        <v>861</v>
      </c>
      <c r="BN7404" s="12">
        <v>1</v>
      </c>
    </row>
    <row r="7405" spans="1:66" ht="45" x14ac:dyDescent="0.25">
      <c r="A7405" s="12">
        <v>1</v>
      </c>
      <c r="B7405" s="11" t="str">
        <f t="shared" si="407"/>
        <v>Общий расчет. Анализ даты. Анализ даты. Символические звезды. Ша цветущего персика. Нет</v>
      </c>
      <c r="C7405" s="11" t="str">
        <f>IFERROR(VLOOKUP(I7405,lvl_1[],2,FALSE),"Нет")</f>
        <v>Общий расчет</v>
      </c>
      <c r="D7405" s="11" t="str">
        <f>IFERROR(VLOOKUP(Rule!J7405,lvl_2[],2,FALSE),"Нет")</f>
        <v>Анализ даты</v>
      </c>
      <c r="E7405" s="11" t="str">
        <f>IFERROR(VLOOKUP(Rule!K7405,lvl_3[],2,FALSE),"Нет")</f>
        <v>Анализ даты</v>
      </c>
      <c r="F7405" s="11" t="str">
        <f>IFERROR(INDEX(lvl_4[],MATCH(L7405,lvl_4[ID],0),MATCH(TEXT(K7405,"##0"),lvl_4[#Headers],0)),"Нет")</f>
        <v>Символические звезды</v>
      </c>
      <c r="G7405" s="11" t="str">
        <f>IFERROR(INDEX(lvl_5[],MATCH(M7405,lvl_5[ID],0),MATCH(_xlfn.CONCAT(TEXT(K7405,"##0"),"_",TEXT(L7405,"##0")),lvl_5[#Headers],0)),"Нет")</f>
        <v>Ша цветущего персика</v>
      </c>
      <c r="H7405" s="11" t="str">
        <f>IFERROR(INDEX(lvl_6[],MATCH(N7405,lvl_6[ID],0),MATCH(_xlfn.CONCAT(K7405,"_",L7405,"_",M7405),lvl_6[#Headers],0)),"Нет")</f>
        <v>Нет</v>
      </c>
      <c r="I7405" s="12">
        <v>1</v>
      </c>
      <c r="J7405" s="12">
        <v>4</v>
      </c>
      <c r="K7405" s="12">
        <v>1</v>
      </c>
      <c r="L7405" s="12">
        <v>5</v>
      </c>
      <c r="M7405" s="12">
        <v>29</v>
      </c>
      <c r="N7405" s="12">
        <v>3081</v>
      </c>
      <c r="O7405" s="12">
        <f>COUNTIF($P$2:P7405,P7405)</f>
        <v>1</v>
      </c>
      <c r="P7405" s="12" t="str">
        <f t="shared" si="408"/>
        <v>14105293081</v>
      </c>
      <c r="Q7405" s="12" t="str">
        <f t="shared" si="409"/>
        <v>141052930810001</v>
      </c>
      <c r="R7405" s="20" t="s">
        <v>5391</v>
      </c>
      <c r="AP7405" s="12" t="s">
        <v>910</v>
      </c>
      <c r="AR7405" s="12" t="s">
        <v>867</v>
      </c>
      <c r="BN7405" s="12">
        <v>1</v>
      </c>
    </row>
    <row r="7406" spans="1:66" ht="45" x14ac:dyDescent="0.25">
      <c r="A7406" s="12">
        <v>1</v>
      </c>
      <c r="B7406" s="11" t="str">
        <f t="shared" si="407"/>
        <v>Общий расчет. Анализ даты. Анализ даты. Символические звезды. Ша цветущего персика. Нет</v>
      </c>
      <c r="C7406" s="11" t="str">
        <f>IFERROR(VLOOKUP(I7406,lvl_1[],2,FALSE),"Нет")</f>
        <v>Общий расчет</v>
      </c>
      <c r="D7406" s="11" t="str">
        <f>IFERROR(VLOOKUP(Rule!J7406,lvl_2[],2,FALSE),"Нет")</f>
        <v>Анализ даты</v>
      </c>
      <c r="E7406" s="11" t="str">
        <f>IFERROR(VLOOKUP(Rule!K7406,lvl_3[],2,FALSE),"Нет")</f>
        <v>Анализ даты</v>
      </c>
      <c r="F7406" s="11" t="str">
        <f>IFERROR(INDEX(lvl_4[],MATCH(L7406,lvl_4[ID],0),MATCH(TEXT(K7406,"##0"),lvl_4[#Headers],0)),"Нет")</f>
        <v>Символические звезды</v>
      </c>
      <c r="G7406" s="11" t="str">
        <f>IFERROR(INDEX(lvl_5[],MATCH(M7406,lvl_5[ID],0),MATCH(_xlfn.CONCAT(TEXT(K7406,"##0"),"_",TEXT(L7406,"##0")),lvl_5[#Headers],0)),"Нет")</f>
        <v>Ша цветущего персика</v>
      </c>
      <c r="H7406" s="11" t="str">
        <f>IFERROR(INDEX(lvl_6[],MATCH(N7406,lvl_6[ID],0),MATCH(_xlfn.CONCAT(K7406,"_",L7406,"_",M7406),lvl_6[#Headers],0)),"Нет")</f>
        <v>Нет</v>
      </c>
      <c r="I7406" s="12">
        <v>1</v>
      </c>
      <c r="J7406" s="12">
        <v>4</v>
      </c>
      <c r="K7406" s="12">
        <v>1</v>
      </c>
      <c r="L7406" s="12">
        <v>5</v>
      </c>
      <c r="M7406" s="12">
        <v>29</v>
      </c>
      <c r="N7406" s="12">
        <v>3082</v>
      </c>
      <c r="O7406" s="12">
        <f>COUNTIF($P$2:P7406,P7406)</f>
        <v>1</v>
      </c>
      <c r="P7406" s="12" t="str">
        <f t="shared" si="408"/>
        <v>14105293082</v>
      </c>
      <c r="Q7406" s="12" t="str">
        <f t="shared" si="409"/>
        <v>141052930820001</v>
      </c>
      <c r="R7406" s="20" t="s">
        <v>5392</v>
      </c>
      <c r="AP7406" s="12" t="s">
        <v>912</v>
      </c>
      <c r="AR7406" s="12" t="s">
        <v>866</v>
      </c>
      <c r="BN7406" s="12">
        <v>1</v>
      </c>
    </row>
    <row r="7407" spans="1:66" ht="45" x14ac:dyDescent="0.25">
      <c r="A7407" s="12">
        <v>1</v>
      </c>
      <c r="B7407" s="11" t="str">
        <f t="shared" si="407"/>
        <v>Общий расчет. Анализ даты. Анализ даты. Символические звезды. Ша цветущего персика. Нет</v>
      </c>
      <c r="C7407" s="11" t="str">
        <f>IFERROR(VLOOKUP(I7407,lvl_1[],2,FALSE),"Нет")</f>
        <v>Общий расчет</v>
      </c>
      <c r="D7407" s="11" t="str">
        <f>IFERROR(VLOOKUP(Rule!J7407,lvl_2[],2,FALSE),"Нет")</f>
        <v>Анализ даты</v>
      </c>
      <c r="E7407" s="11" t="str">
        <f>IFERROR(VLOOKUP(Rule!K7407,lvl_3[],2,FALSE),"Нет")</f>
        <v>Анализ даты</v>
      </c>
      <c r="F7407" s="11" t="str">
        <f>IFERROR(INDEX(lvl_4[],MATCH(L7407,lvl_4[ID],0),MATCH(TEXT(K7407,"##0"),lvl_4[#Headers],0)),"Нет")</f>
        <v>Символические звезды</v>
      </c>
      <c r="G7407" s="11" t="str">
        <f>IFERROR(INDEX(lvl_5[],MATCH(M7407,lvl_5[ID],0),MATCH(_xlfn.CONCAT(TEXT(K7407,"##0"),"_",TEXT(L7407,"##0")),lvl_5[#Headers],0)),"Нет")</f>
        <v>Ша цветущего персика</v>
      </c>
      <c r="H7407" s="11" t="str">
        <f>IFERROR(INDEX(lvl_6[],MATCH(N7407,lvl_6[ID],0),MATCH(_xlfn.CONCAT(K7407,"_",L7407,"_",M7407),lvl_6[#Headers],0)),"Нет")</f>
        <v>Нет</v>
      </c>
      <c r="I7407" s="12">
        <v>1</v>
      </c>
      <c r="J7407" s="12">
        <v>4</v>
      </c>
      <c r="K7407" s="12">
        <v>1</v>
      </c>
      <c r="L7407" s="12">
        <v>5</v>
      </c>
      <c r="M7407" s="12">
        <v>29</v>
      </c>
      <c r="N7407" s="12">
        <v>3083</v>
      </c>
      <c r="O7407" s="12">
        <f>COUNTIF($P$2:P7407,P7407)</f>
        <v>1</v>
      </c>
      <c r="P7407" s="12" t="str">
        <f t="shared" si="408"/>
        <v>14105293083</v>
      </c>
      <c r="Q7407" s="12" t="str">
        <f t="shared" si="409"/>
        <v>141052930830001</v>
      </c>
      <c r="R7407" s="20" t="s">
        <v>5393</v>
      </c>
      <c r="AP7407" s="12" t="s">
        <v>914</v>
      </c>
      <c r="AR7407" s="12" t="s">
        <v>869</v>
      </c>
      <c r="BN7407" s="12">
        <v>1</v>
      </c>
    </row>
    <row r="7408" spans="1:66" ht="45" x14ac:dyDescent="0.25">
      <c r="A7408" s="12">
        <v>1</v>
      </c>
      <c r="B7408" s="11" t="str">
        <f t="shared" si="407"/>
        <v>Общий расчет. Анализ даты. Анализ даты. Символические звезды. Ша цветущего персика. Нет</v>
      </c>
      <c r="C7408" s="11" t="str">
        <f>IFERROR(VLOOKUP(I7408,lvl_1[],2,FALSE),"Нет")</f>
        <v>Общий расчет</v>
      </c>
      <c r="D7408" s="11" t="str">
        <f>IFERROR(VLOOKUP(Rule!J7408,lvl_2[],2,FALSE),"Нет")</f>
        <v>Анализ даты</v>
      </c>
      <c r="E7408" s="11" t="str">
        <f>IFERROR(VLOOKUP(Rule!K7408,lvl_3[],2,FALSE),"Нет")</f>
        <v>Анализ даты</v>
      </c>
      <c r="F7408" s="11" t="str">
        <f>IFERROR(INDEX(lvl_4[],MATCH(L7408,lvl_4[ID],0),MATCH(TEXT(K7408,"##0"),lvl_4[#Headers],0)),"Нет")</f>
        <v>Символические звезды</v>
      </c>
      <c r="G7408" s="11" t="str">
        <f>IFERROR(INDEX(lvl_5[],MATCH(M7408,lvl_5[ID],0),MATCH(_xlfn.CONCAT(TEXT(K7408,"##0"),"_",TEXT(L7408,"##0")),lvl_5[#Headers],0)),"Нет")</f>
        <v>Ша цветущего персика</v>
      </c>
      <c r="H7408" s="11" t="str">
        <f>IFERROR(INDEX(lvl_6[],MATCH(N7408,lvl_6[ID],0),MATCH(_xlfn.CONCAT(K7408,"_",L7408,"_",M7408),lvl_6[#Headers],0)),"Нет")</f>
        <v>Нет</v>
      </c>
      <c r="I7408" s="12">
        <v>1</v>
      </c>
      <c r="J7408" s="12">
        <v>4</v>
      </c>
      <c r="K7408" s="12">
        <v>1</v>
      </c>
      <c r="L7408" s="12">
        <v>5</v>
      </c>
      <c r="M7408" s="12">
        <v>29</v>
      </c>
      <c r="N7408" s="12">
        <v>3084</v>
      </c>
      <c r="O7408" s="12">
        <f>COUNTIF($P$2:P7408,P7408)</f>
        <v>1</v>
      </c>
      <c r="P7408" s="12" t="str">
        <f t="shared" si="408"/>
        <v>14105293084</v>
      </c>
      <c r="Q7408" s="12" t="str">
        <f t="shared" si="409"/>
        <v>141052930840001</v>
      </c>
      <c r="R7408" s="20" t="s">
        <v>5394</v>
      </c>
      <c r="AP7408" s="12" t="s">
        <v>916</v>
      </c>
      <c r="AR7408" s="12" t="s">
        <v>865</v>
      </c>
      <c r="BN7408" s="12">
        <v>1</v>
      </c>
    </row>
    <row r="7409" spans="1:66" ht="45" x14ac:dyDescent="0.25">
      <c r="A7409" s="12">
        <v>1</v>
      </c>
      <c r="B7409" s="11" t="str">
        <f t="shared" si="407"/>
        <v>Общий расчет. Анализ даты. Анализ даты. Символические звезды. Небесный чиновник. Нет</v>
      </c>
      <c r="C7409" s="11" t="str">
        <f>IFERROR(VLOOKUP(I7409,lvl_1[],2,FALSE),"Нет")</f>
        <v>Общий расчет</v>
      </c>
      <c r="D7409" s="11" t="str">
        <f>IFERROR(VLOOKUP(Rule!J7409,lvl_2[],2,FALSE),"Нет")</f>
        <v>Анализ даты</v>
      </c>
      <c r="E7409" s="11" t="str">
        <f>IFERROR(VLOOKUP(Rule!K7409,lvl_3[],2,FALSE),"Нет")</f>
        <v>Анализ даты</v>
      </c>
      <c r="F7409" s="11" t="str">
        <f>IFERROR(INDEX(lvl_4[],MATCH(L7409,lvl_4[ID],0),MATCH(TEXT(K7409,"##0"),lvl_4[#Headers],0)),"Нет")</f>
        <v>Символические звезды</v>
      </c>
      <c r="G7409" s="11" t="str">
        <f>IFERROR(INDEX(lvl_5[],MATCH(M7409,lvl_5[ID],0),MATCH(_xlfn.CONCAT(TEXT(K7409,"##0"),"_",TEXT(L7409,"##0")),lvl_5[#Headers],0)),"Нет")</f>
        <v>Небесный чиновник</v>
      </c>
      <c r="H7409" s="11" t="str">
        <f>IFERROR(INDEX(lvl_6[],MATCH(N7409,lvl_6[ID],0),MATCH(_xlfn.CONCAT(K7409,"_",L7409,"_",M7409),lvl_6[#Headers],0)),"Нет")</f>
        <v>Нет</v>
      </c>
      <c r="I7409" s="12">
        <v>1</v>
      </c>
      <c r="J7409" s="12">
        <v>4</v>
      </c>
      <c r="K7409" s="12">
        <v>1</v>
      </c>
      <c r="L7409" s="12">
        <v>5</v>
      </c>
      <c r="M7409" s="12">
        <v>30</v>
      </c>
      <c r="N7409" s="12">
        <v>3085</v>
      </c>
      <c r="O7409" s="12">
        <f>COUNTIF($P$2:P7409,P7409)</f>
        <v>1</v>
      </c>
      <c r="P7409" s="12" t="str">
        <f t="shared" si="408"/>
        <v>14105303085</v>
      </c>
      <c r="Q7409" s="12" t="str">
        <f t="shared" si="409"/>
        <v>141053030850001</v>
      </c>
      <c r="R7409" s="20" t="s">
        <v>5395</v>
      </c>
      <c r="AP7409" s="12" t="s">
        <v>899</v>
      </c>
      <c r="AR7409" s="12" t="s">
        <v>866</v>
      </c>
      <c r="BN7409" s="12">
        <v>1</v>
      </c>
    </row>
    <row r="7410" spans="1:66" ht="45" x14ac:dyDescent="0.25">
      <c r="A7410" s="12">
        <v>1</v>
      </c>
      <c r="B7410" s="11" t="str">
        <f t="shared" si="407"/>
        <v>Общий расчет. Анализ даты. Анализ даты. Символические звезды. Небесный чиновник. Нет</v>
      </c>
      <c r="C7410" s="11" t="str">
        <f>IFERROR(VLOOKUP(I7410,lvl_1[],2,FALSE),"Нет")</f>
        <v>Общий расчет</v>
      </c>
      <c r="D7410" s="11" t="str">
        <f>IFERROR(VLOOKUP(Rule!J7410,lvl_2[],2,FALSE),"Нет")</f>
        <v>Анализ даты</v>
      </c>
      <c r="E7410" s="11" t="str">
        <f>IFERROR(VLOOKUP(Rule!K7410,lvl_3[],2,FALSE),"Нет")</f>
        <v>Анализ даты</v>
      </c>
      <c r="F7410" s="11" t="str">
        <f>IFERROR(INDEX(lvl_4[],MATCH(L7410,lvl_4[ID],0),MATCH(TEXT(K7410,"##0"),lvl_4[#Headers],0)),"Нет")</f>
        <v>Символические звезды</v>
      </c>
      <c r="G7410" s="11" t="str">
        <f>IFERROR(INDEX(lvl_5[],MATCH(M7410,lvl_5[ID],0),MATCH(_xlfn.CONCAT(TEXT(K7410,"##0"),"_",TEXT(L7410,"##0")),lvl_5[#Headers],0)),"Нет")</f>
        <v>Небесный чиновник</v>
      </c>
      <c r="H7410" s="11" t="str">
        <f>IFERROR(INDEX(lvl_6[],MATCH(N7410,lvl_6[ID],0),MATCH(_xlfn.CONCAT(K7410,"_",L7410,"_",M7410),lvl_6[#Headers],0)),"Нет")</f>
        <v>Нет</v>
      </c>
      <c r="I7410" s="12">
        <v>1</v>
      </c>
      <c r="J7410" s="12">
        <v>4</v>
      </c>
      <c r="K7410" s="12">
        <v>1</v>
      </c>
      <c r="L7410" s="12">
        <v>5</v>
      </c>
      <c r="M7410" s="12">
        <v>30</v>
      </c>
      <c r="N7410" s="12">
        <v>3086</v>
      </c>
      <c r="O7410" s="12">
        <f>COUNTIF($P$2:P7410,P7410)</f>
        <v>1</v>
      </c>
      <c r="P7410" s="12" t="str">
        <f t="shared" si="408"/>
        <v>14105303086</v>
      </c>
      <c r="Q7410" s="12" t="str">
        <f t="shared" si="409"/>
        <v>141053030860001</v>
      </c>
      <c r="R7410" s="20" t="s">
        <v>5396</v>
      </c>
      <c r="AP7410" s="12" t="s">
        <v>901</v>
      </c>
      <c r="AR7410" s="12" t="s">
        <v>865</v>
      </c>
      <c r="BN7410" s="12">
        <v>1</v>
      </c>
    </row>
    <row r="7411" spans="1:66" ht="45" x14ac:dyDescent="0.25">
      <c r="A7411" s="12">
        <v>1</v>
      </c>
      <c r="B7411" s="11" t="str">
        <f t="shared" si="407"/>
        <v>Общий расчет. Анализ даты. Анализ даты. Символические звезды. Небесный чиновник. Нет</v>
      </c>
      <c r="C7411" s="11" t="str">
        <f>IFERROR(VLOOKUP(I7411,lvl_1[],2,FALSE),"Нет")</f>
        <v>Общий расчет</v>
      </c>
      <c r="D7411" s="11" t="str">
        <f>IFERROR(VLOOKUP(Rule!J7411,lvl_2[],2,FALSE),"Нет")</f>
        <v>Анализ даты</v>
      </c>
      <c r="E7411" s="11" t="str">
        <f>IFERROR(VLOOKUP(Rule!K7411,lvl_3[],2,FALSE),"Нет")</f>
        <v>Анализ даты</v>
      </c>
      <c r="F7411" s="11" t="str">
        <f>IFERROR(INDEX(lvl_4[],MATCH(L7411,lvl_4[ID],0),MATCH(TEXT(K7411,"##0"),lvl_4[#Headers],0)),"Нет")</f>
        <v>Символические звезды</v>
      </c>
      <c r="G7411" s="11" t="str">
        <f>IFERROR(INDEX(lvl_5[],MATCH(M7411,lvl_5[ID],0),MATCH(_xlfn.CONCAT(TEXT(K7411,"##0"),"_",TEXT(L7411,"##0")),lvl_5[#Headers],0)),"Нет")</f>
        <v>Небесный чиновник</v>
      </c>
      <c r="H7411" s="11" t="str">
        <f>IFERROR(INDEX(lvl_6[],MATCH(N7411,lvl_6[ID],0),MATCH(_xlfn.CONCAT(K7411,"_",L7411,"_",M7411),lvl_6[#Headers],0)),"Нет")</f>
        <v>Нет</v>
      </c>
      <c r="I7411" s="12">
        <v>1</v>
      </c>
      <c r="J7411" s="12">
        <v>4</v>
      </c>
      <c r="K7411" s="12">
        <v>1</v>
      </c>
      <c r="L7411" s="12">
        <v>5</v>
      </c>
      <c r="M7411" s="12">
        <v>30</v>
      </c>
      <c r="N7411" s="12">
        <v>3087</v>
      </c>
      <c r="O7411" s="12">
        <f>COUNTIF($P$2:P7411,P7411)</f>
        <v>1</v>
      </c>
      <c r="P7411" s="12" t="str">
        <f t="shared" si="408"/>
        <v>14105303087</v>
      </c>
      <c r="Q7411" s="12" t="str">
        <f t="shared" si="409"/>
        <v>141053030870001</v>
      </c>
      <c r="R7411" s="20" t="s">
        <v>5397</v>
      </c>
      <c r="AP7411" s="12" t="s">
        <v>903</v>
      </c>
      <c r="AR7411" s="12" t="s">
        <v>869</v>
      </c>
      <c r="BN7411" s="12">
        <v>1</v>
      </c>
    </row>
    <row r="7412" spans="1:66" ht="45" x14ac:dyDescent="0.25">
      <c r="A7412" s="12">
        <v>1</v>
      </c>
      <c r="B7412" s="11" t="str">
        <f t="shared" si="407"/>
        <v>Общий расчет. Анализ даты. Анализ даты. Символические звезды. Небесный чиновник. Нет</v>
      </c>
      <c r="C7412" s="11" t="str">
        <f>IFERROR(VLOOKUP(I7412,lvl_1[],2,FALSE),"Нет")</f>
        <v>Общий расчет</v>
      </c>
      <c r="D7412" s="11" t="str">
        <f>IFERROR(VLOOKUP(Rule!J7412,lvl_2[],2,FALSE),"Нет")</f>
        <v>Анализ даты</v>
      </c>
      <c r="E7412" s="11" t="str">
        <f>IFERROR(VLOOKUP(Rule!K7412,lvl_3[],2,FALSE),"Нет")</f>
        <v>Анализ даты</v>
      </c>
      <c r="F7412" s="11" t="str">
        <f>IFERROR(INDEX(lvl_4[],MATCH(L7412,lvl_4[ID],0),MATCH(TEXT(K7412,"##0"),lvl_4[#Headers],0)),"Нет")</f>
        <v>Символические звезды</v>
      </c>
      <c r="G7412" s="11" t="str">
        <f>IFERROR(INDEX(lvl_5[],MATCH(M7412,lvl_5[ID],0),MATCH(_xlfn.CONCAT(TEXT(K7412,"##0"),"_",TEXT(L7412,"##0")),lvl_5[#Headers],0)),"Нет")</f>
        <v>Небесный чиновник</v>
      </c>
      <c r="H7412" s="11" t="str">
        <f>IFERROR(INDEX(lvl_6[],MATCH(N7412,lvl_6[ID],0),MATCH(_xlfn.CONCAT(K7412,"_",L7412,"_",M7412),lvl_6[#Headers],0)),"Нет")</f>
        <v>Нет</v>
      </c>
      <c r="I7412" s="12">
        <v>1</v>
      </c>
      <c r="J7412" s="12">
        <v>4</v>
      </c>
      <c r="K7412" s="12">
        <v>1</v>
      </c>
      <c r="L7412" s="12">
        <v>5</v>
      </c>
      <c r="M7412" s="12">
        <v>30</v>
      </c>
      <c r="N7412" s="12">
        <v>3088</v>
      </c>
      <c r="O7412" s="12">
        <f>COUNTIF($P$2:P7412,P7412)</f>
        <v>1</v>
      </c>
      <c r="P7412" s="12" t="str">
        <f t="shared" si="408"/>
        <v>14105303088</v>
      </c>
      <c r="Q7412" s="12" t="str">
        <f t="shared" si="409"/>
        <v>141053030880001</v>
      </c>
      <c r="R7412" s="20" t="s">
        <v>5398</v>
      </c>
      <c r="AP7412" s="12" t="s">
        <v>905</v>
      </c>
      <c r="AR7412" s="12" t="s">
        <v>868</v>
      </c>
      <c r="BN7412" s="12">
        <v>1</v>
      </c>
    </row>
    <row r="7413" spans="1:66" ht="45" x14ac:dyDescent="0.25">
      <c r="A7413" s="12">
        <v>1</v>
      </c>
      <c r="B7413" s="11" t="str">
        <f t="shared" si="407"/>
        <v>Общий расчет. Анализ даты. Анализ даты. Символические звезды. Небесный чиновник. Нет</v>
      </c>
      <c r="C7413" s="11" t="str">
        <f>IFERROR(VLOOKUP(I7413,lvl_1[],2,FALSE),"Нет")</f>
        <v>Общий расчет</v>
      </c>
      <c r="D7413" s="11" t="str">
        <f>IFERROR(VLOOKUP(Rule!J7413,lvl_2[],2,FALSE),"Нет")</f>
        <v>Анализ даты</v>
      </c>
      <c r="E7413" s="11" t="str">
        <f>IFERROR(VLOOKUP(Rule!K7413,lvl_3[],2,FALSE),"Нет")</f>
        <v>Анализ даты</v>
      </c>
      <c r="F7413" s="11" t="str">
        <f>IFERROR(INDEX(lvl_4[],MATCH(L7413,lvl_4[ID],0),MATCH(TEXT(K7413,"##0"),lvl_4[#Headers],0)),"Нет")</f>
        <v>Символические звезды</v>
      </c>
      <c r="G7413" s="11" t="str">
        <f>IFERROR(INDEX(lvl_5[],MATCH(M7413,lvl_5[ID],0),MATCH(_xlfn.CONCAT(TEXT(K7413,"##0"),"_",TEXT(L7413,"##0")),lvl_5[#Headers],0)),"Нет")</f>
        <v>Небесный чиновник</v>
      </c>
      <c r="H7413" s="11" t="str">
        <f>IFERROR(INDEX(lvl_6[],MATCH(N7413,lvl_6[ID],0),MATCH(_xlfn.CONCAT(K7413,"_",L7413,"_",M7413),lvl_6[#Headers],0)),"Нет")</f>
        <v>Нет</v>
      </c>
      <c r="I7413" s="12">
        <v>1</v>
      </c>
      <c r="J7413" s="12">
        <v>4</v>
      </c>
      <c r="K7413" s="12">
        <v>1</v>
      </c>
      <c r="L7413" s="12">
        <v>5</v>
      </c>
      <c r="M7413" s="12">
        <v>30</v>
      </c>
      <c r="N7413" s="12">
        <v>3089</v>
      </c>
      <c r="O7413" s="12">
        <f>COUNTIF($P$2:P7413,P7413)</f>
        <v>1</v>
      </c>
      <c r="P7413" s="12" t="str">
        <f t="shared" si="408"/>
        <v>14105303089</v>
      </c>
      <c r="Q7413" s="12" t="str">
        <f t="shared" si="409"/>
        <v>141053030890001</v>
      </c>
      <c r="R7413" s="20" t="s">
        <v>5399</v>
      </c>
      <c r="AP7413" s="12" t="s">
        <v>907</v>
      </c>
      <c r="AR7413" s="12" t="s">
        <v>860</v>
      </c>
      <c r="BN7413" s="12">
        <v>1</v>
      </c>
    </row>
    <row r="7414" spans="1:66" ht="45" x14ac:dyDescent="0.25">
      <c r="A7414" s="12">
        <v>1</v>
      </c>
      <c r="B7414" s="11" t="str">
        <f t="shared" si="407"/>
        <v>Общий расчет. Анализ даты. Анализ даты. Символические звезды. Небесный чиновник. Нет</v>
      </c>
      <c r="C7414" s="11" t="str">
        <f>IFERROR(VLOOKUP(I7414,lvl_1[],2,FALSE),"Нет")</f>
        <v>Общий расчет</v>
      </c>
      <c r="D7414" s="11" t="str">
        <f>IFERROR(VLOOKUP(Rule!J7414,lvl_2[],2,FALSE),"Нет")</f>
        <v>Анализ даты</v>
      </c>
      <c r="E7414" s="11" t="str">
        <f>IFERROR(VLOOKUP(Rule!K7414,lvl_3[],2,FALSE),"Нет")</f>
        <v>Анализ даты</v>
      </c>
      <c r="F7414" s="11" t="str">
        <f>IFERROR(INDEX(lvl_4[],MATCH(L7414,lvl_4[ID],0),MATCH(TEXT(K7414,"##0"),lvl_4[#Headers],0)),"Нет")</f>
        <v>Символические звезды</v>
      </c>
      <c r="G7414" s="11" t="str">
        <f>IFERROR(INDEX(lvl_5[],MATCH(M7414,lvl_5[ID],0),MATCH(_xlfn.CONCAT(TEXT(K7414,"##0"),"_",TEXT(L7414,"##0")),lvl_5[#Headers],0)),"Нет")</f>
        <v>Небесный чиновник</v>
      </c>
      <c r="H7414" s="11" t="str">
        <f>IFERROR(INDEX(lvl_6[],MATCH(N7414,lvl_6[ID],0),MATCH(_xlfn.CONCAT(K7414,"_",L7414,"_",M7414),lvl_6[#Headers],0)),"Нет")</f>
        <v>Нет</v>
      </c>
      <c r="I7414" s="12">
        <v>1</v>
      </c>
      <c r="J7414" s="12">
        <v>4</v>
      </c>
      <c r="K7414" s="12">
        <v>1</v>
      </c>
      <c r="L7414" s="12">
        <v>5</v>
      </c>
      <c r="M7414" s="12">
        <v>30</v>
      </c>
      <c r="N7414" s="12">
        <v>3090</v>
      </c>
      <c r="O7414" s="12">
        <f>COUNTIF($P$2:P7414,P7414)</f>
        <v>1</v>
      </c>
      <c r="P7414" s="12" t="str">
        <f t="shared" si="408"/>
        <v>14105303090</v>
      </c>
      <c r="Q7414" s="12" t="str">
        <f t="shared" si="409"/>
        <v>141053030900001</v>
      </c>
      <c r="R7414" s="20" t="s">
        <v>5400</v>
      </c>
      <c r="AP7414" s="12" t="s">
        <v>908</v>
      </c>
      <c r="AR7414" s="12" t="s">
        <v>859</v>
      </c>
      <c r="BN7414" s="12">
        <v>1</v>
      </c>
    </row>
    <row r="7415" spans="1:66" ht="45" x14ac:dyDescent="0.25">
      <c r="A7415" s="12">
        <v>1</v>
      </c>
      <c r="B7415" s="11" t="str">
        <f t="shared" si="407"/>
        <v>Общий расчет. Анализ даты. Анализ даты. Символические звезды. Небесный чиновник. Нет</v>
      </c>
      <c r="C7415" s="11" t="str">
        <f>IFERROR(VLOOKUP(I7415,lvl_1[],2,FALSE),"Нет")</f>
        <v>Общий расчет</v>
      </c>
      <c r="D7415" s="11" t="str">
        <f>IFERROR(VLOOKUP(Rule!J7415,lvl_2[],2,FALSE),"Нет")</f>
        <v>Анализ даты</v>
      </c>
      <c r="E7415" s="11" t="str">
        <f>IFERROR(VLOOKUP(Rule!K7415,lvl_3[],2,FALSE),"Нет")</f>
        <v>Анализ даты</v>
      </c>
      <c r="F7415" s="11" t="str">
        <f>IFERROR(INDEX(lvl_4[],MATCH(L7415,lvl_4[ID],0),MATCH(TEXT(K7415,"##0"),lvl_4[#Headers],0)),"Нет")</f>
        <v>Символические звезды</v>
      </c>
      <c r="G7415" s="11" t="str">
        <f>IFERROR(INDEX(lvl_5[],MATCH(M7415,lvl_5[ID],0),MATCH(_xlfn.CONCAT(TEXT(K7415,"##0"),"_",TEXT(L7415,"##0")),lvl_5[#Headers],0)),"Нет")</f>
        <v>Небесный чиновник</v>
      </c>
      <c r="H7415" s="11" t="str">
        <f>IFERROR(INDEX(lvl_6[],MATCH(N7415,lvl_6[ID],0),MATCH(_xlfn.CONCAT(K7415,"_",L7415,"_",M7415),lvl_6[#Headers],0)),"Нет")</f>
        <v>Нет</v>
      </c>
      <c r="I7415" s="12">
        <v>1</v>
      </c>
      <c r="J7415" s="12">
        <v>4</v>
      </c>
      <c r="K7415" s="12">
        <v>1</v>
      </c>
      <c r="L7415" s="12">
        <v>5</v>
      </c>
      <c r="M7415" s="12">
        <v>30</v>
      </c>
      <c r="N7415" s="12">
        <v>3091</v>
      </c>
      <c r="O7415" s="12">
        <f>COUNTIF($P$2:P7415,P7415)</f>
        <v>1</v>
      </c>
      <c r="P7415" s="12" t="str">
        <f t="shared" si="408"/>
        <v>14105303091</v>
      </c>
      <c r="Q7415" s="12" t="str">
        <f t="shared" si="409"/>
        <v>141053030910001</v>
      </c>
      <c r="R7415" s="20" t="s">
        <v>5401</v>
      </c>
      <c r="AP7415" s="12" t="s">
        <v>910</v>
      </c>
      <c r="AR7415" s="12" t="s">
        <v>863</v>
      </c>
      <c r="BN7415" s="12">
        <v>1</v>
      </c>
    </row>
    <row r="7416" spans="1:66" ht="45" x14ac:dyDescent="0.25">
      <c r="A7416" s="12">
        <v>1</v>
      </c>
      <c r="B7416" s="11" t="str">
        <f t="shared" si="407"/>
        <v>Общий расчет. Анализ даты. Анализ даты. Символические звезды. Небесный чиновник. Нет</v>
      </c>
      <c r="C7416" s="11" t="str">
        <f>IFERROR(VLOOKUP(I7416,lvl_1[],2,FALSE),"Нет")</f>
        <v>Общий расчет</v>
      </c>
      <c r="D7416" s="11" t="str">
        <f>IFERROR(VLOOKUP(Rule!J7416,lvl_2[],2,FALSE),"Нет")</f>
        <v>Анализ даты</v>
      </c>
      <c r="E7416" s="11" t="str">
        <f>IFERROR(VLOOKUP(Rule!K7416,lvl_3[],2,FALSE),"Нет")</f>
        <v>Анализ даты</v>
      </c>
      <c r="F7416" s="11" t="str">
        <f>IFERROR(INDEX(lvl_4[],MATCH(L7416,lvl_4[ID],0),MATCH(TEXT(K7416,"##0"),lvl_4[#Headers],0)),"Нет")</f>
        <v>Символические звезды</v>
      </c>
      <c r="G7416" s="11" t="str">
        <f>IFERROR(INDEX(lvl_5[],MATCH(M7416,lvl_5[ID],0),MATCH(_xlfn.CONCAT(TEXT(K7416,"##0"),"_",TEXT(L7416,"##0")),lvl_5[#Headers],0)),"Нет")</f>
        <v>Небесный чиновник</v>
      </c>
      <c r="H7416" s="11" t="str">
        <f>IFERROR(INDEX(lvl_6[],MATCH(N7416,lvl_6[ID],0),MATCH(_xlfn.CONCAT(K7416,"_",L7416,"_",M7416),lvl_6[#Headers],0)),"Нет")</f>
        <v>Нет</v>
      </c>
      <c r="I7416" s="12">
        <v>1</v>
      </c>
      <c r="J7416" s="12">
        <v>4</v>
      </c>
      <c r="K7416" s="12">
        <v>1</v>
      </c>
      <c r="L7416" s="12">
        <v>5</v>
      </c>
      <c r="M7416" s="12">
        <v>30</v>
      </c>
      <c r="N7416" s="12">
        <v>3092</v>
      </c>
      <c r="O7416" s="12">
        <f>COUNTIF($P$2:P7416,P7416)</f>
        <v>1</v>
      </c>
      <c r="P7416" s="12" t="str">
        <f t="shared" si="408"/>
        <v>14105303092</v>
      </c>
      <c r="Q7416" s="12" t="str">
        <f t="shared" si="409"/>
        <v>141053030920001</v>
      </c>
      <c r="R7416" s="20" t="s">
        <v>5402</v>
      </c>
      <c r="AP7416" s="12" t="s">
        <v>912</v>
      </c>
      <c r="AR7416" s="12" t="s">
        <v>862</v>
      </c>
      <c r="BN7416" s="12">
        <v>1</v>
      </c>
    </row>
    <row r="7417" spans="1:66" ht="45" x14ac:dyDescent="0.25">
      <c r="A7417" s="12">
        <v>1</v>
      </c>
      <c r="B7417" s="11" t="str">
        <f t="shared" si="407"/>
        <v>Общий расчет. Анализ даты. Анализ даты. Символические звезды. Небесный чиновник. Нет</v>
      </c>
      <c r="C7417" s="11" t="str">
        <f>IFERROR(VLOOKUP(I7417,lvl_1[],2,FALSE),"Нет")</f>
        <v>Общий расчет</v>
      </c>
      <c r="D7417" s="11" t="str">
        <f>IFERROR(VLOOKUP(Rule!J7417,lvl_2[],2,FALSE),"Нет")</f>
        <v>Анализ даты</v>
      </c>
      <c r="E7417" s="11" t="str">
        <f>IFERROR(VLOOKUP(Rule!K7417,lvl_3[],2,FALSE),"Нет")</f>
        <v>Анализ даты</v>
      </c>
      <c r="F7417" s="11" t="str">
        <f>IFERROR(INDEX(lvl_4[],MATCH(L7417,lvl_4[ID],0),MATCH(TEXT(K7417,"##0"),lvl_4[#Headers],0)),"Нет")</f>
        <v>Символические звезды</v>
      </c>
      <c r="G7417" s="11" t="str">
        <f>IFERROR(INDEX(lvl_5[],MATCH(M7417,lvl_5[ID],0),MATCH(_xlfn.CONCAT(TEXT(K7417,"##0"),"_",TEXT(L7417,"##0")),lvl_5[#Headers],0)),"Нет")</f>
        <v>Небесный чиновник</v>
      </c>
      <c r="H7417" s="11" t="str">
        <f>IFERROR(INDEX(lvl_6[],MATCH(N7417,lvl_6[ID],0),MATCH(_xlfn.CONCAT(K7417,"_",L7417,"_",M7417),lvl_6[#Headers],0)),"Нет")</f>
        <v>Нет</v>
      </c>
      <c r="I7417" s="12">
        <v>1</v>
      </c>
      <c r="J7417" s="12">
        <v>4</v>
      </c>
      <c r="K7417" s="12">
        <v>1</v>
      </c>
      <c r="L7417" s="12">
        <v>5</v>
      </c>
      <c r="M7417" s="12">
        <v>30</v>
      </c>
      <c r="N7417" s="12">
        <v>3093</v>
      </c>
      <c r="O7417" s="12">
        <f>COUNTIF($P$2:P7417,P7417)</f>
        <v>1</v>
      </c>
      <c r="P7417" s="12" t="str">
        <f t="shared" si="408"/>
        <v>14105303093</v>
      </c>
      <c r="Q7417" s="12" t="str">
        <f t="shared" si="409"/>
        <v>141053030930001</v>
      </c>
      <c r="R7417" s="20" t="s">
        <v>5403</v>
      </c>
      <c r="AP7417" s="12" t="s">
        <v>914</v>
      </c>
      <c r="AR7417" s="12" t="s">
        <v>864</v>
      </c>
      <c r="BN7417" s="12">
        <v>1</v>
      </c>
    </row>
    <row r="7418" spans="1:66" ht="45" x14ac:dyDescent="0.25">
      <c r="A7418" s="12">
        <v>1</v>
      </c>
      <c r="B7418" s="11" t="str">
        <f t="shared" si="407"/>
        <v>Общий расчет. Анализ даты. Анализ даты. Символические звезды. Небесный чиновник. Нет</v>
      </c>
      <c r="C7418" s="11" t="str">
        <f>IFERROR(VLOOKUP(I7418,lvl_1[],2,FALSE),"Нет")</f>
        <v>Общий расчет</v>
      </c>
      <c r="D7418" s="11" t="str">
        <f>IFERROR(VLOOKUP(Rule!J7418,lvl_2[],2,FALSE),"Нет")</f>
        <v>Анализ даты</v>
      </c>
      <c r="E7418" s="11" t="str">
        <f>IFERROR(VLOOKUP(Rule!K7418,lvl_3[],2,FALSE),"Нет")</f>
        <v>Анализ даты</v>
      </c>
      <c r="F7418" s="11" t="str">
        <f>IFERROR(INDEX(lvl_4[],MATCH(L7418,lvl_4[ID],0),MATCH(TEXT(K7418,"##0"),lvl_4[#Headers],0)),"Нет")</f>
        <v>Символические звезды</v>
      </c>
      <c r="G7418" s="11" t="str">
        <f>IFERROR(INDEX(lvl_5[],MATCH(M7418,lvl_5[ID],0),MATCH(_xlfn.CONCAT(TEXT(K7418,"##0"),"_",TEXT(L7418,"##0")),lvl_5[#Headers],0)),"Нет")</f>
        <v>Небесный чиновник</v>
      </c>
      <c r="H7418" s="11" t="str">
        <f>IFERROR(INDEX(lvl_6[],MATCH(N7418,lvl_6[ID],0),MATCH(_xlfn.CONCAT(K7418,"_",L7418,"_",M7418),lvl_6[#Headers],0)),"Нет")</f>
        <v>Нет</v>
      </c>
      <c r="I7418" s="12">
        <v>1</v>
      </c>
      <c r="J7418" s="12">
        <v>4</v>
      </c>
      <c r="K7418" s="12">
        <v>1</v>
      </c>
      <c r="L7418" s="12">
        <v>5</v>
      </c>
      <c r="M7418" s="12">
        <v>30</v>
      </c>
      <c r="N7418" s="12">
        <v>3094</v>
      </c>
      <c r="O7418" s="12">
        <f>COUNTIF($P$2:P7418,P7418)</f>
        <v>1</v>
      </c>
      <c r="P7418" s="12" t="str">
        <f t="shared" si="408"/>
        <v>14105303094</v>
      </c>
      <c r="Q7418" s="12" t="str">
        <f t="shared" si="409"/>
        <v>141053030940001</v>
      </c>
      <c r="R7418" s="20" t="s">
        <v>5404</v>
      </c>
      <c r="AP7418" s="12" t="s">
        <v>914</v>
      </c>
      <c r="AR7418" s="12" t="s">
        <v>870</v>
      </c>
      <c r="BN7418" s="12">
        <v>1</v>
      </c>
    </row>
    <row r="7419" spans="1:66" ht="45" x14ac:dyDescent="0.25">
      <c r="A7419" s="12">
        <v>1</v>
      </c>
      <c r="B7419" s="11" t="str">
        <f t="shared" si="407"/>
        <v>Общий расчет. Анализ даты. Анализ даты. Символические звезды. Небесный чиновник. Нет</v>
      </c>
      <c r="C7419" s="11" t="str">
        <f>IFERROR(VLOOKUP(I7419,lvl_1[],2,FALSE),"Нет")</f>
        <v>Общий расчет</v>
      </c>
      <c r="D7419" s="11" t="str">
        <f>IFERROR(VLOOKUP(Rule!J7419,lvl_2[],2,FALSE),"Нет")</f>
        <v>Анализ даты</v>
      </c>
      <c r="E7419" s="11" t="str">
        <f>IFERROR(VLOOKUP(Rule!K7419,lvl_3[],2,FALSE),"Нет")</f>
        <v>Анализ даты</v>
      </c>
      <c r="F7419" s="11" t="str">
        <f>IFERROR(INDEX(lvl_4[],MATCH(L7419,lvl_4[ID],0),MATCH(TEXT(K7419,"##0"),lvl_4[#Headers],0)),"Нет")</f>
        <v>Символические звезды</v>
      </c>
      <c r="G7419" s="11" t="str">
        <f>IFERROR(INDEX(lvl_5[],MATCH(M7419,lvl_5[ID],0),MATCH(_xlfn.CONCAT(TEXT(K7419,"##0"),"_",TEXT(L7419,"##0")),lvl_5[#Headers],0)),"Нет")</f>
        <v>Небесный чиновник</v>
      </c>
      <c r="H7419" s="11" t="str">
        <f>IFERROR(INDEX(lvl_6[],MATCH(N7419,lvl_6[ID],0),MATCH(_xlfn.CONCAT(K7419,"_",L7419,"_",M7419),lvl_6[#Headers],0)),"Нет")</f>
        <v>Нет</v>
      </c>
      <c r="I7419" s="12">
        <v>1</v>
      </c>
      <c r="J7419" s="12">
        <v>4</v>
      </c>
      <c r="K7419" s="12">
        <v>1</v>
      </c>
      <c r="L7419" s="12">
        <v>5</v>
      </c>
      <c r="M7419" s="12">
        <v>30</v>
      </c>
      <c r="N7419" s="12">
        <v>3095</v>
      </c>
      <c r="O7419" s="12">
        <f>COUNTIF($P$2:P7419,P7419)</f>
        <v>1</v>
      </c>
      <c r="P7419" s="12" t="str">
        <f t="shared" si="408"/>
        <v>14105303095</v>
      </c>
      <c r="Q7419" s="12" t="str">
        <f t="shared" si="409"/>
        <v>141053030950001</v>
      </c>
      <c r="R7419" s="20" t="s">
        <v>5405</v>
      </c>
      <c r="AP7419" s="12" t="s">
        <v>916</v>
      </c>
      <c r="AR7419" s="12" t="s">
        <v>861</v>
      </c>
      <c r="BN7419" s="12">
        <v>1</v>
      </c>
    </row>
    <row r="7420" spans="1:66" ht="45" x14ac:dyDescent="0.25">
      <c r="A7420" s="12">
        <v>1</v>
      </c>
      <c r="B7420" s="11" t="str">
        <f t="shared" si="407"/>
        <v>Общий расчет. Анализ даты. Анализ даты. Символические звезды. Небесный чиновник. Нет</v>
      </c>
      <c r="C7420" s="11" t="str">
        <f>IFERROR(VLOOKUP(I7420,lvl_1[],2,FALSE),"Нет")</f>
        <v>Общий расчет</v>
      </c>
      <c r="D7420" s="11" t="str">
        <f>IFERROR(VLOOKUP(Rule!J7420,lvl_2[],2,FALSE),"Нет")</f>
        <v>Анализ даты</v>
      </c>
      <c r="E7420" s="11" t="str">
        <f>IFERROR(VLOOKUP(Rule!K7420,lvl_3[],2,FALSE),"Нет")</f>
        <v>Анализ даты</v>
      </c>
      <c r="F7420" s="11" t="str">
        <f>IFERROR(INDEX(lvl_4[],MATCH(L7420,lvl_4[ID],0),MATCH(TEXT(K7420,"##0"),lvl_4[#Headers],0)),"Нет")</f>
        <v>Символические звезды</v>
      </c>
      <c r="G7420" s="11" t="str">
        <f>IFERROR(INDEX(lvl_5[],MATCH(M7420,lvl_5[ID],0),MATCH(_xlfn.CONCAT(TEXT(K7420,"##0"),"_",TEXT(L7420,"##0")),lvl_5[#Headers],0)),"Нет")</f>
        <v>Небесный чиновник</v>
      </c>
      <c r="H7420" s="11" t="str">
        <f>IFERROR(INDEX(lvl_6[],MATCH(N7420,lvl_6[ID],0),MATCH(_xlfn.CONCAT(K7420,"_",L7420,"_",M7420),lvl_6[#Headers],0)),"Нет")</f>
        <v>Нет</v>
      </c>
      <c r="I7420" s="12">
        <v>1</v>
      </c>
      <c r="J7420" s="12">
        <v>4</v>
      </c>
      <c r="K7420" s="12">
        <v>1</v>
      </c>
      <c r="L7420" s="12">
        <v>5</v>
      </c>
      <c r="M7420" s="12">
        <v>30</v>
      </c>
      <c r="N7420" s="12">
        <v>3096</v>
      </c>
      <c r="O7420" s="12">
        <f>COUNTIF($P$2:P7420,P7420)</f>
        <v>1</v>
      </c>
      <c r="P7420" s="12" t="str">
        <f t="shared" si="408"/>
        <v>14105303096</v>
      </c>
      <c r="Q7420" s="12" t="str">
        <f t="shared" si="409"/>
        <v>141053030960001</v>
      </c>
      <c r="R7420" s="20" t="s">
        <v>5406</v>
      </c>
      <c r="AP7420" s="12" t="s">
        <v>916</v>
      </c>
      <c r="AR7420" s="12" t="s">
        <v>867</v>
      </c>
      <c r="BN7420" s="12">
        <v>1</v>
      </c>
    </row>
  </sheetData>
  <autoFilter ref="A1:BO7420" xr:uid="{00000000-0009-0000-0000-00000B000000}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5"/>
  <dimension ref="A1:N72"/>
  <sheetViews>
    <sheetView workbookViewId="0"/>
  </sheetViews>
  <sheetFormatPr defaultRowHeight="15" x14ac:dyDescent="0.25"/>
  <cols>
    <col min="1" max="1" width="29.7109375" style="13" bestFit="1" customWidth="1"/>
    <col min="2" max="2" width="7.85546875" style="3" bestFit="1" customWidth="1"/>
    <col min="3" max="3" width="9.140625" style="3"/>
  </cols>
  <sheetData>
    <row r="1" spans="1:14" x14ac:dyDescent="0.25">
      <c r="B1" s="3" t="s">
        <v>2033</v>
      </c>
      <c r="C1" s="3" t="s">
        <v>2034</v>
      </c>
      <c r="J1" t="s">
        <v>2045</v>
      </c>
      <c r="K1">
        <f>SEARCH(".",J1,1)</f>
        <v>2</v>
      </c>
      <c r="L1">
        <f>K1+1</f>
        <v>3</v>
      </c>
      <c r="M1" t="str">
        <f>MID(J1,L1,LEN(J1)-L1)</f>
        <v xml:space="preserve"> A </v>
      </c>
      <c r="N1" t="s">
        <v>2035</v>
      </c>
    </row>
    <row r="2" spans="1:14" x14ac:dyDescent="0.25">
      <c r="A2" s="14" t="s">
        <v>2220</v>
      </c>
      <c r="B2" s="12" t="s">
        <v>2035</v>
      </c>
      <c r="C2" s="3">
        <v>1</v>
      </c>
      <c r="J2" t="s">
        <v>2046</v>
      </c>
      <c r="K2">
        <f t="shared" ref="K2:K65" si="0">SEARCH(".",J2,1)</f>
        <v>2</v>
      </c>
      <c r="L2">
        <f t="shared" ref="L2:L65" si="1">K2+1</f>
        <v>3</v>
      </c>
      <c r="M2" t="str">
        <f t="shared" ref="M2:M65" si="2">MID(J2,L2,LEN(J2)-L2)</f>
        <v xml:space="preserve"> B </v>
      </c>
      <c r="N2" t="s">
        <v>2043</v>
      </c>
    </row>
    <row r="3" spans="1:14" x14ac:dyDescent="0.25">
      <c r="A3" s="14" t="s">
        <v>1242</v>
      </c>
      <c r="B3" s="12" t="s">
        <v>2043</v>
      </c>
      <c r="C3" s="3">
        <v>1</v>
      </c>
      <c r="J3" t="s">
        <v>2047</v>
      </c>
      <c r="K3">
        <f t="shared" si="0"/>
        <v>2</v>
      </c>
      <c r="L3">
        <f t="shared" si="1"/>
        <v>3</v>
      </c>
      <c r="M3" t="str">
        <f t="shared" si="2"/>
        <v xml:space="preserve"> C </v>
      </c>
      <c r="N3" t="s">
        <v>2039</v>
      </c>
    </row>
    <row r="4" spans="1:14" x14ac:dyDescent="0.25">
      <c r="A4" s="9" t="s">
        <v>2214</v>
      </c>
      <c r="B4" s="12" t="s">
        <v>2039</v>
      </c>
      <c r="C4" s="3">
        <v>1</v>
      </c>
      <c r="J4" t="s">
        <v>2048</v>
      </c>
      <c r="K4">
        <f t="shared" si="0"/>
        <v>2</v>
      </c>
      <c r="L4">
        <f t="shared" si="1"/>
        <v>3</v>
      </c>
      <c r="M4" t="str">
        <f t="shared" si="2"/>
        <v xml:space="preserve"> D </v>
      </c>
      <c r="N4" t="s">
        <v>2044</v>
      </c>
    </row>
    <row r="5" spans="1:14" x14ac:dyDescent="0.25">
      <c r="A5" s="9" t="s">
        <v>2215</v>
      </c>
      <c r="B5" s="12" t="s">
        <v>2044</v>
      </c>
      <c r="C5" s="3">
        <v>1</v>
      </c>
      <c r="J5" t="s">
        <v>2049</v>
      </c>
      <c r="K5">
        <f t="shared" si="0"/>
        <v>2</v>
      </c>
      <c r="L5">
        <f t="shared" si="1"/>
        <v>3</v>
      </c>
      <c r="M5" t="str">
        <f t="shared" si="2"/>
        <v xml:space="preserve"> E </v>
      </c>
      <c r="N5" t="s">
        <v>2038</v>
      </c>
    </row>
    <row r="6" spans="1:14" x14ac:dyDescent="0.25">
      <c r="A6" s="9" t="s">
        <v>2216</v>
      </c>
      <c r="B6" s="12" t="s">
        <v>2038</v>
      </c>
      <c r="C6" s="3">
        <v>1</v>
      </c>
      <c r="J6" t="s">
        <v>2050</v>
      </c>
      <c r="K6">
        <f t="shared" si="0"/>
        <v>2</v>
      </c>
      <c r="L6">
        <f t="shared" si="1"/>
        <v>3</v>
      </c>
      <c r="M6" t="str">
        <f t="shared" si="2"/>
        <v xml:space="preserve"> F </v>
      </c>
      <c r="N6" t="s">
        <v>2116</v>
      </c>
    </row>
    <row r="7" spans="1:14" x14ac:dyDescent="0.25">
      <c r="A7" s="9" t="s">
        <v>2217</v>
      </c>
      <c r="B7" s="12" t="s">
        <v>2116</v>
      </c>
      <c r="C7" s="3">
        <v>1</v>
      </c>
      <c r="J7" t="s">
        <v>2051</v>
      </c>
      <c r="K7">
        <f t="shared" si="0"/>
        <v>2</v>
      </c>
      <c r="L7">
        <f t="shared" si="1"/>
        <v>3</v>
      </c>
      <c r="M7" t="str">
        <f t="shared" si="2"/>
        <v xml:space="preserve"> G </v>
      </c>
      <c r="N7" t="s">
        <v>2117</v>
      </c>
    </row>
    <row r="8" spans="1:14" x14ac:dyDescent="0.25">
      <c r="A8" s="9" t="s">
        <v>2218</v>
      </c>
      <c r="B8" s="12" t="s">
        <v>2117</v>
      </c>
      <c r="C8" s="3">
        <v>1</v>
      </c>
      <c r="J8" t="s">
        <v>2052</v>
      </c>
      <c r="K8">
        <f t="shared" si="0"/>
        <v>2</v>
      </c>
      <c r="L8">
        <f t="shared" si="1"/>
        <v>3</v>
      </c>
      <c r="M8" t="str">
        <f t="shared" si="2"/>
        <v xml:space="preserve"> H </v>
      </c>
      <c r="N8" t="s">
        <v>2118</v>
      </c>
    </row>
    <row r="9" spans="1:14" x14ac:dyDescent="0.25">
      <c r="A9" s="9" t="s">
        <v>2219</v>
      </c>
      <c r="B9" s="12" t="s">
        <v>2118</v>
      </c>
      <c r="C9" s="3">
        <v>1</v>
      </c>
      <c r="J9" t="s">
        <v>2053</v>
      </c>
      <c r="K9">
        <f t="shared" si="0"/>
        <v>2</v>
      </c>
      <c r="L9">
        <f t="shared" si="1"/>
        <v>3</v>
      </c>
      <c r="M9" t="str">
        <f t="shared" si="2"/>
        <v xml:space="preserve"> I </v>
      </c>
      <c r="N9" t="s">
        <v>2119</v>
      </c>
    </row>
    <row r="10" spans="1:14" x14ac:dyDescent="0.25">
      <c r="A10" s="15" t="s">
        <v>1084</v>
      </c>
      <c r="B10" s="12" t="s">
        <v>2119</v>
      </c>
      <c r="C10" s="3">
        <v>1</v>
      </c>
      <c r="J10" t="s">
        <v>2054</v>
      </c>
      <c r="K10">
        <f t="shared" si="0"/>
        <v>3</v>
      </c>
      <c r="L10">
        <f t="shared" si="1"/>
        <v>4</v>
      </c>
      <c r="M10" t="str">
        <f t="shared" si="2"/>
        <v xml:space="preserve"> J </v>
      </c>
      <c r="N10" t="s">
        <v>2120</v>
      </c>
    </row>
    <row r="11" spans="1:14" x14ac:dyDescent="0.25">
      <c r="A11" s="15" t="s">
        <v>1085</v>
      </c>
      <c r="B11" s="12" t="s">
        <v>2120</v>
      </c>
      <c r="C11" s="3">
        <v>1</v>
      </c>
      <c r="J11" t="s">
        <v>2055</v>
      </c>
      <c r="K11">
        <f t="shared" si="0"/>
        <v>3</v>
      </c>
      <c r="L11">
        <f t="shared" si="1"/>
        <v>4</v>
      </c>
      <c r="M11" t="str">
        <f t="shared" si="2"/>
        <v xml:space="preserve"> K </v>
      </c>
      <c r="N11" t="s">
        <v>2041</v>
      </c>
    </row>
    <row r="12" spans="1:14" x14ac:dyDescent="0.25">
      <c r="A12" s="15" t="s">
        <v>1086</v>
      </c>
      <c r="B12" s="12" t="s">
        <v>2041</v>
      </c>
      <c r="C12" s="3">
        <v>1</v>
      </c>
      <c r="J12" t="s">
        <v>2056</v>
      </c>
      <c r="K12">
        <f t="shared" si="0"/>
        <v>3</v>
      </c>
      <c r="L12">
        <f t="shared" si="1"/>
        <v>4</v>
      </c>
      <c r="M12" t="str">
        <f t="shared" si="2"/>
        <v xml:space="preserve"> L </v>
      </c>
      <c r="N12" t="s">
        <v>2037</v>
      </c>
    </row>
    <row r="13" spans="1:14" x14ac:dyDescent="0.25">
      <c r="A13" s="15" t="s">
        <v>1087</v>
      </c>
      <c r="B13" s="12" t="s">
        <v>2037</v>
      </c>
      <c r="C13" s="3">
        <v>1</v>
      </c>
      <c r="J13" t="s">
        <v>2057</v>
      </c>
      <c r="K13">
        <f t="shared" si="0"/>
        <v>3</v>
      </c>
      <c r="L13">
        <f t="shared" si="1"/>
        <v>4</v>
      </c>
      <c r="M13" t="str">
        <f t="shared" si="2"/>
        <v xml:space="preserve"> M </v>
      </c>
      <c r="N13" t="s">
        <v>2036</v>
      </c>
    </row>
    <row r="14" spans="1:14" x14ac:dyDescent="0.25">
      <c r="A14" s="15" t="s">
        <v>1088</v>
      </c>
      <c r="B14" s="12" t="s">
        <v>2036</v>
      </c>
      <c r="C14" s="3">
        <v>1</v>
      </c>
      <c r="J14" t="s">
        <v>2058</v>
      </c>
      <c r="K14">
        <f t="shared" si="0"/>
        <v>3</v>
      </c>
      <c r="L14">
        <f t="shared" si="1"/>
        <v>4</v>
      </c>
      <c r="M14" t="str">
        <f t="shared" si="2"/>
        <v xml:space="preserve"> N </v>
      </c>
      <c r="N14" t="s">
        <v>2121</v>
      </c>
    </row>
    <row r="15" spans="1:14" x14ac:dyDescent="0.25">
      <c r="A15" s="15" t="s">
        <v>1112</v>
      </c>
      <c r="B15" s="12" t="s">
        <v>2121</v>
      </c>
      <c r="C15" s="3">
        <v>1</v>
      </c>
      <c r="J15" t="s">
        <v>2059</v>
      </c>
      <c r="K15">
        <f t="shared" si="0"/>
        <v>3</v>
      </c>
      <c r="L15">
        <f t="shared" si="1"/>
        <v>4</v>
      </c>
      <c r="M15" t="str">
        <f t="shared" si="2"/>
        <v xml:space="preserve"> O </v>
      </c>
      <c r="N15" t="s">
        <v>2122</v>
      </c>
    </row>
    <row r="16" spans="1:14" x14ac:dyDescent="0.25">
      <c r="A16" s="15" t="s">
        <v>1441</v>
      </c>
      <c r="B16" s="12" t="s">
        <v>2122</v>
      </c>
      <c r="C16" s="3">
        <v>1</v>
      </c>
      <c r="J16" t="s">
        <v>2060</v>
      </c>
      <c r="K16">
        <f t="shared" si="0"/>
        <v>3</v>
      </c>
      <c r="L16">
        <f t="shared" si="1"/>
        <v>4</v>
      </c>
      <c r="M16" t="str">
        <f t="shared" si="2"/>
        <v xml:space="preserve"> P </v>
      </c>
      <c r="N16" t="s">
        <v>2123</v>
      </c>
    </row>
    <row r="17" spans="1:14" x14ac:dyDescent="0.25">
      <c r="A17" s="15" t="s">
        <v>2032</v>
      </c>
      <c r="B17" s="12" t="s">
        <v>2123</v>
      </c>
      <c r="C17" s="3">
        <v>0</v>
      </c>
      <c r="J17" t="s">
        <v>2061</v>
      </c>
      <c r="K17">
        <f t="shared" si="0"/>
        <v>3</v>
      </c>
      <c r="L17">
        <f t="shared" si="1"/>
        <v>4</v>
      </c>
      <c r="M17" t="str">
        <f t="shared" si="2"/>
        <v xml:space="preserve"> Q </v>
      </c>
      <c r="N17" t="s">
        <v>2124</v>
      </c>
    </row>
    <row r="18" spans="1:14" x14ac:dyDescent="0.25">
      <c r="A18" s="15" t="s">
        <v>1089</v>
      </c>
      <c r="B18" s="12" t="s">
        <v>2124</v>
      </c>
      <c r="C18" s="3">
        <v>1</v>
      </c>
      <c r="J18" t="s">
        <v>2062</v>
      </c>
      <c r="K18">
        <f t="shared" si="0"/>
        <v>3</v>
      </c>
      <c r="L18">
        <f t="shared" si="1"/>
        <v>4</v>
      </c>
      <c r="M18" t="str">
        <f t="shared" si="2"/>
        <v xml:space="preserve"> R </v>
      </c>
      <c r="N18" t="s">
        <v>2042</v>
      </c>
    </row>
    <row r="19" spans="1:14" x14ac:dyDescent="0.25">
      <c r="A19" s="16" t="s">
        <v>795</v>
      </c>
      <c r="B19" s="12" t="s">
        <v>2042</v>
      </c>
      <c r="C19" s="3">
        <v>1</v>
      </c>
      <c r="J19" t="s">
        <v>2063</v>
      </c>
      <c r="K19">
        <f t="shared" si="0"/>
        <v>3</v>
      </c>
      <c r="L19">
        <f t="shared" si="1"/>
        <v>4</v>
      </c>
      <c r="M19" t="str">
        <f t="shared" si="2"/>
        <v xml:space="preserve"> S </v>
      </c>
      <c r="N19" t="s">
        <v>2125</v>
      </c>
    </row>
    <row r="20" spans="1:14" x14ac:dyDescent="0.25">
      <c r="A20" s="16" t="s">
        <v>796</v>
      </c>
      <c r="B20" s="12" t="s">
        <v>2125</v>
      </c>
      <c r="C20" s="3">
        <v>1</v>
      </c>
      <c r="J20" t="s">
        <v>2064</v>
      </c>
      <c r="K20">
        <f t="shared" si="0"/>
        <v>3</v>
      </c>
      <c r="L20">
        <f t="shared" si="1"/>
        <v>4</v>
      </c>
      <c r="M20" t="str">
        <f t="shared" si="2"/>
        <v xml:space="preserve"> T </v>
      </c>
      <c r="N20" t="s">
        <v>2040</v>
      </c>
    </row>
    <row r="21" spans="1:14" x14ac:dyDescent="0.25">
      <c r="A21" s="15" t="s">
        <v>797</v>
      </c>
      <c r="B21" s="12" t="s">
        <v>2040</v>
      </c>
      <c r="C21" s="3">
        <v>0</v>
      </c>
      <c r="J21" t="s">
        <v>2065</v>
      </c>
      <c r="K21">
        <f t="shared" si="0"/>
        <v>3</v>
      </c>
      <c r="L21">
        <f t="shared" si="1"/>
        <v>4</v>
      </c>
      <c r="M21" t="str">
        <f t="shared" si="2"/>
        <v xml:space="preserve"> U </v>
      </c>
      <c r="N21" t="s">
        <v>2126</v>
      </c>
    </row>
    <row r="22" spans="1:14" x14ac:dyDescent="0.25">
      <c r="A22" s="15" t="s">
        <v>798</v>
      </c>
      <c r="B22" s="12" t="s">
        <v>2126</v>
      </c>
      <c r="C22" s="3">
        <v>1</v>
      </c>
      <c r="J22" t="s">
        <v>2066</v>
      </c>
      <c r="K22">
        <f t="shared" si="0"/>
        <v>3</v>
      </c>
      <c r="L22">
        <f t="shared" si="1"/>
        <v>4</v>
      </c>
      <c r="M22" t="str">
        <f t="shared" si="2"/>
        <v xml:space="preserve"> V </v>
      </c>
      <c r="N22" t="s">
        <v>2127</v>
      </c>
    </row>
    <row r="23" spans="1:14" x14ac:dyDescent="0.25">
      <c r="A23" s="15" t="s">
        <v>799</v>
      </c>
      <c r="B23" s="12" t="s">
        <v>2127</v>
      </c>
      <c r="C23" s="3">
        <v>0</v>
      </c>
      <c r="J23" t="s">
        <v>2067</v>
      </c>
      <c r="K23">
        <f t="shared" si="0"/>
        <v>3</v>
      </c>
      <c r="L23">
        <f t="shared" si="1"/>
        <v>4</v>
      </c>
      <c r="M23" t="str">
        <f t="shared" si="2"/>
        <v xml:space="preserve"> W </v>
      </c>
      <c r="N23" t="s">
        <v>2128</v>
      </c>
    </row>
    <row r="24" spans="1:14" x14ac:dyDescent="0.25">
      <c r="A24" s="15" t="s">
        <v>800</v>
      </c>
      <c r="B24" s="12" t="s">
        <v>2128</v>
      </c>
      <c r="C24" s="3">
        <v>1</v>
      </c>
      <c r="J24" t="s">
        <v>2068</v>
      </c>
      <c r="K24">
        <f t="shared" si="0"/>
        <v>3</v>
      </c>
      <c r="L24">
        <f t="shared" si="1"/>
        <v>4</v>
      </c>
      <c r="M24" t="str">
        <f t="shared" si="2"/>
        <v xml:space="preserve"> X </v>
      </c>
      <c r="N24" t="s">
        <v>2129</v>
      </c>
    </row>
    <row r="25" spans="1:14" x14ac:dyDescent="0.25">
      <c r="A25" s="15" t="s">
        <v>801</v>
      </c>
      <c r="B25" s="12" t="s">
        <v>2129</v>
      </c>
      <c r="C25" s="3">
        <v>0</v>
      </c>
      <c r="J25" t="s">
        <v>2069</v>
      </c>
      <c r="K25">
        <f t="shared" si="0"/>
        <v>3</v>
      </c>
      <c r="L25">
        <f t="shared" si="1"/>
        <v>4</v>
      </c>
      <c r="M25" t="str">
        <f t="shared" si="2"/>
        <v xml:space="preserve"> Y </v>
      </c>
      <c r="N25" t="s">
        <v>2130</v>
      </c>
    </row>
    <row r="26" spans="1:14" x14ac:dyDescent="0.25">
      <c r="A26" s="15" t="s">
        <v>802</v>
      </c>
      <c r="B26" s="12" t="s">
        <v>2130</v>
      </c>
      <c r="C26" s="3">
        <v>0</v>
      </c>
      <c r="J26" t="s">
        <v>2070</v>
      </c>
      <c r="K26">
        <f t="shared" si="0"/>
        <v>3</v>
      </c>
      <c r="L26">
        <f t="shared" si="1"/>
        <v>4</v>
      </c>
      <c r="M26" t="str">
        <f t="shared" si="2"/>
        <v xml:space="preserve"> Z </v>
      </c>
      <c r="N26" t="s">
        <v>2131</v>
      </c>
    </row>
    <row r="27" spans="1:14" x14ac:dyDescent="0.25">
      <c r="A27" s="15" t="s">
        <v>803</v>
      </c>
      <c r="B27" s="12" t="s">
        <v>2131</v>
      </c>
      <c r="C27" s="3">
        <v>0</v>
      </c>
      <c r="J27" t="s">
        <v>2071</v>
      </c>
      <c r="K27">
        <f t="shared" si="0"/>
        <v>3</v>
      </c>
      <c r="L27">
        <f t="shared" si="1"/>
        <v>4</v>
      </c>
      <c r="M27" t="str">
        <f t="shared" si="2"/>
        <v xml:space="preserve"> AA </v>
      </c>
      <c r="N27" t="s">
        <v>2132</v>
      </c>
    </row>
    <row r="28" spans="1:14" x14ac:dyDescent="0.25">
      <c r="A28" s="15" t="s">
        <v>804</v>
      </c>
      <c r="B28" s="12" t="s">
        <v>2132</v>
      </c>
      <c r="C28" s="3">
        <v>0</v>
      </c>
      <c r="J28" t="s">
        <v>2072</v>
      </c>
      <c r="K28">
        <f t="shared" si="0"/>
        <v>3</v>
      </c>
      <c r="L28">
        <f t="shared" si="1"/>
        <v>4</v>
      </c>
      <c r="M28" t="str">
        <f t="shared" si="2"/>
        <v xml:space="preserve"> AB </v>
      </c>
      <c r="N28" t="s">
        <v>2133</v>
      </c>
    </row>
    <row r="29" spans="1:14" x14ac:dyDescent="0.25">
      <c r="A29" s="15" t="s">
        <v>805</v>
      </c>
      <c r="B29" s="12" t="s">
        <v>2133</v>
      </c>
      <c r="C29" s="3">
        <v>1</v>
      </c>
      <c r="J29" t="s">
        <v>2073</v>
      </c>
      <c r="K29">
        <f t="shared" si="0"/>
        <v>3</v>
      </c>
      <c r="L29">
        <f t="shared" si="1"/>
        <v>4</v>
      </c>
      <c r="M29" t="str">
        <f t="shared" si="2"/>
        <v xml:space="preserve"> AC </v>
      </c>
      <c r="N29" t="s">
        <v>2134</v>
      </c>
    </row>
    <row r="30" spans="1:14" x14ac:dyDescent="0.25">
      <c r="A30" s="15" t="s">
        <v>806</v>
      </c>
      <c r="B30" s="12" t="s">
        <v>2134</v>
      </c>
      <c r="C30" s="3">
        <v>0</v>
      </c>
      <c r="J30" t="s">
        <v>2074</v>
      </c>
      <c r="K30">
        <f t="shared" si="0"/>
        <v>3</v>
      </c>
      <c r="L30">
        <f t="shared" si="1"/>
        <v>4</v>
      </c>
      <c r="M30" t="str">
        <f t="shared" si="2"/>
        <v xml:space="preserve"> AD </v>
      </c>
      <c r="N30" t="s">
        <v>2135</v>
      </c>
    </row>
    <row r="31" spans="1:14" x14ac:dyDescent="0.25">
      <c r="A31" s="15" t="s">
        <v>807</v>
      </c>
      <c r="B31" s="12" t="s">
        <v>2135</v>
      </c>
      <c r="C31" s="3">
        <v>1</v>
      </c>
      <c r="J31" t="s">
        <v>2075</v>
      </c>
      <c r="K31">
        <f t="shared" si="0"/>
        <v>3</v>
      </c>
      <c r="L31">
        <f t="shared" si="1"/>
        <v>4</v>
      </c>
      <c r="M31" t="str">
        <f t="shared" si="2"/>
        <v xml:space="preserve"> AE </v>
      </c>
      <c r="N31" t="s">
        <v>2136</v>
      </c>
    </row>
    <row r="32" spans="1:14" x14ac:dyDescent="0.25">
      <c r="A32" s="15" t="s">
        <v>808</v>
      </c>
      <c r="B32" s="12" t="s">
        <v>2136</v>
      </c>
      <c r="C32" s="3">
        <v>0</v>
      </c>
      <c r="J32" t="s">
        <v>2076</v>
      </c>
      <c r="K32">
        <f t="shared" si="0"/>
        <v>3</v>
      </c>
      <c r="L32">
        <f t="shared" si="1"/>
        <v>4</v>
      </c>
      <c r="M32" t="str">
        <f t="shared" si="2"/>
        <v xml:space="preserve"> AF </v>
      </c>
      <c r="N32" t="s">
        <v>2137</v>
      </c>
    </row>
    <row r="33" spans="1:14" x14ac:dyDescent="0.25">
      <c r="A33" s="15" t="s">
        <v>809</v>
      </c>
      <c r="B33" s="12" t="s">
        <v>2137</v>
      </c>
      <c r="C33" s="3">
        <v>0</v>
      </c>
      <c r="J33" t="s">
        <v>2077</v>
      </c>
      <c r="K33">
        <f t="shared" si="0"/>
        <v>3</v>
      </c>
      <c r="L33">
        <f t="shared" si="1"/>
        <v>4</v>
      </c>
      <c r="M33" t="str">
        <f t="shared" si="2"/>
        <v xml:space="preserve"> AG </v>
      </c>
      <c r="N33" t="s">
        <v>2138</v>
      </c>
    </row>
    <row r="34" spans="1:14" x14ac:dyDescent="0.25">
      <c r="A34" s="15" t="s">
        <v>810</v>
      </c>
      <c r="B34" s="12" t="s">
        <v>2138</v>
      </c>
      <c r="C34" s="3">
        <v>0</v>
      </c>
      <c r="J34" t="s">
        <v>2078</v>
      </c>
      <c r="K34">
        <f t="shared" si="0"/>
        <v>3</v>
      </c>
      <c r="L34">
        <f t="shared" si="1"/>
        <v>4</v>
      </c>
      <c r="M34" t="str">
        <f t="shared" si="2"/>
        <v xml:space="preserve"> AH </v>
      </c>
      <c r="N34" t="s">
        <v>2139</v>
      </c>
    </row>
    <row r="35" spans="1:14" x14ac:dyDescent="0.25">
      <c r="A35" s="15" t="s">
        <v>811</v>
      </c>
      <c r="B35" s="12" t="s">
        <v>2139</v>
      </c>
      <c r="C35" s="3">
        <v>0</v>
      </c>
      <c r="J35" t="s">
        <v>2079</v>
      </c>
      <c r="K35">
        <f t="shared" si="0"/>
        <v>3</v>
      </c>
      <c r="L35">
        <f t="shared" si="1"/>
        <v>4</v>
      </c>
      <c r="M35" t="str">
        <f t="shared" si="2"/>
        <v xml:space="preserve"> AI </v>
      </c>
      <c r="N35" t="s">
        <v>2140</v>
      </c>
    </row>
    <row r="36" spans="1:14" x14ac:dyDescent="0.25">
      <c r="A36" s="15" t="s">
        <v>812</v>
      </c>
      <c r="B36" s="12" t="s">
        <v>2140</v>
      </c>
      <c r="C36" s="3">
        <v>1</v>
      </c>
      <c r="J36" t="s">
        <v>2080</v>
      </c>
      <c r="K36">
        <f t="shared" si="0"/>
        <v>3</v>
      </c>
      <c r="L36">
        <f t="shared" si="1"/>
        <v>4</v>
      </c>
      <c r="M36" t="str">
        <f t="shared" si="2"/>
        <v xml:space="preserve"> AJ </v>
      </c>
      <c r="N36" t="s">
        <v>2141</v>
      </c>
    </row>
    <row r="37" spans="1:14" x14ac:dyDescent="0.25">
      <c r="A37" s="15" t="s">
        <v>813</v>
      </c>
      <c r="B37" s="12" t="s">
        <v>2141</v>
      </c>
      <c r="C37" s="3">
        <v>0</v>
      </c>
      <c r="J37" t="s">
        <v>2081</v>
      </c>
      <c r="K37">
        <f t="shared" si="0"/>
        <v>3</v>
      </c>
      <c r="L37">
        <f t="shared" si="1"/>
        <v>4</v>
      </c>
      <c r="M37" t="str">
        <f t="shared" si="2"/>
        <v xml:space="preserve"> AK </v>
      </c>
      <c r="N37" t="s">
        <v>2142</v>
      </c>
    </row>
    <row r="38" spans="1:14" x14ac:dyDescent="0.25">
      <c r="A38" s="15" t="s">
        <v>814</v>
      </c>
      <c r="B38" s="12" t="s">
        <v>2142</v>
      </c>
      <c r="C38" s="3">
        <v>1</v>
      </c>
      <c r="J38" t="s">
        <v>2082</v>
      </c>
      <c r="K38">
        <f t="shared" si="0"/>
        <v>3</v>
      </c>
      <c r="L38">
        <f t="shared" si="1"/>
        <v>4</v>
      </c>
      <c r="M38" t="str">
        <f t="shared" si="2"/>
        <v xml:space="preserve"> AL </v>
      </c>
      <c r="N38" t="s">
        <v>2143</v>
      </c>
    </row>
    <row r="39" spans="1:14" x14ac:dyDescent="0.25">
      <c r="A39" s="15" t="s">
        <v>815</v>
      </c>
      <c r="B39" s="12" t="s">
        <v>2143</v>
      </c>
      <c r="C39" s="3">
        <v>0</v>
      </c>
      <c r="J39" t="s">
        <v>2083</v>
      </c>
      <c r="K39">
        <f t="shared" si="0"/>
        <v>3</v>
      </c>
      <c r="L39">
        <f t="shared" si="1"/>
        <v>4</v>
      </c>
      <c r="M39" t="str">
        <f t="shared" si="2"/>
        <v xml:space="preserve"> AM </v>
      </c>
      <c r="N39" t="s">
        <v>2144</v>
      </c>
    </row>
    <row r="40" spans="1:14" x14ac:dyDescent="0.25">
      <c r="A40" s="15" t="s">
        <v>816</v>
      </c>
      <c r="B40" s="12" t="s">
        <v>2144</v>
      </c>
      <c r="C40" s="3">
        <v>0</v>
      </c>
      <c r="J40" t="s">
        <v>2084</v>
      </c>
      <c r="K40">
        <f t="shared" si="0"/>
        <v>3</v>
      </c>
      <c r="L40">
        <f t="shared" si="1"/>
        <v>4</v>
      </c>
      <c r="M40" t="str">
        <f t="shared" si="2"/>
        <v xml:space="preserve"> AN </v>
      </c>
      <c r="N40" t="s">
        <v>2145</v>
      </c>
    </row>
    <row r="41" spans="1:14" x14ac:dyDescent="0.25">
      <c r="A41" s="15" t="s">
        <v>817</v>
      </c>
      <c r="B41" s="12" t="s">
        <v>2145</v>
      </c>
      <c r="C41" s="3">
        <v>0</v>
      </c>
      <c r="J41" t="s">
        <v>2085</v>
      </c>
      <c r="K41">
        <f t="shared" si="0"/>
        <v>3</v>
      </c>
      <c r="L41">
        <f t="shared" si="1"/>
        <v>4</v>
      </c>
      <c r="M41" t="str">
        <f t="shared" si="2"/>
        <v xml:space="preserve"> AO </v>
      </c>
      <c r="N41" t="s">
        <v>2146</v>
      </c>
    </row>
    <row r="42" spans="1:14" x14ac:dyDescent="0.25">
      <c r="A42" s="15" t="s">
        <v>818</v>
      </c>
      <c r="B42" s="12" t="s">
        <v>2146</v>
      </c>
      <c r="C42" s="3">
        <v>0</v>
      </c>
      <c r="J42" t="s">
        <v>2086</v>
      </c>
      <c r="K42">
        <f t="shared" si="0"/>
        <v>3</v>
      </c>
      <c r="L42">
        <f t="shared" si="1"/>
        <v>4</v>
      </c>
      <c r="M42" t="str">
        <f t="shared" si="2"/>
        <v xml:space="preserve"> AP </v>
      </c>
      <c r="N42" t="s">
        <v>2147</v>
      </c>
    </row>
    <row r="43" spans="1:14" x14ac:dyDescent="0.25">
      <c r="A43" s="15" t="s">
        <v>819</v>
      </c>
      <c r="B43" s="12" t="s">
        <v>2147</v>
      </c>
      <c r="C43" s="3">
        <v>1</v>
      </c>
      <c r="J43" t="s">
        <v>2087</v>
      </c>
      <c r="K43">
        <f t="shared" si="0"/>
        <v>3</v>
      </c>
      <c r="L43">
        <f t="shared" si="1"/>
        <v>4</v>
      </c>
      <c r="M43" t="str">
        <f t="shared" si="2"/>
        <v xml:space="preserve"> AQ </v>
      </c>
      <c r="N43" t="s">
        <v>2148</v>
      </c>
    </row>
    <row r="44" spans="1:14" x14ac:dyDescent="0.25">
      <c r="A44" s="15" t="s">
        <v>820</v>
      </c>
      <c r="B44" s="12" t="s">
        <v>2148</v>
      </c>
      <c r="C44" s="3">
        <v>0</v>
      </c>
      <c r="J44" t="s">
        <v>2088</v>
      </c>
      <c r="K44">
        <f t="shared" si="0"/>
        <v>3</v>
      </c>
      <c r="L44">
        <f t="shared" si="1"/>
        <v>4</v>
      </c>
      <c r="M44" t="str">
        <f t="shared" si="2"/>
        <v xml:space="preserve"> AR </v>
      </c>
      <c r="N44" t="s">
        <v>2149</v>
      </c>
    </row>
    <row r="45" spans="1:14" x14ac:dyDescent="0.25">
      <c r="A45" s="15" t="s">
        <v>821</v>
      </c>
      <c r="B45" s="12" t="s">
        <v>2149</v>
      </c>
      <c r="C45" s="3">
        <v>1</v>
      </c>
      <c r="J45" t="s">
        <v>2089</v>
      </c>
      <c r="K45">
        <f t="shared" si="0"/>
        <v>3</v>
      </c>
      <c r="L45">
        <f t="shared" si="1"/>
        <v>4</v>
      </c>
      <c r="M45" t="str">
        <f t="shared" si="2"/>
        <v xml:space="preserve"> AS </v>
      </c>
      <c r="N45" t="s">
        <v>2150</v>
      </c>
    </row>
    <row r="46" spans="1:14" x14ac:dyDescent="0.25">
      <c r="A46" s="15" t="s">
        <v>822</v>
      </c>
      <c r="B46" s="12" t="s">
        <v>2150</v>
      </c>
      <c r="C46" s="3">
        <v>0</v>
      </c>
      <c r="J46" t="s">
        <v>2090</v>
      </c>
      <c r="K46">
        <f t="shared" si="0"/>
        <v>3</v>
      </c>
      <c r="L46">
        <f t="shared" si="1"/>
        <v>4</v>
      </c>
      <c r="M46" t="str">
        <f t="shared" si="2"/>
        <v xml:space="preserve"> AT </v>
      </c>
      <c r="N46" t="s">
        <v>2151</v>
      </c>
    </row>
    <row r="47" spans="1:14" x14ac:dyDescent="0.25">
      <c r="A47" s="15" t="s">
        <v>823</v>
      </c>
      <c r="B47" s="12" t="s">
        <v>2151</v>
      </c>
      <c r="C47" s="3">
        <v>0</v>
      </c>
      <c r="J47" t="s">
        <v>2091</v>
      </c>
      <c r="K47">
        <f t="shared" si="0"/>
        <v>3</v>
      </c>
      <c r="L47">
        <f t="shared" si="1"/>
        <v>4</v>
      </c>
      <c r="M47" t="str">
        <f t="shared" si="2"/>
        <v xml:space="preserve"> AU </v>
      </c>
      <c r="N47" t="s">
        <v>2152</v>
      </c>
    </row>
    <row r="48" spans="1:14" x14ac:dyDescent="0.25">
      <c r="A48" s="15" t="s">
        <v>824</v>
      </c>
      <c r="B48" s="12" t="s">
        <v>2152</v>
      </c>
      <c r="C48" s="3">
        <v>0</v>
      </c>
      <c r="J48" t="s">
        <v>2092</v>
      </c>
      <c r="K48">
        <f t="shared" si="0"/>
        <v>3</v>
      </c>
      <c r="L48">
        <f t="shared" si="1"/>
        <v>4</v>
      </c>
      <c r="M48" t="str">
        <f t="shared" si="2"/>
        <v xml:space="preserve"> AV </v>
      </c>
      <c r="N48" t="s">
        <v>2153</v>
      </c>
    </row>
    <row r="49" spans="1:14" x14ac:dyDescent="0.25">
      <c r="A49" s="15" t="s">
        <v>825</v>
      </c>
      <c r="B49" s="12" t="s">
        <v>2153</v>
      </c>
      <c r="C49" s="3">
        <v>0</v>
      </c>
      <c r="J49" t="s">
        <v>2093</v>
      </c>
      <c r="K49">
        <f t="shared" si="0"/>
        <v>3</v>
      </c>
      <c r="L49">
        <f t="shared" si="1"/>
        <v>4</v>
      </c>
      <c r="M49" t="str">
        <f t="shared" si="2"/>
        <v xml:space="preserve"> AW </v>
      </c>
      <c r="N49" t="s">
        <v>2154</v>
      </c>
    </row>
    <row r="50" spans="1:14" x14ac:dyDescent="0.25">
      <c r="A50" s="15" t="s">
        <v>826</v>
      </c>
      <c r="B50" s="12" t="s">
        <v>2154</v>
      </c>
      <c r="C50" s="3">
        <v>0</v>
      </c>
      <c r="J50" t="s">
        <v>2094</v>
      </c>
      <c r="K50">
        <f t="shared" si="0"/>
        <v>3</v>
      </c>
      <c r="L50">
        <f t="shared" si="1"/>
        <v>4</v>
      </c>
      <c r="M50" t="str">
        <f t="shared" si="2"/>
        <v xml:space="preserve"> AX </v>
      </c>
      <c r="N50" t="s">
        <v>2155</v>
      </c>
    </row>
    <row r="51" spans="1:14" x14ac:dyDescent="0.25">
      <c r="A51" s="15" t="s">
        <v>827</v>
      </c>
      <c r="B51" s="12" t="s">
        <v>2155</v>
      </c>
      <c r="C51" s="3">
        <v>0</v>
      </c>
      <c r="J51" t="s">
        <v>2095</v>
      </c>
      <c r="K51">
        <f t="shared" si="0"/>
        <v>3</v>
      </c>
      <c r="L51">
        <f t="shared" si="1"/>
        <v>4</v>
      </c>
      <c r="M51" t="str">
        <f t="shared" si="2"/>
        <v xml:space="preserve"> AY </v>
      </c>
      <c r="N51" t="s">
        <v>2156</v>
      </c>
    </row>
    <row r="52" spans="1:14" x14ac:dyDescent="0.25">
      <c r="A52" s="15" t="s">
        <v>828</v>
      </c>
      <c r="B52" s="12" t="s">
        <v>2156</v>
      </c>
      <c r="C52" s="3">
        <v>0</v>
      </c>
      <c r="J52" t="s">
        <v>2096</v>
      </c>
      <c r="K52">
        <f t="shared" si="0"/>
        <v>3</v>
      </c>
      <c r="L52">
        <f t="shared" si="1"/>
        <v>4</v>
      </c>
      <c r="M52" t="str">
        <f t="shared" si="2"/>
        <v xml:space="preserve"> AZ </v>
      </c>
      <c r="N52" t="s">
        <v>2157</v>
      </c>
    </row>
    <row r="53" spans="1:14" x14ac:dyDescent="0.25">
      <c r="A53" s="15" t="s">
        <v>829</v>
      </c>
      <c r="B53" s="12" t="s">
        <v>2157</v>
      </c>
      <c r="C53" s="3">
        <v>0</v>
      </c>
      <c r="J53" t="s">
        <v>2097</v>
      </c>
      <c r="K53">
        <f t="shared" si="0"/>
        <v>3</v>
      </c>
      <c r="L53">
        <f t="shared" si="1"/>
        <v>4</v>
      </c>
      <c r="M53" t="str">
        <f t="shared" si="2"/>
        <v xml:space="preserve"> BA </v>
      </c>
      <c r="N53" t="s">
        <v>2158</v>
      </c>
    </row>
    <row r="54" spans="1:14" x14ac:dyDescent="0.25">
      <c r="A54" s="15" t="s">
        <v>830</v>
      </c>
      <c r="B54" s="12" t="s">
        <v>2158</v>
      </c>
      <c r="C54" s="3">
        <v>0</v>
      </c>
      <c r="J54" t="s">
        <v>2098</v>
      </c>
      <c r="K54">
        <f t="shared" si="0"/>
        <v>3</v>
      </c>
      <c r="L54">
        <f t="shared" si="1"/>
        <v>4</v>
      </c>
      <c r="M54" t="str">
        <f t="shared" si="2"/>
        <v xml:space="preserve"> BB </v>
      </c>
      <c r="N54" t="s">
        <v>2159</v>
      </c>
    </row>
    <row r="55" spans="1:14" x14ac:dyDescent="0.25">
      <c r="A55" s="15" t="s">
        <v>831</v>
      </c>
      <c r="B55" s="12" t="s">
        <v>2159</v>
      </c>
      <c r="C55" s="3">
        <v>0</v>
      </c>
      <c r="J55" t="s">
        <v>2099</v>
      </c>
      <c r="K55">
        <f t="shared" si="0"/>
        <v>3</v>
      </c>
      <c r="L55">
        <f t="shared" si="1"/>
        <v>4</v>
      </c>
      <c r="M55" t="str">
        <f t="shared" si="2"/>
        <v xml:space="preserve"> BC </v>
      </c>
      <c r="N55" t="s">
        <v>2160</v>
      </c>
    </row>
    <row r="56" spans="1:14" x14ac:dyDescent="0.25">
      <c r="A56" s="15" t="s">
        <v>832</v>
      </c>
      <c r="B56" s="12" t="s">
        <v>2160</v>
      </c>
      <c r="C56" s="3">
        <v>0</v>
      </c>
      <c r="J56" t="s">
        <v>2100</v>
      </c>
      <c r="K56">
        <f t="shared" si="0"/>
        <v>3</v>
      </c>
      <c r="L56">
        <f t="shared" si="1"/>
        <v>4</v>
      </c>
      <c r="M56" t="str">
        <f t="shared" si="2"/>
        <v xml:space="preserve"> BD </v>
      </c>
      <c r="N56" t="s">
        <v>2161</v>
      </c>
    </row>
    <row r="57" spans="1:14" x14ac:dyDescent="0.25">
      <c r="A57" s="15" t="s">
        <v>833</v>
      </c>
      <c r="B57" s="12" t="s">
        <v>2161</v>
      </c>
      <c r="C57" s="3">
        <v>0</v>
      </c>
      <c r="J57" t="s">
        <v>2101</v>
      </c>
      <c r="K57">
        <f t="shared" si="0"/>
        <v>3</v>
      </c>
      <c r="L57">
        <f t="shared" si="1"/>
        <v>4</v>
      </c>
      <c r="M57" t="str">
        <f t="shared" si="2"/>
        <v xml:space="preserve"> BE </v>
      </c>
      <c r="N57" t="s">
        <v>2162</v>
      </c>
    </row>
    <row r="58" spans="1:14" x14ac:dyDescent="0.25">
      <c r="A58" s="15" t="s">
        <v>834</v>
      </c>
      <c r="B58" s="12" t="s">
        <v>2162</v>
      </c>
      <c r="C58" s="3">
        <v>0</v>
      </c>
      <c r="J58" t="s">
        <v>2102</v>
      </c>
      <c r="K58">
        <f t="shared" si="0"/>
        <v>3</v>
      </c>
      <c r="L58">
        <f t="shared" si="1"/>
        <v>4</v>
      </c>
      <c r="M58" t="str">
        <f t="shared" si="2"/>
        <v xml:space="preserve"> BF </v>
      </c>
      <c r="N58" t="s">
        <v>2163</v>
      </c>
    </row>
    <row r="59" spans="1:14" x14ac:dyDescent="0.25">
      <c r="A59" s="15" t="s">
        <v>835</v>
      </c>
      <c r="B59" s="12" t="s">
        <v>2163</v>
      </c>
      <c r="C59" s="3">
        <v>0</v>
      </c>
      <c r="J59" t="s">
        <v>2103</v>
      </c>
      <c r="K59">
        <f t="shared" si="0"/>
        <v>3</v>
      </c>
      <c r="L59">
        <f t="shared" si="1"/>
        <v>4</v>
      </c>
      <c r="M59" t="str">
        <f t="shared" si="2"/>
        <v xml:space="preserve"> BG </v>
      </c>
      <c r="N59" t="s">
        <v>2164</v>
      </c>
    </row>
    <row r="60" spans="1:14" x14ac:dyDescent="0.25">
      <c r="A60" s="17" t="s">
        <v>836</v>
      </c>
      <c r="B60" s="12" t="s">
        <v>2164</v>
      </c>
      <c r="C60" s="3">
        <v>1</v>
      </c>
      <c r="J60" t="s">
        <v>2104</v>
      </c>
      <c r="K60">
        <f t="shared" si="0"/>
        <v>3</v>
      </c>
      <c r="L60">
        <f t="shared" si="1"/>
        <v>4</v>
      </c>
      <c r="M60" t="str">
        <f t="shared" si="2"/>
        <v xml:space="preserve"> BH </v>
      </c>
      <c r="N60" t="s">
        <v>2165</v>
      </c>
    </row>
    <row r="61" spans="1:14" x14ac:dyDescent="0.25">
      <c r="A61" s="15" t="s">
        <v>837</v>
      </c>
      <c r="B61" s="12" t="s">
        <v>2165</v>
      </c>
      <c r="C61" s="3">
        <v>0</v>
      </c>
      <c r="J61" t="s">
        <v>2105</v>
      </c>
      <c r="K61">
        <f t="shared" si="0"/>
        <v>3</v>
      </c>
      <c r="L61">
        <f t="shared" si="1"/>
        <v>4</v>
      </c>
      <c r="M61" t="str">
        <f t="shared" si="2"/>
        <v xml:space="preserve"> BI </v>
      </c>
      <c r="N61" t="s">
        <v>2166</v>
      </c>
    </row>
    <row r="62" spans="1:14" x14ac:dyDescent="0.25">
      <c r="A62" s="15" t="s">
        <v>838</v>
      </c>
      <c r="B62" s="12" t="s">
        <v>2166</v>
      </c>
      <c r="C62" s="3">
        <v>0</v>
      </c>
      <c r="J62" t="s">
        <v>2106</v>
      </c>
      <c r="K62">
        <f t="shared" si="0"/>
        <v>3</v>
      </c>
      <c r="L62">
        <f t="shared" si="1"/>
        <v>4</v>
      </c>
      <c r="M62" t="str">
        <f t="shared" si="2"/>
        <v xml:space="preserve"> BJ </v>
      </c>
      <c r="N62" t="s">
        <v>2167</v>
      </c>
    </row>
    <row r="63" spans="1:14" x14ac:dyDescent="0.25">
      <c r="A63" s="15" t="s">
        <v>839</v>
      </c>
      <c r="B63" s="12" t="s">
        <v>2167</v>
      </c>
      <c r="C63" s="3">
        <v>0</v>
      </c>
      <c r="J63" t="s">
        <v>2107</v>
      </c>
      <c r="K63">
        <f t="shared" si="0"/>
        <v>3</v>
      </c>
      <c r="L63">
        <f t="shared" si="1"/>
        <v>4</v>
      </c>
      <c r="M63" t="str">
        <f t="shared" si="2"/>
        <v xml:space="preserve"> BK </v>
      </c>
      <c r="N63" t="s">
        <v>2168</v>
      </c>
    </row>
    <row r="64" spans="1:14" x14ac:dyDescent="0.25">
      <c r="A64" s="15" t="s">
        <v>840</v>
      </c>
      <c r="B64" s="12" t="s">
        <v>2202</v>
      </c>
      <c r="C64" s="3">
        <v>0</v>
      </c>
      <c r="J64" t="s">
        <v>2108</v>
      </c>
      <c r="K64">
        <f t="shared" si="0"/>
        <v>3</v>
      </c>
      <c r="L64">
        <f t="shared" si="1"/>
        <v>4</v>
      </c>
      <c r="M64" t="str">
        <f t="shared" si="2"/>
        <v xml:space="preserve"> BL </v>
      </c>
      <c r="N64" t="s">
        <v>2169</v>
      </c>
    </row>
    <row r="65" spans="1:14" x14ac:dyDescent="0.25">
      <c r="A65" s="15" t="s">
        <v>841</v>
      </c>
      <c r="B65" s="12" t="s">
        <v>2203</v>
      </c>
      <c r="C65" s="3">
        <v>0</v>
      </c>
      <c r="J65" t="s">
        <v>2109</v>
      </c>
      <c r="K65">
        <f t="shared" si="0"/>
        <v>3</v>
      </c>
      <c r="L65">
        <f t="shared" si="1"/>
        <v>4</v>
      </c>
      <c r="M65" t="str">
        <f t="shared" si="2"/>
        <v xml:space="preserve"> BM </v>
      </c>
      <c r="N65" t="s">
        <v>2170</v>
      </c>
    </row>
    <row r="66" spans="1:14" x14ac:dyDescent="0.25">
      <c r="A66" s="15" t="s">
        <v>842</v>
      </c>
      <c r="B66" s="12" t="s">
        <v>2204</v>
      </c>
      <c r="C66" s="3">
        <v>0</v>
      </c>
      <c r="J66" t="s">
        <v>2110</v>
      </c>
      <c r="K66">
        <f t="shared" ref="K66:K70" si="3">SEARCH(".",J66,1)</f>
        <v>3</v>
      </c>
      <c r="L66">
        <f t="shared" ref="L66:L70" si="4">K66+1</f>
        <v>4</v>
      </c>
      <c r="M66" t="str">
        <f t="shared" ref="M66:M70" si="5">MID(J66,L66,LEN(J66)-L66)</f>
        <v xml:space="preserve"> BN </v>
      </c>
      <c r="N66" t="s">
        <v>2171</v>
      </c>
    </row>
    <row r="67" spans="1:14" x14ac:dyDescent="0.25">
      <c r="A67" s="15" t="s">
        <v>843</v>
      </c>
      <c r="B67" s="3" t="s">
        <v>2205</v>
      </c>
      <c r="C67" s="3">
        <v>1</v>
      </c>
      <c r="J67" t="s">
        <v>2111</v>
      </c>
      <c r="K67">
        <f t="shared" si="3"/>
        <v>3</v>
      </c>
      <c r="L67">
        <f t="shared" si="4"/>
        <v>4</v>
      </c>
      <c r="M67" t="str">
        <f t="shared" si="5"/>
        <v xml:space="preserve"> BO </v>
      </c>
      <c r="N67" t="s">
        <v>2172</v>
      </c>
    </row>
    <row r="68" spans="1:14" x14ac:dyDescent="0.25">
      <c r="A68" s="15" t="s">
        <v>844</v>
      </c>
      <c r="B68" s="3" t="s">
        <v>2206</v>
      </c>
      <c r="C68" s="3">
        <v>1</v>
      </c>
      <c r="J68" t="s">
        <v>2112</v>
      </c>
      <c r="K68">
        <f t="shared" si="3"/>
        <v>3</v>
      </c>
      <c r="L68">
        <f t="shared" si="4"/>
        <v>4</v>
      </c>
      <c r="M68" t="str">
        <f t="shared" si="5"/>
        <v xml:space="preserve"> BP </v>
      </c>
      <c r="N68" t="s">
        <v>2173</v>
      </c>
    </row>
    <row r="69" spans="1:14" x14ac:dyDescent="0.25">
      <c r="J69" t="s">
        <v>2113</v>
      </c>
      <c r="K69">
        <f t="shared" si="3"/>
        <v>3</v>
      </c>
      <c r="L69">
        <f t="shared" si="4"/>
        <v>4</v>
      </c>
      <c r="M69" t="str">
        <f t="shared" si="5"/>
        <v xml:space="preserve"> BQ </v>
      </c>
      <c r="N69" t="s">
        <v>2174</v>
      </c>
    </row>
    <row r="70" spans="1:14" x14ac:dyDescent="0.25">
      <c r="J70" t="s">
        <v>2114</v>
      </c>
      <c r="K70">
        <f t="shared" si="3"/>
        <v>3</v>
      </c>
      <c r="L70">
        <f t="shared" si="4"/>
        <v>4</v>
      </c>
      <c r="M70" t="str">
        <f t="shared" si="5"/>
        <v xml:space="preserve"> BR </v>
      </c>
      <c r="N70" t="s">
        <v>2175</v>
      </c>
    </row>
    <row r="71" spans="1:14" x14ac:dyDescent="0.25">
      <c r="A71" s="15"/>
    </row>
    <row r="72" spans="1:14" x14ac:dyDescent="0.25">
      <c r="J72" t="s">
        <v>2115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73" r:id="rId4" name="Button 13">
              <controlPr defaultSize="0" print="0" autoFill="0" autoPict="0" macro="[0]!ToggleColumnsVisibility">
                <anchor moveWithCells="1">
                  <from>
                    <xdr:col>5</xdr:col>
                    <xdr:colOff>552450</xdr:colOff>
                    <xdr:row>0</xdr:row>
                    <xdr:rowOff>0</xdr:rowOff>
                  </from>
                  <to>
                    <xdr:col>6</xdr:col>
                    <xdr:colOff>600075</xdr:colOff>
                    <xdr:row>1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/>
  <dimension ref="A1:AV49"/>
  <sheetViews>
    <sheetView workbookViewId="0"/>
  </sheetViews>
  <sheetFormatPr defaultRowHeight="15" x14ac:dyDescent="0.25"/>
  <cols>
    <col min="13" max="13" width="5" customWidth="1"/>
    <col min="14" max="14" width="23.85546875" bestFit="1" customWidth="1"/>
    <col min="15" max="15" width="1.85546875" customWidth="1"/>
    <col min="17" max="17" width="12.42578125" bestFit="1" customWidth="1"/>
    <col min="18" max="18" width="1.7109375" customWidth="1"/>
    <col min="19" max="19" width="5" customWidth="1"/>
    <col min="20" max="20" width="15" bestFit="1" customWidth="1"/>
    <col min="21" max="21" width="2.140625" customWidth="1"/>
    <col min="22" max="22" width="9" customWidth="1"/>
    <col min="23" max="24" width="25" bestFit="1" customWidth="1"/>
    <col min="25" max="25" width="16" bestFit="1" customWidth="1"/>
    <col min="26" max="26" width="2.140625" customWidth="1"/>
    <col min="28" max="28" width="12.28515625" bestFit="1" customWidth="1"/>
    <col min="29" max="29" width="25" bestFit="1" customWidth="1"/>
    <col min="30" max="30" width="20" bestFit="1" customWidth="1"/>
    <col min="31" max="31" width="20" customWidth="1"/>
    <col min="32" max="32" width="21.140625" customWidth="1"/>
    <col min="35" max="36" width="10.28515625" bestFit="1" customWidth="1"/>
    <col min="43" max="44" width="22.85546875" bestFit="1" customWidth="1"/>
    <col min="45" max="48" width="49" bestFit="1" customWidth="1"/>
  </cols>
  <sheetData>
    <row r="1" spans="1:48" x14ac:dyDescent="0.25">
      <c r="A1" s="1" t="s">
        <v>1084</v>
      </c>
      <c r="B1" s="1" t="s">
        <v>1085</v>
      </c>
      <c r="C1" s="1" t="s">
        <v>1086</v>
      </c>
      <c r="D1" s="1" t="s">
        <v>1087</v>
      </c>
      <c r="M1" s="53" t="s">
        <v>1084</v>
      </c>
      <c r="N1" s="53"/>
      <c r="P1" s="53" t="s">
        <v>1085</v>
      </c>
      <c r="Q1" s="53"/>
      <c r="S1" s="53" t="s">
        <v>1086</v>
      </c>
      <c r="T1" s="53"/>
      <c r="V1" s="53" t="s">
        <v>1087</v>
      </c>
      <c r="W1" s="53"/>
      <c r="X1" s="53"/>
      <c r="Y1" s="53"/>
      <c r="AA1" s="53" t="s">
        <v>1088</v>
      </c>
      <c r="AB1" s="53"/>
      <c r="AC1" s="53"/>
      <c r="AD1" s="53"/>
      <c r="AE1" s="53"/>
      <c r="AF1" s="50"/>
      <c r="AK1" s="53" t="s">
        <v>1112</v>
      </c>
      <c r="AL1" s="53"/>
      <c r="AM1" s="53"/>
      <c r="AN1" s="53"/>
      <c r="AO1" s="53"/>
      <c r="AP1" s="53"/>
      <c r="AQ1" s="53"/>
      <c r="AR1" s="53"/>
      <c r="AS1" s="53"/>
      <c r="AT1" s="53"/>
      <c r="AU1" s="53"/>
    </row>
    <row r="2" spans="1:48" x14ac:dyDescent="0.25">
      <c r="A2">
        <v>0</v>
      </c>
      <c r="B2">
        <v>2</v>
      </c>
      <c r="C2">
        <v>2</v>
      </c>
      <c r="D2">
        <v>1</v>
      </c>
      <c r="M2" t="s">
        <v>1089</v>
      </c>
      <c r="N2" t="s">
        <v>1096</v>
      </c>
      <c r="P2" t="s">
        <v>1089</v>
      </c>
      <c r="Q2" t="s">
        <v>1096</v>
      </c>
      <c r="S2" t="s">
        <v>1089</v>
      </c>
      <c r="T2" t="s">
        <v>1096</v>
      </c>
      <c r="W2" s="6" t="s">
        <v>1093</v>
      </c>
      <c r="X2" s="7" t="s">
        <v>1094</v>
      </c>
      <c r="Y2" s="8" t="s">
        <v>1095</v>
      </c>
      <c r="AB2" t="s">
        <v>1100</v>
      </c>
      <c r="AC2" t="s">
        <v>2176</v>
      </c>
      <c r="AD2" t="s">
        <v>1104</v>
      </c>
      <c r="AE2" t="s">
        <v>1105</v>
      </c>
      <c r="AG2" t="s">
        <v>1102</v>
      </c>
      <c r="AH2" t="s">
        <v>1104</v>
      </c>
      <c r="AI2" t="s">
        <v>2178</v>
      </c>
      <c r="AJ2" t="s">
        <v>2186</v>
      </c>
      <c r="AM2" t="s">
        <v>2191</v>
      </c>
      <c r="AQ2" t="s">
        <v>2200</v>
      </c>
      <c r="AR2" t="s">
        <v>2201</v>
      </c>
      <c r="AS2" t="s">
        <v>1078</v>
      </c>
      <c r="AT2" t="s">
        <v>856</v>
      </c>
      <c r="AU2" t="s">
        <v>1433</v>
      </c>
      <c r="AV2" t="s">
        <v>1434</v>
      </c>
    </row>
    <row r="3" spans="1:48" x14ac:dyDescent="0.25">
      <c r="M3">
        <v>1</v>
      </c>
      <c r="N3" t="s">
        <v>1090</v>
      </c>
      <c r="P3">
        <v>1</v>
      </c>
      <c r="Q3" t="s">
        <v>1097</v>
      </c>
      <c r="S3">
        <v>1</v>
      </c>
      <c r="T3" t="s">
        <v>1093</v>
      </c>
      <c r="V3" t="s">
        <v>1089</v>
      </c>
      <c r="W3" t="s">
        <v>1109</v>
      </c>
      <c r="X3" t="s">
        <v>1110</v>
      </c>
      <c r="Y3" t="s">
        <v>1111</v>
      </c>
      <c r="AA3" t="s">
        <v>1089</v>
      </c>
      <c r="AB3" t="s">
        <v>2359</v>
      </c>
      <c r="AC3" t="s">
        <v>144</v>
      </c>
      <c r="AD3" t="s">
        <v>2187</v>
      </c>
      <c r="AE3" t="s">
        <v>140</v>
      </c>
      <c r="AF3" t="s">
        <v>143</v>
      </c>
      <c r="AG3" t="s">
        <v>146</v>
      </c>
      <c r="AH3" t="s">
        <v>2207</v>
      </c>
      <c r="AI3" t="s">
        <v>2180</v>
      </c>
      <c r="AJ3" t="s">
        <v>2185</v>
      </c>
      <c r="AL3" t="s">
        <v>1089</v>
      </c>
      <c r="AM3" t="s">
        <v>187</v>
      </c>
      <c r="AN3" t="s">
        <v>188</v>
      </c>
      <c r="AO3" t="s">
        <v>189</v>
      </c>
      <c r="AP3" t="s">
        <v>192</v>
      </c>
      <c r="AQ3" t="s">
        <v>198</v>
      </c>
      <c r="AR3" t="s">
        <v>199</v>
      </c>
      <c r="AS3" s="3" t="s">
        <v>208</v>
      </c>
      <c r="AT3" s="3" t="s">
        <v>209</v>
      </c>
      <c r="AU3" s="3" t="s">
        <v>210</v>
      </c>
      <c r="AV3" s="3" t="s">
        <v>211</v>
      </c>
    </row>
    <row r="4" spans="1:48" x14ac:dyDescent="0.25">
      <c r="M4">
        <v>2</v>
      </c>
      <c r="N4" t="s">
        <v>1091</v>
      </c>
      <c r="P4">
        <v>2</v>
      </c>
      <c r="Q4" t="s">
        <v>1092</v>
      </c>
      <c r="S4">
        <v>2</v>
      </c>
      <c r="T4" t="s">
        <v>1094</v>
      </c>
      <c r="V4">
        <v>0</v>
      </c>
      <c r="W4" t="s">
        <v>1100</v>
      </c>
      <c r="X4" t="s">
        <v>1100</v>
      </c>
      <c r="AA4">
        <v>0</v>
      </c>
      <c r="AC4" t="s">
        <v>1442</v>
      </c>
      <c r="AE4" t="s">
        <v>1113</v>
      </c>
      <c r="AL4">
        <v>1</v>
      </c>
      <c r="AM4" t="s">
        <v>2194</v>
      </c>
      <c r="AP4" t="s">
        <v>3824</v>
      </c>
      <c r="AQ4" t="s">
        <v>2297</v>
      </c>
      <c r="AR4" t="s">
        <v>2294</v>
      </c>
      <c r="AS4" t="s">
        <v>2290</v>
      </c>
      <c r="AT4" t="s">
        <v>2287</v>
      </c>
      <c r="AU4" t="s">
        <v>2284</v>
      </c>
      <c r="AV4" t="s">
        <v>2281</v>
      </c>
    </row>
    <row r="5" spans="1:48" x14ac:dyDescent="0.25">
      <c r="P5">
        <v>3</v>
      </c>
      <c r="Q5" t="s">
        <v>2362</v>
      </c>
      <c r="S5">
        <v>3</v>
      </c>
      <c r="T5" t="s">
        <v>1095</v>
      </c>
      <c r="V5">
        <v>1</v>
      </c>
      <c r="W5" t="s">
        <v>1101</v>
      </c>
      <c r="X5" t="s">
        <v>1098</v>
      </c>
      <c r="Y5" t="s">
        <v>2364</v>
      </c>
      <c r="AA5">
        <v>1</v>
      </c>
      <c r="AB5" t="s">
        <v>1098</v>
      </c>
      <c r="AC5" t="s">
        <v>2200</v>
      </c>
      <c r="AD5" t="s">
        <v>2208</v>
      </c>
      <c r="AE5" t="s">
        <v>2191</v>
      </c>
      <c r="AF5" t="s">
        <v>2652</v>
      </c>
      <c r="AG5" t="s">
        <v>1078</v>
      </c>
      <c r="AH5" t="s">
        <v>2188</v>
      </c>
      <c r="AI5" t="s">
        <v>2181</v>
      </c>
      <c r="AJ5" t="s">
        <v>2181</v>
      </c>
      <c r="AL5">
        <v>2</v>
      </c>
      <c r="AM5" t="s">
        <v>2195</v>
      </c>
      <c r="AP5" t="s">
        <v>3825</v>
      </c>
      <c r="AQ5" t="s">
        <v>2298</v>
      </c>
      <c r="AR5" t="s">
        <v>2295</v>
      </c>
      <c r="AS5" t="s">
        <v>2291</v>
      </c>
      <c r="AT5" t="s">
        <v>2288</v>
      </c>
      <c r="AU5" t="s">
        <v>2285</v>
      </c>
      <c r="AV5" t="s">
        <v>2282</v>
      </c>
    </row>
    <row r="6" spans="1:48" x14ac:dyDescent="0.25">
      <c r="P6">
        <v>4</v>
      </c>
      <c r="Q6" t="s">
        <v>1093</v>
      </c>
      <c r="S6">
        <v>4</v>
      </c>
      <c r="T6" t="s">
        <v>2363</v>
      </c>
      <c r="V6">
        <v>2</v>
      </c>
      <c r="W6" t="s">
        <v>1107</v>
      </c>
      <c r="X6" t="s">
        <v>1099</v>
      </c>
      <c r="AA6">
        <v>2</v>
      </c>
      <c r="AB6" t="s">
        <v>1099</v>
      </c>
      <c r="AC6" t="s">
        <v>2201</v>
      </c>
      <c r="AD6" t="s">
        <v>2210</v>
      </c>
      <c r="AE6" t="s">
        <v>2192</v>
      </c>
      <c r="AF6" t="s">
        <v>2607</v>
      </c>
      <c r="AG6" t="s">
        <v>856</v>
      </c>
      <c r="AH6" t="s">
        <v>2189</v>
      </c>
      <c r="AI6" t="s">
        <v>2182</v>
      </c>
      <c r="AJ6" t="s">
        <v>2182</v>
      </c>
      <c r="AL6">
        <v>3</v>
      </c>
      <c r="AM6" t="s">
        <v>2196</v>
      </c>
      <c r="AP6" t="s">
        <v>3826</v>
      </c>
      <c r="AQ6" t="s">
        <v>2299</v>
      </c>
      <c r="AR6" t="s">
        <v>2296</v>
      </c>
      <c r="AS6" t="s">
        <v>2292</v>
      </c>
      <c r="AT6" t="s">
        <v>2289</v>
      </c>
      <c r="AU6" t="s">
        <v>2286</v>
      </c>
      <c r="AV6" t="s">
        <v>2283</v>
      </c>
    </row>
    <row r="7" spans="1:48" x14ac:dyDescent="0.25">
      <c r="V7">
        <v>3</v>
      </c>
      <c r="W7" t="s">
        <v>1108</v>
      </c>
      <c r="X7" t="s">
        <v>1102</v>
      </c>
      <c r="AA7">
        <v>3</v>
      </c>
      <c r="AB7" t="s">
        <v>1102</v>
      </c>
      <c r="AD7" t="s">
        <v>2209</v>
      </c>
      <c r="AE7" t="s">
        <v>2193</v>
      </c>
      <c r="AF7" t="s">
        <v>2608</v>
      </c>
      <c r="AG7" t="s">
        <v>1433</v>
      </c>
      <c r="AH7" t="s">
        <v>2190</v>
      </c>
      <c r="AI7" t="s">
        <v>2183</v>
      </c>
      <c r="AL7">
        <v>4</v>
      </c>
      <c r="AM7" t="s">
        <v>2197</v>
      </c>
      <c r="AP7" t="s">
        <v>3827</v>
      </c>
      <c r="AS7" t="s">
        <v>2293</v>
      </c>
    </row>
    <row r="8" spans="1:48" x14ac:dyDescent="0.25">
      <c r="V8">
        <v>4</v>
      </c>
      <c r="W8" t="s">
        <v>1105</v>
      </c>
      <c r="X8" t="s">
        <v>1101</v>
      </c>
      <c r="AA8">
        <v>4</v>
      </c>
      <c r="AB8" t="s">
        <v>1106</v>
      </c>
      <c r="AE8" t="s">
        <v>2211</v>
      </c>
      <c r="AF8" t="s">
        <v>2609</v>
      </c>
      <c r="AG8" t="s">
        <v>1434</v>
      </c>
      <c r="AI8" t="s">
        <v>2184</v>
      </c>
      <c r="AL8">
        <v>5</v>
      </c>
      <c r="AM8" t="s">
        <v>2198</v>
      </c>
      <c r="AP8" t="s">
        <v>3828</v>
      </c>
    </row>
    <row r="9" spans="1:48" x14ac:dyDescent="0.25">
      <c r="V9">
        <v>5</v>
      </c>
      <c r="W9" t="s">
        <v>1106</v>
      </c>
      <c r="X9" t="s">
        <v>1103</v>
      </c>
      <c r="AA9">
        <v>5</v>
      </c>
      <c r="AE9" t="s">
        <v>2212</v>
      </c>
      <c r="AF9" t="s">
        <v>2610</v>
      </c>
      <c r="AL9">
        <v>6</v>
      </c>
      <c r="AM9" t="s">
        <v>2199</v>
      </c>
      <c r="AP9" t="s">
        <v>3829</v>
      </c>
    </row>
    <row r="10" spans="1:48" x14ac:dyDescent="0.25">
      <c r="V10">
        <v>6</v>
      </c>
      <c r="X10" t="s">
        <v>1104</v>
      </c>
      <c r="AA10">
        <v>6</v>
      </c>
      <c r="AF10" t="s">
        <v>2611</v>
      </c>
      <c r="AL10">
        <v>7</v>
      </c>
      <c r="AP10" t="s">
        <v>3830</v>
      </c>
    </row>
    <row r="11" spans="1:48" x14ac:dyDescent="0.25">
      <c r="V11">
        <v>7</v>
      </c>
      <c r="X11" t="s">
        <v>1106</v>
      </c>
      <c r="AA11">
        <v>7</v>
      </c>
      <c r="AF11" t="s">
        <v>2646</v>
      </c>
      <c r="AL11">
        <v>8</v>
      </c>
      <c r="AP11" t="s">
        <v>3831</v>
      </c>
    </row>
    <row r="12" spans="1:48" x14ac:dyDescent="0.25">
      <c r="V12">
        <v>8</v>
      </c>
      <c r="X12" t="s">
        <v>2178</v>
      </c>
      <c r="AA12">
        <v>8</v>
      </c>
      <c r="AF12" t="s">
        <v>2612</v>
      </c>
      <c r="AL12">
        <v>9</v>
      </c>
      <c r="AP12" t="s">
        <v>3832</v>
      </c>
    </row>
    <row r="13" spans="1:48" x14ac:dyDescent="0.25">
      <c r="V13">
        <v>9</v>
      </c>
      <c r="X13" t="s">
        <v>2179</v>
      </c>
      <c r="AA13">
        <v>9</v>
      </c>
      <c r="AF13" t="s">
        <v>2613</v>
      </c>
      <c r="AL13">
        <v>10</v>
      </c>
      <c r="AP13" t="s">
        <v>3833</v>
      </c>
    </row>
    <row r="14" spans="1:48" x14ac:dyDescent="0.25">
      <c r="V14">
        <v>10</v>
      </c>
      <c r="AA14">
        <v>10</v>
      </c>
      <c r="AF14" t="s">
        <v>2618</v>
      </c>
    </row>
    <row r="15" spans="1:48" x14ac:dyDescent="0.25">
      <c r="V15">
        <v>11</v>
      </c>
      <c r="AA15">
        <v>11</v>
      </c>
      <c r="AF15" t="s">
        <v>3702</v>
      </c>
    </row>
    <row r="16" spans="1:48" x14ac:dyDescent="0.25">
      <c r="V16">
        <v>99</v>
      </c>
      <c r="W16" t="s">
        <v>1113</v>
      </c>
      <c r="X16" t="s">
        <v>1113</v>
      </c>
      <c r="Y16" t="s">
        <v>1113</v>
      </c>
      <c r="AA16">
        <v>12</v>
      </c>
      <c r="AF16" t="s">
        <v>3703</v>
      </c>
    </row>
    <row r="17" spans="27:32" x14ac:dyDescent="0.25">
      <c r="AA17">
        <v>13</v>
      </c>
      <c r="AF17" t="s">
        <v>2620</v>
      </c>
    </row>
    <row r="18" spans="27:32" x14ac:dyDescent="0.25">
      <c r="AA18">
        <v>14</v>
      </c>
      <c r="AF18" t="s">
        <v>2621</v>
      </c>
    </row>
    <row r="19" spans="27:32" x14ac:dyDescent="0.25">
      <c r="AA19">
        <v>15</v>
      </c>
      <c r="AF19" t="s">
        <v>2643</v>
      </c>
    </row>
    <row r="20" spans="27:32" x14ac:dyDescent="0.25">
      <c r="AA20">
        <v>16</v>
      </c>
      <c r="AF20" t="s">
        <v>2624</v>
      </c>
    </row>
    <row r="21" spans="27:32" x14ac:dyDescent="0.25">
      <c r="AA21">
        <v>17</v>
      </c>
      <c r="AF21" t="s">
        <v>2625</v>
      </c>
    </row>
    <row r="22" spans="27:32" x14ac:dyDescent="0.25">
      <c r="AA22">
        <v>18</v>
      </c>
      <c r="AF22" t="s">
        <v>2626</v>
      </c>
    </row>
    <row r="23" spans="27:32" x14ac:dyDescent="0.25">
      <c r="AA23">
        <v>19</v>
      </c>
      <c r="AF23" t="s">
        <v>2627</v>
      </c>
    </row>
    <row r="24" spans="27:32" x14ac:dyDescent="0.25">
      <c r="AA24">
        <v>20</v>
      </c>
      <c r="AF24" t="s">
        <v>2628</v>
      </c>
    </row>
    <row r="25" spans="27:32" x14ac:dyDescent="0.25">
      <c r="AA25">
        <v>21</v>
      </c>
      <c r="AF25" t="s">
        <v>2629</v>
      </c>
    </row>
    <row r="26" spans="27:32" x14ac:dyDescent="0.25">
      <c r="AA26">
        <v>22</v>
      </c>
      <c r="AF26" t="s">
        <v>2630</v>
      </c>
    </row>
    <row r="27" spans="27:32" x14ac:dyDescent="0.25">
      <c r="AA27">
        <v>23</v>
      </c>
      <c r="AF27" t="s">
        <v>2632</v>
      </c>
    </row>
    <row r="28" spans="27:32" x14ac:dyDescent="0.25">
      <c r="AA28">
        <v>24</v>
      </c>
      <c r="AF28" t="s">
        <v>2633</v>
      </c>
    </row>
    <row r="29" spans="27:32" x14ac:dyDescent="0.25">
      <c r="AA29">
        <v>25</v>
      </c>
      <c r="AF29" t="s">
        <v>2634</v>
      </c>
    </row>
    <row r="30" spans="27:32" x14ac:dyDescent="0.25">
      <c r="AA30">
        <v>26</v>
      </c>
      <c r="AF30" t="s">
        <v>2635</v>
      </c>
    </row>
    <row r="31" spans="27:32" x14ac:dyDescent="0.25">
      <c r="AA31">
        <v>27</v>
      </c>
      <c r="AF31" t="s">
        <v>2641</v>
      </c>
    </row>
    <row r="32" spans="27:32" x14ac:dyDescent="0.25">
      <c r="AA32">
        <v>28</v>
      </c>
      <c r="AF32" t="s">
        <v>2642</v>
      </c>
    </row>
    <row r="33" spans="27:32" x14ac:dyDescent="0.25">
      <c r="AA33">
        <v>29</v>
      </c>
      <c r="AF33" t="s">
        <v>2644</v>
      </c>
    </row>
    <row r="34" spans="27:32" x14ac:dyDescent="0.25">
      <c r="AA34">
        <v>30</v>
      </c>
      <c r="AF34" t="s">
        <v>2645</v>
      </c>
    </row>
    <row r="35" spans="27:32" x14ac:dyDescent="0.25">
      <c r="AA35">
        <v>31</v>
      </c>
      <c r="AF35" t="s">
        <v>2648</v>
      </c>
    </row>
    <row r="36" spans="27:32" x14ac:dyDescent="0.25">
      <c r="AA36">
        <v>32</v>
      </c>
      <c r="AF36" t="s">
        <v>2649</v>
      </c>
    </row>
    <row r="37" spans="27:32" x14ac:dyDescent="0.25">
      <c r="AA37">
        <v>33</v>
      </c>
      <c r="AF37" t="s">
        <v>2650</v>
      </c>
    </row>
    <row r="38" spans="27:32" x14ac:dyDescent="0.25">
      <c r="AA38">
        <v>34</v>
      </c>
    </row>
    <row r="39" spans="27:32" x14ac:dyDescent="0.25">
      <c r="AA39">
        <v>35</v>
      </c>
    </row>
    <row r="40" spans="27:32" x14ac:dyDescent="0.25">
      <c r="AA40">
        <v>36</v>
      </c>
    </row>
    <row r="41" spans="27:32" x14ac:dyDescent="0.25">
      <c r="AA41">
        <v>37</v>
      </c>
    </row>
    <row r="42" spans="27:32" x14ac:dyDescent="0.25">
      <c r="AA42">
        <v>38</v>
      </c>
    </row>
    <row r="43" spans="27:32" x14ac:dyDescent="0.25">
      <c r="AA43">
        <v>39</v>
      </c>
    </row>
    <row r="44" spans="27:32" x14ac:dyDescent="0.25">
      <c r="AA44">
        <v>40</v>
      </c>
    </row>
    <row r="45" spans="27:32" x14ac:dyDescent="0.25">
      <c r="AA45">
        <v>41</v>
      </c>
    </row>
    <row r="46" spans="27:32" x14ac:dyDescent="0.25">
      <c r="AA46">
        <v>42</v>
      </c>
    </row>
    <row r="47" spans="27:32" x14ac:dyDescent="0.25">
      <c r="AA47">
        <v>43</v>
      </c>
    </row>
    <row r="48" spans="27:32" x14ac:dyDescent="0.25">
      <c r="AA48">
        <v>44</v>
      </c>
    </row>
    <row r="49" spans="27:27" x14ac:dyDescent="0.25">
      <c r="AA49">
        <v>45</v>
      </c>
    </row>
  </sheetData>
  <mergeCells count="6">
    <mergeCell ref="AK1:AU1"/>
    <mergeCell ref="M1:N1"/>
    <mergeCell ref="P1:Q1"/>
    <mergeCell ref="S1:T1"/>
    <mergeCell ref="V1:Y1"/>
    <mergeCell ref="AA1:AE1"/>
  </mergeCells>
  <phoneticPr fontId="5" type="noConversion"/>
  <pageMargins left="0.7" right="0.7" top="0.75" bottom="0.75" header="0.3" footer="0.3"/>
  <legacy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50"/>
  <sheetViews>
    <sheetView workbookViewId="0"/>
  </sheetViews>
  <sheetFormatPr defaultRowHeight="15" x14ac:dyDescent="0.25"/>
  <cols>
    <col min="1" max="1" width="8.7109375" bestFit="1" customWidth="1"/>
    <col min="2" max="2" width="8.7109375" customWidth="1"/>
    <col min="3" max="3" width="9.28515625" bestFit="1" customWidth="1"/>
    <col min="4" max="4" width="12.28515625" style="23" bestFit="1" customWidth="1"/>
    <col min="5" max="5" width="23.28515625" bestFit="1" customWidth="1"/>
    <col min="6" max="7" width="9.140625" style="12"/>
    <col min="12" max="12" width="3.7109375" customWidth="1"/>
    <col min="15" max="15" width="4.42578125" customWidth="1"/>
  </cols>
  <sheetData>
    <row r="1" spans="1:18" x14ac:dyDescent="0.25">
      <c r="A1" s="1" t="s">
        <v>2382</v>
      </c>
      <c r="B1" s="1" t="s">
        <v>2410</v>
      </c>
      <c r="C1" s="1" t="s">
        <v>2384</v>
      </c>
      <c r="D1" s="2" t="s">
        <v>2383</v>
      </c>
      <c r="E1" s="1" t="s">
        <v>795</v>
      </c>
      <c r="F1" s="10" t="s">
        <v>836</v>
      </c>
      <c r="G1" s="10" t="s">
        <v>2401</v>
      </c>
      <c r="I1" s="25" t="s">
        <v>865</v>
      </c>
      <c r="J1" s="25" t="s">
        <v>862</v>
      </c>
      <c r="K1" s="25" t="s">
        <v>859</v>
      </c>
      <c r="M1" s="26" t="str">
        <f>_xlfn.CONCAT(I1,J1)</f>
        <v>申巳</v>
      </c>
      <c r="P1" s="27" t="str">
        <f>_xlfn.CONCAT(I1,J1,K1,)</f>
        <v>申巳寅</v>
      </c>
      <c r="R1" t="s">
        <v>2564</v>
      </c>
    </row>
    <row r="2" spans="1:18" x14ac:dyDescent="0.25">
      <c r="A2">
        <v>1</v>
      </c>
      <c r="B2" t="s">
        <v>2411</v>
      </c>
      <c r="C2" t="s">
        <v>828</v>
      </c>
      <c r="D2" s="23" t="s">
        <v>2385</v>
      </c>
      <c r="E2" t="s">
        <v>2387</v>
      </c>
      <c r="F2" s="12">
        <v>0.75</v>
      </c>
      <c r="M2" s="26" t="str">
        <f>_xlfn.CONCAT(J1,I1)</f>
        <v>巳申</v>
      </c>
      <c r="P2" s="27" t="str">
        <f>_xlfn.CONCAT(I1,K1,J1)</f>
        <v>申寅巳</v>
      </c>
      <c r="R2" t="s">
        <v>2565</v>
      </c>
    </row>
    <row r="3" spans="1:18" x14ac:dyDescent="0.25">
      <c r="A3">
        <v>1</v>
      </c>
      <c r="B3" t="s">
        <v>2411</v>
      </c>
      <c r="C3" t="s">
        <v>828</v>
      </c>
      <c r="D3" s="23" t="s">
        <v>2386</v>
      </c>
      <c r="E3" t="s">
        <v>2387</v>
      </c>
      <c r="F3" s="12">
        <v>0.75</v>
      </c>
      <c r="P3" s="27" t="str">
        <f>_xlfn.CONCAT(J1,I1,K1)</f>
        <v>巳申寅</v>
      </c>
    </row>
    <row r="4" spans="1:18" x14ac:dyDescent="0.25">
      <c r="A4">
        <v>1</v>
      </c>
      <c r="B4" t="s">
        <v>2411</v>
      </c>
      <c r="C4" t="s">
        <v>828</v>
      </c>
      <c r="D4" s="23" t="s">
        <v>2388</v>
      </c>
      <c r="E4" t="s">
        <v>2390</v>
      </c>
      <c r="F4" s="12">
        <v>0.75</v>
      </c>
      <c r="P4" s="27" t="str">
        <f>_xlfn.CONCAT(J1,K1,I1)</f>
        <v>巳寅申</v>
      </c>
    </row>
    <row r="5" spans="1:18" x14ac:dyDescent="0.25">
      <c r="A5">
        <v>1</v>
      </c>
      <c r="B5" t="s">
        <v>2411</v>
      </c>
      <c r="C5" t="s">
        <v>828</v>
      </c>
      <c r="D5" s="23" t="s">
        <v>2389</v>
      </c>
      <c r="E5" t="s">
        <v>2390</v>
      </c>
      <c r="F5" s="12">
        <v>0.75</v>
      </c>
      <c r="P5" s="27" t="str">
        <f>_xlfn.CONCAT(K1,I1,J1)</f>
        <v>寅申巳</v>
      </c>
    </row>
    <row r="6" spans="1:18" x14ac:dyDescent="0.25">
      <c r="A6">
        <v>1</v>
      </c>
      <c r="B6" t="s">
        <v>2411</v>
      </c>
      <c r="C6" t="s">
        <v>828</v>
      </c>
      <c r="D6" s="23" t="s">
        <v>2391</v>
      </c>
      <c r="E6" t="s">
        <v>2393</v>
      </c>
      <c r="F6" s="12">
        <v>0.75</v>
      </c>
      <c r="P6" s="27" t="str">
        <f>_xlfn.CONCAT(K1,J1,I1)</f>
        <v>寅巳申</v>
      </c>
    </row>
    <row r="7" spans="1:18" x14ac:dyDescent="0.25">
      <c r="A7">
        <v>1</v>
      </c>
      <c r="B7" t="s">
        <v>2411</v>
      </c>
      <c r="C7" t="s">
        <v>828</v>
      </c>
      <c r="D7" s="23" t="s">
        <v>2392</v>
      </c>
      <c r="E7" t="s">
        <v>2393</v>
      </c>
      <c r="F7" s="12">
        <v>0.75</v>
      </c>
      <c r="P7" s="28"/>
    </row>
    <row r="8" spans="1:18" x14ac:dyDescent="0.25">
      <c r="A8">
        <v>1</v>
      </c>
      <c r="B8" t="s">
        <v>2411</v>
      </c>
      <c r="C8" t="s">
        <v>828</v>
      </c>
      <c r="D8" s="23" t="s">
        <v>2394</v>
      </c>
      <c r="E8" t="s">
        <v>2396</v>
      </c>
      <c r="F8" s="12">
        <v>0.75</v>
      </c>
      <c r="P8" s="28"/>
    </row>
    <row r="9" spans="1:18" x14ac:dyDescent="0.25">
      <c r="A9">
        <v>1</v>
      </c>
      <c r="B9" t="s">
        <v>2411</v>
      </c>
      <c r="C9" t="s">
        <v>828</v>
      </c>
      <c r="D9" s="23" t="s">
        <v>2395</v>
      </c>
      <c r="E9" t="s">
        <v>2396</v>
      </c>
      <c r="F9" s="12">
        <v>0.75</v>
      </c>
    </row>
    <row r="10" spans="1:18" x14ac:dyDescent="0.25">
      <c r="A10">
        <v>1</v>
      </c>
      <c r="B10" t="s">
        <v>2411</v>
      </c>
      <c r="C10" t="s">
        <v>828</v>
      </c>
      <c r="D10" s="23" t="s">
        <v>2397</v>
      </c>
      <c r="E10" t="s">
        <v>2399</v>
      </c>
      <c r="F10" s="12">
        <v>0.75</v>
      </c>
    </row>
    <row r="11" spans="1:18" x14ac:dyDescent="0.25">
      <c r="A11">
        <v>1</v>
      </c>
      <c r="B11" t="s">
        <v>2411</v>
      </c>
      <c r="C11" t="s">
        <v>828</v>
      </c>
      <c r="D11" s="23" t="s">
        <v>2398</v>
      </c>
      <c r="E11" t="s">
        <v>2399</v>
      </c>
      <c r="F11" s="12">
        <v>0.75</v>
      </c>
    </row>
    <row r="12" spans="1:18" x14ac:dyDescent="0.25">
      <c r="A12">
        <v>2</v>
      </c>
      <c r="B12" t="s">
        <v>2411</v>
      </c>
      <c r="C12" t="s">
        <v>828</v>
      </c>
      <c r="D12" s="23" t="s">
        <v>2402</v>
      </c>
      <c r="E12" t="s">
        <v>2400</v>
      </c>
      <c r="F12" s="12">
        <v>-1</v>
      </c>
      <c r="G12" s="12">
        <v>1</v>
      </c>
    </row>
    <row r="13" spans="1:18" x14ac:dyDescent="0.25">
      <c r="A13">
        <v>2</v>
      </c>
      <c r="B13" t="s">
        <v>2411</v>
      </c>
      <c r="C13" t="s">
        <v>828</v>
      </c>
      <c r="D13" s="23" t="s">
        <v>2403</v>
      </c>
      <c r="E13" t="s">
        <v>2400</v>
      </c>
      <c r="F13" s="12">
        <v>-1</v>
      </c>
      <c r="G13" s="12">
        <v>1</v>
      </c>
    </row>
    <row r="14" spans="1:18" x14ac:dyDescent="0.25">
      <c r="A14">
        <v>2</v>
      </c>
      <c r="B14" t="s">
        <v>2411</v>
      </c>
      <c r="C14" t="s">
        <v>828</v>
      </c>
      <c r="D14" s="23" t="s">
        <v>2404</v>
      </c>
      <c r="E14" t="s">
        <v>2400</v>
      </c>
      <c r="F14" s="12">
        <v>-1</v>
      </c>
      <c r="G14" s="12">
        <v>1</v>
      </c>
    </row>
    <row r="15" spans="1:18" x14ac:dyDescent="0.25">
      <c r="A15">
        <v>2</v>
      </c>
      <c r="B15" t="s">
        <v>2411</v>
      </c>
      <c r="C15" t="s">
        <v>828</v>
      </c>
      <c r="D15" s="23" t="s">
        <v>2405</v>
      </c>
      <c r="E15" t="s">
        <v>2400</v>
      </c>
      <c r="F15" s="12">
        <v>-1</v>
      </c>
      <c r="G15" s="12">
        <v>1</v>
      </c>
    </row>
    <row r="16" spans="1:18" x14ac:dyDescent="0.25">
      <c r="A16">
        <v>2</v>
      </c>
      <c r="B16" t="s">
        <v>2411</v>
      </c>
      <c r="C16" t="s">
        <v>828</v>
      </c>
      <c r="D16" s="23" t="s">
        <v>2406</v>
      </c>
      <c r="E16" t="s">
        <v>2400</v>
      </c>
      <c r="F16" s="12">
        <v>-1</v>
      </c>
      <c r="G16" s="12">
        <v>1</v>
      </c>
    </row>
    <row r="17" spans="1:7" x14ac:dyDescent="0.25">
      <c r="A17">
        <v>2</v>
      </c>
      <c r="B17" t="s">
        <v>2411</v>
      </c>
      <c r="C17" t="s">
        <v>828</v>
      </c>
      <c r="D17" s="23" t="s">
        <v>2407</v>
      </c>
      <c r="E17" t="s">
        <v>2400</v>
      </c>
      <c r="F17" s="12">
        <v>-1</v>
      </c>
      <c r="G17" s="12">
        <v>1</v>
      </c>
    </row>
    <row r="18" spans="1:7" x14ac:dyDescent="0.25">
      <c r="A18">
        <v>2</v>
      </c>
      <c r="B18" t="s">
        <v>2411</v>
      </c>
      <c r="C18" t="s">
        <v>828</v>
      </c>
      <c r="D18" s="23" t="s">
        <v>2408</v>
      </c>
      <c r="E18" t="s">
        <v>2400</v>
      </c>
      <c r="F18" s="12">
        <v>-1</v>
      </c>
      <c r="G18" s="12">
        <v>1</v>
      </c>
    </row>
    <row r="19" spans="1:7" x14ac:dyDescent="0.25">
      <c r="A19">
        <v>2</v>
      </c>
      <c r="B19" t="s">
        <v>2411</v>
      </c>
      <c r="C19" t="s">
        <v>828</v>
      </c>
      <c r="D19" s="23" t="s">
        <v>2409</v>
      </c>
      <c r="E19" t="s">
        <v>2400</v>
      </c>
      <c r="F19" s="12">
        <v>-1</v>
      </c>
      <c r="G19" s="12">
        <v>1</v>
      </c>
    </row>
    <row r="20" spans="1:7" x14ac:dyDescent="0.25">
      <c r="A20">
        <v>3</v>
      </c>
      <c r="B20" t="s">
        <v>2411</v>
      </c>
      <c r="C20" t="s">
        <v>830</v>
      </c>
      <c r="D20" s="23" t="s">
        <v>2413</v>
      </c>
      <c r="E20" t="s">
        <v>2412</v>
      </c>
      <c r="F20" s="12">
        <v>-1</v>
      </c>
      <c r="G20" s="12">
        <v>1</v>
      </c>
    </row>
    <row r="21" spans="1:7" x14ac:dyDescent="0.25">
      <c r="A21">
        <v>3</v>
      </c>
      <c r="B21" t="s">
        <v>2411</v>
      </c>
      <c r="C21" t="s">
        <v>830</v>
      </c>
      <c r="D21" s="23" t="s">
        <v>2414</v>
      </c>
      <c r="E21" t="s">
        <v>2412</v>
      </c>
      <c r="F21" s="12">
        <v>-1</v>
      </c>
      <c r="G21" s="12">
        <v>1</v>
      </c>
    </row>
    <row r="22" spans="1:7" x14ac:dyDescent="0.25">
      <c r="A22">
        <v>3</v>
      </c>
      <c r="B22" t="s">
        <v>2411</v>
      </c>
      <c r="C22" t="s">
        <v>830</v>
      </c>
      <c r="D22" s="23" t="s">
        <v>2415</v>
      </c>
      <c r="E22" t="s">
        <v>2412</v>
      </c>
      <c r="F22" s="12">
        <v>-1</v>
      </c>
      <c r="G22" s="12">
        <v>1</v>
      </c>
    </row>
    <row r="23" spans="1:7" x14ac:dyDescent="0.25">
      <c r="A23">
        <v>3</v>
      </c>
      <c r="B23" t="s">
        <v>2411</v>
      </c>
      <c r="C23" t="s">
        <v>830</v>
      </c>
      <c r="D23" s="23" t="s">
        <v>2416</v>
      </c>
      <c r="E23" t="s">
        <v>2412</v>
      </c>
      <c r="F23" s="12">
        <v>-1</v>
      </c>
      <c r="G23" s="12">
        <v>1</v>
      </c>
    </row>
    <row r="24" spans="1:7" x14ac:dyDescent="0.25">
      <c r="A24">
        <v>3</v>
      </c>
      <c r="B24" t="s">
        <v>2411</v>
      </c>
      <c r="C24" t="s">
        <v>830</v>
      </c>
      <c r="D24" s="23" t="s">
        <v>2417</v>
      </c>
      <c r="E24" t="s">
        <v>2412</v>
      </c>
      <c r="F24" s="12">
        <v>-1</v>
      </c>
      <c r="G24" s="12">
        <v>1</v>
      </c>
    </row>
    <row r="25" spans="1:7" x14ac:dyDescent="0.25">
      <c r="A25">
        <v>3</v>
      </c>
      <c r="B25" t="s">
        <v>2411</v>
      </c>
      <c r="C25" t="s">
        <v>830</v>
      </c>
      <c r="D25" s="23" t="s">
        <v>2418</v>
      </c>
      <c r="E25" t="s">
        <v>2412</v>
      </c>
      <c r="F25" s="12">
        <v>-1</v>
      </c>
      <c r="G25" s="12">
        <v>1</v>
      </c>
    </row>
    <row r="26" spans="1:7" x14ac:dyDescent="0.25">
      <c r="A26">
        <v>3</v>
      </c>
      <c r="B26" t="s">
        <v>2411</v>
      </c>
      <c r="C26" t="s">
        <v>830</v>
      </c>
      <c r="D26" s="23" t="s">
        <v>2419</v>
      </c>
      <c r="E26" t="s">
        <v>2412</v>
      </c>
      <c r="F26" s="12">
        <v>-1</v>
      </c>
      <c r="G26" s="12">
        <v>1</v>
      </c>
    </row>
    <row r="27" spans="1:7" x14ac:dyDescent="0.25">
      <c r="A27">
        <v>3</v>
      </c>
      <c r="B27" t="s">
        <v>2411</v>
      </c>
      <c r="C27" t="s">
        <v>830</v>
      </c>
      <c r="D27" s="23" t="s">
        <v>2420</v>
      </c>
      <c r="E27" t="s">
        <v>2412</v>
      </c>
      <c r="F27" s="12">
        <v>-1</v>
      </c>
      <c r="G27" s="12">
        <v>1</v>
      </c>
    </row>
    <row r="28" spans="1:7" x14ac:dyDescent="0.25">
      <c r="A28">
        <v>3</v>
      </c>
      <c r="B28" t="s">
        <v>2411</v>
      </c>
      <c r="C28" t="s">
        <v>830</v>
      </c>
      <c r="D28" s="23" t="s">
        <v>2421</v>
      </c>
      <c r="E28" t="s">
        <v>2412</v>
      </c>
      <c r="F28" s="12">
        <v>-1</v>
      </c>
      <c r="G28" s="12">
        <v>1</v>
      </c>
    </row>
    <row r="29" spans="1:7" x14ac:dyDescent="0.25">
      <c r="A29">
        <v>3</v>
      </c>
      <c r="B29" t="s">
        <v>2411</v>
      </c>
      <c r="C29" t="s">
        <v>830</v>
      </c>
      <c r="D29" s="23" t="s">
        <v>2422</v>
      </c>
      <c r="E29" t="s">
        <v>2412</v>
      </c>
      <c r="F29" s="12">
        <v>-1</v>
      </c>
      <c r="G29" s="12">
        <v>1</v>
      </c>
    </row>
    <row r="30" spans="1:7" x14ac:dyDescent="0.25">
      <c r="A30">
        <v>3</v>
      </c>
      <c r="B30" t="s">
        <v>2411</v>
      </c>
      <c r="C30" t="s">
        <v>830</v>
      </c>
      <c r="D30" s="23" t="s">
        <v>2423</v>
      </c>
      <c r="E30" t="s">
        <v>2412</v>
      </c>
      <c r="F30" s="12">
        <v>-1</v>
      </c>
      <c r="G30" s="12">
        <v>1</v>
      </c>
    </row>
    <row r="31" spans="1:7" x14ac:dyDescent="0.25">
      <c r="A31">
        <v>3</v>
      </c>
      <c r="B31" t="s">
        <v>2411</v>
      </c>
      <c r="C31" t="s">
        <v>830</v>
      </c>
      <c r="D31" s="23" t="s">
        <v>2424</v>
      </c>
      <c r="E31" t="s">
        <v>2412</v>
      </c>
      <c r="F31" s="12">
        <v>-1</v>
      </c>
      <c r="G31" s="12">
        <v>1</v>
      </c>
    </row>
    <row r="32" spans="1:7" x14ac:dyDescent="0.25">
      <c r="A32">
        <v>4</v>
      </c>
      <c r="B32" t="s">
        <v>2411</v>
      </c>
      <c r="C32" t="s">
        <v>830</v>
      </c>
      <c r="D32" s="23" t="s">
        <v>2425</v>
      </c>
      <c r="E32" t="s">
        <v>2437</v>
      </c>
      <c r="F32" s="12">
        <v>1</v>
      </c>
    </row>
    <row r="33" spans="1:8" x14ac:dyDescent="0.25">
      <c r="A33">
        <v>4</v>
      </c>
      <c r="B33" t="s">
        <v>2411</v>
      </c>
      <c r="C33" t="s">
        <v>830</v>
      </c>
      <c r="D33" s="23" t="s">
        <v>2426</v>
      </c>
      <c r="E33" t="s">
        <v>2437</v>
      </c>
      <c r="F33" s="12">
        <v>1</v>
      </c>
    </row>
    <row r="34" spans="1:8" x14ac:dyDescent="0.25">
      <c r="A34">
        <v>4</v>
      </c>
      <c r="B34" t="s">
        <v>2411</v>
      </c>
      <c r="C34" t="s">
        <v>830</v>
      </c>
      <c r="D34" s="23" t="s">
        <v>2427</v>
      </c>
      <c r="E34" t="s">
        <v>2438</v>
      </c>
      <c r="F34" s="12">
        <v>1</v>
      </c>
    </row>
    <row r="35" spans="1:8" x14ac:dyDescent="0.25">
      <c r="A35">
        <v>4</v>
      </c>
      <c r="B35" t="s">
        <v>2411</v>
      </c>
      <c r="C35" t="s">
        <v>830</v>
      </c>
      <c r="D35" s="23" t="s">
        <v>2428</v>
      </c>
      <c r="E35" t="s">
        <v>2438</v>
      </c>
      <c r="F35" s="12">
        <v>1</v>
      </c>
    </row>
    <row r="36" spans="1:8" x14ac:dyDescent="0.25">
      <c r="A36">
        <v>4</v>
      </c>
      <c r="B36" t="s">
        <v>2411</v>
      </c>
      <c r="C36" t="s">
        <v>830</v>
      </c>
      <c r="D36" s="23" t="s">
        <v>2429</v>
      </c>
      <c r="E36" t="s">
        <v>2440</v>
      </c>
      <c r="F36" s="12">
        <v>1</v>
      </c>
    </row>
    <row r="37" spans="1:8" x14ac:dyDescent="0.25">
      <c r="A37">
        <v>4</v>
      </c>
      <c r="B37" t="s">
        <v>2411</v>
      </c>
      <c r="C37" t="s">
        <v>830</v>
      </c>
      <c r="D37" s="23" t="s">
        <v>2430</v>
      </c>
      <c r="E37" t="s">
        <v>2440</v>
      </c>
      <c r="F37" s="12">
        <v>1</v>
      </c>
    </row>
    <row r="38" spans="1:8" x14ac:dyDescent="0.25">
      <c r="A38">
        <v>4</v>
      </c>
      <c r="B38" t="s">
        <v>2411</v>
      </c>
      <c r="C38" t="s">
        <v>830</v>
      </c>
      <c r="D38" s="23" t="s">
        <v>2431</v>
      </c>
      <c r="E38" t="s">
        <v>2441</v>
      </c>
      <c r="F38" s="12">
        <v>1</v>
      </c>
    </row>
    <row r="39" spans="1:8" x14ac:dyDescent="0.25">
      <c r="A39">
        <v>4</v>
      </c>
      <c r="B39" t="s">
        <v>2411</v>
      </c>
      <c r="C39" t="s">
        <v>830</v>
      </c>
      <c r="D39" s="23" t="s">
        <v>2432</v>
      </c>
      <c r="E39" t="s">
        <v>2441</v>
      </c>
      <c r="F39" s="12">
        <v>1</v>
      </c>
    </row>
    <row r="40" spans="1:8" x14ac:dyDescent="0.25">
      <c r="A40">
        <v>4</v>
      </c>
      <c r="B40" t="s">
        <v>2411</v>
      </c>
      <c r="C40" t="s">
        <v>830</v>
      </c>
      <c r="D40" s="23" t="s">
        <v>2433</v>
      </c>
      <c r="E40" t="s">
        <v>2442</v>
      </c>
      <c r="F40" s="12">
        <v>1</v>
      </c>
    </row>
    <row r="41" spans="1:8" x14ac:dyDescent="0.25">
      <c r="A41">
        <v>4</v>
      </c>
      <c r="B41" t="s">
        <v>2411</v>
      </c>
      <c r="C41" t="s">
        <v>830</v>
      </c>
      <c r="D41" s="23" t="s">
        <v>2434</v>
      </c>
      <c r="E41" t="s">
        <v>2442</v>
      </c>
      <c r="F41" s="12">
        <v>1</v>
      </c>
    </row>
    <row r="42" spans="1:8" x14ac:dyDescent="0.25">
      <c r="A42">
        <v>4</v>
      </c>
      <c r="B42" t="s">
        <v>2411</v>
      </c>
      <c r="C42" t="s">
        <v>830</v>
      </c>
      <c r="D42" s="23" t="s">
        <v>2435</v>
      </c>
      <c r="E42" t="s">
        <v>2440</v>
      </c>
      <c r="F42" s="12">
        <v>1</v>
      </c>
    </row>
    <row r="43" spans="1:8" x14ac:dyDescent="0.25">
      <c r="A43">
        <v>4</v>
      </c>
      <c r="B43" t="s">
        <v>2411</v>
      </c>
      <c r="C43" t="s">
        <v>830</v>
      </c>
      <c r="D43" s="23" t="s">
        <v>2436</v>
      </c>
      <c r="E43" t="s">
        <v>2440</v>
      </c>
      <c r="F43" s="12">
        <v>1</v>
      </c>
    </row>
    <row r="44" spans="1:8" x14ac:dyDescent="0.25">
      <c r="A44">
        <v>5</v>
      </c>
      <c r="B44" t="s">
        <v>2411</v>
      </c>
      <c r="C44" t="s">
        <v>830</v>
      </c>
      <c r="D44" s="23" t="s">
        <v>2443</v>
      </c>
      <c r="E44" t="s">
        <v>2448</v>
      </c>
      <c r="H44" t="s">
        <v>2449</v>
      </c>
    </row>
    <row r="45" spans="1:8" x14ac:dyDescent="0.25">
      <c r="A45">
        <v>5</v>
      </c>
      <c r="B45" t="s">
        <v>2411</v>
      </c>
      <c r="C45" t="s">
        <v>830</v>
      </c>
      <c r="D45" s="23" t="s">
        <v>2444</v>
      </c>
      <c r="E45" t="s">
        <v>2448</v>
      </c>
    </row>
    <row r="46" spans="1:8" x14ac:dyDescent="0.25">
      <c r="A46">
        <v>5</v>
      </c>
      <c r="B46" t="s">
        <v>2411</v>
      </c>
      <c r="C46" t="s">
        <v>830</v>
      </c>
      <c r="D46" s="23" t="s">
        <v>2445</v>
      </c>
      <c r="E46" t="s">
        <v>2448</v>
      </c>
    </row>
    <row r="47" spans="1:8" x14ac:dyDescent="0.25">
      <c r="A47">
        <v>5</v>
      </c>
      <c r="B47" t="s">
        <v>2411</v>
      </c>
      <c r="C47" t="s">
        <v>830</v>
      </c>
      <c r="D47" s="23" t="s">
        <v>2446</v>
      </c>
      <c r="E47" t="s">
        <v>2448</v>
      </c>
    </row>
    <row r="48" spans="1:8" x14ac:dyDescent="0.25">
      <c r="A48">
        <v>5</v>
      </c>
      <c r="B48" t="s">
        <v>2411</v>
      </c>
      <c r="C48" t="s">
        <v>830</v>
      </c>
      <c r="D48" s="23" t="s">
        <v>2447</v>
      </c>
      <c r="E48" t="s">
        <v>2448</v>
      </c>
    </row>
    <row r="49" spans="1:5" x14ac:dyDescent="0.25">
      <c r="A49">
        <v>5</v>
      </c>
      <c r="B49" t="s">
        <v>2411</v>
      </c>
      <c r="C49" t="s">
        <v>830</v>
      </c>
      <c r="D49" s="23" t="s">
        <v>2439</v>
      </c>
      <c r="E49" t="s">
        <v>2448</v>
      </c>
    </row>
    <row r="50" spans="1:5" x14ac:dyDescent="0.25">
      <c r="A50">
        <v>5</v>
      </c>
      <c r="B50" t="s">
        <v>2411</v>
      </c>
      <c r="C50" t="s">
        <v>830</v>
      </c>
      <c r="D50" s="23" t="s">
        <v>2452</v>
      </c>
      <c r="E50" t="s">
        <v>2458</v>
      </c>
    </row>
    <row r="51" spans="1:5" x14ac:dyDescent="0.25">
      <c r="A51">
        <v>5</v>
      </c>
      <c r="B51" t="s">
        <v>2411</v>
      </c>
      <c r="C51" t="s">
        <v>830</v>
      </c>
      <c r="D51" s="23" t="s">
        <v>2453</v>
      </c>
      <c r="E51" t="s">
        <v>2458</v>
      </c>
    </row>
    <row r="52" spans="1:5" x14ac:dyDescent="0.25">
      <c r="A52">
        <v>5</v>
      </c>
      <c r="B52" t="s">
        <v>2411</v>
      </c>
      <c r="C52" t="s">
        <v>830</v>
      </c>
      <c r="D52" s="23" t="s">
        <v>2454</v>
      </c>
      <c r="E52" t="s">
        <v>2458</v>
      </c>
    </row>
    <row r="53" spans="1:5" x14ac:dyDescent="0.25">
      <c r="A53">
        <v>5</v>
      </c>
      <c r="B53" t="s">
        <v>2411</v>
      </c>
      <c r="C53" t="s">
        <v>830</v>
      </c>
      <c r="D53" s="23" t="s">
        <v>2455</v>
      </c>
      <c r="E53" t="s">
        <v>2458</v>
      </c>
    </row>
    <row r="54" spans="1:5" x14ac:dyDescent="0.25">
      <c r="A54">
        <v>5</v>
      </c>
      <c r="B54" t="s">
        <v>2411</v>
      </c>
      <c r="C54" t="s">
        <v>830</v>
      </c>
      <c r="D54" s="23" t="s">
        <v>2456</v>
      </c>
      <c r="E54" t="s">
        <v>2458</v>
      </c>
    </row>
    <row r="55" spans="1:5" x14ac:dyDescent="0.25">
      <c r="A55">
        <v>5</v>
      </c>
      <c r="B55" t="s">
        <v>2411</v>
      </c>
      <c r="C55" t="s">
        <v>830</v>
      </c>
      <c r="D55" s="23" t="s">
        <v>2457</v>
      </c>
      <c r="E55" t="s">
        <v>2458</v>
      </c>
    </row>
    <row r="56" spans="1:5" x14ac:dyDescent="0.25">
      <c r="A56">
        <v>5</v>
      </c>
      <c r="B56" t="s">
        <v>2411</v>
      </c>
      <c r="C56" t="s">
        <v>830</v>
      </c>
      <c r="D56" s="23" t="s">
        <v>2459</v>
      </c>
      <c r="E56" t="s">
        <v>2465</v>
      </c>
    </row>
    <row r="57" spans="1:5" x14ac:dyDescent="0.25">
      <c r="A57">
        <v>5</v>
      </c>
      <c r="B57" t="s">
        <v>2411</v>
      </c>
      <c r="C57" t="s">
        <v>830</v>
      </c>
      <c r="D57" s="23" t="s">
        <v>2460</v>
      </c>
      <c r="E57" t="s">
        <v>2465</v>
      </c>
    </row>
    <row r="58" spans="1:5" x14ac:dyDescent="0.25">
      <c r="A58">
        <v>5</v>
      </c>
      <c r="B58" t="s">
        <v>2411</v>
      </c>
      <c r="C58" t="s">
        <v>830</v>
      </c>
      <c r="D58" s="23" t="s">
        <v>2461</v>
      </c>
      <c r="E58" t="s">
        <v>2465</v>
      </c>
    </row>
    <row r="59" spans="1:5" x14ac:dyDescent="0.25">
      <c r="A59">
        <v>5</v>
      </c>
      <c r="B59" t="s">
        <v>2411</v>
      </c>
      <c r="C59" t="s">
        <v>830</v>
      </c>
      <c r="D59" s="23" t="s">
        <v>2462</v>
      </c>
      <c r="E59" t="s">
        <v>2465</v>
      </c>
    </row>
    <row r="60" spans="1:5" x14ac:dyDescent="0.25">
      <c r="A60">
        <v>5</v>
      </c>
      <c r="B60" t="s">
        <v>2411</v>
      </c>
      <c r="C60" t="s">
        <v>830</v>
      </c>
      <c r="D60" s="23" t="s">
        <v>2463</v>
      </c>
      <c r="E60" t="s">
        <v>2465</v>
      </c>
    </row>
    <row r="61" spans="1:5" x14ac:dyDescent="0.25">
      <c r="A61">
        <v>5</v>
      </c>
      <c r="B61" t="s">
        <v>2411</v>
      </c>
      <c r="C61" t="s">
        <v>830</v>
      </c>
      <c r="D61" s="23" t="s">
        <v>2464</v>
      </c>
      <c r="E61" t="s">
        <v>2465</v>
      </c>
    </row>
    <row r="62" spans="1:5" x14ac:dyDescent="0.25">
      <c r="A62">
        <v>5</v>
      </c>
      <c r="B62" t="s">
        <v>2411</v>
      </c>
      <c r="C62" t="s">
        <v>830</v>
      </c>
      <c r="D62" s="23" t="s">
        <v>2466</v>
      </c>
      <c r="E62" t="s">
        <v>2472</v>
      </c>
    </row>
    <row r="63" spans="1:5" x14ac:dyDescent="0.25">
      <c r="A63">
        <v>5</v>
      </c>
      <c r="B63" t="s">
        <v>2411</v>
      </c>
      <c r="C63" t="s">
        <v>830</v>
      </c>
      <c r="D63" s="23" t="s">
        <v>2467</v>
      </c>
      <c r="E63" t="s">
        <v>2472</v>
      </c>
    </row>
    <row r="64" spans="1:5" x14ac:dyDescent="0.25">
      <c r="A64">
        <v>5</v>
      </c>
      <c r="B64" t="s">
        <v>2411</v>
      </c>
      <c r="C64" t="s">
        <v>830</v>
      </c>
      <c r="D64" s="23" t="s">
        <v>2468</v>
      </c>
      <c r="E64" t="s">
        <v>2472</v>
      </c>
    </row>
    <row r="65" spans="1:5" x14ac:dyDescent="0.25">
      <c r="A65">
        <v>5</v>
      </c>
      <c r="B65" t="s">
        <v>2411</v>
      </c>
      <c r="C65" t="s">
        <v>830</v>
      </c>
      <c r="D65" s="23" t="s">
        <v>2469</v>
      </c>
      <c r="E65" t="s">
        <v>2472</v>
      </c>
    </row>
    <row r="66" spans="1:5" x14ac:dyDescent="0.25">
      <c r="A66">
        <v>5</v>
      </c>
      <c r="B66" t="s">
        <v>2411</v>
      </c>
      <c r="C66" t="s">
        <v>830</v>
      </c>
      <c r="D66" s="23" t="s">
        <v>2470</v>
      </c>
      <c r="E66" t="s">
        <v>2472</v>
      </c>
    </row>
    <row r="67" spans="1:5" x14ac:dyDescent="0.25">
      <c r="A67">
        <v>5</v>
      </c>
      <c r="B67" t="s">
        <v>2411</v>
      </c>
      <c r="C67" t="s">
        <v>830</v>
      </c>
      <c r="D67" s="23" t="s">
        <v>2471</v>
      </c>
      <c r="E67" t="s">
        <v>2472</v>
      </c>
    </row>
    <row r="68" spans="1:5" x14ac:dyDescent="0.25">
      <c r="A68">
        <v>6</v>
      </c>
      <c r="B68" t="s">
        <v>2411</v>
      </c>
      <c r="C68" t="s">
        <v>830</v>
      </c>
      <c r="D68" s="23" t="s">
        <v>2451</v>
      </c>
      <c r="E68" t="s">
        <v>2473</v>
      </c>
    </row>
    <row r="69" spans="1:5" x14ac:dyDescent="0.25">
      <c r="A69">
        <v>6</v>
      </c>
      <c r="B69" t="s">
        <v>2411</v>
      </c>
      <c r="C69" t="s">
        <v>830</v>
      </c>
      <c r="D69" s="23" t="s">
        <v>2450</v>
      </c>
      <c r="E69" t="s">
        <v>2473</v>
      </c>
    </row>
    <row r="70" spans="1:5" x14ac:dyDescent="0.25">
      <c r="A70">
        <v>6</v>
      </c>
      <c r="B70" t="s">
        <v>2411</v>
      </c>
      <c r="C70" t="s">
        <v>830</v>
      </c>
      <c r="D70" s="23" t="s">
        <v>2474</v>
      </c>
      <c r="E70" t="s">
        <v>2473</v>
      </c>
    </row>
    <row r="71" spans="1:5" x14ac:dyDescent="0.25">
      <c r="A71">
        <v>6</v>
      </c>
      <c r="B71" t="s">
        <v>2411</v>
      </c>
      <c r="C71" t="s">
        <v>830</v>
      </c>
      <c r="D71" s="23" t="s">
        <v>2475</v>
      </c>
      <c r="E71" t="s">
        <v>2473</v>
      </c>
    </row>
    <row r="72" spans="1:5" x14ac:dyDescent="0.25">
      <c r="A72">
        <v>6</v>
      </c>
      <c r="B72" t="s">
        <v>2411</v>
      </c>
      <c r="C72" t="s">
        <v>830</v>
      </c>
      <c r="D72" s="23" t="s">
        <v>2476</v>
      </c>
      <c r="E72" t="s">
        <v>2478</v>
      </c>
    </row>
    <row r="73" spans="1:5" x14ac:dyDescent="0.25">
      <c r="A73">
        <v>6</v>
      </c>
      <c r="B73" t="s">
        <v>2411</v>
      </c>
      <c r="C73" t="s">
        <v>830</v>
      </c>
      <c r="D73" s="23" t="s">
        <v>2477</v>
      </c>
      <c r="E73" t="s">
        <v>2478</v>
      </c>
    </row>
    <row r="74" spans="1:5" x14ac:dyDescent="0.25">
      <c r="A74">
        <v>6</v>
      </c>
      <c r="B74" t="s">
        <v>2411</v>
      </c>
      <c r="C74" t="s">
        <v>830</v>
      </c>
      <c r="D74" s="23" t="s">
        <v>2479</v>
      </c>
      <c r="E74" t="s">
        <v>2478</v>
      </c>
    </row>
    <row r="75" spans="1:5" x14ac:dyDescent="0.25">
      <c r="A75">
        <v>6</v>
      </c>
      <c r="B75" t="s">
        <v>2411</v>
      </c>
      <c r="C75" t="s">
        <v>830</v>
      </c>
      <c r="D75" s="23" t="s">
        <v>2480</v>
      </c>
      <c r="E75" t="s">
        <v>2478</v>
      </c>
    </row>
    <row r="76" spans="1:5" x14ac:dyDescent="0.25">
      <c r="A76">
        <v>6</v>
      </c>
      <c r="B76" t="s">
        <v>2411</v>
      </c>
      <c r="C76" t="s">
        <v>830</v>
      </c>
      <c r="D76" s="23" t="s">
        <v>2481</v>
      </c>
      <c r="E76" t="s">
        <v>2483</v>
      </c>
    </row>
    <row r="77" spans="1:5" x14ac:dyDescent="0.25">
      <c r="A77">
        <v>6</v>
      </c>
      <c r="B77" t="s">
        <v>2411</v>
      </c>
      <c r="C77" t="s">
        <v>830</v>
      </c>
      <c r="D77" s="23" t="s">
        <v>2482</v>
      </c>
      <c r="E77" t="s">
        <v>2483</v>
      </c>
    </row>
    <row r="78" spans="1:5" x14ac:dyDescent="0.25">
      <c r="A78">
        <v>6</v>
      </c>
      <c r="B78" t="s">
        <v>2411</v>
      </c>
      <c r="C78" t="s">
        <v>830</v>
      </c>
      <c r="D78" s="23" t="s">
        <v>2484</v>
      </c>
      <c r="E78" t="s">
        <v>2483</v>
      </c>
    </row>
    <row r="79" spans="1:5" x14ac:dyDescent="0.25">
      <c r="A79">
        <v>6</v>
      </c>
      <c r="B79" t="s">
        <v>2411</v>
      </c>
      <c r="C79" t="s">
        <v>830</v>
      </c>
      <c r="D79" s="23" t="s">
        <v>2485</v>
      </c>
      <c r="E79" t="s">
        <v>2483</v>
      </c>
    </row>
    <row r="80" spans="1:5" x14ac:dyDescent="0.25">
      <c r="A80">
        <v>6</v>
      </c>
      <c r="B80" t="s">
        <v>2411</v>
      </c>
      <c r="C80" t="s">
        <v>830</v>
      </c>
      <c r="D80" s="23" t="s">
        <v>2486</v>
      </c>
      <c r="E80" t="s">
        <v>2488</v>
      </c>
    </row>
    <row r="81" spans="1:5" x14ac:dyDescent="0.25">
      <c r="A81">
        <v>6</v>
      </c>
      <c r="B81" t="s">
        <v>2411</v>
      </c>
      <c r="C81" t="s">
        <v>830</v>
      </c>
      <c r="D81" s="23" t="s">
        <v>2487</v>
      </c>
      <c r="E81" t="s">
        <v>2488</v>
      </c>
    </row>
    <row r="82" spans="1:5" x14ac:dyDescent="0.25">
      <c r="A82">
        <v>6</v>
      </c>
      <c r="B82" t="s">
        <v>2411</v>
      </c>
      <c r="C82" t="s">
        <v>830</v>
      </c>
      <c r="D82" s="23" t="s">
        <v>2489</v>
      </c>
      <c r="E82" t="s">
        <v>2488</v>
      </c>
    </row>
    <row r="83" spans="1:5" x14ac:dyDescent="0.25">
      <c r="A83">
        <v>6</v>
      </c>
      <c r="B83" t="s">
        <v>2411</v>
      </c>
      <c r="C83" t="s">
        <v>830</v>
      </c>
      <c r="D83" s="23" t="s">
        <v>2490</v>
      </c>
      <c r="E83" t="s">
        <v>2488</v>
      </c>
    </row>
    <row r="84" spans="1:5" x14ac:dyDescent="0.25">
      <c r="A84">
        <v>7</v>
      </c>
      <c r="B84" t="s">
        <v>2411</v>
      </c>
      <c r="C84" t="s">
        <v>830</v>
      </c>
      <c r="D84" s="23" t="s">
        <v>2491</v>
      </c>
      <c r="E84" t="s">
        <v>2497</v>
      </c>
    </row>
    <row r="85" spans="1:5" x14ac:dyDescent="0.25">
      <c r="A85">
        <v>7</v>
      </c>
      <c r="B85" t="s">
        <v>2411</v>
      </c>
      <c r="C85" t="s">
        <v>830</v>
      </c>
      <c r="D85" s="23" t="s">
        <v>2492</v>
      </c>
      <c r="E85" t="s">
        <v>2497</v>
      </c>
    </row>
    <row r="86" spans="1:5" x14ac:dyDescent="0.25">
      <c r="A86">
        <v>7</v>
      </c>
      <c r="B86" t="s">
        <v>2411</v>
      </c>
      <c r="C86" t="s">
        <v>830</v>
      </c>
      <c r="D86" s="23" t="s">
        <v>2493</v>
      </c>
      <c r="E86" t="s">
        <v>2497</v>
      </c>
    </row>
    <row r="87" spans="1:5" x14ac:dyDescent="0.25">
      <c r="A87">
        <v>7</v>
      </c>
      <c r="B87" t="s">
        <v>2411</v>
      </c>
      <c r="C87" t="s">
        <v>830</v>
      </c>
      <c r="D87" s="23" t="s">
        <v>2494</v>
      </c>
      <c r="E87" t="s">
        <v>2497</v>
      </c>
    </row>
    <row r="88" spans="1:5" x14ac:dyDescent="0.25">
      <c r="A88">
        <v>7</v>
      </c>
      <c r="B88" t="s">
        <v>2411</v>
      </c>
      <c r="C88" t="s">
        <v>830</v>
      </c>
      <c r="D88" s="23" t="s">
        <v>2495</v>
      </c>
      <c r="E88" t="s">
        <v>2497</v>
      </c>
    </row>
    <row r="89" spans="1:5" x14ac:dyDescent="0.25">
      <c r="A89">
        <v>7</v>
      </c>
      <c r="B89" t="s">
        <v>2411</v>
      </c>
      <c r="C89" t="s">
        <v>830</v>
      </c>
      <c r="D89" s="23" t="s">
        <v>2496</v>
      </c>
      <c r="E89" t="s">
        <v>2497</v>
      </c>
    </row>
    <row r="90" spans="1:5" x14ac:dyDescent="0.25">
      <c r="A90">
        <v>7</v>
      </c>
      <c r="B90" t="s">
        <v>2411</v>
      </c>
      <c r="C90" t="s">
        <v>830</v>
      </c>
      <c r="D90" s="23" t="s">
        <v>2498</v>
      </c>
      <c r="E90" t="s">
        <v>2504</v>
      </c>
    </row>
    <row r="91" spans="1:5" x14ac:dyDescent="0.25">
      <c r="A91">
        <v>7</v>
      </c>
      <c r="B91" t="s">
        <v>2411</v>
      </c>
      <c r="C91" t="s">
        <v>830</v>
      </c>
      <c r="D91" s="23" t="s">
        <v>2499</v>
      </c>
      <c r="E91" t="s">
        <v>2504</v>
      </c>
    </row>
    <row r="92" spans="1:5" x14ac:dyDescent="0.25">
      <c r="A92">
        <v>7</v>
      </c>
      <c r="B92" t="s">
        <v>2411</v>
      </c>
      <c r="C92" t="s">
        <v>830</v>
      </c>
      <c r="D92" s="23" t="s">
        <v>2500</v>
      </c>
      <c r="E92" t="s">
        <v>2504</v>
      </c>
    </row>
    <row r="93" spans="1:5" x14ac:dyDescent="0.25">
      <c r="A93">
        <v>7</v>
      </c>
      <c r="B93" t="s">
        <v>2411</v>
      </c>
      <c r="C93" t="s">
        <v>830</v>
      </c>
      <c r="D93" s="23" t="s">
        <v>2501</v>
      </c>
      <c r="E93" t="s">
        <v>2504</v>
      </c>
    </row>
    <row r="94" spans="1:5" x14ac:dyDescent="0.25">
      <c r="A94">
        <v>7</v>
      </c>
      <c r="B94" t="s">
        <v>2411</v>
      </c>
      <c r="C94" t="s">
        <v>830</v>
      </c>
      <c r="D94" s="23" t="s">
        <v>2502</v>
      </c>
      <c r="E94" t="s">
        <v>2504</v>
      </c>
    </row>
    <row r="95" spans="1:5" x14ac:dyDescent="0.25">
      <c r="A95">
        <v>7</v>
      </c>
      <c r="B95" t="s">
        <v>2411</v>
      </c>
      <c r="C95" t="s">
        <v>830</v>
      </c>
      <c r="D95" s="23" t="s">
        <v>2503</v>
      </c>
      <c r="E95" t="s">
        <v>2504</v>
      </c>
    </row>
    <row r="96" spans="1:5" x14ac:dyDescent="0.25">
      <c r="A96">
        <v>7</v>
      </c>
      <c r="B96" t="s">
        <v>2411</v>
      </c>
      <c r="C96" t="s">
        <v>830</v>
      </c>
      <c r="D96" s="23" t="s">
        <v>2505</v>
      </c>
      <c r="E96" t="s">
        <v>2511</v>
      </c>
    </row>
    <row r="97" spans="1:5" x14ac:dyDescent="0.25">
      <c r="A97">
        <v>7</v>
      </c>
      <c r="B97" t="s">
        <v>2411</v>
      </c>
      <c r="C97" t="s">
        <v>830</v>
      </c>
      <c r="D97" s="23" t="s">
        <v>2506</v>
      </c>
      <c r="E97" t="s">
        <v>2511</v>
      </c>
    </row>
    <row r="98" spans="1:5" x14ac:dyDescent="0.25">
      <c r="A98">
        <v>7</v>
      </c>
      <c r="B98" t="s">
        <v>2411</v>
      </c>
      <c r="C98" t="s">
        <v>830</v>
      </c>
      <c r="D98" s="23" t="s">
        <v>2507</v>
      </c>
      <c r="E98" t="s">
        <v>2511</v>
      </c>
    </row>
    <row r="99" spans="1:5" x14ac:dyDescent="0.25">
      <c r="A99">
        <v>7</v>
      </c>
      <c r="B99" t="s">
        <v>2411</v>
      </c>
      <c r="C99" t="s">
        <v>830</v>
      </c>
      <c r="D99" s="23" t="s">
        <v>2508</v>
      </c>
      <c r="E99" t="s">
        <v>2511</v>
      </c>
    </row>
    <row r="100" spans="1:5" x14ac:dyDescent="0.25">
      <c r="A100">
        <v>7</v>
      </c>
      <c r="B100" t="s">
        <v>2411</v>
      </c>
      <c r="C100" t="s">
        <v>830</v>
      </c>
      <c r="D100" s="23" t="s">
        <v>2509</v>
      </c>
      <c r="E100" t="s">
        <v>2511</v>
      </c>
    </row>
    <row r="101" spans="1:5" x14ac:dyDescent="0.25">
      <c r="A101">
        <v>7</v>
      </c>
      <c r="B101" t="s">
        <v>2411</v>
      </c>
      <c r="C101" t="s">
        <v>830</v>
      </c>
      <c r="D101" s="23" t="s">
        <v>2510</v>
      </c>
      <c r="E101" t="s">
        <v>2511</v>
      </c>
    </row>
    <row r="102" spans="1:5" x14ac:dyDescent="0.25">
      <c r="A102">
        <v>7</v>
      </c>
      <c r="B102" t="s">
        <v>2411</v>
      </c>
      <c r="C102" t="s">
        <v>830</v>
      </c>
      <c r="D102" s="23" t="s">
        <v>2512</v>
      </c>
      <c r="E102" t="s">
        <v>2518</v>
      </c>
    </row>
    <row r="103" spans="1:5" x14ac:dyDescent="0.25">
      <c r="A103">
        <v>7</v>
      </c>
      <c r="B103" t="s">
        <v>2411</v>
      </c>
      <c r="C103" t="s">
        <v>830</v>
      </c>
      <c r="D103" s="23" t="s">
        <v>2513</v>
      </c>
      <c r="E103" t="s">
        <v>2518</v>
      </c>
    </row>
    <row r="104" spans="1:5" x14ac:dyDescent="0.25">
      <c r="A104">
        <v>7</v>
      </c>
      <c r="B104" t="s">
        <v>2411</v>
      </c>
      <c r="C104" t="s">
        <v>830</v>
      </c>
      <c r="D104" s="23" t="s">
        <v>2514</v>
      </c>
      <c r="E104" t="s">
        <v>2518</v>
      </c>
    </row>
    <row r="105" spans="1:5" x14ac:dyDescent="0.25">
      <c r="A105">
        <v>7</v>
      </c>
      <c r="B105" t="s">
        <v>2411</v>
      </c>
      <c r="C105" t="s">
        <v>830</v>
      </c>
      <c r="D105" s="23" t="s">
        <v>2515</v>
      </c>
      <c r="E105" t="s">
        <v>2518</v>
      </c>
    </row>
    <row r="106" spans="1:5" x14ac:dyDescent="0.25">
      <c r="A106">
        <v>7</v>
      </c>
      <c r="B106" t="s">
        <v>2411</v>
      </c>
      <c r="C106" t="s">
        <v>830</v>
      </c>
      <c r="D106" s="23" t="s">
        <v>2516</v>
      </c>
      <c r="E106" t="s">
        <v>2518</v>
      </c>
    </row>
    <row r="107" spans="1:5" x14ac:dyDescent="0.25">
      <c r="A107">
        <v>7</v>
      </c>
      <c r="B107" t="s">
        <v>2411</v>
      </c>
      <c r="C107" t="s">
        <v>830</v>
      </c>
      <c r="D107" s="23" t="s">
        <v>2517</v>
      </c>
      <c r="E107" t="s">
        <v>2518</v>
      </c>
    </row>
    <row r="108" spans="1:5" x14ac:dyDescent="0.25">
      <c r="A108">
        <v>8</v>
      </c>
      <c r="B108" t="s">
        <v>2411</v>
      </c>
      <c r="C108" t="s">
        <v>830</v>
      </c>
      <c r="D108" s="23" t="s">
        <v>2519</v>
      </c>
      <c r="E108" t="s">
        <v>2525</v>
      </c>
    </row>
    <row r="109" spans="1:5" x14ac:dyDescent="0.25">
      <c r="A109">
        <v>8</v>
      </c>
      <c r="B109" t="s">
        <v>2411</v>
      </c>
      <c r="C109" t="s">
        <v>830</v>
      </c>
      <c r="D109" s="23" t="s">
        <v>2520</v>
      </c>
      <c r="E109" t="s">
        <v>2525</v>
      </c>
    </row>
    <row r="110" spans="1:5" x14ac:dyDescent="0.25">
      <c r="A110">
        <v>8</v>
      </c>
      <c r="B110" t="s">
        <v>2411</v>
      </c>
      <c r="C110" t="s">
        <v>830</v>
      </c>
      <c r="D110" s="23" t="s">
        <v>2521</v>
      </c>
      <c r="E110" t="s">
        <v>2525</v>
      </c>
    </row>
    <row r="111" spans="1:5" x14ac:dyDescent="0.25">
      <c r="A111">
        <v>8</v>
      </c>
      <c r="B111" t="s">
        <v>2411</v>
      </c>
      <c r="C111" t="s">
        <v>830</v>
      </c>
      <c r="D111" s="23" t="s">
        <v>2522</v>
      </c>
      <c r="E111" t="s">
        <v>2525</v>
      </c>
    </row>
    <row r="112" spans="1:5" x14ac:dyDescent="0.25">
      <c r="A112">
        <v>8</v>
      </c>
      <c r="B112" t="s">
        <v>2411</v>
      </c>
      <c r="C112" t="s">
        <v>830</v>
      </c>
      <c r="D112" s="23" t="s">
        <v>2523</v>
      </c>
      <c r="E112" t="s">
        <v>2525</v>
      </c>
    </row>
    <row r="113" spans="1:5" x14ac:dyDescent="0.25">
      <c r="A113">
        <v>8</v>
      </c>
      <c r="B113" t="s">
        <v>2411</v>
      </c>
      <c r="C113" t="s">
        <v>830</v>
      </c>
      <c r="D113" s="23" t="s">
        <v>2524</v>
      </c>
      <c r="E113" t="s">
        <v>2525</v>
      </c>
    </row>
    <row r="114" spans="1:5" x14ac:dyDescent="0.25">
      <c r="A114">
        <v>8</v>
      </c>
      <c r="B114" t="s">
        <v>2411</v>
      </c>
      <c r="C114" t="s">
        <v>830</v>
      </c>
      <c r="D114" s="23" t="s">
        <v>2526</v>
      </c>
      <c r="E114" t="s">
        <v>2532</v>
      </c>
    </row>
    <row r="115" spans="1:5" x14ac:dyDescent="0.25">
      <c r="A115">
        <v>8</v>
      </c>
      <c r="B115" t="s">
        <v>2411</v>
      </c>
      <c r="C115" t="s">
        <v>830</v>
      </c>
      <c r="D115" s="23" t="s">
        <v>2527</v>
      </c>
      <c r="E115" t="s">
        <v>2532</v>
      </c>
    </row>
    <row r="116" spans="1:5" x14ac:dyDescent="0.25">
      <c r="A116">
        <v>8</v>
      </c>
      <c r="B116" t="s">
        <v>2411</v>
      </c>
      <c r="C116" t="s">
        <v>830</v>
      </c>
      <c r="D116" s="23" t="s">
        <v>2528</v>
      </c>
      <c r="E116" t="s">
        <v>2532</v>
      </c>
    </row>
    <row r="117" spans="1:5" x14ac:dyDescent="0.25">
      <c r="A117">
        <v>8</v>
      </c>
      <c r="B117" t="s">
        <v>2411</v>
      </c>
      <c r="C117" t="s">
        <v>830</v>
      </c>
      <c r="D117" s="23" t="s">
        <v>2529</v>
      </c>
      <c r="E117" t="s">
        <v>2532</v>
      </c>
    </row>
    <row r="118" spans="1:5" x14ac:dyDescent="0.25">
      <c r="A118">
        <v>8</v>
      </c>
      <c r="B118" t="s">
        <v>2411</v>
      </c>
      <c r="C118" t="s">
        <v>830</v>
      </c>
      <c r="D118" s="23" t="s">
        <v>2530</v>
      </c>
      <c r="E118" t="s">
        <v>2532</v>
      </c>
    </row>
    <row r="119" spans="1:5" x14ac:dyDescent="0.25">
      <c r="A119">
        <v>8</v>
      </c>
      <c r="B119" t="s">
        <v>2411</v>
      </c>
      <c r="C119" t="s">
        <v>830</v>
      </c>
      <c r="D119" s="23" t="s">
        <v>2531</v>
      </c>
      <c r="E119" t="s">
        <v>2532</v>
      </c>
    </row>
    <row r="120" spans="1:5" x14ac:dyDescent="0.25">
      <c r="A120">
        <v>8</v>
      </c>
      <c r="B120" t="s">
        <v>2411</v>
      </c>
      <c r="C120" t="s">
        <v>830</v>
      </c>
      <c r="D120" s="23" t="s">
        <v>2533</v>
      </c>
      <c r="E120" t="s">
        <v>2535</v>
      </c>
    </row>
    <row r="121" spans="1:5" x14ac:dyDescent="0.25">
      <c r="A121">
        <v>8</v>
      </c>
      <c r="B121" t="s">
        <v>2411</v>
      </c>
      <c r="C121" t="s">
        <v>830</v>
      </c>
      <c r="D121" s="23" t="s">
        <v>2534</v>
      </c>
      <c r="E121" t="s">
        <v>2535</v>
      </c>
    </row>
    <row r="122" spans="1:5" x14ac:dyDescent="0.25">
      <c r="A122">
        <v>9</v>
      </c>
      <c r="B122" t="s">
        <v>2411</v>
      </c>
      <c r="C122" t="s">
        <v>830</v>
      </c>
      <c r="D122" s="23" t="s">
        <v>2537</v>
      </c>
      <c r="E122" t="s">
        <v>2536</v>
      </c>
    </row>
    <row r="123" spans="1:5" x14ac:dyDescent="0.25">
      <c r="A123">
        <v>9</v>
      </c>
      <c r="B123" t="s">
        <v>2411</v>
      </c>
      <c r="C123" t="s">
        <v>830</v>
      </c>
      <c r="D123" s="23" t="s">
        <v>2538</v>
      </c>
      <c r="E123" t="s">
        <v>2536</v>
      </c>
    </row>
    <row r="124" spans="1:5" x14ac:dyDescent="0.25">
      <c r="A124">
        <v>9</v>
      </c>
      <c r="B124" t="s">
        <v>2411</v>
      </c>
      <c r="C124" t="s">
        <v>830</v>
      </c>
      <c r="D124" s="23" t="s">
        <v>2539</v>
      </c>
      <c r="E124" t="s">
        <v>2536</v>
      </c>
    </row>
    <row r="125" spans="1:5" x14ac:dyDescent="0.25">
      <c r="A125">
        <v>9</v>
      </c>
      <c r="B125" t="s">
        <v>2411</v>
      </c>
      <c r="C125" t="s">
        <v>830</v>
      </c>
      <c r="D125" s="23" t="s">
        <v>2540</v>
      </c>
      <c r="E125" t="s">
        <v>2536</v>
      </c>
    </row>
    <row r="126" spans="1:5" x14ac:dyDescent="0.25">
      <c r="A126">
        <v>10</v>
      </c>
      <c r="B126" t="s">
        <v>2411</v>
      </c>
      <c r="C126" t="s">
        <v>830</v>
      </c>
      <c r="D126" s="23" t="s">
        <v>2542</v>
      </c>
      <c r="E126" t="s">
        <v>2541</v>
      </c>
    </row>
    <row r="127" spans="1:5" x14ac:dyDescent="0.25">
      <c r="A127">
        <v>10</v>
      </c>
      <c r="B127" t="s">
        <v>2411</v>
      </c>
      <c r="C127" t="s">
        <v>830</v>
      </c>
      <c r="D127" s="23" t="s">
        <v>2543</v>
      </c>
      <c r="E127" t="s">
        <v>2541</v>
      </c>
    </row>
    <row r="128" spans="1:5" x14ac:dyDescent="0.25">
      <c r="A128">
        <v>10</v>
      </c>
      <c r="B128" t="s">
        <v>2411</v>
      </c>
      <c r="C128" t="s">
        <v>830</v>
      </c>
      <c r="D128" s="23" t="s">
        <v>2427</v>
      </c>
      <c r="E128" t="s">
        <v>2541</v>
      </c>
    </row>
    <row r="129" spans="1:5" x14ac:dyDescent="0.25">
      <c r="A129">
        <v>10</v>
      </c>
      <c r="B129" t="s">
        <v>2411</v>
      </c>
      <c r="C129" t="s">
        <v>830</v>
      </c>
      <c r="D129" s="23" t="s">
        <v>2428</v>
      </c>
      <c r="E129" t="s">
        <v>2541</v>
      </c>
    </row>
    <row r="130" spans="1:5" x14ac:dyDescent="0.25">
      <c r="A130">
        <v>10</v>
      </c>
      <c r="B130" t="s">
        <v>2411</v>
      </c>
      <c r="C130" t="s">
        <v>830</v>
      </c>
      <c r="D130" s="23" t="s">
        <v>2544</v>
      </c>
      <c r="E130" t="s">
        <v>2541</v>
      </c>
    </row>
    <row r="131" spans="1:5" x14ac:dyDescent="0.25">
      <c r="A131">
        <v>10</v>
      </c>
      <c r="B131" t="s">
        <v>2411</v>
      </c>
      <c r="C131" t="s">
        <v>830</v>
      </c>
      <c r="D131" s="23" t="s">
        <v>2545</v>
      </c>
      <c r="E131" t="s">
        <v>2541</v>
      </c>
    </row>
    <row r="132" spans="1:5" x14ac:dyDescent="0.25">
      <c r="A132">
        <v>10</v>
      </c>
      <c r="B132" t="s">
        <v>2411</v>
      </c>
      <c r="C132" t="s">
        <v>830</v>
      </c>
      <c r="D132" s="23" t="s">
        <v>2546</v>
      </c>
      <c r="E132" t="s">
        <v>2541</v>
      </c>
    </row>
    <row r="133" spans="1:5" x14ac:dyDescent="0.25">
      <c r="A133">
        <v>10</v>
      </c>
      <c r="B133" t="s">
        <v>2411</v>
      </c>
      <c r="C133" t="s">
        <v>830</v>
      </c>
      <c r="D133" s="23" t="s">
        <v>2547</v>
      </c>
      <c r="E133" t="s">
        <v>2541</v>
      </c>
    </row>
    <row r="134" spans="1:5" x14ac:dyDescent="0.25">
      <c r="A134">
        <v>10</v>
      </c>
      <c r="B134" t="s">
        <v>2411</v>
      </c>
      <c r="C134" t="s">
        <v>830</v>
      </c>
      <c r="D134" s="23" t="s">
        <v>2434</v>
      </c>
      <c r="E134" t="s">
        <v>2541</v>
      </c>
    </row>
    <row r="135" spans="1:5" x14ac:dyDescent="0.25">
      <c r="A135">
        <v>10</v>
      </c>
      <c r="B135" t="s">
        <v>2411</v>
      </c>
      <c r="C135" t="s">
        <v>830</v>
      </c>
      <c r="D135" s="23" t="s">
        <v>2433</v>
      </c>
      <c r="E135" t="s">
        <v>2541</v>
      </c>
    </row>
    <row r="136" spans="1:5" x14ac:dyDescent="0.25">
      <c r="A136">
        <v>10</v>
      </c>
      <c r="B136" t="s">
        <v>2411</v>
      </c>
      <c r="C136" t="s">
        <v>830</v>
      </c>
      <c r="D136" s="23" t="s">
        <v>2548</v>
      </c>
      <c r="E136" t="s">
        <v>2541</v>
      </c>
    </row>
    <row r="137" spans="1:5" x14ac:dyDescent="0.25">
      <c r="A137">
        <v>10</v>
      </c>
      <c r="B137" t="s">
        <v>2411</v>
      </c>
      <c r="C137" t="s">
        <v>830</v>
      </c>
      <c r="D137" s="23" t="s">
        <v>2549</v>
      </c>
      <c r="E137" t="s">
        <v>2541</v>
      </c>
    </row>
    <row r="138" spans="1:5" x14ac:dyDescent="0.25">
      <c r="A138">
        <v>11</v>
      </c>
      <c r="B138" t="s">
        <v>2411</v>
      </c>
      <c r="C138" t="s">
        <v>830</v>
      </c>
      <c r="D138" s="23" t="s">
        <v>2551</v>
      </c>
      <c r="E138" t="s">
        <v>2550</v>
      </c>
    </row>
    <row r="139" spans="1:5" x14ac:dyDescent="0.25">
      <c r="A139">
        <v>11</v>
      </c>
      <c r="B139" t="s">
        <v>2411</v>
      </c>
      <c r="C139" t="s">
        <v>830</v>
      </c>
      <c r="D139" s="23" t="s">
        <v>2552</v>
      </c>
      <c r="E139" t="s">
        <v>2550</v>
      </c>
    </row>
    <row r="140" spans="1:5" x14ac:dyDescent="0.25">
      <c r="A140">
        <v>11</v>
      </c>
      <c r="B140" t="s">
        <v>2411</v>
      </c>
      <c r="C140" t="s">
        <v>830</v>
      </c>
      <c r="D140" s="23" t="s">
        <v>2553</v>
      </c>
      <c r="E140" t="s">
        <v>2550</v>
      </c>
    </row>
    <row r="141" spans="1:5" x14ac:dyDescent="0.25">
      <c r="A141">
        <v>11</v>
      </c>
      <c r="B141" t="s">
        <v>2411</v>
      </c>
      <c r="C141" t="s">
        <v>830</v>
      </c>
      <c r="D141" s="23" t="s">
        <v>2554</v>
      </c>
      <c r="E141" t="s">
        <v>2550</v>
      </c>
    </row>
    <row r="142" spans="1:5" x14ac:dyDescent="0.25">
      <c r="A142">
        <v>11</v>
      </c>
      <c r="B142" t="s">
        <v>2411</v>
      </c>
      <c r="C142" t="s">
        <v>830</v>
      </c>
      <c r="D142" s="23" t="s">
        <v>2555</v>
      </c>
      <c r="E142" t="s">
        <v>2550</v>
      </c>
    </row>
    <row r="143" spans="1:5" x14ac:dyDescent="0.25">
      <c r="A143">
        <v>11</v>
      </c>
      <c r="B143" t="s">
        <v>2411</v>
      </c>
      <c r="C143" t="s">
        <v>830</v>
      </c>
      <c r="D143" s="23" t="s">
        <v>2556</v>
      </c>
      <c r="E143" t="s">
        <v>2550</v>
      </c>
    </row>
    <row r="144" spans="1:5" x14ac:dyDescent="0.25">
      <c r="A144">
        <v>11</v>
      </c>
      <c r="B144" t="s">
        <v>2411</v>
      </c>
      <c r="C144" t="s">
        <v>830</v>
      </c>
      <c r="D144" s="23" t="s">
        <v>2557</v>
      </c>
      <c r="E144" t="s">
        <v>2550</v>
      </c>
    </row>
    <row r="145" spans="1:5" x14ac:dyDescent="0.25">
      <c r="A145">
        <v>11</v>
      </c>
      <c r="B145" t="s">
        <v>2411</v>
      </c>
      <c r="C145" t="s">
        <v>830</v>
      </c>
      <c r="D145" s="23" t="s">
        <v>2558</v>
      </c>
      <c r="E145" t="s">
        <v>2550</v>
      </c>
    </row>
    <row r="146" spans="1:5" x14ac:dyDescent="0.25">
      <c r="A146">
        <v>11</v>
      </c>
      <c r="B146" t="s">
        <v>2411</v>
      </c>
      <c r="C146" t="s">
        <v>830</v>
      </c>
      <c r="D146" s="23" t="s">
        <v>2559</v>
      </c>
      <c r="E146" t="s">
        <v>2550</v>
      </c>
    </row>
    <row r="147" spans="1:5" x14ac:dyDescent="0.25">
      <c r="A147">
        <v>11</v>
      </c>
      <c r="B147" t="s">
        <v>2411</v>
      </c>
      <c r="C147" t="s">
        <v>830</v>
      </c>
      <c r="D147" s="23" t="s">
        <v>2560</v>
      </c>
      <c r="E147" t="s">
        <v>2550</v>
      </c>
    </row>
    <row r="148" spans="1:5" x14ac:dyDescent="0.25">
      <c r="A148">
        <v>11</v>
      </c>
      <c r="B148" t="s">
        <v>2411</v>
      </c>
      <c r="C148" t="s">
        <v>830</v>
      </c>
      <c r="D148" s="23" t="s">
        <v>2561</v>
      </c>
      <c r="E148" t="s">
        <v>2550</v>
      </c>
    </row>
    <row r="149" spans="1:5" x14ac:dyDescent="0.25">
      <c r="A149">
        <v>11</v>
      </c>
      <c r="B149" t="s">
        <v>2411</v>
      </c>
      <c r="C149" t="s">
        <v>830</v>
      </c>
      <c r="D149" s="23" t="s">
        <v>2562</v>
      </c>
      <c r="E149" t="s">
        <v>2550</v>
      </c>
    </row>
    <row r="150" spans="1:5" x14ac:dyDescent="0.25">
      <c r="A150">
        <v>12</v>
      </c>
      <c r="B150" t="s">
        <v>2411</v>
      </c>
      <c r="C150" t="s">
        <v>830</v>
      </c>
      <c r="D150" s="23" t="s">
        <v>2563</v>
      </c>
      <c r="E150" t="s">
        <v>2178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CX1113"/>
  <sheetViews>
    <sheetView topLeftCell="A930" zoomScale="55" zoomScaleNormal="55" workbookViewId="0">
      <selection activeCell="A114" sqref="A114:BN1051"/>
    </sheetView>
  </sheetViews>
  <sheetFormatPr defaultRowHeight="15" outlineLevelRow="1" outlineLevelCol="1" x14ac:dyDescent="0.25"/>
  <cols>
    <col min="1" max="1" width="6.28515625" style="40" bestFit="1" customWidth="1"/>
    <col min="2" max="2" width="8.42578125" customWidth="1" outlineLevel="1"/>
    <col min="3" max="8" width="8.140625" customWidth="1" outlineLevel="1"/>
    <col min="9" max="15" width="5" customWidth="1" outlineLevel="1"/>
    <col min="16" max="16" width="2.7109375" customWidth="1" outlineLevel="1"/>
    <col min="17" max="17" width="2.42578125" customWidth="1" outlineLevel="1"/>
    <col min="18" max="18" width="92.5703125" bestFit="1" customWidth="1"/>
    <col min="19" max="19" width="4.140625" customWidth="1"/>
    <col min="20" max="20" width="15" customWidth="1" outlineLevel="1"/>
    <col min="21" max="21" width="13.5703125" style="45" bestFit="1" customWidth="1"/>
    <col min="22" max="22" width="26.7109375" style="45" customWidth="1" outlineLevel="1"/>
    <col min="23" max="23" width="15.42578125" style="45" bestFit="1" customWidth="1"/>
    <col min="24" max="24" width="25.85546875" style="45" customWidth="1" outlineLevel="1"/>
    <col min="25" max="25" width="22.7109375" style="45" customWidth="1" outlineLevel="1"/>
    <col min="26" max="26" width="21.42578125" style="45" customWidth="1" outlineLevel="1"/>
    <col min="27" max="27" width="22.5703125" style="45" customWidth="1" outlineLevel="1"/>
    <col min="28" max="28" width="13.85546875" style="45" bestFit="1" customWidth="1"/>
    <col min="29" max="29" width="27" style="45" customWidth="1" outlineLevel="1"/>
    <col min="30" max="30" width="15.5703125" style="45" bestFit="1" customWidth="1"/>
    <col min="31" max="31" width="28.7109375" style="45" customWidth="1" outlineLevel="1"/>
    <col min="32" max="32" width="23" style="45" customWidth="1" outlineLevel="1"/>
    <col min="33" max="33" width="21.5703125" style="45" customWidth="1" outlineLevel="1"/>
    <col min="34" max="34" width="22.85546875" style="45" customWidth="1" outlineLevel="1"/>
    <col min="35" max="35" width="13.5703125" style="45" bestFit="1" customWidth="1"/>
    <col min="36" max="36" width="26.7109375" style="45" customWidth="1" outlineLevel="1"/>
    <col min="37" max="37" width="15.42578125" style="45" bestFit="1" customWidth="1"/>
    <col min="38" max="38" width="28.42578125" style="45" customWidth="1" outlineLevel="1"/>
    <col min="39" max="39" width="22.7109375" style="45" customWidth="1" outlineLevel="1"/>
    <col min="40" max="40" width="21.42578125" style="45" customWidth="1" outlineLevel="1"/>
    <col min="41" max="41" width="22.5703125" style="45" customWidth="1" outlineLevel="1"/>
    <col min="42" max="42" width="14.42578125" style="45" bestFit="1" customWidth="1"/>
    <col min="43" max="43" width="27.42578125" style="45" customWidth="1" outlineLevel="1"/>
    <col min="44" max="44" width="16.140625" style="45" bestFit="1" customWidth="1"/>
    <col min="45" max="45" width="29.28515625" style="45" customWidth="1" outlineLevel="1"/>
    <col min="46" max="46" width="23.42578125" style="45" customWidth="1" outlineLevel="1"/>
    <col min="47" max="47" width="22.140625" style="45" customWidth="1" outlineLevel="1"/>
    <col min="48" max="48" width="23.42578125" style="45" customWidth="1" outlineLevel="1"/>
    <col min="49" max="49" width="6.5703125" style="45" customWidth="1" outlineLevel="1"/>
    <col min="50" max="50" width="15.85546875" style="45" customWidth="1" outlineLevel="1"/>
    <col min="51" max="51" width="3.7109375" style="45" customWidth="1" outlineLevel="1"/>
    <col min="52" max="52" width="17.7109375" style="45" customWidth="1" outlineLevel="1"/>
    <col min="53" max="53" width="5.42578125" style="45" customWidth="1" outlineLevel="1"/>
    <col min="54" max="54" width="4.7109375" style="45" customWidth="1" outlineLevel="1"/>
    <col min="55" max="55" width="14.28515625" style="45" customWidth="1" outlineLevel="1"/>
    <col min="56" max="56" width="4.28515625" style="45" customWidth="1" outlineLevel="1"/>
    <col min="57" max="57" width="13.7109375" style="45" customWidth="1" outlineLevel="1"/>
    <col min="58" max="58" width="5.42578125" style="45" customWidth="1" outlineLevel="1"/>
    <col min="59" max="59" width="4.7109375" style="45" bestFit="1" customWidth="1"/>
    <col min="60" max="60" width="13.85546875" style="45" customWidth="1" outlineLevel="1"/>
    <col min="61" max="61" width="20.7109375" style="45" customWidth="1" outlineLevel="1"/>
    <col min="62" max="62" width="9" style="45" customWidth="1" outlineLevel="1"/>
    <col min="63" max="63" width="15.85546875" style="45" customWidth="1" outlineLevel="1"/>
    <col min="64" max="64" width="9.42578125" style="45" customWidth="1" outlineLevel="1"/>
    <col min="65" max="65" width="16.28515625" style="45" customWidth="1" outlineLevel="1"/>
    <col min="66" max="66" width="16.7109375" style="45" bestFit="1" customWidth="1"/>
    <col min="67" max="67" width="23.7109375" style="45" bestFit="1" customWidth="1"/>
    <col min="68" max="68" width="7.42578125" style="12" bestFit="1" customWidth="1"/>
    <col min="69" max="69" width="9" style="9"/>
    <col min="70" max="70" width="13.140625" style="9" bestFit="1" customWidth="1"/>
    <col min="71" max="71" width="15" style="9" bestFit="1" customWidth="1"/>
    <col min="72" max="72" width="15.85546875" style="9" bestFit="1" customWidth="1"/>
    <col min="73" max="73" width="15.5703125" style="9" bestFit="1" customWidth="1"/>
    <col min="74" max="74" width="14.42578125" style="9" bestFit="1" customWidth="1"/>
    <col min="75" max="75" width="15" style="9" bestFit="1" customWidth="1"/>
    <col min="76" max="76" width="13.5703125" style="9" bestFit="1" customWidth="1"/>
    <col min="77" max="77" width="15.42578125" style="9" bestFit="1" customWidth="1"/>
    <col min="78" max="78" width="9" style="9" customWidth="1"/>
    <col min="79" max="83" width="3.42578125" style="12" bestFit="1" customWidth="1"/>
    <col min="84" max="84" width="3.5703125" style="12" customWidth="1"/>
    <col min="85" max="85" width="2.28515625" style="12" bestFit="1" customWidth="1"/>
    <col min="86" max="86" width="14.5703125" bestFit="1" customWidth="1"/>
    <col min="87" max="87" width="28" bestFit="1" customWidth="1"/>
    <col min="88" max="88" width="16" bestFit="1" customWidth="1"/>
  </cols>
  <sheetData>
    <row r="1" spans="1:68" x14ac:dyDescent="0.25">
      <c r="A1" s="42" t="s">
        <v>2663</v>
      </c>
      <c r="S1" s="51"/>
      <c r="U1" s="52" t="s">
        <v>3810</v>
      </c>
      <c r="W1" s="52" t="s">
        <v>3811</v>
      </c>
      <c r="AB1" s="52" t="s">
        <v>3812</v>
      </c>
      <c r="AD1" s="52" t="s">
        <v>3813</v>
      </c>
    </row>
    <row r="2" spans="1:68" ht="30" x14ac:dyDescent="0.25">
      <c r="A2" s="12" t="s">
        <v>2220</v>
      </c>
      <c r="B2" s="11" t="s">
        <v>1242</v>
      </c>
      <c r="C2" s="11" t="s">
        <v>2214</v>
      </c>
      <c r="D2" s="11" t="s">
        <v>2215</v>
      </c>
      <c r="E2" s="11" t="s">
        <v>2216</v>
      </c>
      <c r="F2" s="11" t="s">
        <v>2217</v>
      </c>
      <c r="G2" s="11" t="s">
        <v>2218</v>
      </c>
      <c r="H2" s="11" t="s">
        <v>2219</v>
      </c>
      <c r="I2" s="10" t="s">
        <v>1084</v>
      </c>
      <c r="J2" s="10" t="s">
        <v>1085</v>
      </c>
      <c r="K2" s="10" t="s">
        <v>1086</v>
      </c>
      <c r="L2" s="10" t="s">
        <v>1087</v>
      </c>
      <c r="M2" s="10" t="s">
        <v>1088</v>
      </c>
      <c r="N2" s="10" t="s">
        <v>1112</v>
      </c>
      <c r="O2" s="10" t="s">
        <v>1441</v>
      </c>
      <c r="P2" s="10" t="s">
        <v>2032</v>
      </c>
      <c r="Q2" s="10" t="s">
        <v>0</v>
      </c>
      <c r="R2" s="18"/>
      <c r="S2" s="18" t="s">
        <v>2280</v>
      </c>
      <c r="T2" s="10" t="s">
        <v>797</v>
      </c>
      <c r="U2" s="45" t="s">
        <v>798</v>
      </c>
      <c r="V2" s="45" t="s">
        <v>799</v>
      </c>
      <c r="W2" s="45" t="s">
        <v>800</v>
      </c>
      <c r="X2" s="45" t="s">
        <v>801</v>
      </c>
      <c r="Y2" s="45" t="s">
        <v>802</v>
      </c>
      <c r="Z2" s="45" t="s">
        <v>803</v>
      </c>
      <c r="AA2" s="45" t="s">
        <v>804</v>
      </c>
      <c r="AB2" s="45" t="s">
        <v>805</v>
      </c>
      <c r="AC2" s="45" t="s">
        <v>806</v>
      </c>
      <c r="AD2" s="45" t="s">
        <v>807</v>
      </c>
      <c r="AE2" s="45" t="s">
        <v>808</v>
      </c>
      <c r="AF2" s="45" t="s">
        <v>809</v>
      </c>
      <c r="AG2" s="45" t="s">
        <v>810</v>
      </c>
      <c r="AH2" s="45" t="s">
        <v>811</v>
      </c>
      <c r="AI2" s="45" t="s">
        <v>812</v>
      </c>
      <c r="AJ2" s="45" t="s">
        <v>813</v>
      </c>
      <c r="AK2" s="45" t="s">
        <v>814</v>
      </c>
      <c r="AL2" s="45" t="s">
        <v>815</v>
      </c>
      <c r="AM2" s="45" t="s">
        <v>816</v>
      </c>
      <c r="AN2" s="45" t="s">
        <v>817</v>
      </c>
      <c r="AO2" s="45" t="s">
        <v>818</v>
      </c>
      <c r="AP2" s="45" t="s">
        <v>819</v>
      </c>
      <c r="AQ2" s="45" t="s">
        <v>820</v>
      </c>
      <c r="AR2" s="45" t="s">
        <v>821</v>
      </c>
      <c r="AS2" s="45" t="s">
        <v>822</v>
      </c>
      <c r="AT2" s="45" t="s">
        <v>823</v>
      </c>
      <c r="AU2" s="45" t="s">
        <v>824</v>
      </c>
      <c r="AV2" s="45" t="s">
        <v>825</v>
      </c>
      <c r="AW2" s="45" t="s">
        <v>826</v>
      </c>
      <c r="AX2" s="45" t="s">
        <v>827</v>
      </c>
      <c r="AY2" s="45" t="s">
        <v>828</v>
      </c>
      <c r="AZ2" s="45" t="s">
        <v>829</v>
      </c>
      <c r="BA2" s="45" t="s">
        <v>830</v>
      </c>
      <c r="BB2" s="45" t="s">
        <v>831</v>
      </c>
      <c r="BC2" s="45" t="s">
        <v>832</v>
      </c>
      <c r="BD2" s="45" t="s">
        <v>833</v>
      </c>
      <c r="BE2" s="45" t="s">
        <v>834</v>
      </c>
      <c r="BF2" s="45" t="s">
        <v>835</v>
      </c>
      <c r="BG2" s="46" t="s">
        <v>836</v>
      </c>
      <c r="BH2" s="45" t="s">
        <v>837</v>
      </c>
      <c r="BI2" s="45" t="s">
        <v>838</v>
      </c>
      <c r="BJ2" s="45" t="s">
        <v>839</v>
      </c>
      <c r="BK2" s="45" t="s">
        <v>840</v>
      </c>
      <c r="BL2" s="45" t="s">
        <v>841</v>
      </c>
      <c r="BM2" s="45" t="s">
        <v>842</v>
      </c>
      <c r="BN2" s="45" t="s">
        <v>843</v>
      </c>
      <c r="BO2" s="45" t="s">
        <v>844</v>
      </c>
      <c r="BP2" s="10"/>
    </row>
    <row r="3" spans="1:68" x14ac:dyDescent="0.25">
      <c r="R3" t="s">
        <v>2642</v>
      </c>
      <c r="U3" s="48" t="s">
        <v>899</v>
      </c>
      <c r="W3" s="48" t="s">
        <v>870</v>
      </c>
      <c r="AB3" s="48"/>
      <c r="AD3" s="48"/>
      <c r="BP3" s="12">
        <f>_xlfn.AGGREGATE(3,3,BP114:BP1013)</f>
        <v>342</v>
      </c>
    </row>
    <row r="4" spans="1:68" outlineLevel="1" x14ac:dyDescent="0.25">
      <c r="R4" t="s">
        <v>2642</v>
      </c>
      <c r="U4" s="48" t="s">
        <v>899</v>
      </c>
      <c r="W4" s="48" t="s">
        <v>861</v>
      </c>
      <c r="AB4" s="48"/>
      <c r="AD4" s="48"/>
    </row>
    <row r="5" spans="1:68" outlineLevel="1" x14ac:dyDescent="0.25">
      <c r="R5" t="s">
        <v>2642</v>
      </c>
      <c r="U5" s="48" t="s">
        <v>899</v>
      </c>
      <c r="W5" s="48" t="s">
        <v>864</v>
      </c>
      <c r="AB5" s="48"/>
      <c r="AD5" s="48"/>
    </row>
    <row r="6" spans="1:68" outlineLevel="1" x14ac:dyDescent="0.25">
      <c r="R6" t="s">
        <v>2642</v>
      </c>
      <c r="U6" s="48" t="s">
        <v>899</v>
      </c>
      <c r="W6" s="48" t="s">
        <v>867</v>
      </c>
      <c r="AB6" s="48"/>
      <c r="AD6" s="48"/>
    </row>
    <row r="7" spans="1:68" outlineLevel="1" x14ac:dyDescent="0.25">
      <c r="R7" t="s">
        <v>2642</v>
      </c>
      <c r="U7" s="48" t="s">
        <v>901</v>
      </c>
      <c r="W7" s="48" t="s">
        <v>870</v>
      </c>
      <c r="AB7" s="48"/>
      <c r="AD7" s="48"/>
    </row>
    <row r="8" spans="1:68" outlineLevel="1" x14ac:dyDescent="0.25">
      <c r="R8" t="s">
        <v>2642</v>
      </c>
      <c r="U8" s="48" t="s">
        <v>901</v>
      </c>
      <c r="W8" s="48" t="s">
        <v>861</v>
      </c>
      <c r="AB8" s="48"/>
      <c r="AD8" s="48"/>
    </row>
    <row r="9" spans="1:68" outlineLevel="1" x14ac:dyDescent="0.25">
      <c r="R9" t="s">
        <v>2642</v>
      </c>
      <c r="U9" s="48" t="s">
        <v>901</v>
      </c>
      <c r="W9" s="48" t="s">
        <v>864</v>
      </c>
      <c r="AB9" s="48"/>
      <c r="AD9" s="48"/>
    </row>
    <row r="10" spans="1:68" outlineLevel="1" x14ac:dyDescent="0.25">
      <c r="R10" t="s">
        <v>2642</v>
      </c>
      <c r="U10" s="48" t="s">
        <v>901</v>
      </c>
      <c r="W10" s="48" t="s">
        <v>867</v>
      </c>
      <c r="AB10" s="48"/>
      <c r="AD10" s="48"/>
    </row>
    <row r="11" spans="1:68" outlineLevel="1" x14ac:dyDescent="0.25">
      <c r="R11" t="s">
        <v>2642</v>
      </c>
      <c r="U11" s="48" t="s">
        <v>903</v>
      </c>
      <c r="W11" s="48" t="s">
        <v>870</v>
      </c>
      <c r="AB11" s="48"/>
      <c r="AD11" s="48"/>
    </row>
    <row r="12" spans="1:68" outlineLevel="1" x14ac:dyDescent="0.25">
      <c r="R12" t="s">
        <v>2642</v>
      </c>
      <c r="U12" s="48" t="s">
        <v>905</v>
      </c>
      <c r="W12" s="48" t="s">
        <v>870</v>
      </c>
      <c r="AB12" s="48"/>
      <c r="AD12" s="48"/>
    </row>
    <row r="13" spans="1:68" outlineLevel="1" x14ac:dyDescent="0.25">
      <c r="R13" t="s">
        <v>2642</v>
      </c>
      <c r="U13" s="48" t="s">
        <v>907</v>
      </c>
      <c r="W13" s="48" t="s">
        <v>861</v>
      </c>
      <c r="AB13" s="48"/>
      <c r="AD13" s="48"/>
    </row>
    <row r="14" spans="1:68" outlineLevel="1" x14ac:dyDescent="0.25">
      <c r="R14" t="s">
        <v>2642</v>
      </c>
      <c r="U14" s="48" t="s">
        <v>908</v>
      </c>
      <c r="W14" s="48" t="s">
        <v>861</v>
      </c>
      <c r="AB14" s="48"/>
      <c r="AD14" s="48"/>
    </row>
    <row r="15" spans="1:68" outlineLevel="1" x14ac:dyDescent="0.25">
      <c r="R15" t="s">
        <v>2642</v>
      </c>
      <c r="U15" s="48" t="s">
        <v>910</v>
      </c>
      <c r="W15" s="48" t="s">
        <v>864</v>
      </c>
      <c r="AB15" s="48"/>
      <c r="AD15" s="48"/>
    </row>
    <row r="16" spans="1:68" outlineLevel="1" x14ac:dyDescent="0.25">
      <c r="R16" t="s">
        <v>2642</v>
      </c>
      <c r="U16" s="48" t="s">
        <v>912</v>
      </c>
      <c r="W16" s="48" t="s">
        <v>864</v>
      </c>
      <c r="AB16" s="48"/>
      <c r="AD16" s="48"/>
    </row>
    <row r="17" spans="18:30" outlineLevel="1" x14ac:dyDescent="0.25">
      <c r="R17" t="s">
        <v>2642</v>
      </c>
      <c r="U17" s="48" t="s">
        <v>914</v>
      </c>
      <c r="W17" s="48" t="s">
        <v>867</v>
      </c>
      <c r="AB17" s="48"/>
      <c r="AD17" s="48"/>
    </row>
    <row r="18" spans="18:30" outlineLevel="1" x14ac:dyDescent="0.25">
      <c r="R18" t="s">
        <v>2642</v>
      </c>
      <c r="U18" s="48" t="s">
        <v>916</v>
      </c>
      <c r="W18" s="48" t="s">
        <v>867</v>
      </c>
      <c r="AB18" s="48"/>
      <c r="AD18" s="48"/>
    </row>
    <row r="19" spans="18:30" outlineLevel="1" x14ac:dyDescent="0.25">
      <c r="R19" t="s">
        <v>2644</v>
      </c>
      <c r="U19" s="48" t="s">
        <v>899</v>
      </c>
      <c r="W19" s="48" t="s">
        <v>863</v>
      </c>
      <c r="AB19" s="48"/>
      <c r="AD19" s="48"/>
    </row>
    <row r="20" spans="18:30" outlineLevel="1" x14ac:dyDescent="0.25">
      <c r="R20" t="s">
        <v>2644</v>
      </c>
      <c r="U20" s="48" t="s">
        <v>901</v>
      </c>
      <c r="W20" s="48" t="s">
        <v>863</v>
      </c>
      <c r="AB20" s="48"/>
      <c r="AD20" s="48"/>
    </row>
    <row r="21" spans="18:30" outlineLevel="1" x14ac:dyDescent="0.25">
      <c r="R21" t="s">
        <v>2644</v>
      </c>
      <c r="U21" s="48" t="s">
        <v>903</v>
      </c>
      <c r="W21" s="48" t="s">
        <v>859</v>
      </c>
      <c r="AB21" s="48"/>
      <c r="AD21" s="48"/>
    </row>
    <row r="22" spans="18:30" outlineLevel="1" x14ac:dyDescent="0.25">
      <c r="R22" t="s">
        <v>2644</v>
      </c>
      <c r="U22" s="48" t="s">
        <v>905</v>
      </c>
      <c r="W22" s="48" t="s">
        <v>864</v>
      </c>
      <c r="AB22" s="48"/>
      <c r="AD22" s="48"/>
    </row>
    <row r="23" spans="18:30" outlineLevel="1" x14ac:dyDescent="0.25">
      <c r="R23" t="s">
        <v>2644</v>
      </c>
      <c r="U23" s="48" t="s">
        <v>907</v>
      </c>
      <c r="W23" s="48" t="s">
        <v>861</v>
      </c>
      <c r="AB23" s="48"/>
      <c r="AD23" s="48"/>
    </row>
    <row r="24" spans="18:30" outlineLevel="1" x14ac:dyDescent="0.25">
      <c r="R24" t="s">
        <v>2644</v>
      </c>
      <c r="U24" s="48" t="s">
        <v>908</v>
      </c>
      <c r="W24" s="48" t="s">
        <v>861</v>
      </c>
      <c r="AB24" s="48"/>
      <c r="AD24" s="48"/>
    </row>
    <row r="25" spans="18:30" outlineLevel="1" x14ac:dyDescent="0.25">
      <c r="R25" t="s">
        <v>2644</v>
      </c>
      <c r="U25" s="48" t="s">
        <v>910</v>
      </c>
      <c r="W25" s="48" t="s">
        <v>867</v>
      </c>
      <c r="AB25" s="48"/>
      <c r="AD25" s="48"/>
    </row>
    <row r="26" spans="18:30" outlineLevel="1" x14ac:dyDescent="0.25">
      <c r="R26" t="s">
        <v>2644</v>
      </c>
      <c r="U26" s="48" t="s">
        <v>912</v>
      </c>
      <c r="W26" s="48" t="s">
        <v>866</v>
      </c>
      <c r="AB26" s="48"/>
      <c r="AD26" s="48"/>
    </row>
    <row r="27" spans="18:30" outlineLevel="1" x14ac:dyDescent="0.25">
      <c r="R27" t="s">
        <v>2644</v>
      </c>
      <c r="U27" s="48" t="s">
        <v>914</v>
      </c>
      <c r="W27" s="48" t="s">
        <v>869</v>
      </c>
      <c r="AB27" s="48"/>
      <c r="AD27" s="48"/>
    </row>
    <row r="28" spans="18:30" outlineLevel="1" x14ac:dyDescent="0.25">
      <c r="R28" t="s">
        <v>2644</v>
      </c>
      <c r="U28" s="48" t="s">
        <v>916</v>
      </c>
      <c r="W28" s="48" t="s">
        <v>865</v>
      </c>
      <c r="AB28" s="48"/>
      <c r="AD28" s="48"/>
    </row>
    <row r="29" spans="18:30" outlineLevel="1" x14ac:dyDescent="0.25">
      <c r="R29" t="s">
        <v>2645</v>
      </c>
      <c r="U29" s="48" t="s">
        <v>899</v>
      </c>
      <c r="W29" s="48" t="s">
        <v>866</v>
      </c>
      <c r="AB29" s="48"/>
      <c r="AD29" s="48"/>
    </row>
    <row r="30" spans="18:30" outlineLevel="1" x14ac:dyDescent="0.25">
      <c r="R30" t="s">
        <v>2645</v>
      </c>
      <c r="U30" s="48" t="s">
        <v>901</v>
      </c>
      <c r="W30" s="48" t="s">
        <v>865</v>
      </c>
      <c r="AB30" s="48"/>
      <c r="AD30" s="48"/>
    </row>
    <row r="31" spans="18:30" outlineLevel="1" x14ac:dyDescent="0.25">
      <c r="R31" t="s">
        <v>2645</v>
      </c>
      <c r="U31" s="48" t="s">
        <v>903</v>
      </c>
      <c r="W31" s="48" t="s">
        <v>869</v>
      </c>
      <c r="AB31" s="48"/>
      <c r="AD31" s="48"/>
    </row>
    <row r="32" spans="18:30" outlineLevel="1" x14ac:dyDescent="0.25">
      <c r="R32" t="s">
        <v>2645</v>
      </c>
      <c r="U32" s="48" t="s">
        <v>905</v>
      </c>
      <c r="W32" s="48" t="s">
        <v>868</v>
      </c>
      <c r="AB32" s="48"/>
      <c r="AD32" s="48"/>
    </row>
    <row r="33" spans="18:30" outlineLevel="1" x14ac:dyDescent="0.25">
      <c r="R33" t="s">
        <v>2645</v>
      </c>
      <c r="U33" s="48" t="s">
        <v>907</v>
      </c>
      <c r="W33" s="48" t="s">
        <v>860</v>
      </c>
      <c r="AB33" s="48"/>
      <c r="AD33" s="48"/>
    </row>
    <row r="34" spans="18:30" outlineLevel="1" x14ac:dyDescent="0.25">
      <c r="R34" t="s">
        <v>2645</v>
      </c>
      <c r="U34" s="48" t="s">
        <v>908</v>
      </c>
      <c r="W34" s="48" t="s">
        <v>859</v>
      </c>
      <c r="AB34" s="48"/>
      <c r="AD34" s="48"/>
    </row>
    <row r="35" spans="18:30" outlineLevel="1" x14ac:dyDescent="0.25">
      <c r="R35" t="s">
        <v>2645</v>
      </c>
      <c r="U35" s="48" t="s">
        <v>910</v>
      </c>
      <c r="W35" s="48" t="s">
        <v>863</v>
      </c>
      <c r="AB35" s="48"/>
      <c r="AD35" s="48"/>
    </row>
    <row r="36" spans="18:30" outlineLevel="1" x14ac:dyDescent="0.25">
      <c r="R36" t="s">
        <v>2645</v>
      </c>
      <c r="U36" s="48" t="s">
        <v>912</v>
      </c>
      <c r="W36" s="48" t="s">
        <v>862</v>
      </c>
      <c r="AB36" s="48"/>
      <c r="AD36" s="48"/>
    </row>
    <row r="37" spans="18:30" outlineLevel="1" x14ac:dyDescent="0.25">
      <c r="R37" t="s">
        <v>2645</v>
      </c>
      <c r="U37" s="48" t="s">
        <v>914</v>
      </c>
      <c r="W37" s="48" t="s">
        <v>864</v>
      </c>
      <c r="AB37" s="48"/>
      <c r="AD37" s="48"/>
    </row>
    <row r="38" spans="18:30" outlineLevel="1" x14ac:dyDescent="0.25">
      <c r="R38" t="s">
        <v>2645</v>
      </c>
      <c r="U38" s="48" t="s">
        <v>914</v>
      </c>
      <c r="W38" s="48" t="s">
        <v>870</v>
      </c>
      <c r="AB38" s="48"/>
      <c r="AD38" s="48"/>
    </row>
    <row r="39" spans="18:30" outlineLevel="1" x14ac:dyDescent="0.25">
      <c r="R39" t="s">
        <v>2645</v>
      </c>
      <c r="U39" s="48" t="s">
        <v>916</v>
      </c>
      <c r="W39" s="48" t="s">
        <v>861</v>
      </c>
      <c r="AB39" s="48"/>
      <c r="AD39" s="48"/>
    </row>
    <row r="40" spans="18:30" outlineLevel="1" x14ac:dyDescent="0.25">
      <c r="R40" t="s">
        <v>2645</v>
      </c>
      <c r="U40" s="48" t="s">
        <v>916</v>
      </c>
      <c r="W40" s="48" t="s">
        <v>867</v>
      </c>
      <c r="AB40" s="48"/>
      <c r="AD40" s="48"/>
    </row>
    <row r="41" spans="18:30" outlineLevel="1" x14ac:dyDescent="0.25">
      <c r="U41" s="48"/>
      <c r="W41" s="48"/>
      <c r="AB41" s="48"/>
      <c r="AD41" s="48"/>
    </row>
    <row r="42" spans="18:30" outlineLevel="1" x14ac:dyDescent="0.25">
      <c r="U42" s="48"/>
      <c r="W42" s="48"/>
      <c r="AB42" s="48"/>
      <c r="AD42" s="48"/>
    </row>
    <row r="43" spans="18:30" outlineLevel="1" x14ac:dyDescent="0.25">
      <c r="U43" s="48"/>
      <c r="W43" s="48"/>
      <c r="AB43" s="48"/>
      <c r="AD43" s="48"/>
    </row>
    <row r="44" spans="18:30" outlineLevel="1" x14ac:dyDescent="0.25">
      <c r="U44" s="48"/>
      <c r="W44" s="48"/>
      <c r="AB44" s="48"/>
      <c r="AD44" s="48"/>
    </row>
    <row r="45" spans="18:30" outlineLevel="1" x14ac:dyDescent="0.25">
      <c r="U45" s="48"/>
      <c r="W45" s="48"/>
      <c r="AB45" s="48"/>
      <c r="AD45" s="48"/>
    </row>
    <row r="46" spans="18:30" outlineLevel="1" x14ac:dyDescent="0.25">
      <c r="U46" s="48"/>
      <c r="W46" s="48"/>
      <c r="AB46" s="48"/>
      <c r="AD46" s="48"/>
    </row>
    <row r="47" spans="18:30" outlineLevel="1" x14ac:dyDescent="0.25">
      <c r="U47" s="48"/>
      <c r="W47" s="48"/>
      <c r="AB47" s="48"/>
      <c r="AD47" s="48"/>
    </row>
    <row r="48" spans="18:30" outlineLevel="1" x14ac:dyDescent="0.25">
      <c r="U48" s="48"/>
      <c r="W48" s="48"/>
      <c r="AB48" s="48"/>
      <c r="AD48" s="48"/>
    </row>
    <row r="49" spans="21:30" outlineLevel="1" x14ac:dyDescent="0.25">
      <c r="U49" s="48"/>
      <c r="W49" s="48"/>
      <c r="AB49" s="48"/>
      <c r="AD49" s="48"/>
    </row>
    <row r="50" spans="21:30" outlineLevel="1" x14ac:dyDescent="0.25">
      <c r="U50" s="48"/>
      <c r="W50" s="48"/>
      <c r="AB50" s="48"/>
      <c r="AD50" s="48"/>
    </row>
    <row r="51" spans="21:30" outlineLevel="1" x14ac:dyDescent="0.25">
      <c r="U51" s="48"/>
      <c r="W51" s="48"/>
      <c r="AB51" s="48"/>
      <c r="AD51" s="48"/>
    </row>
    <row r="52" spans="21:30" outlineLevel="1" x14ac:dyDescent="0.25">
      <c r="U52" s="48"/>
      <c r="W52" s="48"/>
      <c r="AB52" s="48"/>
      <c r="AD52" s="48"/>
    </row>
    <row r="53" spans="21:30" outlineLevel="1" x14ac:dyDescent="0.25">
      <c r="U53" s="48"/>
      <c r="W53" s="48"/>
      <c r="AB53" s="48"/>
      <c r="AD53" s="48"/>
    </row>
    <row r="54" spans="21:30" outlineLevel="1" x14ac:dyDescent="0.25">
      <c r="U54" s="48"/>
      <c r="W54" s="48"/>
      <c r="AB54" s="48"/>
      <c r="AD54" s="48"/>
    </row>
    <row r="55" spans="21:30" outlineLevel="1" x14ac:dyDescent="0.25">
      <c r="U55" s="48"/>
      <c r="W55" s="48"/>
      <c r="AB55" s="48"/>
      <c r="AD55" s="48"/>
    </row>
    <row r="56" spans="21:30" outlineLevel="1" x14ac:dyDescent="0.25">
      <c r="U56" s="48"/>
      <c r="W56" s="48"/>
      <c r="AB56" s="48"/>
      <c r="AD56" s="48"/>
    </row>
    <row r="57" spans="21:30" outlineLevel="1" x14ac:dyDescent="0.25">
      <c r="U57" s="48"/>
      <c r="W57" s="48"/>
      <c r="AB57" s="48"/>
      <c r="AD57" s="48"/>
    </row>
    <row r="58" spans="21:30" outlineLevel="1" x14ac:dyDescent="0.25">
      <c r="U58" s="48"/>
      <c r="W58" s="48"/>
      <c r="AB58" s="48"/>
      <c r="AD58" s="48"/>
    </row>
    <row r="59" spans="21:30" outlineLevel="1" x14ac:dyDescent="0.25">
      <c r="U59" s="48"/>
      <c r="W59" s="48"/>
      <c r="AB59" s="48"/>
      <c r="AD59" s="48"/>
    </row>
    <row r="60" spans="21:30" outlineLevel="1" x14ac:dyDescent="0.25">
      <c r="U60" s="48"/>
      <c r="W60" s="48"/>
      <c r="AB60" s="48"/>
      <c r="AD60" s="48"/>
    </row>
    <row r="61" spans="21:30" outlineLevel="1" x14ac:dyDescent="0.25">
      <c r="U61" s="48"/>
      <c r="W61" s="48"/>
      <c r="AB61" s="48"/>
      <c r="AD61" s="48"/>
    </row>
    <row r="62" spans="21:30" outlineLevel="1" x14ac:dyDescent="0.25">
      <c r="U62" s="48"/>
      <c r="W62" s="48"/>
      <c r="AB62" s="48"/>
      <c r="AD62" s="48"/>
    </row>
    <row r="63" spans="21:30" outlineLevel="1" x14ac:dyDescent="0.25">
      <c r="U63" s="48"/>
      <c r="W63" s="48"/>
      <c r="AB63" s="48"/>
      <c r="AD63" s="48"/>
    </row>
    <row r="64" spans="21:30" outlineLevel="1" x14ac:dyDescent="0.25">
      <c r="U64" s="48"/>
      <c r="W64" s="48"/>
      <c r="AB64" s="48"/>
      <c r="AD64" s="48"/>
    </row>
    <row r="65" spans="21:30" outlineLevel="1" x14ac:dyDescent="0.25">
      <c r="U65" s="48"/>
      <c r="W65" s="48"/>
      <c r="AB65" s="48"/>
      <c r="AD65" s="48"/>
    </row>
    <row r="66" spans="21:30" outlineLevel="1" x14ac:dyDescent="0.25">
      <c r="U66" s="48"/>
      <c r="W66" s="48"/>
      <c r="AB66" s="48"/>
      <c r="AD66" s="48"/>
    </row>
    <row r="67" spans="21:30" outlineLevel="1" x14ac:dyDescent="0.25">
      <c r="U67" s="48"/>
      <c r="W67" s="48"/>
      <c r="AB67" s="48"/>
      <c r="AD67" s="48"/>
    </row>
    <row r="68" spans="21:30" outlineLevel="1" x14ac:dyDescent="0.25">
      <c r="U68" s="48"/>
      <c r="W68" s="48"/>
      <c r="AB68" s="48"/>
      <c r="AD68" s="48"/>
    </row>
    <row r="69" spans="21:30" outlineLevel="1" x14ac:dyDescent="0.25">
      <c r="U69" s="48"/>
      <c r="W69" s="48"/>
      <c r="AB69" s="48"/>
      <c r="AD69" s="48"/>
    </row>
    <row r="70" spans="21:30" outlineLevel="1" x14ac:dyDescent="0.25">
      <c r="U70" s="48"/>
      <c r="W70" s="48"/>
      <c r="AB70" s="48"/>
      <c r="AD70" s="48"/>
    </row>
    <row r="71" spans="21:30" outlineLevel="1" x14ac:dyDescent="0.25">
      <c r="U71" s="48"/>
      <c r="W71" s="48"/>
      <c r="AB71" s="48"/>
      <c r="AD71" s="48"/>
    </row>
    <row r="72" spans="21:30" outlineLevel="1" x14ac:dyDescent="0.25">
      <c r="U72" s="48"/>
      <c r="W72" s="48"/>
      <c r="AB72" s="48"/>
      <c r="AD72" s="48"/>
    </row>
    <row r="73" spans="21:30" outlineLevel="1" x14ac:dyDescent="0.25">
      <c r="U73" s="48"/>
      <c r="W73" s="48"/>
      <c r="AB73" s="48"/>
      <c r="AD73" s="48"/>
    </row>
    <row r="74" spans="21:30" outlineLevel="1" x14ac:dyDescent="0.25">
      <c r="U74" s="48"/>
      <c r="W74" s="48"/>
      <c r="AB74" s="48"/>
      <c r="AD74" s="48"/>
    </row>
    <row r="75" spans="21:30" outlineLevel="1" x14ac:dyDescent="0.25">
      <c r="U75" s="48"/>
      <c r="W75" s="48"/>
      <c r="AB75" s="48"/>
      <c r="AD75" s="48"/>
    </row>
    <row r="76" spans="21:30" outlineLevel="1" x14ac:dyDescent="0.25">
      <c r="U76" s="48"/>
      <c r="W76" s="48"/>
      <c r="AB76" s="48"/>
      <c r="AD76" s="48"/>
    </row>
    <row r="77" spans="21:30" outlineLevel="1" x14ac:dyDescent="0.25">
      <c r="U77" s="48"/>
      <c r="W77" s="48"/>
      <c r="AB77" s="48"/>
      <c r="AD77" s="48"/>
    </row>
    <row r="78" spans="21:30" outlineLevel="1" x14ac:dyDescent="0.25">
      <c r="U78" s="48"/>
      <c r="W78" s="48"/>
      <c r="AB78" s="48"/>
      <c r="AD78" s="48"/>
    </row>
    <row r="79" spans="21:30" outlineLevel="1" x14ac:dyDescent="0.25">
      <c r="U79" s="48"/>
      <c r="W79" s="48"/>
      <c r="AB79" s="48"/>
      <c r="AD79" s="48"/>
    </row>
    <row r="80" spans="21:30" outlineLevel="1" x14ac:dyDescent="0.25">
      <c r="U80" s="48"/>
      <c r="W80" s="48"/>
      <c r="AB80" s="48"/>
      <c r="AD80" s="48"/>
    </row>
    <row r="81" spans="21:30" outlineLevel="1" x14ac:dyDescent="0.25">
      <c r="U81" s="48"/>
      <c r="W81" s="48"/>
      <c r="AB81" s="48"/>
      <c r="AD81" s="48"/>
    </row>
    <row r="82" spans="21:30" outlineLevel="1" x14ac:dyDescent="0.25">
      <c r="U82" s="48"/>
      <c r="W82" s="48"/>
      <c r="AB82" s="48"/>
      <c r="AD82" s="48"/>
    </row>
    <row r="83" spans="21:30" outlineLevel="1" x14ac:dyDescent="0.25">
      <c r="U83" s="48"/>
      <c r="W83" s="48"/>
      <c r="AB83" s="48"/>
      <c r="AD83" s="48"/>
    </row>
    <row r="84" spans="21:30" outlineLevel="1" x14ac:dyDescent="0.25">
      <c r="U84" s="48"/>
      <c r="W84" s="48"/>
      <c r="AB84" s="48"/>
      <c r="AD84" s="48"/>
    </row>
    <row r="85" spans="21:30" outlineLevel="1" x14ac:dyDescent="0.25">
      <c r="U85" s="48"/>
      <c r="W85" s="48"/>
      <c r="AB85" s="48"/>
      <c r="AD85" s="48"/>
    </row>
    <row r="86" spans="21:30" outlineLevel="1" x14ac:dyDescent="0.25">
      <c r="U86" s="48"/>
      <c r="W86" s="48"/>
      <c r="AB86" s="48"/>
      <c r="AD86" s="48"/>
    </row>
    <row r="87" spans="21:30" outlineLevel="1" x14ac:dyDescent="0.25">
      <c r="U87" s="48"/>
      <c r="W87" s="48"/>
      <c r="AB87" s="48"/>
      <c r="AD87" s="48"/>
    </row>
    <row r="88" spans="21:30" outlineLevel="1" x14ac:dyDescent="0.25">
      <c r="U88" s="48"/>
      <c r="W88" s="48"/>
      <c r="AB88" s="48"/>
      <c r="AD88" s="48"/>
    </row>
    <row r="89" spans="21:30" outlineLevel="1" x14ac:dyDescent="0.25">
      <c r="U89" s="48"/>
      <c r="W89" s="48"/>
      <c r="AB89" s="48"/>
      <c r="AD89" s="48"/>
    </row>
    <row r="90" spans="21:30" outlineLevel="1" x14ac:dyDescent="0.25">
      <c r="U90" s="48"/>
      <c r="W90" s="48"/>
      <c r="AB90" s="48"/>
      <c r="AD90" s="48"/>
    </row>
    <row r="91" spans="21:30" outlineLevel="1" x14ac:dyDescent="0.25">
      <c r="U91" s="48"/>
      <c r="W91" s="48"/>
      <c r="AB91" s="48"/>
      <c r="AD91" s="48"/>
    </row>
    <row r="92" spans="21:30" outlineLevel="1" x14ac:dyDescent="0.25">
      <c r="U92" s="48"/>
      <c r="W92" s="48"/>
      <c r="AB92" s="48"/>
      <c r="AD92" s="48"/>
    </row>
    <row r="93" spans="21:30" outlineLevel="1" x14ac:dyDescent="0.25">
      <c r="U93" s="48"/>
      <c r="W93" s="48"/>
      <c r="AB93" s="48"/>
      <c r="AD93" s="48"/>
    </row>
    <row r="94" spans="21:30" outlineLevel="1" x14ac:dyDescent="0.25">
      <c r="U94" s="48"/>
      <c r="W94" s="48"/>
      <c r="AB94" s="48"/>
      <c r="AD94" s="48"/>
    </row>
    <row r="95" spans="21:30" outlineLevel="1" x14ac:dyDescent="0.25">
      <c r="U95" s="48"/>
      <c r="W95" s="48"/>
      <c r="AB95" s="48"/>
      <c r="AD95" s="48"/>
    </row>
    <row r="96" spans="21:30" outlineLevel="1" x14ac:dyDescent="0.25">
      <c r="U96" s="48"/>
      <c r="W96" s="48"/>
      <c r="AB96" s="48"/>
      <c r="AD96" s="48"/>
    </row>
    <row r="97" spans="21:77" outlineLevel="1" x14ac:dyDescent="0.25">
      <c r="U97" s="48"/>
      <c r="W97" s="48"/>
      <c r="AB97" s="48"/>
      <c r="AD97" s="48"/>
    </row>
    <row r="98" spans="21:77" outlineLevel="1" x14ac:dyDescent="0.25">
      <c r="U98" s="48"/>
      <c r="W98" s="48"/>
      <c r="AB98" s="48"/>
      <c r="AD98" s="48"/>
    </row>
    <row r="99" spans="21:77" outlineLevel="1" x14ac:dyDescent="0.25">
      <c r="U99" s="48"/>
      <c r="W99" s="48"/>
      <c r="AB99" s="48"/>
      <c r="AD99" s="48"/>
    </row>
    <row r="100" spans="21:77" outlineLevel="1" x14ac:dyDescent="0.25">
      <c r="U100" s="48"/>
      <c r="W100" s="48"/>
      <c r="AB100" s="48"/>
      <c r="AD100" s="48"/>
    </row>
    <row r="101" spans="21:77" outlineLevel="1" x14ac:dyDescent="0.25">
      <c r="U101" s="48"/>
      <c r="W101" s="48"/>
      <c r="AB101" s="48"/>
      <c r="AD101" s="48"/>
    </row>
    <row r="102" spans="21:77" outlineLevel="1" x14ac:dyDescent="0.25">
      <c r="U102" s="48"/>
      <c r="W102" s="48"/>
      <c r="AB102" s="48"/>
      <c r="AD102" s="48"/>
    </row>
    <row r="103" spans="21:77" outlineLevel="1" x14ac:dyDescent="0.25"/>
    <row r="104" spans="21:77" outlineLevel="1" x14ac:dyDescent="0.25"/>
    <row r="105" spans="21:77" outlineLevel="1" x14ac:dyDescent="0.25"/>
    <row r="106" spans="21:77" outlineLevel="1" x14ac:dyDescent="0.25"/>
    <row r="107" spans="21:77" outlineLevel="1" x14ac:dyDescent="0.25"/>
    <row r="108" spans="21:77" outlineLevel="1" x14ac:dyDescent="0.25"/>
    <row r="109" spans="21:77" outlineLevel="1" x14ac:dyDescent="0.25"/>
    <row r="110" spans="21:77" outlineLevel="1" x14ac:dyDescent="0.25"/>
    <row r="111" spans="21:77" outlineLevel="1" x14ac:dyDescent="0.25"/>
    <row r="112" spans="21:77" outlineLevel="1" x14ac:dyDescent="0.25">
      <c r="BR112" s="9" t="s">
        <v>798</v>
      </c>
      <c r="BS112" s="9" t="s">
        <v>800</v>
      </c>
      <c r="BT112" s="9" t="s">
        <v>805</v>
      </c>
      <c r="BU112" s="9" t="s">
        <v>807</v>
      </c>
      <c r="BV112" s="9" t="s">
        <v>812</v>
      </c>
      <c r="BW112" s="9" t="s">
        <v>814</v>
      </c>
      <c r="BX112" s="9" t="s">
        <v>819</v>
      </c>
      <c r="BY112" s="9" t="s">
        <v>821</v>
      </c>
    </row>
    <row r="113" spans="1:102" ht="30" x14ac:dyDescent="0.25">
      <c r="A113" s="12" t="s">
        <v>2220</v>
      </c>
      <c r="B113" s="11" t="s">
        <v>1242</v>
      </c>
      <c r="C113" s="11" t="s">
        <v>2214</v>
      </c>
      <c r="D113" s="11" t="s">
        <v>2215</v>
      </c>
      <c r="E113" s="11" t="s">
        <v>2216</v>
      </c>
      <c r="F113" s="11" t="s">
        <v>2217</v>
      </c>
      <c r="G113" s="11" t="s">
        <v>2218</v>
      </c>
      <c r="H113" s="11" t="s">
        <v>2219</v>
      </c>
      <c r="I113" s="10" t="s">
        <v>1084</v>
      </c>
      <c r="J113" s="10" t="s">
        <v>1085</v>
      </c>
      <c r="K113" s="10" t="s">
        <v>1086</v>
      </c>
      <c r="L113" s="10" t="s">
        <v>1087</v>
      </c>
      <c r="M113" s="10" t="s">
        <v>1088</v>
      </c>
      <c r="N113" s="10" t="s">
        <v>1112</v>
      </c>
      <c r="O113" s="10" t="s">
        <v>1441</v>
      </c>
      <c r="P113" s="10" t="s">
        <v>2032</v>
      </c>
      <c r="Q113" s="10" t="s">
        <v>0</v>
      </c>
      <c r="R113" s="18" t="s">
        <v>795</v>
      </c>
      <c r="S113" s="47" t="s">
        <v>2280</v>
      </c>
      <c r="T113" s="43" t="s">
        <v>797</v>
      </c>
      <c r="U113" s="43" t="s">
        <v>798</v>
      </c>
      <c r="V113" s="43" t="s">
        <v>799</v>
      </c>
      <c r="W113" s="43" t="s">
        <v>800</v>
      </c>
      <c r="X113" s="43" t="s">
        <v>801</v>
      </c>
      <c r="Y113" s="43" t="s">
        <v>802</v>
      </c>
      <c r="Z113" s="43" t="s">
        <v>803</v>
      </c>
      <c r="AA113" s="43" t="s">
        <v>804</v>
      </c>
      <c r="AB113" s="43" t="s">
        <v>805</v>
      </c>
      <c r="AC113" s="43" t="s">
        <v>806</v>
      </c>
      <c r="AD113" s="43" t="s">
        <v>807</v>
      </c>
      <c r="AE113" s="43" t="s">
        <v>808</v>
      </c>
      <c r="AF113" s="43" t="s">
        <v>809</v>
      </c>
      <c r="AG113" s="43" t="s">
        <v>810</v>
      </c>
      <c r="AH113" s="43" t="s">
        <v>811</v>
      </c>
      <c r="AI113" s="43" t="s">
        <v>812</v>
      </c>
      <c r="AJ113" s="43" t="s">
        <v>813</v>
      </c>
      <c r="AK113" s="43" t="s">
        <v>814</v>
      </c>
      <c r="AL113" s="43" t="s">
        <v>815</v>
      </c>
      <c r="AM113" s="43" t="s">
        <v>816</v>
      </c>
      <c r="AN113" s="43" t="s">
        <v>817</v>
      </c>
      <c r="AO113" s="43" t="s">
        <v>818</v>
      </c>
      <c r="AP113" s="43" t="s">
        <v>819</v>
      </c>
      <c r="AQ113" s="43" t="s">
        <v>820</v>
      </c>
      <c r="AR113" s="43" t="s">
        <v>821</v>
      </c>
      <c r="AS113" s="43" t="s">
        <v>822</v>
      </c>
      <c r="AT113" s="43" t="s">
        <v>823</v>
      </c>
      <c r="AU113" s="43" t="s">
        <v>824</v>
      </c>
      <c r="AV113" s="43" t="s">
        <v>825</v>
      </c>
      <c r="AW113" s="43" t="s">
        <v>826</v>
      </c>
      <c r="AX113" s="43" t="s">
        <v>827</v>
      </c>
      <c r="AY113" s="43" t="s">
        <v>828</v>
      </c>
      <c r="AZ113" s="43" t="s">
        <v>829</v>
      </c>
      <c r="BA113" s="43" t="s">
        <v>830</v>
      </c>
      <c r="BB113" s="43" t="s">
        <v>831</v>
      </c>
      <c r="BC113" s="43" t="s">
        <v>832</v>
      </c>
      <c r="BD113" s="43" t="s">
        <v>833</v>
      </c>
      <c r="BE113" s="43" t="s">
        <v>834</v>
      </c>
      <c r="BF113" s="43" t="s">
        <v>835</v>
      </c>
      <c r="BG113" s="44" t="s">
        <v>836</v>
      </c>
      <c r="BH113" s="43" t="s">
        <v>837</v>
      </c>
      <c r="BI113" s="43" t="s">
        <v>838</v>
      </c>
      <c r="BJ113" s="43" t="s">
        <v>839</v>
      </c>
      <c r="BK113" s="43" t="s">
        <v>840</v>
      </c>
      <c r="BL113" s="43" t="s">
        <v>841</v>
      </c>
      <c r="BM113" s="43" t="s">
        <v>842</v>
      </c>
      <c r="BN113" s="43" t="s">
        <v>843</v>
      </c>
      <c r="BO113" s="43" t="s">
        <v>844</v>
      </c>
      <c r="BP113" s="10"/>
      <c r="BR113" s="10" t="s">
        <v>2664</v>
      </c>
      <c r="BS113" s="10" t="s">
        <v>2665</v>
      </c>
      <c r="BT113" s="10" t="s">
        <v>2666</v>
      </c>
      <c r="BU113" s="10" t="s">
        <v>2667</v>
      </c>
      <c r="BV113" s="10" t="s">
        <v>2668</v>
      </c>
      <c r="BW113" s="10" t="s">
        <v>2669</v>
      </c>
      <c r="BX113" s="10" t="s">
        <v>2670</v>
      </c>
      <c r="BY113" s="10" t="s">
        <v>2671</v>
      </c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</row>
    <row r="114" spans="1:102" x14ac:dyDescent="0.25">
      <c r="A114" s="12">
        <f t="shared" ref="A114:A178" si="0">IF(CG114&lt;2,"",1)</f>
        <v>1</v>
      </c>
      <c r="B114" s="11"/>
      <c r="C114" s="11"/>
      <c r="D114" s="11"/>
      <c r="E114" s="11"/>
      <c r="F114" s="11"/>
      <c r="G114" s="11"/>
      <c r="H114" s="11"/>
      <c r="I114" s="10"/>
      <c r="J114" s="10"/>
      <c r="K114" s="10"/>
      <c r="L114" s="10"/>
      <c r="M114" s="10"/>
      <c r="N114" s="10"/>
      <c r="O114" s="10"/>
      <c r="P114" s="10"/>
      <c r="Q114" s="10"/>
      <c r="R114" s="18" t="str">
        <f>CONCATENATE(R3," [",
BR114,BS114,BT114,BU114,BV114,BW114,BX114,BY114,"]")</f>
        <v>Хранилище (Гробница) [Год НС (甲) и Год ЗВ (丑)]</v>
      </c>
      <c r="S114" s="18"/>
      <c r="T114" s="10"/>
      <c r="U114" s="45" t="str">
        <f>IF(ISBLANK(U3),"",U3)</f>
        <v>甲</v>
      </c>
      <c r="W114" s="45" t="str">
        <f>IF(ISBLANK(W3),"",W3)</f>
        <v>丑</v>
      </c>
      <c r="BG114" s="46"/>
      <c r="BN114" s="45">
        <f>A114</f>
        <v>1</v>
      </c>
      <c r="BP114" s="10" t="s">
        <v>3801</v>
      </c>
      <c r="BR114" s="10" t="str">
        <f>IF(U114="","",CONCATENATE(BR$113," (",U114,")",IF(OR(W114&lt;&gt;"",AB114&lt;&gt;"",AD114&lt;&gt;"",AI114&lt;&gt;"",AK114&lt;&gt;"",AP114&lt;&gt;"",AR114&lt;&gt;"")," и ","")))</f>
        <v xml:space="preserve">Год НС (甲) и </v>
      </c>
      <c r="BS114" s="10" t="str">
        <f>IF(W114="","",CONCATENATE(BS$113," (",W114,")",IF(OR(AB114&lt;&gt;"",AD114&lt;&gt;"",AI114&lt;&gt;"",AK114&lt;&gt;"",AP114&lt;&gt;"",AR114&lt;&gt;"")," и ","")))</f>
        <v>Год ЗВ (丑)</v>
      </c>
      <c r="BT114" s="10" t="str">
        <f>IF(AB114="","",CONCATENATE(BT$113," (",AB114,")",IF(OR(AD114&lt;&gt;"",AI114&lt;&gt;"",AK114&lt;&gt;"",AP114&lt;&gt;"",AR114&lt;&gt;"")," и ","")))</f>
        <v/>
      </c>
      <c r="BU114" s="10" t="str">
        <f>IF(AD114="","",CONCATENATE(BU$113," (",AD114,")",IF(OR(AI114&lt;&gt;"",AK114&lt;&gt;"",AP114&lt;&gt;"",AR114&lt;&gt;"")," и ","")))</f>
        <v/>
      </c>
      <c r="BV114" s="10" t="str">
        <f>IF(AI114="","",CONCATENATE(BV$113," (",AI114,")",IF(OR(AK114&lt;&gt;"",AP114&lt;&gt;"",AR114&lt;&gt;"")," и ","")))</f>
        <v/>
      </c>
      <c r="BW114" s="10" t="str">
        <f>IF(AK114="","",CONCATENATE(BW$113," (",AK114,")",IF(OR(AP114&lt;&gt;"",AR114&lt;&gt;"")," и ","")))</f>
        <v/>
      </c>
      <c r="BX114" s="10" t="str">
        <f>IF(AP114="","",CONCATENATE(BX$113," (",AP114,")",IF(OR(AR114&lt;&gt;"")," и ","")))</f>
        <v/>
      </c>
      <c r="BY114" s="10" t="str">
        <f>IF(AR114="","",CONCATENATE(BY$113," (",AR114,")"))</f>
        <v/>
      </c>
      <c r="CA114" s="10" t="str">
        <f>IF(OR(W114&lt;&gt;"",AB114&lt;&gt;"",AD114&lt;&gt;"",AI114&lt;&gt;"",AK114&lt;&gt;"",AP114&lt;&gt;"",AR114&lt;&gt;"")," и ","")</f>
        <v xml:space="preserve"> и </v>
      </c>
      <c r="CB114" s="10" t="str">
        <f>IF(OR(AB114&lt;&gt;"",AD114&lt;&gt;"",AI114&lt;&gt;"",AK114&lt;&gt;"",AP114&lt;&gt;"",AR114&lt;&gt;"")," и ","")</f>
        <v/>
      </c>
      <c r="CC114" s="10" t="str">
        <f>IF(OR(AI114&lt;&gt;"",AK114&lt;&gt;"",AP114&lt;&gt;"",AR114&lt;&gt;"")," и ","")</f>
        <v/>
      </c>
      <c r="CD114" s="10" t="str">
        <f>IF(OR(AK114&lt;&gt;"",AP114&lt;&gt;"",AR114&lt;&gt;"")," и ","")</f>
        <v/>
      </c>
      <c r="CE114" s="10" t="str">
        <f>IF(OR(AP114&lt;&gt;"",AR114&lt;&gt;"")," и ","")</f>
        <v/>
      </c>
      <c r="CF114" s="10"/>
      <c r="CG114" s="10">
        <f>8-COUNTIFS(BR114:BY114,"")</f>
        <v>2</v>
      </c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</row>
    <row r="115" spans="1:102" outlineLevel="1" x14ac:dyDescent="0.25">
      <c r="A115" s="12">
        <f t="shared" si="0"/>
        <v>1</v>
      </c>
      <c r="B115" s="11"/>
      <c r="C115" s="11"/>
      <c r="D115" s="11"/>
      <c r="E115" s="11"/>
      <c r="F115" s="11"/>
      <c r="G115" s="11"/>
      <c r="H115" s="11"/>
      <c r="I115" s="10"/>
      <c r="J115" s="10"/>
      <c r="K115" s="10"/>
      <c r="L115" s="10"/>
      <c r="M115" s="10"/>
      <c r="N115" s="10"/>
      <c r="O115" s="10"/>
      <c r="P115" s="10"/>
      <c r="Q115" s="10"/>
      <c r="R115" s="18" t="str">
        <f t="shared" ref="R115:R178" si="1">CONCATENATE(R4," [",
BR115,BS115,BT115,BU115,BV115,BW115,BX115,BY115,"]")</f>
        <v>Хранилище (Гробница) [Год НС (甲) и Год ЗВ (辰)]</v>
      </c>
      <c r="S115" s="18"/>
      <c r="T115" s="10"/>
      <c r="U115" s="45" t="str">
        <f t="shared" ref="U115:U178" si="2">IF(ISBLANK(U4),"",U4)</f>
        <v>甲</v>
      </c>
      <c r="W115" s="45" t="str">
        <f t="shared" ref="W115:W178" si="3">IF(ISBLANK(W4),"",W4)</f>
        <v>辰</v>
      </c>
      <c r="BG115" s="46"/>
      <c r="BN115" s="45">
        <f t="shared" ref="BN115:BN178" si="4">A115</f>
        <v>1</v>
      </c>
      <c r="BP115" s="10" t="s">
        <v>3801</v>
      </c>
      <c r="BR115" s="10" t="str">
        <f t="shared" ref="BR115:BR178" si="5">IF(U115="","",CONCATENATE(BR$113," (",U115,")",IF(OR(W115&lt;&gt;"",AB115&lt;&gt;"",AD115&lt;&gt;"",AI115&lt;&gt;"",AK115&lt;&gt;"",AP115&lt;&gt;"",AR115&lt;&gt;"")," и ","")))</f>
        <v xml:space="preserve">Год НС (甲) и </v>
      </c>
      <c r="BS115" s="10" t="str">
        <f t="shared" ref="BS115:BS178" si="6">IF(W115="","",CONCATENATE(BS$113," (",W115,")",IF(OR(AB115&lt;&gt;"",AD115&lt;&gt;"",AI115&lt;&gt;"",AK115&lt;&gt;"",AP115&lt;&gt;"",AR115&lt;&gt;"")," и ","")))</f>
        <v>Год ЗВ (辰)</v>
      </c>
      <c r="BT115" s="10" t="str">
        <f t="shared" ref="BT115:BT178" si="7">IF(AB115="","",CONCATENATE(BT$113," (",AB115,")",IF(OR(AD115&lt;&gt;"",AI115&lt;&gt;"",AK115&lt;&gt;"",AP115&lt;&gt;"",AR115&lt;&gt;"")," и ","")))</f>
        <v/>
      </c>
      <c r="BU115" s="10" t="str">
        <f t="shared" ref="BU115:BU178" si="8">IF(AD115="","",CONCATENATE(BU$113," (",AD115,")",IF(OR(AI115&lt;&gt;"",AK115&lt;&gt;"",AP115&lt;&gt;"",AR115&lt;&gt;"")," и ","")))</f>
        <v/>
      </c>
      <c r="BV115" s="10" t="str">
        <f t="shared" ref="BV115:BV178" si="9">IF(AI115="","",CONCATENATE(BV$113," (",AI115,")",IF(OR(AK115&lt;&gt;"",AP115&lt;&gt;"",AR115&lt;&gt;"")," и ","")))</f>
        <v/>
      </c>
      <c r="BW115" s="10" t="str">
        <f t="shared" ref="BW115:BW178" si="10">IF(AK115="","",CONCATENATE(BW$113," (",AK115,")",IF(OR(AP115&lt;&gt;"",AR115&lt;&gt;"")," и ","")))</f>
        <v/>
      </c>
      <c r="BX115" s="10" t="str">
        <f t="shared" ref="BX115:BX178" si="11">IF(AP115="","",CONCATENATE(BX$113," (",AP115,")",IF(OR(AR115&lt;&gt;"")," и ","")))</f>
        <v/>
      </c>
      <c r="BY115" s="10" t="str">
        <f t="shared" ref="BY115:BY178" si="12">IF(AR115="","",CONCATENATE(BY$113," (",AR115,")"))</f>
        <v/>
      </c>
      <c r="CA115" s="10" t="str">
        <f t="shared" ref="CA115:CA178" si="13">IF(OR(W115&lt;&gt;"",AB115&lt;&gt;"",AD115&lt;&gt;"",AI115&lt;&gt;"",AK115&lt;&gt;"",AP115&lt;&gt;"",AR115&lt;&gt;"")," и ","")</f>
        <v xml:space="preserve"> и </v>
      </c>
      <c r="CB115" s="10" t="str">
        <f t="shared" ref="CB115:CB178" si="14">IF(OR(AB115&lt;&gt;"",AD115&lt;&gt;"",AI115&lt;&gt;"",AK115&lt;&gt;"",AP115&lt;&gt;"",AR115&lt;&gt;"")," и ","")</f>
        <v/>
      </c>
      <c r="CC115" s="10" t="str">
        <f t="shared" ref="CC115:CC178" si="15">IF(OR(AI115&lt;&gt;"",AK115&lt;&gt;"",AP115&lt;&gt;"",AR115&lt;&gt;"")," и ","")</f>
        <v/>
      </c>
      <c r="CD115" s="10" t="str">
        <f t="shared" ref="CD115:CD178" si="16">IF(OR(AK115&lt;&gt;"",AP115&lt;&gt;"",AR115&lt;&gt;"")," и ","")</f>
        <v/>
      </c>
      <c r="CE115" s="10" t="str">
        <f t="shared" ref="CE115:CE178" si="17">IF(OR(AP115&lt;&gt;"",AR115&lt;&gt;"")," и ","")</f>
        <v/>
      </c>
      <c r="CF115" s="10"/>
      <c r="CG115" s="10">
        <f t="shared" ref="CG115:CG178" si="18">8-COUNTIFS(BR115:BY115,"")</f>
        <v>2</v>
      </c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</row>
    <row r="116" spans="1:102" outlineLevel="1" x14ac:dyDescent="0.25">
      <c r="A116" s="12">
        <f t="shared" si="0"/>
        <v>1</v>
      </c>
      <c r="B116" s="11"/>
      <c r="C116" s="11"/>
      <c r="D116" s="11"/>
      <c r="E116" s="11"/>
      <c r="F116" s="11"/>
      <c r="G116" s="11"/>
      <c r="H116" s="11"/>
      <c r="I116" s="10"/>
      <c r="J116" s="10"/>
      <c r="K116" s="10"/>
      <c r="L116" s="10"/>
      <c r="M116" s="10"/>
      <c r="N116" s="10"/>
      <c r="O116" s="10"/>
      <c r="P116" s="10"/>
      <c r="Q116" s="10"/>
      <c r="R116" s="18" t="str">
        <f t="shared" si="1"/>
        <v>Хранилище (Гробница) [Год НС (甲) и Год ЗВ (未)]</v>
      </c>
      <c r="S116" s="18"/>
      <c r="T116" s="10"/>
      <c r="U116" s="45" t="str">
        <f t="shared" si="2"/>
        <v>甲</v>
      </c>
      <c r="W116" s="45" t="str">
        <f t="shared" si="3"/>
        <v>未</v>
      </c>
      <c r="BG116" s="46"/>
      <c r="BN116" s="45">
        <f t="shared" si="4"/>
        <v>1</v>
      </c>
      <c r="BP116" s="10" t="s">
        <v>3801</v>
      </c>
      <c r="BR116" s="10" t="str">
        <f t="shared" si="5"/>
        <v xml:space="preserve">Год НС (甲) и </v>
      </c>
      <c r="BS116" s="10" t="str">
        <f t="shared" si="6"/>
        <v>Год ЗВ (未)</v>
      </c>
      <c r="BT116" s="10" t="str">
        <f t="shared" si="7"/>
        <v/>
      </c>
      <c r="BU116" s="10" t="str">
        <f t="shared" si="8"/>
        <v/>
      </c>
      <c r="BV116" s="10" t="str">
        <f t="shared" si="9"/>
        <v/>
      </c>
      <c r="BW116" s="10" t="str">
        <f t="shared" si="10"/>
        <v/>
      </c>
      <c r="BX116" s="10" t="str">
        <f t="shared" si="11"/>
        <v/>
      </c>
      <c r="BY116" s="10" t="str">
        <f t="shared" si="12"/>
        <v/>
      </c>
      <c r="CA116" s="10" t="str">
        <f t="shared" si="13"/>
        <v xml:space="preserve"> и </v>
      </c>
      <c r="CB116" s="10" t="str">
        <f t="shared" si="14"/>
        <v/>
      </c>
      <c r="CC116" s="10" t="str">
        <f t="shared" si="15"/>
        <v/>
      </c>
      <c r="CD116" s="10" t="str">
        <f t="shared" si="16"/>
        <v/>
      </c>
      <c r="CE116" s="10" t="str">
        <f t="shared" si="17"/>
        <v/>
      </c>
      <c r="CF116" s="10"/>
      <c r="CG116" s="10">
        <f t="shared" si="18"/>
        <v>2</v>
      </c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</row>
    <row r="117" spans="1:102" outlineLevel="1" x14ac:dyDescent="0.25">
      <c r="A117" s="12">
        <f t="shared" si="0"/>
        <v>1</v>
      </c>
      <c r="B117" s="11"/>
      <c r="C117" s="11"/>
      <c r="D117" s="11"/>
      <c r="E117" s="11"/>
      <c r="F117" s="11"/>
      <c r="G117" s="11"/>
      <c r="H117" s="11"/>
      <c r="I117" s="10"/>
      <c r="J117" s="10"/>
      <c r="K117" s="10"/>
      <c r="L117" s="10"/>
      <c r="M117" s="10"/>
      <c r="N117" s="10"/>
      <c r="O117" s="10"/>
      <c r="P117" s="10"/>
      <c r="Q117" s="10"/>
      <c r="R117" s="18" t="str">
        <f t="shared" si="1"/>
        <v>Хранилище (Гробница) [Год НС (甲) и Год ЗВ (戌)]</v>
      </c>
      <c r="S117" s="18"/>
      <c r="T117" s="10"/>
      <c r="U117" s="45" t="str">
        <f t="shared" si="2"/>
        <v>甲</v>
      </c>
      <c r="W117" s="45" t="str">
        <f t="shared" si="3"/>
        <v>戌</v>
      </c>
      <c r="BG117" s="46"/>
      <c r="BN117" s="45">
        <f t="shared" si="4"/>
        <v>1</v>
      </c>
      <c r="BP117" s="10" t="s">
        <v>3801</v>
      </c>
      <c r="BR117" s="10" t="str">
        <f t="shared" si="5"/>
        <v xml:space="preserve">Год НС (甲) и </v>
      </c>
      <c r="BS117" s="10" t="str">
        <f t="shared" si="6"/>
        <v>Год ЗВ (戌)</v>
      </c>
      <c r="BT117" s="10" t="str">
        <f t="shared" si="7"/>
        <v/>
      </c>
      <c r="BU117" s="10" t="str">
        <f t="shared" si="8"/>
        <v/>
      </c>
      <c r="BV117" s="10" t="str">
        <f t="shared" si="9"/>
        <v/>
      </c>
      <c r="BW117" s="10" t="str">
        <f t="shared" si="10"/>
        <v/>
      </c>
      <c r="BX117" s="10" t="str">
        <f t="shared" si="11"/>
        <v/>
      </c>
      <c r="BY117" s="10" t="str">
        <f t="shared" si="12"/>
        <v/>
      </c>
      <c r="CA117" s="10" t="str">
        <f t="shared" si="13"/>
        <v xml:space="preserve"> и </v>
      </c>
      <c r="CB117" s="10" t="str">
        <f t="shared" si="14"/>
        <v/>
      </c>
      <c r="CC117" s="10" t="str">
        <f t="shared" si="15"/>
        <v/>
      </c>
      <c r="CD117" s="10" t="str">
        <f t="shared" si="16"/>
        <v/>
      </c>
      <c r="CE117" s="10" t="str">
        <f t="shared" si="17"/>
        <v/>
      </c>
      <c r="CF117" s="10"/>
      <c r="CG117" s="10">
        <f t="shared" si="18"/>
        <v>2</v>
      </c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</row>
    <row r="118" spans="1:102" outlineLevel="1" x14ac:dyDescent="0.25">
      <c r="A118" s="12">
        <f t="shared" si="0"/>
        <v>1</v>
      </c>
      <c r="B118" s="11"/>
      <c r="C118" s="11"/>
      <c r="D118" s="11"/>
      <c r="E118" s="11"/>
      <c r="F118" s="11"/>
      <c r="G118" s="11"/>
      <c r="H118" s="11"/>
      <c r="I118" s="10"/>
      <c r="J118" s="10"/>
      <c r="K118" s="10"/>
      <c r="L118" s="10"/>
      <c r="M118" s="10"/>
      <c r="N118" s="10"/>
      <c r="O118" s="10"/>
      <c r="P118" s="10"/>
      <c r="Q118" s="10"/>
      <c r="R118" s="18" t="str">
        <f t="shared" si="1"/>
        <v>Хранилище (Гробница) [Год НС (乙) и Год ЗВ (丑)]</v>
      </c>
      <c r="S118" s="18"/>
      <c r="T118" s="10"/>
      <c r="U118" s="45" t="str">
        <f t="shared" si="2"/>
        <v>乙</v>
      </c>
      <c r="W118" s="45" t="str">
        <f t="shared" si="3"/>
        <v>丑</v>
      </c>
      <c r="BG118" s="46"/>
      <c r="BN118" s="45">
        <f t="shared" si="4"/>
        <v>1</v>
      </c>
      <c r="BP118" s="10" t="s">
        <v>3801</v>
      </c>
      <c r="BR118" s="10" t="str">
        <f t="shared" si="5"/>
        <v xml:space="preserve">Год НС (乙) и </v>
      </c>
      <c r="BS118" s="10" t="str">
        <f t="shared" si="6"/>
        <v>Год ЗВ (丑)</v>
      </c>
      <c r="BT118" s="10" t="str">
        <f t="shared" si="7"/>
        <v/>
      </c>
      <c r="BU118" s="10" t="str">
        <f t="shared" si="8"/>
        <v/>
      </c>
      <c r="BV118" s="10" t="str">
        <f t="shared" si="9"/>
        <v/>
      </c>
      <c r="BW118" s="10" t="str">
        <f t="shared" si="10"/>
        <v/>
      </c>
      <c r="BX118" s="10" t="str">
        <f t="shared" si="11"/>
        <v/>
      </c>
      <c r="BY118" s="10" t="str">
        <f t="shared" si="12"/>
        <v/>
      </c>
      <c r="CA118" s="10" t="str">
        <f t="shared" si="13"/>
        <v xml:space="preserve"> и </v>
      </c>
      <c r="CB118" s="10" t="str">
        <f t="shared" si="14"/>
        <v/>
      </c>
      <c r="CC118" s="10" t="str">
        <f t="shared" si="15"/>
        <v/>
      </c>
      <c r="CD118" s="10" t="str">
        <f t="shared" si="16"/>
        <v/>
      </c>
      <c r="CE118" s="10" t="str">
        <f t="shared" si="17"/>
        <v/>
      </c>
      <c r="CF118" s="10"/>
      <c r="CG118" s="10">
        <f t="shared" si="18"/>
        <v>2</v>
      </c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</row>
    <row r="119" spans="1:102" outlineLevel="1" x14ac:dyDescent="0.25">
      <c r="A119" s="12">
        <f t="shared" si="0"/>
        <v>1</v>
      </c>
      <c r="B119" s="11"/>
      <c r="C119" s="11"/>
      <c r="D119" s="11"/>
      <c r="E119" s="11"/>
      <c r="F119" s="11"/>
      <c r="G119" s="11"/>
      <c r="H119" s="11"/>
      <c r="I119" s="10"/>
      <c r="J119" s="10"/>
      <c r="K119" s="10"/>
      <c r="L119" s="10"/>
      <c r="M119" s="10"/>
      <c r="N119" s="10"/>
      <c r="O119" s="10"/>
      <c r="P119" s="10"/>
      <c r="Q119" s="10"/>
      <c r="R119" s="18" t="str">
        <f t="shared" si="1"/>
        <v>Хранилище (Гробница) [Год НС (乙) и Год ЗВ (辰)]</v>
      </c>
      <c r="S119" s="18"/>
      <c r="T119" s="10"/>
      <c r="U119" s="45" t="str">
        <f t="shared" si="2"/>
        <v>乙</v>
      </c>
      <c r="W119" s="45" t="str">
        <f t="shared" si="3"/>
        <v>辰</v>
      </c>
      <c r="BG119" s="46"/>
      <c r="BN119" s="45">
        <f t="shared" si="4"/>
        <v>1</v>
      </c>
      <c r="BP119" s="10" t="s">
        <v>3801</v>
      </c>
      <c r="BR119" s="10" t="str">
        <f t="shared" si="5"/>
        <v xml:space="preserve">Год НС (乙) и </v>
      </c>
      <c r="BS119" s="10" t="str">
        <f t="shared" si="6"/>
        <v>Год ЗВ (辰)</v>
      </c>
      <c r="BT119" s="10" t="str">
        <f t="shared" si="7"/>
        <v/>
      </c>
      <c r="BU119" s="10" t="str">
        <f t="shared" si="8"/>
        <v/>
      </c>
      <c r="BV119" s="10" t="str">
        <f t="shared" si="9"/>
        <v/>
      </c>
      <c r="BW119" s="10" t="str">
        <f t="shared" si="10"/>
        <v/>
      </c>
      <c r="BX119" s="10" t="str">
        <f t="shared" si="11"/>
        <v/>
      </c>
      <c r="BY119" s="10" t="str">
        <f t="shared" si="12"/>
        <v/>
      </c>
      <c r="CA119" s="10" t="str">
        <f t="shared" si="13"/>
        <v xml:space="preserve"> и </v>
      </c>
      <c r="CB119" s="10" t="str">
        <f t="shared" si="14"/>
        <v/>
      </c>
      <c r="CC119" s="10" t="str">
        <f t="shared" si="15"/>
        <v/>
      </c>
      <c r="CD119" s="10" t="str">
        <f t="shared" si="16"/>
        <v/>
      </c>
      <c r="CE119" s="10" t="str">
        <f t="shared" si="17"/>
        <v/>
      </c>
      <c r="CF119" s="10"/>
      <c r="CG119" s="10">
        <f t="shared" si="18"/>
        <v>2</v>
      </c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</row>
    <row r="120" spans="1:102" outlineLevel="1" x14ac:dyDescent="0.25">
      <c r="A120" s="12">
        <f t="shared" si="0"/>
        <v>1</v>
      </c>
      <c r="B120" s="11"/>
      <c r="C120" s="11"/>
      <c r="D120" s="11"/>
      <c r="E120" s="11"/>
      <c r="F120" s="11"/>
      <c r="G120" s="11"/>
      <c r="H120" s="11"/>
      <c r="I120" s="10"/>
      <c r="J120" s="10"/>
      <c r="K120" s="10"/>
      <c r="L120" s="10"/>
      <c r="M120" s="10"/>
      <c r="N120" s="10"/>
      <c r="O120" s="10"/>
      <c r="P120" s="10"/>
      <c r="Q120" s="10"/>
      <c r="R120" s="18" t="str">
        <f t="shared" si="1"/>
        <v>Хранилище (Гробница) [Год НС (乙) и Год ЗВ (未)]</v>
      </c>
      <c r="S120" s="18"/>
      <c r="T120" s="10"/>
      <c r="U120" s="45" t="str">
        <f t="shared" si="2"/>
        <v>乙</v>
      </c>
      <c r="W120" s="45" t="str">
        <f t="shared" si="3"/>
        <v>未</v>
      </c>
      <c r="BG120" s="46"/>
      <c r="BN120" s="45">
        <f t="shared" si="4"/>
        <v>1</v>
      </c>
      <c r="BP120" s="10" t="s">
        <v>3801</v>
      </c>
      <c r="BR120" s="10" t="str">
        <f t="shared" si="5"/>
        <v xml:space="preserve">Год НС (乙) и </v>
      </c>
      <c r="BS120" s="10" t="str">
        <f t="shared" si="6"/>
        <v>Год ЗВ (未)</v>
      </c>
      <c r="BT120" s="10" t="str">
        <f t="shared" si="7"/>
        <v/>
      </c>
      <c r="BU120" s="10" t="str">
        <f t="shared" si="8"/>
        <v/>
      </c>
      <c r="BV120" s="10" t="str">
        <f t="shared" si="9"/>
        <v/>
      </c>
      <c r="BW120" s="10" t="str">
        <f t="shared" si="10"/>
        <v/>
      </c>
      <c r="BX120" s="10" t="str">
        <f t="shared" si="11"/>
        <v/>
      </c>
      <c r="BY120" s="10" t="str">
        <f t="shared" si="12"/>
        <v/>
      </c>
      <c r="CA120" s="10" t="str">
        <f t="shared" si="13"/>
        <v xml:space="preserve"> и </v>
      </c>
      <c r="CB120" s="10" t="str">
        <f t="shared" si="14"/>
        <v/>
      </c>
      <c r="CC120" s="10" t="str">
        <f t="shared" si="15"/>
        <v/>
      </c>
      <c r="CD120" s="10" t="str">
        <f t="shared" si="16"/>
        <v/>
      </c>
      <c r="CE120" s="10" t="str">
        <f t="shared" si="17"/>
        <v/>
      </c>
      <c r="CF120" s="10"/>
      <c r="CG120" s="10">
        <f t="shared" si="18"/>
        <v>2</v>
      </c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</row>
    <row r="121" spans="1:102" outlineLevel="1" x14ac:dyDescent="0.25">
      <c r="A121" s="12">
        <f t="shared" si="0"/>
        <v>1</v>
      </c>
      <c r="B121" s="11"/>
      <c r="C121" s="11"/>
      <c r="D121" s="11"/>
      <c r="E121" s="11"/>
      <c r="F121" s="11"/>
      <c r="G121" s="11"/>
      <c r="H121" s="11"/>
      <c r="I121" s="10"/>
      <c r="J121" s="10"/>
      <c r="K121" s="10"/>
      <c r="L121" s="10"/>
      <c r="M121" s="10"/>
      <c r="N121" s="10"/>
      <c r="O121" s="10"/>
      <c r="P121" s="10"/>
      <c r="Q121" s="10"/>
      <c r="R121" s="18" t="str">
        <f t="shared" si="1"/>
        <v>Хранилище (Гробница) [Год НС (乙) и Год ЗВ (戌)]</v>
      </c>
      <c r="S121" s="18"/>
      <c r="T121" s="10"/>
      <c r="U121" s="45" t="str">
        <f t="shared" si="2"/>
        <v>乙</v>
      </c>
      <c r="W121" s="45" t="str">
        <f t="shared" si="3"/>
        <v>戌</v>
      </c>
      <c r="BG121" s="46"/>
      <c r="BN121" s="45">
        <f t="shared" si="4"/>
        <v>1</v>
      </c>
      <c r="BP121" s="10" t="s">
        <v>3801</v>
      </c>
      <c r="BR121" s="10" t="str">
        <f t="shared" si="5"/>
        <v xml:space="preserve">Год НС (乙) и </v>
      </c>
      <c r="BS121" s="10" t="str">
        <f t="shared" si="6"/>
        <v>Год ЗВ (戌)</v>
      </c>
      <c r="BT121" s="10" t="str">
        <f t="shared" si="7"/>
        <v/>
      </c>
      <c r="BU121" s="10" t="str">
        <f t="shared" si="8"/>
        <v/>
      </c>
      <c r="BV121" s="10" t="str">
        <f t="shared" si="9"/>
        <v/>
      </c>
      <c r="BW121" s="10" t="str">
        <f t="shared" si="10"/>
        <v/>
      </c>
      <c r="BX121" s="10" t="str">
        <f t="shared" si="11"/>
        <v/>
      </c>
      <c r="BY121" s="10" t="str">
        <f t="shared" si="12"/>
        <v/>
      </c>
      <c r="CA121" s="10" t="str">
        <f t="shared" si="13"/>
        <v xml:space="preserve"> и </v>
      </c>
      <c r="CB121" s="10" t="str">
        <f t="shared" si="14"/>
        <v/>
      </c>
      <c r="CC121" s="10" t="str">
        <f t="shared" si="15"/>
        <v/>
      </c>
      <c r="CD121" s="10" t="str">
        <f t="shared" si="16"/>
        <v/>
      </c>
      <c r="CE121" s="10" t="str">
        <f t="shared" si="17"/>
        <v/>
      </c>
      <c r="CF121" s="10"/>
      <c r="CG121" s="10">
        <f t="shared" si="18"/>
        <v>2</v>
      </c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</row>
    <row r="122" spans="1:102" outlineLevel="1" x14ac:dyDescent="0.25">
      <c r="A122" s="12">
        <f t="shared" si="0"/>
        <v>1</v>
      </c>
      <c r="B122" s="11"/>
      <c r="C122" s="11"/>
      <c r="D122" s="11"/>
      <c r="E122" s="11"/>
      <c r="F122" s="11"/>
      <c r="G122" s="11"/>
      <c r="H122" s="11"/>
      <c r="I122" s="10"/>
      <c r="J122" s="10"/>
      <c r="K122" s="10"/>
      <c r="L122" s="10"/>
      <c r="M122" s="10"/>
      <c r="N122" s="10"/>
      <c r="O122" s="10"/>
      <c r="P122" s="10"/>
      <c r="Q122" s="10"/>
      <c r="R122" s="18" t="str">
        <f t="shared" si="1"/>
        <v>Хранилище (Гробница) [Год НС (丙) и Год ЗВ (丑)]</v>
      </c>
      <c r="S122" s="18"/>
      <c r="T122" s="10"/>
      <c r="U122" s="45" t="str">
        <f t="shared" si="2"/>
        <v>丙</v>
      </c>
      <c r="W122" s="45" t="str">
        <f t="shared" si="3"/>
        <v>丑</v>
      </c>
      <c r="BG122" s="46"/>
      <c r="BN122" s="45">
        <f t="shared" si="4"/>
        <v>1</v>
      </c>
      <c r="BP122" s="10" t="s">
        <v>3801</v>
      </c>
      <c r="BR122" s="10" t="str">
        <f t="shared" si="5"/>
        <v xml:space="preserve">Год НС (丙) и </v>
      </c>
      <c r="BS122" s="10" t="str">
        <f t="shared" si="6"/>
        <v>Год ЗВ (丑)</v>
      </c>
      <c r="BT122" s="10" t="str">
        <f t="shared" si="7"/>
        <v/>
      </c>
      <c r="BU122" s="10" t="str">
        <f t="shared" si="8"/>
        <v/>
      </c>
      <c r="BV122" s="10" t="str">
        <f t="shared" si="9"/>
        <v/>
      </c>
      <c r="BW122" s="10" t="str">
        <f t="shared" si="10"/>
        <v/>
      </c>
      <c r="BX122" s="10" t="str">
        <f t="shared" si="11"/>
        <v/>
      </c>
      <c r="BY122" s="10" t="str">
        <f t="shared" si="12"/>
        <v/>
      </c>
      <c r="CA122" s="10" t="str">
        <f t="shared" si="13"/>
        <v xml:space="preserve"> и </v>
      </c>
      <c r="CB122" s="10" t="str">
        <f t="shared" si="14"/>
        <v/>
      </c>
      <c r="CC122" s="10" t="str">
        <f t="shared" si="15"/>
        <v/>
      </c>
      <c r="CD122" s="10" t="str">
        <f t="shared" si="16"/>
        <v/>
      </c>
      <c r="CE122" s="10" t="str">
        <f t="shared" si="17"/>
        <v/>
      </c>
      <c r="CF122" s="10"/>
      <c r="CG122" s="10">
        <f t="shared" si="18"/>
        <v>2</v>
      </c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</row>
    <row r="123" spans="1:102" outlineLevel="1" x14ac:dyDescent="0.25">
      <c r="A123" s="12">
        <f t="shared" si="0"/>
        <v>1</v>
      </c>
      <c r="B123" s="11"/>
      <c r="C123" s="11"/>
      <c r="D123" s="11"/>
      <c r="E123" s="11"/>
      <c r="F123" s="11"/>
      <c r="G123" s="11"/>
      <c r="H123" s="11"/>
      <c r="I123" s="10"/>
      <c r="J123" s="10"/>
      <c r="K123" s="10"/>
      <c r="L123" s="10"/>
      <c r="M123" s="10"/>
      <c r="N123" s="10"/>
      <c r="O123" s="10"/>
      <c r="P123" s="10"/>
      <c r="Q123" s="10"/>
      <c r="R123" s="18" t="str">
        <f t="shared" si="1"/>
        <v>Хранилище (Гробница) [Год НС (丁) и Год ЗВ (丑)]</v>
      </c>
      <c r="S123" s="18"/>
      <c r="T123" s="10"/>
      <c r="U123" s="45" t="str">
        <f t="shared" si="2"/>
        <v>丁</v>
      </c>
      <c r="W123" s="45" t="str">
        <f t="shared" si="3"/>
        <v>丑</v>
      </c>
      <c r="BG123" s="46"/>
      <c r="BN123" s="45">
        <f t="shared" si="4"/>
        <v>1</v>
      </c>
      <c r="BP123" s="10" t="s">
        <v>3801</v>
      </c>
      <c r="BR123" s="10" t="str">
        <f t="shared" si="5"/>
        <v xml:space="preserve">Год НС (丁) и </v>
      </c>
      <c r="BS123" s="10" t="str">
        <f t="shared" si="6"/>
        <v>Год ЗВ (丑)</v>
      </c>
      <c r="BT123" s="10" t="str">
        <f t="shared" si="7"/>
        <v/>
      </c>
      <c r="BU123" s="10" t="str">
        <f t="shared" si="8"/>
        <v/>
      </c>
      <c r="BV123" s="10" t="str">
        <f t="shared" si="9"/>
        <v/>
      </c>
      <c r="BW123" s="10" t="str">
        <f t="shared" si="10"/>
        <v/>
      </c>
      <c r="BX123" s="10" t="str">
        <f t="shared" si="11"/>
        <v/>
      </c>
      <c r="BY123" s="10" t="str">
        <f t="shared" si="12"/>
        <v/>
      </c>
      <c r="CA123" s="10" t="str">
        <f t="shared" si="13"/>
        <v xml:space="preserve"> и </v>
      </c>
      <c r="CB123" s="10" t="str">
        <f t="shared" si="14"/>
        <v/>
      </c>
      <c r="CC123" s="10" t="str">
        <f t="shared" si="15"/>
        <v/>
      </c>
      <c r="CD123" s="10" t="str">
        <f t="shared" si="16"/>
        <v/>
      </c>
      <c r="CE123" s="10" t="str">
        <f t="shared" si="17"/>
        <v/>
      </c>
      <c r="CF123" s="10"/>
      <c r="CG123" s="10">
        <f t="shared" si="18"/>
        <v>2</v>
      </c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</row>
    <row r="124" spans="1:102" outlineLevel="1" x14ac:dyDescent="0.25">
      <c r="A124" s="12">
        <f t="shared" si="0"/>
        <v>1</v>
      </c>
      <c r="B124" s="11"/>
      <c r="C124" s="11"/>
      <c r="D124" s="11"/>
      <c r="E124" s="11"/>
      <c r="F124" s="11"/>
      <c r="G124" s="11"/>
      <c r="H124" s="11"/>
      <c r="I124" s="10"/>
      <c r="J124" s="10"/>
      <c r="K124" s="10"/>
      <c r="L124" s="10"/>
      <c r="M124" s="10"/>
      <c r="N124" s="10"/>
      <c r="O124" s="10"/>
      <c r="P124" s="10"/>
      <c r="Q124" s="10"/>
      <c r="R124" s="18" t="str">
        <f t="shared" si="1"/>
        <v>Хранилище (Гробница) [Год НС (戊) и Год ЗВ (辰)]</v>
      </c>
      <c r="S124" s="18"/>
      <c r="T124" s="10"/>
      <c r="U124" s="45" t="str">
        <f t="shared" si="2"/>
        <v>戊</v>
      </c>
      <c r="W124" s="45" t="str">
        <f t="shared" si="3"/>
        <v>辰</v>
      </c>
      <c r="BG124" s="46"/>
      <c r="BN124" s="45">
        <f t="shared" si="4"/>
        <v>1</v>
      </c>
      <c r="BP124" s="10" t="s">
        <v>3801</v>
      </c>
      <c r="BR124" s="10" t="str">
        <f t="shared" si="5"/>
        <v xml:space="preserve">Год НС (戊) и </v>
      </c>
      <c r="BS124" s="10" t="str">
        <f t="shared" si="6"/>
        <v>Год ЗВ (辰)</v>
      </c>
      <c r="BT124" s="10" t="str">
        <f t="shared" si="7"/>
        <v/>
      </c>
      <c r="BU124" s="10" t="str">
        <f t="shared" si="8"/>
        <v/>
      </c>
      <c r="BV124" s="10" t="str">
        <f t="shared" si="9"/>
        <v/>
      </c>
      <c r="BW124" s="10" t="str">
        <f t="shared" si="10"/>
        <v/>
      </c>
      <c r="BX124" s="10" t="str">
        <f t="shared" si="11"/>
        <v/>
      </c>
      <c r="BY124" s="10" t="str">
        <f t="shared" si="12"/>
        <v/>
      </c>
      <c r="CA124" s="10" t="str">
        <f t="shared" si="13"/>
        <v xml:space="preserve"> и </v>
      </c>
      <c r="CB124" s="10" t="str">
        <f t="shared" si="14"/>
        <v/>
      </c>
      <c r="CC124" s="10" t="str">
        <f t="shared" si="15"/>
        <v/>
      </c>
      <c r="CD124" s="10" t="str">
        <f t="shared" si="16"/>
        <v/>
      </c>
      <c r="CE124" s="10" t="str">
        <f t="shared" si="17"/>
        <v/>
      </c>
      <c r="CF124" s="10"/>
      <c r="CG124" s="10">
        <f t="shared" si="18"/>
        <v>2</v>
      </c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</row>
    <row r="125" spans="1:102" outlineLevel="1" x14ac:dyDescent="0.25">
      <c r="A125" s="12">
        <f t="shared" si="0"/>
        <v>1</v>
      </c>
      <c r="B125" s="11"/>
      <c r="C125" s="11"/>
      <c r="D125" s="11"/>
      <c r="E125" s="11"/>
      <c r="F125" s="11"/>
      <c r="G125" s="11"/>
      <c r="H125" s="11"/>
      <c r="I125" s="10"/>
      <c r="J125" s="10"/>
      <c r="K125" s="10"/>
      <c r="L125" s="10"/>
      <c r="M125" s="10"/>
      <c r="N125" s="10"/>
      <c r="O125" s="10"/>
      <c r="P125" s="10"/>
      <c r="Q125" s="10"/>
      <c r="R125" s="18" t="str">
        <f t="shared" si="1"/>
        <v>Хранилище (Гробница) [Год НС (己) и Год ЗВ (辰)]</v>
      </c>
      <c r="S125" s="18"/>
      <c r="T125" s="10"/>
      <c r="U125" s="45" t="str">
        <f t="shared" si="2"/>
        <v>己</v>
      </c>
      <c r="W125" s="45" t="str">
        <f t="shared" si="3"/>
        <v>辰</v>
      </c>
      <c r="BG125" s="46"/>
      <c r="BN125" s="45">
        <f t="shared" si="4"/>
        <v>1</v>
      </c>
      <c r="BP125" s="10" t="s">
        <v>3801</v>
      </c>
      <c r="BR125" s="10" t="str">
        <f t="shared" si="5"/>
        <v xml:space="preserve">Год НС (己) и </v>
      </c>
      <c r="BS125" s="10" t="str">
        <f t="shared" si="6"/>
        <v>Год ЗВ (辰)</v>
      </c>
      <c r="BT125" s="10" t="str">
        <f t="shared" si="7"/>
        <v/>
      </c>
      <c r="BU125" s="10" t="str">
        <f t="shared" si="8"/>
        <v/>
      </c>
      <c r="BV125" s="10" t="str">
        <f t="shared" si="9"/>
        <v/>
      </c>
      <c r="BW125" s="10" t="str">
        <f t="shared" si="10"/>
        <v/>
      </c>
      <c r="BX125" s="10" t="str">
        <f t="shared" si="11"/>
        <v/>
      </c>
      <c r="BY125" s="10" t="str">
        <f t="shared" si="12"/>
        <v/>
      </c>
      <c r="CA125" s="10" t="str">
        <f t="shared" si="13"/>
        <v xml:space="preserve"> и </v>
      </c>
      <c r="CB125" s="10" t="str">
        <f t="shared" si="14"/>
        <v/>
      </c>
      <c r="CC125" s="10" t="str">
        <f t="shared" si="15"/>
        <v/>
      </c>
      <c r="CD125" s="10" t="str">
        <f t="shared" si="16"/>
        <v/>
      </c>
      <c r="CE125" s="10" t="str">
        <f t="shared" si="17"/>
        <v/>
      </c>
      <c r="CF125" s="10"/>
      <c r="CG125" s="10">
        <f t="shared" si="18"/>
        <v>2</v>
      </c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</row>
    <row r="126" spans="1:102" outlineLevel="1" x14ac:dyDescent="0.25">
      <c r="A126" s="12">
        <f t="shared" si="0"/>
        <v>1</v>
      </c>
      <c r="B126" s="11"/>
      <c r="C126" s="11"/>
      <c r="D126" s="11"/>
      <c r="E126" s="11"/>
      <c r="F126" s="11"/>
      <c r="G126" s="11"/>
      <c r="H126" s="11"/>
      <c r="I126" s="10"/>
      <c r="J126" s="10"/>
      <c r="K126" s="10"/>
      <c r="L126" s="10"/>
      <c r="M126" s="10"/>
      <c r="N126" s="10"/>
      <c r="O126" s="10"/>
      <c r="P126" s="10"/>
      <c r="Q126" s="10"/>
      <c r="R126" s="18" t="str">
        <f t="shared" si="1"/>
        <v>Хранилище (Гробница) [Год НС (庚) и Год ЗВ (未)]</v>
      </c>
      <c r="S126" s="18"/>
      <c r="T126" s="10"/>
      <c r="U126" s="45" t="str">
        <f t="shared" si="2"/>
        <v>庚</v>
      </c>
      <c r="W126" s="45" t="str">
        <f t="shared" si="3"/>
        <v>未</v>
      </c>
      <c r="BG126" s="46"/>
      <c r="BN126" s="45">
        <f t="shared" si="4"/>
        <v>1</v>
      </c>
      <c r="BP126" s="10" t="s">
        <v>3801</v>
      </c>
      <c r="BR126" s="10" t="str">
        <f t="shared" si="5"/>
        <v xml:space="preserve">Год НС (庚) и </v>
      </c>
      <c r="BS126" s="10" t="str">
        <f t="shared" si="6"/>
        <v>Год ЗВ (未)</v>
      </c>
      <c r="BT126" s="10" t="str">
        <f t="shared" si="7"/>
        <v/>
      </c>
      <c r="BU126" s="10" t="str">
        <f t="shared" si="8"/>
        <v/>
      </c>
      <c r="BV126" s="10" t="str">
        <f t="shared" si="9"/>
        <v/>
      </c>
      <c r="BW126" s="10" t="str">
        <f t="shared" si="10"/>
        <v/>
      </c>
      <c r="BX126" s="10" t="str">
        <f t="shared" si="11"/>
        <v/>
      </c>
      <c r="BY126" s="10" t="str">
        <f t="shared" si="12"/>
        <v/>
      </c>
      <c r="CA126" s="10" t="str">
        <f t="shared" si="13"/>
        <v xml:space="preserve"> и </v>
      </c>
      <c r="CB126" s="10" t="str">
        <f t="shared" si="14"/>
        <v/>
      </c>
      <c r="CC126" s="10" t="str">
        <f t="shared" si="15"/>
        <v/>
      </c>
      <c r="CD126" s="10" t="str">
        <f t="shared" si="16"/>
        <v/>
      </c>
      <c r="CE126" s="10" t="str">
        <f t="shared" si="17"/>
        <v/>
      </c>
      <c r="CF126" s="10"/>
      <c r="CG126" s="10">
        <f t="shared" si="18"/>
        <v>2</v>
      </c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</row>
    <row r="127" spans="1:102" outlineLevel="1" x14ac:dyDescent="0.25">
      <c r="A127" s="12">
        <f t="shared" si="0"/>
        <v>1</v>
      </c>
      <c r="B127" s="11"/>
      <c r="C127" s="11"/>
      <c r="D127" s="11"/>
      <c r="E127" s="11"/>
      <c r="F127" s="11"/>
      <c r="G127" s="11"/>
      <c r="H127" s="11"/>
      <c r="I127" s="10"/>
      <c r="J127" s="10"/>
      <c r="K127" s="10"/>
      <c r="L127" s="10"/>
      <c r="M127" s="10"/>
      <c r="N127" s="10"/>
      <c r="O127" s="10"/>
      <c r="P127" s="10"/>
      <c r="Q127" s="10"/>
      <c r="R127" s="18" t="str">
        <f t="shared" si="1"/>
        <v>Хранилище (Гробница) [Год НС (辛) и Год ЗВ (未)]</v>
      </c>
      <c r="S127" s="18"/>
      <c r="T127" s="10"/>
      <c r="U127" s="45" t="str">
        <f t="shared" si="2"/>
        <v>辛</v>
      </c>
      <c r="W127" s="45" t="str">
        <f t="shared" si="3"/>
        <v>未</v>
      </c>
      <c r="BG127" s="46"/>
      <c r="BN127" s="45">
        <f t="shared" si="4"/>
        <v>1</v>
      </c>
      <c r="BP127" s="10" t="s">
        <v>3801</v>
      </c>
      <c r="BR127" s="10" t="str">
        <f t="shared" si="5"/>
        <v xml:space="preserve">Год НС (辛) и </v>
      </c>
      <c r="BS127" s="10" t="str">
        <f t="shared" si="6"/>
        <v>Год ЗВ (未)</v>
      </c>
      <c r="BT127" s="10" t="str">
        <f t="shared" si="7"/>
        <v/>
      </c>
      <c r="BU127" s="10" t="str">
        <f t="shared" si="8"/>
        <v/>
      </c>
      <c r="BV127" s="10" t="str">
        <f t="shared" si="9"/>
        <v/>
      </c>
      <c r="BW127" s="10" t="str">
        <f t="shared" si="10"/>
        <v/>
      </c>
      <c r="BX127" s="10" t="str">
        <f t="shared" si="11"/>
        <v/>
      </c>
      <c r="BY127" s="10" t="str">
        <f t="shared" si="12"/>
        <v/>
      </c>
      <c r="CA127" s="10" t="str">
        <f t="shared" si="13"/>
        <v xml:space="preserve"> и </v>
      </c>
      <c r="CB127" s="10" t="str">
        <f t="shared" si="14"/>
        <v/>
      </c>
      <c r="CC127" s="10" t="str">
        <f t="shared" si="15"/>
        <v/>
      </c>
      <c r="CD127" s="10" t="str">
        <f t="shared" si="16"/>
        <v/>
      </c>
      <c r="CE127" s="10" t="str">
        <f t="shared" si="17"/>
        <v/>
      </c>
      <c r="CF127" s="10"/>
      <c r="CG127" s="10">
        <f t="shared" si="18"/>
        <v>2</v>
      </c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</row>
    <row r="128" spans="1:102" outlineLevel="1" x14ac:dyDescent="0.25">
      <c r="A128" s="12">
        <f t="shared" si="0"/>
        <v>1</v>
      </c>
      <c r="B128" s="11"/>
      <c r="C128" s="11"/>
      <c r="D128" s="11"/>
      <c r="E128" s="11"/>
      <c r="F128" s="11"/>
      <c r="G128" s="11"/>
      <c r="H128" s="11"/>
      <c r="I128" s="10"/>
      <c r="J128" s="10"/>
      <c r="K128" s="10"/>
      <c r="L128" s="10"/>
      <c r="M128" s="10"/>
      <c r="N128" s="10"/>
      <c r="O128" s="10"/>
      <c r="P128" s="10"/>
      <c r="Q128" s="10"/>
      <c r="R128" s="18" t="str">
        <f t="shared" si="1"/>
        <v>Хранилище (Гробница) [Год НС (壬) и Год ЗВ (戌)]</v>
      </c>
      <c r="S128" s="18"/>
      <c r="T128" s="10"/>
      <c r="U128" s="45" t="str">
        <f t="shared" si="2"/>
        <v>壬</v>
      </c>
      <c r="W128" s="45" t="str">
        <f t="shared" si="3"/>
        <v>戌</v>
      </c>
      <c r="BG128" s="46"/>
      <c r="BN128" s="45">
        <f t="shared" si="4"/>
        <v>1</v>
      </c>
      <c r="BP128" s="10" t="s">
        <v>3801</v>
      </c>
      <c r="BR128" s="10" t="str">
        <f t="shared" si="5"/>
        <v xml:space="preserve">Год НС (壬) и </v>
      </c>
      <c r="BS128" s="10" t="str">
        <f t="shared" si="6"/>
        <v>Год ЗВ (戌)</v>
      </c>
      <c r="BT128" s="10" t="str">
        <f t="shared" si="7"/>
        <v/>
      </c>
      <c r="BU128" s="10" t="str">
        <f t="shared" si="8"/>
        <v/>
      </c>
      <c r="BV128" s="10" t="str">
        <f t="shared" si="9"/>
        <v/>
      </c>
      <c r="BW128" s="10" t="str">
        <f t="shared" si="10"/>
        <v/>
      </c>
      <c r="BX128" s="10" t="str">
        <f t="shared" si="11"/>
        <v/>
      </c>
      <c r="BY128" s="10" t="str">
        <f t="shared" si="12"/>
        <v/>
      </c>
      <c r="CA128" s="10" t="str">
        <f t="shared" si="13"/>
        <v xml:space="preserve"> и </v>
      </c>
      <c r="CB128" s="10" t="str">
        <f t="shared" si="14"/>
        <v/>
      </c>
      <c r="CC128" s="10" t="str">
        <f t="shared" si="15"/>
        <v/>
      </c>
      <c r="CD128" s="10" t="str">
        <f t="shared" si="16"/>
        <v/>
      </c>
      <c r="CE128" s="10" t="str">
        <f t="shared" si="17"/>
        <v/>
      </c>
      <c r="CF128" s="10"/>
      <c r="CG128" s="10">
        <f t="shared" si="18"/>
        <v>2</v>
      </c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</row>
    <row r="129" spans="1:102" outlineLevel="1" x14ac:dyDescent="0.25">
      <c r="A129" s="12">
        <f t="shared" si="0"/>
        <v>1</v>
      </c>
      <c r="B129" s="11"/>
      <c r="C129" s="11"/>
      <c r="D129" s="11"/>
      <c r="E129" s="11"/>
      <c r="F129" s="11"/>
      <c r="G129" s="11"/>
      <c r="H129" s="11"/>
      <c r="I129" s="10"/>
      <c r="J129" s="10"/>
      <c r="K129" s="10"/>
      <c r="L129" s="10"/>
      <c r="M129" s="10"/>
      <c r="N129" s="10"/>
      <c r="O129" s="10"/>
      <c r="P129" s="10"/>
      <c r="Q129" s="10"/>
      <c r="R129" s="18" t="str">
        <f t="shared" si="1"/>
        <v>Хранилище (Гробница) [Год НС (癸) и Год ЗВ (戌)]</v>
      </c>
      <c r="S129" s="18"/>
      <c r="T129" s="10"/>
      <c r="U129" s="45" t="str">
        <f t="shared" si="2"/>
        <v>癸</v>
      </c>
      <c r="W129" s="45" t="str">
        <f t="shared" si="3"/>
        <v>戌</v>
      </c>
      <c r="BG129" s="46"/>
      <c r="BN129" s="45">
        <f t="shared" si="4"/>
        <v>1</v>
      </c>
      <c r="BP129" s="10" t="s">
        <v>3801</v>
      </c>
      <c r="BR129" s="10" t="str">
        <f t="shared" si="5"/>
        <v xml:space="preserve">Год НС (癸) и </v>
      </c>
      <c r="BS129" s="10" t="str">
        <f t="shared" si="6"/>
        <v>Год ЗВ (戌)</v>
      </c>
      <c r="BT129" s="10" t="str">
        <f t="shared" si="7"/>
        <v/>
      </c>
      <c r="BU129" s="10" t="str">
        <f t="shared" si="8"/>
        <v/>
      </c>
      <c r="BV129" s="10" t="str">
        <f t="shared" si="9"/>
        <v/>
      </c>
      <c r="BW129" s="10" t="str">
        <f t="shared" si="10"/>
        <v/>
      </c>
      <c r="BX129" s="10" t="str">
        <f t="shared" si="11"/>
        <v/>
      </c>
      <c r="BY129" s="10" t="str">
        <f t="shared" si="12"/>
        <v/>
      </c>
      <c r="CA129" s="10" t="str">
        <f t="shared" si="13"/>
        <v xml:space="preserve"> и </v>
      </c>
      <c r="CB129" s="10" t="str">
        <f t="shared" si="14"/>
        <v/>
      </c>
      <c r="CC129" s="10" t="str">
        <f t="shared" si="15"/>
        <v/>
      </c>
      <c r="CD129" s="10" t="str">
        <f t="shared" si="16"/>
        <v/>
      </c>
      <c r="CE129" s="10" t="str">
        <f t="shared" si="17"/>
        <v/>
      </c>
      <c r="CF129" s="10"/>
      <c r="CG129" s="10">
        <f t="shared" si="18"/>
        <v>2</v>
      </c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</row>
    <row r="130" spans="1:102" outlineLevel="1" x14ac:dyDescent="0.25">
      <c r="A130" s="12">
        <f t="shared" si="0"/>
        <v>1</v>
      </c>
      <c r="B130" s="11"/>
      <c r="C130" s="11"/>
      <c r="D130" s="11"/>
      <c r="E130" s="11"/>
      <c r="F130" s="11"/>
      <c r="G130" s="11"/>
      <c r="H130" s="11"/>
      <c r="I130" s="10"/>
      <c r="J130" s="10"/>
      <c r="K130" s="10"/>
      <c r="L130" s="10"/>
      <c r="M130" s="10"/>
      <c r="N130" s="10"/>
      <c r="O130" s="10"/>
      <c r="P130" s="10"/>
      <c r="Q130" s="10"/>
      <c r="R130" s="18" t="str">
        <f t="shared" si="1"/>
        <v>Ша цветущего персика [Год НС (甲) и Год ЗВ (午)]</v>
      </c>
      <c r="S130" s="18"/>
      <c r="T130" s="10"/>
      <c r="U130" s="45" t="str">
        <f t="shared" si="2"/>
        <v>甲</v>
      </c>
      <c r="W130" s="45" t="str">
        <f t="shared" si="3"/>
        <v>午</v>
      </c>
      <c r="BG130" s="46"/>
      <c r="BN130" s="45">
        <f t="shared" si="4"/>
        <v>1</v>
      </c>
      <c r="BP130" s="10" t="s">
        <v>3801</v>
      </c>
      <c r="BR130" s="10" t="str">
        <f t="shared" si="5"/>
        <v xml:space="preserve">Год НС (甲) и </v>
      </c>
      <c r="BS130" s="10" t="str">
        <f t="shared" si="6"/>
        <v>Год ЗВ (午)</v>
      </c>
      <c r="BT130" s="10" t="str">
        <f t="shared" si="7"/>
        <v/>
      </c>
      <c r="BU130" s="10" t="str">
        <f t="shared" si="8"/>
        <v/>
      </c>
      <c r="BV130" s="10" t="str">
        <f t="shared" si="9"/>
        <v/>
      </c>
      <c r="BW130" s="10" t="str">
        <f t="shared" si="10"/>
        <v/>
      </c>
      <c r="BX130" s="10" t="str">
        <f t="shared" si="11"/>
        <v/>
      </c>
      <c r="BY130" s="10" t="str">
        <f t="shared" si="12"/>
        <v/>
      </c>
      <c r="CA130" s="10" t="str">
        <f t="shared" si="13"/>
        <v xml:space="preserve"> и </v>
      </c>
      <c r="CB130" s="10" t="str">
        <f t="shared" si="14"/>
        <v/>
      </c>
      <c r="CC130" s="10" t="str">
        <f t="shared" si="15"/>
        <v/>
      </c>
      <c r="CD130" s="10" t="str">
        <f t="shared" si="16"/>
        <v/>
      </c>
      <c r="CE130" s="10" t="str">
        <f t="shared" si="17"/>
        <v/>
      </c>
      <c r="CF130" s="10"/>
      <c r="CG130" s="10">
        <f t="shared" si="18"/>
        <v>2</v>
      </c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</row>
    <row r="131" spans="1:102" outlineLevel="1" x14ac:dyDescent="0.25">
      <c r="A131" s="12">
        <f t="shared" si="0"/>
        <v>1</v>
      </c>
      <c r="B131" s="11"/>
      <c r="C131" s="11"/>
      <c r="D131" s="11"/>
      <c r="E131" s="11"/>
      <c r="F131" s="11"/>
      <c r="G131" s="11"/>
      <c r="H131" s="11"/>
      <c r="I131" s="10"/>
      <c r="J131" s="10"/>
      <c r="K131" s="10"/>
      <c r="L131" s="10"/>
      <c r="M131" s="10"/>
      <c r="N131" s="10"/>
      <c r="O131" s="10"/>
      <c r="P131" s="10"/>
      <c r="Q131" s="10"/>
      <c r="R131" s="18" t="str">
        <f t="shared" si="1"/>
        <v>Ша цветущего персика [Год НС (乙) и Год ЗВ (午)]</v>
      </c>
      <c r="S131" s="18"/>
      <c r="T131" s="10"/>
      <c r="U131" s="45" t="str">
        <f t="shared" si="2"/>
        <v>乙</v>
      </c>
      <c r="W131" s="45" t="str">
        <f t="shared" si="3"/>
        <v>午</v>
      </c>
      <c r="BG131" s="46"/>
      <c r="BN131" s="45">
        <f t="shared" si="4"/>
        <v>1</v>
      </c>
      <c r="BP131" s="10" t="s">
        <v>3801</v>
      </c>
      <c r="BR131" s="10" t="str">
        <f t="shared" si="5"/>
        <v xml:space="preserve">Год НС (乙) и </v>
      </c>
      <c r="BS131" s="10" t="str">
        <f t="shared" si="6"/>
        <v>Год ЗВ (午)</v>
      </c>
      <c r="BT131" s="10" t="str">
        <f t="shared" si="7"/>
        <v/>
      </c>
      <c r="BU131" s="10" t="str">
        <f t="shared" si="8"/>
        <v/>
      </c>
      <c r="BV131" s="10" t="str">
        <f t="shared" si="9"/>
        <v/>
      </c>
      <c r="BW131" s="10" t="str">
        <f t="shared" si="10"/>
        <v/>
      </c>
      <c r="BX131" s="10" t="str">
        <f t="shared" si="11"/>
        <v/>
      </c>
      <c r="BY131" s="10" t="str">
        <f t="shared" si="12"/>
        <v/>
      </c>
      <c r="CA131" s="10" t="str">
        <f t="shared" si="13"/>
        <v xml:space="preserve"> и </v>
      </c>
      <c r="CB131" s="10" t="str">
        <f t="shared" si="14"/>
        <v/>
      </c>
      <c r="CC131" s="10" t="str">
        <f t="shared" si="15"/>
        <v/>
      </c>
      <c r="CD131" s="10" t="str">
        <f t="shared" si="16"/>
        <v/>
      </c>
      <c r="CE131" s="10" t="str">
        <f t="shared" si="17"/>
        <v/>
      </c>
      <c r="CF131" s="10"/>
      <c r="CG131" s="10">
        <f t="shared" si="18"/>
        <v>2</v>
      </c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</row>
    <row r="132" spans="1:102" outlineLevel="1" x14ac:dyDescent="0.25">
      <c r="A132" s="12">
        <f t="shared" si="0"/>
        <v>1</v>
      </c>
      <c r="B132" s="11"/>
      <c r="C132" s="11"/>
      <c r="D132" s="11"/>
      <c r="E132" s="11"/>
      <c r="F132" s="11"/>
      <c r="G132" s="11"/>
      <c r="H132" s="11"/>
      <c r="I132" s="10"/>
      <c r="J132" s="10"/>
      <c r="K132" s="10"/>
      <c r="L132" s="10"/>
      <c r="M132" s="10"/>
      <c r="N132" s="10"/>
      <c r="O132" s="10"/>
      <c r="P132" s="10"/>
      <c r="Q132" s="10"/>
      <c r="R132" s="18" t="str">
        <f t="shared" si="1"/>
        <v>Ша цветущего персика [Год НС (丙) и Год ЗВ (寅)]</v>
      </c>
      <c r="S132" s="18"/>
      <c r="T132" s="10"/>
      <c r="U132" s="45" t="str">
        <f t="shared" si="2"/>
        <v>丙</v>
      </c>
      <c r="W132" s="45" t="str">
        <f t="shared" si="3"/>
        <v>寅</v>
      </c>
      <c r="BG132" s="46"/>
      <c r="BN132" s="45">
        <f t="shared" si="4"/>
        <v>1</v>
      </c>
      <c r="BP132" s="10" t="s">
        <v>3801</v>
      </c>
      <c r="BR132" s="10" t="str">
        <f t="shared" si="5"/>
        <v xml:space="preserve">Год НС (丙) и </v>
      </c>
      <c r="BS132" s="10" t="str">
        <f t="shared" si="6"/>
        <v>Год ЗВ (寅)</v>
      </c>
      <c r="BT132" s="10" t="str">
        <f t="shared" si="7"/>
        <v/>
      </c>
      <c r="BU132" s="10" t="str">
        <f t="shared" si="8"/>
        <v/>
      </c>
      <c r="BV132" s="10" t="str">
        <f t="shared" si="9"/>
        <v/>
      </c>
      <c r="BW132" s="10" t="str">
        <f t="shared" si="10"/>
        <v/>
      </c>
      <c r="BX132" s="10" t="str">
        <f t="shared" si="11"/>
        <v/>
      </c>
      <c r="BY132" s="10" t="str">
        <f t="shared" si="12"/>
        <v/>
      </c>
      <c r="CA132" s="10" t="str">
        <f t="shared" si="13"/>
        <v xml:space="preserve"> и </v>
      </c>
      <c r="CB132" s="10" t="str">
        <f t="shared" si="14"/>
        <v/>
      </c>
      <c r="CC132" s="10" t="str">
        <f t="shared" si="15"/>
        <v/>
      </c>
      <c r="CD132" s="10" t="str">
        <f t="shared" si="16"/>
        <v/>
      </c>
      <c r="CE132" s="10" t="str">
        <f t="shared" si="17"/>
        <v/>
      </c>
      <c r="CF132" s="10"/>
      <c r="CG132" s="10">
        <f t="shared" si="18"/>
        <v>2</v>
      </c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</row>
    <row r="133" spans="1:102" outlineLevel="1" x14ac:dyDescent="0.25">
      <c r="A133" s="12">
        <f t="shared" si="0"/>
        <v>1</v>
      </c>
      <c r="B133" s="11"/>
      <c r="C133" s="11"/>
      <c r="D133" s="11"/>
      <c r="E133" s="11"/>
      <c r="F133" s="11"/>
      <c r="G133" s="11"/>
      <c r="H133" s="11"/>
      <c r="I133" s="10"/>
      <c r="J133" s="10"/>
      <c r="K133" s="10"/>
      <c r="L133" s="10"/>
      <c r="M133" s="10"/>
      <c r="N133" s="10"/>
      <c r="O133" s="10"/>
      <c r="P133" s="10"/>
      <c r="Q133" s="10"/>
      <c r="R133" s="18" t="str">
        <f t="shared" si="1"/>
        <v>Ша цветущего персика [Год НС (丁) и Год ЗВ (未)]</v>
      </c>
      <c r="S133" s="18"/>
      <c r="T133" s="10"/>
      <c r="U133" s="45" t="str">
        <f t="shared" si="2"/>
        <v>丁</v>
      </c>
      <c r="W133" s="45" t="str">
        <f t="shared" si="3"/>
        <v>未</v>
      </c>
      <c r="BG133" s="46"/>
      <c r="BN133" s="45">
        <f t="shared" si="4"/>
        <v>1</v>
      </c>
      <c r="BP133" s="10" t="s">
        <v>3801</v>
      </c>
      <c r="BR133" s="10" t="str">
        <f t="shared" si="5"/>
        <v xml:space="preserve">Год НС (丁) и </v>
      </c>
      <c r="BS133" s="10" t="str">
        <f t="shared" si="6"/>
        <v>Год ЗВ (未)</v>
      </c>
      <c r="BT133" s="10" t="str">
        <f t="shared" si="7"/>
        <v/>
      </c>
      <c r="BU133" s="10" t="str">
        <f t="shared" si="8"/>
        <v/>
      </c>
      <c r="BV133" s="10" t="str">
        <f t="shared" si="9"/>
        <v/>
      </c>
      <c r="BW133" s="10" t="str">
        <f t="shared" si="10"/>
        <v/>
      </c>
      <c r="BX133" s="10" t="str">
        <f t="shared" si="11"/>
        <v/>
      </c>
      <c r="BY133" s="10" t="str">
        <f t="shared" si="12"/>
        <v/>
      </c>
      <c r="CA133" s="10" t="str">
        <f t="shared" si="13"/>
        <v xml:space="preserve"> и </v>
      </c>
      <c r="CB133" s="10" t="str">
        <f t="shared" si="14"/>
        <v/>
      </c>
      <c r="CC133" s="10" t="str">
        <f t="shared" si="15"/>
        <v/>
      </c>
      <c r="CD133" s="10" t="str">
        <f t="shared" si="16"/>
        <v/>
      </c>
      <c r="CE133" s="10" t="str">
        <f t="shared" si="17"/>
        <v/>
      </c>
      <c r="CF133" s="10"/>
      <c r="CG133" s="10">
        <f t="shared" si="18"/>
        <v>2</v>
      </c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</row>
    <row r="134" spans="1:102" outlineLevel="1" x14ac:dyDescent="0.25">
      <c r="A134" s="12">
        <f t="shared" si="0"/>
        <v>1</v>
      </c>
      <c r="B134" s="11"/>
      <c r="C134" s="11"/>
      <c r="D134" s="11"/>
      <c r="E134" s="11"/>
      <c r="F134" s="11"/>
      <c r="G134" s="11"/>
      <c r="H134" s="11"/>
      <c r="I134" s="10"/>
      <c r="J134" s="10"/>
      <c r="K134" s="10"/>
      <c r="L134" s="10"/>
      <c r="M134" s="10"/>
      <c r="N134" s="10"/>
      <c r="O134" s="10"/>
      <c r="P134" s="10"/>
      <c r="Q134" s="10"/>
      <c r="R134" s="18" t="str">
        <f t="shared" si="1"/>
        <v>Ша цветущего персика [Год НС (戊) и Год ЗВ (辰)]</v>
      </c>
      <c r="S134" s="18"/>
      <c r="T134" s="10"/>
      <c r="U134" s="45" t="str">
        <f t="shared" si="2"/>
        <v>戊</v>
      </c>
      <c r="W134" s="45" t="str">
        <f t="shared" si="3"/>
        <v>辰</v>
      </c>
      <c r="BG134" s="46"/>
      <c r="BN134" s="45">
        <f t="shared" si="4"/>
        <v>1</v>
      </c>
      <c r="BP134" s="10" t="s">
        <v>3801</v>
      </c>
      <c r="BR134" s="10" t="str">
        <f t="shared" si="5"/>
        <v xml:space="preserve">Год НС (戊) и </v>
      </c>
      <c r="BS134" s="10" t="str">
        <f t="shared" si="6"/>
        <v>Год ЗВ (辰)</v>
      </c>
      <c r="BT134" s="10" t="str">
        <f t="shared" si="7"/>
        <v/>
      </c>
      <c r="BU134" s="10" t="str">
        <f t="shared" si="8"/>
        <v/>
      </c>
      <c r="BV134" s="10" t="str">
        <f t="shared" si="9"/>
        <v/>
      </c>
      <c r="BW134" s="10" t="str">
        <f t="shared" si="10"/>
        <v/>
      </c>
      <c r="BX134" s="10" t="str">
        <f t="shared" si="11"/>
        <v/>
      </c>
      <c r="BY134" s="10" t="str">
        <f t="shared" si="12"/>
        <v/>
      </c>
      <c r="CA134" s="10" t="str">
        <f t="shared" si="13"/>
        <v xml:space="preserve"> и </v>
      </c>
      <c r="CB134" s="10" t="str">
        <f t="shared" si="14"/>
        <v/>
      </c>
      <c r="CC134" s="10" t="str">
        <f t="shared" si="15"/>
        <v/>
      </c>
      <c r="CD134" s="10" t="str">
        <f t="shared" si="16"/>
        <v/>
      </c>
      <c r="CE134" s="10" t="str">
        <f t="shared" si="17"/>
        <v/>
      </c>
      <c r="CF134" s="10"/>
      <c r="CG134" s="10">
        <f t="shared" si="18"/>
        <v>2</v>
      </c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</row>
    <row r="135" spans="1:102" outlineLevel="1" x14ac:dyDescent="0.25">
      <c r="A135" s="12">
        <f t="shared" si="0"/>
        <v>1</v>
      </c>
      <c r="B135" s="11"/>
      <c r="C135" s="11"/>
      <c r="D135" s="11"/>
      <c r="E135" s="11"/>
      <c r="F135" s="11"/>
      <c r="G135" s="11"/>
      <c r="H135" s="11"/>
      <c r="I135" s="10"/>
      <c r="J135" s="10"/>
      <c r="K135" s="10"/>
      <c r="L135" s="10"/>
      <c r="M135" s="10"/>
      <c r="N135" s="10"/>
      <c r="O135" s="10"/>
      <c r="P135" s="10"/>
      <c r="Q135" s="10"/>
      <c r="R135" s="18" t="str">
        <f t="shared" si="1"/>
        <v>Ша цветущего персика [Год НС (己) и Год ЗВ (辰)]</v>
      </c>
      <c r="S135" s="18"/>
      <c r="T135" s="10"/>
      <c r="U135" s="45" t="str">
        <f t="shared" si="2"/>
        <v>己</v>
      </c>
      <c r="W135" s="45" t="str">
        <f t="shared" si="3"/>
        <v>辰</v>
      </c>
      <c r="BG135" s="46"/>
      <c r="BN135" s="45">
        <f t="shared" si="4"/>
        <v>1</v>
      </c>
      <c r="BP135" s="10" t="s">
        <v>3801</v>
      </c>
      <c r="BR135" s="10" t="str">
        <f t="shared" si="5"/>
        <v xml:space="preserve">Год НС (己) и </v>
      </c>
      <c r="BS135" s="10" t="str">
        <f t="shared" si="6"/>
        <v>Год ЗВ (辰)</v>
      </c>
      <c r="BT135" s="10" t="str">
        <f t="shared" si="7"/>
        <v/>
      </c>
      <c r="BU135" s="10" t="str">
        <f t="shared" si="8"/>
        <v/>
      </c>
      <c r="BV135" s="10" t="str">
        <f t="shared" si="9"/>
        <v/>
      </c>
      <c r="BW135" s="10" t="str">
        <f t="shared" si="10"/>
        <v/>
      </c>
      <c r="BX135" s="10" t="str">
        <f t="shared" si="11"/>
        <v/>
      </c>
      <c r="BY135" s="10" t="str">
        <f t="shared" si="12"/>
        <v/>
      </c>
      <c r="CA135" s="10" t="str">
        <f t="shared" si="13"/>
        <v xml:space="preserve"> и </v>
      </c>
      <c r="CB135" s="10" t="str">
        <f t="shared" si="14"/>
        <v/>
      </c>
      <c r="CC135" s="10" t="str">
        <f t="shared" si="15"/>
        <v/>
      </c>
      <c r="CD135" s="10" t="str">
        <f t="shared" si="16"/>
        <v/>
      </c>
      <c r="CE135" s="10" t="str">
        <f t="shared" si="17"/>
        <v/>
      </c>
      <c r="CF135" s="10"/>
      <c r="CG135" s="10">
        <f t="shared" si="18"/>
        <v>2</v>
      </c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</row>
    <row r="136" spans="1:102" outlineLevel="1" x14ac:dyDescent="0.25">
      <c r="A136" s="12">
        <f t="shared" si="0"/>
        <v>1</v>
      </c>
      <c r="B136" s="11"/>
      <c r="C136" s="11"/>
      <c r="D136" s="11"/>
      <c r="E136" s="11"/>
      <c r="F136" s="11"/>
      <c r="G136" s="11"/>
      <c r="H136" s="11"/>
      <c r="I136" s="10"/>
      <c r="J136" s="10"/>
      <c r="K136" s="10"/>
      <c r="L136" s="10"/>
      <c r="M136" s="10"/>
      <c r="N136" s="10"/>
      <c r="O136" s="10"/>
      <c r="P136" s="10"/>
      <c r="Q136" s="10"/>
      <c r="R136" s="18" t="str">
        <f t="shared" si="1"/>
        <v>Ша цветущего персика [Год НС (庚) и Год ЗВ (戌)]</v>
      </c>
      <c r="S136" s="18"/>
      <c r="T136" s="10"/>
      <c r="U136" s="45" t="str">
        <f t="shared" si="2"/>
        <v>庚</v>
      </c>
      <c r="W136" s="45" t="str">
        <f t="shared" si="3"/>
        <v>戌</v>
      </c>
      <c r="BG136" s="46"/>
      <c r="BN136" s="45">
        <f t="shared" si="4"/>
        <v>1</v>
      </c>
      <c r="BP136" s="10" t="s">
        <v>3801</v>
      </c>
      <c r="BR136" s="10" t="str">
        <f t="shared" si="5"/>
        <v xml:space="preserve">Год НС (庚) и </v>
      </c>
      <c r="BS136" s="10" t="str">
        <f t="shared" si="6"/>
        <v>Год ЗВ (戌)</v>
      </c>
      <c r="BT136" s="10" t="str">
        <f t="shared" si="7"/>
        <v/>
      </c>
      <c r="BU136" s="10" t="str">
        <f t="shared" si="8"/>
        <v/>
      </c>
      <c r="BV136" s="10" t="str">
        <f t="shared" si="9"/>
        <v/>
      </c>
      <c r="BW136" s="10" t="str">
        <f t="shared" si="10"/>
        <v/>
      </c>
      <c r="BX136" s="10" t="str">
        <f t="shared" si="11"/>
        <v/>
      </c>
      <c r="BY136" s="10" t="str">
        <f t="shared" si="12"/>
        <v/>
      </c>
      <c r="CA136" s="10" t="str">
        <f t="shared" si="13"/>
        <v xml:space="preserve"> и </v>
      </c>
      <c r="CB136" s="10" t="str">
        <f t="shared" si="14"/>
        <v/>
      </c>
      <c r="CC136" s="10" t="str">
        <f t="shared" si="15"/>
        <v/>
      </c>
      <c r="CD136" s="10" t="str">
        <f t="shared" si="16"/>
        <v/>
      </c>
      <c r="CE136" s="10" t="str">
        <f t="shared" si="17"/>
        <v/>
      </c>
      <c r="CF136" s="10"/>
      <c r="CG136" s="10">
        <f t="shared" si="18"/>
        <v>2</v>
      </c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</row>
    <row r="137" spans="1:102" outlineLevel="1" x14ac:dyDescent="0.25">
      <c r="A137" s="12">
        <f t="shared" si="0"/>
        <v>1</v>
      </c>
      <c r="B137" s="11"/>
      <c r="C137" s="11"/>
      <c r="D137" s="11"/>
      <c r="E137" s="11"/>
      <c r="F137" s="11"/>
      <c r="G137" s="11"/>
      <c r="H137" s="11"/>
      <c r="I137" s="10"/>
      <c r="J137" s="10"/>
      <c r="K137" s="10"/>
      <c r="L137" s="10"/>
      <c r="M137" s="10"/>
      <c r="N137" s="10"/>
      <c r="O137" s="10"/>
      <c r="P137" s="10"/>
      <c r="Q137" s="10"/>
      <c r="R137" s="18" t="str">
        <f t="shared" si="1"/>
        <v>Ша цветущего персика [Год НС (辛) и Год ЗВ (酉)]</v>
      </c>
      <c r="S137" s="18"/>
      <c r="T137" s="10"/>
      <c r="U137" s="45" t="str">
        <f t="shared" si="2"/>
        <v>辛</v>
      </c>
      <c r="W137" s="45" t="str">
        <f t="shared" si="3"/>
        <v>酉</v>
      </c>
      <c r="BG137" s="46"/>
      <c r="BN137" s="45">
        <f t="shared" si="4"/>
        <v>1</v>
      </c>
      <c r="BP137" s="10" t="s">
        <v>3801</v>
      </c>
      <c r="BR137" s="10" t="str">
        <f t="shared" si="5"/>
        <v xml:space="preserve">Год НС (辛) и </v>
      </c>
      <c r="BS137" s="10" t="str">
        <f t="shared" si="6"/>
        <v>Год ЗВ (酉)</v>
      </c>
      <c r="BT137" s="10" t="str">
        <f t="shared" si="7"/>
        <v/>
      </c>
      <c r="BU137" s="10" t="str">
        <f t="shared" si="8"/>
        <v/>
      </c>
      <c r="BV137" s="10" t="str">
        <f t="shared" si="9"/>
        <v/>
      </c>
      <c r="BW137" s="10" t="str">
        <f t="shared" si="10"/>
        <v/>
      </c>
      <c r="BX137" s="10" t="str">
        <f t="shared" si="11"/>
        <v/>
      </c>
      <c r="BY137" s="10" t="str">
        <f t="shared" si="12"/>
        <v/>
      </c>
      <c r="CA137" s="10" t="str">
        <f t="shared" si="13"/>
        <v xml:space="preserve"> и </v>
      </c>
      <c r="CB137" s="10" t="str">
        <f t="shared" si="14"/>
        <v/>
      </c>
      <c r="CC137" s="10" t="str">
        <f t="shared" si="15"/>
        <v/>
      </c>
      <c r="CD137" s="10" t="str">
        <f t="shared" si="16"/>
        <v/>
      </c>
      <c r="CE137" s="10" t="str">
        <f t="shared" si="17"/>
        <v/>
      </c>
      <c r="CF137" s="10"/>
      <c r="CG137" s="10">
        <f t="shared" si="18"/>
        <v>2</v>
      </c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</row>
    <row r="138" spans="1:102" outlineLevel="1" x14ac:dyDescent="0.25">
      <c r="A138" s="12">
        <f t="shared" si="0"/>
        <v>1</v>
      </c>
      <c r="B138" s="11"/>
      <c r="C138" s="11"/>
      <c r="D138" s="11"/>
      <c r="E138" s="11"/>
      <c r="F138" s="11"/>
      <c r="G138" s="11"/>
      <c r="H138" s="11"/>
      <c r="I138" s="10"/>
      <c r="J138" s="10"/>
      <c r="K138" s="10"/>
      <c r="L138" s="10"/>
      <c r="M138" s="10"/>
      <c r="N138" s="10"/>
      <c r="O138" s="10"/>
      <c r="P138" s="10"/>
      <c r="Q138" s="10"/>
      <c r="R138" s="18" t="str">
        <f t="shared" si="1"/>
        <v>Ша цветущего персика [Год НС (壬) и Год ЗВ (子)]</v>
      </c>
      <c r="S138" s="18"/>
      <c r="T138" s="10"/>
      <c r="U138" s="45" t="str">
        <f t="shared" si="2"/>
        <v>壬</v>
      </c>
      <c r="W138" s="45" t="str">
        <f t="shared" si="3"/>
        <v>子</v>
      </c>
      <c r="BG138" s="46"/>
      <c r="BN138" s="45">
        <f t="shared" si="4"/>
        <v>1</v>
      </c>
      <c r="BP138" s="10" t="s">
        <v>3801</v>
      </c>
      <c r="BR138" s="10" t="str">
        <f t="shared" si="5"/>
        <v xml:space="preserve">Год НС (壬) и </v>
      </c>
      <c r="BS138" s="10" t="str">
        <f t="shared" si="6"/>
        <v>Год ЗВ (子)</v>
      </c>
      <c r="BT138" s="10" t="str">
        <f t="shared" si="7"/>
        <v/>
      </c>
      <c r="BU138" s="10" t="str">
        <f t="shared" si="8"/>
        <v/>
      </c>
      <c r="BV138" s="10" t="str">
        <f t="shared" si="9"/>
        <v/>
      </c>
      <c r="BW138" s="10" t="str">
        <f t="shared" si="10"/>
        <v/>
      </c>
      <c r="BX138" s="10" t="str">
        <f t="shared" si="11"/>
        <v/>
      </c>
      <c r="BY138" s="10" t="str">
        <f t="shared" si="12"/>
        <v/>
      </c>
      <c r="CA138" s="10" t="str">
        <f t="shared" si="13"/>
        <v xml:space="preserve"> и </v>
      </c>
      <c r="CB138" s="10" t="str">
        <f t="shared" si="14"/>
        <v/>
      </c>
      <c r="CC138" s="10" t="str">
        <f t="shared" si="15"/>
        <v/>
      </c>
      <c r="CD138" s="10" t="str">
        <f t="shared" si="16"/>
        <v/>
      </c>
      <c r="CE138" s="10" t="str">
        <f t="shared" si="17"/>
        <v/>
      </c>
      <c r="CF138" s="10"/>
      <c r="CG138" s="10">
        <f t="shared" si="18"/>
        <v>2</v>
      </c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</row>
    <row r="139" spans="1:102" outlineLevel="1" x14ac:dyDescent="0.25">
      <c r="A139" s="12">
        <f t="shared" si="0"/>
        <v>1</v>
      </c>
      <c r="B139" s="11"/>
      <c r="C139" s="11"/>
      <c r="D139" s="11"/>
      <c r="E139" s="11"/>
      <c r="F139" s="11"/>
      <c r="G139" s="11"/>
      <c r="H139" s="11"/>
      <c r="I139" s="10"/>
      <c r="J139" s="10"/>
      <c r="K139" s="10"/>
      <c r="L139" s="10"/>
      <c r="M139" s="10"/>
      <c r="N139" s="10"/>
      <c r="O139" s="10"/>
      <c r="P139" s="10"/>
      <c r="Q139" s="10"/>
      <c r="R139" s="18" t="str">
        <f t="shared" si="1"/>
        <v>Ша цветущего персика [Год НС (癸) и Год ЗВ (申)]</v>
      </c>
      <c r="S139" s="18"/>
      <c r="T139" s="10"/>
      <c r="U139" s="45" t="str">
        <f t="shared" si="2"/>
        <v>癸</v>
      </c>
      <c r="W139" s="45" t="str">
        <f t="shared" si="3"/>
        <v>申</v>
      </c>
      <c r="BG139" s="46"/>
      <c r="BN139" s="45">
        <f t="shared" si="4"/>
        <v>1</v>
      </c>
      <c r="BP139" s="10" t="s">
        <v>3801</v>
      </c>
      <c r="BR139" s="10" t="str">
        <f t="shared" si="5"/>
        <v xml:space="preserve">Год НС (癸) и </v>
      </c>
      <c r="BS139" s="10" t="str">
        <f t="shared" si="6"/>
        <v>Год ЗВ (申)</v>
      </c>
      <c r="BT139" s="10" t="str">
        <f t="shared" si="7"/>
        <v/>
      </c>
      <c r="BU139" s="10" t="str">
        <f t="shared" si="8"/>
        <v/>
      </c>
      <c r="BV139" s="10" t="str">
        <f t="shared" si="9"/>
        <v/>
      </c>
      <c r="BW139" s="10" t="str">
        <f t="shared" si="10"/>
        <v/>
      </c>
      <c r="BX139" s="10" t="str">
        <f t="shared" si="11"/>
        <v/>
      </c>
      <c r="BY139" s="10" t="str">
        <f t="shared" si="12"/>
        <v/>
      </c>
      <c r="CA139" s="10" t="str">
        <f t="shared" si="13"/>
        <v xml:space="preserve"> и </v>
      </c>
      <c r="CB139" s="10" t="str">
        <f t="shared" si="14"/>
        <v/>
      </c>
      <c r="CC139" s="10" t="str">
        <f t="shared" si="15"/>
        <v/>
      </c>
      <c r="CD139" s="10" t="str">
        <f t="shared" si="16"/>
        <v/>
      </c>
      <c r="CE139" s="10" t="str">
        <f t="shared" si="17"/>
        <v/>
      </c>
      <c r="CF139" s="10"/>
      <c r="CG139" s="10">
        <f t="shared" si="18"/>
        <v>2</v>
      </c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</row>
    <row r="140" spans="1:102" outlineLevel="1" x14ac:dyDescent="0.25">
      <c r="A140" s="12">
        <f t="shared" si="0"/>
        <v>1</v>
      </c>
      <c r="B140" s="11"/>
      <c r="C140" s="11"/>
      <c r="D140" s="11"/>
      <c r="E140" s="11"/>
      <c r="F140" s="11"/>
      <c r="G140" s="11"/>
      <c r="H140" s="11"/>
      <c r="I140" s="10"/>
      <c r="J140" s="10"/>
      <c r="K140" s="10"/>
      <c r="L140" s="10"/>
      <c r="M140" s="10"/>
      <c r="N140" s="10"/>
      <c r="O140" s="10"/>
      <c r="P140" s="10"/>
      <c r="Q140" s="10"/>
      <c r="R140" s="18" t="str">
        <f t="shared" si="1"/>
        <v>Небесный чиновник [Год НС (甲) и Год ЗВ (酉)]</v>
      </c>
      <c r="S140" s="18"/>
      <c r="T140" s="10"/>
      <c r="U140" s="45" t="str">
        <f t="shared" si="2"/>
        <v>甲</v>
      </c>
      <c r="W140" s="45" t="str">
        <f t="shared" si="3"/>
        <v>酉</v>
      </c>
      <c r="BG140" s="46"/>
      <c r="BN140" s="45">
        <f t="shared" si="4"/>
        <v>1</v>
      </c>
      <c r="BP140" s="10" t="s">
        <v>3801</v>
      </c>
      <c r="BR140" s="10" t="str">
        <f t="shared" si="5"/>
        <v xml:space="preserve">Год НС (甲) и </v>
      </c>
      <c r="BS140" s="10" t="str">
        <f t="shared" si="6"/>
        <v>Год ЗВ (酉)</v>
      </c>
      <c r="BT140" s="10" t="str">
        <f t="shared" si="7"/>
        <v/>
      </c>
      <c r="BU140" s="10" t="str">
        <f t="shared" si="8"/>
        <v/>
      </c>
      <c r="BV140" s="10" t="str">
        <f t="shared" si="9"/>
        <v/>
      </c>
      <c r="BW140" s="10" t="str">
        <f t="shared" si="10"/>
        <v/>
      </c>
      <c r="BX140" s="10" t="str">
        <f t="shared" si="11"/>
        <v/>
      </c>
      <c r="BY140" s="10" t="str">
        <f t="shared" si="12"/>
        <v/>
      </c>
      <c r="CA140" s="10" t="str">
        <f t="shared" si="13"/>
        <v xml:space="preserve"> и </v>
      </c>
      <c r="CB140" s="10" t="str">
        <f t="shared" si="14"/>
        <v/>
      </c>
      <c r="CC140" s="10" t="str">
        <f t="shared" si="15"/>
        <v/>
      </c>
      <c r="CD140" s="10" t="str">
        <f t="shared" si="16"/>
        <v/>
      </c>
      <c r="CE140" s="10" t="str">
        <f t="shared" si="17"/>
        <v/>
      </c>
      <c r="CF140" s="10"/>
      <c r="CG140" s="10">
        <f t="shared" si="18"/>
        <v>2</v>
      </c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</row>
    <row r="141" spans="1:102" outlineLevel="1" x14ac:dyDescent="0.25">
      <c r="A141" s="12">
        <f t="shared" si="0"/>
        <v>1</v>
      </c>
      <c r="B141" s="11"/>
      <c r="C141" s="11"/>
      <c r="D141" s="11"/>
      <c r="E141" s="11"/>
      <c r="F141" s="11"/>
      <c r="G141" s="11"/>
      <c r="H141" s="11"/>
      <c r="I141" s="10"/>
      <c r="J141" s="10"/>
      <c r="K141" s="10"/>
      <c r="L141" s="10"/>
      <c r="M141" s="10"/>
      <c r="N141" s="10"/>
      <c r="O141" s="10"/>
      <c r="P141" s="10"/>
      <c r="Q141" s="10"/>
      <c r="R141" s="18" t="str">
        <f t="shared" si="1"/>
        <v>Небесный чиновник [Год НС (乙) и Год ЗВ (申)]</v>
      </c>
      <c r="S141" s="18"/>
      <c r="T141" s="10"/>
      <c r="U141" s="45" t="str">
        <f t="shared" si="2"/>
        <v>乙</v>
      </c>
      <c r="W141" s="45" t="str">
        <f t="shared" si="3"/>
        <v>申</v>
      </c>
      <c r="BG141" s="46"/>
      <c r="BN141" s="45">
        <f t="shared" si="4"/>
        <v>1</v>
      </c>
      <c r="BP141" s="10" t="s">
        <v>3801</v>
      </c>
      <c r="BR141" s="10" t="str">
        <f t="shared" si="5"/>
        <v xml:space="preserve">Год НС (乙) и </v>
      </c>
      <c r="BS141" s="10" t="str">
        <f t="shared" si="6"/>
        <v>Год ЗВ (申)</v>
      </c>
      <c r="BT141" s="10" t="str">
        <f t="shared" si="7"/>
        <v/>
      </c>
      <c r="BU141" s="10" t="str">
        <f t="shared" si="8"/>
        <v/>
      </c>
      <c r="BV141" s="10" t="str">
        <f t="shared" si="9"/>
        <v/>
      </c>
      <c r="BW141" s="10" t="str">
        <f t="shared" si="10"/>
        <v/>
      </c>
      <c r="BX141" s="10" t="str">
        <f t="shared" si="11"/>
        <v/>
      </c>
      <c r="BY141" s="10" t="str">
        <f t="shared" si="12"/>
        <v/>
      </c>
      <c r="CA141" s="10" t="str">
        <f t="shared" si="13"/>
        <v xml:space="preserve"> и </v>
      </c>
      <c r="CB141" s="10" t="str">
        <f t="shared" si="14"/>
        <v/>
      </c>
      <c r="CC141" s="10" t="str">
        <f t="shared" si="15"/>
        <v/>
      </c>
      <c r="CD141" s="10" t="str">
        <f t="shared" si="16"/>
        <v/>
      </c>
      <c r="CE141" s="10" t="str">
        <f t="shared" si="17"/>
        <v/>
      </c>
      <c r="CF141" s="10"/>
      <c r="CG141" s="10">
        <f t="shared" si="18"/>
        <v>2</v>
      </c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</row>
    <row r="142" spans="1:102" outlineLevel="1" x14ac:dyDescent="0.25">
      <c r="A142" s="12">
        <f t="shared" si="0"/>
        <v>1</v>
      </c>
      <c r="B142" s="11"/>
      <c r="C142" s="11"/>
      <c r="D142" s="11"/>
      <c r="E142" s="11"/>
      <c r="F142" s="11"/>
      <c r="G142" s="11"/>
      <c r="H142" s="11"/>
      <c r="I142" s="10"/>
      <c r="J142" s="10"/>
      <c r="K142" s="10"/>
      <c r="L142" s="10"/>
      <c r="M142" s="10"/>
      <c r="N142" s="10"/>
      <c r="O142" s="10"/>
      <c r="P142" s="10"/>
      <c r="Q142" s="10"/>
      <c r="R142" s="18" t="str">
        <f t="shared" si="1"/>
        <v>Небесный чиновник [Год НС (丙) и Год ЗВ (子)]</v>
      </c>
      <c r="S142" s="18"/>
      <c r="T142" s="10"/>
      <c r="U142" s="45" t="str">
        <f t="shared" si="2"/>
        <v>丙</v>
      </c>
      <c r="W142" s="45" t="str">
        <f t="shared" si="3"/>
        <v>子</v>
      </c>
      <c r="BG142" s="46"/>
      <c r="BN142" s="45">
        <f t="shared" si="4"/>
        <v>1</v>
      </c>
      <c r="BP142" s="10" t="s">
        <v>3801</v>
      </c>
      <c r="BR142" s="10" t="str">
        <f t="shared" si="5"/>
        <v xml:space="preserve">Год НС (丙) и </v>
      </c>
      <c r="BS142" s="10" t="str">
        <f t="shared" si="6"/>
        <v>Год ЗВ (子)</v>
      </c>
      <c r="BT142" s="10" t="str">
        <f t="shared" si="7"/>
        <v/>
      </c>
      <c r="BU142" s="10" t="str">
        <f t="shared" si="8"/>
        <v/>
      </c>
      <c r="BV142" s="10" t="str">
        <f t="shared" si="9"/>
        <v/>
      </c>
      <c r="BW142" s="10" t="str">
        <f t="shared" si="10"/>
        <v/>
      </c>
      <c r="BX142" s="10" t="str">
        <f t="shared" si="11"/>
        <v/>
      </c>
      <c r="BY142" s="10" t="str">
        <f t="shared" si="12"/>
        <v/>
      </c>
      <c r="CA142" s="10" t="str">
        <f t="shared" si="13"/>
        <v xml:space="preserve"> и </v>
      </c>
      <c r="CB142" s="10" t="str">
        <f t="shared" si="14"/>
        <v/>
      </c>
      <c r="CC142" s="10" t="str">
        <f t="shared" si="15"/>
        <v/>
      </c>
      <c r="CD142" s="10" t="str">
        <f t="shared" si="16"/>
        <v/>
      </c>
      <c r="CE142" s="10" t="str">
        <f t="shared" si="17"/>
        <v/>
      </c>
      <c r="CF142" s="10"/>
      <c r="CG142" s="10">
        <f t="shared" si="18"/>
        <v>2</v>
      </c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</row>
    <row r="143" spans="1:102" outlineLevel="1" x14ac:dyDescent="0.25">
      <c r="A143" s="12">
        <f t="shared" si="0"/>
        <v>1</v>
      </c>
      <c r="B143" s="11"/>
      <c r="C143" s="11"/>
      <c r="D143" s="11"/>
      <c r="E143" s="11"/>
      <c r="F143" s="11"/>
      <c r="G143" s="11"/>
      <c r="H143" s="11"/>
      <c r="I143" s="10"/>
      <c r="J143" s="10"/>
      <c r="K143" s="10"/>
      <c r="L143" s="10"/>
      <c r="M143" s="10"/>
      <c r="N143" s="10"/>
      <c r="O143" s="10"/>
      <c r="P143" s="10"/>
      <c r="Q143" s="10"/>
      <c r="R143" s="18" t="str">
        <f t="shared" si="1"/>
        <v>Небесный чиновник [Год НС (丁) и Год ЗВ (亥)]</v>
      </c>
      <c r="S143" s="18"/>
      <c r="T143" s="10"/>
      <c r="U143" s="45" t="str">
        <f t="shared" si="2"/>
        <v>丁</v>
      </c>
      <c r="W143" s="45" t="str">
        <f t="shared" si="3"/>
        <v>亥</v>
      </c>
      <c r="BG143" s="46"/>
      <c r="BN143" s="45">
        <f t="shared" si="4"/>
        <v>1</v>
      </c>
      <c r="BP143" s="10" t="s">
        <v>3801</v>
      </c>
      <c r="BR143" s="10" t="str">
        <f t="shared" si="5"/>
        <v xml:space="preserve">Год НС (丁) и </v>
      </c>
      <c r="BS143" s="10" t="str">
        <f t="shared" si="6"/>
        <v>Год ЗВ (亥)</v>
      </c>
      <c r="BT143" s="10" t="str">
        <f t="shared" si="7"/>
        <v/>
      </c>
      <c r="BU143" s="10" t="str">
        <f t="shared" si="8"/>
        <v/>
      </c>
      <c r="BV143" s="10" t="str">
        <f t="shared" si="9"/>
        <v/>
      </c>
      <c r="BW143" s="10" t="str">
        <f t="shared" si="10"/>
        <v/>
      </c>
      <c r="BX143" s="10" t="str">
        <f t="shared" si="11"/>
        <v/>
      </c>
      <c r="BY143" s="10" t="str">
        <f t="shared" si="12"/>
        <v/>
      </c>
      <c r="CA143" s="10" t="str">
        <f t="shared" si="13"/>
        <v xml:space="preserve"> и </v>
      </c>
      <c r="CB143" s="10" t="str">
        <f t="shared" si="14"/>
        <v/>
      </c>
      <c r="CC143" s="10" t="str">
        <f t="shared" si="15"/>
        <v/>
      </c>
      <c r="CD143" s="10" t="str">
        <f t="shared" si="16"/>
        <v/>
      </c>
      <c r="CE143" s="10" t="str">
        <f t="shared" si="17"/>
        <v/>
      </c>
      <c r="CF143" s="10"/>
      <c r="CG143" s="10">
        <f t="shared" si="18"/>
        <v>2</v>
      </c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</row>
    <row r="144" spans="1:102" outlineLevel="1" x14ac:dyDescent="0.25">
      <c r="A144" s="12">
        <f t="shared" si="0"/>
        <v>1</v>
      </c>
      <c r="B144" s="11"/>
      <c r="C144" s="11"/>
      <c r="D144" s="11"/>
      <c r="E144" s="11"/>
      <c r="F144" s="11"/>
      <c r="G144" s="11"/>
      <c r="H144" s="11"/>
      <c r="I144" s="10"/>
      <c r="J144" s="10"/>
      <c r="K144" s="10"/>
      <c r="L144" s="10"/>
      <c r="M144" s="10"/>
      <c r="N144" s="10"/>
      <c r="O144" s="10"/>
      <c r="P144" s="10"/>
      <c r="Q144" s="10"/>
      <c r="R144" s="18" t="str">
        <f t="shared" si="1"/>
        <v>Небесный чиновник [Год НС (戊) и Год ЗВ (卯)]</v>
      </c>
      <c r="S144" s="18"/>
      <c r="T144" s="10"/>
      <c r="U144" s="45" t="str">
        <f t="shared" si="2"/>
        <v>戊</v>
      </c>
      <c r="W144" s="45" t="str">
        <f t="shared" si="3"/>
        <v>卯</v>
      </c>
      <c r="BG144" s="46"/>
      <c r="BN144" s="45">
        <f t="shared" si="4"/>
        <v>1</v>
      </c>
      <c r="BP144" s="10" t="s">
        <v>3801</v>
      </c>
      <c r="BR144" s="10" t="str">
        <f t="shared" si="5"/>
        <v xml:space="preserve">Год НС (戊) и </v>
      </c>
      <c r="BS144" s="10" t="str">
        <f t="shared" si="6"/>
        <v>Год ЗВ (卯)</v>
      </c>
      <c r="BT144" s="10" t="str">
        <f t="shared" si="7"/>
        <v/>
      </c>
      <c r="BU144" s="10" t="str">
        <f t="shared" si="8"/>
        <v/>
      </c>
      <c r="BV144" s="10" t="str">
        <f t="shared" si="9"/>
        <v/>
      </c>
      <c r="BW144" s="10" t="str">
        <f t="shared" si="10"/>
        <v/>
      </c>
      <c r="BX144" s="10" t="str">
        <f t="shared" si="11"/>
        <v/>
      </c>
      <c r="BY144" s="10" t="str">
        <f t="shared" si="12"/>
        <v/>
      </c>
      <c r="CA144" s="10" t="str">
        <f t="shared" si="13"/>
        <v xml:space="preserve"> и </v>
      </c>
      <c r="CB144" s="10" t="str">
        <f t="shared" si="14"/>
        <v/>
      </c>
      <c r="CC144" s="10" t="str">
        <f t="shared" si="15"/>
        <v/>
      </c>
      <c r="CD144" s="10" t="str">
        <f t="shared" si="16"/>
        <v/>
      </c>
      <c r="CE144" s="10" t="str">
        <f t="shared" si="17"/>
        <v/>
      </c>
      <c r="CF144" s="10"/>
      <c r="CG144" s="10">
        <f t="shared" si="18"/>
        <v>2</v>
      </c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</row>
    <row r="145" spans="1:102" outlineLevel="1" x14ac:dyDescent="0.25">
      <c r="A145" s="12">
        <f t="shared" si="0"/>
        <v>1</v>
      </c>
      <c r="B145" s="11"/>
      <c r="C145" s="11"/>
      <c r="D145" s="11"/>
      <c r="E145" s="11"/>
      <c r="F145" s="11"/>
      <c r="G145" s="11"/>
      <c r="H145" s="11"/>
      <c r="I145" s="10"/>
      <c r="J145" s="10"/>
      <c r="K145" s="10"/>
      <c r="L145" s="10"/>
      <c r="M145" s="10"/>
      <c r="N145" s="10"/>
      <c r="O145" s="10"/>
      <c r="P145" s="10"/>
      <c r="Q145" s="10"/>
      <c r="R145" s="18" t="str">
        <f t="shared" si="1"/>
        <v>Небесный чиновник [Год НС (己) и Год ЗВ (寅)]</v>
      </c>
      <c r="S145" s="18"/>
      <c r="T145" s="10"/>
      <c r="U145" s="45" t="str">
        <f t="shared" si="2"/>
        <v>己</v>
      </c>
      <c r="W145" s="45" t="str">
        <f t="shared" si="3"/>
        <v>寅</v>
      </c>
      <c r="BG145" s="46"/>
      <c r="BN145" s="45">
        <f t="shared" si="4"/>
        <v>1</v>
      </c>
      <c r="BP145" s="10" t="s">
        <v>3801</v>
      </c>
      <c r="BR145" s="10" t="str">
        <f t="shared" si="5"/>
        <v xml:space="preserve">Год НС (己) и </v>
      </c>
      <c r="BS145" s="10" t="str">
        <f t="shared" si="6"/>
        <v>Год ЗВ (寅)</v>
      </c>
      <c r="BT145" s="10" t="str">
        <f t="shared" si="7"/>
        <v/>
      </c>
      <c r="BU145" s="10" t="str">
        <f t="shared" si="8"/>
        <v/>
      </c>
      <c r="BV145" s="10" t="str">
        <f t="shared" si="9"/>
        <v/>
      </c>
      <c r="BW145" s="10" t="str">
        <f t="shared" si="10"/>
        <v/>
      </c>
      <c r="BX145" s="10" t="str">
        <f t="shared" si="11"/>
        <v/>
      </c>
      <c r="BY145" s="10" t="str">
        <f t="shared" si="12"/>
        <v/>
      </c>
      <c r="CA145" s="10" t="str">
        <f t="shared" si="13"/>
        <v xml:space="preserve"> и </v>
      </c>
      <c r="CB145" s="10" t="str">
        <f t="shared" si="14"/>
        <v/>
      </c>
      <c r="CC145" s="10" t="str">
        <f t="shared" si="15"/>
        <v/>
      </c>
      <c r="CD145" s="10" t="str">
        <f t="shared" si="16"/>
        <v/>
      </c>
      <c r="CE145" s="10" t="str">
        <f t="shared" si="17"/>
        <v/>
      </c>
      <c r="CF145" s="10"/>
      <c r="CG145" s="10">
        <f t="shared" si="18"/>
        <v>2</v>
      </c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</row>
    <row r="146" spans="1:102" outlineLevel="1" x14ac:dyDescent="0.25">
      <c r="A146" s="12">
        <f t="shared" si="0"/>
        <v>1</v>
      </c>
      <c r="B146" s="11"/>
      <c r="C146" s="11"/>
      <c r="D146" s="11"/>
      <c r="E146" s="11"/>
      <c r="F146" s="11"/>
      <c r="G146" s="11"/>
      <c r="H146" s="11"/>
      <c r="I146" s="10"/>
      <c r="J146" s="10"/>
      <c r="K146" s="10"/>
      <c r="L146" s="10"/>
      <c r="M146" s="10"/>
      <c r="N146" s="10"/>
      <c r="O146" s="10"/>
      <c r="P146" s="10"/>
      <c r="Q146" s="10"/>
      <c r="R146" s="18" t="str">
        <f t="shared" si="1"/>
        <v>Небесный чиновник [Год НС (庚) и Год ЗВ (午)]</v>
      </c>
      <c r="S146" s="18"/>
      <c r="T146" s="10"/>
      <c r="U146" s="45" t="str">
        <f t="shared" si="2"/>
        <v>庚</v>
      </c>
      <c r="W146" s="45" t="str">
        <f t="shared" si="3"/>
        <v>午</v>
      </c>
      <c r="BG146" s="46"/>
      <c r="BN146" s="45">
        <f t="shared" si="4"/>
        <v>1</v>
      </c>
      <c r="BP146" s="10" t="s">
        <v>3801</v>
      </c>
      <c r="BR146" s="10" t="str">
        <f t="shared" si="5"/>
        <v xml:space="preserve">Год НС (庚) и </v>
      </c>
      <c r="BS146" s="10" t="str">
        <f t="shared" si="6"/>
        <v>Год ЗВ (午)</v>
      </c>
      <c r="BT146" s="10" t="str">
        <f t="shared" si="7"/>
        <v/>
      </c>
      <c r="BU146" s="10" t="str">
        <f t="shared" si="8"/>
        <v/>
      </c>
      <c r="BV146" s="10" t="str">
        <f t="shared" si="9"/>
        <v/>
      </c>
      <c r="BW146" s="10" t="str">
        <f t="shared" si="10"/>
        <v/>
      </c>
      <c r="BX146" s="10" t="str">
        <f t="shared" si="11"/>
        <v/>
      </c>
      <c r="BY146" s="10" t="str">
        <f t="shared" si="12"/>
        <v/>
      </c>
      <c r="CA146" s="10" t="str">
        <f t="shared" si="13"/>
        <v xml:space="preserve"> и </v>
      </c>
      <c r="CB146" s="10" t="str">
        <f t="shared" si="14"/>
        <v/>
      </c>
      <c r="CC146" s="10" t="str">
        <f t="shared" si="15"/>
        <v/>
      </c>
      <c r="CD146" s="10" t="str">
        <f t="shared" si="16"/>
        <v/>
      </c>
      <c r="CE146" s="10" t="str">
        <f t="shared" si="17"/>
        <v/>
      </c>
      <c r="CF146" s="10"/>
      <c r="CG146" s="10">
        <f t="shared" si="18"/>
        <v>2</v>
      </c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</row>
    <row r="147" spans="1:102" outlineLevel="1" x14ac:dyDescent="0.25">
      <c r="A147" s="12">
        <f t="shared" si="0"/>
        <v>1</v>
      </c>
      <c r="B147" s="11"/>
      <c r="C147" s="11"/>
      <c r="D147" s="11"/>
      <c r="E147" s="11"/>
      <c r="F147" s="11"/>
      <c r="G147" s="11"/>
      <c r="H147" s="11"/>
      <c r="I147" s="10"/>
      <c r="J147" s="10"/>
      <c r="K147" s="10"/>
      <c r="L147" s="10"/>
      <c r="M147" s="10"/>
      <c r="N147" s="10"/>
      <c r="O147" s="10"/>
      <c r="P147" s="10"/>
      <c r="Q147" s="10"/>
      <c r="R147" s="18" t="str">
        <f t="shared" si="1"/>
        <v>Небесный чиновник [Год НС (辛) и Год ЗВ (巳)]</v>
      </c>
      <c r="S147" s="18"/>
      <c r="T147" s="10"/>
      <c r="U147" s="45" t="str">
        <f t="shared" si="2"/>
        <v>辛</v>
      </c>
      <c r="W147" s="45" t="str">
        <f t="shared" si="3"/>
        <v>巳</v>
      </c>
      <c r="BG147" s="46"/>
      <c r="BN147" s="45">
        <f t="shared" si="4"/>
        <v>1</v>
      </c>
      <c r="BP147" s="10" t="s">
        <v>3801</v>
      </c>
      <c r="BR147" s="10" t="str">
        <f t="shared" si="5"/>
        <v xml:space="preserve">Год НС (辛) и </v>
      </c>
      <c r="BS147" s="10" t="str">
        <f t="shared" si="6"/>
        <v>Год ЗВ (巳)</v>
      </c>
      <c r="BT147" s="10" t="str">
        <f t="shared" si="7"/>
        <v/>
      </c>
      <c r="BU147" s="10" t="str">
        <f t="shared" si="8"/>
        <v/>
      </c>
      <c r="BV147" s="10" t="str">
        <f t="shared" si="9"/>
        <v/>
      </c>
      <c r="BW147" s="10" t="str">
        <f t="shared" si="10"/>
        <v/>
      </c>
      <c r="BX147" s="10" t="str">
        <f t="shared" si="11"/>
        <v/>
      </c>
      <c r="BY147" s="10" t="str">
        <f t="shared" si="12"/>
        <v/>
      </c>
      <c r="CA147" s="10" t="str">
        <f t="shared" si="13"/>
        <v xml:space="preserve"> и </v>
      </c>
      <c r="CB147" s="10" t="str">
        <f t="shared" si="14"/>
        <v/>
      </c>
      <c r="CC147" s="10" t="str">
        <f t="shared" si="15"/>
        <v/>
      </c>
      <c r="CD147" s="10" t="str">
        <f t="shared" si="16"/>
        <v/>
      </c>
      <c r="CE147" s="10" t="str">
        <f t="shared" si="17"/>
        <v/>
      </c>
      <c r="CF147" s="10"/>
      <c r="CG147" s="10">
        <f t="shared" si="18"/>
        <v>2</v>
      </c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</row>
    <row r="148" spans="1:102" outlineLevel="1" x14ac:dyDescent="0.25">
      <c r="A148" s="12">
        <f t="shared" si="0"/>
        <v>1</v>
      </c>
      <c r="B148" s="11"/>
      <c r="C148" s="11"/>
      <c r="D148" s="11"/>
      <c r="E148" s="11"/>
      <c r="F148" s="11"/>
      <c r="G148" s="11"/>
      <c r="H148" s="11"/>
      <c r="I148" s="10"/>
      <c r="J148" s="10"/>
      <c r="K148" s="10"/>
      <c r="L148" s="10"/>
      <c r="M148" s="10"/>
      <c r="N148" s="10"/>
      <c r="O148" s="10"/>
      <c r="P148" s="10"/>
      <c r="Q148" s="10"/>
      <c r="R148" s="18" t="str">
        <f t="shared" si="1"/>
        <v>Небесный чиновник [Год НС (壬) и Год ЗВ (未)]</v>
      </c>
      <c r="S148" s="18"/>
      <c r="T148" s="10"/>
      <c r="U148" s="45" t="str">
        <f t="shared" si="2"/>
        <v>壬</v>
      </c>
      <c r="W148" s="45" t="str">
        <f t="shared" si="3"/>
        <v>未</v>
      </c>
      <c r="BG148" s="46"/>
      <c r="BN148" s="45">
        <f t="shared" si="4"/>
        <v>1</v>
      </c>
      <c r="BP148" s="10" t="s">
        <v>3801</v>
      </c>
      <c r="BR148" s="10" t="str">
        <f t="shared" si="5"/>
        <v xml:space="preserve">Год НС (壬) и </v>
      </c>
      <c r="BS148" s="10" t="str">
        <f t="shared" si="6"/>
        <v>Год ЗВ (未)</v>
      </c>
      <c r="BT148" s="10" t="str">
        <f t="shared" si="7"/>
        <v/>
      </c>
      <c r="BU148" s="10" t="str">
        <f t="shared" si="8"/>
        <v/>
      </c>
      <c r="BV148" s="10" t="str">
        <f t="shared" si="9"/>
        <v/>
      </c>
      <c r="BW148" s="10" t="str">
        <f t="shared" si="10"/>
        <v/>
      </c>
      <c r="BX148" s="10" t="str">
        <f t="shared" si="11"/>
        <v/>
      </c>
      <c r="BY148" s="10" t="str">
        <f t="shared" si="12"/>
        <v/>
      </c>
      <c r="CA148" s="10" t="str">
        <f t="shared" si="13"/>
        <v xml:space="preserve"> и </v>
      </c>
      <c r="CB148" s="10" t="str">
        <f t="shared" si="14"/>
        <v/>
      </c>
      <c r="CC148" s="10" t="str">
        <f t="shared" si="15"/>
        <v/>
      </c>
      <c r="CD148" s="10" t="str">
        <f t="shared" si="16"/>
        <v/>
      </c>
      <c r="CE148" s="10" t="str">
        <f t="shared" si="17"/>
        <v/>
      </c>
      <c r="CF148" s="10"/>
      <c r="CG148" s="10">
        <f t="shared" si="18"/>
        <v>2</v>
      </c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</row>
    <row r="149" spans="1:102" outlineLevel="1" x14ac:dyDescent="0.25">
      <c r="A149" s="12">
        <f t="shared" si="0"/>
        <v>1</v>
      </c>
      <c r="B149" s="11"/>
      <c r="C149" s="11"/>
      <c r="D149" s="11"/>
      <c r="E149" s="11"/>
      <c r="F149" s="11"/>
      <c r="G149" s="11"/>
      <c r="H149" s="11"/>
      <c r="I149" s="10"/>
      <c r="J149" s="10"/>
      <c r="K149" s="10"/>
      <c r="L149" s="10"/>
      <c r="M149" s="10"/>
      <c r="N149" s="10"/>
      <c r="O149" s="10"/>
      <c r="P149" s="10"/>
      <c r="Q149" s="10"/>
      <c r="R149" s="18" t="str">
        <f t="shared" si="1"/>
        <v>Небесный чиновник [Год НС (壬) и Год ЗВ (丑)]</v>
      </c>
      <c r="S149" s="18"/>
      <c r="T149" s="10"/>
      <c r="U149" s="45" t="str">
        <f t="shared" si="2"/>
        <v>壬</v>
      </c>
      <c r="W149" s="45" t="str">
        <f t="shared" si="3"/>
        <v>丑</v>
      </c>
      <c r="BG149" s="46"/>
      <c r="BN149" s="45">
        <f t="shared" si="4"/>
        <v>1</v>
      </c>
      <c r="BP149" s="10" t="s">
        <v>3801</v>
      </c>
      <c r="BR149" s="10" t="str">
        <f t="shared" si="5"/>
        <v xml:space="preserve">Год НС (壬) и </v>
      </c>
      <c r="BS149" s="10" t="str">
        <f t="shared" si="6"/>
        <v>Год ЗВ (丑)</v>
      </c>
      <c r="BT149" s="10" t="str">
        <f t="shared" si="7"/>
        <v/>
      </c>
      <c r="BU149" s="10" t="str">
        <f t="shared" si="8"/>
        <v/>
      </c>
      <c r="BV149" s="10" t="str">
        <f t="shared" si="9"/>
        <v/>
      </c>
      <c r="BW149" s="10" t="str">
        <f t="shared" si="10"/>
        <v/>
      </c>
      <c r="BX149" s="10" t="str">
        <f t="shared" si="11"/>
        <v/>
      </c>
      <c r="BY149" s="10" t="str">
        <f t="shared" si="12"/>
        <v/>
      </c>
      <c r="CA149" s="10" t="str">
        <f t="shared" si="13"/>
        <v xml:space="preserve"> и </v>
      </c>
      <c r="CB149" s="10" t="str">
        <f t="shared" si="14"/>
        <v/>
      </c>
      <c r="CC149" s="10" t="str">
        <f t="shared" si="15"/>
        <v/>
      </c>
      <c r="CD149" s="10" t="str">
        <f t="shared" si="16"/>
        <v/>
      </c>
      <c r="CE149" s="10" t="str">
        <f t="shared" si="17"/>
        <v/>
      </c>
      <c r="CF149" s="10"/>
      <c r="CG149" s="10">
        <f t="shared" si="18"/>
        <v>2</v>
      </c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</row>
    <row r="150" spans="1:102" outlineLevel="1" x14ac:dyDescent="0.25">
      <c r="A150" s="12">
        <f t="shared" si="0"/>
        <v>1</v>
      </c>
      <c r="B150" s="11"/>
      <c r="C150" s="11"/>
      <c r="D150" s="11"/>
      <c r="E150" s="11"/>
      <c r="F150" s="11"/>
      <c r="G150" s="11"/>
      <c r="H150" s="11"/>
      <c r="I150" s="10"/>
      <c r="J150" s="10"/>
      <c r="K150" s="10"/>
      <c r="L150" s="10"/>
      <c r="M150" s="10"/>
      <c r="N150" s="10"/>
      <c r="O150" s="10"/>
      <c r="P150" s="10"/>
      <c r="Q150" s="10"/>
      <c r="R150" s="18" t="str">
        <f t="shared" si="1"/>
        <v>Небесный чиновник [Год НС (癸) и Год ЗВ (辰)]</v>
      </c>
      <c r="S150" s="18"/>
      <c r="T150" s="10"/>
      <c r="U150" s="45" t="str">
        <f t="shared" si="2"/>
        <v>癸</v>
      </c>
      <c r="W150" s="45" t="str">
        <f t="shared" si="3"/>
        <v>辰</v>
      </c>
      <c r="BG150" s="46"/>
      <c r="BN150" s="45">
        <f t="shared" si="4"/>
        <v>1</v>
      </c>
      <c r="BP150" s="10" t="s">
        <v>3801</v>
      </c>
      <c r="BR150" s="10" t="str">
        <f t="shared" si="5"/>
        <v xml:space="preserve">Год НС (癸) и </v>
      </c>
      <c r="BS150" s="10" t="str">
        <f t="shared" si="6"/>
        <v>Год ЗВ (辰)</v>
      </c>
      <c r="BT150" s="10" t="str">
        <f t="shared" si="7"/>
        <v/>
      </c>
      <c r="BU150" s="10" t="str">
        <f t="shared" si="8"/>
        <v/>
      </c>
      <c r="BV150" s="10" t="str">
        <f t="shared" si="9"/>
        <v/>
      </c>
      <c r="BW150" s="10" t="str">
        <f t="shared" si="10"/>
        <v/>
      </c>
      <c r="BX150" s="10" t="str">
        <f t="shared" si="11"/>
        <v/>
      </c>
      <c r="BY150" s="10" t="str">
        <f t="shared" si="12"/>
        <v/>
      </c>
      <c r="CA150" s="10" t="str">
        <f t="shared" si="13"/>
        <v xml:space="preserve"> и </v>
      </c>
      <c r="CB150" s="10" t="str">
        <f t="shared" si="14"/>
        <v/>
      </c>
      <c r="CC150" s="10" t="str">
        <f t="shared" si="15"/>
        <v/>
      </c>
      <c r="CD150" s="10" t="str">
        <f t="shared" si="16"/>
        <v/>
      </c>
      <c r="CE150" s="10" t="str">
        <f t="shared" si="17"/>
        <v/>
      </c>
      <c r="CF150" s="10"/>
      <c r="CG150" s="10">
        <f t="shared" si="18"/>
        <v>2</v>
      </c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</row>
    <row r="151" spans="1:102" outlineLevel="1" x14ac:dyDescent="0.25">
      <c r="A151" s="12">
        <f t="shared" si="0"/>
        <v>1</v>
      </c>
      <c r="B151" s="11"/>
      <c r="C151" s="11"/>
      <c r="D151" s="11"/>
      <c r="E151" s="11"/>
      <c r="F151" s="11"/>
      <c r="G151" s="11"/>
      <c r="H151" s="11"/>
      <c r="I151" s="10"/>
      <c r="J151" s="10"/>
      <c r="K151" s="10"/>
      <c r="L151" s="10"/>
      <c r="M151" s="10"/>
      <c r="N151" s="10"/>
      <c r="O151" s="10"/>
      <c r="P151" s="10"/>
      <c r="Q151" s="10"/>
      <c r="R151" s="18" t="str">
        <f t="shared" si="1"/>
        <v>Небесный чиновник [Год НС (癸) и Год ЗВ (戌)]</v>
      </c>
      <c r="S151" s="18"/>
      <c r="T151" s="10"/>
      <c r="U151" s="45" t="str">
        <f t="shared" si="2"/>
        <v>癸</v>
      </c>
      <c r="W151" s="45" t="str">
        <f t="shared" si="3"/>
        <v>戌</v>
      </c>
      <c r="BG151" s="46"/>
      <c r="BN151" s="45">
        <f t="shared" si="4"/>
        <v>1</v>
      </c>
      <c r="BP151" s="10" t="s">
        <v>3801</v>
      </c>
      <c r="BR151" s="10" t="str">
        <f t="shared" si="5"/>
        <v xml:space="preserve">Год НС (癸) и </v>
      </c>
      <c r="BS151" s="10" t="str">
        <f t="shared" si="6"/>
        <v>Год ЗВ (戌)</v>
      </c>
      <c r="BT151" s="10" t="str">
        <f t="shared" si="7"/>
        <v/>
      </c>
      <c r="BU151" s="10" t="str">
        <f t="shared" si="8"/>
        <v/>
      </c>
      <c r="BV151" s="10" t="str">
        <f t="shared" si="9"/>
        <v/>
      </c>
      <c r="BW151" s="10" t="str">
        <f t="shared" si="10"/>
        <v/>
      </c>
      <c r="BX151" s="10" t="str">
        <f t="shared" si="11"/>
        <v/>
      </c>
      <c r="BY151" s="10" t="str">
        <f t="shared" si="12"/>
        <v/>
      </c>
      <c r="CA151" s="10" t="str">
        <f t="shared" si="13"/>
        <v xml:space="preserve"> и </v>
      </c>
      <c r="CB151" s="10" t="str">
        <f t="shared" si="14"/>
        <v/>
      </c>
      <c r="CC151" s="10" t="str">
        <f t="shared" si="15"/>
        <v/>
      </c>
      <c r="CD151" s="10" t="str">
        <f t="shared" si="16"/>
        <v/>
      </c>
      <c r="CE151" s="10" t="str">
        <f t="shared" si="17"/>
        <v/>
      </c>
      <c r="CF151" s="10"/>
      <c r="CG151" s="10">
        <f t="shared" si="18"/>
        <v>2</v>
      </c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</row>
    <row r="152" spans="1:102" hidden="1" outlineLevel="1" x14ac:dyDescent="0.25">
      <c r="A152" s="12" t="str">
        <f t="shared" si="0"/>
        <v/>
      </c>
      <c r="B152" s="11"/>
      <c r="C152" s="11"/>
      <c r="D152" s="11"/>
      <c r="E152" s="11"/>
      <c r="F152" s="11"/>
      <c r="G152" s="11"/>
      <c r="H152" s="11"/>
      <c r="I152" s="10"/>
      <c r="J152" s="10"/>
      <c r="K152" s="10"/>
      <c r="L152" s="10"/>
      <c r="M152" s="10"/>
      <c r="N152" s="10"/>
      <c r="O152" s="10"/>
      <c r="P152" s="10"/>
      <c r="Q152" s="10"/>
      <c r="R152" s="18" t="str">
        <f t="shared" si="1"/>
        <v xml:space="preserve"> []</v>
      </c>
      <c r="S152" s="18"/>
      <c r="T152" s="10"/>
      <c r="U152" s="45" t="str">
        <f t="shared" si="2"/>
        <v/>
      </c>
      <c r="W152" s="45" t="str">
        <f t="shared" si="3"/>
        <v/>
      </c>
      <c r="BG152" s="46"/>
      <c r="BN152" s="45" t="str">
        <f t="shared" si="4"/>
        <v/>
      </c>
      <c r="BP152" s="10" t="s">
        <v>3801</v>
      </c>
      <c r="BR152" s="10" t="str">
        <f t="shared" si="5"/>
        <v/>
      </c>
      <c r="BS152" s="10" t="str">
        <f t="shared" si="6"/>
        <v/>
      </c>
      <c r="BT152" s="10" t="str">
        <f t="shared" si="7"/>
        <v/>
      </c>
      <c r="BU152" s="10" t="str">
        <f t="shared" si="8"/>
        <v/>
      </c>
      <c r="BV152" s="10" t="str">
        <f t="shared" si="9"/>
        <v/>
      </c>
      <c r="BW152" s="10" t="str">
        <f t="shared" si="10"/>
        <v/>
      </c>
      <c r="BX152" s="10" t="str">
        <f t="shared" si="11"/>
        <v/>
      </c>
      <c r="BY152" s="10" t="str">
        <f t="shared" si="12"/>
        <v/>
      </c>
      <c r="CA152" s="10" t="str">
        <f t="shared" si="13"/>
        <v/>
      </c>
      <c r="CB152" s="10" t="str">
        <f t="shared" si="14"/>
        <v/>
      </c>
      <c r="CC152" s="10" t="str">
        <f t="shared" si="15"/>
        <v/>
      </c>
      <c r="CD152" s="10" t="str">
        <f t="shared" si="16"/>
        <v/>
      </c>
      <c r="CE152" s="10" t="str">
        <f t="shared" si="17"/>
        <v/>
      </c>
      <c r="CF152" s="10"/>
      <c r="CG152" s="10">
        <f t="shared" si="18"/>
        <v>0</v>
      </c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</row>
    <row r="153" spans="1:102" hidden="1" outlineLevel="1" x14ac:dyDescent="0.25">
      <c r="A153" s="12" t="str">
        <f t="shared" si="0"/>
        <v/>
      </c>
      <c r="B153" s="11"/>
      <c r="C153" s="11"/>
      <c r="D153" s="11"/>
      <c r="E153" s="11"/>
      <c r="F153" s="11"/>
      <c r="G153" s="11"/>
      <c r="H153" s="11"/>
      <c r="I153" s="10"/>
      <c r="J153" s="10"/>
      <c r="K153" s="10"/>
      <c r="L153" s="10"/>
      <c r="M153" s="10"/>
      <c r="N153" s="10"/>
      <c r="O153" s="10"/>
      <c r="P153" s="10"/>
      <c r="Q153" s="10"/>
      <c r="R153" s="18" t="str">
        <f t="shared" si="1"/>
        <v xml:space="preserve"> []</v>
      </c>
      <c r="S153" s="18"/>
      <c r="T153" s="10"/>
      <c r="U153" s="45" t="str">
        <f t="shared" si="2"/>
        <v/>
      </c>
      <c r="W153" s="45" t="str">
        <f t="shared" si="3"/>
        <v/>
      </c>
      <c r="BG153" s="46"/>
      <c r="BN153" s="45" t="str">
        <f t="shared" si="4"/>
        <v/>
      </c>
      <c r="BP153" s="10" t="s">
        <v>3801</v>
      </c>
      <c r="BR153" s="10" t="str">
        <f t="shared" si="5"/>
        <v/>
      </c>
      <c r="BS153" s="10" t="str">
        <f t="shared" si="6"/>
        <v/>
      </c>
      <c r="BT153" s="10" t="str">
        <f t="shared" si="7"/>
        <v/>
      </c>
      <c r="BU153" s="10" t="str">
        <f t="shared" si="8"/>
        <v/>
      </c>
      <c r="BV153" s="10" t="str">
        <f t="shared" si="9"/>
        <v/>
      </c>
      <c r="BW153" s="10" t="str">
        <f t="shared" si="10"/>
        <v/>
      </c>
      <c r="BX153" s="10" t="str">
        <f t="shared" si="11"/>
        <v/>
      </c>
      <c r="BY153" s="10" t="str">
        <f t="shared" si="12"/>
        <v/>
      </c>
      <c r="CA153" s="10" t="str">
        <f t="shared" si="13"/>
        <v/>
      </c>
      <c r="CB153" s="10" t="str">
        <f t="shared" si="14"/>
        <v/>
      </c>
      <c r="CC153" s="10" t="str">
        <f t="shared" si="15"/>
        <v/>
      </c>
      <c r="CD153" s="10" t="str">
        <f t="shared" si="16"/>
        <v/>
      </c>
      <c r="CE153" s="10" t="str">
        <f t="shared" si="17"/>
        <v/>
      </c>
      <c r="CF153" s="10"/>
      <c r="CG153" s="10">
        <f t="shared" si="18"/>
        <v>0</v>
      </c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</row>
    <row r="154" spans="1:102" hidden="1" outlineLevel="1" x14ac:dyDescent="0.25">
      <c r="A154" s="12" t="str">
        <f t="shared" si="0"/>
        <v/>
      </c>
      <c r="B154" s="11"/>
      <c r="C154" s="11"/>
      <c r="D154" s="11"/>
      <c r="E154" s="11"/>
      <c r="F154" s="11"/>
      <c r="G154" s="11"/>
      <c r="H154" s="11"/>
      <c r="I154" s="10"/>
      <c r="J154" s="10"/>
      <c r="K154" s="10"/>
      <c r="L154" s="10"/>
      <c r="M154" s="10"/>
      <c r="N154" s="10"/>
      <c r="O154" s="10"/>
      <c r="P154" s="10"/>
      <c r="Q154" s="10"/>
      <c r="R154" s="18" t="str">
        <f t="shared" si="1"/>
        <v xml:space="preserve"> []</v>
      </c>
      <c r="S154" s="18"/>
      <c r="T154" s="10"/>
      <c r="U154" s="45" t="str">
        <f t="shared" si="2"/>
        <v/>
      </c>
      <c r="W154" s="45" t="str">
        <f t="shared" si="3"/>
        <v/>
      </c>
      <c r="BG154" s="46"/>
      <c r="BN154" s="45" t="str">
        <f t="shared" si="4"/>
        <v/>
      </c>
      <c r="BP154" s="10" t="s">
        <v>3801</v>
      </c>
      <c r="BR154" s="10" t="str">
        <f t="shared" si="5"/>
        <v/>
      </c>
      <c r="BS154" s="10" t="str">
        <f t="shared" si="6"/>
        <v/>
      </c>
      <c r="BT154" s="10" t="str">
        <f t="shared" si="7"/>
        <v/>
      </c>
      <c r="BU154" s="10" t="str">
        <f t="shared" si="8"/>
        <v/>
      </c>
      <c r="BV154" s="10" t="str">
        <f t="shared" si="9"/>
        <v/>
      </c>
      <c r="BW154" s="10" t="str">
        <f t="shared" si="10"/>
        <v/>
      </c>
      <c r="BX154" s="10" t="str">
        <f t="shared" si="11"/>
        <v/>
      </c>
      <c r="BY154" s="10" t="str">
        <f t="shared" si="12"/>
        <v/>
      </c>
      <c r="CA154" s="10" t="str">
        <f t="shared" si="13"/>
        <v/>
      </c>
      <c r="CB154" s="10" t="str">
        <f t="shared" si="14"/>
        <v/>
      </c>
      <c r="CC154" s="10" t="str">
        <f t="shared" si="15"/>
        <v/>
      </c>
      <c r="CD154" s="10" t="str">
        <f t="shared" si="16"/>
        <v/>
      </c>
      <c r="CE154" s="10" t="str">
        <f t="shared" si="17"/>
        <v/>
      </c>
      <c r="CF154" s="10"/>
      <c r="CG154" s="10">
        <f t="shared" si="18"/>
        <v>0</v>
      </c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</row>
    <row r="155" spans="1:102" hidden="1" outlineLevel="1" x14ac:dyDescent="0.25">
      <c r="A155" s="12" t="str">
        <f t="shared" si="0"/>
        <v/>
      </c>
      <c r="B155" s="11"/>
      <c r="C155" s="11"/>
      <c r="D155" s="11"/>
      <c r="E155" s="11"/>
      <c r="F155" s="11"/>
      <c r="G155" s="11"/>
      <c r="H155" s="11"/>
      <c r="I155" s="10"/>
      <c r="J155" s="10"/>
      <c r="K155" s="10"/>
      <c r="L155" s="10"/>
      <c r="M155" s="10"/>
      <c r="N155" s="10"/>
      <c r="O155" s="10"/>
      <c r="P155" s="10"/>
      <c r="Q155" s="10"/>
      <c r="R155" s="18" t="str">
        <f t="shared" si="1"/>
        <v xml:space="preserve"> []</v>
      </c>
      <c r="S155" s="18"/>
      <c r="T155" s="10"/>
      <c r="U155" s="45" t="str">
        <f t="shared" si="2"/>
        <v/>
      </c>
      <c r="W155" s="45" t="str">
        <f t="shared" si="3"/>
        <v/>
      </c>
      <c r="BG155" s="46"/>
      <c r="BN155" s="45" t="str">
        <f t="shared" si="4"/>
        <v/>
      </c>
      <c r="BP155" s="10" t="s">
        <v>3801</v>
      </c>
      <c r="BR155" s="10" t="str">
        <f t="shared" si="5"/>
        <v/>
      </c>
      <c r="BS155" s="10" t="str">
        <f t="shared" si="6"/>
        <v/>
      </c>
      <c r="BT155" s="10" t="str">
        <f t="shared" si="7"/>
        <v/>
      </c>
      <c r="BU155" s="10" t="str">
        <f t="shared" si="8"/>
        <v/>
      </c>
      <c r="BV155" s="10" t="str">
        <f t="shared" si="9"/>
        <v/>
      </c>
      <c r="BW155" s="10" t="str">
        <f t="shared" si="10"/>
        <v/>
      </c>
      <c r="BX155" s="10" t="str">
        <f t="shared" si="11"/>
        <v/>
      </c>
      <c r="BY155" s="10" t="str">
        <f t="shared" si="12"/>
        <v/>
      </c>
      <c r="CA155" s="10" t="str">
        <f t="shared" si="13"/>
        <v/>
      </c>
      <c r="CB155" s="10" t="str">
        <f t="shared" si="14"/>
        <v/>
      </c>
      <c r="CC155" s="10" t="str">
        <f t="shared" si="15"/>
        <v/>
      </c>
      <c r="CD155" s="10" t="str">
        <f t="shared" si="16"/>
        <v/>
      </c>
      <c r="CE155" s="10" t="str">
        <f t="shared" si="17"/>
        <v/>
      </c>
      <c r="CF155" s="10"/>
      <c r="CG155" s="10">
        <f t="shared" si="18"/>
        <v>0</v>
      </c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</row>
    <row r="156" spans="1:102" hidden="1" outlineLevel="1" x14ac:dyDescent="0.25">
      <c r="A156" s="12" t="str">
        <f t="shared" si="0"/>
        <v/>
      </c>
      <c r="B156" s="11"/>
      <c r="C156" s="11"/>
      <c r="D156" s="11"/>
      <c r="E156" s="11"/>
      <c r="F156" s="11"/>
      <c r="G156" s="11"/>
      <c r="H156" s="11"/>
      <c r="I156" s="10"/>
      <c r="J156" s="10"/>
      <c r="K156" s="10"/>
      <c r="L156" s="10"/>
      <c r="M156" s="10"/>
      <c r="N156" s="10"/>
      <c r="O156" s="10"/>
      <c r="P156" s="10"/>
      <c r="Q156" s="10"/>
      <c r="R156" s="18" t="str">
        <f t="shared" si="1"/>
        <v xml:space="preserve"> []</v>
      </c>
      <c r="S156" s="18"/>
      <c r="T156" s="10"/>
      <c r="U156" s="45" t="str">
        <f t="shared" si="2"/>
        <v/>
      </c>
      <c r="W156" s="45" t="str">
        <f t="shared" si="3"/>
        <v/>
      </c>
      <c r="BG156" s="46"/>
      <c r="BN156" s="45" t="str">
        <f t="shared" si="4"/>
        <v/>
      </c>
      <c r="BP156" s="10" t="s">
        <v>3801</v>
      </c>
      <c r="BR156" s="10" t="str">
        <f t="shared" si="5"/>
        <v/>
      </c>
      <c r="BS156" s="10" t="str">
        <f t="shared" si="6"/>
        <v/>
      </c>
      <c r="BT156" s="10" t="str">
        <f t="shared" si="7"/>
        <v/>
      </c>
      <c r="BU156" s="10" t="str">
        <f t="shared" si="8"/>
        <v/>
      </c>
      <c r="BV156" s="10" t="str">
        <f t="shared" si="9"/>
        <v/>
      </c>
      <c r="BW156" s="10" t="str">
        <f t="shared" si="10"/>
        <v/>
      </c>
      <c r="BX156" s="10" t="str">
        <f t="shared" si="11"/>
        <v/>
      </c>
      <c r="BY156" s="10" t="str">
        <f t="shared" si="12"/>
        <v/>
      </c>
      <c r="CA156" s="10" t="str">
        <f t="shared" si="13"/>
        <v/>
      </c>
      <c r="CB156" s="10" t="str">
        <f t="shared" si="14"/>
        <v/>
      </c>
      <c r="CC156" s="10" t="str">
        <f t="shared" si="15"/>
        <v/>
      </c>
      <c r="CD156" s="10" t="str">
        <f t="shared" si="16"/>
        <v/>
      </c>
      <c r="CE156" s="10" t="str">
        <f t="shared" si="17"/>
        <v/>
      </c>
      <c r="CF156" s="10"/>
      <c r="CG156" s="10">
        <f t="shared" si="18"/>
        <v>0</v>
      </c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</row>
    <row r="157" spans="1:102" hidden="1" outlineLevel="1" x14ac:dyDescent="0.25">
      <c r="A157" s="12" t="str">
        <f t="shared" si="0"/>
        <v/>
      </c>
      <c r="B157" s="11"/>
      <c r="C157" s="11"/>
      <c r="D157" s="11"/>
      <c r="E157" s="11"/>
      <c r="F157" s="11"/>
      <c r="G157" s="11"/>
      <c r="H157" s="11"/>
      <c r="I157" s="10"/>
      <c r="J157" s="10"/>
      <c r="K157" s="10"/>
      <c r="L157" s="10"/>
      <c r="M157" s="10"/>
      <c r="N157" s="10"/>
      <c r="O157" s="10"/>
      <c r="P157" s="10"/>
      <c r="Q157" s="10"/>
      <c r="R157" s="18" t="str">
        <f t="shared" si="1"/>
        <v xml:space="preserve"> []</v>
      </c>
      <c r="S157" s="18"/>
      <c r="T157" s="10"/>
      <c r="U157" s="45" t="str">
        <f t="shared" si="2"/>
        <v/>
      </c>
      <c r="W157" s="45" t="str">
        <f t="shared" si="3"/>
        <v/>
      </c>
      <c r="BG157" s="46"/>
      <c r="BN157" s="45" t="str">
        <f t="shared" si="4"/>
        <v/>
      </c>
      <c r="BP157" s="10" t="s">
        <v>3801</v>
      </c>
      <c r="BR157" s="10" t="str">
        <f t="shared" si="5"/>
        <v/>
      </c>
      <c r="BS157" s="10" t="str">
        <f t="shared" si="6"/>
        <v/>
      </c>
      <c r="BT157" s="10" t="str">
        <f t="shared" si="7"/>
        <v/>
      </c>
      <c r="BU157" s="10" t="str">
        <f t="shared" si="8"/>
        <v/>
      </c>
      <c r="BV157" s="10" t="str">
        <f t="shared" si="9"/>
        <v/>
      </c>
      <c r="BW157" s="10" t="str">
        <f t="shared" si="10"/>
        <v/>
      </c>
      <c r="BX157" s="10" t="str">
        <f t="shared" si="11"/>
        <v/>
      </c>
      <c r="BY157" s="10" t="str">
        <f t="shared" si="12"/>
        <v/>
      </c>
      <c r="CA157" s="10" t="str">
        <f t="shared" si="13"/>
        <v/>
      </c>
      <c r="CB157" s="10" t="str">
        <f t="shared" si="14"/>
        <v/>
      </c>
      <c r="CC157" s="10" t="str">
        <f t="shared" si="15"/>
        <v/>
      </c>
      <c r="CD157" s="10" t="str">
        <f t="shared" si="16"/>
        <v/>
      </c>
      <c r="CE157" s="10" t="str">
        <f t="shared" si="17"/>
        <v/>
      </c>
      <c r="CF157" s="10"/>
      <c r="CG157" s="10">
        <f t="shared" si="18"/>
        <v>0</v>
      </c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</row>
    <row r="158" spans="1:102" hidden="1" outlineLevel="1" x14ac:dyDescent="0.25">
      <c r="A158" s="12" t="str">
        <f t="shared" si="0"/>
        <v/>
      </c>
      <c r="B158" s="11"/>
      <c r="C158" s="11"/>
      <c r="D158" s="11"/>
      <c r="E158" s="11"/>
      <c r="F158" s="11"/>
      <c r="G158" s="11"/>
      <c r="H158" s="11"/>
      <c r="I158" s="10"/>
      <c r="J158" s="10"/>
      <c r="K158" s="10"/>
      <c r="L158" s="10"/>
      <c r="M158" s="10"/>
      <c r="N158" s="10"/>
      <c r="O158" s="10"/>
      <c r="P158" s="10"/>
      <c r="Q158" s="10"/>
      <c r="R158" s="18" t="str">
        <f t="shared" si="1"/>
        <v xml:space="preserve"> []</v>
      </c>
      <c r="S158" s="18"/>
      <c r="T158" s="10"/>
      <c r="U158" s="45" t="str">
        <f t="shared" si="2"/>
        <v/>
      </c>
      <c r="W158" s="45" t="str">
        <f t="shared" si="3"/>
        <v/>
      </c>
      <c r="BG158" s="46"/>
      <c r="BN158" s="45" t="str">
        <f t="shared" si="4"/>
        <v/>
      </c>
      <c r="BP158" s="10" t="s">
        <v>3801</v>
      </c>
      <c r="BR158" s="10" t="str">
        <f t="shared" si="5"/>
        <v/>
      </c>
      <c r="BS158" s="10" t="str">
        <f t="shared" si="6"/>
        <v/>
      </c>
      <c r="BT158" s="10" t="str">
        <f t="shared" si="7"/>
        <v/>
      </c>
      <c r="BU158" s="10" t="str">
        <f t="shared" si="8"/>
        <v/>
      </c>
      <c r="BV158" s="10" t="str">
        <f t="shared" si="9"/>
        <v/>
      </c>
      <c r="BW158" s="10" t="str">
        <f t="shared" si="10"/>
        <v/>
      </c>
      <c r="BX158" s="10" t="str">
        <f t="shared" si="11"/>
        <v/>
      </c>
      <c r="BY158" s="10" t="str">
        <f t="shared" si="12"/>
        <v/>
      </c>
      <c r="CA158" s="10" t="str">
        <f t="shared" si="13"/>
        <v/>
      </c>
      <c r="CB158" s="10" t="str">
        <f t="shared" si="14"/>
        <v/>
      </c>
      <c r="CC158" s="10" t="str">
        <f t="shared" si="15"/>
        <v/>
      </c>
      <c r="CD158" s="10" t="str">
        <f t="shared" si="16"/>
        <v/>
      </c>
      <c r="CE158" s="10" t="str">
        <f t="shared" si="17"/>
        <v/>
      </c>
      <c r="CF158" s="10"/>
      <c r="CG158" s="10">
        <f t="shared" si="18"/>
        <v>0</v>
      </c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</row>
    <row r="159" spans="1:102" hidden="1" outlineLevel="1" x14ac:dyDescent="0.25">
      <c r="A159" s="12" t="str">
        <f t="shared" si="0"/>
        <v/>
      </c>
      <c r="B159" s="11"/>
      <c r="C159" s="11"/>
      <c r="D159" s="11"/>
      <c r="E159" s="11"/>
      <c r="F159" s="11"/>
      <c r="G159" s="11"/>
      <c r="H159" s="11"/>
      <c r="I159" s="10"/>
      <c r="J159" s="10"/>
      <c r="K159" s="10"/>
      <c r="L159" s="10"/>
      <c r="M159" s="10"/>
      <c r="N159" s="10"/>
      <c r="O159" s="10"/>
      <c r="P159" s="10"/>
      <c r="Q159" s="10"/>
      <c r="R159" s="18" t="str">
        <f t="shared" si="1"/>
        <v xml:space="preserve"> []</v>
      </c>
      <c r="S159" s="18"/>
      <c r="T159" s="10"/>
      <c r="U159" s="45" t="str">
        <f t="shared" si="2"/>
        <v/>
      </c>
      <c r="W159" s="45" t="str">
        <f t="shared" si="3"/>
        <v/>
      </c>
      <c r="BG159" s="46"/>
      <c r="BN159" s="45" t="str">
        <f t="shared" si="4"/>
        <v/>
      </c>
      <c r="BP159" s="10" t="s">
        <v>3801</v>
      </c>
      <c r="BR159" s="10" t="str">
        <f t="shared" si="5"/>
        <v/>
      </c>
      <c r="BS159" s="10" t="str">
        <f t="shared" si="6"/>
        <v/>
      </c>
      <c r="BT159" s="10" t="str">
        <f t="shared" si="7"/>
        <v/>
      </c>
      <c r="BU159" s="10" t="str">
        <f t="shared" si="8"/>
        <v/>
      </c>
      <c r="BV159" s="10" t="str">
        <f t="shared" si="9"/>
        <v/>
      </c>
      <c r="BW159" s="10" t="str">
        <f t="shared" si="10"/>
        <v/>
      </c>
      <c r="BX159" s="10" t="str">
        <f t="shared" si="11"/>
        <v/>
      </c>
      <c r="BY159" s="10" t="str">
        <f t="shared" si="12"/>
        <v/>
      </c>
      <c r="CA159" s="10" t="str">
        <f t="shared" si="13"/>
        <v/>
      </c>
      <c r="CB159" s="10" t="str">
        <f t="shared" si="14"/>
        <v/>
      </c>
      <c r="CC159" s="10" t="str">
        <f t="shared" si="15"/>
        <v/>
      </c>
      <c r="CD159" s="10" t="str">
        <f t="shared" si="16"/>
        <v/>
      </c>
      <c r="CE159" s="10" t="str">
        <f t="shared" si="17"/>
        <v/>
      </c>
      <c r="CF159" s="10"/>
      <c r="CG159" s="10">
        <f t="shared" si="18"/>
        <v>0</v>
      </c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</row>
    <row r="160" spans="1:102" hidden="1" outlineLevel="1" x14ac:dyDescent="0.25">
      <c r="A160" s="12" t="str">
        <f t="shared" si="0"/>
        <v/>
      </c>
      <c r="B160" s="11"/>
      <c r="C160" s="11"/>
      <c r="D160" s="11"/>
      <c r="E160" s="11"/>
      <c r="F160" s="11"/>
      <c r="G160" s="11"/>
      <c r="H160" s="11"/>
      <c r="I160" s="10"/>
      <c r="J160" s="10"/>
      <c r="K160" s="10"/>
      <c r="L160" s="10"/>
      <c r="M160" s="10"/>
      <c r="N160" s="10"/>
      <c r="O160" s="10"/>
      <c r="P160" s="10"/>
      <c r="Q160" s="10"/>
      <c r="R160" s="18" t="str">
        <f t="shared" si="1"/>
        <v xml:space="preserve"> []</v>
      </c>
      <c r="S160" s="18"/>
      <c r="T160" s="10"/>
      <c r="U160" s="45" t="str">
        <f t="shared" si="2"/>
        <v/>
      </c>
      <c r="W160" s="45" t="str">
        <f t="shared" si="3"/>
        <v/>
      </c>
      <c r="BG160" s="46"/>
      <c r="BN160" s="45" t="str">
        <f t="shared" si="4"/>
        <v/>
      </c>
      <c r="BP160" s="10" t="s">
        <v>3801</v>
      </c>
      <c r="BR160" s="10" t="str">
        <f t="shared" si="5"/>
        <v/>
      </c>
      <c r="BS160" s="10" t="str">
        <f t="shared" si="6"/>
        <v/>
      </c>
      <c r="BT160" s="10" t="str">
        <f t="shared" si="7"/>
        <v/>
      </c>
      <c r="BU160" s="10" t="str">
        <f t="shared" si="8"/>
        <v/>
      </c>
      <c r="BV160" s="10" t="str">
        <f t="shared" si="9"/>
        <v/>
      </c>
      <c r="BW160" s="10" t="str">
        <f t="shared" si="10"/>
        <v/>
      </c>
      <c r="BX160" s="10" t="str">
        <f t="shared" si="11"/>
        <v/>
      </c>
      <c r="BY160" s="10" t="str">
        <f t="shared" si="12"/>
        <v/>
      </c>
      <c r="CA160" s="10" t="str">
        <f t="shared" si="13"/>
        <v/>
      </c>
      <c r="CB160" s="10" t="str">
        <f t="shared" si="14"/>
        <v/>
      </c>
      <c r="CC160" s="10" t="str">
        <f t="shared" si="15"/>
        <v/>
      </c>
      <c r="CD160" s="10" t="str">
        <f t="shared" si="16"/>
        <v/>
      </c>
      <c r="CE160" s="10" t="str">
        <f t="shared" si="17"/>
        <v/>
      </c>
      <c r="CF160" s="10"/>
      <c r="CG160" s="10">
        <f t="shared" si="18"/>
        <v>0</v>
      </c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</row>
    <row r="161" spans="1:102" hidden="1" outlineLevel="1" x14ac:dyDescent="0.25">
      <c r="A161" s="12" t="str">
        <f t="shared" si="0"/>
        <v/>
      </c>
      <c r="B161" s="11"/>
      <c r="C161" s="11"/>
      <c r="D161" s="11"/>
      <c r="E161" s="11"/>
      <c r="F161" s="11"/>
      <c r="G161" s="11"/>
      <c r="H161" s="11"/>
      <c r="I161" s="10"/>
      <c r="J161" s="10"/>
      <c r="K161" s="10"/>
      <c r="L161" s="10"/>
      <c r="M161" s="10"/>
      <c r="N161" s="10"/>
      <c r="O161" s="10"/>
      <c r="P161" s="10"/>
      <c r="Q161" s="10"/>
      <c r="R161" s="18" t="str">
        <f t="shared" si="1"/>
        <v xml:space="preserve"> []</v>
      </c>
      <c r="S161" s="18"/>
      <c r="T161" s="10"/>
      <c r="U161" s="45" t="str">
        <f t="shared" si="2"/>
        <v/>
      </c>
      <c r="W161" s="45" t="str">
        <f t="shared" si="3"/>
        <v/>
      </c>
      <c r="BG161" s="46"/>
      <c r="BN161" s="45" t="str">
        <f t="shared" si="4"/>
        <v/>
      </c>
      <c r="BP161" s="10" t="s">
        <v>3801</v>
      </c>
      <c r="BR161" s="10" t="str">
        <f t="shared" si="5"/>
        <v/>
      </c>
      <c r="BS161" s="10" t="str">
        <f t="shared" si="6"/>
        <v/>
      </c>
      <c r="BT161" s="10" t="str">
        <f t="shared" si="7"/>
        <v/>
      </c>
      <c r="BU161" s="10" t="str">
        <f t="shared" si="8"/>
        <v/>
      </c>
      <c r="BV161" s="10" t="str">
        <f t="shared" si="9"/>
        <v/>
      </c>
      <c r="BW161" s="10" t="str">
        <f t="shared" si="10"/>
        <v/>
      </c>
      <c r="BX161" s="10" t="str">
        <f t="shared" si="11"/>
        <v/>
      </c>
      <c r="BY161" s="10" t="str">
        <f t="shared" si="12"/>
        <v/>
      </c>
      <c r="CA161" s="10" t="str">
        <f t="shared" si="13"/>
        <v/>
      </c>
      <c r="CB161" s="10" t="str">
        <f t="shared" si="14"/>
        <v/>
      </c>
      <c r="CC161" s="10" t="str">
        <f t="shared" si="15"/>
        <v/>
      </c>
      <c r="CD161" s="10" t="str">
        <f t="shared" si="16"/>
        <v/>
      </c>
      <c r="CE161" s="10" t="str">
        <f t="shared" si="17"/>
        <v/>
      </c>
      <c r="CF161" s="10"/>
      <c r="CG161" s="10">
        <f t="shared" si="18"/>
        <v>0</v>
      </c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</row>
    <row r="162" spans="1:102" hidden="1" outlineLevel="1" x14ac:dyDescent="0.25">
      <c r="A162" s="12" t="str">
        <f t="shared" si="0"/>
        <v/>
      </c>
      <c r="B162" s="11"/>
      <c r="C162" s="11"/>
      <c r="D162" s="11"/>
      <c r="E162" s="11"/>
      <c r="F162" s="11"/>
      <c r="G162" s="11"/>
      <c r="H162" s="11"/>
      <c r="I162" s="10"/>
      <c r="J162" s="10"/>
      <c r="K162" s="10"/>
      <c r="L162" s="10"/>
      <c r="M162" s="10"/>
      <c r="N162" s="10"/>
      <c r="O162" s="10"/>
      <c r="P162" s="10"/>
      <c r="Q162" s="10"/>
      <c r="R162" s="18" t="str">
        <f t="shared" si="1"/>
        <v xml:space="preserve"> []</v>
      </c>
      <c r="S162" s="18"/>
      <c r="T162" s="10"/>
      <c r="U162" s="45" t="str">
        <f t="shared" si="2"/>
        <v/>
      </c>
      <c r="W162" s="45" t="str">
        <f t="shared" si="3"/>
        <v/>
      </c>
      <c r="BG162" s="46"/>
      <c r="BN162" s="45" t="str">
        <f t="shared" si="4"/>
        <v/>
      </c>
      <c r="BP162" s="10" t="s">
        <v>3801</v>
      </c>
      <c r="BR162" s="10" t="str">
        <f t="shared" si="5"/>
        <v/>
      </c>
      <c r="BS162" s="10" t="str">
        <f t="shared" si="6"/>
        <v/>
      </c>
      <c r="BT162" s="10" t="str">
        <f t="shared" si="7"/>
        <v/>
      </c>
      <c r="BU162" s="10" t="str">
        <f t="shared" si="8"/>
        <v/>
      </c>
      <c r="BV162" s="10" t="str">
        <f t="shared" si="9"/>
        <v/>
      </c>
      <c r="BW162" s="10" t="str">
        <f t="shared" si="10"/>
        <v/>
      </c>
      <c r="BX162" s="10" t="str">
        <f t="shared" si="11"/>
        <v/>
      </c>
      <c r="BY162" s="10" t="str">
        <f t="shared" si="12"/>
        <v/>
      </c>
      <c r="CA162" s="10" t="str">
        <f t="shared" si="13"/>
        <v/>
      </c>
      <c r="CB162" s="10" t="str">
        <f t="shared" si="14"/>
        <v/>
      </c>
      <c r="CC162" s="10" t="str">
        <f t="shared" si="15"/>
        <v/>
      </c>
      <c r="CD162" s="10" t="str">
        <f t="shared" si="16"/>
        <v/>
      </c>
      <c r="CE162" s="10" t="str">
        <f t="shared" si="17"/>
        <v/>
      </c>
      <c r="CF162" s="10"/>
      <c r="CG162" s="10">
        <f t="shared" si="18"/>
        <v>0</v>
      </c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</row>
    <row r="163" spans="1:102" hidden="1" outlineLevel="1" x14ac:dyDescent="0.25">
      <c r="A163" s="12" t="str">
        <f t="shared" si="0"/>
        <v/>
      </c>
      <c r="B163" s="11"/>
      <c r="C163" s="11"/>
      <c r="D163" s="11"/>
      <c r="E163" s="11"/>
      <c r="F163" s="11"/>
      <c r="G163" s="11"/>
      <c r="H163" s="11"/>
      <c r="I163" s="10"/>
      <c r="J163" s="10"/>
      <c r="K163" s="10"/>
      <c r="L163" s="10"/>
      <c r="M163" s="10"/>
      <c r="N163" s="10"/>
      <c r="O163" s="10"/>
      <c r="P163" s="10"/>
      <c r="Q163" s="10"/>
      <c r="R163" s="18" t="str">
        <f t="shared" si="1"/>
        <v xml:space="preserve"> []</v>
      </c>
      <c r="S163" s="18"/>
      <c r="T163" s="10"/>
      <c r="U163" s="45" t="str">
        <f t="shared" si="2"/>
        <v/>
      </c>
      <c r="W163" s="45" t="str">
        <f t="shared" si="3"/>
        <v/>
      </c>
      <c r="BG163" s="46"/>
      <c r="BN163" s="45" t="str">
        <f t="shared" si="4"/>
        <v/>
      </c>
      <c r="BP163" s="10" t="s">
        <v>3801</v>
      </c>
      <c r="BR163" s="10" t="str">
        <f t="shared" si="5"/>
        <v/>
      </c>
      <c r="BS163" s="10" t="str">
        <f t="shared" si="6"/>
        <v/>
      </c>
      <c r="BT163" s="10" t="str">
        <f t="shared" si="7"/>
        <v/>
      </c>
      <c r="BU163" s="10" t="str">
        <f t="shared" si="8"/>
        <v/>
      </c>
      <c r="BV163" s="10" t="str">
        <f t="shared" si="9"/>
        <v/>
      </c>
      <c r="BW163" s="10" t="str">
        <f t="shared" si="10"/>
        <v/>
      </c>
      <c r="BX163" s="10" t="str">
        <f t="shared" si="11"/>
        <v/>
      </c>
      <c r="BY163" s="10" t="str">
        <f t="shared" si="12"/>
        <v/>
      </c>
      <c r="CA163" s="10" t="str">
        <f t="shared" si="13"/>
        <v/>
      </c>
      <c r="CB163" s="10" t="str">
        <f t="shared" si="14"/>
        <v/>
      </c>
      <c r="CC163" s="10" t="str">
        <f t="shared" si="15"/>
        <v/>
      </c>
      <c r="CD163" s="10" t="str">
        <f t="shared" si="16"/>
        <v/>
      </c>
      <c r="CE163" s="10" t="str">
        <f t="shared" si="17"/>
        <v/>
      </c>
      <c r="CF163" s="10"/>
      <c r="CG163" s="10">
        <f t="shared" si="18"/>
        <v>0</v>
      </c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</row>
    <row r="164" spans="1:102" hidden="1" outlineLevel="1" x14ac:dyDescent="0.25">
      <c r="A164" s="12" t="str">
        <f t="shared" si="0"/>
        <v/>
      </c>
      <c r="B164" s="11"/>
      <c r="C164" s="11"/>
      <c r="D164" s="11"/>
      <c r="E164" s="11"/>
      <c r="F164" s="11"/>
      <c r="G164" s="11"/>
      <c r="H164" s="11"/>
      <c r="I164" s="10"/>
      <c r="J164" s="10"/>
      <c r="K164" s="10"/>
      <c r="L164" s="10"/>
      <c r="M164" s="10"/>
      <c r="N164" s="10"/>
      <c r="O164" s="10"/>
      <c r="P164" s="10"/>
      <c r="Q164" s="10"/>
      <c r="R164" s="18" t="str">
        <f t="shared" si="1"/>
        <v xml:space="preserve"> []</v>
      </c>
      <c r="S164" s="18"/>
      <c r="T164" s="10"/>
      <c r="U164" s="45" t="str">
        <f t="shared" si="2"/>
        <v/>
      </c>
      <c r="W164" s="45" t="str">
        <f t="shared" si="3"/>
        <v/>
      </c>
      <c r="BG164" s="46"/>
      <c r="BN164" s="45" t="str">
        <f t="shared" si="4"/>
        <v/>
      </c>
      <c r="BP164" s="10" t="s">
        <v>3801</v>
      </c>
      <c r="BR164" s="10" t="str">
        <f t="shared" si="5"/>
        <v/>
      </c>
      <c r="BS164" s="10" t="str">
        <f t="shared" si="6"/>
        <v/>
      </c>
      <c r="BT164" s="10" t="str">
        <f t="shared" si="7"/>
        <v/>
      </c>
      <c r="BU164" s="10" t="str">
        <f t="shared" si="8"/>
        <v/>
      </c>
      <c r="BV164" s="10" t="str">
        <f t="shared" si="9"/>
        <v/>
      </c>
      <c r="BW164" s="10" t="str">
        <f t="shared" si="10"/>
        <v/>
      </c>
      <c r="BX164" s="10" t="str">
        <f t="shared" si="11"/>
        <v/>
      </c>
      <c r="BY164" s="10" t="str">
        <f t="shared" si="12"/>
        <v/>
      </c>
      <c r="CA164" s="10" t="str">
        <f t="shared" si="13"/>
        <v/>
      </c>
      <c r="CB164" s="10" t="str">
        <f t="shared" si="14"/>
        <v/>
      </c>
      <c r="CC164" s="10" t="str">
        <f t="shared" si="15"/>
        <v/>
      </c>
      <c r="CD164" s="10" t="str">
        <f t="shared" si="16"/>
        <v/>
      </c>
      <c r="CE164" s="10" t="str">
        <f t="shared" si="17"/>
        <v/>
      </c>
      <c r="CF164" s="10"/>
      <c r="CG164" s="10">
        <f t="shared" si="18"/>
        <v>0</v>
      </c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</row>
    <row r="165" spans="1:102" hidden="1" outlineLevel="1" x14ac:dyDescent="0.25">
      <c r="A165" s="12" t="str">
        <f t="shared" si="0"/>
        <v/>
      </c>
      <c r="B165" s="11"/>
      <c r="C165" s="11"/>
      <c r="D165" s="11"/>
      <c r="E165" s="11"/>
      <c r="F165" s="11"/>
      <c r="G165" s="11"/>
      <c r="H165" s="11"/>
      <c r="I165" s="10"/>
      <c r="J165" s="10"/>
      <c r="K165" s="10"/>
      <c r="L165" s="10"/>
      <c r="M165" s="10"/>
      <c r="N165" s="10"/>
      <c r="O165" s="10"/>
      <c r="P165" s="10"/>
      <c r="Q165" s="10"/>
      <c r="R165" s="18" t="str">
        <f t="shared" si="1"/>
        <v xml:space="preserve"> []</v>
      </c>
      <c r="S165" s="18"/>
      <c r="T165" s="10"/>
      <c r="U165" s="45" t="str">
        <f t="shared" si="2"/>
        <v/>
      </c>
      <c r="W165" s="45" t="str">
        <f t="shared" si="3"/>
        <v/>
      </c>
      <c r="BG165" s="46"/>
      <c r="BN165" s="45" t="str">
        <f t="shared" si="4"/>
        <v/>
      </c>
      <c r="BP165" s="10" t="s">
        <v>3801</v>
      </c>
      <c r="BR165" s="10" t="str">
        <f t="shared" si="5"/>
        <v/>
      </c>
      <c r="BS165" s="10" t="str">
        <f t="shared" si="6"/>
        <v/>
      </c>
      <c r="BT165" s="10" t="str">
        <f t="shared" si="7"/>
        <v/>
      </c>
      <c r="BU165" s="10" t="str">
        <f t="shared" si="8"/>
        <v/>
      </c>
      <c r="BV165" s="10" t="str">
        <f t="shared" si="9"/>
        <v/>
      </c>
      <c r="BW165" s="10" t="str">
        <f t="shared" si="10"/>
        <v/>
      </c>
      <c r="BX165" s="10" t="str">
        <f t="shared" si="11"/>
        <v/>
      </c>
      <c r="BY165" s="10" t="str">
        <f t="shared" si="12"/>
        <v/>
      </c>
      <c r="CA165" s="10" t="str">
        <f t="shared" si="13"/>
        <v/>
      </c>
      <c r="CB165" s="10" t="str">
        <f t="shared" si="14"/>
        <v/>
      </c>
      <c r="CC165" s="10" t="str">
        <f t="shared" si="15"/>
        <v/>
      </c>
      <c r="CD165" s="10" t="str">
        <f t="shared" si="16"/>
        <v/>
      </c>
      <c r="CE165" s="10" t="str">
        <f t="shared" si="17"/>
        <v/>
      </c>
      <c r="CF165" s="10"/>
      <c r="CG165" s="10">
        <f t="shared" si="18"/>
        <v>0</v>
      </c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</row>
    <row r="166" spans="1:102" hidden="1" outlineLevel="1" x14ac:dyDescent="0.25">
      <c r="A166" s="12" t="str">
        <f t="shared" si="0"/>
        <v/>
      </c>
      <c r="B166" s="11"/>
      <c r="C166" s="11"/>
      <c r="D166" s="11"/>
      <c r="E166" s="11"/>
      <c r="F166" s="11"/>
      <c r="G166" s="11"/>
      <c r="H166" s="11"/>
      <c r="I166" s="10"/>
      <c r="J166" s="10"/>
      <c r="K166" s="10"/>
      <c r="L166" s="10"/>
      <c r="M166" s="10"/>
      <c r="N166" s="10"/>
      <c r="O166" s="10"/>
      <c r="P166" s="10"/>
      <c r="Q166" s="10"/>
      <c r="R166" s="18" t="str">
        <f t="shared" si="1"/>
        <v xml:space="preserve"> []</v>
      </c>
      <c r="S166" s="18"/>
      <c r="T166" s="10"/>
      <c r="U166" s="45" t="str">
        <f t="shared" si="2"/>
        <v/>
      </c>
      <c r="W166" s="45" t="str">
        <f t="shared" si="3"/>
        <v/>
      </c>
      <c r="BG166" s="46"/>
      <c r="BN166" s="45" t="str">
        <f t="shared" si="4"/>
        <v/>
      </c>
      <c r="BP166" s="10" t="s">
        <v>3801</v>
      </c>
      <c r="BR166" s="10" t="str">
        <f t="shared" si="5"/>
        <v/>
      </c>
      <c r="BS166" s="10" t="str">
        <f t="shared" si="6"/>
        <v/>
      </c>
      <c r="BT166" s="10" t="str">
        <f t="shared" si="7"/>
        <v/>
      </c>
      <c r="BU166" s="10" t="str">
        <f t="shared" si="8"/>
        <v/>
      </c>
      <c r="BV166" s="10" t="str">
        <f t="shared" si="9"/>
        <v/>
      </c>
      <c r="BW166" s="10" t="str">
        <f t="shared" si="10"/>
        <v/>
      </c>
      <c r="BX166" s="10" t="str">
        <f t="shared" si="11"/>
        <v/>
      </c>
      <c r="BY166" s="10" t="str">
        <f t="shared" si="12"/>
        <v/>
      </c>
      <c r="CA166" s="10" t="str">
        <f t="shared" si="13"/>
        <v/>
      </c>
      <c r="CB166" s="10" t="str">
        <f t="shared" si="14"/>
        <v/>
      </c>
      <c r="CC166" s="10" t="str">
        <f t="shared" si="15"/>
        <v/>
      </c>
      <c r="CD166" s="10" t="str">
        <f t="shared" si="16"/>
        <v/>
      </c>
      <c r="CE166" s="10" t="str">
        <f t="shared" si="17"/>
        <v/>
      </c>
      <c r="CF166" s="10"/>
      <c r="CG166" s="10">
        <f t="shared" si="18"/>
        <v>0</v>
      </c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</row>
    <row r="167" spans="1:102" hidden="1" outlineLevel="1" x14ac:dyDescent="0.25">
      <c r="A167" s="12" t="str">
        <f t="shared" si="0"/>
        <v/>
      </c>
      <c r="B167" s="11"/>
      <c r="C167" s="11"/>
      <c r="D167" s="11"/>
      <c r="E167" s="11"/>
      <c r="F167" s="11"/>
      <c r="G167" s="11"/>
      <c r="H167" s="11"/>
      <c r="I167" s="10"/>
      <c r="J167" s="10"/>
      <c r="K167" s="10"/>
      <c r="L167" s="10"/>
      <c r="M167" s="10"/>
      <c r="N167" s="10"/>
      <c r="O167" s="10"/>
      <c r="P167" s="10"/>
      <c r="Q167" s="10"/>
      <c r="R167" s="18" t="str">
        <f t="shared" si="1"/>
        <v xml:space="preserve"> []</v>
      </c>
      <c r="S167" s="18"/>
      <c r="T167" s="10"/>
      <c r="U167" s="45" t="str">
        <f t="shared" si="2"/>
        <v/>
      </c>
      <c r="W167" s="45" t="str">
        <f t="shared" si="3"/>
        <v/>
      </c>
      <c r="BG167" s="46"/>
      <c r="BN167" s="45" t="str">
        <f t="shared" si="4"/>
        <v/>
      </c>
      <c r="BP167" s="10" t="s">
        <v>3801</v>
      </c>
      <c r="BR167" s="10" t="str">
        <f t="shared" si="5"/>
        <v/>
      </c>
      <c r="BS167" s="10" t="str">
        <f t="shared" si="6"/>
        <v/>
      </c>
      <c r="BT167" s="10" t="str">
        <f t="shared" si="7"/>
        <v/>
      </c>
      <c r="BU167" s="10" t="str">
        <f t="shared" si="8"/>
        <v/>
      </c>
      <c r="BV167" s="10" t="str">
        <f t="shared" si="9"/>
        <v/>
      </c>
      <c r="BW167" s="10" t="str">
        <f t="shared" si="10"/>
        <v/>
      </c>
      <c r="BX167" s="10" t="str">
        <f t="shared" si="11"/>
        <v/>
      </c>
      <c r="BY167" s="10" t="str">
        <f t="shared" si="12"/>
        <v/>
      </c>
      <c r="CA167" s="10" t="str">
        <f t="shared" si="13"/>
        <v/>
      </c>
      <c r="CB167" s="10" t="str">
        <f t="shared" si="14"/>
        <v/>
      </c>
      <c r="CC167" s="10" t="str">
        <f t="shared" si="15"/>
        <v/>
      </c>
      <c r="CD167" s="10" t="str">
        <f t="shared" si="16"/>
        <v/>
      </c>
      <c r="CE167" s="10" t="str">
        <f t="shared" si="17"/>
        <v/>
      </c>
      <c r="CF167" s="10"/>
      <c r="CG167" s="10">
        <f t="shared" si="18"/>
        <v>0</v>
      </c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</row>
    <row r="168" spans="1:102" hidden="1" outlineLevel="1" x14ac:dyDescent="0.25">
      <c r="A168" s="12" t="str">
        <f t="shared" si="0"/>
        <v/>
      </c>
      <c r="B168" s="11"/>
      <c r="C168" s="11"/>
      <c r="D168" s="11"/>
      <c r="E168" s="11"/>
      <c r="F168" s="11"/>
      <c r="G168" s="11"/>
      <c r="H168" s="11"/>
      <c r="I168" s="10"/>
      <c r="J168" s="10"/>
      <c r="K168" s="10"/>
      <c r="L168" s="10"/>
      <c r="M168" s="10"/>
      <c r="N168" s="10"/>
      <c r="O168" s="10"/>
      <c r="P168" s="10"/>
      <c r="Q168" s="10"/>
      <c r="R168" s="18" t="str">
        <f t="shared" si="1"/>
        <v xml:space="preserve"> []</v>
      </c>
      <c r="S168" s="18"/>
      <c r="T168" s="10"/>
      <c r="U168" s="45" t="str">
        <f t="shared" si="2"/>
        <v/>
      </c>
      <c r="W168" s="45" t="str">
        <f t="shared" si="3"/>
        <v/>
      </c>
      <c r="BG168" s="46"/>
      <c r="BN168" s="45" t="str">
        <f t="shared" si="4"/>
        <v/>
      </c>
      <c r="BP168" s="10" t="s">
        <v>3801</v>
      </c>
      <c r="BR168" s="10" t="str">
        <f t="shared" si="5"/>
        <v/>
      </c>
      <c r="BS168" s="10" t="str">
        <f t="shared" si="6"/>
        <v/>
      </c>
      <c r="BT168" s="10" t="str">
        <f t="shared" si="7"/>
        <v/>
      </c>
      <c r="BU168" s="10" t="str">
        <f t="shared" si="8"/>
        <v/>
      </c>
      <c r="BV168" s="10" t="str">
        <f t="shared" si="9"/>
        <v/>
      </c>
      <c r="BW168" s="10" t="str">
        <f t="shared" si="10"/>
        <v/>
      </c>
      <c r="BX168" s="10" t="str">
        <f t="shared" si="11"/>
        <v/>
      </c>
      <c r="BY168" s="10" t="str">
        <f t="shared" si="12"/>
        <v/>
      </c>
      <c r="CA168" s="10" t="str">
        <f t="shared" si="13"/>
        <v/>
      </c>
      <c r="CB168" s="10" t="str">
        <f t="shared" si="14"/>
        <v/>
      </c>
      <c r="CC168" s="10" t="str">
        <f t="shared" si="15"/>
        <v/>
      </c>
      <c r="CD168" s="10" t="str">
        <f t="shared" si="16"/>
        <v/>
      </c>
      <c r="CE168" s="10" t="str">
        <f t="shared" si="17"/>
        <v/>
      </c>
      <c r="CF168" s="10"/>
      <c r="CG168" s="10">
        <f t="shared" si="18"/>
        <v>0</v>
      </c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</row>
    <row r="169" spans="1:102" hidden="1" outlineLevel="1" x14ac:dyDescent="0.25">
      <c r="A169" s="12" t="str">
        <f t="shared" si="0"/>
        <v/>
      </c>
      <c r="B169" s="11"/>
      <c r="C169" s="11"/>
      <c r="D169" s="11"/>
      <c r="E169" s="11"/>
      <c r="F169" s="11"/>
      <c r="G169" s="11"/>
      <c r="H169" s="11"/>
      <c r="I169" s="10"/>
      <c r="J169" s="10"/>
      <c r="K169" s="10"/>
      <c r="L169" s="10"/>
      <c r="M169" s="10"/>
      <c r="N169" s="10"/>
      <c r="O169" s="10"/>
      <c r="P169" s="10"/>
      <c r="Q169" s="10"/>
      <c r="R169" s="18" t="str">
        <f t="shared" si="1"/>
        <v xml:space="preserve"> []</v>
      </c>
      <c r="S169" s="18"/>
      <c r="T169" s="10"/>
      <c r="U169" s="45" t="str">
        <f t="shared" si="2"/>
        <v/>
      </c>
      <c r="W169" s="45" t="str">
        <f t="shared" si="3"/>
        <v/>
      </c>
      <c r="BG169" s="46"/>
      <c r="BN169" s="45" t="str">
        <f t="shared" si="4"/>
        <v/>
      </c>
      <c r="BP169" s="10" t="s">
        <v>3801</v>
      </c>
      <c r="BR169" s="10" t="str">
        <f t="shared" si="5"/>
        <v/>
      </c>
      <c r="BS169" s="10" t="str">
        <f t="shared" si="6"/>
        <v/>
      </c>
      <c r="BT169" s="10" t="str">
        <f t="shared" si="7"/>
        <v/>
      </c>
      <c r="BU169" s="10" t="str">
        <f t="shared" si="8"/>
        <v/>
      </c>
      <c r="BV169" s="10" t="str">
        <f t="shared" si="9"/>
        <v/>
      </c>
      <c r="BW169" s="10" t="str">
        <f t="shared" si="10"/>
        <v/>
      </c>
      <c r="BX169" s="10" t="str">
        <f t="shared" si="11"/>
        <v/>
      </c>
      <c r="BY169" s="10" t="str">
        <f t="shared" si="12"/>
        <v/>
      </c>
      <c r="CA169" s="10" t="str">
        <f t="shared" si="13"/>
        <v/>
      </c>
      <c r="CB169" s="10" t="str">
        <f t="shared" si="14"/>
        <v/>
      </c>
      <c r="CC169" s="10" t="str">
        <f t="shared" si="15"/>
        <v/>
      </c>
      <c r="CD169" s="10" t="str">
        <f t="shared" si="16"/>
        <v/>
      </c>
      <c r="CE169" s="10" t="str">
        <f t="shared" si="17"/>
        <v/>
      </c>
      <c r="CF169" s="10"/>
      <c r="CG169" s="10">
        <f t="shared" si="18"/>
        <v>0</v>
      </c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</row>
    <row r="170" spans="1:102" hidden="1" outlineLevel="1" x14ac:dyDescent="0.25">
      <c r="A170" s="12" t="str">
        <f t="shared" si="0"/>
        <v/>
      </c>
      <c r="B170" s="11"/>
      <c r="C170" s="11"/>
      <c r="D170" s="11"/>
      <c r="E170" s="11"/>
      <c r="F170" s="11"/>
      <c r="G170" s="11"/>
      <c r="H170" s="11"/>
      <c r="I170" s="10"/>
      <c r="J170" s="10"/>
      <c r="K170" s="10"/>
      <c r="L170" s="10"/>
      <c r="M170" s="10"/>
      <c r="N170" s="10"/>
      <c r="O170" s="10"/>
      <c r="P170" s="10"/>
      <c r="Q170" s="10"/>
      <c r="R170" s="18" t="str">
        <f t="shared" si="1"/>
        <v xml:space="preserve"> []</v>
      </c>
      <c r="S170" s="18"/>
      <c r="T170" s="10"/>
      <c r="U170" s="45" t="str">
        <f t="shared" si="2"/>
        <v/>
      </c>
      <c r="W170" s="45" t="str">
        <f t="shared" si="3"/>
        <v/>
      </c>
      <c r="BG170" s="46"/>
      <c r="BN170" s="45" t="str">
        <f t="shared" si="4"/>
        <v/>
      </c>
      <c r="BP170" s="10" t="s">
        <v>3801</v>
      </c>
      <c r="BR170" s="10" t="str">
        <f t="shared" si="5"/>
        <v/>
      </c>
      <c r="BS170" s="10" t="str">
        <f t="shared" si="6"/>
        <v/>
      </c>
      <c r="BT170" s="10" t="str">
        <f t="shared" si="7"/>
        <v/>
      </c>
      <c r="BU170" s="10" t="str">
        <f t="shared" si="8"/>
        <v/>
      </c>
      <c r="BV170" s="10" t="str">
        <f t="shared" si="9"/>
        <v/>
      </c>
      <c r="BW170" s="10" t="str">
        <f t="shared" si="10"/>
        <v/>
      </c>
      <c r="BX170" s="10" t="str">
        <f t="shared" si="11"/>
        <v/>
      </c>
      <c r="BY170" s="10" t="str">
        <f t="shared" si="12"/>
        <v/>
      </c>
      <c r="CA170" s="10" t="str">
        <f t="shared" si="13"/>
        <v/>
      </c>
      <c r="CB170" s="10" t="str">
        <f t="shared" si="14"/>
        <v/>
      </c>
      <c r="CC170" s="10" t="str">
        <f t="shared" si="15"/>
        <v/>
      </c>
      <c r="CD170" s="10" t="str">
        <f t="shared" si="16"/>
        <v/>
      </c>
      <c r="CE170" s="10" t="str">
        <f t="shared" si="17"/>
        <v/>
      </c>
      <c r="CF170" s="10"/>
      <c r="CG170" s="10">
        <f t="shared" si="18"/>
        <v>0</v>
      </c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</row>
    <row r="171" spans="1:102" hidden="1" outlineLevel="1" x14ac:dyDescent="0.25">
      <c r="A171" s="12" t="str">
        <f t="shared" si="0"/>
        <v/>
      </c>
      <c r="B171" s="11"/>
      <c r="C171" s="11"/>
      <c r="D171" s="11"/>
      <c r="E171" s="11"/>
      <c r="F171" s="11"/>
      <c r="G171" s="11"/>
      <c r="H171" s="11"/>
      <c r="I171" s="10"/>
      <c r="J171" s="10"/>
      <c r="K171" s="10"/>
      <c r="L171" s="10"/>
      <c r="M171" s="10"/>
      <c r="N171" s="10"/>
      <c r="O171" s="10"/>
      <c r="P171" s="10"/>
      <c r="Q171" s="10"/>
      <c r="R171" s="18" t="str">
        <f t="shared" si="1"/>
        <v xml:space="preserve"> []</v>
      </c>
      <c r="S171" s="18"/>
      <c r="T171" s="10"/>
      <c r="U171" s="45" t="str">
        <f t="shared" si="2"/>
        <v/>
      </c>
      <c r="W171" s="45" t="str">
        <f t="shared" si="3"/>
        <v/>
      </c>
      <c r="BG171" s="46"/>
      <c r="BN171" s="45" t="str">
        <f t="shared" si="4"/>
        <v/>
      </c>
      <c r="BP171" s="10" t="s">
        <v>3801</v>
      </c>
      <c r="BR171" s="10" t="str">
        <f t="shared" si="5"/>
        <v/>
      </c>
      <c r="BS171" s="10" t="str">
        <f t="shared" si="6"/>
        <v/>
      </c>
      <c r="BT171" s="10" t="str">
        <f t="shared" si="7"/>
        <v/>
      </c>
      <c r="BU171" s="10" t="str">
        <f t="shared" si="8"/>
        <v/>
      </c>
      <c r="BV171" s="10" t="str">
        <f t="shared" si="9"/>
        <v/>
      </c>
      <c r="BW171" s="10" t="str">
        <f t="shared" si="10"/>
        <v/>
      </c>
      <c r="BX171" s="10" t="str">
        <f t="shared" si="11"/>
        <v/>
      </c>
      <c r="BY171" s="10" t="str">
        <f t="shared" si="12"/>
        <v/>
      </c>
      <c r="CA171" s="10" t="str">
        <f t="shared" si="13"/>
        <v/>
      </c>
      <c r="CB171" s="10" t="str">
        <f t="shared" si="14"/>
        <v/>
      </c>
      <c r="CC171" s="10" t="str">
        <f t="shared" si="15"/>
        <v/>
      </c>
      <c r="CD171" s="10" t="str">
        <f t="shared" si="16"/>
        <v/>
      </c>
      <c r="CE171" s="10" t="str">
        <f t="shared" si="17"/>
        <v/>
      </c>
      <c r="CF171" s="10"/>
      <c r="CG171" s="10">
        <f t="shared" si="18"/>
        <v>0</v>
      </c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</row>
    <row r="172" spans="1:102" hidden="1" outlineLevel="1" x14ac:dyDescent="0.25">
      <c r="A172" s="12" t="str">
        <f t="shared" si="0"/>
        <v/>
      </c>
      <c r="B172" s="11"/>
      <c r="C172" s="11"/>
      <c r="D172" s="11"/>
      <c r="E172" s="11"/>
      <c r="F172" s="11"/>
      <c r="G172" s="11"/>
      <c r="H172" s="11"/>
      <c r="I172" s="10"/>
      <c r="J172" s="10"/>
      <c r="K172" s="10"/>
      <c r="L172" s="10"/>
      <c r="M172" s="10"/>
      <c r="N172" s="10"/>
      <c r="O172" s="10"/>
      <c r="P172" s="10"/>
      <c r="Q172" s="10"/>
      <c r="R172" s="18" t="str">
        <f t="shared" si="1"/>
        <v xml:space="preserve"> []</v>
      </c>
      <c r="S172" s="18"/>
      <c r="T172" s="10"/>
      <c r="U172" s="45" t="str">
        <f t="shared" si="2"/>
        <v/>
      </c>
      <c r="W172" s="45" t="str">
        <f t="shared" si="3"/>
        <v/>
      </c>
      <c r="BG172" s="46"/>
      <c r="BN172" s="45" t="str">
        <f t="shared" si="4"/>
        <v/>
      </c>
      <c r="BP172" s="10" t="s">
        <v>3801</v>
      </c>
      <c r="BR172" s="10" t="str">
        <f t="shared" si="5"/>
        <v/>
      </c>
      <c r="BS172" s="10" t="str">
        <f t="shared" si="6"/>
        <v/>
      </c>
      <c r="BT172" s="10" t="str">
        <f t="shared" si="7"/>
        <v/>
      </c>
      <c r="BU172" s="10" t="str">
        <f t="shared" si="8"/>
        <v/>
      </c>
      <c r="BV172" s="10" t="str">
        <f t="shared" si="9"/>
        <v/>
      </c>
      <c r="BW172" s="10" t="str">
        <f t="shared" si="10"/>
        <v/>
      </c>
      <c r="BX172" s="10" t="str">
        <f t="shared" si="11"/>
        <v/>
      </c>
      <c r="BY172" s="10" t="str">
        <f t="shared" si="12"/>
        <v/>
      </c>
      <c r="CA172" s="10" t="str">
        <f t="shared" si="13"/>
        <v/>
      </c>
      <c r="CB172" s="10" t="str">
        <f t="shared" si="14"/>
        <v/>
      </c>
      <c r="CC172" s="10" t="str">
        <f t="shared" si="15"/>
        <v/>
      </c>
      <c r="CD172" s="10" t="str">
        <f t="shared" si="16"/>
        <v/>
      </c>
      <c r="CE172" s="10" t="str">
        <f t="shared" si="17"/>
        <v/>
      </c>
      <c r="CF172" s="10"/>
      <c r="CG172" s="10">
        <f t="shared" si="18"/>
        <v>0</v>
      </c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</row>
    <row r="173" spans="1:102" hidden="1" outlineLevel="1" x14ac:dyDescent="0.25">
      <c r="A173" s="12" t="str">
        <f t="shared" si="0"/>
        <v/>
      </c>
      <c r="B173" s="11"/>
      <c r="C173" s="11"/>
      <c r="D173" s="11"/>
      <c r="E173" s="11"/>
      <c r="F173" s="11"/>
      <c r="G173" s="11"/>
      <c r="H173" s="11"/>
      <c r="I173" s="10"/>
      <c r="J173" s="10"/>
      <c r="K173" s="10"/>
      <c r="L173" s="10"/>
      <c r="M173" s="10"/>
      <c r="N173" s="10"/>
      <c r="O173" s="10"/>
      <c r="P173" s="10"/>
      <c r="Q173" s="10"/>
      <c r="R173" s="18" t="str">
        <f t="shared" si="1"/>
        <v xml:space="preserve"> []</v>
      </c>
      <c r="S173" s="18"/>
      <c r="T173" s="10"/>
      <c r="U173" s="45" t="str">
        <f t="shared" si="2"/>
        <v/>
      </c>
      <c r="W173" s="45" t="str">
        <f t="shared" si="3"/>
        <v/>
      </c>
      <c r="BG173" s="46"/>
      <c r="BN173" s="45" t="str">
        <f t="shared" si="4"/>
        <v/>
      </c>
      <c r="BP173" s="10" t="s">
        <v>3801</v>
      </c>
      <c r="BR173" s="10" t="str">
        <f t="shared" si="5"/>
        <v/>
      </c>
      <c r="BS173" s="10" t="str">
        <f t="shared" si="6"/>
        <v/>
      </c>
      <c r="BT173" s="10" t="str">
        <f t="shared" si="7"/>
        <v/>
      </c>
      <c r="BU173" s="10" t="str">
        <f t="shared" si="8"/>
        <v/>
      </c>
      <c r="BV173" s="10" t="str">
        <f t="shared" si="9"/>
        <v/>
      </c>
      <c r="BW173" s="10" t="str">
        <f t="shared" si="10"/>
        <v/>
      </c>
      <c r="BX173" s="10" t="str">
        <f t="shared" si="11"/>
        <v/>
      </c>
      <c r="BY173" s="10" t="str">
        <f t="shared" si="12"/>
        <v/>
      </c>
      <c r="CA173" s="10" t="str">
        <f t="shared" si="13"/>
        <v/>
      </c>
      <c r="CB173" s="10" t="str">
        <f t="shared" si="14"/>
        <v/>
      </c>
      <c r="CC173" s="10" t="str">
        <f t="shared" si="15"/>
        <v/>
      </c>
      <c r="CD173" s="10" t="str">
        <f t="shared" si="16"/>
        <v/>
      </c>
      <c r="CE173" s="10" t="str">
        <f t="shared" si="17"/>
        <v/>
      </c>
      <c r="CF173" s="10"/>
      <c r="CG173" s="10">
        <f t="shared" si="18"/>
        <v>0</v>
      </c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</row>
    <row r="174" spans="1:102" hidden="1" outlineLevel="1" x14ac:dyDescent="0.25">
      <c r="A174" s="12" t="str">
        <f t="shared" si="0"/>
        <v/>
      </c>
      <c r="B174" s="11"/>
      <c r="C174" s="11"/>
      <c r="D174" s="11"/>
      <c r="E174" s="11"/>
      <c r="F174" s="11"/>
      <c r="G174" s="11"/>
      <c r="H174" s="11"/>
      <c r="I174" s="10"/>
      <c r="J174" s="10"/>
      <c r="K174" s="10"/>
      <c r="L174" s="10"/>
      <c r="M174" s="10"/>
      <c r="N174" s="10"/>
      <c r="O174" s="10"/>
      <c r="P174" s="10"/>
      <c r="Q174" s="10"/>
      <c r="R174" s="18" t="str">
        <f t="shared" si="1"/>
        <v xml:space="preserve"> []</v>
      </c>
      <c r="S174" s="18"/>
      <c r="T174" s="10"/>
      <c r="U174" s="45" t="str">
        <f t="shared" si="2"/>
        <v/>
      </c>
      <c r="W174" s="45" t="str">
        <f t="shared" si="3"/>
        <v/>
      </c>
      <c r="BG174" s="46"/>
      <c r="BN174" s="45" t="str">
        <f t="shared" si="4"/>
        <v/>
      </c>
      <c r="BP174" s="10" t="s">
        <v>3801</v>
      </c>
      <c r="BR174" s="10" t="str">
        <f t="shared" si="5"/>
        <v/>
      </c>
      <c r="BS174" s="10" t="str">
        <f t="shared" si="6"/>
        <v/>
      </c>
      <c r="BT174" s="10" t="str">
        <f t="shared" si="7"/>
        <v/>
      </c>
      <c r="BU174" s="10" t="str">
        <f t="shared" si="8"/>
        <v/>
      </c>
      <c r="BV174" s="10" t="str">
        <f t="shared" si="9"/>
        <v/>
      </c>
      <c r="BW174" s="10" t="str">
        <f t="shared" si="10"/>
        <v/>
      </c>
      <c r="BX174" s="10" t="str">
        <f t="shared" si="11"/>
        <v/>
      </c>
      <c r="BY174" s="10" t="str">
        <f t="shared" si="12"/>
        <v/>
      </c>
      <c r="CA174" s="10" t="str">
        <f t="shared" si="13"/>
        <v/>
      </c>
      <c r="CB174" s="10" t="str">
        <f t="shared" si="14"/>
        <v/>
      </c>
      <c r="CC174" s="10" t="str">
        <f t="shared" si="15"/>
        <v/>
      </c>
      <c r="CD174" s="10" t="str">
        <f t="shared" si="16"/>
        <v/>
      </c>
      <c r="CE174" s="10" t="str">
        <f t="shared" si="17"/>
        <v/>
      </c>
      <c r="CF174" s="10"/>
      <c r="CG174" s="10">
        <f t="shared" si="18"/>
        <v>0</v>
      </c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</row>
    <row r="175" spans="1:102" hidden="1" outlineLevel="1" x14ac:dyDescent="0.25">
      <c r="A175" s="12" t="str">
        <f t="shared" si="0"/>
        <v/>
      </c>
      <c r="B175" s="11"/>
      <c r="C175" s="11"/>
      <c r="D175" s="11"/>
      <c r="E175" s="11"/>
      <c r="F175" s="11"/>
      <c r="G175" s="11"/>
      <c r="H175" s="11"/>
      <c r="I175" s="10"/>
      <c r="J175" s="10"/>
      <c r="K175" s="10"/>
      <c r="L175" s="10"/>
      <c r="M175" s="10"/>
      <c r="N175" s="10"/>
      <c r="O175" s="10"/>
      <c r="P175" s="10"/>
      <c r="Q175" s="10"/>
      <c r="R175" s="18" t="str">
        <f t="shared" si="1"/>
        <v xml:space="preserve"> []</v>
      </c>
      <c r="S175" s="18"/>
      <c r="T175" s="10"/>
      <c r="U175" s="45" t="str">
        <f t="shared" si="2"/>
        <v/>
      </c>
      <c r="W175" s="45" t="str">
        <f t="shared" si="3"/>
        <v/>
      </c>
      <c r="BG175" s="46"/>
      <c r="BN175" s="45" t="str">
        <f t="shared" si="4"/>
        <v/>
      </c>
      <c r="BP175" s="10" t="s">
        <v>3801</v>
      </c>
      <c r="BR175" s="10" t="str">
        <f t="shared" si="5"/>
        <v/>
      </c>
      <c r="BS175" s="10" t="str">
        <f t="shared" si="6"/>
        <v/>
      </c>
      <c r="BT175" s="10" t="str">
        <f t="shared" si="7"/>
        <v/>
      </c>
      <c r="BU175" s="10" t="str">
        <f t="shared" si="8"/>
        <v/>
      </c>
      <c r="BV175" s="10" t="str">
        <f t="shared" si="9"/>
        <v/>
      </c>
      <c r="BW175" s="10" t="str">
        <f t="shared" si="10"/>
        <v/>
      </c>
      <c r="BX175" s="10" t="str">
        <f t="shared" si="11"/>
        <v/>
      </c>
      <c r="BY175" s="10" t="str">
        <f t="shared" si="12"/>
        <v/>
      </c>
      <c r="CA175" s="10" t="str">
        <f t="shared" si="13"/>
        <v/>
      </c>
      <c r="CB175" s="10" t="str">
        <f t="shared" si="14"/>
        <v/>
      </c>
      <c r="CC175" s="10" t="str">
        <f t="shared" si="15"/>
        <v/>
      </c>
      <c r="CD175" s="10" t="str">
        <f t="shared" si="16"/>
        <v/>
      </c>
      <c r="CE175" s="10" t="str">
        <f t="shared" si="17"/>
        <v/>
      </c>
      <c r="CF175" s="10"/>
      <c r="CG175" s="10">
        <f t="shared" si="18"/>
        <v>0</v>
      </c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</row>
    <row r="176" spans="1:102" hidden="1" outlineLevel="1" x14ac:dyDescent="0.25">
      <c r="A176" s="12" t="str">
        <f t="shared" si="0"/>
        <v/>
      </c>
      <c r="B176" s="11"/>
      <c r="C176" s="11"/>
      <c r="D176" s="11"/>
      <c r="E176" s="11"/>
      <c r="F176" s="11"/>
      <c r="G176" s="11"/>
      <c r="H176" s="11"/>
      <c r="I176" s="10"/>
      <c r="J176" s="10"/>
      <c r="K176" s="10"/>
      <c r="L176" s="10"/>
      <c r="M176" s="10"/>
      <c r="N176" s="10"/>
      <c r="O176" s="10"/>
      <c r="P176" s="10"/>
      <c r="Q176" s="10"/>
      <c r="R176" s="18" t="str">
        <f t="shared" si="1"/>
        <v xml:space="preserve"> []</v>
      </c>
      <c r="S176" s="18"/>
      <c r="T176" s="10"/>
      <c r="U176" s="45" t="str">
        <f t="shared" si="2"/>
        <v/>
      </c>
      <c r="W176" s="45" t="str">
        <f t="shared" si="3"/>
        <v/>
      </c>
      <c r="BG176" s="46"/>
      <c r="BN176" s="45" t="str">
        <f t="shared" si="4"/>
        <v/>
      </c>
      <c r="BP176" s="10" t="s">
        <v>3801</v>
      </c>
      <c r="BR176" s="10" t="str">
        <f t="shared" si="5"/>
        <v/>
      </c>
      <c r="BS176" s="10" t="str">
        <f t="shared" si="6"/>
        <v/>
      </c>
      <c r="BT176" s="10" t="str">
        <f t="shared" si="7"/>
        <v/>
      </c>
      <c r="BU176" s="10" t="str">
        <f t="shared" si="8"/>
        <v/>
      </c>
      <c r="BV176" s="10" t="str">
        <f t="shared" si="9"/>
        <v/>
      </c>
      <c r="BW176" s="10" t="str">
        <f t="shared" si="10"/>
        <v/>
      </c>
      <c r="BX176" s="10" t="str">
        <f t="shared" si="11"/>
        <v/>
      </c>
      <c r="BY176" s="10" t="str">
        <f t="shared" si="12"/>
        <v/>
      </c>
      <c r="CA176" s="10" t="str">
        <f t="shared" si="13"/>
        <v/>
      </c>
      <c r="CB176" s="10" t="str">
        <f t="shared" si="14"/>
        <v/>
      </c>
      <c r="CC176" s="10" t="str">
        <f t="shared" si="15"/>
        <v/>
      </c>
      <c r="CD176" s="10" t="str">
        <f t="shared" si="16"/>
        <v/>
      </c>
      <c r="CE176" s="10" t="str">
        <f t="shared" si="17"/>
        <v/>
      </c>
      <c r="CF176" s="10"/>
      <c r="CG176" s="10">
        <f t="shared" si="18"/>
        <v>0</v>
      </c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</row>
    <row r="177" spans="1:102" hidden="1" outlineLevel="1" x14ac:dyDescent="0.25">
      <c r="A177" s="12" t="str">
        <f t="shared" si="0"/>
        <v/>
      </c>
      <c r="B177" s="11"/>
      <c r="C177" s="11"/>
      <c r="D177" s="11"/>
      <c r="E177" s="11"/>
      <c r="F177" s="11"/>
      <c r="G177" s="11"/>
      <c r="H177" s="11"/>
      <c r="I177" s="10"/>
      <c r="J177" s="10"/>
      <c r="K177" s="10"/>
      <c r="L177" s="10"/>
      <c r="M177" s="10"/>
      <c r="N177" s="10"/>
      <c r="O177" s="10"/>
      <c r="P177" s="10"/>
      <c r="Q177" s="10"/>
      <c r="R177" s="18" t="str">
        <f t="shared" si="1"/>
        <v xml:space="preserve"> []</v>
      </c>
      <c r="S177" s="18"/>
      <c r="T177" s="10"/>
      <c r="U177" s="45" t="str">
        <f t="shared" si="2"/>
        <v/>
      </c>
      <c r="W177" s="45" t="str">
        <f t="shared" si="3"/>
        <v/>
      </c>
      <c r="BG177" s="46"/>
      <c r="BN177" s="45" t="str">
        <f t="shared" si="4"/>
        <v/>
      </c>
      <c r="BP177" s="10" t="s">
        <v>3801</v>
      </c>
      <c r="BR177" s="10" t="str">
        <f t="shared" si="5"/>
        <v/>
      </c>
      <c r="BS177" s="10" t="str">
        <f t="shared" si="6"/>
        <v/>
      </c>
      <c r="BT177" s="10" t="str">
        <f t="shared" si="7"/>
        <v/>
      </c>
      <c r="BU177" s="10" t="str">
        <f t="shared" si="8"/>
        <v/>
      </c>
      <c r="BV177" s="10" t="str">
        <f t="shared" si="9"/>
        <v/>
      </c>
      <c r="BW177" s="10" t="str">
        <f t="shared" si="10"/>
        <v/>
      </c>
      <c r="BX177" s="10" t="str">
        <f t="shared" si="11"/>
        <v/>
      </c>
      <c r="BY177" s="10" t="str">
        <f t="shared" si="12"/>
        <v/>
      </c>
      <c r="CA177" s="10" t="str">
        <f t="shared" si="13"/>
        <v/>
      </c>
      <c r="CB177" s="10" t="str">
        <f t="shared" si="14"/>
        <v/>
      </c>
      <c r="CC177" s="10" t="str">
        <f t="shared" si="15"/>
        <v/>
      </c>
      <c r="CD177" s="10" t="str">
        <f t="shared" si="16"/>
        <v/>
      </c>
      <c r="CE177" s="10" t="str">
        <f t="shared" si="17"/>
        <v/>
      </c>
      <c r="CF177" s="10"/>
      <c r="CG177" s="10">
        <f t="shared" si="18"/>
        <v>0</v>
      </c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</row>
    <row r="178" spans="1:102" hidden="1" outlineLevel="1" x14ac:dyDescent="0.25">
      <c r="A178" s="12" t="str">
        <f t="shared" si="0"/>
        <v/>
      </c>
      <c r="B178" s="11"/>
      <c r="C178" s="11"/>
      <c r="D178" s="11"/>
      <c r="E178" s="11"/>
      <c r="F178" s="11"/>
      <c r="G178" s="11"/>
      <c r="H178" s="11"/>
      <c r="I178" s="10"/>
      <c r="J178" s="10"/>
      <c r="K178" s="10"/>
      <c r="L178" s="10"/>
      <c r="M178" s="10"/>
      <c r="N178" s="10"/>
      <c r="O178" s="10"/>
      <c r="P178" s="10"/>
      <c r="Q178" s="10"/>
      <c r="R178" s="18" t="str">
        <f t="shared" si="1"/>
        <v xml:space="preserve"> []</v>
      </c>
      <c r="S178" s="18"/>
      <c r="T178" s="10"/>
      <c r="U178" s="45" t="str">
        <f t="shared" si="2"/>
        <v/>
      </c>
      <c r="W178" s="45" t="str">
        <f t="shared" si="3"/>
        <v/>
      </c>
      <c r="BG178" s="46"/>
      <c r="BN178" s="45" t="str">
        <f t="shared" si="4"/>
        <v/>
      </c>
      <c r="BP178" s="10" t="s">
        <v>3801</v>
      </c>
      <c r="BR178" s="10" t="str">
        <f t="shared" si="5"/>
        <v/>
      </c>
      <c r="BS178" s="10" t="str">
        <f t="shared" si="6"/>
        <v/>
      </c>
      <c r="BT178" s="10" t="str">
        <f t="shared" si="7"/>
        <v/>
      </c>
      <c r="BU178" s="10" t="str">
        <f t="shared" si="8"/>
        <v/>
      </c>
      <c r="BV178" s="10" t="str">
        <f t="shared" si="9"/>
        <v/>
      </c>
      <c r="BW178" s="10" t="str">
        <f t="shared" si="10"/>
        <v/>
      </c>
      <c r="BX178" s="10" t="str">
        <f t="shared" si="11"/>
        <v/>
      </c>
      <c r="BY178" s="10" t="str">
        <f t="shared" si="12"/>
        <v/>
      </c>
      <c r="CA178" s="10" t="str">
        <f t="shared" si="13"/>
        <v/>
      </c>
      <c r="CB178" s="10" t="str">
        <f t="shared" si="14"/>
        <v/>
      </c>
      <c r="CC178" s="10" t="str">
        <f t="shared" si="15"/>
        <v/>
      </c>
      <c r="CD178" s="10" t="str">
        <f t="shared" si="16"/>
        <v/>
      </c>
      <c r="CE178" s="10" t="str">
        <f t="shared" si="17"/>
        <v/>
      </c>
      <c r="CF178" s="10"/>
      <c r="CG178" s="10">
        <f t="shared" si="18"/>
        <v>0</v>
      </c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</row>
    <row r="179" spans="1:102" hidden="1" outlineLevel="1" x14ac:dyDescent="0.25">
      <c r="A179" s="12" t="str">
        <f t="shared" ref="A179:A242" si="19">IF(CG179&lt;2,"",1)</f>
        <v/>
      </c>
      <c r="B179" s="11"/>
      <c r="C179" s="11"/>
      <c r="D179" s="11"/>
      <c r="E179" s="11"/>
      <c r="F179" s="11"/>
      <c r="G179" s="11"/>
      <c r="H179" s="11"/>
      <c r="I179" s="10"/>
      <c r="J179" s="10"/>
      <c r="K179" s="10"/>
      <c r="L179" s="10"/>
      <c r="M179" s="10"/>
      <c r="N179" s="10"/>
      <c r="O179" s="10"/>
      <c r="P179" s="10"/>
      <c r="Q179" s="10"/>
      <c r="R179" s="18" t="str">
        <f t="shared" ref="R179:R213" si="20">CONCATENATE(R68," [",
BR179,BS179,BT179,BU179,BV179,BW179,BX179,BY179,"]")</f>
        <v xml:space="preserve"> []</v>
      </c>
      <c r="S179" s="18"/>
      <c r="T179" s="10"/>
      <c r="U179" s="45" t="str">
        <f t="shared" ref="U179:U213" si="21">IF(ISBLANK(U68),"",U68)</f>
        <v/>
      </c>
      <c r="W179" s="45" t="str">
        <f t="shared" ref="W179:W213" si="22">IF(ISBLANK(W68),"",W68)</f>
        <v/>
      </c>
      <c r="BG179" s="46"/>
      <c r="BN179" s="45" t="str">
        <f t="shared" ref="BN179:BN213" si="23">A179</f>
        <v/>
      </c>
      <c r="BP179" s="10" t="s">
        <v>3801</v>
      </c>
      <c r="BR179" s="10" t="str">
        <f t="shared" ref="BR179:BR242" si="24">IF(U179="","",CONCATENATE(BR$113," (",U179,")",IF(OR(W179&lt;&gt;"",AB179&lt;&gt;"",AD179&lt;&gt;"",AI179&lt;&gt;"",AK179&lt;&gt;"",AP179&lt;&gt;"",AR179&lt;&gt;"")," и ","")))</f>
        <v/>
      </c>
      <c r="BS179" s="10" t="str">
        <f t="shared" ref="BS179:BS242" si="25">IF(W179="","",CONCATENATE(BS$113," (",W179,")",IF(OR(AB179&lt;&gt;"",AD179&lt;&gt;"",AI179&lt;&gt;"",AK179&lt;&gt;"",AP179&lt;&gt;"",AR179&lt;&gt;"")," и ","")))</f>
        <v/>
      </c>
      <c r="BT179" s="10" t="str">
        <f t="shared" ref="BT179:BT242" si="26">IF(AB179="","",CONCATENATE(BT$113," (",AB179,")",IF(OR(AD179&lt;&gt;"",AI179&lt;&gt;"",AK179&lt;&gt;"",AP179&lt;&gt;"",AR179&lt;&gt;"")," и ","")))</f>
        <v/>
      </c>
      <c r="BU179" s="10" t="str">
        <f t="shared" ref="BU179:BU242" si="27">IF(AD179="","",CONCATENATE(BU$113," (",AD179,")",IF(OR(AI179&lt;&gt;"",AK179&lt;&gt;"",AP179&lt;&gt;"",AR179&lt;&gt;"")," и ","")))</f>
        <v/>
      </c>
      <c r="BV179" s="10" t="str">
        <f t="shared" ref="BV179:BV242" si="28">IF(AI179="","",CONCATENATE(BV$113," (",AI179,")",IF(OR(AK179&lt;&gt;"",AP179&lt;&gt;"",AR179&lt;&gt;"")," и ","")))</f>
        <v/>
      </c>
      <c r="BW179" s="10" t="str">
        <f t="shared" ref="BW179:BW242" si="29">IF(AK179="","",CONCATENATE(BW$113," (",AK179,")",IF(OR(AP179&lt;&gt;"",AR179&lt;&gt;"")," и ","")))</f>
        <v/>
      </c>
      <c r="BX179" s="10" t="str">
        <f t="shared" ref="BX179:BX242" si="30">IF(AP179="","",CONCATENATE(BX$113," (",AP179,")",IF(OR(AR179&lt;&gt;"")," и ","")))</f>
        <v/>
      </c>
      <c r="BY179" s="10" t="str">
        <f t="shared" ref="BY179:BY242" si="31">IF(AR179="","",CONCATENATE(BY$113," (",AR179,")"))</f>
        <v/>
      </c>
      <c r="CA179" s="10" t="str">
        <f t="shared" ref="CA179:CA242" si="32">IF(OR(W179&lt;&gt;"",AB179&lt;&gt;"",AD179&lt;&gt;"",AI179&lt;&gt;"",AK179&lt;&gt;"",AP179&lt;&gt;"",AR179&lt;&gt;"")," и ","")</f>
        <v/>
      </c>
      <c r="CB179" s="10" t="str">
        <f t="shared" ref="CB179:CB242" si="33">IF(OR(AB179&lt;&gt;"",AD179&lt;&gt;"",AI179&lt;&gt;"",AK179&lt;&gt;"",AP179&lt;&gt;"",AR179&lt;&gt;"")," и ","")</f>
        <v/>
      </c>
      <c r="CC179" s="10" t="str">
        <f t="shared" ref="CC179:CC242" si="34">IF(OR(AI179&lt;&gt;"",AK179&lt;&gt;"",AP179&lt;&gt;"",AR179&lt;&gt;"")," и ","")</f>
        <v/>
      </c>
      <c r="CD179" s="10" t="str">
        <f t="shared" ref="CD179:CD242" si="35">IF(OR(AK179&lt;&gt;"",AP179&lt;&gt;"",AR179&lt;&gt;"")," и ","")</f>
        <v/>
      </c>
      <c r="CE179" s="10" t="str">
        <f t="shared" ref="CE179:CE242" si="36">IF(OR(AP179&lt;&gt;"",AR179&lt;&gt;"")," и ","")</f>
        <v/>
      </c>
      <c r="CF179" s="10"/>
      <c r="CG179" s="10">
        <f t="shared" ref="CG179:CG242" si="37">8-COUNTIFS(BR179:BY179,"")</f>
        <v>0</v>
      </c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</row>
    <row r="180" spans="1:102" hidden="1" outlineLevel="1" x14ac:dyDescent="0.25">
      <c r="A180" s="12" t="str">
        <f t="shared" si="19"/>
        <v/>
      </c>
      <c r="B180" s="11"/>
      <c r="C180" s="11"/>
      <c r="D180" s="11"/>
      <c r="E180" s="11"/>
      <c r="F180" s="11"/>
      <c r="G180" s="11"/>
      <c r="H180" s="11"/>
      <c r="I180" s="10"/>
      <c r="J180" s="10"/>
      <c r="K180" s="10"/>
      <c r="L180" s="10"/>
      <c r="M180" s="10"/>
      <c r="N180" s="10"/>
      <c r="O180" s="10"/>
      <c r="P180" s="10"/>
      <c r="Q180" s="10"/>
      <c r="R180" s="18" t="str">
        <f t="shared" si="20"/>
        <v xml:space="preserve"> []</v>
      </c>
      <c r="S180" s="18"/>
      <c r="T180" s="10"/>
      <c r="U180" s="45" t="str">
        <f t="shared" si="21"/>
        <v/>
      </c>
      <c r="W180" s="45" t="str">
        <f t="shared" si="22"/>
        <v/>
      </c>
      <c r="BG180" s="46"/>
      <c r="BN180" s="45" t="str">
        <f t="shared" si="23"/>
        <v/>
      </c>
      <c r="BP180" s="10" t="s">
        <v>3801</v>
      </c>
      <c r="BR180" s="10" t="str">
        <f t="shared" si="24"/>
        <v/>
      </c>
      <c r="BS180" s="10" t="str">
        <f t="shared" si="25"/>
        <v/>
      </c>
      <c r="BT180" s="10" t="str">
        <f t="shared" si="26"/>
        <v/>
      </c>
      <c r="BU180" s="10" t="str">
        <f t="shared" si="27"/>
        <v/>
      </c>
      <c r="BV180" s="10" t="str">
        <f t="shared" si="28"/>
        <v/>
      </c>
      <c r="BW180" s="10" t="str">
        <f t="shared" si="29"/>
        <v/>
      </c>
      <c r="BX180" s="10" t="str">
        <f t="shared" si="30"/>
        <v/>
      </c>
      <c r="BY180" s="10" t="str">
        <f t="shared" si="31"/>
        <v/>
      </c>
      <c r="CA180" s="10" t="str">
        <f t="shared" si="32"/>
        <v/>
      </c>
      <c r="CB180" s="10" t="str">
        <f t="shared" si="33"/>
        <v/>
      </c>
      <c r="CC180" s="10" t="str">
        <f t="shared" si="34"/>
        <v/>
      </c>
      <c r="CD180" s="10" t="str">
        <f t="shared" si="35"/>
        <v/>
      </c>
      <c r="CE180" s="10" t="str">
        <f t="shared" si="36"/>
        <v/>
      </c>
      <c r="CF180" s="10"/>
      <c r="CG180" s="10">
        <f t="shared" si="37"/>
        <v>0</v>
      </c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</row>
    <row r="181" spans="1:102" hidden="1" outlineLevel="1" x14ac:dyDescent="0.25">
      <c r="A181" s="12" t="str">
        <f t="shared" si="19"/>
        <v/>
      </c>
      <c r="B181" s="11"/>
      <c r="C181" s="11"/>
      <c r="D181" s="11"/>
      <c r="E181" s="11"/>
      <c r="F181" s="11"/>
      <c r="G181" s="11"/>
      <c r="H181" s="11"/>
      <c r="I181" s="10"/>
      <c r="J181" s="10"/>
      <c r="K181" s="10"/>
      <c r="L181" s="10"/>
      <c r="M181" s="10"/>
      <c r="N181" s="10"/>
      <c r="O181" s="10"/>
      <c r="P181" s="10"/>
      <c r="Q181" s="10"/>
      <c r="R181" s="18" t="str">
        <f t="shared" si="20"/>
        <v xml:space="preserve"> []</v>
      </c>
      <c r="S181" s="18"/>
      <c r="T181" s="10"/>
      <c r="U181" s="45" t="str">
        <f t="shared" si="21"/>
        <v/>
      </c>
      <c r="W181" s="45" t="str">
        <f t="shared" si="22"/>
        <v/>
      </c>
      <c r="BG181" s="46"/>
      <c r="BN181" s="45" t="str">
        <f t="shared" si="23"/>
        <v/>
      </c>
      <c r="BP181" s="10" t="s">
        <v>3801</v>
      </c>
      <c r="BR181" s="10" t="str">
        <f t="shared" si="24"/>
        <v/>
      </c>
      <c r="BS181" s="10" t="str">
        <f t="shared" si="25"/>
        <v/>
      </c>
      <c r="BT181" s="10" t="str">
        <f t="shared" si="26"/>
        <v/>
      </c>
      <c r="BU181" s="10" t="str">
        <f t="shared" si="27"/>
        <v/>
      </c>
      <c r="BV181" s="10" t="str">
        <f t="shared" si="28"/>
        <v/>
      </c>
      <c r="BW181" s="10" t="str">
        <f t="shared" si="29"/>
        <v/>
      </c>
      <c r="BX181" s="10" t="str">
        <f t="shared" si="30"/>
        <v/>
      </c>
      <c r="BY181" s="10" t="str">
        <f t="shared" si="31"/>
        <v/>
      </c>
      <c r="CA181" s="10" t="str">
        <f t="shared" si="32"/>
        <v/>
      </c>
      <c r="CB181" s="10" t="str">
        <f t="shared" si="33"/>
        <v/>
      </c>
      <c r="CC181" s="10" t="str">
        <f t="shared" si="34"/>
        <v/>
      </c>
      <c r="CD181" s="10" t="str">
        <f t="shared" si="35"/>
        <v/>
      </c>
      <c r="CE181" s="10" t="str">
        <f t="shared" si="36"/>
        <v/>
      </c>
      <c r="CF181" s="10"/>
      <c r="CG181" s="10">
        <f t="shared" si="37"/>
        <v>0</v>
      </c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</row>
    <row r="182" spans="1:102" hidden="1" outlineLevel="1" x14ac:dyDescent="0.25">
      <c r="A182" s="12" t="str">
        <f t="shared" si="19"/>
        <v/>
      </c>
      <c r="B182" s="11"/>
      <c r="C182" s="11"/>
      <c r="D182" s="11"/>
      <c r="E182" s="11"/>
      <c r="F182" s="11"/>
      <c r="G182" s="11"/>
      <c r="H182" s="11"/>
      <c r="I182" s="10"/>
      <c r="J182" s="10"/>
      <c r="K182" s="10"/>
      <c r="L182" s="10"/>
      <c r="M182" s="10"/>
      <c r="N182" s="10"/>
      <c r="O182" s="10"/>
      <c r="P182" s="10"/>
      <c r="Q182" s="10"/>
      <c r="R182" s="18" t="str">
        <f t="shared" si="20"/>
        <v xml:space="preserve"> []</v>
      </c>
      <c r="S182" s="18"/>
      <c r="T182" s="10"/>
      <c r="U182" s="45" t="str">
        <f t="shared" si="21"/>
        <v/>
      </c>
      <c r="W182" s="45" t="str">
        <f t="shared" si="22"/>
        <v/>
      </c>
      <c r="BG182" s="46"/>
      <c r="BN182" s="45" t="str">
        <f t="shared" si="23"/>
        <v/>
      </c>
      <c r="BP182" s="10" t="s">
        <v>3801</v>
      </c>
      <c r="BR182" s="10" t="str">
        <f t="shared" si="24"/>
        <v/>
      </c>
      <c r="BS182" s="10" t="str">
        <f t="shared" si="25"/>
        <v/>
      </c>
      <c r="BT182" s="10" t="str">
        <f t="shared" si="26"/>
        <v/>
      </c>
      <c r="BU182" s="10" t="str">
        <f t="shared" si="27"/>
        <v/>
      </c>
      <c r="BV182" s="10" t="str">
        <f t="shared" si="28"/>
        <v/>
      </c>
      <c r="BW182" s="10" t="str">
        <f t="shared" si="29"/>
        <v/>
      </c>
      <c r="BX182" s="10" t="str">
        <f t="shared" si="30"/>
        <v/>
      </c>
      <c r="BY182" s="10" t="str">
        <f t="shared" si="31"/>
        <v/>
      </c>
      <c r="CA182" s="10" t="str">
        <f t="shared" si="32"/>
        <v/>
      </c>
      <c r="CB182" s="10" t="str">
        <f t="shared" si="33"/>
        <v/>
      </c>
      <c r="CC182" s="10" t="str">
        <f t="shared" si="34"/>
        <v/>
      </c>
      <c r="CD182" s="10" t="str">
        <f t="shared" si="35"/>
        <v/>
      </c>
      <c r="CE182" s="10" t="str">
        <f t="shared" si="36"/>
        <v/>
      </c>
      <c r="CF182" s="10"/>
      <c r="CG182" s="10">
        <f t="shared" si="37"/>
        <v>0</v>
      </c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</row>
    <row r="183" spans="1:102" hidden="1" outlineLevel="1" x14ac:dyDescent="0.25">
      <c r="A183" s="12" t="str">
        <f t="shared" si="19"/>
        <v/>
      </c>
      <c r="B183" s="11"/>
      <c r="C183" s="11"/>
      <c r="D183" s="11"/>
      <c r="E183" s="11"/>
      <c r="F183" s="11"/>
      <c r="G183" s="11"/>
      <c r="H183" s="11"/>
      <c r="I183" s="10"/>
      <c r="J183" s="10"/>
      <c r="K183" s="10"/>
      <c r="L183" s="10"/>
      <c r="M183" s="10"/>
      <c r="N183" s="10"/>
      <c r="O183" s="10"/>
      <c r="P183" s="10"/>
      <c r="Q183" s="10"/>
      <c r="R183" s="18" t="str">
        <f t="shared" si="20"/>
        <v xml:space="preserve"> []</v>
      </c>
      <c r="S183" s="18"/>
      <c r="T183" s="10"/>
      <c r="U183" s="45" t="str">
        <f t="shared" si="21"/>
        <v/>
      </c>
      <c r="W183" s="45" t="str">
        <f t="shared" si="22"/>
        <v/>
      </c>
      <c r="BG183" s="46"/>
      <c r="BN183" s="45" t="str">
        <f t="shared" si="23"/>
        <v/>
      </c>
      <c r="BP183" s="10" t="s">
        <v>3801</v>
      </c>
      <c r="BR183" s="10" t="str">
        <f t="shared" si="24"/>
        <v/>
      </c>
      <c r="BS183" s="10" t="str">
        <f t="shared" si="25"/>
        <v/>
      </c>
      <c r="BT183" s="10" t="str">
        <f t="shared" si="26"/>
        <v/>
      </c>
      <c r="BU183" s="10" t="str">
        <f t="shared" si="27"/>
        <v/>
      </c>
      <c r="BV183" s="10" t="str">
        <f t="shared" si="28"/>
        <v/>
      </c>
      <c r="BW183" s="10" t="str">
        <f t="shared" si="29"/>
        <v/>
      </c>
      <c r="BX183" s="10" t="str">
        <f t="shared" si="30"/>
        <v/>
      </c>
      <c r="BY183" s="10" t="str">
        <f t="shared" si="31"/>
        <v/>
      </c>
      <c r="CA183" s="10" t="str">
        <f t="shared" si="32"/>
        <v/>
      </c>
      <c r="CB183" s="10" t="str">
        <f t="shared" si="33"/>
        <v/>
      </c>
      <c r="CC183" s="10" t="str">
        <f t="shared" si="34"/>
        <v/>
      </c>
      <c r="CD183" s="10" t="str">
        <f t="shared" si="35"/>
        <v/>
      </c>
      <c r="CE183" s="10" t="str">
        <f t="shared" si="36"/>
        <v/>
      </c>
      <c r="CF183" s="10"/>
      <c r="CG183" s="10">
        <f t="shared" si="37"/>
        <v>0</v>
      </c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</row>
    <row r="184" spans="1:102" hidden="1" outlineLevel="1" x14ac:dyDescent="0.25">
      <c r="A184" s="12" t="str">
        <f t="shared" si="19"/>
        <v/>
      </c>
      <c r="B184" s="11"/>
      <c r="C184" s="11"/>
      <c r="D184" s="11"/>
      <c r="E184" s="11"/>
      <c r="F184" s="11"/>
      <c r="G184" s="11"/>
      <c r="H184" s="11"/>
      <c r="I184" s="10"/>
      <c r="J184" s="10"/>
      <c r="K184" s="10"/>
      <c r="L184" s="10"/>
      <c r="M184" s="10"/>
      <c r="N184" s="10"/>
      <c r="O184" s="10"/>
      <c r="P184" s="10"/>
      <c r="Q184" s="10"/>
      <c r="R184" s="18" t="str">
        <f t="shared" si="20"/>
        <v xml:space="preserve"> []</v>
      </c>
      <c r="S184" s="18"/>
      <c r="T184" s="10"/>
      <c r="U184" s="45" t="str">
        <f t="shared" si="21"/>
        <v/>
      </c>
      <c r="W184" s="45" t="str">
        <f t="shared" si="22"/>
        <v/>
      </c>
      <c r="BG184" s="46"/>
      <c r="BN184" s="45" t="str">
        <f t="shared" si="23"/>
        <v/>
      </c>
      <c r="BP184" s="10" t="s">
        <v>3801</v>
      </c>
      <c r="BR184" s="10" t="str">
        <f t="shared" si="24"/>
        <v/>
      </c>
      <c r="BS184" s="10" t="str">
        <f t="shared" si="25"/>
        <v/>
      </c>
      <c r="BT184" s="10" t="str">
        <f t="shared" si="26"/>
        <v/>
      </c>
      <c r="BU184" s="10" t="str">
        <f t="shared" si="27"/>
        <v/>
      </c>
      <c r="BV184" s="10" t="str">
        <f t="shared" si="28"/>
        <v/>
      </c>
      <c r="BW184" s="10" t="str">
        <f t="shared" si="29"/>
        <v/>
      </c>
      <c r="BX184" s="10" t="str">
        <f t="shared" si="30"/>
        <v/>
      </c>
      <c r="BY184" s="10" t="str">
        <f t="shared" si="31"/>
        <v/>
      </c>
      <c r="CA184" s="10" t="str">
        <f t="shared" si="32"/>
        <v/>
      </c>
      <c r="CB184" s="10" t="str">
        <f t="shared" si="33"/>
        <v/>
      </c>
      <c r="CC184" s="10" t="str">
        <f t="shared" si="34"/>
        <v/>
      </c>
      <c r="CD184" s="10" t="str">
        <f t="shared" si="35"/>
        <v/>
      </c>
      <c r="CE184" s="10" t="str">
        <f t="shared" si="36"/>
        <v/>
      </c>
      <c r="CF184" s="10"/>
      <c r="CG184" s="10">
        <f t="shared" si="37"/>
        <v>0</v>
      </c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</row>
    <row r="185" spans="1:102" hidden="1" outlineLevel="1" x14ac:dyDescent="0.25">
      <c r="A185" s="12" t="str">
        <f t="shared" si="19"/>
        <v/>
      </c>
      <c r="B185" s="11"/>
      <c r="C185" s="11"/>
      <c r="D185" s="11"/>
      <c r="E185" s="11"/>
      <c r="F185" s="11"/>
      <c r="G185" s="11"/>
      <c r="H185" s="11"/>
      <c r="I185" s="10"/>
      <c r="J185" s="10"/>
      <c r="K185" s="10"/>
      <c r="L185" s="10"/>
      <c r="M185" s="10"/>
      <c r="N185" s="10"/>
      <c r="O185" s="10"/>
      <c r="P185" s="10"/>
      <c r="Q185" s="10"/>
      <c r="R185" s="18" t="str">
        <f t="shared" si="20"/>
        <v xml:space="preserve"> []</v>
      </c>
      <c r="S185" s="18"/>
      <c r="T185" s="10"/>
      <c r="U185" s="45" t="str">
        <f t="shared" si="21"/>
        <v/>
      </c>
      <c r="W185" s="45" t="str">
        <f t="shared" si="22"/>
        <v/>
      </c>
      <c r="BG185" s="46"/>
      <c r="BN185" s="45" t="str">
        <f t="shared" si="23"/>
        <v/>
      </c>
      <c r="BP185" s="10" t="s">
        <v>3801</v>
      </c>
      <c r="BR185" s="10" t="str">
        <f t="shared" si="24"/>
        <v/>
      </c>
      <c r="BS185" s="10" t="str">
        <f t="shared" si="25"/>
        <v/>
      </c>
      <c r="BT185" s="10" t="str">
        <f t="shared" si="26"/>
        <v/>
      </c>
      <c r="BU185" s="10" t="str">
        <f t="shared" si="27"/>
        <v/>
      </c>
      <c r="BV185" s="10" t="str">
        <f t="shared" si="28"/>
        <v/>
      </c>
      <c r="BW185" s="10" t="str">
        <f t="shared" si="29"/>
        <v/>
      </c>
      <c r="BX185" s="10" t="str">
        <f t="shared" si="30"/>
        <v/>
      </c>
      <c r="BY185" s="10" t="str">
        <f t="shared" si="31"/>
        <v/>
      </c>
      <c r="CA185" s="10" t="str">
        <f t="shared" si="32"/>
        <v/>
      </c>
      <c r="CB185" s="10" t="str">
        <f t="shared" si="33"/>
        <v/>
      </c>
      <c r="CC185" s="10" t="str">
        <f t="shared" si="34"/>
        <v/>
      </c>
      <c r="CD185" s="10" t="str">
        <f t="shared" si="35"/>
        <v/>
      </c>
      <c r="CE185" s="10" t="str">
        <f t="shared" si="36"/>
        <v/>
      </c>
      <c r="CF185" s="10"/>
      <c r="CG185" s="10">
        <f t="shared" si="37"/>
        <v>0</v>
      </c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</row>
    <row r="186" spans="1:102" hidden="1" outlineLevel="1" x14ac:dyDescent="0.25">
      <c r="A186" s="12" t="str">
        <f t="shared" si="19"/>
        <v/>
      </c>
      <c r="B186" s="11"/>
      <c r="C186" s="11"/>
      <c r="D186" s="11"/>
      <c r="E186" s="11"/>
      <c r="F186" s="11"/>
      <c r="G186" s="11"/>
      <c r="H186" s="11"/>
      <c r="I186" s="10"/>
      <c r="J186" s="10"/>
      <c r="K186" s="10"/>
      <c r="L186" s="10"/>
      <c r="M186" s="10"/>
      <c r="N186" s="10"/>
      <c r="O186" s="10"/>
      <c r="P186" s="10"/>
      <c r="Q186" s="10"/>
      <c r="R186" s="18" t="str">
        <f t="shared" si="20"/>
        <v xml:space="preserve"> []</v>
      </c>
      <c r="S186" s="18"/>
      <c r="T186" s="10"/>
      <c r="U186" s="45" t="str">
        <f t="shared" si="21"/>
        <v/>
      </c>
      <c r="W186" s="45" t="str">
        <f t="shared" si="22"/>
        <v/>
      </c>
      <c r="BG186" s="46"/>
      <c r="BN186" s="45" t="str">
        <f t="shared" si="23"/>
        <v/>
      </c>
      <c r="BP186" s="10" t="s">
        <v>3801</v>
      </c>
      <c r="BR186" s="10" t="str">
        <f t="shared" si="24"/>
        <v/>
      </c>
      <c r="BS186" s="10" t="str">
        <f t="shared" si="25"/>
        <v/>
      </c>
      <c r="BT186" s="10" t="str">
        <f t="shared" si="26"/>
        <v/>
      </c>
      <c r="BU186" s="10" t="str">
        <f t="shared" si="27"/>
        <v/>
      </c>
      <c r="BV186" s="10" t="str">
        <f t="shared" si="28"/>
        <v/>
      </c>
      <c r="BW186" s="10" t="str">
        <f t="shared" si="29"/>
        <v/>
      </c>
      <c r="BX186" s="10" t="str">
        <f t="shared" si="30"/>
        <v/>
      </c>
      <c r="BY186" s="10" t="str">
        <f t="shared" si="31"/>
        <v/>
      </c>
      <c r="CA186" s="10" t="str">
        <f t="shared" si="32"/>
        <v/>
      </c>
      <c r="CB186" s="10" t="str">
        <f t="shared" si="33"/>
        <v/>
      </c>
      <c r="CC186" s="10" t="str">
        <f t="shared" si="34"/>
        <v/>
      </c>
      <c r="CD186" s="10" t="str">
        <f t="shared" si="35"/>
        <v/>
      </c>
      <c r="CE186" s="10" t="str">
        <f t="shared" si="36"/>
        <v/>
      </c>
      <c r="CF186" s="10"/>
      <c r="CG186" s="10">
        <f t="shared" si="37"/>
        <v>0</v>
      </c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</row>
    <row r="187" spans="1:102" hidden="1" outlineLevel="1" x14ac:dyDescent="0.25">
      <c r="A187" s="12" t="str">
        <f t="shared" si="19"/>
        <v/>
      </c>
      <c r="B187" s="11"/>
      <c r="C187" s="11"/>
      <c r="D187" s="11"/>
      <c r="E187" s="11"/>
      <c r="F187" s="11"/>
      <c r="G187" s="11"/>
      <c r="H187" s="11"/>
      <c r="I187" s="10"/>
      <c r="J187" s="10"/>
      <c r="K187" s="10"/>
      <c r="L187" s="10"/>
      <c r="M187" s="10"/>
      <c r="N187" s="10"/>
      <c r="O187" s="10"/>
      <c r="P187" s="10"/>
      <c r="Q187" s="10"/>
      <c r="R187" s="18" t="str">
        <f t="shared" si="20"/>
        <v xml:space="preserve"> []</v>
      </c>
      <c r="S187" s="18"/>
      <c r="T187" s="10"/>
      <c r="U187" s="45" t="str">
        <f t="shared" si="21"/>
        <v/>
      </c>
      <c r="W187" s="45" t="str">
        <f t="shared" si="22"/>
        <v/>
      </c>
      <c r="BG187" s="46"/>
      <c r="BN187" s="45" t="str">
        <f t="shared" si="23"/>
        <v/>
      </c>
      <c r="BP187" s="10" t="s">
        <v>3801</v>
      </c>
      <c r="BR187" s="10" t="str">
        <f t="shared" si="24"/>
        <v/>
      </c>
      <c r="BS187" s="10" t="str">
        <f t="shared" si="25"/>
        <v/>
      </c>
      <c r="BT187" s="10" t="str">
        <f t="shared" si="26"/>
        <v/>
      </c>
      <c r="BU187" s="10" t="str">
        <f t="shared" si="27"/>
        <v/>
      </c>
      <c r="BV187" s="10" t="str">
        <f t="shared" si="28"/>
        <v/>
      </c>
      <c r="BW187" s="10" t="str">
        <f t="shared" si="29"/>
        <v/>
      </c>
      <c r="BX187" s="10" t="str">
        <f t="shared" si="30"/>
        <v/>
      </c>
      <c r="BY187" s="10" t="str">
        <f t="shared" si="31"/>
        <v/>
      </c>
      <c r="CA187" s="10" t="str">
        <f t="shared" si="32"/>
        <v/>
      </c>
      <c r="CB187" s="10" t="str">
        <f t="shared" si="33"/>
        <v/>
      </c>
      <c r="CC187" s="10" t="str">
        <f t="shared" si="34"/>
        <v/>
      </c>
      <c r="CD187" s="10" t="str">
        <f t="shared" si="35"/>
        <v/>
      </c>
      <c r="CE187" s="10" t="str">
        <f t="shared" si="36"/>
        <v/>
      </c>
      <c r="CF187" s="10"/>
      <c r="CG187" s="10">
        <f t="shared" si="37"/>
        <v>0</v>
      </c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</row>
    <row r="188" spans="1:102" hidden="1" outlineLevel="1" x14ac:dyDescent="0.25">
      <c r="A188" s="12" t="str">
        <f t="shared" si="19"/>
        <v/>
      </c>
      <c r="B188" s="11"/>
      <c r="C188" s="11"/>
      <c r="D188" s="11"/>
      <c r="E188" s="11"/>
      <c r="F188" s="11"/>
      <c r="G188" s="11"/>
      <c r="H188" s="11"/>
      <c r="I188" s="10"/>
      <c r="J188" s="10"/>
      <c r="K188" s="10"/>
      <c r="L188" s="10"/>
      <c r="M188" s="10"/>
      <c r="N188" s="10"/>
      <c r="O188" s="10"/>
      <c r="P188" s="10"/>
      <c r="Q188" s="10"/>
      <c r="R188" s="18" t="str">
        <f t="shared" si="20"/>
        <v xml:space="preserve"> []</v>
      </c>
      <c r="S188" s="18"/>
      <c r="T188" s="10"/>
      <c r="U188" s="45" t="str">
        <f t="shared" si="21"/>
        <v/>
      </c>
      <c r="W188" s="45" t="str">
        <f t="shared" si="22"/>
        <v/>
      </c>
      <c r="BG188" s="46"/>
      <c r="BN188" s="45" t="str">
        <f t="shared" si="23"/>
        <v/>
      </c>
      <c r="BP188" s="10" t="s">
        <v>3801</v>
      </c>
      <c r="BR188" s="10" t="str">
        <f t="shared" si="24"/>
        <v/>
      </c>
      <c r="BS188" s="10" t="str">
        <f t="shared" si="25"/>
        <v/>
      </c>
      <c r="BT188" s="10" t="str">
        <f t="shared" si="26"/>
        <v/>
      </c>
      <c r="BU188" s="10" t="str">
        <f t="shared" si="27"/>
        <v/>
      </c>
      <c r="BV188" s="10" t="str">
        <f t="shared" si="28"/>
        <v/>
      </c>
      <c r="BW188" s="10" t="str">
        <f t="shared" si="29"/>
        <v/>
      </c>
      <c r="BX188" s="10" t="str">
        <f t="shared" si="30"/>
        <v/>
      </c>
      <c r="BY188" s="10" t="str">
        <f t="shared" si="31"/>
        <v/>
      </c>
      <c r="CA188" s="10" t="str">
        <f t="shared" si="32"/>
        <v/>
      </c>
      <c r="CB188" s="10" t="str">
        <f t="shared" si="33"/>
        <v/>
      </c>
      <c r="CC188" s="10" t="str">
        <f t="shared" si="34"/>
        <v/>
      </c>
      <c r="CD188" s="10" t="str">
        <f t="shared" si="35"/>
        <v/>
      </c>
      <c r="CE188" s="10" t="str">
        <f t="shared" si="36"/>
        <v/>
      </c>
      <c r="CF188" s="10"/>
      <c r="CG188" s="10">
        <f t="shared" si="37"/>
        <v>0</v>
      </c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</row>
    <row r="189" spans="1:102" hidden="1" outlineLevel="1" x14ac:dyDescent="0.25">
      <c r="A189" s="12" t="str">
        <f t="shared" si="19"/>
        <v/>
      </c>
      <c r="B189" s="11"/>
      <c r="C189" s="11"/>
      <c r="D189" s="11"/>
      <c r="E189" s="11"/>
      <c r="F189" s="11"/>
      <c r="G189" s="11"/>
      <c r="H189" s="11"/>
      <c r="I189" s="10"/>
      <c r="J189" s="10"/>
      <c r="K189" s="10"/>
      <c r="L189" s="10"/>
      <c r="M189" s="10"/>
      <c r="N189" s="10"/>
      <c r="O189" s="10"/>
      <c r="P189" s="10"/>
      <c r="Q189" s="10"/>
      <c r="R189" s="18" t="str">
        <f t="shared" si="20"/>
        <v xml:space="preserve"> []</v>
      </c>
      <c r="S189" s="18"/>
      <c r="T189" s="10"/>
      <c r="U189" s="45" t="str">
        <f t="shared" si="21"/>
        <v/>
      </c>
      <c r="W189" s="45" t="str">
        <f t="shared" si="22"/>
        <v/>
      </c>
      <c r="BG189" s="46"/>
      <c r="BN189" s="45" t="str">
        <f t="shared" si="23"/>
        <v/>
      </c>
      <c r="BP189" s="10" t="s">
        <v>3801</v>
      </c>
      <c r="BR189" s="10" t="str">
        <f t="shared" si="24"/>
        <v/>
      </c>
      <c r="BS189" s="10" t="str">
        <f t="shared" si="25"/>
        <v/>
      </c>
      <c r="BT189" s="10" t="str">
        <f t="shared" si="26"/>
        <v/>
      </c>
      <c r="BU189" s="10" t="str">
        <f t="shared" si="27"/>
        <v/>
      </c>
      <c r="BV189" s="10" t="str">
        <f t="shared" si="28"/>
        <v/>
      </c>
      <c r="BW189" s="10" t="str">
        <f t="shared" si="29"/>
        <v/>
      </c>
      <c r="BX189" s="10" t="str">
        <f t="shared" si="30"/>
        <v/>
      </c>
      <c r="BY189" s="10" t="str">
        <f t="shared" si="31"/>
        <v/>
      </c>
      <c r="CA189" s="10" t="str">
        <f t="shared" si="32"/>
        <v/>
      </c>
      <c r="CB189" s="10" t="str">
        <f t="shared" si="33"/>
        <v/>
      </c>
      <c r="CC189" s="10" t="str">
        <f t="shared" si="34"/>
        <v/>
      </c>
      <c r="CD189" s="10" t="str">
        <f t="shared" si="35"/>
        <v/>
      </c>
      <c r="CE189" s="10" t="str">
        <f t="shared" si="36"/>
        <v/>
      </c>
      <c r="CF189" s="10"/>
      <c r="CG189" s="10">
        <f t="shared" si="37"/>
        <v>0</v>
      </c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</row>
    <row r="190" spans="1:102" hidden="1" outlineLevel="1" x14ac:dyDescent="0.25">
      <c r="A190" s="12" t="str">
        <f t="shared" si="19"/>
        <v/>
      </c>
      <c r="B190" s="11"/>
      <c r="C190" s="11"/>
      <c r="D190" s="11"/>
      <c r="E190" s="11"/>
      <c r="F190" s="11"/>
      <c r="G190" s="11"/>
      <c r="H190" s="11"/>
      <c r="I190" s="10"/>
      <c r="J190" s="10"/>
      <c r="K190" s="10"/>
      <c r="L190" s="10"/>
      <c r="M190" s="10"/>
      <c r="N190" s="10"/>
      <c r="O190" s="10"/>
      <c r="P190" s="10"/>
      <c r="Q190" s="10"/>
      <c r="R190" s="18" t="str">
        <f t="shared" si="20"/>
        <v xml:space="preserve"> []</v>
      </c>
      <c r="S190" s="18"/>
      <c r="T190" s="10"/>
      <c r="U190" s="45" t="str">
        <f t="shared" si="21"/>
        <v/>
      </c>
      <c r="W190" s="45" t="str">
        <f t="shared" si="22"/>
        <v/>
      </c>
      <c r="BG190" s="46"/>
      <c r="BN190" s="45" t="str">
        <f t="shared" si="23"/>
        <v/>
      </c>
      <c r="BP190" s="10" t="s">
        <v>3801</v>
      </c>
      <c r="BR190" s="10" t="str">
        <f t="shared" si="24"/>
        <v/>
      </c>
      <c r="BS190" s="10" t="str">
        <f t="shared" si="25"/>
        <v/>
      </c>
      <c r="BT190" s="10" t="str">
        <f t="shared" si="26"/>
        <v/>
      </c>
      <c r="BU190" s="10" t="str">
        <f t="shared" si="27"/>
        <v/>
      </c>
      <c r="BV190" s="10" t="str">
        <f t="shared" si="28"/>
        <v/>
      </c>
      <c r="BW190" s="10" t="str">
        <f t="shared" si="29"/>
        <v/>
      </c>
      <c r="BX190" s="10" t="str">
        <f t="shared" si="30"/>
        <v/>
      </c>
      <c r="BY190" s="10" t="str">
        <f t="shared" si="31"/>
        <v/>
      </c>
      <c r="CA190" s="10" t="str">
        <f t="shared" si="32"/>
        <v/>
      </c>
      <c r="CB190" s="10" t="str">
        <f t="shared" si="33"/>
        <v/>
      </c>
      <c r="CC190" s="10" t="str">
        <f t="shared" si="34"/>
        <v/>
      </c>
      <c r="CD190" s="10" t="str">
        <f t="shared" si="35"/>
        <v/>
      </c>
      <c r="CE190" s="10" t="str">
        <f t="shared" si="36"/>
        <v/>
      </c>
      <c r="CF190" s="10"/>
      <c r="CG190" s="10">
        <f t="shared" si="37"/>
        <v>0</v>
      </c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</row>
    <row r="191" spans="1:102" hidden="1" outlineLevel="1" x14ac:dyDescent="0.25">
      <c r="A191" s="12" t="str">
        <f t="shared" si="19"/>
        <v/>
      </c>
      <c r="B191" s="11"/>
      <c r="C191" s="11"/>
      <c r="D191" s="11"/>
      <c r="E191" s="11"/>
      <c r="F191" s="11"/>
      <c r="G191" s="11"/>
      <c r="H191" s="11"/>
      <c r="I191" s="10"/>
      <c r="J191" s="10"/>
      <c r="K191" s="10"/>
      <c r="L191" s="10"/>
      <c r="M191" s="10"/>
      <c r="N191" s="10"/>
      <c r="O191" s="10"/>
      <c r="P191" s="10"/>
      <c r="Q191" s="10"/>
      <c r="R191" s="18" t="str">
        <f t="shared" si="20"/>
        <v xml:space="preserve"> []</v>
      </c>
      <c r="S191" s="18"/>
      <c r="T191" s="10"/>
      <c r="U191" s="45" t="str">
        <f t="shared" si="21"/>
        <v/>
      </c>
      <c r="W191" s="45" t="str">
        <f t="shared" si="22"/>
        <v/>
      </c>
      <c r="BG191" s="46"/>
      <c r="BN191" s="45" t="str">
        <f t="shared" si="23"/>
        <v/>
      </c>
      <c r="BP191" s="10" t="s">
        <v>3801</v>
      </c>
      <c r="BR191" s="10" t="str">
        <f t="shared" si="24"/>
        <v/>
      </c>
      <c r="BS191" s="10" t="str">
        <f t="shared" si="25"/>
        <v/>
      </c>
      <c r="BT191" s="10" t="str">
        <f t="shared" si="26"/>
        <v/>
      </c>
      <c r="BU191" s="10" t="str">
        <f t="shared" si="27"/>
        <v/>
      </c>
      <c r="BV191" s="10" t="str">
        <f t="shared" si="28"/>
        <v/>
      </c>
      <c r="BW191" s="10" t="str">
        <f t="shared" si="29"/>
        <v/>
      </c>
      <c r="BX191" s="10" t="str">
        <f t="shared" si="30"/>
        <v/>
      </c>
      <c r="BY191" s="10" t="str">
        <f t="shared" si="31"/>
        <v/>
      </c>
      <c r="CA191" s="10" t="str">
        <f t="shared" si="32"/>
        <v/>
      </c>
      <c r="CB191" s="10" t="str">
        <f t="shared" si="33"/>
        <v/>
      </c>
      <c r="CC191" s="10" t="str">
        <f t="shared" si="34"/>
        <v/>
      </c>
      <c r="CD191" s="10" t="str">
        <f t="shared" si="35"/>
        <v/>
      </c>
      <c r="CE191" s="10" t="str">
        <f t="shared" si="36"/>
        <v/>
      </c>
      <c r="CF191" s="10"/>
      <c r="CG191" s="10">
        <f t="shared" si="37"/>
        <v>0</v>
      </c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</row>
    <row r="192" spans="1:102" hidden="1" outlineLevel="1" x14ac:dyDescent="0.25">
      <c r="A192" s="12" t="str">
        <f t="shared" si="19"/>
        <v/>
      </c>
      <c r="B192" s="11"/>
      <c r="C192" s="11"/>
      <c r="D192" s="11"/>
      <c r="E192" s="11"/>
      <c r="F192" s="11"/>
      <c r="G192" s="11"/>
      <c r="H192" s="11"/>
      <c r="I192" s="10"/>
      <c r="J192" s="10"/>
      <c r="K192" s="10"/>
      <c r="L192" s="10"/>
      <c r="M192" s="10"/>
      <c r="N192" s="10"/>
      <c r="O192" s="10"/>
      <c r="P192" s="10"/>
      <c r="Q192" s="10"/>
      <c r="R192" s="18" t="str">
        <f t="shared" si="20"/>
        <v xml:space="preserve"> []</v>
      </c>
      <c r="S192" s="18"/>
      <c r="T192" s="10"/>
      <c r="U192" s="45" t="str">
        <f t="shared" si="21"/>
        <v/>
      </c>
      <c r="W192" s="45" t="str">
        <f t="shared" si="22"/>
        <v/>
      </c>
      <c r="BG192" s="46"/>
      <c r="BN192" s="45" t="str">
        <f t="shared" si="23"/>
        <v/>
      </c>
      <c r="BP192" s="10" t="s">
        <v>3801</v>
      </c>
      <c r="BR192" s="10" t="str">
        <f t="shared" si="24"/>
        <v/>
      </c>
      <c r="BS192" s="10" t="str">
        <f t="shared" si="25"/>
        <v/>
      </c>
      <c r="BT192" s="10" t="str">
        <f t="shared" si="26"/>
        <v/>
      </c>
      <c r="BU192" s="10" t="str">
        <f t="shared" si="27"/>
        <v/>
      </c>
      <c r="BV192" s="10" t="str">
        <f t="shared" si="28"/>
        <v/>
      </c>
      <c r="BW192" s="10" t="str">
        <f t="shared" si="29"/>
        <v/>
      </c>
      <c r="BX192" s="10" t="str">
        <f t="shared" si="30"/>
        <v/>
      </c>
      <c r="BY192" s="10" t="str">
        <f t="shared" si="31"/>
        <v/>
      </c>
      <c r="CA192" s="10" t="str">
        <f t="shared" si="32"/>
        <v/>
      </c>
      <c r="CB192" s="10" t="str">
        <f t="shared" si="33"/>
        <v/>
      </c>
      <c r="CC192" s="10" t="str">
        <f t="shared" si="34"/>
        <v/>
      </c>
      <c r="CD192" s="10" t="str">
        <f t="shared" si="35"/>
        <v/>
      </c>
      <c r="CE192" s="10" t="str">
        <f t="shared" si="36"/>
        <v/>
      </c>
      <c r="CF192" s="10"/>
      <c r="CG192" s="10">
        <f t="shared" si="37"/>
        <v>0</v>
      </c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</row>
    <row r="193" spans="1:102" hidden="1" outlineLevel="1" x14ac:dyDescent="0.25">
      <c r="A193" s="12" t="str">
        <f t="shared" si="19"/>
        <v/>
      </c>
      <c r="B193" s="11"/>
      <c r="C193" s="11"/>
      <c r="D193" s="11"/>
      <c r="E193" s="11"/>
      <c r="F193" s="11"/>
      <c r="G193" s="11"/>
      <c r="H193" s="11"/>
      <c r="I193" s="10"/>
      <c r="J193" s="10"/>
      <c r="K193" s="10"/>
      <c r="L193" s="10"/>
      <c r="M193" s="10"/>
      <c r="N193" s="10"/>
      <c r="O193" s="10"/>
      <c r="P193" s="10"/>
      <c r="Q193" s="10"/>
      <c r="R193" s="18" t="str">
        <f t="shared" si="20"/>
        <v xml:space="preserve"> []</v>
      </c>
      <c r="S193" s="18"/>
      <c r="T193" s="10"/>
      <c r="U193" s="45" t="str">
        <f t="shared" si="21"/>
        <v/>
      </c>
      <c r="W193" s="45" t="str">
        <f t="shared" si="22"/>
        <v/>
      </c>
      <c r="BG193" s="46"/>
      <c r="BN193" s="45" t="str">
        <f t="shared" si="23"/>
        <v/>
      </c>
      <c r="BP193" s="10" t="s">
        <v>3801</v>
      </c>
      <c r="BR193" s="10" t="str">
        <f t="shared" si="24"/>
        <v/>
      </c>
      <c r="BS193" s="10" t="str">
        <f t="shared" si="25"/>
        <v/>
      </c>
      <c r="BT193" s="10" t="str">
        <f t="shared" si="26"/>
        <v/>
      </c>
      <c r="BU193" s="10" t="str">
        <f t="shared" si="27"/>
        <v/>
      </c>
      <c r="BV193" s="10" t="str">
        <f t="shared" si="28"/>
        <v/>
      </c>
      <c r="BW193" s="10" t="str">
        <f t="shared" si="29"/>
        <v/>
      </c>
      <c r="BX193" s="10" t="str">
        <f t="shared" si="30"/>
        <v/>
      </c>
      <c r="BY193" s="10" t="str">
        <f t="shared" si="31"/>
        <v/>
      </c>
      <c r="CA193" s="10" t="str">
        <f t="shared" si="32"/>
        <v/>
      </c>
      <c r="CB193" s="10" t="str">
        <f t="shared" si="33"/>
        <v/>
      </c>
      <c r="CC193" s="10" t="str">
        <f t="shared" si="34"/>
        <v/>
      </c>
      <c r="CD193" s="10" t="str">
        <f t="shared" si="35"/>
        <v/>
      </c>
      <c r="CE193" s="10" t="str">
        <f t="shared" si="36"/>
        <v/>
      </c>
      <c r="CF193" s="10"/>
      <c r="CG193" s="10">
        <f t="shared" si="37"/>
        <v>0</v>
      </c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</row>
    <row r="194" spans="1:102" hidden="1" outlineLevel="1" x14ac:dyDescent="0.25">
      <c r="A194" s="12" t="str">
        <f t="shared" si="19"/>
        <v/>
      </c>
      <c r="B194" s="11"/>
      <c r="C194" s="11"/>
      <c r="D194" s="11"/>
      <c r="E194" s="11"/>
      <c r="F194" s="11"/>
      <c r="G194" s="11"/>
      <c r="H194" s="11"/>
      <c r="I194" s="10"/>
      <c r="J194" s="10"/>
      <c r="K194" s="10"/>
      <c r="L194" s="10"/>
      <c r="M194" s="10"/>
      <c r="N194" s="10"/>
      <c r="O194" s="10"/>
      <c r="P194" s="10"/>
      <c r="Q194" s="10"/>
      <c r="R194" s="18" t="str">
        <f t="shared" si="20"/>
        <v xml:space="preserve"> []</v>
      </c>
      <c r="S194" s="18"/>
      <c r="T194" s="10"/>
      <c r="U194" s="45" t="str">
        <f t="shared" si="21"/>
        <v/>
      </c>
      <c r="W194" s="45" t="str">
        <f t="shared" si="22"/>
        <v/>
      </c>
      <c r="BG194" s="46"/>
      <c r="BN194" s="45" t="str">
        <f t="shared" si="23"/>
        <v/>
      </c>
      <c r="BP194" s="10" t="s">
        <v>3801</v>
      </c>
      <c r="BR194" s="10" t="str">
        <f t="shared" si="24"/>
        <v/>
      </c>
      <c r="BS194" s="10" t="str">
        <f t="shared" si="25"/>
        <v/>
      </c>
      <c r="BT194" s="10" t="str">
        <f t="shared" si="26"/>
        <v/>
      </c>
      <c r="BU194" s="10" t="str">
        <f t="shared" si="27"/>
        <v/>
      </c>
      <c r="BV194" s="10" t="str">
        <f t="shared" si="28"/>
        <v/>
      </c>
      <c r="BW194" s="10" t="str">
        <f t="shared" si="29"/>
        <v/>
      </c>
      <c r="BX194" s="10" t="str">
        <f t="shared" si="30"/>
        <v/>
      </c>
      <c r="BY194" s="10" t="str">
        <f t="shared" si="31"/>
        <v/>
      </c>
      <c r="CA194" s="10" t="str">
        <f t="shared" si="32"/>
        <v/>
      </c>
      <c r="CB194" s="10" t="str">
        <f t="shared" si="33"/>
        <v/>
      </c>
      <c r="CC194" s="10" t="str">
        <f t="shared" si="34"/>
        <v/>
      </c>
      <c r="CD194" s="10" t="str">
        <f t="shared" si="35"/>
        <v/>
      </c>
      <c r="CE194" s="10" t="str">
        <f t="shared" si="36"/>
        <v/>
      </c>
      <c r="CF194" s="10"/>
      <c r="CG194" s="10">
        <f t="shared" si="37"/>
        <v>0</v>
      </c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</row>
    <row r="195" spans="1:102" hidden="1" outlineLevel="1" x14ac:dyDescent="0.25">
      <c r="A195" s="12" t="str">
        <f t="shared" si="19"/>
        <v/>
      </c>
      <c r="B195" s="11"/>
      <c r="C195" s="11"/>
      <c r="D195" s="11"/>
      <c r="E195" s="11"/>
      <c r="F195" s="11"/>
      <c r="G195" s="11"/>
      <c r="H195" s="11"/>
      <c r="I195" s="10"/>
      <c r="J195" s="10"/>
      <c r="K195" s="10"/>
      <c r="L195" s="10"/>
      <c r="M195" s="10"/>
      <c r="N195" s="10"/>
      <c r="O195" s="10"/>
      <c r="P195" s="10"/>
      <c r="Q195" s="10"/>
      <c r="R195" s="18" t="str">
        <f t="shared" si="20"/>
        <v xml:space="preserve"> []</v>
      </c>
      <c r="S195" s="18"/>
      <c r="T195" s="10"/>
      <c r="U195" s="45" t="str">
        <f t="shared" si="21"/>
        <v/>
      </c>
      <c r="W195" s="45" t="str">
        <f t="shared" si="22"/>
        <v/>
      </c>
      <c r="BG195" s="46"/>
      <c r="BN195" s="45" t="str">
        <f t="shared" si="23"/>
        <v/>
      </c>
      <c r="BP195" s="10" t="s">
        <v>3801</v>
      </c>
      <c r="BR195" s="10" t="str">
        <f t="shared" si="24"/>
        <v/>
      </c>
      <c r="BS195" s="10" t="str">
        <f t="shared" si="25"/>
        <v/>
      </c>
      <c r="BT195" s="10" t="str">
        <f t="shared" si="26"/>
        <v/>
      </c>
      <c r="BU195" s="10" t="str">
        <f t="shared" si="27"/>
        <v/>
      </c>
      <c r="BV195" s="10" t="str">
        <f t="shared" si="28"/>
        <v/>
      </c>
      <c r="BW195" s="10" t="str">
        <f t="shared" si="29"/>
        <v/>
      </c>
      <c r="BX195" s="10" t="str">
        <f t="shared" si="30"/>
        <v/>
      </c>
      <c r="BY195" s="10" t="str">
        <f t="shared" si="31"/>
        <v/>
      </c>
      <c r="CA195" s="10" t="str">
        <f t="shared" si="32"/>
        <v/>
      </c>
      <c r="CB195" s="10" t="str">
        <f t="shared" si="33"/>
        <v/>
      </c>
      <c r="CC195" s="10" t="str">
        <f t="shared" si="34"/>
        <v/>
      </c>
      <c r="CD195" s="10" t="str">
        <f t="shared" si="35"/>
        <v/>
      </c>
      <c r="CE195" s="10" t="str">
        <f t="shared" si="36"/>
        <v/>
      </c>
      <c r="CF195" s="10"/>
      <c r="CG195" s="10">
        <f t="shared" si="37"/>
        <v>0</v>
      </c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</row>
    <row r="196" spans="1:102" hidden="1" outlineLevel="1" x14ac:dyDescent="0.25">
      <c r="A196" s="12" t="str">
        <f t="shared" si="19"/>
        <v/>
      </c>
      <c r="B196" s="11"/>
      <c r="C196" s="11"/>
      <c r="D196" s="11"/>
      <c r="E196" s="11"/>
      <c r="F196" s="11"/>
      <c r="G196" s="11"/>
      <c r="H196" s="11"/>
      <c r="I196" s="10"/>
      <c r="J196" s="10"/>
      <c r="K196" s="10"/>
      <c r="L196" s="10"/>
      <c r="M196" s="10"/>
      <c r="N196" s="10"/>
      <c r="O196" s="10"/>
      <c r="P196" s="10"/>
      <c r="Q196" s="10"/>
      <c r="R196" s="18" t="str">
        <f t="shared" si="20"/>
        <v xml:space="preserve"> []</v>
      </c>
      <c r="S196" s="18"/>
      <c r="T196" s="10"/>
      <c r="U196" s="45" t="str">
        <f t="shared" si="21"/>
        <v/>
      </c>
      <c r="W196" s="45" t="str">
        <f t="shared" si="22"/>
        <v/>
      </c>
      <c r="BG196" s="46"/>
      <c r="BN196" s="45" t="str">
        <f t="shared" si="23"/>
        <v/>
      </c>
      <c r="BP196" s="10" t="s">
        <v>3801</v>
      </c>
      <c r="BR196" s="10" t="str">
        <f t="shared" si="24"/>
        <v/>
      </c>
      <c r="BS196" s="10" t="str">
        <f t="shared" si="25"/>
        <v/>
      </c>
      <c r="BT196" s="10" t="str">
        <f t="shared" si="26"/>
        <v/>
      </c>
      <c r="BU196" s="10" t="str">
        <f t="shared" si="27"/>
        <v/>
      </c>
      <c r="BV196" s="10" t="str">
        <f t="shared" si="28"/>
        <v/>
      </c>
      <c r="BW196" s="10" t="str">
        <f t="shared" si="29"/>
        <v/>
      </c>
      <c r="BX196" s="10" t="str">
        <f t="shared" si="30"/>
        <v/>
      </c>
      <c r="BY196" s="10" t="str">
        <f t="shared" si="31"/>
        <v/>
      </c>
      <c r="CA196" s="10" t="str">
        <f t="shared" si="32"/>
        <v/>
      </c>
      <c r="CB196" s="10" t="str">
        <f t="shared" si="33"/>
        <v/>
      </c>
      <c r="CC196" s="10" t="str">
        <f t="shared" si="34"/>
        <v/>
      </c>
      <c r="CD196" s="10" t="str">
        <f t="shared" si="35"/>
        <v/>
      </c>
      <c r="CE196" s="10" t="str">
        <f t="shared" si="36"/>
        <v/>
      </c>
      <c r="CF196" s="10"/>
      <c r="CG196" s="10">
        <f t="shared" si="37"/>
        <v>0</v>
      </c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</row>
    <row r="197" spans="1:102" hidden="1" outlineLevel="1" x14ac:dyDescent="0.25">
      <c r="A197" s="12" t="str">
        <f t="shared" si="19"/>
        <v/>
      </c>
      <c r="B197" s="11"/>
      <c r="C197" s="11"/>
      <c r="D197" s="11"/>
      <c r="E197" s="11"/>
      <c r="F197" s="11"/>
      <c r="G197" s="11"/>
      <c r="H197" s="11"/>
      <c r="I197" s="10"/>
      <c r="J197" s="10"/>
      <c r="K197" s="10"/>
      <c r="L197" s="10"/>
      <c r="M197" s="10"/>
      <c r="N197" s="10"/>
      <c r="O197" s="10"/>
      <c r="P197" s="10"/>
      <c r="Q197" s="10"/>
      <c r="R197" s="18" t="str">
        <f t="shared" si="20"/>
        <v xml:space="preserve"> []</v>
      </c>
      <c r="S197" s="18"/>
      <c r="T197" s="10"/>
      <c r="U197" s="45" t="str">
        <f t="shared" si="21"/>
        <v/>
      </c>
      <c r="W197" s="45" t="str">
        <f t="shared" si="22"/>
        <v/>
      </c>
      <c r="BG197" s="46"/>
      <c r="BN197" s="45" t="str">
        <f t="shared" si="23"/>
        <v/>
      </c>
      <c r="BP197" s="10" t="s">
        <v>3801</v>
      </c>
      <c r="BR197" s="10" t="str">
        <f t="shared" si="24"/>
        <v/>
      </c>
      <c r="BS197" s="10" t="str">
        <f t="shared" si="25"/>
        <v/>
      </c>
      <c r="BT197" s="10" t="str">
        <f t="shared" si="26"/>
        <v/>
      </c>
      <c r="BU197" s="10" t="str">
        <f t="shared" si="27"/>
        <v/>
      </c>
      <c r="BV197" s="10" t="str">
        <f t="shared" si="28"/>
        <v/>
      </c>
      <c r="BW197" s="10" t="str">
        <f t="shared" si="29"/>
        <v/>
      </c>
      <c r="BX197" s="10" t="str">
        <f t="shared" si="30"/>
        <v/>
      </c>
      <c r="BY197" s="10" t="str">
        <f t="shared" si="31"/>
        <v/>
      </c>
      <c r="CA197" s="10" t="str">
        <f t="shared" si="32"/>
        <v/>
      </c>
      <c r="CB197" s="10" t="str">
        <f t="shared" si="33"/>
        <v/>
      </c>
      <c r="CC197" s="10" t="str">
        <f t="shared" si="34"/>
        <v/>
      </c>
      <c r="CD197" s="10" t="str">
        <f t="shared" si="35"/>
        <v/>
      </c>
      <c r="CE197" s="10" t="str">
        <f t="shared" si="36"/>
        <v/>
      </c>
      <c r="CF197" s="10"/>
      <c r="CG197" s="10">
        <f t="shared" si="37"/>
        <v>0</v>
      </c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</row>
    <row r="198" spans="1:102" hidden="1" outlineLevel="1" x14ac:dyDescent="0.25">
      <c r="A198" s="12" t="str">
        <f t="shared" si="19"/>
        <v/>
      </c>
      <c r="B198" s="11"/>
      <c r="C198" s="11"/>
      <c r="D198" s="11"/>
      <c r="E198" s="11"/>
      <c r="F198" s="11"/>
      <c r="G198" s="11"/>
      <c r="H198" s="11"/>
      <c r="I198" s="10"/>
      <c r="J198" s="10"/>
      <c r="K198" s="10"/>
      <c r="L198" s="10"/>
      <c r="M198" s="10"/>
      <c r="N198" s="10"/>
      <c r="O198" s="10"/>
      <c r="P198" s="10"/>
      <c r="Q198" s="10"/>
      <c r="R198" s="18" t="str">
        <f t="shared" si="20"/>
        <v xml:space="preserve"> []</v>
      </c>
      <c r="S198" s="18"/>
      <c r="T198" s="10"/>
      <c r="U198" s="45" t="str">
        <f t="shared" si="21"/>
        <v/>
      </c>
      <c r="W198" s="45" t="str">
        <f t="shared" si="22"/>
        <v/>
      </c>
      <c r="BG198" s="46"/>
      <c r="BN198" s="45" t="str">
        <f t="shared" si="23"/>
        <v/>
      </c>
      <c r="BP198" s="10" t="s">
        <v>3801</v>
      </c>
      <c r="BR198" s="10" t="str">
        <f t="shared" si="24"/>
        <v/>
      </c>
      <c r="BS198" s="10" t="str">
        <f t="shared" si="25"/>
        <v/>
      </c>
      <c r="BT198" s="10" t="str">
        <f t="shared" si="26"/>
        <v/>
      </c>
      <c r="BU198" s="10" t="str">
        <f t="shared" si="27"/>
        <v/>
      </c>
      <c r="BV198" s="10" t="str">
        <f t="shared" si="28"/>
        <v/>
      </c>
      <c r="BW198" s="10" t="str">
        <f t="shared" si="29"/>
        <v/>
      </c>
      <c r="BX198" s="10" t="str">
        <f t="shared" si="30"/>
        <v/>
      </c>
      <c r="BY198" s="10" t="str">
        <f t="shared" si="31"/>
        <v/>
      </c>
      <c r="CA198" s="10" t="str">
        <f t="shared" si="32"/>
        <v/>
      </c>
      <c r="CB198" s="10" t="str">
        <f t="shared" si="33"/>
        <v/>
      </c>
      <c r="CC198" s="10" t="str">
        <f t="shared" si="34"/>
        <v/>
      </c>
      <c r="CD198" s="10" t="str">
        <f t="shared" si="35"/>
        <v/>
      </c>
      <c r="CE198" s="10" t="str">
        <f t="shared" si="36"/>
        <v/>
      </c>
      <c r="CF198" s="10"/>
      <c r="CG198" s="10">
        <f t="shared" si="37"/>
        <v>0</v>
      </c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</row>
    <row r="199" spans="1:102" hidden="1" outlineLevel="1" x14ac:dyDescent="0.25">
      <c r="A199" s="12" t="str">
        <f t="shared" si="19"/>
        <v/>
      </c>
      <c r="B199" s="11"/>
      <c r="C199" s="11"/>
      <c r="D199" s="11"/>
      <c r="E199" s="11"/>
      <c r="F199" s="11"/>
      <c r="G199" s="11"/>
      <c r="H199" s="11"/>
      <c r="I199" s="10"/>
      <c r="J199" s="10"/>
      <c r="K199" s="10"/>
      <c r="L199" s="10"/>
      <c r="M199" s="10"/>
      <c r="N199" s="10"/>
      <c r="O199" s="10"/>
      <c r="P199" s="10"/>
      <c r="Q199" s="10"/>
      <c r="R199" s="18" t="str">
        <f t="shared" si="20"/>
        <v xml:space="preserve"> []</v>
      </c>
      <c r="S199" s="18"/>
      <c r="T199" s="10"/>
      <c r="U199" s="45" t="str">
        <f t="shared" si="21"/>
        <v/>
      </c>
      <c r="W199" s="45" t="str">
        <f t="shared" si="22"/>
        <v/>
      </c>
      <c r="BG199" s="46"/>
      <c r="BN199" s="45" t="str">
        <f t="shared" si="23"/>
        <v/>
      </c>
      <c r="BP199" s="10" t="s">
        <v>3801</v>
      </c>
      <c r="BR199" s="10" t="str">
        <f t="shared" si="24"/>
        <v/>
      </c>
      <c r="BS199" s="10" t="str">
        <f t="shared" si="25"/>
        <v/>
      </c>
      <c r="BT199" s="10" t="str">
        <f t="shared" si="26"/>
        <v/>
      </c>
      <c r="BU199" s="10" t="str">
        <f t="shared" si="27"/>
        <v/>
      </c>
      <c r="BV199" s="10" t="str">
        <f t="shared" si="28"/>
        <v/>
      </c>
      <c r="BW199" s="10" t="str">
        <f t="shared" si="29"/>
        <v/>
      </c>
      <c r="BX199" s="10" t="str">
        <f t="shared" si="30"/>
        <v/>
      </c>
      <c r="BY199" s="10" t="str">
        <f t="shared" si="31"/>
        <v/>
      </c>
      <c r="CA199" s="10" t="str">
        <f t="shared" si="32"/>
        <v/>
      </c>
      <c r="CB199" s="10" t="str">
        <f t="shared" si="33"/>
        <v/>
      </c>
      <c r="CC199" s="10" t="str">
        <f t="shared" si="34"/>
        <v/>
      </c>
      <c r="CD199" s="10" t="str">
        <f t="shared" si="35"/>
        <v/>
      </c>
      <c r="CE199" s="10" t="str">
        <f t="shared" si="36"/>
        <v/>
      </c>
      <c r="CF199" s="10"/>
      <c r="CG199" s="10">
        <f t="shared" si="37"/>
        <v>0</v>
      </c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</row>
    <row r="200" spans="1:102" hidden="1" outlineLevel="1" x14ac:dyDescent="0.25">
      <c r="A200" s="12" t="str">
        <f t="shared" si="19"/>
        <v/>
      </c>
      <c r="B200" s="11"/>
      <c r="C200" s="11"/>
      <c r="D200" s="11"/>
      <c r="E200" s="11"/>
      <c r="F200" s="11"/>
      <c r="G200" s="11"/>
      <c r="H200" s="11"/>
      <c r="I200" s="10"/>
      <c r="J200" s="10"/>
      <c r="K200" s="10"/>
      <c r="L200" s="10"/>
      <c r="M200" s="10"/>
      <c r="N200" s="10"/>
      <c r="O200" s="10"/>
      <c r="P200" s="10"/>
      <c r="Q200" s="10"/>
      <c r="R200" s="18" t="str">
        <f t="shared" si="20"/>
        <v xml:space="preserve"> []</v>
      </c>
      <c r="S200" s="18"/>
      <c r="T200" s="10"/>
      <c r="U200" s="45" t="str">
        <f t="shared" si="21"/>
        <v/>
      </c>
      <c r="W200" s="45" t="str">
        <f t="shared" si="22"/>
        <v/>
      </c>
      <c r="BG200" s="46"/>
      <c r="BN200" s="45" t="str">
        <f t="shared" si="23"/>
        <v/>
      </c>
      <c r="BP200" s="10" t="s">
        <v>3801</v>
      </c>
      <c r="BR200" s="10" t="str">
        <f t="shared" si="24"/>
        <v/>
      </c>
      <c r="BS200" s="10" t="str">
        <f t="shared" si="25"/>
        <v/>
      </c>
      <c r="BT200" s="10" t="str">
        <f t="shared" si="26"/>
        <v/>
      </c>
      <c r="BU200" s="10" t="str">
        <f t="shared" si="27"/>
        <v/>
      </c>
      <c r="BV200" s="10" t="str">
        <f t="shared" si="28"/>
        <v/>
      </c>
      <c r="BW200" s="10" t="str">
        <f t="shared" si="29"/>
        <v/>
      </c>
      <c r="BX200" s="10" t="str">
        <f t="shared" si="30"/>
        <v/>
      </c>
      <c r="BY200" s="10" t="str">
        <f t="shared" si="31"/>
        <v/>
      </c>
      <c r="CA200" s="10" t="str">
        <f t="shared" si="32"/>
        <v/>
      </c>
      <c r="CB200" s="10" t="str">
        <f t="shared" si="33"/>
        <v/>
      </c>
      <c r="CC200" s="10" t="str">
        <f t="shared" si="34"/>
        <v/>
      </c>
      <c r="CD200" s="10" t="str">
        <f t="shared" si="35"/>
        <v/>
      </c>
      <c r="CE200" s="10" t="str">
        <f t="shared" si="36"/>
        <v/>
      </c>
      <c r="CF200" s="10"/>
      <c r="CG200" s="10">
        <f t="shared" si="37"/>
        <v>0</v>
      </c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</row>
    <row r="201" spans="1:102" hidden="1" outlineLevel="1" x14ac:dyDescent="0.25">
      <c r="A201" s="12" t="str">
        <f t="shared" si="19"/>
        <v/>
      </c>
      <c r="B201" s="11"/>
      <c r="C201" s="11"/>
      <c r="D201" s="11"/>
      <c r="E201" s="11"/>
      <c r="F201" s="11"/>
      <c r="G201" s="11"/>
      <c r="H201" s="11"/>
      <c r="I201" s="10"/>
      <c r="J201" s="10"/>
      <c r="K201" s="10"/>
      <c r="L201" s="10"/>
      <c r="M201" s="10"/>
      <c r="N201" s="10"/>
      <c r="O201" s="10"/>
      <c r="P201" s="10"/>
      <c r="Q201" s="10"/>
      <c r="R201" s="18" t="str">
        <f t="shared" si="20"/>
        <v xml:space="preserve"> []</v>
      </c>
      <c r="S201" s="18"/>
      <c r="T201" s="10"/>
      <c r="U201" s="45" t="str">
        <f t="shared" si="21"/>
        <v/>
      </c>
      <c r="W201" s="45" t="str">
        <f t="shared" si="22"/>
        <v/>
      </c>
      <c r="BG201" s="46"/>
      <c r="BN201" s="45" t="str">
        <f t="shared" si="23"/>
        <v/>
      </c>
      <c r="BP201" s="10" t="s">
        <v>3801</v>
      </c>
      <c r="BR201" s="10" t="str">
        <f t="shared" si="24"/>
        <v/>
      </c>
      <c r="BS201" s="10" t="str">
        <f t="shared" si="25"/>
        <v/>
      </c>
      <c r="BT201" s="10" t="str">
        <f t="shared" si="26"/>
        <v/>
      </c>
      <c r="BU201" s="10" t="str">
        <f t="shared" si="27"/>
        <v/>
      </c>
      <c r="BV201" s="10" t="str">
        <f t="shared" si="28"/>
        <v/>
      </c>
      <c r="BW201" s="10" t="str">
        <f t="shared" si="29"/>
        <v/>
      </c>
      <c r="BX201" s="10" t="str">
        <f t="shared" si="30"/>
        <v/>
      </c>
      <c r="BY201" s="10" t="str">
        <f t="shared" si="31"/>
        <v/>
      </c>
      <c r="CA201" s="10" t="str">
        <f t="shared" si="32"/>
        <v/>
      </c>
      <c r="CB201" s="10" t="str">
        <f t="shared" si="33"/>
        <v/>
      </c>
      <c r="CC201" s="10" t="str">
        <f t="shared" si="34"/>
        <v/>
      </c>
      <c r="CD201" s="10" t="str">
        <f t="shared" si="35"/>
        <v/>
      </c>
      <c r="CE201" s="10" t="str">
        <f t="shared" si="36"/>
        <v/>
      </c>
      <c r="CF201" s="10"/>
      <c r="CG201" s="10">
        <f t="shared" si="37"/>
        <v>0</v>
      </c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</row>
    <row r="202" spans="1:102" hidden="1" outlineLevel="1" x14ac:dyDescent="0.25">
      <c r="A202" s="12" t="str">
        <f t="shared" si="19"/>
        <v/>
      </c>
      <c r="B202" s="11"/>
      <c r="C202" s="11"/>
      <c r="D202" s="11"/>
      <c r="E202" s="11"/>
      <c r="F202" s="11"/>
      <c r="G202" s="11"/>
      <c r="H202" s="11"/>
      <c r="I202" s="10"/>
      <c r="J202" s="10"/>
      <c r="K202" s="10"/>
      <c r="L202" s="10"/>
      <c r="M202" s="10"/>
      <c r="N202" s="10"/>
      <c r="O202" s="10"/>
      <c r="P202" s="10"/>
      <c r="Q202" s="10"/>
      <c r="R202" s="18" t="str">
        <f t="shared" si="20"/>
        <v xml:space="preserve"> []</v>
      </c>
      <c r="S202" s="18"/>
      <c r="T202" s="10"/>
      <c r="U202" s="45" t="str">
        <f t="shared" si="21"/>
        <v/>
      </c>
      <c r="W202" s="45" t="str">
        <f t="shared" si="22"/>
        <v/>
      </c>
      <c r="BG202" s="46"/>
      <c r="BN202" s="45" t="str">
        <f t="shared" si="23"/>
        <v/>
      </c>
      <c r="BP202" s="10" t="s">
        <v>3801</v>
      </c>
      <c r="BR202" s="10" t="str">
        <f t="shared" si="24"/>
        <v/>
      </c>
      <c r="BS202" s="10" t="str">
        <f t="shared" si="25"/>
        <v/>
      </c>
      <c r="BT202" s="10" t="str">
        <f t="shared" si="26"/>
        <v/>
      </c>
      <c r="BU202" s="10" t="str">
        <f t="shared" si="27"/>
        <v/>
      </c>
      <c r="BV202" s="10" t="str">
        <f t="shared" si="28"/>
        <v/>
      </c>
      <c r="BW202" s="10" t="str">
        <f t="shared" si="29"/>
        <v/>
      </c>
      <c r="BX202" s="10" t="str">
        <f t="shared" si="30"/>
        <v/>
      </c>
      <c r="BY202" s="10" t="str">
        <f t="shared" si="31"/>
        <v/>
      </c>
      <c r="CA202" s="10" t="str">
        <f t="shared" si="32"/>
        <v/>
      </c>
      <c r="CB202" s="10" t="str">
        <f t="shared" si="33"/>
        <v/>
      </c>
      <c r="CC202" s="10" t="str">
        <f t="shared" si="34"/>
        <v/>
      </c>
      <c r="CD202" s="10" t="str">
        <f t="shared" si="35"/>
        <v/>
      </c>
      <c r="CE202" s="10" t="str">
        <f t="shared" si="36"/>
        <v/>
      </c>
      <c r="CF202" s="10"/>
      <c r="CG202" s="10">
        <f t="shared" si="37"/>
        <v>0</v>
      </c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</row>
    <row r="203" spans="1:102" hidden="1" outlineLevel="1" x14ac:dyDescent="0.25">
      <c r="A203" s="12" t="str">
        <f t="shared" si="19"/>
        <v/>
      </c>
      <c r="B203" s="11"/>
      <c r="C203" s="11"/>
      <c r="D203" s="11"/>
      <c r="E203" s="11"/>
      <c r="F203" s="11"/>
      <c r="G203" s="11"/>
      <c r="H203" s="11"/>
      <c r="I203" s="10"/>
      <c r="J203" s="10"/>
      <c r="K203" s="10"/>
      <c r="L203" s="10"/>
      <c r="M203" s="10"/>
      <c r="N203" s="10"/>
      <c r="O203" s="10"/>
      <c r="P203" s="10"/>
      <c r="Q203" s="10"/>
      <c r="R203" s="18" t="str">
        <f t="shared" si="20"/>
        <v xml:space="preserve"> []</v>
      </c>
      <c r="S203" s="18"/>
      <c r="T203" s="10"/>
      <c r="U203" s="45" t="str">
        <f t="shared" si="21"/>
        <v/>
      </c>
      <c r="W203" s="45" t="str">
        <f t="shared" si="22"/>
        <v/>
      </c>
      <c r="BG203" s="46"/>
      <c r="BN203" s="45" t="str">
        <f t="shared" si="23"/>
        <v/>
      </c>
      <c r="BP203" s="10" t="s">
        <v>3801</v>
      </c>
      <c r="BR203" s="10" t="str">
        <f t="shared" si="24"/>
        <v/>
      </c>
      <c r="BS203" s="10" t="str">
        <f t="shared" si="25"/>
        <v/>
      </c>
      <c r="BT203" s="10" t="str">
        <f t="shared" si="26"/>
        <v/>
      </c>
      <c r="BU203" s="10" t="str">
        <f t="shared" si="27"/>
        <v/>
      </c>
      <c r="BV203" s="10" t="str">
        <f t="shared" si="28"/>
        <v/>
      </c>
      <c r="BW203" s="10" t="str">
        <f t="shared" si="29"/>
        <v/>
      </c>
      <c r="BX203" s="10" t="str">
        <f t="shared" si="30"/>
        <v/>
      </c>
      <c r="BY203" s="10" t="str">
        <f t="shared" si="31"/>
        <v/>
      </c>
      <c r="CA203" s="10" t="str">
        <f t="shared" si="32"/>
        <v/>
      </c>
      <c r="CB203" s="10" t="str">
        <f t="shared" si="33"/>
        <v/>
      </c>
      <c r="CC203" s="10" t="str">
        <f t="shared" si="34"/>
        <v/>
      </c>
      <c r="CD203" s="10" t="str">
        <f t="shared" si="35"/>
        <v/>
      </c>
      <c r="CE203" s="10" t="str">
        <f t="shared" si="36"/>
        <v/>
      </c>
      <c r="CF203" s="10"/>
      <c r="CG203" s="10">
        <f t="shared" si="37"/>
        <v>0</v>
      </c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</row>
    <row r="204" spans="1:102" hidden="1" outlineLevel="1" x14ac:dyDescent="0.25">
      <c r="A204" s="12" t="str">
        <f t="shared" si="19"/>
        <v/>
      </c>
      <c r="B204" s="11"/>
      <c r="C204" s="11"/>
      <c r="D204" s="11"/>
      <c r="E204" s="11"/>
      <c r="F204" s="11"/>
      <c r="G204" s="11"/>
      <c r="H204" s="11"/>
      <c r="I204" s="10"/>
      <c r="J204" s="10"/>
      <c r="K204" s="10"/>
      <c r="L204" s="10"/>
      <c r="M204" s="10"/>
      <c r="N204" s="10"/>
      <c r="O204" s="10"/>
      <c r="P204" s="10"/>
      <c r="Q204" s="10"/>
      <c r="R204" s="18" t="str">
        <f t="shared" si="20"/>
        <v xml:space="preserve"> []</v>
      </c>
      <c r="S204" s="18"/>
      <c r="T204" s="10"/>
      <c r="U204" s="45" t="str">
        <f t="shared" si="21"/>
        <v/>
      </c>
      <c r="W204" s="45" t="str">
        <f t="shared" si="22"/>
        <v/>
      </c>
      <c r="BG204" s="46"/>
      <c r="BN204" s="45" t="str">
        <f t="shared" si="23"/>
        <v/>
      </c>
      <c r="BP204" s="10" t="s">
        <v>3801</v>
      </c>
      <c r="BR204" s="10" t="str">
        <f t="shared" si="24"/>
        <v/>
      </c>
      <c r="BS204" s="10" t="str">
        <f t="shared" si="25"/>
        <v/>
      </c>
      <c r="BT204" s="10" t="str">
        <f t="shared" si="26"/>
        <v/>
      </c>
      <c r="BU204" s="10" t="str">
        <f t="shared" si="27"/>
        <v/>
      </c>
      <c r="BV204" s="10" t="str">
        <f t="shared" si="28"/>
        <v/>
      </c>
      <c r="BW204" s="10" t="str">
        <f t="shared" si="29"/>
        <v/>
      </c>
      <c r="BX204" s="10" t="str">
        <f t="shared" si="30"/>
        <v/>
      </c>
      <c r="BY204" s="10" t="str">
        <f t="shared" si="31"/>
        <v/>
      </c>
      <c r="CA204" s="10" t="str">
        <f t="shared" si="32"/>
        <v/>
      </c>
      <c r="CB204" s="10" t="str">
        <f t="shared" si="33"/>
        <v/>
      </c>
      <c r="CC204" s="10" t="str">
        <f t="shared" si="34"/>
        <v/>
      </c>
      <c r="CD204" s="10" t="str">
        <f t="shared" si="35"/>
        <v/>
      </c>
      <c r="CE204" s="10" t="str">
        <f t="shared" si="36"/>
        <v/>
      </c>
      <c r="CF204" s="10"/>
      <c r="CG204" s="10">
        <f t="shared" si="37"/>
        <v>0</v>
      </c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</row>
    <row r="205" spans="1:102" hidden="1" outlineLevel="1" x14ac:dyDescent="0.25">
      <c r="A205" s="12" t="str">
        <f t="shared" si="19"/>
        <v/>
      </c>
      <c r="B205" s="11"/>
      <c r="C205" s="11"/>
      <c r="D205" s="11"/>
      <c r="E205" s="11"/>
      <c r="F205" s="11"/>
      <c r="G205" s="11"/>
      <c r="H205" s="11"/>
      <c r="I205" s="10"/>
      <c r="J205" s="10"/>
      <c r="K205" s="10"/>
      <c r="L205" s="10"/>
      <c r="M205" s="10"/>
      <c r="N205" s="10"/>
      <c r="O205" s="10"/>
      <c r="P205" s="10"/>
      <c r="Q205" s="10"/>
      <c r="R205" s="18" t="str">
        <f t="shared" si="20"/>
        <v xml:space="preserve"> []</v>
      </c>
      <c r="S205" s="18"/>
      <c r="T205" s="10"/>
      <c r="U205" s="45" t="str">
        <f t="shared" si="21"/>
        <v/>
      </c>
      <c r="W205" s="45" t="str">
        <f t="shared" si="22"/>
        <v/>
      </c>
      <c r="BG205" s="46"/>
      <c r="BN205" s="45" t="str">
        <f t="shared" si="23"/>
        <v/>
      </c>
      <c r="BP205" s="10" t="s">
        <v>3801</v>
      </c>
      <c r="BR205" s="10" t="str">
        <f t="shared" si="24"/>
        <v/>
      </c>
      <c r="BS205" s="10" t="str">
        <f t="shared" si="25"/>
        <v/>
      </c>
      <c r="BT205" s="10" t="str">
        <f t="shared" si="26"/>
        <v/>
      </c>
      <c r="BU205" s="10" t="str">
        <f t="shared" si="27"/>
        <v/>
      </c>
      <c r="BV205" s="10" t="str">
        <f t="shared" si="28"/>
        <v/>
      </c>
      <c r="BW205" s="10" t="str">
        <f t="shared" si="29"/>
        <v/>
      </c>
      <c r="BX205" s="10" t="str">
        <f t="shared" si="30"/>
        <v/>
      </c>
      <c r="BY205" s="10" t="str">
        <f t="shared" si="31"/>
        <v/>
      </c>
      <c r="CA205" s="10" t="str">
        <f t="shared" si="32"/>
        <v/>
      </c>
      <c r="CB205" s="10" t="str">
        <f t="shared" si="33"/>
        <v/>
      </c>
      <c r="CC205" s="10" t="str">
        <f t="shared" si="34"/>
        <v/>
      </c>
      <c r="CD205" s="10" t="str">
        <f t="shared" si="35"/>
        <v/>
      </c>
      <c r="CE205" s="10" t="str">
        <f t="shared" si="36"/>
        <v/>
      </c>
      <c r="CF205" s="10"/>
      <c r="CG205" s="10">
        <f t="shared" si="37"/>
        <v>0</v>
      </c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</row>
    <row r="206" spans="1:102" hidden="1" outlineLevel="1" x14ac:dyDescent="0.25">
      <c r="A206" s="12" t="str">
        <f t="shared" si="19"/>
        <v/>
      </c>
      <c r="B206" s="11"/>
      <c r="C206" s="11"/>
      <c r="D206" s="11"/>
      <c r="E206" s="11"/>
      <c r="F206" s="11"/>
      <c r="G206" s="11"/>
      <c r="H206" s="11"/>
      <c r="I206" s="10"/>
      <c r="J206" s="10"/>
      <c r="K206" s="10"/>
      <c r="L206" s="10"/>
      <c r="M206" s="10"/>
      <c r="N206" s="10"/>
      <c r="O206" s="10"/>
      <c r="P206" s="10"/>
      <c r="Q206" s="10"/>
      <c r="R206" s="18" t="str">
        <f t="shared" si="20"/>
        <v xml:space="preserve"> []</v>
      </c>
      <c r="S206" s="18"/>
      <c r="T206" s="10"/>
      <c r="U206" s="45" t="str">
        <f t="shared" si="21"/>
        <v/>
      </c>
      <c r="W206" s="45" t="str">
        <f t="shared" si="22"/>
        <v/>
      </c>
      <c r="BG206" s="46"/>
      <c r="BN206" s="45" t="str">
        <f t="shared" si="23"/>
        <v/>
      </c>
      <c r="BP206" s="10" t="s">
        <v>3801</v>
      </c>
      <c r="BR206" s="10" t="str">
        <f t="shared" si="24"/>
        <v/>
      </c>
      <c r="BS206" s="10" t="str">
        <f t="shared" si="25"/>
        <v/>
      </c>
      <c r="BT206" s="10" t="str">
        <f t="shared" si="26"/>
        <v/>
      </c>
      <c r="BU206" s="10" t="str">
        <f t="shared" si="27"/>
        <v/>
      </c>
      <c r="BV206" s="10" t="str">
        <f t="shared" si="28"/>
        <v/>
      </c>
      <c r="BW206" s="10" t="str">
        <f t="shared" si="29"/>
        <v/>
      </c>
      <c r="BX206" s="10" t="str">
        <f t="shared" si="30"/>
        <v/>
      </c>
      <c r="BY206" s="10" t="str">
        <f t="shared" si="31"/>
        <v/>
      </c>
      <c r="CA206" s="10" t="str">
        <f t="shared" si="32"/>
        <v/>
      </c>
      <c r="CB206" s="10" t="str">
        <f t="shared" si="33"/>
        <v/>
      </c>
      <c r="CC206" s="10" t="str">
        <f t="shared" si="34"/>
        <v/>
      </c>
      <c r="CD206" s="10" t="str">
        <f t="shared" si="35"/>
        <v/>
      </c>
      <c r="CE206" s="10" t="str">
        <f t="shared" si="36"/>
        <v/>
      </c>
      <c r="CF206" s="10"/>
      <c r="CG206" s="10">
        <f t="shared" si="37"/>
        <v>0</v>
      </c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</row>
    <row r="207" spans="1:102" hidden="1" outlineLevel="1" x14ac:dyDescent="0.25">
      <c r="A207" s="12" t="str">
        <f t="shared" si="19"/>
        <v/>
      </c>
      <c r="B207" s="11"/>
      <c r="C207" s="11"/>
      <c r="D207" s="11"/>
      <c r="E207" s="11"/>
      <c r="F207" s="11"/>
      <c r="G207" s="11"/>
      <c r="H207" s="11"/>
      <c r="I207" s="10"/>
      <c r="J207" s="10"/>
      <c r="K207" s="10"/>
      <c r="L207" s="10"/>
      <c r="M207" s="10"/>
      <c r="N207" s="10"/>
      <c r="O207" s="10"/>
      <c r="P207" s="10"/>
      <c r="Q207" s="10"/>
      <c r="R207" s="18" t="str">
        <f t="shared" si="20"/>
        <v xml:space="preserve"> []</v>
      </c>
      <c r="S207" s="18"/>
      <c r="T207" s="10"/>
      <c r="U207" s="45" t="str">
        <f t="shared" si="21"/>
        <v/>
      </c>
      <c r="W207" s="45" t="str">
        <f t="shared" si="22"/>
        <v/>
      </c>
      <c r="BG207" s="46"/>
      <c r="BN207" s="45" t="str">
        <f t="shared" si="23"/>
        <v/>
      </c>
      <c r="BP207" s="10" t="s">
        <v>3801</v>
      </c>
      <c r="BR207" s="10" t="str">
        <f t="shared" si="24"/>
        <v/>
      </c>
      <c r="BS207" s="10" t="str">
        <f t="shared" si="25"/>
        <v/>
      </c>
      <c r="BT207" s="10" t="str">
        <f t="shared" si="26"/>
        <v/>
      </c>
      <c r="BU207" s="10" t="str">
        <f t="shared" si="27"/>
        <v/>
      </c>
      <c r="BV207" s="10" t="str">
        <f t="shared" si="28"/>
        <v/>
      </c>
      <c r="BW207" s="10" t="str">
        <f t="shared" si="29"/>
        <v/>
      </c>
      <c r="BX207" s="10" t="str">
        <f t="shared" si="30"/>
        <v/>
      </c>
      <c r="BY207" s="10" t="str">
        <f t="shared" si="31"/>
        <v/>
      </c>
      <c r="CA207" s="10" t="str">
        <f t="shared" si="32"/>
        <v/>
      </c>
      <c r="CB207" s="10" t="str">
        <f t="shared" si="33"/>
        <v/>
      </c>
      <c r="CC207" s="10" t="str">
        <f t="shared" si="34"/>
        <v/>
      </c>
      <c r="CD207" s="10" t="str">
        <f t="shared" si="35"/>
        <v/>
      </c>
      <c r="CE207" s="10" t="str">
        <f t="shared" si="36"/>
        <v/>
      </c>
      <c r="CF207" s="10"/>
      <c r="CG207" s="10">
        <f t="shared" si="37"/>
        <v>0</v>
      </c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</row>
    <row r="208" spans="1:102" hidden="1" outlineLevel="1" x14ac:dyDescent="0.25">
      <c r="A208" s="12" t="str">
        <f t="shared" si="19"/>
        <v/>
      </c>
      <c r="B208" s="11"/>
      <c r="C208" s="11"/>
      <c r="D208" s="11"/>
      <c r="E208" s="11"/>
      <c r="F208" s="11"/>
      <c r="G208" s="11"/>
      <c r="H208" s="11"/>
      <c r="I208" s="10"/>
      <c r="J208" s="10"/>
      <c r="K208" s="10"/>
      <c r="L208" s="10"/>
      <c r="M208" s="10"/>
      <c r="N208" s="10"/>
      <c r="O208" s="10"/>
      <c r="P208" s="10"/>
      <c r="Q208" s="10"/>
      <c r="R208" s="18" t="str">
        <f t="shared" si="20"/>
        <v xml:space="preserve"> []</v>
      </c>
      <c r="S208" s="18"/>
      <c r="T208" s="10"/>
      <c r="U208" s="45" t="str">
        <f t="shared" si="21"/>
        <v/>
      </c>
      <c r="W208" s="45" t="str">
        <f t="shared" si="22"/>
        <v/>
      </c>
      <c r="BG208" s="46"/>
      <c r="BN208" s="45" t="str">
        <f t="shared" si="23"/>
        <v/>
      </c>
      <c r="BP208" s="10" t="s">
        <v>3801</v>
      </c>
      <c r="BR208" s="10" t="str">
        <f t="shared" si="24"/>
        <v/>
      </c>
      <c r="BS208" s="10" t="str">
        <f t="shared" si="25"/>
        <v/>
      </c>
      <c r="BT208" s="10" t="str">
        <f t="shared" si="26"/>
        <v/>
      </c>
      <c r="BU208" s="10" t="str">
        <f t="shared" si="27"/>
        <v/>
      </c>
      <c r="BV208" s="10" t="str">
        <f t="shared" si="28"/>
        <v/>
      </c>
      <c r="BW208" s="10" t="str">
        <f t="shared" si="29"/>
        <v/>
      </c>
      <c r="BX208" s="10" t="str">
        <f t="shared" si="30"/>
        <v/>
      </c>
      <c r="BY208" s="10" t="str">
        <f t="shared" si="31"/>
        <v/>
      </c>
      <c r="CA208" s="10" t="str">
        <f t="shared" si="32"/>
        <v/>
      </c>
      <c r="CB208" s="10" t="str">
        <f t="shared" si="33"/>
        <v/>
      </c>
      <c r="CC208" s="10" t="str">
        <f t="shared" si="34"/>
        <v/>
      </c>
      <c r="CD208" s="10" t="str">
        <f t="shared" si="35"/>
        <v/>
      </c>
      <c r="CE208" s="10" t="str">
        <f t="shared" si="36"/>
        <v/>
      </c>
      <c r="CF208" s="10"/>
      <c r="CG208" s="10">
        <f t="shared" si="37"/>
        <v>0</v>
      </c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</row>
    <row r="209" spans="1:102" hidden="1" outlineLevel="1" x14ac:dyDescent="0.25">
      <c r="A209" s="12" t="str">
        <f t="shared" si="19"/>
        <v/>
      </c>
      <c r="B209" s="11"/>
      <c r="C209" s="11"/>
      <c r="D209" s="11"/>
      <c r="E209" s="11"/>
      <c r="F209" s="11"/>
      <c r="G209" s="11"/>
      <c r="H209" s="11"/>
      <c r="I209" s="10"/>
      <c r="J209" s="10"/>
      <c r="K209" s="10"/>
      <c r="L209" s="10"/>
      <c r="M209" s="10"/>
      <c r="N209" s="10"/>
      <c r="O209" s="10"/>
      <c r="P209" s="10"/>
      <c r="Q209" s="10"/>
      <c r="R209" s="18" t="str">
        <f t="shared" si="20"/>
        <v xml:space="preserve"> []</v>
      </c>
      <c r="S209" s="18"/>
      <c r="T209" s="10"/>
      <c r="U209" s="45" t="str">
        <f t="shared" si="21"/>
        <v/>
      </c>
      <c r="W209" s="45" t="str">
        <f t="shared" si="22"/>
        <v/>
      </c>
      <c r="BG209" s="46"/>
      <c r="BN209" s="45" t="str">
        <f t="shared" si="23"/>
        <v/>
      </c>
      <c r="BP209" s="10" t="s">
        <v>3801</v>
      </c>
      <c r="BR209" s="10" t="str">
        <f t="shared" si="24"/>
        <v/>
      </c>
      <c r="BS209" s="10" t="str">
        <f t="shared" si="25"/>
        <v/>
      </c>
      <c r="BT209" s="10" t="str">
        <f t="shared" si="26"/>
        <v/>
      </c>
      <c r="BU209" s="10" t="str">
        <f t="shared" si="27"/>
        <v/>
      </c>
      <c r="BV209" s="10" t="str">
        <f t="shared" si="28"/>
        <v/>
      </c>
      <c r="BW209" s="10" t="str">
        <f t="shared" si="29"/>
        <v/>
      </c>
      <c r="BX209" s="10" t="str">
        <f t="shared" si="30"/>
        <v/>
      </c>
      <c r="BY209" s="10" t="str">
        <f t="shared" si="31"/>
        <v/>
      </c>
      <c r="CA209" s="10" t="str">
        <f t="shared" si="32"/>
        <v/>
      </c>
      <c r="CB209" s="10" t="str">
        <f t="shared" si="33"/>
        <v/>
      </c>
      <c r="CC209" s="10" t="str">
        <f t="shared" si="34"/>
        <v/>
      </c>
      <c r="CD209" s="10" t="str">
        <f t="shared" si="35"/>
        <v/>
      </c>
      <c r="CE209" s="10" t="str">
        <f t="shared" si="36"/>
        <v/>
      </c>
      <c r="CF209" s="10"/>
      <c r="CG209" s="10">
        <f t="shared" si="37"/>
        <v>0</v>
      </c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</row>
    <row r="210" spans="1:102" hidden="1" outlineLevel="1" x14ac:dyDescent="0.25">
      <c r="A210" s="12" t="str">
        <f t="shared" si="19"/>
        <v/>
      </c>
      <c r="B210" s="11"/>
      <c r="C210" s="11"/>
      <c r="D210" s="11"/>
      <c r="E210" s="11"/>
      <c r="F210" s="11"/>
      <c r="G210" s="11"/>
      <c r="H210" s="11"/>
      <c r="I210" s="10"/>
      <c r="J210" s="10"/>
      <c r="K210" s="10"/>
      <c r="L210" s="10"/>
      <c r="M210" s="10"/>
      <c r="N210" s="10"/>
      <c r="O210" s="10"/>
      <c r="P210" s="10"/>
      <c r="Q210" s="10"/>
      <c r="R210" s="18" t="str">
        <f t="shared" si="20"/>
        <v xml:space="preserve"> []</v>
      </c>
      <c r="S210" s="18"/>
      <c r="T210" s="10"/>
      <c r="U210" s="45" t="str">
        <f t="shared" si="21"/>
        <v/>
      </c>
      <c r="W210" s="45" t="str">
        <f t="shared" si="22"/>
        <v/>
      </c>
      <c r="BG210" s="46"/>
      <c r="BN210" s="45" t="str">
        <f t="shared" si="23"/>
        <v/>
      </c>
      <c r="BP210" s="10" t="s">
        <v>3801</v>
      </c>
      <c r="BR210" s="10" t="str">
        <f t="shared" si="24"/>
        <v/>
      </c>
      <c r="BS210" s="10" t="str">
        <f t="shared" si="25"/>
        <v/>
      </c>
      <c r="BT210" s="10" t="str">
        <f t="shared" si="26"/>
        <v/>
      </c>
      <c r="BU210" s="10" t="str">
        <f t="shared" si="27"/>
        <v/>
      </c>
      <c r="BV210" s="10" t="str">
        <f t="shared" si="28"/>
        <v/>
      </c>
      <c r="BW210" s="10" t="str">
        <f t="shared" si="29"/>
        <v/>
      </c>
      <c r="BX210" s="10" t="str">
        <f t="shared" si="30"/>
        <v/>
      </c>
      <c r="BY210" s="10" t="str">
        <f t="shared" si="31"/>
        <v/>
      </c>
      <c r="CA210" s="10" t="str">
        <f t="shared" si="32"/>
        <v/>
      </c>
      <c r="CB210" s="10" t="str">
        <f t="shared" si="33"/>
        <v/>
      </c>
      <c r="CC210" s="10" t="str">
        <f t="shared" si="34"/>
        <v/>
      </c>
      <c r="CD210" s="10" t="str">
        <f t="shared" si="35"/>
        <v/>
      </c>
      <c r="CE210" s="10" t="str">
        <f t="shared" si="36"/>
        <v/>
      </c>
      <c r="CF210" s="10"/>
      <c r="CG210" s="10">
        <f t="shared" si="37"/>
        <v>0</v>
      </c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</row>
    <row r="211" spans="1:102" hidden="1" outlineLevel="1" x14ac:dyDescent="0.25">
      <c r="A211" s="12" t="str">
        <f t="shared" si="19"/>
        <v/>
      </c>
      <c r="B211" s="11"/>
      <c r="C211" s="11"/>
      <c r="D211" s="11"/>
      <c r="E211" s="11"/>
      <c r="F211" s="11"/>
      <c r="G211" s="11"/>
      <c r="H211" s="11"/>
      <c r="I211" s="10"/>
      <c r="J211" s="10"/>
      <c r="K211" s="10"/>
      <c r="L211" s="10"/>
      <c r="M211" s="10"/>
      <c r="N211" s="10"/>
      <c r="O211" s="10"/>
      <c r="P211" s="10"/>
      <c r="Q211" s="10"/>
      <c r="R211" s="18" t="str">
        <f t="shared" si="20"/>
        <v xml:space="preserve"> []</v>
      </c>
      <c r="S211" s="18"/>
      <c r="T211" s="10"/>
      <c r="U211" s="45" t="str">
        <f t="shared" si="21"/>
        <v/>
      </c>
      <c r="W211" s="45" t="str">
        <f t="shared" si="22"/>
        <v/>
      </c>
      <c r="BG211" s="46"/>
      <c r="BN211" s="45" t="str">
        <f t="shared" si="23"/>
        <v/>
      </c>
      <c r="BP211" s="10" t="s">
        <v>3801</v>
      </c>
      <c r="BR211" s="10" t="str">
        <f t="shared" si="24"/>
        <v/>
      </c>
      <c r="BS211" s="10" t="str">
        <f t="shared" si="25"/>
        <v/>
      </c>
      <c r="BT211" s="10" t="str">
        <f t="shared" si="26"/>
        <v/>
      </c>
      <c r="BU211" s="10" t="str">
        <f t="shared" si="27"/>
        <v/>
      </c>
      <c r="BV211" s="10" t="str">
        <f t="shared" si="28"/>
        <v/>
      </c>
      <c r="BW211" s="10" t="str">
        <f t="shared" si="29"/>
        <v/>
      </c>
      <c r="BX211" s="10" t="str">
        <f t="shared" si="30"/>
        <v/>
      </c>
      <c r="BY211" s="10" t="str">
        <f t="shared" si="31"/>
        <v/>
      </c>
      <c r="CA211" s="10" t="str">
        <f t="shared" si="32"/>
        <v/>
      </c>
      <c r="CB211" s="10" t="str">
        <f t="shared" si="33"/>
        <v/>
      </c>
      <c r="CC211" s="10" t="str">
        <f t="shared" si="34"/>
        <v/>
      </c>
      <c r="CD211" s="10" t="str">
        <f t="shared" si="35"/>
        <v/>
      </c>
      <c r="CE211" s="10" t="str">
        <f t="shared" si="36"/>
        <v/>
      </c>
      <c r="CF211" s="10"/>
      <c r="CG211" s="10">
        <f t="shared" si="37"/>
        <v>0</v>
      </c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</row>
    <row r="212" spans="1:102" hidden="1" outlineLevel="1" x14ac:dyDescent="0.25">
      <c r="A212" s="12" t="str">
        <f t="shared" si="19"/>
        <v/>
      </c>
      <c r="B212" s="11"/>
      <c r="C212" s="11"/>
      <c r="D212" s="11"/>
      <c r="E212" s="11"/>
      <c r="F212" s="11"/>
      <c r="G212" s="11"/>
      <c r="H212" s="11"/>
      <c r="I212" s="10"/>
      <c r="J212" s="10"/>
      <c r="K212" s="10"/>
      <c r="L212" s="10"/>
      <c r="M212" s="10"/>
      <c r="N212" s="10"/>
      <c r="O212" s="10"/>
      <c r="P212" s="10"/>
      <c r="Q212" s="10"/>
      <c r="R212" s="18" t="str">
        <f t="shared" si="20"/>
        <v xml:space="preserve"> []</v>
      </c>
      <c r="S212" s="18"/>
      <c r="T212" s="10"/>
      <c r="U212" s="45" t="str">
        <f t="shared" si="21"/>
        <v/>
      </c>
      <c r="W212" s="45" t="str">
        <f t="shared" si="22"/>
        <v/>
      </c>
      <c r="BG212" s="46"/>
      <c r="BN212" s="45" t="str">
        <f t="shared" si="23"/>
        <v/>
      </c>
      <c r="BP212" s="10" t="s">
        <v>3801</v>
      </c>
      <c r="BR212" s="10" t="str">
        <f t="shared" si="24"/>
        <v/>
      </c>
      <c r="BS212" s="10" t="str">
        <f t="shared" si="25"/>
        <v/>
      </c>
      <c r="BT212" s="10" t="str">
        <f t="shared" si="26"/>
        <v/>
      </c>
      <c r="BU212" s="10" t="str">
        <f t="shared" si="27"/>
        <v/>
      </c>
      <c r="BV212" s="10" t="str">
        <f t="shared" si="28"/>
        <v/>
      </c>
      <c r="BW212" s="10" t="str">
        <f t="shared" si="29"/>
        <v/>
      </c>
      <c r="BX212" s="10" t="str">
        <f t="shared" si="30"/>
        <v/>
      </c>
      <c r="BY212" s="10" t="str">
        <f t="shared" si="31"/>
        <v/>
      </c>
      <c r="CA212" s="10" t="str">
        <f t="shared" si="32"/>
        <v/>
      </c>
      <c r="CB212" s="10" t="str">
        <f t="shared" si="33"/>
        <v/>
      </c>
      <c r="CC212" s="10" t="str">
        <f t="shared" si="34"/>
        <v/>
      </c>
      <c r="CD212" s="10" t="str">
        <f t="shared" si="35"/>
        <v/>
      </c>
      <c r="CE212" s="10" t="str">
        <f t="shared" si="36"/>
        <v/>
      </c>
      <c r="CF212" s="10"/>
      <c r="CG212" s="10">
        <f t="shared" si="37"/>
        <v>0</v>
      </c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</row>
    <row r="213" spans="1:102" hidden="1" outlineLevel="1" x14ac:dyDescent="0.25">
      <c r="A213" s="12" t="str">
        <f t="shared" si="19"/>
        <v/>
      </c>
      <c r="B213" s="11"/>
      <c r="C213" s="11"/>
      <c r="D213" s="11"/>
      <c r="E213" s="11"/>
      <c r="F213" s="11"/>
      <c r="G213" s="11"/>
      <c r="H213" s="11"/>
      <c r="I213" s="10"/>
      <c r="J213" s="10"/>
      <c r="K213" s="10"/>
      <c r="L213" s="10"/>
      <c r="M213" s="10"/>
      <c r="N213" s="10"/>
      <c r="O213" s="10"/>
      <c r="P213" s="10"/>
      <c r="Q213" s="10"/>
      <c r="R213" s="18" t="str">
        <f t="shared" si="20"/>
        <v xml:space="preserve"> []</v>
      </c>
      <c r="S213" s="18"/>
      <c r="T213" s="10"/>
      <c r="U213" s="45" t="str">
        <f t="shared" si="21"/>
        <v/>
      </c>
      <c r="W213" s="45" t="str">
        <f t="shared" si="22"/>
        <v/>
      </c>
      <c r="BG213" s="46"/>
      <c r="BN213" s="45" t="str">
        <f t="shared" si="23"/>
        <v/>
      </c>
      <c r="BP213" s="10" t="s">
        <v>3801</v>
      </c>
      <c r="BR213" s="10" t="str">
        <f t="shared" si="24"/>
        <v/>
      </c>
      <c r="BS213" s="10" t="str">
        <f t="shared" si="25"/>
        <v/>
      </c>
      <c r="BT213" s="10" t="str">
        <f t="shared" si="26"/>
        <v/>
      </c>
      <c r="BU213" s="10" t="str">
        <f t="shared" si="27"/>
        <v/>
      </c>
      <c r="BV213" s="10" t="str">
        <f t="shared" si="28"/>
        <v/>
      </c>
      <c r="BW213" s="10" t="str">
        <f t="shared" si="29"/>
        <v/>
      </c>
      <c r="BX213" s="10" t="str">
        <f t="shared" si="30"/>
        <v/>
      </c>
      <c r="BY213" s="10" t="str">
        <f t="shared" si="31"/>
        <v/>
      </c>
      <c r="CA213" s="10" t="str">
        <f t="shared" si="32"/>
        <v/>
      </c>
      <c r="CB213" s="10" t="str">
        <f t="shared" si="33"/>
        <v/>
      </c>
      <c r="CC213" s="10" t="str">
        <f t="shared" si="34"/>
        <v/>
      </c>
      <c r="CD213" s="10" t="str">
        <f t="shared" si="35"/>
        <v/>
      </c>
      <c r="CE213" s="10" t="str">
        <f t="shared" si="36"/>
        <v/>
      </c>
      <c r="CF213" s="10"/>
      <c r="CG213" s="10">
        <f t="shared" si="37"/>
        <v>0</v>
      </c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</row>
    <row r="214" spans="1:102" x14ac:dyDescent="0.25">
      <c r="A214" s="12">
        <f t="shared" si="19"/>
        <v>1</v>
      </c>
      <c r="R214" s="18" t="str">
        <f>CONCATENATE(R3," [",
BR214,BS214,BT214,BU214,BV214,BW214,BX214,BY214,"]")</f>
        <v>Хранилище (Гробница) [Год НС (甲) и Год ЗВ (丑)]</v>
      </c>
      <c r="U214" s="45" t="str">
        <f t="shared" ref="U214:U277" si="38">IF(ISBLANK(U3),"",U3)</f>
        <v>甲</v>
      </c>
      <c r="W214" s="45" t="str">
        <f t="shared" ref="W214:W245" si="39">IF(ISBLANK(W3),"",W3)</f>
        <v>丑</v>
      </c>
      <c r="AB214" s="45" t="str">
        <f t="shared" ref="AB214:AB245" si="40">IF(ISBLANK(AB3),"",AB3)</f>
        <v/>
      </c>
      <c r="AD214" s="45" t="str">
        <f t="shared" ref="AD214:AD245" si="41">IF(ISBLANK(AD3),"",AD3)</f>
        <v/>
      </c>
      <c r="BN214" s="45">
        <f>A214</f>
        <v>1</v>
      </c>
      <c r="BP214" s="12" t="s">
        <v>3802</v>
      </c>
      <c r="BR214" s="10" t="str">
        <f t="shared" si="24"/>
        <v xml:space="preserve">Год НС (甲) и </v>
      </c>
      <c r="BS214" s="10" t="str">
        <f t="shared" si="25"/>
        <v>Год ЗВ (丑)</v>
      </c>
      <c r="BT214" s="10" t="str">
        <f t="shared" si="26"/>
        <v/>
      </c>
      <c r="BU214" s="10" t="str">
        <f t="shared" si="27"/>
        <v/>
      </c>
      <c r="BV214" s="10" t="str">
        <f t="shared" si="28"/>
        <v/>
      </c>
      <c r="BW214" s="10" t="str">
        <f t="shared" si="29"/>
        <v/>
      </c>
      <c r="BX214" s="10" t="str">
        <f t="shared" si="30"/>
        <v/>
      </c>
      <c r="BY214" s="10" t="str">
        <f t="shared" si="31"/>
        <v/>
      </c>
      <c r="CA214" s="10" t="str">
        <f t="shared" si="32"/>
        <v xml:space="preserve"> и </v>
      </c>
      <c r="CB214" s="10" t="str">
        <f t="shared" si="33"/>
        <v/>
      </c>
      <c r="CC214" s="10" t="str">
        <f t="shared" si="34"/>
        <v/>
      </c>
      <c r="CD214" s="10" t="str">
        <f t="shared" si="35"/>
        <v/>
      </c>
      <c r="CE214" s="10" t="str">
        <f t="shared" si="36"/>
        <v/>
      </c>
      <c r="CF214" s="10"/>
      <c r="CG214" s="10">
        <f t="shared" si="37"/>
        <v>2</v>
      </c>
    </row>
    <row r="215" spans="1:102" outlineLevel="1" x14ac:dyDescent="0.25">
      <c r="A215" s="12">
        <f t="shared" si="19"/>
        <v>1</v>
      </c>
      <c r="R215" s="18" t="str">
        <f t="shared" ref="R215:R278" si="42">CONCATENATE(R4," [",
BR215,BS215,BT215,BU215,BV215,BW215,BX215,BY215,"]")</f>
        <v>Хранилище (Гробница) [Год НС (甲) и Год ЗВ (辰)]</v>
      </c>
      <c r="U215" s="45" t="str">
        <f t="shared" si="38"/>
        <v>甲</v>
      </c>
      <c r="W215" s="45" t="str">
        <f t="shared" si="39"/>
        <v>辰</v>
      </c>
      <c r="AB215" s="45" t="str">
        <f t="shared" si="40"/>
        <v/>
      </c>
      <c r="AD215" s="45" t="str">
        <f t="shared" si="41"/>
        <v/>
      </c>
      <c r="BN215" s="45">
        <f t="shared" ref="BN215:BN278" si="43">A215</f>
        <v>1</v>
      </c>
      <c r="BP215" s="12" t="s">
        <v>3802</v>
      </c>
      <c r="BR215" s="10" t="str">
        <f t="shared" si="24"/>
        <v xml:space="preserve">Год НС (甲) и </v>
      </c>
      <c r="BS215" s="10" t="str">
        <f t="shared" si="25"/>
        <v>Год ЗВ (辰)</v>
      </c>
      <c r="BT215" s="10" t="str">
        <f t="shared" si="26"/>
        <v/>
      </c>
      <c r="BU215" s="10" t="str">
        <f t="shared" si="27"/>
        <v/>
      </c>
      <c r="BV215" s="10" t="str">
        <f t="shared" si="28"/>
        <v/>
      </c>
      <c r="BW215" s="10" t="str">
        <f t="shared" si="29"/>
        <v/>
      </c>
      <c r="BX215" s="10" t="str">
        <f t="shared" si="30"/>
        <v/>
      </c>
      <c r="BY215" s="10" t="str">
        <f t="shared" si="31"/>
        <v/>
      </c>
      <c r="CA215" s="10" t="str">
        <f t="shared" si="32"/>
        <v xml:space="preserve"> и </v>
      </c>
      <c r="CB215" s="10" t="str">
        <f t="shared" si="33"/>
        <v/>
      </c>
      <c r="CC215" s="10" t="str">
        <f t="shared" si="34"/>
        <v/>
      </c>
      <c r="CD215" s="10" t="str">
        <f t="shared" si="35"/>
        <v/>
      </c>
      <c r="CE215" s="10" t="str">
        <f t="shared" si="36"/>
        <v/>
      </c>
      <c r="CF215" s="10"/>
      <c r="CG215" s="10">
        <f t="shared" si="37"/>
        <v>2</v>
      </c>
    </row>
    <row r="216" spans="1:102" outlineLevel="1" x14ac:dyDescent="0.25">
      <c r="A216" s="12">
        <f t="shared" si="19"/>
        <v>1</v>
      </c>
      <c r="R216" s="18" t="str">
        <f t="shared" si="42"/>
        <v>Хранилище (Гробница) [Год НС (甲) и Год ЗВ (未)]</v>
      </c>
      <c r="U216" s="45" t="str">
        <f t="shared" si="38"/>
        <v>甲</v>
      </c>
      <c r="W216" s="45" t="str">
        <f t="shared" si="39"/>
        <v>未</v>
      </c>
      <c r="AB216" s="45" t="str">
        <f t="shared" si="40"/>
        <v/>
      </c>
      <c r="AD216" s="45" t="str">
        <f t="shared" si="41"/>
        <v/>
      </c>
      <c r="BN216" s="45">
        <f t="shared" si="43"/>
        <v>1</v>
      </c>
      <c r="BP216" s="12" t="s">
        <v>3802</v>
      </c>
      <c r="BR216" s="10" t="str">
        <f t="shared" si="24"/>
        <v xml:space="preserve">Год НС (甲) и </v>
      </c>
      <c r="BS216" s="10" t="str">
        <f t="shared" si="25"/>
        <v>Год ЗВ (未)</v>
      </c>
      <c r="BT216" s="10" t="str">
        <f t="shared" si="26"/>
        <v/>
      </c>
      <c r="BU216" s="10" t="str">
        <f t="shared" si="27"/>
        <v/>
      </c>
      <c r="BV216" s="10" t="str">
        <f t="shared" si="28"/>
        <v/>
      </c>
      <c r="BW216" s="10" t="str">
        <f t="shared" si="29"/>
        <v/>
      </c>
      <c r="BX216" s="10" t="str">
        <f t="shared" si="30"/>
        <v/>
      </c>
      <c r="BY216" s="10" t="str">
        <f t="shared" si="31"/>
        <v/>
      </c>
      <c r="CA216" s="10" t="str">
        <f t="shared" si="32"/>
        <v xml:space="preserve"> и </v>
      </c>
      <c r="CB216" s="10" t="str">
        <f t="shared" si="33"/>
        <v/>
      </c>
      <c r="CC216" s="10" t="str">
        <f t="shared" si="34"/>
        <v/>
      </c>
      <c r="CD216" s="10" t="str">
        <f t="shared" si="35"/>
        <v/>
      </c>
      <c r="CE216" s="10" t="str">
        <f t="shared" si="36"/>
        <v/>
      </c>
      <c r="CF216" s="10"/>
      <c r="CG216" s="10">
        <f t="shared" si="37"/>
        <v>2</v>
      </c>
    </row>
    <row r="217" spans="1:102" outlineLevel="1" x14ac:dyDescent="0.25">
      <c r="A217" s="12">
        <f t="shared" si="19"/>
        <v>1</v>
      </c>
      <c r="R217" s="18" t="str">
        <f t="shared" si="42"/>
        <v>Хранилище (Гробница) [Год НС (甲) и Год ЗВ (戌)]</v>
      </c>
      <c r="U217" s="45" t="str">
        <f t="shared" si="38"/>
        <v>甲</v>
      </c>
      <c r="W217" s="45" t="str">
        <f t="shared" si="39"/>
        <v>戌</v>
      </c>
      <c r="AB217" s="45" t="str">
        <f t="shared" si="40"/>
        <v/>
      </c>
      <c r="AD217" s="45" t="str">
        <f t="shared" si="41"/>
        <v/>
      </c>
      <c r="BN217" s="45">
        <f t="shared" si="43"/>
        <v>1</v>
      </c>
      <c r="BP217" s="12" t="s">
        <v>3802</v>
      </c>
      <c r="BR217" s="10" t="str">
        <f t="shared" si="24"/>
        <v xml:space="preserve">Год НС (甲) и </v>
      </c>
      <c r="BS217" s="10" t="str">
        <f t="shared" si="25"/>
        <v>Год ЗВ (戌)</v>
      </c>
      <c r="BT217" s="10" t="str">
        <f t="shared" si="26"/>
        <v/>
      </c>
      <c r="BU217" s="10" t="str">
        <f t="shared" si="27"/>
        <v/>
      </c>
      <c r="BV217" s="10" t="str">
        <f t="shared" si="28"/>
        <v/>
      </c>
      <c r="BW217" s="10" t="str">
        <f t="shared" si="29"/>
        <v/>
      </c>
      <c r="BX217" s="10" t="str">
        <f t="shared" si="30"/>
        <v/>
      </c>
      <c r="BY217" s="10" t="str">
        <f t="shared" si="31"/>
        <v/>
      </c>
      <c r="CA217" s="10" t="str">
        <f t="shared" si="32"/>
        <v xml:space="preserve"> и </v>
      </c>
      <c r="CB217" s="10" t="str">
        <f t="shared" si="33"/>
        <v/>
      </c>
      <c r="CC217" s="10" t="str">
        <f t="shared" si="34"/>
        <v/>
      </c>
      <c r="CD217" s="10" t="str">
        <f t="shared" si="35"/>
        <v/>
      </c>
      <c r="CE217" s="10" t="str">
        <f t="shared" si="36"/>
        <v/>
      </c>
      <c r="CF217" s="10"/>
      <c r="CG217" s="10">
        <f t="shared" si="37"/>
        <v>2</v>
      </c>
    </row>
    <row r="218" spans="1:102" outlineLevel="1" x14ac:dyDescent="0.25">
      <c r="A218" s="12">
        <f t="shared" si="19"/>
        <v>1</v>
      </c>
      <c r="R218" s="18" t="str">
        <f t="shared" si="42"/>
        <v>Хранилище (Гробница) [Год НС (乙) и Год ЗВ (丑)]</v>
      </c>
      <c r="U218" s="45" t="str">
        <f t="shared" si="38"/>
        <v>乙</v>
      </c>
      <c r="W218" s="45" t="str">
        <f t="shared" si="39"/>
        <v>丑</v>
      </c>
      <c r="AB218" s="45" t="str">
        <f t="shared" si="40"/>
        <v/>
      </c>
      <c r="AD218" s="45" t="str">
        <f t="shared" si="41"/>
        <v/>
      </c>
      <c r="BN218" s="45">
        <f t="shared" si="43"/>
        <v>1</v>
      </c>
      <c r="BP218" s="12" t="s">
        <v>3802</v>
      </c>
      <c r="BR218" s="10" t="str">
        <f t="shared" si="24"/>
        <v xml:space="preserve">Год НС (乙) и </v>
      </c>
      <c r="BS218" s="10" t="str">
        <f t="shared" si="25"/>
        <v>Год ЗВ (丑)</v>
      </c>
      <c r="BT218" s="10" t="str">
        <f t="shared" si="26"/>
        <v/>
      </c>
      <c r="BU218" s="10" t="str">
        <f t="shared" si="27"/>
        <v/>
      </c>
      <c r="BV218" s="10" t="str">
        <f t="shared" si="28"/>
        <v/>
      </c>
      <c r="BW218" s="10" t="str">
        <f t="shared" si="29"/>
        <v/>
      </c>
      <c r="BX218" s="10" t="str">
        <f t="shared" si="30"/>
        <v/>
      </c>
      <c r="BY218" s="10" t="str">
        <f t="shared" si="31"/>
        <v/>
      </c>
      <c r="CA218" s="10" t="str">
        <f t="shared" si="32"/>
        <v xml:space="preserve"> и </v>
      </c>
      <c r="CB218" s="10" t="str">
        <f t="shared" si="33"/>
        <v/>
      </c>
      <c r="CC218" s="10" t="str">
        <f t="shared" si="34"/>
        <v/>
      </c>
      <c r="CD218" s="10" t="str">
        <f t="shared" si="35"/>
        <v/>
      </c>
      <c r="CE218" s="10" t="str">
        <f t="shared" si="36"/>
        <v/>
      </c>
      <c r="CF218" s="10"/>
      <c r="CG218" s="10">
        <f t="shared" si="37"/>
        <v>2</v>
      </c>
    </row>
    <row r="219" spans="1:102" outlineLevel="1" x14ac:dyDescent="0.25">
      <c r="A219" s="12">
        <f t="shared" si="19"/>
        <v>1</v>
      </c>
      <c r="R219" s="18" t="str">
        <f t="shared" si="42"/>
        <v>Хранилище (Гробница) [Год НС (乙) и Год ЗВ (辰)]</v>
      </c>
      <c r="U219" s="45" t="str">
        <f t="shared" si="38"/>
        <v>乙</v>
      </c>
      <c r="W219" s="45" t="str">
        <f t="shared" si="39"/>
        <v>辰</v>
      </c>
      <c r="AB219" s="45" t="str">
        <f t="shared" si="40"/>
        <v/>
      </c>
      <c r="AD219" s="45" t="str">
        <f t="shared" si="41"/>
        <v/>
      </c>
      <c r="BN219" s="45">
        <f t="shared" si="43"/>
        <v>1</v>
      </c>
      <c r="BP219" s="12" t="s">
        <v>3802</v>
      </c>
      <c r="BR219" s="10" t="str">
        <f t="shared" si="24"/>
        <v xml:space="preserve">Год НС (乙) и </v>
      </c>
      <c r="BS219" s="10" t="str">
        <f t="shared" si="25"/>
        <v>Год ЗВ (辰)</v>
      </c>
      <c r="BT219" s="10" t="str">
        <f t="shared" si="26"/>
        <v/>
      </c>
      <c r="BU219" s="10" t="str">
        <f t="shared" si="27"/>
        <v/>
      </c>
      <c r="BV219" s="10" t="str">
        <f t="shared" si="28"/>
        <v/>
      </c>
      <c r="BW219" s="10" t="str">
        <f t="shared" si="29"/>
        <v/>
      </c>
      <c r="BX219" s="10" t="str">
        <f t="shared" si="30"/>
        <v/>
      </c>
      <c r="BY219" s="10" t="str">
        <f t="shared" si="31"/>
        <v/>
      </c>
      <c r="CA219" s="10" t="str">
        <f t="shared" si="32"/>
        <v xml:space="preserve"> и </v>
      </c>
      <c r="CB219" s="10" t="str">
        <f t="shared" si="33"/>
        <v/>
      </c>
      <c r="CC219" s="10" t="str">
        <f t="shared" si="34"/>
        <v/>
      </c>
      <c r="CD219" s="10" t="str">
        <f t="shared" si="35"/>
        <v/>
      </c>
      <c r="CE219" s="10" t="str">
        <f t="shared" si="36"/>
        <v/>
      </c>
      <c r="CF219" s="10"/>
      <c r="CG219" s="10">
        <f t="shared" si="37"/>
        <v>2</v>
      </c>
    </row>
    <row r="220" spans="1:102" outlineLevel="1" x14ac:dyDescent="0.25">
      <c r="A220" s="12">
        <f t="shared" si="19"/>
        <v>1</v>
      </c>
      <c r="R220" s="18" t="str">
        <f t="shared" si="42"/>
        <v>Хранилище (Гробница) [Год НС (乙) и Год ЗВ (未)]</v>
      </c>
      <c r="U220" s="45" t="str">
        <f t="shared" si="38"/>
        <v>乙</v>
      </c>
      <c r="W220" s="45" t="str">
        <f t="shared" si="39"/>
        <v>未</v>
      </c>
      <c r="AB220" s="45" t="str">
        <f t="shared" si="40"/>
        <v/>
      </c>
      <c r="AD220" s="45" t="str">
        <f t="shared" si="41"/>
        <v/>
      </c>
      <c r="BN220" s="45">
        <f t="shared" si="43"/>
        <v>1</v>
      </c>
      <c r="BP220" s="12" t="s">
        <v>3802</v>
      </c>
      <c r="BR220" s="10" t="str">
        <f t="shared" si="24"/>
        <v xml:space="preserve">Год НС (乙) и </v>
      </c>
      <c r="BS220" s="10" t="str">
        <f t="shared" si="25"/>
        <v>Год ЗВ (未)</v>
      </c>
      <c r="BT220" s="10" t="str">
        <f t="shared" si="26"/>
        <v/>
      </c>
      <c r="BU220" s="10" t="str">
        <f t="shared" si="27"/>
        <v/>
      </c>
      <c r="BV220" s="10" t="str">
        <f t="shared" si="28"/>
        <v/>
      </c>
      <c r="BW220" s="10" t="str">
        <f t="shared" si="29"/>
        <v/>
      </c>
      <c r="BX220" s="10" t="str">
        <f t="shared" si="30"/>
        <v/>
      </c>
      <c r="BY220" s="10" t="str">
        <f t="shared" si="31"/>
        <v/>
      </c>
      <c r="CA220" s="10" t="str">
        <f t="shared" si="32"/>
        <v xml:space="preserve"> и </v>
      </c>
      <c r="CB220" s="10" t="str">
        <f t="shared" si="33"/>
        <v/>
      </c>
      <c r="CC220" s="10" t="str">
        <f t="shared" si="34"/>
        <v/>
      </c>
      <c r="CD220" s="10" t="str">
        <f t="shared" si="35"/>
        <v/>
      </c>
      <c r="CE220" s="10" t="str">
        <f t="shared" si="36"/>
        <v/>
      </c>
      <c r="CF220" s="10"/>
      <c r="CG220" s="10">
        <f t="shared" si="37"/>
        <v>2</v>
      </c>
    </row>
    <row r="221" spans="1:102" outlineLevel="1" x14ac:dyDescent="0.25">
      <c r="A221" s="12">
        <f t="shared" si="19"/>
        <v>1</v>
      </c>
      <c r="R221" s="18" t="str">
        <f t="shared" si="42"/>
        <v>Хранилище (Гробница) [Год НС (乙) и Год ЗВ (戌)]</v>
      </c>
      <c r="U221" s="45" t="str">
        <f t="shared" si="38"/>
        <v>乙</v>
      </c>
      <c r="W221" s="45" t="str">
        <f t="shared" si="39"/>
        <v>戌</v>
      </c>
      <c r="AB221" s="45" t="str">
        <f t="shared" si="40"/>
        <v/>
      </c>
      <c r="AD221" s="45" t="str">
        <f t="shared" si="41"/>
        <v/>
      </c>
      <c r="BN221" s="45">
        <f t="shared" si="43"/>
        <v>1</v>
      </c>
      <c r="BP221" s="12" t="s">
        <v>3802</v>
      </c>
      <c r="BR221" s="10" t="str">
        <f t="shared" si="24"/>
        <v xml:space="preserve">Год НС (乙) и </v>
      </c>
      <c r="BS221" s="10" t="str">
        <f t="shared" si="25"/>
        <v>Год ЗВ (戌)</v>
      </c>
      <c r="BT221" s="10" t="str">
        <f t="shared" si="26"/>
        <v/>
      </c>
      <c r="BU221" s="10" t="str">
        <f t="shared" si="27"/>
        <v/>
      </c>
      <c r="BV221" s="10" t="str">
        <f t="shared" si="28"/>
        <v/>
      </c>
      <c r="BW221" s="10" t="str">
        <f t="shared" si="29"/>
        <v/>
      </c>
      <c r="BX221" s="10" t="str">
        <f t="shared" si="30"/>
        <v/>
      </c>
      <c r="BY221" s="10" t="str">
        <f t="shared" si="31"/>
        <v/>
      </c>
      <c r="CA221" s="10" t="str">
        <f t="shared" si="32"/>
        <v xml:space="preserve"> и </v>
      </c>
      <c r="CB221" s="10" t="str">
        <f t="shared" si="33"/>
        <v/>
      </c>
      <c r="CC221" s="10" t="str">
        <f t="shared" si="34"/>
        <v/>
      </c>
      <c r="CD221" s="10" t="str">
        <f t="shared" si="35"/>
        <v/>
      </c>
      <c r="CE221" s="10" t="str">
        <f t="shared" si="36"/>
        <v/>
      </c>
      <c r="CF221" s="10"/>
      <c r="CG221" s="10">
        <f t="shared" si="37"/>
        <v>2</v>
      </c>
    </row>
    <row r="222" spans="1:102" outlineLevel="1" x14ac:dyDescent="0.25">
      <c r="A222" s="12">
        <f t="shared" si="19"/>
        <v>1</v>
      </c>
      <c r="R222" s="18" t="str">
        <f t="shared" si="42"/>
        <v>Хранилище (Гробница) [Год НС (丙) и Год ЗВ (丑)]</v>
      </c>
      <c r="U222" s="45" t="str">
        <f t="shared" si="38"/>
        <v>丙</v>
      </c>
      <c r="W222" s="45" t="str">
        <f t="shared" si="39"/>
        <v>丑</v>
      </c>
      <c r="AB222" s="45" t="str">
        <f t="shared" si="40"/>
        <v/>
      </c>
      <c r="AD222" s="45" t="str">
        <f t="shared" si="41"/>
        <v/>
      </c>
      <c r="BN222" s="45">
        <f t="shared" si="43"/>
        <v>1</v>
      </c>
      <c r="BP222" s="12" t="s">
        <v>3802</v>
      </c>
      <c r="BR222" s="10" t="str">
        <f t="shared" si="24"/>
        <v xml:space="preserve">Год НС (丙) и </v>
      </c>
      <c r="BS222" s="10" t="str">
        <f t="shared" si="25"/>
        <v>Год ЗВ (丑)</v>
      </c>
      <c r="BT222" s="10" t="str">
        <f t="shared" si="26"/>
        <v/>
      </c>
      <c r="BU222" s="10" t="str">
        <f t="shared" si="27"/>
        <v/>
      </c>
      <c r="BV222" s="10" t="str">
        <f t="shared" si="28"/>
        <v/>
      </c>
      <c r="BW222" s="10" t="str">
        <f t="shared" si="29"/>
        <v/>
      </c>
      <c r="BX222" s="10" t="str">
        <f t="shared" si="30"/>
        <v/>
      </c>
      <c r="BY222" s="10" t="str">
        <f t="shared" si="31"/>
        <v/>
      </c>
      <c r="CA222" s="10" t="str">
        <f t="shared" si="32"/>
        <v xml:space="preserve"> и </v>
      </c>
      <c r="CB222" s="10" t="str">
        <f t="shared" si="33"/>
        <v/>
      </c>
      <c r="CC222" s="10" t="str">
        <f t="shared" si="34"/>
        <v/>
      </c>
      <c r="CD222" s="10" t="str">
        <f t="shared" si="35"/>
        <v/>
      </c>
      <c r="CE222" s="10" t="str">
        <f t="shared" si="36"/>
        <v/>
      </c>
      <c r="CF222" s="10"/>
      <c r="CG222" s="10">
        <f t="shared" si="37"/>
        <v>2</v>
      </c>
    </row>
    <row r="223" spans="1:102" outlineLevel="1" x14ac:dyDescent="0.25">
      <c r="A223" s="12">
        <f t="shared" si="19"/>
        <v>1</v>
      </c>
      <c r="R223" s="18" t="str">
        <f t="shared" si="42"/>
        <v>Хранилище (Гробница) [Год НС (丁) и Год ЗВ (丑)]</v>
      </c>
      <c r="U223" s="45" t="str">
        <f t="shared" si="38"/>
        <v>丁</v>
      </c>
      <c r="W223" s="45" t="str">
        <f t="shared" si="39"/>
        <v>丑</v>
      </c>
      <c r="AB223" s="45" t="str">
        <f t="shared" si="40"/>
        <v/>
      </c>
      <c r="AD223" s="45" t="str">
        <f t="shared" si="41"/>
        <v/>
      </c>
      <c r="BN223" s="45">
        <f t="shared" si="43"/>
        <v>1</v>
      </c>
      <c r="BP223" s="12" t="s">
        <v>3802</v>
      </c>
      <c r="BR223" s="10" t="str">
        <f t="shared" si="24"/>
        <v xml:space="preserve">Год НС (丁) и </v>
      </c>
      <c r="BS223" s="10" t="str">
        <f t="shared" si="25"/>
        <v>Год ЗВ (丑)</v>
      </c>
      <c r="BT223" s="10" t="str">
        <f t="shared" si="26"/>
        <v/>
      </c>
      <c r="BU223" s="10" t="str">
        <f t="shared" si="27"/>
        <v/>
      </c>
      <c r="BV223" s="10" t="str">
        <f t="shared" si="28"/>
        <v/>
      </c>
      <c r="BW223" s="10" t="str">
        <f t="shared" si="29"/>
        <v/>
      </c>
      <c r="BX223" s="10" t="str">
        <f t="shared" si="30"/>
        <v/>
      </c>
      <c r="BY223" s="10" t="str">
        <f t="shared" si="31"/>
        <v/>
      </c>
      <c r="CA223" s="10" t="str">
        <f t="shared" si="32"/>
        <v xml:space="preserve"> и </v>
      </c>
      <c r="CB223" s="10" t="str">
        <f t="shared" si="33"/>
        <v/>
      </c>
      <c r="CC223" s="10" t="str">
        <f t="shared" si="34"/>
        <v/>
      </c>
      <c r="CD223" s="10" t="str">
        <f t="shared" si="35"/>
        <v/>
      </c>
      <c r="CE223" s="10" t="str">
        <f t="shared" si="36"/>
        <v/>
      </c>
      <c r="CF223" s="10"/>
      <c r="CG223" s="10">
        <f t="shared" si="37"/>
        <v>2</v>
      </c>
    </row>
    <row r="224" spans="1:102" outlineLevel="1" x14ac:dyDescent="0.25">
      <c r="A224" s="12">
        <f t="shared" si="19"/>
        <v>1</v>
      </c>
      <c r="R224" s="18" t="str">
        <f t="shared" si="42"/>
        <v>Хранилище (Гробница) [Год НС (戊) и Год ЗВ (辰)]</v>
      </c>
      <c r="U224" s="45" t="str">
        <f t="shared" si="38"/>
        <v>戊</v>
      </c>
      <c r="W224" s="45" t="str">
        <f t="shared" si="39"/>
        <v>辰</v>
      </c>
      <c r="AB224" s="45" t="str">
        <f t="shared" si="40"/>
        <v/>
      </c>
      <c r="AD224" s="45" t="str">
        <f t="shared" si="41"/>
        <v/>
      </c>
      <c r="BN224" s="45">
        <f t="shared" si="43"/>
        <v>1</v>
      </c>
      <c r="BP224" s="12" t="s">
        <v>3802</v>
      </c>
      <c r="BR224" s="10" t="str">
        <f t="shared" si="24"/>
        <v xml:space="preserve">Год НС (戊) и </v>
      </c>
      <c r="BS224" s="10" t="str">
        <f t="shared" si="25"/>
        <v>Год ЗВ (辰)</v>
      </c>
      <c r="BT224" s="10" t="str">
        <f t="shared" si="26"/>
        <v/>
      </c>
      <c r="BU224" s="10" t="str">
        <f t="shared" si="27"/>
        <v/>
      </c>
      <c r="BV224" s="10" t="str">
        <f t="shared" si="28"/>
        <v/>
      </c>
      <c r="BW224" s="10" t="str">
        <f t="shared" si="29"/>
        <v/>
      </c>
      <c r="BX224" s="10" t="str">
        <f t="shared" si="30"/>
        <v/>
      </c>
      <c r="BY224" s="10" t="str">
        <f t="shared" si="31"/>
        <v/>
      </c>
      <c r="CA224" s="10" t="str">
        <f t="shared" si="32"/>
        <v xml:space="preserve"> и </v>
      </c>
      <c r="CB224" s="10" t="str">
        <f t="shared" si="33"/>
        <v/>
      </c>
      <c r="CC224" s="10" t="str">
        <f t="shared" si="34"/>
        <v/>
      </c>
      <c r="CD224" s="10" t="str">
        <f t="shared" si="35"/>
        <v/>
      </c>
      <c r="CE224" s="10" t="str">
        <f t="shared" si="36"/>
        <v/>
      </c>
      <c r="CF224" s="10"/>
      <c r="CG224" s="10">
        <f t="shared" si="37"/>
        <v>2</v>
      </c>
    </row>
    <row r="225" spans="1:85" outlineLevel="1" x14ac:dyDescent="0.25">
      <c r="A225" s="12">
        <f t="shared" si="19"/>
        <v>1</v>
      </c>
      <c r="R225" s="18" t="str">
        <f t="shared" si="42"/>
        <v>Хранилище (Гробница) [Год НС (己) и Год ЗВ (辰)]</v>
      </c>
      <c r="U225" s="45" t="str">
        <f t="shared" si="38"/>
        <v>己</v>
      </c>
      <c r="W225" s="45" t="str">
        <f t="shared" si="39"/>
        <v>辰</v>
      </c>
      <c r="AB225" s="45" t="str">
        <f t="shared" si="40"/>
        <v/>
      </c>
      <c r="AD225" s="45" t="str">
        <f t="shared" si="41"/>
        <v/>
      </c>
      <c r="BN225" s="45">
        <f t="shared" si="43"/>
        <v>1</v>
      </c>
      <c r="BP225" s="12" t="s">
        <v>3802</v>
      </c>
      <c r="BR225" s="10" t="str">
        <f t="shared" si="24"/>
        <v xml:space="preserve">Год НС (己) и </v>
      </c>
      <c r="BS225" s="10" t="str">
        <f t="shared" si="25"/>
        <v>Год ЗВ (辰)</v>
      </c>
      <c r="BT225" s="10" t="str">
        <f t="shared" si="26"/>
        <v/>
      </c>
      <c r="BU225" s="10" t="str">
        <f t="shared" si="27"/>
        <v/>
      </c>
      <c r="BV225" s="10" t="str">
        <f t="shared" si="28"/>
        <v/>
      </c>
      <c r="BW225" s="10" t="str">
        <f t="shared" si="29"/>
        <v/>
      </c>
      <c r="BX225" s="10" t="str">
        <f t="shared" si="30"/>
        <v/>
      </c>
      <c r="BY225" s="10" t="str">
        <f t="shared" si="31"/>
        <v/>
      </c>
      <c r="CA225" s="10" t="str">
        <f t="shared" si="32"/>
        <v xml:space="preserve"> и </v>
      </c>
      <c r="CB225" s="10" t="str">
        <f t="shared" si="33"/>
        <v/>
      </c>
      <c r="CC225" s="10" t="str">
        <f t="shared" si="34"/>
        <v/>
      </c>
      <c r="CD225" s="10" t="str">
        <f t="shared" si="35"/>
        <v/>
      </c>
      <c r="CE225" s="10" t="str">
        <f t="shared" si="36"/>
        <v/>
      </c>
      <c r="CF225" s="10"/>
      <c r="CG225" s="10">
        <f t="shared" si="37"/>
        <v>2</v>
      </c>
    </row>
    <row r="226" spans="1:85" outlineLevel="1" x14ac:dyDescent="0.25">
      <c r="A226" s="12">
        <f t="shared" si="19"/>
        <v>1</v>
      </c>
      <c r="R226" s="18" t="str">
        <f t="shared" si="42"/>
        <v>Хранилище (Гробница) [Год НС (庚) и Год ЗВ (未)]</v>
      </c>
      <c r="U226" s="45" t="str">
        <f t="shared" si="38"/>
        <v>庚</v>
      </c>
      <c r="W226" s="45" t="str">
        <f t="shared" si="39"/>
        <v>未</v>
      </c>
      <c r="AB226" s="45" t="str">
        <f t="shared" si="40"/>
        <v/>
      </c>
      <c r="AD226" s="45" t="str">
        <f t="shared" si="41"/>
        <v/>
      </c>
      <c r="BN226" s="45">
        <f t="shared" si="43"/>
        <v>1</v>
      </c>
      <c r="BP226" s="12" t="s">
        <v>3802</v>
      </c>
      <c r="BR226" s="10" t="str">
        <f t="shared" si="24"/>
        <v xml:space="preserve">Год НС (庚) и </v>
      </c>
      <c r="BS226" s="10" t="str">
        <f t="shared" si="25"/>
        <v>Год ЗВ (未)</v>
      </c>
      <c r="BT226" s="10" t="str">
        <f t="shared" si="26"/>
        <v/>
      </c>
      <c r="BU226" s="10" t="str">
        <f t="shared" si="27"/>
        <v/>
      </c>
      <c r="BV226" s="10" t="str">
        <f t="shared" si="28"/>
        <v/>
      </c>
      <c r="BW226" s="10" t="str">
        <f t="shared" si="29"/>
        <v/>
      </c>
      <c r="BX226" s="10" t="str">
        <f t="shared" si="30"/>
        <v/>
      </c>
      <c r="BY226" s="10" t="str">
        <f t="shared" si="31"/>
        <v/>
      </c>
      <c r="CA226" s="10" t="str">
        <f t="shared" si="32"/>
        <v xml:space="preserve"> и </v>
      </c>
      <c r="CB226" s="10" t="str">
        <f t="shared" si="33"/>
        <v/>
      </c>
      <c r="CC226" s="10" t="str">
        <f t="shared" si="34"/>
        <v/>
      </c>
      <c r="CD226" s="10" t="str">
        <f t="shared" si="35"/>
        <v/>
      </c>
      <c r="CE226" s="10" t="str">
        <f t="shared" si="36"/>
        <v/>
      </c>
      <c r="CF226" s="10"/>
      <c r="CG226" s="10">
        <f t="shared" si="37"/>
        <v>2</v>
      </c>
    </row>
    <row r="227" spans="1:85" outlineLevel="1" x14ac:dyDescent="0.25">
      <c r="A227" s="12">
        <f t="shared" si="19"/>
        <v>1</v>
      </c>
      <c r="R227" s="18" t="str">
        <f t="shared" si="42"/>
        <v>Хранилище (Гробница) [Год НС (辛) и Год ЗВ (未)]</v>
      </c>
      <c r="U227" s="45" t="str">
        <f t="shared" si="38"/>
        <v>辛</v>
      </c>
      <c r="W227" s="45" t="str">
        <f t="shared" si="39"/>
        <v>未</v>
      </c>
      <c r="AB227" s="45" t="str">
        <f t="shared" si="40"/>
        <v/>
      </c>
      <c r="AD227" s="45" t="str">
        <f t="shared" si="41"/>
        <v/>
      </c>
      <c r="BN227" s="45">
        <f t="shared" si="43"/>
        <v>1</v>
      </c>
      <c r="BP227" s="12" t="s">
        <v>3802</v>
      </c>
      <c r="BR227" s="10" t="str">
        <f t="shared" si="24"/>
        <v xml:space="preserve">Год НС (辛) и </v>
      </c>
      <c r="BS227" s="10" t="str">
        <f t="shared" si="25"/>
        <v>Год ЗВ (未)</v>
      </c>
      <c r="BT227" s="10" t="str">
        <f t="shared" si="26"/>
        <v/>
      </c>
      <c r="BU227" s="10" t="str">
        <f t="shared" si="27"/>
        <v/>
      </c>
      <c r="BV227" s="10" t="str">
        <f t="shared" si="28"/>
        <v/>
      </c>
      <c r="BW227" s="10" t="str">
        <f t="shared" si="29"/>
        <v/>
      </c>
      <c r="BX227" s="10" t="str">
        <f t="shared" si="30"/>
        <v/>
      </c>
      <c r="BY227" s="10" t="str">
        <f t="shared" si="31"/>
        <v/>
      </c>
      <c r="CA227" s="10" t="str">
        <f t="shared" si="32"/>
        <v xml:space="preserve"> и </v>
      </c>
      <c r="CB227" s="10" t="str">
        <f t="shared" si="33"/>
        <v/>
      </c>
      <c r="CC227" s="10" t="str">
        <f t="shared" si="34"/>
        <v/>
      </c>
      <c r="CD227" s="10" t="str">
        <f t="shared" si="35"/>
        <v/>
      </c>
      <c r="CE227" s="10" t="str">
        <f t="shared" si="36"/>
        <v/>
      </c>
      <c r="CF227" s="10"/>
      <c r="CG227" s="10">
        <f t="shared" si="37"/>
        <v>2</v>
      </c>
    </row>
    <row r="228" spans="1:85" outlineLevel="1" x14ac:dyDescent="0.25">
      <c r="A228" s="12">
        <f t="shared" si="19"/>
        <v>1</v>
      </c>
      <c r="R228" s="18" t="str">
        <f t="shared" si="42"/>
        <v>Хранилище (Гробница) [Год НС (壬) и Год ЗВ (戌)]</v>
      </c>
      <c r="U228" s="45" t="str">
        <f t="shared" si="38"/>
        <v>壬</v>
      </c>
      <c r="W228" s="45" t="str">
        <f t="shared" si="39"/>
        <v>戌</v>
      </c>
      <c r="AB228" s="45" t="str">
        <f t="shared" si="40"/>
        <v/>
      </c>
      <c r="AD228" s="45" t="str">
        <f t="shared" si="41"/>
        <v/>
      </c>
      <c r="BN228" s="45">
        <f t="shared" si="43"/>
        <v>1</v>
      </c>
      <c r="BP228" s="12" t="s">
        <v>3802</v>
      </c>
      <c r="BR228" s="10" t="str">
        <f t="shared" si="24"/>
        <v xml:space="preserve">Год НС (壬) и </v>
      </c>
      <c r="BS228" s="10" t="str">
        <f t="shared" si="25"/>
        <v>Год ЗВ (戌)</v>
      </c>
      <c r="BT228" s="10" t="str">
        <f t="shared" si="26"/>
        <v/>
      </c>
      <c r="BU228" s="10" t="str">
        <f t="shared" si="27"/>
        <v/>
      </c>
      <c r="BV228" s="10" t="str">
        <f t="shared" si="28"/>
        <v/>
      </c>
      <c r="BW228" s="10" t="str">
        <f t="shared" si="29"/>
        <v/>
      </c>
      <c r="BX228" s="10" t="str">
        <f t="shared" si="30"/>
        <v/>
      </c>
      <c r="BY228" s="10" t="str">
        <f t="shared" si="31"/>
        <v/>
      </c>
      <c r="CA228" s="10" t="str">
        <f t="shared" si="32"/>
        <v xml:space="preserve"> и </v>
      </c>
      <c r="CB228" s="10" t="str">
        <f t="shared" si="33"/>
        <v/>
      </c>
      <c r="CC228" s="10" t="str">
        <f t="shared" si="34"/>
        <v/>
      </c>
      <c r="CD228" s="10" t="str">
        <f t="shared" si="35"/>
        <v/>
      </c>
      <c r="CE228" s="10" t="str">
        <f t="shared" si="36"/>
        <v/>
      </c>
      <c r="CF228" s="10"/>
      <c r="CG228" s="10">
        <f t="shared" si="37"/>
        <v>2</v>
      </c>
    </row>
    <row r="229" spans="1:85" outlineLevel="1" x14ac:dyDescent="0.25">
      <c r="A229" s="12">
        <f t="shared" si="19"/>
        <v>1</v>
      </c>
      <c r="R229" s="18" t="str">
        <f t="shared" si="42"/>
        <v>Хранилище (Гробница) [Год НС (癸) и Год ЗВ (戌)]</v>
      </c>
      <c r="U229" s="45" t="str">
        <f t="shared" si="38"/>
        <v>癸</v>
      </c>
      <c r="W229" s="45" t="str">
        <f t="shared" si="39"/>
        <v>戌</v>
      </c>
      <c r="AB229" s="45" t="str">
        <f t="shared" si="40"/>
        <v/>
      </c>
      <c r="AD229" s="45" t="str">
        <f t="shared" si="41"/>
        <v/>
      </c>
      <c r="BN229" s="45">
        <f t="shared" si="43"/>
        <v>1</v>
      </c>
      <c r="BP229" s="12" t="s">
        <v>3802</v>
      </c>
      <c r="BR229" s="10" t="str">
        <f t="shared" si="24"/>
        <v xml:space="preserve">Год НС (癸) и </v>
      </c>
      <c r="BS229" s="10" t="str">
        <f t="shared" si="25"/>
        <v>Год ЗВ (戌)</v>
      </c>
      <c r="BT229" s="10" t="str">
        <f t="shared" si="26"/>
        <v/>
      </c>
      <c r="BU229" s="10" t="str">
        <f t="shared" si="27"/>
        <v/>
      </c>
      <c r="BV229" s="10" t="str">
        <f t="shared" si="28"/>
        <v/>
      </c>
      <c r="BW229" s="10" t="str">
        <f t="shared" si="29"/>
        <v/>
      </c>
      <c r="BX229" s="10" t="str">
        <f t="shared" si="30"/>
        <v/>
      </c>
      <c r="BY229" s="10" t="str">
        <f t="shared" si="31"/>
        <v/>
      </c>
      <c r="CA229" s="10" t="str">
        <f t="shared" si="32"/>
        <v xml:space="preserve"> и </v>
      </c>
      <c r="CB229" s="10" t="str">
        <f t="shared" si="33"/>
        <v/>
      </c>
      <c r="CC229" s="10" t="str">
        <f t="shared" si="34"/>
        <v/>
      </c>
      <c r="CD229" s="10" t="str">
        <f t="shared" si="35"/>
        <v/>
      </c>
      <c r="CE229" s="10" t="str">
        <f t="shared" si="36"/>
        <v/>
      </c>
      <c r="CF229" s="10"/>
      <c r="CG229" s="10">
        <f t="shared" si="37"/>
        <v>2</v>
      </c>
    </row>
    <row r="230" spans="1:85" outlineLevel="1" x14ac:dyDescent="0.25">
      <c r="A230" s="12">
        <f t="shared" si="19"/>
        <v>1</v>
      </c>
      <c r="R230" s="18" t="str">
        <f t="shared" si="42"/>
        <v>Ша цветущего персика [Год НС (甲) и Год ЗВ (午)]</v>
      </c>
      <c r="U230" s="45" t="str">
        <f t="shared" si="38"/>
        <v>甲</v>
      </c>
      <c r="W230" s="45" t="str">
        <f t="shared" si="39"/>
        <v>午</v>
      </c>
      <c r="AB230" s="45" t="str">
        <f t="shared" si="40"/>
        <v/>
      </c>
      <c r="AD230" s="45" t="str">
        <f t="shared" si="41"/>
        <v/>
      </c>
      <c r="BN230" s="45">
        <f t="shared" si="43"/>
        <v>1</v>
      </c>
      <c r="BP230" s="12" t="s">
        <v>3802</v>
      </c>
      <c r="BR230" s="10" t="str">
        <f t="shared" si="24"/>
        <v xml:space="preserve">Год НС (甲) и </v>
      </c>
      <c r="BS230" s="10" t="str">
        <f t="shared" si="25"/>
        <v>Год ЗВ (午)</v>
      </c>
      <c r="BT230" s="10" t="str">
        <f t="shared" si="26"/>
        <v/>
      </c>
      <c r="BU230" s="10" t="str">
        <f t="shared" si="27"/>
        <v/>
      </c>
      <c r="BV230" s="10" t="str">
        <f t="shared" si="28"/>
        <v/>
      </c>
      <c r="BW230" s="10" t="str">
        <f t="shared" si="29"/>
        <v/>
      </c>
      <c r="BX230" s="10" t="str">
        <f t="shared" si="30"/>
        <v/>
      </c>
      <c r="BY230" s="10" t="str">
        <f t="shared" si="31"/>
        <v/>
      </c>
      <c r="CA230" s="10" t="str">
        <f t="shared" si="32"/>
        <v xml:space="preserve"> и </v>
      </c>
      <c r="CB230" s="10" t="str">
        <f t="shared" si="33"/>
        <v/>
      </c>
      <c r="CC230" s="10" t="str">
        <f t="shared" si="34"/>
        <v/>
      </c>
      <c r="CD230" s="10" t="str">
        <f t="shared" si="35"/>
        <v/>
      </c>
      <c r="CE230" s="10" t="str">
        <f t="shared" si="36"/>
        <v/>
      </c>
      <c r="CF230" s="10"/>
      <c r="CG230" s="10">
        <f t="shared" si="37"/>
        <v>2</v>
      </c>
    </row>
    <row r="231" spans="1:85" outlineLevel="1" x14ac:dyDescent="0.25">
      <c r="A231" s="12">
        <f t="shared" si="19"/>
        <v>1</v>
      </c>
      <c r="R231" s="18" t="str">
        <f t="shared" si="42"/>
        <v>Ша цветущего персика [Год НС (乙) и Год ЗВ (午)]</v>
      </c>
      <c r="U231" s="45" t="str">
        <f t="shared" si="38"/>
        <v>乙</v>
      </c>
      <c r="W231" s="45" t="str">
        <f t="shared" si="39"/>
        <v>午</v>
      </c>
      <c r="AB231" s="45" t="str">
        <f t="shared" si="40"/>
        <v/>
      </c>
      <c r="AD231" s="45" t="str">
        <f t="shared" si="41"/>
        <v/>
      </c>
      <c r="BN231" s="45">
        <f t="shared" si="43"/>
        <v>1</v>
      </c>
      <c r="BP231" s="12" t="s">
        <v>3802</v>
      </c>
      <c r="BR231" s="10" t="str">
        <f t="shared" si="24"/>
        <v xml:space="preserve">Год НС (乙) и </v>
      </c>
      <c r="BS231" s="10" t="str">
        <f t="shared" si="25"/>
        <v>Год ЗВ (午)</v>
      </c>
      <c r="BT231" s="10" t="str">
        <f t="shared" si="26"/>
        <v/>
      </c>
      <c r="BU231" s="10" t="str">
        <f t="shared" si="27"/>
        <v/>
      </c>
      <c r="BV231" s="10" t="str">
        <f t="shared" si="28"/>
        <v/>
      </c>
      <c r="BW231" s="10" t="str">
        <f t="shared" si="29"/>
        <v/>
      </c>
      <c r="BX231" s="10" t="str">
        <f t="shared" si="30"/>
        <v/>
      </c>
      <c r="BY231" s="10" t="str">
        <f t="shared" si="31"/>
        <v/>
      </c>
      <c r="CA231" s="10" t="str">
        <f t="shared" si="32"/>
        <v xml:space="preserve"> и </v>
      </c>
      <c r="CB231" s="10" t="str">
        <f t="shared" si="33"/>
        <v/>
      </c>
      <c r="CC231" s="10" t="str">
        <f t="shared" si="34"/>
        <v/>
      </c>
      <c r="CD231" s="10" t="str">
        <f t="shared" si="35"/>
        <v/>
      </c>
      <c r="CE231" s="10" t="str">
        <f t="shared" si="36"/>
        <v/>
      </c>
      <c r="CF231" s="10"/>
      <c r="CG231" s="10">
        <f t="shared" si="37"/>
        <v>2</v>
      </c>
    </row>
    <row r="232" spans="1:85" outlineLevel="1" x14ac:dyDescent="0.25">
      <c r="A232" s="12">
        <f t="shared" si="19"/>
        <v>1</v>
      </c>
      <c r="R232" s="18" t="str">
        <f t="shared" si="42"/>
        <v>Ша цветущего персика [Год НС (丙) и Год ЗВ (寅)]</v>
      </c>
      <c r="U232" s="45" t="str">
        <f t="shared" si="38"/>
        <v>丙</v>
      </c>
      <c r="W232" s="45" t="str">
        <f t="shared" si="39"/>
        <v>寅</v>
      </c>
      <c r="AB232" s="45" t="str">
        <f t="shared" si="40"/>
        <v/>
      </c>
      <c r="AD232" s="45" t="str">
        <f t="shared" si="41"/>
        <v/>
      </c>
      <c r="BN232" s="45">
        <f t="shared" si="43"/>
        <v>1</v>
      </c>
      <c r="BP232" s="12" t="s">
        <v>3802</v>
      </c>
      <c r="BR232" s="10" t="str">
        <f t="shared" si="24"/>
        <v xml:space="preserve">Год НС (丙) и </v>
      </c>
      <c r="BS232" s="10" t="str">
        <f t="shared" si="25"/>
        <v>Год ЗВ (寅)</v>
      </c>
      <c r="BT232" s="10" t="str">
        <f t="shared" si="26"/>
        <v/>
      </c>
      <c r="BU232" s="10" t="str">
        <f t="shared" si="27"/>
        <v/>
      </c>
      <c r="BV232" s="10" t="str">
        <f t="shared" si="28"/>
        <v/>
      </c>
      <c r="BW232" s="10" t="str">
        <f t="shared" si="29"/>
        <v/>
      </c>
      <c r="BX232" s="10" t="str">
        <f t="shared" si="30"/>
        <v/>
      </c>
      <c r="BY232" s="10" t="str">
        <f t="shared" si="31"/>
        <v/>
      </c>
      <c r="CA232" s="10" t="str">
        <f t="shared" si="32"/>
        <v xml:space="preserve"> и </v>
      </c>
      <c r="CB232" s="10" t="str">
        <f t="shared" si="33"/>
        <v/>
      </c>
      <c r="CC232" s="10" t="str">
        <f t="shared" si="34"/>
        <v/>
      </c>
      <c r="CD232" s="10" t="str">
        <f t="shared" si="35"/>
        <v/>
      </c>
      <c r="CE232" s="10" t="str">
        <f t="shared" si="36"/>
        <v/>
      </c>
      <c r="CF232" s="10"/>
      <c r="CG232" s="10">
        <f t="shared" si="37"/>
        <v>2</v>
      </c>
    </row>
    <row r="233" spans="1:85" outlineLevel="1" x14ac:dyDescent="0.25">
      <c r="A233" s="12">
        <f t="shared" si="19"/>
        <v>1</v>
      </c>
      <c r="R233" s="18" t="str">
        <f t="shared" si="42"/>
        <v>Ша цветущего персика [Год НС (丁) и Год ЗВ (未)]</v>
      </c>
      <c r="U233" s="45" t="str">
        <f t="shared" si="38"/>
        <v>丁</v>
      </c>
      <c r="W233" s="45" t="str">
        <f t="shared" si="39"/>
        <v>未</v>
      </c>
      <c r="AB233" s="45" t="str">
        <f t="shared" si="40"/>
        <v/>
      </c>
      <c r="AD233" s="45" t="str">
        <f t="shared" si="41"/>
        <v/>
      </c>
      <c r="BN233" s="45">
        <f t="shared" si="43"/>
        <v>1</v>
      </c>
      <c r="BP233" s="12" t="s">
        <v>3802</v>
      </c>
      <c r="BR233" s="10" t="str">
        <f t="shared" si="24"/>
        <v xml:space="preserve">Год НС (丁) и </v>
      </c>
      <c r="BS233" s="10" t="str">
        <f t="shared" si="25"/>
        <v>Год ЗВ (未)</v>
      </c>
      <c r="BT233" s="10" t="str">
        <f t="shared" si="26"/>
        <v/>
      </c>
      <c r="BU233" s="10" t="str">
        <f t="shared" si="27"/>
        <v/>
      </c>
      <c r="BV233" s="10" t="str">
        <f t="shared" si="28"/>
        <v/>
      </c>
      <c r="BW233" s="10" t="str">
        <f t="shared" si="29"/>
        <v/>
      </c>
      <c r="BX233" s="10" t="str">
        <f t="shared" si="30"/>
        <v/>
      </c>
      <c r="BY233" s="10" t="str">
        <f t="shared" si="31"/>
        <v/>
      </c>
      <c r="CA233" s="10" t="str">
        <f t="shared" si="32"/>
        <v xml:space="preserve"> и </v>
      </c>
      <c r="CB233" s="10" t="str">
        <f t="shared" si="33"/>
        <v/>
      </c>
      <c r="CC233" s="10" t="str">
        <f t="shared" si="34"/>
        <v/>
      </c>
      <c r="CD233" s="10" t="str">
        <f t="shared" si="35"/>
        <v/>
      </c>
      <c r="CE233" s="10" t="str">
        <f t="shared" si="36"/>
        <v/>
      </c>
      <c r="CF233" s="10"/>
      <c r="CG233" s="10">
        <f t="shared" si="37"/>
        <v>2</v>
      </c>
    </row>
    <row r="234" spans="1:85" outlineLevel="1" x14ac:dyDescent="0.25">
      <c r="A234" s="12">
        <f t="shared" si="19"/>
        <v>1</v>
      </c>
      <c r="R234" s="18" t="str">
        <f t="shared" si="42"/>
        <v>Ша цветущего персика [Год НС (戊) и Год ЗВ (辰)]</v>
      </c>
      <c r="U234" s="45" t="str">
        <f t="shared" si="38"/>
        <v>戊</v>
      </c>
      <c r="W234" s="45" t="str">
        <f t="shared" si="39"/>
        <v>辰</v>
      </c>
      <c r="AB234" s="45" t="str">
        <f t="shared" si="40"/>
        <v/>
      </c>
      <c r="AD234" s="45" t="str">
        <f t="shared" si="41"/>
        <v/>
      </c>
      <c r="BN234" s="45">
        <f t="shared" si="43"/>
        <v>1</v>
      </c>
      <c r="BP234" s="12" t="s">
        <v>3802</v>
      </c>
      <c r="BR234" s="10" t="str">
        <f t="shared" si="24"/>
        <v xml:space="preserve">Год НС (戊) и </v>
      </c>
      <c r="BS234" s="10" t="str">
        <f t="shared" si="25"/>
        <v>Год ЗВ (辰)</v>
      </c>
      <c r="BT234" s="10" t="str">
        <f t="shared" si="26"/>
        <v/>
      </c>
      <c r="BU234" s="10" t="str">
        <f t="shared" si="27"/>
        <v/>
      </c>
      <c r="BV234" s="10" t="str">
        <f t="shared" si="28"/>
        <v/>
      </c>
      <c r="BW234" s="10" t="str">
        <f t="shared" si="29"/>
        <v/>
      </c>
      <c r="BX234" s="10" t="str">
        <f t="shared" si="30"/>
        <v/>
      </c>
      <c r="BY234" s="10" t="str">
        <f t="shared" si="31"/>
        <v/>
      </c>
      <c r="CA234" s="10" t="str">
        <f t="shared" si="32"/>
        <v xml:space="preserve"> и </v>
      </c>
      <c r="CB234" s="10" t="str">
        <f t="shared" si="33"/>
        <v/>
      </c>
      <c r="CC234" s="10" t="str">
        <f t="shared" si="34"/>
        <v/>
      </c>
      <c r="CD234" s="10" t="str">
        <f t="shared" si="35"/>
        <v/>
      </c>
      <c r="CE234" s="10" t="str">
        <f t="shared" si="36"/>
        <v/>
      </c>
      <c r="CF234" s="10"/>
      <c r="CG234" s="10">
        <f t="shared" si="37"/>
        <v>2</v>
      </c>
    </row>
    <row r="235" spans="1:85" outlineLevel="1" x14ac:dyDescent="0.25">
      <c r="A235" s="12">
        <f t="shared" si="19"/>
        <v>1</v>
      </c>
      <c r="R235" s="18" t="str">
        <f t="shared" si="42"/>
        <v>Ша цветущего персика [Год НС (己) и Год ЗВ (辰)]</v>
      </c>
      <c r="U235" s="45" t="str">
        <f t="shared" si="38"/>
        <v>己</v>
      </c>
      <c r="W235" s="45" t="str">
        <f t="shared" si="39"/>
        <v>辰</v>
      </c>
      <c r="AB235" s="45" t="str">
        <f t="shared" si="40"/>
        <v/>
      </c>
      <c r="AD235" s="45" t="str">
        <f t="shared" si="41"/>
        <v/>
      </c>
      <c r="BN235" s="45">
        <f t="shared" si="43"/>
        <v>1</v>
      </c>
      <c r="BP235" s="12" t="s">
        <v>3802</v>
      </c>
      <c r="BR235" s="10" t="str">
        <f t="shared" si="24"/>
        <v xml:space="preserve">Год НС (己) и </v>
      </c>
      <c r="BS235" s="10" t="str">
        <f t="shared" si="25"/>
        <v>Год ЗВ (辰)</v>
      </c>
      <c r="BT235" s="10" t="str">
        <f t="shared" si="26"/>
        <v/>
      </c>
      <c r="BU235" s="10" t="str">
        <f t="shared" si="27"/>
        <v/>
      </c>
      <c r="BV235" s="10" t="str">
        <f t="shared" si="28"/>
        <v/>
      </c>
      <c r="BW235" s="10" t="str">
        <f t="shared" si="29"/>
        <v/>
      </c>
      <c r="BX235" s="10" t="str">
        <f t="shared" si="30"/>
        <v/>
      </c>
      <c r="BY235" s="10" t="str">
        <f t="shared" si="31"/>
        <v/>
      </c>
      <c r="CA235" s="10" t="str">
        <f t="shared" si="32"/>
        <v xml:space="preserve"> и </v>
      </c>
      <c r="CB235" s="10" t="str">
        <f t="shared" si="33"/>
        <v/>
      </c>
      <c r="CC235" s="10" t="str">
        <f t="shared" si="34"/>
        <v/>
      </c>
      <c r="CD235" s="10" t="str">
        <f t="shared" si="35"/>
        <v/>
      </c>
      <c r="CE235" s="10" t="str">
        <f t="shared" si="36"/>
        <v/>
      </c>
      <c r="CF235" s="10"/>
      <c r="CG235" s="10">
        <f t="shared" si="37"/>
        <v>2</v>
      </c>
    </row>
    <row r="236" spans="1:85" outlineLevel="1" x14ac:dyDescent="0.25">
      <c r="A236" s="12">
        <f t="shared" si="19"/>
        <v>1</v>
      </c>
      <c r="R236" s="18" t="str">
        <f t="shared" si="42"/>
        <v>Ша цветущего персика [Год НС (庚) и Год ЗВ (戌)]</v>
      </c>
      <c r="U236" s="45" t="str">
        <f t="shared" si="38"/>
        <v>庚</v>
      </c>
      <c r="W236" s="45" t="str">
        <f t="shared" si="39"/>
        <v>戌</v>
      </c>
      <c r="AB236" s="45" t="str">
        <f t="shared" si="40"/>
        <v/>
      </c>
      <c r="AD236" s="45" t="str">
        <f t="shared" si="41"/>
        <v/>
      </c>
      <c r="BN236" s="45">
        <f t="shared" si="43"/>
        <v>1</v>
      </c>
      <c r="BP236" s="12" t="s">
        <v>3802</v>
      </c>
      <c r="BR236" s="10" t="str">
        <f t="shared" si="24"/>
        <v xml:space="preserve">Год НС (庚) и </v>
      </c>
      <c r="BS236" s="10" t="str">
        <f t="shared" si="25"/>
        <v>Год ЗВ (戌)</v>
      </c>
      <c r="BT236" s="10" t="str">
        <f t="shared" si="26"/>
        <v/>
      </c>
      <c r="BU236" s="10" t="str">
        <f t="shared" si="27"/>
        <v/>
      </c>
      <c r="BV236" s="10" t="str">
        <f t="shared" si="28"/>
        <v/>
      </c>
      <c r="BW236" s="10" t="str">
        <f t="shared" si="29"/>
        <v/>
      </c>
      <c r="BX236" s="10" t="str">
        <f t="shared" si="30"/>
        <v/>
      </c>
      <c r="BY236" s="10" t="str">
        <f t="shared" si="31"/>
        <v/>
      </c>
      <c r="CA236" s="10" t="str">
        <f t="shared" si="32"/>
        <v xml:space="preserve"> и </v>
      </c>
      <c r="CB236" s="10" t="str">
        <f t="shared" si="33"/>
        <v/>
      </c>
      <c r="CC236" s="10" t="str">
        <f t="shared" si="34"/>
        <v/>
      </c>
      <c r="CD236" s="10" t="str">
        <f t="shared" si="35"/>
        <v/>
      </c>
      <c r="CE236" s="10" t="str">
        <f t="shared" si="36"/>
        <v/>
      </c>
      <c r="CF236" s="10"/>
      <c r="CG236" s="10">
        <f t="shared" si="37"/>
        <v>2</v>
      </c>
    </row>
    <row r="237" spans="1:85" outlineLevel="1" x14ac:dyDescent="0.25">
      <c r="A237" s="12">
        <f t="shared" si="19"/>
        <v>1</v>
      </c>
      <c r="R237" s="18" t="str">
        <f t="shared" si="42"/>
        <v>Ша цветущего персика [Год НС (辛) и Год ЗВ (酉)]</v>
      </c>
      <c r="U237" s="45" t="str">
        <f t="shared" si="38"/>
        <v>辛</v>
      </c>
      <c r="W237" s="45" t="str">
        <f t="shared" si="39"/>
        <v>酉</v>
      </c>
      <c r="AB237" s="45" t="str">
        <f t="shared" si="40"/>
        <v/>
      </c>
      <c r="AD237" s="45" t="str">
        <f t="shared" si="41"/>
        <v/>
      </c>
      <c r="BN237" s="45">
        <f t="shared" si="43"/>
        <v>1</v>
      </c>
      <c r="BP237" s="12" t="s">
        <v>3802</v>
      </c>
      <c r="BR237" s="10" t="str">
        <f t="shared" si="24"/>
        <v xml:space="preserve">Год НС (辛) и </v>
      </c>
      <c r="BS237" s="10" t="str">
        <f t="shared" si="25"/>
        <v>Год ЗВ (酉)</v>
      </c>
      <c r="BT237" s="10" t="str">
        <f t="shared" si="26"/>
        <v/>
      </c>
      <c r="BU237" s="10" t="str">
        <f t="shared" si="27"/>
        <v/>
      </c>
      <c r="BV237" s="10" t="str">
        <f t="shared" si="28"/>
        <v/>
      </c>
      <c r="BW237" s="10" t="str">
        <f t="shared" si="29"/>
        <v/>
      </c>
      <c r="BX237" s="10" t="str">
        <f t="shared" si="30"/>
        <v/>
      </c>
      <c r="BY237" s="10" t="str">
        <f t="shared" si="31"/>
        <v/>
      </c>
      <c r="CA237" s="10" t="str">
        <f t="shared" si="32"/>
        <v xml:space="preserve"> и </v>
      </c>
      <c r="CB237" s="10" t="str">
        <f t="shared" si="33"/>
        <v/>
      </c>
      <c r="CC237" s="10" t="str">
        <f t="shared" si="34"/>
        <v/>
      </c>
      <c r="CD237" s="10" t="str">
        <f t="shared" si="35"/>
        <v/>
      </c>
      <c r="CE237" s="10" t="str">
        <f t="shared" si="36"/>
        <v/>
      </c>
      <c r="CF237" s="10"/>
      <c r="CG237" s="10">
        <f t="shared" si="37"/>
        <v>2</v>
      </c>
    </row>
    <row r="238" spans="1:85" outlineLevel="1" x14ac:dyDescent="0.25">
      <c r="A238" s="12">
        <f t="shared" si="19"/>
        <v>1</v>
      </c>
      <c r="R238" s="18" t="str">
        <f t="shared" si="42"/>
        <v>Ша цветущего персика [Год НС (壬) и Год ЗВ (子)]</v>
      </c>
      <c r="U238" s="45" t="str">
        <f t="shared" si="38"/>
        <v>壬</v>
      </c>
      <c r="W238" s="45" t="str">
        <f t="shared" si="39"/>
        <v>子</v>
      </c>
      <c r="AB238" s="45" t="str">
        <f t="shared" si="40"/>
        <v/>
      </c>
      <c r="AD238" s="45" t="str">
        <f t="shared" si="41"/>
        <v/>
      </c>
      <c r="BN238" s="45">
        <f t="shared" si="43"/>
        <v>1</v>
      </c>
      <c r="BP238" s="12" t="s">
        <v>3802</v>
      </c>
      <c r="BR238" s="10" t="str">
        <f t="shared" si="24"/>
        <v xml:space="preserve">Год НС (壬) и </v>
      </c>
      <c r="BS238" s="10" t="str">
        <f t="shared" si="25"/>
        <v>Год ЗВ (子)</v>
      </c>
      <c r="BT238" s="10" t="str">
        <f t="shared" si="26"/>
        <v/>
      </c>
      <c r="BU238" s="10" t="str">
        <f t="shared" si="27"/>
        <v/>
      </c>
      <c r="BV238" s="10" t="str">
        <f t="shared" si="28"/>
        <v/>
      </c>
      <c r="BW238" s="10" t="str">
        <f t="shared" si="29"/>
        <v/>
      </c>
      <c r="BX238" s="10" t="str">
        <f t="shared" si="30"/>
        <v/>
      </c>
      <c r="BY238" s="10" t="str">
        <f t="shared" si="31"/>
        <v/>
      </c>
      <c r="CA238" s="10" t="str">
        <f t="shared" si="32"/>
        <v xml:space="preserve"> и </v>
      </c>
      <c r="CB238" s="10" t="str">
        <f t="shared" si="33"/>
        <v/>
      </c>
      <c r="CC238" s="10" t="str">
        <f t="shared" si="34"/>
        <v/>
      </c>
      <c r="CD238" s="10" t="str">
        <f t="shared" si="35"/>
        <v/>
      </c>
      <c r="CE238" s="10" t="str">
        <f t="shared" si="36"/>
        <v/>
      </c>
      <c r="CF238" s="10"/>
      <c r="CG238" s="10">
        <f t="shared" si="37"/>
        <v>2</v>
      </c>
    </row>
    <row r="239" spans="1:85" outlineLevel="1" x14ac:dyDescent="0.25">
      <c r="A239" s="12">
        <f t="shared" si="19"/>
        <v>1</v>
      </c>
      <c r="R239" s="18" t="str">
        <f t="shared" si="42"/>
        <v>Ша цветущего персика [Год НС (癸) и Год ЗВ (申)]</v>
      </c>
      <c r="U239" s="45" t="str">
        <f t="shared" si="38"/>
        <v>癸</v>
      </c>
      <c r="W239" s="45" t="str">
        <f t="shared" si="39"/>
        <v>申</v>
      </c>
      <c r="AB239" s="45" t="str">
        <f t="shared" si="40"/>
        <v/>
      </c>
      <c r="AD239" s="45" t="str">
        <f t="shared" si="41"/>
        <v/>
      </c>
      <c r="BN239" s="45">
        <f t="shared" si="43"/>
        <v>1</v>
      </c>
      <c r="BP239" s="12" t="s">
        <v>3802</v>
      </c>
      <c r="BR239" s="10" t="str">
        <f t="shared" si="24"/>
        <v xml:space="preserve">Год НС (癸) и </v>
      </c>
      <c r="BS239" s="10" t="str">
        <f t="shared" si="25"/>
        <v>Год ЗВ (申)</v>
      </c>
      <c r="BT239" s="10" t="str">
        <f t="shared" si="26"/>
        <v/>
      </c>
      <c r="BU239" s="10" t="str">
        <f t="shared" si="27"/>
        <v/>
      </c>
      <c r="BV239" s="10" t="str">
        <f t="shared" si="28"/>
        <v/>
      </c>
      <c r="BW239" s="10" t="str">
        <f t="shared" si="29"/>
        <v/>
      </c>
      <c r="BX239" s="10" t="str">
        <f t="shared" si="30"/>
        <v/>
      </c>
      <c r="BY239" s="10" t="str">
        <f t="shared" si="31"/>
        <v/>
      </c>
      <c r="CA239" s="10" t="str">
        <f t="shared" si="32"/>
        <v xml:space="preserve"> и </v>
      </c>
      <c r="CB239" s="10" t="str">
        <f t="shared" si="33"/>
        <v/>
      </c>
      <c r="CC239" s="10" t="str">
        <f t="shared" si="34"/>
        <v/>
      </c>
      <c r="CD239" s="10" t="str">
        <f t="shared" si="35"/>
        <v/>
      </c>
      <c r="CE239" s="10" t="str">
        <f t="shared" si="36"/>
        <v/>
      </c>
      <c r="CF239" s="10"/>
      <c r="CG239" s="10">
        <f t="shared" si="37"/>
        <v>2</v>
      </c>
    </row>
    <row r="240" spans="1:85" outlineLevel="1" x14ac:dyDescent="0.25">
      <c r="A240" s="12">
        <f t="shared" si="19"/>
        <v>1</v>
      </c>
      <c r="R240" s="18" t="str">
        <f t="shared" si="42"/>
        <v>Небесный чиновник [Год НС (甲) и Год ЗВ (酉)]</v>
      </c>
      <c r="U240" s="45" t="str">
        <f t="shared" si="38"/>
        <v>甲</v>
      </c>
      <c r="W240" s="45" t="str">
        <f t="shared" si="39"/>
        <v>酉</v>
      </c>
      <c r="AB240" s="45" t="str">
        <f t="shared" si="40"/>
        <v/>
      </c>
      <c r="AD240" s="45" t="str">
        <f t="shared" si="41"/>
        <v/>
      </c>
      <c r="BN240" s="45">
        <f t="shared" si="43"/>
        <v>1</v>
      </c>
      <c r="BP240" s="12" t="s">
        <v>3802</v>
      </c>
      <c r="BR240" s="10" t="str">
        <f t="shared" si="24"/>
        <v xml:space="preserve">Год НС (甲) и </v>
      </c>
      <c r="BS240" s="10" t="str">
        <f t="shared" si="25"/>
        <v>Год ЗВ (酉)</v>
      </c>
      <c r="BT240" s="10" t="str">
        <f t="shared" si="26"/>
        <v/>
      </c>
      <c r="BU240" s="10" t="str">
        <f t="shared" si="27"/>
        <v/>
      </c>
      <c r="BV240" s="10" t="str">
        <f t="shared" si="28"/>
        <v/>
      </c>
      <c r="BW240" s="10" t="str">
        <f t="shared" si="29"/>
        <v/>
      </c>
      <c r="BX240" s="10" t="str">
        <f t="shared" si="30"/>
        <v/>
      </c>
      <c r="BY240" s="10" t="str">
        <f t="shared" si="31"/>
        <v/>
      </c>
      <c r="CA240" s="10" t="str">
        <f t="shared" si="32"/>
        <v xml:space="preserve"> и </v>
      </c>
      <c r="CB240" s="10" t="str">
        <f t="shared" si="33"/>
        <v/>
      </c>
      <c r="CC240" s="10" t="str">
        <f t="shared" si="34"/>
        <v/>
      </c>
      <c r="CD240" s="10" t="str">
        <f t="shared" si="35"/>
        <v/>
      </c>
      <c r="CE240" s="10" t="str">
        <f t="shared" si="36"/>
        <v/>
      </c>
      <c r="CF240" s="10"/>
      <c r="CG240" s="10">
        <f t="shared" si="37"/>
        <v>2</v>
      </c>
    </row>
    <row r="241" spans="1:85" outlineLevel="1" x14ac:dyDescent="0.25">
      <c r="A241" s="12">
        <f t="shared" si="19"/>
        <v>1</v>
      </c>
      <c r="R241" s="18" t="str">
        <f t="shared" si="42"/>
        <v>Небесный чиновник [Год НС (乙) и Год ЗВ (申)]</v>
      </c>
      <c r="U241" s="45" t="str">
        <f t="shared" si="38"/>
        <v>乙</v>
      </c>
      <c r="W241" s="45" t="str">
        <f t="shared" si="39"/>
        <v>申</v>
      </c>
      <c r="AB241" s="45" t="str">
        <f t="shared" si="40"/>
        <v/>
      </c>
      <c r="AD241" s="45" t="str">
        <f t="shared" si="41"/>
        <v/>
      </c>
      <c r="BN241" s="45">
        <f t="shared" si="43"/>
        <v>1</v>
      </c>
      <c r="BP241" s="12" t="s">
        <v>3802</v>
      </c>
      <c r="BR241" s="10" t="str">
        <f t="shared" si="24"/>
        <v xml:space="preserve">Год НС (乙) и </v>
      </c>
      <c r="BS241" s="10" t="str">
        <f t="shared" si="25"/>
        <v>Год ЗВ (申)</v>
      </c>
      <c r="BT241" s="10" t="str">
        <f t="shared" si="26"/>
        <v/>
      </c>
      <c r="BU241" s="10" t="str">
        <f t="shared" si="27"/>
        <v/>
      </c>
      <c r="BV241" s="10" t="str">
        <f t="shared" si="28"/>
        <v/>
      </c>
      <c r="BW241" s="10" t="str">
        <f t="shared" si="29"/>
        <v/>
      </c>
      <c r="BX241" s="10" t="str">
        <f t="shared" si="30"/>
        <v/>
      </c>
      <c r="BY241" s="10" t="str">
        <f t="shared" si="31"/>
        <v/>
      </c>
      <c r="CA241" s="10" t="str">
        <f t="shared" si="32"/>
        <v xml:space="preserve"> и </v>
      </c>
      <c r="CB241" s="10" t="str">
        <f t="shared" si="33"/>
        <v/>
      </c>
      <c r="CC241" s="10" t="str">
        <f t="shared" si="34"/>
        <v/>
      </c>
      <c r="CD241" s="10" t="str">
        <f t="shared" si="35"/>
        <v/>
      </c>
      <c r="CE241" s="10" t="str">
        <f t="shared" si="36"/>
        <v/>
      </c>
      <c r="CF241" s="10"/>
      <c r="CG241" s="10">
        <f t="shared" si="37"/>
        <v>2</v>
      </c>
    </row>
    <row r="242" spans="1:85" outlineLevel="1" x14ac:dyDescent="0.25">
      <c r="A242" s="12">
        <f t="shared" si="19"/>
        <v>1</v>
      </c>
      <c r="R242" s="18" t="str">
        <f t="shared" si="42"/>
        <v>Небесный чиновник [Год НС (丙) и Год ЗВ (子)]</v>
      </c>
      <c r="U242" s="45" t="str">
        <f t="shared" si="38"/>
        <v>丙</v>
      </c>
      <c r="W242" s="45" t="str">
        <f t="shared" si="39"/>
        <v>子</v>
      </c>
      <c r="AB242" s="45" t="str">
        <f t="shared" si="40"/>
        <v/>
      </c>
      <c r="AD242" s="45" t="str">
        <f t="shared" si="41"/>
        <v/>
      </c>
      <c r="BN242" s="45">
        <f t="shared" si="43"/>
        <v>1</v>
      </c>
      <c r="BP242" s="12" t="s">
        <v>3802</v>
      </c>
      <c r="BR242" s="10" t="str">
        <f t="shared" si="24"/>
        <v xml:space="preserve">Год НС (丙) и </v>
      </c>
      <c r="BS242" s="10" t="str">
        <f t="shared" si="25"/>
        <v>Год ЗВ (子)</v>
      </c>
      <c r="BT242" s="10" t="str">
        <f t="shared" si="26"/>
        <v/>
      </c>
      <c r="BU242" s="10" t="str">
        <f t="shared" si="27"/>
        <v/>
      </c>
      <c r="BV242" s="10" t="str">
        <f t="shared" si="28"/>
        <v/>
      </c>
      <c r="BW242" s="10" t="str">
        <f t="shared" si="29"/>
        <v/>
      </c>
      <c r="BX242" s="10" t="str">
        <f t="shared" si="30"/>
        <v/>
      </c>
      <c r="BY242" s="10" t="str">
        <f t="shared" si="31"/>
        <v/>
      </c>
      <c r="CA242" s="10" t="str">
        <f t="shared" si="32"/>
        <v xml:space="preserve"> и </v>
      </c>
      <c r="CB242" s="10" t="str">
        <f t="shared" si="33"/>
        <v/>
      </c>
      <c r="CC242" s="10" t="str">
        <f t="shared" si="34"/>
        <v/>
      </c>
      <c r="CD242" s="10" t="str">
        <f t="shared" si="35"/>
        <v/>
      </c>
      <c r="CE242" s="10" t="str">
        <f t="shared" si="36"/>
        <v/>
      </c>
      <c r="CF242" s="10"/>
      <c r="CG242" s="10">
        <f t="shared" si="37"/>
        <v>2</v>
      </c>
    </row>
    <row r="243" spans="1:85" outlineLevel="1" x14ac:dyDescent="0.25">
      <c r="A243" s="12">
        <f t="shared" ref="A243:A306" si="44">IF(CG243&lt;2,"",1)</f>
        <v>1</v>
      </c>
      <c r="R243" s="18" t="str">
        <f t="shared" si="42"/>
        <v>Небесный чиновник [Год НС (丁) и Год ЗВ (亥)]</v>
      </c>
      <c r="U243" s="45" t="str">
        <f t="shared" si="38"/>
        <v>丁</v>
      </c>
      <c r="W243" s="45" t="str">
        <f t="shared" si="39"/>
        <v>亥</v>
      </c>
      <c r="AB243" s="45" t="str">
        <f t="shared" si="40"/>
        <v/>
      </c>
      <c r="AD243" s="45" t="str">
        <f t="shared" si="41"/>
        <v/>
      </c>
      <c r="BN243" s="45">
        <f t="shared" si="43"/>
        <v>1</v>
      </c>
      <c r="BP243" s="12" t="s">
        <v>3802</v>
      </c>
      <c r="BR243" s="10" t="str">
        <f t="shared" ref="BR243:BR306" si="45">IF(U243="","",CONCATENATE(BR$113," (",U243,")",IF(OR(W243&lt;&gt;"",AB243&lt;&gt;"",AD243&lt;&gt;"",AI243&lt;&gt;"",AK243&lt;&gt;"",AP243&lt;&gt;"",AR243&lt;&gt;"")," и ","")))</f>
        <v xml:space="preserve">Год НС (丁) и </v>
      </c>
      <c r="BS243" s="10" t="str">
        <f t="shared" ref="BS243:BS306" si="46">IF(W243="","",CONCATENATE(BS$113," (",W243,")",IF(OR(AB243&lt;&gt;"",AD243&lt;&gt;"",AI243&lt;&gt;"",AK243&lt;&gt;"",AP243&lt;&gt;"",AR243&lt;&gt;"")," и ","")))</f>
        <v>Год ЗВ (亥)</v>
      </c>
      <c r="BT243" s="10" t="str">
        <f t="shared" ref="BT243:BT306" si="47">IF(AB243="","",CONCATENATE(BT$113," (",AB243,")",IF(OR(AD243&lt;&gt;"",AI243&lt;&gt;"",AK243&lt;&gt;"",AP243&lt;&gt;"",AR243&lt;&gt;"")," и ","")))</f>
        <v/>
      </c>
      <c r="BU243" s="10" t="str">
        <f t="shared" ref="BU243:BU306" si="48">IF(AD243="","",CONCATENATE(BU$113," (",AD243,")",IF(OR(AI243&lt;&gt;"",AK243&lt;&gt;"",AP243&lt;&gt;"",AR243&lt;&gt;"")," и ","")))</f>
        <v/>
      </c>
      <c r="BV243" s="10" t="str">
        <f t="shared" ref="BV243:BV306" si="49">IF(AI243="","",CONCATENATE(BV$113," (",AI243,")",IF(OR(AK243&lt;&gt;"",AP243&lt;&gt;"",AR243&lt;&gt;"")," и ","")))</f>
        <v/>
      </c>
      <c r="BW243" s="10" t="str">
        <f t="shared" ref="BW243:BW306" si="50">IF(AK243="","",CONCATENATE(BW$113," (",AK243,")",IF(OR(AP243&lt;&gt;"",AR243&lt;&gt;"")," и ","")))</f>
        <v/>
      </c>
      <c r="BX243" s="10" t="str">
        <f t="shared" ref="BX243:BX306" si="51">IF(AP243="","",CONCATENATE(BX$113," (",AP243,")",IF(OR(AR243&lt;&gt;"")," и ","")))</f>
        <v/>
      </c>
      <c r="BY243" s="10" t="str">
        <f t="shared" ref="BY243:BY306" si="52">IF(AR243="","",CONCATENATE(BY$113," (",AR243,")"))</f>
        <v/>
      </c>
      <c r="CA243" s="10" t="str">
        <f t="shared" ref="CA243:CA306" si="53">IF(OR(W243&lt;&gt;"",AB243&lt;&gt;"",AD243&lt;&gt;"",AI243&lt;&gt;"",AK243&lt;&gt;"",AP243&lt;&gt;"",AR243&lt;&gt;"")," и ","")</f>
        <v xml:space="preserve"> и </v>
      </c>
      <c r="CB243" s="10" t="str">
        <f t="shared" ref="CB243:CB306" si="54">IF(OR(AB243&lt;&gt;"",AD243&lt;&gt;"",AI243&lt;&gt;"",AK243&lt;&gt;"",AP243&lt;&gt;"",AR243&lt;&gt;"")," и ","")</f>
        <v/>
      </c>
      <c r="CC243" s="10" t="str">
        <f t="shared" ref="CC243:CC306" si="55">IF(OR(AI243&lt;&gt;"",AK243&lt;&gt;"",AP243&lt;&gt;"",AR243&lt;&gt;"")," и ","")</f>
        <v/>
      </c>
      <c r="CD243" s="10" t="str">
        <f t="shared" ref="CD243:CD306" si="56">IF(OR(AK243&lt;&gt;"",AP243&lt;&gt;"",AR243&lt;&gt;"")," и ","")</f>
        <v/>
      </c>
      <c r="CE243" s="10" t="str">
        <f t="shared" ref="CE243:CE306" si="57">IF(OR(AP243&lt;&gt;"",AR243&lt;&gt;"")," и ","")</f>
        <v/>
      </c>
      <c r="CF243" s="10"/>
      <c r="CG243" s="10">
        <f t="shared" ref="CG243:CG306" si="58">8-COUNTIFS(BR243:BY243,"")</f>
        <v>2</v>
      </c>
    </row>
    <row r="244" spans="1:85" outlineLevel="1" x14ac:dyDescent="0.25">
      <c r="A244" s="12">
        <f t="shared" si="44"/>
        <v>1</v>
      </c>
      <c r="R244" s="18" t="str">
        <f t="shared" si="42"/>
        <v>Небесный чиновник [Год НС (戊) и Год ЗВ (卯)]</v>
      </c>
      <c r="U244" s="45" t="str">
        <f t="shared" si="38"/>
        <v>戊</v>
      </c>
      <c r="W244" s="45" t="str">
        <f t="shared" si="39"/>
        <v>卯</v>
      </c>
      <c r="AB244" s="45" t="str">
        <f t="shared" si="40"/>
        <v/>
      </c>
      <c r="AD244" s="45" t="str">
        <f t="shared" si="41"/>
        <v/>
      </c>
      <c r="BN244" s="45">
        <f t="shared" si="43"/>
        <v>1</v>
      </c>
      <c r="BP244" s="12" t="s">
        <v>3802</v>
      </c>
      <c r="BR244" s="10" t="str">
        <f t="shared" si="45"/>
        <v xml:space="preserve">Год НС (戊) и </v>
      </c>
      <c r="BS244" s="10" t="str">
        <f t="shared" si="46"/>
        <v>Год ЗВ (卯)</v>
      </c>
      <c r="BT244" s="10" t="str">
        <f t="shared" si="47"/>
        <v/>
      </c>
      <c r="BU244" s="10" t="str">
        <f t="shared" si="48"/>
        <v/>
      </c>
      <c r="BV244" s="10" t="str">
        <f t="shared" si="49"/>
        <v/>
      </c>
      <c r="BW244" s="10" t="str">
        <f t="shared" si="50"/>
        <v/>
      </c>
      <c r="BX244" s="10" t="str">
        <f t="shared" si="51"/>
        <v/>
      </c>
      <c r="BY244" s="10" t="str">
        <f t="shared" si="52"/>
        <v/>
      </c>
      <c r="CA244" s="10" t="str">
        <f t="shared" si="53"/>
        <v xml:space="preserve"> и </v>
      </c>
      <c r="CB244" s="10" t="str">
        <f t="shared" si="54"/>
        <v/>
      </c>
      <c r="CC244" s="10" t="str">
        <f t="shared" si="55"/>
        <v/>
      </c>
      <c r="CD244" s="10" t="str">
        <f t="shared" si="56"/>
        <v/>
      </c>
      <c r="CE244" s="10" t="str">
        <f t="shared" si="57"/>
        <v/>
      </c>
      <c r="CF244" s="10"/>
      <c r="CG244" s="10">
        <f t="shared" si="58"/>
        <v>2</v>
      </c>
    </row>
    <row r="245" spans="1:85" outlineLevel="1" x14ac:dyDescent="0.25">
      <c r="A245" s="12">
        <f t="shared" si="44"/>
        <v>1</v>
      </c>
      <c r="R245" s="18" t="str">
        <f t="shared" si="42"/>
        <v>Небесный чиновник [Год НС (己) и Год ЗВ (寅)]</v>
      </c>
      <c r="U245" s="45" t="str">
        <f t="shared" si="38"/>
        <v>己</v>
      </c>
      <c r="W245" s="45" t="str">
        <f t="shared" si="39"/>
        <v>寅</v>
      </c>
      <c r="AB245" s="45" t="str">
        <f t="shared" si="40"/>
        <v/>
      </c>
      <c r="AD245" s="45" t="str">
        <f t="shared" si="41"/>
        <v/>
      </c>
      <c r="BN245" s="45">
        <f t="shared" si="43"/>
        <v>1</v>
      </c>
      <c r="BP245" s="12" t="s">
        <v>3802</v>
      </c>
      <c r="BR245" s="10" t="str">
        <f t="shared" si="45"/>
        <v xml:space="preserve">Год НС (己) и </v>
      </c>
      <c r="BS245" s="10" t="str">
        <f t="shared" si="46"/>
        <v>Год ЗВ (寅)</v>
      </c>
      <c r="BT245" s="10" t="str">
        <f t="shared" si="47"/>
        <v/>
      </c>
      <c r="BU245" s="10" t="str">
        <f t="shared" si="48"/>
        <v/>
      </c>
      <c r="BV245" s="10" t="str">
        <f t="shared" si="49"/>
        <v/>
      </c>
      <c r="BW245" s="10" t="str">
        <f t="shared" si="50"/>
        <v/>
      </c>
      <c r="BX245" s="10" t="str">
        <f t="shared" si="51"/>
        <v/>
      </c>
      <c r="BY245" s="10" t="str">
        <f t="shared" si="52"/>
        <v/>
      </c>
      <c r="CA245" s="10" t="str">
        <f t="shared" si="53"/>
        <v xml:space="preserve"> и </v>
      </c>
      <c r="CB245" s="10" t="str">
        <f t="shared" si="54"/>
        <v/>
      </c>
      <c r="CC245" s="10" t="str">
        <f t="shared" si="55"/>
        <v/>
      </c>
      <c r="CD245" s="10" t="str">
        <f t="shared" si="56"/>
        <v/>
      </c>
      <c r="CE245" s="10" t="str">
        <f t="shared" si="57"/>
        <v/>
      </c>
      <c r="CF245" s="10"/>
      <c r="CG245" s="10">
        <f t="shared" si="58"/>
        <v>2</v>
      </c>
    </row>
    <row r="246" spans="1:85" outlineLevel="1" x14ac:dyDescent="0.25">
      <c r="A246" s="12">
        <f t="shared" si="44"/>
        <v>1</v>
      </c>
      <c r="R246" s="18" t="str">
        <f t="shared" si="42"/>
        <v>Небесный чиновник [Год НС (庚) и Год ЗВ (午)]</v>
      </c>
      <c r="U246" s="45" t="str">
        <f t="shared" si="38"/>
        <v>庚</v>
      </c>
      <c r="W246" s="45" t="str">
        <f t="shared" ref="W246:W277" si="59">IF(ISBLANK(W35),"",W35)</f>
        <v>午</v>
      </c>
      <c r="AB246" s="45" t="str">
        <f t="shared" ref="AB246:AB277" si="60">IF(ISBLANK(AB35),"",AB35)</f>
        <v/>
      </c>
      <c r="AD246" s="45" t="str">
        <f t="shared" ref="AD246:AD277" si="61">IF(ISBLANK(AD35),"",AD35)</f>
        <v/>
      </c>
      <c r="BN246" s="45">
        <f t="shared" si="43"/>
        <v>1</v>
      </c>
      <c r="BP246" s="12" t="s">
        <v>3802</v>
      </c>
      <c r="BR246" s="10" t="str">
        <f t="shared" si="45"/>
        <v xml:space="preserve">Год НС (庚) и </v>
      </c>
      <c r="BS246" s="10" t="str">
        <f t="shared" si="46"/>
        <v>Год ЗВ (午)</v>
      </c>
      <c r="BT246" s="10" t="str">
        <f t="shared" si="47"/>
        <v/>
      </c>
      <c r="BU246" s="10" t="str">
        <f t="shared" si="48"/>
        <v/>
      </c>
      <c r="BV246" s="10" t="str">
        <f t="shared" si="49"/>
        <v/>
      </c>
      <c r="BW246" s="10" t="str">
        <f t="shared" si="50"/>
        <v/>
      </c>
      <c r="BX246" s="10" t="str">
        <f t="shared" si="51"/>
        <v/>
      </c>
      <c r="BY246" s="10" t="str">
        <f t="shared" si="52"/>
        <v/>
      </c>
      <c r="CA246" s="10" t="str">
        <f t="shared" si="53"/>
        <v xml:space="preserve"> и </v>
      </c>
      <c r="CB246" s="10" t="str">
        <f t="shared" si="54"/>
        <v/>
      </c>
      <c r="CC246" s="10" t="str">
        <f t="shared" si="55"/>
        <v/>
      </c>
      <c r="CD246" s="10" t="str">
        <f t="shared" si="56"/>
        <v/>
      </c>
      <c r="CE246" s="10" t="str">
        <f t="shared" si="57"/>
        <v/>
      </c>
      <c r="CF246" s="10"/>
      <c r="CG246" s="10">
        <f t="shared" si="58"/>
        <v>2</v>
      </c>
    </row>
    <row r="247" spans="1:85" outlineLevel="1" x14ac:dyDescent="0.25">
      <c r="A247" s="12">
        <f t="shared" si="44"/>
        <v>1</v>
      </c>
      <c r="R247" s="18" t="str">
        <f t="shared" si="42"/>
        <v>Небесный чиновник [Год НС (辛) и Год ЗВ (巳)]</v>
      </c>
      <c r="U247" s="45" t="str">
        <f t="shared" si="38"/>
        <v>辛</v>
      </c>
      <c r="W247" s="45" t="str">
        <f t="shared" si="59"/>
        <v>巳</v>
      </c>
      <c r="AB247" s="45" t="str">
        <f t="shared" si="60"/>
        <v/>
      </c>
      <c r="AD247" s="45" t="str">
        <f t="shared" si="61"/>
        <v/>
      </c>
      <c r="BN247" s="45">
        <f t="shared" si="43"/>
        <v>1</v>
      </c>
      <c r="BP247" s="12" t="s">
        <v>3802</v>
      </c>
      <c r="BR247" s="10" t="str">
        <f t="shared" si="45"/>
        <v xml:space="preserve">Год НС (辛) и </v>
      </c>
      <c r="BS247" s="10" t="str">
        <f t="shared" si="46"/>
        <v>Год ЗВ (巳)</v>
      </c>
      <c r="BT247" s="10" t="str">
        <f t="shared" si="47"/>
        <v/>
      </c>
      <c r="BU247" s="10" t="str">
        <f t="shared" si="48"/>
        <v/>
      </c>
      <c r="BV247" s="10" t="str">
        <f t="shared" si="49"/>
        <v/>
      </c>
      <c r="BW247" s="10" t="str">
        <f t="shared" si="50"/>
        <v/>
      </c>
      <c r="BX247" s="10" t="str">
        <f t="shared" si="51"/>
        <v/>
      </c>
      <c r="BY247" s="10" t="str">
        <f t="shared" si="52"/>
        <v/>
      </c>
      <c r="CA247" s="10" t="str">
        <f t="shared" si="53"/>
        <v xml:space="preserve"> и </v>
      </c>
      <c r="CB247" s="10" t="str">
        <f t="shared" si="54"/>
        <v/>
      </c>
      <c r="CC247" s="10" t="str">
        <f t="shared" si="55"/>
        <v/>
      </c>
      <c r="CD247" s="10" t="str">
        <f t="shared" si="56"/>
        <v/>
      </c>
      <c r="CE247" s="10" t="str">
        <f t="shared" si="57"/>
        <v/>
      </c>
      <c r="CF247" s="10"/>
      <c r="CG247" s="10">
        <f t="shared" si="58"/>
        <v>2</v>
      </c>
    </row>
    <row r="248" spans="1:85" outlineLevel="1" x14ac:dyDescent="0.25">
      <c r="A248" s="12">
        <f t="shared" si="44"/>
        <v>1</v>
      </c>
      <c r="R248" s="18" t="str">
        <f t="shared" si="42"/>
        <v>Небесный чиновник [Год НС (壬) и Год ЗВ (未)]</v>
      </c>
      <c r="U248" s="45" t="str">
        <f t="shared" si="38"/>
        <v>壬</v>
      </c>
      <c r="W248" s="45" t="str">
        <f t="shared" si="59"/>
        <v>未</v>
      </c>
      <c r="AB248" s="45" t="str">
        <f t="shared" si="60"/>
        <v/>
      </c>
      <c r="AD248" s="45" t="str">
        <f t="shared" si="61"/>
        <v/>
      </c>
      <c r="BN248" s="45">
        <f t="shared" si="43"/>
        <v>1</v>
      </c>
      <c r="BP248" s="12" t="s">
        <v>3802</v>
      </c>
      <c r="BR248" s="10" t="str">
        <f t="shared" si="45"/>
        <v xml:space="preserve">Год НС (壬) и </v>
      </c>
      <c r="BS248" s="10" t="str">
        <f t="shared" si="46"/>
        <v>Год ЗВ (未)</v>
      </c>
      <c r="BT248" s="10" t="str">
        <f t="shared" si="47"/>
        <v/>
      </c>
      <c r="BU248" s="10" t="str">
        <f t="shared" si="48"/>
        <v/>
      </c>
      <c r="BV248" s="10" t="str">
        <f t="shared" si="49"/>
        <v/>
      </c>
      <c r="BW248" s="10" t="str">
        <f t="shared" si="50"/>
        <v/>
      </c>
      <c r="BX248" s="10" t="str">
        <f t="shared" si="51"/>
        <v/>
      </c>
      <c r="BY248" s="10" t="str">
        <f t="shared" si="52"/>
        <v/>
      </c>
      <c r="CA248" s="10" t="str">
        <f t="shared" si="53"/>
        <v xml:space="preserve"> и </v>
      </c>
      <c r="CB248" s="10" t="str">
        <f t="shared" si="54"/>
        <v/>
      </c>
      <c r="CC248" s="10" t="str">
        <f t="shared" si="55"/>
        <v/>
      </c>
      <c r="CD248" s="10" t="str">
        <f t="shared" si="56"/>
        <v/>
      </c>
      <c r="CE248" s="10" t="str">
        <f t="shared" si="57"/>
        <v/>
      </c>
      <c r="CF248" s="10"/>
      <c r="CG248" s="10">
        <f t="shared" si="58"/>
        <v>2</v>
      </c>
    </row>
    <row r="249" spans="1:85" outlineLevel="1" x14ac:dyDescent="0.25">
      <c r="A249" s="12">
        <f t="shared" si="44"/>
        <v>1</v>
      </c>
      <c r="R249" s="18" t="str">
        <f t="shared" si="42"/>
        <v>Небесный чиновник [Год НС (壬) и Год ЗВ (丑)]</v>
      </c>
      <c r="U249" s="45" t="str">
        <f t="shared" si="38"/>
        <v>壬</v>
      </c>
      <c r="W249" s="45" t="str">
        <f t="shared" si="59"/>
        <v>丑</v>
      </c>
      <c r="AB249" s="45" t="str">
        <f t="shared" si="60"/>
        <v/>
      </c>
      <c r="AD249" s="45" t="str">
        <f t="shared" si="61"/>
        <v/>
      </c>
      <c r="BN249" s="45">
        <f t="shared" si="43"/>
        <v>1</v>
      </c>
      <c r="BP249" s="12" t="s">
        <v>3802</v>
      </c>
      <c r="BR249" s="10" t="str">
        <f t="shared" si="45"/>
        <v xml:space="preserve">Год НС (壬) и </v>
      </c>
      <c r="BS249" s="10" t="str">
        <f t="shared" si="46"/>
        <v>Год ЗВ (丑)</v>
      </c>
      <c r="BT249" s="10" t="str">
        <f t="shared" si="47"/>
        <v/>
      </c>
      <c r="BU249" s="10" t="str">
        <f t="shared" si="48"/>
        <v/>
      </c>
      <c r="BV249" s="10" t="str">
        <f t="shared" si="49"/>
        <v/>
      </c>
      <c r="BW249" s="10" t="str">
        <f t="shared" si="50"/>
        <v/>
      </c>
      <c r="BX249" s="10" t="str">
        <f t="shared" si="51"/>
        <v/>
      </c>
      <c r="BY249" s="10" t="str">
        <f t="shared" si="52"/>
        <v/>
      </c>
      <c r="CA249" s="10" t="str">
        <f t="shared" si="53"/>
        <v xml:space="preserve"> и </v>
      </c>
      <c r="CB249" s="10" t="str">
        <f t="shared" si="54"/>
        <v/>
      </c>
      <c r="CC249" s="10" t="str">
        <f t="shared" si="55"/>
        <v/>
      </c>
      <c r="CD249" s="10" t="str">
        <f t="shared" si="56"/>
        <v/>
      </c>
      <c r="CE249" s="10" t="str">
        <f t="shared" si="57"/>
        <v/>
      </c>
      <c r="CF249" s="10"/>
      <c r="CG249" s="10">
        <f t="shared" si="58"/>
        <v>2</v>
      </c>
    </row>
    <row r="250" spans="1:85" outlineLevel="1" x14ac:dyDescent="0.25">
      <c r="A250" s="12">
        <f t="shared" si="44"/>
        <v>1</v>
      </c>
      <c r="R250" s="18" t="str">
        <f t="shared" si="42"/>
        <v>Небесный чиновник [Год НС (癸) и Год ЗВ (辰)]</v>
      </c>
      <c r="U250" s="45" t="str">
        <f t="shared" si="38"/>
        <v>癸</v>
      </c>
      <c r="W250" s="45" t="str">
        <f t="shared" si="59"/>
        <v>辰</v>
      </c>
      <c r="AB250" s="45" t="str">
        <f t="shared" si="60"/>
        <v/>
      </c>
      <c r="AD250" s="45" t="str">
        <f t="shared" si="61"/>
        <v/>
      </c>
      <c r="BN250" s="45">
        <f t="shared" si="43"/>
        <v>1</v>
      </c>
      <c r="BP250" s="12" t="s">
        <v>3802</v>
      </c>
      <c r="BR250" s="10" t="str">
        <f t="shared" si="45"/>
        <v xml:space="preserve">Год НС (癸) и </v>
      </c>
      <c r="BS250" s="10" t="str">
        <f t="shared" si="46"/>
        <v>Год ЗВ (辰)</v>
      </c>
      <c r="BT250" s="10" t="str">
        <f t="shared" si="47"/>
        <v/>
      </c>
      <c r="BU250" s="10" t="str">
        <f t="shared" si="48"/>
        <v/>
      </c>
      <c r="BV250" s="10" t="str">
        <f t="shared" si="49"/>
        <v/>
      </c>
      <c r="BW250" s="10" t="str">
        <f t="shared" si="50"/>
        <v/>
      </c>
      <c r="BX250" s="10" t="str">
        <f t="shared" si="51"/>
        <v/>
      </c>
      <c r="BY250" s="10" t="str">
        <f t="shared" si="52"/>
        <v/>
      </c>
      <c r="CA250" s="10" t="str">
        <f t="shared" si="53"/>
        <v xml:space="preserve"> и </v>
      </c>
      <c r="CB250" s="10" t="str">
        <f t="shared" si="54"/>
        <v/>
      </c>
      <c r="CC250" s="10" t="str">
        <f t="shared" si="55"/>
        <v/>
      </c>
      <c r="CD250" s="10" t="str">
        <f t="shared" si="56"/>
        <v/>
      </c>
      <c r="CE250" s="10" t="str">
        <f t="shared" si="57"/>
        <v/>
      </c>
      <c r="CF250" s="10"/>
      <c r="CG250" s="10">
        <f t="shared" si="58"/>
        <v>2</v>
      </c>
    </row>
    <row r="251" spans="1:85" outlineLevel="1" x14ac:dyDescent="0.25">
      <c r="A251" s="12">
        <f t="shared" si="44"/>
        <v>1</v>
      </c>
      <c r="R251" s="18" t="str">
        <f t="shared" si="42"/>
        <v>Небесный чиновник [Год НС (癸) и Год ЗВ (戌)]</v>
      </c>
      <c r="U251" s="45" t="str">
        <f t="shared" si="38"/>
        <v>癸</v>
      </c>
      <c r="W251" s="45" t="str">
        <f t="shared" si="59"/>
        <v>戌</v>
      </c>
      <c r="AB251" s="45" t="str">
        <f t="shared" si="60"/>
        <v/>
      </c>
      <c r="AD251" s="45" t="str">
        <f t="shared" si="61"/>
        <v/>
      </c>
      <c r="BN251" s="45">
        <f t="shared" si="43"/>
        <v>1</v>
      </c>
      <c r="BP251" s="12" t="s">
        <v>3802</v>
      </c>
      <c r="BR251" s="10" t="str">
        <f t="shared" si="45"/>
        <v xml:space="preserve">Год НС (癸) и </v>
      </c>
      <c r="BS251" s="10" t="str">
        <f t="shared" si="46"/>
        <v>Год ЗВ (戌)</v>
      </c>
      <c r="BT251" s="10" t="str">
        <f t="shared" si="47"/>
        <v/>
      </c>
      <c r="BU251" s="10" t="str">
        <f t="shared" si="48"/>
        <v/>
      </c>
      <c r="BV251" s="10" t="str">
        <f t="shared" si="49"/>
        <v/>
      </c>
      <c r="BW251" s="10" t="str">
        <f t="shared" si="50"/>
        <v/>
      </c>
      <c r="BX251" s="10" t="str">
        <f t="shared" si="51"/>
        <v/>
      </c>
      <c r="BY251" s="10" t="str">
        <f t="shared" si="52"/>
        <v/>
      </c>
      <c r="CA251" s="10" t="str">
        <f t="shared" si="53"/>
        <v xml:space="preserve"> и </v>
      </c>
      <c r="CB251" s="10" t="str">
        <f t="shared" si="54"/>
        <v/>
      </c>
      <c r="CC251" s="10" t="str">
        <f t="shared" si="55"/>
        <v/>
      </c>
      <c r="CD251" s="10" t="str">
        <f t="shared" si="56"/>
        <v/>
      </c>
      <c r="CE251" s="10" t="str">
        <f t="shared" si="57"/>
        <v/>
      </c>
      <c r="CF251" s="10"/>
      <c r="CG251" s="10">
        <f t="shared" si="58"/>
        <v>2</v>
      </c>
    </row>
    <row r="252" spans="1:85" hidden="1" outlineLevel="1" x14ac:dyDescent="0.25">
      <c r="A252" s="12" t="str">
        <f t="shared" si="44"/>
        <v/>
      </c>
      <c r="R252" s="18" t="str">
        <f t="shared" si="42"/>
        <v xml:space="preserve"> []</v>
      </c>
      <c r="U252" s="45" t="str">
        <f t="shared" si="38"/>
        <v/>
      </c>
      <c r="W252" s="45" t="str">
        <f t="shared" si="59"/>
        <v/>
      </c>
      <c r="AB252" s="45" t="str">
        <f t="shared" si="60"/>
        <v/>
      </c>
      <c r="AD252" s="45" t="str">
        <f t="shared" si="61"/>
        <v/>
      </c>
      <c r="BN252" s="45" t="str">
        <f t="shared" si="43"/>
        <v/>
      </c>
      <c r="BP252" s="12" t="s">
        <v>3802</v>
      </c>
      <c r="BR252" s="10" t="str">
        <f t="shared" si="45"/>
        <v/>
      </c>
      <c r="BS252" s="10" t="str">
        <f t="shared" si="46"/>
        <v/>
      </c>
      <c r="BT252" s="10" t="str">
        <f t="shared" si="47"/>
        <v/>
      </c>
      <c r="BU252" s="10" t="str">
        <f t="shared" si="48"/>
        <v/>
      </c>
      <c r="BV252" s="10" t="str">
        <f t="shared" si="49"/>
        <v/>
      </c>
      <c r="BW252" s="10" t="str">
        <f t="shared" si="50"/>
        <v/>
      </c>
      <c r="BX252" s="10" t="str">
        <f t="shared" si="51"/>
        <v/>
      </c>
      <c r="BY252" s="10" t="str">
        <f t="shared" si="52"/>
        <v/>
      </c>
      <c r="CA252" s="10" t="str">
        <f t="shared" si="53"/>
        <v/>
      </c>
      <c r="CB252" s="10" t="str">
        <f t="shared" si="54"/>
        <v/>
      </c>
      <c r="CC252" s="10" t="str">
        <f t="shared" si="55"/>
        <v/>
      </c>
      <c r="CD252" s="10" t="str">
        <f t="shared" si="56"/>
        <v/>
      </c>
      <c r="CE252" s="10" t="str">
        <f t="shared" si="57"/>
        <v/>
      </c>
      <c r="CF252" s="10"/>
      <c r="CG252" s="10">
        <f t="shared" si="58"/>
        <v>0</v>
      </c>
    </row>
    <row r="253" spans="1:85" hidden="1" outlineLevel="1" x14ac:dyDescent="0.25">
      <c r="A253" s="12" t="str">
        <f t="shared" si="44"/>
        <v/>
      </c>
      <c r="R253" s="18" t="str">
        <f t="shared" si="42"/>
        <v xml:space="preserve"> []</v>
      </c>
      <c r="U253" s="45" t="str">
        <f t="shared" si="38"/>
        <v/>
      </c>
      <c r="W253" s="45" t="str">
        <f t="shared" si="59"/>
        <v/>
      </c>
      <c r="AB253" s="45" t="str">
        <f t="shared" si="60"/>
        <v/>
      </c>
      <c r="AD253" s="45" t="str">
        <f t="shared" si="61"/>
        <v/>
      </c>
      <c r="BN253" s="45" t="str">
        <f t="shared" si="43"/>
        <v/>
      </c>
      <c r="BP253" s="12" t="s">
        <v>3802</v>
      </c>
      <c r="BR253" s="10" t="str">
        <f t="shared" si="45"/>
        <v/>
      </c>
      <c r="BS253" s="10" t="str">
        <f t="shared" si="46"/>
        <v/>
      </c>
      <c r="BT253" s="10" t="str">
        <f t="shared" si="47"/>
        <v/>
      </c>
      <c r="BU253" s="10" t="str">
        <f t="shared" si="48"/>
        <v/>
      </c>
      <c r="BV253" s="10" t="str">
        <f t="shared" si="49"/>
        <v/>
      </c>
      <c r="BW253" s="10" t="str">
        <f t="shared" si="50"/>
        <v/>
      </c>
      <c r="BX253" s="10" t="str">
        <f t="shared" si="51"/>
        <v/>
      </c>
      <c r="BY253" s="10" t="str">
        <f t="shared" si="52"/>
        <v/>
      </c>
      <c r="CA253" s="10" t="str">
        <f t="shared" si="53"/>
        <v/>
      </c>
      <c r="CB253" s="10" t="str">
        <f t="shared" si="54"/>
        <v/>
      </c>
      <c r="CC253" s="10" t="str">
        <f t="shared" si="55"/>
        <v/>
      </c>
      <c r="CD253" s="10" t="str">
        <f t="shared" si="56"/>
        <v/>
      </c>
      <c r="CE253" s="10" t="str">
        <f t="shared" si="57"/>
        <v/>
      </c>
      <c r="CF253" s="10"/>
      <c r="CG253" s="10">
        <f t="shared" si="58"/>
        <v>0</v>
      </c>
    </row>
    <row r="254" spans="1:85" hidden="1" outlineLevel="1" x14ac:dyDescent="0.25">
      <c r="A254" s="12" t="str">
        <f t="shared" si="44"/>
        <v/>
      </c>
      <c r="R254" s="18" t="str">
        <f t="shared" si="42"/>
        <v xml:space="preserve"> []</v>
      </c>
      <c r="U254" s="45" t="str">
        <f t="shared" si="38"/>
        <v/>
      </c>
      <c r="W254" s="45" t="str">
        <f t="shared" si="59"/>
        <v/>
      </c>
      <c r="AB254" s="45" t="str">
        <f t="shared" si="60"/>
        <v/>
      </c>
      <c r="AD254" s="45" t="str">
        <f t="shared" si="61"/>
        <v/>
      </c>
      <c r="BN254" s="45" t="str">
        <f t="shared" si="43"/>
        <v/>
      </c>
      <c r="BP254" s="12" t="s">
        <v>3802</v>
      </c>
      <c r="BR254" s="10" t="str">
        <f t="shared" si="45"/>
        <v/>
      </c>
      <c r="BS254" s="10" t="str">
        <f t="shared" si="46"/>
        <v/>
      </c>
      <c r="BT254" s="10" t="str">
        <f t="shared" si="47"/>
        <v/>
      </c>
      <c r="BU254" s="10" t="str">
        <f t="shared" si="48"/>
        <v/>
      </c>
      <c r="BV254" s="10" t="str">
        <f t="shared" si="49"/>
        <v/>
      </c>
      <c r="BW254" s="10" t="str">
        <f t="shared" si="50"/>
        <v/>
      </c>
      <c r="BX254" s="10" t="str">
        <f t="shared" si="51"/>
        <v/>
      </c>
      <c r="BY254" s="10" t="str">
        <f t="shared" si="52"/>
        <v/>
      </c>
      <c r="CA254" s="10" t="str">
        <f t="shared" si="53"/>
        <v/>
      </c>
      <c r="CB254" s="10" t="str">
        <f t="shared" si="54"/>
        <v/>
      </c>
      <c r="CC254" s="10" t="str">
        <f t="shared" si="55"/>
        <v/>
      </c>
      <c r="CD254" s="10" t="str">
        <f t="shared" si="56"/>
        <v/>
      </c>
      <c r="CE254" s="10" t="str">
        <f t="shared" si="57"/>
        <v/>
      </c>
      <c r="CF254" s="10"/>
      <c r="CG254" s="10">
        <f t="shared" si="58"/>
        <v>0</v>
      </c>
    </row>
    <row r="255" spans="1:85" hidden="1" outlineLevel="1" x14ac:dyDescent="0.25">
      <c r="A255" s="12" t="str">
        <f t="shared" si="44"/>
        <v/>
      </c>
      <c r="R255" s="18" t="str">
        <f t="shared" si="42"/>
        <v xml:space="preserve"> []</v>
      </c>
      <c r="U255" s="45" t="str">
        <f t="shared" si="38"/>
        <v/>
      </c>
      <c r="W255" s="45" t="str">
        <f t="shared" si="59"/>
        <v/>
      </c>
      <c r="AB255" s="45" t="str">
        <f t="shared" si="60"/>
        <v/>
      </c>
      <c r="AD255" s="45" t="str">
        <f t="shared" si="61"/>
        <v/>
      </c>
      <c r="BN255" s="45" t="str">
        <f t="shared" si="43"/>
        <v/>
      </c>
      <c r="BP255" s="12" t="s">
        <v>3802</v>
      </c>
      <c r="BR255" s="10" t="str">
        <f t="shared" si="45"/>
        <v/>
      </c>
      <c r="BS255" s="10" t="str">
        <f t="shared" si="46"/>
        <v/>
      </c>
      <c r="BT255" s="10" t="str">
        <f t="shared" si="47"/>
        <v/>
      </c>
      <c r="BU255" s="10" t="str">
        <f t="shared" si="48"/>
        <v/>
      </c>
      <c r="BV255" s="10" t="str">
        <f t="shared" si="49"/>
        <v/>
      </c>
      <c r="BW255" s="10" t="str">
        <f t="shared" si="50"/>
        <v/>
      </c>
      <c r="BX255" s="10" t="str">
        <f t="shared" si="51"/>
        <v/>
      </c>
      <c r="BY255" s="10" t="str">
        <f t="shared" si="52"/>
        <v/>
      </c>
      <c r="CA255" s="10" t="str">
        <f t="shared" si="53"/>
        <v/>
      </c>
      <c r="CB255" s="10" t="str">
        <f t="shared" si="54"/>
        <v/>
      </c>
      <c r="CC255" s="10" t="str">
        <f t="shared" si="55"/>
        <v/>
      </c>
      <c r="CD255" s="10" t="str">
        <f t="shared" si="56"/>
        <v/>
      </c>
      <c r="CE255" s="10" t="str">
        <f t="shared" si="57"/>
        <v/>
      </c>
      <c r="CF255" s="10"/>
      <c r="CG255" s="10">
        <f t="shared" si="58"/>
        <v>0</v>
      </c>
    </row>
    <row r="256" spans="1:85" hidden="1" outlineLevel="1" x14ac:dyDescent="0.25">
      <c r="A256" s="12" t="str">
        <f t="shared" si="44"/>
        <v/>
      </c>
      <c r="R256" s="18" t="str">
        <f t="shared" si="42"/>
        <v xml:space="preserve"> []</v>
      </c>
      <c r="U256" s="45" t="str">
        <f t="shared" si="38"/>
        <v/>
      </c>
      <c r="W256" s="45" t="str">
        <f t="shared" si="59"/>
        <v/>
      </c>
      <c r="AB256" s="45" t="str">
        <f t="shared" si="60"/>
        <v/>
      </c>
      <c r="AD256" s="45" t="str">
        <f t="shared" si="61"/>
        <v/>
      </c>
      <c r="BN256" s="45" t="str">
        <f t="shared" si="43"/>
        <v/>
      </c>
      <c r="BP256" s="12" t="s">
        <v>3802</v>
      </c>
      <c r="BR256" s="10" t="str">
        <f t="shared" si="45"/>
        <v/>
      </c>
      <c r="BS256" s="10" t="str">
        <f t="shared" si="46"/>
        <v/>
      </c>
      <c r="BT256" s="10" t="str">
        <f t="shared" si="47"/>
        <v/>
      </c>
      <c r="BU256" s="10" t="str">
        <f t="shared" si="48"/>
        <v/>
      </c>
      <c r="BV256" s="10" t="str">
        <f t="shared" si="49"/>
        <v/>
      </c>
      <c r="BW256" s="10" t="str">
        <f t="shared" si="50"/>
        <v/>
      </c>
      <c r="BX256" s="10" t="str">
        <f t="shared" si="51"/>
        <v/>
      </c>
      <c r="BY256" s="10" t="str">
        <f t="shared" si="52"/>
        <v/>
      </c>
      <c r="CA256" s="10" t="str">
        <f t="shared" si="53"/>
        <v/>
      </c>
      <c r="CB256" s="10" t="str">
        <f t="shared" si="54"/>
        <v/>
      </c>
      <c r="CC256" s="10" t="str">
        <f t="shared" si="55"/>
        <v/>
      </c>
      <c r="CD256" s="10" t="str">
        <f t="shared" si="56"/>
        <v/>
      </c>
      <c r="CE256" s="10" t="str">
        <f t="shared" si="57"/>
        <v/>
      </c>
      <c r="CF256" s="10"/>
      <c r="CG256" s="10">
        <f t="shared" si="58"/>
        <v>0</v>
      </c>
    </row>
    <row r="257" spans="1:85" hidden="1" outlineLevel="1" x14ac:dyDescent="0.25">
      <c r="A257" s="12" t="str">
        <f t="shared" si="44"/>
        <v/>
      </c>
      <c r="R257" s="18" t="str">
        <f t="shared" si="42"/>
        <v xml:space="preserve"> []</v>
      </c>
      <c r="U257" s="45" t="str">
        <f t="shared" si="38"/>
        <v/>
      </c>
      <c r="W257" s="45" t="str">
        <f t="shared" si="59"/>
        <v/>
      </c>
      <c r="AB257" s="45" t="str">
        <f t="shared" si="60"/>
        <v/>
      </c>
      <c r="AD257" s="45" t="str">
        <f t="shared" si="61"/>
        <v/>
      </c>
      <c r="BN257" s="45" t="str">
        <f t="shared" si="43"/>
        <v/>
      </c>
      <c r="BP257" s="12" t="s">
        <v>3802</v>
      </c>
      <c r="BR257" s="10" t="str">
        <f t="shared" si="45"/>
        <v/>
      </c>
      <c r="BS257" s="10" t="str">
        <f t="shared" si="46"/>
        <v/>
      </c>
      <c r="BT257" s="10" t="str">
        <f t="shared" si="47"/>
        <v/>
      </c>
      <c r="BU257" s="10" t="str">
        <f t="shared" si="48"/>
        <v/>
      </c>
      <c r="BV257" s="10" t="str">
        <f t="shared" si="49"/>
        <v/>
      </c>
      <c r="BW257" s="10" t="str">
        <f t="shared" si="50"/>
        <v/>
      </c>
      <c r="BX257" s="10" t="str">
        <f t="shared" si="51"/>
        <v/>
      </c>
      <c r="BY257" s="10" t="str">
        <f t="shared" si="52"/>
        <v/>
      </c>
      <c r="CA257" s="10" t="str">
        <f t="shared" si="53"/>
        <v/>
      </c>
      <c r="CB257" s="10" t="str">
        <f t="shared" si="54"/>
        <v/>
      </c>
      <c r="CC257" s="10" t="str">
        <f t="shared" si="55"/>
        <v/>
      </c>
      <c r="CD257" s="10" t="str">
        <f t="shared" si="56"/>
        <v/>
      </c>
      <c r="CE257" s="10" t="str">
        <f t="shared" si="57"/>
        <v/>
      </c>
      <c r="CF257" s="10"/>
      <c r="CG257" s="10">
        <f t="shared" si="58"/>
        <v>0</v>
      </c>
    </row>
    <row r="258" spans="1:85" hidden="1" outlineLevel="1" x14ac:dyDescent="0.25">
      <c r="A258" s="12" t="str">
        <f t="shared" si="44"/>
        <v/>
      </c>
      <c r="R258" s="18" t="str">
        <f t="shared" si="42"/>
        <v xml:space="preserve"> []</v>
      </c>
      <c r="U258" s="45" t="str">
        <f t="shared" si="38"/>
        <v/>
      </c>
      <c r="W258" s="45" t="str">
        <f t="shared" si="59"/>
        <v/>
      </c>
      <c r="AB258" s="45" t="str">
        <f t="shared" si="60"/>
        <v/>
      </c>
      <c r="AD258" s="45" t="str">
        <f t="shared" si="61"/>
        <v/>
      </c>
      <c r="BN258" s="45" t="str">
        <f t="shared" si="43"/>
        <v/>
      </c>
      <c r="BP258" s="12" t="s">
        <v>3802</v>
      </c>
      <c r="BR258" s="10" t="str">
        <f t="shared" si="45"/>
        <v/>
      </c>
      <c r="BS258" s="10" t="str">
        <f t="shared" si="46"/>
        <v/>
      </c>
      <c r="BT258" s="10" t="str">
        <f t="shared" si="47"/>
        <v/>
      </c>
      <c r="BU258" s="10" t="str">
        <f t="shared" si="48"/>
        <v/>
      </c>
      <c r="BV258" s="10" t="str">
        <f t="shared" si="49"/>
        <v/>
      </c>
      <c r="BW258" s="10" t="str">
        <f t="shared" si="50"/>
        <v/>
      </c>
      <c r="BX258" s="10" t="str">
        <f t="shared" si="51"/>
        <v/>
      </c>
      <c r="BY258" s="10" t="str">
        <f t="shared" si="52"/>
        <v/>
      </c>
      <c r="CA258" s="10" t="str">
        <f t="shared" si="53"/>
        <v/>
      </c>
      <c r="CB258" s="10" t="str">
        <f t="shared" si="54"/>
        <v/>
      </c>
      <c r="CC258" s="10" t="str">
        <f t="shared" si="55"/>
        <v/>
      </c>
      <c r="CD258" s="10" t="str">
        <f t="shared" si="56"/>
        <v/>
      </c>
      <c r="CE258" s="10" t="str">
        <f t="shared" si="57"/>
        <v/>
      </c>
      <c r="CF258" s="10"/>
      <c r="CG258" s="10">
        <f t="shared" si="58"/>
        <v>0</v>
      </c>
    </row>
    <row r="259" spans="1:85" hidden="1" outlineLevel="1" x14ac:dyDescent="0.25">
      <c r="A259" s="12" t="str">
        <f t="shared" si="44"/>
        <v/>
      </c>
      <c r="R259" s="18" t="str">
        <f t="shared" si="42"/>
        <v xml:space="preserve"> []</v>
      </c>
      <c r="U259" s="45" t="str">
        <f t="shared" si="38"/>
        <v/>
      </c>
      <c r="W259" s="45" t="str">
        <f t="shared" si="59"/>
        <v/>
      </c>
      <c r="AB259" s="45" t="str">
        <f t="shared" si="60"/>
        <v/>
      </c>
      <c r="AD259" s="45" t="str">
        <f t="shared" si="61"/>
        <v/>
      </c>
      <c r="BN259" s="45" t="str">
        <f t="shared" si="43"/>
        <v/>
      </c>
      <c r="BP259" s="12" t="s">
        <v>3802</v>
      </c>
      <c r="BR259" s="10" t="str">
        <f t="shared" si="45"/>
        <v/>
      </c>
      <c r="BS259" s="10" t="str">
        <f t="shared" si="46"/>
        <v/>
      </c>
      <c r="BT259" s="10" t="str">
        <f t="shared" si="47"/>
        <v/>
      </c>
      <c r="BU259" s="10" t="str">
        <f t="shared" si="48"/>
        <v/>
      </c>
      <c r="BV259" s="10" t="str">
        <f t="shared" si="49"/>
        <v/>
      </c>
      <c r="BW259" s="10" t="str">
        <f t="shared" si="50"/>
        <v/>
      </c>
      <c r="BX259" s="10" t="str">
        <f t="shared" si="51"/>
        <v/>
      </c>
      <c r="BY259" s="10" t="str">
        <f t="shared" si="52"/>
        <v/>
      </c>
      <c r="CA259" s="10" t="str">
        <f t="shared" si="53"/>
        <v/>
      </c>
      <c r="CB259" s="10" t="str">
        <f t="shared" si="54"/>
        <v/>
      </c>
      <c r="CC259" s="10" t="str">
        <f t="shared" si="55"/>
        <v/>
      </c>
      <c r="CD259" s="10" t="str">
        <f t="shared" si="56"/>
        <v/>
      </c>
      <c r="CE259" s="10" t="str">
        <f t="shared" si="57"/>
        <v/>
      </c>
      <c r="CF259" s="10"/>
      <c r="CG259" s="10">
        <f t="shared" si="58"/>
        <v>0</v>
      </c>
    </row>
    <row r="260" spans="1:85" hidden="1" outlineLevel="1" x14ac:dyDescent="0.25">
      <c r="A260" s="12" t="str">
        <f t="shared" si="44"/>
        <v/>
      </c>
      <c r="R260" s="18" t="str">
        <f t="shared" si="42"/>
        <v xml:space="preserve"> []</v>
      </c>
      <c r="U260" s="45" t="str">
        <f t="shared" si="38"/>
        <v/>
      </c>
      <c r="W260" s="45" t="str">
        <f t="shared" si="59"/>
        <v/>
      </c>
      <c r="AB260" s="45" t="str">
        <f t="shared" si="60"/>
        <v/>
      </c>
      <c r="AD260" s="45" t="str">
        <f t="shared" si="61"/>
        <v/>
      </c>
      <c r="BN260" s="45" t="str">
        <f t="shared" si="43"/>
        <v/>
      </c>
      <c r="BP260" s="12" t="s">
        <v>3802</v>
      </c>
      <c r="BR260" s="10" t="str">
        <f t="shared" si="45"/>
        <v/>
      </c>
      <c r="BS260" s="10" t="str">
        <f t="shared" si="46"/>
        <v/>
      </c>
      <c r="BT260" s="10" t="str">
        <f t="shared" si="47"/>
        <v/>
      </c>
      <c r="BU260" s="10" t="str">
        <f t="shared" si="48"/>
        <v/>
      </c>
      <c r="BV260" s="10" t="str">
        <f t="shared" si="49"/>
        <v/>
      </c>
      <c r="BW260" s="10" t="str">
        <f t="shared" si="50"/>
        <v/>
      </c>
      <c r="BX260" s="10" t="str">
        <f t="shared" si="51"/>
        <v/>
      </c>
      <c r="BY260" s="10" t="str">
        <f t="shared" si="52"/>
        <v/>
      </c>
      <c r="CA260" s="10" t="str">
        <f t="shared" si="53"/>
        <v/>
      </c>
      <c r="CB260" s="10" t="str">
        <f t="shared" si="54"/>
        <v/>
      </c>
      <c r="CC260" s="10" t="str">
        <f t="shared" si="55"/>
        <v/>
      </c>
      <c r="CD260" s="10" t="str">
        <f t="shared" si="56"/>
        <v/>
      </c>
      <c r="CE260" s="10" t="str">
        <f t="shared" si="57"/>
        <v/>
      </c>
      <c r="CF260" s="10"/>
      <c r="CG260" s="10">
        <f t="shared" si="58"/>
        <v>0</v>
      </c>
    </row>
    <row r="261" spans="1:85" hidden="1" outlineLevel="1" x14ac:dyDescent="0.25">
      <c r="A261" s="12" t="str">
        <f t="shared" si="44"/>
        <v/>
      </c>
      <c r="R261" s="18" t="str">
        <f t="shared" si="42"/>
        <v xml:space="preserve"> []</v>
      </c>
      <c r="U261" s="45" t="str">
        <f t="shared" si="38"/>
        <v/>
      </c>
      <c r="W261" s="45" t="str">
        <f t="shared" si="59"/>
        <v/>
      </c>
      <c r="AB261" s="45" t="str">
        <f t="shared" si="60"/>
        <v/>
      </c>
      <c r="AD261" s="45" t="str">
        <f t="shared" si="61"/>
        <v/>
      </c>
      <c r="BN261" s="45" t="str">
        <f t="shared" si="43"/>
        <v/>
      </c>
      <c r="BP261" s="12" t="s">
        <v>3802</v>
      </c>
      <c r="BR261" s="10" t="str">
        <f t="shared" si="45"/>
        <v/>
      </c>
      <c r="BS261" s="10" t="str">
        <f t="shared" si="46"/>
        <v/>
      </c>
      <c r="BT261" s="10" t="str">
        <f t="shared" si="47"/>
        <v/>
      </c>
      <c r="BU261" s="10" t="str">
        <f t="shared" si="48"/>
        <v/>
      </c>
      <c r="BV261" s="10" t="str">
        <f t="shared" si="49"/>
        <v/>
      </c>
      <c r="BW261" s="10" t="str">
        <f t="shared" si="50"/>
        <v/>
      </c>
      <c r="BX261" s="10" t="str">
        <f t="shared" si="51"/>
        <v/>
      </c>
      <c r="BY261" s="10" t="str">
        <f t="shared" si="52"/>
        <v/>
      </c>
      <c r="CA261" s="10" t="str">
        <f t="shared" si="53"/>
        <v/>
      </c>
      <c r="CB261" s="10" t="str">
        <f t="shared" si="54"/>
        <v/>
      </c>
      <c r="CC261" s="10" t="str">
        <f t="shared" si="55"/>
        <v/>
      </c>
      <c r="CD261" s="10" t="str">
        <f t="shared" si="56"/>
        <v/>
      </c>
      <c r="CE261" s="10" t="str">
        <f t="shared" si="57"/>
        <v/>
      </c>
      <c r="CF261" s="10"/>
      <c r="CG261" s="10">
        <f t="shared" si="58"/>
        <v>0</v>
      </c>
    </row>
    <row r="262" spans="1:85" hidden="1" outlineLevel="1" x14ac:dyDescent="0.25">
      <c r="A262" s="12" t="str">
        <f t="shared" si="44"/>
        <v/>
      </c>
      <c r="R262" s="18" t="str">
        <f t="shared" si="42"/>
        <v xml:space="preserve"> []</v>
      </c>
      <c r="U262" s="45" t="str">
        <f t="shared" si="38"/>
        <v/>
      </c>
      <c r="W262" s="45" t="str">
        <f t="shared" si="59"/>
        <v/>
      </c>
      <c r="AB262" s="45" t="str">
        <f t="shared" si="60"/>
        <v/>
      </c>
      <c r="AD262" s="45" t="str">
        <f t="shared" si="61"/>
        <v/>
      </c>
      <c r="BN262" s="45" t="str">
        <f t="shared" si="43"/>
        <v/>
      </c>
      <c r="BP262" s="12" t="s">
        <v>3802</v>
      </c>
      <c r="BR262" s="10" t="str">
        <f t="shared" si="45"/>
        <v/>
      </c>
      <c r="BS262" s="10" t="str">
        <f t="shared" si="46"/>
        <v/>
      </c>
      <c r="BT262" s="10" t="str">
        <f t="shared" si="47"/>
        <v/>
      </c>
      <c r="BU262" s="10" t="str">
        <f t="shared" si="48"/>
        <v/>
      </c>
      <c r="BV262" s="10" t="str">
        <f t="shared" si="49"/>
        <v/>
      </c>
      <c r="BW262" s="10" t="str">
        <f t="shared" si="50"/>
        <v/>
      </c>
      <c r="BX262" s="10" t="str">
        <f t="shared" si="51"/>
        <v/>
      </c>
      <c r="BY262" s="10" t="str">
        <f t="shared" si="52"/>
        <v/>
      </c>
      <c r="CA262" s="10" t="str">
        <f t="shared" si="53"/>
        <v/>
      </c>
      <c r="CB262" s="10" t="str">
        <f t="shared" si="54"/>
        <v/>
      </c>
      <c r="CC262" s="10" t="str">
        <f t="shared" si="55"/>
        <v/>
      </c>
      <c r="CD262" s="10" t="str">
        <f t="shared" si="56"/>
        <v/>
      </c>
      <c r="CE262" s="10" t="str">
        <f t="shared" si="57"/>
        <v/>
      </c>
      <c r="CF262" s="10"/>
      <c r="CG262" s="10">
        <f t="shared" si="58"/>
        <v>0</v>
      </c>
    </row>
    <row r="263" spans="1:85" hidden="1" outlineLevel="1" x14ac:dyDescent="0.25">
      <c r="A263" s="12" t="str">
        <f t="shared" si="44"/>
        <v/>
      </c>
      <c r="R263" s="18" t="str">
        <f t="shared" si="42"/>
        <v xml:space="preserve"> []</v>
      </c>
      <c r="U263" s="45" t="str">
        <f t="shared" si="38"/>
        <v/>
      </c>
      <c r="W263" s="45" t="str">
        <f t="shared" si="59"/>
        <v/>
      </c>
      <c r="AB263" s="45" t="str">
        <f t="shared" si="60"/>
        <v/>
      </c>
      <c r="AD263" s="45" t="str">
        <f t="shared" si="61"/>
        <v/>
      </c>
      <c r="BN263" s="45" t="str">
        <f t="shared" si="43"/>
        <v/>
      </c>
      <c r="BP263" s="12" t="s">
        <v>3802</v>
      </c>
      <c r="BR263" s="10" t="str">
        <f t="shared" si="45"/>
        <v/>
      </c>
      <c r="BS263" s="10" t="str">
        <f t="shared" si="46"/>
        <v/>
      </c>
      <c r="BT263" s="10" t="str">
        <f t="shared" si="47"/>
        <v/>
      </c>
      <c r="BU263" s="10" t="str">
        <f t="shared" si="48"/>
        <v/>
      </c>
      <c r="BV263" s="10" t="str">
        <f t="shared" si="49"/>
        <v/>
      </c>
      <c r="BW263" s="10" t="str">
        <f t="shared" si="50"/>
        <v/>
      </c>
      <c r="BX263" s="10" t="str">
        <f t="shared" si="51"/>
        <v/>
      </c>
      <c r="BY263" s="10" t="str">
        <f t="shared" si="52"/>
        <v/>
      </c>
      <c r="CA263" s="10" t="str">
        <f t="shared" si="53"/>
        <v/>
      </c>
      <c r="CB263" s="10" t="str">
        <f t="shared" si="54"/>
        <v/>
      </c>
      <c r="CC263" s="10" t="str">
        <f t="shared" si="55"/>
        <v/>
      </c>
      <c r="CD263" s="10" t="str">
        <f t="shared" si="56"/>
        <v/>
      </c>
      <c r="CE263" s="10" t="str">
        <f t="shared" si="57"/>
        <v/>
      </c>
      <c r="CF263" s="10"/>
      <c r="CG263" s="10">
        <f t="shared" si="58"/>
        <v>0</v>
      </c>
    </row>
    <row r="264" spans="1:85" hidden="1" outlineLevel="1" x14ac:dyDescent="0.25">
      <c r="A264" s="12" t="str">
        <f t="shared" si="44"/>
        <v/>
      </c>
      <c r="R264" s="18" t="str">
        <f t="shared" si="42"/>
        <v xml:space="preserve"> []</v>
      </c>
      <c r="U264" s="45" t="str">
        <f t="shared" si="38"/>
        <v/>
      </c>
      <c r="W264" s="45" t="str">
        <f t="shared" si="59"/>
        <v/>
      </c>
      <c r="AB264" s="45" t="str">
        <f t="shared" si="60"/>
        <v/>
      </c>
      <c r="AD264" s="45" t="str">
        <f t="shared" si="61"/>
        <v/>
      </c>
      <c r="BN264" s="45" t="str">
        <f t="shared" si="43"/>
        <v/>
      </c>
      <c r="BP264" s="12" t="s">
        <v>3802</v>
      </c>
      <c r="BR264" s="10" t="str">
        <f t="shared" si="45"/>
        <v/>
      </c>
      <c r="BS264" s="10" t="str">
        <f t="shared" si="46"/>
        <v/>
      </c>
      <c r="BT264" s="10" t="str">
        <f t="shared" si="47"/>
        <v/>
      </c>
      <c r="BU264" s="10" t="str">
        <f t="shared" si="48"/>
        <v/>
      </c>
      <c r="BV264" s="10" t="str">
        <f t="shared" si="49"/>
        <v/>
      </c>
      <c r="BW264" s="10" t="str">
        <f t="shared" si="50"/>
        <v/>
      </c>
      <c r="BX264" s="10" t="str">
        <f t="shared" si="51"/>
        <v/>
      </c>
      <c r="BY264" s="10" t="str">
        <f t="shared" si="52"/>
        <v/>
      </c>
      <c r="CA264" s="10" t="str">
        <f t="shared" si="53"/>
        <v/>
      </c>
      <c r="CB264" s="10" t="str">
        <f t="shared" si="54"/>
        <v/>
      </c>
      <c r="CC264" s="10" t="str">
        <f t="shared" si="55"/>
        <v/>
      </c>
      <c r="CD264" s="10" t="str">
        <f t="shared" si="56"/>
        <v/>
      </c>
      <c r="CE264" s="10" t="str">
        <f t="shared" si="57"/>
        <v/>
      </c>
      <c r="CF264" s="10"/>
      <c r="CG264" s="10">
        <f t="shared" si="58"/>
        <v>0</v>
      </c>
    </row>
    <row r="265" spans="1:85" hidden="1" outlineLevel="1" x14ac:dyDescent="0.25">
      <c r="A265" s="12" t="str">
        <f t="shared" si="44"/>
        <v/>
      </c>
      <c r="R265" s="18" t="str">
        <f t="shared" si="42"/>
        <v xml:space="preserve"> []</v>
      </c>
      <c r="U265" s="45" t="str">
        <f t="shared" si="38"/>
        <v/>
      </c>
      <c r="W265" s="45" t="str">
        <f t="shared" si="59"/>
        <v/>
      </c>
      <c r="AB265" s="45" t="str">
        <f t="shared" si="60"/>
        <v/>
      </c>
      <c r="AD265" s="45" t="str">
        <f t="shared" si="61"/>
        <v/>
      </c>
      <c r="BN265" s="45" t="str">
        <f t="shared" si="43"/>
        <v/>
      </c>
      <c r="BP265" s="12" t="s">
        <v>3802</v>
      </c>
      <c r="BR265" s="10" t="str">
        <f t="shared" si="45"/>
        <v/>
      </c>
      <c r="BS265" s="10" t="str">
        <f t="shared" si="46"/>
        <v/>
      </c>
      <c r="BT265" s="10" t="str">
        <f t="shared" si="47"/>
        <v/>
      </c>
      <c r="BU265" s="10" t="str">
        <f t="shared" si="48"/>
        <v/>
      </c>
      <c r="BV265" s="10" t="str">
        <f t="shared" si="49"/>
        <v/>
      </c>
      <c r="BW265" s="10" t="str">
        <f t="shared" si="50"/>
        <v/>
      </c>
      <c r="BX265" s="10" t="str">
        <f t="shared" si="51"/>
        <v/>
      </c>
      <c r="BY265" s="10" t="str">
        <f t="shared" si="52"/>
        <v/>
      </c>
      <c r="CA265" s="10" t="str">
        <f t="shared" si="53"/>
        <v/>
      </c>
      <c r="CB265" s="10" t="str">
        <f t="shared" si="54"/>
        <v/>
      </c>
      <c r="CC265" s="10" t="str">
        <f t="shared" si="55"/>
        <v/>
      </c>
      <c r="CD265" s="10" t="str">
        <f t="shared" si="56"/>
        <v/>
      </c>
      <c r="CE265" s="10" t="str">
        <f t="shared" si="57"/>
        <v/>
      </c>
      <c r="CF265" s="10"/>
      <c r="CG265" s="10">
        <f t="shared" si="58"/>
        <v>0</v>
      </c>
    </row>
    <row r="266" spans="1:85" hidden="1" outlineLevel="1" x14ac:dyDescent="0.25">
      <c r="A266" s="12" t="str">
        <f t="shared" si="44"/>
        <v/>
      </c>
      <c r="R266" s="18" t="str">
        <f t="shared" si="42"/>
        <v xml:space="preserve"> []</v>
      </c>
      <c r="U266" s="45" t="str">
        <f t="shared" si="38"/>
        <v/>
      </c>
      <c r="W266" s="45" t="str">
        <f t="shared" si="59"/>
        <v/>
      </c>
      <c r="AB266" s="45" t="str">
        <f t="shared" si="60"/>
        <v/>
      </c>
      <c r="AD266" s="45" t="str">
        <f t="shared" si="61"/>
        <v/>
      </c>
      <c r="BN266" s="45" t="str">
        <f t="shared" si="43"/>
        <v/>
      </c>
      <c r="BP266" s="12" t="s">
        <v>3802</v>
      </c>
      <c r="BR266" s="10" t="str">
        <f t="shared" si="45"/>
        <v/>
      </c>
      <c r="BS266" s="10" t="str">
        <f t="shared" si="46"/>
        <v/>
      </c>
      <c r="BT266" s="10" t="str">
        <f t="shared" si="47"/>
        <v/>
      </c>
      <c r="BU266" s="10" t="str">
        <f t="shared" si="48"/>
        <v/>
      </c>
      <c r="BV266" s="10" t="str">
        <f t="shared" si="49"/>
        <v/>
      </c>
      <c r="BW266" s="10" t="str">
        <f t="shared" si="50"/>
        <v/>
      </c>
      <c r="BX266" s="10" t="str">
        <f t="shared" si="51"/>
        <v/>
      </c>
      <c r="BY266" s="10" t="str">
        <f t="shared" si="52"/>
        <v/>
      </c>
      <c r="CA266" s="10" t="str">
        <f t="shared" si="53"/>
        <v/>
      </c>
      <c r="CB266" s="10" t="str">
        <f t="shared" si="54"/>
        <v/>
      </c>
      <c r="CC266" s="10" t="str">
        <f t="shared" si="55"/>
        <v/>
      </c>
      <c r="CD266" s="10" t="str">
        <f t="shared" si="56"/>
        <v/>
      </c>
      <c r="CE266" s="10" t="str">
        <f t="shared" si="57"/>
        <v/>
      </c>
      <c r="CF266" s="10"/>
      <c r="CG266" s="10">
        <f t="shared" si="58"/>
        <v>0</v>
      </c>
    </row>
    <row r="267" spans="1:85" hidden="1" outlineLevel="1" x14ac:dyDescent="0.25">
      <c r="A267" s="12" t="str">
        <f t="shared" si="44"/>
        <v/>
      </c>
      <c r="R267" s="18" t="str">
        <f t="shared" si="42"/>
        <v xml:space="preserve"> []</v>
      </c>
      <c r="U267" s="45" t="str">
        <f t="shared" si="38"/>
        <v/>
      </c>
      <c r="W267" s="45" t="str">
        <f t="shared" si="59"/>
        <v/>
      </c>
      <c r="AB267" s="45" t="str">
        <f t="shared" si="60"/>
        <v/>
      </c>
      <c r="AD267" s="45" t="str">
        <f t="shared" si="61"/>
        <v/>
      </c>
      <c r="BN267" s="45" t="str">
        <f t="shared" si="43"/>
        <v/>
      </c>
      <c r="BP267" s="12" t="s">
        <v>3802</v>
      </c>
      <c r="BR267" s="10" t="str">
        <f t="shared" si="45"/>
        <v/>
      </c>
      <c r="BS267" s="10" t="str">
        <f t="shared" si="46"/>
        <v/>
      </c>
      <c r="BT267" s="10" t="str">
        <f t="shared" si="47"/>
        <v/>
      </c>
      <c r="BU267" s="10" t="str">
        <f t="shared" si="48"/>
        <v/>
      </c>
      <c r="BV267" s="10" t="str">
        <f t="shared" si="49"/>
        <v/>
      </c>
      <c r="BW267" s="10" t="str">
        <f t="shared" si="50"/>
        <v/>
      </c>
      <c r="BX267" s="10" t="str">
        <f t="shared" si="51"/>
        <v/>
      </c>
      <c r="BY267" s="10" t="str">
        <f t="shared" si="52"/>
        <v/>
      </c>
      <c r="CA267" s="10" t="str">
        <f t="shared" si="53"/>
        <v/>
      </c>
      <c r="CB267" s="10" t="str">
        <f t="shared" si="54"/>
        <v/>
      </c>
      <c r="CC267" s="10" t="str">
        <f t="shared" si="55"/>
        <v/>
      </c>
      <c r="CD267" s="10" t="str">
        <f t="shared" si="56"/>
        <v/>
      </c>
      <c r="CE267" s="10" t="str">
        <f t="shared" si="57"/>
        <v/>
      </c>
      <c r="CF267" s="10"/>
      <c r="CG267" s="10">
        <f t="shared" si="58"/>
        <v>0</v>
      </c>
    </row>
    <row r="268" spans="1:85" hidden="1" outlineLevel="1" x14ac:dyDescent="0.25">
      <c r="A268" s="12" t="str">
        <f t="shared" si="44"/>
        <v/>
      </c>
      <c r="R268" s="18" t="str">
        <f t="shared" si="42"/>
        <v xml:space="preserve"> []</v>
      </c>
      <c r="U268" s="45" t="str">
        <f t="shared" si="38"/>
        <v/>
      </c>
      <c r="W268" s="45" t="str">
        <f t="shared" si="59"/>
        <v/>
      </c>
      <c r="AB268" s="45" t="str">
        <f t="shared" si="60"/>
        <v/>
      </c>
      <c r="AD268" s="45" t="str">
        <f t="shared" si="61"/>
        <v/>
      </c>
      <c r="BN268" s="45" t="str">
        <f t="shared" si="43"/>
        <v/>
      </c>
      <c r="BP268" s="12" t="s">
        <v>3802</v>
      </c>
      <c r="BR268" s="10" t="str">
        <f t="shared" si="45"/>
        <v/>
      </c>
      <c r="BS268" s="10" t="str">
        <f t="shared" si="46"/>
        <v/>
      </c>
      <c r="BT268" s="10" t="str">
        <f t="shared" si="47"/>
        <v/>
      </c>
      <c r="BU268" s="10" t="str">
        <f t="shared" si="48"/>
        <v/>
      </c>
      <c r="BV268" s="10" t="str">
        <f t="shared" si="49"/>
        <v/>
      </c>
      <c r="BW268" s="10" t="str">
        <f t="shared" si="50"/>
        <v/>
      </c>
      <c r="BX268" s="10" t="str">
        <f t="shared" si="51"/>
        <v/>
      </c>
      <c r="BY268" s="10" t="str">
        <f t="shared" si="52"/>
        <v/>
      </c>
      <c r="CA268" s="10" t="str">
        <f t="shared" si="53"/>
        <v/>
      </c>
      <c r="CB268" s="10" t="str">
        <f t="shared" si="54"/>
        <v/>
      </c>
      <c r="CC268" s="10" t="str">
        <f t="shared" si="55"/>
        <v/>
      </c>
      <c r="CD268" s="10" t="str">
        <f t="shared" si="56"/>
        <v/>
      </c>
      <c r="CE268" s="10" t="str">
        <f t="shared" si="57"/>
        <v/>
      </c>
      <c r="CF268" s="10"/>
      <c r="CG268" s="10">
        <f t="shared" si="58"/>
        <v>0</v>
      </c>
    </row>
    <row r="269" spans="1:85" hidden="1" outlineLevel="1" x14ac:dyDescent="0.25">
      <c r="A269" s="12" t="str">
        <f t="shared" si="44"/>
        <v/>
      </c>
      <c r="R269" s="18" t="str">
        <f t="shared" si="42"/>
        <v xml:space="preserve"> []</v>
      </c>
      <c r="U269" s="45" t="str">
        <f t="shared" si="38"/>
        <v/>
      </c>
      <c r="W269" s="45" t="str">
        <f t="shared" si="59"/>
        <v/>
      </c>
      <c r="AB269" s="45" t="str">
        <f t="shared" si="60"/>
        <v/>
      </c>
      <c r="AD269" s="45" t="str">
        <f t="shared" si="61"/>
        <v/>
      </c>
      <c r="BN269" s="45" t="str">
        <f t="shared" si="43"/>
        <v/>
      </c>
      <c r="BP269" s="12" t="s">
        <v>3802</v>
      </c>
      <c r="BR269" s="10" t="str">
        <f t="shared" si="45"/>
        <v/>
      </c>
      <c r="BS269" s="10" t="str">
        <f t="shared" si="46"/>
        <v/>
      </c>
      <c r="BT269" s="10" t="str">
        <f t="shared" si="47"/>
        <v/>
      </c>
      <c r="BU269" s="10" t="str">
        <f t="shared" si="48"/>
        <v/>
      </c>
      <c r="BV269" s="10" t="str">
        <f t="shared" si="49"/>
        <v/>
      </c>
      <c r="BW269" s="10" t="str">
        <f t="shared" si="50"/>
        <v/>
      </c>
      <c r="BX269" s="10" t="str">
        <f t="shared" si="51"/>
        <v/>
      </c>
      <c r="BY269" s="10" t="str">
        <f t="shared" si="52"/>
        <v/>
      </c>
      <c r="CA269" s="10" t="str">
        <f t="shared" si="53"/>
        <v/>
      </c>
      <c r="CB269" s="10" t="str">
        <f t="shared" si="54"/>
        <v/>
      </c>
      <c r="CC269" s="10" t="str">
        <f t="shared" si="55"/>
        <v/>
      </c>
      <c r="CD269" s="10" t="str">
        <f t="shared" si="56"/>
        <v/>
      </c>
      <c r="CE269" s="10" t="str">
        <f t="shared" si="57"/>
        <v/>
      </c>
      <c r="CF269" s="10"/>
      <c r="CG269" s="10">
        <f t="shared" si="58"/>
        <v>0</v>
      </c>
    </row>
    <row r="270" spans="1:85" hidden="1" outlineLevel="1" x14ac:dyDescent="0.25">
      <c r="A270" s="12" t="str">
        <f t="shared" si="44"/>
        <v/>
      </c>
      <c r="R270" s="18" t="str">
        <f t="shared" si="42"/>
        <v xml:space="preserve"> []</v>
      </c>
      <c r="U270" s="45" t="str">
        <f t="shared" si="38"/>
        <v/>
      </c>
      <c r="W270" s="45" t="str">
        <f t="shared" si="59"/>
        <v/>
      </c>
      <c r="AB270" s="45" t="str">
        <f t="shared" si="60"/>
        <v/>
      </c>
      <c r="AD270" s="45" t="str">
        <f t="shared" si="61"/>
        <v/>
      </c>
      <c r="BN270" s="45" t="str">
        <f t="shared" si="43"/>
        <v/>
      </c>
      <c r="BP270" s="12" t="s">
        <v>3802</v>
      </c>
      <c r="BR270" s="10" t="str">
        <f t="shared" si="45"/>
        <v/>
      </c>
      <c r="BS270" s="10" t="str">
        <f t="shared" si="46"/>
        <v/>
      </c>
      <c r="BT270" s="10" t="str">
        <f t="shared" si="47"/>
        <v/>
      </c>
      <c r="BU270" s="10" t="str">
        <f t="shared" si="48"/>
        <v/>
      </c>
      <c r="BV270" s="10" t="str">
        <f t="shared" si="49"/>
        <v/>
      </c>
      <c r="BW270" s="10" t="str">
        <f t="shared" si="50"/>
        <v/>
      </c>
      <c r="BX270" s="10" t="str">
        <f t="shared" si="51"/>
        <v/>
      </c>
      <c r="BY270" s="10" t="str">
        <f t="shared" si="52"/>
        <v/>
      </c>
      <c r="CA270" s="10" t="str">
        <f t="shared" si="53"/>
        <v/>
      </c>
      <c r="CB270" s="10" t="str">
        <f t="shared" si="54"/>
        <v/>
      </c>
      <c r="CC270" s="10" t="str">
        <f t="shared" si="55"/>
        <v/>
      </c>
      <c r="CD270" s="10" t="str">
        <f t="shared" si="56"/>
        <v/>
      </c>
      <c r="CE270" s="10" t="str">
        <f t="shared" si="57"/>
        <v/>
      </c>
      <c r="CF270" s="10"/>
      <c r="CG270" s="10">
        <f t="shared" si="58"/>
        <v>0</v>
      </c>
    </row>
    <row r="271" spans="1:85" hidden="1" outlineLevel="1" x14ac:dyDescent="0.25">
      <c r="A271" s="12" t="str">
        <f t="shared" si="44"/>
        <v/>
      </c>
      <c r="R271" s="18" t="str">
        <f t="shared" si="42"/>
        <v xml:space="preserve"> []</v>
      </c>
      <c r="U271" s="45" t="str">
        <f t="shared" si="38"/>
        <v/>
      </c>
      <c r="W271" s="45" t="str">
        <f t="shared" si="59"/>
        <v/>
      </c>
      <c r="AB271" s="45" t="str">
        <f t="shared" si="60"/>
        <v/>
      </c>
      <c r="AD271" s="45" t="str">
        <f t="shared" si="61"/>
        <v/>
      </c>
      <c r="BN271" s="45" t="str">
        <f t="shared" si="43"/>
        <v/>
      </c>
      <c r="BP271" s="12" t="s">
        <v>3802</v>
      </c>
      <c r="BR271" s="10" t="str">
        <f t="shared" si="45"/>
        <v/>
      </c>
      <c r="BS271" s="10" t="str">
        <f t="shared" si="46"/>
        <v/>
      </c>
      <c r="BT271" s="10" t="str">
        <f t="shared" si="47"/>
        <v/>
      </c>
      <c r="BU271" s="10" t="str">
        <f t="shared" si="48"/>
        <v/>
      </c>
      <c r="BV271" s="10" t="str">
        <f t="shared" si="49"/>
        <v/>
      </c>
      <c r="BW271" s="10" t="str">
        <f t="shared" si="50"/>
        <v/>
      </c>
      <c r="BX271" s="10" t="str">
        <f t="shared" si="51"/>
        <v/>
      </c>
      <c r="BY271" s="10" t="str">
        <f t="shared" si="52"/>
        <v/>
      </c>
      <c r="CA271" s="10" t="str">
        <f t="shared" si="53"/>
        <v/>
      </c>
      <c r="CB271" s="10" t="str">
        <f t="shared" si="54"/>
        <v/>
      </c>
      <c r="CC271" s="10" t="str">
        <f t="shared" si="55"/>
        <v/>
      </c>
      <c r="CD271" s="10" t="str">
        <f t="shared" si="56"/>
        <v/>
      </c>
      <c r="CE271" s="10" t="str">
        <f t="shared" si="57"/>
        <v/>
      </c>
      <c r="CF271" s="10"/>
      <c r="CG271" s="10">
        <f t="shared" si="58"/>
        <v>0</v>
      </c>
    </row>
    <row r="272" spans="1:85" hidden="1" outlineLevel="1" x14ac:dyDescent="0.25">
      <c r="A272" s="12" t="str">
        <f t="shared" si="44"/>
        <v/>
      </c>
      <c r="R272" s="18" t="str">
        <f t="shared" si="42"/>
        <v xml:space="preserve"> []</v>
      </c>
      <c r="U272" s="45" t="str">
        <f t="shared" si="38"/>
        <v/>
      </c>
      <c r="W272" s="45" t="str">
        <f t="shared" si="59"/>
        <v/>
      </c>
      <c r="AB272" s="45" t="str">
        <f t="shared" si="60"/>
        <v/>
      </c>
      <c r="AD272" s="45" t="str">
        <f t="shared" si="61"/>
        <v/>
      </c>
      <c r="BN272" s="45" t="str">
        <f t="shared" si="43"/>
        <v/>
      </c>
      <c r="BP272" s="12" t="s">
        <v>3802</v>
      </c>
      <c r="BR272" s="10" t="str">
        <f t="shared" si="45"/>
        <v/>
      </c>
      <c r="BS272" s="10" t="str">
        <f t="shared" si="46"/>
        <v/>
      </c>
      <c r="BT272" s="10" t="str">
        <f t="shared" si="47"/>
        <v/>
      </c>
      <c r="BU272" s="10" t="str">
        <f t="shared" si="48"/>
        <v/>
      </c>
      <c r="BV272" s="10" t="str">
        <f t="shared" si="49"/>
        <v/>
      </c>
      <c r="BW272" s="10" t="str">
        <f t="shared" si="50"/>
        <v/>
      </c>
      <c r="BX272" s="10" t="str">
        <f t="shared" si="51"/>
        <v/>
      </c>
      <c r="BY272" s="10" t="str">
        <f t="shared" si="52"/>
        <v/>
      </c>
      <c r="CA272" s="10" t="str">
        <f t="shared" si="53"/>
        <v/>
      </c>
      <c r="CB272" s="10" t="str">
        <f t="shared" si="54"/>
        <v/>
      </c>
      <c r="CC272" s="10" t="str">
        <f t="shared" si="55"/>
        <v/>
      </c>
      <c r="CD272" s="10" t="str">
        <f t="shared" si="56"/>
        <v/>
      </c>
      <c r="CE272" s="10" t="str">
        <f t="shared" si="57"/>
        <v/>
      </c>
      <c r="CF272" s="10"/>
      <c r="CG272" s="10">
        <f t="shared" si="58"/>
        <v>0</v>
      </c>
    </row>
    <row r="273" spans="1:85" hidden="1" outlineLevel="1" x14ac:dyDescent="0.25">
      <c r="A273" s="12" t="str">
        <f t="shared" si="44"/>
        <v/>
      </c>
      <c r="R273" s="18" t="str">
        <f t="shared" si="42"/>
        <v xml:space="preserve"> []</v>
      </c>
      <c r="U273" s="45" t="str">
        <f t="shared" si="38"/>
        <v/>
      </c>
      <c r="W273" s="45" t="str">
        <f t="shared" si="59"/>
        <v/>
      </c>
      <c r="AB273" s="45" t="str">
        <f t="shared" si="60"/>
        <v/>
      </c>
      <c r="AD273" s="45" t="str">
        <f t="shared" si="61"/>
        <v/>
      </c>
      <c r="BN273" s="45" t="str">
        <f t="shared" si="43"/>
        <v/>
      </c>
      <c r="BP273" s="12" t="s">
        <v>3802</v>
      </c>
      <c r="BR273" s="10" t="str">
        <f t="shared" si="45"/>
        <v/>
      </c>
      <c r="BS273" s="10" t="str">
        <f t="shared" si="46"/>
        <v/>
      </c>
      <c r="BT273" s="10" t="str">
        <f t="shared" si="47"/>
        <v/>
      </c>
      <c r="BU273" s="10" t="str">
        <f t="shared" si="48"/>
        <v/>
      </c>
      <c r="BV273" s="10" t="str">
        <f t="shared" si="49"/>
        <v/>
      </c>
      <c r="BW273" s="10" t="str">
        <f t="shared" si="50"/>
        <v/>
      </c>
      <c r="BX273" s="10" t="str">
        <f t="shared" si="51"/>
        <v/>
      </c>
      <c r="BY273" s="10" t="str">
        <f t="shared" si="52"/>
        <v/>
      </c>
      <c r="CA273" s="10" t="str">
        <f t="shared" si="53"/>
        <v/>
      </c>
      <c r="CB273" s="10" t="str">
        <f t="shared" si="54"/>
        <v/>
      </c>
      <c r="CC273" s="10" t="str">
        <f t="shared" si="55"/>
        <v/>
      </c>
      <c r="CD273" s="10" t="str">
        <f t="shared" si="56"/>
        <v/>
      </c>
      <c r="CE273" s="10" t="str">
        <f t="shared" si="57"/>
        <v/>
      </c>
      <c r="CF273" s="10"/>
      <c r="CG273" s="10">
        <f t="shared" si="58"/>
        <v>0</v>
      </c>
    </row>
    <row r="274" spans="1:85" hidden="1" outlineLevel="1" x14ac:dyDescent="0.25">
      <c r="A274" s="12" t="str">
        <f t="shared" si="44"/>
        <v/>
      </c>
      <c r="R274" s="18" t="str">
        <f t="shared" si="42"/>
        <v xml:space="preserve"> []</v>
      </c>
      <c r="U274" s="45" t="str">
        <f t="shared" si="38"/>
        <v/>
      </c>
      <c r="W274" s="45" t="str">
        <f t="shared" si="59"/>
        <v/>
      </c>
      <c r="AB274" s="45" t="str">
        <f t="shared" si="60"/>
        <v/>
      </c>
      <c r="AD274" s="45" t="str">
        <f t="shared" si="61"/>
        <v/>
      </c>
      <c r="BN274" s="45" t="str">
        <f t="shared" si="43"/>
        <v/>
      </c>
      <c r="BP274" s="12" t="s">
        <v>3802</v>
      </c>
      <c r="BR274" s="10" t="str">
        <f t="shared" si="45"/>
        <v/>
      </c>
      <c r="BS274" s="10" t="str">
        <f t="shared" si="46"/>
        <v/>
      </c>
      <c r="BT274" s="10" t="str">
        <f t="shared" si="47"/>
        <v/>
      </c>
      <c r="BU274" s="10" t="str">
        <f t="shared" si="48"/>
        <v/>
      </c>
      <c r="BV274" s="10" t="str">
        <f t="shared" si="49"/>
        <v/>
      </c>
      <c r="BW274" s="10" t="str">
        <f t="shared" si="50"/>
        <v/>
      </c>
      <c r="BX274" s="10" t="str">
        <f t="shared" si="51"/>
        <v/>
      </c>
      <c r="BY274" s="10" t="str">
        <f t="shared" si="52"/>
        <v/>
      </c>
      <c r="CA274" s="10" t="str">
        <f t="shared" si="53"/>
        <v/>
      </c>
      <c r="CB274" s="10" t="str">
        <f t="shared" si="54"/>
        <v/>
      </c>
      <c r="CC274" s="10" t="str">
        <f t="shared" si="55"/>
        <v/>
      </c>
      <c r="CD274" s="10" t="str">
        <f t="shared" si="56"/>
        <v/>
      </c>
      <c r="CE274" s="10" t="str">
        <f t="shared" si="57"/>
        <v/>
      </c>
      <c r="CF274" s="10"/>
      <c r="CG274" s="10">
        <f t="shared" si="58"/>
        <v>0</v>
      </c>
    </row>
    <row r="275" spans="1:85" hidden="1" outlineLevel="1" x14ac:dyDescent="0.25">
      <c r="A275" s="12" t="str">
        <f t="shared" si="44"/>
        <v/>
      </c>
      <c r="R275" s="18" t="str">
        <f t="shared" si="42"/>
        <v xml:space="preserve"> []</v>
      </c>
      <c r="U275" s="45" t="str">
        <f t="shared" si="38"/>
        <v/>
      </c>
      <c r="W275" s="45" t="str">
        <f t="shared" si="59"/>
        <v/>
      </c>
      <c r="AB275" s="45" t="str">
        <f t="shared" si="60"/>
        <v/>
      </c>
      <c r="AD275" s="45" t="str">
        <f t="shared" si="61"/>
        <v/>
      </c>
      <c r="BN275" s="45" t="str">
        <f t="shared" si="43"/>
        <v/>
      </c>
      <c r="BP275" s="12" t="s">
        <v>3802</v>
      </c>
      <c r="BR275" s="10" t="str">
        <f t="shared" si="45"/>
        <v/>
      </c>
      <c r="BS275" s="10" t="str">
        <f t="shared" si="46"/>
        <v/>
      </c>
      <c r="BT275" s="10" t="str">
        <f t="shared" si="47"/>
        <v/>
      </c>
      <c r="BU275" s="10" t="str">
        <f t="shared" si="48"/>
        <v/>
      </c>
      <c r="BV275" s="10" t="str">
        <f t="shared" si="49"/>
        <v/>
      </c>
      <c r="BW275" s="10" t="str">
        <f t="shared" si="50"/>
        <v/>
      </c>
      <c r="BX275" s="10" t="str">
        <f t="shared" si="51"/>
        <v/>
      </c>
      <c r="BY275" s="10" t="str">
        <f t="shared" si="52"/>
        <v/>
      </c>
      <c r="CA275" s="10" t="str">
        <f t="shared" si="53"/>
        <v/>
      </c>
      <c r="CB275" s="10" t="str">
        <f t="shared" si="54"/>
        <v/>
      </c>
      <c r="CC275" s="10" t="str">
        <f t="shared" si="55"/>
        <v/>
      </c>
      <c r="CD275" s="10" t="str">
        <f t="shared" si="56"/>
        <v/>
      </c>
      <c r="CE275" s="10" t="str">
        <f t="shared" si="57"/>
        <v/>
      </c>
      <c r="CF275" s="10"/>
      <c r="CG275" s="10">
        <f t="shared" si="58"/>
        <v>0</v>
      </c>
    </row>
    <row r="276" spans="1:85" hidden="1" outlineLevel="1" x14ac:dyDescent="0.25">
      <c r="A276" s="12" t="str">
        <f t="shared" si="44"/>
        <v/>
      </c>
      <c r="R276" s="18" t="str">
        <f t="shared" si="42"/>
        <v xml:space="preserve"> []</v>
      </c>
      <c r="U276" s="45" t="str">
        <f t="shared" si="38"/>
        <v/>
      </c>
      <c r="W276" s="45" t="str">
        <f t="shared" si="59"/>
        <v/>
      </c>
      <c r="AB276" s="45" t="str">
        <f t="shared" si="60"/>
        <v/>
      </c>
      <c r="AD276" s="45" t="str">
        <f t="shared" si="61"/>
        <v/>
      </c>
      <c r="BN276" s="45" t="str">
        <f t="shared" si="43"/>
        <v/>
      </c>
      <c r="BP276" s="12" t="s">
        <v>3802</v>
      </c>
      <c r="BR276" s="10" t="str">
        <f t="shared" si="45"/>
        <v/>
      </c>
      <c r="BS276" s="10" t="str">
        <f t="shared" si="46"/>
        <v/>
      </c>
      <c r="BT276" s="10" t="str">
        <f t="shared" si="47"/>
        <v/>
      </c>
      <c r="BU276" s="10" t="str">
        <f t="shared" si="48"/>
        <v/>
      </c>
      <c r="BV276" s="10" t="str">
        <f t="shared" si="49"/>
        <v/>
      </c>
      <c r="BW276" s="10" t="str">
        <f t="shared" si="50"/>
        <v/>
      </c>
      <c r="BX276" s="10" t="str">
        <f t="shared" si="51"/>
        <v/>
      </c>
      <c r="BY276" s="10" t="str">
        <f t="shared" si="52"/>
        <v/>
      </c>
      <c r="CA276" s="10" t="str">
        <f t="shared" si="53"/>
        <v/>
      </c>
      <c r="CB276" s="10" t="str">
        <f t="shared" si="54"/>
        <v/>
      </c>
      <c r="CC276" s="10" t="str">
        <f t="shared" si="55"/>
        <v/>
      </c>
      <c r="CD276" s="10" t="str">
        <f t="shared" si="56"/>
        <v/>
      </c>
      <c r="CE276" s="10" t="str">
        <f t="shared" si="57"/>
        <v/>
      </c>
      <c r="CF276" s="10"/>
      <c r="CG276" s="10">
        <f t="shared" si="58"/>
        <v>0</v>
      </c>
    </row>
    <row r="277" spans="1:85" hidden="1" outlineLevel="1" x14ac:dyDescent="0.25">
      <c r="A277" s="12" t="str">
        <f t="shared" si="44"/>
        <v/>
      </c>
      <c r="R277" s="18" t="str">
        <f t="shared" si="42"/>
        <v xml:space="preserve"> []</v>
      </c>
      <c r="U277" s="45" t="str">
        <f t="shared" si="38"/>
        <v/>
      </c>
      <c r="W277" s="45" t="str">
        <f t="shared" si="59"/>
        <v/>
      </c>
      <c r="AB277" s="45" t="str">
        <f t="shared" si="60"/>
        <v/>
      </c>
      <c r="AD277" s="45" t="str">
        <f t="shared" si="61"/>
        <v/>
      </c>
      <c r="BN277" s="45" t="str">
        <f t="shared" si="43"/>
        <v/>
      </c>
      <c r="BP277" s="12" t="s">
        <v>3802</v>
      </c>
      <c r="BR277" s="10" t="str">
        <f t="shared" si="45"/>
        <v/>
      </c>
      <c r="BS277" s="10" t="str">
        <f t="shared" si="46"/>
        <v/>
      </c>
      <c r="BT277" s="10" t="str">
        <f t="shared" si="47"/>
        <v/>
      </c>
      <c r="BU277" s="10" t="str">
        <f t="shared" si="48"/>
        <v/>
      </c>
      <c r="BV277" s="10" t="str">
        <f t="shared" si="49"/>
        <v/>
      </c>
      <c r="BW277" s="10" t="str">
        <f t="shared" si="50"/>
        <v/>
      </c>
      <c r="BX277" s="10" t="str">
        <f t="shared" si="51"/>
        <v/>
      </c>
      <c r="BY277" s="10" t="str">
        <f t="shared" si="52"/>
        <v/>
      </c>
      <c r="CA277" s="10" t="str">
        <f t="shared" si="53"/>
        <v/>
      </c>
      <c r="CB277" s="10" t="str">
        <f t="shared" si="54"/>
        <v/>
      </c>
      <c r="CC277" s="10" t="str">
        <f t="shared" si="55"/>
        <v/>
      </c>
      <c r="CD277" s="10" t="str">
        <f t="shared" si="56"/>
        <v/>
      </c>
      <c r="CE277" s="10" t="str">
        <f t="shared" si="57"/>
        <v/>
      </c>
      <c r="CF277" s="10"/>
      <c r="CG277" s="10">
        <f t="shared" si="58"/>
        <v>0</v>
      </c>
    </row>
    <row r="278" spans="1:85" hidden="1" outlineLevel="1" x14ac:dyDescent="0.25">
      <c r="A278" s="12" t="str">
        <f t="shared" si="44"/>
        <v/>
      </c>
      <c r="R278" s="18" t="str">
        <f t="shared" si="42"/>
        <v xml:space="preserve"> []</v>
      </c>
      <c r="U278" s="45" t="str">
        <f t="shared" ref="U278:U313" si="62">IF(ISBLANK(U67),"",U67)</f>
        <v/>
      </c>
      <c r="W278" s="45" t="str">
        <f t="shared" ref="W278:W309" si="63">IF(ISBLANK(W67),"",W67)</f>
        <v/>
      </c>
      <c r="AB278" s="45" t="str">
        <f t="shared" ref="AB278:AB309" si="64">IF(ISBLANK(AB67),"",AB67)</f>
        <v/>
      </c>
      <c r="AD278" s="45" t="str">
        <f t="shared" ref="AD278:AD309" si="65">IF(ISBLANK(AD67),"",AD67)</f>
        <v/>
      </c>
      <c r="BN278" s="45" t="str">
        <f t="shared" si="43"/>
        <v/>
      </c>
      <c r="BP278" s="12" t="s">
        <v>3802</v>
      </c>
      <c r="BR278" s="10" t="str">
        <f t="shared" si="45"/>
        <v/>
      </c>
      <c r="BS278" s="10" t="str">
        <f t="shared" si="46"/>
        <v/>
      </c>
      <c r="BT278" s="10" t="str">
        <f t="shared" si="47"/>
        <v/>
      </c>
      <c r="BU278" s="10" t="str">
        <f t="shared" si="48"/>
        <v/>
      </c>
      <c r="BV278" s="10" t="str">
        <f t="shared" si="49"/>
        <v/>
      </c>
      <c r="BW278" s="10" t="str">
        <f t="shared" si="50"/>
        <v/>
      </c>
      <c r="BX278" s="10" t="str">
        <f t="shared" si="51"/>
        <v/>
      </c>
      <c r="BY278" s="10" t="str">
        <f t="shared" si="52"/>
        <v/>
      </c>
      <c r="CA278" s="10" t="str">
        <f t="shared" si="53"/>
        <v/>
      </c>
      <c r="CB278" s="10" t="str">
        <f t="shared" si="54"/>
        <v/>
      </c>
      <c r="CC278" s="10" t="str">
        <f t="shared" si="55"/>
        <v/>
      </c>
      <c r="CD278" s="10" t="str">
        <f t="shared" si="56"/>
        <v/>
      </c>
      <c r="CE278" s="10" t="str">
        <f t="shared" si="57"/>
        <v/>
      </c>
      <c r="CF278" s="10"/>
      <c r="CG278" s="10">
        <f t="shared" si="58"/>
        <v>0</v>
      </c>
    </row>
    <row r="279" spans="1:85" hidden="1" outlineLevel="1" x14ac:dyDescent="0.25">
      <c r="A279" s="12" t="str">
        <f t="shared" si="44"/>
        <v/>
      </c>
      <c r="R279" s="18" t="str">
        <f t="shared" ref="R279:R313" si="66">CONCATENATE(R68," [",
BR279,BS279,BT279,BU279,BV279,BW279,BX279,BY279,"]")</f>
        <v xml:space="preserve"> []</v>
      </c>
      <c r="U279" s="45" t="str">
        <f t="shared" si="62"/>
        <v/>
      </c>
      <c r="W279" s="45" t="str">
        <f t="shared" si="63"/>
        <v/>
      </c>
      <c r="AB279" s="45" t="str">
        <f t="shared" si="64"/>
        <v/>
      </c>
      <c r="AD279" s="45" t="str">
        <f t="shared" si="65"/>
        <v/>
      </c>
      <c r="BN279" s="45" t="str">
        <f t="shared" ref="BN279:BN341" si="67">A279</f>
        <v/>
      </c>
      <c r="BP279" s="12" t="s">
        <v>3802</v>
      </c>
      <c r="BR279" s="10" t="str">
        <f t="shared" si="45"/>
        <v/>
      </c>
      <c r="BS279" s="10" t="str">
        <f t="shared" si="46"/>
        <v/>
      </c>
      <c r="BT279" s="10" t="str">
        <f t="shared" si="47"/>
        <v/>
      </c>
      <c r="BU279" s="10" t="str">
        <f t="shared" si="48"/>
        <v/>
      </c>
      <c r="BV279" s="10" t="str">
        <f t="shared" si="49"/>
        <v/>
      </c>
      <c r="BW279" s="10" t="str">
        <f t="shared" si="50"/>
        <v/>
      </c>
      <c r="BX279" s="10" t="str">
        <f t="shared" si="51"/>
        <v/>
      </c>
      <c r="BY279" s="10" t="str">
        <f t="shared" si="52"/>
        <v/>
      </c>
      <c r="CA279" s="10" t="str">
        <f t="shared" si="53"/>
        <v/>
      </c>
      <c r="CB279" s="10" t="str">
        <f t="shared" si="54"/>
        <v/>
      </c>
      <c r="CC279" s="10" t="str">
        <f t="shared" si="55"/>
        <v/>
      </c>
      <c r="CD279" s="10" t="str">
        <f t="shared" si="56"/>
        <v/>
      </c>
      <c r="CE279" s="10" t="str">
        <f t="shared" si="57"/>
        <v/>
      </c>
      <c r="CF279" s="10"/>
      <c r="CG279" s="10">
        <f t="shared" si="58"/>
        <v>0</v>
      </c>
    </row>
    <row r="280" spans="1:85" hidden="1" outlineLevel="1" x14ac:dyDescent="0.25">
      <c r="A280" s="12" t="str">
        <f t="shared" si="44"/>
        <v/>
      </c>
      <c r="R280" s="18" t="str">
        <f t="shared" si="66"/>
        <v xml:space="preserve"> []</v>
      </c>
      <c r="U280" s="45" t="str">
        <f t="shared" si="62"/>
        <v/>
      </c>
      <c r="W280" s="45" t="str">
        <f t="shared" si="63"/>
        <v/>
      </c>
      <c r="AB280" s="45" t="str">
        <f t="shared" si="64"/>
        <v/>
      </c>
      <c r="AD280" s="45" t="str">
        <f t="shared" si="65"/>
        <v/>
      </c>
      <c r="BN280" s="45" t="str">
        <f t="shared" si="67"/>
        <v/>
      </c>
      <c r="BP280" s="12" t="s">
        <v>3802</v>
      </c>
      <c r="BR280" s="10" t="str">
        <f t="shared" si="45"/>
        <v/>
      </c>
      <c r="BS280" s="10" t="str">
        <f t="shared" si="46"/>
        <v/>
      </c>
      <c r="BT280" s="10" t="str">
        <f t="shared" si="47"/>
        <v/>
      </c>
      <c r="BU280" s="10" t="str">
        <f t="shared" si="48"/>
        <v/>
      </c>
      <c r="BV280" s="10" t="str">
        <f t="shared" si="49"/>
        <v/>
      </c>
      <c r="BW280" s="10" t="str">
        <f t="shared" si="50"/>
        <v/>
      </c>
      <c r="BX280" s="10" t="str">
        <f t="shared" si="51"/>
        <v/>
      </c>
      <c r="BY280" s="10" t="str">
        <f t="shared" si="52"/>
        <v/>
      </c>
      <c r="CA280" s="10" t="str">
        <f t="shared" si="53"/>
        <v/>
      </c>
      <c r="CB280" s="10" t="str">
        <f t="shared" si="54"/>
        <v/>
      </c>
      <c r="CC280" s="10" t="str">
        <f t="shared" si="55"/>
        <v/>
      </c>
      <c r="CD280" s="10" t="str">
        <f t="shared" si="56"/>
        <v/>
      </c>
      <c r="CE280" s="10" t="str">
        <f t="shared" si="57"/>
        <v/>
      </c>
      <c r="CF280" s="10"/>
      <c r="CG280" s="10">
        <f t="shared" si="58"/>
        <v>0</v>
      </c>
    </row>
    <row r="281" spans="1:85" hidden="1" outlineLevel="1" x14ac:dyDescent="0.25">
      <c r="A281" s="12" t="str">
        <f t="shared" si="44"/>
        <v/>
      </c>
      <c r="R281" s="18" t="str">
        <f t="shared" si="66"/>
        <v xml:space="preserve"> []</v>
      </c>
      <c r="U281" s="45" t="str">
        <f t="shared" si="62"/>
        <v/>
      </c>
      <c r="W281" s="45" t="str">
        <f t="shared" si="63"/>
        <v/>
      </c>
      <c r="AB281" s="45" t="str">
        <f t="shared" si="64"/>
        <v/>
      </c>
      <c r="AD281" s="45" t="str">
        <f t="shared" si="65"/>
        <v/>
      </c>
      <c r="BN281" s="45" t="str">
        <f t="shared" si="67"/>
        <v/>
      </c>
      <c r="BP281" s="12" t="s">
        <v>3802</v>
      </c>
      <c r="BR281" s="10" t="str">
        <f t="shared" si="45"/>
        <v/>
      </c>
      <c r="BS281" s="10" t="str">
        <f t="shared" si="46"/>
        <v/>
      </c>
      <c r="BT281" s="10" t="str">
        <f t="shared" si="47"/>
        <v/>
      </c>
      <c r="BU281" s="10" t="str">
        <f t="shared" si="48"/>
        <v/>
      </c>
      <c r="BV281" s="10" t="str">
        <f t="shared" si="49"/>
        <v/>
      </c>
      <c r="BW281" s="10" t="str">
        <f t="shared" si="50"/>
        <v/>
      </c>
      <c r="BX281" s="10" t="str">
        <f t="shared" si="51"/>
        <v/>
      </c>
      <c r="BY281" s="10" t="str">
        <f t="shared" si="52"/>
        <v/>
      </c>
      <c r="CA281" s="10" t="str">
        <f t="shared" si="53"/>
        <v/>
      </c>
      <c r="CB281" s="10" t="str">
        <f t="shared" si="54"/>
        <v/>
      </c>
      <c r="CC281" s="10" t="str">
        <f t="shared" si="55"/>
        <v/>
      </c>
      <c r="CD281" s="10" t="str">
        <f t="shared" si="56"/>
        <v/>
      </c>
      <c r="CE281" s="10" t="str">
        <f t="shared" si="57"/>
        <v/>
      </c>
      <c r="CF281" s="10"/>
      <c r="CG281" s="10">
        <f t="shared" si="58"/>
        <v>0</v>
      </c>
    </row>
    <row r="282" spans="1:85" hidden="1" outlineLevel="1" x14ac:dyDescent="0.25">
      <c r="A282" s="12" t="str">
        <f t="shared" si="44"/>
        <v/>
      </c>
      <c r="R282" s="18" t="str">
        <f t="shared" si="66"/>
        <v xml:space="preserve"> []</v>
      </c>
      <c r="U282" s="45" t="str">
        <f t="shared" si="62"/>
        <v/>
      </c>
      <c r="W282" s="45" t="str">
        <f t="shared" si="63"/>
        <v/>
      </c>
      <c r="AB282" s="45" t="str">
        <f t="shared" si="64"/>
        <v/>
      </c>
      <c r="AD282" s="45" t="str">
        <f t="shared" si="65"/>
        <v/>
      </c>
      <c r="BN282" s="45" t="str">
        <f t="shared" si="67"/>
        <v/>
      </c>
      <c r="BP282" s="12" t="s">
        <v>3802</v>
      </c>
      <c r="BR282" s="10" t="str">
        <f t="shared" si="45"/>
        <v/>
      </c>
      <c r="BS282" s="10" t="str">
        <f t="shared" si="46"/>
        <v/>
      </c>
      <c r="BT282" s="10" t="str">
        <f t="shared" si="47"/>
        <v/>
      </c>
      <c r="BU282" s="10" t="str">
        <f t="shared" si="48"/>
        <v/>
      </c>
      <c r="BV282" s="10" t="str">
        <f t="shared" si="49"/>
        <v/>
      </c>
      <c r="BW282" s="10" t="str">
        <f t="shared" si="50"/>
        <v/>
      </c>
      <c r="BX282" s="10" t="str">
        <f t="shared" si="51"/>
        <v/>
      </c>
      <c r="BY282" s="10" t="str">
        <f t="shared" si="52"/>
        <v/>
      </c>
      <c r="CA282" s="10" t="str">
        <f t="shared" si="53"/>
        <v/>
      </c>
      <c r="CB282" s="10" t="str">
        <f t="shared" si="54"/>
        <v/>
      </c>
      <c r="CC282" s="10" t="str">
        <f t="shared" si="55"/>
        <v/>
      </c>
      <c r="CD282" s="10" t="str">
        <f t="shared" si="56"/>
        <v/>
      </c>
      <c r="CE282" s="10" t="str">
        <f t="shared" si="57"/>
        <v/>
      </c>
      <c r="CF282" s="10"/>
      <c r="CG282" s="10">
        <f t="shared" si="58"/>
        <v>0</v>
      </c>
    </row>
    <row r="283" spans="1:85" hidden="1" outlineLevel="1" x14ac:dyDescent="0.25">
      <c r="A283" s="12" t="str">
        <f t="shared" si="44"/>
        <v/>
      </c>
      <c r="R283" s="18" t="str">
        <f t="shared" si="66"/>
        <v xml:space="preserve"> []</v>
      </c>
      <c r="U283" s="45" t="str">
        <f t="shared" si="62"/>
        <v/>
      </c>
      <c r="W283" s="45" t="str">
        <f t="shared" si="63"/>
        <v/>
      </c>
      <c r="AB283" s="45" t="str">
        <f t="shared" si="64"/>
        <v/>
      </c>
      <c r="AD283" s="45" t="str">
        <f t="shared" si="65"/>
        <v/>
      </c>
      <c r="BN283" s="45" t="str">
        <f t="shared" si="67"/>
        <v/>
      </c>
      <c r="BP283" s="12" t="s">
        <v>3802</v>
      </c>
      <c r="BR283" s="10" t="str">
        <f t="shared" si="45"/>
        <v/>
      </c>
      <c r="BS283" s="10" t="str">
        <f t="shared" si="46"/>
        <v/>
      </c>
      <c r="BT283" s="10" t="str">
        <f t="shared" si="47"/>
        <v/>
      </c>
      <c r="BU283" s="10" t="str">
        <f t="shared" si="48"/>
        <v/>
      </c>
      <c r="BV283" s="10" t="str">
        <f t="shared" si="49"/>
        <v/>
      </c>
      <c r="BW283" s="10" t="str">
        <f t="shared" si="50"/>
        <v/>
      </c>
      <c r="BX283" s="10" t="str">
        <f t="shared" si="51"/>
        <v/>
      </c>
      <c r="BY283" s="10" t="str">
        <f t="shared" si="52"/>
        <v/>
      </c>
      <c r="CA283" s="10" t="str">
        <f t="shared" si="53"/>
        <v/>
      </c>
      <c r="CB283" s="10" t="str">
        <f t="shared" si="54"/>
        <v/>
      </c>
      <c r="CC283" s="10" t="str">
        <f t="shared" si="55"/>
        <v/>
      </c>
      <c r="CD283" s="10" t="str">
        <f t="shared" si="56"/>
        <v/>
      </c>
      <c r="CE283" s="10" t="str">
        <f t="shared" si="57"/>
        <v/>
      </c>
      <c r="CF283" s="10"/>
      <c r="CG283" s="10">
        <f t="shared" si="58"/>
        <v>0</v>
      </c>
    </row>
    <row r="284" spans="1:85" hidden="1" outlineLevel="1" x14ac:dyDescent="0.25">
      <c r="A284" s="12" t="str">
        <f t="shared" si="44"/>
        <v/>
      </c>
      <c r="R284" s="18" t="str">
        <f t="shared" si="66"/>
        <v xml:space="preserve"> []</v>
      </c>
      <c r="U284" s="45" t="str">
        <f t="shared" si="62"/>
        <v/>
      </c>
      <c r="W284" s="45" t="str">
        <f t="shared" si="63"/>
        <v/>
      </c>
      <c r="AB284" s="45" t="str">
        <f t="shared" si="64"/>
        <v/>
      </c>
      <c r="AD284" s="45" t="str">
        <f t="shared" si="65"/>
        <v/>
      </c>
      <c r="BN284" s="45" t="str">
        <f t="shared" si="67"/>
        <v/>
      </c>
      <c r="BP284" s="12" t="s">
        <v>3802</v>
      </c>
      <c r="BR284" s="10" t="str">
        <f t="shared" si="45"/>
        <v/>
      </c>
      <c r="BS284" s="10" t="str">
        <f t="shared" si="46"/>
        <v/>
      </c>
      <c r="BT284" s="10" t="str">
        <f t="shared" si="47"/>
        <v/>
      </c>
      <c r="BU284" s="10" t="str">
        <f t="shared" si="48"/>
        <v/>
      </c>
      <c r="BV284" s="10" t="str">
        <f t="shared" si="49"/>
        <v/>
      </c>
      <c r="BW284" s="10" t="str">
        <f t="shared" si="50"/>
        <v/>
      </c>
      <c r="BX284" s="10" t="str">
        <f t="shared" si="51"/>
        <v/>
      </c>
      <c r="BY284" s="10" t="str">
        <f t="shared" si="52"/>
        <v/>
      </c>
      <c r="CA284" s="10" t="str">
        <f t="shared" si="53"/>
        <v/>
      </c>
      <c r="CB284" s="10" t="str">
        <f t="shared" si="54"/>
        <v/>
      </c>
      <c r="CC284" s="10" t="str">
        <f t="shared" si="55"/>
        <v/>
      </c>
      <c r="CD284" s="10" t="str">
        <f t="shared" si="56"/>
        <v/>
      </c>
      <c r="CE284" s="10" t="str">
        <f t="shared" si="57"/>
        <v/>
      </c>
      <c r="CF284" s="10"/>
      <c r="CG284" s="10">
        <f t="shared" si="58"/>
        <v>0</v>
      </c>
    </row>
    <row r="285" spans="1:85" hidden="1" outlineLevel="1" x14ac:dyDescent="0.25">
      <c r="A285" s="12" t="str">
        <f t="shared" si="44"/>
        <v/>
      </c>
      <c r="R285" s="18" t="str">
        <f t="shared" si="66"/>
        <v xml:space="preserve"> []</v>
      </c>
      <c r="U285" s="45" t="str">
        <f t="shared" si="62"/>
        <v/>
      </c>
      <c r="W285" s="45" t="str">
        <f t="shared" si="63"/>
        <v/>
      </c>
      <c r="AB285" s="45" t="str">
        <f t="shared" si="64"/>
        <v/>
      </c>
      <c r="AD285" s="45" t="str">
        <f t="shared" si="65"/>
        <v/>
      </c>
      <c r="BN285" s="45" t="str">
        <f t="shared" si="67"/>
        <v/>
      </c>
      <c r="BP285" s="12" t="s">
        <v>3802</v>
      </c>
      <c r="BR285" s="10" t="str">
        <f t="shared" si="45"/>
        <v/>
      </c>
      <c r="BS285" s="10" t="str">
        <f t="shared" si="46"/>
        <v/>
      </c>
      <c r="BT285" s="10" t="str">
        <f t="shared" si="47"/>
        <v/>
      </c>
      <c r="BU285" s="10" t="str">
        <f t="shared" si="48"/>
        <v/>
      </c>
      <c r="BV285" s="10" t="str">
        <f t="shared" si="49"/>
        <v/>
      </c>
      <c r="BW285" s="10" t="str">
        <f t="shared" si="50"/>
        <v/>
      </c>
      <c r="BX285" s="10" t="str">
        <f t="shared" si="51"/>
        <v/>
      </c>
      <c r="BY285" s="10" t="str">
        <f t="shared" si="52"/>
        <v/>
      </c>
      <c r="CA285" s="10" t="str">
        <f t="shared" si="53"/>
        <v/>
      </c>
      <c r="CB285" s="10" t="str">
        <f t="shared" si="54"/>
        <v/>
      </c>
      <c r="CC285" s="10" t="str">
        <f t="shared" si="55"/>
        <v/>
      </c>
      <c r="CD285" s="10" t="str">
        <f t="shared" si="56"/>
        <v/>
      </c>
      <c r="CE285" s="10" t="str">
        <f t="shared" si="57"/>
        <v/>
      </c>
      <c r="CF285" s="10"/>
      <c r="CG285" s="10">
        <f t="shared" si="58"/>
        <v>0</v>
      </c>
    </row>
    <row r="286" spans="1:85" hidden="1" outlineLevel="1" x14ac:dyDescent="0.25">
      <c r="A286" s="12" t="str">
        <f t="shared" si="44"/>
        <v/>
      </c>
      <c r="R286" s="18" t="str">
        <f t="shared" si="66"/>
        <v xml:space="preserve"> []</v>
      </c>
      <c r="U286" s="45" t="str">
        <f t="shared" si="62"/>
        <v/>
      </c>
      <c r="W286" s="45" t="str">
        <f t="shared" si="63"/>
        <v/>
      </c>
      <c r="AB286" s="45" t="str">
        <f t="shared" si="64"/>
        <v/>
      </c>
      <c r="AD286" s="45" t="str">
        <f t="shared" si="65"/>
        <v/>
      </c>
      <c r="BN286" s="45" t="str">
        <f t="shared" si="67"/>
        <v/>
      </c>
      <c r="BP286" s="12" t="s">
        <v>3802</v>
      </c>
      <c r="BR286" s="10" t="str">
        <f t="shared" si="45"/>
        <v/>
      </c>
      <c r="BS286" s="10" t="str">
        <f t="shared" si="46"/>
        <v/>
      </c>
      <c r="BT286" s="10" t="str">
        <f t="shared" si="47"/>
        <v/>
      </c>
      <c r="BU286" s="10" t="str">
        <f t="shared" si="48"/>
        <v/>
      </c>
      <c r="BV286" s="10" t="str">
        <f t="shared" si="49"/>
        <v/>
      </c>
      <c r="BW286" s="10" t="str">
        <f t="shared" si="50"/>
        <v/>
      </c>
      <c r="BX286" s="10" t="str">
        <f t="shared" si="51"/>
        <v/>
      </c>
      <c r="BY286" s="10" t="str">
        <f t="shared" si="52"/>
        <v/>
      </c>
      <c r="CA286" s="10" t="str">
        <f t="shared" si="53"/>
        <v/>
      </c>
      <c r="CB286" s="10" t="str">
        <f t="shared" si="54"/>
        <v/>
      </c>
      <c r="CC286" s="10" t="str">
        <f t="shared" si="55"/>
        <v/>
      </c>
      <c r="CD286" s="10" t="str">
        <f t="shared" si="56"/>
        <v/>
      </c>
      <c r="CE286" s="10" t="str">
        <f t="shared" si="57"/>
        <v/>
      </c>
      <c r="CF286" s="10"/>
      <c r="CG286" s="10">
        <f t="shared" si="58"/>
        <v>0</v>
      </c>
    </row>
    <row r="287" spans="1:85" hidden="1" outlineLevel="1" x14ac:dyDescent="0.25">
      <c r="A287" s="12" t="str">
        <f t="shared" si="44"/>
        <v/>
      </c>
      <c r="R287" s="18" t="str">
        <f t="shared" si="66"/>
        <v xml:space="preserve"> []</v>
      </c>
      <c r="U287" s="45" t="str">
        <f t="shared" si="62"/>
        <v/>
      </c>
      <c r="W287" s="45" t="str">
        <f t="shared" si="63"/>
        <v/>
      </c>
      <c r="AB287" s="45" t="str">
        <f t="shared" si="64"/>
        <v/>
      </c>
      <c r="AD287" s="45" t="str">
        <f t="shared" si="65"/>
        <v/>
      </c>
      <c r="BN287" s="45" t="str">
        <f t="shared" si="67"/>
        <v/>
      </c>
      <c r="BP287" s="12" t="s">
        <v>3802</v>
      </c>
      <c r="BR287" s="10" t="str">
        <f t="shared" si="45"/>
        <v/>
      </c>
      <c r="BS287" s="10" t="str">
        <f t="shared" si="46"/>
        <v/>
      </c>
      <c r="BT287" s="10" t="str">
        <f t="shared" si="47"/>
        <v/>
      </c>
      <c r="BU287" s="10" t="str">
        <f t="shared" si="48"/>
        <v/>
      </c>
      <c r="BV287" s="10" t="str">
        <f t="shared" si="49"/>
        <v/>
      </c>
      <c r="BW287" s="10" t="str">
        <f t="shared" si="50"/>
        <v/>
      </c>
      <c r="BX287" s="10" t="str">
        <f t="shared" si="51"/>
        <v/>
      </c>
      <c r="BY287" s="10" t="str">
        <f t="shared" si="52"/>
        <v/>
      </c>
      <c r="CA287" s="10" t="str">
        <f t="shared" si="53"/>
        <v/>
      </c>
      <c r="CB287" s="10" t="str">
        <f t="shared" si="54"/>
        <v/>
      </c>
      <c r="CC287" s="10" t="str">
        <f t="shared" si="55"/>
        <v/>
      </c>
      <c r="CD287" s="10" t="str">
        <f t="shared" si="56"/>
        <v/>
      </c>
      <c r="CE287" s="10" t="str">
        <f t="shared" si="57"/>
        <v/>
      </c>
      <c r="CF287" s="10"/>
      <c r="CG287" s="10">
        <f t="shared" si="58"/>
        <v>0</v>
      </c>
    </row>
    <row r="288" spans="1:85" hidden="1" outlineLevel="1" x14ac:dyDescent="0.25">
      <c r="A288" s="12" t="str">
        <f t="shared" si="44"/>
        <v/>
      </c>
      <c r="R288" s="18" t="str">
        <f t="shared" si="66"/>
        <v xml:space="preserve"> []</v>
      </c>
      <c r="U288" s="45" t="str">
        <f t="shared" si="62"/>
        <v/>
      </c>
      <c r="W288" s="45" t="str">
        <f t="shared" si="63"/>
        <v/>
      </c>
      <c r="AB288" s="45" t="str">
        <f t="shared" si="64"/>
        <v/>
      </c>
      <c r="AD288" s="45" t="str">
        <f t="shared" si="65"/>
        <v/>
      </c>
      <c r="BN288" s="45" t="str">
        <f t="shared" si="67"/>
        <v/>
      </c>
      <c r="BP288" s="12" t="s">
        <v>3802</v>
      </c>
      <c r="BR288" s="10" t="str">
        <f t="shared" si="45"/>
        <v/>
      </c>
      <c r="BS288" s="10" t="str">
        <f t="shared" si="46"/>
        <v/>
      </c>
      <c r="BT288" s="10" t="str">
        <f t="shared" si="47"/>
        <v/>
      </c>
      <c r="BU288" s="10" t="str">
        <f t="shared" si="48"/>
        <v/>
      </c>
      <c r="BV288" s="10" t="str">
        <f t="shared" si="49"/>
        <v/>
      </c>
      <c r="BW288" s="10" t="str">
        <f t="shared" si="50"/>
        <v/>
      </c>
      <c r="BX288" s="10" t="str">
        <f t="shared" si="51"/>
        <v/>
      </c>
      <c r="BY288" s="10" t="str">
        <f t="shared" si="52"/>
        <v/>
      </c>
      <c r="CA288" s="10" t="str">
        <f t="shared" si="53"/>
        <v/>
      </c>
      <c r="CB288" s="10" t="str">
        <f t="shared" si="54"/>
        <v/>
      </c>
      <c r="CC288" s="10" t="str">
        <f t="shared" si="55"/>
        <v/>
      </c>
      <c r="CD288" s="10" t="str">
        <f t="shared" si="56"/>
        <v/>
      </c>
      <c r="CE288" s="10" t="str">
        <f t="shared" si="57"/>
        <v/>
      </c>
      <c r="CF288" s="10"/>
      <c r="CG288" s="10">
        <f t="shared" si="58"/>
        <v>0</v>
      </c>
    </row>
    <row r="289" spans="1:85" hidden="1" outlineLevel="1" x14ac:dyDescent="0.25">
      <c r="A289" s="12" t="str">
        <f t="shared" si="44"/>
        <v/>
      </c>
      <c r="R289" s="18" t="str">
        <f t="shared" si="66"/>
        <v xml:space="preserve"> []</v>
      </c>
      <c r="U289" s="45" t="str">
        <f t="shared" si="62"/>
        <v/>
      </c>
      <c r="W289" s="45" t="str">
        <f t="shared" si="63"/>
        <v/>
      </c>
      <c r="AB289" s="45" t="str">
        <f t="shared" si="64"/>
        <v/>
      </c>
      <c r="AD289" s="45" t="str">
        <f t="shared" si="65"/>
        <v/>
      </c>
      <c r="BN289" s="45" t="str">
        <f t="shared" si="67"/>
        <v/>
      </c>
      <c r="BP289" s="12" t="s">
        <v>3802</v>
      </c>
      <c r="BR289" s="10" t="str">
        <f t="shared" si="45"/>
        <v/>
      </c>
      <c r="BS289" s="10" t="str">
        <f t="shared" si="46"/>
        <v/>
      </c>
      <c r="BT289" s="10" t="str">
        <f t="shared" si="47"/>
        <v/>
      </c>
      <c r="BU289" s="10" t="str">
        <f t="shared" si="48"/>
        <v/>
      </c>
      <c r="BV289" s="10" t="str">
        <f t="shared" si="49"/>
        <v/>
      </c>
      <c r="BW289" s="10" t="str">
        <f t="shared" si="50"/>
        <v/>
      </c>
      <c r="BX289" s="10" t="str">
        <f t="shared" si="51"/>
        <v/>
      </c>
      <c r="BY289" s="10" t="str">
        <f t="shared" si="52"/>
        <v/>
      </c>
      <c r="CA289" s="10" t="str">
        <f t="shared" si="53"/>
        <v/>
      </c>
      <c r="CB289" s="10" t="str">
        <f t="shared" si="54"/>
        <v/>
      </c>
      <c r="CC289" s="10" t="str">
        <f t="shared" si="55"/>
        <v/>
      </c>
      <c r="CD289" s="10" t="str">
        <f t="shared" si="56"/>
        <v/>
      </c>
      <c r="CE289" s="10" t="str">
        <f t="shared" si="57"/>
        <v/>
      </c>
      <c r="CF289" s="10"/>
      <c r="CG289" s="10">
        <f t="shared" si="58"/>
        <v>0</v>
      </c>
    </row>
    <row r="290" spans="1:85" hidden="1" outlineLevel="1" x14ac:dyDescent="0.25">
      <c r="A290" s="12" t="str">
        <f t="shared" si="44"/>
        <v/>
      </c>
      <c r="R290" s="18" t="str">
        <f t="shared" si="66"/>
        <v xml:space="preserve"> []</v>
      </c>
      <c r="U290" s="45" t="str">
        <f t="shared" si="62"/>
        <v/>
      </c>
      <c r="W290" s="45" t="str">
        <f t="shared" si="63"/>
        <v/>
      </c>
      <c r="AB290" s="45" t="str">
        <f t="shared" si="64"/>
        <v/>
      </c>
      <c r="AD290" s="45" t="str">
        <f t="shared" si="65"/>
        <v/>
      </c>
      <c r="BN290" s="45" t="str">
        <f t="shared" si="67"/>
        <v/>
      </c>
      <c r="BP290" s="12" t="s">
        <v>3802</v>
      </c>
      <c r="BR290" s="10" t="str">
        <f t="shared" si="45"/>
        <v/>
      </c>
      <c r="BS290" s="10" t="str">
        <f t="shared" si="46"/>
        <v/>
      </c>
      <c r="BT290" s="10" t="str">
        <f t="shared" si="47"/>
        <v/>
      </c>
      <c r="BU290" s="10" t="str">
        <f t="shared" si="48"/>
        <v/>
      </c>
      <c r="BV290" s="10" t="str">
        <f t="shared" si="49"/>
        <v/>
      </c>
      <c r="BW290" s="10" t="str">
        <f t="shared" si="50"/>
        <v/>
      </c>
      <c r="BX290" s="10" t="str">
        <f t="shared" si="51"/>
        <v/>
      </c>
      <c r="BY290" s="10" t="str">
        <f t="shared" si="52"/>
        <v/>
      </c>
      <c r="CA290" s="10" t="str">
        <f t="shared" si="53"/>
        <v/>
      </c>
      <c r="CB290" s="10" t="str">
        <f t="shared" si="54"/>
        <v/>
      </c>
      <c r="CC290" s="10" t="str">
        <f t="shared" si="55"/>
        <v/>
      </c>
      <c r="CD290" s="10" t="str">
        <f t="shared" si="56"/>
        <v/>
      </c>
      <c r="CE290" s="10" t="str">
        <f t="shared" si="57"/>
        <v/>
      </c>
      <c r="CF290" s="10"/>
      <c r="CG290" s="10">
        <f t="shared" si="58"/>
        <v>0</v>
      </c>
    </row>
    <row r="291" spans="1:85" hidden="1" outlineLevel="1" x14ac:dyDescent="0.25">
      <c r="A291" s="12" t="str">
        <f t="shared" si="44"/>
        <v/>
      </c>
      <c r="R291" s="18" t="str">
        <f t="shared" si="66"/>
        <v xml:space="preserve"> []</v>
      </c>
      <c r="U291" s="45" t="str">
        <f t="shared" si="62"/>
        <v/>
      </c>
      <c r="W291" s="45" t="str">
        <f t="shared" si="63"/>
        <v/>
      </c>
      <c r="AB291" s="45" t="str">
        <f t="shared" si="64"/>
        <v/>
      </c>
      <c r="AD291" s="45" t="str">
        <f t="shared" si="65"/>
        <v/>
      </c>
      <c r="BN291" s="45" t="str">
        <f t="shared" si="67"/>
        <v/>
      </c>
      <c r="BP291" s="12" t="s">
        <v>3802</v>
      </c>
      <c r="BR291" s="10" t="str">
        <f t="shared" si="45"/>
        <v/>
      </c>
      <c r="BS291" s="10" t="str">
        <f t="shared" si="46"/>
        <v/>
      </c>
      <c r="BT291" s="10" t="str">
        <f t="shared" si="47"/>
        <v/>
      </c>
      <c r="BU291" s="10" t="str">
        <f t="shared" si="48"/>
        <v/>
      </c>
      <c r="BV291" s="10" t="str">
        <f t="shared" si="49"/>
        <v/>
      </c>
      <c r="BW291" s="10" t="str">
        <f t="shared" si="50"/>
        <v/>
      </c>
      <c r="BX291" s="10" t="str">
        <f t="shared" si="51"/>
        <v/>
      </c>
      <c r="BY291" s="10" t="str">
        <f t="shared" si="52"/>
        <v/>
      </c>
      <c r="CA291" s="10" t="str">
        <f t="shared" si="53"/>
        <v/>
      </c>
      <c r="CB291" s="10" t="str">
        <f t="shared" si="54"/>
        <v/>
      </c>
      <c r="CC291" s="10" t="str">
        <f t="shared" si="55"/>
        <v/>
      </c>
      <c r="CD291" s="10" t="str">
        <f t="shared" si="56"/>
        <v/>
      </c>
      <c r="CE291" s="10" t="str">
        <f t="shared" si="57"/>
        <v/>
      </c>
      <c r="CF291" s="10"/>
      <c r="CG291" s="10">
        <f t="shared" si="58"/>
        <v>0</v>
      </c>
    </row>
    <row r="292" spans="1:85" hidden="1" outlineLevel="1" x14ac:dyDescent="0.25">
      <c r="A292" s="12" t="str">
        <f t="shared" si="44"/>
        <v/>
      </c>
      <c r="R292" s="18" t="str">
        <f t="shared" si="66"/>
        <v xml:space="preserve"> []</v>
      </c>
      <c r="U292" s="45" t="str">
        <f t="shared" si="62"/>
        <v/>
      </c>
      <c r="W292" s="45" t="str">
        <f t="shared" si="63"/>
        <v/>
      </c>
      <c r="AB292" s="45" t="str">
        <f t="shared" si="64"/>
        <v/>
      </c>
      <c r="AD292" s="45" t="str">
        <f t="shared" si="65"/>
        <v/>
      </c>
      <c r="BN292" s="45" t="str">
        <f t="shared" si="67"/>
        <v/>
      </c>
      <c r="BP292" s="12" t="s">
        <v>3802</v>
      </c>
      <c r="BR292" s="10" t="str">
        <f t="shared" si="45"/>
        <v/>
      </c>
      <c r="BS292" s="10" t="str">
        <f t="shared" si="46"/>
        <v/>
      </c>
      <c r="BT292" s="10" t="str">
        <f t="shared" si="47"/>
        <v/>
      </c>
      <c r="BU292" s="10" t="str">
        <f t="shared" si="48"/>
        <v/>
      </c>
      <c r="BV292" s="10" t="str">
        <f t="shared" si="49"/>
        <v/>
      </c>
      <c r="BW292" s="10" t="str">
        <f t="shared" si="50"/>
        <v/>
      </c>
      <c r="BX292" s="10" t="str">
        <f t="shared" si="51"/>
        <v/>
      </c>
      <c r="BY292" s="10" t="str">
        <f t="shared" si="52"/>
        <v/>
      </c>
      <c r="CA292" s="10" t="str">
        <f t="shared" si="53"/>
        <v/>
      </c>
      <c r="CB292" s="10" t="str">
        <f t="shared" si="54"/>
        <v/>
      </c>
      <c r="CC292" s="10" t="str">
        <f t="shared" si="55"/>
        <v/>
      </c>
      <c r="CD292" s="10" t="str">
        <f t="shared" si="56"/>
        <v/>
      </c>
      <c r="CE292" s="10" t="str">
        <f t="shared" si="57"/>
        <v/>
      </c>
      <c r="CF292" s="10"/>
      <c r="CG292" s="10">
        <f t="shared" si="58"/>
        <v>0</v>
      </c>
    </row>
    <row r="293" spans="1:85" hidden="1" outlineLevel="1" x14ac:dyDescent="0.25">
      <c r="A293" s="12" t="str">
        <f t="shared" si="44"/>
        <v/>
      </c>
      <c r="R293" s="18" t="str">
        <f t="shared" si="66"/>
        <v xml:space="preserve"> []</v>
      </c>
      <c r="U293" s="45" t="str">
        <f t="shared" si="62"/>
        <v/>
      </c>
      <c r="W293" s="45" t="str">
        <f t="shared" si="63"/>
        <v/>
      </c>
      <c r="AB293" s="45" t="str">
        <f t="shared" si="64"/>
        <v/>
      </c>
      <c r="AD293" s="45" t="str">
        <f t="shared" si="65"/>
        <v/>
      </c>
      <c r="BN293" s="45" t="str">
        <f t="shared" si="67"/>
        <v/>
      </c>
      <c r="BP293" s="12" t="s">
        <v>3802</v>
      </c>
      <c r="BR293" s="10" t="str">
        <f t="shared" si="45"/>
        <v/>
      </c>
      <c r="BS293" s="10" t="str">
        <f t="shared" si="46"/>
        <v/>
      </c>
      <c r="BT293" s="10" t="str">
        <f t="shared" si="47"/>
        <v/>
      </c>
      <c r="BU293" s="10" t="str">
        <f t="shared" si="48"/>
        <v/>
      </c>
      <c r="BV293" s="10" t="str">
        <f t="shared" si="49"/>
        <v/>
      </c>
      <c r="BW293" s="10" t="str">
        <f t="shared" si="50"/>
        <v/>
      </c>
      <c r="BX293" s="10" t="str">
        <f t="shared" si="51"/>
        <v/>
      </c>
      <c r="BY293" s="10" t="str">
        <f t="shared" si="52"/>
        <v/>
      </c>
      <c r="CA293" s="10" t="str">
        <f t="shared" si="53"/>
        <v/>
      </c>
      <c r="CB293" s="10" t="str">
        <f t="shared" si="54"/>
        <v/>
      </c>
      <c r="CC293" s="10" t="str">
        <f t="shared" si="55"/>
        <v/>
      </c>
      <c r="CD293" s="10" t="str">
        <f t="shared" si="56"/>
        <v/>
      </c>
      <c r="CE293" s="10" t="str">
        <f t="shared" si="57"/>
        <v/>
      </c>
      <c r="CF293" s="10"/>
      <c r="CG293" s="10">
        <f t="shared" si="58"/>
        <v>0</v>
      </c>
    </row>
    <row r="294" spans="1:85" hidden="1" outlineLevel="1" x14ac:dyDescent="0.25">
      <c r="A294" s="12" t="str">
        <f t="shared" si="44"/>
        <v/>
      </c>
      <c r="R294" s="18" t="str">
        <f t="shared" si="66"/>
        <v xml:space="preserve"> []</v>
      </c>
      <c r="U294" s="45" t="str">
        <f t="shared" si="62"/>
        <v/>
      </c>
      <c r="W294" s="45" t="str">
        <f t="shared" si="63"/>
        <v/>
      </c>
      <c r="AB294" s="45" t="str">
        <f t="shared" si="64"/>
        <v/>
      </c>
      <c r="AD294" s="45" t="str">
        <f t="shared" si="65"/>
        <v/>
      </c>
      <c r="BN294" s="45" t="str">
        <f t="shared" si="67"/>
        <v/>
      </c>
      <c r="BP294" s="12" t="s">
        <v>3802</v>
      </c>
      <c r="BR294" s="10" t="str">
        <f t="shared" si="45"/>
        <v/>
      </c>
      <c r="BS294" s="10" t="str">
        <f t="shared" si="46"/>
        <v/>
      </c>
      <c r="BT294" s="10" t="str">
        <f t="shared" si="47"/>
        <v/>
      </c>
      <c r="BU294" s="10" t="str">
        <f t="shared" si="48"/>
        <v/>
      </c>
      <c r="BV294" s="10" t="str">
        <f t="shared" si="49"/>
        <v/>
      </c>
      <c r="BW294" s="10" t="str">
        <f t="shared" si="50"/>
        <v/>
      </c>
      <c r="BX294" s="10" t="str">
        <f t="shared" si="51"/>
        <v/>
      </c>
      <c r="BY294" s="10" t="str">
        <f t="shared" si="52"/>
        <v/>
      </c>
      <c r="CA294" s="10" t="str">
        <f t="shared" si="53"/>
        <v/>
      </c>
      <c r="CB294" s="10" t="str">
        <f t="shared" si="54"/>
        <v/>
      </c>
      <c r="CC294" s="10" t="str">
        <f t="shared" si="55"/>
        <v/>
      </c>
      <c r="CD294" s="10" t="str">
        <f t="shared" si="56"/>
        <v/>
      </c>
      <c r="CE294" s="10" t="str">
        <f t="shared" si="57"/>
        <v/>
      </c>
      <c r="CF294" s="10"/>
      <c r="CG294" s="10">
        <f t="shared" si="58"/>
        <v>0</v>
      </c>
    </row>
    <row r="295" spans="1:85" hidden="1" outlineLevel="1" x14ac:dyDescent="0.25">
      <c r="A295" s="12" t="str">
        <f t="shared" si="44"/>
        <v/>
      </c>
      <c r="R295" s="18" t="str">
        <f t="shared" si="66"/>
        <v xml:space="preserve"> []</v>
      </c>
      <c r="U295" s="45" t="str">
        <f t="shared" si="62"/>
        <v/>
      </c>
      <c r="W295" s="45" t="str">
        <f t="shared" si="63"/>
        <v/>
      </c>
      <c r="AB295" s="45" t="str">
        <f t="shared" si="64"/>
        <v/>
      </c>
      <c r="AD295" s="45" t="str">
        <f t="shared" si="65"/>
        <v/>
      </c>
      <c r="BN295" s="45" t="str">
        <f t="shared" si="67"/>
        <v/>
      </c>
      <c r="BP295" s="12" t="s">
        <v>3802</v>
      </c>
      <c r="BR295" s="10" t="str">
        <f t="shared" si="45"/>
        <v/>
      </c>
      <c r="BS295" s="10" t="str">
        <f t="shared" si="46"/>
        <v/>
      </c>
      <c r="BT295" s="10" t="str">
        <f t="shared" si="47"/>
        <v/>
      </c>
      <c r="BU295" s="10" t="str">
        <f t="shared" si="48"/>
        <v/>
      </c>
      <c r="BV295" s="10" t="str">
        <f t="shared" si="49"/>
        <v/>
      </c>
      <c r="BW295" s="10" t="str">
        <f t="shared" si="50"/>
        <v/>
      </c>
      <c r="BX295" s="10" t="str">
        <f t="shared" si="51"/>
        <v/>
      </c>
      <c r="BY295" s="10" t="str">
        <f t="shared" si="52"/>
        <v/>
      </c>
      <c r="CA295" s="10" t="str">
        <f t="shared" si="53"/>
        <v/>
      </c>
      <c r="CB295" s="10" t="str">
        <f t="shared" si="54"/>
        <v/>
      </c>
      <c r="CC295" s="10" t="str">
        <f t="shared" si="55"/>
        <v/>
      </c>
      <c r="CD295" s="10" t="str">
        <f t="shared" si="56"/>
        <v/>
      </c>
      <c r="CE295" s="10" t="str">
        <f t="shared" si="57"/>
        <v/>
      </c>
      <c r="CF295" s="10"/>
      <c r="CG295" s="10">
        <f t="shared" si="58"/>
        <v>0</v>
      </c>
    </row>
    <row r="296" spans="1:85" hidden="1" outlineLevel="1" x14ac:dyDescent="0.25">
      <c r="A296" s="12" t="str">
        <f t="shared" si="44"/>
        <v/>
      </c>
      <c r="R296" s="18" t="str">
        <f t="shared" si="66"/>
        <v xml:space="preserve"> []</v>
      </c>
      <c r="U296" s="45" t="str">
        <f t="shared" si="62"/>
        <v/>
      </c>
      <c r="W296" s="45" t="str">
        <f t="shared" si="63"/>
        <v/>
      </c>
      <c r="AB296" s="45" t="str">
        <f t="shared" si="64"/>
        <v/>
      </c>
      <c r="AD296" s="45" t="str">
        <f t="shared" si="65"/>
        <v/>
      </c>
      <c r="BN296" s="45" t="str">
        <f t="shared" si="67"/>
        <v/>
      </c>
      <c r="BP296" s="12" t="s">
        <v>3802</v>
      </c>
      <c r="BR296" s="10" t="str">
        <f t="shared" si="45"/>
        <v/>
      </c>
      <c r="BS296" s="10" t="str">
        <f t="shared" si="46"/>
        <v/>
      </c>
      <c r="BT296" s="10" t="str">
        <f t="shared" si="47"/>
        <v/>
      </c>
      <c r="BU296" s="10" t="str">
        <f t="shared" si="48"/>
        <v/>
      </c>
      <c r="BV296" s="10" t="str">
        <f t="shared" si="49"/>
        <v/>
      </c>
      <c r="BW296" s="10" t="str">
        <f t="shared" si="50"/>
        <v/>
      </c>
      <c r="BX296" s="10" t="str">
        <f t="shared" si="51"/>
        <v/>
      </c>
      <c r="BY296" s="10" t="str">
        <f t="shared" si="52"/>
        <v/>
      </c>
      <c r="CA296" s="10" t="str">
        <f t="shared" si="53"/>
        <v/>
      </c>
      <c r="CB296" s="10" t="str">
        <f t="shared" si="54"/>
        <v/>
      </c>
      <c r="CC296" s="10" t="str">
        <f t="shared" si="55"/>
        <v/>
      </c>
      <c r="CD296" s="10" t="str">
        <f t="shared" si="56"/>
        <v/>
      </c>
      <c r="CE296" s="10" t="str">
        <f t="shared" si="57"/>
        <v/>
      </c>
      <c r="CF296" s="10"/>
      <c r="CG296" s="10">
        <f t="shared" si="58"/>
        <v>0</v>
      </c>
    </row>
    <row r="297" spans="1:85" hidden="1" outlineLevel="1" x14ac:dyDescent="0.25">
      <c r="A297" s="12" t="str">
        <f t="shared" si="44"/>
        <v/>
      </c>
      <c r="R297" s="18" t="str">
        <f t="shared" si="66"/>
        <v xml:space="preserve"> []</v>
      </c>
      <c r="U297" s="45" t="str">
        <f t="shared" si="62"/>
        <v/>
      </c>
      <c r="W297" s="45" t="str">
        <f t="shared" si="63"/>
        <v/>
      </c>
      <c r="AB297" s="45" t="str">
        <f t="shared" si="64"/>
        <v/>
      </c>
      <c r="AD297" s="45" t="str">
        <f t="shared" si="65"/>
        <v/>
      </c>
      <c r="BN297" s="45" t="str">
        <f t="shared" si="67"/>
        <v/>
      </c>
      <c r="BP297" s="12" t="s">
        <v>3802</v>
      </c>
      <c r="BR297" s="10" t="str">
        <f t="shared" si="45"/>
        <v/>
      </c>
      <c r="BS297" s="10" t="str">
        <f t="shared" si="46"/>
        <v/>
      </c>
      <c r="BT297" s="10" t="str">
        <f t="shared" si="47"/>
        <v/>
      </c>
      <c r="BU297" s="10" t="str">
        <f t="shared" si="48"/>
        <v/>
      </c>
      <c r="BV297" s="10" t="str">
        <f t="shared" si="49"/>
        <v/>
      </c>
      <c r="BW297" s="10" t="str">
        <f t="shared" si="50"/>
        <v/>
      </c>
      <c r="BX297" s="10" t="str">
        <f t="shared" si="51"/>
        <v/>
      </c>
      <c r="BY297" s="10" t="str">
        <f t="shared" si="52"/>
        <v/>
      </c>
      <c r="CA297" s="10" t="str">
        <f t="shared" si="53"/>
        <v/>
      </c>
      <c r="CB297" s="10" t="str">
        <f t="shared" si="54"/>
        <v/>
      </c>
      <c r="CC297" s="10" t="str">
        <f t="shared" si="55"/>
        <v/>
      </c>
      <c r="CD297" s="10" t="str">
        <f t="shared" si="56"/>
        <v/>
      </c>
      <c r="CE297" s="10" t="str">
        <f t="shared" si="57"/>
        <v/>
      </c>
      <c r="CF297" s="10"/>
      <c r="CG297" s="10">
        <f t="shared" si="58"/>
        <v>0</v>
      </c>
    </row>
    <row r="298" spans="1:85" hidden="1" outlineLevel="1" x14ac:dyDescent="0.25">
      <c r="A298" s="12" t="str">
        <f t="shared" si="44"/>
        <v/>
      </c>
      <c r="R298" s="18" t="str">
        <f t="shared" si="66"/>
        <v xml:space="preserve"> []</v>
      </c>
      <c r="U298" s="45" t="str">
        <f t="shared" si="62"/>
        <v/>
      </c>
      <c r="W298" s="45" t="str">
        <f t="shared" si="63"/>
        <v/>
      </c>
      <c r="AB298" s="45" t="str">
        <f t="shared" si="64"/>
        <v/>
      </c>
      <c r="AD298" s="45" t="str">
        <f t="shared" si="65"/>
        <v/>
      </c>
      <c r="BN298" s="45" t="str">
        <f t="shared" si="67"/>
        <v/>
      </c>
      <c r="BP298" s="12" t="s">
        <v>3802</v>
      </c>
      <c r="BR298" s="10" t="str">
        <f t="shared" si="45"/>
        <v/>
      </c>
      <c r="BS298" s="10" t="str">
        <f t="shared" si="46"/>
        <v/>
      </c>
      <c r="BT298" s="10" t="str">
        <f t="shared" si="47"/>
        <v/>
      </c>
      <c r="BU298" s="10" t="str">
        <f t="shared" si="48"/>
        <v/>
      </c>
      <c r="BV298" s="10" t="str">
        <f t="shared" si="49"/>
        <v/>
      </c>
      <c r="BW298" s="10" t="str">
        <f t="shared" si="50"/>
        <v/>
      </c>
      <c r="BX298" s="10" t="str">
        <f t="shared" si="51"/>
        <v/>
      </c>
      <c r="BY298" s="10" t="str">
        <f t="shared" si="52"/>
        <v/>
      </c>
      <c r="CA298" s="10" t="str">
        <f t="shared" si="53"/>
        <v/>
      </c>
      <c r="CB298" s="10" t="str">
        <f t="shared" si="54"/>
        <v/>
      </c>
      <c r="CC298" s="10" t="str">
        <f t="shared" si="55"/>
        <v/>
      </c>
      <c r="CD298" s="10" t="str">
        <f t="shared" si="56"/>
        <v/>
      </c>
      <c r="CE298" s="10" t="str">
        <f t="shared" si="57"/>
        <v/>
      </c>
      <c r="CF298" s="10"/>
      <c r="CG298" s="10">
        <f t="shared" si="58"/>
        <v>0</v>
      </c>
    </row>
    <row r="299" spans="1:85" hidden="1" outlineLevel="1" x14ac:dyDescent="0.25">
      <c r="A299" s="12" t="str">
        <f t="shared" si="44"/>
        <v/>
      </c>
      <c r="R299" s="18" t="str">
        <f t="shared" si="66"/>
        <v xml:space="preserve"> []</v>
      </c>
      <c r="U299" s="45" t="str">
        <f t="shared" si="62"/>
        <v/>
      </c>
      <c r="W299" s="45" t="str">
        <f t="shared" si="63"/>
        <v/>
      </c>
      <c r="AB299" s="45" t="str">
        <f t="shared" si="64"/>
        <v/>
      </c>
      <c r="AD299" s="45" t="str">
        <f t="shared" si="65"/>
        <v/>
      </c>
      <c r="BN299" s="45" t="str">
        <f t="shared" si="67"/>
        <v/>
      </c>
      <c r="BP299" s="12" t="s">
        <v>3802</v>
      </c>
      <c r="BR299" s="10" t="str">
        <f t="shared" si="45"/>
        <v/>
      </c>
      <c r="BS299" s="10" t="str">
        <f t="shared" si="46"/>
        <v/>
      </c>
      <c r="BT299" s="10" t="str">
        <f t="shared" si="47"/>
        <v/>
      </c>
      <c r="BU299" s="10" t="str">
        <f t="shared" si="48"/>
        <v/>
      </c>
      <c r="BV299" s="10" t="str">
        <f t="shared" si="49"/>
        <v/>
      </c>
      <c r="BW299" s="10" t="str">
        <f t="shared" si="50"/>
        <v/>
      </c>
      <c r="BX299" s="10" t="str">
        <f t="shared" si="51"/>
        <v/>
      </c>
      <c r="BY299" s="10" t="str">
        <f t="shared" si="52"/>
        <v/>
      </c>
      <c r="CA299" s="10" t="str">
        <f t="shared" si="53"/>
        <v/>
      </c>
      <c r="CB299" s="10" t="str">
        <f t="shared" si="54"/>
        <v/>
      </c>
      <c r="CC299" s="10" t="str">
        <f t="shared" si="55"/>
        <v/>
      </c>
      <c r="CD299" s="10" t="str">
        <f t="shared" si="56"/>
        <v/>
      </c>
      <c r="CE299" s="10" t="str">
        <f t="shared" si="57"/>
        <v/>
      </c>
      <c r="CF299" s="10"/>
      <c r="CG299" s="10">
        <f t="shared" si="58"/>
        <v>0</v>
      </c>
    </row>
    <row r="300" spans="1:85" hidden="1" outlineLevel="1" x14ac:dyDescent="0.25">
      <c r="A300" s="12" t="str">
        <f t="shared" si="44"/>
        <v/>
      </c>
      <c r="R300" s="18" t="str">
        <f t="shared" si="66"/>
        <v xml:space="preserve"> []</v>
      </c>
      <c r="U300" s="45" t="str">
        <f t="shared" si="62"/>
        <v/>
      </c>
      <c r="W300" s="45" t="str">
        <f t="shared" si="63"/>
        <v/>
      </c>
      <c r="AB300" s="45" t="str">
        <f t="shared" si="64"/>
        <v/>
      </c>
      <c r="AD300" s="45" t="str">
        <f t="shared" si="65"/>
        <v/>
      </c>
      <c r="BN300" s="45" t="str">
        <f t="shared" si="67"/>
        <v/>
      </c>
      <c r="BP300" s="12" t="s">
        <v>3802</v>
      </c>
      <c r="BR300" s="10" t="str">
        <f t="shared" si="45"/>
        <v/>
      </c>
      <c r="BS300" s="10" t="str">
        <f t="shared" si="46"/>
        <v/>
      </c>
      <c r="BT300" s="10" t="str">
        <f t="shared" si="47"/>
        <v/>
      </c>
      <c r="BU300" s="10" t="str">
        <f t="shared" si="48"/>
        <v/>
      </c>
      <c r="BV300" s="10" t="str">
        <f t="shared" si="49"/>
        <v/>
      </c>
      <c r="BW300" s="10" t="str">
        <f t="shared" si="50"/>
        <v/>
      </c>
      <c r="BX300" s="10" t="str">
        <f t="shared" si="51"/>
        <v/>
      </c>
      <c r="BY300" s="10" t="str">
        <f t="shared" si="52"/>
        <v/>
      </c>
      <c r="CA300" s="10" t="str">
        <f t="shared" si="53"/>
        <v/>
      </c>
      <c r="CB300" s="10" t="str">
        <f t="shared" si="54"/>
        <v/>
      </c>
      <c r="CC300" s="10" t="str">
        <f t="shared" si="55"/>
        <v/>
      </c>
      <c r="CD300" s="10" t="str">
        <f t="shared" si="56"/>
        <v/>
      </c>
      <c r="CE300" s="10" t="str">
        <f t="shared" si="57"/>
        <v/>
      </c>
      <c r="CF300" s="10"/>
      <c r="CG300" s="10">
        <f t="shared" si="58"/>
        <v>0</v>
      </c>
    </row>
    <row r="301" spans="1:85" hidden="1" outlineLevel="1" x14ac:dyDescent="0.25">
      <c r="A301" s="12" t="str">
        <f t="shared" si="44"/>
        <v/>
      </c>
      <c r="R301" s="18" t="str">
        <f t="shared" si="66"/>
        <v xml:space="preserve"> []</v>
      </c>
      <c r="U301" s="45" t="str">
        <f t="shared" si="62"/>
        <v/>
      </c>
      <c r="W301" s="45" t="str">
        <f t="shared" si="63"/>
        <v/>
      </c>
      <c r="AB301" s="45" t="str">
        <f t="shared" si="64"/>
        <v/>
      </c>
      <c r="AD301" s="45" t="str">
        <f t="shared" si="65"/>
        <v/>
      </c>
      <c r="BN301" s="45" t="str">
        <f t="shared" si="67"/>
        <v/>
      </c>
      <c r="BP301" s="12" t="s">
        <v>3802</v>
      </c>
      <c r="BR301" s="10" t="str">
        <f t="shared" si="45"/>
        <v/>
      </c>
      <c r="BS301" s="10" t="str">
        <f t="shared" si="46"/>
        <v/>
      </c>
      <c r="BT301" s="10" t="str">
        <f t="shared" si="47"/>
        <v/>
      </c>
      <c r="BU301" s="10" t="str">
        <f t="shared" si="48"/>
        <v/>
      </c>
      <c r="BV301" s="10" t="str">
        <f t="shared" si="49"/>
        <v/>
      </c>
      <c r="BW301" s="10" t="str">
        <f t="shared" si="50"/>
        <v/>
      </c>
      <c r="BX301" s="10" t="str">
        <f t="shared" si="51"/>
        <v/>
      </c>
      <c r="BY301" s="10" t="str">
        <f t="shared" si="52"/>
        <v/>
      </c>
      <c r="CA301" s="10" t="str">
        <f t="shared" si="53"/>
        <v/>
      </c>
      <c r="CB301" s="10" t="str">
        <f t="shared" si="54"/>
        <v/>
      </c>
      <c r="CC301" s="10" t="str">
        <f t="shared" si="55"/>
        <v/>
      </c>
      <c r="CD301" s="10" t="str">
        <f t="shared" si="56"/>
        <v/>
      </c>
      <c r="CE301" s="10" t="str">
        <f t="shared" si="57"/>
        <v/>
      </c>
      <c r="CF301" s="10"/>
      <c r="CG301" s="10">
        <f t="shared" si="58"/>
        <v>0</v>
      </c>
    </row>
    <row r="302" spans="1:85" hidden="1" outlineLevel="1" x14ac:dyDescent="0.25">
      <c r="A302" s="12" t="str">
        <f t="shared" si="44"/>
        <v/>
      </c>
      <c r="R302" s="18" t="str">
        <f t="shared" si="66"/>
        <v xml:space="preserve"> []</v>
      </c>
      <c r="U302" s="45" t="str">
        <f t="shared" si="62"/>
        <v/>
      </c>
      <c r="W302" s="45" t="str">
        <f t="shared" si="63"/>
        <v/>
      </c>
      <c r="AB302" s="45" t="str">
        <f t="shared" si="64"/>
        <v/>
      </c>
      <c r="AD302" s="45" t="str">
        <f t="shared" si="65"/>
        <v/>
      </c>
      <c r="BN302" s="45" t="str">
        <f t="shared" si="67"/>
        <v/>
      </c>
      <c r="BP302" s="12" t="s">
        <v>3802</v>
      </c>
      <c r="BR302" s="10" t="str">
        <f t="shared" si="45"/>
        <v/>
      </c>
      <c r="BS302" s="10" t="str">
        <f t="shared" si="46"/>
        <v/>
      </c>
      <c r="BT302" s="10" t="str">
        <f t="shared" si="47"/>
        <v/>
      </c>
      <c r="BU302" s="10" t="str">
        <f t="shared" si="48"/>
        <v/>
      </c>
      <c r="BV302" s="10" t="str">
        <f t="shared" si="49"/>
        <v/>
      </c>
      <c r="BW302" s="10" t="str">
        <f t="shared" si="50"/>
        <v/>
      </c>
      <c r="BX302" s="10" t="str">
        <f t="shared" si="51"/>
        <v/>
      </c>
      <c r="BY302" s="10" t="str">
        <f t="shared" si="52"/>
        <v/>
      </c>
      <c r="CA302" s="10" t="str">
        <f t="shared" si="53"/>
        <v/>
      </c>
      <c r="CB302" s="10" t="str">
        <f t="shared" si="54"/>
        <v/>
      </c>
      <c r="CC302" s="10" t="str">
        <f t="shared" si="55"/>
        <v/>
      </c>
      <c r="CD302" s="10" t="str">
        <f t="shared" si="56"/>
        <v/>
      </c>
      <c r="CE302" s="10" t="str">
        <f t="shared" si="57"/>
        <v/>
      </c>
      <c r="CF302" s="10"/>
      <c r="CG302" s="10">
        <f t="shared" si="58"/>
        <v>0</v>
      </c>
    </row>
    <row r="303" spans="1:85" hidden="1" outlineLevel="1" x14ac:dyDescent="0.25">
      <c r="A303" s="12" t="str">
        <f t="shared" si="44"/>
        <v/>
      </c>
      <c r="R303" s="18" t="str">
        <f t="shared" si="66"/>
        <v xml:space="preserve"> []</v>
      </c>
      <c r="U303" s="45" t="str">
        <f t="shared" si="62"/>
        <v/>
      </c>
      <c r="W303" s="45" t="str">
        <f t="shared" si="63"/>
        <v/>
      </c>
      <c r="AB303" s="45" t="str">
        <f t="shared" si="64"/>
        <v/>
      </c>
      <c r="AD303" s="45" t="str">
        <f t="shared" si="65"/>
        <v/>
      </c>
      <c r="BN303" s="45" t="str">
        <f t="shared" si="67"/>
        <v/>
      </c>
      <c r="BP303" s="12" t="s">
        <v>3802</v>
      </c>
      <c r="BR303" s="10" t="str">
        <f t="shared" si="45"/>
        <v/>
      </c>
      <c r="BS303" s="10" t="str">
        <f t="shared" si="46"/>
        <v/>
      </c>
      <c r="BT303" s="10" t="str">
        <f t="shared" si="47"/>
        <v/>
      </c>
      <c r="BU303" s="10" t="str">
        <f t="shared" si="48"/>
        <v/>
      </c>
      <c r="BV303" s="10" t="str">
        <f t="shared" si="49"/>
        <v/>
      </c>
      <c r="BW303" s="10" t="str">
        <f t="shared" si="50"/>
        <v/>
      </c>
      <c r="BX303" s="10" t="str">
        <f t="shared" si="51"/>
        <v/>
      </c>
      <c r="BY303" s="10" t="str">
        <f t="shared" si="52"/>
        <v/>
      </c>
      <c r="CA303" s="10" t="str">
        <f t="shared" si="53"/>
        <v/>
      </c>
      <c r="CB303" s="10" t="str">
        <f t="shared" si="54"/>
        <v/>
      </c>
      <c r="CC303" s="10" t="str">
        <f t="shared" si="55"/>
        <v/>
      </c>
      <c r="CD303" s="10" t="str">
        <f t="shared" si="56"/>
        <v/>
      </c>
      <c r="CE303" s="10" t="str">
        <f t="shared" si="57"/>
        <v/>
      </c>
      <c r="CF303" s="10"/>
      <c r="CG303" s="10">
        <f t="shared" si="58"/>
        <v>0</v>
      </c>
    </row>
    <row r="304" spans="1:85" hidden="1" outlineLevel="1" x14ac:dyDescent="0.25">
      <c r="A304" s="12" t="str">
        <f t="shared" si="44"/>
        <v/>
      </c>
      <c r="R304" s="18" t="str">
        <f t="shared" si="66"/>
        <v xml:space="preserve"> []</v>
      </c>
      <c r="U304" s="45" t="str">
        <f t="shared" si="62"/>
        <v/>
      </c>
      <c r="W304" s="45" t="str">
        <f t="shared" si="63"/>
        <v/>
      </c>
      <c r="AB304" s="45" t="str">
        <f t="shared" si="64"/>
        <v/>
      </c>
      <c r="AD304" s="45" t="str">
        <f t="shared" si="65"/>
        <v/>
      </c>
      <c r="BN304" s="45" t="str">
        <f t="shared" si="67"/>
        <v/>
      </c>
      <c r="BP304" s="12" t="s">
        <v>3802</v>
      </c>
      <c r="BR304" s="10" t="str">
        <f t="shared" si="45"/>
        <v/>
      </c>
      <c r="BS304" s="10" t="str">
        <f t="shared" si="46"/>
        <v/>
      </c>
      <c r="BT304" s="10" t="str">
        <f t="shared" si="47"/>
        <v/>
      </c>
      <c r="BU304" s="10" t="str">
        <f t="shared" si="48"/>
        <v/>
      </c>
      <c r="BV304" s="10" t="str">
        <f t="shared" si="49"/>
        <v/>
      </c>
      <c r="BW304" s="10" t="str">
        <f t="shared" si="50"/>
        <v/>
      </c>
      <c r="BX304" s="10" t="str">
        <f t="shared" si="51"/>
        <v/>
      </c>
      <c r="BY304" s="10" t="str">
        <f t="shared" si="52"/>
        <v/>
      </c>
      <c r="CA304" s="10" t="str">
        <f t="shared" si="53"/>
        <v/>
      </c>
      <c r="CB304" s="10" t="str">
        <f t="shared" si="54"/>
        <v/>
      </c>
      <c r="CC304" s="10" t="str">
        <f t="shared" si="55"/>
        <v/>
      </c>
      <c r="CD304" s="10" t="str">
        <f t="shared" si="56"/>
        <v/>
      </c>
      <c r="CE304" s="10" t="str">
        <f t="shared" si="57"/>
        <v/>
      </c>
      <c r="CF304" s="10"/>
      <c r="CG304" s="10">
        <f t="shared" si="58"/>
        <v>0</v>
      </c>
    </row>
    <row r="305" spans="1:85" hidden="1" outlineLevel="1" x14ac:dyDescent="0.25">
      <c r="A305" s="12" t="str">
        <f t="shared" si="44"/>
        <v/>
      </c>
      <c r="R305" s="18" t="str">
        <f t="shared" si="66"/>
        <v xml:space="preserve"> []</v>
      </c>
      <c r="U305" s="45" t="str">
        <f t="shared" si="62"/>
        <v/>
      </c>
      <c r="W305" s="45" t="str">
        <f t="shared" si="63"/>
        <v/>
      </c>
      <c r="AB305" s="45" t="str">
        <f t="shared" si="64"/>
        <v/>
      </c>
      <c r="AD305" s="45" t="str">
        <f t="shared" si="65"/>
        <v/>
      </c>
      <c r="BN305" s="45" t="str">
        <f t="shared" si="67"/>
        <v/>
      </c>
      <c r="BP305" s="12" t="s">
        <v>3802</v>
      </c>
      <c r="BR305" s="10" t="str">
        <f t="shared" si="45"/>
        <v/>
      </c>
      <c r="BS305" s="10" t="str">
        <f t="shared" si="46"/>
        <v/>
      </c>
      <c r="BT305" s="10" t="str">
        <f t="shared" si="47"/>
        <v/>
      </c>
      <c r="BU305" s="10" t="str">
        <f t="shared" si="48"/>
        <v/>
      </c>
      <c r="BV305" s="10" t="str">
        <f t="shared" si="49"/>
        <v/>
      </c>
      <c r="BW305" s="10" t="str">
        <f t="shared" si="50"/>
        <v/>
      </c>
      <c r="BX305" s="10" t="str">
        <f t="shared" si="51"/>
        <v/>
      </c>
      <c r="BY305" s="10" t="str">
        <f t="shared" si="52"/>
        <v/>
      </c>
      <c r="CA305" s="10" t="str">
        <f t="shared" si="53"/>
        <v/>
      </c>
      <c r="CB305" s="10" t="str">
        <f t="shared" si="54"/>
        <v/>
      </c>
      <c r="CC305" s="10" t="str">
        <f t="shared" si="55"/>
        <v/>
      </c>
      <c r="CD305" s="10" t="str">
        <f t="shared" si="56"/>
        <v/>
      </c>
      <c r="CE305" s="10" t="str">
        <f t="shared" si="57"/>
        <v/>
      </c>
      <c r="CF305" s="10"/>
      <c r="CG305" s="10">
        <f t="shared" si="58"/>
        <v>0</v>
      </c>
    </row>
    <row r="306" spans="1:85" hidden="1" outlineLevel="1" x14ac:dyDescent="0.25">
      <c r="A306" s="12" t="str">
        <f t="shared" si="44"/>
        <v/>
      </c>
      <c r="R306" s="18" t="str">
        <f t="shared" si="66"/>
        <v xml:space="preserve"> []</v>
      </c>
      <c r="U306" s="45" t="str">
        <f t="shared" si="62"/>
        <v/>
      </c>
      <c r="W306" s="45" t="str">
        <f t="shared" si="63"/>
        <v/>
      </c>
      <c r="AB306" s="45" t="str">
        <f t="shared" si="64"/>
        <v/>
      </c>
      <c r="AD306" s="45" t="str">
        <f t="shared" si="65"/>
        <v/>
      </c>
      <c r="BN306" s="45" t="str">
        <f t="shared" si="67"/>
        <v/>
      </c>
      <c r="BP306" s="12" t="s">
        <v>3802</v>
      </c>
      <c r="BR306" s="10" t="str">
        <f t="shared" si="45"/>
        <v/>
      </c>
      <c r="BS306" s="10" t="str">
        <f t="shared" si="46"/>
        <v/>
      </c>
      <c r="BT306" s="10" t="str">
        <f t="shared" si="47"/>
        <v/>
      </c>
      <c r="BU306" s="10" t="str">
        <f t="shared" si="48"/>
        <v/>
      </c>
      <c r="BV306" s="10" t="str">
        <f t="shared" si="49"/>
        <v/>
      </c>
      <c r="BW306" s="10" t="str">
        <f t="shared" si="50"/>
        <v/>
      </c>
      <c r="BX306" s="10" t="str">
        <f t="shared" si="51"/>
        <v/>
      </c>
      <c r="BY306" s="10" t="str">
        <f t="shared" si="52"/>
        <v/>
      </c>
      <c r="CA306" s="10" t="str">
        <f t="shared" si="53"/>
        <v/>
      </c>
      <c r="CB306" s="10" t="str">
        <f t="shared" si="54"/>
        <v/>
      </c>
      <c r="CC306" s="10" t="str">
        <f t="shared" si="55"/>
        <v/>
      </c>
      <c r="CD306" s="10" t="str">
        <f t="shared" si="56"/>
        <v/>
      </c>
      <c r="CE306" s="10" t="str">
        <f t="shared" si="57"/>
        <v/>
      </c>
      <c r="CF306" s="10"/>
      <c r="CG306" s="10">
        <f t="shared" si="58"/>
        <v>0</v>
      </c>
    </row>
    <row r="307" spans="1:85" hidden="1" outlineLevel="1" x14ac:dyDescent="0.25">
      <c r="A307" s="12" t="str">
        <f t="shared" ref="A307:A370" si="68">IF(CG307&lt;2,"",1)</f>
        <v/>
      </c>
      <c r="R307" s="18" t="str">
        <f t="shared" si="66"/>
        <v xml:space="preserve"> []</v>
      </c>
      <c r="U307" s="45" t="str">
        <f t="shared" si="62"/>
        <v/>
      </c>
      <c r="W307" s="45" t="str">
        <f t="shared" si="63"/>
        <v/>
      </c>
      <c r="AB307" s="45" t="str">
        <f t="shared" si="64"/>
        <v/>
      </c>
      <c r="AD307" s="45" t="str">
        <f t="shared" si="65"/>
        <v/>
      </c>
      <c r="BN307" s="45" t="str">
        <f t="shared" si="67"/>
        <v/>
      </c>
      <c r="BP307" s="12" t="s">
        <v>3802</v>
      </c>
      <c r="BR307" s="10" t="str">
        <f t="shared" ref="BR307:BR370" si="69">IF(U307="","",CONCATENATE(BR$113," (",U307,")",IF(OR(W307&lt;&gt;"",AB307&lt;&gt;"",AD307&lt;&gt;"",AI307&lt;&gt;"",AK307&lt;&gt;"",AP307&lt;&gt;"",AR307&lt;&gt;"")," и ","")))</f>
        <v/>
      </c>
      <c r="BS307" s="10" t="str">
        <f t="shared" ref="BS307:BS370" si="70">IF(W307="","",CONCATENATE(BS$113," (",W307,")",IF(OR(AB307&lt;&gt;"",AD307&lt;&gt;"",AI307&lt;&gt;"",AK307&lt;&gt;"",AP307&lt;&gt;"",AR307&lt;&gt;"")," и ","")))</f>
        <v/>
      </c>
      <c r="BT307" s="10" t="str">
        <f t="shared" ref="BT307:BT370" si="71">IF(AB307="","",CONCATENATE(BT$113," (",AB307,")",IF(OR(AD307&lt;&gt;"",AI307&lt;&gt;"",AK307&lt;&gt;"",AP307&lt;&gt;"",AR307&lt;&gt;"")," и ","")))</f>
        <v/>
      </c>
      <c r="BU307" s="10" t="str">
        <f t="shared" ref="BU307:BU370" si="72">IF(AD307="","",CONCATENATE(BU$113," (",AD307,")",IF(OR(AI307&lt;&gt;"",AK307&lt;&gt;"",AP307&lt;&gt;"",AR307&lt;&gt;"")," и ","")))</f>
        <v/>
      </c>
      <c r="BV307" s="10" t="str">
        <f t="shared" ref="BV307:BV370" si="73">IF(AI307="","",CONCATENATE(BV$113," (",AI307,")",IF(OR(AK307&lt;&gt;"",AP307&lt;&gt;"",AR307&lt;&gt;"")," и ","")))</f>
        <v/>
      </c>
      <c r="BW307" s="10" t="str">
        <f t="shared" ref="BW307:BW370" si="74">IF(AK307="","",CONCATENATE(BW$113," (",AK307,")",IF(OR(AP307&lt;&gt;"",AR307&lt;&gt;"")," и ","")))</f>
        <v/>
      </c>
      <c r="BX307" s="10" t="str">
        <f t="shared" ref="BX307:BX370" si="75">IF(AP307="","",CONCATENATE(BX$113," (",AP307,")",IF(OR(AR307&lt;&gt;"")," и ","")))</f>
        <v/>
      </c>
      <c r="BY307" s="10" t="str">
        <f t="shared" ref="BY307:BY370" si="76">IF(AR307="","",CONCATENATE(BY$113," (",AR307,")"))</f>
        <v/>
      </c>
      <c r="CA307" s="10" t="str">
        <f t="shared" ref="CA307:CA370" si="77">IF(OR(W307&lt;&gt;"",AB307&lt;&gt;"",AD307&lt;&gt;"",AI307&lt;&gt;"",AK307&lt;&gt;"",AP307&lt;&gt;"",AR307&lt;&gt;"")," и ","")</f>
        <v/>
      </c>
      <c r="CB307" s="10" t="str">
        <f t="shared" ref="CB307:CB370" si="78">IF(OR(AB307&lt;&gt;"",AD307&lt;&gt;"",AI307&lt;&gt;"",AK307&lt;&gt;"",AP307&lt;&gt;"",AR307&lt;&gt;"")," и ","")</f>
        <v/>
      </c>
      <c r="CC307" s="10" t="str">
        <f t="shared" ref="CC307:CC370" si="79">IF(OR(AI307&lt;&gt;"",AK307&lt;&gt;"",AP307&lt;&gt;"",AR307&lt;&gt;"")," и ","")</f>
        <v/>
      </c>
      <c r="CD307" s="10" t="str">
        <f t="shared" ref="CD307:CD370" si="80">IF(OR(AK307&lt;&gt;"",AP307&lt;&gt;"",AR307&lt;&gt;"")," и ","")</f>
        <v/>
      </c>
      <c r="CE307" s="10" t="str">
        <f t="shared" ref="CE307:CE370" si="81">IF(OR(AP307&lt;&gt;"",AR307&lt;&gt;"")," и ","")</f>
        <v/>
      </c>
      <c r="CF307" s="10"/>
      <c r="CG307" s="10">
        <f t="shared" ref="CG307:CG370" si="82">8-COUNTIFS(BR307:BY307,"")</f>
        <v>0</v>
      </c>
    </row>
    <row r="308" spans="1:85" hidden="1" outlineLevel="1" x14ac:dyDescent="0.25">
      <c r="A308" s="12" t="str">
        <f t="shared" si="68"/>
        <v/>
      </c>
      <c r="R308" s="18" t="str">
        <f t="shared" si="66"/>
        <v xml:space="preserve"> []</v>
      </c>
      <c r="U308" s="45" t="str">
        <f t="shared" si="62"/>
        <v/>
      </c>
      <c r="W308" s="45" t="str">
        <f t="shared" si="63"/>
        <v/>
      </c>
      <c r="AB308" s="45" t="str">
        <f t="shared" si="64"/>
        <v/>
      </c>
      <c r="AD308" s="45" t="str">
        <f t="shared" si="65"/>
        <v/>
      </c>
      <c r="BN308" s="45" t="str">
        <f t="shared" si="67"/>
        <v/>
      </c>
      <c r="BP308" s="12" t="s">
        <v>3802</v>
      </c>
      <c r="BR308" s="10" t="str">
        <f t="shared" si="69"/>
        <v/>
      </c>
      <c r="BS308" s="10" t="str">
        <f t="shared" si="70"/>
        <v/>
      </c>
      <c r="BT308" s="10" t="str">
        <f t="shared" si="71"/>
        <v/>
      </c>
      <c r="BU308" s="10" t="str">
        <f t="shared" si="72"/>
        <v/>
      </c>
      <c r="BV308" s="10" t="str">
        <f t="shared" si="73"/>
        <v/>
      </c>
      <c r="BW308" s="10" t="str">
        <f t="shared" si="74"/>
        <v/>
      </c>
      <c r="BX308" s="10" t="str">
        <f t="shared" si="75"/>
        <v/>
      </c>
      <c r="BY308" s="10" t="str">
        <f t="shared" si="76"/>
        <v/>
      </c>
      <c r="CA308" s="10" t="str">
        <f t="shared" si="77"/>
        <v/>
      </c>
      <c r="CB308" s="10" t="str">
        <f t="shared" si="78"/>
        <v/>
      </c>
      <c r="CC308" s="10" t="str">
        <f t="shared" si="79"/>
        <v/>
      </c>
      <c r="CD308" s="10" t="str">
        <f t="shared" si="80"/>
        <v/>
      </c>
      <c r="CE308" s="10" t="str">
        <f t="shared" si="81"/>
        <v/>
      </c>
      <c r="CF308" s="10"/>
      <c r="CG308" s="10">
        <f t="shared" si="82"/>
        <v>0</v>
      </c>
    </row>
    <row r="309" spans="1:85" hidden="1" outlineLevel="1" x14ac:dyDescent="0.25">
      <c r="A309" s="12" t="str">
        <f t="shared" si="68"/>
        <v/>
      </c>
      <c r="R309" s="18" t="str">
        <f t="shared" si="66"/>
        <v xml:space="preserve"> []</v>
      </c>
      <c r="U309" s="45" t="str">
        <f t="shared" si="62"/>
        <v/>
      </c>
      <c r="W309" s="45" t="str">
        <f t="shared" si="63"/>
        <v/>
      </c>
      <c r="AB309" s="45" t="str">
        <f t="shared" si="64"/>
        <v/>
      </c>
      <c r="AD309" s="45" t="str">
        <f t="shared" si="65"/>
        <v/>
      </c>
      <c r="BN309" s="45" t="str">
        <f t="shared" si="67"/>
        <v/>
      </c>
      <c r="BP309" s="12" t="s">
        <v>3802</v>
      </c>
      <c r="BR309" s="10" t="str">
        <f t="shared" si="69"/>
        <v/>
      </c>
      <c r="BS309" s="10" t="str">
        <f t="shared" si="70"/>
        <v/>
      </c>
      <c r="BT309" s="10" t="str">
        <f t="shared" si="71"/>
        <v/>
      </c>
      <c r="BU309" s="10" t="str">
        <f t="shared" si="72"/>
        <v/>
      </c>
      <c r="BV309" s="10" t="str">
        <f t="shared" si="73"/>
        <v/>
      </c>
      <c r="BW309" s="10" t="str">
        <f t="shared" si="74"/>
        <v/>
      </c>
      <c r="BX309" s="10" t="str">
        <f t="shared" si="75"/>
        <v/>
      </c>
      <c r="BY309" s="10" t="str">
        <f t="shared" si="76"/>
        <v/>
      </c>
      <c r="CA309" s="10" t="str">
        <f t="shared" si="77"/>
        <v/>
      </c>
      <c r="CB309" s="10" t="str">
        <f t="shared" si="78"/>
        <v/>
      </c>
      <c r="CC309" s="10" t="str">
        <f t="shared" si="79"/>
        <v/>
      </c>
      <c r="CD309" s="10" t="str">
        <f t="shared" si="80"/>
        <v/>
      </c>
      <c r="CE309" s="10" t="str">
        <f t="shared" si="81"/>
        <v/>
      </c>
      <c r="CF309" s="10"/>
      <c r="CG309" s="10">
        <f t="shared" si="82"/>
        <v>0</v>
      </c>
    </row>
    <row r="310" spans="1:85" hidden="1" outlineLevel="1" x14ac:dyDescent="0.25">
      <c r="A310" s="12" t="str">
        <f t="shared" si="68"/>
        <v/>
      </c>
      <c r="R310" s="18" t="str">
        <f t="shared" si="66"/>
        <v xml:space="preserve"> []</v>
      </c>
      <c r="U310" s="45" t="str">
        <f t="shared" si="62"/>
        <v/>
      </c>
      <c r="W310" s="45" t="str">
        <f t="shared" ref="W310:W313" si="83">IF(ISBLANK(W99),"",W99)</f>
        <v/>
      </c>
      <c r="AB310" s="45" t="str">
        <f t="shared" ref="AB310:AB313" si="84">IF(ISBLANK(AB99),"",AB99)</f>
        <v/>
      </c>
      <c r="AD310" s="45" t="str">
        <f t="shared" ref="AD310:AD313" si="85">IF(ISBLANK(AD99),"",AD99)</f>
        <v/>
      </c>
      <c r="BN310" s="45" t="str">
        <f t="shared" si="67"/>
        <v/>
      </c>
      <c r="BP310" s="12" t="s">
        <v>3802</v>
      </c>
      <c r="BR310" s="10" t="str">
        <f t="shared" si="69"/>
        <v/>
      </c>
      <c r="BS310" s="10" t="str">
        <f t="shared" si="70"/>
        <v/>
      </c>
      <c r="BT310" s="10" t="str">
        <f t="shared" si="71"/>
        <v/>
      </c>
      <c r="BU310" s="10" t="str">
        <f t="shared" si="72"/>
        <v/>
      </c>
      <c r="BV310" s="10" t="str">
        <f t="shared" si="73"/>
        <v/>
      </c>
      <c r="BW310" s="10" t="str">
        <f t="shared" si="74"/>
        <v/>
      </c>
      <c r="BX310" s="10" t="str">
        <f t="shared" si="75"/>
        <v/>
      </c>
      <c r="BY310" s="10" t="str">
        <f t="shared" si="76"/>
        <v/>
      </c>
      <c r="CA310" s="10" t="str">
        <f t="shared" si="77"/>
        <v/>
      </c>
      <c r="CB310" s="10" t="str">
        <f t="shared" si="78"/>
        <v/>
      </c>
      <c r="CC310" s="10" t="str">
        <f t="shared" si="79"/>
        <v/>
      </c>
      <c r="CD310" s="10" t="str">
        <f t="shared" si="80"/>
        <v/>
      </c>
      <c r="CE310" s="10" t="str">
        <f t="shared" si="81"/>
        <v/>
      </c>
      <c r="CF310" s="10"/>
      <c r="CG310" s="10">
        <f t="shared" si="82"/>
        <v>0</v>
      </c>
    </row>
    <row r="311" spans="1:85" hidden="1" outlineLevel="1" x14ac:dyDescent="0.25">
      <c r="A311" s="12" t="str">
        <f t="shared" si="68"/>
        <v/>
      </c>
      <c r="R311" s="18" t="str">
        <f t="shared" si="66"/>
        <v xml:space="preserve"> []</v>
      </c>
      <c r="U311" s="45" t="str">
        <f t="shared" si="62"/>
        <v/>
      </c>
      <c r="W311" s="45" t="str">
        <f t="shared" si="83"/>
        <v/>
      </c>
      <c r="AB311" s="45" t="str">
        <f t="shared" si="84"/>
        <v/>
      </c>
      <c r="AD311" s="45" t="str">
        <f t="shared" si="85"/>
        <v/>
      </c>
      <c r="BN311" s="45" t="str">
        <f t="shared" si="67"/>
        <v/>
      </c>
      <c r="BP311" s="12" t="s">
        <v>3802</v>
      </c>
      <c r="BR311" s="10" t="str">
        <f t="shared" si="69"/>
        <v/>
      </c>
      <c r="BS311" s="10" t="str">
        <f t="shared" si="70"/>
        <v/>
      </c>
      <c r="BT311" s="10" t="str">
        <f t="shared" si="71"/>
        <v/>
      </c>
      <c r="BU311" s="10" t="str">
        <f t="shared" si="72"/>
        <v/>
      </c>
      <c r="BV311" s="10" t="str">
        <f t="shared" si="73"/>
        <v/>
      </c>
      <c r="BW311" s="10" t="str">
        <f t="shared" si="74"/>
        <v/>
      </c>
      <c r="BX311" s="10" t="str">
        <f t="shared" si="75"/>
        <v/>
      </c>
      <c r="BY311" s="10" t="str">
        <f t="shared" si="76"/>
        <v/>
      </c>
      <c r="CA311" s="10" t="str">
        <f t="shared" si="77"/>
        <v/>
      </c>
      <c r="CB311" s="10" t="str">
        <f t="shared" si="78"/>
        <v/>
      </c>
      <c r="CC311" s="10" t="str">
        <f t="shared" si="79"/>
        <v/>
      </c>
      <c r="CD311" s="10" t="str">
        <f t="shared" si="80"/>
        <v/>
      </c>
      <c r="CE311" s="10" t="str">
        <f t="shared" si="81"/>
        <v/>
      </c>
      <c r="CF311" s="10"/>
      <c r="CG311" s="10">
        <f t="shared" si="82"/>
        <v>0</v>
      </c>
    </row>
    <row r="312" spans="1:85" hidden="1" outlineLevel="1" x14ac:dyDescent="0.25">
      <c r="A312" s="12" t="str">
        <f t="shared" si="68"/>
        <v/>
      </c>
      <c r="R312" s="18" t="str">
        <f t="shared" si="66"/>
        <v xml:space="preserve"> []</v>
      </c>
      <c r="U312" s="45" t="str">
        <f t="shared" si="62"/>
        <v/>
      </c>
      <c r="W312" s="45" t="str">
        <f t="shared" si="83"/>
        <v/>
      </c>
      <c r="AB312" s="45" t="str">
        <f t="shared" si="84"/>
        <v/>
      </c>
      <c r="AD312" s="45" t="str">
        <f t="shared" si="85"/>
        <v/>
      </c>
      <c r="BN312" s="45" t="str">
        <f t="shared" si="67"/>
        <v/>
      </c>
      <c r="BP312" s="12" t="s">
        <v>3802</v>
      </c>
      <c r="BR312" s="10" t="str">
        <f t="shared" si="69"/>
        <v/>
      </c>
      <c r="BS312" s="10" t="str">
        <f t="shared" si="70"/>
        <v/>
      </c>
      <c r="BT312" s="10" t="str">
        <f t="shared" si="71"/>
        <v/>
      </c>
      <c r="BU312" s="10" t="str">
        <f t="shared" si="72"/>
        <v/>
      </c>
      <c r="BV312" s="10" t="str">
        <f t="shared" si="73"/>
        <v/>
      </c>
      <c r="BW312" s="10" t="str">
        <f t="shared" si="74"/>
        <v/>
      </c>
      <c r="BX312" s="10" t="str">
        <f t="shared" si="75"/>
        <v/>
      </c>
      <c r="BY312" s="10" t="str">
        <f t="shared" si="76"/>
        <v/>
      </c>
      <c r="CA312" s="10" t="str">
        <f t="shared" si="77"/>
        <v/>
      </c>
      <c r="CB312" s="10" t="str">
        <f t="shared" si="78"/>
        <v/>
      </c>
      <c r="CC312" s="10" t="str">
        <f t="shared" si="79"/>
        <v/>
      </c>
      <c r="CD312" s="10" t="str">
        <f t="shared" si="80"/>
        <v/>
      </c>
      <c r="CE312" s="10" t="str">
        <f t="shared" si="81"/>
        <v/>
      </c>
      <c r="CF312" s="10"/>
      <c r="CG312" s="10">
        <f t="shared" si="82"/>
        <v>0</v>
      </c>
    </row>
    <row r="313" spans="1:85" hidden="1" outlineLevel="1" x14ac:dyDescent="0.25">
      <c r="A313" s="12" t="str">
        <f t="shared" si="68"/>
        <v/>
      </c>
      <c r="R313" s="18" t="str">
        <f t="shared" si="66"/>
        <v xml:space="preserve"> []</v>
      </c>
      <c r="U313" s="45" t="str">
        <f t="shared" si="62"/>
        <v/>
      </c>
      <c r="W313" s="45" t="str">
        <f t="shared" si="83"/>
        <v/>
      </c>
      <c r="AB313" s="45" t="str">
        <f t="shared" si="84"/>
        <v/>
      </c>
      <c r="AD313" s="45" t="str">
        <f t="shared" si="85"/>
        <v/>
      </c>
      <c r="BN313" s="45" t="str">
        <f t="shared" si="67"/>
        <v/>
      </c>
      <c r="BP313" s="12" t="s">
        <v>3802</v>
      </c>
      <c r="BR313" s="10" t="str">
        <f t="shared" si="69"/>
        <v/>
      </c>
      <c r="BS313" s="10" t="str">
        <f t="shared" si="70"/>
        <v/>
      </c>
      <c r="BT313" s="10" t="str">
        <f t="shared" si="71"/>
        <v/>
      </c>
      <c r="BU313" s="10" t="str">
        <f t="shared" si="72"/>
        <v/>
      </c>
      <c r="BV313" s="10" t="str">
        <f t="shared" si="73"/>
        <v/>
      </c>
      <c r="BW313" s="10" t="str">
        <f t="shared" si="74"/>
        <v/>
      </c>
      <c r="BX313" s="10" t="str">
        <f t="shared" si="75"/>
        <v/>
      </c>
      <c r="BY313" s="10" t="str">
        <f t="shared" si="76"/>
        <v/>
      </c>
      <c r="CA313" s="10" t="str">
        <f t="shared" si="77"/>
        <v/>
      </c>
      <c r="CB313" s="10" t="str">
        <f t="shared" si="78"/>
        <v/>
      </c>
      <c r="CC313" s="10" t="str">
        <f t="shared" si="79"/>
        <v/>
      </c>
      <c r="CD313" s="10" t="str">
        <f t="shared" si="80"/>
        <v/>
      </c>
      <c r="CE313" s="10" t="str">
        <f t="shared" si="81"/>
        <v/>
      </c>
      <c r="CF313" s="10"/>
      <c r="CG313" s="10">
        <f t="shared" si="82"/>
        <v>0</v>
      </c>
    </row>
    <row r="314" spans="1:85" x14ac:dyDescent="0.25">
      <c r="A314" s="12">
        <f t="shared" si="68"/>
        <v>1</v>
      </c>
      <c r="R314" s="18" t="str">
        <f>CONCATENATE(R3," [",
BR314,BS314,BT314,BU314,BV314,BW314,BX314,BY314,"]")</f>
        <v>Хранилище (Гробница) [Год НС (甲) и Год ЗВ (丑)]</v>
      </c>
      <c r="U314" s="45" t="str">
        <f>IF(ISBLANK(U3),"",U3)</f>
        <v>甲</v>
      </c>
      <c r="V314" s="49"/>
      <c r="W314" s="49" t="str">
        <f t="shared" ref="W314:W345" si="86">IF(ISBLANK(W3),"",W3)</f>
        <v>丑</v>
      </c>
      <c r="AD314" s="49"/>
      <c r="AI314" s="45" t="str">
        <f t="shared" ref="AI314:AI345" si="87">IF(ISBLANK(AB3),"",AB3)</f>
        <v/>
      </c>
      <c r="AK314" s="45" t="str">
        <f>IF(ISBLANK(AD3),"",AD3)</f>
        <v/>
      </c>
      <c r="BN314" s="45">
        <f t="shared" si="67"/>
        <v>1</v>
      </c>
      <c r="BP314" s="12" t="s">
        <v>3803</v>
      </c>
      <c r="BR314" s="10" t="str">
        <f t="shared" si="69"/>
        <v xml:space="preserve">Год НС (甲) и </v>
      </c>
      <c r="BS314" s="10" t="str">
        <f t="shared" si="70"/>
        <v>Год ЗВ (丑)</v>
      </c>
      <c r="BT314" s="10" t="str">
        <f t="shared" si="71"/>
        <v/>
      </c>
      <c r="BU314" s="10" t="str">
        <f t="shared" si="72"/>
        <v/>
      </c>
      <c r="BV314" s="10" t="str">
        <f t="shared" si="73"/>
        <v/>
      </c>
      <c r="BW314" s="10" t="str">
        <f t="shared" si="74"/>
        <v/>
      </c>
      <c r="BX314" s="10" t="str">
        <f t="shared" si="75"/>
        <v/>
      </c>
      <c r="BY314" s="10" t="str">
        <f t="shared" si="76"/>
        <v/>
      </c>
      <c r="CA314" s="10" t="str">
        <f t="shared" si="77"/>
        <v xml:space="preserve"> и </v>
      </c>
      <c r="CB314" s="10" t="str">
        <f t="shared" si="78"/>
        <v/>
      </c>
      <c r="CC314" s="10" t="str">
        <f t="shared" si="79"/>
        <v/>
      </c>
      <c r="CD314" s="10" t="str">
        <f t="shared" si="80"/>
        <v/>
      </c>
      <c r="CE314" s="10" t="str">
        <f t="shared" si="81"/>
        <v/>
      </c>
      <c r="CF314" s="10"/>
      <c r="CG314" s="10">
        <f t="shared" si="82"/>
        <v>2</v>
      </c>
    </row>
    <row r="315" spans="1:85" outlineLevel="1" x14ac:dyDescent="0.25">
      <c r="A315" s="12">
        <f t="shared" si="68"/>
        <v>1</v>
      </c>
      <c r="R315" s="18" t="str">
        <f t="shared" ref="R315:R378" si="88">CONCATENATE(R4," [",
BR315,BS315,BT315,BU315,BV315,BW315,BX315,BY315,"]")</f>
        <v>Хранилище (Гробница) [Год НС (甲) и Год ЗВ (辰)]</v>
      </c>
      <c r="U315" s="45" t="str">
        <f t="shared" ref="U315:U378" si="89">IF(ISBLANK(U4),"",U4)</f>
        <v>甲</v>
      </c>
      <c r="V315" s="49"/>
      <c r="W315" s="49" t="str">
        <f t="shared" si="86"/>
        <v>辰</v>
      </c>
      <c r="AI315" s="45" t="str">
        <f t="shared" si="87"/>
        <v/>
      </c>
      <c r="AK315" s="45" t="str">
        <f t="shared" ref="AK315:AK378" si="90">IF(ISBLANK(AD4),"",AD4)</f>
        <v/>
      </c>
      <c r="BN315" s="45">
        <f t="shared" si="67"/>
        <v>1</v>
      </c>
      <c r="BP315" s="12" t="s">
        <v>3803</v>
      </c>
      <c r="BR315" s="10" t="str">
        <f t="shared" si="69"/>
        <v xml:space="preserve">Год НС (甲) и </v>
      </c>
      <c r="BS315" s="10" t="str">
        <f t="shared" si="70"/>
        <v>Год ЗВ (辰)</v>
      </c>
      <c r="BT315" s="10" t="str">
        <f t="shared" si="71"/>
        <v/>
      </c>
      <c r="BU315" s="10" t="str">
        <f t="shared" si="72"/>
        <v/>
      </c>
      <c r="BV315" s="10" t="str">
        <f t="shared" si="73"/>
        <v/>
      </c>
      <c r="BW315" s="10" t="str">
        <f t="shared" si="74"/>
        <v/>
      </c>
      <c r="BX315" s="10" t="str">
        <f t="shared" si="75"/>
        <v/>
      </c>
      <c r="BY315" s="10" t="str">
        <f t="shared" si="76"/>
        <v/>
      </c>
      <c r="CA315" s="10" t="str">
        <f t="shared" si="77"/>
        <v xml:space="preserve"> и </v>
      </c>
      <c r="CB315" s="10" t="str">
        <f t="shared" si="78"/>
        <v/>
      </c>
      <c r="CC315" s="10" t="str">
        <f t="shared" si="79"/>
        <v/>
      </c>
      <c r="CD315" s="10" t="str">
        <f t="shared" si="80"/>
        <v/>
      </c>
      <c r="CE315" s="10" t="str">
        <f t="shared" si="81"/>
        <v/>
      </c>
      <c r="CF315" s="10"/>
      <c r="CG315" s="10">
        <f t="shared" si="82"/>
        <v>2</v>
      </c>
    </row>
    <row r="316" spans="1:85" outlineLevel="1" x14ac:dyDescent="0.25">
      <c r="A316" s="12">
        <f t="shared" si="68"/>
        <v>1</v>
      </c>
      <c r="R316" s="18" t="str">
        <f t="shared" si="88"/>
        <v>Хранилище (Гробница) [Год НС (甲) и Год ЗВ (未)]</v>
      </c>
      <c r="U316" s="45" t="str">
        <f t="shared" si="89"/>
        <v>甲</v>
      </c>
      <c r="V316" s="49"/>
      <c r="W316" s="49" t="str">
        <f t="shared" si="86"/>
        <v>未</v>
      </c>
      <c r="AI316" s="45" t="str">
        <f t="shared" si="87"/>
        <v/>
      </c>
      <c r="AK316" s="45" t="str">
        <f t="shared" si="90"/>
        <v/>
      </c>
      <c r="BN316" s="45">
        <f t="shared" si="67"/>
        <v>1</v>
      </c>
      <c r="BP316" s="12" t="s">
        <v>3803</v>
      </c>
      <c r="BR316" s="10" t="str">
        <f t="shared" si="69"/>
        <v xml:space="preserve">Год НС (甲) и </v>
      </c>
      <c r="BS316" s="10" t="str">
        <f t="shared" si="70"/>
        <v>Год ЗВ (未)</v>
      </c>
      <c r="BT316" s="10" t="str">
        <f t="shared" si="71"/>
        <v/>
      </c>
      <c r="BU316" s="10" t="str">
        <f t="shared" si="72"/>
        <v/>
      </c>
      <c r="BV316" s="10" t="str">
        <f t="shared" si="73"/>
        <v/>
      </c>
      <c r="BW316" s="10" t="str">
        <f t="shared" si="74"/>
        <v/>
      </c>
      <c r="BX316" s="10" t="str">
        <f t="shared" si="75"/>
        <v/>
      </c>
      <c r="BY316" s="10" t="str">
        <f t="shared" si="76"/>
        <v/>
      </c>
      <c r="CA316" s="10" t="str">
        <f t="shared" si="77"/>
        <v xml:space="preserve"> и </v>
      </c>
      <c r="CB316" s="10" t="str">
        <f t="shared" si="78"/>
        <v/>
      </c>
      <c r="CC316" s="10" t="str">
        <f t="shared" si="79"/>
        <v/>
      </c>
      <c r="CD316" s="10" t="str">
        <f t="shared" si="80"/>
        <v/>
      </c>
      <c r="CE316" s="10" t="str">
        <f t="shared" si="81"/>
        <v/>
      </c>
      <c r="CF316" s="10"/>
      <c r="CG316" s="10">
        <f t="shared" si="82"/>
        <v>2</v>
      </c>
    </row>
    <row r="317" spans="1:85" outlineLevel="1" x14ac:dyDescent="0.25">
      <c r="A317" s="12">
        <f t="shared" si="68"/>
        <v>1</v>
      </c>
      <c r="R317" s="18" t="str">
        <f t="shared" si="88"/>
        <v>Хранилище (Гробница) [Год НС (甲) и Год ЗВ (戌)]</v>
      </c>
      <c r="U317" s="45" t="str">
        <f t="shared" si="89"/>
        <v>甲</v>
      </c>
      <c r="V317" s="49"/>
      <c r="W317" s="49" t="str">
        <f t="shared" si="86"/>
        <v>戌</v>
      </c>
      <c r="AI317" s="45" t="str">
        <f t="shared" si="87"/>
        <v/>
      </c>
      <c r="AK317" s="45" t="str">
        <f t="shared" si="90"/>
        <v/>
      </c>
      <c r="BN317" s="45">
        <f t="shared" si="67"/>
        <v>1</v>
      </c>
      <c r="BP317" s="12" t="s">
        <v>3803</v>
      </c>
      <c r="BR317" s="10" t="str">
        <f t="shared" si="69"/>
        <v xml:space="preserve">Год НС (甲) и </v>
      </c>
      <c r="BS317" s="10" t="str">
        <f t="shared" si="70"/>
        <v>Год ЗВ (戌)</v>
      </c>
      <c r="BT317" s="10" t="str">
        <f t="shared" si="71"/>
        <v/>
      </c>
      <c r="BU317" s="10" t="str">
        <f t="shared" si="72"/>
        <v/>
      </c>
      <c r="BV317" s="10" t="str">
        <f t="shared" si="73"/>
        <v/>
      </c>
      <c r="BW317" s="10" t="str">
        <f t="shared" si="74"/>
        <v/>
      </c>
      <c r="BX317" s="10" t="str">
        <f t="shared" si="75"/>
        <v/>
      </c>
      <c r="BY317" s="10" t="str">
        <f t="shared" si="76"/>
        <v/>
      </c>
      <c r="CA317" s="10" t="str">
        <f t="shared" si="77"/>
        <v xml:space="preserve"> и </v>
      </c>
      <c r="CB317" s="10" t="str">
        <f t="shared" si="78"/>
        <v/>
      </c>
      <c r="CC317" s="10" t="str">
        <f t="shared" si="79"/>
        <v/>
      </c>
      <c r="CD317" s="10" t="str">
        <f t="shared" si="80"/>
        <v/>
      </c>
      <c r="CE317" s="10" t="str">
        <f t="shared" si="81"/>
        <v/>
      </c>
      <c r="CF317" s="10"/>
      <c r="CG317" s="10">
        <f t="shared" si="82"/>
        <v>2</v>
      </c>
    </row>
    <row r="318" spans="1:85" outlineLevel="1" x14ac:dyDescent="0.25">
      <c r="A318" s="12">
        <f t="shared" si="68"/>
        <v>1</v>
      </c>
      <c r="R318" s="18" t="str">
        <f t="shared" si="88"/>
        <v>Хранилище (Гробница) [Год НС (乙) и Год ЗВ (丑)]</v>
      </c>
      <c r="U318" s="45" t="str">
        <f t="shared" si="89"/>
        <v>乙</v>
      </c>
      <c r="V318" s="49"/>
      <c r="W318" s="49" t="str">
        <f t="shared" si="86"/>
        <v>丑</v>
      </c>
      <c r="AI318" s="45" t="str">
        <f t="shared" si="87"/>
        <v/>
      </c>
      <c r="AK318" s="45" t="str">
        <f t="shared" si="90"/>
        <v/>
      </c>
      <c r="BN318" s="45">
        <f t="shared" si="67"/>
        <v>1</v>
      </c>
      <c r="BP318" s="12" t="s">
        <v>3803</v>
      </c>
      <c r="BR318" s="10" t="str">
        <f t="shared" si="69"/>
        <v xml:space="preserve">Год НС (乙) и </v>
      </c>
      <c r="BS318" s="10" t="str">
        <f t="shared" si="70"/>
        <v>Год ЗВ (丑)</v>
      </c>
      <c r="BT318" s="10" t="str">
        <f t="shared" si="71"/>
        <v/>
      </c>
      <c r="BU318" s="10" t="str">
        <f t="shared" si="72"/>
        <v/>
      </c>
      <c r="BV318" s="10" t="str">
        <f t="shared" si="73"/>
        <v/>
      </c>
      <c r="BW318" s="10" t="str">
        <f t="shared" si="74"/>
        <v/>
      </c>
      <c r="BX318" s="10" t="str">
        <f t="shared" si="75"/>
        <v/>
      </c>
      <c r="BY318" s="10" t="str">
        <f t="shared" si="76"/>
        <v/>
      </c>
      <c r="CA318" s="10" t="str">
        <f t="shared" si="77"/>
        <v xml:space="preserve"> и </v>
      </c>
      <c r="CB318" s="10" t="str">
        <f t="shared" si="78"/>
        <v/>
      </c>
      <c r="CC318" s="10" t="str">
        <f t="shared" si="79"/>
        <v/>
      </c>
      <c r="CD318" s="10" t="str">
        <f t="shared" si="80"/>
        <v/>
      </c>
      <c r="CE318" s="10" t="str">
        <f t="shared" si="81"/>
        <v/>
      </c>
      <c r="CF318" s="10"/>
      <c r="CG318" s="10">
        <f t="shared" si="82"/>
        <v>2</v>
      </c>
    </row>
    <row r="319" spans="1:85" outlineLevel="1" x14ac:dyDescent="0.25">
      <c r="A319" s="12">
        <f t="shared" si="68"/>
        <v>1</v>
      </c>
      <c r="R319" s="18" t="str">
        <f t="shared" si="88"/>
        <v>Хранилище (Гробница) [Год НС (乙) и Год ЗВ (辰)]</v>
      </c>
      <c r="U319" s="45" t="str">
        <f t="shared" si="89"/>
        <v>乙</v>
      </c>
      <c r="V319" s="49"/>
      <c r="W319" s="49" t="str">
        <f t="shared" si="86"/>
        <v>辰</v>
      </c>
      <c r="AI319" s="45" t="str">
        <f t="shared" si="87"/>
        <v/>
      </c>
      <c r="AK319" s="45" t="str">
        <f t="shared" si="90"/>
        <v/>
      </c>
      <c r="BN319" s="45">
        <f t="shared" si="67"/>
        <v>1</v>
      </c>
      <c r="BP319" s="12" t="s">
        <v>3803</v>
      </c>
      <c r="BR319" s="10" t="str">
        <f t="shared" si="69"/>
        <v xml:space="preserve">Год НС (乙) и </v>
      </c>
      <c r="BS319" s="10" t="str">
        <f t="shared" si="70"/>
        <v>Год ЗВ (辰)</v>
      </c>
      <c r="BT319" s="10" t="str">
        <f t="shared" si="71"/>
        <v/>
      </c>
      <c r="BU319" s="10" t="str">
        <f t="shared" si="72"/>
        <v/>
      </c>
      <c r="BV319" s="10" t="str">
        <f t="shared" si="73"/>
        <v/>
      </c>
      <c r="BW319" s="10" t="str">
        <f t="shared" si="74"/>
        <v/>
      </c>
      <c r="BX319" s="10" t="str">
        <f t="shared" si="75"/>
        <v/>
      </c>
      <c r="BY319" s="10" t="str">
        <f t="shared" si="76"/>
        <v/>
      </c>
      <c r="CA319" s="10" t="str">
        <f t="shared" si="77"/>
        <v xml:space="preserve"> и </v>
      </c>
      <c r="CB319" s="10" t="str">
        <f t="shared" si="78"/>
        <v/>
      </c>
      <c r="CC319" s="10" t="str">
        <f t="shared" si="79"/>
        <v/>
      </c>
      <c r="CD319" s="10" t="str">
        <f t="shared" si="80"/>
        <v/>
      </c>
      <c r="CE319" s="10" t="str">
        <f t="shared" si="81"/>
        <v/>
      </c>
      <c r="CF319" s="10"/>
      <c r="CG319" s="10">
        <f t="shared" si="82"/>
        <v>2</v>
      </c>
    </row>
    <row r="320" spans="1:85" outlineLevel="1" x14ac:dyDescent="0.25">
      <c r="A320" s="12">
        <f t="shared" si="68"/>
        <v>1</v>
      </c>
      <c r="R320" s="18" t="str">
        <f t="shared" si="88"/>
        <v>Хранилище (Гробница) [Год НС (乙) и Год ЗВ (未)]</v>
      </c>
      <c r="U320" s="45" t="str">
        <f t="shared" si="89"/>
        <v>乙</v>
      </c>
      <c r="V320" s="49"/>
      <c r="W320" s="49" t="str">
        <f t="shared" si="86"/>
        <v>未</v>
      </c>
      <c r="AI320" s="45" t="str">
        <f t="shared" si="87"/>
        <v/>
      </c>
      <c r="AK320" s="45" t="str">
        <f t="shared" si="90"/>
        <v/>
      </c>
      <c r="BN320" s="45">
        <f t="shared" si="67"/>
        <v>1</v>
      </c>
      <c r="BP320" s="12" t="s">
        <v>3803</v>
      </c>
      <c r="BR320" s="10" t="str">
        <f t="shared" si="69"/>
        <v xml:space="preserve">Год НС (乙) и </v>
      </c>
      <c r="BS320" s="10" t="str">
        <f t="shared" si="70"/>
        <v>Год ЗВ (未)</v>
      </c>
      <c r="BT320" s="10" t="str">
        <f t="shared" si="71"/>
        <v/>
      </c>
      <c r="BU320" s="10" t="str">
        <f t="shared" si="72"/>
        <v/>
      </c>
      <c r="BV320" s="10" t="str">
        <f t="shared" si="73"/>
        <v/>
      </c>
      <c r="BW320" s="10" t="str">
        <f t="shared" si="74"/>
        <v/>
      </c>
      <c r="BX320" s="10" t="str">
        <f t="shared" si="75"/>
        <v/>
      </c>
      <c r="BY320" s="10" t="str">
        <f t="shared" si="76"/>
        <v/>
      </c>
      <c r="CA320" s="10" t="str">
        <f t="shared" si="77"/>
        <v xml:space="preserve"> и </v>
      </c>
      <c r="CB320" s="10" t="str">
        <f t="shared" si="78"/>
        <v/>
      </c>
      <c r="CC320" s="10" t="str">
        <f t="shared" si="79"/>
        <v/>
      </c>
      <c r="CD320" s="10" t="str">
        <f t="shared" si="80"/>
        <v/>
      </c>
      <c r="CE320" s="10" t="str">
        <f t="shared" si="81"/>
        <v/>
      </c>
      <c r="CF320" s="10"/>
      <c r="CG320" s="10">
        <f t="shared" si="82"/>
        <v>2</v>
      </c>
    </row>
    <row r="321" spans="1:85" outlineLevel="1" x14ac:dyDescent="0.25">
      <c r="A321" s="12">
        <f t="shared" si="68"/>
        <v>1</v>
      </c>
      <c r="R321" s="18" t="str">
        <f t="shared" si="88"/>
        <v>Хранилище (Гробница) [Год НС (乙) и Год ЗВ (戌)]</v>
      </c>
      <c r="U321" s="45" t="str">
        <f t="shared" si="89"/>
        <v>乙</v>
      </c>
      <c r="V321" s="49"/>
      <c r="W321" s="49" t="str">
        <f t="shared" si="86"/>
        <v>戌</v>
      </c>
      <c r="AI321" s="45" t="str">
        <f t="shared" si="87"/>
        <v/>
      </c>
      <c r="AK321" s="45" t="str">
        <f t="shared" si="90"/>
        <v/>
      </c>
      <c r="BN321" s="45">
        <f t="shared" si="67"/>
        <v>1</v>
      </c>
      <c r="BP321" s="12" t="s">
        <v>3803</v>
      </c>
      <c r="BR321" s="10" t="str">
        <f t="shared" si="69"/>
        <v xml:space="preserve">Год НС (乙) и </v>
      </c>
      <c r="BS321" s="10" t="str">
        <f t="shared" si="70"/>
        <v>Год ЗВ (戌)</v>
      </c>
      <c r="BT321" s="10" t="str">
        <f t="shared" si="71"/>
        <v/>
      </c>
      <c r="BU321" s="10" t="str">
        <f t="shared" si="72"/>
        <v/>
      </c>
      <c r="BV321" s="10" t="str">
        <f t="shared" si="73"/>
        <v/>
      </c>
      <c r="BW321" s="10" t="str">
        <f t="shared" si="74"/>
        <v/>
      </c>
      <c r="BX321" s="10" t="str">
        <f t="shared" si="75"/>
        <v/>
      </c>
      <c r="BY321" s="10" t="str">
        <f t="shared" si="76"/>
        <v/>
      </c>
      <c r="CA321" s="10" t="str">
        <f t="shared" si="77"/>
        <v xml:space="preserve"> и </v>
      </c>
      <c r="CB321" s="10" t="str">
        <f t="shared" si="78"/>
        <v/>
      </c>
      <c r="CC321" s="10" t="str">
        <f t="shared" si="79"/>
        <v/>
      </c>
      <c r="CD321" s="10" t="str">
        <f t="shared" si="80"/>
        <v/>
      </c>
      <c r="CE321" s="10" t="str">
        <f t="shared" si="81"/>
        <v/>
      </c>
      <c r="CF321" s="10"/>
      <c r="CG321" s="10">
        <f t="shared" si="82"/>
        <v>2</v>
      </c>
    </row>
    <row r="322" spans="1:85" outlineLevel="1" x14ac:dyDescent="0.25">
      <c r="A322" s="12">
        <f t="shared" si="68"/>
        <v>1</v>
      </c>
      <c r="R322" s="18" t="str">
        <f t="shared" si="88"/>
        <v>Хранилище (Гробница) [Год НС (丙) и Год ЗВ (丑)]</v>
      </c>
      <c r="U322" s="45" t="str">
        <f t="shared" si="89"/>
        <v>丙</v>
      </c>
      <c r="V322" s="49"/>
      <c r="W322" s="49" t="str">
        <f t="shared" si="86"/>
        <v>丑</v>
      </c>
      <c r="AI322" s="45" t="str">
        <f t="shared" si="87"/>
        <v/>
      </c>
      <c r="AK322" s="45" t="str">
        <f t="shared" si="90"/>
        <v/>
      </c>
      <c r="BN322" s="45">
        <f t="shared" si="67"/>
        <v>1</v>
      </c>
      <c r="BP322" s="12" t="s">
        <v>3803</v>
      </c>
      <c r="BR322" s="10" t="str">
        <f t="shared" si="69"/>
        <v xml:space="preserve">Год НС (丙) и </v>
      </c>
      <c r="BS322" s="10" t="str">
        <f t="shared" si="70"/>
        <v>Год ЗВ (丑)</v>
      </c>
      <c r="BT322" s="10" t="str">
        <f t="shared" si="71"/>
        <v/>
      </c>
      <c r="BU322" s="10" t="str">
        <f t="shared" si="72"/>
        <v/>
      </c>
      <c r="BV322" s="10" t="str">
        <f t="shared" si="73"/>
        <v/>
      </c>
      <c r="BW322" s="10" t="str">
        <f t="shared" si="74"/>
        <v/>
      </c>
      <c r="BX322" s="10" t="str">
        <f t="shared" si="75"/>
        <v/>
      </c>
      <c r="BY322" s="10" t="str">
        <f t="shared" si="76"/>
        <v/>
      </c>
      <c r="CA322" s="10" t="str">
        <f t="shared" si="77"/>
        <v xml:space="preserve"> и </v>
      </c>
      <c r="CB322" s="10" t="str">
        <f t="shared" si="78"/>
        <v/>
      </c>
      <c r="CC322" s="10" t="str">
        <f t="shared" si="79"/>
        <v/>
      </c>
      <c r="CD322" s="10" t="str">
        <f t="shared" si="80"/>
        <v/>
      </c>
      <c r="CE322" s="10" t="str">
        <f t="shared" si="81"/>
        <v/>
      </c>
      <c r="CF322" s="10"/>
      <c r="CG322" s="10">
        <f t="shared" si="82"/>
        <v>2</v>
      </c>
    </row>
    <row r="323" spans="1:85" outlineLevel="1" x14ac:dyDescent="0.25">
      <c r="A323" s="12">
        <f t="shared" si="68"/>
        <v>1</v>
      </c>
      <c r="R323" s="18" t="str">
        <f t="shared" si="88"/>
        <v>Хранилище (Гробница) [Год НС (丁) и Год ЗВ (丑)]</v>
      </c>
      <c r="U323" s="45" t="str">
        <f t="shared" si="89"/>
        <v>丁</v>
      </c>
      <c r="V323" s="49"/>
      <c r="W323" s="49" t="str">
        <f t="shared" si="86"/>
        <v>丑</v>
      </c>
      <c r="AI323" s="45" t="str">
        <f t="shared" si="87"/>
        <v/>
      </c>
      <c r="AK323" s="45" t="str">
        <f t="shared" si="90"/>
        <v/>
      </c>
      <c r="BN323" s="45">
        <f t="shared" si="67"/>
        <v>1</v>
      </c>
      <c r="BP323" s="12" t="s">
        <v>3803</v>
      </c>
      <c r="BR323" s="10" t="str">
        <f t="shared" si="69"/>
        <v xml:space="preserve">Год НС (丁) и </v>
      </c>
      <c r="BS323" s="10" t="str">
        <f t="shared" si="70"/>
        <v>Год ЗВ (丑)</v>
      </c>
      <c r="BT323" s="10" t="str">
        <f t="shared" si="71"/>
        <v/>
      </c>
      <c r="BU323" s="10" t="str">
        <f t="shared" si="72"/>
        <v/>
      </c>
      <c r="BV323" s="10" t="str">
        <f t="shared" si="73"/>
        <v/>
      </c>
      <c r="BW323" s="10" t="str">
        <f t="shared" si="74"/>
        <v/>
      </c>
      <c r="BX323" s="10" t="str">
        <f t="shared" si="75"/>
        <v/>
      </c>
      <c r="BY323" s="10" t="str">
        <f t="shared" si="76"/>
        <v/>
      </c>
      <c r="CA323" s="10" t="str">
        <f t="shared" si="77"/>
        <v xml:space="preserve"> и </v>
      </c>
      <c r="CB323" s="10" t="str">
        <f t="shared" si="78"/>
        <v/>
      </c>
      <c r="CC323" s="10" t="str">
        <f t="shared" si="79"/>
        <v/>
      </c>
      <c r="CD323" s="10" t="str">
        <f t="shared" si="80"/>
        <v/>
      </c>
      <c r="CE323" s="10" t="str">
        <f t="shared" si="81"/>
        <v/>
      </c>
      <c r="CF323" s="10"/>
      <c r="CG323" s="10">
        <f t="shared" si="82"/>
        <v>2</v>
      </c>
    </row>
    <row r="324" spans="1:85" outlineLevel="1" x14ac:dyDescent="0.25">
      <c r="A324" s="12">
        <f t="shared" si="68"/>
        <v>1</v>
      </c>
      <c r="R324" s="18" t="str">
        <f t="shared" si="88"/>
        <v>Хранилище (Гробница) [Год НС (戊) и Год ЗВ (辰)]</v>
      </c>
      <c r="U324" s="45" t="str">
        <f t="shared" si="89"/>
        <v>戊</v>
      </c>
      <c r="V324" s="49"/>
      <c r="W324" s="49" t="str">
        <f t="shared" si="86"/>
        <v>辰</v>
      </c>
      <c r="AI324" s="45" t="str">
        <f t="shared" si="87"/>
        <v/>
      </c>
      <c r="AK324" s="45" t="str">
        <f t="shared" si="90"/>
        <v/>
      </c>
      <c r="BN324" s="45">
        <f t="shared" si="67"/>
        <v>1</v>
      </c>
      <c r="BP324" s="12" t="s">
        <v>3803</v>
      </c>
      <c r="BR324" s="10" t="str">
        <f t="shared" si="69"/>
        <v xml:space="preserve">Год НС (戊) и </v>
      </c>
      <c r="BS324" s="10" t="str">
        <f t="shared" si="70"/>
        <v>Год ЗВ (辰)</v>
      </c>
      <c r="BT324" s="10" t="str">
        <f t="shared" si="71"/>
        <v/>
      </c>
      <c r="BU324" s="10" t="str">
        <f t="shared" si="72"/>
        <v/>
      </c>
      <c r="BV324" s="10" t="str">
        <f t="shared" si="73"/>
        <v/>
      </c>
      <c r="BW324" s="10" t="str">
        <f t="shared" si="74"/>
        <v/>
      </c>
      <c r="BX324" s="10" t="str">
        <f t="shared" si="75"/>
        <v/>
      </c>
      <c r="BY324" s="10" t="str">
        <f t="shared" si="76"/>
        <v/>
      </c>
      <c r="CA324" s="10" t="str">
        <f t="shared" si="77"/>
        <v xml:space="preserve"> и </v>
      </c>
      <c r="CB324" s="10" t="str">
        <f t="shared" si="78"/>
        <v/>
      </c>
      <c r="CC324" s="10" t="str">
        <f t="shared" si="79"/>
        <v/>
      </c>
      <c r="CD324" s="10" t="str">
        <f t="shared" si="80"/>
        <v/>
      </c>
      <c r="CE324" s="10" t="str">
        <f t="shared" si="81"/>
        <v/>
      </c>
      <c r="CF324" s="10"/>
      <c r="CG324" s="10">
        <f t="shared" si="82"/>
        <v>2</v>
      </c>
    </row>
    <row r="325" spans="1:85" outlineLevel="1" x14ac:dyDescent="0.25">
      <c r="A325" s="12">
        <f t="shared" si="68"/>
        <v>1</v>
      </c>
      <c r="R325" s="18" t="str">
        <f t="shared" si="88"/>
        <v>Хранилище (Гробница) [Год НС (己) и Год ЗВ (辰)]</v>
      </c>
      <c r="U325" s="45" t="str">
        <f t="shared" si="89"/>
        <v>己</v>
      </c>
      <c r="V325" s="49"/>
      <c r="W325" s="49" t="str">
        <f t="shared" si="86"/>
        <v>辰</v>
      </c>
      <c r="AI325" s="45" t="str">
        <f t="shared" si="87"/>
        <v/>
      </c>
      <c r="AK325" s="45" t="str">
        <f t="shared" si="90"/>
        <v/>
      </c>
      <c r="BN325" s="45">
        <f t="shared" si="67"/>
        <v>1</v>
      </c>
      <c r="BP325" s="12" t="s">
        <v>3803</v>
      </c>
      <c r="BR325" s="10" t="str">
        <f t="shared" si="69"/>
        <v xml:space="preserve">Год НС (己) и </v>
      </c>
      <c r="BS325" s="10" t="str">
        <f t="shared" si="70"/>
        <v>Год ЗВ (辰)</v>
      </c>
      <c r="BT325" s="10" t="str">
        <f t="shared" si="71"/>
        <v/>
      </c>
      <c r="BU325" s="10" t="str">
        <f t="shared" si="72"/>
        <v/>
      </c>
      <c r="BV325" s="10" t="str">
        <f t="shared" si="73"/>
        <v/>
      </c>
      <c r="BW325" s="10" t="str">
        <f t="shared" si="74"/>
        <v/>
      </c>
      <c r="BX325" s="10" t="str">
        <f t="shared" si="75"/>
        <v/>
      </c>
      <c r="BY325" s="10" t="str">
        <f t="shared" si="76"/>
        <v/>
      </c>
      <c r="CA325" s="10" t="str">
        <f t="shared" si="77"/>
        <v xml:space="preserve"> и </v>
      </c>
      <c r="CB325" s="10" t="str">
        <f t="shared" si="78"/>
        <v/>
      </c>
      <c r="CC325" s="10" t="str">
        <f t="shared" si="79"/>
        <v/>
      </c>
      <c r="CD325" s="10" t="str">
        <f t="shared" si="80"/>
        <v/>
      </c>
      <c r="CE325" s="10" t="str">
        <f t="shared" si="81"/>
        <v/>
      </c>
      <c r="CF325" s="10"/>
      <c r="CG325" s="10">
        <f t="shared" si="82"/>
        <v>2</v>
      </c>
    </row>
    <row r="326" spans="1:85" outlineLevel="1" x14ac:dyDescent="0.25">
      <c r="A326" s="12">
        <f t="shared" si="68"/>
        <v>1</v>
      </c>
      <c r="R326" s="18" t="str">
        <f t="shared" si="88"/>
        <v>Хранилище (Гробница) [Год НС (庚) и Год ЗВ (未)]</v>
      </c>
      <c r="U326" s="45" t="str">
        <f t="shared" si="89"/>
        <v>庚</v>
      </c>
      <c r="V326" s="49"/>
      <c r="W326" s="49" t="str">
        <f t="shared" si="86"/>
        <v>未</v>
      </c>
      <c r="AI326" s="45" t="str">
        <f t="shared" si="87"/>
        <v/>
      </c>
      <c r="AK326" s="45" t="str">
        <f t="shared" si="90"/>
        <v/>
      </c>
      <c r="BN326" s="45">
        <f t="shared" si="67"/>
        <v>1</v>
      </c>
      <c r="BP326" s="12" t="s">
        <v>3803</v>
      </c>
      <c r="BR326" s="10" t="str">
        <f t="shared" si="69"/>
        <v xml:space="preserve">Год НС (庚) и </v>
      </c>
      <c r="BS326" s="10" t="str">
        <f t="shared" si="70"/>
        <v>Год ЗВ (未)</v>
      </c>
      <c r="BT326" s="10" t="str">
        <f t="shared" si="71"/>
        <v/>
      </c>
      <c r="BU326" s="10" t="str">
        <f t="shared" si="72"/>
        <v/>
      </c>
      <c r="BV326" s="10" t="str">
        <f t="shared" si="73"/>
        <v/>
      </c>
      <c r="BW326" s="10" t="str">
        <f t="shared" si="74"/>
        <v/>
      </c>
      <c r="BX326" s="10" t="str">
        <f t="shared" si="75"/>
        <v/>
      </c>
      <c r="BY326" s="10" t="str">
        <f t="shared" si="76"/>
        <v/>
      </c>
      <c r="CA326" s="10" t="str">
        <f t="shared" si="77"/>
        <v xml:space="preserve"> и </v>
      </c>
      <c r="CB326" s="10" t="str">
        <f t="shared" si="78"/>
        <v/>
      </c>
      <c r="CC326" s="10" t="str">
        <f t="shared" si="79"/>
        <v/>
      </c>
      <c r="CD326" s="10" t="str">
        <f t="shared" si="80"/>
        <v/>
      </c>
      <c r="CE326" s="10" t="str">
        <f t="shared" si="81"/>
        <v/>
      </c>
      <c r="CF326" s="10"/>
      <c r="CG326" s="10">
        <f t="shared" si="82"/>
        <v>2</v>
      </c>
    </row>
    <row r="327" spans="1:85" outlineLevel="1" x14ac:dyDescent="0.25">
      <c r="A327" s="12">
        <f t="shared" si="68"/>
        <v>1</v>
      </c>
      <c r="R327" s="18" t="str">
        <f t="shared" si="88"/>
        <v>Хранилище (Гробница) [Год НС (辛) и Год ЗВ (未)]</v>
      </c>
      <c r="U327" s="45" t="str">
        <f t="shared" si="89"/>
        <v>辛</v>
      </c>
      <c r="V327" s="49"/>
      <c r="W327" s="49" t="str">
        <f t="shared" si="86"/>
        <v>未</v>
      </c>
      <c r="AI327" s="45" t="str">
        <f t="shared" si="87"/>
        <v/>
      </c>
      <c r="AK327" s="45" t="str">
        <f t="shared" si="90"/>
        <v/>
      </c>
      <c r="BN327" s="45">
        <f t="shared" si="67"/>
        <v>1</v>
      </c>
      <c r="BP327" s="12" t="s">
        <v>3803</v>
      </c>
      <c r="BR327" s="10" t="str">
        <f t="shared" si="69"/>
        <v xml:space="preserve">Год НС (辛) и </v>
      </c>
      <c r="BS327" s="10" t="str">
        <f t="shared" si="70"/>
        <v>Год ЗВ (未)</v>
      </c>
      <c r="BT327" s="10" t="str">
        <f t="shared" si="71"/>
        <v/>
      </c>
      <c r="BU327" s="10" t="str">
        <f t="shared" si="72"/>
        <v/>
      </c>
      <c r="BV327" s="10" t="str">
        <f t="shared" si="73"/>
        <v/>
      </c>
      <c r="BW327" s="10" t="str">
        <f t="shared" si="74"/>
        <v/>
      </c>
      <c r="BX327" s="10" t="str">
        <f t="shared" si="75"/>
        <v/>
      </c>
      <c r="BY327" s="10" t="str">
        <f t="shared" si="76"/>
        <v/>
      </c>
      <c r="CA327" s="10" t="str">
        <f t="shared" si="77"/>
        <v xml:space="preserve"> и </v>
      </c>
      <c r="CB327" s="10" t="str">
        <f t="shared" si="78"/>
        <v/>
      </c>
      <c r="CC327" s="10" t="str">
        <f t="shared" si="79"/>
        <v/>
      </c>
      <c r="CD327" s="10" t="str">
        <f t="shared" si="80"/>
        <v/>
      </c>
      <c r="CE327" s="10" t="str">
        <f t="shared" si="81"/>
        <v/>
      </c>
      <c r="CF327" s="10"/>
      <c r="CG327" s="10">
        <f t="shared" si="82"/>
        <v>2</v>
      </c>
    </row>
    <row r="328" spans="1:85" outlineLevel="1" x14ac:dyDescent="0.25">
      <c r="A328" s="12">
        <f t="shared" si="68"/>
        <v>1</v>
      </c>
      <c r="R328" s="18" t="str">
        <f t="shared" si="88"/>
        <v>Хранилище (Гробница) [Год НС (壬) и Год ЗВ (戌)]</v>
      </c>
      <c r="U328" s="45" t="str">
        <f t="shared" si="89"/>
        <v>壬</v>
      </c>
      <c r="V328" s="49"/>
      <c r="W328" s="49" t="str">
        <f t="shared" si="86"/>
        <v>戌</v>
      </c>
      <c r="AI328" s="45" t="str">
        <f t="shared" si="87"/>
        <v/>
      </c>
      <c r="AK328" s="45" t="str">
        <f t="shared" si="90"/>
        <v/>
      </c>
      <c r="BN328" s="45">
        <f t="shared" si="67"/>
        <v>1</v>
      </c>
      <c r="BP328" s="12" t="s">
        <v>3803</v>
      </c>
      <c r="BR328" s="10" t="str">
        <f t="shared" si="69"/>
        <v xml:space="preserve">Год НС (壬) и </v>
      </c>
      <c r="BS328" s="10" t="str">
        <f t="shared" si="70"/>
        <v>Год ЗВ (戌)</v>
      </c>
      <c r="BT328" s="10" t="str">
        <f t="shared" si="71"/>
        <v/>
      </c>
      <c r="BU328" s="10" t="str">
        <f t="shared" si="72"/>
        <v/>
      </c>
      <c r="BV328" s="10" t="str">
        <f t="shared" si="73"/>
        <v/>
      </c>
      <c r="BW328" s="10" t="str">
        <f t="shared" si="74"/>
        <v/>
      </c>
      <c r="BX328" s="10" t="str">
        <f t="shared" si="75"/>
        <v/>
      </c>
      <c r="BY328" s="10" t="str">
        <f t="shared" si="76"/>
        <v/>
      </c>
      <c r="CA328" s="10" t="str">
        <f t="shared" si="77"/>
        <v xml:space="preserve"> и </v>
      </c>
      <c r="CB328" s="10" t="str">
        <f t="shared" si="78"/>
        <v/>
      </c>
      <c r="CC328" s="10" t="str">
        <f t="shared" si="79"/>
        <v/>
      </c>
      <c r="CD328" s="10" t="str">
        <f t="shared" si="80"/>
        <v/>
      </c>
      <c r="CE328" s="10" t="str">
        <f t="shared" si="81"/>
        <v/>
      </c>
      <c r="CF328" s="10"/>
      <c r="CG328" s="10">
        <f t="shared" si="82"/>
        <v>2</v>
      </c>
    </row>
    <row r="329" spans="1:85" outlineLevel="1" x14ac:dyDescent="0.25">
      <c r="A329" s="12">
        <f t="shared" si="68"/>
        <v>1</v>
      </c>
      <c r="R329" s="18" t="str">
        <f t="shared" si="88"/>
        <v>Хранилище (Гробница) [Год НС (癸) и Год ЗВ (戌)]</v>
      </c>
      <c r="U329" s="45" t="str">
        <f t="shared" si="89"/>
        <v>癸</v>
      </c>
      <c r="V329" s="49"/>
      <c r="W329" s="49" t="str">
        <f t="shared" si="86"/>
        <v>戌</v>
      </c>
      <c r="AI329" s="45" t="str">
        <f t="shared" si="87"/>
        <v/>
      </c>
      <c r="AK329" s="45" t="str">
        <f t="shared" si="90"/>
        <v/>
      </c>
      <c r="BN329" s="45">
        <f t="shared" si="67"/>
        <v>1</v>
      </c>
      <c r="BP329" s="12" t="s">
        <v>3803</v>
      </c>
      <c r="BR329" s="10" t="str">
        <f t="shared" si="69"/>
        <v xml:space="preserve">Год НС (癸) и </v>
      </c>
      <c r="BS329" s="10" t="str">
        <f t="shared" si="70"/>
        <v>Год ЗВ (戌)</v>
      </c>
      <c r="BT329" s="10" t="str">
        <f t="shared" si="71"/>
        <v/>
      </c>
      <c r="BU329" s="10" t="str">
        <f t="shared" si="72"/>
        <v/>
      </c>
      <c r="BV329" s="10" t="str">
        <f t="shared" si="73"/>
        <v/>
      </c>
      <c r="BW329" s="10" t="str">
        <f t="shared" si="74"/>
        <v/>
      </c>
      <c r="BX329" s="10" t="str">
        <f t="shared" si="75"/>
        <v/>
      </c>
      <c r="BY329" s="10" t="str">
        <f t="shared" si="76"/>
        <v/>
      </c>
      <c r="CA329" s="10" t="str">
        <f t="shared" si="77"/>
        <v xml:space="preserve"> и </v>
      </c>
      <c r="CB329" s="10" t="str">
        <f t="shared" si="78"/>
        <v/>
      </c>
      <c r="CC329" s="10" t="str">
        <f t="shared" si="79"/>
        <v/>
      </c>
      <c r="CD329" s="10" t="str">
        <f t="shared" si="80"/>
        <v/>
      </c>
      <c r="CE329" s="10" t="str">
        <f t="shared" si="81"/>
        <v/>
      </c>
      <c r="CF329" s="10"/>
      <c r="CG329" s="10">
        <f t="shared" si="82"/>
        <v>2</v>
      </c>
    </row>
    <row r="330" spans="1:85" outlineLevel="1" x14ac:dyDescent="0.25">
      <c r="A330" s="12">
        <f t="shared" si="68"/>
        <v>1</v>
      </c>
      <c r="R330" s="18" t="str">
        <f t="shared" si="88"/>
        <v>Ша цветущего персика [Год НС (甲) и Год ЗВ (午)]</v>
      </c>
      <c r="U330" s="45" t="str">
        <f t="shared" si="89"/>
        <v>甲</v>
      </c>
      <c r="V330" s="49"/>
      <c r="W330" s="49" t="str">
        <f t="shared" si="86"/>
        <v>午</v>
      </c>
      <c r="AI330" s="45" t="str">
        <f t="shared" si="87"/>
        <v/>
      </c>
      <c r="AK330" s="45" t="str">
        <f t="shared" si="90"/>
        <v/>
      </c>
      <c r="BN330" s="45">
        <f t="shared" si="67"/>
        <v>1</v>
      </c>
      <c r="BP330" s="12" t="s">
        <v>3803</v>
      </c>
      <c r="BR330" s="10" t="str">
        <f t="shared" si="69"/>
        <v xml:space="preserve">Год НС (甲) и </v>
      </c>
      <c r="BS330" s="10" t="str">
        <f t="shared" si="70"/>
        <v>Год ЗВ (午)</v>
      </c>
      <c r="BT330" s="10" t="str">
        <f t="shared" si="71"/>
        <v/>
      </c>
      <c r="BU330" s="10" t="str">
        <f t="shared" si="72"/>
        <v/>
      </c>
      <c r="BV330" s="10" t="str">
        <f t="shared" si="73"/>
        <v/>
      </c>
      <c r="BW330" s="10" t="str">
        <f t="shared" si="74"/>
        <v/>
      </c>
      <c r="BX330" s="10" t="str">
        <f t="shared" si="75"/>
        <v/>
      </c>
      <c r="BY330" s="10" t="str">
        <f t="shared" si="76"/>
        <v/>
      </c>
      <c r="CA330" s="10" t="str">
        <f t="shared" si="77"/>
        <v xml:space="preserve"> и </v>
      </c>
      <c r="CB330" s="10" t="str">
        <f t="shared" si="78"/>
        <v/>
      </c>
      <c r="CC330" s="10" t="str">
        <f t="shared" si="79"/>
        <v/>
      </c>
      <c r="CD330" s="10" t="str">
        <f t="shared" si="80"/>
        <v/>
      </c>
      <c r="CE330" s="10" t="str">
        <f t="shared" si="81"/>
        <v/>
      </c>
      <c r="CF330" s="10"/>
      <c r="CG330" s="10">
        <f t="shared" si="82"/>
        <v>2</v>
      </c>
    </row>
    <row r="331" spans="1:85" outlineLevel="1" x14ac:dyDescent="0.25">
      <c r="A331" s="12">
        <f t="shared" si="68"/>
        <v>1</v>
      </c>
      <c r="R331" s="18" t="str">
        <f t="shared" si="88"/>
        <v>Ша цветущего персика [Год НС (乙) и Год ЗВ (午)]</v>
      </c>
      <c r="U331" s="45" t="str">
        <f t="shared" si="89"/>
        <v>乙</v>
      </c>
      <c r="V331" s="49"/>
      <c r="W331" s="49" t="str">
        <f t="shared" si="86"/>
        <v>午</v>
      </c>
      <c r="AI331" s="45" t="str">
        <f t="shared" si="87"/>
        <v/>
      </c>
      <c r="AK331" s="45" t="str">
        <f t="shared" si="90"/>
        <v/>
      </c>
      <c r="BN331" s="45">
        <f t="shared" si="67"/>
        <v>1</v>
      </c>
      <c r="BP331" s="12" t="s">
        <v>3803</v>
      </c>
      <c r="BR331" s="10" t="str">
        <f t="shared" si="69"/>
        <v xml:space="preserve">Год НС (乙) и </v>
      </c>
      <c r="BS331" s="10" t="str">
        <f t="shared" si="70"/>
        <v>Год ЗВ (午)</v>
      </c>
      <c r="BT331" s="10" t="str">
        <f t="shared" si="71"/>
        <v/>
      </c>
      <c r="BU331" s="10" t="str">
        <f t="shared" si="72"/>
        <v/>
      </c>
      <c r="BV331" s="10" t="str">
        <f t="shared" si="73"/>
        <v/>
      </c>
      <c r="BW331" s="10" t="str">
        <f t="shared" si="74"/>
        <v/>
      </c>
      <c r="BX331" s="10" t="str">
        <f t="shared" si="75"/>
        <v/>
      </c>
      <c r="BY331" s="10" t="str">
        <f t="shared" si="76"/>
        <v/>
      </c>
      <c r="CA331" s="10" t="str">
        <f t="shared" si="77"/>
        <v xml:space="preserve"> и </v>
      </c>
      <c r="CB331" s="10" t="str">
        <f t="shared" si="78"/>
        <v/>
      </c>
      <c r="CC331" s="10" t="str">
        <f t="shared" si="79"/>
        <v/>
      </c>
      <c r="CD331" s="10" t="str">
        <f t="shared" si="80"/>
        <v/>
      </c>
      <c r="CE331" s="10" t="str">
        <f t="shared" si="81"/>
        <v/>
      </c>
      <c r="CF331" s="10"/>
      <c r="CG331" s="10">
        <f t="shared" si="82"/>
        <v>2</v>
      </c>
    </row>
    <row r="332" spans="1:85" outlineLevel="1" x14ac:dyDescent="0.25">
      <c r="A332" s="12">
        <f t="shared" si="68"/>
        <v>1</v>
      </c>
      <c r="R332" s="18" t="str">
        <f t="shared" si="88"/>
        <v>Ша цветущего персика [Год НС (丙) и Год ЗВ (寅)]</v>
      </c>
      <c r="U332" s="45" t="str">
        <f t="shared" si="89"/>
        <v>丙</v>
      </c>
      <c r="V332" s="49"/>
      <c r="W332" s="49" t="str">
        <f t="shared" si="86"/>
        <v>寅</v>
      </c>
      <c r="AI332" s="45" t="str">
        <f t="shared" si="87"/>
        <v/>
      </c>
      <c r="AK332" s="45" t="str">
        <f t="shared" si="90"/>
        <v/>
      </c>
      <c r="BN332" s="45">
        <f t="shared" si="67"/>
        <v>1</v>
      </c>
      <c r="BP332" s="12" t="s">
        <v>3803</v>
      </c>
      <c r="BR332" s="10" t="str">
        <f t="shared" si="69"/>
        <v xml:space="preserve">Год НС (丙) и </v>
      </c>
      <c r="BS332" s="10" t="str">
        <f t="shared" si="70"/>
        <v>Год ЗВ (寅)</v>
      </c>
      <c r="BT332" s="10" t="str">
        <f t="shared" si="71"/>
        <v/>
      </c>
      <c r="BU332" s="10" t="str">
        <f t="shared" si="72"/>
        <v/>
      </c>
      <c r="BV332" s="10" t="str">
        <f t="shared" si="73"/>
        <v/>
      </c>
      <c r="BW332" s="10" t="str">
        <f t="shared" si="74"/>
        <v/>
      </c>
      <c r="BX332" s="10" t="str">
        <f t="shared" si="75"/>
        <v/>
      </c>
      <c r="BY332" s="10" t="str">
        <f t="shared" si="76"/>
        <v/>
      </c>
      <c r="CA332" s="10" t="str">
        <f t="shared" si="77"/>
        <v xml:space="preserve"> и </v>
      </c>
      <c r="CB332" s="10" t="str">
        <f t="shared" si="78"/>
        <v/>
      </c>
      <c r="CC332" s="10" t="str">
        <f t="shared" si="79"/>
        <v/>
      </c>
      <c r="CD332" s="10" t="str">
        <f t="shared" si="80"/>
        <v/>
      </c>
      <c r="CE332" s="10" t="str">
        <f t="shared" si="81"/>
        <v/>
      </c>
      <c r="CF332" s="10"/>
      <c r="CG332" s="10">
        <f t="shared" si="82"/>
        <v>2</v>
      </c>
    </row>
    <row r="333" spans="1:85" outlineLevel="1" x14ac:dyDescent="0.25">
      <c r="A333" s="12">
        <f t="shared" si="68"/>
        <v>1</v>
      </c>
      <c r="R333" s="18" t="str">
        <f t="shared" si="88"/>
        <v>Ша цветущего персика [Год НС (丁) и Год ЗВ (未)]</v>
      </c>
      <c r="U333" s="45" t="str">
        <f t="shared" si="89"/>
        <v>丁</v>
      </c>
      <c r="V333" s="49"/>
      <c r="W333" s="49" t="str">
        <f t="shared" si="86"/>
        <v>未</v>
      </c>
      <c r="AI333" s="45" t="str">
        <f t="shared" si="87"/>
        <v/>
      </c>
      <c r="AK333" s="45" t="str">
        <f t="shared" si="90"/>
        <v/>
      </c>
      <c r="BN333" s="45">
        <f t="shared" si="67"/>
        <v>1</v>
      </c>
      <c r="BP333" s="12" t="s">
        <v>3803</v>
      </c>
      <c r="BR333" s="10" t="str">
        <f t="shared" si="69"/>
        <v xml:space="preserve">Год НС (丁) и </v>
      </c>
      <c r="BS333" s="10" t="str">
        <f t="shared" si="70"/>
        <v>Год ЗВ (未)</v>
      </c>
      <c r="BT333" s="10" t="str">
        <f t="shared" si="71"/>
        <v/>
      </c>
      <c r="BU333" s="10" t="str">
        <f t="shared" si="72"/>
        <v/>
      </c>
      <c r="BV333" s="10" t="str">
        <f t="shared" si="73"/>
        <v/>
      </c>
      <c r="BW333" s="10" t="str">
        <f t="shared" si="74"/>
        <v/>
      </c>
      <c r="BX333" s="10" t="str">
        <f t="shared" si="75"/>
        <v/>
      </c>
      <c r="BY333" s="10" t="str">
        <f t="shared" si="76"/>
        <v/>
      </c>
      <c r="CA333" s="10" t="str">
        <f t="shared" si="77"/>
        <v xml:space="preserve"> и </v>
      </c>
      <c r="CB333" s="10" t="str">
        <f t="shared" si="78"/>
        <v/>
      </c>
      <c r="CC333" s="10" t="str">
        <f t="shared" si="79"/>
        <v/>
      </c>
      <c r="CD333" s="10" t="str">
        <f t="shared" si="80"/>
        <v/>
      </c>
      <c r="CE333" s="10" t="str">
        <f t="shared" si="81"/>
        <v/>
      </c>
      <c r="CF333" s="10"/>
      <c r="CG333" s="10">
        <f t="shared" si="82"/>
        <v>2</v>
      </c>
    </row>
    <row r="334" spans="1:85" outlineLevel="1" x14ac:dyDescent="0.25">
      <c r="A334" s="12">
        <f t="shared" si="68"/>
        <v>1</v>
      </c>
      <c r="R334" s="18" t="str">
        <f t="shared" si="88"/>
        <v>Ша цветущего персика [Год НС (戊) и Год ЗВ (辰)]</v>
      </c>
      <c r="U334" s="45" t="str">
        <f t="shared" si="89"/>
        <v>戊</v>
      </c>
      <c r="V334" s="49"/>
      <c r="W334" s="49" t="str">
        <f t="shared" si="86"/>
        <v>辰</v>
      </c>
      <c r="AI334" s="45" t="str">
        <f t="shared" si="87"/>
        <v/>
      </c>
      <c r="AK334" s="45" t="str">
        <f t="shared" si="90"/>
        <v/>
      </c>
      <c r="BN334" s="45">
        <f t="shared" si="67"/>
        <v>1</v>
      </c>
      <c r="BP334" s="12" t="s">
        <v>3803</v>
      </c>
      <c r="BR334" s="10" t="str">
        <f t="shared" si="69"/>
        <v xml:space="preserve">Год НС (戊) и </v>
      </c>
      <c r="BS334" s="10" t="str">
        <f t="shared" si="70"/>
        <v>Год ЗВ (辰)</v>
      </c>
      <c r="BT334" s="10" t="str">
        <f t="shared" si="71"/>
        <v/>
      </c>
      <c r="BU334" s="10" t="str">
        <f t="shared" si="72"/>
        <v/>
      </c>
      <c r="BV334" s="10" t="str">
        <f t="shared" si="73"/>
        <v/>
      </c>
      <c r="BW334" s="10" t="str">
        <f t="shared" si="74"/>
        <v/>
      </c>
      <c r="BX334" s="10" t="str">
        <f t="shared" si="75"/>
        <v/>
      </c>
      <c r="BY334" s="10" t="str">
        <f t="shared" si="76"/>
        <v/>
      </c>
      <c r="CA334" s="10" t="str">
        <f t="shared" si="77"/>
        <v xml:space="preserve"> и </v>
      </c>
      <c r="CB334" s="10" t="str">
        <f t="shared" si="78"/>
        <v/>
      </c>
      <c r="CC334" s="10" t="str">
        <f t="shared" si="79"/>
        <v/>
      </c>
      <c r="CD334" s="10" t="str">
        <f t="shared" si="80"/>
        <v/>
      </c>
      <c r="CE334" s="10" t="str">
        <f t="shared" si="81"/>
        <v/>
      </c>
      <c r="CF334" s="10"/>
      <c r="CG334" s="10">
        <f t="shared" si="82"/>
        <v>2</v>
      </c>
    </row>
    <row r="335" spans="1:85" outlineLevel="1" x14ac:dyDescent="0.25">
      <c r="A335" s="12">
        <f t="shared" si="68"/>
        <v>1</v>
      </c>
      <c r="R335" s="18" t="str">
        <f t="shared" si="88"/>
        <v>Ша цветущего персика [Год НС (己) и Год ЗВ (辰)]</v>
      </c>
      <c r="U335" s="45" t="str">
        <f t="shared" si="89"/>
        <v>己</v>
      </c>
      <c r="V335" s="49"/>
      <c r="W335" s="49" t="str">
        <f t="shared" si="86"/>
        <v>辰</v>
      </c>
      <c r="AI335" s="45" t="str">
        <f t="shared" si="87"/>
        <v/>
      </c>
      <c r="AK335" s="45" t="str">
        <f t="shared" si="90"/>
        <v/>
      </c>
      <c r="BN335" s="45">
        <f t="shared" si="67"/>
        <v>1</v>
      </c>
      <c r="BP335" s="12" t="s">
        <v>3803</v>
      </c>
      <c r="BR335" s="10" t="str">
        <f t="shared" si="69"/>
        <v xml:space="preserve">Год НС (己) и </v>
      </c>
      <c r="BS335" s="10" t="str">
        <f t="shared" si="70"/>
        <v>Год ЗВ (辰)</v>
      </c>
      <c r="BT335" s="10" t="str">
        <f t="shared" si="71"/>
        <v/>
      </c>
      <c r="BU335" s="10" t="str">
        <f t="shared" si="72"/>
        <v/>
      </c>
      <c r="BV335" s="10" t="str">
        <f t="shared" si="73"/>
        <v/>
      </c>
      <c r="BW335" s="10" t="str">
        <f t="shared" si="74"/>
        <v/>
      </c>
      <c r="BX335" s="10" t="str">
        <f t="shared" si="75"/>
        <v/>
      </c>
      <c r="BY335" s="10" t="str">
        <f t="shared" si="76"/>
        <v/>
      </c>
      <c r="CA335" s="10" t="str">
        <f t="shared" si="77"/>
        <v xml:space="preserve"> и </v>
      </c>
      <c r="CB335" s="10" t="str">
        <f t="shared" si="78"/>
        <v/>
      </c>
      <c r="CC335" s="10" t="str">
        <f t="shared" si="79"/>
        <v/>
      </c>
      <c r="CD335" s="10" t="str">
        <f t="shared" si="80"/>
        <v/>
      </c>
      <c r="CE335" s="10" t="str">
        <f t="shared" si="81"/>
        <v/>
      </c>
      <c r="CF335" s="10"/>
      <c r="CG335" s="10">
        <f t="shared" si="82"/>
        <v>2</v>
      </c>
    </row>
    <row r="336" spans="1:85" outlineLevel="1" x14ac:dyDescent="0.25">
      <c r="A336" s="12">
        <f t="shared" si="68"/>
        <v>1</v>
      </c>
      <c r="R336" s="18" t="str">
        <f t="shared" si="88"/>
        <v>Ша цветущего персика [Год НС (庚) и Год ЗВ (戌)]</v>
      </c>
      <c r="U336" s="45" t="str">
        <f t="shared" si="89"/>
        <v>庚</v>
      </c>
      <c r="V336" s="49"/>
      <c r="W336" s="49" t="str">
        <f t="shared" si="86"/>
        <v>戌</v>
      </c>
      <c r="AI336" s="45" t="str">
        <f t="shared" si="87"/>
        <v/>
      </c>
      <c r="AK336" s="45" t="str">
        <f t="shared" si="90"/>
        <v/>
      </c>
      <c r="BN336" s="45">
        <f t="shared" si="67"/>
        <v>1</v>
      </c>
      <c r="BP336" s="12" t="s">
        <v>3803</v>
      </c>
      <c r="BR336" s="10" t="str">
        <f t="shared" si="69"/>
        <v xml:space="preserve">Год НС (庚) и </v>
      </c>
      <c r="BS336" s="10" t="str">
        <f t="shared" si="70"/>
        <v>Год ЗВ (戌)</v>
      </c>
      <c r="BT336" s="10" t="str">
        <f t="shared" si="71"/>
        <v/>
      </c>
      <c r="BU336" s="10" t="str">
        <f t="shared" si="72"/>
        <v/>
      </c>
      <c r="BV336" s="10" t="str">
        <f t="shared" si="73"/>
        <v/>
      </c>
      <c r="BW336" s="10" t="str">
        <f t="shared" si="74"/>
        <v/>
      </c>
      <c r="BX336" s="10" t="str">
        <f t="shared" si="75"/>
        <v/>
      </c>
      <c r="BY336" s="10" t="str">
        <f t="shared" si="76"/>
        <v/>
      </c>
      <c r="CA336" s="10" t="str">
        <f t="shared" si="77"/>
        <v xml:space="preserve"> и </v>
      </c>
      <c r="CB336" s="10" t="str">
        <f t="shared" si="78"/>
        <v/>
      </c>
      <c r="CC336" s="10" t="str">
        <f t="shared" si="79"/>
        <v/>
      </c>
      <c r="CD336" s="10" t="str">
        <f t="shared" si="80"/>
        <v/>
      </c>
      <c r="CE336" s="10" t="str">
        <f t="shared" si="81"/>
        <v/>
      </c>
      <c r="CF336" s="10"/>
      <c r="CG336" s="10">
        <f t="shared" si="82"/>
        <v>2</v>
      </c>
    </row>
    <row r="337" spans="1:85" outlineLevel="1" x14ac:dyDescent="0.25">
      <c r="A337" s="12">
        <f t="shared" si="68"/>
        <v>1</v>
      </c>
      <c r="R337" s="18" t="str">
        <f t="shared" si="88"/>
        <v>Ша цветущего персика [Год НС (辛) и Год ЗВ (酉)]</v>
      </c>
      <c r="U337" s="45" t="str">
        <f t="shared" si="89"/>
        <v>辛</v>
      </c>
      <c r="V337" s="49"/>
      <c r="W337" s="49" t="str">
        <f t="shared" si="86"/>
        <v>酉</v>
      </c>
      <c r="AI337" s="45" t="str">
        <f t="shared" si="87"/>
        <v/>
      </c>
      <c r="AK337" s="45" t="str">
        <f t="shared" si="90"/>
        <v/>
      </c>
      <c r="BN337" s="45">
        <f t="shared" si="67"/>
        <v>1</v>
      </c>
      <c r="BP337" s="12" t="s">
        <v>3803</v>
      </c>
      <c r="BR337" s="10" t="str">
        <f t="shared" si="69"/>
        <v xml:space="preserve">Год НС (辛) и </v>
      </c>
      <c r="BS337" s="10" t="str">
        <f t="shared" si="70"/>
        <v>Год ЗВ (酉)</v>
      </c>
      <c r="BT337" s="10" t="str">
        <f t="shared" si="71"/>
        <v/>
      </c>
      <c r="BU337" s="10" t="str">
        <f t="shared" si="72"/>
        <v/>
      </c>
      <c r="BV337" s="10" t="str">
        <f t="shared" si="73"/>
        <v/>
      </c>
      <c r="BW337" s="10" t="str">
        <f t="shared" si="74"/>
        <v/>
      </c>
      <c r="BX337" s="10" t="str">
        <f t="shared" si="75"/>
        <v/>
      </c>
      <c r="BY337" s="10" t="str">
        <f t="shared" si="76"/>
        <v/>
      </c>
      <c r="CA337" s="10" t="str">
        <f t="shared" si="77"/>
        <v xml:space="preserve"> и </v>
      </c>
      <c r="CB337" s="10" t="str">
        <f t="shared" si="78"/>
        <v/>
      </c>
      <c r="CC337" s="10" t="str">
        <f t="shared" si="79"/>
        <v/>
      </c>
      <c r="CD337" s="10" t="str">
        <f t="shared" si="80"/>
        <v/>
      </c>
      <c r="CE337" s="10" t="str">
        <f t="shared" si="81"/>
        <v/>
      </c>
      <c r="CF337" s="10"/>
      <c r="CG337" s="10">
        <f t="shared" si="82"/>
        <v>2</v>
      </c>
    </row>
    <row r="338" spans="1:85" outlineLevel="1" x14ac:dyDescent="0.25">
      <c r="A338" s="12">
        <f t="shared" si="68"/>
        <v>1</v>
      </c>
      <c r="R338" s="18" t="str">
        <f t="shared" si="88"/>
        <v>Ша цветущего персика [Год НС (壬) и Год ЗВ (子)]</v>
      </c>
      <c r="U338" s="45" t="str">
        <f t="shared" si="89"/>
        <v>壬</v>
      </c>
      <c r="V338" s="49"/>
      <c r="W338" s="49" t="str">
        <f t="shared" si="86"/>
        <v>子</v>
      </c>
      <c r="AI338" s="45" t="str">
        <f t="shared" si="87"/>
        <v/>
      </c>
      <c r="AK338" s="45" t="str">
        <f t="shared" si="90"/>
        <v/>
      </c>
      <c r="BN338" s="45">
        <f t="shared" si="67"/>
        <v>1</v>
      </c>
      <c r="BP338" s="12" t="s">
        <v>3803</v>
      </c>
      <c r="BR338" s="10" t="str">
        <f t="shared" si="69"/>
        <v xml:space="preserve">Год НС (壬) и </v>
      </c>
      <c r="BS338" s="10" t="str">
        <f t="shared" si="70"/>
        <v>Год ЗВ (子)</v>
      </c>
      <c r="BT338" s="10" t="str">
        <f t="shared" si="71"/>
        <v/>
      </c>
      <c r="BU338" s="10" t="str">
        <f t="shared" si="72"/>
        <v/>
      </c>
      <c r="BV338" s="10" t="str">
        <f t="shared" si="73"/>
        <v/>
      </c>
      <c r="BW338" s="10" t="str">
        <f t="shared" si="74"/>
        <v/>
      </c>
      <c r="BX338" s="10" t="str">
        <f t="shared" si="75"/>
        <v/>
      </c>
      <c r="BY338" s="10" t="str">
        <f t="shared" si="76"/>
        <v/>
      </c>
      <c r="CA338" s="10" t="str">
        <f t="shared" si="77"/>
        <v xml:space="preserve"> и </v>
      </c>
      <c r="CB338" s="10" t="str">
        <f t="shared" si="78"/>
        <v/>
      </c>
      <c r="CC338" s="10" t="str">
        <f t="shared" si="79"/>
        <v/>
      </c>
      <c r="CD338" s="10" t="str">
        <f t="shared" si="80"/>
        <v/>
      </c>
      <c r="CE338" s="10" t="str">
        <f t="shared" si="81"/>
        <v/>
      </c>
      <c r="CF338" s="10"/>
      <c r="CG338" s="10">
        <f t="shared" si="82"/>
        <v>2</v>
      </c>
    </row>
    <row r="339" spans="1:85" outlineLevel="1" x14ac:dyDescent="0.25">
      <c r="A339" s="12">
        <f t="shared" si="68"/>
        <v>1</v>
      </c>
      <c r="R339" s="18" t="str">
        <f t="shared" si="88"/>
        <v>Ша цветущего персика [Год НС (癸) и Год ЗВ (申)]</v>
      </c>
      <c r="U339" s="45" t="str">
        <f t="shared" si="89"/>
        <v>癸</v>
      </c>
      <c r="V339" s="49"/>
      <c r="W339" s="49" t="str">
        <f t="shared" si="86"/>
        <v>申</v>
      </c>
      <c r="AI339" s="45" t="str">
        <f t="shared" si="87"/>
        <v/>
      </c>
      <c r="AK339" s="45" t="str">
        <f t="shared" si="90"/>
        <v/>
      </c>
      <c r="BN339" s="45">
        <f t="shared" si="67"/>
        <v>1</v>
      </c>
      <c r="BP339" s="12" t="s">
        <v>3803</v>
      </c>
      <c r="BR339" s="10" t="str">
        <f t="shared" si="69"/>
        <v xml:space="preserve">Год НС (癸) и </v>
      </c>
      <c r="BS339" s="10" t="str">
        <f t="shared" si="70"/>
        <v>Год ЗВ (申)</v>
      </c>
      <c r="BT339" s="10" t="str">
        <f t="shared" si="71"/>
        <v/>
      </c>
      <c r="BU339" s="10" t="str">
        <f t="shared" si="72"/>
        <v/>
      </c>
      <c r="BV339" s="10" t="str">
        <f t="shared" si="73"/>
        <v/>
      </c>
      <c r="BW339" s="10" t="str">
        <f t="shared" si="74"/>
        <v/>
      </c>
      <c r="BX339" s="10" t="str">
        <f t="shared" si="75"/>
        <v/>
      </c>
      <c r="BY339" s="10" t="str">
        <f t="shared" si="76"/>
        <v/>
      </c>
      <c r="CA339" s="10" t="str">
        <f t="shared" si="77"/>
        <v xml:space="preserve"> и </v>
      </c>
      <c r="CB339" s="10" t="str">
        <f t="shared" si="78"/>
        <v/>
      </c>
      <c r="CC339" s="10" t="str">
        <f t="shared" si="79"/>
        <v/>
      </c>
      <c r="CD339" s="10" t="str">
        <f t="shared" si="80"/>
        <v/>
      </c>
      <c r="CE339" s="10" t="str">
        <f t="shared" si="81"/>
        <v/>
      </c>
      <c r="CF339" s="10"/>
      <c r="CG339" s="10">
        <f t="shared" si="82"/>
        <v>2</v>
      </c>
    </row>
    <row r="340" spans="1:85" outlineLevel="1" x14ac:dyDescent="0.25">
      <c r="A340" s="12">
        <f t="shared" si="68"/>
        <v>1</v>
      </c>
      <c r="R340" s="18" t="str">
        <f t="shared" si="88"/>
        <v>Небесный чиновник [Год НС (甲) и Год ЗВ (酉)]</v>
      </c>
      <c r="U340" s="45" t="str">
        <f t="shared" si="89"/>
        <v>甲</v>
      </c>
      <c r="V340" s="49"/>
      <c r="W340" s="49" t="str">
        <f t="shared" si="86"/>
        <v>酉</v>
      </c>
      <c r="AI340" s="45" t="str">
        <f t="shared" si="87"/>
        <v/>
      </c>
      <c r="AK340" s="45" t="str">
        <f t="shared" si="90"/>
        <v/>
      </c>
      <c r="BN340" s="45">
        <f t="shared" si="67"/>
        <v>1</v>
      </c>
      <c r="BP340" s="12" t="s">
        <v>3803</v>
      </c>
      <c r="BR340" s="10" t="str">
        <f t="shared" si="69"/>
        <v xml:space="preserve">Год НС (甲) и </v>
      </c>
      <c r="BS340" s="10" t="str">
        <f t="shared" si="70"/>
        <v>Год ЗВ (酉)</v>
      </c>
      <c r="BT340" s="10" t="str">
        <f t="shared" si="71"/>
        <v/>
      </c>
      <c r="BU340" s="10" t="str">
        <f t="shared" si="72"/>
        <v/>
      </c>
      <c r="BV340" s="10" t="str">
        <f t="shared" si="73"/>
        <v/>
      </c>
      <c r="BW340" s="10" t="str">
        <f t="shared" si="74"/>
        <v/>
      </c>
      <c r="BX340" s="10" t="str">
        <f t="shared" si="75"/>
        <v/>
      </c>
      <c r="BY340" s="10" t="str">
        <f t="shared" si="76"/>
        <v/>
      </c>
      <c r="CA340" s="10" t="str">
        <f t="shared" si="77"/>
        <v xml:space="preserve"> и </v>
      </c>
      <c r="CB340" s="10" t="str">
        <f t="shared" si="78"/>
        <v/>
      </c>
      <c r="CC340" s="10" t="str">
        <f t="shared" si="79"/>
        <v/>
      </c>
      <c r="CD340" s="10" t="str">
        <f t="shared" si="80"/>
        <v/>
      </c>
      <c r="CE340" s="10" t="str">
        <f t="shared" si="81"/>
        <v/>
      </c>
      <c r="CF340" s="10"/>
      <c r="CG340" s="10">
        <f t="shared" si="82"/>
        <v>2</v>
      </c>
    </row>
    <row r="341" spans="1:85" outlineLevel="1" x14ac:dyDescent="0.25">
      <c r="A341" s="12">
        <f t="shared" si="68"/>
        <v>1</v>
      </c>
      <c r="R341" s="18" t="str">
        <f t="shared" si="88"/>
        <v>Небесный чиновник [Год НС (乙) и Год ЗВ (申)]</v>
      </c>
      <c r="U341" s="45" t="str">
        <f t="shared" si="89"/>
        <v>乙</v>
      </c>
      <c r="V341" s="49"/>
      <c r="W341" s="49" t="str">
        <f t="shared" si="86"/>
        <v>申</v>
      </c>
      <c r="AI341" s="45" t="str">
        <f t="shared" si="87"/>
        <v/>
      </c>
      <c r="AK341" s="45" t="str">
        <f t="shared" si="90"/>
        <v/>
      </c>
      <c r="BN341" s="45">
        <f t="shared" si="67"/>
        <v>1</v>
      </c>
      <c r="BP341" s="12" t="s">
        <v>3803</v>
      </c>
      <c r="BR341" s="10" t="str">
        <f t="shared" si="69"/>
        <v xml:space="preserve">Год НС (乙) и </v>
      </c>
      <c r="BS341" s="10" t="str">
        <f t="shared" si="70"/>
        <v>Год ЗВ (申)</v>
      </c>
      <c r="BT341" s="10" t="str">
        <f t="shared" si="71"/>
        <v/>
      </c>
      <c r="BU341" s="10" t="str">
        <f t="shared" si="72"/>
        <v/>
      </c>
      <c r="BV341" s="10" t="str">
        <f t="shared" si="73"/>
        <v/>
      </c>
      <c r="BW341" s="10" t="str">
        <f t="shared" si="74"/>
        <v/>
      </c>
      <c r="BX341" s="10" t="str">
        <f t="shared" si="75"/>
        <v/>
      </c>
      <c r="BY341" s="10" t="str">
        <f t="shared" si="76"/>
        <v/>
      </c>
      <c r="CA341" s="10" t="str">
        <f t="shared" si="77"/>
        <v xml:space="preserve"> и </v>
      </c>
      <c r="CB341" s="10" t="str">
        <f t="shared" si="78"/>
        <v/>
      </c>
      <c r="CC341" s="10" t="str">
        <f t="shared" si="79"/>
        <v/>
      </c>
      <c r="CD341" s="10" t="str">
        <f t="shared" si="80"/>
        <v/>
      </c>
      <c r="CE341" s="10" t="str">
        <f t="shared" si="81"/>
        <v/>
      </c>
      <c r="CF341" s="10"/>
      <c r="CG341" s="10">
        <f t="shared" si="82"/>
        <v>2</v>
      </c>
    </row>
    <row r="342" spans="1:85" outlineLevel="1" x14ac:dyDescent="0.25">
      <c r="A342" s="12">
        <f t="shared" si="68"/>
        <v>1</v>
      </c>
      <c r="R342" s="18" t="str">
        <f t="shared" si="88"/>
        <v>Небесный чиновник [Год НС (丙) и Год ЗВ (子)]</v>
      </c>
      <c r="U342" s="45" t="str">
        <f t="shared" si="89"/>
        <v>丙</v>
      </c>
      <c r="V342" s="49"/>
      <c r="W342" s="49" t="str">
        <f t="shared" si="86"/>
        <v>子</v>
      </c>
      <c r="AI342" s="45" t="str">
        <f t="shared" si="87"/>
        <v/>
      </c>
      <c r="AK342" s="45" t="str">
        <f t="shared" si="90"/>
        <v/>
      </c>
      <c r="BN342" s="45">
        <f t="shared" ref="BN342:BN405" si="91">A342</f>
        <v>1</v>
      </c>
      <c r="BP342" s="12" t="s">
        <v>3803</v>
      </c>
      <c r="BR342" s="10" t="str">
        <f t="shared" si="69"/>
        <v xml:space="preserve">Год НС (丙) и </v>
      </c>
      <c r="BS342" s="10" t="str">
        <f t="shared" si="70"/>
        <v>Год ЗВ (子)</v>
      </c>
      <c r="BT342" s="10" t="str">
        <f t="shared" si="71"/>
        <v/>
      </c>
      <c r="BU342" s="10" t="str">
        <f t="shared" si="72"/>
        <v/>
      </c>
      <c r="BV342" s="10" t="str">
        <f t="shared" si="73"/>
        <v/>
      </c>
      <c r="BW342" s="10" t="str">
        <f t="shared" si="74"/>
        <v/>
      </c>
      <c r="BX342" s="10" t="str">
        <f t="shared" si="75"/>
        <v/>
      </c>
      <c r="BY342" s="10" t="str">
        <f t="shared" si="76"/>
        <v/>
      </c>
      <c r="CA342" s="10" t="str">
        <f t="shared" si="77"/>
        <v xml:space="preserve"> и </v>
      </c>
      <c r="CB342" s="10" t="str">
        <f t="shared" si="78"/>
        <v/>
      </c>
      <c r="CC342" s="10" t="str">
        <f t="shared" si="79"/>
        <v/>
      </c>
      <c r="CD342" s="10" t="str">
        <f t="shared" si="80"/>
        <v/>
      </c>
      <c r="CE342" s="10" t="str">
        <f t="shared" si="81"/>
        <v/>
      </c>
      <c r="CF342" s="10"/>
      <c r="CG342" s="10">
        <f t="shared" si="82"/>
        <v>2</v>
      </c>
    </row>
    <row r="343" spans="1:85" outlineLevel="1" x14ac:dyDescent="0.25">
      <c r="A343" s="12">
        <f t="shared" si="68"/>
        <v>1</v>
      </c>
      <c r="R343" s="18" t="str">
        <f t="shared" si="88"/>
        <v>Небесный чиновник [Год НС (丁) и Год ЗВ (亥)]</v>
      </c>
      <c r="U343" s="45" t="str">
        <f t="shared" si="89"/>
        <v>丁</v>
      </c>
      <c r="V343" s="49"/>
      <c r="W343" s="49" t="str">
        <f t="shared" si="86"/>
        <v>亥</v>
      </c>
      <c r="AI343" s="45" t="str">
        <f t="shared" si="87"/>
        <v/>
      </c>
      <c r="AK343" s="45" t="str">
        <f t="shared" si="90"/>
        <v/>
      </c>
      <c r="BN343" s="45">
        <f t="shared" si="91"/>
        <v>1</v>
      </c>
      <c r="BP343" s="12" t="s">
        <v>3803</v>
      </c>
      <c r="BR343" s="10" t="str">
        <f t="shared" si="69"/>
        <v xml:space="preserve">Год НС (丁) и </v>
      </c>
      <c r="BS343" s="10" t="str">
        <f t="shared" si="70"/>
        <v>Год ЗВ (亥)</v>
      </c>
      <c r="BT343" s="10" t="str">
        <f t="shared" si="71"/>
        <v/>
      </c>
      <c r="BU343" s="10" t="str">
        <f t="shared" si="72"/>
        <v/>
      </c>
      <c r="BV343" s="10" t="str">
        <f t="shared" si="73"/>
        <v/>
      </c>
      <c r="BW343" s="10" t="str">
        <f t="shared" si="74"/>
        <v/>
      </c>
      <c r="BX343" s="10" t="str">
        <f t="shared" si="75"/>
        <v/>
      </c>
      <c r="BY343" s="10" t="str">
        <f t="shared" si="76"/>
        <v/>
      </c>
      <c r="CA343" s="10" t="str">
        <f t="shared" si="77"/>
        <v xml:space="preserve"> и </v>
      </c>
      <c r="CB343" s="10" t="str">
        <f t="shared" si="78"/>
        <v/>
      </c>
      <c r="CC343" s="10" t="str">
        <f t="shared" si="79"/>
        <v/>
      </c>
      <c r="CD343" s="10" t="str">
        <f t="shared" si="80"/>
        <v/>
      </c>
      <c r="CE343" s="10" t="str">
        <f t="shared" si="81"/>
        <v/>
      </c>
      <c r="CF343" s="10"/>
      <c r="CG343" s="10">
        <f t="shared" si="82"/>
        <v>2</v>
      </c>
    </row>
    <row r="344" spans="1:85" outlineLevel="1" x14ac:dyDescent="0.25">
      <c r="A344" s="12">
        <f t="shared" si="68"/>
        <v>1</v>
      </c>
      <c r="R344" s="18" t="str">
        <f t="shared" si="88"/>
        <v>Небесный чиновник [Год НС (戊) и Год ЗВ (卯)]</v>
      </c>
      <c r="U344" s="45" t="str">
        <f t="shared" si="89"/>
        <v>戊</v>
      </c>
      <c r="V344" s="49"/>
      <c r="W344" s="49" t="str">
        <f t="shared" si="86"/>
        <v>卯</v>
      </c>
      <c r="AI344" s="45" t="str">
        <f t="shared" si="87"/>
        <v/>
      </c>
      <c r="AK344" s="45" t="str">
        <f t="shared" si="90"/>
        <v/>
      </c>
      <c r="BN344" s="45">
        <f t="shared" si="91"/>
        <v>1</v>
      </c>
      <c r="BP344" s="12" t="s">
        <v>3803</v>
      </c>
      <c r="BR344" s="10" t="str">
        <f t="shared" si="69"/>
        <v xml:space="preserve">Год НС (戊) и </v>
      </c>
      <c r="BS344" s="10" t="str">
        <f t="shared" si="70"/>
        <v>Год ЗВ (卯)</v>
      </c>
      <c r="BT344" s="10" t="str">
        <f t="shared" si="71"/>
        <v/>
      </c>
      <c r="BU344" s="10" t="str">
        <f t="shared" si="72"/>
        <v/>
      </c>
      <c r="BV344" s="10" t="str">
        <f t="shared" si="73"/>
        <v/>
      </c>
      <c r="BW344" s="10" t="str">
        <f t="shared" si="74"/>
        <v/>
      </c>
      <c r="BX344" s="10" t="str">
        <f t="shared" si="75"/>
        <v/>
      </c>
      <c r="BY344" s="10" t="str">
        <f t="shared" si="76"/>
        <v/>
      </c>
      <c r="CA344" s="10" t="str">
        <f t="shared" si="77"/>
        <v xml:space="preserve"> и </v>
      </c>
      <c r="CB344" s="10" t="str">
        <f t="shared" si="78"/>
        <v/>
      </c>
      <c r="CC344" s="10" t="str">
        <f t="shared" si="79"/>
        <v/>
      </c>
      <c r="CD344" s="10" t="str">
        <f t="shared" si="80"/>
        <v/>
      </c>
      <c r="CE344" s="10" t="str">
        <f t="shared" si="81"/>
        <v/>
      </c>
      <c r="CF344" s="10"/>
      <c r="CG344" s="10">
        <f t="shared" si="82"/>
        <v>2</v>
      </c>
    </row>
    <row r="345" spans="1:85" outlineLevel="1" x14ac:dyDescent="0.25">
      <c r="A345" s="12">
        <f t="shared" si="68"/>
        <v>1</v>
      </c>
      <c r="R345" s="18" t="str">
        <f t="shared" si="88"/>
        <v>Небесный чиновник [Год НС (己) и Год ЗВ (寅)]</v>
      </c>
      <c r="U345" s="45" t="str">
        <f t="shared" si="89"/>
        <v>己</v>
      </c>
      <c r="V345" s="49"/>
      <c r="W345" s="49" t="str">
        <f t="shared" si="86"/>
        <v>寅</v>
      </c>
      <c r="AI345" s="45" t="str">
        <f t="shared" si="87"/>
        <v/>
      </c>
      <c r="AK345" s="45" t="str">
        <f t="shared" si="90"/>
        <v/>
      </c>
      <c r="BN345" s="45">
        <f t="shared" si="91"/>
        <v>1</v>
      </c>
      <c r="BP345" s="12" t="s">
        <v>3803</v>
      </c>
      <c r="BR345" s="10" t="str">
        <f t="shared" si="69"/>
        <v xml:space="preserve">Год НС (己) и </v>
      </c>
      <c r="BS345" s="10" t="str">
        <f t="shared" si="70"/>
        <v>Год ЗВ (寅)</v>
      </c>
      <c r="BT345" s="10" t="str">
        <f t="shared" si="71"/>
        <v/>
      </c>
      <c r="BU345" s="10" t="str">
        <f t="shared" si="72"/>
        <v/>
      </c>
      <c r="BV345" s="10" t="str">
        <f t="shared" si="73"/>
        <v/>
      </c>
      <c r="BW345" s="10" t="str">
        <f t="shared" si="74"/>
        <v/>
      </c>
      <c r="BX345" s="10" t="str">
        <f t="shared" si="75"/>
        <v/>
      </c>
      <c r="BY345" s="10" t="str">
        <f t="shared" si="76"/>
        <v/>
      </c>
      <c r="CA345" s="10" t="str">
        <f t="shared" si="77"/>
        <v xml:space="preserve"> и </v>
      </c>
      <c r="CB345" s="10" t="str">
        <f t="shared" si="78"/>
        <v/>
      </c>
      <c r="CC345" s="10" t="str">
        <f t="shared" si="79"/>
        <v/>
      </c>
      <c r="CD345" s="10" t="str">
        <f t="shared" si="80"/>
        <v/>
      </c>
      <c r="CE345" s="10" t="str">
        <f t="shared" si="81"/>
        <v/>
      </c>
      <c r="CF345" s="10"/>
      <c r="CG345" s="10">
        <f t="shared" si="82"/>
        <v>2</v>
      </c>
    </row>
    <row r="346" spans="1:85" outlineLevel="1" x14ac:dyDescent="0.25">
      <c r="A346" s="12">
        <f t="shared" si="68"/>
        <v>1</v>
      </c>
      <c r="R346" s="18" t="str">
        <f t="shared" si="88"/>
        <v>Небесный чиновник [Год НС (庚) и Год ЗВ (午)]</v>
      </c>
      <c r="U346" s="45" t="str">
        <f t="shared" si="89"/>
        <v>庚</v>
      </c>
      <c r="V346" s="49"/>
      <c r="W346" s="49" t="str">
        <f t="shared" ref="W346:W377" si="92">IF(ISBLANK(W35),"",W35)</f>
        <v>午</v>
      </c>
      <c r="AI346" s="45" t="str">
        <f t="shared" ref="AI346:AI377" si="93">IF(ISBLANK(AB35),"",AB35)</f>
        <v/>
      </c>
      <c r="AK346" s="45" t="str">
        <f t="shared" si="90"/>
        <v/>
      </c>
      <c r="BN346" s="45">
        <f t="shared" si="91"/>
        <v>1</v>
      </c>
      <c r="BP346" s="12" t="s">
        <v>3803</v>
      </c>
      <c r="BR346" s="10" t="str">
        <f t="shared" si="69"/>
        <v xml:space="preserve">Год НС (庚) и </v>
      </c>
      <c r="BS346" s="10" t="str">
        <f t="shared" si="70"/>
        <v>Год ЗВ (午)</v>
      </c>
      <c r="BT346" s="10" t="str">
        <f t="shared" si="71"/>
        <v/>
      </c>
      <c r="BU346" s="10" t="str">
        <f t="shared" si="72"/>
        <v/>
      </c>
      <c r="BV346" s="10" t="str">
        <f t="shared" si="73"/>
        <v/>
      </c>
      <c r="BW346" s="10" t="str">
        <f t="shared" si="74"/>
        <v/>
      </c>
      <c r="BX346" s="10" t="str">
        <f t="shared" si="75"/>
        <v/>
      </c>
      <c r="BY346" s="10" t="str">
        <f t="shared" si="76"/>
        <v/>
      </c>
      <c r="CA346" s="10" t="str">
        <f t="shared" si="77"/>
        <v xml:space="preserve"> и </v>
      </c>
      <c r="CB346" s="10" t="str">
        <f t="shared" si="78"/>
        <v/>
      </c>
      <c r="CC346" s="10" t="str">
        <f t="shared" si="79"/>
        <v/>
      </c>
      <c r="CD346" s="10" t="str">
        <f t="shared" si="80"/>
        <v/>
      </c>
      <c r="CE346" s="10" t="str">
        <f t="shared" si="81"/>
        <v/>
      </c>
      <c r="CF346" s="10"/>
      <c r="CG346" s="10">
        <f t="shared" si="82"/>
        <v>2</v>
      </c>
    </row>
    <row r="347" spans="1:85" outlineLevel="1" x14ac:dyDescent="0.25">
      <c r="A347" s="12">
        <f t="shared" si="68"/>
        <v>1</v>
      </c>
      <c r="R347" s="18" t="str">
        <f t="shared" si="88"/>
        <v>Небесный чиновник [Год НС (辛) и Год ЗВ (巳)]</v>
      </c>
      <c r="U347" s="45" t="str">
        <f t="shared" si="89"/>
        <v>辛</v>
      </c>
      <c r="V347" s="49"/>
      <c r="W347" s="49" t="str">
        <f t="shared" si="92"/>
        <v>巳</v>
      </c>
      <c r="AI347" s="45" t="str">
        <f t="shared" si="93"/>
        <v/>
      </c>
      <c r="AK347" s="45" t="str">
        <f t="shared" si="90"/>
        <v/>
      </c>
      <c r="BN347" s="45">
        <f t="shared" si="91"/>
        <v>1</v>
      </c>
      <c r="BP347" s="12" t="s">
        <v>3803</v>
      </c>
      <c r="BR347" s="10" t="str">
        <f t="shared" si="69"/>
        <v xml:space="preserve">Год НС (辛) и </v>
      </c>
      <c r="BS347" s="10" t="str">
        <f t="shared" si="70"/>
        <v>Год ЗВ (巳)</v>
      </c>
      <c r="BT347" s="10" t="str">
        <f t="shared" si="71"/>
        <v/>
      </c>
      <c r="BU347" s="10" t="str">
        <f t="shared" si="72"/>
        <v/>
      </c>
      <c r="BV347" s="10" t="str">
        <f t="shared" si="73"/>
        <v/>
      </c>
      <c r="BW347" s="10" t="str">
        <f t="shared" si="74"/>
        <v/>
      </c>
      <c r="BX347" s="10" t="str">
        <f t="shared" si="75"/>
        <v/>
      </c>
      <c r="BY347" s="10" t="str">
        <f t="shared" si="76"/>
        <v/>
      </c>
      <c r="CA347" s="10" t="str">
        <f t="shared" si="77"/>
        <v xml:space="preserve"> и </v>
      </c>
      <c r="CB347" s="10" t="str">
        <f t="shared" si="78"/>
        <v/>
      </c>
      <c r="CC347" s="10" t="str">
        <f t="shared" si="79"/>
        <v/>
      </c>
      <c r="CD347" s="10" t="str">
        <f t="shared" si="80"/>
        <v/>
      </c>
      <c r="CE347" s="10" t="str">
        <f t="shared" si="81"/>
        <v/>
      </c>
      <c r="CF347" s="10"/>
      <c r="CG347" s="10">
        <f t="shared" si="82"/>
        <v>2</v>
      </c>
    </row>
    <row r="348" spans="1:85" outlineLevel="1" x14ac:dyDescent="0.25">
      <c r="A348" s="12">
        <f t="shared" si="68"/>
        <v>1</v>
      </c>
      <c r="R348" s="18" t="str">
        <f t="shared" si="88"/>
        <v>Небесный чиновник [Год НС (壬) и Год ЗВ (未)]</v>
      </c>
      <c r="U348" s="45" t="str">
        <f t="shared" si="89"/>
        <v>壬</v>
      </c>
      <c r="V348" s="49"/>
      <c r="W348" s="49" t="str">
        <f t="shared" si="92"/>
        <v>未</v>
      </c>
      <c r="AI348" s="45" t="str">
        <f t="shared" si="93"/>
        <v/>
      </c>
      <c r="AK348" s="45" t="str">
        <f t="shared" si="90"/>
        <v/>
      </c>
      <c r="BN348" s="45">
        <f t="shared" si="91"/>
        <v>1</v>
      </c>
      <c r="BP348" s="12" t="s">
        <v>3803</v>
      </c>
      <c r="BR348" s="10" t="str">
        <f t="shared" si="69"/>
        <v xml:space="preserve">Год НС (壬) и </v>
      </c>
      <c r="BS348" s="10" t="str">
        <f t="shared" si="70"/>
        <v>Год ЗВ (未)</v>
      </c>
      <c r="BT348" s="10" t="str">
        <f t="shared" si="71"/>
        <v/>
      </c>
      <c r="BU348" s="10" t="str">
        <f t="shared" si="72"/>
        <v/>
      </c>
      <c r="BV348" s="10" t="str">
        <f t="shared" si="73"/>
        <v/>
      </c>
      <c r="BW348" s="10" t="str">
        <f t="shared" si="74"/>
        <v/>
      </c>
      <c r="BX348" s="10" t="str">
        <f t="shared" si="75"/>
        <v/>
      </c>
      <c r="BY348" s="10" t="str">
        <f t="shared" si="76"/>
        <v/>
      </c>
      <c r="CA348" s="10" t="str">
        <f t="shared" si="77"/>
        <v xml:space="preserve"> и </v>
      </c>
      <c r="CB348" s="10" t="str">
        <f t="shared" si="78"/>
        <v/>
      </c>
      <c r="CC348" s="10" t="str">
        <f t="shared" si="79"/>
        <v/>
      </c>
      <c r="CD348" s="10" t="str">
        <f t="shared" si="80"/>
        <v/>
      </c>
      <c r="CE348" s="10" t="str">
        <f t="shared" si="81"/>
        <v/>
      </c>
      <c r="CF348" s="10"/>
      <c r="CG348" s="10">
        <f t="shared" si="82"/>
        <v>2</v>
      </c>
    </row>
    <row r="349" spans="1:85" outlineLevel="1" x14ac:dyDescent="0.25">
      <c r="A349" s="12">
        <f t="shared" si="68"/>
        <v>1</v>
      </c>
      <c r="R349" s="18" t="str">
        <f t="shared" si="88"/>
        <v>Небесный чиновник [Год НС (壬) и Год ЗВ (丑)]</v>
      </c>
      <c r="U349" s="45" t="str">
        <f t="shared" si="89"/>
        <v>壬</v>
      </c>
      <c r="V349" s="49"/>
      <c r="W349" s="49" t="str">
        <f t="shared" si="92"/>
        <v>丑</v>
      </c>
      <c r="AI349" s="45" t="str">
        <f t="shared" si="93"/>
        <v/>
      </c>
      <c r="AK349" s="45" t="str">
        <f t="shared" si="90"/>
        <v/>
      </c>
      <c r="BN349" s="45">
        <f t="shared" si="91"/>
        <v>1</v>
      </c>
      <c r="BP349" s="12" t="s">
        <v>3803</v>
      </c>
      <c r="BR349" s="10" t="str">
        <f t="shared" si="69"/>
        <v xml:space="preserve">Год НС (壬) и </v>
      </c>
      <c r="BS349" s="10" t="str">
        <f t="shared" si="70"/>
        <v>Год ЗВ (丑)</v>
      </c>
      <c r="BT349" s="10" t="str">
        <f t="shared" si="71"/>
        <v/>
      </c>
      <c r="BU349" s="10" t="str">
        <f t="shared" si="72"/>
        <v/>
      </c>
      <c r="BV349" s="10" t="str">
        <f t="shared" si="73"/>
        <v/>
      </c>
      <c r="BW349" s="10" t="str">
        <f t="shared" si="74"/>
        <v/>
      </c>
      <c r="BX349" s="10" t="str">
        <f t="shared" si="75"/>
        <v/>
      </c>
      <c r="BY349" s="10" t="str">
        <f t="shared" si="76"/>
        <v/>
      </c>
      <c r="CA349" s="10" t="str">
        <f t="shared" si="77"/>
        <v xml:space="preserve"> и </v>
      </c>
      <c r="CB349" s="10" t="str">
        <f t="shared" si="78"/>
        <v/>
      </c>
      <c r="CC349" s="10" t="str">
        <f t="shared" si="79"/>
        <v/>
      </c>
      <c r="CD349" s="10" t="str">
        <f t="shared" si="80"/>
        <v/>
      </c>
      <c r="CE349" s="10" t="str">
        <f t="shared" si="81"/>
        <v/>
      </c>
      <c r="CF349" s="10"/>
      <c r="CG349" s="10">
        <f t="shared" si="82"/>
        <v>2</v>
      </c>
    </row>
    <row r="350" spans="1:85" outlineLevel="1" x14ac:dyDescent="0.25">
      <c r="A350" s="12">
        <f t="shared" si="68"/>
        <v>1</v>
      </c>
      <c r="R350" s="18" t="str">
        <f t="shared" si="88"/>
        <v>Небесный чиновник [Год НС (癸) и Год ЗВ (辰)]</v>
      </c>
      <c r="U350" s="45" t="str">
        <f t="shared" si="89"/>
        <v>癸</v>
      </c>
      <c r="V350" s="49"/>
      <c r="W350" s="49" t="str">
        <f t="shared" si="92"/>
        <v>辰</v>
      </c>
      <c r="AI350" s="45" t="str">
        <f t="shared" si="93"/>
        <v/>
      </c>
      <c r="AK350" s="45" t="str">
        <f t="shared" si="90"/>
        <v/>
      </c>
      <c r="BN350" s="45">
        <f t="shared" si="91"/>
        <v>1</v>
      </c>
      <c r="BP350" s="12" t="s">
        <v>3803</v>
      </c>
      <c r="BR350" s="10" t="str">
        <f t="shared" si="69"/>
        <v xml:space="preserve">Год НС (癸) и </v>
      </c>
      <c r="BS350" s="10" t="str">
        <f t="shared" si="70"/>
        <v>Год ЗВ (辰)</v>
      </c>
      <c r="BT350" s="10" t="str">
        <f t="shared" si="71"/>
        <v/>
      </c>
      <c r="BU350" s="10" t="str">
        <f t="shared" si="72"/>
        <v/>
      </c>
      <c r="BV350" s="10" t="str">
        <f t="shared" si="73"/>
        <v/>
      </c>
      <c r="BW350" s="10" t="str">
        <f t="shared" si="74"/>
        <v/>
      </c>
      <c r="BX350" s="10" t="str">
        <f t="shared" si="75"/>
        <v/>
      </c>
      <c r="BY350" s="10" t="str">
        <f t="shared" si="76"/>
        <v/>
      </c>
      <c r="CA350" s="10" t="str">
        <f t="shared" si="77"/>
        <v xml:space="preserve"> и </v>
      </c>
      <c r="CB350" s="10" t="str">
        <f t="shared" si="78"/>
        <v/>
      </c>
      <c r="CC350" s="10" t="str">
        <f t="shared" si="79"/>
        <v/>
      </c>
      <c r="CD350" s="10" t="str">
        <f t="shared" si="80"/>
        <v/>
      </c>
      <c r="CE350" s="10" t="str">
        <f t="shared" si="81"/>
        <v/>
      </c>
      <c r="CF350" s="10"/>
      <c r="CG350" s="10">
        <f t="shared" si="82"/>
        <v>2</v>
      </c>
    </row>
    <row r="351" spans="1:85" outlineLevel="1" x14ac:dyDescent="0.25">
      <c r="A351" s="12">
        <f t="shared" si="68"/>
        <v>1</v>
      </c>
      <c r="R351" s="18" t="str">
        <f t="shared" si="88"/>
        <v>Небесный чиновник [Год НС (癸) и Год ЗВ (戌)]</v>
      </c>
      <c r="U351" s="45" t="str">
        <f t="shared" si="89"/>
        <v>癸</v>
      </c>
      <c r="V351" s="49"/>
      <c r="W351" s="49" t="str">
        <f t="shared" si="92"/>
        <v>戌</v>
      </c>
      <c r="AI351" s="45" t="str">
        <f t="shared" si="93"/>
        <v/>
      </c>
      <c r="AK351" s="45" t="str">
        <f t="shared" si="90"/>
        <v/>
      </c>
      <c r="BN351" s="45">
        <f t="shared" si="91"/>
        <v>1</v>
      </c>
      <c r="BP351" s="12" t="s">
        <v>3803</v>
      </c>
      <c r="BR351" s="10" t="str">
        <f t="shared" si="69"/>
        <v xml:space="preserve">Год НС (癸) и </v>
      </c>
      <c r="BS351" s="10" t="str">
        <f t="shared" si="70"/>
        <v>Год ЗВ (戌)</v>
      </c>
      <c r="BT351" s="10" t="str">
        <f t="shared" si="71"/>
        <v/>
      </c>
      <c r="BU351" s="10" t="str">
        <f t="shared" si="72"/>
        <v/>
      </c>
      <c r="BV351" s="10" t="str">
        <f t="shared" si="73"/>
        <v/>
      </c>
      <c r="BW351" s="10" t="str">
        <f t="shared" si="74"/>
        <v/>
      </c>
      <c r="BX351" s="10" t="str">
        <f t="shared" si="75"/>
        <v/>
      </c>
      <c r="BY351" s="10" t="str">
        <f t="shared" si="76"/>
        <v/>
      </c>
      <c r="CA351" s="10" t="str">
        <f t="shared" si="77"/>
        <v xml:space="preserve"> и </v>
      </c>
      <c r="CB351" s="10" t="str">
        <f t="shared" si="78"/>
        <v/>
      </c>
      <c r="CC351" s="10" t="str">
        <f t="shared" si="79"/>
        <v/>
      </c>
      <c r="CD351" s="10" t="str">
        <f t="shared" si="80"/>
        <v/>
      </c>
      <c r="CE351" s="10" t="str">
        <f t="shared" si="81"/>
        <v/>
      </c>
      <c r="CF351" s="10"/>
      <c r="CG351" s="10">
        <f t="shared" si="82"/>
        <v>2</v>
      </c>
    </row>
    <row r="352" spans="1:85" hidden="1" outlineLevel="1" x14ac:dyDescent="0.25">
      <c r="A352" s="12" t="str">
        <f t="shared" si="68"/>
        <v/>
      </c>
      <c r="R352" s="18" t="str">
        <f t="shared" si="88"/>
        <v xml:space="preserve"> []</v>
      </c>
      <c r="U352" s="45" t="str">
        <f t="shared" si="89"/>
        <v/>
      </c>
      <c r="V352" s="49"/>
      <c r="W352" s="49" t="str">
        <f t="shared" si="92"/>
        <v/>
      </c>
      <c r="AI352" s="45" t="str">
        <f t="shared" si="93"/>
        <v/>
      </c>
      <c r="AK352" s="45" t="str">
        <f t="shared" si="90"/>
        <v/>
      </c>
      <c r="BN352" s="45" t="str">
        <f t="shared" si="91"/>
        <v/>
      </c>
      <c r="BP352" s="12" t="s">
        <v>3803</v>
      </c>
      <c r="BR352" s="10" t="str">
        <f t="shared" si="69"/>
        <v/>
      </c>
      <c r="BS352" s="10" t="str">
        <f t="shared" si="70"/>
        <v/>
      </c>
      <c r="BT352" s="10" t="str">
        <f t="shared" si="71"/>
        <v/>
      </c>
      <c r="BU352" s="10" t="str">
        <f t="shared" si="72"/>
        <v/>
      </c>
      <c r="BV352" s="10" t="str">
        <f t="shared" si="73"/>
        <v/>
      </c>
      <c r="BW352" s="10" t="str">
        <f t="shared" si="74"/>
        <v/>
      </c>
      <c r="BX352" s="10" t="str">
        <f t="shared" si="75"/>
        <v/>
      </c>
      <c r="BY352" s="10" t="str">
        <f t="shared" si="76"/>
        <v/>
      </c>
      <c r="CA352" s="10" t="str">
        <f t="shared" si="77"/>
        <v/>
      </c>
      <c r="CB352" s="10" t="str">
        <f t="shared" si="78"/>
        <v/>
      </c>
      <c r="CC352" s="10" t="str">
        <f t="shared" si="79"/>
        <v/>
      </c>
      <c r="CD352" s="10" t="str">
        <f t="shared" si="80"/>
        <v/>
      </c>
      <c r="CE352" s="10" t="str">
        <f t="shared" si="81"/>
        <v/>
      </c>
      <c r="CF352" s="10"/>
      <c r="CG352" s="10">
        <f t="shared" si="82"/>
        <v>0</v>
      </c>
    </row>
    <row r="353" spans="1:85" hidden="1" outlineLevel="1" x14ac:dyDescent="0.25">
      <c r="A353" s="12" t="str">
        <f t="shared" si="68"/>
        <v/>
      </c>
      <c r="R353" s="18" t="str">
        <f t="shared" si="88"/>
        <v xml:space="preserve"> []</v>
      </c>
      <c r="U353" s="45" t="str">
        <f t="shared" si="89"/>
        <v/>
      </c>
      <c r="V353" s="49"/>
      <c r="W353" s="49" t="str">
        <f t="shared" si="92"/>
        <v/>
      </c>
      <c r="AI353" s="45" t="str">
        <f t="shared" si="93"/>
        <v/>
      </c>
      <c r="AK353" s="45" t="str">
        <f t="shared" si="90"/>
        <v/>
      </c>
      <c r="BN353" s="45" t="str">
        <f t="shared" si="91"/>
        <v/>
      </c>
      <c r="BP353" s="12" t="s">
        <v>3803</v>
      </c>
      <c r="BR353" s="10" t="str">
        <f t="shared" si="69"/>
        <v/>
      </c>
      <c r="BS353" s="10" t="str">
        <f t="shared" si="70"/>
        <v/>
      </c>
      <c r="BT353" s="10" t="str">
        <f t="shared" si="71"/>
        <v/>
      </c>
      <c r="BU353" s="10" t="str">
        <f t="shared" si="72"/>
        <v/>
      </c>
      <c r="BV353" s="10" t="str">
        <f t="shared" si="73"/>
        <v/>
      </c>
      <c r="BW353" s="10" t="str">
        <f t="shared" si="74"/>
        <v/>
      </c>
      <c r="BX353" s="10" t="str">
        <f t="shared" si="75"/>
        <v/>
      </c>
      <c r="BY353" s="10" t="str">
        <f t="shared" si="76"/>
        <v/>
      </c>
      <c r="CA353" s="10" t="str">
        <f t="shared" si="77"/>
        <v/>
      </c>
      <c r="CB353" s="10" t="str">
        <f t="shared" si="78"/>
        <v/>
      </c>
      <c r="CC353" s="10" t="str">
        <f t="shared" si="79"/>
        <v/>
      </c>
      <c r="CD353" s="10" t="str">
        <f t="shared" si="80"/>
        <v/>
      </c>
      <c r="CE353" s="10" t="str">
        <f t="shared" si="81"/>
        <v/>
      </c>
      <c r="CF353" s="10"/>
      <c r="CG353" s="10">
        <f t="shared" si="82"/>
        <v>0</v>
      </c>
    </row>
    <row r="354" spans="1:85" hidden="1" outlineLevel="1" x14ac:dyDescent="0.25">
      <c r="A354" s="12" t="str">
        <f t="shared" si="68"/>
        <v/>
      </c>
      <c r="R354" s="18" t="str">
        <f t="shared" si="88"/>
        <v xml:space="preserve"> []</v>
      </c>
      <c r="U354" s="45" t="str">
        <f t="shared" si="89"/>
        <v/>
      </c>
      <c r="V354" s="49"/>
      <c r="W354" s="49" t="str">
        <f t="shared" si="92"/>
        <v/>
      </c>
      <c r="AI354" s="45" t="str">
        <f t="shared" si="93"/>
        <v/>
      </c>
      <c r="AK354" s="45" t="str">
        <f t="shared" si="90"/>
        <v/>
      </c>
      <c r="BN354" s="45" t="str">
        <f t="shared" si="91"/>
        <v/>
      </c>
      <c r="BP354" s="12" t="s">
        <v>3803</v>
      </c>
      <c r="BR354" s="10" t="str">
        <f t="shared" si="69"/>
        <v/>
      </c>
      <c r="BS354" s="10" t="str">
        <f t="shared" si="70"/>
        <v/>
      </c>
      <c r="BT354" s="10" t="str">
        <f t="shared" si="71"/>
        <v/>
      </c>
      <c r="BU354" s="10" t="str">
        <f t="shared" si="72"/>
        <v/>
      </c>
      <c r="BV354" s="10" t="str">
        <f t="shared" si="73"/>
        <v/>
      </c>
      <c r="BW354" s="10" t="str">
        <f t="shared" si="74"/>
        <v/>
      </c>
      <c r="BX354" s="10" t="str">
        <f t="shared" si="75"/>
        <v/>
      </c>
      <c r="BY354" s="10" t="str">
        <f t="shared" si="76"/>
        <v/>
      </c>
      <c r="CA354" s="10" t="str">
        <f t="shared" si="77"/>
        <v/>
      </c>
      <c r="CB354" s="10" t="str">
        <f t="shared" si="78"/>
        <v/>
      </c>
      <c r="CC354" s="10" t="str">
        <f t="shared" si="79"/>
        <v/>
      </c>
      <c r="CD354" s="10" t="str">
        <f t="shared" si="80"/>
        <v/>
      </c>
      <c r="CE354" s="10" t="str">
        <f t="shared" si="81"/>
        <v/>
      </c>
      <c r="CF354" s="10"/>
      <c r="CG354" s="10">
        <f t="shared" si="82"/>
        <v>0</v>
      </c>
    </row>
    <row r="355" spans="1:85" hidden="1" outlineLevel="1" x14ac:dyDescent="0.25">
      <c r="A355" s="12" t="str">
        <f t="shared" si="68"/>
        <v/>
      </c>
      <c r="R355" s="18" t="str">
        <f t="shared" si="88"/>
        <v xml:space="preserve"> []</v>
      </c>
      <c r="U355" s="45" t="str">
        <f t="shared" si="89"/>
        <v/>
      </c>
      <c r="V355" s="49"/>
      <c r="W355" s="49" t="str">
        <f t="shared" si="92"/>
        <v/>
      </c>
      <c r="AI355" s="45" t="str">
        <f t="shared" si="93"/>
        <v/>
      </c>
      <c r="AK355" s="45" t="str">
        <f t="shared" si="90"/>
        <v/>
      </c>
      <c r="BN355" s="45" t="str">
        <f t="shared" si="91"/>
        <v/>
      </c>
      <c r="BP355" s="12" t="s">
        <v>3803</v>
      </c>
      <c r="BR355" s="10" t="str">
        <f t="shared" si="69"/>
        <v/>
      </c>
      <c r="BS355" s="10" t="str">
        <f t="shared" si="70"/>
        <v/>
      </c>
      <c r="BT355" s="10" t="str">
        <f t="shared" si="71"/>
        <v/>
      </c>
      <c r="BU355" s="10" t="str">
        <f t="shared" si="72"/>
        <v/>
      </c>
      <c r="BV355" s="10" t="str">
        <f t="shared" si="73"/>
        <v/>
      </c>
      <c r="BW355" s="10" t="str">
        <f t="shared" si="74"/>
        <v/>
      </c>
      <c r="BX355" s="10" t="str">
        <f t="shared" si="75"/>
        <v/>
      </c>
      <c r="BY355" s="10" t="str">
        <f t="shared" si="76"/>
        <v/>
      </c>
      <c r="CA355" s="10" t="str">
        <f t="shared" si="77"/>
        <v/>
      </c>
      <c r="CB355" s="10" t="str">
        <f t="shared" si="78"/>
        <v/>
      </c>
      <c r="CC355" s="10" t="str">
        <f t="shared" si="79"/>
        <v/>
      </c>
      <c r="CD355" s="10" t="str">
        <f t="shared" si="80"/>
        <v/>
      </c>
      <c r="CE355" s="10" t="str">
        <f t="shared" si="81"/>
        <v/>
      </c>
      <c r="CF355" s="10"/>
      <c r="CG355" s="10">
        <f t="shared" si="82"/>
        <v>0</v>
      </c>
    </row>
    <row r="356" spans="1:85" hidden="1" outlineLevel="1" x14ac:dyDescent="0.25">
      <c r="A356" s="12" t="str">
        <f t="shared" si="68"/>
        <v/>
      </c>
      <c r="R356" s="18" t="str">
        <f t="shared" si="88"/>
        <v xml:space="preserve"> []</v>
      </c>
      <c r="U356" s="45" t="str">
        <f t="shared" si="89"/>
        <v/>
      </c>
      <c r="V356" s="49"/>
      <c r="W356" s="49" t="str">
        <f t="shared" si="92"/>
        <v/>
      </c>
      <c r="AI356" s="45" t="str">
        <f t="shared" si="93"/>
        <v/>
      </c>
      <c r="AK356" s="45" t="str">
        <f t="shared" si="90"/>
        <v/>
      </c>
      <c r="BN356" s="45" t="str">
        <f t="shared" si="91"/>
        <v/>
      </c>
      <c r="BP356" s="12" t="s">
        <v>3803</v>
      </c>
      <c r="BR356" s="10" t="str">
        <f t="shared" si="69"/>
        <v/>
      </c>
      <c r="BS356" s="10" t="str">
        <f t="shared" si="70"/>
        <v/>
      </c>
      <c r="BT356" s="10" t="str">
        <f t="shared" si="71"/>
        <v/>
      </c>
      <c r="BU356" s="10" t="str">
        <f t="shared" si="72"/>
        <v/>
      </c>
      <c r="BV356" s="10" t="str">
        <f t="shared" si="73"/>
        <v/>
      </c>
      <c r="BW356" s="10" t="str">
        <f t="shared" si="74"/>
        <v/>
      </c>
      <c r="BX356" s="10" t="str">
        <f t="shared" si="75"/>
        <v/>
      </c>
      <c r="BY356" s="10" t="str">
        <f t="shared" si="76"/>
        <v/>
      </c>
      <c r="CA356" s="10" t="str">
        <f t="shared" si="77"/>
        <v/>
      </c>
      <c r="CB356" s="10" t="str">
        <f t="shared" si="78"/>
        <v/>
      </c>
      <c r="CC356" s="10" t="str">
        <f t="shared" si="79"/>
        <v/>
      </c>
      <c r="CD356" s="10" t="str">
        <f t="shared" si="80"/>
        <v/>
      </c>
      <c r="CE356" s="10" t="str">
        <f t="shared" si="81"/>
        <v/>
      </c>
      <c r="CF356" s="10"/>
      <c r="CG356" s="10">
        <f t="shared" si="82"/>
        <v>0</v>
      </c>
    </row>
    <row r="357" spans="1:85" hidden="1" outlineLevel="1" x14ac:dyDescent="0.25">
      <c r="A357" s="12" t="str">
        <f t="shared" si="68"/>
        <v/>
      </c>
      <c r="R357" s="18" t="str">
        <f t="shared" si="88"/>
        <v xml:space="preserve"> []</v>
      </c>
      <c r="U357" s="45" t="str">
        <f t="shared" si="89"/>
        <v/>
      </c>
      <c r="V357" s="49"/>
      <c r="W357" s="49" t="str">
        <f t="shared" si="92"/>
        <v/>
      </c>
      <c r="AI357" s="45" t="str">
        <f t="shared" si="93"/>
        <v/>
      </c>
      <c r="AK357" s="45" t="str">
        <f t="shared" si="90"/>
        <v/>
      </c>
      <c r="BN357" s="45" t="str">
        <f t="shared" si="91"/>
        <v/>
      </c>
      <c r="BP357" s="12" t="s">
        <v>3803</v>
      </c>
      <c r="BR357" s="10" t="str">
        <f t="shared" si="69"/>
        <v/>
      </c>
      <c r="BS357" s="10" t="str">
        <f t="shared" si="70"/>
        <v/>
      </c>
      <c r="BT357" s="10" t="str">
        <f t="shared" si="71"/>
        <v/>
      </c>
      <c r="BU357" s="10" t="str">
        <f t="shared" si="72"/>
        <v/>
      </c>
      <c r="BV357" s="10" t="str">
        <f t="shared" si="73"/>
        <v/>
      </c>
      <c r="BW357" s="10" t="str">
        <f t="shared" si="74"/>
        <v/>
      </c>
      <c r="BX357" s="10" t="str">
        <f t="shared" si="75"/>
        <v/>
      </c>
      <c r="BY357" s="10" t="str">
        <f t="shared" si="76"/>
        <v/>
      </c>
      <c r="CA357" s="10" t="str">
        <f t="shared" si="77"/>
        <v/>
      </c>
      <c r="CB357" s="10" t="str">
        <f t="shared" si="78"/>
        <v/>
      </c>
      <c r="CC357" s="10" t="str">
        <f t="shared" si="79"/>
        <v/>
      </c>
      <c r="CD357" s="10" t="str">
        <f t="shared" si="80"/>
        <v/>
      </c>
      <c r="CE357" s="10" t="str">
        <f t="shared" si="81"/>
        <v/>
      </c>
      <c r="CF357" s="10"/>
      <c r="CG357" s="10">
        <f t="shared" si="82"/>
        <v>0</v>
      </c>
    </row>
    <row r="358" spans="1:85" hidden="1" outlineLevel="1" x14ac:dyDescent="0.25">
      <c r="A358" s="12" t="str">
        <f t="shared" si="68"/>
        <v/>
      </c>
      <c r="R358" s="18" t="str">
        <f t="shared" si="88"/>
        <v xml:space="preserve"> []</v>
      </c>
      <c r="U358" s="45" t="str">
        <f t="shared" si="89"/>
        <v/>
      </c>
      <c r="V358" s="49"/>
      <c r="W358" s="49" t="str">
        <f t="shared" si="92"/>
        <v/>
      </c>
      <c r="AI358" s="45" t="str">
        <f t="shared" si="93"/>
        <v/>
      </c>
      <c r="AK358" s="45" t="str">
        <f t="shared" si="90"/>
        <v/>
      </c>
      <c r="BN358" s="45" t="str">
        <f t="shared" si="91"/>
        <v/>
      </c>
      <c r="BP358" s="12" t="s">
        <v>3803</v>
      </c>
      <c r="BR358" s="10" t="str">
        <f t="shared" si="69"/>
        <v/>
      </c>
      <c r="BS358" s="10" t="str">
        <f t="shared" si="70"/>
        <v/>
      </c>
      <c r="BT358" s="10" t="str">
        <f t="shared" si="71"/>
        <v/>
      </c>
      <c r="BU358" s="10" t="str">
        <f t="shared" si="72"/>
        <v/>
      </c>
      <c r="BV358" s="10" t="str">
        <f t="shared" si="73"/>
        <v/>
      </c>
      <c r="BW358" s="10" t="str">
        <f t="shared" si="74"/>
        <v/>
      </c>
      <c r="BX358" s="10" t="str">
        <f t="shared" si="75"/>
        <v/>
      </c>
      <c r="BY358" s="10" t="str">
        <f t="shared" si="76"/>
        <v/>
      </c>
      <c r="CA358" s="10" t="str">
        <f t="shared" si="77"/>
        <v/>
      </c>
      <c r="CB358" s="10" t="str">
        <f t="shared" si="78"/>
        <v/>
      </c>
      <c r="CC358" s="10" t="str">
        <f t="shared" si="79"/>
        <v/>
      </c>
      <c r="CD358" s="10" t="str">
        <f t="shared" si="80"/>
        <v/>
      </c>
      <c r="CE358" s="10" t="str">
        <f t="shared" si="81"/>
        <v/>
      </c>
      <c r="CF358" s="10"/>
      <c r="CG358" s="10">
        <f t="shared" si="82"/>
        <v>0</v>
      </c>
    </row>
    <row r="359" spans="1:85" hidden="1" outlineLevel="1" x14ac:dyDescent="0.25">
      <c r="A359" s="12" t="str">
        <f t="shared" si="68"/>
        <v/>
      </c>
      <c r="R359" s="18" t="str">
        <f t="shared" si="88"/>
        <v xml:space="preserve"> []</v>
      </c>
      <c r="U359" s="45" t="str">
        <f t="shared" si="89"/>
        <v/>
      </c>
      <c r="V359" s="49"/>
      <c r="W359" s="49" t="str">
        <f t="shared" si="92"/>
        <v/>
      </c>
      <c r="AI359" s="45" t="str">
        <f t="shared" si="93"/>
        <v/>
      </c>
      <c r="AK359" s="45" t="str">
        <f t="shared" si="90"/>
        <v/>
      </c>
      <c r="BN359" s="45" t="str">
        <f t="shared" si="91"/>
        <v/>
      </c>
      <c r="BP359" s="12" t="s">
        <v>3803</v>
      </c>
      <c r="BR359" s="10" t="str">
        <f t="shared" si="69"/>
        <v/>
      </c>
      <c r="BS359" s="10" t="str">
        <f t="shared" si="70"/>
        <v/>
      </c>
      <c r="BT359" s="10" t="str">
        <f t="shared" si="71"/>
        <v/>
      </c>
      <c r="BU359" s="10" t="str">
        <f t="shared" si="72"/>
        <v/>
      </c>
      <c r="BV359" s="10" t="str">
        <f t="shared" si="73"/>
        <v/>
      </c>
      <c r="BW359" s="10" t="str">
        <f t="shared" si="74"/>
        <v/>
      </c>
      <c r="BX359" s="10" t="str">
        <f t="shared" si="75"/>
        <v/>
      </c>
      <c r="BY359" s="10" t="str">
        <f t="shared" si="76"/>
        <v/>
      </c>
      <c r="CA359" s="10" t="str">
        <f t="shared" si="77"/>
        <v/>
      </c>
      <c r="CB359" s="10" t="str">
        <f t="shared" si="78"/>
        <v/>
      </c>
      <c r="CC359" s="10" t="str">
        <f t="shared" si="79"/>
        <v/>
      </c>
      <c r="CD359" s="10" t="str">
        <f t="shared" si="80"/>
        <v/>
      </c>
      <c r="CE359" s="10" t="str">
        <f t="shared" si="81"/>
        <v/>
      </c>
      <c r="CF359" s="10"/>
      <c r="CG359" s="10">
        <f t="shared" si="82"/>
        <v>0</v>
      </c>
    </row>
    <row r="360" spans="1:85" hidden="1" outlineLevel="1" x14ac:dyDescent="0.25">
      <c r="A360" s="12" t="str">
        <f t="shared" si="68"/>
        <v/>
      </c>
      <c r="R360" s="18" t="str">
        <f t="shared" si="88"/>
        <v xml:space="preserve"> []</v>
      </c>
      <c r="U360" s="45" t="str">
        <f t="shared" si="89"/>
        <v/>
      </c>
      <c r="V360" s="49"/>
      <c r="W360" s="49" t="str">
        <f t="shared" si="92"/>
        <v/>
      </c>
      <c r="AI360" s="45" t="str">
        <f t="shared" si="93"/>
        <v/>
      </c>
      <c r="AK360" s="45" t="str">
        <f t="shared" si="90"/>
        <v/>
      </c>
      <c r="BN360" s="45" t="str">
        <f t="shared" si="91"/>
        <v/>
      </c>
      <c r="BP360" s="12" t="s">
        <v>3803</v>
      </c>
      <c r="BR360" s="10" t="str">
        <f t="shared" si="69"/>
        <v/>
      </c>
      <c r="BS360" s="10" t="str">
        <f t="shared" si="70"/>
        <v/>
      </c>
      <c r="BT360" s="10" t="str">
        <f t="shared" si="71"/>
        <v/>
      </c>
      <c r="BU360" s="10" t="str">
        <f t="shared" si="72"/>
        <v/>
      </c>
      <c r="BV360" s="10" t="str">
        <f t="shared" si="73"/>
        <v/>
      </c>
      <c r="BW360" s="10" t="str">
        <f t="shared" si="74"/>
        <v/>
      </c>
      <c r="BX360" s="10" t="str">
        <f t="shared" si="75"/>
        <v/>
      </c>
      <c r="BY360" s="10" t="str">
        <f t="shared" si="76"/>
        <v/>
      </c>
      <c r="CA360" s="10" t="str">
        <f t="shared" si="77"/>
        <v/>
      </c>
      <c r="CB360" s="10" t="str">
        <f t="shared" si="78"/>
        <v/>
      </c>
      <c r="CC360" s="10" t="str">
        <f t="shared" si="79"/>
        <v/>
      </c>
      <c r="CD360" s="10" t="str">
        <f t="shared" si="80"/>
        <v/>
      </c>
      <c r="CE360" s="10" t="str">
        <f t="shared" si="81"/>
        <v/>
      </c>
      <c r="CF360" s="10"/>
      <c r="CG360" s="10">
        <f t="shared" si="82"/>
        <v>0</v>
      </c>
    </row>
    <row r="361" spans="1:85" hidden="1" outlineLevel="1" x14ac:dyDescent="0.25">
      <c r="A361" s="12" t="str">
        <f t="shared" si="68"/>
        <v/>
      </c>
      <c r="R361" s="18" t="str">
        <f t="shared" si="88"/>
        <v xml:space="preserve"> []</v>
      </c>
      <c r="U361" s="45" t="str">
        <f t="shared" si="89"/>
        <v/>
      </c>
      <c r="V361" s="49"/>
      <c r="W361" s="49" t="str">
        <f t="shared" si="92"/>
        <v/>
      </c>
      <c r="AI361" s="45" t="str">
        <f t="shared" si="93"/>
        <v/>
      </c>
      <c r="AK361" s="45" t="str">
        <f t="shared" si="90"/>
        <v/>
      </c>
      <c r="BN361" s="45" t="str">
        <f t="shared" si="91"/>
        <v/>
      </c>
      <c r="BP361" s="12" t="s">
        <v>3803</v>
      </c>
      <c r="BR361" s="10" t="str">
        <f t="shared" si="69"/>
        <v/>
      </c>
      <c r="BS361" s="10" t="str">
        <f t="shared" si="70"/>
        <v/>
      </c>
      <c r="BT361" s="10" t="str">
        <f t="shared" si="71"/>
        <v/>
      </c>
      <c r="BU361" s="10" t="str">
        <f t="shared" si="72"/>
        <v/>
      </c>
      <c r="BV361" s="10" t="str">
        <f t="shared" si="73"/>
        <v/>
      </c>
      <c r="BW361" s="10" t="str">
        <f t="shared" si="74"/>
        <v/>
      </c>
      <c r="BX361" s="10" t="str">
        <f t="shared" si="75"/>
        <v/>
      </c>
      <c r="BY361" s="10" t="str">
        <f t="shared" si="76"/>
        <v/>
      </c>
      <c r="CA361" s="10" t="str">
        <f t="shared" si="77"/>
        <v/>
      </c>
      <c r="CB361" s="10" t="str">
        <f t="shared" si="78"/>
        <v/>
      </c>
      <c r="CC361" s="10" t="str">
        <f t="shared" si="79"/>
        <v/>
      </c>
      <c r="CD361" s="10" t="str">
        <f t="shared" si="80"/>
        <v/>
      </c>
      <c r="CE361" s="10" t="str">
        <f t="shared" si="81"/>
        <v/>
      </c>
      <c r="CF361" s="10"/>
      <c r="CG361" s="10">
        <f t="shared" si="82"/>
        <v>0</v>
      </c>
    </row>
    <row r="362" spans="1:85" hidden="1" outlineLevel="1" x14ac:dyDescent="0.25">
      <c r="A362" s="12" t="str">
        <f t="shared" si="68"/>
        <v/>
      </c>
      <c r="R362" s="18" t="str">
        <f t="shared" si="88"/>
        <v xml:space="preserve"> []</v>
      </c>
      <c r="U362" s="45" t="str">
        <f t="shared" si="89"/>
        <v/>
      </c>
      <c r="V362" s="49"/>
      <c r="W362" s="49" t="str">
        <f t="shared" si="92"/>
        <v/>
      </c>
      <c r="AI362" s="45" t="str">
        <f t="shared" si="93"/>
        <v/>
      </c>
      <c r="AK362" s="45" t="str">
        <f t="shared" si="90"/>
        <v/>
      </c>
      <c r="BN362" s="45" t="str">
        <f t="shared" si="91"/>
        <v/>
      </c>
      <c r="BP362" s="12" t="s">
        <v>3803</v>
      </c>
      <c r="BR362" s="10" t="str">
        <f t="shared" si="69"/>
        <v/>
      </c>
      <c r="BS362" s="10" t="str">
        <f t="shared" si="70"/>
        <v/>
      </c>
      <c r="BT362" s="10" t="str">
        <f t="shared" si="71"/>
        <v/>
      </c>
      <c r="BU362" s="10" t="str">
        <f t="shared" si="72"/>
        <v/>
      </c>
      <c r="BV362" s="10" t="str">
        <f t="shared" si="73"/>
        <v/>
      </c>
      <c r="BW362" s="10" t="str">
        <f t="shared" si="74"/>
        <v/>
      </c>
      <c r="BX362" s="10" t="str">
        <f t="shared" si="75"/>
        <v/>
      </c>
      <c r="BY362" s="10" t="str">
        <f t="shared" si="76"/>
        <v/>
      </c>
      <c r="CA362" s="10" t="str">
        <f t="shared" si="77"/>
        <v/>
      </c>
      <c r="CB362" s="10" t="str">
        <f t="shared" si="78"/>
        <v/>
      </c>
      <c r="CC362" s="10" t="str">
        <f t="shared" si="79"/>
        <v/>
      </c>
      <c r="CD362" s="10" t="str">
        <f t="shared" si="80"/>
        <v/>
      </c>
      <c r="CE362" s="10" t="str">
        <f t="shared" si="81"/>
        <v/>
      </c>
      <c r="CF362" s="10"/>
      <c r="CG362" s="10">
        <f t="shared" si="82"/>
        <v>0</v>
      </c>
    </row>
    <row r="363" spans="1:85" hidden="1" outlineLevel="1" x14ac:dyDescent="0.25">
      <c r="A363" s="12" t="str">
        <f t="shared" si="68"/>
        <v/>
      </c>
      <c r="R363" s="18" t="str">
        <f t="shared" si="88"/>
        <v xml:space="preserve"> []</v>
      </c>
      <c r="U363" s="45" t="str">
        <f t="shared" si="89"/>
        <v/>
      </c>
      <c r="V363" s="49"/>
      <c r="W363" s="49" t="str">
        <f t="shared" si="92"/>
        <v/>
      </c>
      <c r="AI363" s="45" t="str">
        <f t="shared" si="93"/>
        <v/>
      </c>
      <c r="AK363" s="45" t="str">
        <f t="shared" si="90"/>
        <v/>
      </c>
      <c r="BN363" s="45" t="str">
        <f t="shared" si="91"/>
        <v/>
      </c>
      <c r="BP363" s="12" t="s">
        <v>3803</v>
      </c>
      <c r="BR363" s="10" t="str">
        <f t="shared" si="69"/>
        <v/>
      </c>
      <c r="BS363" s="10" t="str">
        <f t="shared" si="70"/>
        <v/>
      </c>
      <c r="BT363" s="10" t="str">
        <f t="shared" si="71"/>
        <v/>
      </c>
      <c r="BU363" s="10" t="str">
        <f t="shared" si="72"/>
        <v/>
      </c>
      <c r="BV363" s="10" t="str">
        <f t="shared" si="73"/>
        <v/>
      </c>
      <c r="BW363" s="10" t="str">
        <f t="shared" si="74"/>
        <v/>
      </c>
      <c r="BX363" s="10" t="str">
        <f t="shared" si="75"/>
        <v/>
      </c>
      <c r="BY363" s="10" t="str">
        <f t="shared" si="76"/>
        <v/>
      </c>
      <c r="CA363" s="10" t="str">
        <f t="shared" si="77"/>
        <v/>
      </c>
      <c r="CB363" s="10" t="str">
        <f t="shared" si="78"/>
        <v/>
      </c>
      <c r="CC363" s="10" t="str">
        <f t="shared" si="79"/>
        <v/>
      </c>
      <c r="CD363" s="10" t="str">
        <f t="shared" si="80"/>
        <v/>
      </c>
      <c r="CE363" s="10" t="str">
        <f t="shared" si="81"/>
        <v/>
      </c>
      <c r="CF363" s="10"/>
      <c r="CG363" s="10">
        <f t="shared" si="82"/>
        <v>0</v>
      </c>
    </row>
    <row r="364" spans="1:85" hidden="1" outlineLevel="1" x14ac:dyDescent="0.25">
      <c r="A364" s="12" t="str">
        <f t="shared" si="68"/>
        <v/>
      </c>
      <c r="R364" s="18" t="str">
        <f t="shared" si="88"/>
        <v xml:space="preserve"> []</v>
      </c>
      <c r="U364" s="45" t="str">
        <f t="shared" si="89"/>
        <v/>
      </c>
      <c r="V364" s="49"/>
      <c r="W364" s="49" t="str">
        <f t="shared" si="92"/>
        <v/>
      </c>
      <c r="AI364" s="45" t="str">
        <f t="shared" si="93"/>
        <v/>
      </c>
      <c r="AK364" s="45" t="str">
        <f t="shared" si="90"/>
        <v/>
      </c>
      <c r="BN364" s="45" t="str">
        <f t="shared" si="91"/>
        <v/>
      </c>
      <c r="BP364" s="12" t="s">
        <v>3803</v>
      </c>
      <c r="BR364" s="10" t="str">
        <f t="shared" si="69"/>
        <v/>
      </c>
      <c r="BS364" s="10" t="str">
        <f t="shared" si="70"/>
        <v/>
      </c>
      <c r="BT364" s="10" t="str">
        <f t="shared" si="71"/>
        <v/>
      </c>
      <c r="BU364" s="10" t="str">
        <f t="shared" si="72"/>
        <v/>
      </c>
      <c r="BV364" s="10" t="str">
        <f t="shared" si="73"/>
        <v/>
      </c>
      <c r="BW364" s="10" t="str">
        <f t="shared" si="74"/>
        <v/>
      </c>
      <c r="BX364" s="10" t="str">
        <f t="shared" si="75"/>
        <v/>
      </c>
      <c r="BY364" s="10" t="str">
        <f t="shared" si="76"/>
        <v/>
      </c>
      <c r="CA364" s="10" t="str">
        <f t="shared" si="77"/>
        <v/>
      </c>
      <c r="CB364" s="10" t="str">
        <f t="shared" si="78"/>
        <v/>
      </c>
      <c r="CC364" s="10" t="str">
        <f t="shared" si="79"/>
        <v/>
      </c>
      <c r="CD364" s="10" t="str">
        <f t="shared" si="80"/>
        <v/>
      </c>
      <c r="CE364" s="10" t="str">
        <f t="shared" si="81"/>
        <v/>
      </c>
      <c r="CF364" s="10"/>
      <c r="CG364" s="10">
        <f t="shared" si="82"/>
        <v>0</v>
      </c>
    </row>
    <row r="365" spans="1:85" hidden="1" outlineLevel="1" x14ac:dyDescent="0.25">
      <c r="A365" s="12" t="str">
        <f t="shared" si="68"/>
        <v/>
      </c>
      <c r="R365" s="18" t="str">
        <f t="shared" si="88"/>
        <v xml:space="preserve"> []</v>
      </c>
      <c r="U365" s="45" t="str">
        <f t="shared" si="89"/>
        <v/>
      </c>
      <c r="V365" s="49"/>
      <c r="W365" s="49" t="str">
        <f t="shared" si="92"/>
        <v/>
      </c>
      <c r="AI365" s="45" t="str">
        <f t="shared" si="93"/>
        <v/>
      </c>
      <c r="AK365" s="45" t="str">
        <f t="shared" si="90"/>
        <v/>
      </c>
      <c r="BN365" s="45" t="str">
        <f t="shared" si="91"/>
        <v/>
      </c>
      <c r="BP365" s="12" t="s">
        <v>3803</v>
      </c>
      <c r="BR365" s="10" t="str">
        <f t="shared" si="69"/>
        <v/>
      </c>
      <c r="BS365" s="10" t="str">
        <f t="shared" si="70"/>
        <v/>
      </c>
      <c r="BT365" s="10" t="str">
        <f t="shared" si="71"/>
        <v/>
      </c>
      <c r="BU365" s="10" t="str">
        <f t="shared" si="72"/>
        <v/>
      </c>
      <c r="BV365" s="10" t="str">
        <f t="shared" si="73"/>
        <v/>
      </c>
      <c r="BW365" s="10" t="str">
        <f t="shared" si="74"/>
        <v/>
      </c>
      <c r="BX365" s="10" t="str">
        <f t="shared" si="75"/>
        <v/>
      </c>
      <c r="BY365" s="10" t="str">
        <f t="shared" si="76"/>
        <v/>
      </c>
      <c r="CA365" s="10" t="str">
        <f t="shared" si="77"/>
        <v/>
      </c>
      <c r="CB365" s="10" t="str">
        <f t="shared" si="78"/>
        <v/>
      </c>
      <c r="CC365" s="10" t="str">
        <f t="shared" si="79"/>
        <v/>
      </c>
      <c r="CD365" s="10" t="str">
        <f t="shared" si="80"/>
        <v/>
      </c>
      <c r="CE365" s="10" t="str">
        <f t="shared" si="81"/>
        <v/>
      </c>
      <c r="CF365" s="10"/>
      <c r="CG365" s="10">
        <f t="shared" si="82"/>
        <v>0</v>
      </c>
    </row>
    <row r="366" spans="1:85" hidden="1" outlineLevel="1" x14ac:dyDescent="0.25">
      <c r="A366" s="12" t="str">
        <f t="shared" si="68"/>
        <v/>
      </c>
      <c r="R366" s="18" t="str">
        <f t="shared" si="88"/>
        <v xml:space="preserve"> []</v>
      </c>
      <c r="U366" s="45" t="str">
        <f t="shared" si="89"/>
        <v/>
      </c>
      <c r="V366" s="49"/>
      <c r="W366" s="49" t="str">
        <f t="shared" si="92"/>
        <v/>
      </c>
      <c r="AI366" s="45" t="str">
        <f t="shared" si="93"/>
        <v/>
      </c>
      <c r="AK366" s="45" t="str">
        <f t="shared" si="90"/>
        <v/>
      </c>
      <c r="BN366" s="45" t="str">
        <f t="shared" si="91"/>
        <v/>
      </c>
      <c r="BP366" s="12" t="s">
        <v>3803</v>
      </c>
      <c r="BR366" s="10" t="str">
        <f t="shared" si="69"/>
        <v/>
      </c>
      <c r="BS366" s="10" t="str">
        <f t="shared" si="70"/>
        <v/>
      </c>
      <c r="BT366" s="10" t="str">
        <f t="shared" si="71"/>
        <v/>
      </c>
      <c r="BU366" s="10" t="str">
        <f t="shared" si="72"/>
        <v/>
      </c>
      <c r="BV366" s="10" t="str">
        <f t="shared" si="73"/>
        <v/>
      </c>
      <c r="BW366" s="10" t="str">
        <f t="shared" si="74"/>
        <v/>
      </c>
      <c r="BX366" s="10" t="str">
        <f t="shared" si="75"/>
        <v/>
      </c>
      <c r="BY366" s="10" t="str">
        <f t="shared" si="76"/>
        <v/>
      </c>
      <c r="CA366" s="10" t="str">
        <f t="shared" si="77"/>
        <v/>
      </c>
      <c r="CB366" s="10" t="str">
        <f t="shared" si="78"/>
        <v/>
      </c>
      <c r="CC366" s="10" t="str">
        <f t="shared" si="79"/>
        <v/>
      </c>
      <c r="CD366" s="10" t="str">
        <f t="shared" si="80"/>
        <v/>
      </c>
      <c r="CE366" s="10" t="str">
        <f t="shared" si="81"/>
        <v/>
      </c>
      <c r="CF366" s="10"/>
      <c r="CG366" s="10">
        <f t="shared" si="82"/>
        <v>0</v>
      </c>
    </row>
    <row r="367" spans="1:85" hidden="1" outlineLevel="1" x14ac:dyDescent="0.25">
      <c r="A367" s="12" t="str">
        <f t="shared" si="68"/>
        <v/>
      </c>
      <c r="R367" s="18" t="str">
        <f t="shared" si="88"/>
        <v xml:space="preserve"> []</v>
      </c>
      <c r="U367" s="45" t="str">
        <f t="shared" si="89"/>
        <v/>
      </c>
      <c r="V367" s="49"/>
      <c r="W367" s="49" t="str">
        <f t="shared" si="92"/>
        <v/>
      </c>
      <c r="AI367" s="45" t="str">
        <f t="shared" si="93"/>
        <v/>
      </c>
      <c r="AK367" s="45" t="str">
        <f t="shared" si="90"/>
        <v/>
      </c>
      <c r="BN367" s="45" t="str">
        <f t="shared" si="91"/>
        <v/>
      </c>
      <c r="BP367" s="12" t="s">
        <v>3803</v>
      </c>
      <c r="BR367" s="10" t="str">
        <f t="shared" si="69"/>
        <v/>
      </c>
      <c r="BS367" s="10" t="str">
        <f t="shared" si="70"/>
        <v/>
      </c>
      <c r="BT367" s="10" t="str">
        <f t="shared" si="71"/>
        <v/>
      </c>
      <c r="BU367" s="10" t="str">
        <f t="shared" si="72"/>
        <v/>
      </c>
      <c r="BV367" s="10" t="str">
        <f t="shared" si="73"/>
        <v/>
      </c>
      <c r="BW367" s="10" t="str">
        <f t="shared" si="74"/>
        <v/>
      </c>
      <c r="BX367" s="10" t="str">
        <f t="shared" si="75"/>
        <v/>
      </c>
      <c r="BY367" s="10" t="str">
        <f t="shared" si="76"/>
        <v/>
      </c>
      <c r="CA367" s="10" t="str">
        <f t="shared" si="77"/>
        <v/>
      </c>
      <c r="CB367" s="10" t="str">
        <f t="shared" si="78"/>
        <v/>
      </c>
      <c r="CC367" s="10" t="str">
        <f t="shared" si="79"/>
        <v/>
      </c>
      <c r="CD367" s="10" t="str">
        <f t="shared" si="80"/>
        <v/>
      </c>
      <c r="CE367" s="10" t="str">
        <f t="shared" si="81"/>
        <v/>
      </c>
      <c r="CF367" s="10"/>
      <c r="CG367" s="10">
        <f t="shared" si="82"/>
        <v>0</v>
      </c>
    </row>
    <row r="368" spans="1:85" hidden="1" outlineLevel="1" x14ac:dyDescent="0.25">
      <c r="A368" s="12" t="str">
        <f t="shared" si="68"/>
        <v/>
      </c>
      <c r="R368" s="18" t="str">
        <f t="shared" si="88"/>
        <v xml:space="preserve"> []</v>
      </c>
      <c r="U368" s="45" t="str">
        <f t="shared" si="89"/>
        <v/>
      </c>
      <c r="V368" s="49"/>
      <c r="W368" s="49" t="str">
        <f t="shared" si="92"/>
        <v/>
      </c>
      <c r="AI368" s="45" t="str">
        <f t="shared" si="93"/>
        <v/>
      </c>
      <c r="AK368" s="45" t="str">
        <f t="shared" si="90"/>
        <v/>
      </c>
      <c r="BN368" s="45" t="str">
        <f t="shared" si="91"/>
        <v/>
      </c>
      <c r="BP368" s="12" t="s">
        <v>3803</v>
      </c>
      <c r="BR368" s="10" t="str">
        <f t="shared" si="69"/>
        <v/>
      </c>
      <c r="BS368" s="10" t="str">
        <f t="shared" si="70"/>
        <v/>
      </c>
      <c r="BT368" s="10" t="str">
        <f t="shared" si="71"/>
        <v/>
      </c>
      <c r="BU368" s="10" t="str">
        <f t="shared" si="72"/>
        <v/>
      </c>
      <c r="BV368" s="10" t="str">
        <f t="shared" si="73"/>
        <v/>
      </c>
      <c r="BW368" s="10" t="str">
        <f t="shared" si="74"/>
        <v/>
      </c>
      <c r="BX368" s="10" t="str">
        <f t="shared" si="75"/>
        <v/>
      </c>
      <c r="BY368" s="10" t="str">
        <f t="shared" si="76"/>
        <v/>
      </c>
      <c r="CA368" s="10" t="str">
        <f t="shared" si="77"/>
        <v/>
      </c>
      <c r="CB368" s="10" t="str">
        <f t="shared" si="78"/>
        <v/>
      </c>
      <c r="CC368" s="10" t="str">
        <f t="shared" si="79"/>
        <v/>
      </c>
      <c r="CD368" s="10" t="str">
        <f t="shared" si="80"/>
        <v/>
      </c>
      <c r="CE368" s="10" t="str">
        <f t="shared" si="81"/>
        <v/>
      </c>
      <c r="CF368" s="10"/>
      <c r="CG368" s="10">
        <f t="shared" si="82"/>
        <v>0</v>
      </c>
    </row>
    <row r="369" spans="1:85" hidden="1" outlineLevel="1" x14ac:dyDescent="0.25">
      <c r="A369" s="12" t="str">
        <f t="shared" si="68"/>
        <v/>
      </c>
      <c r="R369" s="18" t="str">
        <f t="shared" si="88"/>
        <v xml:space="preserve"> []</v>
      </c>
      <c r="U369" s="45" t="str">
        <f t="shared" si="89"/>
        <v/>
      </c>
      <c r="V369" s="49"/>
      <c r="W369" s="49" t="str">
        <f t="shared" si="92"/>
        <v/>
      </c>
      <c r="AI369" s="45" t="str">
        <f t="shared" si="93"/>
        <v/>
      </c>
      <c r="AK369" s="45" t="str">
        <f t="shared" si="90"/>
        <v/>
      </c>
      <c r="BN369" s="45" t="str">
        <f t="shared" si="91"/>
        <v/>
      </c>
      <c r="BP369" s="12" t="s">
        <v>3803</v>
      </c>
      <c r="BR369" s="10" t="str">
        <f t="shared" si="69"/>
        <v/>
      </c>
      <c r="BS369" s="10" t="str">
        <f t="shared" si="70"/>
        <v/>
      </c>
      <c r="BT369" s="10" t="str">
        <f t="shared" si="71"/>
        <v/>
      </c>
      <c r="BU369" s="10" t="str">
        <f t="shared" si="72"/>
        <v/>
      </c>
      <c r="BV369" s="10" t="str">
        <f t="shared" si="73"/>
        <v/>
      </c>
      <c r="BW369" s="10" t="str">
        <f t="shared" si="74"/>
        <v/>
      </c>
      <c r="BX369" s="10" t="str">
        <f t="shared" si="75"/>
        <v/>
      </c>
      <c r="BY369" s="10" t="str">
        <f t="shared" si="76"/>
        <v/>
      </c>
      <c r="CA369" s="10" t="str">
        <f t="shared" si="77"/>
        <v/>
      </c>
      <c r="CB369" s="10" t="str">
        <f t="shared" si="78"/>
        <v/>
      </c>
      <c r="CC369" s="10" t="str">
        <f t="shared" si="79"/>
        <v/>
      </c>
      <c r="CD369" s="10" t="str">
        <f t="shared" si="80"/>
        <v/>
      </c>
      <c r="CE369" s="10" t="str">
        <f t="shared" si="81"/>
        <v/>
      </c>
      <c r="CF369" s="10"/>
      <c r="CG369" s="10">
        <f t="shared" si="82"/>
        <v>0</v>
      </c>
    </row>
    <row r="370" spans="1:85" hidden="1" outlineLevel="1" x14ac:dyDescent="0.25">
      <c r="A370" s="12" t="str">
        <f t="shared" si="68"/>
        <v/>
      </c>
      <c r="R370" s="18" t="str">
        <f t="shared" si="88"/>
        <v xml:space="preserve"> []</v>
      </c>
      <c r="U370" s="45" t="str">
        <f t="shared" si="89"/>
        <v/>
      </c>
      <c r="V370" s="49"/>
      <c r="W370" s="49" t="str">
        <f t="shared" si="92"/>
        <v/>
      </c>
      <c r="AI370" s="45" t="str">
        <f t="shared" si="93"/>
        <v/>
      </c>
      <c r="AK370" s="45" t="str">
        <f t="shared" si="90"/>
        <v/>
      </c>
      <c r="BN370" s="45" t="str">
        <f t="shared" si="91"/>
        <v/>
      </c>
      <c r="BP370" s="12" t="s">
        <v>3803</v>
      </c>
      <c r="BR370" s="10" t="str">
        <f t="shared" si="69"/>
        <v/>
      </c>
      <c r="BS370" s="10" t="str">
        <f t="shared" si="70"/>
        <v/>
      </c>
      <c r="BT370" s="10" t="str">
        <f t="shared" si="71"/>
        <v/>
      </c>
      <c r="BU370" s="10" t="str">
        <f t="shared" si="72"/>
        <v/>
      </c>
      <c r="BV370" s="10" t="str">
        <f t="shared" si="73"/>
        <v/>
      </c>
      <c r="BW370" s="10" t="str">
        <f t="shared" si="74"/>
        <v/>
      </c>
      <c r="BX370" s="10" t="str">
        <f t="shared" si="75"/>
        <v/>
      </c>
      <c r="BY370" s="10" t="str">
        <f t="shared" si="76"/>
        <v/>
      </c>
      <c r="CA370" s="10" t="str">
        <f t="shared" si="77"/>
        <v/>
      </c>
      <c r="CB370" s="10" t="str">
        <f t="shared" si="78"/>
        <v/>
      </c>
      <c r="CC370" s="10" t="str">
        <f t="shared" si="79"/>
        <v/>
      </c>
      <c r="CD370" s="10" t="str">
        <f t="shared" si="80"/>
        <v/>
      </c>
      <c r="CE370" s="10" t="str">
        <f t="shared" si="81"/>
        <v/>
      </c>
      <c r="CF370" s="10"/>
      <c r="CG370" s="10">
        <f t="shared" si="82"/>
        <v>0</v>
      </c>
    </row>
    <row r="371" spans="1:85" hidden="1" outlineLevel="1" x14ac:dyDescent="0.25">
      <c r="A371" s="12" t="str">
        <f t="shared" ref="A371:A434" si="94">IF(CG371&lt;2,"",1)</f>
        <v/>
      </c>
      <c r="R371" s="18" t="str">
        <f t="shared" si="88"/>
        <v xml:space="preserve"> []</v>
      </c>
      <c r="U371" s="45" t="str">
        <f t="shared" si="89"/>
        <v/>
      </c>
      <c r="V371" s="49"/>
      <c r="W371" s="49" t="str">
        <f t="shared" si="92"/>
        <v/>
      </c>
      <c r="AI371" s="45" t="str">
        <f t="shared" si="93"/>
        <v/>
      </c>
      <c r="AK371" s="45" t="str">
        <f t="shared" si="90"/>
        <v/>
      </c>
      <c r="BN371" s="45" t="str">
        <f t="shared" si="91"/>
        <v/>
      </c>
      <c r="BP371" s="12" t="s">
        <v>3803</v>
      </c>
      <c r="BR371" s="10" t="str">
        <f t="shared" ref="BR371:BR434" si="95">IF(U371="","",CONCATENATE(BR$113," (",U371,")",IF(OR(W371&lt;&gt;"",AB371&lt;&gt;"",AD371&lt;&gt;"",AI371&lt;&gt;"",AK371&lt;&gt;"",AP371&lt;&gt;"",AR371&lt;&gt;"")," и ","")))</f>
        <v/>
      </c>
      <c r="BS371" s="10" t="str">
        <f t="shared" ref="BS371:BS434" si="96">IF(W371="","",CONCATENATE(BS$113," (",W371,")",IF(OR(AB371&lt;&gt;"",AD371&lt;&gt;"",AI371&lt;&gt;"",AK371&lt;&gt;"",AP371&lt;&gt;"",AR371&lt;&gt;"")," и ","")))</f>
        <v/>
      </c>
      <c r="BT371" s="10" t="str">
        <f t="shared" ref="BT371:BT434" si="97">IF(AB371="","",CONCATENATE(BT$113," (",AB371,")",IF(OR(AD371&lt;&gt;"",AI371&lt;&gt;"",AK371&lt;&gt;"",AP371&lt;&gt;"",AR371&lt;&gt;"")," и ","")))</f>
        <v/>
      </c>
      <c r="BU371" s="10" t="str">
        <f t="shared" ref="BU371:BU434" si="98">IF(AD371="","",CONCATENATE(BU$113," (",AD371,")",IF(OR(AI371&lt;&gt;"",AK371&lt;&gt;"",AP371&lt;&gt;"",AR371&lt;&gt;"")," и ","")))</f>
        <v/>
      </c>
      <c r="BV371" s="10" t="str">
        <f t="shared" ref="BV371:BV434" si="99">IF(AI371="","",CONCATENATE(BV$113," (",AI371,")",IF(OR(AK371&lt;&gt;"",AP371&lt;&gt;"",AR371&lt;&gt;"")," и ","")))</f>
        <v/>
      </c>
      <c r="BW371" s="10" t="str">
        <f t="shared" ref="BW371:BW434" si="100">IF(AK371="","",CONCATENATE(BW$113," (",AK371,")",IF(OR(AP371&lt;&gt;"",AR371&lt;&gt;"")," и ","")))</f>
        <v/>
      </c>
      <c r="BX371" s="10" t="str">
        <f t="shared" ref="BX371:BX434" si="101">IF(AP371="","",CONCATENATE(BX$113," (",AP371,")",IF(OR(AR371&lt;&gt;"")," и ","")))</f>
        <v/>
      </c>
      <c r="BY371" s="10" t="str">
        <f t="shared" ref="BY371:BY434" si="102">IF(AR371="","",CONCATENATE(BY$113," (",AR371,")"))</f>
        <v/>
      </c>
      <c r="CA371" s="10" t="str">
        <f t="shared" ref="CA371:CA434" si="103">IF(OR(W371&lt;&gt;"",AB371&lt;&gt;"",AD371&lt;&gt;"",AI371&lt;&gt;"",AK371&lt;&gt;"",AP371&lt;&gt;"",AR371&lt;&gt;"")," и ","")</f>
        <v/>
      </c>
      <c r="CB371" s="10" t="str">
        <f t="shared" ref="CB371:CB434" si="104">IF(OR(AB371&lt;&gt;"",AD371&lt;&gt;"",AI371&lt;&gt;"",AK371&lt;&gt;"",AP371&lt;&gt;"",AR371&lt;&gt;"")," и ","")</f>
        <v/>
      </c>
      <c r="CC371" s="10" t="str">
        <f t="shared" ref="CC371:CC434" si="105">IF(OR(AI371&lt;&gt;"",AK371&lt;&gt;"",AP371&lt;&gt;"",AR371&lt;&gt;"")," и ","")</f>
        <v/>
      </c>
      <c r="CD371" s="10" t="str">
        <f t="shared" ref="CD371:CD434" si="106">IF(OR(AK371&lt;&gt;"",AP371&lt;&gt;"",AR371&lt;&gt;"")," и ","")</f>
        <v/>
      </c>
      <c r="CE371" s="10" t="str">
        <f t="shared" ref="CE371:CE434" si="107">IF(OR(AP371&lt;&gt;"",AR371&lt;&gt;"")," и ","")</f>
        <v/>
      </c>
      <c r="CF371" s="10"/>
      <c r="CG371" s="10">
        <f t="shared" ref="CG371:CG434" si="108">8-COUNTIFS(BR371:BY371,"")</f>
        <v>0</v>
      </c>
    </row>
    <row r="372" spans="1:85" hidden="1" outlineLevel="1" x14ac:dyDescent="0.25">
      <c r="A372" s="12" t="str">
        <f t="shared" si="94"/>
        <v/>
      </c>
      <c r="R372" s="18" t="str">
        <f t="shared" si="88"/>
        <v xml:space="preserve"> []</v>
      </c>
      <c r="U372" s="45" t="str">
        <f t="shared" si="89"/>
        <v/>
      </c>
      <c r="V372" s="49"/>
      <c r="W372" s="49" t="str">
        <f t="shared" si="92"/>
        <v/>
      </c>
      <c r="AI372" s="45" t="str">
        <f t="shared" si="93"/>
        <v/>
      </c>
      <c r="AK372" s="45" t="str">
        <f t="shared" si="90"/>
        <v/>
      </c>
      <c r="BN372" s="45" t="str">
        <f t="shared" si="91"/>
        <v/>
      </c>
      <c r="BP372" s="12" t="s">
        <v>3803</v>
      </c>
      <c r="BR372" s="10" t="str">
        <f t="shared" si="95"/>
        <v/>
      </c>
      <c r="BS372" s="10" t="str">
        <f t="shared" si="96"/>
        <v/>
      </c>
      <c r="BT372" s="10" t="str">
        <f t="shared" si="97"/>
        <v/>
      </c>
      <c r="BU372" s="10" t="str">
        <f t="shared" si="98"/>
        <v/>
      </c>
      <c r="BV372" s="10" t="str">
        <f t="shared" si="99"/>
        <v/>
      </c>
      <c r="BW372" s="10" t="str">
        <f t="shared" si="100"/>
        <v/>
      </c>
      <c r="BX372" s="10" t="str">
        <f t="shared" si="101"/>
        <v/>
      </c>
      <c r="BY372" s="10" t="str">
        <f t="shared" si="102"/>
        <v/>
      </c>
      <c r="CA372" s="10" t="str">
        <f t="shared" si="103"/>
        <v/>
      </c>
      <c r="CB372" s="10" t="str">
        <f t="shared" si="104"/>
        <v/>
      </c>
      <c r="CC372" s="10" t="str">
        <f t="shared" si="105"/>
        <v/>
      </c>
      <c r="CD372" s="10" t="str">
        <f t="shared" si="106"/>
        <v/>
      </c>
      <c r="CE372" s="10" t="str">
        <f t="shared" si="107"/>
        <v/>
      </c>
      <c r="CF372" s="10"/>
      <c r="CG372" s="10">
        <f t="shared" si="108"/>
        <v>0</v>
      </c>
    </row>
    <row r="373" spans="1:85" hidden="1" outlineLevel="1" x14ac:dyDescent="0.25">
      <c r="A373" s="12" t="str">
        <f t="shared" si="94"/>
        <v/>
      </c>
      <c r="R373" s="18" t="str">
        <f t="shared" si="88"/>
        <v xml:space="preserve"> []</v>
      </c>
      <c r="U373" s="45" t="str">
        <f t="shared" si="89"/>
        <v/>
      </c>
      <c r="V373" s="49"/>
      <c r="W373" s="49" t="str">
        <f t="shared" si="92"/>
        <v/>
      </c>
      <c r="AI373" s="45" t="str">
        <f t="shared" si="93"/>
        <v/>
      </c>
      <c r="AK373" s="45" t="str">
        <f t="shared" si="90"/>
        <v/>
      </c>
      <c r="BN373" s="45" t="str">
        <f t="shared" si="91"/>
        <v/>
      </c>
      <c r="BP373" s="12" t="s">
        <v>3803</v>
      </c>
      <c r="BR373" s="10" t="str">
        <f t="shared" si="95"/>
        <v/>
      </c>
      <c r="BS373" s="10" t="str">
        <f t="shared" si="96"/>
        <v/>
      </c>
      <c r="BT373" s="10" t="str">
        <f t="shared" si="97"/>
        <v/>
      </c>
      <c r="BU373" s="10" t="str">
        <f t="shared" si="98"/>
        <v/>
      </c>
      <c r="BV373" s="10" t="str">
        <f t="shared" si="99"/>
        <v/>
      </c>
      <c r="BW373" s="10" t="str">
        <f t="shared" si="100"/>
        <v/>
      </c>
      <c r="BX373" s="10" t="str">
        <f t="shared" si="101"/>
        <v/>
      </c>
      <c r="BY373" s="10" t="str">
        <f t="shared" si="102"/>
        <v/>
      </c>
      <c r="CA373" s="10" t="str">
        <f t="shared" si="103"/>
        <v/>
      </c>
      <c r="CB373" s="10" t="str">
        <f t="shared" si="104"/>
        <v/>
      </c>
      <c r="CC373" s="10" t="str">
        <f t="shared" si="105"/>
        <v/>
      </c>
      <c r="CD373" s="10" t="str">
        <f t="shared" si="106"/>
        <v/>
      </c>
      <c r="CE373" s="10" t="str">
        <f t="shared" si="107"/>
        <v/>
      </c>
      <c r="CF373" s="10"/>
      <c r="CG373" s="10">
        <f t="shared" si="108"/>
        <v>0</v>
      </c>
    </row>
    <row r="374" spans="1:85" hidden="1" outlineLevel="1" x14ac:dyDescent="0.25">
      <c r="A374" s="12" t="str">
        <f t="shared" si="94"/>
        <v/>
      </c>
      <c r="R374" s="18" t="str">
        <f t="shared" si="88"/>
        <v xml:space="preserve"> []</v>
      </c>
      <c r="U374" s="45" t="str">
        <f t="shared" si="89"/>
        <v/>
      </c>
      <c r="V374" s="49"/>
      <c r="W374" s="49" t="str">
        <f t="shared" si="92"/>
        <v/>
      </c>
      <c r="AI374" s="45" t="str">
        <f t="shared" si="93"/>
        <v/>
      </c>
      <c r="AK374" s="45" t="str">
        <f t="shared" si="90"/>
        <v/>
      </c>
      <c r="BN374" s="45" t="str">
        <f t="shared" si="91"/>
        <v/>
      </c>
      <c r="BP374" s="12" t="s">
        <v>3803</v>
      </c>
      <c r="BR374" s="10" t="str">
        <f t="shared" si="95"/>
        <v/>
      </c>
      <c r="BS374" s="10" t="str">
        <f t="shared" si="96"/>
        <v/>
      </c>
      <c r="BT374" s="10" t="str">
        <f t="shared" si="97"/>
        <v/>
      </c>
      <c r="BU374" s="10" t="str">
        <f t="shared" si="98"/>
        <v/>
      </c>
      <c r="BV374" s="10" t="str">
        <f t="shared" si="99"/>
        <v/>
      </c>
      <c r="BW374" s="10" t="str">
        <f t="shared" si="100"/>
        <v/>
      </c>
      <c r="BX374" s="10" t="str">
        <f t="shared" si="101"/>
        <v/>
      </c>
      <c r="BY374" s="10" t="str">
        <f t="shared" si="102"/>
        <v/>
      </c>
      <c r="CA374" s="10" t="str">
        <f t="shared" si="103"/>
        <v/>
      </c>
      <c r="CB374" s="10" t="str">
        <f t="shared" si="104"/>
        <v/>
      </c>
      <c r="CC374" s="10" t="str">
        <f t="shared" si="105"/>
        <v/>
      </c>
      <c r="CD374" s="10" t="str">
        <f t="shared" si="106"/>
        <v/>
      </c>
      <c r="CE374" s="10" t="str">
        <f t="shared" si="107"/>
        <v/>
      </c>
      <c r="CF374" s="10"/>
      <c r="CG374" s="10">
        <f t="shared" si="108"/>
        <v>0</v>
      </c>
    </row>
    <row r="375" spans="1:85" hidden="1" outlineLevel="1" x14ac:dyDescent="0.25">
      <c r="A375" s="12" t="str">
        <f t="shared" si="94"/>
        <v/>
      </c>
      <c r="R375" s="18" t="str">
        <f t="shared" si="88"/>
        <v xml:space="preserve"> []</v>
      </c>
      <c r="U375" s="45" t="str">
        <f t="shared" si="89"/>
        <v/>
      </c>
      <c r="V375" s="49"/>
      <c r="W375" s="49" t="str">
        <f t="shared" si="92"/>
        <v/>
      </c>
      <c r="AI375" s="45" t="str">
        <f t="shared" si="93"/>
        <v/>
      </c>
      <c r="AK375" s="45" t="str">
        <f t="shared" si="90"/>
        <v/>
      </c>
      <c r="BN375" s="45" t="str">
        <f t="shared" si="91"/>
        <v/>
      </c>
      <c r="BP375" s="12" t="s">
        <v>3803</v>
      </c>
      <c r="BR375" s="10" t="str">
        <f t="shared" si="95"/>
        <v/>
      </c>
      <c r="BS375" s="10" t="str">
        <f t="shared" si="96"/>
        <v/>
      </c>
      <c r="BT375" s="10" t="str">
        <f t="shared" si="97"/>
        <v/>
      </c>
      <c r="BU375" s="10" t="str">
        <f t="shared" si="98"/>
        <v/>
      </c>
      <c r="BV375" s="10" t="str">
        <f t="shared" si="99"/>
        <v/>
      </c>
      <c r="BW375" s="10" t="str">
        <f t="shared" si="100"/>
        <v/>
      </c>
      <c r="BX375" s="10" t="str">
        <f t="shared" si="101"/>
        <v/>
      </c>
      <c r="BY375" s="10" t="str">
        <f t="shared" si="102"/>
        <v/>
      </c>
      <c r="CA375" s="10" t="str">
        <f t="shared" si="103"/>
        <v/>
      </c>
      <c r="CB375" s="10" t="str">
        <f t="shared" si="104"/>
        <v/>
      </c>
      <c r="CC375" s="10" t="str">
        <f t="shared" si="105"/>
        <v/>
      </c>
      <c r="CD375" s="10" t="str">
        <f t="shared" si="106"/>
        <v/>
      </c>
      <c r="CE375" s="10" t="str">
        <f t="shared" si="107"/>
        <v/>
      </c>
      <c r="CF375" s="10"/>
      <c r="CG375" s="10">
        <f t="shared" si="108"/>
        <v>0</v>
      </c>
    </row>
    <row r="376" spans="1:85" hidden="1" outlineLevel="1" x14ac:dyDescent="0.25">
      <c r="A376" s="12" t="str">
        <f t="shared" si="94"/>
        <v/>
      </c>
      <c r="R376" s="18" t="str">
        <f t="shared" si="88"/>
        <v xml:space="preserve"> []</v>
      </c>
      <c r="U376" s="45" t="str">
        <f t="shared" si="89"/>
        <v/>
      </c>
      <c r="V376" s="49"/>
      <c r="W376" s="49" t="str">
        <f t="shared" si="92"/>
        <v/>
      </c>
      <c r="AI376" s="45" t="str">
        <f t="shared" si="93"/>
        <v/>
      </c>
      <c r="AK376" s="45" t="str">
        <f t="shared" si="90"/>
        <v/>
      </c>
      <c r="BN376" s="45" t="str">
        <f t="shared" si="91"/>
        <v/>
      </c>
      <c r="BP376" s="12" t="s">
        <v>3803</v>
      </c>
      <c r="BR376" s="10" t="str">
        <f t="shared" si="95"/>
        <v/>
      </c>
      <c r="BS376" s="10" t="str">
        <f t="shared" si="96"/>
        <v/>
      </c>
      <c r="BT376" s="10" t="str">
        <f t="shared" si="97"/>
        <v/>
      </c>
      <c r="BU376" s="10" t="str">
        <f t="shared" si="98"/>
        <v/>
      </c>
      <c r="BV376" s="10" t="str">
        <f t="shared" si="99"/>
        <v/>
      </c>
      <c r="BW376" s="10" t="str">
        <f t="shared" si="100"/>
        <v/>
      </c>
      <c r="BX376" s="10" t="str">
        <f t="shared" si="101"/>
        <v/>
      </c>
      <c r="BY376" s="10" t="str">
        <f t="shared" si="102"/>
        <v/>
      </c>
      <c r="CA376" s="10" t="str">
        <f t="shared" si="103"/>
        <v/>
      </c>
      <c r="CB376" s="10" t="str">
        <f t="shared" si="104"/>
        <v/>
      </c>
      <c r="CC376" s="10" t="str">
        <f t="shared" si="105"/>
        <v/>
      </c>
      <c r="CD376" s="10" t="str">
        <f t="shared" si="106"/>
        <v/>
      </c>
      <c r="CE376" s="10" t="str">
        <f t="shared" si="107"/>
        <v/>
      </c>
      <c r="CF376" s="10"/>
      <c r="CG376" s="10">
        <f t="shared" si="108"/>
        <v>0</v>
      </c>
    </row>
    <row r="377" spans="1:85" hidden="1" outlineLevel="1" x14ac:dyDescent="0.25">
      <c r="A377" s="12" t="str">
        <f t="shared" si="94"/>
        <v/>
      </c>
      <c r="R377" s="18" t="str">
        <f t="shared" si="88"/>
        <v xml:space="preserve"> []</v>
      </c>
      <c r="U377" s="45" t="str">
        <f t="shared" si="89"/>
        <v/>
      </c>
      <c r="V377" s="49"/>
      <c r="W377" s="49" t="str">
        <f t="shared" si="92"/>
        <v/>
      </c>
      <c r="AI377" s="45" t="str">
        <f t="shared" si="93"/>
        <v/>
      </c>
      <c r="AK377" s="45" t="str">
        <f t="shared" si="90"/>
        <v/>
      </c>
      <c r="BN377" s="45" t="str">
        <f t="shared" si="91"/>
        <v/>
      </c>
      <c r="BP377" s="12" t="s">
        <v>3803</v>
      </c>
      <c r="BR377" s="10" t="str">
        <f t="shared" si="95"/>
        <v/>
      </c>
      <c r="BS377" s="10" t="str">
        <f t="shared" si="96"/>
        <v/>
      </c>
      <c r="BT377" s="10" t="str">
        <f t="shared" si="97"/>
        <v/>
      </c>
      <c r="BU377" s="10" t="str">
        <f t="shared" si="98"/>
        <v/>
      </c>
      <c r="BV377" s="10" t="str">
        <f t="shared" si="99"/>
        <v/>
      </c>
      <c r="BW377" s="10" t="str">
        <f t="shared" si="100"/>
        <v/>
      </c>
      <c r="BX377" s="10" t="str">
        <f t="shared" si="101"/>
        <v/>
      </c>
      <c r="BY377" s="10" t="str">
        <f t="shared" si="102"/>
        <v/>
      </c>
      <c r="CA377" s="10" t="str">
        <f t="shared" si="103"/>
        <v/>
      </c>
      <c r="CB377" s="10" t="str">
        <f t="shared" si="104"/>
        <v/>
      </c>
      <c r="CC377" s="10" t="str">
        <f t="shared" si="105"/>
        <v/>
      </c>
      <c r="CD377" s="10" t="str">
        <f t="shared" si="106"/>
        <v/>
      </c>
      <c r="CE377" s="10" t="str">
        <f t="shared" si="107"/>
        <v/>
      </c>
      <c r="CF377" s="10"/>
      <c r="CG377" s="10">
        <f t="shared" si="108"/>
        <v>0</v>
      </c>
    </row>
    <row r="378" spans="1:85" hidden="1" outlineLevel="1" x14ac:dyDescent="0.25">
      <c r="A378" s="12" t="str">
        <f t="shared" si="94"/>
        <v/>
      </c>
      <c r="R378" s="18" t="str">
        <f t="shared" si="88"/>
        <v xml:space="preserve"> []</v>
      </c>
      <c r="U378" s="45" t="str">
        <f t="shared" si="89"/>
        <v/>
      </c>
      <c r="V378" s="49"/>
      <c r="W378" s="49" t="str">
        <f t="shared" ref="W378:W409" si="109">IF(ISBLANK(W67),"",W67)</f>
        <v/>
      </c>
      <c r="AI378" s="45" t="str">
        <f t="shared" ref="AI378:AI409" si="110">IF(ISBLANK(AB67),"",AB67)</f>
        <v/>
      </c>
      <c r="AK378" s="45" t="str">
        <f t="shared" si="90"/>
        <v/>
      </c>
      <c r="BN378" s="45" t="str">
        <f t="shared" si="91"/>
        <v/>
      </c>
      <c r="BP378" s="12" t="s">
        <v>3803</v>
      </c>
      <c r="BR378" s="10" t="str">
        <f t="shared" si="95"/>
        <v/>
      </c>
      <c r="BS378" s="10" t="str">
        <f t="shared" si="96"/>
        <v/>
      </c>
      <c r="BT378" s="10" t="str">
        <f t="shared" si="97"/>
        <v/>
      </c>
      <c r="BU378" s="10" t="str">
        <f t="shared" si="98"/>
        <v/>
      </c>
      <c r="BV378" s="10" t="str">
        <f t="shared" si="99"/>
        <v/>
      </c>
      <c r="BW378" s="10" t="str">
        <f t="shared" si="100"/>
        <v/>
      </c>
      <c r="BX378" s="10" t="str">
        <f t="shared" si="101"/>
        <v/>
      </c>
      <c r="BY378" s="10" t="str">
        <f t="shared" si="102"/>
        <v/>
      </c>
      <c r="CA378" s="10" t="str">
        <f t="shared" si="103"/>
        <v/>
      </c>
      <c r="CB378" s="10" t="str">
        <f t="shared" si="104"/>
        <v/>
      </c>
      <c r="CC378" s="10" t="str">
        <f t="shared" si="105"/>
        <v/>
      </c>
      <c r="CD378" s="10" t="str">
        <f t="shared" si="106"/>
        <v/>
      </c>
      <c r="CE378" s="10" t="str">
        <f t="shared" si="107"/>
        <v/>
      </c>
      <c r="CF378" s="10"/>
      <c r="CG378" s="10">
        <f t="shared" si="108"/>
        <v>0</v>
      </c>
    </row>
    <row r="379" spans="1:85" hidden="1" outlineLevel="1" x14ac:dyDescent="0.25">
      <c r="A379" s="12" t="str">
        <f t="shared" si="94"/>
        <v/>
      </c>
      <c r="R379" s="18" t="str">
        <f t="shared" ref="R379:R413" si="111">CONCATENATE(R68," [",
BR379,BS379,BT379,BU379,BV379,BW379,BX379,BY379,"]")</f>
        <v xml:space="preserve"> []</v>
      </c>
      <c r="U379" s="45" t="str">
        <f t="shared" ref="U379:U413" si="112">IF(ISBLANK(U68),"",U68)</f>
        <v/>
      </c>
      <c r="V379" s="49"/>
      <c r="W379" s="49" t="str">
        <f t="shared" si="109"/>
        <v/>
      </c>
      <c r="AI379" s="45" t="str">
        <f t="shared" si="110"/>
        <v/>
      </c>
      <c r="AK379" s="45" t="str">
        <f t="shared" ref="AK379:AK413" si="113">IF(ISBLANK(AD68),"",AD68)</f>
        <v/>
      </c>
      <c r="BN379" s="45" t="str">
        <f t="shared" si="91"/>
        <v/>
      </c>
      <c r="BP379" s="12" t="s">
        <v>3803</v>
      </c>
      <c r="BR379" s="10" t="str">
        <f t="shared" si="95"/>
        <v/>
      </c>
      <c r="BS379" s="10" t="str">
        <f t="shared" si="96"/>
        <v/>
      </c>
      <c r="BT379" s="10" t="str">
        <f t="shared" si="97"/>
        <v/>
      </c>
      <c r="BU379" s="10" t="str">
        <f t="shared" si="98"/>
        <v/>
      </c>
      <c r="BV379" s="10" t="str">
        <f t="shared" si="99"/>
        <v/>
      </c>
      <c r="BW379" s="10" t="str">
        <f t="shared" si="100"/>
        <v/>
      </c>
      <c r="BX379" s="10" t="str">
        <f t="shared" si="101"/>
        <v/>
      </c>
      <c r="BY379" s="10" t="str">
        <f t="shared" si="102"/>
        <v/>
      </c>
      <c r="CA379" s="10" t="str">
        <f t="shared" si="103"/>
        <v/>
      </c>
      <c r="CB379" s="10" t="str">
        <f t="shared" si="104"/>
        <v/>
      </c>
      <c r="CC379" s="10" t="str">
        <f t="shared" si="105"/>
        <v/>
      </c>
      <c r="CD379" s="10" t="str">
        <f t="shared" si="106"/>
        <v/>
      </c>
      <c r="CE379" s="10" t="str">
        <f t="shared" si="107"/>
        <v/>
      </c>
      <c r="CF379" s="10"/>
      <c r="CG379" s="10">
        <f t="shared" si="108"/>
        <v>0</v>
      </c>
    </row>
    <row r="380" spans="1:85" hidden="1" outlineLevel="1" x14ac:dyDescent="0.25">
      <c r="A380" s="12" t="str">
        <f t="shared" si="94"/>
        <v/>
      </c>
      <c r="R380" s="18" t="str">
        <f t="shared" si="111"/>
        <v xml:space="preserve"> []</v>
      </c>
      <c r="U380" s="45" t="str">
        <f t="shared" si="112"/>
        <v/>
      </c>
      <c r="V380" s="49"/>
      <c r="W380" s="49" t="str">
        <f t="shared" si="109"/>
        <v/>
      </c>
      <c r="AI380" s="45" t="str">
        <f t="shared" si="110"/>
        <v/>
      </c>
      <c r="AK380" s="45" t="str">
        <f t="shared" si="113"/>
        <v/>
      </c>
      <c r="BN380" s="45" t="str">
        <f t="shared" si="91"/>
        <v/>
      </c>
      <c r="BP380" s="12" t="s">
        <v>3803</v>
      </c>
      <c r="BR380" s="10" t="str">
        <f t="shared" si="95"/>
        <v/>
      </c>
      <c r="BS380" s="10" t="str">
        <f t="shared" si="96"/>
        <v/>
      </c>
      <c r="BT380" s="10" t="str">
        <f t="shared" si="97"/>
        <v/>
      </c>
      <c r="BU380" s="10" t="str">
        <f t="shared" si="98"/>
        <v/>
      </c>
      <c r="BV380" s="10" t="str">
        <f t="shared" si="99"/>
        <v/>
      </c>
      <c r="BW380" s="10" t="str">
        <f t="shared" si="100"/>
        <v/>
      </c>
      <c r="BX380" s="10" t="str">
        <f t="shared" si="101"/>
        <v/>
      </c>
      <c r="BY380" s="10" t="str">
        <f t="shared" si="102"/>
        <v/>
      </c>
      <c r="CA380" s="10" t="str">
        <f t="shared" si="103"/>
        <v/>
      </c>
      <c r="CB380" s="10" t="str">
        <f t="shared" si="104"/>
        <v/>
      </c>
      <c r="CC380" s="10" t="str">
        <f t="shared" si="105"/>
        <v/>
      </c>
      <c r="CD380" s="10" t="str">
        <f t="shared" si="106"/>
        <v/>
      </c>
      <c r="CE380" s="10" t="str">
        <f t="shared" si="107"/>
        <v/>
      </c>
      <c r="CF380" s="10"/>
      <c r="CG380" s="10">
        <f t="shared" si="108"/>
        <v>0</v>
      </c>
    </row>
    <row r="381" spans="1:85" hidden="1" outlineLevel="1" x14ac:dyDescent="0.25">
      <c r="A381" s="12" t="str">
        <f t="shared" si="94"/>
        <v/>
      </c>
      <c r="R381" s="18" t="str">
        <f t="shared" si="111"/>
        <v xml:space="preserve"> []</v>
      </c>
      <c r="U381" s="45" t="str">
        <f t="shared" si="112"/>
        <v/>
      </c>
      <c r="V381" s="49"/>
      <c r="W381" s="49" t="str">
        <f t="shared" si="109"/>
        <v/>
      </c>
      <c r="AI381" s="45" t="str">
        <f t="shared" si="110"/>
        <v/>
      </c>
      <c r="AK381" s="45" t="str">
        <f t="shared" si="113"/>
        <v/>
      </c>
      <c r="BN381" s="45" t="str">
        <f t="shared" si="91"/>
        <v/>
      </c>
      <c r="BP381" s="12" t="s">
        <v>3803</v>
      </c>
      <c r="BR381" s="10" t="str">
        <f t="shared" si="95"/>
        <v/>
      </c>
      <c r="BS381" s="10" t="str">
        <f t="shared" si="96"/>
        <v/>
      </c>
      <c r="BT381" s="10" t="str">
        <f t="shared" si="97"/>
        <v/>
      </c>
      <c r="BU381" s="10" t="str">
        <f t="shared" si="98"/>
        <v/>
      </c>
      <c r="BV381" s="10" t="str">
        <f t="shared" si="99"/>
        <v/>
      </c>
      <c r="BW381" s="10" t="str">
        <f t="shared" si="100"/>
        <v/>
      </c>
      <c r="BX381" s="10" t="str">
        <f t="shared" si="101"/>
        <v/>
      </c>
      <c r="BY381" s="10" t="str">
        <f t="shared" si="102"/>
        <v/>
      </c>
      <c r="CA381" s="10" t="str">
        <f t="shared" si="103"/>
        <v/>
      </c>
      <c r="CB381" s="10" t="str">
        <f t="shared" si="104"/>
        <v/>
      </c>
      <c r="CC381" s="10" t="str">
        <f t="shared" si="105"/>
        <v/>
      </c>
      <c r="CD381" s="10" t="str">
        <f t="shared" si="106"/>
        <v/>
      </c>
      <c r="CE381" s="10" t="str">
        <f t="shared" si="107"/>
        <v/>
      </c>
      <c r="CF381" s="10"/>
      <c r="CG381" s="10">
        <f t="shared" si="108"/>
        <v>0</v>
      </c>
    </row>
    <row r="382" spans="1:85" hidden="1" outlineLevel="1" x14ac:dyDescent="0.25">
      <c r="A382" s="12" t="str">
        <f t="shared" si="94"/>
        <v/>
      </c>
      <c r="R382" s="18" t="str">
        <f t="shared" si="111"/>
        <v xml:space="preserve"> []</v>
      </c>
      <c r="U382" s="45" t="str">
        <f t="shared" si="112"/>
        <v/>
      </c>
      <c r="V382" s="49"/>
      <c r="W382" s="49" t="str">
        <f t="shared" si="109"/>
        <v/>
      </c>
      <c r="AI382" s="45" t="str">
        <f t="shared" si="110"/>
        <v/>
      </c>
      <c r="AK382" s="45" t="str">
        <f t="shared" si="113"/>
        <v/>
      </c>
      <c r="BN382" s="45" t="str">
        <f t="shared" si="91"/>
        <v/>
      </c>
      <c r="BP382" s="12" t="s">
        <v>3803</v>
      </c>
      <c r="BR382" s="10" t="str">
        <f t="shared" si="95"/>
        <v/>
      </c>
      <c r="BS382" s="10" t="str">
        <f t="shared" si="96"/>
        <v/>
      </c>
      <c r="BT382" s="10" t="str">
        <f t="shared" si="97"/>
        <v/>
      </c>
      <c r="BU382" s="10" t="str">
        <f t="shared" si="98"/>
        <v/>
      </c>
      <c r="BV382" s="10" t="str">
        <f t="shared" si="99"/>
        <v/>
      </c>
      <c r="BW382" s="10" t="str">
        <f t="shared" si="100"/>
        <v/>
      </c>
      <c r="BX382" s="10" t="str">
        <f t="shared" si="101"/>
        <v/>
      </c>
      <c r="BY382" s="10" t="str">
        <f t="shared" si="102"/>
        <v/>
      </c>
      <c r="CA382" s="10" t="str">
        <f t="shared" si="103"/>
        <v/>
      </c>
      <c r="CB382" s="10" t="str">
        <f t="shared" si="104"/>
        <v/>
      </c>
      <c r="CC382" s="10" t="str">
        <f t="shared" si="105"/>
        <v/>
      </c>
      <c r="CD382" s="10" t="str">
        <f t="shared" si="106"/>
        <v/>
      </c>
      <c r="CE382" s="10" t="str">
        <f t="shared" si="107"/>
        <v/>
      </c>
      <c r="CF382" s="10"/>
      <c r="CG382" s="10">
        <f t="shared" si="108"/>
        <v>0</v>
      </c>
    </row>
    <row r="383" spans="1:85" hidden="1" outlineLevel="1" x14ac:dyDescent="0.25">
      <c r="A383" s="12" t="str">
        <f t="shared" si="94"/>
        <v/>
      </c>
      <c r="R383" s="18" t="str">
        <f t="shared" si="111"/>
        <v xml:space="preserve"> []</v>
      </c>
      <c r="U383" s="45" t="str">
        <f t="shared" si="112"/>
        <v/>
      </c>
      <c r="V383" s="49"/>
      <c r="W383" s="49" t="str">
        <f t="shared" si="109"/>
        <v/>
      </c>
      <c r="AI383" s="45" t="str">
        <f t="shared" si="110"/>
        <v/>
      </c>
      <c r="AK383" s="45" t="str">
        <f t="shared" si="113"/>
        <v/>
      </c>
      <c r="BN383" s="45" t="str">
        <f t="shared" si="91"/>
        <v/>
      </c>
      <c r="BP383" s="12" t="s">
        <v>3803</v>
      </c>
      <c r="BR383" s="10" t="str">
        <f t="shared" si="95"/>
        <v/>
      </c>
      <c r="BS383" s="10" t="str">
        <f t="shared" si="96"/>
        <v/>
      </c>
      <c r="BT383" s="10" t="str">
        <f t="shared" si="97"/>
        <v/>
      </c>
      <c r="BU383" s="10" t="str">
        <f t="shared" si="98"/>
        <v/>
      </c>
      <c r="BV383" s="10" t="str">
        <f t="shared" si="99"/>
        <v/>
      </c>
      <c r="BW383" s="10" t="str">
        <f t="shared" si="100"/>
        <v/>
      </c>
      <c r="BX383" s="10" t="str">
        <f t="shared" si="101"/>
        <v/>
      </c>
      <c r="BY383" s="10" t="str">
        <f t="shared" si="102"/>
        <v/>
      </c>
      <c r="CA383" s="10" t="str">
        <f t="shared" si="103"/>
        <v/>
      </c>
      <c r="CB383" s="10" t="str">
        <f t="shared" si="104"/>
        <v/>
      </c>
      <c r="CC383" s="10" t="str">
        <f t="shared" si="105"/>
        <v/>
      </c>
      <c r="CD383" s="10" t="str">
        <f t="shared" si="106"/>
        <v/>
      </c>
      <c r="CE383" s="10" t="str">
        <f t="shared" si="107"/>
        <v/>
      </c>
      <c r="CF383" s="10"/>
      <c r="CG383" s="10">
        <f t="shared" si="108"/>
        <v>0</v>
      </c>
    </row>
    <row r="384" spans="1:85" hidden="1" outlineLevel="1" x14ac:dyDescent="0.25">
      <c r="A384" s="12" t="str">
        <f t="shared" si="94"/>
        <v/>
      </c>
      <c r="R384" s="18" t="str">
        <f t="shared" si="111"/>
        <v xml:space="preserve"> []</v>
      </c>
      <c r="U384" s="45" t="str">
        <f t="shared" si="112"/>
        <v/>
      </c>
      <c r="V384" s="49"/>
      <c r="W384" s="49" t="str">
        <f t="shared" si="109"/>
        <v/>
      </c>
      <c r="AI384" s="45" t="str">
        <f t="shared" si="110"/>
        <v/>
      </c>
      <c r="AK384" s="45" t="str">
        <f t="shared" si="113"/>
        <v/>
      </c>
      <c r="BN384" s="45" t="str">
        <f t="shared" si="91"/>
        <v/>
      </c>
      <c r="BP384" s="12" t="s">
        <v>3803</v>
      </c>
      <c r="BR384" s="10" t="str">
        <f t="shared" si="95"/>
        <v/>
      </c>
      <c r="BS384" s="10" t="str">
        <f t="shared" si="96"/>
        <v/>
      </c>
      <c r="BT384" s="10" t="str">
        <f t="shared" si="97"/>
        <v/>
      </c>
      <c r="BU384" s="10" t="str">
        <f t="shared" si="98"/>
        <v/>
      </c>
      <c r="BV384" s="10" t="str">
        <f t="shared" si="99"/>
        <v/>
      </c>
      <c r="BW384" s="10" t="str">
        <f t="shared" si="100"/>
        <v/>
      </c>
      <c r="BX384" s="10" t="str">
        <f t="shared" si="101"/>
        <v/>
      </c>
      <c r="BY384" s="10" t="str">
        <f t="shared" si="102"/>
        <v/>
      </c>
      <c r="CA384" s="10" t="str">
        <f t="shared" si="103"/>
        <v/>
      </c>
      <c r="CB384" s="10" t="str">
        <f t="shared" si="104"/>
        <v/>
      </c>
      <c r="CC384" s="10" t="str">
        <f t="shared" si="105"/>
        <v/>
      </c>
      <c r="CD384" s="10" t="str">
        <f t="shared" si="106"/>
        <v/>
      </c>
      <c r="CE384" s="10" t="str">
        <f t="shared" si="107"/>
        <v/>
      </c>
      <c r="CF384" s="10"/>
      <c r="CG384" s="10">
        <f t="shared" si="108"/>
        <v>0</v>
      </c>
    </row>
    <row r="385" spans="1:85" hidden="1" outlineLevel="1" x14ac:dyDescent="0.25">
      <c r="A385" s="12" t="str">
        <f t="shared" si="94"/>
        <v/>
      </c>
      <c r="R385" s="18" t="str">
        <f t="shared" si="111"/>
        <v xml:space="preserve"> []</v>
      </c>
      <c r="U385" s="45" t="str">
        <f t="shared" si="112"/>
        <v/>
      </c>
      <c r="V385" s="49"/>
      <c r="W385" s="49" t="str">
        <f t="shared" si="109"/>
        <v/>
      </c>
      <c r="AI385" s="45" t="str">
        <f t="shared" si="110"/>
        <v/>
      </c>
      <c r="AK385" s="45" t="str">
        <f t="shared" si="113"/>
        <v/>
      </c>
      <c r="BN385" s="45" t="str">
        <f t="shared" si="91"/>
        <v/>
      </c>
      <c r="BP385" s="12" t="s">
        <v>3803</v>
      </c>
      <c r="BR385" s="10" t="str">
        <f t="shared" si="95"/>
        <v/>
      </c>
      <c r="BS385" s="10" t="str">
        <f t="shared" si="96"/>
        <v/>
      </c>
      <c r="BT385" s="10" t="str">
        <f t="shared" si="97"/>
        <v/>
      </c>
      <c r="BU385" s="10" t="str">
        <f t="shared" si="98"/>
        <v/>
      </c>
      <c r="BV385" s="10" t="str">
        <f t="shared" si="99"/>
        <v/>
      </c>
      <c r="BW385" s="10" t="str">
        <f t="shared" si="100"/>
        <v/>
      </c>
      <c r="BX385" s="10" t="str">
        <f t="shared" si="101"/>
        <v/>
      </c>
      <c r="BY385" s="10" t="str">
        <f t="shared" si="102"/>
        <v/>
      </c>
      <c r="CA385" s="10" t="str">
        <f t="shared" si="103"/>
        <v/>
      </c>
      <c r="CB385" s="10" t="str">
        <f t="shared" si="104"/>
        <v/>
      </c>
      <c r="CC385" s="10" t="str">
        <f t="shared" si="105"/>
        <v/>
      </c>
      <c r="CD385" s="10" t="str">
        <f t="shared" si="106"/>
        <v/>
      </c>
      <c r="CE385" s="10" t="str">
        <f t="shared" si="107"/>
        <v/>
      </c>
      <c r="CF385" s="10"/>
      <c r="CG385" s="10">
        <f t="shared" si="108"/>
        <v>0</v>
      </c>
    </row>
    <row r="386" spans="1:85" hidden="1" outlineLevel="1" x14ac:dyDescent="0.25">
      <c r="A386" s="12" t="str">
        <f t="shared" si="94"/>
        <v/>
      </c>
      <c r="R386" s="18" t="str">
        <f t="shared" si="111"/>
        <v xml:space="preserve"> []</v>
      </c>
      <c r="U386" s="45" t="str">
        <f t="shared" si="112"/>
        <v/>
      </c>
      <c r="V386" s="49"/>
      <c r="W386" s="49" t="str">
        <f t="shared" si="109"/>
        <v/>
      </c>
      <c r="AI386" s="45" t="str">
        <f t="shared" si="110"/>
        <v/>
      </c>
      <c r="AK386" s="45" t="str">
        <f t="shared" si="113"/>
        <v/>
      </c>
      <c r="BN386" s="45" t="str">
        <f t="shared" si="91"/>
        <v/>
      </c>
      <c r="BP386" s="12" t="s">
        <v>3803</v>
      </c>
      <c r="BR386" s="10" t="str">
        <f t="shared" si="95"/>
        <v/>
      </c>
      <c r="BS386" s="10" t="str">
        <f t="shared" si="96"/>
        <v/>
      </c>
      <c r="BT386" s="10" t="str">
        <f t="shared" si="97"/>
        <v/>
      </c>
      <c r="BU386" s="10" t="str">
        <f t="shared" si="98"/>
        <v/>
      </c>
      <c r="BV386" s="10" t="str">
        <f t="shared" si="99"/>
        <v/>
      </c>
      <c r="BW386" s="10" t="str">
        <f t="shared" si="100"/>
        <v/>
      </c>
      <c r="BX386" s="10" t="str">
        <f t="shared" si="101"/>
        <v/>
      </c>
      <c r="BY386" s="10" t="str">
        <f t="shared" si="102"/>
        <v/>
      </c>
      <c r="CA386" s="10" t="str">
        <f t="shared" si="103"/>
        <v/>
      </c>
      <c r="CB386" s="10" t="str">
        <f t="shared" si="104"/>
        <v/>
      </c>
      <c r="CC386" s="10" t="str">
        <f t="shared" si="105"/>
        <v/>
      </c>
      <c r="CD386" s="10" t="str">
        <f t="shared" si="106"/>
        <v/>
      </c>
      <c r="CE386" s="10" t="str">
        <f t="shared" si="107"/>
        <v/>
      </c>
      <c r="CF386" s="10"/>
      <c r="CG386" s="10">
        <f t="shared" si="108"/>
        <v>0</v>
      </c>
    </row>
    <row r="387" spans="1:85" hidden="1" outlineLevel="1" x14ac:dyDescent="0.25">
      <c r="A387" s="12" t="str">
        <f t="shared" si="94"/>
        <v/>
      </c>
      <c r="R387" s="18" t="str">
        <f t="shared" si="111"/>
        <v xml:space="preserve"> []</v>
      </c>
      <c r="U387" s="45" t="str">
        <f t="shared" si="112"/>
        <v/>
      </c>
      <c r="V387" s="49"/>
      <c r="W387" s="49" t="str">
        <f t="shared" si="109"/>
        <v/>
      </c>
      <c r="AI387" s="45" t="str">
        <f t="shared" si="110"/>
        <v/>
      </c>
      <c r="AK387" s="45" t="str">
        <f t="shared" si="113"/>
        <v/>
      </c>
      <c r="BN387" s="45" t="str">
        <f t="shared" si="91"/>
        <v/>
      </c>
      <c r="BP387" s="12" t="s">
        <v>3803</v>
      </c>
      <c r="BR387" s="10" t="str">
        <f t="shared" si="95"/>
        <v/>
      </c>
      <c r="BS387" s="10" t="str">
        <f t="shared" si="96"/>
        <v/>
      </c>
      <c r="BT387" s="10" t="str">
        <f t="shared" si="97"/>
        <v/>
      </c>
      <c r="BU387" s="10" t="str">
        <f t="shared" si="98"/>
        <v/>
      </c>
      <c r="BV387" s="10" t="str">
        <f t="shared" si="99"/>
        <v/>
      </c>
      <c r="BW387" s="10" t="str">
        <f t="shared" si="100"/>
        <v/>
      </c>
      <c r="BX387" s="10" t="str">
        <f t="shared" si="101"/>
        <v/>
      </c>
      <c r="BY387" s="10" t="str">
        <f t="shared" si="102"/>
        <v/>
      </c>
      <c r="CA387" s="10" t="str">
        <f t="shared" si="103"/>
        <v/>
      </c>
      <c r="CB387" s="10" t="str">
        <f t="shared" si="104"/>
        <v/>
      </c>
      <c r="CC387" s="10" t="str">
        <f t="shared" si="105"/>
        <v/>
      </c>
      <c r="CD387" s="10" t="str">
        <f t="shared" si="106"/>
        <v/>
      </c>
      <c r="CE387" s="10" t="str">
        <f t="shared" si="107"/>
        <v/>
      </c>
      <c r="CF387" s="10"/>
      <c r="CG387" s="10">
        <f t="shared" si="108"/>
        <v>0</v>
      </c>
    </row>
    <row r="388" spans="1:85" hidden="1" outlineLevel="1" x14ac:dyDescent="0.25">
      <c r="A388" s="12" t="str">
        <f t="shared" si="94"/>
        <v/>
      </c>
      <c r="R388" s="18" t="str">
        <f t="shared" si="111"/>
        <v xml:space="preserve"> []</v>
      </c>
      <c r="U388" s="45" t="str">
        <f t="shared" si="112"/>
        <v/>
      </c>
      <c r="V388" s="49"/>
      <c r="W388" s="49" t="str">
        <f t="shared" si="109"/>
        <v/>
      </c>
      <c r="AI388" s="45" t="str">
        <f t="shared" si="110"/>
        <v/>
      </c>
      <c r="AK388" s="45" t="str">
        <f t="shared" si="113"/>
        <v/>
      </c>
      <c r="BN388" s="45" t="str">
        <f t="shared" si="91"/>
        <v/>
      </c>
      <c r="BP388" s="12" t="s">
        <v>3803</v>
      </c>
      <c r="BR388" s="10" t="str">
        <f t="shared" si="95"/>
        <v/>
      </c>
      <c r="BS388" s="10" t="str">
        <f t="shared" si="96"/>
        <v/>
      </c>
      <c r="BT388" s="10" t="str">
        <f t="shared" si="97"/>
        <v/>
      </c>
      <c r="BU388" s="10" t="str">
        <f t="shared" si="98"/>
        <v/>
      </c>
      <c r="BV388" s="10" t="str">
        <f t="shared" si="99"/>
        <v/>
      </c>
      <c r="BW388" s="10" t="str">
        <f t="shared" si="100"/>
        <v/>
      </c>
      <c r="BX388" s="10" t="str">
        <f t="shared" si="101"/>
        <v/>
      </c>
      <c r="BY388" s="10" t="str">
        <f t="shared" si="102"/>
        <v/>
      </c>
      <c r="CA388" s="10" t="str">
        <f t="shared" si="103"/>
        <v/>
      </c>
      <c r="CB388" s="10" t="str">
        <f t="shared" si="104"/>
        <v/>
      </c>
      <c r="CC388" s="10" t="str">
        <f t="shared" si="105"/>
        <v/>
      </c>
      <c r="CD388" s="10" t="str">
        <f t="shared" si="106"/>
        <v/>
      </c>
      <c r="CE388" s="10" t="str">
        <f t="shared" si="107"/>
        <v/>
      </c>
      <c r="CF388" s="10"/>
      <c r="CG388" s="10">
        <f t="shared" si="108"/>
        <v>0</v>
      </c>
    </row>
    <row r="389" spans="1:85" hidden="1" outlineLevel="1" x14ac:dyDescent="0.25">
      <c r="A389" s="12" t="str">
        <f t="shared" si="94"/>
        <v/>
      </c>
      <c r="R389" s="18" t="str">
        <f t="shared" si="111"/>
        <v xml:space="preserve"> []</v>
      </c>
      <c r="U389" s="45" t="str">
        <f t="shared" si="112"/>
        <v/>
      </c>
      <c r="V389" s="49"/>
      <c r="W389" s="49" t="str">
        <f t="shared" si="109"/>
        <v/>
      </c>
      <c r="AI389" s="45" t="str">
        <f t="shared" si="110"/>
        <v/>
      </c>
      <c r="AK389" s="45" t="str">
        <f t="shared" si="113"/>
        <v/>
      </c>
      <c r="BN389" s="45" t="str">
        <f t="shared" si="91"/>
        <v/>
      </c>
      <c r="BP389" s="12" t="s">
        <v>3803</v>
      </c>
      <c r="BR389" s="10" t="str">
        <f t="shared" si="95"/>
        <v/>
      </c>
      <c r="BS389" s="10" t="str">
        <f t="shared" si="96"/>
        <v/>
      </c>
      <c r="BT389" s="10" t="str">
        <f t="shared" si="97"/>
        <v/>
      </c>
      <c r="BU389" s="10" t="str">
        <f t="shared" si="98"/>
        <v/>
      </c>
      <c r="BV389" s="10" t="str">
        <f t="shared" si="99"/>
        <v/>
      </c>
      <c r="BW389" s="10" t="str">
        <f t="shared" si="100"/>
        <v/>
      </c>
      <c r="BX389" s="10" t="str">
        <f t="shared" si="101"/>
        <v/>
      </c>
      <c r="BY389" s="10" t="str">
        <f t="shared" si="102"/>
        <v/>
      </c>
      <c r="CA389" s="10" t="str">
        <f t="shared" si="103"/>
        <v/>
      </c>
      <c r="CB389" s="10" t="str">
        <f t="shared" si="104"/>
        <v/>
      </c>
      <c r="CC389" s="10" t="str">
        <f t="shared" si="105"/>
        <v/>
      </c>
      <c r="CD389" s="10" t="str">
        <f t="shared" si="106"/>
        <v/>
      </c>
      <c r="CE389" s="10" t="str">
        <f t="shared" si="107"/>
        <v/>
      </c>
      <c r="CF389" s="10"/>
      <c r="CG389" s="10">
        <f t="shared" si="108"/>
        <v>0</v>
      </c>
    </row>
    <row r="390" spans="1:85" hidden="1" outlineLevel="1" x14ac:dyDescent="0.25">
      <c r="A390" s="12" t="str">
        <f t="shared" si="94"/>
        <v/>
      </c>
      <c r="R390" s="18" t="str">
        <f t="shared" si="111"/>
        <v xml:space="preserve"> []</v>
      </c>
      <c r="U390" s="45" t="str">
        <f t="shared" si="112"/>
        <v/>
      </c>
      <c r="V390" s="49"/>
      <c r="W390" s="49" t="str">
        <f t="shared" si="109"/>
        <v/>
      </c>
      <c r="AI390" s="45" t="str">
        <f t="shared" si="110"/>
        <v/>
      </c>
      <c r="AK390" s="45" t="str">
        <f t="shared" si="113"/>
        <v/>
      </c>
      <c r="BN390" s="45" t="str">
        <f t="shared" si="91"/>
        <v/>
      </c>
      <c r="BP390" s="12" t="s">
        <v>3803</v>
      </c>
      <c r="BR390" s="10" t="str">
        <f t="shared" si="95"/>
        <v/>
      </c>
      <c r="BS390" s="10" t="str">
        <f t="shared" si="96"/>
        <v/>
      </c>
      <c r="BT390" s="10" t="str">
        <f t="shared" si="97"/>
        <v/>
      </c>
      <c r="BU390" s="10" t="str">
        <f t="shared" si="98"/>
        <v/>
      </c>
      <c r="BV390" s="10" t="str">
        <f t="shared" si="99"/>
        <v/>
      </c>
      <c r="BW390" s="10" t="str">
        <f t="shared" si="100"/>
        <v/>
      </c>
      <c r="BX390" s="10" t="str">
        <f t="shared" si="101"/>
        <v/>
      </c>
      <c r="BY390" s="10" t="str">
        <f t="shared" si="102"/>
        <v/>
      </c>
      <c r="CA390" s="10" t="str">
        <f t="shared" si="103"/>
        <v/>
      </c>
      <c r="CB390" s="10" t="str">
        <f t="shared" si="104"/>
        <v/>
      </c>
      <c r="CC390" s="10" t="str">
        <f t="shared" si="105"/>
        <v/>
      </c>
      <c r="CD390" s="10" t="str">
        <f t="shared" si="106"/>
        <v/>
      </c>
      <c r="CE390" s="10" t="str">
        <f t="shared" si="107"/>
        <v/>
      </c>
      <c r="CF390" s="10"/>
      <c r="CG390" s="10">
        <f t="shared" si="108"/>
        <v>0</v>
      </c>
    </row>
    <row r="391" spans="1:85" hidden="1" outlineLevel="1" x14ac:dyDescent="0.25">
      <c r="A391" s="12" t="str">
        <f t="shared" si="94"/>
        <v/>
      </c>
      <c r="R391" s="18" t="str">
        <f t="shared" si="111"/>
        <v xml:space="preserve"> []</v>
      </c>
      <c r="U391" s="45" t="str">
        <f t="shared" si="112"/>
        <v/>
      </c>
      <c r="V391" s="49"/>
      <c r="W391" s="49" t="str">
        <f t="shared" si="109"/>
        <v/>
      </c>
      <c r="AI391" s="45" t="str">
        <f t="shared" si="110"/>
        <v/>
      </c>
      <c r="AK391" s="45" t="str">
        <f t="shared" si="113"/>
        <v/>
      </c>
      <c r="BN391" s="45" t="str">
        <f t="shared" si="91"/>
        <v/>
      </c>
      <c r="BP391" s="12" t="s">
        <v>3803</v>
      </c>
      <c r="BR391" s="10" t="str">
        <f t="shared" si="95"/>
        <v/>
      </c>
      <c r="BS391" s="10" t="str">
        <f t="shared" si="96"/>
        <v/>
      </c>
      <c r="BT391" s="10" t="str">
        <f t="shared" si="97"/>
        <v/>
      </c>
      <c r="BU391" s="10" t="str">
        <f t="shared" si="98"/>
        <v/>
      </c>
      <c r="BV391" s="10" t="str">
        <f t="shared" si="99"/>
        <v/>
      </c>
      <c r="BW391" s="10" t="str">
        <f t="shared" si="100"/>
        <v/>
      </c>
      <c r="BX391" s="10" t="str">
        <f t="shared" si="101"/>
        <v/>
      </c>
      <c r="BY391" s="10" t="str">
        <f t="shared" si="102"/>
        <v/>
      </c>
      <c r="CA391" s="10" t="str">
        <f t="shared" si="103"/>
        <v/>
      </c>
      <c r="CB391" s="10" t="str">
        <f t="shared" si="104"/>
        <v/>
      </c>
      <c r="CC391" s="10" t="str">
        <f t="shared" si="105"/>
        <v/>
      </c>
      <c r="CD391" s="10" t="str">
        <f t="shared" si="106"/>
        <v/>
      </c>
      <c r="CE391" s="10" t="str">
        <f t="shared" si="107"/>
        <v/>
      </c>
      <c r="CF391" s="10"/>
      <c r="CG391" s="10">
        <f t="shared" si="108"/>
        <v>0</v>
      </c>
    </row>
    <row r="392" spans="1:85" hidden="1" outlineLevel="1" x14ac:dyDescent="0.25">
      <c r="A392" s="12" t="str">
        <f t="shared" si="94"/>
        <v/>
      </c>
      <c r="R392" s="18" t="str">
        <f t="shared" si="111"/>
        <v xml:space="preserve"> []</v>
      </c>
      <c r="U392" s="45" t="str">
        <f t="shared" si="112"/>
        <v/>
      </c>
      <c r="V392" s="49"/>
      <c r="W392" s="49" t="str">
        <f t="shared" si="109"/>
        <v/>
      </c>
      <c r="AI392" s="45" t="str">
        <f t="shared" si="110"/>
        <v/>
      </c>
      <c r="AK392" s="45" t="str">
        <f t="shared" si="113"/>
        <v/>
      </c>
      <c r="BN392" s="45" t="str">
        <f t="shared" si="91"/>
        <v/>
      </c>
      <c r="BP392" s="12" t="s">
        <v>3803</v>
      </c>
      <c r="BR392" s="10" t="str">
        <f t="shared" si="95"/>
        <v/>
      </c>
      <c r="BS392" s="10" t="str">
        <f t="shared" si="96"/>
        <v/>
      </c>
      <c r="BT392" s="10" t="str">
        <f t="shared" si="97"/>
        <v/>
      </c>
      <c r="BU392" s="10" t="str">
        <f t="shared" si="98"/>
        <v/>
      </c>
      <c r="BV392" s="10" t="str">
        <f t="shared" si="99"/>
        <v/>
      </c>
      <c r="BW392" s="10" t="str">
        <f t="shared" si="100"/>
        <v/>
      </c>
      <c r="BX392" s="10" t="str">
        <f t="shared" si="101"/>
        <v/>
      </c>
      <c r="BY392" s="10" t="str">
        <f t="shared" si="102"/>
        <v/>
      </c>
      <c r="CA392" s="10" t="str">
        <f t="shared" si="103"/>
        <v/>
      </c>
      <c r="CB392" s="10" t="str">
        <f t="shared" si="104"/>
        <v/>
      </c>
      <c r="CC392" s="10" t="str">
        <f t="shared" si="105"/>
        <v/>
      </c>
      <c r="CD392" s="10" t="str">
        <f t="shared" si="106"/>
        <v/>
      </c>
      <c r="CE392" s="10" t="str">
        <f t="shared" si="107"/>
        <v/>
      </c>
      <c r="CF392" s="10"/>
      <c r="CG392" s="10">
        <f t="shared" si="108"/>
        <v>0</v>
      </c>
    </row>
    <row r="393" spans="1:85" hidden="1" outlineLevel="1" x14ac:dyDescent="0.25">
      <c r="A393" s="12" t="str">
        <f t="shared" si="94"/>
        <v/>
      </c>
      <c r="R393" s="18" t="str">
        <f t="shared" si="111"/>
        <v xml:space="preserve"> []</v>
      </c>
      <c r="U393" s="45" t="str">
        <f t="shared" si="112"/>
        <v/>
      </c>
      <c r="V393" s="49"/>
      <c r="W393" s="49" t="str">
        <f t="shared" si="109"/>
        <v/>
      </c>
      <c r="AI393" s="45" t="str">
        <f t="shared" si="110"/>
        <v/>
      </c>
      <c r="AK393" s="45" t="str">
        <f t="shared" si="113"/>
        <v/>
      </c>
      <c r="BN393" s="45" t="str">
        <f t="shared" si="91"/>
        <v/>
      </c>
      <c r="BP393" s="12" t="s">
        <v>3803</v>
      </c>
      <c r="BR393" s="10" t="str">
        <f t="shared" si="95"/>
        <v/>
      </c>
      <c r="BS393" s="10" t="str">
        <f t="shared" si="96"/>
        <v/>
      </c>
      <c r="BT393" s="10" t="str">
        <f t="shared" si="97"/>
        <v/>
      </c>
      <c r="BU393" s="10" t="str">
        <f t="shared" si="98"/>
        <v/>
      </c>
      <c r="BV393" s="10" t="str">
        <f t="shared" si="99"/>
        <v/>
      </c>
      <c r="BW393" s="10" t="str">
        <f t="shared" si="100"/>
        <v/>
      </c>
      <c r="BX393" s="10" t="str">
        <f t="shared" si="101"/>
        <v/>
      </c>
      <c r="BY393" s="10" t="str">
        <f t="shared" si="102"/>
        <v/>
      </c>
      <c r="CA393" s="10" t="str">
        <f t="shared" si="103"/>
        <v/>
      </c>
      <c r="CB393" s="10" t="str">
        <f t="shared" si="104"/>
        <v/>
      </c>
      <c r="CC393" s="10" t="str">
        <f t="shared" si="105"/>
        <v/>
      </c>
      <c r="CD393" s="10" t="str">
        <f t="shared" si="106"/>
        <v/>
      </c>
      <c r="CE393" s="10" t="str">
        <f t="shared" si="107"/>
        <v/>
      </c>
      <c r="CF393" s="10"/>
      <c r="CG393" s="10">
        <f t="shared" si="108"/>
        <v>0</v>
      </c>
    </row>
    <row r="394" spans="1:85" hidden="1" outlineLevel="1" x14ac:dyDescent="0.25">
      <c r="A394" s="12" t="str">
        <f t="shared" si="94"/>
        <v/>
      </c>
      <c r="R394" s="18" t="str">
        <f t="shared" si="111"/>
        <v xml:space="preserve"> []</v>
      </c>
      <c r="U394" s="45" t="str">
        <f t="shared" si="112"/>
        <v/>
      </c>
      <c r="V394" s="49"/>
      <c r="W394" s="49" t="str">
        <f t="shared" si="109"/>
        <v/>
      </c>
      <c r="AI394" s="45" t="str">
        <f t="shared" si="110"/>
        <v/>
      </c>
      <c r="AK394" s="45" t="str">
        <f t="shared" si="113"/>
        <v/>
      </c>
      <c r="BN394" s="45" t="str">
        <f t="shared" si="91"/>
        <v/>
      </c>
      <c r="BP394" s="12" t="s">
        <v>3803</v>
      </c>
      <c r="BR394" s="10" t="str">
        <f t="shared" si="95"/>
        <v/>
      </c>
      <c r="BS394" s="10" t="str">
        <f t="shared" si="96"/>
        <v/>
      </c>
      <c r="BT394" s="10" t="str">
        <f t="shared" si="97"/>
        <v/>
      </c>
      <c r="BU394" s="10" t="str">
        <f t="shared" si="98"/>
        <v/>
      </c>
      <c r="BV394" s="10" t="str">
        <f t="shared" si="99"/>
        <v/>
      </c>
      <c r="BW394" s="10" t="str">
        <f t="shared" si="100"/>
        <v/>
      </c>
      <c r="BX394" s="10" t="str">
        <f t="shared" si="101"/>
        <v/>
      </c>
      <c r="BY394" s="10" t="str">
        <f t="shared" si="102"/>
        <v/>
      </c>
      <c r="CA394" s="10" t="str">
        <f t="shared" si="103"/>
        <v/>
      </c>
      <c r="CB394" s="10" t="str">
        <f t="shared" si="104"/>
        <v/>
      </c>
      <c r="CC394" s="10" t="str">
        <f t="shared" si="105"/>
        <v/>
      </c>
      <c r="CD394" s="10" t="str">
        <f t="shared" si="106"/>
        <v/>
      </c>
      <c r="CE394" s="10" t="str">
        <f t="shared" si="107"/>
        <v/>
      </c>
      <c r="CF394" s="10"/>
      <c r="CG394" s="10">
        <f t="shared" si="108"/>
        <v>0</v>
      </c>
    </row>
    <row r="395" spans="1:85" hidden="1" outlineLevel="1" x14ac:dyDescent="0.25">
      <c r="A395" s="12" t="str">
        <f t="shared" si="94"/>
        <v/>
      </c>
      <c r="R395" s="18" t="str">
        <f t="shared" si="111"/>
        <v xml:space="preserve"> []</v>
      </c>
      <c r="U395" s="45" t="str">
        <f t="shared" si="112"/>
        <v/>
      </c>
      <c r="V395" s="49"/>
      <c r="W395" s="49" t="str">
        <f t="shared" si="109"/>
        <v/>
      </c>
      <c r="AI395" s="45" t="str">
        <f t="shared" si="110"/>
        <v/>
      </c>
      <c r="AK395" s="45" t="str">
        <f t="shared" si="113"/>
        <v/>
      </c>
      <c r="BN395" s="45" t="str">
        <f t="shared" si="91"/>
        <v/>
      </c>
      <c r="BP395" s="12" t="s">
        <v>3803</v>
      </c>
      <c r="BR395" s="10" t="str">
        <f t="shared" si="95"/>
        <v/>
      </c>
      <c r="BS395" s="10" t="str">
        <f t="shared" si="96"/>
        <v/>
      </c>
      <c r="BT395" s="10" t="str">
        <f t="shared" si="97"/>
        <v/>
      </c>
      <c r="BU395" s="10" t="str">
        <f t="shared" si="98"/>
        <v/>
      </c>
      <c r="BV395" s="10" t="str">
        <f t="shared" si="99"/>
        <v/>
      </c>
      <c r="BW395" s="10" t="str">
        <f t="shared" si="100"/>
        <v/>
      </c>
      <c r="BX395" s="10" t="str">
        <f t="shared" si="101"/>
        <v/>
      </c>
      <c r="BY395" s="10" t="str">
        <f t="shared" si="102"/>
        <v/>
      </c>
      <c r="CA395" s="10" t="str">
        <f t="shared" si="103"/>
        <v/>
      </c>
      <c r="CB395" s="10" t="str">
        <f t="shared" si="104"/>
        <v/>
      </c>
      <c r="CC395" s="10" t="str">
        <f t="shared" si="105"/>
        <v/>
      </c>
      <c r="CD395" s="10" t="str">
        <f t="shared" si="106"/>
        <v/>
      </c>
      <c r="CE395" s="10" t="str">
        <f t="shared" si="107"/>
        <v/>
      </c>
      <c r="CF395" s="10"/>
      <c r="CG395" s="10">
        <f t="shared" si="108"/>
        <v>0</v>
      </c>
    </row>
    <row r="396" spans="1:85" hidden="1" outlineLevel="1" x14ac:dyDescent="0.25">
      <c r="A396" s="12" t="str">
        <f t="shared" si="94"/>
        <v/>
      </c>
      <c r="R396" s="18" t="str">
        <f t="shared" si="111"/>
        <v xml:space="preserve"> []</v>
      </c>
      <c r="U396" s="45" t="str">
        <f t="shared" si="112"/>
        <v/>
      </c>
      <c r="V396" s="49"/>
      <c r="W396" s="49" t="str">
        <f t="shared" si="109"/>
        <v/>
      </c>
      <c r="AI396" s="45" t="str">
        <f t="shared" si="110"/>
        <v/>
      </c>
      <c r="AK396" s="45" t="str">
        <f t="shared" si="113"/>
        <v/>
      </c>
      <c r="BN396" s="45" t="str">
        <f t="shared" si="91"/>
        <v/>
      </c>
      <c r="BP396" s="12" t="s">
        <v>3803</v>
      </c>
      <c r="BR396" s="10" t="str">
        <f t="shared" si="95"/>
        <v/>
      </c>
      <c r="BS396" s="10" t="str">
        <f t="shared" si="96"/>
        <v/>
      </c>
      <c r="BT396" s="10" t="str">
        <f t="shared" si="97"/>
        <v/>
      </c>
      <c r="BU396" s="10" t="str">
        <f t="shared" si="98"/>
        <v/>
      </c>
      <c r="BV396" s="10" t="str">
        <f t="shared" si="99"/>
        <v/>
      </c>
      <c r="BW396" s="10" t="str">
        <f t="shared" si="100"/>
        <v/>
      </c>
      <c r="BX396" s="10" t="str">
        <f t="shared" si="101"/>
        <v/>
      </c>
      <c r="BY396" s="10" t="str">
        <f t="shared" si="102"/>
        <v/>
      </c>
      <c r="CA396" s="10" t="str">
        <f t="shared" si="103"/>
        <v/>
      </c>
      <c r="CB396" s="10" t="str">
        <f t="shared" si="104"/>
        <v/>
      </c>
      <c r="CC396" s="10" t="str">
        <f t="shared" si="105"/>
        <v/>
      </c>
      <c r="CD396" s="10" t="str">
        <f t="shared" si="106"/>
        <v/>
      </c>
      <c r="CE396" s="10" t="str">
        <f t="shared" si="107"/>
        <v/>
      </c>
      <c r="CF396" s="10"/>
      <c r="CG396" s="10">
        <f t="shared" si="108"/>
        <v>0</v>
      </c>
    </row>
    <row r="397" spans="1:85" hidden="1" outlineLevel="1" x14ac:dyDescent="0.25">
      <c r="A397" s="12" t="str">
        <f t="shared" si="94"/>
        <v/>
      </c>
      <c r="R397" s="18" t="str">
        <f t="shared" si="111"/>
        <v xml:space="preserve"> []</v>
      </c>
      <c r="U397" s="45" t="str">
        <f t="shared" si="112"/>
        <v/>
      </c>
      <c r="V397" s="49"/>
      <c r="W397" s="49" t="str">
        <f t="shared" si="109"/>
        <v/>
      </c>
      <c r="AI397" s="45" t="str">
        <f t="shared" si="110"/>
        <v/>
      </c>
      <c r="AK397" s="45" t="str">
        <f t="shared" si="113"/>
        <v/>
      </c>
      <c r="BN397" s="45" t="str">
        <f t="shared" si="91"/>
        <v/>
      </c>
      <c r="BP397" s="12" t="s">
        <v>3803</v>
      </c>
      <c r="BR397" s="10" t="str">
        <f t="shared" si="95"/>
        <v/>
      </c>
      <c r="BS397" s="10" t="str">
        <f t="shared" si="96"/>
        <v/>
      </c>
      <c r="BT397" s="10" t="str">
        <f t="shared" si="97"/>
        <v/>
      </c>
      <c r="BU397" s="10" t="str">
        <f t="shared" si="98"/>
        <v/>
      </c>
      <c r="BV397" s="10" t="str">
        <f t="shared" si="99"/>
        <v/>
      </c>
      <c r="BW397" s="10" t="str">
        <f t="shared" si="100"/>
        <v/>
      </c>
      <c r="BX397" s="10" t="str">
        <f t="shared" si="101"/>
        <v/>
      </c>
      <c r="BY397" s="10" t="str">
        <f t="shared" si="102"/>
        <v/>
      </c>
      <c r="CA397" s="10" t="str">
        <f t="shared" si="103"/>
        <v/>
      </c>
      <c r="CB397" s="10" t="str">
        <f t="shared" si="104"/>
        <v/>
      </c>
      <c r="CC397" s="10" t="str">
        <f t="shared" si="105"/>
        <v/>
      </c>
      <c r="CD397" s="10" t="str">
        <f t="shared" si="106"/>
        <v/>
      </c>
      <c r="CE397" s="10" t="str">
        <f t="shared" si="107"/>
        <v/>
      </c>
      <c r="CF397" s="10"/>
      <c r="CG397" s="10">
        <f t="shared" si="108"/>
        <v>0</v>
      </c>
    </row>
    <row r="398" spans="1:85" hidden="1" outlineLevel="1" x14ac:dyDescent="0.25">
      <c r="A398" s="12" t="str">
        <f t="shared" si="94"/>
        <v/>
      </c>
      <c r="R398" s="18" t="str">
        <f t="shared" si="111"/>
        <v xml:space="preserve"> []</v>
      </c>
      <c r="U398" s="45" t="str">
        <f t="shared" si="112"/>
        <v/>
      </c>
      <c r="V398" s="49"/>
      <c r="W398" s="49" t="str">
        <f t="shared" si="109"/>
        <v/>
      </c>
      <c r="AI398" s="45" t="str">
        <f t="shared" si="110"/>
        <v/>
      </c>
      <c r="AK398" s="45" t="str">
        <f t="shared" si="113"/>
        <v/>
      </c>
      <c r="BN398" s="45" t="str">
        <f t="shared" si="91"/>
        <v/>
      </c>
      <c r="BP398" s="12" t="s">
        <v>3803</v>
      </c>
      <c r="BR398" s="10" t="str">
        <f t="shared" si="95"/>
        <v/>
      </c>
      <c r="BS398" s="10" t="str">
        <f t="shared" si="96"/>
        <v/>
      </c>
      <c r="BT398" s="10" t="str">
        <f t="shared" si="97"/>
        <v/>
      </c>
      <c r="BU398" s="10" t="str">
        <f t="shared" si="98"/>
        <v/>
      </c>
      <c r="BV398" s="10" t="str">
        <f t="shared" si="99"/>
        <v/>
      </c>
      <c r="BW398" s="10" t="str">
        <f t="shared" si="100"/>
        <v/>
      </c>
      <c r="BX398" s="10" t="str">
        <f t="shared" si="101"/>
        <v/>
      </c>
      <c r="BY398" s="10" t="str">
        <f t="shared" si="102"/>
        <v/>
      </c>
      <c r="CA398" s="10" t="str">
        <f t="shared" si="103"/>
        <v/>
      </c>
      <c r="CB398" s="10" t="str">
        <f t="shared" si="104"/>
        <v/>
      </c>
      <c r="CC398" s="10" t="str">
        <f t="shared" si="105"/>
        <v/>
      </c>
      <c r="CD398" s="10" t="str">
        <f t="shared" si="106"/>
        <v/>
      </c>
      <c r="CE398" s="10" t="str">
        <f t="shared" si="107"/>
        <v/>
      </c>
      <c r="CF398" s="10"/>
      <c r="CG398" s="10">
        <f t="shared" si="108"/>
        <v>0</v>
      </c>
    </row>
    <row r="399" spans="1:85" hidden="1" outlineLevel="1" x14ac:dyDescent="0.25">
      <c r="A399" s="12" t="str">
        <f t="shared" si="94"/>
        <v/>
      </c>
      <c r="R399" s="18" t="str">
        <f t="shared" si="111"/>
        <v xml:space="preserve"> []</v>
      </c>
      <c r="U399" s="45" t="str">
        <f t="shared" si="112"/>
        <v/>
      </c>
      <c r="V399" s="49"/>
      <c r="W399" s="49" t="str">
        <f t="shared" si="109"/>
        <v/>
      </c>
      <c r="AI399" s="45" t="str">
        <f t="shared" si="110"/>
        <v/>
      </c>
      <c r="AK399" s="45" t="str">
        <f t="shared" si="113"/>
        <v/>
      </c>
      <c r="BN399" s="45" t="str">
        <f t="shared" si="91"/>
        <v/>
      </c>
      <c r="BP399" s="12" t="s">
        <v>3803</v>
      </c>
      <c r="BR399" s="10" t="str">
        <f t="shared" si="95"/>
        <v/>
      </c>
      <c r="BS399" s="10" t="str">
        <f t="shared" si="96"/>
        <v/>
      </c>
      <c r="BT399" s="10" t="str">
        <f t="shared" si="97"/>
        <v/>
      </c>
      <c r="BU399" s="10" t="str">
        <f t="shared" si="98"/>
        <v/>
      </c>
      <c r="BV399" s="10" t="str">
        <f t="shared" si="99"/>
        <v/>
      </c>
      <c r="BW399" s="10" t="str">
        <f t="shared" si="100"/>
        <v/>
      </c>
      <c r="BX399" s="10" t="str">
        <f t="shared" si="101"/>
        <v/>
      </c>
      <c r="BY399" s="10" t="str">
        <f t="shared" si="102"/>
        <v/>
      </c>
      <c r="CA399" s="10" t="str">
        <f t="shared" si="103"/>
        <v/>
      </c>
      <c r="CB399" s="10" t="str">
        <f t="shared" si="104"/>
        <v/>
      </c>
      <c r="CC399" s="10" t="str">
        <f t="shared" si="105"/>
        <v/>
      </c>
      <c r="CD399" s="10" t="str">
        <f t="shared" si="106"/>
        <v/>
      </c>
      <c r="CE399" s="10" t="str">
        <f t="shared" si="107"/>
        <v/>
      </c>
      <c r="CF399" s="10"/>
      <c r="CG399" s="10">
        <f t="shared" si="108"/>
        <v>0</v>
      </c>
    </row>
    <row r="400" spans="1:85" hidden="1" outlineLevel="1" x14ac:dyDescent="0.25">
      <c r="A400" s="12" t="str">
        <f t="shared" si="94"/>
        <v/>
      </c>
      <c r="R400" s="18" t="str">
        <f t="shared" si="111"/>
        <v xml:space="preserve"> []</v>
      </c>
      <c r="U400" s="45" t="str">
        <f t="shared" si="112"/>
        <v/>
      </c>
      <c r="V400" s="49"/>
      <c r="W400" s="49" t="str">
        <f t="shared" si="109"/>
        <v/>
      </c>
      <c r="AI400" s="45" t="str">
        <f t="shared" si="110"/>
        <v/>
      </c>
      <c r="AK400" s="45" t="str">
        <f t="shared" si="113"/>
        <v/>
      </c>
      <c r="BN400" s="45" t="str">
        <f t="shared" si="91"/>
        <v/>
      </c>
      <c r="BP400" s="12" t="s">
        <v>3803</v>
      </c>
      <c r="BR400" s="10" t="str">
        <f t="shared" si="95"/>
        <v/>
      </c>
      <c r="BS400" s="10" t="str">
        <f t="shared" si="96"/>
        <v/>
      </c>
      <c r="BT400" s="10" t="str">
        <f t="shared" si="97"/>
        <v/>
      </c>
      <c r="BU400" s="10" t="str">
        <f t="shared" si="98"/>
        <v/>
      </c>
      <c r="BV400" s="10" t="str">
        <f t="shared" si="99"/>
        <v/>
      </c>
      <c r="BW400" s="10" t="str">
        <f t="shared" si="100"/>
        <v/>
      </c>
      <c r="BX400" s="10" t="str">
        <f t="shared" si="101"/>
        <v/>
      </c>
      <c r="BY400" s="10" t="str">
        <f t="shared" si="102"/>
        <v/>
      </c>
      <c r="CA400" s="10" t="str">
        <f t="shared" si="103"/>
        <v/>
      </c>
      <c r="CB400" s="10" t="str">
        <f t="shared" si="104"/>
        <v/>
      </c>
      <c r="CC400" s="10" t="str">
        <f t="shared" si="105"/>
        <v/>
      </c>
      <c r="CD400" s="10" t="str">
        <f t="shared" si="106"/>
        <v/>
      </c>
      <c r="CE400" s="10" t="str">
        <f t="shared" si="107"/>
        <v/>
      </c>
      <c r="CF400" s="10"/>
      <c r="CG400" s="10">
        <f t="shared" si="108"/>
        <v>0</v>
      </c>
    </row>
    <row r="401" spans="1:85" hidden="1" outlineLevel="1" x14ac:dyDescent="0.25">
      <c r="A401" s="12" t="str">
        <f t="shared" si="94"/>
        <v/>
      </c>
      <c r="R401" s="18" t="str">
        <f t="shared" si="111"/>
        <v xml:space="preserve"> []</v>
      </c>
      <c r="U401" s="45" t="str">
        <f t="shared" si="112"/>
        <v/>
      </c>
      <c r="V401" s="49"/>
      <c r="W401" s="49" t="str">
        <f t="shared" si="109"/>
        <v/>
      </c>
      <c r="AI401" s="45" t="str">
        <f t="shared" si="110"/>
        <v/>
      </c>
      <c r="AK401" s="45" t="str">
        <f t="shared" si="113"/>
        <v/>
      </c>
      <c r="BN401" s="45" t="str">
        <f t="shared" si="91"/>
        <v/>
      </c>
      <c r="BP401" s="12" t="s">
        <v>3803</v>
      </c>
      <c r="BR401" s="10" t="str">
        <f t="shared" si="95"/>
        <v/>
      </c>
      <c r="BS401" s="10" t="str">
        <f t="shared" si="96"/>
        <v/>
      </c>
      <c r="BT401" s="10" t="str">
        <f t="shared" si="97"/>
        <v/>
      </c>
      <c r="BU401" s="10" t="str">
        <f t="shared" si="98"/>
        <v/>
      </c>
      <c r="BV401" s="10" t="str">
        <f t="shared" si="99"/>
        <v/>
      </c>
      <c r="BW401" s="10" t="str">
        <f t="shared" si="100"/>
        <v/>
      </c>
      <c r="BX401" s="10" t="str">
        <f t="shared" si="101"/>
        <v/>
      </c>
      <c r="BY401" s="10" t="str">
        <f t="shared" si="102"/>
        <v/>
      </c>
      <c r="CA401" s="10" t="str">
        <f t="shared" si="103"/>
        <v/>
      </c>
      <c r="CB401" s="10" t="str">
        <f t="shared" si="104"/>
        <v/>
      </c>
      <c r="CC401" s="10" t="str">
        <f t="shared" si="105"/>
        <v/>
      </c>
      <c r="CD401" s="10" t="str">
        <f t="shared" si="106"/>
        <v/>
      </c>
      <c r="CE401" s="10" t="str">
        <f t="shared" si="107"/>
        <v/>
      </c>
      <c r="CF401" s="10"/>
      <c r="CG401" s="10">
        <f t="shared" si="108"/>
        <v>0</v>
      </c>
    </row>
    <row r="402" spans="1:85" hidden="1" outlineLevel="1" x14ac:dyDescent="0.25">
      <c r="A402" s="12" t="str">
        <f t="shared" si="94"/>
        <v/>
      </c>
      <c r="R402" s="18" t="str">
        <f t="shared" si="111"/>
        <v xml:space="preserve"> []</v>
      </c>
      <c r="U402" s="45" t="str">
        <f t="shared" si="112"/>
        <v/>
      </c>
      <c r="V402" s="49"/>
      <c r="W402" s="49" t="str">
        <f t="shared" si="109"/>
        <v/>
      </c>
      <c r="AI402" s="45" t="str">
        <f t="shared" si="110"/>
        <v/>
      </c>
      <c r="AK402" s="45" t="str">
        <f t="shared" si="113"/>
        <v/>
      </c>
      <c r="BN402" s="45" t="str">
        <f t="shared" si="91"/>
        <v/>
      </c>
      <c r="BP402" s="12" t="s">
        <v>3803</v>
      </c>
      <c r="BR402" s="10" t="str">
        <f t="shared" si="95"/>
        <v/>
      </c>
      <c r="BS402" s="10" t="str">
        <f t="shared" si="96"/>
        <v/>
      </c>
      <c r="BT402" s="10" t="str">
        <f t="shared" si="97"/>
        <v/>
      </c>
      <c r="BU402" s="10" t="str">
        <f t="shared" si="98"/>
        <v/>
      </c>
      <c r="BV402" s="10" t="str">
        <f t="shared" si="99"/>
        <v/>
      </c>
      <c r="BW402" s="10" t="str">
        <f t="shared" si="100"/>
        <v/>
      </c>
      <c r="BX402" s="10" t="str">
        <f t="shared" si="101"/>
        <v/>
      </c>
      <c r="BY402" s="10" t="str">
        <f t="shared" si="102"/>
        <v/>
      </c>
      <c r="CA402" s="10" t="str">
        <f t="shared" si="103"/>
        <v/>
      </c>
      <c r="CB402" s="10" t="str">
        <f t="shared" si="104"/>
        <v/>
      </c>
      <c r="CC402" s="10" t="str">
        <f t="shared" si="105"/>
        <v/>
      </c>
      <c r="CD402" s="10" t="str">
        <f t="shared" si="106"/>
        <v/>
      </c>
      <c r="CE402" s="10" t="str">
        <f t="shared" si="107"/>
        <v/>
      </c>
      <c r="CF402" s="10"/>
      <c r="CG402" s="10">
        <f t="shared" si="108"/>
        <v>0</v>
      </c>
    </row>
    <row r="403" spans="1:85" hidden="1" outlineLevel="1" x14ac:dyDescent="0.25">
      <c r="A403" s="12" t="str">
        <f t="shared" si="94"/>
        <v/>
      </c>
      <c r="R403" s="18" t="str">
        <f t="shared" si="111"/>
        <v xml:space="preserve"> []</v>
      </c>
      <c r="U403" s="45" t="str">
        <f t="shared" si="112"/>
        <v/>
      </c>
      <c r="V403" s="49"/>
      <c r="W403" s="49" t="str">
        <f t="shared" si="109"/>
        <v/>
      </c>
      <c r="AI403" s="45" t="str">
        <f t="shared" si="110"/>
        <v/>
      </c>
      <c r="AK403" s="45" t="str">
        <f t="shared" si="113"/>
        <v/>
      </c>
      <c r="BN403" s="45" t="str">
        <f t="shared" si="91"/>
        <v/>
      </c>
      <c r="BP403" s="12" t="s">
        <v>3803</v>
      </c>
      <c r="BR403" s="10" t="str">
        <f t="shared" si="95"/>
        <v/>
      </c>
      <c r="BS403" s="10" t="str">
        <f t="shared" si="96"/>
        <v/>
      </c>
      <c r="BT403" s="10" t="str">
        <f t="shared" si="97"/>
        <v/>
      </c>
      <c r="BU403" s="10" t="str">
        <f t="shared" si="98"/>
        <v/>
      </c>
      <c r="BV403" s="10" t="str">
        <f t="shared" si="99"/>
        <v/>
      </c>
      <c r="BW403" s="10" t="str">
        <f t="shared" si="100"/>
        <v/>
      </c>
      <c r="BX403" s="10" t="str">
        <f t="shared" si="101"/>
        <v/>
      </c>
      <c r="BY403" s="10" t="str">
        <f t="shared" si="102"/>
        <v/>
      </c>
      <c r="CA403" s="10" t="str">
        <f t="shared" si="103"/>
        <v/>
      </c>
      <c r="CB403" s="10" t="str">
        <f t="shared" si="104"/>
        <v/>
      </c>
      <c r="CC403" s="10" t="str">
        <f t="shared" si="105"/>
        <v/>
      </c>
      <c r="CD403" s="10" t="str">
        <f t="shared" si="106"/>
        <v/>
      </c>
      <c r="CE403" s="10" t="str">
        <f t="shared" si="107"/>
        <v/>
      </c>
      <c r="CF403" s="10"/>
      <c r="CG403" s="10">
        <f t="shared" si="108"/>
        <v>0</v>
      </c>
    </row>
    <row r="404" spans="1:85" hidden="1" outlineLevel="1" x14ac:dyDescent="0.25">
      <c r="A404" s="12" t="str">
        <f t="shared" si="94"/>
        <v/>
      </c>
      <c r="R404" s="18" t="str">
        <f t="shared" si="111"/>
        <v xml:space="preserve"> []</v>
      </c>
      <c r="U404" s="45" t="str">
        <f t="shared" si="112"/>
        <v/>
      </c>
      <c r="V404" s="49"/>
      <c r="W404" s="49" t="str">
        <f t="shared" si="109"/>
        <v/>
      </c>
      <c r="AI404" s="45" t="str">
        <f t="shared" si="110"/>
        <v/>
      </c>
      <c r="AK404" s="45" t="str">
        <f t="shared" si="113"/>
        <v/>
      </c>
      <c r="BN404" s="45" t="str">
        <f t="shared" si="91"/>
        <v/>
      </c>
      <c r="BP404" s="12" t="s">
        <v>3803</v>
      </c>
      <c r="BR404" s="10" t="str">
        <f t="shared" si="95"/>
        <v/>
      </c>
      <c r="BS404" s="10" t="str">
        <f t="shared" si="96"/>
        <v/>
      </c>
      <c r="BT404" s="10" t="str">
        <f t="shared" si="97"/>
        <v/>
      </c>
      <c r="BU404" s="10" t="str">
        <f t="shared" si="98"/>
        <v/>
      </c>
      <c r="BV404" s="10" t="str">
        <f t="shared" si="99"/>
        <v/>
      </c>
      <c r="BW404" s="10" t="str">
        <f t="shared" si="100"/>
        <v/>
      </c>
      <c r="BX404" s="10" t="str">
        <f t="shared" si="101"/>
        <v/>
      </c>
      <c r="BY404" s="10" t="str">
        <f t="shared" si="102"/>
        <v/>
      </c>
      <c r="CA404" s="10" t="str">
        <f t="shared" si="103"/>
        <v/>
      </c>
      <c r="CB404" s="10" t="str">
        <f t="shared" si="104"/>
        <v/>
      </c>
      <c r="CC404" s="10" t="str">
        <f t="shared" si="105"/>
        <v/>
      </c>
      <c r="CD404" s="10" t="str">
        <f t="shared" si="106"/>
        <v/>
      </c>
      <c r="CE404" s="10" t="str">
        <f t="shared" si="107"/>
        <v/>
      </c>
      <c r="CF404" s="10"/>
      <c r="CG404" s="10">
        <f t="shared" si="108"/>
        <v>0</v>
      </c>
    </row>
    <row r="405" spans="1:85" hidden="1" outlineLevel="1" x14ac:dyDescent="0.25">
      <c r="A405" s="12" t="str">
        <f t="shared" si="94"/>
        <v/>
      </c>
      <c r="R405" s="18" t="str">
        <f t="shared" si="111"/>
        <v xml:space="preserve"> []</v>
      </c>
      <c r="U405" s="45" t="str">
        <f t="shared" si="112"/>
        <v/>
      </c>
      <c r="V405" s="49"/>
      <c r="W405" s="49" t="str">
        <f t="shared" si="109"/>
        <v/>
      </c>
      <c r="AI405" s="45" t="str">
        <f t="shared" si="110"/>
        <v/>
      </c>
      <c r="AK405" s="45" t="str">
        <f t="shared" si="113"/>
        <v/>
      </c>
      <c r="BN405" s="45" t="str">
        <f t="shared" si="91"/>
        <v/>
      </c>
      <c r="BP405" s="12" t="s">
        <v>3803</v>
      </c>
      <c r="BR405" s="10" t="str">
        <f t="shared" si="95"/>
        <v/>
      </c>
      <c r="BS405" s="10" t="str">
        <f t="shared" si="96"/>
        <v/>
      </c>
      <c r="BT405" s="10" t="str">
        <f t="shared" si="97"/>
        <v/>
      </c>
      <c r="BU405" s="10" t="str">
        <f t="shared" si="98"/>
        <v/>
      </c>
      <c r="BV405" s="10" t="str">
        <f t="shared" si="99"/>
        <v/>
      </c>
      <c r="BW405" s="10" t="str">
        <f t="shared" si="100"/>
        <v/>
      </c>
      <c r="BX405" s="10" t="str">
        <f t="shared" si="101"/>
        <v/>
      </c>
      <c r="BY405" s="10" t="str">
        <f t="shared" si="102"/>
        <v/>
      </c>
      <c r="CA405" s="10" t="str">
        <f t="shared" si="103"/>
        <v/>
      </c>
      <c r="CB405" s="10" t="str">
        <f t="shared" si="104"/>
        <v/>
      </c>
      <c r="CC405" s="10" t="str">
        <f t="shared" si="105"/>
        <v/>
      </c>
      <c r="CD405" s="10" t="str">
        <f t="shared" si="106"/>
        <v/>
      </c>
      <c r="CE405" s="10" t="str">
        <f t="shared" si="107"/>
        <v/>
      </c>
      <c r="CF405" s="10"/>
      <c r="CG405" s="10">
        <f t="shared" si="108"/>
        <v>0</v>
      </c>
    </row>
    <row r="406" spans="1:85" hidden="1" outlineLevel="1" x14ac:dyDescent="0.25">
      <c r="A406" s="12" t="str">
        <f t="shared" si="94"/>
        <v/>
      </c>
      <c r="R406" s="18" t="str">
        <f t="shared" si="111"/>
        <v xml:space="preserve"> []</v>
      </c>
      <c r="U406" s="45" t="str">
        <f t="shared" si="112"/>
        <v/>
      </c>
      <c r="V406" s="49"/>
      <c r="W406" s="49" t="str">
        <f t="shared" si="109"/>
        <v/>
      </c>
      <c r="AI406" s="45" t="str">
        <f t="shared" si="110"/>
        <v/>
      </c>
      <c r="AK406" s="45" t="str">
        <f t="shared" si="113"/>
        <v/>
      </c>
      <c r="BN406" s="45" t="str">
        <f t="shared" ref="BN406:BN470" si="114">A406</f>
        <v/>
      </c>
      <c r="BP406" s="12" t="s">
        <v>3803</v>
      </c>
      <c r="BR406" s="10" t="str">
        <f t="shared" si="95"/>
        <v/>
      </c>
      <c r="BS406" s="10" t="str">
        <f t="shared" si="96"/>
        <v/>
      </c>
      <c r="BT406" s="10" t="str">
        <f t="shared" si="97"/>
        <v/>
      </c>
      <c r="BU406" s="10" t="str">
        <f t="shared" si="98"/>
        <v/>
      </c>
      <c r="BV406" s="10" t="str">
        <f t="shared" si="99"/>
        <v/>
      </c>
      <c r="BW406" s="10" t="str">
        <f t="shared" si="100"/>
        <v/>
      </c>
      <c r="BX406" s="10" t="str">
        <f t="shared" si="101"/>
        <v/>
      </c>
      <c r="BY406" s="10" t="str">
        <f t="shared" si="102"/>
        <v/>
      </c>
      <c r="CA406" s="10" t="str">
        <f t="shared" si="103"/>
        <v/>
      </c>
      <c r="CB406" s="10" t="str">
        <f t="shared" si="104"/>
        <v/>
      </c>
      <c r="CC406" s="10" t="str">
        <f t="shared" si="105"/>
        <v/>
      </c>
      <c r="CD406" s="10" t="str">
        <f t="shared" si="106"/>
        <v/>
      </c>
      <c r="CE406" s="10" t="str">
        <f t="shared" si="107"/>
        <v/>
      </c>
      <c r="CF406" s="10"/>
      <c r="CG406" s="10">
        <f t="shared" si="108"/>
        <v>0</v>
      </c>
    </row>
    <row r="407" spans="1:85" hidden="1" outlineLevel="1" x14ac:dyDescent="0.25">
      <c r="A407" s="12" t="str">
        <f t="shared" si="94"/>
        <v/>
      </c>
      <c r="R407" s="18" t="str">
        <f t="shared" si="111"/>
        <v xml:space="preserve"> []</v>
      </c>
      <c r="U407" s="45" t="str">
        <f t="shared" si="112"/>
        <v/>
      </c>
      <c r="V407" s="49"/>
      <c r="W407" s="49" t="str">
        <f t="shared" si="109"/>
        <v/>
      </c>
      <c r="AI407" s="45" t="str">
        <f t="shared" si="110"/>
        <v/>
      </c>
      <c r="AK407" s="45" t="str">
        <f t="shared" si="113"/>
        <v/>
      </c>
      <c r="BN407" s="45" t="str">
        <f t="shared" si="114"/>
        <v/>
      </c>
      <c r="BP407" s="12" t="s">
        <v>3803</v>
      </c>
      <c r="BR407" s="10" t="str">
        <f t="shared" si="95"/>
        <v/>
      </c>
      <c r="BS407" s="10" t="str">
        <f t="shared" si="96"/>
        <v/>
      </c>
      <c r="BT407" s="10" t="str">
        <f t="shared" si="97"/>
        <v/>
      </c>
      <c r="BU407" s="10" t="str">
        <f t="shared" si="98"/>
        <v/>
      </c>
      <c r="BV407" s="10" t="str">
        <f t="shared" si="99"/>
        <v/>
      </c>
      <c r="BW407" s="10" t="str">
        <f t="shared" si="100"/>
        <v/>
      </c>
      <c r="BX407" s="10" t="str">
        <f t="shared" si="101"/>
        <v/>
      </c>
      <c r="BY407" s="10" t="str">
        <f t="shared" si="102"/>
        <v/>
      </c>
      <c r="CA407" s="10" t="str">
        <f t="shared" si="103"/>
        <v/>
      </c>
      <c r="CB407" s="10" t="str">
        <f t="shared" si="104"/>
        <v/>
      </c>
      <c r="CC407" s="10" t="str">
        <f t="shared" si="105"/>
        <v/>
      </c>
      <c r="CD407" s="10" t="str">
        <f t="shared" si="106"/>
        <v/>
      </c>
      <c r="CE407" s="10" t="str">
        <f t="shared" si="107"/>
        <v/>
      </c>
      <c r="CF407" s="10"/>
      <c r="CG407" s="10">
        <f t="shared" si="108"/>
        <v>0</v>
      </c>
    </row>
    <row r="408" spans="1:85" hidden="1" outlineLevel="1" x14ac:dyDescent="0.25">
      <c r="A408" s="12" t="str">
        <f t="shared" si="94"/>
        <v/>
      </c>
      <c r="R408" s="18" t="str">
        <f t="shared" si="111"/>
        <v xml:space="preserve"> []</v>
      </c>
      <c r="U408" s="45" t="str">
        <f t="shared" si="112"/>
        <v/>
      </c>
      <c r="V408" s="49"/>
      <c r="W408" s="49" t="str">
        <f t="shared" si="109"/>
        <v/>
      </c>
      <c r="AI408" s="45" t="str">
        <f t="shared" si="110"/>
        <v/>
      </c>
      <c r="AK408" s="45" t="str">
        <f t="shared" si="113"/>
        <v/>
      </c>
      <c r="BN408" s="45" t="str">
        <f t="shared" si="114"/>
        <v/>
      </c>
      <c r="BP408" s="12" t="s">
        <v>3803</v>
      </c>
      <c r="BR408" s="10" t="str">
        <f t="shared" si="95"/>
        <v/>
      </c>
      <c r="BS408" s="10" t="str">
        <f t="shared" si="96"/>
        <v/>
      </c>
      <c r="BT408" s="10" t="str">
        <f t="shared" si="97"/>
        <v/>
      </c>
      <c r="BU408" s="10" t="str">
        <f t="shared" si="98"/>
        <v/>
      </c>
      <c r="BV408" s="10" t="str">
        <f t="shared" si="99"/>
        <v/>
      </c>
      <c r="BW408" s="10" t="str">
        <f t="shared" si="100"/>
        <v/>
      </c>
      <c r="BX408" s="10" t="str">
        <f t="shared" si="101"/>
        <v/>
      </c>
      <c r="BY408" s="10" t="str">
        <f t="shared" si="102"/>
        <v/>
      </c>
      <c r="CA408" s="10" t="str">
        <f t="shared" si="103"/>
        <v/>
      </c>
      <c r="CB408" s="10" t="str">
        <f t="shared" si="104"/>
        <v/>
      </c>
      <c r="CC408" s="10" t="str">
        <f t="shared" si="105"/>
        <v/>
      </c>
      <c r="CD408" s="10" t="str">
        <f t="shared" si="106"/>
        <v/>
      </c>
      <c r="CE408" s="10" t="str">
        <f t="shared" si="107"/>
        <v/>
      </c>
      <c r="CF408" s="10"/>
      <c r="CG408" s="10">
        <f t="shared" si="108"/>
        <v>0</v>
      </c>
    </row>
    <row r="409" spans="1:85" hidden="1" outlineLevel="1" x14ac:dyDescent="0.25">
      <c r="A409" s="12" t="str">
        <f t="shared" si="94"/>
        <v/>
      </c>
      <c r="R409" s="18" t="str">
        <f t="shared" si="111"/>
        <v xml:space="preserve"> []</v>
      </c>
      <c r="U409" s="45" t="str">
        <f t="shared" si="112"/>
        <v/>
      </c>
      <c r="V409" s="49"/>
      <c r="W409" s="49" t="str">
        <f t="shared" si="109"/>
        <v/>
      </c>
      <c r="AI409" s="45" t="str">
        <f t="shared" si="110"/>
        <v/>
      </c>
      <c r="AK409" s="45" t="str">
        <f t="shared" si="113"/>
        <v/>
      </c>
      <c r="BN409" s="45" t="str">
        <f t="shared" si="114"/>
        <v/>
      </c>
      <c r="BP409" s="12" t="s">
        <v>3803</v>
      </c>
      <c r="BR409" s="10" t="str">
        <f t="shared" si="95"/>
        <v/>
      </c>
      <c r="BS409" s="10" t="str">
        <f t="shared" si="96"/>
        <v/>
      </c>
      <c r="BT409" s="10" t="str">
        <f t="shared" si="97"/>
        <v/>
      </c>
      <c r="BU409" s="10" t="str">
        <f t="shared" si="98"/>
        <v/>
      </c>
      <c r="BV409" s="10" t="str">
        <f t="shared" si="99"/>
        <v/>
      </c>
      <c r="BW409" s="10" t="str">
        <f t="shared" si="100"/>
        <v/>
      </c>
      <c r="BX409" s="10" t="str">
        <f t="shared" si="101"/>
        <v/>
      </c>
      <c r="BY409" s="10" t="str">
        <f t="shared" si="102"/>
        <v/>
      </c>
      <c r="CA409" s="10" t="str">
        <f t="shared" si="103"/>
        <v/>
      </c>
      <c r="CB409" s="10" t="str">
        <f t="shared" si="104"/>
        <v/>
      </c>
      <c r="CC409" s="10" t="str">
        <f t="shared" si="105"/>
        <v/>
      </c>
      <c r="CD409" s="10" t="str">
        <f t="shared" si="106"/>
        <v/>
      </c>
      <c r="CE409" s="10" t="str">
        <f t="shared" si="107"/>
        <v/>
      </c>
      <c r="CF409" s="10"/>
      <c r="CG409" s="10">
        <f t="shared" si="108"/>
        <v>0</v>
      </c>
    </row>
    <row r="410" spans="1:85" hidden="1" outlineLevel="1" x14ac:dyDescent="0.25">
      <c r="A410" s="12" t="str">
        <f t="shared" si="94"/>
        <v/>
      </c>
      <c r="R410" s="18" t="str">
        <f t="shared" si="111"/>
        <v xml:space="preserve"> []</v>
      </c>
      <c r="U410" s="45" t="str">
        <f t="shared" si="112"/>
        <v/>
      </c>
      <c r="V410" s="49"/>
      <c r="W410" s="49" t="str">
        <f t="shared" ref="W410:W413" si="115">IF(ISBLANK(W99),"",W99)</f>
        <v/>
      </c>
      <c r="AI410" s="45" t="str">
        <f t="shared" ref="AI410:AI413" si="116">IF(ISBLANK(AB99),"",AB99)</f>
        <v/>
      </c>
      <c r="AK410" s="45" t="str">
        <f t="shared" si="113"/>
        <v/>
      </c>
      <c r="BN410" s="45" t="str">
        <f t="shared" si="114"/>
        <v/>
      </c>
      <c r="BP410" s="12" t="s">
        <v>3803</v>
      </c>
      <c r="BR410" s="10" t="str">
        <f t="shared" si="95"/>
        <v/>
      </c>
      <c r="BS410" s="10" t="str">
        <f t="shared" si="96"/>
        <v/>
      </c>
      <c r="BT410" s="10" t="str">
        <f t="shared" si="97"/>
        <v/>
      </c>
      <c r="BU410" s="10" t="str">
        <f t="shared" si="98"/>
        <v/>
      </c>
      <c r="BV410" s="10" t="str">
        <f t="shared" si="99"/>
        <v/>
      </c>
      <c r="BW410" s="10" t="str">
        <f t="shared" si="100"/>
        <v/>
      </c>
      <c r="BX410" s="10" t="str">
        <f t="shared" si="101"/>
        <v/>
      </c>
      <c r="BY410" s="10" t="str">
        <f t="shared" si="102"/>
        <v/>
      </c>
      <c r="CA410" s="10" t="str">
        <f t="shared" si="103"/>
        <v/>
      </c>
      <c r="CB410" s="10" t="str">
        <f t="shared" si="104"/>
        <v/>
      </c>
      <c r="CC410" s="10" t="str">
        <f t="shared" si="105"/>
        <v/>
      </c>
      <c r="CD410" s="10" t="str">
        <f t="shared" si="106"/>
        <v/>
      </c>
      <c r="CE410" s="10" t="str">
        <f t="shared" si="107"/>
        <v/>
      </c>
      <c r="CF410" s="10"/>
      <c r="CG410" s="10">
        <f t="shared" si="108"/>
        <v>0</v>
      </c>
    </row>
    <row r="411" spans="1:85" hidden="1" outlineLevel="1" x14ac:dyDescent="0.25">
      <c r="A411" s="12" t="str">
        <f t="shared" si="94"/>
        <v/>
      </c>
      <c r="R411" s="18" t="str">
        <f t="shared" si="111"/>
        <v xml:space="preserve"> []</v>
      </c>
      <c r="U411" s="45" t="str">
        <f t="shared" si="112"/>
        <v/>
      </c>
      <c r="V411" s="49"/>
      <c r="W411" s="49" t="str">
        <f t="shared" si="115"/>
        <v/>
      </c>
      <c r="AI411" s="45" t="str">
        <f t="shared" si="116"/>
        <v/>
      </c>
      <c r="AK411" s="45" t="str">
        <f t="shared" si="113"/>
        <v/>
      </c>
      <c r="BN411" s="45" t="str">
        <f t="shared" si="114"/>
        <v/>
      </c>
      <c r="BP411" s="12" t="s">
        <v>3803</v>
      </c>
      <c r="BR411" s="10" t="str">
        <f t="shared" si="95"/>
        <v/>
      </c>
      <c r="BS411" s="10" t="str">
        <f t="shared" si="96"/>
        <v/>
      </c>
      <c r="BT411" s="10" t="str">
        <f t="shared" si="97"/>
        <v/>
      </c>
      <c r="BU411" s="10" t="str">
        <f t="shared" si="98"/>
        <v/>
      </c>
      <c r="BV411" s="10" t="str">
        <f t="shared" si="99"/>
        <v/>
      </c>
      <c r="BW411" s="10" t="str">
        <f t="shared" si="100"/>
        <v/>
      </c>
      <c r="BX411" s="10" t="str">
        <f t="shared" si="101"/>
        <v/>
      </c>
      <c r="BY411" s="10" t="str">
        <f t="shared" si="102"/>
        <v/>
      </c>
      <c r="CA411" s="10" t="str">
        <f t="shared" si="103"/>
        <v/>
      </c>
      <c r="CB411" s="10" t="str">
        <f t="shared" si="104"/>
        <v/>
      </c>
      <c r="CC411" s="10" t="str">
        <f t="shared" si="105"/>
        <v/>
      </c>
      <c r="CD411" s="10" t="str">
        <f t="shared" si="106"/>
        <v/>
      </c>
      <c r="CE411" s="10" t="str">
        <f t="shared" si="107"/>
        <v/>
      </c>
      <c r="CF411" s="10"/>
      <c r="CG411" s="10">
        <f t="shared" si="108"/>
        <v>0</v>
      </c>
    </row>
    <row r="412" spans="1:85" hidden="1" outlineLevel="1" x14ac:dyDescent="0.25">
      <c r="A412" s="12" t="str">
        <f t="shared" si="94"/>
        <v/>
      </c>
      <c r="R412" s="18" t="str">
        <f t="shared" si="111"/>
        <v xml:space="preserve"> []</v>
      </c>
      <c r="U412" s="45" t="str">
        <f t="shared" si="112"/>
        <v/>
      </c>
      <c r="V412" s="49"/>
      <c r="W412" s="49" t="str">
        <f t="shared" si="115"/>
        <v/>
      </c>
      <c r="AI412" s="45" t="str">
        <f t="shared" si="116"/>
        <v/>
      </c>
      <c r="AK412" s="45" t="str">
        <f t="shared" si="113"/>
        <v/>
      </c>
      <c r="BN412" s="45" t="str">
        <f t="shared" si="114"/>
        <v/>
      </c>
      <c r="BP412" s="12" t="s">
        <v>3803</v>
      </c>
      <c r="BR412" s="10" t="str">
        <f t="shared" si="95"/>
        <v/>
      </c>
      <c r="BS412" s="10" t="str">
        <f t="shared" si="96"/>
        <v/>
      </c>
      <c r="BT412" s="10" t="str">
        <f t="shared" si="97"/>
        <v/>
      </c>
      <c r="BU412" s="10" t="str">
        <f t="shared" si="98"/>
        <v/>
      </c>
      <c r="BV412" s="10" t="str">
        <f t="shared" si="99"/>
        <v/>
      </c>
      <c r="BW412" s="10" t="str">
        <f t="shared" si="100"/>
        <v/>
      </c>
      <c r="BX412" s="10" t="str">
        <f t="shared" si="101"/>
        <v/>
      </c>
      <c r="BY412" s="10" t="str">
        <f t="shared" si="102"/>
        <v/>
      </c>
      <c r="CA412" s="10" t="str">
        <f t="shared" si="103"/>
        <v/>
      </c>
      <c r="CB412" s="10" t="str">
        <f t="shared" si="104"/>
        <v/>
      </c>
      <c r="CC412" s="10" t="str">
        <f t="shared" si="105"/>
        <v/>
      </c>
      <c r="CD412" s="10" t="str">
        <f t="shared" si="106"/>
        <v/>
      </c>
      <c r="CE412" s="10" t="str">
        <f t="shared" si="107"/>
        <v/>
      </c>
      <c r="CF412" s="10"/>
      <c r="CG412" s="10">
        <f t="shared" si="108"/>
        <v>0</v>
      </c>
    </row>
    <row r="413" spans="1:85" hidden="1" outlineLevel="1" x14ac:dyDescent="0.25">
      <c r="A413" s="12" t="str">
        <f t="shared" si="94"/>
        <v/>
      </c>
      <c r="R413" s="18" t="str">
        <f t="shared" si="111"/>
        <v xml:space="preserve"> []</v>
      </c>
      <c r="U413" s="45" t="str">
        <f t="shared" si="112"/>
        <v/>
      </c>
      <c r="V413" s="49"/>
      <c r="W413" s="49" t="str">
        <f t="shared" si="115"/>
        <v/>
      </c>
      <c r="AI413" s="45" t="str">
        <f t="shared" si="116"/>
        <v/>
      </c>
      <c r="AK413" s="45" t="str">
        <f t="shared" si="113"/>
        <v/>
      </c>
      <c r="BN413" s="45" t="str">
        <f t="shared" ref="BN413" si="117">A413</f>
        <v/>
      </c>
      <c r="BP413" s="12" t="s">
        <v>3803</v>
      </c>
      <c r="BR413" s="10" t="str">
        <f t="shared" si="95"/>
        <v/>
      </c>
      <c r="BS413" s="10" t="str">
        <f t="shared" si="96"/>
        <v/>
      </c>
      <c r="BT413" s="10" t="str">
        <f t="shared" si="97"/>
        <v/>
      </c>
      <c r="BU413" s="10" t="str">
        <f t="shared" si="98"/>
        <v/>
      </c>
      <c r="BV413" s="10" t="str">
        <f t="shared" si="99"/>
        <v/>
      </c>
      <c r="BW413" s="10" t="str">
        <f t="shared" si="100"/>
        <v/>
      </c>
      <c r="BX413" s="10" t="str">
        <f t="shared" si="101"/>
        <v/>
      </c>
      <c r="BY413" s="10" t="str">
        <f t="shared" si="102"/>
        <v/>
      </c>
      <c r="CA413" s="10" t="str">
        <f t="shared" si="103"/>
        <v/>
      </c>
      <c r="CB413" s="10" t="str">
        <f t="shared" si="104"/>
        <v/>
      </c>
      <c r="CC413" s="10" t="str">
        <f t="shared" si="105"/>
        <v/>
      </c>
      <c r="CD413" s="10" t="str">
        <f t="shared" si="106"/>
        <v/>
      </c>
      <c r="CE413" s="10" t="str">
        <f t="shared" si="107"/>
        <v/>
      </c>
      <c r="CF413" s="10"/>
      <c r="CG413" s="10">
        <f t="shared" si="108"/>
        <v>0</v>
      </c>
    </row>
    <row r="414" spans="1:85" x14ac:dyDescent="0.25">
      <c r="A414" s="12">
        <f t="shared" si="94"/>
        <v>1</v>
      </c>
      <c r="R414" s="18" t="str">
        <f>CONCATENATE(R3," [",
BR414,BS414,BT414,BU414,BV414,BW414,BX414,BY414,"]")</f>
        <v>Хранилище (Гробница) [Год НС (甲) и Год ЗВ (丑)]</v>
      </c>
      <c r="U414" s="45" t="str">
        <f t="shared" ref="U414:U446" si="118">IF(ISBLANK(U3),"",U3)</f>
        <v>甲</v>
      </c>
      <c r="V414" s="49"/>
      <c r="W414" s="45" t="str">
        <f t="shared" ref="W414:W446" si="119">IF(ISBLANK(W3),"",W3)</f>
        <v>丑</v>
      </c>
      <c r="AP414" s="45" t="str">
        <f t="shared" ref="AP414:AP446" si="120">IF(ISBLANK(AB3),"",AB3)</f>
        <v/>
      </c>
      <c r="AR414" s="45" t="str">
        <f t="shared" ref="AR414:AR446" si="121">IF(ISBLANK(AD3),"",AD3)</f>
        <v/>
      </c>
      <c r="BN414" s="45">
        <f t="shared" si="114"/>
        <v>1</v>
      </c>
      <c r="BP414" s="12" t="s">
        <v>3804</v>
      </c>
      <c r="BR414" s="10" t="str">
        <f t="shared" si="95"/>
        <v xml:space="preserve">Год НС (甲) и </v>
      </c>
      <c r="BS414" s="10" t="str">
        <f t="shared" si="96"/>
        <v>Год ЗВ (丑)</v>
      </c>
      <c r="BT414" s="10" t="str">
        <f t="shared" si="97"/>
        <v/>
      </c>
      <c r="BU414" s="10" t="str">
        <f t="shared" si="98"/>
        <v/>
      </c>
      <c r="BV414" s="10" t="str">
        <f t="shared" si="99"/>
        <v/>
      </c>
      <c r="BW414" s="10" t="str">
        <f t="shared" si="100"/>
        <v/>
      </c>
      <c r="BX414" s="10" t="str">
        <f t="shared" si="101"/>
        <v/>
      </c>
      <c r="BY414" s="10" t="str">
        <f t="shared" si="102"/>
        <v/>
      </c>
      <c r="CA414" s="10" t="str">
        <f t="shared" si="103"/>
        <v xml:space="preserve"> и </v>
      </c>
      <c r="CB414" s="10" t="str">
        <f t="shared" si="104"/>
        <v/>
      </c>
      <c r="CC414" s="10" t="str">
        <f t="shared" si="105"/>
        <v/>
      </c>
      <c r="CD414" s="10" t="str">
        <f t="shared" si="106"/>
        <v/>
      </c>
      <c r="CE414" s="10" t="str">
        <f t="shared" si="107"/>
        <v/>
      </c>
      <c r="CF414" s="10"/>
      <c r="CG414" s="10">
        <f t="shared" si="108"/>
        <v>2</v>
      </c>
    </row>
    <row r="415" spans="1:85" outlineLevel="1" x14ac:dyDescent="0.25">
      <c r="A415" s="12">
        <f t="shared" si="94"/>
        <v>1</v>
      </c>
      <c r="R415" s="18" t="str">
        <f t="shared" ref="R415:R478" si="122">CONCATENATE(R4," [",
BR415,BS415,BT415,BU415,BV415,BW415,BX415,BY415,"]")</f>
        <v>Хранилище (Гробница) [Год НС (甲) и Год ЗВ (辰)]</v>
      </c>
      <c r="U415" s="45" t="str">
        <f t="shared" si="118"/>
        <v>甲</v>
      </c>
      <c r="W415" s="45" t="str">
        <f t="shared" si="119"/>
        <v>辰</v>
      </c>
      <c r="AP415" s="45" t="str">
        <f t="shared" si="120"/>
        <v/>
      </c>
      <c r="AR415" s="45" t="str">
        <f t="shared" si="121"/>
        <v/>
      </c>
      <c r="BN415" s="45">
        <f t="shared" si="114"/>
        <v>1</v>
      </c>
      <c r="BP415" s="12" t="s">
        <v>3804</v>
      </c>
      <c r="BR415" s="10" t="str">
        <f t="shared" si="95"/>
        <v xml:space="preserve">Год НС (甲) и </v>
      </c>
      <c r="BS415" s="10" t="str">
        <f t="shared" si="96"/>
        <v>Год ЗВ (辰)</v>
      </c>
      <c r="BT415" s="10" t="str">
        <f t="shared" si="97"/>
        <v/>
      </c>
      <c r="BU415" s="10" t="str">
        <f t="shared" si="98"/>
        <v/>
      </c>
      <c r="BV415" s="10" t="str">
        <f t="shared" si="99"/>
        <v/>
      </c>
      <c r="BW415" s="10" t="str">
        <f t="shared" si="100"/>
        <v/>
      </c>
      <c r="BX415" s="10" t="str">
        <f t="shared" si="101"/>
        <v/>
      </c>
      <c r="BY415" s="10" t="str">
        <f t="shared" si="102"/>
        <v/>
      </c>
      <c r="CA415" s="10" t="str">
        <f t="shared" si="103"/>
        <v xml:space="preserve"> и </v>
      </c>
      <c r="CB415" s="10" t="str">
        <f t="shared" si="104"/>
        <v/>
      </c>
      <c r="CC415" s="10" t="str">
        <f t="shared" si="105"/>
        <v/>
      </c>
      <c r="CD415" s="10" t="str">
        <f t="shared" si="106"/>
        <v/>
      </c>
      <c r="CE415" s="10" t="str">
        <f t="shared" si="107"/>
        <v/>
      </c>
      <c r="CF415" s="10"/>
      <c r="CG415" s="10">
        <f t="shared" si="108"/>
        <v>2</v>
      </c>
    </row>
    <row r="416" spans="1:85" outlineLevel="1" x14ac:dyDescent="0.25">
      <c r="A416" s="12">
        <f t="shared" si="94"/>
        <v>1</v>
      </c>
      <c r="R416" s="18" t="str">
        <f t="shared" si="122"/>
        <v>Хранилище (Гробница) [Год НС (甲) и Год ЗВ (未)]</v>
      </c>
      <c r="U416" s="45" t="str">
        <f t="shared" si="118"/>
        <v>甲</v>
      </c>
      <c r="W416" s="45" t="str">
        <f t="shared" si="119"/>
        <v>未</v>
      </c>
      <c r="AP416" s="45" t="str">
        <f t="shared" si="120"/>
        <v/>
      </c>
      <c r="AR416" s="45" t="str">
        <f t="shared" si="121"/>
        <v/>
      </c>
      <c r="BN416" s="45">
        <f t="shared" si="114"/>
        <v>1</v>
      </c>
      <c r="BP416" s="12" t="s">
        <v>3804</v>
      </c>
      <c r="BR416" s="10" t="str">
        <f t="shared" si="95"/>
        <v xml:space="preserve">Год НС (甲) и </v>
      </c>
      <c r="BS416" s="10" t="str">
        <f t="shared" si="96"/>
        <v>Год ЗВ (未)</v>
      </c>
      <c r="BT416" s="10" t="str">
        <f t="shared" si="97"/>
        <v/>
      </c>
      <c r="BU416" s="10" t="str">
        <f t="shared" si="98"/>
        <v/>
      </c>
      <c r="BV416" s="10" t="str">
        <f t="shared" si="99"/>
        <v/>
      </c>
      <c r="BW416" s="10" t="str">
        <f t="shared" si="100"/>
        <v/>
      </c>
      <c r="BX416" s="10" t="str">
        <f t="shared" si="101"/>
        <v/>
      </c>
      <c r="BY416" s="10" t="str">
        <f t="shared" si="102"/>
        <v/>
      </c>
      <c r="CA416" s="10" t="str">
        <f t="shared" si="103"/>
        <v xml:space="preserve"> и </v>
      </c>
      <c r="CB416" s="10" t="str">
        <f t="shared" si="104"/>
        <v/>
      </c>
      <c r="CC416" s="10" t="str">
        <f t="shared" si="105"/>
        <v/>
      </c>
      <c r="CD416" s="10" t="str">
        <f t="shared" si="106"/>
        <v/>
      </c>
      <c r="CE416" s="10" t="str">
        <f t="shared" si="107"/>
        <v/>
      </c>
      <c r="CF416" s="10"/>
      <c r="CG416" s="10">
        <f t="shared" si="108"/>
        <v>2</v>
      </c>
    </row>
    <row r="417" spans="1:85" outlineLevel="1" x14ac:dyDescent="0.25">
      <c r="A417" s="12">
        <f t="shared" si="94"/>
        <v>1</v>
      </c>
      <c r="R417" s="18" t="str">
        <f t="shared" si="122"/>
        <v>Хранилище (Гробница) [Год НС (甲) и Год ЗВ (戌)]</v>
      </c>
      <c r="U417" s="45" t="str">
        <f t="shared" si="118"/>
        <v>甲</v>
      </c>
      <c r="W417" s="45" t="str">
        <f t="shared" si="119"/>
        <v>戌</v>
      </c>
      <c r="AP417" s="45" t="str">
        <f t="shared" si="120"/>
        <v/>
      </c>
      <c r="AR417" s="45" t="str">
        <f t="shared" si="121"/>
        <v/>
      </c>
      <c r="BN417" s="45">
        <f t="shared" si="114"/>
        <v>1</v>
      </c>
      <c r="BP417" s="12" t="s">
        <v>3804</v>
      </c>
      <c r="BR417" s="10" t="str">
        <f t="shared" si="95"/>
        <v xml:space="preserve">Год НС (甲) и </v>
      </c>
      <c r="BS417" s="10" t="str">
        <f t="shared" si="96"/>
        <v>Год ЗВ (戌)</v>
      </c>
      <c r="BT417" s="10" t="str">
        <f t="shared" si="97"/>
        <v/>
      </c>
      <c r="BU417" s="10" t="str">
        <f t="shared" si="98"/>
        <v/>
      </c>
      <c r="BV417" s="10" t="str">
        <f t="shared" si="99"/>
        <v/>
      </c>
      <c r="BW417" s="10" t="str">
        <f t="shared" si="100"/>
        <v/>
      </c>
      <c r="BX417" s="10" t="str">
        <f t="shared" si="101"/>
        <v/>
      </c>
      <c r="BY417" s="10" t="str">
        <f t="shared" si="102"/>
        <v/>
      </c>
      <c r="CA417" s="10" t="str">
        <f t="shared" si="103"/>
        <v xml:space="preserve"> и </v>
      </c>
      <c r="CB417" s="10" t="str">
        <f t="shared" si="104"/>
        <v/>
      </c>
      <c r="CC417" s="10" t="str">
        <f t="shared" si="105"/>
        <v/>
      </c>
      <c r="CD417" s="10" t="str">
        <f t="shared" si="106"/>
        <v/>
      </c>
      <c r="CE417" s="10" t="str">
        <f t="shared" si="107"/>
        <v/>
      </c>
      <c r="CF417" s="10"/>
      <c r="CG417" s="10">
        <f t="shared" si="108"/>
        <v>2</v>
      </c>
    </row>
    <row r="418" spans="1:85" outlineLevel="1" x14ac:dyDescent="0.25">
      <c r="A418" s="12">
        <f t="shared" si="94"/>
        <v>1</v>
      </c>
      <c r="R418" s="18" t="str">
        <f t="shared" si="122"/>
        <v>Хранилище (Гробница) [Год НС (乙) и Год ЗВ (丑)]</v>
      </c>
      <c r="U418" s="45" t="str">
        <f t="shared" si="118"/>
        <v>乙</v>
      </c>
      <c r="W418" s="45" t="str">
        <f t="shared" si="119"/>
        <v>丑</v>
      </c>
      <c r="AP418" s="45" t="str">
        <f t="shared" si="120"/>
        <v/>
      </c>
      <c r="AR418" s="45" t="str">
        <f t="shared" si="121"/>
        <v/>
      </c>
      <c r="BN418" s="45">
        <f t="shared" si="114"/>
        <v>1</v>
      </c>
      <c r="BP418" s="12" t="s">
        <v>3804</v>
      </c>
      <c r="BR418" s="10" t="str">
        <f t="shared" si="95"/>
        <v xml:space="preserve">Год НС (乙) и </v>
      </c>
      <c r="BS418" s="10" t="str">
        <f t="shared" si="96"/>
        <v>Год ЗВ (丑)</v>
      </c>
      <c r="BT418" s="10" t="str">
        <f t="shared" si="97"/>
        <v/>
      </c>
      <c r="BU418" s="10" t="str">
        <f t="shared" si="98"/>
        <v/>
      </c>
      <c r="BV418" s="10" t="str">
        <f t="shared" si="99"/>
        <v/>
      </c>
      <c r="BW418" s="10" t="str">
        <f t="shared" si="100"/>
        <v/>
      </c>
      <c r="BX418" s="10" t="str">
        <f t="shared" si="101"/>
        <v/>
      </c>
      <c r="BY418" s="10" t="str">
        <f t="shared" si="102"/>
        <v/>
      </c>
      <c r="CA418" s="10" t="str">
        <f t="shared" si="103"/>
        <v xml:space="preserve"> и </v>
      </c>
      <c r="CB418" s="10" t="str">
        <f t="shared" si="104"/>
        <v/>
      </c>
      <c r="CC418" s="10" t="str">
        <f t="shared" si="105"/>
        <v/>
      </c>
      <c r="CD418" s="10" t="str">
        <f t="shared" si="106"/>
        <v/>
      </c>
      <c r="CE418" s="10" t="str">
        <f t="shared" si="107"/>
        <v/>
      </c>
      <c r="CF418" s="10"/>
      <c r="CG418" s="10">
        <f t="shared" si="108"/>
        <v>2</v>
      </c>
    </row>
    <row r="419" spans="1:85" outlineLevel="1" x14ac:dyDescent="0.25">
      <c r="A419" s="12">
        <f t="shared" si="94"/>
        <v>1</v>
      </c>
      <c r="R419" s="18" t="str">
        <f t="shared" si="122"/>
        <v>Хранилище (Гробница) [Год НС (乙) и Год ЗВ (辰)]</v>
      </c>
      <c r="U419" s="45" t="str">
        <f t="shared" si="118"/>
        <v>乙</v>
      </c>
      <c r="W419" s="45" t="str">
        <f t="shared" si="119"/>
        <v>辰</v>
      </c>
      <c r="AP419" s="45" t="str">
        <f t="shared" si="120"/>
        <v/>
      </c>
      <c r="AR419" s="45" t="str">
        <f t="shared" si="121"/>
        <v/>
      </c>
      <c r="BN419" s="45">
        <f t="shared" si="114"/>
        <v>1</v>
      </c>
      <c r="BP419" s="12" t="s">
        <v>3804</v>
      </c>
      <c r="BR419" s="10" t="str">
        <f t="shared" si="95"/>
        <v xml:space="preserve">Год НС (乙) и </v>
      </c>
      <c r="BS419" s="10" t="str">
        <f t="shared" si="96"/>
        <v>Год ЗВ (辰)</v>
      </c>
      <c r="BT419" s="10" t="str">
        <f t="shared" si="97"/>
        <v/>
      </c>
      <c r="BU419" s="10" t="str">
        <f t="shared" si="98"/>
        <v/>
      </c>
      <c r="BV419" s="10" t="str">
        <f t="shared" si="99"/>
        <v/>
      </c>
      <c r="BW419" s="10" t="str">
        <f t="shared" si="100"/>
        <v/>
      </c>
      <c r="BX419" s="10" t="str">
        <f t="shared" si="101"/>
        <v/>
      </c>
      <c r="BY419" s="10" t="str">
        <f t="shared" si="102"/>
        <v/>
      </c>
      <c r="CA419" s="10" t="str">
        <f t="shared" si="103"/>
        <v xml:space="preserve"> и </v>
      </c>
      <c r="CB419" s="10" t="str">
        <f t="shared" si="104"/>
        <v/>
      </c>
      <c r="CC419" s="10" t="str">
        <f t="shared" si="105"/>
        <v/>
      </c>
      <c r="CD419" s="10" t="str">
        <f t="shared" si="106"/>
        <v/>
      </c>
      <c r="CE419" s="10" t="str">
        <f t="shared" si="107"/>
        <v/>
      </c>
      <c r="CF419" s="10"/>
      <c r="CG419" s="10">
        <f t="shared" si="108"/>
        <v>2</v>
      </c>
    </row>
    <row r="420" spans="1:85" outlineLevel="1" x14ac:dyDescent="0.25">
      <c r="A420" s="12">
        <f t="shared" si="94"/>
        <v>1</v>
      </c>
      <c r="R420" s="18" t="str">
        <f t="shared" si="122"/>
        <v>Хранилище (Гробница) [Год НС (乙) и Год ЗВ (未)]</v>
      </c>
      <c r="U420" s="45" t="str">
        <f t="shared" si="118"/>
        <v>乙</v>
      </c>
      <c r="W420" s="45" t="str">
        <f t="shared" si="119"/>
        <v>未</v>
      </c>
      <c r="AP420" s="45" t="str">
        <f t="shared" si="120"/>
        <v/>
      </c>
      <c r="AR420" s="45" t="str">
        <f t="shared" si="121"/>
        <v/>
      </c>
      <c r="BN420" s="45">
        <f t="shared" si="114"/>
        <v>1</v>
      </c>
      <c r="BP420" s="12" t="s">
        <v>3804</v>
      </c>
      <c r="BR420" s="10" t="str">
        <f t="shared" si="95"/>
        <v xml:space="preserve">Год НС (乙) и </v>
      </c>
      <c r="BS420" s="10" t="str">
        <f t="shared" si="96"/>
        <v>Год ЗВ (未)</v>
      </c>
      <c r="BT420" s="10" t="str">
        <f t="shared" si="97"/>
        <v/>
      </c>
      <c r="BU420" s="10" t="str">
        <f t="shared" si="98"/>
        <v/>
      </c>
      <c r="BV420" s="10" t="str">
        <f t="shared" si="99"/>
        <v/>
      </c>
      <c r="BW420" s="10" t="str">
        <f t="shared" si="100"/>
        <v/>
      </c>
      <c r="BX420" s="10" t="str">
        <f t="shared" si="101"/>
        <v/>
      </c>
      <c r="BY420" s="10" t="str">
        <f t="shared" si="102"/>
        <v/>
      </c>
      <c r="CA420" s="10" t="str">
        <f t="shared" si="103"/>
        <v xml:space="preserve"> и </v>
      </c>
      <c r="CB420" s="10" t="str">
        <f t="shared" si="104"/>
        <v/>
      </c>
      <c r="CC420" s="10" t="str">
        <f t="shared" si="105"/>
        <v/>
      </c>
      <c r="CD420" s="10" t="str">
        <f t="shared" si="106"/>
        <v/>
      </c>
      <c r="CE420" s="10" t="str">
        <f t="shared" si="107"/>
        <v/>
      </c>
      <c r="CF420" s="10"/>
      <c r="CG420" s="10">
        <f t="shared" si="108"/>
        <v>2</v>
      </c>
    </row>
    <row r="421" spans="1:85" outlineLevel="1" x14ac:dyDescent="0.25">
      <c r="A421" s="12">
        <f t="shared" si="94"/>
        <v>1</v>
      </c>
      <c r="R421" s="18" t="str">
        <f t="shared" si="122"/>
        <v>Хранилище (Гробница) [Год НС (乙) и Год ЗВ (戌)]</v>
      </c>
      <c r="U421" s="45" t="str">
        <f t="shared" si="118"/>
        <v>乙</v>
      </c>
      <c r="W421" s="45" t="str">
        <f t="shared" si="119"/>
        <v>戌</v>
      </c>
      <c r="AP421" s="45" t="str">
        <f t="shared" si="120"/>
        <v/>
      </c>
      <c r="AR421" s="45" t="str">
        <f t="shared" si="121"/>
        <v/>
      </c>
      <c r="BN421" s="45">
        <f t="shared" si="114"/>
        <v>1</v>
      </c>
      <c r="BP421" s="12" t="s">
        <v>3804</v>
      </c>
      <c r="BR421" s="10" t="str">
        <f t="shared" si="95"/>
        <v xml:space="preserve">Год НС (乙) и </v>
      </c>
      <c r="BS421" s="10" t="str">
        <f t="shared" si="96"/>
        <v>Год ЗВ (戌)</v>
      </c>
      <c r="BT421" s="10" t="str">
        <f t="shared" si="97"/>
        <v/>
      </c>
      <c r="BU421" s="10" t="str">
        <f t="shared" si="98"/>
        <v/>
      </c>
      <c r="BV421" s="10" t="str">
        <f t="shared" si="99"/>
        <v/>
      </c>
      <c r="BW421" s="10" t="str">
        <f t="shared" si="100"/>
        <v/>
      </c>
      <c r="BX421" s="10" t="str">
        <f t="shared" si="101"/>
        <v/>
      </c>
      <c r="BY421" s="10" t="str">
        <f t="shared" si="102"/>
        <v/>
      </c>
      <c r="CA421" s="10" t="str">
        <f t="shared" si="103"/>
        <v xml:space="preserve"> и </v>
      </c>
      <c r="CB421" s="10" t="str">
        <f t="shared" si="104"/>
        <v/>
      </c>
      <c r="CC421" s="10" t="str">
        <f t="shared" si="105"/>
        <v/>
      </c>
      <c r="CD421" s="10" t="str">
        <f t="shared" si="106"/>
        <v/>
      </c>
      <c r="CE421" s="10" t="str">
        <f t="shared" si="107"/>
        <v/>
      </c>
      <c r="CF421" s="10"/>
      <c r="CG421" s="10">
        <f t="shared" si="108"/>
        <v>2</v>
      </c>
    </row>
    <row r="422" spans="1:85" outlineLevel="1" x14ac:dyDescent="0.25">
      <c r="A422" s="12">
        <f t="shared" si="94"/>
        <v>1</v>
      </c>
      <c r="R422" s="18" t="str">
        <f t="shared" si="122"/>
        <v>Хранилище (Гробница) [Год НС (丙) и Год ЗВ (丑)]</v>
      </c>
      <c r="U422" s="45" t="str">
        <f t="shared" si="118"/>
        <v>丙</v>
      </c>
      <c r="W422" s="45" t="str">
        <f t="shared" si="119"/>
        <v>丑</v>
      </c>
      <c r="AP422" s="45" t="str">
        <f t="shared" si="120"/>
        <v/>
      </c>
      <c r="AR422" s="45" t="str">
        <f t="shared" si="121"/>
        <v/>
      </c>
      <c r="BN422" s="45">
        <f t="shared" si="114"/>
        <v>1</v>
      </c>
      <c r="BP422" s="12" t="s">
        <v>3804</v>
      </c>
      <c r="BR422" s="10" t="str">
        <f t="shared" si="95"/>
        <v xml:space="preserve">Год НС (丙) и </v>
      </c>
      <c r="BS422" s="10" t="str">
        <f t="shared" si="96"/>
        <v>Год ЗВ (丑)</v>
      </c>
      <c r="BT422" s="10" t="str">
        <f t="shared" si="97"/>
        <v/>
      </c>
      <c r="BU422" s="10" t="str">
        <f t="shared" si="98"/>
        <v/>
      </c>
      <c r="BV422" s="10" t="str">
        <f t="shared" si="99"/>
        <v/>
      </c>
      <c r="BW422" s="10" t="str">
        <f t="shared" si="100"/>
        <v/>
      </c>
      <c r="BX422" s="10" t="str">
        <f t="shared" si="101"/>
        <v/>
      </c>
      <c r="BY422" s="10" t="str">
        <f t="shared" si="102"/>
        <v/>
      </c>
      <c r="CA422" s="10" t="str">
        <f t="shared" si="103"/>
        <v xml:space="preserve"> и </v>
      </c>
      <c r="CB422" s="10" t="str">
        <f t="shared" si="104"/>
        <v/>
      </c>
      <c r="CC422" s="10" t="str">
        <f t="shared" si="105"/>
        <v/>
      </c>
      <c r="CD422" s="10" t="str">
        <f t="shared" si="106"/>
        <v/>
      </c>
      <c r="CE422" s="10" t="str">
        <f t="shared" si="107"/>
        <v/>
      </c>
      <c r="CF422" s="10"/>
      <c r="CG422" s="10">
        <f t="shared" si="108"/>
        <v>2</v>
      </c>
    </row>
    <row r="423" spans="1:85" outlineLevel="1" x14ac:dyDescent="0.25">
      <c r="A423" s="12">
        <f t="shared" si="94"/>
        <v>1</v>
      </c>
      <c r="R423" s="18" t="str">
        <f t="shared" si="122"/>
        <v>Хранилище (Гробница) [Год НС (丁) и Год ЗВ (丑)]</v>
      </c>
      <c r="U423" s="45" t="str">
        <f t="shared" si="118"/>
        <v>丁</v>
      </c>
      <c r="W423" s="45" t="str">
        <f t="shared" si="119"/>
        <v>丑</v>
      </c>
      <c r="AP423" s="45" t="str">
        <f t="shared" si="120"/>
        <v/>
      </c>
      <c r="AR423" s="45" t="str">
        <f t="shared" si="121"/>
        <v/>
      </c>
      <c r="BN423" s="45">
        <f t="shared" si="114"/>
        <v>1</v>
      </c>
      <c r="BP423" s="12" t="s">
        <v>3804</v>
      </c>
      <c r="BR423" s="10" t="str">
        <f t="shared" si="95"/>
        <v xml:space="preserve">Год НС (丁) и </v>
      </c>
      <c r="BS423" s="10" t="str">
        <f t="shared" si="96"/>
        <v>Год ЗВ (丑)</v>
      </c>
      <c r="BT423" s="10" t="str">
        <f t="shared" si="97"/>
        <v/>
      </c>
      <c r="BU423" s="10" t="str">
        <f t="shared" si="98"/>
        <v/>
      </c>
      <c r="BV423" s="10" t="str">
        <f t="shared" si="99"/>
        <v/>
      </c>
      <c r="BW423" s="10" t="str">
        <f t="shared" si="100"/>
        <v/>
      </c>
      <c r="BX423" s="10" t="str">
        <f t="shared" si="101"/>
        <v/>
      </c>
      <c r="BY423" s="10" t="str">
        <f t="shared" si="102"/>
        <v/>
      </c>
      <c r="CA423" s="10" t="str">
        <f t="shared" si="103"/>
        <v xml:space="preserve"> и </v>
      </c>
      <c r="CB423" s="10" t="str">
        <f t="shared" si="104"/>
        <v/>
      </c>
      <c r="CC423" s="10" t="str">
        <f t="shared" si="105"/>
        <v/>
      </c>
      <c r="CD423" s="10" t="str">
        <f t="shared" si="106"/>
        <v/>
      </c>
      <c r="CE423" s="10" t="str">
        <f t="shared" si="107"/>
        <v/>
      </c>
      <c r="CF423" s="10"/>
      <c r="CG423" s="10">
        <f t="shared" si="108"/>
        <v>2</v>
      </c>
    </row>
    <row r="424" spans="1:85" outlineLevel="1" x14ac:dyDescent="0.25">
      <c r="A424" s="12">
        <f t="shared" si="94"/>
        <v>1</v>
      </c>
      <c r="R424" s="18" t="str">
        <f t="shared" si="122"/>
        <v>Хранилище (Гробница) [Год НС (戊) и Год ЗВ (辰)]</v>
      </c>
      <c r="U424" s="45" t="str">
        <f t="shared" si="118"/>
        <v>戊</v>
      </c>
      <c r="W424" s="45" t="str">
        <f t="shared" si="119"/>
        <v>辰</v>
      </c>
      <c r="AP424" s="45" t="str">
        <f t="shared" si="120"/>
        <v/>
      </c>
      <c r="AR424" s="45" t="str">
        <f t="shared" si="121"/>
        <v/>
      </c>
      <c r="BN424" s="45">
        <f t="shared" si="114"/>
        <v>1</v>
      </c>
      <c r="BP424" s="12" t="s">
        <v>3804</v>
      </c>
      <c r="BR424" s="10" t="str">
        <f t="shared" si="95"/>
        <v xml:space="preserve">Год НС (戊) и </v>
      </c>
      <c r="BS424" s="10" t="str">
        <f t="shared" si="96"/>
        <v>Год ЗВ (辰)</v>
      </c>
      <c r="BT424" s="10" t="str">
        <f t="shared" si="97"/>
        <v/>
      </c>
      <c r="BU424" s="10" t="str">
        <f t="shared" si="98"/>
        <v/>
      </c>
      <c r="BV424" s="10" t="str">
        <f t="shared" si="99"/>
        <v/>
      </c>
      <c r="BW424" s="10" t="str">
        <f t="shared" si="100"/>
        <v/>
      </c>
      <c r="BX424" s="10" t="str">
        <f t="shared" si="101"/>
        <v/>
      </c>
      <c r="BY424" s="10" t="str">
        <f t="shared" si="102"/>
        <v/>
      </c>
      <c r="CA424" s="10" t="str">
        <f t="shared" si="103"/>
        <v xml:space="preserve"> и </v>
      </c>
      <c r="CB424" s="10" t="str">
        <f t="shared" si="104"/>
        <v/>
      </c>
      <c r="CC424" s="10" t="str">
        <f t="shared" si="105"/>
        <v/>
      </c>
      <c r="CD424" s="10" t="str">
        <f t="shared" si="106"/>
        <v/>
      </c>
      <c r="CE424" s="10" t="str">
        <f t="shared" si="107"/>
        <v/>
      </c>
      <c r="CF424" s="10"/>
      <c r="CG424" s="10">
        <f t="shared" si="108"/>
        <v>2</v>
      </c>
    </row>
    <row r="425" spans="1:85" outlineLevel="1" x14ac:dyDescent="0.25">
      <c r="A425" s="12">
        <f t="shared" si="94"/>
        <v>1</v>
      </c>
      <c r="R425" s="18" t="str">
        <f t="shared" si="122"/>
        <v>Хранилище (Гробница) [Год НС (己) и Год ЗВ (辰)]</v>
      </c>
      <c r="U425" s="45" t="str">
        <f t="shared" si="118"/>
        <v>己</v>
      </c>
      <c r="W425" s="45" t="str">
        <f t="shared" si="119"/>
        <v>辰</v>
      </c>
      <c r="AP425" s="45" t="str">
        <f t="shared" si="120"/>
        <v/>
      </c>
      <c r="AR425" s="45" t="str">
        <f t="shared" si="121"/>
        <v/>
      </c>
      <c r="BN425" s="45">
        <f t="shared" si="114"/>
        <v>1</v>
      </c>
      <c r="BP425" s="12" t="s">
        <v>3804</v>
      </c>
      <c r="BR425" s="10" t="str">
        <f t="shared" si="95"/>
        <v xml:space="preserve">Год НС (己) и </v>
      </c>
      <c r="BS425" s="10" t="str">
        <f t="shared" si="96"/>
        <v>Год ЗВ (辰)</v>
      </c>
      <c r="BT425" s="10" t="str">
        <f t="shared" si="97"/>
        <v/>
      </c>
      <c r="BU425" s="10" t="str">
        <f t="shared" si="98"/>
        <v/>
      </c>
      <c r="BV425" s="10" t="str">
        <f t="shared" si="99"/>
        <v/>
      </c>
      <c r="BW425" s="10" t="str">
        <f t="shared" si="100"/>
        <v/>
      </c>
      <c r="BX425" s="10" t="str">
        <f t="shared" si="101"/>
        <v/>
      </c>
      <c r="BY425" s="10" t="str">
        <f t="shared" si="102"/>
        <v/>
      </c>
      <c r="CA425" s="10" t="str">
        <f t="shared" si="103"/>
        <v xml:space="preserve"> и </v>
      </c>
      <c r="CB425" s="10" t="str">
        <f t="shared" si="104"/>
        <v/>
      </c>
      <c r="CC425" s="10" t="str">
        <f t="shared" si="105"/>
        <v/>
      </c>
      <c r="CD425" s="10" t="str">
        <f t="shared" si="106"/>
        <v/>
      </c>
      <c r="CE425" s="10" t="str">
        <f t="shared" si="107"/>
        <v/>
      </c>
      <c r="CF425" s="10"/>
      <c r="CG425" s="10">
        <f t="shared" si="108"/>
        <v>2</v>
      </c>
    </row>
    <row r="426" spans="1:85" outlineLevel="1" x14ac:dyDescent="0.25">
      <c r="A426" s="12">
        <f t="shared" si="94"/>
        <v>1</v>
      </c>
      <c r="R426" s="18" t="str">
        <f t="shared" si="122"/>
        <v>Хранилище (Гробница) [Год НС (庚) и Год ЗВ (未)]</v>
      </c>
      <c r="U426" s="45" t="str">
        <f t="shared" si="118"/>
        <v>庚</v>
      </c>
      <c r="W426" s="45" t="str">
        <f t="shared" si="119"/>
        <v>未</v>
      </c>
      <c r="AP426" s="45" t="str">
        <f t="shared" si="120"/>
        <v/>
      </c>
      <c r="AR426" s="45" t="str">
        <f t="shared" si="121"/>
        <v/>
      </c>
      <c r="BN426" s="45">
        <f t="shared" si="114"/>
        <v>1</v>
      </c>
      <c r="BP426" s="12" t="s">
        <v>3804</v>
      </c>
      <c r="BR426" s="10" t="str">
        <f t="shared" si="95"/>
        <v xml:space="preserve">Год НС (庚) и </v>
      </c>
      <c r="BS426" s="10" t="str">
        <f t="shared" si="96"/>
        <v>Год ЗВ (未)</v>
      </c>
      <c r="BT426" s="10" t="str">
        <f t="shared" si="97"/>
        <v/>
      </c>
      <c r="BU426" s="10" t="str">
        <f t="shared" si="98"/>
        <v/>
      </c>
      <c r="BV426" s="10" t="str">
        <f t="shared" si="99"/>
        <v/>
      </c>
      <c r="BW426" s="10" t="str">
        <f t="shared" si="100"/>
        <v/>
      </c>
      <c r="BX426" s="10" t="str">
        <f t="shared" si="101"/>
        <v/>
      </c>
      <c r="BY426" s="10" t="str">
        <f t="shared" si="102"/>
        <v/>
      </c>
      <c r="CA426" s="10" t="str">
        <f t="shared" si="103"/>
        <v xml:space="preserve"> и </v>
      </c>
      <c r="CB426" s="10" t="str">
        <f t="shared" si="104"/>
        <v/>
      </c>
      <c r="CC426" s="10" t="str">
        <f t="shared" si="105"/>
        <v/>
      </c>
      <c r="CD426" s="10" t="str">
        <f t="shared" si="106"/>
        <v/>
      </c>
      <c r="CE426" s="10" t="str">
        <f t="shared" si="107"/>
        <v/>
      </c>
      <c r="CF426" s="10"/>
      <c r="CG426" s="10">
        <f t="shared" si="108"/>
        <v>2</v>
      </c>
    </row>
    <row r="427" spans="1:85" outlineLevel="1" x14ac:dyDescent="0.25">
      <c r="A427" s="12">
        <f t="shared" si="94"/>
        <v>1</v>
      </c>
      <c r="R427" s="18" t="str">
        <f t="shared" si="122"/>
        <v>Хранилище (Гробница) [Год НС (辛) и Год ЗВ (未)]</v>
      </c>
      <c r="U427" s="45" t="str">
        <f t="shared" si="118"/>
        <v>辛</v>
      </c>
      <c r="W427" s="45" t="str">
        <f t="shared" si="119"/>
        <v>未</v>
      </c>
      <c r="AP427" s="45" t="str">
        <f t="shared" si="120"/>
        <v/>
      </c>
      <c r="AR427" s="45" t="str">
        <f t="shared" si="121"/>
        <v/>
      </c>
      <c r="BN427" s="45">
        <f t="shared" si="114"/>
        <v>1</v>
      </c>
      <c r="BP427" s="12" t="s">
        <v>3804</v>
      </c>
      <c r="BR427" s="10" t="str">
        <f t="shared" si="95"/>
        <v xml:space="preserve">Год НС (辛) и </v>
      </c>
      <c r="BS427" s="10" t="str">
        <f t="shared" si="96"/>
        <v>Год ЗВ (未)</v>
      </c>
      <c r="BT427" s="10" t="str">
        <f t="shared" si="97"/>
        <v/>
      </c>
      <c r="BU427" s="10" t="str">
        <f t="shared" si="98"/>
        <v/>
      </c>
      <c r="BV427" s="10" t="str">
        <f t="shared" si="99"/>
        <v/>
      </c>
      <c r="BW427" s="10" t="str">
        <f t="shared" si="100"/>
        <v/>
      </c>
      <c r="BX427" s="10" t="str">
        <f t="shared" si="101"/>
        <v/>
      </c>
      <c r="BY427" s="10" t="str">
        <f t="shared" si="102"/>
        <v/>
      </c>
      <c r="CA427" s="10" t="str">
        <f t="shared" si="103"/>
        <v xml:space="preserve"> и </v>
      </c>
      <c r="CB427" s="10" t="str">
        <f t="shared" si="104"/>
        <v/>
      </c>
      <c r="CC427" s="10" t="str">
        <f t="shared" si="105"/>
        <v/>
      </c>
      <c r="CD427" s="10" t="str">
        <f t="shared" si="106"/>
        <v/>
      </c>
      <c r="CE427" s="10" t="str">
        <f t="shared" si="107"/>
        <v/>
      </c>
      <c r="CF427" s="10"/>
      <c r="CG427" s="10">
        <f t="shared" si="108"/>
        <v>2</v>
      </c>
    </row>
    <row r="428" spans="1:85" outlineLevel="1" x14ac:dyDescent="0.25">
      <c r="A428" s="12">
        <f t="shared" si="94"/>
        <v>1</v>
      </c>
      <c r="R428" s="18" t="str">
        <f t="shared" si="122"/>
        <v>Хранилище (Гробница) [Год НС (壬) и Год ЗВ (戌)]</v>
      </c>
      <c r="U428" s="45" t="str">
        <f t="shared" si="118"/>
        <v>壬</v>
      </c>
      <c r="W428" s="45" t="str">
        <f t="shared" si="119"/>
        <v>戌</v>
      </c>
      <c r="AP428" s="45" t="str">
        <f t="shared" si="120"/>
        <v/>
      </c>
      <c r="AR428" s="45" t="str">
        <f t="shared" si="121"/>
        <v/>
      </c>
      <c r="BN428" s="45">
        <f t="shared" si="114"/>
        <v>1</v>
      </c>
      <c r="BP428" s="12" t="s">
        <v>3804</v>
      </c>
      <c r="BR428" s="10" t="str">
        <f t="shared" si="95"/>
        <v xml:space="preserve">Год НС (壬) и </v>
      </c>
      <c r="BS428" s="10" t="str">
        <f t="shared" si="96"/>
        <v>Год ЗВ (戌)</v>
      </c>
      <c r="BT428" s="10" t="str">
        <f t="shared" si="97"/>
        <v/>
      </c>
      <c r="BU428" s="10" t="str">
        <f t="shared" si="98"/>
        <v/>
      </c>
      <c r="BV428" s="10" t="str">
        <f t="shared" si="99"/>
        <v/>
      </c>
      <c r="BW428" s="10" t="str">
        <f t="shared" si="100"/>
        <v/>
      </c>
      <c r="BX428" s="10" t="str">
        <f t="shared" si="101"/>
        <v/>
      </c>
      <c r="BY428" s="10" t="str">
        <f t="shared" si="102"/>
        <v/>
      </c>
      <c r="CA428" s="10" t="str">
        <f t="shared" si="103"/>
        <v xml:space="preserve"> и </v>
      </c>
      <c r="CB428" s="10" t="str">
        <f t="shared" si="104"/>
        <v/>
      </c>
      <c r="CC428" s="10" t="str">
        <f t="shared" si="105"/>
        <v/>
      </c>
      <c r="CD428" s="10" t="str">
        <f t="shared" si="106"/>
        <v/>
      </c>
      <c r="CE428" s="10" t="str">
        <f t="shared" si="107"/>
        <v/>
      </c>
      <c r="CF428" s="10"/>
      <c r="CG428" s="10">
        <f t="shared" si="108"/>
        <v>2</v>
      </c>
    </row>
    <row r="429" spans="1:85" outlineLevel="1" x14ac:dyDescent="0.25">
      <c r="A429" s="12">
        <f t="shared" si="94"/>
        <v>1</v>
      </c>
      <c r="R429" s="18" t="str">
        <f t="shared" si="122"/>
        <v>Хранилище (Гробница) [Год НС (癸) и Год ЗВ (戌)]</v>
      </c>
      <c r="U429" s="45" t="str">
        <f t="shared" si="118"/>
        <v>癸</v>
      </c>
      <c r="W429" s="45" t="str">
        <f t="shared" si="119"/>
        <v>戌</v>
      </c>
      <c r="AP429" s="45" t="str">
        <f t="shared" si="120"/>
        <v/>
      </c>
      <c r="AR429" s="45" t="str">
        <f t="shared" si="121"/>
        <v/>
      </c>
      <c r="BN429" s="45">
        <f t="shared" si="114"/>
        <v>1</v>
      </c>
      <c r="BP429" s="12" t="s">
        <v>3804</v>
      </c>
      <c r="BR429" s="10" t="str">
        <f t="shared" si="95"/>
        <v xml:space="preserve">Год НС (癸) и </v>
      </c>
      <c r="BS429" s="10" t="str">
        <f t="shared" si="96"/>
        <v>Год ЗВ (戌)</v>
      </c>
      <c r="BT429" s="10" t="str">
        <f t="shared" si="97"/>
        <v/>
      </c>
      <c r="BU429" s="10" t="str">
        <f t="shared" si="98"/>
        <v/>
      </c>
      <c r="BV429" s="10" t="str">
        <f t="shared" si="99"/>
        <v/>
      </c>
      <c r="BW429" s="10" t="str">
        <f t="shared" si="100"/>
        <v/>
      </c>
      <c r="BX429" s="10" t="str">
        <f t="shared" si="101"/>
        <v/>
      </c>
      <c r="BY429" s="10" t="str">
        <f t="shared" si="102"/>
        <v/>
      </c>
      <c r="CA429" s="10" t="str">
        <f t="shared" si="103"/>
        <v xml:space="preserve"> и </v>
      </c>
      <c r="CB429" s="10" t="str">
        <f t="shared" si="104"/>
        <v/>
      </c>
      <c r="CC429" s="10" t="str">
        <f t="shared" si="105"/>
        <v/>
      </c>
      <c r="CD429" s="10" t="str">
        <f t="shared" si="106"/>
        <v/>
      </c>
      <c r="CE429" s="10" t="str">
        <f t="shared" si="107"/>
        <v/>
      </c>
      <c r="CF429" s="10"/>
      <c r="CG429" s="10">
        <f t="shared" si="108"/>
        <v>2</v>
      </c>
    </row>
    <row r="430" spans="1:85" outlineLevel="1" x14ac:dyDescent="0.25">
      <c r="A430" s="12">
        <f t="shared" si="94"/>
        <v>1</v>
      </c>
      <c r="R430" s="18" t="str">
        <f t="shared" si="122"/>
        <v>Ша цветущего персика [Год НС (甲) и Год ЗВ (午)]</v>
      </c>
      <c r="U430" s="45" t="str">
        <f t="shared" si="118"/>
        <v>甲</v>
      </c>
      <c r="W430" s="45" t="str">
        <f t="shared" si="119"/>
        <v>午</v>
      </c>
      <c r="AP430" s="45" t="str">
        <f t="shared" si="120"/>
        <v/>
      </c>
      <c r="AR430" s="45" t="str">
        <f t="shared" si="121"/>
        <v/>
      </c>
      <c r="BN430" s="45">
        <f t="shared" si="114"/>
        <v>1</v>
      </c>
      <c r="BP430" s="12" t="s">
        <v>3804</v>
      </c>
      <c r="BR430" s="10" t="str">
        <f t="shared" si="95"/>
        <v xml:space="preserve">Год НС (甲) и </v>
      </c>
      <c r="BS430" s="10" t="str">
        <f t="shared" si="96"/>
        <v>Год ЗВ (午)</v>
      </c>
      <c r="BT430" s="10" t="str">
        <f t="shared" si="97"/>
        <v/>
      </c>
      <c r="BU430" s="10" t="str">
        <f t="shared" si="98"/>
        <v/>
      </c>
      <c r="BV430" s="10" t="str">
        <f t="shared" si="99"/>
        <v/>
      </c>
      <c r="BW430" s="10" t="str">
        <f t="shared" si="100"/>
        <v/>
      </c>
      <c r="BX430" s="10" t="str">
        <f t="shared" si="101"/>
        <v/>
      </c>
      <c r="BY430" s="10" t="str">
        <f t="shared" si="102"/>
        <v/>
      </c>
      <c r="CA430" s="10" t="str">
        <f t="shared" si="103"/>
        <v xml:space="preserve"> и </v>
      </c>
      <c r="CB430" s="10" t="str">
        <f t="shared" si="104"/>
        <v/>
      </c>
      <c r="CC430" s="10" t="str">
        <f t="shared" si="105"/>
        <v/>
      </c>
      <c r="CD430" s="10" t="str">
        <f t="shared" si="106"/>
        <v/>
      </c>
      <c r="CE430" s="10" t="str">
        <f t="shared" si="107"/>
        <v/>
      </c>
      <c r="CF430" s="10"/>
      <c r="CG430" s="10">
        <f t="shared" si="108"/>
        <v>2</v>
      </c>
    </row>
    <row r="431" spans="1:85" outlineLevel="1" x14ac:dyDescent="0.25">
      <c r="A431" s="12">
        <f t="shared" si="94"/>
        <v>1</v>
      </c>
      <c r="R431" s="18" t="str">
        <f t="shared" si="122"/>
        <v>Ша цветущего персика [Год НС (乙) и Год ЗВ (午)]</v>
      </c>
      <c r="U431" s="45" t="str">
        <f t="shared" si="118"/>
        <v>乙</v>
      </c>
      <c r="W431" s="45" t="str">
        <f t="shared" si="119"/>
        <v>午</v>
      </c>
      <c r="AP431" s="45" t="str">
        <f t="shared" si="120"/>
        <v/>
      </c>
      <c r="AR431" s="45" t="str">
        <f t="shared" si="121"/>
        <v/>
      </c>
      <c r="BN431" s="45">
        <f t="shared" si="114"/>
        <v>1</v>
      </c>
      <c r="BP431" s="12" t="s">
        <v>3804</v>
      </c>
      <c r="BR431" s="10" t="str">
        <f t="shared" si="95"/>
        <v xml:space="preserve">Год НС (乙) и </v>
      </c>
      <c r="BS431" s="10" t="str">
        <f t="shared" si="96"/>
        <v>Год ЗВ (午)</v>
      </c>
      <c r="BT431" s="10" t="str">
        <f t="shared" si="97"/>
        <v/>
      </c>
      <c r="BU431" s="10" t="str">
        <f t="shared" si="98"/>
        <v/>
      </c>
      <c r="BV431" s="10" t="str">
        <f t="shared" si="99"/>
        <v/>
      </c>
      <c r="BW431" s="10" t="str">
        <f t="shared" si="100"/>
        <v/>
      </c>
      <c r="BX431" s="10" t="str">
        <f t="shared" si="101"/>
        <v/>
      </c>
      <c r="BY431" s="10" t="str">
        <f t="shared" si="102"/>
        <v/>
      </c>
      <c r="CA431" s="10" t="str">
        <f t="shared" si="103"/>
        <v xml:space="preserve"> и </v>
      </c>
      <c r="CB431" s="10" t="str">
        <f t="shared" si="104"/>
        <v/>
      </c>
      <c r="CC431" s="10" t="str">
        <f t="shared" si="105"/>
        <v/>
      </c>
      <c r="CD431" s="10" t="str">
        <f t="shared" si="106"/>
        <v/>
      </c>
      <c r="CE431" s="10" t="str">
        <f t="shared" si="107"/>
        <v/>
      </c>
      <c r="CF431" s="10"/>
      <c r="CG431" s="10">
        <f t="shared" si="108"/>
        <v>2</v>
      </c>
    </row>
    <row r="432" spans="1:85" outlineLevel="1" x14ac:dyDescent="0.25">
      <c r="A432" s="12">
        <f t="shared" si="94"/>
        <v>1</v>
      </c>
      <c r="R432" s="18" t="str">
        <f t="shared" si="122"/>
        <v>Ша цветущего персика [Год НС (丙) и Год ЗВ (寅)]</v>
      </c>
      <c r="U432" s="45" t="str">
        <f t="shared" si="118"/>
        <v>丙</v>
      </c>
      <c r="W432" s="45" t="str">
        <f t="shared" si="119"/>
        <v>寅</v>
      </c>
      <c r="AP432" s="45" t="str">
        <f t="shared" si="120"/>
        <v/>
      </c>
      <c r="AR432" s="45" t="str">
        <f t="shared" si="121"/>
        <v/>
      </c>
      <c r="BN432" s="45">
        <f t="shared" si="114"/>
        <v>1</v>
      </c>
      <c r="BP432" s="12" t="s">
        <v>3804</v>
      </c>
      <c r="BR432" s="10" t="str">
        <f t="shared" si="95"/>
        <v xml:space="preserve">Год НС (丙) и </v>
      </c>
      <c r="BS432" s="10" t="str">
        <f t="shared" si="96"/>
        <v>Год ЗВ (寅)</v>
      </c>
      <c r="BT432" s="10" t="str">
        <f t="shared" si="97"/>
        <v/>
      </c>
      <c r="BU432" s="10" t="str">
        <f t="shared" si="98"/>
        <v/>
      </c>
      <c r="BV432" s="10" t="str">
        <f t="shared" si="99"/>
        <v/>
      </c>
      <c r="BW432" s="10" t="str">
        <f t="shared" si="100"/>
        <v/>
      </c>
      <c r="BX432" s="10" t="str">
        <f t="shared" si="101"/>
        <v/>
      </c>
      <c r="BY432" s="10" t="str">
        <f t="shared" si="102"/>
        <v/>
      </c>
      <c r="CA432" s="10" t="str">
        <f t="shared" si="103"/>
        <v xml:space="preserve"> и </v>
      </c>
      <c r="CB432" s="10" t="str">
        <f t="shared" si="104"/>
        <v/>
      </c>
      <c r="CC432" s="10" t="str">
        <f t="shared" si="105"/>
        <v/>
      </c>
      <c r="CD432" s="10" t="str">
        <f t="shared" si="106"/>
        <v/>
      </c>
      <c r="CE432" s="10" t="str">
        <f t="shared" si="107"/>
        <v/>
      </c>
      <c r="CF432" s="10"/>
      <c r="CG432" s="10">
        <f t="shared" si="108"/>
        <v>2</v>
      </c>
    </row>
    <row r="433" spans="1:85" outlineLevel="1" x14ac:dyDescent="0.25">
      <c r="A433" s="12">
        <f t="shared" si="94"/>
        <v>1</v>
      </c>
      <c r="R433" s="18" t="str">
        <f t="shared" si="122"/>
        <v>Ша цветущего персика [Год НС (丁) и Год ЗВ (未)]</v>
      </c>
      <c r="U433" s="45" t="str">
        <f t="shared" si="118"/>
        <v>丁</v>
      </c>
      <c r="W433" s="45" t="str">
        <f t="shared" si="119"/>
        <v>未</v>
      </c>
      <c r="AP433" s="45" t="str">
        <f t="shared" si="120"/>
        <v/>
      </c>
      <c r="AR433" s="45" t="str">
        <f t="shared" si="121"/>
        <v/>
      </c>
      <c r="BN433" s="45">
        <f t="shared" si="114"/>
        <v>1</v>
      </c>
      <c r="BP433" s="12" t="s">
        <v>3804</v>
      </c>
      <c r="BR433" s="10" t="str">
        <f t="shared" si="95"/>
        <v xml:space="preserve">Год НС (丁) и </v>
      </c>
      <c r="BS433" s="10" t="str">
        <f t="shared" si="96"/>
        <v>Год ЗВ (未)</v>
      </c>
      <c r="BT433" s="10" t="str">
        <f t="shared" si="97"/>
        <v/>
      </c>
      <c r="BU433" s="10" t="str">
        <f t="shared" si="98"/>
        <v/>
      </c>
      <c r="BV433" s="10" t="str">
        <f t="shared" si="99"/>
        <v/>
      </c>
      <c r="BW433" s="10" t="str">
        <f t="shared" si="100"/>
        <v/>
      </c>
      <c r="BX433" s="10" t="str">
        <f t="shared" si="101"/>
        <v/>
      </c>
      <c r="BY433" s="10" t="str">
        <f t="shared" si="102"/>
        <v/>
      </c>
      <c r="CA433" s="10" t="str">
        <f t="shared" si="103"/>
        <v xml:space="preserve"> и </v>
      </c>
      <c r="CB433" s="10" t="str">
        <f t="shared" si="104"/>
        <v/>
      </c>
      <c r="CC433" s="10" t="str">
        <f t="shared" si="105"/>
        <v/>
      </c>
      <c r="CD433" s="10" t="str">
        <f t="shared" si="106"/>
        <v/>
      </c>
      <c r="CE433" s="10" t="str">
        <f t="shared" si="107"/>
        <v/>
      </c>
      <c r="CF433" s="10"/>
      <c r="CG433" s="10">
        <f t="shared" si="108"/>
        <v>2</v>
      </c>
    </row>
    <row r="434" spans="1:85" outlineLevel="1" x14ac:dyDescent="0.25">
      <c r="A434" s="12">
        <f t="shared" si="94"/>
        <v>1</v>
      </c>
      <c r="R434" s="18" t="str">
        <f t="shared" si="122"/>
        <v>Ша цветущего персика [Год НС (戊) и Год ЗВ (辰)]</v>
      </c>
      <c r="U434" s="45" t="str">
        <f t="shared" si="118"/>
        <v>戊</v>
      </c>
      <c r="W434" s="45" t="str">
        <f t="shared" si="119"/>
        <v>辰</v>
      </c>
      <c r="AP434" s="45" t="str">
        <f t="shared" si="120"/>
        <v/>
      </c>
      <c r="AR434" s="45" t="str">
        <f t="shared" si="121"/>
        <v/>
      </c>
      <c r="BN434" s="45">
        <f t="shared" si="114"/>
        <v>1</v>
      </c>
      <c r="BP434" s="12" t="s">
        <v>3804</v>
      </c>
      <c r="BR434" s="10" t="str">
        <f t="shared" si="95"/>
        <v xml:space="preserve">Год НС (戊) и </v>
      </c>
      <c r="BS434" s="10" t="str">
        <f t="shared" si="96"/>
        <v>Год ЗВ (辰)</v>
      </c>
      <c r="BT434" s="10" t="str">
        <f t="shared" si="97"/>
        <v/>
      </c>
      <c r="BU434" s="10" t="str">
        <f t="shared" si="98"/>
        <v/>
      </c>
      <c r="BV434" s="10" t="str">
        <f t="shared" si="99"/>
        <v/>
      </c>
      <c r="BW434" s="10" t="str">
        <f t="shared" si="100"/>
        <v/>
      </c>
      <c r="BX434" s="10" t="str">
        <f t="shared" si="101"/>
        <v/>
      </c>
      <c r="BY434" s="10" t="str">
        <f t="shared" si="102"/>
        <v/>
      </c>
      <c r="CA434" s="10" t="str">
        <f t="shared" si="103"/>
        <v xml:space="preserve"> и </v>
      </c>
      <c r="CB434" s="10" t="str">
        <f t="shared" si="104"/>
        <v/>
      </c>
      <c r="CC434" s="10" t="str">
        <f t="shared" si="105"/>
        <v/>
      </c>
      <c r="CD434" s="10" t="str">
        <f t="shared" si="106"/>
        <v/>
      </c>
      <c r="CE434" s="10" t="str">
        <f t="shared" si="107"/>
        <v/>
      </c>
      <c r="CF434" s="10"/>
      <c r="CG434" s="10">
        <f t="shared" si="108"/>
        <v>2</v>
      </c>
    </row>
    <row r="435" spans="1:85" outlineLevel="1" x14ac:dyDescent="0.25">
      <c r="A435" s="12">
        <f t="shared" ref="A435:A498" si="123">IF(CG435&lt;2,"",1)</f>
        <v>1</v>
      </c>
      <c r="R435" s="18" t="str">
        <f t="shared" si="122"/>
        <v>Ша цветущего персика [Год НС (己) и Год ЗВ (辰)]</v>
      </c>
      <c r="U435" s="45" t="str">
        <f t="shared" si="118"/>
        <v>己</v>
      </c>
      <c r="W435" s="45" t="str">
        <f t="shared" si="119"/>
        <v>辰</v>
      </c>
      <c r="AP435" s="45" t="str">
        <f t="shared" si="120"/>
        <v/>
      </c>
      <c r="AR435" s="45" t="str">
        <f t="shared" si="121"/>
        <v/>
      </c>
      <c r="BN435" s="45">
        <f t="shared" si="114"/>
        <v>1</v>
      </c>
      <c r="BP435" s="12" t="s">
        <v>3804</v>
      </c>
      <c r="BR435" s="10" t="str">
        <f t="shared" ref="BR435:BR498" si="124">IF(U435="","",CONCATENATE(BR$113," (",U435,")",IF(OR(W435&lt;&gt;"",AB435&lt;&gt;"",AD435&lt;&gt;"",AI435&lt;&gt;"",AK435&lt;&gt;"",AP435&lt;&gt;"",AR435&lt;&gt;"")," и ","")))</f>
        <v xml:space="preserve">Год НС (己) и </v>
      </c>
      <c r="BS435" s="10" t="str">
        <f t="shared" ref="BS435:BS498" si="125">IF(W435="","",CONCATENATE(BS$113," (",W435,")",IF(OR(AB435&lt;&gt;"",AD435&lt;&gt;"",AI435&lt;&gt;"",AK435&lt;&gt;"",AP435&lt;&gt;"",AR435&lt;&gt;"")," и ","")))</f>
        <v>Год ЗВ (辰)</v>
      </c>
      <c r="BT435" s="10" t="str">
        <f t="shared" ref="BT435:BT498" si="126">IF(AB435="","",CONCATENATE(BT$113," (",AB435,")",IF(OR(AD435&lt;&gt;"",AI435&lt;&gt;"",AK435&lt;&gt;"",AP435&lt;&gt;"",AR435&lt;&gt;"")," и ","")))</f>
        <v/>
      </c>
      <c r="BU435" s="10" t="str">
        <f t="shared" ref="BU435:BU498" si="127">IF(AD435="","",CONCATENATE(BU$113," (",AD435,")",IF(OR(AI435&lt;&gt;"",AK435&lt;&gt;"",AP435&lt;&gt;"",AR435&lt;&gt;"")," и ","")))</f>
        <v/>
      </c>
      <c r="BV435" s="10" t="str">
        <f t="shared" ref="BV435:BV498" si="128">IF(AI435="","",CONCATENATE(BV$113," (",AI435,")",IF(OR(AK435&lt;&gt;"",AP435&lt;&gt;"",AR435&lt;&gt;"")," и ","")))</f>
        <v/>
      </c>
      <c r="BW435" s="10" t="str">
        <f t="shared" ref="BW435:BW498" si="129">IF(AK435="","",CONCATENATE(BW$113," (",AK435,")",IF(OR(AP435&lt;&gt;"",AR435&lt;&gt;"")," и ","")))</f>
        <v/>
      </c>
      <c r="BX435" s="10" t="str">
        <f t="shared" ref="BX435:BX498" si="130">IF(AP435="","",CONCATENATE(BX$113," (",AP435,")",IF(OR(AR435&lt;&gt;"")," и ","")))</f>
        <v/>
      </c>
      <c r="BY435" s="10" t="str">
        <f t="shared" ref="BY435:BY498" si="131">IF(AR435="","",CONCATENATE(BY$113," (",AR435,")"))</f>
        <v/>
      </c>
      <c r="CA435" s="10" t="str">
        <f t="shared" ref="CA435:CA498" si="132">IF(OR(W435&lt;&gt;"",AB435&lt;&gt;"",AD435&lt;&gt;"",AI435&lt;&gt;"",AK435&lt;&gt;"",AP435&lt;&gt;"",AR435&lt;&gt;"")," и ","")</f>
        <v xml:space="preserve"> и </v>
      </c>
      <c r="CB435" s="10" t="str">
        <f t="shared" ref="CB435:CB498" si="133">IF(OR(AB435&lt;&gt;"",AD435&lt;&gt;"",AI435&lt;&gt;"",AK435&lt;&gt;"",AP435&lt;&gt;"",AR435&lt;&gt;"")," и ","")</f>
        <v/>
      </c>
      <c r="CC435" s="10" t="str">
        <f t="shared" ref="CC435:CC498" si="134">IF(OR(AI435&lt;&gt;"",AK435&lt;&gt;"",AP435&lt;&gt;"",AR435&lt;&gt;"")," и ","")</f>
        <v/>
      </c>
      <c r="CD435" s="10" t="str">
        <f t="shared" ref="CD435:CD498" si="135">IF(OR(AK435&lt;&gt;"",AP435&lt;&gt;"",AR435&lt;&gt;"")," и ","")</f>
        <v/>
      </c>
      <c r="CE435" s="10" t="str">
        <f t="shared" ref="CE435:CE498" si="136">IF(OR(AP435&lt;&gt;"",AR435&lt;&gt;"")," и ","")</f>
        <v/>
      </c>
      <c r="CF435" s="10"/>
      <c r="CG435" s="10">
        <f t="shared" ref="CG435:CG498" si="137">8-COUNTIFS(BR435:BY435,"")</f>
        <v>2</v>
      </c>
    </row>
    <row r="436" spans="1:85" outlineLevel="1" x14ac:dyDescent="0.25">
      <c r="A436" s="12">
        <f t="shared" si="123"/>
        <v>1</v>
      </c>
      <c r="R436" s="18" t="str">
        <f t="shared" si="122"/>
        <v>Ша цветущего персика [Год НС (庚) и Год ЗВ (戌)]</v>
      </c>
      <c r="U436" s="45" t="str">
        <f t="shared" si="118"/>
        <v>庚</v>
      </c>
      <c r="W436" s="45" t="str">
        <f t="shared" si="119"/>
        <v>戌</v>
      </c>
      <c r="AP436" s="45" t="str">
        <f t="shared" si="120"/>
        <v/>
      </c>
      <c r="AR436" s="45" t="str">
        <f t="shared" si="121"/>
        <v/>
      </c>
      <c r="BN436" s="45">
        <f t="shared" si="114"/>
        <v>1</v>
      </c>
      <c r="BP436" s="12" t="s">
        <v>3804</v>
      </c>
      <c r="BR436" s="10" t="str">
        <f t="shared" si="124"/>
        <v xml:space="preserve">Год НС (庚) и </v>
      </c>
      <c r="BS436" s="10" t="str">
        <f t="shared" si="125"/>
        <v>Год ЗВ (戌)</v>
      </c>
      <c r="BT436" s="10" t="str">
        <f t="shared" si="126"/>
        <v/>
      </c>
      <c r="BU436" s="10" t="str">
        <f t="shared" si="127"/>
        <v/>
      </c>
      <c r="BV436" s="10" t="str">
        <f t="shared" si="128"/>
        <v/>
      </c>
      <c r="BW436" s="10" t="str">
        <f t="shared" si="129"/>
        <v/>
      </c>
      <c r="BX436" s="10" t="str">
        <f t="shared" si="130"/>
        <v/>
      </c>
      <c r="BY436" s="10" t="str">
        <f t="shared" si="131"/>
        <v/>
      </c>
      <c r="CA436" s="10" t="str">
        <f t="shared" si="132"/>
        <v xml:space="preserve"> и </v>
      </c>
      <c r="CB436" s="10" t="str">
        <f t="shared" si="133"/>
        <v/>
      </c>
      <c r="CC436" s="10" t="str">
        <f t="shared" si="134"/>
        <v/>
      </c>
      <c r="CD436" s="10" t="str">
        <f t="shared" si="135"/>
        <v/>
      </c>
      <c r="CE436" s="10" t="str">
        <f t="shared" si="136"/>
        <v/>
      </c>
      <c r="CF436" s="10"/>
      <c r="CG436" s="10">
        <f t="shared" si="137"/>
        <v>2</v>
      </c>
    </row>
    <row r="437" spans="1:85" outlineLevel="1" x14ac:dyDescent="0.25">
      <c r="A437" s="12">
        <f t="shared" si="123"/>
        <v>1</v>
      </c>
      <c r="R437" s="18" t="str">
        <f t="shared" si="122"/>
        <v>Ша цветущего персика [Год НС (辛) и Год ЗВ (酉)]</v>
      </c>
      <c r="U437" s="45" t="str">
        <f t="shared" si="118"/>
        <v>辛</v>
      </c>
      <c r="W437" s="45" t="str">
        <f t="shared" si="119"/>
        <v>酉</v>
      </c>
      <c r="AP437" s="45" t="str">
        <f t="shared" si="120"/>
        <v/>
      </c>
      <c r="AR437" s="45" t="str">
        <f t="shared" si="121"/>
        <v/>
      </c>
      <c r="BN437" s="45">
        <f t="shared" si="114"/>
        <v>1</v>
      </c>
      <c r="BP437" s="12" t="s">
        <v>3804</v>
      </c>
      <c r="BR437" s="10" t="str">
        <f t="shared" si="124"/>
        <v xml:space="preserve">Год НС (辛) и </v>
      </c>
      <c r="BS437" s="10" t="str">
        <f t="shared" si="125"/>
        <v>Год ЗВ (酉)</v>
      </c>
      <c r="BT437" s="10" t="str">
        <f t="shared" si="126"/>
        <v/>
      </c>
      <c r="BU437" s="10" t="str">
        <f t="shared" si="127"/>
        <v/>
      </c>
      <c r="BV437" s="10" t="str">
        <f t="shared" si="128"/>
        <v/>
      </c>
      <c r="BW437" s="10" t="str">
        <f t="shared" si="129"/>
        <v/>
      </c>
      <c r="BX437" s="10" t="str">
        <f t="shared" si="130"/>
        <v/>
      </c>
      <c r="BY437" s="10" t="str">
        <f t="shared" si="131"/>
        <v/>
      </c>
      <c r="CA437" s="10" t="str">
        <f t="shared" si="132"/>
        <v xml:space="preserve"> и </v>
      </c>
      <c r="CB437" s="10" t="str">
        <f t="shared" si="133"/>
        <v/>
      </c>
      <c r="CC437" s="10" t="str">
        <f t="shared" si="134"/>
        <v/>
      </c>
      <c r="CD437" s="10" t="str">
        <f t="shared" si="135"/>
        <v/>
      </c>
      <c r="CE437" s="10" t="str">
        <f t="shared" si="136"/>
        <v/>
      </c>
      <c r="CF437" s="10"/>
      <c r="CG437" s="10">
        <f t="shared" si="137"/>
        <v>2</v>
      </c>
    </row>
    <row r="438" spans="1:85" outlineLevel="1" x14ac:dyDescent="0.25">
      <c r="A438" s="12">
        <f t="shared" si="123"/>
        <v>1</v>
      </c>
      <c r="R438" s="18" t="str">
        <f t="shared" si="122"/>
        <v>Ша цветущего персика [Год НС (壬) и Год ЗВ (子)]</v>
      </c>
      <c r="U438" s="45" t="str">
        <f t="shared" si="118"/>
        <v>壬</v>
      </c>
      <c r="W438" s="45" t="str">
        <f t="shared" si="119"/>
        <v>子</v>
      </c>
      <c r="AP438" s="45" t="str">
        <f t="shared" si="120"/>
        <v/>
      </c>
      <c r="AR438" s="45" t="str">
        <f t="shared" si="121"/>
        <v/>
      </c>
      <c r="BN438" s="45">
        <f t="shared" si="114"/>
        <v>1</v>
      </c>
      <c r="BP438" s="12" t="s">
        <v>3804</v>
      </c>
      <c r="BR438" s="10" t="str">
        <f t="shared" si="124"/>
        <v xml:space="preserve">Год НС (壬) и </v>
      </c>
      <c r="BS438" s="10" t="str">
        <f t="shared" si="125"/>
        <v>Год ЗВ (子)</v>
      </c>
      <c r="BT438" s="10" t="str">
        <f t="shared" si="126"/>
        <v/>
      </c>
      <c r="BU438" s="10" t="str">
        <f t="shared" si="127"/>
        <v/>
      </c>
      <c r="BV438" s="10" t="str">
        <f t="shared" si="128"/>
        <v/>
      </c>
      <c r="BW438" s="10" t="str">
        <f t="shared" si="129"/>
        <v/>
      </c>
      <c r="BX438" s="10" t="str">
        <f t="shared" si="130"/>
        <v/>
      </c>
      <c r="BY438" s="10" t="str">
        <f t="shared" si="131"/>
        <v/>
      </c>
      <c r="CA438" s="10" t="str">
        <f t="shared" si="132"/>
        <v xml:space="preserve"> и </v>
      </c>
      <c r="CB438" s="10" t="str">
        <f t="shared" si="133"/>
        <v/>
      </c>
      <c r="CC438" s="10" t="str">
        <f t="shared" si="134"/>
        <v/>
      </c>
      <c r="CD438" s="10" t="str">
        <f t="shared" si="135"/>
        <v/>
      </c>
      <c r="CE438" s="10" t="str">
        <f t="shared" si="136"/>
        <v/>
      </c>
      <c r="CF438" s="10"/>
      <c r="CG438" s="10">
        <f t="shared" si="137"/>
        <v>2</v>
      </c>
    </row>
    <row r="439" spans="1:85" outlineLevel="1" x14ac:dyDescent="0.25">
      <c r="A439" s="12">
        <f t="shared" si="123"/>
        <v>1</v>
      </c>
      <c r="R439" s="18" t="str">
        <f t="shared" si="122"/>
        <v>Ша цветущего персика [Год НС (癸) и Год ЗВ (申)]</v>
      </c>
      <c r="U439" s="45" t="str">
        <f t="shared" si="118"/>
        <v>癸</v>
      </c>
      <c r="W439" s="45" t="str">
        <f t="shared" si="119"/>
        <v>申</v>
      </c>
      <c r="AP439" s="45" t="str">
        <f t="shared" si="120"/>
        <v/>
      </c>
      <c r="AR439" s="45" t="str">
        <f t="shared" si="121"/>
        <v/>
      </c>
      <c r="BN439" s="45">
        <f t="shared" si="114"/>
        <v>1</v>
      </c>
      <c r="BP439" s="12" t="s">
        <v>3804</v>
      </c>
      <c r="BR439" s="10" t="str">
        <f t="shared" si="124"/>
        <v xml:space="preserve">Год НС (癸) и </v>
      </c>
      <c r="BS439" s="10" t="str">
        <f t="shared" si="125"/>
        <v>Год ЗВ (申)</v>
      </c>
      <c r="BT439" s="10" t="str">
        <f t="shared" si="126"/>
        <v/>
      </c>
      <c r="BU439" s="10" t="str">
        <f t="shared" si="127"/>
        <v/>
      </c>
      <c r="BV439" s="10" t="str">
        <f t="shared" si="128"/>
        <v/>
      </c>
      <c r="BW439" s="10" t="str">
        <f t="shared" si="129"/>
        <v/>
      </c>
      <c r="BX439" s="10" t="str">
        <f t="shared" si="130"/>
        <v/>
      </c>
      <c r="BY439" s="10" t="str">
        <f t="shared" si="131"/>
        <v/>
      </c>
      <c r="CA439" s="10" t="str">
        <f t="shared" si="132"/>
        <v xml:space="preserve"> и </v>
      </c>
      <c r="CB439" s="10" t="str">
        <f t="shared" si="133"/>
        <v/>
      </c>
      <c r="CC439" s="10" t="str">
        <f t="shared" si="134"/>
        <v/>
      </c>
      <c r="CD439" s="10" t="str">
        <f t="shared" si="135"/>
        <v/>
      </c>
      <c r="CE439" s="10" t="str">
        <f t="shared" si="136"/>
        <v/>
      </c>
      <c r="CF439" s="10"/>
      <c r="CG439" s="10">
        <f t="shared" si="137"/>
        <v>2</v>
      </c>
    </row>
    <row r="440" spans="1:85" outlineLevel="1" x14ac:dyDescent="0.25">
      <c r="A440" s="12">
        <f t="shared" si="123"/>
        <v>1</v>
      </c>
      <c r="R440" s="18" t="str">
        <f t="shared" si="122"/>
        <v>Небесный чиновник [Год НС (甲) и Год ЗВ (酉)]</v>
      </c>
      <c r="U440" s="45" t="str">
        <f t="shared" si="118"/>
        <v>甲</v>
      </c>
      <c r="W440" s="45" t="str">
        <f t="shared" si="119"/>
        <v>酉</v>
      </c>
      <c r="AP440" s="45" t="str">
        <f t="shared" si="120"/>
        <v/>
      </c>
      <c r="AR440" s="45" t="str">
        <f t="shared" si="121"/>
        <v/>
      </c>
      <c r="BN440" s="45">
        <f t="shared" si="114"/>
        <v>1</v>
      </c>
      <c r="BP440" s="12" t="s">
        <v>3804</v>
      </c>
      <c r="BR440" s="10" t="str">
        <f t="shared" si="124"/>
        <v xml:space="preserve">Год НС (甲) и </v>
      </c>
      <c r="BS440" s="10" t="str">
        <f t="shared" si="125"/>
        <v>Год ЗВ (酉)</v>
      </c>
      <c r="BT440" s="10" t="str">
        <f t="shared" si="126"/>
        <v/>
      </c>
      <c r="BU440" s="10" t="str">
        <f t="shared" si="127"/>
        <v/>
      </c>
      <c r="BV440" s="10" t="str">
        <f t="shared" si="128"/>
        <v/>
      </c>
      <c r="BW440" s="10" t="str">
        <f t="shared" si="129"/>
        <v/>
      </c>
      <c r="BX440" s="10" t="str">
        <f t="shared" si="130"/>
        <v/>
      </c>
      <c r="BY440" s="10" t="str">
        <f t="shared" si="131"/>
        <v/>
      </c>
      <c r="CA440" s="10" t="str">
        <f t="shared" si="132"/>
        <v xml:space="preserve"> и </v>
      </c>
      <c r="CB440" s="10" t="str">
        <f t="shared" si="133"/>
        <v/>
      </c>
      <c r="CC440" s="10" t="str">
        <f t="shared" si="134"/>
        <v/>
      </c>
      <c r="CD440" s="10" t="str">
        <f t="shared" si="135"/>
        <v/>
      </c>
      <c r="CE440" s="10" t="str">
        <f t="shared" si="136"/>
        <v/>
      </c>
      <c r="CF440" s="10"/>
      <c r="CG440" s="10">
        <f t="shared" si="137"/>
        <v>2</v>
      </c>
    </row>
    <row r="441" spans="1:85" outlineLevel="1" x14ac:dyDescent="0.25">
      <c r="A441" s="12">
        <f t="shared" si="123"/>
        <v>1</v>
      </c>
      <c r="R441" s="18" t="str">
        <f t="shared" si="122"/>
        <v>Небесный чиновник [Год НС (乙) и Год ЗВ (申)]</v>
      </c>
      <c r="U441" s="45" t="str">
        <f t="shared" si="118"/>
        <v>乙</v>
      </c>
      <c r="W441" s="45" t="str">
        <f t="shared" si="119"/>
        <v>申</v>
      </c>
      <c r="AP441" s="45" t="str">
        <f t="shared" si="120"/>
        <v/>
      </c>
      <c r="AR441" s="45" t="str">
        <f t="shared" si="121"/>
        <v/>
      </c>
      <c r="BN441" s="45">
        <f t="shared" si="114"/>
        <v>1</v>
      </c>
      <c r="BP441" s="12" t="s">
        <v>3804</v>
      </c>
      <c r="BR441" s="10" t="str">
        <f t="shared" si="124"/>
        <v xml:space="preserve">Год НС (乙) и </v>
      </c>
      <c r="BS441" s="10" t="str">
        <f t="shared" si="125"/>
        <v>Год ЗВ (申)</v>
      </c>
      <c r="BT441" s="10" t="str">
        <f t="shared" si="126"/>
        <v/>
      </c>
      <c r="BU441" s="10" t="str">
        <f t="shared" si="127"/>
        <v/>
      </c>
      <c r="BV441" s="10" t="str">
        <f t="shared" si="128"/>
        <v/>
      </c>
      <c r="BW441" s="10" t="str">
        <f t="shared" si="129"/>
        <v/>
      </c>
      <c r="BX441" s="10" t="str">
        <f t="shared" si="130"/>
        <v/>
      </c>
      <c r="BY441" s="10" t="str">
        <f t="shared" si="131"/>
        <v/>
      </c>
      <c r="CA441" s="10" t="str">
        <f t="shared" si="132"/>
        <v xml:space="preserve"> и </v>
      </c>
      <c r="CB441" s="10" t="str">
        <f t="shared" si="133"/>
        <v/>
      </c>
      <c r="CC441" s="10" t="str">
        <f t="shared" si="134"/>
        <v/>
      </c>
      <c r="CD441" s="10" t="str">
        <f t="shared" si="135"/>
        <v/>
      </c>
      <c r="CE441" s="10" t="str">
        <f t="shared" si="136"/>
        <v/>
      </c>
      <c r="CF441" s="10"/>
      <c r="CG441" s="10">
        <f t="shared" si="137"/>
        <v>2</v>
      </c>
    </row>
    <row r="442" spans="1:85" outlineLevel="1" x14ac:dyDescent="0.25">
      <c r="A442" s="12">
        <f t="shared" si="123"/>
        <v>1</v>
      </c>
      <c r="R442" s="18" t="str">
        <f t="shared" si="122"/>
        <v>Небесный чиновник [Год НС (丙) и Год ЗВ (子)]</v>
      </c>
      <c r="U442" s="45" t="str">
        <f t="shared" si="118"/>
        <v>丙</v>
      </c>
      <c r="W442" s="45" t="str">
        <f t="shared" si="119"/>
        <v>子</v>
      </c>
      <c r="AP442" s="45" t="str">
        <f t="shared" si="120"/>
        <v/>
      </c>
      <c r="AR442" s="45" t="str">
        <f t="shared" si="121"/>
        <v/>
      </c>
      <c r="BN442" s="45">
        <f t="shared" si="114"/>
        <v>1</v>
      </c>
      <c r="BP442" s="12" t="s">
        <v>3804</v>
      </c>
      <c r="BR442" s="10" t="str">
        <f t="shared" si="124"/>
        <v xml:space="preserve">Год НС (丙) и </v>
      </c>
      <c r="BS442" s="10" t="str">
        <f t="shared" si="125"/>
        <v>Год ЗВ (子)</v>
      </c>
      <c r="BT442" s="10" t="str">
        <f t="shared" si="126"/>
        <v/>
      </c>
      <c r="BU442" s="10" t="str">
        <f t="shared" si="127"/>
        <v/>
      </c>
      <c r="BV442" s="10" t="str">
        <f t="shared" si="128"/>
        <v/>
      </c>
      <c r="BW442" s="10" t="str">
        <f t="shared" si="129"/>
        <v/>
      </c>
      <c r="BX442" s="10" t="str">
        <f t="shared" si="130"/>
        <v/>
      </c>
      <c r="BY442" s="10" t="str">
        <f t="shared" si="131"/>
        <v/>
      </c>
      <c r="CA442" s="10" t="str">
        <f t="shared" si="132"/>
        <v xml:space="preserve"> и </v>
      </c>
      <c r="CB442" s="10" t="str">
        <f t="shared" si="133"/>
        <v/>
      </c>
      <c r="CC442" s="10" t="str">
        <f t="shared" si="134"/>
        <v/>
      </c>
      <c r="CD442" s="10" t="str">
        <f t="shared" si="135"/>
        <v/>
      </c>
      <c r="CE442" s="10" t="str">
        <f t="shared" si="136"/>
        <v/>
      </c>
      <c r="CF442" s="10"/>
      <c r="CG442" s="10">
        <f t="shared" si="137"/>
        <v>2</v>
      </c>
    </row>
    <row r="443" spans="1:85" outlineLevel="1" x14ac:dyDescent="0.25">
      <c r="A443" s="12">
        <f t="shared" si="123"/>
        <v>1</v>
      </c>
      <c r="R443" s="18" t="str">
        <f t="shared" si="122"/>
        <v>Небесный чиновник [Год НС (丁) и Год ЗВ (亥)]</v>
      </c>
      <c r="U443" s="45" t="str">
        <f t="shared" si="118"/>
        <v>丁</v>
      </c>
      <c r="W443" s="45" t="str">
        <f t="shared" si="119"/>
        <v>亥</v>
      </c>
      <c r="AP443" s="45" t="str">
        <f t="shared" si="120"/>
        <v/>
      </c>
      <c r="AR443" s="45" t="str">
        <f t="shared" si="121"/>
        <v/>
      </c>
      <c r="BN443" s="45">
        <f t="shared" si="114"/>
        <v>1</v>
      </c>
      <c r="BP443" s="12" t="s">
        <v>3804</v>
      </c>
      <c r="BR443" s="10" t="str">
        <f t="shared" si="124"/>
        <v xml:space="preserve">Год НС (丁) и </v>
      </c>
      <c r="BS443" s="10" t="str">
        <f t="shared" si="125"/>
        <v>Год ЗВ (亥)</v>
      </c>
      <c r="BT443" s="10" t="str">
        <f t="shared" si="126"/>
        <v/>
      </c>
      <c r="BU443" s="10" t="str">
        <f t="shared" si="127"/>
        <v/>
      </c>
      <c r="BV443" s="10" t="str">
        <f t="shared" si="128"/>
        <v/>
      </c>
      <c r="BW443" s="10" t="str">
        <f t="shared" si="129"/>
        <v/>
      </c>
      <c r="BX443" s="10" t="str">
        <f t="shared" si="130"/>
        <v/>
      </c>
      <c r="BY443" s="10" t="str">
        <f t="shared" si="131"/>
        <v/>
      </c>
      <c r="CA443" s="10" t="str">
        <f t="shared" si="132"/>
        <v xml:space="preserve"> и </v>
      </c>
      <c r="CB443" s="10" t="str">
        <f t="shared" si="133"/>
        <v/>
      </c>
      <c r="CC443" s="10" t="str">
        <f t="shared" si="134"/>
        <v/>
      </c>
      <c r="CD443" s="10" t="str">
        <f t="shared" si="135"/>
        <v/>
      </c>
      <c r="CE443" s="10" t="str">
        <f t="shared" si="136"/>
        <v/>
      </c>
      <c r="CF443" s="10"/>
      <c r="CG443" s="10">
        <f t="shared" si="137"/>
        <v>2</v>
      </c>
    </row>
    <row r="444" spans="1:85" outlineLevel="1" x14ac:dyDescent="0.25">
      <c r="A444" s="12">
        <f t="shared" si="123"/>
        <v>1</v>
      </c>
      <c r="R444" s="18" t="str">
        <f t="shared" si="122"/>
        <v>Небесный чиновник [Год НС (戊) и Год ЗВ (卯)]</v>
      </c>
      <c r="U444" s="45" t="str">
        <f t="shared" si="118"/>
        <v>戊</v>
      </c>
      <c r="W444" s="45" t="str">
        <f t="shared" si="119"/>
        <v>卯</v>
      </c>
      <c r="AP444" s="45" t="str">
        <f t="shared" si="120"/>
        <v/>
      </c>
      <c r="AR444" s="45" t="str">
        <f t="shared" si="121"/>
        <v/>
      </c>
      <c r="BN444" s="45">
        <f t="shared" si="114"/>
        <v>1</v>
      </c>
      <c r="BP444" s="12" t="s">
        <v>3804</v>
      </c>
      <c r="BR444" s="10" t="str">
        <f t="shared" si="124"/>
        <v xml:space="preserve">Год НС (戊) и </v>
      </c>
      <c r="BS444" s="10" t="str">
        <f t="shared" si="125"/>
        <v>Год ЗВ (卯)</v>
      </c>
      <c r="BT444" s="10" t="str">
        <f t="shared" si="126"/>
        <v/>
      </c>
      <c r="BU444" s="10" t="str">
        <f t="shared" si="127"/>
        <v/>
      </c>
      <c r="BV444" s="10" t="str">
        <f t="shared" si="128"/>
        <v/>
      </c>
      <c r="BW444" s="10" t="str">
        <f t="shared" si="129"/>
        <v/>
      </c>
      <c r="BX444" s="10" t="str">
        <f t="shared" si="130"/>
        <v/>
      </c>
      <c r="BY444" s="10" t="str">
        <f t="shared" si="131"/>
        <v/>
      </c>
      <c r="CA444" s="10" t="str">
        <f t="shared" si="132"/>
        <v xml:space="preserve"> и </v>
      </c>
      <c r="CB444" s="10" t="str">
        <f t="shared" si="133"/>
        <v/>
      </c>
      <c r="CC444" s="10" t="str">
        <f t="shared" si="134"/>
        <v/>
      </c>
      <c r="CD444" s="10" t="str">
        <f t="shared" si="135"/>
        <v/>
      </c>
      <c r="CE444" s="10" t="str">
        <f t="shared" si="136"/>
        <v/>
      </c>
      <c r="CF444" s="10"/>
      <c r="CG444" s="10">
        <f t="shared" si="137"/>
        <v>2</v>
      </c>
    </row>
    <row r="445" spans="1:85" outlineLevel="1" x14ac:dyDescent="0.25">
      <c r="A445" s="12">
        <f t="shared" si="123"/>
        <v>1</v>
      </c>
      <c r="R445" s="18" t="str">
        <f t="shared" si="122"/>
        <v>Небесный чиновник [Год НС (己) и Год ЗВ (寅)]</v>
      </c>
      <c r="U445" s="45" t="str">
        <f t="shared" si="118"/>
        <v>己</v>
      </c>
      <c r="W445" s="45" t="str">
        <f t="shared" si="119"/>
        <v>寅</v>
      </c>
      <c r="AP445" s="45" t="str">
        <f t="shared" si="120"/>
        <v/>
      </c>
      <c r="AR445" s="45" t="str">
        <f t="shared" si="121"/>
        <v/>
      </c>
      <c r="BN445" s="45">
        <f t="shared" si="114"/>
        <v>1</v>
      </c>
      <c r="BP445" s="12" t="s">
        <v>3804</v>
      </c>
      <c r="BR445" s="10" t="str">
        <f t="shared" si="124"/>
        <v xml:space="preserve">Год НС (己) и </v>
      </c>
      <c r="BS445" s="10" t="str">
        <f t="shared" si="125"/>
        <v>Год ЗВ (寅)</v>
      </c>
      <c r="BT445" s="10" t="str">
        <f t="shared" si="126"/>
        <v/>
      </c>
      <c r="BU445" s="10" t="str">
        <f t="shared" si="127"/>
        <v/>
      </c>
      <c r="BV445" s="10" t="str">
        <f t="shared" si="128"/>
        <v/>
      </c>
      <c r="BW445" s="10" t="str">
        <f t="shared" si="129"/>
        <v/>
      </c>
      <c r="BX445" s="10" t="str">
        <f t="shared" si="130"/>
        <v/>
      </c>
      <c r="BY445" s="10" t="str">
        <f t="shared" si="131"/>
        <v/>
      </c>
      <c r="CA445" s="10" t="str">
        <f t="shared" si="132"/>
        <v xml:space="preserve"> и </v>
      </c>
      <c r="CB445" s="10" t="str">
        <f t="shared" si="133"/>
        <v/>
      </c>
      <c r="CC445" s="10" t="str">
        <f t="shared" si="134"/>
        <v/>
      </c>
      <c r="CD445" s="10" t="str">
        <f t="shared" si="135"/>
        <v/>
      </c>
      <c r="CE445" s="10" t="str">
        <f t="shared" si="136"/>
        <v/>
      </c>
      <c r="CF445" s="10"/>
      <c r="CG445" s="10">
        <f t="shared" si="137"/>
        <v>2</v>
      </c>
    </row>
    <row r="446" spans="1:85" outlineLevel="1" x14ac:dyDescent="0.25">
      <c r="A446" s="12">
        <f t="shared" si="123"/>
        <v>1</v>
      </c>
      <c r="R446" s="18" t="str">
        <f t="shared" si="122"/>
        <v>Небесный чиновник [Год НС (庚) и Год ЗВ (午)]</v>
      </c>
      <c r="U446" s="45" t="str">
        <f t="shared" si="118"/>
        <v>庚</v>
      </c>
      <c r="W446" s="45" t="str">
        <f t="shared" si="119"/>
        <v>午</v>
      </c>
      <c r="AP446" s="45" t="str">
        <f t="shared" si="120"/>
        <v/>
      </c>
      <c r="AR446" s="45" t="str">
        <f t="shared" si="121"/>
        <v/>
      </c>
      <c r="BN446" s="45">
        <f t="shared" si="114"/>
        <v>1</v>
      </c>
      <c r="BP446" s="12" t="s">
        <v>3804</v>
      </c>
      <c r="BR446" s="10" t="str">
        <f t="shared" si="124"/>
        <v xml:space="preserve">Год НС (庚) и </v>
      </c>
      <c r="BS446" s="10" t="str">
        <f t="shared" si="125"/>
        <v>Год ЗВ (午)</v>
      </c>
      <c r="BT446" s="10" t="str">
        <f t="shared" si="126"/>
        <v/>
      </c>
      <c r="BU446" s="10" t="str">
        <f t="shared" si="127"/>
        <v/>
      </c>
      <c r="BV446" s="10" t="str">
        <f t="shared" si="128"/>
        <v/>
      </c>
      <c r="BW446" s="10" t="str">
        <f t="shared" si="129"/>
        <v/>
      </c>
      <c r="BX446" s="10" t="str">
        <f t="shared" si="130"/>
        <v/>
      </c>
      <c r="BY446" s="10" t="str">
        <f t="shared" si="131"/>
        <v/>
      </c>
      <c r="CA446" s="10" t="str">
        <f t="shared" si="132"/>
        <v xml:space="preserve"> и </v>
      </c>
      <c r="CB446" s="10" t="str">
        <f t="shared" si="133"/>
        <v/>
      </c>
      <c r="CC446" s="10" t="str">
        <f t="shared" si="134"/>
        <v/>
      </c>
      <c r="CD446" s="10" t="str">
        <f t="shared" si="135"/>
        <v/>
      </c>
      <c r="CE446" s="10" t="str">
        <f t="shared" si="136"/>
        <v/>
      </c>
      <c r="CF446" s="10"/>
      <c r="CG446" s="10">
        <f t="shared" si="137"/>
        <v>2</v>
      </c>
    </row>
    <row r="447" spans="1:85" outlineLevel="1" x14ac:dyDescent="0.25">
      <c r="A447" s="12">
        <f t="shared" si="123"/>
        <v>1</v>
      </c>
      <c r="R447" s="18" t="str">
        <f t="shared" si="122"/>
        <v>Небесный чиновник [Год НС (辛) и Год ЗВ (巳)]</v>
      </c>
      <c r="U447" s="45" t="str">
        <f t="shared" ref="U447:U478" si="138">IF(ISBLANK(U36),"",U36)</f>
        <v>辛</v>
      </c>
      <c r="W447" s="45" t="str">
        <f t="shared" ref="W447:W478" si="139">IF(ISBLANK(W36),"",W36)</f>
        <v>巳</v>
      </c>
      <c r="AP447" s="45" t="str">
        <f t="shared" ref="AP447:AP478" si="140">IF(ISBLANK(AB36),"",AB36)</f>
        <v/>
      </c>
      <c r="AR447" s="45" t="str">
        <f t="shared" ref="AR447:AR478" si="141">IF(ISBLANK(AD36),"",AD36)</f>
        <v/>
      </c>
      <c r="BN447" s="45">
        <f t="shared" si="114"/>
        <v>1</v>
      </c>
      <c r="BP447" s="12" t="s">
        <v>3804</v>
      </c>
      <c r="BR447" s="10" t="str">
        <f t="shared" si="124"/>
        <v xml:space="preserve">Год НС (辛) и </v>
      </c>
      <c r="BS447" s="10" t="str">
        <f t="shared" si="125"/>
        <v>Год ЗВ (巳)</v>
      </c>
      <c r="BT447" s="10" t="str">
        <f t="shared" si="126"/>
        <v/>
      </c>
      <c r="BU447" s="10" t="str">
        <f t="shared" si="127"/>
        <v/>
      </c>
      <c r="BV447" s="10" t="str">
        <f t="shared" si="128"/>
        <v/>
      </c>
      <c r="BW447" s="10" t="str">
        <f t="shared" si="129"/>
        <v/>
      </c>
      <c r="BX447" s="10" t="str">
        <f t="shared" si="130"/>
        <v/>
      </c>
      <c r="BY447" s="10" t="str">
        <f t="shared" si="131"/>
        <v/>
      </c>
      <c r="CA447" s="10" t="str">
        <f t="shared" si="132"/>
        <v xml:space="preserve"> и </v>
      </c>
      <c r="CB447" s="10" t="str">
        <f t="shared" si="133"/>
        <v/>
      </c>
      <c r="CC447" s="10" t="str">
        <f t="shared" si="134"/>
        <v/>
      </c>
      <c r="CD447" s="10" t="str">
        <f t="shared" si="135"/>
        <v/>
      </c>
      <c r="CE447" s="10" t="str">
        <f t="shared" si="136"/>
        <v/>
      </c>
      <c r="CF447" s="10"/>
      <c r="CG447" s="10">
        <f t="shared" si="137"/>
        <v>2</v>
      </c>
    </row>
    <row r="448" spans="1:85" outlineLevel="1" x14ac:dyDescent="0.25">
      <c r="A448" s="12">
        <f t="shared" si="123"/>
        <v>1</v>
      </c>
      <c r="R448" s="18" t="str">
        <f t="shared" si="122"/>
        <v>Небесный чиновник [Год НС (壬) и Год ЗВ (未)]</v>
      </c>
      <c r="U448" s="45" t="str">
        <f t="shared" si="138"/>
        <v>壬</v>
      </c>
      <c r="W448" s="45" t="str">
        <f t="shared" si="139"/>
        <v>未</v>
      </c>
      <c r="AP448" s="45" t="str">
        <f t="shared" si="140"/>
        <v/>
      </c>
      <c r="AR448" s="45" t="str">
        <f t="shared" si="141"/>
        <v/>
      </c>
      <c r="BN448" s="45">
        <f t="shared" si="114"/>
        <v>1</v>
      </c>
      <c r="BP448" s="12" t="s">
        <v>3804</v>
      </c>
      <c r="BR448" s="10" t="str">
        <f t="shared" si="124"/>
        <v xml:space="preserve">Год НС (壬) и </v>
      </c>
      <c r="BS448" s="10" t="str">
        <f t="shared" si="125"/>
        <v>Год ЗВ (未)</v>
      </c>
      <c r="BT448" s="10" t="str">
        <f t="shared" si="126"/>
        <v/>
      </c>
      <c r="BU448" s="10" t="str">
        <f t="shared" si="127"/>
        <v/>
      </c>
      <c r="BV448" s="10" t="str">
        <f t="shared" si="128"/>
        <v/>
      </c>
      <c r="BW448" s="10" t="str">
        <f t="shared" si="129"/>
        <v/>
      </c>
      <c r="BX448" s="10" t="str">
        <f t="shared" si="130"/>
        <v/>
      </c>
      <c r="BY448" s="10" t="str">
        <f t="shared" si="131"/>
        <v/>
      </c>
      <c r="CA448" s="10" t="str">
        <f t="shared" si="132"/>
        <v xml:space="preserve"> и </v>
      </c>
      <c r="CB448" s="10" t="str">
        <f t="shared" si="133"/>
        <v/>
      </c>
      <c r="CC448" s="10" t="str">
        <f t="shared" si="134"/>
        <v/>
      </c>
      <c r="CD448" s="10" t="str">
        <f t="shared" si="135"/>
        <v/>
      </c>
      <c r="CE448" s="10" t="str">
        <f t="shared" si="136"/>
        <v/>
      </c>
      <c r="CF448" s="10"/>
      <c r="CG448" s="10">
        <f t="shared" si="137"/>
        <v>2</v>
      </c>
    </row>
    <row r="449" spans="1:85" outlineLevel="1" x14ac:dyDescent="0.25">
      <c r="A449" s="12">
        <f t="shared" si="123"/>
        <v>1</v>
      </c>
      <c r="R449" s="18" t="str">
        <f t="shared" si="122"/>
        <v>Небесный чиновник [Год НС (壬) и Год ЗВ (丑)]</v>
      </c>
      <c r="U449" s="45" t="str">
        <f t="shared" si="138"/>
        <v>壬</v>
      </c>
      <c r="W449" s="45" t="str">
        <f t="shared" si="139"/>
        <v>丑</v>
      </c>
      <c r="AP449" s="45" t="str">
        <f t="shared" si="140"/>
        <v/>
      </c>
      <c r="AR449" s="45" t="str">
        <f t="shared" si="141"/>
        <v/>
      </c>
      <c r="BN449" s="45">
        <f t="shared" si="114"/>
        <v>1</v>
      </c>
      <c r="BP449" s="12" t="s">
        <v>3804</v>
      </c>
      <c r="BR449" s="10" t="str">
        <f t="shared" si="124"/>
        <v xml:space="preserve">Год НС (壬) и </v>
      </c>
      <c r="BS449" s="10" t="str">
        <f t="shared" si="125"/>
        <v>Год ЗВ (丑)</v>
      </c>
      <c r="BT449" s="10" t="str">
        <f t="shared" si="126"/>
        <v/>
      </c>
      <c r="BU449" s="10" t="str">
        <f t="shared" si="127"/>
        <v/>
      </c>
      <c r="BV449" s="10" t="str">
        <f t="shared" si="128"/>
        <v/>
      </c>
      <c r="BW449" s="10" t="str">
        <f t="shared" si="129"/>
        <v/>
      </c>
      <c r="BX449" s="10" t="str">
        <f t="shared" si="130"/>
        <v/>
      </c>
      <c r="BY449" s="10" t="str">
        <f t="shared" si="131"/>
        <v/>
      </c>
      <c r="CA449" s="10" t="str">
        <f t="shared" si="132"/>
        <v xml:space="preserve"> и </v>
      </c>
      <c r="CB449" s="10" t="str">
        <f t="shared" si="133"/>
        <v/>
      </c>
      <c r="CC449" s="10" t="str">
        <f t="shared" si="134"/>
        <v/>
      </c>
      <c r="CD449" s="10" t="str">
        <f t="shared" si="135"/>
        <v/>
      </c>
      <c r="CE449" s="10" t="str">
        <f t="shared" si="136"/>
        <v/>
      </c>
      <c r="CF449" s="10"/>
      <c r="CG449" s="10">
        <f t="shared" si="137"/>
        <v>2</v>
      </c>
    </row>
    <row r="450" spans="1:85" outlineLevel="1" x14ac:dyDescent="0.25">
      <c r="A450" s="12">
        <f t="shared" si="123"/>
        <v>1</v>
      </c>
      <c r="R450" s="18" t="str">
        <f t="shared" si="122"/>
        <v>Небесный чиновник [Год НС (癸) и Год ЗВ (辰)]</v>
      </c>
      <c r="U450" s="45" t="str">
        <f t="shared" si="138"/>
        <v>癸</v>
      </c>
      <c r="W450" s="45" t="str">
        <f t="shared" si="139"/>
        <v>辰</v>
      </c>
      <c r="AP450" s="45" t="str">
        <f t="shared" si="140"/>
        <v/>
      </c>
      <c r="AR450" s="45" t="str">
        <f t="shared" si="141"/>
        <v/>
      </c>
      <c r="BN450" s="45">
        <f t="shared" si="114"/>
        <v>1</v>
      </c>
      <c r="BP450" s="12" t="s">
        <v>3804</v>
      </c>
      <c r="BR450" s="10" t="str">
        <f t="shared" si="124"/>
        <v xml:space="preserve">Год НС (癸) и </v>
      </c>
      <c r="BS450" s="10" t="str">
        <f t="shared" si="125"/>
        <v>Год ЗВ (辰)</v>
      </c>
      <c r="BT450" s="10" t="str">
        <f t="shared" si="126"/>
        <v/>
      </c>
      <c r="BU450" s="10" t="str">
        <f t="shared" si="127"/>
        <v/>
      </c>
      <c r="BV450" s="10" t="str">
        <f t="shared" si="128"/>
        <v/>
      </c>
      <c r="BW450" s="10" t="str">
        <f t="shared" si="129"/>
        <v/>
      </c>
      <c r="BX450" s="10" t="str">
        <f t="shared" si="130"/>
        <v/>
      </c>
      <c r="BY450" s="10" t="str">
        <f t="shared" si="131"/>
        <v/>
      </c>
      <c r="CA450" s="10" t="str">
        <f t="shared" si="132"/>
        <v xml:space="preserve"> и </v>
      </c>
      <c r="CB450" s="10" t="str">
        <f t="shared" si="133"/>
        <v/>
      </c>
      <c r="CC450" s="10" t="str">
        <f t="shared" si="134"/>
        <v/>
      </c>
      <c r="CD450" s="10" t="str">
        <f t="shared" si="135"/>
        <v/>
      </c>
      <c r="CE450" s="10" t="str">
        <f t="shared" si="136"/>
        <v/>
      </c>
      <c r="CF450" s="10"/>
      <c r="CG450" s="10">
        <f t="shared" si="137"/>
        <v>2</v>
      </c>
    </row>
    <row r="451" spans="1:85" outlineLevel="1" x14ac:dyDescent="0.25">
      <c r="A451" s="12">
        <f t="shared" si="123"/>
        <v>1</v>
      </c>
      <c r="R451" s="18" t="str">
        <f t="shared" si="122"/>
        <v>Небесный чиновник [Год НС (癸) и Год ЗВ (戌)]</v>
      </c>
      <c r="U451" s="45" t="str">
        <f t="shared" si="138"/>
        <v>癸</v>
      </c>
      <c r="W451" s="45" t="str">
        <f t="shared" si="139"/>
        <v>戌</v>
      </c>
      <c r="AP451" s="45" t="str">
        <f t="shared" si="140"/>
        <v/>
      </c>
      <c r="AR451" s="45" t="str">
        <f t="shared" si="141"/>
        <v/>
      </c>
      <c r="BN451" s="45">
        <f t="shared" si="114"/>
        <v>1</v>
      </c>
      <c r="BP451" s="12" t="s">
        <v>3804</v>
      </c>
      <c r="BR451" s="10" t="str">
        <f t="shared" si="124"/>
        <v xml:space="preserve">Год НС (癸) и </v>
      </c>
      <c r="BS451" s="10" t="str">
        <f t="shared" si="125"/>
        <v>Год ЗВ (戌)</v>
      </c>
      <c r="BT451" s="10" t="str">
        <f t="shared" si="126"/>
        <v/>
      </c>
      <c r="BU451" s="10" t="str">
        <f t="shared" si="127"/>
        <v/>
      </c>
      <c r="BV451" s="10" t="str">
        <f t="shared" si="128"/>
        <v/>
      </c>
      <c r="BW451" s="10" t="str">
        <f t="shared" si="129"/>
        <v/>
      </c>
      <c r="BX451" s="10" t="str">
        <f t="shared" si="130"/>
        <v/>
      </c>
      <c r="BY451" s="10" t="str">
        <f t="shared" si="131"/>
        <v/>
      </c>
      <c r="CA451" s="10" t="str">
        <f t="shared" si="132"/>
        <v xml:space="preserve"> и </v>
      </c>
      <c r="CB451" s="10" t="str">
        <f t="shared" si="133"/>
        <v/>
      </c>
      <c r="CC451" s="10" t="str">
        <f t="shared" si="134"/>
        <v/>
      </c>
      <c r="CD451" s="10" t="str">
        <f t="shared" si="135"/>
        <v/>
      </c>
      <c r="CE451" s="10" t="str">
        <f t="shared" si="136"/>
        <v/>
      </c>
      <c r="CF451" s="10"/>
      <c r="CG451" s="10">
        <f t="shared" si="137"/>
        <v>2</v>
      </c>
    </row>
    <row r="452" spans="1:85" hidden="1" outlineLevel="1" x14ac:dyDescent="0.25">
      <c r="A452" s="12" t="str">
        <f t="shared" si="123"/>
        <v/>
      </c>
      <c r="R452" s="18" t="str">
        <f t="shared" si="122"/>
        <v xml:space="preserve"> []</v>
      </c>
      <c r="U452" s="45" t="str">
        <f t="shared" si="138"/>
        <v/>
      </c>
      <c r="W452" s="45" t="str">
        <f t="shared" si="139"/>
        <v/>
      </c>
      <c r="AP452" s="45" t="str">
        <f t="shared" si="140"/>
        <v/>
      </c>
      <c r="AR452" s="45" t="str">
        <f t="shared" si="141"/>
        <v/>
      </c>
      <c r="BN452" s="45" t="str">
        <f t="shared" si="114"/>
        <v/>
      </c>
      <c r="BP452" s="12" t="s">
        <v>3804</v>
      </c>
      <c r="BR452" s="10" t="str">
        <f t="shared" si="124"/>
        <v/>
      </c>
      <c r="BS452" s="10" t="str">
        <f t="shared" si="125"/>
        <v/>
      </c>
      <c r="BT452" s="10" t="str">
        <f t="shared" si="126"/>
        <v/>
      </c>
      <c r="BU452" s="10" t="str">
        <f t="shared" si="127"/>
        <v/>
      </c>
      <c r="BV452" s="10" t="str">
        <f t="shared" si="128"/>
        <v/>
      </c>
      <c r="BW452" s="10" t="str">
        <f t="shared" si="129"/>
        <v/>
      </c>
      <c r="BX452" s="10" t="str">
        <f t="shared" si="130"/>
        <v/>
      </c>
      <c r="BY452" s="10" t="str">
        <f t="shared" si="131"/>
        <v/>
      </c>
      <c r="CA452" s="10" t="str">
        <f t="shared" si="132"/>
        <v/>
      </c>
      <c r="CB452" s="10" t="str">
        <f t="shared" si="133"/>
        <v/>
      </c>
      <c r="CC452" s="10" t="str">
        <f t="shared" si="134"/>
        <v/>
      </c>
      <c r="CD452" s="10" t="str">
        <f t="shared" si="135"/>
        <v/>
      </c>
      <c r="CE452" s="10" t="str">
        <f t="shared" si="136"/>
        <v/>
      </c>
      <c r="CF452" s="10"/>
      <c r="CG452" s="10">
        <f t="shared" si="137"/>
        <v>0</v>
      </c>
    </row>
    <row r="453" spans="1:85" hidden="1" outlineLevel="1" x14ac:dyDescent="0.25">
      <c r="A453" s="12" t="str">
        <f t="shared" si="123"/>
        <v/>
      </c>
      <c r="R453" s="18" t="str">
        <f t="shared" si="122"/>
        <v xml:space="preserve"> []</v>
      </c>
      <c r="U453" s="45" t="str">
        <f t="shared" si="138"/>
        <v/>
      </c>
      <c r="W453" s="45" t="str">
        <f t="shared" si="139"/>
        <v/>
      </c>
      <c r="AP453" s="45" t="str">
        <f t="shared" si="140"/>
        <v/>
      </c>
      <c r="AR453" s="45" t="str">
        <f t="shared" si="141"/>
        <v/>
      </c>
      <c r="BN453" s="45" t="str">
        <f t="shared" si="114"/>
        <v/>
      </c>
      <c r="BP453" s="12" t="s">
        <v>3804</v>
      </c>
      <c r="BR453" s="10" t="str">
        <f t="shared" si="124"/>
        <v/>
      </c>
      <c r="BS453" s="10" t="str">
        <f t="shared" si="125"/>
        <v/>
      </c>
      <c r="BT453" s="10" t="str">
        <f t="shared" si="126"/>
        <v/>
      </c>
      <c r="BU453" s="10" t="str">
        <f t="shared" si="127"/>
        <v/>
      </c>
      <c r="BV453" s="10" t="str">
        <f t="shared" si="128"/>
        <v/>
      </c>
      <c r="BW453" s="10" t="str">
        <f t="shared" si="129"/>
        <v/>
      </c>
      <c r="BX453" s="10" t="str">
        <f t="shared" si="130"/>
        <v/>
      </c>
      <c r="BY453" s="10" t="str">
        <f t="shared" si="131"/>
        <v/>
      </c>
      <c r="CA453" s="10" t="str">
        <f t="shared" si="132"/>
        <v/>
      </c>
      <c r="CB453" s="10" t="str">
        <f t="shared" si="133"/>
        <v/>
      </c>
      <c r="CC453" s="10" t="str">
        <f t="shared" si="134"/>
        <v/>
      </c>
      <c r="CD453" s="10" t="str">
        <f t="shared" si="135"/>
        <v/>
      </c>
      <c r="CE453" s="10" t="str">
        <f t="shared" si="136"/>
        <v/>
      </c>
      <c r="CF453" s="10"/>
      <c r="CG453" s="10">
        <f t="shared" si="137"/>
        <v>0</v>
      </c>
    </row>
    <row r="454" spans="1:85" hidden="1" outlineLevel="1" x14ac:dyDescent="0.25">
      <c r="A454" s="12" t="str">
        <f t="shared" si="123"/>
        <v/>
      </c>
      <c r="R454" s="18" t="str">
        <f t="shared" si="122"/>
        <v xml:space="preserve"> []</v>
      </c>
      <c r="U454" s="45" t="str">
        <f t="shared" si="138"/>
        <v/>
      </c>
      <c r="W454" s="45" t="str">
        <f t="shared" si="139"/>
        <v/>
      </c>
      <c r="AP454" s="45" t="str">
        <f t="shared" si="140"/>
        <v/>
      </c>
      <c r="AR454" s="45" t="str">
        <f t="shared" si="141"/>
        <v/>
      </c>
      <c r="BN454" s="45" t="str">
        <f t="shared" si="114"/>
        <v/>
      </c>
      <c r="BP454" s="12" t="s">
        <v>3804</v>
      </c>
      <c r="BR454" s="10" t="str">
        <f t="shared" si="124"/>
        <v/>
      </c>
      <c r="BS454" s="10" t="str">
        <f t="shared" si="125"/>
        <v/>
      </c>
      <c r="BT454" s="10" t="str">
        <f t="shared" si="126"/>
        <v/>
      </c>
      <c r="BU454" s="10" t="str">
        <f t="shared" si="127"/>
        <v/>
      </c>
      <c r="BV454" s="10" t="str">
        <f t="shared" si="128"/>
        <v/>
      </c>
      <c r="BW454" s="10" t="str">
        <f t="shared" si="129"/>
        <v/>
      </c>
      <c r="BX454" s="10" t="str">
        <f t="shared" si="130"/>
        <v/>
      </c>
      <c r="BY454" s="10" t="str">
        <f t="shared" si="131"/>
        <v/>
      </c>
      <c r="CA454" s="10" t="str">
        <f t="shared" si="132"/>
        <v/>
      </c>
      <c r="CB454" s="10" t="str">
        <f t="shared" si="133"/>
        <v/>
      </c>
      <c r="CC454" s="10" t="str">
        <f t="shared" si="134"/>
        <v/>
      </c>
      <c r="CD454" s="10" t="str">
        <f t="shared" si="135"/>
        <v/>
      </c>
      <c r="CE454" s="10" t="str">
        <f t="shared" si="136"/>
        <v/>
      </c>
      <c r="CF454" s="10"/>
      <c r="CG454" s="10">
        <f t="shared" si="137"/>
        <v>0</v>
      </c>
    </row>
    <row r="455" spans="1:85" hidden="1" outlineLevel="1" x14ac:dyDescent="0.25">
      <c r="A455" s="12" t="str">
        <f t="shared" si="123"/>
        <v/>
      </c>
      <c r="R455" s="18" t="str">
        <f t="shared" si="122"/>
        <v xml:space="preserve"> []</v>
      </c>
      <c r="U455" s="45" t="str">
        <f t="shared" si="138"/>
        <v/>
      </c>
      <c r="W455" s="45" t="str">
        <f t="shared" si="139"/>
        <v/>
      </c>
      <c r="AP455" s="45" t="str">
        <f t="shared" si="140"/>
        <v/>
      </c>
      <c r="AR455" s="45" t="str">
        <f t="shared" si="141"/>
        <v/>
      </c>
      <c r="BN455" s="45" t="str">
        <f t="shared" si="114"/>
        <v/>
      </c>
      <c r="BP455" s="12" t="s">
        <v>3804</v>
      </c>
      <c r="BR455" s="10" t="str">
        <f t="shared" si="124"/>
        <v/>
      </c>
      <c r="BS455" s="10" t="str">
        <f t="shared" si="125"/>
        <v/>
      </c>
      <c r="BT455" s="10" t="str">
        <f t="shared" si="126"/>
        <v/>
      </c>
      <c r="BU455" s="10" t="str">
        <f t="shared" si="127"/>
        <v/>
      </c>
      <c r="BV455" s="10" t="str">
        <f t="shared" si="128"/>
        <v/>
      </c>
      <c r="BW455" s="10" t="str">
        <f t="shared" si="129"/>
        <v/>
      </c>
      <c r="BX455" s="10" t="str">
        <f t="shared" si="130"/>
        <v/>
      </c>
      <c r="BY455" s="10" t="str">
        <f t="shared" si="131"/>
        <v/>
      </c>
      <c r="CA455" s="10" t="str">
        <f t="shared" si="132"/>
        <v/>
      </c>
      <c r="CB455" s="10" t="str">
        <f t="shared" si="133"/>
        <v/>
      </c>
      <c r="CC455" s="10" t="str">
        <f t="shared" si="134"/>
        <v/>
      </c>
      <c r="CD455" s="10" t="str">
        <f t="shared" si="135"/>
        <v/>
      </c>
      <c r="CE455" s="10" t="str">
        <f t="shared" si="136"/>
        <v/>
      </c>
      <c r="CF455" s="10"/>
      <c r="CG455" s="10">
        <f t="shared" si="137"/>
        <v>0</v>
      </c>
    </row>
    <row r="456" spans="1:85" hidden="1" outlineLevel="1" x14ac:dyDescent="0.25">
      <c r="A456" s="12" t="str">
        <f t="shared" si="123"/>
        <v/>
      </c>
      <c r="R456" s="18" t="str">
        <f t="shared" si="122"/>
        <v xml:space="preserve"> []</v>
      </c>
      <c r="U456" s="45" t="str">
        <f t="shared" si="138"/>
        <v/>
      </c>
      <c r="W456" s="45" t="str">
        <f t="shared" si="139"/>
        <v/>
      </c>
      <c r="AP456" s="45" t="str">
        <f t="shared" si="140"/>
        <v/>
      </c>
      <c r="AR456" s="45" t="str">
        <f t="shared" si="141"/>
        <v/>
      </c>
      <c r="BN456" s="45" t="str">
        <f t="shared" si="114"/>
        <v/>
      </c>
      <c r="BP456" s="12" t="s">
        <v>3804</v>
      </c>
      <c r="BR456" s="10" t="str">
        <f t="shared" si="124"/>
        <v/>
      </c>
      <c r="BS456" s="10" t="str">
        <f t="shared" si="125"/>
        <v/>
      </c>
      <c r="BT456" s="10" t="str">
        <f t="shared" si="126"/>
        <v/>
      </c>
      <c r="BU456" s="10" t="str">
        <f t="shared" si="127"/>
        <v/>
      </c>
      <c r="BV456" s="10" t="str">
        <f t="shared" si="128"/>
        <v/>
      </c>
      <c r="BW456" s="10" t="str">
        <f t="shared" si="129"/>
        <v/>
      </c>
      <c r="BX456" s="10" t="str">
        <f t="shared" si="130"/>
        <v/>
      </c>
      <c r="BY456" s="10" t="str">
        <f t="shared" si="131"/>
        <v/>
      </c>
      <c r="CA456" s="10" t="str">
        <f t="shared" si="132"/>
        <v/>
      </c>
      <c r="CB456" s="10" t="str">
        <f t="shared" si="133"/>
        <v/>
      </c>
      <c r="CC456" s="10" t="str">
        <f t="shared" si="134"/>
        <v/>
      </c>
      <c r="CD456" s="10" t="str">
        <f t="shared" si="135"/>
        <v/>
      </c>
      <c r="CE456" s="10" t="str">
        <f t="shared" si="136"/>
        <v/>
      </c>
      <c r="CF456" s="10"/>
      <c r="CG456" s="10">
        <f t="shared" si="137"/>
        <v>0</v>
      </c>
    </row>
    <row r="457" spans="1:85" hidden="1" outlineLevel="1" x14ac:dyDescent="0.25">
      <c r="A457" s="12" t="str">
        <f t="shared" si="123"/>
        <v/>
      </c>
      <c r="R457" s="18" t="str">
        <f t="shared" si="122"/>
        <v xml:space="preserve"> []</v>
      </c>
      <c r="U457" s="45" t="str">
        <f t="shared" si="138"/>
        <v/>
      </c>
      <c r="W457" s="45" t="str">
        <f t="shared" si="139"/>
        <v/>
      </c>
      <c r="AP457" s="45" t="str">
        <f t="shared" si="140"/>
        <v/>
      </c>
      <c r="AR457" s="45" t="str">
        <f t="shared" si="141"/>
        <v/>
      </c>
      <c r="BN457" s="45" t="str">
        <f t="shared" si="114"/>
        <v/>
      </c>
      <c r="BP457" s="12" t="s">
        <v>3804</v>
      </c>
      <c r="BR457" s="10" t="str">
        <f t="shared" si="124"/>
        <v/>
      </c>
      <c r="BS457" s="10" t="str">
        <f t="shared" si="125"/>
        <v/>
      </c>
      <c r="BT457" s="10" t="str">
        <f t="shared" si="126"/>
        <v/>
      </c>
      <c r="BU457" s="10" t="str">
        <f t="shared" si="127"/>
        <v/>
      </c>
      <c r="BV457" s="10" t="str">
        <f t="shared" si="128"/>
        <v/>
      </c>
      <c r="BW457" s="10" t="str">
        <f t="shared" si="129"/>
        <v/>
      </c>
      <c r="BX457" s="10" t="str">
        <f t="shared" si="130"/>
        <v/>
      </c>
      <c r="BY457" s="10" t="str">
        <f t="shared" si="131"/>
        <v/>
      </c>
      <c r="CA457" s="10" t="str">
        <f t="shared" si="132"/>
        <v/>
      </c>
      <c r="CB457" s="10" t="str">
        <f t="shared" si="133"/>
        <v/>
      </c>
      <c r="CC457" s="10" t="str">
        <f t="shared" si="134"/>
        <v/>
      </c>
      <c r="CD457" s="10" t="str">
        <f t="shared" si="135"/>
        <v/>
      </c>
      <c r="CE457" s="10" t="str">
        <f t="shared" si="136"/>
        <v/>
      </c>
      <c r="CF457" s="10"/>
      <c r="CG457" s="10">
        <f t="shared" si="137"/>
        <v>0</v>
      </c>
    </row>
    <row r="458" spans="1:85" hidden="1" outlineLevel="1" x14ac:dyDescent="0.25">
      <c r="A458" s="12" t="str">
        <f t="shared" si="123"/>
        <v/>
      </c>
      <c r="R458" s="18" t="str">
        <f t="shared" si="122"/>
        <v xml:space="preserve"> []</v>
      </c>
      <c r="U458" s="45" t="str">
        <f t="shared" si="138"/>
        <v/>
      </c>
      <c r="W458" s="45" t="str">
        <f t="shared" si="139"/>
        <v/>
      </c>
      <c r="AP458" s="45" t="str">
        <f t="shared" si="140"/>
        <v/>
      </c>
      <c r="AR458" s="45" t="str">
        <f t="shared" si="141"/>
        <v/>
      </c>
      <c r="BN458" s="45" t="str">
        <f t="shared" si="114"/>
        <v/>
      </c>
      <c r="BP458" s="12" t="s">
        <v>3804</v>
      </c>
      <c r="BR458" s="10" t="str">
        <f t="shared" si="124"/>
        <v/>
      </c>
      <c r="BS458" s="10" t="str">
        <f t="shared" si="125"/>
        <v/>
      </c>
      <c r="BT458" s="10" t="str">
        <f t="shared" si="126"/>
        <v/>
      </c>
      <c r="BU458" s="10" t="str">
        <f t="shared" si="127"/>
        <v/>
      </c>
      <c r="BV458" s="10" t="str">
        <f t="shared" si="128"/>
        <v/>
      </c>
      <c r="BW458" s="10" t="str">
        <f t="shared" si="129"/>
        <v/>
      </c>
      <c r="BX458" s="10" t="str">
        <f t="shared" si="130"/>
        <v/>
      </c>
      <c r="BY458" s="10" t="str">
        <f t="shared" si="131"/>
        <v/>
      </c>
      <c r="CA458" s="10" t="str">
        <f t="shared" si="132"/>
        <v/>
      </c>
      <c r="CB458" s="10" t="str">
        <f t="shared" si="133"/>
        <v/>
      </c>
      <c r="CC458" s="10" t="str">
        <f t="shared" si="134"/>
        <v/>
      </c>
      <c r="CD458" s="10" t="str">
        <f t="shared" si="135"/>
        <v/>
      </c>
      <c r="CE458" s="10" t="str">
        <f t="shared" si="136"/>
        <v/>
      </c>
      <c r="CF458" s="10"/>
      <c r="CG458" s="10">
        <f t="shared" si="137"/>
        <v>0</v>
      </c>
    </row>
    <row r="459" spans="1:85" hidden="1" outlineLevel="1" x14ac:dyDescent="0.25">
      <c r="A459" s="12" t="str">
        <f t="shared" si="123"/>
        <v/>
      </c>
      <c r="R459" s="18" t="str">
        <f t="shared" si="122"/>
        <v xml:space="preserve"> []</v>
      </c>
      <c r="U459" s="45" t="str">
        <f t="shared" si="138"/>
        <v/>
      </c>
      <c r="W459" s="45" t="str">
        <f t="shared" si="139"/>
        <v/>
      </c>
      <c r="AP459" s="45" t="str">
        <f t="shared" si="140"/>
        <v/>
      </c>
      <c r="AR459" s="45" t="str">
        <f t="shared" si="141"/>
        <v/>
      </c>
      <c r="BN459" s="45" t="str">
        <f t="shared" si="114"/>
        <v/>
      </c>
      <c r="BP459" s="12" t="s">
        <v>3804</v>
      </c>
      <c r="BR459" s="10" t="str">
        <f t="shared" si="124"/>
        <v/>
      </c>
      <c r="BS459" s="10" t="str">
        <f t="shared" si="125"/>
        <v/>
      </c>
      <c r="BT459" s="10" t="str">
        <f t="shared" si="126"/>
        <v/>
      </c>
      <c r="BU459" s="10" t="str">
        <f t="shared" si="127"/>
        <v/>
      </c>
      <c r="BV459" s="10" t="str">
        <f t="shared" si="128"/>
        <v/>
      </c>
      <c r="BW459" s="10" t="str">
        <f t="shared" si="129"/>
        <v/>
      </c>
      <c r="BX459" s="10" t="str">
        <f t="shared" si="130"/>
        <v/>
      </c>
      <c r="BY459" s="10" t="str">
        <f t="shared" si="131"/>
        <v/>
      </c>
      <c r="CA459" s="10" t="str">
        <f t="shared" si="132"/>
        <v/>
      </c>
      <c r="CB459" s="10" t="str">
        <f t="shared" si="133"/>
        <v/>
      </c>
      <c r="CC459" s="10" t="str">
        <f t="shared" si="134"/>
        <v/>
      </c>
      <c r="CD459" s="10" t="str">
        <f t="shared" si="135"/>
        <v/>
      </c>
      <c r="CE459" s="10" t="str">
        <f t="shared" si="136"/>
        <v/>
      </c>
      <c r="CF459" s="10"/>
      <c r="CG459" s="10">
        <f t="shared" si="137"/>
        <v>0</v>
      </c>
    </row>
    <row r="460" spans="1:85" hidden="1" outlineLevel="1" x14ac:dyDescent="0.25">
      <c r="A460" s="12" t="str">
        <f t="shared" si="123"/>
        <v/>
      </c>
      <c r="R460" s="18" t="str">
        <f t="shared" si="122"/>
        <v xml:space="preserve"> []</v>
      </c>
      <c r="U460" s="45" t="str">
        <f t="shared" si="138"/>
        <v/>
      </c>
      <c r="W460" s="45" t="str">
        <f t="shared" si="139"/>
        <v/>
      </c>
      <c r="AP460" s="45" t="str">
        <f t="shared" si="140"/>
        <v/>
      </c>
      <c r="AR460" s="45" t="str">
        <f t="shared" si="141"/>
        <v/>
      </c>
      <c r="BN460" s="45" t="str">
        <f t="shared" si="114"/>
        <v/>
      </c>
      <c r="BP460" s="12" t="s">
        <v>3804</v>
      </c>
      <c r="BR460" s="10" t="str">
        <f t="shared" si="124"/>
        <v/>
      </c>
      <c r="BS460" s="10" t="str">
        <f t="shared" si="125"/>
        <v/>
      </c>
      <c r="BT460" s="10" t="str">
        <f t="shared" si="126"/>
        <v/>
      </c>
      <c r="BU460" s="10" t="str">
        <f t="shared" si="127"/>
        <v/>
      </c>
      <c r="BV460" s="10" t="str">
        <f t="shared" si="128"/>
        <v/>
      </c>
      <c r="BW460" s="10" t="str">
        <f t="shared" si="129"/>
        <v/>
      </c>
      <c r="BX460" s="10" t="str">
        <f t="shared" si="130"/>
        <v/>
      </c>
      <c r="BY460" s="10" t="str">
        <f t="shared" si="131"/>
        <v/>
      </c>
      <c r="CA460" s="10" t="str">
        <f t="shared" si="132"/>
        <v/>
      </c>
      <c r="CB460" s="10" t="str">
        <f t="shared" si="133"/>
        <v/>
      </c>
      <c r="CC460" s="10" t="str">
        <f t="shared" si="134"/>
        <v/>
      </c>
      <c r="CD460" s="10" t="str">
        <f t="shared" si="135"/>
        <v/>
      </c>
      <c r="CE460" s="10" t="str">
        <f t="shared" si="136"/>
        <v/>
      </c>
      <c r="CF460" s="10"/>
      <c r="CG460" s="10">
        <f t="shared" si="137"/>
        <v>0</v>
      </c>
    </row>
    <row r="461" spans="1:85" hidden="1" outlineLevel="1" x14ac:dyDescent="0.25">
      <c r="A461" s="12" t="str">
        <f t="shared" si="123"/>
        <v/>
      </c>
      <c r="R461" s="18" t="str">
        <f t="shared" si="122"/>
        <v xml:space="preserve"> []</v>
      </c>
      <c r="U461" s="45" t="str">
        <f t="shared" si="138"/>
        <v/>
      </c>
      <c r="W461" s="45" t="str">
        <f t="shared" si="139"/>
        <v/>
      </c>
      <c r="AP461" s="45" t="str">
        <f t="shared" si="140"/>
        <v/>
      </c>
      <c r="AR461" s="45" t="str">
        <f t="shared" si="141"/>
        <v/>
      </c>
      <c r="BN461" s="45" t="str">
        <f t="shared" si="114"/>
        <v/>
      </c>
      <c r="BP461" s="12" t="s">
        <v>3804</v>
      </c>
      <c r="BR461" s="10" t="str">
        <f t="shared" si="124"/>
        <v/>
      </c>
      <c r="BS461" s="10" t="str">
        <f t="shared" si="125"/>
        <v/>
      </c>
      <c r="BT461" s="10" t="str">
        <f t="shared" si="126"/>
        <v/>
      </c>
      <c r="BU461" s="10" t="str">
        <f t="shared" si="127"/>
        <v/>
      </c>
      <c r="BV461" s="10" t="str">
        <f t="shared" si="128"/>
        <v/>
      </c>
      <c r="BW461" s="10" t="str">
        <f t="shared" si="129"/>
        <v/>
      </c>
      <c r="BX461" s="10" t="str">
        <f t="shared" si="130"/>
        <v/>
      </c>
      <c r="BY461" s="10" t="str">
        <f t="shared" si="131"/>
        <v/>
      </c>
      <c r="CA461" s="10" t="str">
        <f t="shared" si="132"/>
        <v/>
      </c>
      <c r="CB461" s="10" t="str">
        <f t="shared" si="133"/>
        <v/>
      </c>
      <c r="CC461" s="10" t="str">
        <f t="shared" si="134"/>
        <v/>
      </c>
      <c r="CD461" s="10" t="str">
        <f t="shared" si="135"/>
        <v/>
      </c>
      <c r="CE461" s="10" t="str">
        <f t="shared" si="136"/>
        <v/>
      </c>
      <c r="CF461" s="10"/>
      <c r="CG461" s="10">
        <f t="shared" si="137"/>
        <v>0</v>
      </c>
    </row>
    <row r="462" spans="1:85" hidden="1" outlineLevel="1" x14ac:dyDescent="0.25">
      <c r="A462" s="12" t="str">
        <f t="shared" si="123"/>
        <v/>
      </c>
      <c r="R462" s="18" t="str">
        <f t="shared" si="122"/>
        <v xml:space="preserve"> []</v>
      </c>
      <c r="U462" s="45" t="str">
        <f t="shared" si="138"/>
        <v/>
      </c>
      <c r="W462" s="45" t="str">
        <f t="shared" si="139"/>
        <v/>
      </c>
      <c r="AP462" s="45" t="str">
        <f t="shared" si="140"/>
        <v/>
      </c>
      <c r="AR462" s="45" t="str">
        <f t="shared" si="141"/>
        <v/>
      </c>
      <c r="BN462" s="45" t="str">
        <f t="shared" si="114"/>
        <v/>
      </c>
      <c r="BP462" s="12" t="s">
        <v>3804</v>
      </c>
      <c r="BR462" s="10" t="str">
        <f t="shared" si="124"/>
        <v/>
      </c>
      <c r="BS462" s="10" t="str">
        <f t="shared" si="125"/>
        <v/>
      </c>
      <c r="BT462" s="10" t="str">
        <f t="shared" si="126"/>
        <v/>
      </c>
      <c r="BU462" s="10" t="str">
        <f t="shared" si="127"/>
        <v/>
      </c>
      <c r="BV462" s="10" t="str">
        <f t="shared" si="128"/>
        <v/>
      </c>
      <c r="BW462" s="10" t="str">
        <f t="shared" si="129"/>
        <v/>
      </c>
      <c r="BX462" s="10" t="str">
        <f t="shared" si="130"/>
        <v/>
      </c>
      <c r="BY462" s="10" t="str">
        <f t="shared" si="131"/>
        <v/>
      </c>
      <c r="CA462" s="10" t="str">
        <f t="shared" si="132"/>
        <v/>
      </c>
      <c r="CB462" s="10" t="str">
        <f t="shared" si="133"/>
        <v/>
      </c>
      <c r="CC462" s="10" t="str">
        <f t="shared" si="134"/>
        <v/>
      </c>
      <c r="CD462" s="10" t="str">
        <f t="shared" si="135"/>
        <v/>
      </c>
      <c r="CE462" s="10" t="str">
        <f t="shared" si="136"/>
        <v/>
      </c>
      <c r="CF462" s="10"/>
      <c r="CG462" s="10">
        <f t="shared" si="137"/>
        <v>0</v>
      </c>
    </row>
    <row r="463" spans="1:85" hidden="1" outlineLevel="1" x14ac:dyDescent="0.25">
      <c r="A463" s="12" t="str">
        <f t="shared" si="123"/>
        <v/>
      </c>
      <c r="R463" s="18" t="str">
        <f t="shared" si="122"/>
        <v xml:space="preserve"> []</v>
      </c>
      <c r="U463" s="45" t="str">
        <f t="shared" si="138"/>
        <v/>
      </c>
      <c r="W463" s="45" t="str">
        <f t="shared" si="139"/>
        <v/>
      </c>
      <c r="AP463" s="45" t="str">
        <f t="shared" si="140"/>
        <v/>
      </c>
      <c r="AR463" s="45" t="str">
        <f t="shared" si="141"/>
        <v/>
      </c>
      <c r="BN463" s="45" t="str">
        <f t="shared" si="114"/>
        <v/>
      </c>
      <c r="BP463" s="12" t="s">
        <v>3804</v>
      </c>
      <c r="BR463" s="10" t="str">
        <f t="shared" si="124"/>
        <v/>
      </c>
      <c r="BS463" s="10" t="str">
        <f t="shared" si="125"/>
        <v/>
      </c>
      <c r="BT463" s="10" t="str">
        <f t="shared" si="126"/>
        <v/>
      </c>
      <c r="BU463" s="10" t="str">
        <f t="shared" si="127"/>
        <v/>
      </c>
      <c r="BV463" s="10" t="str">
        <f t="shared" si="128"/>
        <v/>
      </c>
      <c r="BW463" s="10" t="str">
        <f t="shared" si="129"/>
        <v/>
      </c>
      <c r="BX463" s="10" t="str">
        <f t="shared" si="130"/>
        <v/>
      </c>
      <c r="BY463" s="10" t="str">
        <f t="shared" si="131"/>
        <v/>
      </c>
      <c r="CA463" s="10" t="str">
        <f t="shared" si="132"/>
        <v/>
      </c>
      <c r="CB463" s="10" t="str">
        <f t="shared" si="133"/>
        <v/>
      </c>
      <c r="CC463" s="10" t="str">
        <f t="shared" si="134"/>
        <v/>
      </c>
      <c r="CD463" s="10" t="str">
        <f t="shared" si="135"/>
        <v/>
      </c>
      <c r="CE463" s="10" t="str">
        <f t="shared" si="136"/>
        <v/>
      </c>
      <c r="CF463" s="10"/>
      <c r="CG463" s="10">
        <f t="shared" si="137"/>
        <v>0</v>
      </c>
    </row>
    <row r="464" spans="1:85" hidden="1" outlineLevel="1" x14ac:dyDescent="0.25">
      <c r="A464" s="12" t="str">
        <f t="shared" si="123"/>
        <v/>
      </c>
      <c r="R464" s="18" t="str">
        <f t="shared" si="122"/>
        <v xml:space="preserve"> []</v>
      </c>
      <c r="U464" s="45" t="str">
        <f t="shared" si="138"/>
        <v/>
      </c>
      <c r="W464" s="45" t="str">
        <f t="shared" si="139"/>
        <v/>
      </c>
      <c r="AP464" s="45" t="str">
        <f t="shared" si="140"/>
        <v/>
      </c>
      <c r="AR464" s="45" t="str">
        <f t="shared" si="141"/>
        <v/>
      </c>
      <c r="BN464" s="45" t="str">
        <f t="shared" si="114"/>
        <v/>
      </c>
      <c r="BP464" s="12" t="s">
        <v>3804</v>
      </c>
      <c r="BR464" s="10" t="str">
        <f t="shared" si="124"/>
        <v/>
      </c>
      <c r="BS464" s="10" t="str">
        <f t="shared" si="125"/>
        <v/>
      </c>
      <c r="BT464" s="10" t="str">
        <f t="shared" si="126"/>
        <v/>
      </c>
      <c r="BU464" s="10" t="str">
        <f t="shared" si="127"/>
        <v/>
      </c>
      <c r="BV464" s="10" t="str">
        <f t="shared" si="128"/>
        <v/>
      </c>
      <c r="BW464" s="10" t="str">
        <f t="shared" si="129"/>
        <v/>
      </c>
      <c r="BX464" s="10" t="str">
        <f t="shared" si="130"/>
        <v/>
      </c>
      <c r="BY464" s="10" t="str">
        <f t="shared" si="131"/>
        <v/>
      </c>
      <c r="CA464" s="10" t="str">
        <f t="shared" si="132"/>
        <v/>
      </c>
      <c r="CB464" s="10" t="str">
        <f t="shared" si="133"/>
        <v/>
      </c>
      <c r="CC464" s="10" t="str">
        <f t="shared" si="134"/>
        <v/>
      </c>
      <c r="CD464" s="10" t="str">
        <f t="shared" si="135"/>
        <v/>
      </c>
      <c r="CE464" s="10" t="str">
        <f t="shared" si="136"/>
        <v/>
      </c>
      <c r="CF464" s="10"/>
      <c r="CG464" s="10">
        <f t="shared" si="137"/>
        <v>0</v>
      </c>
    </row>
    <row r="465" spans="1:85" hidden="1" outlineLevel="1" x14ac:dyDescent="0.25">
      <c r="A465" s="12" t="str">
        <f t="shared" si="123"/>
        <v/>
      </c>
      <c r="R465" s="18" t="str">
        <f t="shared" si="122"/>
        <v xml:space="preserve"> []</v>
      </c>
      <c r="U465" s="45" t="str">
        <f t="shared" si="138"/>
        <v/>
      </c>
      <c r="W465" s="45" t="str">
        <f t="shared" si="139"/>
        <v/>
      </c>
      <c r="AP465" s="45" t="str">
        <f t="shared" si="140"/>
        <v/>
      </c>
      <c r="AR465" s="45" t="str">
        <f t="shared" si="141"/>
        <v/>
      </c>
      <c r="BN465" s="45" t="str">
        <f t="shared" si="114"/>
        <v/>
      </c>
      <c r="BP465" s="12" t="s">
        <v>3804</v>
      </c>
      <c r="BR465" s="10" t="str">
        <f t="shared" si="124"/>
        <v/>
      </c>
      <c r="BS465" s="10" t="str">
        <f t="shared" si="125"/>
        <v/>
      </c>
      <c r="BT465" s="10" t="str">
        <f t="shared" si="126"/>
        <v/>
      </c>
      <c r="BU465" s="10" t="str">
        <f t="shared" si="127"/>
        <v/>
      </c>
      <c r="BV465" s="10" t="str">
        <f t="shared" si="128"/>
        <v/>
      </c>
      <c r="BW465" s="10" t="str">
        <f t="shared" si="129"/>
        <v/>
      </c>
      <c r="BX465" s="10" t="str">
        <f t="shared" si="130"/>
        <v/>
      </c>
      <c r="BY465" s="10" t="str">
        <f t="shared" si="131"/>
        <v/>
      </c>
      <c r="CA465" s="10" t="str">
        <f t="shared" si="132"/>
        <v/>
      </c>
      <c r="CB465" s="10" t="str">
        <f t="shared" si="133"/>
        <v/>
      </c>
      <c r="CC465" s="10" t="str">
        <f t="shared" si="134"/>
        <v/>
      </c>
      <c r="CD465" s="10" t="str">
        <f t="shared" si="135"/>
        <v/>
      </c>
      <c r="CE465" s="10" t="str">
        <f t="shared" si="136"/>
        <v/>
      </c>
      <c r="CF465" s="10"/>
      <c r="CG465" s="10">
        <f t="shared" si="137"/>
        <v>0</v>
      </c>
    </row>
    <row r="466" spans="1:85" hidden="1" outlineLevel="1" x14ac:dyDescent="0.25">
      <c r="A466" s="12" t="str">
        <f t="shared" si="123"/>
        <v/>
      </c>
      <c r="R466" s="18" t="str">
        <f t="shared" si="122"/>
        <v xml:space="preserve"> []</v>
      </c>
      <c r="U466" s="45" t="str">
        <f t="shared" si="138"/>
        <v/>
      </c>
      <c r="W466" s="45" t="str">
        <f t="shared" si="139"/>
        <v/>
      </c>
      <c r="AP466" s="45" t="str">
        <f t="shared" si="140"/>
        <v/>
      </c>
      <c r="AR466" s="45" t="str">
        <f t="shared" si="141"/>
        <v/>
      </c>
      <c r="BN466" s="45" t="str">
        <f t="shared" si="114"/>
        <v/>
      </c>
      <c r="BP466" s="12" t="s">
        <v>3804</v>
      </c>
      <c r="BR466" s="10" t="str">
        <f t="shared" si="124"/>
        <v/>
      </c>
      <c r="BS466" s="10" t="str">
        <f t="shared" si="125"/>
        <v/>
      </c>
      <c r="BT466" s="10" t="str">
        <f t="shared" si="126"/>
        <v/>
      </c>
      <c r="BU466" s="10" t="str">
        <f t="shared" si="127"/>
        <v/>
      </c>
      <c r="BV466" s="10" t="str">
        <f t="shared" si="128"/>
        <v/>
      </c>
      <c r="BW466" s="10" t="str">
        <f t="shared" si="129"/>
        <v/>
      </c>
      <c r="BX466" s="10" t="str">
        <f t="shared" si="130"/>
        <v/>
      </c>
      <c r="BY466" s="10" t="str">
        <f t="shared" si="131"/>
        <v/>
      </c>
      <c r="CA466" s="10" t="str">
        <f t="shared" si="132"/>
        <v/>
      </c>
      <c r="CB466" s="10" t="str">
        <f t="shared" si="133"/>
        <v/>
      </c>
      <c r="CC466" s="10" t="str">
        <f t="shared" si="134"/>
        <v/>
      </c>
      <c r="CD466" s="10" t="str">
        <f t="shared" si="135"/>
        <v/>
      </c>
      <c r="CE466" s="10" t="str">
        <f t="shared" si="136"/>
        <v/>
      </c>
      <c r="CF466" s="10"/>
      <c r="CG466" s="10">
        <f t="shared" si="137"/>
        <v>0</v>
      </c>
    </row>
    <row r="467" spans="1:85" hidden="1" outlineLevel="1" x14ac:dyDescent="0.25">
      <c r="A467" s="12" t="str">
        <f t="shared" si="123"/>
        <v/>
      </c>
      <c r="R467" s="18" t="str">
        <f t="shared" si="122"/>
        <v xml:space="preserve"> []</v>
      </c>
      <c r="U467" s="45" t="str">
        <f t="shared" si="138"/>
        <v/>
      </c>
      <c r="W467" s="45" t="str">
        <f t="shared" si="139"/>
        <v/>
      </c>
      <c r="AP467" s="45" t="str">
        <f t="shared" si="140"/>
        <v/>
      </c>
      <c r="AR467" s="45" t="str">
        <f t="shared" si="141"/>
        <v/>
      </c>
      <c r="BN467" s="45" t="str">
        <f t="shared" si="114"/>
        <v/>
      </c>
      <c r="BP467" s="12" t="s">
        <v>3804</v>
      </c>
      <c r="BR467" s="10" t="str">
        <f t="shared" si="124"/>
        <v/>
      </c>
      <c r="BS467" s="10" t="str">
        <f t="shared" si="125"/>
        <v/>
      </c>
      <c r="BT467" s="10" t="str">
        <f t="shared" si="126"/>
        <v/>
      </c>
      <c r="BU467" s="10" t="str">
        <f t="shared" si="127"/>
        <v/>
      </c>
      <c r="BV467" s="10" t="str">
        <f t="shared" si="128"/>
        <v/>
      </c>
      <c r="BW467" s="10" t="str">
        <f t="shared" si="129"/>
        <v/>
      </c>
      <c r="BX467" s="10" t="str">
        <f t="shared" si="130"/>
        <v/>
      </c>
      <c r="BY467" s="10" t="str">
        <f t="shared" si="131"/>
        <v/>
      </c>
      <c r="CA467" s="10" t="str">
        <f t="shared" si="132"/>
        <v/>
      </c>
      <c r="CB467" s="10" t="str">
        <f t="shared" si="133"/>
        <v/>
      </c>
      <c r="CC467" s="10" t="str">
        <f t="shared" si="134"/>
        <v/>
      </c>
      <c r="CD467" s="10" t="str">
        <f t="shared" si="135"/>
        <v/>
      </c>
      <c r="CE467" s="10" t="str">
        <f t="shared" si="136"/>
        <v/>
      </c>
      <c r="CF467" s="10"/>
      <c r="CG467" s="10">
        <f t="shared" si="137"/>
        <v>0</v>
      </c>
    </row>
    <row r="468" spans="1:85" hidden="1" outlineLevel="1" x14ac:dyDescent="0.25">
      <c r="A468" s="12" t="str">
        <f t="shared" si="123"/>
        <v/>
      </c>
      <c r="R468" s="18" t="str">
        <f t="shared" si="122"/>
        <v xml:space="preserve"> []</v>
      </c>
      <c r="U468" s="45" t="str">
        <f t="shared" si="138"/>
        <v/>
      </c>
      <c r="W468" s="45" t="str">
        <f t="shared" si="139"/>
        <v/>
      </c>
      <c r="AP468" s="45" t="str">
        <f t="shared" si="140"/>
        <v/>
      </c>
      <c r="AR468" s="45" t="str">
        <f t="shared" si="141"/>
        <v/>
      </c>
      <c r="BN468" s="45" t="str">
        <f t="shared" si="114"/>
        <v/>
      </c>
      <c r="BP468" s="12" t="s">
        <v>3804</v>
      </c>
      <c r="BR468" s="10" t="str">
        <f t="shared" si="124"/>
        <v/>
      </c>
      <c r="BS468" s="10" t="str">
        <f t="shared" si="125"/>
        <v/>
      </c>
      <c r="BT468" s="10" t="str">
        <f t="shared" si="126"/>
        <v/>
      </c>
      <c r="BU468" s="10" t="str">
        <f t="shared" si="127"/>
        <v/>
      </c>
      <c r="BV468" s="10" t="str">
        <f t="shared" si="128"/>
        <v/>
      </c>
      <c r="BW468" s="10" t="str">
        <f t="shared" si="129"/>
        <v/>
      </c>
      <c r="BX468" s="10" t="str">
        <f t="shared" si="130"/>
        <v/>
      </c>
      <c r="BY468" s="10" t="str">
        <f t="shared" si="131"/>
        <v/>
      </c>
      <c r="CA468" s="10" t="str">
        <f t="shared" si="132"/>
        <v/>
      </c>
      <c r="CB468" s="10" t="str">
        <f t="shared" si="133"/>
        <v/>
      </c>
      <c r="CC468" s="10" t="str">
        <f t="shared" si="134"/>
        <v/>
      </c>
      <c r="CD468" s="10" t="str">
        <f t="shared" si="135"/>
        <v/>
      </c>
      <c r="CE468" s="10" t="str">
        <f t="shared" si="136"/>
        <v/>
      </c>
      <c r="CF468" s="10"/>
      <c r="CG468" s="10">
        <f t="shared" si="137"/>
        <v>0</v>
      </c>
    </row>
    <row r="469" spans="1:85" hidden="1" outlineLevel="1" x14ac:dyDescent="0.25">
      <c r="A469" s="12" t="str">
        <f t="shared" si="123"/>
        <v/>
      </c>
      <c r="R469" s="18" t="str">
        <f t="shared" si="122"/>
        <v xml:space="preserve"> []</v>
      </c>
      <c r="U469" s="45" t="str">
        <f t="shared" si="138"/>
        <v/>
      </c>
      <c r="W469" s="45" t="str">
        <f t="shared" si="139"/>
        <v/>
      </c>
      <c r="AP469" s="45" t="str">
        <f t="shared" si="140"/>
        <v/>
      </c>
      <c r="AR469" s="45" t="str">
        <f t="shared" si="141"/>
        <v/>
      </c>
      <c r="BN469" s="45" t="str">
        <f t="shared" si="114"/>
        <v/>
      </c>
      <c r="BP469" s="12" t="s">
        <v>3804</v>
      </c>
      <c r="BR469" s="10" t="str">
        <f t="shared" si="124"/>
        <v/>
      </c>
      <c r="BS469" s="10" t="str">
        <f t="shared" si="125"/>
        <v/>
      </c>
      <c r="BT469" s="10" t="str">
        <f t="shared" si="126"/>
        <v/>
      </c>
      <c r="BU469" s="10" t="str">
        <f t="shared" si="127"/>
        <v/>
      </c>
      <c r="BV469" s="10" t="str">
        <f t="shared" si="128"/>
        <v/>
      </c>
      <c r="BW469" s="10" t="str">
        <f t="shared" si="129"/>
        <v/>
      </c>
      <c r="BX469" s="10" t="str">
        <f t="shared" si="130"/>
        <v/>
      </c>
      <c r="BY469" s="10" t="str">
        <f t="shared" si="131"/>
        <v/>
      </c>
      <c r="CA469" s="10" t="str">
        <f t="shared" si="132"/>
        <v/>
      </c>
      <c r="CB469" s="10" t="str">
        <f t="shared" si="133"/>
        <v/>
      </c>
      <c r="CC469" s="10" t="str">
        <f t="shared" si="134"/>
        <v/>
      </c>
      <c r="CD469" s="10" t="str">
        <f t="shared" si="135"/>
        <v/>
      </c>
      <c r="CE469" s="10" t="str">
        <f t="shared" si="136"/>
        <v/>
      </c>
      <c r="CF469" s="10"/>
      <c r="CG469" s="10">
        <f t="shared" si="137"/>
        <v>0</v>
      </c>
    </row>
    <row r="470" spans="1:85" hidden="1" outlineLevel="1" x14ac:dyDescent="0.25">
      <c r="A470" s="12" t="str">
        <f t="shared" si="123"/>
        <v/>
      </c>
      <c r="R470" s="18" t="str">
        <f t="shared" si="122"/>
        <v xml:space="preserve"> []</v>
      </c>
      <c r="U470" s="45" t="str">
        <f t="shared" si="138"/>
        <v/>
      </c>
      <c r="W470" s="45" t="str">
        <f t="shared" si="139"/>
        <v/>
      </c>
      <c r="AP470" s="45" t="str">
        <f t="shared" si="140"/>
        <v/>
      </c>
      <c r="AR470" s="45" t="str">
        <f t="shared" si="141"/>
        <v/>
      </c>
      <c r="BN470" s="45" t="str">
        <f t="shared" si="114"/>
        <v/>
      </c>
      <c r="BP470" s="12" t="s">
        <v>3804</v>
      </c>
      <c r="BR470" s="10" t="str">
        <f t="shared" si="124"/>
        <v/>
      </c>
      <c r="BS470" s="10" t="str">
        <f t="shared" si="125"/>
        <v/>
      </c>
      <c r="BT470" s="10" t="str">
        <f t="shared" si="126"/>
        <v/>
      </c>
      <c r="BU470" s="10" t="str">
        <f t="shared" si="127"/>
        <v/>
      </c>
      <c r="BV470" s="10" t="str">
        <f t="shared" si="128"/>
        <v/>
      </c>
      <c r="BW470" s="10" t="str">
        <f t="shared" si="129"/>
        <v/>
      </c>
      <c r="BX470" s="10" t="str">
        <f t="shared" si="130"/>
        <v/>
      </c>
      <c r="BY470" s="10" t="str">
        <f t="shared" si="131"/>
        <v/>
      </c>
      <c r="CA470" s="10" t="str">
        <f t="shared" si="132"/>
        <v/>
      </c>
      <c r="CB470" s="10" t="str">
        <f t="shared" si="133"/>
        <v/>
      </c>
      <c r="CC470" s="10" t="str">
        <f t="shared" si="134"/>
        <v/>
      </c>
      <c r="CD470" s="10" t="str">
        <f t="shared" si="135"/>
        <v/>
      </c>
      <c r="CE470" s="10" t="str">
        <f t="shared" si="136"/>
        <v/>
      </c>
      <c r="CF470" s="10"/>
      <c r="CG470" s="10">
        <f t="shared" si="137"/>
        <v>0</v>
      </c>
    </row>
    <row r="471" spans="1:85" hidden="1" outlineLevel="1" x14ac:dyDescent="0.25">
      <c r="A471" s="12" t="str">
        <f t="shared" si="123"/>
        <v/>
      </c>
      <c r="R471" s="18" t="str">
        <f t="shared" si="122"/>
        <v xml:space="preserve"> []</v>
      </c>
      <c r="U471" s="45" t="str">
        <f t="shared" si="138"/>
        <v/>
      </c>
      <c r="W471" s="45" t="str">
        <f t="shared" si="139"/>
        <v/>
      </c>
      <c r="AP471" s="45" t="str">
        <f t="shared" si="140"/>
        <v/>
      </c>
      <c r="AR471" s="45" t="str">
        <f t="shared" si="141"/>
        <v/>
      </c>
      <c r="BN471" s="45" t="str">
        <f t="shared" ref="BN471:BN634" si="142">A471</f>
        <v/>
      </c>
      <c r="BP471" s="12" t="s">
        <v>3804</v>
      </c>
      <c r="BR471" s="10" t="str">
        <f t="shared" si="124"/>
        <v/>
      </c>
      <c r="BS471" s="10" t="str">
        <f t="shared" si="125"/>
        <v/>
      </c>
      <c r="BT471" s="10" t="str">
        <f t="shared" si="126"/>
        <v/>
      </c>
      <c r="BU471" s="10" t="str">
        <f t="shared" si="127"/>
        <v/>
      </c>
      <c r="BV471" s="10" t="str">
        <f t="shared" si="128"/>
        <v/>
      </c>
      <c r="BW471" s="10" t="str">
        <f t="shared" si="129"/>
        <v/>
      </c>
      <c r="BX471" s="10" t="str">
        <f t="shared" si="130"/>
        <v/>
      </c>
      <c r="BY471" s="10" t="str">
        <f t="shared" si="131"/>
        <v/>
      </c>
      <c r="CA471" s="10" t="str">
        <f t="shared" si="132"/>
        <v/>
      </c>
      <c r="CB471" s="10" t="str">
        <f t="shared" si="133"/>
        <v/>
      </c>
      <c r="CC471" s="10" t="str">
        <f t="shared" si="134"/>
        <v/>
      </c>
      <c r="CD471" s="10" t="str">
        <f t="shared" si="135"/>
        <v/>
      </c>
      <c r="CE471" s="10" t="str">
        <f t="shared" si="136"/>
        <v/>
      </c>
      <c r="CF471" s="10"/>
      <c r="CG471" s="10">
        <f t="shared" si="137"/>
        <v>0</v>
      </c>
    </row>
    <row r="472" spans="1:85" hidden="1" outlineLevel="1" x14ac:dyDescent="0.25">
      <c r="A472" s="12" t="str">
        <f t="shared" si="123"/>
        <v/>
      </c>
      <c r="R472" s="18" t="str">
        <f t="shared" si="122"/>
        <v xml:space="preserve"> []</v>
      </c>
      <c r="U472" s="45" t="str">
        <f t="shared" si="138"/>
        <v/>
      </c>
      <c r="W472" s="45" t="str">
        <f t="shared" si="139"/>
        <v/>
      </c>
      <c r="AP472" s="45" t="str">
        <f t="shared" si="140"/>
        <v/>
      </c>
      <c r="AR472" s="45" t="str">
        <f t="shared" si="141"/>
        <v/>
      </c>
      <c r="BN472" s="45" t="str">
        <f t="shared" si="142"/>
        <v/>
      </c>
      <c r="BP472" s="12" t="s">
        <v>3804</v>
      </c>
      <c r="BR472" s="10" t="str">
        <f t="shared" si="124"/>
        <v/>
      </c>
      <c r="BS472" s="10" t="str">
        <f t="shared" si="125"/>
        <v/>
      </c>
      <c r="BT472" s="10" t="str">
        <f t="shared" si="126"/>
        <v/>
      </c>
      <c r="BU472" s="10" t="str">
        <f t="shared" si="127"/>
        <v/>
      </c>
      <c r="BV472" s="10" t="str">
        <f t="shared" si="128"/>
        <v/>
      </c>
      <c r="BW472" s="10" t="str">
        <f t="shared" si="129"/>
        <v/>
      </c>
      <c r="BX472" s="10" t="str">
        <f t="shared" si="130"/>
        <v/>
      </c>
      <c r="BY472" s="10" t="str">
        <f t="shared" si="131"/>
        <v/>
      </c>
      <c r="CA472" s="10" t="str">
        <f t="shared" si="132"/>
        <v/>
      </c>
      <c r="CB472" s="10" t="str">
        <f t="shared" si="133"/>
        <v/>
      </c>
      <c r="CC472" s="10" t="str">
        <f t="shared" si="134"/>
        <v/>
      </c>
      <c r="CD472" s="10" t="str">
        <f t="shared" si="135"/>
        <v/>
      </c>
      <c r="CE472" s="10" t="str">
        <f t="shared" si="136"/>
        <v/>
      </c>
      <c r="CF472" s="10"/>
      <c r="CG472" s="10">
        <f t="shared" si="137"/>
        <v>0</v>
      </c>
    </row>
    <row r="473" spans="1:85" hidden="1" outlineLevel="1" x14ac:dyDescent="0.25">
      <c r="A473" s="12" t="str">
        <f t="shared" si="123"/>
        <v/>
      </c>
      <c r="R473" s="18" t="str">
        <f t="shared" si="122"/>
        <v xml:space="preserve"> []</v>
      </c>
      <c r="U473" s="45" t="str">
        <f t="shared" si="138"/>
        <v/>
      </c>
      <c r="W473" s="45" t="str">
        <f t="shared" si="139"/>
        <v/>
      </c>
      <c r="AP473" s="45" t="str">
        <f t="shared" si="140"/>
        <v/>
      </c>
      <c r="AR473" s="45" t="str">
        <f t="shared" si="141"/>
        <v/>
      </c>
      <c r="BN473" s="45" t="str">
        <f t="shared" si="142"/>
        <v/>
      </c>
      <c r="BP473" s="12" t="s">
        <v>3804</v>
      </c>
      <c r="BR473" s="10" t="str">
        <f t="shared" si="124"/>
        <v/>
      </c>
      <c r="BS473" s="10" t="str">
        <f t="shared" si="125"/>
        <v/>
      </c>
      <c r="BT473" s="10" t="str">
        <f t="shared" si="126"/>
        <v/>
      </c>
      <c r="BU473" s="10" t="str">
        <f t="shared" si="127"/>
        <v/>
      </c>
      <c r="BV473" s="10" t="str">
        <f t="shared" si="128"/>
        <v/>
      </c>
      <c r="BW473" s="10" t="str">
        <f t="shared" si="129"/>
        <v/>
      </c>
      <c r="BX473" s="10" t="str">
        <f t="shared" si="130"/>
        <v/>
      </c>
      <c r="BY473" s="10" t="str">
        <f t="shared" si="131"/>
        <v/>
      </c>
      <c r="CA473" s="10" t="str">
        <f t="shared" si="132"/>
        <v/>
      </c>
      <c r="CB473" s="10" t="str">
        <f t="shared" si="133"/>
        <v/>
      </c>
      <c r="CC473" s="10" t="str">
        <f t="shared" si="134"/>
        <v/>
      </c>
      <c r="CD473" s="10" t="str">
        <f t="shared" si="135"/>
        <v/>
      </c>
      <c r="CE473" s="10" t="str">
        <f t="shared" si="136"/>
        <v/>
      </c>
      <c r="CF473" s="10"/>
      <c r="CG473" s="10">
        <f t="shared" si="137"/>
        <v>0</v>
      </c>
    </row>
    <row r="474" spans="1:85" hidden="1" outlineLevel="1" x14ac:dyDescent="0.25">
      <c r="A474" s="12" t="str">
        <f t="shared" si="123"/>
        <v/>
      </c>
      <c r="R474" s="18" t="str">
        <f t="shared" si="122"/>
        <v xml:space="preserve"> []</v>
      </c>
      <c r="U474" s="45" t="str">
        <f t="shared" si="138"/>
        <v/>
      </c>
      <c r="W474" s="45" t="str">
        <f t="shared" si="139"/>
        <v/>
      </c>
      <c r="AP474" s="45" t="str">
        <f t="shared" si="140"/>
        <v/>
      </c>
      <c r="AR474" s="45" t="str">
        <f t="shared" si="141"/>
        <v/>
      </c>
      <c r="BN474" s="45" t="str">
        <f t="shared" si="142"/>
        <v/>
      </c>
      <c r="BP474" s="12" t="s">
        <v>3804</v>
      </c>
      <c r="BR474" s="10" t="str">
        <f t="shared" si="124"/>
        <v/>
      </c>
      <c r="BS474" s="10" t="str">
        <f t="shared" si="125"/>
        <v/>
      </c>
      <c r="BT474" s="10" t="str">
        <f t="shared" si="126"/>
        <v/>
      </c>
      <c r="BU474" s="10" t="str">
        <f t="shared" si="127"/>
        <v/>
      </c>
      <c r="BV474" s="10" t="str">
        <f t="shared" si="128"/>
        <v/>
      </c>
      <c r="BW474" s="10" t="str">
        <f t="shared" si="129"/>
        <v/>
      </c>
      <c r="BX474" s="10" t="str">
        <f t="shared" si="130"/>
        <v/>
      </c>
      <c r="BY474" s="10" t="str">
        <f t="shared" si="131"/>
        <v/>
      </c>
      <c r="CA474" s="10" t="str">
        <f t="shared" si="132"/>
        <v/>
      </c>
      <c r="CB474" s="10" t="str">
        <f t="shared" si="133"/>
        <v/>
      </c>
      <c r="CC474" s="10" t="str">
        <f t="shared" si="134"/>
        <v/>
      </c>
      <c r="CD474" s="10" t="str">
        <f t="shared" si="135"/>
        <v/>
      </c>
      <c r="CE474" s="10" t="str">
        <f t="shared" si="136"/>
        <v/>
      </c>
      <c r="CF474" s="10"/>
      <c r="CG474" s="10">
        <f t="shared" si="137"/>
        <v>0</v>
      </c>
    </row>
    <row r="475" spans="1:85" hidden="1" outlineLevel="1" x14ac:dyDescent="0.25">
      <c r="A475" s="12" t="str">
        <f t="shared" si="123"/>
        <v/>
      </c>
      <c r="R475" s="18" t="str">
        <f t="shared" si="122"/>
        <v xml:space="preserve"> []</v>
      </c>
      <c r="U475" s="45" t="str">
        <f t="shared" si="138"/>
        <v/>
      </c>
      <c r="W475" s="45" t="str">
        <f t="shared" si="139"/>
        <v/>
      </c>
      <c r="AP475" s="45" t="str">
        <f t="shared" si="140"/>
        <v/>
      </c>
      <c r="AR475" s="45" t="str">
        <f t="shared" si="141"/>
        <v/>
      </c>
      <c r="BN475" s="45" t="str">
        <f t="shared" si="142"/>
        <v/>
      </c>
      <c r="BP475" s="12" t="s">
        <v>3804</v>
      </c>
      <c r="BR475" s="10" t="str">
        <f t="shared" si="124"/>
        <v/>
      </c>
      <c r="BS475" s="10" t="str">
        <f t="shared" si="125"/>
        <v/>
      </c>
      <c r="BT475" s="10" t="str">
        <f t="shared" si="126"/>
        <v/>
      </c>
      <c r="BU475" s="10" t="str">
        <f t="shared" si="127"/>
        <v/>
      </c>
      <c r="BV475" s="10" t="str">
        <f t="shared" si="128"/>
        <v/>
      </c>
      <c r="BW475" s="10" t="str">
        <f t="shared" si="129"/>
        <v/>
      </c>
      <c r="BX475" s="10" t="str">
        <f t="shared" si="130"/>
        <v/>
      </c>
      <c r="BY475" s="10" t="str">
        <f t="shared" si="131"/>
        <v/>
      </c>
      <c r="CA475" s="10" t="str">
        <f t="shared" si="132"/>
        <v/>
      </c>
      <c r="CB475" s="10" t="str">
        <f t="shared" si="133"/>
        <v/>
      </c>
      <c r="CC475" s="10" t="str">
        <f t="shared" si="134"/>
        <v/>
      </c>
      <c r="CD475" s="10" t="str">
        <f t="shared" si="135"/>
        <v/>
      </c>
      <c r="CE475" s="10" t="str">
        <f t="shared" si="136"/>
        <v/>
      </c>
      <c r="CF475" s="10"/>
      <c r="CG475" s="10">
        <f t="shared" si="137"/>
        <v>0</v>
      </c>
    </row>
    <row r="476" spans="1:85" hidden="1" outlineLevel="1" x14ac:dyDescent="0.25">
      <c r="A476" s="12" t="str">
        <f t="shared" si="123"/>
        <v/>
      </c>
      <c r="R476" s="18" t="str">
        <f t="shared" si="122"/>
        <v xml:space="preserve"> []</v>
      </c>
      <c r="U476" s="45" t="str">
        <f t="shared" si="138"/>
        <v/>
      </c>
      <c r="W476" s="45" t="str">
        <f t="shared" si="139"/>
        <v/>
      </c>
      <c r="AP476" s="45" t="str">
        <f t="shared" si="140"/>
        <v/>
      </c>
      <c r="AR476" s="45" t="str">
        <f t="shared" si="141"/>
        <v/>
      </c>
      <c r="BN476" s="45" t="str">
        <f t="shared" si="142"/>
        <v/>
      </c>
      <c r="BP476" s="12" t="s">
        <v>3804</v>
      </c>
      <c r="BR476" s="10" t="str">
        <f t="shared" si="124"/>
        <v/>
      </c>
      <c r="BS476" s="10" t="str">
        <f t="shared" si="125"/>
        <v/>
      </c>
      <c r="BT476" s="10" t="str">
        <f t="shared" si="126"/>
        <v/>
      </c>
      <c r="BU476" s="10" t="str">
        <f t="shared" si="127"/>
        <v/>
      </c>
      <c r="BV476" s="10" t="str">
        <f t="shared" si="128"/>
        <v/>
      </c>
      <c r="BW476" s="10" t="str">
        <f t="shared" si="129"/>
        <v/>
      </c>
      <c r="BX476" s="10" t="str">
        <f t="shared" si="130"/>
        <v/>
      </c>
      <c r="BY476" s="10" t="str">
        <f t="shared" si="131"/>
        <v/>
      </c>
      <c r="CA476" s="10" t="str">
        <f t="shared" si="132"/>
        <v/>
      </c>
      <c r="CB476" s="10" t="str">
        <f t="shared" si="133"/>
        <v/>
      </c>
      <c r="CC476" s="10" t="str">
        <f t="shared" si="134"/>
        <v/>
      </c>
      <c r="CD476" s="10" t="str">
        <f t="shared" si="135"/>
        <v/>
      </c>
      <c r="CE476" s="10" t="str">
        <f t="shared" si="136"/>
        <v/>
      </c>
      <c r="CF476" s="10"/>
      <c r="CG476" s="10">
        <f t="shared" si="137"/>
        <v>0</v>
      </c>
    </row>
    <row r="477" spans="1:85" hidden="1" outlineLevel="1" x14ac:dyDescent="0.25">
      <c r="A477" s="12" t="str">
        <f t="shared" si="123"/>
        <v/>
      </c>
      <c r="R477" s="18" t="str">
        <f t="shared" si="122"/>
        <v xml:space="preserve"> []</v>
      </c>
      <c r="U477" s="45" t="str">
        <f t="shared" si="138"/>
        <v/>
      </c>
      <c r="W477" s="45" t="str">
        <f t="shared" si="139"/>
        <v/>
      </c>
      <c r="AP477" s="45" t="str">
        <f t="shared" si="140"/>
        <v/>
      </c>
      <c r="AR477" s="45" t="str">
        <f t="shared" si="141"/>
        <v/>
      </c>
      <c r="BN477" s="45" t="str">
        <f t="shared" si="142"/>
        <v/>
      </c>
      <c r="BP477" s="12" t="s">
        <v>3804</v>
      </c>
      <c r="BR477" s="10" t="str">
        <f t="shared" si="124"/>
        <v/>
      </c>
      <c r="BS477" s="10" t="str">
        <f t="shared" si="125"/>
        <v/>
      </c>
      <c r="BT477" s="10" t="str">
        <f t="shared" si="126"/>
        <v/>
      </c>
      <c r="BU477" s="10" t="str">
        <f t="shared" si="127"/>
        <v/>
      </c>
      <c r="BV477" s="10" t="str">
        <f t="shared" si="128"/>
        <v/>
      </c>
      <c r="BW477" s="10" t="str">
        <f t="shared" si="129"/>
        <v/>
      </c>
      <c r="BX477" s="10" t="str">
        <f t="shared" si="130"/>
        <v/>
      </c>
      <c r="BY477" s="10" t="str">
        <f t="shared" si="131"/>
        <v/>
      </c>
      <c r="CA477" s="10" t="str">
        <f t="shared" si="132"/>
        <v/>
      </c>
      <c r="CB477" s="10" t="str">
        <f t="shared" si="133"/>
        <v/>
      </c>
      <c r="CC477" s="10" t="str">
        <f t="shared" si="134"/>
        <v/>
      </c>
      <c r="CD477" s="10" t="str">
        <f t="shared" si="135"/>
        <v/>
      </c>
      <c r="CE477" s="10" t="str">
        <f t="shared" si="136"/>
        <v/>
      </c>
      <c r="CF477" s="10"/>
      <c r="CG477" s="10">
        <f t="shared" si="137"/>
        <v>0</v>
      </c>
    </row>
    <row r="478" spans="1:85" hidden="1" outlineLevel="1" x14ac:dyDescent="0.25">
      <c r="A478" s="12" t="str">
        <f t="shared" si="123"/>
        <v/>
      </c>
      <c r="R478" s="18" t="str">
        <f t="shared" si="122"/>
        <v xml:space="preserve"> []</v>
      </c>
      <c r="U478" s="45" t="str">
        <f t="shared" si="138"/>
        <v/>
      </c>
      <c r="W478" s="45" t="str">
        <f t="shared" si="139"/>
        <v/>
      </c>
      <c r="AP478" s="45" t="str">
        <f t="shared" si="140"/>
        <v/>
      </c>
      <c r="AR478" s="45" t="str">
        <f t="shared" si="141"/>
        <v/>
      </c>
      <c r="BN478" s="45" t="str">
        <f t="shared" si="142"/>
        <v/>
      </c>
      <c r="BP478" s="12" t="s">
        <v>3804</v>
      </c>
      <c r="BR478" s="10" t="str">
        <f t="shared" si="124"/>
        <v/>
      </c>
      <c r="BS478" s="10" t="str">
        <f t="shared" si="125"/>
        <v/>
      </c>
      <c r="BT478" s="10" t="str">
        <f t="shared" si="126"/>
        <v/>
      </c>
      <c r="BU478" s="10" t="str">
        <f t="shared" si="127"/>
        <v/>
      </c>
      <c r="BV478" s="10" t="str">
        <f t="shared" si="128"/>
        <v/>
      </c>
      <c r="BW478" s="10" t="str">
        <f t="shared" si="129"/>
        <v/>
      </c>
      <c r="BX478" s="10" t="str">
        <f t="shared" si="130"/>
        <v/>
      </c>
      <c r="BY478" s="10" t="str">
        <f t="shared" si="131"/>
        <v/>
      </c>
      <c r="CA478" s="10" t="str">
        <f t="shared" si="132"/>
        <v/>
      </c>
      <c r="CB478" s="10" t="str">
        <f t="shared" si="133"/>
        <v/>
      </c>
      <c r="CC478" s="10" t="str">
        <f t="shared" si="134"/>
        <v/>
      </c>
      <c r="CD478" s="10" t="str">
        <f t="shared" si="135"/>
        <v/>
      </c>
      <c r="CE478" s="10" t="str">
        <f t="shared" si="136"/>
        <v/>
      </c>
      <c r="CF478" s="10"/>
      <c r="CG478" s="10">
        <f t="shared" si="137"/>
        <v>0</v>
      </c>
    </row>
    <row r="479" spans="1:85" hidden="1" outlineLevel="1" x14ac:dyDescent="0.25">
      <c r="A479" s="12" t="str">
        <f t="shared" si="123"/>
        <v/>
      </c>
      <c r="R479" s="18" t="str">
        <f t="shared" ref="R479:R513" si="143">CONCATENATE(R68," [",
BR479,BS479,BT479,BU479,BV479,BW479,BX479,BY479,"]")</f>
        <v xml:space="preserve"> []</v>
      </c>
      <c r="U479" s="45" t="str">
        <f t="shared" ref="U479:U510" si="144">IF(ISBLANK(U68),"",U68)</f>
        <v/>
      </c>
      <c r="W479" s="45" t="str">
        <f t="shared" ref="W479:W510" si="145">IF(ISBLANK(W68),"",W68)</f>
        <v/>
      </c>
      <c r="AP479" s="45" t="str">
        <f t="shared" ref="AP479:AP510" si="146">IF(ISBLANK(AB68),"",AB68)</f>
        <v/>
      </c>
      <c r="AR479" s="45" t="str">
        <f t="shared" ref="AR479:AR510" si="147">IF(ISBLANK(AD68),"",AD68)</f>
        <v/>
      </c>
      <c r="BN479" s="45" t="str">
        <f t="shared" si="142"/>
        <v/>
      </c>
      <c r="BP479" s="12" t="s">
        <v>3804</v>
      </c>
      <c r="BR479" s="10" t="str">
        <f t="shared" si="124"/>
        <v/>
      </c>
      <c r="BS479" s="10" t="str">
        <f t="shared" si="125"/>
        <v/>
      </c>
      <c r="BT479" s="10" t="str">
        <f t="shared" si="126"/>
        <v/>
      </c>
      <c r="BU479" s="10" t="str">
        <f t="shared" si="127"/>
        <v/>
      </c>
      <c r="BV479" s="10" t="str">
        <f t="shared" si="128"/>
        <v/>
      </c>
      <c r="BW479" s="10" t="str">
        <f t="shared" si="129"/>
        <v/>
      </c>
      <c r="BX479" s="10" t="str">
        <f t="shared" si="130"/>
        <v/>
      </c>
      <c r="BY479" s="10" t="str">
        <f t="shared" si="131"/>
        <v/>
      </c>
      <c r="CA479" s="10" t="str">
        <f t="shared" si="132"/>
        <v/>
      </c>
      <c r="CB479" s="10" t="str">
        <f t="shared" si="133"/>
        <v/>
      </c>
      <c r="CC479" s="10" t="str">
        <f t="shared" si="134"/>
        <v/>
      </c>
      <c r="CD479" s="10" t="str">
        <f t="shared" si="135"/>
        <v/>
      </c>
      <c r="CE479" s="10" t="str">
        <f t="shared" si="136"/>
        <v/>
      </c>
      <c r="CF479" s="10"/>
      <c r="CG479" s="10">
        <f t="shared" si="137"/>
        <v>0</v>
      </c>
    </row>
    <row r="480" spans="1:85" hidden="1" outlineLevel="1" x14ac:dyDescent="0.25">
      <c r="A480" s="12" t="str">
        <f t="shared" si="123"/>
        <v/>
      </c>
      <c r="R480" s="18" t="str">
        <f t="shared" si="143"/>
        <v xml:space="preserve"> []</v>
      </c>
      <c r="U480" s="45" t="str">
        <f t="shared" si="144"/>
        <v/>
      </c>
      <c r="W480" s="45" t="str">
        <f t="shared" si="145"/>
        <v/>
      </c>
      <c r="AP480" s="45" t="str">
        <f t="shared" si="146"/>
        <v/>
      </c>
      <c r="AR480" s="45" t="str">
        <f t="shared" si="147"/>
        <v/>
      </c>
      <c r="BN480" s="45" t="str">
        <f t="shared" si="142"/>
        <v/>
      </c>
      <c r="BP480" s="12" t="s">
        <v>3804</v>
      </c>
      <c r="BR480" s="10" t="str">
        <f t="shared" si="124"/>
        <v/>
      </c>
      <c r="BS480" s="10" t="str">
        <f t="shared" si="125"/>
        <v/>
      </c>
      <c r="BT480" s="10" t="str">
        <f t="shared" si="126"/>
        <v/>
      </c>
      <c r="BU480" s="10" t="str">
        <f t="shared" si="127"/>
        <v/>
      </c>
      <c r="BV480" s="10" t="str">
        <f t="shared" si="128"/>
        <v/>
      </c>
      <c r="BW480" s="10" t="str">
        <f t="shared" si="129"/>
        <v/>
      </c>
      <c r="BX480" s="10" t="str">
        <f t="shared" si="130"/>
        <v/>
      </c>
      <c r="BY480" s="10" t="str">
        <f t="shared" si="131"/>
        <v/>
      </c>
      <c r="CA480" s="10" t="str">
        <f t="shared" si="132"/>
        <v/>
      </c>
      <c r="CB480" s="10" t="str">
        <f t="shared" si="133"/>
        <v/>
      </c>
      <c r="CC480" s="10" t="str">
        <f t="shared" si="134"/>
        <v/>
      </c>
      <c r="CD480" s="10" t="str">
        <f t="shared" si="135"/>
        <v/>
      </c>
      <c r="CE480" s="10" t="str">
        <f t="shared" si="136"/>
        <v/>
      </c>
      <c r="CF480" s="10"/>
      <c r="CG480" s="10">
        <f t="shared" si="137"/>
        <v>0</v>
      </c>
    </row>
    <row r="481" spans="1:85" hidden="1" outlineLevel="1" x14ac:dyDescent="0.25">
      <c r="A481" s="12" t="str">
        <f t="shared" si="123"/>
        <v/>
      </c>
      <c r="R481" s="18" t="str">
        <f t="shared" si="143"/>
        <v xml:space="preserve"> []</v>
      </c>
      <c r="U481" s="45" t="str">
        <f t="shared" si="144"/>
        <v/>
      </c>
      <c r="W481" s="45" t="str">
        <f t="shared" si="145"/>
        <v/>
      </c>
      <c r="AP481" s="45" t="str">
        <f t="shared" si="146"/>
        <v/>
      </c>
      <c r="AR481" s="45" t="str">
        <f t="shared" si="147"/>
        <v/>
      </c>
      <c r="BN481" s="45" t="str">
        <f t="shared" si="142"/>
        <v/>
      </c>
      <c r="BP481" s="12" t="s">
        <v>3804</v>
      </c>
      <c r="BR481" s="10" t="str">
        <f t="shared" si="124"/>
        <v/>
      </c>
      <c r="BS481" s="10" t="str">
        <f t="shared" si="125"/>
        <v/>
      </c>
      <c r="BT481" s="10" t="str">
        <f t="shared" si="126"/>
        <v/>
      </c>
      <c r="BU481" s="10" t="str">
        <f t="shared" si="127"/>
        <v/>
      </c>
      <c r="BV481" s="10" t="str">
        <f t="shared" si="128"/>
        <v/>
      </c>
      <c r="BW481" s="10" t="str">
        <f t="shared" si="129"/>
        <v/>
      </c>
      <c r="BX481" s="10" t="str">
        <f t="shared" si="130"/>
        <v/>
      </c>
      <c r="BY481" s="10" t="str">
        <f t="shared" si="131"/>
        <v/>
      </c>
      <c r="CA481" s="10" t="str">
        <f t="shared" si="132"/>
        <v/>
      </c>
      <c r="CB481" s="10" t="str">
        <f t="shared" si="133"/>
        <v/>
      </c>
      <c r="CC481" s="10" t="str">
        <f t="shared" si="134"/>
        <v/>
      </c>
      <c r="CD481" s="10" t="str">
        <f t="shared" si="135"/>
        <v/>
      </c>
      <c r="CE481" s="10" t="str">
        <f t="shared" si="136"/>
        <v/>
      </c>
      <c r="CF481" s="10"/>
      <c r="CG481" s="10">
        <f t="shared" si="137"/>
        <v>0</v>
      </c>
    </row>
    <row r="482" spans="1:85" hidden="1" outlineLevel="1" x14ac:dyDescent="0.25">
      <c r="A482" s="12" t="str">
        <f t="shared" si="123"/>
        <v/>
      </c>
      <c r="R482" s="18" t="str">
        <f t="shared" si="143"/>
        <v xml:space="preserve"> []</v>
      </c>
      <c r="U482" s="45" t="str">
        <f t="shared" si="144"/>
        <v/>
      </c>
      <c r="W482" s="45" t="str">
        <f t="shared" si="145"/>
        <v/>
      </c>
      <c r="AP482" s="45" t="str">
        <f t="shared" si="146"/>
        <v/>
      </c>
      <c r="AR482" s="45" t="str">
        <f t="shared" si="147"/>
        <v/>
      </c>
      <c r="BN482" s="45" t="str">
        <f t="shared" si="142"/>
        <v/>
      </c>
      <c r="BP482" s="12" t="s">
        <v>3804</v>
      </c>
      <c r="BR482" s="10" t="str">
        <f t="shared" si="124"/>
        <v/>
      </c>
      <c r="BS482" s="10" t="str">
        <f t="shared" si="125"/>
        <v/>
      </c>
      <c r="BT482" s="10" t="str">
        <f t="shared" si="126"/>
        <v/>
      </c>
      <c r="BU482" s="10" t="str">
        <f t="shared" si="127"/>
        <v/>
      </c>
      <c r="BV482" s="10" t="str">
        <f t="shared" si="128"/>
        <v/>
      </c>
      <c r="BW482" s="10" t="str">
        <f t="shared" si="129"/>
        <v/>
      </c>
      <c r="BX482" s="10" t="str">
        <f t="shared" si="130"/>
        <v/>
      </c>
      <c r="BY482" s="10" t="str">
        <f t="shared" si="131"/>
        <v/>
      </c>
      <c r="CA482" s="10" t="str">
        <f t="shared" si="132"/>
        <v/>
      </c>
      <c r="CB482" s="10" t="str">
        <f t="shared" si="133"/>
        <v/>
      </c>
      <c r="CC482" s="10" t="str">
        <f t="shared" si="134"/>
        <v/>
      </c>
      <c r="CD482" s="10" t="str">
        <f t="shared" si="135"/>
        <v/>
      </c>
      <c r="CE482" s="10" t="str">
        <f t="shared" si="136"/>
        <v/>
      </c>
      <c r="CF482" s="10"/>
      <c r="CG482" s="10">
        <f t="shared" si="137"/>
        <v>0</v>
      </c>
    </row>
    <row r="483" spans="1:85" hidden="1" outlineLevel="1" x14ac:dyDescent="0.25">
      <c r="A483" s="12" t="str">
        <f t="shared" si="123"/>
        <v/>
      </c>
      <c r="R483" s="18" t="str">
        <f t="shared" si="143"/>
        <v xml:space="preserve"> []</v>
      </c>
      <c r="U483" s="45" t="str">
        <f t="shared" si="144"/>
        <v/>
      </c>
      <c r="W483" s="45" t="str">
        <f t="shared" si="145"/>
        <v/>
      </c>
      <c r="AP483" s="45" t="str">
        <f t="shared" si="146"/>
        <v/>
      </c>
      <c r="AR483" s="45" t="str">
        <f t="shared" si="147"/>
        <v/>
      </c>
      <c r="BN483" s="45" t="str">
        <f t="shared" si="142"/>
        <v/>
      </c>
      <c r="BP483" s="12" t="s">
        <v>3804</v>
      </c>
      <c r="BR483" s="10" t="str">
        <f t="shared" si="124"/>
        <v/>
      </c>
      <c r="BS483" s="10" t="str">
        <f t="shared" si="125"/>
        <v/>
      </c>
      <c r="BT483" s="10" t="str">
        <f t="shared" si="126"/>
        <v/>
      </c>
      <c r="BU483" s="10" t="str">
        <f t="shared" si="127"/>
        <v/>
      </c>
      <c r="BV483" s="10" t="str">
        <f t="shared" si="128"/>
        <v/>
      </c>
      <c r="BW483" s="10" t="str">
        <f t="shared" si="129"/>
        <v/>
      </c>
      <c r="BX483" s="10" t="str">
        <f t="shared" si="130"/>
        <v/>
      </c>
      <c r="BY483" s="10" t="str">
        <f t="shared" si="131"/>
        <v/>
      </c>
      <c r="CA483" s="10" t="str">
        <f t="shared" si="132"/>
        <v/>
      </c>
      <c r="CB483" s="10" t="str">
        <f t="shared" si="133"/>
        <v/>
      </c>
      <c r="CC483" s="10" t="str">
        <f t="shared" si="134"/>
        <v/>
      </c>
      <c r="CD483" s="10" t="str">
        <f t="shared" si="135"/>
        <v/>
      </c>
      <c r="CE483" s="10" t="str">
        <f t="shared" si="136"/>
        <v/>
      </c>
      <c r="CF483" s="10"/>
      <c r="CG483" s="10">
        <f t="shared" si="137"/>
        <v>0</v>
      </c>
    </row>
    <row r="484" spans="1:85" hidden="1" outlineLevel="1" x14ac:dyDescent="0.25">
      <c r="A484" s="12" t="str">
        <f t="shared" si="123"/>
        <v/>
      </c>
      <c r="R484" s="18" t="str">
        <f t="shared" si="143"/>
        <v xml:space="preserve"> []</v>
      </c>
      <c r="U484" s="45" t="str">
        <f t="shared" si="144"/>
        <v/>
      </c>
      <c r="W484" s="45" t="str">
        <f t="shared" si="145"/>
        <v/>
      </c>
      <c r="AP484" s="45" t="str">
        <f t="shared" si="146"/>
        <v/>
      </c>
      <c r="AR484" s="45" t="str">
        <f t="shared" si="147"/>
        <v/>
      </c>
      <c r="BN484" s="45" t="str">
        <f t="shared" si="142"/>
        <v/>
      </c>
      <c r="BP484" s="12" t="s">
        <v>3804</v>
      </c>
      <c r="BR484" s="10" t="str">
        <f t="shared" si="124"/>
        <v/>
      </c>
      <c r="BS484" s="10" t="str">
        <f t="shared" si="125"/>
        <v/>
      </c>
      <c r="BT484" s="10" t="str">
        <f t="shared" si="126"/>
        <v/>
      </c>
      <c r="BU484" s="10" t="str">
        <f t="shared" si="127"/>
        <v/>
      </c>
      <c r="BV484" s="10" t="str">
        <f t="shared" si="128"/>
        <v/>
      </c>
      <c r="BW484" s="10" t="str">
        <f t="shared" si="129"/>
        <v/>
      </c>
      <c r="BX484" s="10" t="str">
        <f t="shared" si="130"/>
        <v/>
      </c>
      <c r="BY484" s="10" t="str">
        <f t="shared" si="131"/>
        <v/>
      </c>
      <c r="CA484" s="10" t="str">
        <f t="shared" si="132"/>
        <v/>
      </c>
      <c r="CB484" s="10" t="str">
        <f t="shared" si="133"/>
        <v/>
      </c>
      <c r="CC484" s="10" t="str">
        <f t="shared" si="134"/>
        <v/>
      </c>
      <c r="CD484" s="10" t="str">
        <f t="shared" si="135"/>
        <v/>
      </c>
      <c r="CE484" s="10" t="str">
        <f t="shared" si="136"/>
        <v/>
      </c>
      <c r="CF484" s="10"/>
      <c r="CG484" s="10">
        <f t="shared" si="137"/>
        <v>0</v>
      </c>
    </row>
    <row r="485" spans="1:85" hidden="1" outlineLevel="1" x14ac:dyDescent="0.25">
      <c r="A485" s="12" t="str">
        <f t="shared" si="123"/>
        <v/>
      </c>
      <c r="R485" s="18" t="str">
        <f t="shared" si="143"/>
        <v xml:space="preserve"> []</v>
      </c>
      <c r="U485" s="45" t="str">
        <f t="shared" si="144"/>
        <v/>
      </c>
      <c r="W485" s="45" t="str">
        <f t="shared" si="145"/>
        <v/>
      </c>
      <c r="AP485" s="45" t="str">
        <f t="shared" si="146"/>
        <v/>
      </c>
      <c r="AR485" s="45" t="str">
        <f t="shared" si="147"/>
        <v/>
      </c>
      <c r="BN485" s="45" t="str">
        <f t="shared" si="142"/>
        <v/>
      </c>
      <c r="BP485" s="12" t="s">
        <v>3804</v>
      </c>
      <c r="BR485" s="10" t="str">
        <f t="shared" si="124"/>
        <v/>
      </c>
      <c r="BS485" s="10" t="str">
        <f t="shared" si="125"/>
        <v/>
      </c>
      <c r="BT485" s="10" t="str">
        <f t="shared" si="126"/>
        <v/>
      </c>
      <c r="BU485" s="10" t="str">
        <f t="shared" si="127"/>
        <v/>
      </c>
      <c r="BV485" s="10" t="str">
        <f t="shared" si="128"/>
        <v/>
      </c>
      <c r="BW485" s="10" t="str">
        <f t="shared" si="129"/>
        <v/>
      </c>
      <c r="BX485" s="10" t="str">
        <f t="shared" si="130"/>
        <v/>
      </c>
      <c r="BY485" s="10" t="str">
        <f t="shared" si="131"/>
        <v/>
      </c>
      <c r="CA485" s="10" t="str">
        <f t="shared" si="132"/>
        <v/>
      </c>
      <c r="CB485" s="10" t="str">
        <f t="shared" si="133"/>
        <v/>
      </c>
      <c r="CC485" s="10" t="str">
        <f t="shared" si="134"/>
        <v/>
      </c>
      <c r="CD485" s="10" t="str">
        <f t="shared" si="135"/>
        <v/>
      </c>
      <c r="CE485" s="10" t="str">
        <f t="shared" si="136"/>
        <v/>
      </c>
      <c r="CF485" s="10"/>
      <c r="CG485" s="10">
        <f t="shared" si="137"/>
        <v>0</v>
      </c>
    </row>
    <row r="486" spans="1:85" hidden="1" outlineLevel="1" x14ac:dyDescent="0.25">
      <c r="A486" s="12" t="str">
        <f t="shared" si="123"/>
        <v/>
      </c>
      <c r="R486" s="18" t="str">
        <f t="shared" si="143"/>
        <v xml:space="preserve"> []</v>
      </c>
      <c r="U486" s="45" t="str">
        <f t="shared" si="144"/>
        <v/>
      </c>
      <c r="W486" s="45" t="str">
        <f t="shared" si="145"/>
        <v/>
      </c>
      <c r="AP486" s="45" t="str">
        <f t="shared" si="146"/>
        <v/>
      </c>
      <c r="AR486" s="45" t="str">
        <f t="shared" si="147"/>
        <v/>
      </c>
      <c r="BN486" s="45" t="str">
        <f t="shared" si="142"/>
        <v/>
      </c>
      <c r="BP486" s="12" t="s">
        <v>3804</v>
      </c>
      <c r="BR486" s="10" t="str">
        <f t="shared" si="124"/>
        <v/>
      </c>
      <c r="BS486" s="10" t="str">
        <f t="shared" si="125"/>
        <v/>
      </c>
      <c r="BT486" s="10" t="str">
        <f t="shared" si="126"/>
        <v/>
      </c>
      <c r="BU486" s="10" t="str">
        <f t="shared" si="127"/>
        <v/>
      </c>
      <c r="BV486" s="10" t="str">
        <f t="shared" si="128"/>
        <v/>
      </c>
      <c r="BW486" s="10" t="str">
        <f t="shared" si="129"/>
        <v/>
      </c>
      <c r="BX486" s="10" t="str">
        <f t="shared" si="130"/>
        <v/>
      </c>
      <c r="BY486" s="10" t="str">
        <f t="shared" si="131"/>
        <v/>
      </c>
      <c r="CA486" s="10" t="str">
        <f t="shared" si="132"/>
        <v/>
      </c>
      <c r="CB486" s="10" t="str">
        <f t="shared" si="133"/>
        <v/>
      </c>
      <c r="CC486" s="10" t="str">
        <f t="shared" si="134"/>
        <v/>
      </c>
      <c r="CD486" s="10" t="str">
        <f t="shared" si="135"/>
        <v/>
      </c>
      <c r="CE486" s="10" t="str">
        <f t="shared" si="136"/>
        <v/>
      </c>
      <c r="CF486" s="10"/>
      <c r="CG486" s="10">
        <f t="shared" si="137"/>
        <v>0</v>
      </c>
    </row>
    <row r="487" spans="1:85" hidden="1" outlineLevel="1" x14ac:dyDescent="0.25">
      <c r="A487" s="12" t="str">
        <f t="shared" si="123"/>
        <v/>
      </c>
      <c r="R487" s="18" t="str">
        <f t="shared" si="143"/>
        <v xml:space="preserve"> []</v>
      </c>
      <c r="U487" s="45" t="str">
        <f t="shared" si="144"/>
        <v/>
      </c>
      <c r="W487" s="45" t="str">
        <f t="shared" si="145"/>
        <v/>
      </c>
      <c r="AP487" s="45" t="str">
        <f t="shared" si="146"/>
        <v/>
      </c>
      <c r="AR487" s="45" t="str">
        <f t="shared" si="147"/>
        <v/>
      </c>
      <c r="BN487" s="45" t="str">
        <f t="shared" si="142"/>
        <v/>
      </c>
      <c r="BP487" s="12" t="s">
        <v>3804</v>
      </c>
      <c r="BR487" s="10" t="str">
        <f t="shared" si="124"/>
        <v/>
      </c>
      <c r="BS487" s="10" t="str">
        <f t="shared" si="125"/>
        <v/>
      </c>
      <c r="BT487" s="10" t="str">
        <f t="shared" si="126"/>
        <v/>
      </c>
      <c r="BU487" s="10" t="str">
        <f t="shared" si="127"/>
        <v/>
      </c>
      <c r="BV487" s="10" t="str">
        <f t="shared" si="128"/>
        <v/>
      </c>
      <c r="BW487" s="10" t="str">
        <f t="shared" si="129"/>
        <v/>
      </c>
      <c r="BX487" s="10" t="str">
        <f t="shared" si="130"/>
        <v/>
      </c>
      <c r="BY487" s="10" t="str">
        <f t="shared" si="131"/>
        <v/>
      </c>
      <c r="CA487" s="10" t="str">
        <f t="shared" si="132"/>
        <v/>
      </c>
      <c r="CB487" s="10" t="str">
        <f t="shared" si="133"/>
        <v/>
      </c>
      <c r="CC487" s="10" t="str">
        <f t="shared" si="134"/>
        <v/>
      </c>
      <c r="CD487" s="10" t="str">
        <f t="shared" si="135"/>
        <v/>
      </c>
      <c r="CE487" s="10" t="str">
        <f t="shared" si="136"/>
        <v/>
      </c>
      <c r="CF487" s="10"/>
      <c r="CG487" s="10">
        <f t="shared" si="137"/>
        <v>0</v>
      </c>
    </row>
    <row r="488" spans="1:85" hidden="1" outlineLevel="1" x14ac:dyDescent="0.25">
      <c r="A488" s="12" t="str">
        <f t="shared" si="123"/>
        <v/>
      </c>
      <c r="R488" s="18" t="str">
        <f t="shared" si="143"/>
        <v xml:space="preserve"> []</v>
      </c>
      <c r="U488" s="45" t="str">
        <f t="shared" si="144"/>
        <v/>
      </c>
      <c r="W488" s="45" t="str">
        <f t="shared" si="145"/>
        <v/>
      </c>
      <c r="AP488" s="45" t="str">
        <f t="shared" si="146"/>
        <v/>
      </c>
      <c r="AR488" s="45" t="str">
        <f t="shared" si="147"/>
        <v/>
      </c>
      <c r="BN488" s="45" t="str">
        <f t="shared" si="142"/>
        <v/>
      </c>
      <c r="BP488" s="12" t="s">
        <v>3804</v>
      </c>
      <c r="BR488" s="10" t="str">
        <f t="shared" si="124"/>
        <v/>
      </c>
      <c r="BS488" s="10" t="str">
        <f t="shared" si="125"/>
        <v/>
      </c>
      <c r="BT488" s="10" t="str">
        <f t="shared" si="126"/>
        <v/>
      </c>
      <c r="BU488" s="10" t="str">
        <f t="shared" si="127"/>
        <v/>
      </c>
      <c r="BV488" s="10" t="str">
        <f t="shared" si="128"/>
        <v/>
      </c>
      <c r="BW488" s="10" t="str">
        <f t="shared" si="129"/>
        <v/>
      </c>
      <c r="BX488" s="10" t="str">
        <f t="shared" si="130"/>
        <v/>
      </c>
      <c r="BY488" s="10" t="str">
        <f t="shared" si="131"/>
        <v/>
      </c>
      <c r="CA488" s="10" t="str">
        <f t="shared" si="132"/>
        <v/>
      </c>
      <c r="CB488" s="10" t="str">
        <f t="shared" si="133"/>
        <v/>
      </c>
      <c r="CC488" s="10" t="str">
        <f t="shared" si="134"/>
        <v/>
      </c>
      <c r="CD488" s="10" t="str">
        <f t="shared" si="135"/>
        <v/>
      </c>
      <c r="CE488" s="10" t="str">
        <f t="shared" si="136"/>
        <v/>
      </c>
      <c r="CF488" s="10"/>
      <c r="CG488" s="10">
        <f t="shared" si="137"/>
        <v>0</v>
      </c>
    </row>
    <row r="489" spans="1:85" hidden="1" outlineLevel="1" x14ac:dyDescent="0.25">
      <c r="A489" s="12" t="str">
        <f t="shared" si="123"/>
        <v/>
      </c>
      <c r="R489" s="18" t="str">
        <f t="shared" si="143"/>
        <v xml:space="preserve"> []</v>
      </c>
      <c r="U489" s="45" t="str">
        <f t="shared" si="144"/>
        <v/>
      </c>
      <c r="W489" s="45" t="str">
        <f t="shared" si="145"/>
        <v/>
      </c>
      <c r="AP489" s="45" t="str">
        <f t="shared" si="146"/>
        <v/>
      </c>
      <c r="AR489" s="45" t="str">
        <f t="shared" si="147"/>
        <v/>
      </c>
      <c r="BN489" s="45" t="str">
        <f t="shared" si="142"/>
        <v/>
      </c>
      <c r="BP489" s="12" t="s">
        <v>3804</v>
      </c>
      <c r="BR489" s="10" t="str">
        <f t="shared" si="124"/>
        <v/>
      </c>
      <c r="BS489" s="10" t="str">
        <f t="shared" si="125"/>
        <v/>
      </c>
      <c r="BT489" s="10" t="str">
        <f t="shared" si="126"/>
        <v/>
      </c>
      <c r="BU489" s="10" t="str">
        <f t="shared" si="127"/>
        <v/>
      </c>
      <c r="BV489" s="10" t="str">
        <f t="shared" si="128"/>
        <v/>
      </c>
      <c r="BW489" s="10" t="str">
        <f t="shared" si="129"/>
        <v/>
      </c>
      <c r="BX489" s="10" t="str">
        <f t="shared" si="130"/>
        <v/>
      </c>
      <c r="BY489" s="10" t="str">
        <f t="shared" si="131"/>
        <v/>
      </c>
      <c r="CA489" s="10" t="str">
        <f t="shared" si="132"/>
        <v/>
      </c>
      <c r="CB489" s="10" t="str">
        <f t="shared" si="133"/>
        <v/>
      </c>
      <c r="CC489" s="10" t="str">
        <f t="shared" si="134"/>
        <v/>
      </c>
      <c r="CD489" s="10" t="str">
        <f t="shared" si="135"/>
        <v/>
      </c>
      <c r="CE489" s="10" t="str">
        <f t="shared" si="136"/>
        <v/>
      </c>
      <c r="CF489" s="10"/>
      <c r="CG489" s="10">
        <f t="shared" si="137"/>
        <v>0</v>
      </c>
    </row>
    <row r="490" spans="1:85" hidden="1" outlineLevel="1" x14ac:dyDescent="0.25">
      <c r="A490" s="12" t="str">
        <f t="shared" si="123"/>
        <v/>
      </c>
      <c r="R490" s="18" t="str">
        <f t="shared" si="143"/>
        <v xml:space="preserve"> []</v>
      </c>
      <c r="U490" s="45" t="str">
        <f t="shared" si="144"/>
        <v/>
      </c>
      <c r="W490" s="45" t="str">
        <f t="shared" si="145"/>
        <v/>
      </c>
      <c r="AP490" s="45" t="str">
        <f t="shared" si="146"/>
        <v/>
      </c>
      <c r="AR490" s="45" t="str">
        <f t="shared" si="147"/>
        <v/>
      </c>
      <c r="BN490" s="45" t="str">
        <f t="shared" si="142"/>
        <v/>
      </c>
      <c r="BP490" s="12" t="s">
        <v>3804</v>
      </c>
      <c r="BR490" s="10" t="str">
        <f t="shared" si="124"/>
        <v/>
      </c>
      <c r="BS490" s="10" t="str">
        <f t="shared" si="125"/>
        <v/>
      </c>
      <c r="BT490" s="10" t="str">
        <f t="shared" si="126"/>
        <v/>
      </c>
      <c r="BU490" s="10" t="str">
        <f t="shared" si="127"/>
        <v/>
      </c>
      <c r="BV490" s="10" t="str">
        <f t="shared" si="128"/>
        <v/>
      </c>
      <c r="BW490" s="10" t="str">
        <f t="shared" si="129"/>
        <v/>
      </c>
      <c r="BX490" s="10" t="str">
        <f t="shared" si="130"/>
        <v/>
      </c>
      <c r="BY490" s="10" t="str">
        <f t="shared" si="131"/>
        <v/>
      </c>
      <c r="CA490" s="10" t="str">
        <f t="shared" si="132"/>
        <v/>
      </c>
      <c r="CB490" s="10" t="str">
        <f t="shared" si="133"/>
        <v/>
      </c>
      <c r="CC490" s="10" t="str">
        <f t="shared" si="134"/>
        <v/>
      </c>
      <c r="CD490" s="10" t="str">
        <f t="shared" si="135"/>
        <v/>
      </c>
      <c r="CE490" s="10" t="str">
        <f t="shared" si="136"/>
        <v/>
      </c>
      <c r="CF490" s="10"/>
      <c r="CG490" s="10">
        <f t="shared" si="137"/>
        <v>0</v>
      </c>
    </row>
    <row r="491" spans="1:85" hidden="1" outlineLevel="1" x14ac:dyDescent="0.25">
      <c r="A491" s="12" t="str">
        <f t="shared" si="123"/>
        <v/>
      </c>
      <c r="R491" s="18" t="str">
        <f t="shared" si="143"/>
        <v xml:space="preserve"> []</v>
      </c>
      <c r="U491" s="45" t="str">
        <f t="shared" si="144"/>
        <v/>
      </c>
      <c r="W491" s="45" t="str">
        <f t="shared" si="145"/>
        <v/>
      </c>
      <c r="AP491" s="45" t="str">
        <f t="shared" si="146"/>
        <v/>
      </c>
      <c r="AR491" s="45" t="str">
        <f t="shared" si="147"/>
        <v/>
      </c>
      <c r="BN491" s="45" t="str">
        <f t="shared" si="142"/>
        <v/>
      </c>
      <c r="BP491" s="12" t="s">
        <v>3804</v>
      </c>
      <c r="BR491" s="10" t="str">
        <f t="shared" si="124"/>
        <v/>
      </c>
      <c r="BS491" s="10" t="str">
        <f t="shared" si="125"/>
        <v/>
      </c>
      <c r="BT491" s="10" t="str">
        <f t="shared" si="126"/>
        <v/>
      </c>
      <c r="BU491" s="10" t="str">
        <f t="shared" si="127"/>
        <v/>
      </c>
      <c r="BV491" s="10" t="str">
        <f t="shared" si="128"/>
        <v/>
      </c>
      <c r="BW491" s="10" t="str">
        <f t="shared" si="129"/>
        <v/>
      </c>
      <c r="BX491" s="10" t="str">
        <f t="shared" si="130"/>
        <v/>
      </c>
      <c r="BY491" s="10" t="str">
        <f t="shared" si="131"/>
        <v/>
      </c>
      <c r="CA491" s="10" t="str">
        <f t="shared" si="132"/>
        <v/>
      </c>
      <c r="CB491" s="10" t="str">
        <f t="shared" si="133"/>
        <v/>
      </c>
      <c r="CC491" s="10" t="str">
        <f t="shared" si="134"/>
        <v/>
      </c>
      <c r="CD491" s="10" t="str">
        <f t="shared" si="135"/>
        <v/>
      </c>
      <c r="CE491" s="10" t="str">
        <f t="shared" si="136"/>
        <v/>
      </c>
      <c r="CF491" s="10"/>
      <c r="CG491" s="10">
        <f t="shared" si="137"/>
        <v>0</v>
      </c>
    </row>
    <row r="492" spans="1:85" hidden="1" outlineLevel="1" x14ac:dyDescent="0.25">
      <c r="A492" s="12" t="str">
        <f t="shared" si="123"/>
        <v/>
      </c>
      <c r="R492" s="18" t="str">
        <f t="shared" si="143"/>
        <v xml:space="preserve"> []</v>
      </c>
      <c r="U492" s="45" t="str">
        <f t="shared" si="144"/>
        <v/>
      </c>
      <c r="W492" s="45" t="str">
        <f t="shared" si="145"/>
        <v/>
      </c>
      <c r="AP492" s="45" t="str">
        <f t="shared" si="146"/>
        <v/>
      </c>
      <c r="AR492" s="45" t="str">
        <f t="shared" si="147"/>
        <v/>
      </c>
      <c r="BN492" s="45" t="str">
        <f t="shared" si="142"/>
        <v/>
      </c>
      <c r="BP492" s="12" t="s">
        <v>3804</v>
      </c>
      <c r="BR492" s="10" t="str">
        <f t="shared" si="124"/>
        <v/>
      </c>
      <c r="BS492" s="10" t="str">
        <f t="shared" si="125"/>
        <v/>
      </c>
      <c r="BT492" s="10" t="str">
        <f t="shared" si="126"/>
        <v/>
      </c>
      <c r="BU492" s="10" t="str">
        <f t="shared" si="127"/>
        <v/>
      </c>
      <c r="BV492" s="10" t="str">
        <f t="shared" si="128"/>
        <v/>
      </c>
      <c r="BW492" s="10" t="str">
        <f t="shared" si="129"/>
        <v/>
      </c>
      <c r="BX492" s="10" t="str">
        <f t="shared" si="130"/>
        <v/>
      </c>
      <c r="BY492" s="10" t="str">
        <f t="shared" si="131"/>
        <v/>
      </c>
      <c r="CA492" s="10" t="str">
        <f t="shared" si="132"/>
        <v/>
      </c>
      <c r="CB492" s="10" t="str">
        <f t="shared" si="133"/>
        <v/>
      </c>
      <c r="CC492" s="10" t="str">
        <f t="shared" si="134"/>
        <v/>
      </c>
      <c r="CD492" s="10" t="str">
        <f t="shared" si="135"/>
        <v/>
      </c>
      <c r="CE492" s="10" t="str">
        <f t="shared" si="136"/>
        <v/>
      </c>
      <c r="CF492" s="10"/>
      <c r="CG492" s="10">
        <f t="shared" si="137"/>
        <v>0</v>
      </c>
    </row>
    <row r="493" spans="1:85" hidden="1" outlineLevel="1" x14ac:dyDescent="0.25">
      <c r="A493" s="12" t="str">
        <f t="shared" si="123"/>
        <v/>
      </c>
      <c r="R493" s="18" t="str">
        <f t="shared" si="143"/>
        <v xml:space="preserve"> []</v>
      </c>
      <c r="U493" s="45" t="str">
        <f t="shared" si="144"/>
        <v/>
      </c>
      <c r="W493" s="45" t="str">
        <f t="shared" si="145"/>
        <v/>
      </c>
      <c r="AP493" s="45" t="str">
        <f t="shared" si="146"/>
        <v/>
      </c>
      <c r="AR493" s="45" t="str">
        <f t="shared" si="147"/>
        <v/>
      </c>
      <c r="BN493" s="45" t="str">
        <f t="shared" si="142"/>
        <v/>
      </c>
      <c r="BP493" s="12" t="s">
        <v>3804</v>
      </c>
      <c r="BR493" s="10" t="str">
        <f t="shared" si="124"/>
        <v/>
      </c>
      <c r="BS493" s="10" t="str">
        <f t="shared" si="125"/>
        <v/>
      </c>
      <c r="BT493" s="10" t="str">
        <f t="shared" si="126"/>
        <v/>
      </c>
      <c r="BU493" s="10" t="str">
        <f t="shared" si="127"/>
        <v/>
      </c>
      <c r="BV493" s="10" t="str">
        <f t="shared" si="128"/>
        <v/>
      </c>
      <c r="BW493" s="10" t="str">
        <f t="shared" si="129"/>
        <v/>
      </c>
      <c r="BX493" s="10" t="str">
        <f t="shared" si="130"/>
        <v/>
      </c>
      <c r="BY493" s="10" t="str">
        <f t="shared" si="131"/>
        <v/>
      </c>
      <c r="CA493" s="10" t="str">
        <f t="shared" si="132"/>
        <v/>
      </c>
      <c r="CB493" s="10" t="str">
        <f t="shared" si="133"/>
        <v/>
      </c>
      <c r="CC493" s="10" t="str">
        <f t="shared" si="134"/>
        <v/>
      </c>
      <c r="CD493" s="10" t="str">
        <f t="shared" si="135"/>
        <v/>
      </c>
      <c r="CE493" s="10" t="str">
        <f t="shared" si="136"/>
        <v/>
      </c>
      <c r="CF493" s="10"/>
      <c r="CG493" s="10">
        <f t="shared" si="137"/>
        <v>0</v>
      </c>
    </row>
    <row r="494" spans="1:85" hidden="1" outlineLevel="1" x14ac:dyDescent="0.25">
      <c r="A494" s="12" t="str">
        <f t="shared" si="123"/>
        <v/>
      </c>
      <c r="R494" s="18" t="str">
        <f t="shared" si="143"/>
        <v xml:space="preserve"> []</v>
      </c>
      <c r="U494" s="45" t="str">
        <f t="shared" si="144"/>
        <v/>
      </c>
      <c r="W494" s="45" t="str">
        <f t="shared" si="145"/>
        <v/>
      </c>
      <c r="AP494" s="45" t="str">
        <f t="shared" si="146"/>
        <v/>
      </c>
      <c r="AR494" s="45" t="str">
        <f t="shared" si="147"/>
        <v/>
      </c>
      <c r="BN494" s="45" t="str">
        <f t="shared" si="142"/>
        <v/>
      </c>
      <c r="BP494" s="12" t="s">
        <v>3804</v>
      </c>
      <c r="BR494" s="10" t="str">
        <f t="shared" si="124"/>
        <v/>
      </c>
      <c r="BS494" s="10" t="str">
        <f t="shared" si="125"/>
        <v/>
      </c>
      <c r="BT494" s="10" t="str">
        <f t="shared" si="126"/>
        <v/>
      </c>
      <c r="BU494" s="10" t="str">
        <f t="shared" si="127"/>
        <v/>
      </c>
      <c r="BV494" s="10" t="str">
        <f t="shared" si="128"/>
        <v/>
      </c>
      <c r="BW494" s="10" t="str">
        <f t="shared" si="129"/>
        <v/>
      </c>
      <c r="BX494" s="10" t="str">
        <f t="shared" si="130"/>
        <v/>
      </c>
      <c r="BY494" s="10" t="str">
        <f t="shared" si="131"/>
        <v/>
      </c>
      <c r="CA494" s="10" t="str">
        <f t="shared" si="132"/>
        <v/>
      </c>
      <c r="CB494" s="10" t="str">
        <f t="shared" si="133"/>
        <v/>
      </c>
      <c r="CC494" s="10" t="str">
        <f t="shared" si="134"/>
        <v/>
      </c>
      <c r="CD494" s="10" t="str">
        <f t="shared" si="135"/>
        <v/>
      </c>
      <c r="CE494" s="10" t="str">
        <f t="shared" si="136"/>
        <v/>
      </c>
      <c r="CF494" s="10"/>
      <c r="CG494" s="10">
        <f t="shared" si="137"/>
        <v>0</v>
      </c>
    </row>
    <row r="495" spans="1:85" hidden="1" outlineLevel="1" x14ac:dyDescent="0.25">
      <c r="A495" s="12" t="str">
        <f t="shared" si="123"/>
        <v/>
      </c>
      <c r="R495" s="18" t="str">
        <f t="shared" si="143"/>
        <v xml:space="preserve"> []</v>
      </c>
      <c r="U495" s="45" t="str">
        <f t="shared" si="144"/>
        <v/>
      </c>
      <c r="W495" s="45" t="str">
        <f t="shared" si="145"/>
        <v/>
      </c>
      <c r="AP495" s="45" t="str">
        <f t="shared" si="146"/>
        <v/>
      </c>
      <c r="AR495" s="45" t="str">
        <f t="shared" si="147"/>
        <v/>
      </c>
      <c r="BN495" s="45" t="str">
        <f t="shared" si="142"/>
        <v/>
      </c>
      <c r="BP495" s="12" t="s">
        <v>3804</v>
      </c>
      <c r="BR495" s="10" t="str">
        <f t="shared" si="124"/>
        <v/>
      </c>
      <c r="BS495" s="10" t="str">
        <f t="shared" si="125"/>
        <v/>
      </c>
      <c r="BT495" s="10" t="str">
        <f t="shared" si="126"/>
        <v/>
      </c>
      <c r="BU495" s="10" t="str">
        <f t="shared" si="127"/>
        <v/>
      </c>
      <c r="BV495" s="10" t="str">
        <f t="shared" si="128"/>
        <v/>
      </c>
      <c r="BW495" s="10" t="str">
        <f t="shared" si="129"/>
        <v/>
      </c>
      <c r="BX495" s="10" t="str">
        <f t="shared" si="130"/>
        <v/>
      </c>
      <c r="BY495" s="10" t="str">
        <f t="shared" si="131"/>
        <v/>
      </c>
      <c r="CA495" s="10" t="str">
        <f t="shared" si="132"/>
        <v/>
      </c>
      <c r="CB495" s="10" t="str">
        <f t="shared" si="133"/>
        <v/>
      </c>
      <c r="CC495" s="10" t="str">
        <f t="shared" si="134"/>
        <v/>
      </c>
      <c r="CD495" s="10" t="str">
        <f t="shared" si="135"/>
        <v/>
      </c>
      <c r="CE495" s="10" t="str">
        <f t="shared" si="136"/>
        <v/>
      </c>
      <c r="CF495" s="10"/>
      <c r="CG495" s="10">
        <f t="shared" si="137"/>
        <v>0</v>
      </c>
    </row>
    <row r="496" spans="1:85" hidden="1" outlineLevel="1" x14ac:dyDescent="0.25">
      <c r="A496" s="12" t="str">
        <f t="shared" si="123"/>
        <v/>
      </c>
      <c r="R496" s="18" t="str">
        <f t="shared" si="143"/>
        <v xml:space="preserve"> []</v>
      </c>
      <c r="U496" s="45" t="str">
        <f t="shared" si="144"/>
        <v/>
      </c>
      <c r="W496" s="45" t="str">
        <f t="shared" si="145"/>
        <v/>
      </c>
      <c r="AP496" s="45" t="str">
        <f t="shared" si="146"/>
        <v/>
      </c>
      <c r="AR496" s="45" t="str">
        <f t="shared" si="147"/>
        <v/>
      </c>
      <c r="BN496" s="45" t="str">
        <f t="shared" si="142"/>
        <v/>
      </c>
      <c r="BP496" s="12" t="s">
        <v>3804</v>
      </c>
      <c r="BR496" s="10" t="str">
        <f t="shared" si="124"/>
        <v/>
      </c>
      <c r="BS496" s="10" t="str">
        <f t="shared" si="125"/>
        <v/>
      </c>
      <c r="BT496" s="10" t="str">
        <f t="shared" si="126"/>
        <v/>
      </c>
      <c r="BU496" s="10" t="str">
        <f t="shared" si="127"/>
        <v/>
      </c>
      <c r="BV496" s="10" t="str">
        <f t="shared" si="128"/>
        <v/>
      </c>
      <c r="BW496" s="10" t="str">
        <f t="shared" si="129"/>
        <v/>
      </c>
      <c r="BX496" s="10" t="str">
        <f t="shared" si="130"/>
        <v/>
      </c>
      <c r="BY496" s="10" t="str">
        <f t="shared" si="131"/>
        <v/>
      </c>
      <c r="CA496" s="10" t="str">
        <f t="shared" si="132"/>
        <v/>
      </c>
      <c r="CB496" s="10" t="str">
        <f t="shared" si="133"/>
        <v/>
      </c>
      <c r="CC496" s="10" t="str">
        <f t="shared" si="134"/>
        <v/>
      </c>
      <c r="CD496" s="10" t="str">
        <f t="shared" si="135"/>
        <v/>
      </c>
      <c r="CE496" s="10" t="str">
        <f t="shared" si="136"/>
        <v/>
      </c>
      <c r="CF496" s="10"/>
      <c r="CG496" s="10">
        <f t="shared" si="137"/>
        <v>0</v>
      </c>
    </row>
    <row r="497" spans="1:85" hidden="1" outlineLevel="1" x14ac:dyDescent="0.25">
      <c r="A497" s="12" t="str">
        <f t="shared" si="123"/>
        <v/>
      </c>
      <c r="R497" s="18" t="str">
        <f t="shared" si="143"/>
        <v xml:space="preserve"> []</v>
      </c>
      <c r="U497" s="45" t="str">
        <f t="shared" si="144"/>
        <v/>
      </c>
      <c r="W497" s="45" t="str">
        <f t="shared" si="145"/>
        <v/>
      </c>
      <c r="AP497" s="45" t="str">
        <f t="shared" si="146"/>
        <v/>
      </c>
      <c r="AR497" s="45" t="str">
        <f t="shared" si="147"/>
        <v/>
      </c>
      <c r="BN497" s="45" t="str">
        <f t="shared" si="142"/>
        <v/>
      </c>
      <c r="BP497" s="12" t="s">
        <v>3804</v>
      </c>
      <c r="BR497" s="10" t="str">
        <f t="shared" si="124"/>
        <v/>
      </c>
      <c r="BS497" s="10" t="str">
        <f t="shared" si="125"/>
        <v/>
      </c>
      <c r="BT497" s="10" t="str">
        <f t="shared" si="126"/>
        <v/>
      </c>
      <c r="BU497" s="10" t="str">
        <f t="shared" si="127"/>
        <v/>
      </c>
      <c r="BV497" s="10" t="str">
        <f t="shared" si="128"/>
        <v/>
      </c>
      <c r="BW497" s="10" t="str">
        <f t="shared" si="129"/>
        <v/>
      </c>
      <c r="BX497" s="10" t="str">
        <f t="shared" si="130"/>
        <v/>
      </c>
      <c r="BY497" s="10" t="str">
        <f t="shared" si="131"/>
        <v/>
      </c>
      <c r="CA497" s="10" t="str">
        <f t="shared" si="132"/>
        <v/>
      </c>
      <c r="CB497" s="10" t="str">
        <f t="shared" si="133"/>
        <v/>
      </c>
      <c r="CC497" s="10" t="str">
        <f t="shared" si="134"/>
        <v/>
      </c>
      <c r="CD497" s="10" t="str">
        <f t="shared" si="135"/>
        <v/>
      </c>
      <c r="CE497" s="10" t="str">
        <f t="shared" si="136"/>
        <v/>
      </c>
      <c r="CF497" s="10"/>
      <c r="CG497" s="10">
        <f t="shared" si="137"/>
        <v>0</v>
      </c>
    </row>
    <row r="498" spans="1:85" hidden="1" outlineLevel="1" x14ac:dyDescent="0.25">
      <c r="A498" s="12" t="str">
        <f t="shared" si="123"/>
        <v/>
      </c>
      <c r="R498" s="18" t="str">
        <f t="shared" si="143"/>
        <v xml:space="preserve"> []</v>
      </c>
      <c r="U498" s="45" t="str">
        <f t="shared" si="144"/>
        <v/>
      </c>
      <c r="W498" s="45" t="str">
        <f t="shared" si="145"/>
        <v/>
      </c>
      <c r="AP498" s="45" t="str">
        <f t="shared" si="146"/>
        <v/>
      </c>
      <c r="AR498" s="45" t="str">
        <f t="shared" si="147"/>
        <v/>
      </c>
      <c r="BN498" s="45" t="str">
        <f t="shared" si="142"/>
        <v/>
      </c>
      <c r="BP498" s="12" t="s">
        <v>3804</v>
      </c>
      <c r="BR498" s="10" t="str">
        <f t="shared" si="124"/>
        <v/>
      </c>
      <c r="BS498" s="10" t="str">
        <f t="shared" si="125"/>
        <v/>
      </c>
      <c r="BT498" s="10" t="str">
        <f t="shared" si="126"/>
        <v/>
      </c>
      <c r="BU498" s="10" t="str">
        <f t="shared" si="127"/>
        <v/>
      </c>
      <c r="BV498" s="10" t="str">
        <f t="shared" si="128"/>
        <v/>
      </c>
      <c r="BW498" s="10" t="str">
        <f t="shared" si="129"/>
        <v/>
      </c>
      <c r="BX498" s="10" t="str">
        <f t="shared" si="130"/>
        <v/>
      </c>
      <c r="BY498" s="10" t="str">
        <f t="shared" si="131"/>
        <v/>
      </c>
      <c r="CA498" s="10" t="str">
        <f t="shared" si="132"/>
        <v/>
      </c>
      <c r="CB498" s="10" t="str">
        <f t="shared" si="133"/>
        <v/>
      </c>
      <c r="CC498" s="10" t="str">
        <f t="shared" si="134"/>
        <v/>
      </c>
      <c r="CD498" s="10" t="str">
        <f t="shared" si="135"/>
        <v/>
      </c>
      <c r="CE498" s="10" t="str">
        <f t="shared" si="136"/>
        <v/>
      </c>
      <c r="CF498" s="10"/>
      <c r="CG498" s="10">
        <f t="shared" si="137"/>
        <v>0</v>
      </c>
    </row>
    <row r="499" spans="1:85" hidden="1" outlineLevel="1" x14ac:dyDescent="0.25">
      <c r="A499" s="12" t="str">
        <f t="shared" ref="A499:A562" si="148">IF(CG499&lt;2,"",1)</f>
        <v/>
      </c>
      <c r="R499" s="18" t="str">
        <f t="shared" si="143"/>
        <v xml:space="preserve"> []</v>
      </c>
      <c r="U499" s="45" t="str">
        <f t="shared" si="144"/>
        <v/>
      </c>
      <c r="W499" s="45" t="str">
        <f t="shared" si="145"/>
        <v/>
      </c>
      <c r="AP499" s="45" t="str">
        <f t="shared" si="146"/>
        <v/>
      </c>
      <c r="AR499" s="45" t="str">
        <f t="shared" si="147"/>
        <v/>
      </c>
      <c r="BN499" s="45" t="str">
        <f t="shared" si="142"/>
        <v/>
      </c>
      <c r="BP499" s="12" t="s">
        <v>3804</v>
      </c>
      <c r="BR499" s="10" t="str">
        <f t="shared" ref="BR499:BR562" si="149">IF(U499="","",CONCATENATE(BR$113," (",U499,")",IF(OR(W499&lt;&gt;"",AB499&lt;&gt;"",AD499&lt;&gt;"",AI499&lt;&gt;"",AK499&lt;&gt;"",AP499&lt;&gt;"",AR499&lt;&gt;"")," и ","")))</f>
        <v/>
      </c>
      <c r="BS499" s="10" t="str">
        <f t="shared" ref="BS499:BS562" si="150">IF(W499="","",CONCATENATE(BS$113," (",W499,")",IF(OR(AB499&lt;&gt;"",AD499&lt;&gt;"",AI499&lt;&gt;"",AK499&lt;&gt;"",AP499&lt;&gt;"",AR499&lt;&gt;"")," и ","")))</f>
        <v/>
      </c>
      <c r="BT499" s="10" t="str">
        <f t="shared" ref="BT499:BT562" si="151">IF(AB499="","",CONCATENATE(BT$113," (",AB499,")",IF(OR(AD499&lt;&gt;"",AI499&lt;&gt;"",AK499&lt;&gt;"",AP499&lt;&gt;"",AR499&lt;&gt;"")," и ","")))</f>
        <v/>
      </c>
      <c r="BU499" s="10" t="str">
        <f t="shared" ref="BU499:BU562" si="152">IF(AD499="","",CONCATENATE(BU$113," (",AD499,")",IF(OR(AI499&lt;&gt;"",AK499&lt;&gt;"",AP499&lt;&gt;"",AR499&lt;&gt;"")," и ","")))</f>
        <v/>
      </c>
      <c r="BV499" s="10" t="str">
        <f t="shared" ref="BV499:BV562" si="153">IF(AI499="","",CONCATENATE(BV$113," (",AI499,")",IF(OR(AK499&lt;&gt;"",AP499&lt;&gt;"",AR499&lt;&gt;"")," и ","")))</f>
        <v/>
      </c>
      <c r="BW499" s="10" t="str">
        <f t="shared" ref="BW499:BW562" si="154">IF(AK499="","",CONCATENATE(BW$113," (",AK499,")",IF(OR(AP499&lt;&gt;"",AR499&lt;&gt;"")," и ","")))</f>
        <v/>
      </c>
      <c r="BX499" s="10" t="str">
        <f t="shared" ref="BX499:BX562" si="155">IF(AP499="","",CONCATENATE(BX$113," (",AP499,")",IF(OR(AR499&lt;&gt;"")," и ","")))</f>
        <v/>
      </c>
      <c r="BY499" s="10" t="str">
        <f t="shared" ref="BY499:BY562" si="156">IF(AR499="","",CONCATENATE(BY$113," (",AR499,")"))</f>
        <v/>
      </c>
      <c r="CA499" s="10" t="str">
        <f t="shared" ref="CA499:CA562" si="157">IF(OR(W499&lt;&gt;"",AB499&lt;&gt;"",AD499&lt;&gt;"",AI499&lt;&gt;"",AK499&lt;&gt;"",AP499&lt;&gt;"",AR499&lt;&gt;"")," и ","")</f>
        <v/>
      </c>
      <c r="CB499" s="10" t="str">
        <f t="shared" ref="CB499:CB562" si="158">IF(OR(AB499&lt;&gt;"",AD499&lt;&gt;"",AI499&lt;&gt;"",AK499&lt;&gt;"",AP499&lt;&gt;"",AR499&lt;&gt;"")," и ","")</f>
        <v/>
      </c>
      <c r="CC499" s="10" t="str">
        <f t="shared" ref="CC499:CC562" si="159">IF(OR(AI499&lt;&gt;"",AK499&lt;&gt;"",AP499&lt;&gt;"",AR499&lt;&gt;"")," и ","")</f>
        <v/>
      </c>
      <c r="CD499" s="10" t="str">
        <f t="shared" ref="CD499:CD562" si="160">IF(OR(AK499&lt;&gt;"",AP499&lt;&gt;"",AR499&lt;&gt;"")," и ","")</f>
        <v/>
      </c>
      <c r="CE499" s="10" t="str">
        <f t="shared" ref="CE499:CE562" si="161">IF(OR(AP499&lt;&gt;"",AR499&lt;&gt;"")," и ","")</f>
        <v/>
      </c>
      <c r="CF499" s="10"/>
      <c r="CG499" s="10">
        <f t="shared" ref="CG499:CG562" si="162">8-COUNTIFS(BR499:BY499,"")</f>
        <v>0</v>
      </c>
    </row>
    <row r="500" spans="1:85" hidden="1" outlineLevel="1" x14ac:dyDescent="0.25">
      <c r="A500" s="12" t="str">
        <f t="shared" si="148"/>
        <v/>
      </c>
      <c r="R500" s="18" t="str">
        <f t="shared" si="143"/>
        <v xml:space="preserve"> []</v>
      </c>
      <c r="U500" s="45" t="str">
        <f t="shared" si="144"/>
        <v/>
      </c>
      <c r="W500" s="45" t="str">
        <f t="shared" si="145"/>
        <v/>
      </c>
      <c r="AP500" s="45" t="str">
        <f t="shared" si="146"/>
        <v/>
      </c>
      <c r="AR500" s="45" t="str">
        <f t="shared" si="147"/>
        <v/>
      </c>
      <c r="BN500" s="45" t="str">
        <f t="shared" si="142"/>
        <v/>
      </c>
      <c r="BP500" s="12" t="s">
        <v>3804</v>
      </c>
      <c r="BR500" s="10" t="str">
        <f t="shared" si="149"/>
        <v/>
      </c>
      <c r="BS500" s="10" t="str">
        <f t="shared" si="150"/>
        <v/>
      </c>
      <c r="BT500" s="10" t="str">
        <f t="shared" si="151"/>
        <v/>
      </c>
      <c r="BU500" s="10" t="str">
        <f t="shared" si="152"/>
        <v/>
      </c>
      <c r="BV500" s="10" t="str">
        <f t="shared" si="153"/>
        <v/>
      </c>
      <c r="BW500" s="10" t="str">
        <f t="shared" si="154"/>
        <v/>
      </c>
      <c r="BX500" s="10" t="str">
        <f t="shared" si="155"/>
        <v/>
      </c>
      <c r="BY500" s="10" t="str">
        <f t="shared" si="156"/>
        <v/>
      </c>
      <c r="CA500" s="10" t="str">
        <f t="shared" si="157"/>
        <v/>
      </c>
      <c r="CB500" s="10" t="str">
        <f t="shared" si="158"/>
        <v/>
      </c>
      <c r="CC500" s="10" t="str">
        <f t="shared" si="159"/>
        <v/>
      </c>
      <c r="CD500" s="10" t="str">
        <f t="shared" si="160"/>
        <v/>
      </c>
      <c r="CE500" s="10" t="str">
        <f t="shared" si="161"/>
        <v/>
      </c>
      <c r="CF500" s="10"/>
      <c r="CG500" s="10">
        <f t="shared" si="162"/>
        <v>0</v>
      </c>
    </row>
    <row r="501" spans="1:85" hidden="1" outlineLevel="1" x14ac:dyDescent="0.25">
      <c r="A501" s="12" t="str">
        <f t="shared" si="148"/>
        <v/>
      </c>
      <c r="R501" s="18" t="str">
        <f t="shared" si="143"/>
        <v xml:space="preserve"> []</v>
      </c>
      <c r="U501" s="45" t="str">
        <f t="shared" si="144"/>
        <v/>
      </c>
      <c r="W501" s="45" t="str">
        <f t="shared" si="145"/>
        <v/>
      </c>
      <c r="AP501" s="45" t="str">
        <f t="shared" si="146"/>
        <v/>
      </c>
      <c r="AR501" s="45" t="str">
        <f t="shared" si="147"/>
        <v/>
      </c>
      <c r="BN501" s="45" t="str">
        <f t="shared" si="142"/>
        <v/>
      </c>
      <c r="BP501" s="12" t="s">
        <v>3804</v>
      </c>
      <c r="BR501" s="10" t="str">
        <f t="shared" si="149"/>
        <v/>
      </c>
      <c r="BS501" s="10" t="str">
        <f t="shared" si="150"/>
        <v/>
      </c>
      <c r="BT501" s="10" t="str">
        <f t="shared" si="151"/>
        <v/>
      </c>
      <c r="BU501" s="10" t="str">
        <f t="shared" si="152"/>
        <v/>
      </c>
      <c r="BV501" s="10" t="str">
        <f t="shared" si="153"/>
        <v/>
      </c>
      <c r="BW501" s="10" t="str">
        <f t="shared" si="154"/>
        <v/>
      </c>
      <c r="BX501" s="10" t="str">
        <f t="shared" si="155"/>
        <v/>
      </c>
      <c r="BY501" s="10" t="str">
        <f t="shared" si="156"/>
        <v/>
      </c>
      <c r="CA501" s="10" t="str">
        <f t="shared" si="157"/>
        <v/>
      </c>
      <c r="CB501" s="10" t="str">
        <f t="shared" si="158"/>
        <v/>
      </c>
      <c r="CC501" s="10" t="str">
        <f t="shared" si="159"/>
        <v/>
      </c>
      <c r="CD501" s="10" t="str">
        <f t="shared" si="160"/>
        <v/>
      </c>
      <c r="CE501" s="10" t="str">
        <f t="shared" si="161"/>
        <v/>
      </c>
      <c r="CF501" s="10"/>
      <c r="CG501" s="10">
        <f t="shared" si="162"/>
        <v>0</v>
      </c>
    </row>
    <row r="502" spans="1:85" hidden="1" outlineLevel="1" x14ac:dyDescent="0.25">
      <c r="A502" s="12" t="str">
        <f t="shared" si="148"/>
        <v/>
      </c>
      <c r="R502" s="18" t="str">
        <f t="shared" si="143"/>
        <v xml:space="preserve"> []</v>
      </c>
      <c r="U502" s="45" t="str">
        <f t="shared" si="144"/>
        <v/>
      </c>
      <c r="W502" s="45" t="str">
        <f t="shared" si="145"/>
        <v/>
      </c>
      <c r="AP502" s="45" t="str">
        <f t="shared" si="146"/>
        <v/>
      </c>
      <c r="AR502" s="45" t="str">
        <f t="shared" si="147"/>
        <v/>
      </c>
      <c r="BN502" s="45" t="str">
        <f t="shared" si="142"/>
        <v/>
      </c>
      <c r="BP502" s="12" t="s">
        <v>3804</v>
      </c>
      <c r="BR502" s="10" t="str">
        <f t="shared" si="149"/>
        <v/>
      </c>
      <c r="BS502" s="10" t="str">
        <f t="shared" si="150"/>
        <v/>
      </c>
      <c r="BT502" s="10" t="str">
        <f t="shared" si="151"/>
        <v/>
      </c>
      <c r="BU502" s="10" t="str">
        <f t="shared" si="152"/>
        <v/>
      </c>
      <c r="BV502" s="10" t="str">
        <f t="shared" si="153"/>
        <v/>
      </c>
      <c r="BW502" s="10" t="str">
        <f t="shared" si="154"/>
        <v/>
      </c>
      <c r="BX502" s="10" t="str">
        <f t="shared" si="155"/>
        <v/>
      </c>
      <c r="BY502" s="10" t="str">
        <f t="shared" si="156"/>
        <v/>
      </c>
      <c r="CA502" s="10" t="str">
        <f t="shared" si="157"/>
        <v/>
      </c>
      <c r="CB502" s="10" t="str">
        <f t="shared" si="158"/>
        <v/>
      </c>
      <c r="CC502" s="10" t="str">
        <f t="shared" si="159"/>
        <v/>
      </c>
      <c r="CD502" s="10" t="str">
        <f t="shared" si="160"/>
        <v/>
      </c>
      <c r="CE502" s="10" t="str">
        <f t="shared" si="161"/>
        <v/>
      </c>
      <c r="CF502" s="10"/>
      <c r="CG502" s="10">
        <f t="shared" si="162"/>
        <v>0</v>
      </c>
    </row>
    <row r="503" spans="1:85" hidden="1" outlineLevel="1" x14ac:dyDescent="0.25">
      <c r="A503" s="12" t="str">
        <f t="shared" si="148"/>
        <v/>
      </c>
      <c r="R503" s="18" t="str">
        <f t="shared" si="143"/>
        <v xml:space="preserve"> []</v>
      </c>
      <c r="U503" s="45" t="str">
        <f t="shared" si="144"/>
        <v/>
      </c>
      <c r="W503" s="45" t="str">
        <f t="shared" si="145"/>
        <v/>
      </c>
      <c r="AP503" s="45" t="str">
        <f t="shared" si="146"/>
        <v/>
      </c>
      <c r="AR503" s="45" t="str">
        <f t="shared" si="147"/>
        <v/>
      </c>
      <c r="BN503" s="45" t="str">
        <f t="shared" si="142"/>
        <v/>
      </c>
      <c r="BP503" s="12" t="s">
        <v>3804</v>
      </c>
      <c r="BR503" s="10" t="str">
        <f t="shared" si="149"/>
        <v/>
      </c>
      <c r="BS503" s="10" t="str">
        <f t="shared" si="150"/>
        <v/>
      </c>
      <c r="BT503" s="10" t="str">
        <f t="shared" si="151"/>
        <v/>
      </c>
      <c r="BU503" s="10" t="str">
        <f t="shared" si="152"/>
        <v/>
      </c>
      <c r="BV503" s="10" t="str">
        <f t="shared" si="153"/>
        <v/>
      </c>
      <c r="BW503" s="10" t="str">
        <f t="shared" si="154"/>
        <v/>
      </c>
      <c r="BX503" s="10" t="str">
        <f t="shared" si="155"/>
        <v/>
      </c>
      <c r="BY503" s="10" t="str">
        <f t="shared" si="156"/>
        <v/>
      </c>
      <c r="CA503" s="10" t="str">
        <f t="shared" si="157"/>
        <v/>
      </c>
      <c r="CB503" s="10" t="str">
        <f t="shared" si="158"/>
        <v/>
      </c>
      <c r="CC503" s="10" t="str">
        <f t="shared" si="159"/>
        <v/>
      </c>
      <c r="CD503" s="10" t="str">
        <f t="shared" si="160"/>
        <v/>
      </c>
      <c r="CE503" s="10" t="str">
        <f t="shared" si="161"/>
        <v/>
      </c>
      <c r="CF503" s="10"/>
      <c r="CG503" s="10">
        <f t="shared" si="162"/>
        <v>0</v>
      </c>
    </row>
    <row r="504" spans="1:85" hidden="1" outlineLevel="1" x14ac:dyDescent="0.25">
      <c r="A504" s="12" t="str">
        <f t="shared" si="148"/>
        <v/>
      </c>
      <c r="R504" s="18" t="str">
        <f t="shared" si="143"/>
        <v xml:space="preserve"> []</v>
      </c>
      <c r="U504" s="45" t="str">
        <f t="shared" si="144"/>
        <v/>
      </c>
      <c r="W504" s="45" t="str">
        <f t="shared" si="145"/>
        <v/>
      </c>
      <c r="AP504" s="45" t="str">
        <f t="shared" si="146"/>
        <v/>
      </c>
      <c r="AR504" s="45" t="str">
        <f t="shared" si="147"/>
        <v/>
      </c>
      <c r="BN504" s="45" t="str">
        <f t="shared" si="142"/>
        <v/>
      </c>
      <c r="BP504" s="12" t="s">
        <v>3804</v>
      </c>
      <c r="BR504" s="10" t="str">
        <f t="shared" si="149"/>
        <v/>
      </c>
      <c r="BS504" s="10" t="str">
        <f t="shared" si="150"/>
        <v/>
      </c>
      <c r="BT504" s="10" t="str">
        <f t="shared" si="151"/>
        <v/>
      </c>
      <c r="BU504" s="10" t="str">
        <f t="shared" si="152"/>
        <v/>
      </c>
      <c r="BV504" s="10" t="str">
        <f t="shared" si="153"/>
        <v/>
      </c>
      <c r="BW504" s="10" t="str">
        <f t="shared" si="154"/>
        <v/>
      </c>
      <c r="BX504" s="10" t="str">
        <f t="shared" si="155"/>
        <v/>
      </c>
      <c r="BY504" s="10" t="str">
        <f t="shared" si="156"/>
        <v/>
      </c>
      <c r="CA504" s="10" t="str">
        <f t="shared" si="157"/>
        <v/>
      </c>
      <c r="CB504" s="10" t="str">
        <f t="shared" si="158"/>
        <v/>
      </c>
      <c r="CC504" s="10" t="str">
        <f t="shared" si="159"/>
        <v/>
      </c>
      <c r="CD504" s="10" t="str">
        <f t="shared" si="160"/>
        <v/>
      </c>
      <c r="CE504" s="10" t="str">
        <f t="shared" si="161"/>
        <v/>
      </c>
      <c r="CF504" s="10"/>
      <c r="CG504" s="10">
        <f t="shared" si="162"/>
        <v>0</v>
      </c>
    </row>
    <row r="505" spans="1:85" hidden="1" outlineLevel="1" x14ac:dyDescent="0.25">
      <c r="A505" s="12" t="str">
        <f t="shared" si="148"/>
        <v/>
      </c>
      <c r="R505" s="18" t="str">
        <f t="shared" si="143"/>
        <v xml:space="preserve"> []</v>
      </c>
      <c r="U505" s="45" t="str">
        <f t="shared" si="144"/>
        <v/>
      </c>
      <c r="W505" s="45" t="str">
        <f t="shared" si="145"/>
        <v/>
      </c>
      <c r="AP505" s="45" t="str">
        <f t="shared" si="146"/>
        <v/>
      </c>
      <c r="AR505" s="45" t="str">
        <f t="shared" si="147"/>
        <v/>
      </c>
      <c r="BN505" s="45" t="str">
        <f t="shared" si="142"/>
        <v/>
      </c>
      <c r="BP505" s="12" t="s">
        <v>3804</v>
      </c>
      <c r="BR505" s="10" t="str">
        <f t="shared" si="149"/>
        <v/>
      </c>
      <c r="BS505" s="10" t="str">
        <f t="shared" si="150"/>
        <v/>
      </c>
      <c r="BT505" s="10" t="str">
        <f t="shared" si="151"/>
        <v/>
      </c>
      <c r="BU505" s="10" t="str">
        <f t="shared" si="152"/>
        <v/>
      </c>
      <c r="BV505" s="10" t="str">
        <f t="shared" si="153"/>
        <v/>
      </c>
      <c r="BW505" s="10" t="str">
        <f t="shared" si="154"/>
        <v/>
      </c>
      <c r="BX505" s="10" t="str">
        <f t="shared" si="155"/>
        <v/>
      </c>
      <c r="BY505" s="10" t="str">
        <f t="shared" si="156"/>
        <v/>
      </c>
      <c r="CA505" s="10" t="str">
        <f t="shared" si="157"/>
        <v/>
      </c>
      <c r="CB505" s="10" t="str">
        <f t="shared" si="158"/>
        <v/>
      </c>
      <c r="CC505" s="10" t="str">
        <f t="shared" si="159"/>
        <v/>
      </c>
      <c r="CD505" s="10" t="str">
        <f t="shared" si="160"/>
        <v/>
      </c>
      <c r="CE505" s="10" t="str">
        <f t="shared" si="161"/>
        <v/>
      </c>
      <c r="CF505" s="10"/>
      <c r="CG505" s="10">
        <f t="shared" si="162"/>
        <v>0</v>
      </c>
    </row>
    <row r="506" spans="1:85" hidden="1" outlineLevel="1" x14ac:dyDescent="0.25">
      <c r="A506" s="12" t="str">
        <f t="shared" si="148"/>
        <v/>
      </c>
      <c r="R506" s="18" t="str">
        <f t="shared" si="143"/>
        <v xml:space="preserve"> []</v>
      </c>
      <c r="U506" s="45" t="str">
        <f t="shared" si="144"/>
        <v/>
      </c>
      <c r="W506" s="45" t="str">
        <f t="shared" si="145"/>
        <v/>
      </c>
      <c r="AP506" s="45" t="str">
        <f t="shared" si="146"/>
        <v/>
      </c>
      <c r="AR506" s="45" t="str">
        <f t="shared" si="147"/>
        <v/>
      </c>
      <c r="BN506" s="45" t="str">
        <f t="shared" si="142"/>
        <v/>
      </c>
      <c r="BP506" s="12" t="s">
        <v>3804</v>
      </c>
      <c r="BR506" s="10" t="str">
        <f t="shared" si="149"/>
        <v/>
      </c>
      <c r="BS506" s="10" t="str">
        <f t="shared" si="150"/>
        <v/>
      </c>
      <c r="BT506" s="10" t="str">
        <f t="shared" si="151"/>
        <v/>
      </c>
      <c r="BU506" s="10" t="str">
        <f t="shared" si="152"/>
        <v/>
      </c>
      <c r="BV506" s="10" t="str">
        <f t="shared" si="153"/>
        <v/>
      </c>
      <c r="BW506" s="10" t="str">
        <f t="shared" si="154"/>
        <v/>
      </c>
      <c r="BX506" s="10" t="str">
        <f t="shared" si="155"/>
        <v/>
      </c>
      <c r="BY506" s="10" t="str">
        <f t="shared" si="156"/>
        <v/>
      </c>
      <c r="CA506" s="10" t="str">
        <f t="shared" si="157"/>
        <v/>
      </c>
      <c r="CB506" s="10" t="str">
        <f t="shared" si="158"/>
        <v/>
      </c>
      <c r="CC506" s="10" t="str">
        <f t="shared" si="159"/>
        <v/>
      </c>
      <c r="CD506" s="10" t="str">
        <f t="shared" si="160"/>
        <v/>
      </c>
      <c r="CE506" s="10" t="str">
        <f t="shared" si="161"/>
        <v/>
      </c>
      <c r="CF506" s="10"/>
      <c r="CG506" s="10">
        <f t="shared" si="162"/>
        <v>0</v>
      </c>
    </row>
    <row r="507" spans="1:85" hidden="1" outlineLevel="1" x14ac:dyDescent="0.25">
      <c r="A507" s="12" t="str">
        <f t="shared" si="148"/>
        <v/>
      </c>
      <c r="R507" s="18" t="str">
        <f t="shared" si="143"/>
        <v xml:space="preserve"> []</v>
      </c>
      <c r="U507" s="45" t="str">
        <f t="shared" si="144"/>
        <v/>
      </c>
      <c r="W507" s="45" t="str">
        <f t="shared" si="145"/>
        <v/>
      </c>
      <c r="AP507" s="45" t="str">
        <f t="shared" si="146"/>
        <v/>
      </c>
      <c r="AR507" s="45" t="str">
        <f t="shared" si="147"/>
        <v/>
      </c>
      <c r="BN507" s="45" t="str">
        <f t="shared" si="142"/>
        <v/>
      </c>
      <c r="BP507" s="12" t="s">
        <v>3804</v>
      </c>
      <c r="BR507" s="10" t="str">
        <f t="shared" si="149"/>
        <v/>
      </c>
      <c r="BS507" s="10" t="str">
        <f t="shared" si="150"/>
        <v/>
      </c>
      <c r="BT507" s="10" t="str">
        <f t="shared" si="151"/>
        <v/>
      </c>
      <c r="BU507" s="10" t="str">
        <f t="shared" si="152"/>
        <v/>
      </c>
      <c r="BV507" s="10" t="str">
        <f t="shared" si="153"/>
        <v/>
      </c>
      <c r="BW507" s="10" t="str">
        <f t="shared" si="154"/>
        <v/>
      </c>
      <c r="BX507" s="10" t="str">
        <f t="shared" si="155"/>
        <v/>
      </c>
      <c r="BY507" s="10" t="str">
        <f t="shared" si="156"/>
        <v/>
      </c>
      <c r="CA507" s="10" t="str">
        <f t="shared" si="157"/>
        <v/>
      </c>
      <c r="CB507" s="10" t="str">
        <f t="shared" si="158"/>
        <v/>
      </c>
      <c r="CC507" s="10" t="str">
        <f t="shared" si="159"/>
        <v/>
      </c>
      <c r="CD507" s="10" t="str">
        <f t="shared" si="160"/>
        <v/>
      </c>
      <c r="CE507" s="10" t="str">
        <f t="shared" si="161"/>
        <v/>
      </c>
      <c r="CF507" s="10"/>
      <c r="CG507" s="10">
        <f t="shared" si="162"/>
        <v>0</v>
      </c>
    </row>
    <row r="508" spans="1:85" hidden="1" outlineLevel="1" x14ac:dyDescent="0.25">
      <c r="A508" s="12" t="str">
        <f t="shared" si="148"/>
        <v/>
      </c>
      <c r="R508" s="18" t="str">
        <f t="shared" si="143"/>
        <v xml:space="preserve"> []</v>
      </c>
      <c r="U508" s="45" t="str">
        <f t="shared" si="144"/>
        <v/>
      </c>
      <c r="W508" s="45" t="str">
        <f t="shared" si="145"/>
        <v/>
      </c>
      <c r="AP508" s="45" t="str">
        <f t="shared" si="146"/>
        <v/>
      </c>
      <c r="AR508" s="45" t="str">
        <f t="shared" si="147"/>
        <v/>
      </c>
      <c r="BN508" s="45" t="str">
        <f t="shared" si="142"/>
        <v/>
      </c>
      <c r="BP508" s="12" t="s">
        <v>3804</v>
      </c>
      <c r="BR508" s="10" t="str">
        <f t="shared" si="149"/>
        <v/>
      </c>
      <c r="BS508" s="10" t="str">
        <f t="shared" si="150"/>
        <v/>
      </c>
      <c r="BT508" s="10" t="str">
        <f t="shared" si="151"/>
        <v/>
      </c>
      <c r="BU508" s="10" t="str">
        <f t="shared" si="152"/>
        <v/>
      </c>
      <c r="BV508" s="10" t="str">
        <f t="shared" si="153"/>
        <v/>
      </c>
      <c r="BW508" s="10" t="str">
        <f t="shared" si="154"/>
        <v/>
      </c>
      <c r="BX508" s="10" t="str">
        <f t="shared" si="155"/>
        <v/>
      </c>
      <c r="BY508" s="10" t="str">
        <f t="shared" si="156"/>
        <v/>
      </c>
      <c r="CA508" s="10" t="str">
        <f t="shared" si="157"/>
        <v/>
      </c>
      <c r="CB508" s="10" t="str">
        <f t="shared" si="158"/>
        <v/>
      </c>
      <c r="CC508" s="10" t="str">
        <f t="shared" si="159"/>
        <v/>
      </c>
      <c r="CD508" s="10" t="str">
        <f t="shared" si="160"/>
        <v/>
      </c>
      <c r="CE508" s="10" t="str">
        <f t="shared" si="161"/>
        <v/>
      </c>
      <c r="CF508" s="10"/>
      <c r="CG508" s="10">
        <f t="shared" si="162"/>
        <v>0</v>
      </c>
    </row>
    <row r="509" spans="1:85" hidden="1" outlineLevel="1" x14ac:dyDescent="0.25">
      <c r="A509" s="12" t="str">
        <f t="shared" si="148"/>
        <v/>
      </c>
      <c r="R509" s="18" t="str">
        <f t="shared" si="143"/>
        <v xml:space="preserve"> []</v>
      </c>
      <c r="U509" s="45" t="str">
        <f t="shared" si="144"/>
        <v/>
      </c>
      <c r="W509" s="45" t="str">
        <f t="shared" si="145"/>
        <v/>
      </c>
      <c r="AP509" s="45" t="str">
        <f t="shared" si="146"/>
        <v/>
      </c>
      <c r="AR509" s="45" t="str">
        <f t="shared" si="147"/>
        <v/>
      </c>
      <c r="BN509" s="45" t="str">
        <f t="shared" si="142"/>
        <v/>
      </c>
      <c r="BP509" s="12" t="s">
        <v>3804</v>
      </c>
      <c r="BR509" s="10" t="str">
        <f t="shared" si="149"/>
        <v/>
      </c>
      <c r="BS509" s="10" t="str">
        <f t="shared" si="150"/>
        <v/>
      </c>
      <c r="BT509" s="10" t="str">
        <f t="shared" si="151"/>
        <v/>
      </c>
      <c r="BU509" s="10" t="str">
        <f t="shared" si="152"/>
        <v/>
      </c>
      <c r="BV509" s="10" t="str">
        <f t="shared" si="153"/>
        <v/>
      </c>
      <c r="BW509" s="10" t="str">
        <f t="shared" si="154"/>
        <v/>
      </c>
      <c r="BX509" s="10" t="str">
        <f t="shared" si="155"/>
        <v/>
      </c>
      <c r="BY509" s="10" t="str">
        <f t="shared" si="156"/>
        <v/>
      </c>
      <c r="CA509" s="10" t="str">
        <f t="shared" si="157"/>
        <v/>
      </c>
      <c r="CB509" s="10" t="str">
        <f t="shared" si="158"/>
        <v/>
      </c>
      <c r="CC509" s="10" t="str">
        <f t="shared" si="159"/>
        <v/>
      </c>
      <c r="CD509" s="10" t="str">
        <f t="shared" si="160"/>
        <v/>
      </c>
      <c r="CE509" s="10" t="str">
        <f t="shared" si="161"/>
        <v/>
      </c>
      <c r="CF509" s="10"/>
      <c r="CG509" s="10">
        <f t="shared" si="162"/>
        <v>0</v>
      </c>
    </row>
    <row r="510" spans="1:85" hidden="1" outlineLevel="1" x14ac:dyDescent="0.25">
      <c r="A510" s="12" t="str">
        <f t="shared" si="148"/>
        <v/>
      </c>
      <c r="R510" s="18" t="str">
        <f t="shared" si="143"/>
        <v xml:space="preserve"> []</v>
      </c>
      <c r="U510" s="45" t="str">
        <f t="shared" si="144"/>
        <v/>
      </c>
      <c r="W510" s="45" t="str">
        <f t="shared" si="145"/>
        <v/>
      </c>
      <c r="AP510" s="45" t="str">
        <f t="shared" si="146"/>
        <v/>
      </c>
      <c r="AR510" s="45" t="str">
        <f t="shared" si="147"/>
        <v/>
      </c>
      <c r="BN510" s="45" t="str">
        <f t="shared" si="142"/>
        <v/>
      </c>
      <c r="BP510" s="12" t="s">
        <v>3804</v>
      </c>
      <c r="BR510" s="10" t="str">
        <f t="shared" si="149"/>
        <v/>
      </c>
      <c r="BS510" s="10" t="str">
        <f t="shared" si="150"/>
        <v/>
      </c>
      <c r="BT510" s="10" t="str">
        <f t="shared" si="151"/>
        <v/>
      </c>
      <c r="BU510" s="10" t="str">
        <f t="shared" si="152"/>
        <v/>
      </c>
      <c r="BV510" s="10" t="str">
        <f t="shared" si="153"/>
        <v/>
      </c>
      <c r="BW510" s="10" t="str">
        <f t="shared" si="154"/>
        <v/>
      </c>
      <c r="BX510" s="10" t="str">
        <f t="shared" si="155"/>
        <v/>
      </c>
      <c r="BY510" s="10" t="str">
        <f t="shared" si="156"/>
        <v/>
      </c>
      <c r="CA510" s="10" t="str">
        <f t="shared" si="157"/>
        <v/>
      </c>
      <c r="CB510" s="10" t="str">
        <f t="shared" si="158"/>
        <v/>
      </c>
      <c r="CC510" s="10" t="str">
        <f t="shared" si="159"/>
        <v/>
      </c>
      <c r="CD510" s="10" t="str">
        <f t="shared" si="160"/>
        <v/>
      </c>
      <c r="CE510" s="10" t="str">
        <f t="shared" si="161"/>
        <v/>
      </c>
      <c r="CF510" s="10"/>
      <c r="CG510" s="10">
        <f t="shared" si="162"/>
        <v>0</v>
      </c>
    </row>
    <row r="511" spans="1:85" hidden="1" outlineLevel="1" x14ac:dyDescent="0.25">
      <c r="A511" s="12" t="str">
        <f t="shared" si="148"/>
        <v/>
      </c>
      <c r="R511" s="18" t="str">
        <f t="shared" si="143"/>
        <v xml:space="preserve"> []</v>
      </c>
      <c r="U511" s="45" t="str">
        <f t="shared" ref="U511:U513" si="163">IF(ISBLANK(U100),"",U100)</f>
        <v/>
      </c>
      <c r="W511" s="45" t="str">
        <f t="shared" ref="W511:W513" si="164">IF(ISBLANK(W100),"",W100)</f>
        <v/>
      </c>
      <c r="AP511" s="45" t="str">
        <f t="shared" ref="AP511:AP513" si="165">IF(ISBLANK(AB100),"",AB100)</f>
        <v/>
      </c>
      <c r="AR511" s="45" t="str">
        <f t="shared" ref="AR511:AR513" si="166">IF(ISBLANK(AD100),"",AD100)</f>
        <v/>
      </c>
      <c r="BN511" s="45" t="str">
        <f t="shared" si="142"/>
        <v/>
      </c>
      <c r="BP511" s="12" t="s">
        <v>3804</v>
      </c>
      <c r="BR511" s="10" t="str">
        <f t="shared" si="149"/>
        <v/>
      </c>
      <c r="BS511" s="10" t="str">
        <f t="shared" si="150"/>
        <v/>
      </c>
      <c r="BT511" s="10" t="str">
        <f t="shared" si="151"/>
        <v/>
      </c>
      <c r="BU511" s="10" t="str">
        <f t="shared" si="152"/>
        <v/>
      </c>
      <c r="BV511" s="10" t="str">
        <f t="shared" si="153"/>
        <v/>
      </c>
      <c r="BW511" s="10" t="str">
        <f t="shared" si="154"/>
        <v/>
      </c>
      <c r="BX511" s="10" t="str">
        <f t="shared" si="155"/>
        <v/>
      </c>
      <c r="BY511" s="10" t="str">
        <f t="shared" si="156"/>
        <v/>
      </c>
      <c r="CA511" s="10" t="str">
        <f t="shared" si="157"/>
        <v/>
      </c>
      <c r="CB511" s="10" t="str">
        <f t="shared" si="158"/>
        <v/>
      </c>
      <c r="CC511" s="10" t="str">
        <f t="shared" si="159"/>
        <v/>
      </c>
      <c r="CD511" s="10" t="str">
        <f t="shared" si="160"/>
        <v/>
      </c>
      <c r="CE511" s="10" t="str">
        <f t="shared" si="161"/>
        <v/>
      </c>
      <c r="CF511" s="10"/>
      <c r="CG511" s="10">
        <f t="shared" si="162"/>
        <v>0</v>
      </c>
    </row>
    <row r="512" spans="1:85" hidden="1" outlineLevel="1" x14ac:dyDescent="0.25">
      <c r="A512" s="12" t="str">
        <f t="shared" si="148"/>
        <v/>
      </c>
      <c r="R512" s="18" t="str">
        <f t="shared" si="143"/>
        <v xml:space="preserve"> []</v>
      </c>
      <c r="U512" s="45" t="str">
        <f t="shared" si="163"/>
        <v/>
      </c>
      <c r="W512" s="45" t="str">
        <f t="shared" si="164"/>
        <v/>
      </c>
      <c r="AP512" s="45" t="str">
        <f t="shared" si="165"/>
        <v/>
      </c>
      <c r="AR512" s="45" t="str">
        <f t="shared" si="166"/>
        <v/>
      </c>
      <c r="BN512" s="45" t="str">
        <f t="shared" si="142"/>
        <v/>
      </c>
      <c r="BP512" s="12" t="s">
        <v>3804</v>
      </c>
      <c r="BR512" s="10" t="str">
        <f t="shared" si="149"/>
        <v/>
      </c>
      <c r="BS512" s="10" t="str">
        <f t="shared" si="150"/>
        <v/>
      </c>
      <c r="BT512" s="10" t="str">
        <f t="shared" si="151"/>
        <v/>
      </c>
      <c r="BU512" s="10" t="str">
        <f t="shared" si="152"/>
        <v/>
      </c>
      <c r="BV512" s="10" t="str">
        <f t="shared" si="153"/>
        <v/>
      </c>
      <c r="BW512" s="10" t="str">
        <f t="shared" si="154"/>
        <v/>
      </c>
      <c r="BX512" s="10" t="str">
        <f t="shared" si="155"/>
        <v/>
      </c>
      <c r="BY512" s="10" t="str">
        <f t="shared" si="156"/>
        <v/>
      </c>
      <c r="CA512" s="10" t="str">
        <f t="shared" si="157"/>
        <v/>
      </c>
      <c r="CB512" s="10" t="str">
        <f t="shared" si="158"/>
        <v/>
      </c>
      <c r="CC512" s="10" t="str">
        <f t="shared" si="159"/>
        <v/>
      </c>
      <c r="CD512" s="10" t="str">
        <f t="shared" si="160"/>
        <v/>
      </c>
      <c r="CE512" s="10" t="str">
        <f t="shared" si="161"/>
        <v/>
      </c>
      <c r="CF512" s="10"/>
      <c r="CG512" s="10">
        <f t="shared" si="162"/>
        <v>0</v>
      </c>
    </row>
    <row r="513" spans="1:85" hidden="1" outlineLevel="1" x14ac:dyDescent="0.25">
      <c r="A513" s="12" t="str">
        <f t="shared" si="148"/>
        <v/>
      </c>
      <c r="R513" s="18" t="str">
        <f t="shared" si="143"/>
        <v xml:space="preserve"> []</v>
      </c>
      <c r="U513" s="45" t="str">
        <f t="shared" si="163"/>
        <v/>
      </c>
      <c r="W513" s="45" t="str">
        <f t="shared" si="164"/>
        <v/>
      </c>
      <c r="AP513" s="45" t="str">
        <f t="shared" si="165"/>
        <v/>
      </c>
      <c r="AR513" s="45" t="str">
        <f t="shared" si="166"/>
        <v/>
      </c>
      <c r="BN513" s="45" t="str">
        <f t="shared" si="142"/>
        <v/>
      </c>
      <c r="BP513" s="12" t="s">
        <v>3804</v>
      </c>
      <c r="BR513" s="10" t="str">
        <f t="shared" si="149"/>
        <v/>
      </c>
      <c r="BS513" s="10" t="str">
        <f t="shared" si="150"/>
        <v/>
      </c>
      <c r="BT513" s="10" t="str">
        <f t="shared" si="151"/>
        <v/>
      </c>
      <c r="BU513" s="10" t="str">
        <f t="shared" si="152"/>
        <v/>
      </c>
      <c r="BV513" s="10" t="str">
        <f t="shared" si="153"/>
        <v/>
      </c>
      <c r="BW513" s="10" t="str">
        <f t="shared" si="154"/>
        <v/>
      </c>
      <c r="BX513" s="10" t="str">
        <f t="shared" si="155"/>
        <v/>
      </c>
      <c r="BY513" s="10" t="str">
        <f t="shared" si="156"/>
        <v/>
      </c>
      <c r="CA513" s="10" t="str">
        <f t="shared" si="157"/>
        <v/>
      </c>
      <c r="CB513" s="10" t="str">
        <f t="shared" si="158"/>
        <v/>
      </c>
      <c r="CC513" s="10" t="str">
        <f t="shared" si="159"/>
        <v/>
      </c>
      <c r="CD513" s="10" t="str">
        <f t="shared" si="160"/>
        <v/>
      </c>
      <c r="CE513" s="10" t="str">
        <f t="shared" si="161"/>
        <v/>
      </c>
      <c r="CF513" s="10"/>
      <c r="CG513" s="10">
        <f t="shared" si="162"/>
        <v>0</v>
      </c>
    </row>
    <row r="514" spans="1:85" x14ac:dyDescent="0.25">
      <c r="A514" s="12">
        <f t="shared" si="148"/>
        <v>1</v>
      </c>
      <c r="R514" s="18" t="str">
        <f>CONCATENATE(R3," [",
BR514,BS514,BT514,BU514,BV514,BW514,BX514,BY514,"]")</f>
        <v>Хранилище (Гробница) [Месяц НС (甲) и Месяц ЗВ (丑)]</v>
      </c>
      <c r="AB514" s="45" t="str">
        <f>IF(ISBLANK(U3),"",U3)</f>
        <v>甲</v>
      </c>
      <c r="AD514" s="45" t="str">
        <f>IF(ISBLANK(W3),"",W3)</f>
        <v>丑</v>
      </c>
      <c r="BN514" s="45">
        <f t="shared" ref="BN514" si="167">A514</f>
        <v>1</v>
      </c>
      <c r="BP514" s="12" t="s">
        <v>3805</v>
      </c>
      <c r="BR514" s="10" t="str">
        <f t="shared" si="149"/>
        <v/>
      </c>
      <c r="BS514" s="10" t="str">
        <f t="shared" si="150"/>
        <v/>
      </c>
      <c r="BT514" s="10" t="str">
        <f t="shared" si="151"/>
        <v xml:space="preserve">Месяц НС (甲) и </v>
      </c>
      <c r="BU514" s="10" t="str">
        <f t="shared" si="152"/>
        <v>Месяц ЗВ (丑)</v>
      </c>
      <c r="BV514" s="10" t="str">
        <f t="shared" si="153"/>
        <v/>
      </c>
      <c r="BW514" s="10" t="str">
        <f t="shared" si="154"/>
        <v/>
      </c>
      <c r="BX514" s="10" t="str">
        <f t="shared" si="155"/>
        <v/>
      </c>
      <c r="BY514" s="10" t="str">
        <f t="shared" si="156"/>
        <v/>
      </c>
      <c r="CA514" s="10" t="str">
        <f t="shared" si="157"/>
        <v xml:space="preserve"> и </v>
      </c>
      <c r="CB514" s="10" t="str">
        <f t="shared" si="158"/>
        <v xml:space="preserve"> и </v>
      </c>
      <c r="CC514" s="10" t="str">
        <f t="shared" si="159"/>
        <v/>
      </c>
      <c r="CD514" s="10" t="str">
        <f t="shared" si="160"/>
        <v/>
      </c>
      <c r="CE514" s="10" t="str">
        <f t="shared" si="161"/>
        <v/>
      </c>
      <c r="CF514" s="10"/>
      <c r="CG514" s="10">
        <f t="shared" si="162"/>
        <v>2</v>
      </c>
    </row>
    <row r="515" spans="1:85" outlineLevel="1" x14ac:dyDescent="0.25">
      <c r="A515" s="12">
        <f t="shared" si="148"/>
        <v>1</v>
      </c>
      <c r="R515" s="18" t="str">
        <f t="shared" ref="R515:R578" si="168">CONCATENATE(R4," [",
BR515,BS515,BT515,BU515,BV515,BW515,BX515,BY515,"]")</f>
        <v>Хранилище (Гробница) [Месяц НС (甲) и Месяц ЗВ (辰)]</v>
      </c>
      <c r="AB515" s="45" t="str">
        <f t="shared" ref="AB515:AB578" si="169">IF(ISBLANK(U4),"",U4)</f>
        <v>甲</v>
      </c>
      <c r="AC515" s="45" t="str">
        <f t="shared" ref="AC515:AC546" si="170">IF(ISBLANK(V4),"",V4)</f>
        <v/>
      </c>
      <c r="AD515" s="45" t="str">
        <f t="shared" ref="AD515:AD578" si="171">IF(ISBLANK(W4),"",W4)</f>
        <v>辰</v>
      </c>
      <c r="BN515" s="45">
        <f t="shared" ref="BN515:BN578" si="172">A515</f>
        <v>1</v>
      </c>
      <c r="BP515" s="12" t="s">
        <v>3805</v>
      </c>
      <c r="BR515" s="10" t="str">
        <f t="shared" si="149"/>
        <v/>
      </c>
      <c r="BS515" s="10" t="str">
        <f t="shared" si="150"/>
        <v/>
      </c>
      <c r="BT515" s="10" t="str">
        <f t="shared" si="151"/>
        <v xml:space="preserve">Месяц НС (甲) и </v>
      </c>
      <c r="BU515" s="10" t="str">
        <f t="shared" si="152"/>
        <v>Месяц ЗВ (辰)</v>
      </c>
      <c r="BV515" s="10" t="str">
        <f t="shared" si="153"/>
        <v/>
      </c>
      <c r="BW515" s="10" t="str">
        <f t="shared" si="154"/>
        <v/>
      </c>
      <c r="BX515" s="10" t="str">
        <f t="shared" si="155"/>
        <v/>
      </c>
      <c r="BY515" s="10" t="str">
        <f t="shared" si="156"/>
        <v/>
      </c>
      <c r="CA515" s="10" t="str">
        <f t="shared" si="157"/>
        <v xml:space="preserve"> и </v>
      </c>
      <c r="CB515" s="10" t="str">
        <f t="shared" si="158"/>
        <v xml:space="preserve"> и </v>
      </c>
      <c r="CC515" s="10" t="str">
        <f t="shared" si="159"/>
        <v/>
      </c>
      <c r="CD515" s="10" t="str">
        <f t="shared" si="160"/>
        <v/>
      </c>
      <c r="CE515" s="10" t="str">
        <f t="shared" si="161"/>
        <v/>
      </c>
      <c r="CF515" s="10"/>
      <c r="CG515" s="10">
        <f t="shared" si="162"/>
        <v>2</v>
      </c>
    </row>
    <row r="516" spans="1:85" outlineLevel="1" x14ac:dyDescent="0.25">
      <c r="A516" s="12">
        <f t="shared" si="148"/>
        <v>1</v>
      </c>
      <c r="R516" s="18" t="str">
        <f t="shared" si="168"/>
        <v>Хранилище (Гробница) [Месяц НС (甲) и Месяц ЗВ (未)]</v>
      </c>
      <c r="AB516" s="45" t="str">
        <f t="shared" si="169"/>
        <v>甲</v>
      </c>
      <c r="AC516" s="45" t="str">
        <f t="shared" si="170"/>
        <v/>
      </c>
      <c r="AD516" s="45" t="str">
        <f t="shared" si="171"/>
        <v>未</v>
      </c>
      <c r="BN516" s="45">
        <f t="shared" si="172"/>
        <v>1</v>
      </c>
      <c r="BP516" s="12" t="s">
        <v>3805</v>
      </c>
      <c r="BR516" s="10" t="str">
        <f t="shared" si="149"/>
        <v/>
      </c>
      <c r="BS516" s="10" t="str">
        <f t="shared" si="150"/>
        <v/>
      </c>
      <c r="BT516" s="10" t="str">
        <f t="shared" si="151"/>
        <v xml:space="preserve">Месяц НС (甲) и </v>
      </c>
      <c r="BU516" s="10" t="str">
        <f t="shared" si="152"/>
        <v>Месяц ЗВ (未)</v>
      </c>
      <c r="BV516" s="10" t="str">
        <f t="shared" si="153"/>
        <v/>
      </c>
      <c r="BW516" s="10" t="str">
        <f t="shared" si="154"/>
        <v/>
      </c>
      <c r="BX516" s="10" t="str">
        <f t="shared" si="155"/>
        <v/>
      </c>
      <c r="BY516" s="10" t="str">
        <f t="shared" si="156"/>
        <v/>
      </c>
      <c r="CA516" s="10" t="str">
        <f t="shared" si="157"/>
        <v xml:space="preserve"> и </v>
      </c>
      <c r="CB516" s="10" t="str">
        <f t="shared" si="158"/>
        <v xml:space="preserve"> и </v>
      </c>
      <c r="CC516" s="10" t="str">
        <f t="shared" si="159"/>
        <v/>
      </c>
      <c r="CD516" s="10" t="str">
        <f t="shared" si="160"/>
        <v/>
      </c>
      <c r="CE516" s="10" t="str">
        <f t="shared" si="161"/>
        <v/>
      </c>
      <c r="CF516" s="10"/>
      <c r="CG516" s="10">
        <f t="shared" si="162"/>
        <v>2</v>
      </c>
    </row>
    <row r="517" spans="1:85" outlineLevel="1" x14ac:dyDescent="0.25">
      <c r="A517" s="12">
        <f t="shared" si="148"/>
        <v>1</v>
      </c>
      <c r="R517" s="18" t="str">
        <f t="shared" si="168"/>
        <v>Хранилище (Гробница) [Месяц НС (甲) и Месяц ЗВ (戌)]</v>
      </c>
      <c r="AB517" s="45" t="str">
        <f t="shared" si="169"/>
        <v>甲</v>
      </c>
      <c r="AC517" s="45" t="str">
        <f t="shared" si="170"/>
        <v/>
      </c>
      <c r="AD517" s="45" t="str">
        <f t="shared" si="171"/>
        <v>戌</v>
      </c>
      <c r="BN517" s="45">
        <f t="shared" si="172"/>
        <v>1</v>
      </c>
      <c r="BP517" s="12" t="s">
        <v>3805</v>
      </c>
      <c r="BR517" s="10" t="str">
        <f t="shared" si="149"/>
        <v/>
      </c>
      <c r="BS517" s="10" t="str">
        <f t="shared" si="150"/>
        <v/>
      </c>
      <c r="BT517" s="10" t="str">
        <f t="shared" si="151"/>
        <v xml:space="preserve">Месяц НС (甲) и </v>
      </c>
      <c r="BU517" s="10" t="str">
        <f t="shared" si="152"/>
        <v>Месяц ЗВ (戌)</v>
      </c>
      <c r="BV517" s="10" t="str">
        <f t="shared" si="153"/>
        <v/>
      </c>
      <c r="BW517" s="10" t="str">
        <f t="shared" si="154"/>
        <v/>
      </c>
      <c r="BX517" s="10" t="str">
        <f t="shared" si="155"/>
        <v/>
      </c>
      <c r="BY517" s="10" t="str">
        <f t="shared" si="156"/>
        <v/>
      </c>
      <c r="CA517" s="10" t="str">
        <f t="shared" si="157"/>
        <v xml:space="preserve"> и </v>
      </c>
      <c r="CB517" s="10" t="str">
        <f t="shared" si="158"/>
        <v xml:space="preserve"> и </v>
      </c>
      <c r="CC517" s="10" t="str">
        <f t="shared" si="159"/>
        <v/>
      </c>
      <c r="CD517" s="10" t="str">
        <f t="shared" si="160"/>
        <v/>
      </c>
      <c r="CE517" s="10" t="str">
        <f t="shared" si="161"/>
        <v/>
      </c>
      <c r="CF517" s="10"/>
      <c r="CG517" s="10">
        <f t="shared" si="162"/>
        <v>2</v>
      </c>
    </row>
    <row r="518" spans="1:85" outlineLevel="1" x14ac:dyDescent="0.25">
      <c r="A518" s="12">
        <f t="shared" si="148"/>
        <v>1</v>
      </c>
      <c r="R518" s="18" t="str">
        <f t="shared" si="168"/>
        <v>Хранилище (Гробница) [Месяц НС (乙) и Месяц ЗВ (丑)]</v>
      </c>
      <c r="AB518" s="45" t="str">
        <f t="shared" si="169"/>
        <v>乙</v>
      </c>
      <c r="AC518" s="45" t="str">
        <f t="shared" si="170"/>
        <v/>
      </c>
      <c r="AD518" s="45" t="str">
        <f t="shared" si="171"/>
        <v>丑</v>
      </c>
      <c r="BN518" s="45">
        <f t="shared" si="172"/>
        <v>1</v>
      </c>
      <c r="BP518" s="12" t="s">
        <v>3805</v>
      </c>
      <c r="BR518" s="10" t="str">
        <f t="shared" si="149"/>
        <v/>
      </c>
      <c r="BS518" s="10" t="str">
        <f t="shared" si="150"/>
        <v/>
      </c>
      <c r="BT518" s="10" t="str">
        <f t="shared" si="151"/>
        <v xml:space="preserve">Месяц НС (乙) и </v>
      </c>
      <c r="BU518" s="10" t="str">
        <f t="shared" si="152"/>
        <v>Месяц ЗВ (丑)</v>
      </c>
      <c r="BV518" s="10" t="str">
        <f t="shared" si="153"/>
        <v/>
      </c>
      <c r="BW518" s="10" t="str">
        <f t="shared" si="154"/>
        <v/>
      </c>
      <c r="BX518" s="10" t="str">
        <f t="shared" si="155"/>
        <v/>
      </c>
      <c r="BY518" s="10" t="str">
        <f t="shared" si="156"/>
        <v/>
      </c>
      <c r="CA518" s="10" t="str">
        <f t="shared" si="157"/>
        <v xml:space="preserve"> и </v>
      </c>
      <c r="CB518" s="10" t="str">
        <f t="shared" si="158"/>
        <v xml:space="preserve"> и </v>
      </c>
      <c r="CC518" s="10" t="str">
        <f t="shared" si="159"/>
        <v/>
      </c>
      <c r="CD518" s="10" t="str">
        <f t="shared" si="160"/>
        <v/>
      </c>
      <c r="CE518" s="10" t="str">
        <f t="shared" si="161"/>
        <v/>
      </c>
      <c r="CF518" s="10"/>
      <c r="CG518" s="10">
        <f t="shared" si="162"/>
        <v>2</v>
      </c>
    </row>
    <row r="519" spans="1:85" outlineLevel="1" x14ac:dyDescent="0.25">
      <c r="A519" s="12">
        <f t="shared" si="148"/>
        <v>1</v>
      </c>
      <c r="R519" s="18" t="str">
        <f t="shared" si="168"/>
        <v>Хранилище (Гробница) [Месяц НС (乙) и Месяц ЗВ (辰)]</v>
      </c>
      <c r="AB519" s="45" t="str">
        <f t="shared" si="169"/>
        <v>乙</v>
      </c>
      <c r="AC519" s="45" t="str">
        <f t="shared" si="170"/>
        <v/>
      </c>
      <c r="AD519" s="45" t="str">
        <f t="shared" si="171"/>
        <v>辰</v>
      </c>
      <c r="BN519" s="45">
        <f t="shared" si="172"/>
        <v>1</v>
      </c>
      <c r="BP519" s="12" t="s">
        <v>3805</v>
      </c>
      <c r="BR519" s="10" t="str">
        <f t="shared" si="149"/>
        <v/>
      </c>
      <c r="BS519" s="10" t="str">
        <f t="shared" si="150"/>
        <v/>
      </c>
      <c r="BT519" s="10" t="str">
        <f t="shared" si="151"/>
        <v xml:space="preserve">Месяц НС (乙) и </v>
      </c>
      <c r="BU519" s="10" t="str">
        <f t="shared" si="152"/>
        <v>Месяц ЗВ (辰)</v>
      </c>
      <c r="BV519" s="10" t="str">
        <f t="shared" si="153"/>
        <v/>
      </c>
      <c r="BW519" s="10" t="str">
        <f t="shared" si="154"/>
        <v/>
      </c>
      <c r="BX519" s="10" t="str">
        <f t="shared" si="155"/>
        <v/>
      </c>
      <c r="BY519" s="10" t="str">
        <f t="shared" si="156"/>
        <v/>
      </c>
      <c r="CA519" s="10" t="str">
        <f t="shared" si="157"/>
        <v xml:space="preserve"> и </v>
      </c>
      <c r="CB519" s="10" t="str">
        <f t="shared" si="158"/>
        <v xml:space="preserve"> и </v>
      </c>
      <c r="CC519" s="10" t="str">
        <f t="shared" si="159"/>
        <v/>
      </c>
      <c r="CD519" s="10" t="str">
        <f t="shared" si="160"/>
        <v/>
      </c>
      <c r="CE519" s="10" t="str">
        <f t="shared" si="161"/>
        <v/>
      </c>
      <c r="CF519" s="10"/>
      <c r="CG519" s="10">
        <f t="shared" si="162"/>
        <v>2</v>
      </c>
    </row>
    <row r="520" spans="1:85" outlineLevel="1" x14ac:dyDescent="0.25">
      <c r="A520" s="12">
        <f t="shared" si="148"/>
        <v>1</v>
      </c>
      <c r="R520" s="18" t="str">
        <f t="shared" si="168"/>
        <v>Хранилище (Гробница) [Месяц НС (乙) и Месяц ЗВ (未)]</v>
      </c>
      <c r="AB520" s="45" t="str">
        <f t="shared" si="169"/>
        <v>乙</v>
      </c>
      <c r="AC520" s="45" t="str">
        <f t="shared" si="170"/>
        <v/>
      </c>
      <c r="AD520" s="45" t="str">
        <f t="shared" si="171"/>
        <v>未</v>
      </c>
      <c r="BN520" s="45">
        <f t="shared" si="172"/>
        <v>1</v>
      </c>
      <c r="BP520" s="12" t="s">
        <v>3805</v>
      </c>
      <c r="BR520" s="10" t="str">
        <f t="shared" si="149"/>
        <v/>
      </c>
      <c r="BS520" s="10" t="str">
        <f t="shared" si="150"/>
        <v/>
      </c>
      <c r="BT520" s="10" t="str">
        <f t="shared" si="151"/>
        <v xml:space="preserve">Месяц НС (乙) и </v>
      </c>
      <c r="BU520" s="10" t="str">
        <f t="shared" si="152"/>
        <v>Месяц ЗВ (未)</v>
      </c>
      <c r="BV520" s="10" t="str">
        <f t="shared" si="153"/>
        <v/>
      </c>
      <c r="BW520" s="10" t="str">
        <f t="shared" si="154"/>
        <v/>
      </c>
      <c r="BX520" s="10" t="str">
        <f t="shared" si="155"/>
        <v/>
      </c>
      <c r="BY520" s="10" t="str">
        <f t="shared" si="156"/>
        <v/>
      </c>
      <c r="CA520" s="10" t="str">
        <f t="shared" si="157"/>
        <v xml:space="preserve"> и </v>
      </c>
      <c r="CB520" s="10" t="str">
        <f t="shared" si="158"/>
        <v xml:space="preserve"> и </v>
      </c>
      <c r="CC520" s="10" t="str">
        <f t="shared" si="159"/>
        <v/>
      </c>
      <c r="CD520" s="10" t="str">
        <f t="shared" si="160"/>
        <v/>
      </c>
      <c r="CE520" s="10" t="str">
        <f t="shared" si="161"/>
        <v/>
      </c>
      <c r="CF520" s="10"/>
      <c r="CG520" s="10">
        <f t="shared" si="162"/>
        <v>2</v>
      </c>
    </row>
    <row r="521" spans="1:85" outlineLevel="1" x14ac:dyDescent="0.25">
      <c r="A521" s="12">
        <f t="shared" si="148"/>
        <v>1</v>
      </c>
      <c r="R521" s="18" t="str">
        <f t="shared" si="168"/>
        <v>Хранилище (Гробница) [Месяц НС (乙) и Месяц ЗВ (戌)]</v>
      </c>
      <c r="AB521" s="45" t="str">
        <f t="shared" si="169"/>
        <v>乙</v>
      </c>
      <c r="AC521" s="45" t="str">
        <f t="shared" si="170"/>
        <v/>
      </c>
      <c r="AD521" s="45" t="str">
        <f t="shared" si="171"/>
        <v>戌</v>
      </c>
      <c r="BN521" s="45">
        <f t="shared" si="172"/>
        <v>1</v>
      </c>
      <c r="BP521" s="12" t="s">
        <v>3805</v>
      </c>
      <c r="BR521" s="10" t="str">
        <f t="shared" si="149"/>
        <v/>
      </c>
      <c r="BS521" s="10" t="str">
        <f t="shared" si="150"/>
        <v/>
      </c>
      <c r="BT521" s="10" t="str">
        <f t="shared" si="151"/>
        <v xml:space="preserve">Месяц НС (乙) и </v>
      </c>
      <c r="BU521" s="10" t="str">
        <f t="shared" si="152"/>
        <v>Месяц ЗВ (戌)</v>
      </c>
      <c r="BV521" s="10" t="str">
        <f t="shared" si="153"/>
        <v/>
      </c>
      <c r="BW521" s="10" t="str">
        <f t="shared" si="154"/>
        <v/>
      </c>
      <c r="BX521" s="10" t="str">
        <f t="shared" si="155"/>
        <v/>
      </c>
      <c r="BY521" s="10" t="str">
        <f t="shared" si="156"/>
        <v/>
      </c>
      <c r="CA521" s="10" t="str">
        <f t="shared" si="157"/>
        <v xml:space="preserve"> и </v>
      </c>
      <c r="CB521" s="10" t="str">
        <f t="shared" si="158"/>
        <v xml:space="preserve"> и </v>
      </c>
      <c r="CC521" s="10" t="str">
        <f t="shared" si="159"/>
        <v/>
      </c>
      <c r="CD521" s="10" t="str">
        <f t="shared" si="160"/>
        <v/>
      </c>
      <c r="CE521" s="10" t="str">
        <f t="shared" si="161"/>
        <v/>
      </c>
      <c r="CF521" s="10"/>
      <c r="CG521" s="10">
        <f t="shared" si="162"/>
        <v>2</v>
      </c>
    </row>
    <row r="522" spans="1:85" outlineLevel="1" x14ac:dyDescent="0.25">
      <c r="A522" s="12">
        <f t="shared" si="148"/>
        <v>1</v>
      </c>
      <c r="R522" s="18" t="str">
        <f t="shared" si="168"/>
        <v>Хранилище (Гробница) [Месяц НС (丙) и Месяц ЗВ (丑)]</v>
      </c>
      <c r="AB522" s="45" t="str">
        <f t="shared" si="169"/>
        <v>丙</v>
      </c>
      <c r="AC522" s="45" t="str">
        <f t="shared" si="170"/>
        <v/>
      </c>
      <c r="AD522" s="45" t="str">
        <f t="shared" si="171"/>
        <v>丑</v>
      </c>
      <c r="BN522" s="45">
        <f t="shared" si="172"/>
        <v>1</v>
      </c>
      <c r="BP522" s="12" t="s">
        <v>3805</v>
      </c>
      <c r="BR522" s="10" t="str">
        <f t="shared" si="149"/>
        <v/>
      </c>
      <c r="BS522" s="10" t="str">
        <f t="shared" si="150"/>
        <v/>
      </c>
      <c r="BT522" s="10" t="str">
        <f t="shared" si="151"/>
        <v xml:space="preserve">Месяц НС (丙) и </v>
      </c>
      <c r="BU522" s="10" t="str">
        <f t="shared" si="152"/>
        <v>Месяц ЗВ (丑)</v>
      </c>
      <c r="BV522" s="10" t="str">
        <f t="shared" si="153"/>
        <v/>
      </c>
      <c r="BW522" s="10" t="str">
        <f t="shared" si="154"/>
        <v/>
      </c>
      <c r="BX522" s="10" t="str">
        <f t="shared" si="155"/>
        <v/>
      </c>
      <c r="BY522" s="10" t="str">
        <f t="shared" si="156"/>
        <v/>
      </c>
      <c r="CA522" s="10" t="str">
        <f t="shared" si="157"/>
        <v xml:space="preserve"> и </v>
      </c>
      <c r="CB522" s="10" t="str">
        <f t="shared" si="158"/>
        <v xml:space="preserve"> и </v>
      </c>
      <c r="CC522" s="10" t="str">
        <f t="shared" si="159"/>
        <v/>
      </c>
      <c r="CD522" s="10" t="str">
        <f t="shared" si="160"/>
        <v/>
      </c>
      <c r="CE522" s="10" t="str">
        <f t="shared" si="161"/>
        <v/>
      </c>
      <c r="CF522" s="10"/>
      <c r="CG522" s="10">
        <f t="shared" si="162"/>
        <v>2</v>
      </c>
    </row>
    <row r="523" spans="1:85" outlineLevel="1" x14ac:dyDescent="0.25">
      <c r="A523" s="12">
        <f t="shared" si="148"/>
        <v>1</v>
      </c>
      <c r="R523" s="18" t="str">
        <f t="shared" si="168"/>
        <v>Хранилище (Гробница) [Месяц НС (丁) и Месяц ЗВ (丑)]</v>
      </c>
      <c r="AB523" s="45" t="str">
        <f t="shared" si="169"/>
        <v>丁</v>
      </c>
      <c r="AC523" s="45" t="str">
        <f t="shared" si="170"/>
        <v/>
      </c>
      <c r="AD523" s="45" t="str">
        <f t="shared" si="171"/>
        <v>丑</v>
      </c>
      <c r="BN523" s="45">
        <f t="shared" si="172"/>
        <v>1</v>
      </c>
      <c r="BP523" s="12" t="s">
        <v>3805</v>
      </c>
      <c r="BR523" s="10" t="str">
        <f t="shared" si="149"/>
        <v/>
      </c>
      <c r="BS523" s="10" t="str">
        <f t="shared" si="150"/>
        <v/>
      </c>
      <c r="BT523" s="10" t="str">
        <f t="shared" si="151"/>
        <v xml:space="preserve">Месяц НС (丁) и </v>
      </c>
      <c r="BU523" s="10" t="str">
        <f t="shared" si="152"/>
        <v>Месяц ЗВ (丑)</v>
      </c>
      <c r="BV523" s="10" t="str">
        <f t="shared" si="153"/>
        <v/>
      </c>
      <c r="BW523" s="10" t="str">
        <f t="shared" si="154"/>
        <v/>
      </c>
      <c r="BX523" s="10" t="str">
        <f t="shared" si="155"/>
        <v/>
      </c>
      <c r="BY523" s="10" t="str">
        <f t="shared" si="156"/>
        <v/>
      </c>
      <c r="CA523" s="10" t="str">
        <f t="shared" si="157"/>
        <v xml:space="preserve"> и </v>
      </c>
      <c r="CB523" s="10" t="str">
        <f t="shared" si="158"/>
        <v xml:space="preserve"> и </v>
      </c>
      <c r="CC523" s="10" t="str">
        <f t="shared" si="159"/>
        <v/>
      </c>
      <c r="CD523" s="10" t="str">
        <f t="shared" si="160"/>
        <v/>
      </c>
      <c r="CE523" s="10" t="str">
        <f t="shared" si="161"/>
        <v/>
      </c>
      <c r="CF523" s="10"/>
      <c r="CG523" s="10">
        <f t="shared" si="162"/>
        <v>2</v>
      </c>
    </row>
    <row r="524" spans="1:85" outlineLevel="1" x14ac:dyDescent="0.25">
      <c r="A524" s="12">
        <f t="shared" si="148"/>
        <v>1</v>
      </c>
      <c r="R524" s="18" t="str">
        <f t="shared" si="168"/>
        <v>Хранилище (Гробница) [Месяц НС (戊) и Месяц ЗВ (辰)]</v>
      </c>
      <c r="AB524" s="45" t="str">
        <f t="shared" si="169"/>
        <v>戊</v>
      </c>
      <c r="AC524" s="45" t="str">
        <f t="shared" si="170"/>
        <v/>
      </c>
      <c r="AD524" s="45" t="str">
        <f t="shared" si="171"/>
        <v>辰</v>
      </c>
      <c r="BN524" s="45">
        <f t="shared" si="172"/>
        <v>1</v>
      </c>
      <c r="BP524" s="12" t="s">
        <v>3805</v>
      </c>
      <c r="BR524" s="10" t="str">
        <f t="shared" si="149"/>
        <v/>
      </c>
      <c r="BS524" s="10" t="str">
        <f t="shared" si="150"/>
        <v/>
      </c>
      <c r="BT524" s="10" t="str">
        <f t="shared" si="151"/>
        <v xml:space="preserve">Месяц НС (戊) и </v>
      </c>
      <c r="BU524" s="10" t="str">
        <f t="shared" si="152"/>
        <v>Месяц ЗВ (辰)</v>
      </c>
      <c r="BV524" s="10" t="str">
        <f t="shared" si="153"/>
        <v/>
      </c>
      <c r="BW524" s="10" t="str">
        <f t="shared" si="154"/>
        <v/>
      </c>
      <c r="BX524" s="10" t="str">
        <f t="shared" si="155"/>
        <v/>
      </c>
      <c r="BY524" s="10" t="str">
        <f t="shared" si="156"/>
        <v/>
      </c>
      <c r="CA524" s="10" t="str">
        <f t="shared" si="157"/>
        <v xml:space="preserve"> и </v>
      </c>
      <c r="CB524" s="10" t="str">
        <f t="shared" si="158"/>
        <v xml:space="preserve"> и </v>
      </c>
      <c r="CC524" s="10" t="str">
        <f t="shared" si="159"/>
        <v/>
      </c>
      <c r="CD524" s="10" t="str">
        <f t="shared" si="160"/>
        <v/>
      </c>
      <c r="CE524" s="10" t="str">
        <f t="shared" si="161"/>
        <v/>
      </c>
      <c r="CF524" s="10"/>
      <c r="CG524" s="10">
        <f t="shared" si="162"/>
        <v>2</v>
      </c>
    </row>
    <row r="525" spans="1:85" outlineLevel="1" x14ac:dyDescent="0.25">
      <c r="A525" s="12">
        <f t="shared" si="148"/>
        <v>1</v>
      </c>
      <c r="R525" s="18" t="str">
        <f t="shared" si="168"/>
        <v>Хранилище (Гробница) [Месяц НС (己) и Месяц ЗВ (辰)]</v>
      </c>
      <c r="AB525" s="45" t="str">
        <f t="shared" si="169"/>
        <v>己</v>
      </c>
      <c r="AC525" s="45" t="str">
        <f t="shared" si="170"/>
        <v/>
      </c>
      <c r="AD525" s="45" t="str">
        <f t="shared" si="171"/>
        <v>辰</v>
      </c>
      <c r="BN525" s="45">
        <f t="shared" si="172"/>
        <v>1</v>
      </c>
      <c r="BP525" s="12" t="s">
        <v>3805</v>
      </c>
      <c r="BR525" s="10" t="str">
        <f t="shared" si="149"/>
        <v/>
      </c>
      <c r="BS525" s="10" t="str">
        <f t="shared" si="150"/>
        <v/>
      </c>
      <c r="BT525" s="10" t="str">
        <f t="shared" si="151"/>
        <v xml:space="preserve">Месяц НС (己) и </v>
      </c>
      <c r="BU525" s="10" t="str">
        <f t="shared" si="152"/>
        <v>Месяц ЗВ (辰)</v>
      </c>
      <c r="BV525" s="10" t="str">
        <f t="shared" si="153"/>
        <v/>
      </c>
      <c r="BW525" s="10" t="str">
        <f t="shared" si="154"/>
        <v/>
      </c>
      <c r="BX525" s="10" t="str">
        <f t="shared" si="155"/>
        <v/>
      </c>
      <c r="BY525" s="10" t="str">
        <f t="shared" si="156"/>
        <v/>
      </c>
      <c r="CA525" s="10" t="str">
        <f t="shared" si="157"/>
        <v xml:space="preserve"> и </v>
      </c>
      <c r="CB525" s="10" t="str">
        <f t="shared" si="158"/>
        <v xml:space="preserve"> и </v>
      </c>
      <c r="CC525" s="10" t="str">
        <f t="shared" si="159"/>
        <v/>
      </c>
      <c r="CD525" s="10" t="str">
        <f t="shared" si="160"/>
        <v/>
      </c>
      <c r="CE525" s="10" t="str">
        <f t="shared" si="161"/>
        <v/>
      </c>
      <c r="CF525" s="10"/>
      <c r="CG525" s="10">
        <f t="shared" si="162"/>
        <v>2</v>
      </c>
    </row>
    <row r="526" spans="1:85" outlineLevel="1" x14ac:dyDescent="0.25">
      <c r="A526" s="12">
        <f t="shared" si="148"/>
        <v>1</v>
      </c>
      <c r="R526" s="18" t="str">
        <f t="shared" si="168"/>
        <v>Хранилище (Гробница) [Месяц НС (庚) и Месяц ЗВ (未)]</v>
      </c>
      <c r="AB526" s="45" t="str">
        <f t="shared" si="169"/>
        <v>庚</v>
      </c>
      <c r="AC526" s="45" t="str">
        <f t="shared" si="170"/>
        <v/>
      </c>
      <c r="AD526" s="45" t="str">
        <f t="shared" si="171"/>
        <v>未</v>
      </c>
      <c r="BN526" s="45">
        <f t="shared" si="172"/>
        <v>1</v>
      </c>
      <c r="BP526" s="12" t="s">
        <v>3805</v>
      </c>
      <c r="BR526" s="10" t="str">
        <f t="shared" si="149"/>
        <v/>
      </c>
      <c r="BS526" s="10" t="str">
        <f t="shared" si="150"/>
        <v/>
      </c>
      <c r="BT526" s="10" t="str">
        <f t="shared" si="151"/>
        <v xml:space="preserve">Месяц НС (庚) и </v>
      </c>
      <c r="BU526" s="10" t="str">
        <f t="shared" si="152"/>
        <v>Месяц ЗВ (未)</v>
      </c>
      <c r="BV526" s="10" t="str">
        <f t="shared" si="153"/>
        <v/>
      </c>
      <c r="BW526" s="10" t="str">
        <f t="shared" si="154"/>
        <v/>
      </c>
      <c r="BX526" s="10" t="str">
        <f t="shared" si="155"/>
        <v/>
      </c>
      <c r="BY526" s="10" t="str">
        <f t="shared" si="156"/>
        <v/>
      </c>
      <c r="CA526" s="10" t="str">
        <f t="shared" si="157"/>
        <v xml:space="preserve"> и </v>
      </c>
      <c r="CB526" s="10" t="str">
        <f t="shared" si="158"/>
        <v xml:space="preserve"> и </v>
      </c>
      <c r="CC526" s="10" t="str">
        <f t="shared" si="159"/>
        <v/>
      </c>
      <c r="CD526" s="10" t="str">
        <f t="shared" si="160"/>
        <v/>
      </c>
      <c r="CE526" s="10" t="str">
        <f t="shared" si="161"/>
        <v/>
      </c>
      <c r="CF526" s="10"/>
      <c r="CG526" s="10">
        <f t="shared" si="162"/>
        <v>2</v>
      </c>
    </row>
    <row r="527" spans="1:85" outlineLevel="1" x14ac:dyDescent="0.25">
      <c r="A527" s="12">
        <f t="shared" si="148"/>
        <v>1</v>
      </c>
      <c r="R527" s="18" t="str">
        <f t="shared" si="168"/>
        <v>Хранилище (Гробница) [Месяц НС (辛) и Месяц ЗВ (未)]</v>
      </c>
      <c r="AB527" s="45" t="str">
        <f t="shared" si="169"/>
        <v>辛</v>
      </c>
      <c r="AC527" s="45" t="str">
        <f t="shared" si="170"/>
        <v/>
      </c>
      <c r="AD527" s="45" t="str">
        <f t="shared" si="171"/>
        <v>未</v>
      </c>
      <c r="BN527" s="45">
        <f t="shared" si="172"/>
        <v>1</v>
      </c>
      <c r="BP527" s="12" t="s">
        <v>3805</v>
      </c>
      <c r="BR527" s="10" t="str">
        <f t="shared" si="149"/>
        <v/>
      </c>
      <c r="BS527" s="10" t="str">
        <f t="shared" si="150"/>
        <v/>
      </c>
      <c r="BT527" s="10" t="str">
        <f t="shared" si="151"/>
        <v xml:space="preserve">Месяц НС (辛) и </v>
      </c>
      <c r="BU527" s="10" t="str">
        <f t="shared" si="152"/>
        <v>Месяц ЗВ (未)</v>
      </c>
      <c r="BV527" s="10" t="str">
        <f t="shared" si="153"/>
        <v/>
      </c>
      <c r="BW527" s="10" t="str">
        <f t="shared" si="154"/>
        <v/>
      </c>
      <c r="BX527" s="10" t="str">
        <f t="shared" si="155"/>
        <v/>
      </c>
      <c r="BY527" s="10" t="str">
        <f t="shared" si="156"/>
        <v/>
      </c>
      <c r="CA527" s="10" t="str">
        <f t="shared" si="157"/>
        <v xml:space="preserve"> и </v>
      </c>
      <c r="CB527" s="10" t="str">
        <f t="shared" si="158"/>
        <v xml:space="preserve"> и </v>
      </c>
      <c r="CC527" s="10" t="str">
        <f t="shared" si="159"/>
        <v/>
      </c>
      <c r="CD527" s="10" t="str">
        <f t="shared" si="160"/>
        <v/>
      </c>
      <c r="CE527" s="10" t="str">
        <f t="shared" si="161"/>
        <v/>
      </c>
      <c r="CF527" s="10"/>
      <c r="CG527" s="10">
        <f t="shared" si="162"/>
        <v>2</v>
      </c>
    </row>
    <row r="528" spans="1:85" outlineLevel="1" x14ac:dyDescent="0.25">
      <c r="A528" s="12">
        <f t="shared" si="148"/>
        <v>1</v>
      </c>
      <c r="R528" s="18" t="str">
        <f t="shared" si="168"/>
        <v>Хранилище (Гробница) [Месяц НС (壬) и Месяц ЗВ (戌)]</v>
      </c>
      <c r="AB528" s="45" t="str">
        <f t="shared" si="169"/>
        <v>壬</v>
      </c>
      <c r="AC528" s="45" t="str">
        <f t="shared" si="170"/>
        <v/>
      </c>
      <c r="AD528" s="45" t="str">
        <f t="shared" si="171"/>
        <v>戌</v>
      </c>
      <c r="BN528" s="45">
        <f t="shared" si="172"/>
        <v>1</v>
      </c>
      <c r="BP528" s="12" t="s">
        <v>3805</v>
      </c>
      <c r="BR528" s="10" t="str">
        <f t="shared" si="149"/>
        <v/>
      </c>
      <c r="BS528" s="10" t="str">
        <f t="shared" si="150"/>
        <v/>
      </c>
      <c r="BT528" s="10" t="str">
        <f t="shared" si="151"/>
        <v xml:space="preserve">Месяц НС (壬) и </v>
      </c>
      <c r="BU528" s="10" t="str">
        <f t="shared" si="152"/>
        <v>Месяц ЗВ (戌)</v>
      </c>
      <c r="BV528" s="10" t="str">
        <f t="shared" si="153"/>
        <v/>
      </c>
      <c r="BW528" s="10" t="str">
        <f t="shared" si="154"/>
        <v/>
      </c>
      <c r="BX528" s="10" t="str">
        <f t="shared" si="155"/>
        <v/>
      </c>
      <c r="BY528" s="10" t="str">
        <f t="shared" si="156"/>
        <v/>
      </c>
      <c r="CA528" s="10" t="str">
        <f t="shared" si="157"/>
        <v xml:space="preserve"> и </v>
      </c>
      <c r="CB528" s="10" t="str">
        <f t="shared" si="158"/>
        <v xml:space="preserve"> и </v>
      </c>
      <c r="CC528" s="10" t="str">
        <f t="shared" si="159"/>
        <v/>
      </c>
      <c r="CD528" s="10" t="str">
        <f t="shared" si="160"/>
        <v/>
      </c>
      <c r="CE528" s="10" t="str">
        <f t="shared" si="161"/>
        <v/>
      </c>
      <c r="CF528" s="10"/>
      <c r="CG528" s="10">
        <f t="shared" si="162"/>
        <v>2</v>
      </c>
    </row>
    <row r="529" spans="1:85" outlineLevel="1" x14ac:dyDescent="0.25">
      <c r="A529" s="12">
        <f t="shared" si="148"/>
        <v>1</v>
      </c>
      <c r="R529" s="18" t="str">
        <f t="shared" si="168"/>
        <v>Хранилище (Гробница) [Месяц НС (癸) и Месяц ЗВ (戌)]</v>
      </c>
      <c r="AB529" s="45" t="str">
        <f t="shared" si="169"/>
        <v>癸</v>
      </c>
      <c r="AC529" s="45" t="str">
        <f t="shared" si="170"/>
        <v/>
      </c>
      <c r="AD529" s="45" t="str">
        <f t="shared" si="171"/>
        <v>戌</v>
      </c>
      <c r="BN529" s="45">
        <f t="shared" si="172"/>
        <v>1</v>
      </c>
      <c r="BP529" s="12" t="s">
        <v>3805</v>
      </c>
      <c r="BR529" s="10" t="str">
        <f t="shared" si="149"/>
        <v/>
      </c>
      <c r="BS529" s="10" t="str">
        <f t="shared" si="150"/>
        <v/>
      </c>
      <c r="BT529" s="10" t="str">
        <f t="shared" si="151"/>
        <v xml:space="preserve">Месяц НС (癸) и </v>
      </c>
      <c r="BU529" s="10" t="str">
        <f t="shared" si="152"/>
        <v>Месяц ЗВ (戌)</v>
      </c>
      <c r="BV529" s="10" t="str">
        <f t="shared" si="153"/>
        <v/>
      </c>
      <c r="BW529" s="10" t="str">
        <f t="shared" si="154"/>
        <v/>
      </c>
      <c r="BX529" s="10" t="str">
        <f t="shared" si="155"/>
        <v/>
      </c>
      <c r="BY529" s="10" t="str">
        <f t="shared" si="156"/>
        <v/>
      </c>
      <c r="CA529" s="10" t="str">
        <f t="shared" si="157"/>
        <v xml:space="preserve"> и </v>
      </c>
      <c r="CB529" s="10" t="str">
        <f t="shared" si="158"/>
        <v xml:space="preserve"> и </v>
      </c>
      <c r="CC529" s="10" t="str">
        <f t="shared" si="159"/>
        <v/>
      </c>
      <c r="CD529" s="10" t="str">
        <f t="shared" si="160"/>
        <v/>
      </c>
      <c r="CE529" s="10" t="str">
        <f t="shared" si="161"/>
        <v/>
      </c>
      <c r="CF529" s="10"/>
      <c r="CG529" s="10">
        <f t="shared" si="162"/>
        <v>2</v>
      </c>
    </row>
    <row r="530" spans="1:85" outlineLevel="1" x14ac:dyDescent="0.25">
      <c r="A530" s="12">
        <f t="shared" si="148"/>
        <v>1</v>
      </c>
      <c r="R530" s="18" t="str">
        <f t="shared" si="168"/>
        <v>Ша цветущего персика [Месяц НС (甲) и Месяц ЗВ (午)]</v>
      </c>
      <c r="AB530" s="45" t="str">
        <f t="shared" si="169"/>
        <v>甲</v>
      </c>
      <c r="AC530" s="45" t="str">
        <f t="shared" si="170"/>
        <v/>
      </c>
      <c r="AD530" s="45" t="str">
        <f t="shared" si="171"/>
        <v>午</v>
      </c>
      <c r="BN530" s="45">
        <f t="shared" si="172"/>
        <v>1</v>
      </c>
      <c r="BP530" s="12" t="s">
        <v>3805</v>
      </c>
      <c r="BR530" s="10" t="str">
        <f t="shared" si="149"/>
        <v/>
      </c>
      <c r="BS530" s="10" t="str">
        <f t="shared" si="150"/>
        <v/>
      </c>
      <c r="BT530" s="10" t="str">
        <f t="shared" si="151"/>
        <v xml:space="preserve">Месяц НС (甲) и </v>
      </c>
      <c r="BU530" s="10" t="str">
        <f t="shared" si="152"/>
        <v>Месяц ЗВ (午)</v>
      </c>
      <c r="BV530" s="10" t="str">
        <f t="shared" si="153"/>
        <v/>
      </c>
      <c r="BW530" s="10" t="str">
        <f t="shared" si="154"/>
        <v/>
      </c>
      <c r="BX530" s="10" t="str">
        <f t="shared" si="155"/>
        <v/>
      </c>
      <c r="BY530" s="10" t="str">
        <f t="shared" si="156"/>
        <v/>
      </c>
      <c r="CA530" s="10" t="str">
        <f t="shared" si="157"/>
        <v xml:space="preserve"> и </v>
      </c>
      <c r="CB530" s="10" t="str">
        <f t="shared" si="158"/>
        <v xml:space="preserve"> и </v>
      </c>
      <c r="CC530" s="10" t="str">
        <f t="shared" si="159"/>
        <v/>
      </c>
      <c r="CD530" s="10" t="str">
        <f t="shared" si="160"/>
        <v/>
      </c>
      <c r="CE530" s="10" t="str">
        <f t="shared" si="161"/>
        <v/>
      </c>
      <c r="CF530" s="10"/>
      <c r="CG530" s="10">
        <f t="shared" si="162"/>
        <v>2</v>
      </c>
    </row>
    <row r="531" spans="1:85" outlineLevel="1" x14ac:dyDescent="0.25">
      <c r="A531" s="12">
        <f t="shared" si="148"/>
        <v>1</v>
      </c>
      <c r="R531" s="18" t="str">
        <f t="shared" si="168"/>
        <v>Ша цветущего персика [Месяц НС (乙) и Месяц ЗВ (午)]</v>
      </c>
      <c r="AB531" s="45" t="str">
        <f t="shared" si="169"/>
        <v>乙</v>
      </c>
      <c r="AC531" s="45" t="str">
        <f t="shared" si="170"/>
        <v/>
      </c>
      <c r="AD531" s="45" t="str">
        <f t="shared" si="171"/>
        <v>午</v>
      </c>
      <c r="BN531" s="45">
        <f t="shared" si="172"/>
        <v>1</v>
      </c>
      <c r="BP531" s="12" t="s">
        <v>3805</v>
      </c>
      <c r="BR531" s="10" t="str">
        <f t="shared" si="149"/>
        <v/>
      </c>
      <c r="BS531" s="10" t="str">
        <f t="shared" si="150"/>
        <v/>
      </c>
      <c r="BT531" s="10" t="str">
        <f t="shared" si="151"/>
        <v xml:space="preserve">Месяц НС (乙) и </v>
      </c>
      <c r="BU531" s="10" t="str">
        <f t="shared" si="152"/>
        <v>Месяц ЗВ (午)</v>
      </c>
      <c r="BV531" s="10" t="str">
        <f t="shared" si="153"/>
        <v/>
      </c>
      <c r="BW531" s="10" t="str">
        <f t="shared" si="154"/>
        <v/>
      </c>
      <c r="BX531" s="10" t="str">
        <f t="shared" si="155"/>
        <v/>
      </c>
      <c r="BY531" s="10" t="str">
        <f t="shared" si="156"/>
        <v/>
      </c>
      <c r="CA531" s="10" t="str">
        <f t="shared" si="157"/>
        <v xml:space="preserve"> и </v>
      </c>
      <c r="CB531" s="10" t="str">
        <f t="shared" si="158"/>
        <v xml:space="preserve"> и </v>
      </c>
      <c r="CC531" s="10" t="str">
        <f t="shared" si="159"/>
        <v/>
      </c>
      <c r="CD531" s="10" t="str">
        <f t="shared" si="160"/>
        <v/>
      </c>
      <c r="CE531" s="10" t="str">
        <f t="shared" si="161"/>
        <v/>
      </c>
      <c r="CF531" s="10"/>
      <c r="CG531" s="10">
        <f t="shared" si="162"/>
        <v>2</v>
      </c>
    </row>
    <row r="532" spans="1:85" outlineLevel="1" x14ac:dyDescent="0.25">
      <c r="A532" s="12">
        <f t="shared" si="148"/>
        <v>1</v>
      </c>
      <c r="R532" s="18" t="str">
        <f t="shared" si="168"/>
        <v>Ша цветущего персика [Месяц НС (丙) и Месяц ЗВ (寅)]</v>
      </c>
      <c r="AB532" s="45" t="str">
        <f t="shared" si="169"/>
        <v>丙</v>
      </c>
      <c r="AC532" s="45" t="str">
        <f t="shared" si="170"/>
        <v/>
      </c>
      <c r="AD532" s="45" t="str">
        <f t="shared" si="171"/>
        <v>寅</v>
      </c>
      <c r="BN532" s="45">
        <f t="shared" si="172"/>
        <v>1</v>
      </c>
      <c r="BP532" s="12" t="s">
        <v>3805</v>
      </c>
      <c r="BR532" s="10" t="str">
        <f t="shared" si="149"/>
        <v/>
      </c>
      <c r="BS532" s="10" t="str">
        <f t="shared" si="150"/>
        <v/>
      </c>
      <c r="BT532" s="10" t="str">
        <f t="shared" si="151"/>
        <v xml:space="preserve">Месяц НС (丙) и </v>
      </c>
      <c r="BU532" s="10" t="str">
        <f t="shared" si="152"/>
        <v>Месяц ЗВ (寅)</v>
      </c>
      <c r="BV532" s="10" t="str">
        <f t="shared" si="153"/>
        <v/>
      </c>
      <c r="BW532" s="10" t="str">
        <f t="shared" si="154"/>
        <v/>
      </c>
      <c r="BX532" s="10" t="str">
        <f t="shared" si="155"/>
        <v/>
      </c>
      <c r="BY532" s="10" t="str">
        <f t="shared" si="156"/>
        <v/>
      </c>
      <c r="CA532" s="10" t="str">
        <f t="shared" si="157"/>
        <v xml:space="preserve"> и </v>
      </c>
      <c r="CB532" s="10" t="str">
        <f t="shared" si="158"/>
        <v xml:space="preserve"> и </v>
      </c>
      <c r="CC532" s="10" t="str">
        <f t="shared" si="159"/>
        <v/>
      </c>
      <c r="CD532" s="10" t="str">
        <f t="shared" si="160"/>
        <v/>
      </c>
      <c r="CE532" s="10" t="str">
        <f t="shared" si="161"/>
        <v/>
      </c>
      <c r="CF532" s="10"/>
      <c r="CG532" s="10">
        <f t="shared" si="162"/>
        <v>2</v>
      </c>
    </row>
    <row r="533" spans="1:85" outlineLevel="1" x14ac:dyDescent="0.25">
      <c r="A533" s="12">
        <f t="shared" si="148"/>
        <v>1</v>
      </c>
      <c r="R533" s="18" t="str">
        <f t="shared" si="168"/>
        <v>Ша цветущего персика [Месяц НС (丁) и Месяц ЗВ (未)]</v>
      </c>
      <c r="AB533" s="45" t="str">
        <f t="shared" si="169"/>
        <v>丁</v>
      </c>
      <c r="AC533" s="45" t="str">
        <f t="shared" si="170"/>
        <v/>
      </c>
      <c r="AD533" s="45" t="str">
        <f t="shared" si="171"/>
        <v>未</v>
      </c>
      <c r="BN533" s="45">
        <f t="shared" si="172"/>
        <v>1</v>
      </c>
      <c r="BP533" s="12" t="s">
        <v>3805</v>
      </c>
      <c r="BR533" s="10" t="str">
        <f t="shared" si="149"/>
        <v/>
      </c>
      <c r="BS533" s="10" t="str">
        <f t="shared" si="150"/>
        <v/>
      </c>
      <c r="BT533" s="10" t="str">
        <f t="shared" si="151"/>
        <v xml:space="preserve">Месяц НС (丁) и </v>
      </c>
      <c r="BU533" s="10" t="str">
        <f t="shared" si="152"/>
        <v>Месяц ЗВ (未)</v>
      </c>
      <c r="BV533" s="10" t="str">
        <f t="shared" si="153"/>
        <v/>
      </c>
      <c r="BW533" s="10" t="str">
        <f t="shared" si="154"/>
        <v/>
      </c>
      <c r="BX533" s="10" t="str">
        <f t="shared" si="155"/>
        <v/>
      </c>
      <c r="BY533" s="10" t="str">
        <f t="shared" si="156"/>
        <v/>
      </c>
      <c r="CA533" s="10" t="str">
        <f t="shared" si="157"/>
        <v xml:space="preserve"> и </v>
      </c>
      <c r="CB533" s="10" t="str">
        <f t="shared" si="158"/>
        <v xml:space="preserve"> и </v>
      </c>
      <c r="CC533" s="10" t="str">
        <f t="shared" si="159"/>
        <v/>
      </c>
      <c r="CD533" s="10" t="str">
        <f t="shared" si="160"/>
        <v/>
      </c>
      <c r="CE533" s="10" t="str">
        <f t="shared" si="161"/>
        <v/>
      </c>
      <c r="CF533" s="10"/>
      <c r="CG533" s="10">
        <f t="shared" si="162"/>
        <v>2</v>
      </c>
    </row>
    <row r="534" spans="1:85" outlineLevel="1" x14ac:dyDescent="0.25">
      <c r="A534" s="12">
        <f t="shared" si="148"/>
        <v>1</v>
      </c>
      <c r="R534" s="18" t="str">
        <f t="shared" si="168"/>
        <v>Ша цветущего персика [Месяц НС (戊) и Месяц ЗВ (辰)]</v>
      </c>
      <c r="AB534" s="45" t="str">
        <f t="shared" si="169"/>
        <v>戊</v>
      </c>
      <c r="AC534" s="45" t="str">
        <f t="shared" si="170"/>
        <v/>
      </c>
      <c r="AD534" s="45" t="str">
        <f t="shared" si="171"/>
        <v>辰</v>
      </c>
      <c r="BN534" s="45">
        <f t="shared" si="172"/>
        <v>1</v>
      </c>
      <c r="BP534" s="12" t="s">
        <v>3805</v>
      </c>
      <c r="BR534" s="10" t="str">
        <f t="shared" si="149"/>
        <v/>
      </c>
      <c r="BS534" s="10" t="str">
        <f t="shared" si="150"/>
        <v/>
      </c>
      <c r="BT534" s="10" t="str">
        <f t="shared" si="151"/>
        <v xml:space="preserve">Месяц НС (戊) и </v>
      </c>
      <c r="BU534" s="10" t="str">
        <f t="shared" si="152"/>
        <v>Месяц ЗВ (辰)</v>
      </c>
      <c r="BV534" s="10" t="str">
        <f t="shared" si="153"/>
        <v/>
      </c>
      <c r="BW534" s="10" t="str">
        <f t="shared" si="154"/>
        <v/>
      </c>
      <c r="BX534" s="10" t="str">
        <f t="shared" si="155"/>
        <v/>
      </c>
      <c r="BY534" s="10" t="str">
        <f t="shared" si="156"/>
        <v/>
      </c>
      <c r="CA534" s="10" t="str">
        <f t="shared" si="157"/>
        <v xml:space="preserve"> и </v>
      </c>
      <c r="CB534" s="10" t="str">
        <f t="shared" si="158"/>
        <v xml:space="preserve"> и </v>
      </c>
      <c r="CC534" s="10" t="str">
        <f t="shared" si="159"/>
        <v/>
      </c>
      <c r="CD534" s="10" t="str">
        <f t="shared" si="160"/>
        <v/>
      </c>
      <c r="CE534" s="10" t="str">
        <f t="shared" si="161"/>
        <v/>
      </c>
      <c r="CF534" s="10"/>
      <c r="CG534" s="10">
        <f t="shared" si="162"/>
        <v>2</v>
      </c>
    </row>
    <row r="535" spans="1:85" outlineLevel="1" x14ac:dyDescent="0.25">
      <c r="A535" s="12">
        <f t="shared" si="148"/>
        <v>1</v>
      </c>
      <c r="R535" s="18" t="str">
        <f t="shared" si="168"/>
        <v>Ша цветущего персика [Месяц НС (己) и Месяц ЗВ (辰)]</v>
      </c>
      <c r="AB535" s="45" t="str">
        <f t="shared" si="169"/>
        <v>己</v>
      </c>
      <c r="AC535" s="45" t="str">
        <f t="shared" si="170"/>
        <v/>
      </c>
      <c r="AD535" s="45" t="str">
        <f t="shared" si="171"/>
        <v>辰</v>
      </c>
      <c r="BN535" s="45">
        <f t="shared" si="172"/>
        <v>1</v>
      </c>
      <c r="BP535" s="12" t="s">
        <v>3805</v>
      </c>
      <c r="BR535" s="10" t="str">
        <f t="shared" si="149"/>
        <v/>
      </c>
      <c r="BS535" s="10" t="str">
        <f t="shared" si="150"/>
        <v/>
      </c>
      <c r="BT535" s="10" t="str">
        <f t="shared" si="151"/>
        <v xml:space="preserve">Месяц НС (己) и </v>
      </c>
      <c r="BU535" s="10" t="str">
        <f t="shared" si="152"/>
        <v>Месяц ЗВ (辰)</v>
      </c>
      <c r="BV535" s="10" t="str">
        <f t="shared" si="153"/>
        <v/>
      </c>
      <c r="BW535" s="10" t="str">
        <f t="shared" si="154"/>
        <v/>
      </c>
      <c r="BX535" s="10" t="str">
        <f t="shared" si="155"/>
        <v/>
      </c>
      <c r="BY535" s="10" t="str">
        <f t="shared" si="156"/>
        <v/>
      </c>
      <c r="CA535" s="10" t="str">
        <f t="shared" si="157"/>
        <v xml:space="preserve"> и </v>
      </c>
      <c r="CB535" s="10" t="str">
        <f t="shared" si="158"/>
        <v xml:space="preserve"> и </v>
      </c>
      <c r="CC535" s="10" t="str">
        <f t="shared" si="159"/>
        <v/>
      </c>
      <c r="CD535" s="10" t="str">
        <f t="shared" si="160"/>
        <v/>
      </c>
      <c r="CE535" s="10" t="str">
        <f t="shared" si="161"/>
        <v/>
      </c>
      <c r="CF535" s="10"/>
      <c r="CG535" s="10">
        <f t="shared" si="162"/>
        <v>2</v>
      </c>
    </row>
    <row r="536" spans="1:85" outlineLevel="1" x14ac:dyDescent="0.25">
      <c r="A536" s="12">
        <f t="shared" si="148"/>
        <v>1</v>
      </c>
      <c r="R536" s="18" t="str">
        <f t="shared" si="168"/>
        <v>Ша цветущего персика [Месяц НС (庚) и Месяц ЗВ (戌)]</v>
      </c>
      <c r="AB536" s="45" t="str">
        <f t="shared" si="169"/>
        <v>庚</v>
      </c>
      <c r="AC536" s="45" t="str">
        <f t="shared" si="170"/>
        <v/>
      </c>
      <c r="AD536" s="45" t="str">
        <f t="shared" si="171"/>
        <v>戌</v>
      </c>
      <c r="BN536" s="45">
        <f t="shared" si="172"/>
        <v>1</v>
      </c>
      <c r="BP536" s="12" t="s">
        <v>3805</v>
      </c>
      <c r="BR536" s="10" t="str">
        <f t="shared" si="149"/>
        <v/>
      </c>
      <c r="BS536" s="10" t="str">
        <f t="shared" si="150"/>
        <v/>
      </c>
      <c r="BT536" s="10" t="str">
        <f t="shared" si="151"/>
        <v xml:space="preserve">Месяц НС (庚) и </v>
      </c>
      <c r="BU536" s="10" t="str">
        <f t="shared" si="152"/>
        <v>Месяц ЗВ (戌)</v>
      </c>
      <c r="BV536" s="10" t="str">
        <f t="shared" si="153"/>
        <v/>
      </c>
      <c r="BW536" s="10" t="str">
        <f t="shared" si="154"/>
        <v/>
      </c>
      <c r="BX536" s="10" t="str">
        <f t="shared" si="155"/>
        <v/>
      </c>
      <c r="BY536" s="10" t="str">
        <f t="shared" si="156"/>
        <v/>
      </c>
      <c r="CA536" s="10" t="str">
        <f t="shared" si="157"/>
        <v xml:space="preserve"> и </v>
      </c>
      <c r="CB536" s="10" t="str">
        <f t="shared" si="158"/>
        <v xml:space="preserve"> и </v>
      </c>
      <c r="CC536" s="10" t="str">
        <f t="shared" si="159"/>
        <v/>
      </c>
      <c r="CD536" s="10" t="str">
        <f t="shared" si="160"/>
        <v/>
      </c>
      <c r="CE536" s="10" t="str">
        <f t="shared" si="161"/>
        <v/>
      </c>
      <c r="CF536" s="10"/>
      <c r="CG536" s="10">
        <f t="shared" si="162"/>
        <v>2</v>
      </c>
    </row>
    <row r="537" spans="1:85" outlineLevel="1" x14ac:dyDescent="0.25">
      <c r="A537" s="12">
        <f t="shared" si="148"/>
        <v>1</v>
      </c>
      <c r="R537" s="18" t="str">
        <f t="shared" si="168"/>
        <v>Ша цветущего персика [Месяц НС (辛) и Месяц ЗВ (酉)]</v>
      </c>
      <c r="AB537" s="45" t="str">
        <f t="shared" si="169"/>
        <v>辛</v>
      </c>
      <c r="AC537" s="45" t="str">
        <f t="shared" si="170"/>
        <v/>
      </c>
      <c r="AD537" s="45" t="str">
        <f t="shared" si="171"/>
        <v>酉</v>
      </c>
      <c r="BN537" s="45">
        <f t="shared" si="172"/>
        <v>1</v>
      </c>
      <c r="BP537" s="12" t="s">
        <v>3805</v>
      </c>
      <c r="BR537" s="10" t="str">
        <f t="shared" si="149"/>
        <v/>
      </c>
      <c r="BS537" s="10" t="str">
        <f t="shared" si="150"/>
        <v/>
      </c>
      <c r="BT537" s="10" t="str">
        <f t="shared" si="151"/>
        <v xml:space="preserve">Месяц НС (辛) и </v>
      </c>
      <c r="BU537" s="10" t="str">
        <f t="shared" si="152"/>
        <v>Месяц ЗВ (酉)</v>
      </c>
      <c r="BV537" s="10" t="str">
        <f t="shared" si="153"/>
        <v/>
      </c>
      <c r="BW537" s="10" t="str">
        <f t="shared" si="154"/>
        <v/>
      </c>
      <c r="BX537" s="10" t="str">
        <f t="shared" si="155"/>
        <v/>
      </c>
      <c r="BY537" s="10" t="str">
        <f t="shared" si="156"/>
        <v/>
      </c>
      <c r="CA537" s="10" t="str">
        <f t="shared" si="157"/>
        <v xml:space="preserve"> и </v>
      </c>
      <c r="CB537" s="10" t="str">
        <f t="shared" si="158"/>
        <v xml:space="preserve"> и </v>
      </c>
      <c r="CC537" s="10" t="str">
        <f t="shared" si="159"/>
        <v/>
      </c>
      <c r="CD537" s="10" t="str">
        <f t="shared" si="160"/>
        <v/>
      </c>
      <c r="CE537" s="10" t="str">
        <f t="shared" si="161"/>
        <v/>
      </c>
      <c r="CF537" s="10"/>
      <c r="CG537" s="10">
        <f t="shared" si="162"/>
        <v>2</v>
      </c>
    </row>
    <row r="538" spans="1:85" outlineLevel="1" x14ac:dyDescent="0.25">
      <c r="A538" s="12">
        <f t="shared" si="148"/>
        <v>1</v>
      </c>
      <c r="R538" s="18" t="str">
        <f t="shared" si="168"/>
        <v>Ша цветущего персика [Месяц НС (壬) и Месяц ЗВ (子)]</v>
      </c>
      <c r="AB538" s="45" t="str">
        <f t="shared" si="169"/>
        <v>壬</v>
      </c>
      <c r="AC538" s="45" t="str">
        <f t="shared" si="170"/>
        <v/>
      </c>
      <c r="AD538" s="45" t="str">
        <f t="shared" si="171"/>
        <v>子</v>
      </c>
      <c r="BN538" s="45">
        <f t="shared" si="172"/>
        <v>1</v>
      </c>
      <c r="BP538" s="12" t="s">
        <v>3805</v>
      </c>
      <c r="BR538" s="10" t="str">
        <f t="shared" si="149"/>
        <v/>
      </c>
      <c r="BS538" s="10" t="str">
        <f t="shared" si="150"/>
        <v/>
      </c>
      <c r="BT538" s="10" t="str">
        <f t="shared" si="151"/>
        <v xml:space="preserve">Месяц НС (壬) и </v>
      </c>
      <c r="BU538" s="10" t="str">
        <f t="shared" si="152"/>
        <v>Месяц ЗВ (子)</v>
      </c>
      <c r="BV538" s="10" t="str">
        <f t="shared" si="153"/>
        <v/>
      </c>
      <c r="BW538" s="10" t="str">
        <f t="shared" si="154"/>
        <v/>
      </c>
      <c r="BX538" s="10" t="str">
        <f t="shared" si="155"/>
        <v/>
      </c>
      <c r="BY538" s="10" t="str">
        <f t="shared" si="156"/>
        <v/>
      </c>
      <c r="CA538" s="10" t="str">
        <f t="shared" si="157"/>
        <v xml:space="preserve"> и </v>
      </c>
      <c r="CB538" s="10" t="str">
        <f t="shared" si="158"/>
        <v xml:space="preserve"> и </v>
      </c>
      <c r="CC538" s="10" t="str">
        <f t="shared" si="159"/>
        <v/>
      </c>
      <c r="CD538" s="10" t="str">
        <f t="shared" si="160"/>
        <v/>
      </c>
      <c r="CE538" s="10" t="str">
        <f t="shared" si="161"/>
        <v/>
      </c>
      <c r="CF538" s="10"/>
      <c r="CG538" s="10">
        <f t="shared" si="162"/>
        <v>2</v>
      </c>
    </row>
    <row r="539" spans="1:85" outlineLevel="1" x14ac:dyDescent="0.25">
      <c r="A539" s="12">
        <f t="shared" si="148"/>
        <v>1</v>
      </c>
      <c r="R539" s="18" t="str">
        <f t="shared" si="168"/>
        <v>Ша цветущего персика [Месяц НС (癸) и Месяц ЗВ (申)]</v>
      </c>
      <c r="AB539" s="45" t="str">
        <f t="shared" si="169"/>
        <v>癸</v>
      </c>
      <c r="AC539" s="45" t="str">
        <f t="shared" si="170"/>
        <v/>
      </c>
      <c r="AD539" s="45" t="str">
        <f t="shared" si="171"/>
        <v>申</v>
      </c>
      <c r="BN539" s="45">
        <f t="shared" si="172"/>
        <v>1</v>
      </c>
      <c r="BP539" s="12" t="s">
        <v>3805</v>
      </c>
      <c r="BR539" s="10" t="str">
        <f t="shared" si="149"/>
        <v/>
      </c>
      <c r="BS539" s="10" t="str">
        <f t="shared" si="150"/>
        <v/>
      </c>
      <c r="BT539" s="10" t="str">
        <f t="shared" si="151"/>
        <v xml:space="preserve">Месяц НС (癸) и </v>
      </c>
      <c r="BU539" s="10" t="str">
        <f t="shared" si="152"/>
        <v>Месяц ЗВ (申)</v>
      </c>
      <c r="BV539" s="10" t="str">
        <f t="shared" si="153"/>
        <v/>
      </c>
      <c r="BW539" s="10" t="str">
        <f t="shared" si="154"/>
        <v/>
      </c>
      <c r="BX539" s="10" t="str">
        <f t="shared" si="155"/>
        <v/>
      </c>
      <c r="BY539" s="10" t="str">
        <f t="shared" si="156"/>
        <v/>
      </c>
      <c r="CA539" s="10" t="str">
        <f t="shared" si="157"/>
        <v xml:space="preserve"> и </v>
      </c>
      <c r="CB539" s="10" t="str">
        <f t="shared" si="158"/>
        <v xml:space="preserve"> и </v>
      </c>
      <c r="CC539" s="10" t="str">
        <f t="shared" si="159"/>
        <v/>
      </c>
      <c r="CD539" s="10" t="str">
        <f t="shared" si="160"/>
        <v/>
      </c>
      <c r="CE539" s="10" t="str">
        <f t="shared" si="161"/>
        <v/>
      </c>
      <c r="CF539" s="10"/>
      <c r="CG539" s="10">
        <f t="shared" si="162"/>
        <v>2</v>
      </c>
    </row>
    <row r="540" spans="1:85" outlineLevel="1" x14ac:dyDescent="0.25">
      <c r="A540" s="12">
        <f t="shared" si="148"/>
        <v>1</v>
      </c>
      <c r="R540" s="18" t="str">
        <f t="shared" si="168"/>
        <v>Небесный чиновник [Месяц НС (甲) и Месяц ЗВ (酉)]</v>
      </c>
      <c r="AB540" s="45" t="str">
        <f t="shared" si="169"/>
        <v>甲</v>
      </c>
      <c r="AC540" s="45" t="str">
        <f t="shared" si="170"/>
        <v/>
      </c>
      <c r="AD540" s="45" t="str">
        <f t="shared" si="171"/>
        <v>酉</v>
      </c>
      <c r="BN540" s="45">
        <f t="shared" si="172"/>
        <v>1</v>
      </c>
      <c r="BP540" s="12" t="s">
        <v>3805</v>
      </c>
      <c r="BR540" s="10" t="str">
        <f t="shared" si="149"/>
        <v/>
      </c>
      <c r="BS540" s="10" t="str">
        <f t="shared" si="150"/>
        <v/>
      </c>
      <c r="BT540" s="10" t="str">
        <f t="shared" si="151"/>
        <v xml:space="preserve">Месяц НС (甲) и </v>
      </c>
      <c r="BU540" s="10" t="str">
        <f t="shared" si="152"/>
        <v>Месяц ЗВ (酉)</v>
      </c>
      <c r="BV540" s="10" t="str">
        <f t="shared" si="153"/>
        <v/>
      </c>
      <c r="BW540" s="10" t="str">
        <f t="shared" si="154"/>
        <v/>
      </c>
      <c r="BX540" s="10" t="str">
        <f t="shared" si="155"/>
        <v/>
      </c>
      <c r="BY540" s="10" t="str">
        <f t="shared" si="156"/>
        <v/>
      </c>
      <c r="CA540" s="10" t="str">
        <f t="shared" si="157"/>
        <v xml:space="preserve"> и </v>
      </c>
      <c r="CB540" s="10" t="str">
        <f t="shared" si="158"/>
        <v xml:space="preserve"> и </v>
      </c>
      <c r="CC540" s="10" t="str">
        <f t="shared" si="159"/>
        <v/>
      </c>
      <c r="CD540" s="10" t="str">
        <f t="shared" si="160"/>
        <v/>
      </c>
      <c r="CE540" s="10" t="str">
        <f t="shared" si="161"/>
        <v/>
      </c>
      <c r="CF540" s="10"/>
      <c r="CG540" s="10">
        <f t="shared" si="162"/>
        <v>2</v>
      </c>
    </row>
    <row r="541" spans="1:85" outlineLevel="1" x14ac:dyDescent="0.25">
      <c r="A541" s="12">
        <f t="shared" si="148"/>
        <v>1</v>
      </c>
      <c r="R541" s="18" t="str">
        <f t="shared" si="168"/>
        <v>Небесный чиновник [Месяц НС (乙) и Месяц ЗВ (申)]</v>
      </c>
      <c r="AB541" s="45" t="str">
        <f t="shared" si="169"/>
        <v>乙</v>
      </c>
      <c r="AC541" s="45" t="str">
        <f t="shared" si="170"/>
        <v/>
      </c>
      <c r="AD541" s="45" t="str">
        <f t="shared" si="171"/>
        <v>申</v>
      </c>
      <c r="BN541" s="45">
        <f t="shared" si="172"/>
        <v>1</v>
      </c>
      <c r="BP541" s="12" t="s">
        <v>3805</v>
      </c>
      <c r="BR541" s="10" t="str">
        <f t="shared" si="149"/>
        <v/>
      </c>
      <c r="BS541" s="10" t="str">
        <f t="shared" si="150"/>
        <v/>
      </c>
      <c r="BT541" s="10" t="str">
        <f t="shared" si="151"/>
        <v xml:space="preserve">Месяц НС (乙) и </v>
      </c>
      <c r="BU541" s="10" t="str">
        <f t="shared" si="152"/>
        <v>Месяц ЗВ (申)</v>
      </c>
      <c r="BV541" s="10" t="str">
        <f t="shared" si="153"/>
        <v/>
      </c>
      <c r="BW541" s="10" t="str">
        <f t="shared" si="154"/>
        <v/>
      </c>
      <c r="BX541" s="10" t="str">
        <f t="shared" si="155"/>
        <v/>
      </c>
      <c r="BY541" s="10" t="str">
        <f t="shared" si="156"/>
        <v/>
      </c>
      <c r="CA541" s="10" t="str">
        <f t="shared" si="157"/>
        <v xml:space="preserve"> и </v>
      </c>
      <c r="CB541" s="10" t="str">
        <f t="shared" si="158"/>
        <v xml:space="preserve"> и </v>
      </c>
      <c r="CC541" s="10" t="str">
        <f t="shared" si="159"/>
        <v/>
      </c>
      <c r="CD541" s="10" t="str">
        <f t="shared" si="160"/>
        <v/>
      </c>
      <c r="CE541" s="10" t="str">
        <f t="shared" si="161"/>
        <v/>
      </c>
      <c r="CF541" s="10"/>
      <c r="CG541" s="10">
        <f t="shared" si="162"/>
        <v>2</v>
      </c>
    </row>
    <row r="542" spans="1:85" outlineLevel="1" x14ac:dyDescent="0.25">
      <c r="A542" s="12">
        <f t="shared" si="148"/>
        <v>1</v>
      </c>
      <c r="R542" s="18" t="str">
        <f t="shared" si="168"/>
        <v>Небесный чиновник [Месяц НС (丙) и Месяц ЗВ (子)]</v>
      </c>
      <c r="AB542" s="45" t="str">
        <f t="shared" si="169"/>
        <v>丙</v>
      </c>
      <c r="AC542" s="45" t="str">
        <f t="shared" si="170"/>
        <v/>
      </c>
      <c r="AD542" s="45" t="str">
        <f t="shared" si="171"/>
        <v>子</v>
      </c>
      <c r="BN542" s="45">
        <f t="shared" si="172"/>
        <v>1</v>
      </c>
      <c r="BP542" s="12" t="s">
        <v>3805</v>
      </c>
      <c r="BR542" s="10" t="str">
        <f t="shared" si="149"/>
        <v/>
      </c>
      <c r="BS542" s="10" t="str">
        <f t="shared" si="150"/>
        <v/>
      </c>
      <c r="BT542" s="10" t="str">
        <f t="shared" si="151"/>
        <v xml:space="preserve">Месяц НС (丙) и </v>
      </c>
      <c r="BU542" s="10" t="str">
        <f t="shared" si="152"/>
        <v>Месяц ЗВ (子)</v>
      </c>
      <c r="BV542" s="10" t="str">
        <f t="shared" si="153"/>
        <v/>
      </c>
      <c r="BW542" s="10" t="str">
        <f t="shared" si="154"/>
        <v/>
      </c>
      <c r="BX542" s="10" t="str">
        <f t="shared" si="155"/>
        <v/>
      </c>
      <c r="BY542" s="10" t="str">
        <f t="shared" si="156"/>
        <v/>
      </c>
      <c r="CA542" s="10" t="str">
        <f t="shared" si="157"/>
        <v xml:space="preserve"> и </v>
      </c>
      <c r="CB542" s="10" t="str">
        <f t="shared" si="158"/>
        <v xml:space="preserve"> и </v>
      </c>
      <c r="CC542" s="10" t="str">
        <f t="shared" si="159"/>
        <v/>
      </c>
      <c r="CD542" s="10" t="str">
        <f t="shared" si="160"/>
        <v/>
      </c>
      <c r="CE542" s="10" t="str">
        <f t="shared" si="161"/>
        <v/>
      </c>
      <c r="CF542" s="10"/>
      <c r="CG542" s="10">
        <f t="shared" si="162"/>
        <v>2</v>
      </c>
    </row>
    <row r="543" spans="1:85" outlineLevel="1" x14ac:dyDescent="0.25">
      <c r="A543" s="12">
        <f t="shared" si="148"/>
        <v>1</v>
      </c>
      <c r="R543" s="18" t="str">
        <f t="shared" si="168"/>
        <v>Небесный чиновник [Месяц НС (丁) и Месяц ЗВ (亥)]</v>
      </c>
      <c r="AB543" s="45" t="str">
        <f t="shared" si="169"/>
        <v>丁</v>
      </c>
      <c r="AC543" s="45" t="str">
        <f t="shared" si="170"/>
        <v/>
      </c>
      <c r="AD543" s="45" t="str">
        <f t="shared" si="171"/>
        <v>亥</v>
      </c>
      <c r="BN543" s="45">
        <f t="shared" si="172"/>
        <v>1</v>
      </c>
      <c r="BP543" s="12" t="s">
        <v>3805</v>
      </c>
      <c r="BR543" s="10" t="str">
        <f t="shared" si="149"/>
        <v/>
      </c>
      <c r="BS543" s="10" t="str">
        <f t="shared" si="150"/>
        <v/>
      </c>
      <c r="BT543" s="10" t="str">
        <f t="shared" si="151"/>
        <v xml:space="preserve">Месяц НС (丁) и </v>
      </c>
      <c r="BU543" s="10" t="str">
        <f t="shared" si="152"/>
        <v>Месяц ЗВ (亥)</v>
      </c>
      <c r="BV543" s="10" t="str">
        <f t="shared" si="153"/>
        <v/>
      </c>
      <c r="BW543" s="10" t="str">
        <f t="shared" si="154"/>
        <v/>
      </c>
      <c r="BX543" s="10" t="str">
        <f t="shared" si="155"/>
        <v/>
      </c>
      <c r="BY543" s="10" t="str">
        <f t="shared" si="156"/>
        <v/>
      </c>
      <c r="CA543" s="10" t="str">
        <f t="shared" si="157"/>
        <v xml:space="preserve"> и </v>
      </c>
      <c r="CB543" s="10" t="str">
        <f t="shared" si="158"/>
        <v xml:space="preserve"> и </v>
      </c>
      <c r="CC543" s="10" t="str">
        <f t="shared" si="159"/>
        <v/>
      </c>
      <c r="CD543" s="10" t="str">
        <f t="shared" si="160"/>
        <v/>
      </c>
      <c r="CE543" s="10" t="str">
        <f t="shared" si="161"/>
        <v/>
      </c>
      <c r="CF543" s="10"/>
      <c r="CG543" s="10">
        <f t="shared" si="162"/>
        <v>2</v>
      </c>
    </row>
    <row r="544" spans="1:85" outlineLevel="1" x14ac:dyDescent="0.25">
      <c r="A544" s="12">
        <f t="shared" si="148"/>
        <v>1</v>
      </c>
      <c r="R544" s="18" t="str">
        <f t="shared" si="168"/>
        <v>Небесный чиновник [Месяц НС (戊) и Месяц ЗВ (卯)]</v>
      </c>
      <c r="AB544" s="45" t="str">
        <f t="shared" si="169"/>
        <v>戊</v>
      </c>
      <c r="AC544" s="45" t="str">
        <f t="shared" si="170"/>
        <v/>
      </c>
      <c r="AD544" s="45" t="str">
        <f t="shared" si="171"/>
        <v>卯</v>
      </c>
      <c r="BN544" s="45">
        <f t="shared" si="172"/>
        <v>1</v>
      </c>
      <c r="BP544" s="12" t="s">
        <v>3805</v>
      </c>
      <c r="BR544" s="10" t="str">
        <f t="shared" si="149"/>
        <v/>
      </c>
      <c r="BS544" s="10" t="str">
        <f t="shared" si="150"/>
        <v/>
      </c>
      <c r="BT544" s="10" t="str">
        <f t="shared" si="151"/>
        <v xml:space="preserve">Месяц НС (戊) и </v>
      </c>
      <c r="BU544" s="10" t="str">
        <f t="shared" si="152"/>
        <v>Месяц ЗВ (卯)</v>
      </c>
      <c r="BV544" s="10" t="str">
        <f t="shared" si="153"/>
        <v/>
      </c>
      <c r="BW544" s="10" t="str">
        <f t="shared" si="154"/>
        <v/>
      </c>
      <c r="BX544" s="10" t="str">
        <f t="shared" si="155"/>
        <v/>
      </c>
      <c r="BY544" s="10" t="str">
        <f t="shared" si="156"/>
        <v/>
      </c>
      <c r="CA544" s="10" t="str">
        <f t="shared" si="157"/>
        <v xml:space="preserve"> и </v>
      </c>
      <c r="CB544" s="10" t="str">
        <f t="shared" si="158"/>
        <v xml:space="preserve"> и </v>
      </c>
      <c r="CC544" s="10" t="str">
        <f t="shared" si="159"/>
        <v/>
      </c>
      <c r="CD544" s="10" t="str">
        <f t="shared" si="160"/>
        <v/>
      </c>
      <c r="CE544" s="10" t="str">
        <f t="shared" si="161"/>
        <v/>
      </c>
      <c r="CF544" s="10"/>
      <c r="CG544" s="10">
        <f t="shared" si="162"/>
        <v>2</v>
      </c>
    </row>
    <row r="545" spans="1:85" outlineLevel="1" x14ac:dyDescent="0.25">
      <c r="A545" s="12">
        <f t="shared" si="148"/>
        <v>1</v>
      </c>
      <c r="R545" s="18" t="str">
        <f t="shared" si="168"/>
        <v>Небесный чиновник [Месяц НС (己) и Месяц ЗВ (寅)]</v>
      </c>
      <c r="AB545" s="45" t="str">
        <f t="shared" si="169"/>
        <v>己</v>
      </c>
      <c r="AC545" s="45" t="str">
        <f t="shared" si="170"/>
        <v/>
      </c>
      <c r="AD545" s="45" t="str">
        <f t="shared" si="171"/>
        <v>寅</v>
      </c>
      <c r="BN545" s="45">
        <f t="shared" si="172"/>
        <v>1</v>
      </c>
      <c r="BP545" s="12" t="s">
        <v>3805</v>
      </c>
      <c r="BR545" s="10" t="str">
        <f t="shared" si="149"/>
        <v/>
      </c>
      <c r="BS545" s="10" t="str">
        <f t="shared" si="150"/>
        <v/>
      </c>
      <c r="BT545" s="10" t="str">
        <f t="shared" si="151"/>
        <v xml:space="preserve">Месяц НС (己) и </v>
      </c>
      <c r="BU545" s="10" t="str">
        <f t="shared" si="152"/>
        <v>Месяц ЗВ (寅)</v>
      </c>
      <c r="BV545" s="10" t="str">
        <f t="shared" si="153"/>
        <v/>
      </c>
      <c r="BW545" s="10" t="str">
        <f t="shared" si="154"/>
        <v/>
      </c>
      <c r="BX545" s="10" t="str">
        <f t="shared" si="155"/>
        <v/>
      </c>
      <c r="BY545" s="10" t="str">
        <f t="shared" si="156"/>
        <v/>
      </c>
      <c r="CA545" s="10" t="str">
        <f t="shared" si="157"/>
        <v xml:space="preserve"> и </v>
      </c>
      <c r="CB545" s="10" t="str">
        <f t="shared" si="158"/>
        <v xml:space="preserve"> и </v>
      </c>
      <c r="CC545" s="10" t="str">
        <f t="shared" si="159"/>
        <v/>
      </c>
      <c r="CD545" s="10" t="str">
        <f t="shared" si="160"/>
        <v/>
      </c>
      <c r="CE545" s="10" t="str">
        <f t="shared" si="161"/>
        <v/>
      </c>
      <c r="CF545" s="10"/>
      <c r="CG545" s="10">
        <f t="shared" si="162"/>
        <v>2</v>
      </c>
    </row>
    <row r="546" spans="1:85" outlineLevel="1" x14ac:dyDescent="0.25">
      <c r="A546" s="12">
        <f t="shared" si="148"/>
        <v>1</v>
      </c>
      <c r="R546" s="18" t="str">
        <f t="shared" si="168"/>
        <v>Небесный чиновник [Месяц НС (庚) и Месяц ЗВ (午)]</v>
      </c>
      <c r="AB546" s="45" t="str">
        <f t="shared" si="169"/>
        <v>庚</v>
      </c>
      <c r="AC546" s="45" t="str">
        <f t="shared" si="170"/>
        <v/>
      </c>
      <c r="AD546" s="45" t="str">
        <f t="shared" si="171"/>
        <v>午</v>
      </c>
      <c r="BN546" s="45">
        <f t="shared" si="172"/>
        <v>1</v>
      </c>
      <c r="BP546" s="12" t="s">
        <v>3805</v>
      </c>
      <c r="BR546" s="10" t="str">
        <f t="shared" si="149"/>
        <v/>
      </c>
      <c r="BS546" s="10" t="str">
        <f t="shared" si="150"/>
        <v/>
      </c>
      <c r="BT546" s="10" t="str">
        <f t="shared" si="151"/>
        <v xml:space="preserve">Месяц НС (庚) и </v>
      </c>
      <c r="BU546" s="10" t="str">
        <f t="shared" si="152"/>
        <v>Месяц ЗВ (午)</v>
      </c>
      <c r="BV546" s="10" t="str">
        <f t="shared" si="153"/>
        <v/>
      </c>
      <c r="BW546" s="10" t="str">
        <f t="shared" si="154"/>
        <v/>
      </c>
      <c r="BX546" s="10" t="str">
        <f t="shared" si="155"/>
        <v/>
      </c>
      <c r="BY546" s="10" t="str">
        <f t="shared" si="156"/>
        <v/>
      </c>
      <c r="CA546" s="10" t="str">
        <f t="shared" si="157"/>
        <v xml:space="preserve"> и </v>
      </c>
      <c r="CB546" s="10" t="str">
        <f t="shared" si="158"/>
        <v xml:space="preserve"> и </v>
      </c>
      <c r="CC546" s="10" t="str">
        <f t="shared" si="159"/>
        <v/>
      </c>
      <c r="CD546" s="10" t="str">
        <f t="shared" si="160"/>
        <v/>
      </c>
      <c r="CE546" s="10" t="str">
        <f t="shared" si="161"/>
        <v/>
      </c>
      <c r="CF546" s="10"/>
      <c r="CG546" s="10">
        <f t="shared" si="162"/>
        <v>2</v>
      </c>
    </row>
    <row r="547" spans="1:85" outlineLevel="1" x14ac:dyDescent="0.25">
      <c r="A547" s="12">
        <f t="shared" si="148"/>
        <v>1</v>
      </c>
      <c r="R547" s="18" t="str">
        <f t="shared" si="168"/>
        <v>Небесный чиновник [Месяц НС (辛) и Месяц ЗВ (巳)]</v>
      </c>
      <c r="AB547" s="45" t="str">
        <f t="shared" si="169"/>
        <v>辛</v>
      </c>
      <c r="AC547" s="45" t="str">
        <f t="shared" ref="AC547:AC578" si="173">IF(ISBLANK(V36),"",V36)</f>
        <v/>
      </c>
      <c r="AD547" s="45" t="str">
        <f t="shared" si="171"/>
        <v>巳</v>
      </c>
      <c r="BN547" s="45">
        <f t="shared" si="172"/>
        <v>1</v>
      </c>
      <c r="BP547" s="12" t="s">
        <v>3805</v>
      </c>
      <c r="BR547" s="10" t="str">
        <f t="shared" si="149"/>
        <v/>
      </c>
      <c r="BS547" s="10" t="str">
        <f t="shared" si="150"/>
        <v/>
      </c>
      <c r="BT547" s="10" t="str">
        <f t="shared" si="151"/>
        <v xml:space="preserve">Месяц НС (辛) и </v>
      </c>
      <c r="BU547" s="10" t="str">
        <f t="shared" si="152"/>
        <v>Месяц ЗВ (巳)</v>
      </c>
      <c r="BV547" s="10" t="str">
        <f t="shared" si="153"/>
        <v/>
      </c>
      <c r="BW547" s="10" t="str">
        <f t="shared" si="154"/>
        <v/>
      </c>
      <c r="BX547" s="10" t="str">
        <f t="shared" si="155"/>
        <v/>
      </c>
      <c r="BY547" s="10" t="str">
        <f t="shared" si="156"/>
        <v/>
      </c>
      <c r="CA547" s="10" t="str">
        <f t="shared" si="157"/>
        <v xml:space="preserve"> и </v>
      </c>
      <c r="CB547" s="10" t="str">
        <f t="shared" si="158"/>
        <v xml:space="preserve"> и </v>
      </c>
      <c r="CC547" s="10" t="str">
        <f t="shared" si="159"/>
        <v/>
      </c>
      <c r="CD547" s="10" t="str">
        <f t="shared" si="160"/>
        <v/>
      </c>
      <c r="CE547" s="10" t="str">
        <f t="shared" si="161"/>
        <v/>
      </c>
      <c r="CF547" s="10"/>
      <c r="CG547" s="10">
        <f t="shared" si="162"/>
        <v>2</v>
      </c>
    </row>
    <row r="548" spans="1:85" outlineLevel="1" x14ac:dyDescent="0.25">
      <c r="A548" s="12">
        <f t="shared" si="148"/>
        <v>1</v>
      </c>
      <c r="R548" s="18" t="str">
        <f t="shared" si="168"/>
        <v>Небесный чиновник [Месяц НС (壬) и Месяц ЗВ (未)]</v>
      </c>
      <c r="AB548" s="45" t="str">
        <f t="shared" si="169"/>
        <v>壬</v>
      </c>
      <c r="AC548" s="45" t="str">
        <f t="shared" si="173"/>
        <v/>
      </c>
      <c r="AD548" s="45" t="str">
        <f t="shared" si="171"/>
        <v>未</v>
      </c>
      <c r="BN548" s="45">
        <f t="shared" si="172"/>
        <v>1</v>
      </c>
      <c r="BP548" s="12" t="s">
        <v>3805</v>
      </c>
      <c r="BR548" s="10" t="str">
        <f t="shared" si="149"/>
        <v/>
      </c>
      <c r="BS548" s="10" t="str">
        <f t="shared" si="150"/>
        <v/>
      </c>
      <c r="BT548" s="10" t="str">
        <f t="shared" si="151"/>
        <v xml:space="preserve">Месяц НС (壬) и </v>
      </c>
      <c r="BU548" s="10" t="str">
        <f t="shared" si="152"/>
        <v>Месяц ЗВ (未)</v>
      </c>
      <c r="BV548" s="10" t="str">
        <f t="shared" si="153"/>
        <v/>
      </c>
      <c r="BW548" s="10" t="str">
        <f t="shared" si="154"/>
        <v/>
      </c>
      <c r="BX548" s="10" t="str">
        <f t="shared" si="155"/>
        <v/>
      </c>
      <c r="BY548" s="10" t="str">
        <f t="shared" si="156"/>
        <v/>
      </c>
      <c r="CA548" s="10" t="str">
        <f t="shared" si="157"/>
        <v xml:space="preserve"> и </v>
      </c>
      <c r="CB548" s="10" t="str">
        <f t="shared" si="158"/>
        <v xml:space="preserve"> и </v>
      </c>
      <c r="CC548" s="10" t="str">
        <f t="shared" si="159"/>
        <v/>
      </c>
      <c r="CD548" s="10" t="str">
        <f t="shared" si="160"/>
        <v/>
      </c>
      <c r="CE548" s="10" t="str">
        <f t="shared" si="161"/>
        <v/>
      </c>
      <c r="CF548" s="10"/>
      <c r="CG548" s="10">
        <f t="shared" si="162"/>
        <v>2</v>
      </c>
    </row>
    <row r="549" spans="1:85" outlineLevel="1" x14ac:dyDescent="0.25">
      <c r="A549" s="12">
        <f t="shared" si="148"/>
        <v>1</v>
      </c>
      <c r="R549" s="18" t="str">
        <f t="shared" si="168"/>
        <v>Небесный чиновник [Месяц НС (壬) и Месяц ЗВ (丑)]</v>
      </c>
      <c r="AB549" s="45" t="str">
        <f t="shared" si="169"/>
        <v>壬</v>
      </c>
      <c r="AC549" s="45" t="str">
        <f t="shared" si="173"/>
        <v/>
      </c>
      <c r="AD549" s="45" t="str">
        <f t="shared" si="171"/>
        <v>丑</v>
      </c>
      <c r="BN549" s="45">
        <f t="shared" si="172"/>
        <v>1</v>
      </c>
      <c r="BP549" s="12" t="s">
        <v>3805</v>
      </c>
      <c r="BR549" s="10" t="str">
        <f t="shared" si="149"/>
        <v/>
      </c>
      <c r="BS549" s="10" t="str">
        <f t="shared" si="150"/>
        <v/>
      </c>
      <c r="BT549" s="10" t="str">
        <f t="shared" si="151"/>
        <v xml:space="preserve">Месяц НС (壬) и </v>
      </c>
      <c r="BU549" s="10" t="str">
        <f t="shared" si="152"/>
        <v>Месяц ЗВ (丑)</v>
      </c>
      <c r="BV549" s="10" t="str">
        <f t="shared" si="153"/>
        <v/>
      </c>
      <c r="BW549" s="10" t="str">
        <f t="shared" si="154"/>
        <v/>
      </c>
      <c r="BX549" s="10" t="str">
        <f t="shared" si="155"/>
        <v/>
      </c>
      <c r="BY549" s="10" t="str">
        <f t="shared" si="156"/>
        <v/>
      </c>
      <c r="CA549" s="10" t="str">
        <f t="shared" si="157"/>
        <v xml:space="preserve"> и </v>
      </c>
      <c r="CB549" s="10" t="str">
        <f t="shared" si="158"/>
        <v xml:space="preserve"> и </v>
      </c>
      <c r="CC549" s="10" t="str">
        <f t="shared" si="159"/>
        <v/>
      </c>
      <c r="CD549" s="10" t="str">
        <f t="shared" si="160"/>
        <v/>
      </c>
      <c r="CE549" s="10" t="str">
        <f t="shared" si="161"/>
        <v/>
      </c>
      <c r="CF549" s="10"/>
      <c r="CG549" s="10">
        <f t="shared" si="162"/>
        <v>2</v>
      </c>
    </row>
    <row r="550" spans="1:85" outlineLevel="1" x14ac:dyDescent="0.25">
      <c r="A550" s="12">
        <f t="shared" si="148"/>
        <v>1</v>
      </c>
      <c r="R550" s="18" t="str">
        <f t="shared" si="168"/>
        <v>Небесный чиновник [Месяц НС (癸) и Месяц ЗВ (辰)]</v>
      </c>
      <c r="AB550" s="45" t="str">
        <f t="shared" si="169"/>
        <v>癸</v>
      </c>
      <c r="AC550" s="45" t="str">
        <f t="shared" si="173"/>
        <v/>
      </c>
      <c r="AD550" s="45" t="str">
        <f t="shared" si="171"/>
        <v>辰</v>
      </c>
      <c r="BN550" s="45">
        <f t="shared" si="172"/>
        <v>1</v>
      </c>
      <c r="BP550" s="12" t="s">
        <v>3805</v>
      </c>
      <c r="BR550" s="10" t="str">
        <f t="shared" si="149"/>
        <v/>
      </c>
      <c r="BS550" s="10" t="str">
        <f t="shared" si="150"/>
        <v/>
      </c>
      <c r="BT550" s="10" t="str">
        <f t="shared" si="151"/>
        <v xml:space="preserve">Месяц НС (癸) и </v>
      </c>
      <c r="BU550" s="10" t="str">
        <f t="shared" si="152"/>
        <v>Месяц ЗВ (辰)</v>
      </c>
      <c r="BV550" s="10" t="str">
        <f t="shared" si="153"/>
        <v/>
      </c>
      <c r="BW550" s="10" t="str">
        <f t="shared" si="154"/>
        <v/>
      </c>
      <c r="BX550" s="10" t="str">
        <f t="shared" si="155"/>
        <v/>
      </c>
      <c r="BY550" s="10" t="str">
        <f t="shared" si="156"/>
        <v/>
      </c>
      <c r="CA550" s="10" t="str">
        <f t="shared" si="157"/>
        <v xml:space="preserve"> и </v>
      </c>
      <c r="CB550" s="10" t="str">
        <f t="shared" si="158"/>
        <v xml:space="preserve"> и </v>
      </c>
      <c r="CC550" s="10" t="str">
        <f t="shared" si="159"/>
        <v/>
      </c>
      <c r="CD550" s="10" t="str">
        <f t="shared" si="160"/>
        <v/>
      </c>
      <c r="CE550" s="10" t="str">
        <f t="shared" si="161"/>
        <v/>
      </c>
      <c r="CF550" s="10"/>
      <c r="CG550" s="10">
        <f t="shared" si="162"/>
        <v>2</v>
      </c>
    </row>
    <row r="551" spans="1:85" outlineLevel="1" x14ac:dyDescent="0.25">
      <c r="A551" s="12">
        <f t="shared" si="148"/>
        <v>1</v>
      </c>
      <c r="R551" s="18" t="str">
        <f t="shared" si="168"/>
        <v>Небесный чиновник [Месяц НС (癸) и Месяц ЗВ (戌)]</v>
      </c>
      <c r="AB551" s="45" t="str">
        <f t="shared" si="169"/>
        <v>癸</v>
      </c>
      <c r="AC551" s="45" t="str">
        <f t="shared" si="173"/>
        <v/>
      </c>
      <c r="AD551" s="45" t="str">
        <f t="shared" si="171"/>
        <v>戌</v>
      </c>
      <c r="BN551" s="45">
        <f t="shared" si="172"/>
        <v>1</v>
      </c>
      <c r="BP551" s="12" t="s">
        <v>3805</v>
      </c>
      <c r="BR551" s="10" t="str">
        <f t="shared" si="149"/>
        <v/>
      </c>
      <c r="BS551" s="10" t="str">
        <f t="shared" si="150"/>
        <v/>
      </c>
      <c r="BT551" s="10" t="str">
        <f t="shared" si="151"/>
        <v xml:space="preserve">Месяц НС (癸) и </v>
      </c>
      <c r="BU551" s="10" t="str">
        <f t="shared" si="152"/>
        <v>Месяц ЗВ (戌)</v>
      </c>
      <c r="BV551" s="10" t="str">
        <f t="shared" si="153"/>
        <v/>
      </c>
      <c r="BW551" s="10" t="str">
        <f t="shared" si="154"/>
        <v/>
      </c>
      <c r="BX551" s="10" t="str">
        <f t="shared" si="155"/>
        <v/>
      </c>
      <c r="BY551" s="10" t="str">
        <f t="shared" si="156"/>
        <v/>
      </c>
      <c r="CA551" s="10" t="str">
        <f t="shared" si="157"/>
        <v xml:space="preserve"> и </v>
      </c>
      <c r="CB551" s="10" t="str">
        <f t="shared" si="158"/>
        <v xml:space="preserve"> и </v>
      </c>
      <c r="CC551" s="10" t="str">
        <f t="shared" si="159"/>
        <v/>
      </c>
      <c r="CD551" s="10" t="str">
        <f t="shared" si="160"/>
        <v/>
      </c>
      <c r="CE551" s="10" t="str">
        <f t="shared" si="161"/>
        <v/>
      </c>
      <c r="CF551" s="10"/>
      <c r="CG551" s="10">
        <f t="shared" si="162"/>
        <v>2</v>
      </c>
    </row>
    <row r="552" spans="1:85" hidden="1" outlineLevel="1" x14ac:dyDescent="0.25">
      <c r="A552" s="12" t="str">
        <f t="shared" si="148"/>
        <v/>
      </c>
      <c r="R552" s="18" t="str">
        <f t="shared" si="168"/>
        <v xml:space="preserve"> []</v>
      </c>
      <c r="AB552" s="45" t="str">
        <f t="shared" si="169"/>
        <v/>
      </c>
      <c r="AC552" s="45" t="str">
        <f t="shared" si="173"/>
        <v/>
      </c>
      <c r="AD552" s="45" t="str">
        <f t="shared" si="171"/>
        <v/>
      </c>
      <c r="BN552" s="45" t="str">
        <f t="shared" si="172"/>
        <v/>
      </c>
      <c r="BP552" s="12" t="s">
        <v>3805</v>
      </c>
      <c r="BR552" s="10" t="str">
        <f t="shared" si="149"/>
        <v/>
      </c>
      <c r="BS552" s="10" t="str">
        <f t="shared" si="150"/>
        <v/>
      </c>
      <c r="BT552" s="10" t="str">
        <f t="shared" si="151"/>
        <v/>
      </c>
      <c r="BU552" s="10" t="str">
        <f t="shared" si="152"/>
        <v/>
      </c>
      <c r="BV552" s="10" t="str">
        <f t="shared" si="153"/>
        <v/>
      </c>
      <c r="BW552" s="10" t="str">
        <f t="shared" si="154"/>
        <v/>
      </c>
      <c r="BX552" s="10" t="str">
        <f t="shared" si="155"/>
        <v/>
      </c>
      <c r="BY552" s="10" t="str">
        <f t="shared" si="156"/>
        <v/>
      </c>
      <c r="CA552" s="10" t="str">
        <f t="shared" si="157"/>
        <v/>
      </c>
      <c r="CB552" s="10" t="str">
        <f t="shared" si="158"/>
        <v/>
      </c>
      <c r="CC552" s="10" t="str">
        <f t="shared" si="159"/>
        <v/>
      </c>
      <c r="CD552" s="10" t="str">
        <f t="shared" si="160"/>
        <v/>
      </c>
      <c r="CE552" s="10" t="str">
        <f t="shared" si="161"/>
        <v/>
      </c>
      <c r="CF552" s="10"/>
      <c r="CG552" s="10">
        <f t="shared" si="162"/>
        <v>0</v>
      </c>
    </row>
    <row r="553" spans="1:85" hidden="1" outlineLevel="1" x14ac:dyDescent="0.25">
      <c r="A553" s="12" t="str">
        <f t="shared" si="148"/>
        <v/>
      </c>
      <c r="R553" s="18" t="str">
        <f t="shared" si="168"/>
        <v xml:space="preserve"> []</v>
      </c>
      <c r="AB553" s="45" t="str">
        <f t="shared" si="169"/>
        <v/>
      </c>
      <c r="AC553" s="45" t="str">
        <f t="shared" si="173"/>
        <v/>
      </c>
      <c r="AD553" s="45" t="str">
        <f t="shared" si="171"/>
        <v/>
      </c>
      <c r="BN553" s="45" t="str">
        <f t="shared" si="172"/>
        <v/>
      </c>
      <c r="BP553" s="12" t="s">
        <v>3805</v>
      </c>
      <c r="BR553" s="10" t="str">
        <f t="shared" si="149"/>
        <v/>
      </c>
      <c r="BS553" s="10" t="str">
        <f t="shared" si="150"/>
        <v/>
      </c>
      <c r="BT553" s="10" t="str">
        <f t="shared" si="151"/>
        <v/>
      </c>
      <c r="BU553" s="10" t="str">
        <f t="shared" si="152"/>
        <v/>
      </c>
      <c r="BV553" s="10" t="str">
        <f t="shared" si="153"/>
        <v/>
      </c>
      <c r="BW553" s="10" t="str">
        <f t="shared" si="154"/>
        <v/>
      </c>
      <c r="BX553" s="10" t="str">
        <f t="shared" si="155"/>
        <v/>
      </c>
      <c r="BY553" s="10" t="str">
        <f t="shared" si="156"/>
        <v/>
      </c>
      <c r="CA553" s="10" t="str">
        <f t="shared" si="157"/>
        <v/>
      </c>
      <c r="CB553" s="10" t="str">
        <f t="shared" si="158"/>
        <v/>
      </c>
      <c r="CC553" s="10" t="str">
        <f t="shared" si="159"/>
        <v/>
      </c>
      <c r="CD553" s="10" t="str">
        <f t="shared" si="160"/>
        <v/>
      </c>
      <c r="CE553" s="10" t="str">
        <f t="shared" si="161"/>
        <v/>
      </c>
      <c r="CF553" s="10"/>
      <c r="CG553" s="10">
        <f t="shared" si="162"/>
        <v>0</v>
      </c>
    </row>
    <row r="554" spans="1:85" hidden="1" outlineLevel="1" x14ac:dyDescent="0.25">
      <c r="A554" s="12" t="str">
        <f t="shared" si="148"/>
        <v/>
      </c>
      <c r="R554" s="18" t="str">
        <f t="shared" si="168"/>
        <v xml:space="preserve"> []</v>
      </c>
      <c r="AB554" s="45" t="str">
        <f t="shared" si="169"/>
        <v/>
      </c>
      <c r="AC554" s="45" t="str">
        <f t="shared" si="173"/>
        <v/>
      </c>
      <c r="AD554" s="45" t="str">
        <f t="shared" si="171"/>
        <v/>
      </c>
      <c r="BN554" s="45" t="str">
        <f t="shared" si="172"/>
        <v/>
      </c>
      <c r="BP554" s="12" t="s">
        <v>3805</v>
      </c>
      <c r="BR554" s="10" t="str">
        <f t="shared" si="149"/>
        <v/>
      </c>
      <c r="BS554" s="10" t="str">
        <f t="shared" si="150"/>
        <v/>
      </c>
      <c r="BT554" s="10" t="str">
        <f t="shared" si="151"/>
        <v/>
      </c>
      <c r="BU554" s="10" t="str">
        <f t="shared" si="152"/>
        <v/>
      </c>
      <c r="BV554" s="10" t="str">
        <f t="shared" si="153"/>
        <v/>
      </c>
      <c r="BW554" s="10" t="str">
        <f t="shared" si="154"/>
        <v/>
      </c>
      <c r="BX554" s="10" t="str">
        <f t="shared" si="155"/>
        <v/>
      </c>
      <c r="BY554" s="10" t="str">
        <f t="shared" si="156"/>
        <v/>
      </c>
      <c r="CA554" s="10" t="str">
        <f t="shared" si="157"/>
        <v/>
      </c>
      <c r="CB554" s="10" t="str">
        <f t="shared" si="158"/>
        <v/>
      </c>
      <c r="CC554" s="10" t="str">
        <f t="shared" si="159"/>
        <v/>
      </c>
      <c r="CD554" s="10" t="str">
        <f t="shared" si="160"/>
        <v/>
      </c>
      <c r="CE554" s="10" t="str">
        <f t="shared" si="161"/>
        <v/>
      </c>
      <c r="CF554" s="10"/>
      <c r="CG554" s="10">
        <f t="shared" si="162"/>
        <v>0</v>
      </c>
    </row>
    <row r="555" spans="1:85" hidden="1" outlineLevel="1" x14ac:dyDescent="0.25">
      <c r="A555" s="12" t="str">
        <f t="shared" si="148"/>
        <v/>
      </c>
      <c r="R555" s="18" t="str">
        <f t="shared" si="168"/>
        <v xml:space="preserve"> []</v>
      </c>
      <c r="AB555" s="45" t="str">
        <f t="shared" si="169"/>
        <v/>
      </c>
      <c r="AC555" s="45" t="str">
        <f t="shared" si="173"/>
        <v/>
      </c>
      <c r="AD555" s="45" t="str">
        <f t="shared" si="171"/>
        <v/>
      </c>
      <c r="BN555" s="45" t="str">
        <f t="shared" si="172"/>
        <v/>
      </c>
      <c r="BP555" s="12" t="s">
        <v>3805</v>
      </c>
      <c r="BR555" s="10" t="str">
        <f t="shared" si="149"/>
        <v/>
      </c>
      <c r="BS555" s="10" t="str">
        <f t="shared" si="150"/>
        <v/>
      </c>
      <c r="BT555" s="10" t="str">
        <f t="shared" si="151"/>
        <v/>
      </c>
      <c r="BU555" s="10" t="str">
        <f t="shared" si="152"/>
        <v/>
      </c>
      <c r="BV555" s="10" t="str">
        <f t="shared" si="153"/>
        <v/>
      </c>
      <c r="BW555" s="10" t="str">
        <f t="shared" si="154"/>
        <v/>
      </c>
      <c r="BX555" s="10" t="str">
        <f t="shared" si="155"/>
        <v/>
      </c>
      <c r="BY555" s="10" t="str">
        <f t="shared" si="156"/>
        <v/>
      </c>
      <c r="CA555" s="10" t="str">
        <f t="shared" si="157"/>
        <v/>
      </c>
      <c r="CB555" s="10" t="str">
        <f t="shared" si="158"/>
        <v/>
      </c>
      <c r="CC555" s="10" t="str">
        <f t="shared" si="159"/>
        <v/>
      </c>
      <c r="CD555" s="10" t="str">
        <f t="shared" si="160"/>
        <v/>
      </c>
      <c r="CE555" s="10" t="str">
        <f t="shared" si="161"/>
        <v/>
      </c>
      <c r="CF555" s="10"/>
      <c r="CG555" s="10">
        <f t="shared" si="162"/>
        <v>0</v>
      </c>
    </row>
    <row r="556" spans="1:85" hidden="1" outlineLevel="1" x14ac:dyDescent="0.25">
      <c r="A556" s="12" t="str">
        <f t="shared" si="148"/>
        <v/>
      </c>
      <c r="R556" s="18" t="str">
        <f t="shared" si="168"/>
        <v xml:space="preserve"> []</v>
      </c>
      <c r="AB556" s="45" t="str">
        <f t="shared" si="169"/>
        <v/>
      </c>
      <c r="AC556" s="45" t="str">
        <f t="shared" si="173"/>
        <v/>
      </c>
      <c r="AD556" s="45" t="str">
        <f t="shared" si="171"/>
        <v/>
      </c>
      <c r="BN556" s="45" t="str">
        <f t="shared" si="172"/>
        <v/>
      </c>
      <c r="BP556" s="12" t="s">
        <v>3805</v>
      </c>
      <c r="BR556" s="10" t="str">
        <f t="shared" si="149"/>
        <v/>
      </c>
      <c r="BS556" s="10" t="str">
        <f t="shared" si="150"/>
        <v/>
      </c>
      <c r="BT556" s="10" t="str">
        <f t="shared" si="151"/>
        <v/>
      </c>
      <c r="BU556" s="10" t="str">
        <f t="shared" si="152"/>
        <v/>
      </c>
      <c r="BV556" s="10" t="str">
        <f t="shared" si="153"/>
        <v/>
      </c>
      <c r="BW556" s="10" t="str">
        <f t="shared" si="154"/>
        <v/>
      </c>
      <c r="BX556" s="10" t="str">
        <f t="shared" si="155"/>
        <v/>
      </c>
      <c r="BY556" s="10" t="str">
        <f t="shared" si="156"/>
        <v/>
      </c>
      <c r="CA556" s="10" t="str">
        <f t="shared" si="157"/>
        <v/>
      </c>
      <c r="CB556" s="10" t="str">
        <f t="shared" si="158"/>
        <v/>
      </c>
      <c r="CC556" s="10" t="str">
        <f t="shared" si="159"/>
        <v/>
      </c>
      <c r="CD556" s="10" t="str">
        <f t="shared" si="160"/>
        <v/>
      </c>
      <c r="CE556" s="10" t="str">
        <f t="shared" si="161"/>
        <v/>
      </c>
      <c r="CF556" s="10"/>
      <c r="CG556" s="10">
        <f t="shared" si="162"/>
        <v>0</v>
      </c>
    </row>
    <row r="557" spans="1:85" hidden="1" outlineLevel="1" x14ac:dyDescent="0.25">
      <c r="A557" s="12" t="str">
        <f t="shared" si="148"/>
        <v/>
      </c>
      <c r="R557" s="18" t="str">
        <f t="shared" si="168"/>
        <v xml:space="preserve"> []</v>
      </c>
      <c r="AB557" s="45" t="str">
        <f t="shared" si="169"/>
        <v/>
      </c>
      <c r="AC557" s="45" t="str">
        <f t="shared" si="173"/>
        <v/>
      </c>
      <c r="AD557" s="45" t="str">
        <f t="shared" si="171"/>
        <v/>
      </c>
      <c r="BN557" s="45" t="str">
        <f t="shared" si="172"/>
        <v/>
      </c>
      <c r="BP557" s="12" t="s">
        <v>3805</v>
      </c>
      <c r="BR557" s="10" t="str">
        <f t="shared" si="149"/>
        <v/>
      </c>
      <c r="BS557" s="10" t="str">
        <f t="shared" si="150"/>
        <v/>
      </c>
      <c r="BT557" s="10" t="str">
        <f t="shared" si="151"/>
        <v/>
      </c>
      <c r="BU557" s="10" t="str">
        <f t="shared" si="152"/>
        <v/>
      </c>
      <c r="BV557" s="10" t="str">
        <f t="shared" si="153"/>
        <v/>
      </c>
      <c r="BW557" s="10" t="str">
        <f t="shared" si="154"/>
        <v/>
      </c>
      <c r="BX557" s="10" t="str">
        <f t="shared" si="155"/>
        <v/>
      </c>
      <c r="BY557" s="10" t="str">
        <f t="shared" si="156"/>
        <v/>
      </c>
      <c r="CA557" s="10" t="str">
        <f t="shared" si="157"/>
        <v/>
      </c>
      <c r="CB557" s="10" t="str">
        <f t="shared" si="158"/>
        <v/>
      </c>
      <c r="CC557" s="10" t="str">
        <f t="shared" si="159"/>
        <v/>
      </c>
      <c r="CD557" s="10" t="str">
        <f t="shared" si="160"/>
        <v/>
      </c>
      <c r="CE557" s="10" t="str">
        <f t="shared" si="161"/>
        <v/>
      </c>
      <c r="CF557" s="10"/>
      <c r="CG557" s="10">
        <f t="shared" si="162"/>
        <v>0</v>
      </c>
    </row>
    <row r="558" spans="1:85" hidden="1" outlineLevel="1" x14ac:dyDescent="0.25">
      <c r="A558" s="12" t="str">
        <f t="shared" si="148"/>
        <v/>
      </c>
      <c r="R558" s="18" t="str">
        <f t="shared" si="168"/>
        <v xml:space="preserve"> []</v>
      </c>
      <c r="AB558" s="45" t="str">
        <f t="shared" si="169"/>
        <v/>
      </c>
      <c r="AC558" s="45" t="str">
        <f t="shared" si="173"/>
        <v/>
      </c>
      <c r="AD558" s="45" t="str">
        <f t="shared" si="171"/>
        <v/>
      </c>
      <c r="BN558" s="45" t="str">
        <f t="shared" si="172"/>
        <v/>
      </c>
      <c r="BP558" s="12" t="s">
        <v>3805</v>
      </c>
      <c r="BR558" s="10" t="str">
        <f t="shared" si="149"/>
        <v/>
      </c>
      <c r="BS558" s="10" t="str">
        <f t="shared" si="150"/>
        <v/>
      </c>
      <c r="BT558" s="10" t="str">
        <f t="shared" si="151"/>
        <v/>
      </c>
      <c r="BU558" s="10" t="str">
        <f t="shared" si="152"/>
        <v/>
      </c>
      <c r="BV558" s="10" t="str">
        <f t="shared" si="153"/>
        <v/>
      </c>
      <c r="BW558" s="10" t="str">
        <f t="shared" si="154"/>
        <v/>
      </c>
      <c r="BX558" s="10" t="str">
        <f t="shared" si="155"/>
        <v/>
      </c>
      <c r="BY558" s="10" t="str">
        <f t="shared" si="156"/>
        <v/>
      </c>
      <c r="CA558" s="10" t="str">
        <f t="shared" si="157"/>
        <v/>
      </c>
      <c r="CB558" s="10" t="str">
        <f t="shared" si="158"/>
        <v/>
      </c>
      <c r="CC558" s="10" t="str">
        <f t="shared" si="159"/>
        <v/>
      </c>
      <c r="CD558" s="10" t="str">
        <f t="shared" si="160"/>
        <v/>
      </c>
      <c r="CE558" s="10" t="str">
        <f t="shared" si="161"/>
        <v/>
      </c>
      <c r="CF558" s="10"/>
      <c r="CG558" s="10">
        <f t="shared" si="162"/>
        <v>0</v>
      </c>
    </row>
    <row r="559" spans="1:85" hidden="1" outlineLevel="1" x14ac:dyDescent="0.25">
      <c r="A559" s="12" t="str">
        <f t="shared" si="148"/>
        <v/>
      </c>
      <c r="R559" s="18" t="str">
        <f t="shared" si="168"/>
        <v xml:space="preserve"> []</v>
      </c>
      <c r="AB559" s="45" t="str">
        <f t="shared" si="169"/>
        <v/>
      </c>
      <c r="AC559" s="45" t="str">
        <f t="shared" si="173"/>
        <v/>
      </c>
      <c r="AD559" s="45" t="str">
        <f t="shared" si="171"/>
        <v/>
      </c>
      <c r="BN559" s="45" t="str">
        <f t="shared" si="172"/>
        <v/>
      </c>
      <c r="BP559" s="12" t="s">
        <v>3805</v>
      </c>
      <c r="BR559" s="10" t="str">
        <f t="shared" si="149"/>
        <v/>
      </c>
      <c r="BS559" s="10" t="str">
        <f t="shared" si="150"/>
        <v/>
      </c>
      <c r="BT559" s="10" t="str">
        <f t="shared" si="151"/>
        <v/>
      </c>
      <c r="BU559" s="10" t="str">
        <f t="shared" si="152"/>
        <v/>
      </c>
      <c r="BV559" s="10" t="str">
        <f t="shared" si="153"/>
        <v/>
      </c>
      <c r="BW559" s="10" t="str">
        <f t="shared" si="154"/>
        <v/>
      </c>
      <c r="BX559" s="10" t="str">
        <f t="shared" si="155"/>
        <v/>
      </c>
      <c r="BY559" s="10" t="str">
        <f t="shared" si="156"/>
        <v/>
      </c>
      <c r="CA559" s="10" t="str">
        <f t="shared" si="157"/>
        <v/>
      </c>
      <c r="CB559" s="10" t="str">
        <f t="shared" si="158"/>
        <v/>
      </c>
      <c r="CC559" s="10" t="str">
        <f t="shared" si="159"/>
        <v/>
      </c>
      <c r="CD559" s="10" t="str">
        <f t="shared" si="160"/>
        <v/>
      </c>
      <c r="CE559" s="10" t="str">
        <f t="shared" si="161"/>
        <v/>
      </c>
      <c r="CF559" s="10"/>
      <c r="CG559" s="10">
        <f t="shared" si="162"/>
        <v>0</v>
      </c>
    </row>
    <row r="560" spans="1:85" hidden="1" outlineLevel="1" x14ac:dyDescent="0.25">
      <c r="A560" s="12" t="str">
        <f t="shared" si="148"/>
        <v/>
      </c>
      <c r="R560" s="18" t="str">
        <f t="shared" si="168"/>
        <v xml:space="preserve"> []</v>
      </c>
      <c r="AB560" s="45" t="str">
        <f t="shared" si="169"/>
        <v/>
      </c>
      <c r="AC560" s="45" t="str">
        <f t="shared" si="173"/>
        <v/>
      </c>
      <c r="AD560" s="45" t="str">
        <f t="shared" si="171"/>
        <v/>
      </c>
      <c r="BN560" s="45" t="str">
        <f t="shared" si="172"/>
        <v/>
      </c>
      <c r="BP560" s="12" t="s">
        <v>3805</v>
      </c>
      <c r="BR560" s="10" t="str">
        <f t="shared" si="149"/>
        <v/>
      </c>
      <c r="BS560" s="10" t="str">
        <f t="shared" si="150"/>
        <v/>
      </c>
      <c r="BT560" s="10" t="str">
        <f t="shared" si="151"/>
        <v/>
      </c>
      <c r="BU560" s="10" t="str">
        <f t="shared" si="152"/>
        <v/>
      </c>
      <c r="BV560" s="10" t="str">
        <f t="shared" si="153"/>
        <v/>
      </c>
      <c r="BW560" s="10" t="str">
        <f t="shared" si="154"/>
        <v/>
      </c>
      <c r="BX560" s="10" t="str">
        <f t="shared" si="155"/>
        <v/>
      </c>
      <c r="BY560" s="10" t="str">
        <f t="shared" si="156"/>
        <v/>
      </c>
      <c r="CA560" s="10" t="str">
        <f t="shared" si="157"/>
        <v/>
      </c>
      <c r="CB560" s="10" t="str">
        <f t="shared" si="158"/>
        <v/>
      </c>
      <c r="CC560" s="10" t="str">
        <f t="shared" si="159"/>
        <v/>
      </c>
      <c r="CD560" s="10" t="str">
        <f t="shared" si="160"/>
        <v/>
      </c>
      <c r="CE560" s="10" t="str">
        <f t="shared" si="161"/>
        <v/>
      </c>
      <c r="CF560" s="10"/>
      <c r="CG560" s="10">
        <f t="shared" si="162"/>
        <v>0</v>
      </c>
    </row>
    <row r="561" spans="1:85" hidden="1" outlineLevel="1" x14ac:dyDescent="0.25">
      <c r="A561" s="12" t="str">
        <f t="shared" si="148"/>
        <v/>
      </c>
      <c r="R561" s="18" t="str">
        <f t="shared" si="168"/>
        <v xml:space="preserve"> []</v>
      </c>
      <c r="AB561" s="45" t="str">
        <f t="shared" si="169"/>
        <v/>
      </c>
      <c r="AC561" s="45" t="str">
        <f t="shared" si="173"/>
        <v/>
      </c>
      <c r="AD561" s="45" t="str">
        <f t="shared" si="171"/>
        <v/>
      </c>
      <c r="BN561" s="45" t="str">
        <f t="shared" si="172"/>
        <v/>
      </c>
      <c r="BP561" s="12" t="s">
        <v>3805</v>
      </c>
      <c r="BR561" s="10" t="str">
        <f t="shared" si="149"/>
        <v/>
      </c>
      <c r="BS561" s="10" t="str">
        <f t="shared" si="150"/>
        <v/>
      </c>
      <c r="BT561" s="10" t="str">
        <f t="shared" si="151"/>
        <v/>
      </c>
      <c r="BU561" s="10" t="str">
        <f t="shared" si="152"/>
        <v/>
      </c>
      <c r="BV561" s="10" t="str">
        <f t="shared" si="153"/>
        <v/>
      </c>
      <c r="BW561" s="10" t="str">
        <f t="shared" si="154"/>
        <v/>
      </c>
      <c r="BX561" s="10" t="str">
        <f t="shared" si="155"/>
        <v/>
      </c>
      <c r="BY561" s="10" t="str">
        <f t="shared" si="156"/>
        <v/>
      </c>
      <c r="CA561" s="10" t="str">
        <f t="shared" si="157"/>
        <v/>
      </c>
      <c r="CB561" s="10" t="str">
        <f t="shared" si="158"/>
        <v/>
      </c>
      <c r="CC561" s="10" t="str">
        <f t="shared" si="159"/>
        <v/>
      </c>
      <c r="CD561" s="10" t="str">
        <f t="shared" si="160"/>
        <v/>
      </c>
      <c r="CE561" s="10" t="str">
        <f t="shared" si="161"/>
        <v/>
      </c>
      <c r="CF561" s="10"/>
      <c r="CG561" s="10">
        <f t="shared" si="162"/>
        <v>0</v>
      </c>
    </row>
    <row r="562" spans="1:85" hidden="1" outlineLevel="1" x14ac:dyDescent="0.25">
      <c r="A562" s="12" t="str">
        <f t="shared" si="148"/>
        <v/>
      </c>
      <c r="R562" s="18" t="str">
        <f t="shared" si="168"/>
        <v xml:space="preserve"> []</v>
      </c>
      <c r="AB562" s="45" t="str">
        <f t="shared" si="169"/>
        <v/>
      </c>
      <c r="AC562" s="45" t="str">
        <f t="shared" si="173"/>
        <v/>
      </c>
      <c r="AD562" s="45" t="str">
        <f t="shared" si="171"/>
        <v/>
      </c>
      <c r="BN562" s="45" t="str">
        <f t="shared" si="172"/>
        <v/>
      </c>
      <c r="BP562" s="12" t="s">
        <v>3805</v>
      </c>
      <c r="BR562" s="10" t="str">
        <f t="shared" si="149"/>
        <v/>
      </c>
      <c r="BS562" s="10" t="str">
        <f t="shared" si="150"/>
        <v/>
      </c>
      <c r="BT562" s="10" t="str">
        <f t="shared" si="151"/>
        <v/>
      </c>
      <c r="BU562" s="10" t="str">
        <f t="shared" si="152"/>
        <v/>
      </c>
      <c r="BV562" s="10" t="str">
        <f t="shared" si="153"/>
        <v/>
      </c>
      <c r="BW562" s="10" t="str">
        <f t="shared" si="154"/>
        <v/>
      </c>
      <c r="BX562" s="10" t="str">
        <f t="shared" si="155"/>
        <v/>
      </c>
      <c r="BY562" s="10" t="str">
        <f t="shared" si="156"/>
        <v/>
      </c>
      <c r="CA562" s="10" t="str">
        <f t="shared" si="157"/>
        <v/>
      </c>
      <c r="CB562" s="10" t="str">
        <f t="shared" si="158"/>
        <v/>
      </c>
      <c r="CC562" s="10" t="str">
        <f t="shared" si="159"/>
        <v/>
      </c>
      <c r="CD562" s="10" t="str">
        <f t="shared" si="160"/>
        <v/>
      </c>
      <c r="CE562" s="10" t="str">
        <f t="shared" si="161"/>
        <v/>
      </c>
      <c r="CF562" s="10"/>
      <c r="CG562" s="10">
        <f t="shared" si="162"/>
        <v>0</v>
      </c>
    </row>
    <row r="563" spans="1:85" hidden="1" outlineLevel="1" x14ac:dyDescent="0.25">
      <c r="A563" s="12" t="str">
        <f t="shared" ref="A563:A626" si="174">IF(CG563&lt;2,"",1)</f>
        <v/>
      </c>
      <c r="R563" s="18" t="str">
        <f t="shared" si="168"/>
        <v xml:space="preserve"> []</v>
      </c>
      <c r="AB563" s="45" t="str">
        <f t="shared" si="169"/>
        <v/>
      </c>
      <c r="AC563" s="45" t="str">
        <f t="shared" si="173"/>
        <v/>
      </c>
      <c r="AD563" s="45" t="str">
        <f t="shared" si="171"/>
        <v/>
      </c>
      <c r="BN563" s="45" t="str">
        <f t="shared" si="172"/>
        <v/>
      </c>
      <c r="BP563" s="12" t="s">
        <v>3805</v>
      </c>
      <c r="BR563" s="10" t="str">
        <f t="shared" ref="BR563:BR626" si="175">IF(U563="","",CONCATENATE(BR$113," (",U563,")",IF(OR(W563&lt;&gt;"",AB563&lt;&gt;"",AD563&lt;&gt;"",AI563&lt;&gt;"",AK563&lt;&gt;"",AP563&lt;&gt;"",AR563&lt;&gt;"")," и ","")))</f>
        <v/>
      </c>
      <c r="BS563" s="10" t="str">
        <f t="shared" ref="BS563:BS626" si="176">IF(W563="","",CONCATENATE(BS$113," (",W563,")",IF(OR(AB563&lt;&gt;"",AD563&lt;&gt;"",AI563&lt;&gt;"",AK563&lt;&gt;"",AP563&lt;&gt;"",AR563&lt;&gt;"")," и ","")))</f>
        <v/>
      </c>
      <c r="BT563" s="10" t="str">
        <f t="shared" ref="BT563:BT626" si="177">IF(AB563="","",CONCATENATE(BT$113," (",AB563,")",IF(OR(AD563&lt;&gt;"",AI563&lt;&gt;"",AK563&lt;&gt;"",AP563&lt;&gt;"",AR563&lt;&gt;"")," и ","")))</f>
        <v/>
      </c>
      <c r="BU563" s="10" t="str">
        <f t="shared" ref="BU563:BU626" si="178">IF(AD563="","",CONCATENATE(BU$113," (",AD563,")",IF(OR(AI563&lt;&gt;"",AK563&lt;&gt;"",AP563&lt;&gt;"",AR563&lt;&gt;"")," и ","")))</f>
        <v/>
      </c>
      <c r="BV563" s="10" t="str">
        <f t="shared" ref="BV563:BV626" si="179">IF(AI563="","",CONCATENATE(BV$113," (",AI563,")",IF(OR(AK563&lt;&gt;"",AP563&lt;&gt;"",AR563&lt;&gt;"")," и ","")))</f>
        <v/>
      </c>
      <c r="BW563" s="10" t="str">
        <f t="shared" ref="BW563:BW626" si="180">IF(AK563="","",CONCATENATE(BW$113," (",AK563,")",IF(OR(AP563&lt;&gt;"",AR563&lt;&gt;"")," и ","")))</f>
        <v/>
      </c>
      <c r="BX563" s="10" t="str">
        <f t="shared" ref="BX563:BX626" si="181">IF(AP563="","",CONCATENATE(BX$113," (",AP563,")",IF(OR(AR563&lt;&gt;"")," и ","")))</f>
        <v/>
      </c>
      <c r="BY563" s="10" t="str">
        <f t="shared" ref="BY563:BY626" si="182">IF(AR563="","",CONCATENATE(BY$113," (",AR563,")"))</f>
        <v/>
      </c>
      <c r="CA563" s="10" t="str">
        <f t="shared" ref="CA563:CA626" si="183">IF(OR(W563&lt;&gt;"",AB563&lt;&gt;"",AD563&lt;&gt;"",AI563&lt;&gt;"",AK563&lt;&gt;"",AP563&lt;&gt;"",AR563&lt;&gt;"")," и ","")</f>
        <v/>
      </c>
      <c r="CB563" s="10" t="str">
        <f t="shared" ref="CB563:CB626" si="184">IF(OR(AB563&lt;&gt;"",AD563&lt;&gt;"",AI563&lt;&gt;"",AK563&lt;&gt;"",AP563&lt;&gt;"",AR563&lt;&gt;"")," и ","")</f>
        <v/>
      </c>
      <c r="CC563" s="10" t="str">
        <f t="shared" ref="CC563:CC626" si="185">IF(OR(AI563&lt;&gt;"",AK563&lt;&gt;"",AP563&lt;&gt;"",AR563&lt;&gt;"")," и ","")</f>
        <v/>
      </c>
      <c r="CD563" s="10" t="str">
        <f t="shared" ref="CD563:CD626" si="186">IF(OR(AK563&lt;&gt;"",AP563&lt;&gt;"",AR563&lt;&gt;"")," и ","")</f>
        <v/>
      </c>
      <c r="CE563" s="10" t="str">
        <f t="shared" ref="CE563:CE626" si="187">IF(OR(AP563&lt;&gt;"",AR563&lt;&gt;"")," и ","")</f>
        <v/>
      </c>
      <c r="CF563" s="10"/>
      <c r="CG563" s="10">
        <f t="shared" ref="CG563:CG626" si="188">8-COUNTIFS(BR563:BY563,"")</f>
        <v>0</v>
      </c>
    </row>
    <row r="564" spans="1:85" hidden="1" outlineLevel="1" x14ac:dyDescent="0.25">
      <c r="A564" s="12" t="str">
        <f t="shared" si="174"/>
        <v/>
      </c>
      <c r="R564" s="18" t="str">
        <f t="shared" si="168"/>
        <v xml:space="preserve"> []</v>
      </c>
      <c r="AB564" s="45" t="str">
        <f t="shared" si="169"/>
        <v/>
      </c>
      <c r="AC564" s="45" t="str">
        <f t="shared" si="173"/>
        <v/>
      </c>
      <c r="AD564" s="45" t="str">
        <f t="shared" si="171"/>
        <v/>
      </c>
      <c r="BN564" s="45" t="str">
        <f t="shared" si="172"/>
        <v/>
      </c>
      <c r="BP564" s="12" t="s">
        <v>3805</v>
      </c>
      <c r="BR564" s="10" t="str">
        <f t="shared" si="175"/>
        <v/>
      </c>
      <c r="BS564" s="10" t="str">
        <f t="shared" si="176"/>
        <v/>
      </c>
      <c r="BT564" s="10" t="str">
        <f t="shared" si="177"/>
        <v/>
      </c>
      <c r="BU564" s="10" t="str">
        <f t="shared" si="178"/>
        <v/>
      </c>
      <c r="BV564" s="10" t="str">
        <f t="shared" si="179"/>
        <v/>
      </c>
      <c r="BW564" s="10" t="str">
        <f t="shared" si="180"/>
        <v/>
      </c>
      <c r="BX564" s="10" t="str">
        <f t="shared" si="181"/>
        <v/>
      </c>
      <c r="BY564" s="10" t="str">
        <f t="shared" si="182"/>
        <v/>
      </c>
      <c r="CA564" s="10" t="str">
        <f t="shared" si="183"/>
        <v/>
      </c>
      <c r="CB564" s="10" t="str">
        <f t="shared" si="184"/>
        <v/>
      </c>
      <c r="CC564" s="10" t="str">
        <f t="shared" si="185"/>
        <v/>
      </c>
      <c r="CD564" s="10" t="str">
        <f t="shared" si="186"/>
        <v/>
      </c>
      <c r="CE564" s="10" t="str">
        <f t="shared" si="187"/>
        <v/>
      </c>
      <c r="CF564" s="10"/>
      <c r="CG564" s="10">
        <f t="shared" si="188"/>
        <v>0</v>
      </c>
    </row>
    <row r="565" spans="1:85" hidden="1" outlineLevel="1" x14ac:dyDescent="0.25">
      <c r="A565" s="12" t="str">
        <f t="shared" si="174"/>
        <v/>
      </c>
      <c r="R565" s="18" t="str">
        <f t="shared" si="168"/>
        <v xml:space="preserve"> []</v>
      </c>
      <c r="AB565" s="45" t="str">
        <f t="shared" si="169"/>
        <v/>
      </c>
      <c r="AC565" s="45" t="str">
        <f t="shared" si="173"/>
        <v/>
      </c>
      <c r="AD565" s="45" t="str">
        <f t="shared" si="171"/>
        <v/>
      </c>
      <c r="BN565" s="45" t="str">
        <f t="shared" si="172"/>
        <v/>
      </c>
      <c r="BP565" s="12" t="s">
        <v>3805</v>
      </c>
      <c r="BR565" s="10" t="str">
        <f t="shared" si="175"/>
        <v/>
      </c>
      <c r="BS565" s="10" t="str">
        <f t="shared" si="176"/>
        <v/>
      </c>
      <c r="BT565" s="10" t="str">
        <f t="shared" si="177"/>
        <v/>
      </c>
      <c r="BU565" s="10" t="str">
        <f t="shared" si="178"/>
        <v/>
      </c>
      <c r="BV565" s="10" t="str">
        <f t="shared" si="179"/>
        <v/>
      </c>
      <c r="BW565" s="10" t="str">
        <f t="shared" si="180"/>
        <v/>
      </c>
      <c r="BX565" s="10" t="str">
        <f t="shared" si="181"/>
        <v/>
      </c>
      <c r="BY565" s="10" t="str">
        <f t="shared" si="182"/>
        <v/>
      </c>
      <c r="CA565" s="10" t="str">
        <f t="shared" si="183"/>
        <v/>
      </c>
      <c r="CB565" s="10" t="str">
        <f t="shared" si="184"/>
        <v/>
      </c>
      <c r="CC565" s="10" t="str">
        <f t="shared" si="185"/>
        <v/>
      </c>
      <c r="CD565" s="10" t="str">
        <f t="shared" si="186"/>
        <v/>
      </c>
      <c r="CE565" s="10" t="str">
        <f t="shared" si="187"/>
        <v/>
      </c>
      <c r="CF565" s="10"/>
      <c r="CG565" s="10">
        <f t="shared" si="188"/>
        <v>0</v>
      </c>
    </row>
    <row r="566" spans="1:85" hidden="1" outlineLevel="1" x14ac:dyDescent="0.25">
      <c r="A566" s="12" t="str">
        <f t="shared" si="174"/>
        <v/>
      </c>
      <c r="R566" s="18" t="str">
        <f t="shared" si="168"/>
        <v xml:space="preserve"> []</v>
      </c>
      <c r="AB566" s="45" t="str">
        <f t="shared" si="169"/>
        <v/>
      </c>
      <c r="AC566" s="45" t="str">
        <f t="shared" si="173"/>
        <v/>
      </c>
      <c r="AD566" s="45" t="str">
        <f t="shared" si="171"/>
        <v/>
      </c>
      <c r="BN566" s="45" t="str">
        <f t="shared" si="172"/>
        <v/>
      </c>
      <c r="BP566" s="12" t="s">
        <v>3805</v>
      </c>
      <c r="BR566" s="10" t="str">
        <f t="shared" si="175"/>
        <v/>
      </c>
      <c r="BS566" s="10" t="str">
        <f t="shared" si="176"/>
        <v/>
      </c>
      <c r="BT566" s="10" t="str">
        <f t="shared" si="177"/>
        <v/>
      </c>
      <c r="BU566" s="10" t="str">
        <f t="shared" si="178"/>
        <v/>
      </c>
      <c r="BV566" s="10" t="str">
        <f t="shared" si="179"/>
        <v/>
      </c>
      <c r="BW566" s="10" t="str">
        <f t="shared" si="180"/>
        <v/>
      </c>
      <c r="BX566" s="10" t="str">
        <f t="shared" si="181"/>
        <v/>
      </c>
      <c r="BY566" s="10" t="str">
        <f t="shared" si="182"/>
        <v/>
      </c>
      <c r="CA566" s="10" t="str">
        <f t="shared" si="183"/>
        <v/>
      </c>
      <c r="CB566" s="10" t="str">
        <f t="shared" si="184"/>
        <v/>
      </c>
      <c r="CC566" s="10" t="str">
        <f t="shared" si="185"/>
        <v/>
      </c>
      <c r="CD566" s="10" t="str">
        <f t="shared" si="186"/>
        <v/>
      </c>
      <c r="CE566" s="10" t="str">
        <f t="shared" si="187"/>
        <v/>
      </c>
      <c r="CF566" s="10"/>
      <c r="CG566" s="10">
        <f t="shared" si="188"/>
        <v>0</v>
      </c>
    </row>
    <row r="567" spans="1:85" hidden="1" outlineLevel="1" x14ac:dyDescent="0.25">
      <c r="A567" s="12" t="str">
        <f t="shared" si="174"/>
        <v/>
      </c>
      <c r="R567" s="18" t="str">
        <f t="shared" si="168"/>
        <v xml:space="preserve"> []</v>
      </c>
      <c r="AB567" s="45" t="str">
        <f t="shared" si="169"/>
        <v/>
      </c>
      <c r="AC567" s="45" t="str">
        <f t="shared" si="173"/>
        <v/>
      </c>
      <c r="AD567" s="45" t="str">
        <f t="shared" si="171"/>
        <v/>
      </c>
      <c r="BN567" s="45" t="str">
        <f t="shared" si="172"/>
        <v/>
      </c>
      <c r="BP567" s="12" t="s">
        <v>3805</v>
      </c>
      <c r="BR567" s="10" t="str">
        <f t="shared" si="175"/>
        <v/>
      </c>
      <c r="BS567" s="10" t="str">
        <f t="shared" si="176"/>
        <v/>
      </c>
      <c r="BT567" s="10" t="str">
        <f t="shared" si="177"/>
        <v/>
      </c>
      <c r="BU567" s="10" t="str">
        <f t="shared" si="178"/>
        <v/>
      </c>
      <c r="BV567" s="10" t="str">
        <f t="shared" si="179"/>
        <v/>
      </c>
      <c r="BW567" s="10" t="str">
        <f t="shared" si="180"/>
        <v/>
      </c>
      <c r="BX567" s="10" t="str">
        <f t="shared" si="181"/>
        <v/>
      </c>
      <c r="BY567" s="10" t="str">
        <f t="shared" si="182"/>
        <v/>
      </c>
      <c r="CA567" s="10" t="str">
        <f t="shared" si="183"/>
        <v/>
      </c>
      <c r="CB567" s="10" t="str">
        <f t="shared" si="184"/>
        <v/>
      </c>
      <c r="CC567" s="10" t="str">
        <f t="shared" si="185"/>
        <v/>
      </c>
      <c r="CD567" s="10" t="str">
        <f t="shared" si="186"/>
        <v/>
      </c>
      <c r="CE567" s="10" t="str">
        <f t="shared" si="187"/>
        <v/>
      </c>
      <c r="CF567" s="10"/>
      <c r="CG567" s="10">
        <f t="shared" si="188"/>
        <v>0</v>
      </c>
    </row>
    <row r="568" spans="1:85" hidden="1" outlineLevel="1" x14ac:dyDescent="0.25">
      <c r="A568" s="12" t="str">
        <f t="shared" si="174"/>
        <v/>
      </c>
      <c r="R568" s="18" t="str">
        <f t="shared" si="168"/>
        <v xml:space="preserve"> []</v>
      </c>
      <c r="AB568" s="45" t="str">
        <f t="shared" si="169"/>
        <v/>
      </c>
      <c r="AC568" s="45" t="str">
        <f t="shared" si="173"/>
        <v/>
      </c>
      <c r="AD568" s="45" t="str">
        <f t="shared" si="171"/>
        <v/>
      </c>
      <c r="BN568" s="45" t="str">
        <f t="shared" si="172"/>
        <v/>
      </c>
      <c r="BP568" s="12" t="s">
        <v>3805</v>
      </c>
      <c r="BR568" s="10" t="str">
        <f t="shared" si="175"/>
        <v/>
      </c>
      <c r="BS568" s="10" t="str">
        <f t="shared" si="176"/>
        <v/>
      </c>
      <c r="BT568" s="10" t="str">
        <f t="shared" si="177"/>
        <v/>
      </c>
      <c r="BU568" s="10" t="str">
        <f t="shared" si="178"/>
        <v/>
      </c>
      <c r="BV568" s="10" t="str">
        <f t="shared" si="179"/>
        <v/>
      </c>
      <c r="BW568" s="10" t="str">
        <f t="shared" si="180"/>
        <v/>
      </c>
      <c r="BX568" s="10" t="str">
        <f t="shared" si="181"/>
        <v/>
      </c>
      <c r="BY568" s="10" t="str">
        <f t="shared" si="182"/>
        <v/>
      </c>
      <c r="CA568" s="10" t="str">
        <f t="shared" si="183"/>
        <v/>
      </c>
      <c r="CB568" s="10" t="str">
        <f t="shared" si="184"/>
        <v/>
      </c>
      <c r="CC568" s="10" t="str">
        <f t="shared" si="185"/>
        <v/>
      </c>
      <c r="CD568" s="10" t="str">
        <f t="shared" si="186"/>
        <v/>
      </c>
      <c r="CE568" s="10" t="str">
        <f t="shared" si="187"/>
        <v/>
      </c>
      <c r="CF568" s="10"/>
      <c r="CG568" s="10">
        <f t="shared" si="188"/>
        <v>0</v>
      </c>
    </row>
    <row r="569" spans="1:85" hidden="1" outlineLevel="1" x14ac:dyDescent="0.25">
      <c r="A569" s="12" t="str">
        <f t="shared" si="174"/>
        <v/>
      </c>
      <c r="R569" s="18" t="str">
        <f t="shared" si="168"/>
        <v xml:space="preserve"> []</v>
      </c>
      <c r="AB569" s="45" t="str">
        <f t="shared" si="169"/>
        <v/>
      </c>
      <c r="AC569" s="45" t="str">
        <f t="shared" si="173"/>
        <v/>
      </c>
      <c r="AD569" s="45" t="str">
        <f t="shared" si="171"/>
        <v/>
      </c>
      <c r="BN569" s="45" t="str">
        <f t="shared" si="172"/>
        <v/>
      </c>
      <c r="BP569" s="12" t="s">
        <v>3805</v>
      </c>
      <c r="BR569" s="10" t="str">
        <f t="shared" si="175"/>
        <v/>
      </c>
      <c r="BS569" s="10" t="str">
        <f t="shared" si="176"/>
        <v/>
      </c>
      <c r="BT569" s="10" t="str">
        <f t="shared" si="177"/>
        <v/>
      </c>
      <c r="BU569" s="10" t="str">
        <f t="shared" si="178"/>
        <v/>
      </c>
      <c r="BV569" s="10" t="str">
        <f t="shared" si="179"/>
        <v/>
      </c>
      <c r="BW569" s="10" t="str">
        <f t="shared" si="180"/>
        <v/>
      </c>
      <c r="BX569" s="10" t="str">
        <f t="shared" si="181"/>
        <v/>
      </c>
      <c r="BY569" s="10" t="str">
        <f t="shared" si="182"/>
        <v/>
      </c>
      <c r="CA569" s="10" t="str">
        <f t="shared" si="183"/>
        <v/>
      </c>
      <c r="CB569" s="10" t="str">
        <f t="shared" si="184"/>
        <v/>
      </c>
      <c r="CC569" s="10" t="str">
        <f t="shared" si="185"/>
        <v/>
      </c>
      <c r="CD569" s="10" t="str">
        <f t="shared" si="186"/>
        <v/>
      </c>
      <c r="CE569" s="10" t="str">
        <f t="shared" si="187"/>
        <v/>
      </c>
      <c r="CF569" s="10"/>
      <c r="CG569" s="10">
        <f t="shared" si="188"/>
        <v>0</v>
      </c>
    </row>
    <row r="570" spans="1:85" hidden="1" outlineLevel="1" x14ac:dyDescent="0.25">
      <c r="A570" s="12" t="str">
        <f t="shared" si="174"/>
        <v/>
      </c>
      <c r="R570" s="18" t="str">
        <f t="shared" si="168"/>
        <v xml:space="preserve"> []</v>
      </c>
      <c r="AB570" s="45" t="str">
        <f t="shared" si="169"/>
        <v/>
      </c>
      <c r="AC570" s="45" t="str">
        <f t="shared" si="173"/>
        <v/>
      </c>
      <c r="AD570" s="45" t="str">
        <f t="shared" si="171"/>
        <v/>
      </c>
      <c r="BN570" s="45" t="str">
        <f t="shared" si="172"/>
        <v/>
      </c>
      <c r="BP570" s="12" t="s">
        <v>3805</v>
      </c>
      <c r="BR570" s="10" t="str">
        <f t="shared" si="175"/>
        <v/>
      </c>
      <c r="BS570" s="10" t="str">
        <f t="shared" si="176"/>
        <v/>
      </c>
      <c r="BT570" s="10" t="str">
        <f t="shared" si="177"/>
        <v/>
      </c>
      <c r="BU570" s="10" t="str">
        <f t="shared" si="178"/>
        <v/>
      </c>
      <c r="BV570" s="10" t="str">
        <f t="shared" si="179"/>
        <v/>
      </c>
      <c r="BW570" s="10" t="str">
        <f t="shared" si="180"/>
        <v/>
      </c>
      <c r="BX570" s="10" t="str">
        <f t="shared" si="181"/>
        <v/>
      </c>
      <c r="BY570" s="10" t="str">
        <f t="shared" si="182"/>
        <v/>
      </c>
      <c r="CA570" s="10" t="str">
        <f t="shared" si="183"/>
        <v/>
      </c>
      <c r="CB570" s="10" t="str">
        <f t="shared" si="184"/>
        <v/>
      </c>
      <c r="CC570" s="10" t="str">
        <f t="shared" si="185"/>
        <v/>
      </c>
      <c r="CD570" s="10" t="str">
        <f t="shared" si="186"/>
        <v/>
      </c>
      <c r="CE570" s="10" t="str">
        <f t="shared" si="187"/>
        <v/>
      </c>
      <c r="CF570" s="10"/>
      <c r="CG570" s="10">
        <f t="shared" si="188"/>
        <v>0</v>
      </c>
    </row>
    <row r="571" spans="1:85" hidden="1" outlineLevel="1" x14ac:dyDescent="0.25">
      <c r="A571" s="12" t="str">
        <f t="shared" si="174"/>
        <v/>
      </c>
      <c r="R571" s="18" t="str">
        <f t="shared" si="168"/>
        <v xml:space="preserve"> []</v>
      </c>
      <c r="AB571" s="45" t="str">
        <f t="shared" si="169"/>
        <v/>
      </c>
      <c r="AC571" s="45" t="str">
        <f t="shared" si="173"/>
        <v/>
      </c>
      <c r="AD571" s="45" t="str">
        <f t="shared" si="171"/>
        <v/>
      </c>
      <c r="BN571" s="45" t="str">
        <f t="shared" si="172"/>
        <v/>
      </c>
      <c r="BP571" s="12" t="s">
        <v>3805</v>
      </c>
      <c r="BR571" s="10" t="str">
        <f t="shared" si="175"/>
        <v/>
      </c>
      <c r="BS571" s="10" t="str">
        <f t="shared" si="176"/>
        <v/>
      </c>
      <c r="BT571" s="10" t="str">
        <f t="shared" si="177"/>
        <v/>
      </c>
      <c r="BU571" s="10" t="str">
        <f t="shared" si="178"/>
        <v/>
      </c>
      <c r="BV571" s="10" t="str">
        <f t="shared" si="179"/>
        <v/>
      </c>
      <c r="BW571" s="10" t="str">
        <f t="shared" si="180"/>
        <v/>
      </c>
      <c r="BX571" s="10" t="str">
        <f t="shared" si="181"/>
        <v/>
      </c>
      <c r="BY571" s="10" t="str">
        <f t="shared" si="182"/>
        <v/>
      </c>
      <c r="CA571" s="10" t="str">
        <f t="shared" si="183"/>
        <v/>
      </c>
      <c r="CB571" s="10" t="str">
        <f t="shared" si="184"/>
        <v/>
      </c>
      <c r="CC571" s="10" t="str">
        <f t="shared" si="185"/>
        <v/>
      </c>
      <c r="CD571" s="10" t="str">
        <f t="shared" si="186"/>
        <v/>
      </c>
      <c r="CE571" s="10" t="str">
        <f t="shared" si="187"/>
        <v/>
      </c>
      <c r="CF571" s="10"/>
      <c r="CG571" s="10">
        <f t="shared" si="188"/>
        <v>0</v>
      </c>
    </row>
    <row r="572" spans="1:85" hidden="1" outlineLevel="1" x14ac:dyDescent="0.25">
      <c r="A572" s="12" t="str">
        <f t="shared" si="174"/>
        <v/>
      </c>
      <c r="R572" s="18" t="str">
        <f t="shared" si="168"/>
        <v xml:space="preserve"> []</v>
      </c>
      <c r="AB572" s="45" t="str">
        <f t="shared" si="169"/>
        <v/>
      </c>
      <c r="AC572" s="45" t="str">
        <f t="shared" si="173"/>
        <v/>
      </c>
      <c r="AD572" s="45" t="str">
        <f t="shared" si="171"/>
        <v/>
      </c>
      <c r="BN572" s="45" t="str">
        <f t="shared" si="172"/>
        <v/>
      </c>
      <c r="BP572" s="12" t="s">
        <v>3805</v>
      </c>
      <c r="BR572" s="10" t="str">
        <f t="shared" si="175"/>
        <v/>
      </c>
      <c r="BS572" s="10" t="str">
        <f t="shared" si="176"/>
        <v/>
      </c>
      <c r="BT572" s="10" t="str">
        <f t="shared" si="177"/>
        <v/>
      </c>
      <c r="BU572" s="10" t="str">
        <f t="shared" si="178"/>
        <v/>
      </c>
      <c r="BV572" s="10" t="str">
        <f t="shared" si="179"/>
        <v/>
      </c>
      <c r="BW572" s="10" t="str">
        <f t="shared" si="180"/>
        <v/>
      </c>
      <c r="BX572" s="10" t="str">
        <f t="shared" si="181"/>
        <v/>
      </c>
      <c r="BY572" s="10" t="str">
        <f t="shared" si="182"/>
        <v/>
      </c>
      <c r="CA572" s="10" t="str">
        <f t="shared" si="183"/>
        <v/>
      </c>
      <c r="CB572" s="10" t="str">
        <f t="shared" si="184"/>
        <v/>
      </c>
      <c r="CC572" s="10" t="str">
        <f t="shared" si="185"/>
        <v/>
      </c>
      <c r="CD572" s="10" t="str">
        <f t="shared" si="186"/>
        <v/>
      </c>
      <c r="CE572" s="10" t="str">
        <f t="shared" si="187"/>
        <v/>
      </c>
      <c r="CF572" s="10"/>
      <c r="CG572" s="10">
        <f t="shared" si="188"/>
        <v>0</v>
      </c>
    </row>
    <row r="573" spans="1:85" hidden="1" outlineLevel="1" x14ac:dyDescent="0.25">
      <c r="A573" s="12" t="str">
        <f t="shared" si="174"/>
        <v/>
      </c>
      <c r="R573" s="18" t="str">
        <f t="shared" si="168"/>
        <v xml:space="preserve"> []</v>
      </c>
      <c r="AB573" s="45" t="str">
        <f t="shared" si="169"/>
        <v/>
      </c>
      <c r="AC573" s="45" t="str">
        <f t="shared" si="173"/>
        <v/>
      </c>
      <c r="AD573" s="45" t="str">
        <f t="shared" si="171"/>
        <v/>
      </c>
      <c r="BN573" s="45" t="str">
        <f t="shared" si="172"/>
        <v/>
      </c>
      <c r="BP573" s="12" t="s">
        <v>3805</v>
      </c>
      <c r="BR573" s="10" t="str">
        <f t="shared" si="175"/>
        <v/>
      </c>
      <c r="BS573" s="10" t="str">
        <f t="shared" si="176"/>
        <v/>
      </c>
      <c r="BT573" s="10" t="str">
        <f t="shared" si="177"/>
        <v/>
      </c>
      <c r="BU573" s="10" t="str">
        <f t="shared" si="178"/>
        <v/>
      </c>
      <c r="BV573" s="10" t="str">
        <f t="shared" si="179"/>
        <v/>
      </c>
      <c r="BW573" s="10" t="str">
        <f t="shared" si="180"/>
        <v/>
      </c>
      <c r="BX573" s="10" t="str">
        <f t="shared" si="181"/>
        <v/>
      </c>
      <c r="BY573" s="10" t="str">
        <f t="shared" si="182"/>
        <v/>
      </c>
      <c r="CA573" s="10" t="str">
        <f t="shared" si="183"/>
        <v/>
      </c>
      <c r="CB573" s="10" t="str">
        <f t="shared" si="184"/>
        <v/>
      </c>
      <c r="CC573" s="10" t="str">
        <f t="shared" si="185"/>
        <v/>
      </c>
      <c r="CD573" s="10" t="str">
        <f t="shared" si="186"/>
        <v/>
      </c>
      <c r="CE573" s="10" t="str">
        <f t="shared" si="187"/>
        <v/>
      </c>
      <c r="CF573" s="10"/>
      <c r="CG573" s="10">
        <f t="shared" si="188"/>
        <v>0</v>
      </c>
    </row>
    <row r="574" spans="1:85" hidden="1" outlineLevel="1" x14ac:dyDescent="0.25">
      <c r="A574" s="12" t="str">
        <f t="shared" si="174"/>
        <v/>
      </c>
      <c r="R574" s="18" t="str">
        <f t="shared" si="168"/>
        <v xml:space="preserve"> []</v>
      </c>
      <c r="AB574" s="45" t="str">
        <f t="shared" si="169"/>
        <v/>
      </c>
      <c r="AC574" s="45" t="str">
        <f t="shared" si="173"/>
        <v/>
      </c>
      <c r="AD574" s="45" t="str">
        <f t="shared" si="171"/>
        <v/>
      </c>
      <c r="BN574" s="45" t="str">
        <f t="shared" si="172"/>
        <v/>
      </c>
      <c r="BP574" s="12" t="s">
        <v>3805</v>
      </c>
      <c r="BR574" s="10" t="str">
        <f t="shared" si="175"/>
        <v/>
      </c>
      <c r="BS574" s="10" t="str">
        <f t="shared" si="176"/>
        <v/>
      </c>
      <c r="BT574" s="10" t="str">
        <f t="shared" si="177"/>
        <v/>
      </c>
      <c r="BU574" s="10" t="str">
        <f t="shared" si="178"/>
        <v/>
      </c>
      <c r="BV574" s="10" t="str">
        <f t="shared" si="179"/>
        <v/>
      </c>
      <c r="BW574" s="10" t="str">
        <f t="shared" si="180"/>
        <v/>
      </c>
      <c r="BX574" s="10" t="str">
        <f t="shared" si="181"/>
        <v/>
      </c>
      <c r="BY574" s="10" t="str">
        <f t="shared" si="182"/>
        <v/>
      </c>
      <c r="CA574" s="10" t="str">
        <f t="shared" si="183"/>
        <v/>
      </c>
      <c r="CB574" s="10" t="str">
        <f t="shared" si="184"/>
        <v/>
      </c>
      <c r="CC574" s="10" t="str">
        <f t="shared" si="185"/>
        <v/>
      </c>
      <c r="CD574" s="10" t="str">
        <f t="shared" si="186"/>
        <v/>
      </c>
      <c r="CE574" s="10" t="str">
        <f t="shared" si="187"/>
        <v/>
      </c>
      <c r="CF574" s="10"/>
      <c r="CG574" s="10">
        <f t="shared" si="188"/>
        <v>0</v>
      </c>
    </row>
    <row r="575" spans="1:85" hidden="1" outlineLevel="1" x14ac:dyDescent="0.25">
      <c r="A575" s="12" t="str">
        <f t="shared" si="174"/>
        <v/>
      </c>
      <c r="R575" s="18" t="str">
        <f t="shared" si="168"/>
        <v xml:space="preserve"> []</v>
      </c>
      <c r="AB575" s="45" t="str">
        <f t="shared" si="169"/>
        <v/>
      </c>
      <c r="AC575" s="45" t="str">
        <f t="shared" si="173"/>
        <v/>
      </c>
      <c r="AD575" s="45" t="str">
        <f t="shared" si="171"/>
        <v/>
      </c>
      <c r="BN575" s="45" t="str">
        <f t="shared" si="172"/>
        <v/>
      </c>
      <c r="BP575" s="12" t="s">
        <v>3805</v>
      </c>
      <c r="BR575" s="10" t="str">
        <f t="shared" si="175"/>
        <v/>
      </c>
      <c r="BS575" s="10" t="str">
        <f t="shared" si="176"/>
        <v/>
      </c>
      <c r="BT575" s="10" t="str">
        <f t="shared" si="177"/>
        <v/>
      </c>
      <c r="BU575" s="10" t="str">
        <f t="shared" si="178"/>
        <v/>
      </c>
      <c r="BV575" s="10" t="str">
        <f t="shared" si="179"/>
        <v/>
      </c>
      <c r="BW575" s="10" t="str">
        <f t="shared" si="180"/>
        <v/>
      </c>
      <c r="BX575" s="10" t="str">
        <f t="shared" si="181"/>
        <v/>
      </c>
      <c r="BY575" s="10" t="str">
        <f t="shared" si="182"/>
        <v/>
      </c>
      <c r="CA575" s="10" t="str">
        <f t="shared" si="183"/>
        <v/>
      </c>
      <c r="CB575" s="10" t="str">
        <f t="shared" si="184"/>
        <v/>
      </c>
      <c r="CC575" s="10" t="str">
        <f t="shared" si="185"/>
        <v/>
      </c>
      <c r="CD575" s="10" t="str">
        <f t="shared" si="186"/>
        <v/>
      </c>
      <c r="CE575" s="10" t="str">
        <f t="shared" si="187"/>
        <v/>
      </c>
      <c r="CF575" s="10"/>
      <c r="CG575" s="10">
        <f t="shared" si="188"/>
        <v>0</v>
      </c>
    </row>
    <row r="576" spans="1:85" hidden="1" outlineLevel="1" x14ac:dyDescent="0.25">
      <c r="A576" s="12" t="str">
        <f t="shared" si="174"/>
        <v/>
      </c>
      <c r="R576" s="18" t="str">
        <f t="shared" si="168"/>
        <v xml:space="preserve"> []</v>
      </c>
      <c r="AB576" s="45" t="str">
        <f t="shared" si="169"/>
        <v/>
      </c>
      <c r="AC576" s="45" t="str">
        <f t="shared" si="173"/>
        <v/>
      </c>
      <c r="AD576" s="45" t="str">
        <f t="shared" si="171"/>
        <v/>
      </c>
      <c r="BN576" s="45" t="str">
        <f t="shared" si="172"/>
        <v/>
      </c>
      <c r="BP576" s="12" t="s">
        <v>3805</v>
      </c>
      <c r="BR576" s="10" t="str">
        <f t="shared" si="175"/>
        <v/>
      </c>
      <c r="BS576" s="10" t="str">
        <f t="shared" si="176"/>
        <v/>
      </c>
      <c r="BT576" s="10" t="str">
        <f t="shared" si="177"/>
        <v/>
      </c>
      <c r="BU576" s="10" t="str">
        <f t="shared" si="178"/>
        <v/>
      </c>
      <c r="BV576" s="10" t="str">
        <f t="shared" si="179"/>
        <v/>
      </c>
      <c r="BW576" s="10" t="str">
        <f t="shared" si="180"/>
        <v/>
      </c>
      <c r="BX576" s="10" t="str">
        <f t="shared" si="181"/>
        <v/>
      </c>
      <c r="BY576" s="10" t="str">
        <f t="shared" si="182"/>
        <v/>
      </c>
      <c r="CA576" s="10" t="str">
        <f t="shared" si="183"/>
        <v/>
      </c>
      <c r="CB576" s="10" t="str">
        <f t="shared" si="184"/>
        <v/>
      </c>
      <c r="CC576" s="10" t="str">
        <f t="shared" si="185"/>
        <v/>
      </c>
      <c r="CD576" s="10" t="str">
        <f t="shared" si="186"/>
        <v/>
      </c>
      <c r="CE576" s="10" t="str">
        <f t="shared" si="187"/>
        <v/>
      </c>
      <c r="CF576" s="10"/>
      <c r="CG576" s="10">
        <f t="shared" si="188"/>
        <v>0</v>
      </c>
    </row>
    <row r="577" spans="1:85" hidden="1" outlineLevel="1" x14ac:dyDescent="0.25">
      <c r="A577" s="12" t="str">
        <f t="shared" si="174"/>
        <v/>
      </c>
      <c r="R577" s="18" t="str">
        <f t="shared" si="168"/>
        <v xml:space="preserve"> []</v>
      </c>
      <c r="AB577" s="45" t="str">
        <f t="shared" si="169"/>
        <v/>
      </c>
      <c r="AC577" s="45" t="str">
        <f t="shared" si="173"/>
        <v/>
      </c>
      <c r="AD577" s="45" t="str">
        <f t="shared" si="171"/>
        <v/>
      </c>
      <c r="BN577" s="45" t="str">
        <f t="shared" si="172"/>
        <v/>
      </c>
      <c r="BP577" s="12" t="s">
        <v>3805</v>
      </c>
      <c r="BR577" s="10" t="str">
        <f t="shared" si="175"/>
        <v/>
      </c>
      <c r="BS577" s="10" t="str">
        <f t="shared" si="176"/>
        <v/>
      </c>
      <c r="BT577" s="10" t="str">
        <f t="shared" si="177"/>
        <v/>
      </c>
      <c r="BU577" s="10" t="str">
        <f t="shared" si="178"/>
        <v/>
      </c>
      <c r="BV577" s="10" t="str">
        <f t="shared" si="179"/>
        <v/>
      </c>
      <c r="BW577" s="10" t="str">
        <f t="shared" si="180"/>
        <v/>
      </c>
      <c r="BX577" s="10" t="str">
        <f t="shared" si="181"/>
        <v/>
      </c>
      <c r="BY577" s="10" t="str">
        <f t="shared" si="182"/>
        <v/>
      </c>
      <c r="CA577" s="10" t="str">
        <f t="shared" si="183"/>
        <v/>
      </c>
      <c r="CB577" s="10" t="str">
        <f t="shared" si="184"/>
        <v/>
      </c>
      <c r="CC577" s="10" t="str">
        <f t="shared" si="185"/>
        <v/>
      </c>
      <c r="CD577" s="10" t="str">
        <f t="shared" si="186"/>
        <v/>
      </c>
      <c r="CE577" s="10" t="str">
        <f t="shared" si="187"/>
        <v/>
      </c>
      <c r="CF577" s="10"/>
      <c r="CG577" s="10">
        <f t="shared" si="188"/>
        <v>0</v>
      </c>
    </row>
    <row r="578" spans="1:85" hidden="1" outlineLevel="1" x14ac:dyDescent="0.25">
      <c r="A578" s="12" t="str">
        <f t="shared" si="174"/>
        <v/>
      </c>
      <c r="R578" s="18" t="str">
        <f t="shared" si="168"/>
        <v xml:space="preserve"> []</v>
      </c>
      <c r="AB578" s="45" t="str">
        <f t="shared" si="169"/>
        <v/>
      </c>
      <c r="AC578" s="45" t="str">
        <f t="shared" si="173"/>
        <v/>
      </c>
      <c r="AD578" s="45" t="str">
        <f t="shared" si="171"/>
        <v/>
      </c>
      <c r="BN578" s="45" t="str">
        <f t="shared" si="172"/>
        <v/>
      </c>
      <c r="BP578" s="12" t="s">
        <v>3805</v>
      </c>
      <c r="BR578" s="10" t="str">
        <f t="shared" si="175"/>
        <v/>
      </c>
      <c r="BS578" s="10" t="str">
        <f t="shared" si="176"/>
        <v/>
      </c>
      <c r="BT578" s="10" t="str">
        <f t="shared" si="177"/>
        <v/>
      </c>
      <c r="BU578" s="10" t="str">
        <f t="shared" si="178"/>
        <v/>
      </c>
      <c r="BV578" s="10" t="str">
        <f t="shared" si="179"/>
        <v/>
      </c>
      <c r="BW578" s="10" t="str">
        <f t="shared" si="180"/>
        <v/>
      </c>
      <c r="BX578" s="10" t="str">
        <f t="shared" si="181"/>
        <v/>
      </c>
      <c r="BY578" s="10" t="str">
        <f t="shared" si="182"/>
        <v/>
      </c>
      <c r="CA578" s="10" t="str">
        <f t="shared" si="183"/>
        <v/>
      </c>
      <c r="CB578" s="10" t="str">
        <f t="shared" si="184"/>
        <v/>
      </c>
      <c r="CC578" s="10" t="str">
        <f t="shared" si="185"/>
        <v/>
      </c>
      <c r="CD578" s="10" t="str">
        <f t="shared" si="186"/>
        <v/>
      </c>
      <c r="CE578" s="10" t="str">
        <f t="shared" si="187"/>
        <v/>
      </c>
      <c r="CF578" s="10"/>
      <c r="CG578" s="10">
        <f t="shared" si="188"/>
        <v>0</v>
      </c>
    </row>
    <row r="579" spans="1:85" hidden="1" outlineLevel="1" x14ac:dyDescent="0.25">
      <c r="A579" s="12" t="str">
        <f t="shared" si="174"/>
        <v/>
      </c>
      <c r="R579" s="18" t="str">
        <f t="shared" ref="R579:R613" si="189">CONCATENATE(R68," [",
BR579,BS579,BT579,BU579,BV579,BW579,BX579,BY579,"]")</f>
        <v xml:space="preserve"> []</v>
      </c>
      <c r="AB579" s="45" t="str">
        <f t="shared" ref="AB579:AB613" si="190">IF(ISBLANK(U68),"",U68)</f>
        <v/>
      </c>
      <c r="AC579" s="45" t="str">
        <f t="shared" ref="AC579:AC610" si="191">IF(ISBLANK(V68),"",V68)</f>
        <v/>
      </c>
      <c r="AD579" s="45" t="str">
        <f t="shared" ref="AD579:AD613" si="192">IF(ISBLANK(W68),"",W68)</f>
        <v/>
      </c>
      <c r="BN579" s="45" t="str">
        <f t="shared" ref="BN579:BN613" si="193">A579</f>
        <v/>
      </c>
      <c r="BP579" s="12" t="s">
        <v>3805</v>
      </c>
      <c r="BR579" s="10" t="str">
        <f t="shared" si="175"/>
        <v/>
      </c>
      <c r="BS579" s="10" t="str">
        <f t="shared" si="176"/>
        <v/>
      </c>
      <c r="BT579" s="10" t="str">
        <f t="shared" si="177"/>
        <v/>
      </c>
      <c r="BU579" s="10" t="str">
        <f t="shared" si="178"/>
        <v/>
      </c>
      <c r="BV579" s="10" t="str">
        <f t="shared" si="179"/>
        <v/>
      </c>
      <c r="BW579" s="10" t="str">
        <f t="shared" si="180"/>
        <v/>
      </c>
      <c r="BX579" s="10" t="str">
        <f t="shared" si="181"/>
        <v/>
      </c>
      <c r="BY579" s="10" t="str">
        <f t="shared" si="182"/>
        <v/>
      </c>
      <c r="CA579" s="10" t="str">
        <f t="shared" si="183"/>
        <v/>
      </c>
      <c r="CB579" s="10" t="str">
        <f t="shared" si="184"/>
        <v/>
      </c>
      <c r="CC579" s="10" t="str">
        <f t="shared" si="185"/>
        <v/>
      </c>
      <c r="CD579" s="10" t="str">
        <f t="shared" si="186"/>
        <v/>
      </c>
      <c r="CE579" s="10" t="str">
        <f t="shared" si="187"/>
        <v/>
      </c>
      <c r="CF579" s="10"/>
      <c r="CG579" s="10">
        <f t="shared" si="188"/>
        <v>0</v>
      </c>
    </row>
    <row r="580" spans="1:85" hidden="1" outlineLevel="1" x14ac:dyDescent="0.25">
      <c r="A580" s="12" t="str">
        <f t="shared" si="174"/>
        <v/>
      </c>
      <c r="R580" s="18" t="str">
        <f t="shared" si="189"/>
        <v xml:space="preserve"> []</v>
      </c>
      <c r="AB580" s="45" t="str">
        <f t="shared" si="190"/>
        <v/>
      </c>
      <c r="AC580" s="45" t="str">
        <f t="shared" si="191"/>
        <v/>
      </c>
      <c r="AD580" s="45" t="str">
        <f t="shared" si="192"/>
        <v/>
      </c>
      <c r="BN580" s="45" t="str">
        <f t="shared" si="193"/>
        <v/>
      </c>
      <c r="BP580" s="12" t="s">
        <v>3805</v>
      </c>
      <c r="BR580" s="10" t="str">
        <f t="shared" si="175"/>
        <v/>
      </c>
      <c r="BS580" s="10" t="str">
        <f t="shared" si="176"/>
        <v/>
      </c>
      <c r="BT580" s="10" t="str">
        <f t="shared" si="177"/>
        <v/>
      </c>
      <c r="BU580" s="10" t="str">
        <f t="shared" si="178"/>
        <v/>
      </c>
      <c r="BV580" s="10" t="str">
        <f t="shared" si="179"/>
        <v/>
      </c>
      <c r="BW580" s="10" t="str">
        <f t="shared" si="180"/>
        <v/>
      </c>
      <c r="BX580" s="10" t="str">
        <f t="shared" si="181"/>
        <v/>
      </c>
      <c r="BY580" s="10" t="str">
        <f t="shared" si="182"/>
        <v/>
      </c>
      <c r="CA580" s="10" t="str">
        <f t="shared" si="183"/>
        <v/>
      </c>
      <c r="CB580" s="10" t="str">
        <f t="shared" si="184"/>
        <v/>
      </c>
      <c r="CC580" s="10" t="str">
        <f t="shared" si="185"/>
        <v/>
      </c>
      <c r="CD580" s="10" t="str">
        <f t="shared" si="186"/>
        <v/>
      </c>
      <c r="CE580" s="10" t="str">
        <f t="shared" si="187"/>
        <v/>
      </c>
      <c r="CF580" s="10"/>
      <c r="CG580" s="10">
        <f t="shared" si="188"/>
        <v>0</v>
      </c>
    </row>
    <row r="581" spans="1:85" hidden="1" outlineLevel="1" x14ac:dyDescent="0.25">
      <c r="A581" s="12" t="str">
        <f t="shared" si="174"/>
        <v/>
      </c>
      <c r="R581" s="18" t="str">
        <f t="shared" si="189"/>
        <v xml:space="preserve"> []</v>
      </c>
      <c r="AB581" s="45" t="str">
        <f t="shared" si="190"/>
        <v/>
      </c>
      <c r="AC581" s="45" t="str">
        <f t="shared" si="191"/>
        <v/>
      </c>
      <c r="AD581" s="45" t="str">
        <f t="shared" si="192"/>
        <v/>
      </c>
      <c r="BN581" s="45" t="str">
        <f t="shared" si="193"/>
        <v/>
      </c>
      <c r="BP581" s="12" t="s">
        <v>3805</v>
      </c>
      <c r="BR581" s="10" t="str">
        <f t="shared" si="175"/>
        <v/>
      </c>
      <c r="BS581" s="10" t="str">
        <f t="shared" si="176"/>
        <v/>
      </c>
      <c r="BT581" s="10" t="str">
        <f t="shared" si="177"/>
        <v/>
      </c>
      <c r="BU581" s="10" t="str">
        <f t="shared" si="178"/>
        <v/>
      </c>
      <c r="BV581" s="10" t="str">
        <f t="shared" si="179"/>
        <v/>
      </c>
      <c r="BW581" s="10" t="str">
        <f t="shared" si="180"/>
        <v/>
      </c>
      <c r="BX581" s="10" t="str">
        <f t="shared" si="181"/>
        <v/>
      </c>
      <c r="BY581" s="10" t="str">
        <f t="shared" si="182"/>
        <v/>
      </c>
      <c r="CA581" s="10" t="str">
        <f t="shared" si="183"/>
        <v/>
      </c>
      <c r="CB581" s="10" t="str">
        <f t="shared" si="184"/>
        <v/>
      </c>
      <c r="CC581" s="10" t="str">
        <f t="shared" si="185"/>
        <v/>
      </c>
      <c r="CD581" s="10" t="str">
        <f t="shared" si="186"/>
        <v/>
      </c>
      <c r="CE581" s="10" t="str">
        <f t="shared" si="187"/>
        <v/>
      </c>
      <c r="CF581" s="10"/>
      <c r="CG581" s="10">
        <f t="shared" si="188"/>
        <v>0</v>
      </c>
    </row>
    <row r="582" spans="1:85" hidden="1" outlineLevel="1" x14ac:dyDescent="0.25">
      <c r="A582" s="12" t="str">
        <f t="shared" si="174"/>
        <v/>
      </c>
      <c r="R582" s="18" t="str">
        <f t="shared" si="189"/>
        <v xml:space="preserve"> []</v>
      </c>
      <c r="AB582" s="45" t="str">
        <f t="shared" si="190"/>
        <v/>
      </c>
      <c r="AC582" s="45" t="str">
        <f t="shared" si="191"/>
        <v/>
      </c>
      <c r="AD582" s="45" t="str">
        <f t="shared" si="192"/>
        <v/>
      </c>
      <c r="BN582" s="45" t="str">
        <f t="shared" si="193"/>
        <v/>
      </c>
      <c r="BP582" s="12" t="s">
        <v>3805</v>
      </c>
      <c r="BR582" s="10" t="str">
        <f t="shared" si="175"/>
        <v/>
      </c>
      <c r="BS582" s="10" t="str">
        <f t="shared" si="176"/>
        <v/>
      </c>
      <c r="BT582" s="10" t="str">
        <f t="shared" si="177"/>
        <v/>
      </c>
      <c r="BU582" s="10" t="str">
        <f t="shared" si="178"/>
        <v/>
      </c>
      <c r="BV582" s="10" t="str">
        <f t="shared" si="179"/>
        <v/>
      </c>
      <c r="BW582" s="10" t="str">
        <f t="shared" si="180"/>
        <v/>
      </c>
      <c r="BX582" s="10" t="str">
        <f t="shared" si="181"/>
        <v/>
      </c>
      <c r="BY582" s="10" t="str">
        <f t="shared" si="182"/>
        <v/>
      </c>
      <c r="CA582" s="10" t="str">
        <f t="shared" si="183"/>
        <v/>
      </c>
      <c r="CB582" s="10" t="str">
        <f t="shared" si="184"/>
        <v/>
      </c>
      <c r="CC582" s="10" t="str">
        <f t="shared" si="185"/>
        <v/>
      </c>
      <c r="CD582" s="10" t="str">
        <f t="shared" si="186"/>
        <v/>
      </c>
      <c r="CE582" s="10" t="str">
        <f t="shared" si="187"/>
        <v/>
      </c>
      <c r="CF582" s="10"/>
      <c r="CG582" s="10">
        <f t="shared" si="188"/>
        <v>0</v>
      </c>
    </row>
    <row r="583" spans="1:85" hidden="1" outlineLevel="1" x14ac:dyDescent="0.25">
      <c r="A583" s="12" t="str">
        <f t="shared" si="174"/>
        <v/>
      </c>
      <c r="R583" s="18" t="str">
        <f t="shared" si="189"/>
        <v xml:space="preserve"> []</v>
      </c>
      <c r="AB583" s="45" t="str">
        <f t="shared" si="190"/>
        <v/>
      </c>
      <c r="AC583" s="45" t="str">
        <f t="shared" si="191"/>
        <v/>
      </c>
      <c r="AD583" s="45" t="str">
        <f t="shared" si="192"/>
        <v/>
      </c>
      <c r="BN583" s="45" t="str">
        <f t="shared" si="193"/>
        <v/>
      </c>
      <c r="BP583" s="12" t="s">
        <v>3805</v>
      </c>
      <c r="BR583" s="10" t="str">
        <f t="shared" si="175"/>
        <v/>
      </c>
      <c r="BS583" s="10" t="str">
        <f t="shared" si="176"/>
        <v/>
      </c>
      <c r="BT583" s="10" t="str">
        <f t="shared" si="177"/>
        <v/>
      </c>
      <c r="BU583" s="10" t="str">
        <f t="shared" si="178"/>
        <v/>
      </c>
      <c r="BV583" s="10" t="str">
        <f t="shared" si="179"/>
        <v/>
      </c>
      <c r="BW583" s="10" t="str">
        <f t="shared" si="180"/>
        <v/>
      </c>
      <c r="BX583" s="10" t="str">
        <f t="shared" si="181"/>
        <v/>
      </c>
      <c r="BY583" s="10" t="str">
        <f t="shared" si="182"/>
        <v/>
      </c>
      <c r="CA583" s="10" t="str">
        <f t="shared" si="183"/>
        <v/>
      </c>
      <c r="CB583" s="10" t="str">
        <f t="shared" si="184"/>
        <v/>
      </c>
      <c r="CC583" s="10" t="str">
        <f t="shared" si="185"/>
        <v/>
      </c>
      <c r="CD583" s="10" t="str">
        <f t="shared" si="186"/>
        <v/>
      </c>
      <c r="CE583" s="10" t="str">
        <f t="shared" si="187"/>
        <v/>
      </c>
      <c r="CF583" s="10"/>
      <c r="CG583" s="10">
        <f t="shared" si="188"/>
        <v>0</v>
      </c>
    </row>
    <row r="584" spans="1:85" hidden="1" outlineLevel="1" x14ac:dyDescent="0.25">
      <c r="A584" s="12" t="str">
        <f t="shared" si="174"/>
        <v/>
      </c>
      <c r="R584" s="18" t="str">
        <f t="shared" si="189"/>
        <v xml:space="preserve"> []</v>
      </c>
      <c r="AB584" s="45" t="str">
        <f t="shared" si="190"/>
        <v/>
      </c>
      <c r="AC584" s="45" t="str">
        <f t="shared" si="191"/>
        <v/>
      </c>
      <c r="AD584" s="45" t="str">
        <f t="shared" si="192"/>
        <v/>
      </c>
      <c r="BN584" s="45" t="str">
        <f t="shared" si="193"/>
        <v/>
      </c>
      <c r="BP584" s="12" t="s">
        <v>3805</v>
      </c>
      <c r="BR584" s="10" t="str">
        <f t="shared" si="175"/>
        <v/>
      </c>
      <c r="BS584" s="10" t="str">
        <f t="shared" si="176"/>
        <v/>
      </c>
      <c r="BT584" s="10" t="str">
        <f t="shared" si="177"/>
        <v/>
      </c>
      <c r="BU584" s="10" t="str">
        <f t="shared" si="178"/>
        <v/>
      </c>
      <c r="BV584" s="10" t="str">
        <f t="shared" si="179"/>
        <v/>
      </c>
      <c r="BW584" s="10" t="str">
        <f t="shared" si="180"/>
        <v/>
      </c>
      <c r="BX584" s="10" t="str">
        <f t="shared" si="181"/>
        <v/>
      </c>
      <c r="BY584" s="10" t="str">
        <f t="shared" si="182"/>
        <v/>
      </c>
      <c r="CA584" s="10" t="str">
        <f t="shared" si="183"/>
        <v/>
      </c>
      <c r="CB584" s="10" t="str">
        <f t="shared" si="184"/>
        <v/>
      </c>
      <c r="CC584" s="10" t="str">
        <f t="shared" si="185"/>
        <v/>
      </c>
      <c r="CD584" s="10" t="str">
        <f t="shared" si="186"/>
        <v/>
      </c>
      <c r="CE584" s="10" t="str">
        <f t="shared" si="187"/>
        <v/>
      </c>
      <c r="CF584" s="10"/>
      <c r="CG584" s="10">
        <f t="shared" si="188"/>
        <v>0</v>
      </c>
    </row>
    <row r="585" spans="1:85" hidden="1" outlineLevel="1" x14ac:dyDescent="0.25">
      <c r="A585" s="12" t="str">
        <f t="shared" si="174"/>
        <v/>
      </c>
      <c r="R585" s="18" t="str">
        <f t="shared" si="189"/>
        <v xml:space="preserve"> []</v>
      </c>
      <c r="AB585" s="45" t="str">
        <f t="shared" si="190"/>
        <v/>
      </c>
      <c r="AC585" s="45" t="str">
        <f t="shared" si="191"/>
        <v/>
      </c>
      <c r="AD585" s="45" t="str">
        <f t="shared" si="192"/>
        <v/>
      </c>
      <c r="BN585" s="45" t="str">
        <f t="shared" si="193"/>
        <v/>
      </c>
      <c r="BP585" s="12" t="s">
        <v>3805</v>
      </c>
      <c r="BR585" s="10" t="str">
        <f t="shared" si="175"/>
        <v/>
      </c>
      <c r="BS585" s="10" t="str">
        <f t="shared" si="176"/>
        <v/>
      </c>
      <c r="BT585" s="10" t="str">
        <f t="shared" si="177"/>
        <v/>
      </c>
      <c r="BU585" s="10" t="str">
        <f t="shared" si="178"/>
        <v/>
      </c>
      <c r="BV585" s="10" t="str">
        <f t="shared" si="179"/>
        <v/>
      </c>
      <c r="BW585" s="10" t="str">
        <f t="shared" si="180"/>
        <v/>
      </c>
      <c r="BX585" s="10" t="str">
        <f t="shared" si="181"/>
        <v/>
      </c>
      <c r="BY585" s="10" t="str">
        <f t="shared" si="182"/>
        <v/>
      </c>
      <c r="CA585" s="10" t="str">
        <f t="shared" si="183"/>
        <v/>
      </c>
      <c r="CB585" s="10" t="str">
        <f t="shared" si="184"/>
        <v/>
      </c>
      <c r="CC585" s="10" t="str">
        <f t="shared" si="185"/>
        <v/>
      </c>
      <c r="CD585" s="10" t="str">
        <f t="shared" si="186"/>
        <v/>
      </c>
      <c r="CE585" s="10" t="str">
        <f t="shared" si="187"/>
        <v/>
      </c>
      <c r="CF585" s="10"/>
      <c r="CG585" s="10">
        <f t="shared" si="188"/>
        <v>0</v>
      </c>
    </row>
    <row r="586" spans="1:85" hidden="1" outlineLevel="1" x14ac:dyDescent="0.25">
      <c r="A586" s="12" t="str">
        <f t="shared" si="174"/>
        <v/>
      </c>
      <c r="R586" s="18" t="str">
        <f t="shared" si="189"/>
        <v xml:space="preserve"> []</v>
      </c>
      <c r="AB586" s="45" t="str">
        <f t="shared" si="190"/>
        <v/>
      </c>
      <c r="AC586" s="45" t="str">
        <f t="shared" si="191"/>
        <v/>
      </c>
      <c r="AD586" s="45" t="str">
        <f t="shared" si="192"/>
        <v/>
      </c>
      <c r="BN586" s="45" t="str">
        <f t="shared" si="193"/>
        <v/>
      </c>
      <c r="BP586" s="12" t="s">
        <v>3805</v>
      </c>
      <c r="BR586" s="10" t="str">
        <f t="shared" si="175"/>
        <v/>
      </c>
      <c r="BS586" s="10" t="str">
        <f t="shared" si="176"/>
        <v/>
      </c>
      <c r="BT586" s="10" t="str">
        <f t="shared" si="177"/>
        <v/>
      </c>
      <c r="BU586" s="10" t="str">
        <f t="shared" si="178"/>
        <v/>
      </c>
      <c r="BV586" s="10" t="str">
        <f t="shared" si="179"/>
        <v/>
      </c>
      <c r="BW586" s="10" t="str">
        <f t="shared" si="180"/>
        <v/>
      </c>
      <c r="BX586" s="10" t="str">
        <f t="shared" si="181"/>
        <v/>
      </c>
      <c r="BY586" s="10" t="str">
        <f t="shared" si="182"/>
        <v/>
      </c>
      <c r="CA586" s="10" t="str">
        <f t="shared" si="183"/>
        <v/>
      </c>
      <c r="CB586" s="10" t="str">
        <f t="shared" si="184"/>
        <v/>
      </c>
      <c r="CC586" s="10" t="str">
        <f t="shared" si="185"/>
        <v/>
      </c>
      <c r="CD586" s="10" t="str">
        <f t="shared" si="186"/>
        <v/>
      </c>
      <c r="CE586" s="10" t="str">
        <f t="shared" si="187"/>
        <v/>
      </c>
      <c r="CF586" s="10"/>
      <c r="CG586" s="10">
        <f t="shared" si="188"/>
        <v>0</v>
      </c>
    </row>
    <row r="587" spans="1:85" hidden="1" outlineLevel="1" x14ac:dyDescent="0.25">
      <c r="A587" s="12" t="str">
        <f t="shared" si="174"/>
        <v/>
      </c>
      <c r="R587" s="18" t="str">
        <f t="shared" si="189"/>
        <v xml:space="preserve"> []</v>
      </c>
      <c r="AB587" s="45" t="str">
        <f t="shared" si="190"/>
        <v/>
      </c>
      <c r="AC587" s="45" t="str">
        <f t="shared" si="191"/>
        <v/>
      </c>
      <c r="AD587" s="45" t="str">
        <f t="shared" si="192"/>
        <v/>
      </c>
      <c r="BN587" s="45" t="str">
        <f t="shared" si="193"/>
        <v/>
      </c>
      <c r="BP587" s="12" t="s">
        <v>3805</v>
      </c>
      <c r="BR587" s="10" t="str">
        <f t="shared" si="175"/>
        <v/>
      </c>
      <c r="BS587" s="10" t="str">
        <f t="shared" si="176"/>
        <v/>
      </c>
      <c r="BT587" s="10" t="str">
        <f t="shared" si="177"/>
        <v/>
      </c>
      <c r="BU587" s="10" t="str">
        <f t="shared" si="178"/>
        <v/>
      </c>
      <c r="BV587" s="10" t="str">
        <f t="shared" si="179"/>
        <v/>
      </c>
      <c r="BW587" s="10" t="str">
        <f t="shared" si="180"/>
        <v/>
      </c>
      <c r="BX587" s="10" t="str">
        <f t="shared" si="181"/>
        <v/>
      </c>
      <c r="BY587" s="10" t="str">
        <f t="shared" si="182"/>
        <v/>
      </c>
      <c r="CA587" s="10" t="str">
        <f t="shared" si="183"/>
        <v/>
      </c>
      <c r="CB587" s="10" t="str">
        <f t="shared" si="184"/>
        <v/>
      </c>
      <c r="CC587" s="10" t="str">
        <f t="shared" si="185"/>
        <v/>
      </c>
      <c r="CD587" s="10" t="str">
        <f t="shared" si="186"/>
        <v/>
      </c>
      <c r="CE587" s="10" t="str">
        <f t="shared" si="187"/>
        <v/>
      </c>
      <c r="CF587" s="10"/>
      <c r="CG587" s="10">
        <f t="shared" si="188"/>
        <v>0</v>
      </c>
    </row>
    <row r="588" spans="1:85" hidden="1" outlineLevel="1" x14ac:dyDescent="0.25">
      <c r="A588" s="12" t="str">
        <f t="shared" si="174"/>
        <v/>
      </c>
      <c r="R588" s="18" t="str">
        <f t="shared" si="189"/>
        <v xml:space="preserve"> []</v>
      </c>
      <c r="AB588" s="45" t="str">
        <f t="shared" si="190"/>
        <v/>
      </c>
      <c r="AC588" s="45" t="str">
        <f t="shared" si="191"/>
        <v/>
      </c>
      <c r="AD588" s="45" t="str">
        <f t="shared" si="192"/>
        <v/>
      </c>
      <c r="BN588" s="45" t="str">
        <f t="shared" si="193"/>
        <v/>
      </c>
      <c r="BP588" s="12" t="s">
        <v>3805</v>
      </c>
      <c r="BR588" s="10" t="str">
        <f t="shared" si="175"/>
        <v/>
      </c>
      <c r="BS588" s="10" t="str">
        <f t="shared" si="176"/>
        <v/>
      </c>
      <c r="BT588" s="10" t="str">
        <f t="shared" si="177"/>
        <v/>
      </c>
      <c r="BU588" s="10" t="str">
        <f t="shared" si="178"/>
        <v/>
      </c>
      <c r="BV588" s="10" t="str">
        <f t="shared" si="179"/>
        <v/>
      </c>
      <c r="BW588" s="10" t="str">
        <f t="shared" si="180"/>
        <v/>
      </c>
      <c r="BX588" s="10" t="str">
        <f t="shared" si="181"/>
        <v/>
      </c>
      <c r="BY588" s="10" t="str">
        <f t="shared" si="182"/>
        <v/>
      </c>
      <c r="CA588" s="10" t="str">
        <f t="shared" si="183"/>
        <v/>
      </c>
      <c r="CB588" s="10" t="str">
        <f t="shared" si="184"/>
        <v/>
      </c>
      <c r="CC588" s="10" t="str">
        <f t="shared" si="185"/>
        <v/>
      </c>
      <c r="CD588" s="10" t="str">
        <f t="shared" si="186"/>
        <v/>
      </c>
      <c r="CE588" s="10" t="str">
        <f t="shared" si="187"/>
        <v/>
      </c>
      <c r="CF588" s="10"/>
      <c r="CG588" s="10">
        <f t="shared" si="188"/>
        <v>0</v>
      </c>
    </row>
    <row r="589" spans="1:85" hidden="1" outlineLevel="1" x14ac:dyDescent="0.25">
      <c r="A589" s="12" t="str">
        <f t="shared" si="174"/>
        <v/>
      </c>
      <c r="R589" s="18" t="str">
        <f t="shared" si="189"/>
        <v xml:space="preserve"> []</v>
      </c>
      <c r="AB589" s="45" t="str">
        <f t="shared" si="190"/>
        <v/>
      </c>
      <c r="AC589" s="45" t="str">
        <f t="shared" si="191"/>
        <v/>
      </c>
      <c r="AD589" s="45" t="str">
        <f t="shared" si="192"/>
        <v/>
      </c>
      <c r="BN589" s="45" t="str">
        <f t="shared" si="193"/>
        <v/>
      </c>
      <c r="BP589" s="12" t="s">
        <v>3805</v>
      </c>
      <c r="BR589" s="10" t="str">
        <f t="shared" si="175"/>
        <v/>
      </c>
      <c r="BS589" s="10" t="str">
        <f t="shared" si="176"/>
        <v/>
      </c>
      <c r="BT589" s="10" t="str">
        <f t="shared" si="177"/>
        <v/>
      </c>
      <c r="BU589" s="10" t="str">
        <f t="shared" si="178"/>
        <v/>
      </c>
      <c r="BV589" s="10" t="str">
        <f t="shared" si="179"/>
        <v/>
      </c>
      <c r="BW589" s="10" t="str">
        <f t="shared" si="180"/>
        <v/>
      </c>
      <c r="BX589" s="10" t="str">
        <f t="shared" si="181"/>
        <v/>
      </c>
      <c r="BY589" s="10" t="str">
        <f t="shared" si="182"/>
        <v/>
      </c>
      <c r="CA589" s="10" t="str">
        <f t="shared" si="183"/>
        <v/>
      </c>
      <c r="CB589" s="10" t="str">
        <f t="shared" si="184"/>
        <v/>
      </c>
      <c r="CC589" s="10" t="str">
        <f t="shared" si="185"/>
        <v/>
      </c>
      <c r="CD589" s="10" t="str">
        <f t="shared" si="186"/>
        <v/>
      </c>
      <c r="CE589" s="10" t="str">
        <f t="shared" si="187"/>
        <v/>
      </c>
      <c r="CF589" s="10"/>
      <c r="CG589" s="10">
        <f t="shared" si="188"/>
        <v>0</v>
      </c>
    </row>
    <row r="590" spans="1:85" hidden="1" outlineLevel="1" x14ac:dyDescent="0.25">
      <c r="A590" s="12" t="str">
        <f t="shared" si="174"/>
        <v/>
      </c>
      <c r="R590" s="18" t="str">
        <f t="shared" si="189"/>
        <v xml:space="preserve"> []</v>
      </c>
      <c r="AB590" s="45" t="str">
        <f t="shared" si="190"/>
        <v/>
      </c>
      <c r="AC590" s="45" t="str">
        <f t="shared" si="191"/>
        <v/>
      </c>
      <c r="AD590" s="45" t="str">
        <f t="shared" si="192"/>
        <v/>
      </c>
      <c r="BN590" s="45" t="str">
        <f t="shared" si="193"/>
        <v/>
      </c>
      <c r="BP590" s="12" t="s">
        <v>3805</v>
      </c>
      <c r="BR590" s="10" t="str">
        <f t="shared" si="175"/>
        <v/>
      </c>
      <c r="BS590" s="10" t="str">
        <f t="shared" si="176"/>
        <v/>
      </c>
      <c r="BT590" s="10" t="str">
        <f t="shared" si="177"/>
        <v/>
      </c>
      <c r="BU590" s="10" t="str">
        <f t="shared" si="178"/>
        <v/>
      </c>
      <c r="BV590" s="10" t="str">
        <f t="shared" si="179"/>
        <v/>
      </c>
      <c r="BW590" s="10" t="str">
        <f t="shared" si="180"/>
        <v/>
      </c>
      <c r="BX590" s="10" t="str">
        <f t="shared" si="181"/>
        <v/>
      </c>
      <c r="BY590" s="10" t="str">
        <f t="shared" si="182"/>
        <v/>
      </c>
      <c r="CA590" s="10" t="str">
        <f t="shared" si="183"/>
        <v/>
      </c>
      <c r="CB590" s="10" t="str">
        <f t="shared" si="184"/>
        <v/>
      </c>
      <c r="CC590" s="10" t="str">
        <f t="shared" si="185"/>
        <v/>
      </c>
      <c r="CD590" s="10" t="str">
        <f t="shared" si="186"/>
        <v/>
      </c>
      <c r="CE590" s="10" t="str">
        <f t="shared" si="187"/>
        <v/>
      </c>
      <c r="CF590" s="10"/>
      <c r="CG590" s="10">
        <f t="shared" si="188"/>
        <v>0</v>
      </c>
    </row>
    <row r="591" spans="1:85" hidden="1" outlineLevel="1" x14ac:dyDescent="0.25">
      <c r="A591" s="12" t="str">
        <f t="shared" si="174"/>
        <v/>
      </c>
      <c r="R591" s="18" t="str">
        <f t="shared" si="189"/>
        <v xml:space="preserve"> []</v>
      </c>
      <c r="AB591" s="45" t="str">
        <f t="shared" si="190"/>
        <v/>
      </c>
      <c r="AC591" s="45" t="str">
        <f t="shared" si="191"/>
        <v/>
      </c>
      <c r="AD591" s="45" t="str">
        <f t="shared" si="192"/>
        <v/>
      </c>
      <c r="BN591" s="45" t="str">
        <f t="shared" si="193"/>
        <v/>
      </c>
      <c r="BP591" s="12" t="s">
        <v>3805</v>
      </c>
      <c r="BR591" s="10" t="str">
        <f t="shared" si="175"/>
        <v/>
      </c>
      <c r="BS591" s="10" t="str">
        <f t="shared" si="176"/>
        <v/>
      </c>
      <c r="BT591" s="10" t="str">
        <f t="shared" si="177"/>
        <v/>
      </c>
      <c r="BU591" s="10" t="str">
        <f t="shared" si="178"/>
        <v/>
      </c>
      <c r="BV591" s="10" t="str">
        <f t="shared" si="179"/>
        <v/>
      </c>
      <c r="BW591" s="10" t="str">
        <f t="shared" si="180"/>
        <v/>
      </c>
      <c r="BX591" s="10" t="str">
        <f t="shared" si="181"/>
        <v/>
      </c>
      <c r="BY591" s="10" t="str">
        <f t="shared" si="182"/>
        <v/>
      </c>
      <c r="CA591" s="10" t="str">
        <f t="shared" si="183"/>
        <v/>
      </c>
      <c r="CB591" s="10" t="str">
        <f t="shared" si="184"/>
        <v/>
      </c>
      <c r="CC591" s="10" t="str">
        <f t="shared" si="185"/>
        <v/>
      </c>
      <c r="CD591" s="10" t="str">
        <f t="shared" si="186"/>
        <v/>
      </c>
      <c r="CE591" s="10" t="str">
        <f t="shared" si="187"/>
        <v/>
      </c>
      <c r="CF591" s="10"/>
      <c r="CG591" s="10">
        <f t="shared" si="188"/>
        <v>0</v>
      </c>
    </row>
    <row r="592" spans="1:85" hidden="1" outlineLevel="1" x14ac:dyDescent="0.25">
      <c r="A592" s="12" t="str">
        <f t="shared" si="174"/>
        <v/>
      </c>
      <c r="R592" s="18" t="str">
        <f t="shared" si="189"/>
        <v xml:space="preserve"> []</v>
      </c>
      <c r="AB592" s="45" t="str">
        <f t="shared" si="190"/>
        <v/>
      </c>
      <c r="AC592" s="45" t="str">
        <f t="shared" si="191"/>
        <v/>
      </c>
      <c r="AD592" s="45" t="str">
        <f t="shared" si="192"/>
        <v/>
      </c>
      <c r="BN592" s="45" t="str">
        <f t="shared" si="193"/>
        <v/>
      </c>
      <c r="BP592" s="12" t="s">
        <v>3805</v>
      </c>
      <c r="BR592" s="10" t="str">
        <f t="shared" si="175"/>
        <v/>
      </c>
      <c r="BS592" s="10" t="str">
        <f t="shared" si="176"/>
        <v/>
      </c>
      <c r="BT592" s="10" t="str">
        <f t="shared" si="177"/>
        <v/>
      </c>
      <c r="BU592" s="10" t="str">
        <f t="shared" si="178"/>
        <v/>
      </c>
      <c r="BV592" s="10" t="str">
        <f t="shared" si="179"/>
        <v/>
      </c>
      <c r="BW592" s="10" t="str">
        <f t="shared" si="180"/>
        <v/>
      </c>
      <c r="BX592" s="10" t="str">
        <f t="shared" si="181"/>
        <v/>
      </c>
      <c r="BY592" s="10" t="str">
        <f t="shared" si="182"/>
        <v/>
      </c>
      <c r="CA592" s="10" t="str">
        <f t="shared" si="183"/>
        <v/>
      </c>
      <c r="CB592" s="10" t="str">
        <f t="shared" si="184"/>
        <v/>
      </c>
      <c r="CC592" s="10" t="str">
        <f t="shared" si="185"/>
        <v/>
      </c>
      <c r="CD592" s="10" t="str">
        <f t="shared" si="186"/>
        <v/>
      </c>
      <c r="CE592" s="10" t="str">
        <f t="shared" si="187"/>
        <v/>
      </c>
      <c r="CF592" s="10"/>
      <c r="CG592" s="10">
        <f t="shared" si="188"/>
        <v>0</v>
      </c>
    </row>
    <row r="593" spans="1:85" hidden="1" outlineLevel="1" x14ac:dyDescent="0.25">
      <c r="A593" s="12" t="str">
        <f t="shared" si="174"/>
        <v/>
      </c>
      <c r="R593" s="18" t="str">
        <f t="shared" si="189"/>
        <v xml:space="preserve"> []</v>
      </c>
      <c r="AB593" s="45" t="str">
        <f t="shared" si="190"/>
        <v/>
      </c>
      <c r="AC593" s="45" t="str">
        <f t="shared" si="191"/>
        <v/>
      </c>
      <c r="AD593" s="45" t="str">
        <f t="shared" si="192"/>
        <v/>
      </c>
      <c r="BN593" s="45" t="str">
        <f t="shared" si="193"/>
        <v/>
      </c>
      <c r="BP593" s="12" t="s">
        <v>3805</v>
      </c>
      <c r="BR593" s="10" t="str">
        <f t="shared" si="175"/>
        <v/>
      </c>
      <c r="BS593" s="10" t="str">
        <f t="shared" si="176"/>
        <v/>
      </c>
      <c r="BT593" s="10" t="str">
        <f t="shared" si="177"/>
        <v/>
      </c>
      <c r="BU593" s="10" t="str">
        <f t="shared" si="178"/>
        <v/>
      </c>
      <c r="BV593" s="10" t="str">
        <f t="shared" si="179"/>
        <v/>
      </c>
      <c r="BW593" s="10" t="str">
        <f t="shared" si="180"/>
        <v/>
      </c>
      <c r="BX593" s="10" t="str">
        <f t="shared" si="181"/>
        <v/>
      </c>
      <c r="BY593" s="10" t="str">
        <f t="shared" si="182"/>
        <v/>
      </c>
      <c r="CA593" s="10" t="str">
        <f t="shared" si="183"/>
        <v/>
      </c>
      <c r="CB593" s="10" t="str">
        <f t="shared" si="184"/>
        <v/>
      </c>
      <c r="CC593" s="10" t="str">
        <f t="shared" si="185"/>
        <v/>
      </c>
      <c r="CD593" s="10" t="str">
        <f t="shared" si="186"/>
        <v/>
      </c>
      <c r="CE593" s="10" t="str">
        <f t="shared" si="187"/>
        <v/>
      </c>
      <c r="CF593" s="10"/>
      <c r="CG593" s="10">
        <f t="shared" si="188"/>
        <v>0</v>
      </c>
    </row>
    <row r="594" spans="1:85" hidden="1" outlineLevel="1" x14ac:dyDescent="0.25">
      <c r="A594" s="12" t="str">
        <f t="shared" si="174"/>
        <v/>
      </c>
      <c r="R594" s="18" t="str">
        <f t="shared" si="189"/>
        <v xml:space="preserve"> []</v>
      </c>
      <c r="AB594" s="45" t="str">
        <f t="shared" si="190"/>
        <v/>
      </c>
      <c r="AC594" s="45" t="str">
        <f t="shared" si="191"/>
        <v/>
      </c>
      <c r="AD594" s="45" t="str">
        <f t="shared" si="192"/>
        <v/>
      </c>
      <c r="BN594" s="45" t="str">
        <f t="shared" si="193"/>
        <v/>
      </c>
      <c r="BP594" s="12" t="s">
        <v>3805</v>
      </c>
      <c r="BR594" s="10" t="str">
        <f t="shared" si="175"/>
        <v/>
      </c>
      <c r="BS594" s="10" t="str">
        <f t="shared" si="176"/>
        <v/>
      </c>
      <c r="BT594" s="10" t="str">
        <f t="shared" si="177"/>
        <v/>
      </c>
      <c r="BU594" s="10" t="str">
        <f t="shared" si="178"/>
        <v/>
      </c>
      <c r="BV594" s="10" t="str">
        <f t="shared" si="179"/>
        <v/>
      </c>
      <c r="BW594" s="10" t="str">
        <f t="shared" si="180"/>
        <v/>
      </c>
      <c r="BX594" s="10" t="str">
        <f t="shared" si="181"/>
        <v/>
      </c>
      <c r="BY594" s="10" t="str">
        <f t="shared" si="182"/>
        <v/>
      </c>
      <c r="CA594" s="10" t="str">
        <f t="shared" si="183"/>
        <v/>
      </c>
      <c r="CB594" s="10" t="str">
        <f t="shared" si="184"/>
        <v/>
      </c>
      <c r="CC594" s="10" t="str">
        <f t="shared" si="185"/>
        <v/>
      </c>
      <c r="CD594" s="10" t="str">
        <f t="shared" si="186"/>
        <v/>
      </c>
      <c r="CE594" s="10" t="str">
        <f t="shared" si="187"/>
        <v/>
      </c>
      <c r="CF594" s="10"/>
      <c r="CG594" s="10">
        <f t="shared" si="188"/>
        <v>0</v>
      </c>
    </row>
    <row r="595" spans="1:85" hidden="1" outlineLevel="1" x14ac:dyDescent="0.25">
      <c r="A595" s="12" t="str">
        <f t="shared" si="174"/>
        <v/>
      </c>
      <c r="R595" s="18" t="str">
        <f t="shared" si="189"/>
        <v xml:space="preserve"> []</v>
      </c>
      <c r="AB595" s="45" t="str">
        <f t="shared" si="190"/>
        <v/>
      </c>
      <c r="AC595" s="45" t="str">
        <f t="shared" si="191"/>
        <v/>
      </c>
      <c r="AD595" s="45" t="str">
        <f t="shared" si="192"/>
        <v/>
      </c>
      <c r="BN595" s="45" t="str">
        <f t="shared" si="193"/>
        <v/>
      </c>
      <c r="BP595" s="12" t="s">
        <v>3805</v>
      </c>
      <c r="BR595" s="10" t="str">
        <f t="shared" si="175"/>
        <v/>
      </c>
      <c r="BS595" s="10" t="str">
        <f t="shared" si="176"/>
        <v/>
      </c>
      <c r="BT595" s="10" t="str">
        <f t="shared" si="177"/>
        <v/>
      </c>
      <c r="BU595" s="10" t="str">
        <f t="shared" si="178"/>
        <v/>
      </c>
      <c r="BV595" s="10" t="str">
        <f t="shared" si="179"/>
        <v/>
      </c>
      <c r="BW595" s="10" t="str">
        <f t="shared" si="180"/>
        <v/>
      </c>
      <c r="BX595" s="10" t="str">
        <f t="shared" si="181"/>
        <v/>
      </c>
      <c r="BY595" s="10" t="str">
        <f t="shared" si="182"/>
        <v/>
      </c>
      <c r="CA595" s="10" t="str">
        <f t="shared" si="183"/>
        <v/>
      </c>
      <c r="CB595" s="10" t="str">
        <f t="shared" si="184"/>
        <v/>
      </c>
      <c r="CC595" s="10" t="str">
        <f t="shared" si="185"/>
        <v/>
      </c>
      <c r="CD595" s="10" t="str">
        <f t="shared" si="186"/>
        <v/>
      </c>
      <c r="CE595" s="10" t="str">
        <f t="shared" si="187"/>
        <v/>
      </c>
      <c r="CF595" s="10"/>
      <c r="CG595" s="10">
        <f t="shared" si="188"/>
        <v>0</v>
      </c>
    </row>
    <row r="596" spans="1:85" hidden="1" outlineLevel="1" x14ac:dyDescent="0.25">
      <c r="A596" s="12" t="str">
        <f t="shared" si="174"/>
        <v/>
      </c>
      <c r="R596" s="18" t="str">
        <f t="shared" si="189"/>
        <v xml:space="preserve"> []</v>
      </c>
      <c r="AB596" s="45" t="str">
        <f t="shared" si="190"/>
        <v/>
      </c>
      <c r="AC596" s="45" t="str">
        <f t="shared" si="191"/>
        <v/>
      </c>
      <c r="AD596" s="45" t="str">
        <f t="shared" si="192"/>
        <v/>
      </c>
      <c r="BN596" s="45" t="str">
        <f t="shared" si="193"/>
        <v/>
      </c>
      <c r="BP596" s="12" t="s">
        <v>3805</v>
      </c>
      <c r="BR596" s="10" t="str">
        <f t="shared" si="175"/>
        <v/>
      </c>
      <c r="BS596" s="10" t="str">
        <f t="shared" si="176"/>
        <v/>
      </c>
      <c r="BT596" s="10" t="str">
        <f t="shared" si="177"/>
        <v/>
      </c>
      <c r="BU596" s="10" t="str">
        <f t="shared" si="178"/>
        <v/>
      </c>
      <c r="BV596" s="10" t="str">
        <f t="shared" si="179"/>
        <v/>
      </c>
      <c r="BW596" s="10" t="str">
        <f t="shared" si="180"/>
        <v/>
      </c>
      <c r="BX596" s="10" t="str">
        <f t="shared" si="181"/>
        <v/>
      </c>
      <c r="BY596" s="10" t="str">
        <f t="shared" si="182"/>
        <v/>
      </c>
      <c r="CA596" s="10" t="str">
        <f t="shared" si="183"/>
        <v/>
      </c>
      <c r="CB596" s="10" t="str">
        <f t="shared" si="184"/>
        <v/>
      </c>
      <c r="CC596" s="10" t="str">
        <f t="shared" si="185"/>
        <v/>
      </c>
      <c r="CD596" s="10" t="str">
        <f t="shared" si="186"/>
        <v/>
      </c>
      <c r="CE596" s="10" t="str">
        <f t="shared" si="187"/>
        <v/>
      </c>
      <c r="CF596" s="10"/>
      <c r="CG596" s="10">
        <f t="shared" si="188"/>
        <v>0</v>
      </c>
    </row>
    <row r="597" spans="1:85" hidden="1" outlineLevel="1" x14ac:dyDescent="0.25">
      <c r="A597" s="12" t="str">
        <f t="shared" si="174"/>
        <v/>
      </c>
      <c r="R597" s="18" t="str">
        <f t="shared" si="189"/>
        <v xml:space="preserve"> []</v>
      </c>
      <c r="AB597" s="45" t="str">
        <f t="shared" si="190"/>
        <v/>
      </c>
      <c r="AC597" s="45" t="str">
        <f t="shared" si="191"/>
        <v/>
      </c>
      <c r="AD597" s="45" t="str">
        <f t="shared" si="192"/>
        <v/>
      </c>
      <c r="BN597" s="45" t="str">
        <f t="shared" si="193"/>
        <v/>
      </c>
      <c r="BP597" s="12" t="s">
        <v>3805</v>
      </c>
      <c r="BR597" s="10" t="str">
        <f t="shared" si="175"/>
        <v/>
      </c>
      <c r="BS597" s="10" t="str">
        <f t="shared" si="176"/>
        <v/>
      </c>
      <c r="BT597" s="10" t="str">
        <f t="shared" si="177"/>
        <v/>
      </c>
      <c r="BU597" s="10" t="str">
        <f t="shared" si="178"/>
        <v/>
      </c>
      <c r="BV597" s="10" t="str">
        <f t="shared" si="179"/>
        <v/>
      </c>
      <c r="BW597" s="10" t="str">
        <f t="shared" si="180"/>
        <v/>
      </c>
      <c r="BX597" s="10" t="str">
        <f t="shared" si="181"/>
        <v/>
      </c>
      <c r="BY597" s="10" t="str">
        <f t="shared" si="182"/>
        <v/>
      </c>
      <c r="CA597" s="10" t="str">
        <f t="shared" si="183"/>
        <v/>
      </c>
      <c r="CB597" s="10" t="str">
        <f t="shared" si="184"/>
        <v/>
      </c>
      <c r="CC597" s="10" t="str">
        <f t="shared" si="185"/>
        <v/>
      </c>
      <c r="CD597" s="10" t="str">
        <f t="shared" si="186"/>
        <v/>
      </c>
      <c r="CE597" s="10" t="str">
        <f t="shared" si="187"/>
        <v/>
      </c>
      <c r="CF597" s="10"/>
      <c r="CG597" s="10">
        <f t="shared" si="188"/>
        <v>0</v>
      </c>
    </row>
    <row r="598" spans="1:85" hidden="1" outlineLevel="1" x14ac:dyDescent="0.25">
      <c r="A598" s="12" t="str">
        <f t="shared" si="174"/>
        <v/>
      </c>
      <c r="R598" s="18" t="str">
        <f t="shared" si="189"/>
        <v xml:space="preserve"> []</v>
      </c>
      <c r="AB598" s="45" t="str">
        <f t="shared" si="190"/>
        <v/>
      </c>
      <c r="AC598" s="45" t="str">
        <f t="shared" si="191"/>
        <v/>
      </c>
      <c r="AD598" s="45" t="str">
        <f t="shared" si="192"/>
        <v/>
      </c>
      <c r="BN598" s="45" t="str">
        <f t="shared" si="193"/>
        <v/>
      </c>
      <c r="BP598" s="12" t="s">
        <v>3805</v>
      </c>
      <c r="BR598" s="10" t="str">
        <f t="shared" si="175"/>
        <v/>
      </c>
      <c r="BS598" s="10" t="str">
        <f t="shared" si="176"/>
        <v/>
      </c>
      <c r="BT598" s="10" t="str">
        <f t="shared" si="177"/>
        <v/>
      </c>
      <c r="BU598" s="10" t="str">
        <f t="shared" si="178"/>
        <v/>
      </c>
      <c r="BV598" s="10" t="str">
        <f t="shared" si="179"/>
        <v/>
      </c>
      <c r="BW598" s="10" t="str">
        <f t="shared" si="180"/>
        <v/>
      </c>
      <c r="BX598" s="10" t="str">
        <f t="shared" si="181"/>
        <v/>
      </c>
      <c r="BY598" s="10" t="str">
        <f t="shared" si="182"/>
        <v/>
      </c>
      <c r="CA598" s="10" t="str">
        <f t="shared" si="183"/>
        <v/>
      </c>
      <c r="CB598" s="10" t="str">
        <f t="shared" si="184"/>
        <v/>
      </c>
      <c r="CC598" s="10" t="str">
        <f t="shared" si="185"/>
        <v/>
      </c>
      <c r="CD598" s="10" t="str">
        <f t="shared" si="186"/>
        <v/>
      </c>
      <c r="CE598" s="10" t="str">
        <f t="shared" si="187"/>
        <v/>
      </c>
      <c r="CF598" s="10"/>
      <c r="CG598" s="10">
        <f t="shared" si="188"/>
        <v>0</v>
      </c>
    </row>
    <row r="599" spans="1:85" hidden="1" outlineLevel="1" x14ac:dyDescent="0.25">
      <c r="A599" s="12" t="str">
        <f t="shared" si="174"/>
        <v/>
      </c>
      <c r="R599" s="18" t="str">
        <f t="shared" si="189"/>
        <v xml:space="preserve"> []</v>
      </c>
      <c r="AB599" s="45" t="str">
        <f t="shared" si="190"/>
        <v/>
      </c>
      <c r="AC599" s="45" t="str">
        <f t="shared" si="191"/>
        <v/>
      </c>
      <c r="AD599" s="45" t="str">
        <f t="shared" si="192"/>
        <v/>
      </c>
      <c r="BN599" s="45" t="str">
        <f t="shared" si="193"/>
        <v/>
      </c>
      <c r="BP599" s="12" t="s">
        <v>3805</v>
      </c>
      <c r="BR599" s="10" t="str">
        <f t="shared" si="175"/>
        <v/>
      </c>
      <c r="BS599" s="10" t="str">
        <f t="shared" si="176"/>
        <v/>
      </c>
      <c r="BT599" s="10" t="str">
        <f t="shared" si="177"/>
        <v/>
      </c>
      <c r="BU599" s="10" t="str">
        <f t="shared" si="178"/>
        <v/>
      </c>
      <c r="BV599" s="10" t="str">
        <f t="shared" si="179"/>
        <v/>
      </c>
      <c r="BW599" s="10" t="str">
        <f t="shared" si="180"/>
        <v/>
      </c>
      <c r="BX599" s="10" t="str">
        <f t="shared" si="181"/>
        <v/>
      </c>
      <c r="BY599" s="10" t="str">
        <f t="shared" si="182"/>
        <v/>
      </c>
      <c r="CA599" s="10" t="str">
        <f t="shared" si="183"/>
        <v/>
      </c>
      <c r="CB599" s="10" t="str">
        <f t="shared" si="184"/>
        <v/>
      </c>
      <c r="CC599" s="10" t="str">
        <f t="shared" si="185"/>
        <v/>
      </c>
      <c r="CD599" s="10" t="str">
        <f t="shared" si="186"/>
        <v/>
      </c>
      <c r="CE599" s="10" t="str">
        <f t="shared" si="187"/>
        <v/>
      </c>
      <c r="CF599" s="10"/>
      <c r="CG599" s="10">
        <f t="shared" si="188"/>
        <v>0</v>
      </c>
    </row>
    <row r="600" spans="1:85" hidden="1" outlineLevel="1" x14ac:dyDescent="0.25">
      <c r="A600" s="12" t="str">
        <f t="shared" si="174"/>
        <v/>
      </c>
      <c r="R600" s="18" t="str">
        <f t="shared" si="189"/>
        <v xml:space="preserve"> []</v>
      </c>
      <c r="AB600" s="45" t="str">
        <f t="shared" si="190"/>
        <v/>
      </c>
      <c r="AC600" s="45" t="str">
        <f t="shared" si="191"/>
        <v/>
      </c>
      <c r="AD600" s="45" t="str">
        <f t="shared" si="192"/>
        <v/>
      </c>
      <c r="BN600" s="45" t="str">
        <f t="shared" si="193"/>
        <v/>
      </c>
      <c r="BP600" s="12" t="s">
        <v>3805</v>
      </c>
      <c r="BR600" s="10" t="str">
        <f t="shared" si="175"/>
        <v/>
      </c>
      <c r="BS600" s="10" t="str">
        <f t="shared" si="176"/>
        <v/>
      </c>
      <c r="BT600" s="10" t="str">
        <f t="shared" si="177"/>
        <v/>
      </c>
      <c r="BU600" s="10" t="str">
        <f t="shared" si="178"/>
        <v/>
      </c>
      <c r="BV600" s="10" t="str">
        <f t="shared" si="179"/>
        <v/>
      </c>
      <c r="BW600" s="10" t="str">
        <f t="shared" si="180"/>
        <v/>
      </c>
      <c r="BX600" s="10" t="str">
        <f t="shared" si="181"/>
        <v/>
      </c>
      <c r="BY600" s="10" t="str">
        <f t="shared" si="182"/>
        <v/>
      </c>
      <c r="CA600" s="10" t="str">
        <f t="shared" si="183"/>
        <v/>
      </c>
      <c r="CB600" s="10" t="str">
        <f t="shared" si="184"/>
        <v/>
      </c>
      <c r="CC600" s="10" t="str">
        <f t="shared" si="185"/>
        <v/>
      </c>
      <c r="CD600" s="10" t="str">
        <f t="shared" si="186"/>
        <v/>
      </c>
      <c r="CE600" s="10" t="str">
        <f t="shared" si="187"/>
        <v/>
      </c>
      <c r="CF600" s="10"/>
      <c r="CG600" s="10">
        <f t="shared" si="188"/>
        <v>0</v>
      </c>
    </row>
    <row r="601" spans="1:85" hidden="1" outlineLevel="1" x14ac:dyDescent="0.25">
      <c r="A601" s="12" t="str">
        <f t="shared" si="174"/>
        <v/>
      </c>
      <c r="R601" s="18" t="str">
        <f t="shared" si="189"/>
        <v xml:space="preserve"> []</v>
      </c>
      <c r="AB601" s="45" t="str">
        <f t="shared" si="190"/>
        <v/>
      </c>
      <c r="AC601" s="45" t="str">
        <f t="shared" si="191"/>
        <v/>
      </c>
      <c r="AD601" s="45" t="str">
        <f t="shared" si="192"/>
        <v/>
      </c>
      <c r="BN601" s="45" t="str">
        <f t="shared" si="193"/>
        <v/>
      </c>
      <c r="BP601" s="12" t="s">
        <v>3805</v>
      </c>
      <c r="BR601" s="10" t="str">
        <f t="shared" si="175"/>
        <v/>
      </c>
      <c r="BS601" s="10" t="str">
        <f t="shared" si="176"/>
        <v/>
      </c>
      <c r="BT601" s="10" t="str">
        <f t="shared" si="177"/>
        <v/>
      </c>
      <c r="BU601" s="10" t="str">
        <f t="shared" si="178"/>
        <v/>
      </c>
      <c r="BV601" s="10" t="str">
        <f t="shared" si="179"/>
        <v/>
      </c>
      <c r="BW601" s="10" t="str">
        <f t="shared" si="180"/>
        <v/>
      </c>
      <c r="BX601" s="10" t="str">
        <f t="shared" si="181"/>
        <v/>
      </c>
      <c r="BY601" s="10" t="str">
        <f t="shared" si="182"/>
        <v/>
      </c>
      <c r="CA601" s="10" t="str">
        <f t="shared" si="183"/>
        <v/>
      </c>
      <c r="CB601" s="10" t="str">
        <f t="shared" si="184"/>
        <v/>
      </c>
      <c r="CC601" s="10" t="str">
        <f t="shared" si="185"/>
        <v/>
      </c>
      <c r="CD601" s="10" t="str">
        <f t="shared" si="186"/>
        <v/>
      </c>
      <c r="CE601" s="10" t="str">
        <f t="shared" si="187"/>
        <v/>
      </c>
      <c r="CF601" s="10"/>
      <c r="CG601" s="10">
        <f t="shared" si="188"/>
        <v>0</v>
      </c>
    </row>
    <row r="602" spans="1:85" hidden="1" outlineLevel="1" x14ac:dyDescent="0.25">
      <c r="A602" s="12" t="str">
        <f t="shared" si="174"/>
        <v/>
      </c>
      <c r="R602" s="18" t="str">
        <f t="shared" si="189"/>
        <v xml:space="preserve"> []</v>
      </c>
      <c r="AB602" s="45" t="str">
        <f t="shared" si="190"/>
        <v/>
      </c>
      <c r="AC602" s="45" t="str">
        <f t="shared" si="191"/>
        <v/>
      </c>
      <c r="AD602" s="45" t="str">
        <f t="shared" si="192"/>
        <v/>
      </c>
      <c r="BN602" s="45" t="str">
        <f t="shared" si="193"/>
        <v/>
      </c>
      <c r="BP602" s="12" t="s">
        <v>3805</v>
      </c>
      <c r="BR602" s="10" t="str">
        <f t="shared" si="175"/>
        <v/>
      </c>
      <c r="BS602" s="10" t="str">
        <f t="shared" si="176"/>
        <v/>
      </c>
      <c r="BT602" s="10" t="str">
        <f t="shared" si="177"/>
        <v/>
      </c>
      <c r="BU602" s="10" t="str">
        <f t="shared" si="178"/>
        <v/>
      </c>
      <c r="BV602" s="10" t="str">
        <f t="shared" si="179"/>
        <v/>
      </c>
      <c r="BW602" s="10" t="str">
        <f t="shared" si="180"/>
        <v/>
      </c>
      <c r="BX602" s="10" t="str">
        <f t="shared" si="181"/>
        <v/>
      </c>
      <c r="BY602" s="10" t="str">
        <f t="shared" si="182"/>
        <v/>
      </c>
      <c r="CA602" s="10" t="str">
        <f t="shared" si="183"/>
        <v/>
      </c>
      <c r="CB602" s="10" t="str">
        <f t="shared" si="184"/>
        <v/>
      </c>
      <c r="CC602" s="10" t="str">
        <f t="shared" si="185"/>
        <v/>
      </c>
      <c r="CD602" s="10" t="str">
        <f t="shared" si="186"/>
        <v/>
      </c>
      <c r="CE602" s="10" t="str">
        <f t="shared" si="187"/>
        <v/>
      </c>
      <c r="CF602" s="10"/>
      <c r="CG602" s="10">
        <f t="shared" si="188"/>
        <v>0</v>
      </c>
    </row>
    <row r="603" spans="1:85" hidden="1" outlineLevel="1" x14ac:dyDescent="0.25">
      <c r="A603" s="12" t="str">
        <f t="shared" si="174"/>
        <v/>
      </c>
      <c r="R603" s="18" t="str">
        <f t="shared" si="189"/>
        <v xml:space="preserve"> []</v>
      </c>
      <c r="AB603" s="45" t="str">
        <f t="shared" si="190"/>
        <v/>
      </c>
      <c r="AC603" s="45" t="str">
        <f t="shared" si="191"/>
        <v/>
      </c>
      <c r="AD603" s="45" t="str">
        <f t="shared" si="192"/>
        <v/>
      </c>
      <c r="BN603" s="45" t="str">
        <f t="shared" si="193"/>
        <v/>
      </c>
      <c r="BP603" s="12" t="s">
        <v>3805</v>
      </c>
      <c r="BR603" s="10" t="str">
        <f t="shared" si="175"/>
        <v/>
      </c>
      <c r="BS603" s="10" t="str">
        <f t="shared" si="176"/>
        <v/>
      </c>
      <c r="BT603" s="10" t="str">
        <f t="shared" si="177"/>
        <v/>
      </c>
      <c r="BU603" s="10" t="str">
        <f t="shared" si="178"/>
        <v/>
      </c>
      <c r="BV603" s="10" t="str">
        <f t="shared" si="179"/>
        <v/>
      </c>
      <c r="BW603" s="10" t="str">
        <f t="shared" si="180"/>
        <v/>
      </c>
      <c r="BX603" s="10" t="str">
        <f t="shared" si="181"/>
        <v/>
      </c>
      <c r="BY603" s="10" t="str">
        <f t="shared" si="182"/>
        <v/>
      </c>
      <c r="CA603" s="10" t="str">
        <f t="shared" si="183"/>
        <v/>
      </c>
      <c r="CB603" s="10" t="str">
        <f t="shared" si="184"/>
        <v/>
      </c>
      <c r="CC603" s="10" t="str">
        <f t="shared" si="185"/>
        <v/>
      </c>
      <c r="CD603" s="10" t="str">
        <f t="shared" si="186"/>
        <v/>
      </c>
      <c r="CE603" s="10" t="str">
        <f t="shared" si="187"/>
        <v/>
      </c>
      <c r="CF603" s="10"/>
      <c r="CG603" s="10">
        <f t="shared" si="188"/>
        <v>0</v>
      </c>
    </row>
    <row r="604" spans="1:85" hidden="1" outlineLevel="1" x14ac:dyDescent="0.25">
      <c r="A604" s="12" t="str">
        <f t="shared" si="174"/>
        <v/>
      </c>
      <c r="R604" s="18" t="str">
        <f t="shared" si="189"/>
        <v xml:space="preserve"> []</v>
      </c>
      <c r="AB604" s="45" t="str">
        <f t="shared" si="190"/>
        <v/>
      </c>
      <c r="AC604" s="45" t="str">
        <f t="shared" si="191"/>
        <v/>
      </c>
      <c r="AD604" s="45" t="str">
        <f t="shared" si="192"/>
        <v/>
      </c>
      <c r="BN604" s="45" t="str">
        <f t="shared" si="193"/>
        <v/>
      </c>
      <c r="BP604" s="12" t="s">
        <v>3805</v>
      </c>
      <c r="BR604" s="10" t="str">
        <f t="shared" si="175"/>
        <v/>
      </c>
      <c r="BS604" s="10" t="str">
        <f t="shared" si="176"/>
        <v/>
      </c>
      <c r="BT604" s="10" t="str">
        <f t="shared" si="177"/>
        <v/>
      </c>
      <c r="BU604" s="10" t="str">
        <f t="shared" si="178"/>
        <v/>
      </c>
      <c r="BV604" s="10" t="str">
        <f t="shared" si="179"/>
        <v/>
      </c>
      <c r="BW604" s="10" t="str">
        <f t="shared" si="180"/>
        <v/>
      </c>
      <c r="BX604" s="10" t="str">
        <f t="shared" si="181"/>
        <v/>
      </c>
      <c r="BY604" s="10" t="str">
        <f t="shared" si="182"/>
        <v/>
      </c>
      <c r="CA604" s="10" t="str">
        <f t="shared" si="183"/>
        <v/>
      </c>
      <c r="CB604" s="10" t="str">
        <f t="shared" si="184"/>
        <v/>
      </c>
      <c r="CC604" s="10" t="str">
        <f t="shared" si="185"/>
        <v/>
      </c>
      <c r="CD604" s="10" t="str">
        <f t="shared" si="186"/>
        <v/>
      </c>
      <c r="CE604" s="10" t="str">
        <f t="shared" si="187"/>
        <v/>
      </c>
      <c r="CF604" s="10"/>
      <c r="CG604" s="10">
        <f t="shared" si="188"/>
        <v>0</v>
      </c>
    </row>
    <row r="605" spans="1:85" hidden="1" outlineLevel="1" x14ac:dyDescent="0.25">
      <c r="A605" s="12" t="str">
        <f t="shared" si="174"/>
        <v/>
      </c>
      <c r="R605" s="18" t="str">
        <f t="shared" si="189"/>
        <v xml:space="preserve"> []</v>
      </c>
      <c r="AB605" s="45" t="str">
        <f t="shared" si="190"/>
        <v/>
      </c>
      <c r="AC605" s="45" t="str">
        <f t="shared" si="191"/>
        <v/>
      </c>
      <c r="AD605" s="45" t="str">
        <f t="shared" si="192"/>
        <v/>
      </c>
      <c r="BN605" s="45" t="str">
        <f t="shared" si="193"/>
        <v/>
      </c>
      <c r="BP605" s="12" t="s">
        <v>3805</v>
      </c>
      <c r="BR605" s="10" t="str">
        <f t="shared" si="175"/>
        <v/>
      </c>
      <c r="BS605" s="10" t="str">
        <f t="shared" si="176"/>
        <v/>
      </c>
      <c r="BT605" s="10" t="str">
        <f t="shared" si="177"/>
        <v/>
      </c>
      <c r="BU605" s="10" t="str">
        <f t="shared" si="178"/>
        <v/>
      </c>
      <c r="BV605" s="10" t="str">
        <f t="shared" si="179"/>
        <v/>
      </c>
      <c r="BW605" s="10" t="str">
        <f t="shared" si="180"/>
        <v/>
      </c>
      <c r="BX605" s="10" t="str">
        <f t="shared" si="181"/>
        <v/>
      </c>
      <c r="BY605" s="10" t="str">
        <f t="shared" si="182"/>
        <v/>
      </c>
      <c r="CA605" s="10" t="str">
        <f t="shared" si="183"/>
        <v/>
      </c>
      <c r="CB605" s="10" t="str">
        <f t="shared" si="184"/>
        <v/>
      </c>
      <c r="CC605" s="10" t="str">
        <f t="shared" si="185"/>
        <v/>
      </c>
      <c r="CD605" s="10" t="str">
        <f t="shared" si="186"/>
        <v/>
      </c>
      <c r="CE605" s="10" t="str">
        <f t="shared" si="187"/>
        <v/>
      </c>
      <c r="CF605" s="10"/>
      <c r="CG605" s="10">
        <f t="shared" si="188"/>
        <v>0</v>
      </c>
    </row>
    <row r="606" spans="1:85" hidden="1" outlineLevel="1" x14ac:dyDescent="0.25">
      <c r="A606" s="12" t="str">
        <f t="shared" si="174"/>
        <v/>
      </c>
      <c r="R606" s="18" t="str">
        <f t="shared" si="189"/>
        <v xml:space="preserve"> []</v>
      </c>
      <c r="AB606" s="45" t="str">
        <f t="shared" si="190"/>
        <v/>
      </c>
      <c r="AC606" s="45" t="str">
        <f t="shared" si="191"/>
        <v/>
      </c>
      <c r="AD606" s="45" t="str">
        <f t="shared" si="192"/>
        <v/>
      </c>
      <c r="BN606" s="45" t="str">
        <f t="shared" si="193"/>
        <v/>
      </c>
      <c r="BP606" s="12" t="s">
        <v>3805</v>
      </c>
      <c r="BR606" s="10" t="str">
        <f t="shared" si="175"/>
        <v/>
      </c>
      <c r="BS606" s="10" t="str">
        <f t="shared" si="176"/>
        <v/>
      </c>
      <c r="BT606" s="10" t="str">
        <f t="shared" si="177"/>
        <v/>
      </c>
      <c r="BU606" s="10" t="str">
        <f t="shared" si="178"/>
        <v/>
      </c>
      <c r="BV606" s="10" t="str">
        <f t="shared" si="179"/>
        <v/>
      </c>
      <c r="BW606" s="10" t="str">
        <f t="shared" si="180"/>
        <v/>
      </c>
      <c r="BX606" s="10" t="str">
        <f t="shared" si="181"/>
        <v/>
      </c>
      <c r="BY606" s="10" t="str">
        <f t="shared" si="182"/>
        <v/>
      </c>
      <c r="CA606" s="10" t="str">
        <f t="shared" si="183"/>
        <v/>
      </c>
      <c r="CB606" s="10" t="str">
        <f t="shared" si="184"/>
        <v/>
      </c>
      <c r="CC606" s="10" t="str">
        <f t="shared" si="185"/>
        <v/>
      </c>
      <c r="CD606" s="10" t="str">
        <f t="shared" si="186"/>
        <v/>
      </c>
      <c r="CE606" s="10" t="str">
        <f t="shared" si="187"/>
        <v/>
      </c>
      <c r="CF606" s="10"/>
      <c r="CG606" s="10">
        <f t="shared" si="188"/>
        <v>0</v>
      </c>
    </row>
    <row r="607" spans="1:85" hidden="1" outlineLevel="1" x14ac:dyDescent="0.25">
      <c r="A607" s="12" t="str">
        <f t="shared" si="174"/>
        <v/>
      </c>
      <c r="R607" s="18" t="str">
        <f t="shared" si="189"/>
        <v xml:space="preserve"> []</v>
      </c>
      <c r="AB607" s="45" t="str">
        <f t="shared" si="190"/>
        <v/>
      </c>
      <c r="AC607" s="45" t="str">
        <f t="shared" si="191"/>
        <v/>
      </c>
      <c r="AD607" s="45" t="str">
        <f t="shared" si="192"/>
        <v/>
      </c>
      <c r="BN607" s="45" t="str">
        <f t="shared" si="193"/>
        <v/>
      </c>
      <c r="BP607" s="12" t="s">
        <v>3805</v>
      </c>
      <c r="BR607" s="10" t="str">
        <f t="shared" si="175"/>
        <v/>
      </c>
      <c r="BS607" s="10" t="str">
        <f t="shared" si="176"/>
        <v/>
      </c>
      <c r="BT607" s="10" t="str">
        <f t="shared" si="177"/>
        <v/>
      </c>
      <c r="BU607" s="10" t="str">
        <f t="shared" si="178"/>
        <v/>
      </c>
      <c r="BV607" s="10" t="str">
        <f t="shared" si="179"/>
        <v/>
      </c>
      <c r="BW607" s="10" t="str">
        <f t="shared" si="180"/>
        <v/>
      </c>
      <c r="BX607" s="10" t="str">
        <f t="shared" si="181"/>
        <v/>
      </c>
      <c r="BY607" s="10" t="str">
        <f t="shared" si="182"/>
        <v/>
      </c>
      <c r="CA607" s="10" t="str">
        <f t="shared" si="183"/>
        <v/>
      </c>
      <c r="CB607" s="10" t="str">
        <f t="shared" si="184"/>
        <v/>
      </c>
      <c r="CC607" s="10" t="str">
        <f t="shared" si="185"/>
        <v/>
      </c>
      <c r="CD607" s="10" t="str">
        <f t="shared" si="186"/>
        <v/>
      </c>
      <c r="CE607" s="10" t="str">
        <f t="shared" si="187"/>
        <v/>
      </c>
      <c r="CF607" s="10"/>
      <c r="CG607" s="10">
        <f t="shared" si="188"/>
        <v>0</v>
      </c>
    </row>
    <row r="608" spans="1:85" hidden="1" outlineLevel="1" x14ac:dyDescent="0.25">
      <c r="A608" s="12" t="str">
        <f t="shared" si="174"/>
        <v/>
      </c>
      <c r="R608" s="18" t="str">
        <f t="shared" si="189"/>
        <v xml:space="preserve"> []</v>
      </c>
      <c r="AB608" s="45" t="str">
        <f t="shared" si="190"/>
        <v/>
      </c>
      <c r="AC608" s="45" t="str">
        <f t="shared" si="191"/>
        <v/>
      </c>
      <c r="AD608" s="45" t="str">
        <f t="shared" si="192"/>
        <v/>
      </c>
      <c r="BN608" s="45" t="str">
        <f t="shared" si="193"/>
        <v/>
      </c>
      <c r="BP608" s="12" t="s">
        <v>3805</v>
      </c>
      <c r="BR608" s="10" t="str">
        <f t="shared" si="175"/>
        <v/>
      </c>
      <c r="BS608" s="10" t="str">
        <f t="shared" si="176"/>
        <v/>
      </c>
      <c r="BT608" s="10" t="str">
        <f t="shared" si="177"/>
        <v/>
      </c>
      <c r="BU608" s="10" t="str">
        <f t="shared" si="178"/>
        <v/>
      </c>
      <c r="BV608" s="10" t="str">
        <f t="shared" si="179"/>
        <v/>
      </c>
      <c r="BW608" s="10" t="str">
        <f t="shared" si="180"/>
        <v/>
      </c>
      <c r="BX608" s="10" t="str">
        <f t="shared" si="181"/>
        <v/>
      </c>
      <c r="BY608" s="10" t="str">
        <f t="shared" si="182"/>
        <v/>
      </c>
      <c r="CA608" s="10" t="str">
        <f t="shared" si="183"/>
        <v/>
      </c>
      <c r="CB608" s="10" t="str">
        <f t="shared" si="184"/>
        <v/>
      </c>
      <c r="CC608" s="10" t="str">
        <f t="shared" si="185"/>
        <v/>
      </c>
      <c r="CD608" s="10" t="str">
        <f t="shared" si="186"/>
        <v/>
      </c>
      <c r="CE608" s="10" t="str">
        <f t="shared" si="187"/>
        <v/>
      </c>
      <c r="CF608" s="10"/>
      <c r="CG608" s="10">
        <f t="shared" si="188"/>
        <v>0</v>
      </c>
    </row>
    <row r="609" spans="1:85" hidden="1" outlineLevel="1" x14ac:dyDescent="0.25">
      <c r="A609" s="12" t="str">
        <f t="shared" si="174"/>
        <v/>
      </c>
      <c r="R609" s="18" t="str">
        <f t="shared" si="189"/>
        <v xml:space="preserve"> []</v>
      </c>
      <c r="AB609" s="45" t="str">
        <f t="shared" si="190"/>
        <v/>
      </c>
      <c r="AC609" s="45" t="str">
        <f t="shared" si="191"/>
        <v/>
      </c>
      <c r="AD609" s="45" t="str">
        <f t="shared" si="192"/>
        <v/>
      </c>
      <c r="BN609" s="45" t="str">
        <f t="shared" si="193"/>
        <v/>
      </c>
      <c r="BP609" s="12" t="s">
        <v>3805</v>
      </c>
      <c r="BR609" s="10" t="str">
        <f t="shared" si="175"/>
        <v/>
      </c>
      <c r="BS609" s="10" t="str">
        <f t="shared" si="176"/>
        <v/>
      </c>
      <c r="BT609" s="10" t="str">
        <f t="shared" si="177"/>
        <v/>
      </c>
      <c r="BU609" s="10" t="str">
        <f t="shared" si="178"/>
        <v/>
      </c>
      <c r="BV609" s="10" t="str">
        <f t="shared" si="179"/>
        <v/>
      </c>
      <c r="BW609" s="10" t="str">
        <f t="shared" si="180"/>
        <v/>
      </c>
      <c r="BX609" s="10" t="str">
        <f t="shared" si="181"/>
        <v/>
      </c>
      <c r="BY609" s="10" t="str">
        <f t="shared" si="182"/>
        <v/>
      </c>
      <c r="CA609" s="10" t="str">
        <f t="shared" si="183"/>
        <v/>
      </c>
      <c r="CB609" s="10" t="str">
        <f t="shared" si="184"/>
        <v/>
      </c>
      <c r="CC609" s="10" t="str">
        <f t="shared" si="185"/>
        <v/>
      </c>
      <c r="CD609" s="10" t="str">
        <f t="shared" si="186"/>
        <v/>
      </c>
      <c r="CE609" s="10" t="str">
        <f t="shared" si="187"/>
        <v/>
      </c>
      <c r="CF609" s="10"/>
      <c r="CG609" s="10">
        <f t="shared" si="188"/>
        <v>0</v>
      </c>
    </row>
    <row r="610" spans="1:85" hidden="1" outlineLevel="1" x14ac:dyDescent="0.25">
      <c r="A610" s="12" t="str">
        <f t="shared" si="174"/>
        <v/>
      </c>
      <c r="R610" s="18" t="str">
        <f t="shared" si="189"/>
        <v xml:space="preserve"> []</v>
      </c>
      <c r="AB610" s="45" t="str">
        <f t="shared" si="190"/>
        <v/>
      </c>
      <c r="AC610" s="45" t="str">
        <f t="shared" si="191"/>
        <v/>
      </c>
      <c r="AD610" s="45" t="str">
        <f t="shared" si="192"/>
        <v/>
      </c>
      <c r="BN610" s="45" t="str">
        <f t="shared" si="193"/>
        <v/>
      </c>
      <c r="BP610" s="12" t="s">
        <v>3805</v>
      </c>
      <c r="BR610" s="10" t="str">
        <f t="shared" si="175"/>
        <v/>
      </c>
      <c r="BS610" s="10" t="str">
        <f t="shared" si="176"/>
        <v/>
      </c>
      <c r="BT610" s="10" t="str">
        <f t="shared" si="177"/>
        <v/>
      </c>
      <c r="BU610" s="10" t="str">
        <f t="shared" si="178"/>
        <v/>
      </c>
      <c r="BV610" s="10" t="str">
        <f t="shared" si="179"/>
        <v/>
      </c>
      <c r="BW610" s="10" t="str">
        <f t="shared" si="180"/>
        <v/>
      </c>
      <c r="BX610" s="10" t="str">
        <f t="shared" si="181"/>
        <v/>
      </c>
      <c r="BY610" s="10" t="str">
        <f t="shared" si="182"/>
        <v/>
      </c>
      <c r="CA610" s="10" t="str">
        <f t="shared" si="183"/>
        <v/>
      </c>
      <c r="CB610" s="10" t="str">
        <f t="shared" si="184"/>
        <v/>
      </c>
      <c r="CC610" s="10" t="str">
        <f t="shared" si="185"/>
        <v/>
      </c>
      <c r="CD610" s="10" t="str">
        <f t="shared" si="186"/>
        <v/>
      </c>
      <c r="CE610" s="10" t="str">
        <f t="shared" si="187"/>
        <v/>
      </c>
      <c r="CF610" s="10"/>
      <c r="CG610" s="10">
        <f t="shared" si="188"/>
        <v>0</v>
      </c>
    </row>
    <row r="611" spans="1:85" hidden="1" outlineLevel="1" x14ac:dyDescent="0.25">
      <c r="A611" s="12" t="str">
        <f t="shared" si="174"/>
        <v/>
      </c>
      <c r="R611" s="18" t="str">
        <f t="shared" si="189"/>
        <v xml:space="preserve"> []</v>
      </c>
      <c r="AB611" s="45" t="str">
        <f t="shared" si="190"/>
        <v/>
      </c>
      <c r="AC611" s="45" t="str">
        <f t="shared" ref="AC611:AC613" si="194">IF(ISBLANK(V100),"",V100)</f>
        <v/>
      </c>
      <c r="AD611" s="45" t="str">
        <f t="shared" si="192"/>
        <v/>
      </c>
      <c r="BN611" s="45" t="str">
        <f t="shared" si="193"/>
        <v/>
      </c>
      <c r="BP611" s="12" t="s">
        <v>3805</v>
      </c>
      <c r="BR611" s="10" t="str">
        <f t="shared" si="175"/>
        <v/>
      </c>
      <c r="BS611" s="10" t="str">
        <f t="shared" si="176"/>
        <v/>
      </c>
      <c r="BT611" s="10" t="str">
        <f t="shared" si="177"/>
        <v/>
      </c>
      <c r="BU611" s="10" t="str">
        <f t="shared" si="178"/>
        <v/>
      </c>
      <c r="BV611" s="10" t="str">
        <f t="shared" si="179"/>
        <v/>
      </c>
      <c r="BW611" s="10" t="str">
        <f t="shared" si="180"/>
        <v/>
      </c>
      <c r="BX611" s="10" t="str">
        <f t="shared" si="181"/>
        <v/>
      </c>
      <c r="BY611" s="10" t="str">
        <f t="shared" si="182"/>
        <v/>
      </c>
      <c r="CA611" s="10" t="str">
        <f t="shared" si="183"/>
        <v/>
      </c>
      <c r="CB611" s="10" t="str">
        <f t="shared" si="184"/>
        <v/>
      </c>
      <c r="CC611" s="10" t="str">
        <f t="shared" si="185"/>
        <v/>
      </c>
      <c r="CD611" s="10" t="str">
        <f t="shared" si="186"/>
        <v/>
      </c>
      <c r="CE611" s="10" t="str">
        <f t="shared" si="187"/>
        <v/>
      </c>
      <c r="CF611" s="10"/>
      <c r="CG611" s="10">
        <f t="shared" si="188"/>
        <v>0</v>
      </c>
    </row>
    <row r="612" spans="1:85" hidden="1" outlineLevel="1" x14ac:dyDescent="0.25">
      <c r="A612" s="12" t="str">
        <f t="shared" si="174"/>
        <v/>
      </c>
      <c r="R612" s="18" t="str">
        <f t="shared" si="189"/>
        <v xml:space="preserve"> []</v>
      </c>
      <c r="AB612" s="45" t="str">
        <f t="shared" si="190"/>
        <v/>
      </c>
      <c r="AC612" s="45" t="str">
        <f t="shared" si="194"/>
        <v/>
      </c>
      <c r="AD612" s="45" t="str">
        <f t="shared" si="192"/>
        <v/>
      </c>
      <c r="BN612" s="45" t="str">
        <f t="shared" si="193"/>
        <v/>
      </c>
      <c r="BP612" s="12" t="s">
        <v>3805</v>
      </c>
      <c r="BR612" s="10" t="str">
        <f t="shared" si="175"/>
        <v/>
      </c>
      <c r="BS612" s="10" t="str">
        <f t="shared" si="176"/>
        <v/>
      </c>
      <c r="BT612" s="10" t="str">
        <f t="shared" si="177"/>
        <v/>
      </c>
      <c r="BU612" s="10" t="str">
        <f t="shared" si="178"/>
        <v/>
      </c>
      <c r="BV612" s="10" t="str">
        <f t="shared" si="179"/>
        <v/>
      </c>
      <c r="BW612" s="10" t="str">
        <f t="shared" si="180"/>
        <v/>
      </c>
      <c r="BX612" s="10" t="str">
        <f t="shared" si="181"/>
        <v/>
      </c>
      <c r="BY612" s="10" t="str">
        <f t="shared" si="182"/>
        <v/>
      </c>
      <c r="CA612" s="10" t="str">
        <f t="shared" si="183"/>
        <v/>
      </c>
      <c r="CB612" s="10" t="str">
        <f t="shared" si="184"/>
        <v/>
      </c>
      <c r="CC612" s="10" t="str">
        <f t="shared" si="185"/>
        <v/>
      </c>
      <c r="CD612" s="10" t="str">
        <f t="shared" si="186"/>
        <v/>
      </c>
      <c r="CE612" s="10" t="str">
        <f t="shared" si="187"/>
        <v/>
      </c>
      <c r="CF612" s="10"/>
      <c r="CG612" s="10">
        <f t="shared" si="188"/>
        <v>0</v>
      </c>
    </row>
    <row r="613" spans="1:85" hidden="1" outlineLevel="1" x14ac:dyDescent="0.25">
      <c r="A613" s="12" t="str">
        <f t="shared" si="174"/>
        <v/>
      </c>
      <c r="R613" s="18" t="str">
        <f t="shared" si="189"/>
        <v xml:space="preserve"> []</v>
      </c>
      <c r="AB613" s="45" t="str">
        <f t="shared" si="190"/>
        <v/>
      </c>
      <c r="AC613" s="45" t="str">
        <f t="shared" si="194"/>
        <v/>
      </c>
      <c r="AD613" s="45" t="str">
        <f t="shared" si="192"/>
        <v/>
      </c>
      <c r="BN613" s="45" t="str">
        <f t="shared" si="193"/>
        <v/>
      </c>
      <c r="BP613" s="12" t="s">
        <v>3805</v>
      </c>
      <c r="BR613" s="10" t="str">
        <f t="shared" si="175"/>
        <v/>
      </c>
      <c r="BS613" s="10" t="str">
        <f t="shared" si="176"/>
        <v/>
      </c>
      <c r="BT613" s="10" t="str">
        <f t="shared" si="177"/>
        <v/>
      </c>
      <c r="BU613" s="10" t="str">
        <f t="shared" si="178"/>
        <v/>
      </c>
      <c r="BV613" s="10" t="str">
        <f t="shared" si="179"/>
        <v/>
      </c>
      <c r="BW613" s="10" t="str">
        <f t="shared" si="180"/>
        <v/>
      </c>
      <c r="BX613" s="10" t="str">
        <f t="shared" si="181"/>
        <v/>
      </c>
      <c r="BY613" s="10" t="str">
        <f t="shared" si="182"/>
        <v/>
      </c>
      <c r="CA613" s="10" t="str">
        <f t="shared" si="183"/>
        <v/>
      </c>
      <c r="CB613" s="10" t="str">
        <f t="shared" si="184"/>
        <v/>
      </c>
      <c r="CC613" s="10" t="str">
        <f t="shared" si="185"/>
        <v/>
      </c>
      <c r="CD613" s="10" t="str">
        <f t="shared" si="186"/>
        <v/>
      </c>
      <c r="CE613" s="10" t="str">
        <f t="shared" si="187"/>
        <v/>
      </c>
      <c r="CF613" s="10"/>
      <c r="CG613" s="10">
        <f t="shared" si="188"/>
        <v>0</v>
      </c>
    </row>
    <row r="614" spans="1:85" x14ac:dyDescent="0.25">
      <c r="A614" s="12">
        <f t="shared" si="174"/>
        <v>1</v>
      </c>
      <c r="R614" s="18" t="str">
        <f>CONCATENATE(R3," [",
BR614,BS614,BT614,BU614,BV614,BW614,BX614,BY614,"]")</f>
        <v>Хранилище (Гробница) [Месяц НС (甲) и Месяц ЗВ (丑)]</v>
      </c>
      <c r="AB614" s="45" t="str">
        <f t="shared" ref="AB614:AB645" si="195">IF(ISBLANK(U3),"",U3)</f>
        <v>甲</v>
      </c>
      <c r="AD614" s="45" t="str">
        <f t="shared" ref="AD614:AD645" si="196">IF(ISBLANK(W3),"",W3)</f>
        <v>丑</v>
      </c>
      <c r="AI614" s="45" t="str">
        <f t="shared" ref="AI614:AI645" si="197">IF(ISBLANK(AB3),"",AB3)</f>
        <v/>
      </c>
      <c r="AK614" s="45" t="str">
        <f t="shared" ref="AK614:AK645" si="198">IF(ISBLANK(AD3),"",AD3)</f>
        <v/>
      </c>
      <c r="BN614" s="45">
        <f t="shared" si="142"/>
        <v>1</v>
      </c>
      <c r="BP614" s="12" t="s">
        <v>3806</v>
      </c>
      <c r="BR614" s="10" t="str">
        <f t="shared" si="175"/>
        <v/>
      </c>
      <c r="BS614" s="10" t="str">
        <f t="shared" si="176"/>
        <v/>
      </c>
      <c r="BT614" s="10" t="str">
        <f t="shared" si="177"/>
        <v xml:space="preserve">Месяц НС (甲) и </v>
      </c>
      <c r="BU614" s="10" t="str">
        <f t="shared" si="178"/>
        <v>Месяц ЗВ (丑)</v>
      </c>
      <c r="BV614" s="10" t="str">
        <f t="shared" si="179"/>
        <v/>
      </c>
      <c r="BW614" s="10" t="str">
        <f t="shared" si="180"/>
        <v/>
      </c>
      <c r="BX614" s="10" t="str">
        <f t="shared" si="181"/>
        <v/>
      </c>
      <c r="BY614" s="10" t="str">
        <f t="shared" si="182"/>
        <v/>
      </c>
      <c r="CA614" s="10" t="str">
        <f t="shared" si="183"/>
        <v xml:space="preserve"> и </v>
      </c>
      <c r="CB614" s="10" t="str">
        <f t="shared" si="184"/>
        <v xml:space="preserve"> и </v>
      </c>
      <c r="CC614" s="10" t="str">
        <f t="shared" si="185"/>
        <v/>
      </c>
      <c r="CD614" s="10" t="str">
        <f t="shared" si="186"/>
        <v/>
      </c>
      <c r="CE614" s="10" t="str">
        <f t="shared" si="187"/>
        <v/>
      </c>
      <c r="CF614" s="10"/>
      <c r="CG614" s="10">
        <f t="shared" si="188"/>
        <v>2</v>
      </c>
    </row>
    <row r="615" spans="1:85" outlineLevel="1" x14ac:dyDescent="0.25">
      <c r="A615" s="12">
        <f t="shared" si="174"/>
        <v>1</v>
      </c>
      <c r="R615" s="18" t="str">
        <f t="shared" ref="R615:R678" si="199">CONCATENATE(R4," [",
BR615,BS615,BT615,BU615,BV615,BW615,BX615,BY615,"]")</f>
        <v>Хранилище (Гробница) [Месяц НС (甲) и Месяц ЗВ (辰)]</v>
      </c>
      <c r="AB615" s="45" t="str">
        <f t="shared" si="195"/>
        <v>甲</v>
      </c>
      <c r="AD615" s="45" t="str">
        <f t="shared" si="196"/>
        <v>辰</v>
      </c>
      <c r="AI615" s="45" t="str">
        <f t="shared" si="197"/>
        <v/>
      </c>
      <c r="AK615" s="45" t="str">
        <f t="shared" si="198"/>
        <v/>
      </c>
      <c r="BN615" s="45">
        <f t="shared" si="142"/>
        <v>1</v>
      </c>
      <c r="BP615" s="12" t="s">
        <v>3806</v>
      </c>
      <c r="BR615" s="10" t="str">
        <f t="shared" si="175"/>
        <v/>
      </c>
      <c r="BS615" s="10" t="str">
        <f t="shared" si="176"/>
        <v/>
      </c>
      <c r="BT615" s="10" t="str">
        <f t="shared" si="177"/>
        <v xml:space="preserve">Месяц НС (甲) и </v>
      </c>
      <c r="BU615" s="10" t="str">
        <f t="shared" si="178"/>
        <v>Месяц ЗВ (辰)</v>
      </c>
      <c r="BV615" s="10" t="str">
        <f t="shared" si="179"/>
        <v/>
      </c>
      <c r="BW615" s="10" t="str">
        <f t="shared" si="180"/>
        <v/>
      </c>
      <c r="BX615" s="10" t="str">
        <f t="shared" si="181"/>
        <v/>
      </c>
      <c r="BY615" s="10" t="str">
        <f t="shared" si="182"/>
        <v/>
      </c>
      <c r="CA615" s="10" t="str">
        <f t="shared" si="183"/>
        <v xml:space="preserve"> и </v>
      </c>
      <c r="CB615" s="10" t="str">
        <f t="shared" si="184"/>
        <v xml:space="preserve"> и </v>
      </c>
      <c r="CC615" s="10" t="str">
        <f t="shared" si="185"/>
        <v/>
      </c>
      <c r="CD615" s="10" t="str">
        <f t="shared" si="186"/>
        <v/>
      </c>
      <c r="CE615" s="10" t="str">
        <f t="shared" si="187"/>
        <v/>
      </c>
      <c r="CF615" s="10"/>
      <c r="CG615" s="10">
        <f t="shared" si="188"/>
        <v>2</v>
      </c>
    </row>
    <row r="616" spans="1:85" outlineLevel="1" x14ac:dyDescent="0.25">
      <c r="A616" s="12">
        <f t="shared" si="174"/>
        <v>1</v>
      </c>
      <c r="R616" s="18" t="str">
        <f t="shared" si="199"/>
        <v>Хранилище (Гробница) [Месяц НС (甲) и Месяц ЗВ (未)]</v>
      </c>
      <c r="AB616" s="45" t="str">
        <f t="shared" si="195"/>
        <v>甲</v>
      </c>
      <c r="AD616" s="45" t="str">
        <f t="shared" si="196"/>
        <v>未</v>
      </c>
      <c r="AI616" s="45" t="str">
        <f t="shared" si="197"/>
        <v/>
      </c>
      <c r="AK616" s="45" t="str">
        <f t="shared" si="198"/>
        <v/>
      </c>
      <c r="BN616" s="45">
        <f t="shared" si="142"/>
        <v>1</v>
      </c>
      <c r="BP616" s="12" t="s">
        <v>3806</v>
      </c>
      <c r="BR616" s="10" t="str">
        <f t="shared" si="175"/>
        <v/>
      </c>
      <c r="BS616" s="10" t="str">
        <f t="shared" si="176"/>
        <v/>
      </c>
      <c r="BT616" s="10" t="str">
        <f t="shared" si="177"/>
        <v xml:space="preserve">Месяц НС (甲) и </v>
      </c>
      <c r="BU616" s="10" t="str">
        <f t="shared" si="178"/>
        <v>Месяц ЗВ (未)</v>
      </c>
      <c r="BV616" s="10" t="str">
        <f t="shared" si="179"/>
        <v/>
      </c>
      <c r="BW616" s="10" t="str">
        <f t="shared" si="180"/>
        <v/>
      </c>
      <c r="BX616" s="10" t="str">
        <f t="shared" si="181"/>
        <v/>
      </c>
      <c r="BY616" s="10" t="str">
        <f t="shared" si="182"/>
        <v/>
      </c>
      <c r="CA616" s="10" t="str">
        <f t="shared" si="183"/>
        <v xml:space="preserve"> и </v>
      </c>
      <c r="CB616" s="10" t="str">
        <f t="shared" si="184"/>
        <v xml:space="preserve"> и </v>
      </c>
      <c r="CC616" s="10" t="str">
        <f t="shared" si="185"/>
        <v/>
      </c>
      <c r="CD616" s="10" t="str">
        <f t="shared" si="186"/>
        <v/>
      </c>
      <c r="CE616" s="10" t="str">
        <f t="shared" si="187"/>
        <v/>
      </c>
      <c r="CF616" s="10"/>
      <c r="CG616" s="10">
        <f t="shared" si="188"/>
        <v>2</v>
      </c>
    </row>
    <row r="617" spans="1:85" outlineLevel="1" x14ac:dyDescent="0.25">
      <c r="A617" s="12">
        <f t="shared" si="174"/>
        <v>1</v>
      </c>
      <c r="R617" s="18" t="str">
        <f t="shared" si="199"/>
        <v>Хранилище (Гробница) [Месяц НС (甲) и Месяц ЗВ (戌)]</v>
      </c>
      <c r="AB617" s="45" t="str">
        <f t="shared" si="195"/>
        <v>甲</v>
      </c>
      <c r="AD617" s="45" t="str">
        <f t="shared" si="196"/>
        <v>戌</v>
      </c>
      <c r="AI617" s="45" t="str">
        <f t="shared" si="197"/>
        <v/>
      </c>
      <c r="AK617" s="45" t="str">
        <f t="shared" si="198"/>
        <v/>
      </c>
      <c r="BN617" s="45">
        <f t="shared" si="142"/>
        <v>1</v>
      </c>
      <c r="BP617" s="12" t="s">
        <v>3806</v>
      </c>
      <c r="BR617" s="10" t="str">
        <f t="shared" si="175"/>
        <v/>
      </c>
      <c r="BS617" s="10" t="str">
        <f t="shared" si="176"/>
        <v/>
      </c>
      <c r="BT617" s="10" t="str">
        <f t="shared" si="177"/>
        <v xml:space="preserve">Месяц НС (甲) и </v>
      </c>
      <c r="BU617" s="10" t="str">
        <f t="shared" si="178"/>
        <v>Месяц ЗВ (戌)</v>
      </c>
      <c r="BV617" s="10" t="str">
        <f t="shared" si="179"/>
        <v/>
      </c>
      <c r="BW617" s="10" t="str">
        <f t="shared" si="180"/>
        <v/>
      </c>
      <c r="BX617" s="10" t="str">
        <f t="shared" si="181"/>
        <v/>
      </c>
      <c r="BY617" s="10" t="str">
        <f t="shared" si="182"/>
        <v/>
      </c>
      <c r="CA617" s="10" t="str">
        <f t="shared" si="183"/>
        <v xml:space="preserve"> и </v>
      </c>
      <c r="CB617" s="10" t="str">
        <f t="shared" si="184"/>
        <v xml:space="preserve"> и </v>
      </c>
      <c r="CC617" s="10" t="str">
        <f t="shared" si="185"/>
        <v/>
      </c>
      <c r="CD617" s="10" t="str">
        <f t="shared" si="186"/>
        <v/>
      </c>
      <c r="CE617" s="10" t="str">
        <f t="shared" si="187"/>
        <v/>
      </c>
      <c r="CF617" s="10"/>
      <c r="CG617" s="10">
        <f t="shared" si="188"/>
        <v>2</v>
      </c>
    </row>
    <row r="618" spans="1:85" outlineLevel="1" x14ac:dyDescent="0.25">
      <c r="A618" s="12">
        <f t="shared" si="174"/>
        <v>1</v>
      </c>
      <c r="R618" s="18" t="str">
        <f t="shared" si="199"/>
        <v>Хранилище (Гробница) [Месяц НС (乙) и Месяц ЗВ (丑)]</v>
      </c>
      <c r="AB618" s="45" t="str">
        <f t="shared" si="195"/>
        <v>乙</v>
      </c>
      <c r="AD618" s="45" t="str">
        <f t="shared" si="196"/>
        <v>丑</v>
      </c>
      <c r="AI618" s="45" t="str">
        <f t="shared" si="197"/>
        <v/>
      </c>
      <c r="AK618" s="45" t="str">
        <f t="shared" si="198"/>
        <v/>
      </c>
      <c r="BN618" s="45">
        <f t="shared" si="142"/>
        <v>1</v>
      </c>
      <c r="BP618" s="12" t="s">
        <v>3806</v>
      </c>
      <c r="BR618" s="10" t="str">
        <f t="shared" si="175"/>
        <v/>
      </c>
      <c r="BS618" s="10" t="str">
        <f t="shared" si="176"/>
        <v/>
      </c>
      <c r="BT618" s="10" t="str">
        <f t="shared" si="177"/>
        <v xml:space="preserve">Месяц НС (乙) и </v>
      </c>
      <c r="BU618" s="10" t="str">
        <f t="shared" si="178"/>
        <v>Месяц ЗВ (丑)</v>
      </c>
      <c r="BV618" s="10" t="str">
        <f t="shared" si="179"/>
        <v/>
      </c>
      <c r="BW618" s="10" t="str">
        <f t="shared" si="180"/>
        <v/>
      </c>
      <c r="BX618" s="10" t="str">
        <f t="shared" si="181"/>
        <v/>
      </c>
      <c r="BY618" s="10" t="str">
        <f t="shared" si="182"/>
        <v/>
      </c>
      <c r="CA618" s="10" t="str">
        <f t="shared" si="183"/>
        <v xml:space="preserve"> и </v>
      </c>
      <c r="CB618" s="10" t="str">
        <f t="shared" si="184"/>
        <v xml:space="preserve"> и </v>
      </c>
      <c r="CC618" s="10" t="str">
        <f t="shared" si="185"/>
        <v/>
      </c>
      <c r="CD618" s="10" t="str">
        <f t="shared" si="186"/>
        <v/>
      </c>
      <c r="CE618" s="10" t="str">
        <f t="shared" si="187"/>
        <v/>
      </c>
      <c r="CF618" s="10"/>
      <c r="CG618" s="10">
        <f t="shared" si="188"/>
        <v>2</v>
      </c>
    </row>
    <row r="619" spans="1:85" outlineLevel="1" x14ac:dyDescent="0.25">
      <c r="A619" s="12">
        <f t="shared" si="174"/>
        <v>1</v>
      </c>
      <c r="R619" s="18" t="str">
        <f t="shared" si="199"/>
        <v>Хранилище (Гробница) [Месяц НС (乙) и Месяц ЗВ (辰)]</v>
      </c>
      <c r="AB619" s="45" t="str">
        <f t="shared" si="195"/>
        <v>乙</v>
      </c>
      <c r="AD619" s="45" t="str">
        <f t="shared" si="196"/>
        <v>辰</v>
      </c>
      <c r="AI619" s="45" t="str">
        <f t="shared" si="197"/>
        <v/>
      </c>
      <c r="AK619" s="45" t="str">
        <f t="shared" si="198"/>
        <v/>
      </c>
      <c r="BN619" s="45">
        <f t="shared" si="142"/>
        <v>1</v>
      </c>
      <c r="BP619" s="12" t="s">
        <v>3806</v>
      </c>
      <c r="BR619" s="10" t="str">
        <f t="shared" si="175"/>
        <v/>
      </c>
      <c r="BS619" s="10" t="str">
        <f t="shared" si="176"/>
        <v/>
      </c>
      <c r="BT619" s="10" t="str">
        <f t="shared" si="177"/>
        <v xml:space="preserve">Месяц НС (乙) и </v>
      </c>
      <c r="BU619" s="10" t="str">
        <f t="shared" si="178"/>
        <v>Месяц ЗВ (辰)</v>
      </c>
      <c r="BV619" s="10" t="str">
        <f t="shared" si="179"/>
        <v/>
      </c>
      <c r="BW619" s="10" t="str">
        <f t="shared" si="180"/>
        <v/>
      </c>
      <c r="BX619" s="10" t="str">
        <f t="shared" si="181"/>
        <v/>
      </c>
      <c r="BY619" s="10" t="str">
        <f t="shared" si="182"/>
        <v/>
      </c>
      <c r="CA619" s="10" t="str">
        <f t="shared" si="183"/>
        <v xml:space="preserve"> и </v>
      </c>
      <c r="CB619" s="10" t="str">
        <f t="shared" si="184"/>
        <v xml:space="preserve"> и </v>
      </c>
      <c r="CC619" s="10" t="str">
        <f t="shared" si="185"/>
        <v/>
      </c>
      <c r="CD619" s="10" t="str">
        <f t="shared" si="186"/>
        <v/>
      </c>
      <c r="CE619" s="10" t="str">
        <f t="shared" si="187"/>
        <v/>
      </c>
      <c r="CF619" s="10"/>
      <c r="CG619" s="10">
        <f t="shared" si="188"/>
        <v>2</v>
      </c>
    </row>
    <row r="620" spans="1:85" outlineLevel="1" x14ac:dyDescent="0.25">
      <c r="A620" s="12">
        <f t="shared" si="174"/>
        <v>1</v>
      </c>
      <c r="R620" s="18" t="str">
        <f t="shared" si="199"/>
        <v>Хранилище (Гробница) [Месяц НС (乙) и Месяц ЗВ (未)]</v>
      </c>
      <c r="AB620" s="45" t="str">
        <f t="shared" si="195"/>
        <v>乙</v>
      </c>
      <c r="AD620" s="45" t="str">
        <f t="shared" si="196"/>
        <v>未</v>
      </c>
      <c r="AI620" s="45" t="str">
        <f t="shared" si="197"/>
        <v/>
      </c>
      <c r="AK620" s="45" t="str">
        <f t="shared" si="198"/>
        <v/>
      </c>
      <c r="BN620" s="45">
        <f t="shared" si="142"/>
        <v>1</v>
      </c>
      <c r="BP620" s="12" t="s">
        <v>3806</v>
      </c>
      <c r="BR620" s="10" t="str">
        <f t="shared" si="175"/>
        <v/>
      </c>
      <c r="BS620" s="10" t="str">
        <f t="shared" si="176"/>
        <v/>
      </c>
      <c r="BT620" s="10" t="str">
        <f t="shared" si="177"/>
        <v xml:space="preserve">Месяц НС (乙) и </v>
      </c>
      <c r="BU620" s="10" t="str">
        <f t="shared" si="178"/>
        <v>Месяц ЗВ (未)</v>
      </c>
      <c r="BV620" s="10" t="str">
        <f t="shared" si="179"/>
        <v/>
      </c>
      <c r="BW620" s="10" t="str">
        <f t="shared" si="180"/>
        <v/>
      </c>
      <c r="BX620" s="10" t="str">
        <f t="shared" si="181"/>
        <v/>
      </c>
      <c r="BY620" s="10" t="str">
        <f t="shared" si="182"/>
        <v/>
      </c>
      <c r="CA620" s="10" t="str">
        <f t="shared" si="183"/>
        <v xml:space="preserve"> и </v>
      </c>
      <c r="CB620" s="10" t="str">
        <f t="shared" si="184"/>
        <v xml:space="preserve"> и </v>
      </c>
      <c r="CC620" s="10" t="str">
        <f t="shared" si="185"/>
        <v/>
      </c>
      <c r="CD620" s="10" t="str">
        <f t="shared" si="186"/>
        <v/>
      </c>
      <c r="CE620" s="10" t="str">
        <f t="shared" si="187"/>
        <v/>
      </c>
      <c r="CF620" s="10"/>
      <c r="CG620" s="10">
        <f t="shared" si="188"/>
        <v>2</v>
      </c>
    </row>
    <row r="621" spans="1:85" outlineLevel="1" x14ac:dyDescent="0.25">
      <c r="A621" s="12">
        <f t="shared" si="174"/>
        <v>1</v>
      </c>
      <c r="R621" s="18" t="str">
        <f t="shared" si="199"/>
        <v>Хранилище (Гробница) [Месяц НС (乙) и Месяц ЗВ (戌)]</v>
      </c>
      <c r="AB621" s="45" t="str">
        <f t="shared" si="195"/>
        <v>乙</v>
      </c>
      <c r="AD621" s="45" t="str">
        <f t="shared" si="196"/>
        <v>戌</v>
      </c>
      <c r="AI621" s="45" t="str">
        <f t="shared" si="197"/>
        <v/>
      </c>
      <c r="AK621" s="45" t="str">
        <f t="shared" si="198"/>
        <v/>
      </c>
      <c r="BN621" s="45">
        <f t="shared" si="142"/>
        <v>1</v>
      </c>
      <c r="BP621" s="12" t="s">
        <v>3806</v>
      </c>
      <c r="BR621" s="10" t="str">
        <f t="shared" si="175"/>
        <v/>
      </c>
      <c r="BS621" s="10" t="str">
        <f t="shared" si="176"/>
        <v/>
      </c>
      <c r="BT621" s="10" t="str">
        <f t="shared" si="177"/>
        <v xml:space="preserve">Месяц НС (乙) и </v>
      </c>
      <c r="BU621" s="10" t="str">
        <f t="shared" si="178"/>
        <v>Месяц ЗВ (戌)</v>
      </c>
      <c r="BV621" s="10" t="str">
        <f t="shared" si="179"/>
        <v/>
      </c>
      <c r="BW621" s="10" t="str">
        <f t="shared" si="180"/>
        <v/>
      </c>
      <c r="BX621" s="10" t="str">
        <f t="shared" si="181"/>
        <v/>
      </c>
      <c r="BY621" s="10" t="str">
        <f t="shared" si="182"/>
        <v/>
      </c>
      <c r="CA621" s="10" t="str">
        <f t="shared" si="183"/>
        <v xml:space="preserve"> и </v>
      </c>
      <c r="CB621" s="10" t="str">
        <f t="shared" si="184"/>
        <v xml:space="preserve"> и </v>
      </c>
      <c r="CC621" s="10" t="str">
        <f t="shared" si="185"/>
        <v/>
      </c>
      <c r="CD621" s="10" t="str">
        <f t="shared" si="186"/>
        <v/>
      </c>
      <c r="CE621" s="10" t="str">
        <f t="shared" si="187"/>
        <v/>
      </c>
      <c r="CF621" s="10"/>
      <c r="CG621" s="10">
        <f t="shared" si="188"/>
        <v>2</v>
      </c>
    </row>
    <row r="622" spans="1:85" outlineLevel="1" x14ac:dyDescent="0.25">
      <c r="A622" s="12">
        <f t="shared" si="174"/>
        <v>1</v>
      </c>
      <c r="R622" s="18" t="str">
        <f t="shared" si="199"/>
        <v>Хранилище (Гробница) [Месяц НС (丙) и Месяц ЗВ (丑)]</v>
      </c>
      <c r="AB622" s="45" t="str">
        <f t="shared" si="195"/>
        <v>丙</v>
      </c>
      <c r="AD622" s="45" t="str">
        <f t="shared" si="196"/>
        <v>丑</v>
      </c>
      <c r="AI622" s="45" t="str">
        <f t="shared" si="197"/>
        <v/>
      </c>
      <c r="AK622" s="45" t="str">
        <f t="shared" si="198"/>
        <v/>
      </c>
      <c r="BN622" s="45">
        <f t="shared" si="142"/>
        <v>1</v>
      </c>
      <c r="BP622" s="12" t="s">
        <v>3806</v>
      </c>
      <c r="BR622" s="10" t="str">
        <f t="shared" si="175"/>
        <v/>
      </c>
      <c r="BS622" s="10" t="str">
        <f t="shared" si="176"/>
        <v/>
      </c>
      <c r="BT622" s="10" t="str">
        <f t="shared" si="177"/>
        <v xml:space="preserve">Месяц НС (丙) и </v>
      </c>
      <c r="BU622" s="10" t="str">
        <f t="shared" si="178"/>
        <v>Месяц ЗВ (丑)</v>
      </c>
      <c r="BV622" s="10" t="str">
        <f t="shared" si="179"/>
        <v/>
      </c>
      <c r="BW622" s="10" t="str">
        <f t="shared" si="180"/>
        <v/>
      </c>
      <c r="BX622" s="10" t="str">
        <f t="shared" si="181"/>
        <v/>
      </c>
      <c r="BY622" s="10" t="str">
        <f t="shared" si="182"/>
        <v/>
      </c>
      <c r="CA622" s="10" t="str">
        <f t="shared" si="183"/>
        <v xml:space="preserve"> и </v>
      </c>
      <c r="CB622" s="10" t="str">
        <f t="shared" si="184"/>
        <v xml:space="preserve"> и </v>
      </c>
      <c r="CC622" s="10" t="str">
        <f t="shared" si="185"/>
        <v/>
      </c>
      <c r="CD622" s="10" t="str">
        <f t="shared" si="186"/>
        <v/>
      </c>
      <c r="CE622" s="10" t="str">
        <f t="shared" si="187"/>
        <v/>
      </c>
      <c r="CF622" s="10"/>
      <c r="CG622" s="10">
        <f t="shared" si="188"/>
        <v>2</v>
      </c>
    </row>
    <row r="623" spans="1:85" outlineLevel="1" x14ac:dyDescent="0.25">
      <c r="A623" s="12">
        <f t="shared" si="174"/>
        <v>1</v>
      </c>
      <c r="R623" s="18" t="str">
        <f t="shared" si="199"/>
        <v>Хранилище (Гробница) [Месяц НС (丁) и Месяц ЗВ (丑)]</v>
      </c>
      <c r="AB623" s="45" t="str">
        <f t="shared" si="195"/>
        <v>丁</v>
      </c>
      <c r="AD623" s="45" t="str">
        <f t="shared" si="196"/>
        <v>丑</v>
      </c>
      <c r="AI623" s="45" t="str">
        <f t="shared" si="197"/>
        <v/>
      </c>
      <c r="AK623" s="45" t="str">
        <f t="shared" si="198"/>
        <v/>
      </c>
      <c r="BN623" s="45">
        <f t="shared" si="142"/>
        <v>1</v>
      </c>
      <c r="BP623" s="12" t="s">
        <v>3806</v>
      </c>
      <c r="BR623" s="10" t="str">
        <f t="shared" si="175"/>
        <v/>
      </c>
      <c r="BS623" s="10" t="str">
        <f t="shared" si="176"/>
        <v/>
      </c>
      <c r="BT623" s="10" t="str">
        <f t="shared" si="177"/>
        <v xml:space="preserve">Месяц НС (丁) и </v>
      </c>
      <c r="BU623" s="10" t="str">
        <f t="shared" si="178"/>
        <v>Месяц ЗВ (丑)</v>
      </c>
      <c r="BV623" s="10" t="str">
        <f t="shared" si="179"/>
        <v/>
      </c>
      <c r="BW623" s="10" t="str">
        <f t="shared" si="180"/>
        <v/>
      </c>
      <c r="BX623" s="10" t="str">
        <f t="shared" si="181"/>
        <v/>
      </c>
      <c r="BY623" s="10" t="str">
        <f t="shared" si="182"/>
        <v/>
      </c>
      <c r="CA623" s="10" t="str">
        <f t="shared" si="183"/>
        <v xml:space="preserve"> и </v>
      </c>
      <c r="CB623" s="10" t="str">
        <f t="shared" si="184"/>
        <v xml:space="preserve"> и </v>
      </c>
      <c r="CC623" s="10" t="str">
        <f t="shared" si="185"/>
        <v/>
      </c>
      <c r="CD623" s="10" t="str">
        <f t="shared" si="186"/>
        <v/>
      </c>
      <c r="CE623" s="10" t="str">
        <f t="shared" si="187"/>
        <v/>
      </c>
      <c r="CF623" s="10"/>
      <c r="CG623" s="10">
        <f t="shared" si="188"/>
        <v>2</v>
      </c>
    </row>
    <row r="624" spans="1:85" outlineLevel="1" x14ac:dyDescent="0.25">
      <c r="A624" s="12">
        <f t="shared" si="174"/>
        <v>1</v>
      </c>
      <c r="R624" s="18" t="str">
        <f t="shared" si="199"/>
        <v>Хранилище (Гробница) [Месяц НС (戊) и Месяц ЗВ (辰)]</v>
      </c>
      <c r="AB624" s="45" t="str">
        <f t="shared" si="195"/>
        <v>戊</v>
      </c>
      <c r="AD624" s="45" t="str">
        <f t="shared" si="196"/>
        <v>辰</v>
      </c>
      <c r="AI624" s="45" t="str">
        <f t="shared" si="197"/>
        <v/>
      </c>
      <c r="AK624" s="45" t="str">
        <f t="shared" si="198"/>
        <v/>
      </c>
      <c r="BN624" s="45">
        <f t="shared" si="142"/>
        <v>1</v>
      </c>
      <c r="BP624" s="12" t="s">
        <v>3806</v>
      </c>
      <c r="BR624" s="10" t="str">
        <f t="shared" si="175"/>
        <v/>
      </c>
      <c r="BS624" s="10" t="str">
        <f t="shared" si="176"/>
        <v/>
      </c>
      <c r="BT624" s="10" t="str">
        <f t="shared" si="177"/>
        <v xml:space="preserve">Месяц НС (戊) и </v>
      </c>
      <c r="BU624" s="10" t="str">
        <f t="shared" si="178"/>
        <v>Месяц ЗВ (辰)</v>
      </c>
      <c r="BV624" s="10" t="str">
        <f t="shared" si="179"/>
        <v/>
      </c>
      <c r="BW624" s="10" t="str">
        <f t="shared" si="180"/>
        <v/>
      </c>
      <c r="BX624" s="10" t="str">
        <f t="shared" si="181"/>
        <v/>
      </c>
      <c r="BY624" s="10" t="str">
        <f t="shared" si="182"/>
        <v/>
      </c>
      <c r="CA624" s="10" t="str">
        <f t="shared" si="183"/>
        <v xml:space="preserve"> и </v>
      </c>
      <c r="CB624" s="10" t="str">
        <f t="shared" si="184"/>
        <v xml:space="preserve"> и </v>
      </c>
      <c r="CC624" s="10" t="str">
        <f t="shared" si="185"/>
        <v/>
      </c>
      <c r="CD624" s="10" t="str">
        <f t="shared" si="186"/>
        <v/>
      </c>
      <c r="CE624" s="10" t="str">
        <f t="shared" si="187"/>
        <v/>
      </c>
      <c r="CF624" s="10"/>
      <c r="CG624" s="10">
        <f t="shared" si="188"/>
        <v>2</v>
      </c>
    </row>
    <row r="625" spans="1:85" outlineLevel="1" x14ac:dyDescent="0.25">
      <c r="A625" s="12">
        <f t="shared" si="174"/>
        <v>1</v>
      </c>
      <c r="R625" s="18" t="str">
        <f t="shared" si="199"/>
        <v>Хранилище (Гробница) [Месяц НС (己) и Месяц ЗВ (辰)]</v>
      </c>
      <c r="AB625" s="45" t="str">
        <f t="shared" si="195"/>
        <v>己</v>
      </c>
      <c r="AD625" s="45" t="str">
        <f t="shared" si="196"/>
        <v>辰</v>
      </c>
      <c r="AI625" s="45" t="str">
        <f t="shared" si="197"/>
        <v/>
      </c>
      <c r="AK625" s="45" t="str">
        <f t="shared" si="198"/>
        <v/>
      </c>
      <c r="BN625" s="45">
        <f t="shared" si="142"/>
        <v>1</v>
      </c>
      <c r="BP625" s="12" t="s">
        <v>3806</v>
      </c>
      <c r="BR625" s="10" t="str">
        <f t="shared" si="175"/>
        <v/>
      </c>
      <c r="BS625" s="10" t="str">
        <f t="shared" si="176"/>
        <v/>
      </c>
      <c r="BT625" s="10" t="str">
        <f t="shared" si="177"/>
        <v xml:space="preserve">Месяц НС (己) и </v>
      </c>
      <c r="BU625" s="10" t="str">
        <f t="shared" si="178"/>
        <v>Месяц ЗВ (辰)</v>
      </c>
      <c r="BV625" s="10" t="str">
        <f t="shared" si="179"/>
        <v/>
      </c>
      <c r="BW625" s="10" t="str">
        <f t="shared" si="180"/>
        <v/>
      </c>
      <c r="BX625" s="10" t="str">
        <f t="shared" si="181"/>
        <v/>
      </c>
      <c r="BY625" s="10" t="str">
        <f t="shared" si="182"/>
        <v/>
      </c>
      <c r="CA625" s="10" t="str">
        <f t="shared" si="183"/>
        <v xml:space="preserve"> и </v>
      </c>
      <c r="CB625" s="10" t="str">
        <f t="shared" si="184"/>
        <v xml:space="preserve"> и </v>
      </c>
      <c r="CC625" s="10" t="str">
        <f t="shared" si="185"/>
        <v/>
      </c>
      <c r="CD625" s="10" t="str">
        <f t="shared" si="186"/>
        <v/>
      </c>
      <c r="CE625" s="10" t="str">
        <f t="shared" si="187"/>
        <v/>
      </c>
      <c r="CF625" s="10"/>
      <c r="CG625" s="10">
        <f t="shared" si="188"/>
        <v>2</v>
      </c>
    </row>
    <row r="626" spans="1:85" outlineLevel="1" x14ac:dyDescent="0.25">
      <c r="A626" s="12">
        <f t="shared" si="174"/>
        <v>1</v>
      </c>
      <c r="R626" s="18" t="str">
        <f t="shared" si="199"/>
        <v>Хранилище (Гробница) [Месяц НС (庚) и Месяц ЗВ (未)]</v>
      </c>
      <c r="AB626" s="45" t="str">
        <f t="shared" si="195"/>
        <v>庚</v>
      </c>
      <c r="AD626" s="45" t="str">
        <f t="shared" si="196"/>
        <v>未</v>
      </c>
      <c r="AI626" s="45" t="str">
        <f t="shared" si="197"/>
        <v/>
      </c>
      <c r="AK626" s="45" t="str">
        <f t="shared" si="198"/>
        <v/>
      </c>
      <c r="BN626" s="45">
        <f t="shared" si="142"/>
        <v>1</v>
      </c>
      <c r="BP626" s="12" t="s">
        <v>3806</v>
      </c>
      <c r="BR626" s="10" t="str">
        <f t="shared" si="175"/>
        <v/>
      </c>
      <c r="BS626" s="10" t="str">
        <f t="shared" si="176"/>
        <v/>
      </c>
      <c r="BT626" s="10" t="str">
        <f t="shared" si="177"/>
        <v xml:space="preserve">Месяц НС (庚) и </v>
      </c>
      <c r="BU626" s="10" t="str">
        <f t="shared" si="178"/>
        <v>Месяц ЗВ (未)</v>
      </c>
      <c r="BV626" s="10" t="str">
        <f t="shared" si="179"/>
        <v/>
      </c>
      <c r="BW626" s="10" t="str">
        <f t="shared" si="180"/>
        <v/>
      </c>
      <c r="BX626" s="10" t="str">
        <f t="shared" si="181"/>
        <v/>
      </c>
      <c r="BY626" s="10" t="str">
        <f t="shared" si="182"/>
        <v/>
      </c>
      <c r="CA626" s="10" t="str">
        <f t="shared" si="183"/>
        <v xml:space="preserve"> и </v>
      </c>
      <c r="CB626" s="10" t="str">
        <f t="shared" si="184"/>
        <v xml:space="preserve"> и </v>
      </c>
      <c r="CC626" s="10" t="str">
        <f t="shared" si="185"/>
        <v/>
      </c>
      <c r="CD626" s="10" t="str">
        <f t="shared" si="186"/>
        <v/>
      </c>
      <c r="CE626" s="10" t="str">
        <f t="shared" si="187"/>
        <v/>
      </c>
      <c r="CF626" s="10"/>
      <c r="CG626" s="10">
        <f t="shared" si="188"/>
        <v>2</v>
      </c>
    </row>
    <row r="627" spans="1:85" outlineLevel="1" x14ac:dyDescent="0.25">
      <c r="A627" s="12">
        <f t="shared" ref="A627:A690" si="200">IF(CG627&lt;2,"",1)</f>
        <v>1</v>
      </c>
      <c r="R627" s="18" t="str">
        <f t="shared" si="199"/>
        <v>Хранилище (Гробница) [Месяц НС (辛) и Месяц ЗВ (未)]</v>
      </c>
      <c r="AB627" s="45" t="str">
        <f t="shared" si="195"/>
        <v>辛</v>
      </c>
      <c r="AD627" s="45" t="str">
        <f t="shared" si="196"/>
        <v>未</v>
      </c>
      <c r="AI627" s="45" t="str">
        <f t="shared" si="197"/>
        <v/>
      </c>
      <c r="AK627" s="45" t="str">
        <f t="shared" si="198"/>
        <v/>
      </c>
      <c r="BN627" s="45">
        <f t="shared" si="142"/>
        <v>1</v>
      </c>
      <c r="BP627" s="12" t="s">
        <v>3806</v>
      </c>
      <c r="BR627" s="10" t="str">
        <f t="shared" ref="BR627:BR690" si="201">IF(U627="","",CONCATENATE(BR$113," (",U627,")",IF(OR(W627&lt;&gt;"",AB627&lt;&gt;"",AD627&lt;&gt;"",AI627&lt;&gt;"",AK627&lt;&gt;"",AP627&lt;&gt;"",AR627&lt;&gt;"")," и ","")))</f>
        <v/>
      </c>
      <c r="BS627" s="10" t="str">
        <f t="shared" ref="BS627:BS690" si="202">IF(W627="","",CONCATENATE(BS$113," (",W627,")",IF(OR(AB627&lt;&gt;"",AD627&lt;&gt;"",AI627&lt;&gt;"",AK627&lt;&gt;"",AP627&lt;&gt;"",AR627&lt;&gt;"")," и ","")))</f>
        <v/>
      </c>
      <c r="BT627" s="10" t="str">
        <f t="shared" ref="BT627:BT690" si="203">IF(AB627="","",CONCATENATE(BT$113," (",AB627,")",IF(OR(AD627&lt;&gt;"",AI627&lt;&gt;"",AK627&lt;&gt;"",AP627&lt;&gt;"",AR627&lt;&gt;"")," и ","")))</f>
        <v xml:space="preserve">Месяц НС (辛) и </v>
      </c>
      <c r="BU627" s="10" t="str">
        <f t="shared" ref="BU627:BU690" si="204">IF(AD627="","",CONCATENATE(BU$113," (",AD627,")",IF(OR(AI627&lt;&gt;"",AK627&lt;&gt;"",AP627&lt;&gt;"",AR627&lt;&gt;"")," и ","")))</f>
        <v>Месяц ЗВ (未)</v>
      </c>
      <c r="BV627" s="10" t="str">
        <f t="shared" ref="BV627:BV690" si="205">IF(AI627="","",CONCATENATE(BV$113," (",AI627,")",IF(OR(AK627&lt;&gt;"",AP627&lt;&gt;"",AR627&lt;&gt;"")," и ","")))</f>
        <v/>
      </c>
      <c r="BW627" s="10" t="str">
        <f t="shared" ref="BW627:BW690" si="206">IF(AK627="","",CONCATENATE(BW$113," (",AK627,")",IF(OR(AP627&lt;&gt;"",AR627&lt;&gt;"")," и ","")))</f>
        <v/>
      </c>
      <c r="BX627" s="10" t="str">
        <f t="shared" ref="BX627:BX690" si="207">IF(AP627="","",CONCATENATE(BX$113," (",AP627,")",IF(OR(AR627&lt;&gt;"")," и ","")))</f>
        <v/>
      </c>
      <c r="BY627" s="10" t="str">
        <f t="shared" ref="BY627:BY690" si="208">IF(AR627="","",CONCATENATE(BY$113," (",AR627,")"))</f>
        <v/>
      </c>
      <c r="CA627" s="10" t="str">
        <f t="shared" ref="CA627:CA690" si="209">IF(OR(W627&lt;&gt;"",AB627&lt;&gt;"",AD627&lt;&gt;"",AI627&lt;&gt;"",AK627&lt;&gt;"",AP627&lt;&gt;"",AR627&lt;&gt;"")," и ","")</f>
        <v xml:space="preserve"> и </v>
      </c>
      <c r="CB627" s="10" t="str">
        <f t="shared" ref="CB627:CB690" si="210">IF(OR(AB627&lt;&gt;"",AD627&lt;&gt;"",AI627&lt;&gt;"",AK627&lt;&gt;"",AP627&lt;&gt;"",AR627&lt;&gt;"")," и ","")</f>
        <v xml:space="preserve"> и </v>
      </c>
      <c r="CC627" s="10" t="str">
        <f t="shared" ref="CC627:CC690" si="211">IF(OR(AI627&lt;&gt;"",AK627&lt;&gt;"",AP627&lt;&gt;"",AR627&lt;&gt;"")," и ","")</f>
        <v/>
      </c>
      <c r="CD627" s="10" t="str">
        <f t="shared" ref="CD627:CD690" si="212">IF(OR(AK627&lt;&gt;"",AP627&lt;&gt;"",AR627&lt;&gt;"")," и ","")</f>
        <v/>
      </c>
      <c r="CE627" s="10" t="str">
        <f t="shared" ref="CE627:CE690" si="213">IF(OR(AP627&lt;&gt;"",AR627&lt;&gt;"")," и ","")</f>
        <v/>
      </c>
      <c r="CF627" s="10"/>
      <c r="CG627" s="10">
        <f t="shared" ref="CG627:CG690" si="214">8-COUNTIFS(BR627:BY627,"")</f>
        <v>2</v>
      </c>
    </row>
    <row r="628" spans="1:85" outlineLevel="1" x14ac:dyDescent="0.25">
      <c r="A628" s="12">
        <f t="shared" si="200"/>
        <v>1</v>
      </c>
      <c r="R628" s="18" t="str">
        <f t="shared" si="199"/>
        <v>Хранилище (Гробница) [Месяц НС (壬) и Месяц ЗВ (戌)]</v>
      </c>
      <c r="AB628" s="45" t="str">
        <f t="shared" si="195"/>
        <v>壬</v>
      </c>
      <c r="AD628" s="45" t="str">
        <f t="shared" si="196"/>
        <v>戌</v>
      </c>
      <c r="AI628" s="45" t="str">
        <f t="shared" si="197"/>
        <v/>
      </c>
      <c r="AK628" s="45" t="str">
        <f t="shared" si="198"/>
        <v/>
      </c>
      <c r="BN628" s="45">
        <f t="shared" si="142"/>
        <v>1</v>
      </c>
      <c r="BP628" s="12" t="s">
        <v>3806</v>
      </c>
      <c r="BR628" s="10" t="str">
        <f t="shared" si="201"/>
        <v/>
      </c>
      <c r="BS628" s="10" t="str">
        <f t="shared" si="202"/>
        <v/>
      </c>
      <c r="BT628" s="10" t="str">
        <f t="shared" si="203"/>
        <v xml:space="preserve">Месяц НС (壬) и </v>
      </c>
      <c r="BU628" s="10" t="str">
        <f t="shared" si="204"/>
        <v>Месяц ЗВ (戌)</v>
      </c>
      <c r="BV628" s="10" t="str">
        <f t="shared" si="205"/>
        <v/>
      </c>
      <c r="BW628" s="10" t="str">
        <f t="shared" si="206"/>
        <v/>
      </c>
      <c r="BX628" s="10" t="str">
        <f t="shared" si="207"/>
        <v/>
      </c>
      <c r="BY628" s="10" t="str">
        <f t="shared" si="208"/>
        <v/>
      </c>
      <c r="CA628" s="10" t="str">
        <f t="shared" si="209"/>
        <v xml:space="preserve"> и </v>
      </c>
      <c r="CB628" s="10" t="str">
        <f t="shared" si="210"/>
        <v xml:space="preserve"> и </v>
      </c>
      <c r="CC628" s="10" t="str">
        <f t="shared" si="211"/>
        <v/>
      </c>
      <c r="CD628" s="10" t="str">
        <f t="shared" si="212"/>
        <v/>
      </c>
      <c r="CE628" s="10" t="str">
        <f t="shared" si="213"/>
        <v/>
      </c>
      <c r="CF628" s="10"/>
      <c r="CG628" s="10">
        <f t="shared" si="214"/>
        <v>2</v>
      </c>
    </row>
    <row r="629" spans="1:85" outlineLevel="1" x14ac:dyDescent="0.25">
      <c r="A629" s="12">
        <f t="shared" si="200"/>
        <v>1</v>
      </c>
      <c r="R629" s="18" t="str">
        <f t="shared" si="199"/>
        <v>Хранилище (Гробница) [Месяц НС (癸) и Месяц ЗВ (戌)]</v>
      </c>
      <c r="AB629" s="45" t="str">
        <f t="shared" si="195"/>
        <v>癸</v>
      </c>
      <c r="AD629" s="45" t="str">
        <f t="shared" si="196"/>
        <v>戌</v>
      </c>
      <c r="AI629" s="45" t="str">
        <f t="shared" si="197"/>
        <v/>
      </c>
      <c r="AK629" s="45" t="str">
        <f t="shared" si="198"/>
        <v/>
      </c>
      <c r="BN629" s="45">
        <f t="shared" si="142"/>
        <v>1</v>
      </c>
      <c r="BP629" s="12" t="s">
        <v>3806</v>
      </c>
      <c r="BR629" s="10" t="str">
        <f t="shared" si="201"/>
        <v/>
      </c>
      <c r="BS629" s="10" t="str">
        <f t="shared" si="202"/>
        <v/>
      </c>
      <c r="BT629" s="10" t="str">
        <f t="shared" si="203"/>
        <v xml:space="preserve">Месяц НС (癸) и </v>
      </c>
      <c r="BU629" s="10" t="str">
        <f t="shared" si="204"/>
        <v>Месяц ЗВ (戌)</v>
      </c>
      <c r="BV629" s="10" t="str">
        <f t="shared" si="205"/>
        <v/>
      </c>
      <c r="BW629" s="10" t="str">
        <f t="shared" si="206"/>
        <v/>
      </c>
      <c r="BX629" s="10" t="str">
        <f t="shared" si="207"/>
        <v/>
      </c>
      <c r="BY629" s="10" t="str">
        <f t="shared" si="208"/>
        <v/>
      </c>
      <c r="CA629" s="10" t="str">
        <f t="shared" si="209"/>
        <v xml:space="preserve"> и </v>
      </c>
      <c r="CB629" s="10" t="str">
        <f t="shared" si="210"/>
        <v xml:space="preserve"> и </v>
      </c>
      <c r="CC629" s="10" t="str">
        <f t="shared" si="211"/>
        <v/>
      </c>
      <c r="CD629" s="10" t="str">
        <f t="shared" si="212"/>
        <v/>
      </c>
      <c r="CE629" s="10" t="str">
        <f t="shared" si="213"/>
        <v/>
      </c>
      <c r="CF629" s="10"/>
      <c r="CG629" s="10">
        <f t="shared" si="214"/>
        <v>2</v>
      </c>
    </row>
    <row r="630" spans="1:85" outlineLevel="1" x14ac:dyDescent="0.25">
      <c r="A630" s="12">
        <f t="shared" si="200"/>
        <v>1</v>
      </c>
      <c r="R630" s="18" t="str">
        <f t="shared" si="199"/>
        <v>Ша цветущего персика [Месяц НС (甲) и Месяц ЗВ (午)]</v>
      </c>
      <c r="AB630" s="45" t="str">
        <f t="shared" si="195"/>
        <v>甲</v>
      </c>
      <c r="AD630" s="45" t="str">
        <f t="shared" si="196"/>
        <v>午</v>
      </c>
      <c r="AI630" s="45" t="str">
        <f t="shared" si="197"/>
        <v/>
      </c>
      <c r="AK630" s="45" t="str">
        <f t="shared" si="198"/>
        <v/>
      </c>
      <c r="BN630" s="45">
        <f t="shared" si="142"/>
        <v>1</v>
      </c>
      <c r="BP630" s="12" t="s">
        <v>3806</v>
      </c>
      <c r="BR630" s="10" t="str">
        <f t="shared" si="201"/>
        <v/>
      </c>
      <c r="BS630" s="10" t="str">
        <f t="shared" si="202"/>
        <v/>
      </c>
      <c r="BT630" s="10" t="str">
        <f t="shared" si="203"/>
        <v xml:space="preserve">Месяц НС (甲) и </v>
      </c>
      <c r="BU630" s="10" t="str">
        <f t="shared" si="204"/>
        <v>Месяц ЗВ (午)</v>
      </c>
      <c r="BV630" s="10" t="str">
        <f t="shared" si="205"/>
        <v/>
      </c>
      <c r="BW630" s="10" t="str">
        <f t="shared" si="206"/>
        <v/>
      </c>
      <c r="BX630" s="10" t="str">
        <f t="shared" si="207"/>
        <v/>
      </c>
      <c r="BY630" s="10" t="str">
        <f t="shared" si="208"/>
        <v/>
      </c>
      <c r="CA630" s="10" t="str">
        <f t="shared" si="209"/>
        <v xml:space="preserve"> и </v>
      </c>
      <c r="CB630" s="10" t="str">
        <f t="shared" si="210"/>
        <v xml:space="preserve"> и </v>
      </c>
      <c r="CC630" s="10" t="str">
        <f t="shared" si="211"/>
        <v/>
      </c>
      <c r="CD630" s="10" t="str">
        <f t="shared" si="212"/>
        <v/>
      </c>
      <c r="CE630" s="10" t="str">
        <f t="shared" si="213"/>
        <v/>
      </c>
      <c r="CF630" s="10"/>
      <c r="CG630" s="10">
        <f t="shared" si="214"/>
        <v>2</v>
      </c>
    </row>
    <row r="631" spans="1:85" outlineLevel="1" x14ac:dyDescent="0.25">
      <c r="A631" s="12">
        <f t="shared" si="200"/>
        <v>1</v>
      </c>
      <c r="R631" s="18" t="str">
        <f t="shared" si="199"/>
        <v>Ша цветущего персика [Месяц НС (乙) и Месяц ЗВ (午)]</v>
      </c>
      <c r="AB631" s="45" t="str">
        <f t="shared" si="195"/>
        <v>乙</v>
      </c>
      <c r="AD631" s="45" t="str">
        <f t="shared" si="196"/>
        <v>午</v>
      </c>
      <c r="AI631" s="45" t="str">
        <f t="shared" si="197"/>
        <v/>
      </c>
      <c r="AK631" s="45" t="str">
        <f t="shared" si="198"/>
        <v/>
      </c>
      <c r="BN631" s="45">
        <f t="shared" si="142"/>
        <v>1</v>
      </c>
      <c r="BP631" s="12" t="s">
        <v>3806</v>
      </c>
      <c r="BR631" s="10" t="str">
        <f t="shared" si="201"/>
        <v/>
      </c>
      <c r="BS631" s="10" t="str">
        <f t="shared" si="202"/>
        <v/>
      </c>
      <c r="BT631" s="10" t="str">
        <f t="shared" si="203"/>
        <v xml:space="preserve">Месяц НС (乙) и </v>
      </c>
      <c r="BU631" s="10" t="str">
        <f t="shared" si="204"/>
        <v>Месяц ЗВ (午)</v>
      </c>
      <c r="BV631" s="10" t="str">
        <f t="shared" si="205"/>
        <v/>
      </c>
      <c r="BW631" s="10" t="str">
        <f t="shared" si="206"/>
        <v/>
      </c>
      <c r="BX631" s="10" t="str">
        <f t="shared" si="207"/>
        <v/>
      </c>
      <c r="BY631" s="10" t="str">
        <f t="shared" si="208"/>
        <v/>
      </c>
      <c r="CA631" s="10" t="str">
        <f t="shared" si="209"/>
        <v xml:space="preserve"> и </v>
      </c>
      <c r="CB631" s="10" t="str">
        <f t="shared" si="210"/>
        <v xml:space="preserve"> и </v>
      </c>
      <c r="CC631" s="10" t="str">
        <f t="shared" si="211"/>
        <v/>
      </c>
      <c r="CD631" s="10" t="str">
        <f t="shared" si="212"/>
        <v/>
      </c>
      <c r="CE631" s="10" t="str">
        <f t="shared" si="213"/>
        <v/>
      </c>
      <c r="CF631" s="10"/>
      <c r="CG631" s="10">
        <f t="shared" si="214"/>
        <v>2</v>
      </c>
    </row>
    <row r="632" spans="1:85" outlineLevel="1" x14ac:dyDescent="0.25">
      <c r="A632" s="12">
        <f t="shared" si="200"/>
        <v>1</v>
      </c>
      <c r="R632" s="18" t="str">
        <f t="shared" si="199"/>
        <v>Ша цветущего персика [Месяц НС (丙) и Месяц ЗВ (寅)]</v>
      </c>
      <c r="AB632" s="45" t="str">
        <f t="shared" si="195"/>
        <v>丙</v>
      </c>
      <c r="AD632" s="45" t="str">
        <f t="shared" si="196"/>
        <v>寅</v>
      </c>
      <c r="AI632" s="45" t="str">
        <f t="shared" si="197"/>
        <v/>
      </c>
      <c r="AK632" s="45" t="str">
        <f t="shared" si="198"/>
        <v/>
      </c>
      <c r="BN632" s="45">
        <f t="shared" si="142"/>
        <v>1</v>
      </c>
      <c r="BP632" s="12" t="s">
        <v>3806</v>
      </c>
      <c r="BR632" s="10" t="str">
        <f t="shared" si="201"/>
        <v/>
      </c>
      <c r="BS632" s="10" t="str">
        <f t="shared" si="202"/>
        <v/>
      </c>
      <c r="BT632" s="10" t="str">
        <f t="shared" si="203"/>
        <v xml:space="preserve">Месяц НС (丙) и </v>
      </c>
      <c r="BU632" s="10" t="str">
        <f t="shared" si="204"/>
        <v>Месяц ЗВ (寅)</v>
      </c>
      <c r="BV632" s="10" t="str">
        <f t="shared" si="205"/>
        <v/>
      </c>
      <c r="BW632" s="10" t="str">
        <f t="shared" si="206"/>
        <v/>
      </c>
      <c r="BX632" s="10" t="str">
        <f t="shared" si="207"/>
        <v/>
      </c>
      <c r="BY632" s="10" t="str">
        <f t="shared" si="208"/>
        <v/>
      </c>
      <c r="CA632" s="10" t="str">
        <f t="shared" si="209"/>
        <v xml:space="preserve"> и </v>
      </c>
      <c r="CB632" s="10" t="str">
        <f t="shared" si="210"/>
        <v xml:space="preserve"> и </v>
      </c>
      <c r="CC632" s="10" t="str">
        <f t="shared" si="211"/>
        <v/>
      </c>
      <c r="CD632" s="10" t="str">
        <f t="shared" si="212"/>
        <v/>
      </c>
      <c r="CE632" s="10" t="str">
        <f t="shared" si="213"/>
        <v/>
      </c>
      <c r="CF632" s="10"/>
      <c r="CG632" s="10">
        <f t="shared" si="214"/>
        <v>2</v>
      </c>
    </row>
    <row r="633" spans="1:85" outlineLevel="1" x14ac:dyDescent="0.25">
      <c r="A633" s="12">
        <f t="shared" si="200"/>
        <v>1</v>
      </c>
      <c r="R633" s="18" t="str">
        <f t="shared" si="199"/>
        <v>Ша цветущего персика [Месяц НС (丁) и Месяц ЗВ (未)]</v>
      </c>
      <c r="AB633" s="45" t="str">
        <f t="shared" si="195"/>
        <v>丁</v>
      </c>
      <c r="AD633" s="45" t="str">
        <f t="shared" si="196"/>
        <v>未</v>
      </c>
      <c r="AI633" s="45" t="str">
        <f t="shared" si="197"/>
        <v/>
      </c>
      <c r="AK633" s="45" t="str">
        <f t="shared" si="198"/>
        <v/>
      </c>
      <c r="BN633" s="45">
        <f t="shared" si="142"/>
        <v>1</v>
      </c>
      <c r="BP633" s="12" t="s">
        <v>3806</v>
      </c>
      <c r="BR633" s="10" t="str">
        <f t="shared" si="201"/>
        <v/>
      </c>
      <c r="BS633" s="10" t="str">
        <f t="shared" si="202"/>
        <v/>
      </c>
      <c r="BT633" s="10" t="str">
        <f t="shared" si="203"/>
        <v xml:space="preserve">Месяц НС (丁) и </v>
      </c>
      <c r="BU633" s="10" t="str">
        <f t="shared" si="204"/>
        <v>Месяц ЗВ (未)</v>
      </c>
      <c r="BV633" s="10" t="str">
        <f t="shared" si="205"/>
        <v/>
      </c>
      <c r="BW633" s="10" t="str">
        <f t="shared" si="206"/>
        <v/>
      </c>
      <c r="BX633" s="10" t="str">
        <f t="shared" si="207"/>
        <v/>
      </c>
      <c r="BY633" s="10" t="str">
        <f t="shared" si="208"/>
        <v/>
      </c>
      <c r="CA633" s="10" t="str">
        <f t="shared" si="209"/>
        <v xml:space="preserve"> и </v>
      </c>
      <c r="CB633" s="10" t="str">
        <f t="shared" si="210"/>
        <v xml:space="preserve"> и </v>
      </c>
      <c r="CC633" s="10" t="str">
        <f t="shared" si="211"/>
        <v/>
      </c>
      <c r="CD633" s="10" t="str">
        <f t="shared" si="212"/>
        <v/>
      </c>
      <c r="CE633" s="10" t="str">
        <f t="shared" si="213"/>
        <v/>
      </c>
      <c r="CF633" s="10"/>
      <c r="CG633" s="10">
        <f t="shared" si="214"/>
        <v>2</v>
      </c>
    </row>
    <row r="634" spans="1:85" outlineLevel="1" x14ac:dyDescent="0.25">
      <c r="A634" s="12">
        <f t="shared" si="200"/>
        <v>1</v>
      </c>
      <c r="R634" s="18" t="str">
        <f t="shared" si="199"/>
        <v>Ша цветущего персика [Месяц НС (戊) и Месяц ЗВ (辰)]</v>
      </c>
      <c r="AB634" s="45" t="str">
        <f t="shared" si="195"/>
        <v>戊</v>
      </c>
      <c r="AD634" s="45" t="str">
        <f t="shared" si="196"/>
        <v>辰</v>
      </c>
      <c r="AI634" s="45" t="str">
        <f t="shared" si="197"/>
        <v/>
      </c>
      <c r="AK634" s="45" t="str">
        <f t="shared" si="198"/>
        <v/>
      </c>
      <c r="BN634" s="45">
        <f t="shared" si="142"/>
        <v>1</v>
      </c>
      <c r="BP634" s="12" t="s">
        <v>3806</v>
      </c>
      <c r="BR634" s="10" t="str">
        <f t="shared" si="201"/>
        <v/>
      </c>
      <c r="BS634" s="10" t="str">
        <f t="shared" si="202"/>
        <v/>
      </c>
      <c r="BT634" s="10" t="str">
        <f t="shared" si="203"/>
        <v xml:space="preserve">Месяц НС (戊) и </v>
      </c>
      <c r="BU634" s="10" t="str">
        <f t="shared" si="204"/>
        <v>Месяц ЗВ (辰)</v>
      </c>
      <c r="BV634" s="10" t="str">
        <f t="shared" si="205"/>
        <v/>
      </c>
      <c r="BW634" s="10" t="str">
        <f t="shared" si="206"/>
        <v/>
      </c>
      <c r="BX634" s="10" t="str">
        <f t="shared" si="207"/>
        <v/>
      </c>
      <c r="BY634" s="10" t="str">
        <f t="shared" si="208"/>
        <v/>
      </c>
      <c r="CA634" s="10" t="str">
        <f t="shared" si="209"/>
        <v xml:space="preserve"> и </v>
      </c>
      <c r="CB634" s="10" t="str">
        <f t="shared" si="210"/>
        <v xml:space="preserve"> и </v>
      </c>
      <c r="CC634" s="10" t="str">
        <f t="shared" si="211"/>
        <v/>
      </c>
      <c r="CD634" s="10" t="str">
        <f t="shared" si="212"/>
        <v/>
      </c>
      <c r="CE634" s="10" t="str">
        <f t="shared" si="213"/>
        <v/>
      </c>
      <c r="CF634" s="10"/>
      <c r="CG634" s="10">
        <f t="shared" si="214"/>
        <v>2</v>
      </c>
    </row>
    <row r="635" spans="1:85" outlineLevel="1" x14ac:dyDescent="0.25">
      <c r="A635" s="12">
        <f t="shared" si="200"/>
        <v>1</v>
      </c>
      <c r="R635" s="18" t="str">
        <f t="shared" si="199"/>
        <v>Ша цветущего персика [Месяц НС (己) и Месяц ЗВ (辰)]</v>
      </c>
      <c r="AB635" s="45" t="str">
        <f t="shared" si="195"/>
        <v>己</v>
      </c>
      <c r="AD635" s="45" t="str">
        <f t="shared" si="196"/>
        <v>辰</v>
      </c>
      <c r="AI635" s="45" t="str">
        <f t="shared" si="197"/>
        <v/>
      </c>
      <c r="AK635" s="45" t="str">
        <f t="shared" si="198"/>
        <v/>
      </c>
      <c r="BN635" s="45">
        <f t="shared" ref="BN635:BN698" si="215">A635</f>
        <v>1</v>
      </c>
      <c r="BP635" s="12" t="s">
        <v>3806</v>
      </c>
      <c r="BR635" s="10" t="str">
        <f t="shared" si="201"/>
        <v/>
      </c>
      <c r="BS635" s="10" t="str">
        <f t="shared" si="202"/>
        <v/>
      </c>
      <c r="BT635" s="10" t="str">
        <f t="shared" si="203"/>
        <v xml:space="preserve">Месяц НС (己) и </v>
      </c>
      <c r="BU635" s="10" t="str">
        <f t="shared" si="204"/>
        <v>Месяц ЗВ (辰)</v>
      </c>
      <c r="BV635" s="10" t="str">
        <f t="shared" si="205"/>
        <v/>
      </c>
      <c r="BW635" s="10" t="str">
        <f t="shared" si="206"/>
        <v/>
      </c>
      <c r="BX635" s="10" t="str">
        <f t="shared" si="207"/>
        <v/>
      </c>
      <c r="BY635" s="10" t="str">
        <f t="shared" si="208"/>
        <v/>
      </c>
      <c r="CA635" s="10" t="str">
        <f t="shared" si="209"/>
        <v xml:space="preserve"> и </v>
      </c>
      <c r="CB635" s="10" t="str">
        <f t="shared" si="210"/>
        <v xml:space="preserve"> и </v>
      </c>
      <c r="CC635" s="10" t="str">
        <f t="shared" si="211"/>
        <v/>
      </c>
      <c r="CD635" s="10" t="str">
        <f t="shared" si="212"/>
        <v/>
      </c>
      <c r="CE635" s="10" t="str">
        <f t="shared" si="213"/>
        <v/>
      </c>
      <c r="CF635" s="10"/>
      <c r="CG635" s="10">
        <f t="shared" si="214"/>
        <v>2</v>
      </c>
    </row>
    <row r="636" spans="1:85" outlineLevel="1" x14ac:dyDescent="0.25">
      <c r="A636" s="12">
        <f t="shared" si="200"/>
        <v>1</v>
      </c>
      <c r="R636" s="18" t="str">
        <f t="shared" si="199"/>
        <v>Ша цветущего персика [Месяц НС (庚) и Месяц ЗВ (戌)]</v>
      </c>
      <c r="AB636" s="45" t="str">
        <f t="shared" si="195"/>
        <v>庚</v>
      </c>
      <c r="AD636" s="45" t="str">
        <f t="shared" si="196"/>
        <v>戌</v>
      </c>
      <c r="AI636" s="45" t="str">
        <f t="shared" si="197"/>
        <v/>
      </c>
      <c r="AK636" s="45" t="str">
        <f t="shared" si="198"/>
        <v/>
      </c>
      <c r="BN636" s="45">
        <f t="shared" si="215"/>
        <v>1</v>
      </c>
      <c r="BP636" s="12" t="s">
        <v>3806</v>
      </c>
      <c r="BR636" s="10" t="str">
        <f t="shared" si="201"/>
        <v/>
      </c>
      <c r="BS636" s="10" t="str">
        <f t="shared" si="202"/>
        <v/>
      </c>
      <c r="BT636" s="10" t="str">
        <f t="shared" si="203"/>
        <v xml:space="preserve">Месяц НС (庚) и </v>
      </c>
      <c r="BU636" s="10" t="str">
        <f t="shared" si="204"/>
        <v>Месяц ЗВ (戌)</v>
      </c>
      <c r="BV636" s="10" t="str">
        <f t="shared" si="205"/>
        <v/>
      </c>
      <c r="BW636" s="10" t="str">
        <f t="shared" si="206"/>
        <v/>
      </c>
      <c r="BX636" s="10" t="str">
        <f t="shared" si="207"/>
        <v/>
      </c>
      <c r="BY636" s="10" t="str">
        <f t="shared" si="208"/>
        <v/>
      </c>
      <c r="CA636" s="10" t="str">
        <f t="shared" si="209"/>
        <v xml:space="preserve"> и </v>
      </c>
      <c r="CB636" s="10" t="str">
        <f t="shared" si="210"/>
        <v xml:space="preserve"> и </v>
      </c>
      <c r="CC636" s="10" t="str">
        <f t="shared" si="211"/>
        <v/>
      </c>
      <c r="CD636" s="10" t="str">
        <f t="shared" si="212"/>
        <v/>
      </c>
      <c r="CE636" s="10" t="str">
        <f t="shared" si="213"/>
        <v/>
      </c>
      <c r="CF636" s="10"/>
      <c r="CG636" s="10">
        <f t="shared" si="214"/>
        <v>2</v>
      </c>
    </row>
    <row r="637" spans="1:85" outlineLevel="1" x14ac:dyDescent="0.25">
      <c r="A637" s="12">
        <f t="shared" si="200"/>
        <v>1</v>
      </c>
      <c r="R637" s="18" t="str">
        <f t="shared" si="199"/>
        <v>Ша цветущего персика [Месяц НС (辛) и Месяц ЗВ (酉)]</v>
      </c>
      <c r="AB637" s="45" t="str">
        <f t="shared" si="195"/>
        <v>辛</v>
      </c>
      <c r="AD637" s="45" t="str">
        <f t="shared" si="196"/>
        <v>酉</v>
      </c>
      <c r="AI637" s="45" t="str">
        <f t="shared" si="197"/>
        <v/>
      </c>
      <c r="AK637" s="45" t="str">
        <f t="shared" si="198"/>
        <v/>
      </c>
      <c r="BN637" s="45">
        <f t="shared" si="215"/>
        <v>1</v>
      </c>
      <c r="BP637" s="12" t="s">
        <v>3806</v>
      </c>
      <c r="BR637" s="10" t="str">
        <f t="shared" si="201"/>
        <v/>
      </c>
      <c r="BS637" s="10" t="str">
        <f t="shared" si="202"/>
        <v/>
      </c>
      <c r="BT637" s="10" t="str">
        <f t="shared" si="203"/>
        <v xml:space="preserve">Месяц НС (辛) и </v>
      </c>
      <c r="BU637" s="10" t="str">
        <f t="shared" si="204"/>
        <v>Месяц ЗВ (酉)</v>
      </c>
      <c r="BV637" s="10" t="str">
        <f t="shared" si="205"/>
        <v/>
      </c>
      <c r="BW637" s="10" t="str">
        <f t="shared" si="206"/>
        <v/>
      </c>
      <c r="BX637" s="10" t="str">
        <f t="shared" si="207"/>
        <v/>
      </c>
      <c r="BY637" s="10" t="str">
        <f t="shared" si="208"/>
        <v/>
      </c>
      <c r="CA637" s="10" t="str">
        <f t="shared" si="209"/>
        <v xml:space="preserve"> и </v>
      </c>
      <c r="CB637" s="10" t="str">
        <f t="shared" si="210"/>
        <v xml:space="preserve"> и </v>
      </c>
      <c r="CC637" s="10" t="str">
        <f t="shared" si="211"/>
        <v/>
      </c>
      <c r="CD637" s="10" t="str">
        <f t="shared" si="212"/>
        <v/>
      </c>
      <c r="CE637" s="10" t="str">
        <f t="shared" si="213"/>
        <v/>
      </c>
      <c r="CF637" s="10"/>
      <c r="CG637" s="10">
        <f t="shared" si="214"/>
        <v>2</v>
      </c>
    </row>
    <row r="638" spans="1:85" outlineLevel="1" x14ac:dyDescent="0.25">
      <c r="A638" s="12">
        <f t="shared" si="200"/>
        <v>1</v>
      </c>
      <c r="R638" s="18" t="str">
        <f t="shared" si="199"/>
        <v>Ша цветущего персика [Месяц НС (壬) и Месяц ЗВ (子)]</v>
      </c>
      <c r="AB638" s="45" t="str">
        <f t="shared" si="195"/>
        <v>壬</v>
      </c>
      <c r="AD638" s="45" t="str">
        <f t="shared" si="196"/>
        <v>子</v>
      </c>
      <c r="AI638" s="45" t="str">
        <f t="shared" si="197"/>
        <v/>
      </c>
      <c r="AK638" s="45" t="str">
        <f t="shared" si="198"/>
        <v/>
      </c>
      <c r="BN638" s="45">
        <f t="shared" si="215"/>
        <v>1</v>
      </c>
      <c r="BP638" s="12" t="s">
        <v>3806</v>
      </c>
      <c r="BR638" s="10" t="str">
        <f t="shared" si="201"/>
        <v/>
      </c>
      <c r="BS638" s="10" t="str">
        <f t="shared" si="202"/>
        <v/>
      </c>
      <c r="BT638" s="10" t="str">
        <f t="shared" si="203"/>
        <v xml:space="preserve">Месяц НС (壬) и </v>
      </c>
      <c r="BU638" s="10" t="str">
        <f t="shared" si="204"/>
        <v>Месяц ЗВ (子)</v>
      </c>
      <c r="BV638" s="10" t="str">
        <f t="shared" si="205"/>
        <v/>
      </c>
      <c r="BW638" s="10" t="str">
        <f t="shared" si="206"/>
        <v/>
      </c>
      <c r="BX638" s="10" t="str">
        <f t="shared" si="207"/>
        <v/>
      </c>
      <c r="BY638" s="10" t="str">
        <f t="shared" si="208"/>
        <v/>
      </c>
      <c r="CA638" s="10" t="str">
        <f t="shared" si="209"/>
        <v xml:space="preserve"> и </v>
      </c>
      <c r="CB638" s="10" t="str">
        <f t="shared" si="210"/>
        <v xml:space="preserve"> и </v>
      </c>
      <c r="CC638" s="10" t="str">
        <f t="shared" si="211"/>
        <v/>
      </c>
      <c r="CD638" s="10" t="str">
        <f t="shared" si="212"/>
        <v/>
      </c>
      <c r="CE638" s="10" t="str">
        <f t="shared" si="213"/>
        <v/>
      </c>
      <c r="CF638" s="10"/>
      <c r="CG638" s="10">
        <f t="shared" si="214"/>
        <v>2</v>
      </c>
    </row>
    <row r="639" spans="1:85" outlineLevel="1" x14ac:dyDescent="0.25">
      <c r="A639" s="12">
        <f t="shared" si="200"/>
        <v>1</v>
      </c>
      <c r="R639" s="18" t="str">
        <f t="shared" si="199"/>
        <v>Ша цветущего персика [Месяц НС (癸) и Месяц ЗВ (申)]</v>
      </c>
      <c r="AB639" s="45" t="str">
        <f t="shared" si="195"/>
        <v>癸</v>
      </c>
      <c r="AD639" s="45" t="str">
        <f t="shared" si="196"/>
        <v>申</v>
      </c>
      <c r="AI639" s="45" t="str">
        <f t="shared" si="197"/>
        <v/>
      </c>
      <c r="AK639" s="45" t="str">
        <f t="shared" si="198"/>
        <v/>
      </c>
      <c r="BN639" s="45">
        <f t="shared" si="215"/>
        <v>1</v>
      </c>
      <c r="BP639" s="12" t="s">
        <v>3806</v>
      </c>
      <c r="BR639" s="10" t="str">
        <f t="shared" si="201"/>
        <v/>
      </c>
      <c r="BS639" s="10" t="str">
        <f t="shared" si="202"/>
        <v/>
      </c>
      <c r="BT639" s="10" t="str">
        <f t="shared" si="203"/>
        <v xml:space="preserve">Месяц НС (癸) и </v>
      </c>
      <c r="BU639" s="10" t="str">
        <f t="shared" si="204"/>
        <v>Месяц ЗВ (申)</v>
      </c>
      <c r="BV639" s="10" t="str">
        <f t="shared" si="205"/>
        <v/>
      </c>
      <c r="BW639" s="10" t="str">
        <f t="shared" si="206"/>
        <v/>
      </c>
      <c r="BX639" s="10" t="str">
        <f t="shared" si="207"/>
        <v/>
      </c>
      <c r="BY639" s="10" t="str">
        <f t="shared" si="208"/>
        <v/>
      </c>
      <c r="CA639" s="10" t="str">
        <f t="shared" si="209"/>
        <v xml:space="preserve"> и </v>
      </c>
      <c r="CB639" s="10" t="str">
        <f t="shared" si="210"/>
        <v xml:space="preserve"> и </v>
      </c>
      <c r="CC639" s="10" t="str">
        <f t="shared" si="211"/>
        <v/>
      </c>
      <c r="CD639" s="10" t="str">
        <f t="shared" si="212"/>
        <v/>
      </c>
      <c r="CE639" s="10" t="str">
        <f t="shared" si="213"/>
        <v/>
      </c>
      <c r="CF639" s="10"/>
      <c r="CG639" s="10">
        <f t="shared" si="214"/>
        <v>2</v>
      </c>
    </row>
    <row r="640" spans="1:85" outlineLevel="1" x14ac:dyDescent="0.25">
      <c r="A640" s="12">
        <f t="shared" si="200"/>
        <v>1</v>
      </c>
      <c r="R640" s="18" t="str">
        <f t="shared" si="199"/>
        <v>Небесный чиновник [Месяц НС (甲) и Месяц ЗВ (酉)]</v>
      </c>
      <c r="AB640" s="45" t="str">
        <f t="shared" si="195"/>
        <v>甲</v>
      </c>
      <c r="AD640" s="45" t="str">
        <f t="shared" si="196"/>
        <v>酉</v>
      </c>
      <c r="AI640" s="45" t="str">
        <f t="shared" si="197"/>
        <v/>
      </c>
      <c r="AK640" s="45" t="str">
        <f t="shared" si="198"/>
        <v/>
      </c>
      <c r="BN640" s="45">
        <f t="shared" si="215"/>
        <v>1</v>
      </c>
      <c r="BP640" s="12" t="s">
        <v>3806</v>
      </c>
      <c r="BR640" s="10" t="str">
        <f t="shared" si="201"/>
        <v/>
      </c>
      <c r="BS640" s="10" t="str">
        <f t="shared" si="202"/>
        <v/>
      </c>
      <c r="BT640" s="10" t="str">
        <f t="shared" si="203"/>
        <v xml:space="preserve">Месяц НС (甲) и </v>
      </c>
      <c r="BU640" s="10" t="str">
        <f t="shared" si="204"/>
        <v>Месяц ЗВ (酉)</v>
      </c>
      <c r="BV640" s="10" t="str">
        <f t="shared" si="205"/>
        <v/>
      </c>
      <c r="BW640" s="10" t="str">
        <f t="shared" si="206"/>
        <v/>
      </c>
      <c r="BX640" s="10" t="str">
        <f t="shared" si="207"/>
        <v/>
      </c>
      <c r="BY640" s="10" t="str">
        <f t="shared" si="208"/>
        <v/>
      </c>
      <c r="CA640" s="10" t="str">
        <f t="shared" si="209"/>
        <v xml:space="preserve"> и </v>
      </c>
      <c r="CB640" s="10" t="str">
        <f t="shared" si="210"/>
        <v xml:space="preserve"> и </v>
      </c>
      <c r="CC640" s="10" t="str">
        <f t="shared" si="211"/>
        <v/>
      </c>
      <c r="CD640" s="10" t="str">
        <f t="shared" si="212"/>
        <v/>
      </c>
      <c r="CE640" s="10" t="str">
        <f t="shared" si="213"/>
        <v/>
      </c>
      <c r="CF640" s="10"/>
      <c r="CG640" s="10">
        <f t="shared" si="214"/>
        <v>2</v>
      </c>
    </row>
    <row r="641" spans="1:85" outlineLevel="1" x14ac:dyDescent="0.25">
      <c r="A641" s="12">
        <f t="shared" si="200"/>
        <v>1</v>
      </c>
      <c r="R641" s="18" t="str">
        <f t="shared" si="199"/>
        <v>Небесный чиновник [Месяц НС (乙) и Месяц ЗВ (申)]</v>
      </c>
      <c r="AB641" s="45" t="str">
        <f t="shared" si="195"/>
        <v>乙</v>
      </c>
      <c r="AD641" s="45" t="str">
        <f t="shared" si="196"/>
        <v>申</v>
      </c>
      <c r="AI641" s="45" t="str">
        <f t="shared" si="197"/>
        <v/>
      </c>
      <c r="AK641" s="45" t="str">
        <f t="shared" si="198"/>
        <v/>
      </c>
      <c r="BN641" s="45">
        <f t="shared" si="215"/>
        <v>1</v>
      </c>
      <c r="BP641" s="12" t="s">
        <v>3806</v>
      </c>
      <c r="BR641" s="10" t="str">
        <f t="shared" si="201"/>
        <v/>
      </c>
      <c r="BS641" s="10" t="str">
        <f t="shared" si="202"/>
        <v/>
      </c>
      <c r="BT641" s="10" t="str">
        <f t="shared" si="203"/>
        <v xml:space="preserve">Месяц НС (乙) и </v>
      </c>
      <c r="BU641" s="10" t="str">
        <f t="shared" si="204"/>
        <v>Месяц ЗВ (申)</v>
      </c>
      <c r="BV641" s="10" t="str">
        <f t="shared" si="205"/>
        <v/>
      </c>
      <c r="BW641" s="10" t="str">
        <f t="shared" si="206"/>
        <v/>
      </c>
      <c r="BX641" s="10" t="str">
        <f t="shared" si="207"/>
        <v/>
      </c>
      <c r="BY641" s="10" t="str">
        <f t="shared" si="208"/>
        <v/>
      </c>
      <c r="CA641" s="10" t="str">
        <f t="shared" si="209"/>
        <v xml:space="preserve"> и </v>
      </c>
      <c r="CB641" s="10" t="str">
        <f t="shared" si="210"/>
        <v xml:space="preserve"> и </v>
      </c>
      <c r="CC641" s="10" t="str">
        <f t="shared" si="211"/>
        <v/>
      </c>
      <c r="CD641" s="10" t="str">
        <f t="shared" si="212"/>
        <v/>
      </c>
      <c r="CE641" s="10" t="str">
        <f t="shared" si="213"/>
        <v/>
      </c>
      <c r="CF641" s="10"/>
      <c r="CG641" s="10">
        <f t="shared" si="214"/>
        <v>2</v>
      </c>
    </row>
    <row r="642" spans="1:85" outlineLevel="1" x14ac:dyDescent="0.25">
      <c r="A642" s="12">
        <f t="shared" si="200"/>
        <v>1</v>
      </c>
      <c r="R642" s="18" t="str">
        <f t="shared" si="199"/>
        <v>Небесный чиновник [Месяц НС (丙) и Месяц ЗВ (子)]</v>
      </c>
      <c r="AB642" s="45" t="str">
        <f t="shared" si="195"/>
        <v>丙</v>
      </c>
      <c r="AD642" s="45" t="str">
        <f t="shared" si="196"/>
        <v>子</v>
      </c>
      <c r="AI642" s="45" t="str">
        <f t="shared" si="197"/>
        <v/>
      </c>
      <c r="AK642" s="45" t="str">
        <f t="shared" si="198"/>
        <v/>
      </c>
      <c r="BN642" s="45">
        <f t="shared" si="215"/>
        <v>1</v>
      </c>
      <c r="BP642" s="12" t="s">
        <v>3806</v>
      </c>
      <c r="BR642" s="10" t="str">
        <f t="shared" si="201"/>
        <v/>
      </c>
      <c r="BS642" s="10" t="str">
        <f t="shared" si="202"/>
        <v/>
      </c>
      <c r="BT642" s="10" t="str">
        <f t="shared" si="203"/>
        <v xml:space="preserve">Месяц НС (丙) и </v>
      </c>
      <c r="BU642" s="10" t="str">
        <f t="shared" si="204"/>
        <v>Месяц ЗВ (子)</v>
      </c>
      <c r="BV642" s="10" t="str">
        <f t="shared" si="205"/>
        <v/>
      </c>
      <c r="BW642" s="10" t="str">
        <f t="shared" si="206"/>
        <v/>
      </c>
      <c r="BX642" s="10" t="str">
        <f t="shared" si="207"/>
        <v/>
      </c>
      <c r="BY642" s="10" t="str">
        <f t="shared" si="208"/>
        <v/>
      </c>
      <c r="CA642" s="10" t="str">
        <f t="shared" si="209"/>
        <v xml:space="preserve"> и </v>
      </c>
      <c r="CB642" s="10" t="str">
        <f t="shared" si="210"/>
        <v xml:space="preserve"> и </v>
      </c>
      <c r="CC642" s="10" t="str">
        <f t="shared" si="211"/>
        <v/>
      </c>
      <c r="CD642" s="10" t="str">
        <f t="shared" si="212"/>
        <v/>
      </c>
      <c r="CE642" s="10" t="str">
        <f t="shared" si="213"/>
        <v/>
      </c>
      <c r="CF642" s="10"/>
      <c r="CG642" s="10">
        <f t="shared" si="214"/>
        <v>2</v>
      </c>
    </row>
    <row r="643" spans="1:85" outlineLevel="1" x14ac:dyDescent="0.25">
      <c r="A643" s="12">
        <f t="shared" si="200"/>
        <v>1</v>
      </c>
      <c r="R643" s="18" t="str">
        <f t="shared" si="199"/>
        <v>Небесный чиновник [Месяц НС (丁) и Месяц ЗВ (亥)]</v>
      </c>
      <c r="AB643" s="45" t="str">
        <f t="shared" si="195"/>
        <v>丁</v>
      </c>
      <c r="AD643" s="45" t="str">
        <f t="shared" si="196"/>
        <v>亥</v>
      </c>
      <c r="AI643" s="45" t="str">
        <f t="shared" si="197"/>
        <v/>
      </c>
      <c r="AK643" s="45" t="str">
        <f t="shared" si="198"/>
        <v/>
      </c>
      <c r="BN643" s="45">
        <f t="shared" si="215"/>
        <v>1</v>
      </c>
      <c r="BP643" s="12" t="s">
        <v>3806</v>
      </c>
      <c r="BR643" s="10" t="str">
        <f t="shared" si="201"/>
        <v/>
      </c>
      <c r="BS643" s="10" t="str">
        <f t="shared" si="202"/>
        <v/>
      </c>
      <c r="BT643" s="10" t="str">
        <f t="shared" si="203"/>
        <v xml:space="preserve">Месяц НС (丁) и </v>
      </c>
      <c r="BU643" s="10" t="str">
        <f t="shared" si="204"/>
        <v>Месяц ЗВ (亥)</v>
      </c>
      <c r="BV643" s="10" t="str">
        <f t="shared" si="205"/>
        <v/>
      </c>
      <c r="BW643" s="10" t="str">
        <f t="shared" si="206"/>
        <v/>
      </c>
      <c r="BX643" s="10" t="str">
        <f t="shared" si="207"/>
        <v/>
      </c>
      <c r="BY643" s="10" t="str">
        <f t="shared" si="208"/>
        <v/>
      </c>
      <c r="CA643" s="10" t="str">
        <f t="shared" si="209"/>
        <v xml:space="preserve"> и </v>
      </c>
      <c r="CB643" s="10" t="str">
        <f t="shared" si="210"/>
        <v xml:space="preserve"> и </v>
      </c>
      <c r="CC643" s="10" t="str">
        <f t="shared" si="211"/>
        <v/>
      </c>
      <c r="CD643" s="10" t="str">
        <f t="shared" si="212"/>
        <v/>
      </c>
      <c r="CE643" s="10" t="str">
        <f t="shared" si="213"/>
        <v/>
      </c>
      <c r="CF643" s="10"/>
      <c r="CG643" s="10">
        <f t="shared" si="214"/>
        <v>2</v>
      </c>
    </row>
    <row r="644" spans="1:85" outlineLevel="1" x14ac:dyDescent="0.25">
      <c r="A644" s="12">
        <f t="shared" si="200"/>
        <v>1</v>
      </c>
      <c r="R644" s="18" t="str">
        <f t="shared" si="199"/>
        <v>Небесный чиновник [Месяц НС (戊) и Месяц ЗВ (卯)]</v>
      </c>
      <c r="AB644" s="45" t="str">
        <f t="shared" si="195"/>
        <v>戊</v>
      </c>
      <c r="AD644" s="45" t="str">
        <f t="shared" si="196"/>
        <v>卯</v>
      </c>
      <c r="AI644" s="45" t="str">
        <f t="shared" si="197"/>
        <v/>
      </c>
      <c r="AK644" s="45" t="str">
        <f t="shared" si="198"/>
        <v/>
      </c>
      <c r="BN644" s="45">
        <f t="shared" si="215"/>
        <v>1</v>
      </c>
      <c r="BP644" s="12" t="s">
        <v>3806</v>
      </c>
      <c r="BR644" s="10" t="str">
        <f t="shared" si="201"/>
        <v/>
      </c>
      <c r="BS644" s="10" t="str">
        <f t="shared" si="202"/>
        <v/>
      </c>
      <c r="BT644" s="10" t="str">
        <f t="shared" si="203"/>
        <v xml:space="preserve">Месяц НС (戊) и </v>
      </c>
      <c r="BU644" s="10" t="str">
        <f t="shared" si="204"/>
        <v>Месяц ЗВ (卯)</v>
      </c>
      <c r="BV644" s="10" t="str">
        <f t="shared" si="205"/>
        <v/>
      </c>
      <c r="BW644" s="10" t="str">
        <f t="shared" si="206"/>
        <v/>
      </c>
      <c r="BX644" s="10" t="str">
        <f t="shared" si="207"/>
        <v/>
      </c>
      <c r="BY644" s="10" t="str">
        <f t="shared" si="208"/>
        <v/>
      </c>
      <c r="CA644" s="10" t="str">
        <f t="shared" si="209"/>
        <v xml:space="preserve"> и </v>
      </c>
      <c r="CB644" s="10" t="str">
        <f t="shared" si="210"/>
        <v xml:space="preserve"> и </v>
      </c>
      <c r="CC644" s="10" t="str">
        <f t="shared" si="211"/>
        <v/>
      </c>
      <c r="CD644" s="10" t="str">
        <f t="shared" si="212"/>
        <v/>
      </c>
      <c r="CE644" s="10" t="str">
        <f t="shared" si="213"/>
        <v/>
      </c>
      <c r="CF644" s="10"/>
      <c r="CG644" s="10">
        <f t="shared" si="214"/>
        <v>2</v>
      </c>
    </row>
    <row r="645" spans="1:85" outlineLevel="1" x14ac:dyDescent="0.25">
      <c r="A645" s="12">
        <f t="shared" si="200"/>
        <v>1</v>
      </c>
      <c r="R645" s="18" t="str">
        <f t="shared" si="199"/>
        <v>Небесный чиновник [Месяц НС (己) и Месяц ЗВ (寅)]</v>
      </c>
      <c r="AB645" s="45" t="str">
        <f t="shared" si="195"/>
        <v>己</v>
      </c>
      <c r="AD645" s="45" t="str">
        <f t="shared" si="196"/>
        <v>寅</v>
      </c>
      <c r="AI645" s="45" t="str">
        <f t="shared" si="197"/>
        <v/>
      </c>
      <c r="AK645" s="45" t="str">
        <f t="shared" si="198"/>
        <v/>
      </c>
      <c r="BN645" s="45">
        <f t="shared" si="215"/>
        <v>1</v>
      </c>
      <c r="BP645" s="12" t="s">
        <v>3806</v>
      </c>
      <c r="BR645" s="10" t="str">
        <f t="shared" si="201"/>
        <v/>
      </c>
      <c r="BS645" s="10" t="str">
        <f t="shared" si="202"/>
        <v/>
      </c>
      <c r="BT645" s="10" t="str">
        <f t="shared" si="203"/>
        <v xml:space="preserve">Месяц НС (己) и </v>
      </c>
      <c r="BU645" s="10" t="str">
        <f t="shared" si="204"/>
        <v>Месяц ЗВ (寅)</v>
      </c>
      <c r="BV645" s="10" t="str">
        <f t="shared" si="205"/>
        <v/>
      </c>
      <c r="BW645" s="10" t="str">
        <f t="shared" si="206"/>
        <v/>
      </c>
      <c r="BX645" s="10" t="str">
        <f t="shared" si="207"/>
        <v/>
      </c>
      <c r="BY645" s="10" t="str">
        <f t="shared" si="208"/>
        <v/>
      </c>
      <c r="CA645" s="10" t="str">
        <f t="shared" si="209"/>
        <v xml:space="preserve"> и </v>
      </c>
      <c r="CB645" s="10" t="str">
        <f t="shared" si="210"/>
        <v xml:space="preserve"> и </v>
      </c>
      <c r="CC645" s="10" t="str">
        <f t="shared" si="211"/>
        <v/>
      </c>
      <c r="CD645" s="10" t="str">
        <f t="shared" si="212"/>
        <v/>
      </c>
      <c r="CE645" s="10" t="str">
        <f t="shared" si="213"/>
        <v/>
      </c>
      <c r="CF645" s="10"/>
      <c r="CG645" s="10">
        <f t="shared" si="214"/>
        <v>2</v>
      </c>
    </row>
    <row r="646" spans="1:85" outlineLevel="1" x14ac:dyDescent="0.25">
      <c r="A646" s="12">
        <f t="shared" si="200"/>
        <v>1</v>
      </c>
      <c r="R646" s="18" t="str">
        <f t="shared" si="199"/>
        <v>Небесный чиновник [Месяц НС (庚) и Месяц ЗВ (午)]</v>
      </c>
      <c r="AB646" s="45" t="str">
        <f t="shared" ref="AB646:AB677" si="216">IF(ISBLANK(U35),"",U35)</f>
        <v>庚</v>
      </c>
      <c r="AD646" s="45" t="str">
        <f t="shared" ref="AD646:AD677" si="217">IF(ISBLANK(W35),"",W35)</f>
        <v>午</v>
      </c>
      <c r="AI646" s="45" t="str">
        <f t="shared" ref="AI646:AI677" si="218">IF(ISBLANK(AB35),"",AB35)</f>
        <v/>
      </c>
      <c r="AK646" s="45" t="str">
        <f t="shared" ref="AK646:AK677" si="219">IF(ISBLANK(AD35),"",AD35)</f>
        <v/>
      </c>
      <c r="BN646" s="45">
        <f t="shared" si="215"/>
        <v>1</v>
      </c>
      <c r="BP646" s="12" t="s">
        <v>3806</v>
      </c>
      <c r="BR646" s="10" t="str">
        <f t="shared" si="201"/>
        <v/>
      </c>
      <c r="BS646" s="10" t="str">
        <f t="shared" si="202"/>
        <v/>
      </c>
      <c r="BT646" s="10" t="str">
        <f t="shared" si="203"/>
        <v xml:space="preserve">Месяц НС (庚) и </v>
      </c>
      <c r="BU646" s="10" t="str">
        <f t="shared" si="204"/>
        <v>Месяц ЗВ (午)</v>
      </c>
      <c r="BV646" s="10" t="str">
        <f t="shared" si="205"/>
        <v/>
      </c>
      <c r="BW646" s="10" t="str">
        <f t="shared" si="206"/>
        <v/>
      </c>
      <c r="BX646" s="10" t="str">
        <f t="shared" si="207"/>
        <v/>
      </c>
      <c r="BY646" s="10" t="str">
        <f t="shared" si="208"/>
        <v/>
      </c>
      <c r="CA646" s="10" t="str">
        <f t="shared" si="209"/>
        <v xml:space="preserve"> и </v>
      </c>
      <c r="CB646" s="10" t="str">
        <f t="shared" si="210"/>
        <v xml:space="preserve"> и </v>
      </c>
      <c r="CC646" s="10" t="str">
        <f t="shared" si="211"/>
        <v/>
      </c>
      <c r="CD646" s="10" t="str">
        <f t="shared" si="212"/>
        <v/>
      </c>
      <c r="CE646" s="10" t="str">
        <f t="shared" si="213"/>
        <v/>
      </c>
      <c r="CF646" s="10"/>
      <c r="CG646" s="10">
        <f t="shared" si="214"/>
        <v>2</v>
      </c>
    </row>
    <row r="647" spans="1:85" outlineLevel="1" x14ac:dyDescent="0.25">
      <c r="A647" s="12">
        <f t="shared" si="200"/>
        <v>1</v>
      </c>
      <c r="R647" s="18" t="str">
        <f t="shared" si="199"/>
        <v>Небесный чиновник [Месяц НС (辛) и Месяц ЗВ (巳)]</v>
      </c>
      <c r="AB647" s="45" t="str">
        <f t="shared" si="216"/>
        <v>辛</v>
      </c>
      <c r="AD647" s="45" t="str">
        <f t="shared" si="217"/>
        <v>巳</v>
      </c>
      <c r="AI647" s="45" t="str">
        <f t="shared" si="218"/>
        <v/>
      </c>
      <c r="AK647" s="45" t="str">
        <f t="shared" si="219"/>
        <v/>
      </c>
      <c r="BN647" s="45">
        <f t="shared" si="215"/>
        <v>1</v>
      </c>
      <c r="BP647" s="12" t="s">
        <v>3806</v>
      </c>
      <c r="BR647" s="10" t="str">
        <f t="shared" si="201"/>
        <v/>
      </c>
      <c r="BS647" s="10" t="str">
        <f t="shared" si="202"/>
        <v/>
      </c>
      <c r="BT647" s="10" t="str">
        <f t="shared" si="203"/>
        <v xml:space="preserve">Месяц НС (辛) и </v>
      </c>
      <c r="BU647" s="10" t="str">
        <f t="shared" si="204"/>
        <v>Месяц ЗВ (巳)</v>
      </c>
      <c r="BV647" s="10" t="str">
        <f t="shared" si="205"/>
        <v/>
      </c>
      <c r="BW647" s="10" t="str">
        <f t="shared" si="206"/>
        <v/>
      </c>
      <c r="BX647" s="10" t="str">
        <f t="shared" si="207"/>
        <v/>
      </c>
      <c r="BY647" s="10" t="str">
        <f t="shared" si="208"/>
        <v/>
      </c>
      <c r="CA647" s="10" t="str">
        <f t="shared" si="209"/>
        <v xml:space="preserve"> и </v>
      </c>
      <c r="CB647" s="10" t="str">
        <f t="shared" si="210"/>
        <v xml:space="preserve"> и </v>
      </c>
      <c r="CC647" s="10" t="str">
        <f t="shared" si="211"/>
        <v/>
      </c>
      <c r="CD647" s="10" t="str">
        <f t="shared" si="212"/>
        <v/>
      </c>
      <c r="CE647" s="10" t="str">
        <f t="shared" si="213"/>
        <v/>
      </c>
      <c r="CF647" s="10"/>
      <c r="CG647" s="10">
        <f t="shared" si="214"/>
        <v>2</v>
      </c>
    </row>
    <row r="648" spans="1:85" outlineLevel="1" x14ac:dyDescent="0.25">
      <c r="A648" s="12">
        <f t="shared" si="200"/>
        <v>1</v>
      </c>
      <c r="R648" s="18" t="str">
        <f t="shared" si="199"/>
        <v>Небесный чиновник [Месяц НС (壬) и Месяц ЗВ (未)]</v>
      </c>
      <c r="AB648" s="45" t="str">
        <f t="shared" si="216"/>
        <v>壬</v>
      </c>
      <c r="AD648" s="45" t="str">
        <f t="shared" si="217"/>
        <v>未</v>
      </c>
      <c r="AI648" s="45" t="str">
        <f t="shared" si="218"/>
        <v/>
      </c>
      <c r="AK648" s="45" t="str">
        <f t="shared" si="219"/>
        <v/>
      </c>
      <c r="BN648" s="45">
        <f t="shared" si="215"/>
        <v>1</v>
      </c>
      <c r="BP648" s="12" t="s">
        <v>3806</v>
      </c>
      <c r="BR648" s="10" t="str">
        <f t="shared" si="201"/>
        <v/>
      </c>
      <c r="BS648" s="10" t="str">
        <f t="shared" si="202"/>
        <v/>
      </c>
      <c r="BT648" s="10" t="str">
        <f t="shared" si="203"/>
        <v xml:space="preserve">Месяц НС (壬) и </v>
      </c>
      <c r="BU648" s="10" t="str">
        <f t="shared" si="204"/>
        <v>Месяц ЗВ (未)</v>
      </c>
      <c r="BV648" s="10" t="str">
        <f t="shared" si="205"/>
        <v/>
      </c>
      <c r="BW648" s="10" t="str">
        <f t="shared" si="206"/>
        <v/>
      </c>
      <c r="BX648" s="10" t="str">
        <f t="shared" si="207"/>
        <v/>
      </c>
      <c r="BY648" s="10" t="str">
        <f t="shared" si="208"/>
        <v/>
      </c>
      <c r="CA648" s="10" t="str">
        <f t="shared" si="209"/>
        <v xml:space="preserve"> и </v>
      </c>
      <c r="CB648" s="10" t="str">
        <f t="shared" si="210"/>
        <v xml:space="preserve"> и </v>
      </c>
      <c r="CC648" s="10" t="str">
        <f t="shared" si="211"/>
        <v/>
      </c>
      <c r="CD648" s="10" t="str">
        <f t="shared" si="212"/>
        <v/>
      </c>
      <c r="CE648" s="10" t="str">
        <f t="shared" si="213"/>
        <v/>
      </c>
      <c r="CF648" s="10"/>
      <c r="CG648" s="10">
        <f t="shared" si="214"/>
        <v>2</v>
      </c>
    </row>
    <row r="649" spans="1:85" outlineLevel="1" x14ac:dyDescent="0.25">
      <c r="A649" s="12">
        <f t="shared" si="200"/>
        <v>1</v>
      </c>
      <c r="R649" s="18" t="str">
        <f t="shared" si="199"/>
        <v>Небесный чиновник [Месяц НС (壬) и Месяц ЗВ (丑)]</v>
      </c>
      <c r="AB649" s="45" t="str">
        <f t="shared" si="216"/>
        <v>壬</v>
      </c>
      <c r="AD649" s="45" t="str">
        <f t="shared" si="217"/>
        <v>丑</v>
      </c>
      <c r="AI649" s="45" t="str">
        <f t="shared" si="218"/>
        <v/>
      </c>
      <c r="AK649" s="45" t="str">
        <f t="shared" si="219"/>
        <v/>
      </c>
      <c r="BN649" s="45">
        <f t="shared" si="215"/>
        <v>1</v>
      </c>
      <c r="BP649" s="12" t="s">
        <v>3806</v>
      </c>
      <c r="BR649" s="10" t="str">
        <f t="shared" si="201"/>
        <v/>
      </c>
      <c r="BS649" s="10" t="str">
        <f t="shared" si="202"/>
        <v/>
      </c>
      <c r="BT649" s="10" t="str">
        <f t="shared" si="203"/>
        <v xml:space="preserve">Месяц НС (壬) и </v>
      </c>
      <c r="BU649" s="10" t="str">
        <f t="shared" si="204"/>
        <v>Месяц ЗВ (丑)</v>
      </c>
      <c r="BV649" s="10" t="str">
        <f t="shared" si="205"/>
        <v/>
      </c>
      <c r="BW649" s="10" t="str">
        <f t="shared" si="206"/>
        <v/>
      </c>
      <c r="BX649" s="10" t="str">
        <f t="shared" si="207"/>
        <v/>
      </c>
      <c r="BY649" s="10" t="str">
        <f t="shared" si="208"/>
        <v/>
      </c>
      <c r="CA649" s="10" t="str">
        <f t="shared" si="209"/>
        <v xml:space="preserve"> и </v>
      </c>
      <c r="CB649" s="10" t="str">
        <f t="shared" si="210"/>
        <v xml:space="preserve"> и </v>
      </c>
      <c r="CC649" s="10" t="str">
        <f t="shared" si="211"/>
        <v/>
      </c>
      <c r="CD649" s="10" t="str">
        <f t="shared" si="212"/>
        <v/>
      </c>
      <c r="CE649" s="10" t="str">
        <f t="shared" si="213"/>
        <v/>
      </c>
      <c r="CF649" s="10"/>
      <c r="CG649" s="10">
        <f t="shared" si="214"/>
        <v>2</v>
      </c>
    </row>
    <row r="650" spans="1:85" outlineLevel="1" x14ac:dyDescent="0.25">
      <c r="A650" s="12">
        <f t="shared" si="200"/>
        <v>1</v>
      </c>
      <c r="R650" s="18" t="str">
        <f t="shared" si="199"/>
        <v>Небесный чиновник [Месяц НС (癸) и Месяц ЗВ (辰)]</v>
      </c>
      <c r="AB650" s="45" t="str">
        <f t="shared" si="216"/>
        <v>癸</v>
      </c>
      <c r="AD650" s="45" t="str">
        <f t="shared" si="217"/>
        <v>辰</v>
      </c>
      <c r="AI650" s="45" t="str">
        <f t="shared" si="218"/>
        <v/>
      </c>
      <c r="AK650" s="45" t="str">
        <f t="shared" si="219"/>
        <v/>
      </c>
      <c r="BN650" s="45">
        <f t="shared" si="215"/>
        <v>1</v>
      </c>
      <c r="BP650" s="12" t="s">
        <v>3806</v>
      </c>
      <c r="BR650" s="10" t="str">
        <f t="shared" si="201"/>
        <v/>
      </c>
      <c r="BS650" s="10" t="str">
        <f t="shared" si="202"/>
        <v/>
      </c>
      <c r="BT650" s="10" t="str">
        <f t="shared" si="203"/>
        <v xml:space="preserve">Месяц НС (癸) и </v>
      </c>
      <c r="BU650" s="10" t="str">
        <f t="shared" si="204"/>
        <v>Месяц ЗВ (辰)</v>
      </c>
      <c r="BV650" s="10" t="str">
        <f t="shared" si="205"/>
        <v/>
      </c>
      <c r="BW650" s="10" t="str">
        <f t="shared" si="206"/>
        <v/>
      </c>
      <c r="BX650" s="10" t="str">
        <f t="shared" si="207"/>
        <v/>
      </c>
      <c r="BY650" s="10" t="str">
        <f t="shared" si="208"/>
        <v/>
      </c>
      <c r="CA650" s="10" t="str">
        <f t="shared" si="209"/>
        <v xml:space="preserve"> и </v>
      </c>
      <c r="CB650" s="10" t="str">
        <f t="shared" si="210"/>
        <v xml:space="preserve"> и </v>
      </c>
      <c r="CC650" s="10" t="str">
        <f t="shared" si="211"/>
        <v/>
      </c>
      <c r="CD650" s="10" t="str">
        <f t="shared" si="212"/>
        <v/>
      </c>
      <c r="CE650" s="10" t="str">
        <f t="shared" si="213"/>
        <v/>
      </c>
      <c r="CF650" s="10"/>
      <c r="CG650" s="10">
        <f t="shared" si="214"/>
        <v>2</v>
      </c>
    </row>
    <row r="651" spans="1:85" outlineLevel="1" x14ac:dyDescent="0.25">
      <c r="A651" s="12">
        <f t="shared" si="200"/>
        <v>1</v>
      </c>
      <c r="R651" s="18" t="str">
        <f t="shared" si="199"/>
        <v>Небесный чиновник [Месяц НС (癸) и Месяц ЗВ (戌)]</v>
      </c>
      <c r="AB651" s="45" t="str">
        <f t="shared" si="216"/>
        <v>癸</v>
      </c>
      <c r="AD651" s="45" t="str">
        <f t="shared" si="217"/>
        <v>戌</v>
      </c>
      <c r="AI651" s="45" t="str">
        <f t="shared" si="218"/>
        <v/>
      </c>
      <c r="AK651" s="45" t="str">
        <f t="shared" si="219"/>
        <v/>
      </c>
      <c r="BN651" s="45">
        <f t="shared" si="215"/>
        <v>1</v>
      </c>
      <c r="BP651" s="12" t="s">
        <v>3806</v>
      </c>
      <c r="BR651" s="10" t="str">
        <f t="shared" si="201"/>
        <v/>
      </c>
      <c r="BS651" s="10" t="str">
        <f t="shared" si="202"/>
        <v/>
      </c>
      <c r="BT651" s="10" t="str">
        <f t="shared" si="203"/>
        <v xml:space="preserve">Месяц НС (癸) и </v>
      </c>
      <c r="BU651" s="10" t="str">
        <f t="shared" si="204"/>
        <v>Месяц ЗВ (戌)</v>
      </c>
      <c r="BV651" s="10" t="str">
        <f t="shared" si="205"/>
        <v/>
      </c>
      <c r="BW651" s="10" t="str">
        <f t="shared" si="206"/>
        <v/>
      </c>
      <c r="BX651" s="10" t="str">
        <f t="shared" si="207"/>
        <v/>
      </c>
      <c r="BY651" s="10" t="str">
        <f t="shared" si="208"/>
        <v/>
      </c>
      <c r="CA651" s="10" t="str">
        <f t="shared" si="209"/>
        <v xml:space="preserve"> и </v>
      </c>
      <c r="CB651" s="10" t="str">
        <f t="shared" si="210"/>
        <v xml:space="preserve"> и </v>
      </c>
      <c r="CC651" s="10" t="str">
        <f t="shared" si="211"/>
        <v/>
      </c>
      <c r="CD651" s="10" t="str">
        <f t="shared" si="212"/>
        <v/>
      </c>
      <c r="CE651" s="10" t="str">
        <f t="shared" si="213"/>
        <v/>
      </c>
      <c r="CF651" s="10"/>
      <c r="CG651" s="10">
        <f t="shared" si="214"/>
        <v>2</v>
      </c>
    </row>
    <row r="652" spans="1:85" hidden="1" outlineLevel="1" x14ac:dyDescent="0.25">
      <c r="A652" s="12" t="str">
        <f t="shared" si="200"/>
        <v/>
      </c>
      <c r="R652" s="18" t="str">
        <f t="shared" si="199"/>
        <v xml:space="preserve"> []</v>
      </c>
      <c r="AB652" s="45" t="str">
        <f t="shared" si="216"/>
        <v/>
      </c>
      <c r="AD652" s="45" t="str">
        <f t="shared" si="217"/>
        <v/>
      </c>
      <c r="AI652" s="45" t="str">
        <f t="shared" si="218"/>
        <v/>
      </c>
      <c r="AK652" s="45" t="str">
        <f t="shared" si="219"/>
        <v/>
      </c>
      <c r="BN652" s="45" t="str">
        <f t="shared" si="215"/>
        <v/>
      </c>
      <c r="BP652" s="12" t="s">
        <v>3806</v>
      </c>
      <c r="BR652" s="10" t="str">
        <f t="shared" si="201"/>
        <v/>
      </c>
      <c r="BS652" s="10" t="str">
        <f t="shared" si="202"/>
        <v/>
      </c>
      <c r="BT652" s="10" t="str">
        <f t="shared" si="203"/>
        <v/>
      </c>
      <c r="BU652" s="10" t="str">
        <f t="shared" si="204"/>
        <v/>
      </c>
      <c r="BV652" s="10" t="str">
        <f t="shared" si="205"/>
        <v/>
      </c>
      <c r="BW652" s="10" t="str">
        <f t="shared" si="206"/>
        <v/>
      </c>
      <c r="BX652" s="10" t="str">
        <f t="shared" si="207"/>
        <v/>
      </c>
      <c r="BY652" s="10" t="str">
        <f t="shared" si="208"/>
        <v/>
      </c>
      <c r="CA652" s="10" t="str">
        <f t="shared" si="209"/>
        <v/>
      </c>
      <c r="CB652" s="10" t="str">
        <f t="shared" si="210"/>
        <v/>
      </c>
      <c r="CC652" s="10" t="str">
        <f t="shared" si="211"/>
        <v/>
      </c>
      <c r="CD652" s="10" t="str">
        <f t="shared" si="212"/>
        <v/>
      </c>
      <c r="CE652" s="10" t="str">
        <f t="shared" si="213"/>
        <v/>
      </c>
      <c r="CF652" s="10"/>
      <c r="CG652" s="10">
        <f t="shared" si="214"/>
        <v>0</v>
      </c>
    </row>
    <row r="653" spans="1:85" hidden="1" outlineLevel="1" x14ac:dyDescent="0.25">
      <c r="A653" s="12" t="str">
        <f t="shared" si="200"/>
        <v/>
      </c>
      <c r="R653" s="18" t="str">
        <f t="shared" si="199"/>
        <v xml:space="preserve"> []</v>
      </c>
      <c r="AB653" s="45" t="str">
        <f t="shared" si="216"/>
        <v/>
      </c>
      <c r="AD653" s="45" t="str">
        <f t="shared" si="217"/>
        <v/>
      </c>
      <c r="AI653" s="45" t="str">
        <f t="shared" si="218"/>
        <v/>
      </c>
      <c r="AK653" s="45" t="str">
        <f t="shared" si="219"/>
        <v/>
      </c>
      <c r="BN653" s="45" t="str">
        <f t="shared" si="215"/>
        <v/>
      </c>
      <c r="BP653" s="12" t="s">
        <v>3806</v>
      </c>
      <c r="BR653" s="10" t="str">
        <f t="shared" si="201"/>
        <v/>
      </c>
      <c r="BS653" s="10" t="str">
        <f t="shared" si="202"/>
        <v/>
      </c>
      <c r="BT653" s="10" t="str">
        <f t="shared" si="203"/>
        <v/>
      </c>
      <c r="BU653" s="10" t="str">
        <f t="shared" si="204"/>
        <v/>
      </c>
      <c r="BV653" s="10" t="str">
        <f t="shared" si="205"/>
        <v/>
      </c>
      <c r="BW653" s="10" t="str">
        <f t="shared" si="206"/>
        <v/>
      </c>
      <c r="BX653" s="10" t="str">
        <f t="shared" si="207"/>
        <v/>
      </c>
      <c r="BY653" s="10" t="str">
        <f t="shared" si="208"/>
        <v/>
      </c>
      <c r="CA653" s="10" t="str">
        <f t="shared" si="209"/>
        <v/>
      </c>
      <c r="CB653" s="10" t="str">
        <f t="shared" si="210"/>
        <v/>
      </c>
      <c r="CC653" s="10" t="str">
        <f t="shared" si="211"/>
        <v/>
      </c>
      <c r="CD653" s="10" t="str">
        <f t="shared" si="212"/>
        <v/>
      </c>
      <c r="CE653" s="10" t="str">
        <f t="shared" si="213"/>
        <v/>
      </c>
      <c r="CF653" s="10"/>
      <c r="CG653" s="10">
        <f t="shared" si="214"/>
        <v>0</v>
      </c>
    </row>
    <row r="654" spans="1:85" hidden="1" outlineLevel="1" x14ac:dyDescent="0.25">
      <c r="A654" s="12" t="str">
        <f t="shared" si="200"/>
        <v/>
      </c>
      <c r="R654" s="18" t="str">
        <f t="shared" si="199"/>
        <v xml:space="preserve"> []</v>
      </c>
      <c r="AB654" s="45" t="str">
        <f t="shared" si="216"/>
        <v/>
      </c>
      <c r="AD654" s="45" t="str">
        <f t="shared" si="217"/>
        <v/>
      </c>
      <c r="AI654" s="45" t="str">
        <f t="shared" si="218"/>
        <v/>
      </c>
      <c r="AK654" s="45" t="str">
        <f t="shared" si="219"/>
        <v/>
      </c>
      <c r="BN654" s="45" t="str">
        <f t="shared" si="215"/>
        <v/>
      </c>
      <c r="BP654" s="12" t="s">
        <v>3806</v>
      </c>
      <c r="BR654" s="10" t="str">
        <f t="shared" si="201"/>
        <v/>
      </c>
      <c r="BS654" s="10" t="str">
        <f t="shared" si="202"/>
        <v/>
      </c>
      <c r="BT654" s="10" t="str">
        <f t="shared" si="203"/>
        <v/>
      </c>
      <c r="BU654" s="10" t="str">
        <f t="shared" si="204"/>
        <v/>
      </c>
      <c r="BV654" s="10" t="str">
        <f t="shared" si="205"/>
        <v/>
      </c>
      <c r="BW654" s="10" t="str">
        <f t="shared" si="206"/>
        <v/>
      </c>
      <c r="BX654" s="10" t="str">
        <f t="shared" si="207"/>
        <v/>
      </c>
      <c r="BY654" s="10" t="str">
        <f t="shared" si="208"/>
        <v/>
      </c>
      <c r="CA654" s="10" t="str">
        <f t="shared" si="209"/>
        <v/>
      </c>
      <c r="CB654" s="10" t="str">
        <f t="shared" si="210"/>
        <v/>
      </c>
      <c r="CC654" s="10" t="str">
        <f t="shared" si="211"/>
        <v/>
      </c>
      <c r="CD654" s="10" t="str">
        <f t="shared" si="212"/>
        <v/>
      </c>
      <c r="CE654" s="10" t="str">
        <f t="shared" si="213"/>
        <v/>
      </c>
      <c r="CF654" s="10"/>
      <c r="CG654" s="10">
        <f t="shared" si="214"/>
        <v>0</v>
      </c>
    </row>
    <row r="655" spans="1:85" hidden="1" outlineLevel="1" x14ac:dyDescent="0.25">
      <c r="A655" s="12" t="str">
        <f t="shared" si="200"/>
        <v/>
      </c>
      <c r="R655" s="18" t="str">
        <f t="shared" si="199"/>
        <v xml:space="preserve"> []</v>
      </c>
      <c r="AB655" s="45" t="str">
        <f t="shared" si="216"/>
        <v/>
      </c>
      <c r="AD655" s="45" t="str">
        <f t="shared" si="217"/>
        <v/>
      </c>
      <c r="AI655" s="45" t="str">
        <f t="shared" si="218"/>
        <v/>
      </c>
      <c r="AK655" s="45" t="str">
        <f t="shared" si="219"/>
        <v/>
      </c>
      <c r="BN655" s="45" t="str">
        <f t="shared" si="215"/>
        <v/>
      </c>
      <c r="BP655" s="12" t="s">
        <v>3806</v>
      </c>
      <c r="BR655" s="10" t="str">
        <f t="shared" si="201"/>
        <v/>
      </c>
      <c r="BS655" s="10" t="str">
        <f t="shared" si="202"/>
        <v/>
      </c>
      <c r="BT655" s="10" t="str">
        <f t="shared" si="203"/>
        <v/>
      </c>
      <c r="BU655" s="10" t="str">
        <f t="shared" si="204"/>
        <v/>
      </c>
      <c r="BV655" s="10" t="str">
        <f t="shared" si="205"/>
        <v/>
      </c>
      <c r="BW655" s="10" t="str">
        <f t="shared" si="206"/>
        <v/>
      </c>
      <c r="BX655" s="10" t="str">
        <f t="shared" si="207"/>
        <v/>
      </c>
      <c r="BY655" s="10" t="str">
        <f t="shared" si="208"/>
        <v/>
      </c>
      <c r="CA655" s="10" t="str">
        <f t="shared" si="209"/>
        <v/>
      </c>
      <c r="CB655" s="10" t="str">
        <f t="shared" si="210"/>
        <v/>
      </c>
      <c r="CC655" s="10" t="str">
        <f t="shared" si="211"/>
        <v/>
      </c>
      <c r="CD655" s="10" t="str">
        <f t="shared" si="212"/>
        <v/>
      </c>
      <c r="CE655" s="10" t="str">
        <f t="shared" si="213"/>
        <v/>
      </c>
      <c r="CF655" s="10"/>
      <c r="CG655" s="10">
        <f t="shared" si="214"/>
        <v>0</v>
      </c>
    </row>
    <row r="656" spans="1:85" hidden="1" outlineLevel="1" x14ac:dyDescent="0.25">
      <c r="A656" s="12" t="str">
        <f t="shared" si="200"/>
        <v/>
      </c>
      <c r="R656" s="18" t="str">
        <f t="shared" si="199"/>
        <v xml:space="preserve"> []</v>
      </c>
      <c r="AB656" s="45" t="str">
        <f t="shared" si="216"/>
        <v/>
      </c>
      <c r="AD656" s="45" t="str">
        <f t="shared" si="217"/>
        <v/>
      </c>
      <c r="AI656" s="45" t="str">
        <f t="shared" si="218"/>
        <v/>
      </c>
      <c r="AK656" s="45" t="str">
        <f t="shared" si="219"/>
        <v/>
      </c>
      <c r="BN656" s="45" t="str">
        <f t="shared" si="215"/>
        <v/>
      </c>
      <c r="BP656" s="12" t="s">
        <v>3806</v>
      </c>
      <c r="BR656" s="10" t="str">
        <f t="shared" si="201"/>
        <v/>
      </c>
      <c r="BS656" s="10" t="str">
        <f t="shared" si="202"/>
        <v/>
      </c>
      <c r="BT656" s="10" t="str">
        <f t="shared" si="203"/>
        <v/>
      </c>
      <c r="BU656" s="10" t="str">
        <f t="shared" si="204"/>
        <v/>
      </c>
      <c r="BV656" s="10" t="str">
        <f t="shared" si="205"/>
        <v/>
      </c>
      <c r="BW656" s="10" t="str">
        <f t="shared" si="206"/>
        <v/>
      </c>
      <c r="BX656" s="10" t="str">
        <f t="shared" si="207"/>
        <v/>
      </c>
      <c r="BY656" s="10" t="str">
        <f t="shared" si="208"/>
        <v/>
      </c>
      <c r="CA656" s="10" t="str">
        <f t="shared" si="209"/>
        <v/>
      </c>
      <c r="CB656" s="10" t="str">
        <f t="shared" si="210"/>
        <v/>
      </c>
      <c r="CC656" s="10" t="str">
        <f t="shared" si="211"/>
        <v/>
      </c>
      <c r="CD656" s="10" t="str">
        <f t="shared" si="212"/>
        <v/>
      </c>
      <c r="CE656" s="10" t="str">
        <f t="shared" si="213"/>
        <v/>
      </c>
      <c r="CF656" s="10"/>
      <c r="CG656" s="10">
        <f t="shared" si="214"/>
        <v>0</v>
      </c>
    </row>
    <row r="657" spans="1:85" hidden="1" outlineLevel="1" x14ac:dyDescent="0.25">
      <c r="A657" s="12" t="str">
        <f t="shared" si="200"/>
        <v/>
      </c>
      <c r="R657" s="18" t="str">
        <f t="shared" si="199"/>
        <v xml:space="preserve"> []</v>
      </c>
      <c r="AB657" s="45" t="str">
        <f t="shared" si="216"/>
        <v/>
      </c>
      <c r="AD657" s="45" t="str">
        <f t="shared" si="217"/>
        <v/>
      </c>
      <c r="AI657" s="45" t="str">
        <f t="shared" si="218"/>
        <v/>
      </c>
      <c r="AK657" s="45" t="str">
        <f t="shared" si="219"/>
        <v/>
      </c>
      <c r="BN657" s="45" t="str">
        <f t="shared" si="215"/>
        <v/>
      </c>
      <c r="BP657" s="12" t="s">
        <v>3806</v>
      </c>
      <c r="BR657" s="10" t="str">
        <f t="shared" si="201"/>
        <v/>
      </c>
      <c r="BS657" s="10" t="str">
        <f t="shared" si="202"/>
        <v/>
      </c>
      <c r="BT657" s="10" t="str">
        <f t="shared" si="203"/>
        <v/>
      </c>
      <c r="BU657" s="10" t="str">
        <f t="shared" si="204"/>
        <v/>
      </c>
      <c r="BV657" s="10" t="str">
        <f t="shared" si="205"/>
        <v/>
      </c>
      <c r="BW657" s="10" t="str">
        <f t="shared" si="206"/>
        <v/>
      </c>
      <c r="BX657" s="10" t="str">
        <f t="shared" si="207"/>
        <v/>
      </c>
      <c r="BY657" s="10" t="str">
        <f t="shared" si="208"/>
        <v/>
      </c>
      <c r="CA657" s="10" t="str">
        <f t="shared" si="209"/>
        <v/>
      </c>
      <c r="CB657" s="10" t="str">
        <f t="shared" si="210"/>
        <v/>
      </c>
      <c r="CC657" s="10" t="str">
        <f t="shared" si="211"/>
        <v/>
      </c>
      <c r="CD657" s="10" t="str">
        <f t="shared" si="212"/>
        <v/>
      </c>
      <c r="CE657" s="10" t="str">
        <f t="shared" si="213"/>
        <v/>
      </c>
      <c r="CF657" s="10"/>
      <c r="CG657" s="10">
        <f t="shared" si="214"/>
        <v>0</v>
      </c>
    </row>
    <row r="658" spans="1:85" hidden="1" outlineLevel="1" x14ac:dyDescent="0.25">
      <c r="A658" s="12" t="str">
        <f t="shared" si="200"/>
        <v/>
      </c>
      <c r="R658" s="18" t="str">
        <f t="shared" si="199"/>
        <v xml:space="preserve"> []</v>
      </c>
      <c r="AB658" s="45" t="str">
        <f t="shared" si="216"/>
        <v/>
      </c>
      <c r="AD658" s="45" t="str">
        <f t="shared" si="217"/>
        <v/>
      </c>
      <c r="AI658" s="45" t="str">
        <f t="shared" si="218"/>
        <v/>
      </c>
      <c r="AK658" s="45" t="str">
        <f t="shared" si="219"/>
        <v/>
      </c>
      <c r="BN658" s="45" t="str">
        <f t="shared" si="215"/>
        <v/>
      </c>
      <c r="BP658" s="12" t="s">
        <v>3806</v>
      </c>
      <c r="BR658" s="10" t="str">
        <f t="shared" si="201"/>
        <v/>
      </c>
      <c r="BS658" s="10" t="str">
        <f t="shared" si="202"/>
        <v/>
      </c>
      <c r="BT658" s="10" t="str">
        <f t="shared" si="203"/>
        <v/>
      </c>
      <c r="BU658" s="10" t="str">
        <f t="shared" si="204"/>
        <v/>
      </c>
      <c r="BV658" s="10" t="str">
        <f t="shared" si="205"/>
        <v/>
      </c>
      <c r="BW658" s="10" t="str">
        <f t="shared" si="206"/>
        <v/>
      </c>
      <c r="BX658" s="10" t="str">
        <f t="shared" si="207"/>
        <v/>
      </c>
      <c r="BY658" s="10" t="str">
        <f t="shared" si="208"/>
        <v/>
      </c>
      <c r="CA658" s="10" t="str">
        <f t="shared" si="209"/>
        <v/>
      </c>
      <c r="CB658" s="10" t="str">
        <f t="shared" si="210"/>
        <v/>
      </c>
      <c r="CC658" s="10" t="str">
        <f t="shared" si="211"/>
        <v/>
      </c>
      <c r="CD658" s="10" t="str">
        <f t="shared" si="212"/>
        <v/>
      </c>
      <c r="CE658" s="10" t="str">
        <f t="shared" si="213"/>
        <v/>
      </c>
      <c r="CF658" s="10"/>
      <c r="CG658" s="10">
        <f t="shared" si="214"/>
        <v>0</v>
      </c>
    </row>
    <row r="659" spans="1:85" hidden="1" outlineLevel="1" x14ac:dyDescent="0.25">
      <c r="A659" s="12" t="str">
        <f t="shared" si="200"/>
        <v/>
      </c>
      <c r="R659" s="18" t="str">
        <f t="shared" si="199"/>
        <v xml:space="preserve"> []</v>
      </c>
      <c r="AB659" s="45" t="str">
        <f t="shared" si="216"/>
        <v/>
      </c>
      <c r="AD659" s="45" t="str">
        <f t="shared" si="217"/>
        <v/>
      </c>
      <c r="AI659" s="45" t="str">
        <f t="shared" si="218"/>
        <v/>
      </c>
      <c r="AK659" s="45" t="str">
        <f t="shared" si="219"/>
        <v/>
      </c>
      <c r="BN659" s="45" t="str">
        <f t="shared" si="215"/>
        <v/>
      </c>
      <c r="BP659" s="12" t="s">
        <v>3806</v>
      </c>
      <c r="BR659" s="10" t="str">
        <f t="shared" si="201"/>
        <v/>
      </c>
      <c r="BS659" s="10" t="str">
        <f t="shared" si="202"/>
        <v/>
      </c>
      <c r="BT659" s="10" t="str">
        <f t="shared" si="203"/>
        <v/>
      </c>
      <c r="BU659" s="10" t="str">
        <f t="shared" si="204"/>
        <v/>
      </c>
      <c r="BV659" s="10" t="str">
        <f t="shared" si="205"/>
        <v/>
      </c>
      <c r="BW659" s="10" t="str">
        <f t="shared" si="206"/>
        <v/>
      </c>
      <c r="BX659" s="10" t="str">
        <f t="shared" si="207"/>
        <v/>
      </c>
      <c r="BY659" s="10" t="str">
        <f t="shared" si="208"/>
        <v/>
      </c>
      <c r="CA659" s="10" t="str">
        <f t="shared" si="209"/>
        <v/>
      </c>
      <c r="CB659" s="10" t="str">
        <f t="shared" si="210"/>
        <v/>
      </c>
      <c r="CC659" s="10" t="str">
        <f t="shared" si="211"/>
        <v/>
      </c>
      <c r="CD659" s="10" t="str">
        <f t="shared" si="212"/>
        <v/>
      </c>
      <c r="CE659" s="10" t="str">
        <f t="shared" si="213"/>
        <v/>
      </c>
      <c r="CF659" s="10"/>
      <c r="CG659" s="10">
        <f t="shared" si="214"/>
        <v>0</v>
      </c>
    </row>
    <row r="660" spans="1:85" hidden="1" outlineLevel="1" x14ac:dyDescent="0.25">
      <c r="A660" s="12" t="str">
        <f t="shared" si="200"/>
        <v/>
      </c>
      <c r="R660" s="18" t="str">
        <f t="shared" si="199"/>
        <v xml:space="preserve"> []</v>
      </c>
      <c r="AB660" s="45" t="str">
        <f t="shared" si="216"/>
        <v/>
      </c>
      <c r="AD660" s="45" t="str">
        <f t="shared" si="217"/>
        <v/>
      </c>
      <c r="AI660" s="45" t="str">
        <f t="shared" si="218"/>
        <v/>
      </c>
      <c r="AK660" s="45" t="str">
        <f t="shared" si="219"/>
        <v/>
      </c>
      <c r="BN660" s="45" t="str">
        <f t="shared" si="215"/>
        <v/>
      </c>
      <c r="BP660" s="12" t="s">
        <v>3806</v>
      </c>
      <c r="BR660" s="10" t="str">
        <f t="shared" si="201"/>
        <v/>
      </c>
      <c r="BS660" s="10" t="str">
        <f t="shared" si="202"/>
        <v/>
      </c>
      <c r="BT660" s="10" t="str">
        <f t="shared" si="203"/>
        <v/>
      </c>
      <c r="BU660" s="10" t="str">
        <f t="shared" si="204"/>
        <v/>
      </c>
      <c r="BV660" s="10" t="str">
        <f t="shared" si="205"/>
        <v/>
      </c>
      <c r="BW660" s="10" t="str">
        <f t="shared" si="206"/>
        <v/>
      </c>
      <c r="BX660" s="10" t="str">
        <f t="shared" si="207"/>
        <v/>
      </c>
      <c r="BY660" s="10" t="str">
        <f t="shared" si="208"/>
        <v/>
      </c>
      <c r="CA660" s="10" t="str">
        <f t="shared" si="209"/>
        <v/>
      </c>
      <c r="CB660" s="10" t="str">
        <f t="shared" si="210"/>
        <v/>
      </c>
      <c r="CC660" s="10" t="str">
        <f t="shared" si="211"/>
        <v/>
      </c>
      <c r="CD660" s="10" t="str">
        <f t="shared" si="212"/>
        <v/>
      </c>
      <c r="CE660" s="10" t="str">
        <f t="shared" si="213"/>
        <v/>
      </c>
      <c r="CF660" s="10"/>
      <c r="CG660" s="10">
        <f t="shared" si="214"/>
        <v>0</v>
      </c>
    </row>
    <row r="661" spans="1:85" hidden="1" outlineLevel="1" x14ac:dyDescent="0.25">
      <c r="A661" s="12" t="str">
        <f t="shared" si="200"/>
        <v/>
      </c>
      <c r="R661" s="18" t="str">
        <f t="shared" si="199"/>
        <v xml:space="preserve"> []</v>
      </c>
      <c r="AB661" s="45" t="str">
        <f t="shared" si="216"/>
        <v/>
      </c>
      <c r="AD661" s="45" t="str">
        <f t="shared" si="217"/>
        <v/>
      </c>
      <c r="AI661" s="45" t="str">
        <f t="shared" si="218"/>
        <v/>
      </c>
      <c r="AK661" s="45" t="str">
        <f t="shared" si="219"/>
        <v/>
      </c>
      <c r="BN661" s="45" t="str">
        <f t="shared" si="215"/>
        <v/>
      </c>
      <c r="BP661" s="12" t="s">
        <v>3806</v>
      </c>
      <c r="BR661" s="10" t="str">
        <f t="shared" si="201"/>
        <v/>
      </c>
      <c r="BS661" s="10" t="str">
        <f t="shared" si="202"/>
        <v/>
      </c>
      <c r="BT661" s="10" t="str">
        <f t="shared" si="203"/>
        <v/>
      </c>
      <c r="BU661" s="10" t="str">
        <f t="shared" si="204"/>
        <v/>
      </c>
      <c r="BV661" s="10" t="str">
        <f t="shared" si="205"/>
        <v/>
      </c>
      <c r="BW661" s="10" t="str">
        <f t="shared" si="206"/>
        <v/>
      </c>
      <c r="BX661" s="10" t="str">
        <f t="shared" si="207"/>
        <v/>
      </c>
      <c r="BY661" s="10" t="str">
        <f t="shared" si="208"/>
        <v/>
      </c>
      <c r="CA661" s="10" t="str">
        <f t="shared" si="209"/>
        <v/>
      </c>
      <c r="CB661" s="10" t="str">
        <f t="shared" si="210"/>
        <v/>
      </c>
      <c r="CC661" s="10" t="str">
        <f t="shared" si="211"/>
        <v/>
      </c>
      <c r="CD661" s="10" t="str">
        <f t="shared" si="212"/>
        <v/>
      </c>
      <c r="CE661" s="10" t="str">
        <f t="shared" si="213"/>
        <v/>
      </c>
      <c r="CF661" s="10"/>
      <c r="CG661" s="10">
        <f t="shared" si="214"/>
        <v>0</v>
      </c>
    </row>
    <row r="662" spans="1:85" hidden="1" outlineLevel="1" x14ac:dyDescent="0.25">
      <c r="A662" s="12" t="str">
        <f t="shared" si="200"/>
        <v/>
      </c>
      <c r="R662" s="18" t="str">
        <f t="shared" si="199"/>
        <v xml:space="preserve"> []</v>
      </c>
      <c r="AB662" s="45" t="str">
        <f t="shared" si="216"/>
        <v/>
      </c>
      <c r="AD662" s="45" t="str">
        <f t="shared" si="217"/>
        <v/>
      </c>
      <c r="AI662" s="45" t="str">
        <f t="shared" si="218"/>
        <v/>
      </c>
      <c r="AK662" s="45" t="str">
        <f t="shared" si="219"/>
        <v/>
      </c>
      <c r="BN662" s="45" t="str">
        <f t="shared" si="215"/>
        <v/>
      </c>
      <c r="BP662" s="12" t="s">
        <v>3806</v>
      </c>
      <c r="BR662" s="10" t="str">
        <f t="shared" si="201"/>
        <v/>
      </c>
      <c r="BS662" s="10" t="str">
        <f t="shared" si="202"/>
        <v/>
      </c>
      <c r="BT662" s="10" t="str">
        <f t="shared" si="203"/>
        <v/>
      </c>
      <c r="BU662" s="10" t="str">
        <f t="shared" si="204"/>
        <v/>
      </c>
      <c r="BV662" s="10" t="str">
        <f t="shared" si="205"/>
        <v/>
      </c>
      <c r="BW662" s="10" t="str">
        <f t="shared" si="206"/>
        <v/>
      </c>
      <c r="BX662" s="10" t="str">
        <f t="shared" si="207"/>
        <v/>
      </c>
      <c r="BY662" s="10" t="str">
        <f t="shared" si="208"/>
        <v/>
      </c>
      <c r="CA662" s="10" t="str">
        <f t="shared" si="209"/>
        <v/>
      </c>
      <c r="CB662" s="10" t="str">
        <f t="shared" si="210"/>
        <v/>
      </c>
      <c r="CC662" s="10" t="str">
        <f t="shared" si="211"/>
        <v/>
      </c>
      <c r="CD662" s="10" t="str">
        <f t="shared" si="212"/>
        <v/>
      </c>
      <c r="CE662" s="10" t="str">
        <f t="shared" si="213"/>
        <v/>
      </c>
      <c r="CF662" s="10"/>
      <c r="CG662" s="10">
        <f t="shared" si="214"/>
        <v>0</v>
      </c>
    </row>
    <row r="663" spans="1:85" hidden="1" outlineLevel="1" x14ac:dyDescent="0.25">
      <c r="A663" s="12" t="str">
        <f t="shared" si="200"/>
        <v/>
      </c>
      <c r="R663" s="18" t="str">
        <f t="shared" si="199"/>
        <v xml:space="preserve"> []</v>
      </c>
      <c r="AB663" s="45" t="str">
        <f t="shared" si="216"/>
        <v/>
      </c>
      <c r="AD663" s="45" t="str">
        <f t="shared" si="217"/>
        <v/>
      </c>
      <c r="AI663" s="45" t="str">
        <f t="shared" si="218"/>
        <v/>
      </c>
      <c r="AK663" s="45" t="str">
        <f t="shared" si="219"/>
        <v/>
      </c>
      <c r="BN663" s="45" t="str">
        <f t="shared" si="215"/>
        <v/>
      </c>
      <c r="BP663" s="12" t="s">
        <v>3806</v>
      </c>
      <c r="BR663" s="10" t="str">
        <f t="shared" si="201"/>
        <v/>
      </c>
      <c r="BS663" s="10" t="str">
        <f t="shared" si="202"/>
        <v/>
      </c>
      <c r="BT663" s="10" t="str">
        <f t="shared" si="203"/>
        <v/>
      </c>
      <c r="BU663" s="10" t="str">
        <f t="shared" si="204"/>
        <v/>
      </c>
      <c r="BV663" s="10" t="str">
        <f t="shared" si="205"/>
        <v/>
      </c>
      <c r="BW663" s="10" t="str">
        <f t="shared" si="206"/>
        <v/>
      </c>
      <c r="BX663" s="10" t="str">
        <f t="shared" si="207"/>
        <v/>
      </c>
      <c r="BY663" s="10" t="str">
        <f t="shared" si="208"/>
        <v/>
      </c>
      <c r="CA663" s="10" t="str">
        <f t="shared" si="209"/>
        <v/>
      </c>
      <c r="CB663" s="10" t="str">
        <f t="shared" si="210"/>
        <v/>
      </c>
      <c r="CC663" s="10" t="str">
        <f t="shared" si="211"/>
        <v/>
      </c>
      <c r="CD663" s="10" t="str">
        <f t="shared" si="212"/>
        <v/>
      </c>
      <c r="CE663" s="10" t="str">
        <f t="shared" si="213"/>
        <v/>
      </c>
      <c r="CF663" s="10"/>
      <c r="CG663" s="10">
        <f t="shared" si="214"/>
        <v>0</v>
      </c>
    </row>
    <row r="664" spans="1:85" hidden="1" outlineLevel="1" x14ac:dyDescent="0.25">
      <c r="A664" s="12" t="str">
        <f t="shared" si="200"/>
        <v/>
      </c>
      <c r="R664" s="18" t="str">
        <f t="shared" si="199"/>
        <v xml:space="preserve"> []</v>
      </c>
      <c r="AB664" s="45" t="str">
        <f t="shared" si="216"/>
        <v/>
      </c>
      <c r="AD664" s="45" t="str">
        <f t="shared" si="217"/>
        <v/>
      </c>
      <c r="AI664" s="45" t="str">
        <f t="shared" si="218"/>
        <v/>
      </c>
      <c r="AK664" s="45" t="str">
        <f t="shared" si="219"/>
        <v/>
      </c>
      <c r="BN664" s="45" t="str">
        <f t="shared" si="215"/>
        <v/>
      </c>
      <c r="BP664" s="12" t="s">
        <v>3806</v>
      </c>
      <c r="BR664" s="10" t="str">
        <f t="shared" si="201"/>
        <v/>
      </c>
      <c r="BS664" s="10" t="str">
        <f t="shared" si="202"/>
        <v/>
      </c>
      <c r="BT664" s="10" t="str">
        <f t="shared" si="203"/>
        <v/>
      </c>
      <c r="BU664" s="10" t="str">
        <f t="shared" si="204"/>
        <v/>
      </c>
      <c r="BV664" s="10" t="str">
        <f t="shared" si="205"/>
        <v/>
      </c>
      <c r="BW664" s="10" t="str">
        <f t="shared" si="206"/>
        <v/>
      </c>
      <c r="BX664" s="10" t="str">
        <f t="shared" si="207"/>
        <v/>
      </c>
      <c r="BY664" s="10" t="str">
        <f t="shared" si="208"/>
        <v/>
      </c>
      <c r="CA664" s="10" t="str">
        <f t="shared" si="209"/>
        <v/>
      </c>
      <c r="CB664" s="10" t="str">
        <f t="shared" si="210"/>
        <v/>
      </c>
      <c r="CC664" s="10" t="str">
        <f t="shared" si="211"/>
        <v/>
      </c>
      <c r="CD664" s="10" t="str">
        <f t="shared" si="212"/>
        <v/>
      </c>
      <c r="CE664" s="10" t="str">
        <f t="shared" si="213"/>
        <v/>
      </c>
      <c r="CF664" s="10"/>
      <c r="CG664" s="10">
        <f t="shared" si="214"/>
        <v>0</v>
      </c>
    </row>
    <row r="665" spans="1:85" hidden="1" outlineLevel="1" x14ac:dyDescent="0.25">
      <c r="A665" s="12" t="str">
        <f t="shared" si="200"/>
        <v/>
      </c>
      <c r="R665" s="18" t="str">
        <f t="shared" si="199"/>
        <v xml:space="preserve"> []</v>
      </c>
      <c r="AB665" s="45" t="str">
        <f t="shared" si="216"/>
        <v/>
      </c>
      <c r="AD665" s="45" t="str">
        <f t="shared" si="217"/>
        <v/>
      </c>
      <c r="AI665" s="45" t="str">
        <f t="shared" si="218"/>
        <v/>
      </c>
      <c r="AK665" s="45" t="str">
        <f t="shared" si="219"/>
        <v/>
      </c>
      <c r="BN665" s="45" t="str">
        <f t="shared" si="215"/>
        <v/>
      </c>
      <c r="BP665" s="12" t="s">
        <v>3806</v>
      </c>
      <c r="BR665" s="10" t="str">
        <f t="shared" si="201"/>
        <v/>
      </c>
      <c r="BS665" s="10" t="str">
        <f t="shared" si="202"/>
        <v/>
      </c>
      <c r="BT665" s="10" t="str">
        <f t="shared" si="203"/>
        <v/>
      </c>
      <c r="BU665" s="10" t="str">
        <f t="shared" si="204"/>
        <v/>
      </c>
      <c r="BV665" s="10" t="str">
        <f t="shared" si="205"/>
        <v/>
      </c>
      <c r="BW665" s="10" t="str">
        <f t="shared" si="206"/>
        <v/>
      </c>
      <c r="BX665" s="10" t="str">
        <f t="shared" si="207"/>
        <v/>
      </c>
      <c r="BY665" s="10" t="str">
        <f t="shared" si="208"/>
        <v/>
      </c>
      <c r="CA665" s="10" t="str">
        <f t="shared" si="209"/>
        <v/>
      </c>
      <c r="CB665" s="10" t="str">
        <f t="shared" si="210"/>
        <v/>
      </c>
      <c r="CC665" s="10" t="str">
        <f t="shared" si="211"/>
        <v/>
      </c>
      <c r="CD665" s="10" t="str">
        <f t="shared" si="212"/>
        <v/>
      </c>
      <c r="CE665" s="10" t="str">
        <f t="shared" si="213"/>
        <v/>
      </c>
      <c r="CF665" s="10"/>
      <c r="CG665" s="10">
        <f t="shared" si="214"/>
        <v>0</v>
      </c>
    </row>
    <row r="666" spans="1:85" hidden="1" outlineLevel="1" x14ac:dyDescent="0.25">
      <c r="A666" s="12" t="str">
        <f t="shared" si="200"/>
        <v/>
      </c>
      <c r="R666" s="18" t="str">
        <f t="shared" si="199"/>
        <v xml:space="preserve"> []</v>
      </c>
      <c r="AB666" s="45" t="str">
        <f t="shared" si="216"/>
        <v/>
      </c>
      <c r="AD666" s="45" t="str">
        <f t="shared" si="217"/>
        <v/>
      </c>
      <c r="AI666" s="45" t="str">
        <f t="shared" si="218"/>
        <v/>
      </c>
      <c r="AK666" s="45" t="str">
        <f t="shared" si="219"/>
        <v/>
      </c>
      <c r="BN666" s="45" t="str">
        <f t="shared" si="215"/>
        <v/>
      </c>
      <c r="BP666" s="12" t="s">
        <v>3806</v>
      </c>
      <c r="BR666" s="10" t="str">
        <f t="shared" si="201"/>
        <v/>
      </c>
      <c r="BS666" s="10" t="str">
        <f t="shared" si="202"/>
        <v/>
      </c>
      <c r="BT666" s="10" t="str">
        <f t="shared" si="203"/>
        <v/>
      </c>
      <c r="BU666" s="10" t="str">
        <f t="shared" si="204"/>
        <v/>
      </c>
      <c r="BV666" s="10" t="str">
        <f t="shared" si="205"/>
        <v/>
      </c>
      <c r="BW666" s="10" t="str">
        <f t="shared" si="206"/>
        <v/>
      </c>
      <c r="BX666" s="10" t="str">
        <f t="shared" si="207"/>
        <v/>
      </c>
      <c r="BY666" s="10" t="str">
        <f t="shared" si="208"/>
        <v/>
      </c>
      <c r="CA666" s="10" t="str">
        <f t="shared" si="209"/>
        <v/>
      </c>
      <c r="CB666" s="10" t="str">
        <f t="shared" si="210"/>
        <v/>
      </c>
      <c r="CC666" s="10" t="str">
        <f t="shared" si="211"/>
        <v/>
      </c>
      <c r="CD666" s="10" t="str">
        <f t="shared" si="212"/>
        <v/>
      </c>
      <c r="CE666" s="10" t="str">
        <f t="shared" si="213"/>
        <v/>
      </c>
      <c r="CF666" s="10"/>
      <c r="CG666" s="10">
        <f t="shared" si="214"/>
        <v>0</v>
      </c>
    </row>
    <row r="667" spans="1:85" hidden="1" outlineLevel="1" x14ac:dyDescent="0.25">
      <c r="A667" s="12" t="str">
        <f t="shared" si="200"/>
        <v/>
      </c>
      <c r="R667" s="18" t="str">
        <f t="shared" si="199"/>
        <v xml:space="preserve"> []</v>
      </c>
      <c r="AB667" s="45" t="str">
        <f t="shared" si="216"/>
        <v/>
      </c>
      <c r="AD667" s="45" t="str">
        <f t="shared" si="217"/>
        <v/>
      </c>
      <c r="AI667" s="45" t="str">
        <f t="shared" si="218"/>
        <v/>
      </c>
      <c r="AK667" s="45" t="str">
        <f t="shared" si="219"/>
        <v/>
      </c>
      <c r="BN667" s="45" t="str">
        <f t="shared" si="215"/>
        <v/>
      </c>
      <c r="BP667" s="12" t="s">
        <v>3806</v>
      </c>
      <c r="BR667" s="10" t="str">
        <f t="shared" si="201"/>
        <v/>
      </c>
      <c r="BS667" s="10" t="str">
        <f t="shared" si="202"/>
        <v/>
      </c>
      <c r="BT667" s="10" t="str">
        <f t="shared" si="203"/>
        <v/>
      </c>
      <c r="BU667" s="10" t="str">
        <f t="shared" si="204"/>
        <v/>
      </c>
      <c r="BV667" s="10" t="str">
        <f t="shared" si="205"/>
        <v/>
      </c>
      <c r="BW667" s="10" t="str">
        <f t="shared" si="206"/>
        <v/>
      </c>
      <c r="BX667" s="10" t="str">
        <f t="shared" si="207"/>
        <v/>
      </c>
      <c r="BY667" s="10" t="str">
        <f t="shared" si="208"/>
        <v/>
      </c>
      <c r="CA667" s="10" t="str">
        <f t="shared" si="209"/>
        <v/>
      </c>
      <c r="CB667" s="10" t="str">
        <f t="shared" si="210"/>
        <v/>
      </c>
      <c r="CC667" s="10" t="str">
        <f t="shared" si="211"/>
        <v/>
      </c>
      <c r="CD667" s="10" t="str">
        <f t="shared" si="212"/>
        <v/>
      </c>
      <c r="CE667" s="10" t="str">
        <f t="shared" si="213"/>
        <v/>
      </c>
      <c r="CF667" s="10"/>
      <c r="CG667" s="10">
        <f t="shared" si="214"/>
        <v>0</v>
      </c>
    </row>
    <row r="668" spans="1:85" hidden="1" outlineLevel="1" x14ac:dyDescent="0.25">
      <c r="A668" s="12" t="str">
        <f t="shared" si="200"/>
        <v/>
      </c>
      <c r="R668" s="18" t="str">
        <f t="shared" si="199"/>
        <v xml:space="preserve"> []</v>
      </c>
      <c r="AB668" s="45" t="str">
        <f t="shared" si="216"/>
        <v/>
      </c>
      <c r="AD668" s="45" t="str">
        <f t="shared" si="217"/>
        <v/>
      </c>
      <c r="AI668" s="45" t="str">
        <f t="shared" si="218"/>
        <v/>
      </c>
      <c r="AK668" s="45" t="str">
        <f t="shared" si="219"/>
        <v/>
      </c>
      <c r="BN668" s="45" t="str">
        <f t="shared" si="215"/>
        <v/>
      </c>
      <c r="BP668" s="12" t="s">
        <v>3806</v>
      </c>
      <c r="BR668" s="10" t="str">
        <f t="shared" si="201"/>
        <v/>
      </c>
      <c r="BS668" s="10" t="str">
        <f t="shared" si="202"/>
        <v/>
      </c>
      <c r="BT668" s="10" t="str">
        <f t="shared" si="203"/>
        <v/>
      </c>
      <c r="BU668" s="10" t="str">
        <f t="shared" si="204"/>
        <v/>
      </c>
      <c r="BV668" s="10" t="str">
        <f t="shared" si="205"/>
        <v/>
      </c>
      <c r="BW668" s="10" t="str">
        <f t="shared" si="206"/>
        <v/>
      </c>
      <c r="BX668" s="10" t="str">
        <f t="shared" si="207"/>
        <v/>
      </c>
      <c r="BY668" s="10" t="str">
        <f t="shared" si="208"/>
        <v/>
      </c>
      <c r="CA668" s="10" t="str">
        <f t="shared" si="209"/>
        <v/>
      </c>
      <c r="CB668" s="10" t="str">
        <f t="shared" si="210"/>
        <v/>
      </c>
      <c r="CC668" s="10" t="str">
        <f t="shared" si="211"/>
        <v/>
      </c>
      <c r="CD668" s="10" t="str">
        <f t="shared" si="212"/>
        <v/>
      </c>
      <c r="CE668" s="10" t="str">
        <f t="shared" si="213"/>
        <v/>
      </c>
      <c r="CF668" s="10"/>
      <c r="CG668" s="10">
        <f t="shared" si="214"/>
        <v>0</v>
      </c>
    </row>
    <row r="669" spans="1:85" hidden="1" outlineLevel="1" x14ac:dyDescent="0.25">
      <c r="A669" s="12" t="str">
        <f t="shared" si="200"/>
        <v/>
      </c>
      <c r="R669" s="18" t="str">
        <f t="shared" si="199"/>
        <v xml:space="preserve"> []</v>
      </c>
      <c r="AB669" s="45" t="str">
        <f t="shared" si="216"/>
        <v/>
      </c>
      <c r="AD669" s="45" t="str">
        <f t="shared" si="217"/>
        <v/>
      </c>
      <c r="AI669" s="45" t="str">
        <f t="shared" si="218"/>
        <v/>
      </c>
      <c r="AK669" s="45" t="str">
        <f t="shared" si="219"/>
        <v/>
      </c>
      <c r="BN669" s="45" t="str">
        <f t="shared" si="215"/>
        <v/>
      </c>
      <c r="BP669" s="12" t="s">
        <v>3806</v>
      </c>
      <c r="BR669" s="10" t="str">
        <f t="shared" si="201"/>
        <v/>
      </c>
      <c r="BS669" s="10" t="str">
        <f t="shared" si="202"/>
        <v/>
      </c>
      <c r="BT669" s="10" t="str">
        <f t="shared" si="203"/>
        <v/>
      </c>
      <c r="BU669" s="10" t="str">
        <f t="shared" si="204"/>
        <v/>
      </c>
      <c r="BV669" s="10" t="str">
        <f t="shared" si="205"/>
        <v/>
      </c>
      <c r="BW669" s="10" t="str">
        <f t="shared" si="206"/>
        <v/>
      </c>
      <c r="BX669" s="10" t="str">
        <f t="shared" si="207"/>
        <v/>
      </c>
      <c r="BY669" s="10" t="str">
        <f t="shared" si="208"/>
        <v/>
      </c>
      <c r="CA669" s="10" t="str">
        <f t="shared" si="209"/>
        <v/>
      </c>
      <c r="CB669" s="10" t="str">
        <f t="shared" si="210"/>
        <v/>
      </c>
      <c r="CC669" s="10" t="str">
        <f t="shared" si="211"/>
        <v/>
      </c>
      <c r="CD669" s="10" t="str">
        <f t="shared" si="212"/>
        <v/>
      </c>
      <c r="CE669" s="10" t="str">
        <f t="shared" si="213"/>
        <v/>
      </c>
      <c r="CF669" s="10"/>
      <c r="CG669" s="10">
        <f t="shared" si="214"/>
        <v>0</v>
      </c>
    </row>
    <row r="670" spans="1:85" hidden="1" outlineLevel="1" x14ac:dyDescent="0.25">
      <c r="A670" s="12" t="str">
        <f t="shared" si="200"/>
        <v/>
      </c>
      <c r="R670" s="18" t="str">
        <f t="shared" si="199"/>
        <v xml:space="preserve"> []</v>
      </c>
      <c r="AB670" s="45" t="str">
        <f t="shared" si="216"/>
        <v/>
      </c>
      <c r="AD670" s="45" t="str">
        <f t="shared" si="217"/>
        <v/>
      </c>
      <c r="AI670" s="45" t="str">
        <f t="shared" si="218"/>
        <v/>
      </c>
      <c r="AK670" s="45" t="str">
        <f t="shared" si="219"/>
        <v/>
      </c>
      <c r="BN670" s="45" t="str">
        <f t="shared" si="215"/>
        <v/>
      </c>
      <c r="BP670" s="12" t="s">
        <v>3806</v>
      </c>
      <c r="BR670" s="10" t="str">
        <f t="shared" si="201"/>
        <v/>
      </c>
      <c r="BS670" s="10" t="str">
        <f t="shared" si="202"/>
        <v/>
      </c>
      <c r="BT670" s="10" t="str">
        <f t="shared" si="203"/>
        <v/>
      </c>
      <c r="BU670" s="10" t="str">
        <f t="shared" si="204"/>
        <v/>
      </c>
      <c r="BV670" s="10" t="str">
        <f t="shared" si="205"/>
        <v/>
      </c>
      <c r="BW670" s="10" t="str">
        <f t="shared" si="206"/>
        <v/>
      </c>
      <c r="BX670" s="10" t="str">
        <f t="shared" si="207"/>
        <v/>
      </c>
      <c r="BY670" s="10" t="str">
        <f t="shared" si="208"/>
        <v/>
      </c>
      <c r="CA670" s="10" t="str">
        <f t="shared" si="209"/>
        <v/>
      </c>
      <c r="CB670" s="10" t="str">
        <f t="shared" si="210"/>
        <v/>
      </c>
      <c r="CC670" s="10" t="str">
        <f t="shared" si="211"/>
        <v/>
      </c>
      <c r="CD670" s="10" t="str">
        <f t="shared" si="212"/>
        <v/>
      </c>
      <c r="CE670" s="10" t="str">
        <f t="shared" si="213"/>
        <v/>
      </c>
      <c r="CF670" s="10"/>
      <c r="CG670" s="10">
        <f t="shared" si="214"/>
        <v>0</v>
      </c>
    </row>
    <row r="671" spans="1:85" hidden="1" outlineLevel="1" x14ac:dyDescent="0.25">
      <c r="A671" s="12" t="str">
        <f t="shared" si="200"/>
        <v/>
      </c>
      <c r="R671" s="18" t="str">
        <f t="shared" si="199"/>
        <v xml:space="preserve"> []</v>
      </c>
      <c r="AB671" s="45" t="str">
        <f t="shared" si="216"/>
        <v/>
      </c>
      <c r="AD671" s="45" t="str">
        <f t="shared" si="217"/>
        <v/>
      </c>
      <c r="AI671" s="45" t="str">
        <f t="shared" si="218"/>
        <v/>
      </c>
      <c r="AK671" s="45" t="str">
        <f t="shared" si="219"/>
        <v/>
      </c>
      <c r="BN671" s="45" t="str">
        <f t="shared" si="215"/>
        <v/>
      </c>
      <c r="BP671" s="12" t="s">
        <v>3806</v>
      </c>
      <c r="BR671" s="10" t="str">
        <f t="shared" si="201"/>
        <v/>
      </c>
      <c r="BS671" s="10" t="str">
        <f t="shared" si="202"/>
        <v/>
      </c>
      <c r="BT671" s="10" t="str">
        <f t="shared" si="203"/>
        <v/>
      </c>
      <c r="BU671" s="10" t="str">
        <f t="shared" si="204"/>
        <v/>
      </c>
      <c r="BV671" s="10" t="str">
        <f t="shared" si="205"/>
        <v/>
      </c>
      <c r="BW671" s="10" t="str">
        <f t="shared" si="206"/>
        <v/>
      </c>
      <c r="BX671" s="10" t="str">
        <f t="shared" si="207"/>
        <v/>
      </c>
      <c r="BY671" s="10" t="str">
        <f t="shared" si="208"/>
        <v/>
      </c>
      <c r="CA671" s="10" t="str">
        <f t="shared" si="209"/>
        <v/>
      </c>
      <c r="CB671" s="10" t="str">
        <f t="shared" si="210"/>
        <v/>
      </c>
      <c r="CC671" s="10" t="str">
        <f t="shared" si="211"/>
        <v/>
      </c>
      <c r="CD671" s="10" t="str">
        <f t="shared" si="212"/>
        <v/>
      </c>
      <c r="CE671" s="10" t="str">
        <f t="shared" si="213"/>
        <v/>
      </c>
      <c r="CF671" s="10"/>
      <c r="CG671" s="10">
        <f t="shared" si="214"/>
        <v>0</v>
      </c>
    </row>
    <row r="672" spans="1:85" hidden="1" outlineLevel="1" x14ac:dyDescent="0.25">
      <c r="A672" s="12" t="str">
        <f t="shared" si="200"/>
        <v/>
      </c>
      <c r="R672" s="18" t="str">
        <f t="shared" si="199"/>
        <v xml:space="preserve"> []</v>
      </c>
      <c r="AB672" s="45" t="str">
        <f t="shared" si="216"/>
        <v/>
      </c>
      <c r="AD672" s="45" t="str">
        <f t="shared" si="217"/>
        <v/>
      </c>
      <c r="AI672" s="45" t="str">
        <f t="shared" si="218"/>
        <v/>
      </c>
      <c r="AK672" s="45" t="str">
        <f t="shared" si="219"/>
        <v/>
      </c>
      <c r="BN672" s="45" t="str">
        <f t="shared" si="215"/>
        <v/>
      </c>
      <c r="BP672" s="12" t="s">
        <v>3806</v>
      </c>
      <c r="BR672" s="10" t="str">
        <f t="shared" si="201"/>
        <v/>
      </c>
      <c r="BS672" s="10" t="str">
        <f t="shared" si="202"/>
        <v/>
      </c>
      <c r="BT672" s="10" t="str">
        <f t="shared" si="203"/>
        <v/>
      </c>
      <c r="BU672" s="10" t="str">
        <f t="shared" si="204"/>
        <v/>
      </c>
      <c r="BV672" s="10" t="str">
        <f t="shared" si="205"/>
        <v/>
      </c>
      <c r="BW672" s="10" t="str">
        <f t="shared" si="206"/>
        <v/>
      </c>
      <c r="BX672" s="10" t="str">
        <f t="shared" si="207"/>
        <v/>
      </c>
      <c r="BY672" s="10" t="str">
        <f t="shared" si="208"/>
        <v/>
      </c>
      <c r="CA672" s="10" t="str">
        <f t="shared" si="209"/>
        <v/>
      </c>
      <c r="CB672" s="10" t="str">
        <f t="shared" si="210"/>
        <v/>
      </c>
      <c r="CC672" s="10" t="str">
        <f t="shared" si="211"/>
        <v/>
      </c>
      <c r="CD672" s="10" t="str">
        <f t="shared" si="212"/>
        <v/>
      </c>
      <c r="CE672" s="10" t="str">
        <f t="shared" si="213"/>
        <v/>
      </c>
      <c r="CF672" s="10"/>
      <c r="CG672" s="10">
        <f t="shared" si="214"/>
        <v>0</v>
      </c>
    </row>
    <row r="673" spans="1:85" hidden="1" outlineLevel="1" x14ac:dyDescent="0.25">
      <c r="A673" s="12" t="str">
        <f t="shared" si="200"/>
        <v/>
      </c>
      <c r="R673" s="18" t="str">
        <f t="shared" si="199"/>
        <v xml:space="preserve"> []</v>
      </c>
      <c r="AB673" s="45" t="str">
        <f t="shared" si="216"/>
        <v/>
      </c>
      <c r="AD673" s="45" t="str">
        <f t="shared" si="217"/>
        <v/>
      </c>
      <c r="AI673" s="45" t="str">
        <f t="shared" si="218"/>
        <v/>
      </c>
      <c r="AK673" s="45" t="str">
        <f t="shared" si="219"/>
        <v/>
      </c>
      <c r="BN673" s="45" t="str">
        <f t="shared" si="215"/>
        <v/>
      </c>
      <c r="BP673" s="12" t="s">
        <v>3806</v>
      </c>
      <c r="BR673" s="10" t="str">
        <f t="shared" si="201"/>
        <v/>
      </c>
      <c r="BS673" s="10" t="str">
        <f t="shared" si="202"/>
        <v/>
      </c>
      <c r="BT673" s="10" t="str">
        <f t="shared" si="203"/>
        <v/>
      </c>
      <c r="BU673" s="10" t="str">
        <f t="shared" si="204"/>
        <v/>
      </c>
      <c r="BV673" s="10" t="str">
        <f t="shared" si="205"/>
        <v/>
      </c>
      <c r="BW673" s="10" t="str">
        <f t="shared" si="206"/>
        <v/>
      </c>
      <c r="BX673" s="10" t="str">
        <f t="shared" si="207"/>
        <v/>
      </c>
      <c r="BY673" s="10" t="str">
        <f t="shared" si="208"/>
        <v/>
      </c>
      <c r="CA673" s="10" t="str">
        <f t="shared" si="209"/>
        <v/>
      </c>
      <c r="CB673" s="10" t="str">
        <f t="shared" si="210"/>
        <v/>
      </c>
      <c r="CC673" s="10" t="str">
        <f t="shared" si="211"/>
        <v/>
      </c>
      <c r="CD673" s="10" t="str">
        <f t="shared" si="212"/>
        <v/>
      </c>
      <c r="CE673" s="10" t="str">
        <f t="shared" si="213"/>
        <v/>
      </c>
      <c r="CF673" s="10"/>
      <c r="CG673" s="10">
        <f t="shared" si="214"/>
        <v>0</v>
      </c>
    </row>
    <row r="674" spans="1:85" hidden="1" outlineLevel="1" x14ac:dyDescent="0.25">
      <c r="A674" s="12" t="str">
        <f t="shared" si="200"/>
        <v/>
      </c>
      <c r="R674" s="18" t="str">
        <f t="shared" si="199"/>
        <v xml:space="preserve"> []</v>
      </c>
      <c r="AB674" s="45" t="str">
        <f t="shared" si="216"/>
        <v/>
      </c>
      <c r="AD674" s="45" t="str">
        <f t="shared" si="217"/>
        <v/>
      </c>
      <c r="AI674" s="45" t="str">
        <f t="shared" si="218"/>
        <v/>
      </c>
      <c r="AK674" s="45" t="str">
        <f t="shared" si="219"/>
        <v/>
      </c>
      <c r="BN674" s="45" t="str">
        <f t="shared" si="215"/>
        <v/>
      </c>
      <c r="BP674" s="12" t="s">
        <v>3806</v>
      </c>
      <c r="BR674" s="10" t="str">
        <f t="shared" si="201"/>
        <v/>
      </c>
      <c r="BS674" s="10" t="str">
        <f t="shared" si="202"/>
        <v/>
      </c>
      <c r="BT674" s="10" t="str">
        <f t="shared" si="203"/>
        <v/>
      </c>
      <c r="BU674" s="10" t="str">
        <f t="shared" si="204"/>
        <v/>
      </c>
      <c r="BV674" s="10" t="str">
        <f t="shared" si="205"/>
        <v/>
      </c>
      <c r="BW674" s="10" t="str">
        <f t="shared" si="206"/>
        <v/>
      </c>
      <c r="BX674" s="10" t="str">
        <f t="shared" si="207"/>
        <v/>
      </c>
      <c r="BY674" s="10" t="str">
        <f t="shared" si="208"/>
        <v/>
      </c>
      <c r="CA674" s="10" t="str">
        <f t="shared" si="209"/>
        <v/>
      </c>
      <c r="CB674" s="10" t="str">
        <f t="shared" si="210"/>
        <v/>
      </c>
      <c r="CC674" s="10" t="str">
        <f t="shared" si="211"/>
        <v/>
      </c>
      <c r="CD674" s="10" t="str">
        <f t="shared" si="212"/>
        <v/>
      </c>
      <c r="CE674" s="10" t="str">
        <f t="shared" si="213"/>
        <v/>
      </c>
      <c r="CF674" s="10"/>
      <c r="CG674" s="10">
        <f t="shared" si="214"/>
        <v>0</v>
      </c>
    </row>
    <row r="675" spans="1:85" hidden="1" outlineLevel="1" x14ac:dyDescent="0.25">
      <c r="A675" s="12" t="str">
        <f t="shared" si="200"/>
        <v/>
      </c>
      <c r="R675" s="18" t="str">
        <f t="shared" si="199"/>
        <v xml:space="preserve"> []</v>
      </c>
      <c r="AB675" s="45" t="str">
        <f t="shared" si="216"/>
        <v/>
      </c>
      <c r="AD675" s="45" t="str">
        <f t="shared" si="217"/>
        <v/>
      </c>
      <c r="AI675" s="45" t="str">
        <f t="shared" si="218"/>
        <v/>
      </c>
      <c r="AK675" s="45" t="str">
        <f t="shared" si="219"/>
        <v/>
      </c>
      <c r="BN675" s="45" t="str">
        <f t="shared" si="215"/>
        <v/>
      </c>
      <c r="BP675" s="12" t="s">
        <v>3806</v>
      </c>
      <c r="BR675" s="10" t="str">
        <f t="shared" si="201"/>
        <v/>
      </c>
      <c r="BS675" s="10" t="str">
        <f t="shared" si="202"/>
        <v/>
      </c>
      <c r="BT675" s="10" t="str">
        <f t="shared" si="203"/>
        <v/>
      </c>
      <c r="BU675" s="10" t="str">
        <f t="shared" si="204"/>
        <v/>
      </c>
      <c r="BV675" s="10" t="str">
        <f t="shared" si="205"/>
        <v/>
      </c>
      <c r="BW675" s="10" t="str">
        <f t="shared" si="206"/>
        <v/>
      </c>
      <c r="BX675" s="10" t="str">
        <f t="shared" si="207"/>
        <v/>
      </c>
      <c r="BY675" s="10" t="str">
        <f t="shared" si="208"/>
        <v/>
      </c>
      <c r="CA675" s="10" t="str">
        <f t="shared" si="209"/>
        <v/>
      </c>
      <c r="CB675" s="10" t="str">
        <f t="shared" si="210"/>
        <v/>
      </c>
      <c r="CC675" s="10" t="str">
        <f t="shared" si="211"/>
        <v/>
      </c>
      <c r="CD675" s="10" t="str">
        <f t="shared" si="212"/>
        <v/>
      </c>
      <c r="CE675" s="10" t="str">
        <f t="shared" si="213"/>
        <v/>
      </c>
      <c r="CF675" s="10"/>
      <c r="CG675" s="10">
        <f t="shared" si="214"/>
        <v>0</v>
      </c>
    </row>
    <row r="676" spans="1:85" hidden="1" outlineLevel="1" x14ac:dyDescent="0.25">
      <c r="A676" s="12" t="str">
        <f t="shared" si="200"/>
        <v/>
      </c>
      <c r="R676" s="18" t="str">
        <f t="shared" si="199"/>
        <v xml:space="preserve"> []</v>
      </c>
      <c r="AB676" s="45" t="str">
        <f t="shared" si="216"/>
        <v/>
      </c>
      <c r="AD676" s="45" t="str">
        <f t="shared" si="217"/>
        <v/>
      </c>
      <c r="AI676" s="45" t="str">
        <f t="shared" si="218"/>
        <v/>
      </c>
      <c r="AK676" s="45" t="str">
        <f t="shared" si="219"/>
        <v/>
      </c>
      <c r="BN676" s="45" t="str">
        <f t="shared" si="215"/>
        <v/>
      </c>
      <c r="BP676" s="12" t="s">
        <v>3806</v>
      </c>
      <c r="BR676" s="10" t="str">
        <f t="shared" si="201"/>
        <v/>
      </c>
      <c r="BS676" s="10" t="str">
        <f t="shared" si="202"/>
        <v/>
      </c>
      <c r="BT676" s="10" t="str">
        <f t="shared" si="203"/>
        <v/>
      </c>
      <c r="BU676" s="10" t="str">
        <f t="shared" si="204"/>
        <v/>
      </c>
      <c r="BV676" s="10" t="str">
        <f t="shared" si="205"/>
        <v/>
      </c>
      <c r="BW676" s="10" t="str">
        <f t="shared" si="206"/>
        <v/>
      </c>
      <c r="BX676" s="10" t="str">
        <f t="shared" si="207"/>
        <v/>
      </c>
      <c r="BY676" s="10" t="str">
        <f t="shared" si="208"/>
        <v/>
      </c>
      <c r="CA676" s="10" t="str">
        <f t="shared" si="209"/>
        <v/>
      </c>
      <c r="CB676" s="10" t="str">
        <f t="shared" si="210"/>
        <v/>
      </c>
      <c r="CC676" s="10" t="str">
        <f t="shared" si="211"/>
        <v/>
      </c>
      <c r="CD676" s="10" t="str">
        <f t="shared" si="212"/>
        <v/>
      </c>
      <c r="CE676" s="10" t="str">
        <f t="shared" si="213"/>
        <v/>
      </c>
      <c r="CF676" s="10"/>
      <c r="CG676" s="10">
        <f t="shared" si="214"/>
        <v>0</v>
      </c>
    </row>
    <row r="677" spans="1:85" hidden="1" outlineLevel="1" x14ac:dyDescent="0.25">
      <c r="A677" s="12" t="str">
        <f t="shared" si="200"/>
        <v/>
      </c>
      <c r="R677" s="18" t="str">
        <f t="shared" si="199"/>
        <v xml:space="preserve"> []</v>
      </c>
      <c r="AB677" s="45" t="str">
        <f t="shared" si="216"/>
        <v/>
      </c>
      <c r="AD677" s="45" t="str">
        <f t="shared" si="217"/>
        <v/>
      </c>
      <c r="AI677" s="45" t="str">
        <f t="shared" si="218"/>
        <v/>
      </c>
      <c r="AK677" s="45" t="str">
        <f t="shared" si="219"/>
        <v/>
      </c>
      <c r="BN677" s="45" t="str">
        <f t="shared" si="215"/>
        <v/>
      </c>
      <c r="BP677" s="12" t="s">
        <v>3806</v>
      </c>
      <c r="BR677" s="10" t="str">
        <f t="shared" si="201"/>
        <v/>
      </c>
      <c r="BS677" s="10" t="str">
        <f t="shared" si="202"/>
        <v/>
      </c>
      <c r="BT677" s="10" t="str">
        <f t="shared" si="203"/>
        <v/>
      </c>
      <c r="BU677" s="10" t="str">
        <f t="shared" si="204"/>
        <v/>
      </c>
      <c r="BV677" s="10" t="str">
        <f t="shared" si="205"/>
        <v/>
      </c>
      <c r="BW677" s="10" t="str">
        <f t="shared" si="206"/>
        <v/>
      </c>
      <c r="BX677" s="10" t="str">
        <f t="shared" si="207"/>
        <v/>
      </c>
      <c r="BY677" s="10" t="str">
        <f t="shared" si="208"/>
        <v/>
      </c>
      <c r="CA677" s="10" t="str">
        <f t="shared" si="209"/>
        <v/>
      </c>
      <c r="CB677" s="10" t="str">
        <f t="shared" si="210"/>
        <v/>
      </c>
      <c r="CC677" s="10" t="str">
        <f t="shared" si="211"/>
        <v/>
      </c>
      <c r="CD677" s="10" t="str">
        <f t="shared" si="212"/>
        <v/>
      </c>
      <c r="CE677" s="10" t="str">
        <f t="shared" si="213"/>
        <v/>
      </c>
      <c r="CF677" s="10"/>
      <c r="CG677" s="10">
        <f t="shared" si="214"/>
        <v>0</v>
      </c>
    </row>
    <row r="678" spans="1:85" hidden="1" outlineLevel="1" x14ac:dyDescent="0.25">
      <c r="A678" s="12" t="str">
        <f t="shared" si="200"/>
        <v/>
      </c>
      <c r="R678" s="18" t="str">
        <f t="shared" si="199"/>
        <v xml:space="preserve"> []</v>
      </c>
      <c r="AB678" s="45" t="str">
        <f t="shared" ref="AB678:AB709" si="220">IF(ISBLANK(U67),"",U67)</f>
        <v/>
      </c>
      <c r="AD678" s="45" t="str">
        <f t="shared" ref="AD678:AD709" si="221">IF(ISBLANK(W67),"",W67)</f>
        <v/>
      </c>
      <c r="AI678" s="45" t="str">
        <f t="shared" ref="AI678:AI709" si="222">IF(ISBLANK(AB67),"",AB67)</f>
        <v/>
      </c>
      <c r="AK678" s="45" t="str">
        <f t="shared" ref="AK678:AK709" si="223">IF(ISBLANK(AD67),"",AD67)</f>
        <v/>
      </c>
      <c r="BN678" s="45" t="str">
        <f t="shared" si="215"/>
        <v/>
      </c>
      <c r="BP678" s="12" t="s">
        <v>3806</v>
      </c>
      <c r="BR678" s="10" t="str">
        <f t="shared" si="201"/>
        <v/>
      </c>
      <c r="BS678" s="10" t="str">
        <f t="shared" si="202"/>
        <v/>
      </c>
      <c r="BT678" s="10" t="str">
        <f t="shared" si="203"/>
        <v/>
      </c>
      <c r="BU678" s="10" t="str">
        <f t="shared" si="204"/>
        <v/>
      </c>
      <c r="BV678" s="10" t="str">
        <f t="shared" si="205"/>
        <v/>
      </c>
      <c r="BW678" s="10" t="str">
        <f t="shared" si="206"/>
        <v/>
      </c>
      <c r="BX678" s="10" t="str">
        <f t="shared" si="207"/>
        <v/>
      </c>
      <c r="BY678" s="10" t="str">
        <f t="shared" si="208"/>
        <v/>
      </c>
      <c r="CA678" s="10" t="str">
        <f t="shared" si="209"/>
        <v/>
      </c>
      <c r="CB678" s="10" t="str">
        <f t="shared" si="210"/>
        <v/>
      </c>
      <c r="CC678" s="10" t="str">
        <f t="shared" si="211"/>
        <v/>
      </c>
      <c r="CD678" s="10" t="str">
        <f t="shared" si="212"/>
        <v/>
      </c>
      <c r="CE678" s="10" t="str">
        <f t="shared" si="213"/>
        <v/>
      </c>
      <c r="CF678" s="10"/>
      <c r="CG678" s="10">
        <f t="shared" si="214"/>
        <v>0</v>
      </c>
    </row>
    <row r="679" spans="1:85" hidden="1" outlineLevel="1" x14ac:dyDescent="0.25">
      <c r="A679" s="12" t="str">
        <f t="shared" si="200"/>
        <v/>
      </c>
      <c r="R679" s="18" t="str">
        <f t="shared" ref="R679:R713" si="224">CONCATENATE(R68," [",
BR679,BS679,BT679,BU679,BV679,BW679,BX679,BY679,"]")</f>
        <v xml:space="preserve"> []</v>
      </c>
      <c r="AB679" s="45" t="str">
        <f t="shared" si="220"/>
        <v/>
      </c>
      <c r="AD679" s="45" t="str">
        <f t="shared" si="221"/>
        <v/>
      </c>
      <c r="AI679" s="45" t="str">
        <f t="shared" si="222"/>
        <v/>
      </c>
      <c r="AK679" s="45" t="str">
        <f t="shared" si="223"/>
        <v/>
      </c>
      <c r="BN679" s="45" t="str">
        <f t="shared" si="215"/>
        <v/>
      </c>
      <c r="BP679" s="12" t="s">
        <v>3806</v>
      </c>
      <c r="BR679" s="10" t="str">
        <f t="shared" si="201"/>
        <v/>
      </c>
      <c r="BS679" s="10" t="str">
        <f t="shared" si="202"/>
        <v/>
      </c>
      <c r="BT679" s="10" t="str">
        <f t="shared" si="203"/>
        <v/>
      </c>
      <c r="BU679" s="10" t="str">
        <f t="shared" si="204"/>
        <v/>
      </c>
      <c r="BV679" s="10" t="str">
        <f t="shared" si="205"/>
        <v/>
      </c>
      <c r="BW679" s="10" t="str">
        <f t="shared" si="206"/>
        <v/>
      </c>
      <c r="BX679" s="10" t="str">
        <f t="shared" si="207"/>
        <v/>
      </c>
      <c r="BY679" s="10" t="str">
        <f t="shared" si="208"/>
        <v/>
      </c>
      <c r="CA679" s="10" t="str">
        <f t="shared" si="209"/>
        <v/>
      </c>
      <c r="CB679" s="10" t="str">
        <f t="shared" si="210"/>
        <v/>
      </c>
      <c r="CC679" s="10" t="str">
        <f t="shared" si="211"/>
        <v/>
      </c>
      <c r="CD679" s="10" t="str">
        <f t="shared" si="212"/>
        <v/>
      </c>
      <c r="CE679" s="10" t="str">
        <f t="shared" si="213"/>
        <v/>
      </c>
      <c r="CF679" s="10"/>
      <c r="CG679" s="10">
        <f t="shared" si="214"/>
        <v>0</v>
      </c>
    </row>
    <row r="680" spans="1:85" hidden="1" outlineLevel="1" x14ac:dyDescent="0.25">
      <c r="A680" s="12" t="str">
        <f t="shared" si="200"/>
        <v/>
      </c>
      <c r="R680" s="18" t="str">
        <f t="shared" si="224"/>
        <v xml:space="preserve"> []</v>
      </c>
      <c r="AB680" s="45" t="str">
        <f t="shared" si="220"/>
        <v/>
      </c>
      <c r="AD680" s="45" t="str">
        <f t="shared" si="221"/>
        <v/>
      </c>
      <c r="AI680" s="45" t="str">
        <f t="shared" si="222"/>
        <v/>
      </c>
      <c r="AK680" s="45" t="str">
        <f t="shared" si="223"/>
        <v/>
      </c>
      <c r="BN680" s="45" t="str">
        <f t="shared" si="215"/>
        <v/>
      </c>
      <c r="BP680" s="12" t="s">
        <v>3806</v>
      </c>
      <c r="BR680" s="10" t="str">
        <f t="shared" si="201"/>
        <v/>
      </c>
      <c r="BS680" s="10" t="str">
        <f t="shared" si="202"/>
        <v/>
      </c>
      <c r="BT680" s="10" t="str">
        <f t="shared" si="203"/>
        <v/>
      </c>
      <c r="BU680" s="10" t="str">
        <f t="shared" si="204"/>
        <v/>
      </c>
      <c r="BV680" s="10" t="str">
        <f t="shared" si="205"/>
        <v/>
      </c>
      <c r="BW680" s="10" t="str">
        <f t="shared" si="206"/>
        <v/>
      </c>
      <c r="BX680" s="10" t="str">
        <f t="shared" si="207"/>
        <v/>
      </c>
      <c r="BY680" s="10" t="str">
        <f t="shared" si="208"/>
        <v/>
      </c>
      <c r="CA680" s="10" t="str">
        <f t="shared" si="209"/>
        <v/>
      </c>
      <c r="CB680" s="10" t="str">
        <f t="shared" si="210"/>
        <v/>
      </c>
      <c r="CC680" s="10" t="str">
        <f t="shared" si="211"/>
        <v/>
      </c>
      <c r="CD680" s="10" t="str">
        <f t="shared" si="212"/>
        <v/>
      </c>
      <c r="CE680" s="10" t="str">
        <f t="shared" si="213"/>
        <v/>
      </c>
      <c r="CF680" s="10"/>
      <c r="CG680" s="10">
        <f t="shared" si="214"/>
        <v>0</v>
      </c>
    </row>
    <row r="681" spans="1:85" hidden="1" outlineLevel="1" x14ac:dyDescent="0.25">
      <c r="A681" s="12" t="str">
        <f t="shared" si="200"/>
        <v/>
      </c>
      <c r="R681" s="18" t="str">
        <f t="shared" si="224"/>
        <v xml:space="preserve"> []</v>
      </c>
      <c r="AB681" s="45" t="str">
        <f t="shared" si="220"/>
        <v/>
      </c>
      <c r="AD681" s="45" t="str">
        <f t="shared" si="221"/>
        <v/>
      </c>
      <c r="AI681" s="45" t="str">
        <f t="shared" si="222"/>
        <v/>
      </c>
      <c r="AK681" s="45" t="str">
        <f t="shared" si="223"/>
        <v/>
      </c>
      <c r="BN681" s="45" t="str">
        <f t="shared" si="215"/>
        <v/>
      </c>
      <c r="BP681" s="12" t="s">
        <v>3806</v>
      </c>
      <c r="BR681" s="10" t="str">
        <f t="shared" si="201"/>
        <v/>
      </c>
      <c r="BS681" s="10" t="str">
        <f t="shared" si="202"/>
        <v/>
      </c>
      <c r="BT681" s="10" t="str">
        <f t="shared" si="203"/>
        <v/>
      </c>
      <c r="BU681" s="10" t="str">
        <f t="shared" si="204"/>
        <v/>
      </c>
      <c r="BV681" s="10" t="str">
        <f t="shared" si="205"/>
        <v/>
      </c>
      <c r="BW681" s="10" t="str">
        <f t="shared" si="206"/>
        <v/>
      </c>
      <c r="BX681" s="10" t="str">
        <f t="shared" si="207"/>
        <v/>
      </c>
      <c r="BY681" s="10" t="str">
        <f t="shared" si="208"/>
        <v/>
      </c>
      <c r="CA681" s="10" t="str">
        <f t="shared" si="209"/>
        <v/>
      </c>
      <c r="CB681" s="10" t="str">
        <f t="shared" si="210"/>
        <v/>
      </c>
      <c r="CC681" s="10" t="str">
        <f t="shared" si="211"/>
        <v/>
      </c>
      <c r="CD681" s="10" t="str">
        <f t="shared" si="212"/>
        <v/>
      </c>
      <c r="CE681" s="10" t="str">
        <f t="shared" si="213"/>
        <v/>
      </c>
      <c r="CF681" s="10"/>
      <c r="CG681" s="10">
        <f t="shared" si="214"/>
        <v>0</v>
      </c>
    </row>
    <row r="682" spans="1:85" hidden="1" outlineLevel="1" x14ac:dyDescent="0.25">
      <c r="A682" s="12" t="str">
        <f t="shared" si="200"/>
        <v/>
      </c>
      <c r="R682" s="18" t="str">
        <f t="shared" si="224"/>
        <v xml:space="preserve"> []</v>
      </c>
      <c r="AB682" s="45" t="str">
        <f t="shared" si="220"/>
        <v/>
      </c>
      <c r="AD682" s="45" t="str">
        <f t="shared" si="221"/>
        <v/>
      </c>
      <c r="AI682" s="45" t="str">
        <f t="shared" si="222"/>
        <v/>
      </c>
      <c r="AK682" s="45" t="str">
        <f t="shared" si="223"/>
        <v/>
      </c>
      <c r="BN682" s="45" t="str">
        <f t="shared" si="215"/>
        <v/>
      </c>
      <c r="BP682" s="12" t="s">
        <v>3806</v>
      </c>
      <c r="BR682" s="10" t="str">
        <f t="shared" si="201"/>
        <v/>
      </c>
      <c r="BS682" s="10" t="str">
        <f t="shared" si="202"/>
        <v/>
      </c>
      <c r="BT682" s="10" t="str">
        <f t="shared" si="203"/>
        <v/>
      </c>
      <c r="BU682" s="10" t="str">
        <f t="shared" si="204"/>
        <v/>
      </c>
      <c r="BV682" s="10" t="str">
        <f t="shared" si="205"/>
        <v/>
      </c>
      <c r="BW682" s="10" t="str">
        <f t="shared" si="206"/>
        <v/>
      </c>
      <c r="BX682" s="10" t="str">
        <f t="shared" si="207"/>
        <v/>
      </c>
      <c r="BY682" s="10" t="str">
        <f t="shared" si="208"/>
        <v/>
      </c>
      <c r="CA682" s="10" t="str">
        <f t="shared" si="209"/>
        <v/>
      </c>
      <c r="CB682" s="10" t="str">
        <f t="shared" si="210"/>
        <v/>
      </c>
      <c r="CC682" s="10" t="str">
        <f t="shared" si="211"/>
        <v/>
      </c>
      <c r="CD682" s="10" t="str">
        <f t="shared" si="212"/>
        <v/>
      </c>
      <c r="CE682" s="10" t="str">
        <f t="shared" si="213"/>
        <v/>
      </c>
      <c r="CF682" s="10"/>
      <c r="CG682" s="10">
        <f t="shared" si="214"/>
        <v>0</v>
      </c>
    </row>
    <row r="683" spans="1:85" hidden="1" outlineLevel="1" x14ac:dyDescent="0.25">
      <c r="A683" s="12" t="str">
        <f t="shared" si="200"/>
        <v/>
      </c>
      <c r="R683" s="18" t="str">
        <f t="shared" si="224"/>
        <v xml:space="preserve"> []</v>
      </c>
      <c r="AB683" s="45" t="str">
        <f t="shared" si="220"/>
        <v/>
      </c>
      <c r="AD683" s="45" t="str">
        <f t="shared" si="221"/>
        <v/>
      </c>
      <c r="AI683" s="45" t="str">
        <f t="shared" si="222"/>
        <v/>
      </c>
      <c r="AK683" s="45" t="str">
        <f t="shared" si="223"/>
        <v/>
      </c>
      <c r="BN683" s="45" t="str">
        <f t="shared" si="215"/>
        <v/>
      </c>
      <c r="BP683" s="12" t="s">
        <v>3806</v>
      </c>
      <c r="BR683" s="10" t="str">
        <f t="shared" si="201"/>
        <v/>
      </c>
      <c r="BS683" s="10" t="str">
        <f t="shared" si="202"/>
        <v/>
      </c>
      <c r="BT683" s="10" t="str">
        <f t="shared" si="203"/>
        <v/>
      </c>
      <c r="BU683" s="10" t="str">
        <f t="shared" si="204"/>
        <v/>
      </c>
      <c r="BV683" s="10" t="str">
        <f t="shared" si="205"/>
        <v/>
      </c>
      <c r="BW683" s="10" t="str">
        <f t="shared" si="206"/>
        <v/>
      </c>
      <c r="BX683" s="10" t="str">
        <f t="shared" si="207"/>
        <v/>
      </c>
      <c r="BY683" s="10" t="str">
        <f t="shared" si="208"/>
        <v/>
      </c>
      <c r="CA683" s="10" t="str">
        <f t="shared" si="209"/>
        <v/>
      </c>
      <c r="CB683" s="10" t="str">
        <f t="shared" si="210"/>
        <v/>
      </c>
      <c r="CC683" s="10" t="str">
        <f t="shared" si="211"/>
        <v/>
      </c>
      <c r="CD683" s="10" t="str">
        <f t="shared" si="212"/>
        <v/>
      </c>
      <c r="CE683" s="10" t="str">
        <f t="shared" si="213"/>
        <v/>
      </c>
      <c r="CF683" s="10"/>
      <c r="CG683" s="10">
        <f t="shared" si="214"/>
        <v>0</v>
      </c>
    </row>
    <row r="684" spans="1:85" hidden="1" outlineLevel="1" x14ac:dyDescent="0.25">
      <c r="A684" s="12" t="str">
        <f t="shared" si="200"/>
        <v/>
      </c>
      <c r="R684" s="18" t="str">
        <f t="shared" si="224"/>
        <v xml:space="preserve"> []</v>
      </c>
      <c r="AB684" s="45" t="str">
        <f t="shared" si="220"/>
        <v/>
      </c>
      <c r="AD684" s="45" t="str">
        <f t="shared" si="221"/>
        <v/>
      </c>
      <c r="AI684" s="45" t="str">
        <f t="shared" si="222"/>
        <v/>
      </c>
      <c r="AK684" s="45" t="str">
        <f t="shared" si="223"/>
        <v/>
      </c>
      <c r="BN684" s="45" t="str">
        <f t="shared" si="215"/>
        <v/>
      </c>
      <c r="BP684" s="12" t="s">
        <v>3806</v>
      </c>
      <c r="BR684" s="10" t="str">
        <f t="shared" si="201"/>
        <v/>
      </c>
      <c r="BS684" s="10" t="str">
        <f t="shared" si="202"/>
        <v/>
      </c>
      <c r="BT684" s="10" t="str">
        <f t="shared" si="203"/>
        <v/>
      </c>
      <c r="BU684" s="10" t="str">
        <f t="shared" si="204"/>
        <v/>
      </c>
      <c r="BV684" s="10" t="str">
        <f t="shared" si="205"/>
        <v/>
      </c>
      <c r="BW684" s="10" t="str">
        <f t="shared" si="206"/>
        <v/>
      </c>
      <c r="BX684" s="10" t="str">
        <f t="shared" si="207"/>
        <v/>
      </c>
      <c r="BY684" s="10" t="str">
        <f t="shared" si="208"/>
        <v/>
      </c>
      <c r="CA684" s="10" t="str">
        <f t="shared" si="209"/>
        <v/>
      </c>
      <c r="CB684" s="10" t="str">
        <f t="shared" si="210"/>
        <v/>
      </c>
      <c r="CC684" s="10" t="str">
        <f t="shared" si="211"/>
        <v/>
      </c>
      <c r="CD684" s="10" t="str">
        <f t="shared" si="212"/>
        <v/>
      </c>
      <c r="CE684" s="10" t="str">
        <f t="shared" si="213"/>
        <v/>
      </c>
      <c r="CF684" s="10"/>
      <c r="CG684" s="10">
        <f t="shared" si="214"/>
        <v>0</v>
      </c>
    </row>
    <row r="685" spans="1:85" hidden="1" outlineLevel="1" x14ac:dyDescent="0.25">
      <c r="A685" s="12" t="str">
        <f t="shared" si="200"/>
        <v/>
      </c>
      <c r="R685" s="18" t="str">
        <f t="shared" si="224"/>
        <v xml:space="preserve"> []</v>
      </c>
      <c r="AB685" s="45" t="str">
        <f t="shared" si="220"/>
        <v/>
      </c>
      <c r="AD685" s="45" t="str">
        <f t="shared" si="221"/>
        <v/>
      </c>
      <c r="AI685" s="45" t="str">
        <f t="shared" si="222"/>
        <v/>
      </c>
      <c r="AK685" s="45" t="str">
        <f t="shared" si="223"/>
        <v/>
      </c>
      <c r="BN685" s="45" t="str">
        <f t="shared" si="215"/>
        <v/>
      </c>
      <c r="BP685" s="12" t="s">
        <v>3806</v>
      </c>
      <c r="BR685" s="10" t="str">
        <f t="shared" si="201"/>
        <v/>
      </c>
      <c r="BS685" s="10" t="str">
        <f t="shared" si="202"/>
        <v/>
      </c>
      <c r="BT685" s="10" t="str">
        <f t="shared" si="203"/>
        <v/>
      </c>
      <c r="BU685" s="10" t="str">
        <f t="shared" si="204"/>
        <v/>
      </c>
      <c r="BV685" s="10" t="str">
        <f t="shared" si="205"/>
        <v/>
      </c>
      <c r="BW685" s="10" t="str">
        <f t="shared" si="206"/>
        <v/>
      </c>
      <c r="BX685" s="10" t="str">
        <f t="shared" si="207"/>
        <v/>
      </c>
      <c r="BY685" s="10" t="str">
        <f t="shared" si="208"/>
        <v/>
      </c>
      <c r="CA685" s="10" t="str">
        <f t="shared" si="209"/>
        <v/>
      </c>
      <c r="CB685" s="10" t="str">
        <f t="shared" si="210"/>
        <v/>
      </c>
      <c r="CC685" s="10" t="str">
        <f t="shared" si="211"/>
        <v/>
      </c>
      <c r="CD685" s="10" t="str">
        <f t="shared" si="212"/>
        <v/>
      </c>
      <c r="CE685" s="10" t="str">
        <f t="shared" si="213"/>
        <v/>
      </c>
      <c r="CF685" s="10"/>
      <c r="CG685" s="10">
        <f t="shared" si="214"/>
        <v>0</v>
      </c>
    </row>
    <row r="686" spans="1:85" hidden="1" outlineLevel="1" x14ac:dyDescent="0.25">
      <c r="A686" s="12" t="str">
        <f t="shared" si="200"/>
        <v/>
      </c>
      <c r="R686" s="18" t="str">
        <f t="shared" si="224"/>
        <v xml:space="preserve"> []</v>
      </c>
      <c r="AB686" s="45" t="str">
        <f t="shared" si="220"/>
        <v/>
      </c>
      <c r="AD686" s="45" t="str">
        <f t="shared" si="221"/>
        <v/>
      </c>
      <c r="AI686" s="45" t="str">
        <f t="shared" si="222"/>
        <v/>
      </c>
      <c r="AK686" s="45" t="str">
        <f t="shared" si="223"/>
        <v/>
      </c>
      <c r="BN686" s="45" t="str">
        <f t="shared" si="215"/>
        <v/>
      </c>
      <c r="BP686" s="12" t="s">
        <v>3806</v>
      </c>
      <c r="BR686" s="10" t="str">
        <f t="shared" si="201"/>
        <v/>
      </c>
      <c r="BS686" s="10" t="str">
        <f t="shared" si="202"/>
        <v/>
      </c>
      <c r="BT686" s="10" t="str">
        <f t="shared" si="203"/>
        <v/>
      </c>
      <c r="BU686" s="10" t="str">
        <f t="shared" si="204"/>
        <v/>
      </c>
      <c r="BV686" s="10" t="str">
        <f t="shared" si="205"/>
        <v/>
      </c>
      <c r="BW686" s="10" t="str">
        <f t="shared" si="206"/>
        <v/>
      </c>
      <c r="BX686" s="10" t="str">
        <f t="shared" si="207"/>
        <v/>
      </c>
      <c r="BY686" s="10" t="str">
        <f t="shared" si="208"/>
        <v/>
      </c>
      <c r="CA686" s="10" t="str">
        <f t="shared" si="209"/>
        <v/>
      </c>
      <c r="CB686" s="10" t="str">
        <f t="shared" si="210"/>
        <v/>
      </c>
      <c r="CC686" s="10" t="str">
        <f t="shared" si="211"/>
        <v/>
      </c>
      <c r="CD686" s="10" t="str">
        <f t="shared" si="212"/>
        <v/>
      </c>
      <c r="CE686" s="10" t="str">
        <f t="shared" si="213"/>
        <v/>
      </c>
      <c r="CF686" s="10"/>
      <c r="CG686" s="10">
        <f t="shared" si="214"/>
        <v>0</v>
      </c>
    </row>
    <row r="687" spans="1:85" hidden="1" outlineLevel="1" x14ac:dyDescent="0.25">
      <c r="A687" s="12" t="str">
        <f t="shared" si="200"/>
        <v/>
      </c>
      <c r="R687" s="18" t="str">
        <f t="shared" si="224"/>
        <v xml:space="preserve"> []</v>
      </c>
      <c r="AB687" s="45" t="str">
        <f t="shared" si="220"/>
        <v/>
      </c>
      <c r="AD687" s="45" t="str">
        <f t="shared" si="221"/>
        <v/>
      </c>
      <c r="AI687" s="45" t="str">
        <f t="shared" si="222"/>
        <v/>
      </c>
      <c r="AK687" s="45" t="str">
        <f t="shared" si="223"/>
        <v/>
      </c>
      <c r="BN687" s="45" t="str">
        <f t="shared" si="215"/>
        <v/>
      </c>
      <c r="BP687" s="12" t="s">
        <v>3806</v>
      </c>
      <c r="BR687" s="10" t="str">
        <f t="shared" si="201"/>
        <v/>
      </c>
      <c r="BS687" s="10" t="str">
        <f t="shared" si="202"/>
        <v/>
      </c>
      <c r="BT687" s="10" t="str">
        <f t="shared" si="203"/>
        <v/>
      </c>
      <c r="BU687" s="10" t="str">
        <f t="shared" si="204"/>
        <v/>
      </c>
      <c r="BV687" s="10" t="str">
        <f t="shared" si="205"/>
        <v/>
      </c>
      <c r="BW687" s="10" t="str">
        <f t="shared" si="206"/>
        <v/>
      </c>
      <c r="BX687" s="10" t="str">
        <f t="shared" si="207"/>
        <v/>
      </c>
      <c r="BY687" s="10" t="str">
        <f t="shared" si="208"/>
        <v/>
      </c>
      <c r="CA687" s="10" t="str">
        <f t="shared" si="209"/>
        <v/>
      </c>
      <c r="CB687" s="10" t="str">
        <f t="shared" si="210"/>
        <v/>
      </c>
      <c r="CC687" s="10" t="str">
        <f t="shared" si="211"/>
        <v/>
      </c>
      <c r="CD687" s="10" t="str">
        <f t="shared" si="212"/>
        <v/>
      </c>
      <c r="CE687" s="10" t="str">
        <f t="shared" si="213"/>
        <v/>
      </c>
      <c r="CF687" s="10"/>
      <c r="CG687" s="10">
        <f t="shared" si="214"/>
        <v>0</v>
      </c>
    </row>
    <row r="688" spans="1:85" hidden="1" outlineLevel="1" x14ac:dyDescent="0.25">
      <c r="A688" s="12" t="str">
        <f t="shared" si="200"/>
        <v/>
      </c>
      <c r="R688" s="18" t="str">
        <f t="shared" si="224"/>
        <v xml:space="preserve"> []</v>
      </c>
      <c r="AB688" s="45" t="str">
        <f t="shared" si="220"/>
        <v/>
      </c>
      <c r="AD688" s="45" t="str">
        <f t="shared" si="221"/>
        <v/>
      </c>
      <c r="AI688" s="45" t="str">
        <f t="shared" si="222"/>
        <v/>
      </c>
      <c r="AK688" s="45" t="str">
        <f t="shared" si="223"/>
        <v/>
      </c>
      <c r="BN688" s="45" t="str">
        <f t="shared" si="215"/>
        <v/>
      </c>
      <c r="BP688" s="12" t="s">
        <v>3806</v>
      </c>
      <c r="BR688" s="10" t="str">
        <f t="shared" si="201"/>
        <v/>
      </c>
      <c r="BS688" s="10" t="str">
        <f t="shared" si="202"/>
        <v/>
      </c>
      <c r="BT688" s="10" t="str">
        <f t="shared" si="203"/>
        <v/>
      </c>
      <c r="BU688" s="10" t="str">
        <f t="shared" si="204"/>
        <v/>
      </c>
      <c r="BV688" s="10" t="str">
        <f t="shared" si="205"/>
        <v/>
      </c>
      <c r="BW688" s="10" t="str">
        <f t="shared" si="206"/>
        <v/>
      </c>
      <c r="BX688" s="10" t="str">
        <f t="shared" si="207"/>
        <v/>
      </c>
      <c r="BY688" s="10" t="str">
        <f t="shared" si="208"/>
        <v/>
      </c>
      <c r="CA688" s="10" t="str">
        <f t="shared" si="209"/>
        <v/>
      </c>
      <c r="CB688" s="10" t="str">
        <f t="shared" si="210"/>
        <v/>
      </c>
      <c r="CC688" s="10" t="str">
        <f t="shared" si="211"/>
        <v/>
      </c>
      <c r="CD688" s="10" t="str">
        <f t="shared" si="212"/>
        <v/>
      </c>
      <c r="CE688" s="10" t="str">
        <f t="shared" si="213"/>
        <v/>
      </c>
      <c r="CF688" s="10"/>
      <c r="CG688" s="10">
        <f t="shared" si="214"/>
        <v>0</v>
      </c>
    </row>
    <row r="689" spans="1:85" hidden="1" outlineLevel="1" x14ac:dyDescent="0.25">
      <c r="A689" s="12" t="str">
        <f t="shared" si="200"/>
        <v/>
      </c>
      <c r="R689" s="18" t="str">
        <f t="shared" si="224"/>
        <v xml:space="preserve"> []</v>
      </c>
      <c r="AB689" s="45" t="str">
        <f t="shared" si="220"/>
        <v/>
      </c>
      <c r="AD689" s="45" t="str">
        <f t="shared" si="221"/>
        <v/>
      </c>
      <c r="AI689" s="45" t="str">
        <f t="shared" si="222"/>
        <v/>
      </c>
      <c r="AK689" s="45" t="str">
        <f t="shared" si="223"/>
        <v/>
      </c>
      <c r="BN689" s="45" t="str">
        <f t="shared" si="215"/>
        <v/>
      </c>
      <c r="BP689" s="12" t="s">
        <v>3806</v>
      </c>
      <c r="BR689" s="10" t="str">
        <f t="shared" si="201"/>
        <v/>
      </c>
      <c r="BS689" s="10" t="str">
        <f t="shared" si="202"/>
        <v/>
      </c>
      <c r="BT689" s="10" t="str">
        <f t="shared" si="203"/>
        <v/>
      </c>
      <c r="BU689" s="10" t="str">
        <f t="shared" si="204"/>
        <v/>
      </c>
      <c r="BV689" s="10" t="str">
        <f t="shared" si="205"/>
        <v/>
      </c>
      <c r="BW689" s="10" t="str">
        <f t="shared" si="206"/>
        <v/>
      </c>
      <c r="BX689" s="10" t="str">
        <f t="shared" si="207"/>
        <v/>
      </c>
      <c r="BY689" s="10" t="str">
        <f t="shared" si="208"/>
        <v/>
      </c>
      <c r="CA689" s="10" t="str">
        <f t="shared" si="209"/>
        <v/>
      </c>
      <c r="CB689" s="10" t="str">
        <f t="shared" si="210"/>
        <v/>
      </c>
      <c r="CC689" s="10" t="str">
        <f t="shared" si="211"/>
        <v/>
      </c>
      <c r="CD689" s="10" t="str">
        <f t="shared" si="212"/>
        <v/>
      </c>
      <c r="CE689" s="10" t="str">
        <f t="shared" si="213"/>
        <v/>
      </c>
      <c r="CF689" s="10"/>
      <c r="CG689" s="10">
        <f t="shared" si="214"/>
        <v>0</v>
      </c>
    </row>
    <row r="690" spans="1:85" hidden="1" outlineLevel="1" x14ac:dyDescent="0.25">
      <c r="A690" s="12" t="str">
        <f t="shared" si="200"/>
        <v/>
      </c>
      <c r="R690" s="18" t="str">
        <f t="shared" si="224"/>
        <v xml:space="preserve"> []</v>
      </c>
      <c r="AB690" s="45" t="str">
        <f t="shared" si="220"/>
        <v/>
      </c>
      <c r="AD690" s="45" t="str">
        <f t="shared" si="221"/>
        <v/>
      </c>
      <c r="AI690" s="45" t="str">
        <f t="shared" si="222"/>
        <v/>
      </c>
      <c r="AK690" s="45" t="str">
        <f t="shared" si="223"/>
        <v/>
      </c>
      <c r="BN690" s="45" t="str">
        <f t="shared" si="215"/>
        <v/>
      </c>
      <c r="BP690" s="12" t="s">
        <v>3806</v>
      </c>
      <c r="BR690" s="10" t="str">
        <f t="shared" si="201"/>
        <v/>
      </c>
      <c r="BS690" s="10" t="str">
        <f t="shared" si="202"/>
        <v/>
      </c>
      <c r="BT690" s="10" t="str">
        <f t="shared" si="203"/>
        <v/>
      </c>
      <c r="BU690" s="10" t="str">
        <f t="shared" si="204"/>
        <v/>
      </c>
      <c r="BV690" s="10" t="str">
        <f t="shared" si="205"/>
        <v/>
      </c>
      <c r="BW690" s="10" t="str">
        <f t="shared" si="206"/>
        <v/>
      </c>
      <c r="BX690" s="10" t="str">
        <f t="shared" si="207"/>
        <v/>
      </c>
      <c r="BY690" s="10" t="str">
        <f t="shared" si="208"/>
        <v/>
      </c>
      <c r="CA690" s="10" t="str">
        <f t="shared" si="209"/>
        <v/>
      </c>
      <c r="CB690" s="10" t="str">
        <f t="shared" si="210"/>
        <v/>
      </c>
      <c r="CC690" s="10" t="str">
        <f t="shared" si="211"/>
        <v/>
      </c>
      <c r="CD690" s="10" t="str">
        <f t="shared" si="212"/>
        <v/>
      </c>
      <c r="CE690" s="10" t="str">
        <f t="shared" si="213"/>
        <v/>
      </c>
      <c r="CF690" s="10"/>
      <c r="CG690" s="10">
        <f t="shared" si="214"/>
        <v>0</v>
      </c>
    </row>
    <row r="691" spans="1:85" hidden="1" outlineLevel="1" x14ac:dyDescent="0.25">
      <c r="A691" s="12" t="str">
        <f t="shared" ref="A691:A754" si="225">IF(CG691&lt;2,"",1)</f>
        <v/>
      </c>
      <c r="R691" s="18" t="str">
        <f t="shared" si="224"/>
        <v xml:space="preserve"> []</v>
      </c>
      <c r="AB691" s="45" t="str">
        <f t="shared" si="220"/>
        <v/>
      </c>
      <c r="AD691" s="45" t="str">
        <f t="shared" si="221"/>
        <v/>
      </c>
      <c r="AI691" s="45" t="str">
        <f t="shared" si="222"/>
        <v/>
      </c>
      <c r="AK691" s="45" t="str">
        <f t="shared" si="223"/>
        <v/>
      </c>
      <c r="BN691" s="45" t="str">
        <f t="shared" si="215"/>
        <v/>
      </c>
      <c r="BP691" s="12" t="s">
        <v>3806</v>
      </c>
      <c r="BR691" s="10" t="str">
        <f t="shared" ref="BR691:BR754" si="226">IF(U691="","",CONCATENATE(BR$113," (",U691,")",IF(OR(W691&lt;&gt;"",AB691&lt;&gt;"",AD691&lt;&gt;"",AI691&lt;&gt;"",AK691&lt;&gt;"",AP691&lt;&gt;"",AR691&lt;&gt;"")," и ","")))</f>
        <v/>
      </c>
      <c r="BS691" s="10" t="str">
        <f t="shared" ref="BS691:BS754" si="227">IF(W691="","",CONCATENATE(BS$113," (",W691,")",IF(OR(AB691&lt;&gt;"",AD691&lt;&gt;"",AI691&lt;&gt;"",AK691&lt;&gt;"",AP691&lt;&gt;"",AR691&lt;&gt;"")," и ","")))</f>
        <v/>
      </c>
      <c r="BT691" s="10" t="str">
        <f t="shared" ref="BT691:BT754" si="228">IF(AB691="","",CONCATENATE(BT$113," (",AB691,")",IF(OR(AD691&lt;&gt;"",AI691&lt;&gt;"",AK691&lt;&gt;"",AP691&lt;&gt;"",AR691&lt;&gt;"")," и ","")))</f>
        <v/>
      </c>
      <c r="BU691" s="10" t="str">
        <f t="shared" ref="BU691:BU754" si="229">IF(AD691="","",CONCATENATE(BU$113," (",AD691,")",IF(OR(AI691&lt;&gt;"",AK691&lt;&gt;"",AP691&lt;&gt;"",AR691&lt;&gt;"")," и ","")))</f>
        <v/>
      </c>
      <c r="BV691" s="10" t="str">
        <f t="shared" ref="BV691:BV754" si="230">IF(AI691="","",CONCATENATE(BV$113," (",AI691,")",IF(OR(AK691&lt;&gt;"",AP691&lt;&gt;"",AR691&lt;&gt;"")," и ","")))</f>
        <v/>
      </c>
      <c r="BW691" s="10" t="str">
        <f t="shared" ref="BW691:BW754" si="231">IF(AK691="","",CONCATENATE(BW$113," (",AK691,")",IF(OR(AP691&lt;&gt;"",AR691&lt;&gt;"")," и ","")))</f>
        <v/>
      </c>
      <c r="BX691" s="10" t="str">
        <f t="shared" ref="BX691:BX754" si="232">IF(AP691="","",CONCATENATE(BX$113," (",AP691,")",IF(OR(AR691&lt;&gt;"")," и ","")))</f>
        <v/>
      </c>
      <c r="BY691" s="10" t="str">
        <f t="shared" ref="BY691:BY754" si="233">IF(AR691="","",CONCATENATE(BY$113," (",AR691,")"))</f>
        <v/>
      </c>
      <c r="CA691" s="10" t="str">
        <f t="shared" ref="CA691:CA754" si="234">IF(OR(W691&lt;&gt;"",AB691&lt;&gt;"",AD691&lt;&gt;"",AI691&lt;&gt;"",AK691&lt;&gt;"",AP691&lt;&gt;"",AR691&lt;&gt;"")," и ","")</f>
        <v/>
      </c>
      <c r="CB691" s="10" t="str">
        <f t="shared" ref="CB691:CB754" si="235">IF(OR(AB691&lt;&gt;"",AD691&lt;&gt;"",AI691&lt;&gt;"",AK691&lt;&gt;"",AP691&lt;&gt;"",AR691&lt;&gt;"")," и ","")</f>
        <v/>
      </c>
      <c r="CC691" s="10" t="str">
        <f t="shared" ref="CC691:CC754" si="236">IF(OR(AI691&lt;&gt;"",AK691&lt;&gt;"",AP691&lt;&gt;"",AR691&lt;&gt;"")," и ","")</f>
        <v/>
      </c>
      <c r="CD691" s="10" t="str">
        <f t="shared" ref="CD691:CD754" si="237">IF(OR(AK691&lt;&gt;"",AP691&lt;&gt;"",AR691&lt;&gt;"")," и ","")</f>
        <v/>
      </c>
      <c r="CE691" s="10" t="str">
        <f t="shared" ref="CE691:CE754" si="238">IF(OR(AP691&lt;&gt;"",AR691&lt;&gt;"")," и ","")</f>
        <v/>
      </c>
      <c r="CF691" s="10"/>
      <c r="CG691" s="10">
        <f t="shared" ref="CG691:CG754" si="239">8-COUNTIFS(BR691:BY691,"")</f>
        <v>0</v>
      </c>
    </row>
    <row r="692" spans="1:85" hidden="1" outlineLevel="1" x14ac:dyDescent="0.25">
      <c r="A692" s="12" t="str">
        <f t="shared" si="225"/>
        <v/>
      </c>
      <c r="R692" s="18" t="str">
        <f t="shared" si="224"/>
        <v xml:space="preserve"> []</v>
      </c>
      <c r="AB692" s="45" t="str">
        <f t="shared" si="220"/>
        <v/>
      </c>
      <c r="AD692" s="45" t="str">
        <f t="shared" si="221"/>
        <v/>
      </c>
      <c r="AI692" s="45" t="str">
        <f t="shared" si="222"/>
        <v/>
      </c>
      <c r="AK692" s="45" t="str">
        <f t="shared" si="223"/>
        <v/>
      </c>
      <c r="BN692" s="45" t="str">
        <f t="shared" si="215"/>
        <v/>
      </c>
      <c r="BP692" s="12" t="s">
        <v>3806</v>
      </c>
      <c r="BR692" s="10" t="str">
        <f t="shared" si="226"/>
        <v/>
      </c>
      <c r="BS692" s="10" t="str">
        <f t="shared" si="227"/>
        <v/>
      </c>
      <c r="BT692" s="10" t="str">
        <f t="shared" si="228"/>
        <v/>
      </c>
      <c r="BU692" s="10" t="str">
        <f t="shared" si="229"/>
        <v/>
      </c>
      <c r="BV692" s="10" t="str">
        <f t="shared" si="230"/>
        <v/>
      </c>
      <c r="BW692" s="10" t="str">
        <f t="shared" si="231"/>
        <v/>
      </c>
      <c r="BX692" s="10" t="str">
        <f t="shared" si="232"/>
        <v/>
      </c>
      <c r="BY692" s="10" t="str">
        <f t="shared" si="233"/>
        <v/>
      </c>
      <c r="CA692" s="10" t="str">
        <f t="shared" si="234"/>
        <v/>
      </c>
      <c r="CB692" s="10" t="str">
        <f t="shared" si="235"/>
        <v/>
      </c>
      <c r="CC692" s="10" t="str">
        <f t="shared" si="236"/>
        <v/>
      </c>
      <c r="CD692" s="10" t="str">
        <f t="shared" si="237"/>
        <v/>
      </c>
      <c r="CE692" s="10" t="str">
        <f t="shared" si="238"/>
        <v/>
      </c>
      <c r="CF692" s="10"/>
      <c r="CG692" s="10">
        <f t="shared" si="239"/>
        <v>0</v>
      </c>
    </row>
    <row r="693" spans="1:85" hidden="1" outlineLevel="1" x14ac:dyDescent="0.25">
      <c r="A693" s="12" t="str">
        <f t="shared" si="225"/>
        <v/>
      </c>
      <c r="R693" s="18" t="str">
        <f t="shared" si="224"/>
        <v xml:space="preserve"> []</v>
      </c>
      <c r="AB693" s="45" t="str">
        <f t="shared" si="220"/>
        <v/>
      </c>
      <c r="AD693" s="45" t="str">
        <f t="shared" si="221"/>
        <v/>
      </c>
      <c r="AI693" s="45" t="str">
        <f t="shared" si="222"/>
        <v/>
      </c>
      <c r="AK693" s="45" t="str">
        <f t="shared" si="223"/>
        <v/>
      </c>
      <c r="BN693" s="45" t="str">
        <f t="shared" si="215"/>
        <v/>
      </c>
      <c r="BP693" s="12" t="s">
        <v>3806</v>
      </c>
      <c r="BR693" s="10" t="str">
        <f t="shared" si="226"/>
        <v/>
      </c>
      <c r="BS693" s="10" t="str">
        <f t="shared" si="227"/>
        <v/>
      </c>
      <c r="BT693" s="10" t="str">
        <f t="shared" si="228"/>
        <v/>
      </c>
      <c r="BU693" s="10" t="str">
        <f t="shared" si="229"/>
        <v/>
      </c>
      <c r="BV693" s="10" t="str">
        <f t="shared" si="230"/>
        <v/>
      </c>
      <c r="BW693" s="10" t="str">
        <f t="shared" si="231"/>
        <v/>
      </c>
      <c r="BX693" s="10" t="str">
        <f t="shared" si="232"/>
        <v/>
      </c>
      <c r="BY693" s="10" t="str">
        <f t="shared" si="233"/>
        <v/>
      </c>
      <c r="CA693" s="10" t="str">
        <f t="shared" si="234"/>
        <v/>
      </c>
      <c r="CB693" s="10" t="str">
        <f t="shared" si="235"/>
        <v/>
      </c>
      <c r="CC693" s="10" t="str">
        <f t="shared" si="236"/>
        <v/>
      </c>
      <c r="CD693" s="10" t="str">
        <f t="shared" si="237"/>
        <v/>
      </c>
      <c r="CE693" s="10" t="str">
        <f t="shared" si="238"/>
        <v/>
      </c>
      <c r="CF693" s="10"/>
      <c r="CG693" s="10">
        <f t="shared" si="239"/>
        <v>0</v>
      </c>
    </row>
    <row r="694" spans="1:85" hidden="1" outlineLevel="1" x14ac:dyDescent="0.25">
      <c r="A694" s="12" t="str">
        <f t="shared" si="225"/>
        <v/>
      </c>
      <c r="R694" s="18" t="str">
        <f t="shared" si="224"/>
        <v xml:space="preserve"> []</v>
      </c>
      <c r="AB694" s="45" t="str">
        <f t="shared" si="220"/>
        <v/>
      </c>
      <c r="AD694" s="45" t="str">
        <f t="shared" si="221"/>
        <v/>
      </c>
      <c r="AI694" s="45" t="str">
        <f t="shared" si="222"/>
        <v/>
      </c>
      <c r="AK694" s="45" t="str">
        <f t="shared" si="223"/>
        <v/>
      </c>
      <c r="BN694" s="45" t="str">
        <f t="shared" si="215"/>
        <v/>
      </c>
      <c r="BP694" s="12" t="s">
        <v>3806</v>
      </c>
      <c r="BR694" s="10" t="str">
        <f t="shared" si="226"/>
        <v/>
      </c>
      <c r="BS694" s="10" t="str">
        <f t="shared" si="227"/>
        <v/>
      </c>
      <c r="BT694" s="10" t="str">
        <f t="shared" si="228"/>
        <v/>
      </c>
      <c r="BU694" s="10" t="str">
        <f t="shared" si="229"/>
        <v/>
      </c>
      <c r="BV694" s="10" t="str">
        <f t="shared" si="230"/>
        <v/>
      </c>
      <c r="BW694" s="10" t="str">
        <f t="shared" si="231"/>
        <v/>
      </c>
      <c r="BX694" s="10" t="str">
        <f t="shared" si="232"/>
        <v/>
      </c>
      <c r="BY694" s="10" t="str">
        <f t="shared" si="233"/>
        <v/>
      </c>
      <c r="CA694" s="10" t="str">
        <f t="shared" si="234"/>
        <v/>
      </c>
      <c r="CB694" s="10" t="str">
        <f t="shared" si="235"/>
        <v/>
      </c>
      <c r="CC694" s="10" t="str">
        <f t="shared" si="236"/>
        <v/>
      </c>
      <c r="CD694" s="10" t="str">
        <f t="shared" si="237"/>
        <v/>
      </c>
      <c r="CE694" s="10" t="str">
        <f t="shared" si="238"/>
        <v/>
      </c>
      <c r="CF694" s="10"/>
      <c r="CG694" s="10">
        <f t="shared" si="239"/>
        <v>0</v>
      </c>
    </row>
    <row r="695" spans="1:85" hidden="1" outlineLevel="1" x14ac:dyDescent="0.25">
      <c r="A695" s="12" t="str">
        <f t="shared" si="225"/>
        <v/>
      </c>
      <c r="R695" s="18" t="str">
        <f t="shared" si="224"/>
        <v xml:space="preserve"> []</v>
      </c>
      <c r="AB695" s="45" t="str">
        <f t="shared" si="220"/>
        <v/>
      </c>
      <c r="AD695" s="45" t="str">
        <f t="shared" si="221"/>
        <v/>
      </c>
      <c r="AI695" s="45" t="str">
        <f t="shared" si="222"/>
        <v/>
      </c>
      <c r="AK695" s="45" t="str">
        <f t="shared" si="223"/>
        <v/>
      </c>
      <c r="BN695" s="45" t="str">
        <f t="shared" si="215"/>
        <v/>
      </c>
      <c r="BP695" s="12" t="s">
        <v>3806</v>
      </c>
      <c r="BR695" s="10" t="str">
        <f t="shared" si="226"/>
        <v/>
      </c>
      <c r="BS695" s="10" t="str">
        <f t="shared" si="227"/>
        <v/>
      </c>
      <c r="BT695" s="10" t="str">
        <f t="shared" si="228"/>
        <v/>
      </c>
      <c r="BU695" s="10" t="str">
        <f t="shared" si="229"/>
        <v/>
      </c>
      <c r="BV695" s="10" t="str">
        <f t="shared" si="230"/>
        <v/>
      </c>
      <c r="BW695" s="10" t="str">
        <f t="shared" si="231"/>
        <v/>
      </c>
      <c r="BX695" s="10" t="str">
        <f t="shared" si="232"/>
        <v/>
      </c>
      <c r="BY695" s="10" t="str">
        <f t="shared" si="233"/>
        <v/>
      </c>
      <c r="CA695" s="10" t="str">
        <f t="shared" si="234"/>
        <v/>
      </c>
      <c r="CB695" s="10" t="str">
        <f t="shared" si="235"/>
        <v/>
      </c>
      <c r="CC695" s="10" t="str">
        <f t="shared" si="236"/>
        <v/>
      </c>
      <c r="CD695" s="10" t="str">
        <f t="shared" si="237"/>
        <v/>
      </c>
      <c r="CE695" s="10" t="str">
        <f t="shared" si="238"/>
        <v/>
      </c>
      <c r="CF695" s="10"/>
      <c r="CG695" s="10">
        <f t="shared" si="239"/>
        <v>0</v>
      </c>
    </row>
    <row r="696" spans="1:85" hidden="1" outlineLevel="1" x14ac:dyDescent="0.25">
      <c r="A696" s="12" t="str">
        <f t="shared" si="225"/>
        <v/>
      </c>
      <c r="R696" s="18" t="str">
        <f t="shared" si="224"/>
        <v xml:space="preserve"> []</v>
      </c>
      <c r="AB696" s="45" t="str">
        <f t="shared" si="220"/>
        <v/>
      </c>
      <c r="AD696" s="45" t="str">
        <f t="shared" si="221"/>
        <v/>
      </c>
      <c r="AI696" s="45" t="str">
        <f t="shared" si="222"/>
        <v/>
      </c>
      <c r="AK696" s="45" t="str">
        <f t="shared" si="223"/>
        <v/>
      </c>
      <c r="BN696" s="45" t="str">
        <f t="shared" si="215"/>
        <v/>
      </c>
      <c r="BP696" s="12" t="s">
        <v>3806</v>
      </c>
      <c r="BR696" s="10" t="str">
        <f t="shared" si="226"/>
        <v/>
      </c>
      <c r="BS696" s="10" t="str">
        <f t="shared" si="227"/>
        <v/>
      </c>
      <c r="BT696" s="10" t="str">
        <f t="shared" si="228"/>
        <v/>
      </c>
      <c r="BU696" s="10" t="str">
        <f t="shared" si="229"/>
        <v/>
      </c>
      <c r="BV696" s="10" t="str">
        <f t="shared" si="230"/>
        <v/>
      </c>
      <c r="BW696" s="10" t="str">
        <f t="shared" si="231"/>
        <v/>
      </c>
      <c r="BX696" s="10" t="str">
        <f t="shared" si="232"/>
        <v/>
      </c>
      <c r="BY696" s="10" t="str">
        <f t="shared" si="233"/>
        <v/>
      </c>
      <c r="CA696" s="10" t="str">
        <f t="shared" si="234"/>
        <v/>
      </c>
      <c r="CB696" s="10" t="str">
        <f t="shared" si="235"/>
        <v/>
      </c>
      <c r="CC696" s="10" t="str">
        <f t="shared" si="236"/>
        <v/>
      </c>
      <c r="CD696" s="10" t="str">
        <f t="shared" si="237"/>
        <v/>
      </c>
      <c r="CE696" s="10" t="str">
        <f t="shared" si="238"/>
        <v/>
      </c>
      <c r="CF696" s="10"/>
      <c r="CG696" s="10">
        <f t="shared" si="239"/>
        <v>0</v>
      </c>
    </row>
    <row r="697" spans="1:85" hidden="1" outlineLevel="1" x14ac:dyDescent="0.25">
      <c r="A697" s="12" t="str">
        <f t="shared" si="225"/>
        <v/>
      </c>
      <c r="R697" s="18" t="str">
        <f t="shared" si="224"/>
        <v xml:space="preserve"> []</v>
      </c>
      <c r="AB697" s="45" t="str">
        <f t="shared" si="220"/>
        <v/>
      </c>
      <c r="AD697" s="45" t="str">
        <f t="shared" si="221"/>
        <v/>
      </c>
      <c r="AI697" s="45" t="str">
        <f t="shared" si="222"/>
        <v/>
      </c>
      <c r="AK697" s="45" t="str">
        <f t="shared" si="223"/>
        <v/>
      </c>
      <c r="BN697" s="45" t="str">
        <f t="shared" si="215"/>
        <v/>
      </c>
      <c r="BP697" s="12" t="s">
        <v>3806</v>
      </c>
      <c r="BR697" s="10" t="str">
        <f t="shared" si="226"/>
        <v/>
      </c>
      <c r="BS697" s="10" t="str">
        <f t="shared" si="227"/>
        <v/>
      </c>
      <c r="BT697" s="10" t="str">
        <f t="shared" si="228"/>
        <v/>
      </c>
      <c r="BU697" s="10" t="str">
        <f t="shared" si="229"/>
        <v/>
      </c>
      <c r="BV697" s="10" t="str">
        <f t="shared" si="230"/>
        <v/>
      </c>
      <c r="BW697" s="10" t="str">
        <f t="shared" si="231"/>
        <v/>
      </c>
      <c r="BX697" s="10" t="str">
        <f t="shared" si="232"/>
        <v/>
      </c>
      <c r="BY697" s="10" t="str">
        <f t="shared" si="233"/>
        <v/>
      </c>
      <c r="CA697" s="10" t="str">
        <f t="shared" si="234"/>
        <v/>
      </c>
      <c r="CB697" s="10" t="str">
        <f t="shared" si="235"/>
        <v/>
      </c>
      <c r="CC697" s="10" t="str">
        <f t="shared" si="236"/>
        <v/>
      </c>
      <c r="CD697" s="10" t="str">
        <f t="shared" si="237"/>
        <v/>
      </c>
      <c r="CE697" s="10" t="str">
        <f t="shared" si="238"/>
        <v/>
      </c>
      <c r="CF697" s="10"/>
      <c r="CG697" s="10">
        <f t="shared" si="239"/>
        <v>0</v>
      </c>
    </row>
    <row r="698" spans="1:85" hidden="1" outlineLevel="1" x14ac:dyDescent="0.25">
      <c r="A698" s="12" t="str">
        <f t="shared" si="225"/>
        <v/>
      </c>
      <c r="R698" s="18" t="str">
        <f t="shared" si="224"/>
        <v xml:space="preserve"> []</v>
      </c>
      <c r="AB698" s="45" t="str">
        <f t="shared" si="220"/>
        <v/>
      </c>
      <c r="AD698" s="45" t="str">
        <f t="shared" si="221"/>
        <v/>
      </c>
      <c r="AI698" s="45" t="str">
        <f t="shared" si="222"/>
        <v/>
      </c>
      <c r="AK698" s="45" t="str">
        <f t="shared" si="223"/>
        <v/>
      </c>
      <c r="BN698" s="45" t="str">
        <f t="shared" si="215"/>
        <v/>
      </c>
      <c r="BP698" s="12" t="s">
        <v>3806</v>
      </c>
      <c r="BR698" s="10" t="str">
        <f t="shared" si="226"/>
        <v/>
      </c>
      <c r="BS698" s="10" t="str">
        <f t="shared" si="227"/>
        <v/>
      </c>
      <c r="BT698" s="10" t="str">
        <f t="shared" si="228"/>
        <v/>
      </c>
      <c r="BU698" s="10" t="str">
        <f t="shared" si="229"/>
        <v/>
      </c>
      <c r="BV698" s="10" t="str">
        <f t="shared" si="230"/>
        <v/>
      </c>
      <c r="BW698" s="10" t="str">
        <f t="shared" si="231"/>
        <v/>
      </c>
      <c r="BX698" s="10" t="str">
        <f t="shared" si="232"/>
        <v/>
      </c>
      <c r="BY698" s="10" t="str">
        <f t="shared" si="233"/>
        <v/>
      </c>
      <c r="CA698" s="10" t="str">
        <f t="shared" si="234"/>
        <v/>
      </c>
      <c r="CB698" s="10" t="str">
        <f t="shared" si="235"/>
        <v/>
      </c>
      <c r="CC698" s="10" t="str">
        <f t="shared" si="236"/>
        <v/>
      </c>
      <c r="CD698" s="10" t="str">
        <f t="shared" si="237"/>
        <v/>
      </c>
      <c r="CE698" s="10" t="str">
        <f t="shared" si="238"/>
        <v/>
      </c>
      <c r="CF698" s="10"/>
      <c r="CG698" s="10">
        <f t="shared" si="239"/>
        <v>0</v>
      </c>
    </row>
    <row r="699" spans="1:85" hidden="1" outlineLevel="1" x14ac:dyDescent="0.25">
      <c r="A699" s="12" t="str">
        <f t="shared" si="225"/>
        <v/>
      </c>
      <c r="R699" s="18" t="str">
        <f t="shared" si="224"/>
        <v xml:space="preserve"> []</v>
      </c>
      <c r="AB699" s="45" t="str">
        <f t="shared" si="220"/>
        <v/>
      </c>
      <c r="AD699" s="45" t="str">
        <f t="shared" si="221"/>
        <v/>
      </c>
      <c r="AI699" s="45" t="str">
        <f t="shared" si="222"/>
        <v/>
      </c>
      <c r="AK699" s="45" t="str">
        <f t="shared" si="223"/>
        <v/>
      </c>
      <c r="BN699" s="45" t="str">
        <f t="shared" ref="BN699:BN762" si="240">A699</f>
        <v/>
      </c>
      <c r="BP699" s="12" t="s">
        <v>3806</v>
      </c>
      <c r="BR699" s="10" t="str">
        <f t="shared" si="226"/>
        <v/>
      </c>
      <c r="BS699" s="10" t="str">
        <f t="shared" si="227"/>
        <v/>
      </c>
      <c r="BT699" s="10" t="str">
        <f t="shared" si="228"/>
        <v/>
      </c>
      <c r="BU699" s="10" t="str">
        <f t="shared" si="229"/>
        <v/>
      </c>
      <c r="BV699" s="10" t="str">
        <f t="shared" si="230"/>
        <v/>
      </c>
      <c r="BW699" s="10" t="str">
        <f t="shared" si="231"/>
        <v/>
      </c>
      <c r="BX699" s="10" t="str">
        <f t="shared" si="232"/>
        <v/>
      </c>
      <c r="BY699" s="10" t="str">
        <f t="shared" si="233"/>
        <v/>
      </c>
      <c r="CA699" s="10" t="str">
        <f t="shared" si="234"/>
        <v/>
      </c>
      <c r="CB699" s="10" t="str">
        <f t="shared" si="235"/>
        <v/>
      </c>
      <c r="CC699" s="10" t="str">
        <f t="shared" si="236"/>
        <v/>
      </c>
      <c r="CD699" s="10" t="str">
        <f t="shared" si="237"/>
        <v/>
      </c>
      <c r="CE699" s="10" t="str">
        <f t="shared" si="238"/>
        <v/>
      </c>
      <c r="CF699" s="10"/>
      <c r="CG699" s="10">
        <f t="shared" si="239"/>
        <v>0</v>
      </c>
    </row>
    <row r="700" spans="1:85" hidden="1" outlineLevel="1" x14ac:dyDescent="0.25">
      <c r="A700" s="12" t="str">
        <f t="shared" si="225"/>
        <v/>
      </c>
      <c r="R700" s="18" t="str">
        <f t="shared" si="224"/>
        <v xml:space="preserve"> []</v>
      </c>
      <c r="AB700" s="45" t="str">
        <f t="shared" si="220"/>
        <v/>
      </c>
      <c r="AD700" s="45" t="str">
        <f t="shared" si="221"/>
        <v/>
      </c>
      <c r="AI700" s="45" t="str">
        <f t="shared" si="222"/>
        <v/>
      </c>
      <c r="AK700" s="45" t="str">
        <f t="shared" si="223"/>
        <v/>
      </c>
      <c r="BN700" s="45" t="str">
        <f t="shared" si="240"/>
        <v/>
      </c>
      <c r="BP700" s="12" t="s">
        <v>3806</v>
      </c>
      <c r="BR700" s="10" t="str">
        <f t="shared" si="226"/>
        <v/>
      </c>
      <c r="BS700" s="10" t="str">
        <f t="shared" si="227"/>
        <v/>
      </c>
      <c r="BT700" s="10" t="str">
        <f t="shared" si="228"/>
        <v/>
      </c>
      <c r="BU700" s="10" t="str">
        <f t="shared" si="229"/>
        <v/>
      </c>
      <c r="BV700" s="10" t="str">
        <f t="shared" si="230"/>
        <v/>
      </c>
      <c r="BW700" s="10" t="str">
        <f t="shared" si="231"/>
        <v/>
      </c>
      <c r="BX700" s="10" t="str">
        <f t="shared" si="232"/>
        <v/>
      </c>
      <c r="BY700" s="10" t="str">
        <f t="shared" si="233"/>
        <v/>
      </c>
      <c r="CA700" s="10" t="str">
        <f t="shared" si="234"/>
        <v/>
      </c>
      <c r="CB700" s="10" t="str">
        <f t="shared" si="235"/>
        <v/>
      </c>
      <c r="CC700" s="10" t="str">
        <f t="shared" si="236"/>
        <v/>
      </c>
      <c r="CD700" s="10" t="str">
        <f t="shared" si="237"/>
        <v/>
      </c>
      <c r="CE700" s="10" t="str">
        <f t="shared" si="238"/>
        <v/>
      </c>
      <c r="CF700" s="10"/>
      <c r="CG700" s="10">
        <f t="shared" si="239"/>
        <v>0</v>
      </c>
    </row>
    <row r="701" spans="1:85" hidden="1" outlineLevel="1" x14ac:dyDescent="0.25">
      <c r="A701" s="12" t="str">
        <f t="shared" si="225"/>
        <v/>
      </c>
      <c r="R701" s="18" t="str">
        <f t="shared" si="224"/>
        <v xml:space="preserve"> []</v>
      </c>
      <c r="AB701" s="45" t="str">
        <f t="shared" si="220"/>
        <v/>
      </c>
      <c r="AD701" s="45" t="str">
        <f t="shared" si="221"/>
        <v/>
      </c>
      <c r="AI701" s="45" t="str">
        <f t="shared" si="222"/>
        <v/>
      </c>
      <c r="AK701" s="45" t="str">
        <f t="shared" si="223"/>
        <v/>
      </c>
      <c r="BN701" s="45" t="str">
        <f t="shared" si="240"/>
        <v/>
      </c>
      <c r="BP701" s="12" t="s">
        <v>3806</v>
      </c>
      <c r="BR701" s="10" t="str">
        <f t="shared" si="226"/>
        <v/>
      </c>
      <c r="BS701" s="10" t="str">
        <f t="shared" si="227"/>
        <v/>
      </c>
      <c r="BT701" s="10" t="str">
        <f t="shared" si="228"/>
        <v/>
      </c>
      <c r="BU701" s="10" t="str">
        <f t="shared" si="229"/>
        <v/>
      </c>
      <c r="BV701" s="10" t="str">
        <f t="shared" si="230"/>
        <v/>
      </c>
      <c r="BW701" s="10" t="str">
        <f t="shared" si="231"/>
        <v/>
      </c>
      <c r="BX701" s="10" t="str">
        <f t="shared" si="232"/>
        <v/>
      </c>
      <c r="BY701" s="10" t="str">
        <f t="shared" si="233"/>
        <v/>
      </c>
      <c r="CA701" s="10" t="str">
        <f t="shared" si="234"/>
        <v/>
      </c>
      <c r="CB701" s="10" t="str">
        <f t="shared" si="235"/>
        <v/>
      </c>
      <c r="CC701" s="10" t="str">
        <f t="shared" si="236"/>
        <v/>
      </c>
      <c r="CD701" s="10" t="str">
        <f t="shared" si="237"/>
        <v/>
      </c>
      <c r="CE701" s="10" t="str">
        <f t="shared" si="238"/>
        <v/>
      </c>
      <c r="CF701" s="10"/>
      <c r="CG701" s="10">
        <f t="shared" si="239"/>
        <v>0</v>
      </c>
    </row>
    <row r="702" spans="1:85" hidden="1" outlineLevel="1" x14ac:dyDescent="0.25">
      <c r="A702" s="12" t="str">
        <f t="shared" si="225"/>
        <v/>
      </c>
      <c r="R702" s="18" t="str">
        <f t="shared" si="224"/>
        <v xml:space="preserve"> []</v>
      </c>
      <c r="AB702" s="45" t="str">
        <f t="shared" si="220"/>
        <v/>
      </c>
      <c r="AD702" s="45" t="str">
        <f t="shared" si="221"/>
        <v/>
      </c>
      <c r="AI702" s="45" t="str">
        <f t="shared" si="222"/>
        <v/>
      </c>
      <c r="AK702" s="45" t="str">
        <f t="shared" si="223"/>
        <v/>
      </c>
      <c r="BN702" s="45" t="str">
        <f t="shared" si="240"/>
        <v/>
      </c>
      <c r="BP702" s="12" t="s">
        <v>3806</v>
      </c>
      <c r="BR702" s="10" t="str">
        <f t="shared" si="226"/>
        <v/>
      </c>
      <c r="BS702" s="10" t="str">
        <f t="shared" si="227"/>
        <v/>
      </c>
      <c r="BT702" s="10" t="str">
        <f t="shared" si="228"/>
        <v/>
      </c>
      <c r="BU702" s="10" t="str">
        <f t="shared" si="229"/>
        <v/>
      </c>
      <c r="BV702" s="10" t="str">
        <f t="shared" si="230"/>
        <v/>
      </c>
      <c r="BW702" s="10" t="str">
        <f t="shared" si="231"/>
        <v/>
      </c>
      <c r="BX702" s="10" t="str">
        <f t="shared" si="232"/>
        <v/>
      </c>
      <c r="BY702" s="10" t="str">
        <f t="shared" si="233"/>
        <v/>
      </c>
      <c r="CA702" s="10" t="str">
        <f t="shared" si="234"/>
        <v/>
      </c>
      <c r="CB702" s="10" t="str">
        <f t="shared" si="235"/>
        <v/>
      </c>
      <c r="CC702" s="10" t="str">
        <f t="shared" si="236"/>
        <v/>
      </c>
      <c r="CD702" s="10" t="str">
        <f t="shared" si="237"/>
        <v/>
      </c>
      <c r="CE702" s="10" t="str">
        <f t="shared" si="238"/>
        <v/>
      </c>
      <c r="CF702" s="10"/>
      <c r="CG702" s="10">
        <f t="shared" si="239"/>
        <v>0</v>
      </c>
    </row>
    <row r="703" spans="1:85" hidden="1" outlineLevel="1" x14ac:dyDescent="0.25">
      <c r="A703" s="12" t="str">
        <f t="shared" si="225"/>
        <v/>
      </c>
      <c r="R703" s="18" t="str">
        <f t="shared" si="224"/>
        <v xml:space="preserve"> []</v>
      </c>
      <c r="AB703" s="45" t="str">
        <f t="shared" si="220"/>
        <v/>
      </c>
      <c r="AD703" s="45" t="str">
        <f t="shared" si="221"/>
        <v/>
      </c>
      <c r="AI703" s="45" t="str">
        <f t="shared" si="222"/>
        <v/>
      </c>
      <c r="AK703" s="45" t="str">
        <f t="shared" si="223"/>
        <v/>
      </c>
      <c r="BN703" s="45" t="str">
        <f t="shared" si="240"/>
        <v/>
      </c>
      <c r="BP703" s="12" t="s">
        <v>3806</v>
      </c>
      <c r="BR703" s="10" t="str">
        <f t="shared" si="226"/>
        <v/>
      </c>
      <c r="BS703" s="10" t="str">
        <f t="shared" si="227"/>
        <v/>
      </c>
      <c r="BT703" s="10" t="str">
        <f t="shared" si="228"/>
        <v/>
      </c>
      <c r="BU703" s="10" t="str">
        <f t="shared" si="229"/>
        <v/>
      </c>
      <c r="BV703" s="10" t="str">
        <f t="shared" si="230"/>
        <v/>
      </c>
      <c r="BW703" s="10" t="str">
        <f t="shared" si="231"/>
        <v/>
      </c>
      <c r="BX703" s="10" t="str">
        <f t="shared" si="232"/>
        <v/>
      </c>
      <c r="BY703" s="10" t="str">
        <f t="shared" si="233"/>
        <v/>
      </c>
      <c r="CA703" s="10" t="str">
        <f t="shared" si="234"/>
        <v/>
      </c>
      <c r="CB703" s="10" t="str">
        <f t="shared" si="235"/>
        <v/>
      </c>
      <c r="CC703" s="10" t="str">
        <f t="shared" si="236"/>
        <v/>
      </c>
      <c r="CD703" s="10" t="str">
        <f t="shared" si="237"/>
        <v/>
      </c>
      <c r="CE703" s="10" t="str">
        <f t="shared" si="238"/>
        <v/>
      </c>
      <c r="CF703" s="10"/>
      <c r="CG703" s="10">
        <f t="shared" si="239"/>
        <v>0</v>
      </c>
    </row>
    <row r="704" spans="1:85" hidden="1" outlineLevel="1" x14ac:dyDescent="0.25">
      <c r="A704" s="12" t="str">
        <f t="shared" si="225"/>
        <v/>
      </c>
      <c r="R704" s="18" t="str">
        <f t="shared" si="224"/>
        <v xml:space="preserve"> []</v>
      </c>
      <c r="AB704" s="45" t="str">
        <f t="shared" si="220"/>
        <v/>
      </c>
      <c r="AD704" s="45" t="str">
        <f t="shared" si="221"/>
        <v/>
      </c>
      <c r="AI704" s="45" t="str">
        <f t="shared" si="222"/>
        <v/>
      </c>
      <c r="AK704" s="45" t="str">
        <f t="shared" si="223"/>
        <v/>
      </c>
      <c r="BN704" s="45" t="str">
        <f t="shared" si="240"/>
        <v/>
      </c>
      <c r="BP704" s="12" t="s">
        <v>3806</v>
      </c>
      <c r="BR704" s="10" t="str">
        <f t="shared" si="226"/>
        <v/>
      </c>
      <c r="BS704" s="10" t="str">
        <f t="shared" si="227"/>
        <v/>
      </c>
      <c r="BT704" s="10" t="str">
        <f t="shared" si="228"/>
        <v/>
      </c>
      <c r="BU704" s="10" t="str">
        <f t="shared" si="229"/>
        <v/>
      </c>
      <c r="BV704" s="10" t="str">
        <f t="shared" si="230"/>
        <v/>
      </c>
      <c r="BW704" s="10" t="str">
        <f t="shared" si="231"/>
        <v/>
      </c>
      <c r="BX704" s="10" t="str">
        <f t="shared" si="232"/>
        <v/>
      </c>
      <c r="BY704" s="10" t="str">
        <f t="shared" si="233"/>
        <v/>
      </c>
      <c r="CA704" s="10" t="str">
        <f t="shared" si="234"/>
        <v/>
      </c>
      <c r="CB704" s="10" t="str">
        <f t="shared" si="235"/>
        <v/>
      </c>
      <c r="CC704" s="10" t="str">
        <f t="shared" si="236"/>
        <v/>
      </c>
      <c r="CD704" s="10" t="str">
        <f t="shared" si="237"/>
        <v/>
      </c>
      <c r="CE704" s="10" t="str">
        <f t="shared" si="238"/>
        <v/>
      </c>
      <c r="CF704" s="10"/>
      <c r="CG704" s="10">
        <f t="shared" si="239"/>
        <v>0</v>
      </c>
    </row>
    <row r="705" spans="1:85" hidden="1" outlineLevel="1" x14ac:dyDescent="0.25">
      <c r="A705" s="12" t="str">
        <f t="shared" si="225"/>
        <v/>
      </c>
      <c r="R705" s="18" t="str">
        <f t="shared" si="224"/>
        <v xml:space="preserve"> []</v>
      </c>
      <c r="AB705" s="45" t="str">
        <f t="shared" si="220"/>
        <v/>
      </c>
      <c r="AD705" s="45" t="str">
        <f t="shared" si="221"/>
        <v/>
      </c>
      <c r="AI705" s="45" t="str">
        <f t="shared" si="222"/>
        <v/>
      </c>
      <c r="AK705" s="45" t="str">
        <f t="shared" si="223"/>
        <v/>
      </c>
      <c r="BN705" s="45" t="str">
        <f t="shared" si="240"/>
        <v/>
      </c>
      <c r="BP705" s="12" t="s">
        <v>3806</v>
      </c>
      <c r="BR705" s="10" t="str">
        <f t="shared" si="226"/>
        <v/>
      </c>
      <c r="BS705" s="10" t="str">
        <f t="shared" si="227"/>
        <v/>
      </c>
      <c r="BT705" s="10" t="str">
        <f t="shared" si="228"/>
        <v/>
      </c>
      <c r="BU705" s="10" t="str">
        <f t="shared" si="229"/>
        <v/>
      </c>
      <c r="BV705" s="10" t="str">
        <f t="shared" si="230"/>
        <v/>
      </c>
      <c r="BW705" s="10" t="str">
        <f t="shared" si="231"/>
        <v/>
      </c>
      <c r="BX705" s="10" t="str">
        <f t="shared" si="232"/>
        <v/>
      </c>
      <c r="BY705" s="10" t="str">
        <f t="shared" si="233"/>
        <v/>
      </c>
      <c r="CA705" s="10" t="str">
        <f t="shared" si="234"/>
        <v/>
      </c>
      <c r="CB705" s="10" t="str">
        <f t="shared" si="235"/>
        <v/>
      </c>
      <c r="CC705" s="10" t="str">
        <f t="shared" si="236"/>
        <v/>
      </c>
      <c r="CD705" s="10" t="str">
        <f t="shared" si="237"/>
        <v/>
      </c>
      <c r="CE705" s="10" t="str">
        <f t="shared" si="238"/>
        <v/>
      </c>
      <c r="CF705" s="10"/>
      <c r="CG705" s="10">
        <f t="shared" si="239"/>
        <v>0</v>
      </c>
    </row>
    <row r="706" spans="1:85" hidden="1" outlineLevel="1" x14ac:dyDescent="0.25">
      <c r="A706" s="12" t="str">
        <f t="shared" si="225"/>
        <v/>
      </c>
      <c r="R706" s="18" t="str">
        <f t="shared" si="224"/>
        <v xml:space="preserve"> []</v>
      </c>
      <c r="AB706" s="45" t="str">
        <f t="shared" si="220"/>
        <v/>
      </c>
      <c r="AD706" s="45" t="str">
        <f t="shared" si="221"/>
        <v/>
      </c>
      <c r="AI706" s="45" t="str">
        <f t="shared" si="222"/>
        <v/>
      </c>
      <c r="AK706" s="45" t="str">
        <f t="shared" si="223"/>
        <v/>
      </c>
      <c r="BN706" s="45" t="str">
        <f t="shared" si="240"/>
        <v/>
      </c>
      <c r="BP706" s="12" t="s">
        <v>3806</v>
      </c>
      <c r="BR706" s="10" t="str">
        <f t="shared" si="226"/>
        <v/>
      </c>
      <c r="BS706" s="10" t="str">
        <f t="shared" si="227"/>
        <v/>
      </c>
      <c r="BT706" s="10" t="str">
        <f t="shared" si="228"/>
        <v/>
      </c>
      <c r="BU706" s="10" t="str">
        <f t="shared" si="229"/>
        <v/>
      </c>
      <c r="BV706" s="10" t="str">
        <f t="shared" si="230"/>
        <v/>
      </c>
      <c r="BW706" s="10" t="str">
        <f t="shared" si="231"/>
        <v/>
      </c>
      <c r="BX706" s="10" t="str">
        <f t="shared" si="232"/>
        <v/>
      </c>
      <c r="BY706" s="10" t="str">
        <f t="shared" si="233"/>
        <v/>
      </c>
      <c r="CA706" s="10" t="str">
        <f t="shared" si="234"/>
        <v/>
      </c>
      <c r="CB706" s="10" t="str">
        <f t="shared" si="235"/>
        <v/>
      </c>
      <c r="CC706" s="10" t="str">
        <f t="shared" si="236"/>
        <v/>
      </c>
      <c r="CD706" s="10" t="str">
        <f t="shared" si="237"/>
        <v/>
      </c>
      <c r="CE706" s="10" t="str">
        <f t="shared" si="238"/>
        <v/>
      </c>
      <c r="CF706" s="10"/>
      <c r="CG706" s="10">
        <f t="shared" si="239"/>
        <v>0</v>
      </c>
    </row>
    <row r="707" spans="1:85" hidden="1" outlineLevel="1" x14ac:dyDescent="0.25">
      <c r="A707" s="12" t="str">
        <f t="shared" si="225"/>
        <v/>
      </c>
      <c r="R707" s="18" t="str">
        <f t="shared" si="224"/>
        <v xml:space="preserve"> []</v>
      </c>
      <c r="AB707" s="45" t="str">
        <f t="shared" si="220"/>
        <v/>
      </c>
      <c r="AD707" s="45" t="str">
        <f t="shared" si="221"/>
        <v/>
      </c>
      <c r="AI707" s="45" t="str">
        <f t="shared" si="222"/>
        <v/>
      </c>
      <c r="AK707" s="45" t="str">
        <f t="shared" si="223"/>
        <v/>
      </c>
      <c r="BN707" s="45" t="str">
        <f t="shared" si="240"/>
        <v/>
      </c>
      <c r="BP707" s="12" t="s">
        <v>3806</v>
      </c>
      <c r="BR707" s="10" t="str">
        <f t="shared" si="226"/>
        <v/>
      </c>
      <c r="BS707" s="10" t="str">
        <f t="shared" si="227"/>
        <v/>
      </c>
      <c r="BT707" s="10" t="str">
        <f t="shared" si="228"/>
        <v/>
      </c>
      <c r="BU707" s="10" t="str">
        <f t="shared" si="229"/>
        <v/>
      </c>
      <c r="BV707" s="10" t="str">
        <f t="shared" si="230"/>
        <v/>
      </c>
      <c r="BW707" s="10" t="str">
        <f t="shared" si="231"/>
        <v/>
      </c>
      <c r="BX707" s="10" t="str">
        <f t="shared" si="232"/>
        <v/>
      </c>
      <c r="BY707" s="10" t="str">
        <f t="shared" si="233"/>
        <v/>
      </c>
      <c r="CA707" s="10" t="str">
        <f t="shared" si="234"/>
        <v/>
      </c>
      <c r="CB707" s="10" t="str">
        <f t="shared" si="235"/>
        <v/>
      </c>
      <c r="CC707" s="10" t="str">
        <f t="shared" si="236"/>
        <v/>
      </c>
      <c r="CD707" s="10" t="str">
        <f t="shared" si="237"/>
        <v/>
      </c>
      <c r="CE707" s="10" t="str">
        <f t="shared" si="238"/>
        <v/>
      </c>
      <c r="CF707" s="10"/>
      <c r="CG707" s="10">
        <f t="shared" si="239"/>
        <v>0</v>
      </c>
    </row>
    <row r="708" spans="1:85" hidden="1" outlineLevel="1" x14ac:dyDescent="0.25">
      <c r="A708" s="12" t="str">
        <f t="shared" si="225"/>
        <v/>
      </c>
      <c r="R708" s="18" t="str">
        <f t="shared" si="224"/>
        <v xml:space="preserve"> []</v>
      </c>
      <c r="AB708" s="45" t="str">
        <f t="shared" si="220"/>
        <v/>
      </c>
      <c r="AD708" s="45" t="str">
        <f t="shared" si="221"/>
        <v/>
      </c>
      <c r="AI708" s="45" t="str">
        <f t="shared" si="222"/>
        <v/>
      </c>
      <c r="AK708" s="45" t="str">
        <f t="shared" si="223"/>
        <v/>
      </c>
      <c r="BN708" s="45" t="str">
        <f t="shared" si="240"/>
        <v/>
      </c>
      <c r="BP708" s="12" t="s">
        <v>3806</v>
      </c>
      <c r="BR708" s="10" t="str">
        <f t="shared" si="226"/>
        <v/>
      </c>
      <c r="BS708" s="10" t="str">
        <f t="shared" si="227"/>
        <v/>
      </c>
      <c r="BT708" s="10" t="str">
        <f t="shared" si="228"/>
        <v/>
      </c>
      <c r="BU708" s="10" t="str">
        <f t="shared" si="229"/>
        <v/>
      </c>
      <c r="BV708" s="10" t="str">
        <f t="shared" si="230"/>
        <v/>
      </c>
      <c r="BW708" s="10" t="str">
        <f t="shared" si="231"/>
        <v/>
      </c>
      <c r="BX708" s="10" t="str">
        <f t="shared" si="232"/>
        <v/>
      </c>
      <c r="BY708" s="10" t="str">
        <f t="shared" si="233"/>
        <v/>
      </c>
      <c r="CA708" s="10" t="str">
        <f t="shared" si="234"/>
        <v/>
      </c>
      <c r="CB708" s="10" t="str">
        <f t="shared" si="235"/>
        <v/>
      </c>
      <c r="CC708" s="10" t="str">
        <f t="shared" si="236"/>
        <v/>
      </c>
      <c r="CD708" s="10" t="str">
        <f t="shared" si="237"/>
        <v/>
      </c>
      <c r="CE708" s="10" t="str">
        <f t="shared" si="238"/>
        <v/>
      </c>
      <c r="CF708" s="10"/>
      <c r="CG708" s="10">
        <f t="shared" si="239"/>
        <v>0</v>
      </c>
    </row>
    <row r="709" spans="1:85" hidden="1" outlineLevel="1" x14ac:dyDescent="0.25">
      <c r="A709" s="12" t="str">
        <f t="shared" si="225"/>
        <v/>
      </c>
      <c r="R709" s="18" t="str">
        <f t="shared" si="224"/>
        <v xml:space="preserve"> []</v>
      </c>
      <c r="AB709" s="45" t="str">
        <f t="shared" si="220"/>
        <v/>
      </c>
      <c r="AD709" s="45" t="str">
        <f t="shared" si="221"/>
        <v/>
      </c>
      <c r="AI709" s="45" t="str">
        <f t="shared" si="222"/>
        <v/>
      </c>
      <c r="AK709" s="45" t="str">
        <f t="shared" si="223"/>
        <v/>
      </c>
      <c r="BN709" s="45" t="str">
        <f t="shared" si="240"/>
        <v/>
      </c>
      <c r="BP709" s="12" t="s">
        <v>3806</v>
      </c>
      <c r="BR709" s="10" t="str">
        <f t="shared" si="226"/>
        <v/>
      </c>
      <c r="BS709" s="10" t="str">
        <f t="shared" si="227"/>
        <v/>
      </c>
      <c r="BT709" s="10" t="str">
        <f t="shared" si="228"/>
        <v/>
      </c>
      <c r="BU709" s="10" t="str">
        <f t="shared" si="229"/>
        <v/>
      </c>
      <c r="BV709" s="10" t="str">
        <f t="shared" si="230"/>
        <v/>
      </c>
      <c r="BW709" s="10" t="str">
        <f t="shared" si="231"/>
        <v/>
      </c>
      <c r="BX709" s="10" t="str">
        <f t="shared" si="232"/>
        <v/>
      </c>
      <c r="BY709" s="10" t="str">
        <f t="shared" si="233"/>
        <v/>
      </c>
      <c r="CA709" s="10" t="str">
        <f t="shared" si="234"/>
        <v/>
      </c>
      <c r="CB709" s="10" t="str">
        <f t="shared" si="235"/>
        <v/>
      </c>
      <c r="CC709" s="10" t="str">
        <f t="shared" si="236"/>
        <v/>
      </c>
      <c r="CD709" s="10" t="str">
        <f t="shared" si="237"/>
        <v/>
      </c>
      <c r="CE709" s="10" t="str">
        <f t="shared" si="238"/>
        <v/>
      </c>
      <c r="CF709" s="10"/>
      <c r="CG709" s="10">
        <f t="shared" si="239"/>
        <v>0</v>
      </c>
    </row>
    <row r="710" spans="1:85" hidden="1" outlineLevel="1" x14ac:dyDescent="0.25">
      <c r="A710" s="12" t="str">
        <f t="shared" si="225"/>
        <v/>
      </c>
      <c r="R710" s="18" t="str">
        <f t="shared" si="224"/>
        <v xml:space="preserve"> []</v>
      </c>
      <c r="AB710" s="45" t="str">
        <f t="shared" ref="AB710:AB713" si="241">IF(ISBLANK(U99),"",U99)</f>
        <v/>
      </c>
      <c r="AD710" s="45" t="str">
        <f t="shared" ref="AD710:AD713" si="242">IF(ISBLANK(W99),"",W99)</f>
        <v/>
      </c>
      <c r="AI710" s="45" t="str">
        <f t="shared" ref="AI710:AI713" si="243">IF(ISBLANK(AB99),"",AB99)</f>
        <v/>
      </c>
      <c r="AK710" s="45" t="str">
        <f t="shared" ref="AK710:AK713" si="244">IF(ISBLANK(AD99),"",AD99)</f>
        <v/>
      </c>
      <c r="BN710" s="45" t="str">
        <f t="shared" si="240"/>
        <v/>
      </c>
      <c r="BP710" s="12" t="s">
        <v>3806</v>
      </c>
      <c r="BR710" s="10" t="str">
        <f t="shared" si="226"/>
        <v/>
      </c>
      <c r="BS710" s="10" t="str">
        <f t="shared" si="227"/>
        <v/>
      </c>
      <c r="BT710" s="10" t="str">
        <f t="shared" si="228"/>
        <v/>
      </c>
      <c r="BU710" s="10" t="str">
        <f t="shared" si="229"/>
        <v/>
      </c>
      <c r="BV710" s="10" t="str">
        <f t="shared" si="230"/>
        <v/>
      </c>
      <c r="BW710" s="10" t="str">
        <f t="shared" si="231"/>
        <v/>
      </c>
      <c r="BX710" s="10" t="str">
        <f t="shared" si="232"/>
        <v/>
      </c>
      <c r="BY710" s="10" t="str">
        <f t="shared" si="233"/>
        <v/>
      </c>
      <c r="CA710" s="10" t="str">
        <f t="shared" si="234"/>
        <v/>
      </c>
      <c r="CB710" s="10" t="str">
        <f t="shared" si="235"/>
        <v/>
      </c>
      <c r="CC710" s="10" t="str">
        <f t="shared" si="236"/>
        <v/>
      </c>
      <c r="CD710" s="10" t="str">
        <f t="shared" si="237"/>
        <v/>
      </c>
      <c r="CE710" s="10" t="str">
        <f t="shared" si="238"/>
        <v/>
      </c>
      <c r="CF710" s="10"/>
      <c r="CG710" s="10">
        <f t="shared" si="239"/>
        <v>0</v>
      </c>
    </row>
    <row r="711" spans="1:85" hidden="1" outlineLevel="1" x14ac:dyDescent="0.25">
      <c r="A711" s="12" t="str">
        <f t="shared" si="225"/>
        <v/>
      </c>
      <c r="R711" s="18" t="str">
        <f t="shared" si="224"/>
        <v xml:space="preserve"> []</v>
      </c>
      <c r="AB711" s="45" t="str">
        <f t="shared" si="241"/>
        <v/>
      </c>
      <c r="AD711" s="45" t="str">
        <f t="shared" si="242"/>
        <v/>
      </c>
      <c r="AI711" s="45" t="str">
        <f t="shared" si="243"/>
        <v/>
      </c>
      <c r="AK711" s="45" t="str">
        <f t="shared" si="244"/>
        <v/>
      </c>
      <c r="BN711" s="45" t="str">
        <f t="shared" si="240"/>
        <v/>
      </c>
      <c r="BP711" s="12" t="s">
        <v>3806</v>
      </c>
      <c r="BR711" s="10" t="str">
        <f t="shared" si="226"/>
        <v/>
      </c>
      <c r="BS711" s="10" t="str">
        <f t="shared" si="227"/>
        <v/>
      </c>
      <c r="BT711" s="10" t="str">
        <f t="shared" si="228"/>
        <v/>
      </c>
      <c r="BU711" s="10" t="str">
        <f t="shared" si="229"/>
        <v/>
      </c>
      <c r="BV711" s="10" t="str">
        <f t="shared" si="230"/>
        <v/>
      </c>
      <c r="BW711" s="10" t="str">
        <f t="shared" si="231"/>
        <v/>
      </c>
      <c r="BX711" s="10" t="str">
        <f t="shared" si="232"/>
        <v/>
      </c>
      <c r="BY711" s="10" t="str">
        <f t="shared" si="233"/>
        <v/>
      </c>
      <c r="CA711" s="10" t="str">
        <f t="shared" si="234"/>
        <v/>
      </c>
      <c r="CB711" s="10" t="str">
        <f t="shared" si="235"/>
        <v/>
      </c>
      <c r="CC711" s="10" t="str">
        <f t="shared" si="236"/>
        <v/>
      </c>
      <c r="CD711" s="10" t="str">
        <f t="shared" si="237"/>
        <v/>
      </c>
      <c r="CE711" s="10" t="str">
        <f t="shared" si="238"/>
        <v/>
      </c>
      <c r="CF711" s="10"/>
      <c r="CG711" s="10">
        <f t="shared" si="239"/>
        <v>0</v>
      </c>
    </row>
    <row r="712" spans="1:85" hidden="1" outlineLevel="1" x14ac:dyDescent="0.25">
      <c r="A712" s="12" t="str">
        <f t="shared" si="225"/>
        <v/>
      </c>
      <c r="R712" s="18" t="str">
        <f t="shared" si="224"/>
        <v xml:space="preserve"> []</v>
      </c>
      <c r="AB712" s="45" t="str">
        <f t="shared" si="241"/>
        <v/>
      </c>
      <c r="AD712" s="45" t="str">
        <f t="shared" si="242"/>
        <v/>
      </c>
      <c r="AI712" s="45" t="str">
        <f t="shared" si="243"/>
        <v/>
      </c>
      <c r="AK712" s="45" t="str">
        <f t="shared" si="244"/>
        <v/>
      </c>
      <c r="BN712" s="45" t="str">
        <f t="shared" si="240"/>
        <v/>
      </c>
      <c r="BP712" s="12" t="s">
        <v>3806</v>
      </c>
      <c r="BR712" s="10" t="str">
        <f t="shared" si="226"/>
        <v/>
      </c>
      <c r="BS712" s="10" t="str">
        <f t="shared" si="227"/>
        <v/>
      </c>
      <c r="BT712" s="10" t="str">
        <f t="shared" si="228"/>
        <v/>
      </c>
      <c r="BU712" s="10" t="str">
        <f t="shared" si="229"/>
        <v/>
      </c>
      <c r="BV712" s="10" t="str">
        <f t="shared" si="230"/>
        <v/>
      </c>
      <c r="BW712" s="10" t="str">
        <f t="shared" si="231"/>
        <v/>
      </c>
      <c r="BX712" s="10" t="str">
        <f t="shared" si="232"/>
        <v/>
      </c>
      <c r="BY712" s="10" t="str">
        <f t="shared" si="233"/>
        <v/>
      </c>
      <c r="CA712" s="10" t="str">
        <f t="shared" si="234"/>
        <v/>
      </c>
      <c r="CB712" s="10" t="str">
        <f t="shared" si="235"/>
        <v/>
      </c>
      <c r="CC712" s="10" t="str">
        <f t="shared" si="236"/>
        <v/>
      </c>
      <c r="CD712" s="10" t="str">
        <f t="shared" si="237"/>
        <v/>
      </c>
      <c r="CE712" s="10" t="str">
        <f t="shared" si="238"/>
        <v/>
      </c>
      <c r="CF712" s="10"/>
      <c r="CG712" s="10">
        <f t="shared" si="239"/>
        <v>0</v>
      </c>
    </row>
    <row r="713" spans="1:85" hidden="1" outlineLevel="1" x14ac:dyDescent="0.25">
      <c r="A713" s="12" t="str">
        <f t="shared" si="225"/>
        <v/>
      </c>
      <c r="R713" s="18" t="str">
        <f t="shared" si="224"/>
        <v xml:space="preserve"> []</v>
      </c>
      <c r="AB713" s="45" t="str">
        <f t="shared" si="241"/>
        <v/>
      </c>
      <c r="AD713" s="45" t="str">
        <f t="shared" si="242"/>
        <v/>
      </c>
      <c r="AI713" s="45" t="str">
        <f t="shared" si="243"/>
        <v/>
      </c>
      <c r="AK713" s="45" t="str">
        <f t="shared" si="244"/>
        <v/>
      </c>
      <c r="BN713" s="45" t="str">
        <f t="shared" si="240"/>
        <v/>
      </c>
      <c r="BP713" s="12" t="s">
        <v>3806</v>
      </c>
      <c r="BR713" s="10" t="str">
        <f t="shared" si="226"/>
        <v/>
      </c>
      <c r="BS713" s="10" t="str">
        <f t="shared" si="227"/>
        <v/>
      </c>
      <c r="BT713" s="10" t="str">
        <f t="shared" si="228"/>
        <v/>
      </c>
      <c r="BU713" s="10" t="str">
        <f t="shared" si="229"/>
        <v/>
      </c>
      <c r="BV713" s="10" t="str">
        <f t="shared" si="230"/>
        <v/>
      </c>
      <c r="BW713" s="10" t="str">
        <f t="shared" si="231"/>
        <v/>
      </c>
      <c r="BX713" s="10" t="str">
        <f t="shared" si="232"/>
        <v/>
      </c>
      <c r="BY713" s="10" t="str">
        <f t="shared" si="233"/>
        <v/>
      </c>
      <c r="CA713" s="10" t="str">
        <f t="shared" si="234"/>
        <v/>
      </c>
      <c r="CB713" s="10" t="str">
        <f t="shared" si="235"/>
        <v/>
      </c>
      <c r="CC713" s="10" t="str">
        <f t="shared" si="236"/>
        <v/>
      </c>
      <c r="CD713" s="10" t="str">
        <f t="shared" si="237"/>
        <v/>
      </c>
      <c r="CE713" s="10" t="str">
        <f t="shared" si="238"/>
        <v/>
      </c>
      <c r="CF713" s="10"/>
      <c r="CG713" s="10">
        <f t="shared" si="239"/>
        <v>0</v>
      </c>
    </row>
    <row r="714" spans="1:85" x14ac:dyDescent="0.25">
      <c r="A714" s="12">
        <f t="shared" si="225"/>
        <v>1</v>
      </c>
      <c r="R714" s="18" t="str">
        <f>CONCATENATE(R3," [",
BR714,BS714,BT714,BU714,BV714,BW714,BX714,BY714,"]")</f>
        <v>Хранилище (Гробница) [Месяц НС (甲) и Месяц ЗВ (丑)]</v>
      </c>
      <c r="AB714" s="45" t="str">
        <f t="shared" ref="AB714:AB745" si="245">IF(ISBLANK(U3),"",U3)</f>
        <v>甲</v>
      </c>
      <c r="AD714" s="45" t="str">
        <f t="shared" ref="AD714:AD745" si="246">IF(ISBLANK(W3),"",W3)</f>
        <v>丑</v>
      </c>
      <c r="AP714" s="45" t="str">
        <f t="shared" ref="AP714:AP745" si="247">IF(ISBLANK(AB3),"",AB3)</f>
        <v/>
      </c>
      <c r="AR714" s="45" t="str">
        <f t="shared" ref="AR714:AR745" si="248">IF(ISBLANK(AD3),"",AD3)</f>
        <v/>
      </c>
      <c r="BN714" s="45">
        <f t="shared" si="240"/>
        <v>1</v>
      </c>
      <c r="BP714" s="12" t="s">
        <v>3807</v>
      </c>
      <c r="BR714" s="10" t="str">
        <f t="shared" si="226"/>
        <v/>
      </c>
      <c r="BS714" s="10" t="str">
        <f t="shared" si="227"/>
        <v/>
      </c>
      <c r="BT714" s="10" t="str">
        <f t="shared" si="228"/>
        <v xml:space="preserve">Месяц НС (甲) и </v>
      </c>
      <c r="BU714" s="10" t="str">
        <f t="shared" si="229"/>
        <v>Месяц ЗВ (丑)</v>
      </c>
      <c r="BV714" s="10" t="str">
        <f t="shared" si="230"/>
        <v/>
      </c>
      <c r="BW714" s="10" t="str">
        <f t="shared" si="231"/>
        <v/>
      </c>
      <c r="BX714" s="10" t="str">
        <f t="shared" si="232"/>
        <v/>
      </c>
      <c r="BY714" s="10" t="str">
        <f t="shared" si="233"/>
        <v/>
      </c>
      <c r="CA714" s="10" t="str">
        <f t="shared" si="234"/>
        <v xml:space="preserve"> и </v>
      </c>
      <c r="CB714" s="10" t="str">
        <f t="shared" si="235"/>
        <v xml:space="preserve"> и </v>
      </c>
      <c r="CC714" s="10" t="str">
        <f t="shared" si="236"/>
        <v/>
      </c>
      <c r="CD714" s="10" t="str">
        <f t="shared" si="237"/>
        <v/>
      </c>
      <c r="CE714" s="10" t="str">
        <f t="shared" si="238"/>
        <v/>
      </c>
      <c r="CF714" s="10"/>
      <c r="CG714" s="10">
        <f t="shared" si="239"/>
        <v>2</v>
      </c>
    </row>
    <row r="715" spans="1:85" outlineLevel="1" x14ac:dyDescent="0.25">
      <c r="A715" s="12">
        <f t="shared" si="225"/>
        <v>1</v>
      </c>
      <c r="R715" s="18" t="str">
        <f t="shared" ref="R715:R778" si="249">CONCATENATE(R4," [",
BR715,BS715,BT715,BU715,BV715,BW715,BX715,BY715,"]")</f>
        <v>Хранилище (Гробница) [Месяц НС (甲) и Месяц ЗВ (辰)]</v>
      </c>
      <c r="AB715" s="45" t="str">
        <f t="shared" si="245"/>
        <v>甲</v>
      </c>
      <c r="AD715" s="45" t="str">
        <f t="shared" si="246"/>
        <v>辰</v>
      </c>
      <c r="AP715" s="45" t="str">
        <f t="shared" si="247"/>
        <v/>
      </c>
      <c r="AR715" s="45" t="str">
        <f t="shared" si="248"/>
        <v/>
      </c>
      <c r="BN715" s="45">
        <f t="shared" si="240"/>
        <v>1</v>
      </c>
      <c r="BP715" s="12" t="s">
        <v>3807</v>
      </c>
      <c r="BR715" s="10" t="str">
        <f t="shared" si="226"/>
        <v/>
      </c>
      <c r="BS715" s="10" t="str">
        <f t="shared" si="227"/>
        <v/>
      </c>
      <c r="BT715" s="10" t="str">
        <f t="shared" si="228"/>
        <v xml:space="preserve">Месяц НС (甲) и </v>
      </c>
      <c r="BU715" s="10" t="str">
        <f t="shared" si="229"/>
        <v>Месяц ЗВ (辰)</v>
      </c>
      <c r="BV715" s="10" t="str">
        <f t="shared" si="230"/>
        <v/>
      </c>
      <c r="BW715" s="10" t="str">
        <f t="shared" si="231"/>
        <v/>
      </c>
      <c r="BX715" s="10" t="str">
        <f t="shared" si="232"/>
        <v/>
      </c>
      <c r="BY715" s="10" t="str">
        <f t="shared" si="233"/>
        <v/>
      </c>
      <c r="CA715" s="10" t="str">
        <f t="shared" si="234"/>
        <v xml:space="preserve"> и </v>
      </c>
      <c r="CB715" s="10" t="str">
        <f t="shared" si="235"/>
        <v xml:space="preserve"> и </v>
      </c>
      <c r="CC715" s="10" t="str">
        <f t="shared" si="236"/>
        <v/>
      </c>
      <c r="CD715" s="10" t="str">
        <f t="shared" si="237"/>
        <v/>
      </c>
      <c r="CE715" s="10" t="str">
        <f t="shared" si="238"/>
        <v/>
      </c>
      <c r="CF715" s="10"/>
      <c r="CG715" s="10">
        <f t="shared" si="239"/>
        <v>2</v>
      </c>
    </row>
    <row r="716" spans="1:85" outlineLevel="1" x14ac:dyDescent="0.25">
      <c r="A716" s="12">
        <f t="shared" si="225"/>
        <v>1</v>
      </c>
      <c r="R716" s="18" t="str">
        <f t="shared" si="249"/>
        <v>Хранилище (Гробница) [Месяц НС (甲) и Месяц ЗВ (未)]</v>
      </c>
      <c r="AB716" s="45" t="str">
        <f t="shared" si="245"/>
        <v>甲</v>
      </c>
      <c r="AD716" s="45" t="str">
        <f t="shared" si="246"/>
        <v>未</v>
      </c>
      <c r="AP716" s="45" t="str">
        <f t="shared" si="247"/>
        <v/>
      </c>
      <c r="AR716" s="45" t="str">
        <f t="shared" si="248"/>
        <v/>
      </c>
      <c r="BN716" s="45">
        <f t="shared" si="240"/>
        <v>1</v>
      </c>
      <c r="BP716" s="12" t="s">
        <v>3807</v>
      </c>
      <c r="BR716" s="10" t="str">
        <f t="shared" si="226"/>
        <v/>
      </c>
      <c r="BS716" s="10" t="str">
        <f t="shared" si="227"/>
        <v/>
      </c>
      <c r="BT716" s="10" t="str">
        <f t="shared" si="228"/>
        <v xml:space="preserve">Месяц НС (甲) и </v>
      </c>
      <c r="BU716" s="10" t="str">
        <f t="shared" si="229"/>
        <v>Месяц ЗВ (未)</v>
      </c>
      <c r="BV716" s="10" t="str">
        <f t="shared" si="230"/>
        <v/>
      </c>
      <c r="BW716" s="10" t="str">
        <f t="shared" si="231"/>
        <v/>
      </c>
      <c r="BX716" s="10" t="str">
        <f t="shared" si="232"/>
        <v/>
      </c>
      <c r="BY716" s="10" t="str">
        <f t="shared" si="233"/>
        <v/>
      </c>
      <c r="CA716" s="10" t="str">
        <f t="shared" si="234"/>
        <v xml:space="preserve"> и </v>
      </c>
      <c r="CB716" s="10" t="str">
        <f t="shared" si="235"/>
        <v xml:space="preserve"> и </v>
      </c>
      <c r="CC716" s="10" t="str">
        <f t="shared" si="236"/>
        <v/>
      </c>
      <c r="CD716" s="10" t="str">
        <f t="shared" si="237"/>
        <v/>
      </c>
      <c r="CE716" s="10" t="str">
        <f t="shared" si="238"/>
        <v/>
      </c>
      <c r="CF716" s="10"/>
      <c r="CG716" s="10">
        <f t="shared" si="239"/>
        <v>2</v>
      </c>
    </row>
    <row r="717" spans="1:85" outlineLevel="1" x14ac:dyDescent="0.25">
      <c r="A717" s="12">
        <f t="shared" si="225"/>
        <v>1</v>
      </c>
      <c r="R717" s="18" t="str">
        <f t="shared" si="249"/>
        <v>Хранилище (Гробница) [Месяц НС (甲) и Месяц ЗВ (戌)]</v>
      </c>
      <c r="AB717" s="45" t="str">
        <f t="shared" si="245"/>
        <v>甲</v>
      </c>
      <c r="AD717" s="45" t="str">
        <f t="shared" si="246"/>
        <v>戌</v>
      </c>
      <c r="AP717" s="45" t="str">
        <f t="shared" si="247"/>
        <v/>
      </c>
      <c r="AR717" s="45" t="str">
        <f t="shared" si="248"/>
        <v/>
      </c>
      <c r="BN717" s="45">
        <f t="shared" si="240"/>
        <v>1</v>
      </c>
      <c r="BP717" s="12" t="s">
        <v>3807</v>
      </c>
      <c r="BR717" s="10" t="str">
        <f t="shared" si="226"/>
        <v/>
      </c>
      <c r="BS717" s="10" t="str">
        <f t="shared" si="227"/>
        <v/>
      </c>
      <c r="BT717" s="10" t="str">
        <f t="shared" si="228"/>
        <v xml:space="preserve">Месяц НС (甲) и </v>
      </c>
      <c r="BU717" s="10" t="str">
        <f t="shared" si="229"/>
        <v>Месяц ЗВ (戌)</v>
      </c>
      <c r="BV717" s="10" t="str">
        <f t="shared" si="230"/>
        <v/>
      </c>
      <c r="BW717" s="10" t="str">
        <f t="shared" si="231"/>
        <v/>
      </c>
      <c r="BX717" s="10" t="str">
        <f t="shared" si="232"/>
        <v/>
      </c>
      <c r="BY717" s="10" t="str">
        <f t="shared" si="233"/>
        <v/>
      </c>
      <c r="CA717" s="10" t="str">
        <f t="shared" si="234"/>
        <v xml:space="preserve"> и </v>
      </c>
      <c r="CB717" s="10" t="str">
        <f t="shared" si="235"/>
        <v xml:space="preserve"> и </v>
      </c>
      <c r="CC717" s="10" t="str">
        <f t="shared" si="236"/>
        <v/>
      </c>
      <c r="CD717" s="10" t="str">
        <f t="shared" si="237"/>
        <v/>
      </c>
      <c r="CE717" s="10" t="str">
        <f t="shared" si="238"/>
        <v/>
      </c>
      <c r="CF717" s="10"/>
      <c r="CG717" s="10">
        <f t="shared" si="239"/>
        <v>2</v>
      </c>
    </row>
    <row r="718" spans="1:85" outlineLevel="1" x14ac:dyDescent="0.25">
      <c r="A718" s="12">
        <f t="shared" si="225"/>
        <v>1</v>
      </c>
      <c r="R718" s="18" t="str">
        <f t="shared" si="249"/>
        <v>Хранилище (Гробница) [Месяц НС (乙) и Месяц ЗВ (丑)]</v>
      </c>
      <c r="AB718" s="45" t="str">
        <f t="shared" si="245"/>
        <v>乙</v>
      </c>
      <c r="AD718" s="45" t="str">
        <f t="shared" si="246"/>
        <v>丑</v>
      </c>
      <c r="AP718" s="45" t="str">
        <f t="shared" si="247"/>
        <v/>
      </c>
      <c r="AR718" s="45" t="str">
        <f t="shared" si="248"/>
        <v/>
      </c>
      <c r="BN718" s="45">
        <f t="shared" si="240"/>
        <v>1</v>
      </c>
      <c r="BP718" s="12" t="s">
        <v>3807</v>
      </c>
      <c r="BR718" s="10" t="str">
        <f t="shared" si="226"/>
        <v/>
      </c>
      <c r="BS718" s="10" t="str">
        <f t="shared" si="227"/>
        <v/>
      </c>
      <c r="BT718" s="10" t="str">
        <f t="shared" si="228"/>
        <v xml:space="preserve">Месяц НС (乙) и </v>
      </c>
      <c r="BU718" s="10" t="str">
        <f t="shared" si="229"/>
        <v>Месяц ЗВ (丑)</v>
      </c>
      <c r="BV718" s="10" t="str">
        <f t="shared" si="230"/>
        <v/>
      </c>
      <c r="BW718" s="10" t="str">
        <f t="shared" si="231"/>
        <v/>
      </c>
      <c r="BX718" s="10" t="str">
        <f t="shared" si="232"/>
        <v/>
      </c>
      <c r="BY718" s="10" t="str">
        <f t="shared" si="233"/>
        <v/>
      </c>
      <c r="CA718" s="10" t="str">
        <f t="shared" si="234"/>
        <v xml:space="preserve"> и </v>
      </c>
      <c r="CB718" s="10" t="str">
        <f t="shared" si="235"/>
        <v xml:space="preserve"> и </v>
      </c>
      <c r="CC718" s="10" t="str">
        <f t="shared" si="236"/>
        <v/>
      </c>
      <c r="CD718" s="10" t="str">
        <f t="shared" si="237"/>
        <v/>
      </c>
      <c r="CE718" s="10" t="str">
        <f t="shared" si="238"/>
        <v/>
      </c>
      <c r="CF718" s="10"/>
      <c r="CG718" s="10">
        <f t="shared" si="239"/>
        <v>2</v>
      </c>
    </row>
    <row r="719" spans="1:85" outlineLevel="1" x14ac:dyDescent="0.25">
      <c r="A719" s="12">
        <f t="shared" si="225"/>
        <v>1</v>
      </c>
      <c r="R719" s="18" t="str">
        <f t="shared" si="249"/>
        <v>Хранилище (Гробница) [Месяц НС (乙) и Месяц ЗВ (辰)]</v>
      </c>
      <c r="AB719" s="45" t="str">
        <f t="shared" si="245"/>
        <v>乙</v>
      </c>
      <c r="AD719" s="45" t="str">
        <f t="shared" si="246"/>
        <v>辰</v>
      </c>
      <c r="AP719" s="45" t="str">
        <f t="shared" si="247"/>
        <v/>
      </c>
      <c r="AR719" s="45" t="str">
        <f t="shared" si="248"/>
        <v/>
      </c>
      <c r="BN719" s="45">
        <f t="shared" si="240"/>
        <v>1</v>
      </c>
      <c r="BP719" s="12" t="s">
        <v>3807</v>
      </c>
      <c r="BR719" s="10" t="str">
        <f t="shared" si="226"/>
        <v/>
      </c>
      <c r="BS719" s="10" t="str">
        <f t="shared" si="227"/>
        <v/>
      </c>
      <c r="BT719" s="10" t="str">
        <f t="shared" si="228"/>
        <v xml:space="preserve">Месяц НС (乙) и </v>
      </c>
      <c r="BU719" s="10" t="str">
        <f t="shared" si="229"/>
        <v>Месяц ЗВ (辰)</v>
      </c>
      <c r="BV719" s="10" t="str">
        <f t="shared" si="230"/>
        <v/>
      </c>
      <c r="BW719" s="10" t="str">
        <f t="shared" si="231"/>
        <v/>
      </c>
      <c r="BX719" s="10" t="str">
        <f t="shared" si="232"/>
        <v/>
      </c>
      <c r="BY719" s="10" t="str">
        <f t="shared" si="233"/>
        <v/>
      </c>
      <c r="CA719" s="10" t="str">
        <f t="shared" si="234"/>
        <v xml:space="preserve"> и </v>
      </c>
      <c r="CB719" s="10" t="str">
        <f t="shared" si="235"/>
        <v xml:space="preserve"> и </v>
      </c>
      <c r="CC719" s="10" t="str">
        <f t="shared" si="236"/>
        <v/>
      </c>
      <c r="CD719" s="10" t="str">
        <f t="shared" si="237"/>
        <v/>
      </c>
      <c r="CE719" s="10" t="str">
        <f t="shared" si="238"/>
        <v/>
      </c>
      <c r="CF719" s="10"/>
      <c r="CG719" s="10">
        <f t="shared" si="239"/>
        <v>2</v>
      </c>
    </row>
    <row r="720" spans="1:85" outlineLevel="1" x14ac:dyDescent="0.25">
      <c r="A720" s="12">
        <f t="shared" si="225"/>
        <v>1</v>
      </c>
      <c r="R720" s="18" t="str">
        <f t="shared" si="249"/>
        <v>Хранилище (Гробница) [Месяц НС (乙) и Месяц ЗВ (未)]</v>
      </c>
      <c r="AB720" s="45" t="str">
        <f t="shared" si="245"/>
        <v>乙</v>
      </c>
      <c r="AD720" s="45" t="str">
        <f t="shared" si="246"/>
        <v>未</v>
      </c>
      <c r="AP720" s="45" t="str">
        <f t="shared" si="247"/>
        <v/>
      </c>
      <c r="AR720" s="45" t="str">
        <f t="shared" si="248"/>
        <v/>
      </c>
      <c r="BN720" s="45">
        <f t="shared" si="240"/>
        <v>1</v>
      </c>
      <c r="BP720" s="12" t="s">
        <v>3807</v>
      </c>
      <c r="BR720" s="10" t="str">
        <f t="shared" si="226"/>
        <v/>
      </c>
      <c r="BS720" s="10" t="str">
        <f t="shared" si="227"/>
        <v/>
      </c>
      <c r="BT720" s="10" t="str">
        <f t="shared" si="228"/>
        <v xml:space="preserve">Месяц НС (乙) и </v>
      </c>
      <c r="BU720" s="10" t="str">
        <f t="shared" si="229"/>
        <v>Месяц ЗВ (未)</v>
      </c>
      <c r="BV720" s="10" t="str">
        <f t="shared" si="230"/>
        <v/>
      </c>
      <c r="BW720" s="10" t="str">
        <f t="shared" si="231"/>
        <v/>
      </c>
      <c r="BX720" s="10" t="str">
        <f t="shared" si="232"/>
        <v/>
      </c>
      <c r="BY720" s="10" t="str">
        <f t="shared" si="233"/>
        <v/>
      </c>
      <c r="CA720" s="10" t="str">
        <f t="shared" si="234"/>
        <v xml:space="preserve"> и </v>
      </c>
      <c r="CB720" s="10" t="str">
        <f t="shared" si="235"/>
        <v xml:space="preserve"> и </v>
      </c>
      <c r="CC720" s="10" t="str">
        <f t="shared" si="236"/>
        <v/>
      </c>
      <c r="CD720" s="10" t="str">
        <f t="shared" si="237"/>
        <v/>
      </c>
      <c r="CE720" s="10" t="str">
        <f t="shared" si="238"/>
        <v/>
      </c>
      <c r="CF720" s="10"/>
      <c r="CG720" s="10">
        <f t="shared" si="239"/>
        <v>2</v>
      </c>
    </row>
    <row r="721" spans="1:85" outlineLevel="1" x14ac:dyDescent="0.25">
      <c r="A721" s="12">
        <f t="shared" si="225"/>
        <v>1</v>
      </c>
      <c r="R721" s="18" t="str">
        <f t="shared" si="249"/>
        <v>Хранилище (Гробница) [Месяц НС (乙) и Месяц ЗВ (戌)]</v>
      </c>
      <c r="AB721" s="45" t="str">
        <f t="shared" si="245"/>
        <v>乙</v>
      </c>
      <c r="AD721" s="45" t="str">
        <f t="shared" si="246"/>
        <v>戌</v>
      </c>
      <c r="AP721" s="45" t="str">
        <f t="shared" si="247"/>
        <v/>
      </c>
      <c r="AR721" s="45" t="str">
        <f t="shared" si="248"/>
        <v/>
      </c>
      <c r="BN721" s="45">
        <f t="shared" si="240"/>
        <v>1</v>
      </c>
      <c r="BP721" s="12" t="s">
        <v>3807</v>
      </c>
      <c r="BR721" s="10" t="str">
        <f t="shared" si="226"/>
        <v/>
      </c>
      <c r="BS721" s="10" t="str">
        <f t="shared" si="227"/>
        <v/>
      </c>
      <c r="BT721" s="10" t="str">
        <f t="shared" si="228"/>
        <v xml:space="preserve">Месяц НС (乙) и </v>
      </c>
      <c r="BU721" s="10" t="str">
        <f t="shared" si="229"/>
        <v>Месяц ЗВ (戌)</v>
      </c>
      <c r="BV721" s="10" t="str">
        <f t="shared" si="230"/>
        <v/>
      </c>
      <c r="BW721" s="10" t="str">
        <f t="shared" si="231"/>
        <v/>
      </c>
      <c r="BX721" s="10" t="str">
        <f t="shared" si="232"/>
        <v/>
      </c>
      <c r="BY721" s="10" t="str">
        <f t="shared" si="233"/>
        <v/>
      </c>
      <c r="CA721" s="10" t="str">
        <f t="shared" si="234"/>
        <v xml:space="preserve"> и </v>
      </c>
      <c r="CB721" s="10" t="str">
        <f t="shared" si="235"/>
        <v xml:space="preserve"> и </v>
      </c>
      <c r="CC721" s="10" t="str">
        <f t="shared" si="236"/>
        <v/>
      </c>
      <c r="CD721" s="10" t="str">
        <f t="shared" si="237"/>
        <v/>
      </c>
      <c r="CE721" s="10" t="str">
        <f t="shared" si="238"/>
        <v/>
      </c>
      <c r="CF721" s="10"/>
      <c r="CG721" s="10">
        <f t="shared" si="239"/>
        <v>2</v>
      </c>
    </row>
    <row r="722" spans="1:85" outlineLevel="1" x14ac:dyDescent="0.25">
      <c r="A722" s="12">
        <f t="shared" si="225"/>
        <v>1</v>
      </c>
      <c r="R722" s="18" t="str">
        <f t="shared" si="249"/>
        <v>Хранилище (Гробница) [Месяц НС (丙) и Месяц ЗВ (丑)]</v>
      </c>
      <c r="AB722" s="45" t="str">
        <f t="shared" si="245"/>
        <v>丙</v>
      </c>
      <c r="AD722" s="45" t="str">
        <f t="shared" si="246"/>
        <v>丑</v>
      </c>
      <c r="AP722" s="45" t="str">
        <f t="shared" si="247"/>
        <v/>
      </c>
      <c r="AR722" s="45" t="str">
        <f t="shared" si="248"/>
        <v/>
      </c>
      <c r="BN722" s="45">
        <f t="shared" si="240"/>
        <v>1</v>
      </c>
      <c r="BP722" s="12" t="s">
        <v>3807</v>
      </c>
      <c r="BR722" s="10" t="str">
        <f t="shared" si="226"/>
        <v/>
      </c>
      <c r="BS722" s="10" t="str">
        <f t="shared" si="227"/>
        <v/>
      </c>
      <c r="BT722" s="10" t="str">
        <f t="shared" si="228"/>
        <v xml:space="preserve">Месяц НС (丙) и </v>
      </c>
      <c r="BU722" s="10" t="str">
        <f t="shared" si="229"/>
        <v>Месяц ЗВ (丑)</v>
      </c>
      <c r="BV722" s="10" t="str">
        <f t="shared" si="230"/>
        <v/>
      </c>
      <c r="BW722" s="10" t="str">
        <f t="shared" si="231"/>
        <v/>
      </c>
      <c r="BX722" s="10" t="str">
        <f t="shared" si="232"/>
        <v/>
      </c>
      <c r="BY722" s="10" t="str">
        <f t="shared" si="233"/>
        <v/>
      </c>
      <c r="CA722" s="10" t="str">
        <f t="shared" si="234"/>
        <v xml:space="preserve"> и </v>
      </c>
      <c r="CB722" s="10" t="str">
        <f t="shared" si="235"/>
        <v xml:space="preserve"> и </v>
      </c>
      <c r="CC722" s="10" t="str">
        <f t="shared" si="236"/>
        <v/>
      </c>
      <c r="CD722" s="10" t="str">
        <f t="shared" si="237"/>
        <v/>
      </c>
      <c r="CE722" s="10" t="str">
        <f t="shared" si="238"/>
        <v/>
      </c>
      <c r="CF722" s="10"/>
      <c r="CG722" s="10">
        <f t="shared" si="239"/>
        <v>2</v>
      </c>
    </row>
    <row r="723" spans="1:85" outlineLevel="1" x14ac:dyDescent="0.25">
      <c r="A723" s="12">
        <f t="shared" si="225"/>
        <v>1</v>
      </c>
      <c r="R723" s="18" t="str">
        <f t="shared" si="249"/>
        <v>Хранилище (Гробница) [Месяц НС (丁) и Месяц ЗВ (丑)]</v>
      </c>
      <c r="AB723" s="45" t="str">
        <f t="shared" si="245"/>
        <v>丁</v>
      </c>
      <c r="AD723" s="45" t="str">
        <f t="shared" si="246"/>
        <v>丑</v>
      </c>
      <c r="AP723" s="45" t="str">
        <f t="shared" si="247"/>
        <v/>
      </c>
      <c r="AR723" s="45" t="str">
        <f t="shared" si="248"/>
        <v/>
      </c>
      <c r="BN723" s="45">
        <f t="shared" si="240"/>
        <v>1</v>
      </c>
      <c r="BP723" s="12" t="s">
        <v>3807</v>
      </c>
      <c r="BR723" s="10" t="str">
        <f t="shared" si="226"/>
        <v/>
      </c>
      <c r="BS723" s="10" t="str">
        <f t="shared" si="227"/>
        <v/>
      </c>
      <c r="BT723" s="10" t="str">
        <f t="shared" si="228"/>
        <v xml:space="preserve">Месяц НС (丁) и </v>
      </c>
      <c r="BU723" s="10" t="str">
        <f t="shared" si="229"/>
        <v>Месяц ЗВ (丑)</v>
      </c>
      <c r="BV723" s="10" t="str">
        <f t="shared" si="230"/>
        <v/>
      </c>
      <c r="BW723" s="10" t="str">
        <f t="shared" si="231"/>
        <v/>
      </c>
      <c r="BX723" s="10" t="str">
        <f t="shared" si="232"/>
        <v/>
      </c>
      <c r="BY723" s="10" t="str">
        <f t="shared" si="233"/>
        <v/>
      </c>
      <c r="CA723" s="10" t="str">
        <f t="shared" si="234"/>
        <v xml:space="preserve"> и </v>
      </c>
      <c r="CB723" s="10" t="str">
        <f t="shared" si="235"/>
        <v xml:space="preserve"> и </v>
      </c>
      <c r="CC723" s="10" t="str">
        <f t="shared" si="236"/>
        <v/>
      </c>
      <c r="CD723" s="10" t="str">
        <f t="shared" si="237"/>
        <v/>
      </c>
      <c r="CE723" s="10" t="str">
        <f t="shared" si="238"/>
        <v/>
      </c>
      <c r="CF723" s="10"/>
      <c r="CG723" s="10">
        <f t="shared" si="239"/>
        <v>2</v>
      </c>
    </row>
    <row r="724" spans="1:85" outlineLevel="1" x14ac:dyDescent="0.25">
      <c r="A724" s="12">
        <f t="shared" si="225"/>
        <v>1</v>
      </c>
      <c r="R724" s="18" t="str">
        <f t="shared" si="249"/>
        <v>Хранилище (Гробница) [Месяц НС (戊) и Месяц ЗВ (辰)]</v>
      </c>
      <c r="AB724" s="45" t="str">
        <f t="shared" si="245"/>
        <v>戊</v>
      </c>
      <c r="AD724" s="45" t="str">
        <f t="shared" si="246"/>
        <v>辰</v>
      </c>
      <c r="AP724" s="45" t="str">
        <f t="shared" si="247"/>
        <v/>
      </c>
      <c r="AR724" s="45" t="str">
        <f t="shared" si="248"/>
        <v/>
      </c>
      <c r="BN724" s="45">
        <f t="shared" si="240"/>
        <v>1</v>
      </c>
      <c r="BP724" s="12" t="s">
        <v>3807</v>
      </c>
      <c r="BR724" s="10" t="str">
        <f t="shared" si="226"/>
        <v/>
      </c>
      <c r="BS724" s="10" t="str">
        <f t="shared" si="227"/>
        <v/>
      </c>
      <c r="BT724" s="10" t="str">
        <f t="shared" si="228"/>
        <v xml:space="preserve">Месяц НС (戊) и </v>
      </c>
      <c r="BU724" s="10" t="str">
        <f t="shared" si="229"/>
        <v>Месяц ЗВ (辰)</v>
      </c>
      <c r="BV724" s="10" t="str">
        <f t="shared" si="230"/>
        <v/>
      </c>
      <c r="BW724" s="10" t="str">
        <f t="shared" si="231"/>
        <v/>
      </c>
      <c r="BX724" s="10" t="str">
        <f t="shared" si="232"/>
        <v/>
      </c>
      <c r="BY724" s="10" t="str">
        <f t="shared" si="233"/>
        <v/>
      </c>
      <c r="CA724" s="10" t="str">
        <f t="shared" si="234"/>
        <v xml:space="preserve"> и </v>
      </c>
      <c r="CB724" s="10" t="str">
        <f t="shared" si="235"/>
        <v xml:space="preserve"> и </v>
      </c>
      <c r="CC724" s="10" t="str">
        <f t="shared" si="236"/>
        <v/>
      </c>
      <c r="CD724" s="10" t="str">
        <f t="shared" si="237"/>
        <v/>
      </c>
      <c r="CE724" s="10" t="str">
        <f t="shared" si="238"/>
        <v/>
      </c>
      <c r="CF724" s="10"/>
      <c r="CG724" s="10">
        <f t="shared" si="239"/>
        <v>2</v>
      </c>
    </row>
    <row r="725" spans="1:85" outlineLevel="1" x14ac:dyDescent="0.25">
      <c r="A725" s="12">
        <f t="shared" si="225"/>
        <v>1</v>
      </c>
      <c r="R725" s="18" t="str">
        <f t="shared" si="249"/>
        <v>Хранилище (Гробница) [Месяц НС (己) и Месяц ЗВ (辰)]</v>
      </c>
      <c r="AB725" s="45" t="str">
        <f t="shared" si="245"/>
        <v>己</v>
      </c>
      <c r="AD725" s="45" t="str">
        <f t="shared" si="246"/>
        <v>辰</v>
      </c>
      <c r="AP725" s="45" t="str">
        <f t="shared" si="247"/>
        <v/>
      </c>
      <c r="AR725" s="45" t="str">
        <f t="shared" si="248"/>
        <v/>
      </c>
      <c r="BN725" s="45">
        <f t="shared" si="240"/>
        <v>1</v>
      </c>
      <c r="BP725" s="12" t="s">
        <v>3807</v>
      </c>
      <c r="BR725" s="10" t="str">
        <f t="shared" si="226"/>
        <v/>
      </c>
      <c r="BS725" s="10" t="str">
        <f t="shared" si="227"/>
        <v/>
      </c>
      <c r="BT725" s="10" t="str">
        <f t="shared" si="228"/>
        <v xml:space="preserve">Месяц НС (己) и </v>
      </c>
      <c r="BU725" s="10" t="str">
        <f t="shared" si="229"/>
        <v>Месяц ЗВ (辰)</v>
      </c>
      <c r="BV725" s="10" t="str">
        <f t="shared" si="230"/>
        <v/>
      </c>
      <c r="BW725" s="10" t="str">
        <f t="shared" si="231"/>
        <v/>
      </c>
      <c r="BX725" s="10" t="str">
        <f t="shared" si="232"/>
        <v/>
      </c>
      <c r="BY725" s="10" t="str">
        <f t="shared" si="233"/>
        <v/>
      </c>
      <c r="CA725" s="10" t="str">
        <f t="shared" si="234"/>
        <v xml:space="preserve"> и </v>
      </c>
      <c r="CB725" s="10" t="str">
        <f t="shared" si="235"/>
        <v xml:space="preserve"> и </v>
      </c>
      <c r="CC725" s="10" t="str">
        <f t="shared" si="236"/>
        <v/>
      </c>
      <c r="CD725" s="10" t="str">
        <f t="shared" si="237"/>
        <v/>
      </c>
      <c r="CE725" s="10" t="str">
        <f t="shared" si="238"/>
        <v/>
      </c>
      <c r="CF725" s="10"/>
      <c r="CG725" s="10">
        <f t="shared" si="239"/>
        <v>2</v>
      </c>
    </row>
    <row r="726" spans="1:85" outlineLevel="1" x14ac:dyDescent="0.25">
      <c r="A726" s="12">
        <f t="shared" si="225"/>
        <v>1</v>
      </c>
      <c r="R726" s="18" t="str">
        <f t="shared" si="249"/>
        <v>Хранилище (Гробница) [Месяц НС (庚) и Месяц ЗВ (未)]</v>
      </c>
      <c r="AB726" s="45" t="str">
        <f t="shared" si="245"/>
        <v>庚</v>
      </c>
      <c r="AD726" s="45" t="str">
        <f t="shared" si="246"/>
        <v>未</v>
      </c>
      <c r="AP726" s="45" t="str">
        <f t="shared" si="247"/>
        <v/>
      </c>
      <c r="AR726" s="45" t="str">
        <f t="shared" si="248"/>
        <v/>
      </c>
      <c r="BN726" s="45">
        <f t="shared" si="240"/>
        <v>1</v>
      </c>
      <c r="BP726" s="12" t="s">
        <v>3807</v>
      </c>
      <c r="BR726" s="10" t="str">
        <f t="shared" si="226"/>
        <v/>
      </c>
      <c r="BS726" s="10" t="str">
        <f t="shared" si="227"/>
        <v/>
      </c>
      <c r="BT726" s="10" t="str">
        <f t="shared" si="228"/>
        <v xml:space="preserve">Месяц НС (庚) и </v>
      </c>
      <c r="BU726" s="10" t="str">
        <f t="shared" si="229"/>
        <v>Месяц ЗВ (未)</v>
      </c>
      <c r="BV726" s="10" t="str">
        <f t="shared" si="230"/>
        <v/>
      </c>
      <c r="BW726" s="10" t="str">
        <f t="shared" si="231"/>
        <v/>
      </c>
      <c r="BX726" s="10" t="str">
        <f t="shared" si="232"/>
        <v/>
      </c>
      <c r="BY726" s="10" t="str">
        <f t="shared" si="233"/>
        <v/>
      </c>
      <c r="CA726" s="10" t="str">
        <f t="shared" si="234"/>
        <v xml:space="preserve"> и </v>
      </c>
      <c r="CB726" s="10" t="str">
        <f t="shared" si="235"/>
        <v xml:space="preserve"> и </v>
      </c>
      <c r="CC726" s="10" t="str">
        <f t="shared" si="236"/>
        <v/>
      </c>
      <c r="CD726" s="10" t="str">
        <f t="shared" si="237"/>
        <v/>
      </c>
      <c r="CE726" s="10" t="str">
        <f t="shared" si="238"/>
        <v/>
      </c>
      <c r="CF726" s="10"/>
      <c r="CG726" s="10">
        <f t="shared" si="239"/>
        <v>2</v>
      </c>
    </row>
    <row r="727" spans="1:85" outlineLevel="1" x14ac:dyDescent="0.25">
      <c r="A727" s="12">
        <f t="shared" si="225"/>
        <v>1</v>
      </c>
      <c r="R727" s="18" t="str">
        <f t="shared" si="249"/>
        <v>Хранилище (Гробница) [Месяц НС (辛) и Месяц ЗВ (未)]</v>
      </c>
      <c r="AB727" s="45" t="str">
        <f t="shared" si="245"/>
        <v>辛</v>
      </c>
      <c r="AD727" s="45" t="str">
        <f t="shared" si="246"/>
        <v>未</v>
      </c>
      <c r="AP727" s="45" t="str">
        <f t="shared" si="247"/>
        <v/>
      </c>
      <c r="AR727" s="45" t="str">
        <f t="shared" si="248"/>
        <v/>
      </c>
      <c r="BN727" s="45">
        <f t="shared" si="240"/>
        <v>1</v>
      </c>
      <c r="BP727" s="12" t="s">
        <v>3807</v>
      </c>
      <c r="BR727" s="10" t="str">
        <f t="shared" si="226"/>
        <v/>
      </c>
      <c r="BS727" s="10" t="str">
        <f t="shared" si="227"/>
        <v/>
      </c>
      <c r="BT727" s="10" t="str">
        <f t="shared" si="228"/>
        <v xml:space="preserve">Месяц НС (辛) и </v>
      </c>
      <c r="BU727" s="10" t="str">
        <f t="shared" si="229"/>
        <v>Месяц ЗВ (未)</v>
      </c>
      <c r="BV727" s="10" t="str">
        <f t="shared" si="230"/>
        <v/>
      </c>
      <c r="BW727" s="10" t="str">
        <f t="shared" si="231"/>
        <v/>
      </c>
      <c r="BX727" s="10" t="str">
        <f t="shared" si="232"/>
        <v/>
      </c>
      <c r="BY727" s="10" t="str">
        <f t="shared" si="233"/>
        <v/>
      </c>
      <c r="CA727" s="10" t="str">
        <f t="shared" si="234"/>
        <v xml:space="preserve"> и </v>
      </c>
      <c r="CB727" s="10" t="str">
        <f t="shared" si="235"/>
        <v xml:space="preserve"> и </v>
      </c>
      <c r="CC727" s="10" t="str">
        <f t="shared" si="236"/>
        <v/>
      </c>
      <c r="CD727" s="10" t="str">
        <f t="shared" si="237"/>
        <v/>
      </c>
      <c r="CE727" s="10" t="str">
        <f t="shared" si="238"/>
        <v/>
      </c>
      <c r="CF727" s="10"/>
      <c r="CG727" s="10">
        <f t="shared" si="239"/>
        <v>2</v>
      </c>
    </row>
    <row r="728" spans="1:85" outlineLevel="1" x14ac:dyDescent="0.25">
      <c r="A728" s="12">
        <f t="shared" si="225"/>
        <v>1</v>
      </c>
      <c r="R728" s="18" t="str">
        <f t="shared" si="249"/>
        <v>Хранилище (Гробница) [Месяц НС (壬) и Месяц ЗВ (戌)]</v>
      </c>
      <c r="AB728" s="45" t="str">
        <f t="shared" si="245"/>
        <v>壬</v>
      </c>
      <c r="AD728" s="45" t="str">
        <f t="shared" si="246"/>
        <v>戌</v>
      </c>
      <c r="AP728" s="45" t="str">
        <f t="shared" si="247"/>
        <v/>
      </c>
      <c r="AR728" s="45" t="str">
        <f t="shared" si="248"/>
        <v/>
      </c>
      <c r="BN728" s="45">
        <f t="shared" si="240"/>
        <v>1</v>
      </c>
      <c r="BP728" s="12" t="s">
        <v>3807</v>
      </c>
      <c r="BR728" s="10" t="str">
        <f t="shared" si="226"/>
        <v/>
      </c>
      <c r="BS728" s="10" t="str">
        <f t="shared" si="227"/>
        <v/>
      </c>
      <c r="BT728" s="10" t="str">
        <f t="shared" si="228"/>
        <v xml:space="preserve">Месяц НС (壬) и </v>
      </c>
      <c r="BU728" s="10" t="str">
        <f t="shared" si="229"/>
        <v>Месяц ЗВ (戌)</v>
      </c>
      <c r="BV728" s="10" t="str">
        <f t="shared" si="230"/>
        <v/>
      </c>
      <c r="BW728" s="10" t="str">
        <f t="shared" si="231"/>
        <v/>
      </c>
      <c r="BX728" s="10" t="str">
        <f t="shared" si="232"/>
        <v/>
      </c>
      <c r="BY728" s="10" t="str">
        <f t="shared" si="233"/>
        <v/>
      </c>
      <c r="CA728" s="10" t="str">
        <f t="shared" si="234"/>
        <v xml:space="preserve"> и </v>
      </c>
      <c r="CB728" s="10" t="str">
        <f t="shared" si="235"/>
        <v xml:space="preserve"> и </v>
      </c>
      <c r="CC728" s="10" t="str">
        <f t="shared" si="236"/>
        <v/>
      </c>
      <c r="CD728" s="10" t="str">
        <f t="shared" si="237"/>
        <v/>
      </c>
      <c r="CE728" s="10" t="str">
        <f t="shared" si="238"/>
        <v/>
      </c>
      <c r="CF728" s="10"/>
      <c r="CG728" s="10">
        <f t="shared" si="239"/>
        <v>2</v>
      </c>
    </row>
    <row r="729" spans="1:85" outlineLevel="1" x14ac:dyDescent="0.25">
      <c r="A729" s="12">
        <f t="shared" si="225"/>
        <v>1</v>
      </c>
      <c r="R729" s="18" t="str">
        <f t="shared" si="249"/>
        <v>Хранилище (Гробница) [Месяц НС (癸) и Месяц ЗВ (戌)]</v>
      </c>
      <c r="AB729" s="45" t="str">
        <f t="shared" si="245"/>
        <v>癸</v>
      </c>
      <c r="AD729" s="45" t="str">
        <f t="shared" si="246"/>
        <v>戌</v>
      </c>
      <c r="AP729" s="45" t="str">
        <f t="shared" si="247"/>
        <v/>
      </c>
      <c r="AR729" s="45" t="str">
        <f t="shared" si="248"/>
        <v/>
      </c>
      <c r="BN729" s="45">
        <f t="shared" si="240"/>
        <v>1</v>
      </c>
      <c r="BP729" s="12" t="s">
        <v>3807</v>
      </c>
      <c r="BR729" s="10" t="str">
        <f t="shared" si="226"/>
        <v/>
      </c>
      <c r="BS729" s="10" t="str">
        <f t="shared" si="227"/>
        <v/>
      </c>
      <c r="BT729" s="10" t="str">
        <f t="shared" si="228"/>
        <v xml:space="preserve">Месяц НС (癸) и </v>
      </c>
      <c r="BU729" s="10" t="str">
        <f t="shared" si="229"/>
        <v>Месяц ЗВ (戌)</v>
      </c>
      <c r="BV729" s="10" t="str">
        <f t="shared" si="230"/>
        <v/>
      </c>
      <c r="BW729" s="10" t="str">
        <f t="shared" si="231"/>
        <v/>
      </c>
      <c r="BX729" s="10" t="str">
        <f t="shared" si="232"/>
        <v/>
      </c>
      <c r="BY729" s="10" t="str">
        <f t="shared" si="233"/>
        <v/>
      </c>
      <c r="CA729" s="10" t="str">
        <f t="shared" si="234"/>
        <v xml:space="preserve"> и </v>
      </c>
      <c r="CB729" s="10" t="str">
        <f t="shared" si="235"/>
        <v xml:space="preserve"> и </v>
      </c>
      <c r="CC729" s="10" t="str">
        <f t="shared" si="236"/>
        <v/>
      </c>
      <c r="CD729" s="10" t="str">
        <f t="shared" si="237"/>
        <v/>
      </c>
      <c r="CE729" s="10" t="str">
        <f t="shared" si="238"/>
        <v/>
      </c>
      <c r="CF729" s="10"/>
      <c r="CG729" s="10">
        <f t="shared" si="239"/>
        <v>2</v>
      </c>
    </row>
    <row r="730" spans="1:85" outlineLevel="1" x14ac:dyDescent="0.25">
      <c r="A730" s="12">
        <f t="shared" si="225"/>
        <v>1</v>
      </c>
      <c r="R730" s="18" t="str">
        <f t="shared" si="249"/>
        <v>Ша цветущего персика [Месяц НС (甲) и Месяц ЗВ (午)]</v>
      </c>
      <c r="AB730" s="45" t="str">
        <f t="shared" si="245"/>
        <v>甲</v>
      </c>
      <c r="AD730" s="45" t="str">
        <f t="shared" si="246"/>
        <v>午</v>
      </c>
      <c r="AP730" s="45" t="str">
        <f t="shared" si="247"/>
        <v/>
      </c>
      <c r="AR730" s="45" t="str">
        <f t="shared" si="248"/>
        <v/>
      </c>
      <c r="BN730" s="45">
        <f t="shared" si="240"/>
        <v>1</v>
      </c>
      <c r="BP730" s="12" t="s">
        <v>3807</v>
      </c>
      <c r="BR730" s="10" t="str">
        <f t="shared" si="226"/>
        <v/>
      </c>
      <c r="BS730" s="10" t="str">
        <f t="shared" si="227"/>
        <v/>
      </c>
      <c r="BT730" s="10" t="str">
        <f t="shared" si="228"/>
        <v xml:space="preserve">Месяц НС (甲) и </v>
      </c>
      <c r="BU730" s="10" t="str">
        <f t="shared" si="229"/>
        <v>Месяц ЗВ (午)</v>
      </c>
      <c r="BV730" s="10" t="str">
        <f t="shared" si="230"/>
        <v/>
      </c>
      <c r="BW730" s="10" t="str">
        <f t="shared" si="231"/>
        <v/>
      </c>
      <c r="BX730" s="10" t="str">
        <f t="shared" si="232"/>
        <v/>
      </c>
      <c r="BY730" s="10" t="str">
        <f t="shared" si="233"/>
        <v/>
      </c>
      <c r="CA730" s="10" t="str">
        <f t="shared" si="234"/>
        <v xml:space="preserve"> и </v>
      </c>
      <c r="CB730" s="10" t="str">
        <f t="shared" si="235"/>
        <v xml:space="preserve"> и </v>
      </c>
      <c r="CC730" s="10" t="str">
        <f t="shared" si="236"/>
        <v/>
      </c>
      <c r="CD730" s="10" t="str">
        <f t="shared" si="237"/>
        <v/>
      </c>
      <c r="CE730" s="10" t="str">
        <f t="shared" si="238"/>
        <v/>
      </c>
      <c r="CF730" s="10"/>
      <c r="CG730" s="10">
        <f t="shared" si="239"/>
        <v>2</v>
      </c>
    </row>
    <row r="731" spans="1:85" outlineLevel="1" x14ac:dyDescent="0.25">
      <c r="A731" s="12">
        <f t="shared" si="225"/>
        <v>1</v>
      </c>
      <c r="R731" s="18" t="str">
        <f t="shared" si="249"/>
        <v>Ша цветущего персика [Месяц НС (乙) и Месяц ЗВ (午)]</v>
      </c>
      <c r="AB731" s="45" t="str">
        <f t="shared" si="245"/>
        <v>乙</v>
      </c>
      <c r="AD731" s="45" t="str">
        <f t="shared" si="246"/>
        <v>午</v>
      </c>
      <c r="AP731" s="45" t="str">
        <f t="shared" si="247"/>
        <v/>
      </c>
      <c r="AR731" s="45" t="str">
        <f t="shared" si="248"/>
        <v/>
      </c>
      <c r="BN731" s="45">
        <f t="shared" si="240"/>
        <v>1</v>
      </c>
      <c r="BP731" s="12" t="s">
        <v>3807</v>
      </c>
      <c r="BR731" s="10" t="str">
        <f t="shared" si="226"/>
        <v/>
      </c>
      <c r="BS731" s="10" t="str">
        <f t="shared" si="227"/>
        <v/>
      </c>
      <c r="BT731" s="10" t="str">
        <f t="shared" si="228"/>
        <v xml:space="preserve">Месяц НС (乙) и </v>
      </c>
      <c r="BU731" s="10" t="str">
        <f t="shared" si="229"/>
        <v>Месяц ЗВ (午)</v>
      </c>
      <c r="BV731" s="10" t="str">
        <f t="shared" si="230"/>
        <v/>
      </c>
      <c r="BW731" s="10" t="str">
        <f t="shared" si="231"/>
        <v/>
      </c>
      <c r="BX731" s="10" t="str">
        <f t="shared" si="232"/>
        <v/>
      </c>
      <c r="BY731" s="10" t="str">
        <f t="shared" si="233"/>
        <v/>
      </c>
      <c r="CA731" s="10" t="str">
        <f t="shared" si="234"/>
        <v xml:space="preserve"> и </v>
      </c>
      <c r="CB731" s="10" t="str">
        <f t="shared" si="235"/>
        <v xml:space="preserve"> и </v>
      </c>
      <c r="CC731" s="10" t="str">
        <f t="shared" si="236"/>
        <v/>
      </c>
      <c r="CD731" s="10" t="str">
        <f t="shared" si="237"/>
        <v/>
      </c>
      <c r="CE731" s="10" t="str">
        <f t="shared" si="238"/>
        <v/>
      </c>
      <c r="CF731" s="10"/>
      <c r="CG731" s="10">
        <f t="shared" si="239"/>
        <v>2</v>
      </c>
    </row>
    <row r="732" spans="1:85" outlineLevel="1" x14ac:dyDescent="0.25">
      <c r="A732" s="12">
        <f t="shared" si="225"/>
        <v>1</v>
      </c>
      <c r="R732" s="18" t="str">
        <f t="shared" si="249"/>
        <v>Ша цветущего персика [Месяц НС (丙) и Месяц ЗВ (寅)]</v>
      </c>
      <c r="AB732" s="45" t="str">
        <f t="shared" si="245"/>
        <v>丙</v>
      </c>
      <c r="AD732" s="45" t="str">
        <f t="shared" si="246"/>
        <v>寅</v>
      </c>
      <c r="AP732" s="45" t="str">
        <f t="shared" si="247"/>
        <v/>
      </c>
      <c r="AR732" s="45" t="str">
        <f t="shared" si="248"/>
        <v/>
      </c>
      <c r="BN732" s="45">
        <f t="shared" si="240"/>
        <v>1</v>
      </c>
      <c r="BP732" s="12" t="s">
        <v>3807</v>
      </c>
      <c r="BR732" s="10" t="str">
        <f t="shared" si="226"/>
        <v/>
      </c>
      <c r="BS732" s="10" t="str">
        <f t="shared" si="227"/>
        <v/>
      </c>
      <c r="BT732" s="10" t="str">
        <f t="shared" si="228"/>
        <v xml:space="preserve">Месяц НС (丙) и </v>
      </c>
      <c r="BU732" s="10" t="str">
        <f t="shared" si="229"/>
        <v>Месяц ЗВ (寅)</v>
      </c>
      <c r="BV732" s="10" t="str">
        <f t="shared" si="230"/>
        <v/>
      </c>
      <c r="BW732" s="10" t="str">
        <f t="shared" si="231"/>
        <v/>
      </c>
      <c r="BX732" s="10" t="str">
        <f t="shared" si="232"/>
        <v/>
      </c>
      <c r="BY732" s="10" t="str">
        <f t="shared" si="233"/>
        <v/>
      </c>
      <c r="CA732" s="10" t="str">
        <f t="shared" si="234"/>
        <v xml:space="preserve"> и </v>
      </c>
      <c r="CB732" s="10" t="str">
        <f t="shared" si="235"/>
        <v xml:space="preserve"> и </v>
      </c>
      <c r="CC732" s="10" t="str">
        <f t="shared" si="236"/>
        <v/>
      </c>
      <c r="CD732" s="10" t="str">
        <f t="shared" si="237"/>
        <v/>
      </c>
      <c r="CE732" s="10" t="str">
        <f t="shared" si="238"/>
        <v/>
      </c>
      <c r="CF732" s="10"/>
      <c r="CG732" s="10">
        <f t="shared" si="239"/>
        <v>2</v>
      </c>
    </row>
    <row r="733" spans="1:85" outlineLevel="1" x14ac:dyDescent="0.25">
      <c r="A733" s="12">
        <f t="shared" si="225"/>
        <v>1</v>
      </c>
      <c r="R733" s="18" t="str">
        <f t="shared" si="249"/>
        <v>Ша цветущего персика [Месяц НС (丁) и Месяц ЗВ (未)]</v>
      </c>
      <c r="AB733" s="45" t="str">
        <f t="shared" si="245"/>
        <v>丁</v>
      </c>
      <c r="AD733" s="45" t="str">
        <f t="shared" si="246"/>
        <v>未</v>
      </c>
      <c r="AP733" s="45" t="str">
        <f t="shared" si="247"/>
        <v/>
      </c>
      <c r="AR733" s="45" t="str">
        <f t="shared" si="248"/>
        <v/>
      </c>
      <c r="BN733" s="45">
        <f t="shared" si="240"/>
        <v>1</v>
      </c>
      <c r="BP733" s="12" t="s">
        <v>3807</v>
      </c>
      <c r="BR733" s="10" t="str">
        <f t="shared" si="226"/>
        <v/>
      </c>
      <c r="BS733" s="10" t="str">
        <f t="shared" si="227"/>
        <v/>
      </c>
      <c r="BT733" s="10" t="str">
        <f t="shared" si="228"/>
        <v xml:space="preserve">Месяц НС (丁) и </v>
      </c>
      <c r="BU733" s="10" t="str">
        <f t="shared" si="229"/>
        <v>Месяц ЗВ (未)</v>
      </c>
      <c r="BV733" s="10" t="str">
        <f t="shared" si="230"/>
        <v/>
      </c>
      <c r="BW733" s="10" t="str">
        <f t="shared" si="231"/>
        <v/>
      </c>
      <c r="BX733" s="10" t="str">
        <f t="shared" si="232"/>
        <v/>
      </c>
      <c r="BY733" s="10" t="str">
        <f t="shared" si="233"/>
        <v/>
      </c>
      <c r="CA733" s="10" t="str">
        <f t="shared" si="234"/>
        <v xml:space="preserve"> и </v>
      </c>
      <c r="CB733" s="10" t="str">
        <f t="shared" si="235"/>
        <v xml:space="preserve"> и </v>
      </c>
      <c r="CC733" s="10" t="str">
        <f t="shared" si="236"/>
        <v/>
      </c>
      <c r="CD733" s="10" t="str">
        <f t="shared" si="237"/>
        <v/>
      </c>
      <c r="CE733" s="10" t="str">
        <f t="shared" si="238"/>
        <v/>
      </c>
      <c r="CF733" s="10"/>
      <c r="CG733" s="10">
        <f t="shared" si="239"/>
        <v>2</v>
      </c>
    </row>
    <row r="734" spans="1:85" outlineLevel="1" x14ac:dyDescent="0.25">
      <c r="A734" s="12">
        <f t="shared" si="225"/>
        <v>1</v>
      </c>
      <c r="R734" s="18" t="str">
        <f t="shared" si="249"/>
        <v>Ша цветущего персика [Месяц НС (戊) и Месяц ЗВ (辰)]</v>
      </c>
      <c r="AB734" s="45" t="str">
        <f t="shared" si="245"/>
        <v>戊</v>
      </c>
      <c r="AD734" s="45" t="str">
        <f t="shared" si="246"/>
        <v>辰</v>
      </c>
      <c r="AP734" s="45" t="str">
        <f t="shared" si="247"/>
        <v/>
      </c>
      <c r="AR734" s="45" t="str">
        <f t="shared" si="248"/>
        <v/>
      </c>
      <c r="BN734" s="45">
        <f t="shared" si="240"/>
        <v>1</v>
      </c>
      <c r="BP734" s="12" t="s">
        <v>3807</v>
      </c>
      <c r="BR734" s="10" t="str">
        <f t="shared" si="226"/>
        <v/>
      </c>
      <c r="BS734" s="10" t="str">
        <f t="shared" si="227"/>
        <v/>
      </c>
      <c r="BT734" s="10" t="str">
        <f t="shared" si="228"/>
        <v xml:space="preserve">Месяц НС (戊) и </v>
      </c>
      <c r="BU734" s="10" t="str">
        <f t="shared" si="229"/>
        <v>Месяц ЗВ (辰)</v>
      </c>
      <c r="BV734" s="10" t="str">
        <f t="shared" si="230"/>
        <v/>
      </c>
      <c r="BW734" s="10" t="str">
        <f t="shared" si="231"/>
        <v/>
      </c>
      <c r="BX734" s="10" t="str">
        <f t="shared" si="232"/>
        <v/>
      </c>
      <c r="BY734" s="10" t="str">
        <f t="shared" si="233"/>
        <v/>
      </c>
      <c r="CA734" s="10" t="str">
        <f t="shared" si="234"/>
        <v xml:space="preserve"> и </v>
      </c>
      <c r="CB734" s="10" t="str">
        <f t="shared" si="235"/>
        <v xml:space="preserve"> и </v>
      </c>
      <c r="CC734" s="10" t="str">
        <f t="shared" si="236"/>
        <v/>
      </c>
      <c r="CD734" s="10" t="str">
        <f t="shared" si="237"/>
        <v/>
      </c>
      <c r="CE734" s="10" t="str">
        <f t="shared" si="238"/>
        <v/>
      </c>
      <c r="CF734" s="10"/>
      <c r="CG734" s="10">
        <f t="shared" si="239"/>
        <v>2</v>
      </c>
    </row>
    <row r="735" spans="1:85" outlineLevel="1" x14ac:dyDescent="0.25">
      <c r="A735" s="12">
        <f t="shared" si="225"/>
        <v>1</v>
      </c>
      <c r="R735" s="18" t="str">
        <f t="shared" si="249"/>
        <v>Ша цветущего персика [Месяц НС (己) и Месяц ЗВ (辰)]</v>
      </c>
      <c r="AB735" s="45" t="str">
        <f t="shared" si="245"/>
        <v>己</v>
      </c>
      <c r="AD735" s="45" t="str">
        <f t="shared" si="246"/>
        <v>辰</v>
      </c>
      <c r="AP735" s="45" t="str">
        <f t="shared" si="247"/>
        <v/>
      </c>
      <c r="AR735" s="45" t="str">
        <f t="shared" si="248"/>
        <v/>
      </c>
      <c r="BN735" s="45">
        <f t="shared" si="240"/>
        <v>1</v>
      </c>
      <c r="BP735" s="12" t="s">
        <v>3807</v>
      </c>
      <c r="BR735" s="10" t="str">
        <f t="shared" si="226"/>
        <v/>
      </c>
      <c r="BS735" s="10" t="str">
        <f t="shared" si="227"/>
        <v/>
      </c>
      <c r="BT735" s="10" t="str">
        <f t="shared" si="228"/>
        <v xml:space="preserve">Месяц НС (己) и </v>
      </c>
      <c r="BU735" s="10" t="str">
        <f t="shared" si="229"/>
        <v>Месяц ЗВ (辰)</v>
      </c>
      <c r="BV735" s="10" t="str">
        <f t="shared" si="230"/>
        <v/>
      </c>
      <c r="BW735" s="10" t="str">
        <f t="shared" si="231"/>
        <v/>
      </c>
      <c r="BX735" s="10" t="str">
        <f t="shared" si="232"/>
        <v/>
      </c>
      <c r="BY735" s="10" t="str">
        <f t="shared" si="233"/>
        <v/>
      </c>
      <c r="CA735" s="10" t="str">
        <f t="shared" si="234"/>
        <v xml:space="preserve"> и </v>
      </c>
      <c r="CB735" s="10" t="str">
        <f t="shared" si="235"/>
        <v xml:space="preserve"> и </v>
      </c>
      <c r="CC735" s="10" t="str">
        <f t="shared" si="236"/>
        <v/>
      </c>
      <c r="CD735" s="10" t="str">
        <f t="shared" si="237"/>
        <v/>
      </c>
      <c r="CE735" s="10" t="str">
        <f t="shared" si="238"/>
        <v/>
      </c>
      <c r="CF735" s="10"/>
      <c r="CG735" s="10">
        <f t="shared" si="239"/>
        <v>2</v>
      </c>
    </row>
    <row r="736" spans="1:85" outlineLevel="1" x14ac:dyDescent="0.25">
      <c r="A736" s="12">
        <f t="shared" si="225"/>
        <v>1</v>
      </c>
      <c r="R736" s="18" t="str">
        <f t="shared" si="249"/>
        <v>Ша цветущего персика [Месяц НС (庚) и Месяц ЗВ (戌)]</v>
      </c>
      <c r="AB736" s="45" t="str">
        <f t="shared" si="245"/>
        <v>庚</v>
      </c>
      <c r="AD736" s="45" t="str">
        <f t="shared" si="246"/>
        <v>戌</v>
      </c>
      <c r="AP736" s="45" t="str">
        <f t="shared" si="247"/>
        <v/>
      </c>
      <c r="AR736" s="45" t="str">
        <f t="shared" si="248"/>
        <v/>
      </c>
      <c r="BN736" s="45">
        <f t="shared" si="240"/>
        <v>1</v>
      </c>
      <c r="BP736" s="12" t="s">
        <v>3807</v>
      </c>
      <c r="BR736" s="10" t="str">
        <f t="shared" si="226"/>
        <v/>
      </c>
      <c r="BS736" s="10" t="str">
        <f t="shared" si="227"/>
        <v/>
      </c>
      <c r="BT736" s="10" t="str">
        <f t="shared" si="228"/>
        <v xml:space="preserve">Месяц НС (庚) и </v>
      </c>
      <c r="BU736" s="10" t="str">
        <f t="shared" si="229"/>
        <v>Месяц ЗВ (戌)</v>
      </c>
      <c r="BV736" s="10" t="str">
        <f t="shared" si="230"/>
        <v/>
      </c>
      <c r="BW736" s="10" t="str">
        <f t="shared" si="231"/>
        <v/>
      </c>
      <c r="BX736" s="10" t="str">
        <f t="shared" si="232"/>
        <v/>
      </c>
      <c r="BY736" s="10" t="str">
        <f t="shared" si="233"/>
        <v/>
      </c>
      <c r="CA736" s="10" t="str">
        <f t="shared" si="234"/>
        <v xml:space="preserve"> и </v>
      </c>
      <c r="CB736" s="10" t="str">
        <f t="shared" si="235"/>
        <v xml:space="preserve"> и </v>
      </c>
      <c r="CC736" s="10" t="str">
        <f t="shared" si="236"/>
        <v/>
      </c>
      <c r="CD736" s="10" t="str">
        <f t="shared" si="237"/>
        <v/>
      </c>
      <c r="CE736" s="10" t="str">
        <f t="shared" si="238"/>
        <v/>
      </c>
      <c r="CF736" s="10"/>
      <c r="CG736" s="10">
        <f t="shared" si="239"/>
        <v>2</v>
      </c>
    </row>
    <row r="737" spans="1:85" outlineLevel="1" x14ac:dyDescent="0.25">
      <c r="A737" s="12">
        <f t="shared" si="225"/>
        <v>1</v>
      </c>
      <c r="R737" s="18" t="str">
        <f t="shared" si="249"/>
        <v>Ша цветущего персика [Месяц НС (辛) и Месяц ЗВ (酉)]</v>
      </c>
      <c r="AB737" s="45" t="str">
        <f t="shared" si="245"/>
        <v>辛</v>
      </c>
      <c r="AD737" s="45" t="str">
        <f t="shared" si="246"/>
        <v>酉</v>
      </c>
      <c r="AP737" s="45" t="str">
        <f t="shared" si="247"/>
        <v/>
      </c>
      <c r="AR737" s="45" t="str">
        <f t="shared" si="248"/>
        <v/>
      </c>
      <c r="BN737" s="45">
        <f t="shared" si="240"/>
        <v>1</v>
      </c>
      <c r="BP737" s="12" t="s">
        <v>3807</v>
      </c>
      <c r="BR737" s="10" t="str">
        <f t="shared" si="226"/>
        <v/>
      </c>
      <c r="BS737" s="10" t="str">
        <f t="shared" si="227"/>
        <v/>
      </c>
      <c r="BT737" s="10" t="str">
        <f t="shared" si="228"/>
        <v xml:space="preserve">Месяц НС (辛) и </v>
      </c>
      <c r="BU737" s="10" t="str">
        <f t="shared" si="229"/>
        <v>Месяц ЗВ (酉)</v>
      </c>
      <c r="BV737" s="10" t="str">
        <f t="shared" si="230"/>
        <v/>
      </c>
      <c r="BW737" s="10" t="str">
        <f t="shared" si="231"/>
        <v/>
      </c>
      <c r="BX737" s="10" t="str">
        <f t="shared" si="232"/>
        <v/>
      </c>
      <c r="BY737" s="10" t="str">
        <f t="shared" si="233"/>
        <v/>
      </c>
      <c r="CA737" s="10" t="str">
        <f t="shared" si="234"/>
        <v xml:space="preserve"> и </v>
      </c>
      <c r="CB737" s="10" t="str">
        <f t="shared" si="235"/>
        <v xml:space="preserve"> и </v>
      </c>
      <c r="CC737" s="10" t="str">
        <f t="shared" si="236"/>
        <v/>
      </c>
      <c r="CD737" s="10" t="str">
        <f t="shared" si="237"/>
        <v/>
      </c>
      <c r="CE737" s="10" t="str">
        <f t="shared" si="238"/>
        <v/>
      </c>
      <c r="CF737" s="10"/>
      <c r="CG737" s="10">
        <f t="shared" si="239"/>
        <v>2</v>
      </c>
    </row>
    <row r="738" spans="1:85" outlineLevel="1" x14ac:dyDescent="0.25">
      <c r="A738" s="12">
        <f t="shared" si="225"/>
        <v>1</v>
      </c>
      <c r="R738" s="18" t="str">
        <f t="shared" si="249"/>
        <v>Ша цветущего персика [Месяц НС (壬) и Месяц ЗВ (子)]</v>
      </c>
      <c r="AB738" s="45" t="str">
        <f t="shared" si="245"/>
        <v>壬</v>
      </c>
      <c r="AD738" s="45" t="str">
        <f t="shared" si="246"/>
        <v>子</v>
      </c>
      <c r="AP738" s="45" t="str">
        <f t="shared" si="247"/>
        <v/>
      </c>
      <c r="AR738" s="45" t="str">
        <f t="shared" si="248"/>
        <v/>
      </c>
      <c r="BN738" s="45">
        <f t="shared" si="240"/>
        <v>1</v>
      </c>
      <c r="BP738" s="12" t="s">
        <v>3807</v>
      </c>
      <c r="BR738" s="10" t="str">
        <f t="shared" si="226"/>
        <v/>
      </c>
      <c r="BS738" s="10" t="str">
        <f t="shared" si="227"/>
        <v/>
      </c>
      <c r="BT738" s="10" t="str">
        <f t="shared" si="228"/>
        <v xml:space="preserve">Месяц НС (壬) и </v>
      </c>
      <c r="BU738" s="10" t="str">
        <f t="shared" si="229"/>
        <v>Месяц ЗВ (子)</v>
      </c>
      <c r="BV738" s="10" t="str">
        <f t="shared" si="230"/>
        <v/>
      </c>
      <c r="BW738" s="10" t="str">
        <f t="shared" si="231"/>
        <v/>
      </c>
      <c r="BX738" s="10" t="str">
        <f t="shared" si="232"/>
        <v/>
      </c>
      <c r="BY738" s="10" t="str">
        <f t="shared" si="233"/>
        <v/>
      </c>
      <c r="CA738" s="10" t="str">
        <f t="shared" si="234"/>
        <v xml:space="preserve"> и </v>
      </c>
      <c r="CB738" s="10" t="str">
        <f t="shared" si="235"/>
        <v xml:space="preserve"> и </v>
      </c>
      <c r="CC738" s="10" t="str">
        <f t="shared" si="236"/>
        <v/>
      </c>
      <c r="CD738" s="10" t="str">
        <f t="shared" si="237"/>
        <v/>
      </c>
      <c r="CE738" s="10" t="str">
        <f t="shared" si="238"/>
        <v/>
      </c>
      <c r="CF738" s="10"/>
      <c r="CG738" s="10">
        <f t="shared" si="239"/>
        <v>2</v>
      </c>
    </row>
    <row r="739" spans="1:85" outlineLevel="1" x14ac:dyDescent="0.25">
      <c r="A739" s="12">
        <f t="shared" si="225"/>
        <v>1</v>
      </c>
      <c r="R739" s="18" t="str">
        <f t="shared" si="249"/>
        <v>Ша цветущего персика [Месяц НС (癸) и Месяц ЗВ (申)]</v>
      </c>
      <c r="AB739" s="45" t="str">
        <f t="shared" si="245"/>
        <v>癸</v>
      </c>
      <c r="AD739" s="45" t="str">
        <f t="shared" si="246"/>
        <v>申</v>
      </c>
      <c r="AP739" s="45" t="str">
        <f t="shared" si="247"/>
        <v/>
      </c>
      <c r="AR739" s="45" t="str">
        <f t="shared" si="248"/>
        <v/>
      </c>
      <c r="BN739" s="45">
        <f t="shared" si="240"/>
        <v>1</v>
      </c>
      <c r="BP739" s="12" t="s">
        <v>3807</v>
      </c>
      <c r="BR739" s="10" t="str">
        <f t="shared" si="226"/>
        <v/>
      </c>
      <c r="BS739" s="10" t="str">
        <f t="shared" si="227"/>
        <v/>
      </c>
      <c r="BT739" s="10" t="str">
        <f t="shared" si="228"/>
        <v xml:space="preserve">Месяц НС (癸) и </v>
      </c>
      <c r="BU739" s="10" t="str">
        <f t="shared" si="229"/>
        <v>Месяц ЗВ (申)</v>
      </c>
      <c r="BV739" s="10" t="str">
        <f t="shared" si="230"/>
        <v/>
      </c>
      <c r="BW739" s="10" t="str">
        <f t="shared" si="231"/>
        <v/>
      </c>
      <c r="BX739" s="10" t="str">
        <f t="shared" si="232"/>
        <v/>
      </c>
      <c r="BY739" s="10" t="str">
        <f t="shared" si="233"/>
        <v/>
      </c>
      <c r="CA739" s="10" t="str">
        <f t="shared" si="234"/>
        <v xml:space="preserve"> и </v>
      </c>
      <c r="CB739" s="10" t="str">
        <f t="shared" si="235"/>
        <v xml:space="preserve"> и </v>
      </c>
      <c r="CC739" s="10" t="str">
        <f t="shared" si="236"/>
        <v/>
      </c>
      <c r="CD739" s="10" t="str">
        <f t="shared" si="237"/>
        <v/>
      </c>
      <c r="CE739" s="10" t="str">
        <f t="shared" si="238"/>
        <v/>
      </c>
      <c r="CF739" s="10"/>
      <c r="CG739" s="10">
        <f t="shared" si="239"/>
        <v>2</v>
      </c>
    </row>
    <row r="740" spans="1:85" outlineLevel="1" x14ac:dyDescent="0.25">
      <c r="A740" s="12">
        <f t="shared" si="225"/>
        <v>1</v>
      </c>
      <c r="R740" s="18" t="str">
        <f t="shared" si="249"/>
        <v>Небесный чиновник [Месяц НС (甲) и Месяц ЗВ (酉)]</v>
      </c>
      <c r="AB740" s="45" t="str">
        <f t="shared" si="245"/>
        <v>甲</v>
      </c>
      <c r="AD740" s="45" t="str">
        <f t="shared" si="246"/>
        <v>酉</v>
      </c>
      <c r="AP740" s="45" t="str">
        <f t="shared" si="247"/>
        <v/>
      </c>
      <c r="AR740" s="45" t="str">
        <f t="shared" si="248"/>
        <v/>
      </c>
      <c r="BN740" s="45">
        <f t="shared" si="240"/>
        <v>1</v>
      </c>
      <c r="BP740" s="12" t="s">
        <v>3807</v>
      </c>
      <c r="BR740" s="10" t="str">
        <f t="shared" si="226"/>
        <v/>
      </c>
      <c r="BS740" s="10" t="str">
        <f t="shared" si="227"/>
        <v/>
      </c>
      <c r="BT740" s="10" t="str">
        <f t="shared" si="228"/>
        <v xml:space="preserve">Месяц НС (甲) и </v>
      </c>
      <c r="BU740" s="10" t="str">
        <f t="shared" si="229"/>
        <v>Месяц ЗВ (酉)</v>
      </c>
      <c r="BV740" s="10" t="str">
        <f t="shared" si="230"/>
        <v/>
      </c>
      <c r="BW740" s="10" t="str">
        <f t="shared" si="231"/>
        <v/>
      </c>
      <c r="BX740" s="10" t="str">
        <f t="shared" si="232"/>
        <v/>
      </c>
      <c r="BY740" s="10" t="str">
        <f t="shared" si="233"/>
        <v/>
      </c>
      <c r="CA740" s="10" t="str">
        <f t="shared" si="234"/>
        <v xml:space="preserve"> и </v>
      </c>
      <c r="CB740" s="10" t="str">
        <f t="shared" si="235"/>
        <v xml:space="preserve"> и </v>
      </c>
      <c r="CC740" s="10" t="str">
        <f t="shared" si="236"/>
        <v/>
      </c>
      <c r="CD740" s="10" t="str">
        <f t="shared" si="237"/>
        <v/>
      </c>
      <c r="CE740" s="10" t="str">
        <f t="shared" si="238"/>
        <v/>
      </c>
      <c r="CF740" s="10"/>
      <c r="CG740" s="10">
        <f t="shared" si="239"/>
        <v>2</v>
      </c>
    </row>
    <row r="741" spans="1:85" outlineLevel="1" x14ac:dyDescent="0.25">
      <c r="A741" s="12">
        <f t="shared" si="225"/>
        <v>1</v>
      </c>
      <c r="R741" s="18" t="str">
        <f t="shared" si="249"/>
        <v>Небесный чиновник [Месяц НС (乙) и Месяц ЗВ (申)]</v>
      </c>
      <c r="AB741" s="45" t="str">
        <f t="shared" si="245"/>
        <v>乙</v>
      </c>
      <c r="AD741" s="45" t="str">
        <f t="shared" si="246"/>
        <v>申</v>
      </c>
      <c r="AP741" s="45" t="str">
        <f t="shared" si="247"/>
        <v/>
      </c>
      <c r="AR741" s="45" t="str">
        <f t="shared" si="248"/>
        <v/>
      </c>
      <c r="BN741" s="45">
        <f t="shared" si="240"/>
        <v>1</v>
      </c>
      <c r="BP741" s="12" t="s">
        <v>3807</v>
      </c>
      <c r="BR741" s="10" t="str">
        <f t="shared" si="226"/>
        <v/>
      </c>
      <c r="BS741" s="10" t="str">
        <f t="shared" si="227"/>
        <v/>
      </c>
      <c r="BT741" s="10" t="str">
        <f t="shared" si="228"/>
        <v xml:space="preserve">Месяц НС (乙) и </v>
      </c>
      <c r="BU741" s="10" t="str">
        <f t="shared" si="229"/>
        <v>Месяц ЗВ (申)</v>
      </c>
      <c r="BV741" s="10" t="str">
        <f t="shared" si="230"/>
        <v/>
      </c>
      <c r="BW741" s="10" t="str">
        <f t="shared" si="231"/>
        <v/>
      </c>
      <c r="BX741" s="10" t="str">
        <f t="shared" si="232"/>
        <v/>
      </c>
      <c r="BY741" s="10" t="str">
        <f t="shared" si="233"/>
        <v/>
      </c>
      <c r="CA741" s="10" t="str">
        <f t="shared" si="234"/>
        <v xml:space="preserve"> и </v>
      </c>
      <c r="CB741" s="10" t="str">
        <f t="shared" si="235"/>
        <v xml:space="preserve"> и </v>
      </c>
      <c r="CC741" s="10" t="str">
        <f t="shared" si="236"/>
        <v/>
      </c>
      <c r="CD741" s="10" t="str">
        <f t="shared" si="237"/>
        <v/>
      </c>
      <c r="CE741" s="10" t="str">
        <f t="shared" si="238"/>
        <v/>
      </c>
      <c r="CF741" s="10"/>
      <c r="CG741" s="10">
        <f t="shared" si="239"/>
        <v>2</v>
      </c>
    </row>
    <row r="742" spans="1:85" outlineLevel="1" x14ac:dyDescent="0.25">
      <c r="A742" s="12">
        <f t="shared" si="225"/>
        <v>1</v>
      </c>
      <c r="R742" s="18" t="str">
        <f t="shared" si="249"/>
        <v>Небесный чиновник [Месяц НС (丙) и Месяц ЗВ (子)]</v>
      </c>
      <c r="AB742" s="45" t="str">
        <f t="shared" si="245"/>
        <v>丙</v>
      </c>
      <c r="AD742" s="45" t="str">
        <f t="shared" si="246"/>
        <v>子</v>
      </c>
      <c r="AP742" s="45" t="str">
        <f t="shared" si="247"/>
        <v/>
      </c>
      <c r="AR742" s="45" t="str">
        <f t="shared" si="248"/>
        <v/>
      </c>
      <c r="BN742" s="45">
        <f t="shared" si="240"/>
        <v>1</v>
      </c>
      <c r="BP742" s="12" t="s">
        <v>3807</v>
      </c>
      <c r="BR742" s="10" t="str">
        <f t="shared" si="226"/>
        <v/>
      </c>
      <c r="BS742" s="10" t="str">
        <f t="shared" si="227"/>
        <v/>
      </c>
      <c r="BT742" s="10" t="str">
        <f t="shared" si="228"/>
        <v xml:space="preserve">Месяц НС (丙) и </v>
      </c>
      <c r="BU742" s="10" t="str">
        <f t="shared" si="229"/>
        <v>Месяц ЗВ (子)</v>
      </c>
      <c r="BV742" s="10" t="str">
        <f t="shared" si="230"/>
        <v/>
      </c>
      <c r="BW742" s="10" t="str">
        <f t="shared" si="231"/>
        <v/>
      </c>
      <c r="BX742" s="10" t="str">
        <f t="shared" si="232"/>
        <v/>
      </c>
      <c r="BY742" s="10" t="str">
        <f t="shared" si="233"/>
        <v/>
      </c>
      <c r="CA742" s="10" t="str">
        <f t="shared" si="234"/>
        <v xml:space="preserve"> и </v>
      </c>
      <c r="CB742" s="10" t="str">
        <f t="shared" si="235"/>
        <v xml:space="preserve"> и </v>
      </c>
      <c r="CC742" s="10" t="str">
        <f t="shared" si="236"/>
        <v/>
      </c>
      <c r="CD742" s="10" t="str">
        <f t="shared" si="237"/>
        <v/>
      </c>
      <c r="CE742" s="10" t="str">
        <f t="shared" si="238"/>
        <v/>
      </c>
      <c r="CF742" s="10"/>
      <c r="CG742" s="10">
        <f t="shared" si="239"/>
        <v>2</v>
      </c>
    </row>
    <row r="743" spans="1:85" outlineLevel="1" x14ac:dyDescent="0.25">
      <c r="A743" s="12">
        <f t="shared" si="225"/>
        <v>1</v>
      </c>
      <c r="R743" s="18" t="str">
        <f t="shared" si="249"/>
        <v>Небесный чиновник [Месяц НС (丁) и Месяц ЗВ (亥)]</v>
      </c>
      <c r="AB743" s="45" t="str">
        <f t="shared" si="245"/>
        <v>丁</v>
      </c>
      <c r="AD743" s="45" t="str">
        <f t="shared" si="246"/>
        <v>亥</v>
      </c>
      <c r="AP743" s="45" t="str">
        <f t="shared" si="247"/>
        <v/>
      </c>
      <c r="AR743" s="45" t="str">
        <f t="shared" si="248"/>
        <v/>
      </c>
      <c r="BN743" s="45">
        <f t="shared" si="240"/>
        <v>1</v>
      </c>
      <c r="BP743" s="12" t="s">
        <v>3807</v>
      </c>
      <c r="BR743" s="10" t="str">
        <f t="shared" si="226"/>
        <v/>
      </c>
      <c r="BS743" s="10" t="str">
        <f t="shared" si="227"/>
        <v/>
      </c>
      <c r="BT743" s="10" t="str">
        <f t="shared" si="228"/>
        <v xml:space="preserve">Месяц НС (丁) и </v>
      </c>
      <c r="BU743" s="10" t="str">
        <f t="shared" si="229"/>
        <v>Месяц ЗВ (亥)</v>
      </c>
      <c r="BV743" s="10" t="str">
        <f t="shared" si="230"/>
        <v/>
      </c>
      <c r="BW743" s="10" t="str">
        <f t="shared" si="231"/>
        <v/>
      </c>
      <c r="BX743" s="10" t="str">
        <f t="shared" si="232"/>
        <v/>
      </c>
      <c r="BY743" s="10" t="str">
        <f t="shared" si="233"/>
        <v/>
      </c>
      <c r="CA743" s="10" t="str">
        <f t="shared" si="234"/>
        <v xml:space="preserve"> и </v>
      </c>
      <c r="CB743" s="10" t="str">
        <f t="shared" si="235"/>
        <v xml:space="preserve"> и </v>
      </c>
      <c r="CC743" s="10" t="str">
        <f t="shared" si="236"/>
        <v/>
      </c>
      <c r="CD743" s="10" t="str">
        <f t="shared" si="237"/>
        <v/>
      </c>
      <c r="CE743" s="10" t="str">
        <f t="shared" si="238"/>
        <v/>
      </c>
      <c r="CF743" s="10"/>
      <c r="CG743" s="10">
        <f t="shared" si="239"/>
        <v>2</v>
      </c>
    </row>
    <row r="744" spans="1:85" outlineLevel="1" x14ac:dyDescent="0.25">
      <c r="A744" s="12">
        <f t="shared" si="225"/>
        <v>1</v>
      </c>
      <c r="R744" s="18" t="str">
        <f t="shared" si="249"/>
        <v>Небесный чиновник [Месяц НС (戊) и Месяц ЗВ (卯)]</v>
      </c>
      <c r="AB744" s="45" t="str">
        <f t="shared" si="245"/>
        <v>戊</v>
      </c>
      <c r="AD744" s="45" t="str">
        <f t="shared" si="246"/>
        <v>卯</v>
      </c>
      <c r="AP744" s="45" t="str">
        <f t="shared" si="247"/>
        <v/>
      </c>
      <c r="AR744" s="45" t="str">
        <f t="shared" si="248"/>
        <v/>
      </c>
      <c r="BN744" s="45">
        <f t="shared" si="240"/>
        <v>1</v>
      </c>
      <c r="BP744" s="12" t="s">
        <v>3807</v>
      </c>
      <c r="BR744" s="10" t="str">
        <f t="shared" si="226"/>
        <v/>
      </c>
      <c r="BS744" s="10" t="str">
        <f t="shared" si="227"/>
        <v/>
      </c>
      <c r="BT744" s="10" t="str">
        <f t="shared" si="228"/>
        <v xml:space="preserve">Месяц НС (戊) и </v>
      </c>
      <c r="BU744" s="10" t="str">
        <f t="shared" si="229"/>
        <v>Месяц ЗВ (卯)</v>
      </c>
      <c r="BV744" s="10" t="str">
        <f t="shared" si="230"/>
        <v/>
      </c>
      <c r="BW744" s="10" t="str">
        <f t="shared" si="231"/>
        <v/>
      </c>
      <c r="BX744" s="10" t="str">
        <f t="shared" si="232"/>
        <v/>
      </c>
      <c r="BY744" s="10" t="str">
        <f t="shared" si="233"/>
        <v/>
      </c>
      <c r="CA744" s="10" t="str">
        <f t="shared" si="234"/>
        <v xml:space="preserve"> и </v>
      </c>
      <c r="CB744" s="10" t="str">
        <f t="shared" si="235"/>
        <v xml:space="preserve"> и </v>
      </c>
      <c r="CC744" s="10" t="str">
        <f t="shared" si="236"/>
        <v/>
      </c>
      <c r="CD744" s="10" t="str">
        <f t="shared" si="237"/>
        <v/>
      </c>
      <c r="CE744" s="10" t="str">
        <f t="shared" si="238"/>
        <v/>
      </c>
      <c r="CF744" s="10"/>
      <c r="CG744" s="10">
        <f t="shared" si="239"/>
        <v>2</v>
      </c>
    </row>
    <row r="745" spans="1:85" outlineLevel="1" x14ac:dyDescent="0.25">
      <c r="A745" s="12">
        <f t="shared" si="225"/>
        <v>1</v>
      </c>
      <c r="R745" s="18" t="str">
        <f t="shared" si="249"/>
        <v>Небесный чиновник [Месяц НС (己) и Месяц ЗВ (寅)]</v>
      </c>
      <c r="AB745" s="45" t="str">
        <f t="shared" si="245"/>
        <v>己</v>
      </c>
      <c r="AD745" s="45" t="str">
        <f t="shared" si="246"/>
        <v>寅</v>
      </c>
      <c r="AP745" s="45" t="str">
        <f t="shared" si="247"/>
        <v/>
      </c>
      <c r="AR745" s="45" t="str">
        <f t="shared" si="248"/>
        <v/>
      </c>
      <c r="BN745" s="45">
        <f t="shared" si="240"/>
        <v>1</v>
      </c>
      <c r="BP745" s="12" t="s">
        <v>3807</v>
      </c>
      <c r="BR745" s="10" t="str">
        <f t="shared" si="226"/>
        <v/>
      </c>
      <c r="BS745" s="10" t="str">
        <f t="shared" si="227"/>
        <v/>
      </c>
      <c r="BT745" s="10" t="str">
        <f t="shared" si="228"/>
        <v xml:space="preserve">Месяц НС (己) и </v>
      </c>
      <c r="BU745" s="10" t="str">
        <f t="shared" si="229"/>
        <v>Месяц ЗВ (寅)</v>
      </c>
      <c r="BV745" s="10" t="str">
        <f t="shared" si="230"/>
        <v/>
      </c>
      <c r="BW745" s="10" t="str">
        <f t="shared" si="231"/>
        <v/>
      </c>
      <c r="BX745" s="10" t="str">
        <f t="shared" si="232"/>
        <v/>
      </c>
      <c r="BY745" s="10" t="str">
        <f t="shared" si="233"/>
        <v/>
      </c>
      <c r="CA745" s="10" t="str">
        <f t="shared" si="234"/>
        <v xml:space="preserve"> и </v>
      </c>
      <c r="CB745" s="10" t="str">
        <f t="shared" si="235"/>
        <v xml:space="preserve"> и </v>
      </c>
      <c r="CC745" s="10" t="str">
        <f t="shared" si="236"/>
        <v/>
      </c>
      <c r="CD745" s="10" t="str">
        <f t="shared" si="237"/>
        <v/>
      </c>
      <c r="CE745" s="10" t="str">
        <f t="shared" si="238"/>
        <v/>
      </c>
      <c r="CF745" s="10"/>
      <c r="CG745" s="10">
        <f t="shared" si="239"/>
        <v>2</v>
      </c>
    </row>
    <row r="746" spans="1:85" outlineLevel="1" x14ac:dyDescent="0.25">
      <c r="A746" s="12">
        <f t="shared" si="225"/>
        <v>1</v>
      </c>
      <c r="R746" s="18" t="str">
        <f t="shared" si="249"/>
        <v>Небесный чиновник [Месяц НС (庚) и Месяц ЗВ (午)]</v>
      </c>
      <c r="AB746" s="45" t="str">
        <f t="shared" ref="AB746:AB777" si="250">IF(ISBLANK(U35),"",U35)</f>
        <v>庚</v>
      </c>
      <c r="AD746" s="45" t="str">
        <f t="shared" ref="AD746:AD777" si="251">IF(ISBLANK(W35),"",W35)</f>
        <v>午</v>
      </c>
      <c r="AP746" s="45" t="str">
        <f t="shared" ref="AP746:AP777" si="252">IF(ISBLANK(AB35),"",AB35)</f>
        <v/>
      </c>
      <c r="AR746" s="45" t="str">
        <f t="shared" ref="AR746:AR777" si="253">IF(ISBLANK(AD35),"",AD35)</f>
        <v/>
      </c>
      <c r="BN746" s="45">
        <f t="shared" si="240"/>
        <v>1</v>
      </c>
      <c r="BP746" s="12" t="s">
        <v>3807</v>
      </c>
      <c r="BR746" s="10" t="str">
        <f t="shared" si="226"/>
        <v/>
      </c>
      <c r="BS746" s="10" t="str">
        <f t="shared" si="227"/>
        <v/>
      </c>
      <c r="BT746" s="10" t="str">
        <f t="shared" si="228"/>
        <v xml:space="preserve">Месяц НС (庚) и </v>
      </c>
      <c r="BU746" s="10" t="str">
        <f t="shared" si="229"/>
        <v>Месяц ЗВ (午)</v>
      </c>
      <c r="BV746" s="10" t="str">
        <f t="shared" si="230"/>
        <v/>
      </c>
      <c r="BW746" s="10" t="str">
        <f t="shared" si="231"/>
        <v/>
      </c>
      <c r="BX746" s="10" t="str">
        <f t="shared" si="232"/>
        <v/>
      </c>
      <c r="BY746" s="10" t="str">
        <f t="shared" si="233"/>
        <v/>
      </c>
      <c r="CA746" s="10" t="str">
        <f t="shared" si="234"/>
        <v xml:space="preserve"> и </v>
      </c>
      <c r="CB746" s="10" t="str">
        <f t="shared" si="235"/>
        <v xml:space="preserve"> и </v>
      </c>
      <c r="CC746" s="10" t="str">
        <f t="shared" si="236"/>
        <v/>
      </c>
      <c r="CD746" s="10" t="str">
        <f t="shared" si="237"/>
        <v/>
      </c>
      <c r="CE746" s="10" t="str">
        <f t="shared" si="238"/>
        <v/>
      </c>
      <c r="CF746" s="10"/>
      <c r="CG746" s="10">
        <f t="shared" si="239"/>
        <v>2</v>
      </c>
    </row>
    <row r="747" spans="1:85" outlineLevel="1" x14ac:dyDescent="0.25">
      <c r="A747" s="12">
        <f t="shared" si="225"/>
        <v>1</v>
      </c>
      <c r="R747" s="18" t="str">
        <f t="shared" si="249"/>
        <v>Небесный чиновник [Месяц НС (辛) и Месяц ЗВ (巳)]</v>
      </c>
      <c r="AB747" s="45" t="str">
        <f t="shared" si="250"/>
        <v>辛</v>
      </c>
      <c r="AD747" s="45" t="str">
        <f t="shared" si="251"/>
        <v>巳</v>
      </c>
      <c r="AP747" s="45" t="str">
        <f t="shared" si="252"/>
        <v/>
      </c>
      <c r="AR747" s="45" t="str">
        <f t="shared" si="253"/>
        <v/>
      </c>
      <c r="BN747" s="45">
        <f t="shared" si="240"/>
        <v>1</v>
      </c>
      <c r="BP747" s="12" t="s">
        <v>3807</v>
      </c>
      <c r="BR747" s="10" t="str">
        <f t="shared" si="226"/>
        <v/>
      </c>
      <c r="BS747" s="10" t="str">
        <f t="shared" si="227"/>
        <v/>
      </c>
      <c r="BT747" s="10" t="str">
        <f t="shared" si="228"/>
        <v xml:space="preserve">Месяц НС (辛) и </v>
      </c>
      <c r="BU747" s="10" t="str">
        <f t="shared" si="229"/>
        <v>Месяц ЗВ (巳)</v>
      </c>
      <c r="BV747" s="10" t="str">
        <f t="shared" si="230"/>
        <v/>
      </c>
      <c r="BW747" s="10" t="str">
        <f t="shared" si="231"/>
        <v/>
      </c>
      <c r="BX747" s="10" t="str">
        <f t="shared" si="232"/>
        <v/>
      </c>
      <c r="BY747" s="10" t="str">
        <f t="shared" si="233"/>
        <v/>
      </c>
      <c r="CA747" s="10" t="str">
        <f t="shared" si="234"/>
        <v xml:space="preserve"> и </v>
      </c>
      <c r="CB747" s="10" t="str">
        <f t="shared" si="235"/>
        <v xml:space="preserve"> и </v>
      </c>
      <c r="CC747" s="10" t="str">
        <f t="shared" si="236"/>
        <v/>
      </c>
      <c r="CD747" s="10" t="str">
        <f t="shared" si="237"/>
        <v/>
      </c>
      <c r="CE747" s="10" t="str">
        <f t="shared" si="238"/>
        <v/>
      </c>
      <c r="CF747" s="10"/>
      <c r="CG747" s="10">
        <f t="shared" si="239"/>
        <v>2</v>
      </c>
    </row>
    <row r="748" spans="1:85" outlineLevel="1" x14ac:dyDescent="0.25">
      <c r="A748" s="12">
        <f t="shared" si="225"/>
        <v>1</v>
      </c>
      <c r="R748" s="18" t="str">
        <f t="shared" si="249"/>
        <v>Небесный чиновник [Месяц НС (壬) и Месяц ЗВ (未)]</v>
      </c>
      <c r="AB748" s="45" t="str">
        <f t="shared" si="250"/>
        <v>壬</v>
      </c>
      <c r="AD748" s="45" t="str">
        <f t="shared" si="251"/>
        <v>未</v>
      </c>
      <c r="AP748" s="45" t="str">
        <f t="shared" si="252"/>
        <v/>
      </c>
      <c r="AR748" s="45" t="str">
        <f t="shared" si="253"/>
        <v/>
      </c>
      <c r="BN748" s="45">
        <f t="shared" si="240"/>
        <v>1</v>
      </c>
      <c r="BP748" s="12" t="s">
        <v>3807</v>
      </c>
      <c r="BR748" s="10" t="str">
        <f t="shared" si="226"/>
        <v/>
      </c>
      <c r="BS748" s="10" t="str">
        <f t="shared" si="227"/>
        <v/>
      </c>
      <c r="BT748" s="10" t="str">
        <f t="shared" si="228"/>
        <v xml:space="preserve">Месяц НС (壬) и </v>
      </c>
      <c r="BU748" s="10" t="str">
        <f t="shared" si="229"/>
        <v>Месяц ЗВ (未)</v>
      </c>
      <c r="BV748" s="10" t="str">
        <f t="shared" si="230"/>
        <v/>
      </c>
      <c r="BW748" s="10" t="str">
        <f t="shared" si="231"/>
        <v/>
      </c>
      <c r="BX748" s="10" t="str">
        <f t="shared" si="232"/>
        <v/>
      </c>
      <c r="BY748" s="10" t="str">
        <f t="shared" si="233"/>
        <v/>
      </c>
      <c r="CA748" s="10" t="str">
        <f t="shared" si="234"/>
        <v xml:space="preserve"> и </v>
      </c>
      <c r="CB748" s="10" t="str">
        <f t="shared" si="235"/>
        <v xml:space="preserve"> и </v>
      </c>
      <c r="CC748" s="10" t="str">
        <f t="shared" si="236"/>
        <v/>
      </c>
      <c r="CD748" s="10" t="str">
        <f t="shared" si="237"/>
        <v/>
      </c>
      <c r="CE748" s="10" t="str">
        <f t="shared" si="238"/>
        <v/>
      </c>
      <c r="CF748" s="10"/>
      <c r="CG748" s="10">
        <f t="shared" si="239"/>
        <v>2</v>
      </c>
    </row>
    <row r="749" spans="1:85" outlineLevel="1" x14ac:dyDescent="0.25">
      <c r="A749" s="12">
        <f t="shared" si="225"/>
        <v>1</v>
      </c>
      <c r="R749" s="18" t="str">
        <f t="shared" si="249"/>
        <v>Небесный чиновник [Месяц НС (壬) и Месяц ЗВ (丑)]</v>
      </c>
      <c r="AB749" s="45" t="str">
        <f t="shared" si="250"/>
        <v>壬</v>
      </c>
      <c r="AD749" s="45" t="str">
        <f t="shared" si="251"/>
        <v>丑</v>
      </c>
      <c r="AP749" s="45" t="str">
        <f t="shared" si="252"/>
        <v/>
      </c>
      <c r="AR749" s="45" t="str">
        <f t="shared" si="253"/>
        <v/>
      </c>
      <c r="BN749" s="45">
        <f t="shared" si="240"/>
        <v>1</v>
      </c>
      <c r="BP749" s="12" t="s">
        <v>3807</v>
      </c>
      <c r="BR749" s="10" t="str">
        <f t="shared" si="226"/>
        <v/>
      </c>
      <c r="BS749" s="10" t="str">
        <f t="shared" si="227"/>
        <v/>
      </c>
      <c r="BT749" s="10" t="str">
        <f t="shared" si="228"/>
        <v xml:space="preserve">Месяц НС (壬) и </v>
      </c>
      <c r="BU749" s="10" t="str">
        <f t="shared" si="229"/>
        <v>Месяц ЗВ (丑)</v>
      </c>
      <c r="BV749" s="10" t="str">
        <f t="shared" si="230"/>
        <v/>
      </c>
      <c r="BW749" s="10" t="str">
        <f t="shared" si="231"/>
        <v/>
      </c>
      <c r="BX749" s="10" t="str">
        <f t="shared" si="232"/>
        <v/>
      </c>
      <c r="BY749" s="10" t="str">
        <f t="shared" si="233"/>
        <v/>
      </c>
      <c r="CA749" s="10" t="str">
        <f t="shared" si="234"/>
        <v xml:space="preserve"> и </v>
      </c>
      <c r="CB749" s="10" t="str">
        <f t="shared" si="235"/>
        <v xml:space="preserve"> и </v>
      </c>
      <c r="CC749" s="10" t="str">
        <f t="shared" si="236"/>
        <v/>
      </c>
      <c r="CD749" s="10" t="str">
        <f t="shared" si="237"/>
        <v/>
      </c>
      <c r="CE749" s="10" t="str">
        <f t="shared" si="238"/>
        <v/>
      </c>
      <c r="CF749" s="10"/>
      <c r="CG749" s="10">
        <f t="shared" si="239"/>
        <v>2</v>
      </c>
    </row>
    <row r="750" spans="1:85" outlineLevel="1" x14ac:dyDescent="0.25">
      <c r="A750" s="12">
        <f t="shared" si="225"/>
        <v>1</v>
      </c>
      <c r="R750" s="18" t="str">
        <f t="shared" si="249"/>
        <v>Небесный чиновник [Месяц НС (癸) и Месяц ЗВ (辰)]</v>
      </c>
      <c r="AB750" s="45" t="str">
        <f t="shared" si="250"/>
        <v>癸</v>
      </c>
      <c r="AD750" s="45" t="str">
        <f t="shared" si="251"/>
        <v>辰</v>
      </c>
      <c r="AP750" s="45" t="str">
        <f t="shared" si="252"/>
        <v/>
      </c>
      <c r="AR750" s="45" t="str">
        <f t="shared" si="253"/>
        <v/>
      </c>
      <c r="BN750" s="45">
        <f t="shared" si="240"/>
        <v>1</v>
      </c>
      <c r="BP750" s="12" t="s">
        <v>3807</v>
      </c>
      <c r="BR750" s="10" t="str">
        <f t="shared" si="226"/>
        <v/>
      </c>
      <c r="BS750" s="10" t="str">
        <f t="shared" si="227"/>
        <v/>
      </c>
      <c r="BT750" s="10" t="str">
        <f t="shared" si="228"/>
        <v xml:space="preserve">Месяц НС (癸) и </v>
      </c>
      <c r="BU750" s="10" t="str">
        <f t="shared" si="229"/>
        <v>Месяц ЗВ (辰)</v>
      </c>
      <c r="BV750" s="10" t="str">
        <f t="shared" si="230"/>
        <v/>
      </c>
      <c r="BW750" s="10" t="str">
        <f t="shared" si="231"/>
        <v/>
      </c>
      <c r="BX750" s="10" t="str">
        <f t="shared" si="232"/>
        <v/>
      </c>
      <c r="BY750" s="10" t="str">
        <f t="shared" si="233"/>
        <v/>
      </c>
      <c r="CA750" s="10" t="str">
        <f t="shared" si="234"/>
        <v xml:space="preserve"> и </v>
      </c>
      <c r="CB750" s="10" t="str">
        <f t="shared" si="235"/>
        <v xml:space="preserve"> и </v>
      </c>
      <c r="CC750" s="10" t="str">
        <f t="shared" si="236"/>
        <v/>
      </c>
      <c r="CD750" s="10" t="str">
        <f t="shared" si="237"/>
        <v/>
      </c>
      <c r="CE750" s="10" t="str">
        <f t="shared" si="238"/>
        <v/>
      </c>
      <c r="CF750" s="10"/>
      <c r="CG750" s="10">
        <f t="shared" si="239"/>
        <v>2</v>
      </c>
    </row>
    <row r="751" spans="1:85" outlineLevel="1" x14ac:dyDescent="0.25">
      <c r="A751" s="12">
        <f t="shared" si="225"/>
        <v>1</v>
      </c>
      <c r="R751" s="18" t="str">
        <f t="shared" si="249"/>
        <v>Небесный чиновник [Месяц НС (癸) и Месяц ЗВ (戌)]</v>
      </c>
      <c r="AB751" s="45" t="str">
        <f t="shared" si="250"/>
        <v>癸</v>
      </c>
      <c r="AD751" s="45" t="str">
        <f t="shared" si="251"/>
        <v>戌</v>
      </c>
      <c r="AP751" s="45" t="str">
        <f t="shared" si="252"/>
        <v/>
      </c>
      <c r="AR751" s="45" t="str">
        <f t="shared" si="253"/>
        <v/>
      </c>
      <c r="BN751" s="45">
        <f t="shared" si="240"/>
        <v>1</v>
      </c>
      <c r="BP751" s="12" t="s">
        <v>3807</v>
      </c>
      <c r="BR751" s="10" t="str">
        <f t="shared" si="226"/>
        <v/>
      </c>
      <c r="BS751" s="10" t="str">
        <f t="shared" si="227"/>
        <v/>
      </c>
      <c r="BT751" s="10" t="str">
        <f t="shared" si="228"/>
        <v xml:space="preserve">Месяц НС (癸) и </v>
      </c>
      <c r="BU751" s="10" t="str">
        <f t="shared" si="229"/>
        <v>Месяц ЗВ (戌)</v>
      </c>
      <c r="BV751" s="10" t="str">
        <f t="shared" si="230"/>
        <v/>
      </c>
      <c r="BW751" s="10" t="str">
        <f t="shared" si="231"/>
        <v/>
      </c>
      <c r="BX751" s="10" t="str">
        <f t="shared" si="232"/>
        <v/>
      </c>
      <c r="BY751" s="10" t="str">
        <f t="shared" si="233"/>
        <v/>
      </c>
      <c r="CA751" s="10" t="str">
        <f t="shared" si="234"/>
        <v xml:space="preserve"> и </v>
      </c>
      <c r="CB751" s="10" t="str">
        <f t="shared" si="235"/>
        <v xml:space="preserve"> и </v>
      </c>
      <c r="CC751" s="10" t="str">
        <f t="shared" si="236"/>
        <v/>
      </c>
      <c r="CD751" s="10" t="str">
        <f t="shared" si="237"/>
        <v/>
      </c>
      <c r="CE751" s="10" t="str">
        <f t="shared" si="238"/>
        <v/>
      </c>
      <c r="CF751" s="10"/>
      <c r="CG751" s="10">
        <f t="shared" si="239"/>
        <v>2</v>
      </c>
    </row>
    <row r="752" spans="1:85" hidden="1" outlineLevel="1" x14ac:dyDescent="0.25">
      <c r="A752" s="12" t="str">
        <f t="shared" si="225"/>
        <v/>
      </c>
      <c r="R752" s="18" t="str">
        <f t="shared" si="249"/>
        <v xml:space="preserve"> []</v>
      </c>
      <c r="AB752" s="45" t="str">
        <f t="shared" si="250"/>
        <v/>
      </c>
      <c r="AD752" s="45" t="str">
        <f t="shared" si="251"/>
        <v/>
      </c>
      <c r="AP752" s="45" t="str">
        <f t="shared" si="252"/>
        <v/>
      </c>
      <c r="AR752" s="45" t="str">
        <f t="shared" si="253"/>
        <v/>
      </c>
      <c r="BN752" s="45" t="str">
        <f t="shared" si="240"/>
        <v/>
      </c>
      <c r="BP752" s="12" t="s">
        <v>3807</v>
      </c>
      <c r="BR752" s="10" t="str">
        <f t="shared" si="226"/>
        <v/>
      </c>
      <c r="BS752" s="10" t="str">
        <f t="shared" si="227"/>
        <v/>
      </c>
      <c r="BT752" s="10" t="str">
        <f t="shared" si="228"/>
        <v/>
      </c>
      <c r="BU752" s="10" t="str">
        <f t="shared" si="229"/>
        <v/>
      </c>
      <c r="BV752" s="10" t="str">
        <f t="shared" si="230"/>
        <v/>
      </c>
      <c r="BW752" s="10" t="str">
        <f t="shared" si="231"/>
        <v/>
      </c>
      <c r="BX752" s="10" t="str">
        <f t="shared" si="232"/>
        <v/>
      </c>
      <c r="BY752" s="10" t="str">
        <f t="shared" si="233"/>
        <v/>
      </c>
      <c r="CA752" s="10" t="str">
        <f t="shared" si="234"/>
        <v/>
      </c>
      <c r="CB752" s="10" t="str">
        <f t="shared" si="235"/>
        <v/>
      </c>
      <c r="CC752" s="10" t="str">
        <f t="shared" si="236"/>
        <v/>
      </c>
      <c r="CD752" s="10" t="str">
        <f t="shared" si="237"/>
        <v/>
      </c>
      <c r="CE752" s="10" t="str">
        <f t="shared" si="238"/>
        <v/>
      </c>
      <c r="CF752" s="10"/>
      <c r="CG752" s="10">
        <f t="shared" si="239"/>
        <v>0</v>
      </c>
    </row>
    <row r="753" spans="1:85" hidden="1" outlineLevel="1" x14ac:dyDescent="0.25">
      <c r="A753" s="12" t="str">
        <f t="shared" si="225"/>
        <v/>
      </c>
      <c r="R753" s="18" t="str">
        <f t="shared" si="249"/>
        <v xml:space="preserve"> []</v>
      </c>
      <c r="AB753" s="45" t="str">
        <f t="shared" si="250"/>
        <v/>
      </c>
      <c r="AD753" s="45" t="str">
        <f t="shared" si="251"/>
        <v/>
      </c>
      <c r="AP753" s="45" t="str">
        <f t="shared" si="252"/>
        <v/>
      </c>
      <c r="AR753" s="45" t="str">
        <f t="shared" si="253"/>
        <v/>
      </c>
      <c r="BN753" s="45" t="str">
        <f t="shared" si="240"/>
        <v/>
      </c>
      <c r="BP753" s="12" t="s">
        <v>3807</v>
      </c>
      <c r="BR753" s="10" t="str">
        <f t="shared" si="226"/>
        <v/>
      </c>
      <c r="BS753" s="10" t="str">
        <f t="shared" si="227"/>
        <v/>
      </c>
      <c r="BT753" s="10" t="str">
        <f t="shared" si="228"/>
        <v/>
      </c>
      <c r="BU753" s="10" t="str">
        <f t="shared" si="229"/>
        <v/>
      </c>
      <c r="BV753" s="10" t="str">
        <f t="shared" si="230"/>
        <v/>
      </c>
      <c r="BW753" s="10" t="str">
        <f t="shared" si="231"/>
        <v/>
      </c>
      <c r="BX753" s="10" t="str">
        <f t="shared" si="232"/>
        <v/>
      </c>
      <c r="BY753" s="10" t="str">
        <f t="shared" si="233"/>
        <v/>
      </c>
      <c r="CA753" s="10" t="str">
        <f t="shared" si="234"/>
        <v/>
      </c>
      <c r="CB753" s="10" t="str">
        <f t="shared" si="235"/>
        <v/>
      </c>
      <c r="CC753" s="10" t="str">
        <f t="shared" si="236"/>
        <v/>
      </c>
      <c r="CD753" s="10" t="str">
        <f t="shared" si="237"/>
        <v/>
      </c>
      <c r="CE753" s="10" t="str">
        <f t="shared" si="238"/>
        <v/>
      </c>
      <c r="CF753" s="10"/>
      <c r="CG753" s="10">
        <f t="shared" si="239"/>
        <v>0</v>
      </c>
    </row>
    <row r="754" spans="1:85" hidden="1" outlineLevel="1" x14ac:dyDescent="0.25">
      <c r="A754" s="12" t="str">
        <f t="shared" si="225"/>
        <v/>
      </c>
      <c r="R754" s="18" t="str">
        <f t="shared" si="249"/>
        <v xml:space="preserve"> []</v>
      </c>
      <c r="AB754" s="45" t="str">
        <f t="shared" si="250"/>
        <v/>
      </c>
      <c r="AD754" s="45" t="str">
        <f t="shared" si="251"/>
        <v/>
      </c>
      <c r="AP754" s="45" t="str">
        <f t="shared" si="252"/>
        <v/>
      </c>
      <c r="AR754" s="45" t="str">
        <f t="shared" si="253"/>
        <v/>
      </c>
      <c r="BN754" s="45" t="str">
        <f t="shared" si="240"/>
        <v/>
      </c>
      <c r="BP754" s="12" t="s">
        <v>3807</v>
      </c>
      <c r="BR754" s="10" t="str">
        <f t="shared" si="226"/>
        <v/>
      </c>
      <c r="BS754" s="10" t="str">
        <f t="shared" si="227"/>
        <v/>
      </c>
      <c r="BT754" s="10" t="str">
        <f t="shared" si="228"/>
        <v/>
      </c>
      <c r="BU754" s="10" t="str">
        <f t="shared" si="229"/>
        <v/>
      </c>
      <c r="BV754" s="10" t="str">
        <f t="shared" si="230"/>
        <v/>
      </c>
      <c r="BW754" s="10" t="str">
        <f t="shared" si="231"/>
        <v/>
      </c>
      <c r="BX754" s="10" t="str">
        <f t="shared" si="232"/>
        <v/>
      </c>
      <c r="BY754" s="10" t="str">
        <f t="shared" si="233"/>
        <v/>
      </c>
      <c r="CA754" s="10" t="str">
        <f t="shared" si="234"/>
        <v/>
      </c>
      <c r="CB754" s="10" t="str">
        <f t="shared" si="235"/>
        <v/>
      </c>
      <c r="CC754" s="10" t="str">
        <f t="shared" si="236"/>
        <v/>
      </c>
      <c r="CD754" s="10" t="str">
        <f t="shared" si="237"/>
        <v/>
      </c>
      <c r="CE754" s="10" t="str">
        <f t="shared" si="238"/>
        <v/>
      </c>
      <c r="CF754" s="10"/>
      <c r="CG754" s="10">
        <f t="shared" si="239"/>
        <v>0</v>
      </c>
    </row>
    <row r="755" spans="1:85" hidden="1" outlineLevel="1" x14ac:dyDescent="0.25">
      <c r="A755" s="12" t="str">
        <f t="shared" ref="A755:A918" si="254">IF(CG755&lt;2,"",1)</f>
        <v/>
      </c>
      <c r="R755" s="18" t="str">
        <f t="shared" si="249"/>
        <v xml:space="preserve"> []</v>
      </c>
      <c r="AB755" s="45" t="str">
        <f t="shared" si="250"/>
        <v/>
      </c>
      <c r="AD755" s="45" t="str">
        <f t="shared" si="251"/>
        <v/>
      </c>
      <c r="AP755" s="45" t="str">
        <f t="shared" si="252"/>
        <v/>
      </c>
      <c r="AR755" s="45" t="str">
        <f t="shared" si="253"/>
        <v/>
      </c>
      <c r="BN755" s="45" t="str">
        <f t="shared" si="240"/>
        <v/>
      </c>
      <c r="BP755" s="12" t="s">
        <v>3807</v>
      </c>
      <c r="BR755" s="10" t="str">
        <f t="shared" ref="BR755:BR818" si="255">IF(U755="","",CONCATENATE(BR$113," (",U755,")",IF(OR(W755&lt;&gt;"",AB755&lt;&gt;"",AD755&lt;&gt;"",AI755&lt;&gt;"",AK755&lt;&gt;"",AP755&lt;&gt;"",AR755&lt;&gt;"")," и ","")))</f>
        <v/>
      </c>
      <c r="BS755" s="10" t="str">
        <f t="shared" ref="BS755:BS818" si="256">IF(W755="","",CONCATENATE(BS$113," (",W755,")",IF(OR(AB755&lt;&gt;"",AD755&lt;&gt;"",AI755&lt;&gt;"",AK755&lt;&gt;"",AP755&lt;&gt;"",AR755&lt;&gt;"")," и ","")))</f>
        <v/>
      </c>
      <c r="BT755" s="10" t="str">
        <f t="shared" ref="BT755:BT818" si="257">IF(AB755="","",CONCATENATE(BT$113," (",AB755,")",IF(OR(AD755&lt;&gt;"",AI755&lt;&gt;"",AK755&lt;&gt;"",AP755&lt;&gt;"",AR755&lt;&gt;"")," и ","")))</f>
        <v/>
      </c>
      <c r="BU755" s="10" t="str">
        <f t="shared" ref="BU755:BU818" si="258">IF(AD755="","",CONCATENATE(BU$113," (",AD755,")",IF(OR(AI755&lt;&gt;"",AK755&lt;&gt;"",AP755&lt;&gt;"",AR755&lt;&gt;"")," и ","")))</f>
        <v/>
      </c>
      <c r="BV755" s="10" t="str">
        <f t="shared" ref="BV755:BV818" si="259">IF(AI755="","",CONCATENATE(BV$113," (",AI755,")",IF(OR(AK755&lt;&gt;"",AP755&lt;&gt;"",AR755&lt;&gt;"")," и ","")))</f>
        <v/>
      </c>
      <c r="BW755" s="10" t="str">
        <f t="shared" ref="BW755:BW818" si="260">IF(AK755="","",CONCATENATE(BW$113," (",AK755,")",IF(OR(AP755&lt;&gt;"",AR755&lt;&gt;"")," и ","")))</f>
        <v/>
      </c>
      <c r="BX755" s="10" t="str">
        <f t="shared" ref="BX755:BX818" si="261">IF(AP755="","",CONCATENATE(BX$113," (",AP755,")",IF(OR(AR755&lt;&gt;"")," и ","")))</f>
        <v/>
      </c>
      <c r="BY755" s="10" t="str">
        <f t="shared" ref="BY755:BY818" si="262">IF(AR755="","",CONCATENATE(BY$113," (",AR755,")"))</f>
        <v/>
      </c>
      <c r="CA755" s="10" t="str">
        <f t="shared" ref="CA755:CA818" si="263">IF(OR(W755&lt;&gt;"",AB755&lt;&gt;"",AD755&lt;&gt;"",AI755&lt;&gt;"",AK755&lt;&gt;"",AP755&lt;&gt;"",AR755&lt;&gt;"")," и ","")</f>
        <v/>
      </c>
      <c r="CB755" s="10" t="str">
        <f t="shared" ref="CB755:CB818" si="264">IF(OR(AB755&lt;&gt;"",AD755&lt;&gt;"",AI755&lt;&gt;"",AK755&lt;&gt;"",AP755&lt;&gt;"",AR755&lt;&gt;"")," и ","")</f>
        <v/>
      </c>
      <c r="CC755" s="10" t="str">
        <f t="shared" ref="CC755:CC818" si="265">IF(OR(AI755&lt;&gt;"",AK755&lt;&gt;"",AP755&lt;&gt;"",AR755&lt;&gt;"")," и ","")</f>
        <v/>
      </c>
      <c r="CD755" s="10" t="str">
        <f t="shared" ref="CD755:CD818" si="266">IF(OR(AK755&lt;&gt;"",AP755&lt;&gt;"",AR755&lt;&gt;"")," и ","")</f>
        <v/>
      </c>
      <c r="CE755" s="10" t="str">
        <f t="shared" ref="CE755:CE818" si="267">IF(OR(AP755&lt;&gt;"",AR755&lt;&gt;"")," и ","")</f>
        <v/>
      </c>
      <c r="CF755" s="10"/>
      <c r="CG755" s="10">
        <f t="shared" ref="CG755:CG818" si="268">8-COUNTIFS(BR755:BY755,"")</f>
        <v>0</v>
      </c>
    </row>
    <row r="756" spans="1:85" hidden="1" outlineLevel="1" x14ac:dyDescent="0.25">
      <c r="A756" s="12" t="str">
        <f t="shared" si="254"/>
        <v/>
      </c>
      <c r="R756" s="18" t="str">
        <f t="shared" si="249"/>
        <v xml:space="preserve"> []</v>
      </c>
      <c r="AB756" s="45" t="str">
        <f t="shared" si="250"/>
        <v/>
      </c>
      <c r="AD756" s="45" t="str">
        <f t="shared" si="251"/>
        <v/>
      </c>
      <c r="AP756" s="45" t="str">
        <f t="shared" si="252"/>
        <v/>
      </c>
      <c r="AR756" s="45" t="str">
        <f t="shared" si="253"/>
        <v/>
      </c>
      <c r="BN756" s="45" t="str">
        <f t="shared" si="240"/>
        <v/>
      </c>
      <c r="BP756" s="12" t="s">
        <v>3807</v>
      </c>
      <c r="BR756" s="10" t="str">
        <f t="shared" si="255"/>
        <v/>
      </c>
      <c r="BS756" s="10" t="str">
        <f t="shared" si="256"/>
        <v/>
      </c>
      <c r="BT756" s="10" t="str">
        <f t="shared" si="257"/>
        <v/>
      </c>
      <c r="BU756" s="10" t="str">
        <f t="shared" si="258"/>
        <v/>
      </c>
      <c r="BV756" s="10" t="str">
        <f t="shared" si="259"/>
        <v/>
      </c>
      <c r="BW756" s="10" t="str">
        <f t="shared" si="260"/>
        <v/>
      </c>
      <c r="BX756" s="10" t="str">
        <f t="shared" si="261"/>
        <v/>
      </c>
      <c r="BY756" s="10" t="str">
        <f t="shared" si="262"/>
        <v/>
      </c>
      <c r="CA756" s="10" t="str">
        <f t="shared" si="263"/>
        <v/>
      </c>
      <c r="CB756" s="10" t="str">
        <f t="shared" si="264"/>
        <v/>
      </c>
      <c r="CC756" s="10" t="str">
        <f t="shared" si="265"/>
        <v/>
      </c>
      <c r="CD756" s="10" t="str">
        <f t="shared" si="266"/>
        <v/>
      </c>
      <c r="CE756" s="10" t="str">
        <f t="shared" si="267"/>
        <v/>
      </c>
      <c r="CF756" s="10"/>
      <c r="CG756" s="10">
        <f t="shared" si="268"/>
        <v>0</v>
      </c>
    </row>
    <row r="757" spans="1:85" hidden="1" outlineLevel="1" x14ac:dyDescent="0.25">
      <c r="A757" s="12" t="str">
        <f t="shared" si="254"/>
        <v/>
      </c>
      <c r="R757" s="18" t="str">
        <f t="shared" si="249"/>
        <v xml:space="preserve"> []</v>
      </c>
      <c r="AB757" s="45" t="str">
        <f t="shared" si="250"/>
        <v/>
      </c>
      <c r="AD757" s="45" t="str">
        <f t="shared" si="251"/>
        <v/>
      </c>
      <c r="AP757" s="45" t="str">
        <f t="shared" si="252"/>
        <v/>
      </c>
      <c r="AR757" s="45" t="str">
        <f t="shared" si="253"/>
        <v/>
      </c>
      <c r="BN757" s="45" t="str">
        <f t="shared" si="240"/>
        <v/>
      </c>
      <c r="BP757" s="12" t="s">
        <v>3807</v>
      </c>
      <c r="BR757" s="10" t="str">
        <f t="shared" si="255"/>
        <v/>
      </c>
      <c r="BS757" s="10" t="str">
        <f t="shared" si="256"/>
        <v/>
      </c>
      <c r="BT757" s="10" t="str">
        <f t="shared" si="257"/>
        <v/>
      </c>
      <c r="BU757" s="10" t="str">
        <f t="shared" si="258"/>
        <v/>
      </c>
      <c r="BV757" s="10" t="str">
        <f t="shared" si="259"/>
        <v/>
      </c>
      <c r="BW757" s="10" t="str">
        <f t="shared" si="260"/>
        <v/>
      </c>
      <c r="BX757" s="10" t="str">
        <f t="shared" si="261"/>
        <v/>
      </c>
      <c r="BY757" s="10" t="str">
        <f t="shared" si="262"/>
        <v/>
      </c>
      <c r="CA757" s="10" t="str">
        <f t="shared" si="263"/>
        <v/>
      </c>
      <c r="CB757" s="10" t="str">
        <f t="shared" si="264"/>
        <v/>
      </c>
      <c r="CC757" s="10" t="str">
        <f t="shared" si="265"/>
        <v/>
      </c>
      <c r="CD757" s="10" t="str">
        <f t="shared" si="266"/>
        <v/>
      </c>
      <c r="CE757" s="10" t="str">
        <f t="shared" si="267"/>
        <v/>
      </c>
      <c r="CF757" s="10"/>
      <c r="CG757" s="10">
        <f t="shared" si="268"/>
        <v>0</v>
      </c>
    </row>
    <row r="758" spans="1:85" hidden="1" outlineLevel="1" x14ac:dyDescent="0.25">
      <c r="A758" s="12" t="str">
        <f t="shared" si="254"/>
        <v/>
      </c>
      <c r="R758" s="18" t="str">
        <f t="shared" si="249"/>
        <v xml:space="preserve"> []</v>
      </c>
      <c r="AB758" s="45" t="str">
        <f t="shared" si="250"/>
        <v/>
      </c>
      <c r="AD758" s="45" t="str">
        <f t="shared" si="251"/>
        <v/>
      </c>
      <c r="AP758" s="45" t="str">
        <f t="shared" si="252"/>
        <v/>
      </c>
      <c r="AR758" s="45" t="str">
        <f t="shared" si="253"/>
        <v/>
      </c>
      <c r="BN758" s="45" t="str">
        <f t="shared" si="240"/>
        <v/>
      </c>
      <c r="BP758" s="12" t="s">
        <v>3807</v>
      </c>
      <c r="BR758" s="10" t="str">
        <f t="shared" si="255"/>
        <v/>
      </c>
      <c r="BS758" s="10" t="str">
        <f t="shared" si="256"/>
        <v/>
      </c>
      <c r="BT758" s="10" t="str">
        <f t="shared" si="257"/>
        <v/>
      </c>
      <c r="BU758" s="10" t="str">
        <f t="shared" si="258"/>
        <v/>
      </c>
      <c r="BV758" s="10" t="str">
        <f t="shared" si="259"/>
        <v/>
      </c>
      <c r="BW758" s="10" t="str">
        <f t="shared" si="260"/>
        <v/>
      </c>
      <c r="BX758" s="10" t="str">
        <f t="shared" si="261"/>
        <v/>
      </c>
      <c r="BY758" s="10" t="str">
        <f t="shared" si="262"/>
        <v/>
      </c>
      <c r="CA758" s="10" t="str">
        <f t="shared" si="263"/>
        <v/>
      </c>
      <c r="CB758" s="10" t="str">
        <f t="shared" si="264"/>
        <v/>
      </c>
      <c r="CC758" s="10" t="str">
        <f t="shared" si="265"/>
        <v/>
      </c>
      <c r="CD758" s="10" t="str">
        <f t="shared" si="266"/>
        <v/>
      </c>
      <c r="CE758" s="10" t="str">
        <f t="shared" si="267"/>
        <v/>
      </c>
      <c r="CF758" s="10"/>
      <c r="CG758" s="10">
        <f t="shared" si="268"/>
        <v>0</v>
      </c>
    </row>
    <row r="759" spans="1:85" hidden="1" outlineLevel="1" x14ac:dyDescent="0.25">
      <c r="A759" s="12" t="str">
        <f t="shared" si="254"/>
        <v/>
      </c>
      <c r="R759" s="18" t="str">
        <f t="shared" si="249"/>
        <v xml:space="preserve"> []</v>
      </c>
      <c r="AB759" s="45" t="str">
        <f t="shared" si="250"/>
        <v/>
      </c>
      <c r="AD759" s="45" t="str">
        <f t="shared" si="251"/>
        <v/>
      </c>
      <c r="AP759" s="45" t="str">
        <f t="shared" si="252"/>
        <v/>
      </c>
      <c r="AR759" s="45" t="str">
        <f t="shared" si="253"/>
        <v/>
      </c>
      <c r="BN759" s="45" t="str">
        <f t="shared" si="240"/>
        <v/>
      </c>
      <c r="BP759" s="12" t="s">
        <v>3807</v>
      </c>
      <c r="BR759" s="10" t="str">
        <f t="shared" si="255"/>
        <v/>
      </c>
      <c r="BS759" s="10" t="str">
        <f t="shared" si="256"/>
        <v/>
      </c>
      <c r="BT759" s="10" t="str">
        <f t="shared" si="257"/>
        <v/>
      </c>
      <c r="BU759" s="10" t="str">
        <f t="shared" si="258"/>
        <v/>
      </c>
      <c r="BV759" s="10" t="str">
        <f t="shared" si="259"/>
        <v/>
      </c>
      <c r="BW759" s="10" t="str">
        <f t="shared" si="260"/>
        <v/>
      </c>
      <c r="BX759" s="10" t="str">
        <f t="shared" si="261"/>
        <v/>
      </c>
      <c r="BY759" s="10" t="str">
        <f t="shared" si="262"/>
        <v/>
      </c>
      <c r="CA759" s="10" t="str">
        <f t="shared" si="263"/>
        <v/>
      </c>
      <c r="CB759" s="10" t="str">
        <f t="shared" si="264"/>
        <v/>
      </c>
      <c r="CC759" s="10" t="str">
        <f t="shared" si="265"/>
        <v/>
      </c>
      <c r="CD759" s="10" t="str">
        <f t="shared" si="266"/>
        <v/>
      </c>
      <c r="CE759" s="10" t="str">
        <f t="shared" si="267"/>
        <v/>
      </c>
      <c r="CF759" s="10"/>
      <c r="CG759" s="10">
        <f t="shared" si="268"/>
        <v>0</v>
      </c>
    </row>
    <row r="760" spans="1:85" hidden="1" outlineLevel="1" x14ac:dyDescent="0.25">
      <c r="A760" s="12" t="str">
        <f t="shared" si="254"/>
        <v/>
      </c>
      <c r="R760" s="18" t="str">
        <f t="shared" si="249"/>
        <v xml:space="preserve"> []</v>
      </c>
      <c r="AB760" s="45" t="str">
        <f t="shared" si="250"/>
        <v/>
      </c>
      <c r="AD760" s="45" t="str">
        <f t="shared" si="251"/>
        <v/>
      </c>
      <c r="AP760" s="45" t="str">
        <f t="shared" si="252"/>
        <v/>
      </c>
      <c r="AR760" s="45" t="str">
        <f t="shared" si="253"/>
        <v/>
      </c>
      <c r="BN760" s="45" t="str">
        <f t="shared" si="240"/>
        <v/>
      </c>
      <c r="BP760" s="12" t="s">
        <v>3807</v>
      </c>
      <c r="BR760" s="10" t="str">
        <f t="shared" si="255"/>
        <v/>
      </c>
      <c r="BS760" s="10" t="str">
        <f t="shared" si="256"/>
        <v/>
      </c>
      <c r="BT760" s="10" t="str">
        <f t="shared" si="257"/>
        <v/>
      </c>
      <c r="BU760" s="10" t="str">
        <f t="shared" si="258"/>
        <v/>
      </c>
      <c r="BV760" s="10" t="str">
        <f t="shared" si="259"/>
        <v/>
      </c>
      <c r="BW760" s="10" t="str">
        <f t="shared" si="260"/>
        <v/>
      </c>
      <c r="BX760" s="10" t="str">
        <f t="shared" si="261"/>
        <v/>
      </c>
      <c r="BY760" s="10" t="str">
        <f t="shared" si="262"/>
        <v/>
      </c>
      <c r="CA760" s="10" t="str">
        <f t="shared" si="263"/>
        <v/>
      </c>
      <c r="CB760" s="10" t="str">
        <f t="shared" si="264"/>
        <v/>
      </c>
      <c r="CC760" s="10" t="str">
        <f t="shared" si="265"/>
        <v/>
      </c>
      <c r="CD760" s="10" t="str">
        <f t="shared" si="266"/>
        <v/>
      </c>
      <c r="CE760" s="10" t="str">
        <f t="shared" si="267"/>
        <v/>
      </c>
      <c r="CF760" s="10"/>
      <c r="CG760" s="10">
        <f t="shared" si="268"/>
        <v>0</v>
      </c>
    </row>
    <row r="761" spans="1:85" hidden="1" outlineLevel="1" x14ac:dyDescent="0.25">
      <c r="A761" s="12" t="str">
        <f t="shared" si="254"/>
        <v/>
      </c>
      <c r="R761" s="18" t="str">
        <f t="shared" si="249"/>
        <v xml:space="preserve"> []</v>
      </c>
      <c r="AB761" s="45" t="str">
        <f t="shared" si="250"/>
        <v/>
      </c>
      <c r="AD761" s="45" t="str">
        <f t="shared" si="251"/>
        <v/>
      </c>
      <c r="AP761" s="45" t="str">
        <f t="shared" si="252"/>
        <v/>
      </c>
      <c r="AR761" s="45" t="str">
        <f t="shared" si="253"/>
        <v/>
      </c>
      <c r="BN761" s="45" t="str">
        <f t="shared" si="240"/>
        <v/>
      </c>
      <c r="BP761" s="12" t="s">
        <v>3807</v>
      </c>
      <c r="BR761" s="10" t="str">
        <f t="shared" si="255"/>
        <v/>
      </c>
      <c r="BS761" s="10" t="str">
        <f t="shared" si="256"/>
        <v/>
      </c>
      <c r="BT761" s="10" t="str">
        <f t="shared" si="257"/>
        <v/>
      </c>
      <c r="BU761" s="10" t="str">
        <f t="shared" si="258"/>
        <v/>
      </c>
      <c r="BV761" s="10" t="str">
        <f t="shared" si="259"/>
        <v/>
      </c>
      <c r="BW761" s="10" t="str">
        <f t="shared" si="260"/>
        <v/>
      </c>
      <c r="BX761" s="10" t="str">
        <f t="shared" si="261"/>
        <v/>
      </c>
      <c r="BY761" s="10" t="str">
        <f t="shared" si="262"/>
        <v/>
      </c>
      <c r="CA761" s="10" t="str">
        <f t="shared" si="263"/>
        <v/>
      </c>
      <c r="CB761" s="10" t="str">
        <f t="shared" si="264"/>
        <v/>
      </c>
      <c r="CC761" s="10" t="str">
        <f t="shared" si="265"/>
        <v/>
      </c>
      <c r="CD761" s="10" t="str">
        <f t="shared" si="266"/>
        <v/>
      </c>
      <c r="CE761" s="10" t="str">
        <f t="shared" si="267"/>
        <v/>
      </c>
      <c r="CF761" s="10"/>
      <c r="CG761" s="10">
        <f t="shared" si="268"/>
        <v>0</v>
      </c>
    </row>
    <row r="762" spans="1:85" hidden="1" outlineLevel="1" x14ac:dyDescent="0.25">
      <c r="A762" s="12" t="str">
        <f t="shared" si="254"/>
        <v/>
      </c>
      <c r="R762" s="18" t="str">
        <f t="shared" si="249"/>
        <v xml:space="preserve"> []</v>
      </c>
      <c r="AB762" s="45" t="str">
        <f t="shared" si="250"/>
        <v/>
      </c>
      <c r="AD762" s="45" t="str">
        <f t="shared" si="251"/>
        <v/>
      </c>
      <c r="AP762" s="45" t="str">
        <f t="shared" si="252"/>
        <v/>
      </c>
      <c r="AR762" s="45" t="str">
        <f t="shared" si="253"/>
        <v/>
      </c>
      <c r="BN762" s="45" t="str">
        <f t="shared" si="240"/>
        <v/>
      </c>
      <c r="BP762" s="12" t="s">
        <v>3807</v>
      </c>
      <c r="BR762" s="10" t="str">
        <f t="shared" si="255"/>
        <v/>
      </c>
      <c r="BS762" s="10" t="str">
        <f t="shared" si="256"/>
        <v/>
      </c>
      <c r="BT762" s="10" t="str">
        <f t="shared" si="257"/>
        <v/>
      </c>
      <c r="BU762" s="10" t="str">
        <f t="shared" si="258"/>
        <v/>
      </c>
      <c r="BV762" s="10" t="str">
        <f t="shared" si="259"/>
        <v/>
      </c>
      <c r="BW762" s="10" t="str">
        <f t="shared" si="260"/>
        <v/>
      </c>
      <c r="BX762" s="10" t="str">
        <f t="shared" si="261"/>
        <v/>
      </c>
      <c r="BY762" s="10" t="str">
        <f t="shared" si="262"/>
        <v/>
      </c>
      <c r="CA762" s="10" t="str">
        <f t="shared" si="263"/>
        <v/>
      </c>
      <c r="CB762" s="10" t="str">
        <f t="shared" si="264"/>
        <v/>
      </c>
      <c r="CC762" s="10" t="str">
        <f t="shared" si="265"/>
        <v/>
      </c>
      <c r="CD762" s="10" t="str">
        <f t="shared" si="266"/>
        <v/>
      </c>
      <c r="CE762" s="10" t="str">
        <f t="shared" si="267"/>
        <v/>
      </c>
      <c r="CF762" s="10"/>
      <c r="CG762" s="10">
        <f t="shared" si="268"/>
        <v>0</v>
      </c>
    </row>
    <row r="763" spans="1:85" hidden="1" outlineLevel="1" x14ac:dyDescent="0.25">
      <c r="A763" s="12" t="str">
        <f t="shared" si="254"/>
        <v/>
      </c>
      <c r="R763" s="18" t="str">
        <f t="shared" si="249"/>
        <v xml:space="preserve"> []</v>
      </c>
      <c r="AB763" s="45" t="str">
        <f t="shared" si="250"/>
        <v/>
      </c>
      <c r="AD763" s="45" t="str">
        <f t="shared" si="251"/>
        <v/>
      </c>
      <c r="AP763" s="45" t="str">
        <f t="shared" si="252"/>
        <v/>
      </c>
      <c r="AR763" s="45" t="str">
        <f t="shared" si="253"/>
        <v/>
      </c>
      <c r="BN763" s="45" t="str">
        <f t="shared" ref="BN763:BN926" si="269">A763</f>
        <v/>
      </c>
      <c r="BP763" s="12" t="s">
        <v>3807</v>
      </c>
      <c r="BR763" s="10" t="str">
        <f t="shared" si="255"/>
        <v/>
      </c>
      <c r="BS763" s="10" t="str">
        <f t="shared" si="256"/>
        <v/>
      </c>
      <c r="BT763" s="10" t="str">
        <f t="shared" si="257"/>
        <v/>
      </c>
      <c r="BU763" s="10" t="str">
        <f t="shared" si="258"/>
        <v/>
      </c>
      <c r="BV763" s="10" t="str">
        <f t="shared" si="259"/>
        <v/>
      </c>
      <c r="BW763" s="10" t="str">
        <f t="shared" si="260"/>
        <v/>
      </c>
      <c r="BX763" s="10" t="str">
        <f t="shared" si="261"/>
        <v/>
      </c>
      <c r="BY763" s="10" t="str">
        <f t="shared" si="262"/>
        <v/>
      </c>
      <c r="CA763" s="10" t="str">
        <f t="shared" si="263"/>
        <v/>
      </c>
      <c r="CB763" s="10" t="str">
        <f t="shared" si="264"/>
        <v/>
      </c>
      <c r="CC763" s="10" t="str">
        <f t="shared" si="265"/>
        <v/>
      </c>
      <c r="CD763" s="10" t="str">
        <f t="shared" si="266"/>
        <v/>
      </c>
      <c r="CE763" s="10" t="str">
        <f t="shared" si="267"/>
        <v/>
      </c>
      <c r="CF763" s="10"/>
      <c r="CG763" s="10">
        <f t="shared" si="268"/>
        <v>0</v>
      </c>
    </row>
    <row r="764" spans="1:85" hidden="1" outlineLevel="1" x14ac:dyDescent="0.25">
      <c r="A764" s="12" t="str">
        <f t="shared" si="254"/>
        <v/>
      </c>
      <c r="R764" s="18" t="str">
        <f t="shared" si="249"/>
        <v xml:space="preserve"> []</v>
      </c>
      <c r="AB764" s="45" t="str">
        <f t="shared" si="250"/>
        <v/>
      </c>
      <c r="AD764" s="45" t="str">
        <f t="shared" si="251"/>
        <v/>
      </c>
      <c r="AP764" s="45" t="str">
        <f t="shared" si="252"/>
        <v/>
      </c>
      <c r="AR764" s="45" t="str">
        <f t="shared" si="253"/>
        <v/>
      </c>
      <c r="BN764" s="45" t="str">
        <f t="shared" si="269"/>
        <v/>
      </c>
      <c r="BP764" s="12" t="s">
        <v>3807</v>
      </c>
      <c r="BR764" s="10" t="str">
        <f t="shared" si="255"/>
        <v/>
      </c>
      <c r="BS764" s="10" t="str">
        <f t="shared" si="256"/>
        <v/>
      </c>
      <c r="BT764" s="10" t="str">
        <f t="shared" si="257"/>
        <v/>
      </c>
      <c r="BU764" s="10" t="str">
        <f t="shared" si="258"/>
        <v/>
      </c>
      <c r="BV764" s="10" t="str">
        <f t="shared" si="259"/>
        <v/>
      </c>
      <c r="BW764" s="10" t="str">
        <f t="shared" si="260"/>
        <v/>
      </c>
      <c r="BX764" s="10" t="str">
        <f t="shared" si="261"/>
        <v/>
      </c>
      <c r="BY764" s="10" t="str">
        <f t="shared" si="262"/>
        <v/>
      </c>
      <c r="CA764" s="10" t="str">
        <f t="shared" si="263"/>
        <v/>
      </c>
      <c r="CB764" s="10" t="str">
        <f t="shared" si="264"/>
        <v/>
      </c>
      <c r="CC764" s="10" t="str">
        <f t="shared" si="265"/>
        <v/>
      </c>
      <c r="CD764" s="10" t="str">
        <f t="shared" si="266"/>
        <v/>
      </c>
      <c r="CE764" s="10" t="str">
        <f t="shared" si="267"/>
        <v/>
      </c>
      <c r="CF764" s="10"/>
      <c r="CG764" s="10">
        <f t="shared" si="268"/>
        <v>0</v>
      </c>
    </row>
    <row r="765" spans="1:85" hidden="1" outlineLevel="1" x14ac:dyDescent="0.25">
      <c r="A765" s="12" t="str">
        <f t="shared" si="254"/>
        <v/>
      </c>
      <c r="R765" s="18" t="str">
        <f t="shared" si="249"/>
        <v xml:space="preserve"> []</v>
      </c>
      <c r="AB765" s="45" t="str">
        <f t="shared" si="250"/>
        <v/>
      </c>
      <c r="AD765" s="45" t="str">
        <f t="shared" si="251"/>
        <v/>
      </c>
      <c r="AP765" s="45" t="str">
        <f t="shared" si="252"/>
        <v/>
      </c>
      <c r="AR765" s="45" t="str">
        <f t="shared" si="253"/>
        <v/>
      </c>
      <c r="BN765" s="45" t="str">
        <f t="shared" si="269"/>
        <v/>
      </c>
      <c r="BP765" s="12" t="s">
        <v>3807</v>
      </c>
      <c r="BR765" s="10" t="str">
        <f t="shared" si="255"/>
        <v/>
      </c>
      <c r="BS765" s="10" t="str">
        <f t="shared" si="256"/>
        <v/>
      </c>
      <c r="BT765" s="10" t="str">
        <f t="shared" si="257"/>
        <v/>
      </c>
      <c r="BU765" s="10" t="str">
        <f t="shared" si="258"/>
        <v/>
      </c>
      <c r="BV765" s="10" t="str">
        <f t="shared" si="259"/>
        <v/>
      </c>
      <c r="BW765" s="10" t="str">
        <f t="shared" si="260"/>
        <v/>
      </c>
      <c r="BX765" s="10" t="str">
        <f t="shared" si="261"/>
        <v/>
      </c>
      <c r="BY765" s="10" t="str">
        <f t="shared" si="262"/>
        <v/>
      </c>
      <c r="CA765" s="10" t="str">
        <f t="shared" si="263"/>
        <v/>
      </c>
      <c r="CB765" s="10" t="str">
        <f t="shared" si="264"/>
        <v/>
      </c>
      <c r="CC765" s="10" t="str">
        <f t="shared" si="265"/>
        <v/>
      </c>
      <c r="CD765" s="10" t="str">
        <f t="shared" si="266"/>
        <v/>
      </c>
      <c r="CE765" s="10" t="str">
        <f t="shared" si="267"/>
        <v/>
      </c>
      <c r="CF765" s="10"/>
      <c r="CG765" s="10">
        <f t="shared" si="268"/>
        <v>0</v>
      </c>
    </row>
    <row r="766" spans="1:85" hidden="1" outlineLevel="1" x14ac:dyDescent="0.25">
      <c r="A766" s="12" t="str">
        <f t="shared" si="254"/>
        <v/>
      </c>
      <c r="R766" s="18" t="str">
        <f t="shared" si="249"/>
        <v xml:space="preserve"> []</v>
      </c>
      <c r="AB766" s="45" t="str">
        <f t="shared" si="250"/>
        <v/>
      </c>
      <c r="AD766" s="45" t="str">
        <f t="shared" si="251"/>
        <v/>
      </c>
      <c r="AP766" s="45" t="str">
        <f t="shared" si="252"/>
        <v/>
      </c>
      <c r="AR766" s="45" t="str">
        <f t="shared" si="253"/>
        <v/>
      </c>
      <c r="BN766" s="45" t="str">
        <f t="shared" si="269"/>
        <v/>
      </c>
      <c r="BP766" s="12" t="s">
        <v>3807</v>
      </c>
      <c r="BR766" s="10" t="str">
        <f t="shared" si="255"/>
        <v/>
      </c>
      <c r="BS766" s="10" t="str">
        <f t="shared" si="256"/>
        <v/>
      </c>
      <c r="BT766" s="10" t="str">
        <f t="shared" si="257"/>
        <v/>
      </c>
      <c r="BU766" s="10" t="str">
        <f t="shared" si="258"/>
        <v/>
      </c>
      <c r="BV766" s="10" t="str">
        <f t="shared" si="259"/>
        <v/>
      </c>
      <c r="BW766" s="10" t="str">
        <f t="shared" si="260"/>
        <v/>
      </c>
      <c r="BX766" s="10" t="str">
        <f t="shared" si="261"/>
        <v/>
      </c>
      <c r="BY766" s="10" t="str">
        <f t="shared" si="262"/>
        <v/>
      </c>
      <c r="CA766" s="10" t="str">
        <f t="shared" si="263"/>
        <v/>
      </c>
      <c r="CB766" s="10" t="str">
        <f t="shared" si="264"/>
        <v/>
      </c>
      <c r="CC766" s="10" t="str">
        <f t="shared" si="265"/>
        <v/>
      </c>
      <c r="CD766" s="10" t="str">
        <f t="shared" si="266"/>
        <v/>
      </c>
      <c r="CE766" s="10" t="str">
        <f t="shared" si="267"/>
        <v/>
      </c>
      <c r="CF766" s="10"/>
      <c r="CG766" s="10">
        <f t="shared" si="268"/>
        <v>0</v>
      </c>
    </row>
    <row r="767" spans="1:85" hidden="1" outlineLevel="1" x14ac:dyDescent="0.25">
      <c r="A767" s="12" t="str">
        <f t="shared" si="254"/>
        <v/>
      </c>
      <c r="R767" s="18" t="str">
        <f t="shared" si="249"/>
        <v xml:space="preserve"> []</v>
      </c>
      <c r="AB767" s="45" t="str">
        <f t="shared" si="250"/>
        <v/>
      </c>
      <c r="AD767" s="45" t="str">
        <f t="shared" si="251"/>
        <v/>
      </c>
      <c r="AP767" s="45" t="str">
        <f t="shared" si="252"/>
        <v/>
      </c>
      <c r="AR767" s="45" t="str">
        <f t="shared" si="253"/>
        <v/>
      </c>
      <c r="BN767" s="45" t="str">
        <f t="shared" si="269"/>
        <v/>
      </c>
      <c r="BP767" s="12" t="s">
        <v>3807</v>
      </c>
      <c r="BR767" s="10" t="str">
        <f t="shared" si="255"/>
        <v/>
      </c>
      <c r="BS767" s="10" t="str">
        <f t="shared" si="256"/>
        <v/>
      </c>
      <c r="BT767" s="10" t="str">
        <f t="shared" si="257"/>
        <v/>
      </c>
      <c r="BU767" s="10" t="str">
        <f t="shared" si="258"/>
        <v/>
      </c>
      <c r="BV767" s="10" t="str">
        <f t="shared" si="259"/>
        <v/>
      </c>
      <c r="BW767" s="10" t="str">
        <f t="shared" si="260"/>
        <v/>
      </c>
      <c r="BX767" s="10" t="str">
        <f t="shared" si="261"/>
        <v/>
      </c>
      <c r="BY767" s="10" t="str">
        <f t="shared" si="262"/>
        <v/>
      </c>
      <c r="CA767" s="10" t="str">
        <f t="shared" si="263"/>
        <v/>
      </c>
      <c r="CB767" s="10" t="str">
        <f t="shared" si="264"/>
        <v/>
      </c>
      <c r="CC767" s="10" t="str">
        <f t="shared" si="265"/>
        <v/>
      </c>
      <c r="CD767" s="10" t="str">
        <f t="shared" si="266"/>
        <v/>
      </c>
      <c r="CE767" s="10" t="str">
        <f t="shared" si="267"/>
        <v/>
      </c>
      <c r="CF767" s="10"/>
      <c r="CG767" s="10">
        <f t="shared" si="268"/>
        <v>0</v>
      </c>
    </row>
    <row r="768" spans="1:85" hidden="1" outlineLevel="1" x14ac:dyDescent="0.25">
      <c r="A768" s="12" t="str">
        <f t="shared" si="254"/>
        <v/>
      </c>
      <c r="R768" s="18" t="str">
        <f t="shared" si="249"/>
        <v xml:space="preserve"> []</v>
      </c>
      <c r="AB768" s="45" t="str">
        <f t="shared" si="250"/>
        <v/>
      </c>
      <c r="AD768" s="45" t="str">
        <f t="shared" si="251"/>
        <v/>
      </c>
      <c r="AP768" s="45" t="str">
        <f t="shared" si="252"/>
        <v/>
      </c>
      <c r="AR768" s="45" t="str">
        <f t="shared" si="253"/>
        <v/>
      </c>
      <c r="BN768" s="45" t="str">
        <f t="shared" si="269"/>
        <v/>
      </c>
      <c r="BP768" s="12" t="s">
        <v>3807</v>
      </c>
      <c r="BR768" s="10" t="str">
        <f t="shared" si="255"/>
        <v/>
      </c>
      <c r="BS768" s="10" t="str">
        <f t="shared" si="256"/>
        <v/>
      </c>
      <c r="BT768" s="10" t="str">
        <f t="shared" si="257"/>
        <v/>
      </c>
      <c r="BU768" s="10" t="str">
        <f t="shared" si="258"/>
        <v/>
      </c>
      <c r="BV768" s="10" t="str">
        <f t="shared" si="259"/>
        <v/>
      </c>
      <c r="BW768" s="10" t="str">
        <f t="shared" si="260"/>
        <v/>
      </c>
      <c r="BX768" s="10" t="str">
        <f t="shared" si="261"/>
        <v/>
      </c>
      <c r="BY768" s="10" t="str">
        <f t="shared" si="262"/>
        <v/>
      </c>
      <c r="CA768" s="10" t="str">
        <f t="shared" si="263"/>
        <v/>
      </c>
      <c r="CB768" s="10" t="str">
        <f t="shared" si="264"/>
        <v/>
      </c>
      <c r="CC768" s="10" t="str">
        <f t="shared" si="265"/>
        <v/>
      </c>
      <c r="CD768" s="10" t="str">
        <f t="shared" si="266"/>
        <v/>
      </c>
      <c r="CE768" s="10" t="str">
        <f t="shared" si="267"/>
        <v/>
      </c>
      <c r="CF768" s="10"/>
      <c r="CG768" s="10">
        <f t="shared" si="268"/>
        <v>0</v>
      </c>
    </row>
    <row r="769" spans="1:85" hidden="1" outlineLevel="1" x14ac:dyDescent="0.25">
      <c r="A769" s="12" t="str">
        <f t="shared" si="254"/>
        <v/>
      </c>
      <c r="R769" s="18" t="str">
        <f t="shared" si="249"/>
        <v xml:space="preserve"> []</v>
      </c>
      <c r="AB769" s="45" t="str">
        <f t="shared" si="250"/>
        <v/>
      </c>
      <c r="AD769" s="45" t="str">
        <f t="shared" si="251"/>
        <v/>
      </c>
      <c r="AP769" s="45" t="str">
        <f t="shared" si="252"/>
        <v/>
      </c>
      <c r="AR769" s="45" t="str">
        <f t="shared" si="253"/>
        <v/>
      </c>
      <c r="BN769" s="45" t="str">
        <f t="shared" si="269"/>
        <v/>
      </c>
      <c r="BP769" s="12" t="s">
        <v>3807</v>
      </c>
      <c r="BR769" s="10" t="str">
        <f t="shared" si="255"/>
        <v/>
      </c>
      <c r="BS769" s="10" t="str">
        <f t="shared" si="256"/>
        <v/>
      </c>
      <c r="BT769" s="10" t="str">
        <f t="shared" si="257"/>
        <v/>
      </c>
      <c r="BU769" s="10" t="str">
        <f t="shared" si="258"/>
        <v/>
      </c>
      <c r="BV769" s="10" t="str">
        <f t="shared" si="259"/>
        <v/>
      </c>
      <c r="BW769" s="10" t="str">
        <f t="shared" si="260"/>
        <v/>
      </c>
      <c r="BX769" s="10" t="str">
        <f t="shared" si="261"/>
        <v/>
      </c>
      <c r="BY769" s="10" t="str">
        <f t="shared" si="262"/>
        <v/>
      </c>
      <c r="CA769" s="10" t="str">
        <f t="shared" si="263"/>
        <v/>
      </c>
      <c r="CB769" s="10" t="str">
        <f t="shared" si="264"/>
        <v/>
      </c>
      <c r="CC769" s="10" t="str">
        <f t="shared" si="265"/>
        <v/>
      </c>
      <c r="CD769" s="10" t="str">
        <f t="shared" si="266"/>
        <v/>
      </c>
      <c r="CE769" s="10" t="str">
        <f t="shared" si="267"/>
        <v/>
      </c>
      <c r="CF769" s="10"/>
      <c r="CG769" s="10">
        <f t="shared" si="268"/>
        <v>0</v>
      </c>
    </row>
    <row r="770" spans="1:85" hidden="1" outlineLevel="1" x14ac:dyDescent="0.25">
      <c r="A770" s="12" t="str">
        <f t="shared" si="254"/>
        <v/>
      </c>
      <c r="R770" s="18" t="str">
        <f t="shared" si="249"/>
        <v xml:space="preserve"> []</v>
      </c>
      <c r="AB770" s="45" t="str">
        <f t="shared" si="250"/>
        <v/>
      </c>
      <c r="AD770" s="45" t="str">
        <f t="shared" si="251"/>
        <v/>
      </c>
      <c r="AP770" s="45" t="str">
        <f t="shared" si="252"/>
        <v/>
      </c>
      <c r="AR770" s="45" t="str">
        <f t="shared" si="253"/>
        <v/>
      </c>
      <c r="BN770" s="45" t="str">
        <f t="shared" si="269"/>
        <v/>
      </c>
      <c r="BP770" s="12" t="s">
        <v>3807</v>
      </c>
      <c r="BR770" s="10" t="str">
        <f t="shared" si="255"/>
        <v/>
      </c>
      <c r="BS770" s="10" t="str">
        <f t="shared" si="256"/>
        <v/>
      </c>
      <c r="BT770" s="10" t="str">
        <f t="shared" si="257"/>
        <v/>
      </c>
      <c r="BU770" s="10" t="str">
        <f t="shared" si="258"/>
        <v/>
      </c>
      <c r="BV770" s="10" t="str">
        <f t="shared" si="259"/>
        <v/>
      </c>
      <c r="BW770" s="10" t="str">
        <f t="shared" si="260"/>
        <v/>
      </c>
      <c r="BX770" s="10" t="str">
        <f t="shared" si="261"/>
        <v/>
      </c>
      <c r="BY770" s="10" t="str">
        <f t="shared" si="262"/>
        <v/>
      </c>
      <c r="CA770" s="10" t="str">
        <f t="shared" si="263"/>
        <v/>
      </c>
      <c r="CB770" s="10" t="str">
        <f t="shared" si="264"/>
        <v/>
      </c>
      <c r="CC770" s="10" t="str">
        <f t="shared" si="265"/>
        <v/>
      </c>
      <c r="CD770" s="10" t="str">
        <f t="shared" si="266"/>
        <v/>
      </c>
      <c r="CE770" s="10" t="str">
        <f t="shared" si="267"/>
        <v/>
      </c>
      <c r="CF770" s="10"/>
      <c r="CG770" s="10">
        <f t="shared" si="268"/>
        <v>0</v>
      </c>
    </row>
    <row r="771" spans="1:85" hidden="1" outlineLevel="1" x14ac:dyDescent="0.25">
      <c r="A771" s="12" t="str">
        <f t="shared" si="254"/>
        <v/>
      </c>
      <c r="R771" s="18" t="str">
        <f t="shared" si="249"/>
        <v xml:space="preserve"> []</v>
      </c>
      <c r="AB771" s="45" t="str">
        <f t="shared" si="250"/>
        <v/>
      </c>
      <c r="AD771" s="45" t="str">
        <f t="shared" si="251"/>
        <v/>
      </c>
      <c r="AP771" s="45" t="str">
        <f t="shared" si="252"/>
        <v/>
      </c>
      <c r="AR771" s="45" t="str">
        <f t="shared" si="253"/>
        <v/>
      </c>
      <c r="BN771" s="45" t="str">
        <f t="shared" si="269"/>
        <v/>
      </c>
      <c r="BP771" s="12" t="s">
        <v>3807</v>
      </c>
      <c r="BR771" s="10" t="str">
        <f t="shared" si="255"/>
        <v/>
      </c>
      <c r="BS771" s="10" t="str">
        <f t="shared" si="256"/>
        <v/>
      </c>
      <c r="BT771" s="10" t="str">
        <f t="shared" si="257"/>
        <v/>
      </c>
      <c r="BU771" s="10" t="str">
        <f t="shared" si="258"/>
        <v/>
      </c>
      <c r="BV771" s="10" t="str">
        <f t="shared" si="259"/>
        <v/>
      </c>
      <c r="BW771" s="10" t="str">
        <f t="shared" si="260"/>
        <v/>
      </c>
      <c r="BX771" s="10" t="str">
        <f t="shared" si="261"/>
        <v/>
      </c>
      <c r="BY771" s="10" t="str">
        <f t="shared" si="262"/>
        <v/>
      </c>
      <c r="CA771" s="10" t="str">
        <f t="shared" si="263"/>
        <v/>
      </c>
      <c r="CB771" s="10" t="str">
        <f t="shared" si="264"/>
        <v/>
      </c>
      <c r="CC771" s="10" t="str">
        <f t="shared" si="265"/>
        <v/>
      </c>
      <c r="CD771" s="10" t="str">
        <f t="shared" si="266"/>
        <v/>
      </c>
      <c r="CE771" s="10" t="str">
        <f t="shared" si="267"/>
        <v/>
      </c>
      <c r="CF771" s="10"/>
      <c r="CG771" s="10">
        <f t="shared" si="268"/>
        <v>0</v>
      </c>
    </row>
    <row r="772" spans="1:85" hidden="1" outlineLevel="1" x14ac:dyDescent="0.25">
      <c r="A772" s="12" t="str">
        <f t="shared" si="254"/>
        <v/>
      </c>
      <c r="R772" s="18" t="str">
        <f t="shared" si="249"/>
        <v xml:space="preserve"> []</v>
      </c>
      <c r="AB772" s="45" t="str">
        <f t="shared" si="250"/>
        <v/>
      </c>
      <c r="AD772" s="45" t="str">
        <f t="shared" si="251"/>
        <v/>
      </c>
      <c r="AP772" s="45" t="str">
        <f t="shared" si="252"/>
        <v/>
      </c>
      <c r="AR772" s="45" t="str">
        <f t="shared" si="253"/>
        <v/>
      </c>
      <c r="BN772" s="45" t="str">
        <f t="shared" si="269"/>
        <v/>
      </c>
      <c r="BP772" s="12" t="s">
        <v>3807</v>
      </c>
      <c r="BR772" s="10" t="str">
        <f t="shared" si="255"/>
        <v/>
      </c>
      <c r="BS772" s="10" t="str">
        <f t="shared" si="256"/>
        <v/>
      </c>
      <c r="BT772" s="10" t="str">
        <f t="shared" si="257"/>
        <v/>
      </c>
      <c r="BU772" s="10" t="str">
        <f t="shared" si="258"/>
        <v/>
      </c>
      <c r="BV772" s="10" t="str">
        <f t="shared" si="259"/>
        <v/>
      </c>
      <c r="BW772" s="10" t="str">
        <f t="shared" si="260"/>
        <v/>
      </c>
      <c r="BX772" s="10" t="str">
        <f t="shared" si="261"/>
        <v/>
      </c>
      <c r="BY772" s="10" t="str">
        <f t="shared" si="262"/>
        <v/>
      </c>
      <c r="CA772" s="10" t="str">
        <f t="shared" si="263"/>
        <v/>
      </c>
      <c r="CB772" s="10" t="str">
        <f t="shared" si="264"/>
        <v/>
      </c>
      <c r="CC772" s="10" t="str">
        <f t="shared" si="265"/>
        <v/>
      </c>
      <c r="CD772" s="10" t="str">
        <f t="shared" si="266"/>
        <v/>
      </c>
      <c r="CE772" s="10" t="str">
        <f t="shared" si="267"/>
        <v/>
      </c>
      <c r="CF772" s="10"/>
      <c r="CG772" s="10">
        <f t="shared" si="268"/>
        <v>0</v>
      </c>
    </row>
    <row r="773" spans="1:85" hidden="1" outlineLevel="1" x14ac:dyDescent="0.25">
      <c r="A773" s="12" t="str">
        <f t="shared" si="254"/>
        <v/>
      </c>
      <c r="R773" s="18" t="str">
        <f t="shared" si="249"/>
        <v xml:space="preserve"> []</v>
      </c>
      <c r="AB773" s="45" t="str">
        <f t="shared" si="250"/>
        <v/>
      </c>
      <c r="AD773" s="45" t="str">
        <f t="shared" si="251"/>
        <v/>
      </c>
      <c r="AP773" s="45" t="str">
        <f t="shared" si="252"/>
        <v/>
      </c>
      <c r="AR773" s="45" t="str">
        <f t="shared" si="253"/>
        <v/>
      </c>
      <c r="BN773" s="45" t="str">
        <f t="shared" si="269"/>
        <v/>
      </c>
      <c r="BP773" s="12" t="s">
        <v>3807</v>
      </c>
      <c r="BR773" s="10" t="str">
        <f t="shared" si="255"/>
        <v/>
      </c>
      <c r="BS773" s="10" t="str">
        <f t="shared" si="256"/>
        <v/>
      </c>
      <c r="BT773" s="10" t="str">
        <f t="shared" si="257"/>
        <v/>
      </c>
      <c r="BU773" s="10" t="str">
        <f t="shared" si="258"/>
        <v/>
      </c>
      <c r="BV773" s="10" t="str">
        <f t="shared" si="259"/>
        <v/>
      </c>
      <c r="BW773" s="10" t="str">
        <f t="shared" si="260"/>
        <v/>
      </c>
      <c r="BX773" s="10" t="str">
        <f t="shared" si="261"/>
        <v/>
      </c>
      <c r="BY773" s="10" t="str">
        <f t="shared" si="262"/>
        <v/>
      </c>
      <c r="CA773" s="10" t="str">
        <f t="shared" si="263"/>
        <v/>
      </c>
      <c r="CB773" s="10" t="str">
        <f t="shared" si="264"/>
        <v/>
      </c>
      <c r="CC773" s="10" t="str">
        <f t="shared" si="265"/>
        <v/>
      </c>
      <c r="CD773" s="10" t="str">
        <f t="shared" si="266"/>
        <v/>
      </c>
      <c r="CE773" s="10" t="str">
        <f t="shared" si="267"/>
        <v/>
      </c>
      <c r="CF773" s="10"/>
      <c r="CG773" s="10">
        <f t="shared" si="268"/>
        <v>0</v>
      </c>
    </row>
    <row r="774" spans="1:85" hidden="1" outlineLevel="1" x14ac:dyDescent="0.25">
      <c r="A774" s="12" t="str">
        <f t="shared" si="254"/>
        <v/>
      </c>
      <c r="R774" s="18" t="str">
        <f t="shared" si="249"/>
        <v xml:space="preserve"> []</v>
      </c>
      <c r="AB774" s="45" t="str">
        <f t="shared" si="250"/>
        <v/>
      </c>
      <c r="AD774" s="45" t="str">
        <f t="shared" si="251"/>
        <v/>
      </c>
      <c r="AP774" s="45" t="str">
        <f t="shared" si="252"/>
        <v/>
      </c>
      <c r="AR774" s="45" t="str">
        <f t="shared" si="253"/>
        <v/>
      </c>
      <c r="BN774" s="45" t="str">
        <f t="shared" si="269"/>
        <v/>
      </c>
      <c r="BP774" s="12" t="s">
        <v>3807</v>
      </c>
      <c r="BR774" s="10" t="str">
        <f t="shared" si="255"/>
        <v/>
      </c>
      <c r="BS774" s="10" t="str">
        <f t="shared" si="256"/>
        <v/>
      </c>
      <c r="BT774" s="10" t="str">
        <f t="shared" si="257"/>
        <v/>
      </c>
      <c r="BU774" s="10" t="str">
        <f t="shared" si="258"/>
        <v/>
      </c>
      <c r="BV774" s="10" t="str">
        <f t="shared" si="259"/>
        <v/>
      </c>
      <c r="BW774" s="10" t="str">
        <f t="shared" si="260"/>
        <v/>
      </c>
      <c r="BX774" s="10" t="str">
        <f t="shared" si="261"/>
        <v/>
      </c>
      <c r="BY774" s="10" t="str">
        <f t="shared" si="262"/>
        <v/>
      </c>
      <c r="CA774" s="10" t="str">
        <f t="shared" si="263"/>
        <v/>
      </c>
      <c r="CB774" s="10" t="str">
        <f t="shared" si="264"/>
        <v/>
      </c>
      <c r="CC774" s="10" t="str">
        <f t="shared" si="265"/>
        <v/>
      </c>
      <c r="CD774" s="10" t="str">
        <f t="shared" si="266"/>
        <v/>
      </c>
      <c r="CE774" s="10" t="str">
        <f t="shared" si="267"/>
        <v/>
      </c>
      <c r="CF774" s="10"/>
      <c r="CG774" s="10">
        <f t="shared" si="268"/>
        <v>0</v>
      </c>
    </row>
    <row r="775" spans="1:85" hidden="1" outlineLevel="1" x14ac:dyDescent="0.25">
      <c r="A775" s="12" t="str">
        <f t="shared" si="254"/>
        <v/>
      </c>
      <c r="R775" s="18" t="str">
        <f t="shared" si="249"/>
        <v xml:space="preserve"> []</v>
      </c>
      <c r="AB775" s="45" t="str">
        <f t="shared" si="250"/>
        <v/>
      </c>
      <c r="AD775" s="45" t="str">
        <f t="shared" si="251"/>
        <v/>
      </c>
      <c r="AP775" s="45" t="str">
        <f t="shared" si="252"/>
        <v/>
      </c>
      <c r="AR775" s="45" t="str">
        <f t="shared" si="253"/>
        <v/>
      </c>
      <c r="BN775" s="45" t="str">
        <f t="shared" si="269"/>
        <v/>
      </c>
      <c r="BP775" s="12" t="s">
        <v>3807</v>
      </c>
      <c r="BR775" s="10" t="str">
        <f t="shared" si="255"/>
        <v/>
      </c>
      <c r="BS775" s="10" t="str">
        <f t="shared" si="256"/>
        <v/>
      </c>
      <c r="BT775" s="10" t="str">
        <f t="shared" si="257"/>
        <v/>
      </c>
      <c r="BU775" s="10" t="str">
        <f t="shared" si="258"/>
        <v/>
      </c>
      <c r="BV775" s="10" t="str">
        <f t="shared" si="259"/>
        <v/>
      </c>
      <c r="BW775" s="10" t="str">
        <f t="shared" si="260"/>
        <v/>
      </c>
      <c r="BX775" s="10" t="str">
        <f t="shared" si="261"/>
        <v/>
      </c>
      <c r="BY775" s="10" t="str">
        <f t="shared" si="262"/>
        <v/>
      </c>
      <c r="CA775" s="10" t="str">
        <f t="shared" si="263"/>
        <v/>
      </c>
      <c r="CB775" s="10" t="str">
        <f t="shared" si="264"/>
        <v/>
      </c>
      <c r="CC775" s="10" t="str">
        <f t="shared" si="265"/>
        <v/>
      </c>
      <c r="CD775" s="10" t="str">
        <f t="shared" si="266"/>
        <v/>
      </c>
      <c r="CE775" s="10" t="str">
        <f t="shared" si="267"/>
        <v/>
      </c>
      <c r="CF775" s="10"/>
      <c r="CG775" s="10">
        <f t="shared" si="268"/>
        <v>0</v>
      </c>
    </row>
    <row r="776" spans="1:85" hidden="1" outlineLevel="1" x14ac:dyDescent="0.25">
      <c r="A776" s="12" t="str">
        <f t="shared" si="254"/>
        <v/>
      </c>
      <c r="R776" s="18" t="str">
        <f t="shared" si="249"/>
        <v xml:space="preserve"> []</v>
      </c>
      <c r="AB776" s="45" t="str">
        <f t="shared" si="250"/>
        <v/>
      </c>
      <c r="AD776" s="45" t="str">
        <f t="shared" si="251"/>
        <v/>
      </c>
      <c r="AP776" s="45" t="str">
        <f t="shared" si="252"/>
        <v/>
      </c>
      <c r="AR776" s="45" t="str">
        <f t="shared" si="253"/>
        <v/>
      </c>
      <c r="BN776" s="45" t="str">
        <f t="shared" si="269"/>
        <v/>
      </c>
      <c r="BP776" s="12" t="s">
        <v>3807</v>
      </c>
      <c r="BR776" s="10" t="str">
        <f t="shared" si="255"/>
        <v/>
      </c>
      <c r="BS776" s="10" t="str">
        <f t="shared" si="256"/>
        <v/>
      </c>
      <c r="BT776" s="10" t="str">
        <f t="shared" si="257"/>
        <v/>
      </c>
      <c r="BU776" s="10" t="str">
        <f t="shared" si="258"/>
        <v/>
      </c>
      <c r="BV776" s="10" t="str">
        <f t="shared" si="259"/>
        <v/>
      </c>
      <c r="BW776" s="10" t="str">
        <f t="shared" si="260"/>
        <v/>
      </c>
      <c r="BX776" s="10" t="str">
        <f t="shared" si="261"/>
        <v/>
      </c>
      <c r="BY776" s="10" t="str">
        <f t="shared" si="262"/>
        <v/>
      </c>
      <c r="CA776" s="10" t="str">
        <f t="shared" si="263"/>
        <v/>
      </c>
      <c r="CB776" s="10" t="str">
        <f t="shared" si="264"/>
        <v/>
      </c>
      <c r="CC776" s="10" t="str">
        <f t="shared" si="265"/>
        <v/>
      </c>
      <c r="CD776" s="10" t="str">
        <f t="shared" si="266"/>
        <v/>
      </c>
      <c r="CE776" s="10" t="str">
        <f t="shared" si="267"/>
        <v/>
      </c>
      <c r="CF776" s="10"/>
      <c r="CG776" s="10">
        <f t="shared" si="268"/>
        <v>0</v>
      </c>
    </row>
    <row r="777" spans="1:85" hidden="1" outlineLevel="1" x14ac:dyDescent="0.25">
      <c r="A777" s="12" t="str">
        <f t="shared" si="254"/>
        <v/>
      </c>
      <c r="R777" s="18" t="str">
        <f t="shared" si="249"/>
        <v xml:space="preserve"> []</v>
      </c>
      <c r="AB777" s="45" t="str">
        <f t="shared" si="250"/>
        <v/>
      </c>
      <c r="AD777" s="45" t="str">
        <f t="shared" si="251"/>
        <v/>
      </c>
      <c r="AP777" s="45" t="str">
        <f t="shared" si="252"/>
        <v/>
      </c>
      <c r="AR777" s="45" t="str">
        <f t="shared" si="253"/>
        <v/>
      </c>
      <c r="BN777" s="45" t="str">
        <f t="shared" si="269"/>
        <v/>
      </c>
      <c r="BP777" s="12" t="s">
        <v>3807</v>
      </c>
      <c r="BR777" s="10" t="str">
        <f t="shared" si="255"/>
        <v/>
      </c>
      <c r="BS777" s="10" t="str">
        <f t="shared" si="256"/>
        <v/>
      </c>
      <c r="BT777" s="10" t="str">
        <f t="shared" si="257"/>
        <v/>
      </c>
      <c r="BU777" s="10" t="str">
        <f t="shared" si="258"/>
        <v/>
      </c>
      <c r="BV777" s="10" t="str">
        <f t="shared" si="259"/>
        <v/>
      </c>
      <c r="BW777" s="10" t="str">
        <f t="shared" si="260"/>
        <v/>
      </c>
      <c r="BX777" s="10" t="str">
        <f t="shared" si="261"/>
        <v/>
      </c>
      <c r="BY777" s="10" t="str">
        <f t="shared" si="262"/>
        <v/>
      </c>
      <c r="CA777" s="10" t="str">
        <f t="shared" si="263"/>
        <v/>
      </c>
      <c r="CB777" s="10" t="str">
        <f t="shared" si="264"/>
        <v/>
      </c>
      <c r="CC777" s="10" t="str">
        <f t="shared" si="265"/>
        <v/>
      </c>
      <c r="CD777" s="10" t="str">
        <f t="shared" si="266"/>
        <v/>
      </c>
      <c r="CE777" s="10" t="str">
        <f t="shared" si="267"/>
        <v/>
      </c>
      <c r="CF777" s="10"/>
      <c r="CG777" s="10">
        <f t="shared" si="268"/>
        <v>0</v>
      </c>
    </row>
    <row r="778" spans="1:85" hidden="1" outlineLevel="1" x14ac:dyDescent="0.25">
      <c r="A778" s="12" t="str">
        <f t="shared" si="254"/>
        <v/>
      </c>
      <c r="R778" s="18" t="str">
        <f t="shared" si="249"/>
        <v xml:space="preserve"> []</v>
      </c>
      <c r="AB778" s="45" t="str">
        <f t="shared" ref="AB778:AB809" si="270">IF(ISBLANK(U67),"",U67)</f>
        <v/>
      </c>
      <c r="AD778" s="45" t="str">
        <f t="shared" ref="AD778:AD809" si="271">IF(ISBLANK(W67),"",W67)</f>
        <v/>
      </c>
      <c r="AP778" s="45" t="str">
        <f t="shared" ref="AP778:AP809" si="272">IF(ISBLANK(AB67),"",AB67)</f>
        <v/>
      </c>
      <c r="AR778" s="45" t="str">
        <f t="shared" ref="AR778:AR809" si="273">IF(ISBLANK(AD67),"",AD67)</f>
        <v/>
      </c>
      <c r="BN778" s="45" t="str">
        <f t="shared" si="269"/>
        <v/>
      </c>
      <c r="BP778" s="12" t="s">
        <v>3807</v>
      </c>
      <c r="BR778" s="10" t="str">
        <f t="shared" si="255"/>
        <v/>
      </c>
      <c r="BS778" s="10" t="str">
        <f t="shared" si="256"/>
        <v/>
      </c>
      <c r="BT778" s="10" t="str">
        <f t="shared" si="257"/>
        <v/>
      </c>
      <c r="BU778" s="10" t="str">
        <f t="shared" si="258"/>
        <v/>
      </c>
      <c r="BV778" s="10" t="str">
        <f t="shared" si="259"/>
        <v/>
      </c>
      <c r="BW778" s="10" t="str">
        <f t="shared" si="260"/>
        <v/>
      </c>
      <c r="BX778" s="10" t="str">
        <f t="shared" si="261"/>
        <v/>
      </c>
      <c r="BY778" s="10" t="str">
        <f t="shared" si="262"/>
        <v/>
      </c>
      <c r="CA778" s="10" t="str">
        <f t="shared" si="263"/>
        <v/>
      </c>
      <c r="CB778" s="10" t="str">
        <f t="shared" si="264"/>
        <v/>
      </c>
      <c r="CC778" s="10" t="str">
        <f t="shared" si="265"/>
        <v/>
      </c>
      <c r="CD778" s="10" t="str">
        <f t="shared" si="266"/>
        <v/>
      </c>
      <c r="CE778" s="10" t="str">
        <f t="shared" si="267"/>
        <v/>
      </c>
      <c r="CF778" s="10"/>
      <c r="CG778" s="10">
        <f t="shared" si="268"/>
        <v>0</v>
      </c>
    </row>
    <row r="779" spans="1:85" hidden="1" outlineLevel="1" x14ac:dyDescent="0.25">
      <c r="A779" s="12" t="str">
        <f t="shared" si="254"/>
        <v/>
      </c>
      <c r="R779" s="18" t="str">
        <f t="shared" ref="R779:R813" si="274">CONCATENATE(R68," [",
BR779,BS779,BT779,BU779,BV779,BW779,BX779,BY779,"]")</f>
        <v xml:space="preserve"> []</v>
      </c>
      <c r="AB779" s="45" t="str">
        <f t="shared" si="270"/>
        <v/>
      </c>
      <c r="AD779" s="45" t="str">
        <f t="shared" si="271"/>
        <v/>
      </c>
      <c r="AP779" s="45" t="str">
        <f t="shared" si="272"/>
        <v/>
      </c>
      <c r="AR779" s="45" t="str">
        <f t="shared" si="273"/>
        <v/>
      </c>
      <c r="BN779" s="45" t="str">
        <f t="shared" si="269"/>
        <v/>
      </c>
      <c r="BP779" s="12" t="s">
        <v>3807</v>
      </c>
      <c r="BR779" s="10" t="str">
        <f t="shared" si="255"/>
        <v/>
      </c>
      <c r="BS779" s="10" t="str">
        <f t="shared" si="256"/>
        <v/>
      </c>
      <c r="BT779" s="10" t="str">
        <f t="shared" si="257"/>
        <v/>
      </c>
      <c r="BU779" s="10" t="str">
        <f t="shared" si="258"/>
        <v/>
      </c>
      <c r="BV779" s="10" t="str">
        <f t="shared" si="259"/>
        <v/>
      </c>
      <c r="BW779" s="10" t="str">
        <f t="shared" si="260"/>
        <v/>
      </c>
      <c r="BX779" s="10" t="str">
        <f t="shared" si="261"/>
        <v/>
      </c>
      <c r="BY779" s="10" t="str">
        <f t="shared" si="262"/>
        <v/>
      </c>
      <c r="CA779" s="10" t="str">
        <f t="shared" si="263"/>
        <v/>
      </c>
      <c r="CB779" s="10" t="str">
        <f t="shared" si="264"/>
        <v/>
      </c>
      <c r="CC779" s="10" t="str">
        <f t="shared" si="265"/>
        <v/>
      </c>
      <c r="CD779" s="10" t="str">
        <f t="shared" si="266"/>
        <v/>
      </c>
      <c r="CE779" s="10" t="str">
        <f t="shared" si="267"/>
        <v/>
      </c>
      <c r="CF779" s="10"/>
      <c r="CG779" s="10">
        <f t="shared" si="268"/>
        <v>0</v>
      </c>
    </row>
    <row r="780" spans="1:85" hidden="1" outlineLevel="1" x14ac:dyDescent="0.25">
      <c r="A780" s="12" t="str">
        <f t="shared" si="254"/>
        <v/>
      </c>
      <c r="R780" s="18" t="str">
        <f t="shared" si="274"/>
        <v xml:space="preserve"> []</v>
      </c>
      <c r="AB780" s="45" t="str">
        <f t="shared" si="270"/>
        <v/>
      </c>
      <c r="AD780" s="45" t="str">
        <f t="shared" si="271"/>
        <v/>
      </c>
      <c r="AP780" s="45" t="str">
        <f t="shared" si="272"/>
        <v/>
      </c>
      <c r="AR780" s="45" t="str">
        <f t="shared" si="273"/>
        <v/>
      </c>
      <c r="BN780" s="45" t="str">
        <f t="shared" si="269"/>
        <v/>
      </c>
      <c r="BP780" s="12" t="s">
        <v>3807</v>
      </c>
      <c r="BR780" s="10" t="str">
        <f t="shared" si="255"/>
        <v/>
      </c>
      <c r="BS780" s="10" t="str">
        <f t="shared" si="256"/>
        <v/>
      </c>
      <c r="BT780" s="10" t="str">
        <f t="shared" si="257"/>
        <v/>
      </c>
      <c r="BU780" s="10" t="str">
        <f t="shared" si="258"/>
        <v/>
      </c>
      <c r="BV780" s="10" t="str">
        <f t="shared" si="259"/>
        <v/>
      </c>
      <c r="BW780" s="10" t="str">
        <f t="shared" si="260"/>
        <v/>
      </c>
      <c r="BX780" s="10" t="str">
        <f t="shared" si="261"/>
        <v/>
      </c>
      <c r="BY780" s="10" t="str">
        <f t="shared" si="262"/>
        <v/>
      </c>
      <c r="CA780" s="10" t="str">
        <f t="shared" si="263"/>
        <v/>
      </c>
      <c r="CB780" s="10" t="str">
        <f t="shared" si="264"/>
        <v/>
      </c>
      <c r="CC780" s="10" t="str">
        <f t="shared" si="265"/>
        <v/>
      </c>
      <c r="CD780" s="10" t="str">
        <f t="shared" si="266"/>
        <v/>
      </c>
      <c r="CE780" s="10" t="str">
        <f t="shared" si="267"/>
        <v/>
      </c>
      <c r="CF780" s="10"/>
      <c r="CG780" s="10">
        <f t="shared" si="268"/>
        <v>0</v>
      </c>
    </row>
    <row r="781" spans="1:85" hidden="1" outlineLevel="1" x14ac:dyDescent="0.25">
      <c r="A781" s="12" t="str">
        <f t="shared" si="254"/>
        <v/>
      </c>
      <c r="R781" s="18" t="str">
        <f t="shared" si="274"/>
        <v xml:space="preserve"> []</v>
      </c>
      <c r="AB781" s="45" t="str">
        <f t="shared" si="270"/>
        <v/>
      </c>
      <c r="AD781" s="45" t="str">
        <f t="shared" si="271"/>
        <v/>
      </c>
      <c r="AP781" s="45" t="str">
        <f t="shared" si="272"/>
        <v/>
      </c>
      <c r="AR781" s="45" t="str">
        <f t="shared" si="273"/>
        <v/>
      </c>
      <c r="BN781" s="45" t="str">
        <f t="shared" si="269"/>
        <v/>
      </c>
      <c r="BP781" s="12" t="s">
        <v>3807</v>
      </c>
      <c r="BR781" s="10" t="str">
        <f t="shared" si="255"/>
        <v/>
      </c>
      <c r="BS781" s="10" t="str">
        <f t="shared" si="256"/>
        <v/>
      </c>
      <c r="BT781" s="10" t="str">
        <f t="shared" si="257"/>
        <v/>
      </c>
      <c r="BU781" s="10" t="str">
        <f t="shared" si="258"/>
        <v/>
      </c>
      <c r="BV781" s="10" t="str">
        <f t="shared" si="259"/>
        <v/>
      </c>
      <c r="BW781" s="10" t="str">
        <f t="shared" si="260"/>
        <v/>
      </c>
      <c r="BX781" s="10" t="str">
        <f t="shared" si="261"/>
        <v/>
      </c>
      <c r="BY781" s="10" t="str">
        <f t="shared" si="262"/>
        <v/>
      </c>
      <c r="CA781" s="10" t="str">
        <f t="shared" si="263"/>
        <v/>
      </c>
      <c r="CB781" s="10" t="str">
        <f t="shared" si="264"/>
        <v/>
      </c>
      <c r="CC781" s="10" t="str">
        <f t="shared" si="265"/>
        <v/>
      </c>
      <c r="CD781" s="10" t="str">
        <f t="shared" si="266"/>
        <v/>
      </c>
      <c r="CE781" s="10" t="str">
        <f t="shared" si="267"/>
        <v/>
      </c>
      <c r="CF781" s="10"/>
      <c r="CG781" s="10">
        <f t="shared" si="268"/>
        <v>0</v>
      </c>
    </row>
    <row r="782" spans="1:85" hidden="1" outlineLevel="1" x14ac:dyDescent="0.25">
      <c r="A782" s="12" t="str">
        <f t="shared" si="254"/>
        <v/>
      </c>
      <c r="R782" s="18" t="str">
        <f t="shared" si="274"/>
        <v xml:space="preserve"> []</v>
      </c>
      <c r="AB782" s="45" t="str">
        <f t="shared" si="270"/>
        <v/>
      </c>
      <c r="AD782" s="45" t="str">
        <f t="shared" si="271"/>
        <v/>
      </c>
      <c r="AP782" s="45" t="str">
        <f t="shared" si="272"/>
        <v/>
      </c>
      <c r="AR782" s="45" t="str">
        <f t="shared" si="273"/>
        <v/>
      </c>
      <c r="BN782" s="45" t="str">
        <f t="shared" si="269"/>
        <v/>
      </c>
      <c r="BP782" s="12" t="s">
        <v>3807</v>
      </c>
      <c r="BR782" s="10" t="str">
        <f t="shared" si="255"/>
        <v/>
      </c>
      <c r="BS782" s="10" t="str">
        <f t="shared" si="256"/>
        <v/>
      </c>
      <c r="BT782" s="10" t="str">
        <f t="shared" si="257"/>
        <v/>
      </c>
      <c r="BU782" s="10" t="str">
        <f t="shared" si="258"/>
        <v/>
      </c>
      <c r="BV782" s="10" t="str">
        <f t="shared" si="259"/>
        <v/>
      </c>
      <c r="BW782" s="10" t="str">
        <f t="shared" si="260"/>
        <v/>
      </c>
      <c r="BX782" s="10" t="str">
        <f t="shared" si="261"/>
        <v/>
      </c>
      <c r="BY782" s="10" t="str">
        <f t="shared" si="262"/>
        <v/>
      </c>
      <c r="CA782" s="10" t="str">
        <f t="shared" si="263"/>
        <v/>
      </c>
      <c r="CB782" s="10" t="str">
        <f t="shared" si="264"/>
        <v/>
      </c>
      <c r="CC782" s="10" t="str">
        <f t="shared" si="265"/>
        <v/>
      </c>
      <c r="CD782" s="10" t="str">
        <f t="shared" si="266"/>
        <v/>
      </c>
      <c r="CE782" s="10" t="str">
        <f t="shared" si="267"/>
        <v/>
      </c>
      <c r="CF782" s="10"/>
      <c r="CG782" s="10">
        <f t="shared" si="268"/>
        <v>0</v>
      </c>
    </row>
    <row r="783" spans="1:85" hidden="1" outlineLevel="1" x14ac:dyDescent="0.25">
      <c r="A783" s="12" t="str">
        <f t="shared" si="254"/>
        <v/>
      </c>
      <c r="R783" s="18" t="str">
        <f t="shared" si="274"/>
        <v xml:space="preserve"> []</v>
      </c>
      <c r="AB783" s="45" t="str">
        <f t="shared" si="270"/>
        <v/>
      </c>
      <c r="AD783" s="45" t="str">
        <f t="shared" si="271"/>
        <v/>
      </c>
      <c r="AP783" s="45" t="str">
        <f t="shared" si="272"/>
        <v/>
      </c>
      <c r="AR783" s="45" t="str">
        <f t="shared" si="273"/>
        <v/>
      </c>
      <c r="BN783" s="45" t="str">
        <f t="shared" si="269"/>
        <v/>
      </c>
      <c r="BP783" s="12" t="s">
        <v>3807</v>
      </c>
      <c r="BR783" s="10" t="str">
        <f t="shared" si="255"/>
        <v/>
      </c>
      <c r="BS783" s="10" t="str">
        <f t="shared" si="256"/>
        <v/>
      </c>
      <c r="BT783" s="10" t="str">
        <f t="shared" si="257"/>
        <v/>
      </c>
      <c r="BU783" s="10" t="str">
        <f t="shared" si="258"/>
        <v/>
      </c>
      <c r="BV783" s="10" t="str">
        <f t="shared" si="259"/>
        <v/>
      </c>
      <c r="BW783" s="10" t="str">
        <f t="shared" si="260"/>
        <v/>
      </c>
      <c r="BX783" s="10" t="str">
        <f t="shared" si="261"/>
        <v/>
      </c>
      <c r="BY783" s="10" t="str">
        <f t="shared" si="262"/>
        <v/>
      </c>
      <c r="CA783" s="10" t="str">
        <f t="shared" si="263"/>
        <v/>
      </c>
      <c r="CB783" s="10" t="str">
        <f t="shared" si="264"/>
        <v/>
      </c>
      <c r="CC783" s="10" t="str">
        <f t="shared" si="265"/>
        <v/>
      </c>
      <c r="CD783" s="10" t="str">
        <f t="shared" si="266"/>
        <v/>
      </c>
      <c r="CE783" s="10" t="str">
        <f t="shared" si="267"/>
        <v/>
      </c>
      <c r="CF783" s="10"/>
      <c r="CG783" s="10">
        <f t="shared" si="268"/>
        <v>0</v>
      </c>
    </row>
    <row r="784" spans="1:85" hidden="1" outlineLevel="1" x14ac:dyDescent="0.25">
      <c r="A784" s="12" t="str">
        <f t="shared" si="254"/>
        <v/>
      </c>
      <c r="R784" s="18" t="str">
        <f t="shared" si="274"/>
        <v xml:space="preserve"> []</v>
      </c>
      <c r="AB784" s="45" t="str">
        <f t="shared" si="270"/>
        <v/>
      </c>
      <c r="AD784" s="45" t="str">
        <f t="shared" si="271"/>
        <v/>
      </c>
      <c r="AP784" s="45" t="str">
        <f t="shared" si="272"/>
        <v/>
      </c>
      <c r="AR784" s="45" t="str">
        <f t="shared" si="273"/>
        <v/>
      </c>
      <c r="BN784" s="45" t="str">
        <f t="shared" si="269"/>
        <v/>
      </c>
      <c r="BP784" s="12" t="s">
        <v>3807</v>
      </c>
      <c r="BR784" s="10" t="str">
        <f t="shared" si="255"/>
        <v/>
      </c>
      <c r="BS784" s="10" t="str">
        <f t="shared" si="256"/>
        <v/>
      </c>
      <c r="BT784" s="10" t="str">
        <f t="shared" si="257"/>
        <v/>
      </c>
      <c r="BU784" s="10" t="str">
        <f t="shared" si="258"/>
        <v/>
      </c>
      <c r="BV784" s="10" t="str">
        <f t="shared" si="259"/>
        <v/>
      </c>
      <c r="BW784" s="10" t="str">
        <f t="shared" si="260"/>
        <v/>
      </c>
      <c r="BX784" s="10" t="str">
        <f t="shared" si="261"/>
        <v/>
      </c>
      <c r="BY784" s="10" t="str">
        <f t="shared" si="262"/>
        <v/>
      </c>
      <c r="CA784" s="10" t="str">
        <f t="shared" si="263"/>
        <v/>
      </c>
      <c r="CB784" s="10" t="str">
        <f t="shared" si="264"/>
        <v/>
      </c>
      <c r="CC784" s="10" t="str">
        <f t="shared" si="265"/>
        <v/>
      </c>
      <c r="CD784" s="10" t="str">
        <f t="shared" si="266"/>
        <v/>
      </c>
      <c r="CE784" s="10" t="str">
        <f t="shared" si="267"/>
        <v/>
      </c>
      <c r="CF784" s="10"/>
      <c r="CG784" s="10">
        <f t="shared" si="268"/>
        <v>0</v>
      </c>
    </row>
    <row r="785" spans="1:85" hidden="1" outlineLevel="1" x14ac:dyDescent="0.25">
      <c r="A785" s="12" t="str">
        <f t="shared" si="254"/>
        <v/>
      </c>
      <c r="R785" s="18" t="str">
        <f t="shared" si="274"/>
        <v xml:space="preserve"> []</v>
      </c>
      <c r="AB785" s="45" t="str">
        <f t="shared" si="270"/>
        <v/>
      </c>
      <c r="AD785" s="45" t="str">
        <f t="shared" si="271"/>
        <v/>
      </c>
      <c r="AP785" s="45" t="str">
        <f t="shared" si="272"/>
        <v/>
      </c>
      <c r="AR785" s="45" t="str">
        <f t="shared" si="273"/>
        <v/>
      </c>
      <c r="BN785" s="45" t="str">
        <f t="shared" si="269"/>
        <v/>
      </c>
      <c r="BP785" s="12" t="s">
        <v>3807</v>
      </c>
      <c r="BR785" s="10" t="str">
        <f t="shared" si="255"/>
        <v/>
      </c>
      <c r="BS785" s="10" t="str">
        <f t="shared" si="256"/>
        <v/>
      </c>
      <c r="BT785" s="10" t="str">
        <f t="shared" si="257"/>
        <v/>
      </c>
      <c r="BU785" s="10" t="str">
        <f t="shared" si="258"/>
        <v/>
      </c>
      <c r="BV785" s="10" t="str">
        <f t="shared" si="259"/>
        <v/>
      </c>
      <c r="BW785" s="10" t="str">
        <f t="shared" si="260"/>
        <v/>
      </c>
      <c r="BX785" s="10" t="str">
        <f t="shared" si="261"/>
        <v/>
      </c>
      <c r="BY785" s="10" t="str">
        <f t="shared" si="262"/>
        <v/>
      </c>
      <c r="CA785" s="10" t="str">
        <f t="shared" si="263"/>
        <v/>
      </c>
      <c r="CB785" s="10" t="str">
        <f t="shared" si="264"/>
        <v/>
      </c>
      <c r="CC785" s="10" t="str">
        <f t="shared" si="265"/>
        <v/>
      </c>
      <c r="CD785" s="10" t="str">
        <f t="shared" si="266"/>
        <v/>
      </c>
      <c r="CE785" s="10" t="str">
        <f t="shared" si="267"/>
        <v/>
      </c>
      <c r="CF785" s="10"/>
      <c r="CG785" s="10">
        <f t="shared" si="268"/>
        <v>0</v>
      </c>
    </row>
    <row r="786" spans="1:85" hidden="1" outlineLevel="1" x14ac:dyDescent="0.25">
      <c r="A786" s="12" t="str">
        <f t="shared" si="254"/>
        <v/>
      </c>
      <c r="R786" s="18" t="str">
        <f t="shared" si="274"/>
        <v xml:space="preserve"> []</v>
      </c>
      <c r="AB786" s="45" t="str">
        <f t="shared" si="270"/>
        <v/>
      </c>
      <c r="AD786" s="45" t="str">
        <f t="shared" si="271"/>
        <v/>
      </c>
      <c r="AP786" s="45" t="str">
        <f t="shared" si="272"/>
        <v/>
      </c>
      <c r="AR786" s="45" t="str">
        <f t="shared" si="273"/>
        <v/>
      </c>
      <c r="BN786" s="45" t="str">
        <f t="shared" si="269"/>
        <v/>
      </c>
      <c r="BP786" s="12" t="s">
        <v>3807</v>
      </c>
      <c r="BR786" s="10" t="str">
        <f t="shared" si="255"/>
        <v/>
      </c>
      <c r="BS786" s="10" t="str">
        <f t="shared" si="256"/>
        <v/>
      </c>
      <c r="BT786" s="10" t="str">
        <f t="shared" si="257"/>
        <v/>
      </c>
      <c r="BU786" s="10" t="str">
        <f t="shared" si="258"/>
        <v/>
      </c>
      <c r="BV786" s="10" t="str">
        <f t="shared" si="259"/>
        <v/>
      </c>
      <c r="BW786" s="10" t="str">
        <f t="shared" si="260"/>
        <v/>
      </c>
      <c r="BX786" s="10" t="str">
        <f t="shared" si="261"/>
        <v/>
      </c>
      <c r="BY786" s="10" t="str">
        <f t="shared" si="262"/>
        <v/>
      </c>
      <c r="CA786" s="10" t="str">
        <f t="shared" si="263"/>
        <v/>
      </c>
      <c r="CB786" s="10" t="str">
        <f t="shared" si="264"/>
        <v/>
      </c>
      <c r="CC786" s="10" t="str">
        <f t="shared" si="265"/>
        <v/>
      </c>
      <c r="CD786" s="10" t="str">
        <f t="shared" si="266"/>
        <v/>
      </c>
      <c r="CE786" s="10" t="str">
        <f t="shared" si="267"/>
        <v/>
      </c>
      <c r="CF786" s="10"/>
      <c r="CG786" s="10">
        <f t="shared" si="268"/>
        <v>0</v>
      </c>
    </row>
    <row r="787" spans="1:85" hidden="1" outlineLevel="1" x14ac:dyDescent="0.25">
      <c r="A787" s="12" t="str">
        <f t="shared" si="254"/>
        <v/>
      </c>
      <c r="R787" s="18" t="str">
        <f t="shared" si="274"/>
        <v xml:space="preserve"> []</v>
      </c>
      <c r="AB787" s="45" t="str">
        <f t="shared" si="270"/>
        <v/>
      </c>
      <c r="AD787" s="45" t="str">
        <f t="shared" si="271"/>
        <v/>
      </c>
      <c r="AP787" s="45" t="str">
        <f t="shared" si="272"/>
        <v/>
      </c>
      <c r="AR787" s="45" t="str">
        <f t="shared" si="273"/>
        <v/>
      </c>
      <c r="BN787" s="45" t="str">
        <f t="shared" si="269"/>
        <v/>
      </c>
      <c r="BP787" s="12" t="s">
        <v>3807</v>
      </c>
      <c r="BR787" s="10" t="str">
        <f t="shared" si="255"/>
        <v/>
      </c>
      <c r="BS787" s="10" t="str">
        <f t="shared" si="256"/>
        <v/>
      </c>
      <c r="BT787" s="10" t="str">
        <f t="shared" si="257"/>
        <v/>
      </c>
      <c r="BU787" s="10" t="str">
        <f t="shared" si="258"/>
        <v/>
      </c>
      <c r="BV787" s="10" t="str">
        <f t="shared" si="259"/>
        <v/>
      </c>
      <c r="BW787" s="10" t="str">
        <f t="shared" si="260"/>
        <v/>
      </c>
      <c r="BX787" s="10" t="str">
        <f t="shared" si="261"/>
        <v/>
      </c>
      <c r="BY787" s="10" t="str">
        <f t="shared" si="262"/>
        <v/>
      </c>
      <c r="CA787" s="10" t="str">
        <f t="shared" si="263"/>
        <v/>
      </c>
      <c r="CB787" s="10" t="str">
        <f t="shared" si="264"/>
        <v/>
      </c>
      <c r="CC787" s="10" t="str">
        <f t="shared" si="265"/>
        <v/>
      </c>
      <c r="CD787" s="10" t="str">
        <f t="shared" si="266"/>
        <v/>
      </c>
      <c r="CE787" s="10" t="str">
        <f t="shared" si="267"/>
        <v/>
      </c>
      <c r="CF787" s="10"/>
      <c r="CG787" s="10">
        <f t="shared" si="268"/>
        <v>0</v>
      </c>
    </row>
    <row r="788" spans="1:85" hidden="1" outlineLevel="1" x14ac:dyDescent="0.25">
      <c r="A788" s="12" t="str">
        <f t="shared" si="254"/>
        <v/>
      </c>
      <c r="R788" s="18" t="str">
        <f t="shared" si="274"/>
        <v xml:space="preserve"> []</v>
      </c>
      <c r="AB788" s="45" t="str">
        <f t="shared" si="270"/>
        <v/>
      </c>
      <c r="AD788" s="45" t="str">
        <f t="shared" si="271"/>
        <v/>
      </c>
      <c r="AP788" s="45" t="str">
        <f t="shared" si="272"/>
        <v/>
      </c>
      <c r="AR788" s="45" t="str">
        <f t="shared" si="273"/>
        <v/>
      </c>
      <c r="BN788" s="45" t="str">
        <f t="shared" si="269"/>
        <v/>
      </c>
      <c r="BP788" s="12" t="s">
        <v>3807</v>
      </c>
      <c r="BR788" s="10" t="str">
        <f t="shared" si="255"/>
        <v/>
      </c>
      <c r="BS788" s="10" t="str">
        <f t="shared" si="256"/>
        <v/>
      </c>
      <c r="BT788" s="10" t="str">
        <f t="shared" si="257"/>
        <v/>
      </c>
      <c r="BU788" s="10" t="str">
        <f t="shared" si="258"/>
        <v/>
      </c>
      <c r="BV788" s="10" t="str">
        <f t="shared" si="259"/>
        <v/>
      </c>
      <c r="BW788" s="10" t="str">
        <f t="shared" si="260"/>
        <v/>
      </c>
      <c r="BX788" s="10" t="str">
        <f t="shared" si="261"/>
        <v/>
      </c>
      <c r="BY788" s="10" t="str">
        <f t="shared" si="262"/>
        <v/>
      </c>
      <c r="CA788" s="10" t="str">
        <f t="shared" si="263"/>
        <v/>
      </c>
      <c r="CB788" s="10" t="str">
        <f t="shared" si="264"/>
        <v/>
      </c>
      <c r="CC788" s="10" t="str">
        <f t="shared" si="265"/>
        <v/>
      </c>
      <c r="CD788" s="10" t="str">
        <f t="shared" si="266"/>
        <v/>
      </c>
      <c r="CE788" s="10" t="str">
        <f t="shared" si="267"/>
        <v/>
      </c>
      <c r="CF788" s="10"/>
      <c r="CG788" s="10">
        <f t="shared" si="268"/>
        <v>0</v>
      </c>
    </row>
    <row r="789" spans="1:85" hidden="1" outlineLevel="1" x14ac:dyDescent="0.25">
      <c r="A789" s="12" t="str">
        <f t="shared" si="254"/>
        <v/>
      </c>
      <c r="R789" s="18" t="str">
        <f t="shared" si="274"/>
        <v xml:space="preserve"> []</v>
      </c>
      <c r="AB789" s="45" t="str">
        <f t="shared" si="270"/>
        <v/>
      </c>
      <c r="AD789" s="45" t="str">
        <f t="shared" si="271"/>
        <v/>
      </c>
      <c r="AP789" s="45" t="str">
        <f t="shared" si="272"/>
        <v/>
      </c>
      <c r="AR789" s="45" t="str">
        <f t="shared" si="273"/>
        <v/>
      </c>
      <c r="BN789" s="45" t="str">
        <f t="shared" si="269"/>
        <v/>
      </c>
      <c r="BP789" s="12" t="s">
        <v>3807</v>
      </c>
      <c r="BR789" s="10" t="str">
        <f t="shared" si="255"/>
        <v/>
      </c>
      <c r="BS789" s="10" t="str">
        <f t="shared" si="256"/>
        <v/>
      </c>
      <c r="BT789" s="10" t="str">
        <f t="shared" si="257"/>
        <v/>
      </c>
      <c r="BU789" s="10" t="str">
        <f t="shared" si="258"/>
        <v/>
      </c>
      <c r="BV789" s="10" t="str">
        <f t="shared" si="259"/>
        <v/>
      </c>
      <c r="BW789" s="10" t="str">
        <f t="shared" si="260"/>
        <v/>
      </c>
      <c r="BX789" s="10" t="str">
        <f t="shared" si="261"/>
        <v/>
      </c>
      <c r="BY789" s="10" t="str">
        <f t="shared" si="262"/>
        <v/>
      </c>
      <c r="CA789" s="10" t="str">
        <f t="shared" si="263"/>
        <v/>
      </c>
      <c r="CB789" s="10" t="str">
        <f t="shared" si="264"/>
        <v/>
      </c>
      <c r="CC789" s="10" t="str">
        <f t="shared" si="265"/>
        <v/>
      </c>
      <c r="CD789" s="10" t="str">
        <f t="shared" si="266"/>
        <v/>
      </c>
      <c r="CE789" s="10" t="str">
        <f t="shared" si="267"/>
        <v/>
      </c>
      <c r="CF789" s="10"/>
      <c r="CG789" s="10">
        <f t="shared" si="268"/>
        <v>0</v>
      </c>
    </row>
    <row r="790" spans="1:85" hidden="1" outlineLevel="1" x14ac:dyDescent="0.25">
      <c r="A790" s="12" t="str">
        <f t="shared" si="254"/>
        <v/>
      </c>
      <c r="R790" s="18" t="str">
        <f t="shared" si="274"/>
        <v xml:space="preserve"> []</v>
      </c>
      <c r="AB790" s="45" t="str">
        <f t="shared" si="270"/>
        <v/>
      </c>
      <c r="AD790" s="45" t="str">
        <f t="shared" si="271"/>
        <v/>
      </c>
      <c r="AP790" s="45" t="str">
        <f t="shared" si="272"/>
        <v/>
      </c>
      <c r="AR790" s="45" t="str">
        <f t="shared" si="273"/>
        <v/>
      </c>
      <c r="BN790" s="45" t="str">
        <f t="shared" si="269"/>
        <v/>
      </c>
      <c r="BP790" s="12" t="s">
        <v>3807</v>
      </c>
      <c r="BR790" s="10" t="str">
        <f t="shared" si="255"/>
        <v/>
      </c>
      <c r="BS790" s="10" t="str">
        <f t="shared" si="256"/>
        <v/>
      </c>
      <c r="BT790" s="10" t="str">
        <f t="shared" si="257"/>
        <v/>
      </c>
      <c r="BU790" s="10" t="str">
        <f t="shared" si="258"/>
        <v/>
      </c>
      <c r="BV790" s="10" t="str">
        <f t="shared" si="259"/>
        <v/>
      </c>
      <c r="BW790" s="10" t="str">
        <f t="shared" si="260"/>
        <v/>
      </c>
      <c r="BX790" s="10" t="str">
        <f t="shared" si="261"/>
        <v/>
      </c>
      <c r="BY790" s="10" t="str">
        <f t="shared" si="262"/>
        <v/>
      </c>
      <c r="CA790" s="10" t="str">
        <f t="shared" si="263"/>
        <v/>
      </c>
      <c r="CB790" s="10" t="str">
        <f t="shared" si="264"/>
        <v/>
      </c>
      <c r="CC790" s="10" t="str">
        <f t="shared" si="265"/>
        <v/>
      </c>
      <c r="CD790" s="10" t="str">
        <f t="shared" si="266"/>
        <v/>
      </c>
      <c r="CE790" s="10" t="str">
        <f t="shared" si="267"/>
        <v/>
      </c>
      <c r="CF790" s="10"/>
      <c r="CG790" s="10">
        <f t="shared" si="268"/>
        <v>0</v>
      </c>
    </row>
    <row r="791" spans="1:85" hidden="1" outlineLevel="1" x14ac:dyDescent="0.25">
      <c r="A791" s="12" t="str">
        <f t="shared" si="254"/>
        <v/>
      </c>
      <c r="R791" s="18" t="str">
        <f t="shared" si="274"/>
        <v xml:space="preserve"> []</v>
      </c>
      <c r="AB791" s="45" t="str">
        <f t="shared" si="270"/>
        <v/>
      </c>
      <c r="AD791" s="45" t="str">
        <f t="shared" si="271"/>
        <v/>
      </c>
      <c r="AP791" s="45" t="str">
        <f t="shared" si="272"/>
        <v/>
      </c>
      <c r="AR791" s="45" t="str">
        <f t="shared" si="273"/>
        <v/>
      </c>
      <c r="BN791" s="45" t="str">
        <f t="shared" si="269"/>
        <v/>
      </c>
      <c r="BP791" s="12" t="s">
        <v>3807</v>
      </c>
      <c r="BR791" s="10" t="str">
        <f t="shared" si="255"/>
        <v/>
      </c>
      <c r="BS791" s="10" t="str">
        <f t="shared" si="256"/>
        <v/>
      </c>
      <c r="BT791" s="10" t="str">
        <f t="shared" si="257"/>
        <v/>
      </c>
      <c r="BU791" s="10" t="str">
        <f t="shared" si="258"/>
        <v/>
      </c>
      <c r="BV791" s="10" t="str">
        <f t="shared" si="259"/>
        <v/>
      </c>
      <c r="BW791" s="10" t="str">
        <f t="shared" si="260"/>
        <v/>
      </c>
      <c r="BX791" s="10" t="str">
        <f t="shared" si="261"/>
        <v/>
      </c>
      <c r="BY791" s="10" t="str">
        <f t="shared" si="262"/>
        <v/>
      </c>
      <c r="CA791" s="10" t="str">
        <f t="shared" si="263"/>
        <v/>
      </c>
      <c r="CB791" s="10" t="str">
        <f t="shared" si="264"/>
        <v/>
      </c>
      <c r="CC791" s="10" t="str">
        <f t="shared" si="265"/>
        <v/>
      </c>
      <c r="CD791" s="10" t="str">
        <f t="shared" si="266"/>
        <v/>
      </c>
      <c r="CE791" s="10" t="str">
        <f t="shared" si="267"/>
        <v/>
      </c>
      <c r="CF791" s="10"/>
      <c r="CG791" s="10">
        <f t="shared" si="268"/>
        <v>0</v>
      </c>
    </row>
    <row r="792" spans="1:85" hidden="1" outlineLevel="1" x14ac:dyDescent="0.25">
      <c r="A792" s="12" t="str">
        <f t="shared" si="254"/>
        <v/>
      </c>
      <c r="R792" s="18" t="str">
        <f t="shared" si="274"/>
        <v xml:space="preserve"> []</v>
      </c>
      <c r="AB792" s="45" t="str">
        <f t="shared" si="270"/>
        <v/>
      </c>
      <c r="AD792" s="45" t="str">
        <f t="shared" si="271"/>
        <v/>
      </c>
      <c r="AP792" s="45" t="str">
        <f t="shared" si="272"/>
        <v/>
      </c>
      <c r="AR792" s="45" t="str">
        <f t="shared" si="273"/>
        <v/>
      </c>
      <c r="BN792" s="45" t="str">
        <f t="shared" si="269"/>
        <v/>
      </c>
      <c r="BP792" s="12" t="s">
        <v>3807</v>
      </c>
      <c r="BR792" s="10" t="str">
        <f t="shared" si="255"/>
        <v/>
      </c>
      <c r="BS792" s="10" t="str">
        <f t="shared" si="256"/>
        <v/>
      </c>
      <c r="BT792" s="10" t="str">
        <f t="shared" si="257"/>
        <v/>
      </c>
      <c r="BU792" s="10" t="str">
        <f t="shared" si="258"/>
        <v/>
      </c>
      <c r="BV792" s="10" t="str">
        <f t="shared" si="259"/>
        <v/>
      </c>
      <c r="BW792" s="10" t="str">
        <f t="shared" si="260"/>
        <v/>
      </c>
      <c r="BX792" s="10" t="str">
        <f t="shared" si="261"/>
        <v/>
      </c>
      <c r="BY792" s="10" t="str">
        <f t="shared" si="262"/>
        <v/>
      </c>
      <c r="CA792" s="10" t="str">
        <f t="shared" si="263"/>
        <v/>
      </c>
      <c r="CB792" s="10" t="str">
        <f t="shared" si="264"/>
        <v/>
      </c>
      <c r="CC792" s="10" t="str">
        <f t="shared" si="265"/>
        <v/>
      </c>
      <c r="CD792" s="10" t="str">
        <f t="shared" si="266"/>
        <v/>
      </c>
      <c r="CE792" s="10" t="str">
        <f t="shared" si="267"/>
        <v/>
      </c>
      <c r="CF792" s="10"/>
      <c r="CG792" s="10">
        <f t="shared" si="268"/>
        <v>0</v>
      </c>
    </row>
    <row r="793" spans="1:85" hidden="1" outlineLevel="1" x14ac:dyDescent="0.25">
      <c r="A793" s="12" t="str">
        <f t="shared" si="254"/>
        <v/>
      </c>
      <c r="R793" s="18" t="str">
        <f t="shared" si="274"/>
        <v xml:space="preserve"> []</v>
      </c>
      <c r="AB793" s="45" t="str">
        <f t="shared" si="270"/>
        <v/>
      </c>
      <c r="AD793" s="45" t="str">
        <f t="shared" si="271"/>
        <v/>
      </c>
      <c r="AP793" s="45" t="str">
        <f t="shared" si="272"/>
        <v/>
      </c>
      <c r="AR793" s="45" t="str">
        <f t="shared" si="273"/>
        <v/>
      </c>
      <c r="BN793" s="45" t="str">
        <f t="shared" si="269"/>
        <v/>
      </c>
      <c r="BP793" s="12" t="s">
        <v>3807</v>
      </c>
      <c r="BR793" s="10" t="str">
        <f t="shared" si="255"/>
        <v/>
      </c>
      <c r="BS793" s="10" t="str">
        <f t="shared" si="256"/>
        <v/>
      </c>
      <c r="BT793" s="10" t="str">
        <f t="shared" si="257"/>
        <v/>
      </c>
      <c r="BU793" s="10" t="str">
        <f t="shared" si="258"/>
        <v/>
      </c>
      <c r="BV793" s="10" t="str">
        <f t="shared" si="259"/>
        <v/>
      </c>
      <c r="BW793" s="10" t="str">
        <f t="shared" si="260"/>
        <v/>
      </c>
      <c r="BX793" s="10" t="str">
        <f t="shared" si="261"/>
        <v/>
      </c>
      <c r="BY793" s="10" t="str">
        <f t="shared" si="262"/>
        <v/>
      </c>
      <c r="CA793" s="10" t="str">
        <f t="shared" si="263"/>
        <v/>
      </c>
      <c r="CB793" s="10" t="str">
        <f t="shared" si="264"/>
        <v/>
      </c>
      <c r="CC793" s="10" t="str">
        <f t="shared" si="265"/>
        <v/>
      </c>
      <c r="CD793" s="10" t="str">
        <f t="shared" si="266"/>
        <v/>
      </c>
      <c r="CE793" s="10" t="str">
        <f t="shared" si="267"/>
        <v/>
      </c>
      <c r="CF793" s="10"/>
      <c r="CG793" s="10">
        <f t="shared" si="268"/>
        <v>0</v>
      </c>
    </row>
    <row r="794" spans="1:85" hidden="1" outlineLevel="1" x14ac:dyDescent="0.25">
      <c r="A794" s="12" t="str">
        <f t="shared" si="254"/>
        <v/>
      </c>
      <c r="R794" s="18" t="str">
        <f t="shared" si="274"/>
        <v xml:space="preserve"> []</v>
      </c>
      <c r="AB794" s="45" t="str">
        <f t="shared" si="270"/>
        <v/>
      </c>
      <c r="AD794" s="45" t="str">
        <f t="shared" si="271"/>
        <v/>
      </c>
      <c r="AP794" s="45" t="str">
        <f t="shared" si="272"/>
        <v/>
      </c>
      <c r="AR794" s="45" t="str">
        <f t="shared" si="273"/>
        <v/>
      </c>
      <c r="BN794" s="45" t="str">
        <f t="shared" si="269"/>
        <v/>
      </c>
      <c r="BP794" s="12" t="s">
        <v>3807</v>
      </c>
      <c r="BR794" s="10" t="str">
        <f t="shared" si="255"/>
        <v/>
      </c>
      <c r="BS794" s="10" t="str">
        <f t="shared" si="256"/>
        <v/>
      </c>
      <c r="BT794" s="10" t="str">
        <f t="shared" si="257"/>
        <v/>
      </c>
      <c r="BU794" s="10" t="str">
        <f t="shared" si="258"/>
        <v/>
      </c>
      <c r="BV794" s="10" t="str">
        <f t="shared" si="259"/>
        <v/>
      </c>
      <c r="BW794" s="10" t="str">
        <f t="shared" si="260"/>
        <v/>
      </c>
      <c r="BX794" s="10" t="str">
        <f t="shared" si="261"/>
        <v/>
      </c>
      <c r="BY794" s="10" t="str">
        <f t="shared" si="262"/>
        <v/>
      </c>
      <c r="CA794" s="10" t="str">
        <f t="shared" si="263"/>
        <v/>
      </c>
      <c r="CB794" s="10" t="str">
        <f t="shared" si="264"/>
        <v/>
      </c>
      <c r="CC794" s="10" t="str">
        <f t="shared" si="265"/>
        <v/>
      </c>
      <c r="CD794" s="10" t="str">
        <f t="shared" si="266"/>
        <v/>
      </c>
      <c r="CE794" s="10" t="str">
        <f t="shared" si="267"/>
        <v/>
      </c>
      <c r="CF794" s="10"/>
      <c r="CG794" s="10">
        <f t="shared" si="268"/>
        <v>0</v>
      </c>
    </row>
    <row r="795" spans="1:85" hidden="1" outlineLevel="1" x14ac:dyDescent="0.25">
      <c r="A795" s="12" t="str">
        <f t="shared" si="254"/>
        <v/>
      </c>
      <c r="R795" s="18" t="str">
        <f t="shared" si="274"/>
        <v xml:space="preserve"> []</v>
      </c>
      <c r="AB795" s="45" t="str">
        <f t="shared" si="270"/>
        <v/>
      </c>
      <c r="AD795" s="45" t="str">
        <f t="shared" si="271"/>
        <v/>
      </c>
      <c r="AP795" s="45" t="str">
        <f t="shared" si="272"/>
        <v/>
      </c>
      <c r="AR795" s="45" t="str">
        <f t="shared" si="273"/>
        <v/>
      </c>
      <c r="BN795" s="45" t="str">
        <f t="shared" si="269"/>
        <v/>
      </c>
      <c r="BP795" s="12" t="s">
        <v>3807</v>
      </c>
      <c r="BR795" s="10" t="str">
        <f t="shared" si="255"/>
        <v/>
      </c>
      <c r="BS795" s="10" t="str">
        <f t="shared" si="256"/>
        <v/>
      </c>
      <c r="BT795" s="10" t="str">
        <f t="shared" si="257"/>
        <v/>
      </c>
      <c r="BU795" s="10" t="str">
        <f t="shared" si="258"/>
        <v/>
      </c>
      <c r="BV795" s="10" t="str">
        <f t="shared" si="259"/>
        <v/>
      </c>
      <c r="BW795" s="10" t="str">
        <f t="shared" si="260"/>
        <v/>
      </c>
      <c r="BX795" s="10" t="str">
        <f t="shared" si="261"/>
        <v/>
      </c>
      <c r="BY795" s="10" t="str">
        <f t="shared" si="262"/>
        <v/>
      </c>
      <c r="CA795" s="10" t="str">
        <f t="shared" si="263"/>
        <v/>
      </c>
      <c r="CB795" s="10" t="str">
        <f t="shared" si="264"/>
        <v/>
      </c>
      <c r="CC795" s="10" t="str">
        <f t="shared" si="265"/>
        <v/>
      </c>
      <c r="CD795" s="10" t="str">
        <f t="shared" si="266"/>
        <v/>
      </c>
      <c r="CE795" s="10" t="str">
        <f t="shared" si="267"/>
        <v/>
      </c>
      <c r="CF795" s="10"/>
      <c r="CG795" s="10">
        <f t="shared" si="268"/>
        <v>0</v>
      </c>
    </row>
    <row r="796" spans="1:85" hidden="1" outlineLevel="1" x14ac:dyDescent="0.25">
      <c r="A796" s="12" t="str">
        <f t="shared" si="254"/>
        <v/>
      </c>
      <c r="R796" s="18" t="str">
        <f t="shared" si="274"/>
        <v xml:space="preserve"> []</v>
      </c>
      <c r="AB796" s="45" t="str">
        <f t="shared" si="270"/>
        <v/>
      </c>
      <c r="AD796" s="45" t="str">
        <f t="shared" si="271"/>
        <v/>
      </c>
      <c r="AP796" s="45" t="str">
        <f t="shared" si="272"/>
        <v/>
      </c>
      <c r="AR796" s="45" t="str">
        <f t="shared" si="273"/>
        <v/>
      </c>
      <c r="BN796" s="45" t="str">
        <f t="shared" si="269"/>
        <v/>
      </c>
      <c r="BP796" s="12" t="s">
        <v>3807</v>
      </c>
      <c r="BR796" s="10" t="str">
        <f t="shared" si="255"/>
        <v/>
      </c>
      <c r="BS796" s="10" t="str">
        <f t="shared" si="256"/>
        <v/>
      </c>
      <c r="BT796" s="10" t="str">
        <f t="shared" si="257"/>
        <v/>
      </c>
      <c r="BU796" s="10" t="str">
        <f t="shared" si="258"/>
        <v/>
      </c>
      <c r="BV796" s="10" t="str">
        <f t="shared" si="259"/>
        <v/>
      </c>
      <c r="BW796" s="10" t="str">
        <f t="shared" si="260"/>
        <v/>
      </c>
      <c r="BX796" s="10" t="str">
        <f t="shared" si="261"/>
        <v/>
      </c>
      <c r="BY796" s="10" t="str">
        <f t="shared" si="262"/>
        <v/>
      </c>
      <c r="CA796" s="10" t="str">
        <f t="shared" si="263"/>
        <v/>
      </c>
      <c r="CB796" s="10" t="str">
        <f t="shared" si="264"/>
        <v/>
      </c>
      <c r="CC796" s="10" t="str">
        <f t="shared" si="265"/>
        <v/>
      </c>
      <c r="CD796" s="10" t="str">
        <f t="shared" si="266"/>
        <v/>
      </c>
      <c r="CE796" s="10" t="str">
        <f t="shared" si="267"/>
        <v/>
      </c>
      <c r="CF796" s="10"/>
      <c r="CG796" s="10">
        <f t="shared" si="268"/>
        <v>0</v>
      </c>
    </row>
    <row r="797" spans="1:85" hidden="1" outlineLevel="1" x14ac:dyDescent="0.25">
      <c r="A797" s="12" t="str">
        <f t="shared" si="254"/>
        <v/>
      </c>
      <c r="R797" s="18" t="str">
        <f t="shared" si="274"/>
        <v xml:space="preserve"> []</v>
      </c>
      <c r="AB797" s="45" t="str">
        <f t="shared" si="270"/>
        <v/>
      </c>
      <c r="AD797" s="45" t="str">
        <f t="shared" si="271"/>
        <v/>
      </c>
      <c r="AP797" s="45" t="str">
        <f t="shared" si="272"/>
        <v/>
      </c>
      <c r="AR797" s="45" t="str">
        <f t="shared" si="273"/>
        <v/>
      </c>
      <c r="BN797" s="45" t="str">
        <f t="shared" si="269"/>
        <v/>
      </c>
      <c r="BP797" s="12" t="s">
        <v>3807</v>
      </c>
      <c r="BR797" s="10" t="str">
        <f t="shared" si="255"/>
        <v/>
      </c>
      <c r="BS797" s="10" t="str">
        <f t="shared" si="256"/>
        <v/>
      </c>
      <c r="BT797" s="10" t="str">
        <f t="shared" si="257"/>
        <v/>
      </c>
      <c r="BU797" s="10" t="str">
        <f t="shared" si="258"/>
        <v/>
      </c>
      <c r="BV797" s="10" t="str">
        <f t="shared" si="259"/>
        <v/>
      </c>
      <c r="BW797" s="10" t="str">
        <f t="shared" si="260"/>
        <v/>
      </c>
      <c r="BX797" s="10" t="str">
        <f t="shared" si="261"/>
        <v/>
      </c>
      <c r="BY797" s="10" t="str">
        <f t="shared" si="262"/>
        <v/>
      </c>
      <c r="CA797" s="10" t="str">
        <f t="shared" si="263"/>
        <v/>
      </c>
      <c r="CB797" s="10" t="str">
        <f t="shared" si="264"/>
        <v/>
      </c>
      <c r="CC797" s="10" t="str">
        <f t="shared" si="265"/>
        <v/>
      </c>
      <c r="CD797" s="10" t="str">
        <f t="shared" si="266"/>
        <v/>
      </c>
      <c r="CE797" s="10" t="str">
        <f t="shared" si="267"/>
        <v/>
      </c>
      <c r="CF797" s="10"/>
      <c r="CG797" s="10">
        <f t="shared" si="268"/>
        <v>0</v>
      </c>
    </row>
    <row r="798" spans="1:85" hidden="1" outlineLevel="1" x14ac:dyDescent="0.25">
      <c r="A798" s="12" t="str">
        <f t="shared" si="254"/>
        <v/>
      </c>
      <c r="R798" s="18" t="str">
        <f t="shared" si="274"/>
        <v xml:space="preserve"> []</v>
      </c>
      <c r="AB798" s="45" t="str">
        <f t="shared" si="270"/>
        <v/>
      </c>
      <c r="AD798" s="45" t="str">
        <f t="shared" si="271"/>
        <v/>
      </c>
      <c r="AP798" s="45" t="str">
        <f t="shared" si="272"/>
        <v/>
      </c>
      <c r="AR798" s="45" t="str">
        <f t="shared" si="273"/>
        <v/>
      </c>
      <c r="BN798" s="45" t="str">
        <f t="shared" si="269"/>
        <v/>
      </c>
      <c r="BP798" s="12" t="s">
        <v>3807</v>
      </c>
      <c r="BR798" s="10" t="str">
        <f t="shared" si="255"/>
        <v/>
      </c>
      <c r="BS798" s="10" t="str">
        <f t="shared" si="256"/>
        <v/>
      </c>
      <c r="BT798" s="10" t="str">
        <f t="shared" si="257"/>
        <v/>
      </c>
      <c r="BU798" s="10" t="str">
        <f t="shared" si="258"/>
        <v/>
      </c>
      <c r="BV798" s="10" t="str">
        <f t="shared" si="259"/>
        <v/>
      </c>
      <c r="BW798" s="10" t="str">
        <f t="shared" si="260"/>
        <v/>
      </c>
      <c r="BX798" s="10" t="str">
        <f t="shared" si="261"/>
        <v/>
      </c>
      <c r="BY798" s="10" t="str">
        <f t="shared" si="262"/>
        <v/>
      </c>
      <c r="CA798" s="10" t="str">
        <f t="shared" si="263"/>
        <v/>
      </c>
      <c r="CB798" s="10" t="str">
        <f t="shared" si="264"/>
        <v/>
      </c>
      <c r="CC798" s="10" t="str">
        <f t="shared" si="265"/>
        <v/>
      </c>
      <c r="CD798" s="10" t="str">
        <f t="shared" si="266"/>
        <v/>
      </c>
      <c r="CE798" s="10" t="str">
        <f t="shared" si="267"/>
        <v/>
      </c>
      <c r="CF798" s="10"/>
      <c r="CG798" s="10">
        <f t="shared" si="268"/>
        <v>0</v>
      </c>
    </row>
    <row r="799" spans="1:85" hidden="1" outlineLevel="1" x14ac:dyDescent="0.25">
      <c r="A799" s="12" t="str">
        <f t="shared" si="254"/>
        <v/>
      </c>
      <c r="R799" s="18" t="str">
        <f t="shared" si="274"/>
        <v xml:space="preserve"> []</v>
      </c>
      <c r="AB799" s="45" t="str">
        <f t="shared" si="270"/>
        <v/>
      </c>
      <c r="AD799" s="45" t="str">
        <f t="shared" si="271"/>
        <v/>
      </c>
      <c r="AP799" s="45" t="str">
        <f t="shared" si="272"/>
        <v/>
      </c>
      <c r="AR799" s="45" t="str">
        <f t="shared" si="273"/>
        <v/>
      </c>
      <c r="BN799" s="45" t="str">
        <f t="shared" si="269"/>
        <v/>
      </c>
      <c r="BP799" s="12" t="s">
        <v>3807</v>
      </c>
      <c r="BR799" s="10" t="str">
        <f t="shared" si="255"/>
        <v/>
      </c>
      <c r="BS799" s="10" t="str">
        <f t="shared" si="256"/>
        <v/>
      </c>
      <c r="BT799" s="10" t="str">
        <f t="shared" si="257"/>
        <v/>
      </c>
      <c r="BU799" s="10" t="str">
        <f t="shared" si="258"/>
        <v/>
      </c>
      <c r="BV799" s="10" t="str">
        <f t="shared" si="259"/>
        <v/>
      </c>
      <c r="BW799" s="10" t="str">
        <f t="shared" si="260"/>
        <v/>
      </c>
      <c r="BX799" s="10" t="str">
        <f t="shared" si="261"/>
        <v/>
      </c>
      <c r="BY799" s="10" t="str">
        <f t="shared" si="262"/>
        <v/>
      </c>
      <c r="CA799" s="10" t="str">
        <f t="shared" si="263"/>
        <v/>
      </c>
      <c r="CB799" s="10" t="str">
        <f t="shared" si="264"/>
        <v/>
      </c>
      <c r="CC799" s="10" t="str">
        <f t="shared" si="265"/>
        <v/>
      </c>
      <c r="CD799" s="10" t="str">
        <f t="shared" si="266"/>
        <v/>
      </c>
      <c r="CE799" s="10" t="str">
        <f t="shared" si="267"/>
        <v/>
      </c>
      <c r="CF799" s="10"/>
      <c r="CG799" s="10">
        <f t="shared" si="268"/>
        <v>0</v>
      </c>
    </row>
    <row r="800" spans="1:85" hidden="1" outlineLevel="1" x14ac:dyDescent="0.25">
      <c r="A800" s="12" t="str">
        <f t="shared" si="254"/>
        <v/>
      </c>
      <c r="R800" s="18" t="str">
        <f t="shared" si="274"/>
        <v xml:space="preserve"> []</v>
      </c>
      <c r="AB800" s="45" t="str">
        <f t="shared" si="270"/>
        <v/>
      </c>
      <c r="AD800" s="45" t="str">
        <f t="shared" si="271"/>
        <v/>
      </c>
      <c r="AP800" s="45" t="str">
        <f t="shared" si="272"/>
        <v/>
      </c>
      <c r="AR800" s="45" t="str">
        <f t="shared" si="273"/>
        <v/>
      </c>
      <c r="BN800" s="45" t="str">
        <f t="shared" si="269"/>
        <v/>
      </c>
      <c r="BP800" s="12" t="s">
        <v>3807</v>
      </c>
      <c r="BR800" s="10" t="str">
        <f t="shared" si="255"/>
        <v/>
      </c>
      <c r="BS800" s="10" t="str">
        <f t="shared" si="256"/>
        <v/>
      </c>
      <c r="BT800" s="10" t="str">
        <f t="shared" si="257"/>
        <v/>
      </c>
      <c r="BU800" s="10" t="str">
        <f t="shared" si="258"/>
        <v/>
      </c>
      <c r="BV800" s="10" t="str">
        <f t="shared" si="259"/>
        <v/>
      </c>
      <c r="BW800" s="10" t="str">
        <f t="shared" si="260"/>
        <v/>
      </c>
      <c r="BX800" s="10" t="str">
        <f t="shared" si="261"/>
        <v/>
      </c>
      <c r="BY800" s="10" t="str">
        <f t="shared" si="262"/>
        <v/>
      </c>
      <c r="CA800" s="10" t="str">
        <f t="shared" si="263"/>
        <v/>
      </c>
      <c r="CB800" s="10" t="str">
        <f t="shared" si="264"/>
        <v/>
      </c>
      <c r="CC800" s="10" t="str">
        <f t="shared" si="265"/>
        <v/>
      </c>
      <c r="CD800" s="10" t="str">
        <f t="shared" si="266"/>
        <v/>
      </c>
      <c r="CE800" s="10" t="str">
        <f t="shared" si="267"/>
        <v/>
      </c>
      <c r="CF800" s="10"/>
      <c r="CG800" s="10">
        <f t="shared" si="268"/>
        <v>0</v>
      </c>
    </row>
    <row r="801" spans="1:85" hidden="1" outlineLevel="1" x14ac:dyDescent="0.25">
      <c r="A801" s="12" t="str">
        <f t="shared" si="254"/>
        <v/>
      </c>
      <c r="R801" s="18" t="str">
        <f t="shared" si="274"/>
        <v xml:space="preserve"> []</v>
      </c>
      <c r="AB801" s="45" t="str">
        <f t="shared" si="270"/>
        <v/>
      </c>
      <c r="AD801" s="45" t="str">
        <f t="shared" si="271"/>
        <v/>
      </c>
      <c r="AP801" s="45" t="str">
        <f t="shared" si="272"/>
        <v/>
      </c>
      <c r="AR801" s="45" t="str">
        <f t="shared" si="273"/>
        <v/>
      </c>
      <c r="BN801" s="45" t="str">
        <f t="shared" si="269"/>
        <v/>
      </c>
      <c r="BP801" s="12" t="s">
        <v>3807</v>
      </c>
      <c r="BR801" s="10" t="str">
        <f t="shared" si="255"/>
        <v/>
      </c>
      <c r="BS801" s="10" t="str">
        <f t="shared" si="256"/>
        <v/>
      </c>
      <c r="BT801" s="10" t="str">
        <f t="shared" si="257"/>
        <v/>
      </c>
      <c r="BU801" s="10" t="str">
        <f t="shared" si="258"/>
        <v/>
      </c>
      <c r="BV801" s="10" t="str">
        <f t="shared" si="259"/>
        <v/>
      </c>
      <c r="BW801" s="10" t="str">
        <f t="shared" si="260"/>
        <v/>
      </c>
      <c r="BX801" s="10" t="str">
        <f t="shared" si="261"/>
        <v/>
      </c>
      <c r="BY801" s="10" t="str">
        <f t="shared" si="262"/>
        <v/>
      </c>
      <c r="CA801" s="10" t="str">
        <f t="shared" si="263"/>
        <v/>
      </c>
      <c r="CB801" s="10" t="str">
        <f t="shared" si="264"/>
        <v/>
      </c>
      <c r="CC801" s="10" t="str">
        <f t="shared" si="265"/>
        <v/>
      </c>
      <c r="CD801" s="10" t="str">
        <f t="shared" si="266"/>
        <v/>
      </c>
      <c r="CE801" s="10" t="str">
        <f t="shared" si="267"/>
        <v/>
      </c>
      <c r="CF801" s="10"/>
      <c r="CG801" s="10">
        <f t="shared" si="268"/>
        <v>0</v>
      </c>
    </row>
    <row r="802" spans="1:85" hidden="1" outlineLevel="1" x14ac:dyDescent="0.25">
      <c r="A802" s="12" t="str">
        <f t="shared" si="254"/>
        <v/>
      </c>
      <c r="R802" s="18" t="str">
        <f t="shared" si="274"/>
        <v xml:space="preserve"> []</v>
      </c>
      <c r="AB802" s="45" t="str">
        <f t="shared" si="270"/>
        <v/>
      </c>
      <c r="AD802" s="45" t="str">
        <f t="shared" si="271"/>
        <v/>
      </c>
      <c r="AP802" s="45" t="str">
        <f t="shared" si="272"/>
        <v/>
      </c>
      <c r="AR802" s="45" t="str">
        <f t="shared" si="273"/>
        <v/>
      </c>
      <c r="BN802" s="45" t="str">
        <f t="shared" si="269"/>
        <v/>
      </c>
      <c r="BP802" s="12" t="s">
        <v>3807</v>
      </c>
      <c r="BR802" s="10" t="str">
        <f t="shared" si="255"/>
        <v/>
      </c>
      <c r="BS802" s="10" t="str">
        <f t="shared" si="256"/>
        <v/>
      </c>
      <c r="BT802" s="10" t="str">
        <f t="shared" si="257"/>
        <v/>
      </c>
      <c r="BU802" s="10" t="str">
        <f t="shared" si="258"/>
        <v/>
      </c>
      <c r="BV802" s="10" t="str">
        <f t="shared" si="259"/>
        <v/>
      </c>
      <c r="BW802" s="10" t="str">
        <f t="shared" si="260"/>
        <v/>
      </c>
      <c r="BX802" s="10" t="str">
        <f t="shared" si="261"/>
        <v/>
      </c>
      <c r="BY802" s="10" t="str">
        <f t="shared" si="262"/>
        <v/>
      </c>
      <c r="CA802" s="10" t="str">
        <f t="shared" si="263"/>
        <v/>
      </c>
      <c r="CB802" s="10" t="str">
        <f t="shared" si="264"/>
        <v/>
      </c>
      <c r="CC802" s="10" t="str">
        <f t="shared" si="265"/>
        <v/>
      </c>
      <c r="CD802" s="10" t="str">
        <f t="shared" si="266"/>
        <v/>
      </c>
      <c r="CE802" s="10" t="str">
        <f t="shared" si="267"/>
        <v/>
      </c>
      <c r="CF802" s="10"/>
      <c r="CG802" s="10">
        <f t="shared" si="268"/>
        <v>0</v>
      </c>
    </row>
    <row r="803" spans="1:85" hidden="1" outlineLevel="1" x14ac:dyDescent="0.25">
      <c r="A803" s="12" t="str">
        <f t="shared" si="254"/>
        <v/>
      </c>
      <c r="R803" s="18" t="str">
        <f t="shared" si="274"/>
        <v xml:space="preserve"> []</v>
      </c>
      <c r="AB803" s="45" t="str">
        <f t="shared" si="270"/>
        <v/>
      </c>
      <c r="AD803" s="45" t="str">
        <f t="shared" si="271"/>
        <v/>
      </c>
      <c r="AP803" s="45" t="str">
        <f t="shared" si="272"/>
        <v/>
      </c>
      <c r="AR803" s="45" t="str">
        <f t="shared" si="273"/>
        <v/>
      </c>
      <c r="BN803" s="45" t="str">
        <f t="shared" si="269"/>
        <v/>
      </c>
      <c r="BP803" s="12" t="s">
        <v>3807</v>
      </c>
      <c r="BR803" s="10" t="str">
        <f t="shared" si="255"/>
        <v/>
      </c>
      <c r="BS803" s="10" t="str">
        <f t="shared" si="256"/>
        <v/>
      </c>
      <c r="BT803" s="10" t="str">
        <f t="shared" si="257"/>
        <v/>
      </c>
      <c r="BU803" s="10" t="str">
        <f t="shared" si="258"/>
        <v/>
      </c>
      <c r="BV803" s="10" t="str">
        <f t="shared" si="259"/>
        <v/>
      </c>
      <c r="BW803" s="10" t="str">
        <f t="shared" si="260"/>
        <v/>
      </c>
      <c r="BX803" s="10" t="str">
        <f t="shared" si="261"/>
        <v/>
      </c>
      <c r="BY803" s="10" t="str">
        <f t="shared" si="262"/>
        <v/>
      </c>
      <c r="CA803" s="10" t="str">
        <f t="shared" si="263"/>
        <v/>
      </c>
      <c r="CB803" s="10" t="str">
        <f t="shared" si="264"/>
        <v/>
      </c>
      <c r="CC803" s="10" t="str">
        <f t="shared" si="265"/>
        <v/>
      </c>
      <c r="CD803" s="10" t="str">
        <f t="shared" si="266"/>
        <v/>
      </c>
      <c r="CE803" s="10" t="str">
        <f t="shared" si="267"/>
        <v/>
      </c>
      <c r="CF803" s="10"/>
      <c r="CG803" s="10">
        <f t="shared" si="268"/>
        <v>0</v>
      </c>
    </row>
    <row r="804" spans="1:85" hidden="1" outlineLevel="1" x14ac:dyDescent="0.25">
      <c r="A804" s="12" t="str">
        <f t="shared" si="254"/>
        <v/>
      </c>
      <c r="R804" s="18" t="str">
        <f t="shared" si="274"/>
        <v xml:space="preserve"> []</v>
      </c>
      <c r="AB804" s="45" t="str">
        <f t="shared" si="270"/>
        <v/>
      </c>
      <c r="AD804" s="45" t="str">
        <f t="shared" si="271"/>
        <v/>
      </c>
      <c r="AP804" s="45" t="str">
        <f t="shared" si="272"/>
        <v/>
      </c>
      <c r="AR804" s="45" t="str">
        <f t="shared" si="273"/>
        <v/>
      </c>
      <c r="BN804" s="45" t="str">
        <f t="shared" si="269"/>
        <v/>
      </c>
      <c r="BP804" s="12" t="s">
        <v>3807</v>
      </c>
      <c r="BR804" s="10" t="str">
        <f t="shared" si="255"/>
        <v/>
      </c>
      <c r="BS804" s="10" t="str">
        <f t="shared" si="256"/>
        <v/>
      </c>
      <c r="BT804" s="10" t="str">
        <f t="shared" si="257"/>
        <v/>
      </c>
      <c r="BU804" s="10" t="str">
        <f t="shared" si="258"/>
        <v/>
      </c>
      <c r="BV804" s="10" t="str">
        <f t="shared" si="259"/>
        <v/>
      </c>
      <c r="BW804" s="10" t="str">
        <f t="shared" si="260"/>
        <v/>
      </c>
      <c r="BX804" s="10" t="str">
        <f t="shared" si="261"/>
        <v/>
      </c>
      <c r="BY804" s="10" t="str">
        <f t="shared" si="262"/>
        <v/>
      </c>
      <c r="CA804" s="10" t="str">
        <f t="shared" si="263"/>
        <v/>
      </c>
      <c r="CB804" s="10" t="str">
        <f t="shared" si="264"/>
        <v/>
      </c>
      <c r="CC804" s="10" t="str">
        <f t="shared" si="265"/>
        <v/>
      </c>
      <c r="CD804" s="10" t="str">
        <f t="shared" si="266"/>
        <v/>
      </c>
      <c r="CE804" s="10" t="str">
        <f t="shared" si="267"/>
        <v/>
      </c>
      <c r="CF804" s="10"/>
      <c r="CG804" s="10">
        <f t="shared" si="268"/>
        <v>0</v>
      </c>
    </row>
    <row r="805" spans="1:85" hidden="1" outlineLevel="1" x14ac:dyDescent="0.25">
      <c r="A805" s="12" t="str">
        <f t="shared" si="254"/>
        <v/>
      </c>
      <c r="R805" s="18" t="str">
        <f t="shared" si="274"/>
        <v xml:space="preserve"> []</v>
      </c>
      <c r="AB805" s="45" t="str">
        <f t="shared" si="270"/>
        <v/>
      </c>
      <c r="AD805" s="45" t="str">
        <f t="shared" si="271"/>
        <v/>
      </c>
      <c r="AP805" s="45" t="str">
        <f t="shared" si="272"/>
        <v/>
      </c>
      <c r="AR805" s="45" t="str">
        <f t="shared" si="273"/>
        <v/>
      </c>
      <c r="BN805" s="45" t="str">
        <f t="shared" si="269"/>
        <v/>
      </c>
      <c r="BP805" s="12" t="s">
        <v>3807</v>
      </c>
      <c r="BR805" s="10" t="str">
        <f t="shared" si="255"/>
        <v/>
      </c>
      <c r="BS805" s="10" t="str">
        <f t="shared" si="256"/>
        <v/>
      </c>
      <c r="BT805" s="10" t="str">
        <f t="shared" si="257"/>
        <v/>
      </c>
      <c r="BU805" s="10" t="str">
        <f t="shared" si="258"/>
        <v/>
      </c>
      <c r="BV805" s="10" t="str">
        <f t="shared" si="259"/>
        <v/>
      </c>
      <c r="BW805" s="10" t="str">
        <f t="shared" si="260"/>
        <v/>
      </c>
      <c r="BX805" s="10" t="str">
        <f t="shared" si="261"/>
        <v/>
      </c>
      <c r="BY805" s="10" t="str">
        <f t="shared" si="262"/>
        <v/>
      </c>
      <c r="CA805" s="10" t="str">
        <f t="shared" si="263"/>
        <v/>
      </c>
      <c r="CB805" s="10" t="str">
        <f t="shared" si="264"/>
        <v/>
      </c>
      <c r="CC805" s="10" t="str">
        <f t="shared" si="265"/>
        <v/>
      </c>
      <c r="CD805" s="10" t="str">
        <f t="shared" si="266"/>
        <v/>
      </c>
      <c r="CE805" s="10" t="str">
        <f t="shared" si="267"/>
        <v/>
      </c>
      <c r="CF805" s="10"/>
      <c r="CG805" s="10">
        <f t="shared" si="268"/>
        <v>0</v>
      </c>
    </row>
    <row r="806" spans="1:85" hidden="1" outlineLevel="1" x14ac:dyDescent="0.25">
      <c r="A806" s="12" t="str">
        <f t="shared" si="254"/>
        <v/>
      </c>
      <c r="R806" s="18" t="str">
        <f t="shared" si="274"/>
        <v xml:space="preserve"> []</v>
      </c>
      <c r="AB806" s="45" t="str">
        <f t="shared" si="270"/>
        <v/>
      </c>
      <c r="AD806" s="45" t="str">
        <f t="shared" si="271"/>
        <v/>
      </c>
      <c r="AP806" s="45" t="str">
        <f t="shared" si="272"/>
        <v/>
      </c>
      <c r="AR806" s="45" t="str">
        <f t="shared" si="273"/>
        <v/>
      </c>
      <c r="BN806" s="45" t="str">
        <f t="shared" si="269"/>
        <v/>
      </c>
      <c r="BP806" s="12" t="s">
        <v>3807</v>
      </c>
      <c r="BR806" s="10" t="str">
        <f t="shared" si="255"/>
        <v/>
      </c>
      <c r="BS806" s="10" t="str">
        <f t="shared" si="256"/>
        <v/>
      </c>
      <c r="BT806" s="10" t="str">
        <f t="shared" si="257"/>
        <v/>
      </c>
      <c r="BU806" s="10" t="str">
        <f t="shared" si="258"/>
        <v/>
      </c>
      <c r="BV806" s="10" t="str">
        <f t="shared" si="259"/>
        <v/>
      </c>
      <c r="BW806" s="10" t="str">
        <f t="shared" si="260"/>
        <v/>
      </c>
      <c r="BX806" s="10" t="str">
        <f t="shared" si="261"/>
        <v/>
      </c>
      <c r="BY806" s="10" t="str">
        <f t="shared" si="262"/>
        <v/>
      </c>
      <c r="CA806" s="10" t="str">
        <f t="shared" si="263"/>
        <v/>
      </c>
      <c r="CB806" s="10" t="str">
        <f t="shared" si="264"/>
        <v/>
      </c>
      <c r="CC806" s="10" t="str">
        <f t="shared" si="265"/>
        <v/>
      </c>
      <c r="CD806" s="10" t="str">
        <f t="shared" si="266"/>
        <v/>
      </c>
      <c r="CE806" s="10" t="str">
        <f t="shared" si="267"/>
        <v/>
      </c>
      <c r="CF806" s="10"/>
      <c r="CG806" s="10">
        <f t="shared" si="268"/>
        <v>0</v>
      </c>
    </row>
    <row r="807" spans="1:85" hidden="1" outlineLevel="1" x14ac:dyDescent="0.25">
      <c r="A807" s="12" t="str">
        <f t="shared" si="254"/>
        <v/>
      </c>
      <c r="R807" s="18" t="str">
        <f t="shared" si="274"/>
        <v xml:space="preserve"> []</v>
      </c>
      <c r="AB807" s="45" t="str">
        <f t="shared" si="270"/>
        <v/>
      </c>
      <c r="AD807" s="45" t="str">
        <f t="shared" si="271"/>
        <v/>
      </c>
      <c r="AP807" s="45" t="str">
        <f t="shared" si="272"/>
        <v/>
      </c>
      <c r="AR807" s="45" t="str">
        <f t="shared" si="273"/>
        <v/>
      </c>
      <c r="BN807" s="45" t="str">
        <f t="shared" si="269"/>
        <v/>
      </c>
      <c r="BP807" s="12" t="s">
        <v>3807</v>
      </c>
      <c r="BR807" s="10" t="str">
        <f t="shared" si="255"/>
        <v/>
      </c>
      <c r="BS807" s="10" t="str">
        <f t="shared" si="256"/>
        <v/>
      </c>
      <c r="BT807" s="10" t="str">
        <f t="shared" si="257"/>
        <v/>
      </c>
      <c r="BU807" s="10" t="str">
        <f t="shared" si="258"/>
        <v/>
      </c>
      <c r="BV807" s="10" t="str">
        <f t="shared" si="259"/>
        <v/>
      </c>
      <c r="BW807" s="10" t="str">
        <f t="shared" si="260"/>
        <v/>
      </c>
      <c r="BX807" s="10" t="str">
        <f t="shared" si="261"/>
        <v/>
      </c>
      <c r="BY807" s="10" t="str">
        <f t="shared" si="262"/>
        <v/>
      </c>
      <c r="CA807" s="10" t="str">
        <f t="shared" si="263"/>
        <v/>
      </c>
      <c r="CB807" s="10" t="str">
        <f t="shared" si="264"/>
        <v/>
      </c>
      <c r="CC807" s="10" t="str">
        <f t="shared" si="265"/>
        <v/>
      </c>
      <c r="CD807" s="10" t="str">
        <f t="shared" si="266"/>
        <v/>
      </c>
      <c r="CE807" s="10" t="str">
        <f t="shared" si="267"/>
        <v/>
      </c>
      <c r="CF807" s="10"/>
      <c r="CG807" s="10">
        <f t="shared" si="268"/>
        <v>0</v>
      </c>
    </row>
    <row r="808" spans="1:85" hidden="1" outlineLevel="1" x14ac:dyDescent="0.25">
      <c r="A808" s="12" t="str">
        <f t="shared" si="254"/>
        <v/>
      </c>
      <c r="R808" s="18" t="str">
        <f t="shared" si="274"/>
        <v xml:space="preserve"> []</v>
      </c>
      <c r="AB808" s="45" t="str">
        <f t="shared" si="270"/>
        <v/>
      </c>
      <c r="AD808" s="45" t="str">
        <f t="shared" si="271"/>
        <v/>
      </c>
      <c r="AP808" s="45" t="str">
        <f t="shared" si="272"/>
        <v/>
      </c>
      <c r="AR808" s="45" t="str">
        <f t="shared" si="273"/>
        <v/>
      </c>
      <c r="BN808" s="45" t="str">
        <f t="shared" si="269"/>
        <v/>
      </c>
      <c r="BP808" s="12" t="s">
        <v>3807</v>
      </c>
      <c r="BR808" s="10" t="str">
        <f t="shared" si="255"/>
        <v/>
      </c>
      <c r="BS808" s="10" t="str">
        <f t="shared" si="256"/>
        <v/>
      </c>
      <c r="BT808" s="10" t="str">
        <f t="shared" si="257"/>
        <v/>
      </c>
      <c r="BU808" s="10" t="str">
        <f t="shared" si="258"/>
        <v/>
      </c>
      <c r="BV808" s="10" t="str">
        <f t="shared" si="259"/>
        <v/>
      </c>
      <c r="BW808" s="10" t="str">
        <f t="shared" si="260"/>
        <v/>
      </c>
      <c r="BX808" s="10" t="str">
        <f t="shared" si="261"/>
        <v/>
      </c>
      <c r="BY808" s="10" t="str">
        <f t="shared" si="262"/>
        <v/>
      </c>
      <c r="CA808" s="10" t="str">
        <f t="shared" si="263"/>
        <v/>
      </c>
      <c r="CB808" s="10" t="str">
        <f t="shared" si="264"/>
        <v/>
      </c>
      <c r="CC808" s="10" t="str">
        <f t="shared" si="265"/>
        <v/>
      </c>
      <c r="CD808" s="10" t="str">
        <f t="shared" si="266"/>
        <v/>
      </c>
      <c r="CE808" s="10" t="str">
        <f t="shared" si="267"/>
        <v/>
      </c>
      <c r="CF808" s="10"/>
      <c r="CG808" s="10">
        <f t="shared" si="268"/>
        <v>0</v>
      </c>
    </row>
    <row r="809" spans="1:85" hidden="1" outlineLevel="1" x14ac:dyDescent="0.25">
      <c r="A809" s="12" t="str">
        <f t="shared" si="254"/>
        <v/>
      </c>
      <c r="R809" s="18" t="str">
        <f t="shared" si="274"/>
        <v xml:space="preserve"> []</v>
      </c>
      <c r="AB809" s="45" t="str">
        <f t="shared" si="270"/>
        <v/>
      </c>
      <c r="AD809" s="45" t="str">
        <f t="shared" si="271"/>
        <v/>
      </c>
      <c r="AP809" s="45" t="str">
        <f t="shared" si="272"/>
        <v/>
      </c>
      <c r="AR809" s="45" t="str">
        <f t="shared" si="273"/>
        <v/>
      </c>
      <c r="BN809" s="45" t="str">
        <f t="shared" si="269"/>
        <v/>
      </c>
      <c r="BP809" s="12" t="s">
        <v>3807</v>
      </c>
      <c r="BR809" s="10" t="str">
        <f t="shared" si="255"/>
        <v/>
      </c>
      <c r="BS809" s="10" t="str">
        <f t="shared" si="256"/>
        <v/>
      </c>
      <c r="BT809" s="10" t="str">
        <f t="shared" si="257"/>
        <v/>
      </c>
      <c r="BU809" s="10" t="str">
        <f t="shared" si="258"/>
        <v/>
      </c>
      <c r="BV809" s="10" t="str">
        <f t="shared" si="259"/>
        <v/>
      </c>
      <c r="BW809" s="10" t="str">
        <f t="shared" si="260"/>
        <v/>
      </c>
      <c r="BX809" s="10" t="str">
        <f t="shared" si="261"/>
        <v/>
      </c>
      <c r="BY809" s="10" t="str">
        <f t="shared" si="262"/>
        <v/>
      </c>
      <c r="CA809" s="10" t="str">
        <f t="shared" si="263"/>
        <v/>
      </c>
      <c r="CB809" s="10" t="str">
        <f t="shared" si="264"/>
        <v/>
      </c>
      <c r="CC809" s="10" t="str">
        <f t="shared" si="265"/>
        <v/>
      </c>
      <c r="CD809" s="10" t="str">
        <f t="shared" si="266"/>
        <v/>
      </c>
      <c r="CE809" s="10" t="str">
        <f t="shared" si="267"/>
        <v/>
      </c>
      <c r="CF809" s="10"/>
      <c r="CG809" s="10">
        <f t="shared" si="268"/>
        <v>0</v>
      </c>
    </row>
    <row r="810" spans="1:85" hidden="1" outlineLevel="1" x14ac:dyDescent="0.25">
      <c r="A810" s="12" t="str">
        <f t="shared" si="254"/>
        <v/>
      </c>
      <c r="R810" s="18" t="str">
        <f t="shared" si="274"/>
        <v xml:space="preserve"> []</v>
      </c>
      <c r="AB810" s="45" t="str">
        <f t="shared" ref="AB810:AB813" si="275">IF(ISBLANK(U99),"",U99)</f>
        <v/>
      </c>
      <c r="AD810" s="45" t="str">
        <f t="shared" ref="AD810:AD813" si="276">IF(ISBLANK(W99),"",W99)</f>
        <v/>
      </c>
      <c r="AP810" s="45" t="str">
        <f t="shared" ref="AP810:AP813" si="277">IF(ISBLANK(AB99),"",AB99)</f>
        <v/>
      </c>
      <c r="AR810" s="45" t="str">
        <f t="shared" ref="AR810:AR813" si="278">IF(ISBLANK(AD99),"",AD99)</f>
        <v/>
      </c>
      <c r="BN810" s="45" t="str">
        <f t="shared" si="269"/>
        <v/>
      </c>
      <c r="BP810" s="12" t="s">
        <v>3807</v>
      </c>
      <c r="BR810" s="10" t="str">
        <f t="shared" si="255"/>
        <v/>
      </c>
      <c r="BS810" s="10" t="str">
        <f t="shared" si="256"/>
        <v/>
      </c>
      <c r="BT810" s="10" t="str">
        <f t="shared" si="257"/>
        <v/>
      </c>
      <c r="BU810" s="10" t="str">
        <f t="shared" si="258"/>
        <v/>
      </c>
      <c r="BV810" s="10" t="str">
        <f t="shared" si="259"/>
        <v/>
      </c>
      <c r="BW810" s="10" t="str">
        <f t="shared" si="260"/>
        <v/>
      </c>
      <c r="BX810" s="10" t="str">
        <f t="shared" si="261"/>
        <v/>
      </c>
      <c r="BY810" s="10" t="str">
        <f t="shared" si="262"/>
        <v/>
      </c>
      <c r="CA810" s="10" t="str">
        <f t="shared" si="263"/>
        <v/>
      </c>
      <c r="CB810" s="10" t="str">
        <f t="shared" si="264"/>
        <v/>
      </c>
      <c r="CC810" s="10" t="str">
        <f t="shared" si="265"/>
        <v/>
      </c>
      <c r="CD810" s="10" t="str">
        <f t="shared" si="266"/>
        <v/>
      </c>
      <c r="CE810" s="10" t="str">
        <f t="shared" si="267"/>
        <v/>
      </c>
      <c r="CF810" s="10"/>
      <c r="CG810" s="10">
        <f t="shared" si="268"/>
        <v>0</v>
      </c>
    </row>
    <row r="811" spans="1:85" hidden="1" outlineLevel="1" x14ac:dyDescent="0.25">
      <c r="A811" s="12" t="str">
        <f t="shared" si="254"/>
        <v/>
      </c>
      <c r="R811" s="18" t="str">
        <f t="shared" si="274"/>
        <v xml:space="preserve"> []</v>
      </c>
      <c r="AB811" s="45" t="str">
        <f t="shared" si="275"/>
        <v/>
      </c>
      <c r="AD811" s="45" t="str">
        <f t="shared" si="276"/>
        <v/>
      </c>
      <c r="AP811" s="45" t="str">
        <f t="shared" si="277"/>
        <v/>
      </c>
      <c r="AR811" s="45" t="str">
        <f t="shared" si="278"/>
        <v/>
      </c>
      <c r="BN811" s="45" t="str">
        <f t="shared" si="269"/>
        <v/>
      </c>
      <c r="BP811" s="12" t="s">
        <v>3807</v>
      </c>
      <c r="BR811" s="10" t="str">
        <f t="shared" si="255"/>
        <v/>
      </c>
      <c r="BS811" s="10" t="str">
        <f t="shared" si="256"/>
        <v/>
      </c>
      <c r="BT811" s="10" t="str">
        <f t="shared" si="257"/>
        <v/>
      </c>
      <c r="BU811" s="10" t="str">
        <f t="shared" si="258"/>
        <v/>
      </c>
      <c r="BV811" s="10" t="str">
        <f t="shared" si="259"/>
        <v/>
      </c>
      <c r="BW811" s="10" t="str">
        <f t="shared" si="260"/>
        <v/>
      </c>
      <c r="BX811" s="10" t="str">
        <f t="shared" si="261"/>
        <v/>
      </c>
      <c r="BY811" s="10" t="str">
        <f t="shared" si="262"/>
        <v/>
      </c>
      <c r="CA811" s="10" t="str">
        <f t="shared" si="263"/>
        <v/>
      </c>
      <c r="CB811" s="10" t="str">
        <f t="shared" si="264"/>
        <v/>
      </c>
      <c r="CC811" s="10" t="str">
        <f t="shared" si="265"/>
        <v/>
      </c>
      <c r="CD811" s="10" t="str">
        <f t="shared" si="266"/>
        <v/>
      </c>
      <c r="CE811" s="10" t="str">
        <f t="shared" si="267"/>
        <v/>
      </c>
      <c r="CF811" s="10"/>
      <c r="CG811" s="10">
        <f t="shared" si="268"/>
        <v>0</v>
      </c>
    </row>
    <row r="812" spans="1:85" hidden="1" outlineLevel="1" x14ac:dyDescent="0.25">
      <c r="A812" s="12" t="str">
        <f t="shared" si="254"/>
        <v/>
      </c>
      <c r="R812" s="18" t="str">
        <f t="shared" si="274"/>
        <v xml:space="preserve"> []</v>
      </c>
      <c r="AB812" s="45" t="str">
        <f t="shared" si="275"/>
        <v/>
      </c>
      <c r="AD812" s="45" t="str">
        <f t="shared" si="276"/>
        <v/>
      </c>
      <c r="AP812" s="45" t="str">
        <f t="shared" si="277"/>
        <v/>
      </c>
      <c r="AR812" s="45" t="str">
        <f t="shared" si="278"/>
        <v/>
      </c>
      <c r="BN812" s="45" t="str">
        <f t="shared" si="269"/>
        <v/>
      </c>
      <c r="BP812" s="12" t="s">
        <v>3807</v>
      </c>
      <c r="BR812" s="10" t="str">
        <f t="shared" si="255"/>
        <v/>
      </c>
      <c r="BS812" s="10" t="str">
        <f t="shared" si="256"/>
        <v/>
      </c>
      <c r="BT812" s="10" t="str">
        <f t="shared" si="257"/>
        <v/>
      </c>
      <c r="BU812" s="10" t="str">
        <f t="shared" si="258"/>
        <v/>
      </c>
      <c r="BV812" s="10" t="str">
        <f t="shared" si="259"/>
        <v/>
      </c>
      <c r="BW812" s="10" t="str">
        <f t="shared" si="260"/>
        <v/>
      </c>
      <c r="BX812" s="10" t="str">
        <f t="shared" si="261"/>
        <v/>
      </c>
      <c r="BY812" s="10" t="str">
        <f t="shared" si="262"/>
        <v/>
      </c>
      <c r="CA812" s="10" t="str">
        <f t="shared" si="263"/>
        <v/>
      </c>
      <c r="CB812" s="10" t="str">
        <f t="shared" si="264"/>
        <v/>
      </c>
      <c r="CC812" s="10" t="str">
        <f t="shared" si="265"/>
        <v/>
      </c>
      <c r="CD812" s="10" t="str">
        <f t="shared" si="266"/>
        <v/>
      </c>
      <c r="CE812" s="10" t="str">
        <f t="shared" si="267"/>
        <v/>
      </c>
      <c r="CF812" s="10"/>
      <c r="CG812" s="10">
        <f t="shared" si="268"/>
        <v>0</v>
      </c>
    </row>
    <row r="813" spans="1:85" hidden="1" outlineLevel="1" x14ac:dyDescent="0.25">
      <c r="A813" s="12" t="str">
        <f t="shared" si="254"/>
        <v/>
      </c>
      <c r="R813" s="18" t="str">
        <f t="shared" si="274"/>
        <v xml:space="preserve"> []</v>
      </c>
      <c r="AB813" s="45" t="str">
        <f t="shared" si="275"/>
        <v/>
      </c>
      <c r="AD813" s="45" t="str">
        <f t="shared" si="276"/>
        <v/>
      </c>
      <c r="AP813" s="45" t="str">
        <f t="shared" si="277"/>
        <v/>
      </c>
      <c r="AR813" s="45" t="str">
        <f t="shared" si="278"/>
        <v/>
      </c>
      <c r="BN813" s="45" t="str">
        <f t="shared" si="269"/>
        <v/>
      </c>
      <c r="BP813" s="12" t="s">
        <v>3807</v>
      </c>
      <c r="BR813" s="10" t="str">
        <f t="shared" si="255"/>
        <v/>
      </c>
      <c r="BS813" s="10" t="str">
        <f t="shared" si="256"/>
        <v/>
      </c>
      <c r="BT813" s="10" t="str">
        <f t="shared" si="257"/>
        <v/>
      </c>
      <c r="BU813" s="10" t="str">
        <f t="shared" si="258"/>
        <v/>
      </c>
      <c r="BV813" s="10" t="str">
        <f t="shared" si="259"/>
        <v/>
      </c>
      <c r="BW813" s="10" t="str">
        <f t="shared" si="260"/>
        <v/>
      </c>
      <c r="BX813" s="10" t="str">
        <f t="shared" si="261"/>
        <v/>
      </c>
      <c r="BY813" s="10" t="str">
        <f t="shared" si="262"/>
        <v/>
      </c>
      <c r="CA813" s="10" t="str">
        <f t="shared" si="263"/>
        <v/>
      </c>
      <c r="CB813" s="10" t="str">
        <f t="shared" si="264"/>
        <v/>
      </c>
      <c r="CC813" s="10" t="str">
        <f t="shared" si="265"/>
        <v/>
      </c>
      <c r="CD813" s="10" t="str">
        <f t="shared" si="266"/>
        <v/>
      </c>
      <c r="CE813" s="10" t="str">
        <f t="shared" si="267"/>
        <v/>
      </c>
      <c r="CF813" s="10"/>
      <c r="CG813" s="10">
        <f t="shared" si="268"/>
        <v>0</v>
      </c>
    </row>
    <row r="814" spans="1:85" outlineLevel="1" x14ac:dyDescent="0.25">
      <c r="A814" s="12">
        <f t="shared" si="254"/>
        <v>1</v>
      </c>
      <c r="R814" s="18" t="str">
        <f>CONCATENATE(R3," [",
BR814,BS814,BT814,BU814,BV814,BW814,BX814,BY814,"]")</f>
        <v>Хранилище (Гробница) [День НС (甲) и День ЗВ (丑)]</v>
      </c>
      <c r="AI814" s="45" t="str">
        <f>IF(ISBLANK(U3),"",U3)</f>
        <v>甲</v>
      </c>
      <c r="AK814" s="45" t="str">
        <f>IF(ISBLANK(W3),"",W3)</f>
        <v>丑</v>
      </c>
      <c r="BN814" s="45">
        <f t="shared" si="269"/>
        <v>1</v>
      </c>
      <c r="BP814" s="12" t="s">
        <v>3808</v>
      </c>
      <c r="BR814" s="10" t="str">
        <f t="shared" si="255"/>
        <v/>
      </c>
      <c r="BS814" s="10" t="str">
        <f t="shared" si="256"/>
        <v/>
      </c>
      <c r="BT814" s="10" t="str">
        <f t="shared" si="257"/>
        <v/>
      </c>
      <c r="BU814" s="10" t="str">
        <f t="shared" si="258"/>
        <v/>
      </c>
      <c r="BV814" s="10" t="str">
        <f t="shared" si="259"/>
        <v xml:space="preserve">День НС (甲) и </v>
      </c>
      <c r="BW814" s="10" t="str">
        <f t="shared" si="260"/>
        <v>День ЗВ (丑)</v>
      </c>
      <c r="BX814" s="10" t="str">
        <f t="shared" si="261"/>
        <v/>
      </c>
      <c r="BY814" s="10" t="str">
        <f t="shared" si="262"/>
        <v/>
      </c>
      <c r="CA814" s="10" t="str">
        <f t="shared" si="263"/>
        <v xml:space="preserve"> и </v>
      </c>
      <c r="CB814" s="10" t="str">
        <f t="shared" si="264"/>
        <v xml:space="preserve"> и </v>
      </c>
      <c r="CC814" s="10" t="str">
        <f t="shared" si="265"/>
        <v xml:space="preserve"> и </v>
      </c>
      <c r="CD814" s="10" t="str">
        <f t="shared" si="266"/>
        <v xml:space="preserve"> и </v>
      </c>
      <c r="CE814" s="10" t="str">
        <f t="shared" si="267"/>
        <v/>
      </c>
      <c r="CF814" s="10"/>
      <c r="CG814" s="10">
        <f t="shared" si="268"/>
        <v>2</v>
      </c>
    </row>
    <row r="815" spans="1:85" outlineLevel="1" x14ac:dyDescent="0.25">
      <c r="A815" s="12">
        <f t="shared" si="254"/>
        <v>1</v>
      </c>
      <c r="R815" s="18" t="str">
        <f t="shared" ref="R815:R878" si="279">CONCATENATE(R4," [",
BR815,BS815,BT815,BU815,BV815,BW815,BX815,BY815,"]")</f>
        <v>Хранилище (Гробница) [День НС (甲) и День ЗВ (辰)]</v>
      </c>
      <c r="AI815" s="45" t="str">
        <f t="shared" ref="AI815:AI878" si="280">IF(ISBLANK(U4),"",U4)</f>
        <v>甲</v>
      </c>
      <c r="AK815" s="45" t="str">
        <f t="shared" ref="AK815:AK878" si="281">IF(ISBLANK(W4),"",W4)</f>
        <v>辰</v>
      </c>
      <c r="BN815" s="45">
        <f t="shared" si="269"/>
        <v>1</v>
      </c>
      <c r="BP815" s="12" t="s">
        <v>3808</v>
      </c>
      <c r="BR815" s="10" t="str">
        <f t="shared" si="255"/>
        <v/>
      </c>
      <c r="BS815" s="10" t="str">
        <f t="shared" si="256"/>
        <v/>
      </c>
      <c r="BT815" s="10" t="str">
        <f t="shared" si="257"/>
        <v/>
      </c>
      <c r="BU815" s="10" t="str">
        <f t="shared" si="258"/>
        <v/>
      </c>
      <c r="BV815" s="10" t="str">
        <f t="shared" si="259"/>
        <v xml:space="preserve">День НС (甲) и </v>
      </c>
      <c r="BW815" s="10" t="str">
        <f t="shared" si="260"/>
        <v>День ЗВ (辰)</v>
      </c>
      <c r="BX815" s="10" t="str">
        <f t="shared" si="261"/>
        <v/>
      </c>
      <c r="BY815" s="10" t="str">
        <f t="shared" si="262"/>
        <v/>
      </c>
      <c r="CA815" s="10" t="str">
        <f t="shared" si="263"/>
        <v xml:space="preserve"> и </v>
      </c>
      <c r="CB815" s="10" t="str">
        <f t="shared" si="264"/>
        <v xml:space="preserve"> и </v>
      </c>
      <c r="CC815" s="10" t="str">
        <f t="shared" si="265"/>
        <v xml:space="preserve"> и </v>
      </c>
      <c r="CD815" s="10" t="str">
        <f t="shared" si="266"/>
        <v xml:space="preserve"> и </v>
      </c>
      <c r="CE815" s="10" t="str">
        <f t="shared" si="267"/>
        <v/>
      </c>
      <c r="CF815" s="10"/>
      <c r="CG815" s="10">
        <f t="shared" si="268"/>
        <v>2</v>
      </c>
    </row>
    <row r="816" spans="1:85" outlineLevel="1" x14ac:dyDescent="0.25">
      <c r="A816" s="12">
        <f t="shared" si="254"/>
        <v>1</v>
      </c>
      <c r="R816" s="18" t="str">
        <f t="shared" si="279"/>
        <v>Хранилище (Гробница) [День НС (甲) и День ЗВ (未)]</v>
      </c>
      <c r="AI816" s="45" t="str">
        <f t="shared" si="280"/>
        <v>甲</v>
      </c>
      <c r="AK816" s="45" t="str">
        <f t="shared" si="281"/>
        <v>未</v>
      </c>
      <c r="BN816" s="45">
        <f t="shared" si="269"/>
        <v>1</v>
      </c>
      <c r="BP816" s="12" t="s">
        <v>3808</v>
      </c>
      <c r="BR816" s="10" t="str">
        <f t="shared" si="255"/>
        <v/>
      </c>
      <c r="BS816" s="10" t="str">
        <f t="shared" si="256"/>
        <v/>
      </c>
      <c r="BT816" s="10" t="str">
        <f t="shared" si="257"/>
        <v/>
      </c>
      <c r="BU816" s="10" t="str">
        <f t="shared" si="258"/>
        <v/>
      </c>
      <c r="BV816" s="10" t="str">
        <f t="shared" si="259"/>
        <v xml:space="preserve">День НС (甲) и </v>
      </c>
      <c r="BW816" s="10" t="str">
        <f t="shared" si="260"/>
        <v>День ЗВ (未)</v>
      </c>
      <c r="BX816" s="10" t="str">
        <f t="shared" si="261"/>
        <v/>
      </c>
      <c r="BY816" s="10" t="str">
        <f t="shared" si="262"/>
        <v/>
      </c>
      <c r="CA816" s="10" t="str">
        <f t="shared" si="263"/>
        <v xml:space="preserve"> и </v>
      </c>
      <c r="CB816" s="10" t="str">
        <f t="shared" si="264"/>
        <v xml:space="preserve"> и </v>
      </c>
      <c r="CC816" s="10" t="str">
        <f t="shared" si="265"/>
        <v xml:space="preserve"> и </v>
      </c>
      <c r="CD816" s="10" t="str">
        <f t="shared" si="266"/>
        <v xml:space="preserve"> и </v>
      </c>
      <c r="CE816" s="10" t="str">
        <f t="shared" si="267"/>
        <v/>
      </c>
      <c r="CF816" s="10"/>
      <c r="CG816" s="10">
        <f t="shared" si="268"/>
        <v>2</v>
      </c>
    </row>
    <row r="817" spans="1:85" outlineLevel="1" x14ac:dyDescent="0.25">
      <c r="A817" s="12">
        <f t="shared" si="254"/>
        <v>1</v>
      </c>
      <c r="R817" s="18" t="str">
        <f t="shared" si="279"/>
        <v>Хранилище (Гробница) [День НС (甲) и День ЗВ (戌)]</v>
      </c>
      <c r="AI817" s="45" t="str">
        <f t="shared" si="280"/>
        <v>甲</v>
      </c>
      <c r="AK817" s="45" t="str">
        <f t="shared" si="281"/>
        <v>戌</v>
      </c>
      <c r="BN817" s="45">
        <f t="shared" si="269"/>
        <v>1</v>
      </c>
      <c r="BP817" s="12" t="s">
        <v>3808</v>
      </c>
      <c r="BR817" s="10" t="str">
        <f t="shared" si="255"/>
        <v/>
      </c>
      <c r="BS817" s="10" t="str">
        <f t="shared" si="256"/>
        <v/>
      </c>
      <c r="BT817" s="10" t="str">
        <f t="shared" si="257"/>
        <v/>
      </c>
      <c r="BU817" s="10" t="str">
        <f t="shared" si="258"/>
        <v/>
      </c>
      <c r="BV817" s="10" t="str">
        <f t="shared" si="259"/>
        <v xml:space="preserve">День НС (甲) и </v>
      </c>
      <c r="BW817" s="10" t="str">
        <f t="shared" si="260"/>
        <v>День ЗВ (戌)</v>
      </c>
      <c r="BX817" s="10" t="str">
        <f t="shared" si="261"/>
        <v/>
      </c>
      <c r="BY817" s="10" t="str">
        <f t="shared" si="262"/>
        <v/>
      </c>
      <c r="CA817" s="10" t="str">
        <f t="shared" si="263"/>
        <v xml:space="preserve"> и </v>
      </c>
      <c r="CB817" s="10" t="str">
        <f t="shared" si="264"/>
        <v xml:space="preserve"> и </v>
      </c>
      <c r="CC817" s="10" t="str">
        <f t="shared" si="265"/>
        <v xml:space="preserve"> и </v>
      </c>
      <c r="CD817" s="10" t="str">
        <f t="shared" si="266"/>
        <v xml:space="preserve"> и </v>
      </c>
      <c r="CE817" s="10" t="str">
        <f t="shared" si="267"/>
        <v/>
      </c>
      <c r="CF817" s="10"/>
      <c r="CG817" s="10">
        <f t="shared" si="268"/>
        <v>2</v>
      </c>
    </row>
    <row r="818" spans="1:85" outlineLevel="1" x14ac:dyDescent="0.25">
      <c r="A818" s="12">
        <f t="shared" si="254"/>
        <v>1</v>
      </c>
      <c r="R818" s="18" t="str">
        <f t="shared" si="279"/>
        <v>Хранилище (Гробница) [День НС (乙) и День ЗВ (丑)]</v>
      </c>
      <c r="AI818" s="45" t="str">
        <f t="shared" si="280"/>
        <v>乙</v>
      </c>
      <c r="AK818" s="45" t="str">
        <f t="shared" si="281"/>
        <v>丑</v>
      </c>
      <c r="BN818" s="45">
        <f t="shared" si="269"/>
        <v>1</v>
      </c>
      <c r="BP818" s="12" t="s">
        <v>3808</v>
      </c>
      <c r="BR818" s="10" t="str">
        <f t="shared" si="255"/>
        <v/>
      </c>
      <c r="BS818" s="10" t="str">
        <f t="shared" si="256"/>
        <v/>
      </c>
      <c r="BT818" s="10" t="str">
        <f t="shared" si="257"/>
        <v/>
      </c>
      <c r="BU818" s="10" t="str">
        <f t="shared" si="258"/>
        <v/>
      </c>
      <c r="BV818" s="10" t="str">
        <f t="shared" si="259"/>
        <v xml:space="preserve">День НС (乙) и </v>
      </c>
      <c r="BW818" s="10" t="str">
        <f t="shared" si="260"/>
        <v>День ЗВ (丑)</v>
      </c>
      <c r="BX818" s="10" t="str">
        <f t="shared" si="261"/>
        <v/>
      </c>
      <c r="BY818" s="10" t="str">
        <f t="shared" si="262"/>
        <v/>
      </c>
      <c r="CA818" s="10" t="str">
        <f t="shared" si="263"/>
        <v xml:space="preserve"> и </v>
      </c>
      <c r="CB818" s="10" t="str">
        <f t="shared" si="264"/>
        <v xml:space="preserve"> и </v>
      </c>
      <c r="CC818" s="10" t="str">
        <f t="shared" si="265"/>
        <v xml:space="preserve"> и </v>
      </c>
      <c r="CD818" s="10" t="str">
        <f t="shared" si="266"/>
        <v xml:space="preserve"> и </v>
      </c>
      <c r="CE818" s="10" t="str">
        <f t="shared" si="267"/>
        <v/>
      </c>
      <c r="CF818" s="10"/>
      <c r="CG818" s="10">
        <f t="shared" si="268"/>
        <v>2</v>
      </c>
    </row>
    <row r="819" spans="1:85" outlineLevel="1" x14ac:dyDescent="0.25">
      <c r="A819" s="12">
        <f t="shared" si="254"/>
        <v>1</v>
      </c>
      <c r="R819" s="18" t="str">
        <f t="shared" si="279"/>
        <v>Хранилище (Гробница) [День НС (乙) и День ЗВ (辰)]</v>
      </c>
      <c r="AI819" s="45" t="str">
        <f t="shared" si="280"/>
        <v>乙</v>
      </c>
      <c r="AK819" s="45" t="str">
        <f t="shared" si="281"/>
        <v>辰</v>
      </c>
      <c r="BN819" s="45">
        <f t="shared" si="269"/>
        <v>1</v>
      </c>
      <c r="BP819" s="12" t="s">
        <v>3808</v>
      </c>
      <c r="BR819" s="10" t="str">
        <f t="shared" ref="BR819:BR882" si="282">IF(U819="","",CONCATENATE(BR$113," (",U819,")",IF(OR(W819&lt;&gt;"",AB819&lt;&gt;"",AD819&lt;&gt;"",AI819&lt;&gt;"",AK819&lt;&gt;"",AP819&lt;&gt;"",AR819&lt;&gt;"")," и ","")))</f>
        <v/>
      </c>
      <c r="BS819" s="10" t="str">
        <f t="shared" ref="BS819:BS882" si="283">IF(W819="","",CONCATENATE(BS$113," (",W819,")",IF(OR(AB819&lt;&gt;"",AD819&lt;&gt;"",AI819&lt;&gt;"",AK819&lt;&gt;"",AP819&lt;&gt;"",AR819&lt;&gt;"")," и ","")))</f>
        <v/>
      </c>
      <c r="BT819" s="10" t="str">
        <f t="shared" ref="BT819:BT882" si="284">IF(AB819="","",CONCATENATE(BT$113," (",AB819,")",IF(OR(AD819&lt;&gt;"",AI819&lt;&gt;"",AK819&lt;&gt;"",AP819&lt;&gt;"",AR819&lt;&gt;"")," и ","")))</f>
        <v/>
      </c>
      <c r="BU819" s="10" t="str">
        <f t="shared" ref="BU819:BU882" si="285">IF(AD819="","",CONCATENATE(BU$113," (",AD819,")",IF(OR(AI819&lt;&gt;"",AK819&lt;&gt;"",AP819&lt;&gt;"",AR819&lt;&gt;"")," и ","")))</f>
        <v/>
      </c>
      <c r="BV819" s="10" t="str">
        <f t="shared" ref="BV819:BV882" si="286">IF(AI819="","",CONCATENATE(BV$113," (",AI819,")",IF(OR(AK819&lt;&gt;"",AP819&lt;&gt;"",AR819&lt;&gt;"")," и ","")))</f>
        <v xml:space="preserve">День НС (乙) и </v>
      </c>
      <c r="BW819" s="10" t="str">
        <f t="shared" ref="BW819:BW882" si="287">IF(AK819="","",CONCATENATE(BW$113," (",AK819,")",IF(OR(AP819&lt;&gt;"",AR819&lt;&gt;"")," и ","")))</f>
        <v>День ЗВ (辰)</v>
      </c>
      <c r="BX819" s="10" t="str">
        <f t="shared" ref="BX819:BX882" si="288">IF(AP819="","",CONCATENATE(BX$113," (",AP819,")",IF(OR(AR819&lt;&gt;"")," и ","")))</f>
        <v/>
      </c>
      <c r="BY819" s="10" t="str">
        <f t="shared" ref="BY819:BY882" si="289">IF(AR819="","",CONCATENATE(BY$113," (",AR819,")"))</f>
        <v/>
      </c>
      <c r="CA819" s="10" t="str">
        <f t="shared" ref="CA819:CA882" si="290">IF(OR(W819&lt;&gt;"",AB819&lt;&gt;"",AD819&lt;&gt;"",AI819&lt;&gt;"",AK819&lt;&gt;"",AP819&lt;&gt;"",AR819&lt;&gt;"")," и ","")</f>
        <v xml:space="preserve"> и </v>
      </c>
      <c r="CB819" s="10" t="str">
        <f t="shared" ref="CB819:CB882" si="291">IF(OR(AB819&lt;&gt;"",AD819&lt;&gt;"",AI819&lt;&gt;"",AK819&lt;&gt;"",AP819&lt;&gt;"",AR819&lt;&gt;"")," и ","")</f>
        <v xml:space="preserve"> и </v>
      </c>
      <c r="CC819" s="10" t="str">
        <f t="shared" ref="CC819:CC882" si="292">IF(OR(AI819&lt;&gt;"",AK819&lt;&gt;"",AP819&lt;&gt;"",AR819&lt;&gt;"")," и ","")</f>
        <v xml:space="preserve"> и </v>
      </c>
      <c r="CD819" s="10" t="str">
        <f t="shared" ref="CD819:CD882" si="293">IF(OR(AK819&lt;&gt;"",AP819&lt;&gt;"",AR819&lt;&gt;"")," и ","")</f>
        <v xml:space="preserve"> и </v>
      </c>
      <c r="CE819" s="10" t="str">
        <f t="shared" ref="CE819:CE882" si="294">IF(OR(AP819&lt;&gt;"",AR819&lt;&gt;"")," и ","")</f>
        <v/>
      </c>
      <c r="CF819" s="10"/>
      <c r="CG819" s="10">
        <f t="shared" ref="CG819:CG882" si="295">8-COUNTIFS(BR819:BY819,"")</f>
        <v>2</v>
      </c>
    </row>
    <row r="820" spans="1:85" outlineLevel="1" x14ac:dyDescent="0.25">
      <c r="A820" s="12">
        <f t="shared" si="254"/>
        <v>1</v>
      </c>
      <c r="R820" s="18" t="str">
        <f t="shared" si="279"/>
        <v>Хранилище (Гробница) [День НС (乙) и День ЗВ (未)]</v>
      </c>
      <c r="AI820" s="45" t="str">
        <f t="shared" si="280"/>
        <v>乙</v>
      </c>
      <c r="AK820" s="45" t="str">
        <f t="shared" si="281"/>
        <v>未</v>
      </c>
      <c r="BN820" s="45">
        <f t="shared" si="269"/>
        <v>1</v>
      </c>
      <c r="BP820" s="12" t="s">
        <v>3808</v>
      </c>
      <c r="BR820" s="10" t="str">
        <f t="shared" si="282"/>
        <v/>
      </c>
      <c r="BS820" s="10" t="str">
        <f t="shared" si="283"/>
        <v/>
      </c>
      <c r="BT820" s="10" t="str">
        <f t="shared" si="284"/>
        <v/>
      </c>
      <c r="BU820" s="10" t="str">
        <f t="shared" si="285"/>
        <v/>
      </c>
      <c r="BV820" s="10" t="str">
        <f t="shared" si="286"/>
        <v xml:space="preserve">День НС (乙) и </v>
      </c>
      <c r="BW820" s="10" t="str">
        <f t="shared" si="287"/>
        <v>День ЗВ (未)</v>
      </c>
      <c r="BX820" s="10" t="str">
        <f t="shared" si="288"/>
        <v/>
      </c>
      <c r="BY820" s="10" t="str">
        <f t="shared" si="289"/>
        <v/>
      </c>
      <c r="CA820" s="10" t="str">
        <f t="shared" si="290"/>
        <v xml:space="preserve"> и </v>
      </c>
      <c r="CB820" s="10" t="str">
        <f t="shared" si="291"/>
        <v xml:space="preserve"> и </v>
      </c>
      <c r="CC820" s="10" t="str">
        <f t="shared" si="292"/>
        <v xml:space="preserve"> и </v>
      </c>
      <c r="CD820" s="10" t="str">
        <f t="shared" si="293"/>
        <v xml:space="preserve"> и </v>
      </c>
      <c r="CE820" s="10" t="str">
        <f t="shared" si="294"/>
        <v/>
      </c>
      <c r="CF820" s="10"/>
      <c r="CG820" s="10">
        <f t="shared" si="295"/>
        <v>2</v>
      </c>
    </row>
    <row r="821" spans="1:85" outlineLevel="1" x14ac:dyDescent="0.25">
      <c r="A821" s="12">
        <f t="shared" si="254"/>
        <v>1</v>
      </c>
      <c r="R821" s="18" t="str">
        <f t="shared" si="279"/>
        <v>Хранилище (Гробница) [День НС (乙) и День ЗВ (戌)]</v>
      </c>
      <c r="AI821" s="45" t="str">
        <f t="shared" si="280"/>
        <v>乙</v>
      </c>
      <c r="AK821" s="45" t="str">
        <f t="shared" si="281"/>
        <v>戌</v>
      </c>
      <c r="BN821" s="45">
        <f t="shared" si="269"/>
        <v>1</v>
      </c>
      <c r="BP821" s="12" t="s">
        <v>3808</v>
      </c>
      <c r="BR821" s="10" t="str">
        <f t="shared" si="282"/>
        <v/>
      </c>
      <c r="BS821" s="10" t="str">
        <f t="shared" si="283"/>
        <v/>
      </c>
      <c r="BT821" s="10" t="str">
        <f t="shared" si="284"/>
        <v/>
      </c>
      <c r="BU821" s="10" t="str">
        <f t="shared" si="285"/>
        <v/>
      </c>
      <c r="BV821" s="10" t="str">
        <f t="shared" si="286"/>
        <v xml:space="preserve">День НС (乙) и </v>
      </c>
      <c r="BW821" s="10" t="str">
        <f t="shared" si="287"/>
        <v>День ЗВ (戌)</v>
      </c>
      <c r="BX821" s="10" t="str">
        <f t="shared" si="288"/>
        <v/>
      </c>
      <c r="BY821" s="10" t="str">
        <f t="shared" si="289"/>
        <v/>
      </c>
      <c r="CA821" s="10" t="str">
        <f t="shared" si="290"/>
        <v xml:space="preserve"> и </v>
      </c>
      <c r="CB821" s="10" t="str">
        <f t="shared" si="291"/>
        <v xml:space="preserve"> и </v>
      </c>
      <c r="CC821" s="10" t="str">
        <f t="shared" si="292"/>
        <v xml:space="preserve"> и </v>
      </c>
      <c r="CD821" s="10" t="str">
        <f t="shared" si="293"/>
        <v xml:space="preserve"> и </v>
      </c>
      <c r="CE821" s="10" t="str">
        <f t="shared" si="294"/>
        <v/>
      </c>
      <c r="CF821" s="10"/>
      <c r="CG821" s="10">
        <f t="shared" si="295"/>
        <v>2</v>
      </c>
    </row>
    <row r="822" spans="1:85" outlineLevel="1" x14ac:dyDescent="0.25">
      <c r="A822" s="12">
        <f t="shared" si="254"/>
        <v>1</v>
      </c>
      <c r="R822" s="18" t="str">
        <f t="shared" si="279"/>
        <v>Хранилище (Гробница) [День НС (丙) и День ЗВ (丑)]</v>
      </c>
      <c r="AI822" s="45" t="str">
        <f t="shared" si="280"/>
        <v>丙</v>
      </c>
      <c r="AK822" s="45" t="str">
        <f t="shared" si="281"/>
        <v>丑</v>
      </c>
      <c r="BN822" s="45">
        <f t="shared" si="269"/>
        <v>1</v>
      </c>
      <c r="BP822" s="12" t="s">
        <v>3808</v>
      </c>
      <c r="BR822" s="10" t="str">
        <f t="shared" si="282"/>
        <v/>
      </c>
      <c r="BS822" s="10" t="str">
        <f t="shared" si="283"/>
        <v/>
      </c>
      <c r="BT822" s="10" t="str">
        <f t="shared" si="284"/>
        <v/>
      </c>
      <c r="BU822" s="10" t="str">
        <f t="shared" si="285"/>
        <v/>
      </c>
      <c r="BV822" s="10" t="str">
        <f t="shared" si="286"/>
        <v xml:space="preserve">День НС (丙) и </v>
      </c>
      <c r="BW822" s="10" t="str">
        <f t="shared" si="287"/>
        <v>День ЗВ (丑)</v>
      </c>
      <c r="BX822" s="10" t="str">
        <f t="shared" si="288"/>
        <v/>
      </c>
      <c r="BY822" s="10" t="str">
        <f t="shared" si="289"/>
        <v/>
      </c>
      <c r="CA822" s="10" t="str">
        <f t="shared" si="290"/>
        <v xml:space="preserve"> и </v>
      </c>
      <c r="CB822" s="10" t="str">
        <f t="shared" si="291"/>
        <v xml:space="preserve"> и </v>
      </c>
      <c r="CC822" s="10" t="str">
        <f t="shared" si="292"/>
        <v xml:space="preserve"> и </v>
      </c>
      <c r="CD822" s="10" t="str">
        <f t="shared" si="293"/>
        <v xml:space="preserve"> и </v>
      </c>
      <c r="CE822" s="10" t="str">
        <f t="shared" si="294"/>
        <v/>
      </c>
      <c r="CF822" s="10"/>
      <c r="CG822" s="10">
        <f t="shared" si="295"/>
        <v>2</v>
      </c>
    </row>
    <row r="823" spans="1:85" outlineLevel="1" x14ac:dyDescent="0.25">
      <c r="A823" s="12">
        <f t="shared" si="254"/>
        <v>1</v>
      </c>
      <c r="R823" s="18" t="str">
        <f t="shared" si="279"/>
        <v>Хранилище (Гробница) [День НС (丁) и День ЗВ (丑)]</v>
      </c>
      <c r="AI823" s="45" t="str">
        <f t="shared" si="280"/>
        <v>丁</v>
      </c>
      <c r="AK823" s="45" t="str">
        <f t="shared" si="281"/>
        <v>丑</v>
      </c>
      <c r="BN823" s="45">
        <f t="shared" si="269"/>
        <v>1</v>
      </c>
      <c r="BP823" s="12" t="s">
        <v>3808</v>
      </c>
      <c r="BR823" s="10" t="str">
        <f t="shared" si="282"/>
        <v/>
      </c>
      <c r="BS823" s="10" t="str">
        <f t="shared" si="283"/>
        <v/>
      </c>
      <c r="BT823" s="10" t="str">
        <f t="shared" si="284"/>
        <v/>
      </c>
      <c r="BU823" s="10" t="str">
        <f t="shared" si="285"/>
        <v/>
      </c>
      <c r="BV823" s="10" t="str">
        <f t="shared" si="286"/>
        <v xml:space="preserve">День НС (丁) и </v>
      </c>
      <c r="BW823" s="10" t="str">
        <f t="shared" si="287"/>
        <v>День ЗВ (丑)</v>
      </c>
      <c r="BX823" s="10" t="str">
        <f t="shared" si="288"/>
        <v/>
      </c>
      <c r="BY823" s="10" t="str">
        <f t="shared" si="289"/>
        <v/>
      </c>
      <c r="CA823" s="10" t="str">
        <f t="shared" si="290"/>
        <v xml:space="preserve"> и </v>
      </c>
      <c r="CB823" s="10" t="str">
        <f t="shared" si="291"/>
        <v xml:space="preserve"> и </v>
      </c>
      <c r="CC823" s="10" t="str">
        <f t="shared" si="292"/>
        <v xml:space="preserve"> и </v>
      </c>
      <c r="CD823" s="10" t="str">
        <f t="shared" si="293"/>
        <v xml:space="preserve"> и </v>
      </c>
      <c r="CE823" s="10" t="str">
        <f t="shared" si="294"/>
        <v/>
      </c>
      <c r="CF823" s="10"/>
      <c r="CG823" s="10">
        <f t="shared" si="295"/>
        <v>2</v>
      </c>
    </row>
    <row r="824" spans="1:85" outlineLevel="1" x14ac:dyDescent="0.25">
      <c r="A824" s="12">
        <f t="shared" si="254"/>
        <v>1</v>
      </c>
      <c r="R824" s="18" t="str">
        <f t="shared" si="279"/>
        <v>Хранилище (Гробница) [День НС (戊) и День ЗВ (辰)]</v>
      </c>
      <c r="AI824" s="45" t="str">
        <f t="shared" si="280"/>
        <v>戊</v>
      </c>
      <c r="AK824" s="45" t="str">
        <f t="shared" si="281"/>
        <v>辰</v>
      </c>
      <c r="BN824" s="45">
        <f t="shared" si="269"/>
        <v>1</v>
      </c>
      <c r="BP824" s="12" t="s">
        <v>3808</v>
      </c>
      <c r="BR824" s="10" t="str">
        <f t="shared" si="282"/>
        <v/>
      </c>
      <c r="BS824" s="10" t="str">
        <f t="shared" si="283"/>
        <v/>
      </c>
      <c r="BT824" s="10" t="str">
        <f t="shared" si="284"/>
        <v/>
      </c>
      <c r="BU824" s="10" t="str">
        <f t="shared" si="285"/>
        <v/>
      </c>
      <c r="BV824" s="10" t="str">
        <f t="shared" si="286"/>
        <v xml:space="preserve">День НС (戊) и </v>
      </c>
      <c r="BW824" s="10" t="str">
        <f t="shared" si="287"/>
        <v>День ЗВ (辰)</v>
      </c>
      <c r="BX824" s="10" t="str">
        <f t="shared" si="288"/>
        <v/>
      </c>
      <c r="BY824" s="10" t="str">
        <f t="shared" si="289"/>
        <v/>
      </c>
      <c r="CA824" s="10" t="str">
        <f t="shared" si="290"/>
        <v xml:space="preserve"> и </v>
      </c>
      <c r="CB824" s="10" t="str">
        <f t="shared" si="291"/>
        <v xml:space="preserve"> и </v>
      </c>
      <c r="CC824" s="10" t="str">
        <f t="shared" si="292"/>
        <v xml:space="preserve"> и </v>
      </c>
      <c r="CD824" s="10" t="str">
        <f t="shared" si="293"/>
        <v xml:space="preserve"> и </v>
      </c>
      <c r="CE824" s="10" t="str">
        <f t="shared" si="294"/>
        <v/>
      </c>
      <c r="CF824" s="10"/>
      <c r="CG824" s="10">
        <f t="shared" si="295"/>
        <v>2</v>
      </c>
    </row>
    <row r="825" spans="1:85" outlineLevel="1" x14ac:dyDescent="0.25">
      <c r="A825" s="12">
        <f t="shared" si="254"/>
        <v>1</v>
      </c>
      <c r="R825" s="18" t="str">
        <f t="shared" si="279"/>
        <v>Хранилище (Гробница) [День НС (己) и День ЗВ (辰)]</v>
      </c>
      <c r="AI825" s="45" t="str">
        <f t="shared" si="280"/>
        <v>己</v>
      </c>
      <c r="AK825" s="45" t="str">
        <f t="shared" si="281"/>
        <v>辰</v>
      </c>
      <c r="BN825" s="45">
        <f t="shared" si="269"/>
        <v>1</v>
      </c>
      <c r="BP825" s="12" t="s">
        <v>3808</v>
      </c>
      <c r="BR825" s="10" t="str">
        <f t="shared" si="282"/>
        <v/>
      </c>
      <c r="BS825" s="10" t="str">
        <f t="shared" si="283"/>
        <v/>
      </c>
      <c r="BT825" s="10" t="str">
        <f t="shared" si="284"/>
        <v/>
      </c>
      <c r="BU825" s="10" t="str">
        <f t="shared" si="285"/>
        <v/>
      </c>
      <c r="BV825" s="10" t="str">
        <f t="shared" si="286"/>
        <v xml:space="preserve">День НС (己) и </v>
      </c>
      <c r="BW825" s="10" t="str">
        <f t="shared" si="287"/>
        <v>День ЗВ (辰)</v>
      </c>
      <c r="BX825" s="10" t="str">
        <f t="shared" si="288"/>
        <v/>
      </c>
      <c r="BY825" s="10" t="str">
        <f t="shared" si="289"/>
        <v/>
      </c>
      <c r="CA825" s="10" t="str">
        <f t="shared" si="290"/>
        <v xml:space="preserve"> и </v>
      </c>
      <c r="CB825" s="10" t="str">
        <f t="shared" si="291"/>
        <v xml:space="preserve"> и </v>
      </c>
      <c r="CC825" s="10" t="str">
        <f t="shared" si="292"/>
        <v xml:space="preserve"> и </v>
      </c>
      <c r="CD825" s="10" t="str">
        <f t="shared" si="293"/>
        <v xml:space="preserve"> и </v>
      </c>
      <c r="CE825" s="10" t="str">
        <f t="shared" si="294"/>
        <v/>
      </c>
      <c r="CF825" s="10"/>
      <c r="CG825" s="10">
        <f t="shared" si="295"/>
        <v>2</v>
      </c>
    </row>
    <row r="826" spans="1:85" outlineLevel="1" x14ac:dyDescent="0.25">
      <c r="A826" s="12">
        <f t="shared" si="254"/>
        <v>1</v>
      </c>
      <c r="R826" s="18" t="str">
        <f t="shared" si="279"/>
        <v>Хранилище (Гробница) [День НС (庚) и День ЗВ (未)]</v>
      </c>
      <c r="AI826" s="45" t="str">
        <f t="shared" si="280"/>
        <v>庚</v>
      </c>
      <c r="AK826" s="45" t="str">
        <f t="shared" si="281"/>
        <v>未</v>
      </c>
      <c r="BN826" s="45">
        <f t="shared" si="269"/>
        <v>1</v>
      </c>
      <c r="BP826" s="12" t="s">
        <v>3808</v>
      </c>
      <c r="BR826" s="10" t="str">
        <f t="shared" si="282"/>
        <v/>
      </c>
      <c r="BS826" s="10" t="str">
        <f t="shared" si="283"/>
        <v/>
      </c>
      <c r="BT826" s="10" t="str">
        <f t="shared" si="284"/>
        <v/>
      </c>
      <c r="BU826" s="10" t="str">
        <f t="shared" si="285"/>
        <v/>
      </c>
      <c r="BV826" s="10" t="str">
        <f t="shared" si="286"/>
        <v xml:space="preserve">День НС (庚) и </v>
      </c>
      <c r="BW826" s="10" t="str">
        <f t="shared" si="287"/>
        <v>День ЗВ (未)</v>
      </c>
      <c r="BX826" s="10" t="str">
        <f t="shared" si="288"/>
        <v/>
      </c>
      <c r="BY826" s="10" t="str">
        <f t="shared" si="289"/>
        <v/>
      </c>
      <c r="CA826" s="10" t="str">
        <f t="shared" si="290"/>
        <v xml:space="preserve"> и </v>
      </c>
      <c r="CB826" s="10" t="str">
        <f t="shared" si="291"/>
        <v xml:space="preserve"> и </v>
      </c>
      <c r="CC826" s="10" t="str">
        <f t="shared" si="292"/>
        <v xml:space="preserve"> и </v>
      </c>
      <c r="CD826" s="10" t="str">
        <f t="shared" si="293"/>
        <v xml:space="preserve"> и </v>
      </c>
      <c r="CE826" s="10" t="str">
        <f t="shared" si="294"/>
        <v/>
      </c>
      <c r="CF826" s="10"/>
      <c r="CG826" s="10">
        <f t="shared" si="295"/>
        <v>2</v>
      </c>
    </row>
    <row r="827" spans="1:85" outlineLevel="1" x14ac:dyDescent="0.25">
      <c r="A827" s="12">
        <f t="shared" si="254"/>
        <v>1</v>
      </c>
      <c r="R827" s="18" t="str">
        <f t="shared" si="279"/>
        <v>Хранилище (Гробница) [День НС (辛) и День ЗВ (未)]</v>
      </c>
      <c r="AI827" s="45" t="str">
        <f t="shared" si="280"/>
        <v>辛</v>
      </c>
      <c r="AK827" s="45" t="str">
        <f t="shared" si="281"/>
        <v>未</v>
      </c>
      <c r="BN827" s="45">
        <f t="shared" si="269"/>
        <v>1</v>
      </c>
      <c r="BP827" s="12" t="s">
        <v>3808</v>
      </c>
      <c r="BR827" s="10" t="str">
        <f t="shared" si="282"/>
        <v/>
      </c>
      <c r="BS827" s="10" t="str">
        <f t="shared" si="283"/>
        <v/>
      </c>
      <c r="BT827" s="10" t="str">
        <f t="shared" si="284"/>
        <v/>
      </c>
      <c r="BU827" s="10" t="str">
        <f t="shared" si="285"/>
        <v/>
      </c>
      <c r="BV827" s="10" t="str">
        <f t="shared" si="286"/>
        <v xml:space="preserve">День НС (辛) и </v>
      </c>
      <c r="BW827" s="10" t="str">
        <f t="shared" si="287"/>
        <v>День ЗВ (未)</v>
      </c>
      <c r="BX827" s="10" t="str">
        <f t="shared" si="288"/>
        <v/>
      </c>
      <c r="BY827" s="10" t="str">
        <f t="shared" si="289"/>
        <v/>
      </c>
      <c r="CA827" s="10" t="str">
        <f t="shared" si="290"/>
        <v xml:space="preserve"> и </v>
      </c>
      <c r="CB827" s="10" t="str">
        <f t="shared" si="291"/>
        <v xml:space="preserve"> и </v>
      </c>
      <c r="CC827" s="10" t="str">
        <f t="shared" si="292"/>
        <v xml:space="preserve"> и </v>
      </c>
      <c r="CD827" s="10" t="str">
        <f t="shared" si="293"/>
        <v xml:space="preserve"> и </v>
      </c>
      <c r="CE827" s="10" t="str">
        <f t="shared" si="294"/>
        <v/>
      </c>
      <c r="CF827" s="10"/>
      <c r="CG827" s="10">
        <f t="shared" si="295"/>
        <v>2</v>
      </c>
    </row>
    <row r="828" spans="1:85" outlineLevel="1" x14ac:dyDescent="0.25">
      <c r="A828" s="12">
        <f t="shared" si="254"/>
        <v>1</v>
      </c>
      <c r="R828" s="18" t="str">
        <f t="shared" si="279"/>
        <v>Хранилище (Гробница) [День НС (壬) и День ЗВ (戌)]</v>
      </c>
      <c r="AI828" s="45" t="str">
        <f t="shared" si="280"/>
        <v>壬</v>
      </c>
      <c r="AK828" s="45" t="str">
        <f t="shared" si="281"/>
        <v>戌</v>
      </c>
      <c r="BN828" s="45">
        <f t="shared" si="269"/>
        <v>1</v>
      </c>
      <c r="BP828" s="12" t="s">
        <v>3808</v>
      </c>
      <c r="BR828" s="10" t="str">
        <f t="shared" si="282"/>
        <v/>
      </c>
      <c r="BS828" s="10" t="str">
        <f t="shared" si="283"/>
        <v/>
      </c>
      <c r="BT828" s="10" t="str">
        <f t="shared" si="284"/>
        <v/>
      </c>
      <c r="BU828" s="10" t="str">
        <f t="shared" si="285"/>
        <v/>
      </c>
      <c r="BV828" s="10" t="str">
        <f t="shared" si="286"/>
        <v xml:space="preserve">День НС (壬) и </v>
      </c>
      <c r="BW828" s="10" t="str">
        <f t="shared" si="287"/>
        <v>День ЗВ (戌)</v>
      </c>
      <c r="BX828" s="10" t="str">
        <f t="shared" si="288"/>
        <v/>
      </c>
      <c r="BY828" s="10" t="str">
        <f t="shared" si="289"/>
        <v/>
      </c>
      <c r="CA828" s="10" t="str">
        <f t="shared" si="290"/>
        <v xml:space="preserve"> и </v>
      </c>
      <c r="CB828" s="10" t="str">
        <f t="shared" si="291"/>
        <v xml:space="preserve"> и </v>
      </c>
      <c r="CC828" s="10" t="str">
        <f t="shared" si="292"/>
        <v xml:space="preserve"> и </v>
      </c>
      <c r="CD828" s="10" t="str">
        <f t="shared" si="293"/>
        <v xml:space="preserve"> и </v>
      </c>
      <c r="CE828" s="10" t="str">
        <f t="shared" si="294"/>
        <v/>
      </c>
      <c r="CF828" s="10"/>
      <c r="CG828" s="10">
        <f t="shared" si="295"/>
        <v>2</v>
      </c>
    </row>
    <row r="829" spans="1:85" outlineLevel="1" x14ac:dyDescent="0.25">
      <c r="A829" s="12">
        <f t="shared" si="254"/>
        <v>1</v>
      </c>
      <c r="R829" s="18" t="str">
        <f t="shared" si="279"/>
        <v>Хранилище (Гробница) [День НС (癸) и День ЗВ (戌)]</v>
      </c>
      <c r="AI829" s="45" t="str">
        <f t="shared" si="280"/>
        <v>癸</v>
      </c>
      <c r="AK829" s="45" t="str">
        <f t="shared" si="281"/>
        <v>戌</v>
      </c>
      <c r="BN829" s="45">
        <f t="shared" si="269"/>
        <v>1</v>
      </c>
      <c r="BP829" s="12" t="s">
        <v>3808</v>
      </c>
      <c r="BR829" s="10" t="str">
        <f t="shared" si="282"/>
        <v/>
      </c>
      <c r="BS829" s="10" t="str">
        <f t="shared" si="283"/>
        <v/>
      </c>
      <c r="BT829" s="10" t="str">
        <f t="shared" si="284"/>
        <v/>
      </c>
      <c r="BU829" s="10" t="str">
        <f t="shared" si="285"/>
        <v/>
      </c>
      <c r="BV829" s="10" t="str">
        <f t="shared" si="286"/>
        <v xml:space="preserve">День НС (癸) и </v>
      </c>
      <c r="BW829" s="10" t="str">
        <f t="shared" si="287"/>
        <v>День ЗВ (戌)</v>
      </c>
      <c r="BX829" s="10" t="str">
        <f t="shared" si="288"/>
        <v/>
      </c>
      <c r="BY829" s="10" t="str">
        <f t="shared" si="289"/>
        <v/>
      </c>
      <c r="CA829" s="10" t="str">
        <f t="shared" si="290"/>
        <v xml:space="preserve"> и </v>
      </c>
      <c r="CB829" s="10" t="str">
        <f t="shared" si="291"/>
        <v xml:space="preserve"> и </v>
      </c>
      <c r="CC829" s="10" t="str">
        <f t="shared" si="292"/>
        <v xml:space="preserve"> и </v>
      </c>
      <c r="CD829" s="10" t="str">
        <f t="shared" si="293"/>
        <v xml:space="preserve"> и </v>
      </c>
      <c r="CE829" s="10" t="str">
        <f t="shared" si="294"/>
        <v/>
      </c>
      <c r="CF829" s="10"/>
      <c r="CG829" s="10">
        <f t="shared" si="295"/>
        <v>2</v>
      </c>
    </row>
    <row r="830" spans="1:85" outlineLevel="1" x14ac:dyDescent="0.25">
      <c r="A830" s="12">
        <f t="shared" si="254"/>
        <v>1</v>
      </c>
      <c r="R830" s="18" t="str">
        <f t="shared" si="279"/>
        <v>Ша цветущего персика [День НС (甲) и День ЗВ (午)]</v>
      </c>
      <c r="AI830" s="45" t="str">
        <f t="shared" si="280"/>
        <v>甲</v>
      </c>
      <c r="AK830" s="45" t="str">
        <f t="shared" si="281"/>
        <v>午</v>
      </c>
      <c r="BN830" s="45">
        <f t="shared" si="269"/>
        <v>1</v>
      </c>
      <c r="BP830" s="12" t="s">
        <v>3808</v>
      </c>
      <c r="BR830" s="10" t="str">
        <f t="shared" si="282"/>
        <v/>
      </c>
      <c r="BS830" s="10" t="str">
        <f t="shared" si="283"/>
        <v/>
      </c>
      <c r="BT830" s="10" t="str">
        <f t="shared" si="284"/>
        <v/>
      </c>
      <c r="BU830" s="10" t="str">
        <f t="shared" si="285"/>
        <v/>
      </c>
      <c r="BV830" s="10" t="str">
        <f t="shared" si="286"/>
        <v xml:space="preserve">День НС (甲) и </v>
      </c>
      <c r="BW830" s="10" t="str">
        <f t="shared" si="287"/>
        <v>День ЗВ (午)</v>
      </c>
      <c r="BX830" s="10" t="str">
        <f t="shared" si="288"/>
        <v/>
      </c>
      <c r="BY830" s="10" t="str">
        <f t="shared" si="289"/>
        <v/>
      </c>
      <c r="CA830" s="10" t="str">
        <f t="shared" si="290"/>
        <v xml:space="preserve"> и </v>
      </c>
      <c r="CB830" s="10" t="str">
        <f t="shared" si="291"/>
        <v xml:space="preserve"> и </v>
      </c>
      <c r="CC830" s="10" t="str">
        <f t="shared" si="292"/>
        <v xml:space="preserve"> и </v>
      </c>
      <c r="CD830" s="10" t="str">
        <f t="shared" si="293"/>
        <v xml:space="preserve"> и </v>
      </c>
      <c r="CE830" s="10" t="str">
        <f t="shared" si="294"/>
        <v/>
      </c>
      <c r="CF830" s="10"/>
      <c r="CG830" s="10">
        <f t="shared" si="295"/>
        <v>2</v>
      </c>
    </row>
    <row r="831" spans="1:85" outlineLevel="1" x14ac:dyDescent="0.25">
      <c r="A831" s="12">
        <f t="shared" si="254"/>
        <v>1</v>
      </c>
      <c r="R831" s="18" t="str">
        <f t="shared" si="279"/>
        <v>Ша цветущего персика [День НС (乙) и День ЗВ (午)]</v>
      </c>
      <c r="AI831" s="45" t="str">
        <f t="shared" si="280"/>
        <v>乙</v>
      </c>
      <c r="AK831" s="45" t="str">
        <f t="shared" si="281"/>
        <v>午</v>
      </c>
      <c r="BN831" s="45">
        <f t="shared" si="269"/>
        <v>1</v>
      </c>
      <c r="BP831" s="12" t="s">
        <v>3808</v>
      </c>
      <c r="BR831" s="10" t="str">
        <f t="shared" si="282"/>
        <v/>
      </c>
      <c r="BS831" s="10" t="str">
        <f t="shared" si="283"/>
        <v/>
      </c>
      <c r="BT831" s="10" t="str">
        <f t="shared" si="284"/>
        <v/>
      </c>
      <c r="BU831" s="10" t="str">
        <f t="shared" si="285"/>
        <v/>
      </c>
      <c r="BV831" s="10" t="str">
        <f t="shared" si="286"/>
        <v xml:space="preserve">День НС (乙) и </v>
      </c>
      <c r="BW831" s="10" t="str">
        <f t="shared" si="287"/>
        <v>День ЗВ (午)</v>
      </c>
      <c r="BX831" s="10" t="str">
        <f t="shared" si="288"/>
        <v/>
      </c>
      <c r="BY831" s="10" t="str">
        <f t="shared" si="289"/>
        <v/>
      </c>
      <c r="CA831" s="10" t="str">
        <f t="shared" si="290"/>
        <v xml:space="preserve"> и </v>
      </c>
      <c r="CB831" s="10" t="str">
        <f t="shared" si="291"/>
        <v xml:space="preserve"> и </v>
      </c>
      <c r="CC831" s="10" t="str">
        <f t="shared" si="292"/>
        <v xml:space="preserve"> и </v>
      </c>
      <c r="CD831" s="10" t="str">
        <f t="shared" si="293"/>
        <v xml:space="preserve"> и </v>
      </c>
      <c r="CE831" s="10" t="str">
        <f t="shared" si="294"/>
        <v/>
      </c>
      <c r="CF831" s="10"/>
      <c r="CG831" s="10">
        <f t="shared" si="295"/>
        <v>2</v>
      </c>
    </row>
    <row r="832" spans="1:85" outlineLevel="1" x14ac:dyDescent="0.25">
      <c r="A832" s="12">
        <f t="shared" si="254"/>
        <v>1</v>
      </c>
      <c r="R832" s="18" t="str">
        <f t="shared" si="279"/>
        <v>Ша цветущего персика [День НС (丙) и День ЗВ (寅)]</v>
      </c>
      <c r="AI832" s="45" t="str">
        <f t="shared" si="280"/>
        <v>丙</v>
      </c>
      <c r="AK832" s="45" t="str">
        <f t="shared" si="281"/>
        <v>寅</v>
      </c>
      <c r="BN832" s="45">
        <f t="shared" si="269"/>
        <v>1</v>
      </c>
      <c r="BP832" s="12" t="s">
        <v>3808</v>
      </c>
      <c r="BR832" s="10" t="str">
        <f t="shared" si="282"/>
        <v/>
      </c>
      <c r="BS832" s="10" t="str">
        <f t="shared" si="283"/>
        <v/>
      </c>
      <c r="BT832" s="10" t="str">
        <f t="shared" si="284"/>
        <v/>
      </c>
      <c r="BU832" s="10" t="str">
        <f t="shared" si="285"/>
        <v/>
      </c>
      <c r="BV832" s="10" t="str">
        <f t="shared" si="286"/>
        <v xml:space="preserve">День НС (丙) и </v>
      </c>
      <c r="BW832" s="10" t="str">
        <f t="shared" si="287"/>
        <v>День ЗВ (寅)</v>
      </c>
      <c r="BX832" s="10" t="str">
        <f t="shared" si="288"/>
        <v/>
      </c>
      <c r="BY832" s="10" t="str">
        <f t="shared" si="289"/>
        <v/>
      </c>
      <c r="CA832" s="10" t="str">
        <f t="shared" si="290"/>
        <v xml:space="preserve"> и </v>
      </c>
      <c r="CB832" s="10" t="str">
        <f t="shared" si="291"/>
        <v xml:space="preserve"> и </v>
      </c>
      <c r="CC832" s="10" t="str">
        <f t="shared" si="292"/>
        <v xml:space="preserve"> и </v>
      </c>
      <c r="CD832" s="10" t="str">
        <f t="shared" si="293"/>
        <v xml:space="preserve"> и </v>
      </c>
      <c r="CE832" s="10" t="str">
        <f t="shared" si="294"/>
        <v/>
      </c>
      <c r="CF832" s="10"/>
      <c r="CG832" s="10">
        <f t="shared" si="295"/>
        <v>2</v>
      </c>
    </row>
    <row r="833" spans="1:85" outlineLevel="1" x14ac:dyDescent="0.25">
      <c r="A833" s="12">
        <f t="shared" si="254"/>
        <v>1</v>
      </c>
      <c r="R833" s="18" t="str">
        <f t="shared" si="279"/>
        <v>Ша цветущего персика [День НС (丁) и День ЗВ (未)]</v>
      </c>
      <c r="AI833" s="45" t="str">
        <f t="shared" si="280"/>
        <v>丁</v>
      </c>
      <c r="AK833" s="45" t="str">
        <f t="shared" si="281"/>
        <v>未</v>
      </c>
      <c r="BN833" s="45">
        <f t="shared" si="269"/>
        <v>1</v>
      </c>
      <c r="BP833" s="12" t="s">
        <v>3808</v>
      </c>
      <c r="BR833" s="10" t="str">
        <f t="shared" si="282"/>
        <v/>
      </c>
      <c r="BS833" s="10" t="str">
        <f t="shared" si="283"/>
        <v/>
      </c>
      <c r="BT833" s="10" t="str">
        <f t="shared" si="284"/>
        <v/>
      </c>
      <c r="BU833" s="10" t="str">
        <f t="shared" si="285"/>
        <v/>
      </c>
      <c r="BV833" s="10" t="str">
        <f t="shared" si="286"/>
        <v xml:space="preserve">День НС (丁) и </v>
      </c>
      <c r="BW833" s="10" t="str">
        <f t="shared" si="287"/>
        <v>День ЗВ (未)</v>
      </c>
      <c r="BX833" s="10" t="str">
        <f t="shared" si="288"/>
        <v/>
      </c>
      <c r="BY833" s="10" t="str">
        <f t="shared" si="289"/>
        <v/>
      </c>
      <c r="CA833" s="10" t="str">
        <f t="shared" si="290"/>
        <v xml:space="preserve"> и </v>
      </c>
      <c r="CB833" s="10" t="str">
        <f t="shared" si="291"/>
        <v xml:space="preserve"> и </v>
      </c>
      <c r="CC833" s="10" t="str">
        <f t="shared" si="292"/>
        <v xml:space="preserve"> и </v>
      </c>
      <c r="CD833" s="10" t="str">
        <f t="shared" si="293"/>
        <v xml:space="preserve"> и </v>
      </c>
      <c r="CE833" s="10" t="str">
        <f t="shared" si="294"/>
        <v/>
      </c>
      <c r="CF833" s="10"/>
      <c r="CG833" s="10">
        <f t="shared" si="295"/>
        <v>2</v>
      </c>
    </row>
    <row r="834" spans="1:85" outlineLevel="1" x14ac:dyDescent="0.25">
      <c r="A834" s="12">
        <f t="shared" si="254"/>
        <v>1</v>
      </c>
      <c r="R834" s="18" t="str">
        <f t="shared" si="279"/>
        <v>Ша цветущего персика [День НС (戊) и День ЗВ (辰)]</v>
      </c>
      <c r="AI834" s="45" t="str">
        <f t="shared" si="280"/>
        <v>戊</v>
      </c>
      <c r="AK834" s="45" t="str">
        <f t="shared" si="281"/>
        <v>辰</v>
      </c>
      <c r="BN834" s="45">
        <f t="shared" si="269"/>
        <v>1</v>
      </c>
      <c r="BP834" s="12" t="s">
        <v>3808</v>
      </c>
      <c r="BR834" s="10" t="str">
        <f t="shared" si="282"/>
        <v/>
      </c>
      <c r="BS834" s="10" t="str">
        <f t="shared" si="283"/>
        <v/>
      </c>
      <c r="BT834" s="10" t="str">
        <f t="shared" si="284"/>
        <v/>
      </c>
      <c r="BU834" s="10" t="str">
        <f t="shared" si="285"/>
        <v/>
      </c>
      <c r="BV834" s="10" t="str">
        <f t="shared" si="286"/>
        <v xml:space="preserve">День НС (戊) и </v>
      </c>
      <c r="BW834" s="10" t="str">
        <f t="shared" si="287"/>
        <v>День ЗВ (辰)</v>
      </c>
      <c r="BX834" s="10" t="str">
        <f t="shared" si="288"/>
        <v/>
      </c>
      <c r="BY834" s="10" t="str">
        <f t="shared" si="289"/>
        <v/>
      </c>
      <c r="CA834" s="10" t="str">
        <f t="shared" si="290"/>
        <v xml:space="preserve"> и </v>
      </c>
      <c r="CB834" s="10" t="str">
        <f t="shared" si="291"/>
        <v xml:space="preserve"> и </v>
      </c>
      <c r="CC834" s="10" t="str">
        <f t="shared" si="292"/>
        <v xml:space="preserve"> и </v>
      </c>
      <c r="CD834" s="10" t="str">
        <f t="shared" si="293"/>
        <v xml:space="preserve"> и </v>
      </c>
      <c r="CE834" s="10" t="str">
        <f t="shared" si="294"/>
        <v/>
      </c>
      <c r="CF834" s="10"/>
      <c r="CG834" s="10">
        <f t="shared" si="295"/>
        <v>2</v>
      </c>
    </row>
    <row r="835" spans="1:85" outlineLevel="1" x14ac:dyDescent="0.25">
      <c r="A835" s="12">
        <f t="shared" si="254"/>
        <v>1</v>
      </c>
      <c r="R835" s="18" t="str">
        <f t="shared" si="279"/>
        <v>Ша цветущего персика [День НС (己) и День ЗВ (辰)]</v>
      </c>
      <c r="AI835" s="45" t="str">
        <f t="shared" si="280"/>
        <v>己</v>
      </c>
      <c r="AK835" s="45" t="str">
        <f t="shared" si="281"/>
        <v>辰</v>
      </c>
      <c r="BN835" s="45">
        <f t="shared" si="269"/>
        <v>1</v>
      </c>
      <c r="BP835" s="12" t="s">
        <v>3808</v>
      </c>
      <c r="BR835" s="10" t="str">
        <f t="shared" si="282"/>
        <v/>
      </c>
      <c r="BS835" s="10" t="str">
        <f t="shared" si="283"/>
        <v/>
      </c>
      <c r="BT835" s="10" t="str">
        <f t="shared" si="284"/>
        <v/>
      </c>
      <c r="BU835" s="10" t="str">
        <f t="shared" si="285"/>
        <v/>
      </c>
      <c r="BV835" s="10" t="str">
        <f t="shared" si="286"/>
        <v xml:space="preserve">День НС (己) и </v>
      </c>
      <c r="BW835" s="10" t="str">
        <f t="shared" si="287"/>
        <v>День ЗВ (辰)</v>
      </c>
      <c r="BX835" s="10" t="str">
        <f t="shared" si="288"/>
        <v/>
      </c>
      <c r="BY835" s="10" t="str">
        <f t="shared" si="289"/>
        <v/>
      </c>
      <c r="CA835" s="10" t="str">
        <f t="shared" si="290"/>
        <v xml:space="preserve"> и </v>
      </c>
      <c r="CB835" s="10" t="str">
        <f t="shared" si="291"/>
        <v xml:space="preserve"> и </v>
      </c>
      <c r="CC835" s="10" t="str">
        <f t="shared" si="292"/>
        <v xml:space="preserve"> и </v>
      </c>
      <c r="CD835" s="10" t="str">
        <f t="shared" si="293"/>
        <v xml:space="preserve"> и </v>
      </c>
      <c r="CE835" s="10" t="str">
        <f t="shared" si="294"/>
        <v/>
      </c>
      <c r="CF835" s="10"/>
      <c r="CG835" s="10">
        <f t="shared" si="295"/>
        <v>2</v>
      </c>
    </row>
    <row r="836" spans="1:85" outlineLevel="1" x14ac:dyDescent="0.25">
      <c r="A836" s="12">
        <f t="shared" si="254"/>
        <v>1</v>
      </c>
      <c r="R836" s="18" t="str">
        <f t="shared" si="279"/>
        <v>Ша цветущего персика [День НС (庚) и День ЗВ (戌)]</v>
      </c>
      <c r="AI836" s="45" t="str">
        <f t="shared" si="280"/>
        <v>庚</v>
      </c>
      <c r="AK836" s="45" t="str">
        <f t="shared" si="281"/>
        <v>戌</v>
      </c>
      <c r="BN836" s="45">
        <f t="shared" si="269"/>
        <v>1</v>
      </c>
      <c r="BP836" s="12" t="s">
        <v>3808</v>
      </c>
      <c r="BR836" s="10" t="str">
        <f t="shared" si="282"/>
        <v/>
      </c>
      <c r="BS836" s="10" t="str">
        <f t="shared" si="283"/>
        <v/>
      </c>
      <c r="BT836" s="10" t="str">
        <f t="shared" si="284"/>
        <v/>
      </c>
      <c r="BU836" s="10" t="str">
        <f t="shared" si="285"/>
        <v/>
      </c>
      <c r="BV836" s="10" t="str">
        <f t="shared" si="286"/>
        <v xml:space="preserve">День НС (庚) и </v>
      </c>
      <c r="BW836" s="10" t="str">
        <f t="shared" si="287"/>
        <v>День ЗВ (戌)</v>
      </c>
      <c r="BX836" s="10" t="str">
        <f t="shared" si="288"/>
        <v/>
      </c>
      <c r="BY836" s="10" t="str">
        <f t="shared" si="289"/>
        <v/>
      </c>
      <c r="CA836" s="10" t="str">
        <f t="shared" si="290"/>
        <v xml:space="preserve"> и </v>
      </c>
      <c r="CB836" s="10" t="str">
        <f t="shared" si="291"/>
        <v xml:space="preserve"> и </v>
      </c>
      <c r="CC836" s="10" t="str">
        <f t="shared" si="292"/>
        <v xml:space="preserve"> и </v>
      </c>
      <c r="CD836" s="10" t="str">
        <f t="shared" si="293"/>
        <v xml:space="preserve"> и </v>
      </c>
      <c r="CE836" s="10" t="str">
        <f t="shared" si="294"/>
        <v/>
      </c>
      <c r="CF836" s="10"/>
      <c r="CG836" s="10">
        <f t="shared" si="295"/>
        <v>2</v>
      </c>
    </row>
    <row r="837" spans="1:85" outlineLevel="1" x14ac:dyDescent="0.25">
      <c r="A837" s="12">
        <f t="shared" si="254"/>
        <v>1</v>
      </c>
      <c r="R837" s="18" t="str">
        <f t="shared" si="279"/>
        <v>Ша цветущего персика [День НС (辛) и День ЗВ (酉)]</v>
      </c>
      <c r="AI837" s="45" t="str">
        <f t="shared" si="280"/>
        <v>辛</v>
      </c>
      <c r="AK837" s="45" t="str">
        <f t="shared" si="281"/>
        <v>酉</v>
      </c>
      <c r="BN837" s="45">
        <f t="shared" si="269"/>
        <v>1</v>
      </c>
      <c r="BP837" s="12" t="s">
        <v>3808</v>
      </c>
      <c r="BR837" s="10" t="str">
        <f t="shared" si="282"/>
        <v/>
      </c>
      <c r="BS837" s="10" t="str">
        <f t="shared" si="283"/>
        <v/>
      </c>
      <c r="BT837" s="10" t="str">
        <f t="shared" si="284"/>
        <v/>
      </c>
      <c r="BU837" s="10" t="str">
        <f t="shared" si="285"/>
        <v/>
      </c>
      <c r="BV837" s="10" t="str">
        <f t="shared" si="286"/>
        <v xml:space="preserve">День НС (辛) и </v>
      </c>
      <c r="BW837" s="10" t="str">
        <f t="shared" si="287"/>
        <v>День ЗВ (酉)</v>
      </c>
      <c r="BX837" s="10" t="str">
        <f t="shared" si="288"/>
        <v/>
      </c>
      <c r="BY837" s="10" t="str">
        <f t="shared" si="289"/>
        <v/>
      </c>
      <c r="CA837" s="10" t="str">
        <f t="shared" si="290"/>
        <v xml:space="preserve"> и </v>
      </c>
      <c r="CB837" s="10" t="str">
        <f t="shared" si="291"/>
        <v xml:space="preserve"> и </v>
      </c>
      <c r="CC837" s="10" t="str">
        <f t="shared" si="292"/>
        <v xml:space="preserve"> и </v>
      </c>
      <c r="CD837" s="10" t="str">
        <f t="shared" si="293"/>
        <v xml:space="preserve"> и </v>
      </c>
      <c r="CE837" s="10" t="str">
        <f t="shared" si="294"/>
        <v/>
      </c>
      <c r="CF837" s="10"/>
      <c r="CG837" s="10">
        <f t="shared" si="295"/>
        <v>2</v>
      </c>
    </row>
    <row r="838" spans="1:85" outlineLevel="1" x14ac:dyDescent="0.25">
      <c r="A838" s="12">
        <f t="shared" si="254"/>
        <v>1</v>
      </c>
      <c r="R838" s="18" t="str">
        <f t="shared" si="279"/>
        <v>Ша цветущего персика [День НС (壬) и День ЗВ (子)]</v>
      </c>
      <c r="AI838" s="45" t="str">
        <f t="shared" si="280"/>
        <v>壬</v>
      </c>
      <c r="AK838" s="45" t="str">
        <f t="shared" si="281"/>
        <v>子</v>
      </c>
      <c r="BN838" s="45">
        <f t="shared" si="269"/>
        <v>1</v>
      </c>
      <c r="BP838" s="12" t="s">
        <v>3808</v>
      </c>
      <c r="BR838" s="10" t="str">
        <f t="shared" si="282"/>
        <v/>
      </c>
      <c r="BS838" s="10" t="str">
        <f t="shared" si="283"/>
        <v/>
      </c>
      <c r="BT838" s="10" t="str">
        <f t="shared" si="284"/>
        <v/>
      </c>
      <c r="BU838" s="10" t="str">
        <f t="shared" si="285"/>
        <v/>
      </c>
      <c r="BV838" s="10" t="str">
        <f t="shared" si="286"/>
        <v xml:space="preserve">День НС (壬) и </v>
      </c>
      <c r="BW838" s="10" t="str">
        <f t="shared" si="287"/>
        <v>День ЗВ (子)</v>
      </c>
      <c r="BX838" s="10" t="str">
        <f t="shared" si="288"/>
        <v/>
      </c>
      <c r="BY838" s="10" t="str">
        <f t="shared" si="289"/>
        <v/>
      </c>
      <c r="CA838" s="10" t="str">
        <f t="shared" si="290"/>
        <v xml:space="preserve"> и </v>
      </c>
      <c r="CB838" s="10" t="str">
        <f t="shared" si="291"/>
        <v xml:space="preserve"> и </v>
      </c>
      <c r="CC838" s="10" t="str">
        <f t="shared" si="292"/>
        <v xml:space="preserve"> и </v>
      </c>
      <c r="CD838" s="10" t="str">
        <f t="shared" si="293"/>
        <v xml:space="preserve"> и </v>
      </c>
      <c r="CE838" s="10" t="str">
        <f t="shared" si="294"/>
        <v/>
      </c>
      <c r="CF838" s="10"/>
      <c r="CG838" s="10">
        <f t="shared" si="295"/>
        <v>2</v>
      </c>
    </row>
    <row r="839" spans="1:85" outlineLevel="1" x14ac:dyDescent="0.25">
      <c r="A839" s="12">
        <f t="shared" si="254"/>
        <v>1</v>
      </c>
      <c r="R839" s="18" t="str">
        <f t="shared" si="279"/>
        <v>Ша цветущего персика [День НС (癸) и День ЗВ (申)]</v>
      </c>
      <c r="AI839" s="45" t="str">
        <f t="shared" si="280"/>
        <v>癸</v>
      </c>
      <c r="AK839" s="45" t="str">
        <f t="shared" si="281"/>
        <v>申</v>
      </c>
      <c r="BN839" s="45">
        <f t="shared" si="269"/>
        <v>1</v>
      </c>
      <c r="BP839" s="12" t="s">
        <v>3808</v>
      </c>
      <c r="BR839" s="10" t="str">
        <f t="shared" si="282"/>
        <v/>
      </c>
      <c r="BS839" s="10" t="str">
        <f t="shared" si="283"/>
        <v/>
      </c>
      <c r="BT839" s="10" t="str">
        <f t="shared" si="284"/>
        <v/>
      </c>
      <c r="BU839" s="10" t="str">
        <f t="shared" si="285"/>
        <v/>
      </c>
      <c r="BV839" s="10" t="str">
        <f t="shared" si="286"/>
        <v xml:space="preserve">День НС (癸) и </v>
      </c>
      <c r="BW839" s="10" t="str">
        <f t="shared" si="287"/>
        <v>День ЗВ (申)</v>
      </c>
      <c r="BX839" s="10" t="str">
        <f t="shared" si="288"/>
        <v/>
      </c>
      <c r="BY839" s="10" t="str">
        <f t="shared" si="289"/>
        <v/>
      </c>
      <c r="CA839" s="10" t="str">
        <f t="shared" si="290"/>
        <v xml:space="preserve"> и </v>
      </c>
      <c r="CB839" s="10" t="str">
        <f t="shared" si="291"/>
        <v xml:space="preserve"> и </v>
      </c>
      <c r="CC839" s="10" t="str">
        <f t="shared" si="292"/>
        <v xml:space="preserve"> и </v>
      </c>
      <c r="CD839" s="10" t="str">
        <f t="shared" si="293"/>
        <v xml:space="preserve"> и </v>
      </c>
      <c r="CE839" s="10" t="str">
        <f t="shared" si="294"/>
        <v/>
      </c>
      <c r="CF839" s="10"/>
      <c r="CG839" s="10">
        <f t="shared" si="295"/>
        <v>2</v>
      </c>
    </row>
    <row r="840" spans="1:85" outlineLevel="1" x14ac:dyDescent="0.25">
      <c r="A840" s="12">
        <f t="shared" si="254"/>
        <v>1</v>
      </c>
      <c r="R840" s="18" t="str">
        <f t="shared" si="279"/>
        <v>Небесный чиновник [День НС (甲) и День ЗВ (酉)]</v>
      </c>
      <c r="AI840" s="45" t="str">
        <f t="shared" si="280"/>
        <v>甲</v>
      </c>
      <c r="AK840" s="45" t="str">
        <f t="shared" si="281"/>
        <v>酉</v>
      </c>
      <c r="BN840" s="45">
        <f t="shared" si="269"/>
        <v>1</v>
      </c>
      <c r="BP840" s="12" t="s">
        <v>3808</v>
      </c>
      <c r="BR840" s="10" t="str">
        <f t="shared" si="282"/>
        <v/>
      </c>
      <c r="BS840" s="10" t="str">
        <f t="shared" si="283"/>
        <v/>
      </c>
      <c r="BT840" s="10" t="str">
        <f t="shared" si="284"/>
        <v/>
      </c>
      <c r="BU840" s="10" t="str">
        <f t="shared" si="285"/>
        <v/>
      </c>
      <c r="BV840" s="10" t="str">
        <f t="shared" si="286"/>
        <v xml:space="preserve">День НС (甲) и </v>
      </c>
      <c r="BW840" s="10" t="str">
        <f t="shared" si="287"/>
        <v>День ЗВ (酉)</v>
      </c>
      <c r="BX840" s="10" t="str">
        <f t="shared" si="288"/>
        <v/>
      </c>
      <c r="BY840" s="10" t="str">
        <f t="shared" si="289"/>
        <v/>
      </c>
      <c r="CA840" s="10" t="str">
        <f t="shared" si="290"/>
        <v xml:space="preserve"> и </v>
      </c>
      <c r="CB840" s="10" t="str">
        <f t="shared" si="291"/>
        <v xml:space="preserve"> и </v>
      </c>
      <c r="CC840" s="10" t="str">
        <f t="shared" si="292"/>
        <v xml:space="preserve"> и </v>
      </c>
      <c r="CD840" s="10" t="str">
        <f t="shared" si="293"/>
        <v xml:space="preserve"> и </v>
      </c>
      <c r="CE840" s="10" t="str">
        <f t="shared" si="294"/>
        <v/>
      </c>
      <c r="CF840" s="10"/>
      <c r="CG840" s="10">
        <f t="shared" si="295"/>
        <v>2</v>
      </c>
    </row>
    <row r="841" spans="1:85" outlineLevel="1" x14ac:dyDescent="0.25">
      <c r="A841" s="12">
        <f t="shared" si="254"/>
        <v>1</v>
      </c>
      <c r="R841" s="18" t="str">
        <f t="shared" si="279"/>
        <v>Небесный чиновник [День НС (乙) и День ЗВ (申)]</v>
      </c>
      <c r="AI841" s="45" t="str">
        <f t="shared" si="280"/>
        <v>乙</v>
      </c>
      <c r="AK841" s="45" t="str">
        <f t="shared" si="281"/>
        <v>申</v>
      </c>
      <c r="BN841" s="45">
        <f t="shared" si="269"/>
        <v>1</v>
      </c>
      <c r="BP841" s="12" t="s">
        <v>3808</v>
      </c>
      <c r="BR841" s="10" t="str">
        <f t="shared" si="282"/>
        <v/>
      </c>
      <c r="BS841" s="10" t="str">
        <f t="shared" si="283"/>
        <v/>
      </c>
      <c r="BT841" s="10" t="str">
        <f t="shared" si="284"/>
        <v/>
      </c>
      <c r="BU841" s="10" t="str">
        <f t="shared" si="285"/>
        <v/>
      </c>
      <c r="BV841" s="10" t="str">
        <f t="shared" si="286"/>
        <v xml:space="preserve">День НС (乙) и </v>
      </c>
      <c r="BW841" s="10" t="str">
        <f t="shared" si="287"/>
        <v>День ЗВ (申)</v>
      </c>
      <c r="BX841" s="10" t="str">
        <f t="shared" si="288"/>
        <v/>
      </c>
      <c r="BY841" s="10" t="str">
        <f t="shared" si="289"/>
        <v/>
      </c>
      <c r="CA841" s="10" t="str">
        <f t="shared" si="290"/>
        <v xml:space="preserve"> и </v>
      </c>
      <c r="CB841" s="10" t="str">
        <f t="shared" si="291"/>
        <v xml:space="preserve"> и </v>
      </c>
      <c r="CC841" s="10" t="str">
        <f t="shared" si="292"/>
        <v xml:space="preserve"> и </v>
      </c>
      <c r="CD841" s="10" t="str">
        <f t="shared" si="293"/>
        <v xml:space="preserve"> и </v>
      </c>
      <c r="CE841" s="10" t="str">
        <f t="shared" si="294"/>
        <v/>
      </c>
      <c r="CF841" s="10"/>
      <c r="CG841" s="10">
        <f t="shared" si="295"/>
        <v>2</v>
      </c>
    </row>
    <row r="842" spans="1:85" outlineLevel="1" x14ac:dyDescent="0.25">
      <c r="A842" s="12">
        <f t="shared" si="254"/>
        <v>1</v>
      </c>
      <c r="R842" s="18" t="str">
        <f t="shared" si="279"/>
        <v>Небесный чиновник [День НС (丙) и День ЗВ (子)]</v>
      </c>
      <c r="AI842" s="45" t="str">
        <f t="shared" si="280"/>
        <v>丙</v>
      </c>
      <c r="AK842" s="45" t="str">
        <f t="shared" si="281"/>
        <v>子</v>
      </c>
      <c r="BN842" s="45">
        <f t="shared" si="269"/>
        <v>1</v>
      </c>
      <c r="BP842" s="12" t="s">
        <v>3808</v>
      </c>
      <c r="BR842" s="10" t="str">
        <f t="shared" si="282"/>
        <v/>
      </c>
      <c r="BS842" s="10" t="str">
        <f t="shared" si="283"/>
        <v/>
      </c>
      <c r="BT842" s="10" t="str">
        <f t="shared" si="284"/>
        <v/>
      </c>
      <c r="BU842" s="10" t="str">
        <f t="shared" si="285"/>
        <v/>
      </c>
      <c r="BV842" s="10" t="str">
        <f t="shared" si="286"/>
        <v xml:space="preserve">День НС (丙) и </v>
      </c>
      <c r="BW842" s="10" t="str">
        <f t="shared" si="287"/>
        <v>День ЗВ (子)</v>
      </c>
      <c r="BX842" s="10" t="str">
        <f t="shared" si="288"/>
        <v/>
      </c>
      <c r="BY842" s="10" t="str">
        <f t="shared" si="289"/>
        <v/>
      </c>
      <c r="CA842" s="10" t="str">
        <f t="shared" si="290"/>
        <v xml:space="preserve"> и </v>
      </c>
      <c r="CB842" s="10" t="str">
        <f t="shared" si="291"/>
        <v xml:space="preserve"> и </v>
      </c>
      <c r="CC842" s="10" t="str">
        <f t="shared" si="292"/>
        <v xml:space="preserve"> и </v>
      </c>
      <c r="CD842" s="10" t="str">
        <f t="shared" si="293"/>
        <v xml:space="preserve"> и </v>
      </c>
      <c r="CE842" s="10" t="str">
        <f t="shared" si="294"/>
        <v/>
      </c>
      <c r="CF842" s="10"/>
      <c r="CG842" s="10">
        <f t="shared" si="295"/>
        <v>2</v>
      </c>
    </row>
    <row r="843" spans="1:85" outlineLevel="1" x14ac:dyDescent="0.25">
      <c r="A843" s="12">
        <f t="shared" si="254"/>
        <v>1</v>
      </c>
      <c r="R843" s="18" t="str">
        <f t="shared" si="279"/>
        <v>Небесный чиновник [День НС (丁) и День ЗВ (亥)]</v>
      </c>
      <c r="AI843" s="45" t="str">
        <f t="shared" si="280"/>
        <v>丁</v>
      </c>
      <c r="AK843" s="45" t="str">
        <f t="shared" si="281"/>
        <v>亥</v>
      </c>
      <c r="BN843" s="45">
        <f t="shared" si="269"/>
        <v>1</v>
      </c>
      <c r="BP843" s="12" t="s">
        <v>3808</v>
      </c>
      <c r="BR843" s="10" t="str">
        <f t="shared" si="282"/>
        <v/>
      </c>
      <c r="BS843" s="10" t="str">
        <f t="shared" si="283"/>
        <v/>
      </c>
      <c r="BT843" s="10" t="str">
        <f t="shared" si="284"/>
        <v/>
      </c>
      <c r="BU843" s="10" t="str">
        <f t="shared" si="285"/>
        <v/>
      </c>
      <c r="BV843" s="10" t="str">
        <f t="shared" si="286"/>
        <v xml:space="preserve">День НС (丁) и </v>
      </c>
      <c r="BW843" s="10" t="str">
        <f t="shared" si="287"/>
        <v>День ЗВ (亥)</v>
      </c>
      <c r="BX843" s="10" t="str">
        <f t="shared" si="288"/>
        <v/>
      </c>
      <c r="BY843" s="10" t="str">
        <f t="shared" si="289"/>
        <v/>
      </c>
      <c r="CA843" s="10" t="str">
        <f t="shared" si="290"/>
        <v xml:space="preserve"> и </v>
      </c>
      <c r="CB843" s="10" t="str">
        <f t="shared" si="291"/>
        <v xml:space="preserve"> и </v>
      </c>
      <c r="CC843" s="10" t="str">
        <f t="shared" si="292"/>
        <v xml:space="preserve"> и </v>
      </c>
      <c r="CD843" s="10" t="str">
        <f t="shared" si="293"/>
        <v xml:space="preserve"> и </v>
      </c>
      <c r="CE843" s="10" t="str">
        <f t="shared" si="294"/>
        <v/>
      </c>
      <c r="CF843" s="10"/>
      <c r="CG843" s="10">
        <f t="shared" si="295"/>
        <v>2</v>
      </c>
    </row>
    <row r="844" spans="1:85" outlineLevel="1" x14ac:dyDescent="0.25">
      <c r="A844" s="12">
        <f t="shared" si="254"/>
        <v>1</v>
      </c>
      <c r="R844" s="18" t="str">
        <f t="shared" si="279"/>
        <v>Небесный чиновник [День НС (戊) и День ЗВ (卯)]</v>
      </c>
      <c r="AI844" s="45" t="str">
        <f t="shared" si="280"/>
        <v>戊</v>
      </c>
      <c r="AK844" s="45" t="str">
        <f t="shared" si="281"/>
        <v>卯</v>
      </c>
      <c r="BN844" s="45">
        <f t="shared" si="269"/>
        <v>1</v>
      </c>
      <c r="BP844" s="12" t="s">
        <v>3808</v>
      </c>
      <c r="BR844" s="10" t="str">
        <f t="shared" si="282"/>
        <v/>
      </c>
      <c r="BS844" s="10" t="str">
        <f t="shared" si="283"/>
        <v/>
      </c>
      <c r="BT844" s="10" t="str">
        <f t="shared" si="284"/>
        <v/>
      </c>
      <c r="BU844" s="10" t="str">
        <f t="shared" si="285"/>
        <v/>
      </c>
      <c r="BV844" s="10" t="str">
        <f t="shared" si="286"/>
        <v xml:space="preserve">День НС (戊) и </v>
      </c>
      <c r="BW844" s="10" t="str">
        <f t="shared" si="287"/>
        <v>День ЗВ (卯)</v>
      </c>
      <c r="BX844" s="10" t="str">
        <f t="shared" si="288"/>
        <v/>
      </c>
      <c r="BY844" s="10" t="str">
        <f t="shared" si="289"/>
        <v/>
      </c>
      <c r="CA844" s="10" t="str">
        <f t="shared" si="290"/>
        <v xml:space="preserve"> и </v>
      </c>
      <c r="CB844" s="10" t="str">
        <f t="shared" si="291"/>
        <v xml:space="preserve"> и </v>
      </c>
      <c r="CC844" s="10" t="str">
        <f t="shared" si="292"/>
        <v xml:space="preserve"> и </v>
      </c>
      <c r="CD844" s="10" t="str">
        <f t="shared" si="293"/>
        <v xml:space="preserve"> и </v>
      </c>
      <c r="CE844" s="10" t="str">
        <f t="shared" si="294"/>
        <v/>
      </c>
      <c r="CF844" s="10"/>
      <c r="CG844" s="10">
        <f t="shared" si="295"/>
        <v>2</v>
      </c>
    </row>
    <row r="845" spans="1:85" outlineLevel="1" x14ac:dyDescent="0.25">
      <c r="A845" s="12">
        <f t="shared" si="254"/>
        <v>1</v>
      </c>
      <c r="R845" s="18" t="str">
        <f t="shared" si="279"/>
        <v>Небесный чиновник [День НС (己) и День ЗВ (寅)]</v>
      </c>
      <c r="AI845" s="45" t="str">
        <f t="shared" si="280"/>
        <v>己</v>
      </c>
      <c r="AK845" s="45" t="str">
        <f t="shared" si="281"/>
        <v>寅</v>
      </c>
      <c r="BN845" s="45">
        <f t="shared" si="269"/>
        <v>1</v>
      </c>
      <c r="BP845" s="12" t="s">
        <v>3808</v>
      </c>
      <c r="BR845" s="10" t="str">
        <f t="shared" si="282"/>
        <v/>
      </c>
      <c r="BS845" s="10" t="str">
        <f t="shared" si="283"/>
        <v/>
      </c>
      <c r="BT845" s="10" t="str">
        <f t="shared" si="284"/>
        <v/>
      </c>
      <c r="BU845" s="10" t="str">
        <f t="shared" si="285"/>
        <v/>
      </c>
      <c r="BV845" s="10" t="str">
        <f t="shared" si="286"/>
        <v xml:space="preserve">День НС (己) и </v>
      </c>
      <c r="BW845" s="10" t="str">
        <f t="shared" si="287"/>
        <v>День ЗВ (寅)</v>
      </c>
      <c r="BX845" s="10" t="str">
        <f t="shared" si="288"/>
        <v/>
      </c>
      <c r="BY845" s="10" t="str">
        <f t="shared" si="289"/>
        <v/>
      </c>
      <c r="CA845" s="10" t="str">
        <f t="shared" si="290"/>
        <v xml:space="preserve"> и </v>
      </c>
      <c r="CB845" s="10" t="str">
        <f t="shared" si="291"/>
        <v xml:space="preserve"> и </v>
      </c>
      <c r="CC845" s="10" t="str">
        <f t="shared" si="292"/>
        <v xml:space="preserve"> и </v>
      </c>
      <c r="CD845" s="10" t="str">
        <f t="shared" si="293"/>
        <v xml:space="preserve"> и </v>
      </c>
      <c r="CE845" s="10" t="str">
        <f t="shared" si="294"/>
        <v/>
      </c>
      <c r="CF845" s="10"/>
      <c r="CG845" s="10">
        <f t="shared" si="295"/>
        <v>2</v>
      </c>
    </row>
    <row r="846" spans="1:85" outlineLevel="1" x14ac:dyDescent="0.25">
      <c r="A846" s="12">
        <f t="shared" si="254"/>
        <v>1</v>
      </c>
      <c r="R846" s="18" t="str">
        <f t="shared" si="279"/>
        <v>Небесный чиновник [День НС (庚) и День ЗВ (午)]</v>
      </c>
      <c r="AI846" s="45" t="str">
        <f t="shared" si="280"/>
        <v>庚</v>
      </c>
      <c r="AK846" s="45" t="str">
        <f t="shared" si="281"/>
        <v>午</v>
      </c>
      <c r="BN846" s="45">
        <f t="shared" si="269"/>
        <v>1</v>
      </c>
      <c r="BP846" s="12" t="s">
        <v>3808</v>
      </c>
      <c r="BR846" s="10" t="str">
        <f t="shared" si="282"/>
        <v/>
      </c>
      <c r="BS846" s="10" t="str">
        <f t="shared" si="283"/>
        <v/>
      </c>
      <c r="BT846" s="10" t="str">
        <f t="shared" si="284"/>
        <v/>
      </c>
      <c r="BU846" s="10" t="str">
        <f t="shared" si="285"/>
        <v/>
      </c>
      <c r="BV846" s="10" t="str">
        <f t="shared" si="286"/>
        <v xml:space="preserve">День НС (庚) и </v>
      </c>
      <c r="BW846" s="10" t="str">
        <f t="shared" si="287"/>
        <v>День ЗВ (午)</v>
      </c>
      <c r="BX846" s="10" t="str">
        <f t="shared" si="288"/>
        <v/>
      </c>
      <c r="BY846" s="10" t="str">
        <f t="shared" si="289"/>
        <v/>
      </c>
      <c r="CA846" s="10" t="str">
        <f t="shared" si="290"/>
        <v xml:space="preserve"> и </v>
      </c>
      <c r="CB846" s="10" t="str">
        <f t="shared" si="291"/>
        <v xml:space="preserve"> и </v>
      </c>
      <c r="CC846" s="10" t="str">
        <f t="shared" si="292"/>
        <v xml:space="preserve"> и </v>
      </c>
      <c r="CD846" s="10" t="str">
        <f t="shared" si="293"/>
        <v xml:space="preserve"> и </v>
      </c>
      <c r="CE846" s="10" t="str">
        <f t="shared" si="294"/>
        <v/>
      </c>
      <c r="CF846" s="10"/>
      <c r="CG846" s="10">
        <f t="shared" si="295"/>
        <v>2</v>
      </c>
    </row>
    <row r="847" spans="1:85" outlineLevel="1" x14ac:dyDescent="0.25">
      <c r="A847" s="12">
        <f t="shared" si="254"/>
        <v>1</v>
      </c>
      <c r="R847" s="18" t="str">
        <f t="shared" si="279"/>
        <v>Небесный чиновник [День НС (辛) и День ЗВ (巳)]</v>
      </c>
      <c r="AI847" s="45" t="str">
        <f t="shared" si="280"/>
        <v>辛</v>
      </c>
      <c r="AK847" s="45" t="str">
        <f t="shared" si="281"/>
        <v>巳</v>
      </c>
      <c r="BN847" s="45">
        <f t="shared" si="269"/>
        <v>1</v>
      </c>
      <c r="BP847" s="12" t="s">
        <v>3808</v>
      </c>
      <c r="BR847" s="10" t="str">
        <f t="shared" si="282"/>
        <v/>
      </c>
      <c r="BS847" s="10" t="str">
        <f t="shared" si="283"/>
        <v/>
      </c>
      <c r="BT847" s="10" t="str">
        <f t="shared" si="284"/>
        <v/>
      </c>
      <c r="BU847" s="10" t="str">
        <f t="shared" si="285"/>
        <v/>
      </c>
      <c r="BV847" s="10" t="str">
        <f t="shared" si="286"/>
        <v xml:space="preserve">День НС (辛) и </v>
      </c>
      <c r="BW847" s="10" t="str">
        <f t="shared" si="287"/>
        <v>День ЗВ (巳)</v>
      </c>
      <c r="BX847" s="10" t="str">
        <f t="shared" si="288"/>
        <v/>
      </c>
      <c r="BY847" s="10" t="str">
        <f t="shared" si="289"/>
        <v/>
      </c>
      <c r="CA847" s="10" t="str">
        <f t="shared" si="290"/>
        <v xml:space="preserve"> и </v>
      </c>
      <c r="CB847" s="10" t="str">
        <f t="shared" si="291"/>
        <v xml:space="preserve"> и </v>
      </c>
      <c r="CC847" s="10" t="str">
        <f t="shared" si="292"/>
        <v xml:space="preserve"> и </v>
      </c>
      <c r="CD847" s="10" t="str">
        <f t="shared" si="293"/>
        <v xml:space="preserve"> и </v>
      </c>
      <c r="CE847" s="10" t="str">
        <f t="shared" si="294"/>
        <v/>
      </c>
      <c r="CF847" s="10"/>
      <c r="CG847" s="10">
        <f t="shared" si="295"/>
        <v>2</v>
      </c>
    </row>
    <row r="848" spans="1:85" outlineLevel="1" x14ac:dyDescent="0.25">
      <c r="A848" s="12">
        <f t="shared" si="254"/>
        <v>1</v>
      </c>
      <c r="R848" s="18" t="str">
        <f t="shared" si="279"/>
        <v>Небесный чиновник [День НС (壬) и День ЗВ (未)]</v>
      </c>
      <c r="AI848" s="45" t="str">
        <f t="shared" si="280"/>
        <v>壬</v>
      </c>
      <c r="AK848" s="45" t="str">
        <f t="shared" si="281"/>
        <v>未</v>
      </c>
      <c r="BN848" s="45">
        <f t="shared" si="269"/>
        <v>1</v>
      </c>
      <c r="BP848" s="12" t="s">
        <v>3808</v>
      </c>
      <c r="BR848" s="10" t="str">
        <f t="shared" si="282"/>
        <v/>
      </c>
      <c r="BS848" s="10" t="str">
        <f t="shared" si="283"/>
        <v/>
      </c>
      <c r="BT848" s="10" t="str">
        <f t="shared" si="284"/>
        <v/>
      </c>
      <c r="BU848" s="10" t="str">
        <f t="shared" si="285"/>
        <v/>
      </c>
      <c r="BV848" s="10" t="str">
        <f t="shared" si="286"/>
        <v xml:space="preserve">День НС (壬) и </v>
      </c>
      <c r="BW848" s="10" t="str">
        <f t="shared" si="287"/>
        <v>День ЗВ (未)</v>
      </c>
      <c r="BX848" s="10" t="str">
        <f t="shared" si="288"/>
        <v/>
      </c>
      <c r="BY848" s="10" t="str">
        <f t="shared" si="289"/>
        <v/>
      </c>
      <c r="CA848" s="10" t="str">
        <f t="shared" si="290"/>
        <v xml:space="preserve"> и </v>
      </c>
      <c r="CB848" s="10" t="str">
        <f t="shared" si="291"/>
        <v xml:space="preserve"> и </v>
      </c>
      <c r="CC848" s="10" t="str">
        <f t="shared" si="292"/>
        <v xml:space="preserve"> и </v>
      </c>
      <c r="CD848" s="10" t="str">
        <f t="shared" si="293"/>
        <v xml:space="preserve"> и </v>
      </c>
      <c r="CE848" s="10" t="str">
        <f t="shared" si="294"/>
        <v/>
      </c>
      <c r="CF848" s="10"/>
      <c r="CG848" s="10">
        <f t="shared" si="295"/>
        <v>2</v>
      </c>
    </row>
    <row r="849" spans="1:85" outlineLevel="1" x14ac:dyDescent="0.25">
      <c r="A849" s="12">
        <f t="shared" si="254"/>
        <v>1</v>
      </c>
      <c r="R849" s="18" t="str">
        <f t="shared" si="279"/>
        <v>Небесный чиновник [День НС (壬) и День ЗВ (丑)]</v>
      </c>
      <c r="AI849" s="45" t="str">
        <f t="shared" si="280"/>
        <v>壬</v>
      </c>
      <c r="AK849" s="45" t="str">
        <f t="shared" si="281"/>
        <v>丑</v>
      </c>
      <c r="BN849" s="45">
        <f t="shared" si="269"/>
        <v>1</v>
      </c>
      <c r="BP849" s="12" t="s">
        <v>3808</v>
      </c>
      <c r="BR849" s="10" t="str">
        <f t="shared" si="282"/>
        <v/>
      </c>
      <c r="BS849" s="10" t="str">
        <f t="shared" si="283"/>
        <v/>
      </c>
      <c r="BT849" s="10" t="str">
        <f t="shared" si="284"/>
        <v/>
      </c>
      <c r="BU849" s="10" t="str">
        <f t="shared" si="285"/>
        <v/>
      </c>
      <c r="BV849" s="10" t="str">
        <f t="shared" si="286"/>
        <v xml:space="preserve">День НС (壬) и </v>
      </c>
      <c r="BW849" s="10" t="str">
        <f t="shared" si="287"/>
        <v>День ЗВ (丑)</v>
      </c>
      <c r="BX849" s="10" t="str">
        <f t="shared" si="288"/>
        <v/>
      </c>
      <c r="BY849" s="10" t="str">
        <f t="shared" si="289"/>
        <v/>
      </c>
      <c r="CA849" s="10" t="str">
        <f t="shared" si="290"/>
        <v xml:space="preserve"> и </v>
      </c>
      <c r="CB849" s="10" t="str">
        <f t="shared" si="291"/>
        <v xml:space="preserve"> и </v>
      </c>
      <c r="CC849" s="10" t="str">
        <f t="shared" si="292"/>
        <v xml:space="preserve"> и </v>
      </c>
      <c r="CD849" s="10" t="str">
        <f t="shared" si="293"/>
        <v xml:space="preserve"> и </v>
      </c>
      <c r="CE849" s="10" t="str">
        <f t="shared" si="294"/>
        <v/>
      </c>
      <c r="CF849" s="10"/>
      <c r="CG849" s="10">
        <f t="shared" si="295"/>
        <v>2</v>
      </c>
    </row>
    <row r="850" spans="1:85" outlineLevel="1" x14ac:dyDescent="0.25">
      <c r="A850" s="12">
        <f t="shared" si="254"/>
        <v>1</v>
      </c>
      <c r="R850" s="18" t="str">
        <f t="shared" si="279"/>
        <v>Небесный чиновник [День НС (癸) и День ЗВ (辰)]</v>
      </c>
      <c r="AI850" s="45" t="str">
        <f t="shared" si="280"/>
        <v>癸</v>
      </c>
      <c r="AK850" s="45" t="str">
        <f t="shared" si="281"/>
        <v>辰</v>
      </c>
      <c r="BN850" s="45">
        <f t="shared" si="269"/>
        <v>1</v>
      </c>
      <c r="BP850" s="12" t="s">
        <v>3808</v>
      </c>
      <c r="BR850" s="10" t="str">
        <f t="shared" si="282"/>
        <v/>
      </c>
      <c r="BS850" s="10" t="str">
        <f t="shared" si="283"/>
        <v/>
      </c>
      <c r="BT850" s="10" t="str">
        <f t="shared" si="284"/>
        <v/>
      </c>
      <c r="BU850" s="10" t="str">
        <f t="shared" si="285"/>
        <v/>
      </c>
      <c r="BV850" s="10" t="str">
        <f t="shared" si="286"/>
        <v xml:space="preserve">День НС (癸) и </v>
      </c>
      <c r="BW850" s="10" t="str">
        <f t="shared" si="287"/>
        <v>День ЗВ (辰)</v>
      </c>
      <c r="BX850" s="10" t="str">
        <f t="shared" si="288"/>
        <v/>
      </c>
      <c r="BY850" s="10" t="str">
        <f t="shared" si="289"/>
        <v/>
      </c>
      <c r="CA850" s="10" t="str">
        <f t="shared" si="290"/>
        <v xml:space="preserve"> и </v>
      </c>
      <c r="CB850" s="10" t="str">
        <f t="shared" si="291"/>
        <v xml:space="preserve"> и </v>
      </c>
      <c r="CC850" s="10" t="str">
        <f t="shared" si="292"/>
        <v xml:space="preserve"> и </v>
      </c>
      <c r="CD850" s="10" t="str">
        <f t="shared" si="293"/>
        <v xml:space="preserve"> и </v>
      </c>
      <c r="CE850" s="10" t="str">
        <f t="shared" si="294"/>
        <v/>
      </c>
      <c r="CF850" s="10"/>
      <c r="CG850" s="10">
        <f t="shared" si="295"/>
        <v>2</v>
      </c>
    </row>
    <row r="851" spans="1:85" outlineLevel="1" x14ac:dyDescent="0.25">
      <c r="A851" s="12">
        <f t="shared" si="254"/>
        <v>1</v>
      </c>
      <c r="R851" s="18" t="str">
        <f t="shared" si="279"/>
        <v>Небесный чиновник [День НС (癸) и День ЗВ (戌)]</v>
      </c>
      <c r="AI851" s="45" t="str">
        <f t="shared" si="280"/>
        <v>癸</v>
      </c>
      <c r="AK851" s="45" t="str">
        <f t="shared" si="281"/>
        <v>戌</v>
      </c>
      <c r="BN851" s="45">
        <f t="shared" si="269"/>
        <v>1</v>
      </c>
      <c r="BP851" s="12" t="s">
        <v>3808</v>
      </c>
      <c r="BR851" s="10" t="str">
        <f t="shared" si="282"/>
        <v/>
      </c>
      <c r="BS851" s="10" t="str">
        <f t="shared" si="283"/>
        <v/>
      </c>
      <c r="BT851" s="10" t="str">
        <f t="shared" si="284"/>
        <v/>
      </c>
      <c r="BU851" s="10" t="str">
        <f t="shared" si="285"/>
        <v/>
      </c>
      <c r="BV851" s="10" t="str">
        <f t="shared" si="286"/>
        <v xml:space="preserve">День НС (癸) и </v>
      </c>
      <c r="BW851" s="10" t="str">
        <f t="shared" si="287"/>
        <v>День ЗВ (戌)</v>
      </c>
      <c r="BX851" s="10" t="str">
        <f t="shared" si="288"/>
        <v/>
      </c>
      <c r="BY851" s="10" t="str">
        <f t="shared" si="289"/>
        <v/>
      </c>
      <c r="CA851" s="10" t="str">
        <f t="shared" si="290"/>
        <v xml:space="preserve"> и </v>
      </c>
      <c r="CB851" s="10" t="str">
        <f t="shared" si="291"/>
        <v xml:space="preserve"> и </v>
      </c>
      <c r="CC851" s="10" t="str">
        <f t="shared" si="292"/>
        <v xml:space="preserve"> и </v>
      </c>
      <c r="CD851" s="10" t="str">
        <f t="shared" si="293"/>
        <v xml:space="preserve"> и </v>
      </c>
      <c r="CE851" s="10" t="str">
        <f t="shared" si="294"/>
        <v/>
      </c>
      <c r="CF851" s="10"/>
      <c r="CG851" s="10">
        <f t="shared" si="295"/>
        <v>2</v>
      </c>
    </row>
    <row r="852" spans="1:85" hidden="1" outlineLevel="1" x14ac:dyDescent="0.25">
      <c r="A852" s="12" t="str">
        <f t="shared" si="254"/>
        <v/>
      </c>
      <c r="R852" s="18" t="str">
        <f t="shared" si="279"/>
        <v xml:space="preserve"> []</v>
      </c>
      <c r="AI852" s="45" t="str">
        <f t="shared" si="280"/>
        <v/>
      </c>
      <c r="AK852" s="45" t="str">
        <f t="shared" si="281"/>
        <v/>
      </c>
      <c r="BN852" s="45" t="str">
        <f t="shared" si="269"/>
        <v/>
      </c>
      <c r="BP852" s="12" t="s">
        <v>3808</v>
      </c>
      <c r="BR852" s="10" t="str">
        <f t="shared" si="282"/>
        <v/>
      </c>
      <c r="BS852" s="10" t="str">
        <f t="shared" si="283"/>
        <v/>
      </c>
      <c r="BT852" s="10" t="str">
        <f t="shared" si="284"/>
        <v/>
      </c>
      <c r="BU852" s="10" t="str">
        <f t="shared" si="285"/>
        <v/>
      </c>
      <c r="BV852" s="10" t="str">
        <f t="shared" si="286"/>
        <v/>
      </c>
      <c r="BW852" s="10" t="str">
        <f t="shared" si="287"/>
        <v/>
      </c>
      <c r="BX852" s="10" t="str">
        <f t="shared" si="288"/>
        <v/>
      </c>
      <c r="BY852" s="10" t="str">
        <f t="shared" si="289"/>
        <v/>
      </c>
      <c r="CA852" s="10" t="str">
        <f t="shared" si="290"/>
        <v/>
      </c>
      <c r="CB852" s="10" t="str">
        <f t="shared" si="291"/>
        <v/>
      </c>
      <c r="CC852" s="10" t="str">
        <f t="shared" si="292"/>
        <v/>
      </c>
      <c r="CD852" s="10" t="str">
        <f t="shared" si="293"/>
        <v/>
      </c>
      <c r="CE852" s="10" t="str">
        <f t="shared" si="294"/>
        <v/>
      </c>
      <c r="CF852" s="10"/>
      <c r="CG852" s="10">
        <f t="shared" si="295"/>
        <v>0</v>
      </c>
    </row>
    <row r="853" spans="1:85" hidden="1" outlineLevel="1" x14ac:dyDescent="0.25">
      <c r="A853" s="12" t="str">
        <f t="shared" si="254"/>
        <v/>
      </c>
      <c r="R853" s="18" t="str">
        <f t="shared" si="279"/>
        <v xml:space="preserve"> []</v>
      </c>
      <c r="AI853" s="45" t="str">
        <f t="shared" si="280"/>
        <v/>
      </c>
      <c r="AK853" s="45" t="str">
        <f t="shared" si="281"/>
        <v/>
      </c>
      <c r="BN853" s="45" t="str">
        <f t="shared" si="269"/>
        <v/>
      </c>
      <c r="BP853" s="12" t="s">
        <v>3808</v>
      </c>
      <c r="BR853" s="10" t="str">
        <f t="shared" si="282"/>
        <v/>
      </c>
      <c r="BS853" s="10" t="str">
        <f t="shared" si="283"/>
        <v/>
      </c>
      <c r="BT853" s="10" t="str">
        <f t="shared" si="284"/>
        <v/>
      </c>
      <c r="BU853" s="10" t="str">
        <f t="shared" si="285"/>
        <v/>
      </c>
      <c r="BV853" s="10" t="str">
        <f t="shared" si="286"/>
        <v/>
      </c>
      <c r="BW853" s="10" t="str">
        <f t="shared" si="287"/>
        <v/>
      </c>
      <c r="BX853" s="10" t="str">
        <f t="shared" si="288"/>
        <v/>
      </c>
      <c r="BY853" s="10" t="str">
        <f t="shared" si="289"/>
        <v/>
      </c>
      <c r="CA853" s="10" t="str">
        <f t="shared" si="290"/>
        <v/>
      </c>
      <c r="CB853" s="10" t="str">
        <f t="shared" si="291"/>
        <v/>
      </c>
      <c r="CC853" s="10" t="str">
        <f t="shared" si="292"/>
        <v/>
      </c>
      <c r="CD853" s="10" t="str">
        <f t="shared" si="293"/>
        <v/>
      </c>
      <c r="CE853" s="10" t="str">
        <f t="shared" si="294"/>
        <v/>
      </c>
      <c r="CF853" s="10"/>
      <c r="CG853" s="10">
        <f t="shared" si="295"/>
        <v>0</v>
      </c>
    </row>
    <row r="854" spans="1:85" hidden="1" outlineLevel="1" x14ac:dyDescent="0.25">
      <c r="A854" s="12" t="str">
        <f t="shared" si="254"/>
        <v/>
      </c>
      <c r="R854" s="18" t="str">
        <f t="shared" si="279"/>
        <v xml:space="preserve"> []</v>
      </c>
      <c r="AI854" s="45" t="str">
        <f t="shared" si="280"/>
        <v/>
      </c>
      <c r="AK854" s="45" t="str">
        <f t="shared" si="281"/>
        <v/>
      </c>
      <c r="BN854" s="45" t="str">
        <f t="shared" si="269"/>
        <v/>
      </c>
      <c r="BP854" s="12" t="s">
        <v>3808</v>
      </c>
      <c r="BR854" s="10" t="str">
        <f t="shared" si="282"/>
        <v/>
      </c>
      <c r="BS854" s="10" t="str">
        <f t="shared" si="283"/>
        <v/>
      </c>
      <c r="BT854" s="10" t="str">
        <f t="shared" si="284"/>
        <v/>
      </c>
      <c r="BU854" s="10" t="str">
        <f t="shared" si="285"/>
        <v/>
      </c>
      <c r="BV854" s="10" t="str">
        <f t="shared" si="286"/>
        <v/>
      </c>
      <c r="BW854" s="10" t="str">
        <f t="shared" si="287"/>
        <v/>
      </c>
      <c r="BX854" s="10" t="str">
        <f t="shared" si="288"/>
        <v/>
      </c>
      <c r="BY854" s="10" t="str">
        <f t="shared" si="289"/>
        <v/>
      </c>
      <c r="CA854" s="10" t="str">
        <f t="shared" si="290"/>
        <v/>
      </c>
      <c r="CB854" s="10" t="str">
        <f t="shared" si="291"/>
        <v/>
      </c>
      <c r="CC854" s="10" t="str">
        <f t="shared" si="292"/>
        <v/>
      </c>
      <c r="CD854" s="10" t="str">
        <f t="shared" si="293"/>
        <v/>
      </c>
      <c r="CE854" s="10" t="str">
        <f t="shared" si="294"/>
        <v/>
      </c>
      <c r="CF854" s="10"/>
      <c r="CG854" s="10">
        <f t="shared" si="295"/>
        <v>0</v>
      </c>
    </row>
    <row r="855" spans="1:85" hidden="1" outlineLevel="1" x14ac:dyDescent="0.25">
      <c r="A855" s="12" t="str">
        <f t="shared" si="254"/>
        <v/>
      </c>
      <c r="R855" s="18" t="str">
        <f t="shared" si="279"/>
        <v xml:space="preserve"> []</v>
      </c>
      <c r="AI855" s="45" t="str">
        <f t="shared" si="280"/>
        <v/>
      </c>
      <c r="AK855" s="45" t="str">
        <f t="shared" si="281"/>
        <v/>
      </c>
      <c r="BN855" s="45" t="str">
        <f t="shared" si="269"/>
        <v/>
      </c>
      <c r="BP855" s="12" t="s">
        <v>3808</v>
      </c>
      <c r="BR855" s="10" t="str">
        <f t="shared" si="282"/>
        <v/>
      </c>
      <c r="BS855" s="10" t="str">
        <f t="shared" si="283"/>
        <v/>
      </c>
      <c r="BT855" s="10" t="str">
        <f t="shared" si="284"/>
        <v/>
      </c>
      <c r="BU855" s="10" t="str">
        <f t="shared" si="285"/>
        <v/>
      </c>
      <c r="BV855" s="10" t="str">
        <f t="shared" si="286"/>
        <v/>
      </c>
      <c r="BW855" s="10" t="str">
        <f t="shared" si="287"/>
        <v/>
      </c>
      <c r="BX855" s="10" t="str">
        <f t="shared" si="288"/>
        <v/>
      </c>
      <c r="BY855" s="10" t="str">
        <f t="shared" si="289"/>
        <v/>
      </c>
      <c r="CA855" s="10" t="str">
        <f t="shared" si="290"/>
        <v/>
      </c>
      <c r="CB855" s="10" t="str">
        <f t="shared" si="291"/>
        <v/>
      </c>
      <c r="CC855" s="10" t="str">
        <f t="shared" si="292"/>
        <v/>
      </c>
      <c r="CD855" s="10" t="str">
        <f t="shared" si="293"/>
        <v/>
      </c>
      <c r="CE855" s="10" t="str">
        <f t="shared" si="294"/>
        <v/>
      </c>
      <c r="CF855" s="10"/>
      <c r="CG855" s="10">
        <f t="shared" si="295"/>
        <v>0</v>
      </c>
    </row>
    <row r="856" spans="1:85" hidden="1" outlineLevel="1" x14ac:dyDescent="0.25">
      <c r="A856" s="12" t="str">
        <f t="shared" si="254"/>
        <v/>
      </c>
      <c r="R856" s="18" t="str">
        <f t="shared" si="279"/>
        <v xml:space="preserve"> []</v>
      </c>
      <c r="AI856" s="45" t="str">
        <f t="shared" si="280"/>
        <v/>
      </c>
      <c r="AK856" s="45" t="str">
        <f t="shared" si="281"/>
        <v/>
      </c>
      <c r="BN856" s="45" t="str">
        <f t="shared" si="269"/>
        <v/>
      </c>
      <c r="BP856" s="12" t="s">
        <v>3808</v>
      </c>
      <c r="BR856" s="10" t="str">
        <f t="shared" si="282"/>
        <v/>
      </c>
      <c r="BS856" s="10" t="str">
        <f t="shared" si="283"/>
        <v/>
      </c>
      <c r="BT856" s="10" t="str">
        <f t="shared" si="284"/>
        <v/>
      </c>
      <c r="BU856" s="10" t="str">
        <f t="shared" si="285"/>
        <v/>
      </c>
      <c r="BV856" s="10" t="str">
        <f t="shared" si="286"/>
        <v/>
      </c>
      <c r="BW856" s="10" t="str">
        <f t="shared" si="287"/>
        <v/>
      </c>
      <c r="BX856" s="10" t="str">
        <f t="shared" si="288"/>
        <v/>
      </c>
      <c r="BY856" s="10" t="str">
        <f t="shared" si="289"/>
        <v/>
      </c>
      <c r="CA856" s="10" t="str">
        <f t="shared" si="290"/>
        <v/>
      </c>
      <c r="CB856" s="10" t="str">
        <f t="shared" si="291"/>
        <v/>
      </c>
      <c r="CC856" s="10" t="str">
        <f t="shared" si="292"/>
        <v/>
      </c>
      <c r="CD856" s="10" t="str">
        <f t="shared" si="293"/>
        <v/>
      </c>
      <c r="CE856" s="10" t="str">
        <f t="shared" si="294"/>
        <v/>
      </c>
      <c r="CF856" s="10"/>
      <c r="CG856" s="10">
        <f t="shared" si="295"/>
        <v>0</v>
      </c>
    </row>
    <row r="857" spans="1:85" hidden="1" outlineLevel="1" x14ac:dyDescent="0.25">
      <c r="A857" s="12" t="str">
        <f t="shared" si="254"/>
        <v/>
      </c>
      <c r="R857" s="18" t="str">
        <f t="shared" si="279"/>
        <v xml:space="preserve"> []</v>
      </c>
      <c r="AI857" s="45" t="str">
        <f t="shared" si="280"/>
        <v/>
      </c>
      <c r="AK857" s="45" t="str">
        <f t="shared" si="281"/>
        <v/>
      </c>
      <c r="BN857" s="45" t="str">
        <f t="shared" si="269"/>
        <v/>
      </c>
      <c r="BP857" s="12" t="s">
        <v>3808</v>
      </c>
      <c r="BR857" s="10" t="str">
        <f t="shared" si="282"/>
        <v/>
      </c>
      <c r="BS857" s="10" t="str">
        <f t="shared" si="283"/>
        <v/>
      </c>
      <c r="BT857" s="10" t="str">
        <f t="shared" si="284"/>
        <v/>
      </c>
      <c r="BU857" s="10" t="str">
        <f t="shared" si="285"/>
        <v/>
      </c>
      <c r="BV857" s="10" t="str">
        <f t="shared" si="286"/>
        <v/>
      </c>
      <c r="BW857" s="10" t="str">
        <f t="shared" si="287"/>
        <v/>
      </c>
      <c r="BX857" s="10" t="str">
        <f t="shared" si="288"/>
        <v/>
      </c>
      <c r="BY857" s="10" t="str">
        <f t="shared" si="289"/>
        <v/>
      </c>
      <c r="CA857" s="10" t="str">
        <f t="shared" si="290"/>
        <v/>
      </c>
      <c r="CB857" s="10" t="str">
        <f t="shared" si="291"/>
        <v/>
      </c>
      <c r="CC857" s="10" t="str">
        <f t="shared" si="292"/>
        <v/>
      </c>
      <c r="CD857" s="10" t="str">
        <f t="shared" si="293"/>
        <v/>
      </c>
      <c r="CE857" s="10" t="str">
        <f t="shared" si="294"/>
        <v/>
      </c>
      <c r="CF857" s="10"/>
      <c r="CG857" s="10">
        <f t="shared" si="295"/>
        <v>0</v>
      </c>
    </row>
    <row r="858" spans="1:85" hidden="1" outlineLevel="1" x14ac:dyDescent="0.25">
      <c r="A858" s="12" t="str">
        <f t="shared" si="254"/>
        <v/>
      </c>
      <c r="R858" s="18" t="str">
        <f t="shared" si="279"/>
        <v xml:space="preserve"> []</v>
      </c>
      <c r="AI858" s="45" t="str">
        <f t="shared" si="280"/>
        <v/>
      </c>
      <c r="AK858" s="45" t="str">
        <f t="shared" si="281"/>
        <v/>
      </c>
      <c r="BN858" s="45" t="str">
        <f t="shared" si="269"/>
        <v/>
      </c>
      <c r="BP858" s="12" t="s">
        <v>3808</v>
      </c>
      <c r="BR858" s="10" t="str">
        <f t="shared" si="282"/>
        <v/>
      </c>
      <c r="BS858" s="10" t="str">
        <f t="shared" si="283"/>
        <v/>
      </c>
      <c r="BT858" s="10" t="str">
        <f t="shared" si="284"/>
        <v/>
      </c>
      <c r="BU858" s="10" t="str">
        <f t="shared" si="285"/>
        <v/>
      </c>
      <c r="BV858" s="10" t="str">
        <f t="shared" si="286"/>
        <v/>
      </c>
      <c r="BW858" s="10" t="str">
        <f t="shared" si="287"/>
        <v/>
      </c>
      <c r="BX858" s="10" t="str">
        <f t="shared" si="288"/>
        <v/>
      </c>
      <c r="BY858" s="10" t="str">
        <f t="shared" si="289"/>
        <v/>
      </c>
      <c r="CA858" s="10" t="str">
        <f t="shared" si="290"/>
        <v/>
      </c>
      <c r="CB858" s="10" t="str">
        <f t="shared" si="291"/>
        <v/>
      </c>
      <c r="CC858" s="10" t="str">
        <f t="shared" si="292"/>
        <v/>
      </c>
      <c r="CD858" s="10" t="str">
        <f t="shared" si="293"/>
        <v/>
      </c>
      <c r="CE858" s="10" t="str">
        <f t="shared" si="294"/>
        <v/>
      </c>
      <c r="CF858" s="10"/>
      <c r="CG858" s="10">
        <f t="shared" si="295"/>
        <v>0</v>
      </c>
    </row>
    <row r="859" spans="1:85" hidden="1" outlineLevel="1" x14ac:dyDescent="0.25">
      <c r="A859" s="12" t="str">
        <f t="shared" si="254"/>
        <v/>
      </c>
      <c r="R859" s="18" t="str">
        <f t="shared" si="279"/>
        <v xml:space="preserve"> []</v>
      </c>
      <c r="AI859" s="45" t="str">
        <f t="shared" si="280"/>
        <v/>
      </c>
      <c r="AK859" s="45" t="str">
        <f t="shared" si="281"/>
        <v/>
      </c>
      <c r="BN859" s="45" t="str">
        <f t="shared" si="269"/>
        <v/>
      </c>
      <c r="BP859" s="12" t="s">
        <v>3808</v>
      </c>
      <c r="BR859" s="10" t="str">
        <f t="shared" si="282"/>
        <v/>
      </c>
      <c r="BS859" s="10" t="str">
        <f t="shared" si="283"/>
        <v/>
      </c>
      <c r="BT859" s="10" t="str">
        <f t="shared" si="284"/>
        <v/>
      </c>
      <c r="BU859" s="10" t="str">
        <f t="shared" si="285"/>
        <v/>
      </c>
      <c r="BV859" s="10" t="str">
        <f t="shared" si="286"/>
        <v/>
      </c>
      <c r="BW859" s="10" t="str">
        <f t="shared" si="287"/>
        <v/>
      </c>
      <c r="BX859" s="10" t="str">
        <f t="shared" si="288"/>
        <v/>
      </c>
      <c r="BY859" s="10" t="str">
        <f t="shared" si="289"/>
        <v/>
      </c>
      <c r="CA859" s="10" t="str">
        <f t="shared" si="290"/>
        <v/>
      </c>
      <c r="CB859" s="10" t="str">
        <f t="shared" si="291"/>
        <v/>
      </c>
      <c r="CC859" s="10" t="str">
        <f t="shared" si="292"/>
        <v/>
      </c>
      <c r="CD859" s="10" t="str">
        <f t="shared" si="293"/>
        <v/>
      </c>
      <c r="CE859" s="10" t="str">
        <f t="shared" si="294"/>
        <v/>
      </c>
      <c r="CF859" s="10"/>
      <c r="CG859" s="10">
        <f t="shared" si="295"/>
        <v>0</v>
      </c>
    </row>
    <row r="860" spans="1:85" hidden="1" outlineLevel="1" x14ac:dyDescent="0.25">
      <c r="A860" s="12" t="str">
        <f t="shared" si="254"/>
        <v/>
      </c>
      <c r="R860" s="18" t="str">
        <f t="shared" si="279"/>
        <v xml:space="preserve"> []</v>
      </c>
      <c r="AI860" s="45" t="str">
        <f t="shared" si="280"/>
        <v/>
      </c>
      <c r="AK860" s="45" t="str">
        <f t="shared" si="281"/>
        <v/>
      </c>
      <c r="BN860" s="45" t="str">
        <f t="shared" si="269"/>
        <v/>
      </c>
      <c r="BP860" s="12" t="s">
        <v>3808</v>
      </c>
      <c r="BR860" s="10" t="str">
        <f t="shared" si="282"/>
        <v/>
      </c>
      <c r="BS860" s="10" t="str">
        <f t="shared" si="283"/>
        <v/>
      </c>
      <c r="BT860" s="10" t="str">
        <f t="shared" si="284"/>
        <v/>
      </c>
      <c r="BU860" s="10" t="str">
        <f t="shared" si="285"/>
        <v/>
      </c>
      <c r="BV860" s="10" t="str">
        <f t="shared" si="286"/>
        <v/>
      </c>
      <c r="BW860" s="10" t="str">
        <f t="shared" si="287"/>
        <v/>
      </c>
      <c r="BX860" s="10" t="str">
        <f t="shared" si="288"/>
        <v/>
      </c>
      <c r="BY860" s="10" t="str">
        <f t="shared" si="289"/>
        <v/>
      </c>
      <c r="CA860" s="10" t="str">
        <f t="shared" si="290"/>
        <v/>
      </c>
      <c r="CB860" s="10" t="str">
        <f t="shared" si="291"/>
        <v/>
      </c>
      <c r="CC860" s="10" t="str">
        <f t="shared" si="292"/>
        <v/>
      </c>
      <c r="CD860" s="10" t="str">
        <f t="shared" si="293"/>
        <v/>
      </c>
      <c r="CE860" s="10" t="str">
        <f t="shared" si="294"/>
        <v/>
      </c>
      <c r="CF860" s="10"/>
      <c r="CG860" s="10">
        <f t="shared" si="295"/>
        <v>0</v>
      </c>
    </row>
    <row r="861" spans="1:85" hidden="1" outlineLevel="1" x14ac:dyDescent="0.25">
      <c r="A861" s="12" t="str">
        <f t="shared" si="254"/>
        <v/>
      </c>
      <c r="R861" s="18" t="str">
        <f t="shared" si="279"/>
        <v xml:space="preserve"> []</v>
      </c>
      <c r="AI861" s="45" t="str">
        <f t="shared" si="280"/>
        <v/>
      </c>
      <c r="AK861" s="45" t="str">
        <f t="shared" si="281"/>
        <v/>
      </c>
      <c r="BN861" s="45" t="str">
        <f t="shared" si="269"/>
        <v/>
      </c>
      <c r="BP861" s="12" t="s">
        <v>3808</v>
      </c>
      <c r="BR861" s="10" t="str">
        <f t="shared" si="282"/>
        <v/>
      </c>
      <c r="BS861" s="10" t="str">
        <f t="shared" si="283"/>
        <v/>
      </c>
      <c r="BT861" s="10" t="str">
        <f t="shared" si="284"/>
        <v/>
      </c>
      <c r="BU861" s="10" t="str">
        <f t="shared" si="285"/>
        <v/>
      </c>
      <c r="BV861" s="10" t="str">
        <f t="shared" si="286"/>
        <v/>
      </c>
      <c r="BW861" s="10" t="str">
        <f t="shared" si="287"/>
        <v/>
      </c>
      <c r="BX861" s="10" t="str">
        <f t="shared" si="288"/>
        <v/>
      </c>
      <c r="BY861" s="10" t="str">
        <f t="shared" si="289"/>
        <v/>
      </c>
      <c r="CA861" s="10" t="str">
        <f t="shared" si="290"/>
        <v/>
      </c>
      <c r="CB861" s="10" t="str">
        <f t="shared" si="291"/>
        <v/>
      </c>
      <c r="CC861" s="10" t="str">
        <f t="shared" si="292"/>
        <v/>
      </c>
      <c r="CD861" s="10" t="str">
        <f t="shared" si="293"/>
        <v/>
      </c>
      <c r="CE861" s="10" t="str">
        <f t="shared" si="294"/>
        <v/>
      </c>
      <c r="CF861" s="10"/>
      <c r="CG861" s="10">
        <f t="shared" si="295"/>
        <v>0</v>
      </c>
    </row>
    <row r="862" spans="1:85" hidden="1" outlineLevel="1" x14ac:dyDescent="0.25">
      <c r="A862" s="12" t="str">
        <f t="shared" si="254"/>
        <v/>
      </c>
      <c r="R862" s="18" t="str">
        <f t="shared" si="279"/>
        <v xml:space="preserve"> []</v>
      </c>
      <c r="AI862" s="45" t="str">
        <f t="shared" si="280"/>
        <v/>
      </c>
      <c r="AK862" s="45" t="str">
        <f t="shared" si="281"/>
        <v/>
      </c>
      <c r="BN862" s="45" t="str">
        <f t="shared" si="269"/>
        <v/>
      </c>
      <c r="BP862" s="12" t="s">
        <v>3808</v>
      </c>
      <c r="BR862" s="10" t="str">
        <f t="shared" si="282"/>
        <v/>
      </c>
      <c r="BS862" s="10" t="str">
        <f t="shared" si="283"/>
        <v/>
      </c>
      <c r="BT862" s="10" t="str">
        <f t="shared" si="284"/>
        <v/>
      </c>
      <c r="BU862" s="10" t="str">
        <f t="shared" si="285"/>
        <v/>
      </c>
      <c r="BV862" s="10" t="str">
        <f t="shared" si="286"/>
        <v/>
      </c>
      <c r="BW862" s="10" t="str">
        <f t="shared" si="287"/>
        <v/>
      </c>
      <c r="BX862" s="10" t="str">
        <f t="shared" si="288"/>
        <v/>
      </c>
      <c r="BY862" s="10" t="str">
        <f t="shared" si="289"/>
        <v/>
      </c>
      <c r="CA862" s="10" t="str">
        <f t="shared" si="290"/>
        <v/>
      </c>
      <c r="CB862" s="10" t="str">
        <f t="shared" si="291"/>
        <v/>
      </c>
      <c r="CC862" s="10" t="str">
        <f t="shared" si="292"/>
        <v/>
      </c>
      <c r="CD862" s="10" t="str">
        <f t="shared" si="293"/>
        <v/>
      </c>
      <c r="CE862" s="10" t="str">
        <f t="shared" si="294"/>
        <v/>
      </c>
      <c r="CF862" s="10"/>
      <c r="CG862" s="10">
        <f t="shared" si="295"/>
        <v>0</v>
      </c>
    </row>
    <row r="863" spans="1:85" hidden="1" outlineLevel="1" x14ac:dyDescent="0.25">
      <c r="A863" s="12" t="str">
        <f t="shared" si="254"/>
        <v/>
      </c>
      <c r="R863" s="18" t="str">
        <f t="shared" si="279"/>
        <v xml:space="preserve"> []</v>
      </c>
      <c r="AI863" s="45" t="str">
        <f t="shared" si="280"/>
        <v/>
      </c>
      <c r="AK863" s="45" t="str">
        <f t="shared" si="281"/>
        <v/>
      </c>
      <c r="BN863" s="45" t="str">
        <f t="shared" si="269"/>
        <v/>
      </c>
      <c r="BP863" s="12" t="s">
        <v>3808</v>
      </c>
      <c r="BR863" s="10" t="str">
        <f t="shared" si="282"/>
        <v/>
      </c>
      <c r="BS863" s="10" t="str">
        <f t="shared" si="283"/>
        <v/>
      </c>
      <c r="BT863" s="10" t="str">
        <f t="shared" si="284"/>
        <v/>
      </c>
      <c r="BU863" s="10" t="str">
        <f t="shared" si="285"/>
        <v/>
      </c>
      <c r="BV863" s="10" t="str">
        <f t="shared" si="286"/>
        <v/>
      </c>
      <c r="BW863" s="10" t="str">
        <f t="shared" si="287"/>
        <v/>
      </c>
      <c r="BX863" s="10" t="str">
        <f t="shared" si="288"/>
        <v/>
      </c>
      <c r="BY863" s="10" t="str">
        <f t="shared" si="289"/>
        <v/>
      </c>
      <c r="CA863" s="10" t="str">
        <f t="shared" si="290"/>
        <v/>
      </c>
      <c r="CB863" s="10" t="str">
        <f t="shared" si="291"/>
        <v/>
      </c>
      <c r="CC863" s="10" t="str">
        <f t="shared" si="292"/>
        <v/>
      </c>
      <c r="CD863" s="10" t="str">
        <f t="shared" si="293"/>
        <v/>
      </c>
      <c r="CE863" s="10" t="str">
        <f t="shared" si="294"/>
        <v/>
      </c>
      <c r="CF863" s="10"/>
      <c r="CG863" s="10">
        <f t="shared" si="295"/>
        <v>0</v>
      </c>
    </row>
    <row r="864" spans="1:85" hidden="1" outlineLevel="1" x14ac:dyDescent="0.25">
      <c r="A864" s="12" t="str">
        <f t="shared" si="254"/>
        <v/>
      </c>
      <c r="R864" s="18" t="str">
        <f t="shared" si="279"/>
        <v xml:space="preserve"> []</v>
      </c>
      <c r="AI864" s="45" t="str">
        <f t="shared" si="280"/>
        <v/>
      </c>
      <c r="AK864" s="45" t="str">
        <f t="shared" si="281"/>
        <v/>
      </c>
      <c r="BN864" s="45" t="str">
        <f t="shared" si="269"/>
        <v/>
      </c>
      <c r="BP864" s="12" t="s">
        <v>3808</v>
      </c>
      <c r="BR864" s="10" t="str">
        <f t="shared" si="282"/>
        <v/>
      </c>
      <c r="BS864" s="10" t="str">
        <f t="shared" si="283"/>
        <v/>
      </c>
      <c r="BT864" s="10" t="str">
        <f t="shared" si="284"/>
        <v/>
      </c>
      <c r="BU864" s="10" t="str">
        <f t="shared" si="285"/>
        <v/>
      </c>
      <c r="BV864" s="10" t="str">
        <f t="shared" si="286"/>
        <v/>
      </c>
      <c r="BW864" s="10" t="str">
        <f t="shared" si="287"/>
        <v/>
      </c>
      <c r="BX864" s="10" t="str">
        <f t="shared" si="288"/>
        <v/>
      </c>
      <c r="BY864" s="10" t="str">
        <f t="shared" si="289"/>
        <v/>
      </c>
      <c r="CA864" s="10" t="str">
        <f t="shared" si="290"/>
        <v/>
      </c>
      <c r="CB864" s="10" t="str">
        <f t="shared" si="291"/>
        <v/>
      </c>
      <c r="CC864" s="10" t="str">
        <f t="shared" si="292"/>
        <v/>
      </c>
      <c r="CD864" s="10" t="str">
        <f t="shared" si="293"/>
        <v/>
      </c>
      <c r="CE864" s="10" t="str">
        <f t="shared" si="294"/>
        <v/>
      </c>
      <c r="CF864" s="10"/>
      <c r="CG864" s="10">
        <f t="shared" si="295"/>
        <v>0</v>
      </c>
    </row>
    <row r="865" spans="1:85" hidden="1" outlineLevel="1" x14ac:dyDescent="0.25">
      <c r="A865" s="12" t="str">
        <f t="shared" si="254"/>
        <v/>
      </c>
      <c r="R865" s="18" t="str">
        <f t="shared" si="279"/>
        <v xml:space="preserve"> []</v>
      </c>
      <c r="AI865" s="45" t="str">
        <f t="shared" si="280"/>
        <v/>
      </c>
      <c r="AK865" s="45" t="str">
        <f t="shared" si="281"/>
        <v/>
      </c>
      <c r="BN865" s="45" t="str">
        <f t="shared" si="269"/>
        <v/>
      </c>
      <c r="BP865" s="12" t="s">
        <v>3808</v>
      </c>
      <c r="BR865" s="10" t="str">
        <f t="shared" si="282"/>
        <v/>
      </c>
      <c r="BS865" s="10" t="str">
        <f t="shared" si="283"/>
        <v/>
      </c>
      <c r="BT865" s="10" t="str">
        <f t="shared" si="284"/>
        <v/>
      </c>
      <c r="BU865" s="10" t="str">
        <f t="shared" si="285"/>
        <v/>
      </c>
      <c r="BV865" s="10" t="str">
        <f t="shared" si="286"/>
        <v/>
      </c>
      <c r="BW865" s="10" t="str">
        <f t="shared" si="287"/>
        <v/>
      </c>
      <c r="BX865" s="10" t="str">
        <f t="shared" si="288"/>
        <v/>
      </c>
      <c r="BY865" s="10" t="str">
        <f t="shared" si="289"/>
        <v/>
      </c>
      <c r="CA865" s="10" t="str">
        <f t="shared" si="290"/>
        <v/>
      </c>
      <c r="CB865" s="10" t="str">
        <f t="shared" si="291"/>
        <v/>
      </c>
      <c r="CC865" s="10" t="str">
        <f t="shared" si="292"/>
        <v/>
      </c>
      <c r="CD865" s="10" t="str">
        <f t="shared" si="293"/>
        <v/>
      </c>
      <c r="CE865" s="10" t="str">
        <f t="shared" si="294"/>
        <v/>
      </c>
      <c r="CF865" s="10"/>
      <c r="CG865" s="10">
        <f t="shared" si="295"/>
        <v>0</v>
      </c>
    </row>
    <row r="866" spans="1:85" hidden="1" outlineLevel="1" x14ac:dyDescent="0.25">
      <c r="A866" s="12" t="str">
        <f t="shared" si="254"/>
        <v/>
      </c>
      <c r="R866" s="18" t="str">
        <f t="shared" si="279"/>
        <v xml:space="preserve"> []</v>
      </c>
      <c r="AI866" s="45" t="str">
        <f t="shared" si="280"/>
        <v/>
      </c>
      <c r="AK866" s="45" t="str">
        <f t="shared" si="281"/>
        <v/>
      </c>
      <c r="BN866" s="45" t="str">
        <f t="shared" si="269"/>
        <v/>
      </c>
      <c r="BP866" s="12" t="s">
        <v>3808</v>
      </c>
      <c r="BR866" s="10" t="str">
        <f t="shared" si="282"/>
        <v/>
      </c>
      <c r="BS866" s="10" t="str">
        <f t="shared" si="283"/>
        <v/>
      </c>
      <c r="BT866" s="10" t="str">
        <f t="shared" si="284"/>
        <v/>
      </c>
      <c r="BU866" s="10" t="str">
        <f t="shared" si="285"/>
        <v/>
      </c>
      <c r="BV866" s="10" t="str">
        <f t="shared" si="286"/>
        <v/>
      </c>
      <c r="BW866" s="10" t="str">
        <f t="shared" si="287"/>
        <v/>
      </c>
      <c r="BX866" s="10" t="str">
        <f t="shared" si="288"/>
        <v/>
      </c>
      <c r="BY866" s="10" t="str">
        <f t="shared" si="289"/>
        <v/>
      </c>
      <c r="CA866" s="10" t="str">
        <f t="shared" si="290"/>
        <v/>
      </c>
      <c r="CB866" s="10" t="str">
        <f t="shared" si="291"/>
        <v/>
      </c>
      <c r="CC866" s="10" t="str">
        <f t="shared" si="292"/>
        <v/>
      </c>
      <c r="CD866" s="10" t="str">
        <f t="shared" si="293"/>
        <v/>
      </c>
      <c r="CE866" s="10" t="str">
        <f t="shared" si="294"/>
        <v/>
      </c>
      <c r="CF866" s="10"/>
      <c r="CG866" s="10">
        <f t="shared" si="295"/>
        <v>0</v>
      </c>
    </row>
    <row r="867" spans="1:85" hidden="1" outlineLevel="1" x14ac:dyDescent="0.25">
      <c r="A867" s="12" t="str">
        <f t="shared" si="254"/>
        <v/>
      </c>
      <c r="R867" s="18" t="str">
        <f t="shared" si="279"/>
        <v xml:space="preserve"> []</v>
      </c>
      <c r="AI867" s="45" t="str">
        <f t="shared" si="280"/>
        <v/>
      </c>
      <c r="AK867" s="45" t="str">
        <f t="shared" si="281"/>
        <v/>
      </c>
      <c r="BN867" s="45" t="str">
        <f t="shared" si="269"/>
        <v/>
      </c>
      <c r="BP867" s="12" t="s">
        <v>3808</v>
      </c>
      <c r="BR867" s="10" t="str">
        <f t="shared" si="282"/>
        <v/>
      </c>
      <c r="BS867" s="10" t="str">
        <f t="shared" si="283"/>
        <v/>
      </c>
      <c r="BT867" s="10" t="str">
        <f t="shared" si="284"/>
        <v/>
      </c>
      <c r="BU867" s="10" t="str">
        <f t="shared" si="285"/>
        <v/>
      </c>
      <c r="BV867" s="10" t="str">
        <f t="shared" si="286"/>
        <v/>
      </c>
      <c r="BW867" s="10" t="str">
        <f t="shared" si="287"/>
        <v/>
      </c>
      <c r="BX867" s="10" t="str">
        <f t="shared" si="288"/>
        <v/>
      </c>
      <c r="BY867" s="10" t="str">
        <f t="shared" si="289"/>
        <v/>
      </c>
      <c r="CA867" s="10" t="str">
        <f t="shared" si="290"/>
        <v/>
      </c>
      <c r="CB867" s="10" t="str">
        <f t="shared" si="291"/>
        <v/>
      </c>
      <c r="CC867" s="10" t="str">
        <f t="shared" si="292"/>
        <v/>
      </c>
      <c r="CD867" s="10" t="str">
        <f t="shared" si="293"/>
        <v/>
      </c>
      <c r="CE867" s="10" t="str">
        <f t="shared" si="294"/>
        <v/>
      </c>
      <c r="CF867" s="10"/>
      <c r="CG867" s="10">
        <f t="shared" si="295"/>
        <v>0</v>
      </c>
    </row>
    <row r="868" spans="1:85" hidden="1" outlineLevel="1" x14ac:dyDescent="0.25">
      <c r="A868" s="12" t="str">
        <f t="shared" si="254"/>
        <v/>
      </c>
      <c r="R868" s="18" t="str">
        <f t="shared" si="279"/>
        <v xml:space="preserve"> []</v>
      </c>
      <c r="AI868" s="45" t="str">
        <f t="shared" si="280"/>
        <v/>
      </c>
      <c r="AK868" s="45" t="str">
        <f t="shared" si="281"/>
        <v/>
      </c>
      <c r="BN868" s="45" t="str">
        <f t="shared" si="269"/>
        <v/>
      </c>
      <c r="BP868" s="12" t="s">
        <v>3808</v>
      </c>
      <c r="BR868" s="10" t="str">
        <f t="shared" si="282"/>
        <v/>
      </c>
      <c r="BS868" s="10" t="str">
        <f t="shared" si="283"/>
        <v/>
      </c>
      <c r="BT868" s="10" t="str">
        <f t="shared" si="284"/>
        <v/>
      </c>
      <c r="BU868" s="10" t="str">
        <f t="shared" si="285"/>
        <v/>
      </c>
      <c r="BV868" s="10" t="str">
        <f t="shared" si="286"/>
        <v/>
      </c>
      <c r="BW868" s="10" t="str">
        <f t="shared" si="287"/>
        <v/>
      </c>
      <c r="BX868" s="10" t="str">
        <f t="shared" si="288"/>
        <v/>
      </c>
      <c r="BY868" s="10" t="str">
        <f t="shared" si="289"/>
        <v/>
      </c>
      <c r="CA868" s="10" t="str">
        <f t="shared" si="290"/>
        <v/>
      </c>
      <c r="CB868" s="10" t="str">
        <f t="shared" si="291"/>
        <v/>
      </c>
      <c r="CC868" s="10" t="str">
        <f t="shared" si="292"/>
        <v/>
      </c>
      <c r="CD868" s="10" t="str">
        <f t="shared" si="293"/>
        <v/>
      </c>
      <c r="CE868" s="10" t="str">
        <f t="shared" si="294"/>
        <v/>
      </c>
      <c r="CF868" s="10"/>
      <c r="CG868" s="10">
        <f t="shared" si="295"/>
        <v>0</v>
      </c>
    </row>
    <row r="869" spans="1:85" hidden="1" outlineLevel="1" x14ac:dyDescent="0.25">
      <c r="A869" s="12" t="str">
        <f t="shared" si="254"/>
        <v/>
      </c>
      <c r="R869" s="18" t="str">
        <f t="shared" si="279"/>
        <v xml:space="preserve"> []</v>
      </c>
      <c r="AI869" s="45" t="str">
        <f t="shared" si="280"/>
        <v/>
      </c>
      <c r="AK869" s="45" t="str">
        <f t="shared" si="281"/>
        <v/>
      </c>
      <c r="BN869" s="45" t="str">
        <f t="shared" si="269"/>
        <v/>
      </c>
      <c r="BP869" s="12" t="s">
        <v>3808</v>
      </c>
      <c r="BR869" s="10" t="str">
        <f t="shared" si="282"/>
        <v/>
      </c>
      <c r="BS869" s="10" t="str">
        <f t="shared" si="283"/>
        <v/>
      </c>
      <c r="BT869" s="10" t="str">
        <f t="shared" si="284"/>
        <v/>
      </c>
      <c r="BU869" s="10" t="str">
        <f t="shared" si="285"/>
        <v/>
      </c>
      <c r="BV869" s="10" t="str">
        <f t="shared" si="286"/>
        <v/>
      </c>
      <c r="BW869" s="10" t="str">
        <f t="shared" si="287"/>
        <v/>
      </c>
      <c r="BX869" s="10" t="str">
        <f t="shared" si="288"/>
        <v/>
      </c>
      <c r="BY869" s="10" t="str">
        <f t="shared" si="289"/>
        <v/>
      </c>
      <c r="CA869" s="10" t="str">
        <f t="shared" si="290"/>
        <v/>
      </c>
      <c r="CB869" s="10" t="str">
        <f t="shared" si="291"/>
        <v/>
      </c>
      <c r="CC869" s="10" t="str">
        <f t="shared" si="292"/>
        <v/>
      </c>
      <c r="CD869" s="10" t="str">
        <f t="shared" si="293"/>
        <v/>
      </c>
      <c r="CE869" s="10" t="str">
        <f t="shared" si="294"/>
        <v/>
      </c>
      <c r="CF869" s="10"/>
      <c r="CG869" s="10">
        <f t="shared" si="295"/>
        <v>0</v>
      </c>
    </row>
    <row r="870" spans="1:85" hidden="1" outlineLevel="1" x14ac:dyDescent="0.25">
      <c r="A870" s="12" t="str">
        <f t="shared" si="254"/>
        <v/>
      </c>
      <c r="R870" s="18" t="str">
        <f t="shared" si="279"/>
        <v xml:space="preserve"> []</v>
      </c>
      <c r="AI870" s="45" t="str">
        <f t="shared" si="280"/>
        <v/>
      </c>
      <c r="AK870" s="45" t="str">
        <f t="shared" si="281"/>
        <v/>
      </c>
      <c r="BN870" s="45" t="str">
        <f t="shared" si="269"/>
        <v/>
      </c>
      <c r="BP870" s="12" t="s">
        <v>3808</v>
      </c>
      <c r="BR870" s="10" t="str">
        <f t="shared" si="282"/>
        <v/>
      </c>
      <c r="BS870" s="10" t="str">
        <f t="shared" si="283"/>
        <v/>
      </c>
      <c r="BT870" s="10" t="str">
        <f t="shared" si="284"/>
        <v/>
      </c>
      <c r="BU870" s="10" t="str">
        <f t="shared" si="285"/>
        <v/>
      </c>
      <c r="BV870" s="10" t="str">
        <f t="shared" si="286"/>
        <v/>
      </c>
      <c r="BW870" s="10" t="str">
        <f t="shared" si="287"/>
        <v/>
      </c>
      <c r="BX870" s="10" t="str">
        <f t="shared" si="288"/>
        <v/>
      </c>
      <c r="BY870" s="10" t="str">
        <f t="shared" si="289"/>
        <v/>
      </c>
      <c r="CA870" s="10" t="str">
        <f t="shared" si="290"/>
        <v/>
      </c>
      <c r="CB870" s="10" t="str">
        <f t="shared" si="291"/>
        <v/>
      </c>
      <c r="CC870" s="10" t="str">
        <f t="shared" si="292"/>
        <v/>
      </c>
      <c r="CD870" s="10" t="str">
        <f t="shared" si="293"/>
        <v/>
      </c>
      <c r="CE870" s="10" t="str">
        <f t="shared" si="294"/>
        <v/>
      </c>
      <c r="CF870" s="10"/>
      <c r="CG870" s="10">
        <f t="shared" si="295"/>
        <v>0</v>
      </c>
    </row>
    <row r="871" spans="1:85" hidden="1" outlineLevel="1" x14ac:dyDescent="0.25">
      <c r="A871" s="12" t="str">
        <f t="shared" si="254"/>
        <v/>
      </c>
      <c r="R871" s="18" t="str">
        <f t="shared" si="279"/>
        <v xml:space="preserve"> []</v>
      </c>
      <c r="AI871" s="45" t="str">
        <f t="shared" si="280"/>
        <v/>
      </c>
      <c r="AK871" s="45" t="str">
        <f t="shared" si="281"/>
        <v/>
      </c>
      <c r="BN871" s="45" t="str">
        <f t="shared" si="269"/>
        <v/>
      </c>
      <c r="BP871" s="12" t="s">
        <v>3808</v>
      </c>
      <c r="BR871" s="10" t="str">
        <f t="shared" si="282"/>
        <v/>
      </c>
      <c r="BS871" s="10" t="str">
        <f t="shared" si="283"/>
        <v/>
      </c>
      <c r="BT871" s="10" t="str">
        <f t="shared" si="284"/>
        <v/>
      </c>
      <c r="BU871" s="10" t="str">
        <f t="shared" si="285"/>
        <v/>
      </c>
      <c r="BV871" s="10" t="str">
        <f t="shared" si="286"/>
        <v/>
      </c>
      <c r="BW871" s="10" t="str">
        <f t="shared" si="287"/>
        <v/>
      </c>
      <c r="BX871" s="10" t="str">
        <f t="shared" si="288"/>
        <v/>
      </c>
      <c r="BY871" s="10" t="str">
        <f t="shared" si="289"/>
        <v/>
      </c>
      <c r="CA871" s="10" t="str">
        <f t="shared" si="290"/>
        <v/>
      </c>
      <c r="CB871" s="10" t="str">
        <f t="shared" si="291"/>
        <v/>
      </c>
      <c r="CC871" s="10" t="str">
        <f t="shared" si="292"/>
        <v/>
      </c>
      <c r="CD871" s="10" t="str">
        <f t="shared" si="293"/>
        <v/>
      </c>
      <c r="CE871" s="10" t="str">
        <f t="shared" si="294"/>
        <v/>
      </c>
      <c r="CF871" s="10"/>
      <c r="CG871" s="10">
        <f t="shared" si="295"/>
        <v>0</v>
      </c>
    </row>
    <row r="872" spans="1:85" hidden="1" outlineLevel="1" x14ac:dyDescent="0.25">
      <c r="A872" s="12" t="str">
        <f t="shared" si="254"/>
        <v/>
      </c>
      <c r="R872" s="18" t="str">
        <f t="shared" si="279"/>
        <v xml:space="preserve"> []</v>
      </c>
      <c r="AI872" s="45" t="str">
        <f t="shared" si="280"/>
        <v/>
      </c>
      <c r="AK872" s="45" t="str">
        <f t="shared" si="281"/>
        <v/>
      </c>
      <c r="BN872" s="45" t="str">
        <f t="shared" si="269"/>
        <v/>
      </c>
      <c r="BP872" s="12" t="s">
        <v>3808</v>
      </c>
      <c r="BR872" s="10" t="str">
        <f t="shared" si="282"/>
        <v/>
      </c>
      <c r="BS872" s="10" t="str">
        <f t="shared" si="283"/>
        <v/>
      </c>
      <c r="BT872" s="10" t="str">
        <f t="shared" si="284"/>
        <v/>
      </c>
      <c r="BU872" s="10" t="str">
        <f t="shared" si="285"/>
        <v/>
      </c>
      <c r="BV872" s="10" t="str">
        <f t="shared" si="286"/>
        <v/>
      </c>
      <c r="BW872" s="10" t="str">
        <f t="shared" si="287"/>
        <v/>
      </c>
      <c r="BX872" s="10" t="str">
        <f t="shared" si="288"/>
        <v/>
      </c>
      <c r="BY872" s="10" t="str">
        <f t="shared" si="289"/>
        <v/>
      </c>
      <c r="CA872" s="10" t="str">
        <f t="shared" si="290"/>
        <v/>
      </c>
      <c r="CB872" s="10" t="str">
        <f t="shared" si="291"/>
        <v/>
      </c>
      <c r="CC872" s="10" t="str">
        <f t="shared" si="292"/>
        <v/>
      </c>
      <c r="CD872" s="10" t="str">
        <f t="shared" si="293"/>
        <v/>
      </c>
      <c r="CE872" s="10" t="str">
        <f t="shared" si="294"/>
        <v/>
      </c>
      <c r="CF872" s="10"/>
      <c r="CG872" s="10">
        <f t="shared" si="295"/>
        <v>0</v>
      </c>
    </row>
    <row r="873" spans="1:85" hidden="1" outlineLevel="1" x14ac:dyDescent="0.25">
      <c r="A873" s="12" t="str">
        <f t="shared" si="254"/>
        <v/>
      </c>
      <c r="R873" s="18" t="str">
        <f t="shared" si="279"/>
        <v xml:space="preserve"> []</v>
      </c>
      <c r="AI873" s="45" t="str">
        <f t="shared" si="280"/>
        <v/>
      </c>
      <c r="AK873" s="45" t="str">
        <f t="shared" si="281"/>
        <v/>
      </c>
      <c r="BN873" s="45" t="str">
        <f t="shared" si="269"/>
        <v/>
      </c>
      <c r="BP873" s="12" t="s">
        <v>3808</v>
      </c>
      <c r="BR873" s="10" t="str">
        <f t="shared" si="282"/>
        <v/>
      </c>
      <c r="BS873" s="10" t="str">
        <f t="shared" si="283"/>
        <v/>
      </c>
      <c r="BT873" s="10" t="str">
        <f t="shared" si="284"/>
        <v/>
      </c>
      <c r="BU873" s="10" t="str">
        <f t="shared" si="285"/>
        <v/>
      </c>
      <c r="BV873" s="10" t="str">
        <f t="shared" si="286"/>
        <v/>
      </c>
      <c r="BW873" s="10" t="str">
        <f t="shared" si="287"/>
        <v/>
      </c>
      <c r="BX873" s="10" t="str">
        <f t="shared" si="288"/>
        <v/>
      </c>
      <c r="BY873" s="10" t="str">
        <f t="shared" si="289"/>
        <v/>
      </c>
      <c r="CA873" s="10" t="str">
        <f t="shared" si="290"/>
        <v/>
      </c>
      <c r="CB873" s="10" t="str">
        <f t="shared" si="291"/>
        <v/>
      </c>
      <c r="CC873" s="10" t="str">
        <f t="shared" si="292"/>
        <v/>
      </c>
      <c r="CD873" s="10" t="str">
        <f t="shared" si="293"/>
        <v/>
      </c>
      <c r="CE873" s="10" t="str">
        <f t="shared" si="294"/>
        <v/>
      </c>
      <c r="CF873" s="10"/>
      <c r="CG873" s="10">
        <f t="shared" si="295"/>
        <v>0</v>
      </c>
    </row>
    <row r="874" spans="1:85" hidden="1" outlineLevel="1" x14ac:dyDescent="0.25">
      <c r="A874" s="12" t="str">
        <f t="shared" si="254"/>
        <v/>
      </c>
      <c r="R874" s="18" t="str">
        <f t="shared" si="279"/>
        <v xml:space="preserve"> []</v>
      </c>
      <c r="AI874" s="45" t="str">
        <f t="shared" si="280"/>
        <v/>
      </c>
      <c r="AK874" s="45" t="str">
        <f t="shared" si="281"/>
        <v/>
      </c>
      <c r="BN874" s="45" t="str">
        <f t="shared" si="269"/>
        <v/>
      </c>
      <c r="BP874" s="12" t="s">
        <v>3808</v>
      </c>
      <c r="BR874" s="10" t="str">
        <f t="shared" si="282"/>
        <v/>
      </c>
      <c r="BS874" s="10" t="str">
        <f t="shared" si="283"/>
        <v/>
      </c>
      <c r="BT874" s="10" t="str">
        <f t="shared" si="284"/>
        <v/>
      </c>
      <c r="BU874" s="10" t="str">
        <f t="shared" si="285"/>
        <v/>
      </c>
      <c r="BV874" s="10" t="str">
        <f t="shared" si="286"/>
        <v/>
      </c>
      <c r="BW874" s="10" t="str">
        <f t="shared" si="287"/>
        <v/>
      </c>
      <c r="BX874" s="10" t="str">
        <f t="shared" si="288"/>
        <v/>
      </c>
      <c r="BY874" s="10" t="str">
        <f t="shared" si="289"/>
        <v/>
      </c>
      <c r="CA874" s="10" t="str">
        <f t="shared" si="290"/>
        <v/>
      </c>
      <c r="CB874" s="10" t="str">
        <f t="shared" si="291"/>
        <v/>
      </c>
      <c r="CC874" s="10" t="str">
        <f t="shared" si="292"/>
        <v/>
      </c>
      <c r="CD874" s="10" t="str">
        <f t="shared" si="293"/>
        <v/>
      </c>
      <c r="CE874" s="10" t="str">
        <f t="shared" si="294"/>
        <v/>
      </c>
      <c r="CF874" s="10"/>
      <c r="CG874" s="10">
        <f t="shared" si="295"/>
        <v>0</v>
      </c>
    </row>
    <row r="875" spans="1:85" hidden="1" outlineLevel="1" x14ac:dyDescent="0.25">
      <c r="A875" s="12" t="str">
        <f t="shared" si="254"/>
        <v/>
      </c>
      <c r="R875" s="18" t="str">
        <f t="shared" si="279"/>
        <v xml:space="preserve"> []</v>
      </c>
      <c r="AI875" s="45" t="str">
        <f t="shared" si="280"/>
        <v/>
      </c>
      <c r="AK875" s="45" t="str">
        <f t="shared" si="281"/>
        <v/>
      </c>
      <c r="BN875" s="45" t="str">
        <f t="shared" si="269"/>
        <v/>
      </c>
      <c r="BP875" s="12" t="s">
        <v>3808</v>
      </c>
      <c r="BR875" s="10" t="str">
        <f t="shared" si="282"/>
        <v/>
      </c>
      <c r="BS875" s="10" t="str">
        <f t="shared" si="283"/>
        <v/>
      </c>
      <c r="BT875" s="10" t="str">
        <f t="shared" si="284"/>
        <v/>
      </c>
      <c r="BU875" s="10" t="str">
        <f t="shared" si="285"/>
        <v/>
      </c>
      <c r="BV875" s="10" t="str">
        <f t="shared" si="286"/>
        <v/>
      </c>
      <c r="BW875" s="10" t="str">
        <f t="shared" si="287"/>
        <v/>
      </c>
      <c r="BX875" s="10" t="str">
        <f t="shared" si="288"/>
        <v/>
      </c>
      <c r="BY875" s="10" t="str">
        <f t="shared" si="289"/>
        <v/>
      </c>
      <c r="CA875" s="10" t="str">
        <f t="shared" si="290"/>
        <v/>
      </c>
      <c r="CB875" s="10" t="str">
        <f t="shared" si="291"/>
        <v/>
      </c>
      <c r="CC875" s="10" t="str">
        <f t="shared" si="292"/>
        <v/>
      </c>
      <c r="CD875" s="10" t="str">
        <f t="shared" si="293"/>
        <v/>
      </c>
      <c r="CE875" s="10" t="str">
        <f t="shared" si="294"/>
        <v/>
      </c>
      <c r="CF875" s="10"/>
      <c r="CG875" s="10">
        <f t="shared" si="295"/>
        <v>0</v>
      </c>
    </row>
    <row r="876" spans="1:85" hidden="1" outlineLevel="1" x14ac:dyDescent="0.25">
      <c r="A876" s="12" t="str">
        <f t="shared" si="254"/>
        <v/>
      </c>
      <c r="R876" s="18" t="str">
        <f t="shared" si="279"/>
        <v xml:space="preserve"> []</v>
      </c>
      <c r="AI876" s="45" t="str">
        <f t="shared" si="280"/>
        <v/>
      </c>
      <c r="AK876" s="45" t="str">
        <f t="shared" si="281"/>
        <v/>
      </c>
      <c r="BN876" s="45" t="str">
        <f t="shared" si="269"/>
        <v/>
      </c>
      <c r="BP876" s="12" t="s">
        <v>3808</v>
      </c>
      <c r="BR876" s="10" t="str">
        <f t="shared" si="282"/>
        <v/>
      </c>
      <c r="BS876" s="10" t="str">
        <f t="shared" si="283"/>
        <v/>
      </c>
      <c r="BT876" s="10" t="str">
        <f t="shared" si="284"/>
        <v/>
      </c>
      <c r="BU876" s="10" t="str">
        <f t="shared" si="285"/>
        <v/>
      </c>
      <c r="BV876" s="10" t="str">
        <f t="shared" si="286"/>
        <v/>
      </c>
      <c r="BW876" s="10" t="str">
        <f t="shared" si="287"/>
        <v/>
      </c>
      <c r="BX876" s="10" t="str">
        <f t="shared" si="288"/>
        <v/>
      </c>
      <c r="BY876" s="10" t="str">
        <f t="shared" si="289"/>
        <v/>
      </c>
      <c r="CA876" s="10" t="str">
        <f t="shared" si="290"/>
        <v/>
      </c>
      <c r="CB876" s="10" t="str">
        <f t="shared" si="291"/>
        <v/>
      </c>
      <c r="CC876" s="10" t="str">
        <f t="shared" si="292"/>
        <v/>
      </c>
      <c r="CD876" s="10" t="str">
        <f t="shared" si="293"/>
        <v/>
      </c>
      <c r="CE876" s="10" t="str">
        <f t="shared" si="294"/>
        <v/>
      </c>
      <c r="CF876" s="10"/>
      <c r="CG876" s="10">
        <f t="shared" si="295"/>
        <v>0</v>
      </c>
    </row>
    <row r="877" spans="1:85" hidden="1" outlineLevel="1" x14ac:dyDescent="0.25">
      <c r="A877" s="12" t="str">
        <f t="shared" si="254"/>
        <v/>
      </c>
      <c r="R877" s="18" t="str">
        <f t="shared" si="279"/>
        <v xml:space="preserve"> []</v>
      </c>
      <c r="AI877" s="45" t="str">
        <f t="shared" si="280"/>
        <v/>
      </c>
      <c r="AK877" s="45" t="str">
        <f t="shared" si="281"/>
        <v/>
      </c>
      <c r="BN877" s="45" t="str">
        <f t="shared" si="269"/>
        <v/>
      </c>
      <c r="BP877" s="12" t="s">
        <v>3808</v>
      </c>
      <c r="BR877" s="10" t="str">
        <f t="shared" si="282"/>
        <v/>
      </c>
      <c r="BS877" s="10" t="str">
        <f t="shared" si="283"/>
        <v/>
      </c>
      <c r="BT877" s="10" t="str">
        <f t="shared" si="284"/>
        <v/>
      </c>
      <c r="BU877" s="10" t="str">
        <f t="shared" si="285"/>
        <v/>
      </c>
      <c r="BV877" s="10" t="str">
        <f t="shared" si="286"/>
        <v/>
      </c>
      <c r="BW877" s="10" t="str">
        <f t="shared" si="287"/>
        <v/>
      </c>
      <c r="BX877" s="10" t="str">
        <f t="shared" si="288"/>
        <v/>
      </c>
      <c r="BY877" s="10" t="str">
        <f t="shared" si="289"/>
        <v/>
      </c>
      <c r="CA877" s="10" t="str">
        <f t="shared" si="290"/>
        <v/>
      </c>
      <c r="CB877" s="10" t="str">
        <f t="shared" si="291"/>
        <v/>
      </c>
      <c r="CC877" s="10" t="str">
        <f t="shared" si="292"/>
        <v/>
      </c>
      <c r="CD877" s="10" t="str">
        <f t="shared" si="293"/>
        <v/>
      </c>
      <c r="CE877" s="10" t="str">
        <f t="shared" si="294"/>
        <v/>
      </c>
      <c r="CF877" s="10"/>
      <c r="CG877" s="10">
        <f t="shared" si="295"/>
        <v>0</v>
      </c>
    </row>
    <row r="878" spans="1:85" hidden="1" outlineLevel="1" x14ac:dyDescent="0.25">
      <c r="A878" s="12" t="str">
        <f t="shared" si="254"/>
        <v/>
      </c>
      <c r="R878" s="18" t="str">
        <f t="shared" si="279"/>
        <v xml:space="preserve"> []</v>
      </c>
      <c r="AI878" s="45" t="str">
        <f t="shared" si="280"/>
        <v/>
      </c>
      <c r="AK878" s="45" t="str">
        <f t="shared" si="281"/>
        <v/>
      </c>
      <c r="BN878" s="45" t="str">
        <f t="shared" si="269"/>
        <v/>
      </c>
      <c r="BP878" s="12" t="s">
        <v>3808</v>
      </c>
      <c r="BR878" s="10" t="str">
        <f t="shared" si="282"/>
        <v/>
      </c>
      <c r="BS878" s="10" t="str">
        <f t="shared" si="283"/>
        <v/>
      </c>
      <c r="BT878" s="10" t="str">
        <f t="shared" si="284"/>
        <v/>
      </c>
      <c r="BU878" s="10" t="str">
        <f t="shared" si="285"/>
        <v/>
      </c>
      <c r="BV878" s="10" t="str">
        <f t="shared" si="286"/>
        <v/>
      </c>
      <c r="BW878" s="10" t="str">
        <f t="shared" si="287"/>
        <v/>
      </c>
      <c r="BX878" s="10" t="str">
        <f t="shared" si="288"/>
        <v/>
      </c>
      <c r="BY878" s="10" t="str">
        <f t="shared" si="289"/>
        <v/>
      </c>
      <c r="CA878" s="10" t="str">
        <f t="shared" si="290"/>
        <v/>
      </c>
      <c r="CB878" s="10" t="str">
        <f t="shared" si="291"/>
        <v/>
      </c>
      <c r="CC878" s="10" t="str">
        <f t="shared" si="292"/>
        <v/>
      </c>
      <c r="CD878" s="10" t="str">
        <f t="shared" si="293"/>
        <v/>
      </c>
      <c r="CE878" s="10" t="str">
        <f t="shared" si="294"/>
        <v/>
      </c>
      <c r="CF878" s="10"/>
      <c r="CG878" s="10">
        <f t="shared" si="295"/>
        <v>0</v>
      </c>
    </row>
    <row r="879" spans="1:85" hidden="1" outlineLevel="1" x14ac:dyDescent="0.25">
      <c r="A879" s="12" t="str">
        <f t="shared" si="254"/>
        <v/>
      </c>
      <c r="R879" s="18" t="str">
        <f t="shared" ref="R879:R913" si="296">CONCATENATE(R68," [",
BR879,BS879,BT879,BU879,BV879,BW879,BX879,BY879,"]")</f>
        <v xml:space="preserve"> []</v>
      </c>
      <c r="AI879" s="45" t="str">
        <f t="shared" ref="AI879:AI913" si="297">IF(ISBLANK(U68),"",U68)</f>
        <v/>
      </c>
      <c r="AK879" s="45" t="str">
        <f t="shared" ref="AK879:AK913" si="298">IF(ISBLANK(W68),"",W68)</f>
        <v/>
      </c>
      <c r="BN879" s="45" t="str">
        <f t="shared" si="269"/>
        <v/>
      </c>
      <c r="BP879" s="12" t="s">
        <v>3808</v>
      </c>
      <c r="BR879" s="10" t="str">
        <f t="shared" si="282"/>
        <v/>
      </c>
      <c r="BS879" s="10" t="str">
        <f t="shared" si="283"/>
        <v/>
      </c>
      <c r="BT879" s="10" t="str">
        <f t="shared" si="284"/>
        <v/>
      </c>
      <c r="BU879" s="10" t="str">
        <f t="shared" si="285"/>
        <v/>
      </c>
      <c r="BV879" s="10" t="str">
        <f t="shared" si="286"/>
        <v/>
      </c>
      <c r="BW879" s="10" t="str">
        <f t="shared" si="287"/>
        <v/>
      </c>
      <c r="BX879" s="10" t="str">
        <f t="shared" si="288"/>
        <v/>
      </c>
      <c r="BY879" s="10" t="str">
        <f t="shared" si="289"/>
        <v/>
      </c>
      <c r="CA879" s="10" t="str">
        <f t="shared" si="290"/>
        <v/>
      </c>
      <c r="CB879" s="10" t="str">
        <f t="shared" si="291"/>
        <v/>
      </c>
      <c r="CC879" s="10" t="str">
        <f t="shared" si="292"/>
        <v/>
      </c>
      <c r="CD879" s="10" t="str">
        <f t="shared" si="293"/>
        <v/>
      </c>
      <c r="CE879" s="10" t="str">
        <f t="shared" si="294"/>
        <v/>
      </c>
      <c r="CF879" s="10"/>
      <c r="CG879" s="10">
        <f t="shared" si="295"/>
        <v>0</v>
      </c>
    </row>
    <row r="880" spans="1:85" hidden="1" outlineLevel="1" x14ac:dyDescent="0.25">
      <c r="A880" s="12" t="str">
        <f t="shared" si="254"/>
        <v/>
      </c>
      <c r="R880" s="18" t="str">
        <f t="shared" si="296"/>
        <v xml:space="preserve"> []</v>
      </c>
      <c r="AI880" s="45" t="str">
        <f t="shared" si="297"/>
        <v/>
      </c>
      <c r="AK880" s="45" t="str">
        <f t="shared" si="298"/>
        <v/>
      </c>
      <c r="BN880" s="45" t="str">
        <f t="shared" si="269"/>
        <v/>
      </c>
      <c r="BP880" s="12" t="s">
        <v>3808</v>
      </c>
      <c r="BR880" s="10" t="str">
        <f t="shared" si="282"/>
        <v/>
      </c>
      <c r="BS880" s="10" t="str">
        <f t="shared" si="283"/>
        <v/>
      </c>
      <c r="BT880" s="10" t="str">
        <f t="shared" si="284"/>
        <v/>
      </c>
      <c r="BU880" s="10" t="str">
        <f t="shared" si="285"/>
        <v/>
      </c>
      <c r="BV880" s="10" t="str">
        <f t="shared" si="286"/>
        <v/>
      </c>
      <c r="BW880" s="10" t="str">
        <f t="shared" si="287"/>
        <v/>
      </c>
      <c r="BX880" s="10" t="str">
        <f t="shared" si="288"/>
        <v/>
      </c>
      <c r="BY880" s="10" t="str">
        <f t="shared" si="289"/>
        <v/>
      </c>
      <c r="CA880" s="10" t="str">
        <f t="shared" si="290"/>
        <v/>
      </c>
      <c r="CB880" s="10" t="str">
        <f t="shared" si="291"/>
        <v/>
      </c>
      <c r="CC880" s="10" t="str">
        <f t="shared" si="292"/>
        <v/>
      </c>
      <c r="CD880" s="10" t="str">
        <f t="shared" si="293"/>
        <v/>
      </c>
      <c r="CE880" s="10" t="str">
        <f t="shared" si="294"/>
        <v/>
      </c>
      <c r="CF880" s="10"/>
      <c r="CG880" s="10">
        <f t="shared" si="295"/>
        <v>0</v>
      </c>
    </row>
    <row r="881" spans="1:85" hidden="1" outlineLevel="1" x14ac:dyDescent="0.25">
      <c r="A881" s="12" t="str">
        <f t="shared" si="254"/>
        <v/>
      </c>
      <c r="R881" s="18" t="str">
        <f t="shared" si="296"/>
        <v xml:space="preserve"> []</v>
      </c>
      <c r="AI881" s="45" t="str">
        <f t="shared" si="297"/>
        <v/>
      </c>
      <c r="AK881" s="45" t="str">
        <f t="shared" si="298"/>
        <v/>
      </c>
      <c r="BN881" s="45" t="str">
        <f t="shared" si="269"/>
        <v/>
      </c>
      <c r="BP881" s="12" t="s">
        <v>3808</v>
      </c>
      <c r="BR881" s="10" t="str">
        <f t="shared" si="282"/>
        <v/>
      </c>
      <c r="BS881" s="10" t="str">
        <f t="shared" si="283"/>
        <v/>
      </c>
      <c r="BT881" s="10" t="str">
        <f t="shared" si="284"/>
        <v/>
      </c>
      <c r="BU881" s="10" t="str">
        <f t="shared" si="285"/>
        <v/>
      </c>
      <c r="BV881" s="10" t="str">
        <f t="shared" si="286"/>
        <v/>
      </c>
      <c r="BW881" s="10" t="str">
        <f t="shared" si="287"/>
        <v/>
      </c>
      <c r="BX881" s="10" t="str">
        <f t="shared" si="288"/>
        <v/>
      </c>
      <c r="BY881" s="10" t="str">
        <f t="shared" si="289"/>
        <v/>
      </c>
      <c r="CA881" s="10" t="str">
        <f t="shared" si="290"/>
        <v/>
      </c>
      <c r="CB881" s="10" t="str">
        <f t="shared" si="291"/>
        <v/>
      </c>
      <c r="CC881" s="10" t="str">
        <f t="shared" si="292"/>
        <v/>
      </c>
      <c r="CD881" s="10" t="str">
        <f t="shared" si="293"/>
        <v/>
      </c>
      <c r="CE881" s="10" t="str">
        <f t="shared" si="294"/>
        <v/>
      </c>
      <c r="CF881" s="10"/>
      <c r="CG881" s="10">
        <f t="shared" si="295"/>
        <v>0</v>
      </c>
    </row>
    <row r="882" spans="1:85" hidden="1" outlineLevel="1" x14ac:dyDescent="0.25">
      <c r="A882" s="12" t="str">
        <f t="shared" si="254"/>
        <v/>
      </c>
      <c r="R882" s="18" t="str">
        <f t="shared" si="296"/>
        <v xml:space="preserve"> []</v>
      </c>
      <c r="AI882" s="45" t="str">
        <f t="shared" si="297"/>
        <v/>
      </c>
      <c r="AK882" s="45" t="str">
        <f t="shared" si="298"/>
        <v/>
      </c>
      <c r="BN882" s="45" t="str">
        <f t="shared" si="269"/>
        <v/>
      </c>
      <c r="BP882" s="12" t="s">
        <v>3808</v>
      </c>
      <c r="BR882" s="10" t="str">
        <f t="shared" si="282"/>
        <v/>
      </c>
      <c r="BS882" s="10" t="str">
        <f t="shared" si="283"/>
        <v/>
      </c>
      <c r="BT882" s="10" t="str">
        <f t="shared" si="284"/>
        <v/>
      </c>
      <c r="BU882" s="10" t="str">
        <f t="shared" si="285"/>
        <v/>
      </c>
      <c r="BV882" s="10" t="str">
        <f t="shared" si="286"/>
        <v/>
      </c>
      <c r="BW882" s="10" t="str">
        <f t="shared" si="287"/>
        <v/>
      </c>
      <c r="BX882" s="10" t="str">
        <f t="shared" si="288"/>
        <v/>
      </c>
      <c r="BY882" s="10" t="str">
        <f t="shared" si="289"/>
        <v/>
      </c>
      <c r="CA882" s="10" t="str">
        <f t="shared" si="290"/>
        <v/>
      </c>
      <c r="CB882" s="10" t="str">
        <f t="shared" si="291"/>
        <v/>
      </c>
      <c r="CC882" s="10" t="str">
        <f t="shared" si="292"/>
        <v/>
      </c>
      <c r="CD882" s="10" t="str">
        <f t="shared" si="293"/>
        <v/>
      </c>
      <c r="CE882" s="10" t="str">
        <f t="shared" si="294"/>
        <v/>
      </c>
      <c r="CF882" s="10"/>
      <c r="CG882" s="10">
        <f t="shared" si="295"/>
        <v>0</v>
      </c>
    </row>
    <row r="883" spans="1:85" hidden="1" outlineLevel="1" x14ac:dyDescent="0.25">
      <c r="A883" s="12" t="str">
        <f t="shared" si="254"/>
        <v/>
      </c>
      <c r="R883" s="18" t="str">
        <f t="shared" si="296"/>
        <v xml:space="preserve"> []</v>
      </c>
      <c r="AI883" s="45" t="str">
        <f t="shared" si="297"/>
        <v/>
      </c>
      <c r="AK883" s="45" t="str">
        <f t="shared" si="298"/>
        <v/>
      </c>
      <c r="BN883" s="45" t="str">
        <f t="shared" si="269"/>
        <v/>
      </c>
      <c r="BP883" s="12" t="s">
        <v>3808</v>
      </c>
      <c r="BR883" s="10" t="str">
        <f t="shared" ref="BR883:BR946" si="299">IF(U883="","",CONCATENATE(BR$113," (",U883,")",IF(OR(W883&lt;&gt;"",AB883&lt;&gt;"",AD883&lt;&gt;"",AI883&lt;&gt;"",AK883&lt;&gt;"",AP883&lt;&gt;"",AR883&lt;&gt;"")," и ","")))</f>
        <v/>
      </c>
      <c r="BS883" s="10" t="str">
        <f t="shared" ref="BS883:BS946" si="300">IF(W883="","",CONCATENATE(BS$113," (",W883,")",IF(OR(AB883&lt;&gt;"",AD883&lt;&gt;"",AI883&lt;&gt;"",AK883&lt;&gt;"",AP883&lt;&gt;"",AR883&lt;&gt;"")," и ","")))</f>
        <v/>
      </c>
      <c r="BT883" s="10" t="str">
        <f t="shared" ref="BT883:BT946" si="301">IF(AB883="","",CONCATENATE(BT$113," (",AB883,")",IF(OR(AD883&lt;&gt;"",AI883&lt;&gt;"",AK883&lt;&gt;"",AP883&lt;&gt;"",AR883&lt;&gt;"")," и ","")))</f>
        <v/>
      </c>
      <c r="BU883" s="10" t="str">
        <f t="shared" ref="BU883:BU946" si="302">IF(AD883="","",CONCATENATE(BU$113," (",AD883,")",IF(OR(AI883&lt;&gt;"",AK883&lt;&gt;"",AP883&lt;&gt;"",AR883&lt;&gt;"")," и ","")))</f>
        <v/>
      </c>
      <c r="BV883" s="10" t="str">
        <f t="shared" ref="BV883:BV946" si="303">IF(AI883="","",CONCATENATE(BV$113," (",AI883,")",IF(OR(AK883&lt;&gt;"",AP883&lt;&gt;"",AR883&lt;&gt;"")," и ","")))</f>
        <v/>
      </c>
      <c r="BW883" s="10" t="str">
        <f t="shared" ref="BW883:BW946" si="304">IF(AK883="","",CONCATENATE(BW$113," (",AK883,")",IF(OR(AP883&lt;&gt;"",AR883&lt;&gt;"")," и ","")))</f>
        <v/>
      </c>
      <c r="BX883" s="10" t="str">
        <f t="shared" ref="BX883:BX946" si="305">IF(AP883="","",CONCATENATE(BX$113," (",AP883,")",IF(OR(AR883&lt;&gt;"")," и ","")))</f>
        <v/>
      </c>
      <c r="BY883" s="10" t="str">
        <f t="shared" ref="BY883:BY946" si="306">IF(AR883="","",CONCATENATE(BY$113," (",AR883,")"))</f>
        <v/>
      </c>
      <c r="CA883" s="10" t="str">
        <f t="shared" ref="CA883:CA946" si="307">IF(OR(W883&lt;&gt;"",AB883&lt;&gt;"",AD883&lt;&gt;"",AI883&lt;&gt;"",AK883&lt;&gt;"",AP883&lt;&gt;"",AR883&lt;&gt;"")," и ","")</f>
        <v/>
      </c>
      <c r="CB883" s="10" t="str">
        <f t="shared" ref="CB883:CB946" si="308">IF(OR(AB883&lt;&gt;"",AD883&lt;&gt;"",AI883&lt;&gt;"",AK883&lt;&gt;"",AP883&lt;&gt;"",AR883&lt;&gt;"")," и ","")</f>
        <v/>
      </c>
      <c r="CC883" s="10" t="str">
        <f t="shared" ref="CC883:CC946" si="309">IF(OR(AI883&lt;&gt;"",AK883&lt;&gt;"",AP883&lt;&gt;"",AR883&lt;&gt;"")," и ","")</f>
        <v/>
      </c>
      <c r="CD883" s="10" t="str">
        <f t="shared" ref="CD883:CD946" si="310">IF(OR(AK883&lt;&gt;"",AP883&lt;&gt;"",AR883&lt;&gt;"")," и ","")</f>
        <v/>
      </c>
      <c r="CE883" s="10" t="str">
        <f t="shared" ref="CE883:CE946" si="311">IF(OR(AP883&lt;&gt;"",AR883&lt;&gt;"")," и ","")</f>
        <v/>
      </c>
      <c r="CF883" s="10"/>
      <c r="CG883" s="10">
        <f t="shared" ref="CG883:CG946" si="312">8-COUNTIFS(BR883:BY883,"")</f>
        <v>0</v>
      </c>
    </row>
    <row r="884" spans="1:85" hidden="1" outlineLevel="1" x14ac:dyDescent="0.25">
      <c r="A884" s="12" t="str">
        <f t="shared" si="254"/>
        <v/>
      </c>
      <c r="R884" s="18" t="str">
        <f t="shared" si="296"/>
        <v xml:space="preserve"> []</v>
      </c>
      <c r="AI884" s="45" t="str">
        <f t="shared" si="297"/>
        <v/>
      </c>
      <c r="AK884" s="45" t="str">
        <f t="shared" si="298"/>
        <v/>
      </c>
      <c r="BN884" s="45" t="str">
        <f t="shared" si="269"/>
        <v/>
      </c>
      <c r="BP884" s="12" t="s">
        <v>3808</v>
      </c>
      <c r="BR884" s="10" t="str">
        <f t="shared" si="299"/>
        <v/>
      </c>
      <c r="BS884" s="10" t="str">
        <f t="shared" si="300"/>
        <v/>
      </c>
      <c r="BT884" s="10" t="str">
        <f t="shared" si="301"/>
        <v/>
      </c>
      <c r="BU884" s="10" t="str">
        <f t="shared" si="302"/>
        <v/>
      </c>
      <c r="BV884" s="10" t="str">
        <f t="shared" si="303"/>
        <v/>
      </c>
      <c r="BW884" s="10" t="str">
        <f t="shared" si="304"/>
        <v/>
      </c>
      <c r="BX884" s="10" t="str">
        <f t="shared" si="305"/>
        <v/>
      </c>
      <c r="BY884" s="10" t="str">
        <f t="shared" si="306"/>
        <v/>
      </c>
      <c r="CA884" s="10" t="str">
        <f t="shared" si="307"/>
        <v/>
      </c>
      <c r="CB884" s="10" t="str">
        <f t="shared" si="308"/>
        <v/>
      </c>
      <c r="CC884" s="10" t="str">
        <f t="shared" si="309"/>
        <v/>
      </c>
      <c r="CD884" s="10" t="str">
        <f t="shared" si="310"/>
        <v/>
      </c>
      <c r="CE884" s="10" t="str">
        <f t="shared" si="311"/>
        <v/>
      </c>
      <c r="CF884" s="10"/>
      <c r="CG884" s="10">
        <f t="shared" si="312"/>
        <v>0</v>
      </c>
    </row>
    <row r="885" spans="1:85" hidden="1" outlineLevel="1" x14ac:dyDescent="0.25">
      <c r="A885" s="12" t="str">
        <f t="shared" si="254"/>
        <v/>
      </c>
      <c r="R885" s="18" t="str">
        <f t="shared" si="296"/>
        <v xml:space="preserve"> []</v>
      </c>
      <c r="AI885" s="45" t="str">
        <f t="shared" si="297"/>
        <v/>
      </c>
      <c r="AK885" s="45" t="str">
        <f t="shared" si="298"/>
        <v/>
      </c>
      <c r="BN885" s="45" t="str">
        <f t="shared" si="269"/>
        <v/>
      </c>
      <c r="BP885" s="12" t="s">
        <v>3808</v>
      </c>
      <c r="BR885" s="10" t="str">
        <f t="shared" si="299"/>
        <v/>
      </c>
      <c r="BS885" s="10" t="str">
        <f t="shared" si="300"/>
        <v/>
      </c>
      <c r="BT885" s="10" t="str">
        <f t="shared" si="301"/>
        <v/>
      </c>
      <c r="BU885" s="10" t="str">
        <f t="shared" si="302"/>
        <v/>
      </c>
      <c r="BV885" s="10" t="str">
        <f t="shared" si="303"/>
        <v/>
      </c>
      <c r="BW885" s="10" t="str">
        <f t="shared" si="304"/>
        <v/>
      </c>
      <c r="BX885" s="10" t="str">
        <f t="shared" si="305"/>
        <v/>
      </c>
      <c r="BY885" s="10" t="str">
        <f t="shared" si="306"/>
        <v/>
      </c>
      <c r="CA885" s="10" t="str">
        <f t="shared" si="307"/>
        <v/>
      </c>
      <c r="CB885" s="10" t="str">
        <f t="shared" si="308"/>
        <v/>
      </c>
      <c r="CC885" s="10" t="str">
        <f t="shared" si="309"/>
        <v/>
      </c>
      <c r="CD885" s="10" t="str">
        <f t="shared" si="310"/>
        <v/>
      </c>
      <c r="CE885" s="10" t="str">
        <f t="shared" si="311"/>
        <v/>
      </c>
      <c r="CF885" s="10"/>
      <c r="CG885" s="10">
        <f t="shared" si="312"/>
        <v>0</v>
      </c>
    </row>
    <row r="886" spans="1:85" hidden="1" outlineLevel="1" x14ac:dyDescent="0.25">
      <c r="A886" s="12" t="str">
        <f t="shared" si="254"/>
        <v/>
      </c>
      <c r="R886" s="18" t="str">
        <f t="shared" si="296"/>
        <v xml:space="preserve"> []</v>
      </c>
      <c r="AI886" s="45" t="str">
        <f t="shared" si="297"/>
        <v/>
      </c>
      <c r="AK886" s="45" t="str">
        <f t="shared" si="298"/>
        <v/>
      </c>
      <c r="BN886" s="45" t="str">
        <f t="shared" si="269"/>
        <v/>
      </c>
      <c r="BP886" s="12" t="s">
        <v>3808</v>
      </c>
      <c r="BR886" s="10" t="str">
        <f t="shared" si="299"/>
        <v/>
      </c>
      <c r="BS886" s="10" t="str">
        <f t="shared" si="300"/>
        <v/>
      </c>
      <c r="BT886" s="10" t="str">
        <f t="shared" si="301"/>
        <v/>
      </c>
      <c r="BU886" s="10" t="str">
        <f t="shared" si="302"/>
        <v/>
      </c>
      <c r="BV886" s="10" t="str">
        <f t="shared" si="303"/>
        <v/>
      </c>
      <c r="BW886" s="10" t="str">
        <f t="shared" si="304"/>
        <v/>
      </c>
      <c r="BX886" s="10" t="str">
        <f t="shared" si="305"/>
        <v/>
      </c>
      <c r="BY886" s="10" t="str">
        <f t="shared" si="306"/>
        <v/>
      </c>
      <c r="CA886" s="10" t="str">
        <f t="shared" si="307"/>
        <v/>
      </c>
      <c r="CB886" s="10" t="str">
        <f t="shared" si="308"/>
        <v/>
      </c>
      <c r="CC886" s="10" t="str">
        <f t="shared" si="309"/>
        <v/>
      </c>
      <c r="CD886" s="10" t="str">
        <f t="shared" si="310"/>
        <v/>
      </c>
      <c r="CE886" s="10" t="str">
        <f t="shared" si="311"/>
        <v/>
      </c>
      <c r="CF886" s="10"/>
      <c r="CG886" s="10">
        <f t="shared" si="312"/>
        <v>0</v>
      </c>
    </row>
    <row r="887" spans="1:85" hidden="1" outlineLevel="1" x14ac:dyDescent="0.25">
      <c r="A887" s="12" t="str">
        <f t="shared" si="254"/>
        <v/>
      </c>
      <c r="R887" s="18" t="str">
        <f t="shared" si="296"/>
        <v xml:space="preserve"> []</v>
      </c>
      <c r="AI887" s="45" t="str">
        <f t="shared" si="297"/>
        <v/>
      </c>
      <c r="AK887" s="45" t="str">
        <f t="shared" si="298"/>
        <v/>
      </c>
      <c r="BN887" s="45" t="str">
        <f t="shared" si="269"/>
        <v/>
      </c>
      <c r="BP887" s="12" t="s">
        <v>3808</v>
      </c>
      <c r="BR887" s="10" t="str">
        <f t="shared" si="299"/>
        <v/>
      </c>
      <c r="BS887" s="10" t="str">
        <f t="shared" si="300"/>
        <v/>
      </c>
      <c r="BT887" s="10" t="str">
        <f t="shared" si="301"/>
        <v/>
      </c>
      <c r="BU887" s="10" t="str">
        <f t="shared" si="302"/>
        <v/>
      </c>
      <c r="BV887" s="10" t="str">
        <f t="shared" si="303"/>
        <v/>
      </c>
      <c r="BW887" s="10" t="str">
        <f t="shared" si="304"/>
        <v/>
      </c>
      <c r="BX887" s="10" t="str">
        <f t="shared" si="305"/>
        <v/>
      </c>
      <c r="BY887" s="10" t="str">
        <f t="shared" si="306"/>
        <v/>
      </c>
      <c r="CA887" s="10" t="str">
        <f t="shared" si="307"/>
        <v/>
      </c>
      <c r="CB887" s="10" t="str">
        <f t="shared" si="308"/>
        <v/>
      </c>
      <c r="CC887" s="10" t="str">
        <f t="shared" si="309"/>
        <v/>
      </c>
      <c r="CD887" s="10" t="str">
        <f t="shared" si="310"/>
        <v/>
      </c>
      <c r="CE887" s="10" t="str">
        <f t="shared" si="311"/>
        <v/>
      </c>
      <c r="CF887" s="10"/>
      <c r="CG887" s="10">
        <f t="shared" si="312"/>
        <v>0</v>
      </c>
    </row>
    <row r="888" spans="1:85" hidden="1" outlineLevel="1" x14ac:dyDescent="0.25">
      <c r="A888" s="12" t="str">
        <f t="shared" si="254"/>
        <v/>
      </c>
      <c r="R888" s="18" t="str">
        <f t="shared" si="296"/>
        <v xml:space="preserve"> []</v>
      </c>
      <c r="AI888" s="45" t="str">
        <f t="shared" si="297"/>
        <v/>
      </c>
      <c r="AK888" s="45" t="str">
        <f t="shared" si="298"/>
        <v/>
      </c>
      <c r="BN888" s="45" t="str">
        <f t="shared" si="269"/>
        <v/>
      </c>
      <c r="BP888" s="12" t="s">
        <v>3808</v>
      </c>
      <c r="BR888" s="10" t="str">
        <f t="shared" si="299"/>
        <v/>
      </c>
      <c r="BS888" s="10" t="str">
        <f t="shared" si="300"/>
        <v/>
      </c>
      <c r="BT888" s="10" t="str">
        <f t="shared" si="301"/>
        <v/>
      </c>
      <c r="BU888" s="10" t="str">
        <f t="shared" si="302"/>
        <v/>
      </c>
      <c r="BV888" s="10" t="str">
        <f t="shared" si="303"/>
        <v/>
      </c>
      <c r="BW888" s="10" t="str">
        <f t="shared" si="304"/>
        <v/>
      </c>
      <c r="BX888" s="10" t="str">
        <f t="shared" si="305"/>
        <v/>
      </c>
      <c r="BY888" s="10" t="str">
        <f t="shared" si="306"/>
        <v/>
      </c>
      <c r="CA888" s="10" t="str">
        <f t="shared" si="307"/>
        <v/>
      </c>
      <c r="CB888" s="10" t="str">
        <f t="shared" si="308"/>
        <v/>
      </c>
      <c r="CC888" s="10" t="str">
        <f t="shared" si="309"/>
        <v/>
      </c>
      <c r="CD888" s="10" t="str">
        <f t="shared" si="310"/>
        <v/>
      </c>
      <c r="CE888" s="10" t="str">
        <f t="shared" si="311"/>
        <v/>
      </c>
      <c r="CF888" s="10"/>
      <c r="CG888" s="10">
        <f t="shared" si="312"/>
        <v>0</v>
      </c>
    </row>
    <row r="889" spans="1:85" hidden="1" outlineLevel="1" x14ac:dyDescent="0.25">
      <c r="A889" s="12" t="str">
        <f t="shared" si="254"/>
        <v/>
      </c>
      <c r="R889" s="18" t="str">
        <f t="shared" si="296"/>
        <v xml:space="preserve"> []</v>
      </c>
      <c r="AI889" s="45" t="str">
        <f t="shared" si="297"/>
        <v/>
      </c>
      <c r="AK889" s="45" t="str">
        <f t="shared" si="298"/>
        <v/>
      </c>
      <c r="BN889" s="45" t="str">
        <f t="shared" si="269"/>
        <v/>
      </c>
      <c r="BP889" s="12" t="s">
        <v>3808</v>
      </c>
      <c r="BR889" s="10" t="str">
        <f t="shared" si="299"/>
        <v/>
      </c>
      <c r="BS889" s="10" t="str">
        <f t="shared" si="300"/>
        <v/>
      </c>
      <c r="BT889" s="10" t="str">
        <f t="shared" si="301"/>
        <v/>
      </c>
      <c r="BU889" s="10" t="str">
        <f t="shared" si="302"/>
        <v/>
      </c>
      <c r="BV889" s="10" t="str">
        <f t="shared" si="303"/>
        <v/>
      </c>
      <c r="BW889" s="10" t="str">
        <f t="shared" si="304"/>
        <v/>
      </c>
      <c r="BX889" s="10" t="str">
        <f t="shared" si="305"/>
        <v/>
      </c>
      <c r="BY889" s="10" t="str">
        <f t="shared" si="306"/>
        <v/>
      </c>
      <c r="CA889" s="10" t="str">
        <f t="shared" si="307"/>
        <v/>
      </c>
      <c r="CB889" s="10" t="str">
        <f t="shared" si="308"/>
        <v/>
      </c>
      <c r="CC889" s="10" t="str">
        <f t="shared" si="309"/>
        <v/>
      </c>
      <c r="CD889" s="10" t="str">
        <f t="shared" si="310"/>
        <v/>
      </c>
      <c r="CE889" s="10" t="str">
        <f t="shared" si="311"/>
        <v/>
      </c>
      <c r="CF889" s="10"/>
      <c r="CG889" s="10">
        <f t="shared" si="312"/>
        <v>0</v>
      </c>
    </row>
    <row r="890" spans="1:85" hidden="1" outlineLevel="1" x14ac:dyDescent="0.25">
      <c r="A890" s="12" t="str">
        <f t="shared" si="254"/>
        <v/>
      </c>
      <c r="R890" s="18" t="str">
        <f t="shared" si="296"/>
        <v xml:space="preserve"> []</v>
      </c>
      <c r="AI890" s="45" t="str">
        <f t="shared" si="297"/>
        <v/>
      </c>
      <c r="AK890" s="45" t="str">
        <f t="shared" si="298"/>
        <v/>
      </c>
      <c r="BN890" s="45" t="str">
        <f t="shared" si="269"/>
        <v/>
      </c>
      <c r="BP890" s="12" t="s">
        <v>3808</v>
      </c>
      <c r="BR890" s="10" t="str">
        <f t="shared" si="299"/>
        <v/>
      </c>
      <c r="BS890" s="10" t="str">
        <f t="shared" si="300"/>
        <v/>
      </c>
      <c r="BT890" s="10" t="str">
        <f t="shared" si="301"/>
        <v/>
      </c>
      <c r="BU890" s="10" t="str">
        <f t="shared" si="302"/>
        <v/>
      </c>
      <c r="BV890" s="10" t="str">
        <f t="shared" si="303"/>
        <v/>
      </c>
      <c r="BW890" s="10" t="str">
        <f t="shared" si="304"/>
        <v/>
      </c>
      <c r="BX890" s="10" t="str">
        <f t="shared" si="305"/>
        <v/>
      </c>
      <c r="BY890" s="10" t="str">
        <f t="shared" si="306"/>
        <v/>
      </c>
      <c r="CA890" s="10" t="str">
        <f t="shared" si="307"/>
        <v/>
      </c>
      <c r="CB890" s="10" t="str">
        <f t="shared" si="308"/>
        <v/>
      </c>
      <c r="CC890" s="10" t="str">
        <f t="shared" si="309"/>
        <v/>
      </c>
      <c r="CD890" s="10" t="str">
        <f t="shared" si="310"/>
        <v/>
      </c>
      <c r="CE890" s="10" t="str">
        <f t="shared" si="311"/>
        <v/>
      </c>
      <c r="CF890" s="10"/>
      <c r="CG890" s="10">
        <f t="shared" si="312"/>
        <v>0</v>
      </c>
    </row>
    <row r="891" spans="1:85" hidden="1" outlineLevel="1" x14ac:dyDescent="0.25">
      <c r="A891" s="12" t="str">
        <f t="shared" si="254"/>
        <v/>
      </c>
      <c r="R891" s="18" t="str">
        <f t="shared" si="296"/>
        <v xml:space="preserve"> []</v>
      </c>
      <c r="AI891" s="45" t="str">
        <f t="shared" si="297"/>
        <v/>
      </c>
      <c r="AK891" s="45" t="str">
        <f t="shared" si="298"/>
        <v/>
      </c>
      <c r="BN891" s="45" t="str">
        <f t="shared" si="269"/>
        <v/>
      </c>
      <c r="BP891" s="12" t="s">
        <v>3808</v>
      </c>
      <c r="BR891" s="10" t="str">
        <f t="shared" si="299"/>
        <v/>
      </c>
      <c r="BS891" s="10" t="str">
        <f t="shared" si="300"/>
        <v/>
      </c>
      <c r="BT891" s="10" t="str">
        <f t="shared" si="301"/>
        <v/>
      </c>
      <c r="BU891" s="10" t="str">
        <f t="shared" si="302"/>
        <v/>
      </c>
      <c r="BV891" s="10" t="str">
        <f t="shared" si="303"/>
        <v/>
      </c>
      <c r="BW891" s="10" t="str">
        <f t="shared" si="304"/>
        <v/>
      </c>
      <c r="BX891" s="10" t="str">
        <f t="shared" si="305"/>
        <v/>
      </c>
      <c r="BY891" s="10" t="str">
        <f t="shared" si="306"/>
        <v/>
      </c>
      <c r="CA891" s="10" t="str">
        <f t="shared" si="307"/>
        <v/>
      </c>
      <c r="CB891" s="10" t="str">
        <f t="shared" si="308"/>
        <v/>
      </c>
      <c r="CC891" s="10" t="str">
        <f t="shared" si="309"/>
        <v/>
      </c>
      <c r="CD891" s="10" t="str">
        <f t="shared" si="310"/>
        <v/>
      </c>
      <c r="CE891" s="10" t="str">
        <f t="shared" si="311"/>
        <v/>
      </c>
      <c r="CF891" s="10"/>
      <c r="CG891" s="10">
        <f t="shared" si="312"/>
        <v>0</v>
      </c>
    </row>
    <row r="892" spans="1:85" hidden="1" outlineLevel="1" x14ac:dyDescent="0.25">
      <c r="A892" s="12" t="str">
        <f t="shared" si="254"/>
        <v/>
      </c>
      <c r="R892" s="18" t="str">
        <f t="shared" si="296"/>
        <v xml:space="preserve"> []</v>
      </c>
      <c r="AI892" s="45" t="str">
        <f t="shared" si="297"/>
        <v/>
      </c>
      <c r="AK892" s="45" t="str">
        <f t="shared" si="298"/>
        <v/>
      </c>
      <c r="BN892" s="45" t="str">
        <f t="shared" si="269"/>
        <v/>
      </c>
      <c r="BP892" s="12" t="s">
        <v>3808</v>
      </c>
      <c r="BR892" s="10" t="str">
        <f t="shared" si="299"/>
        <v/>
      </c>
      <c r="BS892" s="10" t="str">
        <f t="shared" si="300"/>
        <v/>
      </c>
      <c r="BT892" s="10" t="str">
        <f t="shared" si="301"/>
        <v/>
      </c>
      <c r="BU892" s="10" t="str">
        <f t="shared" si="302"/>
        <v/>
      </c>
      <c r="BV892" s="10" t="str">
        <f t="shared" si="303"/>
        <v/>
      </c>
      <c r="BW892" s="10" t="str">
        <f t="shared" si="304"/>
        <v/>
      </c>
      <c r="BX892" s="10" t="str">
        <f t="shared" si="305"/>
        <v/>
      </c>
      <c r="BY892" s="10" t="str">
        <f t="shared" si="306"/>
        <v/>
      </c>
      <c r="CA892" s="10" t="str">
        <f t="shared" si="307"/>
        <v/>
      </c>
      <c r="CB892" s="10" t="str">
        <f t="shared" si="308"/>
        <v/>
      </c>
      <c r="CC892" s="10" t="str">
        <f t="shared" si="309"/>
        <v/>
      </c>
      <c r="CD892" s="10" t="str">
        <f t="shared" si="310"/>
        <v/>
      </c>
      <c r="CE892" s="10" t="str">
        <f t="shared" si="311"/>
        <v/>
      </c>
      <c r="CF892" s="10"/>
      <c r="CG892" s="10">
        <f t="shared" si="312"/>
        <v>0</v>
      </c>
    </row>
    <row r="893" spans="1:85" hidden="1" outlineLevel="1" x14ac:dyDescent="0.25">
      <c r="A893" s="12" t="str">
        <f t="shared" si="254"/>
        <v/>
      </c>
      <c r="R893" s="18" t="str">
        <f t="shared" si="296"/>
        <v xml:space="preserve"> []</v>
      </c>
      <c r="AI893" s="45" t="str">
        <f t="shared" si="297"/>
        <v/>
      </c>
      <c r="AK893" s="45" t="str">
        <f t="shared" si="298"/>
        <v/>
      </c>
      <c r="BN893" s="45" t="str">
        <f t="shared" si="269"/>
        <v/>
      </c>
      <c r="BP893" s="12" t="s">
        <v>3808</v>
      </c>
      <c r="BR893" s="10" t="str">
        <f t="shared" si="299"/>
        <v/>
      </c>
      <c r="BS893" s="10" t="str">
        <f t="shared" si="300"/>
        <v/>
      </c>
      <c r="BT893" s="10" t="str">
        <f t="shared" si="301"/>
        <v/>
      </c>
      <c r="BU893" s="10" t="str">
        <f t="shared" si="302"/>
        <v/>
      </c>
      <c r="BV893" s="10" t="str">
        <f t="shared" si="303"/>
        <v/>
      </c>
      <c r="BW893" s="10" t="str">
        <f t="shared" si="304"/>
        <v/>
      </c>
      <c r="BX893" s="10" t="str">
        <f t="shared" si="305"/>
        <v/>
      </c>
      <c r="BY893" s="10" t="str">
        <f t="shared" si="306"/>
        <v/>
      </c>
      <c r="CA893" s="10" t="str">
        <f t="shared" si="307"/>
        <v/>
      </c>
      <c r="CB893" s="10" t="str">
        <f t="shared" si="308"/>
        <v/>
      </c>
      <c r="CC893" s="10" t="str">
        <f t="shared" si="309"/>
        <v/>
      </c>
      <c r="CD893" s="10" t="str">
        <f t="shared" si="310"/>
        <v/>
      </c>
      <c r="CE893" s="10" t="str">
        <f t="shared" si="311"/>
        <v/>
      </c>
      <c r="CF893" s="10"/>
      <c r="CG893" s="10">
        <f t="shared" si="312"/>
        <v>0</v>
      </c>
    </row>
    <row r="894" spans="1:85" hidden="1" outlineLevel="1" x14ac:dyDescent="0.25">
      <c r="A894" s="12" t="str">
        <f t="shared" si="254"/>
        <v/>
      </c>
      <c r="R894" s="18" t="str">
        <f t="shared" si="296"/>
        <v xml:space="preserve"> []</v>
      </c>
      <c r="AI894" s="45" t="str">
        <f t="shared" si="297"/>
        <v/>
      </c>
      <c r="AK894" s="45" t="str">
        <f t="shared" si="298"/>
        <v/>
      </c>
      <c r="BN894" s="45" t="str">
        <f t="shared" si="269"/>
        <v/>
      </c>
      <c r="BP894" s="12" t="s">
        <v>3808</v>
      </c>
      <c r="BR894" s="10" t="str">
        <f t="shared" si="299"/>
        <v/>
      </c>
      <c r="BS894" s="10" t="str">
        <f t="shared" si="300"/>
        <v/>
      </c>
      <c r="BT894" s="10" t="str">
        <f t="shared" si="301"/>
        <v/>
      </c>
      <c r="BU894" s="10" t="str">
        <f t="shared" si="302"/>
        <v/>
      </c>
      <c r="BV894" s="10" t="str">
        <f t="shared" si="303"/>
        <v/>
      </c>
      <c r="BW894" s="10" t="str">
        <f t="shared" si="304"/>
        <v/>
      </c>
      <c r="BX894" s="10" t="str">
        <f t="shared" si="305"/>
        <v/>
      </c>
      <c r="BY894" s="10" t="str">
        <f t="shared" si="306"/>
        <v/>
      </c>
      <c r="CA894" s="10" t="str">
        <f t="shared" si="307"/>
        <v/>
      </c>
      <c r="CB894" s="10" t="str">
        <f t="shared" si="308"/>
        <v/>
      </c>
      <c r="CC894" s="10" t="str">
        <f t="shared" si="309"/>
        <v/>
      </c>
      <c r="CD894" s="10" t="str">
        <f t="shared" si="310"/>
        <v/>
      </c>
      <c r="CE894" s="10" t="str">
        <f t="shared" si="311"/>
        <v/>
      </c>
      <c r="CF894" s="10"/>
      <c r="CG894" s="10">
        <f t="shared" si="312"/>
        <v>0</v>
      </c>
    </row>
    <row r="895" spans="1:85" hidden="1" outlineLevel="1" x14ac:dyDescent="0.25">
      <c r="A895" s="12" t="str">
        <f t="shared" si="254"/>
        <v/>
      </c>
      <c r="R895" s="18" t="str">
        <f t="shared" si="296"/>
        <v xml:space="preserve"> []</v>
      </c>
      <c r="AI895" s="45" t="str">
        <f t="shared" si="297"/>
        <v/>
      </c>
      <c r="AK895" s="45" t="str">
        <f t="shared" si="298"/>
        <v/>
      </c>
      <c r="BN895" s="45" t="str">
        <f t="shared" si="269"/>
        <v/>
      </c>
      <c r="BP895" s="12" t="s">
        <v>3808</v>
      </c>
      <c r="BR895" s="10" t="str">
        <f t="shared" si="299"/>
        <v/>
      </c>
      <c r="BS895" s="10" t="str">
        <f t="shared" si="300"/>
        <v/>
      </c>
      <c r="BT895" s="10" t="str">
        <f t="shared" si="301"/>
        <v/>
      </c>
      <c r="BU895" s="10" t="str">
        <f t="shared" si="302"/>
        <v/>
      </c>
      <c r="BV895" s="10" t="str">
        <f t="shared" si="303"/>
        <v/>
      </c>
      <c r="BW895" s="10" t="str">
        <f t="shared" si="304"/>
        <v/>
      </c>
      <c r="BX895" s="10" t="str">
        <f t="shared" si="305"/>
        <v/>
      </c>
      <c r="BY895" s="10" t="str">
        <f t="shared" si="306"/>
        <v/>
      </c>
      <c r="CA895" s="10" t="str">
        <f t="shared" si="307"/>
        <v/>
      </c>
      <c r="CB895" s="10" t="str">
        <f t="shared" si="308"/>
        <v/>
      </c>
      <c r="CC895" s="10" t="str">
        <f t="shared" si="309"/>
        <v/>
      </c>
      <c r="CD895" s="10" t="str">
        <f t="shared" si="310"/>
        <v/>
      </c>
      <c r="CE895" s="10" t="str">
        <f t="shared" si="311"/>
        <v/>
      </c>
      <c r="CF895" s="10"/>
      <c r="CG895" s="10">
        <f t="shared" si="312"/>
        <v>0</v>
      </c>
    </row>
    <row r="896" spans="1:85" hidden="1" outlineLevel="1" x14ac:dyDescent="0.25">
      <c r="A896" s="12" t="str">
        <f t="shared" si="254"/>
        <v/>
      </c>
      <c r="R896" s="18" t="str">
        <f t="shared" si="296"/>
        <v xml:space="preserve"> []</v>
      </c>
      <c r="AI896" s="45" t="str">
        <f t="shared" si="297"/>
        <v/>
      </c>
      <c r="AK896" s="45" t="str">
        <f t="shared" si="298"/>
        <v/>
      </c>
      <c r="BN896" s="45" t="str">
        <f t="shared" si="269"/>
        <v/>
      </c>
      <c r="BP896" s="12" t="s">
        <v>3808</v>
      </c>
      <c r="BR896" s="10" t="str">
        <f t="shared" si="299"/>
        <v/>
      </c>
      <c r="BS896" s="10" t="str">
        <f t="shared" si="300"/>
        <v/>
      </c>
      <c r="BT896" s="10" t="str">
        <f t="shared" si="301"/>
        <v/>
      </c>
      <c r="BU896" s="10" t="str">
        <f t="shared" si="302"/>
        <v/>
      </c>
      <c r="BV896" s="10" t="str">
        <f t="shared" si="303"/>
        <v/>
      </c>
      <c r="BW896" s="10" t="str">
        <f t="shared" si="304"/>
        <v/>
      </c>
      <c r="BX896" s="10" t="str">
        <f t="shared" si="305"/>
        <v/>
      </c>
      <c r="BY896" s="10" t="str">
        <f t="shared" si="306"/>
        <v/>
      </c>
      <c r="CA896" s="10" t="str">
        <f t="shared" si="307"/>
        <v/>
      </c>
      <c r="CB896" s="10" t="str">
        <f t="shared" si="308"/>
        <v/>
      </c>
      <c r="CC896" s="10" t="str">
        <f t="shared" si="309"/>
        <v/>
      </c>
      <c r="CD896" s="10" t="str">
        <f t="shared" si="310"/>
        <v/>
      </c>
      <c r="CE896" s="10" t="str">
        <f t="shared" si="311"/>
        <v/>
      </c>
      <c r="CF896" s="10"/>
      <c r="CG896" s="10">
        <f t="shared" si="312"/>
        <v>0</v>
      </c>
    </row>
    <row r="897" spans="1:85" hidden="1" outlineLevel="1" x14ac:dyDescent="0.25">
      <c r="A897" s="12" t="str">
        <f t="shared" si="254"/>
        <v/>
      </c>
      <c r="R897" s="18" t="str">
        <f t="shared" si="296"/>
        <v xml:space="preserve"> []</v>
      </c>
      <c r="AI897" s="45" t="str">
        <f t="shared" si="297"/>
        <v/>
      </c>
      <c r="AK897" s="45" t="str">
        <f t="shared" si="298"/>
        <v/>
      </c>
      <c r="BN897" s="45" t="str">
        <f t="shared" si="269"/>
        <v/>
      </c>
      <c r="BP897" s="12" t="s">
        <v>3808</v>
      </c>
      <c r="BR897" s="10" t="str">
        <f t="shared" si="299"/>
        <v/>
      </c>
      <c r="BS897" s="10" t="str">
        <f t="shared" si="300"/>
        <v/>
      </c>
      <c r="BT897" s="10" t="str">
        <f t="shared" si="301"/>
        <v/>
      </c>
      <c r="BU897" s="10" t="str">
        <f t="shared" si="302"/>
        <v/>
      </c>
      <c r="BV897" s="10" t="str">
        <f t="shared" si="303"/>
        <v/>
      </c>
      <c r="BW897" s="10" t="str">
        <f t="shared" si="304"/>
        <v/>
      </c>
      <c r="BX897" s="10" t="str">
        <f t="shared" si="305"/>
        <v/>
      </c>
      <c r="BY897" s="10" t="str">
        <f t="shared" si="306"/>
        <v/>
      </c>
      <c r="CA897" s="10" t="str">
        <f t="shared" si="307"/>
        <v/>
      </c>
      <c r="CB897" s="10" t="str">
        <f t="shared" si="308"/>
        <v/>
      </c>
      <c r="CC897" s="10" t="str">
        <f t="shared" si="309"/>
        <v/>
      </c>
      <c r="CD897" s="10" t="str">
        <f t="shared" si="310"/>
        <v/>
      </c>
      <c r="CE897" s="10" t="str">
        <f t="shared" si="311"/>
        <v/>
      </c>
      <c r="CF897" s="10"/>
      <c r="CG897" s="10">
        <f t="shared" si="312"/>
        <v>0</v>
      </c>
    </row>
    <row r="898" spans="1:85" hidden="1" outlineLevel="1" x14ac:dyDescent="0.25">
      <c r="A898" s="12" t="str">
        <f t="shared" si="254"/>
        <v/>
      </c>
      <c r="R898" s="18" t="str">
        <f t="shared" si="296"/>
        <v xml:space="preserve"> []</v>
      </c>
      <c r="AI898" s="45" t="str">
        <f t="shared" si="297"/>
        <v/>
      </c>
      <c r="AK898" s="45" t="str">
        <f t="shared" si="298"/>
        <v/>
      </c>
      <c r="BN898" s="45" t="str">
        <f t="shared" si="269"/>
        <v/>
      </c>
      <c r="BP898" s="12" t="s">
        <v>3808</v>
      </c>
      <c r="BR898" s="10" t="str">
        <f t="shared" si="299"/>
        <v/>
      </c>
      <c r="BS898" s="10" t="str">
        <f t="shared" si="300"/>
        <v/>
      </c>
      <c r="BT898" s="10" t="str">
        <f t="shared" si="301"/>
        <v/>
      </c>
      <c r="BU898" s="10" t="str">
        <f t="shared" si="302"/>
        <v/>
      </c>
      <c r="BV898" s="10" t="str">
        <f t="shared" si="303"/>
        <v/>
      </c>
      <c r="BW898" s="10" t="str">
        <f t="shared" si="304"/>
        <v/>
      </c>
      <c r="BX898" s="10" t="str">
        <f t="shared" si="305"/>
        <v/>
      </c>
      <c r="BY898" s="10" t="str">
        <f t="shared" si="306"/>
        <v/>
      </c>
      <c r="CA898" s="10" t="str">
        <f t="shared" si="307"/>
        <v/>
      </c>
      <c r="CB898" s="10" t="str">
        <f t="shared" si="308"/>
        <v/>
      </c>
      <c r="CC898" s="10" t="str">
        <f t="shared" si="309"/>
        <v/>
      </c>
      <c r="CD898" s="10" t="str">
        <f t="shared" si="310"/>
        <v/>
      </c>
      <c r="CE898" s="10" t="str">
        <f t="shared" si="311"/>
        <v/>
      </c>
      <c r="CF898" s="10"/>
      <c r="CG898" s="10">
        <f t="shared" si="312"/>
        <v>0</v>
      </c>
    </row>
    <row r="899" spans="1:85" hidden="1" outlineLevel="1" x14ac:dyDescent="0.25">
      <c r="A899" s="12" t="str">
        <f t="shared" si="254"/>
        <v/>
      </c>
      <c r="R899" s="18" t="str">
        <f t="shared" si="296"/>
        <v xml:space="preserve"> []</v>
      </c>
      <c r="AI899" s="45" t="str">
        <f t="shared" si="297"/>
        <v/>
      </c>
      <c r="AK899" s="45" t="str">
        <f t="shared" si="298"/>
        <v/>
      </c>
      <c r="BN899" s="45" t="str">
        <f t="shared" si="269"/>
        <v/>
      </c>
      <c r="BP899" s="12" t="s">
        <v>3808</v>
      </c>
      <c r="BR899" s="10" t="str">
        <f t="shared" si="299"/>
        <v/>
      </c>
      <c r="BS899" s="10" t="str">
        <f t="shared" si="300"/>
        <v/>
      </c>
      <c r="BT899" s="10" t="str">
        <f t="shared" si="301"/>
        <v/>
      </c>
      <c r="BU899" s="10" t="str">
        <f t="shared" si="302"/>
        <v/>
      </c>
      <c r="BV899" s="10" t="str">
        <f t="shared" si="303"/>
        <v/>
      </c>
      <c r="BW899" s="10" t="str">
        <f t="shared" si="304"/>
        <v/>
      </c>
      <c r="BX899" s="10" t="str">
        <f t="shared" si="305"/>
        <v/>
      </c>
      <c r="BY899" s="10" t="str">
        <f t="shared" si="306"/>
        <v/>
      </c>
      <c r="CA899" s="10" t="str">
        <f t="shared" si="307"/>
        <v/>
      </c>
      <c r="CB899" s="10" t="str">
        <f t="shared" si="308"/>
        <v/>
      </c>
      <c r="CC899" s="10" t="str">
        <f t="shared" si="309"/>
        <v/>
      </c>
      <c r="CD899" s="10" t="str">
        <f t="shared" si="310"/>
        <v/>
      </c>
      <c r="CE899" s="10" t="str">
        <f t="shared" si="311"/>
        <v/>
      </c>
      <c r="CF899" s="10"/>
      <c r="CG899" s="10">
        <f t="shared" si="312"/>
        <v>0</v>
      </c>
    </row>
    <row r="900" spans="1:85" hidden="1" outlineLevel="1" x14ac:dyDescent="0.25">
      <c r="A900" s="12" t="str">
        <f t="shared" si="254"/>
        <v/>
      </c>
      <c r="R900" s="18" t="str">
        <f t="shared" si="296"/>
        <v xml:space="preserve"> []</v>
      </c>
      <c r="AI900" s="45" t="str">
        <f t="shared" si="297"/>
        <v/>
      </c>
      <c r="AK900" s="45" t="str">
        <f t="shared" si="298"/>
        <v/>
      </c>
      <c r="BN900" s="45" t="str">
        <f t="shared" si="269"/>
        <v/>
      </c>
      <c r="BP900" s="12" t="s">
        <v>3808</v>
      </c>
      <c r="BR900" s="10" t="str">
        <f t="shared" si="299"/>
        <v/>
      </c>
      <c r="BS900" s="10" t="str">
        <f t="shared" si="300"/>
        <v/>
      </c>
      <c r="BT900" s="10" t="str">
        <f t="shared" si="301"/>
        <v/>
      </c>
      <c r="BU900" s="10" t="str">
        <f t="shared" si="302"/>
        <v/>
      </c>
      <c r="BV900" s="10" t="str">
        <f t="shared" si="303"/>
        <v/>
      </c>
      <c r="BW900" s="10" t="str">
        <f t="shared" si="304"/>
        <v/>
      </c>
      <c r="BX900" s="10" t="str">
        <f t="shared" si="305"/>
        <v/>
      </c>
      <c r="BY900" s="10" t="str">
        <f t="shared" si="306"/>
        <v/>
      </c>
      <c r="CA900" s="10" t="str">
        <f t="shared" si="307"/>
        <v/>
      </c>
      <c r="CB900" s="10" t="str">
        <f t="shared" si="308"/>
        <v/>
      </c>
      <c r="CC900" s="10" t="str">
        <f t="shared" si="309"/>
        <v/>
      </c>
      <c r="CD900" s="10" t="str">
        <f t="shared" si="310"/>
        <v/>
      </c>
      <c r="CE900" s="10" t="str">
        <f t="shared" si="311"/>
        <v/>
      </c>
      <c r="CF900" s="10"/>
      <c r="CG900" s="10">
        <f t="shared" si="312"/>
        <v>0</v>
      </c>
    </row>
    <row r="901" spans="1:85" hidden="1" outlineLevel="1" x14ac:dyDescent="0.25">
      <c r="A901" s="12" t="str">
        <f t="shared" si="254"/>
        <v/>
      </c>
      <c r="R901" s="18" t="str">
        <f t="shared" si="296"/>
        <v xml:space="preserve"> []</v>
      </c>
      <c r="AI901" s="45" t="str">
        <f t="shared" si="297"/>
        <v/>
      </c>
      <c r="AK901" s="45" t="str">
        <f t="shared" si="298"/>
        <v/>
      </c>
      <c r="BN901" s="45" t="str">
        <f t="shared" si="269"/>
        <v/>
      </c>
      <c r="BP901" s="12" t="s">
        <v>3808</v>
      </c>
      <c r="BR901" s="10" t="str">
        <f t="shared" si="299"/>
        <v/>
      </c>
      <c r="BS901" s="10" t="str">
        <f t="shared" si="300"/>
        <v/>
      </c>
      <c r="BT901" s="10" t="str">
        <f t="shared" si="301"/>
        <v/>
      </c>
      <c r="BU901" s="10" t="str">
        <f t="shared" si="302"/>
        <v/>
      </c>
      <c r="BV901" s="10" t="str">
        <f t="shared" si="303"/>
        <v/>
      </c>
      <c r="BW901" s="10" t="str">
        <f t="shared" si="304"/>
        <v/>
      </c>
      <c r="BX901" s="10" t="str">
        <f t="shared" si="305"/>
        <v/>
      </c>
      <c r="BY901" s="10" t="str">
        <f t="shared" si="306"/>
        <v/>
      </c>
      <c r="CA901" s="10" t="str">
        <f t="shared" si="307"/>
        <v/>
      </c>
      <c r="CB901" s="10" t="str">
        <f t="shared" si="308"/>
        <v/>
      </c>
      <c r="CC901" s="10" t="str">
        <f t="shared" si="309"/>
        <v/>
      </c>
      <c r="CD901" s="10" t="str">
        <f t="shared" si="310"/>
        <v/>
      </c>
      <c r="CE901" s="10" t="str">
        <f t="shared" si="311"/>
        <v/>
      </c>
      <c r="CF901" s="10"/>
      <c r="CG901" s="10">
        <f t="shared" si="312"/>
        <v>0</v>
      </c>
    </row>
    <row r="902" spans="1:85" hidden="1" outlineLevel="1" x14ac:dyDescent="0.25">
      <c r="A902" s="12" t="str">
        <f t="shared" si="254"/>
        <v/>
      </c>
      <c r="R902" s="18" t="str">
        <f t="shared" si="296"/>
        <v xml:space="preserve"> []</v>
      </c>
      <c r="AI902" s="45" t="str">
        <f t="shared" si="297"/>
        <v/>
      </c>
      <c r="AK902" s="45" t="str">
        <f t="shared" si="298"/>
        <v/>
      </c>
      <c r="BN902" s="45" t="str">
        <f t="shared" si="269"/>
        <v/>
      </c>
      <c r="BP902" s="12" t="s">
        <v>3808</v>
      </c>
      <c r="BR902" s="10" t="str">
        <f t="shared" si="299"/>
        <v/>
      </c>
      <c r="BS902" s="10" t="str">
        <f t="shared" si="300"/>
        <v/>
      </c>
      <c r="BT902" s="10" t="str">
        <f t="shared" si="301"/>
        <v/>
      </c>
      <c r="BU902" s="10" t="str">
        <f t="shared" si="302"/>
        <v/>
      </c>
      <c r="BV902" s="10" t="str">
        <f t="shared" si="303"/>
        <v/>
      </c>
      <c r="BW902" s="10" t="str">
        <f t="shared" si="304"/>
        <v/>
      </c>
      <c r="BX902" s="10" t="str">
        <f t="shared" si="305"/>
        <v/>
      </c>
      <c r="BY902" s="10" t="str">
        <f t="shared" si="306"/>
        <v/>
      </c>
      <c r="CA902" s="10" t="str">
        <f t="shared" si="307"/>
        <v/>
      </c>
      <c r="CB902" s="10" t="str">
        <f t="shared" si="308"/>
        <v/>
      </c>
      <c r="CC902" s="10" t="str">
        <f t="shared" si="309"/>
        <v/>
      </c>
      <c r="CD902" s="10" t="str">
        <f t="shared" si="310"/>
        <v/>
      </c>
      <c r="CE902" s="10" t="str">
        <f t="shared" si="311"/>
        <v/>
      </c>
      <c r="CF902" s="10"/>
      <c r="CG902" s="10">
        <f t="shared" si="312"/>
        <v>0</v>
      </c>
    </row>
    <row r="903" spans="1:85" hidden="1" outlineLevel="1" x14ac:dyDescent="0.25">
      <c r="A903" s="12" t="str">
        <f t="shared" si="254"/>
        <v/>
      </c>
      <c r="R903" s="18" t="str">
        <f t="shared" si="296"/>
        <v xml:space="preserve"> []</v>
      </c>
      <c r="AI903" s="45" t="str">
        <f t="shared" si="297"/>
        <v/>
      </c>
      <c r="AK903" s="45" t="str">
        <f t="shared" si="298"/>
        <v/>
      </c>
      <c r="BN903" s="45" t="str">
        <f t="shared" si="269"/>
        <v/>
      </c>
      <c r="BP903" s="12" t="s">
        <v>3808</v>
      </c>
      <c r="BR903" s="10" t="str">
        <f t="shared" si="299"/>
        <v/>
      </c>
      <c r="BS903" s="10" t="str">
        <f t="shared" si="300"/>
        <v/>
      </c>
      <c r="BT903" s="10" t="str">
        <f t="shared" si="301"/>
        <v/>
      </c>
      <c r="BU903" s="10" t="str">
        <f t="shared" si="302"/>
        <v/>
      </c>
      <c r="BV903" s="10" t="str">
        <f t="shared" si="303"/>
        <v/>
      </c>
      <c r="BW903" s="10" t="str">
        <f t="shared" si="304"/>
        <v/>
      </c>
      <c r="BX903" s="10" t="str">
        <f t="shared" si="305"/>
        <v/>
      </c>
      <c r="BY903" s="10" t="str">
        <f t="shared" si="306"/>
        <v/>
      </c>
      <c r="CA903" s="10" t="str">
        <f t="shared" si="307"/>
        <v/>
      </c>
      <c r="CB903" s="10" t="str">
        <f t="shared" si="308"/>
        <v/>
      </c>
      <c r="CC903" s="10" t="str">
        <f t="shared" si="309"/>
        <v/>
      </c>
      <c r="CD903" s="10" t="str">
        <f t="shared" si="310"/>
        <v/>
      </c>
      <c r="CE903" s="10" t="str">
        <f t="shared" si="311"/>
        <v/>
      </c>
      <c r="CF903" s="10"/>
      <c r="CG903" s="10">
        <f t="shared" si="312"/>
        <v>0</v>
      </c>
    </row>
    <row r="904" spans="1:85" hidden="1" outlineLevel="1" x14ac:dyDescent="0.25">
      <c r="A904" s="12" t="str">
        <f t="shared" si="254"/>
        <v/>
      </c>
      <c r="R904" s="18" t="str">
        <f t="shared" si="296"/>
        <v xml:space="preserve"> []</v>
      </c>
      <c r="AI904" s="45" t="str">
        <f t="shared" si="297"/>
        <v/>
      </c>
      <c r="AK904" s="45" t="str">
        <f t="shared" si="298"/>
        <v/>
      </c>
      <c r="BN904" s="45" t="str">
        <f t="shared" si="269"/>
        <v/>
      </c>
      <c r="BP904" s="12" t="s">
        <v>3808</v>
      </c>
      <c r="BR904" s="10" t="str">
        <f t="shared" si="299"/>
        <v/>
      </c>
      <c r="BS904" s="10" t="str">
        <f t="shared" si="300"/>
        <v/>
      </c>
      <c r="BT904" s="10" t="str">
        <f t="shared" si="301"/>
        <v/>
      </c>
      <c r="BU904" s="10" t="str">
        <f t="shared" si="302"/>
        <v/>
      </c>
      <c r="BV904" s="10" t="str">
        <f t="shared" si="303"/>
        <v/>
      </c>
      <c r="BW904" s="10" t="str">
        <f t="shared" si="304"/>
        <v/>
      </c>
      <c r="BX904" s="10" t="str">
        <f t="shared" si="305"/>
        <v/>
      </c>
      <c r="BY904" s="10" t="str">
        <f t="shared" si="306"/>
        <v/>
      </c>
      <c r="CA904" s="10" t="str">
        <f t="shared" si="307"/>
        <v/>
      </c>
      <c r="CB904" s="10" t="str">
        <f t="shared" si="308"/>
        <v/>
      </c>
      <c r="CC904" s="10" t="str">
        <f t="shared" si="309"/>
        <v/>
      </c>
      <c r="CD904" s="10" t="str">
        <f t="shared" si="310"/>
        <v/>
      </c>
      <c r="CE904" s="10" t="str">
        <f t="shared" si="311"/>
        <v/>
      </c>
      <c r="CF904" s="10"/>
      <c r="CG904" s="10">
        <f t="shared" si="312"/>
        <v>0</v>
      </c>
    </row>
    <row r="905" spans="1:85" hidden="1" outlineLevel="1" x14ac:dyDescent="0.25">
      <c r="A905" s="12" t="str">
        <f t="shared" si="254"/>
        <v/>
      </c>
      <c r="R905" s="18" t="str">
        <f t="shared" si="296"/>
        <v xml:space="preserve"> []</v>
      </c>
      <c r="AI905" s="45" t="str">
        <f t="shared" si="297"/>
        <v/>
      </c>
      <c r="AK905" s="45" t="str">
        <f t="shared" si="298"/>
        <v/>
      </c>
      <c r="BN905" s="45" t="str">
        <f t="shared" si="269"/>
        <v/>
      </c>
      <c r="BP905" s="12" t="s">
        <v>3808</v>
      </c>
      <c r="BR905" s="10" t="str">
        <f t="shared" si="299"/>
        <v/>
      </c>
      <c r="BS905" s="10" t="str">
        <f t="shared" si="300"/>
        <v/>
      </c>
      <c r="BT905" s="10" t="str">
        <f t="shared" si="301"/>
        <v/>
      </c>
      <c r="BU905" s="10" t="str">
        <f t="shared" si="302"/>
        <v/>
      </c>
      <c r="BV905" s="10" t="str">
        <f t="shared" si="303"/>
        <v/>
      </c>
      <c r="BW905" s="10" t="str">
        <f t="shared" si="304"/>
        <v/>
      </c>
      <c r="BX905" s="10" t="str">
        <f t="shared" si="305"/>
        <v/>
      </c>
      <c r="BY905" s="10" t="str">
        <f t="shared" si="306"/>
        <v/>
      </c>
      <c r="CA905" s="10" t="str">
        <f t="shared" si="307"/>
        <v/>
      </c>
      <c r="CB905" s="10" t="str">
        <f t="shared" si="308"/>
        <v/>
      </c>
      <c r="CC905" s="10" t="str">
        <f t="shared" si="309"/>
        <v/>
      </c>
      <c r="CD905" s="10" t="str">
        <f t="shared" si="310"/>
        <v/>
      </c>
      <c r="CE905" s="10" t="str">
        <f t="shared" si="311"/>
        <v/>
      </c>
      <c r="CF905" s="10"/>
      <c r="CG905" s="10">
        <f t="shared" si="312"/>
        <v>0</v>
      </c>
    </row>
    <row r="906" spans="1:85" hidden="1" outlineLevel="1" x14ac:dyDescent="0.25">
      <c r="A906" s="12" t="str">
        <f t="shared" si="254"/>
        <v/>
      </c>
      <c r="R906" s="18" t="str">
        <f t="shared" si="296"/>
        <v xml:space="preserve"> []</v>
      </c>
      <c r="AI906" s="45" t="str">
        <f t="shared" si="297"/>
        <v/>
      </c>
      <c r="AK906" s="45" t="str">
        <f t="shared" si="298"/>
        <v/>
      </c>
      <c r="BN906" s="45" t="str">
        <f t="shared" si="269"/>
        <v/>
      </c>
      <c r="BP906" s="12" t="s">
        <v>3808</v>
      </c>
      <c r="BR906" s="10" t="str">
        <f t="shared" si="299"/>
        <v/>
      </c>
      <c r="BS906" s="10" t="str">
        <f t="shared" si="300"/>
        <v/>
      </c>
      <c r="BT906" s="10" t="str">
        <f t="shared" si="301"/>
        <v/>
      </c>
      <c r="BU906" s="10" t="str">
        <f t="shared" si="302"/>
        <v/>
      </c>
      <c r="BV906" s="10" t="str">
        <f t="shared" si="303"/>
        <v/>
      </c>
      <c r="BW906" s="10" t="str">
        <f t="shared" si="304"/>
        <v/>
      </c>
      <c r="BX906" s="10" t="str">
        <f t="shared" si="305"/>
        <v/>
      </c>
      <c r="BY906" s="10" t="str">
        <f t="shared" si="306"/>
        <v/>
      </c>
      <c r="CA906" s="10" t="str">
        <f t="shared" si="307"/>
        <v/>
      </c>
      <c r="CB906" s="10" t="str">
        <f t="shared" si="308"/>
        <v/>
      </c>
      <c r="CC906" s="10" t="str">
        <f t="shared" si="309"/>
        <v/>
      </c>
      <c r="CD906" s="10" t="str">
        <f t="shared" si="310"/>
        <v/>
      </c>
      <c r="CE906" s="10" t="str">
        <f t="shared" si="311"/>
        <v/>
      </c>
      <c r="CF906" s="10"/>
      <c r="CG906" s="10">
        <f t="shared" si="312"/>
        <v>0</v>
      </c>
    </row>
    <row r="907" spans="1:85" hidden="1" outlineLevel="1" x14ac:dyDescent="0.25">
      <c r="A907" s="12" t="str">
        <f t="shared" si="254"/>
        <v/>
      </c>
      <c r="R907" s="18" t="str">
        <f t="shared" si="296"/>
        <v xml:space="preserve"> []</v>
      </c>
      <c r="AI907" s="45" t="str">
        <f t="shared" si="297"/>
        <v/>
      </c>
      <c r="AK907" s="45" t="str">
        <f t="shared" si="298"/>
        <v/>
      </c>
      <c r="BN907" s="45" t="str">
        <f t="shared" si="269"/>
        <v/>
      </c>
      <c r="BP907" s="12" t="s">
        <v>3808</v>
      </c>
      <c r="BR907" s="10" t="str">
        <f t="shared" si="299"/>
        <v/>
      </c>
      <c r="BS907" s="10" t="str">
        <f t="shared" si="300"/>
        <v/>
      </c>
      <c r="BT907" s="10" t="str">
        <f t="shared" si="301"/>
        <v/>
      </c>
      <c r="BU907" s="10" t="str">
        <f t="shared" si="302"/>
        <v/>
      </c>
      <c r="BV907" s="10" t="str">
        <f t="shared" si="303"/>
        <v/>
      </c>
      <c r="BW907" s="10" t="str">
        <f t="shared" si="304"/>
        <v/>
      </c>
      <c r="BX907" s="10" t="str">
        <f t="shared" si="305"/>
        <v/>
      </c>
      <c r="BY907" s="10" t="str">
        <f t="shared" si="306"/>
        <v/>
      </c>
      <c r="CA907" s="10" t="str">
        <f t="shared" si="307"/>
        <v/>
      </c>
      <c r="CB907" s="10" t="str">
        <f t="shared" si="308"/>
        <v/>
      </c>
      <c r="CC907" s="10" t="str">
        <f t="shared" si="309"/>
        <v/>
      </c>
      <c r="CD907" s="10" t="str">
        <f t="shared" si="310"/>
        <v/>
      </c>
      <c r="CE907" s="10" t="str">
        <f t="shared" si="311"/>
        <v/>
      </c>
      <c r="CF907" s="10"/>
      <c r="CG907" s="10">
        <f t="shared" si="312"/>
        <v>0</v>
      </c>
    </row>
    <row r="908" spans="1:85" hidden="1" outlineLevel="1" x14ac:dyDescent="0.25">
      <c r="A908" s="12" t="str">
        <f t="shared" si="254"/>
        <v/>
      </c>
      <c r="R908" s="18" t="str">
        <f t="shared" si="296"/>
        <v xml:space="preserve"> []</v>
      </c>
      <c r="AI908" s="45" t="str">
        <f t="shared" si="297"/>
        <v/>
      </c>
      <c r="AK908" s="45" t="str">
        <f t="shared" si="298"/>
        <v/>
      </c>
      <c r="BN908" s="45" t="str">
        <f t="shared" si="269"/>
        <v/>
      </c>
      <c r="BP908" s="12" t="s">
        <v>3808</v>
      </c>
      <c r="BR908" s="10" t="str">
        <f t="shared" si="299"/>
        <v/>
      </c>
      <c r="BS908" s="10" t="str">
        <f t="shared" si="300"/>
        <v/>
      </c>
      <c r="BT908" s="10" t="str">
        <f t="shared" si="301"/>
        <v/>
      </c>
      <c r="BU908" s="10" t="str">
        <f t="shared" si="302"/>
        <v/>
      </c>
      <c r="BV908" s="10" t="str">
        <f t="shared" si="303"/>
        <v/>
      </c>
      <c r="BW908" s="10" t="str">
        <f t="shared" si="304"/>
        <v/>
      </c>
      <c r="BX908" s="10" t="str">
        <f t="shared" si="305"/>
        <v/>
      </c>
      <c r="BY908" s="10" t="str">
        <f t="shared" si="306"/>
        <v/>
      </c>
      <c r="CA908" s="10" t="str">
        <f t="shared" si="307"/>
        <v/>
      </c>
      <c r="CB908" s="10" t="str">
        <f t="shared" si="308"/>
        <v/>
      </c>
      <c r="CC908" s="10" t="str">
        <f t="shared" si="309"/>
        <v/>
      </c>
      <c r="CD908" s="10" t="str">
        <f t="shared" si="310"/>
        <v/>
      </c>
      <c r="CE908" s="10" t="str">
        <f t="shared" si="311"/>
        <v/>
      </c>
      <c r="CF908" s="10"/>
      <c r="CG908" s="10">
        <f t="shared" si="312"/>
        <v>0</v>
      </c>
    </row>
    <row r="909" spans="1:85" hidden="1" outlineLevel="1" x14ac:dyDescent="0.25">
      <c r="A909" s="12" t="str">
        <f t="shared" si="254"/>
        <v/>
      </c>
      <c r="R909" s="18" t="str">
        <f t="shared" si="296"/>
        <v xml:space="preserve"> []</v>
      </c>
      <c r="AI909" s="45" t="str">
        <f t="shared" si="297"/>
        <v/>
      </c>
      <c r="AK909" s="45" t="str">
        <f t="shared" si="298"/>
        <v/>
      </c>
      <c r="BN909" s="45" t="str">
        <f t="shared" si="269"/>
        <v/>
      </c>
      <c r="BP909" s="12" t="s">
        <v>3808</v>
      </c>
      <c r="BR909" s="10" t="str">
        <f t="shared" si="299"/>
        <v/>
      </c>
      <c r="BS909" s="10" t="str">
        <f t="shared" si="300"/>
        <v/>
      </c>
      <c r="BT909" s="10" t="str">
        <f t="shared" si="301"/>
        <v/>
      </c>
      <c r="BU909" s="10" t="str">
        <f t="shared" si="302"/>
        <v/>
      </c>
      <c r="BV909" s="10" t="str">
        <f t="shared" si="303"/>
        <v/>
      </c>
      <c r="BW909" s="10" t="str">
        <f t="shared" si="304"/>
        <v/>
      </c>
      <c r="BX909" s="10" t="str">
        <f t="shared" si="305"/>
        <v/>
      </c>
      <c r="BY909" s="10" t="str">
        <f t="shared" si="306"/>
        <v/>
      </c>
      <c r="CA909" s="10" t="str">
        <f t="shared" si="307"/>
        <v/>
      </c>
      <c r="CB909" s="10" t="str">
        <f t="shared" si="308"/>
        <v/>
      </c>
      <c r="CC909" s="10" t="str">
        <f t="shared" si="309"/>
        <v/>
      </c>
      <c r="CD909" s="10" t="str">
        <f t="shared" si="310"/>
        <v/>
      </c>
      <c r="CE909" s="10" t="str">
        <f t="shared" si="311"/>
        <v/>
      </c>
      <c r="CF909" s="10"/>
      <c r="CG909" s="10">
        <f t="shared" si="312"/>
        <v>0</v>
      </c>
    </row>
    <row r="910" spans="1:85" hidden="1" outlineLevel="1" x14ac:dyDescent="0.25">
      <c r="A910" s="12" t="str">
        <f t="shared" si="254"/>
        <v/>
      </c>
      <c r="R910" s="18" t="str">
        <f t="shared" si="296"/>
        <v xml:space="preserve"> []</v>
      </c>
      <c r="AI910" s="45" t="str">
        <f t="shared" si="297"/>
        <v/>
      </c>
      <c r="AK910" s="45" t="str">
        <f t="shared" si="298"/>
        <v/>
      </c>
      <c r="BN910" s="45" t="str">
        <f t="shared" si="269"/>
        <v/>
      </c>
      <c r="BP910" s="12" t="s">
        <v>3808</v>
      </c>
      <c r="BR910" s="10" t="str">
        <f t="shared" si="299"/>
        <v/>
      </c>
      <c r="BS910" s="10" t="str">
        <f t="shared" si="300"/>
        <v/>
      </c>
      <c r="BT910" s="10" t="str">
        <f t="shared" si="301"/>
        <v/>
      </c>
      <c r="BU910" s="10" t="str">
        <f t="shared" si="302"/>
        <v/>
      </c>
      <c r="BV910" s="10" t="str">
        <f t="shared" si="303"/>
        <v/>
      </c>
      <c r="BW910" s="10" t="str">
        <f t="shared" si="304"/>
        <v/>
      </c>
      <c r="BX910" s="10" t="str">
        <f t="shared" si="305"/>
        <v/>
      </c>
      <c r="BY910" s="10" t="str">
        <f t="shared" si="306"/>
        <v/>
      </c>
      <c r="CA910" s="10" t="str">
        <f t="shared" si="307"/>
        <v/>
      </c>
      <c r="CB910" s="10" t="str">
        <f t="shared" si="308"/>
        <v/>
      </c>
      <c r="CC910" s="10" t="str">
        <f t="shared" si="309"/>
        <v/>
      </c>
      <c r="CD910" s="10" t="str">
        <f t="shared" si="310"/>
        <v/>
      </c>
      <c r="CE910" s="10" t="str">
        <f t="shared" si="311"/>
        <v/>
      </c>
      <c r="CF910" s="10"/>
      <c r="CG910" s="10">
        <f t="shared" si="312"/>
        <v>0</v>
      </c>
    </row>
    <row r="911" spans="1:85" hidden="1" outlineLevel="1" x14ac:dyDescent="0.25">
      <c r="A911" s="12" t="str">
        <f t="shared" si="254"/>
        <v/>
      </c>
      <c r="R911" s="18" t="str">
        <f t="shared" si="296"/>
        <v xml:space="preserve"> []</v>
      </c>
      <c r="AI911" s="45" t="str">
        <f t="shared" si="297"/>
        <v/>
      </c>
      <c r="AK911" s="45" t="str">
        <f t="shared" si="298"/>
        <v/>
      </c>
      <c r="BN911" s="45" t="str">
        <f t="shared" si="269"/>
        <v/>
      </c>
      <c r="BP911" s="12" t="s">
        <v>3808</v>
      </c>
      <c r="BR911" s="10" t="str">
        <f t="shared" si="299"/>
        <v/>
      </c>
      <c r="BS911" s="10" t="str">
        <f t="shared" si="300"/>
        <v/>
      </c>
      <c r="BT911" s="10" t="str">
        <f t="shared" si="301"/>
        <v/>
      </c>
      <c r="BU911" s="10" t="str">
        <f t="shared" si="302"/>
        <v/>
      </c>
      <c r="BV911" s="10" t="str">
        <f t="shared" si="303"/>
        <v/>
      </c>
      <c r="BW911" s="10" t="str">
        <f t="shared" si="304"/>
        <v/>
      </c>
      <c r="BX911" s="10" t="str">
        <f t="shared" si="305"/>
        <v/>
      </c>
      <c r="BY911" s="10" t="str">
        <f t="shared" si="306"/>
        <v/>
      </c>
      <c r="CA911" s="10" t="str">
        <f t="shared" si="307"/>
        <v/>
      </c>
      <c r="CB911" s="10" t="str">
        <f t="shared" si="308"/>
        <v/>
      </c>
      <c r="CC911" s="10" t="str">
        <f t="shared" si="309"/>
        <v/>
      </c>
      <c r="CD911" s="10" t="str">
        <f t="shared" si="310"/>
        <v/>
      </c>
      <c r="CE911" s="10" t="str">
        <f t="shared" si="311"/>
        <v/>
      </c>
      <c r="CF911" s="10"/>
      <c r="CG911" s="10">
        <f t="shared" si="312"/>
        <v>0</v>
      </c>
    </row>
    <row r="912" spans="1:85" hidden="1" outlineLevel="1" x14ac:dyDescent="0.25">
      <c r="A912" s="12" t="str">
        <f t="shared" si="254"/>
        <v/>
      </c>
      <c r="R912" s="18" t="str">
        <f t="shared" si="296"/>
        <v xml:space="preserve"> []</v>
      </c>
      <c r="AI912" s="45" t="str">
        <f t="shared" si="297"/>
        <v/>
      </c>
      <c r="AK912" s="45" t="str">
        <f t="shared" si="298"/>
        <v/>
      </c>
      <c r="BN912" s="45" t="str">
        <f t="shared" si="269"/>
        <v/>
      </c>
      <c r="BP912" s="12" t="s">
        <v>3808</v>
      </c>
      <c r="BR912" s="10" t="str">
        <f t="shared" si="299"/>
        <v/>
      </c>
      <c r="BS912" s="10" t="str">
        <f t="shared" si="300"/>
        <v/>
      </c>
      <c r="BT912" s="10" t="str">
        <f t="shared" si="301"/>
        <v/>
      </c>
      <c r="BU912" s="10" t="str">
        <f t="shared" si="302"/>
        <v/>
      </c>
      <c r="BV912" s="10" t="str">
        <f t="shared" si="303"/>
        <v/>
      </c>
      <c r="BW912" s="10" t="str">
        <f t="shared" si="304"/>
        <v/>
      </c>
      <c r="BX912" s="10" t="str">
        <f t="shared" si="305"/>
        <v/>
      </c>
      <c r="BY912" s="10" t="str">
        <f t="shared" si="306"/>
        <v/>
      </c>
      <c r="CA912" s="10" t="str">
        <f t="shared" si="307"/>
        <v/>
      </c>
      <c r="CB912" s="10" t="str">
        <f t="shared" si="308"/>
        <v/>
      </c>
      <c r="CC912" s="10" t="str">
        <f t="shared" si="309"/>
        <v/>
      </c>
      <c r="CD912" s="10" t="str">
        <f t="shared" si="310"/>
        <v/>
      </c>
      <c r="CE912" s="10" t="str">
        <f t="shared" si="311"/>
        <v/>
      </c>
      <c r="CF912" s="10"/>
      <c r="CG912" s="10">
        <f t="shared" si="312"/>
        <v>0</v>
      </c>
    </row>
    <row r="913" spans="1:85" hidden="1" outlineLevel="1" x14ac:dyDescent="0.25">
      <c r="A913" s="12" t="str">
        <f t="shared" si="254"/>
        <v/>
      </c>
      <c r="R913" s="18" t="str">
        <f t="shared" si="296"/>
        <v xml:space="preserve"> []</v>
      </c>
      <c r="AI913" s="45" t="str">
        <f t="shared" si="297"/>
        <v/>
      </c>
      <c r="AK913" s="45" t="str">
        <f t="shared" si="298"/>
        <v/>
      </c>
      <c r="BP913" s="12" t="s">
        <v>3808</v>
      </c>
      <c r="BR913" s="10" t="str">
        <f t="shared" si="299"/>
        <v/>
      </c>
      <c r="BS913" s="10" t="str">
        <f t="shared" si="300"/>
        <v/>
      </c>
      <c r="BT913" s="10" t="str">
        <f t="shared" si="301"/>
        <v/>
      </c>
      <c r="BU913" s="10" t="str">
        <f t="shared" si="302"/>
        <v/>
      </c>
      <c r="BV913" s="10" t="str">
        <f t="shared" si="303"/>
        <v/>
      </c>
      <c r="BW913" s="10" t="str">
        <f t="shared" si="304"/>
        <v/>
      </c>
      <c r="BX913" s="10" t="str">
        <f t="shared" si="305"/>
        <v/>
      </c>
      <c r="BY913" s="10" t="str">
        <f t="shared" si="306"/>
        <v/>
      </c>
      <c r="CA913" s="10" t="str">
        <f t="shared" si="307"/>
        <v/>
      </c>
      <c r="CB913" s="10" t="str">
        <f t="shared" si="308"/>
        <v/>
      </c>
      <c r="CC913" s="10" t="str">
        <f t="shared" si="309"/>
        <v/>
      </c>
      <c r="CD913" s="10" t="str">
        <f t="shared" si="310"/>
        <v/>
      </c>
      <c r="CE913" s="10" t="str">
        <f t="shared" si="311"/>
        <v/>
      </c>
      <c r="CF913" s="10"/>
      <c r="CG913" s="10">
        <f t="shared" si="312"/>
        <v>0</v>
      </c>
    </row>
    <row r="914" spans="1:85" x14ac:dyDescent="0.25">
      <c r="A914" s="12">
        <f t="shared" si="254"/>
        <v>1</v>
      </c>
      <c r="R914" s="18" t="str">
        <f>CONCATENATE(R3," [",
BR914,BS914,BT914,BU914,BV914,BW914,BX914,BY914,"]")</f>
        <v>Хранилище (Гробница) [День НС (甲) и День ЗВ (丑)]</v>
      </c>
      <c r="AI914" s="45" t="str">
        <f t="shared" ref="AI914:AI945" si="313">IF(ISBLANK(U3),"",U3)</f>
        <v>甲</v>
      </c>
      <c r="AK914" s="45" t="str">
        <f t="shared" ref="AK914:AK945" si="314">IF(ISBLANK(W3),"",W3)</f>
        <v>丑</v>
      </c>
      <c r="AP914" s="45" t="str">
        <f t="shared" ref="AP914:AP945" si="315">IF(ISBLANK(AB3),"",AB3)</f>
        <v/>
      </c>
      <c r="AR914" s="45" t="str">
        <f t="shared" ref="AR914:AR945" si="316">IF(ISBLANK(AD3),"",AD3)</f>
        <v/>
      </c>
      <c r="BN914" s="45">
        <f t="shared" si="269"/>
        <v>1</v>
      </c>
      <c r="BP914" s="12" t="s">
        <v>3809</v>
      </c>
      <c r="BR914" s="10" t="str">
        <f t="shared" si="299"/>
        <v/>
      </c>
      <c r="BS914" s="10" t="str">
        <f t="shared" si="300"/>
        <v/>
      </c>
      <c r="BT914" s="10" t="str">
        <f t="shared" si="301"/>
        <v/>
      </c>
      <c r="BU914" s="10" t="str">
        <f t="shared" si="302"/>
        <v/>
      </c>
      <c r="BV914" s="10" t="str">
        <f t="shared" si="303"/>
        <v xml:space="preserve">День НС (甲) и </v>
      </c>
      <c r="BW914" s="10" t="str">
        <f t="shared" si="304"/>
        <v>День ЗВ (丑)</v>
      </c>
      <c r="BX914" s="10" t="str">
        <f t="shared" si="305"/>
        <v/>
      </c>
      <c r="BY914" s="10" t="str">
        <f t="shared" si="306"/>
        <v/>
      </c>
      <c r="CA914" s="10" t="str">
        <f t="shared" si="307"/>
        <v xml:space="preserve"> и </v>
      </c>
      <c r="CB914" s="10" t="str">
        <f t="shared" si="308"/>
        <v xml:space="preserve"> и </v>
      </c>
      <c r="CC914" s="10" t="str">
        <f t="shared" si="309"/>
        <v xml:space="preserve"> и </v>
      </c>
      <c r="CD914" s="10" t="str">
        <f t="shared" si="310"/>
        <v xml:space="preserve"> и </v>
      </c>
      <c r="CE914" s="10" t="str">
        <f t="shared" si="311"/>
        <v/>
      </c>
      <c r="CF914" s="10"/>
      <c r="CG914" s="10">
        <f t="shared" si="312"/>
        <v>2</v>
      </c>
    </row>
    <row r="915" spans="1:85" x14ac:dyDescent="0.25">
      <c r="A915" s="12">
        <f t="shared" si="254"/>
        <v>1</v>
      </c>
      <c r="R915" s="18" t="str">
        <f t="shared" ref="R915:R978" si="317">CONCATENATE(R4," [",
BR915,BS915,BT915,BU915,BV915,BW915,BX915,BY915,"]")</f>
        <v>Хранилище (Гробница) [День НС (甲) и День ЗВ (辰)]</v>
      </c>
      <c r="AI915" s="45" t="str">
        <f t="shared" si="313"/>
        <v>甲</v>
      </c>
      <c r="AK915" s="45" t="str">
        <f t="shared" si="314"/>
        <v>辰</v>
      </c>
      <c r="AP915" s="45" t="str">
        <f t="shared" si="315"/>
        <v/>
      </c>
      <c r="AR915" s="45" t="str">
        <f t="shared" si="316"/>
        <v/>
      </c>
      <c r="BN915" s="45">
        <f t="shared" si="269"/>
        <v>1</v>
      </c>
      <c r="BP915" s="12" t="s">
        <v>3809</v>
      </c>
      <c r="BR915" s="10" t="str">
        <f t="shared" si="299"/>
        <v/>
      </c>
      <c r="BS915" s="10" t="str">
        <f t="shared" si="300"/>
        <v/>
      </c>
      <c r="BT915" s="10" t="str">
        <f t="shared" si="301"/>
        <v/>
      </c>
      <c r="BU915" s="10" t="str">
        <f t="shared" si="302"/>
        <v/>
      </c>
      <c r="BV915" s="10" t="str">
        <f t="shared" si="303"/>
        <v xml:space="preserve">День НС (甲) и </v>
      </c>
      <c r="BW915" s="10" t="str">
        <f t="shared" si="304"/>
        <v>День ЗВ (辰)</v>
      </c>
      <c r="BX915" s="10" t="str">
        <f t="shared" si="305"/>
        <v/>
      </c>
      <c r="BY915" s="10" t="str">
        <f t="shared" si="306"/>
        <v/>
      </c>
      <c r="CA915" s="10" t="str">
        <f t="shared" si="307"/>
        <v xml:space="preserve"> и </v>
      </c>
      <c r="CB915" s="10" t="str">
        <f t="shared" si="308"/>
        <v xml:space="preserve"> и </v>
      </c>
      <c r="CC915" s="10" t="str">
        <f t="shared" si="309"/>
        <v xml:space="preserve"> и </v>
      </c>
      <c r="CD915" s="10" t="str">
        <f t="shared" si="310"/>
        <v xml:space="preserve"> и </v>
      </c>
      <c r="CE915" s="10" t="str">
        <f t="shared" si="311"/>
        <v/>
      </c>
      <c r="CF915" s="10"/>
      <c r="CG915" s="10">
        <f t="shared" si="312"/>
        <v>2</v>
      </c>
    </row>
    <row r="916" spans="1:85" x14ac:dyDescent="0.25">
      <c r="A916" s="12">
        <f t="shared" si="254"/>
        <v>1</v>
      </c>
      <c r="R916" s="18" t="str">
        <f t="shared" si="317"/>
        <v>Хранилище (Гробница) [День НС (甲) и День ЗВ (未)]</v>
      </c>
      <c r="AI916" s="45" t="str">
        <f t="shared" si="313"/>
        <v>甲</v>
      </c>
      <c r="AK916" s="45" t="str">
        <f t="shared" si="314"/>
        <v>未</v>
      </c>
      <c r="AP916" s="45" t="str">
        <f t="shared" si="315"/>
        <v/>
      </c>
      <c r="AR916" s="45" t="str">
        <f t="shared" si="316"/>
        <v/>
      </c>
      <c r="BN916" s="45">
        <f t="shared" si="269"/>
        <v>1</v>
      </c>
      <c r="BP916" s="12" t="s">
        <v>3809</v>
      </c>
      <c r="BR916" s="10" t="str">
        <f t="shared" si="299"/>
        <v/>
      </c>
      <c r="BS916" s="10" t="str">
        <f t="shared" si="300"/>
        <v/>
      </c>
      <c r="BT916" s="10" t="str">
        <f t="shared" si="301"/>
        <v/>
      </c>
      <c r="BU916" s="10" t="str">
        <f t="shared" si="302"/>
        <v/>
      </c>
      <c r="BV916" s="10" t="str">
        <f t="shared" si="303"/>
        <v xml:space="preserve">День НС (甲) и </v>
      </c>
      <c r="BW916" s="10" t="str">
        <f t="shared" si="304"/>
        <v>День ЗВ (未)</v>
      </c>
      <c r="BX916" s="10" t="str">
        <f t="shared" si="305"/>
        <v/>
      </c>
      <c r="BY916" s="10" t="str">
        <f t="shared" si="306"/>
        <v/>
      </c>
      <c r="CA916" s="10" t="str">
        <f t="shared" si="307"/>
        <v xml:space="preserve"> и </v>
      </c>
      <c r="CB916" s="10" t="str">
        <f t="shared" si="308"/>
        <v xml:space="preserve"> и </v>
      </c>
      <c r="CC916" s="10" t="str">
        <f t="shared" si="309"/>
        <v xml:space="preserve"> и </v>
      </c>
      <c r="CD916" s="10" t="str">
        <f t="shared" si="310"/>
        <v xml:space="preserve"> и </v>
      </c>
      <c r="CE916" s="10" t="str">
        <f t="shared" si="311"/>
        <v/>
      </c>
      <c r="CF916" s="10"/>
      <c r="CG916" s="10">
        <f t="shared" si="312"/>
        <v>2</v>
      </c>
    </row>
    <row r="917" spans="1:85" x14ac:dyDescent="0.25">
      <c r="A917" s="12">
        <f t="shared" si="254"/>
        <v>1</v>
      </c>
      <c r="R917" s="18" t="str">
        <f t="shared" si="317"/>
        <v>Хранилище (Гробница) [День НС (甲) и День ЗВ (戌)]</v>
      </c>
      <c r="AI917" s="45" t="str">
        <f t="shared" si="313"/>
        <v>甲</v>
      </c>
      <c r="AK917" s="45" t="str">
        <f t="shared" si="314"/>
        <v>戌</v>
      </c>
      <c r="AP917" s="45" t="str">
        <f t="shared" si="315"/>
        <v/>
      </c>
      <c r="AR917" s="45" t="str">
        <f t="shared" si="316"/>
        <v/>
      </c>
      <c r="BN917" s="45">
        <f t="shared" si="269"/>
        <v>1</v>
      </c>
      <c r="BP917" s="12" t="s">
        <v>3809</v>
      </c>
      <c r="BR917" s="10" t="str">
        <f t="shared" si="299"/>
        <v/>
      </c>
      <c r="BS917" s="10" t="str">
        <f t="shared" si="300"/>
        <v/>
      </c>
      <c r="BT917" s="10" t="str">
        <f t="shared" si="301"/>
        <v/>
      </c>
      <c r="BU917" s="10" t="str">
        <f t="shared" si="302"/>
        <v/>
      </c>
      <c r="BV917" s="10" t="str">
        <f t="shared" si="303"/>
        <v xml:space="preserve">День НС (甲) и </v>
      </c>
      <c r="BW917" s="10" t="str">
        <f t="shared" si="304"/>
        <v>День ЗВ (戌)</v>
      </c>
      <c r="BX917" s="10" t="str">
        <f t="shared" si="305"/>
        <v/>
      </c>
      <c r="BY917" s="10" t="str">
        <f t="shared" si="306"/>
        <v/>
      </c>
      <c r="CA917" s="10" t="str">
        <f t="shared" si="307"/>
        <v xml:space="preserve"> и </v>
      </c>
      <c r="CB917" s="10" t="str">
        <f t="shared" si="308"/>
        <v xml:space="preserve"> и </v>
      </c>
      <c r="CC917" s="10" t="str">
        <f t="shared" si="309"/>
        <v xml:space="preserve"> и </v>
      </c>
      <c r="CD917" s="10" t="str">
        <f t="shared" si="310"/>
        <v xml:space="preserve"> и </v>
      </c>
      <c r="CE917" s="10" t="str">
        <f t="shared" si="311"/>
        <v/>
      </c>
      <c r="CF917" s="10"/>
      <c r="CG917" s="10">
        <f t="shared" si="312"/>
        <v>2</v>
      </c>
    </row>
    <row r="918" spans="1:85" x14ac:dyDescent="0.25">
      <c r="A918" s="12">
        <f t="shared" si="254"/>
        <v>1</v>
      </c>
      <c r="R918" s="18" t="str">
        <f t="shared" si="317"/>
        <v>Хранилище (Гробница) [День НС (乙) и День ЗВ (丑)]</v>
      </c>
      <c r="AI918" s="45" t="str">
        <f t="shared" si="313"/>
        <v>乙</v>
      </c>
      <c r="AK918" s="45" t="str">
        <f t="shared" si="314"/>
        <v>丑</v>
      </c>
      <c r="AP918" s="45" t="str">
        <f t="shared" si="315"/>
        <v/>
      </c>
      <c r="AR918" s="45" t="str">
        <f t="shared" si="316"/>
        <v/>
      </c>
      <c r="BN918" s="45">
        <f t="shared" si="269"/>
        <v>1</v>
      </c>
      <c r="BP918" s="12" t="s">
        <v>3809</v>
      </c>
      <c r="BR918" s="10" t="str">
        <f t="shared" si="299"/>
        <v/>
      </c>
      <c r="BS918" s="10" t="str">
        <f t="shared" si="300"/>
        <v/>
      </c>
      <c r="BT918" s="10" t="str">
        <f t="shared" si="301"/>
        <v/>
      </c>
      <c r="BU918" s="10" t="str">
        <f t="shared" si="302"/>
        <v/>
      </c>
      <c r="BV918" s="10" t="str">
        <f t="shared" si="303"/>
        <v xml:space="preserve">День НС (乙) и </v>
      </c>
      <c r="BW918" s="10" t="str">
        <f t="shared" si="304"/>
        <v>День ЗВ (丑)</v>
      </c>
      <c r="BX918" s="10" t="str">
        <f t="shared" si="305"/>
        <v/>
      </c>
      <c r="BY918" s="10" t="str">
        <f t="shared" si="306"/>
        <v/>
      </c>
      <c r="CA918" s="10" t="str">
        <f t="shared" si="307"/>
        <v xml:space="preserve"> и </v>
      </c>
      <c r="CB918" s="10" t="str">
        <f t="shared" si="308"/>
        <v xml:space="preserve"> и </v>
      </c>
      <c r="CC918" s="10" t="str">
        <f t="shared" si="309"/>
        <v xml:space="preserve"> и </v>
      </c>
      <c r="CD918" s="10" t="str">
        <f t="shared" si="310"/>
        <v xml:space="preserve"> и </v>
      </c>
      <c r="CE918" s="10" t="str">
        <f t="shared" si="311"/>
        <v/>
      </c>
      <c r="CF918" s="10"/>
      <c r="CG918" s="10">
        <f t="shared" si="312"/>
        <v>2</v>
      </c>
    </row>
    <row r="919" spans="1:85" x14ac:dyDescent="0.25">
      <c r="A919" s="12">
        <f t="shared" ref="A919:A982" si="318">IF(CG919&lt;2,"",1)</f>
        <v>1</v>
      </c>
      <c r="R919" s="18" t="str">
        <f t="shared" si="317"/>
        <v>Хранилище (Гробница) [День НС (乙) и День ЗВ (辰)]</v>
      </c>
      <c r="AI919" s="45" t="str">
        <f t="shared" si="313"/>
        <v>乙</v>
      </c>
      <c r="AK919" s="45" t="str">
        <f t="shared" si="314"/>
        <v>辰</v>
      </c>
      <c r="AP919" s="45" t="str">
        <f t="shared" si="315"/>
        <v/>
      </c>
      <c r="AR919" s="45" t="str">
        <f t="shared" si="316"/>
        <v/>
      </c>
      <c r="BN919" s="45">
        <f t="shared" si="269"/>
        <v>1</v>
      </c>
      <c r="BP919" s="12" t="s">
        <v>3809</v>
      </c>
      <c r="BR919" s="10" t="str">
        <f t="shared" si="299"/>
        <v/>
      </c>
      <c r="BS919" s="10" t="str">
        <f t="shared" si="300"/>
        <v/>
      </c>
      <c r="BT919" s="10" t="str">
        <f t="shared" si="301"/>
        <v/>
      </c>
      <c r="BU919" s="10" t="str">
        <f t="shared" si="302"/>
        <v/>
      </c>
      <c r="BV919" s="10" t="str">
        <f t="shared" si="303"/>
        <v xml:space="preserve">День НС (乙) и </v>
      </c>
      <c r="BW919" s="10" t="str">
        <f t="shared" si="304"/>
        <v>День ЗВ (辰)</v>
      </c>
      <c r="BX919" s="10" t="str">
        <f t="shared" si="305"/>
        <v/>
      </c>
      <c r="BY919" s="10" t="str">
        <f t="shared" si="306"/>
        <v/>
      </c>
      <c r="CA919" s="10" t="str">
        <f t="shared" si="307"/>
        <v xml:space="preserve"> и </v>
      </c>
      <c r="CB919" s="10" t="str">
        <f t="shared" si="308"/>
        <v xml:space="preserve"> и </v>
      </c>
      <c r="CC919" s="10" t="str">
        <f t="shared" si="309"/>
        <v xml:space="preserve"> и </v>
      </c>
      <c r="CD919" s="10" t="str">
        <f t="shared" si="310"/>
        <v xml:space="preserve"> и </v>
      </c>
      <c r="CE919" s="10" t="str">
        <f t="shared" si="311"/>
        <v/>
      </c>
      <c r="CF919" s="10"/>
      <c r="CG919" s="10">
        <f t="shared" si="312"/>
        <v>2</v>
      </c>
    </row>
    <row r="920" spans="1:85" x14ac:dyDescent="0.25">
      <c r="A920" s="12">
        <f t="shared" si="318"/>
        <v>1</v>
      </c>
      <c r="R920" s="18" t="str">
        <f t="shared" si="317"/>
        <v>Хранилище (Гробница) [День НС (乙) и День ЗВ (未)]</v>
      </c>
      <c r="AI920" s="45" t="str">
        <f t="shared" si="313"/>
        <v>乙</v>
      </c>
      <c r="AK920" s="45" t="str">
        <f t="shared" si="314"/>
        <v>未</v>
      </c>
      <c r="AP920" s="45" t="str">
        <f t="shared" si="315"/>
        <v/>
      </c>
      <c r="AR920" s="45" t="str">
        <f t="shared" si="316"/>
        <v/>
      </c>
      <c r="BN920" s="45">
        <f t="shared" si="269"/>
        <v>1</v>
      </c>
      <c r="BP920" s="12" t="s">
        <v>3809</v>
      </c>
      <c r="BR920" s="10" t="str">
        <f t="shared" si="299"/>
        <v/>
      </c>
      <c r="BS920" s="10" t="str">
        <f t="shared" si="300"/>
        <v/>
      </c>
      <c r="BT920" s="10" t="str">
        <f t="shared" si="301"/>
        <v/>
      </c>
      <c r="BU920" s="10" t="str">
        <f t="shared" si="302"/>
        <v/>
      </c>
      <c r="BV920" s="10" t="str">
        <f t="shared" si="303"/>
        <v xml:space="preserve">День НС (乙) и </v>
      </c>
      <c r="BW920" s="10" t="str">
        <f t="shared" si="304"/>
        <v>День ЗВ (未)</v>
      </c>
      <c r="BX920" s="10" t="str">
        <f t="shared" si="305"/>
        <v/>
      </c>
      <c r="BY920" s="10" t="str">
        <f t="shared" si="306"/>
        <v/>
      </c>
      <c r="CA920" s="10" t="str">
        <f t="shared" si="307"/>
        <v xml:space="preserve"> и </v>
      </c>
      <c r="CB920" s="10" t="str">
        <f t="shared" si="308"/>
        <v xml:space="preserve"> и </v>
      </c>
      <c r="CC920" s="10" t="str">
        <f t="shared" si="309"/>
        <v xml:space="preserve"> и </v>
      </c>
      <c r="CD920" s="10" t="str">
        <f t="shared" si="310"/>
        <v xml:space="preserve"> и </v>
      </c>
      <c r="CE920" s="10" t="str">
        <f t="shared" si="311"/>
        <v/>
      </c>
      <c r="CF920" s="10"/>
      <c r="CG920" s="10">
        <f t="shared" si="312"/>
        <v>2</v>
      </c>
    </row>
    <row r="921" spans="1:85" x14ac:dyDescent="0.25">
      <c r="A921" s="12">
        <f t="shared" si="318"/>
        <v>1</v>
      </c>
      <c r="R921" s="18" t="str">
        <f t="shared" si="317"/>
        <v>Хранилище (Гробница) [День НС (乙) и День ЗВ (戌)]</v>
      </c>
      <c r="AI921" s="45" t="str">
        <f t="shared" si="313"/>
        <v>乙</v>
      </c>
      <c r="AK921" s="45" t="str">
        <f t="shared" si="314"/>
        <v>戌</v>
      </c>
      <c r="AP921" s="45" t="str">
        <f t="shared" si="315"/>
        <v/>
      </c>
      <c r="AR921" s="45" t="str">
        <f t="shared" si="316"/>
        <v/>
      </c>
      <c r="BN921" s="45">
        <f t="shared" si="269"/>
        <v>1</v>
      </c>
      <c r="BP921" s="12" t="s">
        <v>3809</v>
      </c>
      <c r="BR921" s="10" t="str">
        <f t="shared" si="299"/>
        <v/>
      </c>
      <c r="BS921" s="10" t="str">
        <f t="shared" si="300"/>
        <v/>
      </c>
      <c r="BT921" s="10" t="str">
        <f t="shared" si="301"/>
        <v/>
      </c>
      <c r="BU921" s="10" t="str">
        <f t="shared" si="302"/>
        <v/>
      </c>
      <c r="BV921" s="10" t="str">
        <f t="shared" si="303"/>
        <v xml:space="preserve">День НС (乙) и </v>
      </c>
      <c r="BW921" s="10" t="str">
        <f t="shared" si="304"/>
        <v>День ЗВ (戌)</v>
      </c>
      <c r="BX921" s="10" t="str">
        <f t="shared" si="305"/>
        <v/>
      </c>
      <c r="BY921" s="10" t="str">
        <f t="shared" si="306"/>
        <v/>
      </c>
      <c r="CA921" s="10" t="str">
        <f t="shared" si="307"/>
        <v xml:space="preserve"> и </v>
      </c>
      <c r="CB921" s="10" t="str">
        <f t="shared" si="308"/>
        <v xml:space="preserve"> и </v>
      </c>
      <c r="CC921" s="10" t="str">
        <f t="shared" si="309"/>
        <v xml:space="preserve"> и </v>
      </c>
      <c r="CD921" s="10" t="str">
        <f t="shared" si="310"/>
        <v xml:space="preserve"> и </v>
      </c>
      <c r="CE921" s="10" t="str">
        <f t="shared" si="311"/>
        <v/>
      </c>
      <c r="CF921" s="10"/>
      <c r="CG921" s="10">
        <f t="shared" si="312"/>
        <v>2</v>
      </c>
    </row>
    <row r="922" spans="1:85" x14ac:dyDescent="0.25">
      <c r="A922" s="12">
        <f t="shared" si="318"/>
        <v>1</v>
      </c>
      <c r="R922" s="18" t="str">
        <f t="shared" si="317"/>
        <v>Хранилище (Гробница) [День НС (丙) и День ЗВ (丑)]</v>
      </c>
      <c r="AI922" s="45" t="str">
        <f t="shared" si="313"/>
        <v>丙</v>
      </c>
      <c r="AK922" s="45" t="str">
        <f t="shared" si="314"/>
        <v>丑</v>
      </c>
      <c r="AP922" s="45" t="str">
        <f t="shared" si="315"/>
        <v/>
      </c>
      <c r="AR922" s="45" t="str">
        <f t="shared" si="316"/>
        <v/>
      </c>
      <c r="BN922" s="45">
        <f t="shared" si="269"/>
        <v>1</v>
      </c>
      <c r="BP922" s="12" t="s">
        <v>3809</v>
      </c>
      <c r="BR922" s="10" t="str">
        <f t="shared" si="299"/>
        <v/>
      </c>
      <c r="BS922" s="10" t="str">
        <f t="shared" si="300"/>
        <v/>
      </c>
      <c r="BT922" s="10" t="str">
        <f t="shared" si="301"/>
        <v/>
      </c>
      <c r="BU922" s="10" t="str">
        <f t="shared" si="302"/>
        <v/>
      </c>
      <c r="BV922" s="10" t="str">
        <f t="shared" si="303"/>
        <v xml:space="preserve">День НС (丙) и </v>
      </c>
      <c r="BW922" s="10" t="str">
        <f t="shared" si="304"/>
        <v>День ЗВ (丑)</v>
      </c>
      <c r="BX922" s="10" t="str">
        <f t="shared" si="305"/>
        <v/>
      </c>
      <c r="BY922" s="10" t="str">
        <f t="shared" si="306"/>
        <v/>
      </c>
      <c r="CA922" s="10" t="str">
        <f t="shared" si="307"/>
        <v xml:space="preserve"> и </v>
      </c>
      <c r="CB922" s="10" t="str">
        <f t="shared" si="308"/>
        <v xml:space="preserve"> и </v>
      </c>
      <c r="CC922" s="10" t="str">
        <f t="shared" si="309"/>
        <v xml:space="preserve"> и </v>
      </c>
      <c r="CD922" s="10" t="str">
        <f t="shared" si="310"/>
        <v xml:space="preserve"> и </v>
      </c>
      <c r="CE922" s="10" t="str">
        <f t="shared" si="311"/>
        <v/>
      </c>
      <c r="CF922" s="10"/>
      <c r="CG922" s="10">
        <f t="shared" si="312"/>
        <v>2</v>
      </c>
    </row>
    <row r="923" spans="1:85" x14ac:dyDescent="0.25">
      <c r="A923" s="12">
        <f t="shared" si="318"/>
        <v>1</v>
      </c>
      <c r="R923" s="18" t="str">
        <f t="shared" si="317"/>
        <v>Хранилище (Гробница) [День НС (丁) и День ЗВ (丑)]</v>
      </c>
      <c r="AI923" s="45" t="str">
        <f t="shared" si="313"/>
        <v>丁</v>
      </c>
      <c r="AK923" s="45" t="str">
        <f t="shared" si="314"/>
        <v>丑</v>
      </c>
      <c r="AP923" s="45" t="str">
        <f t="shared" si="315"/>
        <v/>
      </c>
      <c r="AR923" s="45" t="str">
        <f t="shared" si="316"/>
        <v/>
      </c>
      <c r="BN923" s="45">
        <f t="shared" si="269"/>
        <v>1</v>
      </c>
      <c r="BP923" s="12" t="s">
        <v>3809</v>
      </c>
      <c r="BR923" s="10" t="str">
        <f t="shared" si="299"/>
        <v/>
      </c>
      <c r="BS923" s="10" t="str">
        <f t="shared" si="300"/>
        <v/>
      </c>
      <c r="BT923" s="10" t="str">
        <f t="shared" si="301"/>
        <v/>
      </c>
      <c r="BU923" s="10" t="str">
        <f t="shared" si="302"/>
        <v/>
      </c>
      <c r="BV923" s="10" t="str">
        <f t="shared" si="303"/>
        <v xml:space="preserve">День НС (丁) и </v>
      </c>
      <c r="BW923" s="10" t="str">
        <f t="shared" si="304"/>
        <v>День ЗВ (丑)</v>
      </c>
      <c r="BX923" s="10" t="str">
        <f t="shared" si="305"/>
        <v/>
      </c>
      <c r="BY923" s="10" t="str">
        <f t="shared" si="306"/>
        <v/>
      </c>
      <c r="CA923" s="10" t="str">
        <f t="shared" si="307"/>
        <v xml:space="preserve"> и </v>
      </c>
      <c r="CB923" s="10" t="str">
        <f t="shared" si="308"/>
        <v xml:space="preserve"> и </v>
      </c>
      <c r="CC923" s="10" t="str">
        <f t="shared" si="309"/>
        <v xml:space="preserve"> и </v>
      </c>
      <c r="CD923" s="10" t="str">
        <f t="shared" si="310"/>
        <v xml:space="preserve"> и </v>
      </c>
      <c r="CE923" s="10" t="str">
        <f t="shared" si="311"/>
        <v/>
      </c>
      <c r="CF923" s="10"/>
      <c r="CG923" s="10">
        <f t="shared" si="312"/>
        <v>2</v>
      </c>
    </row>
    <row r="924" spans="1:85" x14ac:dyDescent="0.25">
      <c r="A924" s="12">
        <f t="shared" si="318"/>
        <v>1</v>
      </c>
      <c r="R924" s="18" t="str">
        <f t="shared" si="317"/>
        <v>Хранилище (Гробница) [День НС (戊) и День ЗВ (辰)]</v>
      </c>
      <c r="AI924" s="45" t="str">
        <f t="shared" si="313"/>
        <v>戊</v>
      </c>
      <c r="AK924" s="45" t="str">
        <f t="shared" si="314"/>
        <v>辰</v>
      </c>
      <c r="AP924" s="45" t="str">
        <f t="shared" si="315"/>
        <v/>
      </c>
      <c r="AR924" s="45" t="str">
        <f t="shared" si="316"/>
        <v/>
      </c>
      <c r="BN924" s="45">
        <f t="shared" si="269"/>
        <v>1</v>
      </c>
      <c r="BP924" s="12" t="s">
        <v>3809</v>
      </c>
      <c r="BR924" s="10" t="str">
        <f t="shared" si="299"/>
        <v/>
      </c>
      <c r="BS924" s="10" t="str">
        <f t="shared" si="300"/>
        <v/>
      </c>
      <c r="BT924" s="10" t="str">
        <f t="shared" si="301"/>
        <v/>
      </c>
      <c r="BU924" s="10" t="str">
        <f t="shared" si="302"/>
        <v/>
      </c>
      <c r="BV924" s="10" t="str">
        <f t="shared" si="303"/>
        <v xml:space="preserve">День НС (戊) и </v>
      </c>
      <c r="BW924" s="10" t="str">
        <f t="shared" si="304"/>
        <v>День ЗВ (辰)</v>
      </c>
      <c r="BX924" s="10" t="str">
        <f t="shared" si="305"/>
        <v/>
      </c>
      <c r="BY924" s="10" t="str">
        <f t="shared" si="306"/>
        <v/>
      </c>
      <c r="CA924" s="10" t="str">
        <f t="shared" si="307"/>
        <v xml:space="preserve"> и </v>
      </c>
      <c r="CB924" s="10" t="str">
        <f t="shared" si="308"/>
        <v xml:space="preserve"> и </v>
      </c>
      <c r="CC924" s="10" t="str">
        <f t="shared" si="309"/>
        <v xml:space="preserve"> и </v>
      </c>
      <c r="CD924" s="10" t="str">
        <f t="shared" si="310"/>
        <v xml:space="preserve"> и </v>
      </c>
      <c r="CE924" s="10" t="str">
        <f t="shared" si="311"/>
        <v/>
      </c>
      <c r="CF924" s="10"/>
      <c r="CG924" s="10">
        <f t="shared" si="312"/>
        <v>2</v>
      </c>
    </row>
    <row r="925" spans="1:85" x14ac:dyDescent="0.25">
      <c r="A925" s="12">
        <f t="shared" si="318"/>
        <v>1</v>
      </c>
      <c r="R925" s="18" t="str">
        <f t="shared" si="317"/>
        <v>Хранилище (Гробница) [День НС (己) и День ЗВ (辰)]</v>
      </c>
      <c r="AI925" s="45" t="str">
        <f t="shared" si="313"/>
        <v>己</v>
      </c>
      <c r="AK925" s="45" t="str">
        <f t="shared" si="314"/>
        <v>辰</v>
      </c>
      <c r="AP925" s="45" t="str">
        <f t="shared" si="315"/>
        <v/>
      </c>
      <c r="AR925" s="45" t="str">
        <f t="shared" si="316"/>
        <v/>
      </c>
      <c r="BN925" s="45">
        <f t="shared" si="269"/>
        <v>1</v>
      </c>
      <c r="BP925" s="12" t="s">
        <v>3809</v>
      </c>
      <c r="BR925" s="10" t="str">
        <f t="shared" si="299"/>
        <v/>
      </c>
      <c r="BS925" s="10" t="str">
        <f t="shared" si="300"/>
        <v/>
      </c>
      <c r="BT925" s="10" t="str">
        <f t="shared" si="301"/>
        <v/>
      </c>
      <c r="BU925" s="10" t="str">
        <f t="shared" si="302"/>
        <v/>
      </c>
      <c r="BV925" s="10" t="str">
        <f t="shared" si="303"/>
        <v xml:space="preserve">День НС (己) и </v>
      </c>
      <c r="BW925" s="10" t="str">
        <f t="shared" si="304"/>
        <v>День ЗВ (辰)</v>
      </c>
      <c r="BX925" s="10" t="str">
        <f t="shared" si="305"/>
        <v/>
      </c>
      <c r="BY925" s="10" t="str">
        <f t="shared" si="306"/>
        <v/>
      </c>
      <c r="CA925" s="10" t="str">
        <f t="shared" si="307"/>
        <v xml:space="preserve"> и </v>
      </c>
      <c r="CB925" s="10" t="str">
        <f t="shared" si="308"/>
        <v xml:space="preserve"> и </v>
      </c>
      <c r="CC925" s="10" t="str">
        <f t="shared" si="309"/>
        <v xml:space="preserve"> и </v>
      </c>
      <c r="CD925" s="10" t="str">
        <f t="shared" si="310"/>
        <v xml:space="preserve"> и </v>
      </c>
      <c r="CE925" s="10" t="str">
        <f t="shared" si="311"/>
        <v/>
      </c>
      <c r="CF925" s="10"/>
      <c r="CG925" s="10">
        <f t="shared" si="312"/>
        <v>2</v>
      </c>
    </row>
    <row r="926" spans="1:85" x14ac:dyDescent="0.25">
      <c r="A926" s="12">
        <f t="shared" si="318"/>
        <v>1</v>
      </c>
      <c r="R926" s="18" t="str">
        <f t="shared" si="317"/>
        <v>Хранилище (Гробница) [День НС (庚) и День ЗВ (未)]</v>
      </c>
      <c r="AI926" s="45" t="str">
        <f t="shared" si="313"/>
        <v>庚</v>
      </c>
      <c r="AK926" s="45" t="str">
        <f t="shared" si="314"/>
        <v>未</v>
      </c>
      <c r="AP926" s="45" t="str">
        <f t="shared" si="315"/>
        <v/>
      </c>
      <c r="AR926" s="45" t="str">
        <f t="shared" si="316"/>
        <v/>
      </c>
      <c r="BN926" s="45">
        <f t="shared" si="269"/>
        <v>1</v>
      </c>
      <c r="BP926" s="12" t="s">
        <v>3809</v>
      </c>
      <c r="BR926" s="10" t="str">
        <f t="shared" si="299"/>
        <v/>
      </c>
      <c r="BS926" s="10" t="str">
        <f t="shared" si="300"/>
        <v/>
      </c>
      <c r="BT926" s="10" t="str">
        <f t="shared" si="301"/>
        <v/>
      </c>
      <c r="BU926" s="10" t="str">
        <f t="shared" si="302"/>
        <v/>
      </c>
      <c r="BV926" s="10" t="str">
        <f t="shared" si="303"/>
        <v xml:space="preserve">День НС (庚) и </v>
      </c>
      <c r="BW926" s="10" t="str">
        <f t="shared" si="304"/>
        <v>День ЗВ (未)</v>
      </c>
      <c r="BX926" s="10" t="str">
        <f t="shared" si="305"/>
        <v/>
      </c>
      <c r="BY926" s="10" t="str">
        <f t="shared" si="306"/>
        <v/>
      </c>
      <c r="CA926" s="10" t="str">
        <f t="shared" si="307"/>
        <v xml:space="preserve"> и </v>
      </c>
      <c r="CB926" s="10" t="str">
        <f t="shared" si="308"/>
        <v xml:space="preserve"> и </v>
      </c>
      <c r="CC926" s="10" t="str">
        <f t="shared" si="309"/>
        <v xml:space="preserve"> и </v>
      </c>
      <c r="CD926" s="10" t="str">
        <f t="shared" si="310"/>
        <v xml:space="preserve"> и </v>
      </c>
      <c r="CE926" s="10" t="str">
        <f t="shared" si="311"/>
        <v/>
      </c>
      <c r="CF926" s="10"/>
      <c r="CG926" s="10">
        <f t="shared" si="312"/>
        <v>2</v>
      </c>
    </row>
    <row r="927" spans="1:85" x14ac:dyDescent="0.25">
      <c r="A927" s="12">
        <f t="shared" si="318"/>
        <v>1</v>
      </c>
      <c r="R927" s="18" t="str">
        <f t="shared" si="317"/>
        <v>Хранилище (Гробница) [День НС (辛) и День ЗВ (未)]</v>
      </c>
      <c r="AI927" s="45" t="str">
        <f t="shared" si="313"/>
        <v>辛</v>
      </c>
      <c r="AK927" s="45" t="str">
        <f t="shared" si="314"/>
        <v>未</v>
      </c>
      <c r="AP927" s="45" t="str">
        <f t="shared" si="315"/>
        <v/>
      </c>
      <c r="AR927" s="45" t="str">
        <f t="shared" si="316"/>
        <v/>
      </c>
      <c r="BN927" s="45">
        <f t="shared" ref="BN927:BN990" si="319">A927</f>
        <v>1</v>
      </c>
      <c r="BP927" s="12" t="s">
        <v>3809</v>
      </c>
      <c r="BR927" s="10" t="str">
        <f t="shared" si="299"/>
        <v/>
      </c>
      <c r="BS927" s="10" t="str">
        <f t="shared" si="300"/>
        <v/>
      </c>
      <c r="BT927" s="10" t="str">
        <f t="shared" si="301"/>
        <v/>
      </c>
      <c r="BU927" s="10" t="str">
        <f t="shared" si="302"/>
        <v/>
      </c>
      <c r="BV927" s="10" t="str">
        <f t="shared" si="303"/>
        <v xml:space="preserve">День НС (辛) и </v>
      </c>
      <c r="BW927" s="10" t="str">
        <f t="shared" si="304"/>
        <v>День ЗВ (未)</v>
      </c>
      <c r="BX927" s="10" t="str">
        <f t="shared" si="305"/>
        <v/>
      </c>
      <c r="BY927" s="10" t="str">
        <f t="shared" si="306"/>
        <v/>
      </c>
      <c r="CA927" s="10" t="str">
        <f t="shared" si="307"/>
        <v xml:space="preserve"> и </v>
      </c>
      <c r="CB927" s="10" t="str">
        <f t="shared" si="308"/>
        <v xml:space="preserve"> и </v>
      </c>
      <c r="CC927" s="10" t="str">
        <f t="shared" si="309"/>
        <v xml:space="preserve"> и </v>
      </c>
      <c r="CD927" s="10" t="str">
        <f t="shared" si="310"/>
        <v xml:space="preserve"> и </v>
      </c>
      <c r="CE927" s="10" t="str">
        <f t="shared" si="311"/>
        <v/>
      </c>
      <c r="CF927" s="10"/>
      <c r="CG927" s="10">
        <f t="shared" si="312"/>
        <v>2</v>
      </c>
    </row>
    <row r="928" spans="1:85" x14ac:dyDescent="0.25">
      <c r="A928" s="12">
        <f t="shared" si="318"/>
        <v>1</v>
      </c>
      <c r="R928" s="18" t="str">
        <f t="shared" si="317"/>
        <v>Хранилище (Гробница) [День НС (壬) и День ЗВ (戌)]</v>
      </c>
      <c r="AI928" s="45" t="str">
        <f t="shared" si="313"/>
        <v>壬</v>
      </c>
      <c r="AK928" s="45" t="str">
        <f t="shared" si="314"/>
        <v>戌</v>
      </c>
      <c r="AP928" s="45" t="str">
        <f t="shared" si="315"/>
        <v/>
      </c>
      <c r="AR928" s="45" t="str">
        <f t="shared" si="316"/>
        <v/>
      </c>
      <c r="BN928" s="45">
        <f t="shared" si="319"/>
        <v>1</v>
      </c>
      <c r="BP928" s="12" t="s">
        <v>3809</v>
      </c>
      <c r="BR928" s="10" t="str">
        <f t="shared" si="299"/>
        <v/>
      </c>
      <c r="BS928" s="10" t="str">
        <f t="shared" si="300"/>
        <v/>
      </c>
      <c r="BT928" s="10" t="str">
        <f t="shared" si="301"/>
        <v/>
      </c>
      <c r="BU928" s="10" t="str">
        <f t="shared" si="302"/>
        <v/>
      </c>
      <c r="BV928" s="10" t="str">
        <f t="shared" si="303"/>
        <v xml:space="preserve">День НС (壬) и </v>
      </c>
      <c r="BW928" s="10" t="str">
        <f t="shared" si="304"/>
        <v>День ЗВ (戌)</v>
      </c>
      <c r="BX928" s="10" t="str">
        <f t="shared" si="305"/>
        <v/>
      </c>
      <c r="BY928" s="10" t="str">
        <f t="shared" si="306"/>
        <v/>
      </c>
      <c r="CA928" s="10" t="str">
        <f t="shared" si="307"/>
        <v xml:space="preserve"> и </v>
      </c>
      <c r="CB928" s="10" t="str">
        <f t="shared" si="308"/>
        <v xml:space="preserve"> и </v>
      </c>
      <c r="CC928" s="10" t="str">
        <f t="shared" si="309"/>
        <v xml:space="preserve"> и </v>
      </c>
      <c r="CD928" s="10" t="str">
        <f t="shared" si="310"/>
        <v xml:space="preserve"> и </v>
      </c>
      <c r="CE928" s="10" t="str">
        <f t="shared" si="311"/>
        <v/>
      </c>
      <c r="CF928" s="10"/>
      <c r="CG928" s="10">
        <f t="shared" si="312"/>
        <v>2</v>
      </c>
    </row>
    <row r="929" spans="1:85" x14ac:dyDescent="0.25">
      <c r="A929" s="12">
        <f t="shared" si="318"/>
        <v>1</v>
      </c>
      <c r="R929" s="18" t="str">
        <f t="shared" si="317"/>
        <v>Хранилище (Гробница) [День НС (癸) и День ЗВ (戌)]</v>
      </c>
      <c r="AI929" s="45" t="str">
        <f t="shared" si="313"/>
        <v>癸</v>
      </c>
      <c r="AK929" s="45" t="str">
        <f t="shared" si="314"/>
        <v>戌</v>
      </c>
      <c r="AP929" s="45" t="str">
        <f t="shared" si="315"/>
        <v/>
      </c>
      <c r="AR929" s="45" t="str">
        <f t="shared" si="316"/>
        <v/>
      </c>
      <c r="BN929" s="45">
        <f t="shared" si="319"/>
        <v>1</v>
      </c>
      <c r="BP929" s="12" t="s">
        <v>3809</v>
      </c>
      <c r="BR929" s="10" t="str">
        <f t="shared" si="299"/>
        <v/>
      </c>
      <c r="BS929" s="10" t="str">
        <f t="shared" si="300"/>
        <v/>
      </c>
      <c r="BT929" s="10" t="str">
        <f t="shared" si="301"/>
        <v/>
      </c>
      <c r="BU929" s="10" t="str">
        <f t="shared" si="302"/>
        <v/>
      </c>
      <c r="BV929" s="10" t="str">
        <f t="shared" si="303"/>
        <v xml:space="preserve">День НС (癸) и </v>
      </c>
      <c r="BW929" s="10" t="str">
        <f t="shared" si="304"/>
        <v>День ЗВ (戌)</v>
      </c>
      <c r="BX929" s="10" t="str">
        <f t="shared" si="305"/>
        <v/>
      </c>
      <c r="BY929" s="10" t="str">
        <f t="shared" si="306"/>
        <v/>
      </c>
      <c r="CA929" s="10" t="str">
        <f t="shared" si="307"/>
        <v xml:space="preserve"> и </v>
      </c>
      <c r="CB929" s="10" t="str">
        <f t="shared" si="308"/>
        <v xml:space="preserve"> и </v>
      </c>
      <c r="CC929" s="10" t="str">
        <f t="shared" si="309"/>
        <v xml:space="preserve"> и </v>
      </c>
      <c r="CD929" s="10" t="str">
        <f t="shared" si="310"/>
        <v xml:space="preserve"> и </v>
      </c>
      <c r="CE929" s="10" t="str">
        <f t="shared" si="311"/>
        <v/>
      </c>
      <c r="CF929" s="10"/>
      <c r="CG929" s="10">
        <f t="shared" si="312"/>
        <v>2</v>
      </c>
    </row>
    <row r="930" spans="1:85" x14ac:dyDescent="0.25">
      <c r="A930" s="12">
        <f t="shared" si="318"/>
        <v>1</v>
      </c>
      <c r="R930" s="18" t="str">
        <f t="shared" si="317"/>
        <v>Ша цветущего персика [День НС (甲) и День ЗВ (午)]</v>
      </c>
      <c r="AI930" s="45" t="str">
        <f t="shared" si="313"/>
        <v>甲</v>
      </c>
      <c r="AK930" s="45" t="str">
        <f t="shared" si="314"/>
        <v>午</v>
      </c>
      <c r="AP930" s="45" t="str">
        <f t="shared" si="315"/>
        <v/>
      </c>
      <c r="AR930" s="45" t="str">
        <f t="shared" si="316"/>
        <v/>
      </c>
      <c r="BN930" s="45">
        <f t="shared" si="319"/>
        <v>1</v>
      </c>
      <c r="BP930" s="12" t="s">
        <v>3809</v>
      </c>
      <c r="BR930" s="10" t="str">
        <f t="shared" si="299"/>
        <v/>
      </c>
      <c r="BS930" s="10" t="str">
        <f t="shared" si="300"/>
        <v/>
      </c>
      <c r="BT930" s="10" t="str">
        <f t="shared" si="301"/>
        <v/>
      </c>
      <c r="BU930" s="10" t="str">
        <f t="shared" si="302"/>
        <v/>
      </c>
      <c r="BV930" s="10" t="str">
        <f t="shared" si="303"/>
        <v xml:space="preserve">День НС (甲) и </v>
      </c>
      <c r="BW930" s="10" t="str">
        <f t="shared" si="304"/>
        <v>День ЗВ (午)</v>
      </c>
      <c r="BX930" s="10" t="str">
        <f t="shared" si="305"/>
        <v/>
      </c>
      <c r="BY930" s="10" t="str">
        <f t="shared" si="306"/>
        <v/>
      </c>
      <c r="CA930" s="10" t="str">
        <f t="shared" si="307"/>
        <v xml:space="preserve"> и </v>
      </c>
      <c r="CB930" s="10" t="str">
        <f t="shared" si="308"/>
        <v xml:space="preserve"> и </v>
      </c>
      <c r="CC930" s="10" t="str">
        <f t="shared" si="309"/>
        <v xml:space="preserve"> и </v>
      </c>
      <c r="CD930" s="10" t="str">
        <f t="shared" si="310"/>
        <v xml:space="preserve"> и </v>
      </c>
      <c r="CE930" s="10" t="str">
        <f t="shared" si="311"/>
        <v/>
      </c>
      <c r="CF930" s="10"/>
      <c r="CG930" s="10">
        <f t="shared" si="312"/>
        <v>2</v>
      </c>
    </row>
    <row r="931" spans="1:85" x14ac:dyDescent="0.25">
      <c r="A931" s="12">
        <f t="shared" si="318"/>
        <v>1</v>
      </c>
      <c r="R931" s="18" t="str">
        <f t="shared" si="317"/>
        <v>Ша цветущего персика [День НС (乙) и День ЗВ (午)]</v>
      </c>
      <c r="AI931" s="45" t="str">
        <f t="shared" si="313"/>
        <v>乙</v>
      </c>
      <c r="AK931" s="45" t="str">
        <f t="shared" si="314"/>
        <v>午</v>
      </c>
      <c r="AP931" s="45" t="str">
        <f t="shared" si="315"/>
        <v/>
      </c>
      <c r="AR931" s="45" t="str">
        <f t="shared" si="316"/>
        <v/>
      </c>
      <c r="BN931" s="45">
        <f t="shared" si="319"/>
        <v>1</v>
      </c>
      <c r="BP931" s="12" t="s">
        <v>3809</v>
      </c>
      <c r="BR931" s="10" t="str">
        <f t="shared" si="299"/>
        <v/>
      </c>
      <c r="BS931" s="10" t="str">
        <f t="shared" si="300"/>
        <v/>
      </c>
      <c r="BT931" s="10" t="str">
        <f t="shared" si="301"/>
        <v/>
      </c>
      <c r="BU931" s="10" t="str">
        <f t="shared" si="302"/>
        <v/>
      </c>
      <c r="BV931" s="10" t="str">
        <f t="shared" si="303"/>
        <v xml:space="preserve">День НС (乙) и </v>
      </c>
      <c r="BW931" s="10" t="str">
        <f t="shared" si="304"/>
        <v>День ЗВ (午)</v>
      </c>
      <c r="BX931" s="10" t="str">
        <f t="shared" si="305"/>
        <v/>
      </c>
      <c r="BY931" s="10" t="str">
        <f t="shared" si="306"/>
        <v/>
      </c>
      <c r="CA931" s="10" t="str">
        <f t="shared" si="307"/>
        <v xml:space="preserve"> и </v>
      </c>
      <c r="CB931" s="10" t="str">
        <f t="shared" si="308"/>
        <v xml:space="preserve"> и </v>
      </c>
      <c r="CC931" s="10" t="str">
        <f t="shared" si="309"/>
        <v xml:space="preserve"> и </v>
      </c>
      <c r="CD931" s="10" t="str">
        <f t="shared" si="310"/>
        <v xml:space="preserve"> и </v>
      </c>
      <c r="CE931" s="10" t="str">
        <f t="shared" si="311"/>
        <v/>
      </c>
      <c r="CF931" s="10"/>
      <c r="CG931" s="10">
        <f t="shared" si="312"/>
        <v>2</v>
      </c>
    </row>
    <row r="932" spans="1:85" x14ac:dyDescent="0.25">
      <c r="A932" s="12">
        <f t="shared" si="318"/>
        <v>1</v>
      </c>
      <c r="R932" s="18" t="str">
        <f t="shared" si="317"/>
        <v>Ша цветущего персика [День НС (丙) и День ЗВ (寅)]</v>
      </c>
      <c r="AI932" s="45" t="str">
        <f t="shared" si="313"/>
        <v>丙</v>
      </c>
      <c r="AK932" s="45" t="str">
        <f t="shared" si="314"/>
        <v>寅</v>
      </c>
      <c r="AP932" s="45" t="str">
        <f t="shared" si="315"/>
        <v/>
      </c>
      <c r="AR932" s="45" t="str">
        <f t="shared" si="316"/>
        <v/>
      </c>
      <c r="BN932" s="45">
        <f t="shared" si="319"/>
        <v>1</v>
      </c>
      <c r="BP932" s="12" t="s">
        <v>3809</v>
      </c>
      <c r="BR932" s="10" t="str">
        <f t="shared" si="299"/>
        <v/>
      </c>
      <c r="BS932" s="10" t="str">
        <f t="shared" si="300"/>
        <v/>
      </c>
      <c r="BT932" s="10" t="str">
        <f t="shared" si="301"/>
        <v/>
      </c>
      <c r="BU932" s="10" t="str">
        <f t="shared" si="302"/>
        <v/>
      </c>
      <c r="BV932" s="10" t="str">
        <f t="shared" si="303"/>
        <v xml:space="preserve">День НС (丙) и </v>
      </c>
      <c r="BW932" s="10" t="str">
        <f t="shared" si="304"/>
        <v>День ЗВ (寅)</v>
      </c>
      <c r="BX932" s="10" t="str">
        <f t="shared" si="305"/>
        <v/>
      </c>
      <c r="BY932" s="10" t="str">
        <f t="shared" si="306"/>
        <v/>
      </c>
      <c r="CA932" s="10" t="str">
        <f t="shared" si="307"/>
        <v xml:space="preserve"> и </v>
      </c>
      <c r="CB932" s="10" t="str">
        <f t="shared" si="308"/>
        <v xml:space="preserve"> и </v>
      </c>
      <c r="CC932" s="10" t="str">
        <f t="shared" si="309"/>
        <v xml:space="preserve"> и </v>
      </c>
      <c r="CD932" s="10" t="str">
        <f t="shared" si="310"/>
        <v xml:space="preserve"> и </v>
      </c>
      <c r="CE932" s="10" t="str">
        <f t="shared" si="311"/>
        <v/>
      </c>
      <c r="CF932" s="10"/>
      <c r="CG932" s="10">
        <f t="shared" si="312"/>
        <v>2</v>
      </c>
    </row>
    <row r="933" spans="1:85" x14ac:dyDescent="0.25">
      <c r="A933" s="12">
        <f t="shared" si="318"/>
        <v>1</v>
      </c>
      <c r="R933" s="18" t="str">
        <f t="shared" si="317"/>
        <v>Ша цветущего персика [День НС (丁) и День ЗВ (未)]</v>
      </c>
      <c r="AI933" s="45" t="str">
        <f t="shared" si="313"/>
        <v>丁</v>
      </c>
      <c r="AK933" s="45" t="str">
        <f t="shared" si="314"/>
        <v>未</v>
      </c>
      <c r="AP933" s="45" t="str">
        <f t="shared" si="315"/>
        <v/>
      </c>
      <c r="AR933" s="45" t="str">
        <f t="shared" si="316"/>
        <v/>
      </c>
      <c r="BN933" s="45">
        <f t="shared" si="319"/>
        <v>1</v>
      </c>
      <c r="BP933" s="12" t="s">
        <v>3809</v>
      </c>
      <c r="BR933" s="10" t="str">
        <f t="shared" si="299"/>
        <v/>
      </c>
      <c r="BS933" s="10" t="str">
        <f t="shared" si="300"/>
        <v/>
      </c>
      <c r="BT933" s="10" t="str">
        <f t="shared" si="301"/>
        <v/>
      </c>
      <c r="BU933" s="10" t="str">
        <f t="shared" si="302"/>
        <v/>
      </c>
      <c r="BV933" s="10" t="str">
        <f t="shared" si="303"/>
        <v xml:space="preserve">День НС (丁) и </v>
      </c>
      <c r="BW933" s="10" t="str">
        <f t="shared" si="304"/>
        <v>День ЗВ (未)</v>
      </c>
      <c r="BX933" s="10" t="str">
        <f t="shared" si="305"/>
        <v/>
      </c>
      <c r="BY933" s="10" t="str">
        <f t="shared" si="306"/>
        <v/>
      </c>
      <c r="CA933" s="10" t="str">
        <f t="shared" si="307"/>
        <v xml:space="preserve"> и </v>
      </c>
      <c r="CB933" s="10" t="str">
        <f t="shared" si="308"/>
        <v xml:space="preserve"> и </v>
      </c>
      <c r="CC933" s="10" t="str">
        <f t="shared" si="309"/>
        <v xml:space="preserve"> и </v>
      </c>
      <c r="CD933" s="10" t="str">
        <f t="shared" si="310"/>
        <v xml:space="preserve"> и </v>
      </c>
      <c r="CE933" s="10" t="str">
        <f t="shared" si="311"/>
        <v/>
      </c>
      <c r="CF933" s="10"/>
      <c r="CG933" s="10">
        <f t="shared" si="312"/>
        <v>2</v>
      </c>
    </row>
    <row r="934" spans="1:85" x14ac:dyDescent="0.25">
      <c r="A934" s="12">
        <f t="shared" si="318"/>
        <v>1</v>
      </c>
      <c r="R934" s="18" t="str">
        <f t="shared" si="317"/>
        <v>Ша цветущего персика [День НС (戊) и День ЗВ (辰)]</v>
      </c>
      <c r="AI934" s="45" t="str">
        <f t="shared" si="313"/>
        <v>戊</v>
      </c>
      <c r="AK934" s="45" t="str">
        <f t="shared" si="314"/>
        <v>辰</v>
      </c>
      <c r="AP934" s="45" t="str">
        <f t="shared" si="315"/>
        <v/>
      </c>
      <c r="AR934" s="45" t="str">
        <f t="shared" si="316"/>
        <v/>
      </c>
      <c r="BN934" s="45">
        <f t="shared" si="319"/>
        <v>1</v>
      </c>
      <c r="BP934" s="12" t="s">
        <v>3809</v>
      </c>
      <c r="BR934" s="10" t="str">
        <f t="shared" si="299"/>
        <v/>
      </c>
      <c r="BS934" s="10" t="str">
        <f t="shared" si="300"/>
        <v/>
      </c>
      <c r="BT934" s="10" t="str">
        <f t="shared" si="301"/>
        <v/>
      </c>
      <c r="BU934" s="10" t="str">
        <f t="shared" si="302"/>
        <v/>
      </c>
      <c r="BV934" s="10" t="str">
        <f t="shared" si="303"/>
        <v xml:space="preserve">День НС (戊) и </v>
      </c>
      <c r="BW934" s="10" t="str">
        <f t="shared" si="304"/>
        <v>День ЗВ (辰)</v>
      </c>
      <c r="BX934" s="10" t="str">
        <f t="shared" si="305"/>
        <v/>
      </c>
      <c r="BY934" s="10" t="str">
        <f t="shared" si="306"/>
        <v/>
      </c>
      <c r="CA934" s="10" t="str">
        <f t="shared" si="307"/>
        <v xml:space="preserve"> и </v>
      </c>
      <c r="CB934" s="10" t="str">
        <f t="shared" si="308"/>
        <v xml:space="preserve"> и </v>
      </c>
      <c r="CC934" s="10" t="str">
        <f t="shared" si="309"/>
        <v xml:space="preserve"> и </v>
      </c>
      <c r="CD934" s="10" t="str">
        <f t="shared" si="310"/>
        <v xml:space="preserve"> и </v>
      </c>
      <c r="CE934" s="10" t="str">
        <f t="shared" si="311"/>
        <v/>
      </c>
      <c r="CF934" s="10"/>
      <c r="CG934" s="10">
        <f t="shared" si="312"/>
        <v>2</v>
      </c>
    </row>
    <row r="935" spans="1:85" x14ac:dyDescent="0.25">
      <c r="A935" s="12">
        <f t="shared" si="318"/>
        <v>1</v>
      </c>
      <c r="R935" s="18" t="str">
        <f t="shared" si="317"/>
        <v>Ша цветущего персика [День НС (己) и День ЗВ (辰)]</v>
      </c>
      <c r="AI935" s="45" t="str">
        <f t="shared" si="313"/>
        <v>己</v>
      </c>
      <c r="AK935" s="45" t="str">
        <f t="shared" si="314"/>
        <v>辰</v>
      </c>
      <c r="AP935" s="45" t="str">
        <f t="shared" si="315"/>
        <v/>
      </c>
      <c r="AR935" s="45" t="str">
        <f t="shared" si="316"/>
        <v/>
      </c>
      <c r="BN935" s="45">
        <f t="shared" si="319"/>
        <v>1</v>
      </c>
      <c r="BP935" s="12" t="s">
        <v>3809</v>
      </c>
      <c r="BR935" s="10" t="str">
        <f t="shared" si="299"/>
        <v/>
      </c>
      <c r="BS935" s="10" t="str">
        <f t="shared" si="300"/>
        <v/>
      </c>
      <c r="BT935" s="10" t="str">
        <f t="shared" si="301"/>
        <v/>
      </c>
      <c r="BU935" s="10" t="str">
        <f t="shared" si="302"/>
        <v/>
      </c>
      <c r="BV935" s="10" t="str">
        <f t="shared" si="303"/>
        <v xml:space="preserve">День НС (己) и </v>
      </c>
      <c r="BW935" s="10" t="str">
        <f t="shared" si="304"/>
        <v>День ЗВ (辰)</v>
      </c>
      <c r="BX935" s="10" t="str">
        <f t="shared" si="305"/>
        <v/>
      </c>
      <c r="BY935" s="10" t="str">
        <f t="shared" si="306"/>
        <v/>
      </c>
      <c r="CA935" s="10" t="str">
        <f t="shared" si="307"/>
        <v xml:space="preserve"> и </v>
      </c>
      <c r="CB935" s="10" t="str">
        <f t="shared" si="308"/>
        <v xml:space="preserve"> и </v>
      </c>
      <c r="CC935" s="10" t="str">
        <f t="shared" si="309"/>
        <v xml:space="preserve"> и </v>
      </c>
      <c r="CD935" s="10" t="str">
        <f t="shared" si="310"/>
        <v xml:space="preserve"> и </v>
      </c>
      <c r="CE935" s="10" t="str">
        <f t="shared" si="311"/>
        <v/>
      </c>
      <c r="CF935" s="10"/>
      <c r="CG935" s="10">
        <f t="shared" si="312"/>
        <v>2</v>
      </c>
    </row>
    <row r="936" spans="1:85" x14ac:dyDescent="0.25">
      <c r="A936" s="12">
        <f t="shared" si="318"/>
        <v>1</v>
      </c>
      <c r="R936" s="18" t="str">
        <f t="shared" si="317"/>
        <v>Ша цветущего персика [День НС (庚) и День ЗВ (戌)]</v>
      </c>
      <c r="AI936" s="45" t="str">
        <f t="shared" si="313"/>
        <v>庚</v>
      </c>
      <c r="AK936" s="45" t="str">
        <f t="shared" si="314"/>
        <v>戌</v>
      </c>
      <c r="AP936" s="45" t="str">
        <f t="shared" si="315"/>
        <v/>
      </c>
      <c r="AR936" s="45" t="str">
        <f t="shared" si="316"/>
        <v/>
      </c>
      <c r="BN936" s="45">
        <f t="shared" si="319"/>
        <v>1</v>
      </c>
      <c r="BP936" s="12" t="s">
        <v>3809</v>
      </c>
      <c r="BR936" s="10" t="str">
        <f t="shared" si="299"/>
        <v/>
      </c>
      <c r="BS936" s="10" t="str">
        <f t="shared" si="300"/>
        <v/>
      </c>
      <c r="BT936" s="10" t="str">
        <f t="shared" si="301"/>
        <v/>
      </c>
      <c r="BU936" s="10" t="str">
        <f t="shared" si="302"/>
        <v/>
      </c>
      <c r="BV936" s="10" t="str">
        <f t="shared" si="303"/>
        <v xml:space="preserve">День НС (庚) и </v>
      </c>
      <c r="BW936" s="10" t="str">
        <f t="shared" si="304"/>
        <v>День ЗВ (戌)</v>
      </c>
      <c r="BX936" s="10" t="str">
        <f t="shared" si="305"/>
        <v/>
      </c>
      <c r="BY936" s="10" t="str">
        <f t="shared" si="306"/>
        <v/>
      </c>
      <c r="CA936" s="10" t="str">
        <f t="shared" si="307"/>
        <v xml:space="preserve"> и </v>
      </c>
      <c r="CB936" s="10" t="str">
        <f t="shared" si="308"/>
        <v xml:space="preserve"> и </v>
      </c>
      <c r="CC936" s="10" t="str">
        <f t="shared" si="309"/>
        <v xml:space="preserve"> и </v>
      </c>
      <c r="CD936" s="10" t="str">
        <f t="shared" si="310"/>
        <v xml:space="preserve"> и </v>
      </c>
      <c r="CE936" s="10" t="str">
        <f t="shared" si="311"/>
        <v/>
      </c>
      <c r="CF936" s="10"/>
      <c r="CG936" s="10">
        <f t="shared" si="312"/>
        <v>2</v>
      </c>
    </row>
    <row r="937" spans="1:85" x14ac:dyDescent="0.25">
      <c r="A937" s="12">
        <f t="shared" si="318"/>
        <v>1</v>
      </c>
      <c r="R937" s="18" t="str">
        <f t="shared" si="317"/>
        <v>Ша цветущего персика [День НС (辛) и День ЗВ (酉)]</v>
      </c>
      <c r="AI937" s="45" t="str">
        <f t="shared" si="313"/>
        <v>辛</v>
      </c>
      <c r="AK937" s="45" t="str">
        <f t="shared" si="314"/>
        <v>酉</v>
      </c>
      <c r="AP937" s="45" t="str">
        <f t="shared" si="315"/>
        <v/>
      </c>
      <c r="AR937" s="45" t="str">
        <f t="shared" si="316"/>
        <v/>
      </c>
      <c r="BN937" s="45">
        <f t="shared" si="319"/>
        <v>1</v>
      </c>
      <c r="BP937" s="12" t="s">
        <v>3809</v>
      </c>
      <c r="BR937" s="10" t="str">
        <f t="shared" si="299"/>
        <v/>
      </c>
      <c r="BS937" s="10" t="str">
        <f t="shared" si="300"/>
        <v/>
      </c>
      <c r="BT937" s="10" t="str">
        <f t="shared" si="301"/>
        <v/>
      </c>
      <c r="BU937" s="10" t="str">
        <f t="shared" si="302"/>
        <v/>
      </c>
      <c r="BV937" s="10" t="str">
        <f t="shared" si="303"/>
        <v xml:space="preserve">День НС (辛) и </v>
      </c>
      <c r="BW937" s="10" t="str">
        <f t="shared" si="304"/>
        <v>День ЗВ (酉)</v>
      </c>
      <c r="BX937" s="10" t="str">
        <f t="shared" si="305"/>
        <v/>
      </c>
      <c r="BY937" s="10" t="str">
        <f t="shared" si="306"/>
        <v/>
      </c>
      <c r="CA937" s="10" t="str">
        <f t="shared" si="307"/>
        <v xml:space="preserve"> и </v>
      </c>
      <c r="CB937" s="10" t="str">
        <f t="shared" si="308"/>
        <v xml:space="preserve"> и </v>
      </c>
      <c r="CC937" s="10" t="str">
        <f t="shared" si="309"/>
        <v xml:space="preserve"> и </v>
      </c>
      <c r="CD937" s="10" t="str">
        <f t="shared" si="310"/>
        <v xml:space="preserve"> и </v>
      </c>
      <c r="CE937" s="10" t="str">
        <f t="shared" si="311"/>
        <v/>
      </c>
      <c r="CF937" s="10"/>
      <c r="CG937" s="10">
        <f t="shared" si="312"/>
        <v>2</v>
      </c>
    </row>
    <row r="938" spans="1:85" x14ac:dyDescent="0.25">
      <c r="A938" s="12">
        <f t="shared" si="318"/>
        <v>1</v>
      </c>
      <c r="R938" s="18" t="str">
        <f t="shared" si="317"/>
        <v>Ша цветущего персика [День НС (壬) и День ЗВ (子)]</v>
      </c>
      <c r="AI938" s="45" t="str">
        <f t="shared" si="313"/>
        <v>壬</v>
      </c>
      <c r="AK938" s="45" t="str">
        <f t="shared" si="314"/>
        <v>子</v>
      </c>
      <c r="AP938" s="45" t="str">
        <f t="shared" si="315"/>
        <v/>
      </c>
      <c r="AR938" s="45" t="str">
        <f t="shared" si="316"/>
        <v/>
      </c>
      <c r="BN938" s="45">
        <f t="shared" si="319"/>
        <v>1</v>
      </c>
      <c r="BP938" s="12" t="s">
        <v>3809</v>
      </c>
      <c r="BR938" s="10" t="str">
        <f t="shared" si="299"/>
        <v/>
      </c>
      <c r="BS938" s="10" t="str">
        <f t="shared" si="300"/>
        <v/>
      </c>
      <c r="BT938" s="10" t="str">
        <f t="shared" si="301"/>
        <v/>
      </c>
      <c r="BU938" s="10" t="str">
        <f t="shared" si="302"/>
        <v/>
      </c>
      <c r="BV938" s="10" t="str">
        <f t="shared" si="303"/>
        <v xml:space="preserve">День НС (壬) и </v>
      </c>
      <c r="BW938" s="10" t="str">
        <f t="shared" si="304"/>
        <v>День ЗВ (子)</v>
      </c>
      <c r="BX938" s="10" t="str">
        <f t="shared" si="305"/>
        <v/>
      </c>
      <c r="BY938" s="10" t="str">
        <f t="shared" si="306"/>
        <v/>
      </c>
      <c r="CA938" s="10" t="str">
        <f t="shared" si="307"/>
        <v xml:space="preserve"> и </v>
      </c>
      <c r="CB938" s="10" t="str">
        <f t="shared" si="308"/>
        <v xml:space="preserve"> и </v>
      </c>
      <c r="CC938" s="10" t="str">
        <f t="shared" si="309"/>
        <v xml:space="preserve"> и </v>
      </c>
      <c r="CD938" s="10" t="str">
        <f t="shared" si="310"/>
        <v xml:space="preserve"> и </v>
      </c>
      <c r="CE938" s="10" t="str">
        <f t="shared" si="311"/>
        <v/>
      </c>
      <c r="CF938" s="10"/>
      <c r="CG938" s="10">
        <f t="shared" si="312"/>
        <v>2</v>
      </c>
    </row>
    <row r="939" spans="1:85" x14ac:dyDescent="0.25">
      <c r="A939" s="12">
        <f t="shared" si="318"/>
        <v>1</v>
      </c>
      <c r="R939" s="18" t="str">
        <f t="shared" si="317"/>
        <v>Ша цветущего персика [День НС (癸) и День ЗВ (申)]</v>
      </c>
      <c r="AI939" s="45" t="str">
        <f t="shared" si="313"/>
        <v>癸</v>
      </c>
      <c r="AK939" s="45" t="str">
        <f t="shared" si="314"/>
        <v>申</v>
      </c>
      <c r="AP939" s="45" t="str">
        <f t="shared" si="315"/>
        <v/>
      </c>
      <c r="AR939" s="45" t="str">
        <f t="shared" si="316"/>
        <v/>
      </c>
      <c r="BN939" s="45">
        <f t="shared" si="319"/>
        <v>1</v>
      </c>
      <c r="BP939" s="12" t="s">
        <v>3809</v>
      </c>
      <c r="BR939" s="10" t="str">
        <f t="shared" si="299"/>
        <v/>
      </c>
      <c r="BS939" s="10" t="str">
        <f t="shared" si="300"/>
        <v/>
      </c>
      <c r="BT939" s="10" t="str">
        <f t="shared" si="301"/>
        <v/>
      </c>
      <c r="BU939" s="10" t="str">
        <f t="shared" si="302"/>
        <v/>
      </c>
      <c r="BV939" s="10" t="str">
        <f t="shared" si="303"/>
        <v xml:space="preserve">День НС (癸) и </v>
      </c>
      <c r="BW939" s="10" t="str">
        <f t="shared" si="304"/>
        <v>День ЗВ (申)</v>
      </c>
      <c r="BX939" s="10" t="str">
        <f t="shared" si="305"/>
        <v/>
      </c>
      <c r="BY939" s="10" t="str">
        <f t="shared" si="306"/>
        <v/>
      </c>
      <c r="CA939" s="10" t="str">
        <f t="shared" si="307"/>
        <v xml:space="preserve"> и </v>
      </c>
      <c r="CB939" s="10" t="str">
        <f t="shared" si="308"/>
        <v xml:space="preserve"> и </v>
      </c>
      <c r="CC939" s="10" t="str">
        <f t="shared" si="309"/>
        <v xml:space="preserve"> и </v>
      </c>
      <c r="CD939" s="10" t="str">
        <f t="shared" si="310"/>
        <v xml:space="preserve"> и </v>
      </c>
      <c r="CE939" s="10" t="str">
        <f t="shared" si="311"/>
        <v/>
      </c>
      <c r="CF939" s="10"/>
      <c r="CG939" s="10">
        <f t="shared" si="312"/>
        <v>2</v>
      </c>
    </row>
    <row r="940" spans="1:85" x14ac:dyDescent="0.25">
      <c r="A940" s="12">
        <f t="shared" si="318"/>
        <v>1</v>
      </c>
      <c r="R940" s="18" t="str">
        <f t="shared" si="317"/>
        <v>Небесный чиновник [День НС (甲) и День ЗВ (酉)]</v>
      </c>
      <c r="AI940" s="45" t="str">
        <f t="shared" si="313"/>
        <v>甲</v>
      </c>
      <c r="AK940" s="45" t="str">
        <f t="shared" si="314"/>
        <v>酉</v>
      </c>
      <c r="AP940" s="45" t="str">
        <f t="shared" si="315"/>
        <v/>
      </c>
      <c r="AR940" s="45" t="str">
        <f t="shared" si="316"/>
        <v/>
      </c>
      <c r="BN940" s="45">
        <f t="shared" si="319"/>
        <v>1</v>
      </c>
      <c r="BP940" s="12" t="s">
        <v>3809</v>
      </c>
      <c r="BR940" s="10" t="str">
        <f t="shared" si="299"/>
        <v/>
      </c>
      <c r="BS940" s="10" t="str">
        <f t="shared" si="300"/>
        <v/>
      </c>
      <c r="BT940" s="10" t="str">
        <f t="shared" si="301"/>
        <v/>
      </c>
      <c r="BU940" s="10" t="str">
        <f t="shared" si="302"/>
        <v/>
      </c>
      <c r="BV940" s="10" t="str">
        <f t="shared" si="303"/>
        <v xml:space="preserve">День НС (甲) и </v>
      </c>
      <c r="BW940" s="10" t="str">
        <f t="shared" si="304"/>
        <v>День ЗВ (酉)</v>
      </c>
      <c r="BX940" s="10" t="str">
        <f t="shared" si="305"/>
        <v/>
      </c>
      <c r="BY940" s="10" t="str">
        <f t="shared" si="306"/>
        <v/>
      </c>
      <c r="CA940" s="10" t="str">
        <f t="shared" si="307"/>
        <v xml:space="preserve"> и </v>
      </c>
      <c r="CB940" s="10" t="str">
        <f t="shared" si="308"/>
        <v xml:space="preserve"> и </v>
      </c>
      <c r="CC940" s="10" t="str">
        <f t="shared" si="309"/>
        <v xml:space="preserve"> и </v>
      </c>
      <c r="CD940" s="10" t="str">
        <f t="shared" si="310"/>
        <v xml:space="preserve"> и </v>
      </c>
      <c r="CE940" s="10" t="str">
        <f t="shared" si="311"/>
        <v/>
      </c>
      <c r="CF940" s="10"/>
      <c r="CG940" s="10">
        <f t="shared" si="312"/>
        <v>2</v>
      </c>
    </row>
    <row r="941" spans="1:85" x14ac:dyDescent="0.25">
      <c r="A941" s="12">
        <f t="shared" si="318"/>
        <v>1</v>
      </c>
      <c r="R941" s="18" t="str">
        <f t="shared" si="317"/>
        <v>Небесный чиновник [День НС (乙) и День ЗВ (申)]</v>
      </c>
      <c r="AI941" s="45" t="str">
        <f t="shared" si="313"/>
        <v>乙</v>
      </c>
      <c r="AK941" s="45" t="str">
        <f t="shared" si="314"/>
        <v>申</v>
      </c>
      <c r="AP941" s="45" t="str">
        <f t="shared" si="315"/>
        <v/>
      </c>
      <c r="AR941" s="45" t="str">
        <f t="shared" si="316"/>
        <v/>
      </c>
      <c r="BN941" s="45">
        <f t="shared" si="319"/>
        <v>1</v>
      </c>
      <c r="BP941" s="12" t="s">
        <v>3809</v>
      </c>
      <c r="BR941" s="10" t="str">
        <f t="shared" si="299"/>
        <v/>
      </c>
      <c r="BS941" s="10" t="str">
        <f t="shared" si="300"/>
        <v/>
      </c>
      <c r="BT941" s="10" t="str">
        <f t="shared" si="301"/>
        <v/>
      </c>
      <c r="BU941" s="10" t="str">
        <f t="shared" si="302"/>
        <v/>
      </c>
      <c r="BV941" s="10" t="str">
        <f t="shared" si="303"/>
        <v xml:space="preserve">День НС (乙) и </v>
      </c>
      <c r="BW941" s="10" t="str">
        <f t="shared" si="304"/>
        <v>День ЗВ (申)</v>
      </c>
      <c r="BX941" s="10" t="str">
        <f t="shared" si="305"/>
        <v/>
      </c>
      <c r="BY941" s="10" t="str">
        <f t="shared" si="306"/>
        <v/>
      </c>
      <c r="CA941" s="10" t="str">
        <f t="shared" si="307"/>
        <v xml:space="preserve"> и </v>
      </c>
      <c r="CB941" s="10" t="str">
        <f t="shared" si="308"/>
        <v xml:space="preserve"> и </v>
      </c>
      <c r="CC941" s="10" t="str">
        <f t="shared" si="309"/>
        <v xml:space="preserve"> и </v>
      </c>
      <c r="CD941" s="10" t="str">
        <f t="shared" si="310"/>
        <v xml:space="preserve"> и </v>
      </c>
      <c r="CE941" s="10" t="str">
        <f t="shared" si="311"/>
        <v/>
      </c>
      <c r="CF941" s="10"/>
      <c r="CG941" s="10">
        <f t="shared" si="312"/>
        <v>2</v>
      </c>
    </row>
    <row r="942" spans="1:85" x14ac:dyDescent="0.25">
      <c r="A942" s="12">
        <f t="shared" si="318"/>
        <v>1</v>
      </c>
      <c r="R942" s="18" t="str">
        <f t="shared" si="317"/>
        <v>Небесный чиновник [День НС (丙) и День ЗВ (子)]</v>
      </c>
      <c r="AI942" s="45" t="str">
        <f t="shared" si="313"/>
        <v>丙</v>
      </c>
      <c r="AK942" s="45" t="str">
        <f t="shared" si="314"/>
        <v>子</v>
      </c>
      <c r="AP942" s="45" t="str">
        <f t="shared" si="315"/>
        <v/>
      </c>
      <c r="AR942" s="45" t="str">
        <f t="shared" si="316"/>
        <v/>
      </c>
      <c r="BN942" s="45">
        <f t="shared" si="319"/>
        <v>1</v>
      </c>
      <c r="BP942" s="12" t="s">
        <v>3809</v>
      </c>
      <c r="BR942" s="10" t="str">
        <f t="shared" si="299"/>
        <v/>
      </c>
      <c r="BS942" s="10" t="str">
        <f t="shared" si="300"/>
        <v/>
      </c>
      <c r="BT942" s="10" t="str">
        <f t="shared" si="301"/>
        <v/>
      </c>
      <c r="BU942" s="10" t="str">
        <f t="shared" si="302"/>
        <v/>
      </c>
      <c r="BV942" s="10" t="str">
        <f t="shared" si="303"/>
        <v xml:space="preserve">День НС (丙) и </v>
      </c>
      <c r="BW942" s="10" t="str">
        <f t="shared" si="304"/>
        <v>День ЗВ (子)</v>
      </c>
      <c r="BX942" s="10" t="str">
        <f t="shared" si="305"/>
        <v/>
      </c>
      <c r="BY942" s="10" t="str">
        <f t="shared" si="306"/>
        <v/>
      </c>
      <c r="CA942" s="10" t="str">
        <f t="shared" si="307"/>
        <v xml:space="preserve"> и </v>
      </c>
      <c r="CB942" s="10" t="str">
        <f t="shared" si="308"/>
        <v xml:space="preserve"> и </v>
      </c>
      <c r="CC942" s="10" t="str">
        <f t="shared" si="309"/>
        <v xml:space="preserve"> и </v>
      </c>
      <c r="CD942" s="10" t="str">
        <f t="shared" si="310"/>
        <v xml:space="preserve"> и </v>
      </c>
      <c r="CE942" s="10" t="str">
        <f t="shared" si="311"/>
        <v/>
      </c>
      <c r="CF942" s="10"/>
      <c r="CG942" s="10">
        <f t="shared" si="312"/>
        <v>2</v>
      </c>
    </row>
    <row r="943" spans="1:85" x14ac:dyDescent="0.25">
      <c r="A943" s="12">
        <f t="shared" si="318"/>
        <v>1</v>
      </c>
      <c r="R943" s="18" t="str">
        <f t="shared" si="317"/>
        <v>Небесный чиновник [День НС (丁) и День ЗВ (亥)]</v>
      </c>
      <c r="AI943" s="45" t="str">
        <f t="shared" si="313"/>
        <v>丁</v>
      </c>
      <c r="AK943" s="45" t="str">
        <f t="shared" si="314"/>
        <v>亥</v>
      </c>
      <c r="AP943" s="45" t="str">
        <f t="shared" si="315"/>
        <v/>
      </c>
      <c r="AR943" s="45" t="str">
        <f t="shared" si="316"/>
        <v/>
      </c>
      <c r="BN943" s="45">
        <f t="shared" si="319"/>
        <v>1</v>
      </c>
      <c r="BP943" s="12" t="s">
        <v>3809</v>
      </c>
      <c r="BR943" s="10" t="str">
        <f t="shared" si="299"/>
        <v/>
      </c>
      <c r="BS943" s="10" t="str">
        <f t="shared" si="300"/>
        <v/>
      </c>
      <c r="BT943" s="10" t="str">
        <f t="shared" si="301"/>
        <v/>
      </c>
      <c r="BU943" s="10" t="str">
        <f t="shared" si="302"/>
        <v/>
      </c>
      <c r="BV943" s="10" t="str">
        <f t="shared" si="303"/>
        <v xml:space="preserve">День НС (丁) и </v>
      </c>
      <c r="BW943" s="10" t="str">
        <f t="shared" si="304"/>
        <v>День ЗВ (亥)</v>
      </c>
      <c r="BX943" s="10" t="str">
        <f t="shared" si="305"/>
        <v/>
      </c>
      <c r="BY943" s="10" t="str">
        <f t="shared" si="306"/>
        <v/>
      </c>
      <c r="CA943" s="10" t="str">
        <f t="shared" si="307"/>
        <v xml:space="preserve"> и </v>
      </c>
      <c r="CB943" s="10" t="str">
        <f t="shared" si="308"/>
        <v xml:space="preserve"> и </v>
      </c>
      <c r="CC943" s="10" t="str">
        <f t="shared" si="309"/>
        <v xml:space="preserve"> и </v>
      </c>
      <c r="CD943" s="10" t="str">
        <f t="shared" si="310"/>
        <v xml:space="preserve"> и </v>
      </c>
      <c r="CE943" s="10" t="str">
        <f t="shared" si="311"/>
        <v/>
      </c>
      <c r="CF943" s="10"/>
      <c r="CG943" s="10">
        <f t="shared" si="312"/>
        <v>2</v>
      </c>
    </row>
    <row r="944" spans="1:85" x14ac:dyDescent="0.25">
      <c r="A944" s="12">
        <f t="shared" si="318"/>
        <v>1</v>
      </c>
      <c r="R944" s="18" t="str">
        <f t="shared" si="317"/>
        <v>Небесный чиновник [День НС (戊) и День ЗВ (卯)]</v>
      </c>
      <c r="AI944" s="45" t="str">
        <f t="shared" si="313"/>
        <v>戊</v>
      </c>
      <c r="AK944" s="45" t="str">
        <f t="shared" si="314"/>
        <v>卯</v>
      </c>
      <c r="AP944" s="45" t="str">
        <f t="shared" si="315"/>
        <v/>
      </c>
      <c r="AR944" s="45" t="str">
        <f t="shared" si="316"/>
        <v/>
      </c>
      <c r="BN944" s="45">
        <f t="shared" si="319"/>
        <v>1</v>
      </c>
      <c r="BP944" s="12" t="s">
        <v>3809</v>
      </c>
      <c r="BR944" s="10" t="str">
        <f t="shared" si="299"/>
        <v/>
      </c>
      <c r="BS944" s="10" t="str">
        <f t="shared" si="300"/>
        <v/>
      </c>
      <c r="BT944" s="10" t="str">
        <f t="shared" si="301"/>
        <v/>
      </c>
      <c r="BU944" s="10" t="str">
        <f t="shared" si="302"/>
        <v/>
      </c>
      <c r="BV944" s="10" t="str">
        <f t="shared" si="303"/>
        <v xml:space="preserve">День НС (戊) и </v>
      </c>
      <c r="BW944" s="10" t="str">
        <f t="shared" si="304"/>
        <v>День ЗВ (卯)</v>
      </c>
      <c r="BX944" s="10" t="str">
        <f t="shared" si="305"/>
        <v/>
      </c>
      <c r="BY944" s="10" t="str">
        <f t="shared" si="306"/>
        <v/>
      </c>
      <c r="CA944" s="10" t="str">
        <f t="shared" si="307"/>
        <v xml:space="preserve"> и </v>
      </c>
      <c r="CB944" s="10" t="str">
        <f t="shared" si="308"/>
        <v xml:space="preserve"> и </v>
      </c>
      <c r="CC944" s="10" t="str">
        <f t="shared" si="309"/>
        <v xml:space="preserve"> и </v>
      </c>
      <c r="CD944" s="10" t="str">
        <f t="shared" si="310"/>
        <v xml:space="preserve"> и </v>
      </c>
      <c r="CE944" s="10" t="str">
        <f t="shared" si="311"/>
        <v/>
      </c>
      <c r="CF944" s="10"/>
      <c r="CG944" s="10">
        <f t="shared" si="312"/>
        <v>2</v>
      </c>
    </row>
    <row r="945" spans="1:85" x14ac:dyDescent="0.25">
      <c r="A945" s="12">
        <f t="shared" si="318"/>
        <v>1</v>
      </c>
      <c r="R945" s="18" t="str">
        <f t="shared" si="317"/>
        <v>Небесный чиновник [День НС (己) и День ЗВ (寅)]</v>
      </c>
      <c r="AI945" s="45" t="str">
        <f t="shared" si="313"/>
        <v>己</v>
      </c>
      <c r="AK945" s="45" t="str">
        <f t="shared" si="314"/>
        <v>寅</v>
      </c>
      <c r="AP945" s="45" t="str">
        <f t="shared" si="315"/>
        <v/>
      </c>
      <c r="AR945" s="45" t="str">
        <f t="shared" si="316"/>
        <v/>
      </c>
      <c r="BN945" s="45">
        <f t="shared" si="319"/>
        <v>1</v>
      </c>
      <c r="BP945" s="12" t="s">
        <v>3809</v>
      </c>
      <c r="BR945" s="10" t="str">
        <f t="shared" si="299"/>
        <v/>
      </c>
      <c r="BS945" s="10" t="str">
        <f t="shared" si="300"/>
        <v/>
      </c>
      <c r="BT945" s="10" t="str">
        <f t="shared" si="301"/>
        <v/>
      </c>
      <c r="BU945" s="10" t="str">
        <f t="shared" si="302"/>
        <v/>
      </c>
      <c r="BV945" s="10" t="str">
        <f t="shared" si="303"/>
        <v xml:space="preserve">День НС (己) и </v>
      </c>
      <c r="BW945" s="10" t="str">
        <f t="shared" si="304"/>
        <v>День ЗВ (寅)</v>
      </c>
      <c r="BX945" s="10" t="str">
        <f t="shared" si="305"/>
        <v/>
      </c>
      <c r="BY945" s="10" t="str">
        <f t="shared" si="306"/>
        <v/>
      </c>
      <c r="CA945" s="10" t="str">
        <f t="shared" si="307"/>
        <v xml:space="preserve"> и </v>
      </c>
      <c r="CB945" s="10" t="str">
        <f t="shared" si="308"/>
        <v xml:space="preserve"> и </v>
      </c>
      <c r="CC945" s="10" t="str">
        <f t="shared" si="309"/>
        <v xml:space="preserve"> и </v>
      </c>
      <c r="CD945" s="10" t="str">
        <f t="shared" si="310"/>
        <v xml:space="preserve"> и </v>
      </c>
      <c r="CE945" s="10" t="str">
        <f t="shared" si="311"/>
        <v/>
      </c>
      <c r="CF945" s="10"/>
      <c r="CG945" s="10">
        <f t="shared" si="312"/>
        <v>2</v>
      </c>
    </row>
    <row r="946" spans="1:85" x14ac:dyDescent="0.25">
      <c r="A946" s="12">
        <f t="shared" si="318"/>
        <v>1</v>
      </c>
      <c r="R946" s="18" t="str">
        <f t="shared" si="317"/>
        <v>Небесный чиновник [День НС (庚) и День ЗВ (午)]</v>
      </c>
      <c r="AI946" s="45" t="str">
        <f t="shared" ref="AI946:AI977" si="320">IF(ISBLANK(U35),"",U35)</f>
        <v>庚</v>
      </c>
      <c r="AK946" s="45" t="str">
        <f t="shared" ref="AK946:AK977" si="321">IF(ISBLANK(W35),"",W35)</f>
        <v>午</v>
      </c>
      <c r="AP946" s="45" t="str">
        <f t="shared" ref="AP946:AP977" si="322">IF(ISBLANK(AB35),"",AB35)</f>
        <v/>
      </c>
      <c r="AR946" s="45" t="str">
        <f t="shared" ref="AR946:AR977" si="323">IF(ISBLANK(AD35),"",AD35)</f>
        <v/>
      </c>
      <c r="BN946" s="45">
        <f t="shared" si="319"/>
        <v>1</v>
      </c>
      <c r="BP946" s="12" t="s">
        <v>3809</v>
      </c>
      <c r="BR946" s="10" t="str">
        <f t="shared" si="299"/>
        <v/>
      </c>
      <c r="BS946" s="10" t="str">
        <f t="shared" si="300"/>
        <v/>
      </c>
      <c r="BT946" s="10" t="str">
        <f t="shared" si="301"/>
        <v/>
      </c>
      <c r="BU946" s="10" t="str">
        <f t="shared" si="302"/>
        <v/>
      </c>
      <c r="BV946" s="10" t="str">
        <f t="shared" si="303"/>
        <v xml:space="preserve">День НС (庚) и </v>
      </c>
      <c r="BW946" s="10" t="str">
        <f t="shared" si="304"/>
        <v>День ЗВ (午)</v>
      </c>
      <c r="BX946" s="10" t="str">
        <f t="shared" si="305"/>
        <v/>
      </c>
      <c r="BY946" s="10" t="str">
        <f t="shared" si="306"/>
        <v/>
      </c>
      <c r="CA946" s="10" t="str">
        <f t="shared" si="307"/>
        <v xml:space="preserve"> и </v>
      </c>
      <c r="CB946" s="10" t="str">
        <f t="shared" si="308"/>
        <v xml:space="preserve"> и </v>
      </c>
      <c r="CC946" s="10" t="str">
        <f t="shared" si="309"/>
        <v xml:space="preserve"> и </v>
      </c>
      <c r="CD946" s="10" t="str">
        <f t="shared" si="310"/>
        <v xml:space="preserve"> и </v>
      </c>
      <c r="CE946" s="10" t="str">
        <f t="shared" si="311"/>
        <v/>
      </c>
      <c r="CF946" s="10"/>
      <c r="CG946" s="10">
        <f t="shared" si="312"/>
        <v>2</v>
      </c>
    </row>
    <row r="947" spans="1:85" x14ac:dyDescent="0.25">
      <c r="A947" s="12">
        <f t="shared" si="318"/>
        <v>1</v>
      </c>
      <c r="R947" s="18" t="str">
        <f t="shared" si="317"/>
        <v>Небесный чиновник [День НС (辛) и День ЗВ (巳)]</v>
      </c>
      <c r="AI947" s="45" t="str">
        <f t="shared" si="320"/>
        <v>辛</v>
      </c>
      <c r="AK947" s="45" t="str">
        <f t="shared" si="321"/>
        <v>巳</v>
      </c>
      <c r="AP947" s="45" t="str">
        <f t="shared" si="322"/>
        <v/>
      </c>
      <c r="AR947" s="45" t="str">
        <f t="shared" si="323"/>
        <v/>
      </c>
      <c r="BN947" s="45">
        <f t="shared" si="319"/>
        <v>1</v>
      </c>
      <c r="BP947" s="12" t="s">
        <v>3809</v>
      </c>
      <c r="BR947" s="10" t="str">
        <f t="shared" ref="BR947:BR1010" si="324">IF(U947="","",CONCATENATE(BR$113," (",U947,")",IF(OR(W947&lt;&gt;"",AB947&lt;&gt;"",AD947&lt;&gt;"",AI947&lt;&gt;"",AK947&lt;&gt;"",AP947&lt;&gt;"",AR947&lt;&gt;"")," и ","")))</f>
        <v/>
      </c>
      <c r="BS947" s="10" t="str">
        <f t="shared" ref="BS947:BS1010" si="325">IF(W947="","",CONCATENATE(BS$113," (",W947,")",IF(OR(AB947&lt;&gt;"",AD947&lt;&gt;"",AI947&lt;&gt;"",AK947&lt;&gt;"",AP947&lt;&gt;"",AR947&lt;&gt;"")," и ","")))</f>
        <v/>
      </c>
      <c r="BT947" s="10" t="str">
        <f t="shared" ref="BT947:BT1010" si="326">IF(AB947="","",CONCATENATE(BT$113," (",AB947,")",IF(OR(AD947&lt;&gt;"",AI947&lt;&gt;"",AK947&lt;&gt;"",AP947&lt;&gt;"",AR947&lt;&gt;"")," и ","")))</f>
        <v/>
      </c>
      <c r="BU947" s="10" t="str">
        <f t="shared" ref="BU947:BU1010" si="327">IF(AD947="","",CONCATENATE(BU$113," (",AD947,")",IF(OR(AI947&lt;&gt;"",AK947&lt;&gt;"",AP947&lt;&gt;"",AR947&lt;&gt;"")," и ","")))</f>
        <v/>
      </c>
      <c r="BV947" s="10" t="str">
        <f t="shared" ref="BV947:BV1010" si="328">IF(AI947="","",CONCATENATE(BV$113," (",AI947,")",IF(OR(AK947&lt;&gt;"",AP947&lt;&gt;"",AR947&lt;&gt;"")," и ","")))</f>
        <v xml:space="preserve">День НС (辛) и </v>
      </c>
      <c r="BW947" s="10" t="str">
        <f t="shared" ref="BW947:BW1010" si="329">IF(AK947="","",CONCATENATE(BW$113," (",AK947,")",IF(OR(AP947&lt;&gt;"",AR947&lt;&gt;"")," и ","")))</f>
        <v>День ЗВ (巳)</v>
      </c>
      <c r="BX947" s="10" t="str">
        <f t="shared" ref="BX947:BX1010" si="330">IF(AP947="","",CONCATENATE(BX$113," (",AP947,")",IF(OR(AR947&lt;&gt;"")," и ","")))</f>
        <v/>
      </c>
      <c r="BY947" s="10" t="str">
        <f t="shared" ref="BY947:BY1010" si="331">IF(AR947="","",CONCATENATE(BY$113," (",AR947,")"))</f>
        <v/>
      </c>
      <c r="CA947" s="10" t="str">
        <f t="shared" ref="CA947:CA1010" si="332">IF(OR(W947&lt;&gt;"",AB947&lt;&gt;"",AD947&lt;&gt;"",AI947&lt;&gt;"",AK947&lt;&gt;"",AP947&lt;&gt;"",AR947&lt;&gt;"")," и ","")</f>
        <v xml:space="preserve"> и </v>
      </c>
      <c r="CB947" s="10" t="str">
        <f t="shared" ref="CB947:CB1010" si="333">IF(OR(AB947&lt;&gt;"",AD947&lt;&gt;"",AI947&lt;&gt;"",AK947&lt;&gt;"",AP947&lt;&gt;"",AR947&lt;&gt;"")," и ","")</f>
        <v xml:space="preserve"> и </v>
      </c>
      <c r="CC947" s="10" t="str">
        <f t="shared" ref="CC947:CC1010" si="334">IF(OR(AI947&lt;&gt;"",AK947&lt;&gt;"",AP947&lt;&gt;"",AR947&lt;&gt;"")," и ","")</f>
        <v xml:space="preserve"> и </v>
      </c>
      <c r="CD947" s="10" t="str">
        <f t="shared" ref="CD947:CD1010" si="335">IF(OR(AK947&lt;&gt;"",AP947&lt;&gt;"",AR947&lt;&gt;"")," и ","")</f>
        <v xml:space="preserve"> и </v>
      </c>
      <c r="CE947" s="10" t="str">
        <f t="shared" ref="CE947:CE1010" si="336">IF(OR(AP947&lt;&gt;"",AR947&lt;&gt;"")," и ","")</f>
        <v/>
      </c>
      <c r="CF947" s="10"/>
      <c r="CG947" s="10">
        <f t="shared" ref="CG947:CG1010" si="337">8-COUNTIFS(BR947:BY947,"")</f>
        <v>2</v>
      </c>
    </row>
    <row r="948" spans="1:85" x14ac:dyDescent="0.25">
      <c r="A948" s="12">
        <f t="shared" si="318"/>
        <v>1</v>
      </c>
      <c r="R948" s="18" t="str">
        <f t="shared" si="317"/>
        <v>Небесный чиновник [День НС (壬) и День ЗВ (未)]</v>
      </c>
      <c r="AI948" s="45" t="str">
        <f t="shared" si="320"/>
        <v>壬</v>
      </c>
      <c r="AK948" s="45" t="str">
        <f t="shared" si="321"/>
        <v>未</v>
      </c>
      <c r="AP948" s="45" t="str">
        <f t="shared" si="322"/>
        <v/>
      </c>
      <c r="AR948" s="45" t="str">
        <f t="shared" si="323"/>
        <v/>
      </c>
      <c r="BN948" s="45">
        <f t="shared" si="319"/>
        <v>1</v>
      </c>
      <c r="BP948" s="12" t="s">
        <v>3809</v>
      </c>
      <c r="BR948" s="10" t="str">
        <f t="shared" si="324"/>
        <v/>
      </c>
      <c r="BS948" s="10" t="str">
        <f t="shared" si="325"/>
        <v/>
      </c>
      <c r="BT948" s="10" t="str">
        <f t="shared" si="326"/>
        <v/>
      </c>
      <c r="BU948" s="10" t="str">
        <f t="shared" si="327"/>
        <v/>
      </c>
      <c r="BV948" s="10" t="str">
        <f t="shared" si="328"/>
        <v xml:space="preserve">День НС (壬) и </v>
      </c>
      <c r="BW948" s="10" t="str">
        <f t="shared" si="329"/>
        <v>День ЗВ (未)</v>
      </c>
      <c r="BX948" s="10" t="str">
        <f t="shared" si="330"/>
        <v/>
      </c>
      <c r="BY948" s="10" t="str">
        <f t="shared" si="331"/>
        <v/>
      </c>
      <c r="CA948" s="10" t="str">
        <f t="shared" si="332"/>
        <v xml:space="preserve"> и </v>
      </c>
      <c r="CB948" s="10" t="str">
        <f t="shared" si="333"/>
        <v xml:space="preserve"> и </v>
      </c>
      <c r="CC948" s="10" t="str">
        <f t="shared" si="334"/>
        <v xml:space="preserve"> и </v>
      </c>
      <c r="CD948" s="10" t="str">
        <f t="shared" si="335"/>
        <v xml:space="preserve"> и </v>
      </c>
      <c r="CE948" s="10" t="str">
        <f t="shared" si="336"/>
        <v/>
      </c>
      <c r="CF948" s="10"/>
      <c r="CG948" s="10">
        <f t="shared" si="337"/>
        <v>2</v>
      </c>
    </row>
    <row r="949" spans="1:85" x14ac:dyDescent="0.25">
      <c r="A949" s="12">
        <f t="shared" si="318"/>
        <v>1</v>
      </c>
      <c r="R949" s="18" t="str">
        <f t="shared" si="317"/>
        <v>Небесный чиновник [День НС (壬) и День ЗВ (丑)]</v>
      </c>
      <c r="AI949" s="45" t="str">
        <f t="shared" si="320"/>
        <v>壬</v>
      </c>
      <c r="AK949" s="45" t="str">
        <f t="shared" si="321"/>
        <v>丑</v>
      </c>
      <c r="AP949" s="45" t="str">
        <f t="shared" si="322"/>
        <v/>
      </c>
      <c r="AR949" s="45" t="str">
        <f t="shared" si="323"/>
        <v/>
      </c>
      <c r="BN949" s="45">
        <f t="shared" si="319"/>
        <v>1</v>
      </c>
      <c r="BP949" s="12" t="s">
        <v>3809</v>
      </c>
      <c r="BR949" s="10" t="str">
        <f t="shared" si="324"/>
        <v/>
      </c>
      <c r="BS949" s="10" t="str">
        <f t="shared" si="325"/>
        <v/>
      </c>
      <c r="BT949" s="10" t="str">
        <f t="shared" si="326"/>
        <v/>
      </c>
      <c r="BU949" s="10" t="str">
        <f t="shared" si="327"/>
        <v/>
      </c>
      <c r="BV949" s="10" t="str">
        <f t="shared" si="328"/>
        <v xml:space="preserve">День НС (壬) и </v>
      </c>
      <c r="BW949" s="10" t="str">
        <f t="shared" si="329"/>
        <v>День ЗВ (丑)</v>
      </c>
      <c r="BX949" s="10" t="str">
        <f t="shared" si="330"/>
        <v/>
      </c>
      <c r="BY949" s="10" t="str">
        <f t="shared" si="331"/>
        <v/>
      </c>
      <c r="CA949" s="10" t="str">
        <f t="shared" si="332"/>
        <v xml:space="preserve"> и </v>
      </c>
      <c r="CB949" s="10" t="str">
        <f t="shared" si="333"/>
        <v xml:space="preserve"> и </v>
      </c>
      <c r="CC949" s="10" t="str">
        <f t="shared" si="334"/>
        <v xml:space="preserve"> и </v>
      </c>
      <c r="CD949" s="10" t="str">
        <f t="shared" si="335"/>
        <v xml:space="preserve"> и </v>
      </c>
      <c r="CE949" s="10" t="str">
        <f t="shared" si="336"/>
        <v/>
      </c>
      <c r="CF949" s="10"/>
      <c r="CG949" s="10">
        <f t="shared" si="337"/>
        <v>2</v>
      </c>
    </row>
    <row r="950" spans="1:85" x14ac:dyDescent="0.25">
      <c r="A950" s="12">
        <f t="shared" si="318"/>
        <v>1</v>
      </c>
      <c r="R950" s="18" t="str">
        <f t="shared" si="317"/>
        <v>Небесный чиновник [День НС (癸) и День ЗВ (辰)]</v>
      </c>
      <c r="AI950" s="45" t="str">
        <f t="shared" si="320"/>
        <v>癸</v>
      </c>
      <c r="AK950" s="45" t="str">
        <f t="shared" si="321"/>
        <v>辰</v>
      </c>
      <c r="AP950" s="45" t="str">
        <f t="shared" si="322"/>
        <v/>
      </c>
      <c r="AR950" s="45" t="str">
        <f t="shared" si="323"/>
        <v/>
      </c>
      <c r="BN950" s="45">
        <f t="shared" si="319"/>
        <v>1</v>
      </c>
      <c r="BP950" s="12" t="s">
        <v>3809</v>
      </c>
      <c r="BR950" s="10" t="str">
        <f t="shared" si="324"/>
        <v/>
      </c>
      <c r="BS950" s="10" t="str">
        <f t="shared" si="325"/>
        <v/>
      </c>
      <c r="BT950" s="10" t="str">
        <f t="shared" si="326"/>
        <v/>
      </c>
      <c r="BU950" s="10" t="str">
        <f t="shared" si="327"/>
        <v/>
      </c>
      <c r="BV950" s="10" t="str">
        <f t="shared" si="328"/>
        <v xml:space="preserve">День НС (癸) и </v>
      </c>
      <c r="BW950" s="10" t="str">
        <f t="shared" si="329"/>
        <v>День ЗВ (辰)</v>
      </c>
      <c r="BX950" s="10" t="str">
        <f t="shared" si="330"/>
        <v/>
      </c>
      <c r="BY950" s="10" t="str">
        <f t="shared" si="331"/>
        <v/>
      </c>
      <c r="CA950" s="10" t="str">
        <f t="shared" si="332"/>
        <v xml:space="preserve"> и </v>
      </c>
      <c r="CB950" s="10" t="str">
        <f t="shared" si="333"/>
        <v xml:space="preserve"> и </v>
      </c>
      <c r="CC950" s="10" t="str">
        <f t="shared" si="334"/>
        <v xml:space="preserve"> и </v>
      </c>
      <c r="CD950" s="10" t="str">
        <f t="shared" si="335"/>
        <v xml:space="preserve"> и </v>
      </c>
      <c r="CE950" s="10" t="str">
        <f t="shared" si="336"/>
        <v/>
      </c>
      <c r="CF950" s="10"/>
      <c r="CG950" s="10">
        <f t="shared" si="337"/>
        <v>2</v>
      </c>
    </row>
    <row r="951" spans="1:85" x14ac:dyDescent="0.25">
      <c r="A951" s="12">
        <f t="shared" si="318"/>
        <v>1</v>
      </c>
      <c r="R951" s="18" t="str">
        <f t="shared" si="317"/>
        <v>Небесный чиновник [День НС (癸) и День ЗВ (戌)]</v>
      </c>
      <c r="AI951" s="45" t="str">
        <f t="shared" si="320"/>
        <v>癸</v>
      </c>
      <c r="AK951" s="45" t="str">
        <f t="shared" si="321"/>
        <v>戌</v>
      </c>
      <c r="AP951" s="45" t="str">
        <f t="shared" si="322"/>
        <v/>
      </c>
      <c r="AR951" s="45" t="str">
        <f t="shared" si="323"/>
        <v/>
      </c>
      <c r="BN951" s="45">
        <f t="shared" si="319"/>
        <v>1</v>
      </c>
      <c r="BP951" s="12" t="s">
        <v>3809</v>
      </c>
      <c r="BR951" s="10" t="str">
        <f t="shared" si="324"/>
        <v/>
      </c>
      <c r="BS951" s="10" t="str">
        <f t="shared" si="325"/>
        <v/>
      </c>
      <c r="BT951" s="10" t="str">
        <f t="shared" si="326"/>
        <v/>
      </c>
      <c r="BU951" s="10" t="str">
        <f t="shared" si="327"/>
        <v/>
      </c>
      <c r="BV951" s="10" t="str">
        <f t="shared" si="328"/>
        <v xml:space="preserve">День НС (癸) и </v>
      </c>
      <c r="BW951" s="10" t="str">
        <f t="shared" si="329"/>
        <v>День ЗВ (戌)</v>
      </c>
      <c r="BX951" s="10" t="str">
        <f t="shared" si="330"/>
        <v/>
      </c>
      <c r="BY951" s="10" t="str">
        <f t="shared" si="331"/>
        <v/>
      </c>
      <c r="CA951" s="10" t="str">
        <f t="shared" si="332"/>
        <v xml:space="preserve"> и </v>
      </c>
      <c r="CB951" s="10" t="str">
        <f t="shared" si="333"/>
        <v xml:space="preserve"> и </v>
      </c>
      <c r="CC951" s="10" t="str">
        <f t="shared" si="334"/>
        <v xml:space="preserve"> и </v>
      </c>
      <c r="CD951" s="10" t="str">
        <f t="shared" si="335"/>
        <v xml:space="preserve"> и </v>
      </c>
      <c r="CE951" s="10" t="str">
        <f t="shared" si="336"/>
        <v/>
      </c>
      <c r="CF951" s="10"/>
      <c r="CG951" s="10">
        <f t="shared" si="337"/>
        <v>2</v>
      </c>
    </row>
    <row r="952" spans="1:85" hidden="1" x14ac:dyDescent="0.25">
      <c r="A952" s="12" t="str">
        <f t="shared" si="318"/>
        <v/>
      </c>
      <c r="R952" s="18" t="str">
        <f t="shared" si="317"/>
        <v xml:space="preserve"> []</v>
      </c>
      <c r="AI952" s="45" t="str">
        <f t="shared" si="320"/>
        <v/>
      </c>
      <c r="AK952" s="45" t="str">
        <f t="shared" si="321"/>
        <v/>
      </c>
      <c r="AP952" s="45" t="str">
        <f t="shared" si="322"/>
        <v/>
      </c>
      <c r="AR952" s="45" t="str">
        <f t="shared" si="323"/>
        <v/>
      </c>
      <c r="BN952" s="45" t="str">
        <f t="shared" si="319"/>
        <v/>
      </c>
      <c r="BP952" s="12" t="s">
        <v>3809</v>
      </c>
      <c r="BR952" s="10" t="str">
        <f t="shared" si="324"/>
        <v/>
      </c>
      <c r="BS952" s="10" t="str">
        <f t="shared" si="325"/>
        <v/>
      </c>
      <c r="BT952" s="10" t="str">
        <f t="shared" si="326"/>
        <v/>
      </c>
      <c r="BU952" s="10" t="str">
        <f t="shared" si="327"/>
        <v/>
      </c>
      <c r="BV952" s="10" t="str">
        <f t="shared" si="328"/>
        <v/>
      </c>
      <c r="BW952" s="10" t="str">
        <f t="shared" si="329"/>
        <v/>
      </c>
      <c r="BX952" s="10" t="str">
        <f t="shared" si="330"/>
        <v/>
      </c>
      <c r="BY952" s="10" t="str">
        <f t="shared" si="331"/>
        <v/>
      </c>
      <c r="CA952" s="10" t="str">
        <f t="shared" si="332"/>
        <v/>
      </c>
      <c r="CB952" s="10" t="str">
        <f t="shared" si="333"/>
        <v/>
      </c>
      <c r="CC952" s="10" t="str">
        <f t="shared" si="334"/>
        <v/>
      </c>
      <c r="CD952" s="10" t="str">
        <f t="shared" si="335"/>
        <v/>
      </c>
      <c r="CE952" s="10" t="str">
        <f t="shared" si="336"/>
        <v/>
      </c>
      <c r="CF952" s="10"/>
      <c r="CG952" s="10">
        <f t="shared" si="337"/>
        <v>0</v>
      </c>
    </row>
    <row r="953" spans="1:85" hidden="1" x14ac:dyDescent="0.25">
      <c r="A953" s="12" t="str">
        <f t="shared" si="318"/>
        <v/>
      </c>
      <c r="R953" s="18" t="str">
        <f t="shared" si="317"/>
        <v xml:space="preserve"> []</v>
      </c>
      <c r="AI953" s="45" t="str">
        <f t="shared" si="320"/>
        <v/>
      </c>
      <c r="AK953" s="45" t="str">
        <f t="shared" si="321"/>
        <v/>
      </c>
      <c r="AP953" s="45" t="str">
        <f t="shared" si="322"/>
        <v/>
      </c>
      <c r="AR953" s="45" t="str">
        <f t="shared" si="323"/>
        <v/>
      </c>
      <c r="BN953" s="45" t="str">
        <f t="shared" si="319"/>
        <v/>
      </c>
      <c r="BP953" s="12" t="s">
        <v>3809</v>
      </c>
      <c r="BR953" s="10" t="str">
        <f t="shared" si="324"/>
        <v/>
      </c>
      <c r="BS953" s="10" t="str">
        <f t="shared" si="325"/>
        <v/>
      </c>
      <c r="BT953" s="10" t="str">
        <f t="shared" si="326"/>
        <v/>
      </c>
      <c r="BU953" s="10" t="str">
        <f t="shared" si="327"/>
        <v/>
      </c>
      <c r="BV953" s="10" t="str">
        <f t="shared" si="328"/>
        <v/>
      </c>
      <c r="BW953" s="10" t="str">
        <f t="shared" si="329"/>
        <v/>
      </c>
      <c r="BX953" s="10" t="str">
        <f t="shared" si="330"/>
        <v/>
      </c>
      <c r="BY953" s="10" t="str">
        <f t="shared" si="331"/>
        <v/>
      </c>
      <c r="CA953" s="10" t="str">
        <f t="shared" si="332"/>
        <v/>
      </c>
      <c r="CB953" s="10" t="str">
        <f t="shared" si="333"/>
        <v/>
      </c>
      <c r="CC953" s="10" t="str">
        <f t="shared" si="334"/>
        <v/>
      </c>
      <c r="CD953" s="10" t="str">
        <f t="shared" si="335"/>
        <v/>
      </c>
      <c r="CE953" s="10" t="str">
        <f t="shared" si="336"/>
        <v/>
      </c>
      <c r="CF953" s="10"/>
      <c r="CG953" s="10">
        <f t="shared" si="337"/>
        <v>0</v>
      </c>
    </row>
    <row r="954" spans="1:85" hidden="1" x14ac:dyDescent="0.25">
      <c r="A954" s="12" t="str">
        <f t="shared" si="318"/>
        <v/>
      </c>
      <c r="R954" s="18" t="str">
        <f t="shared" si="317"/>
        <v xml:space="preserve"> []</v>
      </c>
      <c r="AI954" s="45" t="str">
        <f t="shared" si="320"/>
        <v/>
      </c>
      <c r="AK954" s="45" t="str">
        <f t="shared" si="321"/>
        <v/>
      </c>
      <c r="AP954" s="45" t="str">
        <f t="shared" si="322"/>
        <v/>
      </c>
      <c r="AR954" s="45" t="str">
        <f t="shared" si="323"/>
        <v/>
      </c>
      <c r="BN954" s="45" t="str">
        <f t="shared" si="319"/>
        <v/>
      </c>
      <c r="BP954" s="12" t="s">
        <v>3809</v>
      </c>
      <c r="BR954" s="10" t="str">
        <f t="shared" si="324"/>
        <v/>
      </c>
      <c r="BS954" s="10" t="str">
        <f t="shared" si="325"/>
        <v/>
      </c>
      <c r="BT954" s="10" t="str">
        <f t="shared" si="326"/>
        <v/>
      </c>
      <c r="BU954" s="10" t="str">
        <f t="shared" si="327"/>
        <v/>
      </c>
      <c r="BV954" s="10" t="str">
        <f t="shared" si="328"/>
        <v/>
      </c>
      <c r="BW954" s="10" t="str">
        <f t="shared" si="329"/>
        <v/>
      </c>
      <c r="BX954" s="10" t="str">
        <f t="shared" si="330"/>
        <v/>
      </c>
      <c r="BY954" s="10" t="str">
        <f t="shared" si="331"/>
        <v/>
      </c>
      <c r="CA954" s="10" t="str">
        <f t="shared" si="332"/>
        <v/>
      </c>
      <c r="CB954" s="10" t="str">
        <f t="shared" si="333"/>
        <v/>
      </c>
      <c r="CC954" s="10" t="str">
        <f t="shared" si="334"/>
        <v/>
      </c>
      <c r="CD954" s="10" t="str">
        <f t="shared" si="335"/>
        <v/>
      </c>
      <c r="CE954" s="10" t="str">
        <f t="shared" si="336"/>
        <v/>
      </c>
      <c r="CF954" s="10"/>
      <c r="CG954" s="10">
        <f t="shared" si="337"/>
        <v>0</v>
      </c>
    </row>
    <row r="955" spans="1:85" hidden="1" x14ac:dyDescent="0.25">
      <c r="A955" s="12" t="str">
        <f t="shared" si="318"/>
        <v/>
      </c>
      <c r="R955" s="18" t="str">
        <f t="shared" si="317"/>
        <v xml:space="preserve"> []</v>
      </c>
      <c r="AI955" s="45" t="str">
        <f t="shared" si="320"/>
        <v/>
      </c>
      <c r="AK955" s="45" t="str">
        <f t="shared" si="321"/>
        <v/>
      </c>
      <c r="AP955" s="45" t="str">
        <f t="shared" si="322"/>
        <v/>
      </c>
      <c r="AR955" s="45" t="str">
        <f t="shared" si="323"/>
        <v/>
      </c>
      <c r="BN955" s="45" t="str">
        <f t="shared" si="319"/>
        <v/>
      </c>
      <c r="BP955" s="12" t="s">
        <v>3809</v>
      </c>
      <c r="BR955" s="10" t="str">
        <f t="shared" si="324"/>
        <v/>
      </c>
      <c r="BS955" s="10" t="str">
        <f t="shared" si="325"/>
        <v/>
      </c>
      <c r="BT955" s="10" t="str">
        <f t="shared" si="326"/>
        <v/>
      </c>
      <c r="BU955" s="10" t="str">
        <f t="shared" si="327"/>
        <v/>
      </c>
      <c r="BV955" s="10" t="str">
        <f t="shared" si="328"/>
        <v/>
      </c>
      <c r="BW955" s="10" t="str">
        <f t="shared" si="329"/>
        <v/>
      </c>
      <c r="BX955" s="10" t="str">
        <f t="shared" si="330"/>
        <v/>
      </c>
      <c r="BY955" s="10" t="str">
        <f t="shared" si="331"/>
        <v/>
      </c>
      <c r="CA955" s="10" t="str">
        <f t="shared" si="332"/>
        <v/>
      </c>
      <c r="CB955" s="10" t="str">
        <f t="shared" si="333"/>
        <v/>
      </c>
      <c r="CC955" s="10" t="str">
        <f t="shared" si="334"/>
        <v/>
      </c>
      <c r="CD955" s="10" t="str">
        <f t="shared" si="335"/>
        <v/>
      </c>
      <c r="CE955" s="10" t="str">
        <f t="shared" si="336"/>
        <v/>
      </c>
      <c r="CF955" s="10"/>
      <c r="CG955" s="10">
        <f t="shared" si="337"/>
        <v>0</v>
      </c>
    </row>
    <row r="956" spans="1:85" hidden="1" x14ac:dyDescent="0.25">
      <c r="A956" s="12" t="str">
        <f t="shared" si="318"/>
        <v/>
      </c>
      <c r="R956" s="18" t="str">
        <f t="shared" si="317"/>
        <v xml:space="preserve"> []</v>
      </c>
      <c r="AI956" s="45" t="str">
        <f t="shared" si="320"/>
        <v/>
      </c>
      <c r="AK956" s="45" t="str">
        <f t="shared" si="321"/>
        <v/>
      </c>
      <c r="AP956" s="45" t="str">
        <f t="shared" si="322"/>
        <v/>
      </c>
      <c r="AR956" s="45" t="str">
        <f t="shared" si="323"/>
        <v/>
      </c>
      <c r="BN956" s="45" t="str">
        <f t="shared" si="319"/>
        <v/>
      </c>
      <c r="BP956" s="12" t="s">
        <v>3809</v>
      </c>
      <c r="BR956" s="10" t="str">
        <f t="shared" si="324"/>
        <v/>
      </c>
      <c r="BS956" s="10" t="str">
        <f t="shared" si="325"/>
        <v/>
      </c>
      <c r="BT956" s="10" t="str">
        <f t="shared" si="326"/>
        <v/>
      </c>
      <c r="BU956" s="10" t="str">
        <f t="shared" si="327"/>
        <v/>
      </c>
      <c r="BV956" s="10" t="str">
        <f t="shared" si="328"/>
        <v/>
      </c>
      <c r="BW956" s="10" t="str">
        <f t="shared" si="329"/>
        <v/>
      </c>
      <c r="BX956" s="10" t="str">
        <f t="shared" si="330"/>
        <v/>
      </c>
      <c r="BY956" s="10" t="str">
        <f t="shared" si="331"/>
        <v/>
      </c>
      <c r="CA956" s="10" t="str">
        <f t="shared" si="332"/>
        <v/>
      </c>
      <c r="CB956" s="10" t="str">
        <f t="shared" si="333"/>
        <v/>
      </c>
      <c r="CC956" s="10" t="str">
        <f t="shared" si="334"/>
        <v/>
      </c>
      <c r="CD956" s="10" t="str">
        <f t="shared" si="335"/>
        <v/>
      </c>
      <c r="CE956" s="10" t="str">
        <f t="shared" si="336"/>
        <v/>
      </c>
      <c r="CF956" s="10"/>
      <c r="CG956" s="10">
        <f t="shared" si="337"/>
        <v>0</v>
      </c>
    </row>
    <row r="957" spans="1:85" hidden="1" x14ac:dyDescent="0.25">
      <c r="A957" s="12" t="str">
        <f t="shared" si="318"/>
        <v/>
      </c>
      <c r="R957" s="18" t="str">
        <f t="shared" si="317"/>
        <v xml:space="preserve"> []</v>
      </c>
      <c r="AI957" s="45" t="str">
        <f t="shared" si="320"/>
        <v/>
      </c>
      <c r="AK957" s="45" t="str">
        <f t="shared" si="321"/>
        <v/>
      </c>
      <c r="AP957" s="45" t="str">
        <f t="shared" si="322"/>
        <v/>
      </c>
      <c r="AR957" s="45" t="str">
        <f t="shared" si="323"/>
        <v/>
      </c>
      <c r="BN957" s="45" t="str">
        <f t="shared" si="319"/>
        <v/>
      </c>
      <c r="BP957" s="12" t="s">
        <v>3809</v>
      </c>
      <c r="BR957" s="10" t="str">
        <f t="shared" si="324"/>
        <v/>
      </c>
      <c r="BS957" s="10" t="str">
        <f t="shared" si="325"/>
        <v/>
      </c>
      <c r="BT957" s="10" t="str">
        <f t="shared" si="326"/>
        <v/>
      </c>
      <c r="BU957" s="10" t="str">
        <f t="shared" si="327"/>
        <v/>
      </c>
      <c r="BV957" s="10" t="str">
        <f t="shared" si="328"/>
        <v/>
      </c>
      <c r="BW957" s="10" t="str">
        <f t="shared" si="329"/>
        <v/>
      </c>
      <c r="BX957" s="10" t="str">
        <f t="shared" si="330"/>
        <v/>
      </c>
      <c r="BY957" s="10" t="str">
        <f t="shared" si="331"/>
        <v/>
      </c>
      <c r="CA957" s="10" t="str">
        <f t="shared" si="332"/>
        <v/>
      </c>
      <c r="CB957" s="10" t="str">
        <f t="shared" si="333"/>
        <v/>
      </c>
      <c r="CC957" s="10" t="str">
        <f t="shared" si="334"/>
        <v/>
      </c>
      <c r="CD957" s="10" t="str">
        <f t="shared" si="335"/>
        <v/>
      </c>
      <c r="CE957" s="10" t="str">
        <f t="shared" si="336"/>
        <v/>
      </c>
      <c r="CF957" s="10"/>
      <c r="CG957" s="10">
        <f t="shared" si="337"/>
        <v>0</v>
      </c>
    </row>
    <row r="958" spans="1:85" hidden="1" x14ac:dyDescent="0.25">
      <c r="A958" s="12" t="str">
        <f t="shared" si="318"/>
        <v/>
      </c>
      <c r="R958" s="18" t="str">
        <f t="shared" si="317"/>
        <v xml:space="preserve"> []</v>
      </c>
      <c r="AI958" s="45" t="str">
        <f t="shared" si="320"/>
        <v/>
      </c>
      <c r="AK958" s="45" t="str">
        <f t="shared" si="321"/>
        <v/>
      </c>
      <c r="AP958" s="45" t="str">
        <f t="shared" si="322"/>
        <v/>
      </c>
      <c r="AR958" s="45" t="str">
        <f t="shared" si="323"/>
        <v/>
      </c>
      <c r="BN958" s="45" t="str">
        <f t="shared" si="319"/>
        <v/>
      </c>
      <c r="BP958" s="12" t="s">
        <v>3809</v>
      </c>
      <c r="BR958" s="10" t="str">
        <f t="shared" si="324"/>
        <v/>
      </c>
      <c r="BS958" s="10" t="str">
        <f t="shared" si="325"/>
        <v/>
      </c>
      <c r="BT958" s="10" t="str">
        <f t="shared" si="326"/>
        <v/>
      </c>
      <c r="BU958" s="10" t="str">
        <f t="shared" si="327"/>
        <v/>
      </c>
      <c r="BV958" s="10" t="str">
        <f t="shared" si="328"/>
        <v/>
      </c>
      <c r="BW958" s="10" t="str">
        <f t="shared" si="329"/>
        <v/>
      </c>
      <c r="BX958" s="10" t="str">
        <f t="shared" si="330"/>
        <v/>
      </c>
      <c r="BY958" s="10" t="str">
        <f t="shared" si="331"/>
        <v/>
      </c>
      <c r="CA958" s="10" t="str">
        <f t="shared" si="332"/>
        <v/>
      </c>
      <c r="CB958" s="10" t="str">
        <f t="shared" si="333"/>
        <v/>
      </c>
      <c r="CC958" s="10" t="str">
        <f t="shared" si="334"/>
        <v/>
      </c>
      <c r="CD958" s="10" t="str">
        <f t="shared" si="335"/>
        <v/>
      </c>
      <c r="CE958" s="10" t="str">
        <f t="shared" si="336"/>
        <v/>
      </c>
      <c r="CF958" s="10"/>
      <c r="CG958" s="10">
        <f t="shared" si="337"/>
        <v>0</v>
      </c>
    </row>
    <row r="959" spans="1:85" hidden="1" x14ac:dyDescent="0.25">
      <c r="A959" s="12" t="str">
        <f t="shared" si="318"/>
        <v/>
      </c>
      <c r="R959" s="18" t="str">
        <f t="shared" si="317"/>
        <v xml:space="preserve"> []</v>
      </c>
      <c r="AI959" s="45" t="str">
        <f t="shared" si="320"/>
        <v/>
      </c>
      <c r="AK959" s="45" t="str">
        <f t="shared" si="321"/>
        <v/>
      </c>
      <c r="AP959" s="45" t="str">
        <f t="shared" si="322"/>
        <v/>
      </c>
      <c r="AR959" s="45" t="str">
        <f t="shared" si="323"/>
        <v/>
      </c>
      <c r="BN959" s="45" t="str">
        <f t="shared" si="319"/>
        <v/>
      </c>
      <c r="BP959" s="12" t="s">
        <v>3809</v>
      </c>
      <c r="BR959" s="10" t="str">
        <f t="shared" si="324"/>
        <v/>
      </c>
      <c r="BS959" s="10" t="str">
        <f t="shared" si="325"/>
        <v/>
      </c>
      <c r="BT959" s="10" t="str">
        <f t="shared" si="326"/>
        <v/>
      </c>
      <c r="BU959" s="10" t="str">
        <f t="shared" si="327"/>
        <v/>
      </c>
      <c r="BV959" s="10" t="str">
        <f t="shared" si="328"/>
        <v/>
      </c>
      <c r="BW959" s="10" t="str">
        <f t="shared" si="329"/>
        <v/>
      </c>
      <c r="BX959" s="10" t="str">
        <f t="shared" si="330"/>
        <v/>
      </c>
      <c r="BY959" s="10" t="str">
        <f t="shared" si="331"/>
        <v/>
      </c>
      <c r="CA959" s="10" t="str">
        <f t="shared" si="332"/>
        <v/>
      </c>
      <c r="CB959" s="10" t="str">
        <f t="shared" si="333"/>
        <v/>
      </c>
      <c r="CC959" s="10" t="str">
        <f t="shared" si="334"/>
        <v/>
      </c>
      <c r="CD959" s="10" t="str">
        <f t="shared" si="335"/>
        <v/>
      </c>
      <c r="CE959" s="10" t="str">
        <f t="shared" si="336"/>
        <v/>
      </c>
      <c r="CF959" s="10"/>
      <c r="CG959" s="10">
        <f t="shared" si="337"/>
        <v>0</v>
      </c>
    </row>
    <row r="960" spans="1:85" hidden="1" x14ac:dyDescent="0.25">
      <c r="A960" s="12" t="str">
        <f t="shared" si="318"/>
        <v/>
      </c>
      <c r="R960" s="18" t="str">
        <f t="shared" si="317"/>
        <v xml:space="preserve"> []</v>
      </c>
      <c r="AI960" s="45" t="str">
        <f t="shared" si="320"/>
        <v/>
      </c>
      <c r="AK960" s="45" t="str">
        <f t="shared" si="321"/>
        <v/>
      </c>
      <c r="AP960" s="45" t="str">
        <f t="shared" si="322"/>
        <v/>
      </c>
      <c r="AR960" s="45" t="str">
        <f t="shared" si="323"/>
        <v/>
      </c>
      <c r="BN960" s="45" t="str">
        <f t="shared" si="319"/>
        <v/>
      </c>
      <c r="BP960" s="12" t="s">
        <v>3809</v>
      </c>
      <c r="BR960" s="10" t="str">
        <f t="shared" si="324"/>
        <v/>
      </c>
      <c r="BS960" s="10" t="str">
        <f t="shared" si="325"/>
        <v/>
      </c>
      <c r="BT960" s="10" t="str">
        <f t="shared" si="326"/>
        <v/>
      </c>
      <c r="BU960" s="10" t="str">
        <f t="shared" si="327"/>
        <v/>
      </c>
      <c r="BV960" s="10" t="str">
        <f t="shared" si="328"/>
        <v/>
      </c>
      <c r="BW960" s="10" t="str">
        <f t="shared" si="329"/>
        <v/>
      </c>
      <c r="BX960" s="10" t="str">
        <f t="shared" si="330"/>
        <v/>
      </c>
      <c r="BY960" s="10" t="str">
        <f t="shared" si="331"/>
        <v/>
      </c>
      <c r="CA960" s="10" t="str">
        <f t="shared" si="332"/>
        <v/>
      </c>
      <c r="CB960" s="10" t="str">
        <f t="shared" si="333"/>
        <v/>
      </c>
      <c r="CC960" s="10" t="str">
        <f t="shared" si="334"/>
        <v/>
      </c>
      <c r="CD960" s="10" t="str">
        <f t="shared" si="335"/>
        <v/>
      </c>
      <c r="CE960" s="10" t="str">
        <f t="shared" si="336"/>
        <v/>
      </c>
      <c r="CF960" s="10"/>
      <c r="CG960" s="10">
        <f t="shared" si="337"/>
        <v>0</v>
      </c>
    </row>
    <row r="961" spans="1:85" hidden="1" x14ac:dyDescent="0.25">
      <c r="A961" s="12" t="str">
        <f t="shared" si="318"/>
        <v/>
      </c>
      <c r="R961" s="18" t="str">
        <f t="shared" si="317"/>
        <v xml:space="preserve"> []</v>
      </c>
      <c r="AI961" s="45" t="str">
        <f t="shared" si="320"/>
        <v/>
      </c>
      <c r="AK961" s="45" t="str">
        <f t="shared" si="321"/>
        <v/>
      </c>
      <c r="AP961" s="45" t="str">
        <f t="shared" si="322"/>
        <v/>
      </c>
      <c r="AR961" s="45" t="str">
        <f t="shared" si="323"/>
        <v/>
      </c>
      <c r="BN961" s="45" t="str">
        <f t="shared" si="319"/>
        <v/>
      </c>
      <c r="BP961" s="12" t="s">
        <v>3809</v>
      </c>
      <c r="BR961" s="10" t="str">
        <f t="shared" si="324"/>
        <v/>
      </c>
      <c r="BS961" s="10" t="str">
        <f t="shared" si="325"/>
        <v/>
      </c>
      <c r="BT961" s="10" t="str">
        <f t="shared" si="326"/>
        <v/>
      </c>
      <c r="BU961" s="10" t="str">
        <f t="shared" si="327"/>
        <v/>
      </c>
      <c r="BV961" s="10" t="str">
        <f t="shared" si="328"/>
        <v/>
      </c>
      <c r="BW961" s="10" t="str">
        <f t="shared" si="329"/>
        <v/>
      </c>
      <c r="BX961" s="10" t="str">
        <f t="shared" si="330"/>
        <v/>
      </c>
      <c r="BY961" s="10" t="str">
        <f t="shared" si="331"/>
        <v/>
      </c>
      <c r="CA961" s="10" t="str">
        <f t="shared" si="332"/>
        <v/>
      </c>
      <c r="CB961" s="10" t="str">
        <f t="shared" si="333"/>
        <v/>
      </c>
      <c r="CC961" s="10" t="str">
        <f t="shared" si="334"/>
        <v/>
      </c>
      <c r="CD961" s="10" t="str">
        <f t="shared" si="335"/>
        <v/>
      </c>
      <c r="CE961" s="10" t="str">
        <f t="shared" si="336"/>
        <v/>
      </c>
      <c r="CF961" s="10"/>
      <c r="CG961" s="10">
        <f t="shared" si="337"/>
        <v>0</v>
      </c>
    </row>
    <row r="962" spans="1:85" hidden="1" x14ac:dyDescent="0.25">
      <c r="A962" s="12" t="str">
        <f t="shared" si="318"/>
        <v/>
      </c>
      <c r="R962" s="18" t="str">
        <f t="shared" si="317"/>
        <v xml:space="preserve"> []</v>
      </c>
      <c r="AI962" s="45" t="str">
        <f t="shared" si="320"/>
        <v/>
      </c>
      <c r="AK962" s="45" t="str">
        <f t="shared" si="321"/>
        <v/>
      </c>
      <c r="AP962" s="45" t="str">
        <f t="shared" si="322"/>
        <v/>
      </c>
      <c r="AR962" s="45" t="str">
        <f t="shared" si="323"/>
        <v/>
      </c>
      <c r="BN962" s="45" t="str">
        <f t="shared" si="319"/>
        <v/>
      </c>
      <c r="BP962" s="12" t="s">
        <v>3809</v>
      </c>
      <c r="BR962" s="10" t="str">
        <f t="shared" si="324"/>
        <v/>
      </c>
      <c r="BS962" s="10" t="str">
        <f t="shared" si="325"/>
        <v/>
      </c>
      <c r="BT962" s="10" t="str">
        <f t="shared" si="326"/>
        <v/>
      </c>
      <c r="BU962" s="10" t="str">
        <f t="shared" si="327"/>
        <v/>
      </c>
      <c r="BV962" s="10" t="str">
        <f t="shared" si="328"/>
        <v/>
      </c>
      <c r="BW962" s="10" t="str">
        <f t="shared" si="329"/>
        <v/>
      </c>
      <c r="BX962" s="10" t="str">
        <f t="shared" si="330"/>
        <v/>
      </c>
      <c r="BY962" s="10" t="str">
        <f t="shared" si="331"/>
        <v/>
      </c>
      <c r="CA962" s="10" t="str">
        <f t="shared" si="332"/>
        <v/>
      </c>
      <c r="CB962" s="10" t="str">
        <f t="shared" si="333"/>
        <v/>
      </c>
      <c r="CC962" s="10" t="str">
        <f t="shared" si="334"/>
        <v/>
      </c>
      <c r="CD962" s="10" t="str">
        <f t="shared" si="335"/>
        <v/>
      </c>
      <c r="CE962" s="10" t="str">
        <f t="shared" si="336"/>
        <v/>
      </c>
      <c r="CF962" s="10"/>
      <c r="CG962" s="10">
        <f t="shared" si="337"/>
        <v>0</v>
      </c>
    </row>
    <row r="963" spans="1:85" hidden="1" x14ac:dyDescent="0.25">
      <c r="A963" s="12" t="str">
        <f t="shared" si="318"/>
        <v/>
      </c>
      <c r="R963" s="18" t="str">
        <f t="shared" si="317"/>
        <v xml:space="preserve"> []</v>
      </c>
      <c r="AI963" s="45" t="str">
        <f t="shared" si="320"/>
        <v/>
      </c>
      <c r="AK963" s="45" t="str">
        <f t="shared" si="321"/>
        <v/>
      </c>
      <c r="AP963" s="45" t="str">
        <f t="shared" si="322"/>
        <v/>
      </c>
      <c r="AR963" s="45" t="str">
        <f t="shared" si="323"/>
        <v/>
      </c>
      <c r="BN963" s="45" t="str">
        <f t="shared" si="319"/>
        <v/>
      </c>
      <c r="BP963" s="12" t="s">
        <v>3809</v>
      </c>
      <c r="BR963" s="10" t="str">
        <f t="shared" si="324"/>
        <v/>
      </c>
      <c r="BS963" s="10" t="str">
        <f t="shared" si="325"/>
        <v/>
      </c>
      <c r="BT963" s="10" t="str">
        <f t="shared" si="326"/>
        <v/>
      </c>
      <c r="BU963" s="10" t="str">
        <f t="shared" si="327"/>
        <v/>
      </c>
      <c r="BV963" s="10" t="str">
        <f t="shared" si="328"/>
        <v/>
      </c>
      <c r="BW963" s="10" t="str">
        <f t="shared" si="329"/>
        <v/>
      </c>
      <c r="BX963" s="10" t="str">
        <f t="shared" si="330"/>
        <v/>
      </c>
      <c r="BY963" s="10" t="str">
        <f t="shared" si="331"/>
        <v/>
      </c>
      <c r="CA963" s="10" t="str">
        <f t="shared" si="332"/>
        <v/>
      </c>
      <c r="CB963" s="10" t="str">
        <f t="shared" si="333"/>
        <v/>
      </c>
      <c r="CC963" s="10" t="str">
        <f t="shared" si="334"/>
        <v/>
      </c>
      <c r="CD963" s="10" t="str">
        <f t="shared" si="335"/>
        <v/>
      </c>
      <c r="CE963" s="10" t="str">
        <f t="shared" si="336"/>
        <v/>
      </c>
      <c r="CF963" s="10"/>
      <c r="CG963" s="10">
        <f t="shared" si="337"/>
        <v>0</v>
      </c>
    </row>
    <row r="964" spans="1:85" hidden="1" x14ac:dyDescent="0.25">
      <c r="A964" s="12" t="str">
        <f t="shared" si="318"/>
        <v/>
      </c>
      <c r="R964" s="18" t="str">
        <f t="shared" si="317"/>
        <v xml:space="preserve"> []</v>
      </c>
      <c r="AI964" s="45" t="str">
        <f t="shared" si="320"/>
        <v/>
      </c>
      <c r="AK964" s="45" t="str">
        <f t="shared" si="321"/>
        <v/>
      </c>
      <c r="AP964" s="45" t="str">
        <f t="shared" si="322"/>
        <v/>
      </c>
      <c r="AR964" s="45" t="str">
        <f t="shared" si="323"/>
        <v/>
      </c>
      <c r="BN964" s="45" t="str">
        <f t="shared" si="319"/>
        <v/>
      </c>
      <c r="BP964" s="12" t="s">
        <v>3809</v>
      </c>
      <c r="BR964" s="10" t="str">
        <f t="shared" si="324"/>
        <v/>
      </c>
      <c r="BS964" s="10" t="str">
        <f t="shared" si="325"/>
        <v/>
      </c>
      <c r="BT964" s="10" t="str">
        <f t="shared" si="326"/>
        <v/>
      </c>
      <c r="BU964" s="10" t="str">
        <f t="shared" si="327"/>
        <v/>
      </c>
      <c r="BV964" s="10" t="str">
        <f t="shared" si="328"/>
        <v/>
      </c>
      <c r="BW964" s="10" t="str">
        <f t="shared" si="329"/>
        <v/>
      </c>
      <c r="BX964" s="10" t="str">
        <f t="shared" si="330"/>
        <v/>
      </c>
      <c r="BY964" s="10" t="str">
        <f t="shared" si="331"/>
        <v/>
      </c>
      <c r="CA964" s="10" t="str">
        <f t="shared" si="332"/>
        <v/>
      </c>
      <c r="CB964" s="10" t="str">
        <f t="shared" si="333"/>
        <v/>
      </c>
      <c r="CC964" s="10" t="str">
        <f t="shared" si="334"/>
        <v/>
      </c>
      <c r="CD964" s="10" t="str">
        <f t="shared" si="335"/>
        <v/>
      </c>
      <c r="CE964" s="10" t="str">
        <f t="shared" si="336"/>
        <v/>
      </c>
      <c r="CF964" s="10"/>
      <c r="CG964" s="10">
        <f t="shared" si="337"/>
        <v>0</v>
      </c>
    </row>
    <row r="965" spans="1:85" hidden="1" x14ac:dyDescent="0.25">
      <c r="A965" s="12" t="str">
        <f t="shared" si="318"/>
        <v/>
      </c>
      <c r="R965" s="18" t="str">
        <f t="shared" si="317"/>
        <v xml:space="preserve"> []</v>
      </c>
      <c r="AI965" s="45" t="str">
        <f t="shared" si="320"/>
        <v/>
      </c>
      <c r="AK965" s="45" t="str">
        <f t="shared" si="321"/>
        <v/>
      </c>
      <c r="AP965" s="45" t="str">
        <f t="shared" si="322"/>
        <v/>
      </c>
      <c r="AR965" s="45" t="str">
        <f t="shared" si="323"/>
        <v/>
      </c>
      <c r="BN965" s="45" t="str">
        <f t="shared" si="319"/>
        <v/>
      </c>
      <c r="BP965" s="12" t="s">
        <v>3809</v>
      </c>
      <c r="BR965" s="10" t="str">
        <f t="shared" si="324"/>
        <v/>
      </c>
      <c r="BS965" s="10" t="str">
        <f t="shared" si="325"/>
        <v/>
      </c>
      <c r="BT965" s="10" t="str">
        <f t="shared" si="326"/>
        <v/>
      </c>
      <c r="BU965" s="10" t="str">
        <f t="shared" si="327"/>
        <v/>
      </c>
      <c r="BV965" s="10" t="str">
        <f t="shared" si="328"/>
        <v/>
      </c>
      <c r="BW965" s="10" t="str">
        <f t="shared" si="329"/>
        <v/>
      </c>
      <c r="BX965" s="10" t="str">
        <f t="shared" si="330"/>
        <v/>
      </c>
      <c r="BY965" s="10" t="str">
        <f t="shared" si="331"/>
        <v/>
      </c>
      <c r="CA965" s="10" t="str">
        <f t="shared" si="332"/>
        <v/>
      </c>
      <c r="CB965" s="10" t="str">
        <f t="shared" si="333"/>
        <v/>
      </c>
      <c r="CC965" s="10" t="str">
        <f t="shared" si="334"/>
        <v/>
      </c>
      <c r="CD965" s="10" t="str">
        <f t="shared" si="335"/>
        <v/>
      </c>
      <c r="CE965" s="10" t="str">
        <f t="shared" si="336"/>
        <v/>
      </c>
      <c r="CF965" s="10"/>
      <c r="CG965" s="10">
        <f t="shared" si="337"/>
        <v>0</v>
      </c>
    </row>
    <row r="966" spans="1:85" hidden="1" x14ac:dyDescent="0.25">
      <c r="A966" s="12" t="str">
        <f t="shared" si="318"/>
        <v/>
      </c>
      <c r="R966" s="18" t="str">
        <f t="shared" si="317"/>
        <v xml:space="preserve"> []</v>
      </c>
      <c r="AI966" s="45" t="str">
        <f t="shared" si="320"/>
        <v/>
      </c>
      <c r="AK966" s="45" t="str">
        <f t="shared" si="321"/>
        <v/>
      </c>
      <c r="AP966" s="45" t="str">
        <f t="shared" si="322"/>
        <v/>
      </c>
      <c r="AR966" s="45" t="str">
        <f t="shared" si="323"/>
        <v/>
      </c>
      <c r="BN966" s="45" t="str">
        <f t="shared" si="319"/>
        <v/>
      </c>
      <c r="BP966" s="12" t="s">
        <v>3809</v>
      </c>
      <c r="BR966" s="10" t="str">
        <f t="shared" si="324"/>
        <v/>
      </c>
      <c r="BS966" s="10" t="str">
        <f t="shared" si="325"/>
        <v/>
      </c>
      <c r="BT966" s="10" t="str">
        <f t="shared" si="326"/>
        <v/>
      </c>
      <c r="BU966" s="10" t="str">
        <f t="shared" si="327"/>
        <v/>
      </c>
      <c r="BV966" s="10" t="str">
        <f t="shared" si="328"/>
        <v/>
      </c>
      <c r="BW966" s="10" t="str">
        <f t="shared" si="329"/>
        <v/>
      </c>
      <c r="BX966" s="10" t="str">
        <f t="shared" si="330"/>
        <v/>
      </c>
      <c r="BY966" s="10" t="str">
        <f t="shared" si="331"/>
        <v/>
      </c>
      <c r="CA966" s="10" t="str">
        <f t="shared" si="332"/>
        <v/>
      </c>
      <c r="CB966" s="10" t="str">
        <f t="shared" si="333"/>
        <v/>
      </c>
      <c r="CC966" s="10" t="str">
        <f t="shared" si="334"/>
        <v/>
      </c>
      <c r="CD966" s="10" t="str">
        <f t="shared" si="335"/>
        <v/>
      </c>
      <c r="CE966" s="10" t="str">
        <f t="shared" si="336"/>
        <v/>
      </c>
      <c r="CF966" s="10"/>
      <c r="CG966" s="10">
        <f t="shared" si="337"/>
        <v>0</v>
      </c>
    </row>
    <row r="967" spans="1:85" hidden="1" x14ac:dyDescent="0.25">
      <c r="A967" s="12" t="str">
        <f t="shared" si="318"/>
        <v/>
      </c>
      <c r="R967" s="18" t="str">
        <f t="shared" si="317"/>
        <v xml:space="preserve"> []</v>
      </c>
      <c r="AI967" s="45" t="str">
        <f t="shared" si="320"/>
        <v/>
      </c>
      <c r="AK967" s="45" t="str">
        <f t="shared" si="321"/>
        <v/>
      </c>
      <c r="AP967" s="45" t="str">
        <f t="shared" si="322"/>
        <v/>
      </c>
      <c r="AR967" s="45" t="str">
        <f t="shared" si="323"/>
        <v/>
      </c>
      <c r="BN967" s="45" t="str">
        <f t="shared" si="319"/>
        <v/>
      </c>
      <c r="BP967" s="12" t="s">
        <v>3809</v>
      </c>
      <c r="BR967" s="10" t="str">
        <f t="shared" si="324"/>
        <v/>
      </c>
      <c r="BS967" s="10" t="str">
        <f t="shared" si="325"/>
        <v/>
      </c>
      <c r="BT967" s="10" t="str">
        <f t="shared" si="326"/>
        <v/>
      </c>
      <c r="BU967" s="10" t="str">
        <f t="shared" si="327"/>
        <v/>
      </c>
      <c r="BV967" s="10" t="str">
        <f t="shared" si="328"/>
        <v/>
      </c>
      <c r="BW967" s="10" t="str">
        <f t="shared" si="329"/>
        <v/>
      </c>
      <c r="BX967" s="10" t="str">
        <f t="shared" si="330"/>
        <v/>
      </c>
      <c r="BY967" s="10" t="str">
        <f t="shared" si="331"/>
        <v/>
      </c>
      <c r="CA967" s="10" t="str">
        <f t="shared" si="332"/>
        <v/>
      </c>
      <c r="CB967" s="10" t="str">
        <f t="shared" si="333"/>
        <v/>
      </c>
      <c r="CC967" s="10" t="str">
        <f t="shared" si="334"/>
        <v/>
      </c>
      <c r="CD967" s="10" t="str">
        <f t="shared" si="335"/>
        <v/>
      </c>
      <c r="CE967" s="10" t="str">
        <f t="shared" si="336"/>
        <v/>
      </c>
      <c r="CF967" s="10"/>
      <c r="CG967" s="10">
        <f t="shared" si="337"/>
        <v>0</v>
      </c>
    </row>
    <row r="968" spans="1:85" hidden="1" x14ac:dyDescent="0.25">
      <c r="A968" s="12" t="str">
        <f t="shared" si="318"/>
        <v/>
      </c>
      <c r="R968" s="18" t="str">
        <f t="shared" si="317"/>
        <v xml:space="preserve"> []</v>
      </c>
      <c r="AI968" s="45" t="str">
        <f t="shared" si="320"/>
        <v/>
      </c>
      <c r="AK968" s="45" t="str">
        <f t="shared" si="321"/>
        <v/>
      </c>
      <c r="AP968" s="45" t="str">
        <f t="shared" si="322"/>
        <v/>
      </c>
      <c r="AR968" s="45" t="str">
        <f t="shared" si="323"/>
        <v/>
      </c>
      <c r="BN968" s="45" t="str">
        <f t="shared" si="319"/>
        <v/>
      </c>
      <c r="BP968" s="12" t="s">
        <v>3809</v>
      </c>
      <c r="BR968" s="10" t="str">
        <f t="shared" si="324"/>
        <v/>
      </c>
      <c r="BS968" s="10" t="str">
        <f t="shared" si="325"/>
        <v/>
      </c>
      <c r="BT968" s="10" t="str">
        <f t="shared" si="326"/>
        <v/>
      </c>
      <c r="BU968" s="10" t="str">
        <f t="shared" si="327"/>
        <v/>
      </c>
      <c r="BV968" s="10" t="str">
        <f t="shared" si="328"/>
        <v/>
      </c>
      <c r="BW968" s="10" t="str">
        <f t="shared" si="329"/>
        <v/>
      </c>
      <c r="BX968" s="10" t="str">
        <f t="shared" si="330"/>
        <v/>
      </c>
      <c r="BY968" s="10" t="str">
        <f t="shared" si="331"/>
        <v/>
      </c>
      <c r="CA968" s="10" t="str">
        <f t="shared" si="332"/>
        <v/>
      </c>
      <c r="CB968" s="10" t="str">
        <f t="shared" si="333"/>
        <v/>
      </c>
      <c r="CC968" s="10" t="str">
        <f t="shared" si="334"/>
        <v/>
      </c>
      <c r="CD968" s="10" t="str">
        <f t="shared" si="335"/>
        <v/>
      </c>
      <c r="CE968" s="10" t="str">
        <f t="shared" si="336"/>
        <v/>
      </c>
      <c r="CF968" s="10"/>
      <c r="CG968" s="10">
        <f t="shared" si="337"/>
        <v>0</v>
      </c>
    </row>
    <row r="969" spans="1:85" hidden="1" x14ac:dyDescent="0.25">
      <c r="A969" s="12" t="str">
        <f t="shared" si="318"/>
        <v/>
      </c>
      <c r="R969" s="18" t="str">
        <f t="shared" si="317"/>
        <v xml:space="preserve"> []</v>
      </c>
      <c r="AI969" s="45" t="str">
        <f t="shared" si="320"/>
        <v/>
      </c>
      <c r="AK969" s="45" t="str">
        <f t="shared" si="321"/>
        <v/>
      </c>
      <c r="AP969" s="45" t="str">
        <f t="shared" si="322"/>
        <v/>
      </c>
      <c r="AR969" s="45" t="str">
        <f t="shared" si="323"/>
        <v/>
      </c>
      <c r="BN969" s="45" t="str">
        <f t="shared" si="319"/>
        <v/>
      </c>
      <c r="BP969" s="12" t="s">
        <v>3809</v>
      </c>
      <c r="BR969" s="10" t="str">
        <f t="shared" si="324"/>
        <v/>
      </c>
      <c r="BS969" s="10" t="str">
        <f t="shared" si="325"/>
        <v/>
      </c>
      <c r="BT969" s="10" t="str">
        <f t="shared" si="326"/>
        <v/>
      </c>
      <c r="BU969" s="10" t="str">
        <f t="shared" si="327"/>
        <v/>
      </c>
      <c r="BV969" s="10" t="str">
        <f t="shared" si="328"/>
        <v/>
      </c>
      <c r="BW969" s="10" t="str">
        <f t="shared" si="329"/>
        <v/>
      </c>
      <c r="BX969" s="10" t="str">
        <f t="shared" si="330"/>
        <v/>
      </c>
      <c r="BY969" s="10" t="str">
        <f t="shared" si="331"/>
        <v/>
      </c>
      <c r="CA969" s="10" t="str">
        <f t="shared" si="332"/>
        <v/>
      </c>
      <c r="CB969" s="10" t="str">
        <f t="shared" si="333"/>
        <v/>
      </c>
      <c r="CC969" s="10" t="str">
        <f t="shared" si="334"/>
        <v/>
      </c>
      <c r="CD969" s="10" t="str">
        <f t="shared" si="335"/>
        <v/>
      </c>
      <c r="CE969" s="10" t="str">
        <f t="shared" si="336"/>
        <v/>
      </c>
      <c r="CF969" s="10"/>
      <c r="CG969" s="10">
        <f t="shared" si="337"/>
        <v>0</v>
      </c>
    </row>
    <row r="970" spans="1:85" hidden="1" x14ac:dyDescent="0.25">
      <c r="A970" s="12" t="str">
        <f t="shared" si="318"/>
        <v/>
      </c>
      <c r="R970" s="18" t="str">
        <f t="shared" si="317"/>
        <v xml:space="preserve"> []</v>
      </c>
      <c r="AI970" s="45" t="str">
        <f t="shared" si="320"/>
        <v/>
      </c>
      <c r="AK970" s="45" t="str">
        <f t="shared" si="321"/>
        <v/>
      </c>
      <c r="AP970" s="45" t="str">
        <f t="shared" si="322"/>
        <v/>
      </c>
      <c r="AR970" s="45" t="str">
        <f t="shared" si="323"/>
        <v/>
      </c>
      <c r="BN970" s="45" t="str">
        <f t="shared" si="319"/>
        <v/>
      </c>
      <c r="BP970" s="12" t="s">
        <v>3809</v>
      </c>
      <c r="BR970" s="10" t="str">
        <f t="shared" si="324"/>
        <v/>
      </c>
      <c r="BS970" s="10" t="str">
        <f t="shared" si="325"/>
        <v/>
      </c>
      <c r="BT970" s="10" t="str">
        <f t="shared" si="326"/>
        <v/>
      </c>
      <c r="BU970" s="10" t="str">
        <f t="shared" si="327"/>
        <v/>
      </c>
      <c r="BV970" s="10" t="str">
        <f t="shared" si="328"/>
        <v/>
      </c>
      <c r="BW970" s="10" t="str">
        <f t="shared" si="329"/>
        <v/>
      </c>
      <c r="BX970" s="10" t="str">
        <f t="shared" si="330"/>
        <v/>
      </c>
      <c r="BY970" s="10" t="str">
        <f t="shared" si="331"/>
        <v/>
      </c>
      <c r="CA970" s="10" t="str">
        <f t="shared" si="332"/>
        <v/>
      </c>
      <c r="CB970" s="10" t="str">
        <f t="shared" si="333"/>
        <v/>
      </c>
      <c r="CC970" s="10" t="str">
        <f t="shared" si="334"/>
        <v/>
      </c>
      <c r="CD970" s="10" t="str">
        <f t="shared" si="335"/>
        <v/>
      </c>
      <c r="CE970" s="10" t="str">
        <f t="shared" si="336"/>
        <v/>
      </c>
      <c r="CF970" s="10"/>
      <c r="CG970" s="10">
        <f t="shared" si="337"/>
        <v>0</v>
      </c>
    </row>
    <row r="971" spans="1:85" hidden="1" x14ac:dyDescent="0.25">
      <c r="A971" s="12" t="str">
        <f t="shared" si="318"/>
        <v/>
      </c>
      <c r="R971" s="18" t="str">
        <f t="shared" si="317"/>
        <v xml:space="preserve"> []</v>
      </c>
      <c r="AI971" s="45" t="str">
        <f t="shared" si="320"/>
        <v/>
      </c>
      <c r="AK971" s="45" t="str">
        <f t="shared" si="321"/>
        <v/>
      </c>
      <c r="AP971" s="45" t="str">
        <f t="shared" si="322"/>
        <v/>
      </c>
      <c r="AR971" s="45" t="str">
        <f t="shared" si="323"/>
        <v/>
      </c>
      <c r="BN971" s="45" t="str">
        <f t="shared" si="319"/>
        <v/>
      </c>
      <c r="BP971" s="12" t="s">
        <v>3809</v>
      </c>
      <c r="BR971" s="10" t="str">
        <f t="shared" si="324"/>
        <v/>
      </c>
      <c r="BS971" s="10" t="str">
        <f t="shared" si="325"/>
        <v/>
      </c>
      <c r="BT971" s="10" t="str">
        <f t="shared" si="326"/>
        <v/>
      </c>
      <c r="BU971" s="10" t="str">
        <f t="shared" si="327"/>
        <v/>
      </c>
      <c r="BV971" s="10" t="str">
        <f t="shared" si="328"/>
        <v/>
      </c>
      <c r="BW971" s="10" t="str">
        <f t="shared" si="329"/>
        <v/>
      </c>
      <c r="BX971" s="10" t="str">
        <f t="shared" si="330"/>
        <v/>
      </c>
      <c r="BY971" s="10" t="str">
        <f t="shared" si="331"/>
        <v/>
      </c>
      <c r="CA971" s="10" t="str">
        <f t="shared" si="332"/>
        <v/>
      </c>
      <c r="CB971" s="10" t="str">
        <f t="shared" si="333"/>
        <v/>
      </c>
      <c r="CC971" s="10" t="str">
        <f t="shared" si="334"/>
        <v/>
      </c>
      <c r="CD971" s="10" t="str">
        <f t="shared" si="335"/>
        <v/>
      </c>
      <c r="CE971" s="10" t="str">
        <f t="shared" si="336"/>
        <v/>
      </c>
      <c r="CF971" s="10"/>
      <c r="CG971" s="10">
        <f t="shared" si="337"/>
        <v>0</v>
      </c>
    </row>
    <row r="972" spans="1:85" hidden="1" x14ac:dyDescent="0.25">
      <c r="A972" s="12" t="str">
        <f t="shared" si="318"/>
        <v/>
      </c>
      <c r="R972" s="18" t="str">
        <f t="shared" si="317"/>
        <v xml:space="preserve"> []</v>
      </c>
      <c r="AI972" s="45" t="str">
        <f t="shared" si="320"/>
        <v/>
      </c>
      <c r="AK972" s="45" t="str">
        <f t="shared" si="321"/>
        <v/>
      </c>
      <c r="AP972" s="45" t="str">
        <f t="shared" si="322"/>
        <v/>
      </c>
      <c r="AR972" s="45" t="str">
        <f t="shared" si="323"/>
        <v/>
      </c>
      <c r="BN972" s="45" t="str">
        <f t="shared" si="319"/>
        <v/>
      </c>
      <c r="BP972" s="12" t="s">
        <v>3809</v>
      </c>
      <c r="BR972" s="10" t="str">
        <f t="shared" si="324"/>
        <v/>
      </c>
      <c r="BS972" s="10" t="str">
        <f t="shared" si="325"/>
        <v/>
      </c>
      <c r="BT972" s="10" t="str">
        <f t="shared" si="326"/>
        <v/>
      </c>
      <c r="BU972" s="10" t="str">
        <f t="shared" si="327"/>
        <v/>
      </c>
      <c r="BV972" s="10" t="str">
        <f t="shared" si="328"/>
        <v/>
      </c>
      <c r="BW972" s="10" t="str">
        <f t="shared" si="329"/>
        <v/>
      </c>
      <c r="BX972" s="10" t="str">
        <f t="shared" si="330"/>
        <v/>
      </c>
      <c r="BY972" s="10" t="str">
        <f t="shared" si="331"/>
        <v/>
      </c>
      <c r="CA972" s="10" t="str">
        <f t="shared" si="332"/>
        <v/>
      </c>
      <c r="CB972" s="10" t="str">
        <f t="shared" si="333"/>
        <v/>
      </c>
      <c r="CC972" s="10" t="str">
        <f t="shared" si="334"/>
        <v/>
      </c>
      <c r="CD972" s="10" t="str">
        <f t="shared" si="335"/>
        <v/>
      </c>
      <c r="CE972" s="10" t="str">
        <f t="shared" si="336"/>
        <v/>
      </c>
      <c r="CF972" s="10"/>
      <c r="CG972" s="10">
        <f t="shared" si="337"/>
        <v>0</v>
      </c>
    </row>
    <row r="973" spans="1:85" hidden="1" x14ac:dyDescent="0.25">
      <c r="A973" s="12" t="str">
        <f t="shared" si="318"/>
        <v/>
      </c>
      <c r="R973" s="18" t="str">
        <f t="shared" si="317"/>
        <v xml:space="preserve"> []</v>
      </c>
      <c r="AI973" s="45" t="str">
        <f t="shared" si="320"/>
        <v/>
      </c>
      <c r="AK973" s="45" t="str">
        <f t="shared" si="321"/>
        <v/>
      </c>
      <c r="AP973" s="45" t="str">
        <f t="shared" si="322"/>
        <v/>
      </c>
      <c r="AR973" s="45" t="str">
        <f t="shared" si="323"/>
        <v/>
      </c>
      <c r="BN973" s="45" t="str">
        <f t="shared" si="319"/>
        <v/>
      </c>
      <c r="BP973" s="12" t="s">
        <v>3809</v>
      </c>
      <c r="BR973" s="10" t="str">
        <f t="shared" si="324"/>
        <v/>
      </c>
      <c r="BS973" s="10" t="str">
        <f t="shared" si="325"/>
        <v/>
      </c>
      <c r="BT973" s="10" t="str">
        <f t="shared" si="326"/>
        <v/>
      </c>
      <c r="BU973" s="10" t="str">
        <f t="shared" si="327"/>
        <v/>
      </c>
      <c r="BV973" s="10" t="str">
        <f t="shared" si="328"/>
        <v/>
      </c>
      <c r="BW973" s="10" t="str">
        <f t="shared" si="329"/>
        <v/>
      </c>
      <c r="BX973" s="10" t="str">
        <f t="shared" si="330"/>
        <v/>
      </c>
      <c r="BY973" s="10" t="str">
        <f t="shared" si="331"/>
        <v/>
      </c>
      <c r="CA973" s="10" t="str">
        <f t="shared" si="332"/>
        <v/>
      </c>
      <c r="CB973" s="10" t="str">
        <f t="shared" si="333"/>
        <v/>
      </c>
      <c r="CC973" s="10" t="str">
        <f t="shared" si="334"/>
        <v/>
      </c>
      <c r="CD973" s="10" t="str">
        <f t="shared" si="335"/>
        <v/>
      </c>
      <c r="CE973" s="10" t="str">
        <f t="shared" si="336"/>
        <v/>
      </c>
      <c r="CF973" s="10"/>
      <c r="CG973" s="10">
        <f t="shared" si="337"/>
        <v>0</v>
      </c>
    </row>
    <row r="974" spans="1:85" hidden="1" x14ac:dyDescent="0.25">
      <c r="A974" s="12" t="str">
        <f t="shared" si="318"/>
        <v/>
      </c>
      <c r="R974" s="18" t="str">
        <f t="shared" si="317"/>
        <v xml:space="preserve"> []</v>
      </c>
      <c r="AI974" s="45" t="str">
        <f t="shared" si="320"/>
        <v/>
      </c>
      <c r="AK974" s="45" t="str">
        <f t="shared" si="321"/>
        <v/>
      </c>
      <c r="AP974" s="45" t="str">
        <f t="shared" si="322"/>
        <v/>
      </c>
      <c r="AR974" s="45" t="str">
        <f t="shared" si="323"/>
        <v/>
      </c>
      <c r="BN974" s="45" t="str">
        <f t="shared" si="319"/>
        <v/>
      </c>
      <c r="BP974" s="12" t="s">
        <v>3809</v>
      </c>
      <c r="BR974" s="10" t="str">
        <f t="shared" si="324"/>
        <v/>
      </c>
      <c r="BS974" s="10" t="str">
        <f t="shared" si="325"/>
        <v/>
      </c>
      <c r="BT974" s="10" t="str">
        <f t="shared" si="326"/>
        <v/>
      </c>
      <c r="BU974" s="10" t="str">
        <f t="shared" si="327"/>
        <v/>
      </c>
      <c r="BV974" s="10" t="str">
        <f t="shared" si="328"/>
        <v/>
      </c>
      <c r="BW974" s="10" t="str">
        <f t="shared" si="329"/>
        <v/>
      </c>
      <c r="BX974" s="10" t="str">
        <f t="shared" si="330"/>
        <v/>
      </c>
      <c r="BY974" s="10" t="str">
        <f t="shared" si="331"/>
        <v/>
      </c>
      <c r="CA974" s="10" t="str">
        <f t="shared" si="332"/>
        <v/>
      </c>
      <c r="CB974" s="10" t="str">
        <f t="shared" si="333"/>
        <v/>
      </c>
      <c r="CC974" s="10" t="str">
        <f t="shared" si="334"/>
        <v/>
      </c>
      <c r="CD974" s="10" t="str">
        <f t="shared" si="335"/>
        <v/>
      </c>
      <c r="CE974" s="10" t="str">
        <f t="shared" si="336"/>
        <v/>
      </c>
      <c r="CF974" s="10"/>
      <c r="CG974" s="10">
        <f t="shared" si="337"/>
        <v>0</v>
      </c>
    </row>
    <row r="975" spans="1:85" hidden="1" x14ac:dyDescent="0.25">
      <c r="A975" s="12" t="str">
        <f t="shared" si="318"/>
        <v/>
      </c>
      <c r="R975" s="18" t="str">
        <f t="shared" si="317"/>
        <v xml:space="preserve"> []</v>
      </c>
      <c r="AI975" s="45" t="str">
        <f t="shared" si="320"/>
        <v/>
      </c>
      <c r="AK975" s="45" t="str">
        <f t="shared" si="321"/>
        <v/>
      </c>
      <c r="AP975" s="45" t="str">
        <f t="shared" si="322"/>
        <v/>
      </c>
      <c r="AR975" s="45" t="str">
        <f t="shared" si="323"/>
        <v/>
      </c>
      <c r="BN975" s="45" t="str">
        <f t="shared" si="319"/>
        <v/>
      </c>
      <c r="BP975" s="12" t="s">
        <v>3809</v>
      </c>
      <c r="BR975" s="10" t="str">
        <f t="shared" si="324"/>
        <v/>
      </c>
      <c r="BS975" s="10" t="str">
        <f t="shared" si="325"/>
        <v/>
      </c>
      <c r="BT975" s="10" t="str">
        <f t="shared" si="326"/>
        <v/>
      </c>
      <c r="BU975" s="10" t="str">
        <f t="shared" si="327"/>
        <v/>
      </c>
      <c r="BV975" s="10" t="str">
        <f t="shared" si="328"/>
        <v/>
      </c>
      <c r="BW975" s="10" t="str">
        <f t="shared" si="329"/>
        <v/>
      </c>
      <c r="BX975" s="10" t="str">
        <f t="shared" si="330"/>
        <v/>
      </c>
      <c r="BY975" s="10" t="str">
        <f t="shared" si="331"/>
        <v/>
      </c>
      <c r="CA975" s="10" t="str">
        <f t="shared" si="332"/>
        <v/>
      </c>
      <c r="CB975" s="10" t="str">
        <f t="shared" si="333"/>
        <v/>
      </c>
      <c r="CC975" s="10" t="str">
        <f t="shared" si="334"/>
        <v/>
      </c>
      <c r="CD975" s="10" t="str">
        <f t="shared" si="335"/>
        <v/>
      </c>
      <c r="CE975" s="10" t="str">
        <f t="shared" si="336"/>
        <v/>
      </c>
      <c r="CF975" s="10"/>
      <c r="CG975" s="10">
        <f t="shared" si="337"/>
        <v>0</v>
      </c>
    </row>
    <row r="976" spans="1:85" hidden="1" x14ac:dyDescent="0.25">
      <c r="A976" s="12" t="str">
        <f t="shared" si="318"/>
        <v/>
      </c>
      <c r="R976" s="18" t="str">
        <f t="shared" si="317"/>
        <v xml:space="preserve"> []</v>
      </c>
      <c r="AI976" s="45" t="str">
        <f t="shared" si="320"/>
        <v/>
      </c>
      <c r="AK976" s="45" t="str">
        <f t="shared" si="321"/>
        <v/>
      </c>
      <c r="AP976" s="45" t="str">
        <f t="shared" si="322"/>
        <v/>
      </c>
      <c r="AR976" s="45" t="str">
        <f t="shared" si="323"/>
        <v/>
      </c>
      <c r="BN976" s="45" t="str">
        <f t="shared" si="319"/>
        <v/>
      </c>
      <c r="BP976" s="12" t="s">
        <v>3809</v>
      </c>
      <c r="BR976" s="10" t="str">
        <f t="shared" si="324"/>
        <v/>
      </c>
      <c r="BS976" s="10" t="str">
        <f t="shared" si="325"/>
        <v/>
      </c>
      <c r="BT976" s="10" t="str">
        <f t="shared" si="326"/>
        <v/>
      </c>
      <c r="BU976" s="10" t="str">
        <f t="shared" si="327"/>
        <v/>
      </c>
      <c r="BV976" s="10" t="str">
        <f t="shared" si="328"/>
        <v/>
      </c>
      <c r="BW976" s="10" t="str">
        <f t="shared" si="329"/>
        <v/>
      </c>
      <c r="BX976" s="10" t="str">
        <f t="shared" si="330"/>
        <v/>
      </c>
      <c r="BY976" s="10" t="str">
        <f t="shared" si="331"/>
        <v/>
      </c>
      <c r="CA976" s="10" t="str">
        <f t="shared" si="332"/>
        <v/>
      </c>
      <c r="CB976" s="10" t="str">
        <f t="shared" si="333"/>
        <v/>
      </c>
      <c r="CC976" s="10" t="str">
        <f t="shared" si="334"/>
        <v/>
      </c>
      <c r="CD976" s="10" t="str">
        <f t="shared" si="335"/>
        <v/>
      </c>
      <c r="CE976" s="10" t="str">
        <f t="shared" si="336"/>
        <v/>
      </c>
      <c r="CF976" s="10"/>
      <c r="CG976" s="10">
        <f t="shared" si="337"/>
        <v>0</v>
      </c>
    </row>
    <row r="977" spans="1:85" hidden="1" x14ac:dyDescent="0.25">
      <c r="A977" s="12" t="str">
        <f t="shared" si="318"/>
        <v/>
      </c>
      <c r="R977" s="18" t="str">
        <f t="shared" si="317"/>
        <v xml:space="preserve"> []</v>
      </c>
      <c r="AI977" s="45" t="str">
        <f t="shared" si="320"/>
        <v/>
      </c>
      <c r="AK977" s="45" t="str">
        <f t="shared" si="321"/>
        <v/>
      </c>
      <c r="AP977" s="45" t="str">
        <f t="shared" si="322"/>
        <v/>
      </c>
      <c r="AR977" s="45" t="str">
        <f t="shared" si="323"/>
        <v/>
      </c>
      <c r="BN977" s="45" t="str">
        <f t="shared" si="319"/>
        <v/>
      </c>
      <c r="BP977" s="12" t="s">
        <v>3809</v>
      </c>
      <c r="BR977" s="10" t="str">
        <f t="shared" si="324"/>
        <v/>
      </c>
      <c r="BS977" s="10" t="str">
        <f t="shared" si="325"/>
        <v/>
      </c>
      <c r="BT977" s="10" t="str">
        <f t="shared" si="326"/>
        <v/>
      </c>
      <c r="BU977" s="10" t="str">
        <f t="shared" si="327"/>
        <v/>
      </c>
      <c r="BV977" s="10" t="str">
        <f t="shared" si="328"/>
        <v/>
      </c>
      <c r="BW977" s="10" t="str">
        <f t="shared" si="329"/>
        <v/>
      </c>
      <c r="BX977" s="10" t="str">
        <f t="shared" si="330"/>
        <v/>
      </c>
      <c r="BY977" s="10" t="str">
        <f t="shared" si="331"/>
        <v/>
      </c>
      <c r="CA977" s="10" t="str">
        <f t="shared" si="332"/>
        <v/>
      </c>
      <c r="CB977" s="10" t="str">
        <f t="shared" si="333"/>
        <v/>
      </c>
      <c r="CC977" s="10" t="str">
        <f t="shared" si="334"/>
        <v/>
      </c>
      <c r="CD977" s="10" t="str">
        <f t="shared" si="335"/>
        <v/>
      </c>
      <c r="CE977" s="10" t="str">
        <f t="shared" si="336"/>
        <v/>
      </c>
      <c r="CF977" s="10"/>
      <c r="CG977" s="10">
        <f t="shared" si="337"/>
        <v>0</v>
      </c>
    </row>
    <row r="978" spans="1:85" hidden="1" x14ac:dyDescent="0.25">
      <c r="A978" s="12" t="str">
        <f t="shared" si="318"/>
        <v/>
      </c>
      <c r="R978" s="18" t="str">
        <f t="shared" si="317"/>
        <v xml:space="preserve"> []</v>
      </c>
      <c r="AI978" s="45" t="str">
        <f t="shared" ref="AI978:AI1009" si="338">IF(ISBLANK(U67),"",U67)</f>
        <v/>
      </c>
      <c r="AK978" s="45" t="str">
        <f t="shared" ref="AK978:AK1009" si="339">IF(ISBLANK(W67),"",W67)</f>
        <v/>
      </c>
      <c r="AP978" s="45" t="str">
        <f t="shared" ref="AP978:AP1009" si="340">IF(ISBLANK(AB67),"",AB67)</f>
        <v/>
      </c>
      <c r="AR978" s="45" t="str">
        <f t="shared" ref="AR978:AR1009" si="341">IF(ISBLANK(AD67),"",AD67)</f>
        <v/>
      </c>
      <c r="BN978" s="45" t="str">
        <f t="shared" si="319"/>
        <v/>
      </c>
      <c r="BP978" s="12" t="s">
        <v>3809</v>
      </c>
      <c r="BR978" s="10" t="str">
        <f t="shared" si="324"/>
        <v/>
      </c>
      <c r="BS978" s="10" t="str">
        <f t="shared" si="325"/>
        <v/>
      </c>
      <c r="BT978" s="10" t="str">
        <f t="shared" si="326"/>
        <v/>
      </c>
      <c r="BU978" s="10" t="str">
        <f t="shared" si="327"/>
        <v/>
      </c>
      <c r="BV978" s="10" t="str">
        <f t="shared" si="328"/>
        <v/>
      </c>
      <c r="BW978" s="10" t="str">
        <f t="shared" si="329"/>
        <v/>
      </c>
      <c r="BX978" s="10" t="str">
        <f t="shared" si="330"/>
        <v/>
      </c>
      <c r="BY978" s="10" t="str">
        <f t="shared" si="331"/>
        <v/>
      </c>
      <c r="CA978" s="10" t="str">
        <f t="shared" si="332"/>
        <v/>
      </c>
      <c r="CB978" s="10" t="str">
        <f t="shared" si="333"/>
        <v/>
      </c>
      <c r="CC978" s="10" t="str">
        <f t="shared" si="334"/>
        <v/>
      </c>
      <c r="CD978" s="10" t="str">
        <f t="shared" si="335"/>
        <v/>
      </c>
      <c r="CE978" s="10" t="str">
        <f t="shared" si="336"/>
        <v/>
      </c>
      <c r="CF978" s="10"/>
      <c r="CG978" s="10">
        <f t="shared" si="337"/>
        <v>0</v>
      </c>
    </row>
    <row r="979" spans="1:85" hidden="1" x14ac:dyDescent="0.25">
      <c r="A979" s="12" t="str">
        <f t="shared" si="318"/>
        <v/>
      </c>
      <c r="R979" s="18" t="str">
        <f t="shared" ref="R979:R1013" si="342">CONCATENATE(R68," [",
BR979,BS979,BT979,BU979,BV979,BW979,BX979,BY979,"]")</f>
        <v xml:space="preserve"> []</v>
      </c>
      <c r="AI979" s="45" t="str">
        <f t="shared" si="338"/>
        <v/>
      </c>
      <c r="AK979" s="45" t="str">
        <f t="shared" si="339"/>
        <v/>
      </c>
      <c r="AP979" s="45" t="str">
        <f t="shared" si="340"/>
        <v/>
      </c>
      <c r="AR979" s="45" t="str">
        <f t="shared" si="341"/>
        <v/>
      </c>
      <c r="BN979" s="45" t="str">
        <f t="shared" si="319"/>
        <v/>
      </c>
      <c r="BP979" s="12" t="s">
        <v>3809</v>
      </c>
      <c r="BR979" s="10" t="str">
        <f t="shared" si="324"/>
        <v/>
      </c>
      <c r="BS979" s="10" t="str">
        <f t="shared" si="325"/>
        <v/>
      </c>
      <c r="BT979" s="10" t="str">
        <f t="shared" si="326"/>
        <v/>
      </c>
      <c r="BU979" s="10" t="str">
        <f t="shared" si="327"/>
        <v/>
      </c>
      <c r="BV979" s="10" t="str">
        <f t="shared" si="328"/>
        <v/>
      </c>
      <c r="BW979" s="10" t="str">
        <f t="shared" si="329"/>
        <v/>
      </c>
      <c r="BX979" s="10" t="str">
        <f t="shared" si="330"/>
        <v/>
      </c>
      <c r="BY979" s="10" t="str">
        <f t="shared" si="331"/>
        <v/>
      </c>
      <c r="CA979" s="10" t="str">
        <f t="shared" si="332"/>
        <v/>
      </c>
      <c r="CB979" s="10" t="str">
        <f t="shared" si="333"/>
        <v/>
      </c>
      <c r="CC979" s="10" t="str">
        <f t="shared" si="334"/>
        <v/>
      </c>
      <c r="CD979" s="10" t="str">
        <f t="shared" si="335"/>
        <v/>
      </c>
      <c r="CE979" s="10" t="str">
        <f t="shared" si="336"/>
        <v/>
      </c>
      <c r="CF979" s="10"/>
      <c r="CG979" s="10">
        <f t="shared" si="337"/>
        <v>0</v>
      </c>
    </row>
    <row r="980" spans="1:85" hidden="1" x14ac:dyDescent="0.25">
      <c r="A980" s="12" t="str">
        <f t="shared" si="318"/>
        <v/>
      </c>
      <c r="R980" s="18" t="str">
        <f t="shared" si="342"/>
        <v xml:space="preserve"> []</v>
      </c>
      <c r="AI980" s="45" t="str">
        <f t="shared" si="338"/>
        <v/>
      </c>
      <c r="AK980" s="45" t="str">
        <f t="shared" si="339"/>
        <v/>
      </c>
      <c r="AP980" s="45" t="str">
        <f t="shared" si="340"/>
        <v/>
      </c>
      <c r="AR980" s="45" t="str">
        <f t="shared" si="341"/>
        <v/>
      </c>
      <c r="BN980" s="45" t="str">
        <f t="shared" si="319"/>
        <v/>
      </c>
      <c r="BP980" s="12" t="s">
        <v>3809</v>
      </c>
      <c r="BR980" s="10" t="str">
        <f t="shared" si="324"/>
        <v/>
      </c>
      <c r="BS980" s="10" t="str">
        <f t="shared" si="325"/>
        <v/>
      </c>
      <c r="BT980" s="10" t="str">
        <f t="shared" si="326"/>
        <v/>
      </c>
      <c r="BU980" s="10" t="str">
        <f t="shared" si="327"/>
        <v/>
      </c>
      <c r="BV980" s="10" t="str">
        <f t="shared" si="328"/>
        <v/>
      </c>
      <c r="BW980" s="10" t="str">
        <f t="shared" si="329"/>
        <v/>
      </c>
      <c r="BX980" s="10" t="str">
        <f t="shared" si="330"/>
        <v/>
      </c>
      <c r="BY980" s="10" t="str">
        <f t="shared" si="331"/>
        <v/>
      </c>
      <c r="CA980" s="10" t="str">
        <f t="shared" si="332"/>
        <v/>
      </c>
      <c r="CB980" s="10" t="str">
        <f t="shared" si="333"/>
        <v/>
      </c>
      <c r="CC980" s="10" t="str">
        <f t="shared" si="334"/>
        <v/>
      </c>
      <c r="CD980" s="10" t="str">
        <f t="shared" si="335"/>
        <v/>
      </c>
      <c r="CE980" s="10" t="str">
        <f t="shared" si="336"/>
        <v/>
      </c>
      <c r="CF980" s="10"/>
      <c r="CG980" s="10">
        <f t="shared" si="337"/>
        <v>0</v>
      </c>
    </row>
    <row r="981" spans="1:85" hidden="1" x14ac:dyDescent="0.25">
      <c r="A981" s="12" t="str">
        <f t="shared" si="318"/>
        <v/>
      </c>
      <c r="R981" s="18" t="str">
        <f t="shared" si="342"/>
        <v xml:space="preserve"> []</v>
      </c>
      <c r="AI981" s="45" t="str">
        <f t="shared" si="338"/>
        <v/>
      </c>
      <c r="AK981" s="45" t="str">
        <f t="shared" si="339"/>
        <v/>
      </c>
      <c r="AP981" s="45" t="str">
        <f t="shared" si="340"/>
        <v/>
      </c>
      <c r="AR981" s="45" t="str">
        <f t="shared" si="341"/>
        <v/>
      </c>
      <c r="BN981" s="45" t="str">
        <f t="shared" si="319"/>
        <v/>
      </c>
      <c r="BP981" s="12" t="s">
        <v>3809</v>
      </c>
      <c r="BR981" s="10" t="str">
        <f t="shared" si="324"/>
        <v/>
      </c>
      <c r="BS981" s="10" t="str">
        <f t="shared" si="325"/>
        <v/>
      </c>
      <c r="BT981" s="10" t="str">
        <f t="shared" si="326"/>
        <v/>
      </c>
      <c r="BU981" s="10" t="str">
        <f t="shared" si="327"/>
        <v/>
      </c>
      <c r="BV981" s="10" t="str">
        <f t="shared" si="328"/>
        <v/>
      </c>
      <c r="BW981" s="10" t="str">
        <f t="shared" si="329"/>
        <v/>
      </c>
      <c r="BX981" s="10" t="str">
        <f t="shared" si="330"/>
        <v/>
      </c>
      <c r="BY981" s="10" t="str">
        <f t="shared" si="331"/>
        <v/>
      </c>
      <c r="CA981" s="10" t="str">
        <f t="shared" si="332"/>
        <v/>
      </c>
      <c r="CB981" s="10" t="str">
        <f t="shared" si="333"/>
        <v/>
      </c>
      <c r="CC981" s="10" t="str">
        <f t="shared" si="334"/>
        <v/>
      </c>
      <c r="CD981" s="10" t="str">
        <f t="shared" si="335"/>
        <v/>
      </c>
      <c r="CE981" s="10" t="str">
        <f t="shared" si="336"/>
        <v/>
      </c>
      <c r="CF981" s="10"/>
      <c r="CG981" s="10">
        <f t="shared" si="337"/>
        <v>0</v>
      </c>
    </row>
    <row r="982" spans="1:85" hidden="1" x14ac:dyDescent="0.25">
      <c r="A982" s="12" t="str">
        <f t="shared" si="318"/>
        <v/>
      </c>
      <c r="R982" s="18" t="str">
        <f t="shared" si="342"/>
        <v xml:space="preserve"> []</v>
      </c>
      <c r="AI982" s="45" t="str">
        <f t="shared" si="338"/>
        <v/>
      </c>
      <c r="AK982" s="45" t="str">
        <f t="shared" si="339"/>
        <v/>
      </c>
      <c r="AP982" s="45" t="str">
        <f t="shared" si="340"/>
        <v/>
      </c>
      <c r="AR982" s="45" t="str">
        <f t="shared" si="341"/>
        <v/>
      </c>
      <c r="BN982" s="45" t="str">
        <f t="shared" si="319"/>
        <v/>
      </c>
      <c r="BP982" s="12" t="s">
        <v>3809</v>
      </c>
      <c r="BR982" s="10" t="str">
        <f t="shared" si="324"/>
        <v/>
      </c>
      <c r="BS982" s="10" t="str">
        <f t="shared" si="325"/>
        <v/>
      </c>
      <c r="BT982" s="10" t="str">
        <f t="shared" si="326"/>
        <v/>
      </c>
      <c r="BU982" s="10" t="str">
        <f t="shared" si="327"/>
        <v/>
      </c>
      <c r="BV982" s="10" t="str">
        <f t="shared" si="328"/>
        <v/>
      </c>
      <c r="BW982" s="10" t="str">
        <f t="shared" si="329"/>
        <v/>
      </c>
      <c r="BX982" s="10" t="str">
        <f t="shared" si="330"/>
        <v/>
      </c>
      <c r="BY982" s="10" t="str">
        <f t="shared" si="331"/>
        <v/>
      </c>
      <c r="CA982" s="10" t="str">
        <f t="shared" si="332"/>
        <v/>
      </c>
      <c r="CB982" s="10" t="str">
        <f t="shared" si="333"/>
        <v/>
      </c>
      <c r="CC982" s="10" t="str">
        <f t="shared" si="334"/>
        <v/>
      </c>
      <c r="CD982" s="10" t="str">
        <f t="shared" si="335"/>
        <v/>
      </c>
      <c r="CE982" s="10" t="str">
        <f t="shared" si="336"/>
        <v/>
      </c>
      <c r="CF982" s="10"/>
      <c r="CG982" s="10">
        <f t="shared" si="337"/>
        <v>0</v>
      </c>
    </row>
    <row r="983" spans="1:85" hidden="1" x14ac:dyDescent="0.25">
      <c r="A983" s="12" t="str">
        <f t="shared" ref="A983:A1046" si="343">IF(CG983&lt;2,"",1)</f>
        <v/>
      </c>
      <c r="R983" s="18" t="str">
        <f t="shared" si="342"/>
        <v xml:space="preserve"> []</v>
      </c>
      <c r="AI983" s="45" t="str">
        <f t="shared" si="338"/>
        <v/>
      </c>
      <c r="AK983" s="45" t="str">
        <f t="shared" si="339"/>
        <v/>
      </c>
      <c r="AP983" s="45" t="str">
        <f t="shared" si="340"/>
        <v/>
      </c>
      <c r="AR983" s="45" t="str">
        <f t="shared" si="341"/>
        <v/>
      </c>
      <c r="BN983" s="45" t="str">
        <f t="shared" si="319"/>
        <v/>
      </c>
      <c r="BP983" s="12" t="s">
        <v>3809</v>
      </c>
      <c r="BR983" s="10" t="str">
        <f t="shared" si="324"/>
        <v/>
      </c>
      <c r="BS983" s="10" t="str">
        <f t="shared" si="325"/>
        <v/>
      </c>
      <c r="BT983" s="10" t="str">
        <f t="shared" si="326"/>
        <v/>
      </c>
      <c r="BU983" s="10" t="str">
        <f t="shared" si="327"/>
        <v/>
      </c>
      <c r="BV983" s="10" t="str">
        <f t="shared" si="328"/>
        <v/>
      </c>
      <c r="BW983" s="10" t="str">
        <f t="shared" si="329"/>
        <v/>
      </c>
      <c r="BX983" s="10" t="str">
        <f t="shared" si="330"/>
        <v/>
      </c>
      <c r="BY983" s="10" t="str">
        <f t="shared" si="331"/>
        <v/>
      </c>
      <c r="CA983" s="10" t="str">
        <f t="shared" si="332"/>
        <v/>
      </c>
      <c r="CB983" s="10" t="str">
        <f t="shared" si="333"/>
        <v/>
      </c>
      <c r="CC983" s="10" t="str">
        <f t="shared" si="334"/>
        <v/>
      </c>
      <c r="CD983" s="10" t="str">
        <f t="shared" si="335"/>
        <v/>
      </c>
      <c r="CE983" s="10" t="str">
        <f t="shared" si="336"/>
        <v/>
      </c>
      <c r="CF983" s="10"/>
      <c r="CG983" s="10">
        <f t="shared" si="337"/>
        <v>0</v>
      </c>
    </row>
    <row r="984" spans="1:85" hidden="1" x14ac:dyDescent="0.25">
      <c r="A984" s="12" t="str">
        <f t="shared" si="343"/>
        <v/>
      </c>
      <c r="R984" s="18" t="str">
        <f t="shared" si="342"/>
        <v xml:space="preserve"> []</v>
      </c>
      <c r="AI984" s="45" t="str">
        <f t="shared" si="338"/>
        <v/>
      </c>
      <c r="AK984" s="45" t="str">
        <f t="shared" si="339"/>
        <v/>
      </c>
      <c r="AP984" s="45" t="str">
        <f t="shared" si="340"/>
        <v/>
      </c>
      <c r="AR984" s="45" t="str">
        <f t="shared" si="341"/>
        <v/>
      </c>
      <c r="BN984" s="45" t="str">
        <f t="shared" si="319"/>
        <v/>
      </c>
      <c r="BP984" s="12" t="s">
        <v>3809</v>
      </c>
      <c r="BR984" s="10" t="str">
        <f t="shared" si="324"/>
        <v/>
      </c>
      <c r="BS984" s="10" t="str">
        <f t="shared" si="325"/>
        <v/>
      </c>
      <c r="BT984" s="10" t="str">
        <f t="shared" si="326"/>
        <v/>
      </c>
      <c r="BU984" s="10" t="str">
        <f t="shared" si="327"/>
        <v/>
      </c>
      <c r="BV984" s="10" t="str">
        <f t="shared" si="328"/>
        <v/>
      </c>
      <c r="BW984" s="10" t="str">
        <f t="shared" si="329"/>
        <v/>
      </c>
      <c r="BX984" s="10" t="str">
        <f t="shared" si="330"/>
        <v/>
      </c>
      <c r="BY984" s="10" t="str">
        <f t="shared" si="331"/>
        <v/>
      </c>
      <c r="CA984" s="10" t="str">
        <f t="shared" si="332"/>
        <v/>
      </c>
      <c r="CB984" s="10" t="str">
        <f t="shared" si="333"/>
        <v/>
      </c>
      <c r="CC984" s="10" t="str">
        <f t="shared" si="334"/>
        <v/>
      </c>
      <c r="CD984" s="10" t="str">
        <f t="shared" si="335"/>
        <v/>
      </c>
      <c r="CE984" s="10" t="str">
        <f t="shared" si="336"/>
        <v/>
      </c>
      <c r="CF984" s="10"/>
      <c r="CG984" s="10">
        <f t="shared" si="337"/>
        <v>0</v>
      </c>
    </row>
    <row r="985" spans="1:85" hidden="1" x14ac:dyDescent="0.25">
      <c r="A985" s="12" t="str">
        <f t="shared" si="343"/>
        <v/>
      </c>
      <c r="R985" s="18" t="str">
        <f t="shared" si="342"/>
        <v xml:space="preserve"> []</v>
      </c>
      <c r="AI985" s="45" t="str">
        <f t="shared" si="338"/>
        <v/>
      </c>
      <c r="AK985" s="45" t="str">
        <f t="shared" si="339"/>
        <v/>
      </c>
      <c r="AP985" s="45" t="str">
        <f t="shared" si="340"/>
        <v/>
      </c>
      <c r="AR985" s="45" t="str">
        <f t="shared" si="341"/>
        <v/>
      </c>
      <c r="BN985" s="45" t="str">
        <f t="shared" si="319"/>
        <v/>
      </c>
      <c r="BP985" s="12" t="s">
        <v>3809</v>
      </c>
      <c r="BR985" s="10" t="str">
        <f t="shared" si="324"/>
        <v/>
      </c>
      <c r="BS985" s="10" t="str">
        <f t="shared" si="325"/>
        <v/>
      </c>
      <c r="BT985" s="10" t="str">
        <f t="shared" si="326"/>
        <v/>
      </c>
      <c r="BU985" s="10" t="str">
        <f t="shared" si="327"/>
        <v/>
      </c>
      <c r="BV985" s="10" t="str">
        <f t="shared" si="328"/>
        <v/>
      </c>
      <c r="BW985" s="10" t="str">
        <f t="shared" si="329"/>
        <v/>
      </c>
      <c r="BX985" s="10" t="str">
        <f t="shared" si="330"/>
        <v/>
      </c>
      <c r="BY985" s="10" t="str">
        <f t="shared" si="331"/>
        <v/>
      </c>
      <c r="CA985" s="10" t="str">
        <f t="shared" si="332"/>
        <v/>
      </c>
      <c r="CB985" s="10" t="str">
        <f t="shared" si="333"/>
        <v/>
      </c>
      <c r="CC985" s="10" t="str">
        <f t="shared" si="334"/>
        <v/>
      </c>
      <c r="CD985" s="10" t="str">
        <f t="shared" si="335"/>
        <v/>
      </c>
      <c r="CE985" s="10" t="str">
        <f t="shared" si="336"/>
        <v/>
      </c>
      <c r="CF985" s="10"/>
      <c r="CG985" s="10">
        <f t="shared" si="337"/>
        <v>0</v>
      </c>
    </row>
    <row r="986" spans="1:85" hidden="1" x14ac:dyDescent="0.25">
      <c r="A986" s="12" t="str">
        <f t="shared" si="343"/>
        <v/>
      </c>
      <c r="R986" s="18" t="str">
        <f t="shared" si="342"/>
        <v xml:space="preserve"> []</v>
      </c>
      <c r="AI986" s="45" t="str">
        <f t="shared" si="338"/>
        <v/>
      </c>
      <c r="AK986" s="45" t="str">
        <f t="shared" si="339"/>
        <v/>
      </c>
      <c r="AP986" s="45" t="str">
        <f t="shared" si="340"/>
        <v/>
      </c>
      <c r="AR986" s="45" t="str">
        <f t="shared" si="341"/>
        <v/>
      </c>
      <c r="BN986" s="45" t="str">
        <f t="shared" si="319"/>
        <v/>
      </c>
      <c r="BP986" s="12" t="s">
        <v>3809</v>
      </c>
      <c r="BR986" s="10" t="str">
        <f t="shared" si="324"/>
        <v/>
      </c>
      <c r="BS986" s="10" t="str">
        <f t="shared" si="325"/>
        <v/>
      </c>
      <c r="BT986" s="10" t="str">
        <f t="shared" si="326"/>
        <v/>
      </c>
      <c r="BU986" s="10" t="str">
        <f t="shared" si="327"/>
        <v/>
      </c>
      <c r="BV986" s="10" t="str">
        <f t="shared" si="328"/>
        <v/>
      </c>
      <c r="BW986" s="10" t="str">
        <f t="shared" si="329"/>
        <v/>
      </c>
      <c r="BX986" s="10" t="str">
        <f t="shared" si="330"/>
        <v/>
      </c>
      <c r="BY986" s="10" t="str">
        <f t="shared" si="331"/>
        <v/>
      </c>
      <c r="CA986" s="10" t="str">
        <f t="shared" si="332"/>
        <v/>
      </c>
      <c r="CB986" s="10" t="str">
        <f t="shared" si="333"/>
        <v/>
      </c>
      <c r="CC986" s="10" t="str">
        <f t="shared" si="334"/>
        <v/>
      </c>
      <c r="CD986" s="10" t="str">
        <f t="shared" si="335"/>
        <v/>
      </c>
      <c r="CE986" s="10" t="str">
        <f t="shared" si="336"/>
        <v/>
      </c>
      <c r="CF986" s="10"/>
      <c r="CG986" s="10">
        <f t="shared" si="337"/>
        <v>0</v>
      </c>
    </row>
    <row r="987" spans="1:85" hidden="1" x14ac:dyDescent="0.25">
      <c r="A987" s="12" t="str">
        <f t="shared" si="343"/>
        <v/>
      </c>
      <c r="R987" s="18" t="str">
        <f t="shared" si="342"/>
        <v xml:space="preserve"> []</v>
      </c>
      <c r="AI987" s="45" t="str">
        <f t="shared" si="338"/>
        <v/>
      </c>
      <c r="AK987" s="45" t="str">
        <f t="shared" si="339"/>
        <v/>
      </c>
      <c r="AP987" s="45" t="str">
        <f t="shared" si="340"/>
        <v/>
      </c>
      <c r="AR987" s="45" t="str">
        <f t="shared" si="341"/>
        <v/>
      </c>
      <c r="BN987" s="45" t="str">
        <f t="shared" si="319"/>
        <v/>
      </c>
      <c r="BP987" s="12" t="s">
        <v>3809</v>
      </c>
      <c r="BR987" s="10" t="str">
        <f t="shared" si="324"/>
        <v/>
      </c>
      <c r="BS987" s="10" t="str">
        <f t="shared" si="325"/>
        <v/>
      </c>
      <c r="BT987" s="10" t="str">
        <f t="shared" si="326"/>
        <v/>
      </c>
      <c r="BU987" s="10" t="str">
        <f t="shared" si="327"/>
        <v/>
      </c>
      <c r="BV987" s="10" t="str">
        <f t="shared" si="328"/>
        <v/>
      </c>
      <c r="BW987" s="10" t="str">
        <f t="shared" si="329"/>
        <v/>
      </c>
      <c r="BX987" s="10" t="str">
        <f t="shared" si="330"/>
        <v/>
      </c>
      <c r="BY987" s="10" t="str">
        <f t="shared" si="331"/>
        <v/>
      </c>
      <c r="CA987" s="10" t="str">
        <f t="shared" si="332"/>
        <v/>
      </c>
      <c r="CB987" s="10" t="str">
        <f t="shared" si="333"/>
        <v/>
      </c>
      <c r="CC987" s="10" t="str">
        <f t="shared" si="334"/>
        <v/>
      </c>
      <c r="CD987" s="10" t="str">
        <f t="shared" si="335"/>
        <v/>
      </c>
      <c r="CE987" s="10" t="str">
        <f t="shared" si="336"/>
        <v/>
      </c>
      <c r="CF987" s="10"/>
      <c r="CG987" s="10">
        <f t="shared" si="337"/>
        <v>0</v>
      </c>
    </row>
    <row r="988" spans="1:85" hidden="1" x14ac:dyDescent="0.25">
      <c r="A988" s="12" t="str">
        <f t="shared" si="343"/>
        <v/>
      </c>
      <c r="R988" s="18" t="str">
        <f t="shared" si="342"/>
        <v xml:space="preserve"> []</v>
      </c>
      <c r="AI988" s="45" t="str">
        <f t="shared" si="338"/>
        <v/>
      </c>
      <c r="AK988" s="45" t="str">
        <f t="shared" si="339"/>
        <v/>
      </c>
      <c r="AP988" s="45" t="str">
        <f t="shared" si="340"/>
        <v/>
      </c>
      <c r="AR988" s="45" t="str">
        <f t="shared" si="341"/>
        <v/>
      </c>
      <c r="BN988" s="45" t="str">
        <f t="shared" si="319"/>
        <v/>
      </c>
      <c r="BP988" s="12" t="s">
        <v>3809</v>
      </c>
      <c r="BR988" s="10" t="str">
        <f t="shared" si="324"/>
        <v/>
      </c>
      <c r="BS988" s="10" t="str">
        <f t="shared" si="325"/>
        <v/>
      </c>
      <c r="BT988" s="10" t="str">
        <f t="shared" si="326"/>
        <v/>
      </c>
      <c r="BU988" s="10" t="str">
        <f t="shared" si="327"/>
        <v/>
      </c>
      <c r="BV988" s="10" t="str">
        <f t="shared" si="328"/>
        <v/>
      </c>
      <c r="BW988" s="10" t="str">
        <f t="shared" si="329"/>
        <v/>
      </c>
      <c r="BX988" s="10" t="str">
        <f t="shared" si="330"/>
        <v/>
      </c>
      <c r="BY988" s="10" t="str">
        <f t="shared" si="331"/>
        <v/>
      </c>
      <c r="CA988" s="10" t="str">
        <f t="shared" si="332"/>
        <v/>
      </c>
      <c r="CB988" s="10" t="str">
        <f t="shared" si="333"/>
        <v/>
      </c>
      <c r="CC988" s="10" t="str">
        <f t="shared" si="334"/>
        <v/>
      </c>
      <c r="CD988" s="10" t="str">
        <f t="shared" si="335"/>
        <v/>
      </c>
      <c r="CE988" s="10" t="str">
        <f t="shared" si="336"/>
        <v/>
      </c>
      <c r="CF988" s="10"/>
      <c r="CG988" s="10">
        <f t="shared" si="337"/>
        <v>0</v>
      </c>
    </row>
    <row r="989" spans="1:85" hidden="1" x14ac:dyDescent="0.25">
      <c r="A989" s="12" t="str">
        <f t="shared" si="343"/>
        <v/>
      </c>
      <c r="R989" s="18" t="str">
        <f t="shared" si="342"/>
        <v xml:space="preserve"> []</v>
      </c>
      <c r="AI989" s="45" t="str">
        <f t="shared" si="338"/>
        <v/>
      </c>
      <c r="AK989" s="45" t="str">
        <f t="shared" si="339"/>
        <v/>
      </c>
      <c r="AP989" s="45" t="str">
        <f t="shared" si="340"/>
        <v/>
      </c>
      <c r="AR989" s="45" t="str">
        <f t="shared" si="341"/>
        <v/>
      </c>
      <c r="BN989" s="45" t="str">
        <f t="shared" si="319"/>
        <v/>
      </c>
      <c r="BP989" s="12" t="s">
        <v>3809</v>
      </c>
      <c r="BR989" s="10" t="str">
        <f t="shared" si="324"/>
        <v/>
      </c>
      <c r="BS989" s="10" t="str">
        <f t="shared" si="325"/>
        <v/>
      </c>
      <c r="BT989" s="10" t="str">
        <f t="shared" si="326"/>
        <v/>
      </c>
      <c r="BU989" s="10" t="str">
        <f t="shared" si="327"/>
        <v/>
      </c>
      <c r="BV989" s="10" t="str">
        <f t="shared" si="328"/>
        <v/>
      </c>
      <c r="BW989" s="10" t="str">
        <f t="shared" si="329"/>
        <v/>
      </c>
      <c r="BX989" s="10" t="str">
        <f t="shared" si="330"/>
        <v/>
      </c>
      <c r="BY989" s="10" t="str">
        <f t="shared" si="331"/>
        <v/>
      </c>
      <c r="CA989" s="10" t="str">
        <f t="shared" si="332"/>
        <v/>
      </c>
      <c r="CB989" s="10" t="str">
        <f t="shared" si="333"/>
        <v/>
      </c>
      <c r="CC989" s="10" t="str">
        <f t="shared" si="334"/>
        <v/>
      </c>
      <c r="CD989" s="10" t="str">
        <f t="shared" si="335"/>
        <v/>
      </c>
      <c r="CE989" s="10" t="str">
        <f t="shared" si="336"/>
        <v/>
      </c>
      <c r="CF989" s="10"/>
      <c r="CG989" s="10">
        <f t="shared" si="337"/>
        <v>0</v>
      </c>
    </row>
    <row r="990" spans="1:85" hidden="1" x14ac:dyDescent="0.25">
      <c r="A990" s="12" t="str">
        <f t="shared" si="343"/>
        <v/>
      </c>
      <c r="R990" s="18" t="str">
        <f t="shared" si="342"/>
        <v xml:space="preserve"> []</v>
      </c>
      <c r="AI990" s="45" t="str">
        <f t="shared" si="338"/>
        <v/>
      </c>
      <c r="AK990" s="45" t="str">
        <f t="shared" si="339"/>
        <v/>
      </c>
      <c r="AP990" s="45" t="str">
        <f t="shared" si="340"/>
        <v/>
      </c>
      <c r="AR990" s="45" t="str">
        <f t="shared" si="341"/>
        <v/>
      </c>
      <c r="BN990" s="45" t="str">
        <f t="shared" si="319"/>
        <v/>
      </c>
      <c r="BP990" s="12" t="s">
        <v>3809</v>
      </c>
      <c r="BR990" s="10" t="str">
        <f t="shared" si="324"/>
        <v/>
      </c>
      <c r="BS990" s="10" t="str">
        <f t="shared" si="325"/>
        <v/>
      </c>
      <c r="BT990" s="10" t="str">
        <f t="shared" si="326"/>
        <v/>
      </c>
      <c r="BU990" s="10" t="str">
        <f t="shared" si="327"/>
        <v/>
      </c>
      <c r="BV990" s="10" t="str">
        <f t="shared" si="328"/>
        <v/>
      </c>
      <c r="BW990" s="10" t="str">
        <f t="shared" si="329"/>
        <v/>
      </c>
      <c r="BX990" s="10" t="str">
        <f t="shared" si="330"/>
        <v/>
      </c>
      <c r="BY990" s="10" t="str">
        <f t="shared" si="331"/>
        <v/>
      </c>
      <c r="CA990" s="10" t="str">
        <f t="shared" si="332"/>
        <v/>
      </c>
      <c r="CB990" s="10" t="str">
        <f t="shared" si="333"/>
        <v/>
      </c>
      <c r="CC990" s="10" t="str">
        <f t="shared" si="334"/>
        <v/>
      </c>
      <c r="CD990" s="10" t="str">
        <f t="shared" si="335"/>
        <v/>
      </c>
      <c r="CE990" s="10" t="str">
        <f t="shared" si="336"/>
        <v/>
      </c>
      <c r="CF990" s="10"/>
      <c r="CG990" s="10">
        <f t="shared" si="337"/>
        <v>0</v>
      </c>
    </row>
    <row r="991" spans="1:85" hidden="1" x14ac:dyDescent="0.25">
      <c r="A991" s="12" t="str">
        <f t="shared" si="343"/>
        <v/>
      </c>
      <c r="R991" s="18" t="str">
        <f t="shared" si="342"/>
        <v xml:space="preserve"> []</v>
      </c>
      <c r="AI991" s="45" t="str">
        <f t="shared" si="338"/>
        <v/>
      </c>
      <c r="AK991" s="45" t="str">
        <f t="shared" si="339"/>
        <v/>
      </c>
      <c r="AP991" s="45" t="str">
        <f t="shared" si="340"/>
        <v/>
      </c>
      <c r="AR991" s="45" t="str">
        <f t="shared" si="341"/>
        <v/>
      </c>
      <c r="BN991" s="45" t="str">
        <f t="shared" ref="BN991:BN1012" si="344">A991</f>
        <v/>
      </c>
      <c r="BP991" s="12" t="s">
        <v>3809</v>
      </c>
      <c r="BR991" s="10" t="str">
        <f t="shared" si="324"/>
        <v/>
      </c>
      <c r="BS991" s="10" t="str">
        <f t="shared" si="325"/>
        <v/>
      </c>
      <c r="BT991" s="10" t="str">
        <f t="shared" si="326"/>
        <v/>
      </c>
      <c r="BU991" s="10" t="str">
        <f t="shared" si="327"/>
        <v/>
      </c>
      <c r="BV991" s="10" t="str">
        <f t="shared" si="328"/>
        <v/>
      </c>
      <c r="BW991" s="10" t="str">
        <f t="shared" si="329"/>
        <v/>
      </c>
      <c r="BX991" s="10" t="str">
        <f t="shared" si="330"/>
        <v/>
      </c>
      <c r="BY991" s="10" t="str">
        <f t="shared" si="331"/>
        <v/>
      </c>
      <c r="CA991" s="10" t="str">
        <f t="shared" si="332"/>
        <v/>
      </c>
      <c r="CB991" s="10" t="str">
        <f t="shared" si="333"/>
        <v/>
      </c>
      <c r="CC991" s="10" t="str">
        <f t="shared" si="334"/>
        <v/>
      </c>
      <c r="CD991" s="10" t="str">
        <f t="shared" si="335"/>
        <v/>
      </c>
      <c r="CE991" s="10" t="str">
        <f t="shared" si="336"/>
        <v/>
      </c>
      <c r="CF991" s="10"/>
      <c r="CG991" s="10">
        <f t="shared" si="337"/>
        <v>0</v>
      </c>
    </row>
    <row r="992" spans="1:85" hidden="1" x14ac:dyDescent="0.25">
      <c r="A992" s="12" t="str">
        <f t="shared" si="343"/>
        <v/>
      </c>
      <c r="R992" s="18" t="str">
        <f t="shared" si="342"/>
        <v xml:space="preserve"> []</v>
      </c>
      <c r="AI992" s="45" t="str">
        <f t="shared" si="338"/>
        <v/>
      </c>
      <c r="AK992" s="45" t="str">
        <f t="shared" si="339"/>
        <v/>
      </c>
      <c r="AP992" s="45" t="str">
        <f t="shared" si="340"/>
        <v/>
      </c>
      <c r="AR992" s="45" t="str">
        <f t="shared" si="341"/>
        <v/>
      </c>
      <c r="BN992" s="45" t="str">
        <f t="shared" si="344"/>
        <v/>
      </c>
      <c r="BP992" s="12" t="s">
        <v>3809</v>
      </c>
      <c r="BR992" s="10" t="str">
        <f t="shared" si="324"/>
        <v/>
      </c>
      <c r="BS992" s="10" t="str">
        <f t="shared" si="325"/>
        <v/>
      </c>
      <c r="BT992" s="10" t="str">
        <f t="shared" si="326"/>
        <v/>
      </c>
      <c r="BU992" s="10" t="str">
        <f t="shared" si="327"/>
        <v/>
      </c>
      <c r="BV992" s="10" t="str">
        <f t="shared" si="328"/>
        <v/>
      </c>
      <c r="BW992" s="10" t="str">
        <f t="shared" si="329"/>
        <v/>
      </c>
      <c r="BX992" s="10" t="str">
        <f t="shared" si="330"/>
        <v/>
      </c>
      <c r="BY992" s="10" t="str">
        <f t="shared" si="331"/>
        <v/>
      </c>
      <c r="CA992" s="10" t="str">
        <f t="shared" si="332"/>
        <v/>
      </c>
      <c r="CB992" s="10" t="str">
        <f t="shared" si="333"/>
        <v/>
      </c>
      <c r="CC992" s="10" t="str">
        <f t="shared" si="334"/>
        <v/>
      </c>
      <c r="CD992" s="10" t="str">
        <f t="shared" si="335"/>
        <v/>
      </c>
      <c r="CE992" s="10" t="str">
        <f t="shared" si="336"/>
        <v/>
      </c>
      <c r="CF992" s="10"/>
      <c r="CG992" s="10">
        <f t="shared" si="337"/>
        <v>0</v>
      </c>
    </row>
    <row r="993" spans="1:85" hidden="1" x14ac:dyDescent="0.25">
      <c r="A993" s="12" t="str">
        <f t="shared" si="343"/>
        <v/>
      </c>
      <c r="R993" s="18" t="str">
        <f t="shared" si="342"/>
        <v xml:space="preserve"> []</v>
      </c>
      <c r="AI993" s="45" t="str">
        <f t="shared" si="338"/>
        <v/>
      </c>
      <c r="AK993" s="45" t="str">
        <f t="shared" si="339"/>
        <v/>
      </c>
      <c r="AP993" s="45" t="str">
        <f t="shared" si="340"/>
        <v/>
      </c>
      <c r="AR993" s="45" t="str">
        <f t="shared" si="341"/>
        <v/>
      </c>
      <c r="BN993" s="45" t="str">
        <f t="shared" si="344"/>
        <v/>
      </c>
      <c r="BP993" s="12" t="s">
        <v>3809</v>
      </c>
      <c r="BR993" s="10" t="str">
        <f t="shared" si="324"/>
        <v/>
      </c>
      <c r="BS993" s="10" t="str">
        <f t="shared" si="325"/>
        <v/>
      </c>
      <c r="BT993" s="10" t="str">
        <f t="shared" si="326"/>
        <v/>
      </c>
      <c r="BU993" s="10" t="str">
        <f t="shared" si="327"/>
        <v/>
      </c>
      <c r="BV993" s="10" t="str">
        <f t="shared" si="328"/>
        <v/>
      </c>
      <c r="BW993" s="10" t="str">
        <f t="shared" si="329"/>
        <v/>
      </c>
      <c r="BX993" s="10" t="str">
        <f t="shared" si="330"/>
        <v/>
      </c>
      <c r="BY993" s="10" t="str">
        <f t="shared" si="331"/>
        <v/>
      </c>
      <c r="CA993" s="10" t="str">
        <f t="shared" si="332"/>
        <v/>
      </c>
      <c r="CB993" s="10" t="str">
        <f t="shared" si="333"/>
        <v/>
      </c>
      <c r="CC993" s="10" t="str">
        <f t="shared" si="334"/>
        <v/>
      </c>
      <c r="CD993" s="10" t="str">
        <f t="shared" si="335"/>
        <v/>
      </c>
      <c r="CE993" s="10" t="str">
        <f t="shared" si="336"/>
        <v/>
      </c>
      <c r="CF993" s="10"/>
      <c r="CG993" s="10">
        <f t="shared" si="337"/>
        <v>0</v>
      </c>
    </row>
    <row r="994" spans="1:85" hidden="1" x14ac:dyDescent="0.25">
      <c r="A994" s="12" t="str">
        <f t="shared" si="343"/>
        <v/>
      </c>
      <c r="R994" s="18" t="str">
        <f t="shared" si="342"/>
        <v xml:space="preserve"> []</v>
      </c>
      <c r="AI994" s="45" t="str">
        <f t="shared" si="338"/>
        <v/>
      </c>
      <c r="AK994" s="45" t="str">
        <f t="shared" si="339"/>
        <v/>
      </c>
      <c r="AP994" s="45" t="str">
        <f t="shared" si="340"/>
        <v/>
      </c>
      <c r="AR994" s="45" t="str">
        <f t="shared" si="341"/>
        <v/>
      </c>
      <c r="BN994" s="45" t="str">
        <f t="shared" si="344"/>
        <v/>
      </c>
      <c r="BP994" s="12" t="s">
        <v>3809</v>
      </c>
      <c r="BR994" s="10" t="str">
        <f t="shared" si="324"/>
        <v/>
      </c>
      <c r="BS994" s="10" t="str">
        <f t="shared" si="325"/>
        <v/>
      </c>
      <c r="BT994" s="10" t="str">
        <f t="shared" si="326"/>
        <v/>
      </c>
      <c r="BU994" s="10" t="str">
        <f t="shared" si="327"/>
        <v/>
      </c>
      <c r="BV994" s="10" t="str">
        <f t="shared" si="328"/>
        <v/>
      </c>
      <c r="BW994" s="10" t="str">
        <f t="shared" si="329"/>
        <v/>
      </c>
      <c r="BX994" s="10" t="str">
        <f t="shared" si="330"/>
        <v/>
      </c>
      <c r="BY994" s="10" t="str">
        <f t="shared" si="331"/>
        <v/>
      </c>
      <c r="CA994" s="10" t="str">
        <f t="shared" si="332"/>
        <v/>
      </c>
      <c r="CB994" s="10" t="str">
        <f t="shared" si="333"/>
        <v/>
      </c>
      <c r="CC994" s="10" t="str">
        <f t="shared" si="334"/>
        <v/>
      </c>
      <c r="CD994" s="10" t="str">
        <f t="shared" si="335"/>
        <v/>
      </c>
      <c r="CE994" s="10" t="str">
        <f t="shared" si="336"/>
        <v/>
      </c>
      <c r="CF994" s="10"/>
      <c r="CG994" s="10">
        <f t="shared" si="337"/>
        <v>0</v>
      </c>
    </row>
    <row r="995" spans="1:85" hidden="1" x14ac:dyDescent="0.25">
      <c r="A995" s="12" t="str">
        <f t="shared" si="343"/>
        <v/>
      </c>
      <c r="R995" s="18" t="str">
        <f t="shared" si="342"/>
        <v xml:space="preserve"> []</v>
      </c>
      <c r="AI995" s="45" t="str">
        <f t="shared" si="338"/>
        <v/>
      </c>
      <c r="AK995" s="45" t="str">
        <f t="shared" si="339"/>
        <v/>
      </c>
      <c r="AP995" s="45" t="str">
        <f t="shared" si="340"/>
        <v/>
      </c>
      <c r="AR995" s="45" t="str">
        <f t="shared" si="341"/>
        <v/>
      </c>
      <c r="BN995" s="45" t="str">
        <f t="shared" si="344"/>
        <v/>
      </c>
      <c r="BP995" s="12" t="s">
        <v>3809</v>
      </c>
      <c r="BR995" s="10" t="str">
        <f t="shared" si="324"/>
        <v/>
      </c>
      <c r="BS995" s="10" t="str">
        <f t="shared" si="325"/>
        <v/>
      </c>
      <c r="BT995" s="10" t="str">
        <f t="shared" si="326"/>
        <v/>
      </c>
      <c r="BU995" s="10" t="str">
        <f t="shared" si="327"/>
        <v/>
      </c>
      <c r="BV995" s="10" t="str">
        <f t="shared" si="328"/>
        <v/>
      </c>
      <c r="BW995" s="10" t="str">
        <f t="shared" si="329"/>
        <v/>
      </c>
      <c r="BX995" s="10" t="str">
        <f t="shared" si="330"/>
        <v/>
      </c>
      <c r="BY995" s="10" t="str">
        <f t="shared" si="331"/>
        <v/>
      </c>
      <c r="CA995" s="10" t="str">
        <f t="shared" si="332"/>
        <v/>
      </c>
      <c r="CB995" s="10" t="str">
        <f t="shared" si="333"/>
        <v/>
      </c>
      <c r="CC995" s="10" t="str">
        <f t="shared" si="334"/>
        <v/>
      </c>
      <c r="CD995" s="10" t="str">
        <f t="shared" si="335"/>
        <v/>
      </c>
      <c r="CE995" s="10" t="str">
        <f t="shared" si="336"/>
        <v/>
      </c>
      <c r="CF995" s="10"/>
      <c r="CG995" s="10">
        <f t="shared" si="337"/>
        <v>0</v>
      </c>
    </row>
    <row r="996" spans="1:85" hidden="1" x14ac:dyDescent="0.25">
      <c r="A996" s="12" t="str">
        <f t="shared" si="343"/>
        <v/>
      </c>
      <c r="R996" s="18" t="str">
        <f t="shared" si="342"/>
        <v xml:space="preserve"> []</v>
      </c>
      <c r="AI996" s="45" t="str">
        <f t="shared" si="338"/>
        <v/>
      </c>
      <c r="AK996" s="45" t="str">
        <f t="shared" si="339"/>
        <v/>
      </c>
      <c r="AP996" s="45" t="str">
        <f t="shared" si="340"/>
        <v/>
      </c>
      <c r="AR996" s="45" t="str">
        <f t="shared" si="341"/>
        <v/>
      </c>
      <c r="BN996" s="45" t="str">
        <f t="shared" si="344"/>
        <v/>
      </c>
      <c r="BP996" s="12" t="s">
        <v>3809</v>
      </c>
      <c r="BR996" s="10" t="str">
        <f t="shared" si="324"/>
        <v/>
      </c>
      <c r="BS996" s="10" t="str">
        <f t="shared" si="325"/>
        <v/>
      </c>
      <c r="BT996" s="10" t="str">
        <f t="shared" si="326"/>
        <v/>
      </c>
      <c r="BU996" s="10" t="str">
        <f t="shared" si="327"/>
        <v/>
      </c>
      <c r="BV996" s="10" t="str">
        <f t="shared" si="328"/>
        <v/>
      </c>
      <c r="BW996" s="10" t="str">
        <f t="shared" si="329"/>
        <v/>
      </c>
      <c r="BX996" s="10" t="str">
        <f t="shared" si="330"/>
        <v/>
      </c>
      <c r="BY996" s="10" t="str">
        <f t="shared" si="331"/>
        <v/>
      </c>
      <c r="CA996" s="10" t="str">
        <f t="shared" si="332"/>
        <v/>
      </c>
      <c r="CB996" s="10" t="str">
        <f t="shared" si="333"/>
        <v/>
      </c>
      <c r="CC996" s="10" t="str">
        <f t="shared" si="334"/>
        <v/>
      </c>
      <c r="CD996" s="10" t="str">
        <f t="shared" si="335"/>
        <v/>
      </c>
      <c r="CE996" s="10" t="str">
        <f t="shared" si="336"/>
        <v/>
      </c>
      <c r="CF996" s="10"/>
      <c r="CG996" s="10">
        <f t="shared" si="337"/>
        <v>0</v>
      </c>
    </row>
    <row r="997" spans="1:85" hidden="1" x14ac:dyDescent="0.25">
      <c r="A997" s="12" t="str">
        <f t="shared" si="343"/>
        <v/>
      </c>
      <c r="R997" s="18" t="str">
        <f t="shared" si="342"/>
        <v xml:space="preserve"> []</v>
      </c>
      <c r="AI997" s="45" t="str">
        <f t="shared" si="338"/>
        <v/>
      </c>
      <c r="AK997" s="45" t="str">
        <f t="shared" si="339"/>
        <v/>
      </c>
      <c r="AP997" s="45" t="str">
        <f t="shared" si="340"/>
        <v/>
      </c>
      <c r="AR997" s="45" t="str">
        <f t="shared" si="341"/>
        <v/>
      </c>
      <c r="BN997" s="45" t="str">
        <f t="shared" si="344"/>
        <v/>
      </c>
      <c r="BP997" s="12" t="s">
        <v>3809</v>
      </c>
      <c r="BR997" s="10" t="str">
        <f t="shared" si="324"/>
        <v/>
      </c>
      <c r="BS997" s="10" t="str">
        <f t="shared" si="325"/>
        <v/>
      </c>
      <c r="BT997" s="10" t="str">
        <f t="shared" si="326"/>
        <v/>
      </c>
      <c r="BU997" s="10" t="str">
        <f t="shared" si="327"/>
        <v/>
      </c>
      <c r="BV997" s="10" t="str">
        <f t="shared" si="328"/>
        <v/>
      </c>
      <c r="BW997" s="10" t="str">
        <f t="shared" si="329"/>
        <v/>
      </c>
      <c r="BX997" s="10" t="str">
        <f t="shared" si="330"/>
        <v/>
      </c>
      <c r="BY997" s="10" t="str">
        <f t="shared" si="331"/>
        <v/>
      </c>
      <c r="CA997" s="10" t="str">
        <f t="shared" si="332"/>
        <v/>
      </c>
      <c r="CB997" s="10" t="str">
        <f t="shared" si="333"/>
        <v/>
      </c>
      <c r="CC997" s="10" t="str">
        <f t="shared" si="334"/>
        <v/>
      </c>
      <c r="CD997" s="10" t="str">
        <f t="shared" si="335"/>
        <v/>
      </c>
      <c r="CE997" s="10" t="str">
        <f t="shared" si="336"/>
        <v/>
      </c>
      <c r="CF997" s="10"/>
      <c r="CG997" s="10">
        <f t="shared" si="337"/>
        <v>0</v>
      </c>
    </row>
    <row r="998" spans="1:85" hidden="1" x14ac:dyDescent="0.25">
      <c r="A998" s="12" t="str">
        <f t="shared" si="343"/>
        <v/>
      </c>
      <c r="R998" s="18" t="str">
        <f t="shared" si="342"/>
        <v xml:space="preserve"> []</v>
      </c>
      <c r="AI998" s="45" t="str">
        <f t="shared" si="338"/>
        <v/>
      </c>
      <c r="AK998" s="45" t="str">
        <f t="shared" si="339"/>
        <v/>
      </c>
      <c r="AP998" s="45" t="str">
        <f t="shared" si="340"/>
        <v/>
      </c>
      <c r="AR998" s="45" t="str">
        <f t="shared" si="341"/>
        <v/>
      </c>
      <c r="BN998" s="45" t="str">
        <f t="shared" si="344"/>
        <v/>
      </c>
      <c r="BP998" s="12" t="s">
        <v>3809</v>
      </c>
      <c r="BR998" s="10" t="str">
        <f t="shared" si="324"/>
        <v/>
      </c>
      <c r="BS998" s="10" t="str">
        <f t="shared" si="325"/>
        <v/>
      </c>
      <c r="BT998" s="10" t="str">
        <f t="shared" si="326"/>
        <v/>
      </c>
      <c r="BU998" s="10" t="str">
        <f t="shared" si="327"/>
        <v/>
      </c>
      <c r="BV998" s="10" t="str">
        <f t="shared" si="328"/>
        <v/>
      </c>
      <c r="BW998" s="10" t="str">
        <f t="shared" si="329"/>
        <v/>
      </c>
      <c r="BX998" s="10" t="str">
        <f t="shared" si="330"/>
        <v/>
      </c>
      <c r="BY998" s="10" t="str">
        <f t="shared" si="331"/>
        <v/>
      </c>
      <c r="CA998" s="10" t="str">
        <f t="shared" si="332"/>
        <v/>
      </c>
      <c r="CB998" s="10" t="str">
        <f t="shared" si="333"/>
        <v/>
      </c>
      <c r="CC998" s="10" t="str">
        <f t="shared" si="334"/>
        <v/>
      </c>
      <c r="CD998" s="10" t="str">
        <f t="shared" si="335"/>
        <v/>
      </c>
      <c r="CE998" s="10" t="str">
        <f t="shared" si="336"/>
        <v/>
      </c>
      <c r="CF998" s="10"/>
      <c r="CG998" s="10">
        <f t="shared" si="337"/>
        <v>0</v>
      </c>
    </row>
    <row r="999" spans="1:85" hidden="1" x14ac:dyDescent="0.25">
      <c r="A999" s="12" t="str">
        <f t="shared" si="343"/>
        <v/>
      </c>
      <c r="R999" s="18" t="str">
        <f t="shared" si="342"/>
        <v xml:space="preserve"> []</v>
      </c>
      <c r="AI999" s="45" t="str">
        <f t="shared" si="338"/>
        <v/>
      </c>
      <c r="AK999" s="45" t="str">
        <f t="shared" si="339"/>
        <v/>
      </c>
      <c r="AP999" s="45" t="str">
        <f t="shared" si="340"/>
        <v/>
      </c>
      <c r="AR999" s="45" t="str">
        <f t="shared" si="341"/>
        <v/>
      </c>
      <c r="BN999" s="45" t="str">
        <f t="shared" si="344"/>
        <v/>
      </c>
      <c r="BP999" s="12" t="s">
        <v>3809</v>
      </c>
      <c r="BR999" s="10" t="str">
        <f t="shared" si="324"/>
        <v/>
      </c>
      <c r="BS999" s="10" t="str">
        <f t="shared" si="325"/>
        <v/>
      </c>
      <c r="BT999" s="10" t="str">
        <f t="shared" si="326"/>
        <v/>
      </c>
      <c r="BU999" s="10" t="str">
        <f t="shared" si="327"/>
        <v/>
      </c>
      <c r="BV999" s="10" t="str">
        <f t="shared" si="328"/>
        <v/>
      </c>
      <c r="BW999" s="10" t="str">
        <f t="shared" si="329"/>
        <v/>
      </c>
      <c r="BX999" s="10" t="str">
        <f t="shared" si="330"/>
        <v/>
      </c>
      <c r="BY999" s="10" t="str">
        <f t="shared" si="331"/>
        <v/>
      </c>
      <c r="CA999" s="10" t="str">
        <f t="shared" si="332"/>
        <v/>
      </c>
      <c r="CB999" s="10" t="str">
        <f t="shared" si="333"/>
        <v/>
      </c>
      <c r="CC999" s="10" t="str">
        <f t="shared" si="334"/>
        <v/>
      </c>
      <c r="CD999" s="10" t="str">
        <f t="shared" si="335"/>
        <v/>
      </c>
      <c r="CE999" s="10" t="str">
        <f t="shared" si="336"/>
        <v/>
      </c>
      <c r="CF999" s="10"/>
      <c r="CG999" s="10">
        <f t="shared" si="337"/>
        <v>0</v>
      </c>
    </row>
    <row r="1000" spans="1:85" hidden="1" x14ac:dyDescent="0.25">
      <c r="A1000" s="12" t="str">
        <f t="shared" si="343"/>
        <v/>
      </c>
      <c r="R1000" s="18" t="str">
        <f t="shared" si="342"/>
        <v xml:space="preserve"> []</v>
      </c>
      <c r="AI1000" s="45" t="str">
        <f t="shared" si="338"/>
        <v/>
      </c>
      <c r="AK1000" s="45" t="str">
        <f t="shared" si="339"/>
        <v/>
      </c>
      <c r="AP1000" s="45" t="str">
        <f t="shared" si="340"/>
        <v/>
      </c>
      <c r="AR1000" s="45" t="str">
        <f t="shared" si="341"/>
        <v/>
      </c>
      <c r="BN1000" s="45" t="str">
        <f t="shared" si="344"/>
        <v/>
      </c>
      <c r="BP1000" s="12" t="s">
        <v>3809</v>
      </c>
      <c r="BR1000" s="10" t="str">
        <f t="shared" si="324"/>
        <v/>
      </c>
      <c r="BS1000" s="10" t="str">
        <f t="shared" si="325"/>
        <v/>
      </c>
      <c r="BT1000" s="10" t="str">
        <f t="shared" si="326"/>
        <v/>
      </c>
      <c r="BU1000" s="10" t="str">
        <f t="shared" si="327"/>
        <v/>
      </c>
      <c r="BV1000" s="10" t="str">
        <f t="shared" si="328"/>
        <v/>
      </c>
      <c r="BW1000" s="10" t="str">
        <f t="shared" si="329"/>
        <v/>
      </c>
      <c r="BX1000" s="10" t="str">
        <f t="shared" si="330"/>
        <v/>
      </c>
      <c r="BY1000" s="10" t="str">
        <f t="shared" si="331"/>
        <v/>
      </c>
      <c r="CA1000" s="10" t="str">
        <f t="shared" si="332"/>
        <v/>
      </c>
      <c r="CB1000" s="10" t="str">
        <f t="shared" si="333"/>
        <v/>
      </c>
      <c r="CC1000" s="10" t="str">
        <f t="shared" si="334"/>
        <v/>
      </c>
      <c r="CD1000" s="10" t="str">
        <f t="shared" si="335"/>
        <v/>
      </c>
      <c r="CE1000" s="10" t="str">
        <f t="shared" si="336"/>
        <v/>
      </c>
      <c r="CF1000" s="10"/>
      <c r="CG1000" s="10">
        <f t="shared" si="337"/>
        <v>0</v>
      </c>
    </row>
    <row r="1001" spans="1:85" hidden="1" x14ac:dyDescent="0.25">
      <c r="A1001" s="12" t="str">
        <f t="shared" si="343"/>
        <v/>
      </c>
      <c r="R1001" s="18" t="str">
        <f t="shared" si="342"/>
        <v xml:space="preserve"> []</v>
      </c>
      <c r="AI1001" s="45" t="str">
        <f t="shared" si="338"/>
        <v/>
      </c>
      <c r="AK1001" s="45" t="str">
        <f t="shared" si="339"/>
        <v/>
      </c>
      <c r="AP1001" s="45" t="str">
        <f t="shared" si="340"/>
        <v/>
      </c>
      <c r="AR1001" s="45" t="str">
        <f t="shared" si="341"/>
        <v/>
      </c>
      <c r="BN1001" s="45" t="str">
        <f t="shared" si="344"/>
        <v/>
      </c>
      <c r="BP1001" s="12" t="s">
        <v>3809</v>
      </c>
      <c r="BR1001" s="10" t="str">
        <f t="shared" si="324"/>
        <v/>
      </c>
      <c r="BS1001" s="10" t="str">
        <f t="shared" si="325"/>
        <v/>
      </c>
      <c r="BT1001" s="10" t="str">
        <f t="shared" si="326"/>
        <v/>
      </c>
      <c r="BU1001" s="10" t="str">
        <f t="shared" si="327"/>
        <v/>
      </c>
      <c r="BV1001" s="10" t="str">
        <f t="shared" si="328"/>
        <v/>
      </c>
      <c r="BW1001" s="10" t="str">
        <f t="shared" si="329"/>
        <v/>
      </c>
      <c r="BX1001" s="10" t="str">
        <f t="shared" si="330"/>
        <v/>
      </c>
      <c r="BY1001" s="10" t="str">
        <f t="shared" si="331"/>
        <v/>
      </c>
      <c r="CA1001" s="10" t="str">
        <f t="shared" si="332"/>
        <v/>
      </c>
      <c r="CB1001" s="10" t="str">
        <f t="shared" si="333"/>
        <v/>
      </c>
      <c r="CC1001" s="10" t="str">
        <f t="shared" si="334"/>
        <v/>
      </c>
      <c r="CD1001" s="10" t="str">
        <f t="shared" si="335"/>
        <v/>
      </c>
      <c r="CE1001" s="10" t="str">
        <f t="shared" si="336"/>
        <v/>
      </c>
      <c r="CF1001" s="10"/>
      <c r="CG1001" s="10">
        <f t="shared" si="337"/>
        <v>0</v>
      </c>
    </row>
    <row r="1002" spans="1:85" hidden="1" x14ac:dyDescent="0.25">
      <c r="A1002" s="12" t="str">
        <f t="shared" si="343"/>
        <v/>
      </c>
      <c r="R1002" s="18" t="str">
        <f t="shared" si="342"/>
        <v xml:space="preserve"> []</v>
      </c>
      <c r="AI1002" s="45" t="str">
        <f t="shared" si="338"/>
        <v/>
      </c>
      <c r="AK1002" s="45" t="str">
        <f t="shared" si="339"/>
        <v/>
      </c>
      <c r="AP1002" s="45" t="str">
        <f t="shared" si="340"/>
        <v/>
      </c>
      <c r="AR1002" s="45" t="str">
        <f t="shared" si="341"/>
        <v/>
      </c>
      <c r="BN1002" s="45" t="str">
        <f t="shared" si="344"/>
        <v/>
      </c>
      <c r="BP1002" s="12" t="s">
        <v>3809</v>
      </c>
      <c r="BR1002" s="10" t="str">
        <f t="shared" si="324"/>
        <v/>
      </c>
      <c r="BS1002" s="10" t="str">
        <f t="shared" si="325"/>
        <v/>
      </c>
      <c r="BT1002" s="10" t="str">
        <f t="shared" si="326"/>
        <v/>
      </c>
      <c r="BU1002" s="10" t="str">
        <f t="shared" si="327"/>
        <v/>
      </c>
      <c r="BV1002" s="10" t="str">
        <f t="shared" si="328"/>
        <v/>
      </c>
      <c r="BW1002" s="10" t="str">
        <f t="shared" si="329"/>
        <v/>
      </c>
      <c r="BX1002" s="10" t="str">
        <f t="shared" si="330"/>
        <v/>
      </c>
      <c r="BY1002" s="10" t="str">
        <f t="shared" si="331"/>
        <v/>
      </c>
      <c r="CA1002" s="10" t="str">
        <f t="shared" si="332"/>
        <v/>
      </c>
      <c r="CB1002" s="10" t="str">
        <f t="shared" si="333"/>
        <v/>
      </c>
      <c r="CC1002" s="10" t="str">
        <f t="shared" si="334"/>
        <v/>
      </c>
      <c r="CD1002" s="10" t="str">
        <f t="shared" si="335"/>
        <v/>
      </c>
      <c r="CE1002" s="10" t="str">
        <f t="shared" si="336"/>
        <v/>
      </c>
      <c r="CF1002" s="10"/>
      <c r="CG1002" s="10">
        <f t="shared" si="337"/>
        <v>0</v>
      </c>
    </row>
    <row r="1003" spans="1:85" hidden="1" x14ac:dyDescent="0.25">
      <c r="A1003" s="12" t="str">
        <f t="shared" si="343"/>
        <v/>
      </c>
      <c r="R1003" s="18" t="str">
        <f t="shared" si="342"/>
        <v xml:space="preserve"> []</v>
      </c>
      <c r="AI1003" s="45" t="str">
        <f t="shared" si="338"/>
        <v/>
      </c>
      <c r="AK1003" s="45" t="str">
        <f t="shared" si="339"/>
        <v/>
      </c>
      <c r="AP1003" s="45" t="str">
        <f t="shared" si="340"/>
        <v/>
      </c>
      <c r="AR1003" s="45" t="str">
        <f t="shared" si="341"/>
        <v/>
      </c>
      <c r="BN1003" s="45" t="str">
        <f t="shared" si="344"/>
        <v/>
      </c>
      <c r="BP1003" s="12" t="s">
        <v>3809</v>
      </c>
      <c r="BR1003" s="10" t="str">
        <f t="shared" si="324"/>
        <v/>
      </c>
      <c r="BS1003" s="10" t="str">
        <f t="shared" si="325"/>
        <v/>
      </c>
      <c r="BT1003" s="10" t="str">
        <f t="shared" si="326"/>
        <v/>
      </c>
      <c r="BU1003" s="10" t="str">
        <f t="shared" si="327"/>
        <v/>
      </c>
      <c r="BV1003" s="10" t="str">
        <f t="shared" si="328"/>
        <v/>
      </c>
      <c r="BW1003" s="10" t="str">
        <f t="shared" si="329"/>
        <v/>
      </c>
      <c r="BX1003" s="10" t="str">
        <f t="shared" si="330"/>
        <v/>
      </c>
      <c r="BY1003" s="10" t="str">
        <f t="shared" si="331"/>
        <v/>
      </c>
      <c r="CA1003" s="10" t="str">
        <f t="shared" si="332"/>
        <v/>
      </c>
      <c r="CB1003" s="10" t="str">
        <f t="shared" si="333"/>
        <v/>
      </c>
      <c r="CC1003" s="10" t="str">
        <f t="shared" si="334"/>
        <v/>
      </c>
      <c r="CD1003" s="10" t="str">
        <f t="shared" si="335"/>
        <v/>
      </c>
      <c r="CE1003" s="10" t="str">
        <f t="shared" si="336"/>
        <v/>
      </c>
      <c r="CF1003" s="10"/>
      <c r="CG1003" s="10">
        <f t="shared" si="337"/>
        <v>0</v>
      </c>
    </row>
    <row r="1004" spans="1:85" hidden="1" x14ac:dyDescent="0.25">
      <c r="A1004" s="12" t="str">
        <f t="shared" si="343"/>
        <v/>
      </c>
      <c r="R1004" s="18" t="str">
        <f t="shared" si="342"/>
        <v xml:space="preserve"> []</v>
      </c>
      <c r="AI1004" s="45" t="str">
        <f t="shared" si="338"/>
        <v/>
      </c>
      <c r="AK1004" s="45" t="str">
        <f t="shared" si="339"/>
        <v/>
      </c>
      <c r="AP1004" s="45" t="str">
        <f t="shared" si="340"/>
        <v/>
      </c>
      <c r="AR1004" s="45" t="str">
        <f t="shared" si="341"/>
        <v/>
      </c>
      <c r="BN1004" s="45" t="str">
        <f t="shared" si="344"/>
        <v/>
      </c>
      <c r="BP1004" s="12" t="s">
        <v>3809</v>
      </c>
      <c r="BR1004" s="10" t="str">
        <f t="shared" si="324"/>
        <v/>
      </c>
      <c r="BS1004" s="10" t="str">
        <f t="shared" si="325"/>
        <v/>
      </c>
      <c r="BT1004" s="10" t="str">
        <f t="shared" si="326"/>
        <v/>
      </c>
      <c r="BU1004" s="10" t="str">
        <f t="shared" si="327"/>
        <v/>
      </c>
      <c r="BV1004" s="10" t="str">
        <f t="shared" si="328"/>
        <v/>
      </c>
      <c r="BW1004" s="10" t="str">
        <f t="shared" si="329"/>
        <v/>
      </c>
      <c r="BX1004" s="10" t="str">
        <f t="shared" si="330"/>
        <v/>
      </c>
      <c r="BY1004" s="10" t="str">
        <f t="shared" si="331"/>
        <v/>
      </c>
      <c r="CA1004" s="10" t="str">
        <f t="shared" si="332"/>
        <v/>
      </c>
      <c r="CB1004" s="10" t="str">
        <f t="shared" si="333"/>
        <v/>
      </c>
      <c r="CC1004" s="10" t="str">
        <f t="shared" si="334"/>
        <v/>
      </c>
      <c r="CD1004" s="10" t="str">
        <f t="shared" si="335"/>
        <v/>
      </c>
      <c r="CE1004" s="10" t="str">
        <f t="shared" si="336"/>
        <v/>
      </c>
      <c r="CF1004" s="10"/>
      <c r="CG1004" s="10">
        <f t="shared" si="337"/>
        <v>0</v>
      </c>
    </row>
    <row r="1005" spans="1:85" hidden="1" x14ac:dyDescent="0.25">
      <c r="A1005" s="12" t="str">
        <f t="shared" si="343"/>
        <v/>
      </c>
      <c r="R1005" s="18" t="str">
        <f t="shared" si="342"/>
        <v xml:space="preserve"> []</v>
      </c>
      <c r="AI1005" s="45" t="str">
        <f t="shared" si="338"/>
        <v/>
      </c>
      <c r="AK1005" s="45" t="str">
        <f t="shared" si="339"/>
        <v/>
      </c>
      <c r="AP1005" s="45" t="str">
        <f t="shared" si="340"/>
        <v/>
      </c>
      <c r="AR1005" s="45" t="str">
        <f t="shared" si="341"/>
        <v/>
      </c>
      <c r="BN1005" s="45" t="str">
        <f t="shared" si="344"/>
        <v/>
      </c>
      <c r="BP1005" s="12" t="s">
        <v>3809</v>
      </c>
      <c r="BR1005" s="10" t="str">
        <f t="shared" si="324"/>
        <v/>
      </c>
      <c r="BS1005" s="10" t="str">
        <f t="shared" si="325"/>
        <v/>
      </c>
      <c r="BT1005" s="10" t="str">
        <f t="shared" si="326"/>
        <v/>
      </c>
      <c r="BU1005" s="10" t="str">
        <f t="shared" si="327"/>
        <v/>
      </c>
      <c r="BV1005" s="10" t="str">
        <f t="shared" si="328"/>
        <v/>
      </c>
      <c r="BW1005" s="10" t="str">
        <f t="shared" si="329"/>
        <v/>
      </c>
      <c r="BX1005" s="10" t="str">
        <f t="shared" si="330"/>
        <v/>
      </c>
      <c r="BY1005" s="10" t="str">
        <f t="shared" si="331"/>
        <v/>
      </c>
      <c r="CA1005" s="10" t="str">
        <f t="shared" si="332"/>
        <v/>
      </c>
      <c r="CB1005" s="10" t="str">
        <f t="shared" si="333"/>
        <v/>
      </c>
      <c r="CC1005" s="10" t="str">
        <f t="shared" si="334"/>
        <v/>
      </c>
      <c r="CD1005" s="10" t="str">
        <f t="shared" si="335"/>
        <v/>
      </c>
      <c r="CE1005" s="10" t="str">
        <f t="shared" si="336"/>
        <v/>
      </c>
      <c r="CF1005" s="10"/>
      <c r="CG1005" s="10">
        <f t="shared" si="337"/>
        <v>0</v>
      </c>
    </row>
    <row r="1006" spans="1:85" hidden="1" x14ac:dyDescent="0.25">
      <c r="A1006" s="12" t="str">
        <f t="shared" si="343"/>
        <v/>
      </c>
      <c r="R1006" s="18" t="str">
        <f t="shared" si="342"/>
        <v xml:space="preserve"> []</v>
      </c>
      <c r="AI1006" s="45" t="str">
        <f t="shared" si="338"/>
        <v/>
      </c>
      <c r="AK1006" s="45" t="str">
        <f t="shared" si="339"/>
        <v/>
      </c>
      <c r="AP1006" s="45" t="str">
        <f t="shared" si="340"/>
        <v/>
      </c>
      <c r="AR1006" s="45" t="str">
        <f t="shared" si="341"/>
        <v/>
      </c>
      <c r="BN1006" s="45" t="str">
        <f t="shared" si="344"/>
        <v/>
      </c>
      <c r="BP1006" s="12" t="s">
        <v>3809</v>
      </c>
      <c r="BR1006" s="10" t="str">
        <f t="shared" si="324"/>
        <v/>
      </c>
      <c r="BS1006" s="10" t="str">
        <f t="shared" si="325"/>
        <v/>
      </c>
      <c r="BT1006" s="10" t="str">
        <f t="shared" si="326"/>
        <v/>
      </c>
      <c r="BU1006" s="10" t="str">
        <f t="shared" si="327"/>
        <v/>
      </c>
      <c r="BV1006" s="10" t="str">
        <f t="shared" si="328"/>
        <v/>
      </c>
      <c r="BW1006" s="10" t="str">
        <f t="shared" si="329"/>
        <v/>
      </c>
      <c r="BX1006" s="10" t="str">
        <f t="shared" si="330"/>
        <v/>
      </c>
      <c r="BY1006" s="10" t="str">
        <f t="shared" si="331"/>
        <v/>
      </c>
      <c r="CA1006" s="10" t="str">
        <f t="shared" si="332"/>
        <v/>
      </c>
      <c r="CB1006" s="10" t="str">
        <f t="shared" si="333"/>
        <v/>
      </c>
      <c r="CC1006" s="10" t="str">
        <f t="shared" si="334"/>
        <v/>
      </c>
      <c r="CD1006" s="10" t="str">
        <f t="shared" si="335"/>
        <v/>
      </c>
      <c r="CE1006" s="10" t="str">
        <f t="shared" si="336"/>
        <v/>
      </c>
      <c r="CF1006" s="10"/>
      <c r="CG1006" s="10">
        <f t="shared" si="337"/>
        <v>0</v>
      </c>
    </row>
    <row r="1007" spans="1:85" hidden="1" x14ac:dyDescent="0.25">
      <c r="A1007" s="12" t="str">
        <f t="shared" si="343"/>
        <v/>
      </c>
      <c r="R1007" s="18" t="str">
        <f t="shared" si="342"/>
        <v xml:space="preserve"> []</v>
      </c>
      <c r="AI1007" s="45" t="str">
        <f t="shared" si="338"/>
        <v/>
      </c>
      <c r="AK1007" s="45" t="str">
        <f t="shared" si="339"/>
        <v/>
      </c>
      <c r="AP1007" s="45" t="str">
        <f t="shared" si="340"/>
        <v/>
      </c>
      <c r="AR1007" s="45" t="str">
        <f t="shared" si="341"/>
        <v/>
      </c>
      <c r="BN1007" s="45" t="str">
        <f t="shared" si="344"/>
        <v/>
      </c>
      <c r="BP1007" s="12" t="s">
        <v>3809</v>
      </c>
      <c r="BR1007" s="10" t="str">
        <f t="shared" si="324"/>
        <v/>
      </c>
      <c r="BS1007" s="10" t="str">
        <f t="shared" si="325"/>
        <v/>
      </c>
      <c r="BT1007" s="10" t="str">
        <f t="shared" si="326"/>
        <v/>
      </c>
      <c r="BU1007" s="10" t="str">
        <f t="shared" si="327"/>
        <v/>
      </c>
      <c r="BV1007" s="10" t="str">
        <f t="shared" si="328"/>
        <v/>
      </c>
      <c r="BW1007" s="10" t="str">
        <f t="shared" si="329"/>
        <v/>
      </c>
      <c r="BX1007" s="10" t="str">
        <f t="shared" si="330"/>
        <v/>
      </c>
      <c r="BY1007" s="10" t="str">
        <f t="shared" si="331"/>
        <v/>
      </c>
      <c r="CA1007" s="10" t="str">
        <f t="shared" si="332"/>
        <v/>
      </c>
      <c r="CB1007" s="10" t="str">
        <f t="shared" si="333"/>
        <v/>
      </c>
      <c r="CC1007" s="10" t="str">
        <f t="shared" si="334"/>
        <v/>
      </c>
      <c r="CD1007" s="10" t="str">
        <f t="shared" si="335"/>
        <v/>
      </c>
      <c r="CE1007" s="10" t="str">
        <f t="shared" si="336"/>
        <v/>
      </c>
      <c r="CF1007" s="10"/>
      <c r="CG1007" s="10">
        <f t="shared" si="337"/>
        <v>0</v>
      </c>
    </row>
    <row r="1008" spans="1:85" hidden="1" x14ac:dyDescent="0.25">
      <c r="A1008" s="12" t="str">
        <f t="shared" si="343"/>
        <v/>
      </c>
      <c r="R1008" s="18" t="str">
        <f t="shared" si="342"/>
        <v xml:space="preserve"> []</v>
      </c>
      <c r="AI1008" s="45" t="str">
        <f t="shared" si="338"/>
        <v/>
      </c>
      <c r="AK1008" s="45" t="str">
        <f t="shared" si="339"/>
        <v/>
      </c>
      <c r="AP1008" s="45" t="str">
        <f t="shared" si="340"/>
        <v/>
      </c>
      <c r="AR1008" s="45" t="str">
        <f t="shared" si="341"/>
        <v/>
      </c>
      <c r="BN1008" s="45" t="str">
        <f t="shared" si="344"/>
        <v/>
      </c>
      <c r="BP1008" s="12" t="s">
        <v>3809</v>
      </c>
      <c r="BR1008" s="10" t="str">
        <f t="shared" si="324"/>
        <v/>
      </c>
      <c r="BS1008" s="10" t="str">
        <f t="shared" si="325"/>
        <v/>
      </c>
      <c r="BT1008" s="10" t="str">
        <f t="shared" si="326"/>
        <v/>
      </c>
      <c r="BU1008" s="10" t="str">
        <f t="shared" si="327"/>
        <v/>
      </c>
      <c r="BV1008" s="10" t="str">
        <f t="shared" si="328"/>
        <v/>
      </c>
      <c r="BW1008" s="10" t="str">
        <f t="shared" si="329"/>
        <v/>
      </c>
      <c r="BX1008" s="10" t="str">
        <f t="shared" si="330"/>
        <v/>
      </c>
      <c r="BY1008" s="10" t="str">
        <f t="shared" si="331"/>
        <v/>
      </c>
      <c r="CA1008" s="10" t="str">
        <f t="shared" si="332"/>
        <v/>
      </c>
      <c r="CB1008" s="10" t="str">
        <f t="shared" si="333"/>
        <v/>
      </c>
      <c r="CC1008" s="10" t="str">
        <f t="shared" si="334"/>
        <v/>
      </c>
      <c r="CD1008" s="10" t="str">
        <f t="shared" si="335"/>
        <v/>
      </c>
      <c r="CE1008" s="10" t="str">
        <f t="shared" si="336"/>
        <v/>
      </c>
      <c r="CF1008" s="10"/>
      <c r="CG1008" s="10">
        <f t="shared" si="337"/>
        <v>0</v>
      </c>
    </row>
    <row r="1009" spans="1:85" hidden="1" x14ac:dyDescent="0.25">
      <c r="A1009" s="12" t="str">
        <f t="shared" si="343"/>
        <v/>
      </c>
      <c r="R1009" s="18" t="str">
        <f t="shared" si="342"/>
        <v xml:space="preserve"> []</v>
      </c>
      <c r="AI1009" s="45" t="str">
        <f t="shared" si="338"/>
        <v/>
      </c>
      <c r="AK1009" s="45" t="str">
        <f t="shared" si="339"/>
        <v/>
      </c>
      <c r="AP1009" s="45" t="str">
        <f t="shared" si="340"/>
        <v/>
      </c>
      <c r="AR1009" s="45" t="str">
        <f t="shared" si="341"/>
        <v/>
      </c>
      <c r="BN1009" s="45" t="str">
        <f t="shared" si="344"/>
        <v/>
      </c>
      <c r="BP1009" s="12" t="s">
        <v>3809</v>
      </c>
      <c r="BR1009" s="10" t="str">
        <f t="shared" si="324"/>
        <v/>
      </c>
      <c r="BS1009" s="10" t="str">
        <f t="shared" si="325"/>
        <v/>
      </c>
      <c r="BT1009" s="10" t="str">
        <f t="shared" si="326"/>
        <v/>
      </c>
      <c r="BU1009" s="10" t="str">
        <f t="shared" si="327"/>
        <v/>
      </c>
      <c r="BV1009" s="10" t="str">
        <f t="shared" si="328"/>
        <v/>
      </c>
      <c r="BW1009" s="10" t="str">
        <f t="shared" si="329"/>
        <v/>
      </c>
      <c r="BX1009" s="10" t="str">
        <f t="shared" si="330"/>
        <v/>
      </c>
      <c r="BY1009" s="10" t="str">
        <f t="shared" si="331"/>
        <v/>
      </c>
      <c r="CA1009" s="10" t="str">
        <f t="shared" si="332"/>
        <v/>
      </c>
      <c r="CB1009" s="10" t="str">
        <f t="shared" si="333"/>
        <v/>
      </c>
      <c r="CC1009" s="10" t="str">
        <f t="shared" si="334"/>
        <v/>
      </c>
      <c r="CD1009" s="10" t="str">
        <f t="shared" si="335"/>
        <v/>
      </c>
      <c r="CE1009" s="10" t="str">
        <f t="shared" si="336"/>
        <v/>
      </c>
      <c r="CF1009" s="10"/>
      <c r="CG1009" s="10">
        <f t="shared" si="337"/>
        <v>0</v>
      </c>
    </row>
    <row r="1010" spans="1:85" hidden="1" x14ac:dyDescent="0.25">
      <c r="A1010" s="12" t="str">
        <f t="shared" si="343"/>
        <v/>
      </c>
      <c r="R1010" s="18" t="str">
        <f t="shared" si="342"/>
        <v xml:space="preserve"> []</v>
      </c>
      <c r="AI1010" s="45" t="str">
        <f t="shared" ref="AI1010:AI1013" si="345">IF(ISBLANK(U99),"",U99)</f>
        <v/>
      </c>
      <c r="AK1010" s="45" t="str">
        <f t="shared" ref="AK1010:AK1013" si="346">IF(ISBLANK(W99),"",W99)</f>
        <v/>
      </c>
      <c r="AP1010" s="45" t="str">
        <f t="shared" ref="AP1010:AP1013" si="347">IF(ISBLANK(AB99),"",AB99)</f>
        <v/>
      </c>
      <c r="AR1010" s="45" t="str">
        <f t="shared" ref="AR1010:AR1013" si="348">IF(ISBLANK(AD99),"",AD99)</f>
        <v/>
      </c>
      <c r="BN1010" s="45" t="str">
        <f t="shared" si="344"/>
        <v/>
      </c>
      <c r="BP1010" s="12" t="s">
        <v>3809</v>
      </c>
      <c r="BR1010" s="10" t="str">
        <f t="shared" si="324"/>
        <v/>
      </c>
      <c r="BS1010" s="10" t="str">
        <f t="shared" si="325"/>
        <v/>
      </c>
      <c r="BT1010" s="10" t="str">
        <f t="shared" si="326"/>
        <v/>
      </c>
      <c r="BU1010" s="10" t="str">
        <f t="shared" si="327"/>
        <v/>
      </c>
      <c r="BV1010" s="10" t="str">
        <f t="shared" si="328"/>
        <v/>
      </c>
      <c r="BW1010" s="10" t="str">
        <f t="shared" si="329"/>
        <v/>
      </c>
      <c r="BX1010" s="10" t="str">
        <f t="shared" si="330"/>
        <v/>
      </c>
      <c r="BY1010" s="10" t="str">
        <f t="shared" si="331"/>
        <v/>
      </c>
      <c r="CA1010" s="10" t="str">
        <f t="shared" si="332"/>
        <v/>
      </c>
      <c r="CB1010" s="10" t="str">
        <f t="shared" si="333"/>
        <v/>
      </c>
      <c r="CC1010" s="10" t="str">
        <f t="shared" si="334"/>
        <v/>
      </c>
      <c r="CD1010" s="10" t="str">
        <f t="shared" si="335"/>
        <v/>
      </c>
      <c r="CE1010" s="10" t="str">
        <f t="shared" si="336"/>
        <v/>
      </c>
      <c r="CF1010" s="10"/>
      <c r="CG1010" s="10">
        <f t="shared" si="337"/>
        <v>0</v>
      </c>
    </row>
    <row r="1011" spans="1:85" hidden="1" x14ac:dyDescent="0.25">
      <c r="A1011" s="12" t="str">
        <f t="shared" si="343"/>
        <v/>
      </c>
      <c r="R1011" s="18" t="str">
        <f t="shared" si="342"/>
        <v xml:space="preserve"> []</v>
      </c>
      <c r="AI1011" s="45" t="str">
        <f t="shared" si="345"/>
        <v/>
      </c>
      <c r="AK1011" s="45" t="str">
        <f t="shared" si="346"/>
        <v/>
      </c>
      <c r="AP1011" s="45" t="str">
        <f t="shared" si="347"/>
        <v/>
      </c>
      <c r="AR1011" s="45" t="str">
        <f t="shared" si="348"/>
        <v/>
      </c>
      <c r="BN1011" s="45" t="str">
        <f t="shared" si="344"/>
        <v/>
      </c>
      <c r="BP1011" s="12" t="s">
        <v>3809</v>
      </c>
      <c r="BR1011" s="10" t="str">
        <f t="shared" ref="BR1011:BR1074" si="349">IF(U1011="","",CONCATENATE(BR$113," (",U1011,")",IF(OR(W1011&lt;&gt;"",AB1011&lt;&gt;"",AD1011&lt;&gt;"",AI1011&lt;&gt;"",AK1011&lt;&gt;"",AP1011&lt;&gt;"",AR1011&lt;&gt;"")," и ","")))</f>
        <v/>
      </c>
      <c r="BS1011" s="10" t="str">
        <f t="shared" ref="BS1011:BS1074" si="350">IF(W1011="","",CONCATENATE(BS$113," (",W1011,")",IF(OR(AB1011&lt;&gt;"",AD1011&lt;&gt;"",AI1011&lt;&gt;"",AK1011&lt;&gt;"",AP1011&lt;&gt;"",AR1011&lt;&gt;"")," и ","")))</f>
        <v/>
      </c>
      <c r="BT1011" s="10" t="str">
        <f t="shared" ref="BT1011:BT1074" si="351">IF(AB1011="","",CONCATENATE(BT$113," (",AB1011,")",IF(OR(AD1011&lt;&gt;"",AI1011&lt;&gt;"",AK1011&lt;&gt;"",AP1011&lt;&gt;"",AR1011&lt;&gt;"")," и ","")))</f>
        <v/>
      </c>
      <c r="BU1011" s="10" t="str">
        <f t="shared" ref="BU1011:BU1074" si="352">IF(AD1011="","",CONCATENATE(BU$113," (",AD1011,")",IF(OR(AI1011&lt;&gt;"",AK1011&lt;&gt;"",AP1011&lt;&gt;"",AR1011&lt;&gt;"")," и ","")))</f>
        <v/>
      </c>
      <c r="BV1011" s="10" t="str">
        <f t="shared" ref="BV1011:BV1074" si="353">IF(AI1011="","",CONCATENATE(BV$113," (",AI1011,")",IF(OR(AK1011&lt;&gt;"",AP1011&lt;&gt;"",AR1011&lt;&gt;"")," и ","")))</f>
        <v/>
      </c>
      <c r="BW1011" s="10" t="str">
        <f t="shared" ref="BW1011:BW1074" si="354">IF(AK1011="","",CONCATENATE(BW$113," (",AK1011,")",IF(OR(AP1011&lt;&gt;"",AR1011&lt;&gt;"")," и ","")))</f>
        <v/>
      </c>
      <c r="BX1011" s="10" t="str">
        <f t="shared" ref="BX1011:BX1074" si="355">IF(AP1011="","",CONCATENATE(BX$113," (",AP1011,")",IF(OR(AR1011&lt;&gt;"")," и ","")))</f>
        <v/>
      </c>
      <c r="BY1011" s="10" t="str">
        <f t="shared" ref="BY1011:BY1074" si="356">IF(AR1011="","",CONCATENATE(BY$113," (",AR1011,")"))</f>
        <v/>
      </c>
      <c r="CA1011" s="10" t="str">
        <f t="shared" ref="CA1011:CA1074" si="357">IF(OR(W1011&lt;&gt;"",AB1011&lt;&gt;"",AD1011&lt;&gt;"",AI1011&lt;&gt;"",AK1011&lt;&gt;"",AP1011&lt;&gt;"",AR1011&lt;&gt;"")," и ","")</f>
        <v/>
      </c>
      <c r="CB1011" s="10" t="str">
        <f t="shared" ref="CB1011:CB1074" si="358">IF(OR(AB1011&lt;&gt;"",AD1011&lt;&gt;"",AI1011&lt;&gt;"",AK1011&lt;&gt;"",AP1011&lt;&gt;"",AR1011&lt;&gt;"")," и ","")</f>
        <v/>
      </c>
      <c r="CC1011" s="10" t="str">
        <f t="shared" ref="CC1011:CC1074" si="359">IF(OR(AI1011&lt;&gt;"",AK1011&lt;&gt;"",AP1011&lt;&gt;"",AR1011&lt;&gt;"")," и ","")</f>
        <v/>
      </c>
      <c r="CD1011" s="10" t="str">
        <f t="shared" ref="CD1011:CD1074" si="360">IF(OR(AK1011&lt;&gt;"",AP1011&lt;&gt;"",AR1011&lt;&gt;"")," и ","")</f>
        <v/>
      </c>
      <c r="CE1011" s="10" t="str">
        <f t="shared" ref="CE1011:CE1074" si="361">IF(OR(AP1011&lt;&gt;"",AR1011&lt;&gt;"")," и ","")</f>
        <v/>
      </c>
      <c r="CF1011" s="10"/>
      <c r="CG1011" s="10">
        <f t="shared" ref="CG1011:CG1074" si="362">8-COUNTIFS(BR1011:BY1011,"")</f>
        <v>0</v>
      </c>
    </row>
    <row r="1012" spans="1:85" hidden="1" x14ac:dyDescent="0.25">
      <c r="A1012" s="12" t="str">
        <f t="shared" si="343"/>
        <v/>
      </c>
      <c r="R1012" s="18" t="str">
        <f t="shared" si="342"/>
        <v xml:space="preserve"> []</v>
      </c>
      <c r="AI1012" s="45" t="str">
        <f t="shared" si="345"/>
        <v/>
      </c>
      <c r="AK1012" s="45" t="str">
        <f t="shared" si="346"/>
        <v/>
      </c>
      <c r="AP1012" s="45" t="str">
        <f t="shared" si="347"/>
        <v/>
      </c>
      <c r="AR1012" s="45" t="str">
        <f t="shared" si="348"/>
        <v/>
      </c>
      <c r="BN1012" s="45" t="str">
        <f t="shared" si="344"/>
        <v/>
      </c>
      <c r="BP1012" s="12" t="s">
        <v>3809</v>
      </c>
      <c r="BR1012" s="10" t="str">
        <f t="shared" si="349"/>
        <v/>
      </c>
      <c r="BS1012" s="10" t="str">
        <f t="shared" si="350"/>
        <v/>
      </c>
      <c r="BT1012" s="10" t="str">
        <f t="shared" si="351"/>
        <v/>
      </c>
      <c r="BU1012" s="10" t="str">
        <f t="shared" si="352"/>
        <v/>
      </c>
      <c r="BV1012" s="10" t="str">
        <f t="shared" si="353"/>
        <v/>
      </c>
      <c r="BW1012" s="10" t="str">
        <f t="shared" si="354"/>
        <v/>
      </c>
      <c r="BX1012" s="10" t="str">
        <f t="shared" si="355"/>
        <v/>
      </c>
      <c r="BY1012" s="10" t="str">
        <f t="shared" si="356"/>
        <v/>
      </c>
      <c r="CA1012" s="10" t="str">
        <f t="shared" si="357"/>
        <v/>
      </c>
      <c r="CB1012" s="10" t="str">
        <f t="shared" si="358"/>
        <v/>
      </c>
      <c r="CC1012" s="10" t="str">
        <f t="shared" si="359"/>
        <v/>
      </c>
      <c r="CD1012" s="10" t="str">
        <f t="shared" si="360"/>
        <v/>
      </c>
      <c r="CE1012" s="10" t="str">
        <f t="shared" si="361"/>
        <v/>
      </c>
      <c r="CF1012" s="10"/>
      <c r="CG1012" s="10">
        <f t="shared" si="362"/>
        <v>0</v>
      </c>
    </row>
    <row r="1013" spans="1:85" hidden="1" x14ac:dyDescent="0.25">
      <c r="A1013" s="12" t="str">
        <f t="shared" si="343"/>
        <v/>
      </c>
      <c r="R1013" s="18" t="str">
        <f t="shared" si="342"/>
        <v xml:space="preserve"> []</v>
      </c>
      <c r="AI1013" s="45" t="str">
        <f t="shared" si="345"/>
        <v/>
      </c>
      <c r="AK1013" s="45" t="str">
        <f t="shared" si="346"/>
        <v/>
      </c>
      <c r="AP1013" s="45" t="str">
        <f t="shared" si="347"/>
        <v/>
      </c>
      <c r="AR1013" s="45" t="str">
        <f t="shared" si="348"/>
        <v/>
      </c>
      <c r="BN1013" s="45" t="str">
        <f t="shared" ref="BN1013:BN1054" si="363">A1013</f>
        <v/>
      </c>
      <c r="BP1013" s="12" t="s">
        <v>3809</v>
      </c>
      <c r="BR1013" s="10" t="str">
        <f t="shared" si="349"/>
        <v/>
      </c>
      <c r="BS1013" s="10" t="str">
        <f t="shared" si="350"/>
        <v/>
      </c>
      <c r="BT1013" s="10" t="str">
        <f t="shared" si="351"/>
        <v/>
      </c>
      <c r="BU1013" s="10" t="str">
        <f t="shared" si="352"/>
        <v/>
      </c>
      <c r="BV1013" s="10" t="str">
        <f t="shared" si="353"/>
        <v/>
      </c>
      <c r="BW1013" s="10" t="str">
        <f t="shared" si="354"/>
        <v/>
      </c>
      <c r="BX1013" s="10" t="str">
        <f t="shared" si="355"/>
        <v/>
      </c>
      <c r="BY1013" s="10" t="str">
        <f t="shared" si="356"/>
        <v/>
      </c>
      <c r="CA1013" s="10" t="str">
        <f t="shared" si="357"/>
        <v/>
      </c>
      <c r="CB1013" s="10" t="str">
        <f t="shared" si="358"/>
        <v/>
      </c>
      <c r="CC1013" s="10" t="str">
        <f t="shared" si="359"/>
        <v/>
      </c>
      <c r="CD1013" s="10" t="str">
        <f t="shared" si="360"/>
        <v/>
      </c>
      <c r="CE1013" s="10" t="str">
        <f t="shared" si="361"/>
        <v/>
      </c>
      <c r="CF1013" s="10"/>
      <c r="CG1013" s="10">
        <f t="shared" si="362"/>
        <v>0</v>
      </c>
    </row>
    <row r="1014" spans="1:85" x14ac:dyDescent="0.25">
      <c r="A1014" s="12">
        <f t="shared" si="343"/>
        <v>1</v>
      </c>
      <c r="R1014" s="18" t="str">
        <f t="shared" ref="R1014:R1078" si="364">CONCATENATE(R3," [",
BR1014,BS1014,BT1014,BU1014,BV1014,BW1014,BX1014,BY1014,"]")</f>
        <v>Хранилище (Гробница) [Час НС (甲) и Час ЗВ (丑)]</v>
      </c>
      <c r="AP1014" s="45" t="str">
        <f>IF(ISBLANK(U3),"",U3)</f>
        <v>甲</v>
      </c>
      <c r="AR1014" s="45" t="str">
        <f>IF(ISBLANK(W3),"",W3)</f>
        <v>丑</v>
      </c>
      <c r="BN1014" s="45">
        <f t="shared" si="363"/>
        <v>1</v>
      </c>
      <c r="BP1014" s="12" t="s">
        <v>3800</v>
      </c>
      <c r="BR1014" s="10" t="str">
        <f t="shared" ref="BR1014" si="365">IF(U1014="","",CONCATENATE(BR$113," (",U1014,")",IF(OR(W1014&lt;&gt;"",AB1014&lt;&gt;"",AD1014&lt;&gt;"",AI1014&lt;&gt;"",AK1014&lt;&gt;"",AP1014&lt;&gt;"",AR1014&lt;&gt;"")," и ","")))</f>
        <v/>
      </c>
      <c r="BS1014" s="10" t="str">
        <f t="shared" ref="BS1014" si="366">IF(W1014="","",CONCATENATE(BS$113," (",W1014,")",IF(OR(AB1014&lt;&gt;"",AD1014&lt;&gt;"",AI1014&lt;&gt;"",AK1014&lt;&gt;"",AP1014&lt;&gt;"",AR1014&lt;&gt;"")," и ","")))</f>
        <v/>
      </c>
      <c r="BT1014" s="10" t="str">
        <f t="shared" ref="BT1014" si="367">IF(AB1014="","",CONCATENATE(BT$113," (",AB1014,")",IF(OR(AD1014&lt;&gt;"",AI1014&lt;&gt;"",AK1014&lt;&gt;"",AP1014&lt;&gt;"",AR1014&lt;&gt;"")," и ","")))</f>
        <v/>
      </c>
      <c r="BU1014" s="10" t="str">
        <f t="shared" ref="BU1014" si="368">IF(AD1014="","",CONCATENATE(BU$113," (",AD1014,")",IF(OR(AI1014&lt;&gt;"",AK1014&lt;&gt;"",AP1014&lt;&gt;"",AR1014&lt;&gt;"")," и ","")))</f>
        <v/>
      </c>
      <c r="BV1014" s="10" t="str">
        <f t="shared" ref="BV1014" si="369">IF(AI1014="","",CONCATENATE(BV$113," (",AI1014,")",IF(OR(AK1014&lt;&gt;"",AP1014&lt;&gt;"",AR1014&lt;&gt;"")," и ","")))</f>
        <v/>
      </c>
      <c r="BW1014" s="10" t="str">
        <f t="shared" ref="BW1014" si="370">IF(AK1014="","",CONCATENATE(BW$113," (",AK1014,")",IF(OR(AP1014&lt;&gt;"",AR1014&lt;&gt;"")," и ","")))</f>
        <v/>
      </c>
      <c r="BX1014" s="10" t="str">
        <f t="shared" ref="BX1014" si="371">IF(AP1014="","",CONCATENATE(BX$113," (",AP1014,")",IF(OR(AR1014&lt;&gt;"")," и ","")))</f>
        <v xml:space="preserve">Час НС (甲) и </v>
      </c>
      <c r="BY1014" s="10" t="str">
        <f t="shared" ref="BY1014" si="372">IF(AR1014="","",CONCATENATE(BY$113," (",AR1014,")"))</f>
        <v>Час ЗВ (丑)</v>
      </c>
      <c r="CA1014" s="10" t="str">
        <f t="shared" ref="CA1014" si="373">IF(OR(W1014&lt;&gt;"",AB1014&lt;&gt;"",AD1014&lt;&gt;"",AI1014&lt;&gt;"",AK1014&lt;&gt;"",AP1014&lt;&gt;"",AR1014&lt;&gt;"")," и ","")</f>
        <v xml:space="preserve"> и </v>
      </c>
      <c r="CB1014" s="10" t="str">
        <f t="shared" ref="CB1014" si="374">IF(OR(AB1014&lt;&gt;"",AD1014&lt;&gt;"",AI1014&lt;&gt;"",AK1014&lt;&gt;"",AP1014&lt;&gt;"",AR1014&lt;&gt;"")," и ","")</f>
        <v xml:space="preserve"> и </v>
      </c>
      <c r="CC1014" s="10" t="str">
        <f t="shared" ref="CC1014" si="375">IF(OR(AI1014&lt;&gt;"",AK1014&lt;&gt;"",AP1014&lt;&gt;"",AR1014&lt;&gt;"")," и ","")</f>
        <v xml:space="preserve"> и </v>
      </c>
      <c r="CD1014" s="10" t="str">
        <f t="shared" ref="CD1014" si="376">IF(OR(AK1014&lt;&gt;"",AP1014&lt;&gt;"",AR1014&lt;&gt;"")," и ","")</f>
        <v xml:space="preserve"> и </v>
      </c>
      <c r="CE1014" s="10" t="str">
        <f t="shared" ref="CE1014" si="377">IF(OR(AP1014&lt;&gt;"",AR1014&lt;&gt;"")," и ","")</f>
        <v xml:space="preserve"> и </v>
      </c>
      <c r="CF1014" s="10"/>
      <c r="CG1014" s="10">
        <f t="shared" ref="CG1014" si="378">8-COUNTIFS(BR1014:BY1014,"")</f>
        <v>2</v>
      </c>
    </row>
    <row r="1015" spans="1:85" x14ac:dyDescent="0.25">
      <c r="A1015" s="12">
        <f t="shared" si="343"/>
        <v>1</v>
      </c>
      <c r="R1015" s="18" t="str">
        <f t="shared" si="364"/>
        <v>Хранилище (Гробница) [Час НС (甲) и Час ЗВ (辰)]</v>
      </c>
      <c r="AP1015" s="45" t="str">
        <f t="shared" ref="AP1015:AP1078" si="379">IF(ISBLANK(U4),"",U4)</f>
        <v>甲</v>
      </c>
      <c r="AR1015" s="45" t="str">
        <f t="shared" ref="AR1015:AR1078" si="380">IF(ISBLANK(W4),"",W4)</f>
        <v>辰</v>
      </c>
      <c r="BN1015" s="45">
        <f t="shared" si="363"/>
        <v>1</v>
      </c>
      <c r="BP1015" s="12" t="s">
        <v>3800</v>
      </c>
      <c r="BR1015" s="10" t="str">
        <f t="shared" si="349"/>
        <v/>
      </c>
      <c r="BS1015" s="10" t="str">
        <f t="shared" si="350"/>
        <v/>
      </c>
      <c r="BT1015" s="10" t="str">
        <f t="shared" si="351"/>
        <v/>
      </c>
      <c r="BU1015" s="10" t="str">
        <f t="shared" si="352"/>
        <v/>
      </c>
      <c r="BV1015" s="10" t="str">
        <f t="shared" si="353"/>
        <v/>
      </c>
      <c r="BW1015" s="10" t="str">
        <f t="shared" si="354"/>
        <v/>
      </c>
      <c r="BX1015" s="10" t="str">
        <f t="shared" si="355"/>
        <v xml:space="preserve">Час НС (甲) и </v>
      </c>
      <c r="BY1015" s="10" t="str">
        <f t="shared" si="356"/>
        <v>Час ЗВ (辰)</v>
      </c>
      <c r="CA1015" s="10" t="str">
        <f t="shared" si="357"/>
        <v xml:space="preserve"> и </v>
      </c>
      <c r="CB1015" s="10" t="str">
        <f t="shared" si="358"/>
        <v xml:space="preserve"> и </v>
      </c>
      <c r="CC1015" s="10" t="str">
        <f t="shared" si="359"/>
        <v xml:space="preserve"> и </v>
      </c>
      <c r="CD1015" s="10" t="str">
        <f t="shared" si="360"/>
        <v xml:space="preserve"> и </v>
      </c>
      <c r="CE1015" s="10" t="str">
        <f t="shared" si="361"/>
        <v xml:space="preserve"> и </v>
      </c>
      <c r="CF1015" s="10"/>
      <c r="CG1015" s="10">
        <f t="shared" si="362"/>
        <v>2</v>
      </c>
    </row>
    <row r="1016" spans="1:85" x14ac:dyDescent="0.25">
      <c r="A1016" s="12">
        <f t="shared" si="343"/>
        <v>1</v>
      </c>
      <c r="R1016" s="18" t="str">
        <f t="shared" si="364"/>
        <v>Хранилище (Гробница) [Час НС (甲) и Час ЗВ (未)]</v>
      </c>
      <c r="AP1016" s="45" t="str">
        <f t="shared" si="379"/>
        <v>甲</v>
      </c>
      <c r="AR1016" s="45" t="str">
        <f t="shared" si="380"/>
        <v>未</v>
      </c>
      <c r="BN1016" s="45">
        <f t="shared" si="363"/>
        <v>1</v>
      </c>
      <c r="BP1016" s="12" t="s">
        <v>3800</v>
      </c>
      <c r="BR1016" s="10" t="str">
        <f t="shared" si="349"/>
        <v/>
      </c>
      <c r="BS1016" s="10" t="str">
        <f t="shared" si="350"/>
        <v/>
      </c>
      <c r="BT1016" s="10" t="str">
        <f t="shared" si="351"/>
        <v/>
      </c>
      <c r="BU1016" s="10" t="str">
        <f t="shared" si="352"/>
        <v/>
      </c>
      <c r="BV1016" s="10" t="str">
        <f t="shared" si="353"/>
        <v/>
      </c>
      <c r="BW1016" s="10" t="str">
        <f t="shared" si="354"/>
        <v/>
      </c>
      <c r="BX1016" s="10" t="str">
        <f t="shared" si="355"/>
        <v xml:space="preserve">Час НС (甲) и </v>
      </c>
      <c r="BY1016" s="10" t="str">
        <f t="shared" si="356"/>
        <v>Час ЗВ (未)</v>
      </c>
      <c r="CA1016" s="10" t="str">
        <f t="shared" si="357"/>
        <v xml:space="preserve"> и </v>
      </c>
      <c r="CB1016" s="10" t="str">
        <f t="shared" si="358"/>
        <v xml:space="preserve"> и </v>
      </c>
      <c r="CC1016" s="10" t="str">
        <f t="shared" si="359"/>
        <v xml:space="preserve"> и </v>
      </c>
      <c r="CD1016" s="10" t="str">
        <f t="shared" si="360"/>
        <v xml:space="preserve"> и </v>
      </c>
      <c r="CE1016" s="10" t="str">
        <f t="shared" si="361"/>
        <v xml:space="preserve"> и </v>
      </c>
      <c r="CF1016" s="10"/>
      <c r="CG1016" s="10">
        <f t="shared" si="362"/>
        <v>2</v>
      </c>
    </row>
    <row r="1017" spans="1:85" x14ac:dyDescent="0.25">
      <c r="A1017" s="12">
        <f t="shared" si="343"/>
        <v>1</v>
      </c>
      <c r="R1017" s="18" t="str">
        <f t="shared" si="364"/>
        <v>Хранилище (Гробница) [Час НС (甲) и Час ЗВ (戌)]</v>
      </c>
      <c r="AP1017" s="45" t="str">
        <f t="shared" si="379"/>
        <v>甲</v>
      </c>
      <c r="AR1017" s="45" t="str">
        <f t="shared" si="380"/>
        <v>戌</v>
      </c>
      <c r="BN1017" s="45">
        <f t="shared" si="363"/>
        <v>1</v>
      </c>
      <c r="BP1017" s="12" t="s">
        <v>3800</v>
      </c>
      <c r="BR1017" s="10" t="str">
        <f t="shared" si="349"/>
        <v/>
      </c>
      <c r="BS1017" s="10" t="str">
        <f t="shared" si="350"/>
        <v/>
      </c>
      <c r="BT1017" s="10" t="str">
        <f t="shared" si="351"/>
        <v/>
      </c>
      <c r="BU1017" s="10" t="str">
        <f t="shared" si="352"/>
        <v/>
      </c>
      <c r="BV1017" s="10" t="str">
        <f t="shared" si="353"/>
        <v/>
      </c>
      <c r="BW1017" s="10" t="str">
        <f t="shared" si="354"/>
        <v/>
      </c>
      <c r="BX1017" s="10" t="str">
        <f t="shared" si="355"/>
        <v xml:space="preserve">Час НС (甲) и </v>
      </c>
      <c r="BY1017" s="10" t="str">
        <f t="shared" si="356"/>
        <v>Час ЗВ (戌)</v>
      </c>
      <c r="CA1017" s="10" t="str">
        <f t="shared" si="357"/>
        <v xml:space="preserve"> и </v>
      </c>
      <c r="CB1017" s="10" t="str">
        <f t="shared" si="358"/>
        <v xml:space="preserve"> и </v>
      </c>
      <c r="CC1017" s="10" t="str">
        <f t="shared" si="359"/>
        <v xml:space="preserve"> и </v>
      </c>
      <c r="CD1017" s="10" t="str">
        <f t="shared" si="360"/>
        <v xml:space="preserve"> и </v>
      </c>
      <c r="CE1017" s="10" t="str">
        <f t="shared" si="361"/>
        <v xml:space="preserve"> и </v>
      </c>
      <c r="CF1017" s="10"/>
      <c r="CG1017" s="10">
        <f t="shared" si="362"/>
        <v>2</v>
      </c>
    </row>
    <row r="1018" spans="1:85" x14ac:dyDescent="0.25">
      <c r="A1018" s="12">
        <f t="shared" si="343"/>
        <v>1</v>
      </c>
      <c r="R1018" s="18" t="str">
        <f t="shared" si="364"/>
        <v>Хранилище (Гробница) [Час НС (乙) и Час ЗВ (丑)]</v>
      </c>
      <c r="AP1018" s="45" t="str">
        <f t="shared" si="379"/>
        <v>乙</v>
      </c>
      <c r="AR1018" s="45" t="str">
        <f t="shared" si="380"/>
        <v>丑</v>
      </c>
      <c r="BN1018" s="45">
        <f t="shared" si="363"/>
        <v>1</v>
      </c>
      <c r="BP1018" s="12" t="s">
        <v>3800</v>
      </c>
      <c r="BR1018" s="10" t="str">
        <f t="shared" si="349"/>
        <v/>
      </c>
      <c r="BS1018" s="10" t="str">
        <f t="shared" si="350"/>
        <v/>
      </c>
      <c r="BT1018" s="10" t="str">
        <f t="shared" si="351"/>
        <v/>
      </c>
      <c r="BU1018" s="10" t="str">
        <f t="shared" si="352"/>
        <v/>
      </c>
      <c r="BV1018" s="10" t="str">
        <f t="shared" si="353"/>
        <v/>
      </c>
      <c r="BW1018" s="10" t="str">
        <f t="shared" si="354"/>
        <v/>
      </c>
      <c r="BX1018" s="10" t="str">
        <f t="shared" si="355"/>
        <v xml:space="preserve">Час НС (乙) и </v>
      </c>
      <c r="BY1018" s="10" t="str">
        <f t="shared" si="356"/>
        <v>Час ЗВ (丑)</v>
      </c>
      <c r="CA1018" s="10" t="str">
        <f t="shared" si="357"/>
        <v xml:space="preserve"> и </v>
      </c>
      <c r="CB1018" s="10" t="str">
        <f t="shared" si="358"/>
        <v xml:space="preserve"> и </v>
      </c>
      <c r="CC1018" s="10" t="str">
        <f t="shared" si="359"/>
        <v xml:space="preserve"> и </v>
      </c>
      <c r="CD1018" s="10" t="str">
        <f t="shared" si="360"/>
        <v xml:space="preserve"> и </v>
      </c>
      <c r="CE1018" s="10" t="str">
        <f t="shared" si="361"/>
        <v xml:space="preserve"> и </v>
      </c>
      <c r="CF1018" s="10"/>
      <c r="CG1018" s="10">
        <f t="shared" si="362"/>
        <v>2</v>
      </c>
    </row>
    <row r="1019" spans="1:85" x14ac:dyDescent="0.25">
      <c r="A1019" s="12">
        <f t="shared" si="343"/>
        <v>1</v>
      </c>
      <c r="R1019" s="18" t="str">
        <f t="shared" si="364"/>
        <v>Хранилище (Гробница) [Час НС (乙) и Час ЗВ (辰)]</v>
      </c>
      <c r="AP1019" s="45" t="str">
        <f t="shared" si="379"/>
        <v>乙</v>
      </c>
      <c r="AR1019" s="45" t="str">
        <f t="shared" si="380"/>
        <v>辰</v>
      </c>
      <c r="BN1019" s="45">
        <f t="shared" si="363"/>
        <v>1</v>
      </c>
      <c r="BP1019" s="12" t="s">
        <v>3800</v>
      </c>
      <c r="BR1019" s="10" t="str">
        <f t="shared" si="349"/>
        <v/>
      </c>
      <c r="BS1019" s="10" t="str">
        <f t="shared" si="350"/>
        <v/>
      </c>
      <c r="BT1019" s="10" t="str">
        <f t="shared" si="351"/>
        <v/>
      </c>
      <c r="BU1019" s="10" t="str">
        <f t="shared" si="352"/>
        <v/>
      </c>
      <c r="BV1019" s="10" t="str">
        <f t="shared" si="353"/>
        <v/>
      </c>
      <c r="BW1019" s="10" t="str">
        <f t="shared" si="354"/>
        <v/>
      </c>
      <c r="BX1019" s="10" t="str">
        <f t="shared" si="355"/>
        <v xml:space="preserve">Час НС (乙) и </v>
      </c>
      <c r="BY1019" s="10" t="str">
        <f t="shared" si="356"/>
        <v>Час ЗВ (辰)</v>
      </c>
      <c r="CA1019" s="10" t="str">
        <f t="shared" si="357"/>
        <v xml:space="preserve"> и </v>
      </c>
      <c r="CB1019" s="10" t="str">
        <f t="shared" si="358"/>
        <v xml:space="preserve"> и </v>
      </c>
      <c r="CC1019" s="10" t="str">
        <f t="shared" si="359"/>
        <v xml:space="preserve"> и </v>
      </c>
      <c r="CD1019" s="10" t="str">
        <f t="shared" si="360"/>
        <v xml:space="preserve"> и </v>
      </c>
      <c r="CE1019" s="10" t="str">
        <f t="shared" si="361"/>
        <v xml:space="preserve"> и </v>
      </c>
      <c r="CF1019" s="10"/>
      <c r="CG1019" s="10">
        <f t="shared" si="362"/>
        <v>2</v>
      </c>
    </row>
    <row r="1020" spans="1:85" x14ac:dyDescent="0.25">
      <c r="A1020" s="12">
        <f t="shared" si="343"/>
        <v>1</v>
      </c>
      <c r="R1020" s="18" t="str">
        <f t="shared" si="364"/>
        <v>Хранилище (Гробница) [Час НС (乙) и Час ЗВ (未)]</v>
      </c>
      <c r="AP1020" s="45" t="str">
        <f t="shared" si="379"/>
        <v>乙</v>
      </c>
      <c r="AR1020" s="45" t="str">
        <f t="shared" si="380"/>
        <v>未</v>
      </c>
      <c r="BN1020" s="45">
        <f t="shared" si="363"/>
        <v>1</v>
      </c>
      <c r="BP1020" s="12" t="s">
        <v>3800</v>
      </c>
      <c r="BR1020" s="10" t="str">
        <f t="shared" si="349"/>
        <v/>
      </c>
      <c r="BS1020" s="10" t="str">
        <f t="shared" si="350"/>
        <v/>
      </c>
      <c r="BT1020" s="10" t="str">
        <f t="shared" si="351"/>
        <v/>
      </c>
      <c r="BU1020" s="10" t="str">
        <f t="shared" si="352"/>
        <v/>
      </c>
      <c r="BV1020" s="10" t="str">
        <f t="shared" si="353"/>
        <v/>
      </c>
      <c r="BW1020" s="10" t="str">
        <f t="shared" si="354"/>
        <v/>
      </c>
      <c r="BX1020" s="10" t="str">
        <f t="shared" si="355"/>
        <v xml:space="preserve">Час НС (乙) и </v>
      </c>
      <c r="BY1020" s="10" t="str">
        <f t="shared" si="356"/>
        <v>Час ЗВ (未)</v>
      </c>
      <c r="CA1020" s="10" t="str">
        <f t="shared" si="357"/>
        <v xml:space="preserve"> и </v>
      </c>
      <c r="CB1020" s="10" t="str">
        <f t="shared" si="358"/>
        <v xml:space="preserve"> и </v>
      </c>
      <c r="CC1020" s="10" t="str">
        <f t="shared" si="359"/>
        <v xml:space="preserve"> и </v>
      </c>
      <c r="CD1020" s="10" t="str">
        <f t="shared" si="360"/>
        <v xml:space="preserve"> и </v>
      </c>
      <c r="CE1020" s="10" t="str">
        <f t="shared" si="361"/>
        <v xml:space="preserve"> и </v>
      </c>
      <c r="CF1020" s="10"/>
      <c r="CG1020" s="10">
        <f t="shared" si="362"/>
        <v>2</v>
      </c>
    </row>
    <row r="1021" spans="1:85" x14ac:dyDescent="0.25">
      <c r="A1021" s="12">
        <f t="shared" si="343"/>
        <v>1</v>
      </c>
      <c r="R1021" s="18" t="str">
        <f t="shared" si="364"/>
        <v>Хранилище (Гробница) [Час НС (乙) и Час ЗВ (戌)]</v>
      </c>
      <c r="AP1021" s="45" t="str">
        <f t="shared" si="379"/>
        <v>乙</v>
      </c>
      <c r="AR1021" s="45" t="str">
        <f t="shared" si="380"/>
        <v>戌</v>
      </c>
      <c r="BN1021" s="45">
        <f t="shared" si="363"/>
        <v>1</v>
      </c>
      <c r="BP1021" s="12" t="s">
        <v>3800</v>
      </c>
      <c r="BR1021" s="10" t="str">
        <f t="shared" si="349"/>
        <v/>
      </c>
      <c r="BS1021" s="10" t="str">
        <f t="shared" si="350"/>
        <v/>
      </c>
      <c r="BT1021" s="10" t="str">
        <f t="shared" si="351"/>
        <v/>
      </c>
      <c r="BU1021" s="10" t="str">
        <f t="shared" si="352"/>
        <v/>
      </c>
      <c r="BV1021" s="10" t="str">
        <f t="shared" si="353"/>
        <v/>
      </c>
      <c r="BW1021" s="10" t="str">
        <f t="shared" si="354"/>
        <v/>
      </c>
      <c r="BX1021" s="10" t="str">
        <f t="shared" si="355"/>
        <v xml:space="preserve">Час НС (乙) и </v>
      </c>
      <c r="BY1021" s="10" t="str">
        <f t="shared" si="356"/>
        <v>Час ЗВ (戌)</v>
      </c>
      <c r="CA1021" s="10" t="str">
        <f t="shared" si="357"/>
        <v xml:space="preserve"> и </v>
      </c>
      <c r="CB1021" s="10" t="str">
        <f t="shared" si="358"/>
        <v xml:space="preserve"> и </v>
      </c>
      <c r="CC1021" s="10" t="str">
        <f t="shared" si="359"/>
        <v xml:space="preserve"> и </v>
      </c>
      <c r="CD1021" s="10" t="str">
        <f t="shared" si="360"/>
        <v xml:space="preserve"> и </v>
      </c>
      <c r="CE1021" s="10" t="str">
        <f t="shared" si="361"/>
        <v xml:space="preserve"> и </v>
      </c>
      <c r="CF1021" s="10"/>
      <c r="CG1021" s="10">
        <f t="shared" si="362"/>
        <v>2</v>
      </c>
    </row>
    <row r="1022" spans="1:85" x14ac:dyDescent="0.25">
      <c r="A1022" s="12">
        <f t="shared" si="343"/>
        <v>1</v>
      </c>
      <c r="R1022" s="18" t="str">
        <f t="shared" si="364"/>
        <v>Хранилище (Гробница) [Час НС (丙) и Час ЗВ (丑)]</v>
      </c>
      <c r="AP1022" s="45" t="str">
        <f t="shared" si="379"/>
        <v>丙</v>
      </c>
      <c r="AR1022" s="45" t="str">
        <f t="shared" si="380"/>
        <v>丑</v>
      </c>
      <c r="BN1022" s="45">
        <f t="shared" si="363"/>
        <v>1</v>
      </c>
      <c r="BP1022" s="12" t="s">
        <v>3800</v>
      </c>
      <c r="BR1022" s="10" t="str">
        <f t="shared" si="349"/>
        <v/>
      </c>
      <c r="BS1022" s="10" t="str">
        <f t="shared" si="350"/>
        <v/>
      </c>
      <c r="BT1022" s="10" t="str">
        <f t="shared" si="351"/>
        <v/>
      </c>
      <c r="BU1022" s="10" t="str">
        <f t="shared" si="352"/>
        <v/>
      </c>
      <c r="BV1022" s="10" t="str">
        <f t="shared" si="353"/>
        <v/>
      </c>
      <c r="BW1022" s="10" t="str">
        <f t="shared" si="354"/>
        <v/>
      </c>
      <c r="BX1022" s="10" t="str">
        <f t="shared" si="355"/>
        <v xml:space="preserve">Час НС (丙) и </v>
      </c>
      <c r="BY1022" s="10" t="str">
        <f t="shared" si="356"/>
        <v>Час ЗВ (丑)</v>
      </c>
      <c r="CA1022" s="10" t="str">
        <f t="shared" si="357"/>
        <v xml:space="preserve"> и </v>
      </c>
      <c r="CB1022" s="10" t="str">
        <f t="shared" si="358"/>
        <v xml:space="preserve"> и </v>
      </c>
      <c r="CC1022" s="10" t="str">
        <f t="shared" si="359"/>
        <v xml:space="preserve"> и </v>
      </c>
      <c r="CD1022" s="10" t="str">
        <f t="shared" si="360"/>
        <v xml:space="preserve"> и </v>
      </c>
      <c r="CE1022" s="10" t="str">
        <f t="shared" si="361"/>
        <v xml:space="preserve"> и </v>
      </c>
      <c r="CF1022" s="10"/>
      <c r="CG1022" s="10">
        <f t="shared" si="362"/>
        <v>2</v>
      </c>
    </row>
    <row r="1023" spans="1:85" x14ac:dyDescent="0.25">
      <c r="A1023" s="12">
        <f t="shared" si="343"/>
        <v>1</v>
      </c>
      <c r="R1023" s="18" t="str">
        <f t="shared" si="364"/>
        <v>Хранилище (Гробница) [Час НС (丁) и Час ЗВ (丑)]</v>
      </c>
      <c r="AP1023" s="45" t="str">
        <f t="shared" si="379"/>
        <v>丁</v>
      </c>
      <c r="AR1023" s="45" t="str">
        <f t="shared" si="380"/>
        <v>丑</v>
      </c>
      <c r="BN1023" s="45">
        <f t="shared" si="363"/>
        <v>1</v>
      </c>
      <c r="BP1023" s="12" t="s">
        <v>3800</v>
      </c>
      <c r="BR1023" s="10" t="str">
        <f t="shared" si="349"/>
        <v/>
      </c>
      <c r="BS1023" s="10" t="str">
        <f t="shared" si="350"/>
        <v/>
      </c>
      <c r="BT1023" s="10" t="str">
        <f t="shared" si="351"/>
        <v/>
      </c>
      <c r="BU1023" s="10" t="str">
        <f t="shared" si="352"/>
        <v/>
      </c>
      <c r="BV1023" s="10" t="str">
        <f t="shared" si="353"/>
        <v/>
      </c>
      <c r="BW1023" s="10" t="str">
        <f t="shared" si="354"/>
        <v/>
      </c>
      <c r="BX1023" s="10" t="str">
        <f t="shared" si="355"/>
        <v xml:space="preserve">Час НС (丁) и </v>
      </c>
      <c r="BY1023" s="10" t="str">
        <f t="shared" si="356"/>
        <v>Час ЗВ (丑)</v>
      </c>
      <c r="CA1023" s="10" t="str">
        <f t="shared" si="357"/>
        <v xml:space="preserve"> и </v>
      </c>
      <c r="CB1023" s="10" t="str">
        <f t="shared" si="358"/>
        <v xml:space="preserve"> и </v>
      </c>
      <c r="CC1023" s="10" t="str">
        <f t="shared" si="359"/>
        <v xml:space="preserve"> и </v>
      </c>
      <c r="CD1023" s="10" t="str">
        <f t="shared" si="360"/>
        <v xml:space="preserve"> и </v>
      </c>
      <c r="CE1023" s="10" t="str">
        <f t="shared" si="361"/>
        <v xml:space="preserve"> и </v>
      </c>
      <c r="CF1023" s="10"/>
      <c r="CG1023" s="10">
        <f t="shared" si="362"/>
        <v>2</v>
      </c>
    </row>
    <row r="1024" spans="1:85" x14ac:dyDescent="0.25">
      <c r="A1024" s="12">
        <f t="shared" si="343"/>
        <v>1</v>
      </c>
      <c r="R1024" s="18" t="str">
        <f t="shared" si="364"/>
        <v>Хранилище (Гробница) [Час НС (戊) и Час ЗВ (辰)]</v>
      </c>
      <c r="AP1024" s="45" t="str">
        <f t="shared" si="379"/>
        <v>戊</v>
      </c>
      <c r="AR1024" s="45" t="str">
        <f t="shared" si="380"/>
        <v>辰</v>
      </c>
      <c r="BN1024" s="45">
        <f t="shared" si="363"/>
        <v>1</v>
      </c>
      <c r="BP1024" s="12" t="s">
        <v>3800</v>
      </c>
      <c r="BR1024" s="10" t="str">
        <f t="shared" si="349"/>
        <v/>
      </c>
      <c r="BS1024" s="10" t="str">
        <f t="shared" si="350"/>
        <v/>
      </c>
      <c r="BT1024" s="10" t="str">
        <f t="shared" si="351"/>
        <v/>
      </c>
      <c r="BU1024" s="10" t="str">
        <f t="shared" si="352"/>
        <v/>
      </c>
      <c r="BV1024" s="10" t="str">
        <f t="shared" si="353"/>
        <v/>
      </c>
      <c r="BW1024" s="10" t="str">
        <f t="shared" si="354"/>
        <v/>
      </c>
      <c r="BX1024" s="10" t="str">
        <f t="shared" si="355"/>
        <v xml:space="preserve">Час НС (戊) и </v>
      </c>
      <c r="BY1024" s="10" t="str">
        <f t="shared" si="356"/>
        <v>Час ЗВ (辰)</v>
      </c>
      <c r="CA1024" s="10" t="str">
        <f t="shared" si="357"/>
        <v xml:space="preserve"> и </v>
      </c>
      <c r="CB1024" s="10" t="str">
        <f t="shared" si="358"/>
        <v xml:space="preserve"> и </v>
      </c>
      <c r="CC1024" s="10" t="str">
        <f t="shared" si="359"/>
        <v xml:space="preserve"> и </v>
      </c>
      <c r="CD1024" s="10" t="str">
        <f t="shared" si="360"/>
        <v xml:space="preserve"> и </v>
      </c>
      <c r="CE1024" s="10" t="str">
        <f t="shared" si="361"/>
        <v xml:space="preserve"> и </v>
      </c>
      <c r="CF1024" s="10"/>
      <c r="CG1024" s="10">
        <f t="shared" si="362"/>
        <v>2</v>
      </c>
    </row>
    <row r="1025" spans="1:85" x14ac:dyDescent="0.25">
      <c r="A1025" s="12">
        <f t="shared" si="343"/>
        <v>1</v>
      </c>
      <c r="R1025" s="18" t="str">
        <f t="shared" si="364"/>
        <v>Хранилище (Гробница) [Час НС (己) и Час ЗВ (辰)]</v>
      </c>
      <c r="AP1025" s="45" t="str">
        <f t="shared" si="379"/>
        <v>己</v>
      </c>
      <c r="AR1025" s="45" t="str">
        <f t="shared" si="380"/>
        <v>辰</v>
      </c>
      <c r="BN1025" s="45">
        <f t="shared" si="363"/>
        <v>1</v>
      </c>
      <c r="BP1025" s="12" t="s">
        <v>3800</v>
      </c>
      <c r="BR1025" s="10" t="str">
        <f t="shared" si="349"/>
        <v/>
      </c>
      <c r="BS1025" s="10" t="str">
        <f t="shared" si="350"/>
        <v/>
      </c>
      <c r="BT1025" s="10" t="str">
        <f t="shared" si="351"/>
        <v/>
      </c>
      <c r="BU1025" s="10" t="str">
        <f t="shared" si="352"/>
        <v/>
      </c>
      <c r="BV1025" s="10" t="str">
        <f t="shared" si="353"/>
        <v/>
      </c>
      <c r="BW1025" s="10" t="str">
        <f t="shared" si="354"/>
        <v/>
      </c>
      <c r="BX1025" s="10" t="str">
        <f t="shared" si="355"/>
        <v xml:space="preserve">Час НС (己) и </v>
      </c>
      <c r="BY1025" s="10" t="str">
        <f t="shared" si="356"/>
        <v>Час ЗВ (辰)</v>
      </c>
      <c r="CA1025" s="10" t="str">
        <f t="shared" si="357"/>
        <v xml:space="preserve"> и </v>
      </c>
      <c r="CB1025" s="10" t="str">
        <f t="shared" si="358"/>
        <v xml:space="preserve"> и </v>
      </c>
      <c r="CC1025" s="10" t="str">
        <f t="shared" si="359"/>
        <v xml:space="preserve"> и </v>
      </c>
      <c r="CD1025" s="10" t="str">
        <f t="shared" si="360"/>
        <v xml:space="preserve"> и </v>
      </c>
      <c r="CE1025" s="10" t="str">
        <f t="shared" si="361"/>
        <v xml:space="preserve"> и </v>
      </c>
      <c r="CF1025" s="10"/>
      <c r="CG1025" s="10">
        <f t="shared" si="362"/>
        <v>2</v>
      </c>
    </row>
    <row r="1026" spans="1:85" x14ac:dyDescent="0.25">
      <c r="A1026" s="12">
        <f t="shared" si="343"/>
        <v>1</v>
      </c>
      <c r="R1026" s="18" t="str">
        <f t="shared" si="364"/>
        <v>Хранилище (Гробница) [Час НС (庚) и Час ЗВ (未)]</v>
      </c>
      <c r="AP1026" s="45" t="str">
        <f t="shared" si="379"/>
        <v>庚</v>
      </c>
      <c r="AR1026" s="45" t="str">
        <f t="shared" si="380"/>
        <v>未</v>
      </c>
      <c r="BN1026" s="45">
        <f t="shared" si="363"/>
        <v>1</v>
      </c>
      <c r="BP1026" s="12" t="s">
        <v>3800</v>
      </c>
      <c r="BR1026" s="10" t="str">
        <f t="shared" si="349"/>
        <v/>
      </c>
      <c r="BS1026" s="10" t="str">
        <f t="shared" si="350"/>
        <v/>
      </c>
      <c r="BT1026" s="10" t="str">
        <f t="shared" si="351"/>
        <v/>
      </c>
      <c r="BU1026" s="10" t="str">
        <f t="shared" si="352"/>
        <v/>
      </c>
      <c r="BV1026" s="10" t="str">
        <f t="shared" si="353"/>
        <v/>
      </c>
      <c r="BW1026" s="10" t="str">
        <f t="shared" si="354"/>
        <v/>
      </c>
      <c r="BX1026" s="10" t="str">
        <f t="shared" si="355"/>
        <v xml:space="preserve">Час НС (庚) и </v>
      </c>
      <c r="BY1026" s="10" t="str">
        <f t="shared" si="356"/>
        <v>Час ЗВ (未)</v>
      </c>
      <c r="CA1026" s="10" t="str">
        <f t="shared" si="357"/>
        <v xml:space="preserve"> и </v>
      </c>
      <c r="CB1026" s="10" t="str">
        <f t="shared" si="358"/>
        <v xml:space="preserve"> и </v>
      </c>
      <c r="CC1026" s="10" t="str">
        <f t="shared" si="359"/>
        <v xml:space="preserve"> и </v>
      </c>
      <c r="CD1026" s="10" t="str">
        <f t="shared" si="360"/>
        <v xml:space="preserve"> и </v>
      </c>
      <c r="CE1026" s="10" t="str">
        <f t="shared" si="361"/>
        <v xml:space="preserve"> и </v>
      </c>
      <c r="CF1026" s="10"/>
      <c r="CG1026" s="10">
        <f t="shared" si="362"/>
        <v>2</v>
      </c>
    </row>
    <row r="1027" spans="1:85" x14ac:dyDescent="0.25">
      <c r="A1027" s="12">
        <f t="shared" si="343"/>
        <v>1</v>
      </c>
      <c r="R1027" s="18" t="str">
        <f t="shared" si="364"/>
        <v>Хранилище (Гробница) [Час НС (辛) и Час ЗВ (未)]</v>
      </c>
      <c r="AP1027" s="45" t="str">
        <f t="shared" si="379"/>
        <v>辛</v>
      </c>
      <c r="AR1027" s="45" t="str">
        <f t="shared" si="380"/>
        <v>未</v>
      </c>
      <c r="BN1027" s="45">
        <f t="shared" si="363"/>
        <v>1</v>
      </c>
      <c r="BP1027" s="12" t="s">
        <v>3800</v>
      </c>
      <c r="BR1027" s="10" t="str">
        <f t="shared" si="349"/>
        <v/>
      </c>
      <c r="BS1027" s="10" t="str">
        <f t="shared" si="350"/>
        <v/>
      </c>
      <c r="BT1027" s="10" t="str">
        <f t="shared" si="351"/>
        <v/>
      </c>
      <c r="BU1027" s="10" t="str">
        <f t="shared" si="352"/>
        <v/>
      </c>
      <c r="BV1027" s="10" t="str">
        <f t="shared" si="353"/>
        <v/>
      </c>
      <c r="BW1027" s="10" t="str">
        <f t="shared" si="354"/>
        <v/>
      </c>
      <c r="BX1027" s="10" t="str">
        <f t="shared" si="355"/>
        <v xml:space="preserve">Час НС (辛) и </v>
      </c>
      <c r="BY1027" s="10" t="str">
        <f t="shared" si="356"/>
        <v>Час ЗВ (未)</v>
      </c>
      <c r="CA1027" s="10" t="str">
        <f t="shared" si="357"/>
        <v xml:space="preserve"> и </v>
      </c>
      <c r="CB1027" s="10" t="str">
        <f t="shared" si="358"/>
        <v xml:space="preserve"> и </v>
      </c>
      <c r="CC1027" s="10" t="str">
        <f t="shared" si="359"/>
        <v xml:space="preserve"> и </v>
      </c>
      <c r="CD1027" s="10" t="str">
        <f t="shared" si="360"/>
        <v xml:space="preserve"> и </v>
      </c>
      <c r="CE1027" s="10" t="str">
        <f t="shared" si="361"/>
        <v xml:space="preserve"> и </v>
      </c>
      <c r="CF1027" s="10"/>
      <c r="CG1027" s="10">
        <f t="shared" si="362"/>
        <v>2</v>
      </c>
    </row>
    <row r="1028" spans="1:85" x14ac:dyDescent="0.25">
      <c r="A1028" s="12">
        <f t="shared" si="343"/>
        <v>1</v>
      </c>
      <c r="R1028" s="18" t="str">
        <f t="shared" si="364"/>
        <v>Хранилище (Гробница) [Час НС (壬) и Час ЗВ (戌)]</v>
      </c>
      <c r="AP1028" s="45" t="str">
        <f t="shared" si="379"/>
        <v>壬</v>
      </c>
      <c r="AR1028" s="45" t="str">
        <f t="shared" si="380"/>
        <v>戌</v>
      </c>
      <c r="BN1028" s="45">
        <f t="shared" si="363"/>
        <v>1</v>
      </c>
      <c r="BP1028" s="12" t="s">
        <v>3800</v>
      </c>
      <c r="BR1028" s="10" t="str">
        <f t="shared" si="349"/>
        <v/>
      </c>
      <c r="BS1028" s="10" t="str">
        <f t="shared" si="350"/>
        <v/>
      </c>
      <c r="BT1028" s="10" t="str">
        <f t="shared" si="351"/>
        <v/>
      </c>
      <c r="BU1028" s="10" t="str">
        <f t="shared" si="352"/>
        <v/>
      </c>
      <c r="BV1028" s="10" t="str">
        <f t="shared" si="353"/>
        <v/>
      </c>
      <c r="BW1028" s="10" t="str">
        <f t="shared" si="354"/>
        <v/>
      </c>
      <c r="BX1028" s="10" t="str">
        <f t="shared" si="355"/>
        <v xml:space="preserve">Час НС (壬) и </v>
      </c>
      <c r="BY1028" s="10" t="str">
        <f t="shared" si="356"/>
        <v>Час ЗВ (戌)</v>
      </c>
      <c r="CA1028" s="10" t="str">
        <f t="shared" si="357"/>
        <v xml:space="preserve"> и </v>
      </c>
      <c r="CB1028" s="10" t="str">
        <f t="shared" si="358"/>
        <v xml:space="preserve"> и </v>
      </c>
      <c r="CC1028" s="10" t="str">
        <f t="shared" si="359"/>
        <v xml:space="preserve"> и </v>
      </c>
      <c r="CD1028" s="10" t="str">
        <f t="shared" si="360"/>
        <v xml:space="preserve"> и </v>
      </c>
      <c r="CE1028" s="10" t="str">
        <f t="shared" si="361"/>
        <v xml:space="preserve"> и </v>
      </c>
      <c r="CF1028" s="10"/>
      <c r="CG1028" s="10">
        <f t="shared" si="362"/>
        <v>2</v>
      </c>
    </row>
    <row r="1029" spans="1:85" x14ac:dyDescent="0.25">
      <c r="A1029" s="12">
        <f t="shared" si="343"/>
        <v>1</v>
      </c>
      <c r="R1029" s="18" t="str">
        <f t="shared" si="364"/>
        <v>Хранилище (Гробница) [Час НС (癸) и Час ЗВ (戌)]</v>
      </c>
      <c r="AP1029" s="45" t="str">
        <f t="shared" si="379"/>
        <v>癸</v>
      </c>
      <c r="AR1029" s="45" t="str">
        <f t="shared" si="380"/>
        <v>戌</v>
      </c>
      <c r="BN1029" s="45">
        <f t="shared" si="363"/>
        <v>1</v>
      </c>
      <c r="BP1029" s="12" t="s">
        <v>3800</v>
      </c>
      <c r="BR1029" s="10" t="str">
        <f t="shared" si="349"/>
        <v/>
      </c>
      <c r="BS1029" s="10" t="str">
        <f t="shared" si="350"/>
        <v/>
      </c>
      <c r="BT1029" s="10" t="str">
        <f t="shared" si="351"/>
        <v/>
      </c>
      <c r="BU1029" s="10" t="str">
        <f t="shared" si="352"/>
        <v/>
      </c>
      <c r="BV1029" s="10" t="str">
        <f t="shared" si="353"/>
        <v/>
      </c>
      <c r="BW1029" s="10" t="str">
        <f t="shared" si="354"/>
        <v/>
      </c>
      <c r="BX1029" s="10" t="str">
        <f t="shared" si="355"/>
        <v xml:space="preserve">Час НС (癸) и </v>
      </c>
      <c r="BY1029" s="10" t="str">
        <f t="shared" si="356"/>
        <v>Час ЗВ (戌)</v>
      </c>
      <c r="CA1029" s="10" t="str">
        <f t="shared" si="357"/>
        <v xml:space="preserve"> и </v>
      </c>
      <c r="CB1029" s="10" t="str">
        <f t="shared" si="358"/>
        <v xml:space="preserve"> и </v>
      </c>
      <c r="CC1029" s="10" t="str">
        <f t="shared" si="359"/>
        <v xml:space="preserve"> и </v>
      </c>
      <c r="CD1029" s="10" t="str">
        <f t="shared" si="360"/>
        <v xml:space="preserve"> и </v>
      </c>
      <c r="CE1029" s="10" t="str">
        <f t="shared" si="361"/>
        <v xml:space="preserve"> и </v>
      </c>
      <c r="CF1029" s="10"/>
      <c r="CG1029" s="10">
        <f t="shared" si="362"/>
        <v>2</v>
      </c>
    </row>
    <row r="1030" spans="1:85" x14ac:dyDescent="0.25">
      <c r="A1030" s="12">
        <f t="shared" si="343"/>
        <v>1</v>
      </c>
      <c r="R1030" s="18" t="str">
        <f t="shared" si="364"/>
        <v>Ша цветущего персика [Час НС (甲) и Час ЗВ (午)]</v>
      </c>
      <c r="AP1030" s="45" t="str">
        <f t="shared" si="379"/>
        <v>甲</v>
      </c>
      <c r="AR1030" s="45" t="str">
        <f t="shared" si="380"/>
        <v>午</v>
      </c>
      <c r="BN1030" s="45">
        <f t="shared" si="363"/>
        <v>1</v>
      </c>
      <c r="BP1030" s="12" t="s">
        <v>3800</v>
      </c>
      <c r="BR1030" s="10" t="str">
        <f t="shared" si="349"/>
        <v/>
      </c>
      <c r="BS1030" s="10" t="str">
        <f t="shared" si="350"/>
        <v/>
      </c>
      <c r="BT1030" s="10" t="str">
        <f t="shared" si="351"/>
        <v/>
      </c>
      <c r="BU1030" s="10" t="str">
        <f t="shared" si="352"/>
        <v/>
      </c>
      <c r="BV1030" s="10" t="str">
        <f t="shared" si="353"/>
        <v/>
      </c>
      <c r="BW1030" s="10" t="str">
        <f t="shared" si="354"/>
        <v/>
      </c>
      <c r="BX1030" s="10" t="str">
        <f t="shared" si="355"/>
        <v xml:space="preserve">Час НС (甲) и </v>
      </c>
      <c r="BY1030" s="10" t="str">
        <f t="shared" si="356"/>
        <v>Час ЗВ (午)</v>
      </c>
      <c r="CA1030" s="10" t="str">
        <f t="shared" si="357"/>
        <v xml:space="preserve"> и </v>
      </c>
      <c r="CB1030" s="10" t="str">
        <f t="shared" si="358"/>
        <v xml:space="preserve"> и </v>
      </c>
      <c r="CC1030" s="10" t="str">
        <f t="shared" si="359"/>
        <v xml:space="preserve"> и </v>
      </c>
      <c r="CD1030" s="10" t="str">
        <f t="shared" si="360"/>
        <v xml:space="preserve"> и </v>
      </c>
      <c r="CE1030" s="10" t="str">
        <f t="shared" si="361"/>
        <v xml:space="preserve"> и </v>
      </c>
      <c r="CF1030" s="10"/>
      <c r="CG1030" s="10">
        <f t="shared" si="362"/>
        <v>2</v>
      </c>
    </row>
    <row r="1031" spans="1:85" x14ac:dyDescent="0.25">
      <c r="A1031" s="12">
        <f t="shared" si="343"/>
        <v>1</v>
      </c>
      <c r="R1031" s="18" t="str">
        <f t="shared" si="364"/>
        <v>Ша цветущего персика [Час НС (乙) и Час ЗВ (午)]</v>
      </c>
      <c r="AP1031" s="45" t="str">
        <f t="shared" si="379"/>
        <v>乙</v>
      </c>
      <c r="AR1031" s="45" t="str">
        <f t="shared" si="380"/>
        <v>午</v>
      </c>
      <c r="BN1031" s="45">
        <f t="shared" si="363"/>
        <v>1</v>
      </c>
      <c r="BP1031" s="12" t="s">
        <v>3800</v>
      </c>
      <c r="BR1031" s="10" t="str">
        <f t="shared" si="349"/>
        <v/>
      </c>
      <c r="BS1031" s="10" t="str">
        <f t="shared" si="350"/>
        <v/>
      </c>
      <c r="BT1031" s="10" t="str">
        <f t="shared" si="351"/>
        <v/>
      </c>
      <c r="BU1031" s="10" t="str">
        <f t="shared" si="352"/>
        <v/>
      </c>
      <c r="BV1031" s="10" t="str">
        <f t="shared" si="353"/>
        <v/>
      </c>
      <c r="BW1031" s="10" t="str">
        <f t="shared" si="354"/>
        <v/>
      </c>
      <c r="BX1031" s="10" t="str">
        <f t="shared" si="355"/>
        <v xml:space="preserve">Час НС (乙) и </v>
      </c>
      <c r="BY1031" s="10" t="str">
        <f t="shared" si="356"/>
        <v>Час ЗВ (午)</v>
      </c>
      <c r="CA1031" s="10" t="str">
        <f t="shared" si="357"/>
        <v xml:space="preserve"> и </v>
      </c>
      <c r="CB1031" s="10" t="str">
        <f t="shared" si="358"/>
        <v xml:space="preserve"> и </v>
      </c>
      <c r="CC1031" s="10" t="str">
        <f t="shared" si="359"/>
        <v xml:space="preserve"> и </v>
      </c>
      <c r="CD1031" s="10" t="str">
        <f t="shared" si="360"/>
        <v xml:space="preserve"> и </v>
      </c>
      <c r="CE1031" s="10" t="str">
        <f t="shared" si="361"/>
        <v xml:space="preserve"> и </v>
      </c>
      <c r="CF1031" s="10"/>
      <c r="CG1031" s="10">
        <f t="shared" si="362"/>
        <v>2</v>
      </c>
    </row>
    <row r="1032" spans="1:85" x14ac:dyDescent="0.25">
      <c r="A1032" s="12">
        <f t="shared" si="343"/>
        <v>1</v>
      </c>
      <c r="R1032" s="18" t="str">
        <f t="shared" si="364"/>
        <v>Ша цветущего персика [Час НС (丙) и Час ЗВ (寅)]</v>
      </c>
      <c r="AP1032" s="45" t="str">
        <f t="shared" si="379"/>
        <v>丙</v>
      </c>
      <c r="AR1032" s="45" t="str">
        <f t="shared" si="380"/>
        <v>寅</v>
      </c>
      <c r="BN1032" s="45">
        <f t="shared" si="363"/>
        <v>1</v>
      </c>
      <c r="BP1032" s="12" t="s">
        <v>3800</v>
      </c>
      <c r="BR1032" s="10" t="str">
        <f t="shared" si="349"/>
        <v/>
      </c>
      <c r="BS1032" s="10" t="str">
        <f t="shared" si="350"/>
        <v/>
      </c>
      <c r="BT1032" s="10" t="str">
        <f t="shared" si="351"/>
        <v/>
      </c>
      <c r="BU1032" s="10" t="str">
        <f t="shared" si="352"/>
        <v/>
      </c>
      <c r="BV1032" s="10" t="str">
        <f t="shared" si="353"/>
        <v/>
      </c>
      <c r="BW1032" s="10" t="str">
        <f t="shared" si="354"/>
        <v/>
      </c>
      <c r="BX1032" s="10" t="str">
        <f t="shared" si="355"/>
        <v xml:space="preserve">Час НС (丙) и </v>
      </c>
      <c r="BY1032" s="10" t="str">
        <f t="shared" si="356"/>
        <v>Час ЗВ (寅)</v>
      </c>
      <c r="CA1032" s="10" t="str">
        <f t="shared" si="357"/>
        <v xml:space="preserve"> и </v>
      </c>
      <c r="CB1032" s="10" t="str">
        <f t="shared" si="358"/>
        <v xml:space="preserve"> и </v>
      </c>
      <c r="CC1032" s="10" t="str">
        <f t="shared" si="359"/>
        <v xml:space="preserve"> и </v>
      </c>
      <c r="CD1032" s="10" t="str">
        <f t="shared" si="360"/>
        <v xml:space="preserve"> и </v>
      </c>
      <c r="CE1032" s="10" t="str">
        <f t="shared" si="361"/>
        <v xml:space="preserve"> и </v>
      </c>
      <c r="CF1032" s="10"/>
      <c r="CG1032" s="10">
        <f t="shared" si="362"/>
        <v>2</v>
      </c>
    </row>
    <row r="1033" spans="1:85" x14ac:dyDescent="0.25">
      <c r="A1033" s="12">
        <f t="shared" si="343"/>
        <v>1</v>
      </c>
      <c r="R1033" s="18" t="str">
        <f t="shared" si="364"/>
        <v>Ша цветущего персика [Час НС (丁) и Час ЗВ (未)]</v>
      </c>
      <c r="AP1033" s="45" t="str">
        <f t="shared" si="379"/>
        <v>丁</v>
      </c>
      <c r="AR1033" s="45" t="str">
        <f t="shared" si="380"/>
        <v>未</v>
      </c>
      <c r="BN1033" s="45">
        <f t="shared" si="363"/>
        <v>1</v>
      </c>
      <c r="BP1033" s="12" t="s">
        <v>3800</v>
      </c>
      <c r="BR1033" s="10" t="str">
        <f t="shared" si="349"/>
        <v/>
      </c>
      <c r="BS1033" s="10" t="str">
        <f t="shared" si="350"/>
        <v/>
      </c>
      <c r="BT1033" s="10" t="str">
        <f t="shared" si="351"/>
        <v/>
      </c>
      <c r="BU1033" s="10" t="str">
        <f t="shared" si="352"/>
        <v/>
      </c>
      <c r="BV1033" s="10" t="str">
        <f t="shared" si="353"/>
        <v/>
      </c>
      <c r="BW1033" s="10" t="str">
        <f t="shared" si="354"/>
        <v/>
      </c>
      <c r="BX1033" s="10" t="str">
        <f t="shared" si="355"/>
        <v xml:space="preserve">Час НС (丁) и </v>
      </c>
      <c r="BY1033" s="10" t="str">
        <f t="shared" si="356"/>
        <v>Час ЗВ (未)</v>
      </c>
      <c r="CA1033" s="10" t="str">
        <f t="shared" si="357"/>
        <v xml:space="preserve"> и </v>
      </c>
      <c r="CB1033" s="10" t="str">
        <f t="shared" si="358"/>
        <v xml:space="preserve"> и </v>
      </c>
      <c r="CC1033" s="10" t="str">
        <f t="shared" si="359"/>
        <v xml:space="preserve"> и </v>
      </c>
      <c r="CD1033" s="10" t="str">
        <f t="shared" si="360"/>
        <v xml:space="preserve"> и </v>
      </c>
      <c r="CE1033" s="10" t="str">
        <f t="shared" si="361"/>
        <v xml:space="preserve"> и </v>
      </c>
      <c r="CF1033" s="10"/>
      <c r="CG1033" s="10">
        <f t="shared" si="362"/>
        <v>2</v>
      </c>
    </row>
    <row r="1034" spans="1:85" x14ac:dyDescent="0.25">
      <c r="A1034" s="12">
        <f t="shared" si="343"/>
        <v>1</v>
      </c>
      <c r="R1034" s="18" t="str">
        <f t="shared" si="364"/>
        <v>Ша цветущего персика [Час НС (戊) и Час ЗВ (辰)]</v>
      </c>
      <c r="AP1034" s="45" t="str">
        <f t="shared" si="379"/>
        <v>戊</v>
      </c>
      <c r="AR1034" s="45" t="str">
        <f t="shared" si="380"/>
        <v>辰</v>
      </c>
      <c r="BN1034" s="45">
        <f t="shared" si="363"/>
        <v>1</v>
      </c>
      <c r="BP1034" s="12" t="s">
        <v>3800</v>
      </c>
      <c r="BR1034" s="10" t="str">
        <f t="shared" si="349"/>
        <v/>
      </c>
      <c r="BS1034" s="10" t="str">
        <f t="shared" si="350"/>
        <v/>
      </c>
      <c r="BT1034" s="10" t="str">
        <f t="shared" si="351"/>
        <v/>
      </c>
      <c r="BU1034" s="10" t="str">
        <f t="shared" si="352"/>
        <v/>
      </c>
      <c r="BV1034" s="10" t="str">
        <f t="shared" si="353"/>
        <v/>
      </c>
      <c r="BW1034" s="10" t="str">
        <f t="shared" si="354"/>
        <v/>
      </c>
      <c r="BX1034" s="10" t="str">
        <f t="shared" si="355"/>
        <v xml:space="preserve">Час НС (戊) и </v>
      </c>
      <c r="BY1034" s="10" t="str">
        <f t="shared" si="356"/>
        <v>Час ЗВ (辰)</v>
      </c>
      <c r="CA1034" s="10" t="str">
        <f t="shared" si="357"/>
        <v xml:space="preserve"> и </v>
      </c>
      <c r="CB1034" s="10" t="str">
        <f t="shared" si="358"/>
        <v xml:space="preserve"> и </v>
      </c>
      <c r="CC1034" s="10" t="str">
        <f t="shared" si="359"/>
        <v xml:space="preserve"> и </v>
      </c>
      <c r="CD1034" s="10" t="str">
        <f t="shared" si="360"/>
        <v xml:space="preserve"> и </v>
      </c>
      <c r="CE1034" s="10" t="str">
        <f t="shared" si="361"/>
        <v xml:space="preserve"> и </v>
      </c>
      <c r="CF1034" s="10"/>
      <c r="CG1034" s="10">
        <f t="shared" si="362"/>
        <v>2</v>
      </c>
    </row>
    <row r="1035" spans="1:85" x14ac:dyDescent="0.25">
      <c r="A1035" s="12">
        <f t="shared" si="343"/>
        <v>1</v>
      </c>
      <c r="R1035" s="18" t="str">
        <f t="shared" si="364"/>
        <v>Ша цветущего персика [Час НС (己) и Час ЗВ (辰)]</v>
      </c>
      <c r="AP1035" s="45" t="str">
        <f t="shared" si="379"/>
        <v>己</v>
      </c>
      <c r="AR1035" s="45" t="str">
        <f t="shared" si="380"/>
        <v>辰</v>
      </c>
      <c r="BN1035" s="45">
        <f t="shared" si="363"/>
        <v>1</v>
      </c>
      <c r="BP1035" s="12" t="s">
        <v>3800</v>
      </c>
      <c r="BR1035" s="10" t="str">
        <f t="shared" si="349"/>
        <v/>
      </c>
      <c r="BS1035" s="10" t="str">
        <f t="shared" si="350"/>
        <v/>
      </c>
      <c r="BT1035" s="10" t="str">
        <f t="shared" si="351"/>
        <v/>
      </c>
      <c r="BU1035" s="10" t="str">
        <f t="shared" si="352"/>
        <v/>
      </c>
      <c r="BV1035" s="10" t="str">
        <f t="shared" si="353"/>
        <v/>
      </c>
      <c r="BW1035" s="10" t="str">
        <f t="shared" si="354"/>
        <v/>
      </c>
      <c r="BX1035" s="10" t="str">
        <f t="shared" si="355"/>
        <v xml:space="preserve">Час НС (己) и </v>
      </c>
      <c r="BY1035" s="10" t="str">
        <f t="shared" si="356"/>
        <v>Час ЗВ (辰)</v>
      </c>
      <c r="CA1035" s="10" t="str">
        <f t="shared" si="357"/>
        <v xml:space="preserve"> и </v>
      </c>
      <c r="CB1035" s="10" t="str">
        <f t="shared" si="358"/>
        <v xml:space="preserve"> и </v>
      </c>
      <c r="CC1035" s="10" t="str">
        <f t="shared" si="359"/>
        <v xml:space="preserve"> и </v>
      </c>
      <c r="CD1035" s="10" t="str">
        <f t="shared" si="360"/>
        <v xml:space="preserve"> и </v>
      </c>
      <c r="CE1035" s="10" t="str">
        <f t="shared" si="361"/>
        <v xml:space="preserve"> и </v>
      </c>
      <c r="CF1035" s="10"/>
      <c r="CG1035" s="10">
        <f t="shared" si="362"/>
        <v>2</v>
      </c>
    </row>
    <row r="1036" spans="1:85" x14ac:dyDescent="0.25">
      <c r="A1036" s="12">
        <f t="shared" si="343"/>
        <v>1</v>
      </c>
      <c r="R1036" s="18" t="str">
        <f t="shared" si="364"/>
        <v>Ша цветущего персика [Час НС (庚) и Час ЗВ (戌)]</v>
      </c>
      <c r="AP1036" s="45" t="str">
        <f t="shared" si="379"/>
        <v>庚</v>
      </c>
      <c r="AR1036" s="45" t="str">
        <f t="shared" si="380"/>
        <v>戌</v>
      </c>
      <c r="BN1036" s="45">
        <f t="shared" si="363"/>
        <v>1</v>
      </c>
      <c r="BP1036" s="12" t="s">
        <v>3800</v>
      </c>
      <c r="BR1036" s="10" t="str">
        <f t="shared" si="349"/>
        <v/>
      </c>
      <c r="BS1036" s="10" t="str">
        <f t="shared" si="350"/>
        <v/>
      </c>
      <c r="BT1036" s="10" t="str">
        <f t="shared" si="351"/>
        <v/>
      </c>
      <c r="BU1036" s="10" t="str">
        <f t="shared" si="352"/>
        <v/>
      </c>
      <c r="BV1036" s="10" t="str">
        <f t="shared" si="353"/>
        <v/>
      </c>
      <c r="BW1036" s="10" t="str">
        <f t="shared" si="354"/>
        <v/>
      </c>
      <c r="BX1036" s="10" t="str">
        <f t="shared" si="355"/>
        <v xml:space="preserve">Час НС (庚) и </v>
      </c>
      <c r="BY1036" s="10" t="str">
        <f t="shared" si="356"/>
        <v>Час ЗВ (戌)</v>
      </c>
      <c r="CA1036" s="10" t="str">
        <f t="shared" si="357"/>
        <v xml:space="preserve"> и </v>
      </c>
      <c r="CB1036" s="10" t="str">
        <f t="shared" si="358"/>
        <v xml:space="preserve"> и </v>
      </c>
      <c r="CC1036" s="10" t="str">
        <f t="shared" si="359"/>
        <v xml:space="preserve"> и </v>
      </c>
      <c r="CD1036" s="10" t="str">
        <f t="shared" si="360"/>
        <v xml:space="preserve"> и </v>
      </c>
      <c r="CE1036" s="10" t="str">
        <f t="shared" si="361"/>
        <v xml:space="preserve"> и </v>
      </c>
      <c r="CF1036" s="10"/>
      <c r="CG1036" s="10">
        <f t="shared" si="362"/>
        <v>2</v>
      </c>
    </row>
    <row r="1037" spans="1:85" x14ac:dyDescent="0.25">
      <c r="A1037" s="12">
        <f t="shared" si="343"/>
        <v>1</v>
      </c>
      <c r="R1037" s="18" t="str">
        <f t="shared" si="364"/>
        <v>Ша цветущего персика [Час НС (辛) и Час ЗВ (酉)]</v>
      </c>
      <c r="AP1037" s="45" t="str">
        <f t="shared" si="379"/>
        <v>辛</v>
      </c>
      <c r="AR1037" s="45" t="str">
        <f t="shared" si="380"/>
        <v>酉</v>
      </c>
      <c r="BN1037" s="45">
        <f t="shared" si="363"/>
        <v>1</v>
      </c>
      <c r="BP1037" s="12" t="s">
        <v>3800</v>
      </c>
      <c r="BR1037" s="10" t="str">
        <f t="shared" si="349"/>
        <v/>
      </c>
      <c r="BS1037" s="10" t="str">
        <f t="shared" si="350"/>
        <v/>
      </c>
      <c r="BT1037" s="10" t="str">
        <f t="shared" si="351"/>
        <v/>
      </c>
      <c r="BU1037" s="10" t="str">
        <f t="shared" si="352"/>
        <v/>
      </c>
      <c r="BV1037" s="10" t="str">
        <f t="shared" si="353"/>
        <v/>
      </c>
      <c r="BW1037" s="10" t="str">
        <f t="shared" si="354"/>
        <v/>
      </c>
      <c r="BX1037" s="10" t="str">
        <f t="shared" si="355"/>
        <v xml:space="preserve">Час НС (辛) и </v>
      </c>
      <c r="BY1037" s="10" t="str">
        <f t="shared" si="356"/>
        <v>Час ЗВ (酉)</v>
      </c>
      <c r="CA1037" s="10" t="str">
        <f t="shared" si="357"/>
        <v xml:space="preserve"> и </v>
      </c>
      <c r="CB1037" s="10" t="str">
        <f t="shared" si="358"/>
        <v xml:space="preserve"> и </v>
      </c>
      <c r="CC1037" s="10" t="str">
        <f t="shared" si="359"/>
        <v xml:space="preserve"> и </v>
      </c>
      <c r="CD1037" s="10" t="str">
        <f t="shared" si="360"/>
        <v xml:space="preserve"> и </v>
      </c>
      <c r="CE1037" s="10" t="str">
        <f t="shared" si="361"/>
        <v xml:space="preserve"> и </v>
      </c>
      <c r="CF1037" s="10"/>
      <c r="CG1037" s="10">
        <f t="shared" si="362"/>
        <v>2</v>
      </c>
    </row>
    <row r="1038" spans="1:85" x14ac:dyDescent="0.25">
      <c r="A1038" s="12">
        <f t="shared" si="343"/>
        <v>1</v>
      </c>
      <c r="R1038" s="18" t="str">
        <f t="shared" si="364"/>
        <v>Ша цветущего персика [Час НС (壬) и Час ЗВ (子)]</v>
      </c>
      <c r="AP1038" s="45" t="str">
        <f t="shared" si="379"/>
        <v>壬</v>
      </c>
      <c r="AR1038" s="45" t="str">
        <f t="shared" si="380"/>
        <v>子</v>
      </c>
      <c r="BN1038" s="45">
        <f t="shared" si="363"/>
        <v>1</v>
      </c>
      <c r="BP1038" s="12" t="s">
        <v>3800</v>
      </c>
      <c r="BR1038" s="10" t="str">
        <f t="shared" si="349"/>
        <v/>
      </c>
      <c r="BS1038" s="10" t="str">
        <f t="shared" si="350"/>
        <v/>
      </c>
      <c r="BT1038" s="10" t="str">
        <f t="shared" si="351"/>
        <v/>
      </c>
      <c r="BU1038" s="10" t="str">
        <f t="shared" si="352"/>
        <v/>
      </c>
      <c r="BV1038" s="10" t="str">
        <f t="shared" si="353"/>
        <v/>
      </c>
      <c r="BW1038" s="10" t="str">
        <f t="shared" si="354"/>
        <v/>
      </c>
      <c r="BX1038" s="10" t="str">
        <f t="shared" si="355"/>
        <v xml:space="preserve">Час НС (壬) и </v>
      </c>
      <c r="BY1038" s="10" t="str">
        <f t="shared" si="356"/>
        <v>Час ЗВ (子)</v>
      </c>
      <c r="CA1038" s="10" t="str">
        <f t="shared" si="357"/>
        <v xml:space="preserve"> и </v>
      </c>
      <c r="CB1038" s="10" t="str">
        <f t="shared" si="358"/>
        <v xml:space="preserve"> и </v>
      </c>
      <c r="CC1038" s="10" t="str">
        <f t="shared" si="359"/>
        <v xml:space="preserve"> и </v>
      </c>
      <c r="CD1038" s="10" t="str">
        <f t="shared" si="360"/>
        <v xml:space="preserve"> и </v>
      </c>
      <c r="CE1038" s="10" t="str">
        <f t="shared" si="361"/>
        <v xml:space="preserve"> и </v>
      </c>
      <c r="CF1038" s="10"/>
      <c r="CG1038" s="10">
        <f t="shared" si="362"/>
        <v>2</v>
      </c>
    </row>
    <row r="1039" spans="1:85" x14ac:dyDescent="0.25">
      <c r="A1039" s="12">
        <f t="shared" si="343"/>
        <v>1</v>
      </c>
      <c r="R1039" s="18" t="str">
        <f t="shared" si="364"/>
        <v>Ша цветущего персика [Час НС (癸) и Час ЗВ (申)]</v>
      </c>
      <c r="AP1039" s="45" t="str">
        <f t="shared" si="379"/>
        <v>癸</v>
      </c>
      <c r="AR1039" s="45" t="str">
        <f t="shared" si="380"/>
        <v>申</v>
      </c>
      <c r="BN1039" s="45">
        <f t="shared" si="363"/>
        <v>1</v>
      </c>
      <c r="BP1039" s="12" t="s">
        <v>3800</v>
      </c>
      <c r="BR1039" s="10" t="str">
        <f t="shared" si="349"/>
        <v/>
      </c>
      <c r="BS1039" s="10" t="str">
        <f t="shared" si="350"/>
        <v/>
      </c>
      <c r="BT1039" s="10" t="str">
        <f t="shared" si="351"/>
        <v/>
      </c>
      <c r="BU1039" s="10" t="str">
        <f t="shared" si="352"/>
        <v/>
      </c>
      <c r="BV1039" s="10" t="str">
        <f t="shared" si="353"/>
        <v/>
      </c>
      <c r="BW1039" s="10" t="str">
        <f t="shared" si="354"/>
        <v/>
      </c>
      <c r="BX1039" s="10" t="str">
        <f t="shared" si="355"/>
        <v xml:space="preserve">Час НС (癸) и </v>
      </c>
      <c r="BY1039" s="10" t="str">
        <f t="shared" si="356"/>
        <v>Час ЗВ (申)</v>
      </c>
      <c r="CA1039" s="10" t="str">
        <f t="shared" si="357"/>
        <v xml:space="preserve"> и </v>
      </c>
      <c r="CB1039" s="10" t="str">
        <f t="shared" si="358"/>
        <v xml:space="preserve"> и </v>
      </c>
      <c r="CC1039" s="10" t="str">
        <f t="shared" si="359"/>
        <v xml:space="preserve"> и </v>
      </c>
      <c r="CD1039" s="10" t="str">
        <f t="shared" si="360"/>
        <v xml:space="preserve"> и </v>
      </c>
      <c r="CE1039" s="10" t="str">
        <f t="shared" si="361"/>
        <v xml:space="preserve"> и </v>
      </c>
      <c r="CF1039" s="10"/>
      <c r="CG1039" s="10">
        <f t="shared" si="362"/>
        <v>2</v>
      </c>
    </row>
    <row r="1040" spans="1:85" x14ac:dyDescent="0.25">
      <c r="A1040" s="12">
        <f t="shared" si="343"/>
        <v>1</v>
      </c>
      <c r="R1040" s="18" t="str">
        <f t="shared" si="364"/>
        <v>Небесный чиновник [Час НС (甲) и Час ЗВ (酉)]</v>
      </c>
      <c r="AP1040" s="45" t="str">
        <f t="shared" si="379"/>
        <v>甲</v>
      </c>
      <c r="AR1040" s="45" t="str">
        <f t="shared" si="380"/>
        <v>酉</v>
      </c>
      <c r="BN1040" s="45">
        <f t="shared" si="363"/>
        <v>1</v>
      </c>
      <c r="BP1040" s="12" t="s">
        <v>3800</v>
      </c>
      <c r="BR1040" s="10" t="str">
        <f t="shared" si="349"/>
        <v/>
      </c>
      <c r="BS1040" s="10" t="str">
        <f t="shared" si="350"/>
        <v/>
      </c>
      <c r="BT1040" s="10" t="str">
        <f t="shared" si="351"/>
        <v/>
      </c>
      <c r="BU1040" s="10" t="str">
        <f t="shared" si="352"/>
        <v/>
      </c>
      <c r="BV1040" s="10" t="str">
        <f t="shared" si="353"/>
        <v/>
      </c>
      <c r="BW1040" s="10" t="str">
        <f t="shared" si="354"/>
        <v/>
      </c>
      <c r="BX1040" s="10" t="str">
        <f t="shared" si="355"/>
        <v xml:space="preserve">Час НС (甲) и </v>
      </c>
      <c r="BY1040" s="10" t="str">
        <f t="shared" si="356"/>
        <v>Час ЗВ (酉)</v>
      </c>
      <c r="CA1040" s="10" t="str">
        <f t="shared" si="357"/>
        <v xml:space="preserve"> и </v>
      </c>
      <c r="CB1040" s="10" t="str">
        <f t="shared" si="358"/>
        <v xml:space="preserve"> и </v>
      </c>
      <c r="CC1040" s="10" t="str">
        <f t="shared" si="359"/>
        <v xml:space="preserve"> и </v>
      </c>
      <c r="CD1040" s="10" t="str">
        <f t="shared" si="360"/>
        <v xml:space="preserve"> и </v>
      </c>
      <c r="CE1040" s="10" t="str">
        <f t="shared" si="361"/>
        <v xml:space="preserve"> и </v>
      </c>
      <c r="CF1040" s="10"/>
      <c r="CG1040" s="10">
        <f t="shared" si="362"/>
        <v>2</v>
      </c>
    </row>
    <row r="1041" spans="1:85" x14ac:dyDescent="0.25">
      <c r="A1041" s="12">
        <f t="shared" si="343"/>
        <v>1</v>
      </c>
      <c r="R1041" s="18" t="str">
        <f t="shared" si="364"/>
        <v>Небесный чиновник [Час НС (乙) и Час ЗВ (申)]</v>
      </c>
      <c r="AP1041" s="45" t="str">
        <f t="shared" si="379"/>
        <v>乙</v>
      </c>
      <c r="AR1041" s="45" t="str">
        <f t="shared" si="380"/>
        <v>申</v>
      </c>
      <c r="BN1041" s="45">
        <f t="shared" si="363"/>
        <v>1</v>
      </c>
      <c r="BP1041" s="12" t="s">
        <v>3800</v>
      </c>
      <c r="BR1041" s="10" t="str">
        <f t="shared" si="349"/>
        <v/>
      </c>
      <c r="BS1041" s="10" t="str">
        <f t="shared" si="350"/>
        <v/>
      </c>
      <c r="BT1041" s="10" t="str">
        <f t="shared" si="351"/>
        <v/>
      </c>
      <c r="BU1041" s="10" t="str">
        <f t="shared" si="352"/>
        <v/>
      </c>
      <c r="BV1041" s="10" t="str">
        <f t="shared" si="353"/>
        <v/>
      </c>
      <c r="BW1041" s="10" t="str">
        <f t="shared" si="354"/>
        <v/>
      </c>
      <c r="BX1041" s="10" t="str">
        <f t="shared" si="355"/>
        <v xml:space="preserve">Час НС (乙) и </v>
      </c>
      <c r="BY1041" s="10" t="str">
        <f t="shared" si="356"/>
        <v>Час ЗВ (申)</v>
      </c>
      <c r="CA1041" s="10" t="str">
        <f t="shared" si="357"/>
        <v xml:space="preserve"> и </v>
      </c>
      <c r="CB1041" s="10" t="str">
        <f t="shared" si="358"/>
        <v xml:space="preserve"> и </v>
      </c>
      <c r="CC1041" s="10" t="str">
        <f t="shared" si="359"/>
        <v xml:space="preserve"> и </v>
      </c>
      <c r="CD1041" s="10" t="str">
        <f t="shared" si="360"/>
        <v xml:space="preserve"> и </v>
      </c>
      <c r="CE1041" s="10" t="str">
        <f t="shared" si="361"/>
        <v xml:space="preserve"> и </v>
      </c>
      <c r="CF1041" s="10"/>
      <c r="CG1041" s="10">
        <f t="shared" si="362"/>
        <v>2</v>
      </c>
    </row>
    <row r="1042" spans="1:85" x14ac:dyDescent="0.25">
      <c r="A1042" s="12">
        <f t="shared" si="343"/>
        <v>1</v>
      </c>
      <c r="R1042" s="18" t="str">
        <f t="shared" si="364"/>
        <v>Небесный чиновник [Час НС (丙) и Час ЗВ (子)]</v>
      </c>
      <c r="AP1042" s="45" t="str">
        <f t="shared" si="379"/>
        <v>丙</v>
      </c>
      <c r="AR1042" s="45" t="str">
        <f t="shared" si="380"/>
        <v>子</v>
      </c>
      <c r="BN1042" s="45">
        <f t="shared" si="363"/>
        <v>1</v>
      </c>
      <c r="BP1042" s="12" t="s">
        <v>3800</v>
      </c>
      <c r="BR1042" s="10" t="str">
        <f t="shared" si="349"/>
        <v/>
      </c>
      <c r="BS1042" s="10" t="str">
        <f t="shared" si="350"/>
        <v/>
      </c>
      <c r="BT1042" s="10" t="str">
        <f t="shared" si="351"/>
        <v/>
      </c>
      <c r="BU1042" s="10" t="str">
        <f t="shared" si="352"/>
        <v/>
      </c>
      <c r="BV1042" s="10" t="str">
        <f t="shared" si="353"/>
        <v/>
      </c>
      <c r="BW1042" s="10" t="str">
        <f t="shared" si="354"/>
        <v/>
      </c>
      <c r="BX1042" s="10" t="str">
        <f t="shared" si="355"/>
        <v xml:space="preserve">Час НС (丙) и </v>
      </c>
      <c r="BY1042" s="10" t="str">
        <f t="shared" si="356"/>
        <v>Час ЗВ (子)</v>
      </c>
      <c r="CA1042" s="10" t="str">
        <f t="shared" si="357"/>
        <v xml:space="preserve"> и </v>
      </c>
      <c r="CB1042" s="10" t="str">
        <f t="shared" si="358"/>
        <v xml:space="preserve"> и </v>
      </c>
      <c r="CC1042" s="10" t="str">
        <f t="shared" si="359"/>
        <v xml:space="preserve"> и </v>
      </c>
      <c r="CD1042" s="10" t="str">
        <f t="shared" si="360"/>
        <v xml:space="preserve"> и </v>
      </c>
      <c r="CE1042" s="10" t="str">
        <f t="shared" si="361"/>
        <v xml:space="preserve"> и </v>
      </c>
      <c r="CF1042" s="10"/>
      <c r="CG1042" s="10">
        <f t="shared" si="362"/>
        <v>2</v>
      </c>
    </row>
    <row r="1043" spans="1:85" x14ac:dyDescent="0.25">
      <c r="A1043" s="12">
        <f t="shared" si="343"/>
        <v>1</v>
      </c>
      <c r="R1043" s="18" t="str">
        <f t="shared" si="364"/>
        <v>Небесный чиновник [Час НС (丁) и Час ЗВ (亥)]</v>
      </c>
      <c r="AP1043" s="45" t="str">
        <f t="shared" si="379"/>
        <v>丁</v>
      </c>
      <c r="AR1043" s="45" t="str">
        <f t="shared" si="380"/>
        <v>亥</v>
      </c>
      <c r="BN1043" s="45">
        <f t="shared" si="363"/>
        <v>1</v>
      </c>
      <c r="BP1043" s="12" t="s">
        <v>3800</v>
      </c>
      <c r="BR1043" s="10" t="str">
        <f t="shared" si="349"/>
        <v/>
      </c>
      <c r="BS1043" s="10" t="str">
        <f t="shared" si="350"/>
        <v/>
      </c>
      <c r="BT1043" s="10" t="str">
        <f t="shared" si="351"/>
        <v/>
      </c>
      <c r="BU1043" s="10" t="str">
        <f t="shared" si="352"/>
        <v/>
      </c>
      <c r="BV1043" s="10" t="str">
        <f t="shared" si="353"/>
        <v/>
      </c>
      <c r="BW1043" s="10" t="str">
        <f t="shared" si="354"/>
        <v/>
      </c>
      <c r="BX1043" s="10" t="str">
        <f t="shared" si="355"/>
        <v xml:space="preserve">Час НС (丁) и </v>
      </c>
      <c r="BY1043" s="10" t="str">
        <f t="shared" si="356"/>
        <v>Час ЗВ (亥)</v>
      </c>
      <c r="CA1043" s="10" t="str">
        <f t="shared" si="357"/>
        <v xml:space="preserve"> и </v>
      </c>
      <c r="CB1043" s="10" t="str">
        <f t="shared" si="358"/>
        <v xml:space="preserve"> и </v>
      </c>
      <c r="CC1043" s="10" t="str">
        <f t="shared" si="359"/>
        <v xml:space="preserve"> и </v>
      </c>
      <c r="CD1043" s="10" t="str">
        <f t="shared" si="360"/>
        <v xml:space="preserve"> и </v>
      </c>
      <c r="CE1043" s="10" t="str">
        <f t="shared" si="361"/>
        <v xml:space="preserve"> и </v>
      </c>
      <c r="CF1043" s="10"/>
      <c r="CG1043" s="10">
        <f t="shared" si="362"/>
        <v>2</v>
      </c>
    </row>
    <row r="1044" spans="1:85" x14ac:dyDescent="0.25">
      <c r="A1044" s="12">
        <f t="shared" si="343"/>
        <v>1</v>
      </c>
      <c r="R1044" s="18" t="str">
        <f t="shared" si="364"/>
        <v>Небесный чиновник [Час НС (戊) и Час ЗВ (卯)]</v>
      </c>
      <c r="AP1044" s="45" t="str">
        <f t="shared" si="379"/>
        <v>戊</v>
      </c>
      <c r="AR1044" s="45" t="str">
        <f t="shared" si="380"/>
        <v>卯</v>
      </c>
      <c r="BN1044" s="45">
        <f t="shared" si="363"/>
        <v>1</v>
      </c>
      <c r="BP1044" s="12" t="s">
        <v>3800</v>
      </c>
      <c r="BR1044" s="10" t="str">
        <f t="shared" si="349"/>
        <v/>
      </c>
      <c r="BS1044" s="10" t="str">
        <f t="shared" si="350"/>
        <v/>
      </c>
      <c r="BT1044" s="10" t="str">
        <f t="shared" si="351"/>
        <v/>
      </c>
      <c r="BU1044" s="10" t="str">
        <f t="shared" si="352"/>
        <v/>
      </c>
      <c r="BV1044" s="10" t="str">
        <f t="shared" si="353"/>
        <v/>
      </c>
      <c r="BW1044" s="10" t="str">
        <f t="shared" si="354"/>
        <v/>
      </c>
      <c r="BX1044" s="10" t="str">
        <f t="shared" si="355"/>
        <v xml:space="preserve">Час НС (戊) и </v>
      </c>
      <c r="BY1044" s="10" t="str">
        <f t="shared" si="356"/>
        <v>Час ЗВ (卯)</v>
      </c>
      <c r="CA1044" s="10" t="str">
        <f t="shared" si="357"/>
        <v xml:space="preserve"> и </v>
      </c>
      <c r="CB1044" s="10" t="str">
        <f t="shared" si="358"/>
        <v xml:space="preserve"> и </v>
      </c>
      <c r="CC1044" s="10" t="str">
        <f t="shared" si="359"/>
        <v xml:space="preserve"> и </v>
      </c>
      <c r="CD1044" s="10" t="str">
        <f t="shared" si="360"/>
        <v xml:space="preserve"> и </v>
      </c>
      <c r="CE1044" s="10" t="str">
        <f t="shared" si="361"/>
        <v xml:space="preserve"> и </v>
      </c>
      <c r="CF1044" s="10"/>
      <c r="CG1044" s="10">
        <f t="shared" si="362"/>
        <v>2</v>
      </c>
    </row>
    <row r="1045" spans="1:85" x14ac:dyDescent="0.25">
      <c r="A1045" s="12">
        <f t="shared" si="343"/>
        <v>1</v>
      </c>
      <c r="R1045" s="18" t="str">
        <f t="shared" si="364"/>
        <v>Небесный чиновник [Час НС (己) и Час ЗВ (寅)]</v>
      </c>
      <c r="AP1045" s="45" t="str">
        <f t="shared" si="379"/>
        <v>己</v>
      </c>
      <c r="AR1045" s="45" t="str">
        <f t="shared" si="380"/>
        <v>寅</v>
      </c>
      <c r="BN1045" s="45">
        <f t="shared" si="363"/>
        <v>1</v>
      </c>
      <c r="BP1045" s="12" t="s">
        <v>3800</v>
      </c>
      <c r="BR1045" s="10" t="str">
        <f t="shared" si="349"/>
        <v/>
      </c>
      <c r="BS1045" s="10" t="str">
        <f t="shared" si="350"/>
        <v/>
      </c>
      <c r="BT1045" s="10" t="str">
        <f t="shared" si="351"/>
        <v/>
      </c>
      <c r="BU1045" s="10" t="str">
        <f t="shared" si="352"/>
        <v/>
      </c>
      <c r="BV1045" s="10" t="str">
        <f t="shared" si="353"/>
        <v/>
      </c>
      <c r="BW1045" s="10" t="str">
        <f t="shared" si="354"/>
        <v/>
      </c>
      <c r="BX1045" s="10" t="str">
        <f t="shared" si="355"/>
        <v xml:space="preserve">Час НС (己) и </v>
      </c>
      <c r="BY1045" s="10" t="str">
        <f t="shared" si="356"/>
        <v>Час ЗВ (寅)</v>
      </c>
      <c r="CA1045" s="10" t="str">
        <f t="shared" si="357"/>
        <v xml:space="preserve"> и </v>
      </c>
      <c r="CB1045" s="10" t="str">
        <f t="shared" si="358"/>
        <v xml:space="preserve"> и </v>
      </c>
      <c r="CC1045" s="10" t="str">
        <f t="shared" si="359"/>
        <v xml:space="preserve"> и </v>
      </c>
      <c r="CD1045" s="10" t="str">
        <f t="shared" si="360"/>
        <v xml:space="preserve"> и </v>
      </c>
      <c r="CE1045" s="10" t="str">
        <f t="shared" si="361"/>
        <v xml:space="preserve"> и </v>
      </c>
      <c r="CF1045" s="10"/>
      <c r="CG1045" s="10">
        <f t="shared" si="362"/>
        <v>2</v>
      </c>
    </row>
    <row r="1046" spans="1:85" x14ac:dyDescent="0.25">
      <c r="A1046" s="12">
        <f t="shared" si="343"/>
        <v>1</v>
      </c>
      <c r="R1046" s="18" t="str">
        <f t="shared" si="364"/>
        <v>Небесный чиновник [Час НС (庚) и Час ЗВ (午)]</v>
      </c>
      <c r="AP1046" s="45" t="str">
        <f t="shared" si="379"/>
        <v>庚</v>
      </c>
      <c r="AR1046" s="45" t="str">
        <f t="shared" si="380"/>
        <v>午</v>
      </c>
      <c r="BN1046" s="45">
        <f t="shared" si="363"/>
        <v>1</v>
      </c>
      <c r="BP1046" s="12" t="s">
        <v>3800</v>
      </c>
      <c r="BR1046" s="10" t="str">
        <f t="shared" si="349"/>
        <v/>
      </c>
      <c r="BS1046" s="10" t="str">
        <f t="shared" si="350"/>
        <v/>
      </c>
      <c r="BT1046" s="10" t="str">
        <f t="shared" si="351"/>
        <v/>
      </c>
      <c r="BU1046" s="10" t="str">
        <f t="shared" si="352"/>
        <v/>
      </c>
      <c r="BV1046" s="10" t="str">
        <f t="shared" si="353"/>
        <v/>
      </c>
      <c r="BW1046" s="10" t="str">
        <f t="shared" si="354"/>
        <v/>
      </c>
      <c r="BX1046" s="10" t="str">
        <f t="shared" si="355"/>
        <v xml:space="preserve">Час НС (庚) и </v>
      </c>
      <c r="BY1046" s="10" t="str">
        <f t="shared" si="356"/>
        <v>Час ЗВ (午)</v>
      </c>
      <c r="CA1046" s="10" t="str">
        <f t="shared" si="357"/>
        <v xml:space="preserve"> и </v>
      </c>
      <c r="CB1046" s="10" t="str">
        <f t="shared" si="358"/>
        <v xml:space="preserve"> и </v>
      </c>
      <c r="CC1046" s="10" t="str">
        <f t="shared" si="359"/>
        <v xml:space="preserve"> и </v>
      </c>
      <c r="CD1046" s="10" t="str">
        <f t="shared" si="360"/>
        <v xml:space="preserve"> и </v>
      </c>
      <c r="CE1046" s="10" t="str">
        <f t="shared" si="361"/>
        <v xml:space="preserve"> и </v>
      </c>
      <c r="CF1046" s="10"/>
      <c r="CG1046" s="10">
        <f t="shared" si="362"/>
        <v>2</v>
      </c>
    </row>
    <row r="1047" spans="1:85" x14ac:dyDescent="0.25">
      <c r="A1047" s="12">
        <f t="shared" ref="A1047:A1110" si="381">IF(CG1047&lt;2,"",1)</f>
        <v>1</v>
      </c>
      <c r="R1047" s="18" t="str">
        <f t="shared" si="364"/>
        <v>Небесный чиновник [Час НС (辛) и Час ЗВ (巳)]</v>
      </c>
      <c r="AP1047" s="45" t="str">
        <f t="shared" si="379"/>
        <v>辛</v>
      </c>
      <c r="AR1047" s="45" t="str">
        <f t="shared" si="380"/>
        <v>巳</v>
      </c>
      <c r="BN1047" s="45">
        <f t="shared" si="363"/>
        <v>1</v>
      </c>
      <c r="BP1047" s="12" t="s">
        <v>3800</v>
      </c>
      <c r="BR1047" s="10" t="str">
        <f t="shared" si="349"/>
        <v/>
      </c>
      <c r="BS1047" s="10" t="str">
        <f t="shared" si="350"/>
        <v/>
      </c>
      <c r="BT1047" s="10" t="str">
        <f t="shared" si="351"/>
        <v/>
      </c>
      <c r="BU1047" s="10" t="str">
        <f t="shared" si="352"/>
        <v/>
      </c>
      <c r="BV1047" s="10" t="str">
        <f t="shared" si="353"/>
        <v/>
      </c>
      <c r="BW1047" s="10" t="str">
        <f t="shared" si="354"/>
        <v/>
      </c>
      <c r="BX1047" s="10" t="str">
        <f t="shared" si="355"/>
        <v xml:space="preserve">Час НС (辛) и </v>
      </c>
      <c r="BY1047" s="10" t="str">
        <f t="shared" si="356"/>
        <v>Час ЗВ (巳)</v>
      </c>
      <c r="CA1047" s="10" t="str">
        <f t="shared" si="357"/>
        <v xml:space="preserve"> и </v>
      </c>
      <c r="CB1047" s="10" t="str">
        <f t="shared" si="358"/>
        <v xml:space="preserve"> и </v>
      </c>
      <c r="CC1047" s="10" t="str">
        <f t="shared" si="359"/>
        <v xml:space="preserve"> и </v>
      </c>
      <c r="CD1047" s="10" t="str">
        <f t="shared" si="360"/>
        <v xml:space="preserve"> и </v>
      </c>
      <c r="CE1047" s="10" t="str">
        <f t="shared" si="361"/>
        <v xml:space="preserve"> и </v>
      </c>
      <c r="CF1047" s="10"/>
      <c r="CG1047" s="10">
        <f t="shared" si="362"/>
        <v>2</v>
      </c>
    </row>
    <row r="1048" spans="1:85" x14ac:dyDescent="0.25">
      <c r="A1048" s="12">
        <f t="shared" si="381"/>
        <v>1</v>
      </c>
      <c r="R1048" s="18" t="str">
        <f t="shared" si="364"/>
        <v>Небесный чиновник [Час НС (壬) и Час ЗВ (未)]</v>
      </c>
      <c r="AP1048" s="45" t="str">
        <f t="shared" si="379"/>
        <v>壬</v>
      </c>
      <c r="AR1048" s="45" t="str">
        <f t="shared" si="380"/>
        <v>未</v>
      </c>
      <c r="BN1048" s="45">
        <f t="shared" si="363"/>
        <v>1</v>
      </c>
      <c r="BP1048" s="12" t="s">
        <v>3800</v>
      </c>
      <c r="BR1048" s="10" t="str">
        <f t="shared" si="349"/>
        <v/>
      </c>
      <c r="BS1048" s="10" t="str">
        <f t="shared" si="350"/>
        <v/>
      </c>
      <c r="BT1048" s="10" t="str">
        <f t="shared" si="351"/>
        <v/>
      </c>
      <c r="BU1048" s="10" t="str">
        <f t="shared" si="352"/>
        <v/>
      </c>
      <c r="BV1048" s="10" t="str">
        <f t="shared" si="353"/>
        <v/>
      </c>
      <c r="BW1048" s="10" t="str">
        <f t="shared" si="354"/>
        <v/>
      </c>
      <c r="BX1048" s="10" t="str">
        <f t="shared" si="355"/>
        <v xml:space="preserve">Час НС (壬) и </v>
      </c>
      <c r="BY1048" s="10" t="str">
        <f t="shared" si="356"/>
        <v>Час ЗВ (未)</v>
      </c>
      <c r="CA1048" s="10" t="str">
        <f t="shared" si="357"/>
        <v xml:space="preserve"> и </v>
      </c>
      <c r="CB1048" s="10" t="str">
        <f t="shared" si="358"/>
        <v xml:space="preserve"> и </v>
      </c>
      <c r="CC1048" s="10" t="str">
        <f t="shared" si="359"/>
        <v xml:space="preserve"> и </v>
      </c>
      <c r="CD1048" s="10" t="str">
        <f t="shared" si="360"/>
        <v xml:space="preserve"> и </v>
      </c>
      <c r="CE1048" s="10" t="str">
        <f t="shared" si="361"/>
        <v xml:space="preserve"> и </v>
      </c>
      <c r="CF1048" s="10"/>
      <c r="CG1048" s="10">
        <f t="shared" si="362"/>
        <v>2</v>
      </c>
    </row>
    <row r="1049" spans="1:85" x14ac:dyDescent="0.25">
      <c r="A1049" s="12">
        <f t="shared" si="381"/>
        <v>1</v>
      </c>
      <c r="R1049" s="18" t="str">
        <f t="shared" si="364"/>
        <v>Небесный чиновник [Час НС (壬) и Час ЗВ (丑)]</v>
      </c>
      <c r="AP1049" s="45" t="str">
        <f t="shared" si="379"/>
        <v>壬</v>
      </c>
      <c r="AR1049" s="45" t="str">
        <f t="shared" si="380"/>
        <v>丑</v>
      </c>
      <c r="BN1049" s="45">
        <f t="shared" si="363"/>
        <v>1</v>
      </c>
      <c r="BP1049" s="12" t="s">
        <v>3800</v>
      </c>
      <c r="BR1049" s="10" t="str">
        <f t="shared" si="349"/>
        <v/>
      </c>
      <c r="BS1049" s="10" t="str">
        <f t="shared" si="350"/>
        <v/>
      </c>
      <c r="BT1049" s="10" t="str">
        <f t="shared" si="351"/>
        <v/>
      </c>
      <c r="BU1049" s="10" t="str">
        <f t="shared" si="352"/>
        <v/>
      </c>
      <c r="BV1049" s="10" t="str">
        <f t="shared" si="353"/>
        <v/>
      </c>
      <c r="BW1049" s="10" t="str">
        <f t="shared" si="354"/>
        <v/>
      </c>
      <c r="BX1049" s="10" t="str">
        <f t="shared" si="355"/>
        <v xml:space="preserve">Час НС (壬) и </v>
      </c>
      <c r="BY1049" s="10" t="str">
        <f t="shared" si="356"/>
        <v>Час ЗВ (丑)</v>
      </c>
      <c r="CA1049" s="10" t="str">
        <f t="shared" si="357"/>
        <v xml:space="preserve"> и </v>
      </c>
      <c r="CB1049" s="10" t="str">
        <f t="shared" si="358"/>
        <v xml:space="preserve"> и </v>
      </c>
      <c r="CC1049" s="10" t="str">
        <f t="shared" si="359"/>
        <v xml:space="preserve"> и </v>
      </c>
      <c r="CD1049" s="10" t="str">
        <f t="shared" si="360"/>
        <v xml:space="preserve"> и </v>
      </c>
      <c r="CE1049" s="10" t="str">
        <f t="shared" si="361"/>
        <v xml:space="preserve"> и </v>
      </c>
      <c r="CF1049" s="10"/>
      <c r="CG1049" s="10">
        <f t="shared" si="362"/>
        <v>2</v>
      </c>
    </row>
    <row r="1050" spans="1:85" x14ac:dyDescent="0.25">
      <c r="A1050" s="12">
        <f t="shared" si="381"/>
        <v>1</v>
      </c>
      <c r="R1050" s="18" t="str">
        <f t="shared" si="364"/>
        <v>Небесный чиновник [Час НС (癸) и Час ЗВ (辰)]</v>
      </c>
      <c r="AP1050" s="45" t="str">
        <f t="shared" si="379"/>
        <v>癸</v>
      </c>
      <c r="AR1050" s="45" t="str">
        <f t="shared" si="380"/>
        <v>辰</v>
      </c>
      <c r="BN1050" s="45">
        <f t="shared" si="363"/>
        <v>1</v>
      </c>
      <c r="BP1050" s="12" t="s">
        <v>3800</v>
      </c>
      <c r="BR1050" s="10" t="str">
        <f t="shared" si="349"/>
        <v/>
      </c>
      <c r="BS1050" s="10" t="str">
        <f t="shared" si="350"/>
        <v/>
      </c>
      <c r="BT1050" s="10" t="str">
        <f t="shared" si="351"/>
        <v/>
      </c>
      <c r="BU1050" s="10" t="str">
        <f t="shared" si="352"/>
        <v/>
      </c>
      <c r="BV1050" s="10" t="str">
        <f t="shared" si="353"/>
        <v/>
      </c>
      <c r="BW1050" s="10" t="str">
        <f t="shared" si="354"/>
        <v/>
      </c>
      <c r="BX1050" s="10" t="str">
        <f t="shared" si="355"/>
        <v xml:space="preserve">Час НС (癸) и </v>
      </c>
      <c r="BY1050" s="10" t="str">
        <f t="shared" si="356"/>
        <v>Час ЗВ (辰)</v>
      </c>
      <c r="CA1050" s="10" t="str">
        <f t="shared" si="357"/>
        <v xml:space="preserve"> и </v>
      </c>
      <c r="CB1050" s="10" t="str">
        <f t="shared" si="358"/>
        <v xml:space="preserve"> и </v>
      </c>
      <c r="CC1050" s="10" t="str">
        <f t="shared" si="359"/>
        <v xml:space="preserve"> и </v>
      </c>
      <c r="CD1050" s="10" t="str">
        <f t="shared" si="360"/>
        <v xml:space="preserve"> и </v>
      </c>
      <c r="CE1050" s="10" t="str">
        <f t="shared" si="361"/>
        <v xml:space="preserve"> и </v>
      </c>
      <c r="CF1050" s="10"/>
      <c r="CG1050" s="10">
        <f t="shared" si="362"/>
        <v>2</v>
      </c>
    </row>
    <row r="1051" spans="1:85" x14ac:dyDescent="0.25">
      <c r="A1051" s="12">
        <f t="shared" si="381"/>
        <v>1</v>
      </c>
      <c r="R1051" s="18" t="str">
        <f t="shared" si="364"/>
        <v>Небесный чиновник [Час НС (癸) и Час ЗВ (戌)]</v>
      </c>
      <c r="AP1051" s="45" t="str">
        <f t="shared" si="379"/>
        <v>癸</v>
      </c>
      <c r="AR1051" s="45" t="str">
        <f t="shared" si="380"/>
        <v>戌</v>
      </c>
      <c r="BN1051" s="45">
        <f t="shared" si="363"/>
        <v>1</v>
      </c>
      <c r="BP1051" s="12" t="s">
        <v>3800</v>
      </c>
      <c r="BR1051" s="10" t="str">
        <f t="shared" si="349"/>
        <v/>
      </c>
      <c r="BS1051" s="10" t="str">
        <f t="shared" si="350"/>
        <v/>
      </c>
      <c r="BT1051" s="10" t="str">
        <f t="shared" si="351"/>
        <v/>
      </c>
      <c r="BU1051" s="10" t="str">
        <f t="shared" si="352"/>
        <v/>
      </c>
      <c r="BV1051" s="10" t="str">
        <f t="shared" si="353"/>
        <v/>
      </c>
      <c r="BW1051" s="10" t="str">
        <f t="shared" si="354"/>
        <v/>
      </c>
      <c r="BX1051" s="10" t="str">
        <f t="shared" si="355"/>
        <v xml:space="preserve">Час НС (癸) и </v>
      </c>
      <c r="BY1051" s="10" t="str">
        <f t="shared" si="356"/>
        <v>Час ЗВ (戌)</v>
      </c>
      <c r="CA1051" s="10" t="str">
        <f t="shared" si="357"/>
        <v xml:space="preserve"> и </v>
      </c>
      <c r="CB1051" s="10" t="str">
        <f t="shared" si="358"/>
        <v xml:space="preserve"> и </v>
      </c>
      <c r="CC1051" s="10" t="str">
        <f t="shared" si="359"/>
        <v xml:space="preserve"> и </v>
      </c>
      <c r="CD1051" s="10" t="str">
        <f t="shared" si="360"/>
        <v xml:space="preserve"> и </v>
      </c>
      <c r="CE1051" s="10" t="str">
        <f t="shared" si="361"/>
        <v xml:space="preserve"> и </v>
      </c>
      <c r="CF1051" s="10"/>
      <c r="CG1051" s="10">
        <f t="shared" si="362"/>
        <v>2</v>
      </c>
    </row>
    <row r="1052" spans="1:85" hidden="1" x14ac:dyDescent="0.25">
      <c r="A1052" s="12" t="str">
        <f t="shared" si="381"/>
        <v/>
      </c>
      <c r="R1052" s="18" t="str">
        <f t="shared" si="364"/>
        <v xml:space="preserve"> []</v>
      </c>
      <c r="AP1052" s="45" t="str">
        <f t="shared" si="379"/>
        <v/>
      </c>
      <c r="AR1052" s="45" t="str">
        <f t="shared" si="380"/>
        <v/>
      </c>
      <c r="BN1052" s="45" t="str">
        <f t="shared" si="363"/>
        <v/>
      </c>
      <c r="BP1052" s="12" t="s">
        <v>3800</v>
      </c>
      <c r="BR1052" s="10" t="str">
        <f t="shared" si="349"/>
        <v/>
      </c>
      <c r="BS1052" s="10" t="str">
        <f t="shared" si="350"/>
        <v/>
      </c>
      <c r="BT1052" s="10" t="str">
        <f t="shared" si="351"/>
        <v/>
      </c>
      <c r="BU1052" s="10" t="str">
        <f t="shared" si="352"/>
        <v/>
      </c>
      <c r="BV1052" s="10" t="str">
        <f t="shared" si="353"/>
        <v/>
      </c>
      <c r="BW1052" s="10" t="str">
        <f t="shared" si="354"/>
        <v/>
      </c>
      <c r="BX1052" s="10" t="str">
        <f t="shared" si="355"/>
        <v/>
      </c>
      <c r="BY1052" s="10" t="str">
        <f t="shared" si="356"/>
        <v/>
      </c>
      <c r="CA1052" s="10" t="str">
        <f t="shared" si="357"/>
        <v/>
      </c>
      <c r="CB1052" s="10" t="str">
        <f t="shared" si="358"/>
        <v/>
      </c>
      <c r="CC1052" s="10" t="str">
        <f t="shared" si="359"/>
        <v/>
      </c>
      <c r="CD1052" s="10" t="str">
        <f t="shared" si="360"/>
        <v/>
      </c>
      <c r="CE1052" s="10" t="str">
        <f t="shared" si="361"/>
        <v/>
      </c>
      <c r="CF1052" s="10"/>
      <c r="CG1052" s="10">
        <f t="shared" si="362"/>
        <v>0</v>
      </c>
    </row>
    <row r="1053" spans="1:85" hidden="1" x14ac:dyDescent="0.25">
      <c r="A1053" s="12" t="str">
        <f t="shared" si="381"/>
        <v/>
      </c>
      <c r="R1053" s="18" t="str">
        <f t="shared" si="364"/>
        <v xml:space="preserve"> []</v>
      </c>
      <c r="AP1053" s="45" t="str">
        <f t="shared" si="379"/>
        <v/>
      </c>
      <c r="AR1053" s="45" t="str">
        <f t="shared" si="380"/>
        <v/>
      </c>
      <c r="BN1053" s="45" t="str">
        <f t="shared" si="363"/>
        <v/>
      </c>
      <c r="BP1053" s="12" t="s">
        <v>3800</v>
      </c>
      <c r="BR1053" s="10" t="str">
        <f t="shared" si="349"/>
        <v/>
      </c>
      <c r="BS1053" s="10" t="str">
        <f t="shared" si="350"/>
        <v/>
      </c>
      <c r="BT1053" s="10" t="str">
        <f t="shared" si="351"/>
        <v/>
      </c>
      <c r="BU1053" s="10" t="str">
        <f t="shared" si="352"/>
        <v/>
      </c>
      <c r="BV1053" s="10" t="str">
        <f t="shared" si="353"/>
        <v/>
      </c>
      <c r="BW1053" s="10" t="str">
        <f t="shared" si="354"/>
        <v/>
      </c>
      <c r="BX1053" s="10" t="str">
        <f t="shared" si="355"/>
        <v/>
      </c>
      <c r="BY1053" s="10" t="str">
        <f t="shared" si="356"/>
        <v/>
      </c>
      <c r="CA1053" s="10" t="str">
        <f t="shared" si="357"/>
        <v/>
      </c>
      <c r="CB1053" s="10" t="str">
        <f t="shared" si="358"/>
        <v/>
      </c>
      <c r="CC1053" s="10" t="str">
        <f t="shared" si="359"/>
        <v/>
      </c>
      <c r="CD1053" s="10" t="str">
        <f t="shared" si="360"/>
        <v/>
      </c>
      <c r="CE1053" s="10" t="str">
        <f t="shared" si="361"/>
        <v/>
      </c>
      <c r="CF1053" s="10"/>
      <c r="CG1053" s="10">
        <f t="shared" si="362"/>
        <v>0</v>
      </c>
    </row>
    <row r="1054" spans="1:85" hidden="1" x14ac:dyDescent="0.25">
      <c r="A1054" s="12" t="str">
        <f t="shared" si="381"/>
        <v/>
      </c>
      <c r="R1054" s="18" t="str">
        <f t="shared" si="364"/>
        <v xml:space="preserve"> []</v>
      </c>
      <c r="AP1054" s="45" t="str">
        <f t="shared" si="379"/>
        <v/>
      </c>
      <c r="AR1054" s="45" t="str">
        <f t="shared" si="380"/>
        <v/>
      </c>
      <c r="BN1054" s="45" t="str">
        <f t="shared" si="363"/>
        <v/>
      </c>
      <c r="BP1054" s="12" t="s">
        <v>3800</v>
      </c>
      <c r="BR1054" s="10" t="str">
        <f t="shared" si="349"/>
        <v/>
      </c>
      <c r="BS1054" s="10" t="str">
        <f t="shared" si="350"/>
        <v/>
      </c>
      <c r="BT1054" s="10" t="str">
        <f t="shared" si="351"/>
        <v/>
      </c>
      <c r="BU1054" s="10" t="str">
        <f t="shared" si="352"/>
        <v/>
      </c>
      <c r="BV1054" s="10" t="str">
        <f t="shared" si="353"/>
        <v/>
      </c>
      <c r="BW1054" s="10" t="str">
        <f t="shared" si="354"/>
        <v/>
      </c>
      <c r="BX1054" s="10" t="str">
        <f t="shared" si="355"/>
        <v/>
      </c>
      <c r="BY1054" s="10" t="str">
        <f t="shared" si="356"/>
        <v/>
      </c>
      <c r="CA1054" s="10" t="str">
        <f t="shared" si="357"/>
        <v/>
      </c>
      <c r="CB1054" s="10" t="str">
        <f t="shared" si="358"/>
        <v/>
      </c>
      <c r="CC1054" s="10" t="str">
        <f t="shared" si="359"/>
        <v/>
      </c>
      <c r="CD1054" s="10" t="str">
        <f t="shared" si="360"/>
        <v/>
      </c>
      <c r="CE1054" s="10" t="str">
        <f t="shared" si="361"/>
        <v/>
      </c>
      <c r="CF1054" s="10"/>
      <c r="CG1054" s="10">
        <f t="shared" si="362"/>
        <v>0</v>
      </c>
    </row>
    <row r="1055" spans="1:85" hidden="1" x14ac:dyDescent="0.25">
      <c r="A1055" s="12" t="str">
        <f t="shared" si="381"/>
        <v/>
      </c>
      <c r="R1055" s="18" t="str">
        <f t="shared" si="364"/>
        <v xml:space="preserve"> []</v>
      </c>
      <c r="AP1055" s="45" t="str">
        <f t="shared" si="379"/>
        <v/>
      </c>
      <c r="AR1055" s="45" t="str">
        <f t="shared" si="380"/>
        <v/>
      </c>
      <c r="BN1055" s="45" t="str">
        <f t="shared" ref="BN1055:BN1113" si="382">A1055</f>
        <v/>
      </c>
      <c r="BP1055" s="12" t="s">
        <v>3800</v>
      </c>
      <c r="BR1055" s="10" t="str">
        <f t="shared" si="349"/>
        <v/>
      </c>
      <c r="BS1055" s="10" t="str">
        <f t="shared" si="350"/>
        <v/>
      </c>
      <c r="BT1055" s="10" t="str">
        <f t="shared" si="351"/>
        <v/>
      </c>
      <c r="BU1055" s="10" t="str">
        <f t="shared" si="352"/>
        <v/>
      </c>
      <c r="BV1055" s="10" t="str">
        <f t="shared" si="353"/>
        <v/>
      </c>
      <c r="BW1055" s="10" t="str">
        <f t="shared" si="354"/>
        <v/>
      </c>
      <c r="BX1055" s="10" t="str">
        <f t="shared" si="355"/>
        <v/>
      </c>
      <c r="BY1055" s="10" t="str">
        <f t="shared" si="356"/>
        <v/>
      </c>
      <c r="CA1055" s="10" t="str">
        <f t="shared" si="357"/>
        <v/>
      </c>
      <c r="CB1055" s="10" t="str">
        <f t="shared" si="358"/>
        <v/>
      </c>
      <c r="CC1055" s="10" t="str">
        <f t="shared" si="359"/>
        <v/>
      </c>
      <c r="CD1055" s="10" t="str">
        <f t="shared" si="360"/>
        <v/>
      </c>
      <c r="CE1055" s="10" t="str">
        <f t="shared" si="361"/>
        <v/>
      </c>
      <c r="CF1055" s="10"/>
      <c r="CG1055" s="10">
        <f t="shared" si="362"/>
        <v>0</v>
      </c>
    </row>
    <row r="1056" spans="1:85" hidden="1" x14ac:dyDescent="0.25">
      <c r="A1056" s="12" t="str">
        <f t="shared" si="381"/>
        <v/>
      </c>
      <c r="R1056" s="18" t="str">
        <f t="shared" si="364"/>
        <v xml:space="preserve"> []</v>
      </c>
      <c r="AP1056" s="45" t="str">
        <f t="shared" si="379"/>
        <v/>
      </c>
      <c r="AR1056" s="45" t="str">
        <f t="shared" si="380"/>
        <v/>
      </c>
      <c r="BN1056" s="45" t="str">
        <f t="shared" si="382"/>
        <v/>
      </c>
      <c r="BP1056" s="12" t="s">
        <v>3800</v>
      </c>
      <c r="BR1056" s="10" t="str">
        <f t="shared" si="349"/>
        <v/>
      </c>
      <c r="BS1056" s="10" t="str">
        <f t="shared" si="350"/>
        <v/>
      </c>
      <c r="BT1056" s="10" t="str">
        <f t="shared" si="351"/>
        <v/>
      </c>
      <c r="BU1056" s="10" t="str">
        <f t="shared" si="352"/>
        <v/>
      </c>
      <c r="BV1056" s="10" t="str">
        <f t="shared" si="353"/>
        <v/>
      </c>
      <c r="BW1056" s="10" t="str">
        <f t="shared" si="354"/>
        <v/>
      </c>
      <c r="BX1056" s="10" t="str">
        <f t="shared" si="355"/>
        <v/>
      </c>
      <c r="BY1056" s="10" t="str">
        <f t="shared" si="356"/>
        <v/>
      </c>
      <c r="CA1056" s="10" t="str">
        <f t="shared" si="357"/>
        <v/>
      </c>
      <c r="CB1056" s="10" t="str">
        <f t="shared" si="358"/>
        <v/>
      </c>
      <c r="CC1056" s="10" t="str">
        <f t="shared" si="359"/>
        <v/>
      </c>
      <c r="CD1056" s="10" t="str">
        <f t="shared" si="360"/>
        <v/>
      </c>
      <c r="CE1056" s="10" t="str">
        <f t="shared" si="361"/>
        <v/>
      </c>
      <c r="CF1056" s="10"/>
      <c r="CG1056" s="10">
        <f t="shared" si="362"/>
        <v>0</v>
      </c>
    </row>
    <row r="1057" spans="1:85" hidden="1" x14ac:dyDescent="0.25">
      <c r="A1057" s="12" t="str">
        <f t="shared" si="381"/>
        <v/>
      </c>
      <c r="R1057" s="18" t="str">
        <f t="shared" si="364"/>
        <v xml:space="preserve"> []</v>
      </c>
      <c r="AP1057" s="45" t="str">
        <f t="shared" si="379"/>
        <v/>
      </c>
      <c r="AR1057" s="45" t="str">
        <f t="shared" si="380"/>
        <v/>
      </c>
      <c r="BN1057" s="45" t="str">
        <f t="shared" si="382"/>
        <v/>
      </c>
      <c r="BP1057" s="12" t="s">
        <v>3800</v>
      </c>
      <c r="BR1057" s="10" t="str">
        <f t="shared" si="349"/>
        <v/>
      </c>
      <c r="BS1057" s="10" t="str">
        <f t="shared" si="350"/>
        <v/>
      </c>
      <c r="BT1057" s="10" t="str">
        <f t="shared" si="351"/>
        <v/>
      </c>
      <c r="BU1057" s="10" t="str">
        <f t="shared" si="352"/>
        <v/>
      </c>
      <c r="BV1057" s="10" t="str">
        <f t="shared" si="353"/>
        <v/>
      </c>
      <c r="BW1057" s="10" t="str">
        <f t="shared" si="354"/>
        <v/>
      </c>
      <c r="BX1057" s="10" t="str">
        <f t="shared" si="355"/>
        <v/>
      </c>
      <c r="BY1057" s="10" t="str">
        <f t="shared" si="356"/>
        <v/>
      </c>
      <c r="CA1057" s="10" t="str">
        <f t="shared" si="357"/>
        <v/>
      </c>
      <c r="CB1057" s="10" t="str">
        <f t="shared" si="358"/>
        <v/>
      </c>
      <c r="CC1057" s="10" t="str">
        <f t="shared" si="359"/>
        <v/>
      </c>
      <c r="CD1057" s="10" t="str">
        <f t="shared" si="360"/>
        <v/>
      </c>
      <c r="CE1057" s="10" t="str">
        <f t="shared" si="361"/>
        <v/>
      </c>
      <c r="CF1057" s="10"/>
      <c r="CG1057" s="10">
        <f t="shared" si="362"/>
        <v>0</v>
      </c>
    </row>
    <row r="1058" spans="1:85" hidden="1" x14ac:dyDescent="0.25">
      <c r="A1058" s="12" t="str">
        <f t="shared" si="381"/>
        <v/>
      </c>
      <c r="R1058" s="18" t="str">
        <f t="shared" si="364"/>
        <v xml:space="preserve"> []</v>
      </c>
      <c r="AP1058" s="45" t="str">
        <f t="shared" si="379"/>
        <v/>
      </c>
      <c r="AR1058" s="45" t="str">
        <f t="shared" si="380"/>
        <v/>
      </c>
      <c r="BN1058" s="45" t="str">
        <f t="shared" si="382"/>
        <v/>
      </c>
      <c r="BP1058" s="12" t="s">
        <v>3800</v>
      </c>
      <c r="BR1058" s="10" t="str">
        <f t="shared" si="349"/>
        <v/>
      </c>
      <c r="BS1058" s="10" t="str">
        <f t="shared" si="350"/>
        <v/>
      </c>
      <c r="BT1058" s="10" t="str">
        <f t="shared" si="351"/>
        <v/>
      </c>
      <c r="BU1058" s="10" t="str">
        <f t="shared" si="352"/>
        <v/>
      </c>
      <c r="BV1058" s="10" t="str">
        <f t="shared" si="353"/>
        <v/>
      </c>
      <c r="BW1058" s="10" t="str">
        <f t="shared" si="354"/>
        <v/>
      </c>
      <c r="BX1058" s="10" t="str">
        <f t="shared" si="355"/>
        <v/>
      </c>
      <c r="BY1058" s="10" t="str">
        <f t="shared" si="356"/>
        <v/>
      </c>
      <c r="CA1058" s="10" t="str">
        <f t="shared" si="357"/>
        <v/>
      </c>
      <c r="CB1058" s="10" t="str">
        <f t="shared" si="358"/>
        <v/>
      </c>
      <c r="CC1058" s="10" t="str">
        <f t="shared" si="359"/>
        <v/>
      </c>
      <c r="CD1058" s="10" t="str">
        <f t="shared" si="360"/>
        <v/>
      </c>
      <c r="CE1058" s="10" t="str">
        <f t="shared" si="361"/>
        <v/>
      </c>
      <c r="CF1058" s="10"/>
      <c r="CG1058" s="10">
        <f t="shared" si="362"/>
        <v>0</v>
      </c>
    </row>
    <row r="1059" spans="1:85" hidden="1" x14ac:dyDescent="0.25">
      <c r="A1059" s="12" t="str">
        <f t="shared" si="381"/>
        <v/>
      </c>
      <c r="R1059" s="18" t="str">
        <f t="shared" si="364"/>
        <v xml:space="preserve"> []</v>
      </c>
      <c r="AP1059" s="45" t="str">
        <f t="shared" si="379"/>
        <v/>
      </c>
      <c r="AR1059" s="45" t="str">
        <f t="shared" si="380"/>
        <v/>
      </c>
      <c r="BN1059" s="45" t="str">
        <f t="shared" si="382"/>
        <v/>
      </c>
      <c r="BP1059" s="12" t="s">
        <v>3800</v>
      </c>
      <c r="BR1059" s="10" t="str">
        <f t="shared" si="349"/>
        <v/>
      </c>
      <c r="BS1059" s="10" t="str">
        <f t="shared" si="350"/>
        <v/>
      </c>
      <c r="BT1059" s="10" t="str">
        <f t="shared" si="351"/>
        <v/>
      </c>
      <c r="BU1059" s="10" t="str">
        <f t="shared" si="352"/>
        <v/>
      </c>
      <c r="BV1059" s="10" t="str">
        <f t="shared" si="353"/>
        <v/>
      </c>
      <c r="BW1059" s="10" t="str">
        <f t="shared" si="354"/>
        <v/>
      </c>
      <c r="BX1059" s="10" t="str">
        <f t="shared" si="355"/>
        <v/>
      </c>
      <c r="BY1059" s="10" t="str">
        <f t="shared" si="356"/>
        <v/>
      </c>
      <c r="CA1059" s="10" t="str">
        <f t="shared" si="357"/>
        <v/>
      </c>
      <c r="CB1059" s="10" t="str">
        <f t="shared" si="358"/>
        <v/>
      </c>
      <c r="CC1059" s="10" t="str">
        <f t="shared" si="359"/>
        <v/>
      </c>
      <c r="CD1059" s="10" t="str">
        <f t="shared" si="360"/>
        <v/>
      </c>
      <c r="CE1059" s="10" t="str">
        <f t="shared" si="361"/>
        <v/>
      </c>
      <c r="CF1059" s="10"/>
      <c r="CG1059" s="10">
        <f t="shared" si="362"/>
        <v>0</v>
      </c>
    </row>
    <row r="1060" spans="1:85" hidden="1" x14ac:dyDescent="0.25">
      <c r="A1060" s="12" t="str">
        <f t="shared" si="381"/>
        <v/>
      </c>
      <c r="R1060" s="18" t="str">
        <f t="shared" si="364"/>
        <v xml:space="preserve"> []</v>
      </c>
      <c r="AP1060" s="45" t="str">
        <f t="shared" si="379"/>
        <v/>
      </c>
      <c r="AR1060" s="45" t="str">
        <f t="shared" si="380"/>
        <v/>
      </c>
      <c r="BN1060" s="45" t="str">
        <f t="shared" si="382"/>
        <v/>
      </c>
      <c r="BP1060" s="12" t="s">
        <v>3800</v>
      </c>
      <c r="BR1060" s="10" t="str">
        <f t="shared" si="349"/>
        <v/>
      </c>
      <c r="BS1060" s="10" t="str">
        <f t="shared" si="350"/>
        <v/>
      </c>
      <c r="BT1060" s="10" t="str">
        <f t="shared" si="351"/>
        <v/>
      </c>
      <c r="BU1060" s="10" t="str">
        <f t="shared" si="352"/>
        <v/>
      </c>
      <c r="BV1060" s="10" t="str">
        <f t="shared" si="353"/>
        <v/>
      </c>
      <c r="BW1060" s="10" t="str">
        <f t="shared" si="354"/>
        <v/>
      </c>
      <c r="BX1060" s="10" t="str">
        <f t="shared" si="355"/>
        <v/>
      </c>
      <c r="BY1060" s="10" t="str">
        <f t="shared" si="356"/>
        <v/>
      </c>
      <c r="CA1060" s="10" t="str">
        <f t="shared" si="357"/>
        <v/>
      </c>
      <c r="CB1060" s="10" t="str">
        <f t="shared" si="358"/>
        <v/>
      </c>
      <c r="CC1060" s="10" t="str">
        <f t="shared" si="359"/>
        <v/>
      </c>
      <c r="CD1060" s="10" t="str">
        <f t="shared" si="360"/>
        <v/>
      </c>
      <c r="CE1060" s="10" t="str">
        <f t="shared" si="361"/>
        <v/>
      </c>
      <c r="CF1060" s="10"/>
      <c r="CG1060" s="10">
        <f t="shared" si="362"/>
        <v>0</v>
      </c>
    </row>
    <row r="1061" spans="1:85" hidden="1" x14ac:dyDescent="0.25">
      <c r="A1061" s="12" t="str">
        <f t="shared" si="381"/>
        <v/>
      </c>
      <c r="R1061" s="18" t="str">
        <f t="shared" si="364"/>
        <v xml:space="preserve"> []</v>
      </c>
      <c r="AP1061" s="45" t="str">
        <f t="shared" si="379"/>
        <v/>
      </c>
      <c r="AR1061" s="45" t="str">
        <f t="shared" si="380"/>
        <v/>
      </c>
      <c r="BN1061" s="45" t="str">
        <f t="shared" si="382"/>
        <v/>
      </c>
      <c r="BP1061" s="12" t="s">
        <v>3800</v>
      </c>
      <c r="BR1061" s="10" t="str">
        <f t="shared" si="349"/>
        <v/>
      </c>
      <c r="BS1061" s="10" t="str">
        <f t="shared" si="350"/>
        <v/>
      </c>
      <c r="BT1061" s="10" t="str">
        <f t="shared" si="351"/>
        <v/>
      </c>
      <c r="BU1061" s="10" t="str">
        <f t="shared" si="352"/>
        <v/>
      </c>
      <c r="BV1061" s="10" t="str">
        <f t="shared" si="353"/>
        <v/>
      </c>
      <c r="BW1061" s="10" t="str">
        <f t="shared" si="354"/>
        <v/>
      </c>
      <c r="BX1061" s="10" t="str">
        <f t="shared" si="355"/>
        <v/>
      </c>
      <c r="BY1061" s="10" t="str">
        <f t="shared" si="356"/>
        <v/>
      </c>
      <c r="CA1061" s="10" t="str">
        <f t="shared" si="357"/>
        <v/>
      </c>
      <c r="CB1061" s="10" t="str">
        <f t="shared" si="358"/>
        <v/>
      </c>
      <c r="CC1061" s="10" t="str">
        <f t="shared" si="359"/>
        <v/>
      </c>
      <c r="CD1061" s="10" t="str">
        <f t="shared" si="360"/>
        <v/>
      </c>
      <c r="CE1061" s="10" t="str">
        <f t="shared" si="361"/>
        <v/>
      </c>
      <c r="CF1061" s="10"/>
      <c r="CG1061" s="10">
        <f t="shared" si="362"/>
        <v>0</v>
      </c>
    </row>
    <row r="1062" spans="1:85" hidden="1" x14ac:dyDescent="0.25">
      <c r="A1062" s="12" t="str">
        <f t="shared" si="381"/>
        <v/>
      </c>
      <c r="R1062" s="18" t="str">
        <f t="shared" si="364"/>
        <v xml:space="preserve"> []</v>
      </c>
      <c r="AP1062" s="45" t="str">
        <f t="shared" si="379"/>
        <v/>
      </c>
      <c r="AR1062" s="45" t="str">
        <f t="shared" si="380"/>
        <v/>
      </c>
      <c r="BN1062" s="45" t="str">
        <f t="shared" si="382"/>
        <v/>
      </c>
      <c r="BP1062" s="12" t="s">
        <v>3800</v>
      </c>
      <c r="BR1062" s="10" t="str">
        <f t="shared" si="349"/>
        <v/>
      </c>
      <c r="BS1062" s="10" t="str">
        <f t="shared" si="350"/>
        <v/>
      </c>
      <c r="BT1062" s="10" t="str">
        <f t="shared" si="351"/>
        <v/>
      </c>
      <c r="BU1062" s="10" t="str">
        <f t="shared" si="352"/>
        <v/>
      </c>
      <c r="BV1062" s="10" t="str">
        <f t="shared" si="353"/>
        <v/>
      </c>
      <c r="BW1062" s="10" t="str">
        <f t="shared" si="354"/>
        <v/>
      </c>
      <c r="BX1062" s="10" t="str">
        <f t="shared" si="355"/>
        <v/>
      </c>
      <c r="BY1062" s="10" t="str">
        <f t="shared" si="356"/>
        <v/>
      </c>
      <c r="CA1062" s="10" t="str">
        <f t="shared" si="357"/>
        <v/>
      </c>
      <c r="CB1062" s="10" t="str">
        <f t="shared" si="358"/>
        <v/>
      </c>
      <c r="CC1062" s="10" t="str">
        <f t="shared" si="359"/>
        <v/>
      </c>
      <c r="CD1062" s="10" t="str">
        <f t="shared" si="360"/>
        <v/>
      </c>
      <c r="CE1062" s="10" t="str">
        <f t="shared" si="361"/>
        <v/>
      </c>
      <c r="CF1062" s="10"/>
      <c r="CG1062" s="10">
        <f t="shared" si="362"/>
        <v>0</v>
      </c>
    </row>
    <row r="1063" spans="1:85" hidden="1" x14ac:dyDescent="0.25">
      <c r="A1063" s="12" t="str">
        <f t="shared" si="381"/>
        <v/>
      </c>
      <c r="R1063" s="18" t="str">
        <f t="shared" si="364"/>
        <v xml:space="preserve"> []</v>
      </c>
      <c r="AP1063" s="45" t="str">
        <f t="shared" si="379"/>
        <v/>
      </c>
      <c r="AR1063" s="45" t="str">
        <f t="shared" si="380"/>
        <v/>
      </c>
      <c r="BN1063" s="45" t="str">
        <f t="shared" si="382"/>
        <v/>
      </c>
      <c r="BP1063" s="12" t="s">
        <v>3800</v>
      </c>
      <c r="BR1063" s="10" t="str">
        <f t="shared" si="349"/>
        <v/>
      </c>
      <c r="BS1063" s="10" t="str">
        <f t="shared" si="350"/>
        <v/>
      </c>
      <c r="BT1063" s="10" t="str">
        <f t="shared" si="351"/>
        <v/>
      </c>
      <c r="BU1063" s="10" t="str">
        <f t="shared" si="352"/>
        <v/>
      </c>
      <c r="BV1063" s="10" t="str">
        <f t="shared" si="353"/>
        <v/>
      </c>
      <c r="BW1063" s="10" t="str">
        <f t="shared" si="354"/>
        <v/>
      </c>
      <c r="BX1063" s="10" t="str">
        <f t="shared" si="355"/>
        <v/>
      </c>
      <c r="BY1063" s="10" t="str">
        <f t="shared" si="356"/>
        <v/>
      </c>
      <c r="CA1063" s="10" t="str">
        <f t="shared" si="357"/>
        <v/>
      </c>
      <c r="CB1063" s="10" t="str">
        <f t="shared" si="358"/>
        <v/>
      </c>
      <c r="CC1063" s="10" t="str">
        <f t="shared" si="359"/>
        <v/>
      </c>
      <c r="CD1063" s="10" t="str">
        <f t="shared" si="360"/>
        <v/>
      </c>
      <c r="CE1063" s="10" t="str">
        <f t="shared" si="361"/>
        <v/>
      </c>
      <c r="CF1063" s="10"/>
      <c r="CG1063" s="10">
        <f t="shared" si="362"/>
        <v>0</v>
      </c>
    </row>
    <row r="1064" spans="1:85" hidden="1" x14ac:dyDescent="0.25">
      <c r="A1064" s="12" t="str">
        <f t="shared" si="381"/>
        <v/>
      </c>
      <c r="R1064" s="18" t="str">
        <f t="shared" si="364"/>
        <v xml:space="preserve"> []</v>
      </c>
      <c r="AP1064" s="45" t="str">
        <f t="shared" si="379"/>
        <v/>
      </c>
      <c r="AR1064" s="45" t="str">
        <f t="shared" si="380"/>
        <v/>
      </c>
      <c r="BN1064" s="45" t="str">
        <f t="shared" si="382"/>
        <v/>
      </c>
      <c r="BP1064" s="12" t="s">
        <v>3800</v>
      </c>
      <c r="BR1064" s="10" t="str">
        <f t="shared" si="349"/>
        <v/>
      </c>
      <c r="BS1064" s="10" t="str">
        <f t="shared" si="350"/>
        <v/>
      </c>
      <c r="BT1064" s="10" t="str">
        <f t="shared" si="351"/>
        <v/>
      </c>
      <c r="BU1064" s="10" t="str">
        <f t="shared" si="352"/>
        <v/>
      </c>
      <c r="BV1064" s="10" t="str">
        <f t="shared" si="353"/>
        <v/>
      </c>
      <c r="BW1064" s="10" t="str">
        <f t="shared" si="354"/>
        <v/>
      </c>
      <c r="BX1064" s="10" t="str">
        <f t="shared" si="355"/>
        <v/>
      </c>
      <c r="BY1064" s="10" t="str">
        <f t="shared" si="356"/>
        <v/>
      </c>
      <c r="CA1064" s="10" t="str">
        <f t="shared" si="357"/>
        <v/>
      </c>
      <c r="CB1064" s="10" t="str">
        <f t="shared" si="358"/>
        <v/>
      </c>
      <c r="CC1064" s="10" t="str">
        <f t="shared" si="359"/>
        <v/>
      </c>
      <c r="CD1064" s="10" t="str">
        <f t="shared" si="360"/>
        <v/>
      </c>
      <c r="CE1064" s="10" t="str">
        <f t="shared" si="361"/>
        <v/>
      </c>
      <c r="CF1064" s="10"/>
      <c r="CG1064" s="10">
        <f t="shared" si="362"/>
        <v>0</v>
      </c>
    </row>
    <row r="1065" spans="1:85" hidden="1" x14ac:dyDescent="0.25">
      <c r="A1065" s="12" t="str">
        <f t="shared" si="381"/>
        <v/>
      </c>
      <c r="R1065" s="18" t="str">
        <f t="shared" si="364"/>
        <v xml:space="preserve"> []</v>
      </c>
      <c r="AP1065" s="45" t="str">
        <f t="shared" si="379"/>
        <v/>
      </c>
      <c r="AR1065" s="45" t="str">
        <f t="shared" si="380"/>
        <v/>
      </c>
      <c r="BN1065" s="45" t="str">
        <f t="shared" si="382"/>
        <v/>
      </c>
      <c r="BP1065" s="12" t="s">
        <v>3800</v>
      </c>
      <c r="BR1065" s="10" t="str">
        <f t="shared" si="349"/>
        <v/>
      </c>
      <c r="BS1065" s="10" t="str">
        <f t="shared" si="350"/>
        <v/>
      </c>
      <c r="BT1065" s="10" t="str">
        <f t="shared" si="351"/>
        <v/>
      </c>
      <c r="BU1065" s="10" t="str">
        <f t="shared" si="352"/>
        <v/>
      </c>
      <c r="BV1065" s="10" t="str">
        <f t="shared" si="353"/>
        <v/>
      </c>
      <c r="BW1065" s="10" t="str">
        <f t="shared" si="354"/>
        <v/>
      </c>
      <c r="BX1065" s="10" t="str">
        <f t="shared" si="355"/>
        <v/>
      </c>
      <c r="BY1065" s="10" t="str">
        <f t="shared" si="356"/>
        <v/>
      </c>
      <c r="CA1065" s="10" t="str">
        <f t="shared" si="357"/>
        <v/>
      </c>
      <c r="CB1065" s="10" t="str">
        <f t="shared" si="358"/>
        <v/>
      </c>
      <c r="CC1065" s="10" t="str">
        <f t="shared" si="359"/>
        <v/>
      </c>
      <c r="CD1065" s="10" t="str">
        <f t="shared" si="360"/>
        <v/>
      </c>
      <c r="CE1065" s="10" t="str">
        <f t="shared" si="361"/>
        <v/>
      </c>
      <c r="CF1065" s="10"/>
      <c r="CG1065" s="10">
        <f t="shared" si="362"/>
        <v>0</v>
      </c>
    </row>
    <row r="1066" spans="1:85" hidden="1" x14ac:dyDescent="0.25">
      <c r="A1066" s="12" t="str">
        <f t="shared" si="381"/>
        <v/>
      </c>
      <c r="R1066" s="18" t="str">
        <f t="shared" si="364"/>
        <v xml:space="preserve"> []</v>
      </c>
      <c r="AP1066" s="45" t="str">
        <f t="shared" si="379"/>
        <v/>
      </c>
      <c r="AR1066" s="45" t="str">
        <f t="shared" si="380"/>
        <v/>
      </c>
      <c r="BN1066" s="45" t="str">
        <f t="shared" si="382"/>
        <v/>
      </c>
      <c r="BP1066" s="12" t="s">
        <v>3800</v>
      </c>
      <c r="BR1066" s="10" t="str">
        <f t="shared" si="349"/>
        <v/>
      </c>
      <c r="BS1066" s="10" t="str">
        <f t="shared" si="350"/>
        <v/>
      </c>
      <c r="BT1066" s="10" t="str">
        <f t="shared" si="351"/>
        <v/>
      </c>
      <c r="BU1066" s="10" t="str">
        <f t="shared" si="352"/>
        <v/>
      </c>
      <c r="BV1066" s="10" t="str">
        <f t="shared" si="353"/>
        <v/>
      </c>
      <c r="BW1066" s="10" t="str">
        <f t="shared" si="354"/>
        <v/>
      </c>
      <c r="BX1066" s="10" t="str">
        <f t="shared" si="355"/>
        <v/>
      </c>
      <c r="BY1066" s="10" t="str">
        <f t="shared" si="356"/>
        <v/>
      </c>
      <c r="CA1066" s="10" t="str">
        <f t="shared" si="357"/>
        <v/>
      </c>
      <c r="CB1066" s="10" t="str">
        <f t="shared" si="358"/>
        <v/>
      </c>
      <c r="CC1066" s="10" t="str">
        <f t="shared" si="359"/>
        <v/>
      </c>
      <c r="CD1066" s="10" t="str">
        <f t="shared" si="360"/>
        <v/>
      </c>
      <c r="CE1066" s="10" t="str">
        <f t="shared" si="361"/>
        <v/>
      </c>
      <c r="CF1066" s="10"/>
      <c r="CG1066" s="10">
        <f t="shared" si="362"/>
        <v>0</v>
      </c>
    </row>
    <row r="1067" spans="1:85" hidden="1" x14ac:dyDescent="0.25">
      <c r="A1067" s="12" t="str">
        <f t="shared" si="381"/>
        <v/>
      </c>
      <c r="R1067" s="18" t="str">
        <f t="shared" si="364"/>
        <v xml:space="preserve"> []</v>
      </c>
      <c r="AP1067" s="45" t="str">
        <f t="shared" si="379"/>
        <v/>
      </c>
      <c r="AR1067" s="45" t="str">
        <f t="shared" si="380"/>
        <v/>
      </c>
      <c r="BN1067" s="45" t="str">
        <f t="shared" si="382"/>
        <v/>
      </c>
      <c r="BP1067" s="12" t="s">
        <v>3800</v>
      </c>
      <c r="BR1067" s="10" t="str">
        <f t="shared" si="349"/>
        <v/>
      </c>
      <c r="BS1067" s="10" t="str">
        <f t="shared" si="350"/>
        <v/>
      </c>
      <c r="BT1067" s="10" t="str">
        <f t="shared" si="351"/>
        <v/>
      </c>
      <c r="BU1067" s="10" t="str">
        <f t="shared" si="352"/>
        <v/>
      </c>
      <c r="BV1067" s="10" t="str">
        <f t="shared" si="353"/>
        <v/>
      </c>
      <c r="BW1067" s="10" t="str">
        <f t="shared" si="354"/>
        <v/>
      </c>
      <c r="BX1067" s="10" t="str">
        <f t="shared" si="355"/>
        <v/>
      </c>
      <c r="BY1067" s="10" t="str">
        <f t="shared" si="356"/>
        <v/>
      </c>
      <c r="CA1067" s="10" t="str">
        <f t="shared" si="357"/>
        <v/>
      </c>
      <c r="CB1067" s="10" t="str">
        <f t="shared" si="358"/>
        <v/>
      </c>
      <c r="CC1067" s="10" t="str">
        <f t="shared" si="359"/>
        <v/>
      </c>
      <c r="CD1067" s="10" t="str">
        <f t="shared" si="360"/>
        <v/>
      </c>
      <c r="CE1067" s="10" t="str">
        <f t="shared" si="361"/>
        <v/>
      </c>
      <c r="CF1067" s="10"/>
      <c r="CG1067" s="10">
        <f t="shared" si="362"/>
        <v>0</v>
      </c>
    </row>
    <row r="1068" spans="1:85" hidden="1" x14ac:dyDescent="0.25">
      <c r="A1068" s="12" t="str">
        <f t="shared" si="381"/>
        <v/>
      </c>
      <c r="R1068" s="18" t="str">
        <f t="shared" si="364"/>
        <v xml:space="preserve"> []</v>
      </c>
      <c r="AP1068" s="45" t="str">
        <f t="shared" si="379"/>
        <v/>
      </c>
      <c r="AR1068" s="45" t="str">
        <f t="shared" si="380"/>
        <v/>
      </c>
      <c r="BN1068" s="45" t="str">
        <f t="shared" si="382"/>
        <v/>
      </c>
      <c r="BP1068" s="12" t="s">
        <v>3800</v>
      </c>
      <c r="BR1068" s="10" t="str">
        <f t="shared" si="349"/>
        <v/>
      </c>
      <c r="BS1068" s="10" t="str">
        <f t="shared" si="350"/>
        <v/>
      </c>
      <c r="BT1068" s="10" t="str">
        <f t="shared" si="351"/>
        <v/>
      </c>
      <c r="BU1068" s="10" t="str">
        <f t="shared" si="352"/>
        <v/>
      </c>
      <c r="BV1068" s="10" t="str">
        <f t="shared" si="353"/>
        <v/>
      </c>
      <c r="BW1068" s="10" t="str">
        <f t="shared" si="354"/>
        <v/>
      </c>
      <c r="BX1068" s="10" t="str">
        <f t="shared" si="355"/>
        <v/>
      </c>
      <c r="BY1068" s="10" t="str">
        <f t="shared" si="356"/>
        <v/>
      </c>
      <c r="CA1068" s="10" t="str">
        <f t="shared" si="357"/>
        <v/>
      </c>
      <c r="CB1068" s="10" t="str">
        <f t="shared" si="358"/>
        <v/>
      </c>
      <c r="CC1068" s="10" t="str">
        <f t="shared" si="359"/>
        <v/>
      </c>
      <c r="CD1068" s="10" t="str">
        <f t="shared" si="360"/>
        <v/>
      </c>
      <c r="CE1068" s="10" t="str">
        <f t="shared" si="361"/>
        <v/>
      </c>
      <c r="CF1068" s="10"/>
      <c r="CG1068" s="10">
        <f t="shared" si="362"/>
        <v>0</v>
      </c>
    </row>
    <row r="1069" spans="1:85" hidden="1" x14ac:dyDescent="0.25">
      <c r="A1069" s="12" t="str">
        <f t="shared" si="381"/>
        <v/>
      </c>
      <c r="R1069" s="18" t="str">
        <f t="shared" si="364"/>
        <v xml:space="preserve"> []</v>
      </c>
      <c r="AP1069" s="45" t="str">
        <f t="shared" si="379"/>
        <v/>
      </c>
      <c r="AR1069" s="45" t="str">
        <f t="shared" si="380"/>
        <v/>
      </c>
      <c r="BN1069" s="45" t="str">
        <f t="shared" si="382"/>
        <v/>
      </c>
      <c r="BP1069" s="12" t="s">
        <v>3800</v>
      </c>
      <c r="BR1069" s="10" t="str">
        <f t="shared" si="349"/>
        <v/>
      </c>
      <c r="BS1069" s="10" t="str">
        <f t="shared" si="350"/>
        <v/>
      </c>
      <c r="BT1069" s="10" t="str">
        <f t="shared" si="351"/>
        <v/>
      </c>
      <c r="BU1069" s="10" t="str">
        <f t="shared" si="352"/>
        <v/>
      </c>
      <c r="BV1069" s="10" t="str">
        <f t="shared" si="353"/>
        <v/>
      </c>
      <c r="BW1069" s="10" t="str">
        <f t="shared" si="354"/>
        <v/>
      </c>
      <c r="BX1069" s="10" t="str">
        <f t="shared" si="355"/>
        <v/>
      </c>
      <c r="BY1069" s="10" t="str">
        <f t="shared" si="356"/>
        <v/>
      </c>
      <c r="CA1069" s="10" t="str">
        <f t="shared" si="357"/>
        <v/>
      </c>
      <c r="CB1069" s="10" t="str">
        <f t="shared" si="358"/>
        <v/>
      </c>
      <c r="CC1069" s="10" t="str">
        <f t="shared" si="359"/>
        <v/>
      </c>
      <c r="CD1069" s="10" t="str">
        <f t="shared" si="360"/>
        <v/>
      </c>
      <c r="CE1069" s="10" t="str">
        <f t="shared" si="361"/>
        <v/>
      </c>
      <c r="CF1069" s="10"/>
      <c r="CG1069" s="10">
        <f t="shared" si="362"/>
        <v>0</v>
      </c>
    </row>
    <row r="1070" spans="1:85" hidden="1" x14ac:dyDescent="0.25">
      <c r="A1070" s="12" t="str">
        <f t="shared" si="381"/>
        <v/>
      </c>
      <c r="R1070" s="18" t="str">
        <f t="shared" si="364"/>
        <v xml:space="preserve"> []</v>
      </c>
      <c r="AP1070" s="45" t="str">
        <f t="shared" si="379"/>
        <v/>
      </c>
      <c r="AR1070" s="45" t="str">
        <f t="shared" si="380"/>
        <v/>
      </c>
      <c r="BN1070" s="45" t="str">
        <f t="shared" si="382"/>
        <v/>
      </c>
      <c r="BP1070" s="12" t="s">
        <v>3800</v>
      </c>
      <c r="BR1070" s="10" t="str">
        <f t="shared" si="349"/>
        <v/>
      </c>
      <c r="BS1070" s="10" t="str">
        <f t="shared" si="350"/>
        <v/>
      </c>
      <c r="BT1070" s="10" t="str">
        <f t="shared" si="351"/>
        <v/>
      </c>
      <c r="BU1070" s="10" t="str">
        <f t="shared" si="352"/>
        <v/>
      </c>
      <c r="BV1070" s="10" t="str">
        <f t="shared" si="353"/>
        <v/>
      </c>
      <c r="BW1070" s="10" t="str">
        <f t="shared" si="354"/>
        <v/>
      </c>
      <c r="BX1070" s="10" t="str">
        <f t="shared" si="355"/>
        <v/>
      </c>
      <c r="BY1070" s="10" t="str">
        <f t="shared" si="356"/>
        <v/>
      </c>
      <c r="CA1070" s="10" t="str">
        <f t="shared" si="357"/>
        <v/>
      </c>
      <c r="CB1070" s="10" t="str">
        <f t="shared" si="358"/>
        <v/>
      </c>
      <c r="CC1070" s="10" t="str">
        <f t="shared" si="359"/>
        <v/>
      </c>
      <c r="CD1070" s="10" t="str">
        <f t="shared" si="360"/>
        <v/>
      </c>
      <c r="CE1070" s="10" t="str">
        <f t="shared" si="361"/>
        <v/>
      </c>
      <c r="CF1070" s="10"/>
      <c r="CG1070" s="10">
        <f t="shared" si="362"/>
        <v>0</v>
      </c>
    </row>
    <row r="1071" spans="1:85" hidden="1" x14ac:dyDescent="0.25">
      <c r="A1071" s="12" t="str">
        <f t="shared" si="381"/>
        <v/>
      </c>
      <c r="R1071" s="18" t="str">
        <f t="shared" si="364"/>
        <v xml:space="preserve"> []</v>
      </c>
      <c r="AP1071" s="45" t="str">
        <f t="shared" si="379"/>
        <v/>
      </c>
      <c r="AR1071" s="45" t="str">
        <f t="shared" si="380"/>
        <v/>
      </c>
      <c r="BN1071" s="45" t="str">
        <f t="shared" si="382"/>
        <v/>
      </c>
      <c r="BP1071" s="12" t="s">
        <v>3800</v>
      </c>
      <c r="BR1071" s="10" t="str">
        <f t="shared" si="349"/>
        <v/>
      </c>
      <c r="BS1071" s="10" t="str">
        <f t="shared" si="350"/>
        <v/>
      </c>
      <c r="BT1071" s="10" t="str">
        <f t="shared" si="351"/>
        <v/>
      </c>
      <c r="BU1071" s="10" t="str">
        <f t="shared" si="352"/>
        <v/>
      </c>
      <c r="BV1071" s="10" t="str">
        <f t="shared" si="353"/>
        <v/>
      </c>
      <c r="BW1071" s="10" t="str">
        <f t="shared" si="354"/>
        <v/>
      </c>
      <c r="BX1071" s="10" t="str">
        <f t="shared" si="355"/>
        <v/>
      </c>
      <c r="BY1071" s="10" t="str">
        <f t="shared" si="356"/>
        <v/>
      </c>
      <c r="CA1071" s="10" t="str">
        <f t="shared" si="357"/>
        <v/>
      </c>
      <c r="CB1071" s="10" t="str">
        <f t="shared" si="358"/>
        <v/>
      </c>
      <c r="CC1071" s="10" t="str">
        <f t="shared" si="359"/>
        <v/>
      </c>
      <c r="CD1071" s="10" t="str">
        <f t="shared" si="360"/>
        <v/>
      </c>
      <c r="CE1071" s="10" t="str">
        <f t="shared" si="361"/>
        <v/>
      </c>
      <c r="CF1071" s="10"/>
      <c r="CG1071" s="10">
        <f t="shared" si="362"/>
        <v>0</v>
      </c>
    </row>
    <row r="1072" spans="1:85" hidden="1" x14ac:dyDescent="0.25">
      <c r="A1072" s="12" t="str">
        <f t="shared" si="381"/>
        <v/>
      </c>
      <c r="R1072" s="18" t="str">
        <f t="shared" si="364"/>
        <v xml:space="preserve"> []</v>
      </c>
      <c r="AP1072" s="45" t="str">
        <f t="shared" si="379"/>
        <v/>
      </c>
      <c r="AR1072" s="45" t="str">
        <f t="shared" si="380"/>
        <v/>
      </c>
      <c r="BN1072" s="45" t="str">
        <f t="shared" si="382"/>
        <v/>
      </c>
      <c r="BP1072" s="12" t="s">
        <v>3800</v>
      </c>
      <c r="BR1072" s="10" t="str">
        <f t="shared" si="349"/>
        <v/>
      </c>
      <c r="BS1072" s="10" t="str">
        <f t="shared" si="350"/>
        <v/>
      </c>
      <c r="BT1072" s="10" t="str">
        <f t="shared" si="351"/>
        <v/>
      </c>
      <c r="BU1072" s="10" t="str">
        <f t="shared" si="352"/>
        <v/>
      </c>
      <c r="BV1072" s="10" t="str">
        <f t="shared" si="353"/>
        <v/>
      </c>
      <c r="BW1072" s="10" t="str">
        <f t="shared" si="354"/>
        <v/>
      </c>
      <c r="BX1072" s="10" t="str">
        <f t="shared" si="355"/>
        <v/>
      </c>
      <c r="BY1072" s="10" t="str">
        <f t="shared" si="356"/>
        <v/>
      </c>
      <c r="CA1072" s="10" t="str">
        <f t="shared" si="357"/>
        <v/>
      </c>
      <c r="CB1072" s="10" t="str">
        <f t="shared" si="358"/>
        <v/>
      </c>
      <c r="CC1072" s="10" t="str">
        <f t="shared" si="359"/>
        <v/>
      </c>
      <c r="CD1072" s="10" t="str">
        <f t="shared" si="360"/>
        <v/>
      </c>
      <c r="CE1072" s="10" t="str">
        <f t="shared" si="361"/>
        <v/>
      </c>
      <c r="CF1072" s="10"/>
      <c r="CG1072" s="10">
        <f t="shared" si="362"/>
        <v>0</v>
      </c>
    </row>
    <row r="1073" spans="1:85" hidden="1" x14ac:dyDescent="0.25">
      <c r="A1073" s="12" t="str">
        <f t="shared" si="381"/>
        <v/>
      </c>
      <c r="R1073" s="18" t="str">
        <f t="shared" si="364"/>
        <v xml:space="preserve"> []</v>
      </c>
      <c r="AP1073" s="45" t="str">
        <f t="shared" si="379"/>
        <v/>
      </c>
      <c r="AR1073" s="45" t="str">
        <f t="shared" si="380"/>
        <v/>
      </c>
      <c r="BN1073" s="45" t="str">
        <f t="shared" si="382"/>
        <v/>
      </c>
      <c r="BP1073" s="12" t="s">
        <v>3800</v>
      </c>
      <c r="BR1073" s="10" t="str">
        <f t="shared" si="349"/>
        <v/>
      </c>
      <c r="BS1073" s="10" t="str">
        <f t="shared" si="350"/>
        <v/>
      </c>
      <c r="BT1073" s="10" t="str">
        <f t="shared" si="351"/>
        <v/>
      </c>
      <c r="BU1073" s="10" t="str">
        <f t="shared" si="352"/>
        <v/>
      </c>
      <c r="BV1073" s="10" t="str">
        <f t="shared" si="353"/>
        <v/>
      </c>
      <c r="BW1073" s="10" t="str">
        <f t="shared" si="354"/>
        <v/>
      </c>
      <c r="BX1073" s="10" t="str">
        <f t="shared" si="355"/>
        <v/>
      </c>
      <c r="BY1073" s="10" t="str">
        <f t="shared" si="356"/>
        <v/>
      </c>
      <c r="CA1073" s="10" t="str">
        <f t="shared" si="357"/>
        <v/>
      </c>
      <c r="CB1073" s="10" t="str">
        <f t="shared" si="358"/>
        <v/>
      </c>
      <c r="CC1073" s="10" t="str">
        <f t="shared" si="359"/>
        <v/>
      </c>
      <c r="CD1073" s="10" t="str">
        <f t="shared" si="360"/>
        <v/>
      </c>
      <c r="CE1073" s="10" t="str">
        <f t="shared" si="361"/>
        <v/>
      </c>
      <c r="CF1073" s="10"/>
      <c r="CG1073" s="10">
        <f t="shared" si="362"/>
        <v>0</v>
      </c>
    </row>
    <row r="1074" spans="1:85" hidden="1" x14ac:dyDescent="0.25">
      <c r="A1074" s="12" t="str">
        <f t="shared" si="381"/>
        <v/>
      </c>
      <c r="R1074" s="18" t="str">
        <f t="shared" si="364"/>
        <v xml:space="preserve"> []</v>
      </c>
      <c r="AP1074" s="45" t="str">
        <f t="shared" si="379"/>
        <v/>
      </c>
      <c r="AR1074" s="45" t="str">
        <f t="shared" si="380"/>
        <v/>
      </c>
      <c r="BN1074" s="45" t="str">
        <f t="shared" si="382"/>
        <v/>
      </c>
      <c r="BP1074" s="12" t="s">
        <v>3800</v>
      </c>
      <c r="BR1074" s="10" t="str">
        <f t="shared" si="349"/>
        <v/>
      </c>
      <c r="BS1074" s="10" t="str">
        <f t="shared" si="350"/>
        <v/>
      </c>
      <c r="BT1074" s="10" t="str">
        <f t="shared" si="351"/>
        <v/>
      </c>
      <c r="BU1074" s="10" t="str">
        <f t="shared" si="352"/>
        <v/>
      </c>
      <c r="BV1074" s="10" t="str">
        <f t="shared" si="353"/>
        <v/>
      </c>
      <c r="BW1074" s="10" t="str">
        <f t="shared" si="354"/>
        <v/>
      </c>
      <c r="BX1074" s="10" t="str">
        <f t="shared" si="355"/>
        <v/>
      </c>
      <c r="BY1074" s="10" t="str">
        <f t="shared" si="356"/>
        <v/>
      </c>
      <c r="CA1074" s="10" t="str">
        <f t="shared" si="357"/>
        <v/>
      </c>
      <c r="CB1074" s="10" t="str">
        <f t="shared" si="358"/>
        <v/>
      </c>
      <c r="CC1074" s="10" t="str">
        <f t="shared" si="359"/>
        <v/>
      </c>
      <c r="CD1074" s="10" t="str">
        <f t="shared" si="360"/>
        <v/>
      </c>
      <c r="CE1074" s="10" t="str">
        <f t="shared" si="361"/>
        <v/>
      </c>
      <c r="CF1074" s="10"/>
      <c r="CG1074" s="10">
        <f t="shared" si="362"/>
        <v>0</v>
      </c>
    </row>
    <row r="1075" spans="1:85" hidden="1" x14ac:dyDescent="0.25">
      <c r="A1075" s="12" t="str">
        <f t="shared" si="381"/>
        <v/>
      </c>
      <c r="R1075" s="18" t="str">
        <f t="shared" si="364"/>
        <v xml:space="preserve"> []</v>
      </c>
      <c r="AP1075" s="45" t="str">
        <f t="shared" si="379"/>
        <v/>
      </c>
      <c r="AR1075" s="45" t="str">
        <f t="shared" si="380"/>
        <v/>
      </c>
      <c r="BN1075" s="45" t="str">
        <f t="shared" si="382"/>
        <v/>
      </c>
      <c r="BP1075" s="12" t="s">
        <v>3800</v>
      </c>
      <c r="BR1075" s="10" t="str">
        <f t="shared" ref="BR1075:BR1113" si="383">IF(U1075="","",CONCATENATE(BR$113," (",U1075,")",IF(OR(W1075&lt;&gt;"",AB1075&lt;&gt;"",AD1075&lt;&gt;"",AI1075&lt;&gt;"",AK1075&lt;&gt;"",AP1075&lt;&gt;"",AR1075&lt;&gt;"")," и ","")))</f>
        <v/>
      </c>
      <c r="BS1075" s="10" t="str">
        <f t="shared" ref="BS1075:BS1113" si="384">IF(W1075="","",CONCATENATE(BS$113," (",W1075,")",IF(OR(AB1075&lt;&gt;"",AD1075&lt;&gt;"",AI1075&lt;&gt;"",AK1075&lt;&gt;"",AP1075&lt;&gt;"",AR1075&lt;&gt;"")," и ","")))</f>
        <v/>
      </c>
      <c r="BT1075" s="10" t="str">
        <f t="shared" ref="BT1075:BT1113" si="385">IF(AB1075="","",CONCATENATE(BT$113," (",AB1075,")",IF(OR(AD1075&lt;&gt;"",AI1075&lt;&gt;"",AK1075&lt;&gt;"",AP1075&lt;&gt;"",AR1075&lt;&gt;"")," и ","")))</f>
        <v/>
      </c>
      <c r="BU1075" s="10" t="str">
        <f t="shared" ref="BU1075:BU1113" si="386">IF(AD1075="","",CONCATENATE(BU$113," (",AD1075,")",IF(OR(AI1075&lt;&gt;"",AK1075&lt;&gt;"",AP1075&lt;&gt;"",AR1075&lt;&gt;"")," и ","")))</f>
        <v/>
      </c>
      <c r="BV1075" s="10" t="str">
        <f t="shared" ref="BV1075:BV1113" si="387">IF(AI1075="","",CONCATENATE(BV$113," (",AI1075,")",IF(OR(AK1075&lt;&gt;"",AP1075&lt;&gt;"",AR1075&lt;&gt;"")," и ","")))</f>
        <v/>
      </c>
      <c r="BW1075" s="10" t="str">
        <f t="shared" ref="BW1075:BW1113" si="388">IF(AK1075="","",CONCATENATE(BW$113," (",AK1075,")",IF(OR(AP1075&lt;&gt;"",AR1075&lt;&gt;"")," и ","")))</f>
        <v/>
      </c>
      <c r="BX1075" s="10" t="str">
        <f t="shared" ref="BX1075:BX1113" si="389">IF(AP1075="","",CONCATENATE(BX$113," (",AP1075,")",IF(OR(AR1075&lt;&gt;"")," и ","")))</f>
        <v/>
      </c>
      <c r="BY1075" s="10" t="str">
        <f t="shared" ref="BY1075:BY1113" si="390">IF(AR1075="","",CONCATENATE(BY$113," (",AR1075,")"))</f>
        <v/>
      </c>
      <c r="CA1075" s="10" t="str">
        <f t="shared" ref="CA1075:CA1113" si="391">IF(OR(W1075&lt;&gt;"",AB1075&lt;&gt;"",AD1075&lt;&gt;"",AI1075&lt;&gt;"",AK1075&lt;&gt;"",AP1075&lt;&gt;"",AR1075&lt;&gt;"")," и ","")</f>
        <v/>
      </c>
      <c r="CB1075" s="10" t="str">
        <f t="shared" ref="CB1075:CB1113" si="392">IF(OR(AB1075&lt;&gt;"",AD1075&lt;&gt;"",AI1075&lt;&gt;"",AK1075&lt;&gt;"",AP1075&lt;&gt;"",AR1075&lt;&gt;"")," и ","")</f>
        <v/>
      </c>
      <c r="CC1075" s="10" t="str">
        <f t="shared" ref="CC1075:CC1113" si="393">IF(OR(AI1075&lt;&gt;"",AK1075&lt;&gt;"",AP1075&lt;&gt;"",AR1075&lt;&gt;"")," и ","")</f>
        <v/>
      </c>
      <c r="CD1075" s="10" t="str">
        <f t="shared" ref="CD1075:CD1113" si="394">IF(OR(AK1075&lt;&gt;"",AP1075&lt;&gt;"",AR1075&lt;&gt;"")," и ","")</f>
        <v/>
      </c>
      <c r="CE1075" s="10" t="str">
        <f t="shared" ref="CE1075:CE1113" si="395">IF(OR(AP1075&lt;&gt;"",AR1075&lt;&gt;"")," и ","")</f>
        <v/>
      </c>
      <c r="CF1075" s="10"/>
      <c r="CG1075" s="10">
        <f t="shared" ref="CG1075:CG1113" si="396">8-COUNTIFS(BR1075:BY1075,"")</f>
        <v>0</v>
      </c>
    </row>
    <row r="1076" spans="1:85" hidden="1" x14ac:dyDescent="0.25">
      <c r="A1076" s="12" t="str">
        <f t="shared" si="381"/>
        <v/>
      </c>
      <c r="R1076" s="18" t="str">
        <f t="shared" si="364"/>
        <v xml:space="preserve"> []</v>
      </c>
      <c r="AP1076" s="45" t="str">
        <f t="shared" si="379"/>
        <v/>
      </c>
      <c r="AR1076" s="45" t="str">
        <f t="shared" si="380"/>
        <v/>
      </c>
      <c r="BN1076" s="45" t="str">
        <f t="shared" si="382"/>
        <v/>
      </c>
      <c r="BP1076" s="12" t="s">
        <v>3800</v>
      </c>
      <c r="BR1076" s="10" t="str">
        <f t="shared" si="383"/>
        <v/>
      </c>
      <c r="BS1076" s="10" t="str">
        <f t="shared" si="384"/>
        <v/>
      </c>
      <c r="BT1076" s="10" t="str">
        <f t="shared" si="385"/>
        <v/>
      </c>
      <c r="BU1076" s="10" t="str">
        <f t="shared" si="386"/>
        <v/>
      </c>
      <c r="BV1076" s="10" t="str">
        <f t="shared" si="387"/>
        <v/>
      </c>
      <c r="BW1076" s="10" t="str">
        <f t="shared" si="388"/>
        <v/>
      </c>
      <c r="BX1076" s="10" t="str">
        <f t="shared" si="389"/>
        <v/>
      </c>
      <c r="BY1076" s="10" t="str">
        <f t="shared" si="390"/>
        <v/>
      </c>
      <c r="CA1076" s="10" t="str">
        <f t="shared" si="391"/>
        <v/>
      </c>
      <c r="CB1076" s="10" t="str">
        <f t="shared" si="392"/>
        <v/>
      </c>
      <c r="CC1076" s="10" t="str">
        <f t="shared" si="393"/>
        <v/>
      </c>
      <c r="CD1076" s="10" t="str">
        <f t="shared" si="394"/>
        <v/>
      </c>
      <c r="CE1076" s="10" t="str">
        <f t="shared" si="395"/>
        <v/>
      </c>
      <c r="CF1076" s="10"/>
      <c r="CG1076" s="10">
        <f t="shared" si="396"/>
        <v>0</v>
      </c>
    </row>
    <row r="1077" spans="1:85" hidden="1" x14ac:dyDescent="0.25">
      <c r="A1077" s="12" t="str">
        <f t="shared" si="381"/>
        <v/>
      </c>
      <c r="R1077" s="18" t="str">
        <f t="shared" si="364"/>
        <v xml:space="preserve"> []</v>
      </c>
      <c r="AP1077" s="45" t="str">
        <f t="shared" si="379"/>
        <v/>
      </c>
      <c r="AR1077" s="45" t="str">
        <f t="shared" si="380"/>
        <v/>
      </c>
      <c r="BN1077" s="45" t="str">
        <f t="shared" si="382"/>
        <v/>
      </c>
      <c r="BP1077" s="12" t="s">
        <v>3800</v>
      </c>
      <c r="BR1077" s="10" t="str">
        <f t="shared" si="383"/>
        <v/>
      </c>
      <c r="BS1077" s="10" t="str">
        <f t="shared" si="384"/>
        <v/>
      </c>
      <c r="BT1077" s="10" t="str">
        <f t="shared" si="385"/>
        <v/>
      </c>
      <c r="BU1077" s="10" t="str">
        <f t="shared" si="386"/>
        <v/>
      </c>
      <c r="BV1077" s="10" t="str">
        <f t="shared" si="387"/>
        <v/>
      </c>
      <c r="BW1077" s="10" t="str">
        <f t="shared" si="388"/>
        <v/>
      </c>
      <c r="BX1077" s="10" t="str">
        <f t="shared" si="389"/>
        <v/>
      </c>
      <c r="BY1077" s="10" t="str">
        <f t="shared" si="390"/>
        <v/>
      </c>
      <c r="CA1077" s="10" t="str">
        <f t="shared" si="391"/>
        <v/>
      </c>
      <c r="CB1077" s="10" t="str">
        <f t="shared" si="392"/>
        <v/>
      </c>
      <c r="CC1077" s="10" t="str">
        <f t="shared" si="393"/>
        <v/>
      </c>
      <c r="CD1077" s="10" t="str">
        <f t="shared" si="394"/>
        <v/>
      </c>
      <c r="CE1077" s="10" t="str">
        <f t="shared" si="395"/>
        <v/>
      </c>
      <c r="CF1077" s="10"/>
      <c r="CG1077" s="10">
        <f t="shared" si="396"/>
        <v>0</v>
      </c>
    </row>
    <row r="1078" spans="1:85" hidden="1" x14ac:dyDescent="0.25">
      <c r="A1078" s="12" t="str">
        <f t="shared" si="381"/>
        <v/>
      </c>
      <c r="R1078" s="18" t="str">
        <f t="shared" si="364"/>
        <v xml:space="preserve"> []</v>
      </c>
      <c r="AP1078" s="45" t="str">
        <f t="shared" si="379"/>
        <v/>
      </c>
      <c r="AR1078" s="45" t="str">
        <f t="shared" si="380"/>
        <v/>
      </c>
      <c r="BN1078" s="45" t="str">
        <f t="shared" si="382"/>
        <v/>
      </c>
      <c r="BP1078" s="12" t="s">
        <v>3800</v>
      </c>
      <c r="BR1078" s="10" t="str">
        <f t="shared" si="383"/>
        <v/>
      </c>
      <c r="BS1078" s="10" t="str">
        <f t="shared" si="384"/>
        <v/>
      </c>
      <c r="BT1078" s="10" t="str">
        <f t="shared" si="385"/>
        <v/>
      </c>
      <c r="BU1078" s="10" t="str">
        <f t="shared" si="386"/>
        <v/>
      </c>
      <c r="BV1078" s="10" t="str">
        <f t="shared" si="387"/>
        <v/>
      </c>
      <c r="BW1078" s="10" t="str">
        <f t="shared" si="388"/>
        <v/>
      </c>
      <c r="BX1078" s="10" t="str">
        <f t="shared" si="389"/>
        <v/>
      </c>
      <c r="BY1078" s="10" t="str">
        <f t="shared" si="390"/>
        <v/>
      </c>
      <c r="CA1078" s="10" t="str">
        <f t="shared" si="391"/>
        <v/>
      </c>
      <c r="CB1078" s="10" t="str">
        <f t="shared" si="392"/>
        <v/>
      </c>
      <c r="CC1078" s="10" t="str">
        <f t="shared" si="393"/>
        <v/>
      </c>
      <c r="CD1078" s="10" t="str">
        <f t="shared" si="394"/>
        <v/>
      </c>
      <c r="CE1078" s="10" t="str">
        <f t="shared" si="395"/>
        <v/>
      </c>
      <c r="CF1078" s="10"/>
      <c r="CG1078" s="10">
        <f t="shared" si="396"/>
        <v>0</v>
      </c>
    </row>
    <row r="1079" spans="1:85" hidden="1" x14ac:dyDescent="0.25">
      <c r="A1079" s="12" t="str">
        <f t="shared" si="381"/>
        <v/>
      </c>
      <c r="R1079" s="18" t="str">
        <f t="shared" ref="R1079:R1113" si="397">CONCATENATE(R68," [",
BR1079,BS1079,BT1079,BU1079,BV1079,BW1079,BX1079,BY1079,"]")</f>
        <v xml:space="preserve"> []</v>
      </c>
      <c r="AP1079" s="45" t="str">
        <f t="shared" ref="AP1079:AP1112" si="398">IF(ISBLANK(U68),"",U68)</f>
        <v/>
      </c>
      <c r="AR1079" s="45" t="str">
        <f t="shared" ref="AR1079:AR1112" si="399">IF(ISBLANK(W68),"",W68)</f>
        <v/>
      </c>
      <c r="BN1079" s="45" t="str">
        <f t="shared" si="382"/>
        <v/>
      </c>
      <c r="BP1079" s="12" t="s">
        <v>3800</v>
      </c>
      <c r="BR1079" s="10" t="str">
        <f t="shared" si="383"/>
        <v/>
      </c>
      <c r="BS1079" s="10" t="str">
        <f t="shared" si="384"/>
        <v/>
      </c>
      <c r="BT1079" s="10" t="str">
        <f t="shared" si="385"/>
        <v/>
      </c>
      <c r="BU1079" s="10" t="str">
        <f t="shared" si="386"/>
        <v/>
      </c>
      <c r="BV1079" s="10" t="str">
        <f t="shared" si="387"/>
        <v/>
      </c>
      <c r="BW1079" s="10" t="str">
        <f t="shared" si="388"/>
        <v/>
      </c>
      <c r="BX1079" s="10" t="str">
        <f t="shared" si="389"/>
        <v/>
      </c>
      <c r="BY1079" s="10" t="str">
        <f t="shared" si="390"/>
        <v/>
      </c>
      <c r="CA1079" s="10" t="str">
        <f t="shared" si="391"/>
        <v/>
      </c>
      <c r="CB1079" s="10" t="str">
        <f t="shared" si="392"/>
        <v/>
      </c>
      <c r="CC1079" s="10" t="str">
        <f t="shared" si="393"/>
        <v/>
      </c>
      <c r="CD1079" s="10" t="str">
        <f t="shared" si="394"/>
        <v/>
      </c>
      <c r="CE1079" s="10" t="str">
        <f t="shared" si="395"/>
        <v/>
      </c>
      <c r="CF1079" s="10"/>
      <c r="CG1079" s="10">
        <f t="shared" si="396"/>
        <v>0</v>
      </c>
    </row>
    <row r="1080" spans="1:85" hidden="1" x14ac:dyDescent="0.25">
      <c r="A1080" s="12" t="str">
        <f t="shared" si="381"/>
        <v/>
      </c>
      <c r="R1080" s="18" t="str">
        <f t="shared" si="397"/>
        <v xml:space="preserve"> []</v>
      </c>
      <c r="AP1080" s="45" t="str">
        <f t="shared" si="398"/>
        <v/>
      </c>
      <c r="AR1080" s="45" t="str">
        <f t="shared" si="399"/>
        <v/>
      </c>
      <c r="BN1080" s="45" t="str">
        <f t="shared" si="382"/>
        <v/>
      </c>
      <c r="BP1080" s="12" t="s">
        <v>3800</v>
      </c>
      <c r="BR1080" s="10" t="str">
        <f t="shared" si="383"/>
        <v/>
      </c>
      <c r="BS1080" s="10" t="str">
        <f t="shared" si="384"/>
        <v/>
      </c>
      <c r="BT1080" s="10" t="str">
        <f t="shared" si="385"/>
        <v/>
      </c>
      <c r="BU1080" s="10" t="str">
        <f t="shared" si="386"/>
        <v/>
      </c>
      <c r="BV1080" s="10" t="str">
        <f t="shared" si="387"/>
        <v/>
      </c>
      <c r="BW1080" s="10" t="str">
        <f t="shared" si="388"/>
        <v/>
      </c>
      <c r="BX1080" s="10" t="str">
        <f t="shared" si="389"/>
        <v/>
      </c>
      <c r="BY1080" s="10" t="str">
        <f t="shared" si="390"/>
        <v/>
      </c>
      <c r="CA1080" s="10" t="str">
        <f t="shared" si="391"/>
        <v/>
      </c>
      <c r="CB1080" s="10" t="str">
        <f t="shared" si="392"/>
        <v/>
      </c>
      <c r="CC1080" s="10" t="str">
        <f t="shared" si="393"/>
        <v/>
      </c>
      <c r="CD1080" s="10" t="str">
        <f t="shared" si="394"/>
        <v/>
      </c>
      <c r="CE1080" s="10" t="str">
        <f t="shared" si="395"/>
        <v/>
      </c>
      <c r="CF1080" s="10"/>
      <c r="CG1080" s="10">
        <f t="shared" si="396"/>
        <v>0</v>
      </c>
    </row>
    <row r="1081" spans="1:85" hidden="1" x14ac:dyDescent="0.25">
      <c r="A1081" s="12" t="str">
        <f t="shared" si="381"/>
        <v/>
      </c>
      <c r="R1081" s="18" t="str">
        <f t="shared" si="397"/>
        <v xml:space="preserve"> []</v>
      </c>
      <c r="AP1081" s="45" t="str">
        <f t="shared" si="398"/>
        <v/>
      </c>
      <c r="AR1081" s="45" t="str">
        <f t="shared" si="399"/>
        <v/>
      </c>
      <c r="BN1081" s="45" t="str">
        <f t="shared" si="382"/>
        <v/>
      </c>
      <c r="BP1081" s="12" t="s">
        <v>3800</v>
      </c>
      <c r="BR1081" s="10" t="str">
        <f t="shared" si="383"/>
        <v/>
      </c>
      <c r="BS1081" s="10" t="str">
        <f t="shared" si="384"/>
        <v/>
      </c>
      <c r="BT1081" s="10" t="str">
        <f t="shared" si="385"/>
        <v/>
      </c>
      <c r="BU1081" s="10" t="str">
        <f t="shared" si="386"/>
        <v/>
      </c>
      <c r="BV1081" s="10" t="str">
        <f t="shared" si="387"/>
        <v/>
      </c>
      <c r="BW1081" s="10" t="str">
        <f t="shared" si="388"/>
        <v/>
      </c>
      <c r="BX1081" s="10" t="str">
        <f t="shared" si="389"/>
        <v/>
      </c>
      <c r="BY1081" s="10" t="str">
        <f t="shared" si="390"/>
        <v/>
      </c>
      <c r="CA1081" s="10" t="str">
        <f t="shared" si="391"/>
        <v/>
      </c>
      <c r="CB1081" s="10" t="str">
        <f t="shared" si="392"/>
        <v/>
      </c>
      <c r="CC1081" s="10" t="str">
        <f t="shared" si="393"/>
        <v/>
      </c>
      <c r="CD1081" s="10" t="str">
        <f t="shared" si="394"/>
        <v/>
      </c>
      <c r="CE1081" s="10" t="str">
        <f t="shared" si="395"/>
        <v/>
      </c>
      <c r="CF1081" s="10"/>
      <c r="CG1081" s="10">
        <f t="shared" si="396"/>
        <v>0</v>
      </c>
    </row>
    <row r="1082" spans="1:85" hidden="1" x14ac:dyDescent="0.25">
      <c r="A1082" s="12" t="str">
        <f t="shared" si="381"/>
        <v/>
      </c>
      <c r="R1082" s="18" t="str">
        <f t="shared" si="397"/>
        <v xml:space="preserve"> []</v>
      </c>
      <c r="AP1082" s="45" t="str">
        <f t="shared" si="398"/>
        <v/>
      </c>
      <c r="AR1082" s="45" t="str">
        <f t="shared" si="399"/>
        <v/>
      </c>
      <c r="BN1082" s="45" t="str">
        <f t="shared" si="382"/>
        <v/>
      </c>
      <c r="BP1082" s="12" t="s">
        <v>3800</v>
      </c>
      <c r="BR1082" s="10" t="str">
        <f t="shared" si="383"/>
        <v/>
      </c>
      <c r="BS1082" s="10" t="str">
        <f t="shared" si="384"/>
        <v/>
      </c>
      <c r="BT1082" s="10" t="str">
        <f t="shared" si="385"/>
        <v/>
      </c>
      <c r="BU1082" s="10" t="str">
        <f t="shared" si="386"/>
        <v/>
      </c>
      <c r="BV1082" s="10" t="str">
        <f t="shared" si="387"/>
        <v/>
      </c>
      <c r="BW1082" s="10" t="str">
        <f t="shared" si="388"/>
        <v/>
      </c>
      <c r="BX1082" s="10" t="str">
        <f t="shared" si="389"/>
        <v/>
      </c>
      <c r="BY1082" s="10" t="str">
        <f t="shared" si="390"/>
        <v/>
      </c>
      <c r="CA1082" s="10" t="str">
        <f t="shared" si="391"/>
        <v/>
      </c>
      <c r="CB1082" s="10" t="str">
        <f t="shared" si="392"/>
        <v/>
      </c>
      <c r="CC1082" s="10" t="str">
        <f t="shared" si="393"/>
        <v/>
      </c>
      <c r="CD1082" s="10" t="str">
        <f t="shared" si="394"/>
        <v/>
      </c>
      <c r="CE1082" s="10" t="str">
        <f t="shared" si="395"/>
        <v/>
      </c>
      <c r="CF1082" s="10"/>
      <c r="CG1082" s="10">
        <f t="shared" si="396"/>
        <v>0</v>
      </c>
    </row>
    <row r="1083" spans="1:85" hidden="1" x14ac:dyDescent="0.25">
      <c r="A1083" s="12" t="str">
        <f t="shared" si="381"/>
        <v/>
      </c>
      <c r="R1083" s="18" t="str">
        <f t="shared" si="397"/>
        <v xml:space="preserve"> []</v>
      </c>
      <c r="AP1083" s="45" t="str">
        <f t="shared" si="398"/>
        <v/>
      </c>
      <c r="AR1083" s="45" t="str">
        <f t="shared" si="399"/>
        <v/>
      </c>
      <c r="BN1083" s="45" t="str">
        <f t="shared" si="382"/>
        <v/>
      </c>
      <c r="BP1083" s="12" t="s">
        <v>3800</v>
      </c>
      <c r="BR1083" s="10" t="str">
        <f t="shared" si="383"/>
        <v/>
      </c>
      <c r="BS1083" s="10" t="str">
        <f t="shared" si="384"/>
        <v/>
      </c>
      <c r="BT1083" s="10" t="str">
        <f t="shared" si="385"/>
        <v/>
      </c>
      <c r="BU1083" s="10" t="str">
        <f t="shared" si="386"/>
        <v/>
      </c>
      <c r="BV1083" s="10" t="str">
        <f t="shared" si="387"/>
        <v/>
      </c>
      <c r="BW1083" s="10" t="str">
        <f t="shared" si="388"/>
        <v/>
      </c>
      <c r="BX1083" s="10" t="str">
        <f t="shared" si="389"/>
        <v/>
      </c>
      <c r="BY1083" s="10" t="str">
        <f t="shared" si="390"/>
        <v/>
      </c>
      <c r="CA1083" s="10" t="str">
        <f t="shared" si="391"/>
        <v/>
      </c>
      <c r="CB1083" s="10" t="str">
        <f t="shared" si="392"/>
        <v/>
      </c>
      <c r="CC1083" s="10" t="str">
        <f t="shared" si="393"/>
        <v/>
      </c>
      <c r="CD1083" s="10" t="str">
        <f t="shared" si="394"/>
        <v/>
      </c>
      <c r="CE1083" s="10" t="str">
        <f t="shared" si="395"/>
        <v/>
      </c>
      <c r="CF1083" s="10"/>
      <c r="CG1083" s="10">
        <f t="shared" si="396"/>
        <v>0</v>
      </c>
    </row>
    <row r="1084" spans="1:85" hidden="1" x14ac:dyDescent="0.25">
      <c r="A1084" s="12" t="str">
        <f t="shared" si="381"/>
        <v/>
      </c>
      <c r="R1084" s="18" t="str">
        <f t="shared" si="397"/>
        <v xml:space="preserve"> []</v>
      </c>
      <c r="AP1084" s="45" t="str">
        <f t="shared" si="398"/>
        <v/>
      </c>
      <c r="AR1084" s="45" t="str">
        <f t="shared" si="399"/>
        <v/>
      </c>
      <c r="BN1084" s="45" t="str">
        <f t="shared" si="382"/>
        <v/>
      </c>
      <c r="BP1084" s="12" t="s">
        <v>3800</v>
      </c>
      <c r="BR1084" s="10" t="str">
        <f t="shared" si="383"/>
        <v/>
      </c>
      <c r="BS1084" s="10" t="str">
        <f t="shared" si="384"/>
        <v/>
      </c>
      <c r="BT1084" s="10" t="str">
        <f t="shared" si="385"/>
        <v/>
      </c>
      <c r="BU1084" s="10" t="str">
        <f t="shared" si="386"/>
        <v/>
      </c>
      <c r="BV1084" s="10" t="str">
        <f t="shared" si="387"/>
        <v/>
      </c>
      <c r="BW1084" s="10" t="str">
        <f t="shared" si="388"/>
        <v/>
      </c>
      <c r="BX1084" s="10" t="str">
        <f t="shared" si="389"/>
        <v/>
      </c>
      <c r="BY1084" s="10" t="str">
        <f t="shared" si="390"/>
        <v/>
      </c>
      <c r="CA1084" s="10" t="str">
        <f t="shared" si="391"/>
        <v/>
      </c>
      <c r="CB1084" s="10" t="str">
        <f t="shared" si="392"/>
        <v/>
      </c>
      <c r="CC1084" s="10" t="str">
        <f t="shared" si="393"/>
        <v/>
      </c>
      <c r="CD1084" s="10" t="str">
        <f t="shared" si="394"/>
        <v/>
      </c>
      <c r="CE1084" s="10" t="str">
        <f t="shared" si="395"/>
        <v/>
      </c>
      <c r="CF1084" s="10"/>
      <c r="CG1084" s="10">
        <f t="shared" si="396"/>
        <v>0</v>
      </c>
    </row>
    <row r="1085" spans="1:85" hidden="1" x14ac:dyDescent="0.25">
      <c r="A1085" s="12" t="str">
        <f t="shared" si="381"/>
        <v/>
      </c>
      <c r="R1085" s="18" t="str">
        <f t="shared" si="397"/>
        <v xml:space="preserve"> []</v>
      </c>
      <c r="AP1085" s="45" t="str">
        <f t="shared" si="398"/>
        <v/>
      </c>
      <c r="AR1085" s="45" t="str">
        <f t="shared" si="399"/>
        <v/>
      </c>
      <c r="BN1085" s="45" t="str">
        <f t="shared" si="382"/>
        <v/>
      </c>
      <c r="BP1085" s="12" t="s">
        <v>3800</v>
      </c>
      <c r="BR1085" s="10" t="str">
        <f t="shared" si="383"/>
        <v/>
      </c>
      <c r="BS1085" s="10" t="str">
        <f t="shared" si="384"/>
        <v/>
      </c>
      <c r="BT1085" s="10" t="str">
        <f t="shared" si="385"/>
        <v/>
      </c>
      <c r="BU1085" s="10" t="str">
        <f t="shared" si="386"/>
        <v/>
      </c>
      <c r="BV1085" s="10" t="str">
        <f t="shared" si="387"/>
        <v/>
      </c>
      <c r="BW1085" s="10" t="str">
        <f t="shared" si="388"/>
        <v/>
      </c>
      <c r="BX1085" s="10" t="str">
        <f t="shared" si="389"/>
        <v/>
      </c>
      <c r="BY1085" s="10" t="str">
        <f t="shared" si="390"/>
        <v/>
      </c>
      <c r="CA1085" s="10" t="str">
        <f t="shared" si="391"/>
        <v/>
      </c>
      <c r="CB1085" s="10" t="str">
        <f t="shared" si="392"/>
        <v/>
      </c>
      <c r="CC1085" s="10" t="str">
        <f t="shared" si="393"/>
        <v/>
      </c>
      <c r="CD1085" s="10" t="str">
        <f t="shared" si="394"/>
        <v/>
      </c>
      <c r="CE1085" s="10" t="str">
        <f t="shared" si="395"/>
        <v/>
      </c>
      <c r="CF1085" s="10"/>
      <c r="CG1085" s="10">
        <f t="shared" si="396"/>
        <v>0</v>
      </c>
    </row>
    <row r="1086" spans="1:85" hidden="1" x14ac:dyDescent="0.25">
      <c r="A1086" s="12" t="str">
        <f t="shared" si="381"/>
        <v/>
      </c>
      <c r="R1086" s="18" t="str">
        <f t="shared" si="397"/>
        <v xml:space="preserve"> []</v>
      </c>
      <c r="AP1086" s="45" t="str">
        <f t="shared" si="398"/>
        <v/>
      </c>
      <c r="AR1086" s="45" t="str">
        <f t="shared" si="399"/>
        <v/>
      </c>
      <c r="BN1086" s="45" t="str">
        <f t="shared" si="382"/>
        <v/>
      </c>
      <c r="BP1086" s="12" t="s">
        <v>3800</v>
      </c>
      <c r="BR1086" s="10" t="str">
        <f t="shared" si="383"/>
        <v/>
      </c>
      <c r="BS1086" s="10" t="str">
        <f t="shared" si="384"/>
        <v/>
      </c>
      <c r="BT1086" s="10" t="str">
        <f t="shared" si="385"/>
        <v/>
      </c>
      <c r="BU1086" s="10" t="str">
        <f t="shared" si="386"/>
        <v/>
      </c>
      <c r="BV1086" s="10" t="str">
        <f t="shared" si="387"/>
        <v/>
      </c>
      <c r="BW1086" s="10" t="str">
        <f t="shared" si="388"/>
        <v/>
      </c>
      <c r="BX1086" s="10" t="str">
        <f t="shared" si="389"/>
        <v/>
      </c>
      <c r="BY1086" s="10" t="str">
        <f t="shared" si="390"/>
        <v/>
      </c>
      <c r="CA1086" s="10" t="str">
        <f t="shared" si="391"/>
        <v/>
      </c>
      <c r="CB1086" s="10" t="str">
        <f t="shared" si="392"/>
        <v/>
      </c>
      <c r="CC1086" s="10" t="str">
        <f t="shared" si="393"/>
        <v/>
      </c>
      <c r="CD1086" s="10" t="str">
        <f t="shared" si="394"/>
        <v/>
      </c>
      <c r="CE1086" s="10" t="str">
        <f t="shared" si="395"/>
        <v/>
      </c>
      <c r="CF1086" s="10"/>
      <c r="CG1086" s="10">
        <f t="shared" si="396"/>
        <v>0</v>
      </c>
    </row>
    <row r="1087" spans="1:85" hidden="1" x14ac:dyDescent="0.25">
      <c r="A1087" s="12" t="str">
        <f t="shared" si="381"/>
        <v/>
      </c>
      <c r="R1087" s="18" t="str">
        <f t="shared" si="397"/>
        <v xml:space="preserve"> []</v>
      </c>
      <c r="AP1087" s="45" t="str">
        <f t="shared" si="398"/>
        <v/>
      </c>
      <c r="AR1087" s="45" t="str">
        <f t="shared" si="399"/>
        <v/>
      </c>
      <c r="BN1087" s="45" t="str">
        <f t="shared" si="382"/>
        <v/>
      </c>
      <c r="BP1087" s="12" t="s">
        <v>3800</v>
      </c>
      <c r="BR1087" s="10" t="str">
        <f t="shared" si="383"/>
        <v/>
      </c>
      <c r="BS1087" s="10" t="str">
        <f t="shared" si="384"/>
        <v/>
      </c>
      <c r="BT1087" s="10" t="str">
        <f t="shared" si="385"/>
        <v/>
      </c>
      <c r="BU1087" s="10" t="str">
        <f t="shared" si="386"/>
        <v/>
      </c>
      <c r="BV1087" s="10" t="str">
        <f t="shared" si="387"/>
        <v/>
      </c>
      <c r="BW1087" s="10" t="str">
        <f t="shared" si="388"/>
        <v/>
      </c>
      <c r="BX1087" s="10" t="str">
        <f t="shared" si="389"/>
        <v/>
      </c>
      <c r="BY1087" s="10" t="str">
        <f t="shared" si="390"/>
        <v/>
      </c>
      <c r="CA1087" s="10" t="str">
        <f t="shared" si="391"/>
        <v/>
      </c>
      <c r="CB1087" s="10" t="str">
        <f t="shared" si="392"/>
        <v/>
      </c>
      <c r="CC1087" s="10" t="str">
        <f t="shared" si="393"/>
        <v/>
      </c>
      <c r="CD1087" s="10" t="str">
        <f t="shared" si="394"/>
        <v/>
      </c>
      <c r="CE1087" s="10" t="str">
        <f t="shared" si="395"/>
        <v/>
      </c>
      <c r="CF1087" s="10"/>
      <c r="CG1087" s="10">
        <f t="shared" si="396"/>
        <v>0</v>
      </c>
    </row>
    <row r="1088" spans="1:85" hidden="1" x14ac:dyDescent="0.25">
      <c r="A1088" s="12" t="str">
        <f t="shared" si="381"/>
        <v/>
      </c>
      <c r="R1088" s="18" t="str">
        <f t="shared" si="397"/>
        <v xml:space="preserve"> []</v>
      </c>
      <c r="AP1088" s="45" t="str">
        <f t="shared" si="398"/>
        <v/>
      </c>
      <c r="AR1088" s="45" t="str">
        <f t="shared" si="399"/>
        <v/>
      </c>
      <c r="BN1088" s="45" t="str">
        <f t="shared" si="382"/>
        <v/>
      </c>
      <c r="BP1088" s="12" t="s">
        <v>3800</v>
      </c>
      <c r="BR1088" s="10" t="str">
        <f t="shared" si="383"/>
        <v/>
      </c>
      <c r="BS1088" s="10" t="str">
        <f t="shared" si="384"/>
        <v/>
      </c>
      <c r="BT1088" s="10" t="str">
        <f t="shared" si="385"/>
        <v/>
      </c>
      <c r="BU1088" s="10" t="str">
        <f t="shared" si="386"/>
        <v/>
      </c>
      <c r="BV1088" s="10" t="str">
        <f t="shared" si="387"/>
        <v/>
      </c>
      <c r="BW1088" s="10" t="str">
        <f t="shared" si="388"/>
        <v/>
      </c>
      <c r="BX1088" s="10" t="str">
        <f t="shared" si="389"/>
        <v/>
      </c>
      <c r="BY1088" s="10" t="str">
        <f t="shared" si="390"/>
        <v/>
      </c>
      <c r="CA1088" s="10" t="str">
        <f t="shared" si="391"/>
        <v/>
      </c>
      <c r="CB1088" s="10" t="str">
        <f t="shared" si="392"/>
        <v/>
      </c>
      <c r="CC1088" s="10" t="str">
        <f t="shared" si="393"/>
        <v/>
      </c>
      <c r="CD1088" s="10" t="str">
        <f t="shared" si="394"/>
        <v/>
      </c>
      <c r="CE1088" s="10" t="str">
        <f t="shared" si="395"/>
        <v/>
      </c>
      <c r="CF1088" s="10"/>
      <c r="CG1088" s="10">
        <f t="shared" si="396"/>
        <v>0</v>
      </c>
    </row>
    <row r="1089" spans="1:85" hidden="1" x14ac:dyDescent="0.25">
      <c r="A1089" s="12" t="str">
        <f t="shared" si="381"/>
        <v/>
      </c>
      <c r="R1089" s="18" t="str">
        <f t="shared" si="397"/>
        <v xml:space="preserve"> []</v>
      </c>
      <c r="AP1089" s="45" t="str">
        <f t="shared" si="398"/>
        <v/>
      </c>
      <c r="AR1089" s="45" t="str">
        <f t="shared" si="399"/>
        <v/>
      </c>
      <c r="BN1089" s="45" t="str">
        <f t="shared" si="382"/>
        <v/>
      </c>
      <c r="BP1089" s="12" t="s">
        <v>3800</v>
      </c>
      <c r="BR1089" s="10" t="str">
        <f t="shared" si="383"/>
        <v/>
      </c>
      <c r="BS1089" s="10" t="str">
        <f t="shared" si="384"/>
        <v/>
      </c>
      <c r="BT1089" s="10" t="str">
        <f t="shared" si="385"/>
        <v/>
      </c>
      <c r="BU1089" s="10" t="str">
        <f t="shared" si="386"/>
        <v/>
      </c>
      <c r="BV1089" s="10" t="str">
        <f t="shared" si="387"/>
        <v/>
      </c>
      <c r="BW1089" s="10" t="str">
        <f t="shared" si="388"/>
        <v/>
      </c>
      <c r="BX1089" s="10" t="str">
        <f t="shared" si="389"/>
        <v/>
      </c>
      <c r="BY1089" s="10" t="str">
        <f t="shared" si="390"/>
        <v/>
      </c>
      <c r="CA1089" s="10" t="str">
        <f t="shared" si="391"/>
        <v/>
      </c>
      <c r="CB1089" s="10" t="str">
        <f t="shared" si="392"/>
        <v/>
      </c>
      <c r="CC1089" s="10" t="str">
        <f t="shared" si="393"/>
        <v/>
      </c>
      <c r="CD1089" s="10" t="str">
        <f t="shared" si="394"/>
        <v/>
      </c>
      <c r="CE1089" s="10" t="str">
        <f t="shared" si="395"/>
        <v/>
      </c>
      <c r="CF1089" s="10"/>
      <c r="CG1089" s="10">
        <f t="shared" si="396"/>
        <v>0</v>
      </c>
    </row>
    <row r="1090" spans="1:85" hidden="1" x14ac:dyDescent="0.25">
      <c r="A1090" s="12" t="str">
        <f t="shared" si="381"/>
        <v/>
      </c>
      <c r="R1090" s="18" t="str">
        <f t="shared" si="397"/>
        <v xml:space="preserve"> []</v>
      </c>
      <c r="AP1090" s="45" t="str">
        <f t="shared" si="398"/>
        <v/>
      </c>
      <c r="AR1090" s="45" t="str">
        <f t="shared" si="399"/>
        <v/>
      </c>
      <c r="BN1090" s="45" t="str">
        <f t="shared" si="382"/>
        <v/>
      </c>
      <c r="BP1090" s="12" t="s">
        <v>3800</v>
      </c>
      <c r="BR1090" s="10" t="str">
        <f t="shared" si="383"/>
        <v/>
      </c>
      <c r="BS1090" s="10" t="str">
        <f t="shared" si="384"/>
        <v/>
      </c>
      <c r="BT1090" s="10" t="str">
        <f t="shared" si="385"/>
        <v/>
      </c>
      <c r="BU1090" s="10" t="str">
        <f t="shared" si="386"/>
        <v/>
      </c>
      <c r="BV1090" s="10" t="str">
        <f t="shared" si="387"/>
        <v/>
      </c>
      <c r="BW1090" s="10" t="str">
        <f t="shared" si="388"/>
        <v/>
      </c>
      <c r="BX1090" s="10" t="str">
        <f t="shared" si="389"/>
        <v/>
      </c>
      <c r="BY1090" s="10" t="str">
        <f t="shared" si="390"/>
        <v/>
      </c>
      <c r="CA1090" s="10" t="str">
        <f t="shared" si="391"/>
        <v/>
      </c>
      <c r="CB1090" s="10" t="str">
        <f t="shared" si="392"/>
        <v/>
      </c>
      <c r="CC1090" s="10" t="str">
        <f t="shared" si="393"/>
        <v/>
      </c>
      <c r="CD1090" s="10" t="str">
        <f t="shared" si="394"/>
        <v/>
      </c>
      <c r="CE1090" s="10" t="str">
        <f t="shared" si="395"/>
        <v/>
      </c>
      <c r="CF1090" s="10"/>
      <c r="CG1090" s="10">
        <f t="shared" si="396"/>
        <v>0</v>
      </c>
    </row>
    <row r="1091" spans="1:85" hidden="1" x14ac:dyDescent="0.25">
      <c r="A1091" s="12" t="str">
        <f t="shared" si="381"/>
        <v/>
      </c>
      <c r="R1091" s="18" t="str">
        <f t="shared" si="397"/>
        <v xml:space="preserve"> []</v>
      </c>
      <c r="AP1091" s="45" t="str">
        <f t="shared" si="398"/>
        <v/>
      </c>
      <c r="AR1091" s="45" t="str">
        <f t="shared" si="399"/>
        <v/>
      </c>
      <c r="BN1091" s="45" t="str">
        <f t="shared" si="382"/>
        <v/>
      </c>
      <c r="BP1091" s="12" t="s">
        <v>3800</v>
      </c>
      <c r="BR1091" s="10" t="str">
        <f t="shared" si="383"/>
        <v/>
      </c>
      <c r="BS1091" s="10" t="str">
        <f t="shared" si="384"/>
        <v/>
      </c>
      <c r="BT1091" s="10" t="str">
        <f t="shared" si="385"/>
        <v/>
      </c>
      <c r="BU1091" s="10" t="str">
        <f t="shared" si="386"/>
        <v/>
      </c>
      <c r="BV1091" s="10" t="str">
        <f t="shared" si="387"/>
        <v/>
      </c>
      <c r="BW1091" s="10" t="str">
        <f t="shared" si="388"/>
        <v/>
      </c>
      <c r="BX1091" s="10" t="str">
        <f t="shared" si="389"/>
        <v/>
      </c>
      <c r="BY1091" s="10" t="str">
        <f t="shared" si="390"/>
        <v/>
      </c>
      <c r="CA1091" s="10" t="str">
        <f t="shared" si="391"/>
        <v/>
      </c>
      <c r="CB1091" s="10" t="str">
        <f t="shared" si="392"/>
        <v/>
      </c>
      <c r="CC1091" s="10" t="str">
        <f t="shared" si="393"/>
        <v/>
      </c>
      <c r="CD1091" s="10" t="str">
        <f t="shared" si="394"/>
        <v/>
      </c>
      <c r="CE1091" s="10" t="str">
        <f t="shared" si="395"/>
        <v/>
      </c>
      <c r="CF1091" s="10"/>
      <c r="CG1091" s="10">
        <f t="shared" si="396"/>
        <v>0</v>
      </c>
    </row>
    <row r="1092" spans="1:85" hidden="1" x14ac:dyDescent="0.25">
      <c r="A1092" s="12" t="str">
        <f t="shared" si="381"/>
        <v/>
      </c>
      <c r="R1092" s="18" t="str">
        <f t="shared" si="397"/>
        <v xml:space="preserve"> []</v>
      </c>
      <c r="AP1092" s="45" t="str">
        <f t="shared" si="398"/>
        <v/>
      </c>
      <c r="AR1092" s="45" t="str">
        <f t="shared" si="399"/>
        <v/>
      </c>
      <c r="BN1092" s="45" t="str">
        <f t="shared" si="382"/>
        <v/>
      </c>
      <c r="BP1092" s="12" t="s">
        <v>3800</v>
      </c>
      <c r="BR1092" s="10" t="str">
        <f t="shared" si="383"/>
        <v/>
      </c>
      <c r="BS1092" s="10" t="str">
        <f t="shared" si="384"/>
        <v/>
      </c>
      <c r="BT1092" s="10" t="str">
        <f t="shared" si="385"/>
        <v/>
      </c>
      <c r="BU1092" s="10" t="str">
        <f t="shared" si="386"/>
        <v/>
      </c>
      <c r="BV1092" s="10" t="str">
        <f t="shared" si="387"/>
        <v/>
      </c>
      <c r="BW1092" s="10" t="str">
        <f t="shared" si="388"/>
        <v/>
      </c>
      <c r="BX1092" s="10" t="str">
        <f t="shared" si="389"/>
        <v/>
      </c>
      <c r="BY1092" s="10" t="str">
        <f t="shared" si="390"/>
        <v/>
      </c>
      <c r="CA1092" s="10" t="str">
        <f t="shared" si="391"/>
        <v/>
      </c>
      <c r="CB1092" s="10" t="str">
        <f t="shared" si="392"/>
        <v/>
      </c>
      <c r="CC1092" s="10" t="str">
        <f t="shared" si="393"/>
        <v/>
      </c>
      <c r="CD1092" s="10" t="str">
        <f t="shared" si="394"/>
        <v/>
      </c>
      <c r="CE1092" s="10" t="str">
        <f t="shared" si="395"/>
        <v/>
      </c>
      <c r="CF1092" s="10"/>
      <c r="CG1092" s="10">
        <f t="shared" si="396"/>
        <v>0</v>
      </c>
    </row>
    <row r="1093" spans="1:85" hidden="1" x14ac:dyDescent="0.25">
      <c r="A1093" s="12" t="str">
        <f t="shared" si="381"/>
        <v/>
      </c>
      <c r="R1093" s="18" t="str">
        <f t="shared" si="397"/>
        <v xml:space="preserve"> []</v>
      </c>
      <c r="AP1093" s="45" t="str">
        <f t="shared" si="398"/>
        <v/>
      </c>
      <c r="AR1093" s="45" t="str">
        <f t="shared" si="399"/>
        <v/>
      </c>
      <c r="BN1093" s="45" t="str">
        <f t="shared" si="382"/>
        <v/>
      </c>
      <c r="BP1093" s="12" t="s">
        <v>3800</v>
      </c>
      <c r="BR1093" s="10" t="str">
        <f t="shared" si="383"/>
        <v/>
      </c>
      <c r="BS1093" s="10" t="str">
        <f t="shared" si="384"/>
        <v/>
      </c>
      <c r="BT1093" s="10" t="str">
        <f t="shared" si="385"/>
        <v/>
      </c>
      <c r="BU1093" s="10" t="str">
        <f t="shared" si="386"/>
        <v/>
      </c>
      <c r="BV1093" s="10" t="str">
        <f t="shared" si="387"/>
        <v/>
      </c>
      <c r="BW1093" s="10" t="str">
        <f t="shared" si="388"/>
        <v/>
      </c>
      <c r="BX1093" s="10" t="str">
        <f t="shared" si="389"/>
        <v/>
      </c>
      <c r="BY1093" s="10" t="str">
        <f t="shared" si="390"/>
        <v/>
      </c>
      <c r="CA1093" s="10" t="str">
        <f t="shared" si="391"/>
        <v/>
      </c>
      <c r="CB1093" s="10" t="str">
        <f t="shared" si="392"/>
        <v/>
      </c>
      <c r="CC1093" s="10" t="str">
        <f t="shared" si="393"/>
        <v/>
      </c>
      <c r="CD1093" s="10" t="str">
        <f t="shared" si="394"/>
        <v/>
      </c>
      <c r="CE1093" s="10" t="str">
        <f t="shared" si="395"/>
        <v/>
      </c>
      <c r="CF1093" s="10"/>
      <c r="CG1093" s="10">
        <f t="shared" si="396"/>
        <v>0</v>
      </c>
    </row>
    <row r="1094" spans="1:85" hidden="1" x14ac:dyDescent="0.25">
      <c r="A1094" s="12" t="str">
        <f t="shared" si="381"/>
        <v/>
      </c>
      <c r="R1094" s="18" t="str">
        <f t="shared" si="397"/>
        <v xml:space="preserve"> []</v>
      </c>
      <c r="AP1094" s="45" t="str">
        <f t="shared" si="398"/>
        <v/>
      </c>
      <c r="AR1094" s="45" t="str">
        <f t="shared" si="399"/>
        <v/>
      </c>
      <c r="BN1094" s="45" t="str">
        <f t="shared" si="382"/>
        <v/>
      </c>
      <c r="BP1094" s="12" t="s">
        <v>3800</v>
      </c>
      <c r="BR1094" s="10" t="str">
        <f t="shared" si="383"/>
        <v/>
      </c>
      <c r="BS1094" s="10" t="str">
        <f t="shared" si="384"/>
        <v/>
      </c>
      <c r="BT1094" s="10" t="str">
        <f t="shared" si="385"/>
        <v/>
      </c>
      <c r="BU1094" s="10" t="str">
        <f t="shared" si="386"/>
        <v/>
      </c>
      <c r="BV1094" s="10" t="str">
        <f t="shared" si="387"/>
        <v/>
      </c>
      <c r="BW1094" s="10" t="str">
        <f t="shared" si="388"/>
        <v/>
      </c>
      <c r="BX1094" s="10" t="str">
        <f t="shared" si="389"/>
        <v/>
      </c>
      <c r="BY1094" s="10" t="str">
        <f t="shared" si="390"/>
        <v/>
      </c>
      <c r="CA1094" s="10" t="str">
        <f t="shared" si="391"/>
        <v/>
      </c>
      <c r="CB1094" s="10" t="str">
        <f t="shared" si="392"/>
        <v/>
      </c>
      <c r="CC1094" s="10" t="str">
        <f t="shared" si="393"/>
        <v/>
      </c>
      <c r="CD1094" s="10" t="str">
        <f t="shared" si="394"/>
        <v/>
      </c>
      <c r="CE1094" s="10" t="str">
        <f t="shared" si="395"/>
        <v/>
      </c>
      <c r="CF1094" s="10"/>
      <c r="CG1094" s="10">
        <f t="shared" si="396"/>
        <v>0</v>
      </c>
    </row>
    <row r="1095" spans="1:85" hidden="1" x14ac:dyDescent="0.25">
      <c r="A1095" s="12" t="str">
        <f t="shared" si="381"/>
        <v/>
      </c>
      <c r="R1095" s="18" t="str">
        <f t="shared" si="397"/>
        <v xml:space="preserve"> []</v>
      </c>
      <c r="AP1095" s="45" t="str">
        <f t="shared" si="398"/>
        <v/>
      </c>
      <c r="AR1095" s="45" t="str">
        <f t="shared" si="399"/>
        <v/>
      </c>
      <c r="BN1095" s="45" t="str">
        <f t="shared" si="382"/>
        <v/>
      </c>
      <c r="BP1095" s="12" t="s">
        <v>3800</v>
      </c>
      <c r="BR1095" s="10" t="str">
        <f t="shared" si="383"/>
        <v/>
      </c>
      <c r="BS1095" s="10" t="str">
        <f t="shared" si="384"/>
        <v/>
      </c>
      <c r="BT1095" s="10" t="str">
        <f t="shared" si="385"/>
        <v/>
      </c>
      <c r="BU1095" s="10" t="str">
        <f t="shared" si="386"/>
        <v/>
      </c>
      <c r="BV1095" s="10" t="str">
        <f t="shared" si="387"/>
        <v/>
      </c>
      <c r="BW1095" s="10" t="str">
        <f t="shared" si="388"/>
        <v/>
      </c>
      <c r="BX1095" s="10" t="str">
        <f t="shared" si="389"/>
        <v/>
      </c>
      <c r="BY1095" s="10" t="str">
        <f t="shared" si="390"/>
        <v/>
      </c>
      <c r="CA1095" s="10" t="str">
        <f t="shared" si="391"/>
        <v/>
      </c>
      <c r="CB1095" s="10" t="str">
        <f t="shared" si="392"/>
        <v/>
      </c>
      <c r="CC1095" s="10" t="str">
        <f t="shared" si="393"/>
        <v/>
      </c>
      <c r="CD1095" s="10" t="str">
        <f t="shared" si="394"/>
        <v/>
      </c>
      <c r="CE1095" s="10" t="str">
        <f t="shared" si="395"/>
        <v/>
      </c>
      <c r="CF1095" s="10"/>
      <c r="CG1095" s="10">
        <f t="shared" si="396"/>
        <v>0</v>
      </c>
    </row>
    <row r="1096" spans="1:85" hidden="1" x14ac:dyDescent="0.25">
      <c r="A1096" s="12" t="str">
        <f t="shared" si="381"/>
        <v/>
      </c>
      <c r="R1096" s="18" t="str">
        <f t="shared" si="397"/>
        <v xml:space="preserve"> []</v>
      </c>
      <c r="AP1096" s="45" t="str">
        <f t="shared" si="398"/>
        <v/>
      </c>
      <c r="AR1096" s="45" t="str">
        <f t="shared" si="399"/>
        <v/>
      </c>
      <c r="BN1096" s="45" t="str">
        <f t="shared" si="382"/>
        <v/>
      </c>
      <c r="BP1096" s="12" t="s">
        <v>3800</v>
      </c>
      <c r="BR1096" s="10" t="str">
        <f t="shared" si="383"/>
        <v/>
      </c>
      <c r="BS1096" s="10" t="str">
        <f t="shared" si="384"/>
        <v/>
      </c>
      <c r="BT1096" s="10" t="str">
        <f t="shared" si="385"/>
        <v/>
      </c>
      <c r="BU1096" s="10" t="str">
        <f t="shared" si="386"/>
        <v/>
      </c>
      <c r="BV1096" s="10" t="str">
        <f t="shared" si="387"/>
        <v/>
      </c>
      <c r="BW1096" s="10" t="str">
        <f t="shared" si="388"/>
        <v/>
      </c>
      <c r="BX1096" s="10" t="str">
        <f t="shared" si="389"/>
        <v/>
      </c>
      <c r="BY1096" s="10" t="str">
        <f t="shared" si="390"/>
        <v/>
      </c>
      <c r="CA1096" s="10" t="str">
        <f t="shared" si="391"/>
        <v/>
      </c>
      <c r="CB1096" s="10" t="str">
        <f t="shared" si="392"/>
        <v/>
      </c>
      <c r="CC1096" s="10" t="str">
        <f t="shared" si="393"/>
        <v/>
      </c>
      <c r="CD1096" s="10" t="str">
        <f t="shared" si="394"/>
        <v/>
      </c>
      <c r="CE1096" s="10" t="str">
        <f t="shared" si="395"/>
        <v/>
      </c>
      <c r="CF1096" s="10"/>
      <c r="CG1096" s="10">
        <f t="shared" si="396"/>
        <v>0</v>
      </c>
    </row>
    <row r="1097" spans="1:85" hidden="1" x14ac:dyDescent="0.25">
      <c r="A1097" s="12" t="str">
        <f t="shared" si="381"/>
        <v/>
      </c>
      <c r="R1097" s="18" t="str">
        <f t="shared" si="397"/>
        <v xml:space="preserve"> []</v>
      </c>
      <c r="AP1097" s="45" t="str">
        <f t="shared" si="398"/>
        <v/>
      </c>
      <c r="AR1097" s="45" t="str">
        <f t="shared" si="399"/>
        <v/>
      </c>
      <c r="BN1097" s="45" t="str">
        <f t="shared" si="382"/>
        <v/>
      </c>
      <c r="BP1097" s="12" t="s">
        <v>3800</v>
      </c>
      <c r="BR1097" s="10" t="str">
        <f t="shared" si="383"/>
        <v/>
      </c>
      <c r="BS1097" s="10" t="str">
        <f t="shared" si="384"/>
        <v/>
      </c>
      <c r="BT1097" s="10" t="str">
        <f t="shared" si="385"/>
        <v/>
      </c>
      <c r="BU1097" s="10" t="str">
        <f t="shared" si="386"/>
        <v/>
      </c>
      <c r="BV1097" s="10" t="str">
        <f t="shared" si="387"/>
        <v/>
      </c>
      <c r="BW1097" s="10" t="str">
        <f t="shared" si="388"/>
        <v/>
      </c>
      <c r="BX1097" s="10" t="str">
        <f t="shared" si="389"/>
        <v/>
      </c>
      <c r="BY1097" s="10" t="str">
        <f t="shared" si="390"/>
        <v/>
      </c>
      <c r="CA1097" s="10" t="str">
        <f t="shared" si="391"/>
        <v/>
      </c>
      <c r="CB1097" s="10" t="str">
        <f t="shared" si="392"/>
        <v/>
      </c>
      <c r="CC1097" s="10" t="str">
        <f t="shared" si="393"/>
        <v/>
      </c>
      <c r="CD1097" s="10" t="str">
        <f t="shared" si="394"/>
        <v/>
      </c>
      <c r="CE1097" s="10" t="str">
        <f t="shared" si="395"/>
        <v/>
      </c>
      <c r="CF1097" s="10"/>
      <c r="CG1097" s="10">
        <f t="shared" si="396"/>
        <v>0</v>
      </c>
    </row>
    <row r="1098" spans="1:85" hidden="1" x14ac:dyDescent="0.25">
      <c r="A1098" s="12" t="str">
        <f t="shared" si="381"/>
        <v/>
      </c>
      <c r="R1098" s="18" t="str">
        <f t="shared" si="397"/>
        <v xml:space="preserve"> []</v>
      </c>
      <c r="AP1098" s="45" t="str">
        <f t="shared" si="398"/>
        <v/>
      </c>
      <c r="AR1098" s="45" t="str">
        <f t="shared" si="399"/>
        <v/>
      </c>
      <c r="BN1098" s="45" t="str">
        <f t="shared" si="382"/>
        <v/>
      </c>
      <c r="BP1098" s="12" t="s">
        <v>3800</v>
      </c>
      <c r="BR1098" s="10" t="str">
        <f t="shared" si="383"/>
        <v/>
      </c>
      <c r="BS1098" s="10" t="str">
        <f t="shared" si="384"/>
        <v/>
      </c>
      <c r="BT1098" s="10" t="str">
        <f t="shared" si="385"/>
        <v/>
      </c>
      <c r="BU1098" s="10" t="str">
        <f t="shared" si="386"/>
        <v/>
      </c>
      <c r="BV1098" s="10" t="str">
        <f t="shared" si="387"/>
        <v/>
      </c>
      <c r="BW1098" s="10" t="str">
        <f t="shared" si="388"/>
        <v/>
      </c>
      <c r="BX1098" s="10" t="str">
        <f t="shared" si="389"/>
        <v/>
      </c>
      <c r="BY1098" s="10" t="str">
        <f t="shared" si="390"/>
        <v/>
      </c>
      <c r="CA1098" s="10" t="str">
        <f t="shared" si="391"/>
        <v/>
      </c>
      <c r="CB1098" s="10" t="str">
        <f t="shared" si="392"/>
        <v/>
      </c>
      <c r="CC1098" s="10" t="str">
        <f t="shared" si="393"/>
        <v/>
      </c>
      <c r="CD1098" s="10" t="str">
        <f t="shared" si="394"/>
        <v/>
      </c>
      <c r="CE1098" s="10" t="str">
        <f t="shared" si="395"/>
        <v/>
      </c>
      <c r="CF1098" s="10"/>
      <c r="CG1098" s="10">
        <f t="shared" si="396"/>
        <v>0</v>
      </c>
    </row>
    <row r="1099" spans="1:85" hidden="1" x14ac:dyDescent="0.25">
      <c r="A1099" s="12" t="str">
        <f t="shared" si="381"/>
        <v/>
      </c>
      <c r="R1099" s="18" t="str">
        <f t="shared" si="397"/>
        <v xml:space="preserve"> []</v>
      </c>
      <c r="AP1099" s="45" t="str">
        <f t="shared" si="398"/>
        <v/>
      </c>
      <c r="AR1099" s="45" t="str">
        <f t="shared" si="399"/>
        <v/>
      </c>
      <c r="BN1099" s="45" t="str">
        <f t="shared" si="382"/>
        <v/>
      </c>
      <c r="BP1099" s="12" t="s">
        <v>3800</v>
      </c>
      <c r="BR1099" s="10" t="str">
        <f t="shared" si="383"/>
        <v/>
      </c>
      <c r="BS1099" s="10" t="str">
        <f t="shared" si="384"/>
        <v/>
      </c>
      <c r="BT1099" s="10" t="str">
        <f t="shared" si="385"/>
        <v/>
      </c>
      <c r="BU1099" s="10" t="str">
        <f t="shared" si="386"/>
        <v/>
      </c>
      <c r="BV1099" s="10" t="str">
        <f t="shared" si="387"/>
        <v/>
      </c>
      <c r="BW1099" s="10" t="str">
        <f t="shared" si="388"/>
        <v/>
      </c>
      <c r="BX1099" s="10" t="str">
        <f t="shared" si="389"/>
        <v/>
      </c>
      <c r="BY1099" s="10" t="str">
        <f t="shared" si="390"/>
        <v/>
      </c>
      <c r="CA1099" s="10" t="str">
        <f t="shared" si="391"/>
        <v/>
      </c>
      <c r="CB1099" s="10" t="str">
        <f t="shared" si="392"/>
        <v/>
      </c>
      <c r="CC1099" s="10" t="str">
        <f t="shared" si="393"/>
        <v/>
      </c>
      <c r="CD1099" s="10" t="str">
        <f t="shared" si="394"/>
        <v/>
      </c>
      <c r="CE1099" s="10" t="str">
        <f t="shared" si="395"/>
        <v/>
      </c>
      <c r="CF1099" s="10"/>
      <c r="CG1099" s="10">
        <f t="shared" si="396"/>
        <v>0</v>
      </c>
    </row>
    <row r="1100" spans="1:85" hidden="1" x14ac:dyDescent="0.25">
      <c r="A1100" s="12" t="str">
        <f t="shared" si="381"/>
        <v/>
      </c>
      <c r="R1100" s="18" t="str">
        <f t="shared" si="397"/>
        <v xml:space="preserve"> []</v>
      </c>
      <c r="AP1100" s="45" t="str">
        <f t="shared" si="398"/>
        <v/>
      </c>
      <c r="AR1100" s="45" t="str">
        <f t="shared" si="399"/>
        <v/>
      </c>
      <c r="BN1100" s="45" t="str">
        <f t="shared" si="382"/>
        <v/>
      </c>
      <c r="BP1100" s="12" t="s">
        <v>3800</v>
      </c>
      <c r="BR1100" s="10" t="str">
        <f t="shared" si="383"/>
        <v/>
      </c>
      <c r="BS1100" s="10" t="str">
        <f t="shared" si="384"/>
        <v/>
      </c>
      <c r="BT1100" s="10" t="str">
        <f t="shared" si="385"/>
        <v/>
      </c>
      <c r="BU1100" s="10" t="str">
        <f t="shared" si="386"/>
        <v/>
      </c>
      <c r="BV1100" s="10" t="str">
        <f t="shared" si="387"/>
        <v/>
      </c>
      <c r="BW1100" s="10" t="str">
        <f t="shared" si="388"/>
        <v/>
      </c>
      <c r="BX1100" s="10" t="str">
        <f t="shared" si="389"/>
        <v/>
      </c>
      <c r="BY1100" s="10" t="str">
        <f t="shared" si="390"/>
        <v/>
      </c>
      <c r="CA1100" s="10" t="str">
        <f t="shared" si="391"/>
        <v/>
      </c>
      <c r="CB1100" s="10" t="str">
        <f t="shared" si="392"/>
        <v/>
      </c>
      <c r="CC1100" s="10" t="str">
        <f t="shared" si="393"/>
        <v/>
      </c>
      <c r="CD1100" s="10" t="str">
        <f t="shared" si="394"/>
        <v/>
      </c>
      <c r="CE1100" s="10" t="str">
        <f t="shared" si="395"/>
        <v/>
      </c>
      <c r="CF1100" s="10"/>
      <c r="CG1100" s="10">
        <f t="shared" si="396"/>
        <v>0</v>
      </c>
    </row>
    <row r="1101" spans="1:85" hidden="1" x14ac:dyDescent="0.25">
      <c r="A1101" s="12" t="str">
        <f t="shared" si="381"/>
        <v/>
      </c>
      <c r="R1101" s="18" t="str">
        <f t="shared" si="397"/>
        <v xml:space="preserve"> []</v>
      </c>
      <c r="AP1101" s="45" t="str">
        <f t="shared" si="398"/>
        <v/>
      </c>
      <c r="AR1101" s="45" t="str">
        <f t="shared" si="399"/>
        <v/>
      </c>
      <c r="BN1101" s="45" t="str">
        <f t="shared" si="382"/>
        <v/>
      </c>
      <c r="BP1101" s="12" t="s">
        <v>3800</v>
      </c>
      <c r="BR1101" s="10" t="str">
        <f t="shared" si="383"/>
        <v/>
      </c>
      <c r="BS1101" s="10" t="str">
        <f t="shared" si="384"/>
        <v/>
      </c>
      <c r="BT1101" s="10" t="str">
        <f t="shared" si="385"/>
        <v/>
      </c>
      <c r="BU1101" s="10" t="str">
        <f t="shared" si="386"/>
        <v/>
      </c>
      <c r="BV1101" s="10" t="str">
        <f t="shared" si="387"/>
        <v/>
      </c>
      <c r="BW1101" s="10" t="str">
        <f t="shared" si="388"/>
        <v/>
      </c>
      <c r="BX1101" s="10" t="str">
        <f t="shared" si="389"/>
        <v/>
      </c>
      <c r="BY1101" s="10" t="str">
        <f t="shared" si="390"/>
        <v/>
      </c>
      <c r="CA1101" s="10" t="str">
        <f t="shared" si="391"/>
        <v/>
      </c>
      <c r="CB1101" s="10" t="str">
        <f t="shared" si="392"/>
        <v/>
      </c>
      <c r="CC1101" s="10" t="str">
        <f t="shared" si="393"/>
        <v/>
      </c>
      <c r="CD1101" s="10" t="str">
        <f t="shared" si="394"/>
        <v/>
      </c>
      <c r="CE1101" s="10" t="str">
        <f t="shared" si="395"/>
        <v/>
      </c>
      <c r="CF1101" s="10"/>
      <c r="CG1101" s="10">
        <f t="shared" si="396"/>
        <v>0</v>
      </c>
    </row>
    <row r="1102" spans="1:85" hidden="1" x14ac:dyDescent="0.25">
      <c r="A1102" s="12" t="str">
        <f t="shared" si="381"/>
        <v/>
      </c>
      <c r="R1102" s="18" t="str">
        <f t="shared" si="397"/>
        <v xml:space="preserve"> []</v>
      </c>
      <c r="AP1102" s="45" t="str">
        <f t="shared" si="398"/>
        <v/>
      </c>
      <c r="AR1102" s="45" t="str">
        <f t="shared" si="399"/>
        <v/>
      </c>
      <c r="BN1102" s="45" t="str">
        <f t="shared" si="382"/>
        <v/>
      </c>
      <c r="BP1102" s="12" t="s">
        <v>3800</v>
      </c>
      <c r="BR1102" s="10" t="str">
        <f t="shared" si="383"/>
        <v/>
      </c>
      <c r="BS1102" s="10" t="str">
        <f t="shared" si="384"/>
        <v/>
      </c>
      <c r="BT1102" s="10" t="str">
        <f t="shared" si="385"/>
        <v/>
      </c>
      <c r="BU1102" s="10" t="str">
        <f t="shared" si="386"/>
        <v/>
      </c>
      <c r="BV1102" s="10" t="str">
        <f t="shared" si="387"/>
        <v/>
      </c>
      <c r="BW1102" s="10" t="str">
        <f t="shared" si="388"/>
        <v/>
      </c>
      <c r="BX1102" s="10" t="str">
        <f t="shared" si="389"/>
        <v/>
      </c>
      <c r="BY1102" s="10" t="str">
        <f t="shared" si="390"/>
        <v/>
      </c>
      <c r="CA1102" s="10" t="str">
        <f t="shared" si="391"/>
        <v/>
      </c>
      <c r="CB1102" s="10" t="str">
        <f t="shared" si="392"/>
        <v/>
      </c>
      <c r="CC1102" s="10" t="str">
        <f t="shared" si="393"/>
        <v/>
      </c>
      <c r="CD1102" s="10" t="str">
        <f t="shared" si="394"/>
        <v/>
      </c>
      <c r="CE1102" s="10" t="str">
        <f t="shared" si="395"/>
        <v/>
      </c>
      <c r="CF1102" s="10"/>
      <c r="CG1102" s="10">
        <f t="shared" si="396"/>
        <v>0</v>
      </c>
    </row>
    <row r="1103" spans="1:85" hidden="1" x14ac:dyDescent="0.25">
      <c r="A1103" s="12" t="str">
        <f t="shared" si="381"/>
        <v/>
      </c>
      <c r="R1103" s="18" t="str">
        <f t="shared" si="397"/>
        <v xml:space="preserve"> []</v>
      </c>
      <c r="AP1103" s="45" t="str">
        <f t="shared" si="398"/>
        <v/>
      </c>
      <c r="AR1103" s="45" t="str">
        <f t="shared" si="399"/>
        <v/>
      </c>
      <c r="BN1103" s="45" t="str">
        <f t="shared" si="382"/>
        <v/>
      </c>
      <c r="BP1103" s="12" t="s">
        <v>3800</v>
      </c>
      <c r="BR1103" s="10" t="str">
        <f t="shared" si="383"/>
        <v/>
      </c>
      <c r="BS1103" s="10" t="str">
        <f t="shared" si="384"/>
        <v/>
      </c>
      <c r="BT1103" s="10" t="str">
        <f t="shared" si="385"/>
        <v/>
      </c>
      <c r="BU1103" s="10" t="str">
        <f t="shared" si="386"/>
        <v/>
      </c>
      <c r="BV1103" s="10" t="str">
        <f t="shared" si="387"/>
        <v/>
      </c>
      <c r="BW1103" s="10" t="str">
        <f t="shared" si="388"/>
        <v/>
      </c>
      <c r="BX1103" s="10" t="str">
        <f t="shared" si="389"/>
        <v/>
      </c>
      <c r="BY1103" s="10" t="str">
        <f t="shared" si="390"/>
        <v/>
      </c>
      <c r="CA1103" s="10" t="str">
        <f t="shared" si="391"/>
        <v/>
      </c>
      <c r="CB1103" s="10" t="str">
        <f t="shared" si="392"/>
        <v/>
      </c>
      <c r="CC1103" s="10" t="str">
        <f t="shared" si="393"/>
        <v/>
      </c>
      <c r="CD1103" s="10" t="str">
        <f t="shared" si="394"/>
        <v/>
      </c>
      <c r="CE1103" s="10" t="str">
        <f t="shared" si="395"/>
        <v/>
      </c>
      <c r="CF1103" s="10"/>
      <c r="CG1103" s="10">
        <f t="shared" si="396"/>
        <v>0</v>
      </c>
    </row>
    <row r="1104" spans="1:85" hidden="1" x14ac:dyDescent="0.25">
      <c r="A1104" s="12" t="str">
        <f t="shared" si="381"/>
        <v/>
      </c>
      <c r="R1104" s="18" t="str">
        <f t="shared" si="397"/>
        <v xml:space="preserve"> []</v>
      </c>
      <c r="AP1104" s="45" t="str">
        <f t="shared" si="398"/>
        <v/>
      </c>
      <c r="AR1104" s="45" t="str">
        <f t="shared" si="399"/>
        <v/>
      </c>
      <c r="BN1104" s="45" t="str">
        <f t="shared" si="382"/>
        <v/>
      </c>
      <c r="BP1104" s="12" t="s">
        <v>3800</v>
      </c>
      <c r="BR1104" s="10" t="str">
        <f t="shared" si="383"/>
        <v/>
      </c>
      <c r="BS1104" s="10" t="str">
        <f t="shared" si="384"/>
        <v/>
      </c>
      <c r="BT1104" s="10" t="str">
        <f t="shared" si="385"/>
        <v/>
      </c>
      <c r="BU1104" s="10" t="str">
        <f t="shared" si="386"/>
        <v/>
      </c>
      <c r="BV1104" s="10" t="str">
        <f t="shared" si="387"/>
        <v/>
      </c>
      <c r="BW1104" s="10" t="str">
        <f t="shared" si="388"/>
        <v/>
      </c>
      <c r="BX1104" s="10" t="str">
        <f t="shared" si="389"/>
        <v/>
      </c>
      <c r="BY1104" s="10" t="str">
        <f t="shared" si="390"/>
        <v/>
      </c>
      <c r="CA1104" s="10" t="str">
        <f t="shared" si="391"/>
        <v/>
      </c>
      <c r="CB1104" s="10" t="str">
        <f t="shared" si="392"/>
        <v/>
      </c>
      <c r="CC1104" s="10" t="str">
        <f t="shared" si="393"/>
        <v/>
      </c>
      <c r="CD1104" s="10" t="str">
        <f t="shared" si="394"/>
        <v/>
      </c>
      <c r="CE1104" s="10" t="str">
        <f t="shared" si="395"/>
        <v/>
      </c>
      <c r="CF1104" s="10"/>
      <c r="CG1104" s="10">
        <f t="shared" si="396"/>
        <v>0</v>
      </c>
    </row>
    <row r="1105" spans="1:85" hidden="1" x14ac:dyDescent="0.25">
      <c r="A1105" s="12" t="str">
        <f t="shared" si="381"/>
        <v/>
      </c>
      <c r="R1105" s="18" t="str">
        <f t="shared" si="397"/>
        <v xml:space="preserve"> []</v>
      </c>
      <c r="AP1105" s="45" t="str">
        <f t="shared" si="398"/>
        <v/>
      </c>
      <c r="AR1105" s="45" t="str">
        <f t="shared" si="399"/>
        <v/>
      </c>
      <c r="BN1105" s="45" t="str">
        <f t="shared" si="382"/>
        <v/>
      </c>
      <c r="BP1105" s="12" t="s">
        <v>3800</v>
      </c>
      <c r="BR1105" s="10" t="str">
        <f t="shared" si="383"/>
        <v/>
      </c>
      <c r="BS1105" s="10" t="str">
        <f t="shared" si="384"/>
        <v/>
      </c>
      <c r="BT1105" s="10" t="str">
        <f t="shared" si="385"/>
        <v/>
      </c>
      <c r="BU1105" s="10" t="str">
        <f t="shared" si="386"/>
        <v/>
      </c>
      <c r="BV1105" s="10" t="str">
        <f t="shared" si="387"/>
        <v/>
      </c>
      <c r="BW1105" s="10" t="str">
        <f t="shared" si="388"/>
        <v/>
      </c>
      <c r="BX1105" s="10" t="str">
        <f t="shared" si="389"/>
        <v/>
      </c>
      <c r="BY1105" s="10" t="str">
        <f t="shared" si="390"/>
        <v/>
      </c>
      <c r="CA1105" s="10" t="str">
        <f t="shared" si="391"/>
        <v/>
      </c>
      <c r="CB1105" s="10" t="str">
        <f t="shared" si="392"/>
        <v/>
      </c>
      <c r="CC1105" s="10" t="str">
        <f t="shared" si="393"/>
        <v/>
      </c>
      <c r="CD1105" s="10" t="str">
        <f t="shared" si="394"/>
        <v/>
      </c>
      <c r="CE1105" s="10" t="str">
        <f t="shared" si="395"/>
        <v/>
      </c>
      <c r="CF1105" s="10"/>
      <c r="CG1105" s="10">
        <f t="shared" si="396"/>
        <v>0</v>
      </c>
    </row>
    <row r="1106" spans="1:85" hidden="1" x14ac:dyDescent="0.25">
      <c r="A1106" s="12" t="str">
        <f t="shared" si="381"/>
        <v/>
      </c>
      <c r="R1106" s="18" t="str">
        <f t="shared" si="397"/>
        <v xml:space="preserve"> []</v>
      </c>
      <c r="AP1106" s="45" t="str">
        <f t="shared" si="398"/>
        <v/>
      </c>
      <c r="AR1106" s="45" t="str">
        <f t="shared" si="399"/>
        <v/>
      </c>
      <c r="BN1106" s="45" t="str">
        <f t="shared" si="382"/>
        <v/>
      </c>
      <c r="BP1106" s="12" t="s">
        <v>3800</v>
      </c>
      <c r="BR1106" s="10" t="str">
        <f t="shared" si="383"/>
        <v/>
      </c>
      <c r="BS1106" s="10" t="str">
        <f t="shared" si="384"/>
        <v/>
      </c>
      <c r="BT1106" s="10" t="str">
        <f t="shared" si="385"/>
        <v/>
      </c>
      <c r="BU1106" s="10" t="str">
        <f t="shared" si="386"/>
        <v/>
      </c>
      <c r="BV1106" s="10" t="str">
        <f t="shared" si="387"/>
        <v/>
      </c>
      <c r="BW1106" s="10" t="str">
        <f t="shared" si="388"/>
        <v/>
      </c>
      <c r="BX1106" s="10" t="str">
        <f t="shared" si="389"/>
        <v/>
      </c>
      <c r="BY1106" s="10" t="str">
        <f t="shared" si="390"/>
        <v/>
      </c>
      <c r="CA1106" s="10" t="str">
        <f t="shared" si="391"/>
        <v/>
      </c>
      <c r="CB1106" s="10" t="str">
        <f t="shared" si="392"/>
        <v/>
      </c>
      <c r="CC1106" s="10" t="str">
        <f t="shared" si="393"/>
        <v/>
      </c>
      <c r="CD1106" s="10" t="str">
        <f t="shared" si="394"/>
        <v/>
      </c>
      <c r="CE1106" s="10" t="str">
        <f t="shared" si="395"/>
        <v/>
      </c>
      <c r="CF1106" s="10"/>
      <c r="CG1106" s="10">
        <f t="shared" si="396"/>
        <v>0</v>
      </c>
    </row>
    <row r="1107" spans="1:85" hidden="1" x14ac:dyDescent="0.25">
      <c r="A1107" s="12" t="str">
        <f t="shared" si="381"/>
        <v/>
      </c>
      <c r="R1107" s="18" t="str">
        <f t="shared" si="397"/>
        <v xml:space="preserve"> []</v>
      </c>
      <c r="AP1107" s="45" t="str">
        <f t="shared" si="398"/>
        <v/>
      </c>
      <c r="AR1107" s="45" t="str">
        <f t="shared" si="399"/>
        <v/>
      </c>
      <c r="BN1107" s="45" t="str">
        <f t="shared" si="382"/>
        <v/>
      </c>
      <c r="BP1107" s="12" t="s">
        <v>3800</v>
      </c>
      <c r="BR1107" s="10" t="str">
        <f t="shared" si="383"/>
        <v/>
      </c>
      <c r="BS1107" s="10" t="str">
        <f t="shared" si="384"/>
        <v/>
      </c>
      <c r="BT1107" s="10" t="str">
        <f t="shared" si="385"/>
        <v/>
      </c>
      <c r="BU1107" s="10" t="str">
        <f t="shared" si="386"/>
        <v/>
      </c>
      <c r="BV1107" s="10" t="str">
        <f t="shared" si="387"/>
        <v/>
      </c>
      <c r="BW1107" s="10" t="str">
        <f t="shared" si="388"/>
        <v/>
      </c>
      <c r="BX1107" s="10" t="str">
        <f t="shared" si="389"/>
        <v/>
      </c>
      <c r="BY1107" s="10" t="str">
        <f t="shared" si="390"/>
        <v/>
      </c>
      <c r="CA1107" s="10" t="str">
        <f t="shared" si="391"/>
        <v/>
      </c>
      <c r="CB1107" s="10" t="str">
        <f t="shared" si="392"/>
        <v/>
      </c>
      <c r="CC1107" s="10" t="str">
        <f t="shared" si="393"/>
        <v/>
      </c>
      <c r="CD1107" s="10" t="str">
        <f t="shared" si="394"/>
        <v/>
      </c>
      <c r="CE1107" s="10" t="str">
        <f t="shared" si="395"/>
        <v/>
      </c>
      <c r="CF1107" s="10"/>
      <c r="CG1107" s="10">
        <f t="shared" si="396"/>
        <v>0</v>
      </c>
    </row>
    <row r="1108" spans="1:85" hidden="1" x14ac:dyDescent="0.25">
      <c r="A1108" s="12" t="str">
        <f t="shared" si="381"/>
        <v/>
      </c>
      <c r="R1108" s="18" t="str">
        <f t="shared" si="397"/>
        <v xml:space="preserve"> []</v>
      </c>
      <c r="AP1108" s="45" t="str">
        <f t="shared" si="398"/>
        <v/>
      </c>
      <c r="AR1108" s="45" t="str">
        <f t="shared" si="399"/>
        <v/>
      </c>
      <c r="BN1108" s="45" t="str">
        <f t="shared" si="382"/>
        <v/>
      </c>
      <c r="BP1108" s="12" t="s">
        <v>3800</v>
      </c>
      <c r="BR1108" s="10" t="str">
        <f t="shared" si="383"/>
        <v/>
      </c>
      <c r="BS1108" s="10" t="str">
        <f t="shared" si="384"/>
        <v/>
      </c>
      <c r="BT1108" s="10" t="str">
        <f t="shared" si="385"/>
        <v/>
      </c>
      <c r="BU1108" s="10" t="str">
        <f t="shared" si="386"/>
        <v/>
      </c>
      <c r="BV1108" s="10" t="str">
        <f t="shared" si="387"/>
        <v/>
      </c>
      <c r="BW1108" s="10" t="str">
        <f t="shared" si="388"/>
        <v/>
      </c>
      <c r="BX1108" s="10" t="str">
        <f t="shared" si="389"/>
        <v/>
      </c>
      <c r="BY1108" s="10" t="str">
        <f t="shared" si="390"/>
        <v/>
      </c>
      <c r="CA1108" s="10" t="str">
        <f t="shared" si="391"/>
        <v/>
      </c>
      <c r="CB1108" s="10" t="str">
        <f t="shared" si="392"/>
        <v/>
      </c>
      <c r="CC1108" s="10" t="str">
        <f t="shared" si="393"/>
        <v/>
      </c>
      <c r="CD1108" s="10" t="str">
        <f t="shared" si="394"/>
        <v/>
      </c>
      <c r="CE1108" s="10" t="str">
        <f t="shared" si="395"/>
        <v/>
      </c>
      <c r="CF1108" s="10"/>
      <c r="CG1108" s="10">
        <f t="shared" si="396"/>
        <v>0</v>
      </c>
    </row>
    <row r="1109" spans="1:85" hidden="1" x14ac:dyDescent="0.25">
      <c r="A1109" s="12" t="str">
        <f t="shared" si="381"/>
        <v/>
      </c>
      <c r="R1109" s="18" t="str">
        <f t="shared" si="397"/>
        <v xml:space="preserve"> []</v>
      </c>
      <c r="AP1109" s="45" t="str">
        <f t="shared" si="398"/>
        <v/>
      </c>
      <c r="AR1109" s="45" t="str">
        <f t="shared" si="399"/>
        <v/>
      </c>
      <c r="BN1109" s="45" t="str">
        <f t="shared" si="382"/>
        <v/>
      </c>
      <c r="BP1109" s="12" t="s">
        <v>3800</v>
      </c>
      <c r="BR1109" s="10" t="str">
        <f t="shared" si="383"/>
        <v/>
      </c>
      <c r="BS1109" s="10" t="str">
        <f t="shared" si="384"/>
        <v/>
      </c>
      <c r="BT1109" s="10" t="str">
        <f t="shared" si="385"/>
        <v/>
      </c>
      <c r="BU1109" s="10" t="str">
        <f t="shared" si="386"/>
        <v/>
      </c>
      <c r="BV1109" s="10" t="str">
        <f t="shared" si="387"/>
        <v/>
      </c>
      <c r="BW1109" s="10" t="str">
        <f t="shared" si="388"/>
        <v/>
      </c>
      <c r="BX1109" s="10" t="str">
        <f t="shared" si="389"/>
        <v/>
      </c>
      <c r="BY1109" s="10" t="str">
        <f t="shared" si="390"/>
        <v/>
      </c>
      <c r="CA1109" s="10" t="str">
        <f t="shared" si="391"/>
        <v/>
      </c>
      <c r="CB1109" s="10" t="str">
        <f t="shared" si="392"/>
        <v/>
      </c>
      <c r="CC1109" s="10" t="str">
        <f t="shared" si="393"/>
        <v/>
      </c>
      <c r="CD1109" s="10" t="str">
        <f t="shared" si="394"/>
        <v/>
      </c>
      <c r="CE1109" s="10" t="str">
        <f t="shared" si="395"/>
        <v/>
      </c>
      <c r="CF1109" s="10"/>
      <c r="CG1109" s="10">
        <f t="shared" si="396"/>
        <v>0</v>
      </c>
    </row>
    <row r="1110" spans="1:85" hidden="1" x14ac:dyDescent="0.25">
      <c r="A1110" s="12" t="str">
        <f t="shared" si="381"/>
        <v/>
      </c>
      <c r="R1110" s="18" t="str">
        <f t="shared" si="397"/>
        <v xml:space="preserve"> []</v>
      </c>
      <c r="AP1110" s="45" t="str">
        <f t="shared" si="398"/>
        <v/>
      </c>
      <c r="AR1110" s="45" t="str">
        <f t="shared" si="399"/>
        <v/>
      </c>
      <c r="BN1110" s="45" t="str">
        <f t="shared" si="382"/>
        <v/>
      </c>
      <c r="BP1110" s="12" t="s">
        <v>3800</v>
      </c>
      <c r="BR1110" s="10" t="str">
        <f t="shared" si="383"/>
        <v/>
      </c>
      <c r="BS1110" s="10" t="str">
        <f t="shared" si="384"/>
        <v/>
      </c>
      <c r="BT1110" s="10" t="str">
        <f t="shared" si="385"/>
        <v/>
      </c>
      <c r="BU1110" s="10" t="str">
        <f t="shared" si="386"/>
        <v/>
      </c>
      <c r="BV1110" s="10" t="str">
        <f t="shared" si="387"/>
        <v/>
      </c>
      <c r="BW1110" s="10" t="str">
        <f t="shared" si="388"/>
        <v/>
      </c>
      <c r="BX1110" s="10" t="str">
        <f t="shared" si="389"/>
        <v/>
      </c>
      <c r="BY1110" s="10" t="str">
        <f t="shared" si="390"/>
        <v/>
      </c>
      <c r="CA1110" s="10" t="str">
        <f t="shared" si="391"/>
        <v/>
      </c>
      <c r="CB1110" s="10" t="str">
        <f t="shared" si="392"/>
        <v/>
      </c>
      <c r="CC1110" s="10" t="str">
        <f t="shared" si="393"/>
        <v/>
      </c>
      <c r="CD1110" s="10" t="str">
        <f t="shared" si="394"/>
        <v/>
      </c>
      <c r="CE1110" s="10" t="str">
        <f t="shared" si="395"/>
        <v/>
      </c>
      <c r="CF1110" s="10"/>
      <c r="CG1110" s="10">
        <f t="shared" si="396"/>
        <v>0</v>
      </c>
    </row>
    <row r="1111" spans="1:85" hidden="1" x14ac:dyDescent="0.25">
      <c r="A1111" s="12" t="str">
        <f t="shared" ref="A1111:A1113" si="400">IF(CG1111&lt;2,"",1)</f>
        <v/>
      </c>
      <c r="R1111" s="18" t="str">
        <f t="shared" si="397"/>
        <v xml:space="preserve"> []</v>
      </c>
      <c r="AP1111" s="45" t="str">
        <f t="shared" si="398"/>
        <v/>
      </c>
      <c r="AR1111" s="45" t="str">
        <f t="shared" si="399"/>
        <v/>
      </c>
      <c r="BN1111" s="45" t="str">
        <f t="shared" si="382"/>
        <v/>
      </c>
      <c r="BP1111" s="12" t="s">
        <v>3800</v>
      </c>
      <c r="BR1111" s="10" t="str">
        <f t="shared" si="383"/>
        <v/>
      </c>
      <c r="BS1111" s="10" t="str">
        <f t="shared" si="384"/>
        <v/>
      </c>
      <c r="BT1111" s="10" t="str">
        <f t="shared" si="385"/>
        <v/>
      </c>
      <c r="BU1111" s="10" t="str">
        <f t="shared" si="386"/>
        <v/>
      </c>
      <c r="BV1111" s="10" t="str">
        <f t="shared" si="387"/>
        <v/>
      </c>
      <c r="BW1111" s="10" t="str">
        <f t="shared" si="388"/>
        <v/>
      </c>
      <c r="BX1111" s="10" t="str">
        <f t="shared" si="389"/>
        <v/>
      </c>
      <c r="BY1111" s="10" t="str">
        <f t="shared" si="390"/>
        <v/>
      </c>
      <c r="CA1111" s="10" t="str">
        <f t="shared" si="391"/>
        <v/>
      </c>
      <c r="CB1111" s="10" t="str">
        <f t="shared" si="392"/>
        <v/>
      </c>
      <c r="CC1111" s="10" t="str">
        <f t="shared" si="393"/>
        <v/>
      </c>
      <c r="CD1111" s="10" t="str">
        <f t="shared" si="394"/>
        <v/>
      </c>
      <c r="CE1111" s="10" t="str">
        <f t="shared" si="395"/>
        <v/>
      </c>
      <c r="CF1111" s="10"/>
      <c r="CG1111" s="10">
        <f t="shared" si="396"/>
        <v>0</v>
      </c>
    </row>
    <row r="1112" spans="1:85" hidden="1" x14ac:dyDescent="0.25">
      <c r="A1112" s="12" t="str">
        <f t="shared" si="400"/>
        <v/>
      </c>
      <c r="R1112" s="18" t="str">
        <f t="shared" si="397"/>
        <v xml:space="preserve"> []</v>
      </c>
      <c r="AP1112" s="45" t="str">
        <f t="shared" si="398"/>
        <v/>
      </c>
      <c r="AR1112" s="45" t="str">
        <f t="shared" si="399"/>
        <v/>
      </c>
      <c r="BN1112" s="45" t="str">
        <f t="shared" si="382"/>
        <v/>
      </c>
      <c r="BP1112" s="12" t="s">
        <v>3800</v>
      </c>
      <c r="BR1112" s="10" t="str">
        <f t="shared" si="383"/>
        <v/>
      </c>
      <c r="BS1112" s="10" t="str">
        <f t="shared" si="384"/>
        <v/>
      </c>
      <c r="BT1112" s="10" t="str">
        <f t="shared" si="385"/>
        <v/>
      </c>
      <c r="BU1112" s="10" t="str">
        <f t="shared" si="386"/>
        <v/>
      </c>
      <c r="BV1112" s="10" t="str">
        <f t="shared" si="387"/>
        <v/>
      </c>
      <c r="BW1112" s="10" t="str">
        <f t="shared" si="388"/>
        <v/>
      </c>
      <c r="BX1112" s="10" t="str">
        <f t="shared" si="389"/>
        <v/>
      </c>
      <c r="BY1112" s="10" t="str">
        <f t="shared" si="390"/>
        <v/>
      </c>
      <c r="CA1112" s="10" t="str">
        <f t="shared" si="391"/>
        <v/>
      </c>
      <c r="CB1112" s="10" t="str">
        <f t="shared" si="392"/>
        <v/>
      </c>
      <c r="CC1112" s="10" t="str">
        <f t="shared" si="393"/>
        <v/>
      </c>
      <c r="CD1112" s="10" t="str">
        <f t="shared" si="394"/>
        <v/>
      </c>
      <c r="CE1112" s="10" t="str">
        <f t="shared" si="395"/>
        <v/>
      </c>
      <c r="CF1112" s="10"/>
      <c r="CG1112" s="10">
        <f t="shared" si="396"/>
        <v>0</v>
      </c>
    </row>
    <row r="1113" spans="1:85" hidden="1" x14ac:dyDescent="0.25">
      <c r="A1113" s="12" t="str">
        <f t="shared" si="400"/>
        <v/>
      </c>
      <c r="R1113" s="18" t="str">
        <f t="shared" si="397"/>
        <v xml:space="preserve"> []</v>
      </c>
      <c r="AI1113" s="45" t="str">
        <f>IF(ISBLANK(U202),"",U202)</f>
        <v/>
      </c>
      <c r="AK1113" s="45" t="str">
        <f>IF(ISBLANK(W202),"",W202)</f>
        <v/>
      </c>
      <c r="AP1113" s="45" t="str">
        <f>IF(ISBLANK(AB202),"",AB202)</f>
        <v/>
      </c>
      <c r="AR1113" s="45" t="str">
        <f>IF(ISBLANK(AD202),"",AD202)</f>
        <v/>
      </c>
      <c r="BN1113" s="45" t="str">
        <f t="shared" si="382"/>
        <v/>
      </c>
      <c r="BP1113" s="12" t="s">
        <v>3800</v>
      </c>
      <c r="BR1113" s="10" t="str">
        <f t="shared" si="383"/>
        <v/>
      </c>
      <c r="BS1113" s="10" t="str">
        <f t="shared" si="384"/>
        <v/>
      </c>
      <c r="BT1113" s="10" t="str">
        <f t="shared" si="385"/>
        <v/>
      </c>
      <c r="BU1113" s="10" t="str">
        <f t="shared" si="386"/>
        <v/>
      </c>
      <c r="BV1113" s="10" t="str">
        <f t="shared" si="387"/>
        <v/>
      </c>
      <c r="BW1113" s="10" t="str">
        <f t="shared" si="388"/>
        <v/>
      </c>
      <c r="BX1113" s="10" t="str">
        <f t="shared" si="389"/>
        <v/>
      </c>
      <c r="BY1113" s="10" t="str">
        <f t="shared" si="390"/>
        <v/>
      </c>
      <c r="CA1113" s="10" t="str">
        <f t="shared" si="391"/>
        <v/>
      </c>
      <c r="CB1113" s="10" t="str">
        <f t="shared" si="392"/>
        <v/>
      </c>
      <c r="CC1113" s="10" t="str">
        <f t="shared" si="393"/>
        <v/>
      </c>
      <c r="CD1113" s="10" t="str">
        <f t="shared" si="394"/>
        <v/>
      </c>
      <c r="CE1113" s="10" t="str">
        <f t="shared" si="395"/>
        <v/>
      </c>
      <c r="CF1113" s="10"/>
      <c r="CG1113" s="10">
        <f t="shared" si="396"/>
        <v>0</v>
      </c>
    </row>
  </sheetData>
  <autoFilter ref="A113:CX1113" xr:uid="{00000000-0009-0000-0000-00000F000000}">
    <filterColumn colId="0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79"/>
  <sheetViews>
    <sheetView workbookViewId="0"/>
  </sheetViews>
  <sheetFormatPr defaultRowHeight="15" x14ac:dyDescent="0.25"/>
  <cols>
    <col min="1" max="1" width="15.85546875" bestFit="1" customWidth="1"/>
    <col min="5" max="5" width="2" bestFit="1" customWidth="1"/>
    <col min="6" max="6" width="13.28515625" style="29" bestFit="1" customWidth="1"/>
    <col min="7" max="7" width="15.85546875" style="29" bestFit="1" customWidth="1"/>
    <col min="8" max="8" width="13.28515625" style="29" bestFit="1" customWidth="1"/>
    <col min="9" max="9" width="14" style="29" bestFit="1" customWidth="1"/>
    <col min="10" max="10" width="2" style="29" bestFit="1" customWidth="1"/>
    <col min="11" max="11" width="15.85546875" style="29" bestFit="1" customWidth="1"/>
    <col min="12" max="14" width="13.28515625" style="29" bestFit="1" customWidth="1"/>
    <col min="15" max="15" width="13.7109375" bestFit="1" customWidth="1"/>
  </cols>
  <sheetData>
    <row r="1" spans="1:15" x14ac:dyDescent="0.25">
      <c r="F1" s="29" t="s">
        <v>852</v>
      </c>
      <c r="G1" s="29" t="s">
        <v>2593</v>
      </c>
      <c r="H1" s="29" t="s">
        <v>855</v>
      </c>
      <c r="I1" s="29" t="s">
        <v>2589</v>
      </c>
      <c r="K1" s="29" t="s">
        <v>2594</v>
      </c>
      <c r="L1" s="29" t="s">
        <v>2597</v>
      </c>
      <c r="M1" s="29" t="s">
        <v>2590</v>
      </c>
      <c r="N1" s="29" t="s">
        <v>847</v>
      </c>
    </row>
    <row r="2" spans="1:15" x14ac:dyDescent="0.25">
      <c r="F2" s="29" t="s">
        <v>2598</v>
      </c>
      <c r="G2" s="29" t="s">
        <v>2592</v>
      </c>
      <c r="H2" s="29" t="s">
        <v>2588</v>
      </c>
      <c r="I2" s="29" t="s">
        <v>2587</v>
      </c>
      <c r="K2" s="29" t="s">
        <v>2595</v>
      </c>
      <c r="L2" s="29" t="s">
        <v>2596</v>
      </c>
      <c r="M2" s="29" t="s">
        <v>2591</v>
      </c>
      <c r="N2" s="29" t="s">
        <v>887</v>
      </c>
    </row>
    <row r="3" spans="1:15" x14ac:dyDescent="0.25">
      <c r="F3" s="29" t="s">
        <v>98</v>
      </c>
      <c r="G3" s="29" t="s">
        <v>113</v>
      </c>
      <c r="H3" s="29" t="s">
        <v>104</v>
      </c>
      <c r="I3" s="29" t="s">
        <v>107</v>
      </c>
      <c r="K3" s="29" t="s">
        <v>119</v>
      </c>
      <c r="L3" s="29" t="s">
        <v>116</v>
      </c>
      <c r="M3" s="29" t="s">
        <v>101</v>
      </c>
      <c r="N3" s="29" t="s">
        <v>110</v>
      </c>
    </row>
    <row r="4" spans="1:15" x14ac:dyDescent="0.25">
      <c r="F4" s="29" t="s">
        <v>141</v>
      </c>
      <c r="G4" s="29" t="s">
        <v>135</v>
      </c>
      <c r="H4" s="29" t="s">
        <v>129</v>
      </c>
      <c r="I4" s="29" t="s">
        <v>129</v>
      </c>
      <c r="K4" s="29" t="s">
        <v>138</v>
      </c>
      <c r="L4" s="29" t="s">
        <v>138</v>
      </c>
      <c r="M4" s="29" t="s">
        <v>135</v>
      </c>
      <c r="N4" s="29" t="s">
        <v>132</v>
      </c>
    </row>
    <row r="5" spans="1:15" x14ac:dyDescent="0.25">
      <c r="F5" s="29">
        <v>1</v>
      </c>
      <c r="G5" s="29">
        <v>2</v>
      </c>
      <c r="H5" s="29">
        <v>3</v>
      </c>
      <c r="I5" s="29">
        <v>4</v>
      </c>
      <c r="J5" s="29">
        <v>5</v>
      </c>
      <c r="K5" s="29">
        <v>6</v>
      </c>
      <c r="L5" s="29">
        <v>7</v>
      </c>
      <c r="M5" s="29">
        <v>8</v>
      </c>
      <c r="N5" s="29">
        <v>9</v>
      </c>
    </row>
    <row r="6" spans="1:15" x14ac:dyDescent="0.25">
      <c r="A6" t="s">
        <v>852</v>
      </c>
      <c r="B6" t="s">
        <v>2598</v>
      </c>
      <c r="C6" t="s">
        <v>98</v>
      </c>
      <c r="D6" t="s">
        <v>141</v>
      </c>
      <c r="E6">
        <v>1</v>
      </c>
      <c r="F6" s="29" t="s">
        <v>2599</v>
      </c>
      <c r="G6" s="29" t="s">
        <v>2600</v>
      </c>
      <c r="H6" s="29" t="s">
        <v>2601</v>
      </c>
      <c r="I6" s="29" t="s">
        <v>2601</v>
      </c>
      <c r="K6" s="29" t="s">
        <v>2602</v>
      </c>
      <c r="L6" s="29" t="s">
        <v>2602</v>
      </c>
      <c r="M6" s="29" t="s">
        <v>2600</v>
      </c>
      <c r="N6" s="29" t="s">
        <v>2603</v>
      </c>
    </row>
    <row r="7" spans="1:15" x14ac:dyDescent="0.25">
      <c r="A7" t="s">
        <v>2593</v>
      </c>
      <c r="B7" t="s">
        <v>2592</v>
      </c>
      <c r="C7" t="s">
        <v>113</v>
      </c>
      <c r="D7" t="s">
        <v>135</v>
      </c>
      <c r="E7">
        <v>2</v>
      </c>
      <c r="F7" s="29" t="s">
        <v>2603</v>
      </c>
      <c r="G7" s="29" t="s">
        <v>2599</v>
      </c>
      <c r="H7" s="29" t="s">
        <v>2600</v>
      </c>
      <c r="I7" s="29" t="s">
        <v>2600</v>
      </c>
      <c r="K7" s="29" t="s">
        <v>2601</v>
      </c>
      <c r="L7" s="29" t="s">
        <v>2601</v>
      </c>
      <c r="M7" s="29" t="s">
        <v>2599</v>
      </c>
      <c r="N7" s="29" t="s">
        <v>2602</v>
      </c>
    </row>
    <row r="8" spans="1:15" x14ac:dyDescent="0.25">
      <c r="A8" t="s">
        <v>855</v>
      </c>
      <c r="B8" t="s">
        <v>2588</v>
      </c>
      <c r="C8" t="s">
        <v>104</v>
      </c>
      <c r="D8" t="s">
        <v>129</v>
      </c>
      <c r="E8">
        <v>3</v>
      </c>
      <c r="F8" s="29" t="s">
        <v>2602</v>
      </c>
      <c r="G8" s="29" t="s">
        <v>2603</v>
      </c>
      <c r="H8" s="29" t="s">
        <v>2599</v>
      </c>
      <c r="I8" s="29" t="s">
        <v>2599</v>
      </c>
      <c r="K8" s="29" t="s">
        <v>2600</v>
      </c>
      <c r="L8" s="29" t="s">
        <v>2600</v>
      </c>
      <c r="M8" s="29" t="s">
        <v>2603</v>
      </c>
      <c r="N8" s="29" t="s">
        <v>2601</v>
      </c>
    </row>
    <row r="9" spans="1:15" x14ac:dyDescent="0.25">
      <c r="A9" t="s">
        <v>2589</v>
      </c>
      <c r="B9" t="s">
        <v>2587</v>
      </c>
      <c r="C9" t="s">
        <v>107</v>
      </c>
      <c r="D9" t="s">
        <v>129</v>
      </c>
      <c r="E9">
        <v>4</v>
      </c>
      <c r="F9" s="29" t="s">
        <v>2602</v>
      </c>
      <c r="G9" s="29" t="s">
        <v>2603</v>
      </c>
      <c r="H9" s="29" t="s">
        <v>2599</v>
      </c>
      <c r="I9" s="29" t="s">
        <v>2599</v>
      </c>
      <c r="K9" s="29" t="s">
        <v>2600</v>
      </c>
      <c r="L9" s="29" t="s">
        <v>2600</v>
      </c>
      <c r="M9" s="29" t="s">
        <v>2603</v>
      </c>
      <c r="N9" s="29" t="s">
        <v>2601</v>
      </c>
    </row>
    <row r="10" spans="1:15" x14ac:dyDescent="0.25">
      <c r="E10">
        <v>5</v>
      </c>
    </row>
    <row r="11" spans="1:15" x14ac:dyDescent="0.25">
      <c r="A11" t="s">
        <v>2594</v>
      </c>
      <c r="B11" t="s">
        <v>2595</v>
      </c>
      <c r="C11" t="s">
        <v>119</v>
      </c>
      <c r="D11" t="s">
        <v>138</v>
      </c>
      <c r="E11">
        <v>6</v>
      </c>
      <c r="F11" s="29" t="s">
        <v>2601</v>
      </c>
      <c r="G11" s="29" t="s">
        <v>2602</v>
      </c>
      <c r="H11" s="29" t="s">
        <v>2603</v>
      </c>
      <c r="I11" s="29" t="s">
        <v>2603</v>
      </c>
      <c r="K11" s="29" t="s">
        <v>2599</v>
      </c>
      <c r="L11" s="29" t="s">
        <v>2599</v>
      </c>
      <c r="M11" s="29" t="s">
        <v>2602</v>
      </c>
      <c r="N11" s="29" t="s">
        <v>2600</v>
      </c>
    </row>
    <row r="12" spans="1:15" x14ac:dyDescent="0.25">
      <c r="A12" t="s">
        <v>2597</v>
      </c>
      <c r="B12" t="s">
        <v>2596</v>
      </c>
      <c r="C12" t="s">
        <v>116</v>
      </c>
      <c r="D12" t="s">
        <v>138</v>
      </c>
      <c r="E12">
        <v>7</v>
      </c>
      <c r="F12" s="29" t="s">
        <v>2601</v>
      </c>
      <c r="G12" s="29" t="s">
        <v>2602</v>
      </c>
      <c r="H12" s="29" t="s">
        <v>2603</v>
      </c>
      <c r="I12" s="29" t="s">
        <v>2603</v>
      </c>
      <c r="K12" s="29" t="s">
        <v>2599</v>
      </c>
      <c r="L12" s="29" t="s">
        <v>2599</v>
      </c>
      <c r="M12" s="29" t="s">
        <v>2602</v>
      </c>
      <c r="N12" s="29" t="s">
        <v>2600</v>
      </c>
    </row>
    <row r="13" spans="1:15" x14ac:dyDescent="0.25">
      <c r="A13" t="s">
        <v>2590</v>
      </c>
      <c r="B13" t="s">
        <v>2591</v>
      </c>
      <c r="C13" t="s">
        <v>101</v>
      </c>
      <c r="D13" t="s">
        <v>135</v>
      </c>
      <c r="E13">
        <v>8</v>
      </c>
      <c r="F13" s="29" t="s">
        <v>2603</v>
      </c>
      <c r="G13" s="29" t="s">
        <v>2599</v>
      </c>
      <c r="H13" s="29" t="s">
        <v>2600</v>
      </c>
      <c r="I13" s="29" t="s">
        <v>2600</v>
      </c>
      <c r="K13" s="29" t="s">
        <v>2601</v>
      </c>
      <c r="L13" s="29" t="s">
        <v>2601</v>
      </c>
      <c r="M13" s="29" t="s">
        <v>2599</v>
      </c>
      <c r="N13" s="29" t="s">
        <v>2602</v>
      </c>
    </row>
    <row r="14" spans="1:15" x14ac:dyDescent="0.25">
      <c r="A14" t="s">
        <v>847</v>
      </c>
      <c r="B14" t="s">
        <v>887</v>
      </c>
      <c r="C14" t="s">
        <v>110</v>
      </c>
      <c r="D14" t="s">
        <v>132</v>
      </c>
      <c r="E14">
        <v>9</v>
      </c>
      <c r="F14" s="29" t="s">
        <v>2600</v>
      </c>
      <c r="G14" s="29" t="s">
        <v>2601</v>
      </c>
      <c r="H14" s="29" t="s">
        <v>2602</v>
      </c>
      <c r="I14" s="29" t="s">
        <v>2602</v>
      </c>
      <c r="K14" s="29" t="s">
        <v>2603</v>
      </c>
      <c r="L14" s="29" t="s">
        <v>2603</v>
      </c>
      <c r="M14" s="29" t="s">
        <v>2601</v>
      </c>
      <c r="N14" s="29" t="s">
        <v>2599</v>
      </c>
    </row>
    <row r="15" spans="1:15" x14ac:dyDescent="0.25">
      <c r="J15" s="29" t="s">
        <v>2604</v>
      </c>
      <c r="K15" s="29" t="s">
        <v>2605</v>
      </c>
      <c r="L15" s="29" t="s">
        <v>121</v>
      </c>
      <c r="M15" s="29" t="s">
        <v>122</v>
      </c>
    </row>
    <row r="16" spans="1:15" x14ac:dyDescent="0.25">
      <c r="J16" s="29">
        <v>1</v>
      </c>
      <c r="K16" s="29">
        <v>1</v>
      </c>
      <c r="L16" s="29">
        <v>5</v>
      </c>
      <c r="M16" s="29">
        <v>5</v>
      </c>
      <c r="N16" s="29" t="str">
        <f t="shared" ref="N16:N47" si="0">_xlfn.CONCAT(J16,K16)</f>
        <v>11</v>
      </c>
      <c r="O16" s="29" t="str">
        <f>F6</f>
        <v>Равноправие</v>
      </c>
    </row>
    <row r="17" spans="10:15" x14ac:dyDescent="0.25">
      <c r="J17" s="29">
        <v>1</v>
      </c>
      <c r="K17" s="29">
        <v>2</v>
      </c>
      <c r="L17" s="29">
        <v>5</v>
      </c>
      <c r="M17" s="29">
        <v>3</v>
      </c>
      <c r="N17" s="29" t="str">
        <f t="shared" si="0"/>
        <v>12</v>
      </c>
      <c r="O17" s="29" t="str">
        <f>G6</f>
        <v>Истощает</v>
      </c>
    </row>
    <row r="18" spans="10:15" x14ac:dyDescent="0.25">
      <c r="J18" s="29">
        <v>1</v>
      </c>
      <c r="K18" s="29">
        <v>3</v>
      </c>
      <c r="L18" s="29">
        <v>5</v>
      </c>
      <c r="M18" s="29">
        <v>1</v>
      </c>
      <c r="N18" s="29" t="str">
        <f t="shared" si="0"/>
        <v>13</v>
      </c>
      <c r="O18" s="29" t="str">
        <f>H6</f>
        <v>Питает</v>
      </c>
    </row>
    <row r="19" spans="10:15" x14ac:dyDescent="0.25">
      <c r="J19" s="29">
        <v>1</v>
      </c>
      <c r="K19" s="29">
        <v>4</v>
      </c>
      <c r="L19" s="29">
        <v>5</v>
      </c>
      <c r="M19" s="29">
        <v>1</v>
      </c>
      <c r="N19" s="29" t="str">
        <f t="shared" si="0"/>
        <v>14</v>
      </c>
      <c r="O19" s="29" t="str">
        <f>I6</f>
        <v>Питает</v>
      </c>
    </row>
    <row r="20" spans="10:15" x14ac:dyDescent="0.25">
      <c r="J20" s="29">
        <v>1</v>
      </c>
      <c r="K20" s="29">
        <v>6</v>
      </c>
      <c r="L20" s="29">
        <v>5</v>
      </c>
      <c r="M20" s="29">
        <v>4</v>
      </c>
      <c r="N20" s="29" t="str">
        <f t="shared" si="0"/>
        <v>16</v>
      </c>
      <c r="O20" s="29" t="str">
        <f>K6</f>
        <v>Ослабляет</v>
      </c>
    </row>
    <row r="21" spans="10:15" x14ac:dyDescent="0.25">
      <c r="J21" s="29">
        <v>1</v>
      </c>
      <c r="K21" s="29">
        <v>7</v>
      </c>
      <c r="L21" s="29">
        <v>5</v>
      </c>
      <c r="M21" s="29">
        <v>4</v>
      </c>
      <c r="N21" s="29" t="str">
        <f t="shared" si="0"/>
        <v>17</v>
      </c>
      <c r="O21" s="29" t="str">
        <f>L6</f>
        <v>Ослабляет</v>
      </c>
    </row>
    <row r="22" spans="10:15" x14ac:dyDescent="0.25">
      <c r="J22" s="29">
        <v>1</v>
      </c>
      <c r="K22" s="29">
        <v>8</v>
      </c>
      <c r="L22" s="29">
        <v>5</v>
      </c>
      <c r="M22" s="29">
        <v>3</v>
      </c>
      <c r="N22" s="29" t="str">
        <f t="shared" si="0"/>
        <v>18</v>
      </c>
      <c r="O22" s="29" t="str">
        <f>M6</f>
        <v>Истощает</v>
      </c>
    </row>
    <row r="23" spans="10:15" x14ac:dyDescent="0.25">
      <c r="J23" s="29">
        <v>1</v>
      </c>
      <c r="K23" s="29">
        <v>9</v>
      </c>
      <c r="L23" s="29">
        <v>5</v>
      </c>
      <c r="M23" s="29">
        <v>2</v>
      </c>
      <c r="N23" s="29" t="str">
        <f t="shared" si="0"/>
        <v>19</v>
      </c>
      <c r="O23" s="29" t="str">
        <f>N6</f>
        <v>Контролирует</v>
      </c>
    </row>
    <row r="24" spans="10:15" x14ac:dyDescent="0.25">
      <c r="J24" s="29">
        <v>2</v>
      </c>
      <c r="K24" s="29">
        <v>1</v>
      </c>
      <c r="L24" s="29">
        <v>3</v>
      </c>
      <c r="M24" s="29">
        <v>5</v>
      </c>
      <c r="N24" s="29" t="str">
        <f t="shared" si="0"/>
        <v>21</v>
      </c>
      <c r="O24" s="29" t="str">
        <f>F7</f>
        <v>Контролирует</v>
      </c>
    </row>
    <row r="25" spans="10:15" x14ac:dyDescent="0.25">
      <c r="J25" s="29">
        <v>2</v>
      </c>
      <c r="K25" s="29">
        <v>2</v>
      </c>
      <c r="L25" s="29">
        <v>3</v>
      </c>
      <c r="M25" s="29">
        <v>3</v>
      </c>
      <c r="N25" s="29" t="str">
        <f t="shared" si="0"/>
        <v>22</v>
      </c>
      <c r="O25" s="29" t="str">
        <f>G7</f>
        <v>Равноправие</v>
      </c>
    </row>
    <row r="26" spans="10:15" x14ac:dyDescent="0.25">
      <c r="J26" s="29">
        <v>2</v>
      </c>
      <c r="K26" s="29">
        <v>3</v>
      </c>
      <c r="L26" s="29">
        <v>3</v>
      </c>
      <c r="M26" s="29">
        <v>1</v>
      </c>
      <c r="N26" s="29" t="str">
        <f t="shared" si="0"/>
        <v>23</v>
      </c>
      <c r="O26" s="29" t="str">
        <f>H7</f>
        <v>Истощает</v>
      </c>
    </row>
    <row r="27" spans="10:15" x14ac:dyDescent="0.25">
      <c r="J27" s="29">
        <v>2</v>
      </c>
      <c r="K27" s="29">
        <v>4</v>
      </c>
      <c r="L27" s="29">
        <v>3</v>
      </c>
      <c r="M27" s="29">
        <v>1</v>
      </c>
      <c r="N27" s="29" t="str">
        <f t="shared" si="0"/>
        <v>24</v>
      </c>
      <c r="O27" s="29" t="str">
        <f>I7</f>
        <v>Истощает</v>
      </c>
    </row>
    <row r="28" spans="10:15" x14ac:dyDescent="0.25">
      <c r="J28" s="29">
        <v>2</v>
      </c>
      <c r="K28" s="29">
        <v>6</v>
      </c>
      <c r="L28" s="29">
        <v>3</v>
      </c>
      <c r="M28" s="29">
        <v>4</v>
      </c>
      <c r="N28" s="29" t="str">
        <f t="shared" si="0"/>
        <v>26</v>
      </c>
      <c r="O28" s="29" t="str">
        <f>K7</f>
        <v>Питает</v>
      </c>
    </row>
    <row r="29" spans="10:15" x14ac:dyDescent="0.25">
      <c r="J29" s="29">
        <v>2</v>
      </c>
      <c r="K29" s="29">
        <v>7</v>
      </c>
      <c r="L29" s="29">
        <v>3</v>
      </c>
      <c r="M29" s="29">
        <v>4</v>
      </c>
      <c r="N29" s="29" t="str">
        <f t="shared" si="0"/>
        <v>27</v>
      </c>
      <c r="O29" s="29" t="str">
        <f>L7</f>
        <v>Питает</v>
      </c>
    </row>
    <row r="30" spans="10:15" x14ac:dyDescent="0.25">
      <c r="J30" s="29">
        <v>2</v>
      </c>
      <c r="K30" s="29">
        <v>8</v>
      </c>
      <c r="L30" s="29">
        <v>3</v>
      </c>
      <c r="M30" s="29">
        <v>3</v>
      </c>
      <c r="N30" s="29" t="str">
        <f t="shared" si="0"/>
        <v>28</v>
      </c>
      <c r="O30" s="29" t="str">
        <f>M7</f>
        <v>Равноправие</v>
      </c>
    </row>
    <row r="31" spans="10:15" x14ac:dyDescent="0.25">
      <c r="J31" s="29">
        <v>2</v>
      </c>
      <c r="K31" s="29">
        <v>9</v>
      </c>
      <c r="L31" s="29">
        <v>3</v>
      </c>
      <c r="M31" s="29">
        <v>2</v>
      </c>
      <c r="N31" s="29" t="str">
        <f t="shared" si="0"/>
        <v>29</v>
      </c>
      <c r="O31" s="29" t="str">
        <f>N7</f>
        <v>Ослабляет</v>
      </c>
    </row>
    <row r="32" spans="10:15" x14ac:dyDescent="0.25">
      <c r="J32" s="29">
        <v>3</v>
      </c>
      <c r="K32" s="29">
        <v>1</v>
      </c>
      <c r="L32" s="29">
        <v>1</v>
      </c>
      <c r="M32" s="29">
        <v>5</v>
      </c>
      <c r="N32" s="29" t="str">
        <f t="shared" si="0"/>
        <v>31</v>
      </c>
      <c r="O32" s="29" t="str">
        <f>F8</f>
        <v>Ослабляет</v>
      </c>
    </row>
    <row r="33" spans="10:15" x14ac:dyDescent="0.25">
      <c r="J33" s="29">
        <v>3</v>
      </c>
      <c r="K33" s="29">
        <v>2</v>
      </c>
      <c r="L33" s="29">
        <v>1</v>
      </c>
      <c r="M33" s="29">
        <v>3</v>
      </c>
      <c r="N33" s="29" t="str">
        <f t="shared" si="0"/>
        <v>32</v>
      </c>
      <c r="O33" s="29" t="str">
        <f>G8</f>
        <v>Контролирует</v>
      </c>
    </row>
    <row r="34" spans="10:15" x14ac:dyDescent="0.25">
      <c r="J34" s="29">
        <v>3</v>
      </c>
      <c r="K34" s="29">
        <v>3</v>
      </c>
      <c r="L34" s="29">
        <v>1</v>
      </c>
      <c r="M34" s="29">
        <v>1</v>
      </c>
      <c r="N34" s="29" t="str">
        <f t="shared" si="0"/>
        <v>33</v>
      </c>
      <c r="O34" s="29" t="str">
        <f>H8</f>
        <v>Равноправие</v>
      </c>
    </row>
    <row r="35" spans="10:15" x14ac:dyDescent="0.25">
      <c r="J35" s="29">
        <v>3</v>
      </c>
      <c r="K35" s="29">
        <v>4</v>
      </c>
      <c r="L35" s="29">
        <v>1</v>
      </c>
      <c r="M35" s="29">
        <v>1</v>
      </c>
      <c r="N35" s="29" t="str">
        <f t="shared" si="0"/>
        <v>34</v>
      </c>
      <c r="O35" s="29" t="str">
        <f>I8</f>
        <v>Равноправие</v>
      </c>
    </row>
    <row r="36" spans="10:15" x14ac:dyDescent="0.25">
      <c r="J36" s="29">
        <v>3</v>
      </c>
      <c r="K36" s="29">
        <v>6</v>
      </c>
      <c r="L36" s="29">
        <v>1</v>
      </c>
      <c r="M36" s="29">
        <v>4</v>
      </c>
      <c r="N36" s="29" t="str">
        <f t="shared" si="0"/>
        <v>36</v>
      </c>
      <c r="O36" s="29" t="str">
        <f>K8</f>
        <v>Истощает</v>
      </c>
    </row>
    <row r="37" spans="10:15" x14ac:dyDescent="0.25">
      <c r="J37" s="29">
        <v>3</v>
      </c>
      <c r="K37" s="29">
        <v>7</v>
      </c>
      <c r="L37" s="29">
        <v>1</v>
      </c>
      <c r="M37" s="29">
        <v>4</v>
      </c>
      <c r="N37" s="29" t="str">
        <f t="shared" si="0"/>
        <v>37</v>
      </c>
      <c r="O37" s="29" t="str">
        <f>L8</f>
        <v>Истощает</v>
      </c>
    </row>
    <row r="38" spans="10:15" x14ac:dyDescent="0.25">
      <c r="J38" s="29">
        <v>3</v>
      </c>
      <c r="K38" s="29">
        <v>8</v>
      </c>
      <c r="L38" s="29">
        <v>1</v>
      </c>
      <c r="M38" s="29">
        <v>3</v>
      </c>
      <c r="N38" s="29" t="str">
        <f t="shared" si="0"/>
        <v>38</v>
      </c>
      <c r="O38" s="29" t="str">
        <f>M8</f>
        <v>Контролирует</v>
      </c>
    </row>
    <row r="39" spans="10:15" x14ac:dyDescent="0.25">
      <c r="J39" s="29">
        <v>3</v>
      </c>
      <c r="K39" s="29">
        <v>9</v>
      </c>
      <c r="L39" s="29">
        <v>1</v>
      </c>
      <c r="M39" s="29">
        <v>2</v>
      </c>
      <c r="N39" s="29" t="str">
        <f t="shared" si="0"/>
        <v>39</v>
      </c>
      <c r="O39" s="29" t="str">
        <f>N8</f>
        <v>Питает</v>
      </c>
    </row>
    <row r="40" spans="10:15" x14ac:dyDescent="0.25">
      <c r="J40" s="29">
        <v>4</v>
      </c>
      <c r="K40" s="29">
        <v>1</v>
      </c>
      <c r="L40" s="29">
        <v>1</v>
      </c>
      <c r="M40" s="29">
        <v>5</v>
      </c>
      <c r="N40" s="29" t="str">
        <f t="shared" si="0"/>
        <v>41</v>
      </c>
      <c r="O40" s="29" t="str">
        <f>F9</f>
        <v>Ослабляет</v>
      </c>
    </row>
    <row r="41" spans="10:15" x14ac:dyDescent="0.25">
      <c r="J41" s="29">
        <v>4</v>
      </c>
      <c r="K41" s="29">
        <v>2</v>
      </c>
      <c r="L41" s="29">
        <v>1</v>
      </c>
      <c r="M41" s="29">
        <v>3</v>
      </c>
      <c r="N41" s="29" t="str">
        <f t="shared" si="0"/>
        <v>42</v>
      </c>
      <c r="O41" s="29" t="str">
        <f>G9</f>
        <v>Контролирует</v>
      </c>
    </row>
    <row r="42" spans="10:15" x14ac:dyDescent="0.25">
      <c r="J42" s="29">
        <v>4</v>
      </c>
      <c r="K42" s="29">
        <v>3</v>
      </c>
      <c r="L42" s="29">
        <v>1</v>
      </c>
      <c r="M42" s="29">
        <v>1</v>
      </c>
      <c r="N42" s="29" t="str">
        <f t="shared" si="0"/>
        <v>43</v>
      </c>
      <c r="O42" s="29" t="str">
        <f>H9</f>
        <v>Равноправие</v>
      </c>
    </row>
    <row r="43" spans="10:15" x14ac:dyDescent="0.25">
      <c r="J43" s="29">
        <v>4</v>
      </c>
      <c r="K43" s="29">
        <v>4</v>
      </c>
      <c r="L43" s="29">
        <v>1</v>
      </c>
      <c r="M43" s="29">
        <v>1</v>
      </c>
      <c r="N43" s="29" t="str">
        <f t="shared" si="0"/>
        <v>44</v>
      </c>
      <c r="O43" s="29" t="str">
        <f>I9</f>
        <v>Равноправие</v>
      </c>
    </row>
    <row r="44" spans="10:15" x14ac:dyDescent="0.25">
      <c r="J44" s="29">
        <v>4</v>
      </c>
      <c r="K44" s="29">
        <v>6</v>
      </c>
      <c r="L44" s="29">
        <v>1</v>
      </c>
      <c r="M44" s="29">
        <v>4</v>
      </c>
      <c r="N44" s="29" t="str">
        <f t="shared" si="0"/>
        <v>46</v>
      </c>
      <c r="O44" s="29" t="str">
        <f>K9</f>
        <v>Истощает</v>
      </c>
    </row>
    <row r="45" spans="10:15" x14ac:dyDescent="0.25">
      <c r="J45" s="29">
        <v>4</v>
      </c>
      <c r="K45" s="29">
        <v>7</v>
      </c>
      <c r="L45" s="29">
        <v>1</v>
      </c>
      <c r="M45" s="29">
        <v>4</v>
      </c>
      <c r="N45" s="29" t="str">
        <f t="shared" si="0"/>
        <v>47</v>
      </c>
      <c r="O45" s="29" t="str">
        <f>L9</f>
        <v>Истощает</v>
      </c>
    </row>
    <row r="46" spans="10:15" x14ac:dyDescent="0.25">
      <c r="J46" s="29">
        <v>4</v>
      </c>
      <c r="K46" s="29">
        <v>8</v>
      </c>
      <c r="L46" s="29">
        <v>1</v>
      </c>
      <c r="M46" s="29">
        <v>3</v>
      </c>
      <c r="N46" s="29" t="str">
        <f t="shared" si="0"/>
        <v>48</v>
      </c>
      <c r="O46" s="29" t="str">
        <f>M9</f>
        <v>Контролирует</v>
      </c>
    </row>
    <row r="47" spans="10:15" x14ac:dyDescent="0.25">
      <c r="J47" s="29">
        <v>4</v>
      </c>
      <c r="K47" s="29">
        <v>9</v>
      </c>
      <c r="L47" s="29">
        <v>1</v>
      </c>
      <c r="M47" s="29">
        <v>2</v>
      </c>
      <c r="N47" s="29" t="str">
        <f t="shared" si="0"/>
        <v>49</v>
      </c>
      <c r="O47" s="29" t="str">
        <f>N9</f>
        <v>Питает</v>
      </c>
    </row>
    <row r="48" spans="10:15" x14ac:dyDescent="0.25">
      <c r="J48" s="29">
        <v>6</v>
      </c>
      <c r="K48" s="29">
        <v>1</v>
      </c>
      <c r="L48" s="29">
        <v>4</v>
      </c>
      <c r="M48" s="29">
        <v>5</v>
      </c>
      <c r="N48" s="29" t="str">
        <f t="shared" ref="N48:N79" si="1">_xlfn.CONCAT(J48,K48)</f>
        <v>61</v>
      </c>
      <c r="O48" s="29" t="str">
        <f>F11</f>
        <v>Питает</v>
      </c>
    </row>
    <row r="49" spans="10:15" x14ac:dyDescent="0.25">
      <c r="J49" s="29">
        <v>6</v>
      </c>
      <c r="K49" s="29">
        <v>2</v>
      </c>
      <c r="L49" s="29">
        <v>4</v>
      </c>
      <c r="M49" s="29">
        <v>3</v>
      </c>
      <c r="N49" s="29" t="str">
        <f t="shared" si="1"/>
        <v>62</v>
      </c>
      <c r="O49" s="29" t="str">
        <f>G11</f>
        <v>Ослабляет</v>
      </c>
    </row>
    <row r="50" spans="10:15" x14ac:dyDescent="0.25">
      <c r="J50" s="29">
        <v>6</v>
      </c>
      <c r="K50" s="29">
        <v>3</v>
      </c>
      <c r="L50" s="29">
        <v>4</v>
      </c>
      <c r="M50" s="29">
        <v>1</v>
      </c>
      <c r="N50" s="29" t="str">
        <f t="shared" si="1"/>
        <v>63</v>
      </c>
      <c r="O50" s="29" t="str">
        <f>H11</f>
        <v>Контролирует</v>
      </c>
    </row>
    <row r="51" spans="10:15" x14ac:dyDescent="0.25">
      <c r="J51" s="29">
        <v>6</v>
      </c>
      <c r="K51" s="29">
        <v>4</v>
      </c>
      <c r="L51" s="29">
        <v>4</v>
      </c>
      <c r="M51" s="29">
        <v>1</v>
      </c>
      <c r="N51" s="29" t="str">
        <f t="shared" si="1"/>
        <v>64</v>
      </c>
      <c r="O51" s="29" t="str">
        <f>I11</f>
        <v>Контролирует</v>
      </c>
    </row>
    <row r="52" spans="10:15" x14ac:dyDescent="0.25">
      <c r="J52" s="29">
        <v>6</v>
      </c>
      <c r="K52" s="29">
        <v>6</v>
      </c>
      <c r="L52" s="29">
        <v>4</v>
      </c>
      <c r="M52" s="29">
        <v>4</v>
      </c>
      <c r="N52" s="29" t="str">
        <f t="shared" si="1"/>
        <v>66</v>
      </c>
      <c r="O52" s="29" t="str">
        <f>K11</f>
        <v>Равноправие</v>
      </c>
    </row>
    <row r="53" spans="10:15" x14ac:dyDescent="0.25">
      <c r="J53" s="29">
        <v>6</v>
      </c>
      <c r="K53" s="29">
        <v>7</v>
      </c>
      <c r="L53" s="29">
        <v>4</v>
      </c>
      <c r="M53" s="29">
        <v>4</v>
      </c>
      <c r="N53" s="29" t="str">
        <f t="shared" si="1"/>
        <v>67</v>
      </c>
      <c r="O53" s="29" t="str">
        <f>L11</f>
        <v>Равноправие</v>
      </c>
    </row>
    <row r="54" spans="10:15" x14ac:dyDescent="0.25">
      <c r="J54" s="29">
        <v>6</v>
      </c>
      <c r="K54" s="29">
        <v>8</v>
      </c>
      <c r="L54" s="29">
        <v>4</v>
      </c>
      <c r="M54" s="29">
        <v>3</v>
      </c>
      <c r="N54" s="29" t="str">
        <f t="shared" si="1"/>
        <v>68</v>
      </c>
      <c r="O54" s="29" t="str">
        <f>M11</f>
        <v>Ослабляет</v>
      </c>
    </row>
    <row r="55" spans="10:15" x14ac:dyDescent="0.25">
      <c r="J55" s="29">
        <v>6</v>
      </c>
      <c r="K55" s="29">
        <v>9</v>
      </c>
      <c r="L55" s="29">
        <v>4</v>
      </c>
      <c r="M55" s="29">
        <v>2</v>
      </c>
      <c r="N55" s="29" t="str">
        <f t="shared" si="1"/>
        <v>69</v>
      </c>
      <c r="O55" s="29" t="str">
        <f>N11</f>
        <v>Истощает</v>
      </c>
    </row>
    <row r="56" spans="10:15" x14ac:dyDescent="0.25">
      <c r="J56" s="29">
        <v>7</v>
      </c>
      <c r="K56" s="29">
        <v>1</v>
      </c>
      <c r="L56" s="29">
        <v>4</v>
      </c>
      <c r="M56" s="29">
        <v>5</v>
      </c>
      <c r="N56" s="29" t="str">
        <f t="shared" si="1"/>
        <v>71</v>
      </c>
      <c r="O56" s="29" t="str">
        <f>F12</f>
        <v>Питает</v>
      </c>
    </row>
    <row r="57" spans="10:15" x14ac:dyDescent="0.25">
      <c r="J57" s="29">
        <v>7</v>
      </c>
      <c r="K57" s="29">
        <v>2</v>
      </c>
      <c r="L57" s="29">
        <v>4</v>
      </c>
      <c r="M57" s="29">
        <v>3</v>
      </c>
      <c r="N57" s="29" t="str">
        <f t="shared" si="1"/>
        <v>72</v>
      </c>
      <c r="O57" s="29" t="str">
        <f>G12</f>
        <v>Ослабляет</v>
      </c>
    </row>
    <row r="58" spans="10:15" x14ac:dyDescent="0.25">
      <c r="J58" s="29">
        <v>7</v>
      </c>
      <c r="K58" s="29">
        <v>3</v>
      </c>
      <c r="L58" s="29">
        <v>4</v>
      </c>
      <c r="M58" s="29">
        <v>1</v>
      </c>
      <c r="N58" s="29" t="str">
        <f t="shared" si="1"/>
        <v>73</v>
      </c>
      <c r="O58" s="29" t="str">
        <f>H12</f>
        <v>Контролирует</v>
      </c>
    </row>
    <row r="59" spans="10:15" x14ac:dyDescent="0.25">
      <c r="J59" s="29">
        <v>7</v>
      </c>
      <c r="K59" s="29">
        <v>4</v>
      </c>
      <c r="L59" s="29">
        <v>4</v>
      </c>
      <c r="M59" s="29">
        <v>1</v>
      </c>
      <c r="N59" s="29" t="str">
        <f t="shared" si="1"/>
        <v>74</v>
      </c>
      <c r="O59" s="29" t="str">
        <f>I12</f>
        <v>Контролирует</v>
      </c>
    </row>
    <row r="60" spans="10:15" x14ac:dyDescent="0.25">
      <c r="J60" s="29">
        <v>7</v>
      </c>
      <c r="K60" s="29">
        <v>6</v>
      </c>
      <c r="L60" s="29">
        <v>4</v>
      </c>
      <c r="M60" s="29">
        <v>4</v>
      </c>
      <c r="N60" s="29" t="str">
        <f t="shared" si="1"/>
        <v>76</v>
      </c>
      <c r="O60" s="29" t="str">
        <f>K12</f>
        <v>Равноправие</v>
      </c>
    </row>
    <row r="61" spans="10:15" x14ac:dyDescent="0.25">
      <c r="J61" s="29">
        <v>7</v>
      </c>
      <c r="K61" s="29">
        <v>7</v>
      </c>
      <c r="L61" s="29">
        <v>4</v>
      </c>
      <c r="M61" s="29">
        <v>4</v>
      </c>
      <c r="N61" s="29" t="str">
        <f t="shared" si="1"/>
        <v>77</v>
      </c>
      <c r="O61" s="29" t="str">
        <f>L12</f>
        <v>Равноправие</v>
      </c>
    </row>
    <row r="62" spans="10:15" x14ac:dyDescent="0.25">
      <c r="J62" s="29">
        <v>7</v>
      </c>
      <c r="K62" s="29">
        <v>8</v>
      </c>
      <c r="L62" s="29">
        <v>4</v>
      </c>
      <c r="M62" s="29">
        <v>3</v>
      </c>
      <c r="N62" s="29" t="str">
        <f t="shared" si="1"/>
        <v>78</v>
      </c>
      <c r="O62" s="29" t="str">
        <f>M12</f>
        <v>Ослабляет</v>
      </c>
    </row>
    <row r="63" spans="10:15" x14ac:dyDescent="0.25">
      <c r="J63" s="29">
        <v>7</v>
      </c>
      <c r="K63" s="29">
        <v>9</v>
      </c>
      <c r="L63" s="29">
        <v>4</v>
      </c>
      <c r="M63" s="29">
        <v>2</v>
      </c>
      <c r="N63" s="29" t="str">
        <f t="shared" si="1"/>
        <v>79</v>
      </c>
      <c r="O63" s="29" t="str">
        <f>N12</f>
        <v>Истощает</v>
      </c>
    </row>
    <row r="64" spans="10:15" x14ac:dyDescent="0.25">
      <c r="J64" s="29">
        <v>8</v>
      </c>
      <c r="K64" s="29">
        <v>1</v>
      </c>
      <c r="L64" s="29">
        <v>3</v>
      </c>
      <c r="M64" s="29">
        <v>5</v>
      </c>
      <c r="N64" s="29" t="str">
        <f t="shared" si="1"/>
        <v>81</v>
      </c>
      <c r="O64" s="29" t="str">
        <f>F13</f>
        <v>Контролирует</v>
      </c>
    </row>
    <row r="65" spans="10:15" x14ac:dyDescent="0.25">
      <c r="J65" s="29">
        <v>8</v>
      </c>
      <c r="K65" s="29">
        <v>2</v>
      </c>
      <c r="L65" s="29">
        <v>3</v>
      </c>
      <c r="M65" s="29">
        <v>3</v>
      </c>
      <c r="N65" s="29" t="str">
        <f t="shared" si="1"/>
        <v>82</v>
      </c>
      <c r="O65" s="29" t="str">
        <f>G13</f>
        <v>Равноправие</v>
      </c>
    </row>
    <row r="66" spans="10:15" x14ac:dyDescent="0.25">
      <c r="J66" s="29">
        <v>8</v>
      </c>
      <c r="K66" s="29">
        <v>3</v>
      </c>
      <c r="L66" s="29">
        <v>3</v>
      </c>
      <c r="M66" s="29">
        <v>1</v>
      </c>
      <c r="N66" s="29" t="str">
        <f t="shared" si="1"/>
        <v>83</v>
      </c>
      <c r="O66" s="29" t="str">
        <f>H13</f>
        <v>Истощает</v>
      </c>
    </row>
    <row r="67" spans="10:15" x14ac:dyDescent="0.25">
      <c r="J67" s="29">
        <v>8</v>
      </c>
      <c r="K67" s="29">
        <v>4</v>
      </c>
      <c r="L67" s="29">
        <v>3</v>
      </c>
      <c r="M67" s="29">
        <v>1</v>
      </c>
      <c r="N67" s="29" t="str">
        <f t="shared" si="1"/>
        <v>84</v>
      </c>
      <c r="O67" s="29" t="str">
        <f>I13</f>
        <v>Истощает</v>
      </c>
    </row>
    <row r="68" spans="10:15" x14ac:dyDescent="0.25">
      <c r="J68" s="29">
        <v>8</v>
      </c>
      <c r="K68" s="29">
        <v>6</v>
      </c>
      <c r="L68" s="29">
        <v>3</v>
      </c>
      <c r="M68" s="29">
        <v>4</v>
      </c>
      <c r="N68" s="29" t="str">
        <f t="shared" si="1"/>
        <v>86</v>
      </c>
      <c r="O68" s="29" t="str">
        <f>K13</f>
        <v>Питает</v>
      </c>
    </row>
    <row r="69" spans="10:15" x14ac:dyDescent="0.25">
      <c r="J69" s="29">
        <v>8</v>
      </c>
      <c r="K69" s="29">
        <v>7</v>
      </c>
      <c r="L69" s="29">
        <v>3</v>
      </c>
      <c r="M69" s="29">
        <v>4</v>
      </c>
      <c r="N69" s="29" t="str">
        <f t="shared" si="1"/>
        <v>87</v>
      </c>
      <c r="O69" s="29" t="str">
        <f>L13</f>
        <v>Питает</v>
      </c>
    </row>
    <row r="70" spans="10:15" x14ac:dyDescent="0.25">
      <c r="J70" s="29">
        <v>8</v>
      </c>
      <c r="K70" s="29">
        <v>8</v>
      </c>
      <c r="L70" s="29">
        <v>3</v>
      </c>
      <c r="M70" s="29">
        <v>3</v>
      </c>
      <c r="N70" s="29" t="str">
        <f t="shared" si="1"/>
        <v>88</v>
      </c>
      <c r="O70" s="29" t="str">
        <f>M13</f>
        <v>Равноправие</v>
      </c>
    </row>
    <row r="71" spans="10:15" x14ac:dyDescent="0.25">
      <c r="J71" s="29">
        <v>8</v>
      </c>
      <c r="K71" s="29">
        <v>9</v>
      </c>
      <c r="L71" s="29">
        <v>3</v>
      </c>
      <c r="M71" s="29">
        <v>2</v>
      </c>
      <c r="N71" s="29" t="str">
        <f t="shared" si="1"/>
        <v>89</v>
      </c>
      <c r="O71" s="29" t="str">
        <f>N13</f>
        <v>Ослабляет</v>
      </c>
    </row>
    <row r="72" spans="10:15" x14ac:dyDescent="0.25">
      <c r="J72" s="29">
        <v>9</v>
      </c>
      <c r="K72" s="29">
        <v>1</v>
      </c>
      <c r="L72" s="29">
        <v>2</v>
      </c>
      <c r="M72" s="29">
        <v>5</v>
      </c>
      <c r="N72" s="29" t="str">
        <f t="shared" si="1"/>
        <v>91</v>
      </c>
      <c r="O72" s="29" t="str">
        <f>F14</f>
        <v>Истощает</v>
      </c>
    </row>
    <row r="73" spans="10:15" x14ac:dyDescent="0.25">
      <c r="J73" s="29">
        <v>9</v>
      </c>
      <c r="K73" s="29">
        <v>2</v>
      </c>
      <c r="L73" s="29">
        <v>2</v>
      </c>
      <c r="M73" s="29">
        <v>3</v>
      </c>
      <c r="N73" s="29" t="str">
        <f t="shared" si="1"/>
        <v>92</v>
      </c>
      <c r="O73" s="29" t="str">
        <f>G14</f>
        <v>Питает</v>
      </c>
    </row>
    <row r="74" spans="10:15" x14ac:dyDescent="0.25">
      <c r="J74" s="29">
        <v>9</v>
      </c>
      <c r="K74" s="29">
        <v>3</v>
      </c>
      <c r="L74" s="29">
        <v>2</v>
      </c>
      <c r="M74" s="29">
        <v>1</v>
      </c>
      <c r="N74" s="29" t="str">
        <f t="shared" si="1"/>
        <v>93</v>
      </c>
      <c r="O74" s="29" t="str">
        <f>H14</f>
        <v>Ослабляет</v>
      </c>
    </row>
    <row r="75" spans="10:15" x14ac:dyDescent="0.25">
      <c r="J75" s="29">
        <v>9</v>
      </c>
      <c r="K75" s="29">
        <v>4</v>
      </c>
      <c r="L75" s="29">
        <v>2</v>
      </c>
      <c r="M75" s="29">
        <v>1</v>
      </c>
      <c r="N75" s="29" t="str">
        <f t="shared" si="1"/>
        <v>94</v>
      </c>
      <c r="O75" s="29" t="str">
        <f>I14</f>
        <v>Ослабляет</v>
      </c>
    </row>
    <row r="76" spans="10:15" x14ac:dyDescent="0.25">
      <c r="J76" s="29">
        <v>9</v>
      </c>
      <c r="K76" s="29">
        <v>6</v>
      </c>
      <c r="L76" s="29">
        <v>2</v>
      </c>
      <c r="M76" s="29">
        <v>4</v>
      </c>
      <c r="N76" s="29" t="str">
        <f t="shared" si="1"/>
        <v>96</v>
      </c>
      <c r="O76" s="29" t="str">
        <f>K14</f>
        <v>Контролирует</v>
      </c>
    </row>
    <row r="77" spans="10:15" x14ac:dyDescent="0.25">
      <c r="J77" s="29">
        <v>9</v>
      </c>
      <c r="K77" s="29">
        <v>7</v>
      </c>
      <c r="L77" s="29">
        <v>2</v>
      </c>
      <c r="M77" s="29">
        <v>4</v>
      </c>
      <c r="N77" s="29" t="str">
        <f t="shared" si="1"/>
        <v>97</v>
      </c>
      <c r="O77" s="29" t="str">
        <f>L14</f>
        <v>Контролирует</v>
      </c>
    </row>
    <row r="78" spans="10:15" x14ac:dyDescent="0.25">
      <c r="J78" s="29">
        <v>9</v>
      </c>
      <c r="K78" s="29">
        <v>8</v>
      </c>
      <c r="L78" s="29">
        <v>2</v>
      </c>
      <c r="M78" s="29">
        <v>3</v>
      </c>
      <c r="N78" s="29" t="str">
        <f t="shared" si="1"/>
        <v>98</v>
      </c>
      <c r="O78" s="29" t="str">
        <f>M14</f>
        <v>Питает</v>
      </c>
    </row>
    <row r="79" spans="10:15" x14ac:dyDescent="0.25">
      <c r="J79" s="29">
        <v>9</v>
      </c>
      <c r="K79" s="29">
        <v>9</v>
      </c>
      <c r="L79" s="29">
        <v>2</v>
      </c>
      <c r="M79" s="29">
        <v>2</v>
      </c>
      <c r="N79" s="29" t="str">
        <f t="shared" si="1"/>
        <v>99</v>
      </c>
      <c r="O79" s="29" t="str">
        <f>N14</f>
        <v>Равноправие</v>
      </c>
    </row>
  </sheetData>
  <autoFilter ref="I15:M79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T605"/>
  <sheetViews>
    <sheetView workbookViewId="0">
      <selection activeCell="F583" sqref="F583"/>
    </sheetView>
  </sheetViews>
  <sheetFormatPr defaultRowHeight="15" x14ac:dyDescent="0.25"/>
  <cols>
    <col min="1" max="1" width="5" style="30" bestFit="1" customWidth="1"/>
    <col min="2" max="3" width="5.28515625" style="12" bestFit="1" customWidth="1"/>
    <col min="4" max="5" width="4.7109375" style="12" bestFit="1" customWidth="1"/>
    <col min="6" max="6" width="45.85546875" bestFit="1" customWidth="1"/>
    <col min="7" max="7" width="10.85546875" style="30" bestFit="1" customWidth="1"/>
    <col min="8" max="8" width="4.28515625" style="30" bestFit="1" customWidth="1"/>
    <col min="9" max="9" width="6.7109375" style="30" bestFit="1" customWidth="1"/>
    <col min="10" max="10" width="5.42578125" style="30" bestFit="1" customWidth="1"/>
    <col min="11" max="11" width="4.42578125" style="30" bestFit="1" customWidth="1"/>
    <col min="12" max="12" width="10.85546875" style="30" bestFit="1" customWidth="1"/>
    <col min="13" max="13" width="4.28515625" style="30" bestFit="1" customWidth="1"/>
    <col min="14" max="14" width="6.7109375" style="30" bestFit="1" customWidth="1"/>
    <col min="15" max="15" width="5.42578125" style="30" bestFit="1" customWidth="1"/>
    <col min="16" max="16" width="4.42578125" style="30" bestFit="1" customWidth="1"/>
    <col min="17" max="17" width="13.42578125" style="30" bestFit="1" customWidth="1"/>
  </cols>
  <sheetData>
    <row r="1" spans="1:20" x14ac:dyDescent="0.25">
      <c r="G1" s="54" t="s">
        <v>2614</v>
      </c>
      <c r="H1" s="54"/>
      <c r="I1" s="54"/>
      <c r="J1" s="54"/>
      <c r="K1" s="54"/>
      <c r="L1" s="54" t="s">
        <v>2615</v>
      </c>
      <c r="M1" s="54"/>
      <c r="N1" s="54"/>
      <c r="O1" s="54"/>
      <c r="P1" s="54"/>
    </row>
    <row r="2" spans="1:20" x14ac:dyDescent="0.25">
      <c r="A2" s="30" t="s">
        <v>2619</v>
      </c>
      <c r="B2" s="10" t="s">
        <v>2622</v>
      </c>
      <c r="C2" s="10" t="s">
        <v>2623</v>
      </c>
      <c r="D2" s="10" t="s">
        <v>2614</v>
      </c>
      <c r="E2" s="10" t="s">
        <v>2615</v>
      </c>
      <c r="F2" s="2" t="s">
        <v>2606</v>
      </c>
      <c r="G2" s="2" t="s">
        <v>2616</v>
      </c>
      <c r="H2" s="2" t="s">
        <v>2188</v>
      </c>
      <c r="I2" s="2" t="s">
        <v>2189</v>
      </c>
      <c r="J2" s="2" t="s">
        <v>2190</v>
      </c>
      <c r="K2" s="2" t="s">
        <v>2617</v>
      </c>
      <c r="L2" s="2" t="s">
        <v>2616</v>
      </c>
      <c r="M2" s="2" t="s">
        <v>2188</v>
      </c>
      <c r="N2" s="2" t="s">
        <v>2189</v>
      </c>
      <c r="O2" s="2" t="s">
        <v>2190</v>
      </c>
      <c r="P2" s="2" t="s">
        <v>2617</v>
      </c>
      <c r="R2" s="2" t="s">
        <v>2651</v>
      </c>
      <c r="S2" s="2" t="s">
        <v>836</v>
      </c>
    </row>
    <row r="3" spans="1:20" hidden="1" x14ac:dyDescent="0.25">
      <c r="B3" s="12" t="s">
        <v>899</v>
      </c>
      <c r="C3" s="12" t="s">
        <v>899</v>
      </c>
      <c r="F3" t="s">
        <v>2653</v>
      </c>
      <c r="Q3" s="30" t="s">
        <v>2652</v>
      </c>
      <c r="T3">
        <v>1</v>
      </c>
    </row>
    <row r="4" spans="1:20" hidden="1" x14ac:dyDescent="0.25">
      <c r="B4" s="12" t="s">
        <v>899</v>
      </c>
      <c r="C4" s="12" t="s">
        <v>901</v>
      </c>
      <c r="F4" t="s">
        <v>2654</v>
      </c>
      <c r="Q4" s="30" t="s">
        <v>2652</v>
      </c>
      <c r="T4">
        <v>1</v>
      </c>
    </row>
    <row r="5" spans="1:20" hidden="1" x14ac:dyDescent="0.25">
      <c r="B5" s="12" t="s">
        <v>899</v>
      </c>
      <c r="C5" s="12" t="s">
        <v>903</v>
      </c>
      <c r="F5" t="s">
        <v>2655</v>
      </c>
      <c r="Q5" s="30" t="s">
        <v>2652</v>
      </c>
      <c r="T5">
        <v>1</v>
      </c>
    </row>
    <row r="6" spans="1:20" hidden="1" x14ac:dyDescent="0.25">
      <c r="B6" s="12" t="s">
        <v>899</v>
      </c>
      <c r="C6" s="12" t="s">
        <v>905</v>
      </c>
      <c r="F6" t="s">
        <v>2656</v>
      </c>
      <c r="Q6" s="30" t="s">
        <v>2652</v>
      </c>
      <c r="T6">
        <v>1</v>
      </c>
    </row>
    <row r="7" spans="1:20" hidden="1" x14ac:dyDescent="0.25">
      <c r="B7" s="12" t="s">
        <v>899</v>
      </c>
      <c r="C7" s="12" t="s">
        <v>907</v>
      </c>
      <c r="F7" t="s">
        <v>2657</v>
      </c>
      <c r="Q7" s="30" t="s">
        <v>2652</v>
      </c>
      <c r="T7">
        <v>1</v>
      </c>
    </row>
    <row r="8" spans="1:20" hidden="1" x14ac:dyDescent="0.25">
      <c r="B8" s="12" t="s">
        <v>899</v>
      </c>
      <c r="C8" s="12" t="s">
        <v>908</v>
      </c>
      <c r="F8" t="s">
        <v>2658</v>
      </c>
      <c r="Q8" s="30" t="s">
        <v>2652</v>
      </c>
      <c r="T8">
        <v>1</v>
      </c>
    </row>
    <row r="9" spans="1:20" hidden="1" x14ac:dyDescent="0.25">
      <c r="B9" s="12" t="s">
        <v>899</v>
      </c>
      <c r="C9" s="12" t="s">
        <v>910</v>
      </c>
      <c r="F9" t="s">
        <v>2659</v>
      </c>
      <c r="Q9" s="30" t="s">
        <v>2652</v>
      </c>
      <c r="T9">
        <v>1</v>
      </c>
    </row>
    <row r="10" spans="1:20" hidden="1" x14ac:dyDescent="0.25">
      <c r="B10" s="12" t="s">
        <v>899</v>
      </c>
      <c r="C10" s="12" t="s">
        <v>912</v>
      </c>
      <c r="F10" t="s">
        <v>2660</v>
      </c>
      <c r="Q10" s="30" t="s">
        <v>2652</v>
      </c>
      <c r="T10">
        <v>1</v>
      </c>
    </row>
    <row r="11" spans="1:20" hidden="1" x14ac:dyDescent="0.25">
      <c r="B11" s="12" t="s">
        <v>899</v>
      </c>
      <c r="C11" s="12" t="s">
        <v>914</v>
      </c>
      <c r="F11" t="s">
        <v>2661</v>
      </c>
      <c r="Q11" s="30" t="s">
        <v>2652</v>
      </c>
      <c r="T11">
        <v>1</v>
      </c>
    </row>
    <row r="12" spans="1:20" hidden="1" x14ac:dyDescent="0.25">
      <c r="B12" s="31" t="s">
        <v>899</v>
      </c>
      <c r="C12" s="31" t="s">
        <v>916</v>
      </c>
      <c r="D12" s="31"/>
      <c r="E12" s="31"/>
      <c r="F12" s="32" t="s">
        <v>2662</v>
      </c>
      <c r="G12" s="37"/>
      <c r="Q12" s="30" t="s">
        <v>2652</v>
      </c>
      <c r="T12">
        <v>1</v>
      </c>
    </row>
    <row r="13" spans="1:20" hidden="1" x14ac:dyDescent="0.25">
      <c r="B13" s="30" t="s">
        <v>901</v>
      </c>
      <c r="C13" s="12" t="s">
        <v>901</v>
      </c>
      <c r="F13" t="s">
        <v>2653</v>
      </c>
      <c r="Q13" s="30" t="s">
        <v>2652</v>
      </c>
      <c r="T13">
        <v>1</v>
      </c>
    </row>
    <row r="14" spans="1:20" hidden="1" x14ac:dyDescent="0.25">
      <c r="B14" s="30" t="s">
        <v>901</v>
      </c>
      <c r="C14" s="30" t="s">
        <v>899</v>
      </c>
      <c r="D14" s="30"/>
      <c r="E14" s="30"/>
      <c r="F14" t="s">
        <v>2654</v>
      </c>
      <c r="Q14" s="30" t="s">
        <v>2652</v>
      </c>
      <c r="T14">
        <v>1</v>
      </c>
    </row>
    <row r="15" spans="1:20" hidden="1" x14ac:dyDescent="0.25">
      <c r="B15" s="30" t="s">
        <v>901</v>
      </c>
      <c r="C15" s="30" t="s">
        <v>905</v>
      </c>
      <c r="D15" s="30"/>
      <c r="E15" s="30"/>
      <c r="F15" t="s">
        <v>2655</v>
      </c>
      <c r="Q15" s="30" t="s">
        <v>2652</v>
      </c>
      <c r="T15">
        <v>1</v>
      </c>
    </row>
    <row r="16" spans="1:20" hidden="1" x14ac:dyDescent="0.25">
      <c r="B16" s="30" t="s">
        <v>901</v>
      </c>
      <c r="C16" s="30" t="s">
        <v>903</v>
      </c>
      <c r="D16" s="30"/>
      <c r="E16" s="30"/>
      <c r="F16" t="s">
        <v>2656</v>
      </c>
      <c r="Q16" s="30" t="s">
        <v>2652</v>
      </c>
      <c r="T16">
        <v>1</v>
      </c>
    </row>
    <row r="17" spans="2:20" hidden="1" x14ac:dyDescent="0.25">
      <c r="B17" s="30" t="s">
        <v>901</v>
      </c>
      <c r="C17" s="30" t="s">
        <v>908</v>
      </c>
      <c r="D17" s="30"/>
      <c r="E17" s="30"/>
      <c r="F17" t="s">
        <v>2657</v>
      </c>
      <c r="Q17" s="30" t="s">
        <v>2652</v>
      </c>
      <c r="T17">
        <v>1</v>
      </c>
    </row>
    <row r="18" spans="2:20" hidden="1" x14ac:dyDescent="0.25">
      <c r="B18" s="30" t="s">
        <v>901</v>
      </c>
      <c r="C18" s="30" t="s">
        <v>907</v>
      </c>
      <c r="D18" s="30"/>
      <c r="E18" s="30"/>
      <c r="F18" t="s">
        <v>2658</v>
      </c>
      <c r="Q18" s="30" t="s">
        <v>2652</v>
      </c>
      <c r="T18">
        <v>1</v>
      </c>
    </row>
    <row r="19" spans="2:20" hidden="1" x14ac:dyDescent="0.25">
      <c r="B19" s="30" t="s">
        <v>901</v>
      </c>
      <c r="C19" s="30" t="s">
        <v>912</v>
      </c>
      <c r="D19" s="30"/>
      <c r="E19" s="30"/>
      <c r="F19" t="s">
        <v>2659</v>
      </c>
      <c r="Q19" s="30" t="s">
        <v>2652</v>
      </c>
      <c r="T19">
        <v>1</v>
      </c>
    </row>
    <row r="20" spans="2:20" hidden="1" x14ac:dyDescent="0.25">
      <c r="B20" s="30" t="s">
        <v>901</v>
      </c>
      <c r="C20" s="30" t="s">
        <v>910</v>
      </c>
      <c r="D20" s="30"/>
      <c r="E20" s="30"/>
      <c r="F20" t="s">
        <v>2660</v>
      </c>
      <c r="Q20" s="30" t="s">
        <v>2652</v>
      </c>
      <c r="T20">
        <v>1</v>
      </c>
    </row>
    <row r="21" spans="2:20" hidden="1" x14ac:dyDescent="0.25">
      <c r="B21" s="30" t="s">
        <v>901</v>
      </c>
      <c r="C21" s="30" t="s">
        <v>916</v>
      </c>
      <c r="D21" s="30"/>
      <c r="E21" s="30"/>
      <c r="F21" t="s">
        <v>2661</v>
      </c>
      <c r="Q21" s="30" t="s">
        <v>2652</v>
      </c>
      <c r="T21">
        <v>1</v>
      </c>
    </row>
    <row r="22" spans="2:20" hidden="1" x14ac:dyDescent="0.25">
      <c r="B22" s="31" t="s">
        <v>901</v>
      </c>
      <c r="C22" s="39" t="s">
        <v>914</v>
      </c>
      <c r="D22" s="39"/>
      <c r="E22" s="39"/>
      <c r="F22" s="32" t="s">
        <v>2662</v>
      </c>
      <c r="G22" s="37"/>
      <c r="Q22" s="30" t="s">
        <v>2652</v>
      </c>
      <c r="T22">
        <v>1</v>
      </c>
    </row>
    <row r="23" spans="2:20" hidden="1" x14ac:dyDescent="0.25">
      <c r="B23" s="30" t="s">
        <v>903</v>
      </c>
      <c r="C23" s="30" t="s">
        <v>903</v>
      </c>
      <c r="D23" s="30"/>
      <c r="E23" s="30"/>
      <c r="F23" t="s">
        <v>2653</v>
      </c>
      <c r="Q23" s="30" t="s">
        <v>2652</v>
      </c>
      <c r="T23">
        <v>1</v>
      </c>
    </row>
    <row r="24" spans="2:20" hidden="1" x14ac:dyDescent="0.25">
      <c r="B24" s="30" t="s">
        <v>903</v>
      </c>
      <c r="C24" s="12" t="s">
        <v>905</v>
      </c>
      <c r="F24" t="s">
        <v>2654</v>
      </c>
      <c r="Q24" s="30" t="s">
        <v>2652</v>
      </c>
      <c r="T24">
        <v>1</v>
      </c>
    </row>
    <row r="25" spans="2:20" hidden="1" x14ac:dyDescent="0.25">
      <c r="B25" s="30" t="s">
        <v>903</v>
      </c>
      <c r="C25" s="12" t="s">
        <v>907</v>
      </c>
      <c r="F25" t="s">
        <v>2655</v>
      </c>
      <c r="Q25" s="30" t="s">
        <v>2652</v>
      </c>
      <c r="T25">
        <v>1</v>
      </c>
    </row>
    <row r="26" spans="2:20" hidden="1" x14ac:dyDescent="0.25">
      <c r="B26" s="30" t="s">
        <v>903</v>
      </c>
      <c r="C26" s="12" t="s">
        <v>908</v>
      </c>
      <c r="F26" t="s">
        <v>2656</v>
      </c>
      <c r="Q26" s="30" t="s">
        <v>2652</v>
      </c>
      <c r="T26">
        <v>1</v>
      </c>
    </row>
    <row r="27" spans="2:20" hidden="1" x14ac:dyDescent="0.25">
      <c r="B27" s="30" t="s">
        <v>903</v>
      </c>
      <c r="C27" s="12" t="s">
        <v>910</v>
      </c>
      <c r="F27" t="s">
        <v>2657</v>
      </c>
      <c r="Q27" s="30" t="s">
        <v>2652</v>
      </c>
      <c r="T27">
        <v>1</v>
      </c>
    </row>
    <row r="28" spans="2:20" hidden="1" x14ac:dyDescent="0.25">
      <c r="B28" s="30" t="s">
        <v>903</v>
      </c>
      <c r="C28" s="12" t="s">
        <v>912</v>
      </c>
      <c r="F28" t="s">
        <v>2658</v>
      </c>
      <c r="Q28" s="30" t="s">
        <v>2652</v>
      </c>
      <c r="T28">
        <v>1</v>
      </c>
    </row>
    <row r="29" spans="2:20" hidden="1" x14ac:dyDescent="0.25">
      <c r="B29" s="30" t="s">
        <v>903</v>
      </c>
      <c r="C29" s="12" t="s">
        <v>914</v>
      </c>
      <c r="F29" t="s">
        <v>2659</v>
      </c>
      <c r="Q29" s="30" t="s">
        <v>2652</v>
      </c>
      <c r="T29">
        <v>1</v>
      </c>
    </row>
    <row r="30" spans="2:20" hidden="1" x14ac:dyDescent="0.25">
      <c r="B30" s="30" t="s">
        <v>903</v>
      </c>
      <c r="C30" s="33" t="s">
        <v>916</v>
      </c>
      <c r="D30" s="33"/>
      <c r="E30" s="33"/>
      <c r="F30" t="s">
        <v>2660</v>
      </c>
      <c r="Q30" s="30" t="s">
        <v>2652</v>
      </c>
      <c r="T30">
        <v>1</v>
      </c>
    </row>
    <row r="31" spans="2:20" hidden="1" x14ac:dyDescent="0.25">
      <c r="B31" s="30" t="s">
        <v>903</v>
      </c>
      <c r="C31" s="33" t="s">
        <v>899</v>
      </c>
      <c r="D31" s="33"/>
      <c r="E31" s="33"/>
      <c r="F31" t="s">
        <v>2661</v>
      </c>
      <c r="Q31" s="30" t="s">
        <v>2652</v>
      </c>
      <c r="T31">
        <v>1</v>
      </c>
    </row>
    <row r="32" spans="2:20" hidden="1" x14ac:dyDescent="0.25">
      <c r="B32" s="39" t="s">
        <v>903</v>
      </c>
      <c r="C32" s="31" t="s">
        <v>901</v>
      </c>
      <c r="D32" s="31"/>
      <c r="E32" s="31"/>
      <c r="F32" s="32" t="s">
        <v>2662</v>
      </c>
      <c r="G32" s="37"/>
      <c r="Q32" s="30" t="s">
        <v>2652</v>
      </c>
      <c r="T32">
        <v>1</v>
      </c>
    </row>
    <row r="33" spans="2:20" hidden="1" x14ac:dyDescent="0.25">
      <c r="B33" s="30" t="s">
        <v>905</v>
      </c>
      <c r="C33" s="30" t="s">
        <v>905</v>
      </c>
      <c r="D33" s="30"/>
      <c r="E33" s="30"/>
      <c r="F33" t="s">
        <v>2653</v>
      </c>
      <c r="Q33" s="30" t="s">
        <v>2652</v>
      </c>
      <c r="T33">
        <v>1</v>
      </c>
    </row>
    <row r="34" spans="2:20" hidden="1" x14ac:dyDescent="0.25">
      <c r="B34" s="30" t="s">
        <v>905</v>
      </c>
      <c r="C34" s="30" t="s">
        <v>903</v>
      </c>
      <c r="D34" s="30"/>
      <c r="E34" s="30"/>
      <c r="F34" t="s">
        <v>2654</v>
      </c>
      <c r="Q34" s="30" t="s">
        <v>2652</v>
      </c>
      <c r="T34">
        <v>1</v>
      </c>
    </row>
    <row r="35" spans="2:20" hidden="1" x14ac:dyDescent="0.25">
      <c r="B35" s="30" t="s">
        <v>905</v>
      </c>
      <c r="C35" s="30" t="s">
        <v>908</v>
      </c>
      <c r="D35" s="30"/>
      <c r="E35" s="30"/>
      <c r="F35" t="s">
        <v>2655</v>
      </c>
      <c r="Q35" s="30" t="s">
        <v>2652</v>
      </c>
      <c r="T35">
        <v>1</v>
      </c>
    </row>
    <row r="36" spans="2:20" hidden="1" x14ac:dyDescent="0.25">
      <c r="B36" s="30" t="s">
        <v>905</v>
      </c>
      <c r="C36" s="30" t="s">
        <v>907</v>
      </c>
      <c r="D36" s="30"/>
      <c r="E36" s="30"/>
      <c r="F36" t="s">
        <v>2656</v>
      </c>
      <c r="Q36" s="30" t="s">
        <v>2652</v>
      </c>
      <c r="T36">
        <v>1</v>
      </c>
    </row>
    <row r="37" spans="2:20" hidden="1" x14ac:dyDescent="0.25">
      <c r="B37" s="30" t="s">
        <v>905</v>
      </c>
      <c r="C37" s="30" t="s">
        <v>912</v>
      </c>
      <c r="D37" s="30"/>
      <c r="E37" s="30"/>
      <c r="F37" t="s">
        <v>2657</v>
      </c>
      <c r="Q37" s="30" t="s">
        <v>2652</v>
      </c>
      <c r="T37">
        <v>1</v>
      </c>
    </row>
    <row r="38" spans="2:20" hidden="1" x14ac:dyDescent="0.25">
      <c r="B38" s="30" t="s">
        <v>905</v>
      </c>
      <c r="C38" s="30" t="s">
        <v>910</v>
      </c>
      <c r="D38" s="30"/>
      <c r="E38" s="30"/>
      <c r="F38" t="s">
        <v>2658</v>
      </c>
      <c r="Q38" s="30" t="s">
        <v>2652</v>
      </c>
      <c r="T38">
        <v>1</v>
      </c>
    </row>
    <row r="39" spans="2:20" hidden="1" x14ac:dyDescent="0.25">
      <c r="B39" s="30" t="s">
        <v>905</v>
      </c>
      <c r="C39" s="30" t="s">
        <v>916</v>
      </c>
      <c r="D39" s="30"/>
      <c r="E39" s="30"/>
      <c r="F39" t="s">
        <v>2659</v>
      </c>
      <c r="Q39" s="30" t="s">
        <v>2652</v>
      </c>
      <c r="T39">
        <v>1</v>
      </c>
    </row>
    <row r="40" spans="2:20" hidden="1" x14ac:dyDescent="0.25">
      <c r="B40" s="30" t="s">
        <v>905</v>
      </c>
      <c r="C40" s="30" t="s">
        <v>914</v>
      </c>
      <c r="D40" s="30"/>
      <c r="E40" s="30"/>
      <c r="F40" t="s">
        <v>2660</v>
      </c>
      <c r="Q40" s="30" t="s">
        <v>2652</v>
      </c>
      <c r="T40">
        <v>1</v>
      </c>
    </row>
    <row r="41" spans="2:20" hidden="1" x14ac:dyDescent="0.25">
      <c r="B41" s="30" t="s">
        <v>905</v>
      </c>
      <c r="C41" s="30" t="s">
        <v>901</v>
      </c>
      <c r="D41" s="30"/>
      <c r="E41" s="30"/>
      <c r="F41" t="s">
        <v>2661</v>
      </c>
      <c r="Q41" s="30" t="s">
        <v>2652</v>
      </c>
      <c r="T41">
        <v>1</v>
      </c>
    </row>
    <row r="42" spans="2:20" hidden="1" x14ac:dyDescent="0.25">
      <c r="B42" s="39" t="s">
        <v>905</v>
      </c>
      <c r="C42" s="39" t="s">
        <v>899</v>
      </c>
      <c r="D42" s="39"/>
      <c r="E42" s="39"/>
      <c r="F42" s="32" t="s">
        <v>2662</v>
      </c>
      <c r="G42" s="37"/>
      <c r="Q42" s="30" t="s">
        <v>2652</v>
      </c>
      <c r="T42">
        <v>1</v>
      </c>
    </row>
    <row r="43" spans="2:20" hidden="1" x14ac:dyDescent="0.25">
      <c r="B43" s="30" t="s">
        <v>907</v>
      </c>
      <c r="C43" s="30" t="s">
        <v>907</v>
      </c>
      <c r="D43" s="30"/>
      <c r="E43" s="30"/>
      <c r="F43" t="s">
        <v>2653</v>
      </c>
      <c r="Q43" s="30" t="s">
        <v>2652</v>
      </c>
      <c r="T43">
        <v>1</v>
      </c>
    </row>
    <row r="44" spans="2:20" hidden="1" x14ac:dyDescent="0.25">
      <c r="B44" s="30" t="s">
        <v>907</v>
      </c>
      <c r="C44" s="30" t="s">
        <v>908</v>
      </c>
      <c r="D44" s="30"/>
      <c r="E44" s="30"/>
      <c r="F44" t="s">
        <v>2654</v>
      </c>
      <c r="Q44" s="30" t="s">
        <v>2652</v>
      </c>
      <c r="T44">
        <v>1</v>
      </c>
    </row>
    <row r="45" spans="2:20" hidden="1" x14ac:dyDescent="0.25">
      <c r="B45" s="30" t="s">
        <v>907</v>
      </c>
      <c r="C45" s="30" t="s">
        <v>910</v>
      </c>
      <c r="D45" s="30"/>
      <c r="E45" s="30"/>
      <c r="F45" t="s">
        <v>2655</v>
      </c>
      <c r="Q45" s="30" t="s">
        <v>2652</v>
      </c>
      <c r="T45">
        <v>1</v>
      </c>
    </row>
    <row r="46" spans="2:20" hidden="1" x14ac:dyDescent="0.25">
      <c r="B46" s="30" t="s">
        <v>907</v>
      </c>
      <c r="C46" s="30" t="s">
        <v>912</v>
      </c>
      <c r="D46" s="30"/>
      <c r="E46" s="30"/>
      <c r="F46" t="s">
        <v>2656</v>
      </c>
      <c r="Q46" s="30" t="s">
        <v>2652</v>
      </c>
      <c r="T46">
        <v>1</v>
      </c>
    </row>
    <row r="47" spans="2:20" hidden="1" x14ac:dyDescent="0.25">
      <c r="B47" s="30" t="s">
        <v>907</v>
      </c>
      <c r="C47" s="30" t="s">
        <v>914</v>
      </c>
      <c r="D47" s="30"/>
      <c r="E47" s="30"/>
      <c r="F47" t="s">
        <v>2657</v>
      </c>
      <c r="Q47" s="30" t="s">
        <v>2652</v>
      </c>
      <c r="T47">
        <v>1</v>
      </c>
    </row>
    <row r="48" spans="2:20" hidden="1" x14ac:dyDescent="0.25">
      <c r="B48" s="30" t="s">
        <v>907</v>
      </c>
      <c r="C48" s="30" t="s">
        <v>916</v>
      </c>
      <c r="D48" s="30"/>
      <c r="E48" s="30"/>
      <c r="F48" t="s">
        <v>2658</v>
      </c>
      <c r="Q48" s="30" t="s">
        <v>2652</v>
      </c>
      <c r="T48">
        <v>1</v>
      </c>
    </row>
    <row r="49" spans="2:20" hidden="1" x14ac:dyDescent="0.25">
      <c r="B49" s="30" t="s">
        <v>907</v>
      </c>
      <c r="C49" s="30" t="s">
        <v>899</v>
      </c>
      <c r="D49" s="30"/>
      <c r="E49" s="30"/>
      <c r="F49" t="s">
        <v>2659</v>
      </c>
      <c r="Q49" s="30" t="s">
        <v>2652</v>
      </c>
      <c r="T49">
        <v>1</v>
      </c>
    </row>
    <row r="50" spans="2:20" hidden="1" x14ac:dyDescent="0.25">
      <c r="B50" s="30" t="s">
        <v>907</v>
      </c>
      <c r="C50" s="30" t="s">
        <v>901</v>
      </c>
      <c r="D50" s="30"/>
      <c r="E50" s="30"/>
      <c r="F50" t="s">
        <v>2660</v>
      </c>
      <c r="Q50" s="30" t="s">
        <v>2652</v>
      </c>
      <c r="T50">
        <v>1</v>
      </c>
    </row>
    <row r="51" spans="2:20" hidden="1" x14ac:dyDescent="0.25">
      <c r="B51" s="30" t="s">
        <v>907</v>
      </c>
      <c r="C51" s="30" t="s">
        <v>903</v>
      </c>
      <c r="D51" s="30"/>
      <c r="E51" s="30"/>
      <c r="F51" t="s">
        <v>2661</v>
      </c>
      <c r="Q51" s="30" t="s">
        <v>2652</v>
      </c>
      <c r="T51">
        <v>1</v>
      </c>
    </row>
    <row r="52" spans="2:20" hidden="1" x14ac:dyDescent="0.25">
      <c r="B52" s="39" t="s">
        <v>907</v>
      </c>
      <c r="C52" s="39" t="s">
        <v>905</v>
      </c>
      <c r="D52" s="39"/>
      <c r="E52" s="39"/>
      <c r="F52" s="32" t="s">
        <v>2662</v>
      </c>
      <c r="G52" s="37"/>
      <c r="Q52" s="30" t="s">
        <v>2652</v>
      </c>
      <c r="T52">
        <v>1</v>
      </c>
    </row>
    <row r="53" spans="2:20" hidden="1" x14ac:dyDescent="0.25">
      <c r="B53" s="30" t="s">
        <v>908</v>
      </c>
      <c r="C53" s="30" t="s">
        <v>908</v>
      </c>
      <c r="D53" s="30"/>
      <c r="E53" s="30"/>
      <c r="F53" t="s">
        <v>2653</v>
      </c>
      <c r="Q53" s="30" t="s">
        <v>2652</v>
      </c>
      <c r="T53">
        <v>1</v>
      </c>
    </row>
    <row r="54" spans="2:20" hidden="1" x14ac:dyDescent="0.25">
      <c r="B54" s="30" t="s">
        <v>908</v>
      </c>
      <c r="C54" s="30" t="s">
        <v>907</v>
      </c>
      <c r="D54" s="30"/>
      <c r="E54" s="30"/>
      <c r="F54" t="s">
        <v>2654</v>
      </c>
      <c r="Q54" s="30" t="s">
        <v>2652</v>
      </c>
      <c r="T54">
        <v>1</v>
      </c>
    </row>
    <row r="55" spans="2:20" hidden="1" x14ac:dyDescent="0.25">
      <c r="B55" s="30" t="s">
        <v>908</v>
      </c>
      <c r="C55" s="30" t="s">
        <v>912</v>
      </c>
      <c r="D55" s="30"/>
      <c r="E55" s="30"/>
      <c r="F55" t="s">
        <v>2655</v>
      </c>
      <c r="Q55" s="30" t="s">
        <v>2652</v>
      </c>
      <c r="T55">
        <v>1</v>
      </c>
    </row>
    <row r="56" spans="2:20" hidden="1" x14ac:dyDescent="0.25">
      <c r="B56" s="30" t="s">
        <v>908</v>
      </c>
      <c r="C56" s="30" t="s">
        <v>910</v>
      </c>
      <c r="D56" s="30"/>
      <c r="E56" s="30"/>
      <c r="F56" t="s">
        <v>2656</v>
      </c>
      <c r="Q56" s="30" t="s">
        <v>2652</v>
      </c>
      <c r="T56">
        <v>1</v>
      </c>
    </row>
    <row r="57" spans="2:20" hidden="1" x14ac:dyDescent="0.25">
      <c r="B57" s="30" t="s">
        <v>908</v>
      </c>
      <c r="C57" s="30" t="s">
        <v>916</v>
      </c>
      <c r="D57" s="30"/>
      <c r="E57" s="30"/>
      <c r="F57" t="s">
        <v>2657</v>
      </c>
      <c r="Q57" s="30" t="s">
        <v>2652</v>
      </c>
      <c r="T57">
        <v>1</v>
      </c>
    </row>
    <row r="58" spans="2:20" hidden="1" x14ac:dyDescent="0.25">
      <c r="B58" s="30" t="s">
        <v>908</v>
      </c>
      <c r="C58" s="30" t="s">
        <v>914</v>
      </c>
      <c r="D58" s="30"/>
      <c r="E58" s="30"/>
      <c r="F58" t="s">
        <v>2658</v>
      </c>
      <c r="Q58" s="30" t="s">
        <v>2652</v>
      </c>
      <c r="T58">
        <v>1</v>
      </c>
    </row>
    <row r="59" spans="2:20" hidden="1" x14ac:dyDescent="0.25">
      <c r="B59" s="30" t="s">
        <v>908</v>
      </c>
      <c r="C59" s="30" t="s">
        <v>901</v>
      </c>
      <c r="D59" s="30"/>
      <c r="E59" s="30"/>
      <c r="F59" t="s">
        <v>2659</v>
      </c>
      <c r="Q59" s="30" t="s">
        <v>2652</v>
      </c>
      <c r="T59">
        <v>1</v>
      </c>
    </row>
    <row r="60" spans="2:20" hidden="1" x14ac:dyDescent="0.25">
      <c r="B60" s="30" t="s">
        <v>908</v>
      </c>
      <c r="C60" s="30" t="s">
        <v>899</v>
      </c>
      <c r="D60" s="30"/>
      <c r="E60" s="30"/>
      <c r="F60" t="s">
        <v>2660</v>
      </c>
      <c r="Q60" s="30" t="s">
        <v>2652</v>
      </c>
      <c r="T60">
        <v>1</v>
      </c>
    </row>
    <row r="61" spans="2:20" hidden="1" x14ac:dyDescent="0.25">
      <c r="B61" s="30" t="s">
        <v>908</v>
      </c>
      <c r="C61" s="30" t="s">
        <v>905</v>
      </c>
      <c r="D61" s="30"/>
      <c r="E61" s="30"/>
      <c r="F61" t="s">
        <v>2661</v>
      </c>
      <c r="Q61" s="30" t="s">
        <v>2652</v>
      </c>
      <c r="T61">
        <v>1</v>
      </c>
    </row>
    <row r="62" spans="2:20" hidden="1" x14ac:dyDescent="0.25">
      <c r="B62" s="39" t="s">
        <v>908</v>
      </c>
      <c r="C62" s="39" t="s">
        <v>903</v>
      </c>
      <c r="D62" s="39"/>
      <c r="E62" s="39"/>
      <c r="F62" s="32" t="s">
        <v>2662</v>
      </c>
      <c r="G62" s="37"/>
      <c r="Q62" s="30" t="s">
        <v>2652</v>
      </c>
      <c r="T62">
        <v>1</v>
      </c>
    </row>
    <row r="63" spans="2:20" hidden="1" x14ac:dyDescent="0.25">
      <c r="B63" s="30" t="s">
        <v>910</v>
      </c>
      <c r="C63" s="30" t="s">
        <v>910</v>
      </c>
      <c r="D63" s="30"/>
      <c r="E63" s="30"/>
      <c r="F63" t="s">
        <v>2653</v>
      </c>
      <c r="Q63" s="30" t="s">
        <v>2652</v>
      </c>
      <c r="T63">
        <v>1</v>
      </c>
    </row>
    <row r="64" spans="2:20" hidden="1" x14ac:dyDescent="0.25">
      <c r="B64" s="30" t="s">
        <v>910</v>
      </c>
      <c r="C64" s="30" t="s">
        <v>912</v>
      </c>
      <c r="D64" s="30"/>
      <c r="E64" s="30"/>
      <c r="F64" t="s">
        <v>2654</v>
      </c>
      <c r="Q64" s="30" t="s">
        <v>2652</v>
      </c>
      <c r="T64">
        <v>1</v>
      </c>
    </row>
    <row r="65" spans="2:20" hidden="1" x14ac:dyDescent="0.25">
      <c r="B65" s="30" t="s">
        <v>910</v>
      </c>
      <c r="C65" s="30" t="s">
        <v>914</v>
      </c>
      <c r="D65" s="30"/>
      <c r="E65" s="30"/>
      <c r="F65" t="s">
        <v>2655</v>
      </c>
      <c r="Q65" s="30" t="s">
        <v>2652</v>
      </c>
      <c r="T65">
        <v>1</v>
      </c>
    </row>
    <row r="66" spans="2:20" hidden="1" x14ac:dyDescent="0.25">
      <c r="B66" s="30" t="s">
        <v>910</v>
      </c>
      <c r="C66" s="30" t="s">
        <v>916</v>
      </c>
      <c r="D66" s="30"/>
      <c r="E66" s="30"/>
      <c r="F66" t="s">
        <v>2656</v>
      </c>
      <c r="Q66" s="30" t="s">
        <v>2652</v>
      </c>
      <c r="T66">
        <v>1</v>
      </c>
    </row>
    <row r="67" spans="2:20" hidden="1" x14ac:dyDescent="0.25">
      <c r="B67" s="30" t="s">
        <v>910</v>
      </c>
      <c r="C67" s="30" t="s">
        <v>899</v>
      </c>
      <c r="D67" s="30"/>
      <c r="E67" s="30"/>
      <c r="F67" t="s">
        <v>2657</v>
      </c>
      <c r="Q67" s="30" t="s">
        <v>2652</v>
      </c>
      <c r="T67">
        <v>1</v>
      </c>
    </row>
    <row r="68" spans="2:20" hidden="1" x14ac:dyDescent="0.25">
      <c r="B68" s="30" t="s">
        <v>910</v>
      </c>
      <c r="C68" s="30" t="s">
        <v>901</v>
      </c>
      <c r="D68" s="30"/>
      <c r="E68" s="30"/>
      <c r="F68" t="s">
        <v>2658</v>
      </c>
      <c r="Q68" s="30" t="s">
        <v>2652</v>
      </c>
      <c r="T68">
        <v>1</v>
      </c>
    </row>
    <row r="69" spans="2:20" hidden="1" x14ac:dyDescent="0.25">
      <c r="B69" s="30" t="s">
        <v>910</v>
      </c>
      <c r="C69" s="30" t="s">
        <v>903</v>
      </c>
      <c r="D69" s="30"/>
      <c r="E69" s="30"/>
      <c r="F69" t="s">
        <v>2659</v>
      </c>
      <c r="Q69" s="30" t="s">
        <v>2652</v>
      </c>
      <c r="T69">
        <v>1</v>
      </c>
    </row>
    <row r="70" spans="2:20" hidden="1" x14ac:dyDescent="0.25">
      <c r="B70" s="30" t="s">
        <v>910</v>
      </c>
      <c r="C70" s="30" t="s">
        <v>905</v>
      </c>
      <c r="D70" s="30"/>
      <c r="E70" s="30"/>
      <c r="F70" t="s">
        <v>2660</v>
      </c>
      <c r="Q70" s="30" t="s">
        <v>2652</v>
      </c>
      <c r="T70">
        <v>1</v>
      </c>
    </row>
    <row r="71" spans="2:20" hidden="1" x14ac:dyDescent="0.25">
      <c r="B71" s="30" t="s">
        <v>910</v>
      </c>
      <c r="C71" s="30" t="s">
        <v>907</v>
      </c>
      <c r="D71" s="30"/>
      <c r="E71" s="30"/>
      <c r="F71" t="s">
        <v>2661</v>
      </c>
      <c r="Q71" s="30" t="s">
        <v>2652</v>
      </c>
      <c r="T71">
        <v>1</v>
      </c>
    </row>
    <row r="72" spans="2:20" hidden="1" x14ac:dyDescent="0.25">
      <c r="B72" s="39" t="s">
        <v>910</v>
      </c>
      <c r="C72" s="39" t="s">
        <v>908</v>
      </c>
      <c r="D72" s="39"/>
      <c r="E72" s="39"/>
      <c r="F72" s="32" t="s">
        <v>2662</v>
      </c>
      <c r="G72" s="37"/>
      <c r="Q72" s="30" t="s">
        <v>2652</v>
      </c>
      <c r="T72">
        <v>1</v>
      </c>
    </row>
    <row r="73" spans="2:20" hidden="1" x14ac:dyDescent="0.25">
      <c r="B73" s="30" t="s">
        <v>912</v>
      </c>
      <c r="C73" s="30" t="s">
        <v>912</v>
      </c>
      <c r="D73" s="30"/>
      <c r="E73" s="30"/>
      <c r="F73" t="s">
        <v>2653</v>
      </c>
      <c r="Q73" s="30" t="s">
        <v>2652</v>
      </c>
      <c r="T73">
        <v>1</v>
      </c>
    </row>
    <row r="74" spans="2:20" hidden="1" x14ac:dyDescent="0.25">
      <c r="B74" s="30" t="s">
        <v>912</v>
      </c>
      <c r="C74" s="30" t="s">
        <v>910</v>
      </c>
      <c r="D74" s="30"/>
      <c r="E74" s="30"/>
      <c r="F74" t="s">
        <v>2654</v>
      </c>
      <c r="Q74" s="30" t="s">
        <v>2652</v>
      </c>
      <c r="T74">
        <v>1</v>
      </c>
    </row>
    <row r="75" spans="2:20" hidden="1" x14ac:dyDescent="0.25">
      <c r="B75" s="30" t="s">
        <v>912</v>
      </c>
      <c r="C75" s="30" t="s">
        <v>916</v>
      </c>
      <c r="D75" s="30"/>
      <c r="E75" s="30"/>
      <c r="F75" t="s">
        <v>2655</v>
      </c>
      <c r="Q75" s="30" t="s">
        <v>2652</v>
      </c>
      <c r="T75">
        <v>1</v>
      </c>
    </row>
    <row r="76" spans="2:20" hidden="1" x14ac:dyDescent="0.25">
      <c r="B76" s="30" t="s">
        <v>912</v>
      </c>
      <c r="C76" s="30" t="s">
        <v>914</v>
      </c>
      <c r="D76" s="30"/>
      <c r="E76" s="30"/>
      <c r="F76" t="s">
        <v>2656</v>
      </c>
      <c r="Q76" s="30" t="s">
        <v>2652</v>
      </c>
      <c r="T76">
        <v>1</v>
      </c>
    </row>
    <row r="77" spans="2:20" hidden="1" x14ac:dyDescent="0.25">
      <c r="B77" s="30" t="s">
        <v>912</v>
      </c>
      <c r="C77" s="30" t="s">
        <v>901</v>
      </c>
      <c r="D77" s="30"/>
      <c r="E77" s="30"/>
      <c r="F77" t="s">
        <v>2657</v>
      </c>
      <c r="Q77" s="30" t="s">
        <v>2652</v>
      </c>
      <c r="T77">
        <v>1</v>
      </c>
    </row>
    <row r="78" spans="2:20" hidden="1" x14ac:dyDescent="0.25">
      <c r="B78" s="30" t="s">
        <v>912</v>
      </c>
      <c r="C78" s="30" t="s">
        <v>899</v>
      </c>
      <c r="D78" s="30"/>
      <c r="E78" s="30"/>
      <c r="F78" t="s">
        <v>2658</v>
      </c>
      <c r="Q78" s="30" t="s">
        <v>2652</v>
      </c>
      <c r="T78">
        <v>1</v>
      </c>
    </row>
    <row r="79" spans="2:20" hidden="1" x14ac:dyDescent="0.25">
      <c r="B79" s="30" t="s">
        <v>912</v>
      </c>
      <c r="C79" s="30" t="s">
        <v>905</v>
      </c>
      <c r="D79" s="30"/>
      <c r="E79" s="30"/>
      <c r="F79" t="s">
        <v>2659</v>
      </c>
      <c r="Q79" s="30" t="s">
        <v>2652</v>
      </c>
      <c r="T79">
        <v>1</v>
      </c>
    </row>
    <row r="80" spans="2:20" hidden="1" x14ac:dyDescent="0.25">
      <c r="B80" s="30" t="s">
        <v>912</v>
      </c>
      <c r="C80" s="30" t="s">
        <v>903</v>
      </c>
      <c r="D80" s="30"/>
      <c r="E80" s="30"/>
      <c r="F80" t="s">
        <v>2660</v>
      </c>
      <c r="Q80" s="30" t="s">
        <v>2652</v>
      </c>
      <c r="T80">
        <v>1</v>
      </c>
    </row>
    <row r="81" spans="2:20" hidden="1" x14ac:dyDescent="0.25">
      <c r="B81" s="30" t="s">
        <v>912</v>
      </c>
      <c r="C81" s="30" t="s">
        <v>908</v>
      </c>
      <c r="D81" s="30"/>
      <c r="E81" s="30"/>
      <c r="F81" t="s">
        <v>2661</v>
      </c>
      <c r="Q81" s="30" t="s">
        <v>2652</v>
      </c>
      <c r="T81">
        <v>1</v>
      </c>
    </row>
    <row r="82" spans="2:20" hidden="1" x14ac:dyDescent="0.25">
      <c r="B82" s="39" t="s">
        <v>912</v>
      </c>
      <c r="C82" s="39" t="s">
        <v>907</v>
      </c>
      <c r="D82" s="39"/>
      <c r="E82" s="39"/>
      <c r="F82" s="32" t="s">
        <v>2662</v>
      </c>
      <c r="G82" s="37"/>
      <c r="Q82" s="30" t="s">
        <v>2652</v>
      </c>
      <c r="T82">
        <v>1</v>
      </c>
    </row>
    <row r="83" spans="2:20" hidden="1" x14ac:dyDescent="0.25">
      <c r="B83" s="30" t="s">
        <v>914</v>
      </c>
      <c r="C83" s="30" t="s">
        <v>914</v>
      </c>
      <c r="D83" s="30"/>
      <c r="E83" s="30"/>
      <c r="F83" t="s">
        <v>2653</v>
      </c>
      <c r="Q83" s="30" t="s">
        <v>2652</v>
      </c>
      <c r="T83">
        <v>1</v>
      </c>
    </row>
    <row r="84" spans="2:20" hidden="1" x14ac:dyDescent="0.25">
      <c r="B84" s="30" t="s">
        <v>914</v>
      </c>
      <c r="C84" s="30" t="s">
        <v>916</v>
      </c>
      <c r="D84" s="30"/>
      <c r="E84" s="30"/>
      <c r="F84" t="s">
        <v>2654</v>
      </c>
      <c r="Q84" s="30" t="s">
        <v>2652</v>
      </c>
      <c r="T84">
        <v>1</v>
      </c>
    </row>
    <row r="85" spans="2:20" hidden="1" x14ac:dyDescent="0.25">
      <c r="B85" s="30" t="s">
        <v>914</v>
      </c>
      <c r="C85" s="30" t="s">
        <v>899</v>
      </c>
      <c r="D85" s="30"/>
      <c r="E85" s="30"/>
      <c r="F85" t="s">
        <v>2655</v>
      </c>
      <c r="Q85" s="30" t="s">
        <v>2652</v>
      </c>
      <c r="T85">
        <v>1</v>
      </c>
    </row>
    <row r="86" spans="2:20" hidden="1" x14ac:dyDescent="0.25">
      <c r="B86" s="30" t="s">
        <v>914</v>
      </c>
      <c r="C86" s="30" t="s">
        <v>901</v>
      </c>
      <c r="D86" s="30"/>
      <c r="E86" s="30"/>
      <c r="F86" t="s">
        <v>2656</v>
      </c>
      <c r="Q86" s="30" t="s">
        <v>2652</v>
      </c>
      <c r="T86">
        <v>1</v>
      </c>
    </row>
    <row r="87" spans="2:20" hidden="1" x14ac:dyDescent="0.25">
      <c r="B87" s="30" t="s">
        <v>914</v>
      </c>
      <c r="C87" s="30" t="s">
        <v>903</v>
      </c>
      <c r="D87" s="30"/>
      <c r="E87" s="30"/>
      <c r="F87" t="s">
        <v>2657</v>
      </c>
      <c r="Q87" s="30" t="s">
        <v>2652</v>
      </c>
      <c r="T87">
        <v>1</v>
      </c>
    </row>
    <row r="88" spans="2:20" hidden="1" x14ac:dyDescent="0.25">
      <c r="B88" s="30" t="s">
        <v>914</v>
      </c>
      <c r="C88" s="30" t="s">
        <v>905</v>
      </c>
      <c r="D88" s="30"/>
      <c r="E88" s="30"/>
      <c r="F88" t="s">
        <v>2658</v>
      </c>
      <c r="Q88" s="30" t="s">
        <v>2652</v>
      </c>
      <c r="T88">
        <v>1</v>
      </c>
    </row>
    <row r="89" spans="2:20" hidden="1" x14ac:dyDescent="0.25">
      <c r="B89" s="30" t="s">
        <v>914</v>
      </c>
      <c r="C89" s="30" t="s">
        <v>907</v>
      </c>
      <c r="D89" s="30"/>
      <c r="E89" s="30"/>
      <c r="F89" t="s">
        <v>2659</v>
      </c>
      <c r="Q89" s="30" t="s">
        <v>2652</v>
      </c>
      <c r="T89">
        <v>1</v>
      </c>
    </row>
    <row r="90" spans="2:20" hidden="1" x14ac:dyDescent="0.25">
      <c r="B90" s="30" t="s">
        <v>914</v>
      </c>
      <c r="C90" s="30" t="s">
        <v>908</v>
      </c>
      <c r="D90" s="30"/>
      <c r="E90" s="30"/>
      <c r="F90" t="s">
        <v>2660</v>
      </c>
      <c r="Q90" s="30" t="s">
        <v>2652</v>
      </c>
      <c r="T90">
        <v>1</v>
      </c>
    </row>
    <row r="91" spans="2:20" hidden="1" x14ac:dyDescent="0.25">
      <c r="B91" s="30" t="s">
        <v>914</v>
      </c>
      <c r="C91" s="30" t="s">
        <v>910</v>
      </c>
      <c r="D91" s="30"/>
      <c r="E91" s="30"/>
      <c r="F91" t="s">
        <v>2661</v>
      </c>
      <c r="Q91" s="30" t="s">
        <v>2652</v>
      </c>
      <c r="T91">
        <v>1</v>
      </c>
    </row>
    <row r="92" spans="2:20" hidden="1" x14ac:dyDescent="0.25">
      <c r="B92" s="39" t="s">
        <v>914</v>
      </c>
      <c r="C92" s="39" t="s">
        <v>912</v>
      </c>
      <c r="D92" s="39"/>
      <c r="E92" s="39"/>
      <c r="F92" s="32" t="s">
        <v>2662</v>
      </c>
      <c r="G92" s="37"/>
      <c r="Q92" s="30" t="s">
        <v>2652</v>
      </c>
      <c r="T92">
        <v>1</v>
      </c>
    </row>
    <row r="93" spans="2:20" hidden="1" x14ac:dyDescent="0.25">
      <c r="B93" s="30" t="s">
        <v>916</v>
      </c>
      <c r="C93" s="30" t="s">
        <v>916</v>
      </c>
      <c r="D93" s="30"/>
      <c r="E93" s="30"/>
      <c r="F93" t="s">
        <v>2653</v>
      </c>
      <c r="Q93" s="30" t="s">
        <v>2652</v>
      </c>
      <c r="T93">
        <v>1</v>
      </c>
    </row>
    <row r="94" spans="2:20" hidden="1" x14ac:dyDescent="0.25">
      <c r="B94" s="30" t="s">
        <v>916</v>
      </c>
      <c r="C94" s="30" t="s">
        <v>914</v>
      </c>
      <c r="D94" s="30"/>
      <c r="E94" s="30"/>
      <c r="F94" t="s">
        <v>2654</v>
      </c>
      <c r="Q94" s="30" t="s">
        <v>2652</v>
      </c>
      <c r="T94">
        <v>1</v>
      </c>
    </row>
    <row r="95" spans="2:20" hidden="1" x14ac:dyDescent="0.25">
      <c r="B95" s="30" t="s">
        <v>916</v>
      </c>
      <c r="C95" s="30" t="s">
        <v>901</v>
      </c>
      <c r="D95" s="30"/>
      <c r="E95" s="30"/>
      <c r="F95" t="s">
        <v>2655</v>
      </c>
      <c r="Q95" s="30" t="s">
        <v>2652</v>
      </c>
      <c r="T95">
        <v>1</v>
      </c>
    </row>
    <row r="96" spans="2:20" hidden="1" x14ac:dyDescent="0.25">
      <c r="B96" s="30" t="s">
        <v>916</v>
      </c>
      <c r="C96" s="30" t="s">
        <v>899</v>
      </c>
      <c r="D96" s="30"/>
      <c r="E96" s="30"/>
      <c r="F96" t="s">
        <v>2656</v>
      </c>
      <c r="Q96" s="30" t="s">
        <v>2652</v>
      </c>
      <c r="T96">
        <v>1</v>
      </c>
    </row>
    <row r="97" spans="2:20" hidden="1" x14ac:dyDescent="0.25">
      <c r="B97" s="30" t="s">
        <v>916</v>
      </c>
      <c r="C97" s="30" t="s">
        <v>905</v>
      </c>
      <c r="D97" s="30"/>
      <c r="E97" s="30"/>
      <c r="F97" t="s">
        <v>2657</v>
      </c>
      <c r="Q97" s="30" t="s">
        <v>2652</v>
      </c>
      <c r="T97">
        <v>1</v>
      </c>
    </row>
    <row r="98" spans="2:20" hidden="1" x14ac:dyDescent="0.25">
      <c r="B98" s="30" t="s">
        <v>916</v>
      </c>
      <c r="C98" s="30" t="s">
        <v>903</v>
      </c>
      <c r="D98" s="30"/>
      <c r="E98" s="30"/>
      <c r="F98" t="s">
        <v>2658</v>
      </c>
      <c r="Q98" s="30" t="s">
        <v>2652</v>
      </c>
      <c r="T98">
        <v>1</v>
      </c>
    </row>
    <row r="99" spans="2:20" hidden="1" x14ac:dyDescent="0.25">
      <c r="B99" s="30" t="s">
        <v>916</v>
      </c>
      <c r="C99" s="30" t="s">
        <v>908</v>
      </c>
      <c r="D99" s="30"/>
      <c r="E99" s="30"/>
      <c r="F99" t="s">
        <v>2659</v>
      </c>
      <c r="Q99" s="30" t="s">
        <v>2652</v>
      </c>
      <c r="T99">
        <v>1</v>
      </c>
    </row>
    <row r="100" spans="2:20" hidden="1" x14ac:dyDescent="0.25">
      <c r="B100" s="30" t="s">
        <v>916</v>
      </c>
      <c r="C100" s="30" t="s">
        <v>907</v>
      </c>
      <c r="D100" s="30"/>
      <c r="E100" s="30"/>
      <c r="F100" t="s">
        <v>2660</v>
      </c>
      <c r="Q100" s="30" t="s">
        <v>2652</v>
      </c>
      <c r="T100">
        <v>1</v>
      </c>
    </row>
    <row r="101" spans="2:20" hidden="1" x14ac:dyDescent="0.25">
      <c r="B101" s="30" t="s">
        <v>916</v>
      </c>
      <c r="C101" s="30" t="s">
        <v>912</v>
      </c>
      <c r="D101" s="30"/>
      <c r="E101" s="30"/>
      <c r="F101" t="s">
        <v>2661</v>
      </c>
      <c r="Q101" s="30" t="s">
        <v>2652</v>
      </c>
      <c r="T101">
        <v>1</v>
      </c>
    </row>
    <row r="102" spans="2:20" hidden="1" x14ac:dyDescent="0.25">
      <c r="B102" s="30" t="s">
        <v>916</v>
      </c>
      <c r="C102" s="30" t="s">
        <v>910</v>
      </c>
      <c r="D102" s="30"/>
      <c r="E102" s="30"/>
      <c r="F102" s="32" t="s">
        <v>2662</v>
      </c>
      <c r="G102" s="37"/>
      <c r="Q102" s="30" t="s">
        <v>2652</v>
      </c>
      <c r="T102">
        <v>1</v>
      </c>
    </row>
    <row r="103" spans="2:20" hidden="1" x14ac:dyDescent="0.25">
      <c r="D103" s="30" t="s">
        <v>859</v>
      </c>
      <c r="E103" s="30" t="s">
        <v>863</v>
      </c>
      <c r="F103" s="34" t="s">
        <v>2607</v>
      </c>
      <c r="G103" s="38"/>
      <c r="H103" s="30">
        <v>1</v>
      </c>
      <c r="J103" s="30">
        <v>1</v>
      </c>
      <c r="L103" s="30">
        <v>1</v>
      </c>
      <c r="T103">
        <v>1</v>
      </c>
    </row>
    <row r="104" spans="2:20" hidden="1" x14ac:dyDescent="0.25">
      <c r="D104" s="30" t="s">
        <v>863</v>
      </c>
      <c r="E104" s="30" t="s">
        <v>863</v>
      </c>
      <c r="F104" s="34" t="s">
        <v>2607</v>
      </c>
      <c r="G104" s="38"/>
      <c r="H104" s="30">
        <v>1</v>
      </c>
      <c r="J104" s="30">
        <v>1</v>
      </c>
      <c r="L104" s="30">
        <v>1</v>
      </c>
      <c r="T104">
        <v>1</v>
      </c>
    </row>
    <row r="105" spans="2:20" hidden="1" x14ac:dyDescent="0.25">
      <c r="D105" s="30" t="s">
        <v>867</v>
      </c>
      <c r="E105" s="30" t="s">
        <v>863</v>
      </c>
      <c r="F105" s="34" t="s">
        <v>2607</v>
      </c>
      <c r="G105" s="38"/>
      <c r="H105" s="30">
        <v>1</v>
      </c>
      <c r="J105" s="30">
        <v>1</v>
      </c>
      <c r="L105" s="30">
        <v>1</v>
      </c>
      <c r="T105">
        <v>1</v>
      </c>
    </row>
    <row r="106" spans="2:20" hidden="1" x14ac:dyDescent="0.25">
      <c r="D106" s="30" t="s">
        <v>862</v>
      </c>
      <c r="E106" s="30" t="s">
        <v>866</v>
      </c>
      <c r="F106" s="34" t="s">
        <v>2607</v>
      </c>
      <c r="G106" s="38"/>
      <c r="H106" s="30">
        <v>1</v>
      </c>
      <c r="J106" s="30">
        <v>1</v>
      </c>
      <c r="L106" s="30">
        <v>1</v>
      </c>
      <c r="T106">
        <v>1</v>
      </c>
    </row>
    <row r="107" spans="2:20" hidden="1" x14ac:dyDescent="0.25">
      <c r="D107" s="30" t="s">
        <v>866</v>
      </c>
      <c r="E107" s="30" t="s">
        <v>866</v>
      </c>
      <c r="F107" s="34" t="s">
        <v>2607</v>
      </c>
      <c r="G107" s="38"/>
      <c r="H107" s="30">
        <v>1</v>
      </c>
      <c r="J107" s="30">
        <v>1</v>
      </c>
      <c r="L107" s="30">
        <v>1</v>
      </c>
      <c r="T107">
        <v>1</v>
      </c>
    </row>
    <row r="108" spans="2:20" hidden="1" x14ac:dyDescent="0.25">
      <c r="D108" s="30" t="s">
        <v>870</v>
      </c>
      <c r="E108" s="30" t="s">
        <v>866</v>
      </c>
      <c r="F108" s="34" t="s">
        <v>2607</v>
      </c>
      <c r="G108" s="38"/>
      <c r="H108" s="30">
        <v>1</v>
      </c>
      <c r="J108" s="30">
        <v>1</v>
      </c>
      <c r="L108" s="30">
        <v>1</v>
      </c>
      <c r="T108">
        <v>1</v>
      </c>
    </row>
    <row r="109" spans="2:20" hidden="1" x14ac:dyDescent="0.25">
      <c r="D109" s="30" t="s">
        <v>865</v>
      </c>
      <c r="E109" s="30" t="s">
        <v>869</v>
      </c>
      <c r="F109" s="34" t="s">
        <v>2607</v>
      </c>
      <c r="G109" s="38"/>
      <c r="H109" s="30">
        <v>1</v>
      </c>
      <c r="J109" s="30">
        <v>1</v>
      </c>
      <c r="L109" s="30">
        <v>1</v>
      </c>
      <c r="T109">
        <v>1</v>
      </c>
    </row>
    <row r="110" spans="2:20" hidden="1" x14ac:dyDescent="0.25">
      <c r="D110" s="30" t="s">
        <v>869</v>
      </c>
      <c r="E110" s="30" t="s">
        <v>869</v>
      </c>
      <c r="F110" s="34" t="s">
        <v>2607</v>
      </c>
      <c r="G110" s="38"/>
      <c r="H110" s="30">
        <v>1</v>
      </c>
      <c r="J110" s="30">
        <v>1</v>
      </c>
      <c r="L110" s="30">
        <v>1</v>
      </c>
      <c r="T110">
        <v>1</v>
      </c>
    </row>
    <row r="111" spans="2:20" hidden="1" x14ac:dyDescent="0.25">
      <c r="D111" s="30" t="s">
        <v>861</v>
      </c>
      <c r="E111" s="30" t="s">
        <v>869</v>
      </c>
      <c r="F111" s="34" t="s">
        <v>2607</v>
      </c>
      <c r="G111" s="38"/>
      <c r="H111" s="30">
        <v>1</v>
      </c>
      <c r="J111" s="30">
        <v>1</v>
      </c>
      <c r="L111" s="30">
        <v>1</v>
      </c>
      <c r="T111">
        <v>1</v>
      </c>
    </row>
    <row r="112" spans="2:20" hidden="1" x14ac:dyDescent="0.25">
      <c r="D112" s="30" t="s">
        <v>868</v>
      </c>
      <c r="E112" s="30" t="s">
        <v>860</v>
      </c>
      <c r="F112" s="34" t="s">
        <v>2607</v>
      </c>
      <c r="G112" s="38"/>
      <c r="H112" s="30">
        <v>1</v>
      </c>
      <c r="J112" s="30">
        <v>1</v>
      </c>
      <c r="L112" s="30">
        <v>1</v>
      </c>
      <c r="T112">
        <v>1</v>
      </c>
    </row>
    <row r="113" spans="2:20" hidden="1" x14ac:dyDescent="0.25">
      <c r="D113" s="30" t="s">
        <v>860</v>
      </c>
      <c r="E113" s="30" t="s">
        <v>860</v>
      </c>
      <c r="F113" s="34" t="s">
        <v>2607</v>
      </c>
      <c r="G113" s="38"/>
      <c r="H113" s="30">
        <v>1</v>
      </c>
      <c r="J113" s="30">
        <v>1</v>
      </c>
      <c r="L113" s="30">
        <v>1</v>
      </c>
      <c r="T113">
        <v>1</v>
      </c>
    </row>
    <row r="114" spans="2:20" hidden="1" x14ac:dyDescent="0.25">
      <c r="B114" s="31"/>
      <c r="C114" s="31"/>
      <c r="D114" s="39" t="s">
        <v>864</v>
      </c>
      <c r="E114" s="39" t="s">
        <v>860</v>
      </c>
      <c r="F114" s="35" t="s">
        <v>2607</v>
      </c>
      <c r="G114" s="38"/>
      <c r="H114" s="30">
        <v>1</v>
      </c>
      <c r="J114" s="30">
        <v>1</v>
      </c>
      <c r="L114" s="30">
        <v>1</v>
      </c>
      <c r="T114">
        <v>1</v>
      </c>
    </row>
    <row r="115" spans="2:20" hidden="1" x14ac:dyDescent="0.25">
      <c r="B115" s="33"/>
      <c r="C115" s="33"/>
      <c r="D115" s="37" t="s">
        <v>859</v>
      </c>
      <c r="E115" s="37" t="s">
        <v>867</v>
      </c>
      <c r="F115" s="34" t="s">
        <v>2608</v>
      </c>
      <c r="G115" s="38"/>
      <c r="J115" s="30">
        <v>1</v>
      </c>
      <c r="L115" s="30">
        <v>1</v>
      </c>
      <c r="T115">
        <v>1</v>
      </c>
    </row>
    <row r="116" spans="2:20" hidden="1" x14ac:dyDescent="0.25">
      <c r="B116" s="33"/>
      <c r="C116" s="33"/>
      <c r="D116" s="37" t="s">
        <v>863</v>
      </c>
      <c r="E116" s="37" t="s">
        <v>867</v>
      </c>
      <c r="F116" s="34" t="s">
        <v>2608</v>
      </c>
      <c r="G116" s="38"/>
      <c r="J116" s="30">
        <v>1</v>
      </c>
      <c r="L116" s="30">
        <v>1</v>
      </c>
      <c r="T116">
        <v>1</v>
      </c>
    </row>
    <row r="117" spans="2:20" hidden="1" x14ac:dyDescent="0.25">
      <c r="B117" s="33"/>
      <c r="C117" s="33"/>
      <c r="D117" s="37" t="s">
        <v>867</v>
      </c>
      <c r="E117" s="37" t="s">
        <v>867</v>
      </c>
      <c r="F117" s="34" t="s">
        <v>2608</v>
      </c>
      <c r="G117" s="38"/>
      <c r="J117" s="30">
        <v>1</v>
      </c>
      <c r="L117" s="30">
        <v>1</v>
      </c>
      <c r="T117">
        <v>1</v>
      </c>
    </row>
    <row r="118" spans="2:20" hidden="1" x14ac:dyDescent="0.25">
      <c r="B118" s="33"/>
      <c r="C118" s="33"/>
      <c r="D118" s="37" t="s">
        <v>862</v>
      </c>
      <c r="E118" s="37" t="s">
        <v>870</v>
      </c>
      <c r="F118" s="34" t="s">
        <v>2608</v>
      </c>
      <c r="G118" s="38"/>
      <c r="J118" s="30">
        <v>1</v>
      </c>
      <c r="L118" s="30">
        <v>1</v>
      </c>
      <c r="T118">
        <v>1</v>
      </c>
    </row>
    <row r="119" spans="2:20" hidden="1" x14ac:dyDescent="0.25">
      <c r="B119" s="33"/>
      <c r="C119" s="33"/>
      <c r="D119" s="37" t="s">
        <v>866</v>
      </c>
      <c r="E119" s="37" t="s">
        <v>870</v>
      </c>
      <c r="F119" s="34" t="s">
        <v>2608</v>
      </c>
      <c r="G119" s="38"/>
      <c r="J119" s="30">
        <v>1</v>
      </c>
      <c r="L119" s="30">
        <v>1</v>
      </c>
      <c r="T119">
        <v>1</v>
      </c>
    </row>
    <row r="120" spans="2:20" hidden="1" x14ac:dyDescent="0.25">
      <c r="B120" s="33"/>
      <c r="C120" s="33"/>
      <c r="D120" s="37" t="s">
        <v>870</v>
      </c>
      <c r="E120" s="37" t="s">
        <v>870</v>
      </c>
      <c r="F120" s="34" t="s">
        <v>2608</v>
      </c>
      <c r="G120" s="38"/>
      <c r="J120" s="30">
        <v>1</v>
      </c>
      <c r="L120" s="30">
        <v>1</v>
      </c>
      <c r="T120">
        <v>1</v>
      </c>
    </row>
    <row r="121" spans="2:20" hidden="1" x14ac:dyDescent="0.25">
      <c r="B121" s="33"/>
      <c r="C121" s="33"/>
      <c r="D121" s="37" t="s">
        <v>865</v>
      </c>
      <c r="E121" s="37" t="s">
        <v>861</v>
      </c>
      <c r="F121" s="34" t="s">
        <v>2608</v>
      </c>
      <c r="G121" s="38"/>
      <c r="J121" s="30">
        <v>1</v>
      </c>
      <c r="L121" s="30">
        <v>1</v>
      </c>
      <c r="T121">
        <v>1</v>
      </c>
    </row>
    <row r="122" spans="2:20" hidden="1" x14ac:dyDescent="0.25">
      <c r="B122" s="33"/>
      <c r="C122" s="33"/>
      <c r="D122" s="37" t="s">
        <v>869</v>
      </c>
      <c r="E122" s="37" t="s">
        <v>861</v>
      </c>
      <c r="F122" s="34" t="s">
        <v>2608</v>
      </c>
      <c r="G122" s="38"/>
      <c r="J122" s="30">
        <v>1</v>
      </c>
      <c r="L122" s="30">
        <v>1</v>
      </c>
      <c r="T122">
        <v>1</v>
      </c>
    </row>
    <row r="123" spans="2:20" hidden="1" x14ac:dyDescent="0.25">
      <c r="B123" s="33"/>
      <c r="C123" s="33"/>
      <c r="D123" s="37" t="s">
        <v>861</v>
      </c>
      <c r="E123" s="37" t="s">
        <v>861</v>
      </c>
      <c r="F123" s="34" t="s">
        <v>2608</v>
      </c>
      <c r="G123" s="38"/>
      <c r="J123" s="30">
        <v>1</v>
      </c>
      <c r="L123" s="30">
        <v>1</v>
      </c>
      <c r="T123">
        <v>1</v>
      </c>
    </row>
    <row r="124" spans="2:20" hidden="1" x14ac:dyDescent="0.25">
      <c r="B124" s="33"/>
      <c r="C124" s="33"/>
      <c r="D124" s="37" t="s">
        <v>868</v>
      </c>
      <c r="E124" s="37" t="s">
        <v>864</v>
      </c>
      <c r="F124" s="34" t="s">
        <v>2608</v>
      </c>
      <c r="G124" s="38"/>
      <c r="J124" s="30">
        <v>1</v>
      </c>
      <c r="L124" s="30">
        <v>1</v>
      </c>
      <c r="T124">
        <v>1</v>
      </c>
    </row>
    <row r="125" spans="2:20" hidden="1" x14ac:dyDescent="0.25">
      <c r="B125" s="33"/>
      <c r="C125" s="33"/>
      <c r="D125" s="37" t="s">
        <v>860</v>
      </c>
      <c r="E125" s="37" t="s">
        <v>864</v>
      </c>
      <c r="F125" s="34" t="s">
        <v>2608</v>
      </c>
      <c r="G125" s="38"/>
      <c r="J125" s="30">
        <v>1</v>
      </c>
      <c r="L125" s="30">
        <v>1</v>
      </c>
      <c r="T125">
        <v>1</v>
      </c>
    </row>
    <row r="126" spans="2:20" hidden="1" x14ac:dyDescent="0.25">
      <c r="B126" s="31"/>
      <c r="C126" s="31"/>
      <c r="D126" s="39" t="s">
        <v>864</v>
      </c>
      <c r="E126" s="39" t="s">
        <v>864</v>
      </c>
      <c r="F126" s="35" t="s">
        <v>2608</v>
      </c>
      <c r="G126" s="38"/>
      <c r="J126" s="30">
        <v>1</v>
      </c>
      <c r="L126" s="30">
        <v>1</v>
      </c>
      <c r="T126">
        <v>1</v>
      </c>
    </row>
    <row r="127" spans="2:20" hidden="1" x14ac:dyDescent="0.25">
      <c r="D127" s="37" t="s">
        <v>859</v>
      </c>
      <c r="E127" s="30" t="s">
        <v>865</v>
      </c>
      <c r="F127" s="34" t="s">
        <v>2609</v>
      </c>
      <c r="G127" s="38"/>
      <c r="J127" s="30">
        <v>1</v>
      </c>
      <c r="L127" s="30">
        <v>1</v>
      </c>
      <c r="T127">
        <v>1</v>
      </c>
    </row>
    <row r="128" spans="2:20" hidden="1" x14ac:dyDescent="0.25">
      <c r="D128" s="37" t="s">
        <v>863</v>
      </c>
      <c r="E128" s="37" t="s">
        <v>865</v>
      </c>
      <c r="F128" s="34" t="s">
        <v>2609</v>
      </c>
      <c r="G128" s="38"/>
      <c r="J128" s="30">
        <v>1</v>
      </c>
      <c r="L128" s="30">
        <v>1</v>
      </c>
      <c r="T128">
        <v>1</v>
      </c>
    </row>
    <row r="129" spans="2:20" hidden="1" x14ac:dyDescent="0.25">
      <c r="D129" s="37" t="s">
        <v>867</v>
      </c>
      <c r="E129" s="37" t="s">
        <v>865</v>
      </c>
      <c r="F129" s="34" t="s">
        <v>2609</v>
      </c>
      <c r="G129" s="38"/>
      <c r="J129" s="30">
        <v>1</v>
      </c>
      <c r="L129" s="30">
        <v>1</v>
      </c>
      <c r="T129">
        <v>1</v>
      </c>
    </row>
    <row r="130" spans="2:20" hidden="1" x14ac:dyDescent="0.25">
      <c r="D130" s="37" t="s">
        <v>862</v>
      </c>
      <c r="E130" s="37" t="s">
        <v>868</v>
      </c>
      <c r="F130" s="34" t="s">
        <v>2609</v>
      </c>
      <c r="G130" s="38"/>
      <c r="J130" s="30">
        <v>1</v>
      </c>
      <c r="L130" s="30">
        <v>1</v>
      </c>
      <c r="T130">
        <v>1</v>
      </c>
    </row>
    <row r="131" spans="2:20" hidden="1" x14ac:dyDescent="0.25">
      <c r="D131" s="37" t="s">
        <v>866</v>
      </c>
      <c r="E131" s="37" t="s">
        <v>868</v>
      </c>
      <c r="F131" s="34" t="s">
        <v>2609</v>
      </c>
      <c r="G131" s="38"/>
      <c r="J131" s="30">
        <v>1</v>
      </c>
      <c r="L131" s="30">
        <v>1</v>
      </c>
      <c r="T131">
        <v>1</v>
      </c>
    </row>
    <row r="132" spans="2:20" hidden="1" x14ac:dyDescent="0.25">
      <c r="D132" s="37" t="s">
        <v>870</v>
      </c>
      <c r="E132" s="37" t="s">
        <v>868</v>
      </c>
      <c r="F132" s="34" t="s">
        <v>2609</v>
      </c>
      <c r="G132" s="38"/>
      <c r="J132" s="30">
        <v>1</v>
      </c>
      <c r="L132" s="30">
        <v>1</v>
      </c>
      <c r="T132">
        <v>1</v>
      </c>
    </row>
    <row r="133" spans="2:20" hidden="1" x14ac:dyDescent="0.25">
      <c r="D133" s="37" t="s">
        <v>865</v>
      </c>
      <c r="E133" s="37" t="s">
        <v>859</v>
      </c>
      <c r="F133" s="34" t="s">
        <v>2609</v>
      </c>
      <c r="G133" s="38"/>
      <c r="J133" s="30">
        <v>1</v>
      </c>
      <c r="L133" s="30">
        <v>1</v>
      </c>
      <c r="T133">
        <v>1</v>
      </c>
    </row>
    <row r="134" spans="2:20" hidden="1" x14ac:dyDescent="0.25">
      <c r="D134" s="37" t="s">
        <v>869</v>
      </c>
      <c r="E134" s="37" t="s">
        <v>859</v>
      </c>
      <c r="F134" s="34" t="s">
        <v>2609</v>
      </c>
      <c r="G134" s="38"/>
      <c r="J134" s="30">
        <v>1</v>
      </c>
      <c r="L134" s="30">
        <v>1</v>
      </c>
      <c r="T134">
        <v>1</v>
      </c>
    </row>
    <row r="135" spans="2:20" hidden="1" x14ac:dyDescent="0.25">
      <c r="D135" s="37" t="s">
        <v>861</v>
      </c>
      <c r="E135" s="37" t="s">
        <v>859</v>
      </c>
      <c r="F135" s="34" t="s">
        <v>2609</v>
      </c>
      <c r="G135" s="38"/>
      <c r="J135" s="30">
        <v>1</v>
      </c>
      <c r="L135" s="30">
        <v>1</v>
      </c>
      <c r="T135">
        <v>1</v>
      </c>
    </row>
    <row r="136" spans="2:20" hidden="1" x14ac:dyDescent="0.25">
      <c r="D136" s="37" t="s">
        <v>868</v>
      </c>
      <c r="E136" s="37" t="s">
        <v>862</v>
      </c>
      <c r="F136" s="34" t="s">
        <v>2609</v>
      </c>
      <c r="G136" s="38"/>
      <c r="J136" s="30">
        <v>1</v>
      </c>
      <c r="L136" s="30">
        <v>1</v>
      </c>
      <c r="T136">
        <v>1</v>
      </c>
    </row>
    <row r="137" spans="2:20" hidden="1" x14ac:dyDescent="0.25">
      <c r="D137" s="37" t="s">
        <v>860</v>
      </c>
      <c r="E137" s="37" t="s">
        <v>862</v>
      </c>
      <c r="F137" s="34" t="s">
        <v>2609</v>
      </c>
      <c r="G137" s="38"/>
      <c r="J137" s="30">
        <v>1</v>
      </c>
      <c r="L137" s="30">
        <v>1</v>
      </c>
      <c r="T137">
        <v>1</v>
      </c>
    </row>
    <row r="138" spans="2:20" hidden="1" x14ac:dyDescent="0.25">
      <c r="B138" s="31"/>
      <c r="C138" s="31"/>
      <c r="D138" s="39" t="s">
        <v>864</v>
      </c>
      <c r="E138" s="39" t="s">
        <v>862</v>
      </c>
      <c r="F138" s="35" t="s">
        <v>2609</v>
      </c>
      <c r="G138" s="38"/>
      <c r="J138" s="30">
        <v>1</v>
      </c>
      <c r="L138" s="30">
        <v>1</v>
      </c>
      <c r="T138">
        <v>1</v>
      </c>
    </row>
    <row r="139" spans="2:20" hidden="1" x14ac:dyDescent="0.25">
      <c r="D139" s="37" t="s">
        <v>859</v>
      </c>
      <c r="E139" s="37" t="s">
        <v>862</v>
      </c>
      <c r="F139" s="34" t="s">
        <v>2610</v>
      </c>
      <c r="G139" s="38"/>
      <c r="J139" s="30">
        <v>1</v>
      </c>
      <c r="L139" s="30">
        <v>1</v>
      </c>
      <c r="T139">
        <v>1</v>
      </c>
    </row>
    <row r="140" spans="2:20" hidden="1" x14ac:dyDescent="0.25">
      <c r="D140" s="37" t="s">
        <v>863</v>
      </c>
      <c r="E140" s="37" t="s">
        <v>862</v>
      </c>
      <c r="F140" s="34" t="s">
        <v>2610</v>
      </c>
      <c r="G140" s="38"/>
      <c r="J140" s="30">
        <v>1</v>
      </c>
      <c r="L140" s="30">
        <v>1</v>
      </c>
      <c r="T140">
        <v>1</v>
      </c>
    </row>
    <row r="141" spans="2:20" hidden="1" x14ac:dyDescent="0.25">
      <c r="D141" s="37" t="s">
        <v>867</v>
      </c>
      <c r="E141" s="37" t="s">
        <v>862</v>
      </c>
      <c r="F141" s="34" t="s">
        <v>2610</v>
      </c>
      <c r="G141" s="38"/>
      <c r="J141" s="30">
        <v>1</v>
      </c>
      <c r="L141" s="30">
        <v>1</v>
      </c>
      <c r="T141">
        <v>1</v>
      </c>
    </row>
    <row r="142" spans="2:20" hidden="1" x14ac:dyDescent="0.25">
      <c r="D142" s="37" t="s">
        <v>862</v>
      </c>
      <c r="E142" s="37" t="s">
        <v>865</v>
      </c>
      <c r="F142" s="34" t="s">
        <v>2610</v>
      </c>
      <c r="G142" s="38"/>
      <c r="J142" s="30">
        <v>1</v>
      </c>
      <c r="L142" s="30">
        <v>1</v>
      </c>
      <c r="T142">
        <v>1</v>
      </c>
    </row>
    <row r="143" spans="2:20" hidden="1" x14ac:dyDescent="0.25">
      <c r="D143" s="37" t="s">
        <v>866</v>
      </c>
      <c r="E143" s="37" t="s">
        <v>865</v>
      </c>
      <c r="F143" s="34" t="s">
        <v>2610</v>
      </c>
      <c r="G143" s="38"/>
      <c r="J143" s="30">
        <v>1</v>
      </c>
      <c r="L143" s="30">
        <v>1</v>
      </c>
      <c r="T143">
        <v>1</v>
      </c>
    </row>
    <row r="144" spans="2:20" hidden="1" x14ac:dyDescent="0.25">
      <c r="D144" s="37" t="s">
        <v>870</v>
      </c>
      <c r="E144" s="37" t="s">
        <v>865</v>
      </c>
      <c r="F144" s="34" t="s">
        <v>2610</v>
      </c>
      <c r="G144" s="38"/>
      <c r="J144" s="30">
        <v>1</v>
      </c>
      <c r="L144" s="30">
        <v>1</v>
      </c>
      <c r="T144">
        <v>1</v>
      </c>
    </row>
    <row r="145" spans="2:20" hidden="1" x14ac:dyDescent="0.25">
      <c r="D145" s="37" t="s">
        <v>865</v>
      </c>
      <c r="E145" s="37" t="s">
        <v>868</v>
      </c>
      <c r="F145" s="34" t="s">
        <v>2610</v>
      </c>
      <c r="G145" s="38"/>
      <c r="J145" s="30">
        <v>1</v>
      </c>
      <c r="L145" s="30">
        <v>1</v>
      </c>
      <c r="T145">
        <v>1</v>
      </c>
    </row>
    <row r="146" spans="2:20" hidden="1" x14ac:dyDescent="0.25">
      <c r="D146" s="37" t="s">
        <v>869</v>
      </c>
      <c r="E146" s="37" t="s">
        <v>868</v>
      </c>
      <c r="F146" s="34" t="s">
        <v>2610</v>
      </c>
      <c r="G146" s="38"/>
      <c r="J146" s="30">
        <v>1</v>
      </c>
      <c r="L146" s="30">
        <v>1</v>
      </c>
      <c r="T146">
        <v>1</v>
      </c>
    </row>
    <row r="147" spans="2:20" hidden="1" x14ac:dyDescent="0.25">
      <c r="D147" s="37" t="s">
        <v>861</v>
      </c>
      <c r="E147" s="37" t="s">
        <v>868</v>
      </c>
      <c r="F147" s="34" t="s">
        <v>2610</v>
      </c>
      <c r="G147" s="38"/>
      <c r="J147" s="30">
        <v>1</v>
      </c>
      <c r="L147" s="30">
        <v>1</v>
      </c>
      <c r="T147">
        <v>1</v>
      </c>
    </row>
    <row r="148" spans="2:20" hidden="1" x14ac:dyDescent="0.25">
      <c r="D148" s="37" t="s">
        <v>868</v>
      </c>
      <c r="E148" s="37" t="s">
        <v>859</v>
      </c>
      <c r="F148" s="34" t="s">
        <v>2610</v>
      </c>
      <c r="G148" s="38"/>
      <c r="J148" s="30">
        <v>1</v>
      </c>
      <c r="L148" s="30">
        <v>1</v>
      </c>
      <c r="T148">
        <v>1</v>
      </c>
    </row>
    <row r="149" spans="2:20" hidden="1" x14ac:dyDescent="0.25">
      <c r="D149" s="37" t="s">
        <v>860</v>
      </c>
      <c r="E149" s="37" t="s">
        <v>859</v>
      </c>
      <c r="F149" s="34" t="s">
        <v>2610</v>
      </c>
      <c r="G149" s="38"/>
      <c r="J149" s="30">
        <v>1</v>
      </c>
      <c r="L149" s="30">
        <v>1</v>
      </c>
      <c r="T149">
        <v>1</v>
      </c>
    </row>
    <row r="150" spans="2:20" hidden="1" x14ac:dyDescent="0.25">
      <c r="B150" s="31"/>
      <c r="C150" s="31"/>
      <c r="D150" s="39" t="s">
        <v>864</v>
      </c>
      <c r="E150" s="39" t="s">
        <v>859</v>
      </c>
      <c r="F150" s="35" t="s">
        <v>2610</v>
      </c>
      <c r="G150" s="38"/>
      <c r="J150" s="30">
        <v>1</v>
      </c>
      <c r="L150" s="30">
        <v>1</v>
      </c>
      <c r="T150">
        <v>1</v>
      </c>
    </row>
    <row r="151" spans="2:20" hidden="1" x14ac:dyDescent="0.25">
      <c r="D151" s="37" t="s">
        <v>859</v>
      </c>
      <c r="E151" s="37" t="s">
        <v>868</v>
      </c>
      <c r="F151" s="34" t="s">
        <v>2611</v>
      </c>
      <c r="G151" s="38"/>
      <c r="J151" s="30">
        <v>1</v>
      </c>
      <c r="L151" s="30">
        <v>1</v>
      </c>
      <c r="T151">
        <v>1</v>
      </c>
    </row>
    <row r="152" spans="2:20" hidden="1" x14ac:dyDescent="0.25">
      <c r="D152" s="37" t="s">
        <v>863</v>
      </c>
      <c r="E152" s="37" t="s">
        <v>868</v>
      </c>
      <c r="F152" s="34" t="s">
        <v>2611</v>
      </c>
      <c r="G152" s="38"/>
      <c r="J152" s="30">
        <v>1</v>
      </c>
      <c r="L152" s="30">
        <v>1</v>
      </c>
      <c r="T152">
        <v>1</v>
      </c>
    </row>
    <row r="153" spans="2:20" hidden="1" x14ac:dyDescent="0.25">
      <c r="D153" s="37" t="s">
        <v>867</v>
      </c>
      <c r="E153" s="37" t="s">
        <v>868</v>
      </c>
      <c r="F153" s="34" t="s">
        <v>2611</v>
      </c>
      <c r="G153" s="38"/>
      <c r="J153" s="30">
        <v>1</v>
      </c>
      <c r="L153" s="30">
        <v>1</v>
      </c>
      <c r="T153">
        <v>1</v>
      </c>
    </row>
    <row r="154" spans="2:20" hidden="1" x14ac:dyDescent="0.25">
      <c r="D154" s="37" t="s">
        <v>862</v>
      </c>
      <c r="E154" s="37" t="s">
        <v>859</v>
      </c>
      <c r="F154" s="34" t="s">
        <v>2611</v>
      </c>
      <c r="G154" s="38"/>
      <c r="J154" s="30">
        <v>1</v>
      </c>
      <c r="L154" s="30">
        <v>1</v>
      </c>
      <c r="T154">
        <v>1</v>
      </c>
    </row>
    <row r="155" spans="2:20" hidden="1" x14ac:dyDescent="0.25">
      <c r="D155" s="37" t="s">
        <v>866</v>
      </c>
      <c r="E155" s="37" t="s">
        <v>859</v>
      </c>
      <c r="F155" s="34" t="s">
        <v>2611</v>
      </c>
      <c r="G155" s="38"/>
      <c r="J155" s="30">
        <v>1</v>
      </c>
      <c r="L155" s="30">
        <v>1</v>
      </c>
      <c r="T155">
        <v>1</v>
      </c>
    </row>
    <row r="156" spans="2:20" hidden="1" x14ac:dyDescent="0.25">
      <c r="D156" s="37" t="s">
        <v>870</v>
      </c>
      <c r="E156" s="37" t="s">
        <v>859</v>
      </c>
      <c r="F156" s="34" t="s">
        <v>2611</v>
      </c>
      <c r="G156" s="38"/>
      <c r="J156" s="30">
        <v>1</v>
      </c>
      <c r="L156" s="30">
        <v>1</v>
      </c>
      <c r="T156">
        <v>1</v>
      </c>
    </row>
    <row r="157" spans="2:20" hidden="1" x14ac:dyDescent="0.25">
      <c r="D157" s="37" t="s">
        <v>865</v>
      </c>
      <c r="E157" s="37" t="s">
        <v>862</v>
      </c>
      <c r="F157" s="34" t="s">
        <v>2611</v>
      </c>
      <c r="G157" s="38"/>
      <c r="J157" s="30">
        <v>1</v>
      </c>
      <c r="L157" s="30">
        <v>1</v>
      </c>
      <c r="T157">
        <v>1</v>
      </c>
    </row>
    <row r="158" spans="2:20" hidden="1" x14ac:dyDescent="0.25">
      <c r="D158" s="37" t="s">
        <v>869</v>
      </c>
      <c r="E158" s="37" t="s">
        <v>862</v>
      </c>
      <c r="F158" s="34" t="s">
        <v>2611</v>
      </c>
      <c r="G158" s="38"/>
      <c r="J158" s="30">
        <v>1</v>
      </c>
      <c r="L158" s="30">
        <v>1</v>
      </c>
      <c r="T158">
        <v>1</v>
      </c>
    </row>
    <row r="159" spans="2:20" hidden="1" x14ac:dyDescent="0.25">
      <c r="D159" s="37" t="s">
        <v>861</v>
      </c>
      <c r="E159" s="37" t="s">
        <v>862</v>
      </c>
      <c r="F159" s="34" t="s">
        <v>2611</v>
      </c>
      <c r="G159" s="38"/>
      <c r="J159" s="30">
        <v>1</v>
      </c>
      <c r="L159" s="30">
        <v>1</v>
      </c>
      <c r="T159">
        <v>1</v>
      </c>
    </row>
    <row r="160" spans="2:20" hidden="1" x14ac:dyDescent="0.25">
      <c r="D160" s="37" t="s">
        <v>868</v>
      </c>
      <c r="E160" s="37" t="s">
        <v>865</v>
      </c>
      <c r="F160" s="34" t="s">
        <v>2611</v>
      </c>
      <c r="G160" s="38"/>
      <c r="J160" s="30">
        <v>1</v>
      </c>
      <c r="L160" s="30">
        <v>1</v>
      </c>
      <c r="T160">
        <v>1</v>
      </c>
    </row>
    <row r="161" spans="2:20" hidden="1" x14ac:dyDescent="0.25">
      <c r="D161" s="37" t="s">
        <v>860</v>
      </c>
      <c r="E161" s="37" t="s">
        <v>865</v>
      </c>
      <c r="F161" s="34" t="s">
        <v>2611</v>
      </c>
      <c r="G161" s="38"/>
      <c r="J161" s="30">
        <v>1</v>
      </c>
      <c r="L161" s="30">
        <v>1</v>
      </c>
      <c r="T161">
        <v>1</v>
      </c>
    </row>
    <row r="162" spans="2:20" hidden="1" x14ac:dyDescent="0.25">
      <c r="B162" s="31"/>
      <c r="C162" s="31"/>
      <c r="D162" s="39" t="s">
        <v>864</v>
      </c>
      <c r="E162" s="39" t="s">
        <v>865</v>
      </c>
      <c r="F162" s="35" t="s">
        <v>2611</v>
      </c>
      <c r="G162" s="38"/>
      <c r="J162" s="30">
        <v>1</v>
      </c>
      <c r="L162" s="30">
        <v>1</v>
      </c>
      <c r="T162">
        <v>1</v>
      </c>
    </row>
    <row r="163" spans="2:20" hidden="1" x14ac:dyDescent="0.25">
      <c r="D163" s="37" t="s">
        <v>859</v>
      </c>
      <c r="E163" s="37" t="s">
        <v>860</v>
      </c>
      <c r="F163" s="34" t="s">
        <v>2646</v>
      </c>
      <c r="G163" s="38"/>
      <c r="J163" s="30">
        <v>1</v>
      </c>
      <c r="L163" s="30">
        <v>1</v>
      </c>
      <c r="T163">
        <v>1</v>
      </c>
    </row>
    <row r="164" spans="2:20" hidden="1" x14ac:dyDescent="0.25">
      <c r="D164" s="37" t="s">
        <v>863</v>
      </c>
      <c r="E164" s="37" t="s">
        <v>860</v>
      </c>
      <c r="F164" s="34" t="s">
        <v>2646</v>
      </c>
      <c r="G164" s="38"/>
      <c r="J164" s="30">
        <v>1</v>
      </c>
      <c r="L164" s="30">
        <v>1</v>
      </c>
      <c r="T164">
        <v>1</v>
      </c>
    </row>
    <row r="165" spans="2:20" hidden="1" x14ac:dyDescent="0.25">
      <c r="D165" s="37" t="s">
        <v>867</v>
      </c>
      <c r="E165" s="37" t="s">
        <v>860</v>
      </c>
      <c r="F165" s="34" t="s">
        <v>2646</v>
      </c>
      <c r="G165" s="38"/>
      <c r="J165" s="30">
        <v>1</v>
      </c>
      <c r="L165" s="30">
        <v>1</v>
      </c>
      <c r="T165">
        <v>1</v>
      </c>
    </row>
    <row r="166" spans="2:20" hidden="1" x14ac:dyDescent="0.25">
      <c r="D166" s="37" t="s">
        <v>862</v>
      </c>
      <c r="E166" s="37" t="s">
        <v>863</v>
      </c>
      <c r="F166" s="34" t="s">
        <v>2646</v>
      </c>
      <c r="G166" s="38"/>
      <c r="J166" s="30">
        <v>1</v>
      </c>
      <c r="L166" s="30">
        <v>1</v>
      </c>
      <c r="T166">
        <v>1</v>
      </c>
    </row>
    <row r="167" spans="2:20" hidden="1" x14ac:dyDescent="0.25">
      <c r="D167" s="37" t="s">
        <v>866</v>
      </c>
      <c r="E167" s="37" t="s">
        <v>863</v>
      </c>
      <c r="F167" s="34" t="s">
        <v>2646</v>
      </c>
      <c r="G167" s="38"/>
      <c r="J167" s="30">
        <v>1</v>
      </c>
      <c r="L167" s="30">
        <v>1</v>
      </c>
      <c r="T167">
        <v>1</v>
      </c>
    </row>
    <row r="168" spans="2:20" hidden="1" x14ac:dyDescent="0.25">
      <c r="D168" s="37" t="s">
        <v>870</v>
      </c>
      <c r="E168" s="37" t="s">
        <v>863</v>
      </c>
      <c r="F168" s="34" t="s">
        <v>2646</v>
      </c>
      <c r="G168" s="38"/>
      <c r="J168" s="30">
        <v>1</v>
      </c>
      <c r="L168" s="30">
        <v>1</v>
      </c>
      <c r="T168">
        <v>1</v>
      </c>
    </row>
    <row r="169" spans="2:20" hidden="1" x14ac:dyDescent="0.25">
      <c r="D169" s="37" t="s">
        <v>865</v>
      </c>
      <c r="E169" s="37" t="s">
        <v>866</v>
      </c>
      <c r="F169" s="34" t="s">
        <v>2646</v>
      </c>
      <c r="G169" s="38"/>
      <c r="J169" s="30">
        <v>1</v>
      </c>
      <c r="L169" s="30">
        <v>1</v>
      </c>
      <c r="T169">
        <v>1</v>
      </c>
    </row>
    <row r="170" spans="2:20" hidden="1" x14ac:dyDescent="0.25">
      <c r="D170" s="37" t="s">
        <v>869</v>
      </c>
      <c r="E170" s="37" t="s">
        <v>866</v>
      </c>
      <c r="F170" s="34" t="s">
        <v>2646</v>
      </c>
      <c r="G170" s="38"/>
      <c r="J170" s="30">
        <v>1</v>
      </c>
      <c r="L170" s="30">
        <v>1</v>
      </c>
      <c r="T170">
        <v>1</v>
      </c>
    </row>
    <row r="171" spans="2:20" hidden="1" x14ac:dyDescent="0.25">
      <c r="D171" s="37" t="s">
        <v>861</v>
      </c>
      <c r="E171" s="37" t="s">
        <v>866</v>
      </c>
      <c r="F171" s="34" t="s">
        <v>2646</v>
      </c>
      <c r="G171" s="38"/>
      <c r="J171" s="30">
        <v>1</v>
      </c>
      <c r="L171" s="30">
        <v>1</v>
      </c>
      <c r="T171">
        <v>1</v>
      </c>
    </row>
    <row r="172" spans="2:20" hidden="1" x14ac:dyDescent="0.25">
      <c r="D172" s="37" t="s">
        <v>868</v>
      </c>
      <c r="E172" s="37" t="s">
        <v>869</v>
      </c>
      <c r="F172" s="34" t="s">
        <v>2646</v>
      </c>
      <c r="G172" s="38"/>
      <c r="J172" s="30">
        <v>1</v>
      </c>
      <c r="L172" s="30">
        <v>1</v>
      </c>
      <c r="T172">
        <v>1</v>
      </c>
    </row>
    <row r="173" spans="2:20" hidden="1" x14ac:dyDescent="0.25">
      <c r="D173" s="37" t="s">
        <v>860</v>
      </c>
      <c r="E173" s="37" t="s">
        <v>869</v>
      </c>
      <c r="F173" s="34" t="s">
        <v>2646</v>
      </c>
      <c r="G173" s="38"/>
      <c r="J173" s="30">
        <v>1</v>
      </c>
      <c r="L173" s="30">
        <v>1</v>
      </c>
      <c r="T173">
        <v>1</v>
      </c>
    </row>
    <row r="174" spans="2:20" hidden="1" x14ac:dyDescent="0.25">
      <c r="B174" s="31"/>
      <c r="C174" s="31"/>
      <c r="D174" s="39" t="s">
        <v>864</v>
      </c>
      <c r="E174" s="39" t="s">
        <v>869</v>
      </c>
      <c r="F174" s="34" t="s">
        <v>2646</v>
      </c>
      <c r="G174" s="38"/>
      <c r="J174" s="30">
        <v>1</v>
      </c>
      <c r="L174" s="30">
        <v>1</v>
      </c>
      <c r="T174">
        <v>1</v>
      </c>
    </row>
    <row r="175" spans="2:20" hidden="1" x14ac:dyDescent="0.25">
      <c r="D175" s="37" t="s">
        <v>859</v>
      </c>
      <c r="E175" s="37" t="s">
        <v>869</v>
      </c>
      <c r="F175" s="34" t="s">
        <v>2612</v>
      </c>
      <c r="G175" s="38"/>
      <c r="J175" s="30">
        <v>1</v>
      </c>
      <c r="L175" s="30">
        <v>1</v>
      </c>
      <c r="T175">
        <v>1</v>
      </c>
    </row>
    <row r="176" spans="2:20" hidden="1" x14ac:dyDescent="0.25">
      <c r="D176" s="37" t="s">
        <v>863</v>
      </c>
      <c r="E176" s="37" t="s">
        <v>869</v>
      </c>
      <c r="F176" s="34" t="s">
        <v>2612</v>
      </c>
      <c r="G176" s="38"/>
      <c r="J176" s="30">
        <v>1</v>
      </c>
      <c r="L176" s="30">
        <v>1</v>
      </c>
      <c r="T176">
        <v>1</v>
      </c>
    </row>
    <row r="177" spans="2:20" hidden="1" x14ac:dyDescent="0.25">
      <c r="D177" s="37" t="s">
        <v>867</v>
      </c>
      <c r="E177" s="37" t="s">
        <v>869</v>
      </c>
      <c r="F177" s="34" t="s">
        <v>2612</v>
      </c>
      <c r="G177" s="38"/>
      <c r="J177" s="30">
        <v>1</v>
      </c>
      <c r="L177" s="30">
        <v>1</v>
      </c>
      <c r="T177">
        <v>1</v>
      </c>
    </row>
    <row r="178" spans="2:20" hidden="1" x14ac:dyDescent="0.25">
      <c r="D178" s="37" t="s">
        <v>862</v>
      </c>
      <c r="E178" s="37" t="s">
        <v>860</v>
      </c>
      <c r="F178" s="34" t="s">
        <v>2612</v>
      </c>
      <c r="G178" s="38"/>
      <c r="J178" s="30">
        <v>1</v>
      </c>
      <c r="L178" s="30">
        <v>1</v>
      </c>
      <c r="T178">
        <v>1</v>
      </c>
    </row>
    <row r="179" spans="2:20" hidden="1" x14ac:dyDescent="0.25">
      <c r="D179" s="37" t="s">
        <v>866</v>
      </c>
      <c r="E179" s="37" t="s">
        <v>860</v>
      </c>
      <c r="F179" s="34" t="s">
        <v>2612</v>
      </c>
      <c r="G179" s="38"/>
      <c r="J179" s="30">
        <v>1</v>
      </c>
      <c r="L179" s="30">
        <v>1</v>
      </c>
      <c r="T179">
        <v>1</v>
      </c>
    </row>
    <row r="180" spans="2:20" hidden="1" x14ac:dyDescent="0.25">
      <c r="D180" s="37" t="s">
        <v>870</v>
      </c>
      <c r="E180" s="37" t="s">
        <v>860</v>
      </c>
      <c r="F180" s="34" t="s">
        <v>2612</v>
      </c>
      <c r="G180" s="38"/>
      <c r="J180" s="30">
        <v>1</v>
      </c>
      <c r="L180" s="30">
        <v>1</v>
      </c>
      <c r="T180">
        <v>1</v>
      </c>
    </row>
    <row r="181" spans="2:20" hidden="1" x14ac:dyDescent="0.25">
      <c r="D181" s="37" t="s">
        <v>865</v>
      </c>
      <c r="E181" s="37" t="s">
        <v>863</v>
      </c>
      <c r="F181" s="34" t="s">
        <v>2612</v>
      </c>
      <c r="G181" s="38"/>
      <c r="J181" s="30">
        <v>1</v>
      </c>
      <c r="L181" s="30">
        <v>1</v>
      </c>
      <c r="T181">
        <v>1</v>
      </c>
    </row>
    <row r="182" spans="2:20" hidden="1" x14ac:dyDescent="0.25">
      <c r="D182" s="37" t="s">
        <v>869</v>
      </c>
      <c r="E182" s="37" t="s">
        <v>863</v>
      </c>
      <c r="F182" s="34" t="s">
        <v>2612</v>
      </c>
      <c r="G182" s="38"/>
      <c r="J182" s="30">
        <v>1</v>
      </c>
      <c r="L182" s="30">
        <v>1</v>
      </c>
      <c r="T182">
        <v>1</v>
      </c>
    </row>
    <row r="183" spans="2:20" hidden="1" x14ac:dyDescent="0.25">
      <c r="D183" s="37" t="s">
        <v>861</v>
      </c>
      <c r="E183" s="37" t="s">
        <v>863</v>
      </c>
      <c r="F183" s="34" t="s">
        <v>2612</v>
      </c>
      <c r="G183" s="38"/>
      <c r="J183" s="30">
        <v>1</v>
      </c>
      <c r="L183" s="30">
        <v>1</v>
      </c>
      <c r="T183">
        <v>1</v>
      </c>
    </row>
    <row r="184" spans="2:20" hidden="1" x14ac:dyDescent="0.25">
      <c r="D184" s="37" t="s">
        <v>868</v>
      </c>
      <c r="E184" s="37" t="s">
        <v>866</v>
      </c>
      <c r="F184" s="34" t="s">
        <v>2612</v>
      </c>
      <c r="G184" s="38"/>
      <c r="J184" s="30">
        <v>1</v>
      </c>
      <c r="L184" s="30">
        <v>1</v>
      </c>
      <c r="T184">
        <v>1</v>
      </c>
    </row>
    <row r="185" spans="2:20" hidden="1" x14ac:dyDescent="0.25">
      <c r="D185" s="37" t="s">
        <v>860</v>
      </c>
      <c r="E185" s="37" t="s">
        <v>866</v>
      </c>
      <c r="F185" s="34" t="s">
        <v>2612</v>
      </c>
      <c r="G185" s="38"/>
      <c r="J185" s="30">
        <v>1</v>
      </c>
      <c r="L185" s="30">
        <v>1</v>
      </c>
      <c r="T185">
        <v>1</v>
      </c>
    </row>
    <row r="186" spans="2:20" hidden="1" x14ac:dyDescent="0.25">
      <c r="B186" s="31"/>
      <c r="C186" s="31"/>
      <c r="D186" s="39" t="s">
        <v>864</v>
      </c>
      <c r="E186" s="39" t="s">
        <v>866</v>
      </c>
      <c r="F186" s="35" t="s">
        <v>2612</v>
      </c>
      <c r="G186" s="38"/>
      <c r="J186" s="30">
        <v>1</v>
      </c>
      <c r="L186" s="30">
        <v>1</v>
      </c>
      <c r="T186">
        <v>1</v>
      </c>
    </row>
    <row r="187" spans="2:20" hidden="1" x14ac:dyDescent="0.25">
      <c r="D187" s="30" t="s">
        <v>869</v>
      </c>
      <c r="E187" s="30" t="s">
        <v>868</v>
      </c>
      <c r="F187" s="34" t="s">
        <v>2613</v>
      </c>
      <c r="G187" s="38"/>
      <c r="I187" s="30">
        <v>1</v>
      </c>
      <c r="L187" s="30">
        <v>1</v>
      </c>
      <c r="M187" s="30">
        <v>1</v>
      </c>
      <c r="N187" s="30">
        <v>1</v>
      </c>
      <c r="O187" s="30">
        <v>1</v>
      </c>
      <c r="P187" s="30">
        <v>1</v>
      </c>
      <c r="T187">
        <v>1</v>
      </c>
    </row>
    <row r="188" spans="2:20" hidden="1" x14ac:dyDescent="0.25">
      <c r="D188" s="30" t="s">
        <v>870</v>
      </c>
      <c r="E188" s="30" t="s">
        <v>869</v>
      </c>
      <c r="F188" s="34" t="s">
        <v>2613</v>
      </c>
      <c r="I188" s="30">
        <v>1</v>
      </c>
      <c r="L188" s="30">
        <v>1</v>
      </c>
      <c r="M188" s="30">
        <v>1</v>
      </c>
      <c r="N188" s="30">
        <v>1</v>
      </c>
      <c r="O188" s="30">
        <v>1</v>
      </c>
      <c r="P188" s="30">
        <v>1</v>
      </c>
      <c r="T188">
        <v>1</v>
      </c>
    </row>
    <row r="189" spans="2:20" hidden="1" x14ac:dyDescent="0.25">
      <c r="D189" s="30" t="s">
        <v>859</v>
      </c>
      <c r="E189" s="30" t="s">
        <v>870</v>
      </c>
      <c r="F189" s="34" t="s">
        <v>2613</v>
      </c>
      <c r="I189" s="30">
        <v>1</v>
      </c>
      <c r="L189" s="30">
        <v>1</v>
      </c>
      <c r="M189" s="30">
        <v>1</v>
      </c>
      <c r="N189" s="30">
        <v>1</v>
      </c>
      <c r="O189" s="30">
        <v>1</v>
      </c>
      <c r="P189" s="30">
        <v>1</v>
      </c>
      <c r="T189">
        <v>1</v>
      </c>
    </row>
    <row r="190" spans="2:20" hidden="1" x14ac:dyDescent="0.25">
      <c r="D190" s="30" t="s">
        <v>860</v>
      </c>
      <c r="E190" s="30" t="s">
        <v>859</v>
      </c>
      <c r="F190" s="34" t="s">
        <v>2613</v>
      </c>
      <c r="I190" s="30">
        <v>1</v>
      </c>
      <c r="L190" s="30">
        <v>1</v>
      </c>
      <c r="M190" s="30">
        <v>1</v>
      </c>
      <c r="N190" s="30">
        <v>1</v>
      </c>
      <c r="O190" s="30">
        <v>1</v>
      </c>
      <c r="P190" s="30">
        <v>1</v>
      </c>
      <c r="T190">
        <v>1</v>
      </c>
    </row>
    <row r="191" spans="2:20" hidden="1" x14ac:dyDescent="0.25">
      <c r="D191" s="30" t="s">
        <v>861</v>
      </c>
      <c r="E191" s="30" t="s">
        <v>860</v>
      </c>
      <c r="F191" s="34" t="s">
        <v>2613</v>
      </c>
      <c r="I191" s="30">
        <v>1</v>
      </c>
      <c r="L191" s="30">
        <v>1</v>
      </c>
      <c r="M191" s="30">
        <v>1</v>
      </c>
      <c r="N191" s="30">
        <v>1</v>
      </c>
      <c r="O191" s="30">
        <v>1</v>
      </c>
      <c r="P191" s="30">
        <v>1</v>
      </c>
      <c r="T191">
        <v>1</v>
      </c>
    </row>
    <row r="192" spans="2:20" hidden="1" x14ac:dyDescent="0.25">
      <c r="D192" s="30" t="s">
        <v>862</v>
      </c>
      <c r="E192" s="30" t="s">
        <v>861</v>
      </c>
      <c r="F192" s="34" t="s">
        <v>2613</v>
      </c>
      <c r="I192" s="30">
        <v>1</v>
      </c>
      <c r="L192" s="30">
        <v>1</v>
      </c>
      <c r="M192" s="30">
        <v>1</v>
      </c>
      <c r="N192" s="30">
        <v>1</v>
      </c>
      <c r="O192" s="30">
        <v>1</v>
      </c>
      <c r="P192" s="30">
        <v>1</v>
      </c>
      <c r="T192">
        <v>1</v>
      </c>
    </row>
    <row r="193" spans="2:20" hidden="1" x14ac:dyDescent="0.25">
      <c r="D193" s="30" t="s">
        <v>863</v>
      </c>
      <c r="E193" s="30" t="s">
        <v>862</v>
      </c>
      <c r="F193" s="34" t="s">
        <v>2613</v>
      </c>
      <c r="I193" s="30">
        <v>1</v>
      </c>
      <c r="L193" s="30">
        <v>1</v>
      </c>
      <c r="M193" s="30">
        <v>1</v>
      </c>
      <c r="N193" s="30">
        <v>1</v>
      </c>
      <c r="O193" s="30">
        <v>1</v>
      </c>
      <c r="P193" s="30">
        <v>1</v>
      </c>
      <c r="T193">
        <v>1</v>
      </c>
    </row>
    <row r="194" spans="2:20" hidden="1" x14ac:dyDescent="0.25">
      <c r="D194" s="30" t="s">
        <v>864</v>
      </c>
      <c r="E194" s="30" t="s">
        <v>863</v>
      </c>
      <c r="F194" s="34" t="s">
        <v>2613</v>
      </c>
      <c r="I194" s="30">
        <v>1</v>
      </c>
      <c r="L194" s="30">
        <v>1</v>
      </c>
      <c r="M194" s="30">
        <v>1</v>
      </c>
      <c r="N194" s="30">
        <v>1</v>
      </c>
      <c r="O194" s="30">
        <v>1</v>
      </c>
      <c r="P194" s="30">
        <v>1</v>
      </c>
      <c r="T194">
        <v>1</v>
      </c>
    </row>
    <row r="195" spans="2:20" hidden="1" x14ac:dyDescent="0.25">
      <c r="D195" s="30" t="s">
        <v>865</v>
      </c>
      <c r="E195" s="30" t="s">
        <v>864</v>
      </c>
      <c r="F195" s="34" t="s">
        <v>2613</v>
      </c>
      <c r="I195" s="30">
        <v>1</v>
      </c>
      <c r="L195" s="30">
        <v>1</v>
      </c>
      <c r="M195" s="30">
        <v>1</v>
      </c>
      <c r="N195" s="30">
        <v>1</v>
      </c>
      <c r="O195" s="30">
        <v>1</v>
      </c>
      <c r="P195" s="30">
        <v>1</v>
      </c>
      <c r="T195">
        <v>1</v>
      </c>
    </row>
    <row r="196" spans="2:20" hidden="1" x14ac:dyDescent="0.25">
      <c r="D196" s="30" t="s">
        <v>866</v>
      </c>
      <c r="E196" s="30" t="s">
        <v>865</v>
      </c>
      <c r="F196" s="34" t="s">
        <v>2613</v>
      </c>
      <c r="I196" s="30">
        <v>1</v>
      </c>
      <c r="L196" s="30">
        <v>1</v>
      </c>
      <c r="M196" s="30">
        <v>1</v>
      </c>
      <c r="N196" s="30">
        <v>1</v>
      </c>
      <c r="O196" s="30">
        <v>1</v>
      </c>
      <c r="P196" s="30">
        <v>1</v>
      </c>
      <c r="T196">
        <v>1</v>
      </c>
    </row>
    <row r="197" spans="2:20" hidden="1" x14ac:dyDescent="0.25">
      <c r="D197" s="30" t="s">
        <v>867</v>
      </c>
      <c r="E197" s="30" t="s">
        <v>866</v>
      </c>
      <c r="F197" s="34" t="s">
        <v>2613</v>
      </c>
      <c r="I197" s="30">
        <v>1</v>
      </c>
      <c r="L197" s="30">
        <v>1</v>
      </c>
      <c r="M197" s="30">
        <v>1</v>
      </c>
      <c r="N197" s="30">
        <v>1</v>
      </c>
      <c r="O197" s="30">
        <v>1</v>
      </c>
      <c r="P197" s="30">
        <v>1</v>
      </c>
      <c r="T197">
        <v>1</v>
      </c>
    </row>
    <row r="198" spans="2:20" hidden="1" x14ac:dyDescent="0.25">
      <c r="B198" s="31"/>
      <c r="C198" s="31"/>
      <c r="D198" s="30" t="s">
        <v>868</v>
      </c>
      <c r="E198" s="30" t="s">
        <v>867</v>
      </c>
      <c r="F198" s="35" t="s">
        <v>2613</v>
      </c>
      <c r="I198" s="30">
        <v>1</v>
      </c>
      <c r="L198" s="30">
        <v>1</v>
      </c>
      <c r="M198" s="30">
        <v>1</v>
      </c>
      <c r="N198" s="30">
        <v>1</v>
      </c>
      <c r="O198" s="30">
        <v>1</v>
      </c>
      <c r="P198" s="30">
        <v>1</v>
      </c>
      <c r="T198">
        <v>1</v>
      </c>
    </row>
    <row r="199" spans="2:20" x14ac:dyDescent="0.25">
      <c r="D199" s="30" t="s">
        <v>869</v>
      </c>
      <c r="E199" s="30" t="s">
        <v>860</v>
      </c>
      <c r="F199" s="34" t="s">
        <v>2618</v>
      </c>
      <c r="J199" s="30">
        <v>1</v>
      </c>
      <c r="L199" s="30">
        <v>1</v>
      </c>
      <c r="M199" s="30">
        <v>1</v>
      </c>
      <c r="N199" s="30">
        <v>1</v>
      </c>
      <c r="O199" s="30">
        <v>1</v>
      </c>
      <c r="P199" s="30">
        <v>1</v>
      </c>
      <c r="T199">
        <v>1</v>
      </c>
    </row>
    <row r="200" spans="2:20" x14ac:dyDescent="0.25">
      <c r="D200" s="30" t="s">
        <v>870</v>
      </c>
      <c r="E200" s="30" t="s">
        <v>859</v>
      </c>
      <c r="F200" s="34" t="s">
        <v>2618</v>
      </c>
      <c r="J200" s="30">
        <v>1</v>
      </c>
      <c r="L200" s="30">
        <v>1</v>
      </c>
      <c r="M200" s="30">
        <v>1</v>
      </c>
      <c r="N200" s="30">
        <v>1</v>
      </c>
      <c r="O200" s="30">
        <v>1</v>
      </c>
      <c r="P200" s="30">
        <v>1</v>
      </c>
      <c r="T200">
        <v>1</v>
      </c>
    </row>
    <row r="201" spans="2:20" x14ac:dyDescent="0.25">
      <c r="D201" s="30" t="s">
        <v>859</v>
      </c>
      <c r="E201" s="30" t="s">
        <v>870</v>
      </c>
      <c r="F201" s="34" t="s">
        <v>2618</v>
      </c>
      <c r="J201" s="30">
        <v>1</v>
      </c>
      <c r="L201" s="30">
        <v>1</v>
      </c>
      <c r="M201" s="30">
        <v>1</v>
      </c>
      <c r="N201" s="30">
        <v>1</v>
      </c>
      <c r="O201" s="30">
        <v>1</v>
      </c>
      <c r="P201" s="30">
        <v>1</v>
      </c>
      <c r="T201">
        <v>1</v>
      </c>
    </row>
    <row r="202" spans="2:20" x14ac:dyDescent="0.25">
      <c r="D202" s="30" t="s">
        <v>860</v>
      </c>
      <c r="E202" s="30" t="s">
        <v>869</v>
      </c>
      <c r="F202" s="34" t="s">
        <v>2618</v>
      </c>
      <c r="J202" s="30">
        <v>1</v>
      </c>
      <c r="L202" s="30">
        <v>1</v>
      </c>
      <c r="M202" s="30">
        <v>1</v>
      </c>
      <c r="N202" s="30">
        <v>1</v>
      </c>
      <c r="O202" s="30">
        <v>1</v>
      </c>
      <c r="P202" s="30">
        <v>1</v>
      </c>
      <c r="T202">
        <v>1</v>
      </c>
    </row>
    <row r="203" spans="2:20" x14ac:dyDescent="0.25">
      <c r="D203" s="30" t="s">
        <v>861</v>
      </c>
      <c r="E203" s="30" t="s">
        <v>868</v>
      </c>
      <c r="F203" s="34" t="s">
        <v>2618</v>
      </c>
      <c r="J203" s="30">
        <v>1</v>
      </c>
      <c r="L203" s="30">
        <v>1</v>
      </c>
      <c r="M203" s="30">
        <v>1</v>
      </c>
      <c r="N203" s="30">
        <v>1</v>
      </c>
      <c r="O203" s="30">
        <v>1</v>
      </c>
      <c r="P203" s="30">
        <v>1</v>
      </c>
      <c r="T203">
        <v>1</v>
      </c>
    </row>
    <row r="204" spans="2:20" x14ac:dyDescent="0.25">
      <c r="D204" s="30" t="s">
        <v>862</v>
      </c>
      <c r="E204" s="30" t="s">
        <v>867</v>
      </c>
      <c r="F204" s="34" t="s">
        <v>2618</v>
      </c>
      <c r="J204" s="30">
        <v>1</v>
      </c>
      <c r="L204" s="30">
        <v>1</v>
      </c>
      <c r="M204" s="30">
        <v>1</v>
      </c>
      <c r="N204" s="30">
        <v>1</v>
      </c>
      <c r="O204" s="30">
        <v>1</v>
      </c>
      <c r="P204" s="30">
        <v>1</v>
      </c>
      <c r="T204">
        <v>1</v>
      </c>
    </row>
    <row r="205" spans="2:20" x14ac:dyDescent="0.25">
      <c r="D205" s="30" t="s">
        <v>863</v>
      </c>
      <c r="E205" s="30" t="s">
        <v>866</v>
      </c>
      <c r="F205" s="34" t="s">
        <v>2618</v>
      </c>
      <c r="J205" s="30">
        <v>1</v>
      </c>
      <c r="L205" s="30">
        <v>1</v>
      </c>
      <c r="M205" s="30">
        <v>1</v>
      </c>
      <c r="N205" s="30">
        <v>1</v>
      </c>
      <c r="O205" s="30">
        <v>1</v>
      </c>
      <c r="P205" s="30">
        <v>1</v>
      </c>
      <c r="T205">
        <v>1</v>
      </c>
    </row>
    <row r="206" spans="2:20" x14ac:dyDescent="0.25">
      <c r="D206" s="30" t="s">
        <v>864</v>
      </c>
      <c r="E206" s="30" t="s">
        <v>865</v>
      </c>
      <c r="F206" s="34" t="s">
        <v>2618</v>
      </c>
      <c r="J206" s="30">
        <v>1</v>
      </c>
      <c r="L206" s="30">
        <v>1</v>
      </c>
      <c r="M206" s="30">
        <v>1</v>
      </c>
      <c r="N206" s="30">
        <v>1</v>
      </c>
      <c r="O206" s="30">
        <v>1</v>
      </c>
      <c r="P206" s="30">
        <v>1</v>
      </c>
      <c r="T206">
        <v>1</v>
      </c>
    </row>
    <row r="207" spans="2:20" x14ac:dyDescent="0.25">
      <c r="D207" s="30" t="s">
        <v>865</v>
      </c>
      <c r="E207" s="30" t="s">
        <v>864</v>
      </c>
      <c r="F207" s="34" t="s">
        <v>2618</v>
      </c>
      <c r="J207" s="30">
        <v>1</v>
      </c>
      <c r="L207" s="30">
        <v>1</v>
      </c>
      <c r="M207" s="30">
        <v>1</v>
      </c>
      <c r="N207" s="30">
        <v>1</v>
      </c>
      <c r="O207" s="30">
        <v>1</v>
      </c>
      <c r="P207" s="30">
        <v>1</v>
      </c>
      <c r="T207">
        <v>1</v>
      </c>
    </row>
    <row r="208" spans="2:20" x14ac:dyDescent="0.25">
      <c r="D208" s="30" t="s">
        <v>866</v>
      </c>
      <c r="E208" s="30" t="s">
        <v>863</v>
      </c>
      <c r="F208" s="34" t="s">
        <v>2618</v>
      </c>
      <c r="J208" s="30">
        <v>1</v>
      </c>
      <c r="L208" s="30">
        <v>1</v>
      </c>
      <c r="M208" s="30">
        <v>1</v>
      </c>
      <c r="N208" s="30">
        <v>1</v>
      </c>
      <c r="O208" s="30">
        <v>1</v>
      </c>
      <c r="P208" s="30">
        <v>1</v>
      </c>
      <c r="T208">
        <v>1</v>
      </c>
    </row>
    <row r="209" spans="1:20" x14ac:dyDescent="0.25">
      <c r="D209" s="30" t="s">
        <v>867</v>
      </c>
      <c r="E209" s="30" t="s">
        <v>862</v>
      </c>
      <c r="F209" s="34" t="s">
        <v>2618</v>
      </c>
      <c r="J209" s="30">
        <v>1</v>
      </c>
      <c r="L209" s="30">
        <v>1</v>
      </c>
      <c r="M209" s="30">
        <v>1</v>
      </c>
      <c r="N209" s="30">
        <v>1</v>
      </c>
      <c r="O209" s="30">
        <v>1</v>
      </c>
      <c r="P209" s="30">
        <v>1</v>
      </c>
      <c r="T209">
        <v>1</v>
      </c>
    </row>
    <row r="210" spans="1:20" x14ac:dyDescent="0.25">
      <c r="B210" s="31"/>
      <c r="C210" s="31"/>
      <c r="D210" s="39" t="s">
        <v>868</v>
      </c>
      <c r="E210" s="39" t="s">
        <v>867</v>
      </c>
      <c r="F210" s="35" t="s">
        <v>2618</v>
      </c>
      <c r="J210" s="30">
        <v>1</v>
      </c>
      <c r="L210" s="30">
        <v>1</v>
      </c>
      <c r="M210" s="30">
        <v>1</v>
      </c>
      <c r="N210" s="30">
        <v>1</v>
      </c>
      <c r="O210" s="30">
        <v>1</v>
      </c>
      <c r="P210" s="30">
        <v>1</v>
      </c>
      <c r="T210">
        <v>1</v>
      </c>
    </row>
    <row r="211" spans="1:20" hidden="1" x14ac:dyDescent="0.25">
      <c r="D211" s="30" t="s">
        <v>869</v>
      </c>
      <c r="E211" s="30" t="s">
        <v>867</v>
      </c>
      <c r="F211" s="34" t="s">
        <v>3702</v>
      </c>
      <c r="H211" s="30">
        <v>1</v>
      </c>
      <c r="L211" s="30">
        <v>1</v>
      </c>
      <c r="M211" s="30">
        <v>1</v>
      </c>
      <c r="N211" s="30">
        <v>1</v>
      </c>
      <c r="O211" s="30">
        <v>1</v>
      </c>
      <c r="P211" s="30">
        <v>1</v>
      </c>
      <c r="T211">
        <v>1</v>
      </c>
    </row>
    <row r="212" spans="1:20" hidden="1" x14ac:dyDescent="0.25">
      <c r="D212" s="30" t="s">
        <v>870</v>
      </c>
      <c r="E212" s="30" t="s">
        <v>867</v>
      </c>
      <c r="F212" s="34" t="s">
        <v>3702</v>
      </c>
      <c r="H212" s="30">
        <v>1</v>
      </c>
      <c r="L212" s="30">
        <v>1</v>
      </c>
      <c r="M212" s="30">
        <v>1</v>
      </c>
      <c r="N212" s="30">
        <v>1</v>
      </c>
      <c r="O212" s="30">
        <v>1</v>
      </c>
      <c r="P212" s="30">
        <v>1</v>
      </c>
      <c r="T212">
        <v>1</v>
      </c>
    </row>
    <row r="213" spans="1:20" hidden="1" x14ac:dyDescent="0.25">
      <c r="D213" s="30" t="s">
        <v>859</v>
      </c>
      <c r="E213" s="30" t="s">
        <v>870</v>
      </c>
      <c r="F213" s="34" t="s">
        <v>3702</v>
      </c>
      <c r="H213" s="30">
        <v>1</v>
      </c>
      <c r="L213" s="30">
        <v>1</v>
      </c>
      <c r="M213" s="30">
        <v>1</v>
      </c>
      <c r="N213" s="30">
        <v>1</v>
      </c>
      <c r="O213" s="30">
        <v>1</v>
      </c>
      <c r="P213" s="30">
        <v>1</v>
      </c>
      <c r="T213">
        <v>1</v>
      </c>
    </row>
    <row r="214" spans="1:20" hidden="1" x14ac:dyDescent="0.25">
      <c r="D214" s="30" t="s">
        <v>860</v>
      </c>
      <c r="E214" s="30" t="s">
        <v>870</v>
      </c>
      <c r="F214" s="34" t="s">
        <v>3702</v>
      </c>
      <c r="H214" s="30">
        <v>1</v>
      </c>
      <c r="L214" s="30">
        <v>1</v>
      </c>
      <c r="M214" s="30">
        <v>1</v>
      </c>
      <c r="N214" s="30">
        <v>1</v>
      </c>
      <c r="O214" s="30">
        <v>1</v>
      </c>
      <c r="P214" s="30">
        <v>1</v>
      </c>
      <c r="T214">
        <v>1</v>
      </c>
    </row>
    <row r="215" spans="1:20" hidden="1" x14ac:dyDescent="0.25">
      <c r="D215" s="30" t="s">
        <v>861</v>
      </c>
      <c r="E215" s="30" t="s">
        <v>870</v>
      </c>
      <c r="F215" s="34" t="s">
        <v>3702</v>
      </c>
      <c r="H215" s="30">
        <v>1</v>
      </c>
      <c r="L215" s="30">
        <v>1</v>
      </c>
      <c r="M215" s="30">
        <v>1</v>
      </c>
      <c r="N215" s="30">
        <v>1</v>
      </c>
      <c r="O215" s="30">
        <v>1</v>
      </c>
      <c r="P215" s="30">
        <v>1</v>
      </c>
      <c r="T215">
        <v>1</v>
      </c>
    </row>
    <row r="216" spans="1:20" hidden="1" x14ac:dyDescent="0.25">
      <c r="D216" s="30" t="s">
        <v>862</v>
      </c>
      <c r="E216" s="30" t="s">
        <v>861</v>
      </c>
      <c r="F216" s="34" t="s">
        <v>3702</v>
      </c>
      <c r="H216" s="30">
        <v>1</v>
      </c>
      <c r="L216" s="30">
        <v>1</v>
      </c>
      <c r="M216" s="30">
        <v>1</v>
      </c>
      <c r="N216" s="30">
        <v>1</v>
      </c>
      <c r="O216" s="30">
        <v>1</v>
      </c>
      <c r="P216" s="30">
        <v>1</v>
      </c>
      <c r="T216">
        <v>1</v>
      </c>
    </row>
    <row r="217" spans="1:20" hidden="1" x14ac:dyDescent="0.25">
      <c r="D217" s="30" t="s">
        <v>863</v>
      </c>
      <c r="E217" s="30" t="s">
        <v>861</v>
      </c>
      <c r="F217" s="34" t="s">
        <v>3702</v>
      </c>
      <c r="H217" s="30">
        <v>1</v>
      </c>
      <c r="L217" s="30">
        <v>1</v>
      </c>
      <c r="M217" s="30">
        <v>1</v>
      </c>
      <c r="N217" s="30">
        <v>1</v>
      </c>
      <c r="O217" s="30">
        <v>1</v>
      </c>
      <c r="P217" s="30">
        <v>1</v>
      </c>
      <c r="T217">
        <v>1</v>
      </c>
    </row>
    <row r="218" spans="1:20" hidden="1" x14ac:dyDescent="0.25">
      <c r="D218" s="30" t="s">
        <v>864</v>
      </c>
      <c r="E218" s="30" t="s">
        <v>861</v>
      </c>
      <c r="F218" s="34" t="s">
        <v>3702</v>
      </c>
      <c r="H218" s="30">
        <v>1</v>
      </c>
      <c r="L218" s="30">
        <v>1</v>
      </c>
      <c r="M218" s="30">
        <v>1</v>
      </c>
      <c r="N218" s="30">
        <v>1</v>
      </c>
      <c r="O218" s="30">
        <v>1</v>
      </c>
      <c r="P218" s="30">
        <v>1</v>
      </c>
      <c r="T218">
        <v>1</v>
      </c>
    </row>
    <row r="219" spans="1:20" hidden="1" x14ac:dyDescent="0.25">
      <c r="D219" s="30" t="s">
        <v>865</v>
      </c>
      <c r="E219" s="30" t="s">
        <v>864</v>
      </c>
      <c r="F219" s="34" t="s">
        <v>3702</v>
      </c>
      <c r="H219" s="30">
        <v>1</v>
      </c>
      <c r="L219" s="30">
        <v>1</v>
      </c>
      <c r="M219" s="30">
        <v>1</v>
      </c>
      <c r="N219" s="30">
        <v>1</v>
      </c>
      <c r="O219" s="30">
        <v>1</v>
      </c>
      <c r="P219" s="30">
        <v>1</v>
      </c>
      <c r="T219">
        <v>1</v>
      </c>
    </row>
    <row r="220" spans="1:20" hidden="1" x14ac:dyDescent="0.25">
      <c r="D220" s="30" t="s">
        <v>866</v>
      </c>
      <c r="E220" s="30" t="s">
        <v>864</v>
      </c>
      <c r="F220" s="34" t="s">
        <v>3702</v>
      </c>
      <c r="H220" s="30">
        <v>1</v>
      </c>
      <c r="L220" s="30">
        <v>1</v>
      </c>
      <c r="M220" s="30">
        <v>1</v>
      </c>
      <c r="N220" s="30">
        <v>1</v>
      </c>
      <c r="O220" s="30">
        <v>1</v>
      </c>
      <c r="P220" s="30">
        <v>1</v>
      </c>
      <c r="T220">
        <v>1</v>
      </c>
    </row>
    <row r="221" spans="1:20" hidden="1" x14ac:dyDescent="0.25">
      <c r="D221" s="30" t="s">
        <v>867</v>
      </c>
      <c r="E221" s="30" t="s">
        <v>864</v>
      </c>
      <c r="F221" s="34" t="s">
        <v>3702</v>
      </c>
      <c r="H221" s="30">
        <v>1</v>
      </c>
      <c r="L221" s="30">
        <v>1</v>
      </c>
      <c r="M221" s="30">
        <v>1</v>
      </c>
      <c r="N221" s="30">
        <v>1</v>
      </c>
      <c r="O221" s="30">
        <v>1</v>
      </c>
      <c r="P221" s="30">
        <v>1</v>
      </c>
      <c r="T221">
        <v>1</v>
      </c>
    </row>
    <row r="222" spans="1:20" hidden="1" x14ac:dyDescent="0.25">
      <c r="A222" s="39"/>
      <c r="B222" s="31"/>
      <c r="C222" s="31"/>
      <c r="D222" s="39" t="s">
        <v>868</v>
      </c>
      <c r="E222" s="39" t="s">
        <v>867</v>
      </c>
      <c r="F222" s="34" t="s">
        <v>3702</v>
      </c>
      <c r="G222" s="39"/>
      <c r="H222" s="39">
        <v>1</v>
      </c>
      <c r="I222" s="39"/>
      <c r="J222" s="39"/>
      <c r="K222" s="39"/>
      <c r="L222" s="39">
        <v>1</v>
      </c>
      <c r="M222" s="39">
        <v>1</v>
      </c>
      <c r="N222" s="39">
        <v>1</v>
      </c>
      <c r="O222" s="39">
        <v>1</v>
      </c>
      <c r="P222" s="39">
        <v>1</v>
      </c>
      <c r="T222">
        <v>1</v>
      </c>
    </row>
    <row r="223" spans="1:20" hidden="1" x14ac:dyDescent="0.25">
      <c r="D223" s="30" t="s">
        <v>869</v>
      </c>
      <c r="E223" s="30" t="s">
        <v>859</v>
      </c>
      <c r="F223" s="34" t="s">
        <v>3703</v>
      </c>
      <c r="H223" s="30">
        <v>1</v>
      </c>
      <c r="L223" s="30">
        <v>1</v>
      </c>
      <c r="M223" s="30">
        <v>1</v>
      </c>
      <c r="N223" s="30">
        <v>1</v>
      </c>
      <c r="O223" s="30">
        <v>1</v>
      </c>
      <c r="P223" s="30">
        <v>1</v>
      </c>
      <c r="T223">
        <v>1</v>
      </c>
    </row>
    <row r="224" spans="1:20" hidden="1" x14ac:dyDescent="0.25">
      <c r="D224" s="30" t="s">
        <v>870</v>
      </c>
      <c r="E224" s="30" t="s">
        <v>859</v>
      </c>
      <c r="F224" s="34" t="s">
        <v>3703</v>
      </c>
      <c r="H224" s="30">
        <v>1</v>
      </c>
      <c r="L224" s="30">
        <v>1</v>
      </c>
      <c r="M224" s="30">
        <v>1</v>
      </c>
      <c r="N224" s="30">
        <v>1</v>
      </c>
      <c r="O224" s="30">
        <v>1</v>
      </c>
      <c r="P224" s="30">
        <v>1</v>
      </c>
      <c r="T224">
        <v>1</v>
      </c>
    </row>
    <row r="225" spans="1:20" hidden="1" x14ac:dyDescent="0.25">
      <c r="D225" s="30" t="s">
        <v>859</v>
      </c>
      <c r="E225" s="30" t="s">
        <v>862</v>
      </c>
      <c r="F225" s="34" t="s">
        <v>3703</v>
      </c>
      <c r="H225" s="30">
        <v>1</v>
      </c>
      <c r="L225" s="30">
        <v>1</v>
      </c>
      <c r="M225" s="30">
        <v>1</v>
      </c>
      <c r="N225" s="30">
        <v>1</v>
      </c>
      <c r="O225" s="30">
        <v>1</v>
      </c>
      <c r="P225" s="30">
        <v>1</v>
      </c>
      <c r="T225">
        <v>1</v>
      </c>
    </row>
    <row r="226" spans="1:20" hidden="1" x14ac:dyDescent="0.25">
      <c r="D226" s="30" t="s">
        <v>860</v>
      </c>
      <c r="E226" s="30" t="s">
        <v>862</v>
      </c>
      <c r="F226" s="34" t="s">
        <v>3703</v>
      </c>
      <c r="H226" s="30">
        <v>1</v>
      </c>
      <c r="L226" s="30">
        <v>1</v>
      </c>
      <c r="M226" s="30">
        <v>1</v>
      </c>
      <c r="N226" s="30">
        <v>1</v>
      </c>
      <c r="O226" s="30">
        <v>1</v>
      </c>
      <c r="P226" s="30">
        <v>1</v>
      </c>
      <c r="T226">
        <v>1</v>
      </c>
    </row>
    <row r="227" spans="1:20" hidden="1" x14ac:dyDescent="0.25">
      <c r="D227" s="30" t="s">
        <v>861</v>
      </c>
      <c r="E227" s="30" t="s">
        <v>862</v>
      </c>
      <c r="F227" s="34" t="s">
        <v>3703</v>
      </c>
      <c r="H227" s="30">
        <v>1</v>
      </c>
      <c r="L227" s="30">
        <v>1</v>
      </c>
      <c r="M227" s="30">
        <v>1</v>
      </c>
      <c r="N227" s="30">
        <v>1</v>
      </c>
      <c r="O227" s="30">
        <v>1</v>
      </c>
      <c r="P227" s="30">
        <v>1</v>
      </c>
      <c r="T227">
        <v>1</v>
      </c>
    </row>
    <row r="228" spans="1:20" hidden="1" x14ac:dyDescent="0.25">
      <c r="D228" s="30" t="s">
        <v>862</v>
      </c>
      <c r="E228" s="30" t="s">
        <v>865</v>
      </c>
      <c r="F228" s="34" t="s">
        <v>3703</v>
      </c>
      <c r="H228" s="30">
        <v>1</v>
      </c>
      <c r="L228" s="30">
        <v>1</v>
      </c>
      <c r="M228" s="30">
        <v>1</v>
      </c>
      <c r="N228" s="30">
        <v>1</v>
      </c>
      <c r="O228" s="30">
        <v>1</v>
      </c>
      <c r="P228" s="30">
        <v>1</v>
      </c>
      <c r="T228">
        <v>1</v>
      </c>
    </row>
    <row r="229" spans="1:20" hidden="1" x14ac:dyDescent="0.25">
      <c r="D229" s="30" t="s">
        <v>863</v>
      </c>
      <c r="E229" s="30" t="s">
        <v>865</v>
      </c>
      <c r="F229" s="34" t="s">
        <v>3703</v>
      </c>
      <c r="H229" s="30">
        <v>1</v>
      </c>
      <c r="L229" s="30">
        <v>1</v>
      </c>
      <c r="M229" s="30">
        <v>1</v>
      </c>
      <c r="N229" s="30">
        <v>1</v>
      </c>
      <c r="O229" s="30">
        <v>1</v>
      </c>
      <c r="P229" s="30">
        <v>1</v>
      </c>
      <c r="T229">
        <v>1</v>
      </c>
    </row>
    <row r="230" spans="1:20" hidden="1" x14ac:dyDescent="0.25">
      <c r="D230" s="30" t="s">
        <v>864</v>
      </c>
      <c r="E230" s="30" t="s">
        <v>865</v>
      </c>
      <c r="F230" s="34" t="s">
        <v>3703</v>
      </c>
      <c r="H230" s="30">
        <v>1</v>
      </c>
      <c r="L230" s="30">
        <v>1</v>
      </c>
      <c r="M230" s="30">
        <v>1</v>
      </c>
      <c r="N230" s="30">
        <v>1</v>
      </c>
      <c r="O230" s="30">
        <v>1</v>
      </c>
      <c r="P230" s="30">
        <v>1</v>
      </c>
      <c r="T230">
        <v>1</v>
      </c>
    </row>
    <row r="231" spans="1:20" hidden="1" x14ac:dyDescent="0.25">
      <c r="D231" s="30" t="s">
        <v>865</v>
      </c>
      <c r="E231" s="30" t="s">
        <v>868</v>
      </c>
      <c r="F231" s="34" t="s">
        <v>3703</v>
      </c>
      <c r="H231" s="30">
        <v>1</v>
      </c>
      <c r="L231" s="30">
        <v>1</v>
      </c>
      <c r="M231" s="30">
        <v>1</v>
      </c>
      <c r="N231" s="30">
        <v>1</v>
      </c>
      <c r="O231" s="30">
        <v>1</v>
      </c>
      <c r="P231" s="30">
        <v>1</v>
      </c>
      <c r="T231">
        <v>1</v>
      </c>
    </row>
    <row r="232" spans="1:20" hidden="1" x14ac:dyDescent="0.25">
      <c r="D232" s="30" t="s">
        <v>866</v>
      </c>
      <c r="E232" s="30" t="s">
        <v>868</v>
      </c>
      <c r="F232" s="34" t="s">
        <v>3703</v>
      </c>
      <c r="H232" s="30">
        <v>1</v>
      </c>
      <c r="L232" s="30">
        <v>1</v>
      </c>
      <c r="M232" s="30">
        <v>1</v>
      </c>
      <c r="N232" s="30">
        <v>1</v>
      </c>
      <c r="O232" s="30">
        <v>1</v>
      </c>
      <c r="P232" s="30">
        <v>1</v>
      </c>
      <c r="T232">
        <v>1</v>
      </c>
    </row>
    <row r="233" spans="1:20" hidden="1" x14ac:dyDescent="0.25">
      <c r="A233" s="37"/>
      <c r="B233" s="33"/>
      <c r="C233" s="33"/>
      <c r="D233" s="37" t="s">
        <v>867</v>
      </c>
      <c r="E233" s="37" t="s">
        <v>868</v>
      </c>
      <c r="F233" s="34" t="s">
        <v>3703</v>
      </c>
      <c r="H233" s="30">
        <v>1</v>
      </c>
      <c r="L233" s="30">
        <v>1</v>
      </c>
      <c r="M233" s="30">
        <v>1</v>
      </c>
      <c r="N233" s="30">
        <v>1</v>
      </c>
      <c r="O233" s="30">
        <v>1</v>
      </c>
      <c r="P233" s="30">
        <v>1</v>
      </c>
      <c r="T233">
        <v>1</v>
      </c>
    </row>
    <row r="234" spans="1:20" hidden="1" x14ac:dyDescent="0.25">
      <c r="A234" s="39"/>
      <c r="B234" s="31"/>
      <c r="C234" s="31"/>
      <c r="D234" s="39" t="s">
        <v>868</v>
      </c>
      <c r="E234" s="39" t="s">
        <v>859</v>
      </c>
      <c r="F234" s="34" t="s">
        <v>3703</v>
      </c>
      <c r="G234" s="37"/>
      <c r="H234" s="37">
        <v>1</v>
      </c>
      <c r="I234" s="37"/>
      <c r="J234" s="37"/>
      <c r="K234" s="37"/>
      <c r="L234" s="37">
        <v>1</v>
      </c>
      <c r="M234" s="37">
        <v>1</v>
      </c>
      <c r="N234" s="37">
        <v>1</v>
      </c>
      <c r="O234" s="37">
        <v>1</v>
      </c>
      <c r="P234" s="37">
        <v>1</v>
      </c>
      <c r="T234">
        <v>1</v>
      </c>
    </row>
    <row r="235" spans="1:20" hidden="1" x14ac:dyDescent="0.25">
      <c r="A235" s="37"/>
      <c r="B235" s="33"/>
      <c r="C235" s="33"/>
      <c r="D235" s="37" t="s">
        <v>869</v>
      </c>
      <c r="E235" s="37" t="s">
        <v>862</v>
      </c>
      <c r="F235" s="34" t="s">
        <v>2620</v>
      </c>
      <c r="G235" s="37"/>
      <c r="H235" s="37"/>
      <c r="I235" s="37">
        <v>1</v>
      </c>
      <c r="J235" s="37"/>
      <c r="K235" s="37"/>
      <c r="L235" s="37">
        <v>1</v>
      </c>
      <c r="M235" s="37">
        <v>1</v>
      </c>
      <c r="N235" s="37">
        <v>1</v>
      </c>
      <c r="O235" s="37">
        <v>1</v>
      </c>
      <c r="P235" s="37">
        <v>1</v>
      </c>
      <c r="T235">
        <v>1</v>
      </c>
    </row>
    <row r="236" spans="1:20" hidden="1" x14ac:dyDescent="0.25">
      <c r="A236" s="37"/>
      <c r="B236" s="33"/>
      <c r="C236" s="37" t="s">
        <v>910</v>
      </c>
      <c r="D236" s="37" t="s">
        <v>870</v>
      </c>
      <c r="E236" s="33"/>
      <c r="F236" s="34" t="s">
        <v>2620</v>
      </c>
      <c r="G236" s="37"/>
      <c r="H236" s="37"/>
      <c r="I236" s="37">
        <v>1</v>
      </c>
      <c r="J236" s="37"/>
      <c r="K236" s="37"/>
      <c r="L236" s="37">
        <v>1</v>
      </c>
      <c r="M236" s="37">
        <v>1</v>
      </c>
      <c r="N236" s="37">
        <v>1</v>
      </c>
      <c r="O236" s="37">
        <v>1</v>
      </c>
      <c r="P236" s="37">
        <v>1</v>
      </c>
      <c r="T236">
        <v>1</v>
      </c>
    </row>
    <row r="237" spans="1:20" hidden="1" x14ac:dyDescent="0.25">
      <c r="A237" s="37"/>
      <c r="B237" s="33"/>
      <c r="C237" s="33"/>
      <c r="D237" s="37" t="s">
        <v>859</v>
      </c>
      <c r="E237" s="37" t="s">
        <v>905</v>
      </c>
      <c r="F237" s="34" t="s">
        <v>2620</v>
      </c>
      <c r="G237" s="37"/>
      <c r="H237" s="37"/>
      <c r="I237" s="37">
        <v>1</v>
      </c>
      <c r="J237" s="37"/>
      <c r="K237" s="37"/>
      <c r="L237" s="37">
        <v>1</v>
      </c>
      <c r="M237" s="37">
        <v>1</v>
      </c>
      <c r="N237" s="37">
        <v>1</v>
      </c>
      <c r="O237" s="37">
        <v>1</v>
      </c>
      <c r="P237" s="37">
        <v>1</v>
      </c>
      <c r="T237">
        <v>1</v>
      </c>
    </row>
    <row r="238" spans="1:20" hidden="1" x14ac:dyDescent="0.25">
      <c r="A238" s="37"/>
      <c r="B238" s="33"/>
      <c r="C238" s="33"/>
      <c r="D238" s="37" t="s">
        <v>860</v>
      </c>
      <c r="E238" s="37" t="s">
        <v>865</v>
      </c>
      <c r="F238" s="34" t="s">
        <v>2620</v>
      </c>
      <c r="G238" s="37"/>
      <c r="H238" s="37"/>
      <c r="I238" s="37">
        <v>1</v>
      </c>
      <c r="J238" s="37"/>
      <c r="K238" s="37"/>
      <c r="L238" s="37">
        <v>1</v>
      </c>
      <c r="M238" s="37">
        <v>1</v>
      </c>
      <c r="N238" s="37">
        <v>1</v>
      </c>
      <c r="O238" s="37">
        <v>1</v>
      </c>
      <c r="P238" s="37">
        <v>1</v>
      </c>
      <c r="T238">
        <v>1</v>
      </c>
    </row>
    <row r="239" spans="1:20" hidden="1" x14ac:dyDescent="0.25">
      <c r="A239" s="37"/>
      <c r="B239" s="33"/>
      <c r="C239" s="37" t="s">
        <v>914</v>
      </c>
      <c r="D239" s="37" t="s">
        <v>861</v>
      </c>
      <c r="E239" s="33"/>
      <c r="F239" s="34" t="s">
        <v>2620</v>
      </c>
      <c r="G239" s="37"/>
      <c r="H239" s="37"/>
      <c r="I239" s="37">
        <v>1</v>
      </c>
      <c r="J239" s="37"/>
      <c r="K239" s="37"/>
      <c r="L239" s="37">
        <v>1</v>
      </c>
      <c r="M239" s="37">
        <v>1</v>
      </c>
      <c r="N239" s="37">
        <v>1</v>
      </c>
      <c r="O239" s="37">
        <v>1</v>
      </c>
      <c r="P239" s="37">
        <v>1</v>
      </c>
      <c r="T239">
        <v>1</v>
      </c>
    </row>
    <row r="240" spans="1:20" hidden="1" x14ac:dyDescent="0.25">
      <c r="A240" s="37"/>
      <c r="B240" s="33"/>
      <c r="C240" s="37" t="s">
        <v>912</v>
      </c>
      <c r="D240" s="37" t="s">
        <v>862</v>
      </c>
      <c r="E240" s="33"/>
      <c r="F240" s="34" t="s">
        <v>2620</v>
      </c>
      <c r="G240" s="37"/>
      <c r="H240" s="37"/>
      <c r="I240" s="37">
        <v>1</v>
      </c>
      <c r="J240" s="37"/>
      <c r="K240" s="37"/>
      <c r="L240" s="37">
        <v>1</v>
      </c>
      <c r="M240" s="37">
        <v>1</v>
      </c>
      <c r="N240" s="37">
        <v>1</v>
      </c>
      <c r="O240" s="37">
        <v>1</v>
      </c>
      <c r="P240" s="37">
        <v>1</v>
      </c>
      <c r="T240">
        <v>1</v>
      </c>
    </row>
    <row r="241" spans="1:20" hidden="1" x14ac:dyDescent="0.25">
      <c r="A241" s="37"/>
      <c r="B241" s="33"/>
      <c r="C241" s="33"/>
      <c r="D241" s="37" t="s">
        <v>863</v>
      </c>
      <c r="E241" s="37" t="s">
        <v>868</v>
      </c>
      <c r="F241" s="34" t="s">
        <v>2620</v>
      </c>
      <c r="G241" s="37"/>
      <c r="H241" s="37"/>
      <c r="I241" s="37">
        <v>1</v>
      </c>
      <c r="J241" s="37"/>
      <c r="K241" s="37"/>
      <c r="L241" s="37">
        <v>1</v>
      </c>
      <c r="M241" s="37">
        <v>1</v>
      </c>
      <c r="N241" s="37">
        <v>1</v>
      </c>
      <c r="O241" s="37">
        <v>1</v>
      </c>
      <c r="P241" s="37">
        <v>1</v>
      </c>
      <c r="T241">
        <v>1</v>
      </c>
    </row>
    <row r="242" spans="1:20" hidden="1" x14ac:dyDescent="0.25">
      <c r="A242" s="37"/>
      <c r="B242" s="33"/>
      <c r="C242" s="37" t="s">
        <v>899</v>
      </c>
      <c r="D242" s="37" t="s">
        <v>864</v>
      </c>
      <c r="E242" s="33"/>
      <c r="F242" s="34" t="s">
        <v>2620</v>
      </c>
      <c r="G242" s="37"/>
      <c r="H242" s="37"/>
      <c r="I242" s="37">
        <v>1</v>
      </c>
      <c r="J242" s="37"/>
      <c r="K242" s="37"/>
      <c r="L242" s="37">
        <v>1</v>
      </c>
      <c r="M242" s="37">
        <v>1</v>
      </c>
      <c r="N242" s="37">
        <v>1</v>
      </c>
      <c r="O242" s="37">
        <v>1</v>
      </c>
      <c r="P242" s="37">
        <v>1</v>
      </c>
      <c r="T242">
        <v>1</v>
      </c>
    </row>
    <row r="243" spans="1:20" hidden="1" x14ac:dyDescent="0.25">
      <c r="A243" s="37"/>
      <c r="B243" s="33"/>
      <c r="C243" s="33"/>
      <c r="D243" s="37" t="s">
        <v>865</v>
      </c>
      <c r="E243" s="37" t="s">
        <v>916</v>
      </c>
      <c r="F243" s="34" t="s">
        <v>2620</v>
      </c>
      <c r="G243" s="37"/>
      <c r="H243" s="37"/>
      <c r="I243" s="37">
        <v>1</v>
      </c>
      <c r="J243" s="37"/>
      <c r="K243" s="37"/>
      <c r="L243" s="37">
        <v>1</v>
      </c>
      <c r="M243" s="37">
        <v>1</v>
      </c>
      <c r="N243" s="37">
        <v>1</v>
      </c>
      <c r="O243" s="37">
        <v>1</v>
      </c>
      <c r="P243" s="37">
        <v>1</v>
      </c>
      <c r="T243">
        <v>1</v>
      </c>
    </row>
    <row r="244" spans="1:20" hidden="1" x14ac:dyDescent="0.25">
      <c r="A244" s="37"/>
      <c r="B244" s="33"/>
      <c r="C244" s="33"/>
      <c r="D244" s="37" t="s">
        <v>866</v>
      </c>
      <c r="E244" s="37" t="s">
        <v>859</v>
      </c>
      <c r="F244" s="34" t="s">
        <v>2620</v>
      </c>
      <c r="G244" s="37"/>
      <c r="H244" s="37"/>
      <c r="I244" s="37">
        <v>1</v>
      </c>
      <c r="J244" s="37"/>
      <c r="K244" s="37"/>
      <c r="L244" s="37">
        <v>1</v>
      </c>
      <c r="M244" s="37">
        <v>1</v>
      </c>
      <c r="N244" s="37">
        <v>1</v>
      </c>
      <c r="O244" s="37">
        <v>1</v>
      </c>
      <c r="P244" s="37">
        <v>1</v>
      </c>
      <c r="T244">
        <v>1</v>
      </c>
    </row>
    <row r="245" spans="1:20" hidden="1" x14ac:dyDescent="0.25">
      <c r="A245" s="37"/>
      <c r="B245" s="33"/>
      <c r="C245" s="37" t="s">
        <v>903</v>
      </c>
      <c r="D245" s="37" t="s">
        <v>867</v>
      </c>
      <c r="E245" s="33"/>
      <c r="F245" s="34" t="s">
        <v>2620</v>
      </c>
      <c r="G245" s="37"/>
      <c r="H245" s="37"/>
      <c r="I245" s="37">
        <v>1</v>
      </c>
      <c r="J245" s="37"/>
      <c r="K245" s="37"/>
      <c r="L245" s="37">
        <v>1</v>
      </c>
      <c r="M245" s="37">
        <v>1</v>
      </c>
      <c r="N245" s="37">
        <v>1</v>
      </c>
      <c r="O245" s="37">
        <v>1</v>
      </c>
      <c r="P245" s="37">
        <v>1</v>
      </c>
      <c r="T245">
        <v>1</v>
      </c>
    </row>
    <row r="246" spans="1:20" hidden="1" x14ac:dyDescent="0.25">
      <c r="A246" s="39"/>
      <c r="B246" s="31"/>
      <c r="C246" s="39" t="s">
        <v>901</v>
      </c>
      <c r="D246" s="39" t="s">
        <v>868</v>
      </c>
      <c r="E246" s="31"/>
      <c r="F246" s="34" t="s">
        <v>2620</v>
      </c>
      <c r="G246" s="37"/>
      <c r="H246" s="37"/>
      <c r="I246" s="37">
        <v>1</v>
      </c>
      <c r="J246" s="37"/>
      <c r="K246" s="37"/>
      <c r="L246" s="37">
        <v>1</v>
      </c>
      <c r="M246" s="37">
        <v>1</v>
      </c>
      <c r="N246" s="37">
        <v>1</v>
      </c>
      <c r="O246" s="37">
        <v>1</v>
      </c>
      <c r="P246" s="37">
        <v>1</v>
      </c>
      <c r="T246">
        <v>1</v>
      </c>
    </row>
    <row r="247" spans="1:20" hidden="1" x14ac:dyDescent="0.25">
      <c r="C247" s="41" t="s">
        <v>914</v>
      </c>
      <c r="D247" s="37" t="s">
        <v>869</v>
      </c>
      <c r="F247" s="34" t="s">
        <v>2621</v>
      </c>
      <c r="I247" s="37">
        <v>1</v>
      </c>
      <c r="J247" s="37"/>
      <c r="K247" s="37"/>
      <c r="L247" s="37">
        <v>1</v>
      </c>
      <c r="M247" s="37">
        <v>1</v>
      </c>
      <c r="N247" s="37">
        <v>1</v>
      </c>
      <c r="O247" s="37">
        <v>1</v>
      </c>
      <c r="P247" s="37">
        <v>1</v>
      </c>
      <c r="T247">
        <v>1</v>
      </c>
    </row>
    <row r="248" spans="1:20" hidden="1" x14ac:dyDescent="0.25">
      <c r="C248" s="41" t="s">
        <v>910</v>
      </c>
      <c r="D248" s="37" t="s">
        <v>870</v>
      </c>
      <c r="F248" s="34" t="s">
        <v>2621</v>
      </c>
      <c r="I248" s="37">
        <v>1</v>
      </c>
      <c r="J248" s="37"/>
      <c r="K248" s="37"/>
      <c r="L248" s="37">
        <v>1</v>
      </c>
      <c r="M248" s="37">
        <v>1</v>
      </c>
      <c r="N248" s="37">
        <v>1</v>
      </c>
      <c r="O248" s="37">
        <v>1</v>
      </c>
      <c r="P248" s="37">
        <v>1</v>
      </c>
      <c r="T248">
        <v>1</v>
      </c>
    </row>
    <row r="249" spans="1:20" hidden="1" x14ac:dyDescent="0.25">
      <c r="C249" s="41" t="s">
        <v>903</v>
      </c>
      <c r="D249" s="37" t="s">
        <v>859</v>
      </c>
      <c r="F249" s="34" t="s">
        <v>2621</v>
      </c>
      <c r="I249" s="37">
        <v>1</v>
      </c>
      <c r="J249" s="37"/>
      <c r="K249" s="37"/>
      <c r="L249" s="37">
        <v>1</v>
      </c>
      <c r="M249" s="37">
        <v>1</v>
      </c>
      <c r="N249" s="37">
        <v>1</v>
      </c>
      <c r="O249" s="37">
        <v>1</v>
      </c>
      <c r="P249" s="37">
        <v>1</v>
      </c>
      <c r="T249">
        <v>1</v>
      </c>
    </row>
    <row r="250" spans="1:20" hidden="1" x14ac:dyDescent="0.25">
      <c r="C250" s="41" t="s">
        <v>899</v>
      </c>
      <c r="D250" s="37" t="s">
        <v>860</v>
      </c>
      <c r="F250" s="34" t="s">
        <v>2621</v>
      </c>
      <c r="I250" s="37">
        <v>1</v>
      </c>
      <c r="J250" s="37"/>
      <c r="K250" s="37"/>
      <c r="L250" s="37">
        <v>1</v>
      </c>
      <c r="M250" s="37">
        <v>1</v>
      </c>
      <c r="N250" s="37">
        <v>1</v>
      </c>
      <c r="O250" s="37">
        <v>1</v>
      </c>
      <c r="P250" s="37">
        <v>1</v>
      </c>
      <c r="T250">
        <v>1</v>
      </c>
    </row>
    <row r="251" spans="1:20" hidden="1" x14ac:dyDescent="0.25">
      <c r="C251" s="41" t="s">
        <v>914</v>
      </c>
      <c r="D251" s="37" t="s">
        <v>861</v>
      </c>
      <c r="F251" s="34" t="s">
        <v>2621</v>
      </c>
      <c r="I251" s="37">
        <v>1</v>
      </c>
      <c r="J251" s="37"/>
      <c r="K251" s="37"/>
      <c r="L251" s="37">
        <v>1</v>
      </c>
      <c r="M251" s="37">
        <v>1</v>
      </c>
      <c r="N251" s="37">
        <v>1</v>
      </c>
      <c r="O251" s="37">
        <v>1</v>
      </c>
      <c r="P251" s="37">
        <v>1</v>
      </c>
      <c r="T251">
        <v>1</v>
      </c>
    </row>
    <row r="252" spans="1:20" hidden="1" x14ac:dyDescent="0.25">
      <c r="C252" s="41" t="s">
        <v>910</v>
      </c>
      <c r="D252" s="37" t="s">
        <v>862</v>
      </c>
      <c r="F252" s="34" t="s">
        <v>2621</v>
      </c>
      <c r="I252" s="37">
        <v>1</v>
      </c>
      <c r="J252" s="37"/>
      <c r="K252" s="37"/>
      <c r="L252" s="37">
        <v>1</v>
      </c>
      <c r="M252" s="37">
        <v>1</v>
      </c>
      <c r="N252" s="37">
        <v>1</v>
      </c>
      <c r="O252" s="37">
        <v>1</v>
      </c>
      <c r="P252" s="37">
        <v>1</v>
      </c>
      <c r="T252">
        <v>1</v>
      </c>
    </row>
    <row r="253" spans="1:20" hidden="1" x14ac:dyDescent="0.25">
      <c r="C253" s="41" t="s">
        <v>903</v>
      </c>
      <c r="D253" s="37" t="s">
        <v>863</v>
      </c>
      <c r="F253" s="34" t="s">
        <v>2621</v>
      </c>
      <c r="I253" s="37">
        <v>1</v>
      </c>
      <c r="J253" s="37"/>
      <c r="K253" s="37"/>
      <c r="L253" s="37">
        <v>1</v>
      </c>
      <c r="M253" s="37">
        <v>1</v>
      </c>
      <c r="N253" s="37">
        <v>1</v>
      </c>
      <c r="O253" s="37">
        <v>1</v>
      </c>
      <c r="P253" s="37">
        <v>1</v>
      </c>
      <c r="T253">
        <v>1</v>
      </c>
    </row>
    <row r="254" spans="1:20" hidden="1" x14ac:dyDescent="0.25">
      <c r="C254" s="41" t="s">
        <v>899</v>
      </c>
      <c r="D254" s="37" t="s">
        <v>864</v>
      </c>
      <c r="F254" s="34" t="s">
        <v>2621</v>
      </c>
      <c r="I254" s="37">
        <v>1</v>
      </c>
      <c r="J254" s="37"/>
      <c r="K254" s="37"/>
      <c r="L254" s="37">
        <v>1</v>
      </c>
      <c r="M254" s="37">
        <v>1</v>
      </c>
      <c r="N254" s="37">
        <v>1</v>
      </c>
      <c r="O254" s="37">
        <v>1</v>
      </c>
      <c r="P254" s="37">
        <v>1</v>
      </c>
      <c r="T254">
        <v>1</v>
      </c>
    </row>
    <row r="255" spans="1:20" hidden="1" x14ac:dyDescent="0.25">
      <c r="C255" s="41" t="s">
        <v>914</v>
      </c>
      <c r="D255" s="37" t="s">
        <v>865</v>
      </c>
      <c r="F255" s="34" t="s">
        <v>2621</v>
      </c>
      <c r="I255" s="37">
        <v>1</v>
      </c>
      <c r="J255" s="37"/>
      <c r="K255" s="37"/>
      <c r="L255" s="37">
        <v>1</v>
      </c>
      <c r="M255" s="37">
        <v>1</v>
      </c>
      <c r="N255" s="37">
        <v>1</v>
      </c>
      <c r="O255" s="37">
        <v>1</v>
      </c>
      <c r="P255" s="37">
        <v>1</v>
      </c>
      <c r="T255">
        <v>1</v>
      </c>
    </row>
    <row r="256" spans="1:20" hidden="1" x14ac:dyDescent="0.25">
      <c r="C256" s="41" t="s">
        <v>910</v>
      </c>
      <c r="D256" s="37" t="s">
        <v>866</v>
      </c>
      <c r="F256" s="34" t="s">
        <v>2621</v>
      </c>
      <c r="I256" s="37">
        <v>1</v>
      </c>
      <c r="J256" s="37"/>
      <c r="K256" s="37"/>
      <c r="L256" s="37">
        <v>1</v>
      </c>
      <c r="M256" s="37">
        <v>1</v>
      </c>
      <c r="N256" s="37">
        <v>1</v>
      </c>
      <c r="O256" s="37">
        <v>1</v>
      </c>
      <c r="P256" s="37">
        <v>1</v>
      </c>
      <c r="T256">
        <v>1</v>
      </c>
    </row>
    <row r="257" spans="2:20" hidden="1" x14ac:dyDescent="0.25">
      <c r="C257" s="41" t="s">
        <v>903</v>
      </c>
      <c r="D257" s="37" t="s">
        <v>867</v>
      </c>
      <c r="F257" s="34" t="s">
        <v>2621</v>
      </c>
      <c r="I257" s="37">
        <v>1</v>
      </c>
      <c r="J257" s="37"/>
      <c r="K257" s="37"/>
      <c r="L257" s="37">
        <v>1</v>
      </c>
      <c r="M257" s="37">
        <v>1</v>
      </c>
      <c r="N257" s="37">
        <v>1</v>
      </c>
      <c r="O257" s="37">
        <v>1</v>
      </c>
      <c r="P257" s="37">
        <v>1</v>
      </c>
      <c r="T257">
        <v>1</v>
      </c>
    </row>
    <row r="258" spans="2:20" hidden="1" x14ac:dyDescent="0.25">
      <c r="C258" s="41" t="s">
        <v>899</v>
      </c>
      <c r="D258" s="39" t="s">
        <v>868</v>
      </c>
      <c r="F258" s="34" t="s">
        <v>2621</v>
      </c>
      <c r="I258" s="37">
        <v>1</v>
      </c>
      <c r="J258" s="37"/>
      <c r="K258" s="37"/>
      <c r="L258" s="37">
        <v>1</v>
      </c>
      <c r="M258" s="37">
        <v>1</v>
      </c>
      <c r="N258" s="37">
        <v>1</v>
      </c>
      <c r="O258" s="37">
        <v>1</v>
      </c>
      <c r="P258" s="37">
        <v>1</v>
      </c>
      <c r="T258">
        <v>1</v>
      </c>
    </row>
    <row r="259" spans="2:20" hidden="1" x14ac:dyDescent="0.25">
      <c r="B259" s="41" t="s">
        <v>899</v>
      </c>
      <c r="D259" s="12" t="s">
        <v>870</v>
      </c>
      <c r="E259" s="41"/>
      <c r="F259" s="34" t="s">
        <v>2643</v>
      </c>
      <c r="H259" s="30">
        <v>1</v>
      </c>
      <c r="J259" s="30">
        <v>1</v>
      </c>
      <c r="L259" s="37">
        <v>1</v>
      </c>
      <c r="M259" s="37">
        <v>1</v>
      </c>
      <c r="N259" s="37">
        <v>1</v>
      </c>
      <c r="O259" s="37">
        <v>1</v>
      </c>
      <c r="P259" s="37">
        <v>1</v>
      </c>
      <c r="T259">
        <v>1</v>
      </c>
    </row>
    <row r="260" spans="2:20" hidden="1" x14ac:dyDescent="0.25">
      <c r="B260" s="41" t="s">
        <v>899</v>
      </c>
      <c r="D260" s="12" t="s">
        <v>864</v>
      </c>
      <c r="E260" s="41"/>
      <c r="F260" s="34" t="s">
        <v>2643</v>
      </c>
      <c r="H260" s="30">
        <v>1</v>
      </c>
      <c r="J260" s="30">
        <v>1</v>
      </c>
      <c r="L260" s="37">
        <v>1</v>
      </c>
      <c r="M260" s="37">
        <v>1</v>
      </c>
      <c r="N260" s="37">
        <v>1</v>
      </c>
      <c r="O260" s="37">
        <v>1</v>
      </c>
      <c r="P260" s="37">
        <v>1</v>
      </c>
      <c r="T260">
        <v>1</v>
      </c>
    </row>
    <row r="261" spans="2:20" hidden="1" x14ac:dyDescent="0.25">
      <c r="B261" s="41" t="s">
        <v>901</v>
      </c>
      <c r="D261" s="12" t="s">
        <v>869</v>
      </c>
      <c r="E261" s="41"/>
      <c r="F261" s="34" t="s">
        <v>2643</v>
      </c>
      <c r="H261" s="30">
        <v>1</v>
      </c>
      <c r="J261" s="30">
        <v>1</v>
      </c>
      <c r="L261" s="37">
        <v>1</v>
      </c>
      <c r="M261" s="37">
        <v>1</v>
      </c>
      <c r="N261" s="37">
        <v>1</v>
      </c>
      <c r="O261" s="37">
        <v>1</v>
      </c>
      <c r="P261" s="37">
        <v>1</v>
      </c>
      <c r="T261">
        <v>1</v>
      </c>
    </row>
    <row r="262" spans="2:20" hidden="1" x14ac:dyDescent="0.25">
      <c r="B262" s="41" t="s">
        <v>901</v>
      </c>
      <c r="D262" s="12" t="s">
        <v>865</v>
      </c>
      <c r="E262" s="41"/>
      <c r="F262" s="34" t="s">
        <v>2643</v>
      </c>
      <c r="H262" s="30">
        <v>1</v>
      </c>
      <c r="J262" s="30">
        <v>1</v>
      </c>
      <c r="L262" s="37">
        <v>1</v>
      </c>
      <c r="M262" s="37">
        <v>1</v>
      </c>
      <c r="N262" s="37">
        <v>1</v>
      </c>
      <c r="O262" s="37">
        <v>1</v>
      </c>
      <c r="P262" s="37">
        <v>1</v>
      </c>
      <c r="T262">
        <v>1</v>
      </c>
    </row>
    <row r="263" spans="2:20" hidden="1" x14ac:dyDescent="0.25">
      <c r="B263" s="41" t="s">
        <v>903</v>
      </c>
      <c r="D263" s="12" t="s">
        <v>868</v>
      </c>
      <c r="E263" s="41"/>
      <c r="F263" s="34" t="s">
        <v>2643</v>
      </c>
      <c r="H263" s="30">
        <v>1</v>
      </c>
      <c r="J263" s="30">
        <v>1</v>
      </c>
      <c r="L263" s="37">
        <v>1</v>
      </c>
      <c r="M263" s="37">
        <v>1</v>
      </c>
      <c r="N263" s="37">
        <v>1</v>
      </c>
      <c r="O263" s="37">
        <v>1</v>
      </c>
      <c r="P263" s="37">
        <v>1</v>
      </c>
      <c r="T263">
        <v>1</v>
      </c>
    </row>
    <row r="264" spans="2:20" hidden="1" x14ac:dyDescent="0.25">
      <c r="B264" s="41" t="s">
        <v>903</v>
      </c>
      <c r="D264" s="12" t="s">
        <v>866</v>
      </c>
      <c r="E264" s="41"/>
      <c r="F264" s="34" t="s">
        <v>2643</v>
      </c>
      <c r="H264" s="30">
        <v>1</v>
      </c>
      <c r="J264" s="30">
        <v>1</v>
      </c>
      <c r="L264" s="37">
        <v>1</v>
      </c>
      <c r="M264" s="37">
        <v>1</v>
      </c>
      <c r="N264" s="37">
        <v>1</v>
      </c>
      <c r="O264" s="37">
        <v>1</v>
      </c>
      <c r="P264" s="37">
        <v>1</v>
      </c>
      <c r="T264">
        <v>1</v>
      </c>
    </row>
    <row r="265" spans="2:20" hidden="1" x14ac:dyDescent="0.25">
      <c r="B265" s="41" t="s">
        <v>905</v>
      </c>
      <c r="D265" s="12" t="s">
        <v>868</v>
      </c>
      <c r="E265" s="41"/>
      <c r="F265" s="34" t="s">
        <v>2643</v>
      </c>
      <c r="H265" s="30">
        <v>1</v>
      </c>
      <c r="J265" s="30">
        <v>1</v>
      </c>
      <c r="L265" s="37">
        <v>1</v>
      </c>
      <c r="M265" s="37">
        <v>1</v>
      </c>
      <c r="N265" s="37">
        <v>1</v>
      </c>
      <c r="O265" s="37">
        <v>1</v>
      </c>
      <c r="P265" s="37">
        <v>1</v>
      </c>
      <c r="T265">
        <v>1</v>
      </c>
    </row>
    <row r="266" spans="2:20" hidden="1" x14ac:dyDescent="0.25">
      <c r="B266" s="41" t="s">
        <v>905</v>
      </c>
      <c r="D266" s="12" t="s">
        <v>866</v>
      </c>
      <c r="E266" s="41"/>
      <c r="F266" s="34" t="s">
        <v>2643</v>
      </c>
      <c r="H266" s="30">
        <v>1</v>
      </c>
      <c r="J266" s="30">
        <v>1</v>
      </c>
      <c r="L266" s="37">
        <v>1</v>
      </c>
      <c r="M266" s="37">
        <v>1</v>
      </c>
      <c r="N266" s="37">
        <v>1</v>
      </c>
      <c r="O266" s="37">
        <v>1</v>
      </c>
      <c r="P266" s="37">
        <v>1</v>
      </c>
      <c r="T266">
        <v>1</v>
      </c>
    </row>
    <row r="267" spans="2:20" hidden="1" x14ac:dyDescent="0.25">
      <c r="B267" s="41" t="s">
        <v>907</v>
      </c>
      <c r="D267" s="12" t="s">
        <v>870</v>
      </c>
      <c r="E267" s="41"/>
      <c r="F267" s="34" t="s">
        <v>2643</v>
      </c>
      <c r="H267" s="30">
        <v>1</v>
      </c>
      <c r="J267" s="30">
        <v>1</v>
      </c>
      <c r="L267" s="37">
        <v>1</v>
      </c>
      <c r="M267" s="37">
        <v>1</v>
      </c>
      <c r="N267" s="37">
        <v>1</v>
      </c>
      <c r="O267" s="37">
        <v>1</v>
      </c>
      <c r="P267" s="37">
        <v>1</v>
      </c>
      <c r="T267">
        <v>1</v>
      </c>
    </row>
    <row r="268" spans="2:20" hidden="1" x14ac:dyDescent="0.25">
      <c r="B268" s="41" t="s">
        <v>907</v>
      </c>
      <c r="D268" s="12" t="s">
        <v>864</v>
      </c>
      <c r="E268" s="41"/>
      <c r="F268" s="34" t="s">
        <v>2643</v>
      </c>
      <c r="H268" s="30">
        <v>1</v>
      </c>
      <c r="J268" s="30">
        <v>1</v>
      </c>
      <c r="L268" s="37">
        <v>1</v>
      </c>
      <c r="M268" s="37">
        <v>1</v>
      </c>
      <c r="N268" s="37">
        <v>1</v>
      </c>
      <c r="O268" s="37">
        <v>1</v>
      </c>
      <c r="P268" s="37">
        <v>1</v>
      </c>
      <c r="T268">
        <v>1</v>
      </c>
    </row>
    <row r="269" spans="2:20" hidden="1" x14ac:dyDescent="0.25">
      <c r="B269" s="41" t="s">
        <v>908</v>
      </c>
      <c r="D269" s="12" t="s">
        <v>869</v>
      </c>
      <c r="E269" s="41"/>
      <c r="F269" s="34" t="s">
        <v>2643</v>
      </c>
      <c r="H269" s="30">
        <v>1</v>
      </c>
      <c r="J269" s="30">
        <v>1</v>
      </c>
      <c r="L269" s="37">
        <v>1</v>
      </c>
      <c r="M269" s="37">
        <v>1</v>
      </c>
      <c r="N269" s="37">
        <v>1</v>
      </c>
      <c r="O269" s="37">
        <v>1</v>
      </c>
      <c r="P269" s="37">
        <v>1</v>
      </c>
      <c r="T269">
        <v>1</v>
      </c>
    </row>
    <row r="270" spans="2:20" hidden="1" x14ac:dyDescent="0.25">
      <c r="B270" s="41" t="s">
        <v>908</v>
      </c>
      <c r="D270" s="12" t="s">
        <v>865</v>
      </c>
      <c r="E270" s="41"/>
      <c r="F270" s="34" t="s">
        <v>2643</v>
      </c>
      <c r="H270" s="30">
        <v>1</v>
      </c>
      <c r="J270" s="30">
        <v>1</v>
      </c>
      <c r="L270" s="37">
        <v>1</v>
      </c>
      <c r="M270" s="37">
        <v>1</v>
      </c>
      <c r="N270" s="37">
        <v>1</v>
      </c>
      <c r="O270" s="37">
        <v>1</v>
      </c>
      <c r="P270" s="37">
        <v>1</v>
      </c>
      <c r="T270">
        <v>1</v>
      </c>
    </row>
    <row r="271" spans="2:20" hidden="1" x14ac:dyDescent="0.25">
      <c r="B271" s="41" t="s">
        <v>910</v>
      </c>
      <c r="D271" s="12" t="s">
        <v>870</v>
      </c>
      <c r="E271" s="41"/>
      <c r="F271" s="34" t="s">
        <v>2643</v>
      </c>
      <c r="H271" s="30">
        <v>1</v>
      </c>
      <c r="J271" s="30">
        <v>1</v>
      </c>
      <c r="L271" s="37">
        <v>1</v>
      </c>
      <c r="M271" s="37">
        <v>1</v>
      </c>
      <c r="N271" s="37">
        <v>1</v>
      </c>
      <c r="O271" s="37">
        <v>1</v>
      </c>
      <c r="P271" s="37">
        <v>1</v>
      </c>
      <c r="T271">
        <v>1</v>
      </c>
    </row>
    <row r="272" spans="2:20" hidden="1" x14ac:dyDescent="0.25">
      <c r="B272" s="41" t="s">
        <v>910</v>
      </c>
      <c r="D272" s="12" t="s">
        <v>864</v>
      </c>
      <c r="E272" s="41"/>
      <c r="F272" s="34" t="s">
        <v>2643</v>
      </c>
      <c r="H272" s="30">
        <v>1</v>
      </c>
      <c r="J272" s="30">
        <v>1</v>
      </c>
      <c r="L272" s="37">
        <v>1</v>
      </c>
      <c r="M272" s="37">
        <v>1</v>
      </c>
      <c r="N272" s="37">
        <v>1</v>
      </c>
      <c r="O272" s="37">
        <v>1</v>
      </c>
      <c r="P272" s="37">
        <v>1</v>
      </c>
      <c r="T272">
        <v>1</v>
      </c>
    </row>
    <row r="273" spans="1:20" hidden="1" x14ac:dyDescent="0.25">
      <c r="B273" s="41" t="s">
        <v>912</v>
      </c>
      <c r="D273" s="12" t="s">
        <v>859</v>
      </c>
      <c r="E273" s="41"/>
      <c r="F273" s="34" t="s">
        <v>2643</v>
      </c>
      <c r="H273" s="30">
        <v>1</v>
      </c>
      <c r="J273" s="30">
        <v>1</v>
      </c>
      <c r="L273" s="37">
        <v>1</v>
      </c>
      <c r="M273" s="37">
        <v>1</v>
      </c>
      <c r="N273" s="37">
        <v>1</v>
      </c>
      <c r="O273" s="37">
        <v>1</v>
      </c>
      <c r="P273" s="37">
        <v>1</v>
      </c>
      <c r="T273">
        <v>1</v>
      </c>
    </row>
    <row r="274" spans="1:20" hidden="1" x14ac:dyDescent="0.25">
      <c r="B274" s="41" t="s">
        <v>912</v>
      </c>
      <c r="D274" s="12" t="s">
        <v>863</v>
      </c>
      <c r="E274" s="41"/>
      <c r="F274" s="34" t="s">
        <v>2643</v>
      </c>
      <c r="H274" s="30">
        <v>1</v>
      </c>
      <c r="J274" s="30">
        <v>1</v>
      </c>
      <c r="L274" s="37">
        <v>1</v>
      </c>
      <c r="M274" s="37">
        <v>1</v>
      </c>
      <c r="N274" s="37">
        <v>1</v>
      </c>
      <c r="O274" s="37">
        <v>1</v>
      </c>
      <c r="P274" s="37">
        <v>1</v>
      </c>
      <c r="T274">
        <v>1</v>
      </c>
    </row>
    <row r="275" spans="1:20" hidden="1" x14ac:dyDescent="0.25">
      <c r="B275" s="41" t="s">
        <v>914</v>
      </c>
      <c r="D275" s="12" t="s">
        <v>860</v>
      </c>
      <c r="E275" s="41"/>
      <c r="F275" s="34" t="s">
        <v>2643</v>
      </c>
      <c r="H275" s="30">
        <v>1</v>
      </c>
      <c r="J275" s="30">
        <v>1</v>
      </c>
      <c r="L275" s="37">
        <v>1</v>
      </c>
      <c r="M275" s="37">
        <v>1</v>
      </c>
      <c r="N275" s="37">
        <v>1</v>
      </c>
      <c r="O275" s="37">
        <v>1</v>
      </c>
      <c r="P275" s="37">
        <v>1</v>
      </c>
      <c r="T275">
        <v>1</v>
      </c>
    </row>
    <row r="276" spans="1:20" hidden="1" x14ac:dyDescent="0.25">
      <c r="B276" s="41" t="s">
        <v>914</v>
      </c>
      <c r="D276" s="12" t="s">
        <v>862</v>
      </c>
      <c r="E276" s="41"/>
      <c r="F276" s="34" t="s">
        <v>2643</v>
      </c>
      <c r="H276" s="30">
        <v>1</v>
      </c>
      <c r="J276" s="30">
        <v>1</v>
      </c>
      <c r="L276" s="37">
        <v>1</v>
      </c>
      <c r="M276" s="37">
        <v>1</v>
      </c>
      <c r="N276" s="37">
        <v>1</v>
      </c>
      <c r="O276" s="37">
        <v>1</v>
      </c>
      <c r="P276" s="37">
        <v>1</v>
      </c>
      <c r="T276">
        <v>1</v>
      </c>
    </row>
    <row r="277" spans="1:20" hidden="1" x14ac:dyDescent="0.25">
      <c r="B277" s="41" t="s">
        <v>916</v>
      </c>
      <c r="D277" s="12" t="s">
        <v>860</v>
      </c>
      <c r="E277" s="41"/>
      <c r="F277" s="34" t="s">
        <v>2643</v>
      </c>
      <c r="H277" s="30">
        <v>1</v>
      </c>
      <c r="J277" s="30">
        <v>1</v>
      </c>
      <c r="L277" s="37">
        <v>1</v>
      </c>
      <c r="M277" s="37">
        <v>1</v>
      </c>
      <c r="N277" s="37">
        <v>1</v>
      </c>
      <c r="O277" s="37">
        <v>1</v>
      </c>
      <c r="P277" s="37">
        <v>1</v>
      </c>
      <c r="T277">
        <v>1</v>
      </c>
    </row>
    <row r="278" spans="1:20" hidden="1" x14ac:dyDescent="0.25">
      <c r="A278" s="39"/>
      <c r="B278" s="39" t="s">
        <v>916</v>
      </c>
      <c r="C278" s="31"/>
      <c r="D278" s="31" t="s">
        <v>862</v>
      </c>
      <c r="E278" s="39"/>
      <c r="F278" s="35" t="s">
        <v>2643</v>
      </c>
      <c r="G278" s="39"/>
      <c r="H278" s="39">
        <v>1</v>
      </c>
      <c r="I278" s="39"/>
      <c r="J278" s="39">
        <v>1</v>
      </c>
      <c r="K278" s="39"/>
      <c r="L278" s="39">
        <v>1</v>
      </c>
      <c r="M278" s="39">
        <v>1</v>
      </c>
      <c r="N278" s="39">
        <v>1</v>
      </c>
      <c r="O278" s="39">
        <v>1</v>
      </c>
      <c r="P278" s="39">
        <v>1</v>
      </c>
      <c r="T278">
        <v>1</v>
      </c>
    </row>
    <row r="279" spans="1:20" hidden="1" x14ac:dyDescent="0.25">
      <c r="B279" s="41" t="s">
        <v>899</v>
      </c>
      <c r="D279" s="12" t="s">
        <v>869</v>
      </c>
      <c r="E279" s="41"/>
      <c r="F279" s="34" t="s">
        <v>2624</v>
      </c>
      <c r="J279" s="30">
        <v>1</v>
      </c>
      <c r="L279" s="30">
        <v>1</v>
      </c>
      <c r="M279" s="30">
        <v>1</v>
      </c>
      <c r="N279" s="30">
        <v>1</v>
      </c>
      <c r="O279" s="30">
        <v>1</v>
      </c>
      <c r="P279" s="30">
        <v>1</v>
      </c>
      <c r="T279">
        <v>1</v>
      </c>
    </row>
    <row r="280" spans="1:20" hidden="1" x14ac:dyDescent="0.25">
      <c r="B280" s="41" t="s">
        <v>899</v>
      </c>
      <c r="D280" s="12" t="s">
        <v>863</v>
      </c>
      <c r="E280" s="41"/>
      <c r="F280" s="34" t="s">
        <v>2624</v>
      </c>
      <c r="J280" s="30">
        <v>1</v>
      </c>
      <c r="L280" s="30">
        <v>1</v>
      </c>
      <c r="M280" s="30">
        <v>1</v>
      </c>
      <c r="N280" s="30">
        <v>1</v>
      </c>
      <c r="O280" s="30">
        <v>1</v>
      </c>
      <c r="P280" s="30">
        <v>1</v>
      </c>
      <c r="T280">
        <v>1</v>
      </c>
    </row>
    <row r="281" spans="1:20" hidden="1" x14ac:dyDescent="0.25">
      <c r="B281" s="41" t="s">
        <v>901</v>
      </c>
      <c r="D281" s="12" t="s">
        <v>869</v>
      </c>
      <c r="E281" s="41"/>
      <c r="F281" s="34" t="s">
        <v>2624</v>
      </c>
      <c r="J281" s="30">
        <v>1</v>
      </c>
      <c r="L281" s="30">
        <v>1</v>
      </c>
      <c r="M281" s="30">
        <v>1</v>
      </c>
      <c r="N281" s="30">
        <v>1</v>
      </c>
      <c r="O281" s="30">
        <v>1</v>
      </c>
      <c r="P281" s="30">
        <v>1</v>
      </c>
      <c r="T281">
        <v>1</v>
      </c>
    </row>
    <row r="282" spans="1:20" hidden="1" x14ac:dyDescent="0.25">
      <c r="B282" s="41" t="s">
        <v>901</v>
      </c>
      <c r="D282" s="12" t="s">
        <v>863</v>
      </c>
      <c r="E282" s="41"/>
      <c r="F282" s="34" t="s">
        <v>2624</v>
      </c>
      <c r="J282" s="30">
        <v>1</v>
      </c>
      <c r="L282" s="30">
        <v>1</v>
      </c>
      <c r="M282" s="30">
        <v>1</v>
      </c>
      <c r="N282" s="30">
        <v>1</v>
      </c>
      <c r="O282" s="30">
        <v>1</v>
      </c>
      <c r="P282" s="30">
        <v>1</v>
      </c>
      <c r="T282">
        <v>1</v>
      </c>
    </row>
    <row r="283" spans="1:20" hidden="1" x14ac:dyDescent="0.25">
      <c r="B283" s="41" t="s">
        <v>903</v>
      </c>
      <c r="D283" s="12" t="s">
        <v>860</v>
      </c>
      <c r="E283" s="41"/>
      <c r="F283" s="34" t="s">
        <v>2624</v>
      </c>
      <c r="J283" s="30">
        <v>1</v>
      </c>
      <c r="L283" s="30">
        <v>1</v>
      </c>
      <c r="M283" s="30">
        <v>1</v>
      </c>
      <c r="N283" s="30">
        <v>1</v>
      </c>
      <c r="O283" s="30">
        <v>1</v>
      </c>
      <c r="P283" s="30">
        <v>1</v>
      </c>
      <c r="T283">
        <v>1</v>
      </c>
    </row>
    <row r="284" spans="1:20" hidden="1" x14ac:dyDescent="0.25">
      <c r="B284" s="41" t="s">
        <v>903</v>
      </c>
      <c r="D284" s="12" t="s">
        <v>866</v>
      </c>
      <c r="E284" s="41"/>
      <c r="F284" s="34" t="s">
        <v>2624</v>
      </c>
      <c r="J284" s="30">
        <v>1</v>
      </c>
      <c r="L284" s="30">
        <v>1</v>
      </c>
      <c r="M284" s="30">
        <v>1</v>
      </c>
      <c r="N284" s="30">
        <v>1</v>
      </c>
      <c r="O284" s="30">
        <v>1</v>
      </c>
      <c r="P284" s="30">
        <v>1</v>
      </c>
      <c r="T284">
        <v>1</v>
      </c>
    </row>
    <row r="285" spans="1:20" hidden="1" x14ac:dyDescent="0.25">
      <c r="B285" s="41" t="s">
        <v>905</v>
      </c>
      <c r="D285" s="12" t="s">
        <v>860</v>
      </c>
      <c r="E285" s="41"/>
      <c r="F285" s="34" t="s">
        <v>2624</v>
      </c>
      <c r="J285" s="30">
        <v>1</v>
      </c>
      <c r="L285" s="30">
        <v>1</v>
      </c>
      <c r="M285" s="30">
        <v>1</v>
      </c>
      <c r="N285" s="30">
        <v>1</v>
      </c>
      <c r="O285" s="30">
        <v>1</v>
      </c>
      <c r="P285" s="30">
        <v>1</v>
      </c>
      <c r="T285">
        <v>1</v>
      </c>
    </row>
    <row r="286" spans="1:20" hidden="1" x14ac:dyDescent="0.25">
      <c r="B286" s="41" t="s">
        <v>905</v>
      </c>
      <c r="D286" s="12" t="s">
        <v>866</v>
      </c>
      <c r="E286" s="41"/>
      <c r="F286" s="34" t="s">
        <v>2624</v>
      </c>
      <c r="J286" s="30">
        <v>1</v>
      </c>
      <c r="L286" s="30">
        <v>1</v>
      </c>
      <c r="M286" s="30">
        <v>1</v>
      </c>
      <c r="N286" s="30">
        <v>1</v>
      </c>
      <c r="O286" s="30">
        <v>1</v>
      </c>
      <c r="P286" s="30">
        <v>1</v>
      </c>
      <c r="T286">
        <v>1</v>
      </c>
    </row>
    <row r="287" spans="1:20" hidden="1" x14ac:dyDescent="0.25">
      <c r="B287" s="41" t="s">
        <v>907</v>
      </c>
      <c r="D287" s="12" t="s">
        <v>861</v>
      </c>
      <c r="E287" s="41"/>
      <c r="F287" s="34" t="s">
        <v>2624</v>
      </c>
      <c r="J287" s="30">
        <v>1</v>
      </c>
      <c r="L287" s="30">
        <v>1</v>
      </c>
      <c r="M287" s="30">
        <v>1</v>
      </c>
      <c r="N287" s="30">
        <v>1</v>
      </c>
      <c r="O287" s="30">
        <v>1</v>
      </c>
      <c r="P287" s="30">
        <v>1</v>
      </c>
      <c r="T287">
        <v>1</v>
      </c>
    </row>
    <row r="288" spans="1:20" hidden="1" x14ac:dyDescent="0.25">
      <c r="B288" s="41" t="s">
        <v>907</v>
      </c>
      <c r="D288" s="12" t="s">
        <v>907</v>
      </c>
      <c r="E288" s="41"/>
      <c r="F288" s="34" t="s">
        <v>2624</v>
      </c>
      <c r="J288" s="30">
        <v>1</v>
      </c>
      <c r="L288" s="30">
        <v>1</v>
      </c>
      <c r="M288" s="30">
        <v>1</v>
      </c>
      <c r="N288" s="30">
        <v>1</v>
      </c>
      <c r="O288" s="30">
        <v>1</v>
      </c>
      <c r="P288" s="30">
        <v>1</v>
      </c>
      <c r="T288">
        <v>1</v>
      </c>
    </row>
    <row r="289" spans="1:20" hidden="1" x14ac:dyDescent="0.25">
      <c r="B289" s="41" t="s">
        <v>907</v>
      </c>
      <c r="D289" s="12" t="s">
        <v>870</v>
      </c>
      <c r="E289" s="41"/>
      <c r="F289" s="34" t="s">
        <v>2624</v>
      </c>
      <c r="J289" s="30">
        <v>1</v>
      </c>
      <c r="L289" s="30">
        <v>1</v>
      </c>
      <c r="M289" s="30">
        <v>1</v>
      </c>
      <c r="N289" s="30">
        <v>1</v>
      </c>
      <c r="O289" s="30">
        <v>1</v>
      </c>
      <c r="P289" s="30">
        <v>1</v>
      </c>
      <c r="T289">
        <v>1</v>
      </c>
    </row>
    <row r="290" spans="1:20" hidden="1" x14ac:dyDescent="0.25">
      <c r="B290" s="41" t="s">
        <v>907</v>
      </c>
      <c r="D290" s="12" t="s">
        <v>864</v>
      </c>
      <c r="E290" s="41"/>
      <c r="F290" s="34" t="s">
        <v>2624</v>
      </c>
      <c r="J290" s="30">
        <v>1</v>
      </c>
      <c r="L290" s="30">
        <v>1</v>
      </c>
      <c r="M290" s="30">
        <v>1</v>
      </c>
      <c r="N290" s="30">
        <v>1</v>
      </c>
      <c r="O290" s="30">
        <v>1</v>
      </c>
      <c r="P290" s="30">
        <v>1</v>
      </c>
      <c r="T290">
        <v>1</v>
      </c>
    </row>
    <row r="291" spans="1:20" hidden="1" x14ac:dyDescent="0.25">
      <c r="B291" s="41" t="s">
        <v>908</v>
      </c>
      <c r="D291" s="12" t="s">
        <v>861</v>
      </c>
      <c r="E291" s="41"/>
      <c r="F291" s="34" t="s">
        <v>2624</v>
      </c>
      <c r="J291" s="30">
        <v>1</v>
      </c>
      <c r="L291" s="30">
        <v>1</v>
      </c>
      <c r="M291" s="30">
        <v>1</v>
      </c>
      <c r="N291" s="30">
        <v>1</v>
      </c>
      <c r="O291" s="30">
        <v>1</v>
      </c>
      <c r="P291" s="30">
        <v>1</v>
      </c>
      <c r="T291">
        <v>1</v>
      </c>
    </row>
    <row r="292" spans="1:20" hidden="1" x14ac:dyDescent="0.25">
      <c r="B292" s="41" t="s">
        <v>908</v>
      </c>
      <c r="D292" s="12" t="s">
        <v>907</v>
      </c>
      <c r="E292" s="41"/>
      <c r="F292" s="34" t="s">
        <v>2624</v>
      </c>
      <c r="J292" s="30">
        <v>1</v>
      </c>
      <c r="L292" s="30">
        <v>1</v>
      </c>
      <c r="M292" s="30">
        <v>1</v>
      </c>
      <c r="N292" s="30">
        <v>1</v>
      </c>
      <c r="O292" s="30">
        <v>1</v>
      </c>
      <c r="P292" s="30">
        <v>1</v>
      </c>
      <c r="T292">
        <v>1</v>
      </c>
    </row>
    <row r="293" spans="1:20" hidden="1" x14ac:dyDescent="0.25">
      <c r="B293" s="41" t="s">
        <v>908</v>
      </c>
      <c r="D293" s="12" t="s">
        <v>870</v>
      </c>
      <c r="E293" s="41"/>
      <c r="F293" s="34" t="s">
        <v>2624</v>
      </c>
      <c r="J293" s="30">
        <v>1</v>
      </c>
      <c r="L293" s="30">
        <v>1</v>
      </c>
      <c r="M293" s="30">
        <v>1</v>
      </c>
      <c r="N293" s="30">
        <v>1</v>
      </c>
      <c r="O293" s="30">
        <v>1</v>
      </c>
      <c r="P293" s="30">
        <v>1</v>
      </c>
      <c r="T293">
        <v>1</v>
      </c>
    </row>
    <row r="294" spans="1:20" hidden="1" x14ac:dyDescent="0.25">
      <c r="B294" s="41" t="s">
        <v>908</v>
      </c>
      <c r="D294" s="12" t="s">
        <v>864</v>
      </c>
      <c r="E294" s="41"/>
      <c r="F294" s="34" t="s">
        <v>2624</v>
      </c>
      <c r="J294" s="30">
        <v>1</v>
      </c>
      <c r="L294" s="30">
        <v>1</v>
      </c>
      <c r="M294" s="30">
        <v>1</v>
      </c>
      <c r="N294" s="30">
        <v>1</v>
      </c>
      <c r="O294" s="30">
        <v>1</v>
      </c>
      <c r="P294" s="30">
        <v>1</v>
      </c>
      <c r="T294">
        <v>1</v>
      </c>
    </row>
    <row r="295" spans="1:20" hidden="1" x14ac:dyDescent="0.25">
      <c r="B295" s="41" t="s">
        <v>910</v>
      </c>
      <c r="D295" s="12" t="s">
        <v>859</v>
      </c>
      <c r="E295" s="41"/>
      <c r="F295" s="34" t="s">
        <v>2624</v>
      </c>
      <c r="J295" s="30">
        <v>1</v>
      </c>
      <c r="L295" s="30">
        <v>1</v>
      </c>
      <c r="M295" s="30">
        <v>1</v>
      </c>
      <c r="N295" s="30">
        <v>1</v>
      </c>
      <c r="O295" s="30">
        <v>1</v>
      </c>
      <c r="P295" s="30">
        <v>1</v>
      </c>
      <c r="T295">
        <v>1</v>
      </c>
    </row>
    <row r="296" spans="1:20" hidden="1" x14ac:dyDescent="0.25">
      <c r="B296" s="41" t="s">
        <v>910</v>
      </c>
      <c r="D296" s="12" t="s">
        <v>868</v>
      </c>
      <c r="E296" s="41"/>
      <c r="F296" s="34" t="s">
        <v>2624</v>
      </c>
      <c r="J296" s="30">
        <v>1</v>
      </c>
      <c r="L296" s="30">
        <v>1</v>
      </c>
      <c r="M296" s="30">
        <v>1</v>
      </c>
      <c r="N296" s="30">
        <v>1</v>
      </c>
      <c r="O296" s="30">
        <v>1</v>
      </c>
      <c r="P296" s="30">
        <v>1</v>
      </c>
      <c r="T296">
        <v>1</v>
      </c>
    </row>
    <row r="297" spans="1:20" hidden="1" x14ac:dyDescent="0.25">
      <c r="B297" s="41" t="s">
        <v>912</v>
      </c>
      <c r="D297" s="12" t="s">
        <v>859</v>
      </c>
      <c r="E297" s="41"/>
      <c r="F297" s="34" t="s">
        <v>2624</v>
      </c>
      <c r="J297" s="30">
        <v>1</v>
      </c>
      <c r="L297" s="30">
        <v>1</v>
      </c>
      <c r="M297" s="30">
        <v>1</v>
      </c>
      <c r="N297" s="30">
        <v>1</v>
      </c>
      <c r="O297" s="30">
        <v>1</v>
      </c>
      <c r="P297" s="30">
        <v>1</v>
      </c>
      <c r="T297">
        <v>1</v>
      </c>
    </row>
    <row r="298" spans="1:20" hidden="1" x14ac:dyDescent="0.25">
      <c r="B298" s="41" t="s">
        <v>912</v>
      </c>
      <c r="D298" s="12" t="s">
        <v>868</v>
      </c>
      <c r="E298" s="41"/>
      <c r="F298" s="34" t="s">
        <v>2624</v>
      </c>
      <c r="J298" s="30">
        <v>1</v>
      </c>
      <c r="L298" s="30">
        <v>1</v>
      </c>
      <c r="M298" s="30">
        <v>1</v>
      </c>
      <c r="N298" s="30">
        <v>1</v>
      </c>
      <c r="O298" s="30">
        <v>1</v>
      </c>
      <c r="P298" s="30">
        <v>1</v>
      </c>
      <c r="T298">
        <v>1</v>
      </c>
    </row>
    <row r="299" spans="1:20" hidden="1" x14ac:dyDescent="0.25">
      <c r="B299" s="41" t="s">
        <v>914</v>
      </c>
      <c r="D299" s="12" t="s">
        <v>862</v>
      </c>
      <c r="E299" s="41"/>
      <c r="F299" s="34" t="s">
        <v>2624</v>
      </c>
      <c r="J299" s="30">
        <v>1</v>
      </c>
      <c r="L299" s="30">
        <v>1</v>
      </c>
      <c r="M299" s="30">
        <v>1</v>
      </c>
      <c r="N299" s="30">
        <v>1</v>
      </c>
      <c r="O299" s="30">
        <v>1</v>
      </c>
      <c r="P299" s="30">
        <v>1</v>
      </c>
      <c r="T299">
        <v>1</v>
      </c>
    </row>
    <row r="300" spans="1:20" hidden="1" x14ac:dyDescent="0.25">
      <c r="B300" s="41" t="s">
        <v>914</v>
      </c>
      <c r="D300" s="12" t="s">
        <v>865</v>
      </c>
      <c r="E300" s="41"/>
      <c r="F300" s="34" t="s">
        <v>2624</v>
      </c>
      <c r="J300" s="30">
        <v>1</v>
      </c>
      <c r="L300" s="30">
        <v>1</v>
      </c>
      <c r="M300" s="30">
        <v>1</v>
      </c>
      <c r="N300" s="30">
        <v>1</v>
      </c>
      <c r="O300" s="30">
        <v>1</v>
      </c>
      <c r="P300" s="30">
        <v>1</v>
      </c>
      <c r="T300">
        <v>1</v>
      </c>
    </row>
    <row r="301" spans="1:20" hidden="1" x14ac:dyDescent="0.25">
      <c r="B301" s="41" t="s">
        <v>916</v>
      </c>
      <c r="D301" s="12" t="s">
        <v>862</v>
      </c>
      <c r="E301" s="41"/>
      <c r="F301" s="34" t="s">
        <v>2624</v>
      </c>
      <c r="J301" s="30">
        <v>1</v>
      </c>
      <c r="L301" s="30">
        <v>1</v>
      </c>
      <c r="M301" s="30">
        <v>1</v>
      </c>
      <c r="N301" s="30">
        <v>1</v>
      </c>
      <c r="O301" s="30">
        <v>1</v>
      </c>
      <c r="P301" s="30">
        <v>1</v>
      </c>
      <c r="T301">
        <v>1</v>
      </c>
    </row>
    <row r="302" spans="1:20" hidden="1" x14ac:dyDescent="0.25">
      <c r="A302" s="39"/>
      <c r="B302" s="39" t="s">
        <v>916</v>
      </c>
      <c r="C302" s="31"/>
      <c r="D302" s="31" t="s">
        <v>865</v>
      </c>
      <c r="E302" s="39"/>
      <c r="F302" s="34" t="s">
        <v>2624</v>
      </c>
      <c r="G302" s="39"/>
      <c r="H302" s="39"/>
      <c r="I302" s="39"/>
      <c r="J302" s="37">
        <v>1</v>
      </c>
      <c r="K302" s="37"/>
      <c r="L302" s="37">
        <v>1</v>
      </c>
      <c r="M302" s="37">
        <v>1</v>
      </c>
      <c r="N302" s="37">
        <v>1</v>
      </c>
      <c r="O302" s="37">
        <v>1</v>
      </c>
      <c r="P302" s="37">
        <v>1</v>
      </c>
      <c r="T302">
        <v>1</v>
      </c>
    </row>
    <row r="303" spans="1:20" hidden="1" x14ac:dyDescent="0.25">
      <c r="B303" s="41" t="s">
        <v>899</v>
      </c>
      <c r="D303" s="41" t="s">
        <v>862</v>
      </c>
      <c r="F303" t="s">
        <v>2625</v>
      </c>
      <c r="H303" s="37">
        <v>1</v>
      </c>
      <c r="J303" s="37">
        <v>1</v>
      </c>
      <c r="K303" s="37"/>
      <c r="L303" s="37">
        <v>1</v>
      </c>
      <c r="M303" s="37">
        <v>1</v>
      </c>
      <c r="N303" s="37">
        <v>1</v>
      </c>
      <c r="O303" s="37">
        <v>1</v>
      </c>
      <c r="P303" s="37">
        <v>1</v>
      </c>
      <c r="T303">
        <v>1</v>
      </c>
    </row>
    <row r="304" spans="1:20" hidden="1" x14ac:dyDescent="0.25">
      <c r="B304" s="41" t="s">
        <v>901</v>
      </c>
      <c r="D304" s="41" t="s">
        <v>863</v>
      </c>
      <c r="F304" t="s">
        <v>2625</v>
      </c>
      <c r="H304" s="37">
        <v>1</v>
      </c>
      <c r="J304" s="37">
        <v>1</v>
      </c>
      <c r="K304" s="37"/>
      <c r="L304" s="37">
        <v>1</v>
      </c>
      <c r="M304" s="37">
        <v>1</v>
      </c>
      <c r="N304" s="37">
        <v>1</v>
      </c>
      <c r="O304" s="37">
        <v>1</v>
      </c>
      <c r="P304" s="37">
        <v>1</v>
      </c>
      <c r="T304">
        <v>1</v>
      </c>
    </row>
    <row r="305" spans="1:20" hidden="1" x14ac:dyDescent="0.25">
      <c r="B305" s="41" t="s">
        <v>903</v>
      </c>
      <c r="D305" s="41" t="s">
        <v>865</v>
      </c>
      <c r="F305" t="s">
        <v>2625</v>
      </c>
      <c r="H305" s="37">
        <v>1</v>
      </c>
      <c r="J305" s="37">
        <v>1</v>
      </c>
      <c r="K305" s="37"/>
      <c r="L305" s="37">
        <v>1</v>
      </c>
      <c r="M305" s="37">
        <v>1</v>
      </c>
      <c r="N305" s="37">
        <v>1</v>
      </c>
      <c r="O305" s="37">
        <v>1</v>
      </c>
      <c r="P305" s="37">
        <v>1</v>
      </c>
      <c r="T305">
        <v>1</v>
      </c>
    </row>
    <row r="306" spans="1:20" hidden="1" x14ac:dyDescent="0.25">
      <c r="B306" s="41" t="s">
        <v>905</v>
      </c>
      <c r="D306" s="41" t="s">
        <v>866</v>
      </c>
      <c r="F306" t="s">
        <v>2625</v>
      </c>
      <c r="H306" s="37">
        <v>1</v>
      </c>
      <c r="J306" s="37">
        <v>1</v>
      </c>
      <c r="K306" s="37"/>
      <c r="L306" s="37">
        <v>1</v>
      </c>
      <c r="M306" s="37">
        <v>1</v>
      </c>
      <c r="N306" s="37">
        <v>1</v>
      </c>
      <c r="O306" s="37">
        <v>1</v>
      </c>
      <c r="P306" s="37">
        <v>1</v>
      </c>
      <c r="T306">
        <v>1</v>
      </c>
    </row>
    <row r="307" spans="1:20" hidden="1" x14ac:dyDescent="0.25">
      <c r="B307" s="41" t="s">
        <v>907</v>
      </c>
      <c r="D307" s="41" t="s">
        <v>865</v>
      </c>
      <c r="F307" t="s">
        <v>2625</v>
      </c>
      <c r="H307" s="37">
        <v>1</v>
      </c>
      <c r="J307" s="37">
        <v>1</v>
      </c>
      <c r="K307" s="37"/>
      <c r="L307" s="37">
        <v>1</v>
      </c>
      <c r="M307" s="37">
        <v>1</v>
      </c>
      <c r="N307" s="37">
        <v>1</v>
      </c>
      <c r="O307" s="37">
        <v>1</v>
      </c>
      <c r="P307" s="37">
        <v>1</v>
      </c>
      <c r="T307">
        <v>1</v>
      </c>
    </row>
    <row r="308" spans="1:20" hidden="1" x14ac:dyDescent="0.25">
      <c r="B308" s="41" t="s">
        <v>908</v>
      </c>
      <c r="D308" s="41" t="s">
        <v>866</v>
      </c>
      <c r="F308" t="s">
        <v>2625</v>
      </c>
      <c r="H308" s="37">
        <v>1</v>
      </c>
      <c r="J308" s="37">
        <v>1</v>
      </c>
      <c r="K308" s="37"/>
      <c r="L308" s="37">
        <v>1</v>
      </c>
      <c r="M308" s="37">
        <v>1</v>
      </c>
      <c r="N308" s="37">
        <v>1</v>
      </c>
      <c r="O308" s="37">
        <v>1</v>
      </c>
      <c r="P308" s="37">
        <v>1</v>
      </c>
      <c r="T308">
        <v>1</v>
      </c>
    </row>
    <row r="309" spans="1:20" hidden="1" x14ac:dyDescent="0.25">
      <c r="B309" s="41" t="s">
        <v>910</v>
      </c>
      <c r="D309" s="41" t="s">
        <v>868</v>
      </c>
      <c r="F309" t="s">
        <v>2625</v>
      </c>
      <c r="H309" s="37">
        <v>1</v>
      </c>
      <c r="J309" s="37">
        <v>1</v>
      </c>
      <c r="K309" s="37"/>
      <c r="L309" s="37">
        <v>1</v>
      </c>
      <c r="M309" s="37">
        <v>1</v>
      </c>
      <c r="N309" s="37">
        <v>1</v>
      </c>
      <c r="O309" s="37">
        <v>1</v>
      </c>
      <c r="P309" s="37">
        <v>1</v>
      </c>
      <c r="T309">
        <v>1</v>
      </c>
    </row>
    <row r="310" spans="1:20" hidden="1" x14ac:dyDescent="0.25">
      <c r="B310" s="41" t="s">
        <v>912</v>
      </c>
      <c r="D310" s="41" t="s">
        <v>869</v>
      </c>
      <c r="F310" t="s">
        <v>2625</v>
      </c>
      <c r="H310" s="37">
        <v>1</v>
      </c>
      <c r="J310" s="37">
        <v>1</v>
      </c>
      <c r="K310" s="37"/>
      <c r="L310" s="37">
        <v>1</v>
      </c>
      <c r="M310" s="37">
        <v>1</v>
      </c>
      <c r="N310" s="37">
        <v>1</v>
      </c>
      <c r="O310" s="37">
        <v>1</v>
      </c>
      <c r="P310" s="37">
        <v>1</v>
      </c>
      <c r="T310">
        <v>1</v>
      </c>
    </row>
    <row r="311" spans="1:20" hidden="1" x14ac:dyDescent="0.25">
      <c r="B311" s="41" t="s">
        <v>914</v>
      </c>
      <c r="D311" s="41" t="s">
        <v>859</v>
      </c>
      <c r="F311" t="s">
        <v>2625</v>
      </c>
      <c r="H311" s="37">
        <v>1</v>
      </c>
      <c r="J311" s="37">
        <v>1</v>
      </c>
      <c r="K311" s="37"/>
      <c r="L311" s="37">
        <v>1</v>
      </c>
      <c r="M311" s="37">
        <v>1</v>
      </c>
      <c r="N311" s="37">
        <v>1</v>
      </c>
      <c r="O311" s="37">
        <v>1</v>
      </c>
      <c r="P311" s="37">
        <v>1</v>
      </c>
      <c r="T311">
        <v>1</v>
      </c>
    </row>
    <row r="312" spans="1:20" hidden="1" x14ac:dyDescent="0.25">
      <c r="A312" s="39"/>
      <c r="B312" s="39" t="s">
        <v>916</v>
      </c>
      <c r="C312" s="31"/>
      <c r="D312" s="39" t="s">
        <v>860</v>
      </c>
      <c r="E312" s="31"/>
      <c r="F312" s="32" t="s">
        <v>2625</v>
      </c>
      <c r="G312" s="39"/>
      <c r="H312" s="39">
        <v>1</v>
      </c>
      <c r="I312" s="39"/>
      <c r="J312" s="39">
        <v>1</v>
      </c>
      <c r="K312" s="39"/>
      <c r="L312" s="39">
        <v>1</v>
      </c>
      <c r="M312" s="39">
        <v>1</v>
      </c>
      <c r="N312" s="39">
        <v>1</v>
      </c>
      <c r="O312" s="39">
        <v>1</v>
      </c>
      <c r="P312" s="39">
        <v>1</v>
      </c>
      <c r="T312">
        <v>1</v>
      </c>
    </row>
    <row r="313" spans="1:20" hidden="1" x14ac:dyDescent="0.25">
      <c r="B313" s="41" t="s">
        <v>899</v>
      </c>
      <c r="D313" s="41" t="s">
        <v>860</v>
      </c>
      <c r="F313" s="34" t="s">
        <v>2626</v>
      </c>
      <c r="H313" s="30">
        <v>1</v>
      </c>
      <c r="J313" s="30">
        <v>1</v>
      </c>
      <c r="L313" s="30">
        <v>1</v>
      </c>
      <c r="M313" s="30">
        <v>1</v>
      </c>
      <c r="N313" s="30">
        <v>1</v>
      </c>
      <c r="O313" s="30">
        <v>1</v>
      </c>
      <c r="P313" s="30">
        <v>1</v>
      </c>
      <c r="T313">
        <v>1</v>
      </c>
    </row>
    <row r="314" spans="1:20" hidden="1" x14ac:dyDescent="0.25">
      <c r="B314" s="41" t="s">
        <v>901</v>
      </c>
      <c r="D314" s="41" t="s">
        <v>861</v>
      </c>
      <c r="F314" t="s">
        <v>2626</v>
      </c>
      <c r="H314" s="30">
        <v>1</v>
      </c>
      <c r="J314" s="30">
        <v>1</v>
      </c>
      <c r="L314" s="30">
        <v>1</v>
      </c>
      <c r="M314" s="30">
        <v>1</v>
      </c>
      <c r="N314" s="30">
        <v>1</v>
      </c>
      <c r="O314" s="30">
        <v>1</v>
      </c>
      <c r="P314" s="30">
        <v>1</v>
      </c>
      <c r="T314">
        <v>1</v>
      </c>
    </row>
    <row r="315" spans="1:20" hidden="1" x14ac:dyDescent="0.25">
      <c r="B315" s="41" t="s">
        <v>901</v>
      </c>
      <c r="D315" s="41" t="s">
        <v>859</v>
      </c>
      <c r="F315" t="s">
        <v>2626</v>
      </c>
      <c r="H315" s="30">
        <v>1</v>
      </c>
      <c r="J315" s="30">
        <v>1</v>
      </c>
      <c r="L315" s="30">
        <v>1</v>
      </c>
      <c r="M315" s="30">
        <v>1</v>
      </c>
      <c r="N315" s="30">
        <v>1</v>
      </c>
      <c r="O315" s="30">
        <v>1</v>
      </c>
      <c r="P315" s="30">
        <v>1</v>
      </c>
      <c r="T315">
        <v>1</v>
      </c>
    </row>
    <row r="316" spans="1:20" hidden="1" x14ac:dyDescent="0.25">
      <c r="B316" s="41" t="s">
        <v>903</v>
      </c>
      <c r="D316" s="41" t="s">
        <v>863</v>
      </c>
      <c r="F316" t="s">
        <v>2626</v>
      </c>
      <c r="H316" s="30">
        <v>1</v>
      </c>
      <c r="J316" s="30">
        <v>1</v>
      </c>
      <c r="L316" s="30">
        <v>1</v>
      </c>
      <c r="M316" s="30">
        <v>1</v>
      </c>
      <c r="N316" s="30">
        <v>1</v>
      </c>
      <c r="O316" s="30">
        <v>1</v>
      </c>
      <c r="P316" s="30">
        <v>1</v>
      </c>
      <c r="T316">
        <v>1</v>
      </c>
    </row>
    <row r="317" spans="1:20" hidden="1" x14ac:dyDescent="0.25">
      <c r="B317" s="41" t="s">
        <v>905</v>
      </c>
      <c r="D317" s="41" t="s">
        <v>864</v>
      </c>
      <c r="F317" t="s">
        <v>2626</v>
      </c>
      <c r="H317" s="30">
        <v>1</v>
      </c>
      <c r="J317" s="30">
        <v>1</v>
      </c>
      <c r="L317" s="30">
        <v>1</v>
      </c>
      <c r="M317" s="30">
        <v>1</v>
      </c>
      <c r="N317" s="30">
        <v>1</v>
      </c>
      <c r="O317" s="30">
        <v>1</v>
      </c>
      <c r="P317" s="30">
        <v>1</v>
      </c>
      <c r="T317">
        <v>1</v>
      </c>
    </row>
    <row r="318" spans="1:20" hidden="1" x14ac:dyDescent="0.25">
      <c r="B318" s="41" t="s">
        <v>905</v>
      </c>
      <c r="D318" s="41" t="s">
        <v>862</v>
      </c>
      <c r="F318" t="s">
        <v>2626</v>
      </c>
      <c r="H318" s="30">
        <v>1</v>
      </c>
      <c r="J318" s="30">
        <v>1</v>
      </c>
      <c r="L318" s="30">
        <v>1</v>
      </c>
      <c r="M318" s="30">
        <v>1</v>
      </c>
      <c r="N318" s="30">
        <v>1</v>
      </c>
      <c r="O318" s="30">
        <v>1</v>
      </c>
      <c r="P318" s="30">
        <v>1</v>
      </c>
      <c r="T318">
        <v>1</v>
      </c>
    </row>
    <row r="319" spans="1:20" hidden="1" x14ac:dyDescent="0.25">
      <c r="B319" s="41" t="s">
        <v>907</v>
      </c>
      <c r="D319" s="41" t="s">
        <v>863</v>
      </c>
      <c r="F319" t="s">
        <v>2626</v>
      </c>
      <c r="H319" s="30">
        <v>1</v>
      </c>
      <c r="J319" s="30">
        <v>1</v>
      </c>
      <c r="L319" s="30">
        <v>1</v>
      </c>
      <c r="M319" s="30">
        <v>1</v>
      </c>
      <c r="N319" s="30">
        <v>1</v>
      </c>
      <c r="O319" s="30">
        <v>1</v>
      </c>
      <c r="P319" s="30">
        <v>1</v>
      </c>
      <c r="T319">
        <v>1</v>
      </c>
    </row>
    <row r="320" spans="1:20" hidden="1" x14ac:dyDescent="0.25">
      <c r="B320" s="41" t="s">
        <v>908</v>
      </c>
      <c r="D320" s="41" t="s">
        <v>864</v>
      </c>
      <c r="F320" t="s">
        <v>2626</v>
      </c>
      <c r="H320" s="30">
        <v>1</v>
      </c>
      <c r="J320" s="30">
        <v>1</v>
      </c>
      <c r="L320" s="30">
        <v>1</v>
      </c>
      <c r="M320" s="30">
        <v>1</v>
      </c>
      <c r="N320" s="30">
        <v>1</v>
      </c>
      <c r="O320" s="30">
        <v>1</v>
      </c>
      <c r="P320" s="30">
        <v>1</v>
      </c>
      <c r="T320">
        <v>1</v>
      </c>
    </row>
    <row r="321" spans="1:20" hidden="1" x14ac:dyDescent="0.25">
      <c r="B321" s="41" t="s">
        <v>908</v>
      </c>
      <c r="D321" s="41" t="s">
        <v>862</v>
      </c>
      <c r="F321" t="s">
        <v>2626</v>
      </c>
      <c r="H321" s="30">
        <v>1</v>
      </c>
      <c r="J321" s="30">
        <v>1</v>
      </c>
      <c r="L321" s="30">
        <v>1</v>
      </c>
      <c r="M321" s="30">
        <v>1</v>
      </c>
      <c r="N321" s="30">
        <v>1</v>
      </c>
      <c r="O321" s="30">
        <v>1</v>
      </c>
      <c r="P321" s="30">
        <v>1</v>
      </c>
      <c r="T321">
        <v>1</v>
      </c>
    </row>
    <row r="322" spans="1:20" hidden="1" x14ac:dyDescent="0.25">
      <c r="B322" s="41" t="s">
        <v>910</v>
      </c>
      <c r="D322" s="41" t="s">
        <v>866</v>
      </c>
      <c r="F322" t="s">
        <v>2626</v>
      </c>
      <c r="H322" s="30">
        <v>1</v>
      </c>
      <c r="J322" s="30">
        <v>1</v>
      </c>
      <c r="L322" s="30">
        <v>1</v>
      </c>
      <c r="M322" s="30">
        <v>1</v>
      </c>
      <c r="N322" s="30">
        <v>1</v>
      </c>
      <c r="O322" s="30">
        <v>1</v>
      </c>
      <c r="P322" s="30">
        <v>1</v>
      </c>
      <c r="T322">
        <v>1</v>
      </c>
    </row>
    <row r="323" spans="1:20" hidden="1" x14ac:dyDescent="0.25">
      <c r="B323" s="41" t="s">
        <v>912</v>
      </c>
      <c r="D323" s="41" t="s">
        <v>867</v>
      </c>
      <c r="F323" t="s">
        <v>2626</v>
      </c>
      <c r="H323" s="30">
        <v>1</v>
      </c>
      <c r="J323" s="30">
        <v>1</v>
      </c>
      <c r="L323" s="30">
        <v>1</v>
      </c>
      <c r="M323" s="30">
        <v>1</v>
      </c>
      <c r="N323" s="30">
        <v>1</v>
      </c>
      <c r="O323" s="30">
        <v>1</v>
      </c>
      <c r="P323" s="30">
        <v>1</v>
      </c>
      <c r="T323">
        <v>1</v>
      </c>
    </row>
    <row r="324" spans="1:20" hidden="1" x14ac:dyDescent="0.25">
      <c r="B324" s="41" t="s">
        <v>912</v>
      </c>
      <c r="D324" s="41" t="s">
        <v>865</v>
      </c>
      <c r="F324" t="s">
        <v>2626</v>
      </c>
      <c r="H324" s="30">
        <v>1</v>
      </c>
      <c r="J324" s="30">
        <v>1</v>
      </c>
      <c r="L324" s="30">
        <v>1</v>
      </c>
      <c r="M324" s="30">
        <v>1</v>
      </c>
      <c r="N324" s="30">
        <v>1</v>
      </c>
      <c r="O324" s="30">
        <v>1</v>
      </c>
      <c r="P324" s="30">
        <v>1</v>
      </c>
      <c r="T324">
        <v>1</v>
      </c>
    </row>
    <row r="325" spans="1:20" hidden="1" x14ac:dyDescent="0.25">
      <c r="A325" s="37"/>
      <c r="B325" s="37" t="s">
        <v>914</v>
      </c>
      <c r="C325" s="33"/>
      <c r="D325" s="37" t="s">
        <v>869</v>
      </c>
      <c r="E325" s="33"/>
      <c r="F325" s="36" t="s">
        <v>2626</v>
      </c>
      <c r="H325" s="30">
        <v>1</v>
      </c>
      <c r="J325" s="30">
        <v>1</v>
      </c>
      <c r="L325" s="30">
        <v>1</v>
      </c>
      <c r="M325" s="30">
        <v>1</v>
      </c>
      <c r="N325" s="30">
        <v>1</v>
      </c>
      <c r="O325" s="30">
        <v>1</v>
      </c>
      <c r="P325" s="30">
        <v>1</v>
      </c>
      <c r="T325">
        <v>1</v>
      </c>
    </row>
    <row r="326" spans="1:20" hidden="1" x14ac:dyDescent="0.25">
      <c r="A326" s="39"/>
      <c r="B326" s="39" t="s">
        <v>916</v>
      </c>
      <c r="C326" s="31"/>
      <c r="D326" s="39" t="s">
        <v>870</v>
      </c>
      <c r="E326" s="31"/>
      <c r="F326" s="32" t="s">
        <v>2626</v>
      </c>
      <c r="H326" s="30">
        <v>1</v>
      </c>
      <c r="J326" s="30">
        <v>1</v>
      </c>
      <c r="L326" s="30">
        <v>1</v>
      </c>
      <c r="M326" s="30">
        <v>1</v>
      </c>
      <c r="N326" s="30">
        <v>1</v>
      </c>
      <c r="O326" s="30">
        <v>1</v>
      </c>
      <c r="P326" s="30">
        <v>1</v>
      </c>
      <c r="T326">
        <v>1</v>
      </c>
    </row>
    <row r="327" spans="1:20" hidden="1" x14ac:dyDescent="0.25">
      <c r="B327" s="41" t="s">
        <v>899</v>
      </c>
      <c r="D327" s="41" t="s">
        <v>859</v>
      </c>
      <c r="F327" s="34" t="s">
        <v>2627</v>
      </c>
      <c r="H327" s="30">
        <v>1</v>
      </c>
      <c r="J327" s="30">
        <v>1</v>
      </c>
      <c r="L327" s="30">
        <v>1</v>
      </c>
      <c r="M327" s="30">
        <v>1</v>
      </c>
      <c r="N327" s="30">
        <v>1</v>
      </c>
      <c r="O327" s="30">
        <v>1</v>
      </c>
      <c r="P327" s="30">
        <v>1</v>
      </c>
      <c r="T327">
        <v>1</v>
      </c>
    </row>
    <row r="328" spans="1:20" hidden="1" x14ac:dyDescent="0.25">
      <c r="B328" s="41" t="s">
        <v>901</v>
      </c>
      <c r="D328" s="41" t="s">
        <v>860</v>
      </c>
      <c r="F328" t="s">
        <v>2627</v>
      </c>
      <c r="H328" s="30">
        <v>1</v>
      </c>
      <c r="J328" s="30">
        <v>1</v>
      </c>
      <c r="L328" s="30">
        <v>1</v>
      </c>
      <c r="M328" s="30">
        <v>1</v>
      </c>
      <c r="N328" s="30">
        <v>1</v>
      </c>
      <c r="O328" s="30">
        <v>1</v>
      </c>
      <c r="P328" s="30">
        <v>1</v>
      </c>
      <c r="T328">
        <v>1</v>
      </c>
    </row>
    <row r="329" spans="1:20" hidden="1" x14ac:dyDescent="0.25">
      <c r="B329" s="41" t="s">
        <v>903</v>
      </c>
      <c r="D329" s="41" t="s">
        <v>862</v>
      </c>
      <c r="F329" t="s">
        <v>2627</v>
      </c>
      <c r="H329" s="30">
        <v>1</v>
      </c>
      <c r="J329" s="30">
        <v>1</v>
      </c>
      <c r="L329" s="30">
        <v>1</v>
      </c>
      <c r="M329" s="30">
        <v>1</v>
      </c>
      <c r="N329" s="30">
        <v>1</v>
      </c>
      <c r="O329" s="30">
        <v>1</v>
      </c>
      <c r="P329" s="30">
        <v>1</v>
      </c>
      <c r="T329">
        <v>1</v>
      </c>
    </row>
    <row r="330" spans="1:20" hidden="1" x14ac:dyDescent="0.25">
      <c r="B330" s="41" t="s">
        <v>905</v>
      </c>
      <c r="D330" s="41" t="s">
        <v>863</v>
      </c>
      <c r="F330" t="s">
        <v>2627</v>
      </c>
      <c r="H330" s="30">
        <v>1</v>
      </c>
      <c r="J330" s="30">
        <v>1</v>
      </c>
      <c r="L330" s="30">
        <v>1</v>
      </c>
      <c r="M330" s="30">
        <v>1</v>
      </c>
      <c r="N330" s="30">
        <v>1</v>
      </c>
      <c r="O330" s="30">
        <v>1</v>
      </c>
      <c r="P330" s="30">
        <v>1</v>
      </c>
      <c r="T330">
        <v>1</v>
      </c>
    </row>
    <row r="331" spans="1:20" hidden="1" x14ac:dyDescent="0.25">
      <c r="B331" s="41" t="s">
        <v>907</v>
      </c>
      <c r="D331" s="41" t="s">
        <v>862</v>
      </c>
      <c r="F331" t="s">
        <v>2627</v>
      </c>
      <c r="H331" s="30">
        <v>1</v>
      </c>
      <c r="J331" s="30">
        <v>1</v>
      </c>
      <c r="L331" s="30">
        <v>1</v>
      </c>
      <c r="M331" s="30">
        <v>1</v>
      </c>
      <c r="N331" s="30">
        <v>1</v>
      </c>
      <c r="O331" s="30">
        <v>1</v>
      </c>
      <c r="P331" s="30">
        <v>1</v>
      </c>
      <c r="T331">
        <v>1</v>
      </c>
    </row>
    <row r="332" spans="1:20" hidden="1" x14ac:dyDescent="0.25">
      <c r="B332" s="41" t="s">
        <v>908</v>
      </c>
      <c r="D332" s="41" t="s">
        <v>863</v>
      </c>
      <c r="F332" t="s">
        <v>2627</v>
      </c>
      <c r="H332" s="30">
        <v>1</v>
      </c>
      <c r="J332" s="30">
        <v>1</v>
      </c>
      <c r="L332" s="30">
        <v>1</v>
      </c>
      <c r="M332" s="30">
        <v>1</v>
      </c>
      <c r="N332" s="30">
        <v>1</v>
      </c>
      <c r="O332" s="30">
        <v>1</v>
      </c>
      <c r="P332" s="30">
        <v>1</v>
      </c>
      <c r="T332">
        <v>1</v>
      </c>
    </row>
    <row r="333" spans="1:20" hidden="1" x14ac:dyDescent="0.25">
      <c r="B333" s="41" t="s">
        <v>910</v>
      </c>
      <c r="D333" s="41" t="s">
        <v>865</v>
      </c>
      <c r="F333" t="s">
        <v>2627</v>
      </c>
      <c r="H333" s="30">
        <v>1</v>
      </c>
      <c r="J333" s="30">
        <v>1</v>
      </c>
      <c r="L333" s="30">
        <v>1</v>
      </c>
      <c r="M333" s="30">
        <v>1</v>
      </c>
      <c r="N333" s="30">
        <v>1</v>
      </c>
      <c r="O333" s="30">
        <v>1</v>
      </c>
      <c r="P333" s="30">
        <v>1</v>
      </c>
      <c r="T333">
        <v>1</v>
      </c>
    </row>
    <row r="334" spans="1:20" hidden="1" x14ac:dyDescent="0.25">
      <c r="B334" s="41" t="s">
        <v>912</v>
      </c>
      <c r="D334" s="41" t="s">
        <v>866</v>
      </c>
      <c r="F334" t="s">
        <v>2627</v>
      </c>
      <c r="H334" s="30">
        <v>1</v>
      </c>
      <c r="J334" s="30">
        <v>1</v>
      </c>
      <c r="L334" s="30">
        <v>1</v>
      </c>
      <c r="M334" s="30">
        <v>1</v>
      </c>
      <c r="N334" s="30">
        <v>1</v>
      </c>
      <c r="O334" s="30">
        <v>1</v>
      </c>
      <c r="P334" s="30">
        <v>1</v>
      </c>
      <c r="T334">
        <v>1</v>
      </c>
    </row>
    <row r="335" spans="1:20" hidden="1" x14ac:dyDescent="0.25">
      <c r="B335" s="41" t="s">
        <v>914</v>
      </c>
      <c r="D335" s="41" t="s">
        <v>868</v>
      </c>
      <c r="F335" t="s">
        <v>2627</v>
      </c>
      <c r="H335" s="30">
        <v>1</v>
      </c>
      <c r="J335" s="30">
        <v>1</v>
      </c>
      <c r="L335" s="30">
        <v>1</v>
      </c>
      <c r="M335" s="30">
        <v>1</v>
      </c>
      <c r="N335" s="30">
        <v>1</v>
      </c>
      <c r="O335" s="30">
        <v>1</v>
      </c>
      <c r="P335" s="30">
        <v>1</v>
      </c>
      <c r="T335">
        <v>1</v>
      </c>
    </row>
    <row r="336" spans="1:20" hidden="1" x14ac:dyDescent="0.25">
      <c r="A336" s="39"/>
      <c r="B336" s="39" t="s">
        <v>916</v>
      </c>
      <c r="C336" s="31"/>
      <c r="D336" s="39" t="s">
        <v>869</v>
      </c>
      <c r="E336" s="31"/>
      <c r="F336" s="32" t="s">
        <v>2627</v>
      </c>
      <c r="G336" s="39"/>
      <c r="H336" s="39">
        <v>1</v>
      </c>
      <c r="I336" s="39"/>
      <c r="J336" s="39">
        <v>1</v>
      </c>
      <c r="K336" s="39"/>
      <c r="L336" s="39">
        <v>1</v>
      </c>
      <c r="M336" s="39">
        <v>1</v>
      </c>
      <c r="N336" s="39">
        <v>1</v>
      </c>
      <c r="O336" s="39">
        <v>1</v>
      </c>
      <c r="P336" s="39">
        <v>1</v>
      </c>
      <c r="T336">
        <v>1</v>
      </c>
    </row>
    <row r="337" spans="1:20" hidden="1" x14ac:dyDescent="0.25">
      <c r="B337" s="41" t="s">
        <v>899</v>
      </c>
      <c r="D337" s="41" t="s">
        <v>863</v>
      </c>
      <c r="F337" s="34" t="s">
        <v>2628</v>
      </c>
      <c r="J337" s="30">
        <v>1</v>
      </c>
      <c r="L337" s="30">
        <v>1</v>
      </c>
      <c r="M337" s="30">
        <v>1</v>
      </c>
      <c r="N337" s="30">
        <v>1</v>
      </c>
      <c r="O337" s="30">
        <v>1</v>
      </c>
      <c r="P337" s="30">
        <v>1</v>
      </c>
      <c r="T337">
        <v>1</v>
      </c>
    </row>
    <row r="338" spans="1:20" hidden="1" x14ac:dyDescent="0.25">
      <c r="B338" s="41" t="s">
        <v>901</v>
      </c>
      <c r="D338" s="41" t="s">
        <v>863</v>
      </c>
      <c r="F338" t="s">
        <v>2628</v>
      </c>
      <c r="J338" s="30">
        <v>1</v>
      </c>
      <c r="L338" s="30">
        <v>1</v>
      </c>
      <c r="M338" s="30">
        <v>1</v>
      </c>
      <c r="N338" s="30">
        <v>1</v>
      </c>
      <c r="O338" s="30">
        <v>1</v>
      </c>
      <c r="P338" s="30">
        <v>1</v>
      </c>
      <c r="T338">
        <v>1</v>
      </c>
    </row>
    <row r="339" spans="1:20" hidden="1" x14ac:dyDescent="0.25">
      <c r="B339" s="41" t="s">
        <v>903</v>
      </c>
      <c r="D339" s="41" t="s">
        <v>859</v>
      </c>
      <c r="F339" t="s">
        <v>2628</v>
      </c>
      <c r="J339" s="30">
        <v>1</v>
      </c>
      <c r="L339" s="30">
        <v>1</v>
      </c>
      <c r="M339" s="30">
        <v>1</v>
      </c>
      <c r="N339" s="30">
        <v>1</v>
      </c>
      <c r="O339" s="30">
        <v>1</v>
      </c>
      <c r="P339" s="30">
        <v>1</v>
      </c>
      <c r="T339">
        <v>1</v>
      </c>
    </row>
    <row r="340" spans="1:20" hidden="1" x14ac:dyDescent="0.25">
      <c r="B340" s="41" t="s">
        <v>903</v>
      </c>
      <c r="D340" s="41" t="s">
        <v>860</v>
      </c>
      <c r="F340" t="s">
        <v>2628</v>
      </c>
      <c r="J340" s="30">
        <v>1</v>
      </c>
      <c r="L340" s="30">
        <v>1</v>
      </c>
      <c r="M340" s="30">
        <v>1</v>
      </c>
      <c r="N340" s="30">
        <v>1</v>
      </c>
      <c r="O340" s="30">
        <v>1</v>
      </c>
      <c r="P340" s="30">
        <v>1</v>
      </c>
      <c r="T340">
        <v>1</v>
      </c>
    </row>
    <row r="341" spans="1:20" hidden="1" x14ac:dyDescent="0.25">
      <c r="B341" s="41" t="s">
        <v>905</v>
      </c>
      <c r="D341" s="41" t="s">
        <v>864</v>
      </c>
      <c r="F341" t="s">
        <v>2628</v>
      </c>
      <c r="J341" s="30">
        <v>1</v>
      </c>
      <c r="L341" s="30">
        <v>1</v>
      </c>
      <c r="M341" s="30">
        <v>1</v>
      </c>
      <c r="N341" s="30">
        <v>1</v>
      </c>
      <c r="O341" s="30">
        <v>1</v>
      </c>
      <c r="P341" s="30">
        <v>1</v>
      </c>
      <c r="T341">
        <v>1</v>
      </c>
    </row>
    <row r="342" spans="1:20" hidden="1" x14ac:dyDescent="0.25">
      <c r="B342" s="41" t="s">
        <v>907</v>
      </c>
      <c r="D342" s="41" t="s">
        <v>861</v>
      </c>
      <c r="F342" t="s">
        <v>2628</v>
      </c>
      <c r="J342" s="30">
        <v>1</v>
      </c>
      <c r="L342" s="30">
        <v>1</v>
      </c>
      <c r="M342" s="30">
        <v>1</v>
      </c>
      <c r="N342" s="30">
        <v>1</v>
      </c>
      <c r="O342" s="30">
        <v>1</v>
      </c>
      <c r="P342" s="30">
        <v>1</v>
      </c>
      <c r="T342">
        <v>1</v>
      </c>
    </row>
    <row r="343" spans="1:20" hidden="1" x14ac:dyDescent="0.25">
      <c r="B343" s="41" t="s">
        <v>908</v>
      </c>
      <c r="D343" s="41" t="s">
        <v>861</v>
      </c>
      <c r="F343" t="s">
        <v>2628</v>
      </c>
      <c r="J343" s="30">
        <v>1</v>
      </c>
      <c r="L343" s="30">
        <v>1</v>
      </c>
      <c r="M343" s="30">
        <v>1</v>
      </c>
      <c r="N343" s="30">
        <v>1</v>
      </c>
      <c r="O343" s="30">
        <v>1</v>
      </c>
      <c r="P343" s="30">
        <v>1</v>
      </c>
      <c r="T343">
        <v>1</v>
      </c>
    </row>
    <row r="344" spans="1:20" hidden="1" x14ac:dyDescent="0.25">
      <c r="B344" s="41" t="s">
        <v>910</v>
      </c>
      <c r="D344" s="41" t="s">
        <v>867</v>
      </c>
      <c r="F344" t="s">
        <v>2628</v>
      </c>
      <c r="J344" s="30">
        <v>1</v>
      </c>
      <c r="L344" s="30">
        <v>1</v>
      </c>
      <c r="M344" s="30">
        <v>1</v>
      </c>
      <c r="N344" s="30">
        <v>1</v>
      </c>
      <c r="O344" s="30">
        <v>1</v>
      </c>
      <c r="P344" s="30">
        <v>1</v>
      </c>
      <c r="T344">
        <v>1</v>
      </c>
    </row>
    <row r="345" spans="1:20" hidden="1" x14ac:dyDescent="0.25">
      <c r="B345" s="41" t="s">
        <v>912</v>
      </c>
      <c r="D345" s="41" t="s">
        <v>866</v>
      </c>
      <c r="F345" t="s">
        <v>2628</v>
      </c>
      <c r="J345" s="30">
        <v>1</v>
      </c>
      <c r="L345" s="30">
        <v>1</v>
      </c>
      <c r="M345" s="30">
        <v>1</v>
      </c>
      <c r="N345" s="30">
        <v>1</v>
      </c>
      <c r="O345" s="30">
        <v>1</v>
      </c>
      <c r="P345" s="30">
        <v>1</v>
      </c>
      <c r="T345">
        <v>1</v>
      </c>
    </row>
    <row r="346" spans="1:20" hidden="1" x14ac:dyDescent="0.25">
      <c r="B346" s="41" t="s">
        <v>914</v>
      </c>
      <c r="D346" s="41" t="s">
        <v>869</v>
      </c>
      <c r="F346" t="s">
        <v>2628</v>
      </c>
      <c r="J346" s="30">
        <v>1</v>
      </c>
      <c r="L346" s="30">
        <v>1</v>
      </c>
      <c r="M346" s="30">
        <v>1</v>
      </c>
      <c r="N346" s="30">
        <v>1</v>
      </c>
      <c r="O346" s="30">
        <v>1</v>
      </c>
      <c r="P346" s="30">
        <v>1</v>
      </c>
      <c r="T346">
        <v>1</v>
      </c>
    </row>
    <row r="347" spans="1:20" hidden="1" x14ac:dyDescent="0.25">
      <c r="A347" s="39"/>
      <c r="B347" s="39" t="s">
        <v>916</v>
      </c>
      <c r="C347" s="31"/>
      <c r="D347" s="39" t="s">
        <v>865</v>
      </c>
      <c r="E347" s="31"/>
      <c r="F347" s="32" t="s">
        <v>2628</v>
      </c>
      <c r="G347" s="39"/>
      <c r="H347" s="39"/>
      <c r="I347" s="39"/>
      <c r="J347" s="39">
        <v>1</v>
      </c>
      <c r="K347" s="39"/>
      <c r="L347" s="39">
        <v>1</v>
      </c>
      <c r="M347" s="39">
        <v>1</v>
      </c>
      <c r="N347" s="39">
        <v>1</v>
      </c>
      <c r="O347" s="39">
        <v>1</v>
      </c>
      <c r="P347" s="39">
        <v>1</v>
      </c>
      <c r="T347">
        <v>1</v>
      </c>
    </row>
    <row r="348" spans="1:20" hidden="1" x14ac:dyDescent="0.25">
      <c r="B348" s="12" t="s">
        <v>899</v>
      </c>
      <c r="D348" s="41" t="s">
        <v>861</v>
      </c>
      <c r="F348" s="34" t="s">
        <v>2629</v>
      </c>
      <c r="H348" s="30">
        <v>1</v>
      </c>
      <c r="J348" s="30">
        <v>1</v>
      </c>
      <c r="L348" s="30">
        <v>1</v>
      </c>
      <c r="M348" s="30">
        <v>1</v>
      </c>
      <c r="N348" s="30">
        <v>1</v>
      </c>
      <c r="O348" s="30">
        <v>1</v>
      </c>
      <c r="P348" s="30">
        <v>1</v>
      </c>
      <c r="T348">
        <v>1</v>
      </c>
    </row>
    <row r="349" spans="1:20" hidden="1" x14ac:dyDescent="0.25">
      <c r="B349" s="12" t="s">
        <v>901</v>
      </c>
      <c r="D349" s="41" t="s">
        <v>862</v>
      </c>
      <c r="F349" t="s">
        <v>2629</v>
      </c>
      <c r="H349" s="30">
        <v>1</v>
      </c>
      <c r="J349" s="30">
        <v>1</v>
      </c>
      <c r="L349" s="30">
        <v>1</v>
      </c>
      <c r="M349" s="30">
        <v>1</v>
      </c>
      <c r="N349" s="30">
        <v>1</v>
      </c>
      <c r="O349" s="30">
        <v>1</v>
      </c>
      <c r="P349" s="30">
        <v>1</v>
      </c>
      <c r="T349">
        <v>1</v>
      </c>
    </row>
    <row r="350" spans="1:20" hidden="1" x14ac:dyDescent="0.25">
      <c r="B350" s="12" t="s">
        <v>903</v>
      </c>
      <c r="D350" s="41" t="s">
        <v>864</v>
      </c>
      <c r="F350" t="s">
        <v>2629</v>
      </c>
      <c r="H350" s="30">
        <v>1</v>
      </c>
      <c r="J350" s="30">
        <v>1</v>
      </c>
      <c r="L350" s="30">
        <v>1</v>
      </c>
      <c r="M350" s="30">
        <v>1</v>
      </c>
      <c r="N350" s="30">
        <v>1</v>
      </c>
      <c r="O350" s="30">
        <v>1</v>
      </c>
      <c r="P350" s="30">
        <v>1</v>
      </c>
      <c r="T350">
        <v>1</v>
      </c>
    </row>
    <row r="351" spans="1:20" hidden="1" x14ac:dyDescent="0.25">
      <c r="B351" s="12" t="s">
        <v>905</v>
      </c>
      <c r="D351" s="41" t="s">
        <v>865</v>
      </c>
      <c r="F351" t="s">
        <v>2629</v>
      </c>
      <c r="H351" s="30">
        <v>1</v>
      </c>
      <c r="J351" s="30">
        <v>1</v>
      </c>
      <c r="L351" s="30">
        <v>1</v>
      </c>
      <c r="M351" s="30">
        <v>1</v>
      </c>
      <c r="N351" s="30">
        <v>1</v>
      </c>
      <c r="O351" s="30">
        <v>1</v>
      </c>
      <c r="P351" s="30">
        <v>1</v>
      </c>
      <c r="T351">
        <v>1</v>
      </c>
    </row>
    <row r="352" spans="1:20" hidden="1" x14ac:dyDescent="0.25">
      <c r="B352" s="12" t="s">
        <v>907</v>
      </c>
      <c r="D352" s="41" t="s">
        <v>864</v>
      </c>
      <c r="F352" t="s">
        <v>2629</v>
      </c>
      <c r="H352" s="30">
        <v>1</v>
      </c>
      <c r="J352" s="30">
        <v>1</v>
      </c>
      <c r="L352" s="30">
        <v>1</v>
      </c>
      <c r="M352" s="30">
        <v>1</v>
      </c>
      <c r="N352" s="30">
        <v>1</v>
      </c>
      <c r="O352" s="30">
        <v>1</v>
      </c>
      <c r="P352" s="30">
        <v>1</v>
      </c>
      <c r="T352">
        <v>1</v>
      </c>
    </row>
    <row r="353" spans="1:20" hidden="1" x14ac:dyDescent="0.25">
      <c r="B353" s="12" t="s">
        <v>908</v>
      </c>
      <c r="D353" s="41" t="s">
        <v>865</v>
      </c>
      <c r="F353" t="s">
        <v>2629</v>
      </c>
      <c r="H353" s="30">
        <v>1</v>
      </c>
      <c r="J353" s="30">
        <v>1</v>
      </c>
      <c r="L353" s="30">
        <v>1</v>
      </c>
      <c r="M353" s="30">
        <v>1</v>
      </c>
      <c r="N353" s="30">
        <v>1</v>
      </c>
      <c r="O353" s="30">
        <v>1</v>
      </c>
      <c r="P353" s="30">
        <v>1</v>
      </c>
      <c r="T353">
        <v>1</v>
      </c>
    </row>
    <row r="354" spans="1:20" hidden="1" x14ac:dyDescent="0.25">
      <c r="B354" s="12" t="s">
        <v>910</v>
      </c>
      <c r="D354" s="41" t="s">
        <v>867</v>
      </c>
      <c r="F354" t="s">
        <v>2629</v>
      </c>
      <c r="H354" s="30">
        <v>1</v>
      </c>
      <c r="J354" s="30">
        <v>1</v>
      </c>
      <c r="L354" s="30">
        <v>1</v>
      </c>
      <c r="M354" s="30">
        <v>1</v>
      </c>
      <c r="N354" s="30">
        <v>1</v>
      </c>
      <c r="O354" s="30">
        <v>1</v>
      </c>
      <c r="P354" s="30">
        <v>1</v>
      </c>
      <c r="T354">
        <v>1</v>
      </c>
    </row>
    <row r="355" spans="1:20" hidden="1" x14ac:dyDescent="0.25">
      <c r="B355" s="12" t="s">
        <v>912</v>
      </c>
      <c r="D355" s="41" t="s">
        <v>868</v>
      </c>
      <c r="F355" t="s">
        <v>2629</v>
      </c>
      <c r="H355" s="30">
        <v>1</v>
      </c>
      <c r="J355" s="30">
        <v>1</v>
      </c>
      <c r="L355" s="30">
        <v>1</v>
      </c>
      <c r="M355" s="30">
        <v>1</v>
      </c>
      <c r="N355" s="30">
        <v>1</v>
      </c>
      <c r="O355" s="30">
        <v>1</v>
      </c>
      <c r="P355" s="30">
        <v>1</v>
      </c>
      <c r="T355">
        <v>1</v>
      </c>
    </row>
    <row r="356" spans="1:20" hidden="1" x14ac:dyDescent="0.25">
      <c r="B356" s="12" t="s">
        <v>914</v>
      </c>
      <c r="D356" s="41" t="s">
        <v>870</v>
      </c>
      <c r="F356" t="s">
        <v>2629</v>
      </c>
      <c r="H356" s="30">
        <v>1</v>
      </c>
      <c r="J356" s="30">
        <v>1</v>
      </c>
      <c r="L356" s="30">
        <v>1</v>
      </c>
      <c r="M356" s="30">
        <v>1</v>
      </c>
      <c r="N356" s="30">
        <v>1</v>
      </c>
      <c r="O356" s="30">
        <v>1</v>
      </c>
      <c r="P356" s="30">
        <v>1</v>
      </c>
      <c r="T356">
        <v>1</v>
      </c>
    </row>
    <row r="357" spans="1:20" hidden="1" x14ac:dyDescent="0.25">
      <c r="A357" s="39"/>
      <c r="B357" s="31" t="s">
        <v>916</v>
      </c>
      <c r="C357" s="31"/>
      <c r="D357" s="39" t="s">
        <v>859</v>
      </c>
      <c r="E357" s="31"/>
      <c r="F357" s="32" t="s">
        <v>2629</v>
      </c>
      <c r="G357" s="39"/>
      <c r="H357" s="39">
        <v>1</v>
      </c>
      <c r="I357" s="39"/>
      <c r="J357" s="39">
        <v>1</v>
      </c>
      <c r="K357" s="39"/>
      <c r="L357" s="39">
        <v>1</v>
      </c>
      <c r="M357" s="39">
        <v>1</v>
      </c>
      <c r="N357" s="39">
        <v>1</v>
      </c>
      <c r="O357" s="39">
        <v>1</v>
      </c>
      <c r="P357" s="39">
        <v>1</v>
      </c>
      <c r="T357">
        <v>1</v>
      </c>
    </row>
    <row r="358" spans="1:20" hidden="1" x14ac:dyDescent="0.25">
      <c r="B358" s="41" t="s">
        <v>910</v>
      </c>
      <c r="D358" s="41" t="s">
        <v>861</v>
      </c>
      <c r="F358" s="34" t="s">
        <v>2630</v>
      </c>
      <c r="Q358" s="30" t="s">
        <v>2631</v>
      </c>
      <c r="T358">
        <v>1</v>
      </c>
    </row>
    <row r="359" spans="1:20" hidden="1" x14ac:dyDescent="0.25">
      <c r="B359" s="41" t="s">
        <v>910</v>
      </c>
      <c r="D359" s="41" t="s">
        <v>867</v>
      </c>
      <c r="F359" s="34" t="s">
        <v>2630</v>
      </c>
      <c r="Q359" s="30" t="s">
        <v>2631</v>
      </c>
      <c r="T359">
        <v>1</v>
      </c>
    </row>
    <row r="360" spans="1:20" hidden="1" x14ac:dyDescent="0.25">
      <c r="B360" s="41" t="s">
        <v>914</v>
      </c>
      <c r="D360" s="41" t="s">
        <v>861</v>
      </c>
      <c r="F360" s="34" t="s">
        <v>2630</v>
      </c>
      <c r="Q360" s="30" t="s">
        <v>2631</v>
      </c>
      <c r="T360">
        <v>1</v>
      </c>
    </row>
    <row r="361" spans="1:20" hidden="1" x14ac:dyDescent="0.25">
      <c r="B361" s="41" t="s">
        <v>867</v>
      </c>
      <c r="D361" s="41" t="s">
        <v>867</v>
      </c>
      <c r="F361" s="34" t="s">
        <v>2630</v>
      </c>
      <c r="Q361" s="30" t="s">
        <v>2631</v>
      </c>
      <c r="T361">
        <v>1</v>
      </c>
    </row>
    <row r="362" spans="1:20" hidden="1" x14ac:dyDescent="0.25">
      <c r="B362" s="41" t="s">
        <v>903</v>
      </c>
      <c r="D362" s="41" t="s">
        <v>869</v>
      </c>
      <c r="F362" s="34" t="s">
        <v>2632</v>
      </c>
      <c r="Q362" s="30" t="s">
        <v>2631</v>
      </c>
      <c r="T362">
        <v>1</v>
      </c>
    </row>
    <row r="363" spans="1:20" hidden="1" x14ac:dyDescent="0.25">
      <c r="B363" s="41" t="s">
        <v>905</v>
      </c>
      <c r="D363" s="41" t="s">
        <v>870</v>
      </c>
      <c r="F363" t="s">
        <v>2632</v>
      </c>
      <c r="Q363" s="30" t="s">
        <v>2631</v>
      </c>
      <c r="T363">
        <v>1</v>
      </c>
    </row>
    <row r="364" spans="1:20" hidden="1" x14ac:dyDescent="0.25">
      <c r="B364" s="41" t="s">
        <v>907</v>
      </c>
      <c r="D364" s="41" t="s">
        <v>859</v>
      </c>
      <c r="F364" t="s">
        <v>2632</v>
      </c>
      <c r="Q364" s="30" t="s">
        <v>2631</v>
      </c>
      <c r="T364">
        <v>1</v>
      </c>
    </row>
    <row r="365" spans="1:20" hidden="1" x14ac:dyDescent="0.25">
      <c r="B365" s="41" t="s">
        <v>912</v>
      </c>
      <c r="D365" s="41" t="s">
        <v>860</v>
      </c>
      <c r="F365" t="s">
        <v>2632</v>
      </c>
      <c r="Q365" s="30" t="s">
        <v>2631</v>
      </c>
      <c r="T365">
        <v>1</v>
      </c>
    </row>
    <row r="366" spans="1:20" hidden="1" x14ac:dyDescent="0.25">
      <c r="B366" s="41" t="s">
        <v>914</v>
      </c>
      <c r="D366" s="41" t="s">
        <v>861</v>
      </c>
      <c r="F366" t="s">
        <v>2632</v>
      </c>
      <c r="Q366" s="30" t="s">
        <v>2631</v>
      </c>
      <c r="T366">
        <v>1</v>
      </c>
    </row>
    <row r="367" spans="1:20" hidden="1" x14ac:dyDescent="0.25">
      <c r="B367" s="41" t="s">
        <v>916</v>
      </c>
      <c r="D367" s="41" t="s">
        <v>862</v>
      </c>
      <c r="F367" t="s">
        <v>2632</v>
      </c>
      <c r="Q367" s="30" t="s">
        <v>2631</v>
      </c>
      <c r="T367">
        <v>1</v>
      </c>
    </row>
    <row r="368" spans="1:20" hidden="1" x14ac:dyDescent="0.25">
      <c r="B368" s="41" t="s">
        <v>903</v>
      </c>
      <c r="D368" s="41" t="s">
        <v>863</v>
      </c>
      <c r="F368" t="s">
        <v>2632</v>
      </c>
      <c r="Q368" s="30" t="s">
        <v>2631</v>
      </c>
      <c r="T368">
        <v>1</v>
      </c>
    </row>
    <row r="369" spans="2:20" hidden="1" x14ac:dyDescent="0.25">
      <c r="B369" s="41" t="s">
        <v>905</v>
      </c>
      <c r="D369" s="41" t="s">
        <v>864</v>
      </c>
      <c r="F369" t="s">
        <v>2632</v>
      </c>
      <c r="Q369" s="30" t="s">
        <v>2631</v>
      </c>
      <c r="T369">
        <v>1</v>
      </c>
    </row>
    <row r="370" spans="2:20" hidden="1" x14ac:dyDescent="0.25">
      <c r="B370" s="41" t="s">
        <v>907</v>
      </c>
      <c r="D370" s="41" t="s">
        <v>865</v>
      </c>
      <c r="F370" t="s">
        <v>2632</v>
      </c>
      <c r="Q370" s="30" t="s">
        <v>2631</v>
      </c>
      <c r="T370">
        <v>1</v>
      </c>
    </row>
    <row r="371" spans="2:20" hidden="1" x14ac:dyDescent="0.25">
      <c r="B371" s="41" t="s">
        <v>912</v>
      </c>
      <c r="D371" s="41" t="s">
        <v>866</v>
      </c>
      <c r="F371" t="s">
        <v>2632</v>
      </c>
      <c r="Q371" s="30" t="s">
        <v>2631</v>
      </c>
      <c r="T371">
        <v>1</v>
      </c>
    </row>
    <row r="372" spans="2:20" hidden="1" x14ac:dyDescent="0.25">
      <c r="B372" s="41" t="s">
        <v>914</v>
      </c>
      <c r="D372" s="41" t="s">
        <v>867</v>
      </c>
      <c r="F372" t="s">
        <v>2632</v>
      </c>
      <c r="Q372" s="30" t="s">
        <v>2631</v>
      </c>
      <c r="T372">
        <v>1</v>
      </c>
    </row>
    <row r="373" spans="2:20" hidden="1" x14ac:dyDescent="0.25">
      <c r="B373" s="41" t="s">
        <v>916</v>
      </c>
      <c r="D373" s="41" t="s">
        <v>868</v>
      </c>
      <c r="F373" t="s">
        <v>2632</v>
      </c>
      <c r="Q373" s="30" t="s">
        <v>2631</v>
      </c>
      <c r="T373">
        <v>1</v>
      </c>
    </row>
    <row r="374" spans="2:20" hidden="1" x14ac:dyDescent="0.25">
      <c r="B374" s="41"/>
      <c r="D374" s="41" t="s">
        <v>867</v>
      </c>
      <c r="E374" s="41" t="s">
        <v>868</v>
      </c>
      <c r="F374" t="s">
        <v>2633</v>
      </c>
      <c r="G374" s="30">
        <v>1</v>
      </c>
      <c r="H374" s="30">
        <v>1</v>
      </c>
      <c r="I374" s="30">
        <v>1</v>
      </c>
      <c r="J374" s="30">
        <v>1</v>
      </c>
      <c r="K374" s="30">
        <v>1</v>
      </c>
      <c r="L374" s="30">
        <v>1</v>
      </c>
      <c r="M374" s="30">
        <v>1</v>
      </c>
      <c r="N374" s="30">
        <v>1</v>
      </c>
      <c r="O374" s="30">
        <v>1</v>
      </c>
      <c r="P374" s="30">
        <v>1</v>
      </c>
      <c r="T374">
        <v>1</v>
      </c>
    </row>
    <row r="375" spans="2:20" hidden="1" x14ac:dyDescent="0.25">
      <c r="D375" s="41" t="s">
        <v>861</v>
      </c>
      <c r="E375" s="41" t="s">
        <v>862</v>
      </c>
      <c r="F375" t="s">
        <v>2633</v>
      </c>
      <c r="T375">
        <v>1</v>
      </c>
    </row>
    <row r="376" spans="2:20" hidden="1" x14ac:dyDescent="0.25">
      <c r="B376" s="41" t="s">
        <v>901</v>
      </c>
      <c r="D376" s="12" t="s">
        <v>862</v>
      </c>
      <c r="E376" s="41"/>
      <c r="F376" t="s">
        <v>2634</v>
      </c>
      <c r="Q376" s="30" t="s">
        <v>2631</v>
      </c>
      <c r="T376">
        <v>1</v>
      </c>
    </row>
    <row r="377" spans="2:20" hidden="1" x14ac:dyDescent="0.25">
      <c r="B377" s="41" t="s">
        <v>905</v>
      </c>
      <c r="D377" s="12" t="s">
        <v>862</v>
      </c>
      <c r="E377" s="41"/>
      <c r="F377" t="s">
        <v>2634</v>
      </c>
      <c r="Q377" s="30" t="s">
        <v>2631</v>
      </c>
      <c r="T377">
        <v>1</v>
      </c>
    </row>
    <row r="378" spans="2:20" hidden="1" x14ac:dyDescent="0.25">
      <c r="B378" s="41" t="s">
        <v>912</v>
      </c>
      <c r="D378" s="12" t="s">
        <v>868</v>
      </c>
      <c r="E378" s="41"/>
      <c r="F378" t="s">
        <v>2634</v>
      </c>
      <c r="Q378" s="30" t="s">
        <v>2631</v>
      </c>
      <c r="T378">
        <v>1</v>
      </c>
    </row>
    <row r="379" spans="2:20" hidden="1" x14ac:dyDescent="0.25">
      <c r="B379" s="41" t="s">
        <v>907</v>
      </c>
      <c r="D379" s="12" t="s">
        <v>865</v>
      </c>
      <c r="E379" s="41"/>
      <c r="F379" t="s">
        <v>2634</v>
      </c>
      <c r="Q379" s="30" t="s">
        <v>2631</v>
      </c>
      <c r="T379">
        <v>1</v>
      </c>
    </row>
    <row r="380" spans="2:20" hidden="1" x14ac:dyDescent="0.25">
      <c r="B380" s="41" t="s">
        <v>914</v>
      </c>
      <c r="D380" s="12" t="s">
        <v>859</v>
      </c>
      <c r="E380" s="41"/>
      <c r="F380" t="s">
        <v>2634</v>
      </c>
      <c r="Q380" s="30" t="s">
        <v>2631</v>
      </c>
      <c r="T380">
        <v>1</v>
      </c>
    </row>
    <row r="381" spans="2:20" hidden="1" x14ac:dyDescent="0.25">
      <c r="B381" s="41" t="s">
        <v>907</v>
      </c>
      <c r="D381" s="12" t="s">
        <v>863</v>
      </c>
      <c r="E381" s="41"/>
      <c r="F381" t="s">
        <v>2634</v>
      </c>
      <c r="Q381" s="30" t="s">
        <v>2631</v>
      </c>
      <c r="T381">
        <v>1</v>
      </c>
    </row>
    <row r="382" spans="2:20" hidden="1" x14ac:dyDescent="0.25">
      <c r="B382" s="41" t="s">
        <v>914</v>
      </c>
      <c r="D382" s="12" t="s">
        <v>869</v>
      </c>
      <c r="E382" s="41"/>
      <c r="F382" t="s">
        <v>2634</v>
      </c>
      <c r="Q382" s="30" t="s">
        <v>2631</v>
      </c>
      <c r="T382">
        <v>1</v>
      </c>
    </row>
    <row r="383" spans="2:20" hidden="1" x14ac:dyDescent="0.25">
      <c r="B383" s="41" t="s">
        <v>903</v>
      </c>
      <c r="D383" s="12" t="s">
        <v>863</v>
      </c>
      <c r="E383" s="41"/>
      <c r="F383" t="s">
        <v>2634</v>
      </c>
      <c r="Q383" s="30" t="s">
        <v>2631</v>
      </c>
      <c r="T383">
        <v>1</v>
      </c>
    </row>
    <row r="384" spans="2:20" hidden="1" x14ac:dyDescent="0.25">
      <c r="B384" s="41" t="s">
        <v>899</v>
      </c>
      <c r="D384" s="41" t="s">
        <v>869</v>
      </c>
      <c r="F384" t="s">
        <v>2635</v>
      </c>
      <c r="Q384" s="30" t="s">
        <v>2636</v>
      </c>
      <c r="T384">
        <v>1</v>
      </c>
    </row>
    <row r="385" spans="2:20" hidden="1" x14ac:dyDescent="0.25">
      <c r="B385" s="41" t="s">
        <v>899</v>
      </c>
      <c r="D385" s="41" t="s">
        <v>867</v>
      </c>
      <c r="F385" t="s">
        <v>2635</v>
      </c>
      <c r="Q385" s="30" t="s">
        <v>2636</v>
      </c>
      <c r="T385">
        <v>1</v>
      </c>
    </row>
    <row r="386" spans="2:20" hidden="1" x14ac:dyDescent="0.25">
      <c r="B386" s="41" t="s">
        <v>899</v>
      </c>
      <c r="D386" s="41" t="s">
        <v>865</v>
      </c>
      <c r="F386" t="s">
        <v>2635</v>
      </c>
      <c r="Q386" s="30" t="s">
        <v>2636</v>
      </c>
      <c r="T386">
        <v>1</v>
      </c>
    </row>
    <row r="387" spans="2:20" hidden="1" x14ac:dyDescent="0.25">
      <c r="B387" s="41" t="s">
        <v>899</v>
      </c>
      <c r="D387" s="41" t="s">
        <v>863</v>
      </c>
      <c r="F387" t="s">
        <v>2635</v>
      </c>
      <c r="Q387" s="30" t="s">
        <v>2636</v>
      </c>
      <c r="T387">
        <v>1</v>
      </c>
    </row>
    <row r="388" spans="2:20" hidden="1" x14ac:dyDescent="0.25">
      <c r="B388" s="41" t="s">
        <v>899</v>
      </c>
      <c r="D388" s="41" t="s">
        <v>861</v>
      </c>
      <c r="F388" t="s">
        <v>2635</v>
      </c>
      <c r="Q388" s="30" t="s">
        <v>2636</v>
      </c>
      <c r="T388">
        <v>1</v>
      </c>
    </row>
    <row r="389" spans="2:20" hidden="1" x14ac:dyDescent="0.25">
      <c r="B389" s="41" t="s">
        <v>899</v>
      </c>
      <c r="D389" s="41" t="s">
        <v>859</v>
      </c>
      <c r="F389" t="s">
        <v>2635</v>
      </c>
      <c r="Q389" s="30" t="s">
        <v>2636</v>
      </c>
      <c r="T389">
        <v>1</v>
      </c>
    </row>
    <row r="390" spans="2:20" hidden="1" x14ac:dyDescent="0.25">
      <c r="B390" s="41" t="s">
        <v>901</v>
      </c>
      <c r="D390" s="41" t="s">
        <v>870</v>
      </c>
      <c r="F390" t="s">
        <v>2635</v>
      </c>
      <c r="Q390" s="30" t="s">
        <v>2636</v>
      </c>
      <c r="T390">
        <v>1</v>
      </c>
    </row>
    <row r="391" spans="2:20" hidden="1" x14ac:dyDescent="0.25">
      <c r="B391" s="41" t="s">
        <v>901</v>
      </c>
      <c r="D391" s="41" t="s">
        <v>868</v>
      </c>
      <c r="F391" t="s">
        <v>2635</v>
      </c>
      <c r="Q391" s="30" t="s">
        <v>2636</v>
      </c>
      <c r="T391">
        <v>1</v>
      </c>
    </row>
    <row r="392" spans="2:20" hidden="1" x14ac:dyDescent="0.25">
      <c r="B392" s="41" t="s">
        <v>901</v>
      </c>
      <c r="D392" s="41" t="s">
        <v>866</v>
      </c>
      <c r="F392" t="s">
        <v>2635</v>
      </c>
      <c r="Q392" s="30" t="s">
        <v>2636</v>
      </c>
      <c r="T392">
        <v>1</v>
      </c>
    </row>
    <row r="393" spans="2:20" hidden="1" x14ac:dyDescent="0.25">
      <c r="B393" s="41" t="s">
        <v>901</v>
      </c>
      <c r="D393" s="41" t="s">
        <v>864</v>
      </c>
      <c r="F393" t="s">
        <v>2635</v>
      </c>
      <c r="Q393" s="30" t="s">
        <v>2636</v>
      </c>
      <c r="T393">
        <v>1</v>
      </c>
    </row>
    <row r="394" spans="2:20" hidden="1" x14ac:dyDescent="0.25">
      <c r="B394" s="41" t="s">
        <v>901</v>
      </c>
      <c r="D394" s="41" t="s">
        <v>862</v>
      </c>
      <c r="F394" t="s">
        <v>2635</v>
      </c>
      <c r="Q394" s="30" t="s">
        <v>2636</v>
      </c>
      <c r="T394">
        <v>1</v>
      </c>
    </row>
    <row r="395" spans="2:20" hidden="1" x14ac:dyDescent="0.25">
      <c r="B395" s="41" t="s">
        <v>901</v>
      </c>
      <c r="D395" s="41" t="s">
        <v>860</v>
      </c>
      <c r="F395" t="s">
        <v>2635</v>
      </c>
      <c r="Q395" s="30" t="s">
        <v>2636</v>
      </c>
      <c r="T395">
        <v>1</v>
      </c>
    </row>
    <row r="396" spans="2:20" hidden="1" x14ac:dyDescent="0.25">
      <c r="B396" s="41" t="s">
        <v>903</v>
      </c>
      <c r="D396" s="41" t="s">
        <v>859</v>
      </c>
      <c r="F396" t="s">
        <v>2635</v>
      </c>
      <c r="Q396" s="30" t="s">
        <v>2636</v>
      </c>
      <c r="T396">
        <v>1</v>
      </c>
    </row>
    <row r="397" spans="2:20" hidden="1" x14ac:dyDescent="0.25">
      <c r="B397" s="41" t="s">
        <v>903</v>
      </c>
      <c r="D397" s="41" t="s">
        <v>869</v>
      </c>
      <c r="F397" t="s">
        <v>2635</v>
      </c>
      <c r="Q397" s="30" t="s">
        <v>2636</v>
      </c>
      <c r="T397">
        <v>1</v>
      </c>
    </row>
    <row r="398" spans="2:20" hidden="1" x14ac:dyDescent="0.25">
      <c r="B398" s="41" t="s">
        <v>903</v>
      </c>
      <c r="D398" s="41" t="s">
        <v>867</v>
      </c>
      <c r="F398" t="s">
        <v>2635</v>
      </c>
      <c r="Q398" s="30" t="s">
        <v>2636</v>
      </c>
      <c r="T398">
        <v>1</v>
      </c>
    </row>
    <row r="399" spans="2:20" hidden="1" x14ac:dyDescent="0.25">
      <c r="B399" s="41" t="s">
        <v>903</v>
      </c>
      <c r="D399" s="41" t="s">
        <v>865</v>
      </c>
      <c r="F399" t="s">
        <v>2635</v>
      </c>
      <c r="Q399" s="30" t="s">
        <v>2636</v>
      </c>
      <c r="T399">
        <v>1</v>
      </c>
    </row>
    <row r="400" spans="2:20" hidden="1" x14ac:dyDescent="0.25">
      <c r="B400" s="41" t="s">
        <v>903</v>
      </c>
      <c r="D400" s="41" t="s">
        <v>863</v>
      </c>
      <c r="F400" t="s">
        <v>2635</v>
      </c>
      <c r="Q400" s="30" t="s">
        <v>2636</v>
      </c>
      <c r="T400">
        <v>1</v>
      </c>
    </row>
    <row r="401" spans="2:20" hidden="1" x14ac:dyDescent="0.25">
      <c r="B401" s="41" t="s">
        <v>903</v>
      </c>
      <c r="D401" s="41" t="s">
        <v>861</v>
      </c>
      <c r="F401" t="s">
        <v>2635</v>
      </c>
      <c r="Q401" s="30" t="s">
        <v>2636</v>
      </c>
      <c r="T401">
        <v>1</v>
      </c>
    </row>
    <row r="402" spans="2:20" hidden="1" x14ac:dyDescent="0.25">
      <c r="B402" s="41" t="s">
        <v>905</v>
      </c>
      <c r="D402" s="41" t="s">
        <v>860</v>
      </c>
      <c r="F402" t="s">
        <v>2635</v>
      </c>
      <c r="Q402" s="30" t="s">
        <v>2636</v>
      </c>
      <c r="T402">
        <v>1</v>
      </c>
    </row>
    <row r="403" spans="2:20" hidden="1" x14ac:dyDescent="0.25">
      <c r="B403" s="41" t="s">
        <v>905</v>
      </c>
      <c r="D403" s="41" t="s">
        <v>870</v>
      </c>
      <c r="F403" t="s">
        <v>2635</v>
      </c>
      <c r="Q403" s="30" t="s">
        <v>2636</v>
      </c>
      <c r="T403">
        <v>1</v>
      </c>
    </row>
    <row r="404" spans="2:20" hidden="1" x14ac:dyDescent="0.25">
      <c r="B404" s="41" t="s">
        <v>905</v>
      </c>
      <c r="D404" s="41" t="s">
        <v>868</v>
      </c>
      <c r="F404" t="s">
        <v>2635</v>
      </c>
      <c r="Q404" s="30" t="s">
        <v>2636</v>
      </c>
      <c r="T404">
        <v>1</v>
      </c>
    </row>
    <row r="405" spans="2:20" hidden="1" x14ac:dyDescent="0.25">
      <c r="B405" s="41" t="s">
        <v>905</v>
      </c>
      <c r="D405" s="41" t="s">
        <v>866</v>
      </c>
      <c r="F405" t="s">
        <v>2635</v>
      </c>
      <c r="Q405" s="30" t="s">
        <v>2636</v>
      </c>
      <c r="T405">
        <v>1</v>
      </c>
    </row>
    <row r="406" spans="2:20" hidden="1" x14ac:dyDescent="0.25">
      <c r="B406" s="41" t="s">
        <v>905</v>
      </c>
      <c r="D406" s="41" t="s">
        <v>864</v>
      </c>
      <c r="F406" t="s">
        <v>2635</v>
      </c>
      <c r="Q406" s="30" t="s">
        <v>2636</v>
      </c>
      <c r="T406">
        <v>1</v>
      </c>
    </row>
    <row r="407" spans="2:20" hidden="1" x14ac:dyDescent="0.25">
      <c r="B407" s="41" t="s">
        <v>905</v>
      </c>
      <c r="D407" s="41" t="s">
        <v>862</v>
      </c>
      <c r="F407" t="s">
        <v>2635</v>
      </c>
      <c r="Q407" s="30" t="s">
        <v>2636</v>
      </c>
      <c r="T407">
        <v>1</v>
      </c>
    </row>
    <row r="408" spans="2:20" hidden="1" x14ac:dyDescent="0.25">
      <c r="B408" s="41" t="s">
        <v>907</v>
      </c>
      <c r="D408" s="41" t="s">
        <v>861</v>
      </c>
      <c r="F408" t="s">
        <v>2635</v>
      </c>
      <c r="Q408" s="30" t="s">
        <v>2636</v>
      </c>
      <c r="T408">
        <v>1</v>
      </c>
    </row>
    <row r="409" spans="2:20" hidden="1" x14ac:dyDescent="0.25">
      <c r="B409" s="41" t="s">
        <v>907</v>
      </c>
      <c r="D409" s="41" t="s">
        <v>859</v>
      </c>
      <c r="F409" t="s">
        <v>2635</v>
      </c>
      <c r="Q409" s="30" t="s">
        <v>2636</v>
      </c>
      <c r="T409">
        <v>1</v>
      </c>
    </row>
    <row r="410" spans="2:20" hidden="1" x14ac:dyDescent="0.25">
      <c r="B410" s="41" t="s">
        <v>907</v>
      </c>
      <c r="D410" s="41" t="s">
        <v>869</v>
      </c>
      <c r="F410" t="s">
        <v>2635</v>
      </c>
      <c r="Q410" s="30" t="s">
        <v>2636</v>
      </c>
      <c r="T410">
        <v>1</v>
      </c>
    </row>
    <row r="411" spans="2:20" hidden="1" x14ac:dyDescent="0.25">
      <c r="B411" s="41" t="s">
        <v>907</v>
      </c>
      <c r="D411" s="41" t="s">
        <v>867</v>
      </c>
      <c r="F411" t="s">
        <v>2635</v>
      </c>
      <c r="Q411" s="30" t="s">
        <v>2636</v>
      </c>
      <c r="T411">
        <v>1</v>
      </c>
    </row>
    <row r="412" spans="2:20" hidden="1" x14ac:dyDescent="0.25">
      <c r="B412" s="41" t="s">
        <v>907</v>
      </c>
      <c r="D412" s="41" t="s">
        <v>865</v>
      </c>
      <c r="F412" t="s">
        <v>2635</v>
      </c>
      <c r="Q412" s="30" t="s">
        <v>2636</v>
      </c>
      <c r="T412">
        <v>1</v>
      </c>
    </row>
    <row r="413" spans="2:20" hidden="1" x14ac:dyDescent="0.25">
      <c r="B413" s="41" t="s">
        <v>907</v>
      </c>
      <c r="D413" s="41" t="s">
        <v>863</v>
      </c>
      <c r="F413" t="s">
        <v>2635</v>
      </c>
      <c r="Q413" s="30" t="s">
        <v>2636</v>
      </c>
      <c r="T413">
        <v>1</v>
      </c>
    </row>
    <row r="414" spans="2:20" hidden="1" x14ac:dyDescent="0.25">
      <c r="B414" s="41" t="s">
        <v>908</v>
      </c>
      <c r="D414" s="41" t="s">
        <v>862</v>
      </c>
      <c r="F414" t="s">
        <v>2635</v>
      </c>
      <c r="Q414" s="30" t="s">
        <v>2636</v>
      </c>
      <c r="T414">
        <v>1</v>
      </c>
    </row>
    <row r="415" spans="2:20" hidden="1" x14ac:dyDescent="0.25">
      <c r="B415" s="41" t="s">
        <v>908</v>
      </c>
      <c r="D415" s="41" t="s">
        <v>860</v>
      </c>
      <c r="F415" t="s">
        <v>2635</v>
      </c>
      <c r="Q415" s="30" t="s">
        <v>2636</v>
      </c>
      <c r="T415">
        <v>1</v>
      </c>
    </row>
    <row r="416" spans="2:20" hidden="1" x14ac:dyDescent="0.25">
      <c r="B416" s="41" t="s">
        <v>908</v>
      </c>
      <c r="D416" s="41" t="s">
        <v>870</v>
      </c>
      <c r="F416" t="s">
        <v>2635</v>
      </c>
      <c r="Q416" s="30" t="s">
        <v>2636</v>
      </c>
      <c r="T416">
        <v>1</v>
      </c>
    </row>
    <row r="417" spans="2:20" hidden="1" x14ac:dyDescent="0.25">
      <c r="B417" s="41" t="s">
        <v>908</v>
      </c>
      <c r="D417" s="41" t="s">
        <v>868</v>
      </c>
      <c r="F417" t="s">
        <v>2635</v>
      </c>
      <c r="Q417" s="30" t="s">
        <v>2636</v>
      </c>
      <c r="T417">
        <v>1</v>
      </c>
    </row>
    <row r="418" spans="2:20" hidden="1" x14ac:dyDescent="0.25">
      <c r="B418" s="41" t="s">
        <v>908</v>
      </c>
      <c r="D418" s="41" t="s">
        <v>866</v>
      </c>
      <c r="F418" t="s">
        <v>2635</v>
      </c>
      <c r="Q418" s="30" t="s">
        <v>2636</v>
      </c>
      <c r="T418">
        <v>1</v>
      </c>
    </row>
    <row r="419" spans="2:20" hidden="1" x14ac:dyDescent="0.25">
      <c r="B419" s="41" t="s">
        <v>908</v>
      </c>
      <c r="D419" s="41" t="s">
        <v>864</v>
      </c>
      <c r="F419" t="s">
        <v>2635</v>
      </c>
      <c r="Q419" s="30" t="s">
        <v>2636</v>
      </c>
      <c r="T419">
        <v>1</v>
      </c>
    </row>
    <row r="420" spans="2:20" hidden="1" x14ac:dyDescent="0.25">
      <c r="B420" s="41" t="s">
        <v>910</v>
      </c>
      <c r="D420" s="41" t="s">
        <v>863</v>
      </c>
      <c r="F420" t="s">
        <v>2635</v>
      </c>
      <c r="Q420" s="30" t="s">
        <v>2636</v>
      </c>
      <c r="T420">
        <v>1</v>
      </c>
    </row>
    <row r="421" spans="2:20" hidden="1" x14ac:dyDescent="0.25">
      <c r="B421" s="41" t="s">
        <v>910</v>
      </c>
      <c r="D421" s="41" t="s">
        <v>861</v>
      </c>
      <c r="F421" t="s">
        <v>2635</v>
      </c>
      <c r="Q421" s="30" t="s">
        <v>2636</v>
      </c>
      <c r="T421">
        <v>1</v>
      </c>
    </row>
    <row r="422" spans="2:20" hidden="1" x14ac:dyDescent="0.25">
      <c r="B422" s="41" t="s">
        <v>910</v>
      </c>
      <c r="D422" s="41" t="s">
        <v>859</v>
      </c>
      <c r="F422" t="s">
        <v>2635</v>
      </c>
      <c r="Q422" s="30" t="s">
        <v>2636</v>
      </c>
      <c r="T422">
        <v>1</v>
      </c>
    </row>
    <row r="423" spans="2:20" hidden="1" x14ac:dyDescent="0.25">
      <c r="B423" s="41" t="s">
        <v>910</v>
      </c>
      <c r="D423" s="41" t="s">
        <v>869</v>
      </c>
      <c r="F423" t="s">
        <v>2635</v>
      </c>
      <c r="Q423" s="30" t="s">
        <v>2636</v>
      </c>
      <c r="T423">
        <v>1</v>
      </c>
    </row>
    <row r="424" spans="2:20" hidden="1" x14ac:dyDescent="0.25">
      <c r="B424" s="41" t="s">
        <v>910</v>
      </c>
      <c r="D424" s="41" t="s">
        <v>867</v>
      </c>
      <c r="F424" t="s">
        <v>2635</v>
      </c>
      <c r="Q424" s="30" t="s">
        <v>2636</v>
      </c>
      <c r="T424">
        <v>1</v>
      </c>
    </row>
    <row r="425" spans="2:20" hidden="1" x14ac:dyDescent="0.25">
      <c r="B425" s="41" t="s">
        <v>910</v>
      </c>
      <c r="D425" s="41" t="s">
        <v>865</v>
      </c>
      <c r="F425" t="s">
        <v>2635</v>
      </c>
      <c r="Q425" s="30" t="s">
        <v>2636</v>
      </c>
      <c r="T425">
        <v>1</v>
      </c>
    </row>
    <row r="426" spans="2:20" hidden="1" x14ac:dyDescent="0.25">
      <c r="B426" s="41" t="s">
        <v>912</v>
      </c>
      <c r="D426" s="41" t="s">
        <v>864</v>
      </c>
      <c r="F426" t="s">
        <v>2635</v>
      </c>
      <c r="Q426" s="30" t="s">
        <v>2636</v>
      </c>
      <c r="T426">
        <v>1</v>
      </c>
    </row>
    <row r="427" spans="2:20" hidden="1" x14ac:dyDescent="0.25">
      <c r="B427" s="41" t="s">
        <v>912</v>
      </c>
      <c r="D427" s="41" t="s">
        <v>862</v>
      </c>
      <c r="F427" t="s">
        <v>2635</v>
      </c>
      <c r="Q427" s="30" t="s">
        <v>2636</v>
      </c>
      <c r="T427">
        <v>1</v>
      </c>
    </row>
    <row r="428" spans="2:20" hidden="1" x14ac:dyDescent="0.25">
      <c r="B428" s="41" t="s">
        <v>912</v>
      </c>
      <c r="D428" s="41" t="s">
        <v>860</v>
      </c>
      <c r="F428" t="s">
        <v>2635</v>
      </c>
      <c r="Q428" s="30" t="s">
        <v>2636</v>
      </c>
      <c r="T428">
        <v>1</v>
      </c>
    </row>
    <row r="429" spans="2:20" hidden="1" x14ac:dyDescent="0.25">
      <c r="B429" s="41" t="s">
        <v>912</v>
      </c>
      <c r="D429" s="41" t="s">
        <v>870</v>
      </c>
      <c r="F429" t="s">
        <v>2635</v>
      </c>
      <c r="Q429" s="30" t="s">
        <v>2636</v>
      </c>
      <c r="T429">
        <v>1</v>
      </c>
    </row>
    <row r="430" spans="2:20" hidden="1" x14ac:dyDescent="0.25">
      <c r="B430" s="41" t="s">
        <v>912</v>
      </c>
      <c r="D430" s="41" t="s">
        <v>868</v>
      </c>
      <c r="F430" t="s">
        <v>2635</v>
      </c>
      <c r="Q430" s="30" t="s">
        <v>2636</v>
      </c>
      <c r="T430">
        <v>1</v>
      </c>
    </row>
    <row r="431" spans="2:20" hidden="1" x14ac:dyDescent="0.25">
      <c r="B431" s="41" t="s">
        <v>912</v>
      </c>
      <c r="D431" s="41" t="s">
        <v>866</v>
      </c>
      <c r="F431" t="s">
        <v>2635</v>
      </c>
      <c r="Q431" s="30" t="s">
        <v>2636</v>
      </c>
      <c r="T431">
        <v>1</v>
      </c>
    </row>
    <row r="432" spans="2:20" hidden="1" x14ac:dyDescent="0.25">
      <c r="B432" s="41" t="s">
        <v>914</v>
      </c>
      <c r="D432" s="41" t="s">
        <v>865</v>
      </c>
      <c r="F432" t="s">
        <v>2635</v>
      </c>
      <c r="Q432" s="30" t="s">
        <v>2636</v>
      </c>
      <c r="T432">
        <v>1</v>
      </c>
    </row>
    <row r="433" spans="1:20" hidden="1" x14ac:dyDescent="0.25">
      <c r="B433" s="41" t="s">
        <v>914</v>
      </c>
      <c r="D433" s="41" t="s">
        <v>863</v>
      </c>
      <c r="F433" t="s">
        <v>2635</v>
      </c>
      <c r="Q433" s="30" t="s">
        <v>2636</v>
      </c>
      <c r="T433">
        <v>1</v>
      </c>
    </row>
    <row r="434" spans="1:20" hidden="1" x14ac:dyDescent="0.25">
      <c r="B434" s="41" t="s">
        <v>914</v>
      </c>
      <c r="D434" s="41" t="s">
        <v>861</v>
      </c>
      <c r="F434" t="s">
        <v>2635</v>
      </c>
      <c r="Q434" s="30" t="s">
        <v>2636</v>
      </c>
      <c r="T434">
        <v>1</v>
      </c>
    </row>
    <row r="435" spans="1:20" hidden="1" x14ac:dyDescent="0.25">
      <c r="B435" s="41" t="s">
        <v>914</v>
      </c>
      <c r="D435" s="41" t="s">
        <v>859</v>
      </c>
      <c r="F435" t="s">
        <v>2635</v>
      </c>
      <c r="Q435" s="30" t="s">
        <v>2636</v>
      </c>
      <c r="T435">
        <v>1</v>
      </c>
    </row>
    <row r="436" spans="1:20" hidden="1" x14ac:dyDescent="0.25">
      <c r="B436" s="41" t="s">
        <v>914</v>
      </c>
      <c r="D436" s="41" t="s">
        <v>869</v>
      </c>
      <c r="F436" t="s">
        <v>2635</v>
      </c>
      <c r="Q436" s="30" t="s">
        <v>2636</v>
      </c>
      <c r="T436">
        <v>1</v>
      </c>
    </row>
    <row r="437" spans="1:20" hidden="1" x14ac:dyDescent="0.25">
      <c r="B437" s="41" t="s">
        <v>914</v>
      </c>
      <c r="D437" s="41" t="s">
        <v>867</v>
      </c>
      <c r="F437" t="s">
        <v>2635</v>
      </c>
      <c r="Q437" s="30" t="s">
        <v>2636</v>
      </c>
      <c r="T437">
        <v>1</v>
      </c>
    </row>
    <row r="438" spans="1:20" hidden="1" x14ac:dyDescent="0.25">
      <c r="B438" s="41" t="s">
        <v>916</v>
      </c>
      <c r="D438" s="41" t="s">
        <v>866</v>
      </c>
      <c r="F438" t="s">
        <v>2635</v>
      </c>
      <c r="Q438" s="30" t="s">
        <v>2636</v>
      </c>
      <c r="T438">
        <v>1</v>
      </c>
    </row>
    <row r="439" spans="1:20" hidden="1" x14ac:dyDescent="0.25">
      <c r="B439" s="41" t="s">
        <v>916</v>
      </c>
      <c r="D439" s="41" t="s">
        <v>864</v>
      </c>
      <c r="F439" t="s">
        <v>2635</v>
      </c>
      <c r="Q439" s="30" t="s">
        <v>2636</v>
      </c>
      <c r="T439">
        <v>1</v>
      </c>
    </row>
    <row r="440" spans="1:20" hidden="1" x14ac:dyDescent="0.25">
      <c r="B440" s="41" t="s">
        <v>916</v>
      </c>
      <c r="D440" s="41" t="s">
        <v>862</v>
      </c>
      <c r="F440" t="s">
        <v>2635</v>
      </c>
      <c r="Q440" s="30" t="s">
        <v>2636</v>
      </c>
      <c r="T440">
        <v>1</v>
      </c>
    </row>
    <row r="441" spans="1:20" hidden="1" x14ac:dyDescent="0.25">
      <c r="B441" s="41" t="s">
        <v>916</v>
      </c>
      <c r="D441" s="41" t="s">
        <v>860</v>
      </c>
      <c r="F441" t="s">
        <v>2635</v>
      </c>
      <c r="Q441" s="30" t="s">
        <v>2636</v>
      </c>
      <c r="T441">
        <v>1</v>
      </c>
    </row>
    <row r="442" spans="1:20" hidden="1" x14ac:dyDescent="0.25">
      <c r="B442" s="41" t="s">
        <v>916</v>
      </c>
      <c r="D442" s="41" t="s">
        <v>870</v>
      </c>
      <c r="F442" t="s">
        <v>2635</v>
      </c>
      <c r="Q442" s="30" t="s">
        <v>2636</v>
      </c>
      <c r="T442">
        <v>1</v>
      </c>
    </row>
    <row r="443" spans="1:20" hidden="1" x14ac:dyDescent="0.25">
      <c r="B443" s="41" t="s">
        <v>916</v>
      </c>
      <c r="D443" s="41" t="s">
        <v>868</v>
      </c>
      <c r="F443" t="s">
        <v>2635</v>
      </c>
      <c r="Q443" s="30" t="s">
        <v>2636</v>
      </c>
      <c r="T443">
        <v>1</v>
      </c>
    </row>
    <row r="444" spans="1:20" hidden="1" x14ac:dyDescent="0.25">
      <c r="D444" t="s">
        <v>867</v>
      </c>
      <c r="E444" t="s">
        <v>868</v>
      </c>
      <c r="F444" t="s">
        <v>2178</v>
      </c>
      <c r="Q444" s="30" t="s">
        <v>2637</v>
      </c>
      <c r="T444">
        <v>1</v>
      </c>
    </row>
    <row r="445" spans="1:20" hidden="1" x14ac:dyDescent="0.25">
      <c r="A445" s="41"/>
      <c r="D445" t="s">
        <v>865</v>
      </c>
      <c r="E445" t="s">
        <v>866</v>
      </c>
      <c r="F445" t="s">
        <v>2178</v>
      </c>
      <c r="Q445" s="30" t="s">
        <v>2637</v>
      </c>
      <c r="T445">
        <v>1</v>
      </c>
    </row>
    <row r="446" spans="1:20" hidden="1" x14ac:dyDescent="0.25">
      <c r="A446" s="41"/>
      <c r="D446" t="s">
        <v>863</v>
      </c>
      <c r="E446" t="s">
        <v>864</v>
      </c>
      <c r="F446" t="s">
        <v>2178</v>
      </c>
      <c r="Q446" s="30" t="s">
        <v>2637</v>
      </c>
      <c r="T446">
        <v>1</v>
      </c>
    </row>
    <row r="447" spans="1:20" hidden="1" x14ac:dyDescent="0.25">
      <c r="A447" s="41"/>
      <c r="D447" t="s">
        <v>861</v>
      </c>
      <c r="E447" t="s">
        <v>862</v>
      </c>
      <c r="F447" t="s">
        <v>2178</v>
      </c>
      <c r="Q447" s="30" t="s">
        <v>2637</v>
      </c>
      <c r="T447">
        <v>1</v>
      </c>
    </row>
    <row r="448" spans="1:20" hidden="1" x14ac:dyDescent="0.25">
      <c r="A448" s="41"/>
      <c r="D448" t="s">
        <v>859</v>
      </c>
      <c r="E448" t="s">
        <v>860</v>
      </c>
      <c r="F448" t="s">
        <v>2178</v>
      </c>
      <c r="Q448" s="30" t="s">
        <v>2637</v>
      </c>
      <c r="T448">
        <v>1</v>
      </c>
    </row>
    <row r="449" spans="1:20" hidden="1" x14ac:dyDescent="0.25">
      <c r="A449" s="41"/>
      <c r="D449" t="s">
        <v>869</v>
      </c>
      <c r="E449" t="s">
        <v>870</v>
      </c>
      <c r="F449" t="s">
        <v>2178</v>
      </c>
      <c r="Q449" s="30" t="s">
        <v>2637</v>
      </c>
      <c r="T449">
        <v>1</v>
      </c>
    </row>
    <row r="450" spans="1:20" hidden="1" x14ac:dyDescent="0.25">
      <c r="A450" s="41"/>
      <c r="D450" t="s">
        <v>869</v>
      </c>
      <c r="E450" t="s">
        <v>864</v>
      </c>
      <c r="F450" t="s">
        <v>2638</v>
      </c>
      <c r="Q450" s="30" t="s">
        <v>2639</v>
      </c>
      <c r="T450">
        <v>1</v>
      </c>
    </row>
    <row r="451" spans="1:20" hidden="1" x14ac:dyDescent="0.25">
      <c r="A451" s="41"/>
      <c r="D451" t="s">
        <v>870</v>
      </c>
      <c r="E451" t="s">
        <v>865</v>
      </c>
      <c r="F451" t="s">
        <v>2638</v>
      </c>
      <c r="Q451" s="30" t="s">
        <v>2639</v>
      </c>
      <c r="T451">
        <v>1</v>
      </c>
    </row>
    <row r="452" spans="1:20" hidden="1" x14ac:dyDescent="0.25">
      <c r="A452" s="41"/>
      <c r="D452" t="s">
        <v>859</v>
      </c>
      <c r="E452" t="s">
        <v>866</v>
      </c>
      <c r="F452" t="s">
        <v>2638</v>
      </c>
      <c r="Q452" s="30" t="s">
        <v>2639</v>
      </c>
      <c r="T452">
        <v>1</v>
      </c>
    </row>
    <row r="453" spans="1:20" hidden="1" x14ac:dyDescent="0.25">
      <c r="A453" s="41"/>
      <c r="D453" t="s">
        <v>860</v>
      </c>
      <c r="E453" t="s">
        <v>867</v>
      </c>
      <c r="F453" t="s">
        <v>2638</v>
      </c>
      <c r="Q453" s="30" t="s">
        <v>2639</v>
      </c>
      <c r="T453">
        <v>1</v>
      </c>
    </row>
    <row r="454" spans="1:20" hidden="1" x14ac:dyDescent="0.25">
      <c r="A454" s="41"/>
      <c r="D454" t="s">
        <v>861</v>
      </c>
      <c r="E454" t="s">
        <v>868</v>
      </c>
      <c r="F454" t="s">
        <v>2638</v>
      </c>
      <c r="Q454" s="30" t="s">
        <v>2639</v>
      </c>
      <c r="T454">
        <v>1</v>
      </c>
    </row>
    <row r="455" spans="1:20" hidden="1" x14ac:dyDescent="0.25">
      <c r="A455" s="41"/>
      <c r="D455" t="s">
        <v>862</v>
      </c>
      <c r="E455" t="s">
        <v>869</v>
      </c>
      <c r="F455" t="s">
        <v>2638</v>
      </c>
      <c r="Q455" s="30" t="s">
        <v>2639</v>
      </c>
      <c r="T455">
        <v>1</v>
      </c>
    </row>
    <row r="456" spans="1:20" hidden="1" x14ac:dyDescent="0.25">
      <c r="A456" s="41"/>
      <c r="D456" t="s">
        <v>863</v>
      </c>
      <c r="E456" t="s">
        <v>870</v>
      </c>
      <c r="F456" t="s">
        <v>2638</v>
      </c>
      <c r="Q456" s="30" t="s">
        <v>2639</v>
      </c>
      <c r="T456">
        <v>1</v>
      </c>
    </row>
    <row r="457" spans="1:20" hidden="1" x14ac:dyDescent="0.25">
      <c r="A457" s="41"/>
      <c r="D457" t="s">
        <v>864</v>
      </c>
      <c r="E457" t="s">
        <v>859</v>
      </c>
      <c r="F457" t="s">
        <v>2638</v>
      </c>
      <c r="Q457" s="30" t="s">
        <v>2639</v>
      </c>
      <c r="T457">
        <v>1</v>
      </c>
    </row>
    <row r="458" spans="1:20" hidden="1" x14ac:dyDescent="0.25">
      <c r="A458" s="41"/>
      <c r="D458" t="s">
        <v>865</v>
      </c>
      <c r="E458" t="s">
        <v>860</v>
      </c>
      <c r="F458" t="s">
        <v>2638</v>
      </c>
      <c r="Q458" s="30" t="s">
        <v>2639</v>
      </c>
      <c r="T458">
        <v>1</v>
      </c>
    </row>
    <row r="459" spans="1:20" hidden="1" x14ac:dyDescent="0.25">
      <c r="A459" s="41"/>
      <c r="D459" t="s">
        <v>866</v>
      </c>
      <c r="E459" t="s">
        <v>861</v>
      </c>
      <c r="F459" t="s">
        <v>2638</v>
      </c>
      <c r="Q459" s="30" t="s">
        <v>2639</v>
      </c>
      <c r="T459">
        <v>1</v>
      </c>
    </row>
    <row r="460" spans="1:20" hidden="1" x14ac:dyDescent="0.25">
      <c r="A460" s="41"/>
      <c r="D460" t="s">
        <v>867</v>
      </c>
      <c r="E460" t="s">
        <v>862</v>
      </c>
      <c r="F460" t="s">
        <v>2638</v>
      </c>
      <c r="Q460" s="30" t="s">
        <v>2639</v>
      </c>
      <c r="T460">
        <v>1</v>
      </c>
    </row>
    <row r="461" spans="1:20" hidden="1" x14ac:dyDescent="0.25">
      <c r="A461" s="41"/>
      <c r="D461" t="s">
        <v>868</v>
      </c>
      <c r="E461" t="s">
        <v>863</v>
      </c>
      <c r="F461" t="s">
        <v>2638</v>
      </c>
      <c r="Q461" s="30" t="s">
        <v>2639</v>
      </c>
      <c r="T461">
        <v>1</v>
      </c>
    </row>
    <row r="462" spans="1:20" hidden="1" x14ac:dyDescent="0.25">
      <c r="A462" s="41"/>
      <c r="D462" t="s">
        <v>869</v>
      </c>
      <c r="E462" t="s">
        <v>862</v>
      </c>
      <c r="F462" t="s">
        <v>2638</v>
      </c>
      <c r="Q462" s="30" t="s">
        <v>2640</v>
      </c>
      <c r="T462">
        <v>1</v>
      </c>
    </row>
    <row r="463" spans="1:20" hidden="1" x14ac:dyDescent="0.25">
      <c r="A463" s="41"/>
      <c r="D463" t="s">
        <v>870</v>
      </c>
      <c r="E463" t="s">
        <v>863</v>
      </c>
      <c r="F463" t="s">
        <v>2638</v>
      </c>
      <c r="Q463" s="30" t="s">
        <v>2640</v>
      </c>
      <c r="T463">
        <v>1</v>
      </c>
    </row>
    <row r="464" spans="1:20" hidden="1" x14ac:dyDescent="0.25">
      <c r="A464" s="41"/>
      <c r="D464" t="s">
        <v>859</v>
      </c>
      <c r="E464" t="s">
        <v>864</v>
      </c>
      <c r="F464" t="s">
        <v>2638</v>
      </c>
      <c r="Q464" s="30" t="s">
        <v>2640</v>
      </c>
      <c r="T464">
        <v>1</v>
      </c>
    </row>
    <row r="465" spans="1:20" hidden="1" x14ac:dyDescent="0.25">
      <c r="A465" s="41"/>
      <c r="D465" t="s">
        <v>860</v>
      </c>
      <c r="E465" t="s">
        <v>865</v>
      </c>
      <c r="F465" t="s">
        <v>2638</v>
      </c>
      <c r="Q465" s="30" t="s">
        <v>2640</v>
      </c>
      <c r="T465">
        <v>1</v>
      </c>
    </row>
    <row r="466" spans="1:20" hidden="1" x14ac:dyDescent="0.25">
      <c r="A466" s="41"/>
      <c r="D466" t="s">
        <v>861</v>
      </c>
      <c r="E466" t="s">
        <v>866</v>
      </c>
      <c r="F466" t="s">
        <v>2638</v>
      </c>
      <c r="Q466" s="30" t="s">
        <v>2640</v>
      </c>
      <c r="T466">
        <v>1</v>
      </c>
    </row>
    <row r="467" spans="1:20" hidden="1" x14ac:dyDescent="0.25">
      <c r="A467" s="41"/>
      <c r="D467" t="s">
        <v>862</v>
      </c>
      <c r="E467" t="s">
        <v>867</v>
      </c>
      <c r="F467" t="s">
        <v>2638</v>
      </c>
      <c r="Q467" s="30" t="s">
        <v>2640</v>
      </c>
      <c r="T467">
        <v>1</v>
      </c>
    </row>
    <row r="468" spans="1:20" hidden="1" x14ac:dyDescent="0.25">
      <c r="A468" s="41"/>
      <c r="D468" t="s">
        <v>863</v>
      </c>
      <c r="E468" t="s">
        <v>868</v>
      </c>
      <c r="F468" t="s">
        <v>2638</v>
      </c>
      <c r="Q468" s="30" t="s">
        <v>2640</v>
      </c>
      <c r="T468">
        <v>1</v>
      </c>
    </row>
    <row r="469" spans="1:20" hidden="1" x14ac:dyDescent="0.25">
      <c r="A469" s="41"/>
      <c r="D469" t="s">
        <v>864</v>
      </c>
      <c r="E469" t="s">
        <v>869</v>
      </c>
      <c r="F469" t="s">
        <v>2638</v>
      </c>
      <c r="Q469" s="30" t="s">
        <v>2640</v>
      </c>
      <c r="T469">
        <v>1</v>
      </c>
    </row>
    <row r="470" spans="1:20" hidden="1" x14ac:dyDescent="0.25">
      <c r="A470" s="41"/>
      <c r="D470" t="s">
        <v>865</v>
      </c>
      <c r="E470" t="s">
        <v>870</v>
      </c>
      <c r="F470" t="s">
        <v>2638</v>
      </c>
      <c r="Q470" s="30" t="s">
        <v>2640</v>
      </c>
      <c r="T470">
        <v>1</v>
      </c>
    </row>
    <row r="471" spans="1:20" hidden="1" x14ac:dyDescent="0.25">
      <c r="A471" s="41"/>
      <c r="D471" t="s">
        <v>866</v>
      </c>
      <c r="E471" t="s">
        <v>859</v>
      </c>
      <c r="F471" t="s">
        <v>2638</v>
      </c>
      <c r="Q471" s="30" t="s">
        <v>2640</v>
      </c>
      <c r="T471">
        <v>1</v>
      </c>
    </row>
    <row r="472" spans="1:20" hidden="1" x14ac:dyDescent="0.25">
      <c r="A472" s="41"/>
      <c r="D472" t="s">
        <v>867</v>
      </c>
      <c r="E472" t="s">
        <v>860</v>
      </c>
      <c r="F472" t="s">
        <v>2638</v>
      </c>
      <c r="Q472" s="30" t="s">
        <v>2640</v>
      </c>
      <c r="T472">
        <v>1</v>
      </c>
    </row>
    <row r="473" spans="1:20" hidden="1" x14ac:dyDescent="0.25">
      <c r="A473" s="41"/>
      <c r="D473" t="s">
        <v>868</v>
      </c>
      <c r="E473" t="s">
        <v>861</v>
      </c>
      <c r="F473" t="s">
        <v>2638</v>
      </c>
      <c r="Q473" s="30" t="s">
        <v>2640</v>
      </c>
      <c r="T473">
        <v>1</v>
      </c>
    </row>
    <row r="474" spans="1:20" hidden="1" x14ac:dyDescent="0.25">
      <c r="B474" s="41" t="s">
        <v>899</v>
      </c>
      <c r="D474" s="41" t="s">
        <v>861</v>
      </c>
      <c r="F474" t="s">
        <v>2641</v>
      </c>
      <c r="Q474" s="30" t="s">
        <v>2637</v>
      </c>
      <c r="T474">
        <v>1</v>
      </c>
    </row>
    <row r="475" spans="1:20" hidden="1" x14ac:dyDescent="0.25">
      <c r="B475" s="41" t="s">
        <v>901</v>
      </c>
      <c r="D475" s="41" t="s">
        <v>862</v>
      </c>
      <c r="F475" t="s">
        <v>2641</v>
      </c>
      <c r="Q475" s="30" t="s">
        <v>2637</v>
      </c>
      <c r="T475">
        <v>1</v>
      </c>
    </row>
    <row r="476" spans="1:20" hidden="1" x14ac:dyDescent="0.25">
      <c r="B476" s="41" t="s">
        <v>903</v>
      </c>
      <c r="D476" s="41" t="s">
        <v>865</v>
      </c>
      <c r="F476" t="s">
        <v>2641</v>
      </c>
      <c r="Q476" s="30" t="s">
        <v>2637</v>
      </c>
      <c r="T476">
        <v>1</v>
      </c>
    </row>
    <row r="477" spans="1:20" hidden="1" x14ac:dyDescent="0.25">
      <c r="B477" s="41" t="s">
        <v>905</v>
      </c>
      <c r="D477" s="41" t="s">
        <v>868</v>
      </c>
      <c r="F477" t="s">
        <v>2641</v>
      </c>
      <c r="Q477" s="30" t="s">
        <v>2637</v>
      </c>
      <c r="T477">
        <v>1</v>
      </c>
    </row>
    <row r="478" spans="1:20" hidden="1" x14ac:dyDescent="0.25">
      <c r="B478" s="41" t="s">
        <v>907</v>
      </c>
      <c r="D478" s="41" t="s">
        <v>861</v>
      </c>
      <c r="F478" t="s">
        <v>2641</v>
      </c>
      <c r="Q478" s="30" t="s">
        <v>2637</v>
      </c>
      <c r="T478">
        <v>1</v>
      </c>
    </row>
    <row r="479" spans="1:20" hidden="1" x14ac:dyDescent="0.25">
      <c r="B479" s="41" t="s">
        <v>908</v>
      </c>
      <c r="D479" s="41" t="s">
        <v>867</v>
      </c>
      <c r="F479" t="s">
        <v>2641</v>
      </c>
      <c r="Q479" s="30" t="s">
        <v>2637</v>
      </c>
      <c r="T479">
        <v>1</v>
      </c>
    </row>
    <row r="480" spans="1:20" hidden="1" x14ac:dyDescent="0.25">
      <c r="B480" s="41" t="s">
        <v>910</v>
      </c>
      <c r="D480" s="41" t="s">
        <v>862</v>
      </c>
      <c r="F480" t="s">
        <v>2641</v>
      </c>
      <c r="Q480" s="30" t="s">
        <v>2637</v>
      </c>
      <c r="T480">
        <v>1</v>
      </c>
    </row>
    <row r="481" spans="2:20" hidden="1" x14ac:dyDescent="0.25">
      <c r="B481" s="41" t="s">
        <v>912</v>
      </c>
      <c r="D481" s="41" t="s">
        <v>870</v>
      </c>
      <c r="F481" t="s">
        <v>2641</v>
      </c>
      <c r="Q481" s="30" t="s">
        <v>2637</v>
      </c>
      <c r="T481">
        <v>1</v>
      </c>
    </row>
    <row r="482" spans="2:20" hidden="1" x14ac:dyDescent="0.25">
      <c r="B482" s="41" t="s">
        <v>914</v>
      </c>
      <c r="D482" s="41" t="s">
        <v>865</v>
      </c>
      <c r="F482" t="s">
        <v>2641</v>
      </c>
      <c r="Q482" s="30" t="s">
        <v>2637</v>
      </c>
      <c r="T482">
        <v>1</v>
      </c>
    </row>
    <row r="483" spans="2:20" hidden="1" x14ac:dyDescent="0.25">
      <c r="B483" s="41" t="s">
        <v>916</v>
      </c>
      <c r="D483" s="41" t="s">
        <v>868</v>
      </c>
      <c r="F483" t="s">
        <v>2641</v>
      </c>
      <c r="Q483" s="30" t="s">
        <v>2637</v>
      </c>
      <c r="T483">
        <v>1</v>
      </c>
    </row>
    <row r="484" spans="2:20" hidden="1" x14ac:dyDescent="0.25">
      <c r="B484" s="41" t="s">
        <v>899</v>
      </c>
      <c r="D484" s="41" t="s">
        <v>870</v>
      </c>
      <c r="F484" t="s">
        <v>2642</v>
      </c>
    </row>
    <row r="485" spans="2:20" hidden="1" x14ac:dyDescent="0.25">
      <c r="B485" s="41" t="s">
        <v>899</v>
      </c>
      <c r="D485" s="41" t="s">
        <v>861</v>
      </c>
      <c r="F485" t="s">
        <v>2642</v>
      </c>
      <c r="L485" s="30">
        <v>1</v>
      </c>
      <c r="M485" s="30">
        <v>1</v>
      </c>
      <c r="N485" s="30">
        <v>1</v>
      </c>
      <c r="O485" s="30">
        <v>1</v>
      </c>
      <c r="P485" s="30">
        <v>1</v>
      </c>
    </row>
    <row r="486" spans="2:20" hidden="1" x14ac:dyDescent="0.25">
      <c r="B486" s="41" t="s">
        <v>899</v>
      </c>
      <c r="D486" s="41" t="s">
        <v>864</v>
      </c>
      <c r="F486" t="s">
        <v>2642</v>
      </c>
      <c r="L486" s="30">
        <v>1</v>
      </c>
      <c r="M486" s="30">
        <v>1</v>
      </c>
      <c r="N486" s="30">
        <v>1</v>
      </c>
      <c r="O486" s="30">
        <v>1</v>
      </c>
      <c r="P486" s="30">
        <v>1</v>
      </c>
    </row>
    <row r="487" spans="2:20" hidden="1" x14ac:dyDescent="0.25">
      <c r="B487" s="41" t="s">
        <v>899</v>
      </c>
      <c r="D487" s="41" t="s">
        <v>867</v>
      </c>
      <c r="F487" t="s">
        <v>2642</v>
      </c>
      <c r="L487" s="30">
        <v>1</v>
      </c>
      <c r="M487" s="30">
        <v>1</v>
      </c>
      <c r="N487" s="30">
        <v>1</v>
      </c>
      <c r="O487" s="30">
        <v>1</v>
      </c>
      <c r="P487" s="30">
        <v>1</v>
      </c>
    </row>
    <row r="488" spans="2:20" hidden="1" x14ac:dyDescent="0.25">
      <c r="B488" s="41" t="s">
        <v>901</v>
      </c>
      <c r="D488" s="41" t="s">
        <v>870</v>
      </c>
      <c r="F488" t="s">
        <v>2642</v>
      </c>
      <c r="L488" s="30">
        <v>1</v>
      </c>
      <c r="M488" s="30">
        <v>1</v>
      </c>
      <c r="N488" s="30">
        <v>1</v>
      </c>
      <c r="O488" s="30">
        <v>1</v>
      </c>
      <c r="P488" s="30">
        <v>1</v>
      </c>
    </row>
    <row r="489" spans="2:20" hidden="1" x14ac:dyDescent="0.25">
      <c r="B489" s="41" t="s">
        <v>901</v>
      </c>
      <c r="D489" s="41" t="s">
        <v>861</v>
      </c>
      <c r="F489" t="s">
        <v>2642</v>
      </c>
      <c r="L489" s="30">
        <v>1</v>
      </c>
      <c r="M489" s="30">
        <v>1</v>
      </c>
      <c r="N489" s="30">
        <v>1</v>
      </c>
      <c r="O489" s="30">
        <v>1</v>
      </c>
      <c r="P489" s="30">
        <v>1</v>
      </c>
    </row>
    <row r="490" spans="2:20" hidden="1" x14ac:dyDescent="0.25">
      <c r="B490" s="41" t="s">
        <v>901</v>
      </c>
      <c r="D490" s="41" t="s">
        <v>864</v>
      </c>
      <c r="F490" t="s">
        <v>2642</v>
      </c>
      <c r="L490" s="30">
        <v>1</v>
      </c>
      <c r="M490" s="30">
        <v>1</v>
      </c>
      <c r="N490" s="30">
        <v>1</v>
      </c>
      <c r="O490" s="30">
        <v>1</v>
      </c>
      <c r="P490" s="30">
        <v>1</v>
      </c>
    </row>
    <row r="491" spans="2:20" hidden="1" x14ac:dyDescent="0.25">
      <c r="B491" s="41" t="s">
        <v>901</v>
      </c>
      <c r="D491" s="41" t="s">
        <v>867</v>
      </c>
      <c r="F491" t="s">
        <v>2642</v>
      </c>
      <c r="L491" s="30">
        <v>1</v>
      </c>
      <c r="M491" s="30">
        <v>1</v>
      </c>
      <c r="N491" s="30">
        <v>1</v>
      </c>
      <c r="O491" s="30">
        <v>1</v>
      </c>
      <c r="P491" s="30">
        <v>1</v>
      </c>
    </row>
    <row r="492" spans="2:20" hidden="1" x14ac:dyDescent="0.25">
      <c r="B492" s="41" t="s">
        <v>903</v>
      </c>
      <c r="D492" s="41" t="s">
        <v>870</v>
      </c>
      <c r="F492" t="s">
        <v>2642</v>
      </c>
      <c r="L492" s="30">
        <v>1</v>
      </c>
      <c r="M492" s="30">
        <v>1</v>
      </c>
      <c r="N492" s="30">
        <v>1</v>
      </c>
      <c r="O492" s="30">
        <v>1</v>
      </c>
      <c r="P492" s="30">
        <v>1</v>
      </c>
    </row>
    <row r="493" spans="2:20" hidden="1" x14ac:dyDescent="0.25">
      <c r="B493" s="41" t="s">
        <v>905</v>
      </c>
      <c r="D493" s="41" t="s">
        <v>870</v>
      </c>
      <c r="F493" t="s">
        <v>2642</v>
      </c>
      <c r="L493" s="30">
        <v>1</v>
      </c>
      <c r="M493" s="30">
        <v>1</v>
      </c>
      <c r="N493" s="30">
        <v>1</v>
      </c>
      <c r="O493" s="30">
        <v>1</v>
      </c>
      <c r="P493" s="30">
        <v>1</v>
      </c>
    </row>
    <row r="494" spans="2:20" hidden="1" x14ac:dyDescent="0.25">
      <c r="B494" s="41" t="s">
        <v>907</v>
      </c>
      <c r="D494" s="41" t="s">
        <v>861</v>
      </c>
      <c r="F494" t="s">
        <v>2642</v>
      </c>
      <c r="L494" s="30">
        <v>1</v>
      </c>
      <c r="M494" s="30">
        <v>1</v>
      </c>
      <c r="N494" s="30">
        <v>1</v>
      </c>
      <c r="O494" s="30">
        <v>1</v>
      </c>
      <c r="P494" s="30">
        <v>1</v>
      </c>
    </row>
    <row r="495" spans="2:20" hidden="1" x14ac:dyDescent="0.25">
      <c r="B495" s="41" t="s">
        <v>908</v>
      </c>
      <c r="D495" s="41" t="s">
        <v>861</v>
      </c>
      <c r="F495" t="s">
        <v>2642</v>
      </c>
      <c r="L495" s="30">
        <v>1</v>
      </c>
      <c r="M495" s="30">
        <v>1</v>
      </c>
      <c r="N495" s="30">
        <v>1</v>
      </c>
      <c r="O495" s="30">
        <v>1</v>
      </c>
      <c r="P495" s="30">
        <v>1</v>
      </c>
    </row>
    <row r="496" spans="2:20" hidden="1" x14ac:dyDescent="0.25">
      <c r="B496" s="41" t="s">
        <v>910</v>
      </c>
      <c r="D496" s="41" t="s">
        <v>864</v>
      </c>
      <c r="F496" t="s">
        <v>2642</v>
      </c>
      <c r="L496" s="30">
        <v>1</v>
      </c>
      <c r="M496" s="30">
        <v>1</v>
      </c>
      <c r="N496" s="30">
        <v>1</v>
      </c>
      <c r="O496" s="30">
        <v>1</v>
      </c>
      <c r="P496" s="30">
        <v>1</v>
      </c>
    </row>
    <row r="497" spans="2:16" hidden="1" x14ac:dyDescent="0.25">
      <c r="B497" s="41" t="s">
        <v>912</v>
      </c>
      <c r="D497" s="41" t="s">
        <v>864</v>
      </c>
      <c r="F497" t="s">
        <v>2642</v>
      </c>
      <c r="L497" s="30">
        <v>1</v>
      </c>
      <c r="M497" s="30">
        <v>1</v>
      </c>
      <c r="N497" s="30">
        <v>1</v>
      </c>
      <c r="O497" s="30">
        <v>1</v>
      </c>
      <c r="P497" s="30">
        <v>1</v>
      </c>
    </row>
    <row r="498" spans="2:16" hidden="1" x14ac:dyDescent="0.25">
      <c r="B498" s="41" t="s">
        <v>914</v>
      </c>
      <c r="D498" s="41" t="s">
        <v>867</v>
      </c>
      <c r="F498" t="s">
        <v>2642</v>
      </c>
      <c r="L498" s="30">
        <v>1</v>
      </c>
      <c r="M498" s="30">
        <v>1</v>
      </c>
      <c r="N498" s="30">
        <v>1</v>
      </c>
      <c r="O498" s="30">
        <v>1</v>
      </c>
      <c r="P498" s="30">
        <v>1</v>
      </c>
    </row>
    <row r="499" spans="2:16" hidden="1" x14ac:dyDescent="0.25">
      <c r="B499" s="41" t="s">
        <v>916</v>
      </c>
      <c r="D499" s="41" t="s">
        <v>867</v>
      </c>
      <c r="F499" t="s">
        <v>2642</v>
      </c>
      <c r="L499" s="30">
        <v>1</v>
      </c>
      <c r="M499" s="30">
        <v>1</v>
      </c>
      <c r="N499" s="30">
        <v>1</v>
      </c>
      <c r="O499" s="30">
        <v>1</v>
      </c>
      <c r="P499" s="30">
        <v>1</v>
      </c>
    </row>
    <row r="500" spans="2:16" hidden="1" x14ac:dyDescent="0.25">
      <c r="B500" s="41" t="s">
        <v>899</v>
      </c>
      <c r="D500" s="41" t="s">
        <v>863</v>
      </c>
      <c r="F500" t="s">
        <v>2644</v>
      </c>
      <c r="H500" s="30">
        <v>1</v>
      </c>
      <c r="J500" s="30">
        <v>1</v>
      </c>
      <c r="L500" s="30">
        <v>1</v>
      </c>
      <c r="M500" s="30">
        <v>1</v>
      </c>
      <c r="N500" s="30">
        <v>1</v>
      </c>
      <c r="O500" s="30">
        <v>1</v>
      </c>
      <c r="P500" s="30">
        <v>1</v>
      </c>
    </row>
    <row r="501" spans="2:16" hidden="1" x14ac:dyDescent="0.25">
      <c r="B501" s="41" t="s">
        <v>901</v>
      </c>
      <c r="D501" s="41" t="s">
        <v>863</v>
      </c>
      <c r="F501" t="s">
        <v>2644</v>
      </c>
      <c r="H501" s="30">
        <v>1</v>
      </c>
      <c r="J501" s="30">
        <v>1</v>
      </c>
      <c r="L501" s="30">
        <v>1</v>
      </c>
      <c r="M501" s="30">
        <v>1</v>
      </c>
      <c r="N501" s="30">
        <v>1</v>
      </c>
      <c r="O501" s="30">
        <v>1</v>
      </c>
      <c r="P501" s="30">
        <v>1</v>
      </c>
    </row>
    <row r="502" spans="2:16" hidden="1" x14ac:dyDescent="0.25">
      <c r="B502" s="41" t="s">
        <v>903</v>
      </c>
      <c r="D502" s="41" t="s">
        <v>859</v>
      </c>
      <c r="F502" t="s">
        <v>2644</v>
      </c>
      <c r="H502" s="30">
        <v>1</v>
      </c>
      <c r="J502" s="30">
        <v>1</v>
      </c>
      <c r="L502" s="30">
        <v>1</v>
      </c>
      <c r="M502" s="30">
        <v>1</v>
      </c>
      <c r="N502" s="30">
        <v>1</v>
      </c>
      <c r="O502" s="30">
        <v>1</v>
      </c>
      <c r="P502" s="30">
        <v>1</v>
      </c>
    </row>
    <row r="503" spans="2:16" hidden="1" x14ac:dyDescent="0.25">
      <c r="B503" s="41" t="s">
        <v>905</v>
      </c>
      <c r="D503" s="41" t="s">
        <v>864</v>
      </c>
      <c r="F503" t="s">
        <v>2644</v>
      </c>
      <c r="H503" s="30">
        <v>1</v>
      </c>
      <c r="J503" s="30">
        <v>1</v>
      </c>
      <c r="L503" s="30">
        <v>1</v>
      </c>
      <c r="M503" s="30">
        <v>1</v>
      </c>
      <c r="N503" s="30">
        <v>1</v>
      </c>
      <c r="O503" s="30">
        <v>1</v>
      </c>
      <c r="P503" s="30">
        <v>1</v>
      </c>
    </row>
    <row r="504" spans="2:16" hidden="1" x14ac:dyDescent="0.25">
      <c r="B504" s="41" t="s">
        <v>907</v>
      </c>
      <c r="D504" s="41" t="s">
        <v>861</v>
      </c>
      <c r="F504" t="s">
        <v>2644</v>
      </c>
      <c r="H504" s="30">
        <v>1</v>
      </c>
      <c r="J504" s="30">
        <v>1</v>
      </c>
      <c r="L504" s="30">
        <v>1</v>
      </c>
      <c r="M504" s="30">
        <v>1</v>
      </c>
      <c r="N504" s="30">
        <v>1</v>
      </c>
      <c r="O504" s="30">
        <v>1</v>
      </c>
      <c r="P504" s="30">
        <v>1</v>
      </c>
    </row>
    <row r="505" spans="2:16" hidden="1" x14ac:dyDescent="0.25">
      <c r="B505" s="41" t="s">
        <v>908</v>
      </c>
      <c r="D505" s="41" t="s">
        <v>861</v>
      </c>
      <c r="F505" t="s">
        <v>2644</v>
      </c>
      <c r="H505" s="30">
        <v>1</v>
      </c>
      <c r="J505" s="30">
        <v>1</v>
      </c>
      <c r="L505" s="30">
        <v>1</v>
      </c>
      <c r="M505" s="30">
        <v>1</v>
      </c>
      <c r="N505" s="30">
        <v>1</v>
      </c>
      <c r="O505" s="30">
        <v>1</v>
      </c>
      <c r="P505" s="30">
        <v>1</v>
      </c>
    </row>
    <row r="506" spans="2:16" hidden="1" x14ac:dyDescent="0.25">
      <c r="B506" s="41" t="s">
        <v>910</v>
      </c>
      <c r="D506" s="41" t="s">
        <v>867</v>
      </c>
      <c r="F506" t="s">
        <v>2644</v>
      </c>
      <c r="H506" s="30">
        <v>1</v>
      </c>
      <c r="J506" s="30">
        <v>1</v>
      </c>
      <c r="L506" s="30">
        <v>1</v>
      </c>
      <c r="M506" s="30">
        <v>1</v>
      </c>
      <c r="N506" s="30">
        <v>1</v>
      </c>
      <c r="O506" s="30">
        <v>1</v>
      </c>
      <c r="P506" s="30">
        <v>1</v>
      </c>
    </row>
    <row r="507" spans="2:16" hidden="1" x14ac:dyDescent="0.25">
      <c r="B507" s="41" t="s">
        <v>912</v>
      </c>
      <c r="D507" s="41" t="s">
        <v>866</v>
      </c>
      <c r="F507" t="s">
        <v>2644</v>
      </c>
      <c r="H507" s="30">
        <v>1</v>
      </c>
      <c r="J507" s="30">
        <v>1</v>
      </c>
      <c r="L507" s="30">
        <v>1</v>
      </c>
      <c r="M507" s="30">
        <v>1</v>
      </c>
      <c r="N507" s="30">
        <v>1</v>
      </c>
      <c r="O507" s="30">
        <v>1</v>
      </c>
      <c r="P507" s="30">
        <v>1</v>
      </c>
    </row>
    <row r="508" spans="2:16" hidden="1" x14ac:dyDescent="0.25">
      <c r="B508" s="41" t="s">
        <v>914</v>
      </c>
      <c r="D508" s="41" t="s">
        <v>869</v>
      </c>
      <c r="F508" t="s">
        <v>2644</v>
      </c>
      <c r="H508" s="30">
        <v>1</v>
      </c>
      <c r="J508" s="30">
        <v>1</v>
      </c>
      <c r="L508" s="30">
        <v>1</v>
      </c>
      <c r="M508" s="30">
        <v>1</v>
      </c>
      <c r="N508" s="30">
        <v>1</v>
      </c>
      <c r="O508" s="30">
        <v>1</v>
      </c>
      <c r="P508" s="30">
        <v>1</v>
      </c>
    </row>
    <row r="509" spans="2:16" hidden="1" x14ac:dyDescent="0.25">
      <c r="B509" s="41" t="s">
        <v>916</v>
      </c>
      <c r="D509" s="41" t="s">
        <v>865</v>
      </c>
      <c r="F509" t="s">
        <v>2644</v>
      </c>
      <c r="H509" s="30">
        <v>1</v>
      </c>
      <c r="J509" s="30">
        <v>1</v>
      </c>
      <c r="L509" s="30">
        <v>1</v>
      </c>
      <c r="M509" s="30">
        <v>1</v>
      </c>
      <c r="N509" s="30">
        <v>1</v>
      </c>
      <c r="O509" s="30">
        <v>1</v>
      </c>
      <c r="P509" s="30">
        <v>1</v>
      </c>
    </row>
    <row r="510" spans="2:16" hidden="1" x14ac:dyDescent="0.25">
      <c r="B510" s="41" t="s">
        <v>899</v>
      </c>
      <c r="D510" s="41" t="s">
        <v>866</v>
      </c>
      <c r="F510" t="s">
        <v>2645</v>
      </c>
      <c r="H510" s="30">
        <v>1</v>
      </c>
      <c r="J510" s="30">
        <v>1</v>
      </c>
      <c r="L510" s="30">
        <v>1</v>
      </c>
      <c r="M510" s="30">
        <v>1</v>
      </c>
      <c r="N510" s="30">
        <v>1</v>
      </c>
      <c r="O510" s="30">
        <v>1</v>
      </c>
      <c r="P510" s="30">
        <v>1</v>
      </c>
    </row>
    <row r="511" spans="2:16" hidden="1" x14ac:dyDescent="0.25">
      <c r="B511" s="41" t="s">
        <v>901</v>
      </c>
      <c r="D511" s="41" t="s">
        <v>865</v>
      </c>
      <c r="F511" t="s">
        <v>2645</v>
      </c>
      <c r="H511" s="30">
        <v>1</v>
      </c>
      <c r="J511" s="30">
        <v>1</v>
      </c>
      <c r="L511" s="30">
        <v>1</v>
      </c>
      <c r="M511" s="30">
        <v>1</v>
      </c>
      <c r="N511" s="30">
        <v>1</v>
      </c>
      <c r="O511" s="30">
        <v>1</v>
      </c>
      <c r="P511" s="30">
        <v>1</v>
      </c>
    </row>
    <row r="512" spans="2:16" hidden="1" x14ac:dyDescent="0.25">
      <c r="B512" s="41" t="s">
        <v>903</v>
      </c>
      <c r="D512" s="41" t="s">
        <v>869</v>
      </c>
      <c r="F512" t="s">
        <v>2645</v>
      </c>
      <c r="H512" s="30">
        <v>1</v>
      </c>
      <c r="J512" s="30">
        <v>1</v>
      </c>
      <c r="L512" s="30">
        <v>1</v>
      </c>
      <c r="M512" s="30">
        <v>1</v>
      </c>
      <c r="N512" s="30">
        <v>1</v>
      </c>
      <c r="O512" s="30">
        <v>1</v>
      </c>
      <c r="P512" s="30">
        <v>1</v>
      </c>
    </row>
    <row r="513" spans="1:20" hidden="1" x14ac:dyDescent="0.25">
      <c r="B513" s="41" t="s">
        <v>905</v>
      </c>
      <c r="D513" s="41" t="s">
        <v>868</v>
      </c>
      <c r="F513" t="s">
        <v>2645</v>
      </c>
      <c r="H513" s="30">
        <v>1</v>
      </c>
      <c r="J513" s="30">
        <v>1</v>
      </c>
      <c r="L513" s="30">
        <v>1</v>
      </c>
      <c r="M513" s="30">
        <v>1</v>
      </c>
      <c r="N513" s="30">
        <v>1</v>
      </c>
      <c r="O513" s="30">
        <v>1</v>
      </c>
      <c r="P513" s="30">
        <v>1</v>
      </c>
    </row>
    <row r="514" spans="1:20" hidden="1" x14ac:dyDescent="0.25">
      <c r="B514" s="41" t="s">
        <v>907</v>
      </c>
      <c r="D514" s="41" t="s">
        <v>860</v>
      </c>
      <c r="F514" t="s">
        <v>2645</v>
      </c>
      <c r="H514" s="30">
        <v>1</v>
      </c>
      <c r="J514" s="30">
        <v>1</v>
      </c>
      <c r="L514" s="30">
        <v>1</v>
      </c>
      <c r="M514" s="30">
        <v>1</v>
      </c>
      <c r="N514" s="30">
        <v>1</v>
      </c>
      <c r="O514" s="30">
        <v>1</v>
      </c>
      <c r="P514" s="30">
        <v>1</v>
      </c>
    </row>
    <row r="515" spans="1:20" hidden="1" x14ac:dyDescent="0.25">
      <c r="B515" s="41" t="s">
        <v>908</v>
      </c>
      <c r="D515" s="41" t="s">
        <v>859</v>
      </c>
      <c r="F515" t="s">
        <v>2645</v>
      </c>
      <c r="H515" s="30">
        <v>1</v>
      </c>
      <c r="J515" s="30">
        <v>1</v>
      </c>
      <c r="L515" s="30">
        <v>1</v>
      </c>
      <c r="M515" s="30">
        <v>1</v>
      </c>
      <c r="N515" s="30">
        <v>1</v>
      </c>
      <c r="O515" s="30">
        <v>1</v>
      </c>
      <c r="P515" s="30">
        <v>1</v>
      </c>
    </row>
    <row r="516" spans="1:20" hidden="1" x14ac:dyDescent="0.25">
      <c r="B516" s="41" t="s">
        <v>910</v>
      </c>
      <c r="D516" s="41" t="s">
        <v>863</v>
      </c>
      <c r="F516" t="s">
        <v>2645</v>
      </c>
      <c r="H516" s="30">
        <v>1</v>
      </c>
      <c r="J516" s="30">
        <v>1</v>
      </c>
      <c r="L516" s="30">
        <v>1</v>
      </c>
      <c r="M516" s="30">
        <v>1</v>
      </c>
      <c r="N516" s="30">
        <v>1</v>
      </c>
      <c r="O516" s="30">
        <v>1</v>
      </c>
      <c r="P516" s="30">
        <v>1</v>
      </c>
    </row>
    <row r="517" spans="1:20" hidden="1" x14ac:dyDescent="0.25">
      <c r="B517" s="41" t="s">
        <v>912</v>
      </c>
      <c r="D517" s="41" t="s">
        <v>862</v>
      </c>
      <c r="F517" t="s">
        <v>2645</v>
      </c>
      <c r="H517" s="30">
        <v>1</v>
      </c>
      <c r="J517" s="30">
        <v>1</v>
      </c>
      <c r="L517" s="30">
        <v>1</v>
      </c>
      <c r="M517" s="30">
        <v>1</v>
      </c>
      <c r="N517" s="30">
        <v>1</v>
      </c>
      <c r="O517" s="30">
        <v>1</v>
      </c>
      <c r="P517" s="30">
        <v>1</v>
      </c>
    </row>
    <row r="518" spans="1:20" hidden="1" x14ac:dyDescent="0.25">
      <c r="B518" s="41" t="s">
        <v>914</v>
      </c>
      <c r="D518" s="41" t="s">
        <v>864</v>
      </c>
      <c r="F518" t="s">
        <v>2645</v>
      </c>
      <c r="H518" s="30">
        <v>1</v>
      </c>
      <c r="J518" s="30">
        <v>1</v>
      </c>
      <c r="L518" s="30">
        <v>1</v>
      </c>
      <c r="M518" s="30">
        <v>1</v>
      </c>
      <c r="N518" s="30">
        <v>1</v>
      </c>
      <c r="O518" s="30">
        <v>1</v>
      </c>
      <c r="P518" s="30">
        <v>1</v>
      </c>
    </row>
    <row r="519" spans="1:20" hidden="1" x14ac:dyDescent="0.25">
      <c r="B519" s="41" t="s">
        <v>914</v>
      </c>
      <c r="D519" s="41" t="s">
        <v>870</v>
      </c>
      <c r="F519" t="s">
        <v>2645</v>
      </c>
      <c r="H519" s="30">
        <v>1</v>
      </c>
      <c r="J519" s="30">
        <v>1</v>
      </c>
      <c r="L519" s="30">
        <v>1</v>
      </c>
      <c r="M519" s="30">
        <v>1</v>
      </c>
      <c r="N519" s="30">
        <v>1</v>
      </c>
      <c r="O519" s="30">
        <v>1</v>
      </c>
      <c r="P519" s="30">
        <v>1</v>
      </c>
    </row>
    <row r="520" spans="1:20" hidden="1" x14ac:dyDescent="0.25">
      <c r="B520" s="41" t="s">
        <v>916</v>
      </c>
      <c r="D520" s="41" t="s">
        <v>861</v>
      </c>
      <c r="F520" t="s">
        <v>2645</v>
      </c>
      <c r="H520" s="30">
        <v>1</v>
      </c>
      <c r="J520" s="30">
        <v>1</v>
      </c>
      <c r="L520" s="30">
        <v>1</v>
      </c>
      <c r="M520" s="30">
        <v>1</v>
      </c>
      <c r="N520" s="30">
        <v>1</v>
      </c>
      <c r="O520" s="30">
        <v>1</v>
      </c>
      <c r="P520" s="30">
        <v>1</v>
      </c>
    </row>
    <row r="521" spans="1:20" hidden="1" x14ac:dyDescent="0.25">
      <c r="B521" s="41" t="s">
        <v>916</v>
      </c>
      <c r="D521" s="41" t="s">
        <v>867</v>
      </c>
      <c r="F521" t="s">
        <v>2645</v>
      </c>
      <c r="H521" s="30">
        <v>1</v>
      </c>
      <c r="J521" s="30">
        <v>1</v>
      </c>
      <c r="L521" s="30">
        <v>1</v>
      </c>
      <c r="M521" s="30">
        <v>1</v>
      </c>
      <c r="N521" s="30">
        <v>1</v>
      </c>
      <c r="O521" s="30">
        <v>1</v>
      </c>
      <c r="P521" s="30">
        <v>1</v>
      </c>
    </row>
    <row r="522" spans="1:20" hidden="1" x14ac:dyDescent="0.25">
      <c r="A522" s="41"/>
      <c r="D522" s="12" t="s">
        <v>865</v>
      </c>
      <c r="E522" s="12" t="s">
        <v>862</v>
      </c>
      <c r="F522" t="s">
        <v>2647</v>
      </c>
      <c r="H522" s="30">
        <v>1</v>
      </c>
      <c r="J522" s="30">
        <v>1</v>
      </c>
      <c r="L522" s="30">
        <v>1</v>
      </c>
      <c r="M522" s="30">
        <v>1</v>
      </c>
      <c r="N522" s="30">
        <v>1</v>
      </c>
      <c r="O522" s="30">
        <v>1</v>
      </c>
      <c r="P522" s="30">
        <v>1</v>
      </c>
      <c r="T522">
        <v>1</v>
      </c>
    </row>
    <row r="523" spans="1:20" hidden="1" x14ac:dyDescent="0.25">
      <c r="A523" s="41"/>
      <c r="D523" s="12" t="s">
        <v>869</v>
      </c>
      <c r="E523" s="12" t="s">
        <v>862</v>
      </c>
      <c r="F523" t="s">
        <v>2647</v>
      </c>
      <c r="H523" s="30">
        <v>1</v>
      </c>
      <c r="J523" s="30">
        <v>1</v>
      </c>
      <c r="L523" s="30">
        <v>1</v>
      </c>
      <c r="M523" s="30">
        <v>1</v>
      </c>
      <c r="N523" s="30">
        <v>1</v>
      </c>
      <c r="O523" s="30">
        <v>1</v>
      </c>
      <c r="P523" s="30">
        <v>1</v>
      </c>
      <c r="T523">
        <v>1</v>
      </c>
    </row>
    <row r="524" spans="1:20" hidden="1" x14ac:dyDescent="0.25">
      <c r="A524" s="41"/>
      <c r="D524" s="12" t="s">
        <v>861</v>
      </c>
      <c r="E524" s="12" t="s">
        <v>862</v>
      </c>
      <c r="F524" t="s">
        <v>2647</v>
      </c>
      <c r="H524" s="30">
        <v>1</v>
      </c>
      <c r="J524" s="30">
        <v>1</v>
      </c>
      <c r="L524" s="30">
        <v>1</v>
      </c>
      <c r="M524" s="30">
        <v>1</v>
      </c>
      <c r="N524" s="30">
        <v>1</v>
      </c>
      <c r="O524" s="30">
        <v>1</v>
      </c>
      <c r="P524" s="30">
        <v>1</v>
      </c>
      <c r="T524">
        <v>1</v>
      </c>
    </row>
    <row r="525" spans="1:20" hidden="1" x14ac:dyDescent="0.25">
      <c r="A525" s="41"/>
      <c r="D525" s="12" t="s">
        <v>865</v>
      </c>
      <c r="E525" s="12" t="s">
        <v>863</v>
      </c>
      <c r="F525" t="s">
        <v>2647</v>
      </c>
      <c r="H525" s="30">
        <v>1</v>
      </c>
      <c r="J525" s="30">
        <v>1</v>
      </c>
      <c r="L525" s="30">
        <v>1</v>
      </c>
      <c r="M525" s="30">
        <v>1</v>
      </c>
      <c r="N525" s="30">
        <v>1</v>
      </c>
      <c r="O525" s="30">
        <v>1</v>
      </c>
      <c r="P525" s="30">
        <v>1</v>
      </c>
      <c r="T525">
        <v>1</v>
      </c>
    </row>
    <row r="526" spans="1:20" hidden="1" x14ac:dyDescent="0.25">
      <c r="A526" s="41"/>
      <c r="D526" s="12" t="s">
        <v>869</v>
      </c>
      <c r="E526" s="12" t="s">
        <v>863</v>
      </c>
      <c r="F526" t="s">
        <v>2647</v>
      </c>
      <c r="H526" s="30">
        <v>1</v>
      </c>
      <c r="J526" s="30">
        <v>1</v>
      </c>
      <c r="L526" s="30">
        <v>1</v>
      </c>
      <c r="M526" s="30">
        <v>1</v>
      </c>
      <c r="N526" s="30">
        <v>1</v>
      </c>
      <c r="O526" s="30">
        <v>1</v>
      </c>
      <c r="P526" s="30">
        <v>1</v>
      </c>
      <c r="T526">
        <v>1</v>
      </c>
    </row>
    <row r="527" spans="1:20" hidden="1" x14ac:dyDescent="0.25">
      <c r="A527" s="41"/>
      <c r="D527" s="12" t="s">
        <v>861</v>
      </c>
      <c r="E527" s="12" t="s">
        <v>863</v>
      </c>
      <c r="F527" t="s">
        <v>2647</v>
      </c>
      <c r="H527" s="30">
        <v>1</v>
      </c>
      <c r="J527" s="30">
        <v>1</v>
      </c>
      <c r="L527" s="30">
        <v>1</v>
      </c>
      <c r="M527" s="30">
        <v>1</v>
      </c>
      <c r="N527" s="30">
        <v>1</v>
      </c>
      <c r="O527" s="30">
        <v>1</v>
      </c>
      <c r="P527" s="30">
        <v>1</v>
      </c>
      <c r="T527">
        <v>1</v>
      </c>
    </row>
    <row r="528" spans="1:20" hidden="1" x14ac:dyDescent="0.25">
      <c r="A528" s="41"/>
      <c r="D528" s="12" t="s">
        <v>865</v>
      </c>
      <c r="E528" s="12" t="s">
        <v>868</v>
      </c>
      <c r="F528" t="s">
        <v>2647</v>
      </c>
      <c r="H528" s="30">
        <v>1</v>
      </c>
      <c r="J528" s="30">
        <v>1</v>
      </c>
      <c r="L528" s="30">
        <v>1</v>
      </c>
      <c r="M528" s="30">
        <v>1</v>
      </c>
      <c r="N528" s="30">
        <v>1</v>
      </c>
      <c r="O528" s="30">
        <v>1</v>
      </c>
      <c r="P528" s="30">
        <v>1</v>
      </c>
      <c r="T528">
        <v>1</v>
      </c>
    </row>
    <row r="529" spans="1:20" hidden="1" x14ac:dyDescent="0.25">
      <c r="A529" s="41"/>
      <c r="D529" s="12" t="s">
        <v>869</v>
      </c>
      <c r="E529" s="12" t="s">
        <v>868</v>
      </c>
      <c r="F529" t="s">
        <v>2647</v>
      </c>
      <c r="H529" s="30">
        <v>1</v>
      </c>
      <c r="J529" s="30">
        <v>1</v>
      </c>
      <c r="L529" s="30">
        <v>1</v>
      </c>
      <c r="M529" s="30">
        <v>1</v>
      </c>
      <c r="N529" s="30">
        <v>1</v>
      </c>
      <c r="O529" s="30">
        <v>1</v>
      </c>
      <c r="P529" s="30">
        <v>1</v>
      </c>
      <c r="T529">
        <v>1</v>
      </c>
    </row>
    <row r="530" spans="1:20" hidden="1" x14ac:dyDescent="0.25">
      <c r="A530" s="41"/>
      <c r="D530" s="12" t="s">
        <v>861</v>
      </c>
      <c r="E530" s="12" t="s">
        <v>868</v>
      </c>
      <c r="F530" t="s">
        <v>2647</v>
      </c>
      <c r="H530" s="30">
        <v>1</v>
      </c>
      <c r="J530" s="30">
        <v>1</v>
      </c>
      <c r="L530" s="30">
        <v>1</v>
      </c>
      <c r="M530" s="30">
        <v>1</v>
      </c>
      <c r="N530" s="30">
        <v>1</v>
      </c>
      <c r="O530" s="30">
        <v>1</v>
      </c>
      <c r="P530" s="30">
        <v>1</v>
      </c>
      <c r="T530">
        <v>1</v>
      </c>
    </row>
    <row r="531" spans="1:20" hidden="1" x14ac:dyDescent="0.25">
      <c r="A531" s="41"/>
      <c r="D531" s="12" t="s">
        <v>868</v>
      </c>
      <c r="E531" s="12" t="s">
        <v>865</v>
      </c>
      <c r="F531" t="s">
        <v>2647</v>
      </c>
      <c r="H531" s="30">
        <v>1</v>
      </c>
      <c r="J531" s="30">
        <v>1</v>
      </c>
      <c r="L531" s="30">
        <v>1</v>
      </c>
      <c r="M531" s="30">
        <v>1</v>
      </c>
      <c r="N531" s="30">
        <v>1</v>
      </c>
      <c r="O531" s="30">
        <v>1</v>
      </c>
      <c r="P531" s="30">
        <v>1</v>
      </c>
      <c r="T531">
        <v>1</v>
      </c>
    </row>
    <row r="532" spans="1:20" hidden="1" x14ac:dyDescent="0.25">
      <c r="A532" s="41"/>
      <c r="D532" s="12" t="s">
        <v>860</v>
      </c>
      <c r="E532" s="12" t="s">
        <v>865</v>
      </c>
      <c r="F532" t="s">
        <v>2647</v>
      </c>
      <c r="H532" s="30">
        <v>1</v>
      </c>
      <c r="J532" s="30">
        <v>1</v>
      </c>
      <c r="L532" s="30">
        <v>1</v>
      </c>
      <c r="M532" s="30">
        <v>1</v>
      </c>
      <c r="N532" s="30">
        <v>1</v>
      </c>
      <c r="O532" s="30">
        <v>1</v>
      </c>
      <c r="P532" s="30">
        <v>1</v>
      </c>
      <c r="T532">
        <v>1</v>
      </c>
    </row>
    <row r="533" spans="1:20" hidden="1" x14ac:dyDescent="0.25">
      <c r="A533" s="41"/>
      <c r="D533" s="12" t="s">
        <v>864</v>
      </c>
      <c r="E533" s="12" t="s">
        <v>865</v>
      </c>
      <c r="F533" t="s">
        <v>2647</v>
      </c>
      <c r="H533" s="30">
        <v>1</v>
      </c>
      <c r="J533" s="30">
        <v>1</v>
      </c>
      <c r="L533" s="30">
        <v>1</v>
      </c>
      <c r="M533" s="30">
        <v>1</v>
      </c>
      <c r="N533" s="30">
        <v>1</v>
      </c>
      <c r="O533" s="30">
        <v>1</v>
      </c>
      <c r="P533" s="30">
        <v>1</v>
      </c>
      <c r="T533">
        <v>1</v>
      </c>
    </row>
    <row r="534" spans="1:20" hidden="1" x14ac:dyDescent="0.25">
      <c r="A534" s="41"/>
      <c r="D534" s="12" t="s">
        <v>868</v>
      </c>
      <c r="E534" s="12" t="s">
        <v>866</v>
      </c>
      <c r="F534" t="s">
        <v>2647</v>
      </c>
      <c r="H534" s="30">
        <v>1</v>
      </c>
      <c r="J534" s="30">
        <v>1</v>
      </c>
      <c r="L534" s="30">
        <v>1</v>
      </c>
      <c r="M534" s="30">
        <v>1</v>
      </c>
      <c r="N534" s="30">
        <v>1</v>
      </c>
      <c r="O534" s="30">
        <v>1</v>
      </c>
      <c r="P534" s="30">
        <v>1</v>
      </c>
      <c r="T534">
        <v>1</v>
      </c>
    </row>
    <row r="535" spans="1:20" hidden="1" x14ac:dyDescent="0.25">
      <c r="A535" s="41"/>
      <c r="D535" s="12" t="s">
        <v>860</v>
      </c>
      <c r="E535" s="12" t="s">
        <v>866</v>
      </c>
      <c r="F535" t="s">
        <v>2647</v>
      </c>
      <c r="H535" s="30">
        <v>1</v>
      </c>
      <c r="J535" s="30">
        <v>1</v>
      </c>
      <c r="L535" s="30">
        <v>1</v>
      </c>
      <c r="M535" s="30">
        <v>1</v>
      </c>
      <c r="N535" s="30">
        <v>1</v>
      </c>
      <c r="O535" s="30">
        <v>1</v>
      </c>
      <c r="P535" s="30">
        <v>1</v>
      </c>
      <c r="T535">
        <v>1</v>
      </c>
    </row>
    <row r="536" spans="1:20" hidden="1" x14ac:dyDescent="0.25">
      <c r="A536" s="41"/>
      <c r="D536" s="12" t="s">
        <v>864</v>
      </c>
      <c r="E536" s="12" t="s">
        <v>866</v>
      </c>
      <c r="F536" t="s">
        <v>2647</v>
      </c>
      <c r="H536" s="30">
        <v>1</v>
      </c>
      <c r="J536" s="30">
        <v>1</v>
      </c>
      <c r="L536" s="30">
        <v>1</v>
      </c>
      <c r="M536" s="30">
        <v>1</v>
      </c>
      <c r="N536" s="30">
        <v>1</v>
      </c>
      <c r="O536" s="30">
        <v>1</v>
      </c>
      <c r="P536" s="30">
        <v>1</v>
      </c>
      <c r="T536">
        <v>1</v>
      </c>
    </row>
    <row r="537" spans="1:20" hidden="1" x14ac:dyDescent="0.25">
      <c r="A537" s="41"/>
      <c r="D537" s="12" t="s">
        <v>868</v>
      </c>
      <c r="E537" s="12" t="s">
        <v>867</v>
      </c>
      <c r="F537" t="s">
        <v>2647</v>
      </c>
      <c r="H537" s="30">
        <v>1</v>
      </c>
      <c r="J537" s="30">
        <v>1</v>
      </c>
      <c r="L537" s="30">
        <v>1</v>
      </c>
      <c r="M537" s="30">
        <v>1</v>
      </c>
      <c r="N537" s="30">
        <v>1</v>
      </c>
      <c r="O537" s="30">
        <v>1</v>
      </c>
      <c r="P537" s="30">
        <v>1</v>
      </c>
      <c r="T537">
        <v>1</v>
      </c>
    </row>
    <row r="538" spans="1:20" hidden="1" x14ac:dyDescent="0.25">
      <c r="A538" s="41"/>
      <c r="D538" s="12" t="s">
        <v>860</v>
      </c>
      <c r="E538" s="12" t="s">
        <v>867</v>
      </c>
      <c r="F538" t="s">
        <v>2647</v>
      </c>
      <c r="H538" s="30">
        <v>1</v>
      </c>
      <c r="J538" s="30">
        <v>1</v>
      </c>
      <c r="L538" s="30">
        <v>1</v>
      </c>
      <c r="M538" s="30">
        <v>1</v>
      </c>
      <c r="N538" s="30">
        <v>1</v>
      </c>
      <c r="O538" s="30">
        <v>1</v>
      </c>
      <c r="P538" s="30">
        <v>1</v>
      </c>
      <c r="T538">
        <v>1</v>
      </c>
    </row>
    <row r="539" spans="1:20" hidden="1" x14ac:dyDescent="0.25">
      <c r="A539" s="41"/>
      <c r="D539" s="12" t="s">
        <v>864</v>
      </c>
      <c r="E539" s="12" t="s">
        <v>867</v>
      </c>
      <c r="F539" t="s">
        <v>2647</v>
      </c>
      <c r="H539" s="30">
        <v>1</v>
      </c>
      <c r="J539" s="30">
        <v>1</v>
      </c>
      <c r="L539" s="30">
        <v>1</v>
      </c>
      <c r="M539" s="30">
        <v>1</v>
      </c>
      <c r="N539" s="30">
        <v>1</v>
      </c>
      <c r="O539" s="30">
        <v>1</v>
      </c>
      <c r="P539" s="30">
        <v>1</v>
      </c>
      <c r="T539">
        <v>1</v>
      </c>
    </row>
    <row r="540" spans="1:20" hidden="1" x14ac:dyDescent="0.25">
      <c r="A540" s="41"/>
      <c r="D540" s="12" t="s">
        <v>859</v>
      </c>
      <c r="E540" s="12" t="s">
        <v>868</v>
      </c>
      <c r="F540" t="s">
        <v>2647</v>
      </c>
      <c r="H540" s="30">
        <v>1</v>
      </c>
      <c r="J540" s="30">
        <v>1</v>
      </c>
      <c r="L540" s="30">
        <v>1</v>
      </c>
      <c r="M540" s="30">
        <v>1</v>
      </c>
      <c r="N540" s="30">
        <v>1</v>
      </c>
      <c r="O540" s="30">
        <v>1</v>
      </c>
      <c r="P540" s="30">
        <v>1</v>
      </c>
      <c r="T540">
        <v>1</v>
      </c>
    </row>
    <row r="541" spans="1:20" hidden="1" x14ac:dyDescent="0.25">
      <c r="A541" s="41"/>
      <c r="D541" s="12" t="s">
        <v>863</v>
      </c>
      <c r="E541" s="12" t="s">
        <v>868</v>
      </c>
      <c r="F541" t="s">
        <v>2647</v>
      </c>
      <c r="H541" s="30">
        <v>1</v>
      </c>
      <c r="J541" s="30">
        <v>1</v>
      </c>
      <c r="L541" s="30">
        <v>1</v>
      </c>
      <c r="M541" s="30">
        <v>1</v>
      </c>
      <c r="N541" s="30">
        <v>1</v>
      </c>
      <c r="O541" s="30">
        <v>1</v>
      </c>
      <c r="P541" s="30">
        <v>1</v>
      </c>
      <c r="T541">
        <v>1</v>
      </c>
    </row>
    <row r="542" spans="1:20" hidden="1" x14ac:dyDescent="0.25">
      <c r="A542" s="41"/>
      <c r="D542" s="12" t="s">
        <v>867</v>
      </c>
      <c r="E542" s="12" t="s">
        <v>868</v>
      </c>
      <c r="F542" t="s">
        <v>2647</v>
      </c>
      <c r="H542" s="30">
        <v>1</v>
      </c>
      <c r="J542" s="30">
        <v>1</v>
      </c>
      <c r="L542" s="30">
        <v>1</v>
      </c>
      <c r="M542" s="30">
        <v>1</v>
      </c>
      <c r="N542" s="30">
        <v>1</v>
      </c>
      <c r="O542" s="30">
        <v>1</v>
      </c>
      <c r="P542" s="30">
        <v>1</v>
      </c>
      <c r="T542">
        <v>1</v>
      </c>
    </row>
    <row r="543" spans="1:20" hidden="1" x14ac:dyDescent="0.25">
      <c r="A543" s="41"/>
      <c r="D543" s="12" t="s">
        <v>859</v>
      </c>
      <c r="E543" s="12" t="s">
        <v>869</v>
      </c>
      <c r="F543" t="s">
        <v>2647</v>
      </c>
      <c r="H543" s="30">
        <v>1</v>
      </c>
      <c r="J543" s="30">
        <v>1</v>
      </c>
      <c r="L543" s="30">
        <v>1</v>
      </c>
      <c r="M543" s="30">
        <v>1</v>
      </c>
      <c r="N543" s="30">
        <v>1</v>
      </c>
      <c r="O543" s="30">
        <v>1</v>
      </c>
      <c r="P543" s="30">
        <v>1</v>
      </c>
      <c r="T543">
        <v>1</v>
      </c>
    </row>
    <row r="544" spans="1:20" hidden="1" x14ac:dyDescent="0.25">
      <c r="A544" s="41"/>
      <c r="D544" s="12" t="s">
        <v>863</v>
      </c>
      <c r="E544" s="12" t="s">
        <v>869</v>
      </c>
      <c r="F544" t="s">
        <v>2647</v>
      </c>
      <c r="H544" s="30">
        <v>1</v>
      </c>
      <c r="J544" s="30">
        <v>1</v>
      </c>
      <c r="L544" s="30">
        <v>1</v>
      </c>
      <c r="M544" s="30">
        <v>1</v>
      </c>
      <c r="N544" s="30">
        <v>1</v>
      </c>
      <c r="O544" s="30">
        <v>1</v>
      </c>
      <c r="P544" s="30">
        <v>1</v>
      </c>
      <c r="T544">
        <v>1</v>
      </c>
    </row>
    <row r="545" spans="1:20" hidden="1" x14ac:dyDescent="0.25">
      <c r="A545" s="41"/>
      <c r="D545" s="12" t="s">
        <v>867</v>
      </c>
      <c r="E545" s="12" t="s">
        <v>869</v>
      </c>
      <c r="F545" t="s">
        <v>2647</v>
      </c>
      <c r="H545" s="30">
        <v>1</v>
      </c>
      <c r="J545" s="30">
        <v>1</v>
      </c>
      <c r="L545" s="30">
        <v>1</v>
      </c>
      <c r="M545" s="30">
        <v>1</v>
      </c>
      <c r="N545" s="30">
        <v>1</v>
      </c>
      <c r="O545" s="30">
        <v>1</v>
      </c>
      <c r="P545" s="30">
        <v>1</v>
      </c>
      <c r="T545">
        <v>1</v>
      </c>
    </row>
    <row r="546" spans="1:20" hidden="1" x14ac:dyDescent="0.25">
      <c r="A546" s="41"/>
      <c r="D546" s="12" t="s">
        <v>859</v>
      </c>
      <c r="E546" s="12" t="s">
        <v>870</v>
      </c>
      <c r="F546" t="s">
        <v>2647</v>
      </c>
      <c r="H546" s="30">
        <v>1</v>
      </c>
      <c r="J546" s="30">
        <v>1</v>
      </c>
      <c r="L546" s="30">
        <v>1</v>
      </c>
      <c r="M546" s="30">
        <v>1</v>
      </c>
      <c r="N546" s="30">
        <v>1</v>
      </c>
      <c r="O546" s="30">
        <v>1</v>
      </c>
      <c r="P546" s="30">
        <v>1</v>
      </c>
      <c r="T546">
        <v>1</v>
      </c>
    </row>
    <row r="547" spans="1:20" hidden="1" x14ac:dyDescent="0.25">
      <c r="A547" s="41"/>
      <c r="D547" s="12" t="s">
        <v>863</v>
      </c>
      <c r="E547" s="12" t="s">
        <v>870</v>
      </c>
      <c r="F547" t="s">
        <v>2647</v>
      </c>
      <c r="H547" s="30">
        <v>1</v>
      </c>
      <c r="J547" s="30">
        <v>1</v>
      </c>
      <c r="L547" s="30">
        <v>1</v>
      </c>
      <c r="M547" s="30">
        <v>1</v>
      </c>
      <c r="N547" s="30">
        <v>1</v>
      </c>
      <c r="O547" s="30">
        <v>1</v>
      </c>
      <c r="P547" s="30">
        <v>1</v>
      </c>
      <c r="T547">
        <v>1</v>
      </c>
    </row>
    <row r="548" spans="1:20" hidden="1" x14ac:dyDescent="0.25">
      <c r="A548" s="41"/>
      <c r="D548" s="12" t="s">
        <v>867</v>
      </c>
      <c r="E548" s="12" t="s">
        <v>870</v>
      </c>
      <c r="F548" t="s">
        <v>2647</v>
      </c>
      <c r="H548" s="30">
        <v>1</v>
      </c>
      <c r="J548" s="30">
        <v>1</v>
      </c>
      <c r="L548" s="30">
        <v>1</v>
      </c>
      <c r="M548" s="30">
        <v>1</v>
      </c>
      <c r="N548" s="30">
        <v>1</v>
      </c>
      <c r="O548" s="30">
        <v>1</v>
      </c>
      <c r="P548" s="30">
        <v>1</v>
      </c>
      <c r="T548">
        <v>1</v>
      </c>
    </row>
    <row r="549" spans="1:20" hidden="1" x14ac:dyDescent="0.25">
      <c r="A549" s="41"/>
      <c r="D549" s="12" t="s">
        <v>862</v>
      </c>
      <c r="E549" s="12" t="s">
        <v>859</v>
      </c>
      <c r="F549" t="s">
        <v>2647</v>
      </c>
      <c r="H549" s="30">
        <v>1</v>
      </c>
      <c r="J549" s="30">
        <v>1</v>
      </c>
      <c r="L549" s="30">
        <v>1</v>
      </c>
      <c r="M549" s="30">
        <v>1</v>
      </c>
      <c r="N549" s="30">
        <v>1</v>
      </c>
      <c r="O549" s="30">
        <v>1</v>
      </c>
      <c r="P549" s="30">
        <v>1</v>
      </c>
      <c r="T549">
        <v>1</v>
      </c>
    </row>
    <row r="550" spans="1:20" hidden="1" x14ac:dyDescent="0.25">
      <c r="A550" s="41"/>
      <c r="D550" s="12" t="s">
        <v>866</v>
      </c>
      <c r="E550" s="12" t="s">
        <v>859</v>
      </c>
      <c r="F550" t="s">
        <v>2647</v>
      </c>
      <c r="H550" s="30">
        <v>1</v>
      </c>
      <c r="J550" s="30">
        <v>1</v>
      </c>
      <c r="L550" s="30">
        <v>1</v>
      </c>
      <c r="M550" s="30">
        <v>1</v>
      </c>
      <c r="N550" s="30">
        <v>1</v>
      </c>
      <c r="O550" s="30">
        <v>1</v>
      </c>
      <c r="P550" s="30">
        <v>1</v>
      </c>
      <c r="T550">
        <v>1</v>
      </c>
    </row>
    <row r="551" spans="1:20" hidden="1" x14ac:dyDescent="0.25">
      <c r="A551" s="41"/>
      <c r="D551" s="12" t="s">
        <v>870</v>
      </c>
      <c r="E551" s="12" t="s">
        <v>859</v>
      </c>
      <c r="F551" t="s">
        <v>2647</v>
      </c>
      <c r="H551" s="30">
        <v>1</v>
      </c>
      <c r="J551" s="30">
        <v>1</v>
      </c>
      <c r="L551" s="30">
        <v>1</v>
      </c>
      <c r="M551" s="30">
        <v>1</v>
      </c>
      <c r="N551" s="30">
        <v>1</v>
      </c>
      <c r="O551" s="30">
        <v>1</v>
      </c>
      <c r="P551" s="30">
        <v>1</v>
      </c>
      <c r="T551">
        <v>1</v>
      </c>
    </row>
    <row r="552" spans="1:20" hidden="1" x14ac:dyDescent="0.25">
      <c r="A552" s="41"/>
      <c r="D552" s="12" t="s">
        <v>862</v>
      </c>
      <c r="E552" s="12" t="s">
        <v>860</v>
      </c>
      <c r="F552" t="s">
        <v>2647</v>
      </c>
      <c r="H552" s="30">
        <v>1</v>
      </c>
      <c r="J552" s="30">
        <v>1</v>
      </c>
      <c r="L552" s="30">
        <v>1</v>
      </c>
      <c r="M552" s="30">
        <v>1</v>
      </c>
      <c r="N552" s="30">
        <v>1</v>
      </c>
      <c r="O552" s="30">
        <v>1</v>
      </c>
      <c r="P552" s="30">
        <v>1</v>
      </c>
      <c r="T552">
        <v>1</v>
      </c>
    </row>
    <row r="553" spans="1:20" hidden="1" x14ac:dyDescent="0.25">
      <c r="A553" s="41"/>
      <c r="D553" s="12" t="s">
        <v>866</v>
      </c>
      <c r="E553" s="12" t="s">
        <v>860</v>
      </c>
      <c r="F553" t="s">
        <v>2647</v>
      </c>
      <c r="H553" s="30">
        <v>1</v>
      </c>
      <c r="J553" s="30">
        <v>1</v>
      </c>
      <c r="L553" s="30">
        <v>1</v>
      </c>
      <c r="M553" s="30">
        <v>1</v>
      </c>
      <c r="N553" s="30">
        <v>1</v>
      </c>
      <c r="O553" s="30">
        <v>1</v>
      </c>
      <c r="P553" s="30">
        <v>1</v>
      </c>
      <c r="T553">
        <v>1</v>
      </c>
    </row>
    <row r="554" spans="1:20" hidden="1" x14ac:dyDescent="0.25">
      <c r="A554" s="41"/>
      <c r="D554" s="12" t="s">
        <v>870</v>
      </c>
      <c r="E554" s="12" t="s">
        <v>860</v>
      </c>
      <c r="F554" t="s">
        <v>2647</v>
      </c>
      <c r="H554" s="30">
        <v>1</v>
      </c>
      <c r="J554" s="30">
        <v>1</v>
      </c>
      <c r="L554" s="30">
        <v>1</v>
      </c>
      <c r="M554" s="30">
        <v>1</v>
      </c>
      <c r="N554" s="30">
        <v>1</v>
      </c>
      <c r="O554" s="30">
        <v>1</v>
      </c>
      <c r="P554" s="30">
        <v>1</v>
      </c>
      <c r="T554">
        <v>1</v>
      </c>
    </row>
    <row r="555" spans="1:20" hidden="1" x14ac:dyDescent="0.25">
      <c r="A555" s="41"/>
      <c r="D555" s="12" t="s">
        <v>862</v>
      </c>
      <c r="E555" s="12" t="s">
        <v>861</v>
      </c>
      <c r="F555" t="s">
        <v>2647</v>
      </c>
      <c r="H555" s="30">
        <v>1</v>
      </c>
      <c r="J555" s="30">
        <v>1</v>
      </c>
      <c r="L555" s="30">
        <v>1</v>
      </c>
      <c r="M555" s="30">
        <v>1</v>
      </c>
      <c r="N555" s="30">
        <v>1</v>
      </c>
      <c r="O555" s="30">
        <v>1</v>
      </c>
      <c r="P555" s="30">
        <v>1</v>
      </c>
      <c r="T555">
        <v>1</v>
      </c>
    </row>
    <row r="556" spans="1:20" hidden="1" x14ac:dyDescent="0.25">
      <c r="A556" s="41"/>
      <c r="D556" s="12" t="s">
        <v>866</v>
      </c>
      <c r="E556" s="12" t="s">
        <v>861</v>
      </c>
      <c r="F556" t="s">
        <v>2647</v>
      </c>
      <c r="H556" s="30">
        <v>1</v>
      </c>
      <c r="J556" s="30">
        <v>1</v>
      </c>
      <c r="L556" s="30">
        <v>1</v>
      </c>
      <c r="M556" s="30">
        <v>1</v>
      </c>
      <c r="N556" s="30">
        <v>1</v>
      </c>
      <c r="O556" s="30">
        <v>1</v>
      </c>
      <c r="P556" s="30">
        <v>1</v>
      </c>
      <c r="T556">
        <v>1</v>
      </c>
    </row>
    <row r="557" spans="1:20" hidden="1" x14ac:dyDescent="0.25">
      <c r="A557" s="41"/>
      <c r="D557" s="12" t="s">
        <v>870</v>
      </c>
      <c r="E557" s="12" t="s">
        <v>861</v>
      </c>
      <c r="F557" t="s">
        <v>2647</v>
      </c>
      <c r="H557" s="30">
        <v>1</v>
      </c>
      <c r="J557" s="30">
        <v>1</v>
      </c>
      <c r="L557" s="30">
        <v>1</v>
      </c>
      <c r="M557" s="30">
        <v>1</v>
      </c>
      <c r="N557" s="30">
        <v>1</v>
      </c>
      <c r="O557" s="30">
        <v>1</v>
      </c>
      <c r="P557" s="30">
        <v>1</v>
      </c>
      <c r="T557">
        <v>1</v>
      </c>
    </row>
    <row r="558" spans="1:20" hidden="1" x14ac:dyDescent="0.25">
      <c r="A558" s="41">
        <v>1</v>
      </c>
      <c r="D558" s="12" t="s">
        <v>865</v>
      </c>
      <c r="E558" s="12" t="s">
        <v>861</v>
      </c>
      <c r="F558" t="s">
        <v>2648</v>
      </c>
      <c r="H558" s="30">
        <v>1</v>
      </c>
      <c r="J558" s="30">
        <v>1</v>
      </c>
      <c r="L558" s="30">
        <v>1</v>
      </c>
      <c r="M558" s="30">
        <v>1</v>
      </c>
      <c r="N558" s="30">
        <v>1</v>
      </c>
      <c r="O558" s="30">
        <v>1</v>
      </c>
      <c r="P558" s="30">
        <v>1</v>
      </c>
      <c r="T558">
        <v>1</v>
      </c>
    </row>
    <row r="559" spans="1:20" hidden="1" x14ac:dyDescent="0.25">
      <c r="A559" s="41">
        <v>1</v>
      </c>
      <c r="D559" s="12" t="s">
        <v>869</v>
      </c>
      <c r="E559" s="12" t="s">
        <v>861</v>
      </c>
      <c r="F559" t="s">
        <v>2648</v>
      </c>
      <c r="H559" s="30">
        <v>1</v>
      </c>
      <c r="J559" s="30">
        <v>1</v>
      </c>
      <c r="L559" s="30">
        <v>1</v>
      </c>
      <c r="M559" s="30">
        <v>1</v>
      </c>
      <c r="N559" s="30">
        <v>1</v>
      </c>
      <c r="O559" s="30">
        <v>1</v>
      </c>
      <c r="P559" s="30">
        <v>1</v>
      </c>
      <c r="T559">
        <v>1</v>
      </c>
    </row>
    <row r="560" spans="1:20" hidden="1" x14ac:dyDescent="0.25">
      <c r="A560" s="41">
        <v>1</v>
      </c>
      <c r="D560" s="12" t="s">
        <v>861</v>
      </c>
      <c r="E560" s="12" t="s">
        <v>861</v>
      </c>
      <c r="F560" t="s">
        <v>2648</v>
      </c>
      <c r="H560" s="30">
        <v>1</v>
      </c>
      <c r="J560" s="30">
        <v>1</v>
      </c>
      <c r="L560" s="30">
        <v>1</v>
      </c>
      <c r="M560" s="30">
        <v>1</v>
      </c>
      <c r="N560" s="30">
        <v>1</v>
      </c>
      <c r="O560" s="30">
        <v>1</v>
      </c>
      <c r="P560" s="30">
        <v>1</v>
      </c>
      <c r="T560">
        <v>1</v>
      </c>
    </row>
    <row r="561" spans="1:20" hidden="1" x14ac:dyDescent="0.25">
      <c r="A561" s="41">
        <v>1</v>
      </c>
      <c r="D561" s="12" t="s">
        <v>868</v>
      </c>
      <c r="E561" s="12" t="s">
        <v>864</v>
      </c>
      <c r="F561" t="s">
        <v>2648</v>
      </c>
      <c r="H561" s="30">
        <v>1</v>
      </c>
      <c r="J561" s="30">
        <v>1</v>
      </c>
      <c r="L561" s="30">
        <v>1</v>
      </c>
      <c r="M561" s="30">
        <v>1</v>
      </c>
      <c r="N561" s="30">
        <v>1</v>
      </c>
      <c r="O561" s="30">
        <v>1</v>
      </c>
      <c r="P561" s="30">
        <v>1</v>
      </c>
      <c r="T561">
        <v>1</v>
      </c>
    </row>
    <row r="562" spans="1:20" hidden="1" x14ac:dyDescent="0.25">
      <c r="A562" s="41">
        <v>1</v>
      </c>
      <c r="D562" s="12" t="s">
        <v>860</v>
      </c>
      <c r="E562" s="12" t="s">
        <v>864</v>
      </c>
      <c r="F562" t="s">
        <v>2648</v>
      </c>
      <c r="H562" s="30">
        <v>1</v>
      </c>
      <c r="J562" s="30">
        <v>1</v>
      </c>
      <c r="L562" s="30">
        <v>1</v>
      </c>
      <c r="M562" s="30">
        <v>1</v>
      </c>
      <c r="N562" s="30">
        <v>1</v>
      </c>
      <c r="O562" s="30">
        <v>1</v>
      </c>
      <c r="P562" s="30">
        <v>1</v>
      </c>
      <c r="T562">
        <v>1</v>
      </c>
    </row>
    <row r="563" spans="1:20" hidden="1" x14ac:dyDescent="0.25">
      <c r="A563" s="41">
        <v>1</v>
      </c>
      <c r="D563" s="12" t="s">
        <v>864</v>
      </c>
      <c r="E563" s="12" t="s">
        <v>864</v>
      </c>
      <c r="F563" t="s">
        <v>2648</v>
      </c>
      <c r="H563" s="30">
        <v>1</v>
      </c>
      <c r="J563" s="30">
        <v>1</v>
      </c>
      <c r="L563" s="30">
        <v>1</v>
      </c>
      <c r="M563" s="30">
        <v>1</v>
      </c>
      <c r="N563" s="30">
        <v>1</v>
      </c>
      <c r="O563" s="30">
        <v>1</v>
      </c>
      <c r="P563" s="30">
        <v>1</v>
      </c>
      <c r="T563">
        <v>1</v>
      </c>
    </row>
    <row r="564" spans="1:20" hidden="1" x14ac:dyDescent="0.25">
      <c r="A564" s="41">
        <v>1</v>
      </c>
      <c r="D564" s="12" t="s">
        <v>859</v>
      </c>
      <c r="E564" s="12" t="s">
        <v>867</v>
      </c>
      <c r="F564" t="s">
        <v>2648</v>
      </c>
      <c r="H564" s="30">
        <v>1</v>
      </c>
      <c r="J564" s="30">
        <v>1</v>
      </c>
      <c r="L564" s="30">
        <v>1</v>
      </c>
      <c r="M564" s="30">
        <v>1</v>
      </c>
      <c r="N564" s="30">
        <v>1</v>
      </c>
      <c r="O564" s="30">
        <v>1</v>
      </c>
      <c r="P564" s="30">
        <v>1</v>
      </c>
      <c r="T564">
        <v>1</v>
      </c>
    </row>
    <row r="565" spans="1:20" hidden="1" x14ac:dyDescent="0.25">
      <c r="A565" s="41">
        <v>1</v>
      </c>
      <c r="D565" s="12" t="s">
        <v>863</v>
      </c>
      <c r="E565" s="12" t="s">
        <v>867</v>
      </c>
      <c r="F565" t="s">
        <v>2648</v>
      </c>
      <c r="H565" s="30">
        <v>1</v>
      </c>
      <c r="J565" s="30">
        <v>1</v>
      </c>
      <c r="L565" s="30">
        <v>1</v>
      </c>
      <c r="M565" s="30">
        <v>1</v>
      </c>
      <c r="N565" s="30">
        <v>1</v>
      </c>
      <c r="O565" s="30">
        <v>1</v>
      </c>
      <c r="P565" s="30">
        <v>1</v>
      </c>
      <c r="T565">
        <v>1</v>
      </c>
    </row>
    <row r="566" spans="1:20" hidden="1" x14ac:dyDescent="0.25">
      <c r="A566" s="41">
        <v>1</v>
      </c>
      <c r="D566" s="12" t="s">
        <v>867</v>
      </c>
      <c r="E566" s="12" t="s">
        <v>867</v>
      </c>
      <c r="F566" t="s">
        <v>2648</v>
      </c>
      <c r="H566" s="30">
        <v>1</v>
      </c>
      <c r="J566" s="30">
        <v>1</v>
      </c>
      <c r="L566" s="30">
        <v>1</v>
      </c>
      <c r="M566" s="30">
        <v>1</v>
      </c>
      <c r="N566" s="30">
        <v>1</v>
      </c>
      <c r="O566" s="30">
        <v>1</v>
      </c>
      <c r="P566" s="30">
        <v>1</v>
      </c>
      <c r="T566">
        <v>1</v>
      </c>
    </row>
    <row r="567" spans="1:20" hidden="1" x14ac:dyDescent="0.25">
      <c r="A567" s="41">
        <v>1</v>
      </c>
      <c r="D567" s="12" t="s">
        <v>862</v>
      </c>
      <c r="E567" s="12" t="s">
        <v>870</v>
      </c>
      <c r="F567" t="s">
        <v>2648</v>
      </c>
      <c r="H567" s="30">
        <v>1</v>
      </c>
      <c r="J567" s="30">
        <v>1</v>
      </c>
      <c r="L567" s="30">
        <v>1</v>
      </c>
      <c r="M567" s="30">
        <v>1</v>
      </c>
      <c r="N567" s="30">
        <v>1</v>
      </c>
      <c r="O567" s="30">
        <v>1</v>
      </c>
      <c r="P567" s="30">
        <v>1</v>
      </c>
      <c r="T567">
        <v>1</v>
      </c>
    </row>
    <row r="568" spans="1:20" hidden="1" x14ac:dyDescent="0.25">
      <c r="A568" s="41">
        <v>1</v>
      </c>
      <c r="D568" s="12" t="s">
        <v>866</v>
      </c>
      <c r="E568" s="12" t="s">
        <v>870</v>
      </c>
      <c r="F568" t="s">
        <v>2648</v>
      </c>
      <c r="H568" s="30">
        <v>1</v>
      </c>
      <c r="J568" s="30">
        <v>1</v>
      </c>
      <c r="L568" s="30">
        <v>1</v>
      </c>
      <c r="M568" s="30">
        <v>1</v>
      </c>
      <c r="N568" s="30">
        <v>1</v>
      </c>
      <c r="O568" s="30">
        <v>1</v>
      </c>
      <c r="P568" s="30">
        <v>1</v>
      </c>
      <c r="T568">
        <v>1</v>
      </c>
    </row>
    <row r="569" spans="1:20" hidden="1" x14ac:dyDescent="0.25">
      <c r="A569" s="41">
        <v>1</v>
      </c>
      <c r="D569" s="12" t="s">
        <v>870</v>
      </c>
      <c r="E569" s="12" t="s">
        <v>870</v>
      </c>
      <c r="F569" t="s">
        <v>2648</v>
      </c>
      <c r="H569" s="30">
        <v>1</v>
      </c>
      <c r="J569" s="30">
        <v>1</v>
      </c>
      <c r="L569" s="30">
        <v>1</v>
      </c>
      <c r="M569" s="30">
        <v>1</v>
      </c>
      <c r="N569" s="30">
        <v>1</v>
      </c>
      <c r="O569" s="30">
        <v>1</v>
      </c>
      <c r="P569" s="30">
        <v>1</v>
      </c>
      <c r="T569">
        <v>1</v>
      </c>
    </row>
    <row r="570" spans="1:20" hidden="1" x14ac:dyDescent="0.25">
      <c r="A570" s="41">
        <v>1</v>
      </c>
      <c r="D570" s="12" t="s">
        <v>859</v>
      </c>
      <c r="E570" s="12" t="s">
        <v>905</v>
      </c>
      <c r="F570" s="34" t="s">
        <v>2649</v>
      </c>
      <c r="I570" s="30">
        <v>1</v>
      </c>
      <c r="O570" s="30">
        <v>1</v>
      </c>
      <c r="P570" s="30">
        <v>1</v>
      </c>
      <c r="T570">
        <v>1</v>
      </c>
    </row>
    <row r="571" spans="1:20" hidden="1" x14ac:dyDescent="0.25">
      <c r="D571" s="12" t="s">
        <v>860</v>
      </c>
      <c r="E571" s="12" t="s">
        <v>865</v>
      </c>
      <c r="F571" s="34" t="s">
        <v>2649</v>
      </c>
      <c r="I571" s="30">
        <v>1</v>
      </c>
      <c r="O571" s="30">
        <v>1</v>
      </c>
      <c r="P571" s="30">
        <v>1</v>
      </c>
      <c r="T571">
        <v>1</v>
      </c>
    </row>
    <row r="572" spans="1:20" hidden="1" x14ac:dyDescent="0.25">
      <c r="C572" s="12" t="s">
        <v>914</v>
      </c>
      <c r="D572" s="12" t="s">
        <v>861</v>
      </c>
      <c r="F572" s="34" t="s">
        <v>2649</v>
      </c>
      <c r="I572" s="30">
        <v>1</v>
      </c>
      <c r="O572" s="30">
        <v>1</v>
      </c>
      <c r="P572" s="30">
        <v>1</v>
      </c>
      <c r="T572">
        <v>1</v>
      </c>
    </row>
    <row r="573" spans="1:20" hidden="1" x14ac:dyDescent="0.25">
      <c r="C573" s="12" t="s">
        <v>912</v>
      </c>
      <c r="D573" s="12" t="s">
        <v>862</v>
      </c>
      <c r="F573" s="34" t="s">
        <v>2649</v>
      </c>
      <c r="I573" s="30">
        <v>1</v>
      </c>
      <c r="O573" s="30">
        <v>1</v>
      </c>
      <c r="P573" s="30">
        <v>1</v>
      </c>
      <c r="T573">
        <v>1</v>
      </c>
    </row>
    <row r="574" spans="1:20" hidden="1" x14ac:dyDescent="0.25">
      <c r="D574" s="12" t="s">
        <v>863</v>
      </c>
      <c r="E574" s="12" t="s">
        <v>868</v>
      </c>
      <c r="F574" s="34" t="s">
        <v>2649</v>
      </c>
      <c r="I574" s="30">
        <v>1</v>
      </c>
      <c r="O574" s="30">
        <v>1</v>
      </c>
      <c r="P574" s="30">
        <v>1</v>
      </c>
      <c r="T574">
        <v>1</v>
      </c>
    </row>
    <row r="575" spans="1:20" hidden="1" x14ac:dyDescent="0.25">
      <c r="C575" s="12" t="s">
        <v>899</v>
      </c>
      <c r="D575" s="12" t="s">
        <v>864</v>
      </c>
      <c r="F575" s="34" t="s">
        <v>2649</v>
      </c>
      <c r="I575" s="30">
        <v>1</v>
      </c>
      <c r="O575" s="30">
        <v>1</v>
      </c>
      <c r="P575" s="30">
        <v>1</v>
      </c>
      <c r="T575">
        <v>1</v>
      </c>
    </row>
    <row r="576" spans="1:20" hidden="1" x14ac:dyDescent="0.25">
      <c r="C576" s="12" t="s">
        <v>916</v>
      </c>
      <c r="D576" s="12" t="s">
        <v>865</v>
      </c>
      <c r="F576" s="34" t="s">
        <v>2649</v>
      </c>
      <c r="I576" s="30">
        <v>1</v>
      </c>
      <c r="O576" s="30">
        <v>1</v>
      </c>
      <c r="P576" s="30">
        <v>1</v>
      </c>
      <c r="T576">
        <v>1</v>
      </c>
    </row>
    <row r="577" spans="3:20" hidden="1" x14ac:dyDescent="0.25">
      <c r="D577" s="12" t="s">
        <v>866</v>
      </c>
      <c r="E577" s="12" t="s">
        <v>859</v>
      </c>
      <c r="F577" s="34" t="s">
        <v>2649</v>
      </c>
      <c r="I577" s="30">
        <v>1</v>
      </c>
      <c r="O577" s="30">
        <v>1</v>
      </c>
      <c r="P577" s="30">
        <v>1</v>
      </c>
      <c r="T577">
        <v>1</v>
      </c>
    </row>
    <row r="578" spans="3:20" hidden="1" x14ac:dyDescent="0.25">
      <c r="C578" s="12" t="s">
        <v>903</v>
      </c>
      <c r="D578" s="12" t="s">
        <v>867</v>
      </c>
      <c r="F578" s="34" t="s">
        <v>2649</v>
      </c>
      <c r="I578" s="30">
        <v>1</v>
      </c>
      <c r="O578" s="30">
        <v>1</v>
      </c>
      <c r="P578" s="30">
        <v>1</v>
      </c>
      <c r="T578">
        <v>1</v>
      </c>
    </row>
    <row r="579" spans="3:20" hidden="1" x14ac:dyDescent="0.25">
      <c r="C579" s="12" t="s">
        <v>901</v>
      </c>
      <c r="D579" s="12" t="s">
        <v>868</v>
      </c>
      <c r="F579" s="34" t="s">
        <v>2649</v>
      </c>
      <c r="I579" s="30">
        <v>1</v>
      </c>
      <c r="O579" s="30">
        <v>1</v>
      </c>
      <c r="P579" s="30">
        <v>1</v>
      </c>
      <c r="T579">
        <v>1</v>
      </c>
    </row>
    <row r="580" spans="3:20" hidden="1" x14ac:dyDescent="0.25">
      <c r="D580" s="12" t="s">
        <v>869</v>
      </c>
      <c r="E580" s="12" t="s">
        <v>862</v>
      </c>
      <c r="F580" s="34" t="s">
        <v>2649</v>
      </c>
      <c r="I580" s="30">
        <v>1</v>
      </c>
      <c r="O580" s="30">
        <v>1</v>
      </c>
      <c r="P580" s="30">
        <v>1</v>
      </c>
      <c r="T580">
        <v>1</v>
      </c>
    </row>
    <row r="581" spans="3:20" hidden="1" x14ac:dyDescent="0.25">
      <c r="C581" s="12" t="s">
        <v>910</v>
      </c>
      <c r="D581" s="12" t="s">
        <v>870</v>
      </c>
      <c r="F581" s="34" t="s">
        <v>2649</v>
      </c>
      <c r="I581" s="30">
        <v>1</v>
      </c>
      <c r="O581" s="30">
        <v>1</v>
      </c>
      <c r="P581" s="30">
        <v>1</v>
      </c>
      <c r="T581">
        <v>1</v>
      </c>
    </row>
    <row r="582" spans="3:20" hidden="1" x14ac:dyDescent="0.25">
      <c r="C582" s="12" t="s">
        <v>903</v>
      </c>
      <c r="D582" s="12" t="s">
        <v>859</v>
      </c>
      <c r="F582" s="34" t="s">
        <v>2650</v>
      </c>
      <c r="I582" s="30">
        <v>1</v>
      </c>
      <c r="O582" s="30">
        <v>1</v>
      </c>
      <c r="P582" s="30">
        <v>1</v>
      </c>
      <c r="T582">
        <v>1</v>
      </c>
    </row>
    <row r="583" spans="3:20" hidden="1" x14ac:dyDescent="0.25">
      <c r="C583" s="12" t="s">
        <v>899</v>
      </c>
      <c r="D583" s="12" t="s">
        <v>860</v>
      </c>
      <c r="F583" s="34" t="s">
        <v>2650</v>
      </c>
      <c r="I583" s="30">
        <v>1</v>
      </c>
      <c r="O583" s="30">
        <v>1</v>
      </c>
      <c r="P583" s="30">
        <v>1</v>
      </c>
      <c r="T583">
        <v>1</v>
      </c>
    </row>
    <row r="584" spans="3:20" hidden="1" x14ac:dyDescent="0.25">
      <c r="C584" s="12" t="s">
        <v>914</v>
      </c>
      <c r="D584" s="12" t="s">
        <v>861</v>
      </c>
      <c r="F584" s="34" t="s">
        <v>2650</v>
      </c>
      <c r="I584" s="30">
        <v>1</v>
      </c>
      <c r="O584" s="30">
        <v>1</v>
      </c>
      <c r="P584" s="30">
        <v>1</v>
      </c>
      <c r="T584">
        <v>1</v>
      </c>
    </row>
    <row r="585" spans="3:20" hidden="1" x14ac:dyDescent="0.25">
      <c r="C585" s="12" t="s">
        <v>910</v>
      </c>
      <c r="D585" s="12" t="s">
        <v>862</v>
      </c>
      <c r="F585" s="34" t="s">
        <v>2650</v>
      </c>
      <c r="I585" s="30">
        <v>1</v>
      </c>
      <c r="O585" s="30">
        <v>1</v>
      </c>
      <c r="P585" s="30">
        <v>1</v>
      </c>
      <c r="T585">
        <v>1</v>
      </c>
    </row>
    <row r="586" spans="3:20" hidden="1" x14ac:dyDescent="0.25">
      <c r="C586" s="12" t="s">
        <v>903</v>
      </c>
      <c r="D586" s="12" t="s">
        <v>863</v>
      </c>
      <c r="F586" s="34" t="s">
        <v>2650</v>
      </c>
      <c r="I586" s="30">
        <v>1</v>
      </c>
      <c r="O586" s="30">
        <v>1</v>
      </c>
      <c r="P586" s="30">
        <v>1</v>
      </c>
      <c r="T586">
        <v>1</v>
      </c>
    </row>
    <row r="587" spans="3:20" hidden="1" x14ac:dyDescent="0.25">
      <c r="C587" s="12" t="s">
        <v>899</v>
      </c>
      <c r="D587" s="12" t="s">
        <v>864</v>
      </c>
      <c r="F587" s="34" t="s">
        <v>2650</v>
      </c>
      <c r="I587" s="30">
        <v>1</v>
      </c>
      <c r="O587" s="30">
        <v>1</v>
      </c>
      <c r="P587" s="30">
        <v>1</v>
      </c>
      <c r="T587">
        <v>1</v>
      </c>
    </row>
    <row r="588" spans="3:20" hidden="1" x14ac:dyDescent="0.25">
      <c r="C588" s="12" t="s">
        <v>914</v>
      </c>
      <c r="D588" s="12" t="s">
        <v>865</v>
      </c>
      <c r="F588" s="34" t="s">
        <v>2650</v>
      </c>
      <c r="I588" s="30">
        <v>1</v>
      </c>
      <c r="O588" s="30">
        <v>1</v>
      </c>
      <c r="P588" s="30">
        <v>1</v>
      </c>
      <c r="T588">
        <v>1</v>
      </c>
    </row>
    <row r="589" spans="3:20" hidden="1" x14ac:dyDescent="0.25">
      <c r="C589" s="12" t="s">
        <v>910</v>
      </c>
      <c r="D589" s="12" t="s">
        <v>866</v>
      </c>
      <c r="F589" s="34" t="s">
        <v>2650</v>
      </c>
      <c r="I589" s="30">
        <v>1</v>
      </c>
      <c r="O589" s="30">
        <v>1</v>
      </c>
      <c r="P589" s="30">
        <v>1</v>
      </c>
      <c r="T589">
        <v>1</v>
      </c>
    </row>
    <row r="590" spans="3:20" hidden="1" x14ac:dyDescent="0.25">
      <c r="C590" s="12" t="s">
        <v>903</v>
      </c>
      <c r="D590" s="12" t="s">
        <v>867</v>
      </c>
      <c r="F590" s="34" t="s">
        <v>2650</v>
      </c>
      <c r="I590" s="30">
        <v>1</v>
      </c>
      <c r="O590" s="30">
        <v>1</v>
      </c>
      <c r="P590" s="30">
        <v>1</v>
      </c>
      <c r="T590">
        <v>1</v>
      </c>
    </row>
    <row r="591" spans="3:20" hidden="1" x14ac:dyDescent="0.25">
      <c r="C591" s="12" t="s">
        <v>899</v>
      </c>
      <c r="D591" s="12" t="s">
        <v>868</v>
      </c>
      <c r="F591" s="34" t="s">
        <v>2650</v>
      </c>
      <c r="I591" s="30">
        <v>1</v>
      </c>
      <c r="O591" s="30">
        <v>1</v>
      </c>
      <c r="P591" s="30">
        <v>1</v>
      </c>
      <c r="T591">
        <v>1</v>
      </c>
    </row>
    <row r="592" spans="3:20" hidden="1" x14ac:dyDescent="0.25">
      <c r="C592" s="12" t="s">
        <v>914</v>
      </c>
      <c r="D592" s="12" t="s">
        <v>869</v>
      </c>
      <c r="F592" s="34" t="s">
        <v>2650</v>
      </c>
      <c r="I592" s="30">
        <v>1</v>
      </c>
      <c r="O592" s="30">
        <v>1</v>
      </c>
      <c r="P592" s="30">
        <v>1</v>
      </c>
      <c r="T592">
        <v>1</v>
      </c>
    </row>
    <row r="593" spans="3:20" hidden="1" x14ac:dyDescent="0.25">
      <c r="C593" s="12" t="s">
        <v>910</v>
      </c>
      <c r="D593" s="12" t="s">
        <v>870</v>
      </c>
      <c r="F593" s="34" t="s">
        <v>2650</v>
      </c>
      <c r="I593" s="30">
        <v>1</v>
      </c>
      <c r="O593" s="30">
        <v>1</v>
      </c>
      <c r="P593" s="30">
        <v>1</v>
      </c>
      <c r="T593">
        <v>1</v>
      </c>
    </row>
    <row r="594" spans="3:20" x14ac:dyDescent="0.25">
      <c r="D594" s="41"/>
      <c r="E594" s="41"/>
      <c r="F594" s="34"/>
    </row>
    <row r="595" spans="3:20" x14ac:dyDescent="0.25">
      <c r="D595" s="41"/>
      <c r="E595" s="41"/>
    </row>
    <row r="596" spans="3:20" x14ac:dyDescent="0.25">
      <c r="D596" s="41"/>
      <c r="E596" s="41"/>
    </row>
    <row r="597" spans="3:20" x14ac:dyDescent="0.25">
      <c r="D597" s="41"/>
      <c r="E597" s="41"/>
    </row>
    <row r="598" spans="3:20" x14ac:dyDescent="0.25">
      <c r="D598" s="41"/>
      <c r="E598" s="41"/>
    </row>
    <row r="599" spans="3:20" x14ac:dyDescent="0.25">
      <c r="D599" s="41"/>
      <c r="E599" s="41"/>
    </row>
    <row r="600" spans="3:20" x14ac:dyDescent="0.25">
      <c r="D600" s="41"/>
      <c r="E600" s="41"/>
    </row>
    <row r="601" spans="3:20" x14ac:dyDescent="0.25">
      <c r="D601" s="41"/>
      <c r="E601" s="41"/>
    </row>
    <row r="602" spans="3:20" x14ac:dyDescent="0.25">
      <c r="D602" s="41"/>
      <c r="E602" s="41"/>
    </row>
    <row r="603" spans="3:20" x14ac:dyDescent="0.25">
      <c r="D603" s="41"/>
      <c r="E603" s="41"/>
    </row>
    <row r="604" spans="3:20" x14ac:dyDescent="0.25">
      <c r="D604" s="41"/>
      <c r="E604" s="41"/>
    </row>
    <row r="605" spans="3:20" x14ac:dyDescent="0.25">
      <c r="D605" s="41"/>
      <c r="E605" s="41"/>
    </row>
  </sheetData>
  <autoFilter ref="A2:T593" xr:uid="{00000000-0009-0000-0000-000011000000}">
    <filterColumn colId="5">
      <filters>
        <filter val="Красный луань, Красный феникс, Волшебник Любви"/>
      </filters>
    </filterColumn>
  </autoFilter>
  <mergeCells count="2">
    <mergeCell ref="G1:K1"/>
    <mergeCell ref="L1:P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AD8B89-3CC4-484C-AF29-DBBA1AAE70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Спр отношение элементов в сезон</vt:lpstr>
      <vt:lpstr>Спр 5 элементов</vt:lpstr>
      <vt:lpstr>Спр 10 НС</vt:lpstr>
      <vt:lpstr>Спр 12 Земных ветвей</vt:lpstr>
      <vt:lpstr>Спр круга Усин</vt:lpstr>
      <vt:lpstr>Спр дворцов</vt:lpstr>
      <vt:lpstr>Спр звезд</vt:lpstr>
      <vt:lpstr>Спр духов</vt:lpstr>
      <vt:lpstr>Спр Фаза Ци</vt:lpstr>
      <vt:lpstr>Спр НС</vt:lpstr>
      <vt:lpstr>Спр ворот</vt:lpstr>
      <vt:lpstr>Rule</vt:lpstr>
      <vt:lpstr>Settings</vt:lpstr>
      <vt:lpstr>Справочник</vt:lpstr>
      <vt:lpstr>Лист1</vt:lpstr>
      <vt:lpstr>Шаблон для ввода</vt:lpstr>
      <vt:lpstr>Соотношение дворцов</vt:lpstr>
      <vt:lpstr>Символические звезды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Шувалов</dc:creator>
  <cp:lastModifiedBy>Дмитрий</cp:lastModifiedBy>
  <dcterms:created xsi:type="dcterms:W3CDTF">2024-07-05T16:18:10Z</dcterms:created>
  <dcterms:modified xsi:type="dcterms:W3CDTF">2026-01-04T13:37:26Z</dcterms:modified>
</cp:coreProperties>
</file>